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riley/Projects/linear-planning-app/server/pop_db/data/"/>
    </mc:Choice>
  </mc:AlternateContent>
  <xr:revisionPtr revIDLastSave="0" documentId="13_ncr:1_{7BDFB210-765B-1247-8411-8C37A5259B78}" xr6:coauthVersionLast="47" xr6:coauthVersionMax="47" xr10:uidLastSave="{00000000-0000-0000-0000-000000000000}"/>
  <bookViews>
    <workbookView xWindow="-33600" yWindow="1400" windowWidth="20080" windowHeight="17640" firstSheet="18" activeTab="21" xr2:uid="{E1DF6264-C688-5B44-95A9-DE04CE271538}"/>
  </bookViews>
  <sheets>
    <sheet name="categories" sheetId="37" r:id="rId1"/>
    <sheet name="columns" sheetId="38" r:id="rId2"/>
    <sheet name="families" sheetId="39" r:id="rId3"/>
    <sheet name="revisions" sheetId="40" r:id="rId4"/>
    <sheet name="~01 Pipe Segmentation" sheetId="4" r:id="rId5"/>
    <sheet name="Pipe Lookup" sheetId="5" r:id="rId6"/>
    <sheet name="~02 Topsoil" sheetId="6" r:id="rId7"/>
    <sheet name="~03 Depth of Cover" sheetId="7" r:id="rId8"/>
    <sheet name="~04 Acid Rock" sheetId="8" r:id="rId9"/>
    <sheet name="~05 Heritage" sheetId="20" r:id="rId10"/>
    <sheet name="~06 Terrestrial" sheetId="23" r:id="rId11"/>
    <sheet name="~07 Reclamation Unit" sheetId="25" r:id="rId12"/>
    <sheet name="~08 Woody Debris" sheetId="27" r:id="rId13"/>
    <sheet name="~09 Watercourse Crossing" sheetId="29" r:id="rId14"/>
    <sheet name="~10 Other Crossings" sheetId="30" r:id="rId15"/>
    <sheet name="~11 MOTI Parallels" sheetId="32" r:id="rId16"/>
    <sheet name="~12 MLBVs" sheetId="33" r:id="rId17"/>
    <sheet name="~13 Induction Bends" sheetId="36" r:id="rId18"/>
    <sheet name="~14 Wildlife" sheetId="41" r:id="rId19"/>
    <sheet name="~15 Depth of Cover" sheetId="42" r:id="rId20"/>
    <sheet name="~16 Depth of Cover" sheetId="43" r:id="rId21"/>
    <sheet name="~17 Pipe Segmentation" sheetId="44" r:id="rId22"/>
    <sheet name="~18 Hydrotest Sections" sheetId="45" r:id="rId23"/>
  </sheets>
  <externalReferences>
    <externalReference r:id="rId24"/>
    <externalReference r:id="rId25"/>
    <externalReference r:id="rId26"/>
    <externalReference r:id="rId27"/>
  </externalReferences>
  <definedNames>
    <definedName name="_xlnm._FilterDatabase" localSheetId="9" hidden="1">'~05 Heritage'!$A$1:$AX$679</definedName>
    <definedName name="_xlnm._FilterDatabase" localSheetId="14" hidden="1">'~10 Other Crossings'!$A$1:$CZ$659</definedName>
    <definedName name="_xlnm._FilterDatabase" localSheetId="18" hidden="1">'~14 Wildlife'!$A$1:$AS$126</definedName>
    <definedName name="ABDLS_LSD">'~10 Other Crossings'!$BM$2:$BM$1048576</definedName>
    <definedName name="ABDLS_MER">'~10 Other Crossings'!$BH$2:$BH$1048576</definedName>
    <definedName name="ABDLS_QTR">'~10 Other Crossings'!$BL$2:$BL$1048576</definedName>
    <definedName name="ABDLS_RGE">'~10 Other Crossings'!$BJ$2:$BJ$1048576</definedName>
    <definedName name="ABDLS_SEC">'~10 Other Crossings'!$BK$2:$BK$1048576</definedName>
    <definedName name="ABDLS_TWP">'~10 Other Crossings'!$BI$2:$BI$1048576</definedName>
    <definedName name="BC_PID">'~10 Other Crossings'!$BT$2:$BT$1048576</definedName>
    <definedName name="BCGRID_BLOCK">'~10 Other Crossings'!$BP$2:$BP$1048576</definedName>
    <definedName name="BCGRID_GROUP">'~10 Other Crossings'!$BO$2:$BO$1048576</definedName>
    <definedName name="BCGRID_QTR">'~10 Other Crossings'!$BR$2:$BR$1048576</definedName>
    <definedName name="BCGRID_SHEET">'~10 Other Crossings'!$BN$2:$BN$1048576</definedName>
    <definedName name="BCGRID_UNIT">'~10 Other Crossings'!$BQ$2:$BQ$1048576</definedName>
    <definedName name="CH2M_ID">'~10 Other Crossings'!$AW$2:$AW$1048576</definedName>
    <definedName name="Change">'~10 Other Crossings'!$P$2:$P$1048576</definedName>
    <definedName name="ChangePer">'~10 Other Crossings'!$Q$2:$Q$1048576</definedName>
    <definedName name="ClassName">'~10 Other Crossings'!$AK$2:$AK$1048576</definedName>
    <definedName name="Const_Spread">'~10 Other Crossings'!$S$2:$S$1048576</definedName>
    <definedName name="ConstructionMethodPrimary">'~10 Other Crossings'!$AI$2:$AI$1048576</definedName>
    <definedName name="ConstructionMethodPrimaryEnv" localSheetId="14">'~10 Other Crossings'!$BZ$2:$BZ$1048576</definedName>
    <definedName name="ConstructionMethodPrimaryEnv" localSheetId="15">'~10 Other Crossings'!$BZ$2:$BZ$1048576</definedName>
    <definedName name="ConstructionMethodPrimaryEnv" localSheetId="16">'~10 Other Crossings'!$BZ$2:$BZ$1048576</definedName>
    <definedName name="ConstructionMethodPrimaryEnv" localSheetId="17">'~10 Other Crossings'!$BZ$2:$BZ$1048576</definedName>
    <definedName name="ConstructionMethodPrimaryEnv">'[1]~Crossings - 2021 09 24'!$BY$2:$BY$1048576</definedName>
    <definedName name="ConstructionMethodSecondary">'~10 Other Crossings'!$AJ$2:$AJ$1048576</definedName>
    <definedName name="ConstructionMethodSecondaryEnv">'~10 Other Crossings'!$CA$2:$CA$1048576</definedName>
    <definedName name="CreatedDate">'~10 Other Crossings'!$Y$2:$Y$1048576</definedName>
    <definedName name="CrossingBelowGroundLF">'~10 Other Crossings'!$AT$2:$AT$1048576</definedName>
    <definedName name="CrossingBelowLineLF">'~10 Other Crossings'!$AU$2:$AU$1048576</definedName>
    <definedName name="CrossingIdentifierDescription" localSheetId="14">'~10 Other Crossings'!$AG$2:$AG$1048576</definedName>
    <definedName name="CrossingIdentifierDescription" localSheetId="15">'~10 Other Crossings'!$AG$2:$AG$1048576</definedName>
    <definedName name="CrossingIdentifierDescription" localSheetId="16">'~10 Other Crossings'!$AG$2:$AG$1048576</definedName>
    <definedName name="CrossingIdentifierDescription" localSheetId="17">'~10 Other Crossings'!$AG$2:$AG$1048576</definedName>
    <definedName name="CrossingIdentifierDescription">'[1]~Crossings - 2021 09 24'!$AF$2:$AF$1048576</definedName>
    <definedName name="CrossingName">'~10 Other Crossings'!$U$2:$U$1048576</definedName>
    <definedName name="Depth">'~10 Other Crossings'!$BU$2:$BU$1048576</definedName>
    <definedName name="Description" localSheetId="14">'~10 Other Crossings'!$V$2:$V$1048576</definedName>
    <definedName name="Description" localSheetId="15">'~10 Other Crossings'!$V$2:$V$1048576</definedName>
    <definedName name="Description" localSheetId="16">'~10 Other Crossings'!$V$2:$V$1048576</definedName>
    <definedName name="Description" localSheetId="17">'~10 Other Crossings'!$V$2:$V$1048576</definedName>
    <definedName name="Description">'[1]~Crossings - 2021 09 24'!$U$2:$U$1048576</definedName>
    <definedName name="Description_bend" localSheetId="14">'[2]~Induction Bends'!$R$2:$R$1048576</definedName>
    <definedName name="Description_bend" localSheetId="15">'[2]~Induction Bends'!$R$2:$R$1048576</definedName>
    <definedName name="Description_bend" localSheetId="16">'[2]~Induction Bends'!$R$2:$R$1048576</definedName>
    <definedName name="Description_bend" localSheetId="17">'[2]~Induction Bends'!$R$2:$R$1048576</definedName>
    <definedName name="Description_bend">'[3]~Induction Bends'!$R$2:$R$1048576</definedName>
    <definedName name="DesignTier">'~10 Other Crossings'!$AH$2:$AH$1048576</definedName>
    <definedName name="DrawingRevision_Primary">'~10 Other Crossings'!$CD$2:$CD$1048576</definedName>
    <definedName name="DrawingRevision_Secondary">'~10 Other Crossings'!$CG$2:$CG$1048576</definedName>
    <definedName name="DrawingTitle">'~10 Other Crossings'!$BX$2:$BX$1048576</definedName>
    <definedName name="DrawType">'~10 Other Crossings'!$AY$2:$AY$1048576</definedName>
    <definedName name="DrawTypeSurvey">'~10 Other Crossings'!$BY$2:$BY$1048576</definedName>
    <definedName name="DropDown">[4]DropDown!$A$1:$A$3</definedName>
    <definedName name="Easting">'~10 Other Crossings'!$BA$2:$BA$1048576</definedName>
    <definedName name="EffectiveFromDate">'~10 Other Crossings'!$Z$2:$Z$1048576</definedName>
    <definedName name="EffectiveToDate">'~10 Other Crossings'!$AA$2:$AA$1048576</definedName>
    <definedName name="FeatureTag">'~10 Other Crossings'!$AD$2:$AD$1048576</definedName>
    <definedName name="ForeignDiameter">'~10 Other Crossings'!$AR$2:$AR$1048576</definedName>
    <definedName name="GazetteNum">'~10 Other Crossings'!$CK$2:$CK$1048576</definedName>
    <definedName name="Globalid">'~10 Other Crossings'!$CP$2:$CP$1048576</definedName>
    <definedName name="HistoricalState">'~10 Other Crossings'!$O$2:$O$1048576</definedName>
    <definedName name="Hot_Bend" localSheetId="14">'[2]~Induction Bends'!$P$2:$P$1048576</definedName>
    <definedName name="Hot_Bend" localSheetId="15">'[2]~Induction Bends'!$P$2:$P$1048576</definedName>
    <definedName name="Hot_Bend" localSheetId="16">'[2]~Induction Bends'!$P$2:$P$1048576</definedName>
    <definedName name="Hot_Bend" localSheetId="17">'[2]~Induction Bends'!$P$2:$P$1048576</definedName>
    <definedName name="Hot_Bend">'[3]~Induction Bends'!$P$2:$P$1048576</definedName>
    <definedName name="IdentifierTag">'~10 Other Crossings'!$AE$2:$AE$1048576</definedName>
    <definedName name="IntersectionAngle">'~10 Other Crossings'!$AP$2:$AP$1048576</definedName>
    <definedName name="KLTP_ID">'~10 Other Crossings'!$CQ$2:$CQ$1048576</definedName>
    <definedName name="LastModified">'~10 Other Crossings'!$AB$2:$AB$1048576</definedName>
    <definedName name="LineBelowGroundLF">'~10 Other Crossings'!$AS$2:$AS$1048576</definedName>
    <definedName name="LocatedOn">'~10 Other Crossings'!$BV$2:$BV$1048576</definedName>
    <definedName name="MaterialCL">'~10 Other Crossings'!$AQ$2:$AQ$1048576</definedName>
    <definedName name="Measure" localSheetId="14">'~10 Other Crossings'!$N$2:$N$1048576</definedName>
    <definedName name="Measure" localSheetId="15">'~10 Other Crossings'!$N$2:$N$1048576</definedName>
    <definedName name="Measure" localSheetId="16">'~10 Other Crossings'!$N$2:$N$1048576</definedName>
    <definedName name="Measure" localSheetId="17">'~10 Other Crossings'!$N$2:$N$1048576</definedName>
    <definedName name="Measure">'[1]~Crossings - 2021 09 24'!$M$2:$M$1048576</definedName>
    <definedName name="MoTI_AddComments">'~10 Other Crossings'!$CN$2:$CN$1048576</definedName>
    <definedName name="Municipality">'~10 Other Crossings'!$AZ$2:$AZ$1048576</definedName>
    <definedName name="Northing">'~10 Other Crossings'!$BB$2:$BB$1048576</definedName>
    <definedName name="OperatorCL">'~10 Other Crossings'!$X$2:$X$1048576</definedName>
    <definedName name="OSW_ID">'~10 Other Crossings'!$AX$2:$AX$1048576</definedName>
    <definedName name="OutstandingSurvDRW">'~10 Other Crossings'!$CR$2:$CR$1048576</definedName>
    <definedName name="OutstandSurvDRWComments">'~10 Other Crossings'!$CS$2:$CS$1048576</definedName>
    <definedName name="OverallDRWComplete">'~10 Other Crossings'!$CT$2:$CT$1048576</definedName>
    <definedName name="OwnerCL">'~10 Other Crossings'!$W$2:$W$1048576</definedName>
    <definedName name="OwnSurroundParcels">'~10 Other Crossings'!$CM$2:$CM$1048576</definedName>
    <definedName name="Permit_PXID">'~10 Other Crossings'!$CZ$2:$CZ$1048576</definedName>
    <definedName name="PPBORRoute">'~10 Other Crossings'!$CY$2:$CY$1048576</definedName>
    <definedName name="ProcessFlag">'~10 Other Crossings'!$AC$2:$AC$1048576</definedName>
    <definedName name="PXID" localSheetId="14">'~10 Other Crossings'!$M$2:$M$1048576</definedName>
    <definedName name="PXID" localSheetId="15">'~10 Other Crossings'!$M$2:$M$1048576</definedName>
    <definedName name="PXID" localSheetId="16">'~10 Other Crossings'!$M$2:$M$1048576</definedName>
    <definedName name="PXID" localSheetId="17">'~10 Other Crossings'!$M$2:$M$1048576</definedName>
    <definedName name="PXID">'[1]~Crossings - 2021 09 24'!$L$2:$L$1048576</definedName>
    <definedName name="Ref_MEAS">'~10 Other Crossings'!$BE$2:$BE$1048576</definedName>
    <definedName name="Respon4Agree">'~10 Other Crossings'!$CO$2:$CO$1048576</definedName>
    <definedName name="Respons4Draw">'~10 Other Crossings'!$CV$2:$CV$1048576</definedName>
    <definedName name="Review_Status">[4]DropDown!$C$1:$C$3</definedName>
    <definedName name="RK_AK">'~10 Other Crossings'!$BD$2:$BD$1048576</definedName>
    <definedName name="RouteName">'~10 Other Crossings'!$T$2:$T$1048576</definedName>
    <definedName name="RoWPlan">'~10 Other Crossings'!$CJ$2:$CJ$1048576</definedName>
    <definedName name="SourceNumber">'~10 Other Crossings'!$AN$2:$AN$1048576</definedName>
    <definedName name="Spread">'~10 Other Crossings'!$R$2:$R$1048576</definedName>
    <definedName name="Status">'~10 Other Crossings'!$AL$2:$AL$1048576</definedName>
    <definedName name="SurfaceCL">'~10 Other Crossings'!$AV$2:$AV$1048576</definedName>
    <definedName name="SurveyDate">'~10 Other Crossings'!$BG$2:$BG$1048576</definedName>
    <definedName name="ThirdPartyDrawingNo">'~10 Other Crossings'!$CU$2:$CU$1048576</definedName>
    <definedName name="TMCDrawName">'~10 Other Crossings'!$CX$2:$CX$1048576</definedName>
    <definedName name="TMEPDrawingNo_Primary" localSheetId="14">'~10 Other Crossings'!$CB$2:$CB$1048576</definedName>
    <definedName name="TMEPDrawingNo_Primary" localSheetId="15">'~10 Other Crossings'!$CB$2:$CB$1048576</definedName>
    <definedName name="TMEPDrawingNo_Primary" localSheetId="16">'~10 Other Crossings'!$CB$2:$CB$1048576</definedName>
    <definedName name="TMEPDrawingNo_Primary" localSheetId="17">'~10 Other Crossings'!$CB$2:$CB$1048576</definedName>
    <definedName name="TMEPDrawingNo_Primary">'[1]~Crossings - 2021 09 24'!$CA$2:$CA$1048576</definedName>
    <definedName name="TMEPDrawingNo_Secondary">'~10 Other Crossings'!$CE$2:$CE$1048576</definedName>
    <definedName name="TMEPDrawingNo_Tertiary">'~10 Other Crossings'!$CH$2:$CH$1048576</definedName>
    <definedName name="TRACT_REF">'~10 Other Crossings'!$BS$2:$BS$1048576</definedName>
    <definedName name="TypeCL" localSheetId="14">'~10 Other Crossings'!$AM$2:$AM$1048576</definedName>
    <definedName name="TypeCL" localSheetId="15">'~10 Other Crossings'!$AM$2:$AM$1048576</definedName>
    <definedName name="TypeCL" localSheetId="16">'~10 Other Crossings'!$AM$2:$AM$1048576</definedName>
    <definedName name="TypeCL" localSheetId="17">'~10 Other Crossings'!$AM$2:$AM$1048576</definedName>
    <definedName name="TypeCL">'[1]~Crossings - 2021 09 24'!$AL$2:$AL$1048576</definedName>
    <definedName name="TypicalCode">'~10 Other Crossings'!$BW$2:$BW$1048576</definedName>
    <definedName name="TypicalLegalDescription">'~10 Other Crossings'!$CW$2:$CW$1048576</definedName>
    <definedName name="UnitNames">#REF!</definedName>
    <definedName name="UPIDrawingNo_Primary">'~10 Other Crossings'!$CC$2:$CC$1048576</definedName>
    <definedName name="UPIDrawingNo_Secondary">'~10 Other Crossings'!$CF$2:$CF$1048576</definedName>
    <definedName name="UPIDrawingNo_Tertiary">'~10 Other Crossings'!$CI$2:$CI$1048576</definedName>
    <definedName name="UTM_Zone">'~10 Other Crossings'!$BC$2:$BC$1048576</definedName>
    <definedName name="VersionTag">'~10 Other Crossings'!$AF$2:$AF$1048576</definedName>
    <definedName name="Water_Class">'~10 Other Crossings'!$BF$2:$BF$1048576</definedName>
    <definedName name="Width">'~10 Other Crossings'!$AO$2:$AO$1048576</definedName>
    <definedName name="Width_Text">'~10 Other Crossings'!$CL$2:$CL$1048576</definedName>
    <definedName name="XING_ID" localSheetId="14">'[2]~Induction Bends'!#REF!</definedName>
    <definedName name="XING_ID" localSheetId="15">'[2]~Induction Bends'!#REF!</definedName>
    <definedName name="XING_ID" localSheetId="16">'[2]~Induction Bends'!#REF!</definedName>
    <definedName name="XING_ID" localSheetId="17">'[2]~Induction Bends'!#REF!</definedName>
    <definedName name="XING_ID">'[3]~Induction Bends'!#REF!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 i="4" l="1"/>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2" i="4"/>
  <c r="E19" i="45"/>
  <c r="E18" i="45"/>
  <c r="E17" i="45"/>
  <c r="E16" i="45"/>
  <c r="E15" i="45"/>
  <c r="E14" i="45"/>
  <c r="E13" i="45"/>
  <c r="E12" i="45"/>
  <c r="E11" i="45"/>
  <c r="E10" i="45"/>
  <c r="E9" i="45"/>
  <c r="E8" i="45"/>
  <c r="E7" i="45"/>
  <c r="E6" i="45"/>
  <c r="E5" i="45"/>
  <c r="E4" i="45"/>
  <c r="E3" i="45"/>
  <c r="E2" i="45"/>
  <c r="D3" i="44"/>
  <c r="D4" i="44"/>
  <c r="D5" i="44"/>
  <c r="D6" i="44"/>
  <c r="D7" i="44"/>
  <c r="D8" i="44"/>
  <c r="D9" i="44"/>
  <c r="D10" i="44"/>
  <c r="D11" i="44"/>
  <c r="D12" i="44"/>
  <c r="D13" i="44"/>
  <c r="D14" i="44"/>
  <c r="D15" i="44"/>
  <c r="D16" i="44"/>
  <c r="D17" i="44"/>
  <c r="D18" i="44"/>
  <c r="D19" i="44"/>
  <c r="D20" i="44"/>
  <c r="D21" i="44"/>
  <c r="D22" i="44"/>
  <c r="D23" i="44"/>
  <c r="D24" i="44"/>
  <c r="D25" i="44"/>
  <c r="D26" i="44"/>
  <c r="D27" i="44"/>
  <c r="D28" i="44"/>
  <c r="D29" i="44"/>
  <c r="D30" i="44"/>
  <c r="D31" i="44"/>
  <c r="D32" i="44"/>
  <c r="D33" i="44"/>
  <c r="D34" i="44"/>
  <c r="D35" i="44"/>
  <c r="D36" i="44"/>
  <c r="D37" i="44"/>
  <c r="D38" i="44"/>
  <c r="D39" i="44"/>
  <c r="D40" i="44"/>
  <c r="D41" i="44"/>
  <c r="D42" i="44"/>
  <c r="D43" i="44"/>
  <c r="D44" i="44"/>
  <c r="D45" i="44"/>
  <c r="D46" i="44"/>
  <c r="D47" i="44"/>
  <c r="D48" i="44"/>
  <c r="D49" i="44"/>
  <c r="D50" i="44"/>
  <c r="D51" i="44"/>
  <c r="D52" i="44"/>
  <c r="D53" i="44"/>
  <c r="D54" i="44"/>
  <c r="D55" i="44"/>
  <c r="D56" i="44"/>
  <c r="D57" i="44"/>
  <c r="D58" i="44"/>
  <c r="D59" i="44"/>
  <c r="D60" i="44"/>
  <c r="D61" i="44"/>
  <c r="D62" i="44"/>
  <c r="D63" i="44"/>
  <c r="D64" i="44"/>
  <c r="D65" i="44"/>
  <c r="D66" i="44"/>
  <c r="D67" i="44"/>
  <c r="D68" i="44"/>
  <c r="D69" i="44"/>
  <c r="D70" i="44"/>
  <c r="D71" i="44"/>
  <c r="D72" i="44"/>
  <c r="D73" i="44"/>
  <c r="D74" i="44"/>
  <c r="D75" i="44"/>
  <c r="D76" i="44"/>
  <c r="D77" i="44"/>
  <c r="D78" i="44"/>
  <c r="D79" i="44"/>
  <c r="D80" i="44"/>
  <c r="D81" i="44"/>
  <c r="D82" i="44"/>
  <c r="D83" i="44"/>
  <c r="D84" i="44"/>
  <c r="D85" i="44"/>
  <c r="D86" i="44"/>
  <c r="D87" i="44"/>
  <c r="D88" i="44"/>
  <c r="D89" i="44"/>
  <c r="D90" i="44"/>
  <c r="D91" i="44"/>
  <c r="D92" i="44"/>
  <c r="D93" i="44"/>
  <c r="D94" i="44"/>
  <c r="D95" i="44"/>
  <c r="D96" i="44"/>
  <c r="D97" i="44"/>
  <c r="D98" i="44"/>
  <c r="D99" i="44"/>
  <c r="D100" i="44"/>
  <c r="D101" i="44"/>
  <c r="D102" i="44"/>
  <c r="D103" i="44"/>
  <c r="D104" i="44"/>
  <c r="D105" i="44"/>
  <c r="D106" i="44"/>
  <c r="D107" i="44"/>
  <c r="D108" i="44"/>
  <c r="D109" i="44"/>
  <c r="D110" i="44"/>
  <c r="D111" i="44"/>
  <c r="D112" i="44"/>
  <c r="D113" i="44"/>
  <c r="D114" i="44"/>
  <c r="D115" i="44"/>
  <c r="D116" i="44"/>
  <c r="D117" i="44"/>
  <c r="D118" i="44"/>
  <c r="D119" i="44"/>
  <c r="D120" i="44"/>
  <c r="D121" i="44"/>
  <c r="D122" i="44"/>
  <c r="D123" i="44"/>
  <c r="D124" i="44"/>
  <c r="D125" i="44"/>
  <c r="D126" i="44"/>
  <c r="D127" i="44"/>
  <c r="D128" i="44"/>
  <c r="D129" i="44"/>
  <c r="D130" i="44"/>
  <c r="D131" i="44"/>
  <c r="D132" i="44"/>
  <c r="D133" i="44"/>
  <c r="D134" i="44"/>
  <c r="D135" i="44"/>
  <c r="D136" i="44"/>
  <c r="D137" i="44"/>
  <c r="D138" i="44"/>
  <c r="D139" i="44"/>
  <c r="D140" i="44"/>
  <c r="D141" i="44"/>
  <c r="D142" i="44"/>
  <c r="D143" i="44"/>
  <c r="D144" i="44"/>
  <c r="D145" i="44"/>
  <c r="D146" i="44"/>
  <c r="D147" i="44"/>
  <c r="D148" i="44"/>
  <c r="D149" i="44"/>
  <c r="D150" i="44"/>
  <c r="D151" i="44"/>
  <c r="D152" i="44"/>
  <c r="D153" i="44"/>
  <c r="D154" i="44"/>
  <c r="D155" i="44"/>
  <c r="D156" i="44"/>
  <c r="D157" i="44"/>
  <c r="D158" i="44"/>
  <c r="D159" i="44"/>
  <c r="D160" i="44"/>
  <c r="D161" i="44"/>
  <c r="D162" i="44"/>
  <c r="D163" i="44"/>
  <c r="D164" i="44"/>
  <c r="D165" i="44"/>
  <c r="D166" i="44"/>
  <c r="D167" i="44"/>
  <c r="D168" i="44"/>
  <c r="D169" i="44"/>
  <c r="D170" i="44"/>
  <c r="D171" i="44"/>
  <c r="D172" i="44"/>
  <c r="D173" i="44"/>
  <c r="D174" i="44"/>
  <c r="D175" i="44"/>
  <c r="D176" i="44"/>
  <c r="D177" i="44"/>
  <c r="D178" i="44"/>
  <c r="D179" i="44"/>
  <c r="D180" i="44"/>
  <c r="D181" i="44"/>
  <c r="D182" i="44"/>
  <c r="D183" i="44"/>
  <c r="D184" i="44"/>
  <c r="D185" i="44"/>
  <c r="D186" i="44"/>
  <c r="D187" i="44"/>
  <c r="D188" i="44"/>
  <c r="D189" i="44"/>
  <c r="D190" i="44"/>
  <c r="D191" i="44"/>
  <c r="D192" i="44"/>
  <c r="D193" i="44"/>
  <c r="D194" i="44"/>
  <c r="D195" i="44"/>
  <c r="D196" i="44"/>
  <c r="D197" i="44"/>
  <c r="D198" i="44"/>
  <c r="D199" i="44"/>
  <c r="D200" i="44"/>
  <c r="D201" i="44"/>
  <c r="D202" i="44"/>
  <c r="D203" i="44"/>
  <c r="D204" i="44"/>
  <c r="D205" i="44"/>
  <c r="D206" i="44"/>
  <c r="D207" i="44"/>
  <c r="D208" i="44"/>
  <c r="D209" i="44"/>
  <c r="D210" i="44"/>
  <c r="D211" i="44"/>
  <c r="D212" i="44"/>
  <c r="D213" i="44"/>
  <c r="D214" i="44"/>
  <c r="D215" i="44"/>
  <c r="D216" i="44"/>
  <c r="D217" i="44"/>
  <c r="D218" i="44"/>
  <c r="D219" i="44"/>
  <c r="D220" i="44"/>
  <c r="D221" i="44"/>
  <c r="D222" i="44"/>
  <c r="D223" i="44"/>
  <c r="D224" i="44"/>
  <c r="D225" i="44"/>
  <c r="D226" i="44"/>
  <c r="D227" i="44"/>
  <c r="D228" i="44"/>
  <c r="D229" i="44"/>
  <c r="D230" i="44"/>
  <c r="D231" i="44"/>
  <c r="D232" i="44"/>
  <c r="D233" i="44"/>
  <c r="D234" i="44"/>
  <c r="D235" i="44"/>
  <c r="D236" i="44"/>
  <c r="D237" i="44"/>
  <c r="D238" i="44"/>
  <c r="D239" i="44"/>
  <c r="D240" i="44"/>
  <c r="D241" i="44"/>
  <c r="D242" i="44"/>
  <c r="D243" i="44"/>
  <c r="D244" i="44"/>
  <c r="D245" i="44"/>
  <c r="D246" i="44"/>
  <c r="D247" i="44"/>
  <c r="D248" i="44"/>
  <c r="D249" i="44"/>
  <c r="D250" i="44"/>
  <c r="D251" i="44"/>
  <c r="D252" i="44"/>
  <c r="D253" i="44"/>
  <c r="D254" i="44"/>
  <c r="D255" i="44"/>
  <c r="D256" i="44"/>
  <c r="D257" i="44"/>
  <c r="D258" i="44"/>
  <c r="D259" i="44"/>
  <c r="D260" i="44"/>
  <c r="D261" i="44"/>
  <c r="D262" i="44"/>
  <c r="D263" i="44"/>
  <c r="D264" i="44"/>
  <c r="D265" i="44"/>
  <c r="D266" i="44"/>
  <c r="D267" i="44"/>
  <c r="D268" i="44"/>
  <c r="D269" i="44"/>
  <c r="D270" i="44"/>
  <c r="D271" i="44"/>
  <c r="D272" i="44"/>
  <c r="D273" i="44"/>
  <c r="D274" i="44"/>
  <c r="D275" i="44"/>
  <c r="D276" i="44"/>
  <c r="D277" i="44"/>
  <c r="D278" i="44"/>
  <c r="D279" i="44"/>
  <c r="D280" i="44"/>
  <c r="D281" i="44"/>
  <c r="D282" i="44"/>
  <c r="D283" i="44"/>
  <c r="D284" i="44"/>
  <c r="D285" i="44"/>
  <c r="D286" i="44"/>
  <c r="D287" i="44"/>
  <c r="D288" i="44"/>
  <c r="D289" i="44"/>
  <c r="D290" i="44"/>
  <c r="D291" i="44"/>
  <c r="D292" i="44"/>
  <c r="D293" i="44"/>
  <c r="D294" i="44"/>
  <c r="D295" i="44"/>
  <c r="D296" i="44"/>
  <c r="D297" i="44"/>
  <c r="D298" i="44"/>
  <c r="D299" i="44"/>
  <c r="D300" i="44"/>
  <c r="D301" i="44"/>
  <c r="D302" i="44"/>
  <c r="D303" i="44"/>
  <c r="D304" i="44"/>
  <c r="D305" i="44"/>
  <c r="D306" i="44"/>
  <c r="D307" i="44"/>
  <c r="D308" i="44"/>
  <c r="D309" i="44"/>
  <c r="D310" i="44"/>
  <c r="D311" i="44"/>
  <c r="D312" i="44"/>
  <c r="D313" i="44"/>
  <c r="D314" i="44"/>
  <c r="D315" i="44"/>
  <c r="D316" i="44"/>
  <c r="D317" i="44"/>
  <c r="D318" i="44"/>
  <c r="D319" i="44"/>
  <c r="D320" i="44"/>
  <c r="D321" i="44"/>
  <c r="D322" i="44"/>
  <c r="D323" i="44"/>
  <c r="D324" i="44"/>
  <c r="D325" i="44"/>
  <c r="D326" i="44"/>
  <c r="D327" i="44"/>
  <c r="D328" i="44"/>
  <c r="D329" i="44"/>
  <c r="D330" i="44"/>
  <c r="D331" i="44"/>
  <c r="D332" i="44"/>
  <c r="D333" i="44"/>
  <c r="D334" i="44"/>
  <c r="D335" i="44"/>
  <c r="D336" i="44"/>
  <c r="D337" i="44"/>
  <c r="D338" i="44"/>
  <c r="D339" i="44"/>
  <c r="D340" i="44"/>
  <c r="D341" i="44"/>
  <c r="D342" i="44"/>
  <c r="D343" i="44"/>
  <c r="D344" i="44"/>
  <c r="D345" i="44"/>
  <c r="D346" i="44"/>
  <c r="D347" i="44"/>
  <c r="D348" i="44"/>
  <c r="D349" i="44"/>
  <c r="D350" i="44"/>
  <c r="D351" i="44"/>
  <c r="D352" i="44"/>
  <c r="D353" i="44"/>
  <c r="D354" i="44"/>
  <c r="D355" i="44"/>
  <c r="D356" i="44"/>
  <c r="D357" i="44"/>
  <c r="D358" i="44"/>
  <c r="D359" i="44"/>
  <c r="D360" i="44"/>
  <c r="D361" i="44"/>
  <c r="D362" i="44"/>
  <c r="D363" i="44"/>
  <c r="D364" i="44"/>
  <c r="D365" i="44"/>
  <c r="D366" i="44"/>
  <c r="D367" i="44"/>
  <c r="D368" i="44"/>
  <c r="D369" i="44"/>
  <c r="D370" i="44"/>
  <c r="D371" i="44"/>
  <c r="D372" i="44"/>
  <c r="D373" i="44"/>
  <c r="D374" i="44"/>
  <c r="D375" i="44"/>
  <c r="D376" i="44"/>
  <c r="D377" i="44"/>
  <c r="D378" i="44"/>
  <c r="D379" i="44"/>
  <c r="D380" i="44"/>
  <c r="D381" i="44"/>
  <c r="D382" i="44"/>
  <c r="D383" i="44"/>
  <c r="D384" i="44"/>
  <c r="D385" i="44"/>
  <c r="D386" i="44"/>
  <c r="D387" i="44"/>
  <c r="D388" i="44"/>
  <c r="D389" i="44"/>
  <c r="D390" i="44"/>
  <c r="D391" i="44"/>
  <c r="D392" i="44"/>
  <c r="D393" i="44"/>
  <c r="D394" i="44"/>
  <c r="D395" i="44"/>
  <c r="D396" i="44"/>
  <c r="D397" i="44"/>
  <c r="D398" i="44"/>
  <c r="D399" i="44"/>
  <c r="D400" i="44"/>
  <c r="D401" i="44"/>
  <c r="D402" i="44"/>
  <c r="D403" i="44"/>
  <c r="D404" i="44"/>
  <c r="D405" i="44"/>
  <c r="D406" i="44"/>
  <c r="D407" i="44"/>
  <c r="D408" i="44"/>
  <c r="D409" i="44"/>
  <c r="D410" i="44"/>
  <c r="D411" i="44"/>
  <c r="D412" i="44"/>
  <c r="D413" i="44"/>
  <c r="D414" i="44"/>
  <c r="D415" i="44"/>
  <c r="D416" i="44"/>
  <c r="D417" i="44"/>
  <c r="D418" i="44"/>
  <c r="D419" i="44"/>
  <c r="D420" i="44"/>
  <c r="D421" i="44"/>
  <c r="D422" i="44"/>
  <c r="D423" i="44"/>
  <c r="D424" i="44"/>
  <c r="D425" i="44"/>
  <c r="D426" i="44"/>
  <c r="D427" i="44"/>
  <c r="D428" i="44"/>
  <c r="D429" i="44"/>
  <c r="D430" i="44"/>
  <c r="D431" i="44"/>
  <c r="D432" i="44"/>
  <c r="D433" i="44"/>
  <c r="D434" i="44"/>
  <c r="D435" i="44"/>
  <c r="D436" i="44"/>
  <c r="D437" i="44"/>
  <c r="D438" i="44"/>
  <c r="D439" i="44"/>
  <c r="D440" i="44"/>
  <c r="D441" i="44"/>
  <c r="D442" i="44"/>
  <c r="D443" i="44"/>
  <c r="D444" i="44"/>
  <c r="D445" i="44"/>
  <c r="D446" i="44"/>
  <c r="D447" i="44"/>
  <c r="D448" i="44"/>
  <c r="D449" i="44"/>
  <c r="D450" i="44"/>
  <c r="D451" i="44"/>
  <c r="D452" i="44"/>
  <c r="D453" i="44"/>
  <c r="D454" i="44"/>
  <c r="D455" i="44"/>
  <c r="D456" i="44"/>
  <c r="D457" i="44"/>
  <c r="D458" i="44"/>
  <c r="D459" i="44"/>
  <c r="D460" i="44"/>
  <c r="D461" i="44"/>
  <c r="D462" i="44"/>
  <c r="D463" i="44"/>
  <c r="D464" i="44"/>
  <c r="D465" i="44"/>
  <c r="D466" i="44"/>
  <c r="D467" i="44"/>
  <c r="D468" i="44"/>
  <c r="D469" i="44"/>
  <c r="D470" i="44"/>
  <c r="D471" i="44"/>
  <c r="D472" i="44"/>
  <c r="D473" i="44"/>
  <c r="D474" i="44"/>
  <c r="D475" i="44"/>
  <c r="D476" i="44"/>
  <c r="D477" i="44"/>
  <c r="D478" i="44"/>
  <c r="D479" i="44"/>
  <c r="D480" i="44"/>
  <c r="D481" i="44"/>
  <c r="D482" i="44"/>
  <c r="D483" i="44"/>
  <c r="D484" i="44"/>
  <c r="D485" i="44"/>
  <c r="D486" i="44"/>
  <c r="D487" i="44"/>
  <c r="D488" i="44"/>
  <c r="D489" i="44"/>
  <c r="D490" i="44"/>
  <c r="D491" i="44"/>
  <c r="D492" i="44"/>
  <c r="D493" i="44"/>
  <c r="D494" i="44"/>
  <c r="D495" i="44"/>
  <c r="D496" i="44"/>
  <c r="D497" i="44"/>
  <c r="D498" i="44"/>
  <c r="D499" i="44"/>
  <c r="D500" i="44"/>
  <c r="D501" i="44"/>
  <c r="D502" i="44"/>
  <c r="D503" i="44"/>
  <c r="D504" i="44"/>
  <c r="D505" i="44"/>
  <c r="D506" i="44"/>
  <c r="D507" i="44"/>
  <c r="D508" i="44"/>
  <c r="D509" i="44"/>
  <c r="D510" i="44"/>
  <c r="D511" i="44"/>
  <c r="D512" i="44"/>
  <c r="D513" i="44"/>
  <c r="D514" i="44"/>
  <c r="D515" i="44"/>
  <c r="D516" i="44"/>
  <c r="D517" i="44"/>
  <c r="D518" i="44"/>
  <c r="D519" i="44"/>
  <c r="D520" i="44"/>
  <c r="D521" i="44"/>
  <c r="D522" i="44"/>
  <c r="D523" i="44"/>
  <c r="D524" i="44"/>
  <c r="D525" i="44"/>
  <c r="D526" i="44"/>
  <c r="D527" i="44"/>
  <c r="D528" i="44"/>
  <c r="D529" i="44"/>
  <c r="D530" i="44"/>
  <c r="D531" i="44"/>
  <c r="D532" i="44"/>
  <c r="D533" i="44"/>
  <c r="D534" i="44"/>
  <c r="D535" i="44"/>
  <c r="D536" i="44"/>
  <c r="D537" i="44"/>
  <c r="D538" i="44"/>
  <c r="D539" i="44"/>
  <c r="D540" i="44"/>
  <c r="D541" i="44"/>
  <c r="D542" i="44"/>
  <c r="D543" i="44"/>
  <c r="D544" i="44"/>
  <c r="D545" i="44"/>
  <c r="D546" i="44"/>
  <c r="D547" i="44"/>
  <c r="D548" i="44"/>
  <c r="D549" i="44"/>
  <c r="D550" i="44"/>
  <c r="D551" i="44"/>
  <c r="D552" i="44"/>
  <c r="D553" i="44"/>
  <c r="D554" i="44"/>
  <c r="D555" i="44"/>
  <c r="D556" i="44"/>
  <c r="D557" i="44"/>
  <c r="D558" i="44"/>
  <c r="D559" i="44"/>
  <c r="D560" i="44"/>
  <c r="D561" i="44"/>
  <c r="D562" i="44"/>
  <c r="D563" i="44"/>
  <c r="D564" i="44"/>
  <c r="D565" i="44"/>
  <c r="D566" i="44"/>
  <c r="D567" i="44"/>
  <c r="D568" i="44"/>
  <c r="D569" i="44"/>
  <c r="D570" i="44"/>
  <c r="D571" i="44"/>
  <c r="D572" i="44"/>
  <c r="D573" i="44"/>
  <c r="D574" i="44"/>
  <c r="D575" i="44"/>
  <c r="D576" i="44"/>
  <c r="D577" i="44"/>
  <c r="D578" i="44"/>
  <c r="D579" i="44"/>
  <c r="D580" i="44"/>
  <c r="D581" i="44"/>
  <c r="D582" i="44"/>
  <c r="D583" i="44"/>
  <c r="D584" i="44"/>
  <c r="D585" i="44"/>
  <c r="D586" i="44"/>
  <c r="D587" i="44"/>
  <c r="D588" i="44"/>
  <c r="D589" i="44"/>
  <c r="D590" i="44"/>
  <c r="D591" i="44"/>
  <c r="D592" i="44"/>
  <c r="D593" i="44"/>
  <c r="D594" i="44"/>
  <c r="D595" i="44"/>
  <c r="D596" i="44"/>
  <c r="D597" i="44"/>
  <c r="D598" i="44"/>
  <c r="D599" i="44"/>
  <c r="D600" i="44"/>
  <c r="D601" i="44"/>
  <c r="D602" i="44"/>
  <c r="D603" i="44"/>
  <c r="D604" i="44"/>
  <c r="D605" i="44"/>
  <c r="D606" i="44"/>
  <c r="D607" i="44"/>
  <c r="D608" i="44"/>
  <c r="D609" i="44"/>
  <c r="D610" i="44"/>
  <c r="D611" i="44"/>
  <c r="D612" i="44"/>
  <c r="D613" i="44"/>
  <c r="D614" i="44"/>
  <c r="D615" i="44"/>
  <c r="D616" i="44"/>
  <c r="D617" i="44"/>
  <c r="D618" i="44"/>
  <c r="D619" i="44"/>
  <c r="D620" i="44"/>
  <c r="D621" i="44"/>
  <c r="D622" i="44"/>
  <c r="D623" i="44"/>
  <c r="D624" i="44"/>
  <c r="D625" i="44"/>
  <c r="D626" i="44"/>
  <c r="D627" i="44"/>
  <c r="D628" i="44"/>
  <c r="D629" i="44"/>
  <c r="D630" i="44"/>
  <c r="D631" i="44"/>
  <c r="D632" i="44"/>
  <c r="D633" i="44"/>
  <c r="D634" i="44"/>
  <c r="D635" i="44"/>
  <c r="D636" i="44"/>
  <c r="D637" i="44"/>
  <c r="D638" i="44"/>
  <c r="D639" i="44"/>
  <c r="D640" i="44"/>
  <c r="D641" i="44"/>
  <c r="D642" i="44"/>
  <c r="D643" i="44"/>
  <c r="D644" i="44"/>
  <c r="D645" i="44"/>
  <c r="D646" i="44"/>
  <c r="D647" i="44"/>
  <c r="D648" i="44"/>
  <c r="D649" i="44"/>
  <c r="D650" i="44"/>
  <c r="D651" i="44"/>
  <c r="D652" i="44"/>
  <c r="D653" i="44"/>
  <c r="D654" i="44"/>
  <c r="D655" i="44"/>
  <c r="D656" i="44"/>
  <c r="D657" i="44"/>
  <c r="D658" i="44"/>
  <c r="D659" i="44"/>
  <c r="D660" i="44"/>
  <c r="D661" i="44"/>
  <c r="D662" i="44"/>
  <c r="D663" i="44"/>
  <c r="D664" i="44"/>
  <c r="D665" i="44"/>
  <c r="D666" i="44"/>
  <c r="D667" i="44"/>
  <c r="D668" i="44"/>
  <c r="D669" i="44"/>
  <c r="D670" i="44"/>
  <c r="D671" i="44"/>
  <c r="D672" i="44"/>
  <c r="D673" i="44"/>
  <c r="D674" i="44"/>
  <c r="D675" i="44"/>
  <c r="D676" i="44"/>
  <c r="D677" i="44"/>
  <c r="D678" i="44"/>
  <c r="D679" i="44"/>
  <c r="D680" i="44"/>
  <c r="D681" i="44"/>
  <c r="D682" i="44"/>
  <c r="D683" i="44"/>
  <c r="D684" i="44"/>
  <c r="D685" i="44"/>
  <c r="D686" i="44"/>
  <c r="D687" i="44"/>
  <c r="D688" i="44"/>
  <c r="D689" i="44"/>
  <c r="D690" i="44"/>
  <c r="D691" i="44"/>
  <c r="D692" i="44"/>
  <c r="D693" i="44"/>
  <c r="D694" i="44"/>
  <c r="D695" i="44"/>
  <c r="D696" i="44"/>
  <c r="D697" i="44"/>
  <c r="D698" i="44"/>
  <c r="D699" i="44"/>
  <c r="D700" i="44"/>
  <c r="D701" i="44"/>
  <c r="D702" i="44"/>
  <c r="D703" i="44"/>
  <c r="D704" i="44"/>
  <c r="D705" i="44"/>
  <c r="D706" i="44"/>
  <c r="D707" i="44"/>
  <c r="D708" i="44"/>
  <c r="D709" i="44"/>
  <c r="D710" i="44"/>
  <c r="D711" i="44"/>
  <c r="D712" i="44"/>
  <c r="D713" i="44"/>
  <c r="D714" i="44"/>
  <c r="D715" i="44"/>
  <c r="D716" i="44"/>
  <c r="D717" i="44"/>
  <c r="D718" i="44"/>
  <c r="D719" i="44"/>
  <c r="D720" i="44"/>
  <c r="D721" i="44"/>
  <c r="D722" i="44"/>
  <c r="D723" i="44"/>
  <c r="D724" i="44"/>
  <c r="D725" i="44"/>
  <c r="D726" i="44"/>
  <c r="D727" i="44"/>
  <c r="D728" i="44"/>
  <c r="D729" i="44"/>
  <c r="D730" i="44"/>
  <c r="D731" i="44"/>
  <c r="D732" i="44"/>
  <c r="D733" i="44"/>
  <c r="D734" i="44"/>
  <c r="D735" i="44"/>
  <c r="D736" i="44"/>
  <c r="D737" i="44"/>
  <c r="D738" i="44"/>
  <c r="D739" i="44"/>
  <c r="D740" i="44"/>
  <c r="D741" i="44"/>
  <c r="D742" i="44"/>
  <c r="D743" i="44"/>
  <c r="D744" i="44"/>
  <c r="D745" i="44"/>
  <c r="D746" i="44"/>
  <c r="D747" i="44"/>
  <c r="D748" i="44"/>
  <c r="D749" i="44"/>
  <c r="D750" i="44"/>
  <c r="D751" i="44"/>
  <c r="D752" i="44"/>
  <c r="D753" i="44"/>
  <c r="D754" i="44"/>
  <c r="D755" i="44"/>
  <c r="D756" i="44"/>
  <c r="D757" i="44"/>
  <c r="D758" i="44"/>
  <c r="D759" i="44"/>
  <c r="D760" i="44"/>
  <c r="D761" i="44"/>
  <c r="D762" i="44"/>
  <c r="D763" i="44"/>
  <c r="D764" i="44"/>
  <c r="D765" i="44"/>
  <c r="D766" i="44"/>
  <c r="D767" i="44"/>
  <c r="D768" i="44"/>
  <c r="D769" i="44"/>
  <c r="D770" i="44"/>
  <c r="D771" i="44"/>
  <c r="D772" i="44"/>
  <c r="D773" i="44"/>
  <c r="D774" i="44"/>
  <c r="D775" i="44"/>
  <c r="D776" i="44"/>
  <c r="D777" i="44"/>
  <c r="D778" i="44"/>
  <c r="D779" i="44"/>
  <c r="D780" i="44"/>
  <c r="D781" i="44"/>
  <c r="D782" i="44"/>
  <c r="D783" i="44"/>
  <c r="D784" i="44"/>
  <c r="D785" i="44"/>
  <c r="D786" i="44"/>
  <c r="D787" i="44"/>
  <c r="D788" i="44"/>
  <c r="D789" i="44"/>
  <c r="D790" i="44"/>
  <c r="D791" i="44"/>
  <c r="D792" i="44"/>
  <c r="D793" i="44"/>
  <c r="D794" i="44"/>
  <c r="D795" i="44"/>
  <c r="D796" i="44"/>
  <c r="D797" i="44"/>
  <c r="D798" i="44"/>
  <c r="D799" i="44"/>
  <c r="D800" i="44"/>
  <c r="D801" i="44"/>
  <c r="D802" i="44"/>
  <c r="D803" i="44"/>
  <c r="D804" i="44"/>
  <c r="D805" i="44"/>
  <c r="D806" i="44"/>
  <c r="D807" i="44"/>
  <c r="D808" i="44"/>
  <c r="D809" i="44"/>
  <c r="D810" i="44"/>
  <c r="D811" i="44"/>
  <c r="D812" i="44"/>
  <c r="D813" i="44"/>
  <c r="D814" i="44"/>
  <c r="D815" i="44"/>
  <c r="D816" i="44"/>
  <c r="D817" i="44"/>
  <c r="D818" i="44"/>
  <c r="D819" i="44"/>
  <c r="D820" i="44"/>
  <c r="D821" i="44"/>
  <c r="D822" i="44"/>
  <c r="D823" i="44"/>
  <c r="D824" i="44"/>
  <c r="D825" i="44"/>
  <c r="D826" i="44"/>
  <c r="D827" i="44"/>
  <c r="D828" i="44"/>
  <c r="D829" i="44"/>
  <c r="D830" i="44"/>
  <c r="D831" i="44"/>
  <c r="D832" i="44"/>
  <c r="D833" i="44"/>
  <c r="D834" i="44"/>
  <c r="D835" i="44"/>
  <c r="D836" i="44"/>
  <c r="D837" i="44"/>
  <c r="D838" i="44"/>
  <c r="D839" i="44"/>
  <c r="D840" i="44"/>
  <c r="D841" i="44"/>
  <c r="D842" i="44"/>
  <c r="D843" i="44"/>
  <c r="D844" i="44"/>
  <c r="D845" i="44"/>
  <c r="D846" i="44"/>
  <c r="D847" i="44"/>
  <c r="D848" i="44"/>
  <c r="D849" i="44"/>
  <c r="D850" i="44"/>
  <c r="D851" i="44"/>
  <c r="D852" i="44"/>
  <c r="D853" i="44"/>
  <c r="D854" i="44"/>
  <c r="D855" i="44"/>
  <c r="D856" i="44"/>
  <c r="D857" i="44"/>
  <c r="D858" i="44"/>
  <c r="D859" i="44"/>
  <c r="D860" i="44"/>
  <c r="D861" i="44"/>
  <c r="D862" i="44"/>
  <c r="D863" i="44"/>
  <c r="D864" i="44"/>
  <c r="D865" i="44"/>
  <c r="D866" i="44"/>
  <c r="D867" i="44"/>
  <c r="D868" i="44"/>
  <c r="D869" i="44"/>
  <c r="D870" i="44"/>
  <c r="D871" i="44"/>
  <c r="D872" i="44"/>
  <c r="D873" i="44"/>
  <c r="D874" i="44"/>
  <c r="D875" i="44"/>
  <c r="D876" i="44"/>
  <c r="D877" i="44"/>
  <c r="D878" i="44"/>
  <c r="D879" i="44"/>
  <c r="D880" i="44"/>
  <c r="D881" i="44"/>
  <c r="D882" i="44"/>
  <c r="D883" i="44"/>
  <c r="D884" i="44"/>
  <c r="D885" i="44"/>
  <c r="D886" i="44"/>
  <c r="D887" i="44"/>
  <c r="D888" i="44"/>
  <c r="D889" i="44"/>
  <c r="D890" i="44"/>
  <c r="D891" i="44"/>
  <c r="D892" i="44"/>
  <c r="D893" i="44"/>
  <c r="D894" i="44"/>
  <c r="D895" i="44"/>
  <c r="D896" i="44"/>
  <c r="D897" i="44"/>
  <c r="D898" i="44"/>
  <c r="D899" i="44"/>
  <c r="D900" i="44"/>
  <c r="D901" i="44"/>
  <c r="D902" i="44"/>
  <c r="D903" i="44"/>
  <c r="D904" i="44"/>
  <c r="D905" i="44"/>
  <c r="D906" i="44"/>
  <c r="D907" i="44"/>
  <c r="D908" i="44"/>
  <c r="D909" i="44"/>
  <c r="D910" i="44"/>
  <c r="D911" i="44"/>
  <c r="D912" i="44"/>
  <c r="D913" i="44"/>
  <c r="D914" i="44"/>
  <c r="D915" i="44"/>
  <c r="D916" i="44"/>
  <c r="D917" i="44"/>
  <c r="D918" i="44"/>
  <c r="D919" i="44"/>
  <c r="D920" i="44"/>
  <c r="D921" i="44"/>
  <c r="D922" i="44"/>
  <c r="D923" i="44"/>
  <c r="D924" i="44"/>
  <c r="D925" i="44"/>
  <c r="D926" i="44"/>
  <c r="D927" i="44"/>
  <c r="D928" i="44"/>
  <c r="D929" i="44"/>
  <c r="D930" i="44"/>
  <c r="D931" i="44"/>
  <c r="D932" i="44"/>
  <c r="D933" i="44"/>
  <c r="D934" i="44"/>
  <c r="D935" i="44"/>
  <c r="D936" i="44"/>
  <c r="D937" i="44"/>
  <c r="D938" i="44"/>
  <c r="D939" i="44"/>
  <c r="D940" i="44"/>
  <c r="D941" i="44"/>
  <c r="D942" i="44"/>
  <c r="D943" i="44"/>
  <c r="D944" i="44"/>
  <c r="D945" i="44"/>
  <c r="D946" i="44"/>
  <c r="D947" i="44"/>
  <c r="D948" i="44"/>
  <c r="D949" i="44"/>
  <c r="D950" i="44"/>
  <c r="D951" i="44"/>
  <c r="D952" i="44"/>
  <c r="D953" i="44"/>
  <c r="D954" i="44"/>
  <c r="D955" i="44"/>
  <c r="D956" i="44"/>
  <c r="D957" i="44"/>
  <c r="D958" i="44"/>
  <c r="D959" i="44"/>
  <c r="D960" i="44"/>
  <c r="D961" i="44"/>
  <c r="D962" i="44"/>
  <c r="D963" i="44"/>
  <c r="D964" i="44"/>
  <c r="D965" i="44"/>
  <c r="D966" i="44"/>
  <c r="D967" i="44"/>
  <c r="D968" i="44"/>
  <c r="D969" i="44"/>
  <c r="D970" i="44"/>
  <c r="D971" i="44"/>
  <c r="D972" i="44"/>
  <c r="D973" i="44"/>
  <c r="D974" i="44"/>
  <c r="D975" i="44"/>
  <c r="D976" i="44"/>
  <c r="D977" i="44"/>
  <c r="D978" i="44"/>
  <c r="D979" i="44"/>
  <c r="D980" i="44"/>
  <c r="D981" i="44"/>
  <c r="D982" i="44"/>
  <c r="D983" i="44"/>
  <c r="D984" i="44"/>
  <c r="D985" i="44"/>
  <c r="D986" i="44"/>
  <c r="D987" i="44"/>
  <c r="D988" i="44"/>
  <c r="D989" i="44"/>
  <c r="D990" i="44"/>
  <c r="D991" i="44"/>
  <c r="D992" i="44"/>
  <c r="D993" i="44"/>
  <c r="D994" i="44"/>
  <c r="D995" i="44"/>
  <c r="D996" i="44"/>
  <c r="D997" i="44"/>
  <c r="D998" i="44"/>
  <c r="D999" i="44"/>
  <c r="D1000" i="44"/>
  <c r="D1001" i="44"/>
  <c r="D1002" i="44"/>
  <c r="D1003" i="44"/>
  <c r="D1004" i="44"/>
  <c r="D1005" i="44"/>
  <c r="D1006" i="44"/>
  <c r="D1007" i="44"/>
  <c r="D1008" i="44"/>
  <c r="D1009" i="44"/>
  <c r="D1010" i="44"/>
  <c r="D1011" i="44"/>
  <c r="D1012" i="44"/>
  <c r="D1013" i="44"/>
  <c r="D1014" i="44"/>
  <c r="D1015" i="44"/>
  <c r="D1016" i="44"/>
  <c r="D1017" i="44"/>
  <c r="D1018" i="44"/>
  <c r="D1019" i="44"/>
  <c r="D1020" i="44"/>
  <c r="D1021" i="44"/>
  <c r="D1022" i="44"/>
  <c r="D1023" i="44"/>
  <c r="D1024" i="44"/>
  <c r="D1025" i="44"/>
  <c r="D1026" i="44"/>
  <c r="D1027" i="44"/>
  <c r="D1028" i="44"/>
  <c r="D1029" i="44"/>
  <c r="D1030" i="44"/>
  <c r="D1031" i="44"/>
  <c r="D1032" i="44"/>
  <c r="D1033" i="44"/>
  <c r="D1034" i="44"/>
  <c r="D1035" i="44"/>
  <c r="D1036" i="44"/>
  <c r="D1037" i="44"/>
  <c r="D1038" i="44"/>
  <c r="D1039" i="44"/>
  <c r="D1040" i="44"/>
  <c r="D1041" i="44"/>
  <c r="D1042" i="44"/>
  <c r="D1043" i="44"/>
  <c r="D1044" i="44"/>
  <c r="D1045" i="44"/>
  <c r="D1046" i="44"/>
  <c r="D1047" i="44"/>
  <c r="D1048" i="44"/>
  <c r="D1049" i="44"/>
  <c r="D1050" i="44"/>
  <c r="D1051" i="44"/>
  <c r="D1052" i="44"/>
  <c r="D1053" i="44"/>
  <c r="D1054" i="44"/>
  <c r="D1055" i="44"/>
  <c r="D1056" i="44"/>
  <c r="D1057" i="44"/>
  <c r="D1058" i="44"/>
  <c r="D1059" i="44"/>
  <c r="D1060" i="44"/>
  <c r="D1061" i="44"/>
  <c r="D1062" i="44"/>
  <c r="D1063" i="44"/>
  <c r="D1064" i="44"/>
  <c r="D1065" i="44"/>
  <c r="D1066" i="44"/>
  <c r="D1067" i="44"/>
  <c r="D1068" i="44"/>
  <c r="D1069" i="44"/>
  <c r="D1070" i="44"/>
  <c r="D1071" i="44"/>
  <c r="D1072" i="44"/>
  <c r="D1073" i="44"/>
  <c r="D1074" i="44"/>
  <c r="D1075" i="44"/>
  <c r="D1076" i="44"/>
  <c r="D1077" i="44"/>
  <c r="D1078" i="44"/>
  <c r="D1079" i="44"/>
  <c r="D1080" i="44"/>
  <c r="D1081" i="44"/>
  <c r="D1082" i="44"/>
  <c r="D1083" i="44"/>
  <c r="D1084" i="44"/>
  <c r="D1085" i="44"/>
  <c r="D1086" i="44"/>
  <c r="D1087" i="44"/>
  <c r="D1088" i="44"/>
  <c r="D1089" i="44"/>
  <c r="D1090" i="44"/>
  <c r="D1091" i="44"/>
  <c r="D1092" i="44"/>
  <c r="D1093" i="44"/>
  <c r="D1094" i="44"/>
  <c r="D1095" i="44"/>
  <c r="D1096" i="44"/>
  <c r="D1097" i="44"/>
  <c r="D1098" i="44"/>
  <c r="D1099" i="44"/>
  <c r="D1100" i="44"/>
  <c r="D1101" i="44"/>
  <c r="D1102" i="44"/>
  <c r="D1103" i="44"/>
  <c r="D1104" i="44"/>
  <c r="D1105" i="44"/>
  <c r="D1106" i="44"/>
  <c r="D1107" i="44"/>
  <c r="D1108" i="44"/>
  <c r="D1109" i="44"/>
  <c r="D1110" i="44"/>
  <c r="D1111" i="44"/>
  <c r="D1112" i="44"/>
  <c r="D1113" i="44"/>
  <c r="D1114" i="44"/>
  <c r="D1115" i="44"/>
  <c r="D1116" i="44"/>
  <c r="D1117" i="44"/>
  <c r="D1118" i="44"/>
  <c r="D1119" i="44"/>
  <c r="D1120" i="44"/>
  <c r="D1121" i="44"/>
  <c r="D1122" i="44"/>
  <c r="D1123" i="44"/>
  <c r="D1124" i="44"/>
  <c r="D1125" i="44"/>
  <c r="D1126" i="44"/>
  <c r="D1127" i="44"/>
  <c r="D1128" i="44"/>
  <c r="D1129" i="44"/>
  <c r="D1130" i="44"/>
  <c r="D1131" i="44"/>
  <c r="D1132" i="44"/>
  <c r="D1133" i="44"/>
  <c r="D1134" i="44"/>
  <c r="D1135" i="44"/>
  <c r="D1136" i="44"/>
  <c r="D1137" i="44"/>
  <c r="D1138" i="44"/>
  <c r="D1139" i="44"/>
  <c r="D1140" i="44"/>
  <c r="D1141" i="44"/>
  <c r="D1142" i="44"/>
  <c r="D1143" i="44"/>
  <c r="D1144" i="44"/>
  <c r="D1145" i="44"/>
  <c r="D1146" i="44"/>
  <c r="D1147" i="44"/>
  <c r="D1148" i="44"/>
  <c r="D1149" i="44"/>
  <c r="D1150" i="44"/>
  <c r="D1151" i="44"/>
  <c r="D1152" i="44"/>
  <c r="D1153" i="44"/>
  <c r="D1154" i="44"/>
  <c r="D1155" i="44"/>
  <c r="D1156" i="44"/>
  <c r="D1157" i="44"/>
  <c r="D1158" i="44"/>
  <c r="D1159" i="44"/>
  <c r="D1160" i="44"/>
  <c r="D1161" i="44"/>
  <c r="D1162" i="44"/>
  <c r="D1163" i="44"/>
  <c r="D1164" i="44"/>
  <c r="D1165" i="44"/>
  <c r="D1166" i="44"/>
  <c r="D1167" i="44"/>
  <c r="D1168" i="44"/>
  <c r="D1169" i="44"/>
  <c r="D1170" i="44"/>
  <c r="D1171" i="44"/>
  <c r="D1172" i="44"/>
  <c r="D1173" i="44"/>
  <c r="D1174" i="44"/>
  <c r="D1175" i="44"/>
  <c r="D1176" i="44"/>
  <c r="D1177" i="44"/>
  <c r="D1178" i="44"/>
  <c r="D1179" i="44"/>
  <c r="D1180" i="44"/>
  <c r="D1181" i="44"/>
  <c r="D1182" i="44"/>
  <c r="D1183" i="44"/>
  <c r="D1184" i="44"/>
  <c r="D1185" i="44"/>
  <c r="D1186" i="44"/>
  <c r="D1187" i="44"/>
  <c r="D1188" i="44"/>
  <c r="D1189" i="44"/>
  <c r="D1190" i="44"/>
  <c r="D1191" i="44"/>
  <c r="D1192" i="44"/>
  <c r="D1193" i="44"/>
  <c r="D2" i="44"/>
  <c r="G3" i="43"/>
  <c r="G4" i="43"/>
  <c r="G5" i="43"/>
  <c r="G6" i="43"/>
  <c r="G7" i="43"/>
  <c r="G8" i="43"/>
  <c r="G9" i="43"/>
  <c r="G10" i="43"/>
  <c r="G11" i="43"/>
  <c r="G12" i="43"/>
  <c r="G13" i="43"/>
  <c r="G14" i="43"/>
  <c r="G15" i="43"/>
  <c r="G16" i="43"/>
  <c r="G17" i="43"/>
  <c r="G18" i="43"/>
  <c r="G19" i="43"/>
  <c r="G20" i="43"/>
  <c r="G21" i="43"/>
  <c r="G22" i="43"/>
  <c r="G23" i="43"/>
  <c r="G24" i="43"/>
  <c r="G25" i="43"/>
  <c r="G26" i="43"/>
  <c r="G27" i="43"/>
  <c r="G28" i="43"/>
  <c r="G29" i="43"/>
  <c r="G30" i="43"/>
  <c r="G31" i="43"/>
  <c r="G32" i="43"/>
  <c r="G33" i="43"/>
  <c r="G34" i="43"/>
  <c r="G35" i="43"/>
  <c r="G36" i="43"/>
  <c r="G37" i="43"/>
  <c r="G38" i="43"/>
  <c r="G39" i="43"/>
  <c r="G40" i="43"/>
  <c r="G41" i="43"/>
  <c r="G42" i="43"/>
  <c r="G43" i="43"/>
  <c r="G44" i="43"/>
  <c r="G45" i="43"/>
  <c r="G46" i="43"/>
  <c r="G47" i="43"/>
  <c r="G48" i="43"/>
  <c r="G49" i="43"/>
  <c r="G50" i="43"/>
  <c r="G51" i="43"/>
  <c r="G52" i="43"/>
  <c r="G53" i="43"/>
  <c r="G54" i="43"/>
  <c r="G55" i="43"/>
  <c r="G56" i="43"/>
  <c r="G57" i="43"/>
  <c r="G58" i="43"/>
  <c r="G59" i="43"/>
  <c r="G60" i="43"/>
  <c r="G61" i="43"/>
  <c r="G62" i="43"/>
  <c r="G63" i="43"/>
  <c r="G64" i="43"/>
  <c r="G65" i="43"/>
  <c r="G66" i="43"/>
  <c r="G67" i="43"/>
  <c r="G68" i="43"/>
  <c r="G69" i="43"/>
  <c r="G70" i="43"/>
  <c r="G71" i="43"/>
  <c r="G72" i="43"/>
  <c r="G73" i="43"/>
  <c r="G74" i="43"/>
  <c r="G75" i="43"/>
  <c r="G76" i="43"/>
  <c r="G77" i="43"/>
  <c r="G78" i="43"/>
  <c r="G79" i="43"/>
  <c r="G80" i="43"/>
  <c r="G81" i="43"/>
  <c r="G82" i="43"/>
  <c r="G83" i="43"/>
  <c r="G84" i="43"/>
  <c r="G85" i="43"/>
  <c r="G86" i="43"/>
  <c r="G87" i="43"/>
  <c r="G88" i="43"/>
  <c r="G89" i="43"/>
  <c r="G90" i="43"/>
  <c r="G91" i="43"/>
  <c r="G92" i="43"/>
  <c r="G93" i="43"/>
  <c r="G94" i="43"/>
  <c r="G95" i="43"/>
  <c r="G96" i="43"/>
  <c r="G97" i="43"/>
  <c r="G98" i="43"/>
  <c r="G99" i="43"/>
  <c r="G100" i="43"/>
  <c r="G101" i="43"/>
  <c r="G102" i="43"/>
  <c r="G103" i="43"/>
  <c r="G104" i="43"/>
  <c r="G105" i="43"/>
  <c r="G106" i="43"/>
  <c r="G107" i="43"/>
  <c r="G108" i="43"/>
  <c r="G109" i="43"/>
  <c r="G110" i="43"/>
  <c r="G111" i="43"/>
  <c r="G112" i="43"/>
  <c r="G113" i="43"/>
  <c r="G114" i="43"/>
  <c r="G115" i="43"/>
  <c r="G116" i="43"/>
  <c r="G117" i="43"/>
  <c r="G118" i="43"/>
  <c r="G119" i="43"/>
  <c r="G120" i="43"/>
  <c r="G121" i="43"/>
  <c r="G122" i="43"/>
  <c r="G123" i="43"/>
  <c r="G124" i="43"/>
  <c r="G125" i="43"/>
  <c r="G126" i="43"/>
  <c r="G127" i="43"/>
  <c r="G128" i="43"/>
  <c r="G129" i="43"/>
  <c r="G130" i="43"/>
  <c r="G131" i="43"/>
  <c r="G132" i="43"/>
  <c r="G133" i="43"/>
  <c r="G134" i="43"/>
  <c r="G135" i="43"/>
  <c r="G136" i="43"/>
  <c r="G137" i="43"/>
  <c r="G138" i="43"/>
  <c r="G139" i="43"/>
  <c r="G140" i="43"/>
  <c r="G141" i="43"/>
  <c r="G142" i="43"/>
  <c r="G143" i="43"/>
  <c r="G144" i="43"/>
  <c r="G145" i="43"/>
  <c r="G146" i="43"/>
  <c r="G147" i="43"/>
  <c r="G148" i="43"/>
  <c r="G149" i="43"/>
  <c r="G150" i="43"/>
  <c r="G151" i="43"/>
  <c r="G152" i="43"/>
  <c r="G153" i="43"/>
  <c r="G154" i="43"/>
  <c r="G155" i="43"/>
  <c r="G156" i="43"/>
  <c r="G157" i="43"/>
  <c r="G158" i="43"/>
  <c r="G159" i="43"/>
  <c r="G160" i="43"/>
  <c r="G161" i="43"/>
  <c r="G162" i="43"/>
  <c r="G163" i="43"/>
  <c r="G164" i="43"/>
  <c r="G165" i="43"/>
  <c r="G166" i="43"/>
  <c r="G167" i="43"/>
  <c r="G168" i="43"/>
  <c r="G169" i="43"/>
  <c r="G170" i="43"/>
  <c r="G171" i="43"/>
  <c r="G172" i="43"/>
  <c r="G173" i="43"/>
  <c r="G174" i="43"/>
  <c r="G175" i="43"/>
  <c r="G176" i="43"/>
  <c r="G177" i="43"/>
  <c r="G178" i="43"/>
  <c r="G179" i="43"/>
  <c r="G180" i="43"/>
  <c r="G181" i="43"/>
  <c r="G182" i="43"/>
  <c r="G183" i="43"/>
  <c r="G184" i="43"/>
  <c r="G185" i="43"/>
  <c r="G186" i="43"/>
  <c r="G187" i="43"/>
  <c r="G188" i="43"/>
  <c r="G189" i="43"/>
  <c r="G190" i="43"/>
  <c r="G191" i="43"/>
  <c r="G192" i="43"/>
  <c r="G193" i="43"/>
  <c r="G194" i="43"/>
  <c r="G195" i="43"/>
  <c r="G196" i="43"/>
  <c r="G197" i="43"/>
  <c r="G198" i="43"/>
  <c r="G199" i="43"/>
  <c r="G200" i="43"/>
  <c r="G201" i="43"/>
  <c r="G202" i="43"/>
  <c r="G203" i="43"/>
  <c r="G204" i="43"/>
  <c r="G205" i="43"/>
  <c r="G206" i="43"/>
  <c r="G207" i="43"/>
  <c r="G208" i="43"/>
  <c r="G209" i="43"/>
  <c r="G210" i="43"/>
  <c r="G211" i="43"/>
  <c r="G212" i="43"/>
  <c r="G213" i="43"/>
  <c r="G214" i="43"/>
  <c r="G215" i="43"/>
  <c r="G216" i="43"/>
  <c r="G217" i="43"/>
  <c r="G218" i="43"/>
  <c r="G219" i="43"/>
  <c r="G220" i="43"/>
  <c r="G221" i="43"/>
  <c r="G222" i="43"/>
  <c r="G223" i="43"/>
  <c r="G224" i="43"/>
  <c r="G225" i="43"/>
  <c r="G226" i="43"/>
  <c r="G227" i="43"/>
  <c r="G228" i="43"/>
  <c r="G229" i="43"/>
  <c r="G230" i="43"/>
  <c r="G231" i="43"/>
  <c r="G232" i="43"/>
  <c r="G233" i="43"/>
  <c r="G234" i="43"/>
  <c r="G235" i="43"/>
  <c r="G236" i="43"/>
  <c r="G237" i="43"/>
  <c r="G238" i="43"/>
  <c r="G239" i="43"/>
  <c r="G240" i="43"/>
  <c r="G241" i="43"/>
  <c r="G242" i="43"/>
  <c r="G243" i="43"/>
  <c r="G244" i="43"/>
  <c r="G245" i="43"/>
  <c r="G246" i="43"/>
  <c r="G247" i="43"/>
  <c r="G248" i="43"/>
  <c r="G249" i="43"/>
  <c r="G250" i="43"/>
  <c r="G251" i="43"/>
  <c r="G252" i="43"/>
  <c r="G253" i="43"/>
  <c r="G254" i="43"/>
  <c r="G255" i="43"/>
  <c r="G256" i="43"/>
  <c r="G257" i="43"/>
  <c r="G258" i="43"/>
  <c r="G259" i="43"/>
  <c r="G260" i="43"/>
  <c r="G261" i="43"/>
  <c r="G262" i="43"/>
  <c r="G263" i="43"/>
  <c r="G264" i="43"/>
  <c r="G265" i="43"/>
  <c r="G266" i="43"/>
  <c r="G267" i="43"/>
  <c r="G268" i="43"/>
  <c r="G269" i="43"/>
  <c r="G270" i="43"/>
  <c r="G271" i="43"/>
  <c r="G272" i="43"/>
  <c r="G273" i="43"/>
  <c r="G274" i="43"/>
  <c r="G275" i="43"/>
  <c r="G276" i="43"/>
  <c r="G277" i="43"/>
  <c r="G278" i="43"/>
  <c r="G279" i="43"/>
  <c r="G280" i="43"/>
  <c r="G281" i="43"/>
  <c r="G282" i="43"/>
  <c r="G283" i="43"/>
  <c r="G284" i="43"/>
  <c r="G285" i="43"/>
  <c r="G286" i="43"/>
  <c r="G287" i="43"/>
  <c r="G288" i="43"/>
  <c r="G289" i="43"/>
  <c r="G290" i="43"/>
  <c r="G291" i="43"/>
  <c r="G292" i="43"/>
  <c r="G293" i="43"/>
  <c r="G294" i="43"/>
  <c r="G295" i="43"/>
  <c r="G296" i="43"/>
  <c r="G297" i="43"/>
  <c r="G298" i="43"/>
  <c r="G299" i="43"/>
  <c r="G300" i="43"/>
  <c r="G301" i="43"/>
  <c r="G302" i="43"/>
  <c r="G303" i="43"/>
  <c r="G304" i="43"/>
  <c r="G305" i="43"/>
  <c r="G306" i="43"/>
  <c r="G307" i="43"/>
  <c r="G308" i="43"/>
  <c r="G309" i="43"/>
  <c r="G310" i="43"/>
  <c r="G311" i="43"/>
  <c r="G312" i="43"/>
  <c r="G313" i="43"/>
  <c r="G314" i="43"/>
  <c r="G315" i="43"/>
  <c r="G316" i="43"/>
  <c r="G317" i="43"/>
  <c r="G318" i="43"/>
  <c r="G319" i="43"/>
  <c r="G320" i="43"/>
  <c r="G321" i="43"/>
  <c r="G322" i="43"/>
  <c r="G323" i="43"/>
  <c r="G324" i="43"/>
  <c r="G325" i="43"/>
  <c r="G326" i="43"/>
  <c r="G327" i="43"/>
  <c r="G328" i="43"/>
  <c r="G329" i="43"/>
  <c r="G330" i="43"/>
  <c r="G331" i="43"/>
  <c r="G332" i="43"/>
  <c r="G333" i="43"/>
  <c r="G334" i="43"/>
  <c r="G335" i="43"/>
  <c r="G336" i="43"/>
  <c r="G337" i="43"/>
  <c r="G338" i="43"/>
  <c r="G339" i="43"/>
  <c r="G340" i="43"/>
  <c r="G341" i="43"/>
  <c r="G342" i="43"/>
  <c r="G343" i="43"/>
  <c r="G344" i="43"/>
  <c r="G345" i="43"/>
  <c r="G346" i="43"/>
  <c r="G347" i="43"/>
  <c r="G348" i="43"/>
  <c r="G349" i="43"/>
  <c r="G350" i="43"/>
  <c r="G351" i="43"/>
  <c r="G352" i="43"/>
  <c r="G353" i="43"/>
  <c r="G354" i="43"/>
  <c r="G355" i="43"/>
  <c r="G356" i="43"/>
  <c r="G357" i="43"/>
  <c r="G358" i="43"/>
  <c r="G359" i="43"/>
  <c r="G360" i="43"/>
  <c r="G361" i="43"/>
  <c r="G362" i="43"/>
  <c r="G363" i="43"/>
  <c r="G364" i="43"/>
  <c r="G365" i="43"/>
  <c r="G366" i="43"/>
  <c r="G367" i="43"/>
  <c r="G368" i="43"/>
  <c r="G369" i="43"/>
  <c r="G370" i="43"/>
  <c r="G371" i="43"/>
  <c r="G372" i="43"/>
  <c r="G373" i="43"/>
  <c r="G374" i="43"/>
  <c r="G375" i="43"/>
  <c r="G376" i="43"/>
  <c r="G377" i="43"/>
  <c r="G378" i="43"/>
  <c r="G379" i="43"/>
  <c r="G380" i="43"/>
  <c r="G381" i="43"/>
  <c r="G382" i="43"/>
  <c r="G383" i="43"/>
  <c r="G384" i="43"/>
  <c r="G385" i="43"/>
  <c r="G386" i="43"/>
  <c r="G387" i="43"/>
  <c r="G388" i="43"/>
  <c r="G389" i="43"/>
  <c r="G390" i="43"/>
  <c r="G391" i="43"/>
  <c r="G392" i="43"/>
  <c r="G393" i="43"/>
  <c r="G394" i="43"/>
  <c r="G395" i="43"/>
  <c r="G396" i="43"/>
  <c r="G397" i="43"/>
  <c r="G398" i="43"/>
  <c r="G399" i="43"/>
  <c r="G400" i="43"/>
  <c r="G401" i="43"/>
  <c r="G402" i="43"/>
  <c r="G403" i="43"/>
  <c r="G404" i="43"/>
  <c r="G405" i="43"/>
  <c r="G406" i="43"/>
  <c r="G407" i="43"/>
  <c r="G408" i="43"/>
  <c r="G409" i="43"/>
  <c r="G410" i="43"/>
  <c r="G411" i="43"/>
  <c r="G412" i="43"/>
  <c r="G413" i="43"/>
  <c r="G414" i="43"/>
  <c r="G415" i="43"/>
  <c r="G416" i="43"/>
  <c r="G417" i="43"/>
  <c r="G418" i="43"/>
  <c r="G419" i="43"/>
  <c r="G420" i="43"/>
  <c r="G421" i="43"/>
  <c r="G422" i="43"/>
  <c r="G423" i="43"/>
  <c r="G424" i="43"/>
  <c r="G425" i="43"/>
  <c r="G426" i="43"/>
  <c r="G427" i="43"/>
  <c r="G428" i="43"/>
  <c r="G429" i="43"/>
  <c r="G430" i="43"/>
  <c r="G431" i="43"/>
  <c r="G432" i="43"/>
  <c r="G433" i="43"/>
  <c r="G434" i="43"/>
  <c r="G435" i="43"/>
  <c r="G436" i="43"/>
  <c r="G437" i="43"/>
  <c r="G438" i="43"/>
  <c r="G439" i="43"/>
  <c r="G440" i="43"/>
  <c r="G441" i="43"/>
  <c r="G442" i="43"/>
  <c r="G443" i="43"/>
  <c r="G444" i="43"/>
  <c r="G445" i="43"/>
  <c r="G446" i="43"/>
  <c r="G447" i="43"/>
  <c r="G448" i="43"/>
  <c r="G449" i="43"/>
  <c r="G450" i="43"/>
  <c r="G451" i="43"/>
  <c r="G452" i="43"/>
  <c r="G453" i="43"/>
  <c r="G454" i="43"/>
  <c r="G455" i="43"/>
  <c r="G456" i="43"/>
  <c r="G457" i="43"/>
  <c r="G458" i="43"/>
  <c r="G459" i="43"/>
  <c r="G460" i="43"/>
  <c r="G461" i="43"/>
  <c r="G462" i="43"/>
  <c r="G463" i="43"/>
  <c r="G464" i="43"/>
  <c r="G465" i="43"/>
  <c r="G466" i="43"/>
  <c r="G467" i="43"/>
  <c r="G468" i="43"/>
  <c r="G469" i="43"/>
  <c r="G470" i="43"/>
  <c r="G471" i="43"/>
  <c r="G472" i="43"/>
  <c r="G473" i="43"/>
  <c r="G474" i="43"/>
  <c r="G475" i="43"/>
  <c r="G476" i="43"/>
  <c r="G477" i="43"/>
  <c r="G478" i="43"/>
  <c r="G479" i="43"/>
  <c r="G480" i="43"/>
  <c r="G481" i="43"/>
  <c r="G482" i="43"/>
  <c r="G483" i="43"/>
  <c r="G484" i="43"/>
  <c r="G485" i="43"/>
  <c r="G486" i="43"/>
  <c r="G487" i="43"/>
  <c r="G488" i="43"/>
  <c r="G489" i="43"/>
  <c r="G490" i="43"/>
  <c r="G491" i="43"/>
  <c r="G492" i="43"/>
  <c r="G493" i="43"/>
  <c r="G494" i="43"/>
  <c r="G495" i="43"/>
  <c r="G496" i="43"/>
  <c r="G497" i="43"/>
  <c r="G498" i="43"/>
  <c r="G499" i="43"/>
  <c r="G500" i="43"/>
  <c r="G501" i="43"/>
  <c r="G502" i="43"/>
  <c r="G503" i="43"/>
  <c r="G504" i="43"/>
  <c r="G505" i="43"/>
  <c r="G506" i="43"/>
  <c r="G507" i="43"/>
  <c r="G508" i="43"/>
  <c r="G509" i="43"/>
  <c r="G510" i="43"/>
  <c r="G511" i="43"/>
  <c r="G512" i="43"/>
  <c r="G513" i="43"/>
  <c r="G514" i="43"/>
  <c r="G515" i="43"/>
  <c r="G516" i="43"/>
  <c r="G517" i="43"/>
  <c r="G518" i="43"/>
  <c r="G519" i="43"/>
  <c r="G520" i="43"/>
  <c r="G521" i="43"/>
  <c r="G522" i="43"/>
  <c r="G523" i="43"/>
  <c r="G524" i="43"/>
  <c r="G525" i="43"/>
  <c r="G526" i="43"/>
  <c r="G527" i="43"/>
  <c r="G528" i="43"/>
  <c r="G529" i="43"/>
  <c r="G530" i="43"/>
  <c r="G531" i="43"/>
  <c r="G532" i="43"/>
  <c r="G533" i="43"/>
  <c r="G534" i="43"/>
  <c r="G535" i="43"/>
  <c r="G536" i="43"/>
  <c r="G537" i="43"/>
  <c r="G538" i="43"/>
  <c r="G539" i="43"/>
  <c r="G540" i="43"/>
  <c r="G541" i="43"/>
  <c r="G542" i="43"/>
  <c r="G543" i="43"/>
  <c r="G544" i="43"/>
  <c r="G545" i="43"/>
  <c r="G546" i="43"/>
  <c r="G547" i="43"/>
  <c r="G548" i="43"/>
  <c r="G549" i="43"/>
  <c r="G550" i="43"/>
  <c r="G551" i="43"/>
  <c r="G552" i="43"/>
  <c r="G553" i="43"/>
  <c r="G554" i="43"/>
  <c r="G555" i="43"/>
  <c r="G556" i="43"/>
  <c r="G557" i="43"/>
  <c r="G558" i="43"/>
  <c r="G559" i="43"/>
  <c r="G560" i="43"/>
  <c r="G561" i="43"/>
  <c r="G562" i="43"/>
  <c r="G563" i="43"/>
  <c r="G564" i="43"/>
  <c r="G565" i="43"/>
  <c r="G566" i="43"/>
  <c r="G567" i="43"/>
  <c r="G568" i="43"/>
  <c r="G569" i="43"/>
  <c r="G570" i="43"/>
  <c r="G571" i="43"/>
  <c r="G572" i="43"/>
  <c r="G573" i="43"/>
  <c r="G574" i="43"/>
  <c r="G575" i="43"/>
  <c r="G576" i="43"/>
  <c r="G577" i="43"/>
  <c r="G578" i="43"/>
  <c r="G579" i="43"/>
  <c r="G580" i="43"/>
  <c r="G581" i="43"/>
  <c r="G582" i="43"/>
  <c r="G583" i="43"/>
  <c r="G584" i="43"/>
  <c r="G585" i="43"/>
  <c r="G586" i="43"/>
  <c r="G587" i="43"/>
  <c r="G588" i="43"/>
  <c r="G589" i="43"/>
  <c r="G590" i="43"/>
  <c r="G591" i="43"/>
  <c r="G592" i="43"/>
  <c r="G593" i="43"/>
  <c r="G594" i="43"/>
  <c r="G595" i="43"/>
  <c r="G596" i="43"/>
  <c r="G597" i="43"/>
  <c r="G598" i="43"/>
  <c r="G599" i="43"/>
  <c r="G600" i="43"/>
  <c r="G601" i="43"/>
  <c r="G602" i="43"/>
  <c r="G603" i="43"/>
  <c r="G604" i="43"/>
  <c r="G605" i="43"/>
  <c r="G606" i="43"/>
  <c r="G607" i="43"/>
  <c r="G608" i="43"/>
  <c r="G609" i="43"/>
  <c r="G610" i="43"/>
  <c r="G611" i="43"/>
  <c r="G612" i="43"/>
  <c r="G613" i="43"/>
  <c r="G614" i="43"/>
  <c r="G615" i="43"/>
  <c r="G616" i="43"/>
  <c r="G617" i="43"/>
  <c r="G618" i="43"/>
  <c r="G619" i="43"/>
  <c r="G620" i="43"/>
  <c r="G621" i="43"/>
  <c r="G622" i="43"/>
  <c r="G623" i="43"/>
  <c r="G624" i="43"/>
  <c r="G625" i="43"/>
  <c r="G626" i="43"/>
  <c r="G627" i="43"/>
  <c r="G628" i="43"/>
  <c r="G629" i="43"/>
  <c r="G630" i="43"/>
  <c r="G631" i="43"/>
  <c r="G632" i="43"/>
  <c r="G633" i="43"/>
  <c r="G634" i="43"/>
  <c r="G635" i="43"/>
  <c r="G636" i="43"/>
  <c r="G637" i="43"/>
  <c r="G638" i="43"/>
  <c r="G639" i="43"/>
  <c r="G640" i="43"/>
  <c r="G2" i="43"/>
  <c r="G3" i="42"/>
  <c r="G4" i="42"/>
  <c r="G5" i="42"/>
  <c r="G6" i="42"/>
  <c r="G7" i="42"/>
  <c r="G8" i="42"/>
  <c r="G9" i="42"/>
  <c r="G10" i="42"/>
  <c r="G11" i="42"/>
  <c r="G12" i="42"/>
  <c r="G13" i="42"/>
  <c r="G14" i="42"/>
  <c r="G15" i="42"/>
  <c r="G16" i="42"/>
  <c r="G17" i="42"/>
  <c r="G18" i="42"/>
  <c r="G19" i="42"/>
  <c r="G20" i="42"/>
  <c r="G21" i="42"/>
  <c r="G22" i="42"/>
  <c r="G23" i="42"/>
  <c r="G24" i="42"/>
  <c r="G25" i="42"/>
  <c r="G26" i="42"/>
  <c r="G27" i="42"/>
  <c r="G28" i="42"/>
  <c r="G29" i="42"/>
  <c r="G30" i="42"/>
  <c r="G31" i="42"/>
  <c r="G32" i="42"/>
  <c r="G33" i="42"/>
  <c r="G34" i="42"/>
  <c r="G35" i="42"/>
  <c r="G36" i="42"/>
  <c r="G37" i="42"/>
  <c r="G38" i="42"/>
  <c r="G39" i="42"/>
  <c r="G40" i="42"/>
  <c r="G41" i="42"/>
  <c r="G42" i="42"/>
  <c r="G43" i="42"/>
  <c r="G44" i="42"/>
  <c r="G45" i="42"/>
  <c r="G46" i="42"/>
  <c r="G47" i="42"/>
  <c r="G48" i="42"/>
  <c r="G49" i="42"/>
  <c r="G50" i="42"/>
  <c r="G51" i="42"/>
  <c r="G52" i="42"/>
  <c r="G53" i="42"/>
  <c r="G54" i="42"/>
  <c r="G55" i="42"/>
  <c r="G56" i="42"/>
  <c r="G57" i="42"/>
  <c r="G58" i="42"/>
  <c r="G59" i="42"/>
  <c r="G60" i="42"/>
  <c r="G61" i="42"/>
  <c r="G62" i="42"/>
  <c r="G63" i="42"/>
  <c r="G64" i="42"/>
  <c r="G65" i="42"/>
  <c r="G66" i="42"/>
  <c r="G67" i="42"/>
  <c r="G68" i="42"/>
  <c r="G69" i="42"/>
  <c r="G70" i="42"/>
  <c r="G71" i="42"/>
  <c r="G72" i="42"/>
  <c r="G73" i="42"/>
  <c r="G74" i="42"/>
  <c r="G75" i="42"/>
  <c r="G76" i="42"/>
  <c r="G77" i="42"/>
  <c r="G78" i="42"/>
  <c r="G79" i="42"/>
  <c r="G80" i="42"/>
  <c r="G81" i="42"/>
  <c r="G82" i="42"/>
  <c r="G83" i="42"/>
  <c r="G84" i="42"/>
  <c r="G85" i="42"/>
  <c r="G86" i="42"/>
  <c r="G87" i="42"/>
  <c r="G88" i="42"/>
  <c r="G89" i="42"/>
  <c r="G90" i="42"/>
  <c r="G91" i="42"/>
  <c r="G92" i="42"/>
  <c r="G93" i="42"/>
  <c r="G94" i="42"/>
  <c r="G95" i="42"/>
  <c r="G96" i="42"/>
  <c r="G97" i="42"/>
  <c r="G98" i="42"/>
  <c r="G99" i="42"/>
  <c r="G100" i="42"/>
  <c r="G101" i="42"/>
  <c r="G102" i="42"/>
  <c r="G103" i="42"/>
  <c r="G104" i="42"/>
  <c r="G105" i="42"/>
  <c r="G106" i="42"/>
  <c r="G107" i="42"/>
  <c r="G108" i="42"/>
  <c r="G109" i="42"/>
  <c r="G110" i="42"/>
  <c r="G111" i="42"/>
  <c r="G112" i="42"/>
  <c r="G113" i="42"/>
  <c r="G114" i="42"/>
  <c r="G115" i="42"/>
  <c r="G116" i="42"/>
  <c r="G117" i="42"/>
  <c r="G118" i="42"/>
  <c r="G119" i="42"/>
  <c r="G120" i="42"/>
  <c r="G121" i="42"/>
  <c r="G122" i="42"/>
  <c r="G123" i="42"/>
  <c r="G124" i="42"/>
  <c r="G125" i="42"/>
  <c r="G126" i="42"/>
  <c r="G127" i="42"/>
  <c r="G128" i="42"/>
  <c r="G129" i="42"/>
  <c r="G130" i="42"/>
  <c r="G131" i="42"/>
  <c r="G132" i="42"/>
  <c r="G133" i="42"/>
  <c r="G134" i="42"/>
  <c r="G135" i="42"/>
  <c r="G136" i="42"/>
  <c r="G137" i="42"/>
  <c r="G138" i="42"/>
  <c r="G139" i="42"/>
  <c r="G140" i="42"/>
  <c r="G141" i="42"/>
  <c r="G142" i="42"/>
  <c r="G143" i="42"/>
  <c r="G144" i="42"/>
  <c r="G145" i="42"/>
  <c r="G146" i="42"/>
  <c r="G147" i="42"/>
  <c r="G148" i="42"/>
  <c r="G149" i="42"/>
  <c r="G150" i="42"/>
  <c r="G151" i="42"/>
  <c r="G152" i="42"/>
  <c r="G153" i="42"/>
  <c r="G154" i="42"/>
  <c r="G155" i="42"/>
  <c r="G156" i="42"/>
  <c r="G157" i="42"/>
  <c r="G158" i="42"/>
  <c r="G159" i="42"/>
  <c r="G160" i="42"/>
  <c r="G161" i="42"/>
  <c r="G162" i="42"/>
  <c r="G163" i="42"/>
  <c r="G164" i="42"/>
  <c r="G165" i="42"/>
  <c r="G166" i="42"/>
  <c r="G167" i="42"/>
  <c r="G168" i="42"/>
  <c r="G169" i="42"/>
  <c r="G170" i="42"/>
  <c r="G171" i="42"/>
  <c r="G172" i="42"/>
  <c r="G173" i="42"/>
  <c r="G174" i="42"/>
  <c r="G175" i="42"/>
  <c r="G176" i="42"/>
  <c r="G177" i="42"/>
  <c r="G178" i="42"/>
  <c r="G179" i="42"/>
  <c r="G180" i="42"/>
  <c r="G181" i="42"/>
  <c r="G182" i="42"/>
  <c r="G183" i="42"/>
  <c r="G184" i="42"/>
  <c r="G185" i="42"/>
  <c r="G186" i="42"/>
  <c r="G187" i="42"/>
  <c r="G188" i="42"/>
  <c r="G189" i="42"/>
  <c r="G190" i="42"/>
  <c r="G191" i="42"/>
  <c r="G192" i="42"/>
  <c r="G193" i="42"/>
  <c r="G194" i="42"/>
  <c r="G195" i="42"/>
  <c r="G196" i="42"/>
  <c r="G197" i="42"/>
  <c r="G198" i="42"/>
  <c r="G199" i="42"/>
  <c r="G200" i="42"/>
  <c r="G201" i="42"/>
  <c r="G202" i="42"/>
  <c r="G203" i="42"/>
  <c r="G204" i="42"/>
  <c r="G205" i="42"/>
  <c r="G206" i="42"/>
  <c r="G207" i="42"/>
  <c r="G208" i="42"/>
  <c r="G209" i="42"/>
  <c r="G210" i="42"/>
  <c r="G211" i="42"/>
  <c r="G212" i="42"/>
  <c r="G213" i="42"/>
  <c r="G214" i="42"/>
  <c r="G215" i="42"/>
  <c r="G216" i="42"/>
  <c r="G217" i="42"/>
  <c r="G218" i="42"/>
  <c r="G219" i="42"/>
  <c r="G220" i="42"/>
  <c r="G221" i="42"/>
  <c r="G222" i="42"/>
  <c r="G223" i="42"/>
  <c r="G224" i="42"/>
  <c r="G225" i="42"/>
  <c r="G226" i="42"/>
  <c r="G227" i="42"/>
  <c r="G228" i="42"/>
  <c r="G229" i="42"/>
  <c r="G230" i="42"/>
  <c r="G231" i="42"/>
  <c r="G232" i="42"/>
  <c r="G233" i="42"/>
  <c r="G234" i="42"/>
  <c r="G235" i="42"/>
  <c r="G236" i="42"/>
  <c r="G237" i="42"/>
  <c r="G238" i="42"/>
  <c r="G239" i="42"/>
  <c r="G240" i="42"/>
  <c r="G241" i="42"/>
  <c r="G242" i="42"/>
  <c r="G243" i="42"/>
  <c r="G244" i="42"/>
  <c r="G245" i="42"/>
  <c r="G246" i="42"/>
  <c r="G247" i="42"/>
  <c r="G248" i="42"/>
  <c r="G249" i="42"/>
  <c r="G250" i="42"/>
  <c r="G251" i="42"/>
  <c r="G252" i="42"/>
  <c r="G253" i="42"/>
  <c r="G254" i="42"/>
  <c r="G255" i="42"/>
  <c r="G256" i="42"/>
  <c r="G257" i="42"/>
  <c r="G258" i="42"/>
  <c r="G259" i="42"/>
  <c r="G260" i="42"/>
  <c r="G261" i="42"/>
  <c r="G262" i="42"/>
  <c r="G263" i="42"/>
  <c r="G264" i="42"/>
  <c r="G265" i="42"/>
  <c r="G266" i="42"/>
  <c r="G267" i="42"/>
  <c r="G268" i="42"/>
  <c r="G269" i="42"/>
  <c r="G270" i="42"/>
  <c r="G271" i="42"/>
  <c r="G272" i="42"/>
  <c r="G273" i="42"/>
  <c r="G274" i="42"/>
  <c r="G275" i="42"/>
  <c r="G276" i="42"/>
  <c r="G277" i="42"/>
  <c r="G278" i="42"/>
  <c r="G279" i="42"/>
  <c r="G280" i="42"/>
  <c r="G281" i="42"/>
  <c r="G282" i="42"/>
  <c r="G283" i="42"/>
  <c r="G284" i="42"/>
  <c r="G285" i="42"/>
  <c r="G286" i="42"/>
  <c r="G287" i="42"/>
  <c r="G288" i="42"/>
  <c r="G289" i="42"/>
  <c r="G290" i="42"/>
  <c r="G291" i="42"/>
  <c r="G292" i="42"/>
  <c r="G293" i="42"/>
  <c r="G294" i="42"/>
  <c r="G295" i="42"/>
  <c r="G296" i="42"/>
  <c r="G297" i="42"/>
  <c r="G298" i="42"/>
  <c r="G299" i="42"/>
  <c r="G300" i="42"/>
  <c r="G301" i="42"/>
  <c r="G302" i="42"/>
  <c r="G303" i="42"/>
  <c r="G304" i="42"/>
  <c r="G305" i="42"/>
  <c r="G306" i="42"/>
  <c r="G307" i="42"/>
  <c r="G308" i="42"/>
  <c r="G309" i="42"/>
  <c r="G310" i="42"/>
  <c r="G311" i="42"/>
  <c r="G312" i="42"/>
  <c r="G313" i="42"/>
  <c r="G314" i="42"/>
  <c r="G315" i="42"/>
  <c r="G316" i="42"/>
  <c r="G317" i="42"/>
  <c r="G318" i="42"/>
  <c r="G319" i="42"/>
  <c r="G320" i="42"/>
  <c r="G321" i="42"/>
  <c r="G322" i="42"/>
  <c r="G323" i="42"/>
  <c r="G324" i="42"/>
  <c r="G325" i="42"/>
  <c r="G326" i="42"/>
  <c r="G327" i="42"/>
  <c r="G328" i="42"/>
  <c r="G329" i="42"/>
  <c r="G330" i="42"/>
  <c r="G331" i="42"/>
  <c r="G332" i="42"/>
  <c r="G333" i="42"/>
  <c r="G334" i="42"/>
  <c r="G335" i="42"/>
  <c r="G336" i="42"/>
  <c r="G337" i="42"/>
  <c r="G338" i="42"/>
  <c r="G339" i="42"/>
  <c r="G340" i="42"/>
  <c r="G341" i="42"/>
  <c r="G342" i="42"/>
  <c r="G343" i="42"/>
  <c r="G344" i="42"/>
  <c r="G345" i="42"/>
  <c r="G346" i="42"/>
  <c r="G347" i="42"/>
  <c r="G348" i="42"/>
  <c r="G349" i="42"/>
  <c r="G350" i="42"/>
  <c r="G351" i="42"/>
  <c r="G352" i="42"/>
  <c r="G353" i="42"/>
  <c r="G354" i="42"/>
  <c r="G355" i="42"/>
  <c r="G356" i="42"/>
  <c r="G357" i="42"/>
  <c r="G358" i="42"/>
  <c r="G359" i="42"/>
  <c r="G360" i="42"/>
  <c r="G361" i="42"/>
  <c r="G362" i="42"/>
  <c r="G363" i="42"/>
  <c r="G364" i="42"/>
  <c r="G365" i="42"/>
  <c r="G366" i="42"/>
  <c r="G367" i="42"/>
  <c r="G368" i="42"/>
  <c r="G369" i="42"/>
  <c r="G370" i="42"/>
  <c r="G371" i="42"/>
  <c r="G372" i="42"/>
  <c r="G373" i="42"/>
  <c r="G374" i="42"/>
  <c r="G375" i="42"/>
  <c r="G376" i="42"/>
  <c r="G377" i="42"/>
  <c r="G378" i="42"/>
  <c r="G379" i="42"/>
  <c r="G380" i="42"/>
  <c r="G381" i="42"/>
  <c r="G382" i="42"/>
  <c r="G383" i="42"/>
  <c r="G384" i="42"/>
  <c r="G385" i="42"/>
  <c r="G386" i="42"/>
  <c r="G387" i="42"/>
  <c r="G388" i="42"/>
  <c r="G389" i="42"/>
  <c r="G390" i="42"/>
  <c r="G391" i="42"/>
  <c r="G392" i="42"/>
  <c r="G393" i="42"/>
  <c r="G394" i="42"/>
  <c r="G395" i="42"/>
  <c r="G396" i="42"/>
  <c r="G397" i="42"/>
  <c r="G398" i="42"/>
  <c r="G399" i="42"/>
  <c r="G400" i="42"/>
  <c r="G401" i="42"/>
  <c r="G402" i="42"/>
  <c r="G403" i="42"/>
  <c r="G404" i="42"/>
  <c r="G405" i="42"/>
  <c r="G406" i="42"/>
  <c r="G407" i="42"/>
  <c r="G408" i="42"/>
  <c r="G409" i="42"/>
  <c r="G410" i="42"/>
  <c r="G411" i="42"/>
  <c r="G412" i="42"/>
  <c r="G413" i="42"/>
  <c r="G414" i="42"/>
  <c r="G415" i="42"/>
  <c r="G416" i="42"/>
  <c r="G417" i="42"/>
  <c r="G418" i="42"/>
  <c r="G419" i="42"/>
  <c r="G420" i="42"/>
  <c r="G421" i="42"/>
  <c r="G422" i="42"/>
  <c r="G423" i="42"/>
  <c r="G424" i="42"/>
  <c r="G425" i="42"/>
  <c r="G426" i="42"/>
  <c r="G427" i="42"/>
  <c r="G428" i="42"/>
  <c r="G429" i="42"/>
  <c r="G430" i="42"/>
  <c r="G431" i="42"/>
  <c r="G432" i="42"/>
  <c r="G433" i="42"/>
  <c r="G434" i="42"/>
  <c r="G435" i="42"/>
  <c r="G436" i="42"/>
  <c r="G437" i="42"/>
  <c r="G438" i="42"/>
  <c r="G439" i="42"/>
  <c r="G440" i="42"/>
  <c r="G441" i="42"/>
  <c r="G442" i="42"/>
  <c r="G443" i="42"/>
  <c r="G444" i="42"/>
  <c r="G445" i="42"/>
  <c r="G446" i="42"/>
  <c r="G447" i="42"/>
  <c r="G448" i="42"/>
  <c r="G449" i="42"/>
  <c r="G450" i="42"/>
  <c r="G451" i="42"/>
  <c r="G452" i="42"/>
  <c r="G453" i="42"/>
  <c r="G454" i="42"/>
  <c r="G455" i="42"/>
  <c r="G456" i="42"/>
  <c r="G457" i="42"/>
  <c r="G458" i="42"/>
  <c r="G459" i="42"/>
  <c r="G460" i="42"/>
  <c r="G461" i="42"/>
  <c r="G462" i="42"/>
  <c r="G463" i="42"/>
  <c r="G464" i="42"/>
  <c r="G465" i="42"/>
  <c r="G466" i="42"/>
  <c r="G467" i="42"/>
  <c r="G468" i="42"/>
  <c r="G469" i="42"/>
  <c r="G470" i="42"/>
  <c r="G471" i="42"/>
  <c r="G472" i="42"/>
  <c r="G473" i="42"/>
  <c r="G474" i="42"/>
  <c r="G475" i="42"/>
  <c r="G476" i="42"/>
  <c r="G477" i="42"/>
  <c r="G478" i="42"/>
  <c r="G479" i="42"/>
  <c r="G480" i="42"/>
  <c r="G481" i="42"/>
  <c r="G482" i="42"/>
  <c r="G483" i="42"/>
  <c r="G484" i="42"/>
  <c r="G485" i="42"/>
  <c r="G486" i="42"/>
  <c r="G487" i="42"/>
  <c r="G488" i="42"/>
  <c r="G489" i="42"/>
  <c r="G490" i="42"/>
  <c r="G491" i="42"/>
  <c r="G492" i="42"/>
  <c r="G493" i="42"/>
  <c r="G494" i="42"/>
  <c r="G495" i="42"/>
  <c r="G496" i="42"/>
  <c r="G497" i="42"/>
  <c r="G498" i="42"/>
  <c r="G499" i="42"/>
  <c r="G500" i="42"/>
  <c r="G501" i="42"/>
  <c r="G502" i="42"/>
  <c r="G503" i="42"/>
  <c r="G504" i="42"/>
  <c r="G505" i="42"/>
  <c r="G506" i="42"/>
  <c r="G507" i="42"/>
  <c r="G508" i="42"/>
  <c r="G509" i="42"/>
  <c r="G510" i="42"/>
  <c r="G511" i="42"/>
  <c r="G512" i="42"/>
  <c r="G513" i="42"/>
  <c r="G514" i="42"/>
  <c r="G515" i="42"/>
  <c r="G516" i="42"/>
  <c r="G517" i="42"/>
  <c r="G518" i="42"/>
  <c r="G519" i="42"/>
  <c r="G520" i="42"/>
  <c r="G521" i="42"/>
  <c r="G522" i="42"/>
  <c r="G523" i="42"/>
  <c r="G524" i="42"/>
  <c r="G525" i="42"/>
  <c r="G526" i="42"/>
  <c r="G527" i="42"/>
  <c r="G528" i="42"/>
  <c r="G529" i="42"/>
  <c r="G530" i="42"/>
  <c r="G531" i="42"/>
  <c r="G532" i="42"/>
  <c r="G533" i="42"/>
  <c r="G534" i="42"/>
  <c r="G535" i="42"/>
  <c r="G536" i="42"/>
  <c r="G537" i="42"/>
  <c r="G538" i="42"/>
  <c r="G539" i="42"/>
  <c r="G540" i="42"/>
  <c r="G541" i="42"/>
  <c r="G542" i="42"/>
  <c r="G543" i="42"/>
  <c r="G544" i="42"/>
  <c r="G545" i="42"/>
  <c r="G546" i="42"/>
  <c r="G547" i="42"/>
  <c r="G548" i="42"/>
  <c r="G549" i="42"/>
  <c r="G550" i="42"/>
  <c r="G551" i="42"/>
  <c r="G552" i="42"/>
  <c r="G553" i="42"/>
  <c r="G554" i="42"/>
  <c r="G555" i="42"/>
  <c r="G556" i="42"/>
  <c r="G557" i="42"/>
  <c r="G558" i="42"/>
  <c r="G559" i="42"/>
  <c r="G560" i="42"/>
  <c r="G561" i="42"/>
  <c r="G562" i="42"/>
  <c r="G563" i="42"/>
  <c r="G564" i="42"/>
  <c r="G565" i="42"/>
  <c r="G566" i="42"/>
  <c r="G567" i="42"/>
  <c r="G568" i="42"/>
  <c r="G569" i="42"/>
  <c r="G570" i="42"/>
  <c r="G571" i="42"/>
  <c r="G572" i="42"/>
  <c r="G573" i="42"/>
  <c r="G574" i="42"/>
  <c r="G575" i="42"/>
  <c r="G576" i="42"/>
  <c r="G577" i="42"/>
  <c r="G578" i="42"/>
  <c r="G579" i="42"/>
  <c r="G580" i="42"/>
  <c r="G581" i="42"/>
  <c r="G582" i="42"/>
  <c r="G583" i="42"/>
  <c r="G584" i="42"/>
  <c r="G585" i="42"/>
  <c r="G586" i="42"/>
  <c r="G587" i="42"/>
  <c r="G588" i="42"/>
  <c r="G589" i="42"/>
  <c r="G590" i="42"/>
  <c r="G591" i="42"/>
  <c r="G592" i="42"/>
  <c r="G593" i="42"/>
  <c r="G594" i="42"/>
  <c r="G595" i="42"/>
  <c r="G596" i="42"/>
  <c r="G597" i="42"/>
  <c r="G598" i="42"/>
  <c r="G599" i="42"/>
  <c r="G600" i="42"/>
  <c r="G601" i="42"/>
  <c r="G602" i="42"/>
  <c r="G603" i="42"/>
  <c r="G604" i="42"/>
  <c r="G605" i="42"/>
  <c r="G606" i="42"/>
  <c r="G607" i="42"/>
  <c r="G608" i="42"/>
  <c r="G609" i="42"/>
  <c r="G610" i="42"/>
  <c r="G611" i="42"/>
  <c r="G612" i="42"/>
  <c r="G613" i="42"/>
  <c r="G614" i="42"/>
  <c r="G615" i="42"/>
  <c r="G616" i="42"/>
  <c r="G617" i="42"/>
  <c r="G618" i="42"/>
  <c r="G619" i="42"/>
  <c r="G620" i="42"/>
  <c r="G621" i="42"/>
  <c r="G622" i="42"/>
  <c r="G623" i="42"/>
  <c r="G624" i="42"/>
  <c r="G625" i="42"/>
  <c r="G626" i="42"/>
  <c r="G627" i="42"/>
  <c r="G628" i="42"/>
  <c r="G629" i="42"/>
  <c r="G630" i="42"/>
  <c r="G2" i="42"/>
  <c r="H3" i="41"/>
  <c r="H4" i="41"/>
  <c r="H5" i="41"/>
  <c r="H6" i="41"/>
  <c r="H7" i="41"/>
  <c r="H8" i="41"/>
  <c r="H9" i="41"/>
  <c r="H10" i="41"/>
  <c r="H11" i="41"/>
  <c r="H12" i="41"/>
  <c r="H13" i="41"/>
  <c r="H14" i="41"/>
  <c r="H15" i="41"/>
  <c r="H16" i="41"/>
  <c r="H17" i="41"/>
  <c r="H18" i="41"/>
  <c r="H19" i="41"/>
  <c r="H20" i="41"/>
  <c r="H21" i="41"/>
  <c r="H22" i="41"/>
  <c r="H23" i="41"/>
  <c r="H24" i="41"/>
  <c r="H25" i="41"/>
  <c r="H26" i="41"/>
  <c r="H27" i="41"/>
  <c r="H28" i="41"/>
  <c r="H29" i="41"/>
  <c r="H30" i="41"/>
  <c r="H31" i="41"/>
  <c r="H32" i="41"/>
  <c r="H33" i="41"/>
  <c r="H34" i="41"/>
  <c r="H35" i="41"/>
  <c r="H36" i="41"/>
  <c r="H37" i="41"/>
  <c r="H38" i="41"/>
  <c r="H39" i="41"/>
  <c r="H40" i="41"/>
  <c r="H41" i="41"/>
  <c r="H42" i="41"/>
  <c r="H43" i="41"/>
  <c r="H44" i="41"/>
  <c r="H45" i="41"/>
  <c r="H46" i="41"/>
  <c r="H47" i="41"/>
  <c r="H48" i="41"/>
  <c r="H49" i="41"/>
  <c r="H50" i="41"/>
  <c r="H51" i="41"/>
  <c r="H52" i="41"/>
  <c r="H53" i="41"/>
  <c r="H54" i="41"/>
  <c r="H55" i="41"/>
  <c r="H56" i="41"/>
  <c r="H57" i="41"/>
  <c r="H58" i="41"/>
  <c r="H59" i="41"/>
  <c r="H60" i="41"/>
  <c r="H61" i="41"/>
  <c r="H62" i="41"/>
  <c r="H63" i="41"/>
  <c r="H64" i="41"/>
  <c r="H65" i="41"/>
  <c r="H66" i="41"/>
  <c r="H67" i="41"/>
  <c r="H68" i="41"/>
  <c r="H69" i="41"/>
  <c r="H70" i="41"/>
  <c r="H71" i="41"/>
  <c r="H72" i="41"/>
  <c r="H73" i="41"/>
  <c r="H74" i="41"/>
  <c r="H75" i="41"/>
  <c r="H76" i="41"/>
  <c r="H77" i="41"/>
  <c r="H78" i="41"/>
  <c r="H79" i="41"/>
  <c r="H80" i="41"/>
  <c r="H81" i="41"/>
  <c r="H82" i="41"/>
  <c r="H83" i="41"/>
  <c r="H84" i="41"/>
  <c r="H85" i="41"/>
  <c r="H86" i="41"/>
  <c r="H87" i="41"/>
  <c r="H88" i="41"/>
  <c r="H89" i="41"/>
  <c r="H90" i="41"/>
  <c r="H91" i="41"/>
  <c r="H92" i="41"/>
  <c r="H93" i="41"/>
  <c r="H94" i="41"/>
  <c r="H95" i="41"/>
  <c r="H96" i="41"/>
  <c r="H97" i="41"/>
  <c r="H98" i="41"/>
  <c r="H99" i="41"/>
  <c r="H100" i="41"/>
  <c r="H101" i="41"/>
  <c r="H102" i="41"/>
  <c r="H103" i="41"/>
  <c r="H104" i="41"/>
  <c r="H105" i="41"/>
  <c r="H106" i="41"/>
  <c r="H107" i="41"/>
  <c r="H108" i="41"/>
  <c r="H109" i="41"/>
  <c r="H110" i="41"/>
  <c r="H111" i="41"/>
  <c r="H112" i="41"/>
  <c r="H113" i="41"/>
  <c r="H114" i="41"/>
  <c r="H115" i="41"/>
  <c r="H116" i="41"/>
  <c r="H117" i="41"/>
  <c r="H118" i="41"/>
  <c r="H119" i="41"/>
  <c r="H120" i="41"/>
  <c r="H121" i="41"/>
  <c r="H122" i="41"/>
  <c r="H123" i="41"/>
  <c r="H124" i="41"/>
  <c r="H125" i="41"/>
  <c r="H126" i="41"/>
  <c r="H2" i="41"/>
  <c r="C3" i="36"/>
  <c r="C4" i="36"/>
  <c r="C5" i="36"/>
  <c r="C6" i="36"/>
  <c r="C7" i="36"/>
  <c r="C8" i="36"/>
  <c r="C9" i="36"/>
  <c r="C10" i="36"/>
  <c r="C11" i="36"/>
  <c r="C12" i="36"/>
  <c r="C13" i="36"/>
  <c r="C14" i="36"/>
  <c r="C15" i="36"/>
  <c r="C16" i="36"/>
  <c r="C17" i="36"/>
  <c r="C18" i="36"/>
  <c r="C19" i="36"/>
  <c r="C20" i="36"/>
  <c r="C21" i="36"/>
  <c r="C22" i="36"/>
  <c r="C23" i="36"/>
  <c r="C24" i="36"/>
  <c r="C25" i="36"/>
  <c r="C26" i="36"/>
  <c r="C27" i="36"/>
  <c r="C28" i="36"/>
  <c r="C29" i="36"/>
  <c r="C30" i="36"/>
  <c r="C31" i="36"/>
  <c r="C32" i="36"/>
  <c r="C33" i="36"/>
  <c r="C34" i="36"/>
  <c r="C35" i="36"/>
  <c r="C36" i="36"/>
  <c r="C37" i="36"/>
  <c r="C38" i="36"/>
  <c r="C39" i="36"/>
  <c r="C40" i="36"/>
  <c r="C41" i="36"/>
  <c r="C42" i="36"/>
  <c r="C43" i="36"/>
  <c r="C44" i="36"/>
  <c r="C45" i="36"/>
  <c r="C46" i="36"/>
  <c r="C47" i="36"/>
  <c r="C48" i="36"/>
  <c r="C49" i="36"/>
  <c r="C50" i="36"/>
  <c r="C51" i="36"/>
  <c r="C52" i="36"/>
  <c r="C53" i="36"/>
  <c r="C54" i="36"/>
  <c r="C55" i="36"/>
  <c r="C56" i="36"/>
  <c r="C57" i="36"/>
  <c r="C58" i="36"/>
  <c r="C59" i="36"/>
  <c r="C60" i="36"/>
  <c r="C61" i="36"/>
  <c r="C62" i="36"/>
  <c r="C63" i="36"/>
  <c r="C64" i="36"/>
  <c r="C65" i="36"/>
  <c r="C66" i="36"/>
  <c r="C67" i="36"/>
  <c r="C68" i="36"/>
  <c r="C69" i="36"/>
  <c r="C70" i="36"/>
  <c r="C71" i="36"/>
  <c r="C72" i="36"/>
  <c r="C73" i="36"/>
  <c r="C74" i="36"/>
  <c r="C75" i="36"/>
  <c r="C76" i="36"/>
  <c r="C77" i="36"/>
  <c r="C78" i="36"/>
  <c r="C79" i="36"/>
  <c r="C80" i="36"/>
  <c r="C81" i="36"/>
  <c r="C82" i="36"/>
  <c r="C83" i="36"/>
  <c r="C84" i="36"/>
  <c r="C85" i="36"/>
  <c r="C86" i="36"/>
  <c r="C87" i="36"/>
  <c r="C88" i="36"/>
  <c r="C89" i="36"/>
  <c r="C90" i="36"/>
  <c r="C91" i="36"/>
  <c r="C92" i="36"/>
  <c r="C93" i="36"/>
  <c r="C94" i="36"/>
  <c r="C95" i="36"/>
  <c r="C96" i="36"/>
  <c r="C97" i="36"/>
  <c r="C98" i="36"/>
  <c r="C99" i="36"/>
  <c r="C100" i="36"/>
  <c r="C101" i="36"/>
  <c r="C102" i="36"/>
  <c r="C103" i="36"/>
  <c r="C104" i="36"/>
  <c r="C105" i="36"/>
  <c r="C106" i="36"/>
  <c r="C107" i="36"/>
  <c r="C108" i="36"/>
  <c r="C109" i="36"/>
  <c r="C110" i="36"/>
  <c r="C111" i="36"/>
  <c r="C112" i="36"/>
  <c r="C113" i="36"/>
  <c r="C114" i="36"/>
  <c r="C115" i="36"/>
  <c r="C116" i="36"/>
  <c r="C117" i="36"/>
  <c r="C118" i="36"/>
  <c r="C119" i="36"/>
  <c r="C120" i="36"/>
  <c r="C121" i="36"/>
  <c r="C122" i="36"/>
  <c r="C123" i="36"/>
  <c r="C124" i="36"/>
  <c r="C125" i="36"/>
  <c r="C126" i="36"/>
  <c r="C127" i="36"/>
  <c r="C128" i="36"/>
  <c r="C129" i="36"/>
  <c r="C130" i="36"/>
  <c r="C131" i="36"/>
  <c r="C132" i="36"/>
  <c r="C133" i="36"/>
  <c r="C134" i="36"/>
  <c r="C135" i="36"/>
  <c r="C136" i="36"/>
  <c r="C137" i="36"/>
  <c r="C138" i="36"/>
  <c r="C139" i="36"/>
  <c r="C140" i="36"/>
  <c r="C141" i="36"/>
  <c r="C142" i="36"/>
  <c r="C143" i="36"/>
  <c r="C144" i="36"/>
  <c r="C145" i="36"/>
  <c r="C146" i="36"/>
  <c r="C147" i="36"/>
  <c r="C148" i="36"/>
  <c r="C149" i="36"/>
  <c r="C150" i="36"/>
  <c r="C151" i="36"/>
  <c r="C152" i="36"/>
  <c r="C153" i="36"/>
  <c r="C154" i="36"/>
  <c r="C155" i="36"/>
  <c r="C156" i="36"/>
  <c r="C157" i="36"/>
  <c r="C158" i="36"/>
  <c r="C159" i="36"/>
  <c r="C160" i="36"/>
  <c r="C161" i="36"/>
  <c r="C162" i="36"/>
  <c r="C163" i="36"/>
  <c r="C164" i="36"/>
  <c r="C165" i="36"/>
  <c r="C166" i="36"/>
  <c r="C167" i="36"/>
  <c r="C168" i="36"/>
  <c r="C169" i="36"/>
  <c r="C170" i="36"/>
  <c r="C171" i="36"/>
  <c r="C172" i="36"/>
  <c r="C173" i="36"/>
  <c r="C174" i="36"/>
  <c r="C175" i="36"/>
  <c r="C176" i="36"/>
  <c r="C177" i="36"/>
  <c r="C178" i="36"/>
  <c r="C179" i="36"/>
  <c r="C180" i="36"/>
  <c r="C181" i="36"/>
  <c r="C182" i="36"/>
  <c r="C183" i="36"/>
  <c r="C184" i="36"/>
  <c r="C185" i="36"/>
  <c r="C186" i="36"/>
  <c r="C187" i="36"/>
  <c r="C188" i="36"/>
  <c r="C189" i="36"/>
  <c r="C190" i="36"/>
  <c r="C191" i="36"/>
  <c r="C192" i="36"/>
  <c r="C193" i="36"/>
  <c r="C194" i="36"/>
  <c r="C195" i="36"/>
  <c r="C196" i="36"/>
  <c r="C197" i="36"/>
  <c r="C198" i="36"/>
  <c r="C199" i="36"/>
  <c r="C200" i="36"/>
  <c r="C201" i="36"/>
  <c r="C202" i="36"/>
  <c r="C203" i="36"/>
  <c r="C204" i="36"/>
  <c r="C205" i="36"/>
  <c r="C206" i="36"/>
  <c r="C207" i="36"/>
  <c r="C208" i="36"/>
  <c r="C209" i="36"/>
  <c r="C210" i="36"/>
  <c r="C211" i="36"/>
  <c r="C212" i="36"/>
  <c r="C213" i="36"/>
  <c r="C214" i="36"/>
  <c r="C215" i="36"/>
  <c r="C216" i="36"/>
  <c r="C217" i="36"/>
  <c r="C218" i="36"/>
  <c r="C219" i="36"/>
  <c r="C220" i="36"/>
  <c r="C221" i="36"/>
  <c r="C222" i="36"/>
  <c r="C223" i="36"/>
  <c r="C224" i="36"/>
  <c r="C225" i="36"/>
  <c r="C226" i="36"/>
  <c r="C227" i="36"/>
  <c r="C228" i="36"/>
  <c r="C229" i="36"/>
  <c r="C230" i="36"/>
  <c r="C231" i="36"/>
  <c r="C232" i="36"/>
  <c r="C233" i="36"/>
  <c r="C234" i="36"/>
  <c r="C235" i="36"/>
  <c r="C236" i="36"/>
  <c r="C237" i="36"/>
  <c r="C238" i="36"/>
  <c r="C239" i="36"/>
  <c r="C240" i="36"/>
  <c r="C241" i="36"/>
  <c r="C242" i="36"/>
  <c r="C243" i="36"/>
  <c r="C244" i="36"/>
  <c r="C245" i="36"/>
  <c r="C246" i="36"/>
  <c r="C247" i="36"/>
  <c r="C248" i="36"/>
  <c r="C249" i="36"/>
  <c r="C250" i="36"/>
  <c r="C251" i="36"/>
  <c r="C252" i="36"/>
  <c r="C253" i="36"/>
  <c r="C254" i="36"/>
  <c r="C255" i="36"/>
  <c r="C256" i="36"/>
  <c r="C257" i="36"/>
  <c r="C258" i="36"/>
  <c r="C259" i="36"/>
  <c r="C260" i="36"/>
  <c r="C261" i="36"/>
  <c r="C262" i="36"/>
  <c r="C263" i="36"/>
  <c r="C264" i="36"/>
  <c r="C265" i="36"/>
  <c r="C266" i="36"/>
  <c r="C267" i="36"/>
  <c r="C268" i="36"/>
  <c r="C269" i="36"/>
  <c r="C270" i="36"/>
  <c r="C271" i="36"/>
  <c r="C272" i="36"/>
  <c r="C273" i="36"/>
  <c r="C274" i="36"/>
  <c r="C275" i="36"/>
  <c r="C276" i="36"/>
  <c r="C277" i="36"/>
  <c r="C278" i="36"/>
  <c r="C279" i="36"/>
  <c r="C280" i="36"/>
  <c r="C281" i="36"/>
  <c r="C282" i="36"/>
  <c r="C283" i="36"/>
  <c r="C284" i="36"/>
  <c r="C285" i="36"/>
  <c r="C286" i="36"/>
  <c r="C287" i="36"/>
  <c r="C288" i="36"/>
  <c r="C289" i="36"/>
  <c r="C290" i="36"/>
  <c r="C291" i="36"/>
  <c r="C292" i="36"/>
  <c r="C293" i="36"/>
  <c r="C294" i="36"/>
  <c r="C295" i="36"/>
  <c r="C296" i="36"/>
  <c r="C297" i="36"/>
  <c r="C298" i="36"/>
  <c r="C299" i="36"/>
  <c r="C300" i="36"/>
  <c r="C301" i="36"/>
  <c r="C302" i="36"/>
  <c r="C303" i="36"/>
  <c r="C304" i="36"/>
  <c r="C305" i="36"/>
  <c r="C306" i="36"/>
  <c r="C307" i="36"/>
  <c r="C308" i="36"/>
  <c r="C309" i="36"/>
  <c r="C310" i="36"/>
  <c r="C311" i="36"/>
  <c r="C312" i="36"/>
  <c r="C313" i="36"/>
  <c r="C314" i="36"/>
  <c r="C315" i="36"/>
  <c r="C316" i="36"/>
  <c r="C317" i="36"/>
  <c r="C318" i="36"/>
  <c r="C319" i="36"/>
  <c r="C320" i="36"/>
  <c r="C321" i="36"/>
  <c r="C322" i="36"/>
  <c r="C323" i="36"/>
  <c r="C324" i="36"/>
  <c r="C325" i="36"/>
  <c r="C326" i="36"/>
  <c r="C327" i="36"/>
  <c r="C328" i="36"/>
  <c r="C329" i="36"/>
  <c r="C330" i="36"/>
  <c r="C331" i="36"/>
  <c r="C332" i="36"/>
  <c r="C333" i="36"/>
  <c r="C334" i="36"/>
  <c r="C335" i="36"/>
  <c r="C336" i="36"/>
  <c r="C337" i="36"/>
  <c r="C338" i="36"/>
  <c r="C339" i="36"/>
  <c r="C340" i="36"/>
  <c r="C341" i="36"/>
  <c r="C342" i="36"/>
  <c r="C343" i="36"/>
  <c r="C344" i="36"/>
  <c r="C345" i="36"/>
  <c r="C346" i="36"/>
  <c r="C347" i="36"/>
  <c r="C348" i="36"/>
  <c r="C349" i="36"/>
  <c r="C350" i="36"/>
  <c r="C351" i="36"/>
  <c r="C352" i="36"/>
  <c r="C353" i="36"/>
  <c r="C354" i="36"/>
  <c r="C355" i="36"/>
  <c r="C356" i="36"/>
  <c r="C357" i="36"/>
  <c r="C358" i="36"/>
  <c r="C359" i="36"/>
  <c r="C360" i="36"/>
  <c r="C361" i="36"/>
  <c r="C362" i="36"/>
  <c r="C363" i="36"/>
  <c r="C364" i="36"/>
  <c r="C365" i="36"/>
  <c r="C366" i="36"/>
  <c r="C367" i="36"/>
  <c r="C368" i="36"/>
  <c r="C369" i="36"/>
  <c r="C370" i="36"/>
  <c r="C371" i="36"/>
  <c r="C372" i="36"/>
  <c r="C373" i="36"/>
  <c r="C374" i="36"/>
  <c r="C375" i="36"/>
  <c r="C376" i="36"/>
  <c r="C377" i="36"/>
  <c r="C378" i="36"/>
  <c r="C379" i="36"/>
  <c r="C380" i="36"/>
  <c r="C381" i="36"/>
  <c r="C382" i="36"/>
  <c r="C383" i="36"/>
  <c r="C384" i="36"/>
  <c r="C385" i="36"/>
  <c r="C386" i="36"/>
  <c r="C387" i="36"/>
  <c r="C388" i="36"/>
  <c r="C389" i="36"/>
  <c r="C390" i="36"/>
  <c r="C391" i="36"/>
  <c r="C392" i="36"/>
  <c r="C393" i="36"/>
  <c r="C394" i="36"/>
  <c r="C395" i="36"/>
  <c r="C396" i="36"/>
  <c r="C397" i="36"/>
  <c r="C398" i="36"/>
  <c r="C399" i="36"/>
  <c r="C400" i="36"/>
  <c r="C401" i="36"/>
  <c r="C402" i="36"/>
  <c r="C403" i="36"/>
  <c r="C404" i="36"/>
  <c r="C405" i="36"/>
  <c r="C406" i="36"/>
  <c r="C407" i="36"/>
  <c r="C408" i="36"/>
  <c r="C409" i="36"/>
  <c r="C410" i="36"/>
  <c r="C411" i="36"/>
  <c r="C412" i="36"/>
  <c r="C413" i="36"/>
  <c r="C414" i="36"/>
  <c r="C415" i="36"/>
  <c r="C416" i="36"/>
  <c r="C417" i="36"/>
  <c r="C418" i="36"/>
  <c r="C419" i="36"/>
  <c r="C420" i="36"/>
  <c r="C421" i="36"/>
  <c r="C422" i="36"/>
  <c r="C423" i="36"/>
  <c r="C424" i="36"/>
  <c r="C425" i="36"/>
  <c r="C426" i="36"/>
  <c r="C427" i="36"/>
  <c r="C428" i="36"/>
  <c r="C429" i="36"/>
  <c r="C430" i="36"/>
  <c r="C431" i="36"/>
  <c r="C432" i="36"/>
  <c r="C433" i="36"/>
  <c r="C434" i="36"/>
  <c r="C435" i="36"/>
  <c r="C436" i="36"/>
  <c r="C437" i="36"/>
  <c r="C438" i="36"/>
  <c r="C2" i="36"/>
  <c r="B32" i="33"/>
  <c r="B31" i="33"/>
  <c r="B30" i="33"/>
  <c r="B29" i="33"/>
  <c r="B28" i="33"/>
  <c r="B27" i="33"/>
  <c r="B26" i="33"/>
  <c r="B25" i="33"/>
  <c r="B24" i="33"/>
  <c r="B23" i="33"/>
  <c r="B22" i="33"/>
  <c r="B21" i="33"/>
  <c r="B20" i="33"/>
  <c r="B19" i="33"/>
  <c r="B18" i="33"/>
  <c r="B17" i="33"/>
  <c r="B16" i="33"/>
  <c r="B15" i="33"/>
  <c r="B14" i="33"/>
  <c r="B13" i="33"/>
  <c r="B12" i="33"/>
  <c r="B11" i="33"/>
  <c r="B10" i="33"/>
  <c r="B9" i="33"/>
  <c r="B8" i="33"/>
  <c r="B7" i="33"/>
  <c r="B6" i="33"/>
  <c r="B5" i="33"/>
  <c r="B4" i="33"/>
  <c r="B3" i="33"/>
  <c r="B2" i="33"/>
  <c r="E29" i="32"/>
  <c r="E28" i="32"/>
  <c r="E27" i="32"/>
  <c r="E26" i="32"/>
  <c r="E25" i="32"/>
  <c r="E24" i="32"/>
  <c r="E23" i="32"/>
  <c r="E22" i="32"/>
  <c r="E21" i="32"/>
  <c r="E20" i="32"/>
  <c r="E19" i="32"/>
  <c r="E18" i="32"/>
  <c r="E17" i="32"/>
  <c r="E16" i="32"/>
  <c r="E15" i="32"/>
  <c r="E14" i="32"/>
  <c r="E13" i="32"/>
  <c r="E12" i="32"/>
  <c r="E11" i="32"/>
  <c r="E10" i="32"/>
  <c r="E9" i="32"/>
  <c r="E8" i="32"/>
  <c r="E7" i="32"/>
  <c r="E6" i="32"/>
  <c r="E5" i="32"/>
  <c r="E4" i="32"/>
  <c r="E3" i="32"/>
  <c r="E2" i="32"/>
  <c r="F357" i="29"/>
  <c r="F356" i="29"/>
  <c r="F355" i="29"/>
  <c r="F354" i="29"/>
  <c r="F353" i="29"/>
  <c r="F352" i="29"/>
  <c r="F351" i="29"/>
  <c r="F350" i="29"/>
  <c r="F349" i="29"/>
  <c r="F348" i="29"/>
  <c r="F347" i="29"/>
  <c r="F346" i="29"/>
  <c r="F345" i="29"/>
  <c r="F344" i="29"/>
  <c r="F343" i="29"/>
  <c r="F342" i="29"/>
  <c r="F341" i="29"/>
  <c r="F340" i="29"/>
  <c r="F339" i="29"/>
  <c r="F338" i="29"/>
  <c r="F337" i="29"/>
  <c r="F336" i="29"/>
  <c r="F335" i="29"/>
  <c r="F334" i="29"/>
  <c r="F333" i="29"/>
  <c r="F332" i="29"/>
  <c r="F331" i="29"/>
  <c r="F330" i="29"/>
  <c r="F329" i="29"/>
  <c r="F328" i="29"/>
  <c r="F327" i="29"/>
  <c r="F326" i="29"/>
  <c r="F325" i="29"/>
  <c r="F324" i="29"/>
  <c r="F323" i="29"/>
  <c r="F322" i="29"/>
  <c r="F321" i="29"/>
  <c r="F320" i="29"/>
  <c r="F319" i="29"/>
  <c r="F318" i="29"/>
  <c r="F317" i="29"/>
  <c r="F316" i="29"/>
  <c r="F315" i="29"/>
  <c r="F314" i="29"/>
  <c r="F313" i="29"/>
  <c r="F312" i="29"/>
  <c r="F311" i="29"/>
  <c r="F310" i="29"/>
  <c r="F309" i="29"/>
  <c r="F308" i="29"/>
  <c r="F307" i="29"/>
  <c r="F306" i="29"/>
  <c r="F305" i="29"/>
  <c r="F304" i="29"/>
  <c r="F303" i="29"/>
  <c r="F302" i="29"/>
  <c r="F301" i="29"/>
  <c r="F300" i="29"/>
  <c r="F299" i="29"/>
  <c r="F298" i="29"/>
  <c r="F297" i="29"/>
  <c r="F296" i="29"/>
  <c r="F295" i="29"/>
  <c r="F294" i="29"/>
  <c r="F293" i="29"/>
  <c r="F292" i="29"/>
  <c r="F291" i="29"/>
  <c r="F290" i="29"/>
  <c r="F289" i="29"/>
  <c r="F288" i="29"/>
  <c r="F287" i="29"/>
  <c r="F286" i="29"/>
  <c r="F285" i="29"/>
  <c r="F284" i="29"/>
  <c r="F283" i="29"/>
  <c r="F282" i="29"/>
  <c r="F281" i="29"/>
  <c r="F280" i="29"/>
  <c r="F279" i="29"/>
  <c r="F278" i="29"/>
  <c r="F277" i="29"/>
  <c r="F276" i="29"/>
  <c r="F275" i="29"/>
  <c r="F274" i="29"/>
  <c r="F273" i="29"/>
  <c r="F272" i="29"/>
  <c r="F271" i="29"/>
  <c r="F270" i="29"/>
  <c r="F269" i="29"/>
  <c r="F268" i="29"/>
  <c r="F267" i="29"/>
  <c r="F266" i="29"/>
  <c r="F265" i="29"/>
  <c r="F264" i="29"/>
  <c r="F263" i="29"/>
  <c r="F262" i="29"/>
  <c r="F261" i="29"/>
  <c r="F260" i="29"/>
  <c r="F259" i="29"/>
  <c r="F258" i="29"/>
  <c r="F257" i="29"/>
  <c r="F256" i="29"/>
  <c r="F255" i="29"/>
  <c r="F254" i="29"/>
  <c r="F253" i="29"/>
  <c r="F252" i="29"/>
  <c r="F251" i="29"/>
  <c r="F250" i="29"/>
  <c r="F249" i="29"/>
  <c r="F248" i="29"/>
  <c r="F247" i="29"/>
  <c r="F246" i="29"/>
  <c r="F245" i="29"/>
  <c r="F244" i="29"/>
  <c r="F243" i="29"/>
  <c r="F242" i="29"/>
  <c r="F241" i="29"/>
  <c r="F240" i="29"/>
  <c r="F239" i="29"/>
  <c r="F238" i="29"/>
  <c r="F237" i="29"/>
  <c r="F236" i="29"/>
  <c r="F235" i="29"/>
  <c r="F234" i="29"/>
  <c r="F233" i="29"/>
  <c r="F232" i="29"/>
  <c r="F231" i="29"/>
  <c r="F230" i="29"/>
  <c r="F229" i="29"/>
  <c r="F228" i="29"/>
  <c r="F227" i="29"/>
  <c r="F226" i="29"/>
  <c r="F225" i="29"/>
  <c r="F224" i="29"/>
  <c r="F223" i="29"/>
  <c r="F222" i="29"/>
  <c r="F221" i="29"/>
  <c r="F220" i="29"/>
  <c r="F219" i="29"/>
  <c r="F218" i="29"/>
  <c r="F217" i="29"/>
  <c r="F216" i="29"/>
  <c r="F215" i="29"/>
  <c r="F214" i="29"/>
  <c r="F213" i="29"/>
  <c r="F212" i="29"/>
  <c r="F211" i="29"/>
  <c r="F210" i="29"/>
  <c r="F209" i="29"/>
  <c r="F208" i="29"/>
  <c r="F207" i="29"/>
  <c r="F206" i="29"/>
  <c r="F205" i="29"/>
  <c r="F204" i="29"/>
  <c r="F203" i="29"/>
  <c r="F202" i="29"/>
  <c r="F201" i="29"/>
  <c r="F200" i="29"/>
  <c r="F199" i="29"/>
  <c r="F198" i="29"/>
  <c r="F197" i="29"/>
  <c r="F196" i="29"/>
  <c r="F195" i="29"/>
  <c r="F194" i="29"/>
  <c r="F193" i="29"/>
  <c r="F192" i="29"/>
  <c r="F191" i="29"/>
  <c r="F190" i="29"/>
  <c r="F189" i="29"/>
  <c r="F188" i="29"/>
  <c r="F187" i="29"/>
  <c r="F186" i="29"/>
  <c r="F185" i="29"/>
  <c r="F184" i="29"/>
  <c r="F183" i="29"/>
  <c r="F182" i="29"/>
  <c r="F181" i="29"/>
  <c r="F180" i="29"/>
  <c r="F179" i="29"/>
  <c r="F178" i="29"/>
  <c r="F177" i="29"/>
  <c r="F176" i="29"/>
  <c r="F175" i="29"/>
  <c r="F174" i="29"/>
  <c r="F173" i="29"/>
  <c r="F172" i="29"/>
  <c r="F171" i="29"/>
  <c r="F170" i="29"/>
  <c r="F169" i="29"/>
  <c r="F168" i="29"/>
  <c r="F167" i="29"/>
  <c r="F166" i="29"/>
  <c r="F165" i="29"/>
  <c r="F164" i="29"/>
  <c r="F163" i="29"/>
  <c r="F162" i="29"/>
  <c r="F161" i="29"/>
  <c r="F160" i="29"/>
  <c r="F159" i="29"/>
  <c r="F158" i="29"/>
  <c r="F157" i="29"/>
  <c r="F156" i="29"/>
  <c r="F155" i="29"/>
  <c r="F154" i="29"/>
  <c r="F153" i="29"/>
  <c r="F152" i="29"/>
  <c r="F151" i="29"/>
  <c r="F150" i="29"/>
  <c r="F149" i="29"/>
  <c r="F148" i="29"/>
  <c r="F147" i="29"/>
  <c r="F146" i="29"/>
  <c r="F145" i="29"/>
  <c r="F144" i="29"/>
  <c r="F143" i="29"/>
  <c r="F142" i="29"/>
  <c r="F141" i="29"/>
  <c r="F140" i="29"/>
  <c r="F139" i="29"/>
  <c r="F138" i="29"/>
  <c r="F137" i="29"/>
  <c r="F136" i="29"/>
  <c r="F135" i="29"/>
  <c r="F134" i="29"/>
  <c r="F133" i="29"/>
  <c r="F132" i="29"/>
  <c r="F131" i="29"/>
  <c r="F130" i="29"/>
  <c r="F129" i="29"/>
  <c r="F128" i="29"/>
  <c r="F127" i="29"/>
  <c r="F126" i="29"/>
  <c r="F125" i="29"/>
  <c r="F124" i="29"/>
  <c r="F123" i="29"/>
  <c r="F122" i="29"/>
  <c r="F121" i="29"/>
  <c r="F120" i="29"/>
  <c r="F119" i="29"/>
  <c r="F118" i="29"/>
  <c r="F117" i="29"/>
  <c r="F116" i="29"/>
  <c r="F115" i="29"/>
  <c r="F114" i="29"/>
  <c r="F113" i="29"/>
  <c r="F112" i="29"/>
  <c r="F111" i="29"/>
  <c r="F110" i="29"/>
  <c r="F109" i="29"/>
  <c r="F108" i="29"/>
  <c r="F107" i="29"/>
  <c r="F106" i="29"/>
  <c r="F105" i="29"/>
  <c r="F104" i="29"/>
  <c r="F103" i="29"/>
  <c r="F102" i="29"/>
  <c r="F101" i="29"/>
  <c r="F100" i="29"/>
  <c r="F99" i="29"/>
  <c r="F98" i="29"/>
  <c r="F97" i="29"/>
  <c r="F96" i="29"/>
  <c r="F95" i="29"/>
  <c r="F94" i="29"/>
  <c r="F93" i="29"/>
  <c r="F92" i="29"/>
  <c r="F91" i="29"/>
  <c r="F90" i="29"/>
  <c r="F89" i="29"/>
  <c r="F88" i="29"/>
  <c r="F87" i="29"/>
  <c r="F86" i="29"/>
  <c r="F85" i="29"/>
  <c r="F84" i="29"/>
  <c r="F83" i="29"/>
  <c r="F82" i="29"/>
  <c r="F81" i="29"/>
  <c r="F80" i="29"/>
  <c r="F79" i="29"/>
  <c r="F78" i="29"/>
  <c r="F77" i="29"/>
  <c r="F76" i="29"/>
  <c r="F75" i="29"/>
  <c r="F74" i="29"/>
  <c r="F73" i="29"/>
  <c r="F72" i="29"/>
  <c r="F71" i="29"/>
  <c r="F70" i="29"/>
  <c r="F69" i="29"/>
  <c r="F68" i="29"/>
  <c r="F67" i="29"/>
  <c r="F66" i="29"/>
  <c r="F65" i="29"/>
  <c r="F64" i="29"/>
  <c r="F63" i="29"/>
  <c r="F62" i="29"/>
  <c r="F61" i="29"/>
  <c r="F60" i="29"/>
  <c r="F59" i="29"/>
  <c r="F58" i="29"/>
  <c r="F57" i="29"/>
  <c r="F56" i="29"/>
  <c r="F55" i="29"/>
  <c r="F54" i="29"/>
  <c r="F53" i="29"/>
  <c r="F52" i="29"/>
  <c r="F51" i="29"/>
  <c r="F50" i="29"/>
  <c r="F49" i="29"/>
  <c r="F48" i="29"/>
  <c r="F47" i="29"/>
  <c r="F46" i="29"/>
  <c r="F45" i="29"/>
  <c r="F44" i="29"/>
  <c r="F43" i="29"/>
  <c r="F42" i="29"/>
  <c r="F41" i="29"/>
  <c r="F40" i="29"/>
  <c r="F39" i="29"/>
  <c r="F38" i="29"/>
  <c r="F37" i="29"/>
  <c r="F36" i="29"/>
  <c r="F35" i="29"/>
  <c r="F34" i="29"/>
  <c r="F33" i="29"/>
  <c r="F32" i="29"/>
  <c r="F31" i="29"/>
  <c r="F30" i="29"/>
  <c r="F29" i="29"/>
  <c r="F28" i="29"/>
  <c r="F27" i="29"/>
  <c r="F26" i="29"/>
  <c r="F25" i="29"/>
  <c r="F24" i="29"/>
  <c r="F23" i="29"/>
  <c r="F22" i="29"/>
  <c r="F21" i="29"/>
  <c r="F20" i="29"/>
  <c r="F19" i="29"/>
  <c r="F18" i="29"/>
  <c r="F17" i="29"/>
  <c r="F16" i="29"/>
  <c r="F15" i="29"/>
  <c r="F14" i="29"/>
  <c r="F13" i="29"/>
  <c r="F12" i="29"/>
  <c r="F11" i="29"/>
  <c r="F10" i="29"/>
  <c r="F9" i="29"/>
  <c r="F8" i="29"/>
  <c r="F7" i="29"/>
  <c r="F6" i="29"/>
  <c r="F5" i="29"/>
  <c r="F4" i="29"/>
  <c r="F3" i="29"/>
  <c r="F2" i="29"/>
  <c r="H17" i="27"/>
  <c r="H16" i="27"/>
  <c r="H15" i="27"/>
  <c r="H14" i="27"/>
  <c r="H13" i="27"/>
  <c r="H12" i="27"/>
  <c r="H11" i="27"/>
  <c r="H10" i="27"/>
  <c r="H9" i="27"/>
  <c r="H8" i="27"/>
  <c r="H7" i="27"/>
  <c r="H6" i="27"/>
  <c r="H5" i="27"/>
  <c r="H4" i="27"/>
  <c r="H3" i="27"/>
  <c r="H2" i="27"/>
  <c r="G7" i="25"/>
  <c r="G6" i="25"/>
  <c r="G5" i="25"/>
  <c r="G4" i="25"/>
  <c r="G3" i="25"/>
  <c r="G2" i="25"/>
  <c r="F3" i="23"/>
  <c r="F4" i="23"/>
  <c r="F5" i="23"/>
  <c r="F6" i="23"/>
  <c r="F7" i="23"/>
  <c r="F8" i="23"/>
  <c r="F9" i="23"/>
  <c r="F10" i="23"/>
  <c r="F11" i="23"/>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57" i="23"/>
  <c r="F58" i="23"/>
  <c r="F59" i="23"/>
  <c r="F60" i="23"/>
  <c r="F61" i="23"/>
  <c r="F62" i="23"/>
  <c r="F63" i="23"/>
  <c r="F64" i="23"/>
  <c r="F65" i="23"/>
  <c r="F66" i="23"/>
  <c r="F67" i="23"/>
  <c r="F68" i="23"/>
  <c r="F69" i="23"/>
  <c r="F70" i="23"/>
  <c r="F71" i="23"/>
  <c r="F72" i="23"/>
  <c r="F73" i="23"/>
  <c r="F74" i="23"/>
  <c r="F75" i="23"/>
  <c r="F76" i="23"/>
  <c r="F77" i="23"/>
  <c r="F78" i="23"/>
  <c r="F79" i="23"/>
  <c r="F80" i="23"/>
  <c r="F81" i="23"/>
  <c r="F82" i="23"/>
  <c r="F83" i="23"/>
  <c r="F84" i="23"/>
  <c r="F85" i="23"/>
  <c r="F86" i="23"/>
  <c r="F87" i="23"/>
  <c r="F88" i="23"/>
  <c r="F89" i="23"/>
  <c r="F90" i="23"/>
  <c r="F91" i="23"/>
  <c r="F92" i="23"/>
  <c r="F2" i="23"/>
  <c r="G3" i="20"/>
  <c r="G4" i="20"/>
  <c r="G5" i="20"/>
  <c r="G6" i="20"/>
  <c r="G7" i="20"/>
  <c r="G8" i="20"/>
  <c r="G9" i="20"/>
  <c r="G10" i="20"/>
  <c r="G11" i="20"/>
  <c r="G12" i="20"/>
  <c r="G13" i="20"/>
  <c r="G14" i="20"/>
  <c r="G15" i="20"/>
  <c r="G16" i="20"/>
  <c r="G17" i="20"/>
  <c r="G18" i="20"/>
  <c r="G19" i="20"/>
  <c r="G20" i="20"/>
  <c r="G21" i="20"/>
  <c r="G22" i="20"/>
  <c r="G23" i="20"/>
  <c r="G24" i="20"/>
  <c r="G25" i="20"/>
  <c r="G26" i="20"/>
  <c r="G27" i="20"/>
  <c r="G28" i="20"/>
  <c r="G29" i="20"/>
  <c r="G30" i="20"/>
  <c r="G31" i="20"/>
  <c r="G32" i="20"/>
  <c r="G33" i="20"/>
  <c r="G34" i="20"/>
  <c r="G35" i="20"/>
  <c r="G36" i="20"/>
  <c r="G37" i="20"/>
  <c r="G38" i="20"/>
  <c r="G39" i="20"/>
  <c r="G40" i="20"/>
  <c r="G41" i="20"/>
  <c r="G42" i="20"/>
  <c r="G43" i="20"/>
  <c r="G44" i="20"/>
  <c r="G45" i="20"/>
  <c r="G46" i="20"/>
  <c r="G47" i="20"/>
  <c r="G48" i="20"/>
  <c r="G49" i="20"/>
  <c r="G50" i="20"/>
  <c r="G51" i="20"/>
  <c r="G52" i="20"/>
  <c r="G53" i="20"/>
  <c r="G54" i="20"/>
  <c r="G55" i="20"/>
  <c r="G56" i="20"/>
  <c r="G57" i="20"/>
  <c r="G58" i="20"/>
  <c r="G59" i="20"/>
  <c r="G60" i="20"/>
  <c r="G61" i="20"/>
  <c r="G62" i="20"/>
  <c r="G63" i="20"/>
  <c r="G64" i="20"/>
  <c r="G65" i="20"/>
  <c r="G66" i="20"/>
  <c r="G67" i="20"/>
  <c r="G68" i="20"/>
  <c r="G69" i="20"/>
  <c r="G70" i="20"/>
  <c r="G71" i="20"/>
  <c r="G72" i="20"/>
  <c r="G73" i="20"/>
  <c r="G74" i="20"/>
  <c r="G75" i="20"/>
  <c r="G76" i="20"/>
  <c r="G77" i="20"/>
  <c r="G78" i="20"/>
  <c r="G79" i="20"/>
  <c r="G80" i="20"/>
  <c r="G81" i="20"/>
  <c r="G82" i="20"/>
  <c r="G83" i="20"/>
  <c r="G84" i="20"/>
  <c r="G85" i="20"/>
  <c r="G86" i="20"/>
  <c r="G87" i="20"/>
  <c r="G88" i="20"/>
  <c r="G89" i="20"/>
  <c r="G90" i="20"/>
  <c r="G91" i="20"/>
  <c r="G92" i="20"/>
  <c r="G93" i="20"/>
  <c r="G94" i="20"/>
  <c r="G95" i="20"/>
  <c r="G96" i="20"/>
  <c r="G97" i="20"/>
  <c r="G98" i="20"/>
  <c r="G99" i="20"/>
  <c r="G100" i="20"/>
  <c r="G101" i="20"/>
  <c r="G102" i="20"/>
  <c r="G103" i="20"/>
  <c r="G104" i="20"/>
  <c r="G105" i="20"/>
  <c r="G106" i="20"/>
  <c r="G107" i="20"/>
  <c r="G108" i="20"/>
  <c r="G109" i="20"/>
  <c r="G110" i="20"/>
  <c r="G111" i="20"/>
  <c r="G112" i="20"/>
  <c r="G113" i="20"/>
  <c r="G114" i="20"/>
  <c r="G115" i="20"/>
  <c r="G116" i="20"/>
  <c r="G117" i="20"/>
  <c r="G118" i="20"/>
  <c r="G119" i="20"/>
  <c r="G120" i="20"/>
  <c r="G121" i="20"/>
  <c r="G122" i="20"/>
  <c r="G123" i="20"/>
  <c r="G124" i="20"/>
  <c r="G125" i="20"/>
  <c r="G126" i="20"/>
  <c r="G127" i="20"/>
  <c r="G128" i="20"/>
  <c r="G129" i="20"/>
  <c r="G130" i="20"/>
  <c r="G131" i="20"/>
  <c r="G132" i="20"/>
  <c r="G133" i="20"/>
  <c r="G134" i="20"/>
  <c r="G135" i="20"/>
  <c r="G136" i="20"/>
  <c r="G137" i="20"/>
  <c r="G138" i="20"/>
  <c r="G139" i="20"/>
  <c r="G140" i="20"/>
  <c r="G141" i="20"/>
  <c r="G142" i="20"/>
  <c r="G143" i="20"/>
  <c r="G144" i="20"/>
  <c r="G145" i="20"/>
  <c r="G146" i="20"/>
  <c r="G147" i="20"/>
  <c r="G148" i="20"/>
  <c r="G149" i="20"/>
  <c r="G150" i="20"/>
  <c r="G151" i="20"/>
  <c r="G152" i="20"/>
  <c r="G153" i="20"/>
  <c r="G154" i="20"/>
  <c r="G155" i="20"/>
  <c r="G156" i="20"/>
  <c r="G157" i="20"/>
  <c r="G158" i="20"/>
  <c r="G159" i="20"/>
  <c r="G160" i="20"/>
  <c r="G161" i="20"/>
  <c r="G162" i="20"/>
  <c r="G163" i="20"/>
  <c r="G164" i="20"/>
  <c r="G165" i="20"/>
  <c r="G166" i="20"/>
  <c r="G167" i="20"/>
  <c r="G168" i="20"/>
  <c r="G169" i="20"/>
  <c r="G170" i="20"/>
  <c r="G171" i="20"/>
  <c r="G172" i="20"/>
  <c r="G173" i="20"/>
  <c r="G174" i="20"/>
  <c r="G175" i="20"/>
  <c r="G176" i="20"/>
  <c r="G177" i="20"/>
  <c r="G178" i="20"/>
  <c r="G179" i="20"/>
  <c r="G180" i="20"/>
  <c r="G181" i="20"/>
  <c r="G182" i="20"/>
  <c r="G183" i="20"/>
  <c r="G184" i="20"/>
  <c r="G185" i="20"/>
  <c r="G186" i="20"/>
  <c r="G187" i="20"/>
  <c r="G188" i="20"/>
  <c r="G189" i="20"/>
  <c r="G190" i="20"/>
  <c r="G191" i="20"/>
  <c r="G192" i="20"/>
  <c r="G193" i="20"/>
  <c r="G194" i="20"/>
  <c r="G195" i="20"/>
  <c r="G196" i="20"/>
  <c r="G197" i="20"/>
  <c r="G198" i="20"/>
  <c r="G199" i="20"/>
  <c r="G200" i="20"/>
  <c r="G201" i="20"/>
  <c r="G202" i="20"/>
  <c r="G203" i="20"/>
  <c r="G204" i="20"/>
  <c r="G205" i="20"/>
  <c r="G206" i="20"/>
  <c r="G207" i="20"/>
  <c r="G208" i="20"/>
  <c r="G209" i="20"/>
  <c r="G210" i="20"/>
  <c r="G211" i="20"/>
  <c r="G212" i="20"/>
  <c r="G213" i="20"/>
  <c r="G214" i="20"/>
  <c r="G215" i="20"/>
  <c r="G216" i="20"/>
  <c r="G217" i="20"/>
  <c r="G218" i="20"/>
  <c r="G219" i="20"/>
  <c r="G220" i="20"/>
  <c r="G221" i="20"/>
  <c r="G222" i="20"/>
  <c r="G223" i="20"/>
  <c r="G224" i="20"/>
  <c r="G225" i="20"/>
  <c r="G226" i="20"/>
  <c r="G227" i="20"/>
  <c r="G228" i="20"/>
  <c r="G229" i="20"/>
  <c r="G230" i="20"/>
  <c r="G231" i="20"/>
  <c r="G232" i="20"/>
  <c r="G233" i="20"/>
  <c r="G234" i="20"/>
  <c r="G235" i="20"/>
  <c r="G236" i="20"/>
  <c r="G237" i="20"/>
  <c r="G238" i="20"/>
  <c r="G239" i="20"/>
  <c r="G240" i="20"/>
  <c r="G241" i="20"/>
  <c r="G242" i="20"/>
  <c r="G243" i="20"/>
  <c r="G244" i="20"/>
  <c r="G245" i="20"/>
  <c r="G246" i="20"/>
  <c r="G247" i="20"/>
  <c r="G248" i="20"/>
  <c r="G249" i="20"/>
  <c r="G250" i="20"/>
  <c r="G251" i="20"/>
  <c r="G252" i="20"/>
  <c r="G253" i="20"/>
  <c r="G254" i="20"/>
  <c r="G255" i="20"/>
  <c r="G256" i="20"/>
  <c r="G257" i="20"/>
  <c r="G258" i="20"/>
  <c r="G259" i="20"/>
  <c r="G260" i="20"/>
  <c r="G261" i="20"/>
  <c r="G262" i="20"/>
  <c r="G263" i="20"/>
  <c r="G264" i="20"/>
  <c r="G265" i="20"/>
  <c r="G266" i="20"/>
  <c r="G267" i="20"/>
  <c r="G268" i="20"/>
  <c r="G269" i="20"/>
  <c r="G270" i="20"/>
  <c r="G271" i="20"/>
  <c r="G272" i="20"/>
  <c r="G273" i="20"/>
  <c r="G274" i="20"/>
  <c r="G275" i="20"/>
  <c r="G276" i="20"/>
  <c r="G277" i="20"/>
  <c r="G278" i="20"/>
  <c r="G279" i="20"/>
  <c r="G280" i="20"/>
  <c r="G281" i="20"/>
  <c r="G282" i="20"/>
  <c r="G283" i="20"/>
  <c r="G284" i="20"/>
  <c r="G285" i="20"/>
  <c r="G286" i="20"/>
  <c r="G287" i="20"/>
  <c r="G288" i="20"/>
  <c r="G289" i="20"/>
  <c r="G290" i="20"/>
  <c r="G291" i="20"/>
  <c r="G292" i="20"/>
  <c r="G293" i="20"/>
  <c r="G294" i="20"/>
  <c r="G295" i="20"/>
  <c r="G296" i="20"/>
  <c r="G297" i="20"/>
  <c r="G298" i="20"/>
  <c r="G299" i="20"/>
  <c r="G300" i="20"/>
  <c r="G301" i="20"/>
  <c r="G302" i="20"/>
  <c r="G303" i="20"/>
  <c r="G304" i="20"/>
  <c r="G305" i="20"/>
  <c r="G306" i="20"/>
  <c r="G307" i="20"/>
  <c r="G308" i="20"/>
  <c r="G309" i="20"/>
  <c r="G310" i="20"/>
  <c r="G311" i="20"/>
  <c r="G312" i="20"/>
  <c r="G313" i="20"/>
  <c r="G314" i="20"/>
  <c r="G315" i="20"/>
  <c r="G316" i="20"/>
  <c r="G317" i="20"/>
  <c r="G318" i="20"/>
  <c r="G319" i="20"/>
  <c r="G320" i="20"/>
  <c r="G321" i="20"/>
  <c r="G322" i="20"/>
  <c r="G323" i="20"/>
  <c r="G324" i="20"/>
  <c r="G325" i="20"/>
  <c r="G326" i="20"/>
  <c r="G327" i="20"/>
  <c r="G328" i="20"/>
  <c r="G329" i="20"/>
  <c r="G330" i="20"/>
  <c r="G331" i="20"/>
  <c r="G332" i="20"/>
  <c r="G333" i="20"/>
  <c r="G334" i="20"/>
  <c r="G335" i="20"/>
  <c r="G336" i="20"/>
  <c r="G337" i="20"/>
  <c r="G338" i="20"/>
  <c r="G339" i="20"/>
  <c r="G340" i="20"/>
  <c r="G341" i="20"/>
  <c r="G342" i="20"/>
  <c r="G343" i="20"/>
  <c r="G344" i="20"/>
  <c r="G345" i="20"/>
  <c r="G346" i="20"/>
  <c r="G347" i="20"/>
  <c r="G348" i="20"/>
  <c r="G349" i="20"/>
  <c r="G350" i="20"/>
  <c r="G351" i="20"/>
  <c r="G352" i="20"/>
  <c r="G353" i="20"/>
  <c r="G354" i="20"/>
  <c r="G355" i="20"/>
  <c r="G356" i="20"/>
  <c r="G357" i="20"/>
  <c r="G358" i="20"/>
  <c r="G359" i="20"/>
  <c r="G360" i="20"/>
  <c r="G361" i="20"/>
  <c r="G362" i="20"/>
  <c r="G363" i="20"/>
  <c r="G364" i="20"/>
  <c r="G365" i="20"/>
  <c r="G366" i="20"/>
  <c r="G367" i="20"/>
  <c r="G368" i="20"/>
  <c r="G369" i="20"/>
  <c r="G370" i="20"/>
  <c r="G371" i="20"/>
  <c r="G372" i="20"/>
  <c r="G373" i="20"/>
  <c r="G374" i="20"/>
  <c r="G375" i="20"/>
  <c r="G376" i="20"/>
  <c r="G377" i="20"/>
  <c r="G378" i="20"/>
  <c r="G379" i="20"/>
  <c r="G380" i="20"/>
  <c r="G381" i="20"/>
  <c r="G382" i="20"/>
  <c r="G383" i="20"/>
  <c r="G384" i="20"/>
  <c r="G385" i="20"/>
  <c r="G386" i="20"/>
  <c r="G387" i="20"/>
  <c r="G388" i="20"/>
  <c r="G389" i="20"/>
  <c r="G390" i="20"/>
  <c r="G391" i="20"/>
  <c r="G392" i="20"/>
  <c r="G393" i="20"/>
  <c r="G394" i="20"/>
  <c r="G395" i="20"/>
  <c r="G396" i="20"/>
  <c r="G397" i="20"/>
  <c r="G398" i="20"/>
  <c r="G399" i="20"/>
  <c r="G400" i="20"/>
  <c r="G401" i="20"/>
  <c r="G402" i="20"/>
  <c r="G403" i="20"/>
  <c r="G404" i="20"/>
  <c r="G405" i="20"/>
  <c r="G406" i="20"/>
  <c r="G407" i="20"/>
  <c r="G408" i="20"/>
  <c r="G409" i="20"/>
  <c r="G410" i="20"/>
  <c r="G411" i="20"/>
  <c r="G412" i="20"/>
  <c r="G413" i="20"/>
  <c r="G414" i="20"/>
  <c r="G415" i="20"/>
  <c r="G416" i="20"/>
  <c r="G417" i="20"/>
  <c r="G418" i="20"/>
  <c r="G419" i="20"/>
  <c r="G420" i="20"/>
  <c r="G421" i="20"/>
  <c r="G422" i="20"/>
  <c r="G423" i="20"/>
  <c r="G424" i="20"/>
  <c r="G425" i="20"/>
  <c r="G426" i="20"/>
  <c r="G427" i="20"/>
  <c r="G428" i="20"/>
  <c r="G429" i="20"/>
  <c r="G430" i="20"/>
  <c r="G431" i="20"/>
  <c r="G432" i="20"/>
  <c r="G433" i="20"/>
  <c r="G434" i="20"/>
  <c r="G435" i="20"/>
  <c r="G436" i="20"/>
  <c r="G437" i="20"/>
  <c r="G438" i="20"/>
  <c r="G439" i="20"/>
  <c r="G440" i="20"/>
  <c r="G441" i="20"/>
  <c r="G442" i="20"/>
  <c r="G443" i="20"/>
  <c r="G444" i="20"/>
  <c r="G445" i="20"/>
  <c r="G446" i="20"/>
  <c r="G447" i="20"/>
  <c r="G448" i="20"/>
  <c r="G449" i="20"/>
  <c r="G450" i="20"/>
  <c r="G451" i="20"/>
  <c r="G452" i="20"/>
  <c r="G453" i="20"/>
  <c r="G454" i="20"/>
  <c r="G455" i="20"/>
  <c r="G456" i="20"/>
  <c r="G457" i="20"/>
  <c r="G458" i="20"/>
  <c r="G459" i="20"/>
  <c r="G460" i="20"/>
  <c r="G461" i="20"/>
  <c r="G462" i="20"/>
  <c r="G463" i="20"/>
  <c r="G464" i="20"/>
  <c r="G465" i="20"/>
  <c r="G466" i="20"/>
  <c r="G467" i="20"/>
  <c r="G468" i="20"/>
  <c r="G469" i="20"/>
  <c r="G470" i="20"/>
  <c r="G471" i="20"/>
  <c r="G472" i="20"/>
  <c r="G473" i="20"/>
  <c r="G474" i="20"/>
  <c r="G475" i="20"/>
  <c r="G476" i="20"/>
  <c r="G477" i="20"/>
  <c r="G478" i="20"/>
  <c r="G479" i="20"/>
  <c r="G480" i="20"/>
  <c r="G481" i="20"/>
  <c r="G482" i="20"/>
  <c r="G483" i="20"/>
  <c r="G484" i="20"/>
  <c r="G485" i="20"/>
  <c r="G486" i="20"/>
  <c r="G487" i="20"/>
  <c r="G488" i="20"/>
  <c r="G489" i="20"/>
  <c r="G490" i="20"/>
  <c r="G491" i="20"/>
  <c r="G492" i="20"/>
  <c r="G493" i="20"/>
  <c r="G494" i="20"/>
  <c r="G495" i="20"/>
  <c r="G496" i="20"/>
  <c r="G497" i="20"/>
  <c r="G498" i="20"/>
  <c r="G499" i="20"/>
  <c r="G500" i="20"/>
  <c r="G501" i="20"/>
  <c r="G502" i="20"/>
  <c r="G503" i="20"/>
  <c r="G504" i="20"/>
  <c r="G505" i="20"/>
  <c r="G506" i="20"/>
  <c r="G507" i="20"/>
  <c r="G508" i="20"/>
  <c r="G509" i="20"/>
  <c r="G510" i="20"/>
  <c r="G511" i="20"/>
  <c r="G512" i="20"/>
  <c r="G513" i="20"/>
  <c r="G514" i="20"/>
  <c r="G515" i="20"/>
  <c r="G516" i="20"/>
  <c r="G517" i="20"/>
  <c r="G518" i="20"/>
  <c r="G519" i="20"/>
  <c r="G520" i="20"/>
  <c r="G521" i="20"/>
  <c r="G522" i="20"/>
  <c r="G523" i="20"/>
  <c r="G524" i="20"/>
  <c r="G525" i="20"/>
  <c r="G526" i="20"/>
  <c r="G527" i="20"/>
  <c r="G528" i="20"/>
  <c r="G529" i="20"/>
  <c r="G530" i="20"/>
  <c r="G531" i="20"/>
  <c r="G532" i="20"/>
  <c r="G533" i="20"/>
  <c r="G534" i="20"/>
  <c r="G535" i="20"/>
  <c r="G536" i="20"/>
  <c r="G537" i="20"/>
  <c r="G538" i="20"/>
  <c r="G539" i="20"/>
  <c r="G540" i="20"/>
  <c r="G541" i="20"/>
  <c r="G542" i="20"/>
  <c r="G543" i="20"/>
  <c r="G544" i="20"/>
  <c r="G545" i="20"/>
  <c r="G546" i="20"/>
  <c r="G547" i="20"/>
  <c r="G548" i="20"/>
  <c r="G549" i="20"/>
  <c r="G550" i="20"/>
  <c r="G551" i="20"/>
  <c r="G552" i="20"/>
  <c r="G553" i="20"/>
  <c r="G554" i="20"/>
  <c r="G555" i="20"/>
  <c r="G556" i="20"/>
  <c r="G557" i="20"/>
  <c r="G558" i="20"/>
  <c r="G559" i="20"/>
  <c r="G560" i="20"/>
  <c r="G561" i="20"/>
  <c r="G562" i="20"/>
  <c r="G563" i="20"/>
  <c r="G564" i="20"/>
  <c r="G565" i="20"/>
  <c r="G566" i="20"/>
  <c r="G567" i="20"/>
  <c r="G568" i="20"/>
  <c r="G569" i="20"/>
  <c r="G570" i="20"/>
  <c r="G571" i="20"/>
  <c r="G572" i="20"/>
  <c r="G573" i="20"/>
  <c r="G574" i="20"/>
  <c r="G575" i="20"/>
  <c r="G576" i="20"/>
  <c r="G577" i="20"/>
  <c r="G578" i="20"/>
  <c r="G579" i="20"/>
  <c r="G580" i="20"/>
  <c r="G581" i="20"/>
  <c r="G582" i="20"/>
  <c r="G583" i="20"/>
  <c r="G584" i="20"/>
  <c r="G585" i="20"/>
  <c r="G586" i="20"/>
  <c r="G587" i="20"/>
  <c r="G588" i="20"/>
  <c r="G589" i="20"/>
  <c r="G590" i="20"/>
  <c r="G591" i="20"/>
  <c r="G592" i="20"/>
  <c r="G593" i="20"/>
  <c r="G594" i="20"/>
  <c r="G595" i="20"/>
  <c r="G596" i="20"/>
  <c r="G597" i="20"/>
  <c r="G598" i="20"/>
  <c r="G599" i="20"/>
  <c r="G600" i="20"/>
  <c r="G601" i="20"/>
  <c r="G602" i="20"/>
  <c r="G603" i="20"/>
  <c r="G604" i="20"/>
  <c r="G605" i="20"/>
  <c r="G606" i="20"/>
  <c r="G607" i="20"/>
  <c r="G608" i="20"/>
  <c r="G609" i="20"/>
  <c r="G610" i="20"/>
  <c r="G611" i="20"/>
  <c r="G612" i="20"/>
  <c r="G613" i="20"/>
  <c r="G614" i="20"/>
  <c r="G615" i="20"/>
  <c r="G616" i="20"/>
  <c r="G617" i="20"/>
  <c r="G618" i="20"/>
  <c r="G619" i="20"/>
  <c r="G620" i="20"/>
  <c r="G621" i="20"/>
  <c r="G622" i="20"/>
  <c r="G623" i="20"/>
  <c r="G624" i="20"/>
  <c r="G625" i="20"/>
  <c r="G626" i="20"/>
  <c r="G627" i="20"/>
  <c r="G628" i="20"/>
  <c r="G629" i="20"/>
  <c r="G630" i="20"/>
  <c r="G631" i="20"/>
  <c r="G632" i="20"/>
  <c r="G633" i="20"/>
  <c r="G634" i="20"/>
  <c r="G635" i="20"/>
  <c r="G636" i="20"/>
  <c r="G637" i="20"/>
  <c r="G638" i="20"/>
  <c r="G639" i="20"/>
  <c r="G640" i="20"/>
  <c r="G641" i="20"/>
  <c r="G642" i="20"/>
  <c r="G643" i="20"/>
  <c r="G644" i="20"/>
  <c r="G645" i="20"/>
  <c r="G646" i="20"/>
  <c r="G647" i="20"/>
  <c r="G648" i="20"/>
  <c r="G649" i="20"/>
  <c r="G650" i="20"/>
  <c r="G651" i="20"/>
  <c r="G652" i="20"/>
  <c r="G653" i="20"/>
  <c r="G654" i="20"/>
  <c r="G655" i="20"/>
  <c r="G656" i="20"/>
  <c r="G657" i="20"/>
  <c r="G658" i="20"/>
  <c r="G659" i="20"/>
  <c r="G660" i="20"/>
  <c r="G661" i="20"/>
  <c r="G662" i="20"/>
  <c r="G663" i="20"/>
  <c r="G664" i="20"/>
  <c r="G665" i="20"/>
  <c r="G666" i="20"/>
  <c r="G667" i="20"/>
  <c r="G668" i="20"/>
  <c r="G669" i="20"/>
  <c r="G670" i="20"/>
  <c r="G671" i="20"/>
  <c r="G672" i="20"/>
  <c r="G673" i="20"/>
  <c r="G674" i="20"/>
  <c r="G675" i="20"/>
  <c r="G676" i="20"/>
  <c r="G677" i="20"/>
  <c r="G678" i="20"/>
  <c r="G679" i="20"/>
  <c r="G680" i="20"/>
  <c r="G681" i="20"/>
  <c r="G682" i="20"/>
  <c r="G683" i="20"/>
  <c r="G684" i="20"/>
  <c r="G685" i="20"/>
  <c r="G686" i="20"/>
  <c r="G687" i="20"/>
  <c r="G688" i="20"/>
  <c r="G689" i="20"/>
  <c r="G690" i="20"/>
  <c r="G691" i="20"/>
  <c r="G692" i="20"/>
  <c r="G693" i="20"/>
  <c r="G694" i="20"/>
  <c r="G695" i="20"/>
  <c r="G696" i="20"/>
  <c r="G697" i="20"/>
  <c r="G698" i="20"/>
  <c r="G2" i="20"/>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 i="8"/>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514" i="7"/>
  <c r="G515" i="7"/>
  <c r="G516" i="7"/>
  <c r="G517" i="7"/>
  <c r="G518" i="7"/>
  <c r="G519" i="7"/>
  <c r="G520" i="7"/>
  <c r="G521" i="7"/>
  <c r="G522" i="7"/>
  <c r="G523" i="7"/>
  <c r="G524" i="7"/>
  <c r="G525" i="7"/>
  <c r="G526" i="7"/>
  <c r="G527" i="7"/>
  <c r="G528" i="7"/>
  <c r="G529" i="7"/>
  <c r="G530" i="7"/>
  <c r="G531" i="7"/>
  <c r="G532" i="7"/>
  <c r="G533" i="7"/>
  <c r="G534" i="7"/>
  <c r="G535" i="7"/>
  <c r="G536" i="7"/>
  <c r="G537" i="7"/>
  <c r="G538" i="7"/>
  <c r="G539" i="7"/>
  <c r="G540" i="7"/>
  <c r="G541" i="7"/>
  <c r="G542" i="7"/>
  <c r="G543" i="7"/>
  <c r="G544" i="7"/>
  <c r="G545" i="7"/>
  <c r="G546" i="7"/>
  <c r="G547" i="7"/>
  <c r="G548" i="7"/>
  <c r="G549" i="7"/>
  <c r="G550" i="7"/>
  <c r="G551" i="7"/>
  <c r="G552" i="7"/>
  <c r="G553" i="7"/>
  <c r="G554" i="7"/>
  <c r="G555" i="7"/>
  <c r="G556" i="7"/>
  <c r="G557" i="7"/>
  <c r="G558" i="7"/>
  <c r="G559" i="7"/>
  <c r="G560" i="7"/>
  <c r="G561" i="7"/>
  <c r="G562" i="7"/>
  <c r="G563" i="7"/>
  <c r="G564" i="7"/>
  <c r="G565" i="7"/>
  <c r="G566" i="7"/>
  <c r="G567" i="7"/>
  <c r="G568" i="7"/>
  <c r="G569" i="7"/>
  <c r="G570" i="7"/>
  <c r="G571" i="7"/>
  <c r="G572" i="7"/>
  <c r="G573" i="7"/>
  <c r="G574" i="7"/>
  <c r="G575" i="7"/>
  <c r="G576" i="7"/>
  <c r="G577" i="7"/>
  <c r="G578" i="7"/>
  <c r="G579" i="7"/>
  <c r="G580" i="7"/>
  <c r="G581" i="7"/>
  <c r="G582" i="7"/>
  <c r="G583" i="7"/>
  <c r="G584" i="7"/>
  <c r="G585" i="7"/>
  <c r="G586" i="7"/>
  <c r="G587" i="7"/>
  <c r="G588" i="7"/>
  <c r="G589" i="7"/>
  <c r="G590" i="7"/>
  <c r="G591" i="7"/>
  <c r="G592" i="7"/>
  <c r="G593" i="7"/>
  <c r="G594" i="7"/>
  <c r="G595" i="7"/>
  <c r="G596" i="7"/>
  <c r="G597" i="7"/>
  <c r="G598" i="7"/>
  <c r="G599" i="7"/>
  <c r="G600" i="7"/>
  <c r="G601" i="7"/>
  <c r="G602" i="7"/>
  <c r="G603" i="7"/>
  <c r="G604" i="7"/>
  <c r="G605" i="7"/>
  <c r="G606" i="7"/>
  <c r="G2" i="7"/>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2" i="6"/>
  <c r="H11" i="45"/>
  <c r="V2" i="45"/>
  <c r="W2" i="45"/>
  <c r="X2" i="45"/>
  <c r="V3" i="45"/>
  <c r="W3" i="45"/>
  <c r="X3" i="45"/>
  <c r="V4" i="45"/>
  <c r="W4" i="45"/>
  <c r="X4" i="45"/>
  <c r="V5" i="45"/>
  <c r="W5" i="45"/>
  <c r="X5" i="45"/>
  <c r="V6" i="45"/>
  <c r="W6" i="45"/>
  <c r="X6" i="45"/>
  <c r="V7" i="45"/>
  <c r="W7" i="45"/>
  <c r="X7" i="45"/>
  <c r="V8" i="45"/>
  <c r="W8" i="45"/>
  <c r="X8" i="45"/>
  <c r="V9" i="45"/>
  <c r="W9" i="45"/>
  <c r="X9" i="45"/>
  <c r="V10" i="45"/>
  <c r="W10" i="45"/>
  <c r="X10" i="45"/>
  <c r="V11" i="45"/>
  <c r="W11" i="45"/>
  <c r="X11" i="45"/>
  <c r="V12" i="45"/>
  <c r="H12" i="45" s="1"/>
  <c r="W12" i="45"/>
  <c r="X12" i="45"/>
  <c r="V13" i="45"/>
  <c r="W13" i="45"/>
  <c r="X13" i="45"/>
  <c r="V14" i="45"/>
  <c r="W14" i="45"/>
  <c r="X14" i="45"/>
  <c r="V15" i="45"/>
  <c r="W15" i="45"/>
  <c r="X15" i="45"/>
  <c r="V16" i="45"/>
  <c r="W16" i="45"/>
  <c r="X16" i="45"/>
  <c r="V17" i="45"/>
  <c r="W17" i="45"/>
  <c r="X17" i="45"/>
  <c r="V18" i="45"/>
  <c r="W18" i="45"/>
  <c r="X18" i="45"/>
  <c r="V19" i="45"/>
  <c r="W19" i="45"/>
  <c r="X19" i="45"/>
  <c r="U3" i="45"/>
  <c r="H3" i="45" s="1"/>
  <c r="U4" i="45"/>
  <c r="H4" i="45" s="1"/>
  <c r="U5" i="45"/>
  <c r="H5" i="45" s="1"/>
  <c r="U6" i="45"/>
  <c r="H6" i="45" s="1"/>
  <c r="U7" i="45"/>
  <c r="H7" i="45" s="1"/>
  <c r="U8" i="45"/>
  <c r="H8" i="45" s="1"/>
  <c r="U9" i="45"/>
  <c r="H9" i="45" s="1"/>
  <c r="U10" i="45"/>
  <c r="H10" i="45" s="1"/>
  <c r="U11" i="45"/>
  <c r="U12" i="45"/>
  <c r="U13" i="45"/>
  <c r="H13" i="45" s="1"/>
  <c r="U14" i="45"/>
  <c r="H14" i="45" s="1"/>
  <c r="U15" i="45"/>
  <c r="H15" i="45" s="1"/>
  <c r="U16" i="45"/>
  <c r="H16" i="45" s="1"/>
  <c r="U17" i="45"/>
  <c r="H17" i="45" s="1"/>
  <c r="U18" i="45"/>
  <c r="H18" i="45" s="1"/>
  <c r="U19" i="45"/>
  <c r="H19" i="45" s="1"/>
  <c r="U2" i="45"/>
  <c r="H2" i="45" s="1"/>
  <c r="C3" i="45"/>
  <c r="C4" i="45"/>
  <c r="C5" i="45"/>
  <c r="C6" i="45"/>
  <c r="C7" i="45"/>
  <c r="C8" i="45"/>
  <c r="C9" i="45"/>
  <c r="C10" i="45"/>
  <c r="C11" i="45"/>
  <c r="C12" i="45"/>
  <c r="C13" i="45"/>
  <c r="C14" i="45"/>
  <c r="C15" i="45"/>
  <c r="C16" i="45"/>
  <c r="C17" i="45"/>
  <c r="C18" i="45"/>
  <c r="C19" i="45"/>
  <c r="C2" i="45"/>
  <c r="B3" i="45"/>
  <c r="B10" i="45"/>
  <c r="B11" i="45"/>
  <c r="A11" i="45"/>
  <c r="A12" i="45"/>
  <c r="A13" i="45"/>
  <c r="A14" i="45"/>
  <c r="A15" i="45"/>
  <c r="A16" i="45"/>
  <c r="A17" i="45"/>
  <c r="A18" i="45"/>
  <c r="A19" i="45"/>
  <c r="N3" i="45"/>
  <c r="G3" i="45" s="1"/>
  <c r="N4" i="45"/>
  <c r="G4" i="45" s="1"/>
  <c r="N5" i="45"/>
  <c r="G5" i="45" s="1"/>
  <c r="N6" i="45"/>
  <c r="B6" i="45" s="1"/>
  <c r="N7" i="45"/>
  <c r="N16" i="45" s="1"/>
  <c r="G16" i="45" s="1"/>
  <c r="N8" i="45"/>
  <c r="N17" i="45" s="1"/>
  <c r="N9" i="45"/>
  <c r="G9" i="45" s="1"/>
  <c r="N10" i="45"/>
  <c r="G10" i="45" s="1"/>
  <c r="N2" i="45"/>
  <c r="N11" i="45" s="1"/>
  <c r="G11" i="45" s="1"/>
  <c r="A3" i="45"/>
  <c r="A4" i="45"/>
  <c r="A5" i="45"/>
  <c r="A6" i="45"/>
  <c r="A7" i="45"/>
  <c r="A8" i="45"/>
  <c r="A9" i="45"/>
  <c r="A10" i="45"/>
  <c r="A2" i="45"/>
  <c r="G2" i="45"/>
  <c r="H1193" i="44"/>
  <c r="G1193" i="44"/>
  <c r="F1193" i="44"/>
  <c r="E1193" i="44"/>
  <c r="B1193" i="44"/>
  <c r="A1193" i="44"/>
  <c r="H1192" i="44"/>
  <c r="G1192" i="44"/>
  <c r="F1192" i="44"/>
  <c r="E1192" i="44"/>
  <c r="B1192" i="44"/>
  <c r="A1192" i="44"/>
  <c r="H1191" i="44"/>
  <c r="G1191" i="44"/>
  <c r="F1191" i="44"/>
  <c r="E1191" i="44"/>
  <c r="B1191" i="44"/>
  <c r="A1191" i="44"/>
  <c r="H1190" i="44"/>
  <c r="G1190" i="44"/>
  <c r="F1190" i="44"/>
  <c r="E1190" i="44"/>
  <c r="B1190" i="44"/>
  <c r="A1190" i="44"/>
  <c r="H1189" i="44"/>
  <c r="G1189" i="44"/>
  <c r="F1189" i="44"/>
  <c r="E1189" i="44"/>
  <c r="B1189" i="44"/>
  <c r="A1189" i="44"/>
  <c r="H1188" i="44"/>
  <c r="G1188" i="44"/>
  <c r="F1188" i="44"/>
  <c r="E1188" i="44"/>
  <c r="B1188" i="44"/>
  <c r="A1188" i="44"/>
  <c r="H1187" i="44"/>
  <c r="G1187" i="44"/>
  <c r="F1187" i="44"/>
  <c r="E1187" i="44"/>
  <c r="B1187" i="44"/>
  <c r="A1187" i="44"/>
  <c r="H1186" i="44"/>
  <c r="G1186" i="44"/>
  <c r="F1186" i="44"/>
  <c r="E1186" i="44"/>
  <c r="B1186" i="44"/>
  <c r="A1186" i="44"/>
  <c r="H1185" i="44"/>
  <c r="G1185" i="44"/>
  <c r="F1185" i="44"/>
  <c r="E1185" i="44"/>
  <c r="B1185" i="44"/>
  <c r="A1185" i="44"/>
  <c r="H1184" i="44"/>
  <c r="G1184" i="44"/>
  <c r="F1184" i="44"/>
  <c r="E1184" i="44"/>
  <c r="B1184" i="44"/>
  <c r="A1184" i="44"/>
  <c r="H1183" i="44"/>
  <c r="G1183" i="44"/>
  <c r="F1183" i="44"/>
  <c r="E1183" i="44"/>
  <c r="B1183" i="44"/>
  <c r="A1183" i="44"/>
  <c r="H1182" i="44"/>
  <c r="G1182" i="44"/>
  <c r="F1182" i="44"/>
  <c r="E1182" i="44"/>
  <c r="B1182" i="44"/>
  <c r="A1182" i="44"/>
  <c r="H1181" i="44"/>
  <c r="G1181" i="44"/>
  <c r="F1181" i="44"/>
  <c r="E1181" i="44"/>
  <c r="B1181" i="44"/>
  <c r="A1181" i="44"/>
  <c r="H1180" i="44"/>
  <c r="G1180" i="44"/>
  <c r="F1180" i="44"/>
  <c r="E1180" i="44"/>
  <c r="B1180" i="44"/>
  <c r="A1180" i="44"/>
  <c r="H1179" i="44"/>
  <c r="G1179" i="44"/>
  <c r="F1179" i="44"/>
  <c r="E1179" i="44"/>
  <c r="B1179" i="44"/>
  <c r="A1179" i="44"/>
  <c r="H1178" i="44"/>
  <c r="G1178" i="44"/>
  <c r="F1178" i="44"/>
  <c r="E1178" i="44"/>
  <c r="B1178" i="44"/>
  <c r="A1178" i="44"/>
  <c r="H1177" i="44"/>
  <c r="G1177" i="44"/>
  <c r="F1177" i="44"/>
  <c r="E1177" i="44"/>
  <c r="B1177" i="44"/>
  <c r="A1177" i="44"/>
  <c r="H1176" i="44"/>
  <c r="G1176" i="44"/>
  <c r="F1176" i="44"/>
  <c r="E1176" i="44"/>
  <c r="B1176" i="44"/>
  <c r="A1176" i="44"/>
  <c r="H1175" i="44"/>
  <c r="G1175" i="44"/>
  <c r="F1175" i="44"/>
  <c r="E1175" i="44"/>
  <c r="B1175" i="44"/>
  <c r="A1175" i="44"/>
  <c r="H1174" i="44"/>
  <c r="G1174" i="44"/>
  <c r="F1174" i="44"/>
  <c r="E1174" i="44"/>
  <c r="B1174" i="44"/>
  <c r="A1174" i="44"/>
  <c r="H1173" i="44"/>
  <c r="G1173" i="44"/>
  <c r="F1173" i="44"/>
  <c r="E1173" i="44"/>
  <c r="B1173" i="44"/>
  <c r="A1173" i="44"/>
  <c r="H1172" i="44"/>
  <c r="G1172" i="44"/>
  <c r="F1172" i="44"/>
  <c r="E1172" i="44"/>
  <c r="B1172" i="44"/>
  <c r="A1172" i="44"/>
  <c r="H1171" i="44"/>
  <c r="G1171" i="44"/>
  <c r="F1171" i="44"/>
  <c r="E1171" i="44"/>
  <c r="B1171" i="44"/>
  <c r="A1171" i="44"/>
  <c r="H1170" i="44"/>
  <c r="G1170" i="44"/>
  <c r="F1170" i="44"/>
  <c r="E1170" i="44"/>
  <c r="B1170" i="44"/>
  <c r="A1170" i="44"/>
  <c r="H1169" i="44"/>
  <c r="G1169" i="44"/>
  <c r="F1169" i="44"/>
  <c r="E1169" i="44"/>
  <c r="B1169" i="44"/>
  <c r="A1169" i="44"/>
  <c r="H1168" i="44"/>
  <c r="G1168" i="44"/>
  <c r="F1168" i="44"/>
  <c r="E1168" i="44"/>
  <c r="B1168" i="44"/>
  <c r="A1168" i="44"/>
  <c r="H1167" i="44"/>
  <c r="G1167" i="44"/>
  <c r="F1167" i="44"/>
  <c r="E1167" i="44"/>
  <c r="B1167" i="44"/>
  <c r="A1167" i="44"/>
  <c r="H1166" i="44"/>
  <c r="G1166" i="44"/>
  <c r="F1166" i="44"/>
  <c r="E1166" i="44"/>
  <c r="B1166" i="44"/>
  <c r="A1166" i="44"/>
  <c r="H1165" i="44"/>
  <c r="G1165" i="44"/>
  <c r="F1165" i="44"/>
  <c r="E1165" i="44"/>
  <c r="B1165" i="44"/>
  <c r="A1165" i="44"/>
  <c r="H1164" i="44"/>
  <c r="G1164" i="44"/>
  <c r="F1164" i="44"/>
  <c r="E1164" i="44"/>
  <c r="B1164" i="44"/>
  <c r="A1164" i="44"/>
  <c r="H1163" i="44"/>
  <c r="G1163" i="44"/>
  <c r="F1163" i="44"/>
  <c r="E1163" i="44"/>
  <c r="B1163" i="44"/>
  <c r="A1163" i="44"/>
  <c r="H1162" i="44"/>
  <c r="G1162" i="44"/>
  <c r="F1162" i="44"/>
  <c r="E1162" i="44"/>
  <c r="B1162" i="44"/>
  <c r="A1162" i="44"/>
  <c r="H1161" i="44"/>
  <c r="G1161" i="44"/>
  <c r="F1161" i="44"/>
  <c r="E1161" i="44"/>
  <c r="B1161" i="44"/>
  <c r="A1161" i="44"/>
  <c r="H1160" i="44"/>
  <c r="G1160" i="44"/>
  <c r="F1160" i="44"/>
  <c r="E1160" i="44"/>
  <c r="B1160" i="44"/>
  <c r="A1160" i="44"/>
  <c r="H1159" i="44"/>
  <c r="G1159" i="44"/>
  <c r="F1159" i="44"/>
  <c r="E1159" i="44"/>
  <c r="B1159" i="44"/>
  <c r="A1159" i="44"/>
  <c r="H1158" i="44"/>
  <c r="G1158" i="44"/>
  <c r="F1158" i="44"/>
  <c r="E1158" i="44"/>
  <c r="B1158" i="44"/>
  <c r="A1158" i="44"/>
  <c r="H1157" i="44"/>
  <c r="G1157" i="44"/>
  <c r="F1157" i="44"/>
  <c r="E1157" i="44"/>
  <c r="B1157" i="44"/>
  <c r="A1157" i="44"/>
  <c r="H1156" i="44"/>
  <c r="G1156" i="44"/>
  <c r="F1156" i="44"/>
  <c r="E1156" i="44"/>
  <c r="B1156" i="44"/>
  <c r="A1156" i="44"/>
  <c r="H1155" i="44"/>
  <c r="G1155" i="44"/>
  <c r="F1155" i="44"/>
  <c r="E1155" i="44"/>
  <c r="B1155" i="44"/>
  <c r="A1155" i="44"/>
  <c r="H1154" i="44"/>
  <c r="G1154" i="44"/>
  <c r="F1154" i="44"/>
  <c r="E1154" i="44"/>
  <c r="B1154" i="44"/>
  <c r="A1154" i="44"/>
  <c r="H1153" i="44"/>
  <c r="G1153" i="44"/>
  <c r="F1153" i="44"/>
  <c r="E1153" i="44"/>
  <c r="B1153" i="44"/>
  <c r="A1153" i="44"/>
  <c r="H1152" i="44"/>
  <c r="G1152" i="44"/>
  <c r="F1152" i="44"/>
  <c r="E1152" i="44"/>
  <c r="B1152" i="44"/>
  <c r="A1152" i="44"/>
  <c r="H1151" i="44"/>
  <c r="G1151" i="44"/>
  <c r="F1151" i="44"/>
  <c r="E1151" i="44"/>
  <c r="B1151" i="44"/>
  <c r="A1151" i="44"/>
  <c r="H1150" i="44"/>
  <c r="G1150" i="44"/>
  <c r="F1150" i="44"/>
  <c r="E1150" i="44"/>
  <c r="B1150" i="44"/>
  <c r="A1150" i="44"/>
  <c r="H1149" i="44"/>
  <c r="G1149" i="44"/>
  <c r="F1149" i="44"/>
  <c r="E1149" i="44"/>
  <c r="B1149" i="44"/>
  <c r="A1149" i="44"/>
  <c r="H1148" i="44"/>
  <c r="G1148" i="44"/>
  <c r="F1148" i="44"/>
  <c r="E1148" i="44"/>
  <c r="B1148" i="44"/>
  <c r="A1148" i="44"/>
  <c r="H1147" i="44"/>
  <c r="G1147" i="44"/>
  <c r="F1147" i="44"/>
  <c r="E1147" i="44"/>
  <c r="B1147" i="44"/>
  <c r="A1147" i="44"/>
  <c r="H1146" i="44"/>
  <c r="G1146" i="44"/>
  <c r="F1146" i="44"/>
  <c r="E1146" i="44"/>
  <c r="B1146" i="44"/>
  <c r="A1146" i="44"/>
  <c r="H1145" i="44"/>
  <c r="G1145" i="44"/>
  <c r="F1145" i="44"/>
  <c r="E1145" i="44"/>
  <c r="B1145" i="44"/>
  <c r="A1145" i="44"/>
  <c r="H1144" i="44"/>
  <c r="G1144" i="44"/>
  <c r="F1144" i="44"/>
  <c r="E1144" i="44"/>
  <c r="B1144" i="44"/>
  <c r="A1144" i="44"/>
  <c r="H1143" i="44"/>
  <c r="G1143" i="44"/>
  <c r="F1143" i="44"/>
  <c r="E1143" i="44"/>
  <c r="B1143" i="44"/>
  <c r="A1143" i="44"/>
  <c r="H1142" i="44"/>
  <c r="G1142" i="44"/>
  <c r="F1142" i="44"/>
  <c r="E1142" i="44"/>
  <c r="B1142" i="44"/>
  <c r="A1142" i="44"/>
  <c r="H1141" i="44"/>
  <c r="G1141" i="44"/>
  <c r="F1141" i="44"/>
  <c r="E1141" i="44"/>
  <c r="B1141" i="44"/>
  <c r="A1141" i="44"/>
  <c r="H1140" i="44"/>
  <c r="G1140" i="44"/>
  <c r="F1140" i="44"/>
  <c r="E1140" i="44"/>
  <c r="B1140" i="44"/>
  <c r="A1140" i="44"/>
  <c r="H1139" i="44"/>
  <c r="G1139" i="44"/>
  <c r="F1139" i="44"/>
  <c r="E1139" i="44"/>
  <c r="B1139" i="44"/>
  <c r="A1139" i="44"/>
  <c r="H1138" i="44"/>
  <c r="G1138" i="44"/>
  <c r="F1138" i="44"/>
  <c r="E1138" i="44"/>
  <c r="B1138" i="44"/>
  <c r="A1138" i="44"/>
  <c r="H1137" i="44"/>
  <c r="G1137" i="44"/>
  <c r="F1137" i="44"/>
  <c r="E1137" i="44"/>
  <c r="B1137" i="44"/>
  <c r="A1137" i="44"/>
  <c r="H1136" i="44"/>
  <c r="G1136" i="44"/>
  <c r="F1136" i="44"/>
  <c r="E1136" i="44"/>
  <c r="B1136" i="44"/>
  <c r="A1136" i="44"/>
  <c r="H1135" i="44"/>
  <c r="G1135" i="44"/>
  <c r="F1135" i="44"/>
  <c r="E1135" i="44"/>
  <c r="B1135" i="44"/>
  <c r="A1135" i="44"/>
  <c r="H1134" i="44"/>
  <c r="G1134" i="44"/>
  <c r="F1134" i="44"/>
  <c r="E1134" i="44"/>
  <c r="B1134" i="44"/>
  <c r="A1134" i="44"/>
  <c r="H1133" i="44"/>
  <c r="G1133" i="44"/>
  <c r="F1133" i="44"/>
  <c r="E1133" i="44"/>
  <c r="B1133" i="44"/>
  <c r="A1133" i="44"/>
  <c r="H1132" i="44"/>
  <c r="G1132" i="44"/>
  <c r="F1132" i="44"/>
  <c r="E1132" i="44"/>
  <c r="B1132" i="44"/>
  <c r="A1132" i="44"/>
  <c r="H1131" i="44"/>
  <c r="G1131" i="44"/>
  <c r="F1131" i="44"/>
  <c r="E1131" i="44"/>
  <c r="B1131" i="44"/>
  <c r="A1131" i="44"/>
  <c r="H1130" i="44"/>
  <c r="G1130" i="44"/>
  <c r="F1130" i="44"/>
  <c r="E1130" i="44"/>
  <c r="B1130" i="44"/>
  <c r="A1130" i="44"/>
  <c r="H1129" i="44"/>
  <c r="G1129" i="44"/>
  <c r="F1129" i="44"/>
  <c r="E1129" i="44"/>
  <c r="B1129" i="44"/>
  <c r="A1129" i="44"/>
  <c r="H1128" i="44"/>
  <c r="G1128" i="44"/>
  <c r="F1128" i="44"/>
  <c r="E1128" i="44"/>
  <c r="B1128" i="44"/>
  <c r="A1128" i="44"/>
  <c r="H1127" i="44"/>
  <c r="G1127" i="44"/>
  <c r="F1127" i="44"/>
  <c r="E1127" i="44"/>
  <c r="B1127" i="44"/>
  <c r="A1127" i="44"/>
  <c r="H1126" i="44"/>
  <c r="G1126" i="44"/>
  <c r="F1126" i="44"/>
  <c r="E1126" i="44"/>
  <c r="B1126" i="44"/>
  <c r="A1126" i="44"/>
  <c r="H1125" i="44"/>
  <c r="G1125" i="44"/>
  <c r="F1125" i="44"/>
  <c r="E1125" i="44"/>
  <c r="B1125" i="44"/>
  <c r="A1125" i="44"/>
  <c r="H1124" i="44"/>
  <c r="G1124" i="44"/>
  <c r="F1124" i="44"/>
  <c r="E1124" i="44"/>
  <c r="B1124" i="44"/>
  <c r="A1124" i="44"/>
  <c r="H1123" i="44"/>
  <c r="G1123" i="44"/>
  <c r="F1123" i="44"/>
  <c r="E1123" i="44"/>
  <c r="B1123" i="44"/>
  <c r="A1123" i="44"/>
  <c r="H1122" i="44"/>
  <c r="G1122" i="44"/>
  <c r="F1122" i="44"/>
  <c r="E1122" i="44"/>
  <c r="B1122" i="44"/>
  <c r="A1122" i="44"/>
  <c r="H1121" i="44"/>
  <c r="G1121" i="44"/>
  <c r="F1121" i="44"/>
  <c r="E1121" i="44"/>
  <c r="B1121" i="44"/>
  <c r="A1121" i="44"/>
  <c r="H1120" i="44"/>
  <c r="G1120" i="44"/>
  <c r="F1120" i="44"/>
  <c r="E1120" i="44"/>
  <c r="B1120" i="44"/>
  <c r="A1120" i="44"/>
  <c r="H1119" i="44"/>
  <c r="G1119" i="44"/>
  <c r="F1119" i="44"/>
  <c r="E1119" i="44"/>
  <c r="B1119" i="44"/>
  <c r="A1119" i="44"/>
  <c r="H1118" i="44"/>
  <c r="G1118" i="44"/>
  <c r="F1118" i="44"/>
  <c r="E1118" i="44"/>
  <c r="B1118" i="44"/>
  <c r="A1118" i="44"/>
  <c r="H1117" i="44"/>
  <c r="G1117" i="44"/>
  <c r="F1117" i="44"/>
  <c r="E1117" i="44"/>
  <c r="B1117" i="44"/>
  <c r="A1117" i="44"/>
  <c r="H1116" i="44"/>
  <c r="G1116" i="44"/>
  <c r="F1116" i="44"/>
  <c r="E1116" i="44"/>
  <c r="B1116" i="44"/>
  <c r="A1116" i="44"/>
  <c r="H1115" i="44"/>
  <c r="G1115" i="44"/>
  <c r="F1115" i="44"/>
  <c r="E1115" i="44"/>
  <c r="B1115" i="44"/>
  <c r="A1115" i="44"/>
  <c r="H1114" i="44"/>
  <c r="G1114" i="44"/>
  <c r="F1114" i="44"/>
  <c r="E1114" i="44"/>
  <c r="B1114" i="44"/>
  <c r="A1114" i="44"/>
  <c r="H1113" i="44"/>
  <c r="G1113" i="44"/>
  <c r="F1113" i="44"/>
  <c r="E1113" i="44"/>
  <c r="B1113" i="44"/>
  <c r="A1113" i="44"/>
  <c r="H1112" i="44"/>
  <c r="G1112" i="44"/>
  <c r="F1112" i="44"/>
  <c r="E1112" i="44"/>
  <c r="B1112" i="44"/>
  <c r="A1112" i="44"/>
  <c r="H1111" i="44"/>
  <c r="G1111" i="44"/>
  <c r="F1111" i="44"/>
  <c r="E1111" i="44"/>
  <c r="B1111" i="44"/>
  <c r="A1111" i="44"/>
  <c r="H1110" i="44"/>
  <c r="G1110" i="44"/>
  <c r="F1110" i="44"/>
  <c r="E1110" i="44"/>
  <c r="B1110" i="44"/>
  <c r="A1110" i="44"/>
  <c r="H1109" i="44"/>
  <c r="G1109" i="44"/>
  <c r="F1109" i="44"/>
  <c r="E1109" i="44"/>
  <c r="B1109" i="44"/>
  <c r="A1109" i="44"/>
  <c r="H1108" i="44"/>
  <c r="G1108" i="44"/>
  <c r="F1108" i="44"/>
  <c r="E1108" i="44"/>
  <c r="B1108" i="44"/>
  <c r="A1108" i="44"/>
  <c r="H1107" i="44"/>
  <c r="G1107" i="44"/>
  <c r="F1107" i="44"/>
  <c r="E1107" i="44"/>
  <c r="B1107" i="44"/>
  <c r="A1107" i="44"/>
  <c r="H1106" i="44"/>
  <c r="G1106" i="44"/>
  <c r="F1106" i="44"/>
  <c r="E1106" i="44"/>
  <c r="B1106" i="44"/>
  <c r="A1106" i="44"/>
  <c r="H1105" i="44"/>
  <c r="G1105" i="44"/>
  <c r="F1105" i="44"/>
  <c r="E1105" i="44"/>
  <c r="B1105" i="44"/>
  <c r="A1105" i="44"/>
  <c r="H1104" i="44"/>
  <c r="G1104" i="44"/>
  <c r="F1104" i="44"/>
  <c r="E1104" i="44"/>
  <c r="B1104" i="44"/>
  <c r="A1104" i="44"/>
  <c r="H1103" i="44"/>
  <c r="G1103" i="44"/>
  <c r="F1103" i="44"/>
  <c r="E1103" i="44"/>
  <c r="B1103" i="44"/>
  <c r="A1103" i="44"/>
  <c r="H1102" i="44"/>
  <c r="G1102" i="44"/>
  <c r="F1102" i="44"/>
  <c r="E1102" i="44"/>
  <c r="B1102" i="44"/>
  <c r="A1102" i="44"/>
  <c r="H1101" i="44"/>
  <c r="G1101" i="44"/>
  <c r="F1101" i="44"/>
  <c r="E1101" i="44"/>
  <c r="B1101" i="44"/>
  <c r="A1101" i="44"/>
  <c r="H1100" i="44"/>
  <c r="G1100" i="44"/>
  <c r="F1100" i="44"/>
  <c r="E1100" i="44"/>
  <c r="B1100" i="44"/>
  <c r="A1100" i="44"/>
  <c r="H1099" i="44"/>
  <c r="G1099" i="44"/>
  <c r="F1099" i="44"/>
  <c r="E1099" i="44"/>
  <c r="B1099" i="44"/>
  <c r="A1099" i="44"/>
  <c r="H1098" i="44"/>
  <c r="G1098" i="44"/>
  <c r="F1098" i="44"/>
  <c r="E1098" i="44"/>
  <c r="B1098" i="44"/>
  <c r="A1098" i="44"/>
  <c r="H1097" i="44"/>
  <c r="G1097" i="44"/>
  <c r="F1097" i="44"/>
  <c r="E1097" i="44"/>
  <c r="B1097" i="44"/>
  <c r="A1097" i="44"/>
  <c r="H1096" i="44"/>
  <c r="G1096" i="44"/>
  <c r="F1096" i="44"/>
  <c r="E1096" i="44"/>
  <c r="B1096" i="44"/>
  <c r="A1096" i="44"/>
  <c r="H1095" i="44"/>
  <c r="G1095" i="44"/>
  <c r="F1095" i="44"/>
  <c r="E1095" i="44"/>
  <c r="B1095" i="44"/>
  <c r="A1095" i="44"/>
  <c r="H1094" i="44"/>
  <c r="G1094" i="44"/>
  <c r="F1094" i="44"/>
  <c r="E1094" i="44"/>
  <c r="B1094" i="44"/>
  <c r="A1094" i="44"/>
  <c r="H1093" i="44"/>
  <c r="G1093" i="44"/>
  <c r="F1093" i="44"/>
  <c r="E1093" i="44"/>
  <c r="B1093" i="44"/>
  <c r="A1093" i="44"/>
  <c r="H1092" i="44"/>
  <c r="G1092" i="44"/>
  <c r="F1092" i="44"/>
  <c r="E1092" i="44"/>
  <c r="B1092" i="44"/>
  <c r="A1092" i="44"/>
  <c r="H1091" i="44"/>
  <c r="G1091" i="44"/>
  <c r="F1091" i="44"/>
  <c r="E1091" i="44"/>
  <c r="B1091" i="44"/>
  <c r="A1091" i="44"/>
  <c r="H1090" i="44"/>
  <c r="G1090" i="44"/>
  <c r="F1090" i="44"/>
  <c r="E1090" i="44"/>
  <c r="B1090" i="44"/>
  <c r="A1090" i="44"/>
  <c r="H1089" i="44"/>
  <c r="G1089" i="44"/>
  <c r="F1089" i="44"/>
  <c r="E1089" i="44"/>
  <c r="B1089" i="44"/>
  <c r="A1089" i="44"/>
  <c r="H1088" i="44"/>
  <c r="G1088" i="44"/>
  <c r="F1088" i="44"/>
  <c r="E1088" i="44"/>
  <c r="B1088" i="44"/>
  <c r="A1088" i="44"/>
  <c r="H1087" i="44"/>
  <c r="G1087" i="44"/>
  <c r="F1087" i="44"/>
  <c r="E1087" i="44"/>
  <c r="B1087" i="44"/>
  <c r="A1087" i="44"/>
  <c r="H1086" i="44"/>
  <c r="G1086" i="44"/>
  <c r="F1086" i="44"/>
  <c r="E1086" i="44"/>
  <c r="B1086" i="44"/>
  <c r="A1086" i="44"/>
  <c r="H1085" i="44"/>
  <c r="G1085" i="44"/>
  <c r="F1085" i="44"/>
  <c r="E1085" i="44"/>
  <c r="B1085" i="44"/>
  <c r="A1085" i="44"/>
  <c r="H1084" i="44"/>
  <c r="G1084" i="44"/>
  <c r="F1084" i="44"/>
  <c r="E1084" i="44"/>
  <c r="B1084" i="44"/>
  <c r="A1084" i="44"/>
  <c r="H1083" i="44"/>
  <c r="G1083" i="44"/>
  <c r="F1083" i="44"/>
  <c r="E1083" i="44"/>
  <c r="B1083" i="44"/>
  <c r="A1083" i="44"/>
  <c r="H1082" i="44"/>
  <c r="G1082" i="44"/>
  <c r="F1082" i="44"/>
  <c r="E1082" i="44"/>
  <c r="B1082" i="44"/>
  <c r="A1082" i="44"/>
  <c r="H1081" i="44"/>
  <c r="G1081" i="44"/>
  <c r="F1081" i="44"/>
  <c r="E1081" i="44"/>
  <c r="B1081" i="44"/>
  <c r="A1081" i="44"/>
  <c r="H1080" i="44"/>
  <c r="G1080" i="44"/>
  <c r="F1080" i="44"/>
  <c r="E1080" i="44"/>
  <c r="B1080" i="44"/>
  <c r="A1080" i="44"/>
  <c r="H1079" i="44"/>
  <c r="G1079" i="44"/>
  <c r="F1079" i="44"/>
  <c r="E1079" i="44"/>
  <c r="B1079" i="44"/>
  <c r="A1079" i="44"/>
  <c r="H1078" i="44"/>
  <c r="G1078" i="44"/>
  <c r="F1078" i="44"/>
  <c r="E1078" i="44"/>
  <c r="B1078" i="44"/>
  <c r="A1078" i="44"/>
  <c r="H1077" i="44"/>
  <c r="G1077" i="44"/>
  <c r="F1077" i="44"/>
  <c r="E1077" i="44"/>
  <c r="B1077" i="44"/>
  <c r="A1077" i="44"/>
  <c r="H1076" i="44"/>
  <c r="G1076" i="44"/>
  <c r="F1076" i="44"/>
  <c r="E1076" i="44"/>
  <c r="B1076" i="44"/>
  <c r="A1076" i="44"/>
  <c r="H1075" i="44"/>
  <c r="G1075" i="44"/>
  <c r="F1075" i="44"/>
  <c r="E1075" i="44"/>
  <c r="B1075" i="44"/>
  <c r="A1075" i="44"/>
  <c r="H1074" i="44"/>
  <c r="G1074" i="44"/>
  <c r="F1074" i="44"/>
  <c r="E1074" i="44"/>
  <c r="B1074" i="44"/>
  <c r="A1074" i="44"/>
  <c r="H1073" i="44"/>
  <c r="G1073" i="44"/>
  <c r="F1073" i="44"/>
  <c r="E1073" i="44"/>
  <c r="B1073" i="44"/>
  <c r="A1073" i="44"/>
  <c r="H1072" i="44"/>
  <c r="G1072" i="44"/>
  <c r="F1072" i="44"/>
  <c r="E1072" i="44"/>
  <c r="B1072" i="44"/>
  <c r="A1072" i="44"/>
  <c r="H1071" i="44"/>
  <c r="G1071" i="44"/>
  <c r="F1071" i="44"/>
  <c r="E1071" i="44"/>
  <c r="B1071" i="44"/>
  <c r="A1071" i="44"/>
  <c r="H1070" i="44"/>
  <c r="G1070" i="44"/>
  <c r="F1070" i="44"/>
  <c r="E1070" i="44"/>
  <c r="B1070" i="44"/>
  <c r="A1070" i="44"/>
  <c r="H1069" i="44"/>
  <c r="G1069" i="44"/>
  <c r="F1069" i="44"/>
  <c r="E1069" i="44"/>
  <c r="B1069" i="44"/>
  <c r="A1069" i="44"/>
  <c r="H1068" i="44"/>
  <c r="G1068" i="44"/>
  <c r="F1068" i="44"/>
  <c r="E1068" i="44"/>
  <c r="B1068" i="44"/>
  <c r="A1068" i="44"/>
  <c r="H1067" i="44"/>
  <c r="G1067" i="44"/>
  <c r="F1067" i="44"/>
  <c r="E1067" i="44"/>
  <c r="B1067" i="44"/>
  <c r="A1067" i="44"/>
  <c r="H1066" i="44"/>
  <c r="G1066" i="44"/>
  <c r="F1066" i="44"/>
  <c r="E1066" i="44"/>
  <c r="B1066" i="44"/>
  <c r="A1066" i="44"/>
  <c r="H1065" i="44"/>
  <c r="G1065" i="44"/>
  <c r="F1065" i="44"/>
  <c r="E1065" i="44"/>
  <c r="B1065" i="44"/>
  <c r="A1065" i="44"/>
  <c r="H1064" i="44"/>
  <c r="G1064" i="44"/>
  <c r="F1064" i="44"/>
  <c r="E1064" i="44"/>
  <c r="B1064" i="44"/>
  <c r="A1064" i="44"/>
  <c r="H1063" i="44"/>
  <c r="G1063" i="44"/>
  <c r="F1063" i="44"/>
  <c r="E1063" i="44"/>
  <c r="B1063" i="44"/>
  <c r="A1063" i="44"/>
  <c r="H1062" i="44"/>
  <c r="G1062" i="44"/>
  <c r="F1062" i="44"/>
  <c r="E1062" i="44"/>
  <c r="B1062" i="44"/>
  <c r="A1062" i="44"/>
  <c r="H1061" i="44"/>
  <c r="G1061" i="44"/>
  <c r="F1061" i="44"/>
  <c r="E1061" i="44"/>
  <c r="B1061" i="44"/>
  <c r="A1061" i="44"/>
  <c r="H1060" i="44"/>
  <c r="G1060" i="44"/>
  <c r="F1060" i="44"/>
  <c r="E1060" i="44"/>
  <c r="B1060" i="44"/>
  <c r="A1060" i="44"/>
  <c r="H1059" i="44"/>
  <c r="G1059" i="44"/>
  <c r="F1059" i="44"/>
  <c r="E1059" i="44"/>
  <c r="B1059" i="44"/>
  <c r="A1059" i="44"/>
  <c r="H1058" i="44"/>
  <c r="G1058" i="44"/>
  <c r="F1058" i="44"/>
  <c r="E1058" i="44"/>
  <c r="B1058" i="44"/>
  <c r="A1058" i="44"/>
  <c r="H1057" i="44"/>
  <c r="G1057" i="44"/>
  <c r="F1057" i="44"/>
  <c r="E1057" i="44"/>
  <c r="B1057" i="44"/>
  <c r="A1057" i="44"/>
  <c r="H1056" i="44"/>
  <c r="G1056" i="44"/>
  <c r="F1056" i="44"/>
  <c r="E1056" i="44"/>
  <c r="B1056" i="44"/>
  <c r="A1056" i="44"/>
  <c r="H1055" i="44"/>
  <c r="G1055" i="44"/>
  <c r="F1055" i="44"/>
  <c r="E1055" i="44"/>
  <c r="B1055" i="44"/>
  <c r="A1055" i="44"/>
  <c r="H1054" i="44"/>
  <c r="G1054" i="44"/>
  <c r="F1054" i="44"/>
  <c r="E1054" i="44"/>
  <c r="B1054" i="44"/>
  <c r="A1054" i="44"/>
  <c r="H1053" i="44"/>
  <c r="G1053" i="44"/>
  <c r="F1053" i="44"/>
  <c r="E1053" i="44"/>
  <c r="B1053" i="44"/>
  <c r="A1053" i="44"/>
  <c r="H1052" i="44"/>
  <c r="G1052" i="44"/>
  <c r="F1052" i="44"/>
  <c r="E1052" i="44"/>
  <c r="B1052" i="44"/>
  <c r="A1052" i="44"/>
  <c r="H1051" i="44"/>
  <c r="G1051" i="44"/>
  <c r="F1051" i="44"/>
  <c r="E1051" i="44"/>
  <c r="B1051" i="44"/>
  <c r="A1051" i="44"/>
  <c r="H1050" i="44"/>
  <c r="G1050" i="44"/>
  <c r="F1050" i="44"/>
  <c r="E1050" i="44"/>
  <c r="B1050" i="44"/>
  <c r="A1050" i="44"/>
  <c r="H1049" i="44"/>
  <c r="G1049" i="44"/>
  <c r="F1049" i="44"/>
  <c r="E1049" i="44"/>
  <c r="B1049" i="44"/>
  <c r="A1049" i="44"/>
  <c r="H1048" i="44"/>
  <c r="G1048" i="44"/>
  <c r="F1048" i="44"/>
  <c r="E1048" i="44"/>
  <c r="B1048" i="44"/>
  <c r="A1048" i="44"/>
  <c r="H1047" i="44"/>
  <c r="G1047" i="44"/>
  <c r="F1047" i="44"/>
  <c r="E1047" i="44"/>
  <c r="B1047" i="44"/>
  <c r="A1047" i="44"/>
  <c r="H1046" i="44"/>
  <c r="G1046" i="44"/>
  <c r="F1046" i="44"/>
  <c r="E1046" i="44"/>
  <c r="B1046" i="44"/>
  <c r="A1046" i="44"/>
  <c r="H1045" i="44"/>
  <c r="G1045" i="44"/>
  <c r="F1045" i="44"/>
  <c r="E1045" i="44"/>
  <c r="B1045" i="44"/>
  <c r="A1045" i="44"/>
  <c r="H1044" i="44"/>
  <c r="G1044" i="44"/>
  <c r="F1044" i="44"/>
  <c r="E1044" i="44"/>
  <c r="B1044" i="44"/>
  <c r="A1044" i="44"/>
  <c r="H1043" i="44"/>
  <c r="G1043" i="44"/>
  <c r="F1043" i="44"/>
  <c r="E1043" i="44"/>
  <c r="B1043" i="44"/>
  <c r="A1043" i="44"/>
  <c r="H1042" i="44"/>
  <c r="G1042" i="44"/>
  <c r="F1042" i="44"/>
  <c r="E1042" i="44"/>
  <c r="B1042" i="44"/>
  <c r="A1042" i="44"/>
  <c r="H1041" i="44"/>
  <c r="G1041" i="44"/>
  <c r="F1041" i="44"/>
  <c r="E1041" i="44"/>
  <c r="B1041" i="44"/>
  <c r="A1041" i="44"/>
  <c r="H1040" i="44"/>
  <c r="G1040" i="44"/>
  <c r="F1040" i="44"/>
  <c r="E1040" i="44"/>
  <c r="B1040" i="44"/>
  <c r="A1040" i="44"/>
  <c r="H1039" i="44"/>
  <c r="G1039" i="44"/>
  <c r="F1039" i="44"/>
  <c r="E1039" i="44"/>
  <c r="B1039" i="44"/>
  <c r="A1039" i="44"/>
  <c r="H1038" i="44"/>
  <c r="G1038" i="44"/>
  <c r="F1038" i="44"/>
  <c r="E1038" i="44"/>
  <c r="B1038" i="44"/>
  <c r="A1038" i="44"/>
  <c r="H1037" i="44"/>
  <c r="G1037" i="44"/>
  <c r="F1037" i="44"/>
  <c r="E1037" i="44"/>
  <c r="B1037" i="44"/>
  <c r="A1037" i="44"/>
  <c r="H1036" i="44"/>
  <c r="G1036" i="44"/>
  <c r="F1036" i="44"/>
  <c r="E1036" i="44"/>
  <c r="B1036" i="44"/>
  <c r="A1036" i="44"/>
  <c r="H1035" i="44"/>
  <c r="G1035" i="44"/>
  <c r="F1035" i="44"/>
  <c r="E1035" i="44"/>
  <c r="B1035" i="44"/>
  <c r="A1035" i="44"/>
  <c r="H1034" i="44"/>
  <c r="G1034" i="44"/>
  <c r="F1034" i="44"/>
  <c r="E1034" i="44"/>
  <c r="B1034" i="44"/>
  <c r="A1034" i="44"/>
  <c r="H1033" i="44"/>
  <c r="G1033" i="44"/>
  <c r="F1033" i="44"/>
  <c r="E1033" i="44"/>
  <c r="B1033" i="44"/>
  <c r="A1033" i="44"/>
  <c r="H1032" i="44"/>
  <c r="G1032" i="44"/>
  <c r="F1032" i="44"/>
  <c r="E1032" i="44"/>
  <c r="B1032" i="44"/>
  <c r="A1032" i="44"/>
  <c r="H1031" i="44"/>
  <c r="G1031" i="44"/>
  <c r="F1031" i="44"/>
  <c r="E1031" i="44"/>
  <c r="B1031" i="44"/>
  <c r="A1031" i="44"/>
  <c r="H1030" i="44"/>
  <c r="G1030" i="44"/>
  <c r="F1030" i="44"/>
  <c r="E1030" i="44"/>
  <c r="B1030" i="44"/>
  <c r="A1030" i="44"/>
  <c r="H1029" i="44"/>
  <c r="G1029" i="44"/>
  <c r="F1029" i="44"/>
  <c r="E1029" i="44"/>
  <c r="B1029" i="44"/>
  <c r="A1029" i="44"/>
  <c r="H1028" i="44"/>
  <c r="G1028" i="44"/>
  <c r="F1028" i="44"/>
  <c r="E1028" i="44"/>
  <c r="B1028" i="44"/>
  <c r="A1028" i="44"/>
  <c r="H1027" i="44"/>
  <c r="G1027" i="44"/>
  <c r="F1027" i="44"/>
  <c r="E1027" i="44"/>
  <c r="B1027" i="44"/>
  <c r="A1027" i="44"/>
  <c r="H1026" i="44"/>
  <c r="G1026" i="44"/>
  <c r="F1026" i="44"/>
  <c r="E1026" i="44"/>
  <c r="B1026" i="44"/>
  <c r="A1026" i="44"/>
  <c r="H1025" i="44"/>
  <c r="G1025" i="44"/>
  <c r="F1025" i="44"/>
  <c r="E1025" i="44"/>
  <c r="B1025" i="44"/>
  <c r="A1025" i="44"/>
  <c r="H1024" i="44"/>
  <c r="G1024" i="44"/>
  <c r="F1024" i="44"/>
  <c r="E1024" i="44"/>
  <c r="B1024" i="44"/>
  <c r="A1024" i="44"/>
  <c r="H1023" i="44"/>
  <c r="G1023" i="44"/>
  <c r="F1023" i="44"/>
  <c r="E1023" i="44"/>
  <c r="B1023" i="44"/>
  <c r="A1023" i="44"/>
  <c r="H1022" i="44"/>
  <c r="G1022" i="44"/>
  <c r="F1022" i="44"/>
  <c r="E1022" i="44"/>
  <c r="B1022" i="44"/>
  <c r="A1022" i="44"/>
  <c r="H1021" i="44"/>
  <c r="G1021" i="44"/>
  <c r="F1021" i="44"/>
  <c r="E1021" i="44"/>
  <c r="B1021" i="44"/>
  <c r="A1021" i="44"/>
  <c r="H1020" i="44"/>
  <c r="G1020" i="44"/>
  <c r="F1020" i="44"/>
  <c r="E1020" i="44"/>
  <c r="B1020" i="44"/>
  <c r="A1020" i="44"/>
  <c r="H1019" i="44"/>
  <c r="G1019" i="44"/>
  <c r="F1019" i="44"/>
  <c r="E1019" i="44"/>
  <c r="B1019" i="44"/>
  <c r="A1019" i="44"/>
  <c r="H1018" i="44"/>
  <c r="G1018" i="44"/>
  <c r="F1018" i="44"/>
  <c r="E1018" i="44"/>
  <c r="B1018" i="44"/>
  <c r="A1018" i="44"/>
  <c r="H1017" i="44"/>
  <c r="G1017" i="44"/>
  <c r="F1017" i="44"/>
  <c r="E1017" i="44"/>
  <c r="B1017" i="44"/>
  <c r="A1017" i="44"/>
  <c r="H1016" i="44"/>
  <c r="G1016" i="44"/>
  <c r="F1016" i="44"/>
  <c r="E1016" i="44"/>
  <c r="B1016" i="44"/>
  <c r="A1016" i="44"/>
  <c r="H1015" i="44"/>
  <c r="G1015" i="44"/>
  <c r="F1015" i="44"/>
  <c r="E1015" i="44"/>
  <c r="B1015" i="44"/>
  <c r="A1015" i="44"/>
  <c r="H1014" i="44"/>
  <c r="G1014" i="44"/>
  <c r="F1014" i="44"/>
  <c r="E1014" i="44"/>
  <c r="B1014" i="44"/>
  <c r="A1014" i="44"/>
  <c r="H1013" i="44"/>
  <c r="G1013" i="44"/>
  <c r="F1013" i="44"/>
  <c r="E1013" i="44"/>
  <c r="B1013" i="44"/>
  <c r="A1013" i="44"/>
  <c r="H1012" i="44"/>
  <c r="G1012" i="44"/>
  <c r="F1012" i="44"/>
  <c r="E1012" i="44"/>
  <c r="B1012" i="44"/>
  <c r="A1012" i="44"/>
  <c r="H1011" i="44"/>
  <c r="G1011" i="44"/>
  <c r="F1011" i="44"/>
  <c r="E1011" i="44"/>
  <c r="B1011" i="44"/>
  <c r="A1011" i="44"/>
  <c r="H1010" i="44"/>
  <c r="G1010" i="44"/>
  <c r="F1010" i="44"/>
  <c r="E1010" i="44"/>
  <c r="B1010" i="44"/>
  <c r="A1010" i="44"/>
  <c r="H1009" i="44"/>
  <c r="G1009" i="44"/>
  <c r="F1009" i="44"/>
  <c r="E1009" i="44"/>
  <c r="B1009" i="44"/>
  <c r="A1009" i="44"/>
  <c r="H1008" i="44"/>
  <c r="G1008" i="44"/>
  <c r="F1008" i="44"/>
  <c r="E1008" i="44"/>
  <c r="B1008" i="44"/>
  <c r="A1008" i="44"/>
  <c r="H1007" i="44"/>
  <c r="G1007" i="44"/>
  <c r="F1007" i="44"/>
  <c r="E1007" i="44"/>
  <c r="B1007" i="44"/>
  <c r="A1007" i="44"/>
  <c r="H1006" i="44"/>
  <c r="G1006" i="44"/>
  <c r="F1006" i="44"/>
  <c r="E1006" i="44"/>
  <c r="B1006" i="44"/>
  <c r="A1006" i="44"/>
  <c r="H1005" i="44"/>
  <c r="G1005" i="44"/>
  <c r="F1005" i="44"/>
  <c r="E1005" i="44"/>
  <c r="B1005" i="44"/>
  <c r="A1005" i="44"/>
  <c r="H1004" i="44"/>
  <c r="G1004" i="44"/>
  <c r="F1004" i="44"/>
  <c r="E1004" i="44"/>
  <c r="B1004" i="44"/>
  <c r="A1004" i="44"/>
  <c r="H1003" i="44"/>
  <c r="G1003" i="44"/>
  <c r="F1003" i="44"/>
  <c r="E1003" i="44"/>
  <c r="B1003" i="44"/>
  <c r="A1003" i="44"/>
  <c r="H1002" i="44"/>
  <c r="G1002" i="44"/>
  <c r="F1002" i="44"/>
  <c r="E1002" i="44"/>
  <c r="B1002" i="44"/>
  <c r="A1002" i="44"/>
  <c r="H1001" i="44"/>
  <c r="G1001" i="44"/>
  <c r="F1001" i="44"/>
  <c r="E1001" i="44"/>
  <c r="B1001" i="44"/>
  <c r="A1001" i="44"/>
  <c r="H1000" i="44"/>
  <c r="G1000" i="44"/>
  <c r="F1000" i="44"/>
  <c r="E1000" i="44"/>
  <c r="B1000" i="44"/>
  <c r="A1000" i="44"/>
  <c r="H999" i="44"/>
  <c r="G999" i="44"/>
  <c r="F999" i="44"/>
  <c r="E999" i="44"/>
  <c r="B999" i="44"/>
  <c r="A999" i="44"/>
  <c r="H998" i="44"/>
  <c r="G998" i="44"/>
  <c r="F998" i="44"/>
  <c r="E998" i="44"/>
  <c r="B998" i="44"/>
  <c r="A998" i="44"/>
  <c r="H997" i="44"/>
  <c r="G997" i="44"/>
  <c r="F997" i="44"/>
  <c r="E997" i="44"/>
  <c r="B997" i="44"/>
  <c r="A997" i="44"/>
  <c r="H996" i="44"/>
  <c r="G996" i="44"/>
  <c r="F996" i="44"/>
  <c r="E996" i="44"/>
  <c r="B996" i="44"/>
  <c r="A996" i="44"/>
  <c r="H995" i="44"/>
  <c r="G995" i="44"/>
  <c r="F995" i="44"/>
  <c r="E995" i="44"/>
  <c r="B995" i="44"/>
  <c r="A995" i="44"/>
  <c r="H994" i="44"/>
  <c r="G994" i="44"/>
  <c r="F994" i="44"/>
  <c r="E994" i="44"/>
  <c r="B994" i="44"/>
  <c r="A994" i="44"/>
  <c r="H993" i="44"/>
  <c r="G993" i="44"/>
  <c r="F993" i="44"/>
  <c r="E993" i="44"/>
  <c r="B993" i="44"/>
  <c r="A993" i="44"/>
  <c r="H992" i="44"/>
  <c r="G992" i="44"/>
  <c r="F992" i="44"/>
  <c r="E992" i="44"/>
  <c r="B992" i="44"/>
  <c r="A992" i="44"/>
  <c r="H991" i="44"/>
  <c r="G991" i="44"/>
  <c r="F991" i="44"/>
  <c r="E991" i="44"/>
  <c r="B991" i="44"/>
  <c r="A991" i="44"/>
  <c r="H990" i="44"/>
  <c r="G990" i="44"/>
  <c r="F990" i="44"/>
  <c r="E990" i="44"/>
  <c r="B990" i="44"/>
  <c r="A990" i="44"/>
  <c r="H989" i="44"/>
  <c r="G989" i="44"/>
  <c r="F989" i="44"/>
  <c r="E989" i="44"/>
  <c r="B989" i="44"/>
  <c r="A989" i="44"/>
  <c r="H988" i="44"/>
  <c r="G988" i="44"/>
  <c r="F988" i="44"/>
  <c r="E988" i="44"/>
  <c r="B988" i="44"/>
  <c r="A988" i="44"/>
  <c r="H987" i="44"/>
  <c r="G987" i="44"/>
  <c r="F987" i="44"/>
  <c r="E987" i="44"/>
  <c r="B987" i="44"/>
  <c r="A987" i="44"/>
  <c r="H986" i="44"/>
  <c r="G986" i="44"/>
  <c r="F986" i="44"/>
  <c r="E986" i="44"/>
  <c r="B986" i="44"/>
  <c r="A986" i="44"/>
  <c r="H985" i="44"/>
  <c r="G985" i="44"/>
  <c r="F985" i="44"/>
  <c r="E985" i="44"/>
  <c r="B985" i="44"/>
  <c r="A985" i="44"/>
  <c r="H984" i="44"/>
  <c r="G984" i="44"/>
  <c r="F984" i="44"/>
  <c r="E984" i="44"/>
  <c r="B984" i="44"/>
  <c r="A984" i="44"/>
  <c r="H983" i="44"/>
  <c r="G983" i="44"/>
  <c r="F983" i="44"/>
  <c r="E983" i="44"/>
  <c r="B983" i="44"/>
  <c r="A983" i="44"/>
  <c r="H982" i="44"/>
  <c r="G982" i="44"/>
  <c r="F982" i="44"/>
  <c r="E982" i="44"/>
  <c r="B982" i="44"/>
  <c r="A982" i="44"/>
  <c r="H981" i="44"/>
  <c r="G981" i="44"/>
  <c r="F981" i="44"/>
  <c r="E981" i="44"/>
  <c r="B981" i="44"/>
  <c r="A981" i="44"/>
  <c r="H980" i="44"/>
  <c r="G980" i="44"/>
  <c r="F980" i="44"/>
  <c r="E980" i="44"/>
  <c r="B980" i="44"/>
  <c r="A980" i="44"/>
  <c r="H979" i="44"/>
  <c r="G979" i="44"/>
  <c r="F979" i="44"/>
  <c r="E979" i="44"/>
  <c r="B979" i="44"/>
  <c r="A979" i="44"/>
  <c r="H978" i="44"/>
  <c r="G978" i="44"/>
  <c r="F978" i="44"/>
  <c r="E978" i="44"/>
  <c r="B978" i="44"/>
  <c r="A978" i="44"/>
  <c r="H977" i="44"/>
  <c r="G977" i="44"/>
  <c r="F977" i="44"/>
  <c r="E977" i="44"/>
  <c r="B977" i="44"/>
  <c r="A977" i="44"/>
  <c r="H976" i="44"/>
  <c r="G976" i="44"/>
  <c r="F976" i="44"/>
  <c r="E976" i="44"/>
  <c r="B976" i="44"/>
  <c r="A976" i="44"/>
  <c r="H975" i="44"/>
  <c r="G975" i="44"/>
  <c r="F975" i="44"/>
  <c r="E975" i="44"/>
  <c r="B975" i="44"/>
  <c r="A975" i="44"/>
  <c r="H974" i="44"/>
  <c r="G974" i="44"/>
  <c r="F974" i="44"/>
  <c r="E974" i="44"/>
  <c r="B974" i="44"/>
  <c r="A974" i="44"/>
  <c r="H973" i="44"/>
  <c r="G973" i="44"/>
  <c r="F973" i="44"/>
  <c r="E973" i="44"/>
  <c r="B973" i="44"/>
  <c r="A973" i="44"/>
  <c r="H972" i="44"/>
  <c r="G972" i="44"/>
  <c r="F972" i="44"/>
  <c r="E972" i="44"/>
  <c r="B972" i="44"/>
  <c r="A972" i="44"/>
  <c r="H971" i="44"/>
  <c r="G971" i="44"/>
  <c r="F971" i="44"/>
  <c r="E971" i="44"/>
  <c r="B971" i="44"/>
  <c r="A971" i="44"/>
  <c r="H970" i="44"/>
  <c r="G970" i="44"/>
  <c r="F970" i="44"/>
  <c r="E970" i="44"/>
  <c r="B970" i="44"/>
  <c r="A970" i="44"/>
  <c r="H969" i="44"/>
  <c r="G969" i="44"/>
  <c r="F969" i="44"/>
  <c r="E969" i="44"/>
  <c r="B969" i="44"/>
  <c r="A969" i="44"/>
  <c r="H968" i="44"/>
  <c r="G968" i="44"/>
  <c r="F968" i="44"/>
  <c r="E968" i="44"/>
  <c r="B968" i="44"/>
  <c r="A968" i="44"/>
  <c r="H967" i="44"/>
  <c r="G967" i="44"/>
  <c r="F967" i="44"/>
  <c r="E967" i="44"/>
  <c r="B967" i="44"/>
  <c r="A967" i="44"/>
  <c r="H966" i="44"/>
  <c r="G966" i="44"/>
  <c r="F966" i="44"/>
  <c r="E966" i="44"/>
  <c r="B966" i="44"/>
  <c r="A966" i="44"/>
  <c r="H965" i="44"/>
  <c r="G965" i="44"/>
  <c r="F965" i="44"/>
  <c r="E965" i="44"/>
  <c r="B965" i="44"/>
  <c r="A965" i="44"/>
  <c r="H964" i="44"/>
  <c r="G964" i="44"/>
  <c r="F964" i="44"/>
  <c r="E964" i="44"/>
  <c r="B964" i="44"/>
  <c r="A964" i="44"/>
  <c r="H963" i="44"/>
  <c r="G963" i="44"/>
  <c r="F963" i="44"/>
  <c r="E963" i="44"/>
  <c r="B963" i="44"/>
  <c r="A963" i="44"/>
  <c r="H962" i="44"/>
  <c r="G962" i="44"/>
  <c r="F962" i="44"/>
  <c r="E962" i="44"/>
  <c r="B962" i="44"/>
  <c r="A962" i="44"/>
  <c r="H961" i="44"/>
  <c r="G961" i="44"/>
  <c r="F961" i="44"/>
  <c r="E961" i="44"/>
  <c r="B961" i="44"/>
  <c r="A961" i="44"/>
  <c r="H960" i="44"/>
  <c r="G960" i="44"/>
  <c r="F960" i="44"/>
  <c r="E960" i="44"/>
  <c r="B960" i="44"/>
  <c r="A960" i="44"/>
  <c r="H959" i="44"/>
  <c r="G959" i="44"/>
  <c r="F959" i="44"/>
  <c r="E959" i="44"/>
  <c r="B959" i="44"/>
  <c r="A959" i="44"/>
  <c r="H958" i="44"/>
  <c r="G958" i="44"/>
  <c r="F958" i="44"/>
  <c r="E958" i="44"/>
  <c r="B958" i="44"/>
  <c r="A958" i="44"/>
  <c r="H957" i="44"/>
  <c r="G957" i="44"/>
  <c r="F957" i="44"/>
  <c r="E957" i="44"/>
  <c r="B957" i="44"/>
  <c r="A957" i="44"/>
  <c r="H956" i="44"/>
  <c r="G956" i="44"/>
  <c r="F956" i="44"/>
  <c r="E956" i="44"/>
  <c r="B956" i="44"/>
  <c r="A956" i="44"/>
  <c r="H955" i="44"/>
  <c r="G955" i="44"/>
  <c r="F955" i="44"/>
  <c r="E955" i="44"/>
  <c r="B955" i="44"/>
  <c r="A955" i="44"/>
  <c r="H954" i="44"/>
  <c r="G954" i="44"/>
  <c r="F954" i="44"/>
  <c r="E954" i="44"/>
  <c r="B954" i="44"/>
  <c r="A954" i="44"/>
  <c r="H953" i="44"/>
  <c r="G953" i="44"/>
  <c r="F953" i="44"/>
  <c r="E953" i="44"/>
  <c r="B953" i="44"/>
  <c r="A953" i="44"/>
  <c r="H952" i="44"/>
  <c r="G952" i="44"/>
  <c r="F952" i="44"/>
  <c r="E952" i="44"/>
  <c r="B952" i="44"/>
  <c r="A952" i="44"/>
  <c r="H951" i="44"/>
  <c r="G951" i="44"/>
  <c r="F951" i="44"/>
  <c r="E951" i="44"/>
  <c r="B951" i="44"/>
  <c r="A951" i="44"/>
  <c r="H950" i="44"/>
  <c r="G950" i="44"/>
  <c r="F950" i="44"/>
  <c r="E950" i="44"/>
  <c r="B950" i="44"/>
  <c r="A950" i="44"/>
  <c r="H949" i="44"/>
  <c r="G949" i="44"/>
  <c r="F949" i="44"/>
  <c r="E949" i="44"/>
  <c r="B949" i="44"/>
  <c r="A949" i="44"/>
  <c r="H948" i="44"/>
  <c r="G948" i="44"/>
  <c r="F948" i="44"/>
  <c r="E948" i="44"/>
  <c r="B948" i="44"/>
  <c r="A948" i="44"/>
  <c r="H947" i="44"/>
  <c r="G947" i="44"/>
  <c r="F947" i="44"/>
  <c r="E947" i="44"/>
  <c r="B947" i="44"/>
  <c r="A947" i="44"/>
  <c r="H946" i="44"/>
  <c r="G946" i="44"/>
  <c r="F946" i="44"/>
  <c r="E946" i="44"/>
  <c r="B946" i="44"/>
  <c r="A946" i="44"/>
  <c r="H945" i="44"/>
  <c r="G945" i="44"/>
  <c r="F945" i="44"/>
  <c r="E945" i="44"/>
  <c r="B945" i="44"/>
  <c r="A945" i="44"/>
  <c r="H944" i="44"/>
  <c r="G944" i="44"/>
  <c r="F944" i="44"/>
  <c r="E944" i="44"/>
  <c r="B944" i="44"/>
  <c r="A944" i="44"/>
  <c r="H943" i="44"/>
  <c r="G943" i="44"/>
  <c r="F943" i="44"/>
  <c r="E943" i="44"/>
  <c r="B943" i="44"/>
  <c r="A943" i="44"/>
  <c r="H942" i="44"/>
  <c r="G942" i="44"/>
  <c r="F942" i="44"/>
  <c r="E942" i="44"/>
  <c r="B942" i="44"/>
  <c r="A942" i="44"/>
  <c r="H941" i="44"/>
  <c r="G941" i="44"/>
  <c r="F941" i="44"/>
  <c r="E941" i="44"/>
  <c r="B941" i="44"/>
  <c r="A941" i="44"/>
  <c r="H940" i="44"/>
  <c r="G940" i="44"/>
  <c r="F940" i="44"/>
  <c r="E940" i="44"/>
  <c r="B940" i="44"/>
  <c r="A940" i="44"/>
  <c r="H939" i="44"/>
  <c r="G939" i="44"/>
  <c r="F939" i="44"/>
  <c r="E939" i="44"/>
  <c r="B939" i="44"/>
  <c r="A939" i="44"/>
  <c r="H938" i="44"/>
  <c r="G938" i="44"/>
  <c r="F938" i="44"/>
  <c r="E938" i="44"/>
  <c r="B938" i="44"/>
  <c r="A938" i="44"/>
  <c r="H937" i="44"/>
  <c r="G937" i="44"/>
  <c r="F937" i="44"/>
  <c r="E937" i="44"/>
  <c r="B937" i="44"/>
  <c r="A937" i="44"/>
  <c r="H936" i="44"/>
  <c r="G936" i="44"/>
  <c r="F936" i="44"/>
  <c r="E936" i="44"/>
  <c r="B936" i="44"/>
  <c r="A936" i="44"/>
  <c r="H935" i="44"/>
  <c r="G935" i="44"/>
  <c r="F935" i="44"/>
  <c r="E935" i="44"/>
  <c r="B935" i="44"/>
  <c r="A935" i="44"/>
  <c r="H934" i="44"/>
  <c r="G934" i="44"/>
  <c r="F934" i="44"/>
  <c r="E934" i="44"/>
  <c r="B934" i="44"/>
  <c r="A934" i="44"/>
  <c r="H933" i="44"/>
  <c r="G933" i="44"/>
  <c r="F933" i="44"/>
  <c r="E933" i="44"/>
  <c r="B933" i="44"/>
  <c r="A933" i="44"/>
  <c r="H932" i="44"/>
  <c r="G932" i="44"/>
  <c r="F932" i="44"/>
  <c r="E932" i="44"/>
  <c r="B932" i="44"/>
  <c r="A932" i="44"/>
  <c r="H931" i="44"/>
  <c r="G931" i="44"/>
  <c r="F931" i="44"/>
  <c r="E931" i="44"/>
  <c r="B931" i="44"/>
  <c r="A931" i="44"/>
  <c r="H930" i="44"/>
  <c r="G930" i="44"/>
  <c r="F930" i="44"/>
  <c r="E930" i="44"/>
  <c r="B930" i="44"/>
  <c r="A930" i="44"/>
  <c r="H929" i="44"/>
  <c r="G929" i="44"/>
  <c r="F929" i="44"/>
  <c r="E929" i="44"/>
  <c r="B929" i="44"/>
  <c r="A929" i="44"/>
  <c r="H928" i="44"/>
  <c r="G928" i="44"/>
  <c r="F928" i="44"/>
  <c r="E928" i="44"/>
  <c r="B928" i="44"/>
  <c r="A928" i="44"/>
  <c r="H927" i="44"/>
  <c r="G927" i="44"/>
  <c r="F927" i="44"/>
  <c r="E927" i="44"/>
  <c r="B927" i="44"/>
  <c r="A927" i="44"/>
  <c r="H926" i="44"/>
  <c r="G926" i="44"/>
  <c r="F926" i="44"/>
  <c r="E926" i="44"/>
  <c r="B926" i="44"/>
  <c r="A926" i="44"/>
  <c r="H925" i="44"/>
  <c r="G925" i="44"/>
  <c r="F925" i="44"/>
  <c r="E925" i="44"/>
  <c r="B925" i="44"/>
  <c r="A925" i="44"/>
  <c r="H924" i="44"/>
  <c r="G924" i="44"/>
  <c r="F924" i="44"/>
  <c r="E924" i="44"/>
  <c r="B924" i="44"/>
  <c r="A924" i="44"/>
  <c r="H923" i="44"/>
  <c r="G923" i="44"/>
  <c r="F923" i="44"/>
  <c r="E923" i="44"/>
  <c r="B923" i="44"/>
  <c r="A923" i="44"/>
  <c r="H922" i="44"/>
  <c r="G922" i="44"/>
  <c r="F922" i="44"/>
  <c r="E922" i="44"/>
  <c r="B922" i="44"/>
  <c r="A922" i="44"/>
  <c r="H921" i="44"/>
  <c r="G921" i="44"/>
  <c r="F921" i="44"/>
  <c r="E921" i="44"/>
  <c r="B921" i="44"/>
  <c r="A921" i="44"/>
  <c r="H920" i="44"/>
  <c r="G920" i="44"/>
  <c r="F920" i="44"/>
  <c r="E920" i="44"/>
  <c r="B920" i="44"/>
  <c r="A920" i="44"/>
  <c r="H919" i="44"/>
  <c r="G919" i="44"/>
  <c r="F919" i="44"/>
  <c r="E919" i="44"/>
  <c r="B919" i="44"/>
  <c r="A919" i="44"/>
  <c r="H918" i="44"/>
  <c r="G918" i="44"/>
  <c r="F918" i="44"/>
  <c r="E918" i="44"/>
  <c r="B918" i="44"/>
  <c r="A918" i="44"/>
  <c r="H917" i="44"/>
  <c r="G917" i="44"/>
  <c r="F917" i="44"/>
  <c r="E917" i="44"/>
  <c r="B917" i="44"/>
  <c r="A917" i="44"/>
  <c r="H916" i="44"/>
  <c r="G916" i="44"/>
  <c r="F916" i="44"/>
  <c r="E916" i="44"/>
  <c r="B916" i="44"/>
  <c r="A916" i="44"/>
  <c r="H915" i="44"/>
  <c r="G915" i="44"/>
  <c r="F915" i="44"/>
  <c r="E915" i="44"/>
  <c r="B915" i="44"/>
  <c r="A915" i="44"/>
  <c r="H914" i="44"/>
  <c r="G914" i="44"/>
  <c r="F914" i="44"/>
  <c r="E914" i="44"/>
  <c r="B914" i="44"/>
  <c r="A914" i="44"/>
  <c r="H913" i="44"/>
  <c r="G913" i="44"/>
  <c r="F913" i="44"/>
  <c r="E913" i="44"/>
  <c r="B913" i="44"/>
  <c r="A913" i="44"/>
  <c r="H912" i="44"/>
  <c r="G912" i="44"/>
  <c r="F912" i="44"/>
  <c r="E912" i="44"/>
  <c r="B912" i="44"/>
  <c r="A912" i="44"/>
  <c r="H911" i="44"/>
  <c r="G911" i="44"/>
  <c r="F911" i="44"/>
  <c r="E911" i="44"/>
  <c r="B911" i="44"/>
  <c r="A911" i="44"/>
  <c r="H910" i="44"/>
  <c r="G910" i="44"/>
  <c r="F910" i="44"/>
  <c r="E910" i="44"/>
  <c r="B910" i="44"/>
  <c r="A910" i="44"/>
  <c r="H909" i="44"/>
  <c r="G909" i="44"/>
  <c r="F909" i="44"/>
  <c r="E909" i="44"/>
  <c r="B909" i="44"/>
  <c r="A909" i="44"/>
  <c r="H908" i="44"/>
  <c r="G908" i="44"/>
  <c r="F908" i="44"/>
  <c r="E908" i="44"/>
  <c r="B908" i="44"/>
  <c r="A908" i="44"/>
  <c r="H907" i="44"/>
  <c r="G907" i="44"/>
  <c r="F907" i="44"/>
  <c r="E907" i="44"/>
  <c r="B907" i="44"/>
  <c r="A907" i="44"/>
  <c r="H906" i="44"/>
  <c r="G906" i="44"/>
  <c r="F906" i="44"/>
  <c r="E906" i="44"/>
  <c r="B906" i="44"/>
  <c r="A906" i="44"/>
  <c r="H905" i="44"/>
  <c r="G905" i="44"/>
  <c r="F905" i="44"/>
  <c r="E905" i="44"/>
  <c r="B905" i="44"/>
  <c r="A905" i="44"/>
  <c r="H904" i="44"/>
  <c r="G904" i="44"/>
  <c r="F904" i="44"/>
  <c r="E904" i="44"/>
  <c r="B904" i="44"/>
  <c r="A904" i="44"/>
  <c r="H903" i="44"/>
  <c r="G903" i="44"/>
  <c r="F903" i="44"/>
  <c r="E903" i="44"/>
  <c r="B903" i="44"/>
  <c r="A903" i="44"/>
  <c r="H902" i="44"/>
  <c r="G902" i="44"/>
  <c r="F902" i="44"/>
  <c r="E902" i="44"/>
  <c r="B902" i="44"/>
  <c r="A902" i="44"/>
  <c r="H901" i="44"/>
  <c r="G901" i="44"/>
  <c r="F901" i="44"/>
  <c r="E901" i="44"/>
  <c r="B901" i="44"/>
  <c r="A901" i="44"/>
  <c r="H900" i="44"/>
  <c r="G900" i="44"/>
  <c r="F900" i="44"/>
  <c r="E900" i="44"/>
  <c r="B900" i="44"/>
  <c r="A900" i="44"/>
  <c r="H899" i="44"/>
  <c r="G899" i="44"/>
  <c r="F899" i="44"/>
  <c r="E899" i="44"/>
  <c r="B899" i="44"/>
  <c r="A899" i="44"/>
  <c r="H898" i="44"/>
  <c r="G898" i="44"/>
  <c r="F898" i="44"/>
  <c r="E898" i="44"/>
  <c r="B898" i="44"/>
  <c r="A898" i="44"/>
  <c r="H897" i="44"/>
  <c r="G897" i="44"/>
  <c r="F897" i="44"/>
  <c r="E897" i="44"/>
  <c r="B897" i="44"/>
  <c r="A897" i="44"/>
  <c r="H896" i="44"/>
  <c r="G896" i="44"/>
  <c r="F896" i="44"/>
  <c r="E896" i="44"/>
  <c r="B896" i="44"/>
  <c r="A896" i="44"/>
  <c r="H895" i="44"/>
  <c r="G895" i="44"/>
  <c r="F895" i="44"/>
  <c r="E895" i="44"/>
  <c r="B895" i="44"/>
  <c r="A895" i="44"/>
  <c r="H894" i="44"/>
  <c r="G894" i="44"/>
  <c r="F894" i="44"/>
  <c r="E894" i="44"/>
  <c r="B894" i="44"/>
  <c r="A894" i="44"/>
  <c r="H893" i="44"/>
  <c r="G893" i="44"/>
  <c r="F893" i="44"/>
  <c r="E893" i="44"/>
  <c r="B893" i="44"/>
  <c r="A893" i="44"/>
  <c r="H892" i="44"/>
  <c r="G892" i="44"/>
  <c r="F892" i="44"/>
  <c r="E892" i="44"/>
  <c r="B892" i="44"/>
  <c r="A892" i="44"/>
  <c r="H891" i="44"/>
  <c r="G891" i="44"/>
  <c r="F891" i="44"/>
  <c r="E891" i="44"/>
  <c r="B891" i="44"/>
  <c r="A891" i="44"/>
  <c r="H890" i="44"/>
  <c r="G890" i="44"/>
  <c r="F890" i="44"/>
  <c r="E890" i="44"/>
  <c r="B890" i="44"/>
  <c r="A890" i="44"/>
  <c r="H889" i="44"/>
  <c r="G889" i="44"/>
  <c r="F889" i="44"/>
  <c r="E889" i="44"/>
  <c r="B889" i="44"/>
  <c r="A889" i="44"/>
  <c r="H888" i="44"/>
  <c r="G888" i="44"/>
  <c r="F888" i="44"/>
  <c r="E888" i="44"/>
  <c r="B888" i="44"/>
  <c r="A888" i="44"/>
  <c r="H887" i="44"/>
  <c r="G887" i="44"/>
  <c r="F887" i="44"/>
  <c r="E887" i="44"/>
  <c r="B887" i="44"/>
  <c r="A887" i="44"/>
  <c r="H886" i="44"/>
  <c r="G886" i="44"/>
  <c r="F886" i="44"/>
  <c r="E886" i="44"/>
  <c r="B886" i="44"/>
  <c r="A886" i="44"/>
  <c r="H885" i="44"/>
  <c r="G885" i="44"/>
  <c r="F885" i="44"/>
  <c r="E885" i="44"/>
  <c r="B885" i="44"/>
  <c r="A885" i="44"/>
  <c r="H884" i="44"/>
  <c r="G884" i="44"/>
  <c r="F884" i="44"/>
  <c r="E884" i="44"/>
  <c r="B884" i="44"/>
  <c r="A884" i="44"/>
  <c r="H883" i="44"/>
  <c r="G883" i="44"/>
  <c r="F883" i="44"/>
  <c r="E883" i="44"/>
  <c r="B883" i="44"/>
  <c r="A883" i="44"/>
  <c r="H882" i="44"/>
  <c r="G882" i="44"/>
  <c r="F882" i="44"/>
  <c r="E882" i="44"/>
  <c r="B882" i="44"/>
  <c r="A882" i="44"/>
  <c r="H881" i="44"/>
  <c r="G881" i="44"/>
  <c r="F881" i="44"/>
  <c r="E881" i="44"/>
  <c r="B881" i="44"/>
  <c r="A881" i="44"/>
  <c r="H880" i="44"/>
  <c r="G880" i="44"/>
  <c r="F880" i="44"/>
  <c r="E880" i="44"/>
  <c r="B880" i="44"/>
  <c r="A880" i="44"/>
  <c r="H879" i="44"/>
  <c r="G879" i="44"/>
  <c r="F879" i="44"/>
  <c r="E879" i="44"/>
  <c r="B879" i="44"/>
  <c r="A879" i="44"/>
  <c r="H878" i="44"/>
  <c r="G878" i="44"/>
  <c r="F878" i="44"/>
  <c r="E878" i="44"/>
  <c r="B878" i="44"/>
  <c r="A878" i="44"/>
  <c r="H877" i="44"/>
  <c r="G877" i="44"/>
  <c r="F877" i="44"/>
  <c r="E877" i="44"/>
  <c r="B877" i="44"/>
  <c r="A877" i="44"/>
  <c r="H876" i="44"/>
  <c r="G876" i="44"/>
  <c r="F876" i="44"/>
  <c r="E876" i="44"/>
  <c r="B876" i="44"/>
  <c r="A876" i="44"/>
  <c r="H875" i="44"/>
  <c r="G875" i="44"/>
  <c r="F875" i="44"/>
  <c r="E875" i="44"/>
  <c r="B875" i="44"/>
  <c r="A875" i="44"/>
  <c r="H874" i="44"/>
  <c r="G874" i="44"/>
  <c r="F874" i="44"/>
  <c r="E874" i="44"/>
  <c r="B874" i="44"/>
  <c r="A874" i="44"/>
  <c r="H873" i="44"/>
  <c r="G873" i="44"/>
  <c r="F873" i="44"/>
  <c r="E873" i="44"/>
  <c r="B873" i="44"/>
  <c r="A873" i="44"/>
  <c r="H872" i="44"/>
  <c r="G872" i="44"/>
  <c r="F872" i="44"/>
  <c r="E872" i="44"/>
  <c r="B872" i="44"/>
  <c r="A872" i="44"/>
  <c r="H871" i="44"/>
  <c r="G871" i="44"/>
  <c r="F871" i="44"/>
  <c r="E871" i="44"/>
  <c r="B871" i="44"/>
  <c r="A871" i="44"/>
  <c r="H870" i="44"/>
  <c r="G870" i="44"/>
  <c r="F870" i="44"/>
  <c r="E870" i="44"/>
  <c r="B870" i="44"/>
  <c r="A870" i="44"/>
  <c r="H869" i="44"/>
  <c r="G869" i="44"/>
  <c r="F869" i="44"/>
  <c r="E869" i="44"/>
  <c r="B869" i="44"/>
  <c r="A869" i="44"/>
  <c r="H868" i="44"/>
  <c r="G868" i="44"/>
  <c r="F868" i="44"/>
  <c r="E868" i="44"/>
  <c r="B868" i="44"/>
  <c r="A868" i="44"/>
  <c r="H867" i="44"/>
  <c r="G867" i="44"/>
  <c r="F867" i="44"/>
  <c r="E867" i="44"/>
  <c r="B867" i="44"/>
  <c r="A867" i="44"/>
  <c r="H866" i="44"/>
  <c r="G866" i="44"/>
  <c r="F866" i="44"/>
  <c r="E866" i="44"/>
  <c r="B866" i="44"/>
  <c r="A866" i="44"/>
  <c r="H865" i="44"/>
  <c r="G865" i="44"/>
  <c r="F865" i="44"/>
  <c r="E865" i="44"/>
  <c r="B865" i="44"/>
  <c r="A865" i="44"/>
  <c r="H864" i="44"/>
  <c r="G864" i="44"/>
  <c r="F864" i="44"/>
  <c r="E864" i="44"/>
  <c r="B864" i="44"/>
  <c r="A864" i="44"/>
  <c r="H863" i="44"/>
  <c r="G863" i="44"/>
  <c r="F863" i="44"/>
  <c r="E863" i="44"/>
  <c r="B863" i="44"/>
  <c r="A863" i="44"/>
  <c r="H862" i="44"/>
  <c r="G862" i="44"/>
  <c r="F862" i="44"/>
  <c r="E862" i="44"/>
  <c r="B862" i="44"/>
  <c r="A862" i="44"/>
  <c r="H861" i="44"/>
  <c r="G861" i="44"/>
  <c r="F861" i="44"/>
  <c r="E861" i="44"/>
  <c r="B861" i="44"/>
  <c r="A861" i="44"/>
  <c r="H860" i="44"/>
  <c r="G860" i="44"/>
  <c r="F860" i="44"/>
  <c r="E860" i="44"/>
  <c r="B860" i="44"/>
  <c r="A860" i="44"/>
  <c r="H859" i="44"/>
  <c r="G859" i="44"/>
  <c r="F859" i="44"/>
  <c r="E859" i="44"/>
  <c r="B859" i="44"/>
  <c r="A859" i="44"/>
  <c r="H858" i="44"/>
  <c r="G858" i="44"/>
  <c r="F858" i="44"/>
  <c r="E858" i="44"/>
  <c r="B858" i="44"/>
  <c r="A858" i="44"/>
  <c r="H857" i="44"/>
  <c r="G857" i="44"/>
  <c r="F857" i="44"/>
  <c r="E857" i="44"/>
  <c r="B857" i="44"/>
  <c r="A857" i="44"/>
  <c r="H856" i="44"/>
  <c r="G856" i="44"/>
  <c r="F856" i="44"/>
  <c r="E856" i="44"/>
  <c r="B856" i="44"/>
  <c r="A856" i="44"/>
  <c r="H855" i="44"/>
  <c r="G855" i="44"/>
  <c r="F855" i="44"/>
  <c r="E855" i="44"/>
  <c r="B855" i="44"/>
  <c r="A855" i="44"/>
  <c r="H854" i="44"/>
  <c r="G854" i="44"/>
  <c r="F854" i="44"/>
  <c r="E854" i="44"/>
  <c r="B854" i="44"/>
  <c r="A854" i="44"/>
  <c r="H853" i="44"/>
  <c r="G853" i="44"/>
  <c r="F853" i="44"/>
  <c r="E853" i="44"/>
  <c r="B853" i="44"/>
  <c r="A853" i="44"/>
  <c r="H852" i="44"/>
  <c r="G852" i="44"/>
  <c r="F852" i="44"/>
  <c r="E852" i="44"/>
  <c r="B852" i="44"/>
  <c r="A852" i="44"/>
  <c r="H851" i="44"/>
  <c r="G851" i="44"/>
  <c r="F851" i="44"/>
  <c r="E851" i="44"/>
  <c r="B851" i="44"/>
  <c r="A851" i="44"/>
  <c r="H850" i="44"/>
  <c r="G850" i="44"/>
  <c r="F850" i="44"/>
  <c r="E850" i="44"/>
  <c r="B850" i="44"/>
  <c r="A850" i="44"/>
  <c r="H849" i="44"/>
  <c r="G849" i="44"/>
  <c r="F849" i="44"/>
  <c r="E849" i="44"/>
  <c r="B849" i="44"/>
  <c r="A849" i="44"/>
  <c r="H848" i="44"/>
  <c r="G848" i="44"/>
  <c r="F848" i="44"/>
  <c r="E848" i="44"/>
  <c r="B848" i="44"/>
  <c r="A848" i="44"/>
  <c r="H847" i="44"/>
  <c r="G847" i="44"/>
  <c r="F847" i="44"/>
  <c r="E847" i="44"/>
  <c r="B847" i="44"/>
  <c r="A847" i="44"/>
  <c r="H846" i="44"/>
  <c r="G846" i="44"/>
  <c r="F846" i="44"/>
  <c r="E846" i="44"/>
  <c r="B846" i="44"/>
  <c r="A846" i="44"/>
  <c r="H845" i="44"/>
  <c r="G845" i="44"/>
  <c r="F845" i="44"/>
  <c r="E845" i="44"/>
  <c r="B845" i="44"/>
  <c r="A845" i="44"/>
  <c r="H844" i="44"/>
  <c r="G844" i="44"/>
  <c r="F844" i="44"/>
  <c r="E844" i="44"/>
  <c r="B844" i="44"/>
  <c r="A844" i="44"/>
  <c r="H843" i="44"/>
  <c r="G843" i="44"/>
  <c r="F843" i="44"/>
  <c r="E843" i="44"/>
  <c r="B843" i="44"/>
  <c r="A843" i="44"/>
  <c r="H842" i="44"/>
  <c r="G842" i="44"/>
  <c r="F842" i="44"/>
  <c r="E842" i="44"/>
  <c r="B842" i="44"/>
  <c r="A842" i="44"/>
  <c r="H841" i="44"/>
  <c r="G841" i="44"/>
  <c r="F841" i="44"/>
  <c r="E841" i="44"/>
  <c r="B841" i="44"/>
  <c r="A841" i="44"/>
  <c r="H840" i="44"/>
  <c r="G840" i="44"/>
  <c r="F840" i="44"/>
  <c r="E840" i="44"/>
  <c r="B840" i="44"/>
  <c r="A840" i="44"/>
  <c r="H839" i="44"/>
  <c r="G839" i="44"/>
  <c r="F839" i="44"/>
  <c r="E839" i="44"/>
  <c r="B839" i="44"/>
  <c r="A839" i="44"/>
  <c r="H838" i="44"/>
  <c r="G838" i="44"/>
  <c r="F838" i="44"/>
  <c r="E838" i="44"/>
  <c r="B838" i="44"/>
  <c r="A838" i="44"/>
  <c r="H837" i="44"/>
  <c r="G837" i="44"/>
  <c r="F837" i="44"/>
  <c r="E837" i="44"/>
  <c r="B837" i="44"/>
  <c r="A837" i="44"/>
  <c r="H836" i="44"/>
  <c r="G836" i="44"/>
  <c r="F836" i="44"/>
  <c r="E836" i="44"/>
  <c r="B836" i="44"/>
  <c r="A836" i="44"/>
  <c r="H835" i="44"/>
  <c r="G835" i="44"/>
  <c r="F835" i="44"/>
  <c r="E835" i="44"/>
  <c r="B835" i="44"/>
  <c r="A835" i="44"/>
  <c r="H834" i="44"/>
  <c r="G834" i="44"/>
  <c r="F834" i="44"/>
  <c r="E834" i="44"/>
  <c r="B834" i="44"/>
  <c r="A834" i="44"/>
  <c r="H833" i="44"/>
  <c r="G833" i="44"/>
  <c r="F833" i="44"/>
  <c r="E833" i="44"/>
  <c r="B833" i="44"/>
  <c r="A833" i="44"/>
  <c r="H832" i="44"/>
  <c r="G832" i="44"/>
  <c r="F832" i="44"/>
  <c r="E832" i="44"/>
  <c r="B832" i="44"/>
  <c r="A832" i="44"/>
  <c r="H831" i="44"/>
  <c r="G831" i="44"/>
  <c r="F831" i="44"/>
  <c r="E831" i="44"/>
  <c r="B831" i="44"/>
  <c r="A831" i="44"/>
  <c r="H830" i="44"/>
  <c r="G830" i="44"/>
  <c r="F830" i="44"/>
  <c r="E830" i="44"/>
  <c r="B830" i="44"/>
  <c r="A830" i="44"/>
  <c r="H829" i="44"/>
  <c r="G829" i="44"/>
  <c r="F829" i="44"/>
  <c r="E829" i="44"/>
  <c r="B829" i="44"/>
  <c r="A829" i="44"/>
  <c r="H828" i="44"/>
  <c r="G828" i="44"/>
  <c r="F828" i="44"/>
  <c r="E828" i="44"/>
  <c r="B828" i="44"/>
  <c r="A828" i="44"/>
  <c r="H827" i="44"/>
  <c r="G827" i="44"/>
  <c r="F827" i="44"/>
  <c r="E827" i="44"/>
  <c r="B827" i="44"/>
  <c r="A827" i="44"/>
  <c r="H826" i="44"/>
  <c r="G826" i="44"/>
  <c r="F826" i="44"/>
  <c r="E826" i="44"/>
  <c r="B826" i="44"/>
  <c r="A826" i="44"/>
  <c r="H825" i="44"/>
  <c r="G825" i="44"/>
  <c r="F825" i="44"/>
  <c r="E825" i="44"/>
  <c r="B825" i="44"/>
  <c r="A825" i="44"/>
  <c r="H824" i="44"/>
  <c r="G824" i="44"/>
  <c r="F824" i="44"/>
  <c r="E824" i="44"/>
  <c r="B824" i="44"/>
  <c r="A824" i="44"/>
  <c r="H823" i="44"/>
  <c r="G823" i="44"/>
  <c r="F823" i="44"/>
  <c r="E823" i="44"/>
  <c r="B823" i="44"/>
  <c r="A823" i="44"/>
  <c r="H822" i="44"/>
  <c r="G822" i="44"/>
  <c r="F822" i="44"/>
  <c r="E822" i="44"/>
  <c r="B822" i="44"/>
  <c r="A822" i="44"/>
  <c r="H821" i="44"/>
  <c r="G821" i="44"/>
  <c r="F821" i="44"/>
  <c r="E821" i="44"/>
  <c r="B821" i="44"/>
  <c r="A821" i="44"/>
  <c r="H820" i="44"/>
  <c r="G820" i="44"/>
  <c r="F820" i="44"/>
  <c r="E820" i="44"/>
  <c r="B820" i="44"/>
  <c r="A820" i="44"/>
  <c r="H819" i="44"/>
  <c r="G819" i="44"/>
  <c r="F819" i="44"/>
  <c r="E819" i="44"/>
  <c r="B819" i="44"/>
  <c r="A819" i="44"/>
  <c r="H818" i="44"/>
  <c r="G818" i="44"/>
  <c r="F818" i="44"/>
  <c r="E818" i="44"/>
  <c r="B818" i="44"/>
  <c r="A818" i="44"/>
  <c r="H817" i="44"/>
  <c r="G817" i="44"/>
  <c r="F817" i="44"/>
  <c r="E817" i="44"/>
  <c r="B817" i="44"/>
  <c r="A817" i="44"/>
  <c r="H816" i="44"/>
  <c r="G816" i="44"/>
  <c r="F816" i="44"/>
  <c r="E816" i="44"/>
  <c r="B816" i="44"/>
  <c r="A816" i="44"/>
  <c r="H815" i="44"/>
  <c r="G815" i="44"/>
  <c r="F815" i="44"/>
  <c r="E815" i="44"/>
  <c r="B815" i="44"/>
  <c r="A815" i="44"/>
  <c r="H814" i="44"/>
  <c r="G814" i="44"/>
  <c r="F814" i="44"/>
  <c r="E814" i="44"/>
  <c r="B814" i="44"/>
  <c r="A814" i="44"/>
  <c r="H813" i="44"/>
  <c r="G813" i="44"/>
  <c r="F813" i="44"/>
  <c r="E813" i="44"/>
  <c r="B813" i="44"/>
  <c r="A813" i="44"/>
  <c r="H812" i="44"/>
  <c r="G812" i="44"/>
  <c r="F812" i="44"/>
  <c r="E812" i="44"/>
  <c r="B812" i="44"/>
  <c r="A812" i="44"/>
  <c r="H811" i="44"/>
  <c r="G811" i="44"/>
  <c r="F811" i="44"/>
  <c r="E811" i="44"/>
  <c r="B811" i="44"/>
  <c r="A811" i="44"/>
  <c r="H810" i="44"/>
  <c r="G810" i="44"/>
  <c r="F810" i="44"/>
  <c r="E810" i="44"/>
  <c r="B810" i="44"/>
  <c r="A810" i="44"/>
  <c r="H809" i="44"/>
  <c r="G809" i="44"/>
  <c r="F809" i="44"/>
  <c r="E809" i="44"/>
  <c r="B809" i="44"/>
  <c r="A809" i="44"/>
  <c r="H808" i="44"/>
  <c r="G808" i="44"/>
  <c r="F808" i="44"/>
  <c r="E808" i="44"/>
  <c r="B808" i="44"/>
  <c r="A808" i="44"/>
  <c r="H807" i="44"/>
  <c r="G807" i="44"/>
  <c r="F807" i="44"/>
  <c r="E807" i="44"/>
  <c r="B807" i="44"/>
  <c r="A807" i="44"/>
  <c r="H806" i="44"/>
  <c r="G806" i="44"/>
  <c r="F806" i="44"/>
  <c r="E806" i="44"/>
  <c r="B806" i="44"/>
  <c r="A806" i="44"/>
  <c r="H805" i="44"/>
  <c r="G805" i="44"/>
  <c r="F805" i="44"/>
  <c r="E805" i="44"/>
  <c r="B805" i="44"/>
  <c r="A805" i="44"/>
  <c r="H804" i="44"/>
  <c r="G804" i="44"/>
  <c r="F804" i="44"/>
  <c r="E804" i="44"/>
  <c r="B804" i="44"/>
  <c r="A804" i="44"/>
  <c r="H803" i="44"/>
  <c r="G803" i="44"/>
  <c r="F803" i="44"/>
  <c r="E803" i="44"/>
  <c r="B803" i="44"/>
  <c r="A803" i="44"/>
  <c r="H802" i="44"/>
  <c r="G802" i="44"/>
  <c r="F802" i="44"/>
  <c r="E802" i="44"/>
  <c r="B802" i="44"/>
  <c r="A802" i="44"/>
  <c r="H801" i="44"/>
  <c r="G801" i="44"/>
  <c r="F801" i="44"/>
  <c r="E801" i="44"/>
  <c r="B801" i="44"/>
  <c r="A801" i="44"/>
  <c r="H800" i="44"/>
  <c r="G800" i="44"/>
  <c r="F800" i="44"/>
  <c r="E800" i="44"/>
  <c r="B800" i="44"/>
  <c r="A800" i="44"/>
  <c r="H799" i="44"/>
  <c r="G799" i="44"/>
  <c r="F799" i="44"/>
  <c r="E799" i="44"/>
  <c r="B799" i="44"/>
  <c r="A799" i="44"/>
  <c r="H798" i="44"/>
  <c r="G798" i="44"/>
  <c r="F798" i="44"/>
  <c r="E798" i="44"/>
  <c r="B798" i="44"/>
  <c r="A798" i="44"/>
  <c r="H797" i="44"/>
  <c r="G797" i="44"/>
  <c r="F797" i="44"/>
  <c r="E797" i="44"/>
  <c r="B797" i="44"/>
  <c r="A797" i="44"/>
  <c r="H796" i="44"/>
  <c r="G796" i="44"/>
  <c r="F796" i="44"/>
  <c r="E796" i="44"/>
  <c r="B796" i="44"/>
  <c r="A796" i="44"/>
  <c r="H795" i="44"/>
  <c r="G795" i="44"/>
  <c r="F795" i="44"/>
  <c r="E795" i="44"/>
  <c r="B795" i="44"/>
  <c r="A795" i="44"/>
  <c r="H794" i="44"/>
  <c r="G794" i="44"/>
  <c r="F794" i="44"/>
  <c r="E794" i="44"/>
  <c r="B794" i="44"/>
  <c r="A794" i="44"/>
  <c r="H793" i="44"/>
  <c r="G793" i="44"/>
  <c r="F793" i="44"/>
  <c r="E793" i="44"/>
  <c r="B793" i="44"/>
  <c r="A793" i="44"/>
  <c r="H792" i="44"/>
  <c r="G792" i="44"/>
  <c r="F792" i="44"/>
  <c r="E792" i="44"/>
  <c r="B792" i="44"/>
  <c r="A792" i="44"/>
  <c r="H791" i="44"/>
  <c r="G791" i="44"/>
  <c r="F791" i="44"/>
  <c r="E791" i="44"/>
  <c r="B791" i="44"/>
  <c r="A791" i="44"/>
  <c r="H790" i="44"/>
  <c r="G790" i="44"/>
  <c r="F790" i="44"/>
  <c r="E790" i="44"/>
  <c r="B790" i="44"/>
  <c r="A790" i="44"/>
  <c r="H789" i="44"/>
  <c r="G789" i="44"/>
  <c r="F789" i="44"/>
  <c r="E789" i="44"/>
  <c r="B789" i="44"/>
  <c r="A789" i="44"/>
  <c r="H788" i="44"/>
  <c r="G788" i="44"/>
  <c r="F788" i="44"/>
  <c r="E788" i="44"/>
  <c r="B788" i="44"/>
  <c r="A788" i="44"/>
  <c r="H787" i="44"/>
  <c r="G787" i="44"/>
  <c r="F787" i="44"/>
  <c r="E787" i="44"/>
  <c r="B787" i="44"/>
  <c r="A787" i="44"/>
  <c r="H786" i="44"/>
  <c r="G786" i="44"/>
  <c r="F786" i="44"/>
  <c r="E786" i="44"/>
  <c r="B786" i="44"/>
  <c r="A786" i="44"/>
  <c r="H785" i="44"/>
  <c r="G785" i="44"/>
  <c r="F785" i="44"/>
  <c r="E785" i="44"/>
  <c r="B785" i="44"/>
  <c r="A785" i="44"/>
  <c r="H784" i="44"/>
  <c r="G784" i="44"/>
  <c r="F784" i="44"/>
  <c r="E784" i="44"/>
  <c r="B784" i="44"/>
  <c r="A784" i="44"/>
  <c r="H783" i="44"/>
  <c r="G783" i="44"/>
  <c r="F783" i="44"/>
  <c r="E783" i="44"/>
  <c r="B783" i="44"/>
  <c r="A783" i="44"/>
  <c r="H782" i="44"/>
  <c r="G782" i="44"/>
  <c r="F782" i="44"/>
  <c r="E782" i="44"/>
  <c r="B782" i="44"/>
  <c r="A782" i="44"/>
  <c r="H781" i="44"/>
  <c r="G781" i="44"/>
  <c r="F781" i="44"/>
  <c r="E781" i="44"/>
  <c r="B781" i="44"/>
  <c r="A781" i="44"/>
  <c r="H780" i="44"/>
  <c r="G780" i="44"/>
  <c r="F780" i="44"/>
  <c r="E780" i="44"/>
  <c r="B780" i="44"/>
  <c r="A780" i="44"/>
  <c r="H779" i="44"/>
  <c r="G779" i="44"/>
  <c r="F779" i="44"/>
  <c r="E779" i="44"/>
  <c r="B779" i="44"/>
  <c r="A779" i="44"/>
  <c r="H778" i="44"/>
  <c r="G778" i="44"/>
  <c r="F778" i="44"/>
  <c r="E778" i="44"/>
  <c r="B778" i="44"/>
  <c r="A778" i="44"/>
  <c r="H777" i="44"/>
  <c r="G777" i="44"/>
  <c r="F777" i="44"/>
  <c r="E777" i="44"/>
  <c r="B777" i="44"/>
  <c r="A777" i="44"/>
  <c r="H776" i="44"/>
  <c r="G776" i="44"/>
  <c r="F776" i="44"/>
  <c r="E776" i="44"/>
  <c r="B776" i="44"/>
  <c r="A776" i="44"/>
  <c r="H775" i="44"/>
  <c r="G775" i="44"/>
  <c r="F775" i="44"/>
  <c r="E775" i="44"/>
  <c r="B775" i="44"/>
  <c r="A775" i="44"/>
  <c r="H774" i="44"/>
  <c r="G774" i="44"/>
  <c r="F774" i="44"/>
  <c r="E774" i="44"/>
  <c r="B774" i="44"/>
  <c r="A774" i="44"/>
  <c r="H773" i="44"/>
  <c r="G773" i="44"/>
  <c r="F773" i="44"/>
  <c r="E773" i="44"/>
  <c r="B773" i="44"/>
  <c r="A773" i="44"/>
  <c r="H772" i="44"/>
  <c r="G772" i="44"/>
  <c r="F772" i="44"/>
  <c r="E772" i="44"/>
  <c r="B772" i="44"/>
  <c r="A772" i="44"/>
  <c r="H771" i="44"/>
  <c r="G771" i="44"/>
  <c r="F771" i="44"/>
  <c r="E771" i="44"/>
  <c r="B771" i="44"/>
  <c r="A771" i="44"/>
  <c r="H770" i="44"/>
  <c r="G770" i="44"/>
  <c r="F770" i="44"/>
  <c r="E770" i="44"/>
  <c r="B770" i="44"/>
  <c r="A770" i="44"/>
  <c r="H769" i="44"/>
  <c r="G769" i="44"/>
  <c r="F769" i="44"/>
  <c r="E769" i="44"/>
  <c r="B769" i="44"/>
  <c r="A769" i="44"/>
  <c r="H768" i="44"/>
  <c r="G768" i="44"/>
  <c r="F768" i="44"/>
  <c r="E768" i="44"/>
  <c r="B768" i="44"/>
  <c r="A768" i="44"/>
  <c r="H767" i="44"/>
  <c r="G767" i="44"/>
  <c r="F767" i="44"/>
  <c r="E767" i="44"/>
  <c r="B767" i="44"/>
  <c r="A767" i="44"/>
  <c r="H766" i="44"/>
  <c r="G766" i="44"/>
  <c r="F766" i="44"/>
  <c r="E766" i="44"/>
  <c r="B766" i="44"/>
  <c r="A766" i="44"/>
  <c r="H765" i="44"/>
  <c r="G765" i="44"/>
  <c r="F765" i="44"/>
  <c r="E765" i="44"/>
  <c r="B765" i="44"/>
  <c r="A765" i="44"/>
  <c r="H764" i="44"/>
  <c r="G764" i="44"/>
  <c r="F764" i="44"/>
  <c r="E764" i="44"/>
  <c r="B764" i="44"/>
  <c r="A764" i="44"/>
  <c r="H763" i="44"/>
  <c r="G763" i="44"/>
  <c r="F763" i="44"/>
  <c r="E763" i="44"/>
  <c r="B763" i="44"/>
  <c r="A763" i="44"/>
  <c r="H762" i="44"/>
  <c r="G762" i="44"/>
  <c r="F762" i="44"/>
  <c r="E762" i="44"/>
  <c r="B762" i="44"/>
  <c r="A762" i="44"/>
  <c r="H761" i="44"/>
  <c r="G761" i="44"/>
  <c r="F761" i="44"/>
  <c r="E761" i="44"/>
  <c r="B761" i="44"/>
  <c r="A761" i="44"/>
  <c r="H760" i="44"/>
  <c r="G760" i="44"/>
  <c r="F760" i="44"/>
  <c r="E760" i="44"/>
  <c r="B760" i="44"/>
  <c r="A760" i="44"/>
  <c r="H759" i="44"/>
  <c r="G759" i="44"/>
  <c r="F759" i="44"/>
  <c r="E759" i="44"/>
  <c r="B759" i="44"/>
  <c r="A759" i="44"/>
  <c r="H758" i="44"/>
  <c r="G758" i="44"/>
  <c r="F758" i="44"/>
  <c r="E758" i="44"/>
  <c r="B758" i="44"/>
  <c r="A758" i="44"/>
  <c r="H757" i="44"/>
  <c r="G757" i="44"/>
  <c r="F757" i="44"/>
  <c r="E757" i="44"/>
  <c r="B757" i="44"/>
  <c r="A757" i="44"/>
  <c r="H756" i="44"/>
  <c r="G756" i="44"/>
  <c r="F756" i="44"/>
  <c r="E756" i="44"/>
  <c r="B756" i="44"/>
  <c r="A756" i="44"/>
  <c r="H755" i="44"/>
  <c r="G755" i="44"/>
  <c r="F755" i="44"/>
  <c r="E755" i="44"/>
  <c r="B755" i="44"/>
  <c r="A755" i="44"/>
  <c r="H754" i="44"/>
  <c r="G754" i="44"/>
  <c r="F754" i="44"/>
  <c r="E754" i="44"/>
  <c r="B754" i="44"/>
  <c r="A754" i="44"/>
  <c r="H753" i="44"/>
  <c r="G753" i="44"/>
  <c r="F753" i="44"/>
  <c r="E753" i="44"/>
  <c r="B753" i="44"/>
  <c r="A753" i="44"/>
  <c r="H752" i="44"/>
  <c r="G752" i="44"/>
  <c r="F752" i="44"/>
  <c r="E752" i="44"/>
  <c r="B752" i="44"/>
  <c r="A752" i="44"/>
  <c r="H751" i="44"/>
  <c r="G751" i="44"/>
  <c r="F751" i="44"/>
  <c r="E751" i="44"/>
  <c r="B751" i="44"/>
  <c r="A751" i="44"/>
  <c r="H750" i="44"/>
  <c r="G750" i="44"/>
  <c r="F750" i="44"/>
  <c r="E750" i="44"/>
  <c r="B750" i="44"/>
  <c r="A750" i="44"/>
  <c r="H749" i="44"/>
  <c r="G749" i="44"/>
  <c r="F749" i="44"/>
  <c r="E749" i="44"/>
  <c r="B749" i="44"/>
  <c r="A749" i="44"/>
  <c r="H748" i="44"/>
  <c r="G748" i="44"/>
  <c r="F748" i="44"/>
  <c r="E748" i="44"/>
  <c r="B748" i="44"/>
  <c r="A748" i="44"/>
  <c r="H747" i="44"/>
  <c r="G747" i="44"/>
  <c r="F747" i="44"/>
  <c r="E747" i="44"/>
  <c r="B747" i="44"/>
  <c r="A747" i="44"/>
  <c r="H746" i="44"/>
  <c r="G746" i="44"/>
  <c r="F746" i="44"/>
  <c r="E746" i="44"/>
  <c r="B746" i="44"/>
  <c r="A746" i="44"/>
  <c r="H745" i="44"/>
  <c r="G745" i="44"/>
  <c r="F745" i="44"/>
  <c r="E745" i="44"/>
  <c r="B745" i="44"/>
  <c r="A745" i="44"/>
  <c r="H744" i="44"/>
  <c r="G744" i="44"/>
  <c r="F744" i="44"/>
  <c r="E744" i="44"/>
  <c r="B744" i="44"/>
  <c r="A744" i="44"/>
  <c r="H743" i="44"/>
  <c r="G743" i="44"/>
  <c r="F743" i="44"/>
  <c r="E743" i="44"/>
  <c r="B743" i="44"/>
  <c r="A743" i="44"/>
  <c r="H742" i="44"/>
  <c r="G742" i="44"/>
  <c r="F742" i="44"/>
  <c r="E742" i="44"/>
  <c r="B742" i="44"/>
  <c r="A742" i="44"/>
  <c r="H741" i="44"/>
  <c r="G741" i="44"/>
  <c r="F741" i="44"/>
  <c r="E741" i="44"/>
  <c r="B741" i="44"/>
  <c r="A741" i="44"/>
  <c r="H740" i="44"/>
  <c r="G740" i="44"/>
  <c r="F740" i="44"/>
  <c r="E740" i="44"/>
  <c r="B740" i="44"/>
  <c r="A740" i="44"/>
  <c r="H739" i="44"/>
  <c r="G739" i="44"/>
  <c r="F739" i="44"/>
  <c r="E739" i="44"/>
  <c r="B739" i="44"/>
  <c r="A739" i="44"/>
  <c r="H738" i="44"/>
  <c r="G738" i="44"/>
  <c r="F738" i="44"/>
  <c r="E738" i="44"/>
  <c r="B738" i="44"/>
  <c r="A738" i="44"/>
  <c r="H737" i="44"/>
  <c r="G737" i="44"/>
  <c r="F737" i="44"/>
  <c r="E737" i="44"/>
  <c r="B737" i="44"/>
  <c r="A737" i="44"/>
  <c r="H736" i="44"/>
  <c r="G736" i="44"/>
  <c r="F736" i="44"/>
  <c r="E736" i="44"/>
  <c r="B736" i="44"/>
  <c r="A736" i="44"/>
  <c r="H735" i="44"/>
  <c r="G735" i="44"/>
  <c r="F735" i="44"/>
  <c r="E735" i="44"/>
  <c r="B735" i="44"/>
  <c r="A735" i="44"/>
  <c r="H734" i="44"/>
  <c r="G734" i="44"/>
  <c r="F734" i="44"/>
  <c r="E734" i="44"/>
  <c r="B734" i="44"/>
  <c r="A734" i="44"/>
  <c r="H733" i="44"/>
  <c r="G733" i="44"/>
  <c r="F733" i="44"/>
  <c r="E733" i="44"/>
  <c r="B733" i="44"/>
  <c r="A733" i="44"/>
  <c r="H732" i="44"/>
  <c r="G732" i="44"/>
  <c r="F732" i="44"/>
  <c r="E732" i="44"/>
  <c r="B732" i="44"/>
  <c r="A732" i="44"/>
  <c r="H731" i="44"/>
  <c r="G731" i="44"/>
  <c r="F731" i="44"/>
  <c r="E731" i="44"/>
  <c r="B731" i="44"/>
  <c r="A731" i="44"/>
  <c r="H730" i="44"/>
  <c r="G730" i="44"/>
  <c r="F730" i="44"/>
  <c r="E730" i="44"/>
  <c r="B730" i="44"/>
  <c r="A730" i="44"/>
  <c r="H729" i="44"/>
  <c r="G729" i="44"/>
  <c r="F729" i="44"/>
  <c r="E729" i="44"/>
  <c r="B729" i="44"/>
  <c r="A729" i="44"/>
  <c r="H728" i="44"/>
  <c r="G728" i="44"/>
  <c r="F728" i="44"/>
  <c r="E728" i="44"/>
  <c r="B728" i="44"/>
  <c r="A728" i="44"/>
  <c r="H727" i="44"/>
  <c r="G727" i="44"/>
  <c r="F727" i="44"/>
  <c r="E727" i="44"/>
  <c r="B727" i="44"/>
  <c r="A727" i="44"/>
  <c r="H726" i="44"/>
  <c r="G726" i="44"/>
  <c r="F726" i="44"/>
  <c r="E726" i="44"/>
  <c r="B726" i="44"/>
  <c r="A726" i="44"/>
  <c r="H725" i="44"/>
  <c r="G725" i="44"/>
  <c r="F725" i="44"/>
  <c r="E725" i="44"/>
  <c r="B725" i="44"/>
  <c r="A725" i="44"/>
  <c r="H724" i="44"/>
  <c r="G724" i="44"/>
  <c r="F724" i="44"/>
  <c r="E724" i="44"/>
  <c r="B724" i="44"/>
  <c r="A724" i="44"/>
  <c r="H723" i="44"/>
  <c r="G723" i="44"/>
  <c r="F723" i="44"/>
  <c r="E723" i="44"/>
  <c r="B723" i="44"/>
  <c r="A723" i="44"/>
  <c r="H722" i="44"/>
  <c r="G722" i="44"/>
  <c r="F722" i="44"/>
  <c r="E722" i="44"/>
  <c r="B722" i="44"/>
  <c r="A722" i="44"/>
  <c r="H721" i="44"/>
  <c r="G721" i="44"/>
  <c r="F721" i="44"/>
  <c r="E721" i="44"/>
  <c r="B721" i="44"/>
  <c r="A721" i="44"/>
  <c r="H720" i="44"/>
  <c r="G720" i="44"/>
  <c r="F720" i="44"/>
  <c r="E720" i="44"/>
  <c r="B720" i="44"/>
  <c r="A720" i="44"/>
  <c r="H719" i="44"/>
  <c r="G719" i="44"/>
  <c r="F719" i="44"/>
  <c r="E719" i="44"/>
  <c r="B719" i="44"/>
  <c r="A719" i="44"/>
  <c r="H718" i="44"/>
  <c r="G718" i="44"/>
  <c r="F718" i="44"/>
  <c r="E718" i="44"/>
  <c r="B718" i="44"/>
  <c r="A718" i="44"/>
  <c r="H717" i="44"/>
  <c r="G717" i="44"/>
  <c r="F717" i="44"/>
  <c r="E717" i="44"/>
  <c r="B717" i="44"/>
  <c r="A717" i="44"/>
  <c r="H716" i="44"/>
  <c r="G716" i="44"/>
  <c r="F716" i="44"/>
  <c r="E716" i="44"/>
  <c r="B716" i="44"/>
  <c r="A716" i="44"/>
  <c r="H715" i="44"/>
  <c r="G715" i="44"/>
  <c r="F715" i="44"/>
  <c r="E715" i="44"/>
  <c r="B715" i="44"/>
  <c r="A715" i="44"/>
  <c r="H714" i="44"/>
  <c r="G714" i="44"/>
  <c r="F714" i="44"/>
  <c r="E714" i="44"/>
  <c r="B714" i="44"/>
  <c r="A714" i="44"/>
  <c r="H713" i="44"/>
  <c r="G713" i="44"/>
  <c r="F713" i="44"/>
  <c r="E713" i="44"/>
  <c r="B713" i="44"/>
  <c r="A713" i="44"/>
  <c r="H712" i="44"/>
  <c r="G712" i="44"/>
  <c r="F712" i="44"/>
  <c r="E712" i="44"/>
  <c r="B712" i="44"/>
  <c r="A712" i="44"/>
  <c r="H711" i="44"/>
  <c r="G711" i="44"/>
  <c r="F711" i="44"/>
  <c r="E711" i="44"/>
  <c r="B711" i="44"/>
  <c r="A711" i="44"/>
  <c r="H710" i="44"/>
  <c r="G710" i="44"/>
  <c r="F710" i="44"/>
  <c r="E710" i="44"/>
  <c r="B710" i="44"/>
  <c r="A710" i="44"/>
  <c r="H709" i="44"/>
  <c r="G709" i="44"/>
  <c r="F709" i="44"/>
  <c r="E709" i="44"/>
  <c r="B709" i="44"/>
  <c r="A709" i="44"/>
  <c r="H708" i="44"/>
  <c r="G708" i="44"/>
  <c r="F708" i="44"/>
  <c r="E708" i="44"/>
  <c r="B708" i="44"/>
  <c r="A708" i="44"/>
  <c r="H707" i="44"/>
  <c r="G707" i="44"/>
  <c r="F707" i="44"/>
  <c r="E707" i="44"/>
  <c r="B707" i="44"/>
  <c r="A707" i="44"/>
  <c r="H706" i="44"/>
  <c r="G706" i="44"/>
  <c r="F706" i="44"/>
  <c r="E706" i="44"/>
  <c r="B706" i="44"/>
  <c r="A706" i="44"/>
  <c r="H705" i="44"/>
  <c r="G705" i="44"/>
  <c r="F705" i="44"/>
  <c r="E705" i="44"/>
  <c r="B705" i="44"/>
  <c r="A705" i="44"/>
  <c r="H704" i="44"/>
  <c r="G704" i="44"/>
  <c r="F704" i="44"/>
  <c r="E704" i="44"/>
  <c r="B704" i="44"/>
  <c r="A704" i="44"/>
  <c r="H703" i="44"/>
  <c r="G703" i="44"/>
  <c r="F703" i="44"/>
  <c r="E703" i="44"/>
  <c r="B703" i="44"/>
  <c r="A703" i="44"/>
  <c r="H702" i="44"/>
  <c r="G702" i="44"/>
  <c r="F702" i="44"/>
  <c r="E702" i="44"/>
  <c r="B702" i="44"/>
  <c r="A702" i="44"/>
  <c r="H701" i="44"/>
  <c r="G701" i="44"/>
  <c r="F701" i="44"/>
  <c r="E701" i="44"/>
  <c r="B701" i="44"/>
  <c r="A701" i="44"/>
  <c r="H700" i="44"/>
  <c r="G700" i="44"/>
  <c r="F700" i="44"/>
  <c r="E700" i="44"/>
  <c r="B700" i="44"/>
  <c r="A700" i="44"/>
  <c r="H699" i="44"/>
  <c r="G699" i="44"/>
  <c r="F699" i="44"/>
  <c r="E699" i="44"/>
  <c r="B699" i="44"/>
  <c r="A699" i="44"/>
  <c r="H698" i="44"/>
  <c r="G698" i="44"/>
  <c r="F698" i="44"/>
  <c r="E698" i="44"/>
  <c r="B698" i="44"/>
  <c r="A698" i="44"/>
  <c r="H697" i="44"/>
  <c r="G697" i="44"/>
  <c r="F697" i="44"/>
  <c r="E697" i="44"/>
  <c r="B697" i="44"/>
  <c r="A697" i="44"/>
  <c r="H696" i="44"/>
  <c r="G696" i="44"/>
  <c r="F696" i="44"/>
  <c r="E696" i="44"/>
  <c r="B696" i="44"/>
  <c r="A696" i="44"/>
  <c r="H695" i="44"/>
  <c r="G695" i="44"/>
  <c r="F695" i="44"/>
  <c r="E695" i="44"/>
  <c r="B695" i="44"/>
  <c r="A695" i="44"/>
  <c r="H694" i="44"/>
  <c r="G694" i="44"/>
  <c r="F694" i="44"/>
  <c r="E694" i="44"/>
  <c r="B694" i="44"/>
  <c r="A694" i="44"/>
  <c r="H693" i="44"/>
  <c r="G693" i="44"/>
  <c r="F693" i="44"/>
  <c r="E693" i="44"/>
  <c r="B693" i="44"/>
  <c r="A693" i="44"/>
  <c r="H692" i="44"/>
  <c r="G692" i="44"/>
  <c r="F692" i="44"/>
  <c r="E692" i="44"/>
  <c r="B692" i="44"/>
  <c r="A692" i="44"/>
  <c r="H691" i="44"/>
  <c r="G691" i="44"/>
  <c r="F691" i="44"/>
  <c r="E691" i="44"/>
  <c r="B691" i="44"/>
  <c r="A691" i="44"/>
  <c r="H690" i="44"/>
  <c r="G690" i="44"/>
  <c r="F690" i="44"/>
  <c r="E690" i="44"/>
  <c r="B690" i="44"/>
  <c r="A690" i="44"/>
  <c r="H689" i="44"/>
  <c r="G689" i="44"/>
  <c r="F689" i="44"/>
  <c r="E689" i="44"/>
  <c r="B689" i="44"/>
  <c r="A689" i="44"/>
  <c r="H688" i="44"/>
  <c r="G688" i="44"/>
  <c r="F688" i="44"/>
  <c r="E688" i="44"/>
  <c r="B688" i="44"/>
  <c r="A688" i="44"/>
  <c r="H687" i="44"/>
  <c r="G687" i="44"/>
  <c r="F687" i="44"/>
  <c r="E687" i="44"/>
  <c r="B687" i="44"/>
  <c r="A687" i="44"/>
  <c r="H686" i="44"/>
  <c r="G686" i="44"/>
  <c r="F686" i="44"/>
  <c r="E686" i="44"/>
  <c r="B686" i="44"/>
  <c r="A686" i="44"/>
  <c r="H685" i="44"/>
  <c r="G685" i="44"/>
  <c r="F685" i="44"/>
  <c r="E685" i="44"/>
  <c r="B685" i="44"/>
  <c r="A685" i="44"/>
  <c r="H684" i="44"/>
  <c r="G684" i="44"/>
  <c r="F684" i="44"/>
  <c r="E684" i="44"/>
  <c r="B684" i="44"/>
  <c r="A684" i="44"/>
  <c r="H683" i="44"/>
  <c r="G683" i="44"/>
  <c r="F683" i="44"/>
  <c r="E683" i="44"/>
  <c r="B683" i="44"/>
  <c r="A683" i="44"/>
  <c r="H682" i="44"/>
  <c r="G682" i="44"/>
  <c r="F682" i="44"/>
  <c r="E682" i="44"/>
  <c r="B682" i="44"/>
  <c r="A682" i="44"/>
  <c r="H681" i="44"/>
  <c r="G681" i="44"/>
  <c r="F681" i="44"/>
  <c r="E681" i="44"/>
  <c r="B681" i="44"/>
  <c r="A681" i="44"/>
  <c r="H680" i="44"/>
  <c r="G680" i="44"/>
  <c r="F680" i="44"/>
  <c r="E680" i="44"/>
  <c r="B680" i="44"/>
  <c r="A680" i="44"/>
  <c r="H679" i="44"/>
  <c r="G679" i="44"/>
  <c r="F679" i="44"/>
  <c r="E679" i="44"/>
  <c r="B679" i="44"/>
  <c r="A679" i="44"/>
  <c r="H678" i="44"/>
  <c r="G678" i="44"/>
  <c r="F678" i="44"/>
  <c r="E678" i="44"/>
  <c r="B678" i="44"/>
  <c r="A678" i="44"/>
  <c r="H677" i="44"/>
  <c r="G677" i="44"/>
  <c r="F677" i="44"/>
  <c r="E677" i="44"/>
  <c r="B677" i="44"/>
  <c r="A677" i="44"/>
  <c r="H676" i="44"/>
  <c r="G676" i="44"/>
  <c r="F676" i="44"/>
  <c r="E676" i="44"/>
  <c r="B676" i="44"/>
  <c r="A676" i="44"/>
  <c r="H675" i="44"/>
  <c r="G675" i="44"/>
  <c r="F675" i="44"/>
  <c r="E675" i="44"/>
  <c r="B675" i="44"/>
  <c r="A675" i="44"/>
  <c r="H674" i="44"/>
  <c r="G674" i="44"/>
  <c r="F674" i="44"/>
  <c r="E674" i="44"/>
  <c r="B674" i="44"/>
  <c r="A674" i="44"/>
  <c r="H673" i="44"/>
  <c r="G673" i="44"/>
  <c r="F673" i="44"/>
  <c r="E673" i="44"/>
  <c r="B673" i="44"/>
  <c r="A673" i="44"/>
  <c r="H672" i="44"/>
  <c r="G672" i="44"/>
  <c r="F672" i="44"/>
  <c r="E672" i="44"/>
  <c r="B672" i="44"/>
  <c r="A672" i="44"/>
  <c r="H671" i="44"/>
  <c r="G671" i="44"/>
  <c r="F671" i="44"/>
  <c r="E671" i="44"/>
  <c r="B671" i="44"/>
  <c r="A671" i="44"/>
  <c r="H670" i="44"/>
  <c r="G670" i="44"/>
  <c r="F670" i="44"/>
  <c r="E670" i="44"/>
  <c r="B670" i="44"/>
  <c r="A670" i="44"/>
  <c r="H669" i="44"/>
  <c r="G669" i="44"/>
  <c r="F669" i="44"/>
  <c r="E669" i="44"/>
  <c r="B669" i="44"/>
  <c r="A669" i="44"/>
  <c r="H668" i="44"/>
  <c r="G668" i="44"/>
  <c r="F668" i="44"/>
  <c r="E668" i="44"/>
  <c r="B668" i="44"/>
  <c r="A668" i="44"/>
  <c r="H667" i="44"/>
  <c r="G667" i="44"/>
  <c r="F667" i="44"/>
  <c r="E667" i="44"/>
  <c r="B667" i="44"/>
  <c r="A667" i="44"/>
  <c r="H666" i="44"/>
  <c r="G666" i="44"/>
  <c r="F666" i="44"/>
  <c r="E666" i="44"/>
  <c r="B666" i="44"/>
  <c r="A666" i="44"/>
  <c r="H665" i="44"/>
  <c r="G665" i="44"/>
  <c r="F665" i="44"/>
  <c r="E665" i="44"/>
  <c r="B665" i="44"/>
  <c r="A665" i="44"/>
  <c r="H664" i="44"/>
  <c r="G664" i="44"/>
  <c r="F664" i="44"/>
  <c r="E664" i="44"/>
  <c r="B664" i="44"/>
  <c r="A664" i="44"/>
  <c r="H663" i="44"/>
  <c r="G663" i="44"/>
  <c r="F663" i="44"/>
  <c r="E663" i="44"/>
  <c r="B663" i="44"/>
  <c r="A663" i="44"/>
  <c r="H662" i="44"/>
  <c r="G662" i="44"/>
  <c r="F662" i="44"/>
  <c r="E662" i="44"/>
  <c r="B662" i="44"/>
  <c r="A662" i="44"/>
  <c r="H661" i="44"/>
  <c r="G661" i="44"/>
  <c r="F661" i="44"/>
  <c r="E661" i="44"/>
  <c r="B661" i="44"/>
  <c r="A661" i="44"/>
  <c r="H660" i="44"/>
  <c r="G660" i="44"/>
  <c r="F660" i="44"/>
  <c r="E660" i="44"/>
  <c r="B660" i="44"/>
  <c r="A660" i="44"/>
  <c r="H659" i="44"/>
  <c r="G659" i="44"/>
  <c r="F659" i="44"/>
  <c r="E659" i="44"/>
  <c r="B659" i="44"/>
  <c r="A659" i="44"/>
  <c r="H658" i="44"/>
  <c r="G658" i="44"/>
  <c r="F658" i="44"/>
  <c r="E658" i="44"/>
  <c r="B658" i="44"/>
  <c r="A658" i="44"/>
  <c r="H657" i="44"/>
  <c r="G657" i="44"/>
  <c r="F657" i="44"/>
  <c r="E657" i="44"/>
  <c r="B657" i="44"/>
  <c r="A657" i="44"/>
  <c r="H656" i="44"/>
  <c r="G656" i="44"/>
  <c r="F656" i="44"/>
  <c r="E656" i="44"/>
  <c r="B656" i="44"/>
  <c r="A656" i="44"/>
  <c r="H655" i="44"/>
  <c r="G655" i="44"/>
  <c r="F655" i="44"/>
  <c r="E655" i="44"/>
  <c r="B655" i="44"/>
  <c r="A655" i="44"/>
  <c r="H654" i="44"/>
  <c r="G654" i="44"/>
  <c r="F654" i="44"/>
  <c r="E654" i="44"/>
  <c r="B654" i="44"/>
  <c r="A654" i="44"/>
  <c r="H653" i="44"/>
  <c r="G653" i="44"/>
  <c r="F653" i="44"/>
  <c r="E653" i="44"/>
  <c r="B653" i="44"/>
  <c r="A653" i="44"/>
  <c r="H652" i="44"/>
  <c r="G652" i="44"/>
  <c r="F652" i="44"/>
  <c r="E652" i="44"/>
  <c r="B652" i="44"/>
  <c r="A652" i="44"/>
  <c r="H651" i="44"/>
  <c r="G651" i="44"/>
  <c r="F651" i="44"/>
  <c r="E651" i="44"/>
  <c r="B651" i="44"/>
  <c r="A651" i="44"/>
  <c r="H650" i="44"/>
  <c r="G650" i="44"/>
  <c r="F650" i="44"/>
  <c r="E650" i="44"/>
  <c r="B650" i="44"/>
  <c r="A650" i="44"/>
  <c r="H649" i="44"/>
  <c r="G649" i="44"/>
  <c r="F649" i="44"/>
  <c r="E649" i="44"/>
  <c r="B649" i="44"/>
  <c r="A649" i="44"/>
  <c r="H648" i="44"/>
  <c r="G648" i="44"/>
  <c r="F648" i="44"/>
  <c r="E648" i="44"/>
  <c r="B648" i="44"/>
  <c r="A648" i="44"/>
  <c r="H647" i="44"/>
  <c r="G647" i="44"/>
  <c r="F647" i="44"/>
  <c r="E647" i="44"/>
  <c r="B647" i="44"/>
  <c r="A647" i="44"/>
  <c r="H646" i="44"/>
  <c r="G646" i="44"/>
  <c r="F646" i="44"/>
  <c r="E646" i="44"/>
  <c r="B646" i="44"/>
  <c r="A646" i="44"/>
  <c r="H645" i="44"/>
  <c r="G645" i="44"/>
  <c r="F645" i="44"/>
  <c r="E645" i="44"/>
  <c r="B645" i="44"/>
  <c r="A645" i="44"/>
  <c r="H644" i="44"/>
  <c r="G644" i="44"/>
  <c r="F644" i="44"/>
  <c r="E644" i="44"/>
  <c r="B644" i="44"/>
  <c r="A644" i="44"/>
  <c r="H643" i="44"/>
  <c r="G643" i="44"/>
  <c r="F643" i="44"/>
  <c r="E643" i="44"/>
  <c r="B643" i="44"/>
  <c r="A643" i="44"/>
  <c r="H642" i="44"/>
  <c r="G642" i="44"/>
  <c r="F642" i="44"/>
  <c r="E642" i="44"/>
  <c r="B642" i="44"/>
  <c r="A642" i="44"/>
  <c r="H641" i="44"/>
  <c r="G641" i="44"/>
  <c r="F641" i="44"/>
  <c r="E641" i="44"/>
  <c r="B641" i="44"/>
  <c r="A641" i="44"/>
  <c r="H640" i="44"/>
  <c r="G640" i="44"/>
  <c r="F640" i="44"/>
  <c r="E640" i="44"/>
  <c r="B640" i="44"/>
  <c r="A640" i="44"/>
  <c r="H639" i="44"/>
  <c r="G639" i="44"/>
  <c r="F639" i="44"/>
  <c r="E639" i="44"/>
  <c r="B639" i="44"/>
  <c r="A639" i="44"/>
  <c r="H638" i="44"/>
  <c r="G638" i="44"/>
  <c r="F638" i="44"/>
  <c r="E638" i="44"/>
  <c r="B638" i="44"/>
  <c r="A638" i="44"/>
  <c r="H637" i="44"/>
  <c r="G637" i="44"/>
  <c r="F637" i="44"/>
  <c r="E637" i="44"/>
  <c r="B637" i="44"/>
  <c r="A637" i="44"/>
  <c r="H636" i="44"/>
  <c r="G636" i="44"/>
  <c r="F636" i="44"/>
  <c r="E636" i="44"/>
  <c r="B636" i="44"/>
  <c r="A636" i="44"/>
  <c r="H635" i="44"/>
  <c r="G635" i="44"/>
  <c r="F635" i="44"/>
  <c r="E635" i="44"/>
  <c r="B635" i="44"/>
  <c r="A635" i="44"/>
  <c r="H634" i="44"/>
  <c r="G634" i="44"/>
  <c r="F634" i="44"/>
  <c r="E634" i="44"/>
  <c r="B634" i="44"/>
  <c r="A634" i="44"/>
  <c r="H633" i="44"/>
  <c r="G633" i="44"/>
  <c r="F633" i="44"/>
  <c r="E633" i="44"/>
  <c r="B633" i="44"/>
  <c r="A633" i="44"/>
  <c r="H632" i="44"/>
  <c r="G632" i="44"/>
  <c r="F632" i="44"/>
  <c r="E632" i="44"/>
  <c r="B632" i="44"/>
  <c r="A632" i="44"/>
  <c r="H631" i="44"/>
  <c r="G631" i="44"/>
  <c r="F631" i="44"/>
  <c r="E631" i="44"/>
  <c r="B631" i="44"/>
  <c r="A631" i="44"/>
  <c r="H630" i="44"/>
  <c r="G630" i="44"/>
  <c r="F630" i="44"/>
  <c r="E630" i="44"/>
  <c r="B630" i="44"/>
  <c r="A630" i="44"/>
  <c r="H629" i="44"/>
  <c r="G629" i="44"/>
  <c r="F629" i="44"/>
  <c r="E629" i="44"/>
  <c r="B629" i="44"/>
  <c r="A629" i="44"/>
  <c r="H628" i="44"/>
  <c r="G628" i="44"/>
  <c r="F628" i="44"/>
  <c r="E628" i="44"/>
  <c r="B628" i="44"/>
  <c r="A628" i="44"/>
  <c r="H627" i="44"/>
  <c r="G627" i="44"/>
  <c r="F627" i="44"/>
  <c r="E627" i="44"/>
  <c r="B627" i="44"/>
  <c r="A627" i="44"/>
  <c r="H626" i="44"/>
  <c r="G626" i="44"/>
  <c r="F626" i="44"/>
  <c r="E626" i="44"/>
  <c r="B626" i="44"/>
  <c r="A626" i="44"/>
  <c r="H625" i="44"/>
  <c r="G625" i="44"/>
  <c r="F625" i="44"/>
  <c r="E625" i="44"/>
  <c r="B625" i="44"/>
  <c r="A625" i="44"/>
  <c r="H624" i="44"/>
  <c r="G624" i="44"/>
  <c r="F624" i="44"/>
  <c r="E624" i="44"/>
  <c r="B624" i="44"/>
  <c r="A624" i="44"/>
  <c r="H623" i="44"/>
  <c r="G623" i="44"/>
  <c r="F623" i="44"/>
  <c r="E623" i="44"/>
  <c r="B623" i="44"/>
  <c r="A623" i="44"/>
  <c r="H622" i="44"/>
  <c r="G622" i="44"/>
  <c r="F622" i="44"/>
  <c r="E622" i="44"/>
  <c r="B622" i="44"/>
  <c r="A622" i="44"/>
  <c r="H621" i="44"/>
  <c r="G621" i="44"/>
  <c r="F621" i="44"/>
  <c r="E621" i="44"/>
  <c r="B621" i="44"/>
  <c r="A621" i="44"/>
  <c r="H620" i="44"/>
  <c r="G620" i="44"/>
  <c r="F620" i="44"/>
  <c r="E620" i="44"/>
  <c r="B620" i="44"/>
  <c r="A620" i="44"/>
  <c r="H619" i="44"/>
  <c r="G619" i="44"/>
  <c r="F619" i="44"/>
  <c r="E619" i="44"/>
  <c r="B619" i="44"/>
  <c r="A619" i="44"/>
  <c r="H618" i="44"/>
  <c r="G618" i="44"/>
  <c r="F618" i="44"/>
  <c r="E618" i="44"/>
  <c r="B618" i="44"/>
  <c r="A618" i="44"/>
  <c r="H617" i="44"/>
  <c r="G617" i="44"/>
  <c r="F617" i="44"/>
  <c r="E617" i="44"/>
  <c r="B617" i="44"/>
  <c r="A617" i="44"/>
  <c r="H616" i="44"/>
  <c r="G616" i="44"/>
  <c r="F616" i="44"/>
  <c r="E616" i="44"/>
  <c r="B616" i="44"/>
  <c r="A616" i="44"/>
  <c r="H615" i="44"/>
  <c r="G615" i="44"/>
  <c r="F615" i="44"/>
  <c r="E615" i="44"/>
  <c r="B615" i="44"/>
  <c r="A615" i="44"/>
  <c r="H614" i="44"/>
  <c r="G614" i="44"/>
  <c r="F614" i="44"/>
  <c r="E614" i="44"/>
  <c r="B614" i="44"/>
  <c r="A614" i="44"/>
  <c r="H613" i="44"/>
  <c r="G613" i="44"/>
  <c r="F613" i="44"/>
  <c r="E613" i="44"/>
  <c r="B613" i="44"/>
  <c r="A613" i="44"/>
  <c r="H612" i="44"/>
  <c r="G612" i="44"/>
  <c r="F612" i="44"/>
  <c r="E612" i="44"/>
  <c r="B612" i="44"/>
  <c r="A612" i="44"/>
  <c r="H611" i="44"/>
  <c r="G611" i="44"/>
  <c r="F611" i="44"/>
  <c r="E611" i="44"/>
  <c r="B611" i="44"/>
  <c r="A611" i="44"/>
  <c r="H610" i="44"/>
  <c r="G610" i="44"/>
  <c r="F610" i="44"/>
  <c r="E610" i="44"/>
  <c r="B610" i="44"/>
  <c r="A610" i="44"/>
  <c r="H609" i="44"/>
  <c r="G609" i="44"/>
  <c r="F609" i="44"/>
  <c r="E609" i="44"/>
  <c r="B609" i="44"/>
  <c r="A609" i="44"/>
  <c r="H608" i="44"/>
  <c r="G608" i="44"/>
  <c r="F608" i="44"/>
  <c r="E608" i="44"/>
  <c r="B608" i="44"/>
  <c r="A608" i="44"/>
  <c r="H607" i="44"/>
  <c r="G607" i="44"/>
  <c r="F607" i="44"/>
  <c r="E607" i="44"/>
  <c r="B607" i="44"/>
  <c r="A607" i="44"/>
  <c r="H606" i="44"/>
  <c r="G606" i="44"/>
  <c r="F606" i="44"/>
  <c r="E606" i="44"/>
  <c r="B606" i="44"/>
  <c r="A606" i="44"/>
  <c r="H605" i="44"/>
  <c r="G605" i="44"/>
  <c r="F605" i="44"/>
  <c r="E605" i="44"/>
  <c r="B605" i="44"/>
  <c r="A605" i="44"/>
  <c r="H604" i="44"/>
  <c r="G604" i="44"/>
  <c r="F604" i="44"/>
  <c r="E604" i="44"/>
  <c r="B604" i="44"/>
  <c r="A604" i="44"/>
  <c r="H603" i="44"/>
  <c r="G603" i="44"/>
  <c r="F603" i="44"/>
  <c r="E603" i="44"/>
  <c r="B603" i="44"/>
  <c r="A603" i="44"/>
  <c r="H602" i="44"/>
  <c r="G602" i="44"/>
  <c r="F602" i="44"/>
  <c r="E602" i="44"/>
  <c r="B602" i="44"/>
  <c r="A602" i="44"/>
  <c r="H601" i="44"/>
  <c r="G601" i="44"/>
  <c r="F601" i="44"/>
  <c r="E601" i="44"/>
  <c r="B601" i="44"/>
  <c r="A601" i="44"/>
  <c r="H600" i="44"/>
  <c r="G600" i="44"/>
  <c r="F600" i="44"/>
  <c r="E600" i="44"/>
  <c r="B600" i="44"/>
  <c r="A600" i="44"/>
  <c r="H599" i="44"/>
  <c r="G599" i="44"/>
  <c r="F599" i="44"/>
  <c r="E599" i="44"/>
  <c r="B599" i="44"/>
  <c r="A599" i="44"/>
  <c r="H598" i="44"/>
  <c r="G598" i="44"/>
  <c r="F598" i="44"/>
  <c r="E598" i="44"/>
  <c r="B598" i="44"/>
  <c r="A598" i="44"/>
  <c r="H597" i="44"/>
  <c r="G597" i="44"/>
  <c r="F597" i="44"/>
  <c r="E597" i="44"/>
  <c r="B597" i="44"/>
  <c r="A597" i="44"/>
  <c r="H596" i="44"/>
  <c r="G596" i="44"/>
  <c r="F596" i="44"/>
  <c r="E596" i="44"/>
  <c r="B596" i="44"/>
  <c r="A596" i="44"/>
  <c r="H595" i="44"/>
  <c r="G595" i="44"/>
  <c r="F595" i="44"/>
  <c r="E595" i="44"/>
  <c r="B595" i="44"/>
  <c r="A595" i="44"/>
  <c r="H594" i="44"/>
  <c r="G594" i="44"/>
  <c r="F594" i="44"/>
  <c r="E594" i="44"/>
  <c r="B594" i="44"/>
  <c r="A594" i="44"/>
  <c r="H593" i="44"/>
  <c r="G593" i="44"/>
  <c r="F593" i="44"/>
  <c r="E593" i="44"/>
  <c r="B593" i="44"/>
  <c r="A593" i="44"/>
  <c r="H592" i="44"/>
  <c r="G592" i="44"/>
  <c r="F592" i="44"/>
  <c r="E592" i="44"/>
  <c r="B592" i="44"/>
  <c r="A592" i="44"/>
  <c r="H591" i="44"/>
  <c r="G591" i="44"/>
  <c r="F591" i="44"/>
  <c r="E591" i="44"/>
  <c r="B591" i="44"/>
  <c r="A591" i="44"/>
  <c r="H590" i="44"/>
  <c r="G590" i="44"/>
  <c r="F590" i="44"/>
  <c r="E590" i="44"/>
  <c r="B590" i="44"/>
  <c r="A590" i="44"/>
  <c r="H589" i="44"/>
  <c r="G589" i="44"/>
  <c r="F589" i="44"/>
  <c r="E589" i="44"/>
  <c r="B589" i="44"/>
  <c r="A589" i="44"/>
  <c r="H588" i="44"/>
  <c r="G588" i="44"/>
  <c r="F588" i="44"/>
  <c r="E588" i="44"/>
  <c r="B588" i="44"/>
  <c r="A588" i="44"/>
  <c r="H587" i="44"/>
  <c r="G587" i="44"/>
  <c r="F587" i="44"/>
  <c r="E587" i="44"/>
  <c r="B587" i="44"/>
  <c r="A587" i="44"/>
  <c r="H586" i="44"/>
  <c r="G586" i="44"/>
  <c r="F586" i="44"/>
  <c r="E586" i="44"/>
  <c r="B586" i="44"/>
  <c r="A586" i="44"/>
  <c r="H585" i="44"/>
  <c r="G585" i="44"/>
  <c r="F585" i="44"/>
  <c r="E585" i="44"/>
  <c r="B585" i="44"/>
  <c r="A585" i="44"/>
  <c r="H584" i="44"/>
  <c r="G584" i="44"/>
  <c r="F584" i="44"/>
  <c r="E584" i="44"/>
  <c r="B584" i="44"/>
  <c r="A584" i="44"/>
  <c r="H583" i="44"/>
  <c r="G583" i="44"/>
  <c r="F583" i="44"/>
  <c r="E583" i="44"/>
  <c r="B583" i="44"/>
  <c r="A583" i="44"/>
  <c r="H582" i="44"/>
  <c r="G582" i="44"/>
  <c r="F582" i="44"/>
  <c r="E582" i="44"/>
  <c r="B582" i="44"/>
  <c r="A582" i="44"/>
  <c r="H581" i="44"/>
  <c r="G581" i="44"/>
  <c r="F581" i="44"/>
  <c r="E581" i="44"/>
  <c r="B581" i="44"/>
  <c r="A581" i="44"/>
  <c r="H580" i="44"/>
  <c r="G580" i="44"/>
  <c r="F580" i="44"/>
  <c r="E580" i="44"/>
  <c r="B580" i="44"/>
  <c r="A580" i="44"/>
  <c r="H579" i="44"/>
  <c r="G579" i="44"/>
  <c r="F579" i="44"/>
  <c r="E579" i="44"/>
  <c r="B579" i="44"/>
  <c r="A579" i="44"/>
  <c r="H578" i="44"/>
  <c r="G578" i="44"/>
  <c r="F578" i="44"/>
  <c r="E578" i="44"/>
  <c r="B578" i="44"/>
  <c r="A578" i="44"/>
  <c r="H577" i="44"/>
  <c r="G577" i="44"/>
  <c r="F577" i="44"/>
  <c r="E577" i="44"/>
  <c r="B577" i="44"/>
  <c r="A577" i="44"/>
  <c r="H576" i="44"/>
  <c r="G576" i="44"/>
  <c r="F576" i="44"/>
  <c r="E576" i="44"/>
  <c r="B576" i="44"/>
  <c r="A576" i="44"/>
  <c r="H575" i="44"/>
  <c r="G575" i="44"/>
  <c r="F575" i="44"/>
  <c r="E575" i="44"/>
  <c r="B575" i="44"/>
  <c r="A575" i="44"/>
  <c r="H574" i="44"/>
  <c r="G574" i="44"/>
  <c r="F574" i="44"/>
  <c r="E574" i="44"/>
  <c r="B574" i="44"/>
  <c r="A574" i="44"/>
  <c r="H573" i="44"/>
  <c r="G573" i="44"/>
  <c r="F573" i="44"/>
  <c r="E573" i="44"/>
  <c r="B573" i="44"/>
  <c r="A573" i="44"/>
  <c r="H572" i="44"/>
  <c r="G572" i="44"/>
  <c r="F572" i="44"/>
  <c r="E572" i="44"/>
  <c r="B572" i="44"/>
  <c r="A572" i="44"/>
  <c r="H571" i="44"/>
  <c r="G571" i="44"/>
  <c r="F571" i="44"/>
  <c r="E571" i="44"/>
  <c r="B571" i="44"/>
  <c r="A571" i="44"/>
  <c r="H570" i="44"/>
  <c r="G570" i="44"/>
  <c r="F570" i="44"/>
  <c r="E570" i="44"/>
  <c r="B570" i="44"/>
  <c r="A570" i="44"/>
  <c r="H569" i="44"/>
  <c r="G569" i="44"/>
  <c r="F569" i="44"/>
  <c r="E569" i="44"/>
  <c r="B569" i="44"/>
  <c r="A569" i="44"/>
  <c r="H568" i="44"/>
  <c r="G568" i="44"/>
  <c r="F568" i="44"/>
  <c r="E568" i="44"/>
  <c r="B568" i="44"/>
  <c r="A568" i="44"/>
  <c r="H567" i="44"/>
  <c r="G567" i="44"/>
  <c r="F567" i="44"/>
  <c r="E567" i="44"/>
  <c r="B567" i="44"/>
  <c r="A567" i="44"/>
  <c r="H566" i="44"/>
  <c r="G566" i="44"/>
  <c r="F566" i="44"/>
  <c r="E566" i="44"/>
  <c r="B566" i="44"/>
  <c r="A566" i="44"/>
  <c r="H565" i="44"/>
  <c r="G565" i="44"/>
  <c r="F565" i="44"/>
  <c r="E565" i="44"/>
  <c r="B565" i="44"/>
  <c r="A565" i="44"/>
  <c r="H564" i="44"/>
  <c r="G564" i="44"/>
  <c r="F564" i="44"/>
  <c r="E564" i="44"/>
  <c r="B564" i="44"/>
  <c r="A564" i="44"/>
  <c r="H563" i="44"/>
  <c r="G563" i="44"/>
  <c r="F563" i="44"/>
  <c r="E563" i="44"/>
  <c r="B563" i="44"/>
  <c r="A563" i="44"/>
  <c r="H562" i="44"/>
  <c r="G562" i="44"/>
  <c r="F562" i="44"/>
  <c r="E562" i="44"/>
  <c r="B562" i="44"/>
  <c r="A562" i="44"/>
  <c r="H561" i="44"/>
  <c r="G561" i="44"/>
  <c r="F561" i="44"/>
  <c r="E561" i="44"/>
  <c r="B561" i="44"/>
  <c r="A561" i="44"/>
  <c r="H560" i="44"/>
  <c r="G560" i="44"/>
  <c r="F560" i="44"/>
  <c r="E560" i="44"/>
  <c r="B560" i="44"/>
  <c r="A560" i="44"/>
  <c r="H559" i="44"/>
  <c r="G559" i="44"/>
  <c r="F559" i="44"/>
  <c r="E559" i="44"/>
  <c r="B559" i="44"/>
  <c r="A559" i="44"/>
  <c r="H558" i="44"/>
  <c r="G558" i="44"/>
  <c r="F558" i="44"/>
  <c r="E558" i="44"/>
  <c r="B558" i="44"/>
  <c r="A558" i="44"/>
  <c r="H557" i="44"/>
  <c r="G557" i="44"/>
  <c r="F557" i="44"/>
  <c r="E557" i="44"/>
  <c r="B557" i="44"/>
  <c r="A557" i="44"/>
  <c r="H556" i="44"/>
  <c r="G556" i="44"/>
  <c r="F556" i="44"/>
  <c r="E556" i="44"/>
  <c r="B556" i="44"/>
  <c r="A556" i="44"/>
  <c r="H555" i="44"/>
  <c r="G555" i="44"/>
  <c r="F555" i="44"/>
  <c r="E555" i="44"/>
  <c r="B555" i="44"/>
  <c r="A555" i="44"/>
  <c r="H554" i="44"/>
  <c r="G554" i="44"/>
  <c r="F554" i="44"/>
  <c r="E554" i="44"/>
  <c r="B554" i="44"/>
  <c r="A554" i="44"/>
  <c r="H553" i="44"/>
  <c r="G553" i="44"/>
  <c r="F553" i="44"/>
  <c r="E553" i="44"/>
  <c r="B553" i="44"/>
  <c r="A553" i="44"/>
  <c r="H552" i="44"/>
  <c r="G552" i="44"/>
  <c r="F552" i="44"/>
  <c r="E552" i="44"/>
  <c r="B552" i="44"/>
  <c r="A552" i="44"/>
  <c r="H551" i="44"/>
  <c r="G551" i="44"/>
  <c r="F551" i="44"/>
  <c r="E551" i="44"/>
  <c r="B551" i="44"/>
  <c r="A551" i="44"/>
  <c r="H550" i="44"/>
  <c r="G550" i="44"/>
  <c r="F550" i="44"/>
  <c r="E550" i="44"/>
  <c r="B550" i="44"/>
  <c r="A550" i="44"/>
  <c r="H549" i="44"/>
  <c r="G549" i="44"/>
  <c r="F549" i="44"/>
  <c r="E549" i="44"/>
  <c r="B549" i="44"/>
  <c r="A549" i="44"/>
  <c r="H548" i="44"/>
  <c r="G548" i="44"/>
  <c r="F548" i="44"/>
  <c r="E548" i="44"/>
  <c r="B548" i="44"/>
  <c r="A548" i="44"/>
  <c r="H547" i="44"/>
  <c r="G547" i="44"/>
  <c r="F547" i="44"/>
  <c r="E547" i="44"/>
  <c r="B547" i="44"/>
  <c r="A547" i="44"/>
  <c r="H546" i="44"/>
  <c r="G546" i="44"/>
  <c r="F546" i="44"/>
  <c r="E546" i="44"/>
  <c r="B546" i="44"/>
  <c r="A546" i="44"/>
  <c r="H545" i="44"/>
  <c r="G545" i="44"/>
  <c r="F545" i="44"/>
  <c r="E545" i="44"/>
  <c r="B545" i="44"/>
  <c r="A545" i="44"/>
  <c r="H544" i="44"/>
  <c r="G544" i="44"/>
  <c r="F544" i="44"/>
  <c r="E544" i="44"/>
  <c r="B544" i="44"/>
  <c r="A544" i="44"/>
  <c r="H543" i="44"/>
  <c r="G543" i="44"/>
  <c r="F543" i="44"/>
  <c r="E543" i="44"/>
  <c r="B543" i="44"/>
  <c r="A543" i="44"/>
  <c r="H542" i="44"/>
  <c r="G542" i="44"/>
  <c r="F542" i="44"/>
  <c r="E542" i="44"/>
  <c r="B542" i="44"/>
  <c r="A542" i="44"/>
  <c r="H541" i="44"/>
  <c r="G541" i="44"/>
  <c r="F541" i="44"/>
  <c r="E541" i="44"/>
  <c r="B541" i="44"/>
  <c r="A541" i="44"/>
  <c r="H540" i="44"/>
  <c r="G540" i="44"/>
  <c r="F540" i="44"/>
  <c r="E540" i="44"/>
  <c r="B540" i="44"/>
  <c r="A540" i="44"/>
  <c r="H539" i="44"/>
  <c r="G539" i="44"/>
  <c r="F539" i="44"/>
  <c r="E539" i="44"/>
  <c r="B539" i="44"/>
  <c r="A539" i="44"/>
  <c r="H538" i="44"/>
  <c r="G538" i="44"/>
  <c r="F538" i="44"/>
  <c r="E538" i="44"/>
  <c r="B538" i="44"/>
  <c r="A538" i="44"/>
  <c r="H537" i="44"/>
  <c r="G537" i="44"/>
  <c r="F537" i="44"/>
  <c r="E537" i="44"/>
  <c r="B537" i="44"/>
  <c r="A537" i="44"/>
  <c r="H536" i="44"/>
  <c r="G536" i="44"/>
  <c r="F536" i="44"/>
  <c r="E536" i="44"/>
  <c r="B536" i="44"/>
  <c r="A536" i="44"/>
  <c r="H535" i="44"/>
  <c r="G535" i="44"/>
  <c r="F535" i="44"/>
  <c r="E535" i="44"/>
  <c r="B535" i="44"/>
  <c r="A535" i="44"/>
  <c r="H534" i="44"/>
  <c r="G534" i="44"/>
  <c r="F534" i="44"/>
  <c r="E534" i="44"/>
  <c r="B534" i="44"/>
  <c r="A534" i="44"/>
  <c r="H533" i="44"/>
  <c r="G533" i="44"/>
  <c r="F533" i="44"/>
  <c r="E533" i="44"/>
  <c r="B533" i="44"/>
  <c r="A533" i="44"/>
  <c r="H532" i="44"/>
  <c r="G532" i="44"/>
  <c r="F532" i="44"/>
  <c r="E532" i="44"/>
  <c r="B532" i="44"/>
  <c r="A532" i="44"/>
  <c r="H531" i="44"/>
  <c r="G531" i="44"/>
  <c r="F531" i="44"/>
  <c r="E531" i="44"/>
  <c r="B531" i="44"/>
  <c r="A531" i="44"/>
  <c r="H530" i="44"/>
  <c r="G530" i="44"/>
  <c r="F530" i="44"/>
  <c r="E530" i="44"/>
  <c r="B530" i="44"/>
  <c r="A530" i="44"/>
  <c r="H529" i="44"/>
  <c r="G529" i="44"/>
  <c r="F529" i="44"/>
  <c r="E529" i="44"/>
  <c r="B529" i="44"/>
  <c r="A529" i="44"/>
  <c r="H528" i="44"/>
  <c r="G528" i="44"/>
  <c r="F528" i="44"/>
  <c r="E528" i="44"/>
  <c r="B528" i="44"/>
  <c r="A528" i="44"/>
  <c r="H527" i="44"/>
  <c r="G527" i="44"/>
  <c r="F527" i="44"/>
  <c r="E527" i="44"/>
  <c r="B527" i="44"/>
  <c r="A527" i="44"/>
  <c r="H526" i="44"/>
  <c r="G526" i="44"/>
  <c r="F526" i="44"/>
  <c r="E526" i="44"/>
  <c r="B526" i="44"/>
  <c r="A526" i="44"/>
  <c r="H525" i="44"/>
  <c r="G525" i="44"/>
  <c r="F525" i="44"/>
  <c r="E525" i="44"/>
  <c r="B525" i="44"/>
  <c r="A525" i="44"/>
  <c r="H524" i="44"/>
  <c r="G524" i="44"/>
  <c r="F524" i="44"/>
  <c r="E524" i="44"/>
  <c r="B524" i="44"/>
  <c r="A524" i="44"/>
  <c r="H523" i="44"/>
  <c r="G523" i="44"/>
  <c r="F523" i="44"/>
  <c r="E523" i="44"/>
  <c r="B523" i="44"/>
  <c r="A523" i="44"/>
  <c r="H522" i="44"/>
  <c r="G522" i="44"/>
  <c r="F522" i="44"/>
  <c r="E522" i="44"/>
  <c r="B522" i="44"/>
  <c r="A522" i="44"/>
  <c r="H521" i="44"/>
  <c r="G521" i="44"/>
  <c r="F521" i="44"/>
  <c r="E521" i="44"/>
  <c r="B521" i="44"/>
  <c r="A521" i="44"/>
  <c r="H520" i="44"/>
  <c r="G520" i="44"/>
  <c r="F520" i="44"/>
  <c r="E520" i="44"/>
  <c r="B520" i="44"/>
  <c r="A520" i="44"/>
  <c r="H519" i="44"/>
  <c r="G519" i="44"/>
  <c r="F519" i="44"/>
  <c r="E519" i="44"/>
  <c r="B519" i="44"/>
  <c r="A519" i="44"/>
  <c r="H518" i="44"/>
  <c r="G518" i="44"/>
  <c r="F518" i="44"/>
  <c r="E518" i="44"/>
  <c r="B518" i="44"/>
  <c r="A518" i="44"/>
  <c r="H517" i="44"/>
  <c r="G517" i="44"/>
  <c r="F517" i="44"/>
  <c r="E517" i="44"/>
  <c r="B517" i="44"/>
  <c r="A517" i="44"/>
  <c r="H516" i="44"/>
  <c r="G516" i="44"/>
  <c r="F516" i="44"/>
  <c r="E516" i="44"/>
  <c r="B516" i="44"/>
  <c r="A516" i="44"/>
  <c r="H515" i="44"/>
  <c r="G515" i="44"/>
  <c r="F515" i="44"/>
  <c r="E515" i="44"/>
  <c r="B515" i="44"/>
  <c r="A515" i="44"/>
  <c r="H514" i="44"/>
  <c r="G514" i="44"/>
  <c r="F514" i="44"/>
  <c r="E514" i="44"/>
  <c r="B514" i="44"/>
  <c r="A514" i="44"/>
  <c r="H513" i="44"/>
  <c r="G513" i="44"/>
  <c r="F513" i="44"/>
  <c r="E513" i="44"/>
  <c r="B513" i="44"/>
  <c r="A513" i="44"/>
  <c r="H512" i="44"/>
  <c r="G512" i="44"/>
  <c r="F512" i="44"/>
  <c r="E512" i="44"/>
  <c r="B512" i="44"/>
  <c r="A512" i="44"/>
  <c r="H511" i="44"/>
  <c r="G511" i="44"/>
  <c r="F511" i="44"/>
  <c r="E511" i="44"/>
  <c r="B511" i="44"/>
  <c r="A511" i="44"/>
  <c r="H510" i="44"/>
  <c r="G510" i="44"/>
  <c r="F510" i="44"/>
  <c r="E510" i="44"/>
  <c r="B510" i="44"/>
  <c r="A510" i="44"/>
  <c r="H509" i="44"/>
  <c r="G509" i="44"/>
  <c r="F509" i="44"/>
  <c r="E509" i="44"/>
  <c r="B509" i="44"/>
  <c r="A509" i="44"/>
  <c r="H508" i="44"/>
  <c r="G508" i="44"/>
  <c r="F508" i="44"/>
  <c r="E508" i="44"/>
  <c r="B508" i="44"/>
  <c r="A508" i="44"/>
  <c r="H507" i="44"/>
  <c r="G507" i="44"/>
  <c r="F507" i="44"/>
  <c r="E507" i="44"/>
  <c r="B507" i="44"/>
  <c r="A507" i="44"/>
  <c r="H506" i="44"/>
  <c r="G506" i="44"/>
  <c r="F506" i="44"/>
  <c r="E506" i="44"/>
  <c r="B506" i="44"/>
  <c r="A506" i="44"/>
  <c r="H505" i="44"/>
  <c r="G505" i="44"/>
  <c r="F505" i="44"/>
  <c r="E505" i="44"/>
  <c r="B505" i="44"/>
  <c r="A505" i="44"/>
  <c r="H504" i="44"/>
  <c r="G504" i="44"/>
  <c r="F504" i="44"/>
  <c r="E504" i="44"/>
  <c r="B504" i="44"/>
  <c r="A504" i="44"/>
  <c r="H503" i="44"/>
  <c r="G503" i="44"/>
  <c r="F503" i="44"/>
  <c r="E503" i="44"/>
  <c r="B503" i="44"/>
  <c r="A503" i="44"/>
  <c r="H502" i="44"/>
  <c r="G502" i="44"/>
  <c r="F502" i="44"/>
  <c r="E502" i="44"/>
  <c r="B502" i="44"/>
  <c r="A502" i="44"/>
  <c r="H501" i="44"/>
  <c r="G501" i="44"/>
  <c r="F501" i="44"/>
  <c r="E501" i="44"/>
  <c r="B501" i="44"/>
  <c r="A501" i="44"/>
  <c r="H500" i="44"/>
  <c r="G500" i="44"/>
  <c r="F500" i="44"/>
  <c r="E500" i="44"/>
  <c r="B500" i="44"/>
  <c r="A500" i="44"/>
  <c r="H499" i="44"/>
  <c r="G499" i="44"/>
  <c r="F499" i="44"/>
  <c r="E499" i="44"/>
  <c r="B499" i="44"/>
  <c r="A499" i="44"/>
  <c r="H498" i="44"/>
  <c r="G498" i="44"/>
  <c r="F498" i="44"/>
  <c r="E498" i="44"/>
  <c r="B498" i="44"/>
  <c r="A498" i="44"/>
  <c r="H497" i="44"/>
  <c r="G497" i="44"/>
  <c r="F497" i="44"/>
  <c r="E497" i="44"/>
  <c r="B497" i="44"/>
  <c r="A497" i="44"/>
  <c r="H496" i="44"/>
  <c r="G496" i="44"/>
  <c r="F496" i="44"/>
  <c r="E496" i="44"/>
  <c r="B496" i="44"/>
  <c r="A496" i="44"/>
  <c r="H495" i="44"/>
  <c r="G495" i="44"/>
  <c r="F495" i="44"/>
  <c r="E495" i="44"/>
  <c r="B495" i="44"/>
  <c r="A495" i="44"/>
  <c r="H494" i="44"/>
  <c r="G494" i="44"/>
  <c r="F494" i="44"/>
  <c r="E494" i="44"/>
  <c r="B494" i="44"/>
  <c r="A494" i="44"/>
  <c r="H493" i="44"/>
  <c r="G493" i="44"/>
  <c r="F493" i="44"/>
  <c r="E493" i="44"/>
  <c r="B493" i="44"/>
  <c r="A493" i="44"/>
  <c r="H492" i="44"/>
  <c r="G492" i="44"/>
  <c r="F492" i="44"/>
  <c r="E492" i="44"/>
  <c r="B492" i="44"/>
  <c r="A492" i="44"/>
  <c r="H491" i="44"/>
  <c r="G491" i="44"/>
  <c r="F491" i="44"/>
  <c r="E491" i="44"/>
  <c r="B491" i="44"/>
  <c r="A491" i="44"/>
  <c r="H490" i="44"/>
  <c r="G490" i="44"/>
  <c r="F490" i="44"/>
  <c r="E490" i="44"/>
  <c r="B490" i="44"/>
  <c r="A490" i="44"/>
  <c r="H489" i="44"/>
  <c r="G489" i="44"/>
  <c r="F489" i="44"/>
  <c r="E489" i="44"/>
  <c r="B489" i="44"/>
  <c r="A489" i="44"/>
  <c r="H488" i="44"/>
  <c r="G488" i="44"/>
  <c r="F488" i="44"/>
  <c r="E488" i="44"/>
  <c r="B488" i="44"/>
  <c r="A488" i="44"/>
  <c r="H487" i="44"/>
  <c r="G487" i="44"/>
  <c r="F487" i="44"/>
  <c r="E487" i="44"/>
  <c r="B487" i="44"/>
  <c r="A487" i="44"/>
  <c r="H486" i="44"/>
  <c r="G486" i="44"/>
  <c r="F486" i="44"/>
  <c r="E486" i="44"/>
  <c r="B486" i="44"/>
  <c r="A486" i="44"/>
  <c r="H485" i="44"/>
  <c r="G485" i="44"/>
  <c r="F485" i="44"/>
  <c r="E485" i="44"/>
  <c r="B485" i="44"/>
  <c r="A485" i="44"/>
  <c r="H484" i="44"/>
  <c r="G484" i="44"/>
  <c r="F484" i="44"/>
  <c r="E484" i="44"/>
  <c r="B484" i="44"/>
  <c r="A484" i="44"/>
  <c r="H483" i="44"/>
  <c r="G483" i="44"/>
  <c r="F483" i="44"/>
  <c r="E483" i="44"/>
  <c r="B483" i="44"/>
  <c r="A483" i="44"/>
  <c r="H482" i="44"/>
  <c r="G482" i="44"/>
  <c r="F482" i="44"/>
  <c r="E482" i="44"/>
  <c r="B482" i="44"/>
  <c r="A482" i="44"/>
  <c r="H481" i="44"/>
  <c r="G481" i="44"/>
  <c r="F481" i="44"/>
  <c r="E481" i="44"/>
  <c r="B481" i="44"/>
  <c r="A481" i="44"/>
  <c r="H480" i="44"/>
  <c r="G480" i="44"/>
  <c r="F480" i="44"/>
  <c r="E480" i="44"/>
  <c r="B480" i="44"/>
  <c r="A480" i="44"/>
  <c r="H479" i="44"/>
  <c r="G479" i="44"/>
  <c r="F479" i="44"/>
  <c r="E479" i="44"/>
  <c r="B479" i="44"/>
  <c r="A479" i="44"/>
  <c r="H478" i="44"/>
  <c r="G478" i="44"/>
  <c r="F478" i="44"/>
  <c r="E478" i="44"/>
  <c r="B478" i="44"/>
  <c r="A478" i="44"/>
  <c r="H477" i="44"/>
  <c r="G477" i="44"/>
  <c r="F477" i="44"/>
  <c r="E477" i="44"/>
  <c r="B477" i="44"/>
  <c r="A477" i="44"/>
  <c r="H476" i="44"/>
  <c r="G476" i="44"/>
  <c r="F476" i="44"/>
  <c r="E476" i="44"/>
  <c r="B476" i="44"/>
  <c r="A476" i="44"/>
  <c r="H475" i="44"/>
  <c r="G475" i="44"/>
  <c r="F475" i="44"/>
  <c r="E475" i="44"/>
  <c r="B475" i="44"/>
  <c r="A475" i="44"/>
  <c r="H474" i="44"/>
  <c r="G474" i="44"/>
  <c r="F474" i="44"/>
  <c r="E474" i="44"/>
  <c r="B474" i="44"/>
  <c r="A474" i="44"/>
  <c r="H473" i="44"/>
  <c r="G473" i="44"/>
  <c r="F473" i="44"/>
  <c r="E473" i="44"/>
  <c r="B473" i="44"/>
  <c r="A473" i="44"/>
  <c r="H472" i="44"/>
  <c r="G472" i="44"/>
  <c r="F472" i="44"/>
  <c r="E472" i="44"/>
  <c r="B472" i="44"/>
  <c r="A472" i="44"/>
  <c r="H471" i="44"/>
  <c r="G471" i="44"/>
  <c r="F471" i="44"/>
  <c r="E471" i="44"/>
  <c r="B471" i="44"/>
  <c r="A471" i="44"/>
  <c r="H470" i="44"/>
  <c r="G470" i="44"/>
  <c r="F470" i="44"/>
  <c r="E470" i="44"/>
  <c r="B470" i="44"/>
  <c r="A470" i="44"/>
  <c r="H469" i="44"/>
  <c r="G469" i="44"/>
  <c r="F469" i="44"/>
  <c r="E469" i="44"/>
  <c r="B469" i="44"/>
  <c r="A469" i="44"/>
  <c r="H468" i="44"/>
  <c r="G468" i="44"/>
  <c r="F468" i="44"/>
  <c r="E468" i="44"/>
  <c r="B468" i="44"/>
  <c r="A468" i="44"/>
  <c r="H467" i="44"/>
  <c r="G467" i="44"/>
  <c r="F467" i="44"/>
  <c r="E467" i="44"/>
  <c r="B467" i="44"/>
  <c r="A467" i="44"/>
  <c r="H466" i="44"/>
  <c r="G466" i="44"/>
  <c r="F466" i="44"/>
  <c r="E466" i="44"/>
  <c r="B466" i="44"/>
  <c r="A466" i="44"/>
  <c r="H465" i="44"/>
  <c r="G465" i="44"/>
  <c r="F465" i="44"/>
  <c r="E465" i="44"/>
  <c r="B465" i="44"/>
  <c r="A465" i="44"/>
  <c r="H464" i="44"/>
  <c r="G464" i="44"/>
  <c r="F464" i="44"/>
  <c r="E464" i="44"/>
  <c r="B464" i="44"/>
  <c r="A464" i="44"/>
  <c r="H463" i="44"/>
  <c r="G463" i="44"/>
  <c r="F463" i="44"/>
  <c r="E463" i="44"/>
  <c r="B463" i="44"/>
  <c r="A463" i="44"/>
  <c r="H462" i="44"/>
  <c r="G462" i="44"/>
  <c r="F462" i="44"/>
  <c r="E462" i="44"/>
  <c r="B462" i="44"/>
  <c r="A462" i="44"/>
  <c r="H461" i="44"/>
  <c r="G461" i="44"/>
  <c r="F461" i="44"/>
  <c r="E461" i="44"/>
  <c r="B461" i="44"/>
  <c r="A461" i="44"/>
  <c r="H460" i="44"/>
  <c r="G460" i="44"/>
  <c r="F460" i="44"/>
  <c r="E460" i="44"/>
  <c r="B460" i="44"/>
  <c r="A460" i="44"/>
  <c r="H459" i="44"/>
  <c r="G459" i="44"/>
  <c r="F459" i="44"/>
  <c r="E459" i="44"/>
  <c r="B459" i="44"/>
  <c r="A459" i="44"/>
  <c r="H458" i="44"/>
  <c r="G458" i="44"/>
  <c r="F458" i="44"/>
  <c r="E458" i="44"/>
  <c r="B458" i="44"/>
  <c r="A458" i="44"/>
  <c r="H457" i="44"/>
  <c r="G457" i="44"/>
  <c r="F457" i="44"/>
  <c r="E457" i="44"/>
  <c r="B457" i="44"/>
  <c r="A457" i="44"/>
  <c r="H456" i="44"/>
  <c r="G456" i="44"/>
  <c r="F456" i="44"/>
  <c r="E456" i="44"/>
  <c r="B456" i="44"/>
  <c r="A456" i="44"/>
  <c r="H455" i="44"/>
  <c r="G455" i="44"/>
  <c r="F455" i="44"/>
  <c r="E455" i="44"/>
  <c r="B455" i="44"/>
  <c r="A455" i="44"/>
  <c r="H454" i="44"/>
  <c r="G454" i="44"/>
  <c r="F454" i="44"/>
  <c r="E454" i="44"/>
  <c r="B454" i="44"/>
  <c r="A454" i="44"/>
  <c r="H453" i="44"/>
  <c r="G453" i="44"/>
  <c r="F453" i="44"/>
  <c r="E453" i="44"/>
  <c r="B453" i="44"/>
  <c r="A453" i="44"/>
  <c r="H452" i="44"/>
  <c r="G452" i="44"/>
  <c r="F452" i="44"/>
  <c r="E452" i="44"/>
  <c r="B452" i="44"/>
  <c r="A452" i="44"/>
  <c r="H451" i="44"/>
  <c r="G451" i="44"/>
  <c r="F451" i="44"/>
  <c r="E451" i="44"/>
  <c r="B451" i="44"/>
  <c r="A451" i="44"/>
  <c r="H450" i="44"/>
  <c r="G450" i="44"/>
  <c r="F450" i="44"/>
  <c r="E450" i="44"/>
  <c r="B450" i="44"/>
  <c r="A450" i="44"/>
  <c r="H449" i="44"/>
  <c r="G449" i="44"/>
  <c r="F449" i="44"/>
  <c r="E449" i="44"/>
  <c r="B449" i="44"/>
  <c r="A449" i="44"/>
  <c r="H448" i="44"/>
  <c r="G448" i="44"/>
  <c r="F448" i="44"/>
  <c r="E448" i="44"/>
  <c r="B448" i="44"/>
  <c r="A448" i="44"/>
  <c r="H447" i="44"/>
  <c r="G447" i="44"/>
  <c r="F447" i="44"/>
  <c r="E447" i="44"/>
  <c r="B447" i="44"/>
  <c r="A447" i="44"/>
  <c r="H446" i="44"/>
  <c r="G446" i="44"/>
  <c r="F446" i="44"/>
  <c r="E446" i="44"/>
  <c r="B446" i="44"/>
  <c r="A446" i="44"/>
  <c r="H445" i="44"/>
  <c r="G445" i="44"/>
  <c r="F445" i="44"/>
  <c r="E445" i="44"/>
  <c r="B445" i="44"/>
  <c r="A445" i="44"/>
  <c r="H444" i="44"/>
  <c r="G444" i="44"/>
  <c r="F444" i="44"/>
  <c r="E444" i="44"/>
  <c r="B444" i="44"/>
  <c r="A444" i="44"/>
  <c r="H443" i="44"/>
  <c r="G443" i="44"/>
  <c r="F443" i="44"/>
  <c r="E443" i="44"/>
  <c r="B443" i="44"/>
  <c r="A443" i="44"/>
  <c r="H442" i="44"/>
  <c r="G442" i="44"/>
  <c r="F442" i="44"/>
  <c r="E442" i="44"/>
  <c r="B442" i="44"/>
  <c r="A442" i="44"/>
  <c r="H441" i="44"/>
  <c r="G441" i="44"/>
  <c r="F441" i="44"/>
  <c r="E441" i="44"/>
  <c r="B441" i="44"/>
  <c r="A441" i="44"/>
  <c r="H440" i="44"/>
  <c r="G440" i="44"/>
  <c r="F440" i="44"/>
  <c r="E440" i="44"/>
  <c r="B440" i="44"/>
  <c r="A440" i="44"/>
  <c r="H439" i="44"/>
  <c r="G439" i="44"/>
  <c r="F439" i="44"/>
  <c r="E439" i="44"/>
  <c r="B439" i="44"/>
  <c r="A439" i="44"/>
  <c r="H438" i="44"/>
  <c r="G438" i="44"/>
  <c r="F438" i="44"/>
  <c r="E438" i="44"/>
  <c r="B438" i="44"/>
  <c r="A438" i="44"/>
  <c r="H437" i="44"/>
  <c r="G437" i="44"/>
  <c r="F437" i="44"/>
  <c r="E437" i="44"/>
  <c r="B437" i="44"/>
  <c r="A437" i="44"/>
  <c r="H436" i="44"/>
  <c r="G436" i="44"/>
  <c r="F436" i="44"/>
  <c r="E436" i="44"/>
  <c r="B436" i="44"/>
  <c r="A436" i="44"/>
  <c r="H435" i="44"/>
  <c r="G435" i="44"/>
  <c r="F435" i="44"/>
  <c r="E435" i="44"/>
  <c r="B435" i="44"/>
  <c r="A435" i="44"/>
  <c r="H434" i="44"/>
  <c r="G434" i="44"/>
  <c r="F434" i="44"/>
  <c r="E434" i="44"/>
  <c r="B434" i="44"/>
  <c r="A434" i="44"/>
  <c r="H433" i="44"/>
  <c r="G433" i="44"/>
  <c r="F433" i="44"/>
  <c r="E433" i="44"/>
  <c r="B433" i="44"/>
  <c r="A433" i="44"/>
  <c r="H432" i="44"/>
  <c r="G432" i="44"/>
  <c r="F432" i="44"/>
  <c r="E432" i="44"/>
  <c r="B432" i="44"/>
  <c r="A432" i="44"/>
  <c r="H431" i="44"/>
  <c r="G431" i="44"/>
  <c r="F431" i="44"/>
  <c r="E431" i="44"/>
  <c r="B431" i="44"/>
  <c r="A431" i="44"/>
  <c r="H430" i="44"/>
  <c r="G430" i="44"/>
  <c r="F430" i="44"/>
  <c r="E430" i="44"/>
  <c r="B430" i="44"/>
  <c r="A430" i="44"/>
  <c r="H429" i="44"/>
  <c r="G429" i="44"/>
  <c r="F429" i="44"/>
  <c r="E429" i="44"/>
  <c r="B429" i="44"/>
  <c r="A429" i="44"/>
  <c r="H428" i="44"/>
  <c r="G428" i="44"/>
  <c r="F428" i="44"/>
  <c r="E428" i="44"/>
  <c r="B428" i="44"/>
  <c r="A428" i="44"/>
  <c r="H427" i="44"/>
  <c r="G427" i="44"/>
  <c r="F427" i="44"/>
  <c r="E427" i="44"/>
  <c r="B427" i="44"/>
  <c r="A427" i="44"/>
  <c r="H426" i="44"/>
  <c r="G426" i="44"/>
  <c r="F426" i="44"/>
  <c r="E426" i="44"/>
  <c r="B426" i="44"/>
  <c r="A426" i="44"/>
  <c r="H425" i="44"/>
  <c r="G425" i="44"/>
  <c r="F425" i="44"/>
  <c r="E425" i="44"/>
  <c r="B425" i="44"/>
  <c r="A425" i="44"/>
  <c r="H424" i="44"/>
  <c r="G424" i="44"/>
  <c r="F424" i="44"/>
  <c r="E424" i="44"/>
  <c r="B424" i="44"/>
  <c r="A424" i="44"/>
  <c r="H423" i="44"/>
  <c r="G423" i="44"/>
  <c r="F423" i="44"/>
  <c r="E423" i="44"/>
  <c r="B423" i="44"/>
  <c r="A423" i="44"/>
  <c r="H422" i="44"/>
  <c r="G422" i="44"/>
  <c r="F422" i="44"/>
  <c r="E422" i="44"/>
  <c r="B422" i="44"/>
  <c r="A422" i="44"/>
  <c r="H421" i="44"/>
  <c r="G421" i="44"/>
  <c r="F421" i="44"/>
  <c r="E421" i="44"/>
  <c r="B421" i="44"/>
  <c r="A421" i="44"/>
  <c r="H420" i="44"/>
  <c r="G420" i="44"/>
  <c r="F420" i="44"/>
  <c r="E420" i="44"/>
  <c r="B420" i="44"/>
  <c r="A420" i="44"/>
  <c r="H419" i="44"/>
  <c r="G419" i="44"/>
  <c r="F419" i="44"/>
  <c r="E419" i="44"/>
  <c r="B419" i="44"/>
  <c r="A419" i="44"/>
  <c r="H418" i="44"/>
  <c r="G418" i="44"/>
  <c r="F418" i="44"/>
  <c r="E418" i="44"/>
  <c r="B418" i="44"/>
  <c r="A418" i="44"/>
  <c r="H417" i="44"/>
  <c r="G417" i="44"/>
  <c r="F417" i="44"/>
  <c r="E417" i="44"/>
  <c r="B417" i="44"/>
  <c r="A417" i="44"/>
  <c r="H416" i="44"/>
  <c r="G416" i="44"/>
  <c r="F416" i="44"/>
  <c r="E416" i="44"/>
  <c r="B416" i="44"/>
  <c r="A416" i="44"/>
  <c r="H415" i="44"/>
  <c r="G415" i="44"/>
  <c r="F415" i="44"/>
  <c r="E415" i="44"/>
  <c r="B415" i="44"/>
  <c r="A415" i="44"/>
  <c r="H414" i="44"/>
  <c r="G414" i="44"/>
  <c r="F414" i="44"/>
  <c r="E414" i="44"/>
  <c r="B414" i="44"/>
  <c r="A414" i="44"/>
  <c r="H413" i="44"/>
  <c r="G413" i="44"/>
  <c r="F413" i="44"/>
  <c r="E413" i="44"/>
  <c r="B413" i="44"/>
  <c r="A413" i="44"/>
  <c r="H412" i="44"/>
  <c r="G412" i="44"/>
  <c r="F412" i="44"/>
  <c r="E412" i="44"/>
  <c r="B412" i="44"/>
  <c r="A412" i="44"/>
  <c r="H411" i="44"/>
  <c r="G411" i="44"/>
  <c r="F411" i="44"/>
  <c r="E411" i="44"/>
  <c r="B411" i="44"/>
  <c r="A411" i="44"/>
  <c r="H410" i="44"/>
  <c r="G410" i="44"/>
  <c r="F410" i="44"/>
  <c r="E410" i="44"/>
  <c r="B410" i="44"/>
  <c r="A410" i="44"/>
  <c r="H409" i="44"/>
  <c r="G409" i="44"/>
  <c r="F409" i="44"/>
  <c r="E409" i="44"/>
  <c r="B409" i="44"/>
  <c r="A409" i="44"/>
  <c r="H408" i="44"/>
  <c r="G408" i="44"/>
  <c r="F408" i="44"/>
  <c r="E408" i="44"/>
  <c r="B408" i="44"/>
  <c r="A408" i="44"/>
  <c r="H407" i="44"/>
  <c r="G407" i="44"/>
  <c r="F407" i="44"/>
  <c r="E407" i="44"/>
  <c r="B407" i="44"/>
  <c r="A407" i="44"/>
  <c r="H406" i="44"/>
  <c r="G406" i="44"/>
  <c r="F406" i="44"/>
  <c r="E406" i="44"/>
  <c r="B406" i="44"/>
  <c r="A406" i="44"/>
  <c r="H405" i="44"/>
  <c r="G405" i="44"/>
  <c r="F405" i="44"/>
  <c r="E405" i="44"/>
  <c r="B405" i="44"/>
  <c r="A405" i="44"/>
  <c r="H404" i="44"/>
  <c r="G404" i="44"/>
  <c r="F404" i="44"/>
  <c r="E404" i="44"/>
  <c r="B404" i="44"/>
  <c r="A404" i="44"/>
  <c r="H403" i="44"/>
  <c r="G403" i="44"/>
  <c r="F403" i="44"/>
  <c r="E403" i="44"/>
  <c r="B403" i="44"/>
  <c r="A403" i="44"/>
  <c r="H402" i="44"/>
  <c r="G402" i="44"/>
  <c r="F402" i="44"/>
  <c r="E402" i="44"/>
  <c r="B402" i="44"/>
  <c r="A402" i="44"/>
  <c r="H401" i="44"/>
  <c r="G401" i="44"/>
  <c r="F401" i="44"/>
  <c r="E401" i="44"/>
  <c r="B401" i="44"/>
  <c r="A401" i="44"/>
  <c r="H400" i="44"/>
  <c r="G400" i="44"/>
  <c r="F400" i="44"/>
  <c r="E400" i="44"/>
  <c r="B400" i="44"/>
  <c r="A400" i="44"/>
  <c r="H399" i="44"/>
  <c r="G399" i="44"/>
  <c r="F399" i="44"/>
  <c r="E399" i="44"/>
  <c r="B399" i="44"/>
  <c r="A399" i="44"/>
  <c r="H398" i="44"/>
  <c r="G398" i="44"/>
  <c r="F398" i="44"/>
  <c r="E398" i="44"/>
  <c r="B398" i="44"/>
  <c r="A398" i="44"/>
  <c r="H397" i="44"/>
  <c r="G397" i="44"/>
  <c r="F397" i="44"/>
  <c r="E397" i="44"/>
  <c r="B397" i="44"/>
  <c r="A397" i="44"/>
  <c r="H396" i="44"/>
  <c r="G396" i="44"/>
  <c r="F396" i="44"/>
  <c r="E396" i="44"/>
  <c r="B396" i="44"/>
  <c r="A396" i="44"/>
  <c r="H395" i="44"/>
  <c r="G395" i="44"/>
  <c r="F395" i="44"/>
  <c r="E395" i="44"/>
  <c r="B395" i="44"/>
  <c r="A395" i="44"/>
  <c r="H394" i="44"/>
  <c r="G394" i="44"/>
  <c r="F394" i="44"/>
  <c r="E394" i="44"/>
  <c r="B394" i="44"/>
  <c r="A394" i="44"/>
  <c r="H393" i="44"/>
  <c r="G393" i="44"/>
  <c r="F393" i="44"/>
  <c r="E393" i="44"/>
  <c r="B393" i="44"/>
  <c r="A393" i="44"/>
  <c r="H392" i="44"/>
  <c r="G392" i="44"/>
  <c r="F392" i="44"/>
  <c r="E392" i="44"/>
  <c r="B392" i="44"/>
  <c r="A392" i="44"/>
  <c r="H391" i="44"/>
  <c r="G391" i="44"/>
  <c r="F391" i="44"/>
  <c r="E391" i="44"/>
  <c r="B391" i="44"/>
  <c r="A391" i="44"/>
  <c r="H390" i="44"/>
  <c r="G390" i="44"/>
  <c r="F390" i="44"/>
  <c r="E390" i="44"/>
  <c r="B390" i="44"/>
  <c r="A390" i="44"/>
  <c r="H389" i="44"/>
  <c r="G389" i="44"/>
  <c r="F389" i="44"/>
  <c r="E389" i="44"/>
  <c r="B389" i="44"/>
  <c r="A389" i="44"/>
  <c r="H388" i="44"/>
  <c r="G388" i="44"/>
  <c r="F388" i="44"/>
  <c r="E388" i="44"/>
  <c r="B388" i="44"/>
  <c r="A388" i="44"/>
  <c r="H387" i="44"/>
  <c r="G387" i="44"/>
  <c r="F387" i="44"/>
  <c r="E387" i="44"/>
  <c r="B387" i="44"/>
  <c r="A387" i="44"/>
  <c r="H386" i="44"/>
  <c r="G386" i="44"/>
  <c r="F386" i="44"/>
  <c r="E386" i="44"/>
  <c r="B386" i="44"/>
  <c r="A386" i="44"/>
  <c r="H385" i="44"/>
  <c r="G385" i="44"/>
  <c r="F385" i="44"/>
  <c r="E385" i="44"/>
  <c r="B385" i="44"/>
  <c r="A385" i="44"/>
  <c r="H384" i="44"/>
  <c r="G384" i="44"/>
  <c r="F384" i="44"/>
  <c r="E384" i="44"/>
  <c r="B384" i="44"/>
  <c r="A384" i="44"/>
  <c r="H383" i="44"/>
  <c r="G383" i="44"/>
  <c r="F383" i="44"/>
  <c r="E383" i="44"/>
  <c r="B383" i="44"/>
  <c r="A383" i="44"/>
  <c r="H382" i="44"/>
  <c r="G382" i="44"/>
  <c r="F382" i="44"/>
  <c r="E382" i="44"/>
  <c r="B382" i="44"/>
  <c r="A382" i="44"/>
  <c r="H381" i="44"/>
  <c r="G381" i="44"/>
  <c r="F381" i="44"/>
  <c r="E381" i="44"/>
  <c r="B381" i="44"/>
  <c r="A381" i="44"/>
  <c r="H380" i="44"/>
  <c r="G380" i="44"/>
  <c r="F380" i="44"/>
  <c r="E380" i="44"/>
  <c r="B380" i="44"/>
  <c r="A380" i="44"/>
  <c r="H379" i="44"/>
  <c r="G379" i="44"/>
  <c r="F379" i="44"/>
  <c r="E379" i="44"/>
  <c r="B379" i="44"/>
  <c r="A379" i="44"/>
  <c r="H378" i="44"/>
  <c r="G378" i="44"/>
  <c r="F378" i="44"/>
  <c r="E378" i="44"/>
  <c r="B378" i="44"/>
  <c r="A378" i="44"/>
  <c r="H377" i="44"/>
  <c r="G377" i="44"/>
  <c r="F377" i="44"/>
  <c r="E377" i="44"/>
  <c r="B377" i="44"/>
  <c r="A377" i="44"/>
  <c r="H376" i="44"/>
  <c r="G376" i="44"/>
  <c r="F376" i="44"/>
  <c r="E376" i="44"/>
  <c r="B376" i="44"/>
  <c r="A376" i="44"/>
  <c r="H375" i="44"/>
  <c r="G375" i="44"/>
  <c r="F375" i="44"/>
  <c r="E375" i="44"/>
  <c r="B375" i="44"/>
  <c r="A375" i="44"/>
  <c r="H374" i="44"/>
  <c r="G374" i="44"/>
  <c r="F374" i="44"/>
  <c r="E374" i="44"/>
  <c r="B374" i="44"/>
  <c r="A374" i="44"/>
  <c r="H373" i="44"/>
  <c r="G373" i="44"/>
  <c r="F373" i="44"/>
  <c r="E373" i="44"/>
  <c r="B373" i="44"/>
  <c r="A373" i="44"/>
  <c r="H372" i="44"/>
  <c r="G372" i="44"/>
  <c r="F372" i="44"/>
  <c r="E372" i="44"/>
  <c r="B372" i="44"/>
  <c r="A372" i="44"/>
  <c r="H371" i="44"/>
  <c r="G371" i="44"/>
  <c r="F371" i="44"/>
  <c r="E371" i="44"/>
  <c r="B371" i="44"/>
  <c r="A371" i="44"/>
  <c r="H370" i="44"/>
  <c r="G370" i="44"/>
  <c r="F370" i="44"/>
  <c r="E370" i="44"/>
  <c r="B370" i="44"/>
  <c r="A370" i="44"/>
  <c r="H369" i="44"/>
  <c r="G369" i="44"/>
  <c r="F369" i="44"/>
  <c r="E369" i="44"/>
  <c r="B369" i="44"/>
  <c r="A369" i="44"/>
  <c r="H368" i="44"/>
  <c r="G368" i="44"/>
  <c r="F368" i="44"/>
  <c r="E368" i="44"/>
  <c r="B368" i="44"/>
  <c r="A368" i="44"/>
  <c r="H367" i="44"/>
  <c r="G367" i="44"/>
  <c r="F367" i="44"/>
  <c r="E367" i="44"/>
  <c r="B367" i="44"/>
  <c r="A367" i="44"/>
  <c r="H366" i="44"/>
  <c r="G366" i="44"/>
  <c r="F366" i="44"/>
  <c r="E366" i="44"/>
  <c r="B366" i="44"/>
  <c r="A366" i="44"/>
  <c r="H365" i="44"/>
  <c r="G365" i="44"/>
  <c r="F365" i="44"/>
  <c r="E365" i="44"/>
  <c r="B365" i="44"/>
  <c r="A365" i="44"/>
  <c r="H364" i="44"/>
  <c r="G364" i="44"/>
  <c r="F364" i="44"/>
  <c r="E364" i="44"/>
  <c r="B364" i="44"/>
  <c r="A364" i="44"/>
  <c r="H363" i="44"/>
  <c r="G363" i="44"/>
  <c r="F363" i="44"/>
  <c r="E363" i="44"/>
  <c r="B363" i="44"/>
  <c r="A363" i="44"/>
  <c r="H362" i="44"/>
  <c r="G362" i="44"/>
  <c r="F362" i="44"/>
  <c r="E362" i="44"/>
  <c r="B362" i="44"/>
  <c r="A362" i="44"/>
  <c r="H361" i="44"/>
  <c r="G361" i="44"/>
  <c r="F361" i="44"/>
  <c r="E361" i="44"/>
  <c r="B361" i="44"/>
  <c r="A361" i="44"/>
  <c r="H360" i="44"/>
  <c r="G360" i="44"/>
  <c r="F360" i="44"/>
  <c r="E360" i="44"/>
  <c r="B360" i="44"/>
  <c r="A360" i="44"/>
  <c r="H359" i="44"/>
  <c r="G359" i="44"/>
  <c r="F359" i="44"/>
  <c r="E359" i="44"/>
  <c r="B359" i="44"/>
  <c r="A359" i="44"/>
  <c r="H358" i="44"/>
  <c r="G358" i="44"/>
  <c r="F358" i="44"/>
  <c r="E358" i="44"/>
  <c r="B358" i="44"/>
  <c r="A358" i="44"/>
  <c r="H357" i="44"/>
  <c r="G357" i="44"/>
  <c r="F357" i="44"/>
  <c r="E357" i="44"/>
  <c r="B357" i="44"/>
  <c r="A357" i="44"/>
  <c r="H356" i="44"/>
  <c r="G356" i="44"/>
  <c r="F356" i="44"/>
  <c r="E356" i="44"/>
  <c r="B356" i="44"/>
  <c r="A356" i="44"/>
  <c r="H355" i="44"/>
  <c r="G355" i="44"/>
  <c r="F355" i="44"/>
  <c r="E355" i="44"/>
  <c r="B355" i="44"/>
  <c r="A355" i="44"/>
  <c r="H354" i="44"/>
  <c r="G354" i="44"/>
  <c r="F354" i="44"/>
  <c r="E354" i="44"/>
  <c r="B354" i="44"/>
  <c r="A354" i="44"/>
  <c r="H353" i="44"/>
  <c r="G353" i="44"/>
  <c r="F353" i="44"/>
  <c r="E353" i="44"/>
  <c r="B353" i="44"/>
  <c r="A353" i="44"/>
  <c r="H352" i="44"/>
  <c r="G352" i="44"/>
  <c r="F352" i="44"/>
  <c r="E352" i="44"/>
  <c r="B352" i="44"/>
  <c r="A352" i="44"/>
  <c r="H351" i="44"/>
  <c r="G351" i="44"/>
  <c r="F351" i="44"/>
  <c r="E351" i="44"/>
  <c r="B351" i="44"/>
  <c r="A351" i="44"/>
  <c r="H350" i="44"/>
  <c r="G350" i="44"/>
  <c r="F350" i="44"/>
  <c r="E350" i="44"/>
  <c r="B350" i="44"/>
  <c r="A350" i="44"/>
  <c r="H349" i="44"/>
  <c r="G349" i="44"/>
  <c r="F349" i="44"/>
  <c r="E349" i="44"/>
  <c r="B349" i="44"/>
  <c r="A349" i="44"/>
  <c r="H348" i="44"/>
  <c r="G348" i="44"/>
  <c r="F348" i="44"/>
  <c r="E348" i="44"/>
  <c r="B348" i="44"/>
  <c r="A348" i="44"/>
  <c r="H347" i="44"/>
  <c r="G347" i="44"/>
  <c r="F347" i="44"/>
  <c r="E347" i="44"/>
  <c r="B347" i="44"/>
  <c r="A347" i="44"/>
  <c r="H346" i="44"/>
  <c r="G346" i="44"/>
  <c r="F346" i="44"/>
  <c r="E346" i="44"/>
  <c r="B346" i="44"/>
  <c r="A346" i="44"/>
  <c r="H345" i="44"/>
  <c r="G345" i="44"/>
  <c r="F345" i="44"/>
  <c r="E345" i="44"/>
  <c r="B345" i="44"/>
  <c r="A345" i="44"/>
  <c r="H344" i="44"/>
  <c r="G344" i="44"/>
  <c r="F344" i="44"/>
  <c r="E344" i="44"/>
  <c r="B344" i="44"/>
  <c r="A344" i="44"/>
  <c r="H343" i="44"/>
  <c r="G343" i="44"/>
  <c r="F343" i="44"/>
  <c r="E343" i="44"/>
  <c r="B343" i="44"/>
  <c r="A343" i="44"/>
  <c r="H342" i="44"/>
  <c r="G342" i="44"/>
  <c r="F342" i="44"/>
  <c r="E342" i="44"/>
  <c r="B342" i="44"/>
  <c r="A342" i="44"/>
  <c r="H341" i="44"/>
  <c r="G341" i="44"/>
  <c r="F341" i="44"/>
  <c r="E341" i="44"/>
  <c r="B341" i="44"/>
  <c r="A341" i="44"/>
  <c r="H340" i="44"/>
  <c r="G340" i="44"/>
  <c r="F340" i="44"/>
  <c r="E340" i="44"/>
  <c r="B340" i="44"/>
  <c r="A340" i="44"/>
  <c r="H339" i="44"/>
  <c r="G339" i="44"/>
  <c r="F339" i="44"/>
  <c r="E339" i="44"/>
  <c r="B339" i="44"/>
  <c r="A339" i="44"/>
  <c r="H338" i="44"/>
  <c r="G338" i="44"/>
  <c r="F338" i="44"/>
  <c r="E338" i="44"/>
  <c r="B338" i="44"/>
  <c r="A338" i="44"/>
  <c r="H337" i="44"/>
  <c r="G337" i="44"/>
  <c r="F337" i="44"/>
  <c r="E337" i="44"/>
  <c r="B337" i="44"/>
  <c r="A337" i="44"/>
  <c r="H336" i="44"/>
  <c r="G336" i="44"/>
  <c r="F336" i="44"/>
  <c r="E336" i="44"/>
  <c r="B336" i="44"/>
  <c r="A336" i="44"/>
  <c r="H335" i="44"/>
  <c r="G335" i="44"/>
  <c r="F335" i="44"/>
  <c r="E335" i="44"/>
  <c r="B335" i="44"/>
  <c r="A335" i="44"/>
  <c r="H334" i="44"/>
  <c r="G334" i="44"/>
  <c r="F334" i="44"/>
  <c r="E334" i="44"/>
  <c r="B334" i="44"/>
  <c r="A334" i="44"/>
  <c r="H333" i="44"/>
  <c r="G333" i="44"/>
  <c r="F333" i="44"/>
  <c r="E333" i="44"/>
  <c r="B333" i="44"/>
  <c r="A333" i="44"/>
  <c r="H332" i="44"/>
  <c r="G332" i="44"/>
  <c r="F332" i="44"/>
  <c r="E332" i="44"/>
  <c r="B332" i="44"/>
  <c r="A332" i="44"/>
  <c r="H331" i="44"/>
  <c r="G331" i="44"/>
  <c r="F331" i="44"/>
  <c r="E331" i="44"/>
  <c r="B331" i="44"/>
  <c r="A331" i="44"/>
  <c r="H330" i="44"/>
  <c r="G330" i="44"/>
  <c r="F330" i="44"/>
  <c r="E330" i="44"/>
  <c r="B330" i="44"/>
  <c r="A330" i="44"/>
  <c r="H329" i="44"/>
  <c r="G329" i="44"/>
  <c r="F329" i="44"/>
  <c r="E329" i="44"/>
  <c r="B329" i="44"/>
  <c r="A329" i="44"/>
  <c r="H328" i="44"/>
  <c r="G328" i="44"/>
  <c r="F328" i="44"/>
  <c r="E328" i="44"/>
  <c r="B328" i="44"/>
  <c r="A328" i="44"/>
  <c r="H327" i="44"/>
  <c r="G327" i="44"/>
  <c r="F327" i="44"/>
  <c r="E327" i="44"/>
  <c r="B327" i="44"/>
  <c r="A327" i="44"/>
  <c r="H326" i="44"/>
  <c r="G326" i="44"/>
  <c r="F326" i="44"/>
  <c r="E326" i="44"/>
  <c r="B326" i="44"/>
  <c r="A326" i="44"/>
  <c r="H325" i="44"/>
  <c r="G325" i="44"/>
  <c r="F325" i="44"/>
  <c r="E325" i="44"/>
  <c r="B325" i="44"/>
  <c r="A325" i="44"/>
  <c r="H324" i="44"/>
  <c r="G324" i="44"/>
  <c r="F324" i="44"/>
  <c r="E324" i="44"/>
  <c r="B324" i="44"/>
  <c r="A324" i="44"/>
  <c r="H323" i="44"/>
  <c r="G323" i="44"/>
  <c r="F323" i="44"/>
  <c r="E323" i="44"/>
  <c r="B323" i="44"/>
  <c r="A323" i="44"/>
  <c r="H322" i="44"/>
  <c r="G322" i="44"/>
  <c r="F322" i="44"/>
  <c r="E322" i="44"/>
  <c r="B322" i="44"/>
  <c r="A322" i="44"/>
  <c r="H321" i="44"/>
  <c r="G321" i="44"/>
  <c r="F321" i="44"/>
  <c r="E321" i="44"/>
  <c r="B321" i="44"/>
  <c r="A321" i="44"/>
  <c r="H320" i="44"/>
  <c r="G320" i="44"/>
  <c r="F320" i="44"/>
  <c r="E320" i="44"/>
  <c r="B320" i="44"/>
  <c r="A320" i="44"/>
  <c r="H319" i="44"/>
  <c r="G319" i="44"/>
  <c r="F319" i="44"/>
  <c r="E319" i="44"/>
  <c r="B319" i="44"/>
  <c r="A319" i="44"/>
  <c r="H318" i="44"/>
  <c r="G318" i="44"/>
  <c r="F318" i="44"/>
  <c r="E318" i="44"/>
  <c r="B318" i="44"/>
  <c r="A318" i="44"/>
  <c r="H317" i="44"/>
  <c r="G317" i="44"/>
  <c r="F317" i="44"/>
  <c r="E317" i="44"/>
  <c r="B317" i="44"/>
  <c r="A317" i="44"/>
  <c r="H316" i="44"/>
  <c r="G316" i="44"/>
  <c r="F316" i="44"/>
  <c r="E316" i="44"/>
  <c r="B316" i="44"/>
  <c r="A316" i="44"/>
  <c r="H315" i="44"/>
  <c r="G315" i="44"/>
  <c r="F315" i="44"/>
  <c r="E315" i="44"/>
  <c r="B315" i="44"/>
  <c r="A315" i="44"/>
  <c r="H314" i="44"/>
  <c r="G314" i="44"/>
  <c r="F314" i="44"/>
  <c r="E314" i="44"/>
  <c r="B314" i="44"/>
  <c r="A314" i="44"/>
  <c r="H313" i="44"/>
  <c r="G313" i="44"/>
  <c r="F313" i="44"/>
  <c r="E313" i="44"/>
  <c r="B313" i="44"/>
  <c r="A313" i="44"/>
  <c r="H312" i="44"/>
  <c r="G312" i="44"/>
  <c r="F312" i="44"/>
  <c r="E312" i="44"/>
  <c r="B312" i="44"/>
  <c r="A312" i="44"/>
  <c r="H311" i="44"/>
  <c r="G311" i="44"/>
  <c r="F311" i="44"/>
  <c r="E311" i="44"/>
  <c r="B311" i="44"/>
  <c r="A311" i="44"/>
  <c r="H310" i="44"/>
  <c r="G310" i="44"/>
  <c r="F310" i="44"/>
  <c r="E310" i="44"/>
  <c r="B310" i="44"/>
  <c r="A310" i="44"/>
  <c r="H309" i="44"/>
  <c r="G309" i="44"/>
  <c r="F309" i="44"/>
  <c r="E309" i="44"/>
  <c r="B309" i="44"/>
  <c r="A309" i="44"/>
  <c r="H308" i="44"/>
  <c r="G308" i="44"/>
  <c r="F308" i="44"/>
  <c r="E308" i="44"/>
  <c r="B308" i="44"/>
  <c r="A308" i="44"/>
  <c r="H307" i="44"/>
  <c r="G307" i="44"/>
  <c r="F307" i="44"/>
  <c r="E307" i="44"/>
  <c r="B307" i="44"/>
  <c r="A307" i="44"/>
  <c r="H306" i="44"/>
  <c r="G306" i="44"/>
  <c r="F306" i="44"/>
  <c r="E306" i="44"/>
  <c r="B306" i="44"/>
  <c r="A306" i="44"/>
  <c r="H305" i="44"/>
  <c r="G305" i="44"/>
  <c r="F305" i="44"/>
  <c r="E305" i="44"/>
  <c r="B305" i="44"/>
  <c r="A305" i="44"/>
  <c r="H304" i="44"/>
  <c r="G304" i="44"/>
  <c r="F304" i="44"/>
  <c r="E304" i="44"/>
  <c r="B304" i="44"/>
  <c r="A304" i="44"/>
  <c r="H303" i="44"/>
  <c r="G303" i="44"/>
  <c r="F303" i="44"/>
  <c r="E303" i="44"/>
  <c r="B303" i="44"/>
  <c r="A303" i="44"/>
  <c r="H302" i="44"/>
  <c r="G302" i="44"/>
  <c r="F302" i="44"/>
  <c r="E302" i="44"/>
  <c r="B302" i="44"/>
  <c r="A302" i="44"/>
  <c r="H301" i="44"/>
  <c r="G301" i="44"/>
  <c r="F301" i="44"/>
  <c r="E301" i="44"/>
  <c r="B301" i="44"/>
  <c r="A301" i="44"/>
  <c r="H300" i="44"/>
  <c r="G300" i="44"/>
  <c r="F300" i="44"/>
  <c r="E300" i="44"/>
  <c r="B300" i="44"/>
  <c r="A300" i="44"/>
  <c r="H299" i="44"/>
  <c r="G299" i="44"/>
  <c r="F299" i="44"/>
  <c r="E299" i="44"/>
  <c r="B299" i="44"/>
  <c r="A299" i="44"/>
  <c r="H298" i="44"/>
  <c r="G298" i="44"/>
  <c r="F298" i="44"/>
  <c r="E298" i="44"/>
  <c r="B298" i="44"/>
  <c r="A298" i="44"/>
  <c r="H297" i="44"/>
  <c r="G297" i="44"/>
  <c r="F297" i="44"/>
  <c r="E297" i="44"/>
  <c r="B297" i="44"/>
  <c r="A297" i="44"/>
  <c r="H296" i="44"/>
  <c r="G296" i="44"/>
  <c r="F296" i="44"/>
  <c r="E296" i="44"/>
  <c r="B296" i="44"/>
  <c r="A296" i="44"/>
  <c r="H295" i="44"/>
  <c r="G295" i="44"/>
  <c r="F295" i="44"/>
  <c r="E295" i="44"/>
  <c r="B295" i="44"/>
  <c r="A295" i="44"/>
  <c r="H294" i="44"/>
  <c r="G294" i="44"/>
  <c r="F294" i="44"/>
  <c r="E294" i="44"/>
  <c r="B294" i="44"/>
  <c r="A294" i="44"/>
  <c r="H293" i="44"/>
  <c r="G293" i="44"/>
  <c r="F293" i="44"/>
  <c r="E293" i="44"/>
  <c r="B293" i="44"/>
  <c r="A293" i="44"/>
  <c r="H292" i="44"/>
  <c r="G292" i="44"/>
  <c r="F292" i="44"/>
  <c r="E292" i="44"/>
  <c r="B292" i="44"/>
  <c r="A292" i="44"/>
  <c r="H291" i="44"/>
  <c r="G291" i="44"/>
  <c r="F291" i="44"/>
  <c r="E291" i="44"/>
  <c r="B291" i="44"/>
  <c r="A291" i="44"/>
  <c r="H290" i="44"/>
  <c r="G290" i="44"/>
  <c r="F290" i="44"/>
  <c r="E290" i="44"/>
  <c r="B290" i="44"/>
  <c r="A290" i="44"/>
  <c r="H289" i="44"/>
  <c r="G289" i="44"/>
  <c r="F289" i="44"/>
  <c r="E289" i="44"/>
  <c r="B289" i="44"/>
  <c r="A289" i="44"/>
  <c r="H288" i="44"/>
  <c r="G288" i="44"/>
  <c r="F288" i="44"/>
  <c r="E288" i="44"/>
  <c r="B288" i="44"/>
  <c r="A288" i="44"/>
  <c r="H287" i="44"/>
  <c r="G287" i="44"/>
  <c r="F287" i="44"/>
  <c r="E287" i="44"/>
  <c r="B287" i="44"/>
  <c r="A287" i="44"/>
  <c r="H286" i="44"/>
  <c r="G286" i="44"/>
  <c r="F286" i="44"/>
  <c r="E286" i="44"/>
  <c r="B286" i="44"/>
  <c r="A286" i="44"/>
  <c r="H285" i="44"/>
  <c r="G285" i="44"/>
  <c r="F285" i="44"/>
  <c r="E285" i="44"/>
  <c r="B285" i="44"/>
  <c r="A285" i="44"/>
  <c r="H284" i="44"/>
  <c r="G284" i="44"/>
  <c r="F284" i="44"/>
  <c r="E284" i="44"/>
  <c r="B284" i="44"/>
  <c r="A284" i="44"/>
  <c r="H283" i="44"/>
  <c r="G283" i="44"/>
  <c r="F283" i="44"/>
  <c r="E283" i="44"/>
  <c r="B283" i="44"/>
  <c r="A283" i="44"/>
  <c r="H282" i="44"/>
  <c r="G282" i="44"/>
  <c r="F282" i="44"/>
  <c r="E282" i="44"/>
  <c r="B282" i="44"/>
  <c r="A282" i="44"/>
  <c r="H281" i="44"/>
  <c r="G281" i="44"/>
  <c r="F281" i="44"/>
  <c r="E281" i="44"/>
  <c r="B281" i="44"/>
  <c r="A281" i="44"/>
  <c r="H280" i="44"/>
  <c r="G280" i="44"/>
  <c r="F280" i="44"/>
  <c r="E280" i="44"/>
  <c r="B280" i="44"/>
  <c r="A280" i="44"/>
  <c r="H279" i="44"/>
  <c r="G279" i="44"/>
  <c r="F279" i="44"/>
  <c r="E279" i="44"/>
  <c r="B279" i="44"/>
  <c r="A279" i="44"/>
  <c r="H278" i="44"/>
  <c r="G278" i="44"/>
  <c r="F278" i="44"/>
  <c r="E278" i="44"/>
  <c r="B278" i="44"/>
  <c r="A278" i="44"/>
  <c r="H277" i="44"/>
  <c r="G277" i="44"/>
  <c r="F277" i="44"/>
  <c r="E277" i="44"/>
  <c r="B277" i="44"/>
  <c r="A277" i="44"/>
  <c r="H276" i="44"/>
  <c r="G276" i="44"/>
  <c r="F276" i="44"/>
  <c r="E276" i="44"/>
  <c r="B276" i="44"/>
  <c r="A276" i="44"/>
  <c r="H275" i="44"/>
  <c r="G275" i="44"/>
  <c r="F275" i="44"/>
  <c r="E275" i="44"/>
  <c r="B275" i="44"/>
  <c r="A275" i="44"/>
  <c r="H274" i="44"/>
  <c r="G274" i="44"/>
  <c r="F274" i="44"/>
  <c r="E274" i="44"/>
  <c r="B274" i="44"/>
  <c r="A274" i="44"/>
  <c r="H273" i="44"/>
  <c r="G273" i="44"/>
  <c r="F273" i="44"/>
  <c r="E273" i="44"/>
  <c r="B273" i="44"/>
  <c r="A273" i="44"/>
  <c r="H272" i="44"/>
  <c r="G272" i="44"/>
  <c r="F272" i="44"/>
  <c r="E272" i="44"/>
  <c r="B272" i="44"/>
  <c r="A272" i="44"/>
  <c r="H271" i="44"/>
  <c r="G271" i="44"/>
  <c r="F271" i="44"/>
  <c r="E271" i="44"/>
  <c r="B271" i="44"/>
  <c r="A271" i="44"/>
  <c r="H270" i="44"/>
  <c r="G270" i="44"/>
  <c r="F270" i="44"/>
  <c r="E270" i="44"/>
  <c r="B270" i="44"/>
  <c r="A270" i="44"/>
  <c r="H269" i="44"/>
  <c r="G269" i="44"/>
  <c r="F269" i="44"/>
  <c r="E269" i="44"/>
  <c r="B269" i="44"/>
  <c r="A269" i="44"/>
  <c r="H268" i="44"/>
  <c r="G268" i="44"/>
  <c r="F268" i="44"/>
  <c r="E268" i="44"/>
  <c r="B268" i="44"/>
  <c r="A268" i="44"/>
  <c r="H267" i="44"/>
  <c r="G267" i="44"/>
  <c r="F267" i="44"/>
  <c r="E267" i="44"/>
  <c r="B267" i="44"/>
  <c r="A267" i="44"/>
  <c r="H266" i="44"/>
  <c r="G266" i="44"/>
  <c r="F266" i="44"/>
  <c r="E266" i="44"/>
  <c r="B266" i="44"/>
  <c r="A266" i="44"/>
  <c r="H265" i="44"/>
  <c r="G265" i="44"/>
  <c r="F265" i="44"/>
  <c r="E265" i="44"/>
  <c r="B265" i="44"/>
  <c r="A265" i="44"/>
  <c r="H264" i="44"/>
  <c r="G264" i="44"/>
  <c r="F264" i="44"/>
  <c r="E264" i="44"/>
  <c r="B264" i="44"/>
  <c r="A264" i="44"/>
  <c r="H263" i="44"/>
  <c r="G263" i="44"/>
  <c r="F263" i="44"/>
  <c r="E263" i="44"/>
  <c r="B263" i="44"/>
  <c r="A263" i="44"/>
  <c r="H262" i="44"/>
  <c r="G262" i="44"/>
  <c r="F262" i="44"/>
  <c r="E262" i="44"/>
  <c r="B262" i="44"/>
  <c r="A262" i="44"/>
  <c r="H261" i="44"/>
  <c r="G261" i="44"/>
  <c r="F261" i="44"/>
  <c r="E261" i="44"/>
  <c r="B261" i="44"/>
  <c r="A261" i="44"/>
  <c r="H260" i="44"/>
  <c r="G260" i="44"/>
  <c r="F260" i="44"/>
  <c r="E260" i="44"/>
  <c r="B260" i="44"/>
  <c r="A260" i="44"/>
  <c r="H259" i="44"/>
  <c r="G259" i="44"/>
  <c r="F259" i="44"/>
  <c r="E259" i="44"/>
  <c r="B259" i="44"/>
  <c r="A259" i="44"/>
  <c r="H258" i="44"/>
  <c r="G258" i="44"/>
  <c r="F258" i="44"/>
  <c r="E258" i="44"/>
  <c r="B258" i="44"/>
  <c r="A258" i="44"/>
  <c r="H257" i="44"/>
  <c r="G257" i="44"/>
  <c r="F257" i="44"/>
  <c r="E257" i="44"/>
  <c r="B257" i="44"/>
  <c r="A257" i="44"/>
  <c r="H256" i="44"/>
  <c r="G256" i="44"/>
  <c r="F256" i="44"/>
  <c r="E256" i="44"/>
  <c r="B256" i="44"/>
  <c r="A256" i="44"/>
  <c r="H255" i="44"/>
  <c r="G255" i="44"/>
  <c r="F255" i="44"/>
  <c r="E255" i="44"/>
  <c r="B255" i="44"/>
  <c r="A255" i="44"/>
  <c r="H254" i="44"/>
  <c r="G254" i="44"/>
  <c r="F254" i="44"/>
  <c r="E254" i="44"/>
  <c r="B254" i="44"/>
  <c r="A254" i="44"/>
  <c r="H253" i="44"/>
  <c r="G253" i="44"/>
  <c r="F253" i="44"/>
  <c r="E253" i="44"/>
  <c r="B253" i="44"/>
  <c r="A253" i="44"/>
  <c r="H252" i="44"/>
  <c r="G252" i="44"/>
  <c r="F252" i="44"/>
  <c r="E252" i="44"/>
  <c r="B252" i="44"/>
  <c r="A252" i="44"/>
  <c r="H251" i="44"/>
  <c r="G251" i="44"/>
  <c r="F251" i="44"/>
  <c r="E251" i="44"/>
  <c r="B251" i="44"/>
  <c r="A251" i="44"/>
  <c r="H250" i="44"/>
  <c r="G250" i="44"/>
  <c r="F250" i="44"/>
  <c r="E250" i="44"/>
  <c r="B250" i="44"/>
  <c r="A250" i="44"/>
  <c r="H249" i="44"/>
  <c r="G249" i="44"/>
  <c r="F249" i="44"/>
  <c r="E249" i="44"/>
  <c r="B249" i="44"/>
  <c r="A249" i="44"/>
  <c r="H248" i="44"/>
  <c r="G248" i="44"/>
  <c r="F248" i="44"/>
  <c r="E248" i="44"/>
  <c r="B248" i="44"/>
  <c r="A248" i="44"/>
  <c r="H247" i="44"/>
  <c r="G247" i="44"/>
  <c r="F247" i="44"/>
  <c r="E247" i="44"/>
  <c r="B247" i="44"/>
  <c r="A247" i="44"/>
  <c r="H246" i="44"/>
  <c r="G246" i="44"/>
  <c r="F246" i="44"/>
  <c r="E246" i="44"/>
  <c r="B246" i="44"/>
  <c r="A246" i="44"/>
  <c r="H245" i="44"/>
  <c r="G245" i="44"/>
  <c r="F245" i="44"/>
  <c r="E245" i="44"/>
  <c r="B245" i="44"/>
  <c r="A245" i="44"/>
  <c r="H244" i="44"/>
  <c r="G244" i="44"/>
  <c r="F244" i="44"/>
  <c r="E244" i="44"/>
  <c r="B244" i="44"/>
  <c r="A244" i="44"/>
  <c r="H243" i="44"/>
  <c r="G243" i="44"/>
  <c r="F243" i="44"/>
  <c r="E243" i="44"/>
  <c r="B243" i="44"/>
  <c r="A243" i="44"/>
  <c r="H242" i="44"/>
  <c r="G242" i="44"/>
  <c r="F242" i="44"/>
  <c r="E242" i="44"/>
  <c r="B242" i="44"/>
  <c r="A242" i="44"/>
  <c r="H241" i="44"/>
  <c r="G241" i="44"/>
  <c r="F241" i="44"/>
  <c r="E241" i="44"/>
  <c r="B241" i="44"/>
  <c r="A241" i="44"/>
  <c r="H240" i="44"/>
  <c r="G240" i="44"/>
  <c r="F240" i="44"/>
  <c r="E240" i="44"/>
  <c r="B240" i="44"/>
  <c r="A240" i="44"/>
  <c r="H239" i="44"/>
  <c r="G239" i="44"/>
  <c r="F239" i="44"/>
  <c r="E239" i="44"/>
  <c r="B239" i="44"/>
  <c r="A239" i="44"/>
  <c r="H238" i="44"/>
  <c r="G238" i="44"/>
  <c r="F238" i="44"/>
  <c r="E238" i="44"/>
  <c r="B238" i="44"/>
  <c r="A238" i="44"/>
  <c r="H237" i="44"/>
  <c r="G237" i="44"/>
  <c r="F237" i="44"/>
  <c r="E237" i="44"/>
  <c r="B237" i="44"/>
  <c r="A237" i="44"/>
  <c r="H236" i="44"/>
  <c r="G236" i="44"/>
  <c r="F236" i="44"/>
  <c r="E236" i="44"/>
  <c r="B236" i="44"/>
  <c r="A236" i="44"/>
  <c r="H235" i="44"/>
  <c r="G235" i="44"/>
  <c r="F235" i="44"/>
  <c r="E235" i="44"/>
  <c r="B235" i="44"/>
  <c r="A235" i="44"/>
  <c r="H234" i="44"/>
  <c r="G234" i="44"/>
  <c r="F234" i="44"/>
  <c r="E234" i="44"/>
  <c r="B234" i="44"/>
  <c r="A234" i="44"/>
  <c r="H233" i="44"/>
  <c r="G233" i="44"/>
  <c r="F233" i="44"/>
  <c r="E233" i="44"/>
  <c r="B233" i="44"/>
  <c r="A233" i="44"/>
  <c r="H232" i="44"/>
  <c r="G232" i="44"/>
  <c r="F232" i="44"/>
  <c r="E232" i="44"/>
  <c r="B232" i="44"/>
  <c r="A232" i="44"/>
  <c r="H231" i="44"/>
  <c r="G231" i="44"/>
  <c r="F231" i="44"/>
  <c r="E231" i="44"/>
  <c r="B231" i="44"/>
  <c r="A231" i="44"/>
  <c r="H230" i="44"/>
  <c r="G230" i="44"/>
  <c r="F230" i="44"/>
  <c r="E230" i="44"/>
  <c r="B230" i="44"/>
  <c r="A230" i="44"/>
  <c r="H229" i="44"/>
  <c r="G229" i="44"/>
  <c r="F229" i="44"/>
  <c r="E229" i="44"/>
  <c r="B229" i="44"/>
  <c r="A229" i="44"/>
  <c r="H228" i="44"/>
  <c r="G228" i="44"/>
  <c r="F228" i="44"/>
  <c r="E228" i="44"/>
  <c r="B228" i="44"/>
  <c r="A228" i="44"/>
  <c r="H227" i="44"/>
  <c r="G227" i="44"/>
  <c r="F227" i="44"/>
  <c r="E227" i="44"/>
  <c r="B227" i="44"/>
  <c r="A227" i="44"/>
  <c r="H226" i="44"/>
  <c r="G226" i="44"/>
  <c r="F226" i="44"/>
  <c r="E226" i="44"/>
  <c r="B226" i="44"/>
  <c r="A226" i="44"/>
  <c r="H225" i="44"/>
  <c r="G225" i="44"/>
  <c r="F225" i="44"/>
  <c r="E225" i="44"/>
  <c r="B225" i="44"/>
  <c r="A225" i="44"/>
  <c r="H224" i="44"/>
  <c r="G224" i="44"/>
  <c r="F224" i="44"/>
  <c r="E224" i="44"/>
  <c r="B224" i="44"/>
  <c r="A224" i="44"/>
  <c r="H223" i="44"/>
  <c r="G223" i="44"/>
  <c r="F223" i="44"/>
  <c r="E223" i="44"/>
  <c r="B223" i="44"/>
  <c r="A223" i="44"/>
  <c r="H222" i="44"/>
  <c r="G222" i="44"/>
  <c r="F222" i="44"/>
  <c r="E222" i="44"/>
  <c r="B222" i="44"/>
  <c r="A222" i="44"/>
  <c r="H221" i="44"/>
  <c r="G221" i="44"/>
  <c r="F221" i="44"/>
  <c r="E221" i="44"/>
  <c r="B221" i="44"/>
  <c r="A221" i="44"/>
  <c r="H220" i="44"/>
  <c r="G220" i="44"/>
  <c r="F220" i="44"/>
  <c r="E220" i="44"/>
  <c r="B220" i="44"/>
  <c r="A220" i="44"/>
  <c r="H219" i="44"/>
  <c r="G219" i="44"/>
  <c r="F219" i="44"/>
  <c r="E219" i="44"/>
  <c r="B219" i="44"/>
  <c r="A219" i="44"/>
  <c r="H218" i="44"/>
  <c r="G218" i="44"/>
  <c r="F218" i="44"/>
  <c r="E218" i="44"/>
  <c r="B218" i="44"/>
  <c r="A218" i="44"/>
  <c r="H217" i="44"/>
  <c r="G217" i="44"/>
  <c r="F217" i="44"/>
  <c r="E217" i="44"/>
  <c r="B217" i="44"/>
  <c r="A217" i="44"/>
  <c r="H216" i="44"/>
  <c r="G216" i="44"/>
  <c r="F216" i="44"/>
  <c r="E216" i="44"/>
  <c r="B216" i="44"/>
  <c r="A216" i="44"/>
  <c r="H215" i="44"/>
  <c r="G215" i="44"/>
  <c r="F215" i="44"/>
  <c r="E215" i="44"/>
  <c r="B215" i="44"/>
  <c r="A215" i="44"/>
  <c r="H214" i="44"/>
  <c r="G214" i="44"/>
  <c r="F214" i="44"/>
  <c r="E214" i="44"/>
  <c r="B214" i="44"/>
  <c r="A214" i="44"/>
  <c r="H213" i="44"/>
  <c r="G213" i="44"/>
  <c r="F213" i="44"/>
  <c r="E213" i="44"/>
  <c r="B213" i="44"/>
  <c r="A213" i="44"/>
  <c r="H212" i="44"/>
  <c r="G212" i="44"/>
  <c r="F212" i="44"/>
  <c r="E212" i="44"/>
  <c r="B212" i="44"/>
  <c r="A212" i="44"/>
  <c r="H211" i="44"/>
  <c r="G211" i="44"/>
  <c r="F211" i="44"/>
  <c r="E211" i="44"/>
  <c r="B211" i="44"/>
  <c r="A211" i="44"/>
  <c r="H210" i="44"/>
  <c r="G210" i="44"/>
  <c r="F210" i="44"/>
  <c r="E210" i="44"/>
  <c r="B210" i="44"/>
  <c r="A210" i="44"/>
  <c r="H209" i="44"/>
  <c r="G209" i="44"/>
  <c r="F209" i="44"/>
  <c r="E209" i="44"/>
  <c r="B209" i="44"/>
  <c r="A209" i="44"/>
  <c r="H208" i="44"/>
  <c r="G208" i="44"/>
  <c r="F208" i="44"/>
  <c r="E208" i="44"/>
  <c r="B208" i="44"/>
  <c r="A208" i="44"/>
  <c r="H207" i="44"/>
  <c r="G207" i="44"/>
  <c r="F207" i="44"/>
  <c r="E207" i="44"/>
  <c r="B207" i="44"/>
  <c r="A207" i="44"/>
  <c r="H206" i="44"/>
  <c r="G206" i="44"/>
  <c r="F206" i="44"/>
  <c r="E206" i="44"/>
  <c r="B206" i="44"/>
  <c r="A206" i="44"/>
  <c r="H205" i="44"/>
  <c r="G205" i="44"/>
  <c r="F205" i="44"/>
  <c r="E205" i="44"/>
  <c r="B205" i="44"/>
  <c r="A205" i="44"/>
  <c r="H204" i="44"/>
  <c r="G204" i="44"/>
  <c r="F204" i="44"/>
  <c r="E204" i="44"/>
  <c r="B204" i="44"/>
  <c r="A204" i="44"/>
  <c r="H203" i="44"/>
  <c r="G203" i="44"/>
  <c r="F203" i="44"/>
  <c r="E203" i="44"/>
  <c r="B203" i="44"/>
  <c r="A203" i="44"/>
  <c r="H202" i="44"/>
  <c r="G202" i="44"/>
  <c r="F202" i="44"/>
  <c r="E202" i="44"/>
  <c r="B202" i="44"/>
  <c r="A202" i="44"/>
  <c r="H201" i="44"/>
  <c r="G201" i="44"/>
  <c r="F201" i="44"/>
  <c r="E201" i="44"/>
  <c r="B201" i="44"/>
  <c r="A201" i="44"/>
  <c r="H200" i="44"/>
  <c r="G200" i="44"/>
  <c r="F200" i="44"/>
  <c r="E200" i="44"/>
  <c r="B200" i="44"/>
  <c r="A200" i="44"/>
  <c r="H199" i="44"/>
  <c r="G199" i="44"/>
  <c r="F199" i="44"/>
  <c r="E199" i="44"/>
  <c r="B199" i="44"/>
  <c r="A199" i="44"/>
  <c r="H198" i="44"/>
  <c r="G198" i="44"/>
  <c r="F198" i="44"/>
  <c r="E198" i="44"/>
  <c r="B198" i="44"/>
  <c r="A198" i="44"/>
  <c r="H197" i="44"/>
  <c r="G197" i="44"/>
  <c r="F197" i="44"/>
  <c r="E197" i="44"/>
  <c r="B197" i="44"/>
  <c r="A197" i="44"/>
  <c r="H196" i="44"/>
  <c r="G196" i="44"/>
  <c r="F196" i="44"/>
  <c r="E196" i="44"/>
  <c r="B196" i="44"/>
  <c r="A196" i="44"/>
  <c r="H195" i="44"/>
  <c r="G195" i="44"/>
  <c r="F195" i="44"/>
  <c r="E195" i="44"/>
  <c r="B195" i="44"/>
  <c r="A195" i="44"/>
  <c r="H194" i="44"/>
  <c r="G194" i="44"/>
  <c r="F194" i="44"/>
  <c r="E194" i="44"/>
  <c r="B194" i="44"/>
  <c r="A194" i="44"/>
  <c r="H193" i="44"/>
  <c r="G193" i="44"/>
  <c r="F193" i="44"/>
  <c r="E193" i="44"/>
  <c r="B193" i="44"/>
  <c r="A193" i="44"/>
  <c r="H192" i="44"/>
  <c r="G192" i="44"/>
  <c r="F192" i="44"/>
  <c r="E192" i="44"/>
  <c r="B192" i="44"/>
  <c r="A192" i="44"/>
  <c r="H191" i="44"/>
  <c r="G191" i="44"/>
  <c r="F191" i="44"/>
  <c r="E191" i="44"/>
  <c r="B191" i="44"/>
  <c r="A191" i="44"/>
  <c r="H190" i="44"/>
  <c r="G190" i="44"/>
  <c r="F190" i="44"/>
  <c r="E190" i="44"/>
  <c r="B190" i="44"/>
  <c r="A190" i="44"/>
  <c r="H189" i="44"/>
  <c r="G189" i="44"/>
  <c r="F189" i="44"/>
  <c r="E189" i="44"/>
  <c r="B189" i="44"/>
  <c r="A189" i="44"/>
  <c r="H188" i="44"/>
  <c r="G188" i="44"/>
  <c r="F188" i="44"/>
  <c r="E188" i="44"/>
  <c r="B188" i="44"/>
  <c r="A188" i="44"/>
  <c r="H187" i="44"/>
  <c r="G187" i="44"/>
  <c r="F187" i="44"/>
  <c r="E187" i="44"/>
  <c r="B187" i="44"/>
  <c r="A187" i="44"/>
  <c r="H186" i="44"/>
  <c r="G186" i="44"/>
  <c r="F186" i="44"/>
  <c r="E186" i="44"/>
  <c r="B186" i="44"/>
  <c r="A186" i="44"/>
  <c r="H185" i="44"/>
  <c r="G185" i="44"/>
  <c r="F185" i="44"/>
  <c r="E185" i="44"/>
  <c r="B185" i="44"/>
  <c r="A185" i="44"/>
  <c r="H184" i="44"/>
  <c r="G184" i="44"/>
  <c r="F184" i="44"/>
  <c r="E184" i="44"/>
  <c r="B184" i="44"/>
  <c r="A184" i="44"/>
  <c r="H183" i="44"/>
  <c r="G183" i="44"/>
  <c r="F183" i="44"/>
  <c r="E183" i="44"/>
  <c r="B183" i="44"/>
  <c r="A183" i="44"/>
  <c r="H182" i="44"/>
  <c r="G182" i="44"/>
  <c r="F182" i="44"/>
  <c r="E182" i="44"/>
  <c r="B182" i="44"/>
  <c r="A182" i="44"/>
  <c r="H181" i="44"/>
  <c r="G181" i="44"/>
  <c r="F181" i="44"/>
  <c r="E181" i="44"/>
  <c r="B181" i="44"/>
  <c r="A181" i="44"/>
  <c r="H180" i="44"/>
  <c r="G180" i="44"/>
  <c r="F180" i="44"/>
  <c r="E180" i="44"/>
  <c r="B180" i="44"/>
  <c r="A180" i="44"/>
  <c r="H179" i="44"/>
  <c r="G179" i="44"/>
  <c r="F179" i="44"/>
  <c r="E179" i="44"/>
  <c r="B179" i="44"/>
  <c r="A179" i="44"/>
  <c r="H178" i="44"/>
  <c r="G178" i="44"/>
  <c r="F178" i="44"/>
  <c r="E178" i="44"/>
  <c r="B178" i="44"/>
  <c r="A178" i="44"/>
  <c r="H177" i="44"/>
  <c r="G177" i="44"/>
  <c r="F177" i="44"/>
  <c r="E177" i="44"/>
  <c r="B177" i="44"/>
  <c r="A177" i="44"/>
  <c r="H176" i="44"/>
  <c r="G176" i="44"/>
  <c r="F176" i="44"/>
  <c r="E176" i="44"/>
  <c r="B176" i="44"/>
  <c r="A176" i="44"/>
  <c r="H175" i="44"/>
  <c r="G175" i="44"/>
  <c r="F175" i="44"/>
  <c r="E175" i="44"/>
  <c r="B175" i="44"/>
  <c r="A175" i="44"/>
  <c r="H174" i="44"/>
  <c r="G174" i="44"/>
  <c r="F174" i="44"/>
  <c r="E174" i="44"/>
  <c r="B174" i="44"/>
  <c r="A174" i="44"/>
  <c r="H173" i="44"/>
  <c r="G173" i="44"/>
  <c r="F173" i="44"/>
  <c r="E173" i="44"/>
  <c r="B173" i="44"/>
  <c r="A173" i="44"/>
  <c r="H172" i="44"/>
  <c r="G172" i="44"/>
  <c r="F172" i="44"/>
  <c r="E172" i="44"/>
  <c r="B172" i="44"/>
  <c r="A172" i="44"/>
  <c r="H171" i="44"/>
  <c r="G171" i="44"/>
  <c r="F171" i="44"/>
  <c r="E171" i="44"/>
  <c r="B171" i="44"/>
  <c r="A171" i="44"/>
  <c r="H170" i="44"/>
  <c r="G170" i="44"/>
  <c r="F170" i="44"/>
  <c r="E170" i="44"/>
  <c r="B170" i="44"/>
  <c r="A170" i="44"/>
  <c r="H169" i="44"/>
  <c r="G169" i="44"/>
  <c r="F169" i="44"/>
  <c r="E169" i="44"/>
  <c r="B169" i="44"/>
  <c r="A169" i="44"/>
  <c r="H168" i="44"/>
  <c r="G168" i="44"/>
  <c r="F168" i="44"/>
  <c r="E168" i="44"/>
  <c r="B168" i="44"/>
  <c r="A168" i="44"/>
  <c r="H167" i="44"/>
  <c r="G167" i="44"/>
  <c r="F167" i="44"/>
  <c r="E167" i="44"/>
  <c r="B167" i="44"/>
  <c r="A167" i="44"/>
  <c r="H166" i="44"/>
  <c r="G166" i="44"/>
  <c r="F166" i="44"/>
  <c r="E166" i="44"/>
  <c r="B166" i="44"/>
  <c r="A166" i="44"/>
  <c r="H165" i="44"/>
  <c r="G165" i="44"/>
  <c r="F165" i="44"/>
  <c r="E165" i="44"/>
  <c r="B165" i="44"/>
  <c r="A165" i="44"/>
  <c r="H164" i="44"/>
  <c r="G164" i="44"/>
  <c r="F164" i="44"/>
  <c r="E164" i="44"/>
  <c r="B164" i="44"/>
  <c r="A164" i="44"/>
  <c r="H163" i="44"/>
  <c r="G163" i="44"/>
  <c r="F163" i="44"/>
  <c r="E163" i="44"/>
  <c r="B163" i="44"/>
  <c r="A163" i="44"/>
  <c r="H162" i="44"/>
  <c r="G162" i="44"/>
  <c r="F162" i="44"/>
  <c r="E162" i="44"/>
  <c r="B162" i="44"/>
  <c r="A162" i="44"/>
  <c r="H161" i="44"/>
  <c r="G161" i="44"/>
  <c r="F161" i="44"/>
  <c r="E161" i="44"/>
  <c r="B161" i="44"/>
  <c r="A161" i="44"/>
  <c r="H160" i="44"/>
  <c r="G160" i="44"/>
  <c r="F160" i="44"/>
  <c r="E160" i="44"/>
  <c r="B160" i="44"/>
  <c r="A160" i="44"/>
  <c r="H159" i="44"/>
  <c r="G159" i="44"/>
  <c r="F159" i="44"/>
  <c r="E159" i="44"/>
  <c r="B159" i="44"/>
  <c r="A159" i="44"/>
  <c r="H158" i="44"/>
  <c r="G158" i="44"/>
  <c r="F158" i="44"/>
  <c r="E158" i="44"/>
  <c r="B158" i="44"/>
  <c r="A158" i="44"/>
  <c r="H157" i="44"/>
  <c r="G157" i="44"/>
  <c r="F157" i="44"/>
  <c r="E157" i="44"/>
  <c r="B157" i="44"/>
  <c r="A157" i="44"/>
  <c r="H156" i="44"/>
  <c r="G156" i="44"/>
  <c r="F156" i="44"/>
  <c r="E156" i="44"/>
  <c r="B156" i="44"/>
  <c r="A156" i="44"/>
  <c r="H155" i="44"/>
  <c r="G155" i="44"/>
  <c r="F155" i="44"/>
  <c r="E155" i="44"/>
  <c r="B155" i="44"/>
  <c r="A155" i="44"/>
  <c r="H154" i="44"/>
  <c r="G154" i="44"/>
  <c r="F154" i="44"/>
  <c r="E154" i="44"/>
  <c r="B154" i="44"/>
  <c r="A154" i="44"/>
  <c r="H153" i="44"/>
  <c r="G153" i="44"/>
  <c r="F153" i="44"/>
  <c r="E153" i="44"/>
  <c r="B153" i="44"/>
  <c r="A153" i="44"/>
  <c r="H152" i="44"/>
  <c r="G152" i="44"/>
  <c r="F152" i="44"/>
  <c r="E152" i="44"/>
  <c r="B152" i="44"/>
  <c r="A152" i="44"/>
  <c r="H151" i="44"/>
  <c r="G151" i="44"/>
  <c r="F151" i="44"/>
  <c r="E151" i="44"/>
  <c r="B151" i="44"/>
  <c r="A151" i="44"/>
  <c r="H150" i="44"/>
  <c r="G150" i="44"/>
  <c r="F150" i="44"/>
  <c r="E150" i="44"/>
  <c r="B150" i="44"/>
  <c r="A150" i="44"/>
  <c r="H149" i="44"/>
  <c r="G149" i="44"/>
  <c r="F149" i="44"/>
  <c r="E149" i="44"/>
  <c r="B149" i="44"/>
  <c r="A149" i="44"/>
  <c r="H148" i="44"/>
  <c r="G148" i="44"/>
  <c r="F148" i="44"/>
  <c r="E148" i="44"/>
  <c r="B148" i="44"/>
  <c r="A148" i="44"/>
  <c r="H147" i="44"/>
  <c r="G147" i="44"/>
  <c r="F147" i="44"/>
  <c r="E147" i="44"/>
  <c r="B147" i="44"/>
  <c r="A147" i="44"/>
  <c r="H146" i="44"/>
  <c r="G146" i="44"/>
  <c r="F146" i="44"/>
  <c r="E146" i="44"/>
  <c r="B146" i="44"/>
  <c r="A146" i="44"/>
  <c r="H145" i="44"/>
  <c r="G145" i="44"/>
  <c r="F145" i="44"/>
  <c r="E145" i="44"/>
  <c r="B145" i="44"/>
  <c r="A145" i="44"/>
  <c r="H144" i="44"/>
  <c r="G144" i="44"/>
  <c r="F144" i="44"/>
  <c r="E144" i="44"/>
  <c r="B144" i="44"/>
  <c r="A144" i="44"/>
  <c r="H143" i="44"/>
  <c r="G143" i="44"/>
  <c r="F143" i="44"/>
  <c r="E143" i="44"/>
  <c r="B143" i="44"/>
  <c r="A143" i="44"/>
  <c r="H142" i="44"/>
  <c r="G142" i="44"/>
  <c r="F142" i="44"/>
  <c r="E142" i="44"/>
  <c r="B142" i="44"/>
  <c r="A142" i="44"/>
  <c r="H141" i="44"/>
  <c r="G141" i="44"/>
  <c r="F141" i="44"/>
  <c r="E141" i="44"/>
  <c r="B141" i="44"/>
  <c r="A141" i="44"/>
  <c r="H140" i="44"/>
  <c r="G140" i="44"/>
  <c r="F140" i="44"/>
  <c r="E140" i="44"/>
  <c r="B140" i="44"/>
  <c r="A140" i="44"/>
  <c r="H139" i="44"/>
  <c r="G139" i="44"/>
  <c r="F139" i="44"/>
  <c r="E139" i="44"/>
  <c r="B139" i="44"/>
  <c r="A139" i="44"/>
  <c r="H138" i="44"/>
  <c r="G138" i="44"/>
  <c r="F138" i="44"/>
  <c r="E138" i="44"/>
  <c r="B138" i="44"/>
  <c r="A138" i="44"/>
  <c r="H137" i="44"/>
  <c r="G137" i="44"/>
  <c r="F137" i="44"/>
  <c r="E137" i="44"/>
  <c r="B137" i="44"/>
  <c r="A137" i="44"/>
  <c r="H136" i="44"/>
  <c r="G136" i="44"/>
  <c r="F136" i="44"/>
  <c r="E136" i="44"/>
  <c r="B136" i="44"/>
  <c r="A136" i="44"/>
  <c r="H135" i="44"/>
  <c r="G135" i="44"/>
  <c r="F135" i="44"/>
  <c r="E135" i="44"/>
  <c r="B135" i="44"/>
  <c r="A135" i="44"/>
  <c r="H134" i="44"/>
  <c r="G134" i="44"/>
  <c r="F134" i="44"/>
  <c r="E134" i="44"/>
  <c r="B134" i="44"/>
  <c r="A134" i="44"/>
  <c r="H133" i="44"/>
  <c r="G133" i="44"/>
  <c r="F133" i="44"/>
  <c r="E133" i="44"/>
  <c r="B133" i="44"/>
  <c r="A133" i="44"/>
  <c r="H132" i="44"/>
  <c r="G132" i="44"/>
  <c r="F132" i="44"/>
  <c r="E132" i="44"/>
  <c r="B132" i="44"/>
  <c r="A132" i="44"/>
  <c r="H131" i="44"/>
  <c r="G131" i="44"/>
  <c r="F131" i="44"/>
  <c r="E131" i="44"/>
  <c r="B131" i="44"/>
  <c r="A131" i="44"/>
  <c r="H130" i="44"/>
  <c r="G130" i="44"/>
  <c r="F130" i="44"/>
  <c r="E130" i="44"/>
  <c r="B130" i="44"/>
  <c r="A130" i="44"/>
  <c r="H129" i="44"/>
  <c r="G129" i="44"/>
  <c r="F129" i="44"/>
  <c r="E129" i="44"/>
  <c r="B129" i="44"/>
  <c r="A129" i="44"/>
  <c r="H128" i="44"/>
  <c r="G128" i="44"/>
  <c r="F128" i="44"/>
  <c r="E128" i="44"/>
  <c r="B128" i="44"/>
  <c r="A128" i="44"/>
  <c r="H127" i="44"/>
  <c r="G127" i="44"/>
  <c r="F127" i="44"/>
  <c r="E127" i="44"/>
  <c r="B127" i="44"/>
  <c r="A127" i="44"/>
  <c r="H126" i="44"/>
  <c r="G126" i="44"/>
  <c r="F126" i="44"/>
  <c r="E126" i="44"/>
  <c r="B126" i="44"/>
  <c r="A126" i="44"/>
  <c r="H125" i="44"/>
  <c r="G125" i="44"/>
  <c r="F125" i="44"/>
  <c r="E125" i="44"/>
  <c r="B125" i="44"/>
  <c r="A125" i="44"/>
  <c r="H124" i="44"/>
  <c r="G124" i="44"/>
  <c r="F124" i="44"/>
  <c r="E124" i="44"/>
  <c r="B124" i="44"/>
  <c r="A124" i="44"/>
  <c r="H123" i="44"/>
  <c r="G123" i="44"/>
  <c r="F123" i="44"/>
  <c r="E123" i="44"/>
  <c r="B123" i="44"/>
  <c r="A123" i="44"/>
  <c r="H122" i="44"/>
  <c r="G122" i="44"/>
  <c r="F122" i="44"/>
  <c r="E122" i="44"/>
  <c r="B122" i="44"/>
  <c r="A122" i="44"/>
  <c r="H121" i="44"/>
  <c r="G121" i="44"/>
  <c r="F121" i="44"/>
  <c r="E121" i="44"/>
  <c r="B121" i="44"/>
  <c r="A121" i="44"/>
  <c r="H120" i="44"/>
  <c r="G120" i="44"/>
  <c r="F120" i="44"/>
  <c r="E120" i="44"/>
  <c r="B120" i="44"/>
  <c r="A120" i="44"/>
  <c r="H119" i="44"/>
  <c r="G119" i="44"/>
  <c r="F119" i="44"/>
  <c r="E119" i="44"/>
  <c r="B119" i="44"/>
  <c r="A119" i="44"/>
  <c r="H118" i="44"/>
  <c r="G118" i="44"/>
  <c r="F118" i="44"/>
  <c r="E118" i="44"/>
  <c r="B118" i="44"/>
  <c r="A118" i="44"/>
  <c r="H117" i="44"/>
  <c r="G117" i="44"/>
  <c r="F117" i="44"/>
  <c r="E117" i="44"/>
  <c r="B117" i="44"/>
  <c r="A117" i="44"/>
  <c r="H116" i="44"/>
  <c r="G116" i="44"/>
  <c r="F116" i="44"/>
  <c r="E116" i="44"/>
  <c r="B116" i="44"/>
  <c r="A116" i="44"/>
  <c r="H115" i="44"/>
  <c r="G115" i="44"/>
  <c r="F115" i="44"/>
  <c r="E115" i="44"/>
  <c r="B115" i="44"/>
  <c r="A115" i="44"/>
  <c r="H114" i="44"/>
  <c r="G114" i="44"/>
  <c r="F114" i="44"/>
  <c r="E114" i="44"/>
  <c r="B114" i="44"/>
  <c r="A114" i="44"/>
  <c r="H113" i="44"/>
  <c r="G113" i="44"/>
  <c r="F113" i="44"/>
  <c r="E113" i="44"/>
  <c r="B113" i="44"/>
  <c r="A113" i="44"/>
  <c r="H112" i="44"/>
  <c r="G112" i="44"/>
  <c r="F112" i="44"/>
  <c r="E112" i="44"/>
  <c r="B112" i="44"/>
  <c r="A112" i="44"/>
  <c r="H111" i="44"/>
  <c r="G111" i="44"/>
  <c r="F111" i="44"/>
  <c r="E111" i="44"/>
  <c r="B111" i="44"/>
  <c r="A111" i="44"/>
  <c r="H110" i="44"/>
  <c r="G110" i="44"/>
  <c r="F110" i="44"/>
  <c r="E110" i="44"/>
  <c r="B110" i="44"/>
  <c r="A110" i="44"/>
  <c r="H109" i="44"/>
  <c r="G109" i="44"/>
  <c r="F109" i="44"/>
  <c r="E109" i="44"/>
  <c r="B109" i="44"/>
  <c r="A109" i="44"/>
  <c r="H108" i="44"/>
  <c r="G108" i="44"/>
  <c r="F108" i="44"/>
  <c r="E108" i="44"/>
  <c r="B108" i="44"/>
  <c r="A108" i="44"/>
  <c r="H107" i="44"/>
  <c r="G107" i="44"/>
  <c r="F107" i="44"/>
  <c r="E107" i="44"/>
  <c r="B107" i="44"/>
  <c r="A107" i="44"/>
  <c r="H106" i="44"/>
  <c r="G106" i="44"/>
  <c r="F106" i="44"/>
  <c r="E106" i="44"/>
  <c r="B106" i="44"/>
  <c r="A106" i="44"/>
  <c r="H105" i="44"/>
  <c r="G105" i="44"/>
  <c r="F105" i="44"/>
  <c r="E105" i="44"/>
  <c r="B105" i="44"/>
  <c r="A105" i="44"/>
  <c r="H104" i="44"/>
  <c r="G104" i="44"/>
  <c r="F104" i="44"/>
  <c r="E104" i="44"/>
  <c r="B104" i="44"/>
  <c r="A104" i="44"/>
  <c r="H103" i="44"/>
  <c r="G103" i="44"/>
  <c r="F103" i="44"/>
  <c r="E103" i="44"/>
  <c r="B103" i="44"/>
  <c r="A103" i="44"/>
  <c r="H102" i="44"/>
  <c r="G102" i="44"/>
  <c r="F102" i="44"/>
  <c r="E102" i="44"/>
  <c r="B102" i="44"/>
  <c r="A102" i="44"/>
  <c r="H101" i="44"/>
  <c r="G101" i="44"/>
  <c r="F101" i="44"/>
  <c r="E101" i="44"/>
  <c r="B101" i="44"/>
  <c r="A101" i="44"/>
  <c r="H100" i="44"/>
  <c r="G100" i="44"/>
  <c r="F100" i="44"/>
  <c r="E100" i="44"/>
  <c r="B100" i="44"/>
  <c r="A100" i="44"/>
  <c r="H99" i="44"/>
  <c r="G99" i="44"/>
  <c r="F99" i="44"/>
  <c r="E99" i="44"/>
  <c r="B99" i="44"/>
  <c r="A99" i="44"/>
  <c r="H98" i="44"/>
  <c r="G98" i="44"/>
  <c r="F98" i="44"/>
  <c r="E98" i="44"/>
  <c r="B98" i="44"/>
  <c r="A98" i="44"/>
  <c r="H97" i="44"/>
  <c r="G97" i="44"/>
  <c r="F97" i="44"/>
  <c r="E97" i="44"/>
  <c r="B97" i="44"/>
  <c r="A97" i="44"/>
  <c r="H96" i="44"/>
  <c r="G96" i="44"/>
  <c r="F96" i="44"/>
  <c r="E96" i="44"/>
  <c r="B96" i="44"/>
  <c r="A96" i="44"/>
  <c r="H95" i="44"/>
  <c r="G95" i="44"/>
  <c r="F95" i="44"/>
  <c r="E95" i="44"/>
  <c r="B95" i="44"/>
  <c r="A95" i="44"/>
  <c r="H94" i="44"/>
  <c r="G94" i="44"/>
  <c r="F94" i="44"/>
  <c r="E94" i="44"/>
  <c r="B94" i="44"/>
  <c r="A94" i="44"/>
  <c r="H93" i="44"/>
  <c r="G93" i="44"/>
  <c r="F93" i="44"/>
  <c r="E93" i="44"/>
  <c r="B93" i="44"/>
  <c r="A93" i="44"/>
  <c r="H92" i="44"/>
  <c r="G92" i="44"/>
  <c r="F92" i="44"/>
  <c r="E92" i="44"/>
  <c r="B92" i="44"/>
  <c r="A92" i="44"/>
  <c r="H91" i="44"/>
  <c r="G91" i="44"/>
  <c r="F91" i="44"/>
  <c r="E91" i="44"/>
  <c r="B91" i="44"/>
  <c r="A91" i="44"/>
  <c r="H90" i="44"/>
  <c r="G90" i="44"/>
  <c r="F90" i="44"/>
  <c r="E90" i="44"/>
  <c r="B90" i="44"/>
  <c r="A90" i="44"/>
  <c r="H89" i="44"/>
  <c r="G89" i="44"/>
  <c r="F89" i="44"/>
  <c r="E89" i="44"/>
  <c r="B89" i="44"/>
  <c r="A89" i="44"/>
  <c r="H88" i="44"/>
  <c r="G88" i="44"/>
  <c r="F88" i="44"/>
  <c r="E88" i="44"/>
  <c r="B88" i="44"/>
  <c r="A88" i="44"/>
  <c r="H87" i="44"/>
  <c r="G87" i="44"/>
  <c r="F87" i="44"/>
  <c r="E87" i="44"/>
  <c r="B87" i="44"/>
  <c r="A87" i="44"/>
  <c r="H86" i="44"/>
  <c r="G86" i="44"/>
  <c r="F86" i="44"/>
  <c r="E86" i="44"/>
  <c r="B86" i="44"/>
  <c r="A86" i="44"/>
  <c r="H85" i="44"/>
  <c r="G85" i="44"/>
  <c r="F85" i="44"/>
  <c r="E85" i="44"/>
  <c r="B85" i="44"/>
  <c r="A85" i="44"/>
  <c r="H84" i="44"/>
  <c r="G84" i="44"/>
  <c r="F84" i="44"/>
  <c r="E84" i="44"/>
  <c r="B84" i="44"/>
  <c r="A84" i="44"/>
  <c r="H83" i="44"/>
  <c r="G83" i="44"/>
  <c r="F83" i="44"/>
  <c r="E83" i="44"/>
  <c r="B83" i="44"/>
  <c r="A83" i="44"/>
  <c r="H82" i="44"/>
  <c r="G82" i="44"/>
  <c r="F82" i="44"/>
  <c r="E82" i="44"/>
  <c r="B82" i="44"/>
  <c r="A82" i="44"/>
  <c r="H81" i="44"/>
  <c r="G81" i="44"/>
  <c r="F81" i="44"/>
  <c r="E81" i="44"/>
  <c r="B81" i="44"/>
  <c r="A81" i="44"/>
  <c r="H80" i="44"/>
  <c r="G80" i="44"/>
  <c r="F80" i="44"/>
  <c r="E80" i="44"/>
  <c r="B80" i="44"/>
  <c r="A80" i="44"/>
  <c r="H79" i="44"/>
  <c r="G79" i="44"/>
  <c r="F79" i="44"/>
  <c r="E79" i="44"/>
  <c r="B79" i="44"/>
  <c r="A79" i="44"/>
  <c r="H78" i="44"/>
  <c r="G78" i="44"/>
  <c r="F78" i="44"/>
  <c r="E78" i="44"/>
  <c r="B78" i="44"/>
  <c r="A78" i="44"/>
  <c r="H77" i="44"/>
  <c r="G77" i="44"/>
  <c r="F77" i="44"/>
  <c r="E77" i="44"/>
  <c r="B77" i="44"/>
  <c r="A77" i="44"/>
  <c r="H76" i="44"/>
  <c r="G76" i="44"/>
  <c r="F76" i="44"/>
  <c r="E76" i="44"/>
  <c r="B76" i="44"/>
  <c r="A76" i="44"/>
  <c r="H75" i="44"/>
  <c r="G75" i="44"/>
  <c r="F75" i="44"/>
  <c r="E75" i="44"/>
  <c r="B75" i="44"/>
  <c r="A75" i="44"/>
  <c r="H74" i="44"/>
  <c r="G74" i="44"/>
  <c r="F74" i="44"/>
  <c r="E74" i="44"/>
  <c r="B74" i="44"/>
  <c r="A74" i="44"/>
  <c r="H73" i="44"/>
  <c r="G73" i="44"/>
  <c r="F73" i="44"/>
  <c r="E73" i="44"/>
  <c r="B73" i="44"/>
  <c r="A73" i="44"/>
  <c r="H72" i="44"/>
  <c r="G72" i="44"/>
  <c r="F72" i="44"/>
  <c r="E72" i="44"/>
  <c r="B72" i="44"/>
  <c r="A72" i="44"/>
  <c r="H71" i="44"/>
  <c r="G71" i="44"/>
  <c r="F71" i="44"/>
  <c r="E71" i="44"/>
  <c r="B71" i="44"/>
  <c r="A71" i="44"/>
  <c r="H70" i="44"/>
  <c r="G70" i="44"/>
  <c r="F70" i="44"/>
  <c r="E70" i="44"/>
  <c r="B70" i="44"/>
  <c r="A70" i="44"/>
  <c r="H69" i="44"/>
  <c r="G69" i="44"/>
  <c r="F69" i="44"/>
  <c r="E69" i="44"/>
  <c r="B69" i="44"/>
  <c r="A69" i="44"/>
  <c r="H68" i="44"/>
  <c r="G68" i="44"/>
  <c r="F68" i="44"/>
  <c r="E68" i="44"/>
  <c r="B68" i="44"/>
  <c r="A68" i="44"/>
  <c r="H67" i="44"/>
  <c r="G67" i="44"/>
  <c r="F67" i="44"/>
  <c r="E67" i="44"/>
  <c r="B67" i="44"/>
  <c r="A67" i="44"/>
  <c r="H66" i="44"/>
  <c r="G66" i="44"/>
  <c r="F66" i="44"/>
  <c r="E66" i="44"/>
  <c r="B66" i="44"/>
  <c r="A66" i="44"/>
  <c r="H65" i="44"/>
  <c r="G65" i="44"/>
  <c r="F65" i="44"/>
  <c r="E65" i="44"/>
  <c r="B65" i="44"/>
  <c r="A65" i="44"/>
  <c r="H64" i="44"/>
  <c r="G64" i="44"/>
  <c r="F64" i="44"/>
  <c r="E64" i="44"/>
  <c r="B64" i="44"/>
  <c r="A64" i="44"/>
  <c r="H63" i="44"/>
  <c r="G63" i="44"/>
  <c r="F63" i="44"/>
  <c r="E63" i="44"/>
  <c r="B63" i="44"/>
  <c r="A63" i="44"/>
  <c r="H62" i="44"/>
  <c r="G62" i="44"/>
  <c r="F62" i="44"/>
  <c r="E62" i="44"/>
  <c r="B62" i="44"/>
  <c r="A62" i="44"/>
  <c r="H61" i="44"/>
  <c r="G61" i="44"/>
  <c r="F61" i="44"/>
  <c r="E61" i="44"/>
  <c r="B61" i="44"/>
  <c r="A61" i="44"/>
  <c r="H60" i="44"/>
  <c r="G60" i="44"/>
  <c r="F60" i="44"/>
  <c r="E60" i="44"/>
  <c r="B60" i="44"/>
  <c r="A60" i="44"/>
  <c r="H59" i="44"/>
  <c r="G59" i="44"/>
  <c r="F59" i="44"/>
  <c r="E59" i="44"/>
  <c r="B59" i="44"/>
  <c r="A59" i="44"/>
  <c r="H58" i="44"/>
  <c r="G58" i="44"/>
  <c r="F58" i="44"/>
  <c r="E58" i="44"/>
  <c r="B58" i="44"/>
  <c r="A58" i="44"/>
  <c r="H57" i="44"/>
  <c r="G57" i="44"/>
  <c r="F57" i="44"/>
  <c r="E57" i="44"/>
  <c r="B57" i="44"/>
  <c r="A57" i="44"/>
  <c r="H56" i="44"/>
  <c r="G56" i="44"/>
  <c r="F56" i="44"/>
  <c r="E56" i="44"/>
  <c r="B56" i="44"/>
  <c r="A56" i="44"/>
  <c r="H55" i="44"/>
  <c r="G55" i="44"/>
  <c r="F55" i="44"/>
  <c r="E55" i="44"/>
  <c r="B55" i="44"/>
  <c r="A55" i="44"/>
  <c r="H54" i="44"/>
  <c r="G54" i="44"/>
  <c r="F54" i="44"/>
  <c r="E54" i="44"/>
  <c r="B54" i="44"/>
  <c r="A54" i="44"/>
  <c r="H53" i="44"/>
  <c r="G53" i="44"/>
  <c r="F53" i="44"/>
  <c r="E53" i="44"/>
  <c r="B53" i="44"/>
  <c r="A53" i="44"/>
  <c r="H52" i="44"/>
  <c r="G52" i="44"/>
  <c r="F52" i="44"/>
  <c r="E52" i="44"/>
  <c r="B52" i="44"/>
  <c r="A52" i="44"/>
  <c r="H51" i="44"/>
  <c r="G51" i="44"/>
  <c r="F51" i="44"/>
  <c r="E51" i="44"/>
  <c r="B51" i="44"/>
  <c r="A51" i="44"/>
  <c r="H50" i="44"/>
  <c r="G50" i="44"/>
  <c r="F50" i="44"/>
  <c r="E50" i="44"/>
  <c r="B50" i="44"/>
  <c r="A50" i="44"/>
  <c r="H49" i="44"/>
  <c r="G49" i="44"/>
  <c r="F49" i="44"/>
  <c r="E49" i="44"/>
  <c r="B49" i="44"/>
  <c r="A49" i="44"/>
  <c r="H48" i="44"/>
  <c r="G48" i="44"/>
  <c r="F48" i="44"/>
  <c r="E48" i="44"/>
  <c r="B48" i="44"/>
  <c r="A48" i="44"/>
  <c r="H47" i="44"/>
  <c r="G47" i="44"/>
  <c r="F47" i="44"/>
  <c r="E47" i="44"/>
  <c r="B47" i="44"/>
  <c r="A47" i="44"/>
  <c r="H46" i="44"/>
  <c r="G46" i="44"/>
  <c r="F46" i="44"/>
  <c r="E46" i="44"/>
  <c r="B46" i="44"/>
  <c r="A46" i="44"/>
  <c r="H45" i="44"/>
  <c r="G45" i="44"/>
  <c r="F45" i="44"/>
  <c r="E45" i="44"/>
  <c r="B45" i="44"/>
  <c r="A45" i="44"/>
  <c r="H44" i="44"/>
  <c r="G44" i="44"/>
  <c r="F44" i="44"/>
  <c r="E44" i="44"/>
  <c r="B44" i="44"/>
  <c r="A44" i="44"/>
  <c r="H43" i="44"/>
  <c r="G43" i="44"/>
  <c r="F43" i="44"/>
  <c r="E43" i="44"/>
  <c r="B43" i="44"/>
  <c r="A43" i="44"/>
  <c r="H42" i="44"/>
  <c r="G42" i="44"/>
  <c r="F42" i="44"/>
  <c r="E42" i="44"/>
  <c r="B42" i="44"/>
  <c r="A42" i="44"/>
  <c r="H41" i="44"/>
  <c r="G41" i="44"/>
  <c r="F41" i="44"/>
  <c r="E41" i="44"/>
  <c r="B41" i="44"/>
  <c r="A41" i="44"/>
  <c r="H40" i="44"/>
  <c r="G40" i="44"/>
  <c r="F40" i="44"/>
  <c r="E40" i="44"/>
  <c r="B40" i="44"/>
  <c r="A40" i="44"/>
  <c r="H39" i="44"/>
  <c r="G39" i="44"/>
  <c r="F39" i="44"/>
  <c r="E39" i="44"/>
  <c r="B39" i="44"/>
  <c r="A39" i="44"/>
  <c r="H38" i="44"/>
  <c r="G38" i="44"/>
  <c r="F38" i="44"/>
  <c r="E38" i="44"/>
  <c r="B38" i="44"/>
  <c r="A38" i="44"/>
  <c r="H37" i="44"/>
  <c r="G37" i="44"/>
  <c r="F37" i="44"/>
  <c r="E37" i="44"/>
  <c r="B37" i="44"/>
  <c r="A37" i="44"/>
  <c r="H36" i="44"/>
  <c r="G36" i="44"/>
  <c r="F36" i="44"/>
  <c r="E36" i="44"/>
  <c r="B36" i="44"/>
  <c r="A36" i="44"/>
  <c r="H35" i="44"/>
  <c r="G35" i="44"/>
  <c r="F35" i="44"/>
  <c r="E35" i="44"/>
  <c r="B35" i="44"/>
  <c r="A35" i="44"/>
  <c r="H34" i="44"/>
  <c r="G34" i="44"/>
  <c r="F34" i="44"/>
  <c r="E34" i="44"/>
  <c r="B34" i="44"/>
  <c r="A34" i="44"/>
  <c r="H33" i="44"/>
  <c r="G33" i="44"/>
  <c r="F33" i="44"/>
  <c r="E33" i="44"/>
  <c r="B33" i="44"/>
  <c r="A33" i="44"/>
  <c r="H32" i="44"/>
  <c r="G32" i="44"/>
  <c r="F32" i="44"/>
  <c r="E32" i="44"/>
  <c r="B32" i="44"/>
  <c r="A32" i="44"/>
  <c r="H31" i="44"/>
  <c r="G31" i="44"/>
  <c r="F31" i="44"/>
  <c r="E31" i="44"/>
  <c r="B31" i="44"/>
  <c r="A31" i="44"/>
  <c r="H30" i="44"/>
  <c r="G30" i="44"/>
  <c r="F30" i="44"/>
  <c r="E30" i="44"/>
  <c r="B30" i="44"/>
  <c r="A30" i="44"/>
  <c r="H29" i="44"/>
  <c r="G29" i="44"/>
  <c r="F29" i="44"/>
  <c r="E29" i="44"/>
  <c r="B29" i="44"/>
  <c r="A29" i="44"/>
  <c r="H28" i="44"/>
  <c r="G28" i="44"/>
  <c r="F28" i="44"/>
  <c r="E28" i="44"/>
  <c r="B28" i="44"/>
  <c r="A28" i="44"/>
  <c r="H27" i="44"/>
  <c r="G27" i="44"/>
  <c r="F27" i="44"/>
  <c r="E27" i="44"/>
  <c r="B27" i="44"/>
  <c r="A27" i="44"/>
  <c r="H26" i="44"/>
  <c r="G26" i="44"/>
  <c r="F26" i="44"/>
  <c r="E26" i="44"/>
  <c r="B26" i="44"/>
  <c r="A26" i="44"/>
  <c r="H25" i="44"/>
  <c r="G25" i="44"/>
  <c r="F25" i="44"/>
  <c r="E25" i="44"/>
  <c r="B25" i="44"/>
  <c r="A25" i="44"/>
  <c r="H24" i="44"/>
  <c r="G24" i="44"/>
  <c r="F24" i="44"/>
  <c r="E24" i="44"/>
  <c r="B24" i="44"/>
  <c r="A24" i="44"/>
  <c r="H23" i="44"/>
  <c r="G23" i="44"/>
  <c r="F23" i="44"/>
  <c r="E23" i="44"/>
  <c r="B23" i="44"/>
  <c r="A23" i="44"/>
  <c r="H22" i="44"/>
  <c r="G22" i="44"/>
  <c r="F22" i="44"/>
  <c r="E22" i="44"/>
  <c r="B22" i="44"/>
  <c r="A22" i="44"/>
  <c r="H21" i="44"/>
  <c r="G21" i="44"/>
  <c r="F21" i="44"/>
  <c r="E21" i="44"/>
  <c r="B21" i="44"/>
  <c r="A21" i="44"/>
  <c r="H20" i="44"/>
  <c r="G20" i="44"/>
  <c r="F20" i="44"/>
  <c r="E20" i="44"/>
  <c r="B20" i="44"/>
  <c r="A20" i="44"/>
  <c r="H19" i="44"/>
  <c r="G19" i="44"/>
  <c r="F19" i="44"/>
  <c r="E19" i="44"/>
  <c r="B19" i="44"/>
  <c r="A19" i="44"/>
  <c r="H18" i="44"/>
  <c r="G18" i="44"/>
  <c r="F18" i="44"/>
  <c r="E18" i="44"/>
  <c r="B18" i="44"/>
  <c r="A18" i="44"/>
  <c r="H17" i="44"/>
  <c r="G17" i="44"/>
  <c r="F17" i="44"/>
  <c r="E17" i="44"/>
  <c r="B17" i="44"/>
  <c r="A17" i="44"/>
  <c r="H16" i="44"/>
  <c r="G16" i="44"/>
  <c r="F16" i="44"/>
  <c r="E16" i="44"/>
  <c r="B16" i="44"/>
  <c r="A16" i="44"/>
  <c r="H15" i="44"/>
  <c r="G15" i="44"/>
  <c r="F15" i="44"/>
  <c r="E15" i="44"/>
  <c r="B15" i="44"/>
  <c r="A15" i="44"/>
  <c r="H14" i="44"/>
  <c r="G14" i="44"/>
  <c r="F14" i="44"/>
  <c r="E14" i="44"/>
  <c r="B14" i="44"/>
  <c r="A14" i="44"/>
  <c r="H13" i="44"/>
  <c r="G13" i="44"/>
  <c r="F13" i="44"/>
  <c r="E13" i="44"/>
  <c r="B13" i="44"/>
  <c r="A13" i="44"/>
  <c r="H12" i="44"/>
  <c r="G12" i="44"/>
  <c r="F12" i="44"/>
  <c r="E12" i="44"/>
  <c r="B12" i="44"/>
  <c r="A12" i="44"/>
  <c r="H11" i="44"/>
  <c r="G11" i="44"/>
  <c r="F11" i="44"/>
  <c r="E11" i="44"/>
  <c r="B11" i="44"/>
  <c r="A11" i="44"/>
  <c r="H10" i="44"/>
  <c r="G10" i="44"/>
  <c r="F10" i="44"/>
  <c r="E10" i="44"/>
  <c r="B10" i="44"/>
  <c r="A10" i="44"/>
  <c r="H9" i="44"/>
  <c r="G9" i="44"/>
  <c r="F9" i="44"/>
  <c r="E9" i="44"/>
  <c r="B9" i="44"/>
  <c r="A9" i="44"/>
  <c r="H8" i="44"/>
  <c r="G8" i="44"/>
  <c r="F8" i="44"/>
  <c r="E8" i="44"/>
  <c r="B8" i="44"/>
  <c r="A8" i="44"/>
  <c r="H7" i="44"/>
  <c r="G7" i="44"/>
  <c r="F7" i="44"/>
  <c r="E7" i="44"/>
  <c r="B7" i="44"/>
  <c r="A7" i="44"/>
  <c r="H6" i="44"/>
  <c r="G6" i="44"/>
  <c r="F6" i="44"/>
  <c r="E6" i="44"/>
  <c r="B6" i="44"/>
  <c r="A6" i="44"/>
  <c r="H5" i="44"/>
  <c r="G5" i="44"/>
  <c r="F5" i="44"/>
  <c r="E5" i="44"/>
  <c r="B5" i="44"/>
  <c r="A5" i="44"/>
  <c r="H4" i="44"/>
  <c r="G4" i="44"/>
  <c r="F4" i="44"/>
  <c r="E4" i="44"/>
  <c r="B4" i="44"/>
  <c r="A4" i="44"/>
  <c r="H3" i="44"/>
  <c r="G3" i="44"/>
  <c r="F3" i="44"/>
  <c r="E3" i="44"/>
  <c r="B3" i="44"/>
  <c r="A3" i="44"/>
  <c r="H2" i="44"/>
  <c r="G2" i="44"/>
  <c r="F2" i="44"/>
  <c r="E2" i="44"/>
  <c r="B2" i="44"/>
  <c r="A2" i="44"/>
  <c r="N14" i="45" l="1"/>
  <c r="G14" i="45" s="1"/>
  <c r="N12" i="45"/>
  <c r="G12" i="45" s="1"/>
  <c r="B2" i="45"/>
  <c r="G17" i="45"/>
  <c r="B17" i="45"/>
  <c r="N15" i="45"/>
  <c r="B14" i="45"/>
  <c r="B4" i="45"/>
  <c r="B12" i="45"/>
  <c r="B9" i="45"/>
  <c r="B8" i="45"/>
  <c r="B7" i="45"/>
  <c r="G6" i="45"/>
  <c r="G8" i="45"/>
  <c r="N19" i="45"/>
  <c r="B16" i="45"/>
  <c r="B5" i="45"/>
  <c r="N13" i="45"/>
  <c r="G7" i="45"/>
  <c r="N18" i="45"/>
  <c r="A631" i="43"/>
  <c r="B631" i="43"/>
  <c r="C631" i="43"/>
  <c r="D631" i="43"/>
  <c r="F631" i="43"/>
  <c r="A632" i="43"/>
  <c r="B632" i="43"/>
  <c r="C632" i="43"/>
  <c r="D632" i="43"/>
  <c r="F632" i="43"/>
  <c r="A633" i="43"/>
  <c r="B633" i="43"/>
  <c r="C633" i="43"/>
  <c r="D633" i="43"/>
  <c r="F633" i="43"/>
  <c r="A634" i="43"/>
  <c r="B634" i="43"/>
  <c r="C634" i="43"/>
  <c r="D634" i="43"/>
  <c r="F634" i="43"/>
  <c r="A635" i="43"/>
  <c r="B635" i="43"/>
  <c r="C635" i="43"/>
  <c r="D635" i="43"/>
  <c r="F635" i="43"/>
  <c r="A636" i="43"/>
  <c r="B636" i="43"/>
  <c r="C636" i="43"/>
  <c r="D636" i="43"/>
  <c r="F636" i="43"/>
  <c r="A637" i="43"/>
  <c r="B637" i="43"/>
  <c r="C637" i="43"/>
  <c r="D637" i="43"/>
  <c r="F637" i="43"/>
  <c r="A638" i="43"/>
  <c r="B638" i="43"/>
  <c r="C638" i="43"/>
  <c r="D638" i="43"/>
  <c r="F638" i="43"/>
  <c r="A639" i="43"/>
  <c r="B639" i="43"/>
  <c r="C639" i="43"/>
  <c r="D639" i="43"/>
  <c r="F639" i="43"/>
  <c r="A640" i="43"/>
  <c r="B640" i="43"/>
  <c r="C640" i="43"/>
  <c r="D640" i="43"/>
  <c r="F640" i="43"/>
  <c r="F630" i="43"/>
  <c r="D630" i="43"/>
  <c r="C630" i="43"/>
  <c r="B630" i="43"/>
  <c r="A630" i="43"/>
  <c r="F629" i="43"/>
  <c r="D629" i="43"/>
  <c r="C629" i="43"/>
  <c r="B629" i="43"/>
  <c r="A629" i="43"/>
  <c r="F628" i="43"/>
  <c r="D628" i="43"/>
  <c r="C628" i="43"/>
  <c r="B628" i="43"/>
  <c r="A628" i="43"/>
  <c r="F627" i="43"/>
  <c r="D627" i="43"/>
  <c r="C627" i="43"/>
  <c r="B627" i="43"/>
  <c r="A627" i="43"/>
  <c r="F626" i="43"/>
  <c r="D626" i="43"/>
  <c r="C626" i="43"/>
  <c r="B626" i="43"/>
  <c r="A626" i="43"/>
  <c r="F625" i="43"/>
  <c r="D625" i="43"/>
  <c r="C625" i="43"/>
  <c r="B625" i="43"/>
  <c r="A625" i="43"/>
  <c r="F624" i="43"/>
  <c r="D624" i="43"/>
  <c r="C624" i="43"/>
  <c r="B624" i="43"/>
  <c r="A624" i="43"/>
  <c r="F623" i="43"/>
  <c r="D623" i="43"/>
  <c r="C623" i="43"/>
  <c r="B623" i="43"/>
  <c r="A623" i="43"/>
  <c r="F622" i="43"/>
  <c r="D622" i="43"/>
  <c r="C622" i="43"/>
  <c r="B622" i="43"/>
  <c r="A622" i="43"/>
  <c r="F621" i="43"/>
  <c r="D621" i="43"/>
  <c r="C621" i="43"/>
  <c r="B621" i="43"/>
  <c r="A621" i="43"/>
  <c r="F620" i="43"/>
  <c r="D620" i="43"/>
  <c r="C620" i="43"/>
  <c r="B620" i="43"/>
  <c r="A620" i="43"/>
  <c r="F619" i="43"/>
  <c r="D619" i="43"/>
  <c r="C619" i="43"/>
  <c r="B619" i="43"/>
  <c r="A619" i="43"/>
  <c r="F618" i="43"/>
  <c r="D618" i="43"/>
  <c r="C618" i="43"/>
  <c r="B618" i="43"/>
  <c r="A618" i="43"/>
  <c r="F617" i="43"/>
  <c r="D617" i="43"/>
  <c r="C617" i="43"/>
  <c r="B617" i="43"/>
  <c r="A617" i="43"/>
  <c r="F616" i="43"/>
  <c r="D616" i="43"/>
  <c r="C616" i="43"/>
  <c r="B616" i="43"/>
  <c r="A616" i="43"/>
  <c r="F615" i="43"/>
  <c r="D615" i="43"/>
  <c r="C615" i="43"/>
  <c r="B615" i="43"/>
  <c r="A615" i="43"/>
  <c r="F614" i="43"/>
  <c r="D614" i="43"/>
  <c r="C614" i="43"/>
  <c r="B614" i="43"/>
  <c r="A614" i="43"/>
  <c r="F613" i="43"/>
  <c r="D613" i="43"/>
  <c r="C613" i="43"/>
  <c r="B613" i="43"/>
  <c r="A613" i="43"/>
  <c r="F612" i="43"/>
  <c r="D612" i="43"/>
  <c r="C612" i="43"/>
  <c r="B612" i="43"/>
  <c r="A612" i="43"/>
  <c r="F611" i="43"/>
  <c r="D611" i="43"/>
  <c r="C611" i="43"/>
  <c r="B611" i="43"/>
  <c r="A611" i="43"/>
  <c r="F610" i="43"/>
  <c r="D610" i="43"/>
  <c r="C610" i="43"/>
  <c r="B610" i="43"/>
  <c r="A610" i="43"/>
  <c r="F609" i="43"/>
  <c r="D609" i="43"/>
  <c r="C609" i="43"/>
  <c r="B609" i="43"/>
  <c r="A609" i="43"/>
  <c r="F608" i="43"/>
  <c r="D608" i="43"/>
  <c r="C608" i="43"/>
  <c r="B608" i="43"/>
  <c r="A608" i="43"/>
  <c r="F607" i="43"/>
  <c r="D607" i="43"/>
  <c r="C607" i="43"/>
  <c r="B607" i="43"/>
  <c r="A607" i="43"/>
  <c r="F606" i="43"/>
  <c r="D606" i="43"/>
  <c r="C606" i="43"/>
  <c r="B606" i="43"/>
  <c r="A606" i="43"/>
  <c r="F605" i="43"/>
  <c r="D605" i="43"/>
  <c r="C605" i="43"/>
  <c r="B605" i="43"/>
  <c r="A605" i="43"/>
  <c r="F604" i="43"/>
  <c r="D604" i="43"/>
  <c r="C604" i="43"/>
  <c r="B604" i="43"/>
  <c r="A604" i="43"/>
  <c r="F603" i="43"/>
  <c r="D603" i="43"/>
  <c r="C603" i="43"/>
  <c r="B603" i="43"/>
  <c r="A603" i="43"/>
  <c r="F602" i="43"/>
  <c r="D602" i="43"/>
  <c r="C602" i="43"/>
  <c r="B602" i="43"/>
  <c r="A602" i="43"/>
  <c r="F601" i="43"/>
  <c r="D601" i="43"/>
  <c r="C601" i="43"/>
  <c r="B601" i="43"/>
  <c r="A601" i="43"/>
  <c r="F600" i="43"/>
  <c r="D600" i="43"/>
  <c r="C600" i="43"/>
  <c r="B600" i="43"/>
  <c r="A600" i="43"/>
  <c r="F599" i="43"/>
  <c r="D599" i="43"/>
  <c r="C599" i="43"/>
  <c r="B599" i="43"/>
  <c r="A599" i="43"/>
  <c r="F598" i="43"/>
  <c r="D598" i="43"/>
  <c r="C598" i="43"/>
  <c r="B598" i="43"/>
  <c r="A598" i="43"/>
  <c r="F597" i="43"/>
  <c r="D597" i="43"/>
  <c r="C597" i="43"/>
  <c r="B597" i="43"/>
  <c r="A597" i="43"/>
  <c r="F596" i="43"/>
  <c r="D596" i="43"/>
  <c r="C596" i="43"/>
  <c r="B596" i="43"/>
  <c r="A596" i="43"/>
  <c r="F595" i="43"/>
  <c r="D595" i="43"/>
  <c r="C595" i="43"/>
  <c r="B595" i="43"/>
  <c r="A595" i="43"/>
  <c r="F594" i="43"/>
  <c r="D594" i="43"/>
  <c r="C594" i="43"/>
  <c r="B594" i="43"/>
  <c r="A594" i="43"/>
  <c r="F593" i="43"/>
  <c r="D593" i="43"/>
  <c r="C593" i="43"/>
  <c r="B593" i="43"/>
  <c r="A593" i="43"/>
  <c r="F592" i="43"/>
  <c r="D592" i="43"/>
  <c r="C592" i="43"/>
  <c r="B592" i="43"/>
  <c r="A592" i="43"/>
  <c r="F591" i="43"/>
  <c r="D591" i="43"/>
  <c r="C591" i="43"/>
  <c r="B591" i="43"/>
  <c r="A591" i="43"/>
  <c r="F590" i="43"/>
  <c r="D590" i="43"/>
  <c r="C590" i="43"/>
  <c r="B590" i="43"/>
  <c r="A590" i="43"/>
  <c r="F589" i="43"/>
  <c r="D589" i="43"/>
  <c r="C589" i="43"/>
  <c r="B589" i="43"/>
  <c r="A589" i="43"/>
  <c r="F588" i="43"/>
  <c r="D588" i="43"/>
  <c r="C588" i="43"/>
  <c r="B588" i="43"/>
  <c r="A588" i="43"/>
  <c r="F587" i="43"/>
  <c r="D587" i="43"/>
  <c r="C587" i="43"/>
  <c r="B587" i="43"/>
  <c r="A587" i="43"/>
  <c r="F586" i="43"/>
  <c r="D586" i="43"/>
  <c r="C586" i="43"/>
  <c r="B586" i="43"/>
  <c r="A586" i="43"/>
  <c r="F585" i="43"/>
  <c r="D585" i="43"/>
  <c r="C585" i="43"/>
  <c r="B585" i="43"/>
  <c r="A585" i="43"/>
  <c r="F584" i="43"/>
  <c r="D584" i="43"/>
  <c r="C584" i="43"/>
  <c r="B584" i="43"/>
  <c r="A584" i="43"/>
  <c r="F583" i="43"/>
  <c r="D583" i="43"/>
  <c r="C583" i="43"/>
  <c r="B583" i="43"/>
  <c r="A583" i="43"/>
  <c r="F582" i="43"/>
  <c r="D582" i="43"/>
  <c r="C582" i="43"/>
  <c r="B582" i="43"/>
  <c r="A582" i="43"/>
  <c r="F581" i="43"/>
  <c r="D581" i="43"/>
  <c r="C581" i="43"/>
  <c r="B581" i="43"/>
  <c r="A581" i="43"/>
  <c r="F580" i="43"/>
  <c r="D580" i="43"/>
  <c r="C580" i="43"/>
  <c r="B580" i="43"/>
  <c r="A580" i="43"/>
  <c r="F579" i="43"/>
  <c r="D579" i="43"/>
  <c r="C579" i="43"/>
  <c r="B579" i="43"/>
  <c r="A579" i="43"/>
  <c r="F578" i="43"/>
  <c r="D578" i="43"/>
  <c r="C578" i="43"/>
  <c r="B578" i="43"/>
  <c r="A578" i="43"/>
  <c r="F577" i="43"/>
  <c r="D577" i="43"/>
  <c r="C577" i="43"/>
  <c r="B577" i="43"/>
  <c r="A577" i="43"/>
  <c r="F576" i="43"/>
  <c r="D576" i="43"/>
  <c r="C576" i="43"/>
  <c r="B576" i="43"/>
  <c r="A576" i="43"/>
  <c r="F575" i="43"/>
  <c r="D575" i="43"/>
  <c r="C575" i="43"/>
  <c r="B575" i="43"/>
  <c r="A575" i="43"/>
  <c r="F574" i="43"/>
  <c r="D574" i="43"/>
  <c r="C574" i="43"/>
  <c r="B574" i="43"/>
  <c r="A574" i="43"/>
  <c r="F573" i="43"/>
  <c r="D573" i="43"/>
  <c r="C573" i="43"/>
  <c r="B573" i="43"/>
  <c r="A573" i="43"/>
  <c r="F572" i="43"/>
  <c r="D572" i="43"/>
  <c r="C572" i="43"/>
  <c r="B572" i="43"/>
  <c r="A572" i="43"/>
  <c r="F571" i="43"/>
  <c r="D571" i="43"/>
  <c r="C571" i="43"/>
  <c r="B571" i="43"/>
  <c r="A571" i="43"/>
  <c r="F570" i="43"/>
  <c r="D570" i="43"/>
  <c r="C570" i="43"/>
  <c r="B570" i="43"/>
  <c r="A570" i="43"/>
  <c r="F569" i="43"/>
  <c r="D569" i="43"/>
  <c r="C569" i="43"/>
  <c r="B569" i="43"/>
  <c r="A569" i="43"/>
  <c r="F568" i="43"/>
  <c r="D568" i="43"/>
  <c r="C568" i="43"/>
  <c r="B568" i="43"/>
  <c r="A568" i="43"/>
  <c r="F567" i="43"/>
  <c r="D567" i="43"/>
  <c r="C567" i="43"/>
  <c r="B567" i="43"/>
  <c r="A567" i="43"/>
  <c r="F566" i="43"/>
  <c r="D566" i="43"/>
  <c r="C566" i="43"/>
  <c r="B566" i="43"/>
  <c r="A566" i="43"/>
  <c r="F565" i="43"/>
  <c r="D565" i="43"/>
  <c r="C565" i="43"/>
  <c r="B565" i="43"/>
  <c r="A565" i="43"/>
  <c r="F564" i="43"/>
  <c r="D564" i="43"/>
  <c r="C564" i="43"/>
  <c r="B564" i="43"/>
  <c r="A564" i="43"/>
  <c r="F563" i="43"/>
  <c r="D563" i="43"/>
  <c r="C563" i="43"/>
  <c r="B563" i="43"/>
  <c r="A563" i="43"/>
  <c r="F562" i="43"/>
  <c r="D562" i="43"/>
  <c r="C562" i="43"/>
  <c r="B562" i="43"/>
  <c r="A562" i="43"/>
  <c r="F561" i="43"/>
  <c r="D561" i="43"/>
  <c r="C561" i="43"/>
  <c r="B561" i="43"/>
  <c r="A561" i="43"/>
  <c r="F560" i="43"/>
  <c r="D560" i="43"/>
  <c r="C560" i="43"/>
  <c r="B560" i="43"/>
  <c r="A560" i="43"/>
  <c r="F559" i="43"/>
  <c r="D559" i="43"/>
  <c r="C559" i="43"/>
  <c r="B559" i="43"/>
  <c r="A559" i="43"/>
  <c r="F558" i="43"/>
  <c r="D558" i="43"/>
  <c r="C558" i="43"/>
  <c r="B558" i="43"/>
  <c r="A558" i="43"/>
  <c r="F557" i="43"/>
  <c r="D557" i="43"/>
  <c r="C557" i="43"/>
  <c r="B557" i="43"/>
  <c r="A557" i="43"/>
  <c r="F556" i="43"/>
  <c r="D556" i="43"/>
  <c r="C556" i="43"/>
  <c r="B556" i="43"/>
  <c r="A556" i="43"/>
  <c r="F555" i="43"/>
  <c r="D555" i="43"/>
  <c r="C555" i="43"/>
  <c r="B555" i="43"/>
  <c r="A555" i="43"/>
  <c r="F554" i="43"/>
  <c r="D554" i="43"/>
  <c r="C554" i="43"/>
  <c r="B554" i="43"/>
  <c r="A554" i="43"/>
  <c r="F553" i="43"/>
  <c r="D553" i="43"/>
  <c r="C553" i="43"/>
  <c r="B553" i="43"/>
  <c r="A553" i="43"/>
  <c r="F552" i="43"/>
  <c r="D552" i="43"/>
  <c r="C552" i="43"/>
  <c r="B552" i="43"/>
  <c r="A552" i="43"/>
  <c r="F551" i="43"/>
  <c r="D551" i="43"/>
  <c r="C551" i="43"/>
  <c r="B551" i="43"/>
  <c r="A551" i="43"/>
  <c r="F550" i="43"/>
  <c r="D550" i="43"/>
  <c r="C550" i="43"/>
  <c r="B550" i="43"/>
  <c r="A550" i="43"/>
  <c r="F549" i="43"/>
  <c r="D549" i="43"/>
  <c r="C549" i="43"/>
  <c r="B549" i="43"/>
  <c r="A549" i="43"/>
  <c r="F548" i="43"/>
  <c r="D548" i="43"/>
  <c r="C548" i="43"/>
  <c r="B548" i="43"/>
  <c r="A548" i="43"/>
  <c r="F547" i="43"/>
  <c r="D547" i="43"/>
  <c r="C547" i="43"/>
  <c r="B547" i="43"/>
  <c r="A547" i="43"/>
  <c r="F546" i="43"/>
  <c r="D546" i="43"/>
  <c r="C546" i="43"/>
  <c r="B546" i="43"/>
  <c r="A546" i="43"/>
  <c r="F545" i="43"/>
  <c r="D545" i="43"/>
  <c r="C545" i="43"/>
  <c r="B545" i="43"/>
  <c r="A545" i="43"/>
  <c r="F544" i="43"/>
  <c r="D544" i="43"/>
  <c r="C544" i="43"/>
  <c r="B544" i="43"/>
  <c r="A544" i="43"/>
  <c r="F543" i="43"/>
  <c r="D543" i="43"/>
  <c r="C543" i="43"/>
  <c r="B543" i="43"/>
  <c r="A543" i="43"/>
  <c r="F542" i="43"/>
  <c r="D542" i="43"/>
  <c r="C542" i="43"/>
  <c r="B542" i="43"/>
  <c r="A542" i="43"/>
  <c r="F541" i="43"/>
  <c r="D541" i="43"/>
  <c r="C541" i="43"/>
  <c r="B541" i="43"/>
  <c r="A541" i="43"/>
  <c r="F540" i="43"/>
  <c r="D540" i="43"/>
  <c r="C540" i="43"/>
  <c r="B540" i="43"/>
  <c r="A540" i="43"/>
  <c r="F539" i="43"/>
  <c r="D539" i="43"/>
  <c r="C539" i="43"/>
  <c r="B539" i="43"/>
  <c r="A539" i="43"/>
  <c r="F538" i="43"/>
  <c r="D538" i="43"/>
  <c r="C538" i="43"/>
  <c r="B538" i="43"/>
  <c r="A538" i="43"/>
  <c r="F537" i="43"/>
  <c r="D537" i="43"/>
  <c r="C537" i="43"/>
  <c r="B537" i="43"/>
  <c r="A537" i="43"/>
  <c r="F536" i="43"/>
  <c r="D536" i="43"/>
  <c r="C536" i="43"/>
  <c r="B536" i="43"/>
  <c r="A536" i="43"/>
  <c r="F535" i="43"/>
  <c r="D535" i="43"/>
  <c r="C535" i="43"/>
  <c r="B535" i="43"/>
  <c r="A535" i="43"/>
  <c r="F534" i="43"/>
  <c r="D534" i="43"/>
  <c r="C534" i="43"/>
  <c r="B534" i="43"/>
  <c r="A534" i="43"/>
  <c r="F533" i="43"/>
  <c r="D533" i="43"/>
  <c r="C533" i="43"/>
  <c r="B533" i="43"/>
  <c r="A533" i="43"/>
  <c r="F532" i="43"/>
  <c r="D532" i="43"/>
  <c r="C532" i="43"/>
  <c r="B532" i="43"/>
  <c r="A532" i="43"/>
  <c r="F531" i="43"/>
  <c r="D531" i="43"/>
  <c r="C531" i="43"/>
  <c r="B531" i="43"/>
  <c r="A531" i="43"/>
  <c r="F530" i="43"/>
  <c r="D530" i="43"/>
  <c r="C530" i="43"/>
  <c r="B530" i="43"/>
  <c r="A530" i="43"/>
  <c r="F529" i="43"/>
  <c r="D529" i="43"/>
  <c r="C529" i="43"/>
  <c r="B529" i="43"/>
  <c r="A529" i="43"/>
  <c r="F528" i="43"/>
  <c r="D528" i="43"/>
  <c r="C528" i="43"/>
  <c r="B528" i="43"/>
  <c r="A528" i="43"/>
  <c r="F527" i="43"/>
  <c r="D527" i="43"/>
  <c r="C527" i="43"/>
  <c r="B527" i="43"/>
  <c r="A527" i="43"/>
  <c r="F526" i="43"/>
  <c r="D526" i="43"/>
  <c r="C526" i="43"/>
  <c r="B526" i="43"/>
  <c r="A526" i="43"/>
  <c r="F525" i="43"/>
  <c r="D525" i="43"/>
  <c r="C525" i="43"/>
  <c r="B525" i="43"/>
  <c r="A525" i="43"/>
  <c r="F524" i="43"/>
  <c r="D524" i="43"/>
  <c r="C524" i="43"/>
  <c r="B524" i="43"/>
  <c r="A524" i="43"/>
  <c r="F523" i="43"/>
  <c r="D523" i="43"/>
  <c r="C523" i="43"/>
  <c r="B523" i="43"/>
  <c r="A523" i="43"/>
  <c r="F522" i="43"/>
  <c r="D522" i="43"/>
  <c r="C522" i="43"/>
  <c r="B522" i="43"/>
  <c r="A522" i="43"/>
  <c r="F521" i="43"/>
  <c r="D521" i="43"/>
  <c r="C521" i="43"/>
  <c r="B521" i="43"/>
  <c r="A521" i="43"/>
  <c r="F520" i="43"/>
  <c r="D520" i="43"/>
  <c r="C520" i="43"/>
  <c r="B520" i="43"/>
  <c r="A520" i="43"/>
  <c r="F519" i="43"/>
  <c r="D519" i="43"/>
  <c r="C519" i="43"/>
  <c r="B519" i="43"/>
  <c r="A519" i="43"/>
  <c r="F518" i="43"/>
  <c r="D518" i="43"/>
  <c r="C518" i="43"/>
  <c r="B518" i="43"/>
  <c r="A518" i="43"/>
  <c r="F517" i="43"/>
  <c r="D517" i="43"/>
  <c r="C517" i="43"/>
  <c r="B517" i="43"/>
  <c r="A517" i="43"/>
  <c r="F516" i="43"/>
  <c r="D516" i="43"/>
  <c r="C516" i="43"/>
  <c r="B516" i="43"/>
  <c r="A516" i="43"/>
  <c r="F515" i="43"/>
  <c r="D515" i="43"/>
  <c r="C515" i="43"/>
  <c r="B515" i="43"/>
  <c r="A515" i="43"/>
  <c r="F514" i="43"/>
  <c r="D514" i="43"/>
  <c r="C514" i="43"/>
  <c r="B514" i="43"/>
  <c r="A514" i="43"/>
  <c r="F513" i="43"/>
  <c r="D513" i="43"/>
  <c r="C513" i="43"/>
  <c r="B513" i="43"/>
  <c r="A513" i="43"/>
  <c r="F512" i="43"/>
  <c r="D512" i="43"/>
  <c r="C512" i="43"/>
  <c r="B512" i="43"/>
  <c r="A512" i="43"/>
  <c r="F511" i="43"/>
  <c r="D511" i="43"/>
  <c r="C511" i="43"/>
  <c r="B511" i="43"/>
  <c r="A511" i="43"/>
  <c r="F510" i="43"/>
  <c r="D510" i="43"/>
  <c r="C510" i="43"/>
  <c r="B510" i="43"/>
  <c r="A510" i="43"/>
  <c r="F509" i="43"/>
  <c r="D509" i="43"/>
  <c r="C509" i="43"/>
  <c r="B509" i="43"/>
  <c r="A509" i="43"/>
  <c r="F508" i="43"/>
  <c r="D508" i="43"/>
  <c r="C508" i="43"/>
  <c r="B508" i="43"/>
  <c r="A508" i="43"/>
  <c r="F507" i="43"/>
  <c r="D507" i="43"/>
  <c r="C507" i="43"/>
  <c r="B507" i="43"/>
  <c r="A507" i="43"/>
  <c r="F506" i="43"/>
  <c r="D506" i="43"/>
  <c r="C506" i="43"/>
  <c r="B506" i="43"/>
  <c r="A506" i="43"/>
  <c r="F505" i="43"/>
  <c r="D505" i="43"/>
  <c r="C505" i="43"/>
  <c r="B505" i="43"/>
  <c r="A505" i="43"/>
  <c r="F504" i="43"/>
  <c r="D504" i="43"/>
  <c r="C504" i="43"/>
  <c r="B504" i="43"/>
  <c r="A504" i="43"/>
  <c r="F503" i="43"/>
  <c r="D503" i="43"/>
  <c r="C503" i="43"/>
  <c r="B503" i="43"/>
  <c r="A503" i="43"/>
  <c r="F502" i="43"/>
  <c r="D502" i="43"/>
  <c r="C502" i="43"/>
  <c r="B502" i="43"/>
  <c r="A502" i="43"/>
  <c r="F501" i="43"/>
  <c r="D501" i="43"/>
  <c r="C501" i="43"/>
  <c r="B501" i="43"/>
  <c r="A501" i="43"/>
  <c r="F500" i="43"/>
  <c r="D500" i="43"/>
  <c r="C500" i="43"/>
  <c r="B500" i="43"/>
  <c r="A500" i="43"/>
  <c r="F499" i="43"/>
  <c r="D499" i="43"/>
  <c r="C499" i="43"/>
  <c r="B499" i="43"/>
  <c r="A499" i="43"/>
  <c r="F498" i="43"/>
  <c r="D498" i="43"/>
  <c r="C498" i="43"/>
  <c r="B498" i="43"/>
  <c r="A498" i="43"/>
  <c r="F497" i="43"/>
  <c r="D497" i="43"/>
  <c r="C497" i="43"/>
  <c r="B497" i="43"/>
  <c r="A497" i="43"/>
  <c r="F496" i="43"/>
  <c r="D496" i="43"/>
  <c r="C496" i="43"/>
  <c r="B496" i="43"/>
  <c r="A496" i="43"/>
  <c r="F495" i="43"/>
  <c r="D495" i="43"/>
  <c r="C495" i="43"/>
  <c r="B495" i="43"/>
  <c r="A495" i="43"/>
  <c r="F494" i="43"/>
  <c r="D494" i="43"/>
  <c r="C494" i="43"/>
  <c r="B494" i="43"/>
  <c r="A494" i="43"/>
  <c r="F493" i="43"/>
  <c r="D493" i="43"/>
  <c r="C493" i="43"/>
  <c r="B493" i="43"/>
  <c r="A493" i="43"/>
  <c r="F492" i="43"/>
  <c r="D492" i="43"/>
  <c r="C492" i="43"/>
  <c r="B492" i="43"/>
  <c r="A492" i="43"/>
  <c r="F491" i="43"/>
  <c r="D491" i="43"/>
  <c r="C491" i="43"/>
  <c r="B491" i="43"/>
  <c r="A491" i="43"/>
  <c r="F490" i="43"/>
  <c r="D490" i="43"/>
  <c r="C490" i="43"/>
  <c r="B490" i="43"/>
  <c r="A490" i="43"/>
  <c r="F489" i="43"/>
  <c r="D489" i="43"/>
  <c r="C489" i="43"/>
  <c r="B489" i="43"/>
  <c r="A489" i="43"/>
  <c r="F488" i="43"/>
  <c r="D488" i="43"/>
  <c r="C488" i="43"/>
  <c r="B488" i="43"/>
  <c r="A488" i="43"/>
  <c r="F487" i="43"/>
  <c r="D487" i="43"/>
  <c r="C487" i="43"/>
  <c r="B487" i="43"/>
  <c r="A487" i="43"/>
  <c r="F486" i="43"/>
  <c r="D486" i="43"/>
  <c r="C486" i="43"/>
  <c r="B486" i="43"/>
  <c r="A486" i="43"/>
  <c r="F485" i="43"/>
  <c r="D485" i="43"/>
  <c r="C485" i="43"/>
  <c r="B485" i="43"/>
  <c r="A485" i="43"/>
  <c r="F484" i="43"/>
  <c r="D484" i="43"/>
  <c r="C484" i="43"/>
  <c r="B484" i="43"/>
  <c r="A484" i="43"/>
  <c r="F483" i="43"/>
  <c r="D483" i="43"/>
  <c r="C483" i="43"/>
  <c r="B483" i="43"/>
  <c r="A483" i="43"/>
  <c r="F482" i="43"/>
  <c r="D482" i="43"/>
  <c r="C482" i="43"/>
  <c r="B482" i="43"/>
  <c r="A482" i="43"/>
  <c r="F481" i="43"/>
  <c r="D481" i="43"/>
  <c r="C481" i="43"/>
  <c r="B481" i="43"/>
  <c r="A481" i="43"/>
  <c r="F480" i="43"/>
  <c r="D480" i="43"/>
  <c r="C480" i="43"/>
  <c r="B480" i="43"/>
  <c r="A480" i="43"/>
  <c r="F479" i="43"/>
  <c r="D479" i="43"/>
  <c r="C479" i="43"/>
  <c r="B479" i="43"/>
  <c r="A479" i="43"/>
  <c r="F478" i="43"/>
  <c r="D478" i="43"/>
  <c r="C478" i="43"/>
  <c r="B478" i="43"/>
  <c r="A478" i="43"/>
  <c r="F477" i="43"/>
  <c r="D477" i="43"/>
  <c r="C477" i="43"/>
  <c r="B477" i="43"/>
  <c r="A477" i="43"/>
  <c r="F476" i="43"/>
  <c r="D476" i="43"/>
  <c r="C476" i="43"/>
  <c r="B476" i="43"/>
  <c r="A476" i="43"/>
  <c r="F475" i="43"/>
  <c r="D475" i="43"/>
  <c r="C475" i="43"/>
  <c r="B475" i="43"/>
  <c r="A475" i="43"/>
  <c r="F474" i="43"/>
  <c r="D474" i="43"/>
  <c r="C474" i="43"/>
  <c r="B474" i="43"/>
  <c r="A474" i="43"/>
  <c r="F473" i="43"/>
  <c r="D473" i="43"/>
  <c r="C473" i="43"/>
  <c r="B473" i="43"/>
  <c r="A473" i="43"/>
  <c r="F472" i="43"/>
  <c r="D472" i="43"/>
  <c r="C472" i="43"/>
  <c r="B472" i="43"/>
  <c r="A472" i="43"/>
  <c r="F471" i="43"/>
  <c r="D471" i="43"/>
  <c r="C471" i="43"/>
  <c r="B471" i="43"/>
  <c r="A471" i="43"/>
  <c r="F470" i="43"/>
  <c r="D470" i="43"/>
  <c r="C470" i="43"/>
  <c r="B470" i="43"/>
  <c r="A470" i="43"/>
  <c r="F469" i="43"/>
  <c r="D469" i="43"/>
  <c r="C469" i="43"/>
  <c r="B469" i="43"/>
  <c r="A469" i="43"/>
  <c r="F468" i="43"/>
  <c r="D468" i="43"/>
  <c r="C468" i="43"/>
  <c r="B468" i="43"/>
  <c r="A468" i="43"/>
  <c r="F467" i="43"/>
  <c r="D467" i="43"/>
  <c r="C467" i="43"/>
  <c r="B467" i="43"/>
  <c r="A467" i="43"/>
  <c r="F466" i="43"/>
  <c r="D466" i="43"/>
  <c r="C466" i="43"/>
  <c r="B466" i="43"/>
  <c r="A466" i="43"/>
  <c r="F465" i="43"/>
  <c r="D465" i="43"/>
  <c r="C465" i="43"/>
  <c r="B465" i="43"/>
  <c r="A465" i="43"/>
  <c r="F464" i="43"/>
  <c r="D464" i="43"/>
  <c r="C464" i="43"/>
  <c r="B464" i="43"/>
  <c r="A464" i="43"/>
  <c r="F463" i="43"/>
  <c r="D463" i="43"/>
  <c r="C463" i="43"/>
  <c r="B463" i="43"/>
  <c r="A463" i="43"/>
  <c r="F462" i="43"/>
  <c r="D462" i="43"/>
  <c r="C462" i="43"/>
  <c r="B462" i="43"/>
  <c r="A462" i="43"/>
  <c r="F461" i="43"/>
  <c r="D461" i="43"/>
  <c r="C461" i="43"/>
  <c r="B461" i="43"/>
  <c r="A461" i="43"/>
  <c r="F460" i="43"/>
  <c r="D460" i="43"/>
  <c r="C460" i="43"/>
  <c r="B460" i="43"/>
  <c r="A460" i="43"/>
  <c r="F459" i="43"/>
  <c r="D459" i="43"/>
  <c r="C459" i="43"/>
  <c r="B459" i="43"/>
  <c r="A459" i="43"/>
  <c r="F458" i="43"/>
  <c r="D458" i="43"/>
  <c r="C458" i="43"/>
  <c r="B458" i="43"/>
  <c r="A458" i="43"/>
  <c r="F457" i="43"/>
  <c r="D457" i="43"/>
  <c r="C457" i="43"/>
  <c r="B457" i="43"/>
  <c r="A457" i="43"/>
  <c r="F456" i="43"/>
  <c r="D456" i="43"/>
  <c r="C456" i="43"/>
  <c r="B456" i="43"/>
  <c r="A456" i="43"/>
  <c r="F455" i="43"/>
  <c r="D455" i="43"/>
  <c r="C455" i="43"/>
  <c r="B455" i="43"/>
  <c r="A455" i="43"/>
  <c r="F454" i="43"/>
  <c r="D454" i="43"/>
  <c r="C454" i="43"/>
  <c r="B454" i="43"/>
  <c r="A454" i="43"/>
  <c r="F453" i="43"/>
  <c r="D453" i="43"/>
  <c r="C453" i="43"/>
  <c r="B453" i="43"/>
  <c r="A453" i="43"/>
  <c r="F452" i="43"/>
  <c r="D452" i="43"/>
  <c r="C452" i="43"/>
  <c r="B452" i="43"/>
  <c r="A452" i="43"/>
  <c r="F451" i="43"/>
  <c r="D451" i="43"/>
  <c r="C451" i="43"/>
  <c r="B451" i="43"/>
  <c r="A451" i="43"/>
  <c r="F450" i="43"/>
  <c r="D450" i="43"/>
  <c r="C450" i="43"/>
  <c r="B450" i="43"/>
  <c r="A450" i="43"/>
  <c r="F449" i="43"/>
  <c r="D449" i="43"/>
  <c r="C449" i="43"/>
  <c r="B449" i="43"/>
  <c r="A449" i="43"/>
  <c r="F448" i="43"/>
  <c r="D448" i="43"/>
  <c r="C448" i="43"/>
  <c r="B448" i="43"/>
  <c r="A448" i="43"/>
  <c r="F447" i="43"/>
  <c r="D447" i="43"/>
  <c r="C447" i="43"/>
  <c r="B447" i="43"/>
  <c r="A447" i="43"/>
  <c r="F446" i="43"/>
  <c r="D446" i="43"/>
  <c r="C446" i="43"/>
  <c r="B446" i="43"/>
  <c r="A446" i="43"/>
  <c r="F445" i="43"/>
  <c r="D445" i="43"/>
  <c r="C445" i="43"/>
  <c r="B445" i="43"/>
  <c r="A445" i="43"/>
  <c r="F444" i="43"/>
  <c r="D444" i="43"/>
  <c r="C444" i="43"/>
  <c r="B444" i="43"/>
  <c r="A444" i="43"/>
  <c r="F443" i="43"/>
  <c r="D443" i="43"/>
  <c r="C443" i="43"/>
  <c r="B443" i="43"/>
  <c r="A443" i="43"/>
  <c r="F442" i="43"/>
  <c r="D442" i="43"/>
  <c r="C442" i="43"/>
  <c r="B442" i="43"/>
  <c r="A442" i="43"/>
  <c r="F441" i="43"/>
  <c r="D441" i="43"/>
  <c r="C441" i="43"/>
  <c r="B441" i="43"/>
  <c r="A441" i="43"/>
  <c r="F440" i="43"/>
  <c r="D440" i="43"/>
  <c r="C440" i="43"/>
  <c r="B440" i="43"/>
  <c r="A440" i="43"/>
  <c r="F439" i="43"/>
  <c r="D439" i="43"/>
  <c r="C439" i="43"/>
  <c r="B439" i="43"/>
  <c r="A439" i="43"/>
  <c r="F438" i="43"/>
  <c r="D438" i="43"/>
  <c r="C438" i="43"/>
  <c r="B438" i="43"/>
  <c r="A438" i="43"/>
  <c r="F437" i="43"/>
  <c r="D437" i="43"/>
  <c r="C437" i="43"/>
  <c r="B437" i="43"/>
  <c r="A437" i="43"/>
  <c r="F436" i="43"/>
  <c r="D436" i="43"/>
  <c r="C436" i="43"/>
  <c r="B436" i="43"/>
  <c r="A436" i="43"/>
  <c r="F435" i="43"/>
  <c r="D435" i="43"/>
  <c r="C435" i="43"/>
  <c r="B435" i="43"/>
  <c r="A435" i="43"/>
  <c r="F434" i="43"/>
  <c r="D434" i="43"/>
  <c r="C434" i="43"/>
  <c r="B434" i="43"/>
  <c r="A434" i="43"/>
  <c r="F433" i="43"/>
  <c r="D433" i="43"/>
  <c r="C433" i="43"/>
  <c r="B433" i="43"/>
  <c r="A433" i="43"/>
  <c r="F432" i="43"/>
  <c r="D432" i="43"/>
  <c r="C432" i="43"/>
  <c r="B432" i="43"/>
  <c r="A432" i="43"/>
  <c r="F431" i="43"/>
  <c r="D431" i="43"/>
  <c r="C431" i="43"/>
  <c r="B431" i="43"/>
  <c r="A431" i="43"/>
  <c r="F430" i="43"/>
  <c r="D430" i="43"/>
  <c r="C430" i="43"/>
  <c r="B430" i="43"/>
  <c r="A430" i="43"/>
  <c r="F429" i="43"/>
  <c r="D429" i="43"/>
  <c r="C429" i="43"/>
  <c r="B429" i="43"/>
  <c r="A429" i="43"/>
  <c r="F428" i="43"/>
  <c r="D428" i="43"/>
  <c r="C428" i="43"/>
  <c r="B428" i="43"/>
  <c r="A428" i="43"/>
  <c r="F427" i="43"/>
  <c r="D427" i="43"/>
  <c r="C427" i="43"/>
  <c r="B427" i="43"/>
  <c r="A427" i="43"/>
  <c r="F426" i="43"/>
  <c r="D426" i="43"/>
  <c r="C426" i="43"/>
  <c r="B426" i="43"/>
  <c r="A426" i="43"/>
  <c r="F425" i="43"/>
  <c r="D425" i="43"/>
  <c r="C425" i="43"/>
  <c r="B425" i="43"/>
  <c r="A425" i="43"/>
  <c r="F424" i="43"/>
  <c r="D424" i="43"/>
  <c r="C424" i="43"/>
  <c r="B424" i="43"/>
  <c r="A424" i="43"/>
  <c r="F423" i="43"/>
  <c r="D423" i="43"/>
  <c r="C423" i="43"/>
  <c r="B423" i="43"/>
  <c r="A423" i="43"/>
  <c r="F422" i="43"/>
  <c r="D422" i="43"/>
  <c r="C422" i="43"/>
  <c r="B422" i="43"/>
  <c r="A422" i="43"/>
  <c r="F421" i="43"/>
  <c r="D421" i="43"/>
  <c r="C421" i="43"/>
  <c r="B421" i="43"/>
  <c r="A421" i="43"/>
  <c r="F420" i="43"/>
  <c r="D420" i="43"/>
  <c r="C420" i="43"/>
  <c r="B420" i="43"/>
  <c r="A420" i="43"/>
  <c r="F419" i="43"/>
  <c r="D419" i="43"/>
  <c r="C419" i="43"/>
  <c r="B419" i="43"/>
  <c r="A419" i="43"/>
  <c r="F418" i="43"/>
  <c r="D418" i="43"/>
  <c r="C418" i="43"/>
  <c r="B418" i="43"/>
  <c r="A418" i="43"/>
  <c r="F417" i="43"/>
  <c r="D417" i="43"/>
  <c r="C417" i="43"/>
  <c r="B417" i="43"/>
  <c r="A417" i="43"/>
  <c r="F416" i="43"/>
  <c r="D416" i="43"/>
  <c r="C416" i="43"/>
  <c r="B416" i="43"/>
  <c r="A416" i="43"/>
  <c r="F415" i="43"/>
  <c r="D415" i="43"/>
  <c r="C415" i="43"/>
  <c r="B415" i="43"/>
  <c r="A415" i="43"/>
  <c r="F414" i="43"/>
  <c r="D414" i="43"/>
  <c r="C414" i="43"/>
  <c r="B414" i="43"/>
  <c r="A414" i="43"/>
  <c r="F413" i="43"/>
  <c r="D413" i="43"/>
  <c r="C413" i="43"/>
  <c r="B413" i="43"/>
  <c r="A413" i="43"/>
  <c r="F412" i="43"/>
  <c r="D412" i="43"/>
  <c r="C412" i="43"/>
  <c r="B412" i="43"/>
  <c r="A412" i="43"/>
  <c r="F411" i="43"/>
  <c r="D411" i="43"/>
  <c r="C411" i="43"/>
  <c r="B411" i="43"/>
  <c r="A411" i="43"/>
  <c r="F410" i="43"/>
  <c r="D410" i="43"/>
  <c r="C410" i="43"/>
  <c r="B410" i="43"/>
  <c r="A410" i="43"/>
  <c r="F409" i="43"/>
  <c r="D409" i="43"/>
  <c r="C409" i="43"/>
  <c r="B409" i="43"/>
  <c r="A409" i="43"/>
  <c r="F408" i="43"/>
  <c r="D408" i="43"/>
  <c r="C408" i="43"/>
  <c r="B408" i="43"/>
  <c r="A408" i="43"/>
  <c r="F407" i="43"/>
  <c r="D407" i="43"/>
  <c r="C407" i="43"/>
  <c r="B407" i="43"/>
  <c r="A407" i="43"/>
  <c r="F406" i="43"/>
  <c r="D406" i="43"/>
  <c r="C406" i="43"/>
  <c r="B406" i="43"/>
  <c r="A406" i="43"/>
  <c r="F405" i="43"/>
  <c r="D405" i="43"/>
  <c r="C405" i="43"/>
  <c r="B405" i="43"/>
  <c r="A405" i="43"/>
  <c r="F404" i="43"/>
  <c r="D404" i="43"/>
  <c r="C404" i="43"/>
  <c r="B404" i="43"/>
  <c r="A404" i="43"/>
  <c r="F403" i="43"/>
  <c r="D403" i="43"/>
  <c r="C403" i="43"/>
  <c r="B403" i="43"/>
  <c r="A403" i="43"/>
  <c r="F402" i="43"/>
  <c r="D402" i="43"/>
  <c r="C402" i="43"/>
  <c r="B402" i="43"/>
  <c r="A402" i="43"/>
  <c r="F401" i="43"/>
  <c r="D401" i="43"/>
  <c r="C401" i="43"/>
  <c r="B401" i="43"/>
  <c r="A401" i="43"/>
  <c r="F400" i="43"/>
  <c r="D400" i="43"/>
  <c r="C400" i="43"/>
  <c r="B400" i="43"/>
  <c r="A400" i="43"/>
  <c r="F399" i="43"/>
  <c r="D399" i="43"/>
  <c r="C399" i="43"/>
  <c r="B399" i="43"/>
  <c r="A399" i="43"/>
  <c r="F398" i="43"/>
  <c r="D398" i="43"/>
  <c r="C398" i="43"/>
  <c r="B398" i="43"/>
  <c r="A398" i="43"/>
  <c r="F397" i="43"/>
  <c r="D397" i="43"/>
  <c r="C397" i="43"/>
  <c r="B397" i="43"/>
  <c r="A397" i="43"/>
  <c r="F396" i="43"/>
  <c r="D396" i="43"/>
  <c r="C396" i="43"/>
  <c r="B396" i="43"/>
  <c r="A396" i="43"/>
  <c r="F395" i="43"/>
  <c r="D395" i="43"/>
  <c r="C395" i="43"/>
  <c r="B395" i="43"/>
  <c r="A395" i="43"/>
  <c r="F394" i="43"/>
  <c r="D394" i="43"/>
  <c r="C394" i="43"/>
  <c r="B394" i="43"/>
  <c r="A394" i="43"/>
  <c r="F393" i="43"/>
  <c r="D393" i="43"/>
  <c r="C393" i="43"/>
  <c r="B393" i="43"/>
  <c r="A393" i="43"/>
  <c r="F392" i="43"/>
  <c r="D392" i="43"/>
  <c r="C392" i="43"/>
  <c r="B392" i="43"/>
  <c r="A392" i="43"/>
  <c r="F391" i="43"/>
  <c r="D391" i="43"/>
  <c r="C391" i="43"/>
  <c r="B391" i="43"/>
  <c r="A391" i="43"/>
  <c r="F390" i="43"/>
  <c r="D390" i="43"/>
  <c r="C390" i="43"/>
  <c r="B390" i="43"/>
  <c r="A390" i="43"/>
  <c r="F389" i="43"/>
  <c r="D389" i="43"/>
  <c r="C389" i="43"/>
  <c r="B389" i="43"/>
  <c r="A389" i="43"/>
  <c r="F388" i="43"/>
  <c r="D388" i="43"/>
  <c r="C388" i="43"/>
  <c r="B388" i="43"/>
  <c r="A388" i="43"/>
  <c r="F387" i="43"/>
  <c r="D387" i="43"/>
  <c r="C387" i="43"/>
  <c r="B387" i="43"/>
  <c r="A387" i="43"/>
  <c r="F386" i="43"/>
  <c r="D386" i="43"/>
  <c r="C386" i="43"/>
  <c r="B386" i="43"/>
  <c r="A386" i="43"/>
  <c r="F385" i="43"/>
  <c r="D385" i="43"/>
  <c r="C385" i="43"/>
  <c r="B385" i="43"/>
  <c r="A385" i="43"/>
  <c r="F384" i="43"/>
  <c r="D384" i="43"/>
  <c r="C384" i="43"/>
  <c r="B384" i="43"/>
  <c r="A384" i="43"/>
  <c r="F383" i="43"/>
  <c r="D383" i="43"/>
  <c r="C383" i="43"/>
  <c r="B383" i="43"/>
  <c r="A383" i="43"/>
  <c r="F382" i="43"/>
  <c r="D382" i="43"/>
  <c r="C382" i="43"/>
  <c r="B382" i="43"/>
  <c r="A382" i="43"/>
  <c r="F381" i="43"/>
  <c r="D381" i="43"/>
  <c r="C381" i="43"/>
  <c r="B381" i="43"/>
  <c r="A381" i="43"/>
  <c r="F380" i="43"/>
  <c r="D380" i="43"/>
  <c r="C380" i="43"/>
  <c r="B380" i="43"/>
  <c r="A380" i="43"/>
  <c r="F379" i="43"/>
  <c r="D379" i="43"/>
  <c r="C379" i="43"/>
  <c r="B379" i="43"/>
  <c r="A379" i="43"/>
  <c r="F378" i="43"/>
  <c r="D378" i="43"/>
  <c r="C378" i="43"/>
  <c r="B378" i="43"/>
  <c r="A378" i="43"/>
  <c r="F377" i="43"/>
  <c r="D377" i="43"/>
  <c r="C377" i="43"/>
  <c r="B377" i="43"/>
  <c r="A377" i="43"/>
  <c r="F376" i="43"/>
  <c r="D376" i="43"/>
  <c r="C376" i="43"/>
  <c r="B376" i="43"/>
  <c r="A376" i="43"/>
  <c r="F375" i="43"/>
  <c r="D375" i="43"/>
  <c r="C375" i="43"/>
  <c r="B375" i="43"/>
  <c r="A375" i="43"/>
  <c r="F374" i="43"/>
  <c r="D374" i="43"/>
  <c r="C374" i="43"/>
  <c r="B374" i="43"/>
  <c r="A374" i="43"/>
  <c r="F373" i="43"/>
  <c r="D373" i="43"/>
  <c r="C373" i="43"/>
  <c r="B373" i="43"/>
  <c r="A373" i="43"/>
  <c r="F372" i="43"/>
  <c r="D372" i="43"/>
  <c r="C372" i="43"/>
  <c r="B372" i="43"/>
  <c r="A372" i="43"/>
  <c r="F371" i="43"/>
  <c r="D371" i="43"/>
  <c r="C371" i="43"/>
  <c r="B371" i="43"/>
  <c r="A371" i="43"/>
  <c r="F370" i="43"/>
  <c r="D370" i="43"/>
  <c r="C370" i="43"/>
  <c r="B370" i="43"/>
  <c r="A370" i="43"/>
  <c r="F369" i="43"/>
  <c r="D369" i="43"/>
  <c r="C369" i="43"/>
  <c r="B369" i="43"/>
  <c r="A369" i="43"/>
  <c r="F368" i="43"/>
  <c r="D368" i="43"/>
  <c r="C368" i="43"/>
  <c r="B368" i="43"/>
  <c r="A368" i="43"/>
  <c r="F367" i="43"/>
  <c r="D367" i="43"/>
  <c r="C367" i="43"/>
  <c r="B367" i="43"/>
  <c r="A367" i="43"/>
  <c r="F366" i="43"/>
  <c r="D366" i="43"/>
  <c r="C366" i="43"/>
  <c r="B366" i="43"/>
  <c r="A366" i="43"/>
  <c r="F365" i="43"/>
  <c r="D365" i="43"/>
  <c r="C365" i="43"/>
  <c r="B365" i="43"/>
  <c r="A365" i="43"/>
  <c r="F364" i="43"/>
  <c r="D364" i="43"/>
  <c r="C364" i="43"/>
  <c r="B364" i="43"/>
  <c r="A364" i="43"/>
  <c r="F363" i="43"/>
  <c r="D363" i="43"/>
  <c r="C363" i="43"/>
  <c r="B363" i="43"/>
  <c r="A363" i="43"/>
  <c r="F362" i="43"/>
  <c r="D362" i="43"/>
  <c r="C362" i="43"/>
  <c r="B362" i="43"/>
  <c r="A362" i="43"/>
  <c r="F361" i="43"/>
  <c r="D361" i="43"/>
  <c r="C361" i="43"/>
  <c r="B361" i="43"/>
  <c r="A361" i="43"/>
  <c r="F360" i="43"/>
  <c r="D360" i="43"/>
  <c r="C360" i="43"/>
  <c r="B360" i="43"/>
  <c r="A360" i="43"/>
  <c r="F359" i="43"/>
  <c r="D359" i="43"/>
  <c r="C359" i="43"/>
  <c r="B359" i="43"/>
  <c r="A359" i="43"/>
  <c r="F358" i="43"/>
  <c r="D358" i="43"/>
  <c r="C358" i="43"/>
  <c r="B358" i="43"/>
  <c r="A358" i="43"/>
  <c r="F357" i="43"/>
  <c r="D357" i="43"/>
  <c r="C357" i="43"/>
  <c r="B357" i="43"/>
  <c r="A357" i="43"/>
  <c r="F356" i="43"/>
  <c r="D356" i="43"/>
  <c r="C356" i="43"/>
  <c r="B356" i="43"/>
  <c r="A356" i="43"/>
  <c r="F355" i="43"/>
  <c r="D355" i="43"/>
  <c r="C355" i="43"/>
  <c r="B355" i="43"/>
  <c r="A355" i="43"/>
  <c r="F354" i="43"/>
  <c r="D354" i="43"/>
  <c r="C354" i="43"/>
  <c r="B354" i="43"/>
  <c r="A354" i="43"/>
  <c r="F353" i="43"/>
  <c r="D353" i="43"/>
  <c r="C353" i="43"/>
  <c r="B353" i="43"/>
  <c r="A353" i="43"/>
  <c r="F352" i="43"/>
  <c r="D352" i="43"/>
  <c r="C352" i="43"/>
  <c r="B352" i="43"/>
  <c r="A352" i="43"/>
  <c r="F351" i="43"/>
  <c r="D351" i="43"/>
  <c r="C351" i="43"/>
  <c r="B351" i="43"/>
  <c r="A351" i="43"/>
  <c r="F350" i="43"/>
  <c r="D350" i="43"/>
  <c r="C350" i="43"/>
  <c r="B350" i="43"/>
  <c r="A350" i="43"/>
  <c r="F349" i="43"/>
  <c r="D349" i="43"/>
  <c r="C349" i="43"/>
  <c r="B349" i="43"/>
  <c r="A349" i="43"/>
  <c r="F348" i="43"/>
  <c r="D348" i="43"/>
  <c r="C348" i="43"/>
  <c r="B348" i="43"/>
  <c r="A348" i="43"/>
  <c r="F347" i="43"/>
  <c r="D347" i="43"/>
  <c r="C347" i="43"/>
  <c r="B347" i="43"/>
  <c r="A347" i="43"/>
  <c r="F346" i="43"/>
  <c r="D346" i="43"/>
  <c r="C346" i="43"/>
  <c r="B346" i="43"/>
  <c r="A346" i="43"/>
  <c r="F345" i="43"/>
  <c r="D345" i="43"/>
  <c r="C345" i="43"/>
  <c r="B345" i="43"/>
  <c r="A345" i="43"/>
  <c r="F344" i="43"/>
  <c r="D344" i="43"/>
  <c r="C344" i="43"/>
  <c r="B344" i="43"/>
  <c r="A344" i="43"/>
  <c r="F343" i="43"/>
  <c r="D343" i="43"/>
  <c r="C343" i="43"/>
  <c r="B343" i="43"/>
  <c r="A343" i="43"/>
  <c r="F342" i="43"/>
  <c r="D342" i="43"/>
  <c r="C342" i="43"/>
  <c r="B342" i="43"/>
  <c r="A342" i="43"/>
  <c r="F341" i="43"/>
  <c r="D341" i="43"/>
  <c r="C341" i="43"/>
  <c r="B341" i="43"/>
  <c r="A341" i="43"/>
  <c r="F340" i="43"/>
  <c r="D340" i="43"/>
  <c r="C340" i="43"/>
  <c r="B340" i="43"/>
  <c r="A340" i="43"/>
  <c r="F339" i="43"/>
  <c r="D339" i="43"/>
  <c r="C339" i="43"/>
  <c r="B339" i="43"/>
  <c r="A339" i="43"/>
  <c r="F338" i="43"/>
  <c r="D338" i="43"/>
  <c r="C338" i="43"/>
  <c r="B338" i="43"/>
  <c r="A338" i="43"/>
  <c r="F337" i="43"/>
  <c r="D337" i="43"/>
  <c r="C337" i="43"/>
  <c r="B337" i="43"/>
  <c r="A337" i="43"/>
  <c r="F336" i="43"/>
  <c r="D336" i="43"/>
  <c r="C336" i="43"/>
  <c r="B336" i="43"/>
  <c r="A336" i="43"/>
  <c r="F335" i="43"/>
  <c r="D335" i="43"/>
  <c r="C335" i="43"/>
  <c r="B335" i="43"/>
  <c r="A335" i="43"/>
  <c r="F334" i="43"/>
  <c r="D334" i="43"/>
  <c r="C334" i="43"/>
  <c r="B334" i="43"/>
  <c r="A334" i="43"/>
  <c r="F333" i="43"/>
  <c r="D333" i="43"/>
  <c r="C333" i="43"/>
  <c r="B333" i="43"/>
  <c r="A333" i="43"/>
  <c r="F332" i="43"/>
  <c r="D332" i="43"/>
  <c r="C332" i="43"/>
  <c r="B332" i="43"/>
  <c r="A332" i="43"/>
  <c r="F331" i="43"/>
  <c r="D331" i="43"/>
  <c r="C331" i="43"/>
  <c r="B331" i="43"/>
  <c r="A331" i="43"/>
  <c r="F330" i="43"/>
  <c r="D330" i="43"/>
  <c r="C330" i="43"/>
  <c r="B330" i="43"/>
  <c r="A330" i="43"/>
  <c r="F329" i="43"/>
  <c r="D329" i="43"/>
  <c r="C329" i="43"/>
  <c r="B329" i="43"/>
  <c r="A329" i="43"/>
  <c r="F328" i="43"/>
  <c r="D328" i="43"/>
  <c r="C328" i="43"/>
  <c r="B328" i="43"/>
  <c r="A328" i="43"/>
  <c r="F327" i="43"/>
  <c r="D327" i="43"/>
  <c r="C327" i="43"/>
  <c r="B327" i="43"/>
  <c r="A327" i="43"/>
  <c r="F326" i="43"/>
  <c r="D326" i="43"/>
  <c r="C326" i="43"/>
  <c r="B326" i="43"/>
  <c r="A326" i="43"/>
  <c r="F325" i="43"/>
  <c r="D325" i="43"/>
  <c r="C325" i="43"/>
  <c r="B325" i="43"/>
  <c r="A325" i="43"/>
  <c r="F324" i="43"/>
  <c r="D324" i="43"/>
  <c r="C324" i="43"/>
  <c r="B324" i="43"/>
  <c r="A324" i="43"/>
  <c r="F323" i="43"/>
  <c r="D323" i="43"/>
  <c r="C323" i="43"/>
  <c r="B323" i="43"/>
  <c r="A323" i="43"/>
  <c r="F322" i="43"/>
  <c r="D322" i="43"/>
  <c r="C322" i="43"/>
  <c r="B322" i="43"/>
  <c r="A322" i="43"/>
  <c r="F321" i="43"/>
  <c r="D321" i="43"/>
  <c r="C321" i="43"/>
  <c r="B321" i="43"/>
  <c r="A321" i="43"/>
  <c r="F320" i="43"/>
  <c r="D320" i="43"/>
  <c r="C320" i="43"/>
  <c r="B320" i="43"/>
  <c r="A320" i="43"/>
  <c r="F319" i="43"/>
  <c r="D319" i="43"/>
  <c r="C319" i="43"/>
  <c r="B319" i="43"/>
  <c r="A319" i="43"/>
  <c r="F318" i="43"/>
  <c r="D318" i="43"/>
  <c r="C318" i="43"/>
  <c r="B318" i="43"/>
  <c r="A318" i="43"/>
  <c r="F317" i="43"/>
  <c r="D317" i="43"/>
  <c r="C317" i="43"/>
  <c r="B317" i="43"/>
  <c r="A317" i="43"/>
  <c r="F316" i="43"/>
  <c r="D316" i="43"/>
  <c r="C316" i="43"/>
  <c r="B316" i="43"/>
  <c r="A316" i="43"/>
  <c r="F315" i="43"/>
  <c r="D315" i="43"/>
  <c r="C315" i="43"/>
  <c r="B315" i="43"/>
  <c r="A315" i="43"/>
  <c r="F314" i="43"/>
  <c r="D314" i="43"/>
  <c r="C314" i="43"/>
  <c r="B314" i="43"/>
  <c r="A314" i="43"/>
  <c r="F313" i="43"/>
  <c r="D313" i="43"/>
  <c r="C313" i="43"/>
  <c r="B313" i="43"/>
  <c r="A313" i="43"/>
  <c r="F312" i="43"/>
  <c r="D312" i="43"/>
  <c r="C312" i="43"/>
  <c r="B312" i="43"/>
  <c r="A312" i="43"/>
  <c r="F311" i="43"/>
  <c r="D311" i="43"/>
  <c r="C311" i="43"/>
  <c r="B311" i="43"/>
  <c r="A311" i="43"/>
  <c r="F310" i="43"/>
  <c r="D310" i="43"/>
  <c r="C310" i="43"/>
  <c r="B310" i="43"/>
  <c r="A310" i="43"/>
  <c r="F309" i="43"/>
  <c r="D309" i="43"/>
  <c r="C309" i="43"/>
  <c r="B309" i="43"/>
  <c r="A309" i="43"/>
  <c r="F308" i="43"/>
  <c r="D308" i="43"/>
  <c r="C308" i="43"/>
  <c r="B308" i="43"/>
  <c r="A308" i="43"/>
  <c r="F307" i="43"/>
  <c r="D307" i="43"/>
  <c r="C307" i="43"/>
  <c r="B307" i="43"/>
  <c r="A307" i="43"/>
  <c r="F306" i="43"/>
  <c r="D306" i="43"/>
  <c r="C306" i="43"/>
  <c r="B306" i="43"/>
  <c r="A306" i="43"/>
  <c r="F305" i="43"/>
  <c r="D305" i="43"/>
  <c r="C305" i="43"/>
  <c r="B305" i="43"/>
  <c r="A305" i="43"/>
  <c r="F304" i="43"/>
  <c r="D304" i="43"/>
  <c r="C304" i="43"/>
  <c r="B304" i="43"/>
  <c r="A304" i="43"/>
  <c r="F303" i="43"/>
  <c r="D303" i="43"/>
  <c r="C303" i="43"/>
  <c r="B303" i="43"/>
  <c r="A303" i="43"/>
  <c r="F302" i="43"/>
  <c r="D302" i="43"/>
  <c r="C302" i="43"/>
  <c r="B302" i="43"/>
  <c r="A302" i="43"/>
  <c r="F301" i="43"/>
  <c r="D301" i="43"/>
  <c r="C301" i="43"/>
  <c r="B301" i="43"/>
  <c r="A301" i="43"/>
  <c r="F300" i="43"/>
  <c r="D300" i="43"/>
  <c r="C300" i="43"/>
  <c r="B300" i="43"/>
  <c r="A300" i="43"/>
  <c r="F299" i="43"/>
  <c r="D299" i="43"/>
  <c r="C299" i="43"/>
  <c r="B299" i="43"/>
  <c r="A299" i="43"/>
  <c r="F298" i="43"/>
  <c r="D298" i="43"/>
  <c r="C298" i="43"/>
  <c r="B298" i="43"/>
  <c r="A298" i="43"/>
  <c r="F297" i="43"/>
  <c r="D297" i="43"/>
  <c r="C297" i="43"/>
  <c r="B297" i="43"/>
  <c r="A297" i="43"/>
  <c r="F296" i="43"/>
  <c r="D296" i="43"/>
  <c r="C296" i="43"/>
  <c r="B296" i="43"/>
  <c r="A296" i="43"/>
  <c r="F295" i="43"/>
  <c r="D295" i="43"/>
  <c r="C295" i="43"/>
  <c r="B295" i="43"/>
  <c r="A295" i="43"/>
  <c r="F294" i="43"/>
  <c r="D294" i="43"/>
  <c r="C294" i="43"/>
  <c r="B294" i="43"/>
  <c r="A294" i="43"/>
  <c r="F293" i="43"/>
  <c r="D293" i="43"/>
  <c r="C293" i="43"/>
  <c r="B293" i="43"/>
  <c r="A293" i="43"/>
  <c r="F292" i="43"/>
  <c r="D292" i="43"/>
  <c r="C292" i="43"/>
  <c r="B292" i="43"/>
  <c r="A292" i="43"/>
  <c r="F291" i="43"/>
  <c r="D291" i="43"/>
  <c r="C291" i="43"/>
  <c r="B291" i="43"/>
  <c r="A291" i="43"/>
  <c r="F290" i="43"/>
  <c r="D290" i="43"/>
  <c r="C290" i="43"/>
  <c r="B290" i="43"/>
  <c r="A290" i="43"/>
  <c r="F289" i="43"/>
  <c r="D289" i="43"/>
  <c r="C289" i="43"/>
  <c r="B289" i="43"/>
  <c r="A289" i="43"/>
  <c r="F288" i="43"/>
  <c r="D288" i="43"/>
  <c r="C288" i="43"/>
  <c r="B288" i="43"/>
  <c r="A288" i="43"/>
  <c r="F287" i="43"/>
  <c r="D287" i="43"/>
  <c r="C287" i="43"/>
  <c r="B287" i="43"/>
  <c r="A287" i="43"/>
  <c r="F286" i="43"/>
  <c r="D286" i="43"/>
  <c r="C286" i="43"/>
  <c r="B286" i="43"/>
  <c r="A286" i="43"/>
  <c r="F285" i="43"/>
  <c r="D285" i="43"/>
  <c r="C285" i="43"/>
  <c r="B285" i="43"/>
  <c r="A285" i="43"/>
  <c r="F284" i="43"/>
  <c r="D284" i="43"/>
  <c r="C284" i="43"/>
  <c r="B284" i="43"/>
  <c r="A284" i="43"/>
  <c r="F283" i="43"/>
  <c r="D283" i="43"/>
  <c r="C283" i="43"/>
  <c r="B283" i="43"/>
  <c r="A283" i="43"/>
  <c r="F282" i="43"/>
  <c r="D282" i="43"/>
  <c r="C282" i="43"/>
  <c r="B282" i="43"/>
  <c r="A282" i="43"/>
  <c r="F281" i="43"/>
  <c r="D281" i="43"/>
  <c r="C281" i="43"/>
  <c r="B281" i="43"/>
  <c r="A281" i="43"/>
  <c r="F280" i="43"/>
  <c r="D280" i="43"/>
  <c r="C280" i="43"/>
  <c r="B280" i="43"/>
  <c r="A280" i="43"/>
  <c r="F279" i="43"/>
  <c r="D279" i="43"/>
  <c r="C279" i="43"/>
  <c r="B279" i="43"/>
  <c r="A279" i="43"/>
  <c r="F278" i="43"/>
  <c r="D278" i="43"/>
  <c r="C278" i="43"/>
  <c r="B278" i="43"/>
  <c r="A278" i="43"/>
  <c r="F277" i="43"/>
  <c r="D277" i="43"/>
  <c r="C277" i="43"/>
  <c r="B277" i="43"/>
  <c r="A277" i="43"/>
  <c r="F276" i="43"/>
  <c r="D276" i="43"/>
  <c r="C276" i="43"/>
  <c r="B276" i="43"/>
  <c r="A276" i="43"/>
  <c r="F275" i="43"/>
  <c r="D275" i="43"/>
  <c r="C275" i="43"/>
  <c r="B275" i="43"/>
  <c r="A275" i="43"/>
  <c r="F274" i="43"/>
  <c r="D274" i="43"/>
  <c r="C274" i="43"/>
  <c r="B274" i="43"/>
  <c r="A274" i="43"/>
  <c r="F273" i="43"/>
  <c r="D273" i="43"/>
  <c r="C273" i="43"/>
  <c r="B273" i="43"/>
  <c r="A273" i="43"/>
  <c r="F272" i="43"/>
  <c r="D272" i="43"/>
  <c r="C272" i="43"/>
  <c r="B272" i="43"/>
  <c r="A272" i="43"/>
  <c r="F271" i="43"/>
  <c r="D271" i="43"/>
  <c r="C271" i="43"/>
  <c r="B271" i="43"/>
  <c r="A271" i="43"/>
  <c r="F270" i="43"/>
  <c r="D270" i="43"/>
  <c r="C270" i="43"/>
  <c r="B270" i="43"/>
  <c r="A270" i="43"/>
  <c r="F269" i="43"/>
  <c r="D269" i="43"/>
  <c r="C269" i="43"/>
  <c r="B269" i="43"/>
  <c r="A269" i="43"/>
  <c r="F268" i="43"/>
  <c r="D268" i="43"/>
  <c r="C268" i="43"/>
  <c r="B268" i="43"/>
  <c r="A268" i="43"/>
  <c r="F267" i="43"/>
  <c r="D267" i="43"/>
  <c r="C267" i="43"/>
  <c r="B267" i="43"/>
  <c r="A267" i="43"/>
  <c r="F266" i="43"/>
  <c r="D266" i="43"/>
  <c r="C266" i="43"/>
  <c r="B266" i="43"/>
  <c r="A266" i="43"/>
  <c r="F265" i="43"/>
  <c r="D265" i="43"/>
  <c r="C265" i="43"/>
  <c r="B265" i="43"/>
  <c r="A265" i="43"/>
  <c r="F264" i="43"/>
  <c r="D264" i="43"/>
  <c r="C264" i="43"/>
  <c r="B264" i="43"/>
  <c r="A264" i="43"/>
  <c r="F263" i="43"/>
  <c r="D263" i="43"/>
  <c r="C263" i="43"/>
  <c r="B263" i="43"/>
  <c r="A263" i="43"/>
  <c r="F262" i="43"/>
  <c r="D262" i="43"/>
  <c r="C262" i="43"/>
  <c r="B262" i="43"/>
  <c r="A262" i="43"/>
  <c r="F261" i="43"/>
  <c r="D261" i="43"/>
  <c r="C261" i="43"/>
  <c r="B261" i="43"/>
  <c r="A261" i="43"/>
  <c r="F260" i="43"/>
  <c r="D260" i="43"/>
  <c r="C260" i="43"/>
  <c r="B260" i="43"/>
  <c r="A260" i="43"/>
  <c r="F259" i="43"/>
  <c r="D259" i="43"/>
  <c r="C259" i="43"/>
  <c r="B259" i="43"/>
  <c r="A259" i="43"/>
  <c r="F258" i="43"/>
  <c r="D258" i="43"/>
  <c r="C258" i="43"/>
  <c r="B258" i="43"/>
  <c r="A258" i="43"/>
  <c r="F257" i="43"/>
  <c r="D257" i="43"/>
  <c r="C257" i="43"/>
  <c r="B257" i="43"/>
  <c r="A257" i="43"/>
  <c r="F256" i="43"/>
  <c r="D256" i="43"/>
  <c r="C256" i="43"/>
  <c r="B256" i="43"/>
  <c r="A256" i="43"/>
  <c r="F255" i="43"/>
  <c r="D255" i="43"/>
  <c r="C255" i="43"/>
  <c r="B255" i="43"/>
  <c r="A255" i="43"/>
  <c r="F254" i="43"/>
  <c r="D254" i="43"/>
  <c r="C254" i="43"/>
  <c r="B254" i="43"/>
  <c r="A254" i="43"/>
  <c r="F253" i="43"/>
  <c r="D253" i="43"/>
  <c r="C253" i="43"/>
  <c r="B253" i="43"/>
  <c r="A253" i="43"/>
  <c r="F252" i="43"/>
  <c r="D252" i="43"/>
  <c r="C252" i="43"/>
  <c r="B252" i="43"/>
  <c r="A252" i="43"/>
  <c r="F251" i="43"/>
  <c r="D251" i="43"/>
  <c r="C251" i="43"/>
  <c r="B251" i="43"/>
  <c r="A251" i="43"/>
  <c r="F250" i="43"/>
  <c r="D250" i="43"/>
  <c r="C250" i="43"/>
  <c r="B250" i="43"/>
  <c r="A250" i="43"/>
  <c r="F249" i="43"/>
  <c r="D249" i="43"/>
  <c r="C249" i="43"/>
  <c r="B249" i="43"/>
  <c r="A249" i="43"/>
  <c r="F248" i="43"/>
  <c r="D248" i="43"/>
  <c r="C248" i="43"/>
  <c r="B248" i="43"/>
  <c r="A248" i="43"/>
  <c r="F247" i="43"/>
  <c r="D247" i="43"/>
  <c r="C247" i="43"/>
  <c r="B247" i="43"/>
  <c r="A247" i="43"/>
  <c r="F246" i="43"/>
  <c r="D246" i="43"/>
  <c r="C246" i="43"/>
  <c r="B246" i="43"/>
  <c r="A246" i="43"/>
  <c r="F245" i="43"/>
  <c r="D245" i="43"/>
  <c r="C245" i="43"/>
  <c r="B245" i="43"/>
  <c r="A245" i="43"/>
  <c r="F244" i="43"/>
  <c r="D244" i="43"/>
  <c r="C244" i="43"/>
  <c r="B244" i="43"/>
  <c r="A244" i="43"/>
  <c r="F243" i="43"/>
  <c r="D243" i="43"/>
  <c r="C243" i="43"/>
  <c r="B243" i="43"/>
  <c r="A243" i="43"/>
  <c r="F242" i="43"/>
  <c r="D242" i="43"/>
  <c r="C242" i="43"/>
  <c r="B242" i="43"/>
  <c r="A242" i="43"/>
  <c r="F241" i="43"/>
  <c r="D241" i="43"/>
  <c r="C241" i="43"/>
  <c r="B241" i="43"/>
  <c r="A241" i="43"/>
  <c r="F240" i="43"/>
  <c r="D240" i="43"/>
  <c r="C240" i="43"/>
  <c r="B240" i="43"/>
  <c r="A240" i="43"/>
  <c r="F239" i="43"/>
  <c r="D239" i="43"/>
  <c r="C239" i="43"/>
  <c r="B239" i="43"/>
  <c r="A239" i="43"/>
  <c r="F238" i="43"/>
  <c r="D238" i="43"/>
  <c r="C238" i="43"/>
  <c r="B238" i="43"/>
  <c r="A238" i="43"/>
  <c r="F237" i="43"/>
  <c r="D237" i="43"/>
  <c r="C237" i="43"/>
  <c r="B237" i="43"/>
  <c r="A237" i="43"/>
  <c r="F236" i="43"/>
  <c r="D236" i="43"/>
  <c r="C236" i="43"/>
  <c r="B236" i="43"/>
  <c r="A236" i="43"/>
  <c r="F235" i="43"/>
  <c r="D235" i="43"/>
  <c r="C235" i="43"/>
  <c r="B235" i="43"/>
  <c r="A235" i="43"/>
  <c r="F234" i="43"/>
  <c r="D234" i="43"/>
  <c r="C234" i="43"/>
  <c r="B234" i="43"/>
  <c r="A234" i="43"/>
  <c r="F233" i="43"/>
  <c r="D233" i="43"/>
  <c r="C233" i="43"/>
  <c r="B233" i="43"/>
  <c r="A233" i="43"/>
  <c r="F232" i="43"/>
  <c r="D232" i="43"/>
  <c r="C232" i="43"/>
  <c r="B232" i="43"/>
  <c r="A232" i="43"/>
  <c r="F231" i="43"/>
  <c r="D231" i="43"/>
  <c r="C231" i="43"/>
  <c r="B231" i="43"/>
  <c r="A231" i="43"/>
  <c r="F230" i="43"/>
  <c r="D230" i="43"/>
  <c r="C230" i="43"/>
  <c r="B230" i="43"/>
  <c r="A230" i="43"/>
  <c r="F229" i="43"/>
  <c r="D229" i="43"/>
  <c r="C229" i="43"/>
  <c r="B229" i="43"/>
  <c r="A229" i="43"/>
  <c r="F228" i="43"/>
  <c r="D228" i="43"/>
  <c r="C228" i="43"/>
  <c r="B228" i="43"/>
  <c r="A228" i="43"/>
  <c r="F227" i="43"/>
  <c r="D227" i="43"/>
  <c r="C227" i="43"/>
  <c r="B227" i="43"/>
  <c r="A227" i="43"/>
  <c r="F226" i="43"/>
  <c r="D226" i="43"/>
  <c r="C226" i="43"/>
  <c r="B226" i="43"/>
  <c r="A226" i="43"/>
  <c r="F225" i="43"/>
  <c r="D225" i="43"/>
  <c r="C225" i="43"/>
  <c r="B225" i="43"/>
  <c r="A225" i="43"/>
  <c r="F224" i="43"/>
  <c r="D224" i="43"/>
  <c r="C224" i="43"/>
  <c r="B224" i="43"/>
  <c r="A224" i="43"/>
  <c r="F223" i="43"/>
  <c r="D223" i="43"/>
  <c r="C223" i="43"/>
  <c r="B223" i="43"/>
  <c r="A223" i="43"/>
  <c r="F222" i="43"/>
  <c r="D222" i="43"/>
  <c r="C222" i="43"/>
  <c r="B222" i="43"/>
  <c r="A222" i="43"/>
  <c r="F221" i="43"/>
  <c r="D221" i="43"/>
  <c r="C221" i="43"/>
  <c r="B221" i="43"/>
  <c r="A221" i="43"/>
  <c r="F220" i="43"/>
  <c r="D220" i="43"/>
  <c r="C220" i="43"/>
  <c r="B220" i="43"/>
  <c r="A220" i="43"/>
  <c r="F219" i="43"/>
  <c r="D219" i="43"/>
  <c r="C219" i="43"/>
  <c r="B219" i="43"/>
  <c r="A219" i="43"/>
  <c r="F218" i="43"/>
  <c r="D218" i="43"/>
  <c r="C218" i="43"/>
  <c r="B218" i="43"/>
  <c r="A218" i="43"/>
  <c r="F217" i="43"/>
  <c r="D217" i="43"/>
  <c r="C217" i="43"/>
  <c r="B217" i="43"/>
  <c r="A217" i="43"/>
  <c r="F216" i="43"/>
  <c r="D216" i="43"/>
  <c r="C216" i="43"/>
  <c r="B216" i="43"/>
  <c r="A216" i="43"/>
  <c r="F215" i="43"/>
  <c r="D215" i="43"/>
  <c r="C215" i="43"/>
  <c r="B215" i="43"/>
  <c r="A215" i="43"/>
  <c r="F214" i="43"/>
  <c r="D214" i="43"/>
  <c r="C214" i="43"/>
  <c r="B214" i="43"/>
  <c r="A214" i="43"/>
  <c r="F213" i="43"/>
  <c r="D213" i="43"/>
  <c r="C213" i="43"/>
  <c r="B213" i="43"/>
  <c r="A213" i="43"/>
  <c r="F212" i="43"/>
  <c r="D212" i="43"/>
  <c r="C212" i="43"/>
  <c r="B212" i="43"/>
  <c r="A212" i="43"/>
  <c r="F211" i="43"/>
  <c r="D211" i="43"/>
  <c r="C211" i="43"/>
  <c r="B211" i="43"/>
  <c r="A211" i="43"/>
  <c r="F210" i="43"/>
  <c r="D210" i="43"/>
  <c r="C210" i="43"/>
  <c r="B210" i="43"/>
  <c r="A210" i="43"/>
  <c r="F209" i="43"/>
  <c r="D209" i="43"/>
  <c r="C209" i="43"/>
  <c r="B209" i="43"/>
  <c r="A209" i="43"/>
  <c r="F208" i="43"/>
  <c r="D208" i="43"/>
  <c r="C208" i="43"/>
  <c r="B208" i="43"/>
  <c r="A208" i="43"/>
  <c r="F207" i="43"/>
  <c r="D207" i="43"/>
  <c r="C207" i="43"/>
  <c r="B207" i="43"/>
  <c r="A207" i="43"/>
  <c r="F206" i="43"/>
  <c r="D206" i="43"/>
  <c r="C206" i="43"/>
  <c r="B206" i="43"/>
  <c r="A206" i="43"/>
  <c r="F205" i="43"/>
  <c r="D205" i="43"/>
  <c r="C205" i="43"/>
  <c r="B205" i="43"/>
  <c r="A205" i="43"/>
  <c r="F204" i="43"/>
  <c r="D204" i="43"/>
  <c r="C204" i="43"/>
  <c r="B204" i="43"/>
  <c r="A204" i="43"/>
  <c r="F203" i="43"/>
  <c r="D203" i="43"/>
  <c r="C203" i="43"/>
  <c r="B203" i="43"/>
  <c r="A203" i="43"/>
  <c r="F202" i="43"/>
  <c r="D202" i="43"/>
  <c r="C202" i="43"/>
  <c r="B202" i="43"/>
  <c r="A202" i="43"/>
  <c r="F201" i="43"/>
  <c r="D201" i="43"/>
  <c r="C201" i="43"/>
  <c r="B201" i="43"/>
  <c r="A201" i="43"/>
  <c r="F200" i="43"/>
  <c r="D200" i="43"/>
  <c r="C200" i="43"/>
  <c r="B200" i="43"/>
  <c r="A200" i="43"/>
  <c r="F199" i="43"/>
  <c r="D199" i="43"/>
  <c r="C199" i="43"/>
  <c r="B199" i="43"/>
  <c r="A199" i="43"/>
  <c r="F198" i="43"/>
  <c r="D198" i="43"/>
  <c r="C198" i="43"/>
  <c r="B198" i="43"/>
  <c r="A198" i="43"/>
  <c r="F197" i="43"/>
  <c r="D197" i="43"/>
  <c r="C197" i="43"/>
  <c r="B197" i="43"/>
  <c r="A197" i="43"/>
  <c r="F196" i="43"/>
  <c r="D196" i="43"/>
  <c r="C196" i="43"/>
  <c r="B196" i="43"/>
  <c r="A196" i="43"/>
  <c r="F195" i="43"/>
  <c r="D195" i="43"/>
  <c r="C195" i="43"/>
  <c r="B195" i="43"/>
  <c r="A195" i="43"/>
  <c r="F194" i="43"/>
  <c r="D194" i="43"/>
  <c r="C194" i="43"/>
  <c r="B194" i="43"/>
  <c r="A194" i="43"/>
  <c r="F193" i="43"/>
  <c r="D193" i="43"/>
  <c r="C193" i="43"/>
  <c r="B193" i="43"/>
  <c r="A193" i="43"/>
  <c r="F192" i="43"/>
  <c r="D192" i="43"/>
  <c r="C192" i="43"/>
  <c r="B192" i="43"/>
  <c r="A192" i="43"/>
  <c r="F191" i="43"/>
  <c r="D191" i="43"/>
  <c r="C191" i="43"/>
  <c r="B191" i="43"/>
  <c r="A191" i="43"/>
  <c r="F190" i="43"/>
  <c r="D190" i="43"/>
  <c r="C190" i="43"/>
  <c r="B190" i="43"/>
  <c r="A190" i="43"/>
  <c r="F189" i="43"/>
  <c r="D189" i="43"/>
  <c r="C189" i="43"/>
  <c r="B189" i="43"/>
  <c r="A189" i="43"/>
  <c r="F188" i="43"/>
  <c r="D188" i="43"/>
  <c r="C188" i="43"/>
  <c r="B188" i="43"/>
  <c r="A188" i="43"/>
  <c r="F187" i="43"/>
  <c r="D187" i="43"/>
  <c r="C187" i="43"/>
  <c r="B187" i="43"/>
  <c r="A187" i="43"/>
  <c r="F186" i="43"/>
  <c r="D186" i="43"/>
  <c r="C186" i="43"/>
  <c r="B186" i="43"/>
  <c r="A186" i="43"/>
  <c r="F185" i="43"/>
  <c r="D185" i="43"/>
  <c r="C185" i="43"/>
  <c r="B185" i="43"/>
  <c r="A185" i="43"/>
  <c r="F184" i="43"/>
  <c r="D184" i="43"/>
  <c r="C184" i="43"/>
  <c r="B184" i="43"/>
  <c r="A184" i="43"/>
  <c r="F183" i="43"/>
  <c r="D183" i="43"/>
  <c r="C183" i="43"/>
  <c r="B183" i="43"/>
  <c r="A183" i="43"/>
  <c r="F182" i="43"/>
  <c r="D182" i="43"/>
  <c r="C182" i="43"/>
  <c r="B182" i="43"/>
  <c r="A182" i="43"/>
  <c r="F181" i="43"/>
  <c r="D181" i="43"/>
  <c r="C181" i="43"/>
  <c r="B181" i="43"/>
  <c r="A181" i="43"/>
  <c r="F180" i="43"/>
  <c r="D180" i="43"/>
  <c r="C180" i="43"/>
  <c r="B180" i="43"/>
  <c r="A180" i="43"/>
  <c r="F179" i="43"/>
  <c r="D179" i="43"/>
  <c r="C179" i="43"/>
  <c r="B179" i="43"/>
  <c r="A179" i="43"/>
  <c r="F178" i="43"/>
  <c r="D178" i="43"/>
  <c r="C178" i="43"/>
  <c r="B178" i="43"/>
  <c r="A178" i="43"/>
  <c r="F177" i="43"/>
  <c r="D177" i="43"/>
  <c r="C177" i="43"/>
  <c r="B177" i="43"/>
  <c r="A177" i="43"/>
  <c r="F176" i="43"/>
  <c r="D176" i="43"/>
  <c r="C176" i="43"/>
  <c r="B176" i="43"/>
  <c r="A176" i="43"/>
  <c r="F175" i="43"/>
  <c r="D175" i="43"/>
  <c r="C175" i="43"/>
  <c r="B175" i="43"/>
  <c r="A175" i="43"/>
  <c r="F174" i="43"/>
  <c r="D174" i="43"/>
  <c r="C174" i="43"/>
  <c r="B174" i="43"/>
  <c r="A174" i="43"/>
  <c r="F173" i="43"/>
  <c r="D173" i="43"/>
  <c r="C173" i="43"/>
  <c r="B173" i="43"/>
  <c r="A173" i="43"/>
  <c r="F172" i="43"/>
  <c r="D172" i="43"/>
  <c r="C172" i="43"/>
  <c r="B172" i="43"/>
  <c r="A172" i="43"/>
  <c r="F171" i="43"/>
  <c r="D171" i="43"/>
  <c r="C171" i="43"/>
  <c r="B171" i="43"/>
  <c r="A171" i="43"/>
  <c r="F170" i="43"/>
  <c r="D170" i="43"/>
  <c r="C170" i="43"/>
  <c r="B170" i="43"/>
  <c r="A170" i="43"/>
  <c r="F169" i="43"/>
  <c r="D169" i="43"/>
  <c r="C169" i="43"/>
  <c r="B169" i="43"/>
  <c r="A169" i="43"/>
  <c r="F168" i="43"/>
  <c r="D168" i="43"/>
  <c r="C168" i="43"/>
  <c r="B168" i="43"/>
  <c r="A168" i="43"/>
  <c r="F167" i="43"/>
  <c r="D167" i="43"/>
  <c r="C167" i="43"/>
  <c r="B167" i="43"/>
  <c r="A167" i="43"/>
  <c r="F166" i="43"/>
  <c r="D166" i="43"/>
  <c r="C166" i="43"/>
  <c r="B166" i="43"/>
  <c r="A166" i="43"/>
  <c r="F165" i="43"/>
  <c r="D165" i="43"/>
  <c r="C165" i="43"/>
  <c r="B165" i="43"/>
  <c r="A165" i="43"/>
  <c r="F164" i="43"/>
  <c r="D164" i="43"/>
  <c r="C164" i="43"/>
  <c r="B164" i="43"/>
  <c r="A164" i="43"/>
  <c r="F163" i="43"/>
  <c r="D163" i="43"/>
  <c r="C163" i="43"/>
  <c r="B163" i="43"/>
  <c r="A163" i="43"/>
  <c r="F162" i="43"/>
  <c r="D162" i="43"/>
  <c r="C162" i="43"/>
  <c r="B162" i="43"/>
  <c r="A162" i="43"/>
  <c r="F161" i="43"/>
  <c r="D161" i="43"/>
  <c r="C161" i="43"/>
  <c r="B161" i="43"/>
  <c r="A161" i="43"/>
  <c r="F160" i="43"/>
  <c r="D160" i="43"/>
  <c r="C160" i="43"/>
  <c r="B160" i="43"/>
  <c r="A160" i="43"/>
  <c r="F159" i="43"/>
  <c r="D159" i="43"/>
  <c r="C159" i="43"/>
  <c r="B159" i="43"/>
  <c r="A159" i="43"/>
  <c r="F158" i="43"/>
  <c r="D158" i="43"/>
  <c r="C158" i="43"/>
  <c r="B158" i="43"/>
  <c r="A158" i="43"/>
  <c r="F157" i="43"/>
  <c r="D157" i="43"/>
  <c r="C157" i="43"/>
  <c r="B157" i="43"/>
  <c r="A157" i="43"/>
  <c r="F156" i="43"/>
  <c r="D156" i="43"/>
  <c r="C156" i="43"/>
  <c r="B156" i="43"/>
  <c r="A156" i="43"/>
  <c r="F155" i="43"/>
  <c r="D155" i="43"/>
  <c r="C155" i="43"/>
  <c r="B155" i="43"/>
  <c r="A155" i="43"/>
  <c r="F154" i="43"/>
  <c r="D154" i="43"/>
  <c r="C154" i="43"/>
  <c r="B154" i="43"/>
  <c r="A154" i="43"/>
  <c r="F153" i="43"/>
  <c r="D153" i="43"/>
  <c r="C153" i="43"/>
  <c r="B153" i="43"/>
  <c r="A153" i="43"/>
  <c r="F152" i="43"/>
  <c r="D152" i="43"/>
  <c r="C152" i="43"/>
  <c r="B152" i="43"/>
  <c r="A152" i="43"/>
  <c r="F151" i="43"/>
  <c r="D151" i="43"/>
  <c r="C151" i="43"/>
  <c r="B151" i="43"/>
  <c r="A151" i="43"/>
  <c r="F150" i="43"/>
  <c r="D150" i="43"/>
  <c r="C150" i="43"/>
  <c r="B150" i="43"/>
  <c r="A150" i="43"/>
  <c r="F149" i="43"/>
  <c r="D149" i="43"/>
  <c r="C149" i="43"/>
  <c r="B149" i="43"/>
  <c r="A149" i="43"/>
  <c r="F148" i="43"/>
  <c r="D148" i="43"/>
  <c r="C148" i="43"/>
  <c r="B148" i="43"/>
  <c r="A148" i="43"/>
  <c r="F147" i="43"/>
  <c r="D147" i="43"/>
  <c r="C147" i="43"/>
  <c r="B147" i="43"/>
  <c r="A147" i="43"/>
  <c r="F146" i="43"/>
  <c r="D146" i="43"/>
  <c r="C146" i="43"/>
  <c r="B146" i="43"/>
  <c r="A146" i="43"/>
  <c r="F145" i="43"/>
  <c r="D145" i="43"/>
  <c r="C145" i="43"/>
  <c r="B145" i="43"/>
  <c r="A145" i="43"/>
  <c r="F144" i="43"/>
  <c r="D144" i="43"/>
  <c r="C144" i="43"/>
  <c r="B144" i="43"/>
  <c r="A144" i="43"/>
  <c r="F143" i="43"/>
  <c r="D143" i="43"/>
  <c r="C143" i="43"/>
  <c r="B143" i="43"/>
  <c r="A143" i="43"/>
  <c r="F142" i="43"/>
  <c r="D142" i="43"/>
  <c r="C142" i="43"/>
  <c r="B142" i="43"/>
  <c r="A142" i="43"/>
  <c r="F141" i="43"/>
  <c r="D141" i="43"/>
  <c r="C141" i="43"/>
  <c r="B141" i="43"/>
  <c r="A141" i="43"/>
  <c r="F140" i="43"/>
  <c r="D140" i="43"/>
  <c r="C140" i="43"/>
  <c r="B140" i="43"/>
  <c r="A140" i="43"/>
  <c r="F139" i="43"/>
  <c r="D139" i="43"/>
  <c r="C139" i="43"/>
  <c r="B139" i="43"/>
  <c r="A139" i="43"/>
  <c r="F138" i="43"/>
  <c r="D138" i="43"/>
  <c r="C138" i="43"/>
  <c r="B138" i="43"/>
  <c r="A138" i="43"/>
  <c r="F137" i="43"/>
  <c r="D137" i="43"/>
  <c r="C137" i="43"/>
  <c r="B137" i="43"/>
  <c r="A137" i="43"/>
  <c r="F136" i="43"/>
  <c r="D136" i="43"/>
  <c r="C136" i="43"/>
  <c r="B136" i="43"/>
  <c r="A136" i="43"/>
  <c r="F135" i="43"/>
  <c r="D135" i="43"/>
  <c r="C135" i="43"/>
  <c r="B135" i="43"/>
  <c r="A135" i="43"/>
  <c r="F134" i="43"/>
  <c r="D134" i="43"/>
  <c r="C134" i="43"/>
  <c r="B134" i="43"/>
  <c r="A134" i="43"/>
  <c r="F133" i="43"/>
  <c r="D133" i="43"/>
  <c r="C133" i="43"/>
  <c r="B133" i="43"/>
  <c r="A133" i="43"/>
  <c r="F132" i="43"/>
  <c r="D132" i="43"/>
  <c r="C132" i="43"/>
  <c r="B132" i="43"/>
  <c r="A132" i="43"/>
  <c r="F131" i="43"/>
  <c r="D131" i="43"/>
  <c r="C131" i="43"/>
  <c r="B131" i="43"/>
  <c r="A131" i="43"/>
  <c r="F130" i="43"/>
  <c r="D130" i="43"/>
  <c r="C130" i="43"/>
  <c r="B130" i="43"/>
  <c r="A130" i="43"/>
  <c r="F129" i="43"/>
  <c r="D129" i="43"/>
  <c r="C129" i="43"/>
  <c r="B129" i="43"/>
  <c r="A129" i="43"/>
  <c r="F128" i="43"/>
  <c r="D128" i="43"/>
  <c r="C128" i="43"/>
  <c r="B128" i="43"/>
  <c r="A128" i="43"/>
  <c r="F127" i="43"/>
  <c r="D127" i="43"/>
  <c r="C127" i="43"/>
  <c r="B127" i="43"/>
  <c r="A127" i="43"/>
  <c r="F126" i="43"/>
  <c r="D126" i="43"/>
  <c r="C126" i="43"/>
  <c r="B126" i="43"/>
  <c r="A126" i="43"/>
  <c r="F125" i="43"/>
  <c r="D125" i="43"/>
  <c r="C125" i="43"/>
  <c r="B125" i="43"/>
  <c r="A125" i="43"/>
  <c r="F124" i="43"/>
  <c r="D124" i="43"/>
  <c r="C124" i="43"/>
  <c r="B124" i="43"/>
  <c r="A124" i="43"/>
  <c r="F123" i="43"/>
  <c r="D123" i="43"/>
  <c r="C123" i="43"/>
  <c r="B123" i="43"/>
  <c r="A123" i="43"/>
  <c r="F122" i="43"/>
  <c r="D122" i="43"/>
  <c r="C122" i="43"/>
  <c r="B122" i="43"/>
  <c r="A122" i="43"/>
  <c r="F121" i="43"/>
  <c r="D121" i="43"/>
  <c r="C121" i="43"/>
  <c r="B121" i="43"/>
  <c r="A121" i="43"/>
  <c r="F120" i="43"/>
  <c r="D120" i="43"/>
  <c r="C120" i="43"/>
  <c r="B120" i="43"/>
  <c r="A120" i="43"/>
  <c r="F119" i="43"/>
  <c r="D119" i="43"/>
  <c r="C119" i="43"/>
  <c r="B119" i="43"/>
  <c r="A119" i="43"/>
  <c r="F118" i="43"/>
  <c r="D118" i="43"/>
  <c r="C118" i="43"/>
  <c r="B118" i="43"/>
  <c r="A118" i="43"/>
  <c r="F117" i="43"/>
  <c r="D117" i="43"/>
  <c r="C117" i="43"/>
  <c r="B117" i="43"/>
  <c r="A117" i="43"/>
  <c r="F116" i="43"/>
  <c r="D116" i="43"/>
  <c r="C116" i="43"/>
  <c r="B116" i="43"/>
  <c r="A116" i="43"/>
  <c r="F115" i="43"/>
  <c r="D115" i="43"/>
  <c r="C115" i="43"/>
  <c r="B115" i="43"/>
  <c r="A115" i="43"/>
  <c r="F114" i="43"/>
  <c r="D114" i="43"/>
  <c r="C114" i="43"/>
  <c r="B114" i="43"/>
  <c r="A114" i="43"/>
  <c r="F113" i="43"/>
  <c r="D113" i="43"/>
  <c r="C113" i="43"/>
  <c r="B113" i="43"/>
  <c r="A113" i="43"/>
  <c r="F112" i="43"/>
  <c r="D112" i="43"/>
  <c r="C112" i="43"/>
  <c r="B112" i="43"/>
  <c r="A112" i="43"/>
  <c r="F111" i="43"/>
  <c r="D111" i="43"/>
  <c r="C111" i="43"/>
  <c r="B111" i="43"/>
  <c r="A111" i="43"/>
  <c r="F110" i="43"/>
  <c r="D110" i="43"/>
  <c r="C110" i="43"/>
  <c r="B110" i="43"/>
  <c r="A110" i="43"/>
  <c r="F109" i="43"/>
  <c r="D109" i="43"/>
  <c r="C109" i="43"/>
  <c r="B109" i="43"/>
  <c r="A109" i="43"/>
  <c r="F108" i="43"/>
  <c r="D108" i="43"/>
  <c r="C108" i="43"/>
  <c r="B108" i="43"/>
  <c r="A108" i="43"/>
  <c r="F107" i="43"/>
  <c r="D107" i="43"/>
  <c r="C107" i="43"/>
  <c r="B107" i="43"/>
  <c r="A107" i="43"/>
  <c r="F106" i="43"/>
  <c r="D106" i="43"/>
  <c r="C106" i="43"/>
  <c r="B106" i="43"/>
  <c r="A106" i="43"/>
  <c r="F105" i="43"/>
  <c r="D105" i="43"/>
  <c r="C105" i="43"/>
  <c r="B105" i="43"/>
  <c r="A105" i="43"/>
  <c r="F104" i="43"/>
  <c r="D104" i="43"/>
  <c r="C104" i="43"/>
  <c r="B104" i="43"/>
  <c r="A104" i="43"/>
  <c r="F103" i="43"/>
  <c r="D103" i="43"/>
  <c r="C103" i="43"/>
  <c r="B103" i="43"/>
  <c r="A103" i="43"/>
  <c r="F102" i="43"/>
  <c r="D102" i="43"/>
  <c r="C102" i="43"/>
  <c r="B102" i="43"/>
  <c r="A102" i="43"/>
  <c r="F101" i="43"/>
  <c r="D101" i="43"/>
  <c r="C101" i="43"/>
  <c r="B101" i="43"/>
  <c r="A101" i="43"/>
  <c r="F100" i="43"/>
  <c r="D100" i="43"/>
  <c r="C100" i="43"/>
  <c r="B100" i="43"/>
  <c r="A100" i="43"/>
  <c r="F99" i="43"/>
  <c r="D99" i="43"/>
  <c r="C99" i="43"/>
  <c r="B99" i="43"/>
  <c r="A99" i="43"/>
  <c r="F98" i="43"/>
  <c r="D98" i="43"/>
  <c r="C98" i="43"/>
  <c r="B98" i="43"/>
  <c r="A98" i="43"/>
  <c r="F97" i="43"/>
  <c r="D97" i="43"/>
  <c r="C97" i="43"/>
  <c r="B97" i="43"/>
  <c r="A97" i="43"/>
  <c r="F96" i="43"/>
  <c r="D96" i="43"/>
  <c r="C96" i="43"/>
  <c r="B96" i="43"/>
  <c r="A96" i="43"/>
  <c r="F95" i="43"/>
  <c r="D95" i="43"/>
  <c r="C95" i="43"/>
  <c r="B95" i="43"/>
  <c r="A95" i="43"/>
  <c r="F94" i="43"/>
  <c r="D94" i="43"/>
  <c r="C94" i="43"/>
  <c r="B94" i="43"/>
  <c r="A94" i="43"/>
  <c r="F93" i="43"/>
  <c r="D93" i="43"/>
  <c r="C93" i="43"/>
  <c r="B93" i="43"/>
  <c r="A93" i="43"/>
  <c r="F92" i="43"/>
  <c r="D92" i="43"/>
  <c r="C92" i="43"/>
  <c r="B92" i="43"/>
  <c r="A92" i="43"/>
  <c r="F91" i="43"/>
  <c r="D91" i="43"/>
  <c r="C91" i="43"/>
  <c r="B91" i="43"/>
  <c r="A91" i="43"/>
  <c r="F90" i="43"/>
  <c r="D90" i="43"/>
  <c r="C90" i="43"/>
  <c r="B90" i="43"/>
  <c r="A90" i="43"/>
  <c r="F89" i="43"/>
  <c r="D89" i="43"/>
  <c r="C89" i="43"/>
  <c r="B89" i="43"/>
  <c r="A89" i="43"/>
  <c r="F88" i="43"/>
  <c r="D88" i="43"/>
  <c r="C88" i="43"/>
  <c r="B88" i="43"/>
  <c r="A88" i="43"/>
  <c r="F87" i="43"/>
  <c r="D87" i="43"/>
  <c r="C87" i="43"/>
  <c r="B87" i="43"/>
  <c r="A87" i="43"/>
  <c r="F86" i="43"/>
  <c r="D86" i="43"/>
  <c r="C86" i="43"/>
  <c r="B86" i="43"/>
  <c r="A86" i="43"/>
  <c r="F85" i="43"/>
  <c r="D85" i="43"/>
  <c r="C85" i="43"/>
  <c r="B85" i="43"/>
  <c r="A85" i="43"/>
  <c r="F84" i="43"/>
  <c r="D84" i="43"/>
  <c r="C84" i="43"/>
  <c r="B84" i="43"/>
  <c r="A84" i="43"/>
  <c r="F83" i="43"/>
  <c r="D83" i="43"/>
  <c r="C83" i="43"/>
  <c r="B83" i="43"/>
  <c r="A83" i="43"/>
  <c r="F82" i="43"/>
  <c r="D82" i="43"/>
  <c r="C82" i="43"/>
  <c r="B82" i="43"/>
  <c r="A82" i="43"/>
  <c r="F81" i="43"/>
  <c r="D81" i="43"/>
  <c r="C81" i="43"/>
  <c r="B81" i="43"/>
  <c r="A81" i="43"/>
  <c r="F80" i="43"/>
  <c r="D80" i="43"/>
  <c r="C80" i="43"/>
  <c r="B80" i="43"/>
  <c r="A80" i="43"/>
  <c r="F79" i="43"/>
  <c r="D79" i="43"/>
  <c r="C79" i="43"/>
  <c r="B79" i="43"/>
  <c r="A79" i="43"/>
  <c r="F78" i="43"/>
  <c r="D78" i="43"/>
  <c r="C78" i="43"/>
  <c r="B78" i="43"/>
  <c r="A78" i="43"/>
  <c r="F77" i="43"/>
  <c r="D77" i="43"/>
  <c r="C77" i="43"/>
  <c r="B77" i="43"/>
  <c r="A77" i="43"/>
  <c r="F76" i="43"/>
  <c r="D76" i="43"/>
  <c r="C76" i="43"/>
  <c r="B76" i="43"/>
  <c r="A76" i="43"/>
  <c r="F75" i="43"/>
  <c r="D75" i="43"/>
  <c r="C75" i="43"/>
  <c r="B75" i="43"/>
  <c r="A75" i="43"/>
  <c r="F74" i="43"/>
  <c r="D74" i="43"/>
  <c r="C74" i="43"/>
  <c r="B74" i="43"/>
  <c r="A74" i="43"/>
  <c r="F73" i="43"/>
  <c r="D73" i="43"/>
  <c r="C73" i="43"/>
  <c r="B73" i="43"/>
  <c r="A73" i="43"/>
  <c r="F72" i="43"/>
  <c r="D72" i="43"/>
  <c r="C72" i="43"/>
  <c r="B72" i="43"/>
  <c r="A72" i="43"/>
  <c r="F71" i="43"/>
  <c r="D71" i="43"/>
  <c r="C71" i="43"/>
  <c r="B71" i="43"/>
  <c r="A71" i="43"/>
  <c r="F70" i="43"/>
  <c r="D70" i="43"/>
  <c r="C70" i="43"/>
  <c r="B70" i="43"/>
  <c r="A70" i="43"/>
  <c r="F69" i="43"/>
  <c r="D69" i="43"/>
  <c r="C69" i="43"/>
  <c r="B69" i="43"/>
  <c r="A69" i="43"/>
  <c r="F68" i="43"/>
  <c r="D68" i="43"/>
  <c r="C68" i="43"/>
  <c r="B68" i="43"/>
  <c r="A68" i="43"/>
  <c r="F67" i="43"/>
  <c r="D67" i="43"/>
  <c r="C67" i="43"/>
  <c r="B67" i="43"/>
  <c r="A67" i="43"/>
  <c r="F66" i="43"/>
  <c r="D66" i="43"/>
  <c r="C66" i="43"/>
  <c r="B66" i="43"/>
  <c r="A66" i="43"/>
  <c r="F65" i="43"/>
  <c r="D65" i="43"/>
  <c r="C65" i="43"/>
  <c r="B65" i="43"/>
  <c r="A65" i="43"/>
  <c r="F64" i="43"/>
  <c r="D64" i="43"/>
  <c r="C64" i="43"/>
  <c r="B64" i="43"/>
  <c r="A64" i="43"/>
  <c r="F63" i="43"/>
  <c r="D63" i="43"/>
  <c r="C63" i="43"/>
  <c r="B63" i="43"/>
  <c r="A63" i="43"/>
  <c r="F62" i="43"/>
  <c r="D62" i="43"/>
  <c r="C62" i="43"/>
  <c r="B62" i="43"/>
  <c r="A62" i="43"/>
  <c r="F61" i="43"/>
  <c r="D61" i="43"/>
  <c r="C61" i="43"/>
  <c r="B61" i="43"/>
  <c r="A61" i="43"/>
  <c r="F60" i="43"/>
  <c r="D60" i="43"/>
  <c r="C60" i="43"/>
  <c r="B60" i="43"/>
  <c r="A60" i="43"/>
  <c r="F59" i="43"/>
  <c r="D59" i="43"/>
  <c r="C59" i="43"/>
  <c r="B59" i="43"/>
  <c r="A59" i="43"/>
  <c r="F58" i="43"/>
  <c r="D58" i="43"/>
  <c r="C58" i="43"/>
  <c r="B58" i="43"/>
  <c r="A58" i="43"/>
  <c r="F57" i="43"/>
  <c r="D57" i="43"/>
  <c r="C57" i="43"/>
  <c r="B57" i="43"/>
  <c r="A57" i="43"/>
  <c r="F56" i="43"/>
  <c r="D56" i="43"/>
  <c r="C56" i="43"/>
  <c r="B56" i="43"/>
  <c r="A56" i="43"/>
  <c r="F55" i="43"/>
  <c r="D55" i="43"/>
  <c r="C55" i="43"/>
  <c r="B55" i="43"/>
  <c r="A55" i="43"/>
  <c r="F54" i="43"/>
  <c r="D54" i="43"/>
  <c r="C54" i="43"/>
  <c r="B54" i="43"/>
  <c r="A54" i="43"/>
  <c r="F53" i="43"/>
  <c r="D53" i="43"/>
  <c r="C53" i="43"/>
  <c r="B53" i="43"/>
  <c r="A53" i="43"/>
  <c r="F52" i="43"/>
  <c r="D52" i="43"/>
  <c r="C52" i="43"/>
  <c r="B52" i="43"/>
  <c r="A52" i="43"/>
  <c r="F51" i="43"/>
  <c r="D51" i="43"/>
  <c r="C51" i="43"/>
  <c r="B51" i="43"/>
  <c r="A51" i="43"/>
  <c r="F50" i="43"/>
  <c r="D50" i="43"/>
  <c r="C50" i="43"/>
  <c r="B50" i="43"/>
  <c r="A50" i="43"/>
  <c r="F49" i="43"/>
  <c r="D49" i="43"/>
  <c r="C49" i="43"/>
  <c r="B49" i="43"/>
  <c r="A49" i="43"/>
  <c r="F48" i="43"/>
  <c r="D48" i="43"/>
  <c r="C48" i="43"/>
  <c r="B48" i="43"/>
  <c r="A48" i="43"/>
  <c r="F47" i="43"/>
  <c r="D47" i="43"/>
  <c r="C47" i="43"/>
  <c r="B47" i="43"/>
  <c r="A47" i="43"/>
  <c r="F46" i="43"/>
  <c r="D46" i="43"/>
  <c r="C46" i="43"/>
  <c r="B46" i="43"/>
  <c r="A46" i="43"/>
  <c r="F45" i="43"/>
  <c r="D45" i="43"/>
  <c r="C45" i="43"/>
  <c r="B45" i="43"/>
  <c r="A45" i="43"/>
  <c r="F44" i="43"/>
  <c r="D44" i="43"/>
  <c r="C44" i="43"/>
  <c r="B44" i="43"/>
  <c r="A44" i="43"/>
  <c r="F43" i="43"/>
  <c r="D43" i="43"/>
  <c r="C43" i="43"/>
  <c r="B43" i="43"/>
  <c r="A43" i="43"/>
  <c r="F42" i="43"/>
  <c r="D42" i="43"/>
  <c r="C42" i="43"/>
  <c r="B42" i="43"/>
  <c r="A42" i="43"/>
  <c r="F41" i="43"/>
  <c r="D41" i="43"/>
  <c r="C41" i="43"/>
  <c r="B41" i="43"/>
  <c r="A41" i="43"/>
  <c r="F40" i="43"/>
  <c r="D40" i="43"/>
  <c r="C40" i="43"/>
  <c r="B40" i="43"/>
  <c r="A40" i="43"/>
  <c r="F39" i="43"/>
  <c r="D39" i="43"/>
  <c r="C39" i="43"/>
  <c r="B39" i="43"/>
  <c r="A39" i="43"/>
  <c r="F38" i="43"/>
  <c r="D38" i="43"/>
  <c r="C38" i="43"/>
  <c r="B38" i="43"/>
  <c r="A38" i="43"/>
  <c r="F37" i="43"/>
  <c r="D37" i="43"/>
  <c r="C37" i="43"/>
  <c r="B37" i="43"/>
  <c r="A37" i="43"/>
  <c r="F36" i="43"/>
  <c r="D36" i="43"/>
  <c r="C36" i="43"/>
  <c r="B36" i="43"/>
  <c r="A36" i="43"/>
  <c r="F35" i="43"/>
  <c r="D35" i="43"/>
  <c r="C35" i="43"/>
  <c r="B35" i="43"/>
  <c r="A35" i="43"/>
  <c r="F34" i="43"/>
  <c r="D34" i="43"/>
  <c r="C34" i="43"/>
  <c r="B34" i="43"/>
  <c r="A34" i="43"/>
  <c r="F33" i="43"/>
  <c r="D33" i="43"/>
  <c r="C33" i="43"/>
  <c r="B33" i="43"/>
  <c r="A33" i="43"/>
  <c r="F32" i="43"/>
  <c r="D32" i="43"/>
  <c r="C32" i="43"/>
  <c r="B32" i="43"/>
  <c r="A32" i="43"/>
  <c r="F31" i="43"/>
  <c r="D31" i="43"/>
  <c r="C31" i="43"/>
  <c r="B31" i="43"/>
  <c r="A31" i="43"/>
  <c r="F30" i="43"/>
  <c r="D30" i="43"/>
  <c r="C30" i="43"/>
  <c r="B30" i="43"/>
  <c r="A30" i="43"/>
  <c r="F29" i="43"/>
  <c r="D29" i="43"/>
  <c r="C29" i="43"/>
  <c r="B29" i="43"/>
  <c r="A29" i="43"/>
  <c r="F28" i="43"/>
  <c r="D28" i="43"/>
  <c r="C28" i="43"/>
  <c r="B28" i="43"/>
  <c r="A28" i="43"/>
  <c r="F27" i="43"/>
  <c r="D27" i="43"/>
  <c r="C27" i="43"/>
  <c r="B27" i="43"/>
  <c r="A27" i="43"/>
  <c r="F26" i="43"/>
  <c r="D26" i="43"/>
  <c r="C26" i="43"/>
  <c r="B26" i="43"/>
  <c r="A26" i="43"/>
  <c r="F25" i="43"/>
  <c r="D25" i="43"/>
  <c r="C25" i="43"/>
  <c r="B25" i="43"/>
  <c r="A25" i="43"/>
  <c r="F24" i="43"/>
  <c r="D24" i="43"/>
  <c r="C24" i="43"/>
  <c r="B24" i="43"/>
  <c r="A24" i="43"/>
  <c r="F23" i="43"/>
  <c r="D23" i="43"/>
  <c r="C23" i="43"/>
  <c r="B23" i="43"/>
  <c r="A23" i="43"/>
  <c r="F22" i="43"/>
  <c r="D22" i="43"/>
  <c r="C22" i="43"/>
  <c r="B22" i="43"/>
  <c r="A22" i="43"/>
  <c r="F21" i="43"/>
  <c r="D21" i="43"/>
  <c r="C21" i="43"/>
  <c r="B21" i="43"/>
  <c r="A21" i="43"/>
  <c r="F20" i="43"/>
  <c r="D20" i="43"/>
  <c r="C20" i="43"/>
  <c r="B20" i="43"/>
  <c r="A20" i="43"/>
  <c r="F19" i="43"/>
  <c r="D19" i="43"/>
  <c r="C19" i="43"/>
  <c r="B19" i="43"/>
  <c r="A19" i="43"/>
  <c r="F18" i="43"/>
  <c r="D18" i="43"/>
  <c r="C18" i="43"/>
  <c r="B18" i="43"/>
  <c r="A18" i="43"/>
  <c r="F17" i="43"/>
  <c r="D17" i="43"/>
  <c r="C17" i="43"/>
  <c r="B17" i="43"/>
  <c r="A17" i="43"/>
  <c r="F16" i="43"/>
  <c r="D16" i="43"/>
  <c r="C16" i="43"/>
  <c r="B16" i="43"/>
  <c r="A16" i="43"/>
  <c r="F15" i="43"/>
  <c r="D15" i="43"/>
  <c r="C15" i="43"/>
  <c r="B15" i="43"/>
  <c r="A15" i="43"/>
  <c r="F14" i="43"/>
  <c r="D14" i="43"/>
  <c r="C14" i="43"/>
  <c r="B14" i="43"/>
  <c r="A14" i="43"/>
  <c r="F13" i="43"/>
  <c r="D13" i="43"/>
  <c r="C13" i="43"/>
  <c r="B13" i="43"/>
  <c r="A13" i="43"/>
  <c r="F12" i="43"/>
  <c r="D12" i="43"/>
  <c r="C12" i="43"/>
  <c r="B12" i="43"/>
  <c r="A12" i="43"/>
  <c r="F11" i="43"/>
  <c r="D11" i="43"/>
  <c r="C11" i="43"/>
  <c r="B11" i="43"/>
  <c r="A11" i="43"/>
  <c r="F10" i="43"/>
  <c r="D10" i="43"/>
  <c r="C10" i="43"/>
  <c r="B10" i="43"/>
  <c r="A10" i="43"/>
  <c r="F9" i="43"/>
  <c r="D9" i="43"/>
  <c r="C9" i="43"/>
  <c r="B9" i="43"/>
  <c r="A9" i="43"/>
  <c r="F8" i="43"/>
  <c r="D8" i="43"/>
  <c r="C8" i="43"/>
  <c r="B8" i="43"/>
  <c r="A8" i="43"/>
  <c r="F7" i="43"/>
  <c r="D7" i="43"/>
  <c r="C7" i="43"/>
  <c r="B7" i="43"/>
  <c r="A7" i="43"/>
  <c r="F6" i="43"/>
  <c r="D6" i="43"/>
  <c r="C6" i="43"/>
  <c r="B6" i="43"/>
  <c r="A6" i="43"/>
  <c r="F5" i="43"/>
  <c r="D5" i="43"/>
  <c r="C5" i="43"/>
  <c r="B5" i="43"/>
  <c r="A5" i="43"/>
  <c r="F4" i="43"/>
  <c r="D4" i="43"/>
  <c r="C4" i="43"/>
  <c r="B4" i="43"/>
  <c r="A4" i="43"/>
  <c r="F3" i="43"/>
  <c r="D3" i="43"/>
  <c r="C3" i="43"/>
  <c r="B3" i="43"/>
  <c r="A3" i="43"/>
  <c r="F2" i="43"/>
  <c r="D2" i="43"/>
  <c r="C2" i="43"/>
  <c r="B2" i="43"/>
  <c r="A2" i="43"/>
  <c r="A607" i="42"/>
  <c r="B607" i="42"/>
  <c r="C607" i="42"/>
  <c r="D607" i="42"/>
  <c r="F607" i="42"/>
  <c r="A608" i="42"/>
  <c r="B608" i="42"/>
  <c r="C608" i="42"/>
  <c r="D608" i="42"/>
  <c r="F608" i="42"/>
  <c r="A609" i="42"/>
  <c r="B609" i="42"/>
  <c r="C609" i="42"/>
  <c r="D609" i="42"/>
  <c r="F609" i="42"/>
  <c r="A610" i="42"/>
  <c r="B610" i="42"/>
  <c r="C610" i="42"/>
  <c r="D610" i="42"/>
  <c r="F610" i="42"/>
  <c r="A611" i="42"/>
  <c r="B611" i="42"/>
  <c r="C611" i="42"/>
  <c r="D611" i="42"/>
  <c r="F611" i="42"/>
  <c r="A612" i="42"/>
  <c r="B612" i="42"/>
  <c r="C612" i="42"/>
  <c r="D612" i="42"/>
  <c r="F612" i="42"/>
  <c r="A613" i="42"/>
  <c r="B613" i="42"/>
  <c r="C613" i="42"/>
  <c r="D613" i="42"/>
  <c r="F613" i="42"/>
  <c r="A614" i="42"/>
  <c r="B614" i="42"/>
  <c r="C614" i="42"/>
  <c r="D614" i="42"/>
  <c r="F614" i="42"/>
  <c r="A615" i="42"/>
  <c r="B615" i="42"/>
  <c r="C615" i="42"/>
  <c r="D615" i="42"/>
  <c r="F615" i="42"/>
  <c r="A616" i="42"/>
  <c r="B616" i="42"/>
  <c r="C616" i="42"/>
  <c r="D616" i="42"/>
  <c r="F616" i="42"/>
  <c r="A617" i="42"/>
  <c r="B617" i="42"/>
  <c r="C617" i="42"/>
  <c r="D617" i="42"/>
  <c r="F617" i="42"/>
  <c r="A618" i="42"/>
  <c r="B618" i="42"/>
  <c r="C618" i="42"/>
  <c r="D618" i="42"/>
  <c r="F618" i="42"/>
  <c r="A619" i="42"/>
  <c r="B619" i="42"/>
  <c r="C619" i="42"/>
  <c r="D619" i="42"/>
  <c r="F619" i="42"/>
  <c r="A620" i="42"/>
  <c r="B620" i="42"/>
  <c r="C620" i="42"/>
  <c r="D620" i="42"/>
  <c r="F620" i="42"/>
  <c r="A621" i="42"/>
  <c r="B621" i="42"/>
  <c r="C621" i="42"/>
  <c r="D621" i="42"/>
  <c r="F621" i="42"/>
  <c r="A622" i="42"/>
  <c r="B622" i="42"/>
  <c r="C622" i="42"/>
  <c r="D622" i="42"/>
  <c r="F622" i="42"/>
  <c r="A623" i="42"/>
  <c r="B623" i="42"/>
  <c r="C623" i="42"/>
  <c r="D623" i="42"/>
  <c r="F623" i="42"/>
  <c r="A624" i="42"/>
  <c r="B624" i="42"/>
  <c r="C624" i="42"/>
  <c r="D624" i="42"/>
  <c r="F624" i="42"/>
  <c r="A625" i="42"/>
  <c r="B625" i="42"/>
  <c r="C625" i="42"/>
  <c r="D625" i="42"/>
  <c r="F625" i="42"/>
  <c r="A626" i="42"/>
  <c r="B626" i="42"/>
  <c r="C626" i="42"/>
  <c r="D626" i="42"/>
  <c r="F626" i="42"/>
  <c r="A627" i="42"/>
  <c r="B627" i="42"/>
  <c r="C627" i="42"/>
  <c r="D627" i="42"/>
  <c r="F627" i="42"/>
  <c r="A628" i="42"/>
  <c r="B628" i="42"/>
  <c r="C628" i="42"/>
  <c r="D628" i="42"/>
  <c r="F628" i="42"/>
  <c r="A629" i="42"/>
  <c r="B629" i="42"/>
  <c r="C629" i="42"/>
  <c r="D629" i="42"/>
  <c r="F629" i="42"/>
  <c r="A630" i="42"/>
  <c r="B630" i="42"/>
  <c r="C630" i="42"/>
  <c r="D630" i="42"/>
  <c r="F630" i="42"/>
  <c r="F606" i="42"/>
  <c r="D606" i="42"/>
  <c r="C606" i="42"/>
  <c r="B606" i="42"/>
  <c r="A606" i="42"/>
  <c r="F605" i="42"/>
  <c r="D605" i="42"/>
  <c r="C605" i="42"/>
  <c r="B605" i="42"/>
  <c r="A605" i="42"/>
  <c r="F604" i="42"/>
  <c r="D604" i="42"/>
  <c r="C604" i="42"/>
  <c r="B604" i="42"/>
  <c r="A604" i="42"/>
  <c r="F603" i="42"/>
  <c r="D603" i="42"/>
  <c r="C603" i="42"/>
  <c r="B603" i="42"/>
  <c r="A603" i="42"/>
  <c r="F602" i="42"/>
  <c r="D602" i="42"/>
  <c r="C602" i="42"/>
  <c r="B602" i="42"/>
  <c r="A602" i="42"/>
  <c r="F601" i="42"/>
  <c r="D601" i="42"/>
  <c r="C601" i="42"/>
  <c r="B601" i="42"/>
  <c r="A601" i="42"/>
  <c r="F600" i="42"/>
  <c r="D600" i="42"/>
  <c r="C600" i="42"/>
  <c r="B600" i="42"/>
  <c r="A600" i="42"/>
  <c r="F599" i="42"/>
  <c r="D599" i="42"/>
  <c r="C599" i="42"/>
  <c r="B599" i="42"/>
  <c r="A599" i="42"/>
  <c r="F598" i="42"/>
  <c r="D598" i="42"/>
  <c r="C598" i="42"/>
  <c r="B598" i="42"/>
  <c r="A598" i="42"/>
  <c r="F597" i="42"/>
  <c r="D597" i="42"/>
  <c r="C597" i="42"/>
  <c r="B597" i="42"/>
  <c r="A597" i="42"/>
  <c r="F596" i="42"/>
  <c r="D596" i="42"/>
  <c r="C596" i="42"/>
  <c r="B596" i="42"/>
  <c r="A596" i="42"/>
  <c r="F595" i="42"/>
  <c r="D595" i="42"/>
  <c r="C595" i="42"/>
  <c r="B595" i="42"/>
  <c r="A595" i="42"/>
  <c r="F594" i="42"/>
  <c r="D594" i="42"/>
  <c r="C594" i="42"/>
  <c r="B594" i="42"/>
  <c r="A594" i="42"/>
  <c r="F593" i="42"/>
  <c r="D593" i="42"/>
  <c r="C593" i="42"/>
  <c r="B593" i="42"/>
  <c r="A593" i="42"/>
  <c r="F592" i="42"/>
  <c r="D592" i="42"/>
  <c r="C592" i="42"/>
  <c r="B592" i="42"/>
  <c r="A592" i="42"/>
  <c r="F591" i="42"/>
  <c r="D591" i="42"/>
  <c r="C591" i="42"/>
  <c r="B591" i="42"/>
  <c r="A591" i="42"/>
  <c r="F590" i="42"/>
  <c r="D590" i="42"/>
  <c r="C590" i="42"/>
  <c r="B590" i="42"/>
  <c r="A590" i="42"/>
  <c r="F589" i="42"/>
  <c r="D589" i="42"/>
  <c r="C589" i="42"/>
  <c r="B589" i="42"/>
  <c r="A589" i="42"/>
  <c r="F588" i="42"/>
  <c r="D588" i="42"/>
  <c r="C588" i="42"/>
  <c r="B588" i="42"/>
  <c r="A588" i="42"/>
  <c r="F587" i="42"/>
  <c r="D587" i="42"/>
  <c r="C587" i="42"/>
  <c r="B587" i="42"/>
  <c r="A587" i="42"/>
  <c r="F586" i="42"/>
  <c r="D586" i="42"/>
  <c r="C586" i="42"/>
  <c r="B586" i="42"/>
  <c r="A586" i="42"/>
  <c r="F585" i="42"/>
  <c r="D585" i="42"/>
  <c r="C585" i="42"/>
  <c r="B585" i="42"/>
  <c r="A585" i="42"/>
  <c r="F584" i="42"/>
  <c r="D584" i="42"/>
  <c r="C584" i="42"/>
  <c r="B584" i="42"/>
  <c r="A584" i="42"/>
  <c r="F583" i="42"/>
  <c r="D583" i="42"/>
  <c r="C583" i="42"/>
  <c r="B583" i="42"/>
  <c r="A583" i="42"/>
  <c r="F582" i="42"/>
  <c r="D582" i="42"/>
  <c r="C582" i="42"/>
  <c r="B582" i="42"/>
  <c r="A582" i="42"/>
  <c r="F581" i="42"/>
  <c r="D581" i="42"/>
  <c r="C581" i="42"/>
  <c r="B581" i="42"/>
  <c r="A581" i="42"/>
  <c r="F580" i="42"/>
  <c r="D580" i="42"/>
  <c r="C580" i="42"/>
  <c r="B580" i="42"/>
  <c r="A580" i="42"/>
  <c r="F579" i="42"/>
  <c r="D579" i="42"/>
  <c r="C579" i="42"/>
  <c r="B579" i="42"/>
  <c r="A579" i="42"/>
  <c r="F578" i="42"/>
  <c r="D578" i="42"/>
  <c r="C578" i="42"/>
  <c r="B578" i="42"/>
  <c r="A578" i="42"/>
  <c r="F577" i="42"/>
  <c r="D577" i="42"/>
  <c r="C577" i="42"/>
  <c r="B577" i="42"/>
  <c r="A577" i="42"/>
  <c r="F576" i="42"/>
  <c r="D576" i="42"/>
  <c r="C576" i="42"/>
  <c r="B576" i="42"/>
  <c r="A576" i="42"/>
  <c r="F575" i="42"/>
  <c r="D575" i="42"/>
  <c r="C575" i="42"/>
  <c r="B575" i="42"/>
  <c r="A575" i="42"/>
  <c r="F574" i="42"/>
  <c r="D574" i="42"/>
  <c r="C574" i="42"/>
  <c r="B574" i="42"/>
  <c r="A574" i="42"/>
  <c r="F573" i="42"/>
  <c r="D573" i="42"/>
  <c r="C573" i="42"/>
  <c r="B573" i="42"/>
  <c r="A573" i="42"/>
  <c r="F572" i="42"/>
  <c r="D572" i="42"/>
  <c r="C572" i="42"/>
  <c r="B572" i="42"/>
  <c r="A572" i="42"/>
  <c r="F571" i="42"/>
  <c r="D571" i="42"/>
  <c r="C571" i="42"/>
  <c r="B571" i="42"/>
  <c r="A571" i="42"/>
  <c r="F570" i="42"/>
  <c r="D570" i="42"/>
  <c r="C570" i="42"/>
  <c r="B570" i="42"/>
  <c r="A570" i="42"/>
  <c r="F569" i="42"/>
  <c r="D569" i="42"/>
  <c r="C569" i="42"/>
  <c r="B569" i="42"/>
  <c r="A569" i="42"/>
  <c r="F568" i="42"/>
  <c r="D568" i="42"/>
  <c r="C568" i="42"/>
  <c r="B568" i="42"/>
  <c r="A568" i="42"/>
  <c r="F567" i="42"/>
  <c r="D567" i="42"/>
  <c r="C567" i="42"/>
  <c r="B567" i="42"/>
  <c r="A567" i="42"/>
  <c r="F566" i="42"/>
  <c r="D566" i="42"/>
  <c r="C566" i="42"/>
  <c r="B566" i="42"/>
  <c r="A566" i="42"/>
  <c r="F565" i="42"/>
  <c r="D565" i="42"/>
  <c r="C565" i="42"/>
  <c r="B565" i="42"/>
  <c r="A565" i="42"/>
  <c r="F564" i="42"/>
  <c r="D564" i="42"/>
  <c r="C564" i="42"/>
  <c r="B564" i="42"/>
  <c r="A564" i="42"/>
  <c r="F563" i="42"/>
  <c r="D563" i="42"/>
  <c r="C563" i="42"/>
  <c r="B563" i="42"/>
  <c r="A563" i="42"/>
  <c r="F562" i="42"/>
  <c r="D562" i="42"/>
  <c r="C562" i="42"/>
  <c r="B562" i="42"/>
  <c r="A562" i="42"/>
  <c r="F561" i="42"/>
  <c r="D561" i="42"/>
  <c r="C561" i="42"/>
  <c r="B561" i="42"/>
  <c r="A561" i="42"/>
  <c r="F560" i="42"/>
  <c r="D560" i="42"/>
  <c r="C560" i="42"/>
  <c r="B560" i="42"/>
  <c r="A560" i="42"/>
  <c r="F559" i="42"/>
  <c r="D559" i="42"/>
  <c r="C559" i="42"/>
  <c r="B559" i="42"/>
  <c r="A559" i="42"/>
  <c r="F558" i="42"/>
  <c r="D558" i="42"/>
  <c r="C558" i="42"/>
  <c r="B558" i="42"/>
  <c r="A558" i="42"/>
  <c r="F557" i="42"/>
  <c r="D557" i="42"/>
  <c r="C557" i="42"/>
  <c r="B557" i="42"/>
  <c r="A557" i="42"/>
  <c r="F556" i="42"/>
  <c r="D556" i="42"/>
  <c r="C556" i="42"/>
  <c r="B556" i="42"/>
  <c r="A556" i="42"/>
  <c r="F555" i="42"/>
  <c r="D555" i="42"/>
  <c r="C555" i="42"/>
  <c r="B555" i="42"/>
  <c r="A555" i="42"/>
  <c r="F554" i="42"/>
  <c r="D554" i="42"/>
  <c r="C554" i="42"/>
  <c r="B554" i="42"/>
  <c r="A554" i="42"/>
  <c r="F553" i="42"/>
  <c r="D553" i="42"/>
  <c r="C553" i="42"/>
  <c r="B553" i="42"/>
  <c r="A553" i="42"/>
  <c r="F552" i="42"/>
  <c r="D552" i="42"/>
  <c r="C552" i="42"/>
  <c r="B552" i="42"/>
  <c r="A552" i="42"/>
  <c r="F551" i="42"/>
  <c r="D551" i="42"/>
  <c r="C551" i="42"/>
  <c r="B551" i="42"/>
  <c r="A551" i="42"/>
  <c r="F550" i="42"/>
  <c r="D550" i="42"/>
  <c r="C550" i="42"/>
  <c r="B550" i="42"/>
  <c r="A550" i="42"/>
  <c r="F549" i="42"/>
  <c r="D549" i="42"/>
  <c r="C549" i="42"/>
  <c r="B549" i="42"/>
  <c r="A549" i="42"/>
  <c r="F548" i="42"/>
  <c r="D548" i="42"/>
  <c r="C548" i="42"/>
  <c r="B548" i="42"/>
  <c r="A548" i="42"/>
  <c r="F547" i="42"/>
  <c r="D547" i="42"/>
  <c r="C547" i="42"/>
  <c r="B547" i="42"/>
  <c r="A547" i="42"/>
  <c r="F546" i="42"/>
  <c r="D546" i="42"/>
  <c r="C546" i="42"/>
  <c r="B546" i="42"/>
  <c r="A546" i="42"/>
  <c r="F545" i="42"/>
  <c r="D545" i="42"/>
  <c r="C545" i="42"/>
  <c r="B545" i="42"/>
  <c r="A545" i="42"/>
  <c r="F544" i="42"/>
  <c r="D544" i="42"/>
  <c r="C544" i="42"/>
  <c r="B544" i="42"/>
  <c r="A544" i="42"/>
  <c r="F543" i="42"/>
  <c r="D543" i="42"/>
  <c r="C543" i="42"/>
  <c r="B543" i="42"/>
  <c r="A543" i="42"/>
  <c r="F542" i="42"/>
  <c r="D542" i="42"/>
  <c r="C542" i="42"/>
  <c r="B542" i="42"/>
  <c r="A542" i="42"/>
  <c r="F541" i="42"/>
  <c r="D541" i="42"/>
  <c r="C541" i="42"/>
  <c r="B541" i="42"/>
  <c r="A541" i="42"/>
  <c r="F540" i="42"/>
  <c r="D540" i="42"/>
  <c r="C540" i="42"/>
  <c r="B540" i="42"/>
  <c r="A540" i="42"/>
  <c r="F539" i="42"/>
  <c r="D539" i="42"/>
  <c r="C539" i="42"/>
  <c r="B539" i="42"/>
  <c r="A539" i="42"/>
  <c r="F538" i="42"/>
  <c r="D538" i="42"/>
  <c r="C538" i="42"/>
  <c r="B538" i="42"/>
  <c r="A538" i="42"/>
  <c r="F537" i="42"/>
  <c r="D537" i="42"/>
  <c r="C537" i="42"/>
  <c r="B537" i="42"/>
  <c r="A537" i="42"/>
  <c r="F536" i="42"/>
  <c r="D536" i="42"/>
  <c r="C536" i="42"/>
  <c r="B536" i="42"/>
  <c r="A536" i="42"/>
  <c r="F535" i="42"/>
  <c r="D535" i="42"/>
  <c r="C535" i="42"/>
  <c r="B535" i="42"/>
  <c r="A535" i="42"/>
  <c r="F534" i="42"/>
  <c r="D534" i="42"/>
  <c r="C534" i="42"/>
  <c r="B534" i="42"/>
  <c r="A534" i="42"/>
  <c r="F533" i="42"/>
  <c r="D533" i="42"/>
  <c r="C533" i="42"/>
  <c r="B533" i="42"/>
  <c r="A533" i="42"/>
  <c r="F532" i="42"/>
  <c r="D532" i="42"/>
  <c r="C532" i="42"/>
  <c r="B532" i="42"/>
  <c r="A532" i="42"/>
  <c r="F531" i="42"/>
  <c r="D531" i="42"/>
  <c r="C531" i="42"/>
  <c r="B531" i="42"/>
  <c r="A531" i="42"/>
  <c r="F530" i="42"/>
  <c r="D530" i="42"/>
  <c r="C530" i="42"/>
  <c r="B530" i="42"/>
  <c r="A530" i="42"/>
  <c r="F529" i="42"/>
  <c r="D529" i="42"/>
  <c r="C529" i="42"/>
  <c r="B529" i="42"/>
  <c r="A529" i="42"/>
  <c r="F528" i="42"/>
  <c r="D528" i="42"/>
  <c r="C528" i="42"/>
  <c r="B528" i="42"/>
  <c r="A528" i="42"/>
  <c r="F527" i="42"/>
  <c r="D527" i="42"/>
  <c r="C527" i="42"/>
  <c r="B527" i="42"/>
  <c r="A527" i="42"/>
  <c r="F526" i="42"/>
  <c r="D526" i="42"/>
  <c r="C526" i="42"/>
  <c r="B526" i="42"/>
  <c r="A526" i="42"/>
  <c r="F525" i="42"/>
  <c r="D525" i="42"/>
  <c r="C525" i="42"/>
  <c r="B525" i="42"/>
  <c r="A525" i="42"/>
  <c r="F524" i="42"/>
  <c r="D524" i="42"/>
  <c r="C524" i="42"/>
  <c r="B524" i="42"/>
  <c r="A524" i="42"/>
  <c r="F523" i="42"/>
  <c r="D523" i="42"/>
  <c r="C523" i="42"/>
  <c r="B523" i="42"/>
  <c r="A523" i="42"/>
  <c r="F522" i="42"/>
  <c r="D522" i="42"/>
  <c r="C522" i="42"/>
  <c r="B522" i="42"/>
  <c r="A522" i="42"/>
  <c r="F521" i="42"/>
  <c r="D521" i="42"/>
  <c r="C521" i="42"/>
  <c r="B521" i="42"/>
  <c r="A521" i="42"/>
  <c r="F520" i="42"/>
  <c r="D520" i="42"/>
  <c r="C520" i="42"/>
  <c r="B520" i="42"/>
  <c r="A520" i="42"/>
  <c r="F519" i="42"/>
  <c r="D519" i="42"/>
  <c r="C519" i="42"/>
  <c r="B519" i="42"/>
  <c r="A519" i="42"/>
  <c r="F518" i="42"/>
  <c r="D518" i="42"/>
  <c r="C518" i="42"/>
  <c r="B518" i="42"/>
  <c r="A518" i="42"/>
  <c r="F517" i="42"/>
  <c r="D517" i="42"/>
  <c r="C517" i="42"/>
  <c r="B517" i="42"/>
  <c r="A517" i="42"/>
  <c r="F516" i="42"/>
  <c r="D516" i="42"/>
  <c r="C516" i="42"/>
  <c r="B516" i="42"/>
  <c r="A516" i="42"/>
  <c r="F515" i="42"/>
  <c r="D515" i="42"/>
  <c r="C515" i="42"/>
  <c r="B515" i="42"/>
  <c r="A515" i="42"/>
  <c r="F514" i="42"/>
  <c r="D514" i="42"/>
  <c r="C514" i="42"/>
  <c r="B514" i="42"/>
  <c r="A514" i="42"/>
  <c r="F513" i="42"/>
  <c r="D513" i="42"/>
  <c r="C513" i="42"/>
  <c r="B513" i="42"/>
  <c r="A513" i="42"/>
  <c r="F512" i="42"/>
  <c r="D512" i="42"/>
  <c r="C512" i="42"/>
  <c r="B512" i="42"/>
  <c r="A512" i="42"/>
  <c r="F511" i="42"/>
  <c r="D511" i="42"/>
  <c r="C511" i="42"/>
  <c r="B511" i="42"/>
  <c r="A511" i="42"/>
  <c r="F510" i="42"/>
  <c r="D510" i="42"/>
  <c r="C510" i="42"/>
  <c r="B510" i="42"/>
  <c r="A510" i="42"/>
  <c r="F509" i="42"/>
  <c r="D509" i="42"/>
  <c r="C509" i="42"/>
  <c r="B509" i="42"/>
  <c r="A509" i="42"/>
  <c r="F508" i="42"/>
  <c r="D508" i="42"/>
  <c r="C508" i="42"/>
  <c r="B508" i="42"/>
  <c r="A508" i="42"/>
  <c r="F507" i="42"/>
  <c r="D507" i="42"/>
  <c r="C507" i="42"/>
  <c r="B507" i="42"/>
  <c r="A507" i="42"/>
  <c r="F506" i="42"/>
  <c r="D506" i="42"/>
  <c r="C506" i="42"/>
  <c r="B506" i="42"/>
  <c r="A506" i="42"/>
  <c r="F505" i="42"/>
  <c r="D505" i="42"/>
  <c r="C505" i="42"/>
  <c r="B505" i="42"/>
  <c r="A505" i="42"/>
  <c r="F504" i="42"/>
  <c r="D504" i="42"/>
  <c r="C504" i="42"/>
  <c r="B504" i="42"/>
  <c r="A504" i="42"/>
  <c r="F503" i="42"/>
  <c r="D503" i="42"/>
  <c r="C503" i="42"/>
  <c r="B503" i="42"/>
  <c r="A503" i="42"/>
  <c r="F502" i="42"/>
  <c r="D502" i="42"/>
  <c r="C502" i="42"/>
  <c r="B502" i="42"/>
  <c r="A502" i="42"/>
  <c r="F501" i="42"/>
  <c r="D501" i="42"/>
  <c r="C501" i="42"/>
  <c r="B501" i="42"/>
  <c r="A501" i="42"/>
  <c r="F500" i="42"/>
  <c r="D500" i="42"/>
  <c r="C500" i="42"/>
  <c r="B500" i="42"/>
  <c r="A500" i="42"/>
  <c r="F499" i="42"/>
  <c r="D499" i="42"/>
  <c r="C499" i="42"/>
  <c r="B499" i="42"/>
  <c r="A499" i="42"/>
  <c r="F498" i="42"/>
  <c r="D498" i="42"/>
  <c r="C498" i="42"/>
  <c r="B498" i="42"/>
  <c r="A498" i="42"/>
  <c r="F497" i="42"/>
  <c r="D497" i="42"/>
  <c r="C497" i="42"/>
  <c r="B497" i="42"/>
  <c r="A497" i="42"/>
  <c r="F496" i="42"/>
  <c r="D496" i="42"/>
  <c r="C496" i="42"/>
  <c r="B496" i="42"/>
  <c r="A496" i="42"/>
  <c r="F495" i="42"/>
  <c r="D495" i="42"/>
  <c r="C495" i="42"/>
  <c r="B495" i="42"/>
  <c r="A495" i="42"/>
  <c r="F494" i="42"/>
  <c r="D494" i="42"/>
  <c r="C494" i="42"/>
  <c r="B494" i="42"/>
  <c r="A494" i="42"/>
  <c r="F493" i="42"/>
  <c r="D493" i="42"/>
  <c r="C493" i="42"/>
  <c r="B493" i="42"/>
  <c r="A493" i="42"/>
  <c r="F492" i="42"/>
  <c r="D492" i="42"/>
  <c r="C492" i="42"/>
  <c r="B492" i="42"/>
  <c r="A492" i="42"/>
  <c r="F491" i="42"/>
  <c r="D491" i="42"/>
  <c r="C491" i="42"/>
  <c r="B491" i="42"/>
  <c r="A491" i="42"/>
  <c r="F490" i="42"/>
  <c r="D490" i="42"/>
  <c r="C490" i="42"/>
  <c r="B490" i="42"/>
  <c r="A490" i="42"/>
  <c r="F489" i="42"/>
  <c r="D489" i="42"/>
  <c r="C489" i="42"/>
  <c r="B489" i="42"/>
  <c r="A489" i="42"/>
  <c r="F488" i="42"/>
  <c r="D488" i="42"/>
  <c r="C488" i="42"/>
  <c r="B488" i="42"/>
  <c r="A488" i="42"/>
  <c r="F487" i="42"/>
  <c r="D487" i="42"/>
  <c r="C487" i="42"/>
  <c r="B487" i="42"/>
  <c r="A487" i="42"/>
  <c r="F486" i="42"/>
  <c r="D486" i="42"/>
  <c r="C486" i="42"/>
  <c r="B486" i="42"/>
  <c r="A486" i="42"/>
  <c r="F485" i="42"/>
  <c r="D485" i="42"/>
  <c r="C485" i="42"/>
  <c r="B485" i="42"/>
  <c r="A485" i="42"/>
  <c r="F484" i="42"/>
  <c r="D484" i="42"/>
  <c r="C484" i="42"/>
  <c r="B484" i="42"/>
  <c r="A484" i="42"/>
  <c r="F483" i="42"/>
  <c r="D483" i="42"/>
  <c r="C483" i="42"/>
  <c r="B483" i="42"/>
  <c r="A483" i="42"/>
  <c r="F482" i="42"/>
  <c r="D482" i="42"/>
  <c r="C482" i="42"/>
  <c r="B482" i="42"/>
  <c r="A482" i="42"/>
  <c r="F481" i="42"/>
  <c r="D481" i="42"/>
  <c r="C481" i="42"/>
  <c r="B481" i="42"/>
  <c r="A481" i="42"/>
  <c r="F480" i="42"/>
  <c r="D480" i="42"/>
  <c r="C480" i="42"/>
  <c r="B480" i="42"/>
  <c r="A480" i="42"/>
  <c r="F479" i="42"/>
  <c r="D479" i="42"/>
  <c r="C479" i="42"/>
  <c r="B479" i="42"/>
  <c r="A479" i="42"/>
  <c r="F478" i="42"/>
  <c r="D478" i="42"/>
  <c r="C478" i="42"/>
  <c r="B478" i="42"/>
  <c r="A478" i="42"/>
  <c r="F477" i="42"/>
  <c r="D477" i="42"/>
  <c r="C477" i="42"/>
  <c r="B477" i="42"/>
  <c r="A477" i="42"/>
  <c r="F476" i="42"/>
  <c r="D476" i="42"/>
  <c r="C476" i="42"/>
  <c r="B476" i="42"/>
  <c r="A476" i="42"/>
  <c r="F475" i="42"/>
  <c r="D475" i="42"/>
  <c r="C475" i="42"/>
  <c r="B475" i="42"/>
  <c r="A475" i="42"/>
  <c r="F474" i="42"/>
  <c r="D474" i="42"/>
  <c r="C474" i="42"/>
  <c r="B474" i="42"/>
  <c r="A474" i="42"/>
  <c r="F473" i="42"/>
  <c r="D473" i="42"/>
  <c r="C473" i="42"/>
  <c r="B473" i="42"/>
  <c r="A473" i="42"/>
  <c r="F472" i="42"/>
  <c r="D472" i="42"/>
  <c r="C472" i="42"/>
  <c r="B472" i="42"/>
  <c r="A472" i="42"/>
  <c r="F471" i="42"/>
  <c r="D471" i="42"/>
  <c r="C471" i="42"/>
  <c r="B471" i="42"/>
  <c r="A471" i="42"/>
  <c r="F470" i="42"/>
  <c r="D470" i="42"/>
  <c r="C470" i="42"/>
  <c r="B470" i="42"/>
  <c r="A470" i="42"/>
  <c r="F469" i="42"/>
  <c r="D469" i="42"/>
  <c r="C469" i="42"/>
  <c r="B469" i="42"/>
  <c r="A469" i="42"/>
  <c r="F468" i="42"/>
  <c r="D468" i="42"/>
  <c r="C468" i="42"/>
  <c r="B468" i="42"/>
  <c r="A468" i="42"/>
  <c r="F467" i="42"/>
  <c r="D467" i="42"/>
  <c r="C467" i="42"/>
  <c r="B467" i="42"/>
  <c r="A467" i="42"/>
  <c r="F466" i="42"/>
  <c r="D466" i="42"/>
  <c r="C466" i="42"/>
  <c r="B466" i="42"/>
  <c r="A466" i="42"/>
  <c r="F465" i="42"/>
  <c r="D465" i="42"/>
  <c r="C465" i="42"/>
  <c r="B465" i="42"/>
  <c r="A465" i="42"/>
  <c r="F464" i="42"/>
  <c r="D464" i="42"/>
  <c r="C464" i="42"/>
  <c r="B464" i="42"/>
  <c r="A464" i="42"/>
  <c r="F463" i="42"/>
  <c r="D463" i="42"/>
  <c r="C463" i="42"/>
  <c r="B463" i="42"/>
  <c r="A463" i="42"/>
  <c r="F462" i="42"/>
  <c r="D462" i="42"/>
  <c r="C462" i="42"/>
  <c r="B462" i="42"/>
  <c r="A462" i="42"/>
  <c r="F461" i="42"/>
  <c r="D461" i="42"/>
  <c r="C461" i="42"/>
  <c r="B461" i="42"/>
  <c r="A461" i="42"/>
  <c r="F460" i="42"/>
  <c r="D460" i="42"/>
  <c r="C460" i="42"/>
  <c r="B460" i="42"/>
  <c r="A460" i="42"/>
  <c r="F459" i="42"/>
  <c r="D459" i="42"/>
  <c r="C459" i="42"/>
  <c r="B459" i="42"/>
  <c r="A459" i="42"/>
  <c r="F458" i="42"/>
  <c r="D458" i="42"/>
  <c r="C458" i="42"/>
  <c r="B458" i="42"/>
  <c r="A458" i="42"/>
  <c r="F457" i="42"/>
  <c r="D457" i="42"/>
  <c r="C457" i="42"/>
  <c r="B457" i="42"/>
  <c r="A457" i="42"/>
  <c r="F456" i="42"/>
  <c r="D456" i="42"/>
  <c r="C456" i="42"/>
  <c r="B456" i="42"/>
  <c r="A456" i="42"/>
  <c r="F455" i="42"/>
  <c r="D455" i="42"/>
  <c r="C455" i="42"/>
  <c r="B455" i="42"/>
  <c r="A455" i="42"/>
  <c r="F454" i="42"/>
  <c r="D454" i="42"/>
  <c r="C454" i="42"/>
  <c r="B454" i="42"/>
  <c r="A454" i="42"/>
  <c r="F453" i="42"/>
  <c r="D453" i="42"/>
  <c r="C453" i="42"/>
  <c r="B453" i="42"/>
  <c r="A453" i="42"/>
  <c r="F452" i="42"/>
  <c r="D452" i="42"/>
  <c r="C452" i="42"/>
  <c r="B452" i="42"/>
  <c r="A452" i="42"/>
  <c r="F451" i="42"/>
  <c r="D451" i="42"/>
  <c r="C451" i="42"/>
  <c r="B451" i="42"/>
  <c r="A451" i="42"/>
  <c r="F450" i="42"/>
  <c r="D450" i="42"/>
  <c r="C450" i="42"/>
  <c r="B450" i="42"/>
  <c r="A450" i="42"/>
  <c r="F449" i="42"/>
  <c r="D449" i="42"/>
  <c r="C449" i="42"/>
  <c r="B449" i="42"/>
  <c r="A449" i="42"/>
  <c r="F448" i="42"/>
  <c r="D448" i="42"/>
  <c r="C448" i="42"/>
  <c r="B448" i="42"/>
  <c r="A448" i="42"/>
  <c r="F447" i="42"/>
  <c r="D447" i="42"/>
  <c r="C447" i="42"/>
  <c r="B447" i="42"/>
  <c r="A447" i="42"/>
  <c r="F446" i="42"/>
  <c r="D446" i="42"/>
  <c r="C446" i="42"/>
  <c r="B446" i="42"/>
  <c r="A446" i="42"/>
  <c r="F445" i="42"/>
  <c r="D445" i="42"/>
  <c r="C445" i="42"/>
  <c r="B445" i="42"/>
  <c r="A445" i="42"/>
  <c r="F444" i="42"/>
  <c r="D444" i="42"/>
  <c r="C444" i="42"/>
  <c r="B444" i="42"/>
  <c r="A444" i="42"/>
  <c r="F443" i="42"/>
  <c r="D443" i="42"/>
  <c r="C443" i="42"/>
  <c r="B443" i="42"/>
  <c r="A443" i="42"/>
  <c r="F442" i="42"/>
  <c r="D442" i="42"/>
  <c r="C442" i="42"/>
  <c r="B442" i="42"/>
  <c r="A442" i="42"/>
  <c r="F441" i="42"/>
  <c r="D441" i="42"/>
  <c r="C441" i="42"/>
  <c r="B441" i="42"/>
  <c r="A441" i="42"/>
  <c r="F440" i="42"/>
  <c r="D440" i="42"/>
  <c r="C440" i="42"/>
  <c r="B440" i="42"/>
  <c r="A440" i="42"/>
  <c r="F439" i="42"/>
  <c r="D439" i="42"/>
  <c r="C439" i="42"/>
  <c r="B439" i="42"/>
  <c r="A439" i="42"/>
  <c r="F438" i="42"/>
  <c r="D438" i="42"/>
  <c r="C438" i="42"/>
  <c r="B438" i="42"/>
  <c r="A438" i="42"/>
  <c r="F437" i="42"/>
  <c r="D437" i="42"/>
  <c r="C437" i="42"/>
  <c r="B437" i="42"/>
  <c r="A437" i="42"/>
  <c r="F436" i="42"/>
  <c r="D436" i="42"/>
  <c r="C436" i="42"/>
  <c r="B436" i="42"/>
  <c r="A436" i="42"/>
  <c r="F435" i="42"/>
  <c r="D435" i="42"/>
  <c r="C435" i="42"/>
  <c r="B435" i="42"/>
  <c r="A435" i="42"/>
  <c r="F434" i="42"/>
  <c r="D434" i="42"/>
  <c r="C434" i="42"/>
  <c r="B434" i="42"/>
  <c r="A434" i="42"/>
  <c r="F433" i="42"/>
  <c r="D433" i="42"/>
  <c r="C433" i="42"/>
  <c r="B433" i="42"/>
  <c r="A433" i="42"/>
  <c r="F432" i="42"/>
  <c r="D432" i="42"/>
  <c r="C432" i="42"/>
  <c r="B432" i="42"/>
  <c r="A432" i="42"/>
  <c r="F431" i="42"/>
  <c r="D431" i="42"/>
  <c r="C431" i="42"/>
  <c r="B431" i="42"/>
  <c r="A431" i="42"/>
  <c r="F430" i="42"/>
  <c r="D430" i="42"/>
  <c r="C430" i="42"/>
  <c r="B430" i="42"/>
  <c r="A430" i="42"/>
  <c r="F429" i="42"/>
  <c r="D429" i="42"/>
  <c r="C429" i="42"/>
  <c r="B429" i="42"/>
  <c r="A429" i="42"/>
  <c r="F428" i="42"/>
  <c r="D428" i="42"/>
  <c r="C428" i="42"/>
  <c r="B428" i="42"/>
  <c r="A428" i="42"/>
  <c r="F427" i="42"/>
  <c r="D427" i="42"/>
  <c r="C427" i="42"/>
  <c r="B427" i="42"/>
  <c r="A427" i="42"/>
  <c r="F426" i="42"/>
  <c r="D426" i="42"/>
  <c r="C426" i="42"/>
  <c r="B426" i="42"/>
  <c r="A426" i="42"/>
  <c r="F425" i="42"/>
  <c r="D425" i="42"/>
  <c r="C425" i="42"/>
  <c r="B425" i="42"/>
  <c r="A425" i="42"/>
  <c r="F424" i="42"/>
  <c r="D424" i="42"/>
  <c r="C424" i="42"/>
  <c r="B424" i="42"/>
  <c r="A424" i="42"/>
  <c r="F423" i="42"/>
  <c r="D423" i="42"/>
  <c r="C423" i="42"/>
  <c r="B423" i="42"/>
  <c r="A423" i="42"/>
  <c r="F422" i="42"/>
  <c r="D422" i="42"/>
  <c r="C422" i="42"/>
  <c r="B422" i="42"/>
  <c r="A422" i="42"/>
  <c r="F421" i="42"/>
  <c r="D421" i="42"/>
  <c r="C421" i="42"/>
  <c r="B421" i="42"/>
  <c r="A421" i="42"/>
  <c r="F420" i="42"/>
  <c r="D420" i="42"/>
  <c r="C420" i="42"/>
  <c r="B420" i="42"/>
  <c r="A420" i="42"/>
  <c r="F419" i="42"/>
  <c r="D419" i="42"/>
  <c r="C419" i="42"/>
  <c r="B419" i="42"/>
  <c r="A419" i="42"/>
  <c r="F418" i="42"/>
  <c r="D418" i="42"/>
  <c r="C418" i="42"/>
  <c r="B418" i="42"/>
  <c r="A418" i="42"/>
  <c r="F417" i="42"/>
  <c r="D417" i="42"/>
  <c r="C417" i="42"/>
  <c r="B417" i="42"/>
  <c r="A417" i="42"/>
  <c r="F416" i="42"/>
  <c r="D416" i="42"/>
  <c r="C416" i="42"/>
  <c r="B416" i="42"/>
  <c r="A416" i="42"/>
  <c r="F415" i="42"/>
  <c r="D415" i="42"/>
  <c r="C415" i="42"/>
  <c r="B415" i="42"/>
  <c r="A415" i="42"/>
  <c r="F414" i="42"/>
  <c r="D414" i="42"/>
  <c r="C414" i="42"/>
  <c r="B414" i="42"/>
  <c r="A414" i="42"/>
  <c r="F413" i="42"/>
  <c r="D413" i="42"/>
  <c r="C413" i="42"/>
  <c r="B413" i="42"/>
  <c r="A413" i="42"/>
  <c r="F412" i="42"/>
  <c r="D412" i="42"/>
  <c r="C412" i="42"/>
  <c r="B412" i="42"/>
  <c r="A412" i="42"/>
  <c r="F411" i="42"/>
  <c r="D411" i="42"/>
  <c r="C411" i="42"/>
  <c r="B411" i="42"/>
  <c r="A411" i="42"/>
  <c r="F410" i="42"/>
  <c r="D410" i="42"/>
  <c r="C410" i="42"/>
  <c r="B410" i="42"/>
  <c r="A410" i="42"/>
  <c r="F409" i="42"/>
  <c r="D409" i="42"/>
  <c r="C409" i="42"/>
  <c r="B409" i="42"/>
  <c r="A409" i="42"/>
  <c r="F408" i="42"/>
  <c r="D408" i="42"/>
  <c r="C408" i="42"/>
  <c r="B408" i="42"/>
  <c r="A408" i="42"/>
  <c r="F407" i="42"/>
  <c r="D407" i="42"/>
  <c r="C407" i="42"/>
  <c r="B407" i="42"/>
  <c r="A407" i="42"/>
  <c r="F406" i="42"/>
  <c r="D406" i="42"/>
  <c r="C406" i="42"/>
  <c r="B406" i="42"/>
  <c r="A406" i="42"/>
  <c r="F405" i="42"/>
  <c r="D405" i="42"/>
  <c r="C405" i="42"/>
  <c r="B405" i="42"/>
  <c r="A405" i="42"/>
  <c r="F404" i="42"/>
  <c r="D404" i="42"/>
  <c r="C404" i="42"/>
  <c r="B404" i="42"/>
  <c r="A404" i="42"/>
  <c r="F403" i="42"/>
  <c r="D403" i="42"/>
  <c r="C403" i="42"/>
  <c r="B403" i="42"/>
  <c r="A403" i="42"/>
  <c r="F402" i="42"/>
  <c r="D402" i="42"/>
  <c r="C402" i="42"/>
  <c r="B402" i="42"/>
  <c r="A402" i="42"/>
  <c r="F401" i="42"/>
  <c r="D401" i="42"/>
  <c r="C401" i="42"/>
  <c r="B401" i="42"/>
  <c r="A401" i="42"/>
  <c r="F400" i="42"/>
  <c r="D400" i="42"/>
  <c r="C400" i="42"/>
  <c r="B400" i="42"/>
  <c r="A400" i="42"/>
  <c r="F399" i="42"/>
  <c r="D399" i="42"/>
  <c r="C399" i="42"/>
  <c r="B399" i="42"/>
  <c r="A399" i="42"/>
  <c r="F398" i="42"/>
  <c r="D398" i="42"/>
  <c r="C398" i="42"/>
  <c r="B398" i="42"/>
  <c r="A398" i="42"/>
  <c r="F397" i="42"/>
  <c r="D397" i="42"/>
  <c r="C397" i="42"/>
  <c r="B397" i="42"/>
  <c r="A397" i="42"/>
  <c r="F396" i="42"/>
  <c r="D396" i="42"/>
  <c r="C396" i="42"/>
  <c r="B396" i="42"/>
  <c r="A396" i="42"/>
  <c r="F395" i="42"/>
  <c r="D395" i="42"/>
  <c r="C395" i="42"/>
  <c r="B395" i="42"/>
  <c r="A395" i="42"/>
  <c r="F394" i="42"/>
  <c r="D394" i="42"/>
  <c r="C394" i="42"/>
  <c r="B394" i="42"/>
  <c r="A394" i="42"/>
  <c r="F393" i="42"/>
  <c r="D393" i="42"/>
  <c r="C393" i="42"/>
  <c r="B393" i="42"/>
  <c r="A393" i="42"/>
  <c r="F392" i="42"/>
  <c r="D392" i="42"/>
  <c r="C392" i="42"/>
  <c r="B392" i="42"/>
  <c r="A392" i="42"/>
  <c r="F391" i="42"/>
  <c r="D391" i="42"/>
  <c r="C391" i="42"/>
  <c r="B391" i="42"/>
  <c r="A391" i="42"/>
  <c r="F390" i="42"/>
  <c r="D390" i="42"/>
  <c r="C390" i="42"/>
  <c r="B390" i="42"/>
  <c r="A390" i="42"/>
  <c r="F389" i="42"/>
  <c r="D389" i="42"/>
  <c r="C389" i="42"/>
  <c r="B389" i="42"/>
  <c r="A389" i="42"/>
  <c r="F388" i="42"/>
  <c r="D388" i="42"/>
  <c r="C388" i="42"/>
  <c r="B388" i="42"/>
  <c r="A388" i="42"/>
  <c r="F387" i="42"/>
  <c r="D387" i="42"/>
  <c r="C387" i="42"/>
  <c r="B387" i="42"/>
  <c r="A387" i="42"/>
  <c r="F386" i="42"/>
  <c r="D386" i="42"/>
  <c r="C386" i="42"/>
  <c r="B386" i="42"/>
  <c r="A386" i="42"/>
  <c r="F385" i="42"/>
  <c r="D385" i="42"/>
  <c r="C385" i="42"/>
  <c r="B385" i="42"/>
  <c r="A385" i="42"/>
  <c r="F384" i="42"/>
  <c r="D384" i="42"/>
  <c r="C384" i="42"/>
  <c r="B384" i="42"/>
  <c r="A384" i="42"/>
  <c r="F383" i="42"/>
  <c r="D383" i="42"/>
  <c r="C383" i="42"/>
  <c r="B383" i="42"/>
  <c r="A383" i="42"/>
  <c r="F382" i="42"/>
  <c r="D382" i="42"/>
  <c r="C382" i="42"/>
  <c r="B382" i="42"/>
  <c r="A382" i="42"/>
  <c r="F381" i="42"/>
  <c r="D381" i="42"/>
  <c r="C381" i="42"/>
  <c r="B381" i="42"/>
  <c r="A381" i="42"/>
  <c r="F380" i="42"/>
  <c r="D380" i="42"/>
  <c r="C380" i="42"/>
  <c r="B380" i="42"/>
  <c r="A380" i="42"/>
  <c r="F379" i="42"/>
  <c r="D379" i="42"/>
  <c r="C379" i="42"/>
  <c r="B379" i="42"/>
  <c r="A379" i="42"/>
  <c r="F378" i="42"/>
  <c r="D378" i="42"/>
  <c r="C378" i="42"/>
  <c r="B378" i="42"/>
  <c r="A378" i="42"/>
  <c r="F377" i="42"/>
  <c r="D377" i="42"/>
  <c r="C377" i="42"/>
  <c r="B377" i="42"/>
  <c r="A377" i="42"/>
  <c r="F376" i="42"/>
  <c r="D376" i="42"/>
  <c r="C376" i="42"/>
  <c r="B376" i="42"/>
  <c r="A376" i="42"/>
  <c r="F375" i="42"/>
  <c r="D375" i="42"/>
  <c r="C375" i="42"/>
  <c r="B375" i="42"/>
  <c r="A375" i="42"/>
  <c r="F374" i="42"/>
  <c r="D374" i="42"/>
  <c r="C374" i="42"/>
  <c r="B374" i="42"/>
  <c r="A374" i="42"/>
  <c r="F373" i="42"/>
  <c r="D373" i="42"/>
  <c r="C373" i="42"/>
  <c r="B373" i="42"/>
  <c r="A373" i="42"/>
  <c r="F372" i="42"/>
  <c r="D372" i="42"/>
  <c r="C372" i="42"/>
  <c r="B372" i="42"/>
  <c r="A372" i="42"/>
  <c r="F371" i="42"/>
  <c r="D371" i="42"/>
  <c r="C371" i="42"/>
  <c r="B371" i="42"/>
  <c r="A371" i="42"/>
  <c r="F370" i="42"/>
  <c r="D370" i="42"/>
  <c r="C370" i="42"/>
  <c r="B370" i="42"/>
  <c r="A370" i="42"/>
  <c r="F369" i="42"/>
  <c r="D369" i="42"/>
  <c r="C369" i="42"/>
  <c r="B369" i="42"/>
  <c r="A369" i="42"/>
  <c r="F368" i="42"/>
  <c r="D368" i="42"/>
  <c r="C368" i="42"/>
  <c r="B368" i="42"/>
  <c r="A368" i="42"/>
  <c r="F367" i="42"/>
  <c r="D367" i="42"/>
  <c r="C367" i="42"/>
  <c r="B367" i="42"/>
  <c r="A367" i="42"/>
  <c r="F366" i="42"/>
  <c r="D366" i="42"/>
  <c r="C366" i="42"/>
  <c r="B366" i="42"/>
  <c r="A366" i="42"/>
  <c r="F365" i="42"/>
  <c r="D365" i="42"/>
  <c r="C365" i="42"/>
  <c r="B365" i="42"/>
  <c r="A365" i="42"/>
  <c r="F364" i="42"/>
  <c r="D364" i="42"/>
  <c r="C364" i="42"/>
  <c r="B364" i="42"/>
  <c r="A364" i="42"/>
  <c r="F363" i="42"/>
  <c r="D363" i="42"/>
  <c r="C363" i="42"/>
  <c r="B363" i="42"/>
  <c r="A363" i="42"/>
  <c r="F362" i="42"/>
  <c r="D362" i="42"/>
  <c r="C362" i="42"/>
  <c r="B362" i="42"/>
  <c r="A362" i="42"/>
  <c r="F361" i="42"/>
  <c r="D361" i="42"/>
  <c r="C361" i="42"/>
  <c r="B361" i="42"/>
  <c r="A361" i="42"/>
  <c r="F360" i="42"/>
  <c r="D360" i="42"/>
  <c r="C360" i="42"/>
  <c r="B360" i="42"/>
  <c r="A360" i="42"/>
  <c r="F359" i="42"/>
  <c r="D359" i="42"/>
  <c r="C359" i="42"/>
  <c r="B359" i="42"/>
  <c r="A359" i="42"/>
  <c r="F358" i="42"/>
  <c r="D358" i="42"/>
  <c r="C358" i="42"/>
  <c r="B358" i="42"/>
  <c r="A358" i="42"/>
  <c r="F357" i="42"/>
  <c r="D357" i="42"/>
  <c r="C357" i="42"/>
  <c r="B357" i="42"/>
  <c r="A357" i="42"/>
  <c r="F356" i="42"/>
  <c r="D356" i="42"/>
  <c r="C356" i="42"/>
  <c r="B356" i="42"/>
  <c r="A356" i="42"/>
  <c r="F355" i="42"/>
  <c r="D355" i="42"/>
  <c r="C355" i="42"/>
  <c r="B355" i="42"/>
  <c r="A355" i="42"/>
  <c r="F354" i="42"/>
  <c r="D354" i="42"/>
  <c r="C354" i="42"/>
  <c r="B354" i="42"/>
  <c r="A354" i="42"/>
  <c r="F353" i="42"/>
  <c r="D353" i="42"/>
  <c r="C353" i="42"/>
  <c r="B353" i="42"/>
  <c r="A353" i="42"/>
  <c r="F352" i="42"/>
  <c r="D352" i="42"/>
  <c r="C352" i="42"/>
  <c r="B352" i="42"/>
  <c r="A352" i="42"/>
  <c r="F351" i="42"/>
  <c r="D351" i="42"/>
  <c r="C351" i="42"/>
  <c r="B351" i="42"/>
  <c r="A351" i="42"/>
  <c r="F350" i="42"/>
  <c r="D350" i="42"/>
  <c r="C350" i="42"/>
  <c r="B350" i="42"/>
  <c r="A350" i="42"/>
  <c r="F349" i="42"/>
  <c r="D349" i="42"/>
  <c r="C349" i="42"/>
  <c r="B349" i="42"/>
  <c r="A349" i="42"/>
  <c r="F348" i="42"/>
  <c r="D348" i="42"/>
  <c r="C348" i="42"/>
  <c r="B348" i="42"/>
  <c r="A348" i="42"/>
  <c r="F347" i="42"/>
  <c r="D347" i="42"/>
  <c r="C347" i="42"/>
  <c r="B347" i="42"/>
  <c r="A347" i="42"/>
  <c r="F346" i="42"/>
  <c r="D346" i="42"/>
  <c r="C346" i="42"/>
  <c r="B346" i="42"/>
  <c r="A346" i="42"/>
  <c r="F345" i="42"/>
  <c r="D345" i="42"/>
  <c r="C345" i="42"/>
  <c r="B345" i="42"/>
  <c r="A345" i="42"/>
  <c r="F344" i="42"/>
  <c r="D344" i="42"/>
  <c r="C344" i="42"/>
  <c r="B344" i="42"/>
  <c r="A344" i="42"/>
  <c r="F343" i="42"/>
  <c r="D343" i="42"/>
  <c r="C343" i="42"/>
  <c r="B343" i="42"/>
  <c r="A343" i="42"/>
  <c r="F342" i="42"/>
  <c r="D342" i="42"/>
  <c r="C342" i="42"/>
  <c r="B342" i="42"/>
  <c r="A342" i="42"/>
  <c r="F341" i="42"/>
  <c r="D341" i="42"/>
  <c r="C341" i="42"/>
  <c r="B341" i="42"/>
  <c r="A341" i="42"/>
  <c r="F340" i="42"/>
  <c r="D340" i="42"/>
  <c r="C340" i="42"/>
  <c r="B340" i="42"/>
  <c r="A340" i="42"/>
  <c r="F339" i="42"/>
  <c r="D339" i="42"/>
  <c r="C339" i="42"/>
  <c r="B339" i="42"/>
  <c r="A339" i="42"/>
  <c r="F338" i="42"/>
  <c r="D338" i="42"/>
  <c r="C338" i="42"/>
  <c r="B338" i="42"/>
  <c r="A338" i="42"/>
  <c r="F337" i="42"/>
  <c r="D337" i="42"/>
  <c r="C337" i="42"/>
  <c r="B337" i="42"/>
  <c r="A337" i="42"/>
  <c r="F336" i="42"/>
  <c r="D336" i="42"/>
  <c r="C336" i="42"/>
  <c r="B336" i="42"/>
  <c r="A336" i="42"/>
  <c r="F335" i="42"/>
  <c r="D335" i="42"/>
  <c r="C335" i="42"/>
  <c r="B335" i="42"/>
  <c r="A335" i="42"/>
  <c r="F334" i="42"/>
  <c r="D334" i="42"/>
  <c r="C334" i="42"/>
  <c r="B334" i="42"/>
  <c r="A334" i="42"/>
  <c r="F333" i="42"/>
  <c r="D333" i="42"/>
  <c r="C333" i="42"/>
  <c r="B333" i="42"/>
  <c r="A333" i="42"/>
  <c r="F332" i="42"/>
  <c r="D332" i="42"/>
  <c r="C332" i="42"/>
  <c r="B332" i="42"/>
  <c r="A332" i="42"/>
  <c r="F331" i="42"/>
  <c r="D331" i="42"/>
  <c r="C331" i="42"/>
  <c r="B331" i="42"/>
  <c r="A331" i="42"/>
  <c r="F330" i="42"/>
  <c r="D330" i="42"/>
  <c r="C330" i="42"/>
  <c r="B330" i="42"/>
  <c r="A330" i="42"/>
  <c r="F329" i="42"/>
  <c r="D329" i="42"/>
  <c r="C329" i="42"/>
  <c r="B329" i="42"/>
  <c r="A329" i="42"/>
  <c r="F328" i="42"/>
  <c r="D328" i="42"/>
  <c r="C328" i="42"/>
  <c r="B328" i="42"/>
  <c r="A328" i="42"/>
  <c r="F327" i="42"/>
  <c r="D327" i="42"/>
  <c r="C327" i="42"/>
  <c r="B327" i="42"/>
  <c r="A327" i="42"/>
  <c r="F326" i="42"/>
  <c r="D326" i="42"/>
  <c r="C326" i="42"/>
  <c r="B326" i="42"/>
  <c r="A326" i="42"/>
  <c r="F325" i="42"/>
  <c r="D325" i="42"/>
  <c r="C325" i="42"/>
  <c r="B325" i="42"/>
  <c r="A325" i="42"/>
  <c r="F324" i="42"/>
  <c r="D324" i="42"/>
  <c r="C324" i="42"/>
  <c r="B324" i="42"/>
  <c r="A324" i="42"/>
  <c r="F323" i="42"/>
  <c r="D323" i="42"/>
  <c r="C323" i="42"/>
  <c r="B323" i="42"/>
  <c r="A323" i="42"/>
  <c r="F322" i="42"/>
  <c r="D322" i="42"/>
  <c r="C322" i="42"/>
  <c r="B322" i="42"/>
  <c r="A322" i="42"/>
  <c r="F321" i="42"/>
  <c r="D321" i="42"/>
  <c r="C321" i="42"/>
  <c r="B321" i="42"/>
  <c r="A321" i="42"/>
  <c r="F320" i="42"/>
  <c r="D320" i="42"/>
  <c r="C320" i="42"/>
  <c r="B320" i="42"/>
  <c r="A320" i="42"/>
  <c r="F319" i="42"/>
  <c r="D319" i="42"/>
  <c r="C319" i="42"/>
  <c r="B319" i="42"/>
  <c r="A319" i="42"/>
  <c r="F318" i="42"/>
  <c r="D318" i="42"/>
  <c r="C318" i="42"/>
  <c r="B318" i="42"/>
  <c r="A318" i="42"/>
  <c r="F317" i="42"/>
  <c r="D317" i="42"/>
  <c r="C317" i="42"/>
  <c r="B317" i="42"/>
  <c r="A317" i="42"/>
  <c r="F316" i="42"/>
  <c r="D316" i="42"/>
  <c r="C316" i="42"/>
  <c r="B316" i="42"/>
  <c r="A316" i="42"/>
  <c r="F315" i="42"/>
  <c r="D315" i="42"/>
  <c r="C315" i="42"/>
  <c r="B315" i="42"/>
  <c r="A315" i="42"/>
  <c r="F314" i="42"/>
  <c r="D314" i="42"/>
  <c r="C314" i="42"/>
  <c r="B314" i="42"/>
  <c r="A314" i="42"/>
  <c r="F313" i="42"/>
  <c r="D313" i="42"/>
  <c r="C313" i="42"/>
  <c r="B313" i="42"/>
  <c r="A313" i="42"/>
  <c r="F312" i="42"/>
  <c r="D312" i="42"/>
  <c r="C312" i="42"/>
  <c r="B312" i="42"/>
  <c r="A312" i="42"/>
  <c r="F311" i="42"/>
  <c r="D311" i="42"/>
  <c r="C311" i="42"/>
  <c r="B311" i="42"/>
  <c r="A311" i="42"/>
  <c r="F310" i="42"/>
  <c r="D310" i="42"/>
  <c r="C310" i="42"/>
  <c r="B310" i="42"/>
  <c r="A310" i="42"/>
  <c r="F309" i="42"/>
  <c r="D309" i="42"/>
  <c r="C309" i="42"/>
  <c r="B309" i="42"/>
  <c r="A309" i="42"/>
  <c r="F308" i="42"/>
  <c r="D308" i="42"/>
  <c r="C308" i="42"/>
  <c r="B308" i="42"/>
  <c r="A308" i="42"/>
  <c r="F307" i="42"/>
  <c r="D307" i="42"/>
  <c r="C307" i="42"/>
  <c r="B307" i="42"/>
  <c r="A307" i="42"/>
  <c r="F306" i="42"/>
  <c r="D306" i="42"/>
  <c r="C306" i="42"/>
  <c r="B306" i="42"/>
  <c r="A306" i="42"/>
  <c r="F305" i="42"/>
  <c r="D305" i="42"/>
  <c r="C305" i="42"/>
  <c r="B305" i="42"/>
  <c r="A305" i="42"/>
  <c r="F304" i="42"/>
  <c r="D304" i="42"/>
  <c r="C304" i="42"/>
  <c r="B304" i="42"/>
  <c r="A304" i="42"/>
  <c r="F303" i="42"/>
  <c r="D303" i="42"/>
  <c r="C303" i="42"/>
  <c r="B303" i="42"/>
  <c r="A303" i="42"/>
  <c r="F302" i="42"/>
  <c r="D302" i="42"/>
  <c r="C302" i="42"/>
  <c r="B302" i="42"/>
  <c r="A302" i="42"/>
  <c r="F301" i="42"/>
  <c r="D301" i="42"/>
  <c r="C301" i="42"/>
  <c r="B301" i="42"/>
  <c r="A301" i="42"/>
  <c r="F300" i="42"/>
  <c r="D300" i="42"/>
  <c r="C300" i="42"/>
  <c r="B300" i="42"/>
  <c r="A300" i="42"/>
  <c r="F299" i="42"/>
  <c r="D299" i="42"/>
  <c r="C299" i="42"/>
  <c r="B299" i="42"/>
  <c r="A299" i="42"/>
  <c r="F298" i="42"/>
  <c r="D298" i="42"/>
  <c r="C298" i="42"/>
  <c r="B298" i="42"/>
  <c r="A298" i="42"/>
  <c r="F297" i="42"/>
  <c r="D297" i="42"/>
  <c r="C297" i="42"/>
  <c r="B297" i="42"/>
  <c r="A297" i="42"/>
  <c r="F296" i="42"/>
  <c r="D296" i="42"/>
  <c r="C296" i="42"/>
  <c r="B296" i="42"/>
  <c r="A296" i="42"/>
  <c r="F295" i="42"/>
  <c r="D295" i="42"/>
  <c r="C295" i="42"/>
  <c r="B295" i="42"/>
  <c r="A295" i="42"/>
  <c r="F294" i="42"/>
  <c r="D294" i="42"/>
  <c r="C294" i="42"/>
  <c r="B294" i="42"/>
  <c r="A294" i="42"/>
  <c r="F293" i="42"/>
  <c r="D293" i="42"/>
  <c r="C293" i="42"/>
  <c r="B293" i="42"/>
  <c r="A293" i="42"/>
  <c r="F292" i="42"/>
  <c r="D292" i="42"/>
  <c r="C292" i="42"/>
  <c r="B292" i="42"/>
  <c r="A292" i="42"/>
  <c r="F291" i="42"/>
  <c r="D291" i="42"/>
  <c r="C291" i="42"/>
  <c r="B291" i="42"/>
  <c r="A291" i="42"/>
  <c r="F290" i="42"/>
  <c r="D290" i="42"/>
  <c r="C290" i="42"/>
  <c r="B290" i="42"/>
  <c r="A290" i="42"/>
  <c r="F289" i="42"/>
  <c r="D289" i="42"/>
  <c r="C289" i="42"/>
  <c r="B289" i="42"/>
  <c r="A289" i="42"/>
  <c r="F288" i="42"/>
  <c r="D288" i="42"/>
  <c r="C288" i="42"/>
  <c r="B288" i="42"/>
  <c r="A288" i="42"/>
  <c r="F287" i="42"/>
  <c r="D287" i="42"/>
  <c r="C287" i="42"/>
  <c r="B287" i="42"/>
  <c r="A287" i="42"/>
  <c r="F286" i="42"/>
  <c r="D286" i="42"/>
  <c r="C286" i="42"/>
  <c r="B286" i="42"/>
  <c r="A286" i="42"/>
  <c r="F285" i="42"/>
  <c r="D285" i="42"/>
  <c r="C285" i="42"/>
  <c r="B285" i="42"/>
  <c r="A285" i="42"/>
  <c r="F284" i="42"/>
  <c r="D284" i="42"/>
  <c r="C284" i="42"/>
  <c r="B284" i="42"/>
  <c r="A284" i="42"/>
  <c r="F283" i="42"/>
  <c r="D283" i="42"/>
  <c r="C283" i="42"/>
  <c r="B283" i="42"/>
  <c r="A283" i="42"/>
  <c r="F282" i="42"/>
  <c r="D282" i="42"/>
  <c r="C282" i="42"/>
  <c r="B282" i="42"/>
  <c r="A282" i="42"/>
  <c r="F281" i="42"/>
  <c r="D281" i="42"/>
  <c r="C281" i="42"/>
  <c r="B281" i="42"/>
  <c r="A281" i="42"/>
  <c r="F280" i="42"/>
  <c r="D280" i="42"/>
  <c r="C280" i="42"/>
  <c r="B280" i="42"/>
  <c r="A280" i="42"/>
  <c r="F279" i="42"/>
  <c r="D279" i="42"/>
  <c r="C279" i="42"/>
  <c r="B279" i="42"/>
  <c r="A279" i="42"/>
  <c r="F278" i="42"/>
  <c r="D278" i="42"/>
  <c r="C278" i="42"/>
  <c r="B278" i="42"/>
  <c r="A278" i="42"/>
  <c r="F277" i="42"/>
  <c r="D277" i="42"/>
  <c r="C277" i="42"/>
  <c r="B277" i="42"/>
  <c r="A277" i="42"/>
  <c r="F276" i="42"/>
  <c r="D276" i="42"/>
  <c r="C276" i="42"/>
  <c r="B276" i="42"/>
  <c r="A276" i="42"/>
  <c r="F275" i="42"/>
  <c r="D275" i="42"/>
  <c r="C275" i="42"/>
  <c r="B275" i="42"/>
  <c r="A275" i="42"/>
  <c r="F274" i="42"/>
  <c r="D274" i="42"/>
  <c r="C274" i="42"/>
  <c r="B274" i="42"/>
  <c r="A274" i="42"/>
  <c r="F273" i="42"/>
  <c r="D273" i="42"/>
  <c r="C273" i="42"/>
  <c r="B273" i="42"/>
  <c r="A273" i="42"/>
  <c r="F272" i="42"/>
  <c r="D272" i="42"/>
  <c r="C272" i="42"/>
  <c r="B272" i="42"/>
  <c r="A272" i="42"/>
  <c r="F271" i="42"/>
  <c r="D271" i="42"/>
  <c r="C271" i="42"/>
  <c r="B271" i="42"/>
  <c r="A271" i="42"/>
  <c r="F270" i="42"/>
  <c r="D270" i="42"/>
  <c r="C270" i="42"/>
  <c r="B270" i="42"/>
  <c r="A270" i="42"/>
  <c r="F269" i="42"/>
  <c r="D269" i="42"/>
  <c r="C269" i="42"/>
  <c r="B269" i="42"/>
  <c r="A269" i="42"/>
  <c r="F268" i="42"/>
  <c r="D268" i="42"/>
  <c r="C268" i="42"/>
  <c r="B268" i="42"/>
  <c r="A268" i="42"/>
  <c r="F267" i="42"/>
  <c r="D267" i="42"/>
  <c r="C267" i="42"/>
  <c r="B267" i="42"/>
  <c r="A267" i="42"/>
  <c r="F266" i="42"/>
  <c r="D266" i="42"/>
  <c r="C266" i="42"/>
  <c r="B266" i="42"/>
  <c r="A266" i="42"/>
  <c r="F265" i="42"/>
  <c r="D265" i="42"/>
  <c r="C265" i="42"/>
  <c r="B265" i="42"/>
  <c r="A265" i="42"/>
  <c r="F264" i="42"/>
  <c r="D264" i="42"/>
  <c r="C264" i="42"/>
  <c r="B264" i="42"/>
  <c r="A264" i="42"/>
  <c r="F263" i="42"/>
  <c r="D263" i="42"/>
  <c r="C263" i="42"/>
  <c r="B263" i="42"/>
  <c r="A263" i="42"/>
  <c r="F262" i="42"/>
  <c r="D262" i="42"/>
  <c r="C262" i="42"/>
  <c r="B262" i="42"/>
  <c r="A262" i="42"/>
  <c r="F261" i="42"/>
  <c r="D261" i="42"/>
  <c r="C261" i="42"/>
  <c r="B261" i="42"/>
  <c r="A261" i="42"/>
  <c r="F260" i="42"/>
  <c r="D260" i="42"/>
  <c r="C260" i="42"/>
  <c r="B260" i="42"/>
  <c r="A260" i="42"/>
  <c r="F259" i="42"/>
  <c r="D259" i="42"/>
  <c r="C259" i="42"/>
  <c r="B259" i="42"/>
  <c r="A259" i="42"/>
  <c r="F258" i="42"/>
  <c r="D258" i="42"/>
  <c r="C258" i="42"/>
  <c r="B258" i="42"/>
  <c r="A258" i="42"/>
  <c r="F257" i="42"/>
  <c r="D257" i="42"/>
  <c r="C257" i="42"/>
  <c r="B257" i="42"/>
  <c r="A257" i="42"/>
  <c r="F256" i="42"/>
  <c r="D256" i="42"/>
  <c r="C256" i="42"/>
  <c r="B256" i="42"/>
  <c r="A256" i="42"/>
  <c r="F255" i="42"/>
  <c r="D255" i="42"/>
  <c r="C255" i="42"/>
  <c r="B255" i="42"/>
  <c r="A255" i="42"/>
  <c r="F254" i="42"/>
  <c r="D254" i="42"/>
  <c r="C254" i="42"/>
  <c r="B254" i="42"/>
  <c r="A254" i="42"/>
  <c r="F253" i="42"/>
  <c r="D253" i="42"/>
  <c r="C253" i="42"/>
  <c r="B253" i="42"/>
  <c r="A253" i="42"/>
  <c r="F252" i="42"/>
  <c r="D252" i="42"/>
  <c r="C252" i="42"/>
  <c r="B252" i="42"/>
  <c r="A252" i="42"/>
  <c r="F251" i="42"/>
  <c r="D251" i="42"/>
  <c r="C251" i="42"/>
  <c r="B251" i="42"/>
  <c r="A251" i="42"/>
  <c r="F250" i="42"/>
  <c r="D250" i="42"/>
  <c r="C250" i="42"/>
  <c r="B250" i="42"/>
  <c r="A250" i="42"/>
  <c r="F249" i="42"/>
  <c r="D249" i="42"/>
  <c r="C249" i="42"/>
  <c r="B249" i="42"/>
  <c r="A249" i="42"/>
  <c r="F248" i="42"/>
  <c r="D248" i="42"/>
  <c r="C248" i="42"/>
  <c r="B248" i="42"/>
  <c r="A248" i="42"/>
  <c r="F247" i="42"/>
  <c r="D247" i="42"/>
  <c r="C247" i="42"/>
  <c r="B247" i="42"/>
  <c r="A247" i="42"/>
  <c r="F246" i="42"/>
  <c r="D246" i="42"/>
  <c r="C246" i="42"/>
  <c r="B246" i="42"/>
  <c r="A246" i="42"/>
  <c r="F245" i="42"/>
  <c r="D245" i="42"/>
  <c r="C245" i="42"/>
  <c r="B245" i="42"/>
  <c r="A245" i="42"/>
  <c r="F244" i="42"/>
  <c r="D244" i="42"/>
  <c r="C244" i="42"/>
  <c r="B244" i="42"/>
  <c r="A244" i="42"/>
  <c r="F243" i="42"/>
  <c r="D243" i="42"/>
  <c r="C243" i="42"/>
  <c r="B243" i="42"/>
  <c r="A243" i="42"/>
  <c r="F242" i="42"/>
  <c r="D242" i="42"/>
  <c r="C242" i="42"/>
  <c r="B242" i="42"/>
  <c r="A242" i="42"/>
  <c r="F241" i="42"/>
  <c r="D241" i="42"/>
  <c r="C241" i="42"/>
  <c r="B241" i="42"/>
  <c r="A241" i="42"/>
  <c r="F240" i="42"/>
  <c r="D240" i="42"/>
  <c r="C240" i="42"/>
  <c r="B240" i="42"/>
  <c r="A240" i="42"/>
  <c r="F239" i="42"/>
  <c r="D239" i="42"/>
  <c r="C239" i="42"/>
  <c r="B239" i="42"/>
  <c r="A239" i="42"/>
  <c r="F238" i="42"/>
  <c r="D238" i="42"/>
  <c r="C238" i="42"/>
  <c r="B238" i="42"/>
  <c r="A238" i="42"/>
  <c r="F237" i="42"/>
  <c r="D237" i="42"/>
  <c r="C237" i="42"/>
  <c r="B237" i="42"/>
  <c r="A237" i="42"/>
  <c r="F236" i="42"/>
  <c r="D236" i="42"/>
  <c r="C236" i="42"/>
  <c r="B236" i="42"/>
  <c r="A236" i="42"/>
  <c r="F235" i="42"/>
  <c r="D235" i="42"/>
  <c r="C235" i="42"/>
  <c r="B235" i="42"/>
  <c r="A235" i="42"/>
  <c r="F234" i="42"/>
  <c r="D234" i="42"/>
  <c r="C234" i="42"/>
  <c r="B234" i="42"/>
  <c r="A234" i="42"/>
  <c r="F233" i="42"/>
  <c r="D233" i="42"/>
  <c r="C233" i="42"/>
  <c r="B233" i="42"/>
  <c r="A233" i="42"/>
  <c r="F232" i="42"/>
  <c r="D232" i="42"/>
  <c r="C232" i="42"/>
  <c r="B232" i="42"/>
  <c r="A232" i="42"/>
  <c r="F231" i="42"/>
  <c r="D231" i="42"/>
  <c r="C231" i="42"/>
  <c r="B231" i="42"/>
  <c r="A231" i="42"/>
  <c r="F230" i="42"/>
  <c r="D230" i="42"/>
  <c r="C230" i="42"/>
  <c r="B230" i="42"/>
  <c r="A230" i="42"/>
  <c r="F229" i="42"/>
  <c r="D229" i="42"/>
  <c r="C229" i="42"/>
  <c r="B229" i="42"/>
  <c r="A229" i="42"/>
  <c r="F228" i="42"/>
  <c r="D228" i="42"/>
  <c r="C228" i="42"/>
  <c r="B228" i="42"/>
  <c r="A228" i="42"/>
  <c r="F227" i="42"/>
  <c r="D227" i="42"/>
  <c r="C227" i="42"/>
  <c r="B227" i="42"/>
  <c r="A227" i="42"/>
  <c r="F226" i="42"/>
  <c r="D226" i="42"/>
  <c r="C226" i="42"/>
  <c r="B226" i="42"/>
  <c r="A226" i="42"/>
  <c r="F225" i="42"/>
  <c r="D225" i="42"/>
  <c r="C225" i="42"/>
  <c r="B225" i="42"/>
  <c r="A225" i="42"/>
  <c r="F224" i="42"/>
  <c r="D224" i="42"/>
  <c r="C224" i="42"/>
  <c r="B224" i="42"/>
  <c r="A224" i="42"/>
  <c r="F223" i="42"/>
  <c r="D223" i="42"/>
  <c r="C223" i="42"/>
  <c r="B223" i="42"/>
  <c r="A223" i="42"/>
  <c r="F222" i="42"/>
  <c r="D222" i="42"/>
  <c r="C222" i="42"/>
  <c r="B222" i="42"/>
  <c r="A222" i="42"/>
  <c r="F221" i="42"/>
  <c r="D221" i="42"/>
  <c r="C221" i="42"/>
  <c r="B221" i="42"/>
  <c r="A221" i="42"/>
  <c r="F220" i="42"/>
  <c r="D220" i="42"/>
  <c r="C220" i="42"/>
  <c r="B220" i="42"/>
  <c r="A220" i="42"/>
  <c r="F219" i="42"/>
  <c r="D219" i="42"/>
  <c r="C219" i="42"/>
  <c r="B219" i="42"/>
  <c r="A219" i="42"/>
  <c r="F218" i="42"/>
  <c r="D218" i="42"/>
  <c r="C218" i="42"/>
  <c r="B218" i="42"/>
  <c r="A218" i="42"/>
  <c r="F217" i="42"/>
  <c r="D217" i="42"/>
  <c r="C217" i="42"/>
  <c r="B217" i="42"/>
  <c r="A217" i="42"/>
  <c r="F216" i="42"/>
  <c r="D216" i="42"/>
  <c r="C216" i="42"/>
  <c r="B216" i="42"/>
  <c r="A216" i="42"/>
  <c r="F215" i="42"/>
  <c r="D215" i="42"/>
  <c r="C215" i="42"/>
  <c r="B215" i="42"/>
  <c r="A215" i="42"/>
  <c r="F214" i="42"/>
  <c r="D214" i="42"/>
  <c r="C214" i="42"/>
  <c r="B214" i="42"/>
  <c r="A214" i="42"/>
  <c r="F213" i="42"/>
  <c r="D213" i="42"/>
  <c r="C213" i="42"/>
  <c r="B213" i="42"/>
  <c r="A213" i="42"/>
  <c r="F212" i="42"/>
  <c r="D212" i="42"/>
  <c r="C212" i="42"/>
  <c r="B212" i="42"/>
  <c r="A212" i="42"/>
  <c r="F211" i="42"/>
  <c r="D211" i="42"/>
  <c r="C211" i="42"/>
  <c r="B211" i="42"/>
  <c r="A211" i="42"/>
  <c r="F210" i="42"/>
  <c r="D210" i="42"/>
  <c r="C210" i="42"/>
  <c r="B210" i="42"/>
  <c r="A210" i="42"/>
  <c r="F209" i="42"/>
  <c r="D209" i="42"/>
  <c r="C209" i="42"/>
  <c r="B209" i="42"/>
  <c r="A209" i="42"/>
  <c r="F208" i="42"/>
  <c r="D208" i="42"/>
  <c r="C208" i="42"/>
  <c r="B208" i="42"/>
  <c r="A208" i="42"/>
  <c r="F207" i="42"/>
  <c r="D207" i="42"/>
  <c r="C207" i="42"/>
  <c r="B207" i="42"/>
  <c r="A207" i="42"/>
  <c r="F206" i="42"/>
  <c r="D206" i="42"/>
  <c r="C206" i="42"/>
  <c r="B206" i="42"/>
  <c r="A206" i="42"/>
  <c r="F205" i="42"/>
  <c r="D205" i="42"/>
  <c r="C205" i="42"/>
  <c r="B205" i="42"/>
  <c r="A205" i="42"/>
  <c r="F204" i="42"/>
  <c r="D204" i="42"/>
  <c r="C204" i="42"/>
  <c r="B204" i="42"/>
  <c r="A204" i="42"/>
  <c r="F203" i="42"/>
  <c r="D203" i="42"/>
  <c r="C203" i="42"/>
  <c r="B203" i="42"/>
  <c r="A203" i="42"/>
  <c r="F202" i="42"/>
  <c r="D202" i="42"/>
  <c r="C202" i="42"/>
  <c r="B202" i="42"/>
  <c r="A202" i="42"/>
  <c r="F201" i="42"/>
  <c r="D201" i="42"/>
  <c r="C201" i="42"/>
  <c r="B201" i="42"/>
  <c r="A201" i="42"/>
  <c r="F200" i="42"/>
  <c r="D200" i="42"/>
  <c r="C200" i="42"/>
  <c r="B200" i="42"/>
  <c r="A200" i="42"/>
  <c r="F199" i="42"/>
  <c r="D199" i="42"/>
  <c r="C199" i="42"/>
  <c r="B199" i="42"/>
  <c r="A199" i="42"/>
  <c r="F198" i="42"/>
  <c r="D198" i="42"/>
  <c r="C198" i="42"/>
  <c r="B198" i="42"/>
  <c r="A198" i="42"/>
  <c r="F197" i="42"/>
  <c r="D197" i="42"/>
  <c r="C197" i="42"/>
  <c r="B197" i="42"/>
  <c r="A197" i="42"/>
  <c r="F196" i="42"/>
  <c r="D196" i="42"/>
  <c r="C196" i="42"/>
  <c r="B196" i="42"/>
  <c r="A196" i="42"/>
  <c r="F195" i="42"/>
  <c r="D195" i="42"/>
  <c r="C195" i="42"/>
  <c r="B195" i="42"/>
  <c r="A195" i="42"/>
  <c r="F194" i="42"/>
  <c r="D194" i="42"/>
  <c r="C194" i="42"/>
  <c r="B194" i="42"/>
  <c r="A194" i="42"/>
  <c r="F193" i="42"/>
  <c r="D193" i="42"/>
  <c r="C193" i="42"/>
  <c r="B193" i="42"/>
  <c r="A193" i="42"/>
  <c r="F192" i="42"/>
  <c r="D192" i="42"/>
  <c r="C192" i="42"/>
  <c r="B192" i="42"/>
  <c r="A192" i="42"/>
  <c r="F191" i="42"/>
  <c r="D191" i="42"/>
  <c r="C191" i="42"/>
  <c r="B191" i="42"/>
  <c r="A191" i="42"/>
  <c r="F190" i="42"/>
  <c r="D190" i="42"/>
  <c r="C190" i="42"/>
  <c r="B190" i="42"/>
  <c r="A190" i="42"/>
  <c r="F189" i="42"/>
  <c r="D189" i="42"/>
  <c r="C189" i="42"/>
  <c r="B189" i="42"/>
  <c r="A189" i="42"/>
  <c r="F188" i="42"/>
  <c r="D188" i="42"/>
  <c r="C188" i="42"/>
  <c r="B188" i="42"/>
  <c r="A188" i="42"/>
  <c r="F187" i="42"/>
  <c r="D187" i="42"/>
  <c r="C187" i="42"/>
  <c r="B187" i="42"/>
  <c r="A187" i="42"/>
  <c r="F186" i="42"/>
  <c r="D186" i="42"/>
  <c r="C186" i="42"/>
  <c r="B186" i="42"/>
  <c r="A186" i="42"/>
  <c r="F185" i="42"/>
  <c r="D185" i="42"/>
  <c r="C185" i="42"/>
  <c r="B185" i="42"/>
  <c r="A185" i="42"/>
  <c r="F184" i="42"/>
  <c r="D184" i="42"/>
  <c r="C184" i="42"/>
  <c r="B184" i="42"/>
  <c r="A184" i="42"/>
  <c r="F183" i="42"/>
  <c r="D183" i="42"/>
  <c r="C183" i="42"/>
  <c r="B183" i="42"/>
  <c r="A183" i="42"/>
  <c r="F182" i="42"/>
  <c r="D182" i="42"/>
  <c r="C182" i="42"/>
  <c r="B182" i="42"/>
  <c r="A182" i="42"/>
  <c r="F181" i="42"/>
  <c r="D181" i="42"/>
  <c r="C181" i="42"/>
  <c r="B181" i="42"/>
  <c r="A181" i="42"/>
  <c r="F180" i="42"/>
  <c r="D180" i="42"/>
  <c r="C180" i="42"/>
  <c r="B180" i="42"/>
  <c r="A180" i="42"/>
  <c r="F179" i="42"/>
  <c r="D179" i="42"/>
  <c r="C179" i="42"/>
  <c r="B179" i="42"/>
  <c r="A179" i="42"/>
  <c r="F178" i="42"/>
  <c r="D178" i="42"/>
  <c r="C178" i="42"/>
  <c r="B178" i="42"/>
  <c r="A178" i="42"/>
  <c r="F177" i="42"/>
  <c r="D177" i="42"/>
  <c r="C177" i="42"/>
  <c r="B177" i="42"/>
  <c r="A177" i="42"/>
  <c r="F176" i="42"/>
  <c r="D176" i="42"/>
  <c r="C176" i="42"/>
  <c r="B176" i="42"/>
  <c r="A176" i="42"/>
  <c r="F175" i="42"/>
  <c r="D175" i="42"/>
  <c r="C175" i="42"/>
  <c r="B175" i="42"/>
  <c r="A175" i="42"/>
  <c r="F174" i="42"/>
  <c r="D174" i="42"/>
  <c r="C174" i="42"/>
  <c r="B174" i="42"/>
  <c r="A174" i="42"/>
  <c r="F173" i="42"/>
  <c r="D173" i="42"/>
  <c r="C173" i="42"/>
  <c r="B173" i="42"/>
  <c r="A173" i="42"/>
  <c r="F172" i="42"/>
  <c r="D172" i="42"/>
  <c r="C172" i="42"/>
  <c r="B172" i="42"/>
  <c r="A172" i="42"/>
  <c r="F171" i="42"/>
  <c r="D171" i="42"/>
  <c r="C171" i="42"/>
  <c r="B171" i="42"/>
  <c r="A171" i="42"/>
  <c r="F170" i="42"/>
  <c r="D170" i="42"/>
  <c r="C170" i="42"/>
  <c r="B170" i="42"/>
  <c r="A170" i="42"/>
  <c r="F169" i="42"/>
  <c r="D169" i="42"/>
  <c r="C169" i="42"/>
  <c r="B169" i="42"/>
  <c r="A169" i="42"/>
  <c r="F168" i="42"/>
  <c r="D168" i="42"/>
  <c r="C168" i="42"/>
  <c r="B168" i="42"/>
  <c r="A168" i="42"/>
  <c r="F167" i="42"/>
  <c r="D167" i="42"/>
  <c r="C167" i="42"/>
  <c r="B167" i="42"/>
  <c r="A167" i="42"/>
  <c r="F166" i="42"/>
  <c r="D166" i="42"/>
  <c r="C166" i="42"/>
  <c r="B166" i="42"/>
  <c r="A166" i="42"/>
  <c r="F165" i="42"/>
  <c r="D165" i="42"/>
  <c r="C165" i="42"/>
  <c r="B165" i="42"/>
  <c r="A165" i="42"/>
  <c r="F164" i="42"/>
  <c r="D164" i="42"/>
  <c r="C164" i="42"/>
  <c r="B164" i="42"/>
  <c r="A164" i="42"/>
  <c r="F163" i="42"/>
  <c r="D163" i="42"/>
  <c r="C163" i="42"/>
  <c r="B163" i="42"/>
  <c r="A163" i="42"/>
  <c r="F162" i="42"/>
  <c r="D162" i="42"/>
  <c r="C162" i="42"/>
  <c r="B162" i="42"/>
  <c r="A162" i="42"/>
  <c r="F161" i="42"/>
  <c r="D161" i="42"/>
  <c r="C161" i="42"/>
  <c r="B161" i="42"/>
  <c r="A161" i="42"/>
  <c r="F160" i="42"/>
  <c r="D160" i="42"/>
  <c r="C160" i="42"/>
  <c r="B160" i="42"/>
  <c r="A160" i="42"/>
  <c r="F159" i="42"/>
  <c r="D159" i="42"/>
  <c r="C159" i="42"/>
  <c r="B159" i="42"/>
  <c r="A159" i="42"/>
  <c r="F158" i="42"/>
  <c r="D158" i="42"/>
  <c r="C158" i="42"/>
  <c r="B158" i="42"/>
  <c r="A158" i="42"/>
  <c r="F157" i="42"/>
  <c r="D157" i="42"/>
  <c r="C157" i="42"/>
  <c r="B157" i="42"/>
  <c r="A157" i="42"/>
  <c r="F156" i="42"/>
  <c r="D156" i="42"/>
  <c r="C156" i="42"/>
  <c r="B156" i="42"/>
  <c r="A156" i="42"/>
  <c r="F155" i="42"/>
  <c r="D155" i="42"/>
  <c r="C155" i="42"/>
  <c r="B155" i="42"/>
  <c r="A155" i="42"/>
  <c r="F154" i="42"/>
  <c r="D154" i="42"/>
  <c r="C154" i="42"/>
  <c r="B154" i="42"/>
  <c r="A154" i="42"/>
  <c r="F153" i="42"/>
  <c r="D153" i="42"/>
  <c r="C153" i="42"/>
  <c r="B153" i="42"/>
  <c r="A153" i="42"/>
  <c r="F152" i="42"/>
  <c r="D152" i="42"/>
  <c r="C152" i="42"/>
  <c r="B152" i="42"/>
  <c r="A152" i="42"/>
  <c r="F151" i="42"/>
  <c r="D151" i="42"/>
  <c r="C151" i="42"/>
  <c r="B151" i="42"/>
  <c r="A151" i="42"/>
  <c r="F150" i="42"/>
  <c r="D150" i="42"/>
  <c r="C150" i="42"/>
  <c r="B150" i="42"/>
  <c r="A150" i="42"/>
  <c r="F149" i="42"/>
  <c r="D149" i="42"/>
  <c r="C149" i="42"/>
  <c r="B149" i="42"/>
  <c r="A149" i="42"/>
  <c r="F148" i="42"/>
  <c r="D148" i="42"/>
  <c r="C148" i="42"/>
  <c r="B148" i="42"/>
  <c r="A148" i="42"/>
  <c r="F147" i="42"/>
  <c r="D147" i="42"/>
  <c r="C147" i="42"/>
  <c r="B147" i="42"/>
  <c r="A147" i="42"/>
  <c r="F146" i="42"/>
  <c r="D146" i="42"/>
  <c r="C146" i="42"/>
  <c r="B146" i="42"/>
  <c r="A146" i="42"/>
  <c r="F145" i="42"/>
  <c r="D145" i="42"/>
  <c r="C145" i="42"/>
  <c r="B145" i="42"/>
  <c r="A145" i="42"/>
  <c r="F144" i="42"/>
  <c r="D144" i="42"/>
  <c r="C144" i="42"/>
  <c r="B144" i="42"/>
  <c r="A144" i="42"/>
  <c r="F143" i="42"/>
  <c r="D143" i="42"/>
  <c r="C143" i="42"/>
  <c r="B143" i="42"/>
  <c r="A143" i="42"/>
  <c r="F142" i="42"/>
  <c r="D142" i="42"/>
  <c r="C142" i="42"/>
  <c r="B142" i="42"/>
  <c r="A142" i="42"/>
  <c r="F141" i="42"/>
  <c r="D141" i="42"/>
  <c r="C141" i="42"/>
  <c r="B141" i="42"/>
  <c r="A141" i="42"/>
  <c r="F140" i="42"/>
  <c r="D140" i="42"/>
  <c r="C140" i="42"/>
  <c r="B140" i="42"/>
  <c r="A140" i="42"/>
  <c r="F139" i="42"/>
  <c r="D139" i="42"/>
  <c r="C139" i="42"/>
  <c r="B139" i="42"/>
  <c r="A139" i="42"/>
  <c r="F138" i="42"/>
  <c r="D138" i="42"/>
  <c r="C138" i="42"/>
  <c r="B138" i="42"/>
  <c r="A138" i="42"/>
  <c r="F137" i="42"/>
  <c r="D137" i="42"/>
  <c r="C137" i="42"/>
  <c r="B137" i="42"/>
  <c r="A137" i="42"/>
  <c r="F136" i="42"/>
  <c r="D136" i="42"/>
  <c r="C136" i="42"/>
  <c r="B136" i="42"/>
  <c r="A136" i="42"/>
  <c r="F135" i="42"/>
  <c r="D135" i="42"/>
  <c r="C135" i="42"/>
  <c r="B135" i="42"/>
  <c r="A135" i="42"/>
  <c r="F134" i="42"/>
  <c r="D134" i="42"/>
  <c r="C134" i="42"/>
  <c r="B134" i="42"/>
  <c r="A134" i="42"/>
  <c r="F133" i="42"/>
  <c r="D133" i="42"/>
  <c r="C133" i="42"/>
  <c r="B133" i="42"/>
  <c r="A133" i="42"/>
  <c r="F132" i="42"/>
  <c r="D132" i="42"/>
  <c r="C132" i="42"/>
  <c r="B132" i="42"/>
  <c r="A132" i="42"/>
  <c r="F131" i="42"/>
  <c r="D131" i="42"/>
  <c r="C131" i="42"/>
  <c r="B131" i="42"/>
  <c r="A131" i="42"/>
  <c r="F130" i="42"/>
  <c r="D130" i="42"/>
  <c r="C130" i="42"/>
  <c r="B130" i="42"/>
  <c r="A130" i="42"/>
  <c r="F129" i="42"/>
  <c r="D129" i="42"/>
  <c r="C129" i="42"/>
  <c r="B129" i="42"/>
  <c r="A129" i="42"/>
  <c r="F128" i="42"/>
  <c r="D128" i="42"/>
  <c r="C128" i="42"/>
  <c r="B128" i="42"/>
  <c r="A128" i="42"/>
  <c r="F127" i="42"/>
  <c r="D127" i="42"/>
  <c r="C127" i="42"/>
  <c r="B127" i="42"/>
  <c r="A127" i="42"/>
  <c r="F126" i="42"/>
  <c r="D126" i="42"/>
  <c r="C126" i="42"/>
  <c r="B126" i="42"/>
  <c r="A126" i="42"/>
  <c r="F125" i="42"/>
  <c r="D125" i="42"/>
  <c r="C125" i="42"/>
  <c r="B125" i="42"/>
  <c r="A125" i="42"/>
  <c r="F124" i="42"/>
  <c r="D124" i="42"/>
  <c r="C124" i="42"/>
  <c r="B124" i="42"/>
  <c r="A124" i="42"/>
  <c r="F123" i="42"/>
  <c r="D123" i="42"/>
  <c r="C123" i="42"/>
  <c r="B123" i="42"/>
  <c r="A123" i="42"/>
  <c r="F122" i="42"/>
  <c r="D122" i="42"/>
  <c r="C122" i="42"/>
  <c r="B122" i="42"/>
  <c r="A122" i="42"/>
  <c r="F121" i="42"/>
  <c r="D121" i="42"/>
  <c r="C121" i="42"/>
  <c r="B121" i="42"/>
  <c r="A121" i="42"/>
  <c r="F120" i="42"/>
  <c r="D120" i="42"/>
  <c r="C120" i="42"/>
  <c r="B120" i="42"/>
  <c r="A120" i="42"/>
  <c r="F119" i="42"/>
  <c r="D119" i="42"/>
  <c r="C119" i="42"/>
  <c r="B119" i="42"/>
  <c r="A119" i="42"/>
  <c r="F118" i="42"/>
  <c r="D118" i="42"/>
  <c r="C118" i="42"/>
  <c r="B118" i="42"/>
  <c r="A118" i="42"/>
  <c r="F117" i="42"/>
  <c r="D117" i="42"/>
  <c r="C117" i="42"/>
  <c r="B117" i="42"/>
  <c r="A117" i="42"/>
  <c r="F116" i="42"/>
  <c r="D116" i="42"/>
  <c r="C116" i="42"/>
  <c r="B116" i="42"/>
  <c r="A116" i="42"/>
  <c r="F115" i="42"/>
  <c r="D115" i="42"/>
  <c r="C115" i="42"/>
  <c r="B115" i="42"/>
  <c r="A115" i="42"/>
  <c r="F114" i="42"/>
  <c r="D114" i="42"/>
  <c r="C114" i="42"/>
  <c r="B114" i="42"/>
  <c r="A114" i="42"/>
  <c r="F113" i="42"/>
  <c r="D113" i="42"/>
  <c r="C113" i="42"/>
  <c r="B113" i="42"/>
  <c r="A113" i="42"/>
  <c r="F112" i="42"/>
  <c r="D112" i="42"/>
  <c r="C112" i="42"/>
  <c r="B112" i="42"/>
  <c r="A112" i="42"/>
  <c r="F111" i="42"/>
  <c r="D111" i="42"/>
  <c r="C111" i="42"/>
  <c r="B111" i="42"/>
  <c r="A111" i="42"/>
  <c r="F110" i="42"/>
  <c r="D110" i="42"/>
  <c r="C110" i="42"/>
  <c r="B110" i="42"/>
  <c r="A110" i="42"/>
  <c r="F109" i="42"/>
  <c r="D109" i="42"/>
  <c r="C109" i="42"/>
  <c r="B109" i="42"/>
  <c r="A109" i="42"/>
  <c r="F108" i="42"/>
  <c r="D108" i="42"/>
  <c r="C108" i="42"/>
  <c r="B108" i="42"/>
  <c r="A108" i="42"/>
  <c r="F107" i="42"/>
  <c r="D107" i="42"/>
  <c r="C107" i="42"/>
  <c r="B107" i="42"/>
  <c r="A107" i="42"/>
  <c r="F106" i="42"/>
  <c r="D106" i="42"/>
  <c r="C106" i="42"/>
  <c r="B106" i="42"/>
  <c r="A106" i="42"/>
  <c r="F105" i="42"/>
  <c r="D105" i="42"/>
  <c r="C105" i="42"/>
  <c r="B105" i="42"/>
  <c r="A105" i="42"/>
  <c r="F104" i="42"/>
  <c r="D104" i="42"/>
  <c r="C104" i="42"/>
  <c r="B104" i="42"/>
  <c r="A104" i="42"/>
  <c r="F103" i="42"/>
  <c r="D103" i="42"/>
  <c r="C103" i="42"/>
  <c r="B103" i="42"/>
  <c r="A103" i="42"/>
  <c r="F102" i="42"/>
  <c r="D102" i="42"/>
  <c r="C102" i="42"/>
  <c r="B102" i="42"/>
  <c r="A102" i="42"/>
  <c r="F101" i="42"/>
  <c r="D101" i="42"/>
  <c r="C101" i="42"/>
  <c r="B101" i="42"/>
  <c r="A101" i="42"/>
  <c r="F100" i="42"/>
  <c r="D100" i="42"/>
  <c r="C100" i="42"/>
  <c r="B100" i="42"/>
  <c r="A100" i="42"/>
  <c r="F99" i="42"/>
  <c r="D99" i="42"/>
  <c r="C99" i="42"/>
  <c r="B99" i="42"/>
  <c r="A99" i="42"/>
  <c r="F98" i="42"/>
  <c r="D98" i="42"/>
  <c r="C98" i="42"/>
  <c r="B98" i="42"/>
  <c r="A98" i="42"/>
  <c r="F97" i="42"/>
  <c r="D97" i="42"/>
  <c r="C97" i="42"/>
  <c r="B97" i="42"/>
  <c r="A97" i="42"/>
  <c r="F96" i="42"/>
  <c r="D96" i="42"/>
  <c r="C96" i="42"/>
  <c r="B96" i="42"/>
  <c r="A96" i="42"/>
  <c r="F95" i="42"/>
  <c r="D95" i="42"/>
  <c r="C95" i="42"/>
  <c r="B95" i="42"/>
  <c r="A95" i="42"/>
  <c r="F94" i="42"/>
  <c r="D94" i="42"/>
  <c r="C94" i="42"/>
  <c r="B94" i="42"/>
  <c r="A94" i="42"/>
  <c r="F93" i="42"/>
  <c r="D93" i="42"/>
  <c r="C93" i="42"/>
  <c r="B93" i="42"/>
  <c r="A93" i="42"/>
  <c r="F92" i="42"/>
  <c r="D92" i="42"/>
  <c r="C92" i="42"/>
  <c r="B92" i="42"/>
  <c r="A92" i="42"/>
  <c r="F91" i="42"/>
  <c r="D91" i="42"/>
  <c r="C91" i="42"/>
  <c r="B91" i="42"/>
  <c r="A91" i="42"/>
  <c r="F90" i="42"/>
  <c r="D90" i="42"/>
  <c r="C90" i="42"/>
  <c r="B90" i="42"/>
  <c r="A90" i="42"/>
  <c r="F89" i="42"/>
  <c r="D89" i="42"/>
  <c r="C89" i="42"/>
  <c r="B89" i="42"/>
  <c r="A89" i="42"/>
  <c r="F88" i="42"/>
  <c r="D88" i="42"/>
  <c r="C88" i="42"/>
  <c r="B88" i="42"/>
  <c r="A88" i="42"/>
  <c r="F87" i="42"/>
  <c r="D87" i="42"/>
  <c r="C87" i="42"/>
  <c r="B87" i="42"/>
  <c r="A87" i="42"/>
  <c r="F86" i="42"/>
  <c r="D86" i="42"/>
  <c r="C86" i="42"/>
  <c r="B86" i="42"/>
  <c r="A86" i="42"/>
  <c r="F85" i="42"/>
  <c r="D85" i="42"/>
  <c r="C85" i="42"/>
  <c r="B85" i="42"/>
  <c r="A85" i="42"/>
  <c r="F84" i="42"/>
  <c r="D84" i="42"/>
  <c r="C84" i="42"/>
  <c r="B84" i="42"/>
  <c r="A84" i="42"/>
  <c r="F83" i="42"/>
  <c r="D83" i="42"/>
  <c r="C83" i="42"/>
  <c r="B83" i="42"/>
  <c r="A83" i="42"/>
  <c r="F82" i="42"/>
  <c r="D82" i="42"/>
  <c r="C82" i="42"/>
  <c r="B82" i="42"/>
  <c r="A82" i="42"/>
  <c r="F81" i="42"/>
  <c r="D81" i="42"/>
  <c r="C81" i="42"/>
  <c r="B81" i="42"/>
  <c r="A81" i="42"/>
  <c r="F80" i="42"/>
  <c r="D80" i="42"/>
  <c r="C80" i="42"/>
  <c r="B80" i="42"/>
  <c r="A80" i="42"/>
  <c r="F79" i="42"/>
  <c r="D79" i="42"/>
  <c r="C79" i="42"/>
  <c r="B79" i="42"/>
  <c r="A79" i="42"/>
  <c r="F78" i="42"/>
  <c r="D78" i="42"/>
  <c r="C78" i="42"/>
  <c r="B78" i="42"/>
  <c r="A78" i="42"/>
  <c r="F77" i="42"/>
  <c r="D77" i="42"/>
  <c r="C77" i="42"/>
  <c r="B77" i="42"/>
  <c r="A77" i="42"/>
  <c r="F76" i="42"/>
  <c r="D76" i="42"/>
  <c r="C76" i="42"/>
  <c r="B76" i="42"/>
  <c r="A76" i="42"/>
  <c r="F75" i="42"/>
  <c r="D75" i="42"/>
  <c r="C75" i="42"/>
  <c r="B75" i="42"/>
  <c r="A75" i="42"/>
  <c r="F74" i="42"/>
  <c r="D74" i="42"/>
  <c r="C74" i="42"/>
  <c r="B74" i="42"/>
  <c r="A74" i="42"/>
  <c r="F73" i="42"/>
  <c r="D73" i="42"/>
  <c r="C73" i="42"/>
  <c r="B73" i="42"/>
  <c r="A73" i="42"/>
  <c r="F72" i="42"/>
  <c r="D72" i="42"/>
  <c r="C72" i="42"/>
  <c r="B72" i="42"/>
  <c r="A72" i="42"/>
  <c r="F71" i="42"/>
  <c r="D71" i="42"/>
  <c r="C71" i="42"/>
  <c r="B71" i="42"/>
  <c r="A71" i="42"/>
  <c r="F70" i="42"/>
  <c r="D70" i="42"/>
  <c r="C70" i="42"/>
  <c r="B70" i="42"/>
  <c r="A70" i="42"/>
  <c r="F69" i="42"/>
  <c r="D69" i="42"/>
  <c r="C69" i="42"/>
  <c r="B69" i="42"/>
  <c r="A69" i="42"/>
  <c r="F68" i="42"/>
  <c r="D68" i="42"/>
  <c r="C68" i="42"/>
  <c r="B68" i="42"/>
  <c r="A68" i="42"/>
  <c r="F67" i="42"/>
  <c r="D67" i="42"/>
  <c r="C67" i="42"/>
  <c r="B67" i="42"/>
  <c r="A67" i="42"/>
  <c r="F66" i="42"/>
  <c r="D66" i="42"/>
  <c r="C66" i="42"/>
  <c r="B66" i="42"/>
  <c r="A66" i="42"/>
  <c r="F65" i="42"/>
  <c r="D65" i="42"/>
  <c r="C65" i="42"/>
  <c r="B65" i="42"/>
  <c r="A65" i="42"/>
  <c r="F64" i="42"/>
  <c r="D64" i="42"/>
  <c r="C64" i="42"/>
  <c r="B64" i="42"/>
  <c r="A64" i="42"/>
  <c r="F63" i="42"/>
  <c r="D63" i="42"/>
  <c r="C63" i="42"/>
  <c r="B63" i="42"/>
  <c r="A63" i="42"/>
  <c r="F62" i="42"/>
  <c r="D62" i="42"/>
  <c r="C62" i="42"/>
  <c r="B62" i="42"/>
  <c r="A62" i="42"/>
  <c r="F61" i="42"/>
  <c r="D61" i="42"/>
  <c r="C61" i="42"/>
  <c r="B61" i="42"/>
  <c r="A61" i="42"/>
  <c r="F60" i="42"/>
  <c r="D60" i="42"/>
  <c r="C60" i="42"/>
  <c r="B60" i="42"/>
  <c r="A60" i="42"/>
  <c r="F59" i="42"/>
  <c r="D59" i="42"/>
  <c r="C59" i="42"/>
  <c r="B59" i="42"/>
  <c r="A59" i="42"/>
  <c r="F58" i="42"/>
  <c r="D58" i="42"/>
  <c r="C58" i="42"/>
  <c r="B58" i="42"/>
  <c r="A58" i="42"/>
  <c r="F57" i="42"/>
  <c r="D57" i="42"/>
  <c r="C57" i="42"/>
  <c r="B57" i="42"/>
  <c r="A57" i="42"/>
  <c r="F56" i="42"/>
  <c r="D56" i="42"/>
  <c r="C56" i="42"/>
  <c r="B56" i="42"/>
  <c r="A56" i="42"/>
  <c r="F55" i="42"/>
  <c r="D55" i="42"/>
  <c r="C55" i="42"/>
  <c r="B55" i="42"/>
  <c r="A55" i="42"/>
  <c r="F54" i="42"/>
  <c r="D54" i="42"/>
  <c r="C54" i="42"/>
  <c r="B54" i="42"/>
  <c r="A54" i="42"/>
  <c r="F53" i="42"/>
  <c r="D53" i="42"/>
  <c r="C53" i="42"/>
  <c r="B53" i="42"/>
  <c r="A53" i="42"/>
  <c r="F52" i="42"/>
  <c r="D52" i="42"/>
  <c r="C52" i="42"/>
  <c r="B52" i="42"/>
  <c r="A52" i="42"/>
  <c r="F51" i="42"/>
  <c r="D51" i="42"/>
  <c r="C51" i="42"/>
  <c r="B51" i="42"/>
  <c r="A51" i="42"/>
  <c r="F50" i="42"/>
  <c r="D50" i="42"/>
  <c r="C50" i="42"/>
  <c r="B50" i="42"/>
  <c r="A50" i="42"/>
  <c r="F49" i="42"/>
  <c r="D49" i="42"/>
  <c r="C49" i="42"/>
  <c r="B49" i="42"/>
  <c r="A49" i="42"/>
  <c r="F48" i="42"/>
  <c r="D48" i="42"/>
  <c r="C48" i="42"/>
  <c r="B48" i="42"/>
  <c r="A48" i="42"/>
  <c r="F47" i="42"/>
  <c r="D47" i="42"/>
  <c r="C47" i="42"/>
  <c r="B47" i="42"/>
  <c r="A47" i="42"/>
  <c r="F46" i="42"/>
  <c r="D46" i="42"/>
  <c r="C46" i="42"/>
  <c r="B46" i="42"/>
  <c r="A46" i="42"/>
  <c r="F45" i="42"/>
  <c r="D45" i="42"/>
  <c r="C45" i="42"/>
  <c r="B45" i="42"/>
  <c r="A45" i="42"/>
  <c r="F44" i="42"/>
  <c r="D44" i="42"/>
  <c r="C44" i="42"/>
  <c r="B44" i="42"/>
  <c r="A44" i="42"/>
  <c r="F43" i="42"/>
  <c r="D43" i="42"/>
  <c r="C43" i="42"/>
  <c r="B43" i="42"/>
  <c r="A43" i="42"/>
  <c r="F42" i="42"/>
  <c r="D42" i="42"/>
  <c r="C42" i="42"/>
  <c r="B42" i="42"/>
  <c r="A42" i="42"/>
  <c r="F41" i="42"/>
  <c r="D41" i="42"/>
  <c r="C41" i="42"/>
  <c r="B41" i="42"/>
  <c r="A41" i="42"/>
  <c r="F40" i="42"/>
  <c r="D40" i="42"/>
  <c r="C40" i="42"/>
  <c r="B40" i="42"/>
  <c r="A40" i="42"/>
  <c r="F39" i="42"/>
  <c r="D39" i="42"/>
  <c r="C39" i="42"/>
  <c r="B39" i="42"/>
  <c r="A39" i="42"/>
  <c r="F38" i="42"/>
  <c r="D38" i="42"/>
  <c r="C38" i="42"/>
  <c r="B38" i="42"/>
  <c r="A38" i="42"/>
  <c r="F37" i="42"/>
  <c r="D37" i="42"/>
  <c r="C37" i="42"/>
  <c r="B37" i="42"/>
  <c r="A37" i="42"/>
  <c r="F36" i="42"/>
  <c r="D36" i="42"/>
  <c r="C36" i="42"/>
  <c r="B36" i="42"/>
  <c r="A36" i="42"/>
  <c r="F35" i="42"/>
  <c r="D35" i="42"/>
  <c r="C35" i="42"/>
  <c r="B35" i="42"/>
  <c r="A35" i="42"/>
  <c r="F34" i="42"/>
  <c r="D34" i="42"/>
  <c r="C34" i="42"/>
  <c r="B34" i="42"/>
  <c r="A34" i="42"/>
  <c r="F33" i="42"/>
  <c r="D33" i="42"/>
  <c r="C33" i="42"/>
  <c r="B33" i="42"/>
  <c r="A33" i="42"/>
  <c r="F32" i="42"/>
  <c r="D32" i="42"/>
  <c r="C32" i="42"/>
  <c r="B32" i="42"/>
  <c r="A32" i="42"/>
  <c r="F31" i="42"/>
  <c r="D31" i="42"/>
  <c r="C31" i="42"/>
  <c r="B31" i="42"/>
  <c r="A31" i="42"/>
  <c r="F30" i="42"/>
  <c r="D30" i="42"/>
  <c r="C30" i="42"/>
  <c r="B30" i="42"/>
  <c r="A30" i="42"/>
  <c r="F29" i="42"/>
  <c r="D29" i="42"/>
  <c r="C29" i="42"/>
  <c r="B29" i="42"/>
  <c r="A29" i="42"/>
  <c r="F28" i="42"/>
  <c r="D28" i="42"/>
  <c r="C28" i="42"/>
  <c r="B28" i="42"/>
  <c r="A28" i="42"/>
  <c r="F27" i="42"/>
  <c r="D27" i="42"/>
  <c r="C27" i="42"/>
  <c r="B27" i="42"/>
  <c r="A27" i="42"/>
  <c r="F26" i="42"/>
  <c r="D26" i="42"/>
  <c r="C26" i="42"/>
  <c r="B26" i="42"/>
  <c r="A26" i="42"/>
  <c r="F25" i="42"/>
  <c r="D25" i="42"/>
  <c r="C25" i="42"/>
  <c r="B25" i="42"/>
  <c r="A25" i="42"/>
  <c r="F24" i="42"/>
  <c r="D24" i="42"/>
  <c r="C24" i="42"/>
  <c r="B24" i="42"/>
  <c r="A24" i="42"/>
  <c r="F23" i="42"/>
  <c r="D23" i="42"/>
  <c r="C23" i="42"/>
  <c r="B23" i="42"/>
  <c r="A23" i="42"/>
  <c r="F22" i="42"/>
  <c r="D22" i="42"/>
  <c r="C22" i="42"/>
  <c r="B22" i="42"/>
  <c r="A22" i="42"/>
  <c r="F21" i="42"/>
  <c r="D21" i="42"/>
  <c r="C21" i="42"/>
  <c r="B21" i="42"/>
  <c r="A21" i="42"/>
  <c r="F20" i="42"/>
  <c r="D20" i="42"/>
  <c r="C20" i="42"/>
  <c r="B20" i="42"/>
  <c r="A20" i="42"/>
  <c r="F19" i="42"/>
  <c r="D19" i="42"/>
  <c r="C19" i="42"/>
  <c r="B19" i="42"/>
  <c r="A19" i="42"/>
  <c r="F18" i="42"/>
  <c r="D18" i="42"/>
  <c r="C18" i="42"/>
  <c r="B18" i="42"/>
  <c r="A18" i="42"/>
  <c r="F17" i="42"/>
  <c r="D17" i="42"/>
  <c r="C17" i="42"/>
  <c r="B17" i="42"/>
  <c r="A17" i="42"/>
  <c r="F16" i="42"/>
  <c r="D16" i="42"/>
  <c r="C16" i="42"/>
  <c r="B16" i="42"/>
  <c r="A16" i="42"/>
  <c r="F15" i="42"/>
  <c r="D15" i="42"/>
  <c r="C15" i="42"/>
  <c r="B15" i="42"/>
  <c r="A15" i="42"/>
  <c r="F14" i="42"/>
  <c r="D14" i="42"/>
  <c r="C14" i="42"/>
  <c r="B14" i="42"/>
  <c r="A14" i="42"/>
  <c r="F13" i="42"/>
  <c r="D13" i="42"/>
  <c r="C13" i="42"/>
  <c r="B13" i="42"/>
  <c r="A13" i="42"/>
  <c r="F12" i="42"/>
  <c r="D12" i="42"/>
  <c r="C12" i="42"/>
  <c r="B12" i="42"/>
  <c r="A12" i="42"/>
  <c r="F11" i="42"/>
  <c r="D11" i="42"/>
  <c r="C11" i="42"/>
  <c r="B11" i="42"/>
  <c r="A11" i="42"/>
  <c r="F10" i="42"/>
  <c r="D10" i="42"/>
  <c r="C10" i="42"/>
  <c r="B10" i="42"/>
  <c r="A10" i="42"/>
  <c r="F9" i="42"/>
  <c r="D9" i="42"/>
  <c r="C9" i="42"/>
  <c r="B9" i="42"/>
  <c r="A9" i="42"/>
  <c r="F8" i="42"/>
  <c r="D8" i="42"/>
  <c r="C8" i="42"/>
  <c r="B8" i="42"/>
  <c r="A8" i="42"/>
  <c r="F7" i="42"/>
  <c r="D7" i="42"/>
  <c r="C7" i="42"/>
  <c r="B7" i="42"/>
  <c r="A7" i="42"/>
  <c r="F6" i="42"/>
  <c r="D6" i="42"/>
  <c r="C6" i="42"/>
  <c r="B6" i="42"/>
  <c r="A6" i="42"/>
  <c r="F5" i="42"/>
  <c r="D5" i="42"/>
  <c r="C5" i="42"/>
  <c r="B5" i="42"/>
  <c r="A5" i="42"/>
  <c r="F4" i="42"/>
  <c r="D4" i="42"/>
  <c r="C4" i="42"/>
  <c r="B4" i="42"/>
  <c r="A4" i="42"/>
  <c r="F3" i="42"/>
  <c r="D3" i="42"/>
  <c r="C3" i="42"/>
  <c r="B3" i="42"/>
  <c r="A3" i="42"/>
  <c r="F2" i="42"/>
  <c r="D2" i="42"/>
  <c r="C2" i="42"/>
  <c r="B2" i="42"/>
  <c r="A2" i="42"/>
  <c r="G18" i="45" l="1"/>
  <c r="B18" i="45"/>
  <c r="G13" i="45"/>
  <c r="B13" i="45"/>
  <c r="G15" i="45"/>
  <c r="B15" i="45"/>
  <c r="B19" i="45"/>
  <c r="G19" i="45"/>
  <c r="I3" i="41"/>
  <c r="I4" i="41"/>
  <c r="I5" i="41"/>
  <c r="I6" i="41"/>
  <c r="I7" i="41"/>
  <c r="I8" i="41"/>
  <c r="I9" i="41"/>
  <c r="I10" i="41"/>
  <c r="I11" i="41"/>
  <c r="I12" i="41"/>
  <c r="I13" i="41"/>
  <c r="I14" i="41"/>
  <c r="I15" i="41"/>
  <c r="I16" i="41"/>
  <c r="I17" i="41"/>
  <c r="I18" i="41"/>
  <c r="I19" i="41"/>
  <c r="I20" i="41"/>
  <c r="I21" i="41"/>
  <c r="I22" i="41"/>
  <c r="I23" i="41"/>
  <c r="I24" i="41"/>
  <c r="I25" i="41"/>
  <c r="I26" i="41"/>
  <c r="I27" i="41"/>
  <c r="I28" i="41"/>
  <c r="I29" i="41"/>
  <c r="I30" i="41"/>
  <c r="I31" i="41"/>
  <c r="I32" i="41"/>
  <c r="I33" i="41"/>
  <c r="I34" i="41"/>
  <c r="I35" i="41"/>
  <c r="I36" i="41"/>
  <c r="I37" i="41"/>
  <c r="I38" i="41"/>
  <c r="I39" i="41"/>
  <c r="I40" i="41"/>
  <c r="I41" i="41"/>
  <c r="I42" i="41"/>
  <c r="I43" i="41"/>
  <c r="I44" i="41"/>
  <c r="I45" i="41"/>
  <c r="I46" i="41"/>
  <c r="I47" i="41"/>
  <c r="I48" i="41"/>
  <c r="I49" i="41"/>
  <c r="I50" i="41"/>
  <c r="I51" i="41"/>
  <c r="I52" i="41"/>
  <c r="I53" i="41"/>
  <c r="I54" i="41"/>
  <c r="I55" i="41"/>
  <c r="I56" i="41"/>
  <c r="I57" i="41"/>
  <c r="I58" i="41"/>
  <c r="I59" i="41"/>
  <c r="I60" i="41"/>
  <c r="I61" i="41"/>
  <c r="I62" i="41"/>
  <c r="I63" i="41"/>
  <c r="I64" i="41"/>
  <c r="I65" i="41"/>
  <c r="I66" i="41"/>
  <c r="I67" i="41"/>
  <c r="I68" i="41"/>
  <c r="I69" i="41"/>
  <c r="I70" i="41"/>
  <c r="I71" i="41"/>
  <c r="I72" i="41"/>
  <c r="I73" i="41"/>
  <c r="I74" i="41"/>
  <c r="I75" i="41"/>
  <c r="I76" i="41"/>
  <c r="I77" i="41"/>
  <c r="I78" i="41"/>
  <c r="I79" i="41"/>
  <c r="I80" i="41"/>
  <c r="I81" i="41"/>
  <c r="I82" i="41"/>
  <c r="I83" i="41"/>
  <c r="I84" i="41"/>
  <c r="I85" i="41"/>
  <c r="I86" i="41"/>
  <c r="I87" i="41"/>
  <c r="I88" i="41"/>
  <c r="I89" i="41"/>
  <c r="I90" i="41"/>
  <c r="I91" i="41"/>
  <c r="I92" i="41"/>
  <c r="I93" i="41"/>
  <c r="I94" i="41"/>
  <c r="I95" i="41"/>
  <c r="I96" i="41"/>
  <c r="I97" i="41"/>
  <c r="I98" i="41"/>
  <c r="I99" i="41"/>
  <c r="I100" i="41"/>
  <c r="I101" i="41"/>
  <c r="I102" i="41"/>
  <c r="I103" i="41"/>
  <c r="I104" i="41"/>
  <c r="I105" i="41"/>
  <c r="I106" i="41"/>
  <c r="I107" i="41"/>
  <c r="I108" i="41"/>
  <c r="I109" i="41"/>
  <c r="I110" i="41"/>
  <c r="I111" i="41"/>
  <c r="I112" i="41"/>
  <c r="I113" i="41"/>
  <c r="I114" i="41"/>
  <c r="I115" i="41"/>
  <c r="I116" i="41"/>
  <c r="I117" i="41"/>
  <c r="I118" i="41"/>
  <c r="I119" i="41"/>
  <c r="I120" i="41"/>
  <c r="I121" i="41"/>
  <c r="I122" i="41"/>
  <c r="I123" i="41"/>
  <c r="I124" i="41"/>
  <c r="I125" i="41"/>
  <c r="I126" i="41"/>
  <c r="I2" i="41"/>
  <c r="O3" i="41"/>
  <c r="G3" i="41" s="1"/>
  <c r="O4" i="41"/>
  <c r="G4" i="41" s="1"/>
  <c r="O5" i="41"/>
  <c r="G5" i="41" s="1"/>
  <c r="O6" i="41"/>
  <c r="G6" i="41" s="1"/>
  <c r="O7" i="41"/>
  <c r="G7" i="41" s="1"/>
  <c r="O8" i="41"/>
  <c r="G8" i="41" s="1"/>
  <c r="O9" i="41"/>
  <c r="G9" i="41" s="1"/>
  <c r="O10" i="41"/>
  <c r="G10" i="41" s="1"/>
  <c r="O11" i="41"/>
  <c r="G11" i="41" s="1"/>
  <c r="O12" i="41"/>
  <c r="G12" i="41" s="1"/>
  <c r="O13" i="41"/>
  <c r="G13" i="41" s="1"/>
  <c r="O14" i="41"/>
  <c r="G14" i="41" s="1"/>
  <c r="O15" i="41"/>
  <c r="G15" i="41" s="1"/>
  <c r="O16" i="41"/>
  <c r="G16" i="41" s="1"/>
  <c r="O17" i="41"/>
  <c r="G17" i="41" s="1"/>
  <c r="O18" i="41"/>
  <c r="G18" i="41" s="1"/>
  <c r="O19" i="41"/>
  <c r="G19" i="41" s="1"/>
  <c r="O20" i="41"/>
  <c r="G20" i="41" s="1"/>
  <c r="O21" i="41"/>
  <c r="G21" i="41" s="1"/>
  <c r="O22" i="41"/>
  <c r="G22" i="41" s="1"/>
  <c r="O23" i="41"/>
  <c r="G23" i="41" s="1"/>
  <c r="O24" i="41"/>
  <c r="G24" i="41" s="1"/>
  <c r="O25" i="41"/>
  <c r="G25" i="41" s="1"/>
  <c r="O26" i="41"/>
  <c r="G26" i="41" s="1"/>
  <c r="O27" i="41"/>
  <c r="G27" i="41" s="1"/>
  <c r="O28" i="41"/>
  <c r="G28" i="41" s="1"/>
  <c r="O29" i="41"/>
  <c r="G29" i="41" s="1"/>
  <c r="O30" i="41"/>
  <c r="G30" i="41" s="1"/>
  <c r="O31" i="41"/>
  <c r="G31" i="41" s="1"/>
  <c r="O32" i="41"/>
  <c r="G32" i="41" s="1"/>
  <c r="O33" i="41"/>
  <c r="G33" i="41" s="1"/>
  <c r="O34" i="41"/>
  <c r="G34" i="41" s="1"/>
  <c r="O35" i="41"/>
  <c r="G35" i="41" s="1"/>
  <c r="O36" i="41"/>
  <c r="G36" i="41" s="1"/>
  <c r="O37" i="41"/>
  <c r="G37" i="41" s="1"/>
  <c r="O38" i="41"/>
  <c r="G38" i="41" s="1"/>
  <c r="O39" i="41"/>
  <c r="G39" i="41" s="1"/>
  <c r="O40" i="41"/>
  <c r="G40" i="41" s="1"/>
  <c r="O41" i="41"/>
  <c r="G41" i="41" s="1"/>
  <c r="O42" i="41"/>
  <c r="G42" i="41" s="1"/>
  <c r="O43" i="41"/>
  <c r="G43" i="41" s="1"/>
  <c r="O44" i="41"/>
  <c r="G44" i="41" s="1"/>
  <c r="O45" i="41"/>
  <c r="G45" i="41" s="1"/>
  <c r="O46" i="41"/>
  <c r="G46" i="41" s="1"/>
  <c r="O47" i="41"/>
  <c r="G47" i="41" s="1"/>
  <c r="O48" i="41"/>
  <c r="G48" i="41" s="1"/>
  <c r="O49" i="41"/>
  <c r="G49" i="41" s="1"/>
  <c r="O50" i="41"/>
  <c r="G50" i="41" s="1"/>
  <c r="O51" i="41"/>
  <c r="G51" i="41" s="1"/>
  <c r="O52" i="41"/>
  <c r="G52" i="41" s="1"/>
  <c r="O53" i="41"/>
  <c r="G53" i="41" s="1"/>
  <c r="O54" i="41"/>
  <c r="G54" i="41" s="1"/>
  <c r="O55" i="41"/>
  <c r="G55" i="41" s="1"/>
  <c r="O56" i="41"/>
  <c r="G56" i="41" s="1"/>
  <c r="O57" i="41"/>
  <c r="G57" i="41" s="1"/>
  <c r="O58" i="41"/>
  <c r="G58" i="41" s="1"/>
  <c r="O59" i="41"/>
  <c r="G59" i="41" s="1"/>
  <c r="O60" i="41"/>
  <c r="G60" i="41" s="1"/>
  <c r="O61" i="41"/>
  <c r="G61" i="41" s="1"/>
  <c r="O62" i="41"/>
  <c r="G62" i="41" s="1"/>
  <c r="O63" i="41"/>
  <c r="G63" i="41" s="1"/>
  <c r="O64" i="41"/>
  <c r="G64" i="41" s="1"/>
  <c r="O65" i="41"/>
  <c r="G65" i="41" s="1"/>
  <c r="O66" i="41"/>
  <c r="G66" i="41" s="1"/>
  <c r="O67" i="41"/>
  <c r="G67" i="41" s="1"/>
  <c r="O68" i="41"/>
  <c r="G68" i="41" s="1"/>
  <c r="O69" i="41"/>
  <c r="G69" i="41" s="1"/>
  <c r="O70" i="41"/>
  <c r="G70" i="41" s="1"/>
  <c r="O71" i="41"/>
  <c r="G71" i="41" s="1"/>
  <c r="O72" i="41"/>
  <c r="G72" i="41" s="1"/>
  <c r="O73" i="41"/>
  <c r="G73" i="41" s="1"/>
  <c r="O74" i="41"/>
  <c r="G74" i="41" s="1"/>
  <c r="O75" i="41"/>
  <c r="G75" i="41" s="1"/>
  <c r="O76" i="41"/>
  <c r="G76" i="41" s="1"/>
  <c r="O77" i="41"/>
  <c r="G77" i="41" s="1"/>
  <c r="O78" i="41"/>
  <c r="G78" i="41" s="1"/>
  <c r="O79" i="41"/>
  <c r="G79" i="41" s="1"/>
  <c r="O80" i="41"/>
  <c r="G80" i="41" s="1"/>
  <c r="O81" i="41"/>
  <c r="G81" i="41" s="1"/>
  <c r="O82" i="41"/>
  <c r="G82" i="41" s="1"/>
  <c r="O83" i="41"/>
  <c r="G83" i="41" s="1"/>
  <c r="O84" i="41"/>
  <c r="G84" i="41" s="1"/>
  <c r="O85" i="41"/>
  <c r="G85" i="41" s="1"/>
  <c r="O86" i="41"/>
  <c r="G86" i="41" s="1"/>
  <c r="O87" i="41"/>
  <c r="G87" i="41" s="1"/>
  <c r="O88" i="41"/>
  <c r="G88" i="41" s="1"/>
  <c r="O89" i="41"/>
  <c r="G89" i="41" s="1"/>
  <c r="O90" i="41"/>
  <c r="G90" i="41" s="1"/>
  <c r="O91" i="41"/>
  <c r="G91" i="41" s="1"/>
  <c r="O92" i="41"/>
  <c r="G92" i="41" s="1"/>
  <c r="O93" i="41"/>
  <c r="G93" i="41" s="1"/>
  <c r="O94" i="41"/>
  <c r="G94" i="41" s="1"/>
  <c r="O95" i="41"/>
  <c r="G95" i="41" s="1"/>
  <c r="O96" i="41"/>
  <c r="G96" i="41" s="1"/>
  <c r="O97" i="41"/>
  <c r="G97" i="41" s="1"/>
  <c r="O98" i="41"/>
  <c r="G98" i="41" s="1"/>
  <c r="O99" i="41"/>
  <c r="G99" i="41" s="1"/>
  <c r="O100" i="41"/>
  <c r="G100" i="41" s="1"/>
  <c r="O101" i="41"/>
  <c r="G101" i="41" s="1"/>
  <c r="O102" i="41"/>
  <c r="G102" i="41" s="1"/>
  <c r="O103" i="41"/>
  <c r="G103" i="41" s="1"/>
  <c r="O104" i="41"/>
  <c r="G104" i="41" s="1"/>
  <c r="O105" i="41"/>
  <c r="G105" i="41" s="1"/>
  <c r="O106" i="41"/>
  <c r="G106" i="41" s="1"/>
  <c r="O107" i="41"/>
  <c r="G107" i="41" s="1"/>
  <c r="O108" i="41"/>
  <c r="G108" i="41" s="1"/>
  <c r="O109" i="41"/>
  <c r="G109" i="41" s="1"/>
  <c r="O110" i="41"/>
  <c r="G110" i="41" s="1"/>
  <c r="O111" i="41"/>
  <c r="G111" i="41" s="1"/>
  <c r="O112" i="41"/>
  <c r="G112" i="41" s="1"/>
  <c r="O113" i="41"/>
  <c r="G113" i="41" s="1"/>
  <c r="O114" i="41"/>
  <c r="G114" i="41" s="1"/>
  <c r="O115" i="41"/>
  <c r="G115" i="41" s="1"/>
  <c r="O116" i="41"/>
  <c r="G116" i="41" s="1"/>
  <c r="O117" i="41"/>
  <c r="G117" i="41" s="1"/>
  <c r="O118" i="41"/>
  <c r="G118" i="41" s="1"/>
  <c r="O119" i="41"/>
  <c r="G119" i="41" s="1"/>
  <c r="O120" i="41"/>
  <c r="G120" i="41" s="1"/>
  <c r="O121" i="41"/>
  <c r="G121" i="41" s="1"/>
  <c r="O122" i="41"/>
  <c r="G122" i="41" s="1"/>
  <c r="O123" i="41"/>
  <c r="G123" i="41" s="1"/>
  <c r="O124" i="41"/>
  <c r="G124" i="41" s="1"/>
  <c r="O125" i="41"/>
  <c r="G125" i="41" s="1"/>
  <c r="O126" i="41"/>
  <c r="G126" i="41" s="1"/>
  <c r="O2" i="41"/>
  <c r="G2" i="41" s="1"/>
  <c r="D95" i="41"/>
  <c r="D103" i="41"/>
  <c r="D116" i="41"/>
  <c r="D118" i="41"/>
  <c r="D120" i="41"/>
  <c r="D115" i="41"/>
  <c r="D90" i="41"/>
  <c r="D108" i="41"/>
  <c r="D107" i="41"/>
  <c r="D110" i="41"/>
  <c r="D109" i="41"/>
  <c r="D104" i="41"/>
  <c r="D112" i="41"/>
  <c r="D111" i="41"/>
  <c r="D106" i="41"/>
  <c r="D113" i="41"/>
  <c r="D105" i="41"/>
  <c r="D40" i="41"/>
  <c r="D38" i="41"/>
  <c r="D45" i="41"/>
  <c r="D51" i="41"/>
  <c r="D59" i="41"/>
  <c r="D61" i="41"/>
  <c r="D63" i="41"/>
  <c r="D22" i="41"/>
  <c r="D65" i="41"/>
  <c r="D66" i="41"/>
  <c r="D24" i="41"/>
  <c r="D69" i="41"/>
  <c r="D70" i="41"/>
  <c r="D71" i="41"/>
  <c r="D72" i="41"/>
  <c r="D73" i="41"/>
  <c r="D34" i="41"/>
  <c r="D76" i="41"/>
  <c r="D77" i="41"/>
  <c r="D78" i="41"/>
  <c r="D89" i="41"/>
  <c r="D79" i="41"/>
  <c r="D81" i="41"/>
  <c r="D82" i="41"/>
  <c r="D83" i="41"/>
  <c r="D84" i="41"/>
  <c r="D86" i="41"/>
  <c r="D87" i="41"/>
  <c r="D88" i="41"/>
  <c r="D37" i="41"/>
  <c r="D39" i="41"/>
  <c r="D41" i="41"/>
  <c r="D42" i="41"/>
  <c r="D28" i="41"/>
  <c r="D43" i="41"/>
  <c r="D29" i="41"/>
  <c r="D44" i="41"/>
  <c r="D30" i="41"/>
  <c r="D46" i="41"/>
  <c r="D27" i="41"/>
  <c r="D47" i="41"/>
  <c r="D48" i="41"/>
  <c r="D31" i="41"/>
  <c r="D49" i="41"/>
  <c r="D50" i="41"/>
  <c r="D32" i="41"/>
  <c r="D52" i="41"/>
  <c r="D53" i="41"/>
  <c r="D54" i="41"/>
  <c r="D55" i="41"/>
  <c r="D56" i="41"/>
  <c r="D57" i="41"/>
  <c r="D58" i="41"/>
  <c r="D60" i="41"/>
  <c r="D62" i="41"/>
  <c r="D64" i="41"/>
  <c r="D67" i="41"/>
  <c r="D68" i="41"/>
  <c r="D23" i="41"/>
  <c r="D33" i="41"/>
  <c r="D74" i="41"/>
  <c r="D75" i="41"/>
  <c r="D36" i="41"/>
  <c r="D25" i="41"/>
  <c r="D35" i="41"/>
  <c r="D26" i="41"/>
  <c r="D80" i="41"/>
  <c r="D85" i="41"/>
  <c r="D2" i="41"/>
  <c r="D18" i="41"/>
  <c r="D3" i="41"/>
  <c r="D4" i="41"/>
  <c r="D5" i="41"/>
  <c r="D121" i="41"/>
  <c r="D19" i="41"/>
  <c r="D20" i="41"/>
  <c r="D124" i="41"/>
  <c r="D125" i="41"/>
  <c r="D96" i="41"/>
  <c r="D97" i="41"/>
  <c r="D114" i="41"/>
  <c r="D21" i="41"/>
  <c r="D98" i="41"/>
  <c r="D99" i="41"/>
  <c r="D100" i="41"/>
  <c r="D101" i="41"/>
  <c r="D102" i="41"/>
  <c r="D6" i="41"/>
  <c r="D7" i="41"/>
  <c r="D8" i="41"/>
  <c r="D123" i="41"/>
  <c r="D122" i="41"/>
  <c r="D117" i="41"/>
  <c r="D91" i="41"/>
  <c r="D9" i="41"/>
  <c r="D10" i="41"/>
  <c r="D11" i="41"/>
  <c r="D12" i="41"/>
  <c r="D13" i="41"/>
  <c r="D14" i="41"/>
  <c r="D15" i="41"/>
  <c r="D94" i="41"/>
  <c r="D93" i="41"/>
  <c r="D92" i="41"/>
  <c r="D119" i="41"/>
  <c r="D126" i="41"/>
  <c r="D16" i="41"/>
  <c r="D17" i="41"/>
  <c r="E94" i="41"/>
  <c r="E93" i="41"/>
  <c r="E92" i="41"/>
  <c r="E119" i="41"/>
  <c r="E126" i="41"/>
  <c r="E115" i="41"/>
  <c r="E39" i="41"/>
  <c r="E19" i="41"/>
  <c r="E40" i="41"/>
  <c r="E38" i="41"/>
  <c r="E90" i="41"/>
  <c r="E18" i="41"/>
  <c r="E41" i="41"/>
  <c r="E108" i="41"/>
  <c r="E107" i="41"/>
  <c r="E42" i="41"/>
  <c r="E110" i="41"/>
  <c r="E28" i="41"/>
  <c r="E43" i="41"/>
  <c r="E29" i="41"/>
  <c r="E109" i="41"/>
  <c r="E104" i="41"/>
  <c r="E44" i="41"/>
  <c r="E30" i="41"/>
  <c r="E45" i="41"/>
  <c r="E46" i="41"/>
  <c r="E27" i="41"/>
  <c r="E47" i="41"/>
  <c r="E112" i="41"/>
  <c r="E48" i="41"/>
  <c r="E31" i="41"/>
  <c r="E49" i="41"/>
  <c r="E50" i="41"/>
  <c r="E51" i="41"/>
  <c r="E17" i="41"/>
  <c r="E111" i="41"/>
  <c r="E32" i="41"/>
  <c r="E52" i="41"/>
  <c r="E53" i="41"/>
  <c r="E20" i="41"/>
  <c r="E54" i="41"/>
  <c r="E21" i="41"/>
  <c r="E55" i="41"/>
  <c r="E124" i="41"/>
  <c r="E56" i="41"/>
  <c r="E125" i="41"/>
  <c r="E57" i="41"/>
  <c r="E58" i="41"/>
  <c r="E59" i="41"/>
  <c r="E96" i="41"/>
  <c r="E60" i="41"/>
  <c r="E61" i="41"/>
  <c r="E62" i="41"/>
  <c r="E63" i="41"/>
  <c r="E22" i="41"/>
  <c r="E64" i="41"/>
  <c r="E65" i="41"/>
  <c r="E66" i="41"/>
  <c r="E67" i="41"/>
  <c r="E98" i="41"/>
  <c r="E68" i="41"/>
  <c r="E23" i="41"/>
  <c r="E24" i="41"/>
  <c r="E33" i="41"/>
  <c r="E99" i="41"/>
  <c r="E100" i="41"/>
  <c r="E69" i="41"/>
  <c r="E101" i="41"/>
  <c r="E102" i="41"/>
  <c r="E95" i="41"/>
  <c r="E70" i="41"/>
  <c r="E71" i="41"/>
  <c r="E72" i="41"/>
  <c r="E73" i="41"/>
  <c r="E74" i="41"/>
  <c r="E75" i="41"/>
  <c r="E103" i="41"/>
  <c r="E34" i="41"/>
  <c r="E106" i="41"/>
  <c r="E36" i="41"/>
  <c r="E25" i="41"/>
  <c r="E76" i="41"/>
  <c r="E77" i="41"/>
  <c r="E116" i="41"/>
  <c r="E118" i="41"/>
  <c r="E113" i="41"/>
  <c r="E78" i="41"/>
  <c r="E89" i="41"/>
  <c r="E35" i="41"/>
  <c r="E26" i="41"/>
  <c r="E105" i="41"/>
  <c r="E79" i="41"/>
  <c r="E91" i="41"/>
  <c r="E121" i="41"/>
  <c r="E117" i="41"/>
  <c r="E120" i="41"/>
  <c r="E80" i="41"/>
  <c r="E81" i="41"/>
  <c r="E82" i="41"/>
  <c r="E83" i="41"/>
  <c r="E84" i="41"/>
  <c r="E85" i="41"/>
  <c r="E86" i="41"/>
  <c r="E123" i="41"/>
  <c r="E87" i="41"/>
  <c r="E122" i="41"/>
  <c r="E88" i="41"/>
  <c r="E37" i="41"/>
  <c r="E97" i="41"/>
  <c r="E114" i="41"/>
  <c r="C10" i="41"/>
  <c r="C16" i="41"/>
  <c r="C94" i="41"/>
  <c r="C93" i="41"/>
  <c r="C92" i="41"/>
  <c r="C11" i="41"/>
  <c r="C12" i="41"/>
  <c r="C13" i="41"/>
  <c r="C14" i="41"/>
  <c r="C15" i="41"/>
  <c r="C119" i="41"/>
  <c r="C126" i="41"/>
  <c r="C6" i="41"/>
  <c r="C7" i="41"/>
  <c r="C4" i="41"/>
  <c r="C5" i="41"/>
  <c r="C115" i="41"/>
  <c r="C39" i="41"/>
  <c r="C19" i="41"/>
  <c r="C40" i="41"/>
  <c r="C38" i="41"/>
  <c r="C90" i="41"/>
  <c r="C18" i="41"/>
  <c r="C41" i="41"/>
  <c r="C108" i="41"/>
  <c r="C107" i="41"/>
  <c r="C42" i="41"/>
  <c r="C110" i="41"/>
  <c r="C28" i="41"/>
  <c r="C43" i="41"/>
  <c r="C29" i="41"/>
  <c r="C109" i="41"/>
  <c r="C104" i="41"/>
  <c r="C44" i="41"/>
  <c r="C30" i="41"/>
  <c r="C45" i="41"/>
  <c r="C46" i="41"/>
  <c r="C27" i="41"/>
  <c r="C47" i="41"/>
  <c r="C112" i="41"/>
  <c r="C48" i="41"/>
  <c r="C31" i="41"/>
  <c r="C49" i="41"/>
  <c r="C50" i="41"/>
  <c r="C51" i="41"/>
  <c r="C17" i="41"/>
  <c r="C111" i="41"/>
  <c r="C32" i="41"/>
  <c r="C52" i="41"/>
  <c r="C53" i="41"/>
  <c r="C20" i="41"/>
  <c r="C54" i="41"/>
  <c r="C21" i="41"/>
  <c r="C55" i="41"/>
  <c r="C124" i="41"/>
  <c r="C56" i="41"/>
  <c r="C125" i="41"/>
  <c r="C57" i="41"/>
  <c r="C58" i="41"/>
  <c r="C59" i="41"/>
  <c r="C96" i="41"/>
  <c r="C60" i="41"/>
  <c r="C61" i="41"/>
  <c r="C62" i="41"/>
  <c r="C63" i="41"/>
  <c r="C22" i="41"/>
  <c r="C64" i="41"/>
  <c r="C65" i="41"/>
  <c r="C66" i="41"/>
  <c r="C67" i="41"/>
  <c r="C98" i="41"/>
  <c r="C68" i="41"/>
  <c r="C23" i="41"/>
  <c r="C24" i="41"/>
  <c r="C33" i="41"/>
  <c r="C99" i="41"/>
  <c r="C100" i="41"/>
  <c r="C69" i="41"/>
  <c r="C101" i="41"/>
  <c r="C102" i="41"/>
  <c r="C95" i="41"/>
  <c r="C70" i="41"/>
  <c r="C71" i="41"/>
  <c r="C72" i="41"/>
  <c r="C73" i="41"/>
  <c r="C74" i="41"/>
  <c r="C75" i="41"/>
  <c r="C103" i="41"/>
  <c r="C34" i="41"/>
  <c r="C106" i="41"/>
  <c r="C36" i="41"/>
  <c r="C25" i="41"/>
  <c r="C76" i="41"/>
  <c r="C77" i="41"/>
  <c r="C116" i="41"/>
  <c r="C118" i="41"/>
  <c r="C113" i="41"/>
  <c r="C78" i="41"/>
  <c r="C89" i="41"/>
  <c r="C35" i="41"/>
  <c r="C26" i="41"/>
  <c r="C105" i="41"/>
  <c r="C79" i="41"/>
  <c r="C91" i="41"/>
  <c r="C121" i="41"/>
  <c r="C117" i="41"/>
  <c r="C120" i="41"/>
  <c r="C80" i="41"/>
  <c r="C81" i="41"/>
  <c r="C82" i="41"/>
  <c r="C83" i="41"/>
  <c r="C84" i="41"/>
  <c r="C85" i="41"/>
  <c r="C86" i="41"/>
  <c r="C123" i="41"/>
  <c r="C87" i="41"/>
  <c r="C122" i="41"/>
  <c r="C88" i="41"/>
  <c r="C37" i="41"/>
  <c r="C97" i="41"/>
  <c r="C114" i="41"/>
  <c r="C2" i="41"/>
  <c r="C8" i="41"/>
  <c r="C3" i="41"/>
  <c r="C9" i="41"/>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 i="4"/>
  <c r="E2"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F3" i="32"/>
  <c r="F4" i="32"/>
  <c r="F5" i="32"/>
  <c r="F6" i="32"/>
  <c r="F7" i="32"/>
  <c r="F8" i="32"/>
  <c r="F9" i="32"/>
  <c r="F10" i="32"/>
  <c r="F11" i="32"/>
  <c r="F12" i="32"/>
  <c r="F13" i="32"/>
  <c r="F14" i="32"/>
  <c r="F15" i="32"/>
  <c r="F16" i="32"/>
  <c r="F17" i="32"/>
  <c r="F18" i="32"/>
  <c r="F19" i="32"/>
  <c r="F20" i="32"/>
  <c r="F21" i="32"/>
  <c r="F22" i="32"/>
  <c r="F23" i="32"/>
  <c r="F24" i="32"/>
  <c r="F25" i="32"/>
  <c r="F26" i="32"/>
  <c r="F27" i="32"/>
  <c r="F28" i="32"/>
  <c r="F29" i="32"/>
  <c r="F2" i="32"/>
  <c r="I3" i="27"/>
  <c r="I4" i="27"/>
  <c r="I5" i="27"/>
  <c r="I6" i="27"/>
  <c r="I7" i="27"/>
  <c r="I8" i="27"/>
  <c r="I9" i="27"/>
  <c r="I10" i="27"/>
  <c r="I11" i="27"/>
  <c r="I12" i="27"/>
  <c r="I13" i="27"/>
  <c r="I14" i="27"/>
  <c r="I15" i="27"/>
  <c r="I16" i="27"/>
  <c r="I17" i="27"/>
  <c r="I2" i="27"/>
  <c r="G3" i="23"/>
  <c r="G4" i="23"/>
  <c r="G5" i="23"/>
  <c r="G6" i="23"/>
  <c r="G7" i="23"/>
  <c r="G8" i="23"/>
  <c r="G9" i="23"/>
  <c r="G10" i="23"/>
  <c r="G11" i="23"/>
  <c r="G12" i="23"/>
  <c r="G13" i="23"/>
  <c r="G14" i="23"/>
  <c r="G15" i="23"/>
  <c r="G16" i="23"/>
  <c r="G17" i="23"/>
  <c r="G18" i="23"/>
  <c r="G19" i="23"/>
  <c r="G20" i="23"/>
  <c r="G21" i="23"/>
  <c r="G22" i="23"/>
  <c r="G23" i="23"/>
  <c r="G24" i="23"/>
  <c r="G25" i="23"/>
  <c r="G26" i="23"/>
  <c r="G27" i="23"/>
  <c r="G28" i="23"/>
  <c r="G29" i="23"/>
  <c r="G30" i="23"/>
  <c r="G31" i="23"/>
  <c r="G32" i="23"/>
  <c r="G33" i="23"/>
  <c r="G34" i="23"/>
  <c r="G35" i="23"/>
  <c r="G36" i="23"/>
  <c r="G37" i="23"/>
  <c r="G38" i="23"/>
  <c r="G39" i="23"/>
  <c r="G40" i="23"/>
  <c r="G41" i="23"/>
  <c r="G42" i="23"/>
  <c r="G43" i="23"/>
  <c r="G44" i="23"/>
  <c r="G45" i="23"/>
  <c r="G46" i="23"/>
  <c r="G47" i="23"/>
  <c r="G48" i="23"/>
  <c r="G49" i="23"/>
  <c r="G50" i="23"/>
  <c r="G51" i="23"/>
  <c r="G52" i="23"/>
  <c r="G53" i="23"/>
  <c r="G54" i="23"/>
  <c r="G55" i="23"/>
  <c r="G56" i="23"/>
  <c r="G57" i="23"/>
  <c r="G58" i="23"/>
  <c r="G59" i="23"/>
  <c r="G60" i="23"/>
  <c r="G61" i="23"/>
  <c r="G62" i="23"/>
  <c r="G63" i="23"/>
  <c r="G64" i="23"/>
  <c r="G65" i="23"/>
  <c r="G66" i="23"/>
  <c r="G67" i="23"/>
  <c r="G68" i="23"/>
  <c r="G69" i="23"/>
  <c r="G70" i="23"/>
  <c r="G71" i="23"/>
  <c r="G72" i="23"/>
  <c r="G73" i="23"/>
  <c r="G74" i="23"/>
  <c r="G75" i="23"/>
  <c r="G76" i="23"/>
  <c r="G77" i="23"/>
  <c r="G78" i="23"/>
  <c r="G79" i="23"/>
  <c r="G80" i="23"/>
  <c r="G81" i="23"/>
  <c r="G82" i="23"/>
  <c r="G83" i="23"/>
  <c r="G84" i="23"/>
  <c r="G85" i="23"/>
  <c r="G86" i="23"/>
  <c r="G87" i="23"/>
  <c r="G88" i="23"/>
  <c r="G89" i="23"/>
  <c r="G90" i="23"/>
  <c r="G91" i="23"/>
  <c r="G92" i="23"/>
  <c r="G2" i="23"/>
  <c r="G3" i="36"/>
  <c r="G4" i="36"/>
  <c r="G5" i="36"/>
  <c r="G6" i="36"/>
  <c r="G7" i="36"/>
  <c r="G8" i="36"/>
  <c r="G9" i="36"/>
  <c r="G10" i="36"/>
  <c r="G11" i="36"/>
  <c r="G12" i="36"/>
  <c r="G13" i="36"/>
  <c r="G14" i="36"/>
  <c r="G15" i="36"/>
  <c r="G16" i="36"/>
  <c r="G17" i="36"/>
  <c r="G18" i="36"/>
  <c r="G19" i="36"/>
  <c r="G20" i="36"/>
  <c r="G21" i="36"/>
  <c r="G22" i="36"/>
  <c r="G23" i="36"/>
  <c r="G24" i="36"/>
  <c r="G25" i="36"/>
  <c r="G26" i="36"/>
  <c r="G27" i="36"/>
  <c r="G28" i="36"/>
  <c r="G29" i="36"/>
  <c r="G30" i="36"/>
  <c r="G31" i="36"/>
  <c r="G32" i="36"/>
  <c r="G33" i="36"/>
  <c r="G34" i="36"/>
  <c r="G35" i="36"/>
  <c r="G36" i="36"/>
  <c r="G37" i="36"/>
  <c r="G38" i="36"/>
  <c r="G39" i="36"/>
  <c r="G40" i="36"/>
  <c r="G41" i="36"/>
  <c r="G42" i="36"/>
  <c r="G43" i="36"/>
  <c r="G44" i="36"/>
  <c r="G45" i="36"/>
  <c r="G46" i="36"/>
  <c r="G47" i="36"/>
  <c r="G48" i="36"/>
  <c r="G49" i="36"/>
  <c r="G50" i="36"/>
  <c r="G51" i="36"/>
  <c r="G52" i="36"/>
  <c r="G53" i="36"/>
  <c r="G54" i="36"/>
  <c r="G55" i="36"/>
  <c r="G56" i="36"/>
  <c r="G57" i="36"/>
  <c r="G58" i="36"/>
  <c r="G59" i="36"/>
  <c r="G60" i="36"/>
  <c r="G61" i="36"/>
  <c r="G62" i="36"/>
  <c r="G63" i="36"/>
  <c r="G64" i="36"/>
  <c r="G65" i="36"/>
  <c r="G66" i="36"/>
  <c r="G67" i="36"/>
  <c r="G68" i="36"/>
  <c r="G69" i="36"/>
  <c r="G70" i="36"/>
  <c r="G71" i="36"/>
  <c r="G72" i="36"/>
  <c r="G73" i="36"/>
  <c r="G74" i="36"/>
  <c r="G75" i="36"/>
  <c r="G76" i="36"/>
  <c r="G77" i="36"/>
  <c r="G78" i="36"/>
  <c r="G79" i="36"/>
  <c r="G80" i="36"/>
  <c r="G81" i="36"/>
  <c r="G82" i="36"/>
  <c r="G83" i="36"/>
  <c r="G84" i="36"/>
  <c r="G85" i="36"/>
  <c r="G86" i="36"/>
  <c r="G87" i="36"/>
  <c r="G88" i="36"/>
  <c r="G89" i="36"/>
  <c r="G90" i="36"/>
  <c r="G91" i="36"/>
  <c r="G92" i="36"/>
  <c r="G93" i="36"/>
  <c r="G94" i="36"/>
  <c r="G95" i="36"/>
  <c r="G96" i="36"/>
  <c r="G97" i="36"/>
  <c r="G98" i="36"/>
  <c r="G99" i="36"/>
  <c r="G100" i="36"/>
  <c r="G101" i="36"/>
  <c r="G102" i="36"/>
  <c r="G103" i="36"/>
  <c r="G104" i="36"/>
  <c r="G105" i="36"/>
  <c r="G106" i="36"/>
  <c r="G107" i="36"/>
  <c r="G108" i="36"/>
  <c r="G109" i="36"/>
  <c r="G110" i="36"/>
  <c r="G111" i="36"/>
  <c r="G112" i="36"/>
  <c r="G113" i="36"/>
  <c r="G114" i="36"/>
  <c r="G115" i="36"/>
  <c r="G116" i="36"/>
  <c r="G117" i="36"/>
  <c r="G118" i="36"/>
  <c r="G119" i="36"/>
  <c r="G120" i="36"/>
  <c r="G121" i="36"/>
  <c r="G122" i="36"/>
  <c r="G123" i="36"/>
  <c r="G124" i="36"/>
  <c r="G125" i="36"/>
  <c r="G126" i="36"/>
  <c r="G127" i="36"/>
  <c r="G128" i="36"/>
  <c r="G129" i="36"/>
  <c r="G130" i="36"/>
  <c r="G131" i="36"/>
  <c r="G132" i="36"/>
  <c r="G133" i="36"/>
  <c r="G134" i="36"/>
  <c r="G135" i="36"/>
  <c r="G136" i="36"/>
  <c r="G137" i="36"/>
  <c r="G138" i="36"/>
  <c r="G139" i="36"/>
  <c r="G140" i="36"/>
  <c r="G141" i="36"/>
  <c r="G142" i="36"/>
  <c r="G143" i="36"/>
  <c r="G144" i="36"/>
  <c r="G145" i="36"/>
  <c r="G146" i="36"/>
  <c r="G147" i="36"/>
  <c r="G148" i="36"/>
  <c r="G149" i="36"/>
  <c r="G150" i="36"/>
  <c r="G151" i="36"/>
  <c r="G152" i="36"/>
  <c r="G153" i="36"/>
  <c r="G154" i="36"/>
  <c r="G155" i="36"/>
  <c r="G156" i="36"/>
  <c r="G157" i="36"/>
  <c r="G158" i="36"/>
  <c r="G159" i="36"/>
  <c r="G160" i="36"/>
  <c r="G161" i="36"/>
  <c r="G162" i="36"/>
  <c r="G163" i="36"/>
  <c r="G164" i="36"/>
  <c r="G165" i="36"/>
  <c r="G166" i="36"/>
  <c r="G167" i="36"/>
  <c r="G168" i="36"/>
  <c r="G169" i="36"/>
  <c r="G170" i="36"/>
  <c r="G171" i="36"/>
  <c r="G172" i="36"/>
  <c r="G173" i="36"/>
  <c r="G174" i="36"/>
  <c r="G175" i="36"/>
  <c r="G176" i="36"/>
  <c r="G177" i="36"/>
  <c r="G178" i="36"/>
  <c r="G179" i="36"/>
  <c r="G180" i="36"/>
  <c r="G181" i="36"/>
  <c r="G182" i="36"/>
  <c r="G183" i="36"/>
  <c r="G184" i="36"/>
  <c r="G185" i="36"/>
  <c r="G186" i="36"/>
  <c r="G187" i="36"/>
  <c r="G188" i="36"/>
  <c r="G189" i="36"/>
  <c r="G190" i="36"/>
  <c r="G191" i="36"/>
  <c r="G192" i="36"/>
  <c r="G193" i="36"/>
  <c r="G194" i="36"/>
  <c r="G195" i="36"/>
  <c r="G196" i="36"/>
  <c r="G197" i="36"/>
  <c r="G198" i="36"/>
  <c r="G199" i="36"/>
  <c r="G200" i="36"/>
  <c r="G201" i="36"/>
  <c r="G202" i="36"/>
  <c r="G203" i="36"/>
  <c r="G204" i="36"/>
  <c r="G205" i="36"/>
  <c r="G206" i="36"/>
  <c r="G207" i="36"/>
  <c r="G208" i="36"/>
  <c r="G209" i="36"/>
  <c r="G210" i="36"/>
  <c r="G211" i="36"/>
  <c r="G212" i="36"/>
  <c r="G213" i="36"/>
  <c r="G214" i="36"/>
  <c r="G215" i="36"/>
  <c r="G216" i="36"/>
  <c r="G217" i="36"/>
  <c r="G218" i="36"/>
  <c r="G219" i="36"/>
  <c r="G220" i="36"/>
  <c r="G221" i="36"/>
  <c r="G222" i="36"/>
  <c r="G223" i="36"/>
  <c r="G224" i="36"/>
  <c r="G225" i="36"/>
  <c r="G226" i="36"/>
  <c r="G227" i="36"/>
  <c r="G228" i="36"/>
  <c r="G229" i="36"/>
  <c r="G230" i="36"/>
  <c r="G231" i="36"/>
  <c r="G232" i="36"/>
  <c r="G233" i="36"/>
  <c r="G234" i="36"/>
  <c r="G235" i="36"/>
  <c r="G236" i="36"/>
  <c r="G237" i="36"/>
  <c r="G238" i="36"/>
  <c r="G239" i="36"/>
  <c r="G240" i="36"/>
  <c r="G241" i="36"/>
  <c r="G242" i="36"/>
  <c r="G243" i="36"/>
  <c r="G244" i="36"/>
  <c r="G245" i="36"/>
  <c r="G246" i="36"/>
  <c r="G247" i="36"/>
  <c r="G248" i="36"/>
  <c r="G249" i="36"/>
  <c r="G250" i="36"/>
  <c r="G251" i="36"/>
  <c r="G252" i="36"/>
  <c r="G253" i="36"/>
  <c r="G254" i="36"/>
  <c r="G255" i="36"/>
  <c r="G256" i="36"/>
  <c r="G257" i="36"/>
  <c r="G258" i="36"/>
  <c r="G259" i="36"/>
  <c r="G260" i="36"/>
  <c r="G261" i="36"/>
  <c r="G262" i="36"/>
  <c r="G263" i="36"/>
  <c r="G264" i="36"/>
  <c r="G265" i="36"/>
  <c r="G266" i="36"/>
  <c r="G267" i="36"/>
  <c r="G268" i="36"/>
  <c r="G269" i="36"/>
  <c r="G270" i="36"/>
  <c r="G271" i="36"/>
  <c r="G272" i="36"/>
  <c r="G273" i="36"/>
  <c r="G274" i="36"/>
  <c r="G275" i="36"/>
  <c r="G276" i="36"/>
  <c r="G277" i="36"/>
  <c r="G278" i="36"/>
  <c r="G279" i="36"/>
  <c r="G280" i="36"/>
  <c r="G281" i="36"/>
  <c r="G282" i="36"/>
  <c r="G283" i="36"/>
  <c r="G284" i="36"/>
  <c r="G285" i="36"/>
  <c r="G286" i="36"/>
  <c r="G287" i="36"/>
  <c r="G288" i="36"/>
  <c r="G289" i="36"/>
  <c r="G290" i="36"/>
  <c r="G291" i="36"/>
  <c r="G292" i="36"/>
  <c r="G293" i="36"/>
  <c r="G294" i="36"/>
  <c r="G295" i="36"/>
  <c r="G296" i="36"/>
  <c r="G297" i="36"/>
  <c r="G298" i="36"/>
  <c r="G299" i="36"/>
  <c r="G300" i="36"/>
  <c r="G301" i="36"/>
  <c r="G302" i="36"/>
  <c r="G303" i="36"/>
  <c r="G304" i="36"/>
  <c r="G305" i="36"/>
  <c r="G306" i="36"/>
  <c r="G307" i="36"/>
  <c r="G308" i="36"/>
  <c r="G309" i="36"/>
  <c r="G310" i="36"/>
  <c r="G311" i="36"/>
  <c r="G312" i="36"/>
  <c r="G313" i="36"/>
  <c r="G314" i="36"/>
  <c r="G315" i="36"/>
  <c r="G316" i="36"/>
  <c r="G317" i="36"/>
  <c r="G318" i="36"/>
  <c r="G319" i="36"/>
  <c r="G320" i="36"/>
  <c r="G321" i="36"/>
  <c r="G322" i="36"/>
  <c r="G323"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2" i="36"/>
  <c r="E3" i="33"/>
  <c r="F3" i="33"/>
  <c r="E4" i="33"/>
  <c r="F4" i="33"/>
  <c r="E5" i="33"/>
  <c r="F5" i="33"/>
  <c r="E6" i="33"/>
  <c r="F6" i="33"/>
  <c r="E7" i="33"/>
  <c r="F7" i="33"/>
  <c r="E8" i="33"/>
  <c r="F8" i="33"/>
  <c r="E9" i="33"/>
  <c r="F9" i="33"/>
  <c r="E10" i="33"/>
  <c r="F10" i="33"/>
  <c r="E11" i="33"/>
  <c r="F11" i="33"/>
  <c r="E12" i="33"/>
  <c r="F12" i="33"/>
  <c r="E13" i="33"/>
  <c r="F13" i="33"/>
  <c r="E14" i="33"/>
  <c r="F14" i="33"/>
  <c r="E15" i="33"/>
  <c r="F15" i="33"/>
  <c r="E16" i="33"/>
  <c r="F16" i="33"/>
  <c r="E17" i="33"/>
  <c r="F17" i="33"/>
  <c r="E18" i="33"/>
  <c r="F18" i="33"/>
  <c r="E19" i="33"/>
  <c r="F19" i="33"/>
  <c r="E20" i="33"/>
  <c r="F20" i="33"/>
  <c r="E21" i="33"/>
  <c r="F21" i="33"/>
  <c r="E22" i="33"/>
  <c r="F22" i="33"/>
  <c r="E23" i="33"/>
  <c r="F23" i="33"/>
  <c r="E24" i="33"/>
  <c r="F24" i="33"/>
  <c r="E25" i="33"/>
  <c r="F25" i="33"/>
  <c r="E26" i="33"/>
  <c r="F26" i="33"/>
  <c r="E27" i="33"/>
  <c r="F27" i="33"/>
  <c r="E28" i="33"/>
  <c r="F28" i="33"/>
  <c r="E29" i="33"/>
  <c r="F29" i="33"/>
  <c r="E30" i="33"/>
  <c r="F30" i="33"/>
  <c r="E31" i="33"/>
  <c r="F31" i="33"/>
  <c r="E32" i="33"/>
  <c r="F32" i="33"/>
  <c r="E2" i="33"/>
  <c r="F2" i="33"/>
  <c r="D3" i="29"/>
  <c r="D4" i="29"/>
  <c r="D5" i="29"/>
  <c r="D6" i="29"/>
  <c r="D7" i="29"/>
  <c r="D8" i="29"/>
  <c r="D9" i="29"/>
  <c r="D10" i="29"/>
  <c r="D11" i="29"/>
  <c r="D12" i="29"/>
  <c r="D13" i="29"/>
  <c r="D14" i="29"/>
  <c r="D15" i="29"/>
  <c r="D16" i="29"/>
  <c r="D17" i="29"/>
  <c r="D18" i="29"/>
  <c r="D19" i="29"/>
  <c r="D20" i="29"/>
  <c r="D21" i="29"/>
  <c r="D22" i="29"/>
  <c r="D23" i="29"/>
  <c r="D24" i="29"/>
  <c r="D25" i="29"/>
  <c r="D26" i="29"/>
  <c r="D27" i="29"/>
  <c r="D28" i="29"/>
  <c r="D29" i="29"/>
  <c r="D30" i="29"/>
  <c r="D31" i="29"/>
  <c r="D32" i="29"/>
  <c r="D33" i="29"/>
  <c r="D34" i="29"/>
  <c r="D35" i="29"/>
  <c r="D36" i="29"/>
  <c r="D37" i="29"/>
  <c r="D38" i="29"/>
  <c r="D39" i="29"/>
  <c r="D40" i="29"/>
  <c r="D41" i="29"/>
  <c r="D42" i="29"/>
  <c r="D43" i="29"/>
  <c r="D44" i="29"/>
  <c r="D45" i="29"/>
  <c r="D46" i="29"/>
  <c r="D47" i="29"/>
  <c r="D48" i="29"/>
  <c r="D49" i="29"/>
  <c r="D50" i="29"/>
  <c r="D51" i="29"/>
  <c r="D52" i="29"/>
  <c r="D53" i="29"/>
  <c r="D54" i="29"/>
  <c r="D55" i="29"/>
  <c r="D56" i="29"/>
  <c r="D57" i="29"/>
  <c r="D58" i="29"/>
  <c r="D59" i="29"/>
  <c r="D60" i="29"/>
  <c r="D61" i="29"/>
  <c r="D62" i="29"/>
  <c r="D63" i="29"/>
  <c r="D64" i="29"/>
  <c r="D65" i="29"/>
  <c r="D66" i="29"/>
  <c r="D67" i="29"/>
  <c r="D68" i="29"/>
  <c r="D69" i="29"/>
  <c r="D70" i="29"/>
  <c r="D71" i="29"/>
  <c r="D72" i="29"/>
  <c r="D73" i="29"/>
  <c r="D74" i="29"/>
  <c r="D75" i="29"/>
  <c r="D76" i="29"/>
  <c r="D77" i="29"/>
  <c r="D78" i="29"/>
  <c r="D79" i="29"/>
  <c r="D80" i="29"/>
  <c r="D81" i="29"/>
  <c r="D82" i="29"/>
  <c r="D83" i="29"/>
  <c r="D84" i="29"/>
  <c r="D85" i="29"/>
  <c r="D86" i="29"/>
  <c r="D87" i="29"/>
  <c r="D88" i="29"/>
  <c r="D89" i="29"/>
  <c r="D90" i="29"/>
  <c r="D91" i="29"/>
  <c r="D92" i="29"/>
  <c r="D93" i="29"/>
  <c r="D94" i="29"/>
  <c r="D95" i="29"/>
  <c r="D96" i="29"/>
  <c r="D97" i="29"/>
  <c r="D98" i="29"/>
  <c r="D99" i="29"/>
  <c r="D100" i="29"/>
  <c r="D101" i="29"/>
  <c r="D102" i="29"/>
  <c r="D103" i="29"/>
  <c r="D104" i="29"/>
  <c r="D105" i="29"/>
  <c r="D106" i="29"/>
  <c r="D107" i="29"/>
  <c r="D108" i="29"/>
  <c r="D109" i="29"/>
  <c r="D110" i="29"/>
  <c r="D111" i="29"/>
  <c r="D112" i="29"/>
  <c r="D113" i="29"/>
  <c r="D114" i="29"/>
  <c r="D115" i="29"/>
  <c r="D116" i="29"/>
  <c r="D117" i="29"/>
  <c r="D118" i="29"/>
  <c r="D119" i="29"/>
  <c r="D120" i="29"/>
  <c r="D121" i="29"/>
  <c r="D122" i="29"/>
  <c r="D123" i="29"/>
  <c r="D124" i="29"/>
  <c r="D125" i="29"/>
  <c r="D126" i="29"/>
  <c r="D127" i="29"/>
  <c r="D128" i="29"/>
  <c r="D129" i="29"/>
  <c r="D130" i="29"/>
  <c r="D131" i="29"/>
  <c r="D132" i="29"/>
  <c r="D133" i="29"/>
  <c r="D134" i="29"/>
  <c r="D135" i="29"/>
  <c r="D136" i="29"/>
  <c r="D137" i="29"/>
  <c r="D138" i="29"/>
  <c r="D139" i="29"/>
  <c r="D140" i="29"/>
  <c r="D141" i="29"/>
  <c r="D142" i="29"/>
  <c r="D143" i="29"/>
  <c r="D144" i="29"/>
  <c r="D145" i="29"/>
  <c r="D146" i="29"/>
  <c r="D147" i="29"/>
  <c r="D148" i="29"/>
  <c r="D149" i="29"/>
  <c r="D150" i="29"/>
  <c r="D151" i="29"/>
  <c r="D152" i="29"/>
  <c r="D153" i="29"/>
  <c r="D154" i="29"/>
  <c r="D155" i="29"/>
  <c r="D156" i="29"/>
  <c r="D157" i="29"/>
  <c r="D158" i="29"/>
  <c r="D159" i="29"/>
  <c r="D160" i="29"/>
  <c r="D161" i="29"/>
  <c r="D162" i="29"/>
  <c r="D163" i="29"/>
  <c r="D164" i="29"/>
  <c r="D165" i="29"/>
  <c r="D166" i="29"/>
  <c r="D167" i="29"/>
  <c r="D168" i="29"/>
  <c r="D169" i="29"/>
  <c r="D170" i="29"/>
  <c r="D171" i="29"/>
  <c r="D172" i="29"/>
  <c r="D173" i="29"/>
  <c r="D174" i="29"/>
  <c r="D175" i="29"/>
  <c r="D176" i="29"/>
  <c r="D177" i="29"/>
  <c r="D178" i="29"/>
  <c r="D179" i="29"/>
  <c r="D180" i="29"/>
  <c r="D181" i="29"/>
  <c r="D182" i="29"/>
  <c r="D183" i="29"/>
  <c r="D184" i="29"/>
  <c r="D185" i="29"/>
  <c r="D186" i="29"/>
  <c r="D187" i="29"/>
  <c r="D188" i="29"/>
  <c r="D189" i="29"/>
  <c r="D190" i="29"/>
  <c r="D191" i="29"/>
  <c r="D192" i="29"/>
  <c r="D193" i="29"/>
  <c r="D194" i="29"/>
  <c r="D195" i="29"/>
  <c r="D196" i="29"/>
  <c r="D197" i="29"/>
  <c r="D198" i="29"/>
  <c r="D199" i="29"/>
  <c r="D200" i="29"/>
  <c r="D201" i="29"/>
  <c r="D202" i="29"/>
  <c r="D203" i="29"/>
  <c r="D204" i="29"/>
  <c r="D205" i="29"/>
  <c r="D206" i="29"/>
  <c r="D207" i="29"/>
  <c r="D208" i="29"/>
  <c r="D209" i="29"/>
  <c r="D210" i="29"/>
  <c r="D211" i="29"/>
  <c r="D212" i="29"/>
  <c r="D213" i="29"/>
  <c r="D214" i="29"/>
  <c r="D215" i="29"/>
  <c r="D216" i="29"/>
  <c r="D217" i="29"/>
  <c r="D218" i="29"/>
  <c r="D219" i="29"/>
  <c r="D220" i="29"/>
  <c r="D221" i="29"/>
  <c r="D222" i="29"/>
  <c r="D223" i="29"/>
  <c r="D224" i="29"/>
  <c r="D225" i="29"/>
  <c r="D226" i="29"/>
  <c r="D227" i="29"/>
  <c r="D228" i="29"/>
  <c r="D229" i="29"/>
  <c r="D230" i="29"/>
  <c r="D231" i="29"/>
  <c r="D232" i="29"/>
  <c r="D233" i="29"/>
  <c r="D234" i="29"/>
  <c r="D235" i="29"/>
  <c r="D236" i="29"/>
  <c r="D237" i="29"/>
  <c r="D238" i="29"/>
  <c r="D239" i="29"/>
  <c r="D240" i="29"/>
  <c r="D241" i="29"/>
  <c r="D242" i="29"/>
  <c r="D243" i="29"/>
  <c r="D244" i="29"/>
  <c r="D245" i="29"/>
  <c r="D246" i="29"/>
  <c r="D247" i="29"/>
  <c r="D248" i="29"/>
  <c r="D249" i="29"/>
  <c r="D250" i="29"/>
  <c r="D251" i="29"/>
  <c r="D252" i="29"/>
  <c r="D253" i="29"/>
  <c r="D254" i="29"/>
  <c r="D255" i="29"/>
  <c r="D256" i="29"/>
  <c r="D257" i="29"/>
  <c r="D258" i="29"/>
  <c r="D259" i="29"/>
  <c r="D260" i="29"/>
  <c r="D261" i="29"/>
  <c r="D262" i="29"/>
  <c r="D263" i="29"/>
  <c r="D264" i="29"/>
  <c r="D265" i="29"/>
  <c r="D266" i="29"/>
  <c r="D267" i="29"/>
  <c r="D268" i="29"/>
  <c r="D269" i="29"/>
  <c r="D270" i="29"/>
  <c r="D271" i="29"/>
  <c r="D272" i="29"/>
  <c r="D273" i="29"/>
  <c r="D274" i="29"/>
  <c r="D275" i="29"/>
  <c r="D276" i="29"/>
  <c r="D277" i="29"/>
  <c r="D278" i="29"/>
  <c r="D279" i="29"/>
  <c r="D280" i="29"/>
  <c r="D281" i="29"/>
  <c r="D282" i="29"/>
  <c r="D283" i="29"/>
  <c r="D284" i="29"/>
  <c r="D285" i="29"/>
  <c r="D286" i="29"/>
  <c r="D287" i="29"/>
  <c r="D288" i="29"/>
  <c r="D289" i="29"/>
  <c r="D290" i="29"/>
  <c r="D291" i="29"/>
  <c r="D292" i="29"/>
  <c r="D293" i="29"/>
  <c r="D294" i="29"/>
  <c r="D295" i="29"/>
  <c r="D296" i="29"/>
  <c r="D297" i="29"/>
  <c r="D298" i="29"/>
  <c r="D299" i="29"/>
  <c r="D300" i="29"/>
  <c r="D301" i="29"/>
  <c r="D302" i="29"/>
  <c r="D303" i="29"/>
  <c r="D304" i="29"/>
  <c r="D305" i="29"/>
  <c r="D306" i="29"/>
  <c r="D307" i="29"/>
  <c r="D308" i="29"/>
  <c r="D309" i="29"/>
  <c r="D310" i="29"/>
  <c r="D311" i="29"/>
  <c r="D312" i="29"/>
  <c r="D313" i="29"/>
  <c r="D314" i="29"/>
  <c r="D315" i="29"/>
  <c r="D316" i="29"/>
  <c r="D317" i="29"/>
  <c r="D318" i="29"/>
  <c r="D319" i="29"/>
  <c r="D320" i="29"/>
  <c r="D321" i="29"/>
  <c r="D322" i="29"/>
  <c r="D323" i="29"/>
  <c r="D324" i="29"/>
  <c r="D325" i="29"/>
  <c r="D326" i="29"/>
  <c r="D327" i="29"/>
  <c r="D328" i="29"/>
  <c r="D329" i="29"/>
  <c r="D330" i="29"/>
  <c r="D331" i="29"/>
  <c r="D332" i="29"/>
  <c r="D333" i="29"/>
  <c r="D334" i="29"/>
  <c r="D335" i="29"/>
  <c r="D336" i="29"/>
  <c r="D337" i="29"/>
  <c r="D338" i="29"/>
  <c r="D339" i="29"/>
  <c r="D340" i="29"/>
  <c r="D341" i="29"/>
  <c r="D342" i="29"/>
  <c r="D343" i="29"/>
  <c r="D344" i="29"/>
  <c r="D345" i="29"/>
  <c r="D346" i="29"/>
  <c r="D347" i="29"/>
  <c r="D348" i="29"/>
  <c r="D349" i="29"/>
  <c r="D350" i="29"/>
  <c r="D351" i="29"/>
  <c r="D352" i="29"/>
  <c r="D353" i="29"/>
  <c r="D354" i="29"/>
  <c r="D355" i="29"/>
  <c r="D356" i="29"/>
  <c r="D357" i="29"/>
  <c r="D2" i="29"/>
  <c r="C3" i="29"/>
  <c r="C4" i="29"/>
  <c r="C5" i="29"/>
  <c r="C6" i="29"/>
  <c r="C7" i="29"/>
  <c r="C8" i="29"/>
  <c r="C9" i="29"/>
  <c r="C10" i="29"/>
  <c r="C11" i="29"/>
  <c r="C12" i="29"/>
  <c r="C13" i="29"/>
  <c r="C14" i="29"/>
  <c r="C15" i="29"/>
  <c r="C16" i="29"/>
  <c r="C17" i="29"/>
  <c r="C18" i="29"/>
  <c r="C19" i="29"/>
  <c r="C20" i="29"/>
  <c r="C21" i="29"/>
  <c r="C22" i="29"/>
  <c r="C23" i="29"/>
  <c r="C24" i="29"/>
  <c r="C25" i="29"/>
  <c r="C26" i="29"/>
  <c r="C27" i="29"/>
  <c r="C28" i="29"/>
  <c r="C29" i="29"/>
  <c r="C30" i="29"/>
  <c r="C31" i="29"/>
  <c r="C32" i="29"/>
  <c r="C33" i="29"/>
  <c r="C34" i="29"/>
  <c r="C35" i="29"/>
  <c r="C36" i="29"/>
  <c r="C37" i="29"/>
  <c r="C38" i="29"/>
  <c r="C39" i="29"/>
  <c r="C40" i="29"/>
  <c r="C41" i="29"/>
  <c r="C42" i="29"/>
  <c r="C43" i="29"/>
  <c r="C44" i="29"/>
  <c r="C45" i="29"/>
  <c r="C46" i="29"/>
  <c r="C47" i="29"/>
  <c r="C48" i="29"/>
  <c r="C49" i="29"/>
  <c r="C50" i="29"/>
  <c r="C51" i="29"/>
  <c r="C52" i="29"/>
  <c r="C53" i="29"/>
  <c r="C54" i="29"/>
  <c r="C55" i="29"/>
  <c r="C56" i="29"/>
  <c r="C57" i="29"/>
  <c r="C58" i="29"/>
  <c r="C59" i="29"/>
  <c r="C60" i="29"/>
  <c r="C61" i="29"/>
  <c r="C62" i="29"/>
  <c r="C63" i="29"/>
  <c r="C64" i="29"/>
  <c r="C65" i="29"/>
  <c r="C66" i="29"/>
  <c r="C67" i="29"/>
  <c r="C68" i="29"/>
  <c r="C69" i="29"/>
  <c r="C70" i="29"/>
  <c r="C71" i="29"/>
  <c r="C72" i="29"/>
  <c r="C73" i="29"/>
  <c r="C74" i="29"/>
  <c r="C75" i="29"/>
  <c r="C76" i="29"/>
  <c r="C77" i="29"/>
  <c r="C78" i="29"/>
  <c r="C79" i="29"/>
  <c r="C80" i="29"/>
  <c r="C81" i="29"/>
  <c r="C82" i="29"/>
  <c r="C83" i="29"/>
  <c r="C84" i="29"/>
  <c r="C85" i="29"/>
  <c r="C86" i="29"/>
  <c r="C87" i="29"/>
  <c r="C88" i="29"/>
  <c r="C89" i="29"/>
  <c r="C90" i="29"/>
  <c r="C91" i="29"/>
  <c r="C92" i="29"/>
  <c r="C93" i="29"/>
  <c r="C94" i="29"/>
  <c r="C95" i="29"/>
  <c r="C96" i="29"/>
  <c r="C97" i="29"/>
  <c r="C98" i="29"/>
  <c r="C99" i="29"/>
  <c r="C100" i="29"/>
  <c r="C101" i="29"/>
  <c r="C102" i="29"/>
  <c r="C103" i="29"/>
  <c r="C104" i="29"/>
  <c r="C105" i="29"/>
  <c r="C106" i="29"/>
  <c r="C107" i="29"/>
  <c r="C108" i="29"/>
  <c r="C109" i="29"/>
  <c r="C110" i="29"/>
  <c r="C111" i="29"/>
  <c r="C112" i="29"/>
  <c r="C113" i="29"/>
  <c r="C114" i="29"/>
  <c r="C115" i="29"/>
  <c r="C116" i="29"/>
  <c r="C117" i="29"/>
  <c r="C118" i="29"/>
  <c r="C119" i="29"/>
  <c r="C120" i="29"/>
  <c r="C121" i="29"/>
  <c r="C122" i="29"/>
  <c r="C123" i="29"/>
  <c r="C124" i="29"/>
  <c r="C125" i="29"/>
  <c r="C126" i="29"/>
  <c r="C127" i="29"/>
  <c r="C128" i="29"/>
  <c r="C129" i="29"/>
  <c r="C130" i="29"/>
  <c r="C131" i="29"/>
  <c r="C132" i="29"/>
  <c r="C133" i="29"/>
  <c r="C134" i="29"/>
  <c r="C135" i="29"/>
  <c r="C136" i="29"/>
  <c r="C137" i="29"/>
  <c r="C138" i="29"/>
  <c r="C139" i="29"/>
  <c r="C140" i="29"/>
  <c r="C141" i="29"/>
  <c r="C142" i="29"/>
  <c r="C143" i="29"/>
  <c r="C144" i="29"/>
  <c r="C145" i="29"/>
  <c r="C146" i="29"/>
  <c r="C147" i="29"/>
  <c r="C148" i="29"/>
  <c r="C149" i="29"/>
  <c r="C150" i="29"/>
  <c r="C151" i="29"/>
  <c r="C152" i="29"/>
  <c r="C153" i="29"/>
  <c r="C154" i="29"/>
  <c r="C155" i="29"/>
  <c r="C156" i="29"/>
  <c r="C157" i="29"/>
  <c r="C158" i="29"/>
  <c r="C159" i="29"/>
  <c r="C160" i="29"/>
  <c r="C161" i="29"/>
  <c r="C162" i="29"/>
  <c r="C163" i="29"/>
  <c r="C164" i="29"/>
  <c r="C165" i="29"/>
  <c r="C166" i="29"/>
  <c r="C167" i="29"/>
  <c r="C168" i="29"/>
  <c r="C169" i="29"/>
  <c r="C170" i="29"/>
  <c r="C171" i="29"/>
  <c r="C172" i="29"/>
  <c r="C173" i="29"/>
  <c r="C174" i="29"/>
  <c r="C175" i="29"/>
  <c r="C176" i="29"/>
  <c r="C177" i="29"/>
  <c r="C178" i="29"/>
  <c r="C179" i="29"/>
  <c r="C180" i="29"/>
  <c r="C181" i="29"/>
  <c r="C182" i="29"/>
  <c r="C183" i="29"/>
  <c r="C184" i="29"/>
  <c r="C185" i="29"/>
  <c r="C186" i="29"/>
  <c r="C187" i="29"/>
  <c r="C188" i="29"/>
  <c r="C189" i="29"/>
  <c r="C190" i="29"/>
  <c r="C191" i="29"/>
  <c r="C192" i="29"/>
  <c r="C193" i="29"/>
  <c r="C194" i="29"/>
  <c r="C195" i="29"/>
  <c r="C196" i="29"/>
  <c r="C197" i="29"/>
  <c r="C198" i="29"/>
  <c r="C199" i="29"/>
  <c r="C200" i="29"/>
  <c r="C201" i="29"/>
  <c r="C202" i="29"/>
  <c r="C203" i="29"/>
  <c r="C204" i="29"/>
  <c r="C205" i="29"/>
  <c r="C206" i="29"/>
  <c r="C207" i="29"/>
  <c r="C208" i="29"/>
  <c r="C209" i="29"/>
  <c r="C210" i="29"/>
  <c r="C211" i="29"/>
  <c r="C212" i="29"/>
  <c r="C213" i="29"/>
  <c r="C214" i="29"/>
  <c r="C215" i="29"/>
  <c r="C216" i="29"/>
  <c r="C217" i="29"/>
  <c r="C218" i="29"/>
  <c r="C219" i="29"/>
  <c r="C220" i="29"/>
  <c r="C221" i="29"/>
  <c r="C222" i="29"/>
  <c r="C223" i="29"/>
  <c r="C224" i="29"/>
  <c r="C225" i="29"/>
  <c r="C226" i="29"/>
  <c r="C227" i="29"/>
  <c r="C228" i="29"/>
  <c r="C229" i="29"/>
  <c r="C230" i="29"/>
  <c r="C231" i="29"/>
  <c r="C232" i="29"/>
  <c r="C233" i="29"/>
  <c r="C234" i="29"/>
  <c r="C235" i="29"/>
  <c r="C236" i="29"/>
  <c r="C237" i="29"/>
  <c r="C238" i="29"/>
  <c r="C239" i="29"/>
  <c r="C240" i="29"/>
  <c r="C241" i="29"/>
  <c r="C242" i="29"/>
  <c r="C243" i="29"/>
  <c r="C244" i="29"/>
  <c r="C245" i="29"/>
  <c r="C246" i="29"/>
  <c r="C247" i="29"/>
  <c r="C248" i="29"/>
  <c r="C249" i="29"/>
  <c r="C250" i="29"/>
  <c r="C251" i="29"/>
  <c r="C252" i="29"/>
  <c r="C253" i="29"/>
  <c r="C254" i="29"/>
  <c r="C255" i="29"/>
  <c r="C256" i="29"/>
  <c r="C257" i="29"/>
  <c r="C258" i="29"/>
  <c r="C259" i="29"/>
  <c r="C260" i="29"/>
  <c r="C261" i="29"/>
  <c r="C262" i="29"/>
  <c r="C263" i="29"/>
  <c r="C264" i="29"/>
  <c r="C265" i="29"/>
  <c r="C266" i="29"/>
  <c r="C267" i="29"/>
  <c r="C268" i="29"/>
  <c r="C269" i="29"/>
  <c r="C270" i="29"/>
  <c r="C271" i="29"/>
  <c r="C272" i="29"/>
  <c r="C273" i="29"/>
  <c r="C274" i="29"/>
  <c r="C275" i="29"/>
  <c r="C276" i="29"/>
  <c r="C277" i="29"/>
  <c r="C278" i="29"/>
  <c r="C279" i="29"/>
  <c r="C280" i="29"/>
  <c r="C281" i="29"/>
  <c r="C282" i="29"/>
  <c r="C283" i="29"/>
  <c r="C284" i="29"/>
  <c r="C285" i="29"/>
  <c r="C286" i="29"/>
  <c r="C287" i="29"/>
  <c r="C288" i="29"/>
  <c r="C289" i="29"/>
  <c r="C290" i="29"/>
  <c r="C291" i="29"/>
  <c r="C292" i="29"/>
  <c r="C293" i="29"/>
  <c r="C294" i="29"/>
  <c r="C295" i="29"/>
  <c r="C296" i="29"/>
  <c r="C297" i="29"/>
  <c r="C298" i="29"/>
  <c r="C299" i="29"/>
  <c r="C300" i="29"/>
  <c r="C301" i="29"/>
  <c r="C302" i="29"/>
  <c r="C303" i="29"/>
  <c r="C304" i="29"/>
  <c r="C305" i="29"/>
  <c r="C306" i="29"/>
  <c r="C307" i="29"/>
  <c r="C308" i="29"/>
  <c r="C309" i="29"/>
  <c r="C310" i="29"/>
  <c r="C311" i="29"/>
  <c r="C312" i="29"/>
  <c r="C313" i="29"/>
  <c r="C314" i="29"/>
  <c r="C315" i="29"/>
  <c r="C316" i="29"/>
  <c r="C317" i="29"/>
  <c r="C318" i="29"/>
  <c r="C319" i="29"/>
  <c r="C320" i="29"/>
  <c r="C321" i="29"/>
  <c r="C322" i="29"/>
  <c r="C323" i="29"/>
  <c r="C324" i="29"/>
  <c r="C325" i="29"/>
  <c r="C326" i="29"/>
  <c r="C327" i="29"/>
  <c r="C328" i="29"/>
  <c r="C329" i="29"/>
  <c r="C330" i="29"/>
  <c r="C331" i="29"/>
  <c r="C332" i="29"/>
  <c r="C333" i="29"/>
  <c r="C334" i="29"/>
  <c r="C335" i="29"/>
  <c r="C336" i="29"/>
  <c r="C337" i="29"/>
  <c r="C338" i="29"/>
  <c r="C339" i="29"/>
  <c r="C340" i="29"/>
  <c r="C341" i="29"/>
  <c r="C342" i="29"/>
  <c r="C343" i="29"/>
  <c r="C344" i="29"/>
  <c r="C345" i="29"/>
  <c r="C346" i="29"/>
  <c r="C347" i="29"/>
  <c r="C348" i="29"/>
  <c r="C349" i="29"/>
  <c r="C350" i="29"/>
  <c r="C351" i="29"/>
  <c r="C352" i="29"/>
  <c r="C353" i="29"/>
  <c r="C354" i="29"/>
  <c r="C355" i="29"/>
  <c r="C356" i="29"/>
  <c r="C357" i="29"/>
  <c r="C2" i="29"/>
  <c r="G2" i="30" l="1"/>
  <c r="G3" i="30"/>
  <c r="G4" i="30"/>
  <c r="G5" i="30"/>
  <c r="G6" i="30"/>
  <c r="G7" i="30"/>
  <c r="G8" i="30"/>
  <c r="G9" i="30"/>
  <c r="G10" i="30"/>
  <c r="G11" i="30"/>
  <c r="G12" i="30"/>
  <c r="G13" i="30"/>
  <c r="G14" i="30"/>
  <c r="G15" i="30"/>
  <c r="G16" i="30"/>
  <c r="G17" i="30"/>
  <c r="G18" i="30"/>
  <c r="G19" i="30"/>
  <c r="G20" i="30"/>
  <c r="G21" i="30"/>
  <c r="G22" i="30"/>
  <c r="G23" i="30"/>
  <c r="G24" i="30"/>
  <c r="G25" i="30"/>
  <c r="G26" i="30"/>
  <c r="G27" i="30"/>
  <c r="G28" i="30"/>
  <c r="G29" i="30"/>
  <c r="G30" i="30"/>
  <c r="G31" i="30"/>
  <c r="G32" i="30"/>
  <c r="G33" i="30"/>
  <c r="G34" i="30"/>
  <c r="G35" i="30"/>
  <c r="G36" i="30"/>
  <c r="G37" i="30"/>
  <c r="G38" i="30"/>
  <c r="G39" i="30"/>
  <c r="G42" i="30"/>
  <c r="G43" i="30"/>
  <c r="G44" i="30"/>
  <c r="G45" i="30"/>
  <c r="G46" i="30"/>
  <c r="G47" i="30"/>
  <c r="G48" i="30"/>
  <c r="G49" i="30"/>
  <c r="G50" i="30"/>
  <c r="G51" i="30"/>
  <c r="G52" i="30"/>
  <c r="G53" i="30"/>
  <c r="G54" i="30"/>
  <c r="G55" i="30"/>
  <c r="G56" i="30"/>
  <c r="G57" i="30"/>
  <c r="G58" i="30"/>
  <c r="G59" i="30"/>
  <c r="G60" i="30"/>
  <c r="G61" i="30"/>
  <c r="G62" i="30"/>
  <c r="G63" i="30"/>
  <c r="G64" i="30"/>
  <c r="G65" i="30"/>
  <c r="G66" i="30"/>
  <c r="G67" i="30"/>
  <c r="G68" i="30"/>
  <c r="G69" i="30"/>
  <c r="G70" i="30"/>
  <c r="G71" i="30"/>
  <c r="G72" i="30"/>
  <c r="G73" i="30"/>
  <c r="G74" i="30"/>
  <c r="G75" i="30"/>
  <c r="G76" i="30"/>
  <c r="G77" i="30"/>
  <c r="G78" i="30"/>
  <c r="G79" i="30"/>
  <c r="G80" i="30"/>
  <c r="G81" i="30"/>
  <c r="G82" i="30"/>
  <c r="G83" i="30"/>
  <c r="G84" i="30"/>
  <c r="G85" i="30"/>
  <c r="G86" i="30"/>
  <c r="G87" i="30"/>
  <c r="G88" i="30"/>
  <c r="G89" i="30"/>
  <c r="G90" i="30"/>
  <c r="G91" i="30"/>
  <c r="G92" i="30"/>
  <c r="G93" i="30"/>
  <c r="G94" i="30"/>
  <c r="G95" i="30"/>
  <c r="G96" i="30"/>
  <c r="G97" i="30"/>
  <c r="G98" i="30"/>
  <c r="G99" i="30"/>
  <c r="G100" i="30"/>
  <c r="G101" i="30"/>
  <c r="G102" i="30"/>
  <c r="G103" i="30"/>
  <c r="G104" i="30"/>
  <c r="G105" i="30"/>
  <c r="G106" i="30"/>
  <c r="G107" i="30"/>
  <c r="G108" i="30"/>
  <c r="G109" i="30"/>
  <c r="G110" i="30"/>
  <c r="G111" i="30"/>
  <c r="G112" i="30"/>
  <c r="G113" i="30"/>
  <c r="G114" i="30"/>
  <c r="G115" i="30"/>
  <c r="G116" i="30"/>
  <c r="G117" i="30"/>
  <c r="G118" i="30"/>
  <c r="G119" i="30"/>
  <c r="G120" i="30"/>
  <c r="G121" i="30"/>
  <c r="G122" i="30"/>
  <c r="G123" i="30"/>
  <c r="G124" i="30"/>
  <c r="G125" i="30"/>
  <c r="G126" i="30"/>
  <c r="G127" i="30"/>
  <c r="G128" i="30"/>
  <c r="G129" i="30"/>
  <c r="G130" i="30"/>
  <c r="G131" i="30"/>
  <c r="G132" i="30"/>
  <c r="G133" i="30"/>
  <c r="G134" i="30"/>
  <c r="G135" i="30"/>
  <c r="G136" i="30"/>
  <c r="G137" i="30"/>
  <c r="G138" i="30"/>
  <c r="G139" i="30"/>
  <c r="G140" i="30"/>
  <c r="G141" i="30"/>
  <c r="G142" i="30"/>
  <c r="G143" i="30"/>
  <c r="G144" i="30"/>
  <c r="G145" i="30"/>
  <c r="G146" i="30"/>
  <c r="G147" i="30"/>
  <c r="G148" i="30"/>
  <c r="G149" i="30"/>
  <c r="G150" i="30"/>
  <c r="G151" i="30"/>
  <c r="G152" i="30"/>
  <c r="G153" i="30"/>
  <c r="G154" i="30"/>
  <c r="G155" i="30"/>
  <c r="G156" i="30"/>
  <c r="G157" i="30"/>
  <c r="G158" i="30"/>
  <c r="G159" i="30"/>
  <c r="G160" i="30"/>
  <c r="G161" i="30"/>
  <c r="G162" i="30"/>
  <c r="G163" i="30"/>
  <c r="G164" i="30"/>
  <c r="G165" i="30"/>
  <c r="G166" i="30"/>
  <c r="G167" i="30"/>
  <c r="G168" i="30"/>
  <c r="G169" i="30"/>
  <c r="G170" i="30"/>
  <c r="G171" i="30"/>
  <c r="G172" i="30"/>
  <c r="G173" i="30"/>
  <c r="G174" i="30"/>
  <c r="G175" i="30"/>
  <c r="G176" i="30"/>
  <c r="G177" i="30"/>
  <c r="G178" i="30"/>
  <c r="G179" i="30"/>
  <c r="G180" i="30"/>
  <c r="G181" i="30"/>
  <c r="G182" i="30"/>
  <c r="G183" i="30"/>
  <c r="G184" i="30"/>
  <c r="G185" i="30"/>
  <c r="G186" i="30"/>
  <c r="G187" i="30"/>
  <c r="G188" i="30"/>
  <c r="G189" i="30"/>
  <c r="G190" i="30"/>
  <c r="G191" i="30"/>
  <c r="G192" i="30"/>
  <c r="G193" i="30"/>
  <c r="G194" i="30"/>
  <c r="G195" i="30"/>
  <c r="G196" i="30"/>
  <c r="G197" i="30"/>
  <c r="G198" i="30"/>
  <c r="G199" i="30"/>
  <c r="G200" i="30"/>
  <c r="G201" i="30"/>
  <c r="G202" i="30"/>
  <c r="G203" i="30"/>
  <c r="G204" i="30"/>
  <c r="G205" i="30"/>
  <c r="G206" i="30"/>
  <c r="G207" i="30"/>
  <c r="G208" i="30"/>
  <c r="G209" i="30"/>
  <c r="G210" i="30"/>
  <c r="G211" i="30"/>
  <c r="G212" i="30"/>
  <c r="G213" i="30"/>
  <c r="G214" i="30"/>
  <c r="G215" i="30"/>
  <c r="G216" i="30"/>
  <c r="G217" i="30"/>
  <c r="G218" i="30"/>
  <c r="G219" i="30"/>
  <c r="G220" i="30"/>
  <c r="G221" i="30"/>
  <c r="G222" i="30"/>
  <c r="G223" i="30"/>
  <c r="G224" i="30"/>
  <c r="G225" i="30"/>
  <c r="G226" i="30"/>
  <c r="G227" i="30"/>
  <c r="G228" i="30"/>
  <c r="G229" i="30"/>
  <c r="G230" i="30"/>
  <c r="G231" i="30"/>
  <c r="G232" i="30"/>
  <c r="G233" i="30"/>
  <c r="G234" i="30"/>
  <c r="G235" i="30"/>
  <c r="G236" i="30"/>
  <c r="G237" i="30"/>
  <c r="G238" i="30"/>
  <c r="G239" i="30"/>
  <c r="G240" i="30"/>
  <c r="G241" i="30"/>
  <c r="G242" i="30"/>
  <c r="G243" i="30"/>
  <c r="G244" i="30"/>
  <c r="G245" i="30"/>
  <c r="G246" i="30"/>
  <c r="G247" i="30"/>
  <c r="G248" i="30"/>
  <c r="G249" i="30"/>
  <c r="G250" i="30"/>
  <c r="G251" i="30"/>
  <c r="G252" i="30"/>
  <c r="G253" i="30"/>
  <c r="G254" i="30"/>
  <c r="G255" i="30"/>
  <c r="G256" i="30"/>
  <c r="G257" i="30"/>
  <c r="G258" i="30"/>
  <c r="G259" i="30"/>
  <c r="G260" i="30"/>
  <c r="G261" i="30"/>
  <c r="G262" i="30"/>
  <c r="G263" i="30"/>
  <c r="G264" i="30"/>
  <c r="G265" i="30"/>
  <c r="G266" i="30"/>
  <c r="G267" i="30"/>
  <c r="G268" i="30"/>
  <c r="G269" i="30"/>
  <c r="G270" i="30"/>
  <c r="G271" i="30"/>
  <c r="G272" i="30"/>
  <c r="G273" i="30"/>
  <c r="G274" i="30"/>
  <c r="G275" i="30"/>
  <c r="G276" i="30"/>
  <c r="G277" i="30"/>
  <c r="G278" i="30"/>
  <c r="G279" i="30"/>
  <c r="G280" i="30"/>
  <c r="G281" i="30"/>
  <c r="G282" i="30"/>
  <c r="G283" i="30"/>
  <c r="G284" i="30"/>
  <c r="G285" i="30"/>
  <c r="G286" i="30"/>
  <c r="G287" i="30"/>
  <c r="G288" i="30"/>
  <c r="G289" i="30"/>
  <c r="G290" i="30"/>
  <c r="G291" i="30"/>
  <c r="G292" i="30"/>
  <c r="G293" i="30"/>
  <c r="G294" i="30"/>
  <c r="G295" i="30"/>
  <c r="G296" i="30"/>
  <c r="G297" i="30"/>
  <c r="G298" i="30"/>
  <c r="G299" i="30"/>
  <c r="G300" i="30"/>
  <c r="G301" i="30"/>
  <c r="G302" i="30"/>
  <c r="G303" i="30"/>
  <c r="G304" i="30"/>
  <c r="G305" i="30"/>
  <c r="G306" i="30"/>
  <c r="G307" i="30"/>
  <c r="G308" i="30"/>
  <c r="G309" i="30"/>
  <c r="G310" i="30"/>
  <c r="G311" i="30"/>
  <c r="G312" i="30"/>
  <c r="G313" i="30"/>
  <c r="G314" i="30"/>
  <c r="G315" i="30"/>
  <c r="G316" i="30"/>
  <c r="G318" i="30"/>
  <c r="G319" i="30"/>
  <c r="G320" i="30"/>
  <c r="G321" i="30"/>
  <c r="G322" i="30"/>
  <c r="G323" i="30"/>
  <c r="G324" i="30"/>
  <c r="G325" i="30"/>
  <c r="G326" i="30"/>
  <c r="G327" i="30"/>
  <c r="G328" i="30"/>
  <c r="G329" i="30"/>
  <c r="G330" i="30"/>
  <c r="G331" i="30"/>
  <c r="G332" i="30"/>
  <c r="G333" i="30"/>
  <c r="G334" i="30"/>
  <c r="G335" i="30"/>
  <c r="G336" i="30"/>
  <c r="G337" i="30"/>
  <c r="G338" i="30"/>
  <c r="G339" i="30"/>
  <c r="G340" i="30"/>
  <c r="G341" i="30"/>
  <c r="G342" i="30"/>
  <c r="G343" i="30"/>
  <c r="G344" i="30"/>
  <c r="G345" i="30"/>
  <c r="G346" i="30"/>
  <c r="G347" i="30"/>
  <c r="G348" i="30"/>
  <c r="G349" i="30"/>
  <c r="G350" i="30"/>
  <c r="G351" i="30"/>
  <c r="G352" i="30"/>
  <c r="G353" i="30"/>
  <c r="G354" i="30"/>
  <c r="G355" i="30"/>
  <c r="G356" i="30"/>
  <c r="G357" i="30"/>
  <c r="G358" i="30"/>
  <c r="G359" i="30"/>
  <c r="G360" i="30"/>
  <c r="G361" i="30"/>
  <c r="G362" i="30"/>
  <c r="G363" i="30"/>
  <c r="G364" i="30"/>
  <c r="G365" i="30"/>
  <c r="G366" i="30"/>
  <c r="G367" i="30"/>
  <c r="G368" i="30"/>
  <c r="G369" i="30"/>
  <c r="G370" i="30"/>
  <c r="G371" i="30"/>
  <c r="G372" i="30"/>
  <c r="G373" i="30"/>
  <c r="G374" i="30"/>
  <c r="G375" i="30"/>
  <c r="G376" i="30"/>
  <c r="G377" i="30"/>
  <c r="G378" i="30"/>
  <c r="G379" i="30"/>
  <c r="G380" i="30"/>
  <c r="G381" i="30"/>
  <c r="G382" i="30"/>
  <c r="G383" i="30"/>
  <c r="G384" i="30"/>
  <c r="G385" i="30"/>
  <c r="G386" i="30"/>
  <c r="G387" i="30"/>
  <c r="G388" i="30"/>
  <c r="G389" i="30"/>
  <c r="G390" i="30"/>
  <c r="G391" i="30"/>
  <c r="G392" i="30"/>
  <c r="G393" i="30"/>
  <c r="G394" i="30"/>
  <c r="G395" i="30"/>
  <c r="G396" i="30"/>
  <c r="G397" i="30"/>
  <c r="G398" i="30"/>
  <c r="G399" i="30"/>
  <c r="G400" i="30"/>
  <c r="G401" i="30"/>
  <c r="G402" i="30"/>
  <c r="G403" i="30"/>
  <c r="G404" i="30"/>
  <c r="G405" i="30"/>
  <c r="G406" i="30"/>
  <c r="G407" i="30"/>
  <c r="G408" i="30"/>
  <c r="G409" i="30"/>
  <c r="G410" i="30"/>
  <c r="G411" i="30"/>
  <c r="G412" i="30"/>
  <c r="G413" i="30"/>
  <c r="G414" i="30"/>
  <c r="G415" i="30"/>
  <c r="G416" i="30"/>
  <c r="G417" i="30"/>
  <c r="G418" i="30"/>
  <c r="G419" i="30"/>
  <c r="G420" i="30"/>
  <c r="G421" i="30"/>
  <c r="G422" i="30"/>
  <c r="G423" i="30"/>
  <c r="G424" i="30"/>
  <c r="G425" i="30"/>
  <c r="G426" i="30"/>
  <c r="G427" i="30"/>
  <c r="G428" i="30"/>
  <c r="G429" i="30"/>
  <c r="G430" i="30"/>
  <c r="G431" i="30"/>
  <c r="G432" i="30"/>
  <c r="G433" i="30"/>
  <c r="G434" i="30"/>
  <c r="G435" i="30"/>
  <c r="G436" i="30"/>
  <c r="G437" i="30"/>
  <c r="G438" i="30"/>
  <c r="G439" i="30"/>
  <c r="G440" i="30"/>
  <c r="G441" i="30"/>
  <c r="G442" i="30"/>
  <c r="G443" i="30"/>
  <c r="G444" i="30"/>
  <c r="G445" i="30"/>
  <c r="G446" i="30"/>
  <c r="G447" i="30"/>
  <c r="G448" i="30"/>
  <c r="G449" i="30"/>
  <c r="G450" i="30"/>
  <c r="G451" i="30"/>
  <c r="G452" i="30"/>
  <c r="G453" i="30"/>
  <c r="G454" i="30"/>
  <c r="G455" i="30"/>
  <c r="G456" i="30"/>
  <c r="G457" i="30"/>
  <c r="G458" i="30"/>
  <c r="G459" i="30"/>
  <c r="G460" i="30"/>
  <c r="G461" i="30"/>
  <c r="G462" i="30"/>
  <c r="G463" i="30"/>
  <c r="G464" i="30"/>
  <c r="G465" i="30"/>
  <c r="G466" i="30"/>
  <c r="G467" i="30"/>
  <c r="G468" i="30"/>
  <c r="G469" i="30"/>
  <c r="G470" i="30"/>
  <c r="G471" i="30"/>
  <c r="G472" i="30"/>
  <c r="G473" i="30"/>
  <c r="G474" i="30"/>
  <c r="G475" i="30"/>
  <c r="G476" i="30"/>
  <c r="G477" i="30"/>
  <c r="G478" i="30"/>
  <c r="G479" i="30"/>
  <c r="G480" i="30"/>
  <c r="G481" i="30"/>
  <c r="G482" i="30"/>
  <c r="G483" i="30"/>
  <c r="G484" i="30"/>
  <c r="G485" i="30"/>
  <c r="G486" i="30"/>
  <c r="G487" i="30"/>
  <c r="G488" i="30"/>
  <c r="G489" i="30"/>
  <c r="G490" i="30"/>
  <c r="G491" i="30"/>
  <c r="G492" i="30"/>
  <c r="G493" i="30"/>
  <c r="G494" i="30"/>
  <c r="G495" i="30"/>
  <c r="G496" i="30"/>
  <c r="G497" i="30"/>
  <c r="G498" i="30"/>
  <c r="G499" i="30"/>
  <c r="G500" i="30"/>
  <c r="G501" i="30"/>
  <c r="G502" i="30"/>
  <c r="G503" i="30"/>
  <c r="G504" i="30"/>
  <c r="G505" i="30"/>
  <c r="G506" i="30"/>
  <c r="G507" i="30"/>
  <c r="G508" i="30"/>
  <c r="G509" i="30"/>
  <c r="G510" i="30"/>
  <c r="G511" i="30"/>
  <c r="G512" i="30"/>
  <c r="G513" i="30"/>
  <c r="G514" i="30"/>
  <c r="G515" i="30"/>
  <c r="G516" i="30"/>
  <c r="G517" i="30"/>
  <c r="G518" i="30"/>
  <c r="G519" i="30"/>
  <c r="G520" i="30"/>
  <c r="G521" i="30"/>
  <c r="G522" i="30"/>
  <c r="G523" i="30"/>
  <c r="G524" i="30"/>
  <c r="G525" i="30"/>
  <c r="G526" i="30"/>
  <c r="G527" i="30"/>
  <c r="G528" i="30"/>
  <c r="G529" i="30"/>
  <c r="G530" i="30"/>
  <c r="G531" i="30"/>
  <c r="G532" i="30"/>
  <c r="G533" i="30"/>
  <c r="G534" i="30"/>
  <c r="G535" i="30"/>
  <c r="G536" i="30"/>
  <c r="G537" i="30"/>
  <c r="G538" i="30"/>
  <c r="G539" i="30"/>
  <c r="G540" i="30"/>
  <c r="G541" i="30"/>
  <c r="G542" i="30"/>
  <c r="G543" i="30"/>
  <c r="G544" i="30"/>
  <c r="G545" i="30"/>
  <c r="G546" i="30"/>
  <c r="G547" i="30"/>
  <c r="G548" i="30"/>
  <c r="G549" i="30"/>
  <c r="G550" i="30"/>
  <c r="G551" i="30"/>
  <c r="G552" i="30"/>
  <c r="G553" i="30"/>
  <c r="G554" i="30"/>
  <c r="G555" i="30"/>
  <c r="G556" i="30"/>
  <c r="G557" i="30"/>
  <c r="G558" i="30"/>
  <c r="G559" i="30"/>
  <c r="G560" i="30"/>
  <c r="G561" i="30"/>
  <c r="G562" i="30"/>
  <c r="G563" i="30"/>
  <c r="G564" i="30"/>
  <c r="G565" i="30"/>
  <c r="G566" i="30"/>
  <c r="G567" i="30"/>
  <c r="G568" i="30"/>
  <c r="G569" i="30"/>
  <c r="G570" i="30"/>
  <c r="G571" i="30"/>
  <c r="G572" i="30"/>
  <c r="G573" i="30"/>
  <c r="G574" i="30"/>
  <c r="G575" i="30"/>
  <c r="G576" i="30"/>
  <c r="G577" i="30"/>
  <c r="G578" i="30"/>
  <c r="G579" i="30"/>
  <c r="G580" i="30"/>
  <c r="G581" i="30"/>
  <c r="G582" i="30"/>
  <c r="G583" i="30"/>
  <c r="G584" i="30"/>
  <c r="G585" i="30"/>
  <c r="G586" i="30"/>
  <c r="G587" i="30"/>
  <c r="G588" i="30"/>
  <c r="G589" i="30"/>
  <c r="G590" i="30"/>
  <c r="G591" i="30"/>
  <c r="G592" i="30"/>
  <c r="G593" i="30"/>
  <c r="G594" i="30"/>
  <c r="G595" i="30"/>
  <c r="G596" i="30"/>
  <c r="G597" i="30"/>
  <c r="G598" i="30"/>
  <c r="G599" i="30"/>
  <c r="G600" i="30"/>
  <c r="G601" i="30"/>
  <c r="G602" i="30"/>
  <c r="G603" i="30"/>
  <c r="G604" i="30"/>
  <c r="G605" i="30"/>
  <c r="G606" i="30"/>
  <c r="G607" i="30"/>
  <c r="G608" i="30"/>
  <c r="G609" i="30"/>
  <c r="G610" i="30"/>
  <c r="G611" i="30"/>
  <c r="G612" i="30"/>
  <c r="G613" i="30"/>
  <c r="G614" i="30"/>
  <c r="G615" i="30"/>
  <c r="G616" i="30"/>
  <c r="G617" i="30"/>
  <c r="G618" i="30"/>
  <c r="G619" i="30"/>
  <c r="G620" i="30"/>
  <c r="G621" i="30"/>
  <c r="G622" i="30"/>
  <c r="G623" i="30"/>
  <c r="G624" i="30"/>
  <c r="G625" i="30"/>
  <c r="G626" i="30"/>
  <c r="G627" i="30"/>
  <c r="G628" i="30"/>
  <c r="G629" i="30"/>
  <c r="G630" i="30"/>
  <c r="G631" i="30"/>
  <c r="G632" i="30"/>
  <c r="G633" i="30"/>
  <c r="G634" i="30"/>
  <c r="G635" i="30"/>
  <c r="G636" i="30"/>
  <c r="G637" i="30"/>
  <c r="G638" i="30"/>
  <c r="G639" i="30"/>
  <c r="G640" i="30"/>
  <c r="G641" i="30"/>
  <c r="G642" i="30"/>
  <c r="G643" i="30"/>
  <c r="G644" i="30"/>
  <c r="G645" i="30"/>
  <c r="G646" i="30"/>
  <c r="G647" i="30"/>
  <c r="G648" i="30"/>
  <c r="G649" i="30"/>
  <c r="G650" i="30"/>
  <c r="G651" i="30"/>
  <c r="G652" i="30"/>
  <c r="G653" i="30"/>
  <c r="G654" i="30"/>
  <c r="G655" i="30"/>
  <c r="G656" i="30"/>
  <c r="G657" i="30"/>
  <c r="G658" i="30"/>
  <c r="G659" i="30"/>
  <c r="F2" i="30"/>
  <c r="F3" i="30"/>
  <c r="F4" i="30"/>
  <c r="F5" i="30"/>
  <c r="F6" i="30"/>
  <c r="F7" i="30"/>
  <c r="F8" i="30"/>
  <c r="F9" i="30"/>
  <c r="F10" i="30"/>
  <c r="F11" i="30"/>
  <c r="F12" i="30"/>
  <c r="F13" i="30"/>
  <c r="F14" i="30"/>
  <c r="F15" i="30"/>
  <c r="F16" i="30"/>
  <c r="F17" i="30"/>
  <c r="F18" i="30"/>
  <c r="F19" i="30"/>
  <c r="F20" i="30"/>
  <c r="F21" i="30"/>
  <c r="F22" i="30"/>
  <c r="F23" i="30"/>
  <c r="F24" i="30"/>
  <c r="F25" i="30"/>
  <c r="F26" i="30"/>
  <c r="F27" i="30"/>
  <c r="F28" i="30"/>
  <c r="F29" i="30"/>
  <c r="F30" i="30"/>
  <c r="F31" i="30"/>
  <c r="F32" i="30"/>
  <c r="F33" i="30"/>
  <c r="F34" i="30"/>
  <c r="F35" i="30"/>
  <c r="F36" i="30"/>
  <c r="F37" i="30"/>
  <c r="F38" i="30"/>
  <c r="F39" i="30"/>
  <c r="F40" i="30"/>
  <c r="F41" i="30"/>
  <c r="F42" i="30"/>
  <c r="F43" i="30"/>
  <c r="F44" i="30"/>
  <c r="F45" i="30"/>
  <c r="F46" i="30"/>
  <c r="F47" i="30"/>
  <c r="F48" i="30"/>
  <c r="F49" i="30"/>
  <c r="F50" i="30"/>
  <c r="F51" i="30"/>
  <c r="F52" i="30"/>
  <c r="F53" i="30"/>
  <c r="F54" i="30"/>
  <c r="F55" i="30"/>
  <c r="F56" i="30"/>
  <c r="F57" i="30"/>
  <c r="F58" i="30"/>
  <c r="F59" i="30"/>
  <c r="F60" i="30"/>
  <c r="F61" i="30"/>
  <c r="F62" i="30"/>
  <c r="F63" i="30"/>
  <c r="F64" i="30"/>
  <c r="F65" i="30"/>
  <c r="F66" i="30"/>
  <c r="F67" i="30"/>
  <c r="F68" i="30"/>
  <c r="F69" i="30"/>
  <c r="F70" i="30"/>
  <c r="F71" i="30"/>
  <c r="F72" i="30"/>
  <c r="F73" i="30"/>
  <c r="F74" i="30"/>
  <c r="F75" i="30"/>
  <c r="F76" i="30"/>
  <c r="F77" i="30"/>
  <c r="F78" i="30"/>
  <c r="F79" i="30"/>
  <c r="F80" i="30"/>
  <c r="F81" i="30"/>
  <c r="F82" i="30"/>
  <c r="F83" i="30"/>
  <c r="F84" i="30"/>
  <c r="F85" i="30"/>
  <c r="F86" i="30"/>
  <c r="F87" i="30"/>
  <c r="F88" i="30"/>
  <c r="F89" i="30"/>
  <c r="F90" i="30"/>
  <c r="F91" i="30"/>
  <c r="F92" i="30"/>
  <c r="F93" i="30"/>
  <c r="F94" i="30"/>
  <c r="F95" i="30"/>
  <c r="F96" i="30"/>
  <c r="F97" i="30"/>
  <c r="F98" i="30"/>
  <c r="F99" i="30"/>
  <c r="F100" i="30"/>
  <c r="F101" i="30"/>
  <c r="F102" i="30"/>
  <c r="F103" i="30"/>
  <c r="F104" i="30"/>
  <c r="F105" i="30"/>
  <c r="F106" i="30"/>
  <c r="F107" i="30"/>
  <c r="F108" i="30"/>
  <c r="F109" i="30"/>
  <c r="F110" i="30"/>
  <c r="F111" i="30"/>
  <c r="F112" i="30"/>
  <c r="F113" i="30"/>
  <c r="F114" i="30"/>
  <c r="F115" i="30"/>
  <c r="F116" i="30"/>
  <c r="F117" i="30"/>
  <c r="F118" i="30"/>
  <c r="F119" i="30"/>
  <c r="F120" i="30"/>
  <c r="F121" i="30"/>
  <c r="F122" i="30"/>
  <c r="F123" i="30"/>
  <c r="F124" i="30"/>
  <c r="F125" i="30"/>
  <c r="F126" i="30"/>
  <c r="F127" i="30"/>
  <c r="F128" i="30"/>
  <c r="F129" i="30"/>
  <c r="F130" i="30"/>
  <c r="F131" i="30"/>
  <c r="F132" i="30"/>
  <c r="F133" i="30"/>
  <c r="F134" i="30"/>
  <c r="F135" i="30"/>
  <c r="F136" i="30"/>
  <c r="F137" i="30"/>
  <c r="F138" i="30"/>
  <c r="F139" i="30"/>
  <c r="F140" i="30"/>
  <c r="F141" i="30"/>
  <c r="F142" i="30"/>
  <c r="F143" i="30"/>
  <c r="F144" i="30"/>
  <c r="F145" i="30"/>
  <c r="F146" i="30"/>
  <c r="F147" i="30"/>
  <c r="F148" i="30"/>
  <c r="F149" i="30"/>
  <c r="F150" i="30"/>
  <c r="F151" i="30"/>
  <c r="F152" i="30"/>
  <c r="F153" i="30"/>
  <c r="F154" i="30"/>
  <c r="F155" i="30"/>
  <c r="F156" i="30"/>
  <c r="F157" i="30"/>
  <c r="F158" i="30"/>
  <c r="F159" i="30"/>
  <c r="F160" i="30"/>
  <c r="F161" i="30"/>
  <c r="F162" i="30"/>
  <c r="F163" i="30"/>
  <c r="F164" i="30"/>
  <c r="F165" i="30"/>
  <c r="F166" i="30"/>
  <c r="F167" i="30"/>
  <c r="F168" i="30"/>
  <c r="F169" i="30"/>
  <c r="F170" i="30"/>
  <c r="F171" i="30"/>
  <c r="F172" i="30"/>
  <c r="F173" i="30"/>
  <c r="F174" i="30"/>
  <c r="F175" i="30"/>
  <c r="F176" i="30"/>
  <c r="F177" i="30"/>
  <c r="F178" i="30"/>
  <c r="F179" i="30"/>
  <c r="F180" i="30"/>
  <c r="F181" i="30"/>
  <c r="F182" i="30"/>
  <c r="F183" i="30"/>
  <c r="F184" i="30"/>
  <c r="F185" i="30"/>
  <c r="F186" i="30"/>
  <c r="F187" i="30"/>
  <c r="F188" i="30"/>
  <c r="F189" i="30"/>
  <c r="F190" i="30"/>
  <c r="F191" i="30"/>
  <c r="F192" i="30"/>
  <c r="F193" i="30"/>
  <c r="F194" i="30"/>
  <c r="F195" i="30"/>
  <c r="F196" i="30"/>
  <c r="F197" i="30"/>
  <c r="F198" i="30"/>
  <c r="F199" i="30"/>
  <c r="F200" i="30"/>
  <c r="F201" i="30"/>
  <c r="F202" i="30"/>
  <c r="F203" i="30"/>
  <c r="F204" i="30"/>
  <c r="F205" i="30"/>
  <c r="F206" i="30"/>
  <c r="F207" i="30"/>
  <c r="F208" i="30"/>
  <c r="F209" i="30"/>
  <c r="F210" i="30"/>
  <c r="F211" i="30"/>
  <c r="F212" i="30"/>
  <c r="F213" i="30"/>
  <c r="F214" i="30"/>
  <c r="F215" i="30"/>
  <c r="F216" i="30"/>
  <c r="F217" i="30"/>
  <c r="F218" i="30"/>
  <c r="F219" i="30"/>
  <c r="F220" i="30"/>
  <c r="F221" i="30"/>
  <c r="F222" i="30"/>
  <c r="F223" i="30"/>
  <c r="F224" i="30"/>
  <c r="F225" i="30"/>
  <c r="F226" i="30"/>
  <c r="F227" i="30"/>
  <c r="F228" i="30"/>
  <c r="F229" i="30"/>
  <c r="F230" i="30"/>
  <c r="F231" i="30"/>
  <c r="F232" i="30"/>
  <c r="F233" i="30"/>
  <c r="F234" i="30"/>
  <c r="F235" i="30"/>
  <c r="F236" i="30"/>
  <c r="F237" i="30"/>
  <c r="F238" i="30"/>
  <c r="F239" i="30"/>
  <c r="F240" i="30"/>
  <c r="F241" i="30"/>
  <c r="F242" i="30"/>
  <c r="F243" i="30"/>
  <c r="F244" i="30"/>
  <c r="F245" i="30"/>
  <c r="F246" i="30"/>
  <c r="F247" i="30"/>
  <c r="F248" i="30"/>
  <c r="F249" i="30"/>
  <c r="F250" i="30"/>
  <c r="F251" i="30"/>
  <c r="F252" i="30"/>
  <c r="F253" i="30"/>
  <c r="F254" i="30"/>
  <c r="F255" i="30"/>
  <c r="F256" i="30"/>
  <c r="F257" i="30"/>
  <c r="F258" i="30"/>
  <c r="F259" i="30"/>
  <c r="F260" i="30"/>
  <c r="F261" i="30"/>
  <c r="F262" i="30"/>
  <c r="F263" i="30"/>
  <c r="F264" i="30"/>
  <c r="F265" i="30"/>
  <c r="F266" i="30"/>
  <c r="F267" i="30"/>
  <c r="F268" i="30"/>
  <c r="F269" i="30"/>
  <c r="F270" i="30"/>
  <c r="F271" i="30"/>
  <c r="F272" i="30"/>
  <c r="F273" i="30"/>
  <c r="F274" i="30"/>
  <c r="F275" i="30"/>
  <c r="F276" i="30"/>
  <c r="F277" i="30"/>
  <c r="F278" i="30"/>
  <c r="F279" i="30"/>
  <c r="F280" i="30"/>
  <c r="F281" i="30"/>
  <c r="F282" i="30"/>
  <c r="F283" i="30"/>
  <c r="F284" i="30"/>
  <c r="F285" i="30"/>
  <c r="F286" i="30"/>
  <c r="F287" i="30"/>
  <c r="F288" i="30"/>
  <c r="F289" i="30"/>
  <c r="F290" i="30"/>
  <c r="F291" i="30"/>
  <c r="F292" i="30"/>
  <c r="F293" i="30"/>
  <c r="F294" i="30"/>
  <c r="F295" i="30"/>
  <c r="F296" i="30"/>
  <c r="F297" i="30"/>
  <c r="F298" i="30"/>
  <c r="F299" i="30"/>
  <c r="F300" i="30"/>
  <c r="F301" i="30"/>
  <c r="F302" i="30"/>
  <c r="F303" i="30"/>
  <c r="F304" i="30"/>
  <c r="F305" i="30"/>
  <c r="F306" i="30"/>
  <c r="F307" i="30"/>
  <c r="F308" i="30"/>
  <c r="F309" i="30"/>
  <c r="F310" i="30"/>
  <c r="F311" i="30"/>
  <c r="F312" i="30"/>
  <c r="F313" i="30"/>
  <c r="F314" i="30"/>
  <c r="F315" i="30"/>
  <c r="F316" i="30"/>
  <c r="F317" i="30"/>
  <c r="F318" i="30"/>
  <c r="F319" i="30"/>
  <c r="F320" i="30"/>
  <c r="F321" i="30"/>
  <c r="F322" i="30"/>
  <c r="F323" i="30"/>
  <c r="F324" i="30"/>
  <c r="F325" i="30"/>
  <c r="F326" i="30"/>
  <c r="F327" i="30"/>
  <c r="F328" i="30"/>
  <c r="F329" i="30"/>
  <c r="F330" i="30"/>
  <c r="F331" i="30"/>
  <c r="F332" i="30"/>
  <c r="F333" i="30"/>
  <c r="F334" i="30"/>
  <c r="F335" i="30"/>
  <c r="F336" i="30"/>
  <c r="F337" i="30"/>
  <c r="F338" i="30"/>
  <c r="F339" i="30"/>
  <c r="F340" i="30"/>
  <c r="F341" i="30"/>
  <c r="F342" i="30"/>
  <c r="F343" i="30"/>
  <c r="F344" i="30"/>
  <c r="F345" i="30"/>
  <c r="F346" i="30"/>
  <c r="F347" i="30"/>
  <c r="F348" i="30"/>
  <c r="F349" i="30"/>
  <c r="F350" i="30"/>
  <c r="F351" i="30"/>
  <c r="F352" i="30"/>
  <c r="F353" i="30"/>
  <c r="F354" i="30"/>
  <c r="F355" i="30"/>
  <c r="F356" i="30"/>
  <c r="F357" i="30"/>
  <c r="F358" i="30"/>
  <c r="F359" i="30"/>
  <c r="F360" i="30"/>
  <c r="F361" i="30"/>
  <c r="F362" i="30"/>
  <c r="F363" i="30"/>
  <c r="F364" i="30"/>
  <c r="F365" i="30"/>
  <c r="F366" i="30"/>
  <c r="F367" i="30"/>
  <c r="F368" i="30"/>
  <c r="F369" i="30"/>
  <c r="F370" i="30"/>
  <c r="F371" i="30"/>
  <c r="F372" i="30"/>
  <c r="F373" i="30"/>
  <c r="F374" i="30"/>
  <c r="F375" i="30"/>
  <c r="F376" i="30"/>
  <c r="F377" i="30"/>
  <c r="F378" i="30"/>
  <c r="F379" i="30"/>
  <c r="F380" i="30"/>
  <c r="F381" i="30"/>
  <c r="F382" i="30"/>
  <c r="F383" i="30"/>
  <c r="F384" i="30"/>
  <c r="F385" i="30"/>
  <c r="F386" i="30"/>
  <c r="F387" i="30"/>
  <c r="F388" i="30"/>
  <c r="F389" i="30"/>
  <c r="F390" i="30"/>
  <c r="F391" i="30"/>
  <c r="F392" i="30"/>
  <c r="F393" i="30"/>
  <c r="F394" i="30"/>
  <c r="F395" i="30"/>
  <c r="F396" i="30"/>
  <c r="F397" i="30"/>
  <c r="F398" i="30"/>
  <c r="F399" i="30"/>
  <c r="F400" i="30"/>
  <c r="F401" i="30"/>
  <c r="F402" i="30"/>
  <c r="F403" i="30"/>
  <c r="F404" i="30"/>
  <c r="F405" i="30"/>
  <c r="F406" i="30"/>
  <c r="F407" i="30"/>
  <c r="F408" i="30"/>
  <c r="F409" i="30"/>
  <c r="F410" i="30"/>
  <c r="F411" i="30"/>
  <c r="F412" i="30"/>
  <c r="F413" i="30"/>
  <c r="F414" i="30"/>
  <c r="F415" i="30"/>
  <c r="F416" i="30"/>
  <c r="F417" i="30"/>
  <c r="F418" i="30"/>
  <c r="F419" i="30"/>
  <c r="F420" i="30"/>
  <c r="F421" i="30"/>
  <c r="F422" i="30"/>
  <c r="F423" i="30"/>
  <c r="F424" i="30"/>
  <c r="F425" i="30"/>
  <c r="F426" i="30"/>
  <c r="F427" i="30"/>
  <c r="F428" i="30"/>
  <c r="F429" i="30"/>
  <c r="F430" i="30"/>
  <c r="F431" i="30"/>
  <c r="F432" i="30"/>
  <c r="F433" i="30"/>
  <c r="F434" i="30"/>
  <c r="F435" i="30"/>
  <c r="F436" i="30"/>
  <c r="F437" i="30"/>
  <c r="F438" i="30"/>
  <c r="F439" i="30"/>
  <c r="F440" i="30"/>
  <c r="F441" i="30"/>
  <c r="F442" i="30"/>
  <c r="F443" i="30"/>
  <c r="F444" i="30"/>
  <c r="F445" i="30"/>
  <c r="F446" i="30"/>
  <c r="F447" i="30"/>
  <c r="F448" i="30"/>
  <c r="F449" i="30"/>
  <c r="F450" i="30"/>
  <c r="F451" i="30"/>
  <c r="F452" i="30"/>
  <c r="F453" i="30"/>
  <c r="F454" i="30"/>
  <c r="F455" i="30"/>
  <c r="F456" i="30"/>
  <c r="F457" i="30"/>
  <c r="F458" i="30"/>
  <c r="F459" i="30"/>
  <c r="F460" i="30"/>
  <c r="F461" i="30"/>
  <c r="F462" i="30"/>
  <c r="F463" i="30"/>
  <c r="F464" i="30"/>
  <c r="F465" i="30"/>
  <c r="F466" i="30"/>
  <c r="F467" i="30"/>
  <c r="F468" i="30"/>
  <c r="F469" i="30"/>
  <c r="F470" i="30"/>
  <c r="F471" i="30"/>
  <c r="F472" i="30"/>
  <c r="F473" i="30"/>
  <c r="F474" i="30"/>
  <c r="F475" i="30"/>
  <c r="F476" i="30"/>
  <c r="F477" i="30"/>
  <c r="F478" i="30"/>
  <c r="F479" i="30"/>
  <c r="F480" i="30"/>
  <c r="F481" i="30"/>
  <c r="F482" i="30"/>
  <c r="F483" i="30"/>
  <c r="F484" i="30"/>
  <c r="F485" i="30"/>
  <c r="F486" i="30"/>
  <c r="F487" i="30"/>
  <c r="F488" i="30"/>
  <c r="F489" i="30"/>
  <c r="F490" i="30"/>
  <c r="F491" i="30"/>
  <c r="F492" i="30"/>
  <c r="F493" i="30"/>
  <c r="F494" i="30"/>
  <c r="F495" i="30"/>
  <c r="F496" i="30"/>
  <c r="F497" i="30"/>
  <c r="F498" i="30"/>
  <c r="F499" i="30"/>
  <c r="F500" i="30"/>
  <c r="F501" i="30"/>
  <c r="F502" i="30"/>
  <c r="F503" i="30"/>
  <c r="F504" i="30"/>
  <c r="F505" i="30"/>
  <c r="F506" i="30"/>
  <c r="F507" i="30"/>
  <c r="F508" i="30"/>
  <c r="F509" i="30"/>
  <c r="F510" i="30"/>
  <c r="F511" i="30"/>
  <c r="F512" i="30"/>
  <c r="F513" i="30"/>
  <c r="F514" i="30"/>
  <c r="F515" i="30"/>
  <c r="F516" i="30"/>
  <c r="F517" i="30"/>
  <c r="F518" i="30"/>
  <c r="F519" i="30"/>
  <c r="F520" i="30"/>
  <c r="F521" i="30"/>
  <c r="F522" i="30"/>
  <c r="F523" i="30"/>
  <c r="F524" i="30"/>
  <c r="F525" i="30"/>
  <c r="F526" i="30"/>
  <c r="F527" i="30"/>
  <c r="F528" i="30"/>
  <c r="F529" i="30"/>
  <c r="F530" i="30"/>
  <c r="F531" i="30"/>
  <c r="F532" i="30"/>
  <c r="F533" i="30"/>
  <c r="F534" i="30"/>
  <c r="F535" i="30"/>
  <c r="F536" i="30"/>
  <c r="F537" i="30"/>
  <c r="F538" i="30"/>
  <c r="F539" i="30"/>
  <c r="F540" i="30"/>
  <c r="F541" i="30"/>
  <c r="F542" i="30"/>
  <c r="F543" i="30"/>
  <c r="F544" i="30"/>
  <c r="F545" i="30"/>
  <c r="F546" i="30"/>
  <c r="F547" i="30"/>
  <c r="F548" i="30"/>
  <c r="F549" i="30"/>
  <c r="F550" i="30"/>
  <c r="F551" i="30"/>
  <c r="F552" i="30"/>
  <c r="F553" i="30"/>
  <c r="F554" i="30"/>
  <c r="F555" i="30"/>
  <c r="F556" i="30"/>
  <c r="F557" i="30"/>
  <c r="F558" i="30"/>
  <c r="F559" i="30"/>
  <c r="F560" i="30"/>
  <c r="F561" i="30"/>
  <c r="F562" i="30"/>
  <c r="F563" i="30"/>
  <c r="F564" i="30"/>
  <c r="F565" i="30"/>
  <c r="F566" i="30"/>
  <c r="F567" i="30"/>
  <c r="F568" i="30"/>
  <c r="F569" i="30"/>
  <c r="F570" i="30"/>
  <c r="F571" i="30"/>
  <c r="F572" i="30"/>
  <c r="F573" i="30"/>
  <c r="F574" i="30"/>
  <c r="F575" i="30"/>
  <c r="F576" i="30"/>
  <c r="F577" i="30"/>
  <c r="F578" i="30"/>
  <c r="F579" i="30"/>
  <c r="F580" i="30"/>
  <c r="F581" i="30"/>
  <c r="F582" i="30"/>
  <c r="F583" i="30"/>
  <c r="F584" i="30"/>
  <c r="F585" i="30"/>
  <c r="F586" i="30"/>
  <c r="F587" i="30"/>
  <c r="F588" i="30"/>
  <c r="F589" i="30"/>
  <c r="F590" i="30"/>
  <c r="F591" i="30"/>
  <c r="F592" i="30"/>
  <c r="F593" i="30"/>
  <c r="F594" i="30"/>
  <c r="F595" i="30"/>
  <c r="F596" i="30"/>
  <c r="F597" i="30"/>
  <c r="F598" i="30"/>
  <c r="F599" i="30"/>
  <c r="F600" i="30"/>
  <c r="F601" i="30"/>
  <c r="F602" i="30"/>
  <c r="F603" i="30"/>
  <c r="F604" i="30"/>
  <c r="F605" i="30"/>
  <c r="F606" i="30"/>
  <c r="F607" i="30"/>
  <c r="F608" i="30"/>
  <c r="F609" i="30"/>
  <c r="F610" i="30"/>
  <c r="F611" i="30"/>
  <c r="F612" i="30"/>
  <c r="F613" i="30"/>
  <c r="F614" i="30"/>
  <c r="F615" i="30"/>
  <c r="F616" i="30"/>
  <c r="F617" i="30"/>
  <c r="F618" i="30"/>
  <c r="F619" i="30"/>
  <c r="F620" i="30"/>
  <c r="F621" i="30"/>
  <c r="F622" i="30"/>
  <c r="F623" i="30"/>
  <c r="F624" i="30"/>
  <c r="F625" i="30"/>
  <c r="F626" i="30"/>
  <c r="F627" i="30"/>
  <c r="F628" i="30"/>
  <c r="F629" i="30"/>
  <c r="F630" i="30"/>
  <c r="F631" i="30"/>
  <c r="F632" i="30"/>
  <c r="F633" i="30"/>
  <c r="F634" i="30"/>
  <c r="F635" i="30"/>
  <c r="F636" i="30"/>
  <c r="F637" i="30"/>
  <c r="F638" i="30"/>
  <c r="F639" i="30"/>
  <c r="F640" i="30"/>
  <c r="F641" i="30"/>
  <c r="F642" i="30"/>
  <c r="F643" i="30"/>
  <c r="F644" i="30"/>
  <c r="F645" i="30"/>
  <c r="F646" i="30"/>
  <c r="F647" i="30"/>
  <c r="F648" i="30"/>
  <c r="F649" i="30"/>
  <c r="F650" i="30"/>
  <c r="F651" i="30"/>
  <c r="F652" i="30"/>
  <c r="F653" i="30"/>
  <c r="F654" i="30"/>
  <c r="F655" i="30"/>
  <c r="F656" i="30"/>
  <c r="F657" i="30"/>
  <c r="F658" i="30"/>
  <c r="F659" i="30"/>
  <c r="A2" i="36"/>
  <c r="B2" i="36" s="1"/>
  <c r="F2" i="36"/>
  <c r="A3" i="36"/>
  <c r="B3" i="36" s="1"/>
  <c r="F3" i="36"/>
  <c r="A4" i="36"/>
  <c r="B4" i="36" s="1"/>
  <c r="F4" i="36"/>
  <c r="A5" i="36"/>
  <c r="B5" i="36" s="1"/>
  <c r="F5" i="36"/>
  <c r="A6" i="36"/>
  <c r="B6" i="36" s="1"/>
  <c r="F6" i="36"/>
  <c r="A7" i="36"/>
  <c r="B7" i="36" s="1"/>
  <c r="F7" i="36"/>
  <c r="A8" i="36"/>
  <c r="B8" i="36" s="1"/>
  <c r="F8" i="36"/>
  <c r="A9" i="36"/>
  <c r="B9" i="36" s="1"/>
  <c r="F9" i="36"/>
  <c r="A10" i="36"/>
  <c r="B10" i="36" s="1"/>
  <c r="F10" i="36"/>
  <c r="A11" i="36"/>
  <c r="B11" i="36" s="1"/>
  <c r="F11" i="36"/>
  <c r="A12" i="36"/>
  <c r="B12" i="36" s="1"/>
  <c r="F12" i="36"/>
  <c r="A13" i="36"/>
  <c r="B13" i="36" s="1"/>
  <c r="F13" i="36"/>
  <c r="A14" i="36"/>
  <c r="B14" i="36" s="1"/>
  <c r="F14" i="36"/>
  <c r="A15" i="36"/>
  <c r="B15" i="36" s="1"/>
  <c r="F15" i="36"/>
  <c r="A16" i="36"/>
  <c r="B16" i="36" s="1"/>
  <c r="F16" i="36"/>
  <c r="A17" i="36"/>
  <c r="B17" i="36" s="1"/>
  <c r="F17" i="36"/>
  <c r="A18" i="36"/>
  <c r="B18" i="36" s="1"/>
  <c r="F18" i="36"/>
  <c r="A19" i="36"/>
  <c r="B19" i="36" s="1"/>
  <c r="F19" i="36"/>
  <c r="A20" i="36"/>
  <c r="B20" i="36" s="1"/>
  <c r="F20" i="36"/>
  <c r="A21" i="36"/>
  <c r="B21" i="36" s="1"/>
  <c r="F21" i="36"/>
  <c r="A22" i="36"/>
  <c r="B22" i="36" s="1"/>
  <c r="F22" i="36"/>
  <c r="A23" i="36"/>
  <c r="B23" i="36" s="1"/>
  <c r="F23" i="36"/>
  <c r="A24" i="36"/>
  <c r="B24" i="36" s="1"/>
  <c r="F24" i="36"/>
  <c r="A25" i="36"/>
  <c r="B25" i="36" s="1"/>
  <c r="F25" i="36"/>
  <c r="A26" i="36"/>
  <c r="B26" i="36" s="1"/>
  <c r="F26" i="36"/>
  <c r="A27" i="36"/>
  <c r="B27" i="36" s="1"/>
  <c r="F27" i="36"/>
  <c r="A28" i="36"/>
  <c r="B28" i="36" s="1"/>
  <c r="F28" i="36"/>
  <c r="A29" i="36"/>
  <c r="B29" i="36" s="1"/>
  <c r="F29" i="36"/>
  <c r="A30" i="36"/>
  <c r="B30" i="36" s="1"/>
  <c r="F30" i="36"/>
  <c r="A31" i="36"/>
  <c r="B31" i="36" s="1"/>
  <c r="F31" i="36"/>
  <c r="A32" i="36"/>
  <c r="B32" i="36" s="1"/>
  <c r="F32" i="36"/>
  <c r="A33" i="36"/>
  <c r="B33" i="36" s="1"/>
  <c r="F33" i="36"/>
  <c r="A34" i="36"/>
  <c r="B34" i="36" s="1"/>
  <c r="F34" i="36"/>
  <c r="A35" i="36"/>
  <c r="B35" i="36" s="1"/>
  <c r="F35" i="36"/>
  <c r="A36" i="36"/>
  <c r="B36" i="36" s="1"/>
  <c r="F36" i="36"/>
  <c r="A37" i="36"/>
  <c r="B37" i="36" s="1"/>
  <c r="F37" i="36"/>
  <c r="A38" i="36"/>
  <c r="B38" i="36" s="1"/>
  <c r="F38" i="36"/>
  <c r="A39" i="36"/>
  <c r="B39" i="36" s="1"/>
  <c r="F39" i="36"/>
  <c r="A40" i="36"/>
  <c r="B40" i="36" s="1"/>
  <c r="F40" i="36"/>
  <c r="A41" i="36"/>
  <c r="B41" i="36" s="1"/>
  <c r="F41" i="36"/>
  <c r="A42" i="36"/>
  <c r="B42" i="36" s="1"/>
  <c r="F42" i="36"/>
  <c r="A43" i="36"/>
  <c r="B43" i="36" s="1"/>
  <c r="F43" i="36"/>
  <c r="A44" i="36"/>
  <c r="B44" i="36" s="1"/>
  <c r="F44" i="36"/>
  <c r="A45" i="36"/>
  <c r="B45" i="36" s="1"/>
  <c r="F45" i="36"/>
  <c r="A46" i="36"/>
  <c r="B46" i="36" s="1"/>
  <c r="F46" i="36"/>
  <c r="A47" i="36"/>
  <c r="B47" i="36" s="1"/>
  <c r="F47" i="36"/>
  <c r="A48" i="36"/>
  <c r="B48" i="36" s="1"/>
  <c r="F48" i="36"/>
  <c r="A49" i="36"/>
  <c r="B49" i="36" s="1"/>
  <c r="F49" i="36"/>
  <c r="A50" i="36"/>
  <c r="B50" i="36" s="1"/>
  <c r="F50" i="36"/>
  <c r="A51" i="36"/>
  <c r="B51" i="36" s="1"/>
  <c r="F51" i="36"/>
  <c r="A52" i="36"/>
  <c r="B52" i="36" s="1"/>
  <c r="F52" i="36"/>
  <c r="A53" i="36"/>
  <c r="B53" i="36" s="1"/>
  <c r="F53" i="36"/>
  <c r="A54" i="36"/>
  <c r="B54" i="36" s="1"/>
  <c r="F54" i="36"/>
  <c r="A55" i="36"/>
  <c r="B55" i="36" s="1"/>
  <c r="F55" i="36"/>
  <c r="A56" i="36"/>
  <c r="B56" i="36" s="1"/>
  <c r="F56" i="36"/>
  <c r="A57" i="36"/>
  <c r="B57" i="36" s="1"/>
  <c r="F57" i="36"/>
  <c r="A58" i="36"/>
  <c r="B58" i="36" s="1"/>
  <c r="F58" i="36"/>
  <c r="A59" i="36"/>
  <c r="B59" i="36" s="1"/>
  <c r="F59" i="36"/>
  <c r="A60" i="36"/>
  <c r="B60" i="36" s="1"/>
  <c r="F60" i="36"/>
  <c r="A61" i="36"/>
  <c r="B61" i="36" s="1"/>
  <c r="F61" i="36"/>
  <c r="A62" i="36"/>
  <c r="B62" i="36" s="1"/>
  <c r="F62" i="36"/>
  <c r="A63" i="36"/>
  <c r="B63" i="36" s="1"/>
  <c r="F63" i="36"/>
  <c r="A64" i="36"/>
  <c r="B64" i="36" s="1"/>
  <c r="F64" i="36"/>
  <c r="A65" i="36"/>
  <c r="B65" i="36" s="1"/>
  <c r="F65" i="36"/>
  <c r="A66" i="36"/>
  <c r="B66" i="36" s="1"/>
  <c r="F66" i="36"/>
  <c r="A67" i="36"/>
  <c r="B67" i="36" s="1"/>
  <c r="F67" i="36"/>
  <c r="A68" i="36"/>
  <c r="B68" i="36" s="1"/>
  <c r="F68" i="36"/>
  <c r="A69" i="36"/>
  <c r="B69" i="36" s="1"/>
  <c r="F69" i="36"/>
  <c r="A70" i="36"/>
  <c r="B70" i="36" s="1"/>
  <c r="F70" i="36"/>
  <c r="A71" i="36"/>
  <c r="B71" i="36" s="1"/>
  <c r="F71" i="36"/>
  <c r="A72" i="36"/>
  <c r="B72" i="36" s="1"/>
  <c r="F72" i="36"/>
  <c r="A73" i="36"/>
  <c r="B73" i="36" s="1"/>
  <c r="F73" i="36"/>
  <c r="A74" i="36"/>
  <c r="B74" i="36" s="1"/>
  <c r="F74" i="36"/>
  <c r="A75" i="36"/>
  <c r="B75" i="36" s="1"/>
  <c r="F75" i="36"/>
  <c r="A76" i="36"/>
  <c r="B76" i="36" s="1"/>
  <c r="F76" i="36"/>
  <c r="A77" i="36"/>
  <c r="B77" i="36" s="1"/>
  <c r="F77" i="36"/>
  <c r="A78" i="36"/>
  <c r="B78" i="36" s="1"/>
  <c r="F78" i="36"/>
  <c r="A79" i="36"/>
  <c r="B79" i="36" s="1"/>
  <c r="F79" i="36"/>
  <c r="A80" i="36"/>
  <c r="B80" i="36" s="1"/>
  <c r="F80" i="36"/>
  <c r="A81" i="36"/>
  <c r="B81" i="36" s="1"/>
  <c r="F81" i="36"/>
  <c r="A82" i="36"/>
  <c r="B82" i="36" s="1"/>
  <c r="F82" i="36"/>
  <c r="A83" i="36"/>
  <c r="B83" i="36" s="1"/>
  <c r="F83" i="36"/>
  <c r="A84" i="36"/>
  <c r="B84" i="36" s="1"/>
  <c r="F84" i="36"/>
  <c r="A85" i="36"/>
  <c r="B85" i="36" s="1"/>
  <c r="F85" i="36"/>
  <c r="A86" i="36"/>
  <c r="B86" i="36" s="1"/>
  <c r="F86" i="36"/>
  <c r="A87" i="36"/>
  <c r="B87" i="36" s="1"/>
  <c r="F87" i="36"/>
  <c r="A88" i="36"/>
  <c r="B88" i="36" s="1"/>
  <c r="F88" i="36"/>
  <c r="A89" i="36"/>
  <c r="B89" i="36" s="1"/>
  <c r="F89" i="36"/>
  <c r="A90" i="36"/>
  <c r="B90" i="36" s="1"/>
  <c r="F90" i="36"/>
  <c r="A91" i="36"/>
  <c r="B91" i="36" s="1"/>
  <c r="F91" i="36"/>
  <c r="A92" i="36"/>
  <c r="B92" i="36" s="1"/>
  <c r="F92" i="36"/>
  <c r="A93" i="36"/>
  <c r="B93" i="36" s="1"/>
  <c r="F93" i="36"/>
  <c r="A94" i="36"/>
  <c r="B94" i="36" s="1"/>
  <c r="F94" i="36"/>
  <c r="A95" i="36"/>
  <c r="B95" i="36" s="1"/>
  <c r="F95" i="36"/>
  <c r="A96" i="36"/>
  <c r="B96" i="36" s="1"/>
  <c r="F96" i="36"/>
  <c r="A97" i="36"/>
  <c r="B97" i="36" s="1"/>
  <c r="F97" i="36"/>
  <c r="A98" i="36"/>
  <c r="B98" i="36" s="1"/>
  <c r="F98" i="36"/>
  <c r="A99" i="36"/>
  <c r="B99" i="36" s="1"/>
  <c r="F99" i="36"/>
  <c r="A100" i="36"/>
  <c r="B100" i="36" s="1"/>
  <c r="F100" i="36"/>
  <c r="A101" i="36"/>
  <c r="B101" i="36" s="1"/>
  <c r="F101" i="36"/>
  <c r="A102" i="36"/>
  <c r="B102" i="36" s="1"/>
  <c r="F102" i="36"/>
  <c r="A103" i="36"/>
  <c r="B103" i="36" s="1"/>
  <c r="F103" i="36"/>
  <c r="A104" i="36"/>
  <c r="B104" i="36" s="1"/>
  <c r="F104" i="36"/>
  <c r="A105" i="36"/>
  <c r="B105" i="36" s="1"/>
  <c r="F105" i="36"/>
  <c r="A106" i="36"/>
  <c r="B106" i="36" s="1"/>
  <c r="F106" i="36"/>
  <c r="A107" i="36"/>
  <c r="B107" i="36" s="1"/>
  <c r="F107" i="36"/>
  <c r="A108" i="36"/>
  <c r="B108" i="36" s="1"/>
  <c r="F108" i="36"/>
  <c r="A109" i="36"/>
  <c r="B109" i="36" s="1"/>
  <c r="F109" i="36"/>
  <c r="A110" i="36"/>
  <c r="B110" i="36" s="1"/>
  <c r="F110" i="36"/>
  <c r="A111" i="36"/>
  <c r="B111" i="36" s="1"/>
  <c r="F111" i="36"/>
  <c r="A112" i="36"/>
  <c r="B112" i="36" s="1"/>
  <c r="F112" i="36"/>
  <c r="A113" i="36"/>
  <c r="B113" i="36" s="1"/>
  <c r="F113" i="36"/>
  <c r="A114" i="36"/>
  <c r="B114" i="36"/>
  <c r="F114" i="36"/>
  <c r="A115" i="36"/>
  <c r="B115" i="36" s="1"/>
  <c r="F115" i="36"/>
  <c r="A116" i="36"/>
  <c r="B116" i="36" s="1"/>
  <c r="F116" i="36"/>
  <c r="A117" i="36"/>
  <c r="B117" i="36" s="1"/>
  <c r="F117" i="36"/>
  <c r="A118" i="36"/>
  <c r="B118" i="36" s="1"/>
  <c r="F118" i="36"/>
  <c r="A119" i="36"/>
  <c r="B119" i="36" s="1"/>
  <c r="F119" i="36"/>
  <c r="A120" i="36"/>
  <c r="B120" i="36" s="1"/>
  <c r="F120" i="36"/>
  <c r="A121" i="36"/>
  <c r="B121" i="36" s="1"/>
  <c r="F121" i="36"/>
  <c r="A122" i="36"/>
  <c r="B122" i="36" s="1"/>
  <c r="F122" i="36"/>
  <c r="A123" i="36"/>
  <c r="B123" i="36" s="1"/>
  <c r="F123" i="36"/>
  <c r="A124" i="36"/>
  <c r="B124" i="36" s="1"/>
  <c r="F124" i="36"/>
  <c r="A125" i="36"/>
  <c r="B125" i="36" s="1"/>
  <c r="F125" i="36"/>
  <c r="A126" i="36"/>
  <c r="B126" i="36" s="1"/>
  <c r="F126" i="36"/>
  <c r="A127" i="36"/>
  <c r="B127" i="36" s="1"/>
  <c r="F127" i="36"/>
  <c r="A128" i="36"/>
  <c r="B128" i="36" s="1"/>
  <c r="F128" i="36"/>
  <c r="A129" i="36"/>
  <c r="B129" i="36" s="1"/>
  <c r="F129" i="36"/>
  <c r="A130" i="36"/>
  <c r="B130" i="36" s="1"/>
  <c r="F130" i="36"/>
  <c r="A131" i="36"/>
  <c r="B131" i="36" s="1"/>
  <c r="F131" i="36"/>
  <c r="A132" i="36"/>
  <c r="B132" i="36" s="1"/>
  <c r="F132" i="36"/>
  <c r="A133" i="36"/>
  <c r="B133" i="36"/>
  <c r="F133" i="36"/>
  <c r="A134" i="36"/>
  <c r="B134" i="36" s="1"/>
  <c r="F134" i="36"/>
  <c r="A135" i="36"/>
  <c r="B135" i="36" s="1"/>
  <c r="F135" i="36"/>
  <c r="A136" i="36"/>
  <c r="B136" i="36" s="1"/>
  <c r="F136" i="36"/>
  <c r="A137" i="36"/>
  <c r="B137" i="36" s="1"/>
  <c r="F137" i="36"/>
  <c r="A138" i="36"/>
  <c r="B138" i="36" s="1"/>
  <c r="F138" i="36"/>
  <c r="A139" i="36"/>
  <c r="B139" i="36" s="1"/>
  <c r="F139" i="36"/>
  <c r="A140" i="36"/>
  <c r="B140" i="36" s="1"/>
  <c r="F140" i="36"/>
  <c r="A141" i="36"/>
  <c r="B141" i="36" s="1"/>
  <c r="F141" i="36"/>
  <c r="A142" i="36"/>
  <c r="B142" i="36" s="1"/>
  <c r="F142" i="36"/>
  <c r="A143" i="36"/>
  <c r="B143" i="36" s="1"/>
  <c r="F143" i="36"/>
  <c r="A144" i="36"/>
  <c r="B144" i="36" s="1"/>
  <c r="F144" i="36"/>
  <c r="A145" i="36"/>
  <c r="B145" i="36" s="1"/>
  <c r="F145" i="36"/>
  <c r="A146" i="36"/>
  <c r="B146" i="36"/>
  <c r="F146" i="36"/>
  <c r="A147" i="36"/>
  <c r="B147" i="36" s="1"/>
  <c r="F147" i="36"/>
  <c r="A148" i="36"/>
  <c r="B148" i="36" s="1"/>
  <c r="F148" i="36"/>
  <c r="A149" i="36"/>
  <c r="B149" i="36" s="1"/>
  <c r="F149" i="36"/>
  <c r="A150" i="36"/>
  <c r="B150" i="36" s="1"/>
  <c r="F150" i="36"/>
  <c r="A151" i="36"/>
  <c r="B151" i="36" s="1"/>
  <c r="F151" i="36"/>
  <c r="A152" i="36"/>
  <c r="B152" i="36" s="1"/>
  <c r="F152" i="36"/>
  <c r="A153" i="36"/>
  <c r="B153" i="36" s="1"/>
  <c r="F153" i="36"/>
  <c r="A154" i="36"/>
  <c r="B154" i="36" s="1"/>
  <c r="F154" i="36"/>
  <c r="A155" i="36"/>
  <c r="B155" i="36" s="1"/>
  <c r="F155" i="36"/>
  <c r="A156" i="36"/>
  <c r="B156" i="36" s="1"/>
  <c r="F156" i="36"/>
  <c r="A157" i="36"/>
  <c r="B157" i="36" s="1"/>
  <c r="F157" i="36"/>
  <c r="A158" i="36"/>
  <c r="B158" i="36" s="1"/>
  <c r="F158" i="36"/>
  <c r="A159" i="36"/>
  <c r="B159" i="36" s="1"/>
  <c r="F159" i="36"/>
  <c r="A160" i="36"/>
  <c r="B160" i="36" s="1"/>
  <c r="F160" i="36"/>
  <c r="A161" i="36"/>
  <c r="B161" i="36" s="1"/>
  <c r="F161" i="36"/>
  <c r="A162" i="36"/>
  <c r="B162" i="36" s="1"/>
  <c r="F162" i="36"/>
  <c r="A163" i="36"/>
  <c r="B163" i="36" s="1"/>
  <c r="F163" i="36"/>
  <c r="A164" i="36"/>
  <c r="B164" i="36" s="1"/>
  <c r="F164" i="36"/>
  <c r="A165" i="36"/>
  <c r="B165" i="36" s="1"/>
  <c r="F165" i="36"/>
  <c r="A166" i="36"/>
  <c r="B166" i="36" s="1"/>
  <c r="F166" i="36"/>
  <c r="A167" i="36"/>
  <c r="B167" i="36" s="1"/>
  <c r="F167" i="36"/>
  <c r="A168" i="36"/>
  <c r="B168" i="36" s="1"/>
  <c r="F168" i="36"/>
  <c r="A169" i="36"/>
  <c r="B169" i="36" s="1"/>
  <c r="F169" i="36"/>
  <c r="A170" i="36"/>
  <c r="B170" i="36" s="1"/>
  <c r="F170" i="36"/>
  <c r="A171" i="36"/>
  <c r="B171" i="36" s="1"/>
  <c r="F171" i="36"/>
  <c r="A172" i="36"/>
  <c r="B172" i="36" s="1"/>
  <c r="F172" i="36"/>
  <c r="A173" i="36"/>
  <c r="B173" i="36" s="1"/>
  <c r="F173" i="36"/>
  <c r="A174" i="36"/>
  <c r="B174" i="36" s="1"/>
  <c r="F174" i="36"/>
  <c r="A175" i="36"/>
  <c r="B175" i="36" s="1"/>
  <c r="F175" i="36"/>
  <c r="A176" i="36"/>
  <c r="B176" i="36" s="1"/>
  <c r="F176" i="36"/>
  <c r="A177" i="36"/>
  <c r="B177" i="36" s="1"/>
  <c r="F177" i="36"/>
  <c r="A178" i="36"/>
  <c r="B178" i="36" s="1"/>
  <c r="F178" i="36"/>
  <c r="A179" i="36"/>
  <c r="B179" i="36" s="1"/>
  <c r="F179" i="36"/>
  <c r="A180" i="36"/>
  <c r="B180" i="36" s="1"/>
  <c r="F180" i="36"/>
  <c r="A181" i="36"/>
  <c r="B181" i="36" s="1"/>
  <c r="F181" i="36"/>
  <c r="A182" i="36"/>
  <c r="B182" i="36" s="1"/>
  <c r="F182" i="36"/>
  <c r="A183" i="36"/>
  <c r="B183" i="36" s="1"/>
  <c r="F183" i="36"/>
  <c r="A184" i="36"/>
  <c r="B184" i="36" s="1"/>
  <c r="F184" i="36"/>
  <c r="A185" i="36"/>
  <c r="B185" i="36" s="1"/>
  <c r="F185" i="36"/>
  <c r="A186" i="36"/>
  <c r="B186" i="36" s="1"/>
  <c r="F186" i="36"/>
  <c r="A187" i="36"/>
  <c r="B187" i="36"/>
  <c r="F187" i="36"/>
  <c r="A188" i="36"/>
  <c r="B188" i="36" s="1"/>
  <c r="F188" i="36"/>
  <c r="A189" i="36"/>
  <c r="B189" i="36" s="1"/>
  <c r="F189" i="36"/>
  <c r="A190" i="36"/>
  <c r="B190" i="36" s="1"/>
  <c r="F190" i="36"/>
  <c r="A191" i="36"/>
  <c r="B191" i="36" s="1"/>
  <c r="F191" i="36"/>
  <c r="A192" i="36"/>
  <c r="B192" i="36" s="1"/>
  <c r="F192" i="36"/>
  <c r="A193" i="36"/>
  <c r="B193" i="36" s="1"/>
  <c r="F193" i="36"/>
  <c r="A194" i="36"/>
  <c r="B194" i="36" s="1"/>
  <c r="F194" i="36"/>
  <c r="A195" i="36"/>
  <c r="B195" i="36" s="1"/>
  <c r="F195" i="36"/>
  <c r="A196" i="36"/>
  <c r="B196" i="36"/>
  <c r="F196" i="36"/>
  <c r="A197" i="36"/>
  <c r="B197" i="36" s="1"/>
  <c r="F197" i="36"/>
  <c r="A198" i="36"/>
  <c r="B198" i="36" s="1"/>
  <c r="F198" i="36"/>
  <c r="A199" i="36"/>
  <c r="B199" i="36" s="1"/>
  <c r="F199" i="36"/>
  <c r="A200" i="36"/>
  <c r="B200" i="36" s="1"/>
  <c r="F200" i="36"/>
  <c r="A201" i="36"/>
  <c r="B201" i="36" s="1"/>
  <c r="F201" i="36"/>
  <c r="A202" i="36"/>
  <c r="B202" i="36" s="1"/>
  <c r="F202" i="36"/>
  <c r="A203" i="36"/>
  <c r="B203" i="36" s="1"/>
  <c r="F203" i="36"/>
  <c r="A204" i="36"/>
  <c r="B204" i="36" s="1"/>
  <c r="F204" i="36"/>
  <c r="A205" i="36"/>
  <c r="B205" i="36" s="1"/>
  <c r="F205" i="36"/>
  <c r="A206" i="36"/>
  <c r="B206" i="36" s="1"/>
  <c r="F206" i="36"/>
  <c r="A207" i="36"/>
  <c r="B207" i="36"/>
  <c r="F207" i="36"/>
  <c r="A208" i="36"/>
  <c r="B208" i="36" s="1"/>
  <c r="F208" i="36"/>
  <c r="A209" i="36"/>
  <c r="B209" i="36" s="1"/>
  <c r="F209" i="36"/>
  <c r="A210" i="36"/>
  <c r="B210" i="36" s="1"/>
  <c r="F210" i="36"/>
  <c r="A211" i="36"/>
  <c r="B211" i="36" s="1"/>
  <c r="F211" i="36"/>
  <c r="A212" i="36"/>
  <c r="B212" i="36" s="1"/>
  <c r="F212" i="36"/>
  <c r="A213" i="36"/>
  <c r="B213" i="36" s="1"/>
  <c r="F213" i="36"/>
  <c r="A214" i="36"/>
  <c r="B214" i="36" s="1"/>
  <c r="F214" i="36"/>
  <c r="A215" i="36"/>
  <c r="B215" i="36" s="1"/>
  <c r="F215" i="36"/>
  <c r="A216" i="36"/>
  <c r="B216" i="36"/>
  <c r="F216" i="36"/>
  <c r="A217" i="36"/>
  <c r="B217" i="36"/>
  <c r="F217" i="36"/>
  <c r="A218" i="36"/>
  <c r="B218" i="36" s="1"/>
  <c r="F218" i="36"/>
  <c r="A219" i="36"/>
  <c r="B219" i="36" s="1"/>
  <c r="F219" i="36"/>
  <c r="A220" i="36"/>
  <c r="B220" i="36" s="1"/>
  <c r="F220" i="36"/>
  <c r="A221" i="36"/>
  <c r="B221" i="36" s="1"/>
  <c r="F221" i="36"/>
  <c r="A222" i="36"/>
  <c r="B222" i="36" s="1"/>
  <c r="F222" i="36"/>
  <c r="A223" i="36"/>
  <c r="B223" i="36" s="1"/>
  <c r="F223" i="36"/>
  <c r="A224" i="36"/>
  <c r="B224" i="36" s="1"/>
  <c r="F224" i="36"/>
  <c r="A225" i="36"/>
  <c r="B225" i="36" s="1"/>
  <c r="F225" i="36"/>
  <c r="A226" i="36"/>
  <c r="B226" i="36" s="1"/>
  <c r="F226" i="36"/>
  <c r="A227" i="36"/>
  <c r="B227" i="36" s="1"/>
  <c r="F227" i="36"/>
  <c r="A228" i="36"/>
  <c r="B228" i="36" s="1"/>
  <c r="F228" i="36"/>
  <c r="A229" i="36"/>
  <c r="B229" i="36" s="1"/>
  <c r="F229" i="36"/>
  <c r="A230" i="36"/>
  <c r="B230" i="36" s="1"/>
  <c r="F230" i="36"/>
  <c r="A231" i="36"/>
  <c r="B231" i="36" s="1"/>
  <c r="F231" i="36"/>
  <c r="A232" i="36"/>
  <c r="B232" i="36" s="1"/>
  <c r="F232" i="36"/>
  <c r="A233" i="36"/>
  <c r="B233" i="36" s="1"/>
  <c r="F233" i="36"/>
  <c r="A234" i="36"/>
  <c r="B234" i="36" s="1"/>
  <c r="F234" i="36"/>
  <c r="A235" i="36"/>
  <c r="B235" i="36" s="1"/>
  <c r="F235" i="36"/>
  <c r="A236" i="36"/>
  <c r="B236" i="36" s="1"/>
  <c r="F236" i="36"/>
  <c r="A237" i="36"/>
  <c r="B237" i="36" s="1"/>
  <c r="F237" i="36"/>
  <c r="A238" i="36"/>
  <c r="B238" i="36" s="1"/>
  <c r="F238" i="36"/>
  <c r="A239" i="36"/>
  <c r="B239" i="36" s="1"/>
  <c r="F239" i="36"/>
  <c r="A240" i="36"/>
  <c r="B240" i="36" s="1"/>
  <c r="F240" i="36"/>
  <c r="A241" i="36"/>
  <c r="B241" i="36" s="1"/>
  <c r="F241" i="36"/>
  <c r="A242" i="36"/>
  <c r="B242" i="36" s="1"/>
  <c r="F242" i="36"/>
  <c r="A243" i="36"/>
  <c r="B243" i="36"/>
  <c r="F243" i="36"/>
  <c r="A244" i="36"/>
  <c r="B244" i="36"/>
  <c r="F244" i="36"/>
  <c r="A245" i="36"/>
  <c r="B245" i="36" s="1"/>
  <c r="F245" i="36"/>
  <c r="A246" i="36"/>
  <c r="B246" i="36"/>
  <c r="F246" i="36"/>
  <c r="A247" i="36"/>
  <c r="B247" i="36" s="1"/>
  <c r="F247" i="36"/>
  <c r="A248" i="36"/>
  <c r="B248" i="36" s="1"/>
  <c r="F248" i="36"/>
  <c r="A249" i="36"/>
  <c r="B249" i="36" s="1"/>
  <c r="F249" i="36"/>
  <c r="A250" i="36"/>
  <c r="B250" i="36" s="1"/>
  <c r="F250" i="36"/>
  <c r="A251" i="36"/>
  <c r="B251" i="36" s="1"/>
  <c r="F251" i="36"/>
  <c r="A252" i="36"/>
  <c r="B252" i="36" s="1"/>
  <c r="F252" i="36"/>
  <c r="A253" i="36"/>
  <c r="B253" i="36" s="1"/>
  <c r="F253" i="36"/>
  <c r="A254" i="36"/>
  <c r="B254" i="36" s="1"/>
  <c r="F254" i="36"/>
  <c r="A255" i="36"/>
  <c r="B255" i="36" s="1"/>
  <c r="F255" i="36"/>
  <c r="A256" i="36"/>
  <c r="B256" i="36" s="1"/>
  <c r="F256" i="36"/>
  <c r="A257" i="36"/>
  <c r="B257" i="36" s="1"/>
  <c r="F257" i="36"/>
  <c r="A258" i="36"/>
  <c r="B258" i="36" s="1"/>
  <c r="F258" i="36"/>
  <c r="A259" i="36"/>
  <c r="B259" i="36"/>
  <c r="F259" i="36"/>
  <c r="A260" i="36"/>
  <c r="B260" i="36" s="1"/>
  <c r="F260" i="36"/>
  <c r="A261" i="36"/>
  <c r="B261" i="36" s="1"/>
  <c r="F261" i="36"/>
  <c r="A262" i="36"/>
  <c r="B262" i="36" s="1"/>
  <c r="F262" i="36"/>
  <c r="A263" i="36"/>
  <c r="B263" i="36" s="1"/>
  <c r="F263" i="36"/>
  <c r="A264" i="36"/>
  <c r="B264" i="36"/>
  <c r="F264" i="36"/>
  <c r="A265" i="36"/>
  <c r="B265" i="36" s="1"/>
  <c r="F265" i="36"/>
  <c r="A266" i="36"/>
  <c r="B266" i="36" s="1"/>
  <c r="F266" i="36"/>
  <c r="A267" i="36"/>
  <c r="B267" i="36" s="1"/>
  <c r="F267" i="36"/>
  <c r="A268" i="36"/>
  <c r="B268" i="36" s="1"/>
  <c r="F268" i="36"/>
  <c r="A269" i="36"/>
  <c r="B269" i="36" s="1"/>
  <c r="F269" i="36"/>
  <c r="A270" i="36"/>
  <c r="B270" i="36" s="1"/>
  <c r="F270" i="36"/>
  <c r="A271" i="36"/>
  <c r="B271" i="36" s="1"/>
  <c r="F271" i="36"/>
  <c r="A272" i="36"/>
  <c r="B272" i="36" s="1"/>
  <c r="F272" i="36"/>
  <c r="A273" i="36"/>
  <c r="B273" i="36"/>
  <c r="F273" i="36"/>
  <c r="A274" i="36"/>
  <c r="B274" i="36" s="1"/>
  <c r="F274" i="36"/>
  <c r="A275" i="36"/>
  <c r="B275" i="36" s="1"/>
  <c r="F275" i="36"/>
  <c r="A276" i="36"/>
  <c r="B276" i="36" s="1"/>
  <c r="F276" i="36"/>
  <c r="A277" i="36"/>
  <c r="B277" i="36" s="1"/>
  <c r="F277" i="36"/>
  <c r="A278" i="36"/>
  <c r="B278" i="36" s="1"/>
  <c r="F278" i="36"/>
  <c r="A279" i="36"/>
  <c r="B279" i="36" s="1"/>
  <c r="F279" i="36"/>
  <c r="A280" i="36"/>
  <c r="B280" i="36" s="1"/>
  <c r="F280" i="36"/>
  <c r="A281" i="36"/>
  <c r="B281" i="36" s="1"/>
  <c r="F281" i="36"/>
  <c r="A282" i="36"/>
  <c r="B282" i="36" s="1"/>
  <c r="F282" i="36"/>
  <c r="A283" i="36"/>
  <c r="B283" i="36" s="1"/>
  <c r="F283" i="36"/>
  <c r="A284" i="36"/>
  <c r="B284" i="36" s="1"/>
  <c r="F284" i="36"/>
  <c r="A285" i="36"/>
  <c r="B285" i="36" s="1"/>
  <c r="F285" i="36"/>
  <c r="A286" i="36"/>
  <c r="B286" i="36" s="1"/>
  <c r="F286" i="36"/>
  <c r="A287" i="36"/>
  <c r="B287" i="36" s="1"/>
  <c r="F287" i="36"/>
  <c r="A288" i="36"/>
  <c r="B288" i="36" s="1"/>
  <c r="F288" i="36"/>
  <c r="A289" i="36"/>
  <c r="B289" i="36"/>
  <c r="F289" i="36"/>
  <c r="A290" i="36"/>
  <c r="B290" i="36" s="1"/>
  <c r="F290" i="36"/>
  <c r="A291" i="36"/>
  <c r="B291" i="36" s="1"/>
  <c r="F291" i="36"/>
  <c r="A292" i="36"/>
  <c r="B292" i="36" s="1"/>
  <c r="F292" i="36"/>
  <c r="A293" i="36"/>
  <c r="B293" i="36" s="1"/>
  <c r="F293" i="36"/>
  <c r="A294" i="36"/>
  <c r="B294" i="36"/>
  <c r="F294" i="36"/>
  <c r="A295" i="36"/>
  <c r="B295" i="36" s="1"/>
  <c r="F295" i="36"/>
  <c r="A296" i="36"/>
  <c r="B296" i="36"/>
  <c r="F296" i="36"/>
  <c r="A297" i="36"/>
  <c r="B297" i="36" s="1"/>
  <c r="F297" i="36"/>
  <c r="A298" i="36"/>
  <c r="B298" i="36" s="1"/>
  <c r="F298" i="36"/>
  <c r="A299" i="36"/>
  <c r="B299" i="36" s="1"/>
  <c r="F299" i="36"/>
  <c r="A300" i="36"/>
  <c r="B300" i="36" s="1"/>
  <c r="F300" i="36"/>
  <c r="A301" i="36"/>
  <c r="B301" i="36" s="1"/>
  <c r="F301" i="36"/>
  <c r="A302" i="36"/>
  <c r="B302" i="36" s="1"/>
  <c r="F302" i="36"/>
  <c r="A303" i="36"/>
  <c r="B303" i="36" s="1"/>
  <c r="F303" i="36"/>
  <c r="A304" i="36"/>
  <c r="B304" i="36" s="1"/>
  <c r="F304" i="36"/>
  <c r="A305" i="36"/>
  <c r="B305" i="36" s="1"/>
  <c r="F305" i="36"/>
  <c r="A306" i="36"/>
  <c r="B306" i="36" s="1"/>
  <c r="F306" i="36"/>
  <c r="A307" i="36"/>
  <c r="B307" i="36" s="1"/>
  <c r="F307" i="36"/>
  <c r="A308" i="36"/>
  <c r="B308" i="36" s="1"/>
  <c r="F308" i="36"/>
  <c r="A309" i="36"/>
  <c r="B309" i="36"/>
  <c r="F309" i="36"/>
  <c r="A310" i="36"/>
  <c r="B310" i="36" s="1"/>
  <c r="F310" i="36"/>
  <c r="A311" i="36"/>
  <c r="B311" i="36" s="1"/>
  <c r="F311" i="36"/>
  <c r="A312" i="36"/>
  <c r="B312" i="36" s="1"/>
  <c r="F312" i="36"/>
  <c r="A313" i="36"/>
  <c r="B313" i="36" s="1"/>
  <c r="F313" i="36"/>
  <c r="A314" i="36"/>
  <c r="B314" i="36"/>
  <c r="F314" i="36"/>
  <c r="A315" i="36"/>
  <c r="B315" i="36" s="1"/>
  <c r="F315" i="36"/>
  <c r="A316" i="36"/>
  <c r="B316" i="36" s="1"/>
  <c r="F316" i="36"/>
  <c r="A317" i="36"/>
  <c r="B317" i="36" s="1"/>
  <c r="F317" i="36"/>
  <c r="A318" i="36"/>
  <c r="B318" i="36" s="1"/>
  <c r="F318" i="36"/>
  <c r="A319" i="36"/>
  <c r="B319" i="36" s="1"/>
  <c r="F319" i="36"/>
  <c r="A320" i="36"/>
  <c r="B320" i="36" s="1"/>
  <c r="F320" i="36"/>
  <c r="A321" i="36"/>
  <c r="B321" i="36" s="1"/>
  <c r="F321" i="36"/>
  <c r="A322" i="36"/>
  <c r="B322" i="36" s="1"/>
  <c r="F322" i="36"/>
  <c r="A323" i="36"/>
  <c r="B323" i="36" s="1"/>
  <c r="F323" i="36"/>
  <c r="A324" i="36"/>
  <c r="B324" i="36" s="1"/>
  <c r="F324" i="36"/>
  <c r="A325" i="36"/>
  <c r="B325" i="36" s="1"/>
  <c r="F325" i="36"/>
  <c r="A326" i="36"/>
  <c r="B326" i="36" s="1"/>
  <c r="F326" i="36"/>
  <c r="A327" i="36"/>
  <c r="B327" i="36" s="1"/>
  <c r="F327" i="36"/>
  <c r="A328" i="36"/>
  <c r="B328" i="36" s="1"/>
  <c r="F328" i="36"/>
  <c r="A329" i="36"/>
  <c r="B329" i="36" s="1"/>
  <c r="F329" i="36"/>
  <c r="A330" i="36"/>
  <c r="B330" i="36" s="1"/>
  <c r="F330" i="36"/>
  <c r="A331" i="36"/>
  <c r="B331" i="36" s="1"/>
  <c r="F331" i="36"/>
  <c r="A332" i="36"/>
  <c r="B332" i="36" s="1"/>
  <c r="F332" i="36"/>
  <c r="A333" i="36"/>
  <c r="B333" i="36" s="1"/>
  <c r="F333" i="36"/>
  <c r="A334" i="36"/>
  <c r="B334" i="36"/>
  <c r="F334" i="36"/>
  <c r="A335" i="36"/>
  <c r="B335" i="36" s="1"/>
  <c r="F335" i="36"/>
  <c r="A336" i="36"/>
  <c r="B336" i="36" s="1"/>
  <c r="F336" i="36"/>
  <c r="A337" i="36"/>
  <c r="B337" i="36" s="1"/>
  <c r="F337" i="36"/>
  <c r="A338" i="36"/>
  <c r="B338" i="36" s="1"/>
  <c r="F338" i="36"/>
  <c r="A339" i="36"/>
  <c r="B339" i="36" s="1"/>
  <c r="F339" i="36"/>
  <c r="A340" i="36"/>
  <c r="B340" i="36" s="1"/>
  <c r="F340" i="36"/>
  <c r="A341" i="36"/>
  <c r="B341" i="36"/>
  <c r="F341" i="36"/>
  <c r="A342" i="36"/>
  <c r="B342" i="36" s="1"/>
  <c r="F342" i="36"/>
  <c r="A343" i="36"/>
  <c r="B343" i="36" s="1"/>
  <c r="F343" i="36"/>
  <c r="A344" i="36"/>
  <c r="B344" i="36" s="1"/>
  <c r="F344" i="36"/>
  <c r="A345" i="36"/>
  <c r="B345" i="36" s="1"/>
  <c r="F345" i="36"/>
  <c r="A346" i="36"/>
  <c r="B346" i="36" s="1"/>
  <c r="F346" i="36"/>
  <c r="A347" i="36"/>
  <c r="B347" i="36" s="1"/>
  <c r="F347" i="36"/>
  <c r="A348" i="36"/>
  <c r="B348" i="36" s="1"/>
  <c r="F348" i="36"/>
  <c r="A349" i="36"/>
  <c r="B349" i="36" s="1"/>
  <c r="F349" i="36"/>
  <c r="A350" i="36"/>
  <c r="B350" i="36" s="1"/>
  <c r="F350" i="36"/>
  <c r="A351" i="36"/>
  <c r="B351" i="36"/>
  <c r="F351" i="36"/>
  <c r="A352" i="36"/>
  <c r="B352" i="36"/>
  <c r="F352" i="36"/>
  <c r="A353" i="36"/>
  <c r="B353" i="36" s="1"/>
  <c r="F353" i="36"/>
  <c r="A354" i="36"/>
  <c r="B354" i="36" s="1"/>
  <c r="F354" i="36"/>
  <c r="A355" i="36"/>
  <c r="B355" i="36" s="1"/>
  <c r="F355" i="36"/>
  <c r="A356" i="36"/>
  <c r="B356" i="36" s="1"/>
  <c r="F356" i="36"/>
  <c r="A357" i="36"/>
  <c r="B357" i="36" s="1"/>
  <c r="F357" i="36"/>
  <c r="A358" i="36"/>
  <c r="B358" i="36" s="1"/>
  <c r="F358" i="36"/>
  <c r="A359" i="36"/>
  <c r="B359" i="36" s="1"/>
  <c r="F359" i="36"/>
  <c r="A360" i="36"/>
  <c r="B360" i="36"/>
  <c r="F360" i="36"/>
  <c r="A361" i="36"/>
  <c r="B361" i="36" s="1"/>
  <c r="F361" i="36"/>
  <c r="A362" i="36"/>
  <c r="B362" i="36" s="1"/>
  <c r="F362" i="36"/>
  <c r="A363" i="36"/>
  <c r="B363" i="36" s="1"/>
  <c r="F363" i="36"/>
  <c r="A364" i="36"/>
  <c r="B364" i="36" s="1"/>
  <c r="F364" i="36"/>
  <c r="A365" i="36"/>
  <c r="B365" i="36" s="1"/>
  <c r="F365" i="36"/>
  <c r="A366" i="36"/>
  <c r="B366" i="36" s="1"/>
  <c r="F366" i="36"/>
  <c r="A367" i="36"/>
  <c r="B367" i="36" s="1"/>
  <c r="F367" i="36"/>
  <c r="A368" i="36"/>
  <c r="B368" i="36" s="1"/>
  <c r="F368" i="36"/>
  <c r="A369" i="36"/>
  <c r="B369" i="36" s="1"/>
  <c r="F369" i="36"/>
  <c r="A370" i="36"/>
  <c r="B370" i="36" s="1"/>
  <c r="F370" i="36"/>
  <c r="A371" i="36"/>
  <c r="B371" i="36" s="1"/>
  <c r="F371" i="36"/>
  <c r="A372" i="36"/>
  <c r="B372" i="36" s="1"/>
  <c r="F372" i="36"/>
  <c r="A373" i="36"/>
  <c r="B373" i="36" s="1"/>
  <c r="F373" i="36"/>
  <c r="A374" i="36"/>
  <c r="B374" i="36"/>
  <c r="F374" i="36"/>
  <c r="A375" i="36"/>
  <c r="B375" i="36" s="1"/>
  <c r="F375" i="36"/>
  <c r="A376" i="36"/>
  <c r="B376" i="36" s="1"/>
  <c r="F376" i="36"/>
  <c r="A377" i="36"/>
  <c r="B377" i="36" s="1"/>
  <c r="F377" i="36"/>
  <c r="A378" i="36"/>
  <c r="B378" i="36" s="1"/>
  <c r="F378" i="36"/>
  <c r="A379" i="36"/>
  <c r="B379" i="36" s="1"/>
  <c r="F379" i="36"/>
  <c r="A380" i="36"/>
  <c r="B380" i="36" s="1"/>
  <c r="F380" i="36"/>
  <c r="A381" i="36"/>
  <c r="B381" i="36" s="1"/>
  <c r="F381" i="36"/>
  <c r="A382" i="36"/>
  <c r="B382" i="36" s="1"/>
  <c r="F382" i="36"/>
  <c r="A383" i="36"/>
  <c r="B383" i="36" s="1"/>
  <c r="F383" i="36"/>
  <c r="A384" i="36"/>
  <c r="B384" i="36" s="1"/>
  <c r="F384" i="36"/>
  <c r="A385" i="36"/>
  <c r="B385" i="36" s="1"/>
  <c r="F385" i="36"/>
  <c r="A386" i="36"/>
  <c r="B386" i="36" s="1"/>
  <c r="F386" i="36"/>
  <c r="A387" i="36"/>
  <c r="B387" i="36" s="1"/>
  <c r="F387" i="36"/>
  <c r="A388" i="36"/>
  <c r="B388" i="36" s="1"/>
  <c r="F388" i="36"/>
  <c r="A389" i="36"/>
  <c r="B389" i="36" s="1"/>
  <c r="F389" i="36"/>
  <c r="A390" i="36"/>
  <c r="B390" i="36" s="1"/>
  <c r="F390" i="36"/>
  <c r="A391" i="36"/>
  <c r="B391" i="36" s="1"/>
  <c r="F391" i="36"/>
  <c r="A392" i="36"/>
  <c r="B392" i="36" s="1"/>
  <c r="F392" i="36"/>
  <c r="A393" i="36"/>
  <c r="B393" i="36" s="1"/>
  <c r="F393" i="36"/>
  <c r="A394" i="36"/>
  <c r="B394" i="36" s="1"/>
  <c r="F394" i="36"/>
  <c r="A395" i="36"/>
  <c r="B395" i="36" s="1"/>
  <c r="F395" i="36"/>
  <c r="A396" i="36"/>
  <c r="B396" i="36" s="1"/>
  <c r="F396" i="36"/>
  <c r="A397" i="36"/>
  <c r="B397" i="36" s="1"/>
  <c r="F397" i="36"/>
  <c r="A398" i="36"/>
  <c r="B398" i="36" s="1"/>
  <c r="F398" i="36"/>
  <c r="A399" i="36"/>
  <c r="B399" i="36" s="1"/>
  <c r="F399" i="36"/>
  <c r="A400" i="36"/>
  <c r="B400" i="36" s="1"/>
  <c r="F400" i="36"/>
  <c r="A401" i="36"/>
  <c r="B401" i="36" s="1"/>
  <c r="F401" i="36"/>
  <c r="A402" i="36"/>
  <c r="B402" i="36" s="1"/>
  <c r="F402" i="36"/>
  <c r="A403" i="36"/>
  <c r="B403" i="36" s="1"/>
  <c r="F403" i="36"/>
  <c r="A404" i="36"/>
  <c r="B404" i="36" s="1"/>
  <c r="F404" i="36"/>
  <c r="A405" i="36"/>
  <c r="B405" i="36" s="1"/>
  <c r="F405" i="36"/>
  <c r="A406" i="36"/>
  <c r="B406" i="36" s="1"/>
  <c r="F406" i="36"/>
  <c r="A407" i="36"/>
  <c r="B407" i="36" s="1"/>
  <c r="F407" i="36"/>
  <c r="A408" i="36"/>
  <c r="B408" i="36" s="1"/>
  <c r="F408" i="36"/>
  <c r="A409" i="36"/>
  <c r="B409" i="36" s="1"/>
  <c r="F409" i="36"/>
  <c r="A410" i="36"/>
  <c r="B410" i="36" s="1"/>
  <c r="F410" i="36"/>
  <c r="A411" i="36"/>
  <c r="B411" i="36" s="1"/>
  <c r="F411" i="36"/>
  <c r="A412" i="36"/>
  <c r="B412" i="36" s="1"/>
  <c r="F412" i="36"/>
  <c r="A413" i="36"/>
  <c r="B413" i="36" s="1"/>
  <c r="F413" i="36"/>
  <c r="A414" i="36"/>
  <c r="B414" i="36" s="1"/>
  <c r="F414" i="36"/>
  <c r="A415" i="36"/>
  <c r="B415" i="36" s="1"/>
  <c r="F415" i="36"/>
  <c r="A416" i="36"/>
  <c r="B416" i="36" s="1"/>
  <c r="F416" i="36"/>
  <c r="A417" i="36"/>
  <c r="B417" i="36"/>
  <c r="F417" i="36"/>
  <c r="A418" i="36"/>
  <c r="B418" i="36" s="1"/>
  <c r="F418" i="36"/>
  <c r="A419" i="36"/>
  <c r="B419" i="36" s="1"/>
  <c r="F419" i="36"/>
  <c r="A420" i="36"/>
  <c r="B420" i="36"/>
  <c r="F420" i="36"/>
  <c r="A421" i="36"/>
  <c r="B421" i="36"/>
  <c r="F421" i="36"/>
  <c r="A422" i="36"/>
  <c r="B422" i="36" s="1"/>
  <c r="F422" i="36"/>
  <c r="A423" i="36"/>
  <c r="B423" i="36" s="1"/>
  <c r="F423" i="36"/>
  <c r="A424" i="36"/>
  <c r="B424" i="36" s="1"/>
  <c r="F424" i="36"/>
  <c r="A425" i="36"/>
  <c r="B425" i="36" s="1"/>
  <c r="F425" i="36"/>
  <c r="A426" i="36"/>
  <c r="B426" i="36"/>
  <c r="F426" i="36"/>
  <c r="A427" i="36"/>
  <c r="B427" i="36" s="1"/>
  <c r="F427" i="36"/>
  <c r="A428" i="36"/>
  <c r="B428" i="36" s="1"/>
  <c r="F428" i="36"/>
  <c r="A429" i="36"/>
  <c r="B429" i="36" s="1"/>
  <c r="F429" i="36"/>
  <c r="A430" i="36"/>
  <c r="B430" i="36" s="1"/>
  <c r="F430" i="36"/>
  <c r="A431" i="36"/>
  <c r="B431" i="36" s="1"/>
  <c r="F431" i="36"/>
  <c r="A432" i="36"/>
  <c r="B432" i="36" s="1"/>
  <c r="F432" i="36"/>
  <c r="A433" i="36"/>
  <c r="B433" i="36" s="1"/>
  <c r="F433" i="36"/>
  <c r="A434" i="36"/>
  <c r="B434" i="36" s="1"/>
  <c r="F434" i="36"/>
  <c r="A435" i="36"/>
  <c r="B435" i="36" s="1"/>
  <c r="F435" i="36"/>
  <c r="A436" i="36"/>
  <c r="B436" i="36" s="1"/>
  <c r="F436" i="36"/>
  <c r="A437" i="36"/>
  <c r="B437" i="36"/>
  <c r="F437" i="36"/>
  <c r="A438" i="36"/>
  <c r="B438" i="36" s="1"/>
  <c r="F438" i="36"/>
  <c r="A2" i="33"/>
  <c r="A3" i="33"/>
  <c r="A4" i="33"/>
  <c r="A5" i="33"/>
  <c r="A6" i="33"/>
  <c r="A7" i="33"/>
  <c r="A8" i="33"/>
  <c r="A9" i="33"/>
  <c r="A10" i="33"/>
  <c r="A11" i="33"/>
  <c r="A12" i="33"/>
  <c r="A13" i="33"/>
  <c r="A14" i="33"/>
  <c r="A15" i="33"/>
  <c r="A16" i="33"/>
  <c r="A17" i="33"/>
  <c r="A18" i="33"/>
  <c r="A19" i="33"/>
  <c r="A20" i="33"/>
  <c r="A21" i="33"/>
  <c r="A22" i="33"/>
  <c r="A23" i="33"/>
  <c r="A24" i="33"/>
  <c r="A25" i="33"/>
  <c r="A26" i="33"/>
  <c r="A27" i="33"/>
  <c r="A28" i="33"/>
  <c r="A29" i="33"/>
  <c r="A30" i="33"/>
  <c r="A31" i="33"/>
  <c r="A32" i="33"/>
  <c r="A2" i="32"/>
  <c r="B2" i="32"/>
  <c r="D2" i="32"/>
  <c r="A3" i="32"/>
  <c r="B3" i="32"/>
  <c r="D3" i="32"/>
  <c r="A4" i="32"/>
  <c r="B4" i="32"/>
  <c r="D4" i="32"/>
  <c r="A5" i="32"/>
  <c r="B5" i="32"/>
  <c r="D5" i="32"/>
  <c r="A6" i="32"/>
  <c r="B6" i="32"/>
  <c r="D6" i="32"/>
  <c r="A7" i="32"/>
  <c r="B7" i="32"/>
  <c r="D7" i="32"/>
  <c r="A8" i="32"/>
  <c r="B8" i="32"/>
  <c r="D8" i="32"/>
  <c r="A9" i="32"/>
  <c r="B9" i="32"/>
  <c r="D9" i="32"/>
  <c r="A10" i="32"/>
  <c r="B10" i="32"/>
  <c r="D10" i="32"/>
  <c r="A11" i="32"/>
  <c r="B11" i="32"/>
  <c r="D11" i="32"/>
  <c r="A12" i="32"/>
  <c r="B12" i="32"/>
  <c r="D12" i="32"/>
  <c r="A13" i="32"/>
  <c r="B13" i="32"/>
  <c r="D13" i="32"/>
  <c r="A14" i="32"/>
  <c r="B14" i="32"/>
  <c r="D14" i="32"/>
  <c r="A15" i="32"/>
  <c r="B15" i="32"/>
  <c r="D15" i="32"/>
  <c r="A16" i="32"/>
  <c r="B16" i="32"/>
  <c r="D16" i="32"/>
  <c r="A17" i="32"/>
  <c r="B17" i="32"/>
  <c r="D17" i="32"/>
  <c r="A18" i="32"/>
  <c r="B18" i="32"/>
  <c r="D18" i="32"/>
  <c r="A19" i="32"/>
  <c r="B19" i="32"/>
  <c r="D19" i="32"/>
  <c r="A20" i="32"/>
  <c r="B20" i="32"/>
  <c r="D20" i="32"/>
  <c r="A21" i="32"/>
  <c r="B21" i="32"/>
  <c r="D21" i="32"/>
  <c r="A22" i="32"/>
  <c r="B22" i="32"/>
  <c r="D22" i="32"/>
  <c r="A23" i="32"/>
  <c r="B23" i="32"/>
  <c r="D23" i="32"/>
  <c r="A24" i="32"/>
  <c r="B24" i="32"/>
  <c r="D24" i="32"/>
  <c r="A25" i="32"/>
  <c r="B25" i="32"/>
  <c r="D25" i="32"/>
  <c r="A26" i="32"/>
  <c r="B26" i="32"/>
  <c r="D26" i="32"/>
  <c r="A27" i="32"/>
  <c r="B27" i="32"/>
  <c r="D27" i="32"/>
  <c r="A28" i="32"/>
  <c r="B28" i="32"/>
  <c r="D28" i="32"/>
  <c r="A29" i="32"/>
  <c r="B29" i="32"/>
  <c r="D29" i="32"/>
  <c r="A2" i="30"/>
  <c r="C2" i="30"/>
  <c r="E2" i="30" s="1"/>
  <c r="D2" i="30" s="1"/>
  <c r="A3" i="30"/>
  <c r="C3" i="30"/>
  <c r="E3" i="30" s="1"/>
  <c r="D3" i="30" s="1"/>
  <c r="A4" i="30"/>
  <c r="C4" i="30"/>
  <c r="E4" i="30" s="1"/>
  <c r="D4" i="30" s="1"/>
  <c r="A5" i="30"/>
  <c r="C5" i="30"/>
  <c r="E5" i="30" s="1"/>
  <c r="D5" i="30" s="1"/>
  <c r="A6" i="30"/>
  <c r="C6" i="30"/>
  <c r="E6" i="30" s="1"/>
  <c r="D6" i="30" s="1"/>
  <c r="A7" i="30"/>
  <c r="C7" i="30"/>
  <c r="E7" i="30" s="1"/>
  <c r="D7" i="30" s="1"/>
  <c r="A8" i="30"/>
  <c r="C8" i="30"/>
  <c r="E8" i="30" s="1"/>
  <c r="D8" i="30" s="1"/>
  <c r="A9" i="30"/>
  <c r="C9" i="30"/>
  <c r="E9" i="30" s="1"/>
  <c r="D9" i="30" s="1"/>
  <c r="A10" i="30"/>
  <c r="C10" i="30"/>
  <c r="E10" i="30" s="1"/>
  <c r="D10" i="30" s="1"/>
  <c r="A11" i="30"/>
  <c r="C11" i="30"/>
  <c r="E11" i="30" s="1"/>
  <c r="D11" i="30" s="1"/>
  <c r="A12" i="30"/>
  <c r="C12" i="30"/>
  <c r="E12" i="30" s="1"/>
  <c r="D12" i="30" s="1"/>
  <c r="A13" i="30"/>
  <c r="C13" i="30"/>
  <c r="E13" i="30" s="1"/>
  <c r="D13" i="30" s="1"/>
  <c r="A14" i="30"/>
  <c r="C14" i="30"/>
  <c r="E14" i="30" s="1"/>
  <c r="D14" i="30" s="1"/>
  <c r="A15" i="30"/>
  <c r="C15" i="30"/>
  <c r="E15" i="30" s="1"/>
  <c r="D15" i="30" s="1"/>
  <c r="A16" i="30"/>
  <c r="C16" i="30"/>
  <c r="E16" i="30" s="1"/>
  <c r="D16" i="30" s="1"/>
  <c r="A17" i="30"/>
  <c r="C17" i="30"/>
  <c r="E17" i="30" s="1"/>
  <c r="D17" i="30" s="1"/>
  <c r="A18" i="30"/>
  <c r="C18" i="30"/>
  <c r="E18" i="30" s="1"/>
  <c r="D18" i="30" s="1"/>
  <c r="A19" i="30"/>
  <c r="C19" i="30"/>
  <c r="E19" i="30" s="1"/>
  <c r="D19" i="30" s="1"/>
  <c r="A20" i="30"/>
  <c r="C20" i="30"/>
  <c r="E20" i="30" s="1"/>
  <c r="D20" i="30" s="1"/>
  <c r="A21" i="30"/>
  <c r="C21" i="30"/>
  <c r="E21" i="30" s="1"/>
  <c r="D21" i="30" s="1"/>
  <c r="A22" i="30"/>
  <c r="C22" i="30"/>
  <c r="E22" i="30" s="1"/>
  <c r="D22" i="30" s="1"/>
  <c r="A23" i="30"/>
  <c r="C23" i="30"/>
  <c r="E23" i="30" s="1"/>
  <c r="D23" i="30" s="1"/>
  <c r="A24" i="30"/>
  <c r="C24" i="30"/>
  <c r="E24" i="30" s="1"/>
  <c r="D24" i="30" s="1"/>
  <c r="A25" i="30"/>
  <c r="C25" i="30"/>
  <c r="E25" i="30" s="1"/>
  <c r="D25" i="30" s="1"/>
  <c r="A26" i="30"/>
  <c r="C26" i="30"/>
  <c r="E26" i="30" s="1"/>
  <c r="D26" i="30" s="1"/>
  <c r="A27" i="30"/>
  <c r="C27" i="30"/>
  <c r="E27" i="30" s="1"/>
  <c r="D27" i="30" s="1"/>
  <c r="A28" i="30"/>
  <c r="C28" i="30"/>
  <c r="E28" i="30" s="1"/>
  <c r="D28" i="30" s="1"/>
  <c r="A29" i="30"/>
  <c r="C29" i="30"/>
  <c r="E29" i="30" s="1"/>
  <c r="D29" i="30" s="1"/>
  <c r="A30" i="30"/>
  <c r="C30" i="30"/>
  <c r="E30" i="30" s="1"/>
  <c r="D30" i="30" s="1"/>
  <c r="A31" i="30"/>
  <c r="C31" i="30"/>
  <c r="E31" i="30" s="1"/>
  <c r="D31" i="30" s="1"/>
  <c r="A32" i="30"/>
  <c r="C32" i="30"/>
  <c r="E32" i="30" s="1"/>
  <c r="D32" i="30" s="1"/>
  <c r="A33" i="30"/>
  <c r="C33" i="30"/>
  <c r="E33" i="30" s="1"/>
  <c r="D33" i="30" s="1"/>
  <c r="A34" i="30"/>
  <c r="C34" i="30"/>
  <c r="E34" i="30" s="1"/>
  <c r="D34" i="30" s="1"/>
  <c r="A35" i="30"/>
  <c r="C35" i="30"/>
  <c r="E35" i="30" s="1"/>
  <c r="D35" i="30" s="1"/>
  <c r="A36" i="30"/>
  <c r="C36" i="30"/>
  <c r="E36" i="30" s="1"/>
  <c r="D36" i="30" s="1"/>
  <c r="A37" i="30"/>
  <c r="C37" i="30"/>
  <c r="E37" i="30" s="1"/>
  <c r="D37" i="30" s="1"/>
  <c r="A38" i="30"/>
  <c r="C38" i="30"/>
  <c r="E38" i="30" s="1"/>
  <c r="D38" i="30" s="1"/>
  <c r="A39" i="30"/>
  <c r="C39" i="30"/>
  <c r="E39" i="30" s="1"/>
  <c r="D39" i="30" s="1"/>
  <c r="A40" i="30"/>
  <c r="C40" i="30"/>
  <c r="E40" i="30" s="1"/>
  <c r="D40" i="30" s="1"/>
  <c r="A41" i="30"/>
  <c r="C41" i="30"/>
  <c r="E41" i="30" s="1"/>
  <c r="D41" i="30" s="1"/>
  <c r="A42" i="30"/>
  <c r="C42" i="30"/>
  <c r="E42" i="30" s="1"/>
  <c r="D42" i="30" s="1"/>
  <c r="A43" i="30"/>
  <c r="C43" i="30"/>
  <c r="E43" i="30" s="1"/>
  <c r="D43" i="30" s="1"/>
  <c r="A44" i="30"/>
  <c r="C44" i="30"/>
  <c r="E44" i="30" s="1"/>
  <c r="D44" i="30" s="1"/>
  <c r="A45" i="30"/>
  <c r="C45" i="30"/>
  <c r="E45" i="30" s="1"/>
  <c r="D45" i="30" s="1"/>
  <c r="A46" i="30"/>
  <c r="C46" i="30"/>
  <c r="E46" i="30" s="1"/>
  <c r="D46" i="30" s="1"/>
  <c r="A47" i="30"/>
  <c r="C47" i="30"/>
  <c r="E47" i="30" s="1"/>
  <c r="D47" i="30" s="1"/>
  <c r="A48" i="30"/>
  <c r="C48" i="30"/>
  <c r="E48" i="30" s="1"/>
  <c r="D48" i="30" s="1"/>
  <c r="A49" i="30"/>
  <c r="C49" i="30"/>
  <c r="E49" i="30" s="1"/>
  <c r="D49" i="30" s="1"/>
  <c r="A50" i="30"/>
  <c r="C50" i="30"/>
  <c r="E50" i="30" s="1"/>
  <c r="D50" i="30" s="1"/>
  <c r="A51" i="30"/>
  <c r="C51" i="30"/>
  <c r="E51" i="30" s="1"/>
  <c r="D51" i="30" s="1"/>
  <c r="A52" i="30"/>
  <c r="C52" i="30"/>
  <c r="E52" i="30" s="1"/>
  <c r="D52" i="30" s="1"/>
  <c r="A53" i="30"/>
  <c r="C53" i="30"/>
  <c r="E53" i="30" s="1"/>
  <c r="D53" i="30" s="1"/>
  <c r="A54" i="30"/>
  <c r="C54" i="30"/>
  <c r="E54" i="30" s="1"/>
  <c r="D54" i="30" s="1"/>
  <c r="A55" i="30"/>
  <c r="C55" i="30"/>
  <c r="E55" i="30" s="1"/>
  <c r="D55" i="30" s="1"/>
  <c r="A56" i="30"/>
  <c r="C56" i="30"/>
  <c r="E56" i="30" s="1"/>
  <c r="D56" i="30" s="1"/>
  <c r="A57" i="30"/>
  <c r="C57" i="30"/>
  <c r="E57" i="30" s="1"/>
  <c r="D57" i="30" s="1"/>
  <c r="A58" i="30"/>
  <c r="C58" i="30"/>
  <c r="E58" i="30" s="1"/>
  <c r="D58" i="30" s="1"/>
  <c r="A59" i="30"/>
  <c r="C59" i="30"/>
  <c r="E59" i="30" s="1"/>
  <c r="D59" i="30" s="1"/>
  <c r="A60" i="30"/>
  <c r="C60" i="30"/>
  <c r="E60" i="30" s="1"/>
  <c r="D60" i="30" s="1"/>
  <c r="A61" i="30"/>
  <c r="C61" i="30"/>
  <c r="E61" i="30" s="1"/>
  <c r="D61" i="30" s="1"/>
  <c r="A62" i="30"/>
  <c r="C62" i="30"/>
  <c r="E62" i="30" s="1"/>
  <c r="D62" i="30" s="1"/>
  <c r="A63" i="30"/>
  <c r="C63" i="30"/>
  <c r="E63" i="30" s="1"/>
  <c r="D63" i="30" s="1"/>
  <c r="A64" i="30"/>
  <c r="C64" i="30"/>
  <c r="E64" i="30" s="1"/>
  <c r="D64" i="30" s="1"/>
  <c r="A65" i="30"/>
  <c r="C65" i="30"/>
  <c r="E65" i="30" s="1"/>
  <c r="D65" i="30" s="1"/>
  <c r="A66" i="30"/>
  <c r="C66" i="30"/>
  <c r="E66" i="30" s="1"/>
  <c r="D66" i="30" s="1"/>
  <c r="A67" i="30"/>
  <c r="C67" i="30"/>
  <c r="E67" i="30" s="1"/>
  <c r="D67" i="30" s="1"/>
  <c r="A68" i="30"/>
  <c r="C68" i="30"/>
  <c r="E68" i="30" s="1"/>
  <c r="D68" i="30" s="1"/>
  <c r="A69" i="30"/>
  <c r="C69" i="30"/>
  <c r="E69" i="30" s="1"/>
  <c r="D69" i="30" s="1"/>
  <c r="A70" i="30"/>
  <c r="C70" i="30"/>
  <c r="E70" i="30" s="1"/>
  <c r="D70" i="30" s="1"/>
  <c r="A71" i="30"/>
  <c r="C71" i="30"/>
  <c r="E71" i="30" s="1"/>
  <c r="D71" i="30" s="1"/>
  <c r="A72" i="30"/>
  <c r="C72" i="30"/>
  <c r="E72" i="30" s="1"/>
  <c r="D72" i="30" s="1"/>
  <c r="A73" i="30"/>
  <c r="C73" i="30"/>
  <c r="E73" i="30" s="1"/>
  <c r="D73" i="30" s="1"/>
  <c r="A74" i="30"/>
  <c r="C74" i="30"/>
  <c r="E74" i="30" s="1"/>
  <c r="D74" i="30" s="1"/>
  <c r="A75" i="30"/>
  <c r="C75" i="30"/>
  <c r="E75" i="30" s="1"/>
  <c r="D75" i="30" s="1"/>
  <c r="A76" i="30"/>
  <c r="C76" i="30"/>
  <c r="E76" i="30" s="1"/>
  <c r="D76" i="30" s="1"/>
  <c r="A77" i="30"/>
  <c r="C77" i="30"/>
  <c r="E77" i="30" s="1"/>
  <c r="D77" i="30" s="1"/>
  <c r="A78" i="30"/>
  <c r="C78" i="30"/>
  <c r="E78" i="30" s="1"/>
  <c r="D78" i="30" s="1"/>
  <c r="A79" i="30"/>
  <c r="C79" i="30"/>
  <c r="E79" i="30" s="1"/>
  <c r="D79" i="30" s="1"/>
  <c r="A80" i="30"/>
  <c r="C80" i="30"/>
  <c r="E80" i="30" s="1"/>
  <c r="D80" i="30" s="1"/>
  <c r="A81" i="30"/>
  <c r="C81" i="30"/>
  <c r="E81" i="30" s="1"/>
  <c r="D81" i="30" s="1"/>
  <c r="A82" i="30"/>
  <c r="C82" i="30"/>
  <c r="E82" i="30" s="1"/>
  <c r="D82" i="30" s="1"/>
  <c r="A83" i="30"/>
  <c r="C83" i="30"/>
  <c r="E83" i="30" s="1"/>
  <c r="D83" i="30" s="1"/>
  <c r="A84" i="30"/>
  <c r="C84" i="30"/>
  <c r="E84" i="30" s="1"/>
  <c r="D84" i="30" s="1"/>
  <c r="A85" i="30"/>
  <c r="C85" i="30"/>
  <c r="E85" i="30" s="1"/>
  <c r="D85" i="30" s="1"/>
  <c r="A86" i="30"/>
  <c r="C86" i="30"/>
  <c r="E86" i="30" s="1"/>
  <c r="D86" i="30" s="1"/>
  <c r="A87" i="30"/>
  <c r="C87" i="30"/>
  <c r="E87" i="30" s="1"/>
  <c r="D87" i="30" s="1"/>
  <c r="A88" i="30"/>
  <c r="C88" i="30"/>
  <c r="E88" i="30" s="1"/>
  <c r="D88" i="30" s="1"/>
  <c r="A89" i="30"/>
  <c r="C89" i="30"/>
  <c r="E89" i="30" s="1"/>
  <c r="D89" i="30" s="1"/>
  <c r="A90" i="30"/>
  <c r="C90" i="30"/>
  <c r="E90" i="30" s="1"/>
  <c r="D90" i="30" s="1"/>
  <c r="A91" i="30"/>
  <c r="C91" i="30"/>
  <c r="E91" i="30" s="1"/>
  <c r="D91" i="30" s="1"/>
  <c r="A92" i="30"/>
  <c r="C92" i="30"/>
  <c r="E92" i="30" s="1"/>
  <c r="D92" i="30" s="1"/>
  <c r="A93" i="30"/>
  <c r="C93" i="30"/>
  <c r="E93" i="30" s="1"/>
  <c r="D93" i="30" s="1"/>
  <c r="A94" i="30"/>
  <c r="C94" i="30"/>
  <c r="E94" i="30" s="1"/>
  <c r="D94" i="30" s="1"/>
  <c r="A95" i="30"/>
  <c r="C95" i="30"/>
  <c r="E95" i="30" s="1"/>
  <c r="D95" i="30" s="1"/>
  <c r="A96" i="30"/>
  <c r="C96" i="30"/>
  <c r="E96" i="30" s="1"/>
  <c r="D96" i="30" s="1"/>
  <c r="A97" i="30"/>
  <c r="C97" i="30"/>
  <c r="E97" i="30" s="1"/>
  <c r="D97" i="30" s="1"/>
  <c r="A98" i="30"/>
  <c r="C98" i="30"/>
  <c r="E98" i="30" s="1"/>
  <c r="D98" i="30" s="1"/>
  <c r="A99" i="30"/>
  <c r="C99" i="30"/>
  <c r="E99" i="30" s="1"/>
  <c r="D99" i="30" s="1"/>
  <c r="A100" i="30"/>
  <c r="C100" i="30"/>
  <c r="E100" i="30" s="1"/>
  <c r="D100" i="30" s="1"/>
  <c r="A101" i="30"/>
  <c r="C101" i="30"/>
  <c r="E101" i="30" s="1"/>
  <c r="D101" i="30" s="1"/>
  <c r="A102" i="30"/>
  <c r="C102" i="30"/>
  <c r="E102" i="30" s="1"/>
  <c r="D102" i="30" s="1"/>
  <c r="A103" i="30"/>
  <c r="C103" i="30"/>
  <c r="E103" i="30" s="1"/>
  <c r="D103" i="30" s="1"/>
  <c r="A104" i="30"/>
  <c r="C104" i="30"/>
  <c r="E104" i="30" s="1"/>
  <c r="D104" i="30" s="1"/>
  <c r="A105" i="30"/>
  <c r="C105" i="30"/>
  <c r="E105" i="30" s="1"/>
  <c r="D105" i="30" s="1"/>
  <c r="A106" i="30"/>
  <c r="C106" i="30"/>
  <c r="E106" i="30" s="1"/>
  <c r="D106" i="30" s="1"/>
  <c r="A107" i="30"/>
  <c r="C107" i="30"/>
  <c r="E107" i="30" s="1"/>
  <c r="D107" i="30" s="1"/>
  <c r="A108" i="30"/>
  <c r="C108" i="30"/>
  <c r="E108" i="30" s="1"/>
  <c r="D108" i="30" s="1"/>
  <c r="A109" i="30"/>
  <c r="C109" i="30"/>
  <c r="E109" i="30" s="1"/>
  <c r="D109" i="30" s="1"/>
  <c r="A110" i="30"/>
  <c r="C110" i="30"/>
  <c r="E110" i="30" s="1"/>
  <c r="D110" i="30" s="1"/>
  <c r="A111" i="30"/>
  <c r="C111" i="30"/>
  <c r="E111" i="30" s="1"/>
  <c r="D111" i="30" s="1"/>
  <c r="A112" i="30"/>
  <c r="C112" i="30"/>
  <c r="E112" i="30" s="1"/>
  <c r="D112" i="30" s="1"/>
  <c r="A113" i="30"/>
  <c r="C113" i="30"/>
  <c r="E113" i="30" s="1"/>
  <c r="D113" i="30" s="1"/>
  <c r="A114" i="30"/>
  <c r="C114" i="30"/>
  <c r="E114" i="30" s="1"/>
  <c r="D114" i="30" s="1"/>
  <c r="A115" i="30"/>
  <c r="C115" i="30"/>
  <c r="E115" i="30" s="1"/>
  <c r="D115" i="30" s="1"/>
  <c r="A116" i="30"/>
  <c r="C116" i="30"/>
  <c r="E116" i="30" s="1"/>
  <c r="D116" i="30" s="1"/>
  <c r="A117" i="30"/>
  <c r="C117" i="30"/>
  <c r="E117" i="30" s="1"/>
  <c r="D117" i="30" s="1"/>
  <c r="A118" i="30"/>
  <c r="C118" i="30"/>
  <c r="E118" i="30" s="1"/>
  <c r="D118" i="30" s="1"/>
  <c r="A119" i="30"/>
  <c r="C119" i="30"/>
  <c r="E119" i="30" s="1"/>
  <c r="D119" i="30" s="1"/>
  <c r="A120" i="30"/>
  <c r="C120" i="30"/>
  <c r="E120" i="30" s="1"/>
  <c r="D120" i="30" s="1"/>
  <c r="A121" i="30"/>
  <c r="C121" i="30"/>
  <c r="E121" i="30" s="1"/>
  <c r="D121" i="30" s="1"/>
  <c r="A122" i="30"/>
  <c r="C122" i="30"/>
  <c r="E122" i="30" s="1"/>
  <c r="D122" i="30" s="1"/>
  <c r="A123" i="30"/>
  <c r="C123" i="30"/>
  <c r="E123" i="30" s="1"/>
  <c r="D123" i="30" s="1"/>
  <c r="A124" i="30"/>
  <c r="C124" i="30"/>
  <c r="E124" i="30" s="1"/>
  <c r="D124" i="30" s="1"/>
  <c r="A125" i="30"/>
  <c r="C125" i="30"/>
  <c r="E125" i="30" s="1"/>
  <c r="D125" i="30" s="1"/>
  <c r="A126" i="30"/>
  <c r="C126" i="30"/>
  <c r="E126" i="30" s="1"/>
  <c r="D126" i="30" s="1"/>
  <c r="A127" i="30"/>
  <c r="C127" i="30"/>
  <c r="E127" i="30" s="1"/>
  <c r="D127" i="30" s="1"/>
  <c r="A128" i="30"/>
  <c r="C128" i="30"/>
  <c r="E128" i="30" s="1"/>
  <c r="D128" i="30" s="1"/>
  <c r="A129" i="30"/>
  <c r="C129" i="30"/>
  <c r="E129" i="30" s="1"/>
  <c r="D129" i="30" s="1"/>
  <c r="A130" i="30"/>
  <c r="C130" i="30"/>
  <c r="E130" i="30" s="1"/>
  <c r="D130" i="30" s="1"/>
  <c r="A131" i="30"/>
  <c r="C131" i="30"/>
  <c r="E131" i="30" s="1"/>
  <c r="D131" i="30" s="1"/>
  <c r="A132" i="30"/>
  <c r="C132" i="30"/>
  <c r="E132" i="30" s="1"/>
  <c r="D132" i="30" s="1"/>
  <c r="A133" i="30"/>
  <c r="C133" i="30"/>
  <c r="E133" i="30" s="1"/>
  <c r="D133" i="30" s="1"/>
  <c r="A134" i="30"/>
  <c r="C134" i="30"/>
  <c r="E134" i="30" s="1"/>
  <c r="D134" i="30" s="1"/>
  <c r="A135" i="30"/>
  <c r="C135" i="30"/>
  <c r="E135" i="30" s="1"/>
  <c r="D135" i="30" s="1"/>
  <c r="A136" i="30"/>
  <c r="C136" i="30"/>
  <c r="E136" i="30" s="1"/>
  <c r="D136" i="30" s="1"/>
  <c r="A137" i="30"/>
  <c r="C137" i="30"/>
  <c r="E137" i="30" s="1"/>
  <c r="D137" i="30" s="1"/>
  <c r="A138" i="30"/>
  <c r="C138" i="30"/>
  <c r="E138" i="30" s="1"/>
  <c r="D138" i="30" s="1"/>
  <c r="A139" i="30"/>
  <c r="C139" i="30"/>
  <c r="E139" i="30" s="1"/>
  <c r="D139" i="30" s="1"/>
  <c r="A140" i="30"/>
  <c r="C140" i="30"/>
  <c r="E140" i="30" s="1"/>
  <c r="D140" i="30" s="1"/>
  <c r="A141" i="30"/>
  <c r="C141" i="30"/>
  <c r="E141" i="30" s="1"/>
  <c r="D141" i="30" s="1"/>
  <c r="A142" i="30"/>
  <c r="C142" i="30"/>
  <c r="E142" i="30" s="1"/>
  <c r="D142" i="30" s="1"/>
  <c r="A143" i="30"/>
  <c r="C143" i="30"/>
  <c r="E143" i="30" s="1"/>
  <c r="D143" i="30" s="1"/>
  <c r="A144" i="30"/>
  <c r="C144" i="30"/>
  <c r="E144" i="30" s="1"/>
  <c r="D144" i="30" s="1"/>
  <c r="A145" i="30"/>
  <c r="C145" i="30"/>
  <c r="E145" i="30" s="1"/>
  <c r="D145" i="30" s="1"/>
  <c r="A146" i="30"/>
  <c r="C146" i="30"/>
  <c r="E146" i="30" s="1"/>
  <c r="D146" i="30" s="1"/>
  <c r="A147" i="30"/>
  <c r="C147" i="30"/>
  <c r="E147" i="30" s="1"/>
  <c r="D147" i="30" s="1"/>
  <c r="A148" i="30"/>
  <c r="C148" i="30"/>
  <c r="E148" i="30" s="1"/>
  <c r="D148" i="30" s="1"/>
  <c r="A149" i="30"/>
  <c r="C149" i="30"/>
  <c r="E149" i="30" s="1"/>
  <c r="D149" i="30" s="1"/>
  <c r="A150" i="30"/>
  <c r="C150" i="30"/>
  <c r="E150" i="30" s="1"/>
  <c r="D150" i="30" s="1"/>
  <c r="A151" i="30"/>
  <c r="C151" i="30"/>
  <c r="E151" i="30" s="1"/>
  <c r="D151" i="30" s="1"/>
  <c r="A152" i="30"/>
  <c r="C152" i="30"/>
  <c r="E152" i="30" s="1"/>
  <c r="D152" i="30" s="1"/>
  <c r="A153" i="30"/>
  <c r="C153" i="30"/>
  <c r="E153" i="30" s="1"/>
  <c r="D153" i="30" s="1"/>
  <c r="A154" i="30"/>
  <c r="C154" i="30"/>
  <c r="E154" i="30" s="1"/>
  <c r="D154" i="30" s="1"/>
  <c r="A155" i="30"/>
  <c r="C155" i="30"/>
  <c r="E155" i="30" s="1"/>
  <c r="D155" i="30" s="1"/>
  <c r="A156" i="30"/>
  <c r="C156" i="30"/>
  <c r="E156" i="30" s="1"/>
  <c r="D156" i="30" s="1"/>
  <c r="A157" i="30"/>
  <c r="C157" i="30"/>
  <c r="E157" i="30" s="1"/>
  <c r="D157" i="30" s="1"/>
  <c r="A158" i="30"/>
  <c r="C158" i="30"/>
  <c r="E158" i="30" s="1"/>
  <c r="D158" i="30" s="1"/>
  <c r="A159" i="30"/>
  <c r="C159" i="30"/>
  <c r="E159" i="30" s="1"/>
  <c r="D159" i="30" s="1"/>
  <c r="A160" i="30"/>
  <c r="C160" i="30"/>
  <c r="E160" i="30" s="1"/>
  <c r="D160" i="30" s="1"/>
  <c r="A161" i="30"/>
  <c r="C161" i="30"/>
  <c r="E161" i="30" s="1"/>
  <c r="D161" i="30" s="1"/>
  <c r="A162" i="30"/>
  <c r="C162" i="30"/>
  <c r="E162" i="30" s="1"/>
  <c r="D162" i="30" s="1"/>
  <c r="A163" i="30"/>
  <c r="C163" i="30"/>
  <c r="E163" i="30" s="1"/>
  <c r="D163" i="30" s="1"/>
  <c r="A164" i="30"/>
  <c r="C164" i="30"/>
  <c r="E164" i="30" s="1"/>
  <c r="D164" i="30" s="1"/>
  <c r="A165" i="30"/>
  <c r="C165" i="30"/>
  <c r="E165" i="30" s="1"/>
  <c r="D165" i="30" s="1"/>
  <c r="A166" i="30"/>
  <c r="C166" i="30"/>
  <c r="E166" i="30" s="1"/>
  <c r="D166" i="30" s="1"/>
  <c r="A167" i="30"/>
  <c r="C167" i="30"/>
  <c r="E167" i="30" s="1"/>
  <c r="D167" i="30" s="1"/>
  <c r="A168" i="30"/>
  <c r="C168" i="30"/>
  <c r="E168" i="30" s="1"/>
  <c r="D168" i="30" s="1"/>
  <c r="A169" i="30"/>
  <c r="C169" i="30"/>
  <c r="E169" i="30" s="1"/>
  <c r="D169" i="30" s="1"/>
  <c r="A170" i="30"/>
  <c r="C170" i="30"/>
  <c r="E170" i="30" s="1"/>
  <c r="D170" i="30" s="1"/>
  <c r="A171" i="30"/>
  <c r="C171" i="30"/>
  <c r="E171" i="30" s="1"/>
  <c r="D171" i="30" s="1"/>
  <c r="A172" i="30"/>
  <c r="C172" i="30"/>
  <c r="E172" i="30" s="1"/>
  <c r="D172" i="30" s="1"/>
  <c r="A173" i="30"/>
  <c r="C173" i="30"/>
  <c r="E173" i="30" s="1"/>
  <c r="D173" i="30" s="1"/>
  <c r="A174" i="30"/>
  <c r="C174" i="30"/>
  <c r="E174" i="30" s="1"/>
  <c r="D174" i="30" s="1"/>
  <c r="A175" i="30"/>
  <c r="C175" i="30"/>
  <c r="E175" i="30" s="1"/>
  <c r="D175" i="30" s="1"/>
  <c r="A176" i="30"/>
  <c r="C176" i="30"/>
  <c r="E176" i="30" s="1"/>
  <c r="D176" i="30" s="1"/>
  <c r="A177" i="30"/>
  <c r="C177" i="30"/>
  <c r="E177" i="30" s="1"/>
  <c r="D177" i="30" s="1"/>
  <c r="A178" i="30"/>
  <c r="C178" i="30"/>
  <c r="E178" i="30" s="1"/>
  <c r="D178" i="30" s="1"/>
  <c r="A179" i="30"/>
  <c r="C179" i="30"/>
  <c r="E179" i="30" s="1"/>
  <c r="D179" i="30" s="1"/>
  <c r="A180" i="30"/>
  <c r="C180" i="30"/>
  <c r="E180" i="30" s="1"/>
  <c r="D180" i="30" s="1"/>
  <c r="A181" i="30"/>
  <c r="C181" i="30"/>
  <c r="E181" i="30" s="1"/>
  <c r="D181" i="30" s="1"/>
  <c r="A182" i="30"/>
  <c r="C182" i="30"/>
  <c r="E182" i="30" s="1"/>
  <c r="D182" i="30" s="1"/>
  <c r="A183" i="30"/>
  <c r="C183" i="30"/>
  <c r="E183" i="30" s="1"/>
  <c r="D183" i="30" s="1"/>
  <c r="A184" i="30"/>
  <c r="C184" i="30"/>
  <c r="E184" i="30" s="1"/>
  <c r="D184" i="30" s="1"/>
  <c r="A185" i="30"/>
  <c r="C185" i="30"/>
  <c r="E185" i="30" s="1"/>
  <c r="D185" i="30" s="1"/>
  <c r="A186" i="30"/>
  <c r="C186" i="30"/>
  <c r="E186" i="30" s="1"/>
  <c r="D186" i="30" s="1"/>
  <c r="A187" i="30"/>
  <c r="C187" i="30"/>
  <c r="E187" i="30" s="1"/>
  <c r="D187" i="30" s="1"/>
  <c r="A188" i="30"/>
  <c r="C188" i="30"/>
  <c r="E188" i="30" s="1"/>
  <c r="D188" i="30" s="1"/>
  <c r="A189" i="30"/>
  <c r="C189" i="30"/>
  <c r="E189" i="30" s="1"/>
  <c r="D189" i="30" s="1"/>
  <c r="A190" i="30"/>
  <c r="C190" i="30"/>
  <c r="E190" i="30" s="1"/>
  <c r="D190" i="30" s="1"/>
  <c r="A191" i="30"/>
  <c r="C191" i="30"/>
  <c r="E191" i="30" s="1"/>
  <c r="D191" i="30" s="1"/>
  <c r="A192" i="30"/>
  <c r="C192" i="30"/>
  <c r="E192" i="30" s="1"/>
  <c r="D192" i="30" s="1"/>
  <c r="A193" i="30"/>
  <c r="C193" i="30"/>
  <c r="E193" i="30" s="1"/>
  <c r="D193" i="30" s="1"/>
  <c r="A194" i="30"/>
  <c r="C194" i="30"/>
  <c r="E194" i="30" s="1"/>
  <c r="D194" i="30" s="1"/>
  <c r="A195" i="30"/>
  <c r="C195" i="30"/>
  <c r="E195" i="30" s="1"/>
  <c r="D195" i="30" s="1"/>
  <c r="A196" i="30"/>
  <c r="C196" i="30"/>
  <c r="E196" i="30" s="1"/>
  <c r="D196" i="30" s="1"/>
  <c r="A197" i="30"/>
  <c r="C197" i="30"/>
  <c r="E197" i="30" s="1"/>
  <c r="D197" i="30" s="1"/>
  <c r="A198" i="30"/>
  <c r="C198" i="30"/>
  <c r="E198" i="30" s="1"/>
  <c r="D198" i="30" s="1"/>
  <c r="A199" i="30"/>
  <c r="C199" i="30"/>
  <c r="E199" i="30" s="1"/>
  <c r="D199" i="30" s="1"/>
  <c r="A200" i="30"/>
  <c r="C200" i="30"/>
  <c r="E200" i="30" s="1"/>
  <c r="D200" i="30" s="1"/>
  <c r="A201" i="30"/>
  <c r="C201" i="30"/>
  <c r="E201" i="30" s="1"/>
  <c r="D201" i="30" s="1"/>
  <c r="A202" i="30"/>
  <c r="C202" i="30"/>
  <c r="E202" i="30" s="1"/>
  <c r="D202" i="30" s="1"/>
  <c r="A203" i="30"/>
  <c r="C203" i="30"/>
  <c r="E203" i="30" s="1"/>
  <c r="D203" i="30" s="1"/>
  <c r="A204" i="30"/>
  <c r="C204" i="30"/>
  <c r="E204" i="30" s="1"/>
  <c r="D204" i="30" s="1"/>
  <c r="A205" i="30"/>
  <c r="C205" i="30"/>
  <c r="E205" i="30" s="1"/>
  <c r="D205" i="30" s="1"/>
  <c r="A206" i="30"/>
  <c r="C206" i="30"/>
  <c r="E206" i="30" s="1"/>
  <c r="D206" i="30" s="1"/>
  <c r="A207" i="30"/>
  <c r="C207" i="30"/>
  <c r="E207" i="30" s="1"/>
  <c r="D207" i="30" s="1"/>
  <c r="A208" i="30"/>
  <c r="C208" i="30"/>
  <c r="E208" i="30" s="1"/>
  <c r="D208" i="30" s="1"/>
  <c r="A209" i="30"/>
  <c r="C209" i="30"/>
  <c r="E209" i="30" s="1"/>
  <c r="D209" i="30" s="1"/>
  <c r="A210" i="30"/>
  <c r="C210" i="30"/>
  <c r="E210" i="30" s="1"/>
  <c r="D210" i="30" s="1"/>
  <c r="A211" i="30"/>
  <c r="C211" i="30"/>
  <c r="E211" i="30" s="1"/>
  <c r="D211" i="30" s="1"/>
  <c r="A212" i="30"/>
  <c r="C212" i="30"/>
  <c r="E212" i="30" s="1"/>
  <c r="D212" i="30" s="1"/>
  <c r="A213" i="30"/>
  <c r="C213" i="30"/>
  <c r="E213" i="30" s="1"/>
  <c r="D213" i="30" s="1"/>
  <c r="A214" i="30"/>
  <c r="C214" i="30"/>
  <c r="E214" i="30" s="1"/>
  <c r="D214" i="30" s="1"/>
  <c r="A215" i="30"/>
  <c r="C215" i="30"/>
  <c r="E215" i="30" s="1"/>
  <c r="D215" i="30" s="1"/>
  <c r="A216" i="30"/>
  <c r="C216" i="30"/>
  <c r="E216" i="30" s="1"/>
  <c r="D216" i="30" s="1"/>
  <c r="A217" i="30"/>
  <c r="C217" i="30"/>
  <c r="E217" i="30" s="1"/>
  <c r="D217" i="30" s="1"/>
  <c r="A218" i="30"/>
  <c r="C218" i="30"/>
  <c r="E218" i="30" s="1"/>
  <c r="D218" i="30" s="1"/>
  <c r="A219" i="30"/>
  <c r="C219" i="30"/>
  <c r="E219" i="30" s="1"/>
  <c r="D219" i="30" s="1"/>
  <c r="A220" i="30"/>
  <c r="C220" i="30"/>
  <c r="E220" i="30" s="1"/>
  <c r="D220" i="30" s="1"/>
  <c r="A221" i="30"/>
  <c r="C221" i="30"/>
  <c r="E221" i="30" s="1"/>
  <c r="D221" i="30" s="1"/>
  <c r="A222" i="30"/>
  <c r="C222" i="30"/>
  <c r="E222" i="30" s="1"/>
  <c r="D222" i="30" s="1"/>
  <c r="A223" i="30"/>
  <c r="C223" i="30"/>
  <c r="E223" i="30" s="1"/>
  <c r="D223" i="30" s="1"/>
  <c r="A224" i="30"/>
  <c r="C224" i="30"/>
  <c r="E224" i="30" s="1"/>
  <c r="D224" i="30" s="1"/>
  <c r="A225" i="30"/>
  <c r="C225" i="30"/>
  <c r="E225" i="30" s="1"/>
  <c r="D225" i="30" s="1"/>
  <c r="A226" i="30"/>
  <c r="C226" i="30"/>
  <c r="E226" i="30" s="1"/>
  <c r="D226" i="30" s="1"/>
  <c r="A227" i="30"/>
  <c r="C227" i="30"/>
  <c r="E227" i="30" s="1"/>
  <c r="D227" i="30" s="1"/>
  <c r="A228" i="30"/>
  <c r="C228" i="30"/>
  <c r="E228" i="30" s="1"/>
  <c r="D228" i="30" s="1"/>
  <c r="A229" i="30"/>
  <c r="C229" i="30"/>
  <c r="E229" i="30" s="1"/>
  <c r="D229" i="30" s="1"/>
  <c r="A230" i="30"/>
  <c r="C230" i="30"/>
  <c r="E230" i="30" s="1"/>
  <c r="D230" i="30" s="1"/>
  <c r="A231" i="30"/>
  <c r="C231" i="30"/>
  <c r="E231" i="30" s="1"/>
  <c r="D231" i="30" s="1"/>
  <c r="A232" i="30"/>
  <c r="C232" i="30"/>
  <c r="E232" i="30" s="1"/>
  <c r="D232" i="30" s="1"/>
  <c r="A233" i="30"/>
  <c r="C233" i="30"/>
  <c r="E233" i="30" s="1"/>
  <c r="D233" i="30" s="1"/>
  <c r="A234" i="30"/>
  <c r="C234" i="30"/>
  <c r="E234" i="30" s="1"/>
  <c r="D234" i="30" s="1"/>
  <c r="A235" i="30"/>
  <c r="C235" i="30"/>
  <c r="E235" i="30" s="1"/>
  <c r="D235" i="30" s="1"/>
  <c r="A236" i="30"/>
  <c r="C236" i="30"/>
  <c r="E236" i="30" s="1"/>
  <c r="D236" i="30" s="1"/>
  <c r="A237" i="30"/>
  <c r="C237" i="30"/>
  <c r="E237" i="30" s="1"/>
  <c r="D237" i="30" s="1"/>
  <c r="A238" i="30"/>
  <c r="C238" i="30"/>
  <c r="E238" i="30" s="1"/>
  <c r="D238" i="30" s="1"/>
  <c r="A239" i="30"/>
  <c r="C239" i="30"/>
  <c r="E239" i="30" s="1"/>
  <c r="D239" i="30" s="1"/>
  <c r="A240" i="30"/>
  <c r="C240" i="30"/>
  <c r="E240" i="30" s="1"/>
  <c r="D240" i="30" s="1"/>
  <c r="A241" i="30"/>
  <c r="C241" i="30"/>
  <c r="E241" i="30" s="1"/>
  <c r="D241" i="30" s="1"/>
  <c r="A242" i="30"/>
  <c r="C242" i="30"/>
  <c r="E242" i="30" s="1"/>
  <c r="D242" i="30" s="1"/>
  <c r="A243" i="30"/>
  <c r="C243" i="30"/>
  <c r="E243" i="30" s="1"/>
  <c r="D243" i="30" s="1"/>
  <c r="A244" i="30"/>
  <c r="C244" i="30"/>
  <c r="E244" i="30" s="1"/>
  <c r="D244" i="30" s="1"/>
  <c r="A245" i="30"/>
  <c r="C245" i="30"/>
  <c r="E245" i="30" s="1"/>
  <c r="D245" i="30" s="1"/>
  <c r="A246" i="30"/>
  <c r="C246" i="30"/>
  <c r="E246" i="30" s="1"/>
  <c r="D246" i="30" s="1"/>
  <c r="A247" i="30"/>
  <c r="C247" i="30"/>
  <c r="E247" i="30" s="1"/>
  <c r="D247" i="30" s="1"/>
  <c r="A248" i="30"/>
  <c r="C248" i="30"/>
  <c r="E248" i="30" s="1"/>
  <c r="D248" i="30" s="1"/>
  <c r="A249" i="30"/>
  <c r="C249" i="30"/>
  <c r="E249" i="30" s="1"/>
  <c r="D249" i="30" s="1"/>
  <c r="A250" i="30"/>
  <c r="C250" i="30"/>
  <c r="E250" i="30" s="1"/>
  <c r="D250" i="30" s="1"/>
  <c r="A251" i="30"/>
  <c r="C251" i="30"/>
  <c r="E251" i="30" s="1"/>
  <c r="D251" i="30" s="1"/>
  <c r="A252" i="30"/>
  <c r="C252" i="30"/>
  <c r="E252" i="30" s="1"/>
  <c r="D252" i="30" s="1"/>
  <c r="A253" i="30"/>
  <c r="C253" i="30"/>
  <c r="E253" i="30" s="1"/>
  <c r="D253" i="30" s="1"/>
  <c r="A254" i="30"/>
  <c r="C254" i="30"/>
  <c r="E254" i="30" s="1"/>
  <c r="D254" i="30" s="1"/>
  <c r="A255" i="30"/>
  <c r="C255" i="30"/>
  <c r="E255" i="30" s="1"/>
  <c r="D255" i="30" s="1"/>
  <c r="A256" i="30"/>
  <c r="C256" i="30"/>
  <c r="E256" i="30" s="1"/>
  <c r="D256" i="30" s="1"/>
  <c r="A257" i="30"/>
  <c r="C257" i="30"/>
  <c r="E257" i="30" s="1"/>
  <c r="D257" i="30" s="1"/>
  <c r="A258" i="30"/>
  <c r="C258" i="30"/>
  <c r="E258" i="30" s="1"/>
  <c r="D258" i="30" s="1"/>
  <c r="A259" i="30"/>
  <c r="C259" i="30"/>
  <c r="E259" i="30" s="1"/>
  <c r="D259" i="30" s="1"/>
  <c r="A260" i="30"/>
  <c r="C260" i="30"/>
  <c r="E260" i="30" s="1"/>
  <c r="D260" i="30" s="1"/>
  <c r="A261" i="30"/>
  <c r="C261" i="30"/>
  <c r="E261" i="30" s="1"/>
  <c r="D261" i="30" s="1"/>
  <c r="A262" i="30"/>
  <c r="C262" i="30"/>
  <c r="E262" i="30" s="1"/>
  <c r="D262" i="30" s="1"/>
  <c r="A263" i="30"/>
  <c r="C263" i="30"/>
  <c r="E263" i="30" s="1"/>
  <c r="D263" i="30" s="1"/>
  <c r="A264" i="30"/>
  <c r="C264" i="30"/>
  <c r="E264" i="30" s="1"/>
  <c r="D264" i="30" s="1"/>
  <c r="A265" i="30"/>
  <c r="C265" i="30"/>
  <c r="E265" i="30" s="1"/>
  <c r="D265" i="30" s="1"/>
  <c r="A266" i="30"/>
  <c r="C266" i="30"/>
  <c r="E266" i="30" s="1"/>
  <c r="D266" i="30" s="1"/>
  <c r="A267" i="30"/>
  <c r="C267" i="30"/>
  <c r="E267" i="30" s="1"/>
  <c r="D267" i="30" s="1"/>
  <c r="A268" i="30"/>
  <c r="C268" i="30"/>
  <c r="E268" i="30" s="1"/>
  <c r="D268" i="30" s="1"/>
  <c r="A269" i="30"/>
  <c r="C269" i="30"/>
  <c r="E269" i="30" s="1"/>
  <c r="D269" i="30" s="1"/>
  <c r="A270" i="30"/>
  <c r="C270" i="30"/>
  <c r="E270" i="30" s="1"/>
  <c r="D270" i="30" s="1"/>
  <c r="A271" i="30"/>
  <c r="C271" i="30"/>
  <c r="E271" i="30" s="1"/>
  <c r="D271" i="30" s="1"/>
  <c r="A272" i="30"/>
  <c r="C272" i="30"/>
  <c r="E272" i="30" s="1"/>
  <c r="D272" i="30" s="1"/>
  <c r="A273" i="30"/>
  <c r="C273" i="30"/>
  <c r="E273" i="30" s="1"/>
  <c r="D273" i="30" s="1"/>
  <c r="A274" i="30"/>
  <c r="C274" i="30"/>
  <c r="E274" i="30" s="1"/>
  <c r="D274" i="30" s="1"/>
  <c r="A275" i="30"/>
  <c r="C275" i="30"/>
  <c r="E275" i="30" s="1"/>
  <c r="D275" i="30" s="1"/>
  <c r="A276" i="30"/>
  <c r="C276" i="30"/>
  <c r="E276" i="30" s="1"/>
  <c r="D276" i="30" s="1"/>
  <c r="A277" i="30"/>
  <c r="C277" i="30"/>
  <c r="E277" i="30" s="1"/>
  <c r="D277" i="30" s="1"/>
  <c r="A278" i="30"/>
  <c r="C278" i="30"/>
  <c r="E278" i="30" s="1"/>
  <c r="D278" i="30" s="1"/>
  <c r="A279" i="30"/>
  <c r="C279" i="30"/>
  <c r="E279" i="30" s="1"/>
  <c r="D279" i="30" s="1"/>
  <c r="A280" i="30"/>
  <c r="C280" i="30"/>
  <c r="E280" i="30" s="1"/>
  <c r="D280" i="30" s="1"/>
  <c r="A281" i="30"/>
  <c r="C281" i="30"/>
  <c r="E281" i="30" s="1"/>
  <c r="D281" i="30" s="1"/>
  <c r="A282" i="30"/>
  <c r="C282" i="30"/>
  <c r="E282" i="30" s="1"/>
  <c r="D282" i="30" s="1"/>
  <c r="A283" i="30"/>
  <c r="C283" i="30"/>
  <c r="E283" i="30" s="1"/>
  <c r="D283" i="30" s="1"/>
  <c r="A284" i="30"/>
  <c r="C284" i="30"/>
  <c r="E284" i="30" s="1"/>
  <c r="D284" i="30" s="1"/>
  <c r="A285" i="30"/>
  <c r="C285" i="30"/>
  <c r="E285" i="30" s="1"/>
  <c r="D285" i="30" s="1"/>
  <c r="A286" i="30"/>
  <c r="C286" i="30"/>
  <c r="E286" i="30" s="1"/>
  <c r="D286" i="30" s="1"/>
  <c r="A287" i="30"/>
  <c r="C287" i="30"/>
  <c r="E287" i="30" s="1"/>
  <c r="D287" i="30" s="1"/>
  <c r="A288" i="30"/>
  <c r="C288" i="30"/>
  <c r="E288" i="30" s="1"/>
  <c r="D288" i="30" s="1"/>
  <c r="A289" i="30"/>
  <c r="C289" i="30"/>
  <c r="E289" i="30" s="1"/>
  <c r="D289" i="30" s="1"/>
  <c r="A290" i="30"/>
  <c r="C290" i="30"/>
  <c r="E290" i="30" s="1"/>
  <c r="D290" i="30" s="1"/>
  <c r="A291" i="30"/>
  <c r="C291" i="30"/>
  <c r="E291" i="30" s="1"/>
  <c r="D291" i="30" s="1"/>
  <c r="A292" i="30"/>
  <c r="C292" i="30"/>
  <c r="E292" i="30" s="1"/>
  <c r="D292" i="30" s="1"/>
  <c r="A293" i="30"/>
  <c r="C293" i="30"/>
  <c r="E293" i="30" s="1"/>
  <c r="D293" i="30" s="1"/>
  <c r="A294" i="30"/>
  <c r="C294" i="30"/>
  <c r="E294" i="30" s="1"/>
  <c r="D294" i="30" s="1"/>
  <c r="A295" i="30"/>
  <c r="C295" i="30"/>
  <c r="E295" i="30" s="1"/>
  <c r="D295" i="30" s="1"/>
  <c r="A296" i="30"/>
  <c r="C296" i="30"/>
  <c r="E296" i="30" s="1"/>
  <c r="D296" i="30" s="1"/>
  <c r="A297" i="30"/>
  <c r="C297" i="30"/>
  <c r="E297" i="30" s="1"/>
  <c r="D297" i="30" s="1"/>
  <c r="A298" i="30"/>
  <c r="C298" i="30"/>
  <c r="E298" i="30" s="1"/>
  <c r="D298" i="30" s="1"/>
  <c r="A299" i="30"/>
  <c r="C299" i="30"/>
  <c r="E299" i="30" s="1"/>
  <c r="D299" i="30" s="1"/>
  <c r="A300" i="30"/>
  <c r="C300" i="30"/>
  <c r="E300" i="30" s="1"/>
  <c r="D300" i="30" s="1"/>
  <c r="A301" i="30"/>
  <c r="C301" i="30"/>
  <c r="E301" i="30" s="1"/>
  <c r="D301" i="30" s="1"/>
  <c r="A302" i="30"/>
  <c r="C302" i="30"/>
  <c r="E302" i="30" s="1"/>
  <c r="D302" i="30" s="1"/>
  <c r="A303" i="30"/>
  <c r="C303" i="30"/>
  <c r="E303" i="30" s="1"/>
  <c r="D303" i="30" s="1"/>
  <c r="A304" i="30"/>
  <c r="C304" i="30"/>
  <c r="E304" i="30" s="1"/>
  <c r="D304" i="30" s="1"/>
  <c r="A305" i="30"/>
  <c r="C305" i="30"/>
  <c r="E305" i="30" s="1"/>
  <c r="D305" i="30" s="1"/>
  <c r="A306" i="30"/>
  <c r="C306" i="30"/>
  <c r="E306" i="30" s="1"/>
  <c r="D306" i="30" s="1"/>
  <c r="A307" i="30"/>
  <c r="C307" i="30"/>
  <c r="E307" i="30" s="1"/>
  <c r="D307" i="30" s="1"/>
  <c r="A308" i="30"/>
  <c r="C308" i="30"/>
  <c r="E308" i="30" s="1"/>
  <c r="D308" i="30" s="1"/>
  <c r="A309" i="30"/>
  <c r="C309" i="30"/>
  <c r="E309" i="30" s="1"/>
  <c r="D309" i="30" s="1"/>
  <c r="A310" i="30"/>
  <c r="C310" i="30"/>
  <c r="E310" i="30" s="1"/>
  <c r="D310" i="30" s="1"/>
  <c r="A311" i="30"/>
  <c r="C311" i="30"/>
  <c r="E311" i="30" s="1"/>
  <c r="D311" i="30" s="1"/>
  <c r="A312" i="30"/>
  <c r="C312" i="30"/>
  <c r="E312" i="30" s="1"/>
  <c r="D312" i="30" s="1"/>
  <c r="A313" i="30"/>
  <c r="C313" i="30"/>
  <c r="E313" i="30" s="1"/>
  <c r="D313" i="30" s="1"/>
  <c r="A314" i="30"/>
  <c r="C314" i="30"/>
  <c r="E314" i="30" s="1"/>
  <c r="D314" i="30" s="1"/>
  <c r="A315" i="30"/>
  <c r="C315" i="30"/>
  <c r="E315" i="30" s="1"/>
  <c r="D315" i="30" s="1"/>
  <c r="A316" i="30"/>
  <c r="C316" i="30"/>
  <c r="E316" i="30" s="1"/>
  <c r="D316" i="30" s="1"/>
  <c r="A317" i="30"/>
  <c r="C317" i="30"/>
  <c r="E317" i="30" s="1"/>
  <c r="D317" i="30" s="1"/>
  <c r="A318" i="30"/>
  <c r="C318" i="30"/>
  <c r="E318" i="30" s="1"/>
  <c r="D318" i="30" s="1"/>
  <c r="A319" i="30"/>
  <c r="C319" i="30"/>
  <c r="E319" i="30" s="1"/>
  <c r="D319" i="30" s="1"/>
  <c r="A320" i="30"/>
  <c r="C320" i="30"/>
  <c r="E320" i="30" s="1"/>
  <c r="D320" i="30" s="1"/>
  <c r="A321" i="30"/>
  <c r="C321" i="30"/>
  <c r="E321" i="30" s="1"/>
  <c r="D321" i="30" s="1"/>
  <c r="A322" i="30"/>
  <c r="C322" i="30"/>
  <c r="E322" i="30" s="1"/>
  <c r="D322" i="30" s="1"/>
  <c r="A323" i="30"/>
  <c r="C323" i="30"/>
  <c r="E323" i="30" s="1"/>
  <c r="D323" i="30" s="1"/>
  <c r="A324" i="30"/>
  <c r="C324" i="30"/>
  <c r="E324" i="30" s="1"/>
  <c r="D324" i="30" s="1"/>
  <c r="A325" i="30"/>
  <c r="C325" i="30"/>
  <c r="E325" i="30" s="1"/>
  <c r="D325" i="30" s="1"/>
  <c r="A326" i="30"/>
  <c r="C326" i="30"/>
  <c r="E326" i="30" s="1"/>
  <c r="D326" i="30" s="1"/>
  <c r="A327" i="30"/>
  <c r="C327" i="30"/>
  <c r="E327" i="30" s="1"/>
  <c r="D327" i="30" s="1"/>
  <c r="A328" i="30"/>
  <c r="C328" i="30"/>
  <c r="E328" i="30" s="1"/>
  <c r="D328" i="30" s="1"/>
  <c r="A329" i="30"/>
  <c r="C329" i="30"/>
  <c r="E329" i="30" s="1"/>
  <c r="D329" i="30" s="1"/>
  <c r="A330" i="30"/>
  <c r="C330" i="30"/>
  <c r="E330" i="30" s="1"/>
  <c r="D330" i="30" s="1"/>
  <c r="A331" i="30"/>
  <c r="C331" i="30"/>
  <c r="E331" i="30" s="1"/>
  <c r="D331" i="30" s="1"/>
  <c r="A332" i="30"/>
  <c r="C332" i="30"/>
  <c r="E332" i="30" s="1"/>
  <c r="D332" i="30" s="1"/>
  <c r="A333" i="30"/>
  <c r="C333" i="30"/>
  <c r="E333" i="30" s="1"/>
  <c r="D333" i="30" s="1"/>
  <c r="A334" i="30"/>
  <c r="C334" i="30"/>
  <c r="E334" i="30" s="1"/>
  <c r="D334" i="30" s="1"/>
  <c r="A335" i="30"/>
  <c r="C335" i="30"/>
  <c r="E335" i="30" s="1"/>
  <c r="D335" i="30" s="1"/>
  <c r="A336" i="30"/>
  <c r="C336" i="30"/>
  <c r="E336" i="30" s="1"/>
  <c r="D336" i="30" s="1"/>
  <c r="A337" i="30"/>
  <c r="C337" i="30"/>
  <c r="E337" i="30" s="1"/>
  <c r="D337" i="30" s="1"/>
  <c r="A338" i="30"/>
  <c r="C338" i="30"/>
  <c r="E338" i="30" s="1"/>
  <c r="D338" i="30" s="1"/>
  <c r="A339" i="30"/>
  <c r="C339" i="30"/>
  <c r="E339" i="30" s="1"/>
  <c r="D339" i="30" s="1"/>
  <c r="A340" i="30"/>
  <c r="C340" i="30"/>
  <c r="E340" i="30" s="1"/>
  <c r="D340" i="30" s="1"/>
  <c r="A341" i="30"/>
  <c r="C341" i="30"/>
  <c r="E341" i="30" s="1"/>
  <c r="D341" i="30" s="1"/>
  <c r="A342" i="30"/>
  <c r="C342" i="30"/>
  <c r="E342" i="30" s="1"/>
  <c r="D342" i="30" s="1"/>
  <c r="A343" i="30"/>
  <c r="C343" i="30"/>
  <c r="E343" i="30" s="1"/>
  <c r="D343" i="30" s="1"/>
  <c r="A344" i="30"/>
  <c r="C344" i="30"/>
  <c r="E344" i="30" s="1"/>
  <c r="D344" i="30" s="1"/>
  <c r="A345" i="30"/>
  <c r="C345" i="30"/>
  <c r="E345" i="30" s="1"/>
  <c r="D345" i="30" s="1"/>
  <c r="A346" i="30"/>
  <c r="C346" i="30"/>
  <c r="E346" i="30" s="1"/>
  <c r="D346" i="30" s="1"/>
  <c r="A347" i="30"/>
  <c r="C347" i="30"/>
  <c r="E347" i="30" s="1"/>
  <c r="D347" i="30" s="1"/>
  <c r="A348" i="30"/>
  <c r="C348" i="30"/>
  <c r="E348" i="30" s="1"/>
  <c r="D348" i="30" s="1"/>
  <c r="A349" i="30"/>
  <c r="C349" i="30"/>
  <c r="E349" i="30" s="1"/>
  <c r="D349" i="30" s="1"/>
  <c r="A350" i="30"/>
  <c r="C350" i="30"/>
  <c r="E350" i="30" s="1"/>
  <c r="D350" i="30" s="1"/>
  <c r="A351" i="30"/>
  <c r="C351" i="30"/>
  <c r="E351" i="30" s="1"/>
  <c r="D351" i="30" s="1"/>
  <c r="A352" i="30"/>
  <c r="C352" i="30"/>
  <c r="E352" i="30" s="1"/>
  <c r="D352" i="30" s="1"/>
  <c r="A353" i="30"/>
  <c r="C353" i="30"/>
  <c r="E353" i="30" s="1"/>
  <c r="D353" i="30" s="1"/>
  <c r="A354" i="30"/>
  <c r="C354" i="30"/>
  <c r="E354" i="30" s="1"/>
  <c r="D354" i="30" s="1"/>
  <c r="A355" i="30"/>
  <c r="C355" i="30"/>
  <c r="E355" i="30" s="1"/>
  <c r="D355" i="30" s="1"/>
  <c r="A356" i="30"/>
  <c r="C356" i="30"/>
  <c r="E356" i="30" s="1"/>
  <c r="D356" i="30" s="1"/>
  <c r="A357" i="30"/>
  <c r="C357" i="30"/>
  <c r="E357" i="30" s="1"/>
  <c r="D357" i="30" s="1"/>
  <c r="A358" i="30"/>
  <c r="C358" i="30"/>
  <c r="E358" i="30" s="1"/>
  <c r="D358" i="30" s="1"/>
  <c r="A359" i="30"/>
  <c r="C359" i="30"/>
  <c r="E359" i="30" s="1"/>
  <c r="D359" i="30" s="1"/>
  <c r="A360" i="30"/>
  <c r="C360" i="30"/>
  <c r="E360" i="30" s="1"/>
  <c r="D360" i="30" s="1"/>
  <c r="A361" i="30"/>
  <c r="C361" i="30"/>
  <c r="E361" i="30" s="1"/>
  <c r="D361" i="30" s="1"/>
  <c r="A362" i="30"/>
  <c r="C362" i="30"/>
  <c r="E362" i="30" s="1"/>
  <c r="D362" i="30" s="1"/>
  <c r="A363" i="30"/>
  <c r="C363" i="30"/>
  <c r="E363" i="30" s="1"/>
  <c r="D363" i="30" s="1"/>
  <c r="A364" i="30"/>
  <c r="C364" i="30"/>
  <c r="E364" i="30" s="1"/>
  <c r="D364" i="30" s="1"/>
  <c r="A365" i="30"/>
  <c r="C365" i="30"/>
  <c r="E365" i="30" s="1"/>
  <c r="D365" i="30" s="1"/>
  <c r="A366" i="30"/>
  <c r="C366" i="30"/>
  <c r="E366" i="30" s="1"/>
  <c r="D366" i="30" s="1"/>
  <c r="A367" i="30"/>
  <c r="C367" i="30"/>
  <c r="E367" i="30" s="1"/>
  <c r="D367" i="30" s="1"/>
  <c r="A368" i="30"/>
  <c r="C368" i="30"/>
  <c r="E368" i="30" s="1"/>
  <c r="D368" i="30" s="1"/>
  <c r="A369" i="30"/>
  <c r="C369" i="30"/>
  <c r="E369" i="30" s="1"/>
  <c r="D369" i="30" s="1"/>
  <c r="A370" i="30"/>
  <c r="C370" i="30"/>
  <c r="E370" i="30" s="1"/>
  <c r="D370" i="30" s="1"/>
  <c r="A371" i="30"/>
  <c r="C371" i="30"/>
  <c r="E371" i="30" s="1"/>
  <c r="D371" i="30" s="1"/>
  <c r="A372" i="30"/>
  <c r="C372" i="30"/>
  <c r="E372" i="30" s="1"/>
  <c r="D372" i="30" s="1"/>
  <c r="A373" i="30"/>
  <c r="C373" i="30"/>
  <c r="E373" i="30" s="1"/>
  <c r="D373" i="30" s="1"/>
  <c r="A374" i="30"/>
  <c r="C374" i="30"/>
  <c r="E374" i="30" s="1"/>
  <c r="D374" i="30" s="1"/>
  <c r="A375" i="30"/>
  <c r="C375" i="30"/>
  <c r="E375" i="30" s="1"/>
  <c r="D375" i="30" s="1"/>
  <c r="A376" i="30"/>
  <c r="C376" i="30"/>
  <c r="E376" i="30" s="1"/>
  <c r="D376" i="30" s="1"/>
  <c r="A377" i="30"/>
  <c r="C377" i="30"/>
  <c r="E377" i="30" s="1"/>
  <c r="D377" i="30" s="1"/>
  <c r="A378" i="30"/>
  <c r="C378" i="30"/>
  <c r="E378" i="30" s="1"/>
  <c r="D378" i="30" s="1"/>
  <c r="A379" i="30"/>
  <c r="C379" i="30"/>
  <c r="E379" i="30" s="1"/>
  <c r="D379" i="30" s="1"/>
  <c r="A380" i="30"/>
  <c r="C380" i="30"/>
  <c r="E380" i="30" s="1"/>
  <c r="D380" i="30" s="1"/>
  <c r="A381" i="30"/>
  <c r="C381" i="30"/>
  <c r="E381" i="30" s="1"/>
  <c r="D381" i="30" s="1"/>
  <c r="A382" i="30"/>
  <c r="C382" i="30"/>
  <c r="E382" i="30" s="1"/>
  <c r="D382" i="30" s="1"/>
  <c r="A383" i="30"/>
  <c r="C383" i="30"/>
  <c r="E383" i="30" s="1"/>
  <c r="D383" i="30" s="1"/>
  <c r="A384" i="30"/>
  <c r="C384" i="30"/>
  <c r="E384" i="30" s="1"/>
  <c r="D384" i="30" s="1"/>
  <c r="A385" i="30"/>
  <c r="C385" i="30"/>
  <c r="E385" i="30" s="1"/>
  <c r="D385" i="30" s="1"/>
  <c r="A386" i="30"/>
  <c r="C386" i="30"/>
  <c r="E386" i="30" s="1"/>
  <c r="D386" i="30" s="1"/>
  <c r="A387" i="30"/>
  <c r="C387" i="30"/>
  <c r="E387" i="30" s="1"/>
  <c r="D387" i="30" s="1"/>
  <c r="A388" i="30"/>
  <c r="C388" i="30"/>
  <c r="E388" i="30" s="1"/>
  <c r="D388" i="30" s="1"/>
  <c r="A389" i="30"/>
  <c r="C389" i="30"/>
  <c r="E389" i="30" s="1"/>
  <c r="D389" i="30" s="1"/>
  <c r="A390" i="30"/>
  <c r="C390" i="30"/>
  <c r="E390" i="30" s="1"/>
  <c r="D390" i="30" s="1"/>
  <c r="A391" i="30"/>
  <c r="C391" i="30"/>
  <c r="E391" i="30" s="1"/>
  <c r="D391" i="30" s="1"/>
  <c r="A392" i="30"/>
  <c r="C392" i="30"/>
  <c r="E392" i="30" s="1"/>
  <c r="D392" i="30" s="1"/>
  <c r="A393" i="30"/>
  <c r="C393" i="30"/>
  <c r="E393" i="30" s="1"/>
  <c r="D393" i="30" s="1"/>
  <c r="A394" i="30"/>
  <c r="C394" i="30"/>
  <c r="E394" i="30" s="1"/>
  <c r="D394" i="30" s="1"/>
  <c r="A395" i="30"/>
  <c r="C395" i="30"/>
  <c r="E395" i="30" s="1"/>
  <c r="D395" i="30" s="1"/>
  <c r="A396" i="30"/>
  <c r="C396" i="30"/>
  <c r="E396" i="30" s="1"/>
  <c r="D396" i="30" s="1"/>
  <c r="A397" i="30"/>
  <c r="C397" i="30"/>
  <c r="E397" i="30" s="1"/>
  <c r="D397" i="30" s="1"/>
  <c r="A398" i="30"/>
  <c r="C398" i="30"/>
  <c r="E398" i="30" s="1"/>
  <c r="D398" i="30" s="1"/>
  <c r="A399" i="30"/>
  <c r="C399" i="30"/>
  <c r="E399" i="30" s="1"/>
  <c r="D399" i="30" s="1"/>
  <c r="A400" i="30"/>
  <c r="C400" i="30"/>
  <c r="E400" i="30" s="1"/>
  <c r="D400" i="30" s="1"/>
  <c r="A401" i="30"/>
  <c r="C401" i="30"/>
  <c r="E401" i="30" s="1"/>
  <c r="D401" i="30" s="1"/>
  <c r="A402" i="30"/>
  <c r="C402" i="30"/>
  <c r="E402" i="30" s="1"/>
  <c r="D402" i="30" s="1"/>
  <c r="A403" i="30"/>
  <c r="C403" i="30"/>
  <c r="E403" i="30" s="1"/>
  <c r="D403" i="30" s="1"/>
  <c r="A404" i="30"/>
  <c r="C404" i="30"/>
  <c r="E404" i="30" s="1"/>
  <c r="D404" i="30" s="1"/>
  <c r="A405" i="30"/>
  <c r="C405" i="30"/>
  <c r="E405" i="30" s="1"/>
  <c r="D405" i="30" s="1"/>
  <c r="A406" i="30"/>
  <c r="C406" i="30"/>
  <c r="E406" i="30" s="1"/>
  <c r="D406" i="30" s="1"/>
  <c r="A407" i="30"/>
  <c r="C407" i="30"/>
  <c r="E407" i="30" s="1"/>
  <c r="D407" i="30" s="1"/>
  <c r="A408" i="30"/>
  <c r="C408" i="30"/>
  <c r="E408" i="30" s="1"/>
  <c r="D408" i="30" s="1"/>
  <c r="A409" i="30"/>
  <c r="C409" i="30"/>
  <c r="E409" i="30" s="1"/>
  <c r="D409" i="30" s="1"/>
  <c r="A410" i="30"/>
  <c r="C410" i="30"/>
  <c r="E410" i="30" s="1"/>
  <c r="D410" i="30" s="1"/>
  <c r="A411" i="30"/>
  <c r="C411" i="30"/>
  <c r="E411" i="30" s="1"/>
  <c r="D411" i="30" s="1"/>
  <c r="A412" i="30"/>
  <c r="C412" i="30"/>
  <c r="E412" i="30" s="1"/>
  <c r="D412" i="30" s="1"/>
  <c r="A413" i="30"/>
  <c r="C413" i="30"/>
  <c r="E413" i="30" s="1"/>
  <c r="D413" i="30" s="1"/>
  <c r="A414" i="30"/>
  <c r="C414" i="30"/>
  <c r="E414" i="30" s="1"/>
  <c r="D414" i="30" s="1"/>
  <c r="A415" i="30"/>
  <c r="C415" i="30"/>
  <c r="E415" i="30" s="1"/>
  <c r="D415" i="30" s="1"/>
  <c r="A416" i="30"/>
  <c r="C416" i="30"/>
  <c r="E416" i="30" s="1"/>
  <c r="D416" i="30" s="1"/>
  <c r="A417" i="30"/>
  <c r="C417" i="30"/>
  <c r="E417" i="30" s="1"/>
  <c r="D417" i="30" s="1"/>
  <c r="A418" i="30"/>
  <c r="C418" i="30"/>
  <c r="E418" i="30" s="1"/>
  <c r="D418" i="30" s="1"/>
  <c r="A419" i="30"/>
  <c r="C419" i="30"/>
  <c r="E419" i="30" s="1"/>
  <c r="D419" i="30" s="1"/>
  <c r="A420" i="30"/>
  <c r="C420" i="30"/>
  <c r="E420" i="30" s="1"/>
  <c r="D420" i="30" s="1"/>
  <c r="A421" i="30"/>
  <c r="C421" i="30"/>
  <c r="E421" i="30" s="1"/>
  <c r="D421" i="30" s="1"/>
  <c r="A422" i="30"/>
  <c r="C422" i="30"/>
  <c r="E422" i="30" s="1"/>
  <c r="D422" i="30" s="1"/>
  <c r="A423" i="30"/>
  <c r="C423" i="30"/>
  <c r="E423" i="30" s="1"/>
  <c r="D423" i="30" s="1"/>
  <c r="A424" i="30"/>
  <c r="C424" i="30"/>
  <c r="E424" i="30" s="1"/>
  <c r="D424" i="30" s="1"/>
  <c r="A425" i="30"/>
  <c r="C425" i="30"/>
  <c r="E425" i="30" s="1"/>
  <c r="D425" i="30" s="1"/>
  <c r="A426" i="30"/>
  <c r="C426" i="30"/>
  <c r="E426" i="30" s="1"/>
  <c r="D426" i="30" s="1"/>
  <c r="A427" i="30"/>
  <c r="C427" i="30"/>
  <c r="E427" i="30" s="1"/>
  <c r="D427" i="30" s="1"/>
  <c r="A428" i="30"/>
  <c r="C428" i="30"/>
  <c r="E428" i="30" s="1"/>
  <c r="D428" i="30" s="1"/>
  <c r="A429" i="30"/>
  <c r="C429" i="30"/>
  <c r="E429" i="30" s="1"/>
  <c r="D429" i="30" s="1"/>
  <c r="A430" i="30"/>
  <c r="C430" i="30"/>
  <c r="E430" i="30" s="1"/>
  <c r="D430" i="30" s="1"/>
  <c r="A431" i="30"/>
  <c r="C431" i="30"/>
  <c r="E431" i="30" s="1"/>
  <c r="D431" i="30" s="1"/>
  <c r="A432" i="30"/>
  <c r="C432" i="30"/>
  <c r="E432" i="30" s="1"/>
  <c r="D432" i="30" s="1"/>
  <c r="A433" i="30"/>
  <c r="C433" i="30"/>
  <c r="E433" i="30" s="1"/>
  <c r="D433" i="30" s="1"/>
  <c r="A434" i="30"/>
  <c r="C434" i="30"/>
  <c r="E434" i="30" s="1"/>
  <c r="D434" i="30" s="1"/>
  <c r="A435" i="30"/>
  <c r="C435" i="30"/>
  <c r="E435" i="30" s="1"/>
  <c r="D435" i="30" s="1"/>
  <c r="A436" i="30"/>
  <c r="C436" i="30"/>
  <c r="E436" i="30" s="1"/>
  <c r="D436" i="30" s="1"/>
  <c r="A437" i="30"/>
  <c r="C437" i="30"/>
  <c r="E437" i="30" s="1"/>
  <c r="D437" i="30" s="1"/>
  <c r="A438" i="30"/>
  <c r="C438" i="30"/>
  <c r="E438" i="30" s="1"/>
  <c r="D438" i="30" s="1"/>
  <c r="A439" i="30"/>
  <c r="C439" i="30"/>
  <c r="E439" i="30" s="1"/>
  <c r="D439" i="30" s="1"/>
  <c r="A440" i="30"/>
  <c r="C440" i="30"/>
  <c r="E440" i="30" s="1"/>
  <c r="D440" i="30" s="1"/>
  <c r="A441" i="30"/>
  <c r="C441" i="30"/>
  <c r="E441" i="30" s="1"/>
  <c r="D441" i="30" s="1"/>
  <c r="A442" i="30"/>
  <c r="C442" i="30"/>
  <c r="E442" i="30" s="1"/>
  <c r="D442" i="30" s="1"/>
  <c r="A443" i="30"/>
  <c r="C443" i="30"/>
  <c r="E443" i="30" s="1"/>
  <c r="D443" i="30" s="1"/>
  <c r="A444" i="30"/>
  <c r="C444" i="30"/>
  <c r="E444" i="30" s="1"/>
  <c r="D444" i="30" s="1"/>
  <c r="A445" i="30"/>
  <c r="C445" i="30"/>
  <c r="E445" i="30" s="1"/>
  <c r="D445" i="30" s="1"/>
  <c r="A446" i="30"/>
  <c r="C446" i="30"/>
  <c r="E446" i="30" s="1"/>
  <c r="D446" i="30" s="1"/>
  <c r="A447" i="30"/>
  <c r="C447" i="30"/>
  <c r="E447" i="30" s="1"/>
  <c r="D447" i="30" s="1"/>
  <c r="A448" i="30"/>
  <c r="C448" i="30"/>
  <c r="E448" i="30" s="1"/>
  <c r="D448" i="30" s="1"/>
  <c r="A449" i="30"/>
  <c r="C449" i="30"/>
  <c r="E449" i="30" s="1"/>
  <c r="D449" i="30" s="1"/>
  <c r="A450" i="30"/>
  <c r="C450" i="30"/>
  <c r="E450" i="30" s="1"/>
  <c r="D450" i="30" s="1"/>
  <c r="A451" i="30"/>
  <c r="C451" i="30"/>
  <c r="E451" i="30" s="1"/>
  <c r="D451" i="30" s="1"/>
  <c r="A452" i="30"/>
  <c r="C452" i="30"/>
  <c r="E452" i="30" s="1"/>
  <c r="D452" i="30" s="1"/>
  <c r="A453" i="30"/>
  <c r="C453" i="30"/>
  <c r="E453" i="30" s="1"/>
  <c r="D453" i="30" s="1"/>
  <c r="A454" i="30"/>
  <c r="C454" i="30"/>
  <c r="E454" i="30" s="1"/>
  <c r="D454" i="30" s="1"/>
  <c r="A455" i="30"/>
  <c r="C455" i="30"/>
  <c r="E455" i="30" s="1"/>
  <c r="D455" i="30" s="1"/>
  <c r="A456" i="30"/>
  <c r="C456" i="30"/>
  <c r="E456" i="30" s="1"/>
  <c r="D456" i="30" s="1"/>
  <c r="A457" i="30"/>
  <c r="C457" i="30"/>
  <c r="E457" i="30" s="1"/>
  <c r="D457" i="30" s="1"/>
  <c r="A458" i="30"/>
  <c r="C458" i="30"/>
  <c r="E458" i="30" s="1"/>
  <c r="D458" i="30" s="1"/>
  <c r="A459" i="30"/>
  <c r="C459" i="30"/>
  <c r="E459" i="30" s="1"/>
  <c r="D459" i="30" s="1"/>
  <c r="A460" i="30"/>
  <c r="C460" i="30"/>
  <c r="E460" i="30" s="1"/>
  <c r="D460" i="30" s="1"/>
  <c r="A461" i="30"/>
  <c r="C461" i="30"/>
  <c r="E461" i="30" s="1"/>
  <c r="D461" i="30" s="1"/>
  <c r="A462" i="30"/>
  <c r="C462" i="30"/>
  <c r="E462" i="30" s="1"/>
  <c r="D462" i="30" s="1"/>
  <c r="A463" i="30"/>
  <c r="C463" i="30"/>
  <c r="E463" i="30" s="1"/>
  <c r="D463" i="30" s="1"/>
  <c r="A464" i="30"/>
  <c r="C464" i="30"/>
  <c r="E464" i="30" s="1"/>
  <c r="D464" i="30" s="1"/>
  <c r="A465" i="30"/>
  <c r="C465" i="30"/>
  <c r="E465" i="30" s="1"/>
  <c r="D465" i="30" s="1"/>
  <c r="A466" i="30"/>
  <c r="C466" i="30"/>
  <c r="E466" i="30" s="1"/>
  <c r="D466" i="30" s="1"/>
  <c r="A467" i="30"/>
  <c r="C467" i="30"/>
  <c r="E467" i="30" s="1"/>
  <c r="D467" i="30" s="1"/>
  <c r="A468" i="30"/>
  <c r="C468" i="30"/>
  <c r="E468" i="30" s="1"/>
  <c r="D468" i="30" s="1"/>
  <c r="A469" i="30"/>
  <c r="C469" i="30"/>
  <c r="E469" i="30" s="1"/>
  <c r="D469" i="30" s="1"/>
  <c r="A470" i="30"/>
  <c r="C470" i="30"/>
  <c r="E470" i="30" s="1"/>
  <c r="D470" i="30" s="1"/>
  <c r="A471" i="30"/>
  <c r="C471" i="30"/>
  <c r="E471" i="30" s="1"/>
  <c r="D471" i="30" s="1"/>
  <c r="A472" i="30"/>
  <c r="C472" i="30"/>
  <c r="E472" i="30" s="1"/>
  <c r="D472" i="30" s="1"/>
  <c r="A473" i="30"/>
  <c r="C473" i="30"/>
  <c r="E473" i="30" s="1"/>
  <c r="D473" i="30" s="1"/>
  <c r="A474" i="30"/>
  <c r="C474" i="30"/>
  <c r="E474" i="30" s="1"/>
  <c r="D474" i="30" s="1"/>
  <c r="A475" i="30"/>
  <c r="C475" i="30"/>
  <c r="E475" i="30" s="1"/>
  <c r="D475" i="30" s="1"/>
  <c r="A476" i="30"/>
  <c r="C476" i="30"/>
  <c r="E476" i="30" s="1"/>
  <c r="D476" i="30" s="1"/>
  <c r="A477" i="30"/>
  <c r="C477" i="30"/>
  <c r="E477" i="30" s="1"/>
  <c r="D477" i="30" s="1"/>
  <c r="A478" i="30"/>
  <c r="C478" i="30"/>
  <c r="E478" i="30" s="1"/>
  <c r="D478" i="30" s="1"/>
  <c r="A479" i="30"/>
  <c r="C479" i="30"/>
  <c r="E479" i="30" s="1"/>
  <c r="D479" i="30" s="1"/>
  <c r="A480" i="30"/>
  <c r="C480" i="30"/>
  <c r="E480" i="30" s="1"/>
  <c r="D480" i="30" s="1"/>
  <c r="A481" i="30"/>
  <c r="C481" i="30"/>
  <c r="E481" i="30" s="1"/>
  <c r="D481" i="30" s="1"/>
  <c r="A482" i="30"/>
  <c r="C482" i="30"/>
  <c r="E482" i="30" s="1"/>
  <c r="D482" i="30" s="1"/>
  <c r="A483" i="30"/>
  <c r="C483" i="30"/>
  <c r="E483" i="30" s="1"/>
  <c r="D483" i="30" s="1"/>
  <c r="A484" i="30"/>
  <c r="C484" i="30"/>
  <c r="E484" i="30" s="1"/>
  <c r="D484" i="30" s="1"/>
  <c r="A485" i="30"/>
  <c r="C485" i="30"/>
  <c r="E485" i="30" s="1"/>
  <c r="D485" i="30" s="1"/>
  <c r="A486" i="30"/>
  <c r="C486" i="30"/>
  <c r="E486" i="30" s="1"/>
  <c r="D486" i="30" s="1"/>
  <c r="A487" i="30"/>
  <c r="C487" i="30"/>
  <c r="E487" i="30" s="1"/>
  <c r="D487" i="30" s="1"/>
  <c r="A488" i="30"/>
  <c r="C488" i="30"/>
  <c r="E488" i="30" s="1"/>
  <c r="D488" i="30" s="1"/>
  <c r="A489" i="30"/>
  <c r="C489" i="30"/>
  <c r="E489" i="30" s="1"/>
  <c r="D489" i="30" s="1"/>
  <c r="A490" i="30"/>
  <c r="C490" i="30"/>
  <c r="E490" i="30" s="1"/>
  <c r="D490" i="30" s="1"/>
  <c r="A491" i="30"/>
  <c r="C491" i="30"/>
  <c r="E491" i="30" s="1"/>
  <c r="D491" i="30" s="1"/>
  <c r="A492" i="30"/>
  <c r="C492" i="30"/>
  <c r="E492" i="30" s="1"/>
  <c r="D492" i="30" s="1"/>
  <c r="A493" i="30"/>
  <c r="C493" i="30"/>
  <c r="E493" i="30" s="1"/>
  <c r="D493" i="30" s="1"/>
  <c r="A494" i="30"/>
  <c r="C494" i="30"/>
  <c r="E494" i="30" s="1"/>
  <c r="D494" i="30" s="1"/>
  <c r="A495" i="30"/>
  <c r="C495" i="30"/>
  <c r="E495" i="30" s="1"/>
  <c r="D495" i="30" s="1"/>
  <c r="A496" i="30"/>
  <c r="C496" i="30"/>
  <c r="E496" i="30" s="1"/>
  <c r="D496" i="30" s="1"/>
  <c r="A497" i="30"/>
  <c r="C497" i="30"/>
  <c r="E497" i="30" s="1"/>
  <c r="D497" i="30" s="1"/>
  <c r="A498" i="30"/>
  <c r="C498" i="30"/>
  <c r="E498" i="30" s="1"/>
  <c r="D498" i="30" s="1"/>
  <c r="A499" i="30"/>
  <c r="C499" i="30"/>
  <c r="E499" i="30" s="1"/>
  <c r="D499" i="30" s="1"/>
  <c r="A500" i="30"/>
  <c r="C500" i="30"/>
  <c r="E500" i="30" s="1"/>
  <c r="D500" i="30" s="1"/>
  <c r="A501" i="30"/>
  <c r="C501" i="30"/>
  <c r="E501" i="30" s="1"/>
  <c r="D501" i="30" s="1"/>
  <c r="A502" i="30"/>
  <c r="C502" i="30"/>
  <c r="E502" i="30" s="1"/>
  <c r="D502" i="30" s="1"/>
  <c r="A503" i="30"/>
  <c r="C503" i="30"/>
  <c r="E503" i="30" s="1"/>
  <c r="D503" i="30" s="1"/>
  <c r="A504" i="30"/>
  <c r="C504" i="30"/>
  <c r="E504" i="30" s="1"/>
  <c r="D504" i="30" s="1"/>
  <c r="A505" i="30"/>
  <c r="C505" i="30"/>
  <c r="E505" i="30" s="1"/>
  <c r="D505" i="30" s="1"/>
  <c r="A506" i="30"/>
  <c r="C506" i="30"/>
  <c r="E506" i="30" s="1"/>
  <c r="D506" i="30" s="1"/>
  <c r="A507" i="30"/>
  <c r="C507" i="30"/>
  <c r="E507" i="30" s="1"/>
  <c r="D507" i="30" s="1"/>
  <c r="A508" i="30"/>
  <c r="C508" i="30"/>
  <c r="E508" i="30" s="1"/>
  <c r="D508" i="30" s="1"/>
  <c r="A509" i="30"/>
  <c r="C509" i="30"/>
  <c r="E509" i="30" s="1"/>
  <c r="D509" i="30" s="1"/>
  <c r="A510" i="30"/>
  <c r="C510" i="30"/>
  <c r="E510" i="30" s="1"/>
  <c r="D510" i="30" s="1"/>
  <c r="A511" i="30"/>
  <c r="C511" i="30"/>
  <c r="E511" i="30" s="1"/>
  <c r="D511" i="30" s="1"/>
  <c r="A512" i="30"/>
  <c r="C512" i="30"/>
  <c r="E512" i="30" s="1"/>
  <c r="D512" i="30" s="1"/>
  <c r="A513" i="30"/>
  <c r="C513" i="30"/>
  <c r="E513" i="30" s="1"/>
  <c r="D513" i="30" s="1"/>
  <c r="A514" i="30"/>
  <c r="C514" i="30"/>
  <c r="E514" i="30" s="1"/>
  <c r="D514" i="30" s="1"/>
  <c r="A515" i="30"/>
  <c r="C515" i="30"/>
  <c r="E515" i="30" s="1"/>
  <c r="D515" i="30" s="1"/>
  <c r="A516" i="30"/>
  <c r="C516" i="30"/>
  <c r="E516" i="30" s="1"/>
  <c r="D516" i="30" s="1"/>
  <c r="A517" i="30"/>
  <c r="C517" i="30"/>
  <c r="E517" i="30" s="1"/>
  <c r="D517" i="30" s="1"/>
  <c r="A518" i="30"/>
  <c r="C518" i="30"/>
  <c r="E518" i="30" s="1"/>
  <c r="D518" i="30" s="1"/>
  <c r="A519" i="30"/>
  <c r="C519" i="30"/>
  <c r="E519" i="30" s="1"/>
  <c r="D519" i="30" s="1"/>
  <c r="A520" i="30"/>
  <c r="C520" i="30"/>
  <c r="E520" i="30" s="1"/>
  <c r="D520" i="30" s="1"/>
  <c r="A521" i="30"/>
  <c r="C521" i="30"/>
  <c r="E521" i="30" s="1"/>
  <c r="D521" i="30" s="1"/>
  <c r="A522" i="30"/>
  <c r="C522" i="30"/>
  <c r="E522" i="30" s="1"/>
  <c r="D522" i="30" s="1"/>
  <c r="A523" i="30"/>
  <c r="C523" i="30"/>
  <c r="E523" i="30" s="1"/>
  <c r="D523" i="30" s="1"/>
  <c r="A524" i="30"/>
  <c r="C524" i="30"/>
  <c r="E524" i="30" s="1"/>
  <c r="D524" i="30" s="1"/>
  <c r="A525" i="30"/>
  <c r="C525" i="30"/>
  <c r="E525" i="30" s="1"/>
  <c r="D525" i="30" s="1"/>
  <c r="A526" i="30"/>
  <c r="C526" i="30"/>
  <c r="E526" i="30" s="1"/>
  <c r="D526" i="30" s="1"/>
  <c r="A527" i="30"/>
  <c r="C527" i="30"/>
  <c r="E527" i="30" s="1"/>
  <c r="D527" i="30" s="1"/>
  <c r="A528" i="30"/>
  <c r="C528" i="30"/>
  <c r="E528" i="30" s="1"/>
  <c r="D528" i="30" s="1"/>
  <c r="A529" i="30"/>
  <c r="C529" i="30"/>
  <c r="E529" i="30" s="1"/>
  <c r="D529" i="30" s="1"/>
  <c r="A530" i="30"/>
  <c r="C530" i="30"/>
  <c r="E530" i="30" s="1"/>
  <c r="D530" i="30" s="1"/>
  <c r="A531" i="30"/>
  <c r="C531" i="30"/>
  <c r="E531" i="30" s="1"/>
  <c r="D531" i="30" s="1"/>
  <c r="A532" i="30"/>
  <c r="C532" i="30"/>
  <c r="E532" i="30" s="1"/>
  <c r="D532" i="30" s="1"/>
  <c r="A533" i="30"/>
  <c r="C533" i="30"/>
  <c r="E533" i="30" s="1"/>
  <c r="D533" i="30" s="1"/>
  <c r="A534" i="30"/>
  <c r="C534" i="30"/>
  <c r="E534" i="30" s="1"/>
  <c r="D534" i="30" s="1"/>
  <c r="A535" i="30"/>
  <c r="C535" i="30"/>
  <c r="E535" i="30" s="1"/>
  <c r="D535" i="30" s="1"/>
  <c r="A536" i="30"/>
  <c r="C536" i="30"/>
  <c r="E536" i="30" s="1"/>
  <c r="D536" i="30" s="1"/>
  <c r="A537" i="30"/>
  <c r="C537" i="30"/>
  <c r="E537" i="30" s="1"/>
  <c r="D537" i="30" s="1"/>
  <c r="A538" i="30"/>
  <c r="C538" i="30"/>
  <c r="E538" i="30" s="1"/>
  <c r="D538" i="30" s="1"/>
  <c r="A539" i="30"/>
  <c r="C539" i="30"/>
  <c r="E539" i="30" s="1"/>
  <c r="D539" i="30" s="1"/>
  <c r="A540" i="30"/>
  <c r="C540" i="30"/>
  <c r="E540" i="30" s="1"/>
  <c r="D540" i="30" s="1"/>
  <c r="A541" i="30"/>
  <c r="C541" i="30"/>
  <c r="E541" i="30" s="1"/>
  <c r="D541" i="30" s="1"/>
  <c r="A542" i="30"/>
  <c r="C542" i="30"/>
  <c r="E542" i="30" s="1"/>
  <c r="D542" i="30" s="1"/>
  <c r="A543" i="30"/>
  <c r="C543" i="30"/>
  <c r="E543" i="30" s="1"/>
  <c r="D543" i="30" s="1"/>
  <c r="A544" i="30"/>
  <c r="C544" i="30"/>
  <c r="E544" i="30" s="1"/>
  <c r="D544" i="30" s="1"/>
  <c r="A545" i="30"/>
  <c r="C545" i="30"/>
  <c r="E545" i="30" s="1"/>
  <c r="D545" i="30" s="1"/>
  <c r="A546" i="30"/>
  <c r="C546" i="30"/>
  <c r="E546" i="30" s="1"/>
  <c r="D546" i="30" s="1"/>
  <c r="A547" i="30"/>
  <c r="C547" i="30"/>
  <c r="E547" i="30" s="1"/>
  <c r="D547" i="30" s="1"/>
  <c r="A548" i="30"/>
  <c r="C548" i="30"/>
  <c r="E548" i="30" s="1"/>
  <c r="D548" i="30" s="1"/>
  <c r="A549" i="30"/>
  <c r="C549" i="30"/>
  <c r="E549" i="30" s="1"/>
  <c r="D549" i="30" s="1"/>
  <c r="A550" i="30"/>
  <c r="C550" i="30"/>
  <c r="E550" i="30" s="1"/>
  <c r="D550" i="30" s="1"/>
  <c r="A551" i="30"/>
  <c r="C551" i="30"/>
  <c r="E551" i="30" s="1"/>
  <c r="D551" i="30" s="1"/>
  <c r="A552" i="30"/>
  <c r="C552" i="30"/>
  <c r="E552" i="30" s="1"/>
  <c r="D552" i="30" s="1"/>
  <c r="A553" i="30"/>
  <c r="C553" i="30"/>
  <c r="E553" i="30" s="1"/>
  <c r="D553" i="30" s="1"/>
  <c r="A554" i="30"/>
  <c r="C554" i="30"/>
  <c r="E554" i="30" s="1"/>
  <c r="D554" i="30" s="1"/>
  <c r="A555" i="30"/>
  <c r="C555" i="30"/>
  <c r="E555" i="30" s="1"/>
  <c r="D555" i="30" s="1"/>
  <c r="A556" i="30"/>
  <c r="C556" i="30"/>
  <c r="E556" i="30" s="1"/>
  <c r="D556" i="30" s="1"/>
  <c r="A557" i="30"/>
  <c r="C557" i="30"/>
  <c r="E557" i="30" s="1"/>
  <c r="D557" i="30" s="1"/>
  <c r="A558" i="30"/>
  <c r="C558" i="30"/>
  <c r="E558" i="30" s="1"/>
  <c r="D558" i="30" s="1"/>
  <c r="A559" i="30"/>
  <c r="C559" i="30"/>
  <c r="E559" i="30" s="1"/>
  <c r="D559" i="30" s="1"/>
  <c r="A560" i="30"/>
  <c r="C560" i="30"/>
  <c r="E560" i="30" s="1"/>
  <c r="D560" i="30" s="1"/>
  <c r="A561" i="30"/>
  <c r="C561" i="30"/>
  <c r="E561" i="30" s="1"/>
  <c r="D561" i="30" s="1"/>
  <c r="A562" i="30"/>
  <c r="C562" i="30"/>
  <c r="E562" i="30" s="1"/>
  <c r="D562" i="30" s="1"/>
  <c r="A563" i="30"/>
  <c r="C563" i="30"/>
  <c r="E563" i="30" s="1"/>
  <c r="D563" i="30" s="1"/>
  <c r="A564" i="30"/>
  <c r="C564" i="30"/>
  <c r="E564" i="30" s="1"/>
  <c r="D564" i="30" s="1"/>
  <c r="A565" i="30"/>
  <c r="C565" i="30"/>
  <c r="E565" i="30" s="1"/>
  <c r="D565" i="30" s="1"/>
  <c r="A566" i="30"/>
  <c r="C566" i="30"/>
  <c r="E566" i="30" s="1"/>
  <c r="D566" i="30" s="1"/>
  <c r="A567" i="30"/>
  <c r="C567" i="30"/>
  <c r="E567" i="30" s="1"/>
  <c r="D567" i="30" s="1"/>
  <c r="A568" i="30"/>
  <c r="C568" i="30"/>
  <c r="E568" i="30" s="1"/>
  <c r="D568" i="30" s="1"/>
  <c r="A569" i="30"/>
  <c r="C569" i="30"/>
  <c r="E569" i="30" s="1"/>
  <c r="D569" i="30" s="1"/>
  <c r="A570" i="30"/>
  <c r="C570" i="30"/>
  <c r="E570" i="30" s="1"/>
  <c r="D570" i="30" s="1"/>
  <c r="A571" i="30"/>
  <c r="C571" i="30"/>
  <c r="E571" i="30" s="1"/>
  <c r="D571" i="30" s="1"/>
  <c r="A572" i="30"/>
  <c r="C572" i="30"/>
  <c r="E572" i="30" s="1"/>
  <c r="D572" i="30" s="1"/>
  <c r="A573" i="30"/>
  <c r="C573" i="30"/>
  <c r="E573" i="30" s="1"/>
  <c r="D573" i="30" s="1"/>
  <c r="A574" i="30"/>
  <c r="C574" i="30"/>
  <c r="E574" i="30" s="1"/>
  <c r="D574" i="30" s="1"/>
  <c r="A575" i="30"/>
  <c r="C575" i="30"/>
  <c r="E575" i="30" s="1"/>
  <c r="D575" i="30" s="1"/>
  <c r="A576" i="30"/>
  <c r="C576" i="30"/>
  <c r="E576" i="30" s="1"/>
  <c r="D576" i="30" s="1"/>
  <c r="A577" i="30"/>
  <c r="C577" i="30"/>
  <c r="E577" i="30" s="1"/>
  <c r="D577" i="30" s="1"/>
  <c r="A578" i="30"/>
  <c r="C578" i="30"/>
  <c r="E578" i="30" s="1"/>
  <c r="D578" i="30" s="1"/>
  <c r="A579" i="30"/>
  <c r="C579" i="30"/>
  <c r="E579" i="30" s="1"/>
  <c r="D579" i="30" s="1"/>
  <c r="A580" i="30"/>
  <c r="C580" i="30"/>
  <c r="E580" i="30" s="1"/>
  <c r="D580" i="30" s="1"/>
  <c r="A581" i="30"/>
  <c r="C581" i="30"/>
  <c r="E581" i="30" s="1"/>
  <c r="D581" i="30" s="1"/>
  <c r="A582" i="30"/>
  <c r="C582" i="30"/>
  <c r="E582" i="30" s="1"/>
  <c r="D582" i="30" s="1"/>
  <c r="A583" i="30"/>
  <c r="C583" i="30"/>
  <c r="E583" i="30" s="1"/>
  <c r="D583" i="30" s="1"/>
  <c r="A584" i="30"/>
  <c r="C584" i="30"/>
  <c r="E584" i="30" s="1"/>
  <c r="D584" i="30" s="1"/>
  <c r="A585" i="30"/>
  <c r="C585" i="30"/>
  <c r="E585" i="30" s="1"/>
  <c r="D585" i="30" s="1"/>
  <c r="A586" i="30"/>
  <c r="C586" i="30"/>
  <c r="E586" i="30" s="1"/>
  <c r="D586" i="30" s="1"/>
  <c r="A587" i="30"/>
  <c r="C587" i="30"/>
  <c r="E587" i="30" s="1"/>
  <c r="D587" i="30" s="1"/>
  <c r="A588" i="30"/>
  <c r="C588" i="30"/>
  <c r="E588" i="30" s="1"/>
  <c r="D588" i="30" s="1"/>
  <c r="A589" i="30"/>
  <c r="C589" i="30"/>
  <c r="E589" i="30" s="1"/>
  <c r="D589" i="30" s="1"/>
  <c r="A590" i="30"/>
  <c r="C590" i="30"/>
  <c r="E590" i="30" s="1"/>
  <c r="D590" i="30" s="1"/>
  <c r="A591" i="30"/>
  <c r="C591" i="30"/>
  <c r="E591" i="30" s="1"/>
  <c r="D591" i="30" s="1"/>
  <c r="A592" i="30"/>
  <c r="C592" i="30"/>
  <c r="E592" i="30" s="1"/>
  <c r="D592" i="30" s="1"/>
  <c r="A593" i="30"/>
  <c r="C593" i="30"/>
  <c r="E593" i="30" s="1"/>
  <c r="D593" i="30" s="1"/>
  <c r="A594" i="30"/>
  <c r="C594" i="30"/>
  <c r="E594" i="30" s="1"/>
  <c r="D594" i="30" s="1"/>
  <c r="A595" i="30"/>
  <c r="C595" i="30"/>
  <c r="E595" i="30" s="1"/>
  <c r="D595" i="30" s="1"/>
  <c r="A596" i="30"/>
  <c r="C596" i="30"/>
  <c r="E596" i="30" s="1"/>
  <c r="D596" i="30" s="1"/>
  <c r="A597" i="30"/>
  <c r="C597" i="30"/>
  <c r="E597" i="30" s="1"/>
  <c r="D597" i="30" s="1"/>
  <c r="A598" i="30"/>
  <c r="C598" i="30"/>
  <c r="E598" i="30" s="1"/>
  <c r="D598" i="30" s="1"/>
  <c r="A599" i="30"/>
  <c r="C599" i="30"/>
  <c r="E599" i="30" s="1"/>
  <c r="D599" i="30" s="1"/>
  <c r="A600" i="30"/>
  <c r="C600" i="30"/>
  <c r="E600" i="30" s="1"/>
  <c r="D600" i="30" s="1"/>
  <c r="A601" i="30"/>
  <c r="C601" i="30"/>
  <c r="E601" i="30" s="1"/>
  <c r="D601" i="30" s="1"/>
  <c r="A602" i="30"/>
  <c r="C602" i="30"/>
  <c r="E602" i="30" s="1"/>
  <c r="D602" i="30" s="1"/>
  <c r="A603" i="30"/>
  <c r="C603" i="30"/>
  <c r="E603" i="30" s="1"/>
  <c r="D603" i="30" s="1"/>
  <c r="A604" i="30"/>
  <c r="C604" i="30"/>
  <c r="E604" i="30" s="1"/>
  <c r="D604" i="30" s="1"/>
  <c r="A605" i="30"/>
  <c r="C605" i="30"/>
  <c r="E605" i="30" s="1"/>
  <c r="D605" i="30" s="1"/>
  <c r="A606" i="30"/>
  <c r="C606" i="30"/>
  <c r="E606" i="30" s="1"/>
  <c r="D606" i="30" s="1"/>
  <c r="A607" i="30"/>
  <c r="C607" i="30"/>
  <c r="E607" i="30" s="1"/>
  <c r="D607" i="30" s="1"/>
  <c r="A608" i="30"/>
  <c r="C608" i="30"/>
  <c r="E608" i="30" s="1"/>
  <c r="D608" i="30" s="1"/>
  <c r="A609" i="30"/>
  <c r="C609" i="30"/>
  <c r="E609" i="30" s="1"/>
  <c r="D609" i="30" s="1"/>
  <c r="A610" i="30"/>
  <c r="C610" i="30"/>
  <c r="E610" i="30" s="1"/>
  <c r="D610" i="30" s="1"/>
  <c r="A611" i="30"/>
  <c r="C611" i="30"/>
  <c r="E611" i="30" s="1"/>
  <c r="D611" i="30" s="1"/>
  <c r="A612" i="30"/>
  <c r="C612" i="30"/>
  <c r="E612" i="30" s="1"/>
  <c r="D612" i="30" s="1"/>
  <c r="A613" i="30"/>
  <c r="C613" i="30"/>
  <c r="E613" i="30" s="1"/>
  <c r="D613" i="30" s="1"/>
  <c r="A614" i="30"/>
  <c r="C614" i="30"/>
  <c r="E614" i="30" s="1"/>
  <c r="D614" i="30" s="1"/>
  <c r="A615" i="30"/>
  <c r="C615" i="30"/>
  <c r="E615" i="30" s="1"/>
  <c r="D615" i="30" s="1"/>
  <c r="A616" i="30"/>
  <c r="C616" i="30"/>
  <c r="E616" i="30" s="1"/>
  <c r="D616" i="30" s="1"/>
  <c r="A617" i="30"/>
  <c r="C617" i="30"/>
  <c r="E617" i="30" s="1"/>
  <c r="D617" i="30" s="1"/>
  <c r="A618" i="30"/>
  <c r="C618" i="30"/>
  <c r="E618" i="30" s="1"/>
  <c r="D618" i="30" s="1"/>
  <c r="A619" i="30"/>
  <c r="C619" i="30"/>
  <c r="E619" i="30" s="1"/>
  <c r="D619" i="30" s="1"/>
  <c r="A620" i="30"/>
  <c r="C620" i="30"/>
  <c r="E620" i="30" s="1"/>
  <c r="D620" i="30" s="1"/>
  <c r="A621" i="30"/>
  <c r="C621" i="30"/>
  <c r="E621" i="30" s="1"/>
  <c r="D621" i="30" s="1"/>
  <c r="A622" i="30"/>
  <c r="C622" i="30"/>
  <c r="E622" i="30" s="1"/>
  <c r="D622" i="30" s="1"/>
  <c r="A623" i="30"/>
  <c r="C623" i="30"/>
  <c r="E623" i="30" s="1"/>
  <c r="D623" i="30" s="1"/>
  <c r="A624" i="30"/>
  <c r="C624" i="30"/>
  <c r="E624" i="30" s="1"/>
  <c r="D624" i="30" s="1"/>
  <c r="A625" i="30"/>
  <c r="C625" i="30"/>
  <c r="E625" i="30" s="1"/>
  <c r="D625" i="30" s="1"/>
  <c r="A626" i="30"/>
  <c r="C626" i="30"/>
  <c r="E626" i="30" s="1"/>
  <c r="D626" i="30" s="1"/>
  <c r="A627" i="30"/>
  <c r="C627" i="30"/>
  <c r="E627" i="30" s="1"/>
  <c r="D627" i="30" s="1"/>
  <c r="A628" i="30"/>
  <c r="C628" i="30"/>
  <c r="E628" i="30" s="1"/>
  <c r="D628" i="30" s="1"/>
  <c r="A629" i="30"/>
  <c r="C629" i="30"/>
  <c r="E629" i="30" s="1"/>
  <c r="D629" i="30" s="1"/>
  <c r="A630" i="30"/>
  <c r="C630" i="30"/>
  <c r="E630" i="30" s="1"/>
  <c r="D630" i="30" s="1"/>
  <c r="A631" i="30"/>
  <c r="C631" i="30"/>
  <c r="E631" i="30" s="1"/>
  <c r="D631" i="30" s="1"/>
  <c r="A632" i="30"/>
  <c r="C632" i="30"/>
  <c r="E632" i="30" s="1"/>
  <c r="D632" i="30" s="1"/>
  <c r="A633" i="30"/>
  <c r="C633" i="30"/>
  <c r="E633" i="30" s="1"/>
  <c r="D633" i="30" s="1"/>
  <c r="A634" i="30"/>
  <c r="C634" i="30"/>
  <c r="E634" i="30" s="1"/>
  <c r="D634" i="30" s="1"/>
  <c r="A635" i="30"/>
  <c r="C635" i="30"/>
  <c r="E635" i="30" s="1"/>
  <c r="D635" i="30" s="1"/>
  <c r="A636" i="30"/>
  <c r="C636" i="30"/>
  <c r="E636" i="30" s="1"/>
  <c r="D636" i="30" s="1"/>
  <c r="A637" i="30"/>
  <c r="C637" i="30"/>
  <c r="E637" i="30" s="1"/>
  <c r="D637" i="30" s="1"/>
  <c r="A638" i="30"/>
  <c r="C638" i="30"/>
  <c r="E638" i="30" s="1"/>
  <c r="D638" i="30" s="1"/>
  <c r="A639" i="30"/>
  <c r="C639" i="30"/>
  <c r="E639" i="30" s="1"/>
  <c r="D639" i="30" s="1"/>
  <c r="A640" i="30"/>
  <c r="C640" i="30"/>
  <c r="E640" i="30" s="1"/>
  <c r="D640" i="30" s="1"/>
  <c r="A641" i="30"/>
  <c r="C641" i="30"/>
  <c r="E641" i="30" s="1"/>
  <c r="D641" i="30" s="1"/>
  <c r="A642" i="30"/>
  <c r="C642" i="30"/>
  <c r="E642" i="30" s="1"/>
  <c r="D642" i="30" s="1"/>
  <c r="A643" i="30"/>
  <c r="C643" i="30"/>
  <c r="E643" i="30" s="1"/>
  <c r="D643" i="30" s="1"/>
  <c r="A644" i="30"/>
  <c r="C644" i="30"/>
  <c r="E644" i="30" s="1"/>
  <c r="D644" i="30" s="1"/>
  <c r="A645" i="30"/>
  <c r="C645" i="30"/>
  <c r="E645" i="30" s="1"/>
  <c r="D645" i="30" s="1"/>
  <c r="A646" i="30"/>
  <c r="C646" i="30"/>
  <c r="E646" i="30" s="1"/>
  <c r="D646" i="30" s="1"/>
  <c r="A647" i="30"/>
  <c r="C647" i="30"/>
  <c r="E647" i="30" s="1"/>
  <c r="D647" i="30" s="1"/>
  <c r="A648" i="30"/>
  <c r="C648" i="30"/>
  <c r="E648" i="30" s="1"/>
  <c r="D648" i="30" s="1"/>
  <c r="A649" i="30"/>
  <c r="C649" i="30"/>
  <c r="E649" i="30" s="1"/>
  <c r="D649" i="30" s="1"/>
  <c r="A650" i="30"/>
  <c r="C650" i="30"/>
  <c r="E650" i="30" s="1"/>
  <c r="D650" i="30" s="1"/>
  <c r="A651" i="30"/>
  <c r="C651" i="30"/>
  <c r="E651" i="30" s="1"/>
  <c r="D651" i="30" s="1"/>
  <c r="A652" i="30"/>
  <c r="C652" i="30"/>
  <c r="E652" i="30" s="1"/>
  <c r="D652" i="30" s="1"/>
  <c r="A653" i="30"/>
  <c r="C653" i="30"/>
  <c r="E653" i="30" s="1"/>
  <c r="D653" i="30" s="1"/>
  <c r="A654" i="30"/>
  <c r="C654" i="30"/>
  <c r="E654" i="30" s="1"/>
  <c r="D654" i="30" s="1"/>
  <c r="A655" i="30"/>
  <c r="C655" i="30"/>
  <c r="E655" i="30" s="1"/>
  <c r="D655" i="30" s="1"/>
  <c r="A656" i="30"/>
  <c r="C656" i="30"/>
  <c r="E656" i="30" s="1"/>
  <c r="D656" i="30" s="1"/>
  <c r="A657" i="30"/>
  <c r="C657" i="30"/>
  <c r="E657" i="30" s="1"/>
  <c r="D657" i="30" s="1"/>
  <c r="A658" i="30"/>
  <c r="C658" i="30"/>
  <c r="E658" i="30" s="1"/>
  <c r="D658" i="30" s="1"/>
  <c r="A659" i="30"/>
  <c r="C659" i="30"/>
  <c r="E659" i="30" s="1"/>
  <c r="D659" i="30" s="1"/>
  <c r="H18" i="23" l="1"/>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88" i="23"/>
  <c r="H89" i="23"/>
  <c r="H90" i="23"/>
  <c r="H91" i="23"/>
  <c r="H92" i="23"/>
  <c r="H3" i="23"/>
  <c r="H4" i="23"/>
  <c r="H5" i="23"/>
  <c r="H6" i="23"/>
  <c r="H7" i="23"/>
  <c r="H8" i="23"/>
  <c r="H9" i="23"/>
  <c r="H10" i="23"/>
  <c r="H11" i="23"/>
  <c r="H12" i="23"/>
  <c r="H13" i="23"/>
  <c r="H14" i="23"/>
  <c r="H15" i="23"/>
  <c r="H16" i="23"/>
  <c r="H17" i="23"/>
  <c r="H2" i="23"/>
  <c r="E3" i="23"/>
  <c r="E4" i="23"/>
  <c r="E5" i="23"/>
  <c r="E6" i="23"/>
  <c r="E7" i="23"/>
  <c r="E8" i="23"/>
  <c r="E9" i="23"/>
  <c r="E10" i="23"/>
  <c r="E11" i="23"/>
  <c r="E12" i="23"/>
  <c r="E13" i="23"/>
  <c r="E14" i="23"/>
  <c r="E15" i="23"/>
  <c r="E16" i="23"/>
  <c r="E17" i="23"/>
  <c r="E18" i="23"/>
  <c r="E19" i="23"/>
  <c r="E20" i="23"/>
  <c r="E21" i="23"/>
  <c r="E22" i="23"/>
  <c r="E23" i="23"/>
  <c r="E24" i="23"/>
  <c r="E25" i="23"/>
  <c r="E26" i="23"/>
  <c r="E27" i="23"/>
  <c r="E28" i="23"/>
  <c r="E29" i="23"/>
  <c r="E30" i="23"/>
  <c r="E31" i="23"/>
  <c r="E32" i="23"/>
  <c r="E33" i="23"/>
  <c r="E34" i="23"/>
  <c r="E35" i="23"/>
  <c r="E36" i="23"/>
  <c r="E37" i="23"/>
  <c r="E38" i="23"/>
  <c r="E39" i="23"/>
  <c r="E40" i="23"/>
  <c r="E41" i="23"/>
  <c r="E42" i="23"/>
  <c r="E43" i="23"/>
  <c r="E44" i="23"/>
  <c r="E45" i="23"/>
  <c r="E46" i="23"/>
  <c r="E47" i="23"/>
  <c r="E48" i="23"/>
  <c r="E49" i="23"/>
  <c r="E50" i="23"/>
  <c r="E51" i="23"/>
  <c r="E52" i="23"/>
  <c r="E53" i="23"/>
  <c r="E54" i="23"/>
  <c r="E55" i="23"/>
  <c r="E56" i="23"/>
  <c r="E57" i="23"/>
  <c r="E58" i="23"/>
  <c r="E59" i="23"/>
  <c r="E60" i="23"/>
  <c r="E61" i="23"/>
  <c r="E62" i="23"/>
  <c r="E63" i="23"/>
  <c r="E64" i="23"/>
  <c r="E65" i="23"/>
  <c r="E66" i="23"/>
  <c r="E67" i="23"/>
  <c r="E68" i="23"/>
  <c r="E69" i="23"/>
  <c r="E70" i="23"/>
  <c r="E71" i="23"/>
  <c r="E72" i="23"/>
  <c r="E73" i="23"/>
  <c r="E74" i="23"/>
  <c r="E75" i="23"/>
  <c r="E76" i="23"/>
  <c r="E77" i="23"/>
  <c r="E78" i="23"/>
  <c r="E79" i="23"/>
  <c r="E80" i="23"/>
  <c r="E81" i="23"/>
  <c r="E82" i="23"/>
  <c r="E83" i="23"/>
  <c r="E84" i="23"/>
  <c r="E85" i="23"/>
  <c r="E86" i="23"/>
  <c r="E87" i="23"/>
  <c r="E88" i="23"/>
  <c r="E89" i="23"/>
  <c r="E90" i="23"/>
  <c r="E91" i="23"/>
  <c r="E92" i="23"/>
  <c r="E2" i="23"/>
  <c r="D3" i="23"/>
  <c r="D4" i="23"/>
  <c r="D5" i="23"/>
  <c r="D6" i="23"/>
  <c r="D7" i="23"/>
  <c r="D8" i="23"/>
  <c r="D9" i="23"/>
  <c r="D10" i="23"/>
  <c r="D11" i="23"/>
  <c r="D12" i="23"/>
  <c r="D13" i="23"/>
  <c r="D14" i="23"/>
  <c r="D15" i="23"/>
  <c r="D16" i="23"/>
  <c r="D17" i="23"/>
  <c r="D18" i="23"/>
  <c r="D19" i="23"/>
  <c r="D20" i="23"/>
  <c r="D21" i="23"/>
  <c r="D22" i="23"/>
  <c r="D23" i="23"/>
  <c r="D24" i="23"/>
  <c r="D25" i="23"/>
  <c r="D26" i="23"/>
  <c r="D27" i="23"/>
  <c r="D28" i="23"/>
  <c r="D29" i="23"/>
  <c r="D30" i="23"/>
  <c r="D31" i="23"/>
  <c r="D32" i="23"/>
  <c r="D33" i="23"/>
  <c r="D34" i="23"/>
  <c r="D35" i="23"/>
  <c r="D36" i="23"/>
  <c r="D37" i="23"/>
  <c r="D38" i="23"/>
  <c r="D39" i="23"/>
  <c r="D40" i="23"/>
  <c r="D41" i="23"/>
  <c r="D42" i="23"/>
  <c r="D43" i="23"/>
  <c r="D44" i="23"/>
  <c r="D45" i="23"/>
  <c r="D46" i="23"/>
  <c r="D47" i="23"/>
  <c r="D48" i="23"/>
  <c r="D49" i="23"/>
  <c r="D50" i="23"/>
  <c r="D51" i="23"/>
  <c r="D52" i="23"/>
  <c r="D53" i="23"/>
  <c r="D54" i="23"/>
  <c r="D55" i="23"/>
  <c r="D56" i="23"/>
  <c r="D57" i="23"/>
  <c r="D58" i="23"/>
  <c r="D59" i="23"/>
  <c r="D60" i="23"/>
  <c r="D61" i="23"/>
  <c r="D62" i="23"/>
  <c r="D63" i="23"/>
  <c r="D64" i="23"/>
  <c r="D65" i="23"/>
  <c r="D66" i="23"/>
  <c r="D67" i="23"/>
  <c r="D68" i="23"/>
  <c r="D69" i="23"/>
  <c r="D70" i="23"/>
  <c r="D71" i="23"/>
  <c r="D72" i="23"/>
  <c r="D73" i="23"/>
  <c r="D74" i="23"/>
  <c r="D75" i="23"/>
  <c r="D76" i="23"/>
  <c r="D77" i="23"/>
  <c r="D78" i="23"/>
  <c r="D79" i="23"/>
  <c r="D80" i="23"/>
  <c r="D81" i="23"/>
  <c r="D82" i="23"/>
  <c r="D83" i="23"/>
  <c r="D84" i="23"/>
  <c r="D85" i="23"/>
  <c r="D86" i="23"/>
  <c r="D87" i="23"/>
  <c r="D88" i="23"/>
  <c r="D89" i="23"/>
  <c r="D90" i="23"/>
  <c r="D91" i="23"/>
  <c r="D92" i="23"/>
  <c r="C3" i="23"/>
  <c r="C4" i="23"/>
  <c r="C5" i="23"/>
  <c r="C6" i="23"/>
  <c r="C7" i="23"/>
  <c r="C8" i="23"/>
  <c r="C9" i="23"/>
  <c r="C10" i="23"/>
  <c r="C11" i="23"/>
  <c r="C12" i="23"/>
  <c r="C13" i="23"/>
  <c r="C14" i="23"/>
  <c r="C15" i="23"/>
  <c r="C16" i="23"/>
  <c r="C17" i="23"/>
  <c r="C18" i="23"/>
  <c r="C19" i="23"/>
  <c r="C20" i="23"/>
  <c r="C21" i="23"/>
  <c r="C22" i="23"/>
  <c r="C23" i="23"/>
  <c r="C24" i="23"/>
  <c r="C25" i="23"/>
  <c r="C26" i="23"/>
  <c r="C27" i="23"/>
  <c r="C28" i="23"/>
  <c r="C29" i="23"/>
  <c r="C30" i="23"/>
  <c r="C31" i="23"/>
  <c r="C32" i="23"/>
  <c r="C33" i="23"/>
  <c r="C34" i="23"/>
  <c r="C35" i="23"/>
  <c r="C36" i="23"/>
  <c r="C37" i="23"/>
  <c r="C38" i="23"/>
  <c r="C39" i="23"/>
  <c r="C40" i="23"/>
  <c r="C41" i="23"/>
  <c r="C42" i="23"/>
  <c r="C43" i="23"/>
  <c r="C44" i="23"/>
  <c r="C45" i="23"/>
  <c r="C46" i="23"/>
  <c r="C47" i="23"/>
  <c r="C48" i="23"/>
  <c r="C49" i="23"/>
  <c r="C50" i="23"/>
  <c r="C51" i="23"/>
  <c r="C52" i="23"/>
  <c r="C53" i="23"/>
  <c r="C54" i="23"/>
  <c r="C55" i="23"/>
  <c r="C56" i="23"/>
  <c r="C57" i="23"/>
  <c r="C58" i="23"/>
  <c r="C59" i="23"/>
  <c r="C60" i="23"/>
  <c r="C61" i="23"/>
  <c r="C62" i="23"/>
  <c r="C63" i="23"/>
  <c r="C64" i="23"/>
  <c r="C65" i="23"/>
  <c r="C66" i="23"/>
  <c r="C67" i="23"/>
  <c r="C68" i="23"/>
  <c r="C69" i="23"/>
  <c r="C70" i="23"/>
  <c r="C71" i="23"/>
  <c r="C72" i="23"/>
  <c r="C73" i="23"/>
  <c r="C74" i="23"/>
  <c r="C75" i="23"/>
  <c r="C76" i="23"/>
  <c r="C77" i="23"/>
  <c r="C78" i="23"/>
  <c r="C79" i="23"/>
  <c r="C80" i="23"/>
  <c r="C81" i="23"/>
  <c r="C82" i="23"/>
  <c r="C83" i="23"/>
  <c r="C84" i="23"/>
  <c r="C85" i="23"/>
  <c r="C86" i="23"/>
  <c r="C87" i="23"/>
  <c r="C88" i="23"/>
  <c r="C89" i="23"/>
  <c r="C90" i="23"/>
  <c r="C91" i="23"/>
  <c r="C92" i="23"/>
  <c r="C2" i="23"/>
  <c r="D2" i="23"/>
  <c r="C681" i="20"/>
  <c r="C682" i="20"/>
  <c r="C683" i="20"/>
  <c r="C684" i="20"/>
  <c r="C685" i="20"/>
  <c r="C686" i="20"/>
  <c r="C687" i="20"/>
  <c r="C688" i="20"/>
  <c r="C689" i="20"/>
  <c r="C690" i="20"/>
  <c r="C691" i="20"/>
  <c r="C692" i="20"/>
  <c r="C693" i="20"/>
  <c r="C694" i="20"/>
  <c r="C695" i="20"/>
  <c r="C696" i="20"/>
  <c r="C697" i="20"/>
  <c r="C698" i="20"/>
  <c r="C680" i="20"/>
  <c r="D680" i="20"/>
  <c r="D681" i="20"/>
  <c r="D682" i="20"/>
  <c r="D683" i="20"/>
  <c r="D684" i="20"/>
  <c r="D685" i="20"/>
  <c r="D686" i="20"/>
  <c r="D687" i="20"/>
  <c r="D688" i="20"/>
  <c r="D689" i="20"/>
  <c r="D690" i="20"/>
  <c r="D691" i="20"/>
  <c r="D692" i="20"/>
  <c r="D693" i="20"/>
  <c r="D694" i="20"/>
  <c r="D695" i="20"/>
  <c r="D696" i="20"/>
  <c r="D697" i="20"/>
  <c r="D698"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119" i="20"/>
  <c r="H120" i="20"/>
  <c r="H121" i="20"/>
  <c r="H122" i="20"/>
  <c r="H123" i="20"/>
  <c r="H124" i="20"/>
  <c r="H125" i="20"/>
  <c r="H126" i="20"/>
  <c r="H127" i="20"/>
  <c r="H128" i="20"/>
  <c r="H129" i="20"/>
  <c r="H130" i="20"/>
  <c r="H131" i="20"/>
  <c r="H132" i="20"/>
  <c r="H133" i="20"/>
  <c r="H134" i="20"/>
  <c r="H135" i="20"/>
  <c r="H136" i="20"/>
  <c r="H137" i="20"/>
  <c r="H138" i="20"/>
  <c r="H139" i="20"/>
  <c r="H140" i="20"/>
  <c r="H141" i="20"/>
  <c r="H142" i="20"/>
  <c r="H143" i="20"/>
  <c r="H144" i="20"/>
  <c r="H145" i="20"/>
  <c r="H146" i="20"/>
  <c r="H147" i="20"/>
  <c r="H148" i="20"/>
  <c r="H149" i="20"/>
  <c r="H150" i="20"/>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H206" i="20"/>
  <c r="H207" i="20"/>
  <c r="H208" i="20"/>
  <c r="H209" i="20"/>
  <c r="H210" i="20"/>
  <c r="H211" i="20"/>
  <c r="H212" i="20"/>
  <c r="H213" i="20"/>
  <c r="H214" i="20"/>
  <c r="H215" i="20"/>
  <c r="H216" i="20"/>
  <c r="H217" i="20"/>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4" i="20"/>
  <c r="H265" i="20"/>
  <c r="H266" i="20"/>
  <c r="H267" i="20"/>
  <c r="H268" i="20"/>
  <c r="H269" i="20"/>
  <c r="H270" i="20"/>
  <c r="H271" i="20"/>
  <c r="H272" i="20"/>
  <c r="H273" i="20"/>
  <c r="H274" i="20"/>
  <c r="H275" i="20"/>
  <c r="H276" i="20"/>
  <c r="H277" i="20"/>
  <c r="H278" i="20"/>
  <c r="H279" i="20"/>
  <c r="H280" i="20"/>
  <c r="H281" i="20"/>
  <c r="H282" i="20"/>
  <c r="H283" i="20"/>
  <c r="H284" i="20"/>
  <c r="H285" i="20"/>
  <c r="H286" i="20"/>
  <c r="H287" i="20"/>
  <c r="H288" i="20"/>
  <c r="H289" i="20"/>
  <c r="H290" i="20"/>
  <c r="H291" i="20"/>
  <c r="H292" i="20"/>
  <c r="H293" i="20"/>
  <c r="H294" i="20"/>
  <c r="H295" i="20"/>
  <c r="H296" i="20"/>
  <c r="H297" i="20"/>
  <c r="H298" i="20"/>
  <c r="H299" i="20"/>
  <c r="H300" i="20"/>
  <c r="H301" i="20"/>
  <c r="H302" i="20"/>
  <c r="H303" i="20"/>
  <c r="H304" i="20"/>
  <c r="H305" i="20"/>
  <c r="H306" i="20"/>
  <c r="H307" i="20"/>
  <c r="H308" i="20"/>
  <c r="H309" i="20"/>
  <c r="H310" i="20"/>
  <c r="H311" i="20"/>
  <c r="H312" i="20"/>
  <c r="H313" i="20"/>
  <c r="H314" i="20"/>
  <c r="H315" i="20"/>
  <c r="H316" i="20"/>
  <c r="H317" i="20"/>
  <c r="H318" i="20"/>
  <c r="H319" i="20"/>
  <c r="H320" i="20"/>
  <c r="H321" i="20"/>
  <c r="H322" i="20"/>
  <c r="H323" i="20"/>
  <c r="H324" i="20"/>
  <c r="H325" i="20"/>
  <c r="H326" i="20"/>
  <c r="H327" i="20"/>
  <c r="H328" i="20"/>
  <c r="H329" i="20"/>
  <c r="H330" i="20"/>
  <c r="H331" i="20"/>
  <c r="H332" i="20"/>
  <c r="H333" i="20"/>
  <c r="H334" i="20"/>
  <c r="H335" i="20"/>
  <c r="H336" i="20"/>
  <c r="H337" i="20"/>
  <c r="H338" i="20"/>
  <c r="H339" i="20"/>
  <c r="H340" i="20"/>
  <c r="H341" i="20"/>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H368" i="20"/>
  <c r="H369" i="20"/>
  <c r="H370" i="20"/>
  <c r="H371" i="20"/>
  <c r="H372" i="20"/>
  <c r="H373" i="20"/>
  <c r="H374" i="20"/>
  <c r="H375" i="20"/>
  <c r="H376" i="20"/>
  <c r="H377" i="20"/>
  <c r="H378" i="20"/>
  <c r="H379" i="20"/>
  <c r="H380" i="20"/>
  <c r="H381" i="20"/>
  <c r="H382" i="20"/>
  <c r="H383" i="20"/>
  <c r="H384" i="20"/>
  <c r="H385" i="20"/>
  <c r="H386" i="20"/>
  <c r="H387" i="20"/>
  <c r="H388" i="20"/>
  <c r="H389" i="20"/>
  <c r="H390" i="20"/>
  <c r="H391" i="20"/>
  <c r="H392" i="20"/>
  <c r="H393" i="20"/>
  <c r="H394" i="20"/>
  <c r="H395" i="20"/>
  <c r="H396" i="20"/>
  <c r="H397" i="20"/>
  <c r="H398" i="20"/>
  <c r="H399" i="20"/>
  <c r="H400" i="20"/>
  <c r="H401" i="20"/>
  <c r="H402" i="20"/>
  <c r="H403" i="20"/>
  <c r="H404" i="20"/>
  <c r="H405" i="20"/>
  <c r="H406" i="20"/>
  <c r="H407" i="20"/>
  <c r="H408" i="20"/>
  <c r="H409" i="20"/>
  <c r="H410" i="20"/>
  <c r="H411" i="20"/>
  <c r="H412" i="20"/>
  <c r="H413" i="20"/>
  <c r="H414" i="20"/>
  <c r="H415" i="20"/>
  <c r="H416" i="20"/>
  <c r="H417" i="20"/>
  <c r="H418" i="20"/>
  <c r="H419" i="20"/>
  <c r="H420" i="20"/>
  <c r="H421" i="20"/>
  <c r="H422" i="20"/>
  <c r="H423" i="20"/>
  <c r="H424" i="20"/>
  <c r="H425" i="20"/>
  <c r="H426" i="20"/>
  <c r="H427" i="20"/>
  <c r="H428" i="20"/>
  <c r="H429" i="20"/>
  <c r="H430" i="20"/>
  <c r="H431" i="20"/>
  <c r="H432" i="20"/>
  <c r="H433" i="20"/>
  <c r="H434" i="20"/>
  <c r="H435" i="20"/>
  <c r="H436" i="20"/>
  <c r="H437" i="20"/>
  <c r="H438" i="20"/>
  <c r="H439" i="20"/>
  <c r="H440" i="20"/>
  <c r="H441" i="20"/>
  <c r="H442" i="20"/>
  <c r="H443" i="20"/>
  <c r="H444" i="20"/>
  <c r="H445" i="20"/>
  <c r="H446" i="20"/>
  <c r="H447" i="20"/>
  <c r="H448" i="20"/>
  <c r="H449" i="20"/>
  <c r="H450" i="20"/>
  <c r="H451" i="20"/>
  <c r="H452" i="20"/>
  <c r="H453" i="20"/>
  <c r="H454" i="20"/>
  <c r="H455" i="20"/>
  <c r="H456" i="20"/>
  <c r="H457" i="20"/>
  <c r="H458" i="20"/>
  <c r="H459" i="20"/>
  <c r="H460" i="20"/>
  <c r="H461" i="20"/>
  <c r="H462" i="20"/>
  <c r="H463" i="20"/>
  <c r="H464" i="20"/>
  <c r="H465" i="20"/>
  <c r="H466" i="20"/>
  <c r="H467" i="20"/>
  <c r="H468" i="20"/>
  <c r="H469" i="20"/>
  <c r="H470" i="20"/>
  <c r="H471" i="20"/>
  <c r="H472" i="20"/>
  <c r="H473" i="20"/>
  <c r="H474" i="20"/>
  <c r="H475" i="20"/>
  <c r="H476" i="20"/>
  <c r="H477" i="20"/>
  <c r="H478" i="20"/>
  <c r="H479" i="20"/>
  <c r="H480" i="20"/>
  <c r="H481" i="20"/>
  <c r="H482" i="20"/>
  <c r="H483" i="20"/>
  <c r="H484" i="20"/>
  <c r="H485" i="20"/>
  <c r="H486" i="20"/>
  <c r="H487" i="20"/>
  <c r="H488" i="20"/>
  <c r="H489" i="20"/>
  <c r="H490" i="20"/>
  <c r="H491" i="20"/>
  <c r="H492" i="20"/>
  <c r="H493" i="20"/>
  <c r="H494" i="20"/>
  <c r="H495" i="20"/>
  <c r="H496" i="20"/>
  <c r="H497" i="20"/>
  <c r="H498" i="20"/>
  <c r="H499" i="20"/>
  <c r="H500" i="20"/>
  <c r="H501" i="20"/>
  <c r="H502" i="20"/>
  <c r="H503" i="20"/>
  <c r="H504" i="20"/>
  <c r="H505" i="20"/>
  <c r="H506" i="20"/>
  <c r="H507" i="20"/>
  <c r="H508" i="20"/>
  <c r="H509" i="20"/>
  <c r="H510" i="20"/>
  <c r="H511" i="20"/>
  <c r="H512" i="20"/>
  <c r="H513" i="20"/>
  <c r="H514" i="20"/>
  <c r="H515" i="20"/>
  <c r="H516" i="20"/>
  <c r="H517" i="20"/>
  <c r="H518" i="20"/>
  <c r="H519" i="20"/>
  <c r="H520" i="20"/>
  <c r="H521" i="20"/>
  <c r="H522" i="20"/>
  <c r="H523" i="20"/>
  <c r="H524" i="20"/>
  <c r="H525" i="20"/>
  <c r="H526" i="20"/>
  <c r="H527" i="20"/>
  <c r="H528" i="20"/>
  <c r="H529" i="20"/>
  <c r="H530" i="20"/>
  <c r="H531" i="20"/>
  <c r="H532" i="20"/>
  <c r="H533" i="20"/>
  <c r="H534" i="20"/>
  <c r="H535" i="20"/>
  <c r="H536" i="20"/>
  <c r="H537" i="20"/>
  <c r="H538" i="20"/>
  <c r="H539" i="20"/>
  <c r="H540" i="20"/>
  <c r="H541" i="20"/>
  <c r="H542" i="20"/>
  <c r="H543" i="20"/>
  <c r="H544" i="20"/>
  <c r="H545" i="20"/>
  <c r="H546" i="20"/>
  <c r="H547" i="20"/>
  <c r="H548" i="20"/>
  <c r="H549" i="20"/>
  <c r="H550" i="20"/>
  <c r="H551" i="20"/>
  <c r="H552" i="20"/>
  <c r="H553" i="20"/>
  <c r="H554" i="20"/>
  <c r="H555" i="20"/>
  <c r="H556" i="20"/>
  <c r="H557" i="20"/>
  <c r="H558" i="20"/>
  <c r="H559" i="20"/>
  <c r="H560" i="20"/>
  <c r="H561" i="20"/>
  <c r="H562" i="20"/>
  <c r="H563" i="20"/>
  <c r="H564" i="20"/>
  <c r="H565" i="20"/>
  <c r="H566" i="20"/>
  <c r="H567" i="20"/>
  <c r="H568" i="20"/>
  <c r="H569" i="20"/>
  <c r="H570" i="20"/>
  <c r="H571" i="20"/>
  <c r="H572" i="20"/>
  <c r="H573" i="20"/>
  <c r="H574" i="20"/>
  <c r="H575" i="20"/>
  <c r="H576" i="20"/>
  <c r="H577" i="20"/>
  <c r="H578" i="20"/>
  <c r="H579" i="20"/>
  <c r="H580" i="20"/>
  <c r="H581" i="20"/>
  <c r="H582" i="20"/>
  <c r="H583" i="20"/>
  <c r="H584" i="20"/>
  <c r="H585" i="20"/>
  <c r="H586" i="20"/>
  <c r="H587" i="20"/>
  <c r="H588" i="20"/>
  <c r="H589" i="20"/>
  <c r="H590" i="20"/>
  <c r="H591" i="20"/>
  <c r="H592" i="20"/>
  <c r="H593" i="20"/>
  <c r="H594" i="20"/>
  <c r="H595" i="20"/>
  <c r="H596" i="20"/>
  <c r="H597" i="20"/>
  <c r="H598" i="20"/>
  <c r="H599" i="20"/>
  <c r="H600" i="20"/>
  <c r="H601" i="20"/>
  <c r="H602" i="20"/>
  <c r="H603" i="20"/>
  <c r="H604" i="20"/>
  <c r="H605" i="20"/>
  <c r="H606" i="20"/>
  <c r="H607" i="20"/>
  <c r="H608" i="20"/>
  <c r="H609" i="20"/>
  <c r="H610" i="20"/>
  <c r="H611" i="20"/>
  <c r="H612" i="20"/>
  <c r="H613" i="20"/>
  <c r="H614" i="20"/>
  <c r="H615" i="20"/>
  <c r="H616" i="20"/>
  <c r="H617" i="20"/>
  <c r="H618" i="20"/>
  <c r="H619" i="20"/>
  <c r="H620" i="20"/>
  <c r="H621" i="20"/>
  <c r="H622" i="20"/>
  <c r="H623" i="20"/>
  <c r="H624" i="20"/>
  <c r="H625" i="20"/>
  <c r="H626" i="20"/>
  <c r="H627" i="20"/>
  <c r="H628" i="20"/>
  <c r="H629" i="20"/>
  <c r="H630" i="20"/>
  <c r="H631" i="20"/>
  <c r="H632" i="20"/>
  <c r="H633" i="20"/>
  <c r="H634" i="20"/>
  <c r="H635" i="20"/>
  <c r="H636" i="20"/>
  <c r="H637" i="20"/>
  <c r="H638" i="20"/>
  <c r="H639" i="20"/>
  <c r="H640" i="20"/>
  <c r="H641" i="20"/>
  <c r="H642" i="20"/>
  <c r="H643" i="20"/>
  <c r="H644" i="20"/>
  <c r="H645" i="20"/>
  <c r="H646" i="20"/>
  <c r="H647" i="20"/>
  <c r="H648" i="20"/>
  <c r="H649" i="20"/>
  <c r="H650" i="20"/>
  <c r="H651" i="20"/>
  <c r="H652" i="20"/>
  <c r="H653" i="20"/>
  <c r="H654" i="20"/>
  <c r="H655" i="20"/>
  <c r="H656" i="20"/>
  <c r="H657" i="20"/>
  <c r="H658" i="20"/>
  <c r="H659" i="20"/>
  <c r="H660" i="20"/>
  <c r="H661" i="20"/>
  <c r="H662" i="20"/>
  <c r="H663" i="20"/>
  <c r="H664" i="20"/>
  <c r="H665" i="20"/>
  <c r="H666" i="20"/>
  <c r="H667" i="20"/>
  <c r="H668" i="20"/>
  <c r="H669" i="20"/>
  <c r="H670" i="20"/>
  <c r="H671" i="20"/>
  <c r="H672" i="20"/>
  <c r="H673" i="20"/>
  <c r="H674" i="20"/>
  <c r="H675" i="20"/>
  <c r="H676" i="20"/>
  <c r="H677" i="20"/>
  <c r="H678" i="20"/>
  <c r="H679" i="20"/>
  <c r="H2" i="20"/>
  <c r="E3" i="20"/>
  <c r="E4" i="20"/>
  <c r="E5" i="20"/>
  <c r="E6" i="20"/>
  <c r="E7" i="20"/>
  <c r="E8" i="20"/>
  <c r="E9" i="20"/>
  <c r="E10" i="20"/>
  <c r="E11" i="20"/>
  <c r="E12" i="20"/>
  <c r="E13" i="20"/>
  <c r="E14" i="20"/>
  <c r="E15" i="20"/>
  <c r="E16" i="20"/>
  <c r="E17" i="20"/>
  <c r="E18" i="20"/>
  <c r="E19" i="20"/>
  <c r="E20" i="20"/>
  <c r="E21" i="20"/>
  <c r="E22" i="20"/>
  <c r="E23" i="20"/>
  <c r="E24" i="20"/>
  <c r="E25" i="20"/>
  <c r="E26" i="20"/>
  <c r="E27" i="20"/>
  <c r="E28" i="20"/>
  <c r="E29" i="20"/>
  <c r="E30" i="20"/>
  <c r="E31" i="20"/>
  <c r="E32" i="20"/>
  <c r="E33" i="20"/>
  <c r="E34" i="20"/>
  <c r="E35" i="20"/>
  <c r="E36" i="20"/>
  <c r="E37" i="20"/>
  <c r="E38" i="20"/>
  <c r="E39" i="20"/>
  <c r="E40" i="20"/>
  <c r="E41" i="20"/>
  <c r="E42" i="20"/>
  <c r="E43" i="20"/>
  <c r="E44" i="20"/>
  <c r="E45" i="20"/>
  <c r="E46" i="20"/>
  <c r="E47" i="20"/>
  <c r="E48" i="20"/>
  <c r="E49" i="20"/>
  <c r="E50" i="20"/>
  <c r="E51" i="20"/>
  <c r="E52" i="20"/>
  <c r="E53" i="20"/>
  <c r="E54" i="20"/>
  <c r="E55" i="20"/>
  <c r="E56" i="20"/>
  <c r="E57" i="20"/>
  <c r="E58" i="20"/>
  <c r="E59" i="20"/>
  <c r="E60" i="20"/>
  <c r="E61" i="20"/>
  <c r="E62" i="20"/>
  <c r="E63" i="20"/>
  <c r="E64" i="20"/>
  <c r="E65" i="20"/>
  <c r="E66" i="20"/>
  <c r="E67" i="20"/>
  <c r="E68" i="20"/>
  <c r="E69" i="20"/>
  <c r="E70" i="20"/>
  <c r="E71" i="20"/>
  <c r="E72" i="20"/>
  <c r="E73" i="20"/>
  <c r="E74" i="20"/>
  <c r="E75" i="20"/>
  <c r="E76" i="20"/>
  <c r="E77" i="20"/>
  <c r="E78" i="20"/>
  <c r="E79" i="20"/>
  <c r="E80" i="20"/>
  <c r="E81" i="20"/>
  <c r="E82" i="20"/>
  <c r="E83" i="20"/>
  <c r="E84" i="20"/>
  <c r="E85" i="20"/>
  <c r="E86" i="20"/>
  <c r="E87" i="20"/>
  <c r="E88" i="20"/>
  <c r="E89" i="20"/>
  <c r="E90" i="20"/>
  <c r="E91" i="20"/>
  <c r="E92" i="20"/>
  <c r="E93" i="20"/>
  <c r="E94" i="20"/>
  <c r="E95" i="20"/>
  <c r="E96" i="20"/>
  <c r="E97" i="20"/>
  <c r="E98" i="20"/>
  <c r="E99" i="20"/>
  <c r="E100" i="20"/>
  <c r="E101" i="20"/>
  <c r="E102" i="20"/>
  <c r="E103" i="20"/>
  <c r="E104" i="20"/>
  <c r="E105" i="20"/>
  <c r="E106" i="20"/>
  <c r="E107" i="20"/>
  <c r="E108" i="20"/>
  <c r="E109" i="20"/>
  <c r="E110" i="20"/>
  <c r="E111" i="20"/>
  <c r="E112" i="20"/>
  <c r="E113" i="20"/>
  <c r="E114" i="20"/>
  <c r="E115" i="20"/>
  <c r="E116" i="20"/>
  <c r="E117" i="20"/>
  <c r="E118" i="20"/>
  <c r="E119" i="20"/>
  <c r="E120" i="20"/>
  <c r="E121" i="20"/>
  <c r="E122" i="20"/>
  <c r="E123" i="20"/>
  <c r="E124" i="20"/>
  <c r="E125" i="20"/>
  <c r="E126" i="20"/>
  <c r="E127" i="20"/>
  <c r="E128" i="20"/>
  <c r="E129" i="20"/>
  <c r="E130" i="20"/>
  <c r="E131" i="20"/>
  <c r="E132" i="20"/>
  <c r="E133" i="20"/>
  <c r="E134" i="20"/>
  <c r="E135" i="20"/>
  <c r="E136" i="20"/>
  <c r="E137" i="20"/>
  <c r="E138" i="20"/>
  <c r="E139" i="20"/>
  <c r="E140" i="20"/>
  <c r="E141" i="20"/>
  <c r="E142" i="20"/>
  <c r="E143" i="20"/>
  <c r="E144" i="20"/>
  <c r="E145" i="20"/>
  <c r="E146" i="20"/>
  <c r="E147" i="20"/>
  <c r="E148" i="20"/>
  <c r="E149" i="20"/>
  <c r="E150" i="20"/>
  <c r="E151" i="20"/>
  <c r="E152" i="20"/>
  <c r="E153" i="20"/>
  <c r="E154" i="20"/>
  <c r="E155" i="20"/>
  <c r="E156" i="20"/>
  <c r="E157" i="20"/>
  <c r="E158" i="20"/>
  <c r="E159" i="20"/>
  <c r="E160" i="20"/>
  <c r="E161" i="20"/>
  <c r="E162" i="20"/>
  <c r="E163" i="20"/>
  <c r="E164" i="20"/>
  <c r="E165" i="20"/>
  <c r="E166" i="20"/>
  <c r="E167" i="20"/>
  <c r="E168" i="20"/>
  <c r="E169" i="20"/>
  <c r="E170" i="20"/>
  <c r="E171" i="20"/>
  <c r="E172" i="20"/>
  <c r="E173" i="20"/>
  <c r="E174" i="20"/>
  <c r="E175" i="20"/>
  <c r="E176" i="20"/>
  <c r="E177" i="20"/>
  <c r="E178" i="20"/>
  <c r="E179" i="20"/>
  <c r="E180" i="20"/>
  <c r="E181" i="20"/>
  <c r="E182" i="20"/>
  <c r="E183" i="20"/>
  <c r="E184" i="20"/>
  <c r="E185" i="20"/>
  <c r="E186" i="20"/>
  <c r="E187" i="20"/>
  <c r="E188" i="20"/>
  <c r="E189" i="20"/>
  <c r="E190" i="20"/>
  <c r="E191" i="20"/>
  <c r="E192" i="20"/>
  <c r="E193" i="20"/>
  <c r="E194" i="20"/>
  <c r="E195" i="20"/>
  <c r="E196" i="20"/>
  <c r="E197" i="20"/>
  <c r="E198" i="20"/>
  <c r="E199" i="20"/>
  <c r="E200" i="20"/>
  <c r="E201" i="20"/>
  <c r="E202" i="20"/>
  <c r="E203" i="20"/>
  <c r="E204" i="20"/>
  <c r="E205" i="20"/>
  <c r="E206" i="20"/>
  <c r="E207" i="20"/>
  <c r="E208" i="20"/>
  <c r="E209" i="20"/>
  <c r="E210" i="20"/>
  <c r="E211" i="20"/>
  <c r="E212" i="20"/>
  <c r="E213" i="20"/>
  <c r="E214" i="20"/>
  <c r="E215" i="20"/>
  <c r="E216" i="20"/>
  <c r="E217" i="20"/>
  <c r="E218" i="20"/>
  <c r="E219" i="20"/>
  <c r="E220" i="20"/>
  <c r="E221" i="20"/>
  <c r="E222" i="20"/>
  <c r="E223" i="20"/>
  <c r="E224" i="20"/>
  <c r="E225" i="20"/>
  <c r="E226" i="20"/>
  <c r="E227" i="20"/>
  <c r="E228" i="20"/>
  <c r="E229" i="20"/>
  <c r="E230" i="20"/>
  <c r="E231" i="20"/>
  <c r="E232" i="20"/>
  <c r="E233" i="20"/>
  <c r="E234" i="20"/>
  <c r="E235" i="20"/>
  <c r="E236" i="20"/>
  <c r="E237" i="20"/>
  <c r="E238" i="20"/>
  <c r="E239" i="20"/>
  <c r="E240" i="20"/>
  <c r="E241" i="20"/>
  <c r="E242" i="20"/>
  <c r="E243" i="20"/>
  <c r="E244" i="20"/>
  <c r="E245" i="20"/>
  <c r="E246" i="20"/>
  <c r="E247" i="20"/>
  <c r="E248" i="20"/>
  <c r="E249" i="20"/>
  <c r="E250" i="20"/>
  <c r="E251" i="20"/>
  <c r="E252" i="20"/>
  <c r="E253" i="20"/>
  <c r="E254" i="20"/>
  <c r="E255" i="20"/>
  <c r="E256" i="20"/>
  <c r="E257" i="20"/>
  <c r="E258" i="20"/>
  <c r="E259" i="20"/>
  <c r="E260" i="20"/>
  <c r="E261" i="20"/>
  <c r="E262" i="20"/>
  <c r="E263" i="20"/>
  <c r="E264" i="20"/>
  <c r="E265" i="20"/>
  <c r="E266" i="20"/>
  <c r="E267" i="20"/>
  <c r="E268" i="20"/>
  <c r="E269" i="20"/>
  <c r="E270" i="20"/>
  <c r="E271" i="20"/>
  <c r="E272" i="20"/>
  <c r="E273" i="20"/>
  <c r="E274" i="20"/>
  <c r="E275" i="20"/>
  <c r="E276" i="20"/>
  <c r="E277" i="20"/>
  <c r="E278" i="20"/>
  <c r="E279" i="20"/>
  <c r="E280" i="20"/>
  <c r="E281" i="20"/>
  <c r="E282" i="20"/>
  <c r="E283" i="20"/>
  <c r="E284" i="20"/>
  <c r="E285" i="20"/>
  <c r="E286" i="20"/>
  <c r="E287" i="20"/>
  <c r="E288" i="20"/>
  <c r="E289" i="20"/>
  <c r="E290" i="20"/>
  <c r="E291" i="20"/>
  <c r="E292" i="20"/>
  <c r="E293" i="20"/>
  <c r="E294" i="20"/>
  <c r="E295" i="20"/>
  <c r="E296" i="20"/>
  <c r="E297" i="20"/>
  <c r="E298" i="20"/>
  <c r="E299" i="20"/>
  <c r="E300" i="20"/>
  <c r="E301" i="20"/>
  <c r="E302" i="20"/>
  <c r="E303" i="20"/>
  <c r="E304" i="20"/>
  <c r="E305" i="20"/>
  <c r="E306" i="20"/>
  <c r="E307" i="20"/>
  <c r="E308" i="20"/>
  <c r="E309" i="20"/>
  <c r="E310" i="20"/>
  <c r="E311" i="20"/>
  <c r="E312" i="20"/>
  <c r="E313" i="20"/>
  <c r="E314" i="20"/>
  <c r="E315" i="20"/>
  <c r="E316" i="20"/>
  <c r="E317" i="20"/>
  <c r="E318" i="20"/>
  <c r="E319" i="20"/>
  <c r="E320" i="20"/>
  <c r="E321" i="20"/>
  <c r="E322" i="20"/>
  <c r="E323" i="20"/>
  <c r="E324" i="20"/>
  <c r="E325" i="20"/>
  <c r="E326" i="20"/>
  <c r="E327" i="20"/>
  <c r="E328" i="20"/>
  <c r="E329" i="20"/>
  <c r="E330" i="20"/>
  <c r="E331" i="20"/>
  <c r="E332" i="20"/>
  <c r="E333" i="20"/>
  <c r="E334" i="20"/>
  <c r="E335" i="20"/>
  <c r="E336" i="20"/>
  <c r="E337" i="20"/>
  <c r="E338" i="20"/>
  <c r="E339" i="20"/>
  <c r="E340" i="20"/>
  <c r="E341" i="20"/>
  <c r="E342" i="20"/>
  <c r="E343" i="20"/>
  <c r="E344" i="20"/>
  <c r="E345" i="20"/>
  <c r="E346" i="20"/>
  <c r="E347" i="20"/>
  <c r="E348" i="20"/>
  <c r="E349" i="20"/>
  <c r="E350" i="20"/>
  <c r="E351" i="20"/>
  <c r="E352" i="20"/>
  <c r="E353" i="20"/>
  <c r="E354" i="20"/>
  <c r="E355" i="20"/>
  <c r="E356" i="20"/>
  <c r="E357" i="20"/>
  <c r="E358" i="20"/>
  <c r="E359" i="20"/>
  <c r="E360" i="20"/>
  <c r="E361" i="20"/>
  <c r="E362" i="20"/>
  <c r="E363" i="20"/>
  <c r="E364" i="20"/>
  <c r="E365" i="20"/>
  <c r="E366" i="20"/>
  <c r="E367" i="20"/>
  <c r="E368" i="20"/>
  <c r="E369" i="20"/>
  <c r="E370" i="20"/>
  <c r="E371" i="20"/>
  <c r="E372" i="20"/>
  <c r="E373" i="20"/>
  <c r="E374" i="20"/>
  <c r="E375" i="20"/>
  <c r="E376" i="20"/>
  <c r="E377" i="20"/>
  <c r="E378" i="20"/>
  <c r="E379" i="20"/>
  <c r="E380" i="20"/>
  <c r="E381" i="20"/>
  <c r="E382" i="20"/>
  <c r="E383" i="20"/>
  <c r="E384" i="20"/>
  <c r="E385" i="20"/>
  <c r="E386" i="20"/>
  <c r="E387" i="20"/>
  <c r="E388" i="20"/>
  <c r="E389" i="20"/>
  <c r="E390" i="20"/>
  <c r="E391" i="20"/>
  <c r="E392" i="20"/>
  <c r="E393" i="20"/>
  <c r="E394" i="20"/>
  <c r="E395" i="20"/>
  <c r="E396" i="20"/>
  <c r="E397" i="20"/>
  <c r="E398" i="20"/>
  <c r="E399" i="20"/>
  <c r="E400" i="20"/>
  <c r="E401" i="20"/>
  <c r="E402" i="20"/>
  <c r="E403" i="20"/>
  <c r="E404" i="20"/>
  <c r="E405" i="20"/>
  <c r="E406" i="20"/>
  <c r="E407" i="20"/>
  <c r="E408" i="20"/>
  <c r="E409" i="20"/>
  <c r="E410" i="20"/>
  <c r="E411" i="20"/>
  <c r="E412" i="20"/>
  <c r="E413" i="20"/>
  <c r="E414" i="20"/>
  <c r="E415" i="20"/>
  <c r="E416" i="20"/>
  <c r="E417" i="20"/>
  <c r="E418" i="20"/>
  <c r="E419" i="20"/>
  <c r="E420" i="20"/>
  <c r="E421" i="20"/>
  <c r="E422" i="20"/>
  <c r="E423" i="20"/>
  <c r="E424" i="20"/>
  <c r="E425" i="20"/>
  <c r="E426" i="20"/>
  <c r="E427" i="20"/>
  <c r="E428" i="20"/>
  <c r="E429" i="20"/>
  <c r="E430" i="20"/>
  <c r="E431" i="20"/>
  <c r="E432" i="20"/>
  <c r="E433" i="20"/>
  <c r="E434" i="20"/>
  <c r="E435" i="20"/>
  <c r="E436" i="20"/>
  <c r="E437" i="20"/>
  <c r="E438" i="20"/>
  <c r="E439" i="20"/>
  <c r="E440" i="20"/>
  <c r="E441" i="20"/>
  <c r="E442" i="20"/>
  <c r="E443" i="20"/>
  <c r="E444" i="20"/>
  <c r="E445" i="20"/>
  <c r="E446" i="20"/>
  <c r="E447" i="20"/>
  <c r="E448" i="20"/>
  <c r="E449" i="20"/>
  <c r="E450" i="20"/>
  <c r="E451" i="20"/>
  <c r="E452" i="20"/>
  <c r="E453" i="20"/>
  <c r="E454" i="20"/>
  <c r="E455" i="20"/>
  <c r="E456" i="20"/>
  <c r="E457" i="20"/>
  <c r="E458" i="20"/>
  <c r="E459" i="20"/>
  <c r="E460" i="20"/>
  <c r="E461" i="20"/>
  <c r="E462" i="20"/>
  <c r="E463" i="20"/>
  <c r="E464" i="20"/>
  <c r="E465" i="20"/>
  <c r="E466" i="20"/>
  <c r="E467" i="20"/>
  <c r="E468" i="20"/>
  <c r="E469" i="20"/>
  <c r="E470" i="20"/>
  <c r="E471" i="20"/>
  <c r="E472" i="20"/>
  <c r="E473" i="20"/>
  <c r="E474" i="20"/>
  <c r="E475" i="20"/>
  <c r="E476" i="20"/>
  <c r="E477" i="20"/>
  <c r="E478" i="20"/>
  <c r="E479" i="20"/>
  <c r="E480" i="20"/>
  <c r="E481" i="20"/>
  <c r="E482" i="20"/>
  <c r="E483" i="20"/>
  <c r="E484" i="20"/>
  <c r="E485" i="20"/>
  <c r="E486" i="20"/>
  <c r="E487" i="20"/>
  <c r="E488" i="20"/>
  <c r="E489" i="20"/>
  <c r="E490" i="20"/>
  <c r="E491" i="20"/>
  <c r="E492" i="20"/>
  <c r="E493" i="20"/>
  <c r="E494" i="20"/>
  <c r="E495" i="20"/>
  <c r="E496" i="20"/>
  <c r="E497" i="20"/>
  <c r="E498" i="20"/>
  <c r="E499" i="20"/>
  <c r="E500" i="20"/>
  <c r="E501" i="20"/>
  <c r="E502" i="20"/>
  <c r="E503" i="20"/>
  <c r="E504" i="20"/>
  <c r="E505" i="20"/>
  <c r="E506" i="20"/>
  <c r="E507" i="20"/>
  <c r="E508" i="20"/>
  <c r="E509" i="20"/>
  <c r="E510" i="20"/>
  <c r="E511" i="20"/>
  <c r="E512" i="20"/>
  <c r="E513" i="20"/>
  <c r="E514" i="20"/>
  <c r="E515" i="20"/>
  <c r="E516" i="20"/>
  <c r="E517" i="20"/>
  <c r="E518" i="20"/>
  <c r="E519" i="20"/>
  <c r="E520" i="20"/>
  <c r="E521" i="20"/>
  <c r="E522" i="20"/>
  <c r="E523" i="20"/>
  <c r="E524" i="20"/>
  <c r="E525" i="20"/>
  <c r="E526" i="20"/>
  <c r="E527" i="20"/>
  <c r="E528" i="20"/>
  <c r="E529" i="20"/>
  <c r="E530" i="20"/>
  <c r="E531" i="20"/>
  <c r="E532" i="20"/>
  <c r="E533" i="20"/>
  <c r="E534" i="20"/>
  <c r="E535" i="20"/>
  <c r="E536" i="20"/>
  <c r="E537" i="20"/>
  <c r="E538" i="20"/>
  <c r="E539" i="20"/>
  <c r="E540" i="20"/>
  <c r="E541" i="20"/>
  <c r="E542" i="20"/>
  <c r="E543" i="20"/>
  <c r="E544" i="20"/>
  <c r="E545" i="20"/>
  <c r="E546" i="20"/>
  <c r="E547" i="20"/>
  <c r="E548" i="20"/>
  <c r="E549" i="20"/>
  <c r="E550" i="20"/>
  <c r="E551" i="20"/>
  <c r="E552" i="20"/>
  <c r="E553" i="20"/>
  <c r="E554" i="20"/>
  <c r="E555" i="20"/>
  <c r="E556" i="20"/>
  <c r="E557" i="20"/>
  <c r="E558" i="20"/>
  <c r="E559" i="20"/>
  <c r="E560" i="20"/>
  <c r="E561" i="20"/>
  <c r="E562" i="20"/>
  <c r="E563" i="20"/>
  <c r="E564" i="20"/>
  <c r="E565" i="20"/>
  <c r="E566" i="20"/>
  <c r="E567" i="20"/>
  <c r="E568" i="20"/>
  <c r="E569" i="20"/>
  <c r="E570" i="20"/>
  <c r="E571" i="20"/>
  <c r="E572" i="20"/>
  <c r="E573" i="20"/>
  <c r="E574" i="20"/>
  <c r="E575" i="20"/>
  <c r="E576" i="20"/>
  <c r="E577" i="20"/>
  <c r="E578" i="20"/>
  <c r="E579" i="20"/>
  <c r="E580" i="20"/>
  <c r="E581" i="20"/>
  <c r="E582" i="20"/>
  <c r="E583" i="20"/>
  <c r="E584" i="20"/>
  <c r="E585" i="20"/>
  <c r="E586" i="20"/>
  <c r="E587" i="20"/>
  <c r="E588" i="20"/>
  <c r="E589" i="20"/>
  <c r="E590" i="20"/>
  <c r="E591" i="20"/>
  <c r="E592" i="20"/>
  <c r="E593" i="20"/>
  <c r="E594" i="20"/>
  <c r="E595" i="20"/>
  <c r="E596" i="20"/>
  <c r="E597" i="20"/>
  <c r="E598" i="20"/>
  <c r="E599" i="20"/>
  <c r="E600" i="20"/>
  <c r="E601" i="20"/>
  <c r="E602" i="20"/>
  <c r="E603" i="20"/>
  <c r="E604" i="20"/>
  <c r="E605" i="20"/>
  <c r="E606" i="20"/>
  <c r="E607" i="20"/>
  <c r="E608" i="20"/>
  <c r="E609" i="20"/>
  <c r="E610" i="20"/>
  <c r="E611" i="20"/>
  <c r="E612" i="20"/>
  <c r="E613" i="20"/>
  <c r="E614" i="20"/>
  <c r="E615" i="20"/>
  <c r="E616" i="20"/>
  <c r="E617" i="20"/>
  <c r="E618" i="20"/>
  <c r="E619" i="20"/>
  <c r="E620" i="20"/>
  <c r="E621" i="20"/>
  <c r="E622" i="20"/>
  <c r="E623" i="20"/>
  <c r="E624" i="20"/>
  <c r="E625" i="20"/>
  <c r="E626" i="20"/>
  <c r="E627" i="20"/>
  <c r="E628" i="20"/>
  <c r="E629" i="20"/>
  <c r="E630" i="20"/>
  <c r="E631" i="20"/>
  <c r="E632" i="20"/>
  <c r="E633" i="20"/>
  <c r="E634" i="20"/>
  <c r="E635" i="20"/>
  <c r="E636" i="20"/>
  <c r="E637" i="20"/>
  <c r="E638" i="20"/>
  <c r="E639" i="20"/>
  <c r="E640" i="20"/>
  <c r="E641" i="20"/>
  <c r="E642" i="20"/>
  <c r="E643" i="20"/>
  <c r="E644" i="20"/>
  <c r="E645" i="20"/>
  <c r="E646" i="20"/>
  <c r="E647" i="20"/>
  <c r="E648" i="20"/>
  <c r="E649" i="20"/>
  <c r="E650" i="20"/>
  <c r="E651" i="20"/>
  <c r="E652" i="20"/>
  <c r="E653" i="20"/>
  <c r="E654" i="20"/>
  <c r="E655" i="20"/>
  <c r="E656" i="20"/>
  <c r="E657" i="20"/>
  <c r="E658" i="20"/>
  <c r="E659" i="20"/>
  <c r="E660" i="20"/>
  <c r="E661" i="20"/>
  <c r="E662" i="20"/>
  <c r="E2" i="20"/>
  <c r="D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D32" i="20"/>
  <c r="D33" i="20"/>
  <c r="D34" i="20"/>
  <c r="D35" i="20"/>
  <c r="D36" i="20"/>
  <c r="D37" i="20"/>
  <c r="D38" i="20"/>
  <c r="D39" i="20"/>
  <c r="D40" i="20"/>
  <c r="D41" i="20"/>
  <c r="D42" i="20"/>
  <c r="D43" i="20"/>
  <c r="D44" i="20"/>
  <c r="D45" i="20"/>
  <c r="D46" i="20"/>
  <c r="D47" i="20"/>
  <c r="D48" i="20"/>
  <c r="D49" i="20"/>
  <c r="D50" i="20"/>
  <c r="D51" i="20"/>
  <c r="D52" i="20"/>
  <c r="D53" i="20"/>
  <c r="D54" i="20"/>
  <c r="D55" i="20"/>
  <c r="D56" i="20"/>
  <c r="D57" i="20"/>
  <c r="D58" i="20"/>
  <c r="D59" i="20"/>
  <c r="D60" i="20"/>
  <c r="D61" i="20"/>
  <c r="D62" i="20"/>
  <c r="D63" i="20"/>
  <c r="D64" i="20"/>
  <c r="D65" i="20"/>
  <c r="D66" i="20"/>
  <c r="D67" i="20"/>
  <c r="D68" i="20"/>
  <c r="D69" i="20"/>
  <c r="D70" i="20"/>
  <c r="D71" i="20"/>
  <c r="D72" i="20"/>
  <c r="D73" i="20"/>
  <c r="D74" i="20"/>
  <c r="D75" i="20"/>
  <c r="D76" i="20"/>
  <c r="D77" i="20"/>
  <c r="D78" i="20"/>
  <c r="D79" i="20"/>
  <c r="D80" i="20"/>
  <c r="D81" i="20"/>
  <c r="D82" i="20"/>
  <c r="D83" i="20"/>
  <c r="D84" i="20"/>
  <c r="D85" i="20"/>
  <c r="D86" i="20"/>
  <c r="D87" i="20"/>
  <c r="D88" i="20"/>
  <c r="D89" i="20"/>
  <c r="D90" i="20"/>
  <c r="D91" i="20"/>
  <c r="D92" i="20"/>
  <c r="D93" i="20"/>
  <c r="D94" i="20"/>
  <c r="D95" i="20"/>
  <c r="D96" i="20"/>
  <c r="D97" i="20"/>
  <c r="D98" i="20"/>
  <c r="D99" i="20"/>
  <c r="D100" i="20"/>
  <c r="D101" i="20"/>
  <c r="D102" i="20"/>
  <c r="D103" i="20"/>
  <c r="D104" i="20"/>
  <c r="D105" i="20"/>
  <c r="D106" i="20"/>
  <c r="D107" i="20"/>
  <c r="D108" i="20"/>
  <c r="D109" i="20"/>
  <c r="D110" i="20"/>
  <c r="D111" i="20"/>
  <c r="D112" i="20"/>
  <c r="D113" i="20"/>
  <c r="D114" i="20"/>
  <c r="D115" i="20"/>
  <c r="D116" i="20"/>
  <c r="D117" i="20"/>
  <c r="D118" i="20"/>
  <c r="D119" i="20"/>
  <c r="D120" i="20"/>
  <c r="D121" i="20"/>
  <c r="D122" i="20"/>
  <c r="D123" i="20"/>
  <c r="D124" i="20"/>
  <c r="D125" i="20"/>
  <c r="D126" i="20"/>
  <c r="D127" i="20"/>
  <c r="D128" i="20"/>
  <c r="D129" i="20"/>
  <c r="D130" i="20"/>
  <c r="D131" i="20"/>
  <c r="D132" i="20"/>
  <c r="D133" i="20"/>
  <c r="D134" i="20"/>
  <c r="D135" i="20"/>
  <c r="D136" i="20"/>
  <c r="D137" i="20"/>
  <c r="D138" i="20"/>
  <c r="D139" i="20"/>
  <c r="D140" i="20"/>
  <c r="D141" i="20"/>
  <c r="D142" i="20"/>
  <c r="D143" i="20"/>
  <c r="D144" i="20"/>
  <c r="D145" i="20"/>
  <c r="D146" i="20"/>
  <c r="D147" i="20"/>
  <c r="D148" i="20"/>
  <c r="D149" i="20"/>
  <c r="D150" i="20"/>
  <c r="D151" i="20"/>
  <c r="D152" i="20"/>
  <c r="D153" i="20"/>
  <c r="D154" i="20"/>
  <c r="D155" i="20"/>
  <c r="D156" i="20"/>
  <c r="D157" i="20"/>
  <c r="D158" i="20"/>
  <c r="D159" i="20"/>
  <c r="D160" i="20"/>
  <c r="D161" i="20"/>
  <c r="D162" i="20"/>
  <c r="D163" i="20"/>
  <c r="D164" i="20"/>
  <c r="D165" i="20"/>
  <c r="D166" i="20"/>
  <c r="D167" i="20"/>
  <c r="D168" i="20"/>
  <c r="D169" i="20"/>
  <c r="D170" i="20"/>
  <c r="D171" i="20"/>
  <c r="D172" i="20"/>
  <c r="D173" i="20"/>
  <c r="D174"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206" i="20"/>
  <c r="D207" i="20"/>
  <c r="D208" i="20"/>
  <c r="D209" i="20"/>
  <c r="D210" i="20"/>
  <c r="D211" i="20"/>
  <c r="D212" i="20"/>
  <c r="D213" i="20"/>
  <c r="D214" i="20"/>
  <c r="D215" i="20"/>
  <c r="D216" i="20"/>
  <c r="D217" i="20"/>
  <c r="D21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4" i="20"/>
  <c r="D265" i="20"/>
  <c r="D266" i="20"/>
  <c r="D267" i="20"/>
  <c r="D268" i="20"/>
  <c r="D269" i="20"/>
  <c r="D270" i="20"/>
  <c r="D271" i="20"/>
  <c r="D272" i="20"/>
  <c r="D273" i="20"/>
  <c r="D274" i="20"/>
  <c r="D275" i="20"/>
  <c r="D276" i="20"/>
  <c r="D277" i="20"/>
  <c r="D278" i="20"/>
  <c r="D279" i="20"/>
  <c r="D280" i="20"/>
  <c r="D281" i="20"/>
  <c r="D282" i="20"/>
  <c r="D283" i="20"/>
  <c r="D284" i="20"/>
  <c r="D285" i="20"/>
  <c r="D286" i="20"/>
  <c r="D287" i="20"/>
  <c r="D288" i="20"/>
  <c r="D289" i="20"/>
  <c r="D290" i="20"/>
  <c r="D291" i="20"/>
  <c r="D292" i="20"/>
  <c r="D293" i="20"/>
  <c r="D294" i="20"/>
  <c r="D295" i="20"/>
  <c r="D296" i="20"/>
  <c r="D297" i="20"/>
  <c r="D298" i="20"/>
  <c r="D299" i="20"/>
  <c r="D300" i="20"/>
  <c r="D301" i="20"/>
  <c r="D302" i="20"/>
  <c r="D303" i="20"/>
  <c r="D304" i="20"/>
  <c r="D305" i="20"/>
  <c r="D306" i="20"/>
  <c r="D307" i="20"/>
  <c r="D308" i="20"/>
  <c r="D309" i="20"/>
  <c r="D310" i="20"/>
  <c r="D311" i="20"/>
  <c r="D312" i="20"/>
  <c r="D313" i="20"/>
  <c r="D314" i="20"/>
  <c r="D315" i="20"/>
  <c r="D316" i="20"/>
  <c r="D317" i="20"/>
  <c r="D318" i="20"/>
  <c r="D319" i="20"/>
  <c r="D320" i="20"/>
  <c r="D321" i="20"/>
  <c r="D322" i="20"/>
  <c r="D323" i="20"/>
  <c r="D324" i="20"/>
  <c r="D325" i="20"/>
  <c r="D326" i="20"/>
  <c r="D327" i="20"/>
  <c r="D328" i="20"/>
  <c r="D329" i="20"/>
  <c r="D330" i="20"/>
  <c r="D331" i="20"/>
  <c r="D332" i="20"/>
  <c r="D333" i="20"/>
  <c r="D334" i="20"/>
  <c r="D335" i="20"/>
  <c r="D336" i="20"/>
  <c r="D337" i="20"/>
  <c r="D338" i="20"/>
  <c r="D339" i="20"/>
  <c r="D340" i="20"/>
  <c r="D341" i="20"/>
  <c r="D342" i="20"/>
  <c r="D343" i="20"/>
  <c r="D344" i="20"/>
  <c r="D345" i="20"/>
  <c r="D346" i="20"/>
  <c r="D347" i="20"/>
  <c r="D348" i="20"/>
  <c r="D349" i="20"/>
  <c r="D350" i="20"/>
  <c r="D351" i="20"/>
  <c r="D352" i="20"/>
  <c r="D353" i="20"/>
  <c r="D354" i="20"/>
  <c r="D355" i="20"/>
  <c r="D356" i="20"/>
  <c r="D357" i="20"/>
  <c r="D358" i="20"/>
  <c r="D359" i="20"/>
  <c r="D360" i="20"/>
  <c r="D361" i="20"/>
  <c r="D362" i="20"/>
  <c r="D363" i="20"/>
  <c r="D364" i="20"/>
  <c r="D365" i="20"/>
  <c r="D366" i="20"/>
  <c r="D367" i="20"/>
  <c r="D368" i="20"/>
  <c r="D369" i="20"/>
  <c r="D370" i="20"/>
  <c r="D371" i="20"/>
  <c r="D372" i="20"/>
  <c r="D373" i="20"/>
  <c r="D374" i="20"/>
  <c r="D375" i="20"/>
  <c r="D376" i="20"/>
  <c r="D377" i="20"/>
  <c r="D378" i="20"/>
  <c r="D379" i="20"/>
  <c r="D380" i="20"/>
  <c r="D381" i="20"/>
  <c r="D382" i="20"/>
  <c r="D383" i="20"/>
  <c r="D384" i="20"/>
  <c r="D385" i="20"/>
  <c r="D386" i="20"/>
  <c r="D387" i="20"/>
  <c r="D388" i="20"/>
  <c r="D389" i="20"/>
  <c r="D390" i="20"/>
  <c r="D391" i="20"/>
  <c r="D392" i="20"/>
  <c r="D393" i="20"/>
  <c r="D394" i="20"/>
  <c r="D395" i="20"/>
  <c r="D396" i="20"/>
  <c r="D397" i="20"/>
  <c r="D398" i="20"/>
  <c r="D399" i="20"/>
  <c r="D400" i="20"/>
  <c r="D401" i="20"/>
  <c r="D402" i="20"/>
  <c r="D403" i="20"/>
  <c r="D404" i="20"/>
  <c r="D405" i="20"/>
  <c r="D406" i="20"/>
  <c r="D407" i="20"/>
  <c r="D408" i="20"/>
  <c r="D409" i="20"/>
  <c r="D410" i="20"/>
  <c r="D411" i="20"/>
  <c r="D412" i="20"/>
  <c r="D413" i="20"/>
  <c r="D414" i="20"/>
  <c r="D415" i="20"/>
  <c r="D416" i="20"/>
  <c r="D417" i="20"/>
  <c r="D418" i="20"/>
  <c r="D419" i="20"/>
  <c r="D420" i="20"/>
  <c r="D421" i="20"/>
  <c r="D422" i="20"/>
  <c r="D423" i="20"/>
  <c r="D424" i="20"/>
  <c r="D425" i="20"/>
  <c r="D426" i="20"/>
  <c r="D427" i="20"/>
  <c r="D428" i="20"/>
  <c r="D429" i="20"/>
  <c r="D430" i="20"/>
  <c r="D431" i="20"/>
  <c r="D432" i="20"/>
  <c r="D433" i="20"/>
  <c r="D434" i="20"/>
  <c r="D435" i="20"/>
  <c r="D436" i="20"/>
  <c r="D437" i="20"/>
  <c r="D438" i="20"/>
  <c r="D439" i="20"/>
  <c r="D440" i="20"/>
  <c r="D441" i="20"/>
  <c r="D442" i="20"/>
  <c r="D443" i="20"/>
  <c r="D444" i="20"/>
  <c r="D445" i="20"/>
  <c r="D446" i="20"/>
  <c r="D447" i="20"/>
  <c r="D448" i="20"/>
  <c r="D449" i="20"/>
  <c r="D450" i="20"/>
  <c r="D451" i="20"/>
  <c r="D452" i="20"/>
  <c r="D453" i="20"/>
  <c r="D454" i="20"/>
  <c r="D455" i="20"/>
  <c r="D456" i="20"/>
  <c r="D457" i="20"/>
  <c r="D458" i="20"/>
  <c r="D459" i="20"/>
  <c r="D460" i="20"/>
  <c r="D461" i="20"/>
  <c r="D462" i="20"/>
  <c r="D463" i="20"/>
  <c r="D464" i="20"/>
  <c r="D465" i="20"/>
  <c r="D466" i="20"/>
  <c r="D467" i="20"/>
  <c r="D468" i="20"/>
  <c r="D469" i="20"/>
  <c r="D470" i="20"/>
  <c r="D471" i="20"/>
  <c r="D472" i="20"/>
  <c r="D473" i="20"/>
  <c r="D474" i="20"/>
  <c r="D475" i="20"/>
  <c r="D476" i="20"/>
  <c r="D477" i="20"/>
  <c r="D478" i="20"/>
  <c r="D479" i="20"/>
  <c r="D480" i="20"/>
  <c r="D481" i="20"/>
  <c r="D482" i="20"/>
  <c r="D483" i="20"/>
  <c r="D484" i="20"/>
  <c r="D485" i="20"/>
  <c r="D486" i="20"/>
  <c r="D487" i="20"/>
  <c r="D488" i="20"/>
  <c r="D489" i="20"/>
  <c r="D490" i="20"/>
  <c r="D491" i="20"/>
  <c r="D492" i="20"/>
  <c r="D493" i="20"/>
  <c r="D494" i="20"/>
  <c r="D495" i="20"/>
  <c r="D496" i="20"/>
  <c r="D497" i="20"/>
  <c r="D498" i="20"/>
  <c r="D499" i="20"/>
  <c r="D500" i="20"/>
  <c r="D501" i="20"/>
  <c r="D502" i="20"/>
  <c r="D503" i="20"/>
  <c r="D504" i="20"/>
  <c r="D505" i="20"/>
  <c r="D506" i="20"/>
  <c r="D507" i="20"/>
  <c r="D508" i="20"/>
  <c r="D509" i="20"/>
  <c r="D510" i="20"/>
  <c r="D511" i="20"/>
  <c r="D512" i="20"/>
  <c r="D513" i="20"/>
  <c r="D514" i="20"/>
  <c r="D515" i="20"/>
  <c r="D516" i="20"/>
  <c r="D517" i="20"/>
  <c r="D518" i="20"/>
  <c r="D519" i="20"/>
  <c r="D520" i="20"/>
  <c r="D521" i="20"/>
  <c r="D522" i="20"/>
  <c r="D523" i="20"/>
  <c r="D524" i="20"/>
  <c r="D525" i="20"/>
  <c r="D526" i="20"/>
  <c r="D527" i="20"/>
  <c r="D528" i="20"/>
  <c r="D529" i="20"/>
  <c r="D530" i="20"/>
  <c r="D531" i="20"/>
  <c r="D532" i="20"/>
  <c r="D533" i="20"/>
  <c r="D534" i="20"/>
  <c r="D535" i="20"/>
  <c r="D536" i="20"/>
  <c r="D537" i="20"/>
  <c r="D538" i="20"/>
  <c r="D539" i="20"/>
  <c r="D540" i="20"/>
  <c r="D541" i="20"/>
  <c r="D542" i="20"/>
  <c r="D543" i="20"/>
  <c r="D544" i="20"/>
  <c r="D545" i="20"/>
  <c r="D546" i="20"/>
  <c r="D547" i="20"/>
  <c r="D548" i="20"/>
  <c r="D549" i="20"/>
  <c r="D550" i="20"/>
  <c r="D551" i="20"/>
  <c r="D552" i="20"/>
  <c r="D553" i="20"/>
  <c r="D554" i="20"/>
  <c r="D555" i="20"/>
  <c r="D556" i="20"/>
  <c r="D557" i="20"/>
  <c r="D558" i="20"/>
  <c r="D559" i="20"/>
  <c r="D560" i="20"/>
  <c r="D561" i="20"/>
  <c r="D562" i="20"/>
  <c r="D563" i="20"/>
  <c r="D564" i="20"/>
  <c r="D565" i="20"/>
  <c r="D566" i="20"/>
  <c r="D567" i="20"/>
  <c r="D568" i="20"/>
  <c r="D569" i="20"/>
  <c r="D570" i="20"/>
  <c r="D571" i="20"/>
  <c r="D572" i="20"/>
  <c r="D573" i="20"/>
  <c r="D574" i="20"/>
  <c r="D575" i="20"/>
  <c r="D576" i="20"/>
  <c r="D577" i="20"/>
  <c r="D578" i="20"/>
  <c r="D579" i="20"/>
  <c r="D580" i="20"/>
  <c r="D581" i="20"/>
  <c r="D582" i="20"/>
  <c r="D583" i="20"/>
  <c r="D584" i="20"/>
  <c r="D585" i="20"/>
  <c r="D586" i="20"/>
  <c r="D587" i="20"/>
  <c r="D588" i="20"/>
  <c r="D589" i="20"/>
  <c r="D590" i="20"/>
  <c r="D591" i="20"/>
  <c r="D592" i="20"/>
  <c r="D593" i="20"/>
  <c r="D594" i="20"/>
  <c r="D595" i="20"/>
  <c r="D596" i="20"/>
  <c r="D597" i="20"/>
  <c r="D598" i="20"/>
  <c r="D599" i="20"/>
  <c r="D600" i="20"/>
  <c r="D601" i="20"/>
  <c r="D602" i="20"/>
  <c r="D603" i="20"/>
  <c r="D604" i="20"/>
  <c r="D605" i="20"/>
  <c r="D606" i="20"/>
  <c r="D607" i="20"/>
  <c r="D608" i="20"/>
  <c r="D609" i="20"/>
  <c r="D610" i="20"/>
  <c r="D611" i="20"/>
  <c r="D612" i="20"/>
  <c r="D613" i="20"/>
  <c r="D614" i="20"/>
  <c r="D615" i="20"/>
  <c r="D616" i="20"/>
  <c r="D617" i="20"/>
  <c r="D618" i="20"/>
  <c r="D619" i="20"/>
  <c r="D620" i="20"/>
  <c r="D621" i="20"/>
  <c r="D622" i="20"/>
  <c r="D623" i="20"/>
  <c r="D624" i="20"/>
  <c r="D625" i="20"/>
  <c r="D626" i="20"/>
  <c r="D627" i="20"/>
  <c r="D628" i="20"/>
  <c r="D629" i="20"/>
  <c r="D630" i="20"/>
  <c r="D631" i="20"/>
  <c r="D632" i="20"/>
  <c r="D633" i="20"/>
  <c r="D634" i="20"/>
  <c r="D635" i="20"/>
  <c r="D636" i="20"/>
  <c r="D637" i="20"/>
  <c r="D638" i="20"/>
  <c r="D639" i="20"/>
  <c r="D640" i="20"/>
  <c r="D641" i="20"/>
  <c r="D642" i="20"/>
  <c r="D643" i="20"/>
  <c r="D644" i="20"/>
  <c r="D645" i="20"/>
  <c r="D646" i="20"/>
  <c r="D647" i="20"/>
  <c r="D648" i="20"/>
  <c r="D649" i="20"/>
  <c r="D650" i="20"/>
  <c r="D651" i="20"/>
  <c r="D652" i="20"/>
  <c r="D653" i="20"/>
  <c r="D654" i="20"/>
  <c r="D655" i="20"/>
  <c r="D656" i="20"/>
  <c r="D657" i="20"/>
  <c r="D658" i="20"/>
  <c r="D659" i="20"/>
  <c r="D660" i="20"/>
  <c r="D661" i="20"/>
  <c r="D662" i="20"/>
  <c r="D663" i="20"/>
  <c r="D664" i="20"/>
  <c r="D665" i="20"/>
  <c r="D666" i="20"/>
  <c r="D667" i="20"/>
  <c r="D668" i="20"/>
  <c r="D669" i="20"/>
  <c r="D670" i="20"/>
  <c r="D671" i="20"/>
  <c r="D672" i="20"/>
  <c r="D673" i="20"/>
  <c r="D674" i="20"/>
  <c r="D675" i="20"/>
  <c r="D676" i="20"/>
  <c r="D677" i="20"/>
  <c r="D678" i="20"/>
  <c r="D679" i="20"/>
  <c r="D2" i="20"/>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230" i="20"/>
  <c r="C231" i="20"/>
  <c r="C232" i="20"/>
  <c r="C233" i="20"/>
  <c r="C234" i="20"/>
  <c r="C235" i="20"/>
  <c r="C236" i="20"/>
  <c r="C237" i="20"/>
  <c r="C238" i="20"/>
  <c r="C239" i="20"/>
  <c r="C240" i="20"/>
  <c r="C241" i="20"/>
  <c r="C242" i="20"/>
  <c r="C243" i="20"/>
  <c r="C244" i="20"/>
  <c r="C245" i="20"/>
  <c r="C246" i="20"/>
  <c r="C247" i="20"/>
  <c r="C248" i="20"/>
  <c r="C249" i="20"/>
  <c r="C250" i="20"/>
  <c r="C251" i="20"/>
  <c r="C252" i="20"/>
  <c r="C253" i="20"/>
  <c r="C254" i="20"/>
  <c r="C255" i="20"/>
  <c r="C256" i="20"/>
  <c r="C257" i="20"/>
  <c r="C258" i="20"/>
  <c r="C259" i="20"/>
  <c r="C260"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4" i="20"/>
  <c r="C585" i="20"/>
  <c r="C586" i="20"/>
  <c r="C587" i="20"/>
  <c r="C588" i="20"/>
  <c r="C589" i="20"/>
  <c r="C590" i="20"/>
  <c r="C591" i="20"/>
  <c r="C592" i="20"/>
  <c r="C593" i="20"/>
  <c r="C594" i="20"/>
  <c r="C595" i="20"/>
  <c r="C596" i="20"/>
  <c r="C597" i="20"/>
  <c r="C598" i="20"/>
  <c r="C599" i="20"/>
  <c r="C600" i="20"/>
  <c r="C601" i="20"/>
  <c r="C602" i="20"/>
  <c r="C603" i="20"/>
  <c r="C604" i="20"/>
  <c r="C605" i="20"/>
  <c r="C606" i="20"/>
  <c r="C607" i="20"/>
  <c r="C608" i="20"/>
  <c r="C609" i="20"/>
  <c r="C610" i="20"/>
  <c r="C611" i="20"/>
  <c r="C612" i="20"/>
  <c r="C613" i="20"/>
  <c r="C614" i="20"/>
  <c r="C615" i="20"/>
  <c r="C616" i="20"/>
  <c r="C617" i="20"/>
  <c r="C618" i="20"/>
  <c r="C619" i="20"/>
  <c r="C620" i="20"/>
  <c r="C621" i="20"/>
  <c r="C622" i="20"/>
  <c r="C623" i="20"/>
  <c r="C624" i="20"/>
  <c r="C625" i="20"/>
  <c r="C626" i="20"/>
  <c r="C627" i="20"/>
  <c r="C628" i="20"/>
  <c r="C629" i="20"/>
  <c r="C630" i="20"/>
  <c r="C631" i="20"/>
  <c r="C632" i="20"/>
  <c r="C633" i="20"/>
  <c r="C634" i="20"/>
  <c r="C635" i="20"/>
  <c r="C636" i="20"/>
  <c r="C637" i="20"/>
  <c r="C638" i="20"/>
  <c r="C639" i="20"/>
  <c r="C640" i="20"/>
  <c r="C641" i="20"/>
  <c r="C642" i="20"/>
  <c r="C643" i="20"/>
  <c r="C644" i="20"/>
  <c r="C645" i="20"/>
  <c r="C646" i="20"/>
  <c r="C647" i="20"/>
  <c r="C648" i="20"/>
  <c r="C649" i="20"/>
  <c r="C650" i="20"/>
  <c r="C651" i="20"/>
  <c r="C652" i="20"/>
  <c r="C653" i="20"/>
  <c r="C654" i="20"/>
  <c r="C655" i="20"/>
  <c r="C656" i="20"/>
  <c r="C657" i="20"/>
  <c r="C658" i="20"/>
  <c r="C659" i="20"/>
  <c r="C660" i="20"/>
  <c r="C661" i="20"/>
  <c r="C662" i="20"/>
  <c r="C663" i="20"/>
  <c r="C664" i="20"/>
  <c r="C665" i="20"/>
  <c r="C666" i="20"/>
  <c r="C667" i="20"/>
  <c r="C668" i="20"/>
  <c r="C669" i="20"/>
  <c r="C670" i="20"/>
  <c r="C671" i="20"/>
  <c r="C672" i="20"/>
  <c r="C673" i="20"/>
  <c r="C674" i="20"/>
  <c r="C675" i="20"/>
  <c r="C676" i="20"/>
  <c r="C677" i="20"/>
  <c r="C678" i="20"/>
  <c r="C679" i="20"/>
  <c r="C2" i="20"/>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F533" i="7"/>
  <c r="F534" i="7"/>
  <c r="F535" i="7"/>
  <c r="F536" i="7"/>
  <c r="F537" i="7"/>
  <c r="F538" i="7"/>
  <c r="F539" i="7"/>
  <c r="F540" i="7"/>
  <c r="F541" i="7"/>
  <c r="F542" i="7"/>
  <c r="F543" i="7"/>
  <c r="F544" i="7"/>
  <c r="F545" i="7"/>
  <c r="F546" i="7"/>
  <c r="F547" i="7"/>
  <c r="F548" i="7"/>
  <c r="F549" i="7"/>
  <c r="F550" i="7"/>
  <c r="F551" i="7"/>
  <c r="F552" i="7"/>
  <c r="F553" i="7"/>
  <c r="F554" i="7"/>
  <c r="F555" i="7"/>
  <c r="F556" i="7"/>
  <c r="F557" i="7"/>
  <c r="F558" i="7"/>
  <c r="F559" i="7"/>
  <c r="F560" i="7"/>
  <c r="F561" i="7"/>
  <c r="F562" i="7"/>
  <c r="F563" i="7"/>
  <c r="F564" i="7"/>
  <c r="F565" i="7"/>
  <c r="F566" i="7"/>
  <c r="F567" i="7"/>
  <c r="F568" i="7"/>
  <c r="F569" i="7"/>
  <c r="F570" i="7"/>
  <c r="F571" i="7"/>
  <c r="F572" i="7"/>
  <c r="F573" i="7"/>
  <c r="F574" i="7"/>
  <c r="F575" i="7"/>
  <c r="F576" i="7"/>
  <c r="F577" i="7"/>
  <c r="F578" i="7"/>
  <c r="F579" i="7"/>
  <c r="F580" i="7"/>
  <c r="F581" i="7"/>
  <c r="F582" i="7"/>
  <c r="F583" i="7"/>
  <c r="F584" i="7"/>
  <c r="F585" i="7"/>
  <c r="F586" i="7"/>
  <c r="F587" i="7"/>
  <c r="F588" i="7"/>
  <c r="F589" i="7"/>
  <c r="F590" i="7"/>
  <c r="F591" i="7"/>
  <c r="F592" i="7"/>
  <c r="F593" i="7"/>
  <c r="F594" i="7"/>
  <c r="F595" i="7"/>
  <c r="F596" i="7"/>
  <c r="F597" i="7"/>
  <c r="F598" i="7"/>
  <c r="F599" i="7"/>
  <c r="F600" i="7"/>
  <c r="F601" i="7"/>
  <c r="F602" i="7"/>
  <c r="F603" i="7"/>
  <c r="F604" i="7"/>
  <c r="F605" i="7"/>
  <c r="F606" i="7"/>
  <c r="F2" i="7"/>
  <c r="F3" i="4" l="1"/>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2" i="4"/>
  <c r="D283" i="8"/>
  <c r="C283" i="8"/>
  <c r="G283" i="8" s="1"/>
  <c r="D282" i="8"/>
  <c r="C282" i="8"/>
  <c r="G282" i="8" s="1"/>
  <c r="D281" i="8"/>
  <c r="C281" i="8"/>
  <c r="G281" i="8" s="1"/>
  <c r="D280" i="8"/>
  <c r="C280" i="8"/>
  <c r="G280" i="8" s="1"/>
  <c r="D279" i="8"/>
  <c r="C279" i="8"/>
  <c r="G279" i="8" s="1"/>
  <c r="D278" i="8"/>
  <c r="C278" i="8"/>
  <c r="G278" i="8" s="1"/>
  <c r="D277" i="8"/>
  <c r="C277" i="8"/>
  <c r="G277" i="8" s="1"/>
  <c r="D276" i="8"/>
  <c r="C276" i="8"/>
  <c r="G276" i="8" s="1"/>
  <c r="D275" i="8"/>
  <c r="C275" i="8"/>
  <c r="G275" i="8" s="1"/>
  <c r="D274" i="8"/>
  <c r="C274" i="8"/>
  <c r="G274" i="8" s="1"/>
  <c r="D273" i="8"/>
  <c r="C273" i="8"/>
  <c r="G273" i="8" s="1"/>
  <c r="D272" i="8"/>
  <c r="C272" i="8"/>
  <c r="G272" i="8" s="1"/>
  <c r="D271" i="8"/>
  <c r="C271" i="8"/>
  <c r="G271" i="8" s="1"/>
  <c r="D270" i="8"/>
  <c r="C270" i="8"/>
  <c r="G270" i="8" s="1"/>
  <c r="D269" i="8"/>
  <c r="C269" i="8"/>
  <c r="G269" i="8" s="1"/>
  <c r="D268" i="8"/>
  <c r="C268" i="8"/>
  <c r="G268" i="8" s="1"/>
  <c r="D267" i="8"/>
  <c r="C267" i="8"/>
  <c r="G267" i="8" s="1"/>
  <c r="D266" i="8"/>
  <c r="C266" i="8"/>
  <c r="G266" i="8" s="1"/>
  <c r="D265" i="8"/>
  <c r="C265" i="8"/>
  <c r="G265" i="8" s="1"/>
  <c r="D264" i="8"/>
  <c r="C264" i="8"/>
  <c r="G264" i="8" s="1"/>
  <c r="D263" i="8"/>
  <c r="C263" i="8"/>
  <c r="G263" i="8" s="1"/>
  <c r="D262" i="8"/>
  <c r="C262" i="8"/>
  <c r="G262" i="8" s="1"/>
  <c r="D261" i="8"/>
  <c r="C261" i="8"/>
  <c r="G261" i="8" s="1"/>
  <c r="D260" i="8"/>
  <c r="C260" i="8"/>
  <c r="G260" i="8" s="1"/>
  <c r="D259" i="8"/>
  <c r="C259" i="8"/>
  <c r="G259" i="8" s="1"/>
  <c r="D258" i="8"/>
  <c r="C258" i="8"/>
  <c r="G258" i="8" s="1"/>
  <c r="D257" i="8"/>
  <c r="C257" i="8"/>
  <c r="G257" i="8" s="1"/>
  <c r="D256" i="8"/>
  <c r="C256" i="8"/>
  <c r="G256" i="8" s="1"/>
  <c r="D255" i="8"/>
  <c r="C255" i="8"/>
  <c r="G255" i="8" s="1"/>
  <c r="D254" i="8"/>
  <c r="C254" i="8"/>
  <c r="G254" i="8" s="1"/>
  <c r="D253" i="8"/>
  <c r="C253" i="8"/>
  <c r="G253" i="8" s="1"/>
  <c r="D252" i="8"/>
  <c r="C252" i="8"/>
  <c r="G252" i="8" s="1"/>
  <c r="D251" i="8"/>
  <c r="C251" i="8"/>
  <c r="G251" i="8" s="1"/>
  <c r="D250" i="8"/>
  <c r="C250" i="8"/>
  <c r="G250" i="8" s="1"/>
  <c r="D249" i="8"/>
  <c r="C249" i="8"/>
  <c r="G249" i="8" s="1"/>
  <c r="D248" i="8"/>
  <c r="C248" i="8"/>
  <c r="G248" i="8" s="1"/>
  <c r="D247" i="8"/>
  <c r="C247" i="8"/>
  <c r="G247" i="8" s="1"/>
  <c r="D246" i="8"/>
  <c r="C246" i="8"/>
  <c r="G246" i="8" s="1"/>
  <c r="D245" i="8"/>
  <c r="C245" i="8"/>
  <c r="G245" i="8" s="1"/>
  <c r="D244" i="8"/>
  <c r="C244" i="8"/>
  <c r="G244" i="8" s="1"/>
  <c r="D243" i="8"/>
  <c r="C243" i="8"/>
  <c r="G243" i="8" s="1"/>
  <c r="D242" i="8"/>
  <c r="C242" i="8"/>
  <c r="G242" i="8" s="1"/>
  <c r="D241" i="8"/>
  <c r="C241" i="8"/>
  <c r="G241" i="8" s="1"/>
  <c r="D240" i="8"/>
  <c r="C240" i="8"/>
  <c r="G240" i="8" s="1"/>
  <c r="D239" i="8"/>
  <c r="C239" i="8"/>
  <c r="G239" i="8" s="1"/>
  <c r="D238" i="8"/>
  <c r="C238" i="8"/>
  <c r="G238" i="8" s="1"/>
  <c r="D237" i="8"/>
  <c r="C237" i="8"/>
  <c r="G237" i="8" s="1"/>
  <c r="D236" i="8"/>
  <c r="C236" i="8"/>
  <c r="G236" i="8" s="1"/>
  <c r="D235" i="8"/>
  <c r="C235" i="8"/>
  <c r="G235" i="8" s="1"/>
  <c r="D234" i="8"/>
  <c r="C234" i="8"/>
  <c r="G234" i="8" s="1"/>
  <c r="D233" i="8"/>
  <c r="C233" i="8"/>
  <c r="G233" i="8" s="1"/>
  <c r="D232" i="8"/>
  <c r="C232" i="8"/>
  <c r="G232" i="8" s="1"/>
  <c r="D231" i="8"/>
  <c r="C231" i="8"/>
  <c r="G231" i="8" s="1"/>
  <c r="D230" i="8"/>
  <c r="C230" i="8"/>
  <c r="G230" i="8" s="1"/>
  <c r="D229" i="8"/>
  <c r="C229" i="8"/>
  <c r="G229" i="8" s="1"/>
  <c r="D228" i="8"/>
  <c r="C228" i="8"/>
  <c r="G228" i="8" s="1"/>
  <c r="D227" i="8"/>
  <c r="C227" i="8"/>
  <c r="G227" i="8" s="1"/>
  <c r="D226" i="8"/>
  <c r="C226" i="8"/>
  <c r="G226" i="8" s="1"/>
  <c r="D225" i="8"/>
  <c r="C225" i="8"/>
  <c r="G225" i="8" s="1"/>
  <c r="D224" i="8"/>
  <c r="C224" i="8"/>
  <c r="G224" i="8" s="1"/>
  <c r="D223" i="8"/>
  <c r="C223" i="8"/>
  <c r="G223" i="8" s="1"/>
  <c r="D222" i="8"/>
  <c r="C222" i="8"/>
  <c r="G222" i="8" s="1"/>
  <c r="D221" i="8"/>
  <c r="C221" i="8"/>
  <c r="G221" i="8" s="1"/>
  <c r="D220" i="8"/>
  <c r="C220" i="8"/>
  <c r="G220" i="8" s="1"/>
  <c r="D219" i="8"/>
  <c r="C219" i="8"/>
  <c r="G219" i="8" s="1"/>
  <c r="D218" i="8"/>
  <c r="C218" i="8"/>
  <c r="G218" i="8" s="1"/>
  <c r="D217" i="8"/>
  <c r="C217" i="8"/>
  <c r="G217" i="8" s="1"/>
  <c r="D216" i="8"/>
  <c r="C216" i="8"/>
  <c r="G216" i="8" s="1"/>
  <c r="D215" i="8"/>
  <c r="C215" i="8"/>
  <c r="G215" i="8" s="1"/>
  <c r="D214" i="8"/>
  <c r="C214" i="8"/>
  <c r="G214" i="8" s="1"/>
  <c r="D213" i="8"/>
  <c r="C213" i="8"/>
  <c r="G213" i="8" s="1"/>
  <c r="D212" i="8"/>
  <c r="C212" i="8"/>
  <c r="G212" i="8" s="1"/>
  <c r="D211" i="8"/>
  <c r="C211" i="8"/>
  <c r="G211" i="8" s="1"/>
  <c r="D210" i="8"/>
  <c r="C210" i="8"/>
  <c r="G210" i="8" s="1"/>
  <c r="D209" i="8"/>
  <c r="C209" i="8"/>
  <c r="G209" i="8" s="1"/>
  <c r="D208" i="8"/>
  <c r="C208" i="8"/>
  <c r="G208" i="8" s="1"/>
  <c r="D207" i="8"/>
  <c r="C207" i="8"/>
  <c r="G207" i="8" s="1"/>
  <c r="D206" i="8"/>
  <c r="C206" i="8"/>
  <c r="G206" i="8" s="1"/>
  <c r="D205" i="8"/>
  <c r="C205" i="8"/>
  <c r="G205" i="8" s="1"/>
  <c r="D204" i="8"/>
  <c r="C204" i="8"/>
  <c r="G204" i="8" s="1"/>
  <c r="D203" i="8"/>
  <c r="C203" i="8"/>
  <c r="G203" i="8" s="1"/>
  <c r="D202" i="8"/>
  <c r="C202" i="8"/>
  <c r="G202" i="8" s="1"/>
  <c r="D201" i="8"/>
  <c r="C201" i="8"/>
  <c r="G201" i="8" s="1"/>
  <c r="D200" i="8"/>
  <c r="C200" i="8"/>
  <c r="G200" i="8" s="1"/>
  <c r="D199" i="8"/>
  <c r="C199" i="8"/>
  <c r="G199" i="8" s="1"/>
  <c r="D198" i="8"/>
  <c r="C198" i="8"/>
  <c r="G198" i="8" s="1"/>
  <c r="D197" i="8"/>
  <c r="C197" i="8"/>
  <c r="G197" i="8" s="1"/>
  <c r="D196" i="8"/>
  <c r="C196" i="8"/>
  <c r="G196" i="8" s="1"/>
  <c r="D195" i="8"/>
  <c r="C195" i="8"/>
  <c r="G195" i="8" s="1"/>
  <c r="D194" i="8"/>
  <c r="C194" i="8"/>
  <c r="G194" i="8" s="1"/>
  <c r="D193" i="8"/>
  <c r="C193" i="8"/>
  <c r="G193" i="8" s="1"/>
  <c r="D192" i="8"/>
  <c r="C192" i="8"/>
  <c r="G192" i="8" s="1"/>
  <c r="D191" i="8"/>
  <c r="C191" i="8"/>
  <c r="G191" i="8" s="1"/>
  <c r="D190" i="8"/>
  <c r="C190" i="8"/>
  <c r="G190" i="8" s="1"/>
  <c r="D189" i="8"/>
  <c r="C189" i="8"/>
  <c r="G189" i="8" s="1"/>
  <c r="D188" i="8"/>
  <c r="C188" i="8"/>
  <c r="G188" i="8" s="1"/>
  <c r="D187" i="8"/>
  <c r="C187" i="8"/>
  <c r="G187" i="8" s="1"/>
  <c r="D186" i="8"/>
  <c r="C186" i="8"/>
  <c r="G186" i="8" s="1"/>
  <c r="D185" i="8"/>
  <c r="C185" i="8"/>
  <c r="G185" i="8" s="1"/>
  <c r="D184" i="8"/>
  <c r="C184" i="8"/>
  <c r="G184" i="8" s="1"/>
  <c r="D183" i="8"/>
  <c r="C183" i="8"/>
  <c r="G183" i="8" s="1"/>
  <c r="D182" i="8"/>
  <c r="C182" i="8"/>
  <c r="G182" i="8" s="1"/>
  <c r="D181" i="8"/>
  <c r="C181" i="8"/>
  <c r="G181" i="8" s="1"/>
  <c r="D180" i="8"/>
  <c r="C180" i="8"/>
  <c r="G180" i="8" s="1"/>
  <c r="D179" i="8"/>
  <c r="C179" i="8"/>
  <c r="G179" i="8" s="1"/>
  <c r="D178" i="8"/>
  <c r="C178" i="8"/>
  <c r="G178" i="8" s="1"/>
  <c r="D177" i="8"/>
  <c r="C177" i="8"/>
  <c r="G177" i="8" s="1"/>
  <c r="D176" i="8"/>
  <c r="C176" i="8"/>
  <c r="G176" i="8" s="1"/>
  <c r="D175" i="8"/>
  <c r="C175" i="8"/>
  <c r="G175" i="8" s="1"/>
  <c r="D174" i="8"/>
  <c r="C174" i="8"/>
  <c r="G174" i="8" s="1"/>
  <c r="D173" i="8"/>
  <c r="C173" i="8"/>
  <c r="G173" i="8" s="1"/>
  <c r="D172" i="8"/>
  <c r="C172" i="8"/>
  <c r="G172" i="8" s="1"/>
  <c r="D171" i="8"/>
  <c r="C171" i="8"/>
  <c r="G171" i="8" s="1"/>
  <c r="D170" i="8"/>
  <c r="C170" i="8"/>
  <c r="G170" i="8" s="1"/>
  <c r="D169" i="8"/>
  <c r="C169" i="8"/>
  <c r="G169" i="8" s="1"/>
  <c r="D168" i="8"/>
  <c r="C168" i="8"/>
  <c r="G168" i="8" s="1"/>
  <c r="D167" i="8"/>
  <c r="C167" i="8"/>
  <c r="G167" i="8" s="1"/>
  <c r="D166" i="8"/>
  <c r="C166" i="8"/>
  <c r="G166" i="8" s="1"/>
  <c r="D165" i="8"/>
  <c r="C165" i="8"/>
  <c r="G165" i="8" s="1"/>
  <c r="D164" i="8"/>
  <c r="C164" i="8"/>
  <c r="G164" i="8" s="1"/>
  <c r="D163" i="8"/>
  <c r="C163" i="8"/>
  <c r="G163" i="8" s="1"/>
  <c r="D162" i="8"/>
  <c r="C162" i="8"/>
  <c r="G162" i="8" s="1"/>
  <c r="D161" i="8"/>
  <c r="C161" i="8"/>
  <c r="G161" i="8" s="1"/>
  <c r="D160" i="8"/>
  <c r="C160" i="8"/>
  <c r="G160" i="8" s="1"/>
  <c r="D159" i="8"/>
  <c r="C159" i="8"/>
  <c r="G159" i="8" s="1"/>
  <c r="D158" i="8"/>
  <c r="C158" i="8"/>
  <c r="G158" i="8" s="1"/>
  <c r="D157" i="8"/>
  <c r="C157" i="8"/>
  <c r="G157" i="8" s="1"/>
  <c r="D156" i="8"/>
  <c r="C156" i="8"/>
  <c r="G156" i="8" s="1"/>
  <c r="D155" i="8"/>
  <c r="C155" i="8"/>
  <c r="G155" i="8" s="1"/>
  <c r="D154" i="8"/>
  <c r="C154" i="8"/>
  <c r="G154" i="8" s="1"/>
  <c r="D153" i="8"/>
  <c r="C153" i="8"/>
  <c r="G153" i="8" s="1"/>
  <c r="D152" i="8"/>
  <c r="C152" i="8"/>
  <c r="G152" i="8" s="1"/>
  <c r="D151" i="8"/>
  <c r="C151" i="8"/>
  <c r="G151" i="8" s="1"/>
  <c r="D150" i="8"/>
  <c r="C150" i="8"/>
  <c r="G150" i="8" s="1"/>
  <c r="D149" i="8"/>
  <c r="C149" i="8"/>
  <c r="G149" i="8" s="1"/>
  <c r="D148" i="8"/>
  <c r="C148" i="8"/>
  <c r="G148" i="8" s="1"/>
  <c r="D147" i="8"/>
  <c r="C147" i="8"/>
  <c r="G147" i="8" s="1"/>
  <c r="D146" i="8"/>
  <c r="C146" i="8"/>
  <c r="G146" i="8" s="1"/>
  <c r="D145" i="8"/>
  <c r="C145" i="8"/>
  <c r="G145" i="8" s="1"/>
  <c r="D144" i="8"/>
  <c r="C144" i="8"/>
  <c r="G144" i="8" s="1"/>
  <c r="D143" i="8"/>
  <c r="C143" i="8"/>
  <c r="G143" i="8" s="1"/>
  <c r="D142" i="8"/>
  <c r="C142" i="8"/>
  <c r="G142" i="8" s="1"/>
  <c r="D141" i="8"/>
  <c r="C141" i="8"/>
  <c r="G141" i="8" s="1"/>
  <c r="D140" i="8"/>
  <c r="C140" i="8"/>
  <c r="G140" i="8" s="1"/>
  <c r="D139" i="8"/>
  <c r="C139" i="8"/>
  <c r="G139" i="8" s="1"/>
  <c r="D138" i="8"/>
  <c r="C138" i="8"/>
  <c r="G138" i="8" s="1"/>
  <c r="D137" i="8"/>
  <c r="C137" i="8"/>
  <c r="G137" i="8" s="1"/>
  <c r="D136" i="8"/>
  <c r="C136" i="8"/>
  <c r="G136" i="8" s="1"/>
  <c r="D135" i="8"/>
  <c r="C135" i="8"/>
  <c r="G135" i="8" s="1"/>
  <c r="D134" i="8"/>
  <c r="C134" i="8"/>
  <c r="G134" i="8" s="1"/>
  <c r="D133" i="8"/>
  <c r="C133" i="8"/>
  <c r="G133" i="8" s="1"/>
  <c r="D132" i="8"/>
  <c r="C132" i="8"/>
  <c r="G132" i="8" s="1"/>
  <c r="D131" i="8"/>
  <c r="C131" i="8"/>
  <c r="G131" i="8" s="1"/>
  <c r="D130" i="8"/>
  <c r="C130" i="8"/>
  <c r="G130" i="8" s="1"/>
  <c r="D129" i="8"/>
  <c r="C129" i="8"/>
  <c r="G129" i="8" s="1"/>
  <c r="D128" i="8"/>
  <c r="C128" i="8"/>
  <c r="G128" i="8" s="1"/>
  <c r="D127" i="8"/>
  <c r="C127" i="8"/>
  <c r="G127" i="8" s="1"/>
  <c r="D126" i="8"/>
  <c r="C126" i="8"/>
  <c r="G126" i="8" s="1"/>
  <c r="D125" i="8"/>
  <c r="C125" i="8"/>
  <c r="G125" i="8" s="1"/>
  <c r="D124" i="8"/>
  <c r="C124" i="8"/>
  <c r="G124" i="8" s="1"/>
  <c r="D123" i="8"/>
  <c r="C123" i="8"/>
  <c r="G123" i="8" s="1"/>
  <c r="D122" i="8"/>
  <c r="C122" i="8"/>
  <c r="G122" i="8" s="1"/>
  <c r="D121" i="8"/>
  <c r="C121" i="8"/>
  <c r="G121" i="8" s="1"/>
  <c r="D120" i="8"/>
  <c r="C120" i="8"/>
  <c r="G120" i="8" s="1"/>
  <c r="D119" i="8"/>
  <c r="C119" i="8"/>
  <c r="G119" i="8" s="1"/>
  <c r="D118" i="8"/>
  <c r="C118" i="8"/>
  <c r="G118" i="8" s="1"/>
  <c r="D117" i="8"/>
  <c r="C117" i="8"/>
  <c r="G117" i="8" s="1"/>
  <c r="D116" i="8"/>
  <c r="C116" i="8"/>
  <c r="G116" i="8" s="1"/>
  <c r="D115" i="8"/>
  <c r="C115" i="8"/>
  <c r="G115" i="8" s="1"/>
  <c r="D114" i="8"/>
  <c r="C114" i="8"/>
  <c r="G114" i="8" s="1"/>
  <c r="D113" i="8"/>
  <c r="C113" i="8"/>
  <c r="G113" i="8" s="1"/>
  <c r="D112" i="8"/>
  <c r="C112" i="8"/>
  <c r="G112" i="8" s="1"/>
  <c r="D111" i="8"/>
  <c r="C111" i="8"/>
  <c r="G111" i="8" s="1"/>
  <c r="D110" i="8"/>
  <c r="C110" i="8"/>
  <c r="G110" i="8" s="1"/>
  <c r="D109" i="8"/>
  <c r="C109" i="8"/>
  <c r="G109" i="8" s="1"/>
  <c r="D108" i="8"/>
  <c r="C108" i="8"/>
  <c r="G108" i="8" s="1"/>
  <c r="D107" i="8"/>
  <c r="C107" i="8"/>
  <c r="G107" i="8" s="1"/>
  <c r="D106" i="8"/>
  <c r="C106" i="8"/>
  <c r="G106" i="8" s="1"/>
  <c r="D105" i="8"/>
  <c r="C105" i="8"/>
  <c r="G105" i="8" s="1"/>
  <c r="D104" i="8"/>
  <c r="C104" i="8"/>
  <c r="G104" i="8" s="1"/>
  <c r="D103" i="8"/>
  <c r="C103" i="8"/>
  <c r="G103" i="8" s="1"/>
  <c r="D102" i="8"/>
  <c r="C102" i="8"/>
  <c r="G102" i="8" s="1"/>
  <c r="D101" i="8"/>
  <c r="C101" i="8"/>
  <c r="G101" i="8" s="1"/>
  <c r="D100" i="8"/>
  <c r="C100" i="8"/>
  <c r="G100" i="8" s="1"/>
  <c r="D99" i="8"/>
  <c r="C99" i="8"/>
  <c r="G99" i="8" s="1"/>
  <c r="D98" i="8"/>
  <c r="C98" i="8"/>
  <c r="G98" i="8" s="1"/>
  <c r="D97" i="8"/>
  <c r="C97" i="8"/>
  <c r="G97" i="8" s="1"/>
  <c r="D96" i="8"/>
  <c r="C96" i="8"/>
  <c r="G96" i="8" s="1"/>
  <c r="D95" i="8"/>
  <c r="C95" i="8"/>
  <c r="G95" i="8" s="1"/>
  <c r="D94" i="8"/>
  <c r="C94" i="8"/>
  <c r="G94" i="8" s="1"/>
  <c r="D93" i="8"/>
  <c r="C93" i="8"/>
  <c r="G93" i="8" s="1"/>
  <c r="D92" i="8"/>
  <c r="C92" i="8"/>
  <c r="G92" i="8" s="1"/>
  <c r="D91" i="8"/>
  <c r="C91" i="8"/>
  <c r="G91" i="8" s="1"/>
  <c r="D90" i="8"/>
  <c r="C90" i="8"/>
  <c r="G90" i="8" s="1"/>
  <c r="D89" i="8"/>
  <c r="C89" i="8"/>
  <c r="G89" i="8" s="1"/>
  <c r="D88" i="8"/>
  <c r="C88" i="8"/>
  <c r="G88" i="8" s="1"/>
  <c r="D87" i="8"/>
  <c r="C87" i="8"/>
  <c r="G87" i="8" s="1"/>
  <c r="D86" i="8"/>
  <c r="C86" i="8"/>
  <c r="G86" i="8" s="1"/>
  <c r="D85" i="8"/>
  <c r="C85" i="8"/>
  <c r="G85" i="8" s="1"/>
  <c r="D84" i="8"/>
  <c r="C84" i="8"/>
  <c r="G84" i="8" s="1"/>
  <c r="D83" i="8"/>
  <c r="C83" i="8"/>
  <c r="G83" i="8" s="1"/>
  <c r="D82" i="8"/>
  <c r="C82" i="8"/>
  <c r="G82" i="8" s="1"/>
  <c r="D81" i="8"/>
  <c r="C81" i="8"/>
  <c r="G81" i="8" s="1"/>
  <c r="D80" i="8"/>
  <c r="C80" i="8"/>
  <c r="G80" i="8" s="1"/>
  <c r="D79" i="8"/>
  <c r="C79" i="8"/>
  <c r="G79" i="8" s="1"/>
  <c r="D78" i="8"/>
  <c r="C78" i="8"/>
  <c r="G78" i="8" s="1"/>
  <c r="D77" i="8"/>
  <c r="C77" i="8"/>
  <c r="G77" i="8" s="1"/>
  <c r="D76" i="8"/>
  <c r="C76" i="8"/>
  <c r="G76" i="8" s="1"/>
  <c r="D75" i="8"/>
  <c r="C75" i="8"/>
  <c r="G75" i="8" s="1"/>
  <c r="D74" i="8"/>
  <c r="C74" i="8"/>
  <c r="G74" i="8" s="1"/>
  <c r="D73" i="8"/>
  <c r="C73" i="8"/>
  <c r="G73" i="8" s="1"/>
  <c r="D72" i="8"/>
  <c r="C72" i="8"/>
  <c r="G72" i="8" s="1"/>
  <c r="D71" i="8"/>
  <c r="C71" i="8"/>
  <c r="G71" i="8" s="1"/>
  <c r="D70" i="8"/>
  <c r="C70" i="8"/>
  <c r="G70" i="8" s="1"/>
  <c r="D69" i="8"/>
  <c r="C69" i="8"/>
  <c r="G69" i="8" s="1"/>
  <c r="D68" i="8"/>
  <c r="C68" i="8"/>
  <c r="G68" i="8" s="1"/>
  <c r="D67" i="8"/>
  <c r="C67" i="8"/>
  <c r="G67" i="8" s="1"/>
  <c r="D66" i="8"/>
  <c r="C66" i="8"/>
  <c r="G66" i="8" s="1"/>
  <c r="D65" i="8"/>
  <c r="C65" i="8"/>
  <c r="G65" i="8" s="1"/>
  <c r="D64" i="8"/>
  <c r="C64" i="8"/>
  <c r="G64" i="8" s="1"/>
  <c r="D63" i="8"/>
  <c r="C63" i="8"/>
  <c r="G63" i="8" s="1"/>
  <c r="D62" i="8"/>
  <c r="C62" i="8"/>
  <c r="G62" i="8" s="1"/>
  <c r="D61" i="8"/>
  <c r="C61" i="8"/>
  <c r="G61" i="8" s="1"/>
  <c r="D60" i="8"/>
  <c r="C60" i="8"/>
  <c r="G60" i="8" s="1"/>
  <c r="D59" i="8"/>
  <c r="C59" i="8"/>
  <c r="G59" i="8" s="1"/>
  <c r="D58" i="8"/>
  <c r="C58" i="8"/>
  <c r="G58" i="8" s="1"/>
  <c r="D57" i="8"/>
  <c r="C57" i="8"/>
  <c r="G57" i="8" s="1"/>
  <c r="D56" i="8"/>
  <c r="C56" i="8"/>
  <c r="G56" i="8" s="1"/>
  <c r="D55" i="8"/>
  <c r="C55" i="8"/>
  <c r="G55" i="8" s="1"/>
  <c r="D54" i="8"/>
  <c r="C54" i="8"/>
  <c r="G54" i="8" s="1"/>
  <c r="D53" i="8"/>
  <c r="C53" i="8"/>
  <c r="G53" i="8" s="1"/>
  <c r="D52" i="8"/>
  <c r="C52" i="8"/>
  <c r="G52" i="8" s="1"/>
  <c r="D51" i="8"/>
  <c r="C51" i="8"/>
  <c r="G51" i="8" s="1"/>
  <c r="D50" i="8"/>
  <c r="C50" i="8"/>
  <c r="G50" i="8" s="1"/>
  <c r="D49" i="8"/>
  <c r="C49" i="8"/>
  <c r="G49" i="8" s="1"/>
  <c r="D48" i="8"/>
  <c r="C48" i="8"/>
  <c r="G48" i="8" s="1"/>
  <c r="D47" i="8"/>
  <c r="C47" i="8"/>
  <c r="G47" i="8" s="1"/>
  <c r="D46" i="8"/>
  <c r="C46" i="8"/>
  <c r="G46" i="8" s="1"/>
  <c r="D45" i="8"/>
  <c r="C45" i="8"/>
  <c r="G45" i="8" s="1"/>
  <c r="D44" i="8"/>
  <c r="C44" i="8"/>
  <c r="G44" i="8" s="1"/>
  <c r="D43" i="8"/>
  <c r="C43" i="8"/>
  <c r="G43" i="8" s="1"/>
  <c r="D42" i="8"/>
  <c r="C42" i="8"/>
  <c r="G42" i="8" s="1"/>
  <c r="D41" i="8"/>
  <c r="C41" i="8"/>
  <c r="G41" i="8" s="1"/>
  <c r="D40" i="8"/>
  <c r="C40" i="8"/>
  <c r="G40" i="8" s="1"/>
  <c r="D39" i="8"/>
  <c r="C39" i="8"/>
  <c r="G39" i="8" s="1"/>
  <c r="D38" i="8"/>
  <c r="C38" i="8"/>
  <c r="G38" i="8" s="1"/>
  <c r="D37" i="8"/>
  <c r="C37" i="8"/>
  <c r="G37" i="8" s="1"/>
  <c r="D36" i="8"/>
  <c r="C36" i="8"/>
  <c r="G36" i="8" s="1"/>
  <c r="D35" i="8"/>
  <c r="C35" i="8"/>
  <c r="G35" i="8" s="1"/>
  <c r="D34" i="8"/>
  <c r="C34" i="8"/>
  <c r="G34" i="8" s="1"/>
  <c r="D33" i="8"/>
  <c r="C33" i="8"/>
  <c r="G33" i="8" s="1"/>
  <c r="D32" i="8"/>
  <c r="C32" i="8"/>
  <c r="G32" i="8" s="1"/>
  <c r="D31" i="8"/>
  <c r="C31" i="8"/>
  <c r="G31" i="8" s="1"/>
  <c r="D30" i="8"/>
  <c r="C30" i="8"/>
  <c r="G30" i="8" s="1"/>
  <c r="D29" i="8"/>
  <c r="C29" i="8"/>
  <c r="G29" i="8" s="1"/>
  <c r="D28" i="8"/>
  <c r="C28" i="8"/>
  <c r="G28" i="8" s="1"/>
  <c r="D27" i="8"/>
  <c r="C27" i="8"/>
  <c r="G27" i="8" s="1"/>
  <c r="D26" i="8"/>
  <c r="C26" i="8"/>
  <c r="G26" i="8" s="1"/>
  <c r="D25" i="8"/>
  <c r="C25" i="8"/>
  <c r="G25" i="8" s="1"/>
  <c r="D24" i="8"/>
  <c r="C24" i="8"/>
  <c r="G24" i="8" s="1"/>
  <c r="D23" i="8"/>
  <c r="C23" i="8"/>
  <c r="G23" i="8" s="1"/>
  <c r="D22" i="8"/>
  <c r="C22" i="8"/>
  <c r="G22" i="8" s="1"/>
  <c r="D21" i="8"/>
  <c r="C21" i="8"/>
  <c r="G21" i="8" s="1"/>
  <c r="D20" i="8"/>
  <c r="C20" i="8"/>
  <c r="G20" i="8" s="1"/>
  <c r="D19" i="8"/>
  <c r="C19" i="8"/>
  <c r="G19" i="8" s="1"/>
  <c r="D18" i="8"/>
  <c r="C18" i="8"/>
  <c r="G18" i="8" s="1"/>
  <c r="D17" i="8"/>
  <c r="C17" i="8"/>
  <c r="G17" i="8" s="1"/>
  <c r="D16" i="8"/>
  <c r="C16" i="8"/>
  <c r="G16" i="8" s="1"/>
  <c r="D15" i="8"/>
  <c r="C15" i="8"/>
  <c r="G15" i="8" s="1"/>
  <c r="D14" i="8"/>
  <c r="C14" i="8"/>
  <c r="G14" i="8" s="1"/>
  <c r="D13" i="8"/>
  <c r="C13" i="8"/>
  <c r="G13" i="8" s="1"/>
  <c r="D12" i="8"/>
  <c r="C12" i="8"/>
  <c r="G12" i="8" s="1"/>
  <c r="D11" i="8"/>
  <c r="C11" i="8"/>
  <c r="G11" i="8" s="1"/>
  <c r="D10" i="8"/>
  <c r="C10" i="8"/>
  <c r="G10" i="8" s="1"/>
  <c r="D9" i="8"/>
  <c r="C9" i="8"/>
  <c r="G9" i="8" s="1"/>
  <c r="D8" i="8"/>
  <c r="C8" i="8"/>
  <c r="G8" i="8" s="1"/>
  <c r="D7" i="8"/>
  <c r="C7" i="8"/>
  <c r="G7" i="8" s="1"/>
  <c r="D6" i="8"/>
  <c r="C6" i="8"/>
  <c r="G6" i="8" s="1"/>
  <c r="D5" i="8"/>
  <c r="C5" i="8"/>
  <c r="G5" i="8" s="1"/>
  <c r="D4" i="8"/>
  <c r="C4" i="8"/>
  <c r="G4" i="8" s="1"/>
  <c r="D3" i="8"/>
  <c r="C3" i="8"/>
  <c r="G3" i="8" s="1"/>
  <c r="D2" i="8"/>
  <c r="C2" i="8"/>
  <c r="G2" i="8" s="1"/>
  <c r="D606" i="7"/>
  <c r="C606" i="7"/>
  <c r="B606" i="7"/>
  <c r="A606" i="7"/>
  <c r="D605" i="7"/>
  <c r="C605" i="7"/>
  <c r="B605" i="7"/>
  <c r="A605" i="7"/>
  <c r="D604" i="7"/>
  <c r="C604" i="7"/>
  <c r="B604" i="7"/>
  <c r="A604" i="7"/>
  <c r="D603" i="7"/>
  <c r="C603" i="7"/>
  <c r="B603" i="7"/>
  <c r="A603" i="7"/>
  <c r="D602" i="7"/>
  <c r="C602" i="7"/>
  <c r="B602" i="7"/>
  <c r="A602" i="7"/>
  <c r="D601" i="7"/>
  <c r="C601" i="7"/>
  <c r="B601" i="7"/>
  <c r="A601" i="7"/>
  <c r="D600" i="7"/>
  <c r="C600" i="7"/>
  <c r="B600" i="7"/>
  <c r="A600" i="7"/>
  <c r="D599" i="7"/>
  <c r="C599" i="7"/>
  <c r="B599" i="7"/>
  <c r="A599" i="7"/>
  <c r="D598" i="7"/>
  <c r="C598" i="7"/>
  <c r="B598" i="7"/>
  <c r="A598" i="7"/>
  <c r="D597" i="7"/>
  <c r="C597" i="7"/>
  <c r="B597" i="7"/>
  <c r="A597" i="7"/>
  <c r="D596" i="7"/>
  <c r="C596" i="7"/>
  <c r="B596" i="7"/>
  <c r="A596" i="7"/>
  <c r="D595" i="7"/>
  <c r="C595" i="7"/>
  <c r="B595" i="7"/>
  <c r="A595" i="7"/>
  <c r="D594" i="7"/>
  <c r="C594" i="7"/>
  <c r="B594" i="7"/>
  <c r="A594" i="7"/>
  <c r="D593" i="7"/>
  <c r="C593" i="7"/>
  <c r="B593" i="7"/>
  <c r="A593" i="7"/>
  <c r="D592" i="7"/>
  <c r="C592" i="7"/>
  <c r="B592" i="7"/>
  <c r="A592" i="7"/>
  <c r="D591" i="7"/>
  <c r="C591" i="7"/>
  <c r="B591" i="7"/>
  <c r="A591" i="7"/>
  <c r="D590" i="7"/>
  <c r="C590" i="7"/>
  <c r="B590" i="7"/>
  <c r="A590" i="7"/>
  <c r="D589" i="7"/>
  <c r="C589" i="7"/>
  <c r="B589" i="7"/>
  <c r="A589" i="7"/>
  <c r="D588" i="7"/>
  <c r="C588" i="7"/>
  <c r="B588" i="7"/>
  <c r="A588" i="7"/>
  <c r="D587" i="7"/>
  <c r="C587" i="7"/>
  <c r="B587" i="7"/>
  <c r="A587" i="7"/>
  <c r="D586" i="7"/>
  <c r="C586" i="7"/>
  <c r="B586" i="7"/>
  <c r="A586" i="7"/>
  <c r="D585" i="7"/>
  <c r="C585" i="7"/>
  <c r="B585" i="7"/>
  <c r="A585" i="7"/>
  <c r="D584" i="7"/>
  <c r="C584" i="7"/>
  <c r="B584" i="7"/>
  <c r="A584" i="7"/>
  <c r="D583" i="7"/>
  <c r="C583" i="7"/>
  <c r="B583" i="7"/>
  <c r="A583" i="7"/>
  <c r="D582" i="7"/>
  <c r="C582" i="7"/>
  <c r="B582" i="7"/>
  <c r="A582" i="7"/>
  <c r="D581" i="7"/>
  <c r="C581" i="7"/>
  <c r="B581" i="7"/>
  <c r="A581" i="7"/>
  <c r="D580" i="7"/>
  <c r="C580" i="7"/>
  <c r="B580" i="7"/>
  <c r="A580" i="7"/>
  <c r="D579" i="7"/>
  <c r="C579" i="7"/>
  <c r="B579" i="7"/>
  <c r="A579" i="7"/>
  <c r="D578" i="7"/>
  <c r="C578" i="7"/>
  <c r="B578" i="7"/>
  <c r="A578" i="7"/>
  <c r="D577" i="7"/>
  <c r="C577" i="7"/>
  <c r="B577" i="7"/>
  <c r="A577" i="7"/>
  <c r="D576" i="7"/>
  <c r="C576" i="7"/>
  <c r="B576" i="7"/>
  <c r="A576" i="7"/>
  <c r="D575" i="7"/>
  <c r="C575" i="7"/>
  <c r="B575" i="7"/>
  <c r="A575" i="7"/>
  <c r="D574" i="7"/>
  <c r="C574" i="7"/>
  <c r="B574" i="7"/>
  <c r="A574" i="7"/>
  <c r="D573" i="7"/>
  <c r="C573" i="7"/>
  <c r="B573" i="7"/>
  <c r="A573" i="7"/>
  <c r="D572" i="7"/>
  <c r="C572" i="7"/>
  <c r="B572" i="7"/>
  <c r="A572" i="7"/>
  <c r="D571" i="7"/>
  <c r="C571" i="7"/>
  <c r="B571" i="7"/>
  <c r="A571" i="7"/>
  <c r="D570" i="7"/>
  <c r="C570" i="7"/>
  <c r="B570" i="7"/>
  <c r="A570" i="7"/>
  <c r="D569" i="7"/>
  <c r="C569" i="7"/>
  <c r="B569" i="7"/>
  <c r="A569" i="7"/>
  <c r="D568" i="7"/>
  <c r="C568" i="7"/>
  <c r="B568" i="7"/>
  <c r="A568" i="7"/>
  <c r="D567" i="7"/>
  <c r="C567" i="7"/>
  <c r="B567" i="7"/>
  <c r="A567" i="7"/>
  <c r="D566" i="7"/>
  <c r="C566" i="7"/>
  <c r="B566" i="7"/>
  <c r="A566" i="7"/>
  <c r="D565" i="7"/>
  <c r="C565" i="7"/>
  <c r="B565" i="7"/>
  <c r="A565" i="7"/>
  <c r="D564" i="7"/>
  <c r="C564" i="7"/>
  <c r="B564" i="7"/>
  <c r="A564" i="7"/>
  <c r="D563" i="7"/>
  <c r="C563" i="7"/>
  <c r="B563" i="7"/>
  <c r="A563" i="7"/>
  <c r="D562" i="7"/>
  <c r="C562" i="7"/>
  <c r="B562" i="7"/>
  <c r="A562" i="7"/>
  <c r="D561" i="7"/>
  <c r="C561" i="7"/>
  <c r="B561" i="7"/>
  <c r="A561" i="7"/>
  <c r="D560" i="7"/>
  <c r="C560" i="7"/>
  <c r="B560" i="7"/>
  <c r="A560" i="7"/>
  <c r="D559" i="7"/>
  <c r="C559" i="7"/>
  <c r="B559" i="7"/>
  <c r="A559" i="7"/>
  <c r="D558" i="7"/>
  <c r="C558" i="7"/>
  <c r="B558" i="7"/>
  <c r="A558" i="7"/>
  <c r="D557" i="7"/>
  <c r="C557" i="7"/>
  <c r="B557" i="7"/>
  <c r="A557" i="7"/>
  <c r="D556" i="7"/>
  <c r="C556" i="7"/>
  <c r="B556" i="7"/>
  <c r="A556" i="7"/>
  <c r="D555" i="7"/>
  <c r="C555" i="7"/>
  <c r="B555" i="7"/>
  <c r="A555" i="7"/>
  <c r="D554" i="7"/>
  <c r="C554" i="7"/>
  <c r="B554" i="7"/>
  <c r="A554" i="7"/>
  <c r="D553" i="7"/>
  <c r="C553" i="7"/>
  <c r="B553" i="7"/>
  <c r="A553" i="7"/>
  <c r="D552" i="7"/>
  <c r="C552" i="7"/>
  <c r="B552" i="7"/>
  <c r="A552" i="7"/>
  <c r="D551" i="7"/>
  <c r="C551" i="7"/>
  <c r="B551" i="7"/>
  <c r="A551" i="7"/>
  <c r="D550" i="7"/>
  <c r="C550" i="7"/>
  <c r="B550" i="7"/>
  <c r="A550" i="7"/>
  <c r="D549" i="7"/>
  <c r="C549" i="7"/>
  <c r="B549" i="7"/>
  <c r="A549" i="7"/>
  <c r="D548" i="7"/>
  <c r="C548" i="7"/>
  <c r="B548" i="7"/>
  <c r="A548" i="7"/>
  <c r="D547" i="7"/>
  <c r="C547" i="7"/>
  <c r="B547" i="7"/>
  <c r="A547" i="7"/>
  <c r="D546" i="7"/>
  <c r="C546" i="7"/>
  <c r="B546" i="7"/>
  <c r="A546" i="7"/>
  <c r="D545" i="7"/>
  <c r="C545" i="7"/>
  <c r="B545" i="7"/>
  <c r="A545" i="7"/>
  <c r="D544" i="7"/>
  <c r="C544" i="7"/>
  <c r="B544" i="7"/>
  <c r="A544" i="7"/>
  <c r="D543" i="7"/>
  <c r="C543" i="7"/>
  <c r="B543" i="7"/>
  <c r="A543" i="7"/>
  <c r="D542" i="7"/>
  <c r="C542" i="7"/>
  <c r="B542" i="7"/>
  <c r="A542" i="7"/>
  <c r="D541" i="7"/>
  <c r="C541" i="7"/>
  <c r="B541" i="7"/>
  <c r="A541" i="7"/>
  <c r="D540" i="7"/>
  <c r="C540" i="7"/>
  <c r="B540" i="7"/>
  <c r="A540" i="7"/>
  <c r="D539" i="7"/>
  <c r="C539" i="7"/>
  <c r="B539" i="7"/>
  <c r="A539" i="7"/>
  <c r="D538" i="7"/>
  <c r="C538" i="7"/>
  <c r="B538" i="7"/>
  <c r="A538" i="7"/>
  <c r="D537" i="7"/>
  <c r="C537" i="7"/>
  <c r="B537" i="7"/>
  <c r="A537" i="7"/>
  <c r="D536" i="7"/>
  <c r="C536" i="7"/>
  <c r="B536" i="7"/>
  <c r="A536" i="7"/>
  <c r="D535" i="7"/>
  <c r="C535" i="7"/>
  <c r="B535" i="7"/>
  <c r="A535" i="7"/>
  <c r="D534" i="7"/>
  <c r="C534" i="7"/>
  <c r="B534" i="7"/>
  <c r="A534" i="7"/>
  <c r="D533" i="7"/>
  <c r="C533" i="7"/>
  <c r="B533" i="7"/>
  <c r="A533" i="7"/>
  <c r="D532" i="7"/>
  <c r="C532" i="7"/>
  <c r="B532" i="7"/>
  <c r="A532" i="7"/>
  <c r="D531" i="7"/>
  <c r="C531" i="7"/>
  <c r="B531" i="7"/>
  <c r="A531" i="7"/>
  <c r="D530" i="7"/>
  <c r="C530" i="7"/>
  <c r="B530" i="7"/>
  <c r="A530" i="7"/>
  <c r="D529" i="7"/>
  <c r="C529" i="7"/>
  <c r="B529" i="7"/>
  <c r="A529" i="7"/>
  <c r="D528" i="7"/>
  <c r="C528" i="7"/>
  <c r="B528" i="7"/>
  <c r="A528" i="7"/>
  <c r="D527" i="7"/>
  <c r="C527" i="7"/>
  <c r="B527" i="7"/>
  <c r="A527" i="7"/>
  <c r="D526" i="7"/>
  <c r="C526" i="7"/>
  <c r="B526" i="7"/>
  <c r="A526" i="7"/>
  <c r="D525" i="7"/>
  <c r="C525" i="7"/>
  <c r="B525" i="7"/>
  <c r="A525" i="7"/>
  <c r="D524" i="7"/>
  <c r="C524" i="7"/>
  <c r="B524" i="7"/>
  <c r="A524" i="7"/>
  <c r="D523" i="7"/>
  <c r="C523" i="7"/>
  <c r="B523" i="7"/>
  <c r="A523" i="7"/>
  <c r="D522" i="7"/>
  <c r="C522" i="7"/>
  <c r="B522" i="7"/>
  <c r="A522" i="7"/>
  <c r="D521" i="7"/>
  <c r="C521" i="7"/>
  <c r="B521" i="7"/>
  <c r="A521" i="7"/>
  <c r="D520" i="7"/>
  <c r="C520" i="7"/>
  <c r="B520" i="7"/>
  <c r="A520" i="7"/>
  <c r="D519" i="7"/>
  <c r="C519" i="7"/>
  <c r="B519" i="7"/>
  <c r="A519" i="7"/>
  <c r="D518" i="7"/>
  <c r="C518" i="7"/>
  <c r="B518" i="7"/>
  <c r="A518" i="7"/>
  <c r="D517" i="7"/>
  <c r="C517" i="7"/>
  <c r="B517" i="7"/>
  <c r="A517" i="7"/>
  <c r="D516" i="7"/>
  <c r="C516" i="7"/>
  <c r="B516" i="7"/>
  <c r="A516" i="7"/>
  <c r="D515" i="7"/>
  <c r="C515" i="7"/>
  <c r="B515" i="7"/>
  <c r="A515" i="7"/>
  <c r="D514" i="7"/>
  <c r="C514" i="7"/>
  <c r="B514" i="7"/>
  <c r="A514" i="7"/>
  <c r="D513" i="7"/>
  <c r="C513" i="7"/>
  <c r="B513" i="7"/>
  <c r="A513" i="7"/>
  <c r="D512" i="7"/>
  <c r="C512" i="7"/>
  <c r="B512" i="7"/>
  <c r="A512" i="7"/>
  <c r="D511" i="7"/>
  <c r="C511" i="7"/>
  <c r="B511" i="7"/>
  <c r="A511" i="7"/>
  <c r="D510" i="7"/>
  <c r="C510" i="7"/>
  <c r="B510" i="7"/>
  <c r="A510" i="7"/>
  <c r="D509" i="7"/>
  <c r="C509" i="7"/>
  <c r="B509" i="7"/>
  <c r="A509" i="7"/>
  <c r="D508" i="7"/>
  <c r="C508" i="7"/>
  <c r="B508" i="7"/>
  <c r="A508" i="7"/>
  <c r="D507" i="7"/>
  <c r="C507" i="7"/>
  <c r="B507" i="7"/>
  <c r="A507" i="7"/>
  <c r="D506" i="7"/>
  <c r="C506" i="7"/>
  <c r="B506" i="7"/>
  <c r="A506" i="7"/>
  <c r="D505" i="7"/>
  <c r="C505" i="7"/>
  <c r="B505" i="7"/>
  <c r="A505" i="7"/>
  <c r="D504" i="7"/>
  <c r="C504" i="7"/>
  <c r="B504" i="7"/>
  <c r="A504" i="7"/>
  <c r="D503" i="7"/>
  <c r="C503" i="7"/>
  <c r="B503" i="7"/>
  <c r="A503" i="7"/>
  <c r="D502" i="7"/>
  <c r="C502" i="7"/>
  <c r="B502" i="7"/>
  <c r="A502" i="7"/>
  <c r="D501" i="7"/>
  <c r="C501" i="7"/>
  <c r="B501" i="7"/>
  <c r="A501" i="7"/>
  <c r="D500" i="7"/>
  <c r="C500" i="7"/>
  <c r="B500" i="7"/>
  <c r="A500" i="7"/>
  <c r="D499" i="7"/>
  <c r="C499" i="7"/>
  <c r="B499" i="7"/>
  <c r="A499" i="7"/>
  <c r="D498" i="7"/>
  <c r="C498" i="7"/>
  <c r="B498" i="7"/>
  <c r="A498" i="7"/>
  <c r="D497" i="7"/>
  <c r="C497" i="7"/>
  <c r="B497" i="7"/>
  <c r="A497" i="7"/>
  <c r="D496" i="7"/>
  <c r="C496" i="7"/>
  <c r="B496" i="7"/>
  <c r="A496" i="7"/>
  <c r="D495" i="7"/>
  <c r="C495" i="7"/>
  <c r="B495" i="7"/>
  <c r="A495" i="7"/>
  <c r="D494" i="7"/>
  <c r="C494" i="7"/>
  <c r="B494" i="7"/>
  <c r="A494" i="7"/>
  <c r="D493" i="7"/>
  <c r="C493" i="7"/>
  <c r="B493" i="7"/>
  <c r="A493" i="7"/>
  <c r="D492" i="7"/>
  <c r="C492" i="7"/>
  <c r="B492" i="7"/>
  <c r="A492" i="7"/>
  <c r="D491" i="7"/>
  <c r="C491" i="7"/>
  <c r="B491" i="7"/>
  <c r="A491" i="7"/>
  <c r="D490" i="7"/>
  <c r="C490" i="7"/>
  <c r="B490" i="7"/>
  <c r="A490" i="7"/>
  <c r="D489" i="7"/>
  <c r="C489" i="7"/>
  <c r="B489" i="7"/>
  <c r="A489" i="7"/>
  <c r="D488" i="7"/>
  <c r="C488" i="7"/>
  <c r="B488" i="7"/>
  <c r="A488" i="7"/>
  <c r="D487" i="7"/>
  <c r="C487" i="7"/>
  <c r="B487" i="7"/>
  <c r="A487" i="7"/>
  <c r="D486" i="7"/>
  <c r="C486" i="7"/>
  <c r="B486" i="7"/>
  <c r="A486" i="7"/>
  <c r="D485" i="7"/>
  <c r="C485" i="7"/>
  <c r="B485" i="7"/>
  <c r="A485" i="7"/>
  <c r="D484" i="7"/>
  <c r="C484" i="7"/>
  <c r="B484" i="7"/>
  <c r="A484" i="7"/>
  <c r="D483" i="7"/>
  <c r="C483" i="7"/>
  <c r="B483" i="7"/>
  <c r="A483" i="7"/>
  <c r="D482" i="7"/>
  <c r="C482" i="7"/>
  <c r="B482" i="7"/>
  <c r="A482" i="7"/>
  <c r="D481" i="7"/>
  <c r="C481" i="7"/>
  <c r="B481" i="7"/>
  <c r="A481" i="7"/>
  <c r="D480" i="7"/>
  <c r="C480" i="7"/>
  <c r="B480" i="7"/>
  <c r="A480" i="7"/>
  <c r="D479" i="7"/>
  <c r="C479" i="7"/>
  <c r="B479" i="7"/>
  <c r="A479" i="7"/>
  <c r="D478" i="7"/>
  <c r="C478" i="7"/>
  <c r="B478" i="7"/>
  <c r="A478" i="7"/>
  <c r="D477" i="7"/>
  <c r="C477" i="7"/>
  <c r="B477" i="7"/>
  <c r="A477" i="7"/>
  <c r="D476" i="7"/>
  <c r="C476" i="7"/>
  <c r="B476" i="7"/>
  <c r="A476" i="7"/>
  <c r="D475" i="7"/>
  <c r="C475" i="7"/>
  <c r="B475" i="7"/>
  <c r="A475" i="7"/>
  <c r="D474" i="7"/>
  <c r="C474" i="7"/>
  <c r="B474" i="7"/>
  <c r="A474" i="7"/>
  <c r="D473" i="7"/>
  <c r="C473" i="7"/>
  <c r="B473" i="7"/>
  <c r="A473" i="7"/>
  <c r="D472" i="7"/>
  <c r="C472" i="7"/>
  <c r="B472" i="7"/>
  <c r="A472" i="7"/>
  <c r="D471" i="7"/>
  <c r="C471" i="7"/>
  <c r="B471" i="7"/>
  <c r="A471" i="7"/>
  <c r="D470" i="7"/>
  <c r="C470" i="7"/>
  <c r="B470" i="7"/>
  <c r="A470" i="7"/>
  <c r="D469" i="7"/>
  <c r="C469" i="7"/>
  <c r="B469" i="7"/>
  <c r="A469" i="7"/>
  <c r="D468" i="7"/>
  <c r="C468" i="7"/>
  <c r="B468" i="7"/>
  <c r="A468" i="7"/>
  <c r="D467" i="7"/>
  <c r="C467" i="7"/>
  <c r="B467" i="7"/>
  <c r="A467" i="7"/>
  <c r="D466" i="7"/>
  <c r="C466" i="7"/>
  <c r="B466" i="7"/>
  <c r="A466" i="7"/>
  <c r="D465" i="7"/>
  <c r="C465" i="7"/>
  <c r="B465" i="7"/>
  <c r="A465" i="7"/>
  <c r="D464" i="7"/>
  <c r="C464" i="7"/>
  <c r="B464" i="7"/>
  <c r="A464" i="7"/>
  <c r="D463" i="7"/>
  <c r="C463" i="7"/>
  <c r="B463" i="7"/>
  <c r="A463" i="7"/>
  <c r="D462" i="7"/>
  <c r="C462" i="7"/>
  <c r="B462" i="7"/>
  <c r="A462" i="7"/>
  <c r="D461" i="7"/>
  <c r="C461" i="7"/>
  <c r="B461" i="7"/>
  <c r="A461" i="7"/>
  <c r="D460" i="7"/>
  <c r="C460" i="7"/>
  <c r="B460" i="7"/>
  <c r="A460" i="7"/>
  <c r="D459" i="7"/>
  <c r="C459" i="7"/>
  <c r="B459" i="7"/>
  <c r="A459" i="7"/>
  <c r="D458" i="7"/>
  <c r="C458" i="7"/>
  <c r="B458" i="7"/>
  <c r="A458" i="7"/>
  <c r="D457" i="7"/>
  <c r="C457" i="7"/>
  <c r="B457" i="7"/>
  <c r="A457" i="7"/>
  <c r="D456" i="7"/>
  <c r="C456" i="7"/>
  <c r="B456" i="7"/>
  <c r="A456" i="7"/>
  <c r="D455" i="7"/>
  <c r="C455" i="7"/>
  <c r="B455" i="7"/>
  <c r="A455" i="7"/>
  <c r="D454" i="7"/>
  <c r="C454" i="7"/>
  <c r="B454" i="7"/>
  <c r="A454" i="7"/>
  <c r="D453" i="7"/>
  <c r="C453" i="7"/>
  <c r="B453" i="7"/>
  <c r="A453" i="7"/>
  <c r="D452" i="7"/>
  <c r="C452" i="7"/>
  <c r="B452" i="7"/>
  <c r="A452" i="7"/>
  <c r="D451" i="7"/>
  <c r="C451" i="7"/>
  <c r="B451" i="7"/>
  <c r="A451" i="7"/>
  <c r="D450" i="7"/>
  <c r="C450" i="7"/>
  <c r="B450" i="7"/>
  <c r="A450" i="7"/>
  <c r="D449" i="7"/>
  <c r="C449" i="7"/>
  <c r="B449" i="7"/>
  <c r="A449" i="7"/>
  <c r="D448" i="7"/>
  <c r="C448" i="7"/>
  <c r="B448" i="7"/>
  <c r="A448" i="7"/>
  <c r="D447" i="7"/>
  <c r="C447" i="7"/>
  <c r="B447" i="7"/>
  <c r="A447" i="7"/>
  <c r="D446" i="7"/>
  <c r="C446" i="7"/>
  <c r="B446" i="7"/>
  <c r="A446" i="7"/>
  <c r="D445" i="7"/>
  <c r="C445" i="7"/>
  <c r="B445" i="7"/>
  <c r="A445" i="7"/>
  <c r="D444" i="7"/>
  <c r="C444" i="7"/>
  <c r="B444" i="7"/>
  <c r="A444" i="7"/>
  <c r="D443" i="7"/>
  <c r="C443" i="7"/>
  <c r="B443" i="7"/>
  <c r="A443" i="7"/>
  <c r="D442" i="7"/>
  <c r="C442" i="7"/>
  <c r="B442" i="7"/>
  <c r="A442" i="7"/>
  <c r="D441" i="7"/>
  <c r="C441" i="7"/>
  <c r="B441" i="7"/>
  <c r="A441" i="7"/>
  <c r="D440" i="7"/>
  <c r="C440" i="7"/>
  <c r="B440" i="7"/>
  <c r="A440" i="7"/>
  <c r="D439" i="7"/>
  <c r="C439" i="7"/>
  <c r="B439" i="7"/>
  <c r="A439" i="7"/>
  <c r="D438" i="7"/>
  <c r="C438" i="7"/>
  <c r="B438" i="7"/>
  <c r="A438" i="7"/>
  <c r="D437" i="7"/>
  <c r="C437" i="7"/>
  <c r="B437" i="7"/>
  <c r="A437" i="7"/>
  <c r="D436" i="7"/>
  <c r="C436" i="7"/>
  <c r="B436" i="7"/>
  <c r="A436" i="7"/>
  <c r="D435" i="7"/>
  <c r="C435" i="7"/>
  <c r="B435" i="7"/>
  <c r="A435" i="7"/>
  <c r="D434" i="7"/>
  <c r="C434" i="7"/>
  <c r="B434" i="7"/>
  <c r="A434" i="7"/>
  <c r="D433" i="7"/>
  <c r="C433" i="7"/>
  <c r="B433" i="7"/>
  <c r="A433" i="7"/>
  <c r="D432" i="7"/>
  <c r="C432" i="7"/>
  <c r="B432" i="7"/>
  <c r="A432" i="7"/>
  <c r="D431" i="7"/>
  <c r="C431" i="7"/>
  <c r="B431" i="7"/>
  <c r="A431" i="7"/>
  <c r="D430" i="7"/>
  <c r="C430" i="7"/>
  <c r="B430" i="7"/>
  <c r="A430" i="7"/>
  <c r="D429" i="7"/>
  <c r="C429" i="7"/>
  <c r="B429" i="7"/>
  <c r="A429" i="7"/>
  <c r="D428" i="7"/>
  <c r="C428" i="7"/>
  <c r="B428" i="7"/>
  <c r="A428" i="7"/>
  <c r="D427" i="7"/>
  <c r="C427" i="7"/>
  <c r="B427" i="7"/>
  <c r="A427" i="7"/>
  <c r="D426" i="7"/>
  <c r="C426" i="7"/>
  <c r="B426" i="7"/>
  <c r="A426" i="7"/>
  <c r="D425" i="7"/>
  <c r="C425" i="7"/>
  <c r="B425" i="7"/>
  <c r="A425" i="7"/>
  <c r="D424" i="7"/>
  <c r="C424" i="7"/>
  <c r="B424" i="7"/>
  <c r="A424" i="7"/>
  <c r="D423" i="7"/>
  <c r="C423" i="7"/>
  <c r="B423" i="7"/>
  <c r="A423" i="7"/>
  <c r="D422" i="7"/>
  <c r="C422" i="7"/>
  <c r="B422" i="7"/>
  <c r="A422" i="7"/>
  <c r="D421" i="7"/>
  <c r="C421" i="7"/>
  <c r="B421" i="7"/>
  <c r="A421" i="7"/>
  <c r="D420" i="7"/>
  <c r="C420" i="7"/>
  <c r="B420" i="7"/>
  <c r="A420" i="7"/>
  <c r="D419" i="7"/>
  <c r="C419" i="7"/>
  <c r="B419" i="7"/>
  <c r="A419" i="7"/>
  <c r="D418" i="7"/>
  <c r="C418" i="7"/>
  <c r="B418" i="7"/>
  <c r="A418" i="7"/>
  <c r="D417" i="7"/>
  <c r="C417" i="7"/>
  <c r="B417" i="7"/>
  <c r="A417" i="7"/>
  <c r="D416" i="7"/>
  <c r="C416" i="7"/>
  <c r="B416" i="7"/>
  <c r="A416" i="7"/>
  <c r="D415" i="7"/>
  <c r="C415" i="7"/>
  <c r="B415" i="7"/>
  <c r="A415" i="7"/>
  <c r="D414" i="7"/>
  <c r="C414" i="7"/>
  <c r="B414" i="7"/>
  <c r="A414" i="7"/>
  <c r="D413" i="7"/>
  <c r="C413" i="7"/>
  <c r="B413" i="7"/>
  <c r="A413" i="7"/>
  <c r="D412" i="7"/>
  <c r="C412" i="7"/>
  <c r="B412" i="7"/>
  <c r="A412" i="7"/>
  <c r="D411" i="7"/>
  <c r="C411" i="7"/>
  <c r="B411" i="7"/>
  <c r="A411" i="7"/>
  <c r="D410" i="7"/>
  <c r="C410" i="7"/>
  <c r="B410" i="7"/>
  <c r="A410" i="7"/>
  <c r="D409" i="7"/>
  <c r="C409" i="7"/>
  <c r="B409" i="7"/>
  <c r="A409" i="7"/>
  <c r="D408" i="7"/>
  <c r="C408" i="7"/>
  <c r="B408" i="7"/>
  <c r="A408" i="7"/>
  <c r="D407" i="7"/>
  <c r="C407" i="7"/>
  <c r="B407" i="7"/>
  <c r="A407" i="7"/>
  <c r="D406" i="7"/>
  <c r="C406" i="7"/>
  <c r="B406" i="7"/>
  <c r="A406" i="7"/>
  <c r="D405" i="7"/>
  <c r="C405" i="7"/>
  <c r="B405" i="7"/>
  <c r="A405" i="7"/>
  <c r="D404" i="7"/>
  <c r="C404" i="7"/>
  <c r="B404" i="7"/>
  <c r="A404" i="7"/>
  <c r="D403" i="7"/>
  <c r="C403" i="7"/>
  <c r="B403" i="7"/>
  <c r="A403" i="7"/>
  <c r="D402" i="7"/>
  <c r="C402" i="7"/>
  <c r="B402" i="7"/>
  <c r="A402" i="7"/>
  <c r="D401" i="7"/>
  <c r="C401" i="7"/>
  <c r="B401" i="7"/>
  <c r="A401" i="7"/>
  <c r="D400" i="7"/>
  <c r="C400" i="7"/>
  <c r="B400" i="7"/>
  <c r="A400" i="7"/>
  <c r="D399" i="7"/>
  <c r="C399" i="7"/>
  <c r="B399" i="7"/>
  <c r="A399" i="7"/>
  <c r="D398" i="7"/>
  <c r="C398" i="7"/>
  <c r="B398" i="7"/>
  <c r="A398" i="7"/>
  <c r="D397" i="7"/>
  <c r="C397" i="7"/>
  <c r="B397" i="7"/>
  <c r="A397" i="7"/>
  <c r="D396" i="7"/>
  <c r="C396" i="7"/>
  <c r="B396" i="7"/>
  <c r="A396" i="7"/>
  <c r="D395" i="7"/>
  <c r="C395" i="7"/>
  <c r="B395" i="7"/>
  <c r="A395" i="7"/>
  <c r="D394" i="7"/>
  <c r="C394" i="7"/>
  <c r="B394" i="7"/>
  <c r="A394" i="7"/>
  <c r="D393" i="7"/>
  <c r="C393" i="7"/>
  <c r="B393" i="7"/>
  <c r="A393" i="7"/>
  <c r="D392" i="7"/>
  <c r="C392" i="7"/>
  <c r="B392" i="7"/>
  <c r="A392" i="7"/>
  <c r="D391" i="7"/>
  <c r="C391" i="7"/>
  <c r="B391" i="7"/>
  <c r="A391" i="7"/>
  <c r="D390" i="7"/>
  <c r="C390" i="7"/>
  <c r="B390" i="7"/>
  <c r="A390" i="7"/>
  <c r="D389" i="7"/>
  <c r="C389" i="7"/>
  <c r="B389" i="7"/>
  <c r="A389" i="7"/>
  <c r="D388" i="7"/>
  <c r="C388" i="7"/>
  <c r="B388" i="7"/>
  <c r="A388" i="7"/>
  <c r="D387" i="7"/>
  <c r="C387" i="7"/>
  <c r="B387" i="7"/>
  <c r="A387" i="7"/>
  <c r="D386" i="7"/>
  <c r="C386" i="7"/>
  <c r="B386" i="7"/>
  <c r="A386" i="7"/>
  <c r="D385" i="7"/>
  <c r="C385" i="7"/>
  <c r="B385" i="7"/>
  <c r="A385" i="7"/>
  <c r="D384" i="7"/>
  <c r="C384" i="7"/>
  <c r="B384" i="7"/>
  <c r="A384" i="7"/>
  <c r="D383" i="7"/>
  <c r="C383" i="7"/>
  <c r="B383" i="7"/>
  <c r="A383" i="7"/>
  <c r="D382" i="7"/>
  <c r="C382" i="7"/>
  <c r="B382" i="7"/>
  <c r="A382" i="7"/>
  <c r="D381" i="7"/>
  <c r="C381" i="7"/>
  <c r="B381" i="7"/>
  <c r="A381" i="7"/>
  <c r="D380" i="7"/>
  <c r="C380" i="7"/>
  <c r="B380" i="7"/>
  <c r="A380" i="7"/>
  <c r="D379" i="7"/>
  <c r="C379" i="7"/>
  <c r="B379" i="7"/>
  <c r="A379" i="7"/>
  <c r="D378" i="7"/>
  <c r="C378" i="7"/>
  <c r="B378" i="7"/>
  <c r="A378" i="7"/>
  <c r="D377" i="7"/>
  <c r="C377" i="7"/>
  <c r="B377" i="7"/>
  <c r="A377" i="7"/>
  <c r="D376" i="7"/>
  <c r="C376" i="7"/>
  <c r="B376" i="7"/>
  <c r="A376" i="7"/>
  <c r="D375" i="7"/>
  <c r="C375" i="7"/>
  <c r="B375" i="7"/>
  <c r="A375" i="7"/>
  <c r="D374" i="7"/>
  <c r="C374" i="7"/>
  <c r="B374" i="7"/>
  <c r="A374" i="7"/>
  <c r="D373" i="7"/>
  <c r="C373" i="7"/>
  <c r="B373" i="7"/>
  <c r="A373" i="7"/>
  <c r="D372" i="7"/>
  <c r="C372" i="7"/>
  <c r="B372" i="7"/>
  <c r="A372" i="7"/>
  <c r="D371" i="7"/>
  <c r="C371" i="7"/>
  <c r="B371" i="7"/>
  <c r="A371" i="7"/>
  <c r="D370" i="7"/>
  <c r="C370" i="7"/>
  <c r="B370" i="7"/>
  <c r="A370" i="7"/>
  <c r="D369" i="7"/>
  <c r="C369" i="7"/>
  <c r="B369" i="7"/>
  <c r="A369" i="7"/>
  <c r="D368" i="7"/>
  <c r="C368" i="7"/>
  <c r="B368" i="7"/>
  <c r="A368" i="7"/>
  <c r="D367" i="7"/>
  <c r="C367" i="7"/>
  <c r="B367" i="7"/>
  <c r="A367" i="7"/>
  <c r="D366" i="7"/>
  <c r="C366" i="7"/>
  <c r="B366" i="7"/>
  <c r="A366" i="7"/>
  <c r="D365" i="7"/>
  <c r="C365" i="7"/>
  <c r="B365" i="7"/>
  <c r="A365" i="7"/>
  <c r="D364" i="7"/>
  <c r="C364" i="7"/>
  <c r="B364" i="7"/>
  <c r="A364" i="7"/>
  <c r="D363" i="7"/>
  <c r="C363" i="7"/>
  <c r="B363" i="7"/>
  <c r="A363" i="7"/>
  <c r="D362" i="7"/>
  <c r="C362" i="7"/>
  <c r="B362" i="7"/>
  <c r="A362" i="7"/>
  <c r="D361" i="7"/>
  <c r="C361" i="7"/>
  <c r="B361" i="7"/>
  <c r="A361" i="7"/>
  <c r="D360" i="7"/>
  <c r="C360" i="7"/>
  <c r="B360" i="7"/>
  <c r="A360" i="7"/>
  <c r="D359" i="7"/>
  <c r="C359" i="7"/>
  <c r="B359" i="7"/>
  <c r="A359" i="7"/>
  <c r="D358" i="7"/>
  <c r="C358" i="7"/>
  <c r="B358" i="7"/>
  <c r="A358" i="7"/>
  <c r="D357" i="7"/>
  <c r="C357" i="7"/>
  <c r="B357" i="7"/>
  <c r="A357" i="7"/>
  <c r="D356" i="7"/>
  <c r="C356" i="7"/>
  <c r="B356" i="7"/>
  <c r="A356" i="7"/>
  <c r="D355" i="7"/>
  <c r="C355" i="7"/>
  <c r="B355" i="7"/>
  <c r="A355" i="7"/>
  <c r="D354" i="7"/>
  <c r="C354" i="7"/>
  <c r="B354" i="7"/>
  <c r="A354" i="7"/>
  <c r="D353" i="7"/>
  <c r="C353" i="7"/>
  <c r="B353" i="7"/>
  <c r="A353" i="7"/>
  <c r="D352" i="7"/>
  <c r="C352" i="7"/>
  <c r="B352" i="7"/>
  <c r="A352" i="7"/>
  <c r="D351" i="7"/>
  <c r="C351" i="7"/>
  <c r="B351" i="7"/>
  <c r="A351" i="7"/>
  <c r="D350" i="7"/>
  <c r="C350" i="7"/>
  <c r="B350" i="7"/>
  <c r="A350" i="7"/>
  <c r="D349" i="7"/>
  <c r="C349" i="7"/>
  <c r="B349" i="7"/>
  <c r="A349" i="7"/>
  <c r="D348" i="7"/>
  <c r="C348" i="7"/>
  <c r="B348" i="7"/>
  <c r="A348" i="7"/>
  <c r="D347" i="7"/>
  <c r="C347" i="7"/>
  <c r="B347" i="7"/>
  <c r="A347" i="7"/>
  <c r="D346" i="7"/>
  <c r="C346" i="7"/>
  <c r="B346" i="7"/>
  <c r="A346" i="7"/>
  <c r="D345" i="7"/>
  <c r="C345" i="7"/>
  <c r="B345" i="7"/>
  <c r="A345" i="7"/>
  <c r="D344" i="7"/>
  <c r="C344" i="7"/>
  <c r="B344" i="7"/>
  <c r="A344" i="7"/>
  <c r="D343" i="7"/>
  <c r="C343" i="7"/>
  <c r="B343" i="7"/>
  <c r="A343" i="7"/>
  <c r="D342" i="7"/>
  <c r="C342" i="7"/>
  <c r="B342" i="7"/>
  <c r="A342" i="7"/>
  <c r="D341" i="7"/>
  <c r="C341" i="7"/>
  <c r="B341" i="7"/>
  <c r="A341" i="7"/>
  <c r="D340" i="7"/>
  <c r="C340" i="7"/>
  <c r="B340" i="7"/>
  <c r="A340" i="7"/>
  <c r="D339" i="7"/>
  <c r="C339" i="7"/>
  <c r="B339" i="7"/>
  <c r="A339" i="7"/>
  <c r="D338" i="7"/>
  <c r="C338" i="7"/>
  <c r="B338" i="7"/>
  <c r="A338" i="7"/>
  <c r="D337" i="7"/>
  <c r="C337" i="7"/>
  <c r="B337" i="7"/>
  <c r="A337" i="7"/>
  <c r="D336" i="7"/>
  <c r="C336" i="7"/>
  <c r="B336" i="7"/>
  <c r="A336" i="7"/>
  <c r="D335" i="7"/>
  <c r="C335" i="7"/>
  <c r="B335" i="7"/>
  <c r="A335" i="7"/>
  <c r="D334" i="7"/>
  <c r="C334" i="7"/>
  <c r="B334" i="7"/>
  <c r="A334" i="7"/>
  <c r="D333" i="7"/>
  <c r="C333" i="7"/>
  <c r="B333" i="7"/>
  <c r="A333" i="7"/>
  <c r="D332" i="7"/>
  <c r="C332" i="7"/>
  <c r="B332" i="7"/>
  <c r="A332" i="7"/>
  <c r="D331" i="7"/>
  <c r="C331" i="7"/>
  <c r="B331" i="7"/>
  <c r="A331" i="7"/>
  <c r="D330" i="7"/>
  <c r="C330" i="7"/>
  <c r="B330" i="7"/>
  <c r="A330" i="7"/>
  <c r="D329" i="7"/>
  <c r="C329" i="7"/>
  <c r="B329" i="7"/>
  <c r="A329" i="7"/>
  <c r="D328" i="7"/>
  <c r="C328" i="7"/>
  <c r="B328" i="7"/>
  <c r="A328" i="7"/>
  <c r="D327" i="7"/>
  <c r="C327" i="7"/>
  <c r="B327" i="7"/>
  <c r="A327" i="7"/>
  <c r="D326" i="7"/>
  <c r="C326" i="7"/>
  <c r="B326" i="7"/>
  <c r="A326" i="7"/>
  <c r="D325" i="7"/>
  <c r="C325" i="7"/>
  <c r="B325" i="7"/>
  <c r="A325" i="7"/>
  <c r="D324" i="7"/>
  <c r="C324" i="7"/>
  <c r="B324" i="7"/>
  <c r="A324" i="7"/>
  <c r="D323" i="7"/>
  <c r="C323" i="7"/>
  <c r="B323" i="7"/>
  <c r="A323" i="7"/>
  <c r="D322" i="7"/>
  <c r="C322" i="7"/>
  <c r="B322" i="7"/>
  <c r="A322" i="7"/>
  <c r="D321" i="7"/>
  <c r="C321" i="7"/>
  <c r="B321" i="7"/>
  <c r="A321" i="7"/>
  <c r="D320" i="7"/>
  <c r="C320" i="7"/>
  <c r="B320" i="7"/>
  <c r="A320" i="7"/>
  <c r="D319" i="7"/>
  <c r="C319" i="7"/>
  <c r="B319" i="7"/>
  <c r="A319" i="7"/>
  <c r="D318" i="7"/>
  <c r="C318" i="7"/>
  <c r="B318" i="7"/>
  <c r="A318" i="7"/>
  <c r="D317" i="7"/>
  <c r="C317" i="7"/>
  <c r="B317" i="7"/>
  <c r="A317" i="7"/>
  <c r="D316" i="7"/>
  <c r="C316" i="7"/>
  <c r="B316" i="7"/>
  <c r="A316" i="7"/>
  <c r="D315" i="7"/>
  <c r="C315" i="7"/>
  <c r="B315" i="7"/>
  <c r="A315" i="7"/>
  <c r="D314" i="7"/>
  <c r="C314" i="7"/>
  <c r="B314" i="7"/>
  <c r="A314" i="7"/>
  <c r="D313" i="7"/>
  <c r="C313" i="7"/>
  <c r="B313" i="7"/>
  <c r="A313" i="7"/>
  <c r="D312" i="7"/>
  <c r="C312" i="7"/>
  <c r="B312" i="7"/>
  <c r="A312" i="7"/>
  <c r="D311" i="7"/>
  <c r="C311" i="7"/>
  <c r="B311" i="7"/>
  <c r="A311" i="7"/>
  <c r="D310" i="7"/>
  <c r="C310" i="7"/>
  <c r="B310" i="7"/>
  <c r="A310" i="7"/>
  <c r="D309" i="7"/>
  <c r="C309" i="7"/>
  <c r="B309" i="7"/>
  <c r="A309" i="7"/>
  <c r="D308" i="7"/>
  <c r="C308" i="7"/>
  <c r="B308" i="7"/>
  <c r="A308" i="7"/>
  <c r="D307" i="7"/>
  <c r="C307" i="7"/>
  <c r="B307" i="7"/>
  <c r="A307" i="7"/>
  <c r="D306" i="7"/>
  <c r="C306" i="7"/>
  <c r="B306" i="7"/>
  <c r="A306" i="7"/>
  <c r="D305" i="7"/>
  <c r="C305" i="7"/>
  <c r="B305" i="7"/>
  <c r="A305" i="7"/>
  <c r="D304" i="7"/>
  <c r="C304" i="7"/>
  <c r="B304" i="7"/>
  <c r="A304" i="7"/>
  <c r="D303" i="7"/>
  <c r="C303" i="7"/>
  <c r="B303" i="7"/>
  <c r="A303" i="7"/>
  <c r="D302" i="7"/>
  <c r="C302" i="7"/>
  <c r="B302" i="7"/>
  <c r="A302" i="7"/>
  <c r="D301" i="7"/>
  <c r="C301" i="7"/>
  <c r="B301" i="7"/>
  <c r="A301" i="7"/>
  <c r="D300" i="7"/>
  <c r="C300" i="7"/>
  <c r="B300" i="7"/>
  <c r="A300" i="7"/>
  <c r="D299" i="7"/>
  <c r="C299" i="7"/>
  <c r="B299" i="7"/>
  <c r="A299" i="7"/>
  <c r="D298" i="7"/>
  <c r="C298" i="7"/>
  <c r="B298" i="7"/>
  <c r="A298" i="7"/>
  <c r="D297" i="7"/>
  <c r="C297" i="7"/>
  <c r="B297" i="7"/>
  <c r="A297" i="7"/>
  <c r="D296" i="7"/>
  <c r="C296" i="7"/>
  <c r="B296" i="7"/>
  <c r="A296" i="7"/>
  <c r="D295" i="7"/>
  <c r="C295" i="7"/>
  <c r="B295" i="7"/>
  <c r="A295" i="7"/>
  <c r="D294" i="7"/>
  <c r="C294" i="7"/>
  <c r="B294" i="7"/>
  <c r="A294" i="7"/>
  <c r="D293" i="7"/>
  <c r="C293" i="7"/>
  <c r="B293" i="7"/>
  <c r="A293" i="7"/>
  <c r="D292" i="7"/>
  <c r="C292" i="7"/>
  <c r="B292" i="7"/>
  <c r="A292" i="7"/>
  <c r="D291" i="7"/>
  <c r="C291" i="7"/>
  <c r="B291" i="7"/>
  <c r="A291" i="7"/>
  <c r="D290" i="7"/>
  <c r="C290" i="7"/>
  <c r="B290" i="7"/>
  <c r="A290" i="7"/>
  <c r="D289" i="7"/>
  <c r="C289" i="7"/>
  <c r="B289" i="7"/>
  <c r="A289" i="7"/>
  <c r="D288" i="7"/>
  <c r="C288" i="7"/>
  <c r="B288" i="7"/>
  <c r="A288" i="7"/>
  <c r="D287" i="7"/>
  <c r="C287" i="7"/>
  <c r="B287" i="7"/>
  <c r="A287" i="7"/>
  <c r="D286" i="7"/>
  <c r="C286" i="7"/>
  <c r="B286" i="7"/>
  <c r="A286" i="7"/>
  <c r="D285" i="7"/>
  <c r="C285" i="7"/>
  <c r="B285" i="7"/>
  <c r="A285" i="7"/>
  <c r="D284" i="7"/>
  <c r="C284" i="7"/>
  <c r="B284" i="7"/>
  <c r="A284" i="7"/>
  <c r="D283" i="7"/>
  <c r="C283" i="7"/>
  <c r="B283" i="7"/>
  <c r="A283" i="7"/>
  <c r="D282" i="7"/>
  <c r="C282" i="7"/>
  <c r="B282" i="7"/>
  <c r="A282" i="7"/>
  <c r="D281" i="7"/>
  <c r="C281" i="7"/>
  <c r="B281" i="7"/>
  <c r="A281" i="7"/>
  <c r="D280" i="7"/>
  <c r="C280" i="7"/>
  <c r="B280" i="7"/>
  <c r="A280" i="7"/>
  <c r="D279" i="7"/>
  <c r="C279" i="7"/>
  <c r="B279" i="7"/>
  <c r="A279" i="7"/>
  <c r="D278" i="7"/>
  <c r="C278" i="7"/>
  <c r="B278" i="7"/>
  <c r="A278" i="7"/>
  <c r="D277" i="7"/>
  <c r="C277" i="7"/>
  <c r="B277" i="7"/>
  <c r="A277" i="7"/>
  <c r="D276" i="7"/>
  <c r="C276" i="7"/>
  <c r="B276" i="7"/>
  <c r="A276" i="7"/>
  <c r="D275" i="7"/>
  <c r="C275" i="7"/>
  <c r="B275" i="7"/>
  <c r="A275" i="7"/>
  <c r="D274" i="7"/>
  <c r="C274" i="7"/>
  <c r="B274" i="7"/>
  <c r="A274" i="7"/>
  <c r="D273" i="7"/>
  <c r="C273" i="7"/>
  <c r="B273" i="7"/>
  <c r="A273" i="7"/>
  <c r="D272" i="7"/>
  <c r="C272" i="7"/>
  <c r="B272" i="7"/>
  <c r="A272" i="7"/>
  <c r="D271" i="7"/>
  <c r="C271" i="7"/>
  <c r="B271" i="7"/>
  <c r="A271" i="7"/>
  <c r="D270" i="7"/>
  <c r="C270" i="7"/>
  <c r="B270" i="7"/>
  <c r="A270" i="7"/>
  <c r="D269" i="7"/>
  <c r="C269" i="7"/>
  <c r="B269" i="7"/>
  <c r="A269" i="7"/>
  <c r="D268" i="7"/>
  <c r="C268" i="7"/>
  <c r="B268" i="7"/>
  <c r="A268" i="7"/>
  <c r="D267" i="7"/>
  <c r="C267" i="7"/>
  <c r="B267" i="7"/>
  <c r="A267" i="7"/>
  <c r="D266" i="7"/>
  <c r="C266" i="7"/>
  <c r="B266" i="7"/>
  <c r="A266" i="7"/>
  <c r="D265" i="7"/>
  <c r="C265" i="7"/>
  <c r="B265" i="7"/>
  <c r="A265" i="7"/>
  <c r="D264" i="7"/>
  <c r="C264" i="7"/>
  <c r="B264" i="7"/>
  <c r="A264" i="7"/>
  <c r="D263" i="7"/>
  <c r="C263" i="7"/>
  <c r="B263" i="7"/>
  <c r="A263" i="7"/>
  <c r="D262" i="7"/>
  <c r="C262" i="7"/>
  <c r="B262" i="7"/>
  <c r="A262" i="7"/>
  <c r="D261" i="7"/>
  <c r="C261" i="7"/>
  <c r="B261" i="7"/>
  <c r="A261" i="7"/>
  <c r="D260" i="7"/>
  <c r="C260" i="7"/>
  <c r="B260" i="7"/>
  <c r="A260" i="7"/>
  <c r="D259" i="7"/>
  <c r="C259" i="7"/>
  <c r="B259" i="7"/>
  <c r="A259" i="7"/>
  <c r="D258" i="7"/>
  <c r="C258" i="7"/>
  <c r="B258" i="7"/>
  <c r="A258" i="7"/>
  <c r="D257" i="7"/>
  <c r="C257" i="7"/>
  <c r="B257" i="7"/>
  <c r="A257" i="7"/>
  <c r="D256" i="7"/>
  <c r="C256" i="7"/>
  <c r="B256" i="7"/>
  <c r="A256" i="7"/>
  <c r="D255" i="7"/>
  <c r="C255" i="7"/>
  <c r="B255" i="7"/>
  <c r="A255" i="7"/>
  <c r="D254" i="7"/>
  <c r="C254" i="7"/>
  <c r="B254" i="7"/>
  <c r="A254" i="7"/>
  <c r="D253" i="7"/>
  <c r="C253" i="7"/>
  <c r="B253" i="7"/>
  <c r="A253" i="7"/>
  <c r="D252" i="7"/>
  <c r="C252" i="7"/>
  <c r="B252" i="7"/>
  <c r="A252" i="7"/>
  <c r="D251" i="7"/>
  <c r="C251" i="7"/>
  <c r="B251" i="7"/>
  <c r="A251" i="7"/>
  <c r="D250" i="7"/>
  <c r="C250" i="7"/>
  <c r="B250" i="7"/>
  <c r="A250" i="7"/>
  <c r="D249" i="7"/>
  <c r="C249" i="7"/>
  <c r="B249" i="7"/>
  <c r="A249" i="7"/>
  <c r="D248" i="7"/>
  <c r="C248" i="7"/>
  <c r="B248" i="7"/>
  <c r="A248" i="7"/>
  <c r="D247" i="7"/>
  <c r="C247" i="7"/>
  <c r="B247" i="7"/>
  <c r="A247" i="7"/>
  <c r="D246" i="7"/>
  <c r="C246" i="7"/>
  <c r="B246" i="7"/>
  <c r="A246" i="7"/>
  <c r="D245" i="7"/>
  <c r="C245" i="7"/>
  <c r="B245" i="7"/>
  <c r="A245" i="7"/>
  <c r="D244" i="7"/>
  <c r="C244" i="7"/>
  <c r="B244" i="7"/>
  <c r="A244" i="7"/>
  <c r="D243" i="7"/>
  <c r="C243" i="7"/>
  <c r="B243" i="7"/>
  <c r="A243" i="7"/>
  <c r="D242" i="7"/>
  <c r="C242" i="7"/>
  <c r="B242" i="7"/>
  <c r="A242" i="7"/>
  <c r="D241" i="7"/>
  <c r="C241" i="7"/>
  <c r="B241" i="7"/>
  <c r="A241" i="7"/>
  <c r="D240" i="7"/>
  <c r="C240" i="7"/>
  <c r="B240" i="7"/>
  <c r="A240" i="7"/>
  <c r="D239" i="7"/>
  <c r="C239" i="7"/>
  <c r="B239" i="7"/>
  <c r="A239" i="7"/>
  <c r="D238" i="7"/>
  <c r="C238" i="7"/>
  <c r="B238" i="7"/>
  <c r="A238" i="7"/>
  <c r="D237" i="7"/>
  <c r="C237" i="7"/>
  <c r="B237" i="7"/>
  <c r="A237" i="7"/>
  <c r="D236" i="7"/>
  <c r="C236" i="7"/>
  <c r="B236" i="7"/>
  <c r="A236" i="7"/>
  <c r="D235" i="7"/>
  <c r="C235" i="7"/>
  <c r="B235" i="7"/>
  <c r="A235" i="7"/>
  <c r="D234" i="7"/>
  <c r="C234" i="7"/>
  <c r="B234" i="7"/>
  <c r="A234" i="7"/>
  <c r="D233" i="7"/>
  <c r="C233" i="7"/>
  <c r="B233" i="7"/>
  <c r="A233" i="7"/>
  <c r="D232" i="7"/>
  <c r="C232" i="7"/>
  <c r="B232" i="7"/>
  <c r="A232" i="7"/>
  <c r="D231" i="7"/>
  <c r="C231" i="7"/>
  <c r="B231" i="7"/>
  <c r="A231" i="7"/>
  <c r="D230" i="7"/>
  <c r="C230" i="7"/>
  <c r="B230" i="7"/>
  <c r="A230" i="7"/>
  <c r="D229" i="7"/>
  <c r="C229" i="7"/>
  <c r="B229" i="7"/>
  <c r="A229" i="7"/>
  <c r="D228" i="7"/>
  <c r="C228" i="7"/>
  <c r="B228" i="7"/>
  <c r="A228" i="7"/>
  <c r="D227" i="7"/>
  <c r="C227" i="7"/>
  <c r="B227" i="7"/>
  <c r="A227" i="7"/>
  <c r="D226" i="7"/>
  <c r="C226" i="7"/>
  <c r="B226" i="7"/>
  <c r="A226" i="7"/>
  <c r="D225" i="7"/>
  <c r="C225" i="7"/>
  <c r="B225" i="7"/>
  <c r="A225" i="7"/>
  <c r="D224" i="7"/>
  <c r="C224" i="7"/>
  <c r="B224" i="7"/>
  <c r="A224" i="7"/>
  <c r="D223" i="7"/>
  <c r="C223" i="7"/>
  <c r="B223" i="7"/>
  <c r="A223" i="7"/>
  <c r="D222" i="7"/>
  <c r="C222" i="7"/>
  <c r="B222" i="7"/>
  <c r="A222" i="7"/>
  <c r="D221" i="7"/>
  <c r="C221" i="7"/>
  <c r="B221" i="7"/>
  <c r="A221" i="7"/>
  <c r="D220" i="7"/>
  <c r="C220" i="7"/>
  <c r="B220" i="7"/>
  <c r="A220" i="7"/>
  <c r="D219" i="7"/>
  <c r="C219" i="7"/>
  <c r="B219" i="7"/>
  <c r="A219" i="7"/>
  <c r="D218" i="7"/>
  <c r="C218" i="7"/>
  <c r="B218" i="7"/>
  <c r="A218" i="7"/>
  <c r="D217" i="7"/>
  <c r="C217" i="7"/>
  <c r="B217" i="7"/>
  <c r="A217" i="7"/>
  <c r="D216" i="7"/>
  <c r="C216" i="7"/>
  <c r="B216" i="7"/>
  <c r="A216" i="7"/>
  <c r="D215" i="7"/>
  <c r="C215" i="7"/>
  <c r="B215" i="7"/>
  <c r="A215" i="7"/>
  <c r="D214" i="7"/>
  <c r="C214" i="7"/>
  <c r="B214" i="7"/>
  <c r="A214" i="7"/>
  <c r="D213" i="7"/>
  <c r="C213" i="7"/>
  <c r="B213" i="7"/>
  <c r="A213" i="7"/>
  <c r="D212" i="7"/>
  <c r="C212" i="7"/>
  <c r="B212" i="7"/>
  <c r="A212" i="7"/>
  <c r="D211" i="7"/>
  <c r="C211" i="7"/>
  <c r="B211" i="7"/>
  <c r="A211" i="7"/>
  <c r="D210" i="7"/>
  <c r="C210" i="7"/>
  <c r="B210" i="7"/>
  <c r="A210" i="7"/>
  <c r="D209" i="7"/>
  <c r="C209" i="7"/>
  <c r="B209" i="7"/>
  <c r="A209" i="7"/>
  <c r="D208" i="7"/>
  <c r="C208" i="7"/>
  <c r="B208" i="7"/>
  <c r="A208" i="7"/>
  <c r="D207" i="7"/>
  <c r="C207" i="7"/>
  <c r="B207" i="7"/>
  <c r="A207" i="7"/>
  <c r="D206" i="7"/>
  <c r="C206" i="7"/>
  <c r="B206" i="7"/>
  <c r="A206" i="7"/>
  <c r="D205" i="7"/>
  <c r="C205" i="7"/>
  <c r="B205" i="7"/>
  <c r="A205" i="7"/>
  <c r="D204" i="7"/>
  <c r="C204" i="7"/>
  <c r="B204" i="7"/>
  <c r="A204" i="7"/>
  <c r="D203" i="7"/>
  <c r="C203" i="7"/>
  <c r="B203" i="7"/>
  <c r="A203" i="7"/>
  <c r="D202" i="7"/>
  <c r="C202" i="7"/>
  <c r="B202" i="7"/>
  <c r="A202" i="7"/>
  <c r="D201" i="7"/>
  <c r="C201" i="7"/>
  <c r="B201" i="7"/>
  <c r="A201" i="7"/>
  <c r="D200" i="7"/>
  <c r="C200" i="7"/>
  <c r="B200" i="7"/>
  <c r="A200" i="7"/>
  <c r="D199" i="7"/>
  <c r="C199" i="7"/>
  <c r="B199" i="7"/>
  <c r="A199" i="7"/>
  <c r="D198" i="7"/>
  <c r="C198" i="7"/>
  <c r="B198" i="7"/>
  <c r="A198" i="7"/>
  <c r="D197" i="7"/>
  <c r="C197" i="7"/>
  <c r="B197" i="7"/>
  <c r="A197" i="7"/>
  <c r="D196" i="7"/>
  <c r="C196" i="7"/>
  <c r="B196" i="7"/>
  <c r="A196" i="7"/>
  <c r="D195" i="7"/>
  <c r="C195" i="7"/>
  <c r="B195" i="7"/>
  <c r="A195" i="7"/>
  <c r="D194" i="7"/>
  <c r="C194" i="7"/>
  <c r="B194" i="7"/>
  <c r="A194" i="7"/>
  <c r="D193" i="7"/>
  <c r="C193" i="7"/>
  <c r="B193" i="7"/>
  <c r="A193" i="7"/>
  <c r="D192" i="7"/>
  <c r="C192" i="7"/>
  <c r="B192" i="7"/>
  <c r="A192" i="7"/>
  <c r="D191" i="7"/>
  <c r="C191" i="7"/>
  <c r="B191" i="7"/>
  <c r="A191" i="7"/>
  <c r="D190" i="7"/>
  <c r="C190" i="7"/>
  <c r="B190" i="7"/>
  <c r="A190" i="7"/>
  <c r="D189" i="7"/>
  <c r="C189" i="7"/>
  <c r="B189" i="7"/>
  <c r="A189" i="7"/>
  <c r="D188" i="7"/>
  <c r="C188" i="7"/>
  <c r="B188" i="7"/>
  <c r="A188" i="7"/>
  <c r="D187" i="7"/>
  <c r="C187" i="7"/>
  <c r="B187" i="7"/>
  <c r="A187" i="7"/>
  <c r="D186" i="7"/>
  <c r="C186" i="7"/>
  <c r="B186" i="7"/>
  <c r="A186" i="7"/>
  <c r="D185" i="7"/>
  <c r="C185" i="7"/>
  <c r="B185" i="7"/>
  <c r="A185" i="7"/>
  <c r="D184" i="7"/>
  <c r="C184" i="7"/>
  <c r="B184" i="7"/>
  <c r="A184" i="7"/>
  <c r="D183" i="7"/>
  <c r="C183" i="7"/>
  <c r="B183" i="7"/>
  <c r="A183" i="7"/>
  <c r="D182" i="7"/>
  <c r="C182" i="7"/>
  <c r="B182" i="7"/>
  <c r="A182" i="7"/>
  <c r="D181" i="7"/>
  <c r="C181" i="7"/>
  <c r="B181" i="7"/>
  <c r="A181" i="7"/>
  <c r="D180" i="7"/>
  <c r="C180" i="7"/>
  <c r="B180" i="7"/>
  <c r="A180" i="7"/>
  <c r="D179" i="7"/>
  <c r="C179" i="7"/>
  <c r="B179" i="7"/>
  <c r="A179" i="7"/>
  <c r="D178" i="7"/>
  <c r="C178" i="7"/>
  <c r="B178" i="7"/>
  <c r="A178" i="7"/>
  <c r="D177" i="7"/>
  <c r="C177" i="7"/>
  <c r="B177" i="7"/>
  <c r="A177" i="7"/>
  <c r="D176" i="7"/>
  <c r="C176" i="7"/>
  <c r="B176" i="7"/>
  <c r="A176" i="7"/>
  <c r="D175" i="7"/>
  <c r="C175" i="7"/>
  <c r="B175" i="7"/>
  <c r="A175" i="7"/>
  <c r="D174" i="7"/>
  <c r="C174" i="7"/>
  <c r="B174" i="7"/>
  <c r="A174" i="7"/>
  <c r="D173" i="7"/>
  <c r="C173" i="7"/>
  <c r="B173" i="7"/>
  <c r="A173" i="7"/>
  <c r="D172" i="7"/>
  <c r="C172" i="7"/>
  <c r="B172" i="7"/>
  <c r="A172" i="7"/>
  <c r="D171" i="7"/>
  <c r="C171" i="7"/>
  <c r="B171" i="7"/>
  <c r="A171" i="7"/>
  <c r="D170" i="7"/>
  <c r="C170" i="7"/>
  <c r="B170" i="7"/>
  <c r="A170" i="7"/>
  <c r="D169" i="7"/>
  <c r="C169" i="7"/>
  <c r="B169" i="7"/>
  <c r="A169" i="7"/>
  <c r="D168" i="7"/>
  <c r="C168" i="7"/>
  <c r="B168" i="7"/>
  <c r="A168" i="7"/>
  <c r="D167" i="7"/>
  <c r="C167" i="7"/>
  <c r="B167" i="7"/>
  <c r="A167" i="7"/>
  <c r="D166" i="7"/>
  <c r="C166" i="7"/>
  <c r="B166" i="7"/>
  <c r="A166" i="7"/>
  <c r="D165" i="7"/>
  <c r="C165" i="7"/>
  <c r="B165" i="7"/>
  <c r="A165" i="7"/>
  <c r="D164" i="7"/>
  <c r="C164" i="7"/>
  <c r="B164" i="7"/>
  <c r="A164" i="7"/>
  <c r="D163" i="7"/>
  <c r="C163" i="7"/>
  <c r="B163" i="7"/>
  <c r="A163" i="7"/>
  <c r="D162" i="7"/>
  <c r="C162" i="7"/>
  <c r="B162" i="7"/>
  <c r="A162" i="7"/>
  <c r="D161" i="7"/>
  <c r="C161" i="7"/>
  <c r="B161" i="7"/>
  <c r="A161" i="7"/>
  <c r="D160" i="7"/>
  <c r="C160" i="7"/>
  <c r="B160" i="7"/>
  <c r="A160" i="7"/>
  <c r="D159" i="7"/>
  <c r="C159" i="7"/>
  <c r="B159" i="7"/>
  <c r="A159" i="7"/>
  <c r="D158" i="7"/>
  <c r="C158" i="7"/>
  <c r="B158" i="7"/>
  <c r="A158" i="7"/>
  <c r="D157" i="7"/>
  <c r="C157" i="7"/>
  <c r="B157" i="7"/>
  <c r="A157" i="7"/>
  <c r="D156" i="7"/>
  <c r="C156" i="7"/>
  <c r="B156" i="7"/>
  <c r="A156" i="7"/>
  <c r="D155" i="7"/>
  <c r="C155" i="7"/>
  <c r="B155" i="7"/>
  <c r="A155" i="7"/>
  <c r="D154" i="7"/>
  <c r="C154" i="7"/>
  <c r="B154" i="7"/>
  <c r="A154" i="7"/>
  <c r="D153" i="7"/>
  <c r="C153" i="7"/>
  <c r="B153" i="7"/>
  <c r="A153" i="7"/>
  <c r="D152" i="7"/>
  <c r="C152" i="7"/>
  <c r="B152" i="7"/>
  <c r="A152" i="7"/>
  <c r="D151" i="7"/>
  <c r="C151" i="7"/>
  <c r="B151" i="7"/>
  <c r="A151" i="7"/>
  <c r="D150" i="7"/>
  <c r="C150" i="7"/>
  <c r="B150" i="7"/>
  <c r="A150" i="7"/>
  <c r="D149" i="7"/>
  <c r="C149" i="7"/>
  <c r="B149" i="7"/>
  <c r="A149" i="7"/>
  <c r="D148" i="7"/>
  <c r="C148" i="7"/>
  <c r="B148" i="7"/>
  <c r="A148" i="7"/>
  <c r="D147" i="7"/>
  <c r="C147" i="7"/>
  <c r="B147" i="7"/>
  <c r="A147" i="7"/>
  <c r="D146" i="7"/>
  <c r="C146" i="7"/>
  <c r="B146" i="7"/>
  <c r="A146" i="7"/>
  <c r="D145" i="7"/>
  <c r="C145" i="7"/>
  <c r="B145" i="7"/>
  <c r="A145" i="7"/>
  <c r="D144" i="7"/>
  <c r="C144" i="7"/>
  <c r="B144" i="7"/>
  <c r="A144" i="7"/>
  <c r="D143" i="7"/>
  <c r="C143" i="7"/>
  <c r="B143" i="7"/>
  <c r="A143" i="7"/>
  <c r="D142" i="7"/>
  <c r="C142" i="7"/>
  <c r="B142" i="7"/>
  <c r="A142" i="7"/>
  <c r="D141" i="7"/>
  <c r="C141" i="7"/>
  <c r="B141" i="7"/>
  <c r="A141" i="7"/>
  <c r="D140" i="7"/>
  <c r="C140" i="7"/>
  <c r="B140" i="7"/>
  <c r="A140" i="7"/>
  <c r="D139" i="7"/>
  <c r="C139" i="7"/>
  <c r="B139" i="7"/>
  <c r="A139" i="7"/>
  <c r="D138" i="7"/>
  <c r="C138" i="7"/>
  <c r="B138" i="7"/>
  <c r="A138" i="7"/>
  <c r="D137" i="7"/>
  <c r="C137" i="7"/>
  <c r="B137" i="7"/>
  <c r="A137" i="7"/>
  <c r="D136" i="7"/>
  <c r="C136" i="7"/>
  <c r="B136" i="7"/>
  <c r="A136" i="7"/>
  <c r="D135" i="7"/>
  <c r="C135" i="7"/>
  <c r="B135" i="7"/>
  <c r="A135" i="7"/>
  <c r="D134" i="7"/>
  <c r="C134" i="7"/>
  <c r="B134" i="7"/>
  <c r="A134" i="7"/>
  <c r="D133" i="7"/>
  <c r="C133" i="7"/>
  <c r="B133" i="7"/>
  <c r="A133" i="7"/>
  <c r="D132" i="7"/>
  <c r="C132" i="7"/>
  <c r="B132" i="7"/>
  <c r="A132" i="7"/>
  <c r="D131" i="7"/>
  <c r="C131" i="7"/>
  <c r="B131" i="7"/>
  <c r="A131" i="7"/>
  <c r="D130" i="7"/>
  <c r="C130" i="7"/>
  <c r="B130" i="7"/>
  <c r="A130" i="7"/>
  <c r="D129" i="7"/>
  <c r="C129" i="7"/>
  <c r="B129" i="7"/>
  <c r="A129" i="7"/>
  <c r="D128" i="7"/>
  <c r="C128" i="7"/>
  <c r="B128" i="7"/>
  <c r="A128" i="7"/>
  <c r="D127" i="7"/>
  <c r="C127" i="7"/>
  <c r="B127" i="7"/>
  <c r="A127" i="7"/>
  <c r="D126" i="7"/>
  <c r="C126" i="7"/>
  <c r="B126" i="7"/>
  <c r="A126" i="7"/>
  <c r="D125" i="7"/>
  <c r="C125" i="7"/>
  <c r="B125" i="7"/>
  <c r="A125" i="7"/>
  <c r="D124" i="7"/>
  <c r="C124" i="7"/>
  <c r="B124" i="7"/>
  <c r="A124" i="7"/>
  <c r="D123" i="7"/>
  <c r="C123" i="7"/>
  <c r="B123" i="7"/>
  <c r="A123" i="7"/>
  <c r="D122" i="7"/>
  <c r="C122" i="7"/>
  <c r="B122" i="7"/>
  <c r="A122" i="7"/>
  <c r="D121" i="7"/>
  <c r="C121" i="7"/>
  <c r="B121" i="7"/>
  <c r="A121" i="7"/>
  <c r="D120" i="7"/>
  <c r="C120" i="7"/>
  <c r="B120" i="7"/>
  <c r="A120" i="7"/>
  <c r="D119" i="7"/>
  <c r="C119" i="7"/>
  <c r="B119" i="7"/>
  <c r="A119" i="7"/>
  <c r="D118" i="7"/>
  <c r="C118" i="7"/>
  <c r="B118" i="7"/>
  <c r="A118" i="7"/>
  <c r="D117" i="7"/>
  <c r="C117" i="7"/>
  <c r="B117" i="7"/>
  <c r="A117" i="7"/>
  <c r="D116" i="7"/>
  <c r="C116" i="7"/>
  <c r="B116" i="7"/>
  <c r="A116" i="7"/>
  <c r="D115" i="7"/>
  <c r="C115" i="7"/>
  <c r="B115" i="7"/>
  <c r="A115" i="7"/>
  <c r="D114" i="7"/>
  <c r="C114" i="7"/>
  <c r="B114" i="7"/>
  <c r="A114" i="7"/>
  <c r="D113" i="7"/>
  <c r="C113" i="7"/>
  <c r="B113" i="7"/>
  <c r="A113" i="7"/>
  <c r="D112" i="7"/>
  <c r="C112" i="7"/>
  <c r="B112" i="7"/>
  <c r="A112" i="7"/>
  <c r="D111" i="7"/>
  <c r="C111" i="7"/>
  <c r="B111" i="7"/>
  <c r="A111" i="7"/>
  <c r="D110" i="7"/>
  <c r="C110" i="7"/>
  <c r="B110" i="7"/>
  <c r="A110" i="7"/>
  <c r="D109" i="7"/>
  <c r="C109" i="7"/>
  <c r="B109" i="7"/>
  <c r="A109" i="7"/>
  <c r="D108" i="7"/>
  <c r="C108" i="7"/>
  <c r="B108" i="7"/>
  <c r="A108" i="7"/>
  <c r="D107" i="7"/>
  <c r="C107" i="7"/>
  <c r="B107" i="7"/>
  <c r="A107" i="7"/>
  <c r="D106" i="7"/>
  <c r="C106" i="7"/>
  <c r="B106" i="7"/>
  <c r="A106" i="7"/>
  <c r="D105" i="7"/>
  <c r="C105" i="7"/>
  <c r="B105" i="7"/>
  <c r="A105" i="7"/>
  <c r="D104" i="7"/>
  <c r="C104" i="7"/>
  <c r="B104" i="7"/>
  <c r="A104" i="7"/>
  <c r="D103" i="7"/>
  <c r="C103" i="7"/>
  <c r="B103" i="7"/>
  <c r="A103" i="7"/>
  <c r="D102" i="7"/>
  <c r="C102" i="7"/>
  <c r="B102" i="7"/>
  <c r="A102" i="7"/>
  <c r="D101" i="7"/>
  <c r="C101" i="7"/>
  <c r="B101" i="7"/>
  <c r="A101" i="7"/>
  <c r="D100" i="7"/>
  <c r="C100" i="7"/>
  <c r="B100" i="7"/>
  <c r="A100" i="7"/>
  <c r="D99" i="7"/>
  <c r="C99" i="7"/>
  <c r="B99" i="7"/>
  <c r="A99" i="7"/>
  <c r="D98" i="7"/>
  <c r="C98" i="7"/>
  <c r="B98" i="7"/>
  <c r="A98" i="7"/>
  <c r="D97" i="7"/>
  <c r="C97" i="7"/>
  <c r="B97" i="7"/>
  <c r="A97" i="7"/>
  <c r="D96" i="7"/>
  <c r="C96" i="7"/>
  <c r="B96" i="7"/>
  <c r="A96" i="7"/>
  <c r="D95" i="7"/>
  <c r="C95" i="7"/>
  <c r="B95" i="7"/>
  <c r="A95" i="7"/>
  <c r="D94" i="7"/>
  <c r="C94" i="7"/>
  <c r="B94" i="7"/>
  <c r="A94" i="7"/>
  <c r="D93" i="7"/>
  <c r="C93" i="7"/>
  <c r="B93" i="7"/>
  <c r="A93" i="7"/>
  <c r="D92" i="7"/>
  <c r="C92" i="7"/>
  <c r="B92" i="7"/>
  <c r="A92" i="7"/>
  <c r="D91" i="7"/>
  <c r="C91" i="7"/>
  <c r="B91" i="7"/>
  <c r="A91" i="7"/>
  <c r="D90" i="7"/>
  <c r="C90" i="7"/>
  <c r="B90" i="7"/>
  <c r="A90" i="7"/>
  <c r="D89" i="7"/>
  <c r="C89" i="7"/>
  <c r="B89" i="7"/>
  <c r="A89" i="7"/>
  <c r="D88" i="7"/>
  <c r="C88" i="7"/>
  <c r="B88" i="7"/>
  <c r="A88" i="7"/>
  <c r="D87" i="7"/>
  <c r="C87" i="7"/>
  <c r="B87" i="7"/>
  <c r="A87" i="7"/>
  <c r="D86" i="7"/>
  <c r="C86" i="7"/>
  <c r="B86" i="7"/>
  <c r="A86" i="7"/>
  <c r="D85" i="7"/>
  <c r="C85" i="7"/>
  <c r="B85" i="7"/>
  <c r="A85" i="7"/>
  <c r="D84" i="7"/>
  <c r="C84" i="7"/>
  <c r="B84" i="7"/>
  <c r="A84" i="7"/>
  <c r="D83" i="7"/>
  <c r="C83" i="7"/>
  <c r="B83" i="7"/>
  <c r="A83" i="7"/>
  <c r="D82" i="7"/>
  <c r="C82" i="7"/>
  <c r="B82" i="7"/>
  <c r="A82" i="7"/>
  <c r="D81" i="7"/>
  <c r="C81" i="7"/>
  <c r="B81" i="7"/>
  <c r="A81" i="7"/>
  <c r="D80" i="7"/>
  <c r="C80" i="7"/>
  <c r="B80" i="7"/>
  <c r="A80" i="7"/>
  <c r="D79" i="7"/>
  <c r="C79" i="7"/>
  <c r="B79" i="7"/>
  <c r="A79" i="7"/>
  <c r="D78" i="7"/>
  <c r="C78" i="7"/>
  <c r="B78" i="7"/>
  <c r="A78" i="7"/>
  <c r="D77" i="7"/>
  <c r="C77" i="7"/>
  <c r="B77" i="7"/>
  <c r="A77" i="7"/>
  <c r="D76" i="7"/>
  <c r="C76" i="7"/>
  <c r="B76" i="7"/>
  <c r="A76" i="7"/>
  <c r="D75" i="7"/>
  <c r="C75" i="7"/>
  <c r="B75" i="7"/>
  <c r="A75" i="7"/>
  <c r="D74" i="7"/>
  <c r="C74" i="7"/>
  <c r="B74" i="7"/>
  <c r="A74" i="7"/>
  <c r="D73" i="7"/>
  <c r="C73" i="7"/>
  <c r="B73" i="7"/>
  <c r="A73" i="7"/>
  <c r="D72" i="7"/>
  <c r="C72" i="7"/>
  <c r="B72" i="7"/>
  <c r="A72" i="7"/>
  <c r="D71" i="7"/>
  <c r="C71" i="7"/>
  <c r="B71" i="7"/>
  <c r="A71" i="7"/>
  <c r="D70" i="7"/>
  <c r="C70" i="7"/>
  <c r="B70" i="7"/>
  <c r="A70" i="7"/>
  <c r="D69" i="7"/>
  <c r="C69" i="7"/>
  <c r="B69" i="7"/>
  <c r="A69" i="7"/>
  <c r="D68" i="7"/>
  <c r="C68" i="7"/>
  <c r="B68" i="7"/>
  <c r="A68" i="7"/>
  <c r="D67" i="7"/>
  <c r="C67" i="7"/>
  <c r="B67" i="7"/>
  <c r="A67" i="7"/>
  <c r="D66" i="7"/>
  <c r="C66" i="7"/>
  <c r="B66" i="7"/>
  <c r="A66" i="7"/>
  <c r="D65" i="7"/>
  <c r="C65" i="7"/>
  <c r="B65" i="7"/>
  <c r="A65" i="7"/>
  <c r="D64" i="7"/>
  <c r="C64" i="7"/>
  <c r="B64" i="7"/>
  <c r="A64" i="7"/>
  <c r="D63" i="7"/>
  <c r="C63" i="7"/>
  <c r="B63" i="7"/>
  <c r="A63" i="7"/>
  <c r="D62" i="7"/>
  <c r="C62" i="7"/>
  <c r="B62" i="7"/>
  <c r="A62" i="7"/>
  <c r="D61" i="7"/>
  <c r="C61" i="7"/>
  <c r="B61" i="7"/>
  <c r="A61" i="7"/>
  <c r="D60" i="7"/>
  <c r="C60" i="7"/>
  <c r="B60" i="7"/>
  <c r="A60" i="7"/>
  <c r="D59" i="7"/>
  <c r="C59" i="7"/>
  <c r="B59" i="7"/>
  <c r="A59" i="7"/>
  <c r="D58" i="7"/>
  <c r="C58" i="7"/>
  <c r="B58" i="7"/>
  <c r="A58" i="7"/>
  <c r="D57" i="7"/>
  <c r="C57" i="7"/>
  <c r="B57" i="7"/>
  <c r="A57" i="7"/>
  <c r="D56" i="7"/>
  <c r="C56" i="7"/>
  <c r="B56" i="7"/>
  <c r="A56" i="7"/>
  <c r="D55" i="7"/>
  <c r="C55" i="7"/>
  <c r="B55" i="7"/>
  <c r="A55" i="7"/>
  <c r="D54" i="7"/>
  <c r="C54" i="7"/>
  <c r="B54" i="7"/>
  <c r="A54" i="7"/>
  <c r="D53" i="7"/>
  <c r="C53" i="7"/>
  <c r="B53" i="7"/>
  <c r="A53" i="7"/>
  <c r="D52" i="7"/>
  <c r="C52" i="7"/>
  <c r="B52" i="7"/>
  <c r="A52" i="7"/>
  <c r="D51" i="7"/>
  <c r="C51" i="7"/>
  <c r="B51" i="7"/>
  <c r="A51" i="7"/>
  <c r="D50" i="7"/>
  <c r="C50" i="7"/>
  <c r="B50" i="7"/>
  <c r="A50" i="7"/>
  <c r="D49" i="7"/>
  <c r="C49" i="7"/>
  <c r="B49" i="7"/>
  <c r="A49" i="7"/>
  <c r="D48" i="7"/>
  <c r="C48" i="7"/>
  <c r="B48" i="7"/>
  <c r="A48" i="7"/>
  <c r="D47" i="7"/>
  <c r="C47" i="7"/>
  <c r="B47" i="7"/>
  <c r="A47" i="7"/>
  <c r="D46" i="7"/>
  <c r="C46" i="7"/>
  <c r="B46" i="7"/>
  <c r="A46" i="7"/>
  <c r="D45" i="7"/>
  <c r="C45" i="7"/>
  <c r="B45" i="7"/>
  <c r="A45" i="7"/>
  <c r="D44" i="7"/>
  <c r="C44" i="7"/>
  <c r="B44" i="7"/>
  <c r="A44" i="7"/>
  <c r="D43" i="7"/>
  <c r="C43" i="7"/>
  <c r="B43" i="7"/>
  <c r="A43" i="7"/>
  <c r="D42" i="7"/>
  <c r="C42" i="7"/>
  <c r="B42" i="7"/>
  <c r="A42" i="7"/>
  <c r="D41" i="7"/>
  <c r="C41" i="7"/>
  <c r="B41" i="7"/>
  <c r="A41" i="7"/>
  <c r="D40" i="7"/>
  <c r="C40" i="7"/>
  <c r="B40" i="7"/>
  <c r="A40" i="7"/>
  <c r="D39" i="7"/>
  <c r="C39" i="7"/>
  <c r="B39" i="7"/>
  <c r="A39" i="7"/>
  <c r="D38" i="7"/>
  <c r="C38" i="7"/>
  <c r="B38" i="7"/>
  <c r="A38" i="7"/>
  <c r="D37" i="7"/>
  <c r="C37" i="7"/>
  <c r="B37" i="7"/>
  <c r="A37" i="7"/>
  <c r="D36" i="7"/>
  <c r="C36" i="7"/>
  <c r="B36" i="7"/>
  <c r="A36" i="7"/>
  <c r="D35" i="7"/>
  <c r="C35" i="7"/>
  <c r="B35" i="7"/>
  <c r="A35" i="7"/>
  <c r="D34" i="7"/>
  <c r="C34" i="7"/>
  <c r="B34" i="7"/>
  <c r="A34" i="7"/>
  <c r="D33" i="7"/>
  <c r="C33" i="7"/>
  <c r="B33" i="7"/>
  <c r="A33" i="7"/>
  <c r="D32" i="7"/>
  <c r="C32" i="7"/>
  <c r="B32" i="7"/>
  <c r="A32" i="7"/>
  <c r="D31" i="7"/>
  <c r="C31" i="7"/>
  <c r="B31" i="7"/>
  <c r="A31" i="7"/>
  <c r="D30" i="7"/>
  <c r="C30" i="7"/>
  <c r="B30" i="7"/>
  <c r="A30" i="7"/>
  <c r="D29" i="7"/>
  <c r="C29" i="7"/>
  <c r="B29" i="7"/>
  <c r="A29" i="7"/>
  <c r="D28" i="7"/>
  <c r="C28" i="7"/>
  <c r="B28" i="7"/>
  <c r="A28" i="7"/>
  <c r="D27" i="7"/>
  <c r="C27" i="7"/>
  <c r="B27" i="7"/>
  <c r="A27" i="7"/>
  <c r="D26" i="7"/>
  <c r="C26" i="7"/>
  <c r="B26" i="7"/>
  <c r="A26" i="7"/>
  <c r="D25" i="7"/>
  <c r="C25" i="7"/>
  <c r="B25" i="7"/>
  <c r="A25" i="7"/>
  <c r="D24" i="7"/>
  <c r="C24" i="7"/>
  <c r="B24" i="7"/>
  <c r="A24" i="7"/>
  <c r="D23" i="7"/>
  <c r="C23" i="7"/>
  <c r="B23" i="7"/>
  <c r="A23" i="7"/>
  <c r="D22" i="7"/>
  <c r="C22" i="7"/>
  <c r="B22" i="7"/>
  <c r="A22" i="7"/>
  <c r="D21" i="7"/>
  <c r="C21" i="7"/>
  <c r="B21" i="7"/>
  <c r="A21" i="7"/>
  <c r="D20" i="7"/>
  <c r="C20" i="7"/>
  <c r="B20" i="7"/>
  <c r="A20" i="7"/>
  <c r="D19" i="7"/>
  <c r="C19" i="7"/>
  <c r="B19" i="7"/>
  <c r="A19" i="7"/>
  <c r="D18" i="7"/>
  <c r="C18" i="7"/>
  <c r="B18" i="7"/>
  <c r="A18" i="7"/>
  <c r="D17" i="7"/>
  <c r="C17" i="7"/>
  <c r="B17" i="7"/>
  <c r="A17" i="7"/>
  <c r="D16" i="7"/>
  <c r="C16" i="7"/>
  <c r="B16" i="7"/>
  <c r="A16" i="7"/>
  <c r="D15" i="7"/>
  <c r="C15" i="7"/>
  <c r="B15" i="7"/>
  <c r="A15" i="7"/>
  <c r="D14" i="7"/>
  <c r="C14" i="7"/>
  <c r="B14" i="7"/>
  <c r="A14" i="7"/>
  <c r="D13" i="7"/>
  <c r="C13" i="7"/>
  <c r="B13" i="7"/>
  <c r="A13" i="7"/>
  <c r="D12" i="7"/>
  <c r="C12" i="7"/>
  <c r="B12" i="7"/>
  <c r="A12" i="7"/>
  <c r="D11" i="7"/>
  <c r="C11" i="7"/>
  <c r="B11" i="7"/>
  <c r="A11" i="7"/>
  <c r="D10" i="7"/>
  <c r="C10" i="7"/>
  <c r="B10" i="7"/>
  <c r="A10" i="7"/>
  <c r="D9" i="7"/>
  <c r="C9" i="7"/>
  <c r="B9" i="7"/>
  <c r="A9" i="7"/>
  <c r="D8" i="7"/>
  <c r="C8" i="7"/>
  <c r="B8" i="7"/>
  <c r="A8" i="7"/>
  <c r="D7" i="7"/>
  <c r="C7" i="7"/>
  <c r="B7" i="7"/>
  <c r="A7" i="7"/>
  <c r="D6" i="7"/>
  <c r="C6" i="7"/>
  <c r="B6" i="7"/>
  <c r="A6" i="7"/>
  <c r="D5" i="7"/>
  <c r="C5" i="7"/>
  <c r="B5" i="7"/>
  <c r="A5" i="7"/>
  <c r="D4" i="7"/>
  <c r="C4" i="7"/>
  <c r="B4" i="7"/>
  <c r="A4" i="7"/>
  <c r="D3" i="7"/>
  <c r="C3" i="7"/>
  <c r="B3" i="7"/>
  <c r="A3" i="7"/>
  <c r="D2" i="7"/>
  <c r="C2" i="7"/>
  <c r="B2" i="7"/>
  <c r="A2" i="7"/>
  <c r="O378" i="6"/>
  <c r="N378" i="6"/>
  <c r="G378" i="6" s="1"/>
  <c r="H378" i="6"/>
  <c r="O377" i="6"/>
  <c r="F377" i="6" s="1"/>
  <c r="N377" i="6"/>
  <c r="G377" i="6" s="1"/>
  <c r="H377" i="6"/>
  <c r="O376" i="6"/>
  <c r="N376" i="6"/>
  <c r="G376" i="6" s="1"/>
  <c r="H376" i="6"/>
  <c r="O375" i="6"/>
  <c r="N375" i="6"/>
  <c r="G375" i="6" s="1"/>
  <c r="H375" i="6"/>
  <c r="O374" i="6"/>
  <c r="N374" i="6"/>
  <c r="G374" i="6" s="1"/>
  <c r="H374" i="6"/>
  <c r="O373" i="6"/>
  <c r="N373" i="6"/>
  <c r="G373" i="6" s="1"/>
  <c r="H373" i="6"/>
  <c r="O372" i="6"/>
  <c r="N372" i="6"/>
  <c r="G372" i="6" s="1"/>
  <c r="H372" i="6"/>
  <c r="O371" i="6"/>
  <c r="N371" i="6"/>
  <c r="G371" i="6" s="1"/>
  <c r="H371" i="6"/>
  <c r="O370" i="6"/>
  <c r="N370" i="6"/>
  <c r="G370" i="6" s="1"/>
  <c r="H370" i="6"/>
  <c r="O369" i="6"/>
  <c r="N369" i="6"/>
  <c r="G369" i="6" s="1"/>
  <c r="H369" i="6"/>
  <c r="O368" i="6"/>
  <c r="N368" i="6"/>
  <c r="G368" i="6" s="1"/>
  <c r="H368" i="6"/>
  <c r="O367" i="6"/>
  <c r="F367" i="6" s="1"/>
  <c r="N367" i="6"/>
  <c r="G367" i="6" s="1"/>
  <c r="H367" i="6"/>
  <c r="O366" i="6"/>
  <c r="N366" i="6"/>
  <c r="G366" i="6" s="1"/>
  <c r="H366" i="6"/>
  <c r="O365" i="6"/>
  <c r="N365" i="6"/>
  <c r="G365" i="6" s="1"/>
  <c r="H365" i="6"/>
  <c r="O364" i="6"/>
  <c r="F364" i="6" s="1"/>
  <c r="N364" i="6"/>
  <c r="G364" i="6" s="1"/>
  <c r="H364" i="6"/>
  <c r="O363" i="6"/>
  <c r="N363" i="6"/>
  <c r="G363" i="6" s="1"/>
  <c r="H363" i="6"/>
  <c r="O362" i="6"/>
  <c r="F362" i="6" s="1"/>
  <c r="N362" i="6"/>
  <c r="G362" i="6" s="1"/>
  <c r="H362" i="6"/>
  <c r="O361" i="6"/>
  <c r="N361" i="6"/>
  <c r="G361" i="6" s="1"/>
  <c r="H361" i="6"/>
  <c r="O360" i="6"/>
  <c r="N360" i="6"/>
  <c r="G360" i="6" s="1"/>
  <c r="H360" i="6"/>
  <c r="O359" i="6"/>
  <c r="N359" i="6"/>
  <c r="G359" i="6" s="1"/>
  <c r="H359" i="6"/>
  <c r="O358" i="6"/>
  <c r="N358" i="6"/>
  <c r="G358" i="6" s="1"/>
  <c r="H358" i="6"/>
  <c r="O357" i="6"/>
  <c r="F357" i="6" s="1"/>
  <c r="N357" i="6"/>
  <c r="G357" i="6" s="1"/>
  <c r="H357" i="6"/>
  <c r="O356" i="6"/>
  <c r="N356" i="6"/>
  <c r="G356" i="6" s="1"/>
  <c r="H356" i="6"/>
  <c r="O355" i="6"/>
  <c r="N355" i="6"/>
  <c r="G355" i="6" s="1"/>
  <c r="H355" i="6"/>
  <c r="O354" i="6"/>
  <c r="N354" i="6"/>
  <c r="G354" i="6" s="1"/>
  <c r="H354" i="6"/>
  <c r="O353" i="6"/>
  <c r="N353" i="6"/>
  <c r="G353" i="6" s="1"/>
  <c r="H353" i="6"/>
  <c r="O352" i="6"/>
  <c r="F352" i="6" s="1"/>
  <c r="N352" i="6"/>
  <c r="G352" i="6" s="1"/>
  <c r="H352" i="6"/>
  <c r="O351" i="6"/>
  <c r="N351" i="6"/>
  <c r="G351" i="6" s="1"/>
  <c r="H351" i="6"/>
  <c r="O350" i="6"/>
  <c r="N350" i="6"/>
  <c r="G350" i="6" s="1"/>
  <c r="H350" i="6"/>
  <c r="O349" i="6"/>
  <c r="N349" i="6"/>
  <c r="G349" i="6" s="1"/>
  <c r="H349" i="6"/>
  <c r="O348" i="6"/>
  <c r="N348" i="6"/>
  <c r="G348" i="6" s="1"/>
  <c r="H348" i="6"/>
  <c r="O347" i="6"/>
  <c r="F347" i="6" s="1"/>
  <c r="N347" i="6"/>
  <c r="G347" i="6" s="1"/>
  <c r="H347" i="6"/>
  <c r="O346" i="6"/>
  <c r="N346" i="6"/>
  <c r="G346" i="6" s="1"/>
  <c r="H346" i="6"/>
  <c r="O345" i="6"/>
  <c r="N345" i="6"/>
  <c r="G345" i="6" s="1"/>
  <c r="H345" i="6"/>
  <c r="O344" i="6"/>
  <c r="F344" i="6" s="1"/>
  <c r="N344" i="6"/>
  <c r="G344" i="6" s="1"/>
  <c r="H344" i="6"/>
  <c r="O343" i="6"/>
  <c r="N343" i="6"/>
  <c r="G343" i="6" s="1"/>
  <c r="H343" i="6"/>
  <c r="O342" i="6"/>
  <c r="F342" i="6" s="1"/>
  <c r="N342" i="6"/>
  <c r="G342" i="6" s="1"/>
  <c r="H342" i="6"/>
  <c r="O341" i="6"/>
  <c r="N341" i="6"/>
  <c r="G341" i="6" s="1"/>
  <c r="H341" i="6"/>
  <c r="O340" i="6"/>
  <c r="N340" i="6"/>
  <c r="G340" i="6" s="1"/>
  <c r="H340" i="6"/>
  <c r="O339" i="6"/>
  <c r="N339" i="6"/>
  <c r="H339" i="6"/>
  <c r="G339" i="6"/>
  <c r="O338" i="6"/>
  <c r="N338" i="6"/>
  <c r="G338" i="6" s="1"/>
  <c r="H338" i="6"/>
  <c r="O337" i="6"/>
  <c r="N337" i="6"/>
  <c r="G337" i="6" s="1"/>
  <c r="H337" i="6"/>
  <c r="O336" i="6"/>
  <c r="N336" i="6"/>
  <c r="G336" i="6" s="1"/>
  <c r="H336" i="6"/>
  <c r="O335" i="6"/>
  <c r="N335" i="6"/>
  <c r="G335" i="6" s="1"/>
  <c r="H335" i="6"/>
  <c r="O334" i="6"/>
  <c r="N334" i="6"/>
  <c r="G334" i="6" s="1"/>
  <c r="H334" i="6"/>
  <c r="O333" i="6"/>
  <c r="N333" i="6"/>
  <c r="G333" i="6" s="1"/>
  <c r="H333" i="6"/>
  <c r="O332" i="6"/>
  <c r="F332" i="6" s="1"/>
  <c r="N332" i="6"/>
  <c r="G332" i="6" s="1"/>
  <c r="H332" i="6"/>
  <c r="O331" i="6"/>
  <c r="N331" i="6"/>
  <c r="G331" i="6" s="1"/>
  <c r="H331" i="6"/>
  <c r="O330" i="6"/>
  <c r="N330" i="6"/>
  <c r="G330" i="6" s="1"/>
  <c r="H330" i="6"/>
  <c r="O329" i="6"/>
  <c r="N329" i="6"/>
  <c r="G329" i="6" s="1"/>
  <c r="H329" i="6"/>
  <c r="O328" i="6"/>
  <c r="N328" i="6"/>
  <c r="G328" i="6" s="1"/>
  <c r="H328" i="6"/>
  <c r="O327" i="6"/>
  <c r="F327" i="6" s="1"/>
  <c r="N327" i="6"/>
  <c r="G327" i="6" s="1"/>
  <c r="H327" i="6"/>
  <c r="O326" i="6"/>
  <c r="N326" i="6"/>
  <c r="G326" i="6" s="1"/>
  <c r="H326" i="6"/>
  <c r="O325" i="6"/>
  <c r="N325" i="6"/>
  <c r="G325" i="6" s="1"/>
  <c r="H325" i="6"/>
  <c r="O324" i="6"/>
  <c r="F324" i="6" s="1"/>
  <c r="N324" i="6"/>
  <c r="G324" i="6" s="1"/>
  <c r="H324" i="6"/>
  <c r="O323" i="6"/>
  <c r="N323" i="6"/>
  <c r="G323" i="6" s="1"/>
  <c r="H323" i="6"/>
  <c r="O322" i="6"/>
  <c r="F322" i="6" s="1"/>
  <c r="N322" i="6"/>
  <c r="G322" i="6" s="1"/>
  <c r="H322" i="6"/>
  <c r="O321" i="6"/>
  <c r="N321" i="6"/>
  <c r="G321" i="6" s="1"/>
  <c r="H321" i="6"/>
  <c r="O320" i="6"/>
  <c r="N320" i="6"/>
  <c r="G320" i="6" s="1"/>
  <c r="H320" i="6"/>
  <c r="O319" i="6"/>
  <c r="N319" i="6"/>
  <c r="G319" i="6" s="1"/>
  <c r="H319" i="6"/>
  <c r="O318" i="6"/>
  <c r="N318" i="6"/>
  <c r="G318" i="6" s="1"/>
  <c r="H318" i="6"/>
  <c r="O317" i="6"/>
  <c r="F317" i="6" s="1"/>
  <c r="N317" i="6"/>
  <c r="G317" i="6" s="1"/>
  <c r="H317" i="6"/>
  <c r="O316" i="6"/>
  <c r="N316" i="6"/>
  <c r="G316" i="6" s="1"/>
  <c r="H316" i="6"/>
  <c r="O315" i="6"/>
  <c r="N315" i="6"/>
  <c r="G315" i="6" s="1"/>
  <c r="H315" i="6"/>
  <c r="O314" i="6"/>
  <c r="N314" i="6"/>
  <c r="G314" i="6" s="1"/>
  <c r="H314" i="6"/>
  <c r="O313" i="6"/>
  <c r="N313" i="6"/>
  <c r="G313" i="6" s="1"/>
  <c r="H313" i="6"/>
  <c r="O312" i="6"/>
  <c r="N312" i="6"/>
  <c r="G312" i="6" s="1"/>
  <c r="H312" i="6"/>
  <c r="O311" i="6"/>
  <c r="N311" i="6"/>
  <c r="G311" i="6" s="1"/>
  <c r="H311" i="6"/>
  <c r="O310" i="6"/>
  <c r="N310" i="6"/>
  <c r="G310" i="6" s="1"/>
  <c r="H310" i="6"/>
  <c r="O309" i="6"/>
  <c r="N309" i="6"/>
  <c r="G309" i="6" s="1"/>
  <c r="H309" i="6"/>
  <c r="O308" i="6"/>
  <c r="N308" i="6"/>
  <c r="G308" i="6" s="1"/>
  <c r="H308" i="6"/>
  <c r="O307" i="6"/>
  <c r="F307" i="6" s="1"/>
  <c r="N307" i="6"/>
  <c r="G307" i="6" s="1"/>
  <c r="H307" i="6"/>
  <c r="O306" i="6"/>
  <c r="F306" i="6" s="1"/>
  <c r="N306" i="6"/>
  <c r="G306" i="6" s="1"/>
  <c r="H306" i="6"/>
  <c r="O305" i="6"/>
  <c r="N305" i="6"/>
  <c r="G305" i="6" s="1"/>
  <c r="H305" i="6"/>
  <c r="O304" i="6"/>
  <c r="F304" i="6" s="1"/>
  <c r="N304" i="6"/>
  <c r="G304" i="6" s="1"/>
  <c r="H304" i="6"/>
  <c r="O303" i="6"/>
  <c r="N303" i="6"/>
  <c r="G303" i="6" s="1"/>
  <c r="H303" i="6"/>
  <c r="O302" i="6"/>
  <c r="F302" i="6" s="1"/>
  <c r="N302" i="6"/>
  <c r="G302" i="6" s="1"/>
  <c r="H302" i="6"/>
  <c r="O301" i="6"/>
  <c r="N301" i="6"/>
  <c r="G301" i="6" s="1"/>
  <c r="H301" i="6"/>
  <c r="O300" i="6"/>
  <c r="N300" i="6"/>
  <c r="G300" i="6" s="1"/>
  <c r="H300" i="6"/>
  <c r="O299" i="6"/>
  <c r="N299" i="6"/>
  <c r="G299" i="6" s="1"/>
  <c r="H299" i="6"/>
  <c r="O298" i="6"/>
  <c r="N298" i="6"/>
  <c r="G298" i="6" s="1"/>
  <c r="H298" i="6"/>
  <c r="O297" i="6"/>
  <c r="F297" i="6" s="1"/>
  <c r="N297" i="6"/>
  <c r="G297" i="6" s="1"/>
  <c r="H297" i="6"/>
  <c r="O296" i="6"/>
  <c r="N296" i="6"/>
  <c r="G296" i="6" s="1"/>
  <c r="H296" i="6"/>
  <c r="O295" i="6"/>
  <c r="N295" i="6"/>
  <c r="G295" i="6" s="1"/>
  <c r="H295" i="6"/>
  <c r="O294" i="6"/>
  <c r="N294" i="6"/>
  <c r="G294" i="6" s="1"/>
  <c r="H294" i="6"/>
  <c r="O293" i="6"/>
  <c r="N293" i="6"/>
  <c r="G293" i="6" s="1"/>
  <c r="H293" i="6"/>
  <c r="O292" i="6"/>
  <c r="F292" i="6" s="1"/>
  <c r="N292" i="6"/>
  <c r="G292" i="6" s="1"/>
  <c r="H292" i="6"/>
  <c r="O291" i="6"/>
  <c r="N291" i="6"/>
  <c r="G291" i="6" s="1"/>
  <c r="H291" i="6"/>
  <c r="O290" i="6"/>
  <c r="N290" i="6"/>
  <c r="G290" i="6" s="1"/>
  <c r="H290" i="6"/>
  <c r="O289" i="6"/>
  <c r="N289" i="6"/>
  <c r="G289" i="6" s="1"/>
  <c r="H289" i="6"/>
  <c r="O288" i="6"/>
  <c r="N288" i="6"/>
  <c r="G288" i="6" s="1"/>
  <c r="H288" i="6"/>
  <c r="O287" i="6"/>
  <c r="F287" i="6" s="1"/>
  <c r="N287" i="6"/>
  <c r="G287" i="6" s="1"/>
  <c r="H287" i="6"/>
  <c r="O286" i="6"/>
  <c r="F286" i="6" s="1"/>
  <c r="N286" i="6"/>
  <c r="G286" i="6" s="1"/>
  <c r="H286" i="6"/>
  <c r="O285" i="6"/>
  <c r="N285" i="6"/>
  <c r="G285" i="6" s="1"/>
  <c r="H285" i="6"/>
  <c r="O284" i="6"/>
  <c r="F284" i="6" s="1"/>
  <c r="N284" i="6"/>
  <c r="G284" i="6" s="1"/>
  <c r="H284" i="6"/>
  <c r="O283" i="6"/>
  <c r="N283" i="6"/>
  <c r="G283" i="6" s="1"/>
  <c r="H283" i="6"/>
  <c r="O282" i="6"/>
  <c r="N282" i="6"/>
  <c r="G282" i="6" s="1"/>
  <c r="H282" i="6"/>
  <c r="O281" i="6"/>
  <c r="N281" i="6"/>
  <c r="G281" i="6" s="1"/>
  <c r="H281" i="6"/>
  <c r="O280" i="6"/>
  <c r="F280" i="6" s="1"/>
  <c r="N280" i="6"/>
  <c r="G280" i="6" s="1"/>
  <c r="H280" i="6"/>
  <c r="O279" i="6"/>
  <c r="N279" i="6"/>
  <c r="G279" i="6" s="1"/>
  <c r="H279" i="6"/>
  <c r="O278" i="6"/>
  <c r="N278" i="6"/>
  <c r="G278" i="6" s="1"/>
  <c r="H278" i="6"/>
  <c r="O277" i="6"/>
  <c r="F277" i="6" s="1"/>
  <c r="N277" i="6"/>
  <c r="G277" i="6" s="1"/>
  <c r="H277" i="6"/>
  <c r="O276" i="6"/>
  <c r="N276" i="6"/>
  <c r="G276" i="6" s="1"/>
  <c r="H276" i="6"/>
  <c r="O275" i="6"/>
  <c r="N275" i="6"/>
  <c r="G275" i="6" s="1"/>
  <c r="H275" i="6"/>
  <c r="O274" i="6"/>
  <c r="N274" i="6"/>
  <c r="G274" i="6" s="1"/>
  <c r="H274" i="6"/>
  <c r="O273" i="6"/>
  <c r="N273" i="6"/>
  <c r="G273" i="6" s="1"/>
  <c r="H273" i="6"/>
  <c r="O272" i="6"/>
  <c r="F272" i="6" s="1"/>
  <c r="N272" i="6"/>
  <c r="G272" i="6" s="1"/>
  <c r="H272" i="6"/>
  <c r="O271" i="6"/>
  <c r="N271" i="6"/>
  <c r="G271" i="6" s="1"/>
  <c r="H271" i="6"/>
  <c r="O270" i="6"/>
  <c r="N270" i="6"/>
  <c r="G270" i="6" s="1"/>
  <c r="H270" i="6"/>
  <c r="O269" i="6"/>
  <c r="N269" i="6"/>
  <c r="G269" i="6" s="1"/>
  <c r="H269" i="6"/>
  <c r="O268" i="6"/>
  <c r="N268" i="6"/>
  <c r="G268" i="6" s="1"/>
  <c r="H268" i="6"/>
  <c r="O267" i="6"/>
  <c r="N267" i="6"/>
  <c r="G267" i="6" s="1"/>
  <c r="H267" i="6"/>
  <c r="O266" i="6"/>
  <c r="N266" i="6"/>
  <c r="G266" i="6" s="1"/>
  <c r="H266" i="6"/>
  <c r="O265" i="6"/>
  <c r="N265" i="6"/>
  <c r="G265" i="6" s="1"/>
  <c r="H265" i="6"/>
  <c r="O264" i="6"/>
  <c r="N264" i="6"/>
  <c r="G264" i="6" s="1"/>
  <c r="H264" i="6"/>
  <c r="O263" i="6"/>
  <c r="N263" i="6"/>
  <c r="G263" i="6" s="1"/>
  <c r="H263" i="6"/>
  <c r="O262" i="6"/>
  <c r="N262" i="6"/>
  <c r="G262" i="6" s="1"/>
  <c r="H262" i="6"/>
  <c r="O261" i="6"/>
  <c r="F261" i="6" s="1"/>
  <c r="N261" i="6"/>
  <c r="G261" i="6" s="1"/>
  <c r="H261" i="6"/>
  <c r="O260" i="6"/>
  <c r="N260" i="6"/>
  <c r="G260" i="6" s="1"/>
  <c r="H260" i="6"/>
  <c r="O259" i="6"/>
  <c r="F259" i="6" s="1"/>
  <c r="N259" i="6"/>
  <c r="G259" i="6" s="1"/>
  <c r="H259" i="6"/>
  <c r="O258" i="6"/>
  <c r="N258" i="6"/>
  <c r="G258" i="6" s="1"/>
  <c r="H258" i="6"/>
  <c r="O257" i="6"/>
  <c r="N257" i="6"/>
  <c r="G257" i="6" s="1"/>
  <c r="H257" i="6"/>
  <c r="O256" i="6"/>
  <c r="N256" i="6"/>
  <c r="G256" i="6" s="1"/>
  <c r="H256" i="6"/>
  <c r="O255" i="6"/>
  <c r="N255" i="6"/>
  <c r="G255" i="6" s="1"/>
  <c r="H255" i="6"/>
  <c r="O254" i="6"/>
  <c r="N254" i="6"/>
  <c r="G254" i="6" s="1"/>
  <c r="H254" i="6"/>
  <c r="O253" i="6"/>
  <c r="F253" i="6" s="1"/>
  <c r="N253" i="6"/>
  <c r="G253" i="6" s="1"/>
  <c r="H253" i="6"/>
  <c r="O252" i="6"/>
  <c r="F252" i="6" s="1"/>
  <c r="N252" i="6"/>
  <c r="G252" i="6" s="1"/>
  <c r="H252" i="6"/>
  <c r="O251" i="6"/>
  <c r="N251" i="6"/>
  <c r="G251" i="6" s="1"/>
  <c r="H251" i="6"/>
  <c r="O250" i="6"/>
  <c r="N250" i="6"/>
  <c r="G250" i="6" s="1"/>
  <c r="H250" i="6"/>
  <c r="O249" i="6"/>
  <c r="N249" i="6"/>
  <c r="G249" i="6" s="1"/>
  <c r="H249" i="6"/>
  <c r="O248" i="6"/>
  <c r="N248" i="6"/>
  <c r="G248" i="6" s="1"/>
  <c r="H248" i="6"/>
  <c r="O247" i="6"/>
  <c r="F247" i="6" s="1"/>
  <c r="N247" i="6"/>
  <c r="G247" i="6" s="1"/>
  <c r="H247" i="6"/>
  <c r="O246" i="6"/>
  <c r="N246" i="6"/>
  <c r="G246" i="6" s="1"/>
  <c r="H246" i="6"/>
  <c r="O245" i="6"/>
  <c r="F245" i="6" s="1"/>
  <c r="N245" i="6"/>
  <c r="G245" i="6" s="1"/>
  <c r="H245" i="6"/>
  <c r="O244" i="6"/>
  <c r="N244" i="6"/>
  <c r="G244" i="6" s="1"/>
  <c r="H244" i="6"/>
  <c r="O243" i="6"/>
  <c r="N243" i="6"/>
  <c r="G243" i="6" s="1"/>
  <c r="H243" i="6"/>
  <c r="O242" i="6"/>
  <c r="F242" i="6" s="1"/>
  <c r="N242" i="6"/>
  <c r="G242" i="6" s="1"/>
  <c r="H242" i="6"/>
  <c r="O241" i="6"/>
  <c r="N241" i="6"/>
  <c r="G241" i="6" s="1"/>
  <c r="H241" i="6"/>
  <c r="O240" i="6"/>
  <c r="N240" i="6"/>
  <c r="G240" i="6" s="1"/>
  <c r="H240" i="6"/>
  <c r="O239" i="6"/>
  <c r="N239" i="6"/>
  <c r="G239" i="6" s="1"/>
  <c r="H239" i="6"/>
  <c r="O238" i="6"/>
  <c r="N238" i="6"/>
  <c r="G238" i="6" s="1"/>
  <c r="H238" i="6"/>
  <c r="O237" i="6"/>
  <c r="N237" i="6"/>
  <c r="G237" i="6" s="1"/>
  <c r="H237" i="6"/>
  <c r="O236" i="6"/>
  <c r="N236" i="6"/>
  <c r="G236" i="6" s="1"/>
  <c r="H236" i="6"/>
  <c r="O235" i="6"/>
  <c r="N235" i="6"/>
  <c r="G235" i="6" s="1"/>
  <c r="H235" i="6"/>
  <c r="O234" i="6"/>
  <c r="N234" i="6"/>
  <c r="G234" i="6" s="1"/>
  <c r="H234" i="6"/>
  <c r="O233" i="6"/>
  <c r="N233" i="6"/>
  <c r="G233" i="6" s="1"/>
  <c r="H233" i="6"/>
  <c r="O232" i="6"/>
  <c r="N232" i="6"/>
  <c r="G232" i="6" s="1"/>
  <c r="H232" i="6"/>
  <c r="O231" i="6"/>
  <c r="N231" i="6"/>
  <c r="G231" i="6" s="1"/>
  <c r="H231" i="6"/>
  <c r="O230" i="6"/>
  <c r="N230" i="6"/>
  <c r="G230" i="6" s="1"/>
  <c r="H230" i="6"/>
  <c r="O229" i="6"/>
  <c r="N229" i="6"/>
  <c r="G229" i="6" s="1"/>
  <c r="H229" i="6"/>
  <c r="O228" i="6"/>
  <c r="N228" i="6"/>
  <c r="H228" i="6"/>
  <c r="G228" i="6"/>
  <c r="O227" i="6"/>
  <c r="N227" i="6"/>
  <c r="G227" i="6" s="1"/>
  <c r="H227" i="6"/>
  <c r="O226" i="6"/>
  <c r="N226" i="6"/>
  <c r="G226" i="6" s="1"/>
  <c r="H226" i="6"/>
  <c r="O225" i="6"/>
  <c r="N225" i="6"/>
  <c r="G225" i="6" s="1"/>
  <c r="H225" i="6"/>
  <c r="O224" i="6"/>
  <c r="N224" i="6"/>
  <c r="G224" i="6" s="1"/>
  <c r="H224" i="6"/>
  <c r="O223" i="6"/>
  <c r="N223" i="6"/>
  <c r="G223" i="6" s="1"/>
  <c r="H223" i="6"/>
  <c r="O222" i="6"/>
  <c r="N222" i="6"/>
  <c r="G222" i="6" s="1"/>
  <c r="H222" i="6"/>
  <c r="O221" i="6"/>
  <c r="N221" i="6"/>
  <c r="G221" i="6" s="1"/>
  <c r="H221" i="6"/>
  <c r="O220" i="6"/>
  <c r="N220" i="6"/>
  <c r="G220" i="6" s="1"/>
  <c r="H220" i="6"/>
  <c r="O219" i="6"/>
  <c r="N219" i="6"/>
  <c r="G219" i="6" s="1"/>
  <c r="H219" i="6"/>
  <c r="O218" i="6"/>
  <c r="N218" i="6"/>
  <c r="G218" i="6" s="1"/>
  <c r="H218" i="6"/>
  <c r="O217" i="6"/>
  <c r="N217" i="6"/>
  <c r="G217" i="6" s="1"/>
  <c r="H217" i="6"/>
  <c r="O216" i="6"/>
  <c r="N216" i="6"/>
  <c r="G216" i="6" s="1"/>
  <c r="H216" i="6"/>
  <c r="O215" i="6"/>
  <c r="N215" i="6"/>
  <c r="G215" i="6" s="1"/>
  <c r="H215" i="6"/>
  <c r="O214" i="6"/>
  <c r="N214" i="6"/>
  <c r="G214" i="6" s="1"/>
  <c r="H214" i="6"/>
  <c r="O213" i="6"/>
  <c r="F213" i="6" s="1"/>
  <c r="N213" i="6"/>
  <c r="G213" i="6" s="1"/>
  <c r="H213" i="6"/>
  <c r="O212" i="6"/>
  <c r="N212" i="6"/>
  <c r="G212" i="6" s="1"/>
  <c r="H212" i="6"/>
  <c r="O211" i="6"/>
  <c r="N211" i="6"/>
  <c r="G211" i="6" s="1"/>
  <c r="H211" i="6"/>
  <c r="O210" i="6"/>
  <c r="N210" i="6"/>
  <c r="G210" i="6" s="1"/>
  <c r="H210" i="6"/>
  <c r="O209" i="6"/>
  <c r="N209" i="6"/>
  <c r="G209" i="6" s="1"/>
  <c r="H209" i="6"/>
  <c r="O208" i="6"/>
  <c r="N208" i="6"/>
  <c r="G208" i="6" s="1"/>
  <c r="H208" i="6"/>
  <c r="O207" i="6"/>
  <c r="N207" i="6"/>
  <c r="G207" i="6" s="1"/>
  <c r="H207" i="6"/>
  <c r="O206" i="6"/>
  <c r="N206" i="6"/>
  <c r="G206" i="6" s="1"/>
  <c r="H206" i="6"/>
  <c r="O205" i="6"/>
  <c r="N205" i="6"/>
  <c r="G205" i="6" s="1"/>
  <c r="H205" i="6"/>
  <c r="O204" i="6"/>
  <c r="N204" i="6"/>
  <c r="G204" i="6" s="1"/>
  <c r="H204" i="6"/>
  <c r="O203" i="6"/>
  <c r="N203" i="6"/>
  <c r="G203" i="6" s="1"/>
  <c r="H203" i="6"/>
  <c r="O202" i="6"/>
  <c r="N202" i="6"/>
  <c r="G202" i="6" s="1"/>
  <c r="H202" i="6"/>
  <c r="O201" i="6"/>
  <c r="N201" i="6"/>
  <c r="G201" i="6" s="1"/>
  <c r="H201" i="6"/>
  <c r="O200" i="6"/>
  <c r="N200" i="6"/>
  <c r="G200" i="6" s="1"/>
  <c r="H200" i="6"/>
  <c r="O199" i="6"/>
  <c r="N199" i="6"/>
  <c r="G199" i="6" s="1"/>
  <c r="H199" i="6"/>
  <c r="O198" i="6"/>
  <c r="N198" i="6"/>
  <c r="G198" i="6" s="1"/>
  <c r="H198" i="6"/>
  <c r="O197" i="6"/>
  <c r="N197" i="6"/>
  <c r="G197" i="6" s="1"/>
  <c r="H197" i="6"/>
  <c r="O196" i="6"/>
  <c r="N196" i="6"/>
  <c r="G196" i="6" s="1"/>
  <c r="H196" i="6"/>
  <c r="O195" i="6"/>
  <c r="F195" i="6" s="1"/>
  <c r="N195" i="6"/>
  <c r="G195" i="6" s="1"/>
  <c r="H195" i="6"/>
  <c r="O194" i="6"/>
  <c r="N194" i="6"/>
  <c r="G194" i="6" s="1"/>
  <c r="H194" i="6"/>
  <c r="O193" i="6"/>
  <c r="N193" i="6"/>
  <c r="G193" i="6" s="1"/>
  <c r="H193" i="6"/>
  <c r="O192" i="6"/>
  <c r="N192" i="6"/>
  <c r="G192" i="6" s="1"/>
  <c r="H192" i="6"/>
  <c r="O191" i="6"/>
  <c r="F191" i="6" s="1"/>
  <c r="N191" i="6"/>
  <c r="G191" i="6" s="1"/>
  <c r="H191" i="6"/>
  <c r="O190" i="6"/>
  <c r="N190" i="6"/>
  <c r="G190" i="6" s="1"/>
  <c r="H190" i="6"/>
  <c r="O189" i="6"/>
  <c r="F189" i="6" s="1"/>
  <c r="N189" i="6"/>
  <c r="G189" i="6" s="1"/>
  <c r="H189" i="6"/>
  <c r="O188" i="6"/>
  <c r="N188" i="6"/>
  <c r="G188" i="6" s="1"/>
  <c r="H188" i="6"/>
  <c r="O187" i="6"/>
  <c r="N187" i="6"/>
  <c r="G187" i="6" s="1"/>
  <c r="H187" i="6"/>
  <c r="O186" i="6"/>
  <c r="N186" i="6"/>
  <c r="G186" i="6" s="1"/>
  <c r="H186" i="6"/>
  <c r="O185" i="6"/>
  <c r="N185" i="6"/>
  <c r="G185" i="6" s="1"/>
  <c r="H185" i="6"/>
  <c r="O184" i="6"/>
  <c r="N184" i="6"/>
  <c r="G184" i="6" s="1"/>
  <c r="H184" i="6"/>
  <c r="O183" i="6"/>
  <c r="N183" i="6"/>
  <c r="G183" i="6" s="1"/>
  <c r="H183" i="6"/>
  <c r="O182" i="6"/>
  <c r="N182" i="6"/>
  <c r="G182" i="6" s="1"/>
  <c r="H182" i="6"/>
  <c r="O181" i="6"/>
  <c r="N181" i="6"/>
  <c r="G181" i="6" s="1"/>
  <c r="H181" i="6"/>
  <c r="O180" i="6"/>
  <c r="N180" i="6"/>
  <c r="G180" i="6" s="1"/>
  <c r="H180" i="6"/>
  <c r="O179" i="6"/>
  <c r="N179" i="6"/>
  <c r="G179" i="6" s="1"/>
  <c r="H179" i="6"/>
  <c r="O178" i="6"/>
  <c r="N178" i="6"/>
  <c r="G178" i="6" s="1"/>
  <c r="H178" i="6"/>
  <c r="O177" i="6"/>
  <c r="N177" i="6"/>
  <c r="G177" i="6" s="1"/>
  <c r="H177" i="6"/>
  <c r="O176" i="6"/>
  <c r="N176" i="6"/>
  <c r="G176" i="6" s="1"/>
  <c r="H176" i="6"/>
  <c r="O175" i="6"/>
  <c r="N175" i="6"/>
  <c r="G175" i="6" s="1"/>
  <c r="H175" i="6"/>
  <c r="O174" i="6"/>
  <c r="N174" i="6"/>
  <c r="G174" i="6" s="1"/>
  <c r="H174" i="6"/>
  <c r="O173" i="6"/>
  <c r="F173" i="6" s="1"/>
  <c r="N173" i="6"/>
  <c r="G173" i="6" s="1"/>
  <c r="H173" i="6"/>
  <c r="O172" i="6"/>
  <c r="N172" i="6"/>
  <c r="G172" i="6" s="1"/>
  <c r="H172" i="6"/>
  <c r="O171" i="6"/>
  <c r="N171" i="6"/>
  <c r="G171" i="6" s="1"/>
  <c r="H171" i="6"/>
  <c r="O170" i="6"/>
  <c r="N170" i="6"/>
  <c r="G170" i="6" s="1"/>
  <c r="H170" i="6"/>
  <c r="O169" i="6"/>
  <c r="F169" i="6" s="1"/>
  <c r="N169" i="6"/>
  <c r="G169" i="6" s="1"/>
  <c r="H169" i="6"/>
  <c r="O168" i="6"/>
  <c r="N168" i="6"/>
  <c r="G168" i="6" s="1"/>
  <c r="H168" i="6"/>
  <c r="O167" i="6"/>
  <c r="N167" i="6"/>
  <c r="G167" i="6" s="1"/>
  <c r="H167" i="6"/>
  <c r="O166" i="6"/>
  <c r="N166" i="6"/>
  <c r="G166" i="6" s="1"/>
  <c r="H166" i="6"/>
  <c r="O165" i="6"/>
  <c r="N165" i="6"/>
  <c r="G165" i="6" s="1"/>
  <c r="H165" i="6"/>
  <c r="O164" i="6"/>
  <c r="N164" i="6"/>
  <c r="G164" i="6" s="1"/>
  <c r="H164" i="6"/>
  <c r="O163" i="6"/>
  <c r="N163" i="6"/>
  <c r="G163" i="6" s="1"/>
  <c r="H163" i="6"/>
  <c r="O162" i="6"/>
  <c r="N162" i="6"/>
  <c r="G162" i="6" s="1"/>
  <c r="H162" i="6"/>
  <c r="O161" i="6"/>
  <c r="N161" i="6"/>
  <c r="G161" i="6" s="1"/>
  <c r="H161" i="6"/>
  <c r="O160" i="6"/>
  <c r="N160" i="6"/>
  <c r="G160" i="6" s="1"/>
  <c r="H160" i="6"/>
  <c r="O159" i="6"/>
  <c r="N159" i="6"/>
  <c r="G159" i="6" s="1"/>
  <c r="H159" i="6"/>
  <c r="O158" i="6"/>
  <c r="N158" i="6"/>
  <c r="G158" i="6" s="1"/>
  <c r="H158" i="6"/>
  <c r="O157" i="6"/>
  <c r="N157" i="6"/>
  <c r="G157" i="6" s="1"/>
  <c r="H157" i="6"/>
  <c r="O156" i="6"/>
  <c r="N156" i="6"/>
  <c r="G156" i="6" s="1"/>
  <c r="H156" i="6"/>
  <c r="O155" i="6"/>
  <c r="N155" i="6"/>
  <c r="G155" i="6" s="1"/>
  <c r="H155" i="6"/>
  <c r="O154" i="6"/>
  <c r="N154" i="6"/>
  <c r="G154" i="6" s="1"/>
  <c r="H154" i="6"/>
  <c r="O153" i="6"/>
  <c r="N153" i="6"/>
  <c r="G153" i="6" s="1"/>
  <c r="H153" i="6"/>
  <c r="O152" i="6"/>
  <c r="N152" i="6"/>
  <c r="G152" i="6" s="1"/>
  <c r="H152" i="6"/>
  <c r="O151" i="6"/>
  <c r="F151" i="6" s="1"/>
  <c r="N151" i="6"/>
  <c r="G151" i="6" s="1"/>
  <c r="H151" i="6"/>
  <c r="O150" i="6"/>
  <c r="N150" i="6"/>
  <c r="G150" i="6" s="1"/>
  <c r="H150" i="6"/>
  <c r="O149" i="6"/>
  <c r="N149" i="6"/>
  <c r="G149" i="6" s="1"/>
  <c r="H149" i="6"/>
  <c r="O148" i="6"/>
  <c r="N148" i="6"/>
  <c r="G148" i="6" s="1"/>
  <c r="H148" i="6"/>
  <c r="O147" i="6"/>
  <c r="N147" i="6"/>
  <c r="G147" i="6" s="1"/>
  <c r="H147" i="6"/>
  <c r="O146" i="6"/>
  <c r="N146" i="6"/>
  <c r="G146" i="6" s="1"/>
  <c r="H146" i="6"/>
  <c r="O145" i="6"/>
  <c r="N145" i="6"/>
  <c r="G145" i="6" s="1"/>
  <c r="H145" i="6"/>
  <c r="O144" i="6"/>
  <c r="N144" i="6"/>
  <c r="G144" i="6" s="1"/>
  <c r="H144" i="6"/>
  <c r="O143" i="6"/>
  <c r="N143" i="6"/>
  <c r="G143" i="6" s="1"/>
  <c r="H143" i="6"/>
  <c r="O142" i="6"/>
  <c r="N142" i="6"/>
  <c r="G142" i="6" s="1"/>
  <c r="H142" i="6"/>
  <c r="O141" i="6"/>
  <c r="N141" i="6"/>
  <c r="G141" i="6" s="1"/>
  <c r="H141" i="6"/>
  <c r="O140" i="6"/>
  <c r="F140" i="6" s="1"/>
  <c r="N140" i="6"/>
  <c r="G140" i="6" s="1"/>
  <c r="H140" i="6"/>
  <c r="O139" i="6"/>
  <c r="N139" i="6"/>
  <c r="G139" i="6" s="1"/>
  <c r="H139" i="6"/>
  <c r="O138" i="6"/>
  <c r="N138" i="6"/>
  <c r="G138" i="6" s="1"/>
  <c r="H138" i="6"/>
  <c r="O137" i="6"/>
  <c r="N137" i="6"/>
  <c r="G137" i="6" s="1"/>
  <c r="H137" i="6"/>
  <c r="O136" i="6"/>
  <c r="N136" i="6"/>
  <c r="G136" i="6" s="1"/>
  <c r="H136" i="6"/>
  <c r="O135" i="6"/>
  <c r="N135" i="6"/>
  <c r="G135" i="6" s="1"/>
  <c r="H135" i="6"/>
  <c r="O134" i="6"/>
  <c r="F134" i="6" s="1"/>
  <c r="N134" i="6"/>
  <c r="G134" i="6" s="1"/>
  <c r="H134" i="6"/>
  <c r="O133" i="6"/>
  <c r="N133" i="6"/>
  <c r="G133" i="6" s="1"/>
  <c r="H133" i="6"/>
  <c r="O132" i="6"/>
  <c r="N132" i="6"/>
  <c r="G132" i="6" s="1"/>
  <c r="H132" i="6"/>
  <c r="O131" i="6"/>
  <c r="N131" i="6"/>
  <c r="G131" i="6" s="1"/>
  <c r="H131" i="6"/>
  <c r="O130" i="6"/>
  <c r="F130" i="6" s="1"/>
  <c r="N130" i="6"/>
  <c r="G130" i="6" s="1"/>
  <c r="H130" i="6"/>
  <c r="O129" i="6"/>
  <c r="N129" i="6"/>
  <c r="G129" i="6" s="1"/>
  <c r="H129" i="6"/>
  <c r="O128" i="6"/>
  <c r="N128" i="6"/>
  <c r="G128" i="6" s="1"/>
  <c r="H128" i="6"/>
  <c r="O127" i="6"/>
  <c r="N127" i="6"/>
  <c r="G127" i="6" s="1"/>
  <c r="H127" i="6"/>
  <c r="O126" i="6"/>
  <c r="N126" i="6"/>
  <c r="G126" i="6" s="1"/>
  <c r="H126" i="6"/>
  <c r="O125" i="6"/>
  <c r="N125" i="6"/>
  <c r="G125" i="6" s="1"/>
  <c r="H125" i="6"/>
  <c r="O124" i="6"/>
  <c r="F124" i="6" s="1"/>
  <c r="N124" i="6"/>
  <c r="G124" i="6" s="1"/>
  <c r="H124" i="6"/>
  <c r="O123" i="6"/>
  <c r="N123" i="6"/>
  <c r="G123" i="6" s="1"/>
  <c r="H123" i="6"/>
  <c r="O122" i="6"/>
  <c r="N122" i="6"/>
  <c r="G122" i="6" s="1"/>
  <c r="H122" i="6"/>
  <c r="O121" i="6"/>
  <c r="N121" i="6"/>
  <c r="G121" i="6" s="1"/>
  <c r="H121" i="6"/>
  <c r="O120" i="6"/>
  <c r="F120" i="6" s="1"/>
  <c r="N120" i="6"/>
  <c r="G120" i="6" s="1"/>
  <c r="H120" i="6"/>
  <c r="O119" i="6"/>
  <c r="N119" i="6"/>
  <c r="G119" i="6" s="1"/>
  <c r="H119" i="6"/>
  <c r="O118" i="6"/>
  <c r="N118" i="6"/>
  <c r="G118" i="6" s="1"/>
  <c r="H118" i="6"/>
  <c r="O117" i="6"/>
  <c r="N117" i="6"/>
  <c r="G117" i="6" s="1"/>
  <c r="H117" i="6"/>
  <c r="O116" i="6"/>
  <c r="F116" i="6" s="1"/>
  <c r="N116" i="6"/>
  <c r="G116" i="6" s="1"/>
  <c r="H116" i="6"/>
  <c r="O115" i="6"/>
  <c r="N115" i="6"/>
  <c r="G115" i="6" s="1"/>
  <c r="H115" i="6"/>
  <c r="O114" i="6"/>
  <c r="F114" i="6" s="1"/>
  <c r="N114" i="6"/>
  <c r="G114" i="6" s="1"/>
  <c r="H114" i="6"/>
  <c r="O113" i="6"/>
  <c r="N113" i="6"/>
  <c r="G113" i="6" s="1"/>
  <c r="H113" i="6"/>
  <c r="O112" i="6"/>
  <c r="N112" i="6"/>
  <c r="G112" i="6" s="1"/>
  <c r="H112" i="6"/>
  <c r="O111" i="6"/>
  <c r="N111" i="6"/>
  <c r="G111" i="6" s="1"/>
  <c r="H111" i="6"/>
  <c r="O110" i="6"/>
  <c r="N110" i="6"/>
  <c r="G110" i="6" s="1"/>
  <c r="H110" i="6"/>
  <c r="O109" i="6"/>
  <c r="N109" i="6"/>
  <c r="G109" i="6" s="1"/>
  <c r="H109" i="6"/>
  <c r="O108" i="6"/>
  <c r="N108" i="6"/>
  <c r="G108" i="6" s="1"/>
  <c r="H108" i="6"/>
  <c r="O107" i="6"/>
  <c r="N107" i="6"/>
  <c r="G107" i="6" s="1"/>
  <c r="H107" i="6"/>
  <c r="O106" i="6"/>
  <c r="N106" i="6"/>
  <c r="G106" i="6" s="1"/>
  <c r="H106" i="6"/>
  <c r="O105" i="6"/>
  <c r="N105" i="6"/>
  <c r="G105" i="6" s="1"/>
  <c r="H105" i="6"/>
  <c r="O104" i="6"/>
  <c r="N104" i="6"/>
  <c r="G104" i="6" s="1"/>
  <c r="H104" i="6"/>
  <c r="O103" i="6"/>
  <c r="N103" i="6"/>
  <c r="G103" i="6" s="1"/>
  <c r="H103" i="6"/>
  <c r="O102" i="6"/>
  <c r="N102" i="6"/>
  <c r="G102" i="6" s="1"/>
  <c r="H102" i="6"/>
  <c r="O101" i="6"/>
  <c r="N101" i="6"/>
  <c r="G101" i="6" s="1"/>
  <c r="H101" i="6"/>
  <c r="O100" i="6"/>
  <c r="N100" i="6"/>
  <c r="G100" i="6" s="1"/>
  <c r="H100" i="6"/>
  <c r="O99" i="6"/>
  <c r="N99" i="6"/>
  <c r="G99" i="6" s="1"/>
  <c r="H99" i="6"/>
  <c r="O98" i="6"/>
  <c r="N98" i="6"/>
  <c r="G98" i="6" s="1"/>
  <c r="H98" i="6"/>
  <c r="O97" i="6"/>
  <c r="N97" i="6"/>
  <c r="G97" i="6" s="1"/>
  <c r="H97" i="6"/>
  <c r="O96" i="6"/>
  <c r="N96" i="6"/>
  <c r="G96" i="6" s="1"/>
  <c r="H96" i="6"/>
  <c r="O95" i="6"/>
  <c r="N95" i="6"/>
  <c r="G95" i="6" s="1"/>
  <c r="H95" i="6"/>
  <c r="O94" i="6"/>
  <c r="N94" i="6"/>
  <c r="G94" i="6" s="1"/>
  <c r="H94" i="6"/>
  <c r="O93" i="6"/>
  <c r="N93" i="6"/>
  <c r="G93" i="6" s="1"/>
  <c r="H93" i="6"/>
  <c r="O92" i="6"/>
  <c r="N92" i="6"/>
  <c r="G92" i="6" s="1"/>
  <c r="H92" i="6"/>
  <c r="O91" i="6"/>
  <c r="N91" i="6"/>
  <c r="G91" i="6" s="1"/>
  <c r="H91" i="6"/>
  <c r="O90" i="6"/>
  <c r="N90" i="6"/>
  <c r="G90" i="6" s="1"/>
  <c r="H90" i="6"/>
  <c r="O89" i="6"/>
  <c r="N89" i="6"/>
  <c r="G89" i="6" s="1"/>
  <c r="H89" i="6"/>
  <c r="O88" i="6"/>
  <c r="N88" i="6"/>
  <c r="G88" i="6" s="1"/>
  <c r="H88" i="6"/>
  <c r="O87" i="6"/>
  <c r="N87" i="6"/>
  <c r="G87" i="6" s="1"/>
  <c r="H87" i="6"/>
  <c r="O86" i="6"/>
  <c r="N86" i="6"/>
  <c r="G86" i="6" s="1"/>
  <c r="H86" i="6"/>
  <c r="O85" i="6"/>
  <c r="N85" i="6"/>
  <c r="G85" i="6" s="1"/>
  <c r="H85" i="6"/>
  <c r="O84" i="6"/>
  <c r="N84" i="6"/>
  <c r="G84" i="6" s="1"/>
  <c r="H84" i="6"/>
  <c r="O83" i="6"/>
  <c r="N83" i="6"/>
  <c r="G83" i="6" s="1"/>
  <c r="H83" i="6"/>
  <c r="O82" i="6"/>
  <c r="N82" i="6"/>
  <c r="G82" i="6" s="1"/>
  <c r="H82" i="6"/>
  <c r="O81" i="6"/>
  <c r="N81" i="6"/>
  <c r="G81" i="6" s="1"/>
  <c r="H81" i="6"/>
  <c r="O80" i="6"/>
  <c r="N80" i="6"/>
  <c r="G80" i="6" s="1"/>
  <c r="H80" i="6"/>
  <c r="O79" i="6"/>
  <c r="N79" i="6"/>
  <c r="G79" i="6" s="1"/>
  <c r="H79" i="6"/>
  <c r="O78" i="6"/>
  <c r="N78" i="6"/>
  <c r="G78" i="6" s="1"/>
  <c r="H78" i="6"/>
  <c r="O77" i="6"/>
  <c r="N77" i="6"/>
  <c r="G77" i="6" s="1"/>
  <c r="H77" i="6"/>
  <c r="O76" i="6"/>
  <c r="N76" i="6"/>
  <c r="G76" i="6" s="1"/>
  <c r="H76" i="6"/>
  <c r="O75" i="6"/>
  <c r="N75" i="6"/>
  <c r="G75" i="6" s="1"/>
  <c r="H75" i="6"/>
  <c r="O74" i="6"/>
  <c r="N74" i="6"/>
  <c r="G74" i="6" s="1"/>
  <c r="H74" i="6"/>
  <c r="O73" i="6"/>
  <c r="N73" i="6"/>
  <c r="G73" i="6" s="1"/>
  <c r="H73" i="6"/>
  <c r="O72" i="6"/>
  <c r="N72" i="6"/>
  <c r="G72" i="6" s="1"/>
  <c r="H72" i="6"/>
  <c r="O71" i="6"/>
  <c r="N71" i="6"/>
  <c r="G71" i="6" s="1"/>
  <c r="H71" i="6"/>
  <c r="O70" i="6"/>
  <c r="N70" i="6"/>
  <c r="G70" i="6" s="1"/>
  <c r="H70" i="6"/>
  <c r="O69" i="6"/>
  <c r="N69" i="6"/>
  <c r="G69" i="6" s="1"/>
  <c r="H69" i="6"/>
  <c r="O68" i="6"/>
  <c r="N68" i="6"/>
  <c r="G68" i="6" s="1"/>
  <c r="H68" i="6"/>
  <c r="O67" i="6"/>
  <c r="N67" i="6"/>
  <c r="G67" i="6" s="1"/>
  <c r="H67" i="6"/>
  <c r="O66" i="6"/>
  <c r="N66" i="6"/>
  <c r="G66" i="6" s="1"/>
  <c r="H66" i="6"/>
  <c r="O65" i="6"/>
  <c r="N65" i="6"/>
  <c r="G65" i="6" s="1"/>
  <c r="H65" i="6"/>
  <c r="O64" i="6"/>
  <c r="N64" i="6"/>
  <c r="G64" i="6" s="1"/>
  <c r="H64" i="6"/>
  <c r="O63" i="6"/>
  <c r="N63" i="6"/>
  <c r="G63" i="6" s="1"/>
  <c r="H63" i="6"/>
  <c r="O62" i="6"/>
  <c r="N62" i="6"/>
  <c r="G62" i="6" s="1"/>
  <c r="H62" i="6"/>
  <c r="O61" i="6"/>
  <c r="N61" i="6"/>
  <c r="G61" i="6" s="1"/>
  <c r="H61" i="6"/>
  <c r="O60" i="6"/>
  <c r="N60" i="6"/>
  <c r="G60" i="6" s="1"/>
  <c r="H60" i="6"/>
  <c r="O59" i="6"/>
  <c r="N59" i="6"/>
  <c r="G59" i="6" s="1"/>
  <c r="H59" i="6"/>
  <c r="O58" i="6"/>
  <c r="N58" i="6"/>
  <c r="G58" i="6" s="1"/>
  <c r="H58" i="6"/>
  <c r="O57" i="6"/>
  <c r="N57" i="6"/>
  <c r="G57" i="6" s="1"/>
  <c r="H57" i="6"/>
  <c r="O56" i="6"/>
  <c r="N56" i="6"/>
  <c r="G56" i="6" s="1"/>
  <c r="H56" i="6"/>
  <c r="O55" i="6"/>
  <c r="N55" i="6"/>
  <c r="G55" i="6" s="1"/>
  <c r="H55" i="6"/>
  <c r="O54" i="6"/>
  <c r="N54" i="6"/>
  <c r="G54" i="6" s="1"/>
  <c r="H54" i="6"/>
  <c r="O53" i="6"/>
  <c r="N53" i="6"/>
  <c r="G53" i="6" s="1"/>
  <c r="H53" i="6"/>
  <c r="O52" i="6"/>
  <c r="N52" i="6"/>
  <c r="G52" i="6" s="1"/>
  <c r="H52" i="6"/>
  <c r="O51" i="6"/>
  <c r="N51" i="6"/>
  <c r="G51" i="6" s="1"/>
  <c r="H51" i="6"/>
  <c r="O50" i="6"/>
  <c r="N50" i="6"/>
  <c r="G50" i="6" s="1"/>
  <c r="H50" i="6"/>
  <c r="O49" i="6"/>
  <c r="N49" i="6"/>
  <c r="G49" i="6" s="1"/>
  <c r="H49" i="6"/>
  <c r="O48" i="6"/>
  <c r="N48" i="6"/>
  <c r="G48" i="6" s="1"/>
  <c r="H48" i="6"/>
  <c r="O47" i="6"/>
  <c r="N47" i="6"/>
  <c r="G47" i="6" s="1"/>
  <c r="H47" i="6"/>
  <c r="O46" i="6"/>
  <c r="N46" i="6"/>
  <c r="G46" i="6" s="1"/>
  <c r="H46" i="6"/>
  <c r="O45" i="6"/>
  <c r="N45" i="6"/>
  <c r="G45" i="6" s="1"/>
  <c r="H45" i="6"/>
  <c r="O44" i="6"/>
  <c r="N44" i="6"/>
  <c r="G44" i="6" s="1"/>
  <c r="H44" i="6"/>
  <c r="O43" i="6"/>
  <c r="N43" i="6"/>
  <c r="G43" i="6" s="1"/>
  <c r="H43" i="6"/>
  <c r="O42" i="6"/>
  <c r="N42" i="6"/>
  <c r="G42" i="6" s="1"/>
  <c r="H42" i="6"/>
  <c r="O41" i="6"/>
  <c r="N41" i="6"/>
  <c r="G41" i="6" s="1"/>
  <c r="H41" i="6"/>
  <c r="O40" i="6"/>
  <c r="N40" i="6"/>
  <c r="G40" i="6" s="1"/>
  <c r="H40" i="6"/>
  <c r="O39" i="6"/>
  <c r="N39" i="6"/>
  <c r="G39" i="6" s="1"/>
  <c r="H39" i="6"/>
  <c r="O38" i="6"/>
  <c r="N38" i="6"/>
  <c r="G38" i="6" s="1"/>
  <c r="H38" i="6"/>
  <c r="O37" i="6"/>
  <c r="N37" i="6"/>
  <c r="G37" i="6" s="1"/>
  <c r="H37" i="6"/>
  <c r="O36" i="6"/>
  <c r="N36" i="6"/>
  <c r="G36" i="6" s="1"/>
  <c r="H36" i="6"/>
  <c r="O35" i="6"/>
  <c r="N35" i="6"/>
  <c r="G35" i="6" s="1"/>
  <c r="H35" i="6"/>
  <c r="O34" i="6"/>
  <c r="N34" i="6"/>
  <c r="G34" i="6" s="1"/>
  <c r="H34" i="6"/>
  <c r="O33" i="6"/>
  <c r="N33" i="6"/>
  <c r="G33" i="6" s="1"/>
  <c r="H33" i="6"/>
  <c r="O32" i="6"/>
  <c r="N32" i="6"/>
  <c r="G32" i="6" s="1"/>
  <c r="H32" i="6"/>
  <c r="O31" i="6"/>
  <c r="N31" i="6"/>
  <c r="G31" i="6" s="1"/>
  <c r="H31" i="6"/>
  <c r="O30" i="6"/>
  <c r="N30" i="6"/>
  <c r="G30" i="6" s="1"/>
  <c r="H30" i="6"/>
  <c r="O29" i="6"/>
  <c r="N29" i="6"/>
  <c r="G29" i="6" s="1"/>
  <c r="H29" i="6"/>
  <c r="O28" i="6"/>
  <c r="N28" i="6"/>
  <c r="G28" i="6" s="1"/>
  <c r="H28" i="6"/>
  <c r="O27" i="6"/>
  <c r="N27" i="6"/>
  <c r="G27" i="6" s="1"/>
  <c r="H27" i="6"/>
  <c r="O26" i="6"/>
  <c r="N26" i="6"/>
  <c r="G26" i="6" s="1"/>
  <c r="H26" i="6"/>
  <c r="O25" i="6"/>
  <c r="N25" i="6"/>
  <c r="G25" i="6" s="1"/>
  <c r="H25" i="6"/>
  <c r="O24" i="6"/>
  <c r="N24" i="6"/>
  <c r="G24" i="6" s="1"/>
  <c r="H24" i="6"/>
  <c r="O23" i="6"/>
  <c r="N23" i="6"/>
  <c r="G23" i="6" s="1"/>
  <c r="H23" i="6"/>
  <c r="O22" i="6"/>
  <c r="N22" i="6"/>
  <c r="G22" i="6" s="1"/>
  <c r="H22" i="6"/>
  <c r="O21" i="6"/>
  <c r="N21" i="6"/>
  <c r="G21" i="6" s="1"/>
  <c r="H21" i="6"/>
  <c r="O20" i="6"/>
  <c r="N20" i="6"/>
  <c r="G20" i="6" s="1"/>
  <c r="H20" i="6"/>
  <c r="O19" i="6"/>
  <c r="N19" i="6"/>
  <c r="G19" i="6" s="1"/>
  <c r="H19" i="6"/>
  <c r="O18" i="6"/>
  <c r="N18" i="6"/>
  <c r="G18" i="6" s="1"/>
  <c r="H18" i="6"/>
  <c r="O17" i="6"/>
  <c r="N17" i="6"/>
  <c r="G17" i="6" s="1"/>
  <c r="H17" i="6"/>
  <c r="O16" i="6"/>
  <c r="N16" i="6"/>
  <c r="G16" i="6" s="1"/>
  <c r="H16" i="6"/>
  <c r="O15" i="6"/>
  <c r="N15" i="6"/>
  <c r="G15" i="6" s="1"/>
  <c r="H15" i="6"/>
  <c r="O14" i="6"/>
  <c r="N14" i="6"/>
  <c r="G14" i="6" s="1"/>
  <c r="H14" i="6"/>
  <c r="O13" i="6"/>
  <c r="N13" i="6"/>
  <c r="G13" i="6" s="1"/>
  <c r="H13" i="6"/>
  <c r="O12" i="6"/>
  <c r="N12" i="6"/>
  <c r="G12" i="6" s="1"/>
  <c r="H12" i="6"/>
  <c r="O11" i="6"/>
  <c r="N11" i="6"/>
  <c r="G11" i="6" s="1"/>
  <c r="H11" i="6"/>
  <c r="O10" i="6"/>
  <c r="N10" i="6"/>
  <c r="G10" i="6" s="1"/>
  <c r="H10" i="6"/>
  <c r="O9" i="6"/>
  <c r="N9" i="6"/>
  <c r="G9" i="6" s="1"/>
  <c r="H9" i="6"/>
  <c r="O8" i="6"/>
  <c r="N8" i="6"/>
  <c r="G8" i="6" s="1"/>
  <c r="H8" i="6"/>
  <c r="O7" i="6"/>
  <c r="N7" i="6"/>
  <c r="G7" i="6" s="1"/>
  <c r="H7" i="6"/>
  <c r="O6" i="6"/>
  <c r="N6" i="6"/>
  <c r="G6" i="6" s="1"/>
  <c r="H6" i="6"/>
  <c r="O5" i="6"/>
  <c r="N5" i="6"/>
  <c r="G5" i="6" s="1"/>
  <c r="H5" i="6"/>
  <c r="O4" i="6"/>
  <c r="N4" i="6"/>
  <c r="G4" i="6" s="1"/>
  <c r="H4" i="6"/>
  <c r="O3" i="6"/>
  <c r="N3" i="6"/>
  <c r="G3" i="6" s="1"/>
  <c r="H3" i="6"/>
  <c r="O2" i="6"/>
  <c r="N2" i="6"/>
  <c r="G2" i="6" s="1"/>
  <c r="H2" i="6"/>
  <c r="H1251" i="4"/>
  <c r="G1251" i="4"/>
  <c r="B1251" i="4"/>
  <c r="A1251" i="4"/>
  <c r="H1250" i="4"/>
  <c r="G1250" i="4"/>
  <c r="B1250" i="4"/>
  <c r="A1250" i="4"/>
  <c r="H1249" i="4"/>
  <c r="G1249" i="4"/>
  <c r="B1249" i="4"/>
  <c r="A1249" i="4"/>
  <c r="H1248" i="4"/>
  <c r="G1248" i="4"/>
  <c r="B1248" i="4"/>
  <c r="A1248" i="4"/>
  <c r="H1247" i="4"/>
  <c r="G1247" i="4"/>
  <c r="B1247" i="4"/>
  <c r="A1247" i="4"/>
  <c r="H1246" i="4"/>
  <c r="G1246" i="4"/>
  <c r="B1246" i="4"/>
  <c r="A1246" i="4"/>
  <c r="H1245" i="4"/>
  <c r="G1245" i="4"/>
  <c r="B1245" i="4"/>
  <c r="A1245" i="4"/>
  <c r="H1244" i="4"/>
  <c r="G1244" i="4"/>
  <c r="B1244" i="4"/>
  <c r="A1244" i="4"/>
  <c r="H1243" i="4"/>
  <c r="G1243" i="4"/>
  <c r="B1243" i="4"/>
  <c r="A1243" i="4"/>
  <c r="H1242" i="4"/>
  <c r="G1242" i="4"/>
  <c r="B1242" i="4"/>
  <c r="A1242" i="4"/>
  <c r="H1241" i="4"/>
  <c r="G1241" i="4"/>
  <c r="B1241" i="4"/>
  <c r="A1241" i="4"/>
  <c r="H1240" i="4"/>
  <c r="G1240" i="4"/>
  <c r="B1240" i="4"/>
  <c r="A1240" i="4"/>
  <c r="H1239" i="4"/>
  <c r="G1239" i="4"/>
  <c r="B1239" i="4"/>
  <c r="A1239" i="4"/>
  <c r="H1238" i="4"/>
  <c r="G1238" i="4"/>
  <c r="B1238" i="4"/>
  <c r="A1238" i="4"/>
  <c r="H1237" i="4"/>
  <c r="G1237" i="4"/>
  <c r="B1237" i="4"/>
  <c r="A1237" i="4"/>
  <c r="H1236" i="4"/>
  <c r="G1236" i="4"/>
  <c r="B1236" i="4"/>
  <c r="A1236" i="4"/>
  <c r="H1235" i="4"/>
  <c r="G1235" i="4"/>
  <c r="B1235" i="4"/>
  <c r="A1235" i="4"/>
  <c r="H1234" i="4"/>
  <c r="G1234" i="4"/>
  <c r="B1234" i="4"/>
  <c r="A1234" i="4"/>
  <c r="H1233" i="4"/>
  <c r="G1233" i="4"/>
  <c r="B1233" i="4"/>
  <c r="A1233" i="4"/>
  <c r="H1232" i="4"/>
  <c r="G1232" i="4"/>
  <c r="B1232" i="4"/>
  <c r="A1232" i="4"/>
  <c r="H1231" i="4"/>
  <c r="G1231" i="4"/>
  <c r="B1231" i="4"/>
  <c r="A1231" i="4"/>
  <c r="H1230" i="4"/>
  <c r="G1230" i="4"/>
  <c r="B1230" i="4"/>
  <c r="A1230" i="4"/>
  <c r="H1229" i="4"/>
  <c r="G1229" i="4"/>
  <c r="B1229" i="4"/>
  <c r="A1229" i="4"/>
  <c r="H1228" i="4"/>
  <c r="G1228" i="4"/>
  <c r="B1228" i="4"/>
  <c r="A1228" i="4"/>
  <c r="H1227" i="4"/>
  <c r="G1227" i="4"/>
  <c r="B1227" i="4"/>
  <c r="A1227" i="4"/>
  <c r="H1226" i="4"/>
  <c r="G1226" i="4"/>
  <c r="B1226" i="4"/>
  <c r="A1226" i="4"/>
  <c r="H1225" i="4"/>
  <c r="G1225" i="4"/>
  <c r="B1225" i="4"/>
  <c r="A1225" i="4"/>
  <c r="H1224" i="4"/>
  <c r="G1224" i="4"/>
  <c r="B1224" i="4"/>
  <c r="A1224" i="4"/>
  <c r="H1223" i="4"/>
  <c r="G1223" i="4"/>
  <c r="B1223" i="4"/>
  <c r="A1223" i="4"/>
  <c r="H1222" i="4"/>
  <c r="G1222" i="4"/>
  <c r="B1222" i="4"/>
  <c r="A1222" i="4"/>
  <c r="H1221" i="4"/>
  <c r="G1221" i="4"/>
  <c r="B1221" i="4"/>
  <c r="A1221" i="4"/>
  <c r="H1220" i="4"/>
  <c r="G1220" i="4"/>
  <c r="B1220" i="4"/>
  <c r="A1220" i="4"/>
  <c r="H1219" i="4"/>
  <c r="G1219" i="4"/>
  <c r="B1219" i="4"/>
  <c r="A1219" i="4"/>
  <c r="H1218" i="4"/>
  <c r="G1218" i="4"/>
  <c r="B1218" i="4"/>
  <c r="A1218" i="4"/>
  <c r="H1217" i="4"/>
  <c r="G1217" i="4"/>
  <c r="B1217" i="4"/>
  <c r="A1217" i="4"/>
  <c r="H1216" i="4"/>
  <c r="G1216" i="4"/>
  <c r="B1216" i="4"/>
  <c r="A1216" i="4"/>
  <c r="H1215" i="4"/>
  <c r="G1215" i="4"/>
  <c r="B1215" i="4"/>
  <c r="A1215" i="4"/>
  <c r="H1214" i="4"/>
  <c r="G1214" i="4"/>
  <c r="B1214" i="4"/>
  <c r="A1214" i="4"/>
  <c r="H1213" i="4"/>
  <c r="G1213" i="4"/>
  <c r="B1213" i="4"/>
  <c r="A1213" i="4"/>
  <c r="H1212" i="4"/>
  <c r="G1212" i="4"/>
  <c r="B1212" i="4"/>
  <c r="A1212" i="4"/>
  <c r="H1211" i="4"/>
  <c r="G1211" i="4"/>
  <c r="B1211" i="4"/>
  <c r="A1211" i="4"/>
  <c r="H1210" i="4"/>
  <c r="G1210" i="4"/>
  <c r="B1210" i="4"/>
  <c r="A1210" i="4"/>
  <c r="H1209" i="4"/>
  <c r="G1209" i="4"/>
  <c r="B1209" i="4"/>
  <c r="A1209" i="4"/>
  <c r="H1208" i="4"/>
  <c r="G1208" i="4"/>
  <c r="B1208" i="4"/>
  <c r="A1208" i="4"/>
  <c r="H1207" i="4"/>
  <c r="G1207" i="4"/>
  <c r="B1207" i="4"/>
  <c r="A1207" i="4"/>
  <c r="H1206" i="4"/>
  <c r="G1206" i="4"/>
  <c r="B1206" i="4"/>
  <c r="A1206" i="4"/>
  <c r="H1205" i="4"/>
  <c r="G1205" i="4"/>
  <c r="B1205" i="4"/>
  <c r="A1205" i="4"/>
  <c r="H1204" i="4"/>
  <c r="G1204" i="4"/>
  <c r="B1204" i="4"/>
  <c r="A1204" i="4"/>
  <c r="H1203" i="4"/>
  <c r="G1203" i="4"/>
  <c r="B1203" i="4"/>
  <c r="A1203" i="4"/>
  <c r="H1202" i="4"/>
  <c r="G1202" i="4"/>
  <c r="B1202" i="4"/>
  <c r="A1202" i="4"/>
  <c r="H1201" i="4"/>
  <c r="G1201" i="4"/>
  <c r="B1201" i="4"/>
  <c r="A1201" i="4"/>
  <c r="H1200" i="4"/>
  <c r="G1200" i="4"/>
  <c r="B1200" i="4"/>
  <c r="A1200" i="4"/>
  <c r="H1199" i="4"/>
  <c r="G1199" i="4"/>
  <c r="B1199" i="4"/>
  <c r="A1199" i="4"/>
  <c r="H1198" i="4"/>
  <c r="G1198" i="4"/>
  <c r="B1198" i="4"/>
  <c r="A1198" i="4"/>
  <c r="H1197" i="4"/>
  <c r="G1197" i="4"/>
  <c r="B1197" i="4"/>
  <c r="A1197" i="4"/>
  <c r="H1196" i="4"/>
  <c r="G1196" i="4"/>
  <c r="B1196" i="4"/>
  <c r="A1196" i="4"/>
  <c r="H1195" i="4"/>
  <c r="G1195" i="4"/>
  <c r="B1195" i="4"/>
  <c r="A1195" i="4"/>
  <c r="H1194" i="4"/>
  <c r="G1194" i="4"/>
  <c r="B1194" i="4"/>
  <c r="A1194" i="4"/>
  <c r="H1193" i="4"/>
  <c r="G1193" i="4"/>
  <c r="B1193" i="4"/>
  <c r="A1193" i="4"/>
  <c r="H1192" i="4"/>
  <c r="G1192" i="4"/>
  <c r="B1192" i="4"/>
  <c r="A1192" i="4"/>
  <c r="H1191" i="4"/>
  <c r="G1191" i="4"/>
  <c r="B1191" i="4"/>
  <c r="A1191" i="4"/>
  <c r="H1190" i="4"/>
  <c r="G1190" i="4"/>
  <c r="B1190" i="4"/>
  <c r="A1190" i="4"/>
  <c r="H1189" i="4"/>
  <c r="G1189" i="4"/>
  <c r="B1189" i="4"/>
  <c r="A1189" i="4"/>
  <c r="H1188" i="4"/>
  <c r="G1188" i="4"/>
  <c r="B1188" i="4"/>
  <c r="A1188" i="4"/>
  <c r="H1187" i="4"/>
  <c r="G1187" i="4"/>
  <c r="B1187" i="4"/>
  <c r="A1187" i="4"/>
  <c r="H1186" i="4"/>
  <c r="G1186" i="4"/>
  <c r="B1186" i="4"/>
  <c r="A1186" i="4"/>
  <c r="H1185" i="4"/>
  <c r="G1185" i="4"/>
  <c r="B1185" i="4"/>
  <c r="A1185" i="4"/>
  <c r="H1184" i="4"/>
  <c r="G1184" i="4"/>
  <c r="B1184" i="4"/>
  <c r="A1184" i="4"/>
  <c r="H1183" i="4"/>
  <c r="G1183" i="4"/>
  <c r="B1183" i="4"/>
  <c r="A1183" i="4"/>
  <c r="H1182" i="4"/>
  <c r="G1182" i="4"/>
  <c r="B1182" i="4"/>
  <c r="A1182" i="4"/>
  <c r="H1181" i="4"/>
  <c r="G1181" i="4"/>
  <c r="B1181" i="4"/>
  <c r="A1181" i="4"/>
  <c r="H1180" i="4"/>
  <c r="G1180" i="4"/>
  <c r="B1180" i="4"/>
  <c r="A1180" i="4"/>
  <c r="H1179" i="4"/>
  <c r="G1179" i="4"/>
  <c r="B1179" i="4"/>
  <c r="A1179" i="4"/>
  <c r="H1178" i="4"/>
  <c r="G1178" i="4"/>
  <c r="B1178" i="4"/>
  <c r="A1178" i="4"/>
  <c r="H1177" i="4"/>
  <c r="G1177" i="4"/>
  <c r="B1177" i="4"/>
  <c r="A1177" i="4"/>
  <c r="H1176" i="4"/>
  <c r="G1176" i="4"/>
  <c r="B1176" i="4"/>
  <c r="A1176" i="4"/>
  <c r="H1175" i="4"/>
  <c r="G1175" i="4"/>
  <c r="B1175" i="4"/>
  <c r="A1175" i="4"/>
  <c r="H1174" i="4"/>
  <c r="G1174" i="4"/>
  <c r="B1174" i="4"/>
  <c r="A1174" i="4"/>
  <c r="H1173" i="4"/>
  <c r="G1173" i="4"/>
  <c r="B1173" i="4"/>
  <c r="A1173" i="4"/>
  <c r="H1172" i="4"/>
  <c r="G1172" i="4"/>
  <c r="B1172" i="4"/>
  <c r="A1172" i="4"/>
  <c r="H1171" i="4"/>
  <c r="G1171" i="4"/>
  <c r="B1171" i="4"/>
  <c r="A1171" i="4"/>
  <c r="H1170" i="4"/>
  <c r="G1170" i="4"/>
  <c r="B1170" i="4"/>
  <c r="A1170" i="4"/>
  <c r="H1169" i="4"/>
  <c r="G1169" i="4"/>
  <c r="B1169" i="4"/>
  <c r="A1169" i="4"/>
  <c r="H1168" i="4"/>
  <c r="G1168" i="4"/>
  <c r="B1168" i="4"/>
  <c r="A1168" i="4"/>
  <c r="H1167" i="4"/>
  <c r="G1167" i="4"/>
  <c r="B1167" i="4"/>
  <c r="A1167" i="4"/>
  <c r="H1166" i="4"/>
  <c r="G1166" i="4"/>
  <c r="B1166" i="4"/>
  <c r="A1166" i="4"/>
  <c r="H1165" i="4"/>
  <c r="G1165" i="4"/>
  <c r="B1165" i="4"/>
  <c r="A1165" i="4"/>
  <c r="H1164" i="4"/>
  <c r="G1164" i="4"/>
  <c r="B1164" i="4"/>
  <c r="A1164" i="4"/>
  <c r="H1163" i="4"/>
  <c r="G1163" i="4"/>
  <c r="B1163" i="4"/>
  <c r="A1163" i="4"/>
  <c r="H1162" i="4"/>
  <c r="G1162" i="4"/>
  <c r="B1162" i="4"/>
  <c r="A1162" i="4"/>
  <c r="H1161" i="4"/>
  <c r="G1161" i="4"/>
  <c r="B1161" i="4"/>
  <c r="A1161" i="4"/>
  <c r="H1160" i="4"/>
  <c r="G1160" i="4"/>
  <c r="B1160" i="4"/>
  <c r="A1160" i="4"/>
  <c r="H1159" i="4"/>
  <c r="G1159" i="4"/>
  <c r="B1159" i="4"/>
  <c r="A1159" i="4"/>
  <c r="H1158" i="4"/>
  <c r="G1158" i="4"/>
  <c r="B1158" i="4"/>
  <c r="A1158" i="4"/>
  <c r="H1157" i="4"/>
  <c r="G1157" i="4"/>
  <c r="B1157" i="4"/>
  <c r="A1157" i="4"/>
  <c r="H1156" i="4"/>
  <c r="G1156" i="4"/>
  <c r="B1156" i="4"/>
  <c r="A1156" i="4"/>
  <c r="H1155" i="4"/>
  <c r="G1155" i="4"/>
  <c r="B1155" i="4"/>
  <c r="A1155" i="4"/>
  <c r="H1154" i="4"/>
  <c r="G1154" i="4"/>
  <c r="B1154" i="4"/>
  <c r="A1154" i="4"/>
  <c r="H1153" i="4"/>
  <c r="G1153" i="4"/>
  <c r="B1153" i="4"/>
  <c r="A1153" i="4"/>
  <c r="H1152" i="4"/>
  <c r="G1152" i="4"/>
  <c r="B1152" i="4"/>
  <c r="A1152" i="4"/>
  <c r="H1151" i="4"/>
  <c r="G1151" i="4"/>
  <c r="B1151" i="4"/>
  <c r="A1151" i="4"/>
  <c r="H1150" i="4"/>
  <c r="G1150" i="4"/>
  <c r="B1150" i="4"/>
  <c r="A1150" i="4"/>
  <c r="H1149" i="4"/>
  <c r="G1149" i="4"/>
  <c r="B1149" i="4"/>
  <c r="A1149" i="4"/>
  <c r="H1148" i="4"/>
  <c r="G1148" i="4"/>
  <c r="B1148" i="4"/>
  <c r="A1148" i="4"/>
  <c r="H1147" i="4"/>
  <c r="G1147" i="4"/>
  <c r="B1147" i="4"/>
  <c r="A1147" i="4"/>
  <c r="H1146" i="4"/>
  <c r="G1146" i="4"/>
  <c r="B1146" i="4"/>
  <c r="A1146" i="4"/>
  <c r="H1145" i="4"/>
  <c r="G1145" i="4"/>
  <c r="B1145" i="4"/>
  <c r="A1145" i="4"/>
  <c r="H1144" i="4"/>
  <c r="G1144" i="4"/>
  <c r="B1144" i="4"/>
  <c r="A1144" i="4"/>
  <c r="H1143" i="4"/>
  <c r="G1143" i="4"/>
  <c r="B1143" i="4"/>
  <c r="A1143" i="4"/>
  <c r="H1142" i="4"/>
  <c r="G1142" i="4"/>
  <c r="B1142" i="4"/>
  <c r="A1142" i="4"/>
  <c r="H1141" i="4"/>
  <c r="G1141" i="4"/>
  <c r="B1141" i="4"/>
  <c r="A1141" i="4"/>
  <c r="H1140" i="4"/>
  <c r="G1140" i="4"/>
  <c r="B1140" i="4"/>
  <c r="A1140" i="4"/>
  <c r="H1139" i="4"/>
  <c r="G1139" i="4"/>
  <c r="B1139" i="4"/>
  <c r="A1139" i="4"/>
  <c r="H1138" i="4"/>
  <c r="G1138" i="4"/>
  <c r="B1138" i="4"/>
  <c r="A1138" i="4"/>
  <c r="H1137" i="4"/>
  <c r="G1137" i="4"/>
  <c r="B1137" i="4"/>
  <c r="A1137" i="4"/>
  <c r="H1136" i="4"/>
  <c r="G1136" i="4"/>
  <c r="B1136" i="4"/>
  <c r="A1136" i="4"/>
  <c r="H1135" i="4"/>
  <c r="G1135" i="4"/>
  <c r="B1135" i="4"/>
  <c r="A1135" i="4"/>
  <c r="H1134" i="4"/>
  <c r="G1134" i="4"/>
  <c r="B1134" i="4"/>
  <c r="A1134" i="4"/>
  <c r="H1133" i="4"/>
  <c r="G1133" i="4"/>
  <c r="B1133" i="4"/>
  <c r="A1133" i="4"/>
  <c r="H1132" i="4"/>
  <c r="G1132" i="4"/>
  <c r="B1132" i="4"/>
  <c r="A1132" i="4"/>
  <c r="H1131" i="4"/>
  <c r="G1131" i="4"/>
  <c r="B1131" i="4"/>
  <c r="A1131" i="4"/>
  <c r="H1130" i="4"/>
  <c r="G1130" i="4"/>
  <c r="B1130" i="4"/>
  <c r="A1130" i="4"/>
  <c r="H1129" i="4"/>
  <c r="G1129" i="4"/>
  <c r="B1129" i="4"/>
  <c r="A1129" i="4"/>
  <c r="H1128" i="4"/>
  <c r="G1128" i="4"/>
  <c r="B1128" i="4"/>
  <c r="A1128" i="4"/>
  <c r="H1127" i="4"/>
  <c r="G1127" i="4"/>
  <c r="B1127" i="4"/>
  <c r="A1127" i="4"/>
  <c r="H1126" i="4"/>
  <c r="G1126" i="4"/>
  <c r="B1126" i="4"/>
  <c r="A1126" i="4"/>
  <c r="H1125" i="4"/>
  <c r="G1125" i="4"/>
  <c r="B1125" i="4"/>
  <c r="A1125" i="4"/>
  <c r="H1124" i="4"/>
  <c r="G1124" i="4"/>
  <c r="B1124" i="4"/>
  <c r="A1124" i="4"/>
  <c r="H1123" i="4"/>
  <c r="G1123" i="4"/>
  <c r="B1123" i="4"/>
  <c r="A1123" i="4"/>
  <c r="H1122" i="4"/>
  <c r="G1122" i="4"/>
  <c r="B1122" i="4"/>
  <c r="A1122" i="4"/>
  <c r="H1121" i="4"/>
  <c r="G1121" i="4"/>
  <c r="B1121" i="4"/>
  <c r="A1121" i="4"/>
  <c r="H1120" i="4"/>
  <c r="G1120" i="4"/>
  <c r="B1120" i="4"/>
  <c r="A1120" i="4"/>
  <c r="H1119" i="4"/>
  <c r="G1119" i="4"/>
  <c r="B1119" i="4"/>
  <c r="A1119" i="4"/>
  <c r="H1118" i="4"/>
  <c r="G1118" i="4"/>
  <c r="B1118" i="4"/>
  <c r="A1118" i="4"/>
  <c r="H1117" i="4"/>
  <c r="G1117" i="4"/>
  <c r="B1117" i="4"/>
  <c r="A1117" i="4"/>
  <c r="H1116" i="4"/>
  <c r="G1116" i="4"/>
  <c r="B1116" i="4"/>
  <c r="A1116" i="4"/>
  <c r="H1115" i="4"/>
  <c r="G1115" i="4"/>
  <c r="B1115" i="4"/>
  <c r="A1115" i="4"/>
  <c r="H1114" i="4"/>
  <c r="G1114" i="4"/>
  <c r="B1114" i="4"/>
  <c r="A1114" i="4"/>
  <c r="H1113" i="4"/>
  <c r="G1113" i="4"/>
  <c r="B1113" i="4"/>
  <c r="A1113" i="4"/>
  <c r="H1112" i="4"/>
  <c r="G1112" i="4"/>
  <c r="B1112" i="4"/>
  <c r="A1112" i="4"/>
  <c r="H1111" i="4"/>
  <c r="G1111" i="4"/>
  <c r="B1111" i="4"/>
  <c r="A1111" i="4"/>
  <c r="H1110" i="4"/>
  <c r="G1110" i="4"/>
  <c r="B1110" i="4"/>
  <c r="A1110" i="4"/>
  <c r="H1109" i="4"/>
  <c r="G1109" i="4"/>
  <c r="B1109" i="4"/>
  <c r="A1109" i="4"/>
  <c r="H1108" i="4"/>
  <c r="G1108" i="4"/>
  <c r="B1108" i="4"/>
  <c r="A1108" i="4"/>
  <c r="H1107" i="4"/>
  <c r="G1107" i="4"/>
  <c r="B1107" i="4"/>
  <c r="A1107" i="4"/>
  <c r="H1106" i="4"/>
  <c r="G1106" i="4"/>
  <c r="B1106" i="4"/>
  <c r="A1106" i="4"/>
  <c r="H1105" i="4"/>
  <c r="G1105" i="4"/>
  <c r="B1105" i="4"/>
  <c r="A1105" i="4"/>
  <c r="H1104" i="4"/>
  <c r="G1104" i="4"/>
  <c r="B1104" i="4"/>
  <c r="A1104" i="4"/>
  <c r="H1103" i="4"/>
  <c r="G1103" i="4"/>
  <c r="B1103" i="4"/>
  <c r="A1103" i="4"/>
  <c r="H1102" i="4"/>
  <c r="G1102" i="4"/>
  <c r="B1102" i="4"/>
  <c r="A1102" i="4"/>
  <c r="H1101" i="4"/>
  <c r="G1101" i="4"/>
  <c r="B1101" i="4"/>
  <c r="A1101" i="4"/>
  <c r="H1100" i="4"/>
  <c r="G1100" i="4"/>
  <c r="B1100" i="4"/>
  <c r="A1100" i="4"/>
  <c r="H1099" i="4"/>
  <c r="G1099" i="4"/>
  <c r="B1099" i="4"/>
  <c r="A1099" i="4"/>
  <c r="H1098" i="4"/>
  <c r="G1098" i="4"/>
  <c r="B1098" i="4"/>
  <c r="A1098" i="4"/>
  <c r="H1097" i="4"/>
  <c r="G1097" i="4"/>
  <c r="B1097" i="4"/>
  <c r="A1097" i="4"/>
  <c r="H1096" i="4"/>
  <c r="G1096" i="4"/>
  <c r="B1096" i="4"/>
  <c r="A1096" i="4"/>
  <c r="H1095" i="4"/>
  <c r="G1095" i="4"/>
  <c r="B1095" i="4"/>
  <c r="A1095" i="4"/>
  <c r="H1094" i="4"/>
  <c r="G1094" i="4"/>
  <c r="B1094" i="4"/>
  <c r="A1094" i="4"/>
  <c r="H1093" i="4"/>
  <c r="G1093" i="4"/>
  <c r="B1093" i="4"/>
  <c r="A1093" i="4"/>
  <c r="H1092" i="4"/>
  <c r="G1092" i="4"/>
  <c r="B1092" i="4"/>
  <c r="A1092" i="4"/>
  <c r="H1091" i="4"/>
  <c r="G1091" i="4"/>
  <c r="B1091" i="4"/>
  <c r="A1091" i="4"/>
  <c r="H1090" i="4"/>
  <c r="G1090" i="4"/>
  <c r="B1090" i="4"/>
  <c r="A1090" i="4"/>
  <c r="H1089" i="4"/>
  <c r="G1089" i="4"/>
  <c r="B1089" i="4"/>
  <c r="A1089" i="4"/>
  <c r="H1088" i="4"/>
  <c r="G1088" i="4"/>
  <c r="B1088" i="4"/>
  <c r="A1088" i="4"/>
  <c r="H1087" i="4"/>
  <c r="G1087" i="4"/>
  <c r="B1087" i="4"/>
  <c r="A1087" i="4"/>
  <c r="H1086" i="4"/>
  <c r="G1086" i="4"/>
  <c r="B1086" i="4"/>
  <c r="A1086" i="4"/>
  <c r="H1085" i="4"/>
  <c r="G1085" i="4"/>
  <c r="B1085" i="4"/>
  <c r="A1085" i="4"/>
  <c r="H1084" i="4"/>
  <c r="G1084" i="4"/>
  <c r="B1084" i="4"/>
  <c r="A1084" i="4"/>
  <c r="H1083" i="4"/>
  <c r="G1083" i="4"/>
  <c r="B1083" i="4"/>
  <c r="A1083" i="4"/>
  <c r="H1082" i="4"/>
  <c r="G1082" i="4"/>
  <c r="B1082" i="4"/>
  <c r="A1082" i="4"/>
  <c r="H1081" i="4"/>
  <c r="G1081" i="4"/>
  <c r="B1081" i="4"/>
  <c r="A1081" i="4"/>
  <c r="H1080" i="4"/>
  <c r="G1080" i="4"/>
  <c r="B1080" i="4"/>
  <c r="A1080" i="4"/>
  <c r="H1079" i="4"/>
  <c r="G1079" i="4"/>
  <c r="B1079" i="4"/>
  <c r="A1079" i="4"/>
  <c r="H1078" i="4"/>
  <c r="G1078" i="4"/>
  <c r="B1078" i="4"/>
  <c r="A1078" i="4"/>
  <c r="H1077" i="4"/>
  <c r="G1077" i="4"/>
  <c r="B1077" i="4"/>
  <c r="A1077" i="4"/>
  <c r="H1076" i="4"/>
  <c r="G1076" i="4"/>
  <c r="B1076" i="4"/>
  <c r="A1076" i="4"/>
  <c r="H1075" i="4"/>
  <c r="G1075" i="4"/>
  <c r="B1075" i="4"/>
  <c r="A1075" i="4"/>
  <c r="H1074" i="4"/>
  <c r="G1074" i="4"/>
  <c r="B1074" i="4"/>
  <c r="A1074" i="4"/>
  <c r="H1073" i="4"/>
  <c r="G1073" i="4"/>
  <c r="B1073" i="4"/>
  <c r="A1073" i="4"/>
  <c r="H1072" i="4"/>
  <c r="G1072" i="4"/>
  <c r="B1072" i="4"/>
  <c r="A1072" i="4"/>
  <c r="H1071" i="4"/>
  <c r="G1071" i="4"/>
  <c r="B1071" i="4"/>
  <c r="A1071" i="4"/>
  <c r="H1070" i="4"/>
  <c r="G1070" i="4"/>
  <c r="B1070" i="4"/>
  <c r="A1070" i="4"/>
  <c r="H1069" i="4"/>
  <c r="G1069" i="4"/>
  <c r="B1069" i="4"/>
  <c r="A1069" i="4"/>
  <c r="H1068" i="4"/>
  <c r="G1068" i="4"/>
  <c r="B1068" i="4"/>
  <c r="A1068" i="4"/>
  <c r="H1067" i="4"/>
  <c r="G1067" i="4"/>
  <c r="B1067" i="4"/>
  <c r="A1067" i="4"/>
  <c r="H1066" i="4"/>
  <c r="G1066" i="4"/>
  <c r="B1066" i="4"/>
  <c r="A1066" i="4"/>
  <c r="H1065" i="4"/>
  <c r="G1065" i="4"/>
  <c r="B1065" i="4"/>
  <c r="A1065" i="4"/>
  <c r="H1064" i="4"/>
  <c r="G1064" i="4"/>
  <c r="B1064" i="4"/>
  <c r="A1064" i="4"/>
  <c r="H1063" i="4"/>
  <c r="G1063" i="4"/>
  <c r="B1063" i="4"/>
  <c r="A1063" i="4"/>
  <c r="H1062" i="4"/>
  <c r="G1062" i="4"/>
  <c r="B1062" i="4"/>
  <c r="A1062" i="4"/>
  <c r="H1061" i="4"/>
  <c r="G1061" i="4"/>
  <c r="B1061" i="4"/>
  <c r="A1061" i="4"/>
  <c r="H1060" i="4"/>
  <c r="G1060" i="4"/>
  <c r="B1060" i="4"/>
  <c r="A1060" i="4"/>
  <c r="H1059" i="4"/>
  <c r="G1059" i="4"/>
  <c r="B1059" i="4"/>
  <c r="A1059" i="4"/>
  <c r="H1058" i="4"/>
  <c r="G1058" i="4"/>
  <c r="B1058" i="4"/>
  <c r="A1058" i="4"/>
  <c r="H1057" i="4"/>
  <c r="G1057" i="4"/>
  <c r="B1057" i="4"/>
  <c r="A1057" i="4"/>
  <c r="H1056" i="4"/>
  <c r="G1056" i="4"/>
  <c r="B1056" i="4"/>
  <c r="A1056" i="4"/>
  <c r="H1055" i="4"/>
  <c r="G1055" i="4"/>
  <c r="B1055" i="4"/>
  <c r="A1055" i="4"/>
  <c r="H1054" i="4"/>
  <c r="G1054" i="4"/>
  <c r="B1054" i="4"/>
  <c r="A1054" i="4"/>
  <c r="H1053" i="4"/>
  <c r="G1053" i="4"/>
  <c r="B1053" i="4"/>
  <c r="A1053" i="4"/>
  <c r="H1052" i="4"/>
  <c r="G1052" i="4"/>
  <c r="B1052" i="4"/>
  <c r="A1052" i="4"/>
  <c r="H1051" i="4"/>
  <c r="G1051" i="4"/>
  <c r="B1051" i="4"/>
  <c r="A1051" i="4"/>
  <c r="H1050" i="4"/>
  <c r="G1050" i="4"/>
  <c r="B1050" i="4"/>
  <c r="A1050" i="4"/>
  <c r="H1049" i="4"/>
  <c r="G1049" i="4"/>
  <c r="B1049" i="4"/>
  <c r="A1049" i="4"/>
  <c r="H1048" i="4"/>
  <c r="G1048" i="4"/>
  <c r="B1048" i="4"/>
  <c r="A1048" i="4"/>
  <c r="H1047" i="4"/>
  <c r="G1047" i="4"/>
  <c r="B1047" i="4"/>
  <c r="A1047" i="4"/>
  <c r="H1046" i="4"/>
  <c r="G1046" i="4"/>
  <c r="B1046" i="4"/>
  <c r="A1046" i="4"/>
  <c r="H1045" i="4"/>
  <c r="G1045" i="4"/>
  <c r="B1045" i="4"/>
  <c r="A1045" i="4"/>
  <c r="H1044" i="4"/>
  <c r="G1044" i="4"/>
  <c r="B1044" i="4"/>
  <c r="A1044" i="4"/>
  <c r="H1043" i="4"/>
  <c r="G1043" i="4"/>
  <c r="B1043" i="4"/>
  <c r="A1043" i="4"/>
  <c r="H1042" i="4"/>
  <c r="G1042" i="4"/>
  <c r="B1042" i="4"/>
  <c r="A1042" i="4"/>
  <c r="H1041" i="4"/>
  <c r="G1041" i="4"/>
  <c r="B1041" i="4"/>
  <c r="A1041" i="4"/>
  <c r="H1040" i="4"/>
  <c r="G1040" i="4"/>
  <c r="B1040" i="4"/>
  <c r="A1040" i="4"/>
  <c r="H1039" i="4"/>
  <c r="G1039" i="4"/>
  <c r="B1039" i="4"/>
  <c r="A1039" i="4"/>
  <c r="H1038" i="4"/>
  <c r="G1038" i="4"/>
  <c r="B1038" i="4"/>
  <c r="A1038" i="4"/>
  <c r="H1037" i="4"/>
  <c r="G1037" i="4"/>
  <c r="B1037" i="4"/>
  <c r="A1037" i="4"/>
  <c r="H1036" i="4"/>
  <c r="G1036" i="4"/>
  <c r="B1036" i="4"/>
  <c r="A1036" i="4"/>
  <c r="H1035" i="4"/>
  <c r="G1035" i="4"/>
  <c r="B1035" i="4"/>
  <c r="A1035" i="4"/>
  <c r="H1034" i="4"/>
  <c r="G1034" i="4"/>
  <c r="B1034" i="4"/>
  <c r="A1034" i="4"/>
  <c r="H1033" i="4"/>
  <c r="G1033" i="4"/>
  <c r="B1033" i="4"/>
  <c r="A1033" i="4"/>
  <c r="H1032" i="4"/>
  <c r="G1032" i="4"/>
  <c r="B1032" i="4"/>
  <c r="A1032" i="4"/>
  <c r="H1031" i="4"/>
  <c r="G1031" i="4"/>
  <c r="B1031" i="4"/>
  <c r="A1031" i="4"/>
  <c r="H1030" i="4"/>
  <c r="G1030" i="4"/>
  <c r="B1030" i="4"/>
  <c r="A1030" i="4"/>
  <c r="H1029" i="4"/>
  <c r="G1029" i="4"/>
  <c r="B1029" i="4"/>
  <c r="A1029" i="4"/>
  <c r="H1028" i="4"/>
  <c r="G1028" i="4"/>
  <c r="B1028" i="4"/>
  <c r="A1028" i="4"/>
  <c r="H1027" i="4"/>
  <c r="G1027" i="4"/>
  <c r="B1027" i="4"/>
  <c r="A1027" i="4"/>
  <c r="H1026" i="4"/>
  <c r="G1026" i="4"/>
  <c r="B1026" i="4"/>
  <c r="A1026" i="4"/>
  <c r="H1025" i="4"/>
  <c r="G1025" i="4"/>
  <c r="B1025" i="4"/>
  <c r="A1025" i="4"/>
  <c r="H1024" i="4"/>
  <c r="G1024" i="4"/>
  <c r="B1024" i="4"/>
  <c r="A1024" i="4"/>
  <c r="H1023" i="4"/>
  <c r="G1023" i="4"/>
  <c r="B1023" i="4"/>
  <c r="A1023" i="4"/>
  <c r="H1022" i="4"/>
  <c r="G1022" i="4"/>
  <c r="B1022" i="4"/>
  <c r="A1022" i="4"/>
  <c r="H1021" i="4"/>
  <c r="G1021" i="4"/>
  <c r="B1021" i="4"/>
  <c r="A1021" i="4"/>
  <c r="H1020" i="4"/>
  <c r="G1020" i="4"/>
  <c r="B1020" i="4"/>
  <c r="A1020" i="4"/>
  <c r="H1019" i="4"/>
  <c r="G1019" i="4"/>
  <c r="B1019" i="4"/>
  <c r="A1019" i="4"/>
  <c r="H1018" i="4"/>
  <c r="G1018" i="4"/>
  <c r="B1018" i="4"/>
  <c r="A1018" i="4"/>
  <c r="H1017" i="4"/>
  <c r="G1017" i="4"/>
  <c r="B1017" i="4"/>
  <c r="A1017" i="4"/>
  <c r="H1016" i="4"/>
  <c r="G1016" i="4"/>
  <c r="B1016" i="4"/>
  <c r="A1016" i="4"/>
  <c r="H1015" i="4"/>
  <c r="G1015" i="4"/>
  <c r="B1015" i="4"/>
  <c r="A1015" i="4"/>
  <c r="H1014" i="4"/>
  <c r="G1014" i="4"/>
  <c r="B1014" i="4"/>
  <c r="A1014" i="4"/>
  <c r="H1013" i="4"/>
  <c r="G1013" i="4"/>
  <c r="B1013" i="4"/>
  <c r="A1013" i="4"/>
  <c r="H1012" i="4"/>
  <c r="G1012" i="4"/>
  <c r="B1012" i="4"/>
  <c r="A1012" i="4"/>
  <c r="H1011" i="4"/>
  <c r="G1011" i="4"/>
  <c r="B1011" i="4"/>
  <c r="A1011" i="4"/>
  <c r="H1010" i="4"/>
  <c r="G1010" i="4"/>
  <c r="B1010" i="4"/>
  <c r="A1010" i="4"/>
  <c r="H1009" i="4"/>
  <c r="G1009" i="4"/>
  <c r="B1009" i="4"/>
  <c r="A1009" i="4"/>
  <c r="H1008" i="4"/>
  <c r="G1008" i="4"/>
  <c r="B1008" i="4"/>
  <c r="A1008" i="4"/>
  <c r="H1007" i="4"/>
  <c r="G1007" i="4"/>
  <c r="B1007" i="4"/>
  <c r="A1007" i="4"/>
  <c r="H1006" i="4"/>
  <c r="G1006" i="4"/>
  <c r="B1006" i="4"/>
  <c r="A1006" i="4"/>
  <c r="H1005" i="4"/>
  <c r="G1005" i="4"/>
  <c r="B1005" i="4"/>
  <c r="A1005" i="4"/>
  <c r="H1004" i="4"/>
  <c r="G1004" i="4"/>
  <c r="B1004" i="4"/>
  <c r="A1004" i="4"/>
  <c r="H1003" i="4"/>
  <c r="G1003" i="4"/>
  <c r="B1003" i="4"/>
  <c r="A1003" i="4"/>
  <c r="H1002" i="4"/>
  <c r="G1002" i="4"/>
  <c r="B1002" i="4"/>
  <c r="A1002" i="4"/>
  <c r="H1001" i="4"/>
  <c r="G1001" i="4"/>
  <c r="B1001" i="4"/>
  <c r="A1001" i="4"/>
  <c r="H1000" i="4"/>
  <c r="G1000" i="4"/>
  <c r="B1000" i="4"/>
  <c r="A1000" i="4"/>
  <c r="H999" i="4"/>
  <c r="G999" i="4"/>
  <c r="B999" i="4"/>
  <c r="A999" i="4"/>
  <c r="H998" i="4"/>
  <c r="G998" i="4"/>
  <c r="B998" i="4"/>
  <c r="A998" i="4"/>
  <c r="H997" i="4"/>
  <c r="G997" i="4"/>
  <c r="B997" i="4"/>
  <c r="A997" i="4"/>
  <c r="H996" i="4"/>
  <c r="G996" i="4"/>
  <c r="B996" i="4"/>
  <c r="A996" i="4"/>
  <c r="H995" i="4"/>
  <c r="G995" i="4"/>
  <c r="B995" i="4"/>
  <c r="A995" i="4"/>
  <c r="H994" i="4"/>
  <c r="G994" i="4"/>
  <c r="B994" i="4"/>
  <c r="A994" i="4"/>
  <c r="H993" i="4"/>
  <c r="G993" i="4"/>
  <c r="B993" i="4"/>
  <c r="A993" i="4"/>
  <c r="H992" i="4"/>
  <c r="G992" i="4"/>
  <c r="B992" i="4"/>
  <c r="A992" i="4"/>
  <c r="H991" i="4"/>
  <c r="G991" i="4"/>
  <c r="B991" i="4"/>
  <c r="A991" i="4"/>
  <c r="H990" i="4"/>
  <c r="G990" i="4"/>
  <c r="B990" i="4"/>
  <c r="A990" i="4"/>
  <c r="H989" i="4"/>
  <c r="G989" i="4"/>
  <c r="B989" i="4"/>
  <c r="A989" i="4"/>
  <c r="H988" i="4"/>
  <c r="G988" i="4"/>
  <c r="B988" i="4"/>
  <c r="A988" i="4"/>
  <c r="H987" i="4"/>
  <c r="G987" i="4"/>
  <c r="B987" i="4"/>
  <c r="A987" i="4"/>
  <c r="H986" i="4"/>
  <c r="G986" i="4"/>
  <c r="B986" i="4"/>
  <c r="A986" i="4"/>
  <c r="H985" i="4"/>
  <c r="G985" i="4"/>
  <c r="B985" i="4"/>
  <c r="A985" i="4"/>
  <c r="H984" i="4"/>
  <c r="G984" i="4"/>
  <c r="B984" i="4"/>
  <c r="A984" i="4"/>
  <c r="H983" i="4"/>
  <c r="G983" i="4"/>
  <c r="B983" i="4"/>
  <c r="A983" i="4"/>
  <c r="H982" i="4"/>
  <c r="G982" i="4"/>
  <c r="B982" i="4"/>
  <c r="A982" i="4"/>
  <c r="H981" i="4"/>
  <c r="G981" i="4"/>
  <c r="B981" i="4"/>
  <c r="A981" i="4"/>
  <c r="H980" i="4"/>
  <c r="G980" i="4"/>
  <c r="B980" i="4"/>
  <c r="A980" i="4"/>
  <c r="H979" i="4"/>
  <c r="G979" i="4"/>
  <c r="B979" i="4"/>
  <c r="A979" i="4"/>
  <c r="H978" i="4"/>
  <c r="G978" i="4"/>
  <c r="B978" i="4"/>
  <c r="A978" i="4"/>
  <c r="H977" i="4"/>
  <c r="G977" i="4"/>
  <c r="B977" i="4"/>
  <c r="A977" i="4"/>
  <c r="H976" i="4"/>
  <c r="G976" i="4"/>
  <c r="B976" i="4"/>
  <c r="A976" i="4"/>
  <c r="H975" i="4"/>
  <c r="G975" i="4"/>
  <c r="B975" i="4"/>
  <c r="A975" i="4"/>
  <c r="H974" i="4"/>
  <c r="G974" i="4"/>
  <c r="B974" i="4"/>
  <c r="A974" i="4"/>
  <c r="H973" i="4"/>
  <c r="G973" i="4"/>
  <c r="B973" i="4"/>
  <c r="A973" i="4"/>
  <c r="H972" i="4"/>
  <c r="G972" i="4"/>
  <c r="B972" i="4"/>
  <c r="A972" i="4"/>
  <c r="H971" i="4"/>
  <c r="G971" i="4"/>
  <c r="B971" i="4"/>
  <c r="A971" i="4"/>
  <c r="H970" i="4"/>
  <c r="G970" i="4"/>
  <c r="B970" i="4"/>
  <c r="A970" i="4"/>
  <c r="H969" i="4"/>
  <c r="G969" i="4"/>
  <c r="B969" i="4"/>
  <c r="A969" i="4"/>
  <c r="H968" i="4"/>
  <c r="G968" i="4"/>
  <c r="B968" i="4"/>
  <c r="A968" i="4"/>
  <c r="H967" i="4"/>
  <c r="G967" i="4"/>
  <c r="B967" i="4"/>
  <c r="A967" i="4"/>
  <c r="H966" i="4"/>
  <c r="G966" i="4"/>
  <c r="B966" i="4"/>
  <c r="A966" i="4"/>
  <c r="H965" i="4"/>
  <c r="G965" i="4"/>
  <c r="B965" i="4"/>
  <c r="A965" i="4"/>
  <c r="H964" i="4"/>
  <c r="G964" i="4"/>
  <c r="B964" i="4"/>
  <c r="A964" i="4"/>
  <c r="H963" i="4"/>
  <c r="G963" i="4"/>
  <c r="B963" i="4"/>
  <c r="A963" i="4"/>
  <c r="H962" i="4"/>
  <c r="G962" i="4"/>
  <c r="B962" i="4"/>
  <c r="A962" i="4"/>
  <c r="H961" i="4"/>
  <c r="G961" i="4"/>
  <c r="B961" i="4"/>
  <c r="A961" i="4"/>
  <c r="H960" i="4"/>
  <c r="G960" i="4"/>
  <c r="B960" i="4"/>
  <c r="A960" i="4"/>
  <c r="H959" i="4"/>
  <c r="G959" i="4"/>
  <c r="B959" i="4"/>
  <c r="A959" i="4"/>
  <c r="H958" i="4"/>
  <c r="G958" i="4"/>
  <c r="B958" i="4"/>
  <c r="A958" i="4"/>
  <c r="H957" i="4"/>
  <c r="G957" i="4"/>
  <c r="B957" i="4"/>
  <c r="A957" i="4"/>
  <c r="H956" i="4"/>
  <c r="G956" i="4"/>
  <c r="B956" i="4"/>
  <c r="A956" i="4"/>
  <c r="H955" i="4"/>
  <c r="G955" i="4"/>
  <c r="B955" i="4"/>
  <c r="A955" i="4"/>
  <c r="H954" i="4"/>
  <c r="G954" i="4"/>
  <c r="B954" i="4"/>
  <c r="A954" i="4"/>
  <c r="H953" i="4"/>
  <c r="G953" i="4"/>
  <c r="B953" i="4"/>
  <c r="A953" i="4"/>
  <c r="H952" i="4"/>
  <c r="G952" i="4"/>
  <c r="B952" i="4"/>
  <c r="A952" i="4"/>
  <c r="H951" i="4"/>
  <c r="G951" i="4"/>
  <c r="B951" i="4"/>
  <c r="A951" i="4"/>
  <c r="H950" i="4"/>
  <c r="G950" i="4"/>
  <c r="B950" i="4"/>
  <c r="A950" i="4"/>
  <c r="H949" i="4"/>
  <c r="G949" i="4"/>
  <c r="B949" i="4"/>
  <c r="A949" i="4"/>
  <c r="H948" i="4"/>
  <c r="G948" i="4"/>
  <c r="B948" i="4"/>
  <c r="A948" i="4"/>
  <c r="H947" i="4"/>
  <c r="G947" i="4"/>
  <c r="B947" i="4"/>
  <c r="A947" i="4"/>
  <c r="H946" i="4"/>
  <c r="G946" i="4"/>
  <c r="B946" i="4"/>
  <c r="A946" i="4"/>
  <c r="H945" i="4"/>
  <c r="G945" i="4"/>
  <c r="B945" i="4"/>
  <c r="A945" i="4"/>
  <c r="H944" i="4"/>
  <c r="G944" i="4"/>
  <c r="B944" i="4"/>
  <c r="A944" i="4"/>
  <c r="H943" i="4"/>
  <c r="G943" i="4"/>
  <c r="B943" i="4"/>
  <c r="A943" i="4"/>
  <c r="H942" i="4"/>
  <c r="G942" i="4"/>
  <c r="B942" i="4"/>
  <c r="A942" i="4"/>
  <c r="H941" i="4"/>
  <c r="G941" i="4"/>
  <c r="B941" i="4"/>
  <c r="A941" i="4"/>
  <c r="H940" i="4"/>
  <c r="G940" i="4"/>
  <c r="B940" i="4"/>
  <c r="A940" i="4"/>
  <c r="H939" i="4"/>
  <c r="G939" i="4"/>
  <c r="B939" i="4"/>
  <c r="A939" i="4"/>
  <c r="H938" i="4"/>
  <c r="G938" i="4"/>
  <c r="B938" i="4"/>
  <c r="A938" i="4"/>
  <c r="H937" i="4"/>
  <c r="G937" i="4"/>
  <c r="B937" i="4"/>
  <c r="A937" i="4"/>
  <c r="H936" i="4"/>
  <c r="G936" i="4"/>
  <c r="B936" i="4"/>
  <c r="A936" i="4"/>
  <c r="H935" i="4"/>
  <c r="G935" i="4"/>
  <c r="B935" i="4"/>
  <c r="A935" i="4"/>
  <c r="H934" i="4"/>
  <c r="G934" i="4"/>
  <c r="B934" i="4"/>
  <c r="A934" i="4"/>
  <c r="H933" i="4"/>
  <c r="G933" i="4"/>
  <c r="B933" i="4"/>
  <c r="A933" i="4"/>
  <c r="H932" i="4"/>
  <c r="G932" i="4"/>
  <c r="B932" i="4"/>
  <c r="A932" i="4"/>
  <c r="H931" i="4"/>
  <c r="G931" i="4"/>
  <c r="B931" i="4"/>
  <c r="A931" i="4"/>
  <c r="H930" i="4"/>
  <c r="G930" i="4"/>
  <c r="B930" i="4"/>
  <c r="A930" i="4"/>
  <c r="H929" i="4"/>
  <c r="G929" i="4"/>
  <c r="B929" i="4"/>
  <c r="A929" i="4"/>
  <c r="H928" i="4"/>
  <c r="G928" i="4"/>
  <c r="B928" i="4"/>
  <c r="A928" i="4"/>
  <c r="H927" i="4"/>
  <c r="G927" i="4"/>
  <c r="B927" i="4"/>
  <c r="A927" i="4"/>
  <c r="H926" i="4"/>
  <c r="G926" i="4"/>
  <c r="B926" i="4"/>
  <c r="A926" i="4"/>
  <c r="H925" i="4"/>
  <c r="G925" i="4"/>
  <c r="B925" i="4"/>
  <c r="A925" i="4"/>
  <c r="H924" i="4"/>
  <c r="G924" i="4"/>
  <c r="B924" i="4"/>
  <c r="A924" i="4"/>
  <c r="H923" i="4"/>
  <c r="G923" i="4"/>
  <c r="B923" i="4"/>
  <c r="A923" i="4"/>
  <c r="H922" i="4"/>
  <c r="G922" i="4"/>
  <c r="B922" i="4"/>
  <c r="A922" i="4"/>
  <c r="H921" i="4"/>
  <c r="G921" i="4"/>
  <c r="B921" i="4"/>
  <c r="A921" i="4"/>
  <c r="H920" i="4"/>
  <c r="G920" i="4"/>
  <c r="B920" i="4"/>
  <c r="A920" i="4"/>
  <c r="H919" i="4"/>
  <c r="G919" i="4"/>
  <c r="B919" i="4"/>
  <c r="A919" i="4"/>
  <c r="H918" i="4"/>
  <c r="G918" i="4"/>
  <c r="B918" i="4"/>
  <c r="A918" i="4"/>
  <c r="H917" i="4"/>
  <c r="G917" i="4"/>
  <c r="B917" i="4"/>
  <c r="A917" i="4"/>
  <c r="H916" i="4"/>
  <c r="G916" i="4"/>
  <c r="B916" i="4"/>
  <c r="A916" i="4"/>
  <c r="H915" i="4"/>
  <c r="G915" i="4"/>
  <c r="B915" i="4"/>
  <c r="A915" i="4"/>
  <c r="H914" i="4"/>
  <c r="G914" i="4"/>
  <c r="B914" i="4"/>
  <c r="A914" i="4"/>
  <c r="H913" i="4"/>
  <c r="G913" i="4"/>
  <c r="B913" i="4"/>
  <c r="A913" i="4"/>
  <c r="H912" i="4"/>
  <c r="G912" i="4"/>
  <c r="B912" i="4"/>
  <c r="A912" i="4"/>
  <c r="H911" i="4"/>
  <c r="G911" i="4"/>
  <c r="B911" i="4"/>
  <c r="A911" i="4"/>
  <c r="H910" i="4"/>
  <c r="G910" i="4"/>
  <c r="B910" i="4"/>
  <c r="A910" i="4"/>
  <c r="H909" i="4"/>
  <c r="G909" i="4"/>
  <c r="B909" i="4"/>
  <c r="A909" i="4"/>
  <c r="H908" i="4"/>
  <c r="G908" i="4"/>
  <c r="B908" i="4"/>
  <c r="A908" i="4"/>
  <c r="H907" i="4"/>
  <c r="G907" i="4"/>
  <c r="B907" i="4"/>
  <c r="A907" i="4"/>
  <c r="H906" i="4"/>
  <c r="G906" i="4"/>
  <c r="B906" i="4"/>
  <c r="A906" i="4"/>
  <c r="H905" i="4"/>
  <c r="G905" i="4"/>
  <c r="B905" i="4"/>
  <c r="A905" i="4"/>
  <c r="H904" i="4"/>
  <c r="G904" i="4"/>
  <c r="B904" i="4"/>
  <c r="A904" i="4"/>
  <c r="H903" i="4"/>
  <c r="G903" i="4"/>
  <c r="B903" i="4"/>
  <c r="A903" i="4"/>
  <c r="H902" i="4"/>
  <c r="G902" i="4"/>
  <c r="B902" i="4"/>
  <c r="A902" i="4"/>
  <c r="H901" i="4"/>
  <c r="G901" i="4"/>
  <c r="B901" i="4"/>
  <c r="A901" i="4"/>
  <c r="H900" i="4"/>
  <c r="G900" i="4"/>
  <c r="B900" i="4"/>
  <c r="A900" i="4"/>
  <c r="H899" i="4"/>
  <c r="G899" i="4"/>
  <c r="B899" i="4"/>
  <c r="A899" i="4"/>
  <c r="H898" i="4"/>
  <c r="G898" i="4"/>
  <c r="B898" i="4"/>
  <c r="A898" i="4"/>
  <c r="H897" i="4"/>
  <c r="G897" i="4"/>
  <c r="B897" i="4"/>
  <c r="A897" i="4"/>
  <c r="H896" i="4"/>
  <c r="G896" i="4"/>
  <c r="B896" i="4"/>
  <c r="A896" i="4"/>
  <c r="H895" i="4"/>
  <c r="G895" i="4"/>
  <c r="B895" i="4"/>
  <c r="A895" i="4"/>
  <c r="H894" i="4"/>
  <c r="G894" i="4"/>
  <c r="B894" i="4"/>
  <c r="A894" i="4"/>
  <c r="H893" i="4"/>
  <c r="G893" i="4"/>
  <c r="B893" i="4"/>
  <c r="A893" i="4"/>
  <c r="H892" i="4"/>
  <c r="G892" i="4"/>
  <c r="B892" i="4"/>
  <c r="A892" i="4"/>
  <c r="H891" i="4"/>
  <c r="G891" i="4"/>
  <c r="B891" i="4"/>
  <c r="A891" i="4"/>
  <c r="H890" i="4"/>
  <c r="G890" i="4"/>
  <c r="B890" i="4"/>
  <c r="A890" i="4"/>
  <c r="H889" i="4"/>
  <c r="G889" i="4"/>
  <c r="B889" i="4"/>
  <c r="A889" i="4"/>
  <c r="H888" i="4"/>
  <c r="G888" i="4"/>
  <c r="B888" i="4"/>
  <c r="A888" i="4"/>
  <c r="H887" i="4"/>
  <c r="G887" i="4"/>
  <c r="B887" i="4"/>
  <c r="A887" i="4"/>
  <c r="H886" i="4"/>
  <c r="G886" i="4"/>
  <c r="B886" i="4"/>
  <c r="A886" i="4"/>
  <c r="H885" i="4"/>
  <c r="G885" i="4"/>
  <c r="B885" i="4"/>
  <c r="A885" i="4"/>
  <c r="H884" i="4"/>
  <c r="G884" i="4"/>
  <c r="B884" i="4"/>
  <c r="A884" i="4"/>
  <c r="H883" i="4"/>
  <c r="G883" i="4"/>
  <c r="B883" i="4"/>
  <c r="A883" i="4"/>
  <c r="H882" i="4"/>
  <c r="G882" i="4"/>
  <c r="B882" i="4"/>
  <c r="A882" i="4"/>
  <c r="H881" i="4"/>
  <c r="G881" i="4"/>
  <c r="B881" i="4"/>
  <c r="A881" i="4"/>
  <c r="H880" i="4"/>
  <c r="G880" i="4"/>
  <c r="B880" i="4"/>
  <c r="A880" i="4"/>
  <c r="H879" i="4"/>
  <c r="G879" i="4"/>
  <c r="B879" i="4"/>
  <c r="A879" i="4"/>
  <c r="H878" i="4"/>
  <c r="G878" i="4"/>
  <c r="B878" i="4"/>
  <c r="A878" i="4"/>
  <c r="H877" i="4"/>
  <c r="G877" i="4"/>
  <c r="B877" i="4"/>
  <c r="A877" i="4"/>
  <c r="H876" i="4"/>
  <c r="G876" i="4"/>
  <c r="B876" i="4"/>
  <c r="A876" i="4"/>
  <c r="H875" i="4"/>
  <c r="G875" i="4"/>
  <c r="B875" i="4"/>
  <c r="A875" i="4"/>
  <c r="H874" i="4"/>
  <c r="G874" i="4"/>
  <c r="B874" i="4"/>
  <c r="A874" i="4"/>
  <c r="H873" i="4"/>
  <c r="G873" i="4"/>
  <c r="B873" i="4"/>
  <c r="A873" i="4"/>
  <c r="H872" i="4"/>
  <c r="G872" i="4"/>
  <c r="B872" i="4"/>
  <c r="A872" i="4"/>
  <c r="H871" i="4"/>
  <c r="G871" i="4"/>
  <c r="B871" i="4"/>
  <c r="A871" i="4"/>
  <c r="H870" i="4"/>
  <c r="G870" i="4"/>
  <c r="B870" i="4"/>
  <c r="A870" i="4"/>
  <c r="H869" i="4"/>
  <c r="G869" i="4"/>
  <c r="B869" i="4"/>
  <c r="A869" i="4"/>
  <c r="H868" i="4"/>
  <c r="G868" i="4"/>
  <c r="B868" i="4"/>
  <c r="A868" i="4"/>
  <c r="H867" i="4"/>
  <c r="G867" i="4"/>
  <c r="B867" i="4"/>
  <c r="A867" i="4"/>
  <c r="H866" i="4"/>
  <c r="G866" i="4"/>
  <c r="B866" i="4"/>
  <c r="A866" i="4"/>
  <c r="H865" i="4"/>
  <c r="G865" i="4"/>
  <c r="B865" i="4"/>
  <c r="A865" i="4"/>
  <c r="H864" i="4"/>
  <c r="G864" i="4"/>
  <c r="B864" i="4"/>
  <c r="A864" i="4"/>
  <c r="H863" i="4"/>
  <c r="G863" i="4"/>
  <c r="B863" i="4"/>
  <c r="A863" i="4"/>
  <c r="H862" i="4"/>
  <c r="G862" i="4"/>
  <c r="B862" i="4"/>
  <c r="A862" i="4"/>
  <c r="H861" i="4"/>
  <c r="G861" i="4"/>
  <c r="B861" i="4"/>
  <c r="A861" i="4"/>
  <c r="H860" i="4"/>
  <c r="G860" i="4"/>
  <c r="B860" i="4"/>
  <c r="A860" i="4"/>
  <c r="H859" i="4"/>
  <c r="G859" i="4"/>
  <c r="B859" i="4"/>
  <c r="A859" i="4"/>
  <c r="H858" i="4"/>
  <c r="G858" i="4"/>
  <c r="B858" i="4"/>
  <c r="A858" i="4"/>
  <c r="H857" i="4"/>
  <c r="G857" i="4"/>
  <c r="B857" i="4"/>
  <c r="A857" i="4"/>
  <c r="H856" i="4"/>
  <c r="G856" i="4"/>
  <c r="B856" i="4"/>
  <c r="A856" i="4"/>
  <c r="H855" i="4"/>
  <c r="G855" i="4"/>
  <c r="B855" i="4"/>
  <c r="A855" i="4"/>
  <c r="H854" i="4"/>
  <c r="G854" i="4"/>
  <c r="B854" i="4"/>
  <c r="A854" i="4"/>
  <c r="H853" i="4"/>
  <c r="G853" i="4"/>
  <c r="B853" i="4"/>
  <c r="A853" i="4"/>
  <c r="H852" i="4"/>
  <c r="G852" i="4"/>
  <c r="B852" i="4"/>
  <c r="A852" i="4"/>
  <c r="H851" i="4"/>
  <c r="G851" i="4"/>
  <c r="B851" i="4"/>
  <c r="A851" i="4"/>
  <c r="H850" i="4"/>
  <c r="G850" i="4"/>
  <c r="B850" i="4"/>
  <c r="A850" i="4"/>
  <c r="H849" i="4"/>
  <c r="G849" i="4"/>
  <c r="B849" i="4"/>
  <c r="A849" i="4"/>
  <c r="H848" i="4"/>
  <c r="G848" i="4"/>
  <c r="B848" i="4"/>
  <c r="A848" i="4"/>
  <c r="H847" i="4"/>
  <c r="G847" i="4"/>
  <c r="B847" i="4"/>
  <c r="A847" i="4"/>
  <c r="H846" i="4"/>
  <c r="G846" i="4"/>
  <c r="B846" i="4"/>
  <c r="A846" i="4"/>
  <c r="H845" i="4"/>
  <c r="G845" i="4"/>
  <c r="B845" i="4"/>
  <c r="A845" i="4"/>
  <c r="H844" i="4"/>
  <c r="G844" i="4"/>
  <c r="B844" i="4"/>
  <c r="A844" i="4"/>
  <c r="H843" i="4"/>
  <c r="G843" i="4"/>
  <c r="B843" i="4"/>
  <c r="A843" i="4"/>
  <c r="H842" i="4"/>
  <c r="G842" i="4"/>
  <c r="B842" i="4"/>
  <c r="A842" i="4"/>
  <c r="H841" i="4"/>
  <c r="G841" i="4"/>
  <c r="B841" i="4"/>
  <c r="A841" i="4"/>
  <c r="H840" i="4"/>
  <c r="G840" i="4"/>
  <c r="B840" i="4"/>
  <c r="A840" i="4"/>
  <c r="H839" i="4"/>
  <c r="G839" i="4"/>
  <c r="B839" i="4"/>
  <c r="A839" i="4"/>
  <c r="H838" i="4"/>
  <c r="G838" i="4"/>
  <c r="B838" i="4"/>
  <c r="A838" i="4"/>
  <c r="H837" i="4"/>
  <c r="G837" i="4"/>
  <c r="B837" i="4"/>
  <c r="A837" i="4"/>
  <c r="H836" i="4"/>
  <c r="G836" i="4"/>
  <c r="B836" i="4"/>
  <c r="A836" i="4"/>
  <c r="H835" i="4"/>
  <c r="G835" i="4"/>
  <c r="B835" i="4"/>
  <c r="A835" i="4"/>
  <c r="H834" i="4"/>
  <c r="G834" i="4"/>
  <c r="B834" i="4"/>
  <c r="A834" i="4"/>
  <c r="H833" i="4"/>
  <c r="G833" i="4"/>
  <c r="B833" i="4"/>
  <c r="A833" i="4"/>
  <c r="H832" i="4"/>
  <c r="G832" i="4"/>
  <c r="B832" i="4"/>
  <c r="A832" i="4"/>
  <c r="H831" i="4"/>
  <c r="G831" i="4"/>
  <c r="B831" i="4"/>
  <c r="A831" i="4"/>
  <c r="H830" i="4"/>
  <c r="G830" i="4"/>
  <c r="B830" i="4"/>
  <c r="A830" i="4"/>
  <c r="H829" i="4"/>
  <c r="G829" i="4"/>
  <c r="B829" i="4"/>
  <c r="A829" i="4"/>
  <c r="H828" i="4"/>
  <c r="G828" i="4"/>
  <c r="B828" i="4"/>
  <c r="A828" i="4"/>
  <c r="H827" i="4"/>
  <c r="G827" i="4"/>
  <c r="B827" i="4"/>
  <c r="A827" i="4"/>
  <c r="H826" i="4"/>
  <c r="G826" i="4"/>
  <c r="B826" i="4"/>
  <c r="A826" i="4"/>
  <c r="H825" i="4"/>
  <c r="G825" i="4"/>
  <c r="B825" i="4"/>
  <c r="A825" i="4"/>
  <c r="H824" i="4"/>
  <c r="G824" i="4"/>
  <c r="B824" i="4"/>
  <c r="A824" i="4"/>
  <c r="H823" i="4"/>
  <c r="G823" i="4"/>
  <c r="B823" i="4"/>
  <c r="A823" i="4"/>
  <c r="H822" i="4"/>
  <c r="G822" i="4"/>
  <c r="B822" i="4"/>
  <c r="A822" i="4"/>
  <c r="H821" i="4"/>
  <c r="G821" i="4"/>
  <c r="B821" i="4"/>
  <c r="A821" i="4"/>
  <c r="H820" i="4"/>
  <c r="G820" i="4"/>
  <c r="B820" i="4"/>
  <c r="A820" i="4"/>
  <c r="H819" i="4"/>
  <c r="G819" i="4"/>
  <c r="B819" i="4"/>
  <c r="A819" i="4"/>
  <c r="H818" i="4"/>
  <c r="G818" i="4"/>
  <c r="B818" i="4"/>
  <c r="A818" i="4"/>
  <c r="H817" i="4"/>
  <c r="G817" i="4"/>
  <c r="B817" i="4"/>
  <c r="A817" i="4"/>
  <c r="H816" i="4"/>
  <c r="G816" i="4"/>
  <c r="B816" i="4"/>
  <c r="A816" i="4"/>
  <c r="H815" i="4"/>
  <c r="G815" i="4"/>
  <c r="B815" i="4"/>
  <c r="A815" i="4"/>
  <c r="H814" i="4"/>
  <c r="G814" i="4"/>
  <c r="B814" i="4"/>
  <c r="A814" i="4"/>
  <c r="H813" i="4"/>
  <c r="G813" i="4"/>
  <c r="B813" i="4"/>
  <c r="A813" i="4"/>
  <c r="H812" i="4"/>
  <c r="G812" i="4"/>
  <c r="B812" i="4"/>
  <c r="A812" i="4"/>
  <c r="H811" i="4"/>
  <c r="G811" i="4"/>
  <c r="B811" i="4"/>
  <c r="A811" i="4"/>
  <c r="H810" i="4"/>
  <c r="G810" i="4"/>
  <c r="B810" i="4"/>
  <c r="A810" i="4"/>
  <c r="H809" i="4"/>
  <c r="G809" i="4"/>
  <c r="B809" i="4"/>
  <c r="A809" i="4"/>
  <c r="H808" i="4"/>
  <c r="G808" i="4"/>
  <c r="B808" i="4"/>
  <c r="A808" i="4"/>
  <c r="H807" i="4"/>
  <c r="G807" i="4"/>
  <c r="B807" i="4"/>
  <c r="A807" i="4"/>
  <c r="H806" i="4"/>
  <c r="G806" i="4"/>
  <c r="B806" i="4"/>
  <c r="A806" i="4"/>
  <c r="H805" i="4"/>
  <c r="G805" i="4"/>
  <c r="B805" i="4"/>
  <c r="A805" i="4"/>
  <c r="H804" i="4"/>
  <c r="G804" i="4"/>
  <c r="B804" i="4"/>
  <c r="A804" i="4"/>
  <c r="H803" i="4"/>
  <c r="G803" i="4"/>
  <c r="B803" i="4"/>
  <c r="A803" i="4"/>
  <c r="H802" i="4"/>
  <c r="G802" i="4"/>
  <c r="B802" i="4"/>
  <c r="A802" i="4"/>
  <c r="H801" i="4"/>
  <c r="G801" i="4"/>
  <c r="B801" i="4"/>
  <c r="A801" i="4"/>
  <c r="H800" i="4"/>
  <c r="G800" i="4"/>
  <c r="B800" i="4"/>
  <c r="A800" i="4"/>
  <c r="H799" i="4"/>
  <c r="G799" i="4"/>
  <c r="B799" i="4"/>
  <c r="A799" i="4"/>
  <c r="H798" i="4"/>
  <c r="G798" i="4"/>
  <c r="B798" i="4"/>
  <c r="A798" i="4"/>
  <c r="H797" i="4"/>
  <c r="G797" i="4"/>
  <c r="B797" i="4"/>
  <c r="A797" i="4"/>
  <c r="H796" i="4"/>
  <c r="G796" i="4"/>
  <c r="B796" i="4"/>
  <c r="A796" i="4"/>
  <c r="H795" i="4"/>
  <c r="G795" i="4"/>
  <c r="B795" i="4"/>
  <c r="A795" i="4"/>
  <c r="H794" i="4"/>
  <c r="G794" i="4"/>
  <c r="B794" i="4"/>
  <c r="A794" i="4"/>
  <c r="H793" i="4"/>
  <c r="G793" i="4"/>
  <c r="B793" i="4"/>
  <c r="A793" i="4"/>
  <c r="H792" i="4"/>
  <c r="G792" i="4"/>
  <c r="B792" i="4"/>
  <c r="A792" i="4"/>
  <c r="H791" i="4"/>
  <c r="G791" i="4"/>
  <c r="B791" i="4"/>
  <c r="A791" i="4"/>
  <c r="H790" i="4"/>
  <c r="G790" i="4"/>
  <c r="B790" i="4"/>
  <c r="A790" i="4"/>
  <c r="H789" i="4"/>
  <c r="G789" i="4"/>
  <c r="B789" i="4"/>
  <c r="A789" i="4"/>
  <c r="H788" i="4"/>
  <c r="G788" i="4"/>
  <c r="B788" i="4"/>
  <c r="A788" i="4"/>
  <c r="H787" i="4"/>
  <c r="G787" i="4"/>
  <c r="B787" i="4"/>
  <c r="A787" i="4"/>
  <c r="H786" i="4"/>
  <c r="G786" i="4"/>
  <c r="B786" i="4"/>
  <c r="A786" i="4"/>
  <c r="H785" i="4"/>
  <c r="G785" i="4"/>
  <c r="B785" i="4"/>
  <c r="A785" i="4"/>
  <c r="H784" i="4"/>
  <c r="G784" i="4"/>
  <c r="B784" i="4"/>
  <c r="A784" i="4"/>
  <c r="H783" i="4"/>
  <c r="G783" i="4"/>
  <c r="B783" i="4"/>
  <c r="A783" i="4"/>
  <c r="H782" i="4"/>
  <c r="G782" i="4"/>
  <c r="B782" i="4"/>
  <c r="A782" i="4"/>
  <c r="H781" i="4"/>
  <c r="G781" i="4"/>
  <c r="B781" i="4"/>
  <c r="A781" i="4"/>
  <c r="H780" i="4"/>
  <c r="G780" i="4"/>
  <c r="B780" i="4"/>
  <c r="A780" i="4"/>
  <c r="H779" i="4"/>
  <c r="G779" i="4"/>
  <c r="B779" i="4"/>
  <c r="A779" i="4"/>
  <c r="H778" i="4"/>
  <c r="G778" i="4"/>
  <c r="B778" i="4"/>
  <c r="A778" i="4"/>
  <c r="H777" i="4"/>
  <c r="G777" i="4"/>
  <c r="B777" i="4"/>
  <c r="A777" i="4"/>
  <c r="H776" i="4"/>
  <c r="G776" i="4"/>
  <c r="B776" i="4"/>
  <c r="A776" i="4"/>
  <c r="H775" i="4"/>
  <c r="G775" i="4"/>
  <c r="B775" i="4"/>
  <c r="A775" i="4"/>
  <c r="H774" i="4"/>
  <c r="G774" i="4"/>
  <c r="B774" i="4"/>
  <c r="A774" i="4"/>
  <c r="H773" i="4"/>
  <c r="G773" i="4"/>
  <c r="B773" i="4"/>
  <c r="A773" i="4"/>
  <c r="H772" i="4"/>
  <c r="G772" i="4"/>
  <c r="B772" i="4"/>
  <c r="A772" i="4"/>
  <c r="H771" i="4"/>
  <c r="G771" i="4"/>
  <c r="B771" i="4"/>
  <c r="A771" i="4"/>
  <c r="H770" i="4"/>
  <c r="G770" i="4"/>
  <c r="B770" i="4"/>
  <c r="A770" i="4"/>
  <c r="H769" i="4"/>
  <c r="G769" i="4"/>
  <c r="B769" i="4"/>
  <c r="A769" i="4"/>
  <c r="H768" i="4"/>
  <c r="G768" i="4"/>
  <c r="B768" i="4"/>
  <c r="A768" i="4"/>
  <c r="H767" i="4"/>
  <c r="G767" i="4"/>
  <c r="B767" i="4"/>
  <c r="A767" i="4"/>
  <c r="H766" i="4"/>
  <c r="G766" i="4"/>
  <c r="B766" i="4"/>
  <c r="A766" i="4"/>
  <c r="H765" i="4"/>
  <c r="G765" i="4"/>
  <c r="B765" i="4"/>
  <c r="A765" i="4"/>
  <c r="H764" i="4"/>
  <c r="G764" i="4"/>
  <c r="B764" i="4"/>
  <c r="A764" i="4"/>
  <c r="H763" i="4"/>
  <c r="G763" i="4"/>
  <c r="B763" i="4"/>
  <c r="A763" i="4"/>
  <c r="H762" i="4"/>
  <c r="G762" i="4"/>
  <c r="B762" i="4"/>
  <c r="A762" i="4"/>
  <c r="H761" i="4"/>
  <c r="G761" i="4"/>
  <c r="B761" i="4"/>
  <c r="A761" i="4"/>
  <c r="H760" i="4"/>
  <c r="G760" i="4"/>
  <c r="B760" i="4"/>
  <c r="A760" i="4"/>
  <c r="H759" i="4"/>
  <c r="G759" i="4"/>
  <c r="B759" i="4"/>
  <c r="A759" i="4"/>
  <c r="H758" i="4"/>
  <c r="G758" i="4"/>
  <c r="B758" i="4"/>
  <c r="A758" i="4"/>
  <c r="H757" i="4"/>
  <c r="G757" i="4"/>
  <c r="B757" i="4"/>
  <c r="A757" i="4"/>
  <c r="H756" i="4"/>
  <c r="G756" i="4"/>
  <c r="B756" i="4"/>
  <c r="A756" i="4"/>
  <c r="H755" i="4"/>
  <c r="G755" i="4"/>
  <c r="B755" i="4"/>
  <c r="A755" i="4"/>
  <c r="H754" i="4"/>
  <c r="G754" i="4"/>
  <c r="B754" i="4"/>
  <c r="A754" i="4"/>
  <c r="H753" i="4"/>
  <c r="G753" i="4"/>
  <c r="B753" i="4"/>
  <c r="A753" i="4"/>
  <c r="H752" i="4"/>
  <c r="G752" i="4"/>
  <c r="B752" i="4"/>
  <c r="A752" i="4"/>
  <c r="H751" i="4"/>
  <c r="G751" i="4"/>
  <c r="B751" i="4"/>
  <c r="A751" i="4"/>
  <c r="H750" i="4"/>
  <c r="G750" i="4"/>
  <c r="B750" i="4"/>
  <c r="A750" i="4"/>
  <c r="H749" i="4"/>
  <c r="G749" i="4"/>
  <c r="B749" i="4"/>
  <c r="A749" i="4"/>
  <c r="H748" i="4"/>
  <c r="G748" i="4"/>
  <c r="B748" i="4"/>
  <c r="A748" i="4"/>
  <c r="H747" i="4"/>
  <c r="G747" i="4"/>
  <c r="B747" i="4"/>
  <c r="A747" i="4"/>
  <c r="H746" i="4"/>
  <c r="G746" i="4"/>
  <c r="B746" i="4"/>
  <c r="A746" i="4"/>
  <c r="H745" i="4"/>
  <c r="G745" i="4"/>
  <c r="B745" i="4"/>
  <c r="A745" i="4"/>
  <c r="H744" i="4"/>
  <c r="G744" i="4"/>
  <c r="B744" i="4"/>
  <c r="A744" i="4"/>
  <c r="H743" i="4"/>
  <c r="G743" i="4"/>
  <c r="B743" i="4"/>
  <c r="A743" i="4"/>
  <c r="H742" i="4"/>
  <c r="G742" i="4"/>
  <c r="B742" i="4"/>
  <c r="A742" i="4"/>
  <c r="H741" i="4"/>
  <c r="G741" i="4"/>
  <c r="B741" i="4"/>
  <c r="A741" i="4"/>
  <c r="H740" i="4"/>
  <c r="G740" i="4"/>
  <c r="B740" i="4"/>
  <c r="A740" i="4"/>
  <c r="H739" i="4"/>
  <c r="G739" i="4"/>
  <c r="B739" i="4"/>
  <c r="A739" i="4"/>
  <c r="H738" i="4"/>
  <c r="G738" i="4"/>
  <c r="B738" i="4"/>
  <c r="A738" i="4"/>
  <c r="H737" i="4"/>
  <c r="G737" i="4"/>
  <c r="B737" i="4"/>
  <c r="A737" i="4"/>
  <c r="H736" i="4"/>
  <c r="G736" i="4"/>
  <c r="B736" i="4"/>
  <c r="A736" i="4"/>
  <c r="H735" i="4"/>
  <c r="G735" i="4"/>
  <c r="B735" i="4"/>
  <c r="A735" i="4"/>
  <c r="H734" i="4"/>
  <c r="G734" i="4"/>
  <c r="B734" i="4"/>
  <c r="A734" i="4"/>
  <c r="H733" i="4"/>
  <c r="G733" i="4"/>
  <c r="B733" i="4"/>
  <c r="A733" i="4"/>
  <c r="H732" i="4"/>
  <c r="G732" i="4"/>
  <c r="B732" i="4"/>
  <c r="A732" i="4"/>
  <c r="H731" i="4"/>
  <c r="G731" i="4"/>
  <c r="B731" i="4"/>
  <c r="A731" i="4"/>
  <c r="H730" i="4"/>
  <c r="G730" i="4"/>
  <c r="B730" i="4"/>
  <c r="A730" i="4"/>
  <c r="H729" i="4"/>
  <c r="G729" i="4"/>
  <c r="B729" i="4"/>
  <c r="A729" i="4"/>
  <c r="H728" i="4"/>
  <c r="G728" i="4"/>
  <c r="B728" i="4"/>
  <c r="A728" i="4"/>
  <c r="H727" i="4"/>
  <c r="G727" i="4"/>
  <c r="B727" i="4"/>
  <c r="A727" i="4"/>
  <c r="H726" i="4"/>
  <c r="G726" i="4"/>
  <c r="B726" i="4"/>
  <c r="A726" i="4"/>
  <c r="H725" i="4"/>
  <c r="G725" i="4"/>
  <c r="B725" i="4"/>
  <c r="A725" i="4"/>
  <c r="H724" i="4"/>
  <c r="G724" i="4"/>
  <c r="B724" i="4"/>
  <c r="A724" i="4"/>
  <c r="H723" i="4"/>
  <c r="G723" i="4"/>
  <c r="B723" i="4"/>
  <c r="A723" i="4"/>
  <c r="H722" i="4"/>
  <c r="G722" i="4"/>
  <c r="B722" i="4"/>
  <c r="A722" i="4"/>
  <c r="H721" i="4"/>
  <c r="G721" i="4"/>
  <c r="B721" i="4"/>
  <c r="A721" i="4"/>
  <c r="H720" i="4"/>
  <c r="G720" i="4"/>
  <c r="B720" i="4"/>
  <c r="A720" i="4"/>
  <c r="H719" i="4"/>
  <c r="G719" i="4"/>
  <c r="B719" i="4"/>
  <c r="A719" i="4"/>
  <c r="H718" i="4"/>
  <c r="G718" i="4"/>
  <c r="B718" i="4"/>
  <c r="A718" i="4"/>
  <c r="H717" i="4"/>
  <c r="G717" i="4"/>
  <c r="B717" i="4"/>
  <c r="A717" i="4"/>
  <c r="H716" i="4"/>
  <c r="G716" i="4"/>
  <c r="B716" i="4"/>
  <c r="A716" i="4"/>
  <c r="H715" i="4"/>
  <c r="G715" i="4"/>
  <c r="B715" i="4"/>
  <c r="A715" i="4"/>
  <c r="H714" i="4"/>
  <c r="G714" i="4"/>
  <c r="B714" i="4"/>
  <c r="A714" i="4"/>
  <c r="H713" i="4"/>
  <c r="G713" i="4"/>
  <c r="B713" i="4"/>
  <c r="A713" i="4"/>
  <c r="H712" i="4"/>
  <c r="G712" i="4"/>
  <c r="B712" i="4"/>
  <c r="A712" i="4"/>
  <c r="H711" i="4"/>
  <c r="G711" i="4"/>
  <c r="B711" i="4"/>
  <c r="A711" i="4"/>
  <c r="H710" i="4"/>
  <c r="G710" i="4"/>
  <c r="B710" i="4"/>
  <c r="A710" i="4"/>
  <c r="H709" i="4"/>
  <c r="G709" i="4"/>
  <c r="B709" i="4"/>
  <c r="A709" i="4"/>
  <c r="H708" i="4"/>
  <c r="G708" i="4"/>
  <c r="B708" i="4"/>
  <c r="A708" i="4"/>
  <c r="H707" i="4"/>
  <c r="G707" i="4"/>
  <c r="B707" i="4"/>
  <c r="A707" i="4"/>
  <c r="H706" i="4"/>
  <c r="G706" i="4"/>
  <c r="B706" i="4"/>
  <c r="A706" i="4"/>
  <c r="H705" i="4"/>
  <c r="G705" i="4"/>
  <c r="B705" i="4"/>
  <c r="A705" i="4"/>
  <c r="H704" i="4"/>
  <c r="G704" i="4"/>
  <c r="B704" i="4"/>
  <c r="A704" i="4"/>
  <c r="H703" i="4"/>
  <c r="G703" i="4"/>
  <c r="B703" i="4"/>
  <c r="A703" i="4"/>
  <c r="H702" i="4"/>
  <c r="G702" i="4"/>
  <c r="B702" i="4"/>
  <c r="A702" i="4"/>
  <c r="H701" i="4"/>
  <c r="G701" i="4"/>
  <c r="B701" i="4"/>
  <c r="A701" i="4"/>
  <c r="H700" i="4"/>
  <c r="G700" i="4"/>
  <c r="B700" i="4"/>
  <c r="A700" i="4"/>
  <c r="H699" i="4"/>
  <c r="G699" i="4"/>
  <c r="B699" i="4"/>
  <c r="A699" i="4"/>
  <c r="H698" i="4"/>
  <c r="G698" i="4"/>
  <c r="B698" i="4"/>
  <c r="A698" i="4"/>
  <c r="H697" i="4"/>
  <c r="G697" i="4"/>
  <c r="B697" i="4"/>
  <c r="A697" i="4"/>
  <c r="H696" i="4"/>
  <c r="G696" i="4"/>
  <c r="B696" i="4"/>
  <c r="A696" i="4"/>
  <c r="H695" i="4"/>
  <c r="G695" i="4"/>
  <c r="B695" i="4"/>
  <c r="A695" i="4"/>
  <c r="H694" i="4"/>
  <c r="G694" i="4"/>
  <c r="B694" i="4"/>
  <c r="A694" i="4"/>
  <c r="H693" i="4"/>
  <c r="G693" i="4"/>
  <c r="B693" i="4"/>
  <c r="A693" i="4"/>
  <c r="H692" i="4"/>
  <c r="G692" i="4"/>
  <c r="B692" i="4"/>
  <c r="A692" i="4"/>
  <c r="H691" i="4"/>
  <c r="G691" i="4"/>
  <c r="B691" i="4"/>
  <c r="A691" i="4"/>
  <c r="H690" i="4"/>
  <c r="G690" i="4"/>
  <c r="B690" i="4"/>
  <c r="A690" i="4"/>
  <c r="H689" i="4"/>
  <c r="G689" i="4"/>
  <c r="B689" i="4"/>
  <c r="A689" i="4"/>
  <c r="H688" i="4"/>
  <c r="G688" i="4"/>
  <c r="B688" i="4"/>
  <c r="A688" i="4"/>
  <c r="H687" i="4"/>
  <c r="G687" i="4"/>
  <c r="B687" i="4"/>
  <c r="A687" i="4"/>
  <c r="H686" i="4"/>
  <c r="G686" i="4"/>
  <c r="B686" i="4"/>
  <c r="A686" i="4"/>
  <c r="H685" i="4"/>
  <c r="G685" i="4"/>
  <c r="B685" i="4"/>
  <c r="A685" i="4"/>
  <c r="H684" i="4"/>
  <c r="G684" i="4"/>
  <c r="B684" i="4"/>
  <c r="A684" i="4"/>
  <c r="H683" i="4"/>
  <c r="G683" i="4"/>
  <c r="B683" i="4"/>
  <c r="A683" i="4"/>
  <c r="H682" i="4"/>
  <c r="G682" i="4"/>
  <c r="B682" i="4"/>
  <c r="A682" i="4"/>
  <c r="H681" i="4"/>
  <c r="G681" i="4"/>
  <c r="B681" i="4"/>
  <c r="A681" i="4"/>
  <c r="H680" i="4"/>
  <c r="G680" i="4"/>
  <c r="B680" i="4"/>
  <c r="A680" i="4"/>
  <c r="H679" i="4"/>
  <c r="G679" i="4"/>
  <c r="B679" i="4"/>
  <c r="A679" i="4"/>
  <c r="H678" i="4"/>
  <c r="G678" i="4"/>
  <c r="B678" i="4"/>
  <c r="A678" i="4"/>
  <c r="H677" i="4"/>
  <c r="G677" i="4"/>
  <c r="B677" i="4"/>
  <c r="A677" i="4"/>
  <c r="H676" i="4"/>
  <c r="G676" i="4"/>
  <c r="B676" i="4"/>
  <c r="A676" i="4"/>
  <c r="H675" i="4"/>
  <c r="G675" i="4"/>
  <c r="B675" i="4"/>
  <c r="A675" i="4"/>
  <c r="H674" i="4"/>
  <c r="G674" i="4"/>
  <c r="B674" i="4"/>
  <c r="A674" i="4"/>
  <c r="H673" i="4"/>
  <c r="G673" i="4"/>
  <c r="B673" i="4"/>
  <c r="A673" i="4"/>
  <c r="H672" i="4"/>
  <c r="G672" i="4"/>
  <c r="B672" i="4"/>
  <c r="A672" i="4"/>
  <c r="H671" i="4"/>
  <c r="G671" i="4"/>
  <c r="B671" i="4"/>
  <c r="A671" i="4"/>
  <c r="H670" i="4"/>
  <c r="G670" i="4"/>
  <c r="B670" i="4"/>
  <c r="A670" i="4"/>
  <c r="H669" i="4"/>
  <c r="G669" i="4"/>
  <c r="B669" i="4"/>
  <c r="A669" i="4"/>
  <c r="H668" i="4"/>
  <c r="G668" i="4"/>
  <c r="B668" i="4"/>
  <c r="A668" i="4"/>
  <c r="H667" i="4"/>
  <c r="G667" i="4"/>
  <c r="B667" i="4"/>
  <c r="A667" i="4"/>
  <c r="H666" i="4"/>
  <c r="G666" i="4"/>
  <c r="B666" i="4"/>
  <c r="A666" i="4"/>
  <c r="H665" i="4"/>
  <c r="G665" i="4"/>
  <c r="B665" i="4"/>
  <c r="A665" i="4"/>
  <c r="H664" i="4"/>
  <c r="G664" i="4"/>
  <c r="B664" i="4"/>
  <c r="A664" i="4"/>
  <c r="H663" i="4"/>
  <c r="G663" i="4"/>
  <c r="B663" i="4"/>
  <c r="A663" i="4"/>
  <c r="H662" i="4"/>
  <c r="G662" i="4"/>
  <c r="B662" i="4"/>
  <c r="A662" i="4"/>
  <c r="H661" i="4"/>
  <c r="G661" i="4"/>
  <c r="B661" i="4"/>
  <c r="A661" i="4"/>
  <c r="H660" i="4"/>
  <c r="G660" i="4"/>
  <c r="B660" i="4"/>
  <c r="A660" i="4"/>
  <c r="H659" i="4"/>
  <c r="G659" i="4"/>
  <c r="B659" i="4"/>
  <c r="A659" i="4"/>
  <c r="H658" i="4"/>
  <c r="G658" i="4"/>
  <c r="B658" i="4"/>
  <c r="A658" i="4"/>
  <c r="H657" i="4"/>
  <c r="G657" i="4"/>
  <c r="B657" i="4"/>
  <c r="A657" i="4"/>
  <c r="H656" i="4"/>
  <c r="G656" i="4"/>
  <c r="B656" i="4"/>
  <c r="A656" i="4"/>
  <c r="H655" i="4"/>
  <c r="G655" i="4"/>
  <c r="B655" i="4"/>
  <c r="A655" i="4"/>
  <c r="H654" i="4"/>
  <c r="G654" i="4"/>
  <c r="B654" i="4"/>
  <c r="A654" i="4"/>
  <c r="H653" i="4"/>
  <c r="G653" i="4"/>
  <c r="B653" i="4"/>
  <c r="A653" i="4"/>
  <c r="H652" i="4"/>
  <c r="G652" i="4"/>
  <c r="B652" i="4"/>
  <c r="A652" i="4"/>
  <c r="H651" i="4"/>
  <c r="G651" i="4"/>
  <c r="B651" i="4"/>
  <c r="A651" i="4"/>
  <c r="H650" i="4"/>
  <c r="G650" i="4"/>
  <c r="B650" i="4"/>
  <c r="A650" i="4"/>
  <c r="H649" i="4"/>
  <c r="G649" i="4"/>
  <c r="B649" i="4"/>
  <c r="A649" i="4"/>
  <c r="H648" i="4"/>
  <c r="G648" i="4"/>
  <c r="B648" i="4"/>
  <c r="A648" i="4"/>
  <c r="H647" i="4"/>
  <c r="G647" i="4"/>
  <c r="B647" i="4"/>
  <c r="A647" i="4"/>
  <c r="H646" i="4"/>
  <c r="G646" i="4"/>
  <c r="B646" i="4"/>
  <c r="A646" i="4"/>
  <c r="H645" i="4"/>
  <c r="G645" i="4"/>
  <c r="B645" i="4"/>
  <c r="A645" i="4"/>
  <c r="H644" i="4"/>
  <c r="G644" i="4"/>
  <c r="B644" i="4"/>
  <c r="A644" i="4"/>
  <c r="H643" i="4"/>
  <c r="G643" i="4"/>
  <c r="B643" i="4"/>
  <c r="A643" i="4"/>
  <c r="H642" i="4"/>
  <c r="G642" i="4"/>
  <c r="B642" i="4"/>
  <c r="A642" i="4"/>
  <c r="H641" i="4"/>
  <c r="G641" i="4"/>
  <c r="B641" i="4"/>
  <c r="A641" i="4"/>
  <c r="H640" i="4"/>
  <c r="G640" i="4"/>
  <c r="B640" i="4"/>
  <c r="A640" i="4"/>
  <c r="H639" i="4"/>
  <c r="G639" i="4"/>
  <c r="B639" i="4"/>
  <c r="A639" i="4"/>
  <c r="H638" i="4"/>
  <c r="G638" i="4"/>
  <c r="B638" i="4"/>
  <c r="A638" i="4"/>
  <c r="H637" i="4"/>
  <c r="G637" i="4"/>
  <c r="B637" i="4"/>
  <c r="A637" i="4"/>
  <c r="H636" i="4"/>
  <c r="G636" i="4"/>
  <c r="B636" i="4"/>
  <c r="A636" i="4"/>
  <c r="H635" i="4"/>
  <c r="G635" i="4"/>
  <c r="B635" i="4"/>
  <c r="A635" i="4"/>
  <c r="H634" i="4"/>
  <c r="G634" i="4"/>
  <c r="B634" i="4"/>
  <c r="A634" i="4"/>
  <c r="H633" i="4"/>
  <c r="G633" i="4"/>
  <c r="B633" i="4"/>
  <c r="A633" i="4"/>
  <c r="H632" i="4"/>
  <c r="G632" i="4"/>
  <c r="B632" i="4"/>
  <c r="A632" i="4"/>
  <c r="H631" i="4"/>
  <c r="G631" i="4"/>
  <c r="B631" i="4"/>
  <c r="A631" i="4"/>
  <c r="H630" i="4"/>
  <c r="G630" i="4"/>
  <c r="B630" i="4"/>
  <c r="A630" i="4"/>
  <c r="H629" i="4"/>
  <c r="G629" i="4"/>
  <c r="B629" i="4"/>
  <c r="A629" i="4"/>
  <c r="H628" i="4"/>
  <c r="G628" i="4"/>
  <c r="B628" i="4"/>
  <c r="A628" i="4"/>
  <c r="H627" i="4"/>
  <c r="G627" i="4"/>
  <c r="B627" i="4"/>
  <c r="A627" i="4"/>
  <c r="H626" i="4"/>
  <c r="G626" i="4"/>
  <c r="B626" i="4"/>
  <c r="A626" i="4"/>
  <c r="H625" i="4"/>
  <c r="G625" i="4"/>
  <c r="B625" i="4"/>
  <c r="A625" i="4"/>
  <c r="H624" i="4"/>
  <c r="G624" i="4"/>
  <c r="B624" i="4"/>
  <c r="A624" i="4"/>
  <c r="H623" i="4"/>
  <c r="G623" i="4"/>
  <c r="B623" i="4"/>
  <c r="A623" i="4"/>
  <c r="H622" i="4"/>
  <c r="G622" i="4"/>
  <c r="B622" i="4"/>
  <c r="A622" i="4"/>
  <c r="H621" i="4"/>
  <c r="G621" i="4"/>
  <c r="B621" i="4"/>
  <c r="A621" i="4"/>
  <c r="H620" i="4"/>
  <c r="G620" i="4"/>
  <c r="B620" i="4"/>
  <c r="A620" i="4"/>
  <c r="H619" i="4"/>
  <c r="G619" i="4"/>
  <c r="B619" i="4"/>
  <c r="A619" i="4"/>
  <c r="H618" i="4"/>
  <c r="G618" i="4"/>
  <c r="B618" i="4"/>
  <c r="A618" i="4"/>
  <c r="H617" i="4"/>
  <c r="G617" i="4"/>
  <c r="B617" i="4"/>
  <c r="A617" i="4"/>
  <c r="H616" i="4"/>
  <c r="G616" i="4"/>
  <c r="B616" i="4"/>
  <c r="A616" i="4"/>
  <c r="H615" i="4"/>
  <c r="G615" i="4"/>
  <c r="B615" i="4"/>
  <c r="A615" i="4"/>
  <c r="H614" i="4"/>
  <c r="G614" i="4"/>
  <c r="B614" i="4"/>
  <c r="A614" i="4"/>
  <c r="H613" i="4"/>
  <c r="G613" i="4"/>
  <c r="B613" i="4"/>
  <c r="A613" i="4"/>
  <c r="H612" i="4"/>
  <c r="G612" i="4"/>
  <c r="B612" i="4"/>
  <c r="A612" i="4"/>
  <c r="H611" i="4"/>
  <c r="G611" i="4"/>
  <c r="B611" i="4"/>
  <c r="A611" i="4"/>
  <c r="H610" i="4"/>
  <c r="G610" i="4"/>
  <c r="B610" i="4"/>
  <c r="A610" i="4"/>
  <c r="H609" i="4"/>
  <c r="G609" i="4"/>
  <c r="B609" i="4"/>
  <c r="A609" i="4"/>
  <c r="H608" i="4"/>
  <c r="G608" i="4"/>
  <c r="B608" i="4"/>
  <c r="A608" i="4"/>
  <c r="H607" i="4"/>
  <c r="G607" i="4"/>
  <c r="B607" i="4"/>
  <c r="A607" i="4"/>
  <c r="H606" i="4"/>
  <c r="G606" i="4"/>
  <c r="B606" i="4"/>
  <c r="A606" i="4"/>
  <c r="H605" i="4"/>
  <c r="G605" i="4"/>
  <c r="B605" i="4"/>
  <c r="A605" i="4"/>
  <c r="H604" i="4"/>
  <c r="G604" i="4"/>
  <c r="B604" i="4"/>
  <c r="A604" i="4"/>
  <c r="H603" i="4"/>
  <c r="G603" i="4"/>
  <c r="B603" i="4"/>
  <c r="A603" i="4"/>
  <c r="H602" i="4"/>
  <c r="G602" i="4"/>
  <c r="B602" i="4"/>
  <c r="A602" i="4"/>
  <c r="H601" i="4"/>
  <c r="G601" i="4"/>
  <c r="B601" i="4"/>
  <c r="A601" i="4"/>
  <c r="H600" i="4"/>
  <c r="G600" i="4"/>
  <c r="B600" i="4"/>
  <c r="A600" i="4"/>
  <c r="H599" i="4"/>
  <c r="G599" i="4"/>
  <c r="B599" i="4"/>
  <c r="A599" i="4"/>
  <c r="H598" i="4"/>
  <c r="G598" i="4"/>
  <c r="B598" i="4"/>
  <c r="A598" i="4"/>
  <c r="H597" i="4"/>
  <c r="G597" i="4"/>
  <c r="B597" i="4"/>
  <c r="A597" i="4"/>
  <c r="H596" i="4"/>
  <c r="G596" i="4"/>
  <c r="B596" i="4"/>
  <c r="A596" i="4"/>
  <c r="H595" i="4"/>
  <c r="G595" i="4"/>
  <c r="B595" i="4"/>
  <c r="A595" i="4"/>
  <c r="H594" i="4"/>
  <c r="G594" i="4"/>
  <c r="B594" i="4"/>
  <c r="A594" i="4"/>
  <c r="H593" i="4"/>
  <c r="G593" i="4"/>
  <c r="B593" i="4"/>
  <c r="A593" i="4"/>
  <c r="H592" i="4"/>
  <c r="G592" i="4"/>
  <c r="B592" i="4"/>
  <c r="A592" i="4"/>
  <c r="H591" i="4"/>
  <c r="G591" i="4"/>
  <c r="B591" i="4"/>
  <c r="A591" i="4"/>
  <c r="H590" i="4"/>
  <c r="G590" i="4"/>
  <c r="B590" i="4"/>
  <c r="A590" i="4"/>
  <c r="H589" i="4"/>
  <c r="G589" i="4"/>
  <c r="B589" i="4"/>
  <c r="A589" i="4"/>
  <c r="H588" i="4"/>
  <c r="G588" i="4"/>
  <c r="B588" i="4"/>
  <c r="A588" i="4"/>
  <c r="H587" i="4"/>
  <c r="G587" i="4"/>
  <c r="B587" i="4"/>
  <c r="A587" i="4"/>
  <c r="H586" i="4"/>
  <c r="G586" i="4"/>
  <c r="B586" i="4"/>
  <c r="A586" i="4"/>
  <c r="H585" i="4"/>
  <c r="G585" i="4"/>
  <c r="B585" i="4"/>
  <c r="A585" i="4"/>
  <c r="H584" i="4"/>
  <c r="G584" i="4"/>
  <c r="B584" i="4"/>
  <c r="A584" i="4"/>
  <c r="H583" i="4"/>
  <c r="G583" i="4"/>
  <c r="B583" i="4"/>
  <c r="A583" i="4"/>
  <c r="H582" i="4"/>
  <c r="G582" i="4"/>
  <c r="B582" i="4"/>
  <c r="A582" i="4"/>
  <c r="H581" i="4"/>
  <c r="G581" i="4"/>
  <c r="B581" i="4"/>
  <c r="A581" i="4"/>
  <c r="H580" i="4"/>
  <c r="G580" i="4"/>
  <c r="B580" i="4"/>
  <c r="A580" i="4"/>
  <c r="H579" i="4"/>
  <c r="G579" i="4"/>
  <c r="B579" i="4"/>
  <c r="A579" i="4"/>
  <c r="H578" i="4"/>
  <c r="G578" i="4"/>
  <c r="B578" i="4"/>
  <c r="A578" i="4"/>
  <c r="H577" i="4"/>
  <c r="G577" i="4"/>
  <c r="B577" i="4"/>
  <c r="A577" i="4"/>
  <c r="H576" i="4"/>
  <c r="G576" i="4"/>
  <c r="B576" i="4"/>
  <c r="A576" i="4"/>
  <c r="H575" i="4"/>
  <c r="G575" i="4"/>
  <c r="B575" i="4"/>
  <c r="A575" i="4"/>
  <c r="H574" i="4"/>
  <c r="G574" i="4"/>
  <c r="B574" i="4"/>
  <c r="A574" i="4"/>
  <c r="H573" i="4"/>
  <c r="G573" i="4"/>
  <c r="B573" i="4"/>
  <c r="A573" i="4"/>
  <c r="H572" i="4"/>
  <c r="G572" i="4"/>
  <c r="B572" i="4"/>
  <c r="A572" i="4"/>
  <c r="H571" i="4"/>
  <c r="G571" i="4"/>
  <c r="B571" i="4"/>
  <c r="A571" i="4"/>
  <c r="H570" i="4"/>
  <c r="G570" i="4"/>
  <c r="B570" i="4"/>
  <c r="A570" i="4"/>
  <c r="H569" i="4"/>
  <c r="G569" i="4"/>
  <c r="B569" i="4"/>
  <c r="A569" i="4"/>
  <c r="H568" i="4"/>
  <c r="G568" i="4"/>
  <c r="B568" i="4"/>
  <c r="A568" i="4"/>
  <c r="H567" i="4"/>
  <c r="G567" i="4"/>
  <c r="B567" i="4"/>
  <c r="A567" i="4"/>
  <c r="H566" i="4"/>
  <c r="G566" i="4"/>
  <c r="B566" i="4"/>
  <c r="A566" i="4"/>
  <c r="H565" i="4"/>
  <c r="G565" i="4"/>
  <c r="B565" i="4"/>
  <c r="A565" i="4"/>
  <c r="H564" i="4"/>
  <c r="G564" i="4"/>
  <c r="B564" i="4"/>
  <c r="A564" i="4"/>
  <c r="H563" i="4"/>
  <c r="G563" i="4"/>
  <c r="B563" i="4"/>
  <c r="A563" i="4"/>
  <c r="H562" i="4"/>
  <c r="G562" i="4"/>
  <c r="B562" i="4"/>
  <c r="A562" i="4"/>
  <c r="H561" i="4"/>
  <c r="G561" i="4"/>
  <c r="B561" i="4"/>
  <c r="A561" i="4"/>
  <c r="H560" i="4"/>
  <c r="G560" i="4"/>
  <c r="B560" i="4"/>
  <c r="A560" i="4"/>
  <c r="H559" i="4"/>
  <c r="G559" i="4"/>
  <c r="B559" i="4"/>
  <c r="A559" i="4"/>
  <c r="H558" i="4"/>
  <c r="G558" i="4"/>
  <c r="B558" i="4"/>
  <c r="A558" i="4"/>
  <c r="H557" i="4"/>
  <c r="G557" i="4"/>
  <c r="B557" i="4"/>
  <c r="A557" i="4"/>
  <c r="H556" i="4"/>
  <c r="G556" i="4"/>
  <c r="B556" i="4"/>
  <c r="A556" i="4"/>
  <c r="H555" i="4"/>
  <c r="G555" i="4"/>
  <c r="B555" i="4"/>
  <c r="A555" i="4"/>
  <c r="H554" i="4"/>
  <c r="G554" i="4"/>
  <c r="B554" i="4"/>
  <c r="A554" i="4"/>
  <c r="H553" i="4"/>
  <c r="G553" i="4"/>
  <c r="B553" i="4"/>
  <c r="A553" i="4"/>
  <c r="H552" i="4"/>
  <c r="G552" i="4"/>
  <c r="B552" i="4"/>
  <c r="A552" i="4"/>
  <c r="H551" i="4"/>
  <c r="G551" i="4"/>
  <c r="B551" i="4"/>
  <c r="A551" i="4"/>
  <c r="H550" i="4"/>
  <c r="G550" i="4"/>
  <c r="B550" i="4"/>
  <c r="A550" i="4"/>
  <c r="H549" i="4"/>
  <c r="G549" i="4"/>
  <c r="B549" i="4"/>
  <c r="A549" i="4"/>
  <c r="H548" i="4"/>
  <c r="G548" i="4"/>
  <c r="B548" i="4"/>
  <c r="A548" i="4"/>
  <c r="H547" i="4"/>
  <c r="G547" i="4"/>
  <c r="B547" i="4"/>
  <c r="A547" i="4"/>
  <c r="H546" i="4"/>
  <c r="G546" i="4"/>
  <c r="B546" i="4"/>
  <c r="A546" i="4"/>
  <c r="H545" i="4"/>
  <c r="G545" i="4"/>
  <c r="B545" i="4"/>
  <c r="A545" i="4"/>
  <c r="H544" i="4"/>
  <c r="G544" i="4"/>
  <c r="B544" i="4"/>
  <c r="A544" i="4"/>
  <c r="H543" i="4"/>
  <c r="G543" i="4"/>
  <c r="B543" i="4"/>
  <c r="A543" i="4"/>
  <c r="H542" i="4"/>
  <c r="G542" i="4"/>
  <c r="B542" i="4"/>
  <c r="A542" i="4"/>
  <c r="H541" i="4"/>
  <c r="G541" i="4"/>
  <c r="B541" i="4"/>
  <c r="A541" i="4"/>
  <c r="H540" i="4"/>
  <c r="G540" i="4"/>
  <c r="B540" i="4"/>
  <c r="A540" i="4"/>
  <c r="H539" i="4"/>
  <c r="G539" i="4"/>
  <c r="B539" i="4"/>
  <c r="A539" i="4"/>
  <c r="H538" i="4"/>
  <c r="G538" i="4"/>
  <c r="B538" i="4"/>
  <c r="A538" i="4"/>
  <c r="H537" i="4"/>
  <c r="G537" i="4"/>
  <c r="B537" i="4"/>
  <c r="A537" i="4"/>
  <c r="H536" i="4"/>
  <c r="G536" i="4"/>
  <c r="B536" i="4"/>
  <c r="A536" i="4"/>
  <c r="H535" i="4"/>
  <c r="G535" i="4"/>
  <c r="B535" i="4"/>
  <c r="A535" i="4"/>
  <c r="H534" i="4"/>
  <c r="G534" i="4"/>
  <c r="B534" i="4"/>
  <c r="A534" i="4"/>
  <c r="H533" i="4"/>
  <c r="G533" i="4"/>
  <c r="B533" i="4"/>
  <c r="A533" i="4"/>
  <c r="H532" i="4"/>
  <c r="G532" i="4"/>
  <c r="B532" i="4"/>
  <c r="A532" i="4"/>
  <c r="H531" i="4"/>
  <c r="G531" i="4"/>
  <c r="B531" i="4"/>
  <c r="A531" i="4"/>
  <c r="H530" i="4"/>
  <c r="G530" i="4"/>
  <c r="B530" i="4"/>
  <c r="A530" i="4"/>
  <c r="H529" i="4"/>
  <c r="G529" i="4"/>
  <c r="B529" i="4"/>
  <c r="A529" i="4"/>
  <c r="H528" i="4"/>
  <c r="G528" i="4"/>
  <c r="B528" i="4"/>
  <c r="A528" i="4"/>
  <c r="H527" i="4"/>
  <c r="G527" i="4"/>
  <c r="B527" i="4"/>
  <c r="A527" i="4"/>
  <c r="H526" i="4"/>
  <c r="G526" i="4"/>
  <c r="B526" i="4"/>
  <c r="A526" i="4"/>
  <c r="H525" i="4"/>
  <c r="G525" i="4"/>
  <c r="B525" i="4"/>
  <c r="A525" i="4"/>
  <c r="H524" i="4"/>
  <c r="G524" i="4"/>
  <c r="B524" i="4"/>
  <c r="A524" i="4"/>
  <c r="H523" i="4"/>
  <c r="G523" i="4"/>
  <c r="B523" i="4"/>
  <c r="A523" i="4"/>
  <c r="H522" i="4"/>
  <c r="G522" i="4"/>
  <c r="B522" i="4"/>
  <c r="A522" i="4"/>
  <c r="H521" i="4"/>
  <c r="G521" i="4"/>
  <c r="B521" i="4"/>
  <c r="A521" i="4"/>
  <c r="H520" i="4"/>
  <c r="G520" i="4"/>
  <c r="B520" i="4"/>
  <c r="A520" i="4"/>
  <c r="H519" i="4"/>
  <c r="G519" i="4"/>
  <c r="B519" i="4"/>
  <c r="A519" i="4"/>
  <c r="H518" i="4"/>
  <c r="G518" i="4"/>
  <c r="B518" i="4"/>
  <c r="A518" i="4"/>
  <c r="H517" i="4"/>
  <c r="G517" i="4"/>
  <c r="B517" i="4"/>
  <c r="A517" i="4"/>
  <c r="H516" i="4"/>
  <c r="G516" i="4"/>
  <c r="B516" i="4"/>
  <c r="A516" i="4"/>
  <c r="H515" i="4"/>
  <c r="G515" i="4"/>
  <c r="B515" i="4"/>
  <c r="A515" i="4"/>
  <c r="H514" i="4"/>
  <c r="G514" i="4"/>
  <c r="B514" i="4"/>
  <c r="A514" i="4"/>
  <c r="H513" i="4"/>
  <c r="G513" i="4"/>
  <c r="B513" i="4"/>
  <c r="A513" i="4"/>
  <c r="H512" i="4"/>
  <c r="G512" i="4"/>
  <c r="B512" i="4"/>
  <c r="A512" i="4"/>
  <c r="H511" i="4"/>
  <c r="G511" i="4"/>
  <c r="B511" i="4"/>
  <c r="A511" i="4"/>
  <c r="H510" i="4"/>
  <c r="G510" i="4"/>
  <c r="B510" i="4"/>
  <c r="A510" i="4"/>
  <c r="H509" i="4"/>
  <c r="G509" i="4"/>
  <c r="B509" i="4"/>
  <c r="A509" i="4"/>
  <c r="H508" i="4"/>
  <c r="G508" i="4"/>
  <c r="B508" i="4"/>
  <c r="A508" i="4"/>
  <c r="H507" i="4"/>
  <c r="G507" i="4"/>
  <c r="B507" i="4"/>
  <c r="A507" i="4"/>
  <c r="H506" i="4"/>
  <c r="G506" i="4"/>
  <c r="B506" i="4"/>
  <c r="A506" i="4"/>
  <c r="H505" i="4"/>
  <c r="G505" i="4"/>
  <c r="B505" i="4"/>
  <c r="A505" i="4"/>
  <c r="H504" i="4"/>
  <c r="G504" i="4"/>
  <c r="B504" i="4"/>
  <c r="A504" i="4"/>
  <c r="H503" i="4"/>
  <c r="G503" i="4"/>
  <c r="B503" i="4"/>
  <c r="A503" i="4"/>
  <c r="H502" i="4"/>
  <c r="G502" i="4"/>
  <c r="B502" i="4"/>
  <c r="A502" i="4"/>
  <c r="H501" i="4"/>
  <c r="G501" i="4"/>
  <c r="B501" i="4"/>
  <c r="A501" i="4"/>
  <c r="H500" i="4"/>
  <c r="G500" i="4"/>
  <c r="B500" i="4"/>
  <c r="A500" i="4"/>
  <c r="H499" i="4"/>
  <c r="G499" i="4"/>
  <c r="B499" i="4"/>
  <c r="A499" i="4"/>
  <c r="H498" i="4"/>
  <c r="G498" i="4"/>
  <c r="B498" i="4"/>
  <c r="A498" i="4"/>
  <c r="H497" i="4"/>
  <c r="G497" i="4"/>
  <c r="B497" i="4"/>
  <c r="A497" i="4"/>
  <c r="H496" i="4"/>
  <c r="G496" i="4"/>
  <c r="B496" i="4"/>
  <c r="A496" i="4"/>
  <c r="H495" i="4"/>
  <c r="G495" i="4"/>
  <c r="B495" i="4"/>
  <c r="A495" i="4"/>
  <c r="H494" i="4"/>
  <c r="G494" i="4"/>
  <c r="B494" i="4"/>
  <c r="A494" i="4"/>
  <c r="H493" i="4"/>
  <c r="G493" i="4"/>
  <c r="B493" i="4"/>
  <c r="A493" i="4"/>
  <c r="H492" i="4"/>
  <c r="G492" i="4"/>
  <c r="B492" i="4"/>
  <c r="A492" i="4"/>
  <c r="H491" i="4"/>
  <c r="G491" i="4"/>
  <c r="B491" i="4"/>
  <c r="A491" i="4"/>
  <c r="H490" i="4"/>
  <c r="G490" i="4"/>
  <c r="B490" i="4"/>
  <c r="A490" i="4"/>
  <c r="H489" i="4"/>
  <c r="G489" i="4"/>
  <c r="B489" i="4"/>
  <c r="A489" i="4"/>
  <c r="H488" i="4"/>
  <c r="G488" i="4"/>
  <c r="B488" i="4"/>
  <c r="A488" i="4"/>
  <c r="H487" i="4"/>
  <c r="G487" i="4"/>
  <c r="B487" i="4"/>
  <c r="A487" i="4"/>
  <c r="H486" i="4"/>
  <c r="G486" i="4"/>
  <c r="B486" i="4"/>
  <c r="A486" i="4"/>
  <c r="H485" i="4"/>
  <c r="G485" i="4"/>
  <c r="B485" i="4"/>
  <c r="A485" i="4"/>
  <c r="H484" i="4"/>
  <c r="G484" i="4"/>
  <c r="B484" i="4"/>
  <c r="A484" i="4"/>
  <c r="H483" i="4"/>
  <c r="G483" i="4"/>
  <c r="B483" i="4"/>
  <c r="A483" i="4"/>
  <c r="H482" i="4"/>
  <c r="G482" i="4"/>
  <c r="B482" i="4"/>
  <c r="A482" i="4"/>
  <c r="H481" i="4"/>
  <c r="G481" i="4"/>
  <c r="B481" i="4"/>
  <c r="A481" i="4"/>
  <c r="H480" i="4"/>
  <c r="G480" i="4"/>
  <c r="B480" i="4"/>
  <c r="A480" i="4"/>
  <c r="H479" i="4"/>
  <c r="G479" i="4"/>
  <c r="B479" i="4"/>
  <c r="A479" i="4"/>
  <c r="H478" i="4"/>
  <c r="G478" i="4"/>
  <c r="B478" i="4"/>
  <c r="A478" i="4"/>
  <c r="H477" i="4"/>
  <c r="G477" i="4"/>
  <c r="B477" i="4"/>
  <c r="A477" i="4"/>
  <c r="H476" i="4"/>
  <c r="G476" i="4"/>
  <c r="B476" i="4"/>
  <c r="A476" i="4"/>
  <c r="H475" i="4"/>
  <c r="G475" i="4"/>
  <c r="B475" i="4"/>
  <c r="A475" i="4"/>
  <c r="H474" i="4"/>
  <c r="G474" i="4"/>
  <c r="B474" i="4"/>
  <c r="A474" i="4"/>
  <c r="H473" i="4"/>
  <c r="G473" i="4"/>
  <c r="B473" i="4"/>
  <c r="A473" i="4"/>
  <c r="H472" i="4"/>
  <c r="G472" i="4"/>
  <c r="B472" i="4"/>
  <c r="A472" i="4"/>
  <c r="H471" i="4"/>
  <c r="G471" i="4"/>
  <c r="B471" i="4"/>
  <c r="A471" i="4"/>
  <c r="H470" i="4"/>
  <c r="G470" i="4"/>
  <c r="B470" i="4"/>
  <c r="A470" i="4"/>
  <c r="H469" i="4"/>
  <c r="G469" i="4"/>
  <c r="B469" i="4"/>
  <c r="A469" i="4"/>
  <c r="H468" i="4"/>
  <c r="G468" i="4"/>
  <c r="B468" i="4"/>
  <c r="A468" i="4"/>
  <c r="H467" i="4"/>
  <c r="G467" i="4"/>
  <c r="B467" i="4"/>
  <c r="A467" i="4"/>
  <c r="H466" i="4"/>
  <c r="G466" i="4"/>
  <c r="B466" i="4"/>
  <c r="A466" i="4"/>
  <c r="H465" i="4"/>
  <c r="G465" i="4"/>
  <c r="B465" i="4"/>
  <c r="A465" i="4"/>
  <c r="H464" i="4"/>
  <c r="G464" i="4"/>
  <c r="B464" i="4"/>
  <c r="A464" i="4"/>
  <c r="H463" i="4"/>
  <c r="G463" i="4"/>
  <c r="B463" i="4"/>
  <c r="A463" i="4"/>
  <c r="H462" i="4"/>
  <c r="G462" i="4"/>
  <c r="B462" i="4"/>
  <c r="A462" i="4"/>
  <c r="H461" i="4"/>
  <c r="G461" i="4"/>
  <c r="B461" i="4"/>
  <c r="A461" i="4"/>
  <c r="H460" i="4"/>
  <c r="G460" i="4"/>
  <c r="B460" i="4"/>
  <c r="A460" i="4"/>
  <c r="H459" i="4"/>
  <c r="G459" i="4"/>
  <c r="B459" i="4"/>
  <c r="A459" i="4"/>
  <c r="H458" i="4"/>
  <c r="G458" i="4"/>
  <c r="B458" i="4"/>
  <c r="A458" i="4"/>
  <c r="H457" i="4"/>
  <c r="G457" i="4"/>
  <c r="B457" i="4"/>
  <c r="A457" i="4"/>
  <c r="H456" i="4"/>
  <c r="G456" i="4"/>
  <c r="B456" i="4"/>
  <c r="A456" i="4"/>
  <c r="H455" i="4"/>
  <c r="G455" i="4"/>
  <c r="B455" i="4"/>
  <c r="A455" i="4"/>
  <c r="H454" i="4"/>
  <c r="G454" i="4"/>
  <c r="B454" i="4"/>
  <c r="A454" i="4"/>
  <c r="H453" i="4"/>
  <c r="G453" i="4"/>
  <c r="B453" i="4"/>
  <c r="A453" i="4"/>
  <c r="H452" i="4"/>
  <c r="G452" i="4"/>
  <c r="B452" i="4"/>
  <c r="A452" i="4"/>
  <c r="H451" i="4"/>
  <c r="G451" i="4"/>
  <c r="B451" i="4"/>
  <c r="A451" i="4"/>
  <c r="H450" i="4"/>
  <c r="G450" i="4"/>
  <c r="B450" i="4"/>
  <c r="A450" i="4"/>
  <c r="H449" i="4"/>
  <c r="G449" i="4"/>
  <c r="B449" i="4"/>
  <c r="A449" i="4"/>
  <c r="H448" i="4"/>
  <c r="G448" i="4"/>
  <c r="B448" i="4"/>
  <c r="A448" i="4"/>
  <c r="H447" i="4"/>
  <c r="G447" i="4"/>
  <c r="B447" i="4"/>
  <c r="A447" i="4"/>
  <c r="H446" i="4"/>
  <c r="G446" i="4"/>
  <c r="B446" i="4"/>
  <c r="A446" i="4"/>
  <c r="H445" i="4"/>
  <c r="G445" i="4"/>
  <c r="B445" i="4"/>
  <c r="A445" i="4"/>
  <c r="H444" i="4"/>
  <c r="G444" i="4"/>
  <c r="B444" i="4"/>
  <c r="A444" i="4"/>
  <c r="H443" i="4"/>
  <c r="G443" i="4"/>
  <c r="B443" i="4"/>
  <c r="A443" i="4"/>
  <c r="H442" i="4"/>
  <c r="G442" i="4"/>
  <c r="B442" i="4"/>
  <c r="A442" i="4"/>
  <c r="H441" i="4"/>
  <c r="G441" i="4"/>
  <c r="B441" i="4"/>
  <c r="A441" i="4"/>
  <c r="H440" i="4"/>
  <c r="G440" i="4"/>
  <c r="B440" i="4"/>
  <c r="A440" i="4"/>
  <c r="H439" i="4"/>
  <c r="G439" i="4"/>
  <c r="B439" i="4"/>
  <c r="A439" i="4"/>
  <c r="H438" i="4"/>
  <c r="G438" i="4"/>
  <c r="B438" i="4"/>
  <c r="A438" i="4"/>
  <c r="H437" i="4"/>
  <c r="G437" i="4"/>
  <c r="B437" i="4"/>
  <c r="A437" i="4"/>
  <c r="H436" i="4"/>
  <c r="G436" i="4"/>
  <c r="B436" i="4"/>
  <c r="A436" i="4"/>
  <c r="H435" i="4"/>
  <c r="G435" i="4"/>
  <c r="B435" i="4"/>
  <c r="A435" i="4"/>
  <c r="H434" i="4"/>
  <c r="G434" i="4"/>
  <c r="B434" i="4"/>
  <c r="A434" i="4"/>
  <c r="H433" i="4"/>
  <c r="G433" i="4"/>
  <c r="B433" i="4"/>
  <c r="A433" i="4"/>
  <c r="H432" i="4"/>
  <c r="G432" i="4"/>
  <c r="B432" i="4"/>
  <c r="A432" i="4"/>
  <c r="H431" i="4"/>
  <c r="G431" i="4"/>
  <c r="B431" i="4"/>
  <c r="A431" i="4"/>
  <c r="H430" i="4"/>
  <c r="G430" i="4"/>
  <c r="B430" i="4"/>
  <c r="A430" i="4"/>
  <c r="H429" i="4"/>
  <c r="G429" i="4"/>
  <c r="B429" i="4"/>
  <c r="A429" i="4"/>
  <c r="H428" i="4"/>
  <c r="G428" i="4"/>
  <c r="B428" i="4"/>
  <c r="A428" i="4"/>
  <c r="H427" i="4"/>
  <c r="G427" i="4"/>
  <c r="B427" i="4"/>
  <c r="A427" i="4"/>
  <c r="H426" i="4"/>
  <c r="G426" i="4"/>
  <c r="B426" i="4"/>
  <c r="A426" i="4"/>
  <c r="H425" i="4"/>
  <c r="G425" i="4"/>
  <c r="B425" i="4"/>
  <c r="A425" i="4"/>
  <c r="H424" i="4"/>
  <c r="G424" i="4"/>
  <c r="B424" i="4"/>
  <c r="A424" i="4"/>
  <c r="H423" i="4"/>
  <c r="G423" i="4"/>
  <c r="B423" i="4"/>
  <c r="A423" i="4"/>
  <c r="H422" i="4"/>
  <c r="G422" i="4"/>
  <c r="B422" i="4"/>
  <c r="A422" i="4"/>
  <c r="H421" i="4"/>
  <c r="G421" i="4"/>
  <c r="B421" i="4"/>
  <c r="A421" i="4"/>
  <c r="H420" i="4"/>
  <c r="G420" i="4"/>
  <c r="B420" i="4"/>
  <c r="A420" i="4"/>
  <c r="H419" i="4"/>
  <c r="G419" i="4"/>
  <c r="B419" i="4"/>
  <c r="A419" i="4"/>
  <c r="H418" i="4"/>
  <c r="G418" i="4"/>
  <c r="B418" i="4"/>
  <c r="A418" i="4"/>
  <c r="H417" i="4"/>
  <c r="G417" i="4"/>
  <c r="B417" i="4"/>
  <c r="A417" i="4"/>
  <c r="H416" i="4"/>
  <c r="G416" i="4"/>
  <c r="B416" i="4"/>
  <c r="A416" i="4"/>
  <c r="H415" i="4"/>
  <c r="G415" i="4"/>
  <c r="B415" i="4"/>
  <c r="A415" i="4"/>
  <c r="H414" i="4"/>
  <c r="G414" i="4"/>
  <c r="B414" i="4"/>
  <c r="A414" i="4"/>
  <c r="H413" i="4"/>
  <c r="G413" i="4"/>
  <c r="B413" i="4"/>
  <c r="A413" i="4"/>
  <c r="H412" i="4"/>
  <c r="G412" i="4"/>
  <c r="B412" i="4"/>
  <c r="A412" i="4"/>
  <c r="H411" i="4"/>
  <c r="G411" i="4"/>
  <c r="B411" i="4"/>
  <c r="A411" i="4"/>
  <c r="H410" i="4"/>
  <c r="G410" i="4"/>
  <c r="B410" i="4"/>
  <c r="A410" i="4"/>
  <c r="H409" i="4"/>
  <c r="G409" i="4"/>
  <c r="B409" i="4"/>
  <c r="A409" i="4"/>
  <c r="H408" i="4"/>
  <c r="G408" i="4"/>
  <c r="B408" i="4"/>
  <c r="A408" i="4"/>
  <c r="H407" i="4"/>
  <c r="G407" i="4"/>
  <c r="B407" i="4"/>
  <c r="A407" i="4"/>
  <c r="H406" i="4"/>
  <c r="G406" i="4"/>
  <c r="B406" i="4"/>
  <c r="A406" i="4"/>
  <c r="H405" i="4"/>
  <c r="G405" i="4"/>
  <c r="B405" i="4"/>
  <c r="A405" i="4"/>
  <c r="H404" i="4"/>
  <c r="G404" i="4"/>
  <c r="B404" i="4"/>
  <c r="A404" i="4"/>
  <c r="H403" i="4"/>
  <c r="G403" i="4"/>
  <c r="B403" i="4"/>
  <c r="A403" i="4"/>
  <c r="H402" i="4"/>
  <c r="G402" i="4"/>
  <c r="B402" i="4"/>
  <c r="A402" i="4"/>
  <c r="H401" i="4"/>
  <c r="G401" i="4"/>
  <c r="B401" i="4"/>
  <c r="A401" i="4"/>
  <c r="H400" i="4"/>
  <c r="G400" i="4"/>
  <c r="B400" i="4"/>
  <c r="A400" i="4"/>
  <c r="H399" i="4"/>
  <c r="G399" i="4"/>
  <c r="B399" i="4"/>
  <c r="A399" i="4"/>
  <c r="H398" i="4"/>
  <c r="G398" i="4"/>
  <c r="B398" i="4"/>
  <c r="A398" i="4"/>
  <c r="H397" i="4"/>
  <c r="G397" i="4"/>
  <c r="B397" i="4"/>
  <c r="A397" i="4"/>
  <c r="H396" i="4"/>
  <c r="G396" i="4"/>
  <c r="B396" i="4"/>
  <c r="A396" i="4"/>
  <c r="H395" i="4"/>
  <c r="G395" i="4"/>
  <c r="B395" i="4"/>
  <c r="A395" i="4"/>
  <c r="H394" i="4"/>
  <c r="G394" i="4"/>
  <c r="B394" i="4"/>
  <c r="A394" i="4"/>
  <c r="H393" i="4"/>
  <c r="G393" i="4"/>
  <c r="B393" i="4"/>
  <c r="A393" i="4"/>
  <c r="H392" i="4"/>
  <c r="G392" i="4"/>
  <c r="B392" i="4"/>
  <c r="A392" i="4"/>
  <c r="H391" i="4"/>
  <c r="G391" i="4"/>
  <c r="B391" i="4"/>
  <c r="A391" i="4"/>
  <c r="H390" i="4"/>
  <c r="G390" i="4"/>
  <c r="B390" i="4"/>
  <c r="A390" i="4"/>
  <c r="H389" i="4"/>
  <c r="G389" i="4"/>
  <c r="B389" i="4"/>
  <c r="A389" i="4"/>
  <c r="H388" i="4"/>
  <c r="G388" i="4"/>
  <c r="B388" i="4"/>
  <c r="A388" i="4"/>
  <c r="H387" i="4"/>
  <c r="G387" i="4"/>
  <c r="B387" i="4"/>
  <c r="A387" i="4"/>
  <c r="H386" i="4"/>
  <c r="G386" i="4"/>
  <c r="B386" i="4"/>
  <c r="A386" i="4"/>
  <c r="H385" i="4"/>
  <c r="G385" i="4"/>
  <c r="B385" i="4"/>
  <c r="A385" i="4"/>
  <c r="H384" i="4"/>
  <c r="G384" i="4"/>
  <c r="B384" i="4"/>
  <c r="A384" i="4"/>
  <c r="H383" i="4"/>
  <c r="G383" i="4"/>
  <c r="B383" i="4"/>
  <c r="A383" i="4"/>
  <c r="H382" i="4"/>
  <c r="G382" i="4"/>
  <c r="B382" i="4"/>
  <c r="A382" i="4"/>
  <c r="H381" i="4"/>
  <c r="G381" i="4"/>
  <c r="B381" i="4"/>
  <c r="A381" i="4"/>
  <c r="H380" i="4"/>
  <c r="G380" i="4"/>
  <c r="B380" i="4"/>
  <c r="A380" i="4"/>
  <c r="H379" i="4"/>
  <c r="G379" i="4"/>
  <c r="B379" i="4"/>
  <c r="A379" i="4"/>
  <c r="H378" i="4"/>
  <c r="G378" i="4"/>
  <c r="B378" i="4"/>
  <c r="A378" i="4"/>
  <c r="H377" i="4"/>
  <c r="G377" i="4"/>
  <c r="B377" i="4"/>
  <c r="A377" i="4"/>
  <c r="H376" i="4"/>
  <c r="G376" i="4"/>
  <c r="B376" i="4"/>
  <c r="A376" i="4"/>
  <c r="H375" i="4"/>
  <c r="G375" i="4"/>
  <c r="B375" i="4"/>
  <c r="A375" i="4"/>
  <c r="H374" i="4"/>
  <c r="G374" i="4"/>
  <c r="B374" i="4"/>
  <c r="A374" i="4"/>
  <c r="H373" i="4"/>
  <c r="G373" i="4"/>
  <c r="B373" i="4"/>
  <c r="A373" i="4"/>
  <c r="H372" i="4"/>
  <c r="G372" i="4"/>
  <c r="B372" i="4"/>
  <c r="A372" i="4"/>
  <c r="H371" i="4"/>
  <c r="G371" i="4"/>
  <c r="B371" i="4"/>
  <c r="A371" i="4"/>
  <c r="H370" i="4"/>
  <c r="G370" i="4"/>
  <c r="B370" i="4"/>
  <c r="A370" i="4"/>
  <c r="H369" i="4"/>
  <c r="G369" i="4"/>
  <c r="B369" i="4"/>
  <c r="A369" i="4"/>
  <c r="H368" i="4"/>
  <c r="G368" i="4"/>
  <c r="B368" i="4"/>
  <c r="A368" i="4"/>
  <c r="H367" i="4"/>
  <c r="G367" i="4"/>
  <c r="B367" i="4"/>
  <c r="A367" i="4"/>
  <c r="H366" i="4"/>
  <c r="G366" i="4"/>
  <c r="B366" i="4"/>
  <c r="A366" i="4"/>
  <c r="H365" i="4"/>
  <c r="G365" i="4"/>
  <c r="B365" i="4"/>
  <c r="A365" i="4"/>
  <c r="H364" i="4"/>
  <c r="G364" i="4"/>
  <c r="B364" i="4"/>
  <c r="A364" i="4"/>
  <c r="H363" i="4"/>
  <c r="G363" i="4"/>
  <c r="B363" i="4"/>
  <c r="A363" i="4"/>
  <c r="H362" i="4"/>
  <c r="G362" i="4"/>
  <c r="B362" i="4"/>
  <c r="A362" i="4"/>
  <c r="H361" i="4"/>
  <c r="G361" i="4"/>
  <c r="B361" i="4"/>
  <c r="A361" i="4"/>
  <c r="H360" i="4"/>
  <c r="G360" i="4"/>
  <c r="B360" i="4"/>
  <c r="A360" i="4"/>
  <c r="H359" i="4"/>
  <c r="G359" i="4"/>
  <c r="B359" i="4"/>
  <c r="A359" i="4"/>
  <c r="H358" i="4"/>
  <c r="G358" i="4"/>
  <c r="B358" i="4"/>
  <c r="A358" i="4"/>
  <c r="H357" i="4"/>
  <c r="G357" i="4"/>
  <c r="B357" i="4"/>
  <c r="A357" i="4"/>
  <c r="H356" i="4"/>
  <c r="G356" i="4"/>
  <c r="B356" i="4"/>
  <c r="A356" i="4"/>
  <c r="H355" i="4"/>
  <c r="G355" i="4"/>
  <c r="B355" i="4"/>
  <c r="A355" i="4"/>
  <c r="H354" i="4"/>
  <c r="G354" i="4"/>
  <c r="B354" i="4"/>
  <c r="A354" i="4"/>
  <c r="H353" i="4"/>
  <c r="G353" i="4"/>
  <c r="B353" i="4"/>
  <c r="A353" i="4"/>
  <c r="H352" i="4"/>
  <c r="G352" i="4"/>
  <c r="B352" i="4"/>
  <c r="A352" i="4"/>
  <c r="H351" i="4"/>
  <c r="G351" i="4"/>
  <c r="B351" i="4"/>
  <c r="A351" i="4"/>
  <c r="H350" i="4"/>
  <c r="G350" i="4"/>
  <c r="B350" i="4"/>
  <c r="A350" i="4"/>
  <c r="H349" i="4"/>
  <c r="G349" i="4"/>
  <c r="B349" i="4"/>
  <c r="A349" i="4"/>
  <c r="H348" i="4"/>
  <c r="G348" i="4"/>
  <c r="B348" i="4"/>
  <c r="A348" i="4"/>
  <c r="H347" i="4"/>
  <c r="G347" i="4"/>
  <c r="B347" i="4"/>
  <c r="A347" i="4"/>
  <c r="H346" i="4"/>
  <c r="G346" i="4"/>
  <c r="B346" i="4"/>
  <c r="A346" i="4"/>
  <c r="H345" i="4"/>
  <c r="G345" i="4"/>
  <c r="B345" i="4"/>
  <c r="A345" i="4"/>
  <c r="H344" i="4"/>
  <c r="G344" i="4"/>
  <c r="B344" i="4"/>
  <c r="A344" i="4"/>
  <c r="H343" i="4"/>
  <c r="G343" i="4"/>
  <c r="B343" i="4"/>
  <c r="A343" i="4"/>
  <c r="H342" i="4"/>
  <c r="G342" i="4"/>
  <c r="B342" i="4"/>
  <c r="A342" i="4"/>
  <c r="H341" i="4"/>
  <c r="G341" i="4"/>
  <c r="B341" i="4"/>
  <c r="A341" i="4"/>
  <c r="H340" i="4"/>
  <c r="G340" i="4"/>
  <c r="B340" i="4"/>
  <c r="A340" i="4"/>
  <c r="H339" i="4"/>
  <c r="G339" i="4"/>
  <c r="B339" i="4"/>
  <c r="A339" i="4"/>
  <c r="H338" i="4"/>
  <c r="G338" i="4"/>
  <c r="B338" i="4"/>
  <c r="A338" i="4"/>
  <c r="H337" i="4"/>
  <c r="G337" i="4"/>
  <c r="B337" i="4"/>
  <c r="A337" i="4"/>
  <c r="H336" i="4"/>
  <c r="G336" i="4"/>
  <c r="B336" i="4"/>
  <c r="A336" i="4"/>
  <c r="H335" i="4"/>
  <c r="G335" i="4"/>
  <c r="B335" i="4"/>
  <c r="A335" i="4"/>
  <c r="H334" i="4"/>
  <c r="G334" i="4"/>
  <c r="B334" i="4"/>
  <c r="A334" i="4"/>
  <c r="H333" i="4"/>
  <c r="G333" i="4"/>
  <c r="B333" i="4"/>
  <c r="A333" i="4"/>
  <c r="H332" i="4"/>
  <c r="G332" i="4"/>
  <c r="B332" i="4"/>
  <c r="A332" i="4"/>
  <c r="H331" i="4"/>
  <c r="G331" i="4"/>
  <c r="B331" i="4"/>
  <c r="A331" i="4"/>
  <c r="H330" i="4"/>
  <c r="G330" i="4"/>
  <c r="B330" i="4"/>
  <c r="A330" i="4"/>
  <c r="H329" i="4"/>
  <c r="G329" i="4"/>
  <c r="B329" i="4"/>
  <c r="A329" i="4"/>
  <c r="H328" i="4"/>
  <c r="G328" i="4"/>
  <c r="B328" i="4"/>
  <c r="A328" i="4"/>
  <c r="H327" i="4"/>
  <c r="G327" i="4"/>
  <c r="B327" i="4"/>
  <c r="A327" i="4"/>
  <c r="H326" i="4"/>
  <c r="G326" i="4"/>
  <c r="B326" i="4"/>
  <c r="A326" i="4"/>
  <c r="H325" i="4"/>
  <c r="G325" i="4"/>
  <c r="B325" i="4"/>
  <c r="A325" i="4"/>
  <c r="H324" i="4"/>
  <c r="G324" i="4"/>
  <c r="B324" i="4"/>
  <c r="A324" i="4"/>
  <c r="H323" i="4"/>
  <c r="G323" i="4"/>
  <c r="B323" i="4"/>
  <c r="A323" i="4"/>
  <c r="H322" i="4"/>
  <c r="G322" i="4"/>
  <c r="B322" i="4"/>
  <c r="A322" i="4"/>
  <c r="H321" i="4"/>
  <c r="G321" i="4"/>
  <c r="B321" i="4"/>
  <c r="A321" i="4"/>
  <c r="H320" i="4"/>
  <c r="G320" i="4"/>
  <c r="B320" i="4"/>
  <c r="A320" i="4"/>
  <c r="H319" i="4"/>
  <c r="G319" i="4"/>
  <c r="B319" i="4"/>
  <c r="A319" i="4"/>
  <c r="H318" i="4"/>
  <c r="G318" i="4"/>
  <c r="B318" i="4"/>
  <c r="A318" i="4"/>
  <c r="H317" i="4"/>
  <c r="G317" i="4"/>
  <c r="B317" i="4"/>
  <c r="A317" i="4"/>
  <c r="H316" i="4"/>
  <c r="G316" i="4"/>
  <c r="B316" i="4"/>
  <c r="A316" i="4"/>
  <c r="H315" i="4"/>
  <c r="G315" i="4"/>
  <c r="B315" i="4"/>
  <c r="A315" i="4"/>
  <c r="H314" i="4"/>
  <c r="G314" i="4"/>
  <c r="B314" i="4"/>
  <c r="A314" i="4"/>
  <c r="H313" i="4"/>
  <c r="G313" i="4"/>
  <c r="B313" i="4"/>
  <c r="A313" i="4"/>
  <c r="H312" i="4"/>
  <c r="G312" i="4"/>
  <c r="B312" i="4"/>
  <c r="A312" i="4"/>
  <c r="H311" i="4"/>
  <c r="G311" i="4"/>
  <c r="B311" i="4"/>
  <c r="A311" i="4"/>
  <c r="H310" i="4"/>
  <c r="G310" i="4"/>
  <c r="B310" i="4"/>
  <c r="A310" i="4"/>
  <c r="H309" i="4"/>
  <c r="G309" i="4"/>
  <c r="B309" i="4"/>
  <c r="A309" i="4"/>
  <c r="H308" i="4"/>
  <c r="G308" i="4"/>
  <c r="B308" i="4"/>
  <c r="A308" i="4"/>
  <c r="H307" i="4"/>
  <c r="G307" i="4"/>
  <c r="B307" i="4"/>
  <c r="A307" i="4"/>
  <c r="H306" i="4"/>
  <c r="G306" i="4"/>
  <c r="B306" i="4"/>
  <c r="A306" i="4"/>
  <c r="H305" i="4"/>
  <c r="G305" i="4"/>
  <c r="B305" i="4"/>
  <c r="A305" i="4"/>
  <c r="H304" i="4"/>
  <c r="G304" i="4"/>
  <c r="B304" i="4"/>
  <c r="A304" i="4"/>
  <c r="H303" i="4"/>
  <c r="G303" i="4"/>
  <c r="B303" i="4"/>
  <c r="A303" i="4"/>
  <c r="H302" i="4"/>
  <c r="G302" i="4"/>
  <c r="B302" i="4"/>
  <c r="A302" i="4"/>
  <c r="H301" i="4"/>
  <c r="G301" i="4"/>
  <c r="B301" i="4"/>
  <c r="A301" i="4"/>
  <c r="H300" i="4"/>
  <c r="G300" i="4"/>
  <c r="B300" i="4"/>
  <c r="A300" i="4"/>
  <c r="H299" i="4"/>
  <c r="G299" i="4"/>
  <c r="B299" i="4"/>
  <c r="A299" i="4"/>
  <c r="H298" i="4"/>
  <c r="G298" i="4"/>
  <c r="B298" i="4"/>
  <c r="A298" i="4"/>
  <c r="H297" i="4"/>
  <c r="G297" i="4"/>
  <c r="B297" i="4"/>
  <c r="A297" i="4"/>
  <c r="H296" i="4"/>
  <c r="G296" i="4"/>
  <c r="B296" i="4"/>
  <c r="A296" i="4"/>
  <c r="H295" i="4"/>
  <c r="G295" i="4"/>
  <c r="B295" i="4"/>
  <c r="A295" i="4"/>
  <c r="H294" i="4"/>
  <c r="G294" i="4"/>
  <c r="B294" i="4"/>
  <c r="A294" i="4"/>
  <c r="H293" i="4"/>
  <c r="G293" i="4"/>
  <c r="B293" i="4"/>
  <c r="A293" i="4"/>
  <c r="H292" i="4"/>
  <c r="G292" i="4"/>
  <c r="B292" i="4"/>
  <c r="A292" i="4"/>
  <c r="H291" i="4"/>
  <c r="G291" i="4"/>
  <c r="B291" i="4"/>
  <c r="A291" i="4"/>
  <c r="H290" i="4"/>
  <c r="G290" i="4"/>
  <c r="B290" i="4"/>
  <c r="A290" i="4"/>
  <c r="H289" i="4"/>
  <c r="G289" i="4"/>
  <c r="B289" i="4"/>
  <c r="A289" i="4"/>
  <c r="H288" i="4"/>
  <c r="G288" i="4"/>
  <c r="B288" i="4"/>
  <c r="A288" i="4"/>
  <c r="H287" i="4"/>
  <c r="G287" i="4"/>
  <c r="B287" i="4"/>
  <c r="A287" i="4"/>
  <c r="H286" i="4"/>
  <c r="G286" i="4"/>
  <c r="B286" i="4"/>
  <c r="A286" i="4"/>
  <c r="H285" i="4"/>
  <c r="G285" i="4"/>
  <c r="B285" i="4"/>
  <c r="A285" i="4"/>
  <c r="H284" i="4"/>
  <c r="G284" i="4"/>
  <c r="B284" i="4"/>
  <c r="A284" i="4"/>
  <c r="H283" i="4"/>
  <c r="G283" i="4"/>
  <c r="B283" i="4"/>
  <c r="A283" i="4"/>
  <c r="H282" i="4"/>
  <c r="G282" i="4"/>
  <c r="B282" i="4"/>
  <c r="A282" i="4"/>
  <c r="H281" i="4"/>
  <c r="G281" i="4"/>
  <c r="B281" i="4"/>
  <c r="A281" i="4"/>
  <c r="H280" i="4"/>
  <c r="G280" i="4"/>
  <c r="B280" i="4"/>
  <c r="A280" i="4"/>
  <c r="H279" i="4"/>
  <c r="G279" i="4"/>
  <c r="B279" i="4"/>
  <c r="A279" i="4"/>
  <c r="H278" i="4"/>
  <c r="G278" i="4"/>
  <c r="B278" i="4"/>
  <c r="A278" i="4"/>
  <c r="H277" i="4"/>
  <c r="G277" i="4"/>
  <c r="B277" i="4"/>
  <c r="A277" i="4"/>
  <c r="H276" i="4"/>
  <c r="G276" i="4"/>
  <c r="B276" i="4"/>
  <c r="A276" i="4"/>
  <c r="H275" i="4"/>
  <c r="G275" i="4"/>
  <c r="B275" i="4"/>
  <c r="A275" i="4"/>
  <c r="H274" i="4"/>
  <c r="G274" i="4"/>
  <c r="B274" i="4"/>
  <c r="A274" i="4"/>
  <c r="H273" i="4"/>
  <c r="G273" i="4"/>
  <c r="B273" i="4"/>
  <c r="A273" i="4"/>
  <c r="H272" i="4"/>
  <c r="G272" i="4"/>
  <c r="B272" i="4"/>
  <c r="A272" i="4"/>
  <c r="H271" i="4"/>
  <c r="G271" i="4"/>
  <c r="B271" i="4"/>
  <c r="A271" i="4"/>
  <c r="H270" i="4"/>
  <c r="G270" i="4"/>
  <c r="B270" i="4"/>
  <c r="A270" i="4"/>
  <c r="H269" i="4"/>
  <c r="G269" i="4"/>
  <c r="B269" i="4"/>
  <c r="A269" i="4"/>
  <c r="H268" i="4"/>
  <c r="G268" i="4"/>
  <c r="B268" i="4"/>
  <c r="A268" i="4"/>
  <c r="H267" i="4"/>
  <c r="G267" i="4"/>
  <c r="B267" i="4"/>
  <c r="A267" i="4"/>
  <c r="H266" i="4"/>
  <c r="G266" i="4"/>
  <c r="B266" i="4"/>
  <c r="A266" i="4"/>
  <c r="H265" i="4"/>
  <c r="G265" i="4"/>
  <c r="B265" i="4"/>
  <c r="A265" i="4"/>
  <c r="H264" i="4"/>
  <c r="G264" i="4"/>
  <c r="B264" i="4"/>
  <c r="A264" i="4"/>
  <c r="H263" i="4"/>
  <c r="G263" i="4"/>
  <c r="B263" i="4"/>
  <c r="A263" i="4"/>
  <c r="H262" i="4"/>
  <c r="G262" i="4"/>
  <c r="B262" i="4"/>
  <c r="A262" i="4"/>
  <c r="H261" i="4"/>
  <c r="G261" i="4"/>
  <c r="B261" i="4"/>
  <c r="A261" i="4"/>
  <c r="H260" i="4"/>
  <c r="G260" i="4"/>
  <c r="B260" i="4"/>
  <c r="A260" i="4"/>
  <c r="H259" i="4"/>
  <c r="G259" i="4"/>
  <c r="B259" i="4"/>
  <c r="A259" i="4"/>
  <c r="H258" i="4"/>
  <c r="G258" i="4"/>
  <c r="B258" i="4"/>
  <c r="A258" i="4"/>
  <c r="H257" i="4"/>
  <c r="G257" i="4"/>
  <c r="B257" i="4"/>
  <c r="A257" i="4"/>
  <c r="H256" i="4"/>
  <c r="G256" i="4"/>
  <c r="B256" i="4"/>
  <c r="A256" i="4"/>
  <c r="H255" i="4"/>
  <c r="G255" i="4"/>
  <c r="B255" i="4"/>
  <c r="A255" i="4"/>
  <c r="H254" i="4"/>
  <c r="G254" i="4"/>
  <c r="B254" i="4"/>
  <c r="A254" i="4"/>
  <c r="H253" i="4"/>
  <c r="G253" i="4"/>
  <c r="B253" i="4"/>
  <c r="A253" i="4"/>
  <c r="H252" i="4"/>
  <c r="G252" i="4"/>
  <c r="B252" i="4"/>
  <c r="A252" i="4"/>
  <c r="H251" i="4"/>
  <c r="G251" i="4"/>
  <c r="B251" i="4"/>
  <c r="A251" i="4"/>
  <c r="H250" i="4"/>
  <c r="G250" i="4"/>
  <c r="B250" i="4"/>
  <c r="A250" i="4"/>
  <c r="H249" i="4"/>
  <c r="G249" i="4"/>
  <c r="B249" i="4"/>
  <c r="A249" i="4"/>
  <c r="H248" i="4"/>
  <c r="G248" i="4"/>
  <c r="B248" i="4"/>
  <c r="A248" i="4"/>
  <c r="H247" i="4"/>
  <c r="G247" i="4"/>
  <c r="B247" i="4"/>
  <c r="A247" i="4"/>
  <c r="H246" i="4"/>
  <c r="G246" i="4"/>
  <c r="B246" i="4"/>
  <c r="A246" i="4"/>
  <c r="H245" i="4"/>
  <c r="G245" i="4"/>
  <c r="B245" i="4"/>
  <c r="A245" i="4"/>
  <c r="H244" i="4"/>
  <c r="G244" i="4"/>
  <c r="B244" i="4"/>
  <c r="A244" i="4"/>
  <c r="H243" i="4"/>
  <c r="G243" i="4"/>
  <c r="B243" i="4"/>
  <c r="A243" i="4"/>
  <c r="H242" i="4"/>
  <c r="G242" i="4"/>
  <c r="B242" i="4"/>
  <c r="A242" i="4"/>
  <c r="H241" i="4"/>
  <c r="G241" i="4"/>
  <c r="B241" i="4"/>
  <c r="A241" i="4"/>
  <c r="H240" i="4"/>
  <c r="G240" i="4"/>
  <c r="B240" i="4"/>
  <c r="A240" i="4"/>
  <c r="H239" i="4"/>
  <c r="G239" i="4"/>
  <c r="B239" i="4"/>
  <c r="A239" i="4"/>
  <c r="H238" i="4"/>
  <c r="G238" i="4"/>
  <c r="B238" i="4"/>
  <c r="A238" i="4"/>
  <c r="H237" i="4"/>
  <c r="G237" i="4"/>
  <c r="B237" i="4"/>
  <c r="A237" i="4"/>
  <c r="H236" i="4"/>
  <c r="G236" i="4"/>
  <c r="B236" i="4"/>
  <c r="A236" i="4"/>
  <c r="H235" i="4"/>
  <c r="G235" i="4"/>
  <c r="B235" i="4"/>
  <c r="A235" i="4"/>
  <c r="H234" i="4"/>
  <c r="G234" i="4"/>
  <c r="B234" i="4"/>
  <c r="A234" i="4"/>
  <c r="H233" i="4"/>
  <c r="G233" i="4"/>
  <c r="B233" i="4"/>
  <c r="A233" i="4"/>
  <c r="H232" i="4"/>
  <c r="G232" i="4"/>
  <c r="B232" i="4"/>
  <c r="A232" i="4"/>
  <c r="H231" i="4"/>
  <c r="G231" i="4"/>
  <c r="B231" i="4"/>
  <c r="A231" i="4"/>
  <c r="H230" i="4"/>
  <c r="G230" i="4"/>
  <c r="B230" i="4"/>
  <c r="A230" i="4"/>
  <c r="H229" i="4"/>
  <c r="G229" i="4"/>
  <c r="B229" i="4"/>
  <c r="A229" i="4"/>
  <c r="H228" i="4"/>
  <c r="G228" i="4"/>
  <c r="B228" i="4"/>
  <c r="A228" i="4"/>
  <c r="H227" i="4"/>
  <c r="G227" i="4"/>
  <c r="B227" i="4"/>
  <c r="A227" i="4"/>
  <c r="H226" i="4"/>
  <c r="G226" i="4"/>
  <c r="B226" i="4"/>
  <c r="A226" i="4"/>
  <c r="H225" i="4"/>
  <c r="G225" i="4"/>
  <c r="B225" i="4"/>
  <c r="A225" i="4"/>
  <c r="H224" i="4"/>
  <c r="G224" i="4"/>
  <c r="B224" i="4"/>
  <c r="A224" i="4"/>
  <c r="H223" i="4"/>
  <c r="G223" i="4"/>
  <c r="B223" i="4"/>
  <c r="A223" i="4"/>
  <c r="H222" i="4"/>
  <c r="G222" i="4"/>
  <c r="B222" i="4"/>
  <c r="A222" i="4"/>
  <c r="H221" i="4"/>
  <c r="G221" i="4"/>
  <c r="B221" i="4"/>
  <c r="A221" i="4"/>
  <c r="H220" i="4"/>
  <c r="G220" i="4"/>
  <c r="B220" i="4"/>
  <c r="A220" i="4"/>
  <c r="H219" i="4"/>
  <c r="G219" i="4"/>
  <c r="B219" i="4"/>
  <c r="A219" i="4"/>
  <c r="H218" i="4"/>
  <c r="G218" i="4"/>
  <c r="B218" i="4"/>
  <c r="A218" i="4"/>
  <c r="H217" i="4"/>
  <c r="G217" i="4"/>
  <c r="B217" i="4"/>
  <c r="A217" i="4"/>
  <c r="H216" i="4"/>
  <c r="G216" i="4"/>
  <c r="B216" i="4"/>
  <c r="A216" i="4"/>
  <c r="H215" i="4"/>
  <c r="G215" i="4"/>
  <c r="B215" i="4"/>
  <c r="A215" i="4"/>
  <c r="H214" i="4"/>
  <c r="G214" i="4"/>
  <c r="B214" i="4"/>
  <c r="A214" i="4"/>
  <c r="H213" i="4"/>
  <c r="G213" i="4"/>
  <c r="B213" i="4"/>
  <c r="A213" i="4"/>
  <c r="H212" i="4"/>
  <c r="G212" i="4"/>
  <c r="B212" i="4"/>
  <c r="A212" i="4"/>
  <c r="H211" i="4"/>
  <c r="G211" i="4"/>
  <c r="B211" i="4"/>
  <c r="A211" i="4"/>
  <c r="H210" i="4"/>
  <c r="G210" i="4"/>
  <c r="B210" i="4"/>
  <c r="A210" i="4"/>
  <c r="H209" i="4"/>
  <c r="G209" i="4"/>
  <c r="B209" i="4"/>
  <c r="A209" i="4"/>
  <c r="H208" i="4"/>
  <c r="G208" i="4"/>
  <c r="B208" i="4"/>
  <c r="A208" i="4"/>
  <c r="H207" i="4"/>
  <c r="G207" i="4"/>
  <c r="B207" i="4"/>
  <c r="A207" i="4"/>
  <c r="H206" i="4"/>
  <c r="G206" i="4"/>
  <c r="B206" i="4"/>
  <c r="A206" i="4"/>
  <c r="H205" i="4"/>
  <c r="G205" i="4"/>
  <c r="B205" i="4"/>
  <c r="A205" i="4"/>
  <c r="H204" i="4"/>
  <c r="G204" i="4"/>
  <c r="B204" i="4"/>
  <c r="A204" i="4"/>
  <c r="H203" i="4"/>
  <c r="G203" i="4"/>
  <c r="B203" i="4"/>
  <c r="A203" i="4"/>
  <c r="H202" i="4"/>
  <c r="G202" i="4"/>
  <c r="B202" i="4"/>
  <c r="A202" i="4"/>
  <c r="H201" i="4"/>
  <c r="G201" i="4"/>
  <c r="B201" i="4"/>
  <c r="A201" i="4"/>
  <c r="H200" i="4"/>
  <c r="G200" i="4"/>
  <c r="B200" i="4"/>
  <c r="A200" i="4"/>
  <c r="H199" i="4"/>
  <c r="G199" i="4"/>
  <c r="B199" i="4"/>
  <c r="A199" i="4"/>
  <c r="H198" i="4"/>
  <c r="G198" i="4"/>
  <c r="B198" i="4"/>
  <c r="A198" i="4"/>
  <c r="H197" i="4"/>
  <c r="G197" i="4"/>
  <c r="B197" i="4"/>
  <c r="A197" i="4"/>
  <c r="H196" i="4"/>
  <c r="G196" i="4"/>
  <c r="B196" i="4"/>
  <c r="A196" i="4"/>
  <c r="H195" i="4"/>
  <c r="G195" i="4"/>
  <c r="B195" i="4"/>
  <c r="A195" i="4"/>
  <c r="H194" i="4"/>
  <c r="G194" i="4"/>
  <c r="B194" i="4"/>
  <c r="A194" i="4"/>
  <c r="H193" i="4"/>
  <c r="G193" i="4"/>
  <c r="B193" i="4"/>
  <c r="A193" i="4"/>
  <c r="H192" i="4"/>
  <c r="G192" i="4"/>
  <c r="B192" i="4"/>
  <c r="A192" i="4"/>
  <c r="H191" i="4"/>
  <c r="G191" i="4"/>
  <c r="B191" i="4"/>
  <c r="A191" i="4"/>
  <c r="H190" i="4"/>
  <c r="G190" i="4"/>
  <c r="B190" i="4"/>
  <c r="A190" i="4"/>
  <c r="H189" i="4"/>
  <c r="G189" i="4"/>
  <c r="B189" i="4"/>
  <c r="A189" i="4"/>
  <c r="H188" i="4"/>
  <c r="G188" i="4"/>
  <c r="B188" i="4"/>
  <c r="A188" i="4"/>
  <c r="H187" i="4"/>
  <c r="G187" i="4"/>
  <c r="B187" i="4"/>
  <c r="A187" i="4"/>
  <c r="H186" i="4"/>
  <c r="G186" i="4"/>
  <c r="B186" i="4"/>
  <c r="A186" i="4"/>
  <c r="H185" i="4"/>
  <c r="G185" i="4"/>
  <c r="B185" i="4"/>
  <c r="A185" i="4"/>
  <c r="H184" i="4"/>
  <c r="G184" i="4"/>
  <c r="B184" i="4"/>
  <c r="A184" i="4"/>
  <c r="H183" i="4"/>
  <c r="G183" i="4"/>
  <c r="B183" i="4"/>
  <c r="A183" i="4"/>
  <c r="H182" i="4"/>
  <c r="G182" i="4"/>
  <c r="B182" i="4"/>
  <c r="A182" i="4"/>
  <c r="H181" i="4"/>
  <c r="G181" i="4"/>
  <c r="B181" i="4"/>
  <c r="A181" i="4"/>
  <c r="H180" i="4"/>
  <c r="G180" i="4"/>
  <c r="B180" i="4"/>
  <c r="A180" i="4"/>
  <c r="H179" i="4"/>
  <c r="G179" i="4"/>
  <c r="B179" i="4"/>
  <c r="A179" i="4"/>
  <c r="H178" i="4"/>
  <c r="G178" i="4"/>
  <c r="B178" i="4"/>
  <c r="A178" i="4"/>
  <c r="H177" i="4"/>
  <c r="G177" i="4"/>
  <c r="B177" i="4"/>
  <c r="A177" i="4"/>
  <c r="H176" i="4"/>
  <c r="G176" i="4"/>
  <c r="B176" i="4"/>
  <c r="A176" i="4"/>
  <c r="H175" i="4"/>
  <c r="G175" i="4"/>
  <c r="B175" i="4"/>
  <c r="A175" i="4"/>
  <c r="H174" i="4"/>
  <c r="G174" i="4"/>
  <c r="B174" i="4"/>
  <c r="A174" i="4"/>
  <c r="H173" i="4"/>
  <c r="G173" i="4"/>
  <c r="B173" i="4"/>
  <c r="A173" i="4"/>
  <c r="H172" i="4"/>
  <c r="G172" i="4"/>
  <c r="B172" i="4"/>
  <c r="A172" i="4"/>
  <c r="H171" i="4"/>
  <c r="G171" i="4"/>
  <c r="B171" i="4"/>
  <c r="A171" i="4"/>
  <c r="H170" i="4"/>
  <c r="G170" i="4"/>
  <c r="B170" i="4"/>
  <c r="A170" i="4"/>
  <c r="H169" i="4"/>
  <c r="G169" i="4"/>
  <c r="B169" i="4"/>
  <c r="A169" i="4"/>
  <c r="H168" i="4"/>
  <c r="G168" i="4"/>
  <c r="B168" i="4"/>
  <c r="A168" i="4"/>
  <c r="H167" i="4"/>
  <c r="G167" i="4"/>
  <c r="B167" i="4"/>
  <c r="A167" i="4"/>
  <c r="H166" i="4"/>
  <c r="G166" i="4"/>
  <c r="B166" i="4"/>
  <c r="A166" i="4"/>
  <c r="H165" i="4"/>
  <c r="G165" i="4"/>
  <c r="B165" i="4"/>
  <c r="A165" i="4"/>
  <c r="H164" i="4"/>
  <c r="G164" i="4"/>
  <c r="B164" i="4"/>
  <c r="A164" i="4"/>
  <c r="H163" i="4"/>
  <c r="G163" i="4"/>
  <c r="B163" i="4"/>
  <c r="A163" i="4"/>
  <c r="H162" i="4"/>
  <c r="G162" i="4"/>
  <c r="B162" i="4"/>
  <c r="A162" i="4"/>
  <c r="H161" i="4"/>
  <c r="G161" i="4"/>
  <c r="B161" i="4"/>
  <c r="A161" i="4"/>
  <c r="H160" i="4"/>
  <c r="G160" i="4"/>
  <c r="B160" i="4"/>
  <c r="A160" i="4"/>
  <c r="H159" i="4"/>
  <c r="G159" i="4"/>
  <c r="B159" i="4"/>
  <c r="A159" i="4"/>
  <c r="H158" i="4"/>
  <c r="G158" i="4"/>
  <c r="B158" i="4"/>
  <c r="A158" i="4"/>
  <c r="H157" i="4"/>
  <c r="G157" i="4"/>
  <c r="B157" i="4"/>
  <c r="A157" i="4"/>
  <c r="H156" i="4"/>
  <c r="G156" i="4"/>
  <c r="B156" i="4"/>
  <c r="A156" i="4"/>
  <c r="H155" i="4"/>
  <c r="G155" i="4"/>
  <c r="B155" i="4"/>
  <c r="A155" i="4"/>
  <c r="H154" i="4"/>
  <c r="G154" i="4"/>
  <c r="B154" i="4"/>
  <c r="A154" i="4"/>
  <c r="H153" i="4"/>
  <c r="G153" i="4"/>
  <c r="B153" i="4"/>
  <c r="A153" i="4"/>
  <c r="H152" i="4"/>
  <c r="G152" i="4"/>
  <c r="B152" i="4"/>
  <c r="A152" i="4"/>
  <c r="H151" i="4"/>
  <c r="G151" i="4"/>
  <c r="B151" i="4"/>
  <c r="A151" i="4"/>
  <c r="H150" i="4"/>
  <c r="G150" i="4"/>
  <c r="B150" i="4"/>
  <c r="A150" i="4"/>
  <c r="H149" i="4"/>
  <c r="G149" i="4"/>
  <c r="B149" i="4"/>
  <c r="A149" i="4"/>
  <c r="H148" i="4"/>
  <c r="G148" i="4"/>
  <c r="B148" i="4"/>
  <c r="A148" i="4"/>
  <c r="H147" i="4"/>
  <c r="G147" i="4"/>
  <c r="B147" i="4"/>
  <c r="A147" i="4"/>
  <c r="H146" i="4"/>
  <c r="G146" i="4"/>
  <c r="B146" i="4"/>
  <c r="A146" i="4"/>
  <c r="H145" i="4"/>
  <c r="G145" i="4"/>
  <c r="B145" i="4"/>
  <c r="A145" i="4"/>
  <c r="H144" i="4"/>
  <c r="G144" i="4"/>
  <c r="B144" i="4"/>
  <c r="A144" i="4"/>
  <c r="H143" i="4"/>
  <c r="G143" i="4"/>
  <c r="B143" i="4"/>
  <c r="A143" i="4"/>
  <c r="H142" i="4"/>
  <c r="G142" i="4"/>
  <c r="B142" i="4"/>
  <c r="A142" i="4"/>
  <c r="H141" i="4"/>
  <c r="G141" i="4"/>
  <c r="B141" i="4"/>
  <c r="A141" i="4"/>
  <c r="H140" i="4"/>
  <c r="G140" i="4"/>
  <c r="B140" i="4"/>
  <c r="A140" i="4"/>
  <c r="H139" i="4"/>
  <c r="G139" i="4"/>
  <c r="B139" i="4"/>
  <c r="A139" i="4"/>
  <c r="H138" i="4"/>
  <c r="G138" i="4"/>
  <c r="B138" i="4"/>
  <c r="A138" i="4"/>
  <c r="H137" i="4"/>
  <c r="G137" i="4"/>
  <c r="B137" i="4"/>
  <c r="A137" i="4"/>
  <c r="H136" i="4"/>
  <c r="G136" i="4"/>
  <c r="B136" i="4"/>
  <c r="A136" i="4"/>
  <c r="H135" i="4"/>
  <c r="G135" i="4"/>
  <c r="B135" i="4"/>
  <c r="A135" i="4"/>
  <c r="H134" i="4"/>
  <c r="G134" i="4"/>
  <c r="B134" i="4"/>
  <c r="A134" i="4"/>
  <c r="H133" i="4"/>
  <c r="G133" i="4"/>
  <c r="B133" i="4"/>
  <c r="A133" i="4"/>
  <c r="H132" i="4"/>
  <c r="G132" i="4"/>
  <c r="B132" i="4"/>
  <c r="A132" i="4"/>
  <c r="H131" i="4"/>
  <c r="G131" i="4"/>
  <c r="B131" i="4"/>
  <c r="A131" i="4"/>
  <c r="H130" i="4"/>
  <c r="G130" i="4"/>
  <c r="B130" i="4"/>
  <c r="A130" i="4"/>
  <c r="H129" i="4"/>
  <c r="G129" i="4"/>
  <c r="B129" i="4"/>
  <c r="A129" i="4"/>
  <c r="H128" i="4"/>
  <c r="G128" i="4"/>
  <c r="B128" i="4"/>
  <c r="A128" i="4"/>
  <c r="H127" i="4"/>
  <c r="G127" i="4"/>
  <c r="B127" i="4"/>
  <c r="A127" i="4"/>
  <c r="H126" i="4"/>
  <c r="G126" i="4"/>
  <c r="B126" i="4"/>
  <c r="A126" i="4"/>
  <c r="H125" i="4"/>
  <c r="G125" i="4"/>
  <c r="B125" i="4"/>
  <c r="A125" i="4"/>
  <c r="H124" i="4"/>
  <c r="G124" i="4"/>
  <c r="B124" i="4"/>
  <c r="A124" i="4"/>
  <c r="H123" i="4"/>
  <c r="G123" i="4"/>
  <c r="B123" i="4"/>
  <c r="A123" i="4"/>
  <c r="H122" i="4"/>
  <c r="G122" i="4"/>
  <c r="B122" i="4"/>
  <c r="A122" i="4"/>
  <c r="H121" i="4"/>
  <c r="G121" i="4"/>
  <c r="B121" i="4"/>
  <c r="A121" i="4"/>
  <c r="H120" i="4"/>
  <c r="G120" i="4"/>
  <c r="B120" i="4"/>
  <c r="A120" i="4"/>
  <c r="H119" i="4"/>
  <c r="G119" i="4"/>
  <c r="B119" i="4"/>
  <c r="A119" i="4"/>
  <c r="H118" i="4"/>
  <c r="G118" i="4"/>
  <c r="B118" i="4"/>
  <c r="A118" i="4"/>
  <c r="H117" i="4"/>
  <c r="G117" i="4"/>
  <c r="B117" i="4"/>
  <c r="A117" i="4"/>
  <c r="H116" i="4"/>
  <c r="G116" i="4"/>
  <c r="B116" i="4"/>
  <c r="A116" i="4"/>
  <c r="H115" i="4"/>
  <c r="G115" i="4"/>
  <c r="B115" i="4"/>
  <c r="A115" i="4"/>
  <c r="H114" i="4"/>
  <c r="G114" i="4"/>
  <c r="B114" i="4"/>
  <c r="A114" i="4"/>
  <c r="H113" i="4"/>
  <c r="G113" i="4"/>
  <c r="B113" i="4"/>
  <c r="A113" i="4"/>
  <c r="H112" i="4"/>
  <c r="G112" i="4"/>
  <c r="B112" i="4"/>
  <c r="A112" i="4"/>
  <c r="H111" i="4"/>
  <c r="G111" i="4"/>
  <c r="B111" i="4"/>
  <c r="A111" i="4"/>
  <c r="H110" i="4"/>
  <c r="G110" i="4"/>
  <c r="B110" i="4"/>
  <c r="A110" i="4"/>
  <c r="H109" i="4"/>
  <c r="G109" i="4"/>
  <c r="B109" i="4"/>
  <c r="A109" i="4"/>
  <c r="H108" i="4"/>
  <c r="G108" i="4"/>
  <c r="B108" i="4"/>
  <c r="A108" i="4"/>
  <c r="H107" i="4"/>
  <c r="G107" i="4"/>
  <c r="B107" i="4"/>
  <c r="A107" i="4"/>
  <c r="H106" i="4"/>
  <c r="G106" i="4"/>
  <c r="B106" i="4"/>
  <c r="A106" i="4"/>
  <c r="H105" i="4"/>
  <c r="G105" i="4"/>
  <c r="B105" i="4"/>
  <c r="A105" i="4"/>
  <c r="H104" i="4"/>
  <c r="G104" i="4"/>
  <c r="B104" i="4"/>
  <c r="A104" i="4"/>
  <c r="H103" i="4"/>
  <c r="G103" i="4"/>
  <c r="B103" i="4"/>
  <c r="A103" i="4"/>
  <c r="H102" i="4"/>
  <c r="G102" i="4"/>
  <c r="B102" i="4"/>
  <c r="A102" i="4"/>
  <c r="H101" i="4"/>
  <c r="G101" i="4"/>
  <c r="B101" i="4"/>
  <c r="A101" i="4"/>
  <c r="H100" i="4"/>
  <c r="G100" i="4"/>
  <c r="B100" i="4"/>
  <c r="A100" i="4"/>
  <c r="H99" i="4"/>
  <c r="G99" i="4"/>
  <c r="B99" i="4"/>
  <c r="A99" i="4"/>
  <c r="H98" i="4"/>
  <c r="G98" i="4"/>
  <c r="B98" i="4"/>
  <c r="A98" i="4"/>
  <c r="H97" i="4"/>
  <c r="G97" i="4"/>
  <c r="B97" i="4"/>
  <c r="A97" i="4"/>
  <c r="H96" i="4"/>
  <c r="G96" i="4"/>
  <c r="B96" i="4"/>
  <c r="A96" i="4"/>
  <c r="H95" i="4"/>
  <c r="G95" i="4"/>
  <c r="B95" i="4"/>
  <c r="A95" i="4"/>
  <c r="H94" i="4"/>
  <c r="G94" i="4"/>
  <c r="B94" i="4"/>
  <c r="A94" i="4"/>
  <c r="H93" i="4"/>
  <c r="G93" i="4"/>
  <c r="B93" i="4"/>
  <c r="A93" i="4"/>
  <c r="H92" i="4"/>
  <c r="G92" i="4"/>
  <c r="B92" i="4"/>
  <c r="A92" i="4"/>
  <c r="H91" i="4"/>
  <c r="G91" i="4"/>
  <c r="B91" i="4"/>
  <c r="A91" i="4"/>
  <c r="H90" i="4"/>
  <c r="G90" i="4"/>
  <c r="B90" i="4"/>
  <c r="A90" i="4"/>
  <c r="H89" i="4"/>
  <c r="G89" i="4"/>
  <c r="B89" i="4"/>
  <c r="A89" i="4"/>
  <c r="H88" i="4"/>
  <c r="G88" i="4"/>
  <c r="B88" i="4"/>
  <c r="A88" i="4"/>
  <c r="H87" i="4"/>
  <c r="G87" i="4"/>
  <c r="B87" i="4"/>
  <c r="A87" i="4"/>
  <c r="H86" i="4"/>
  <c r="G86" i="4"/>
  <c r="B86" i="4"/>
  <c r="A86" i="4"/>
  <c r="H85" i="4"/>
  <c r="G85" i="4"/>
  <c r="B85" i="4"/>
  <c r="A85" i="4"/>
  <c r="H84" i="4"/>
  <c r="G84" i="4"/>
  <c r="B84" i="4"/>
  <c r="A84" i="4"/>
  <c r="H83" i="4"/>
  <c r="G83" i="4"/>
  <c r="B83" i="4"/>
  <c r="A83" i="4"/>
  <c r="H82" i="4"/>
  <c r="G82" i="4"/>
  <c r="B82" i="4"/>
  <c r="A82" i="4"/>
  <c r="H81" i="4"/>
  <c r="G81" i="4"/>
  <c r="B81" i="4"/>
  <c r="A81" i="4"/>
  <c r="H80" i="4"/>
  <c r="G80" i="4"/>
  <c r="B80" i="4"/>
  <c r="A80" i="4"/>
  <c r="H79" i="4"/>
  <c r="G79" i="4"/>
  <c r="B79" i="4"/>
  <c r="A79" i="4"/>
  <c r="H78" i="4"/>
  <c r="G78" i="4"/>
  <c r="B78" i="4"/>
  <c r="A78" i="4"/>
  <c r="H77" i="4"/>
  <c r="G77" i="4"/>
  <c r="B77" i="4"/>
  <c r="A77" i="4"/>
  <c r="H76" i="4"/>
  <c r="G76" i="4"/>
  <c r="B76" i="4"/>
  <c r="A76" i="4"/>
  <c r="H75" i="4"/>
  <c r="G75" i="4"/>
  <c r="B75" i="4"/>
  <c r="A75" i="4"/>
  <c r="H74" i="4"/>
  <c r="G74" i="4"/>
  <c r="B74" i="4"/>
  <c r="A74" i="4"/>
  <c r="H73" i="4"/>
  <c r="G73" i="4"/>
  <c r="B73" i="4"/>
  <c r="A73" i="4"/>
  <c r="H72" i="4"/>
  <c r="G72" i="4"/>
  <c r="B72" i="4"/>
  <c r="A72" i="4"/>
  <c r="H71" i="4"/>
  <c r="G71" i="4"/>
  <c r="B71" i="4"/>
  <c r="A71" i="4"/>
  <c r="H70" i="4"/>
  <c r="G70" i="4"/>
  <c r="B70" i="4"/>
  <c r="A70" i="4"/>
  <c r="H69" i="4"/>
  <c r="G69" i="4"/>
  <c r="B69" i="4"/>
  <c r="A69" i="4"/>
  <c r="H68" i="4"/>
  <c r="G68" i="4"/>
  <c r="B68" i="4"/>
  <c r="A68" i="4"/>
  <c r="H67" i="4"/>
  <c r="G67" i="4"/>
  <c r="B67" i="4"/>
  <c r="A67" i="4"/>
  <c r="H66" i="4"/>
  <c r="G66" i="4"/>
  <c r="B66" i="4"/>
  <c r="A66" i="4"/>
  <c r="H65" i="4"/>
  <c r="G65" i="4"/>
  <c r="B65" i="4"/>
  <c r="A65" i="4"/>
  <c r="H64" i="4"/>
  <c r="G64" i="4"/>
  <c r="B64" i="4"/>
  <c r="A64" i="4"/>
  <c r="H63" i="4"/>
  <c r="G63" i="4"/>
  <c r="B63" i="4"/>
  <c r="A63" i="4"/>
  <c r="H62" i="4"/>
  <c r="G62" i="4"/>
  <c r="B62" i="4"/>
  <c r="A62" i="4"/>
  <c r="H61" i="4"/>
  <c r="G61" i="4"/>
  <c r="B61" i="4"/>
  <c r="A61" i="4"/>
  <c r="H60" i="4"/>
  <c r="G60" i="4"/>
  <c r="B60" i="4"/>
  <c r="A60" i="4"/>
  <c r="H59" i="4"/>
  <c r="G59" i="4"/>
  <c r="B59" i="4"/>
  <c r="A59" i="4"/>
  <c r="H58" i="4"/>
  <c r="G58" i="4"/>
  <c r="B58" i="4"/>
  <c r="A58" i="4"/>
  <c r="H57" i="4"/>
  <c r="G57" i="4"/>
  <c r="B57" i="4"/>
  <c r="A57" i="4"/>
  <c r="H56" i="4"/>
  <c r="G56" i="4"/>
  <c r="B56" i="4"/>
  <c r="A56" i="4"/>
  <c r="H55" i="4"/>
  <c r="G55" i="4"/>
  <c r="B55" i="4"/>
  <c r="A55" i="4"/>
  <c r="H54" i="4"/>
  <c r="G54" i="4"/>
  <c r="B54" i="4"/>
  <c r="A54" i="4"/>
  <c r="H53" i="4"/>
  <c r="G53" i="4"/>
  <c r="B53" i="4"/>
  <c r="A53" i="4"/>
  <c r="H52" i="4"/>
  <c r="G52" i="4"/>
  <c r="B52" i="4"/>
  <c r="A52" i="4"/>
  <c r="H51" i="4"/>
  <c r="G51" i="4"/>
  <c r="B51" i="4"/>
  <c r="A51" i="4"/>
  <c r="H50" i="4"/>
  <c r="G50" i="4"/>
  <c r="B50" i="4"/>
  <c r="A50" i="4"/>
  <c r="H49" i="4"/>
  <c r="G49" i="4"/>
  <c r="B49" i="4"/>
  <c r="A49" i="4"/>
  <c r="H48" i="4"/>
  <c r="G48" i="4"/>
  <c r="B48" i="4"/>
  <c r="A48" i="4"/>
  <c r="H47" i="4"/>
  <c r="G47" i="4"/>
  <c r="B47" i="4"/>
  <c r="A47" i="4"/>
  <c r="H46" i="4"/>
  <c r="G46" i="4"/>
  <c r="B46" i="4"/>
  <c r="A46" i="4"/>
  <c r="H45" i="4"/>
  <c r="G45" i="4"/>
  <c r="B45" i="4"/>
  <c r="A45" i="4"/>
  <c r="H44" i="4"/>
  <c r="G44" i="4"/>
  <c r="B44" i="4"/>
  <c r="A44" i="4"/>
  <c r="H43" i="4"/>
  <c r="G43" i="4"/>
  <c r="B43" i="4"/>
  <c r="A43" i="4"/>
  <c r="H42" i="4"/>
  <c r="G42" i="4"/>
  <c r="B42" i="4"/>
  <c r="A42" i="4"/>
  <c r="H41" i="4"/>
  <c r="G41" i="4"/>
  <c r="B41" i="4"/>
  <c r="A41" i="4"/>
  <c r="H40" i="4"/>
  <c r="G40" i="4"/>
  <c r="B40" i="4"/>
  <c r="A40" i="4"/>
  <c r="H39" i="4"/>
  <c r="G39" i="4"/>
  <c r="B39" i="4"/>
  <c r="A39" i="4"/>
  <c r="H38" i="4"/>
  <c r="G38" i="4"/>
  <c r="B38" i="4"/>
  <c r="A38" i="4"/>
  <c r="H37" i="4"/>
  <c r="G37" i="4"/>
  <c r="B37" i="4"/>
  <c r="A37" i="4"/>
  <c r="H36" i="4"/>
  <c r="G36" i="4"/>
  <c r="B36" i="4"/>
  <c r="A36" i="4"/>
  <c r="H35" i="4"/>
  <c r="G35" i="4"/>
  <c r="B35" i="4"/>
  <c r="A35" i="4"/>
  <c r="H34" i="4"/>
  <c r="G34" i="4"/>
  <c r="B34" i="4"/>
  <c r="A34" i="4"/>
  <c r="H33" i="4"/>
  <c r="G33" i="4"/>
  <c r="B33" i="4"/>
  <c r="A33" i="4"/>
  <c r="H32" i="4"/>
  <c r="G32" i="4"/>
  <c r="B32" i="4"/>
  <c r="A32" i="4"/>
  <c r="H31" i="4"/>
  <c r="G31" i="4"/>
  <c r="B31" i="4"/>
  <c r="A31" i="4"/>
  <c r="H30" i="4"/>
  <c r="G30" i="4"/>
  <c r="B30" i="4"/>
  <c r="A30" i="4"/>
  <c r="H29" i="4"/>
  <c r="G29" i="4"/>
  <c r="B29" i="4"/>
  <c r="A29" i="4"/>
  <c r="H28" i="4"/>
  <c r="G28" i="4"/>
  <c r="B28" i="4"/>
  <c r="A28" i="4"/>
  <c r="H27" i="4"/>
  <c r="G27" i="4"/>
  <c r="B27" i="4"/>
  <c r="A27" i="4"/>
  <c r="H26" i="4"/>
  <c r="G26" i="4"/>
  <c r="B26" i="4"/>
  <c r="A26" i="4"/>
  <c r="H25" i="4"/>
  <c r="G25" i="4"/>
  <c r="B25" i="4"/>
  <c r="A25" i="4"/>
  <c r="H24" i="4"/>
  <c r="G24" i="4"/>
  <c r="B24" i="4"/>
  <c r="A24" i="4"/>
  <c r="H23" i="4"/>
  <c r="G23" i="4"/>
  <c r="B23" i="4"/>
  <c r="A23" i="4"/>
  <c r="H22" i="4"/>
  <c r="G22" i="4"/>
  <c r="B22" i="4"/>
  <c r="A22" i="4"/>
  <c r="H21" i="4"/>
  <c r="G21" i="4"/>
  <c r="B21" i="4"/>
  <c r="A21" i="4"/>
  <c r="H20" i="4"/>
  <c r="G20" i="4"/>
  <c r="B20" i="4"/>
  <c r="A20" i="4"/>
  <c r="H19" i="4"/>
  <c r="G19" i="4"/>
  <c r="B19" i="4"/>
  <c r="A19" i="4"/>
  <c r="H18" i="4"/>
  <c r="G18" i="4"/>
  <c r="B18" i="4"/>
  <c r="A18" i="4"/>
  <c r="H17" i="4"/>
  <c r="G17" i="4"/>
  <c r="B17" i="4"/>
  <c r="A17" i="4"/>
  <c r="H16" i="4"/>
  <c r="G16" i="4"/>
  <c r="B16" i="4"/>
  <c r="A16" i="4"/>
  <c r="H15" i="4"/>
  <c r="G15" i="4"/>
  <c r="B15" i="4"/>
  <c r="A15" i="4"/>
  <c r="H14" i="4"/>
  <c r="G14" i="4"/>
  <c r="B14" i="4"/>
  <c r="A14" i="4"/>
  <c r="H13" i="4"/>
  <c r="G13" i="4"/>
  <c r="B13" i="4"/>
  <c r="A13" i="4"/>
  <c r="H12" i="4"/>
  <c r="G12" i="4"/>
  <c r="B12" i="4"/>
  <c r="A12" i="4"/>
  <c r="H11" i="4"/>
  <c r="G11" i="4"/>
  <c r="B11" i="4"/>
  <c r="A11" i="4"/>
  <c r="H10" i="4"/>
  <c r="G10" i="4"/>
  <c r="B10" i="4"/>
  <c r="A10" i="4"/>
  <c r="H9" i="4"/>
  <c r="G9" i="4"/>
  <c r="B9" i="4"/>
  <c r="A9" i="4"/>
  <c r="H8" i="4"/>
  <c r="G8" i="4"/>
  <c r="B8" i="4"/>
  <c r="A8" i="4"/>
  <c r="H7" i="4"/>
  <c r="G7" i="4"/>
  <c r="B7" i="4"/>
  <c r="A7" i="4"/>
  <c r="H6" i="4"/>
  <c r="G6" i="4"/>
  <c r="B6" i="4"/>
  <c r="A6" i="4"/>
  <c r="H5" i="4"/>
  <c r="G5" i="4"/>
  <c r="B5" i="4"/>
  <c r="A5" i="4"/>
  <c r="H4" i="4"/>
  <c r="G4" i="4"/>
  <c r="B4" i="4"/>
  <c r="A4" i="4"/>
  <c r="H3" i="4"/>
  <c r="G3" i="4"/>
  <c r="B3" i="4"/>
  <c r="A3" i="4"/>
  <c r="H2" i="4"/>
  <c r="G2" i="4"/>
  <c r="B2" i="4"/>
  <c r="A2" i="4"/>
  <c r="H4" i="8" l="1"/>
  <c r="H9" i="8"/>
  <c r="H14" i="8"/>
  <c r="H19" i="8"/>
  <c r="H24" i="8"/>
  <c r="H29" i="8"/>
  <c r="H34" i="8"/>
  <c r="H39" i="8"/>
  <c r="H44" i="8"/>
  <c r="H49" i="8"/>
  <c r="H54" i="8"/>
  <c r="H59" i="8"/>
  <c r="H64" i="8"/>
  <c r="H69" i="8"/>
  <c r="H74" i="8"/>
  <c r="H79" i="8"/>
  <c r="H84" i="8"/>
  <c r="H89" i="8"/>
  <c r="H94" i="8"/>
  <c r="H99" i="8"/>
  <c r="H104" i="8"/>
  <c r="H109" i="8"/>
  <c r="H114" i="8"/>
  <c r="H119" i="8"/>
  <c r="H124" i="8"/>
  <c r="H129" i="8"/>
  <c r="H134" i="8"/>
  <c r="H139" i="8"/>
  <c r="H144" i="8"/>
  <c r="H149" i="8"/>
  <c r="H154" i="8"/>
  <c r="H159" i="8"/>
  <c r="H164" i="8"/>
  <c r="H169" i="8"/>
  <c r="H174" i="8"/>
  <c r="H179" i="8"/>
  <c r="H184" i="8"/>
  <c r="H189" i="8"/>
  <c r="H194" i="8"/>
  <c r="H199" i="8"/>
  <c r="H204" i="8"/>
  <c r="H209" i="8"/>
  <c r="H214" i="8"/>
  <c r="H219" i="8"/>
  <c r="H224" i="8"/>
  <c r="H229" i="8"/>
  <c r="H234" i="8"/>
  <c r="H239" i="8"/>
  <c r="H244" i="8"/>
  <c r="H249" i="8"/>
  <c r="H254" i="8"/>
  <c r="H259" i="8"/>
  <c r="H264" i="8"/>
  <c r="H269" i="8"/>
  <c r="H274" i="8"/>
  <c r="H279" i="8"/>
  <c r="H5" i="8"/>
  <c r="H10" i="8"/>
  <c r="H15" i="8"/>
  <c r="H20" i="8"/>
  <c r="H25" i="8"/>
  <c r="H30" i="8"/>
  <c r="H35" i="8"/>
  <c r="H40" i="8"/>
  <c r="H45" i="8"/>
  <c r="H50" i="8"/>
  <c r="H55" i="8"/>
  <c r="H60" i="8"/>
  <c r="H65" i="8"/>
  <c r="H70" i="8"/>
  <c r="H75" i="8"/>
  <c r="H80" i="8"/>
  <c r="H85" i="8"/>
  <c r="H90" i="8"/>
  <c r="H95" i="8"/>
  <c r="H100" i="8"/>
  <c r="H105" i="8"/>
  <c r="H110" i="8"/>
  <c r="H115" i="8"/>
  <c r="H120" i="8"/>
  <c r="H125" i="8"/>
  <c r="H130" i="8"/>
  <c r="H135" i="8"/>
  <c r="H140" i="8"/>
  <c r="H145" i="8"/>
  <c r="H150" i="8"/>
  <c r="H155" i="8"/>
  <c r="H160" i="8"/>
  <c r="H165" i="8"/>
  <c r="H170" i="8"/>
  <c r="H175" i="8"/>
  <c r="H180" i="8"/>
  <c r="H185" i="8"/>
  <c r="H190" i="8"/>
  <c r="H195" i="8"/>
  <c r="H200" i="8"/>
  <c r="H205" i="8"/>
  <c r="H210" i="8"/>
  <c r="H215" i="8"/>
  <c r="H220" i="8"/>
  <c r="H225" i="8"/>
  <c r="H230" i="8"/>
  <c r="H235" i="8"/>
  <c r="H240" i="8"/>
  <c r="H245" i="8"/>
  <c r="H250" i="8"/>
  <c r="H255" i="8"/>
  <c r="H260" i="8"/>
  <c r="H265" i="8"/>
  <c r="H270" i="8"/>
  <c r="H275" i="8"/>
  <c r="H280" i="8"/>
  <c r="H6" i="8"/>
  <c r="H11" i="8"/>
  <c r="H16" i="8"/>
  <c r="H21" i="8"/>
  <c r="H26" i="8"/>
  <c r="H31" i="8"/>
  <c r="H36" i="8"/>
  <c r="H41" i="8"/>
  <c r="H46" i="8"/>
  <c r="H51" i="8"/>
  <c r="H56" i="8"/>
  <c r="H61" i="8"/>
  <c r="H66" i="8"/>
  <c r="H71" i="8"/>
  <c r="H76" i="8"/>
  <c r="H81" i="8"/>
  <c r="H86" i="8"/>
  <c r="H91" i="8"/>
  <c r="H96" i="8"/>
  <c r="H101" i="8"/>
  <c r="H106" i="8"/>
  <c r="H111" i="8"/>
  <c r="H116" i="8"/>
  <c r="H121" i="8"/>
  <c r="H126" i="8"/>
  <c r="H131" i="8"/>
  <c r="H136" i="8"/>
  <c r="H141" i="8"/>
  <c r="H146" i="8"/>
  <c r="H151" i="8"/>
  <c r="H156" i="8"/>
  <c r="H161" i="8"/>
  <c r="H166" i="8"/>
  <c r="H171" i="8"/>
  <c r="H176" i="8"/>
  <c r="H181" i="8"/>
  <c r="H186" i="8"/>
  <c r="H191" i="8"/>
  <c r="H196" i="8"/>
  <c r="H201" i="8"/>
  <c r="H206" i="8"/>
  <c r="H211" i="8"/>
  <c r="H216" i="8"/>
  <c r="H221" i="8"/>
  <c r="H226" i="8"/>
  <c r="H231" i="8"/>
  <c r="H236" i="8"/>
  <c r="H241" i="8"/>
  <c r="H246" i="8"/>
  <c r="H251" i="8"/>
  <c r="H256" i="8"/>
  <c r="H261" i="8"/>
  <c r="H266" i="8"/>
  <c r="H271" i="8"/>
  <c r="H276" i="8"/>
  <c r="H281" i="8"/>
  <c r="H2" i="8"/>
  <c r="H7" i="8"/>
  <c r="H12" i="8"/>
  <c r="H17" i="8"/>
  <c r="H22" i="8"/>
  <c r="H27" i="8"/>
  <c r="H32" i="8"/>
  <c r="H37" i="8"/>
  <c r="H42" i="8"/>
  <c r="H47" i="8"/>
  <c r="H52" i="8"/>
  <c r="H57" i="8"/>
  <c r="H62" i="8"/>
  <c r="H67" i="8"/>
  <c r="H72" i="8"/>
  <c r="H77" i="8"/>
  <c r="H82" i="8"/>
  <c r="H87" i="8"/>
  <c r="H92" i="8"/>
  <c r="H97" i="8"/>
  <c r="H102" i="8"/>
  <c r="H107" i="8"/>
  <c r="H112" i="8"/>
  <c r="H117" i="8"/>
  <c r="H122" i="8"/>
  <c r="H127" i="8"/>
  <c r="H132" i="8"/>
  <c r="H137" i="8"/>
  <c r="H142" i="8"/>
  <c r="H147" i="8"/>
  <c r="H152" i="8"/>
  <c r="H157" i="8"/>
  <c r="H162" i="8"/>
  <c r="H167" i="8"/>
  <c r="H172" i="8"/>
  <c r="H177" i="8"/>
  <c r="H182" i="8"/>
  <c r="H187" i="8"/>
  <c r="H192" i="8"/>
  <c r="H197" i="8"/>
  <c r="H202" i="8"/>
  <c r="H207" i="8"/>
  <c r="H212" i="8"/>
  <c r="H217" i="8"/>
  <c r="H222" i="8"/>
  <c r="H227" i="8"/>
  <c r="H232" i="8"/>
  <c r="H237" i="8"/>
  <c r="H242" i="8"/>
  <c r="H247" i="8"/>
  <c r="H252" i="8"/>
  <c r="H257" i="8"/>
  <c r="H262" i="8"/>
  <c r="H267" i="8"/>
  <c r="H272" i="8"/>
  <c r="H277" i="8"/>
  <c r="H282" i="8"/>
  <c r="H3" i="8"/>
  <c r="H8" i="8"/>
  <c r="H13" i="8"/>
  <c r="H18" i="8"/>
  <c r="H23" i="8"/>
  <c r="H28" i="8"/>
  <c r="H33" i="8"/>
  <c r="H38" i="8"/>
  <c r="H43" i="8"/>
  <c r="H48" i="8"/>
  <c r="H53" i="8"/>
  <c r="H58" i="8"/>
  <c r="H63" i="8"/>
  <c r="H68" i="8"/>
  <c r="H73" i="8"/>
  <c r="H78" i="8"/>
  <c r="H83" i="8"/>
  <c r="H88" i="8"/>
  <c r="H93" i="8"/>
  <c r="H98" i="8"/>
  <c r="H103" i="8"/>
  <c r="H108" i="8"/>
  <c r="H113" i="8"/>
  <c r="H118" i="8"/>
  <c r="H123" i="8"/>
  <c r="H128" i="8"/>
  <c r="H133" i="8"/>
  <c r="H138" i="8"/>
  <c r="H143" i="8"/>
  <c r="H148" i="8"/>
  <c r="H153" i="8"/>
  <c r="H158" i="8"/>
  <c r="H163" i="8"/>
  <c r="H168" i="8"/>
  <c r="H173" i="8"/>
  <c r="H178" i="8"/>
  <c r="H183" i="8"/>
  <c r="H188" i="8"/>
  <c r="H193" i="8"/>
  <c r="H198" i="8"/>
  <c r="H203" i="8"/>
  <c r="H208" i="8"/>
  <c r="H213" i="8"/>
  <c r="H218" i="8"/>
  <c r="H223" i="8"/>
  <c r="H228" i="8"/>
  <c r="H233" i="8"/>
  <c r="H238" i="8"/>
  <c r="H243" i="8"/>
  <c r="H248" i="8"/>
  <c r="H253" i="8"/>
  <c r="H258" i="8"/>
  <c r="H263" i="8"/>
  <c r="H268" i="8"/>
  <c r="H273" i="8"/>
  <c r="H278" i="8"/>
  <c r="H283" i="8"/>
  <c r="F372" i="6"/>
  <c r="F337" i="6"/>
  <c r="F312" i="6"/>
  <c r="F282" i="6"/>
  <c r="F267" i="6"/>
  <c r="F262" i="6"/>
  <c r="F257" i="6"/>
  <c r="F237" i="6"/>
  <c r="F232" i="6"/>
  <c r="F227" i="6"/>
  <c r="F222" i="6"/>
  <c r="F217" i="6"/>
  <c r="F212" i="6"/>
  <c r="F207" i="6"/>
  <c r="F202" i="6"/>
  <c r="F197" i="6"/>
  <c r="F192" i="6"/>
  <c r="F187" i="6"/>
  <c r="F182" i="6"/>
  <c r="F177" i="6"/>
  <c r="F172" i="6"/>
  <c r="F167" i="6"/>
  <c r="F162" i="6"/>
  <c r="F157" i="6"/>
  <c r="F152" i="6"/>
  <c r="F147" i="6"/>
  <c r="F142" i="6"/>
  <c r="F137" i="6"/>
  <c r="F132" i="6"/>
  <c r="F127" i="6"/>
  <c r="F122" i="6"/>
  <c r="F117" i="6"/>
  <c r="F112" i="6"/>
  <c r="F107" i="6"/>
  <c r="F102" i="6"/>
  <c r="F97" i="6"/>
  <c r="F92" i="6"/>
  <c r="F87" i="6"/>
  <c r="F82" i="6"/>
  <c r="F77" i="6"/>
  <c r="F72" i="6"/>
  <c r="F67" i="6"/>
  <c r="F62" i="6"/>
  <c r="F57" i="6"/>
  <c r="F52" i="6"/>
  <c r="F47" i="6"/>
  <c r="F42" i="6"/>
  <c r="F37" i="6"/>
  <c r="F32" i="6"/>
  <c r="F27" i="6"/>
  <c r="F22" i="6"/>
  <c r="F17" i="6"/>
  <c r="F12" i="6"/>
  <c r="F7" i="6"/>
  <c r="F376" i="6"/>
  <c r="F371" i="6"/>
  <c r="F366" i="6"/>
  <c r="F361" i="6"/>
  <c r="F356" i="6"/>
  <c r="F351" i="6"/>
  <c r="F346" i="6"/>
  <c r="F341" i="6"/>
  <c r="F336" i="6"/>
  <c r="F331" i="6"/>
  <c r="F326" i="6"/>
  <c r="F321" i="6"/>
  <c r="F316" i="6"/>
  <c r="F311" i="6"/>
  <c r="F301" i="6"/>
  <c r="F296" i="6"/>
  <c r="F291" i="6"/>
  <c r="F281" i="6"/>
  <c r="F276" i="6"/>
  <c r="F271" i="6"/>
  <c r="F266" i="6"/>
  <c r="F256" i="6"/>
  <c r="F251" i="6"/>
  <c r="F246" i="6"/>
  <c r="F241" i="6"/>
  <c r="F236" i="6"/>
  <c r="F231" i="6"/>
  <c r="F226" i="6"/>
  <c r="F221" i="6"/>
  <c r="F216" i="6"/>
  <c r="F211" i="6"/>
  <c r="F206" i="6"/>
  <c r="F201" i="6"/>
  <c r="F196" i="6"/>
  <c r="F186" i="6"/>
  <c r="F181" i="6"/>
  <c r="F176" i="6"/>
  <c r="F171" i="6"/>
  <c r="F166" i="6"/>
  <c r="F161" i="6"/>
  <c r="F156" i="6"/>
  <c r="F146" i="6"/>
  <c r="F141" i="6"/>
  <c r="F136" i="6"/>
  <c r="F131" i="6"/>
  <c r="F126" i="6"/>
  <c r="F121" i="6"/>
  <c r="F111" i="6"/>
  <c r="F106" i="6"/>
  <c r="F101" i="6"/>
  <c r="F96" i="6"/>
  <c r="F91" i="6"/>
  <c r="F86" i="6"/>
  <c r="F81" i="6"/>
  <c r="F76" i="6"/>
  <c r="F71" i="6"/>
  <c r="F66" i="6"/>
  <c r="F61" i="6"/>
  <c r="F56" i="6"/>
  <c r="F51" i="6"/>
  <c r="F46" i="6"/>
  <c r="F41" i="6"/>
  <c r="F36" i="6"/>
  <c r="F31" i="6"/>
  <c r="F26" i="6"/>
  <c r="F21" i="6"/>
  <c r="F16" i="6"/>
  <c r="F11" i="6"/>
  <c r="F6" i="6"/>
  <c r="F375" i="6"/>
  <c r="F370" i="6"/>
  <c r="F365" i="6"/>
  <c r="F360" i="6"/>
  <c r="F355" i="6"/>
  <c r="F350" i="6"/>
  <c r="F345" i="6"/>
  <c r="F340" i="6"/>
  <c r="F335" i="6"/>
  <c r="F330" i="6"/>
  <c r="F325" i="6"/>
  <c r="F320" i="6"/>
  <c r="F315" i="6"/>
  <c r="F310" i="6"/>
  <c r="F305" i="6"/>
  <c r="F300" i="6"/>
  <c r="F295" i="6"/>
  <c r="F290" i="6"/>
  <c r="F285" i="6"/>
  <c r="F275" i="6"/>
  <c r="F270" i="6"/>
  <c r="F265" i="6"/>
  <c r="F260" i="6"/>
  <c r="F255" i="6"/>
  <c r="F250" i="6"/>
  <c r="F240" i="6"/>
  <c r="F235" i="6"/>
  <c r="F230" i="6"/>
  <c r="F225" i="6"/>
  <c r="F220" i="6"/>
  <c r="F215" i="6"/>
  <c r="F210" i="6"/>
  <c r="F205" i="6"/>
  <c r="F200" i="6"/>
  <c r="F190" i="6"/>
  <c r="F185" i="6"/>
  <c r="F180" i="6"/>
  <c r="F175" i="6"/>
  <c r="F170" i="6"/>
  <c r="F165" i="6"/>
  <c r="F160" i="6"/>
  <c r="F155" i="6"/>
  <c r="F150" i="6"/>
  <c r="F145" i="6"/>
  <c r="F135" i="6"/>
  <c r="F125" i="6"/>
  <c r="F115" i="6"/>
  <c r="F110" i="6"/>
  <c r="F105" i="6"/>
  <c r="F100" i="6"/>
  <c r="F95" i="6"/>
  <c r="F90" i="6"/>
  <c r="F85" i="6"/>
  <c r="F80" i="6"/>
  <c r="F75" i="6"/>
  <c r="F70" i="6"/>
  <c r="F65" i="6"/>
  <c r="F60" i="6"/>
  <c r="F55" i="6"/>
  <c r="F50" i="6"/>
  <c r="F45" i="6"/>
  <c r="F40" i="6"/>
  <c r="F35" i="6"/>
  <c r="F30" i="6"/>
  <c r="F25" i="6"/>
  <c r="F20" i="6"/>
  <c r="F15" i="6"/>
  <c r="F10" i="6"/>
  <c r="F5" i="6"/>
  <c r="F374" i="6"/>
  <c r="F369" i="6"/>
  <c r="F359" i="6"/>
  <c r="F354" i="6"/>
  <c r="F349" i="6"/>
  <c r="F339" i="6"/>
  <c r="F334" i="6"/>
  <c r="F329" i="6"/>
  <c r="F319" i="6"/>
  <c r="F314" i="6"/>
  <c r="F309" i="6"/>
  <c r="F299" i="6"/>
  <c r="F294" i="6"/>
  <c r="F289" i="6"/>
  <c r="F279" i="6"/>
  <c r="F274" i="6"/>
  <c r="F269" i="6"/>
  <c r="F264" i="6"/>
  <c r="F254" i="6"/>
  <c r="F249" i="6"/>
  <c r="F244" i="6"/>
  <c r="F239" i="6"/>
  <c r="F234" i="6"/>
  <c r="F229" i="6"/>
  <c r="F224" i="6"/>
  <c r="F219" i="6"/>
  <c r="F214" i="6"/>
  <c r="F209" i="6"/>
  <c r="F204" i="6"/>
  <c r="F199" i="6"/>
  <c r="F194" i="6"/>
  <c r="F184" i="6"/>
  <c r="F179" i="6"/>
  <c r="F174" i="6"/>
  <c r="F164" i="6"/>
  <c r="F159" i="6"/>
  <c r="F154" i="6"/>
  <c r="F149" i="6"/>
  <c r="F144" i="6"/>
  <c r="F139" i="6"/>
  <c r="F129" i="6"/>
  <c r="F119" i="6"/>
  <c r="F109" i="6"/>
  <c r="F104" i="6"/>
  <c r="F99" i="6"/>
  <c r="F94" i="6"/>
  <c r="F89" i="6"/>
  <c r="F84" i="6"/>
  <c r="F79" i="6"/>
  <c r="F74" i="6"/>
  <c r="F69" i="6"/>
  <c r="F64" i="6"/>
  <c r="F59" i="6"/>
  <c r="F54" i="6"/>
  <c r="F49" i="6"/>
  <c r="F44" i="6"/>
  <c r="F39" i="6"/>
  <c r="F34" i="6"/>
  <c r="F29" i="6"/>
  <c r="F24" i="6"/>
  <c r="F19" i="6"/>
  <c r="F14" i="6"/>
  <c r="F9" i="6"/>
  <c r="F4" i="6"/>
  <c r="F2" i="6"/>
  <c r="F378" i="6"/>
  <c r="F373" i="6"/>
  <c r="F368" i="6"/>
  <c r="F363" i="6"/>
  <c r="F358" i="6"/>
  <c r="F353" i="6"/>
  <c r="F348" i="6"/>
  <c r="F343" i="6"/>
  <c r="F338" i="6"/>
  <c r="F333" i="6"/>
  <c r="F328" i="6"/>
  <c r="F323" i="6"/>
  <c r="F318" i="6"/>
  <c r="F313" i="6"/>
  <c r="F308" i="6"/>
  <c r="F303" i="6"/>
  <c r="F298" i="6"/>
  <c r="F293" i="6"/>
  <c r="F288" i="6"/>
  <c r="F283" i="6"/>
  <c r="F278" i="6"/>
  <c r="F273" i="6"/>
  <c r="F268" i="6"/>
  <c r="F263" i="6"/>
  <c r="F258" i="6"/>
  <c r="F248" i="6"/>
  <c r="F243" i="6"/>
  <c r="F238" i="6"/>
  <c r="F233" i="6"/>
  <c r="F228" i="6"/>
  <c r="F223" i="6"/>
  <c r="F218" i="6"/>
  <c r="F208" i="6"/>
  <c r="F203" i="6"/>
  <c r="F198" i="6"/>
  <c r="F193" i="6"/>
  <c r="F188" i="6"/>
  <c r="F183" i="6"/>
  <c r="F178" i="6"/>
  <c r="F168" i="6"/>
  <c r="F163" i="6"/>
  <c r="F158" i="6"/>
  <c r="F153" i="6"/>
  <c r="F148" i="6"/>
  <c r="F143" i="6"/>
  <c r="F138" i="6"/>
  <c r="F133" i="6"/>
  <c r="F128" i="6"/>
  <c r="F123" i="6"/>
  <c r="F118" i="6"/>
  <c r="F113" i="6"/>
  <c r="F108" i="6"/>
  <c r="F103" i="6"/>
  <c r="F98" i="6"/>
  <c r="F93" i="6"/>
  <c r="F88" i="6"/>
  <c r="F83" i="6"/>
  <c r="F78" i="6"/>
  <c r="F73" i="6"/>
  <c r="F68" i="6"/>
  <c r="F63" i="6"/>
  <c r="F58" i="6"/>
  <c r="F53" i="6"/>
  <c r="F48" i="6"/>
  <c r="F43" i="6"/>
  <c r="F38" i="6"/>
  <c r="F33" i="6"/>
  <c r="F28" i="6"/>
  <c r="F23" i="6"/>
  <c r="F18" i="6"/>
  <c r="F13" i="6"/>
  <c r="F8" i="6"/>
  <c r="F3" i="6"/>
</calcChain>
</file>

<file path=xl/sharedStrings.xml><?xml version="1.0" encoding="utf-8"?>
<sst xmlns="http://schemas.openxmlformats.org/spreadsheetml/2006/main" count="82452" uniqueCount="9825">
  <si>
    <t>SSH</t>
  </si>
  <si>
    <t>0cm</t>
  </si>
  <si>
    <t>TS</t>
  </si>
  <si>
    <t>FW</t>
  </si>
  <si>
    <t>20cm</t>
  </si>
  <si>
    <t>15cm</t>
  </si>
  <si>
    <t>15-20cm</t>
  </si>
  <si>
    <t>10-20cm</t>
  </si>
  <si>
    <t>20-30cm</t>
  </si>
  <si>
    <t>10-15cm</t>
  </si>
  <si>
    <t>25cm</t>
  </si>
  <si>
    <t>TRENCHLESS</t>
  </si>
  <si>
    <t>NONE</t>
  </si>
  <si>
    <t>40cm</t>
  </si>
  <si>
    <t>FW(3-LIFT)</t>
  </si>
  <si>
    <t>(25) [25]cm</t>
  </si>
  <si>
    <t>(25-30) [20]cm</t>
  </si>
  <si>
    <t>(15-20) [30]cm</t>
  </si>
  <si>
    <t>(15) [35]cm</t>
  </si>
  <si>
    <t>5-10cm</t>
  </si>
  <si>
    <t>10cm</t>
  </si>
  <si>
    <t>20-25cm</t>
  </si>
  <si>
    <t>(20-25) [25]cm</t>
  </si>
  <si>
    <t>(10-15) [30]cm</t>
  </si>
  <si>
    <t>5cm</t>
  </si>
  <si>
    <t>30cm</t>
  </si>
  <si>
    <t>35cm</t>
  </si>
  <si>
    <t>Full Width (3 Lift)</t>
  </si>
  <si>
    <t>Trenchless Crossing</t>
  </si>
  <si>
    <t>Site-Specific Handling</t>
  </si>
  <si>
    <t>TEXT_0</t>
  </si>
  <si>
    <t>Full Width</t>
  </si>
  <si>
    <t>LENGTH</t>
  </si>
  <si>
    <t>TEXT_1</t>
  </si>
  <si>
    <t>x1</t>
  </si>
  <si>
    <t>x2</t>
  </si>
  <si>
    <t>y1</t>
  </si>
  <si>
    <t>y2</t>
  </si>
  <si>
    <t>DOC</t>
  </si>
  <si>
    <t>MLARD</t>
  </si>
  <si>
    <t>Route</t>
  </si>
  <si>
    <t>Begin Measure (m)</t>
  </si>
  <si>
    <t>End Measure (m)</t>
  </si>
  <si>
    <t>Length (m)</t>
  </si>
  <si>
    <t>Pipe Code</t>
  </si>
  <si>
    <t>WT (mm)</t>
  </si>
  <si>
    <t>Coating</t>
  </si>
  <si>
    <t>Alignment sheet #</t>
  </si>
  <si>
    <t>Strain Based Design Segment</t>
  </si>
  <si>
    <t>Comments</t>
  </si>
  <si>
    <t>check for gap</t>
  </si>
  <si>
    <t>check pipe type change</t>
  </si>
  <si>
    <t>PT</t>
  </si>
  <si>
    <t>5.24.5</t>
  </si>
  <si>
    <t>FBE</t>
  </si>
  <si>
    <t>PA03166</t>
  </si>
  <si>
    <t>LE</t>
  </si>
  <si>
    <t>5B-IB-2001</t>
  </si>
  <si>
    <t/>
  </si>
  <si>
    <t>5B-IB-2002</t>
  </si>
  <si>
    <t>5B-IB-2003</t>
  </si>
  <si>
    <t>5B-IB-2004</t>
  </si>
  <si>
    <t>5B-IB-2005</t>
  </si>
  <si>
    <t>5B-IB-2006</t>
  </si>
  <si>
    <t>5B-IB-2007</t>
  </si>
  <si>
    <t>ON HOLD</t>
  </si>
  <si>
    <t>5B-IB-2008</t>
  </si>
  <si>
    <t>5B-IB-2009</t>
  </si>
  <si>
    <t>5B-IB-2010</t>
  </si>
  <si>
    <t>5B-IB-2011</t>
  </si>
  <si>
    <t>5B-IB-2012</t>
  </si>
  <si>
    <t>Start of MOC-000589
ON HOLD</t>
  </si>
  <si>
    <t>5B-IB-2013</t>
  </si>
  <si>
    <t>5B-IB-2014</t>
  </si>
  <si>
    <t>PA03167</t>
  </si>
  <si>
    <t>End of MOC-000589
ON HOLD</t>
  </si>
  <si>
    <t>Site-Specific - M002-XW03040</t>
  </si>
  <si>
    <t>5B-IB-2016</t>
  </si>
  <si>
    <t>ARO</t>
  </si>
  <si>
    <t>5B-IB-2017</t>
  </si>
  <si>
    <t>5B-IB-2018</t>
  </si>
  <si>
    <t>5B-IB-2019</t>
  </si>
  <si>
    <t>5B-IB-2020</t>
  </si>
  <si>
    <t>5B-IB-2021</t>
  </si>
  <si>
    <t>Error</t>
  </si>
  <si>
    <t>5B-IB-2022</t>
  </si>
  <si>
    <t>5B-IB-2023</t>
  </si>
  <si>
    <t>5B-IB-2024</t>
  </si>
  <si>
    <t>5B-IB-2025</t>
  </si>
  <si>
    <t>5B-IB-2026</t>
  </si>
  <si>
    <t>5B-IB-2027</t>
  </si>
  <si>
    <t>5B-IB-2028</t>
  </si>
  <si>
    <t>PA03168</t>
  </si>
  <si>
    <t>5B-IB-2029</t>
  </si>
  <si>
    <t>5B-IB-2030</t>
  </si>
  <si>
    <t>5B-IB-2031</t>
  </si>
  <si>
    <t>5B-IB-2032</t>
  </si>
  <si>
    <t>5B-IB-2033</t>
  </si>
  <si>
    <t>5B-IB-2034</t>
  </si>
  <si>
    <t>5B-IB-2035</t>
  </si>
  <si>
    <t>5B-IB-2036</t>
  </si>
  <si>
    <t>5B-IB-2408</t>
  </si>
  <si>
    <t>5B-IB-2037</t>
  </si>
  <si>
    <t>5B-IB-2038</t>
  </si>
  <si>
    <t>PA03169</t>
  </si>
  <si>
    <t>5B-IB-2040</t>
  </si>
  <si>
    <t>5B-IB-2042</t>
  </si>
  <si>
    <t>5B-IB-2043</t>
  </si>
  <si>
    <t>5B-IB-2044</t>
  </si>
  <si>
    <t>5B-IB-2045</t>
  </si>
  <si>
    <t>5B-IB-2046</t>
  </si>
  <si>
    <t>5B-IB-2047</t>
  </si>
  <si>
    <t>5B-IB-2048</t>
  </si>
  <si>
    <t>5B-IB-2049</t>
  </si>
  <si>
    <t>5B-IB-2050</t>
  </si>
  <si>
    <t>5B-IB-2051</t>
  </si>
  <si>
    <t>5B-IB-2052</t>
  </si>
  <si>
    <t>5B-IB-2054</t>
  </si>
  <si>
    <t>5B-IB-2055</t>
  </si>
  <si>
    <t>5B-IB-2056</t>
  </si>
  <si>
    <t>5B-IB-2057</t>
  </si>
  <si>
    <t>5B-IB-2058</t>
  </si>
  <si>
    <t>5B-IB-2059</t>
  </si>
  <si>
    <t>5B-IB-2060</t>
  </si>
  <si>
    <t>Valve 2K1000</t>
  </si>
  <si>
    <t>PA03170</t>
  </si>
  <si>
    <t>5B-IB-2061</t>
  </si>
  <si>
    <t>5B-IB-2062</t>
  </si>
  <si>
    <t>PA03171</t>
  </si>
  <si>
    <t>5B-IB-2063</t>
  </si>
  <si>
    <t>5B-IB-2064</t>
  </si>
  <si>
    <t>5B-IB-2065</t>
  </si>
  <si>
    <t>5B-IB-2066</t>
  </si>
  <si>
    <t>5B-IB-2067</t>
  </si>
  <si>
    <t>5B-IB-2068</t>
  </si>
  <si>
    <t>5B-IB-2069</t>
  </si>
  <si>
    <t>PA03172</t>
  </si>
  <si>
    <t>5B-IB-2070</t>
  </si>
  <si>
    <t>5B-IB-2071</t>
  </si>
  <si>
    <t>5B-IB-2072</t>
  </si>
  <si>
    <t>5B-IB-2073</t>
  </si>
  <si>
    <t>5B-IB-2074</t>
  </si>
  <si>
    <t>Valve 2K1006</t>
  </si>
  <si>
    <t>5B-IB-2075</t>
  </si>
  <si>
    <t>5B-IB-2076</t>
  </si>
  <si>
    <t>5B-IB-2077</t>
  </si>
  <si>
    <t>5B-IB-2078</t>
  </si>
  <si>
    <t>Start of MOC 000322</t>
  </si>
  <si>
    <t>1007+810 +096</t>
  </si>
  <si>
    <t>1007+810 +120</t>
  </si>
  <si>
    <t>1007+810 +129</t>
  </si>
  <si>
    <t>5B-IB-2450</t>
  </si>
  <si>
    <t>1007+810 +231</t>
  </si>
  <si>
    <t>Site-Specific - M002-XU03068</t>
  </si>
  <si>
    <t>1007+810 +237</t>
  </si>
  <si>
    <t>5B-IB-2374</t>
  </si>
  <si>
    <t>1007+810 +243</t>
  </si>
  <si>
    <t>5B-IB-2451</t>
  </si>
  <si>
    <t>1007+810 +309</t>
  </si>
  <si>
    <t>Site-Specific - M002-XH03070</t>
  </si>
  <si>
    <t>1007+810 +340</t>
  </si>
  <si>
    <t>1007+810 +345</t>
  </si>
  <si>
    <t>5B-IB-2456</t>
  </si>
  <si>
    <t>1007+810 +362</t>
  </si>
  <si>
    <t>1007+810 +367</t>
  </si>
  <si>
    <t>5B-IB-2455</t>
  </si>
  <si>
    <t>1007+810 +396</t>
  </si>
  <si>
    <t>Site-Specific - M002-XW03080</t>
  </si>
  <si>
    <t>1007+810 +401</t>
  </si>
  <si>
    <t>5B-IB-2453</t>
  </si>
  <si>
    <t>1007+810 +423</t>
  </si>
  <si>
    <t>1007+810 +427</t>
  </si>
  <si>
    <t>5B-IB-2454</t>
  </si>
  <si>
    <t>End of Chainage Equation</t>
  </si>
  <si>
    <t>End of MOC 000322</t>
  </si>
  <si>
    <t>5B-IB-2084</t>
  </si>
  <si>
    <t>5B-IB-2085</t>
  </si>
  <si>
    <t>5B-IB-2086</t>
  </si>
  <si>
    <t>5B-IB-2087</t>
  </si>
  <si>
    <t>PA03173</t>
  </si>
  <si>
    <t>PA03174</t>
  </si>
  <si>
    <t>5B-IB-2088</t>
  </si>
  <si>
    <t>5B-IB-2089</t>
  </si>
  <si>
    <t>5B-IB-2090</t>
  </si>
  <si>
    <t>5B-IB-2091</t>
  </si>
  <si>
    <t>5B-IB-2092</t>
  </si>
  <si>
    <t>5B-IB-2093</t>
  </si>
  <si>
    <t>5B-IB-2094</t>
  </si>
  <si>
    <t>5B-IB-2095</t>
  </si>
  <si>
    <t>5B-IB-2096</t>
  </si>
  <si>
    <t>5B-IB-2097</t>
  </si>
  <si>
    <t>5B-IB-2098</t>
  </si>
  <si>
    <t>5B-IB-2099</t>
  </si>
  <si>
    <t>5B-IB-2100</t>
  </si>
  <si>
    <t>5B-IB-2101</t>
  </si>
  <si>
    <t>5B-IB-2102</t>
  </si>
  <si>
    <t>5B-IB-2103</t>
  </si>
  <si>
    <t>5B-IB-2104</t>
  </si>
  <si>
    <t>5B-IB-2105</t>
  </si>
  <si>
    <t>5B-IB-2106</t>
  </si>
  <si>
    <t>5B-IB-2107</t>
  </si>
  <si>
    <t>5B-IB-2108</t>
  </si>
  <si>
    <t>5B-IB-2109</t>
  </si>
  <si>
    <t>5B-IB-2110</t>
  </si>
  <si>
    <t>5B-IB-2111</t>
  </si>
  <si>
    <t>PA03175</t>
  </si>
  <si>
    <t>5B-IB-2112</t>
  </si>
  <si>
    <t>Start of TCA
ON HOLD</t>
  </si>
  <si>
    <t>5B-IB-2113
ON HOLD</t>
  </si>
  <si>
    <t>5B-IB-2114
ON HOLD</t>
  </si>
  <si>
    <t>5B-IB-2115
ON HOLD</t>
  </si>
  <si>
    <t>5B-IB-2116
ON HOLD</t>
  </si>
  <si>
    <t>5B-IB-2117
ON HOLD</t>
  </si>
  <si>
    <t>5B-IB-2118
ON HOLD</t>
  </si>
  <si>
    <t>5B-IB-2119
ON HOLD</t>
  </si>
  <si>
    <t>5B-IB-2120
ON HOLD</t>
  </si>
  <si>
    <t>5B-IB-2121
ON HOLD</t>
  </si>
  <si>
    <t>5B-IB-2122
ON HOLD</t>
  </si>
  <si>
    <t>5B-IB-2123
ON HOLD</t>
  </si>
  <si>
    <t>5B-IB-2124
ON HOLD</t>
  </si>
  <si>
    <t>5B-IB-2125
ON HOLD</t>
  </si>
  <si>
    <t>5B-IB-2126
ON HOLD</t>
  </si>
  <si>
    <t>5B-IB-2127
ON HOLD</t>
  </si>
  <si>
    <t>5B-IB-2128
ON HOLD</t>
  </si>
  <si>
    <t>5B-IB-2129
ON HOLD</t>
  </si>
  <si>
    <t>5B-IB-2130
ON HOLD</t>
  </si>
  <si>
    <t>5B-IB-2131
ON HOLD</t>
  </si>
  <si>
    <t>5B-IB-2132
ON HOLD</t>
  </si>
  <si>
    <t>5B-IB-2133
ON HOLD</t>
  </si>
  <si>
    <t>5B-IB-2134
ON HOLD</t>
  </si>
  <si>
    <t>PA03176</t>
  </si>
  <si>
    <t>5B-IB-2135
ON HOLD</t>
  </si>
  <si>
    <t>5B-IB-2136
ON HOLD</t>
  </si>
  <si>
    <t>5B-IB-2137
ON HOLD</t>
  </si>
  <si>
    <t>5B-IB-2138
ON HOLD</t>
  </si>
  <si>
    <t>5B-IB-2139
ON HOLD</t>
  </si>
  <si>
    <t>5B-IB-2140
ON HOLD</t>
  </si>
  <si>
    <t>PA03177</t>
  </si>
  <si>
    <t>5B-IB-2141
ON HOLD</t>
  </si>
  <si>
    <t>5B-IB-2142
ON HOLD</t>
  </si>
  <si>
    <t>5B-IB-2143
ON HOLD</t>
  </si>
  <si>
    <t>5B-IB-2144
ON HOLD</t>
  </si>
  <si>
    <t>5B-IB-2145
ON HOLD</t>
  </si>
  <si>
    <t>5B-IB-2146
ON HOLD</t>
  </si>
  <si>
    <t>5B-IB-2147
ON HOLD</t>
  </si>
  <si>
    <t>5B-IB-2148
ON HOLD</t>
  </si>
  <si>
    <t>5B-IB-2149
ON HOLD</t>
  </si>
  <si>
    <t>5B-IB-2150
ON HOLD</t>
  </si>
  <si>
    <t>5B-IB-2406
ON HOLD</t>
  </si>
  <si>
    <t>End of TCA
ON HOLD</t>
  </si>
  <si>
    <t>5B-IB-2151</t>
  </si>
  <si>
    <t>Valve 2K1015
ON HOLD</t>
  </si>
  <si>
    <t>5B-IB-2152
ON HOLD</t>
  </si>
  <si>
    <t>5B-IB-2153
ON HOLD</t>
  </si>
  <si>
    <t>5B-IB-2154
ON HOLD</t>
  </si>
  <si>
    <t>5B-IB-2155
ON HOLD</t>
  </si>
  <si>
    <t>5B-IB-2156
ON HOLD</t>
  </si>
  <si>
    <t>Site-Specific - M002-XW03100</t>
  </si>
  <si>
    <t>5B-IB-2157
ON HOLD</t>
  </si>
  <si>
    <t>PA03178</t>
  </si>
  <si>
    <t>5B-IB-2158
ON HOLD</t>
  </si>
  <si>
    <t>Begin MOC 000407
ON HOLD</t>
  </si>
  <si>
    <t>1017+384 +087</t>
  </si>
  <si>
    <t>1017+384 +111</t>
  </si>
  <si>
    <t>1017+384 +116</t>
  </si>
  <si>
    <t>5B-IB-2377</t>
  </si>
  <si>
    <t>1017+384 +122</t>
  </si>
  <si>
    <t>1017+384 +127</t>
  </si>
  <si>
    <t>5B-IB-2378</t>
  </si>
  <si>
    <t>1017+384 +193</t>
  </si>
  <si>
    <t>Site-Specific - M002-XW03120 
Cased Crossing</t>
  </si>
  <si>
    <t>1017+384 +282</t>
  </si>
  <si>
    <t>1017+384 +284</t>
  </si>
  <si>
    <t>End MOC 000407</t>
  </si>
  <si>
    <t>5B-IB-2468</t>
  </si>
  <si>
    <t>PA03179</t>
  </si>
  <si>
    <t>Begin MOC 000407</t>
  </si>
  <si>
    <t>1018+317 +002</t>
  </si>
  <si>
    <t>5B-IB-2469</t>
  </si>
  <si>
    <t>1018+317 +036</t>
  </si>
  <si>
    <t>1018+317 +084</t>
  </si>
  <si>
    <t>1018+317 +120</t>
  </si>
  <si>
    <t>1018+317 +122</t>
  </si>
  <si>
    <t>5B-IB-2470</t>
  </si>
  <si>
    <t>5B-IB-2379
ON HOLD</t>
  </si>
  <si>
    <t>5B-IB-2160
ON HOLD</t>
  </si>
  <si>
    <t>5B-IB-2161
ON HOLD</t>
  </si>
  <si>
    <t>5B-IB-2162
ON HOLD</t>
  </si>
  <si>
    <t>5B-IB-2163
ON HOLD</t>
  </si>
  <si>
    <t>Slope distance = 34m
ON HOLD</t>
  </si>
  <si>
    <t>5B-IB-2164
ON HOLD</t>
  </si>
  <si>
    <t>5B-IB-2167</t>
  </si>
  <si>
    <t>Slope distance = 10m</t>
  </si>
  <si>
    <t>5B-IB-2168</t>
  </si>
  <si>
    <t>5B-IB-2169</t>
  </si>
  <si>
    <t>5B-IB-2170</t>
  </si>
  <si>
    <t>5B-IB-2171</t>
  </si>
  <si>
    <t>5B-IB-2172</t>
  </si>
  <si>
    <t>5B-IB-2173</t>
  </si>
  <si>
    <t>PA03180</t>
  </si>
  <si>
    <t>5B-IB-2174</t>
  </si>
  <si>
    <t>5B-IB-2175</t>
  </si>
  <si>
    <t>5B-IB-2176</t>
  </si>
  <si>
    <t>5B-IB-2177</t>
  </si>
  <si>
    <t>5B-IB-2178</t>
  </si>
  <si>
    <t>Begin MOC 000585</t>
  </si>
  <si>
    <t>1020+116 +000</t>
  </si>
  <si>
    <t>1020+116 +122</t>
  </si>
  <si>
    <t>Site-Specific M002-XW03140</t>
  </si>
  <si>
    <t>1020+116 +125</t>
  </si>
  <si>
    <t>5B-IB-2179</t>
  </si>
  <si>
    <t>5B-IB-2180</t>
  </si>
  <si>
    <t>End MOC 000585</t>
  </si>
  <si>
    <t>5B-IB-2181</t>
  </si>
  <si>
    <t>5B-IB-2182</t>
  </si>
  <si>
    <t>5B-IB-2183</t>
  </si>
  <si>
    <t>5B-IB-2184</t>
  </si>
  <si>
    <t>5B-IB-2185</t>
  </si>
  <si>
    <t>BGC DD/Condition 70</t>
  </si>
  <si>
    <t>PA03181</t>
  </si>
  <si>
    <t>5B-IB-2186</t>
  </si>
  <si>
    <t>5B-IB-2187</t>
  </si>
  <si>
    <t>Yes</t>
  </si>
  <si>
    <t>5B-IB-2189
ON HOLD</t>
  </si>
  <si>
    <t>5B-IB-2191
ON HOLD</t>
  </si>
  <si>
    <t>5B-IB-2192
ON HOLD</t>
  </si>
  <si>
    <t>5B-IB-2193
ON HOLD</t>
  </si>
  <si>
    <t>5B-IB-2194
ON HOLD</t>
  </si>
  <si>
    <t>5B-IB-2195
ON HOLD</t>
  </si>
  <si>
    <t>5B-IB-2196
ON HOLD</t>
  </si>
  <si>
    <t>5B-IB-2197
ON HOLD</t>
  </si>
  <si>
    <t>5B-IB-2198
ON HOLD</t>
  </si>
  <si>
    <t>5B-IB-2199
ON HOLD</t>
  </si>
  <si>
    <t>5B-IB-2200
ON HOLD</t>
  </si>
  <si>
    <t>5B-IB-2201
ON HOLD</t>
  </si>
  <si>
    <t>5B-IB-2202
ON HOLD</t>
  </si>
  <si>
    <t>5B-IB-2203
ON HOLD</t>
  </si>
  <si>
    <t>PA03182</t>
  </si>
  <si>
    <t>5B-IB-2204
ON HOLD</t>
  </si>
  <si>
    <t>5B-IB-2205
ON HOLD</t>
  </si>
  <si>
    <t>5B-IB-2206
ON HOLD</t>
  </si>
  <si>
    <t>5B-IB-2207
ON HOLD</t>
  </si>
  <si>
    <t>5B-IB-2208
ON HOLD</t>
  </si>
  <si>
    <t>1022+787 +003</t>
  </si>
  <si>
    <t>5B-IB-2209</t>
  </si>
  <si>
    <t>1022+787 +051</t>
  </si>
  <si>
    <t>1022+787 +121</t>
  </si>
  <si>
    <t>Site-Specific - M002-XW03160</t>
  </si>
  <si>
    <t>1022+787 +219</t>
  </si>
  <si>
    <t>5B-IB-2210</t>
  </si>
  <si>
    <t>5B-IB-2211</t>
  </si>
  <si>
    <t>5B-IB-2407</t>
  </si>
  <si>
    <t>5B-IB-2212</t>
  </si>
  <si>
    <t>Valve 2K1023</t>
  </si>
  <si>
    <t>Site-Specific - M002-XW03170</t>
  </si>
  <si>
    <t>5B-IB-2380
ON HOLD</t>
  </si>
  <si>
    <t>5B-IB-2381
ON HOLD</t>
  </si>
  <si>
    <t>Begin MOC 000328 Rev 2
ON HOLD</t>
  </si>
  <si>
    <t>1024+008 +000</t>
  </si>
  <si>
    <t>1024+008 +042</t>
  </si>
  <si>
    <t>1024+008 +046</t>
  </si>
  <si>
    <t>5B-IB-2471</t>
  </si>
  <si>
    <t>1024+008 +091</t>
  </si>
  <si>
    <t>1024+008 +115</t>
  </si>
  <si>
    <t>Site-Specific - M002-XU03175</t>
  </si>
  <si>
    <t>1024+008 +223</t>
  </si>
  <si>
    <t>1024+008 +228</t>
  </si>
  <si>
    <t>5B-IB-2472</t>
  </si>
  <si>
    <t>1024+008 +276</t>
  </si>
  <si>
    <t>1024+008 +395</t>
  </si>
  <si>
    <t>Site-Specific - M002-XH03180</t>
  </si>
  <si>
    <t>1024+008 +398</t>
  </si>
  <si>
    <t>End MOC 000328 Rev 2</t>
  </si>
  <si>
    <t>5B-IB-2445</t>
  </si>
  <si>
    <t>5B-IB-2215</t>
  </si>
  <si>
    <t>5B-IB-2216</t>
  </si>
  <si>
    <t>5B-IB-2217</t>
  </si>
  <si>
    <t>5B-IB-2218</t>
  </si>
  <si>
    <t>5B-IB-2219</t>
  </si>
  <si>
    <t>5B-IB-2220</t>
  </si>
  <si>
    <t>PA03183</t>
  </si>
  <si>
    <t>5B-IB-2221</t>
  </si>
  <si>
    <t>5B-IB-2222</t>
  </si>
  <si>
    <t>5B-IB-2223</t>
  </si>
  <si>
    <t>5B-IB-2224</t>
  </si>
  <si>
    <t>5B-IB-2432
ON HOLD</t>
  </si>
  <si>
    <t>Site-Specific - M002-XW03100
ON HOLD</t>
  </si>
  <si>
    <t>5B-IB-2382
ON HOLD</t>
  </si>
  <si>
    <t>5B-IB-2383
ON HOLD</t>
  </si>
  <si>
    <t>5B-IB-2225</t>
  </si>
  <si>
    <t>5B-IB-2401</t>
  </si>
  <si>
    <t>5B-IB-2402</t>
  </si>
  <si>
    <t>5B-IB-2226</t>
  </si>
  <si>
    <t>5B-IB-2227</t>
  </si>
  <si>
    <t>ARO-M45</t>
  </si>
  <si>
    <t>5B-IB-2228
ON HOLD</t>
  </si>
  <si>
    <t>5B-IB-2229
ON HOLD</t>
  </si>
  <si>
    <t>5B-IB-2230
ON HOLD</t>
  </si>
  <si>
    <t>5B-IB-2231
ON HOLD</t>
  </si>
  <si>
    <t>5B-IB-2232
ON HOLD</t>
  </si>
  <si>
    <t>5B-IB-2233
ON HOLD</t>
  </si>
  <si>
    <t>PA03184</t>
  </si>
  <si>
    <t>5B-IB-2403</t>
  </si>
  <si>
    <t>Site-Specific - M002-XU03209</t>
  </si>
  <si>
    <t>5B-IB-2234</t>
  </si>
  <si>
    <t>5B-IB-2384</t>
  </si>
  <si>
    <t>Valve 2K1029</t>
  </si>
  <si>
    <t>Start/End of TCA
ON HOLD</t>
  </si>
  <si>
    <t>5B-IB-2235</t>
  </si>
  <si>
    <t>5B-IB-2385</t>
  </si>
  <si>
    <t>5B-IB-2236</t>
  </si>
  <si>
    <t>5B-IB-2237</t>
  </si>
  <si>
    <t>1030+638 +113</t>
  </si>
  <si>
    <t>1030+638 +173</t>
  </si>
  <si>
    <t>Site-Specific - M002-XW03230</t>
  </si>
  <si>
    <t>1030+638 +178</t>
  </si>
  <si>
    <t>5B-IB-2238</t>
  </si>
  <si>
    <t>5B-IB-2239</t>
  </si>
  <si>
    <t>PA03185</t>
  </si>
  <si>
    <t>FBE-M45</t>
  </si>
  <si>
    <t>Valve 2K1031</t>
  </si>
  <si>
    <t>5B-IB-2240</t>
  </si>
  <si>
    <t>5B-IB-2241</t>
  </si>
  <si>
    <t>5B-IB-2242</t>
  </si>
  <si>
    <t>5B-IB-2243</t>
  </si>
  <si>
    <t>5B-IB-2244</t>
  </si>
  <si>
    <t>5B-IB-2245</t>
  </si>
  <si>
    <t>5B-IB-2246</t>
  </si>
  <si>
    <t>5B-IB-2247</t>
  </si>
  <si>
    <t>5B-IB-2248</t>
  </si>
  <si>
    <t>PA03186</t>
  </si>
  <si>
    <t>5B-IB-2249</t>
  </si>
  <si>
    <t>5B-IB-2404</t>
  </si>
  <si>
    <t>5B-IB-2405</t>
  </si>
  <si>
    <t>Site-Specific - M002-XU03253</t>
  </si>
  <si>
    <t>1035+766 +000</t>
  </si>
  <si>
    <t>5B-IB-2409</t>
  </si>
  <si>
    <t>1035+766 +003</t>
  </si>
  <si>
    <t>Begin MOC-000326</t>
  </si>
  <si>
    <t>1035+766 +179</t>
  </si>
  <si>
    <t>1035+766 +197</t>
  </si>
  <si>
    <t>1035+766 +227</t>
  </si>
  <si>
    <t>1035+766 +245</t>
  </si>
  <si>
    <t>1035+766 +397</t>
  </si>
  <si>
    <t>1035+766 +415</t>
  </si>
  <si>
    <t>1035+766 +522</t>
  </si>
  <si>
    <t>End MOC-000326</t>
  </si>
  <si>
    <t>PA03187</t>
  </si>
  <si>
    <t>5B-IB-2410</t>
  </si>
  <si>
    <t>5B-IB-2411</t>
  </si>
  <si>
    <t>5B-IB-2254
ON HOLD</t>
  </si>
  <si>
    <t>5B-IB-2255
ON HOLD</t>
  </si>
  <si>
    <t>5B-IB-2256
ON HOLD</t>
  </si>
  <si>
    <t>5B-IB-2257
ON HOLD</t>
  </si>
  <si>
    <t>5B-IB-2258
ON HOLD</t>
  </si>
  <si>
    <t>5B-IB-2259
ON HOLD</t>
  </si>
  <si>
    <t>1037+723 +000</t>
  </si>
  <si>
    <t>5B-IB-2438
ON HOLD</t>
  </si>
  <si>
    <t>1037+723 +003</t>
  </si>
  <si>
    <t>Beginning of MOC 000228</t>
  </si>
  <si>
    <t>1037+723 +052</t>
  </si>
  <si>
    <t>1037+723 +057</t>
  </si>
  <si>
    <t>5B-IB-2439
ON HOLD</t>
  </si>
  <si>
    <t>1037+723 +116</t>
  </si>
  <si>
    <t>1037+723 +121</t>
  </si>
  <si>
    <t>5B-IB-2440
ON HOLD</t>
  </si>
  <si>
    <t>1037+723 +180</t>
  </si>
  <si>
    <t>1037+723 +185</t>
  </si>
  <si>
    <t>5B-IB-2441
ON HOLD</t>
  </si>
  <si>
    <t>1037+723 +277</t>
  </si>
  <si>
    <t>1037+723 +308</t>
  </si>
  <si>
    <t>Begin HOLD</t>
  </si>
  <si>
    <t>1037+723 +313</t>
  </si>
  <si>
    <t>5B-IB-2263
ON HOLD</t>
  </si>
  <si>
    <t>1037+723 +349</t>
  </si>
  <si>
    <t>Site-Specific - M002-XW03254
ON HOLD</t>
  </si>
  <si>
    <t>End of MOC 000328</t>
  </si>
  <si>
    <t>5B-IB-2264
ON HOLD</t>
  </si>
  <si>
    <t>5B-IB-2265</t>
  </si>
  <si>
    <t>5B-IB-2266</t>
  </si>
  <si>
    <t>5B-IB-2267</t>
  </si>
  <si>
    <t>PA03188</t>
  </si>
  <si>
    <t>5B-IB-2268</t>
  </si>
  <si>
    <t>5B-IB-2269</t>
  </si>
  <si>
    <t>5B-IB-2270</t>
  </si>
  <si>
    <t>Valve 2K1040A</t>
  </si>
  <si>
    <t>5B-IB-2271</t>
  </si>
  <si>
    <t>5B-IB-2272
ON HOLD</t>
  </si>
  <si>
    <t>5B-IB-2273
ON HOLD</t>
  </si>
  <si>
    <t>Slope length = 8m XH03255
ON HOLD</t>
  </si>
  <si>
    <t>5B-IB-2386
ON HOLD</t>
  </si>
  <si>
    <t>PA03189</t>
  </si>
  <si>
    <t>5B-IB-2274
ON HOLD</t>
  </si>
  <si>
    <t>5B-IB-2275
ON HOLD</t>
  </si>
  <si>
    <t>5B-IB-2276
ON HOLD</t>
  </si>
  <si>
    <t>5B-IB-2277
ON HOLD</t>
  </si>
  <si>
    <t>5B-IB-2278
ON HOLD</t>
  </si>
  <si>
    <t>5B-IB-2279</t>
  </si>
  <si>
    <t>HOPE PRESSURE CONTROL STATION, TIE IN POINT ON HOLD</t>
  </si>
  <si>
    <t>HOPE PRESSURE CONTROL STATION</t>
  </si>
  <si>
    <t>5B-IB-2281
ON HOLD</t>
  </si>
  <si>
    <t>Site-Specific - M002-XH03260
ON HOLD</t>
  </si>
  <si>
    <t>5B-IB-2282
ON HOLD</t>
  </si>
  <si>
    <t>5B-IB-2283
ON HOLD</t>
  </si>
  <si>
    <t>Site-Specific - M002-XH03265
ON HOLD</t>
  </si>
  <si>
    <t>5B-IB-2284
ON HOLD</t>
  </si>
  <si>
    <t>5B-IB-2285
ON HOLD</t>
  </si>
  <si>
    <t>Site-Specific - M002-XW03267
MOC 000628
ON HOLD</t>
  </si>
  <si>
    <t>PA03190</t>
  </si>
  <si>
    <t>5B-IB-2286
ON HOLD</t>
  </si>
  <si>
    <t>Begin MOC 000304</t>
  </si>
  <si>
    <t>Site-Specific - M002-XH03270
ON HOLD</t>
  </si>
  <si>
    <t>1042+597 +005</t>
  </si>
  <si>
    <t>1042+597 +013</t>
  </si>
  <si>
    <t>5B-IB-2433
ON HOLD</t>
  </si>
  <si>
    <t>1042+597 +037</t>
  </si>
  <si>
    <t>End MOC 000304</t>
  </si>
  <si>
    <t>Micro-tunnel for XH03275 still under development
ON HOLD</t>
  </si>
  <si>
    <t>5B-IB-2289</t>
  </si>
  <si>
    <t>5B-IB-2290</t>
  </si>
  <si>
    <t>5B-IB-2291</t>
  </si>
  <si>
    <t>5B-IB-2292
ON HOLD</t>
  </si>
  <si>
    <t>5B-IB-2293
ON HOLD</t>
  </si>
  <si>
    <t>5B-IB-2294</t>
  </si>
  <si>
    <t>5B-IB-2295
ON HOLD</t>
  </si>
  <si>
    <t>5B-IB-2296
ON HOLD</t>
  </si>
  <si>
    <t>5B-IB-2297
ON HOLD</t>
  </si>
  <si>
    <t>5B-IB-2298
ON HOLD</t>
  </si>
  <si>
    <t>5B-IB-2299
ON HOLD</t>
  </si>
  <si>
    <t>5B-IB-2300
ON HOLD</t>
  </si>
  <si>
    <t>5B-IB-2301
ON HOLD</t>
  </si>
  <si>
    <t>5B-IB-2302</t>
  </si>
  <si>
    <t>5B-IB-2303</t>
  </si>
  <si>
    <t>5B-IB-2304</t>
  </si>
  <si>
    <t>PA03191</t>
  </si>
  <si>
    <t>5B-IB-2305</t>
  </si>
  <si>
    <t>Site-Specific - M002-XH003290</t>
  </si>
  <si>
    <t>5B-IB-2306</t>
  </si>
  <si>
    <t xml:space="preserve">Begin MOC 000409 </t>
  </si>
  <si>
    <t>Valve 2K1044A</t>
  </si>
  <si>
    <t xml:space="preserve">1044+527 +000 </t>
  </si>
  <si>
    <t>1044+527 +123</t>
  </si>
  <si>
    <t>1044+527 +373</t>
  </si>
  <si>
    <t>Start/End of TCA
Site-Specific - M002-XW03300</t>
  </si>
  <si>
    <t>1044+527 +390</t>
  </si>
  <si>
    <t>1044+527 +396</t>
  </si>
  <si>
    <t>5B-IB-2459</t>
  </si>
  <si>
    <t>1044+527 +522</t>
  </si>
  <si>
    <t>Site-Specific - M002-XH003295</t>
  </si>
  <si>
    <t>1044+527 +527</t>
  </si>
  <si>
    <t>5B-IB-2460</t>
  </si>
  <si>
    <t>1044+527 +538</t>
  </si>
  <si>
    <t>End MOC 000409</t>
  </si>
  <si>
    <t>Valve 2K1044B</t>
  </si>
  <si>
    <t>Site-Specific - M002-XH003299</t>
  </si>
  <si>
    <t>PA03192</t>
  </si>
  <si>
    <t>5B-IB-2310</t>
  </si>
  <si>
    <t>5B-IB-2311</t>
  </si>
  <si>
    <t>MOC 000436</t>
  </si>
  <si>
    <t>5B-IB-2312</t>
  </si>
  <si>
    <t>PA03193</t>
  </si>
  <si>
    <t>Site-Specific - M002-XH03303</t>
  </si>
  <si>
    <t>5B-IB-2313</t>
  </si>
  <si>
    <t>Site-Specific - M002-XH03305</t>
  </si>
  <si>
    <t>5B-IB-2314</t>
  </si>
  <si>
    <t>Beginning of MOC 000640</t>
  </si>
  <si>
    <t>1048+942 +003</t>
  </si>
  <si>
    <t>5B-IB-2315</t>
  </si>
  <si>
    <t>1048+942 +038</t>
  </si>
  <si>
    <t>1048+942 +043</t>
  </si>
  <si>
    <t>5B-IB-2316</t>
  </si>
  <si>
    <t>1048+942 +135</t>
  </si>
  <si>
    <t>1048+942 +139</t>
  </si>
  <si>
    <t>5B-IB-2452</t>
  </si>
  <si>
    <t>1048+942 +146</t>
  </si>
  <si>
    <t>1048+942 +151</t>
  </si>
  <si>
    <t>5B-IB-2446</t>
  </si>
  <si>
    <t>1048+942 +207</t>
  </si>
  <si>
    <t>Site-Specific - M002-XW03308</t>
  </si>
  <si>
    <t>1048+942 +213</t>
  </si>
  <si>
    <t>5B-IB-2447</t>
  </si>
  <si>
    <t>1048+942 +230</t>
  </si>
  <si>
    <t>1048+942 +237</t>
  </si>
  <si>
    <t>5B-IB-2448</t>
  </si>
  <si>
    <t>1048+942 +243</t>
  </si>
  <si>
    <t>1048+942 +276</t>
  </si>
  <si>
    <t>End of MOC 000640</t>
  </si>
  <si>
    <t>5B-IB-2319</t>
  </si>
  <si>
    <t>PA03194</t>
  </si>
  <si>
    <t>5B-IB-2320</t>
  </si>
  <si>
    <t>5B-IB-2321</t>
  </si>
  <si>
    <t>Begin MOC 000528
ON HOLD</t>
  </si>
  <si>
    <t>1052+070 +214</t>
  </si>
  <si>
    <t>1052+070 +219</t>
  </si>
  <si>
    <t>1052+070 +280</t>
  </si>
  <si>
    <t>1052+070 +293</t>
  </si>
  <si>
    <t>End MOC 000528
ON HOLD</t>
  </si>
  <si>
    <t>Valve 2K1052A</t>
  </si>
  <si>
    <t>5B-IB-2323</t>
  </si>
  <si>
    <t>5B-IB-2324</t>
  </si>
  <si>
    <t>5B-IB-2325</t>
  </si>
  <si>
    <t>5B-IB-2387</t>
  </si>
  <si>
    <t>5B-IB-2388</t>
  </si>
  <si>
    <t>5B-IB-2326</t>
  </si>
  <si>
    <t>5B-IB-2327</t>
  </si>
  <si>
    <t>Valve 2K1052B</t>
  </si>
  <si>
    <t>PA03195</t>
  </si>
  <si>
    <t>5B-IB-2418</t>
  </si>
  <si>
    <t>Start of TCA
ON HOLD
XH03322 and Shxw'ow'hamel Reroute under TMEP review</t>
  </si>
  <si>
    <t>5B-IB-2419
ON HOLD</t>
  </si>
  <si>
    <t>1056+645 +005</t>
  </si>
  <si>
    <t>5B-IB-2420</t>
  </si>
  <si>
    <t>1056+645 +074</t>
  </si>
  <si>
    <t>Update to Site-Specific drawing M002-XH03323</t>
  </si>
  <si>
    <t>1056+645 +081</t>
  </si>
  <si>
    <t>5B-IB-2421</t>
  </si>
  <si>
    <t>5B-IB-2422</t>
  </si>
  <si>
    <t>PA03196</t>
  </si>
  <si>
    <t>5B-IB-2328</t>
  </si>
  <si>
    <t>5B-IB-2329</t>
  </si>
  <si>
    <t>Site-Specific - M002-XH03325</t>
  </si>
  <si>
    <t>5B-IB-2330</t>
  </si>
  <si>
    <t>Site-Specific - M002-XH03326</t>
  </si>
  <si>
    <t>Valve 2K1057</t>
  </si>
  <si>
    <t>Site-Specific - M002-XW03330</t>
  </si>
  <si>
    <t>5B-IB-2389</t>
  </si>
  <si>
    <t>5B-IB-2390</t>
  </si>
  <si>
    <t>Site-Specific - M002-XH03335</t>
  </si>
  <si>
    <t>5B-IB-2332</t>
  </si>
  <si>
    <t>Site-Specific - M002-XW03340</t>
  </si>
  <si>
    <t>Valve 2K1059</t>
  </si>
  <si>
    <t>5B-IB-2333</t>
  </si>
  <si>
    <t>Site-Specific - M002-XH03350</t>
  </si>
  <si>
    <t>PA03197</t>
  </si>
  <si>
    <t>5B-IB-2335</t>
  </si>
  <si>
    <t>5B-IB-2336</t>
  </si>
  <si>
    <t>5B-IB-2337</t>
  </si>
  <si>
    <t>5B-IB-2338</t>
  </si>
  <si>
    <t>5B-IB-2339</t>
  </si>
  <si>
    <t>5B-IB-2423
ON HOLD</t>
  </si>
  <si>
    <t>1062+685 +000</t>
  </si>
  <si>
    <t>Begin MOC 000419
ON HOLD</t>
  </si>
  <si>
    <t>1062+685 +002</t>
  </si>
  <si>
    <t>1062+685 +040</t>
  </si>
  <si>
    <t>1062+685 +044</t>
  </si>
  <si>
    <t>1062+685 +103</t>
  </si>
  <si>
    <t>1062+685 +121</t>
  </si>
  <si>
    <t>1062+685 +215</t>
  </si>
  <si>
    <t>1062+685 +366</t>
  </si>
  <si>
    <t>PA03198</t>
  </si>
  <si>
    <t>1062+685 +370</t>
  </si>
  <si>
    <t>1062+685 +443</t>
  </si>
  <si>
    <t>End MOC 000419</t>
  </si>
  <si>
    <t>1062+685 +447</t>
  </si>
  <si>
    <t>1062+685 +643</t>
  </si>
  <si>
    <t>Start of Mountain Crossing 3 tunnel alignment
MOC 000529</t>
  </si>
  <si>
    <t>ON HOLD MOC 529</t>
  </si>
  <si>
    <t>PA03199</t>
  </si>
  <si>
    <t>End of TCA
ON HOLD MOC 529</t>
  </si>
  <si>
    <t>PA03200</t>
  </si>
  <si>
    <t>END MOC 529</t>
  </si>
  <si>
    <t>5B-IB-2367</t>
  </si>
  <si>
    <t>5B-IB-2368</t>
  </si>
  <si>
    <t>5B-IB-2391</t>
  </si>
  <si>
    <t>5B-IB-2392</t>
  </si>
  <si>
    <t>Site-Specific - M002-XW03390</t>
  </si>
  <si>
    <t>5B-IB-2393</t>
  </si>
  <si>
    <t>5B-IB-2394</t>
  </si>
  <si>
    <t>5B-IB-2369
ON HOLD</t>
  </si>
  <si>
    <t>Site-Specific - M002-XU03395
ON HOLD</t>
  </si>
  <si>
    <t>Valve 2K1069</t>
  </si>
  <si>
    <t>1070+432 +128</t>
  </si>
  <si>
    <t>1070+432 +152</t>
  </si>
  <si>
    <t>1070+432 +158</t>
  </si>
  <si>
    <t>5B-IB-2395</t>
  </si>
  <si>
    <t>1070+432 +165</t>
  </si>
  <si>
    <t>5B-IB-2396</t>
  </si>
  <si>
    <t>1070+432 +227</t>
  </si>
  <si>
    <t>1070+432 +335</t>
  </si>
  <si>
    <t>1070+432 +340</t>
  </si>
  <si>
    <t>5B-IB-2466</t>
  </si>
  <si>
    <t>1070+432 +343</t>
  </si>
  <si>
    <t>5B-IB-2467</t>
  </si>
  <si>
    <t>PA03201</t>
  </si>
  <si>
    <t>5B-IB-2370</t>
  </si>
  <si>
    <t>5B-IB-2371</t>
  </si>
  <si>
    <t>5B-IB-2461</t>
  </si>
  <si>
    <t>1072+455 +003</t>
  </si>
  <si>
    <t>Start MOC 000407</t>
  </si>
  <si>
    <t>1072+455 +020</t>
  </si>
  <si>
    <t>1072+455 +024</t>
  </si>
  <si>
    <t>5B-IB-2462</t>
  </si>
  <si>
    <t>1072+455 +221</t>
  </si>
  <si>
    <t>1072+455 +225</t>
  </si>
  <si>
    <t>5B-IB-2463</t>
  </si>
  <si>
    <t>1072+455 +242</t>
  </si>
  <si>
    <t>1072+455 +244</t>
  </si>
  <si>
    <t>5B-IB-2464</t>
  </si>
  <si>
    <t>5B-IB-2372</t>
  </si>
  <si>
    <t>PA03202</t>
  </si>
  <si>
    <t>Site-Specific - M002-XW03437</t>
  </si>
  <si>
    <t>5B-IB-2373</t>
  </si>
  <si>
    <t>Site-Specific - M002-XH03450</t>
  </si>
  <si>
    <t>Site-Specific - M002-XH03453</t>
  </si>
  <si>
    <t>Site-Specific - M002-XH03455</t>
  </si>
  <si>
    <t>Full Coating Name</t>
  </si>
  <si>
    <t>Fusion-Bonded Epoxy</t>
  </si>
  <si>
    <t>Abrasion-Resistant Overcoat</t>
  </si>
  <si>
    <t>Abrasion-Resistant Overcoat (M45)</t>
  </si>
  <si>
    <t>Elbow</t>
  </si>
  <si>
    <t>Fusion-Bonded Epoxy (M45)</t>
  </si>
  <si>
    <t>DEPTH</t>
  </si>
  <si>
    <t>TYPE</t>
  </si>
  <si>
    <t>SOURCE</t>
  </si>
  <si>
    <t>DEPTH_str</t>
  </si>
  <si>
    <t>DEPTH_str_long</t>
  </si>
  <si>
    <t>FG</t>
  </si>
  <si>
    <t>Default Depth</t>
  </si>
  <si>
    <t>0.9m FG</t>
  </si>
  <si>
    <t>0.9m Finished Grade</t>
  </si>
  <si>
    <t>CG</t>
  </si>
  <si>
    <t>Alignment Sheets</t>
  </si>
  <si>
    <t>1.5m CG</t>
  </si>
  <si>
    <t>1.5m Construction Grade</t>
  </si>
  <si>
    <t>1.5m FG</t>
  </si>
  <si>
    <t>1.5m Finished Grade</t>
  </si>
  <si>
    <t>1.2m FG</t>
  </si>
  <si>
    <t>1.2m Finished Grade</t>
  </si>
  <si>
    <t>DD</t>
  </si>
  <si>
    <t>BGC Dominant Design</t>
  </si>
  <si>
    <t>1.5m DD</t>
  </si>
  <si>
    <t>1.5m Designated Design</t>
  </si>
  <si>
    <t>WC</t>
  </si>
  <si>
    <t>DWG# PT610201</t>
  </si>
  <si>
    <t>1.2m WC</t>
  </si>
  <si>
    <t>RD</t>
  </si>
  <si>
    <t>DWG# PT640301</t>
  </si>
  <si>
    <t>1.5m RD</t>
  </si>
  <si>
    <t>DWG# PT610001</t>
  </si>
  <si>
    <t>1.5m WC</t>
  </si>
  <si>
    <t>1.5/2.3</t>
  </si>
  <si>
    <t>CG/FG</t>
  </si>
  <si>
    <t>1.5m CG/2.3m FG</t>
  </si>
  <si>
    <t>1.5m Construction Grade/2.3m Finished Grade</t>
  </si>
  <si>
    <t>DWG# PT610601</t>
  </si>
  <si>
    <t>DWG# PT640801</t>
  </si>
  <si>
    <t>2.0m RD</t>
  </si>
  <si>
    <t>1.2/1.5</t>
  </si>
  <si>
    <t>1.2m CG/1.5m FG</t>
  </si>
  <si>
    <t>1.2m Construction Grade/1.5m Finished Grade</t>
  </si>
  <si>
    <t>1.5/2.5</t>
  </si>
  <si>
    <t>1.5m CG/2.5m FG</t>
  </si>
  <si>
    <t>1.5m Construction Grade/2.5m Finished Grade</t>
  </si>
  <si>
    <t>2.5m CG/2.5m FG</t>
  </si>
  <si>
    <t>2.5m Construction Grade/2.5m Finished Grade</t>
  </si>
  <si>
    <t>1.5m CG/1.5m FG</t>
  </si>
  <si>
    <t>1.5m Construction Grade/1.5m Finished Grade</t>
  </si>
  <si>
    <t>2.0m FG</t>
  </si>
  <si>
    <t>2.0m Finished Grade</t>
  </si>
  <si>
    <t>2.5m FG</t>
  </si>
  <si>
    <t>2.5m Finished Grade</t>
  </si>
  <si>
    <t>1.2m CG</t>
  </si>
  <si>
    <t>1.2m Construction Grade</t>
  </si>
  <si>
    <t>DWG# PT610801</t>
  </si>
  <si>
    <t>2.3m WC</t>
  </si>
  <si>
    <t>2.5/1.5</t>
  </si>
  <si>
    <t>2.5m CG/1.5m CG</t>
  </si>
  <si>
    <t>2.5m Construction Grade/1.5m Construction Grade</t>
  </si>
  <si>
    <t>MOTI</t>
  </si>
  <si>
    <t>MOTI Encroachment</t>
  </si>
  <si>
    <t>2.0m MOTI</t>
  </si>
  <si>
    <t>2.0m Ministry of Transportation and Infrastructure</t>
  </si>
  <si>
    <t>2.0m CG</t>
  </si>
  <si>
    <t>2.0m Construction Grade</t>
  </si>
  <si>
    <t>1.5/1.2</t>
  </si>
  <si>
    <t>1.5m CG/1.2m CG</t>
  </si>
  <si>
    <t>1.5m Construction Grade/1.2m Construction Grade</t>
  </si>
  <si>
    <t>2.0/1.2</t>
  </si>
  <si>
    <t>2.0m CG/1.2m CG</t>
  </si>
  <si>
    <t>2.0m Construction Grade/1.2m Construction Grade</t>
  </si>
  <si>
    <t>2.0/1.5/1.8</t>
  </si>
  <si>
    <t>2.0m CG/1.5m CG/1.8m FG</t>
  </si>
  <si>
    <t>2.0m Construction Grade/1.5m Construction Grade/1.8m Finished Grade</t>
  </si>
  <si>
    <t>2.0/1.5/2.3</t>
  </si>
  <si>
    <t>2.0m CG/1.5m CG/2.3m FG</t>
  </si>
  <si>
    <t>2.0m Construction Grade/1.5m Construction Grade/2.3m Finished Grade</t>
  </si>
  <si>
    <t>2.0m CG/1.2m FG</t>
  </si>
  <si>
    <t>2.0m Construction Grade/1.2m Finished Grade</t>
  </si>
  <si>
    <t>2.5/2.0</t>
  </si>
  <si>
    <t>2.5m CG/2.0m CG</t>
  </si>
  <si>
    <t>2.5m Construction Grade/2.0m Construction Grade</t>
  </si>
  <si>
    <t>2.0/1.5</t>
  </si>
  <si>
    <t>2.0m CG/1.5m FG</t>
  </si>
  <si>
    <t>2.0m Construction Grade/1.5m Finished Grade</t>
  </si>
  <si>
    <t>DWG# PT610301</t>
  </si>
  <si>
    <t>2.0m WC</t>
  </si>
  <si>
    <t>DWG# PT640001</t>
  </si>
  <si>
    <t>1.2m RD</t>
  </si>
  <si>
    <t>3.0m CG/3.0m FG</t>
  </si>
  <si>
    <t>3.0m Construction Grade/3.0m Finished Grade</t>
  </si>
  <si>
    <t>1.2m CG/1.2m FG</t>
  </si>
  <si>
    <t>1.2m Construction Grade/1.2m Finished Grade</t>
  </si>
  <si>
    <t>1.8/2.3</t>
  </si>
  <si>
    <t>1.8m CG/2.3m FG</t>
  </si>
  <si>
    <t>1.8m Construction Grade/2.3m Finished Grade</t>
  </si>
  <si>
    <t>2.3m FG</t>
  </si>
  <si>
    <t>2.3m Finished Grade</t>
  </si>
  <si>
    <t>1.2/2.3</t>
  </si>
  <si>
    <t>1.2m CG/2.3m FG</t>
  </si>
  <si>
    <t>1.2m Construction Grade/2.3m Finished Grade</t>
  </si>
  <si>
    <t>2.3m CG/2.3m FG</t>
  </si>
  <si>
    <t>2.3m Construction Grade/2.3m Finished Grade</t>
  </si>
  <si>
    <t>3.0m FG</t>
  </si>
  <si>
    <t>3.0m Finished Grade</t>
  </si>
  <si>
    <t>1.8m FG</t>
  </si>
  <si>
    <t>1.8m Finished Grade</t>
  </si>
  <si>
    <t>1.8m CG</t>
  </si>
  <si>
    <t>1.8m Construction Grade</t>
  </si>
  <si>
    <t>1.2/2.0</t>
  </si>
  <si>
    <t>1.2m CG/2.0m FG</t>
  </si>
  <si>
    <t>1.2m Construction Grade/2.0m Finished Grade</t>
  </si>
  <si>
    <t>3.0m DD</t>
  </si>
  <si>
    <t>3.0m Designated Design</t>
  </si>
  <si>
    <t>3.0m CG</t>
  </si>
  <si>
    <t>3.0m Construction Grade</t>
  </si>
  <si>
    <t>2.5m CG</t>
  </si>
  <si>
    <t>2.5m Construction Grade</t>
  </si>
  <si>
    <t>1.8/1.2</t>
  </si>
  <si>
    <t>1.8m FG/1.2m FG</t>
  </si>
  <si>
    <t>1.8m Finished Grade/1.2m Finished Grade</t>
  </si>
  <si>
    <t>1.5m FG/1.2m FG</t>
  </si>
  <si>
    <t>1.5m Finished Grade/1.2m Finished Grade</t>
  </si>
  <si>
    <t>CG CE</t>
  </si>
  <si>
    <t>2.0m CG CE</t>
  </si>
  <si>
    <t>2.0m Construction Grade Constant Elevation</t>
  </si>
  <si>
    <t>2.5m DD</t>
  </si>
  <si>
    <t>2.5m Designated Design</t>
  </si>
  <si>
    <t>2.3m CG</t>
  </si>
  <si>
    <t>2.3m Construction Grade</t>
  </si>
  <si>
    <t>3.0/1.5</t>
  </si>
  <si>
    <t>3.0m CG/1.5m FG</t>
  </si>
  <si>
    <t>3.0m Construction Grade/1.5m Finished Grade</t>
  </si>
  <si>
    <t>1.5m CG CE</t>
  </si>
  <si>
    <t>1.5m Construction Grade Constant Elevation</t>
  </si>
  <si>
    <t>2.5m CG CE</t>
  </si>
  <si>
    <t>2.5m Construction Grade Constant Elevation</t>
  </si>
  <si>
    <t>Bedrock Assessment Category</t>
  </si>
  <si>
    <t>Bedrock Disturbance Unlikely</t>
  </si>
  <si>
    <t>BRU</t>
  </si>
  <si>
    <t>CMC 3  High ML</t>
  </si>
  <si>
    <t>CMC 1</t>
  </si>
  <si>
    <t>CMC 1 - Low ML/Non-PAG</t>
  </si>
  <si>
    <t>CMC 1  Low ML/NonPAG</t>
  </si>
  <si>
    <t>CMC 2</t>
  </si>
  <si>
    <t>CMC 2 - Low Sulfur PAG</t>
  </si>
  <si>
    <t>CMC 2  Low Sulfur PAG</t>
  </si>
  <si>
    <t>CMC 3</t>
  </si>
  <si>
    <t>CMC 3 - High ML</t>
  </si>
  <si>
    <t>CMC 4</t>
  </si>
  <si>
    <t>CMC 4 - High Sulfur PAG</t>
  </si>
  <si>
    <t>CMC 4  High Sulfur PAG</t>
  </si>
  <si>
    <t>AREQ</t>
  </si>
  <si>
    <t>Assessment Required</t>
  </si>
  <si>
    <t>-</t>
  </si>
  <si>
    <t>Category</t>
  </si>
  <si>
    <t>Feature ID</t>
  </si>
  <si>
    <t>Temporary Feature ID</t>
  </si>
  <si>
    <t>PXID</t>
  </si>
  <si>
    <t>Description</t>
  </si>
  <si>
    <t>Buffer (m)</t>
  </si>
  <si>
    <t>Associated Features</t>
  </si>
  <si>
    <t>Heritage Resources Site Class</t>
  </si>
  <si>
    <t>TLU Site Description</t>
  </si>
  <si>
    <t>Wetland Class</t>
  </si>
  <si>
    <t>Wetland Unique ID</t>
  </si>
  <si>
    <t>WT Fish Bearing Status (Yes/No)</t>
  </si>
  <si>
    <t>Wetland Area (ha)</t>
  </si>
  <si>
    <t>Wetland Area within footprint (ha)</t>
  </si>
  <si>
    <t>Wetland length crossed by footprint (km)</t>
  </si>
  <si>
    <t>CWD Target Volume (m^3) Per Side</t>
  </si>
  <si>
    <t>CWD Target #  Stumps Per Side</t>
  </si>
  <si>
    <t>Permit required (Yes/No)</t>
  </si>
  <si>
    <t>Permit Type</t>
  </si>
  <si>
    <t>Land Ownership</t>
  </si>
  <si>
    <t>Flagging status</t>
  </si>
  <si>
    <t>Wetland Functional Assessments</t>
  </si>
  <si>
    <t>Wetland Functional Assessment Rating</t>
  </si>
  <si>
    <t>Flagging Crew</t>
  </si>
  <si>
    <t>Flagging Crew Date</t>
  </si>
  <si>
    <t>SME</t>
  </si>
  <si>
    <t>Company</t>
  </si>
  <si>
    <t>Date</t>
  </si>
  <si>
    <t>Status Update</t>
  </si>
  <si>
    <t>Wildlife Restricted Activity Period</t>
  </si>
  <si>
    <t>Mitigation-Pre-construction</t>
  </si>
  <si>
    <t>Mitigation-Construction</t>
  </si>
  <si>
    <t>Mitigation - Post-Construction/Reclamation</t>
  </si>
  <si>
    <t>Mitigation-Operations</t>
  </si>
  <si>
    <t>CONFIDENTIAL Traditional Land and Resource Use</t>
  </si>
  <si>
    <t>SIB-8</t>
  </si>
  <si>
    <t>On Footprint</t>
  </si>
  <si>
    <t>Plant Harvesting Area - Coquihalla Lakes Area 
Shackan Indian Band</t>
  </si>
  <si>
    <t>Crown</t>
  </si>
  <si>
    <t>Indigenous Community Affiliation: Shackan Indian Band
Relevant Indigenous Plan or Policy: Shackan Indian Band 2019 Spatial Data; Firelight 2015
Mitigation Reference: Condition 100 (A6Y0U2, PDF pp. 23-28)
Fieldnotes: N/A</t>
  </si>
  <si>
    <t>SK</t>
  </si>
  <si>
    <t>Jacobs</t>
  </si>
  <si>
    <t>C</t>
  </si>
  <si>
    <t xml:space="preserve"> Notes 1 and 2 - Condition 100 (A6Y0U2, PDF pp. 23-28)
Note 1: General TLU Sites:
- Install signage "Environmently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t>
  </si>
  <si>
    <t>CWIB-039</t>
  </si>
  <si>
    <t>Hunting - Whitetail deer and moose hunting north of Coquihalla
Coldwater Indian Band</t>
  </si>
  <si>
    <t>Crown/Private</t>
  </si>
  <si>
    <t>Indigenous Community Affiliation: Coldwater Indian Band
Relevant Indigenous Plan or Policy: Esh-kn-am Cultural Resources Management Services 2015; Inglis Consulting 2015, Filing ID A4Q0W8
Mitigation Reference: Condition 100 (A6Y0U2, PDF pp. 23-28)
Fieldnotes: N/A</t>
  </si>
  <si>
    <t xml:space="preserve"> Note 1 - Condition 100 (A6Y0U2, PDF pp. 23-28)
Note 1: General TLU Sites:
- Install signage "Environmentally Sensitive Area: Site ID; KP Start to KP End"
- General Indigenous Monitoring</t>
  </si>
  <si>
    <t>SIB-9</t>
  </si>
  <si>
    <t>Habitation Area - Coquihalla Lakes Area 
Shackan Indian Band</t>
  </si>
  <si>
    <t>No</t>
  </si>
  <si>
    <t xml:space="preserve"> Notes 1 and 9 - Condition 100 (A6Y0U2, PDF pp. 23-28)
Note 1: General TLU Sites:
- Install signage "Environmentally Sensitive Area: "Site ID"; KP Start to KP End';
- General Indigenous Monitoring
Note 9: Habitation Sites:
- Confirm notification 4 weeks prior to construction;
- Re-assess workspaces:
a. Attempt to avoid sites, and/or narrow project workspaces in these areas,
b. if avoidance/narrowing not possible – document rationale for why narrowing was not possible: 1. Why site was not avoided, and 2. Why footprint is not narrowed even more.
c. Monitor for use: if in use then: Reduce sensory disturbances to habitation sites: reinforce mitigation measures for noise, dust, light and; 
- Limit construction traffic in habitation sites (to minimize disturbance) as practicable.
- If archaeological component is present: follow measures identified in AIA.</t>
  </si>
  <si>
    <t>SIB-10</t>
  </si>
  <si>
    <t>SIB-11</t>
  </si>
  <si>
    <t xml:space="preserve"> Notes 1 and 2 - Condition 100 (A6Y0U2, PDF pp. 23-28)
Note 1: General TLU Sites:
- Install signage "Environmently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
Note 3: Plant Harvesting Areas in Coquihalla Summit Recreation Area (CSRA)
- Confirm reclamation strategies prior to topsoil stripping – in case topsoil needs to be kept separate; and double check seed-mixes in CSRA Reclamation Plan for site area</t>
  </si>
  <si>
    <t>SIB-5a</t>
  </si>
  <si>
    <t xml:space="preserve"> Notes 1, 2 and 3 - Condition 100 (A6Y0U2, PDF pp. 23-28)
Note 1: General TLU Sites:
- Install signage "Environmently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
Note 3: Plant Harvesting Areas in Coquihalla Summit Recreation Area (CSRA)
- Confirm reclamation strategies prior to topsoil stripping – in case topsoil needs to be kept separate; and double check seed-mixes in CSRA Reclamation Plan for site area</t>
  </si>
  <si>
    <t>SIB-6a</t>
  </si>
  <si>
    <t>SIB-12</t>
  </si>
  <si>
    <t>Hunting Area - Coquihalla Lakes Area 
Shackan Indian Band</t>
  </si>
  <si>
    <t xml:space="preserve"> Notes 1 and 4 - Condition 100 (A6Y0U2, PDF pp. 23-28)
Note 1: General TLU Sites:
- Install signage "Environmently Sensitive Area: "Site ID"; KP Start to KP End.'
- General Indigenous Monitoring
Note 4: Hunting Areas
- Confirm signage is installed on access points;
- Reinforce wildlife protection measures of the EPP in these areas, including monitoring for high-use game trails (esp. ungulates);
- EIs and IMs should keep an eye out for hunting activities, and unauthorized access through the construction site within these hunting sites; 
- Review the access management plans, and consider ROW access control measures and control points, i.e., are snow berms needed to limit access, do the temporary vehicle crossings need to be reviewed/monitored;
- Reinforce worker instructioN/Aguidance in these areas including: 
a. Do not harass or feed wildlife. Do not store food in beds of pick-up trucks or areas readily accessible to wildlife, 
b. Prohibit recreational hunting by Project personnel on or in the vicinity of the pipeline construction footprint. The use of the pipeline construction footprint to access hunting sites is prohibited. Crews staying in construction camps will not be allowed to hunt during scheduled work cycles. </t>
  </si>
  <si>
    <t>SIB-7a</t>
  </si>
  <si>
    <t xml:space="preserve">Plant Harvesting Area - Coquihalla Lakes Area
Shackan Indian Band </t>
  </si>
  <si>
    <t>SIB-16</t>
  </si>
  <si>
    <t>Waterbody Avoidance Area - Coquihalla Lakes Area
Shackan Indian Band</t>
  </si>
  <si>
    <t xml:space="preserve"> Notes 1 and 11 - Condition 100 (A6Y0U2, PDF pp. 23-28)
Note 1: General TLU Sites:
- Install signage "Environmently Sensitive Area: "Site ID"; KP Start to KP End.'
- General Indigenous Monitoring
Note 11: Waterbody Avoidance Areas
- Follow crossing methods specific to each watercourse identified in the Watercourse Crossing Inventory
- Mark acquired ETWS prior to the initiation of instream work. Confirm ETWS does not encroach within vegetated riparian buffers;
- Confirm riparian vegetation buffers
- Confirm silt fencing: make sure silt fencing is kept in a good condition via ongoing monitoring
- Confirm falling of trees is outside of riparian buffers;
- Manage access, consider impacts from and monitor new access to previously inaccessible areas;
- Monitor bridges: keep temporary bridges clean (i.e., don’t have sediment or garbage - i.e. stakes, wooden bridge debris, tires - fall into watercourse);
- Re-access area if a secondary crossing method is to be used, if primary crossing method is not practicable;
- Consider pump placement (to not increase siltatioN/Asedimentation in stream), and ensure pumps have secondary containment to prevent spills (and fire extinguishers and adequate spill kits);
- If the trench/right-of-way needs to be dewatered, ensure trench water doesn’t reach watercourses.</t>
  </si>
  <si>
    <t>SIB-9a</t>
  </si>
  <si>
    <t>SIB-13</t>
  </si>
  <si>
    <t>SIB-8a</t>
  </si>
  <si>
    <t>Cultural Site - Coquihalla Lakes Area 
Shackan Indian Band</t>
  </si>
  <si>
    <t xml:space="preserve"> Notes 1, 7 and 8 - Condition 100 (A6Y0U2, PDF pp. 23-28)
Note 1: General TLU Sites:
- Install signage "Environmentally Sensitive Area: "Site ID"; KP Start to KP End';
- General Indigenous Monitoring
Note 7: Travel Ways:
- Follow the Access Management Plan;
- Modify access control points as needed (to address expected and observed access issues);
- Confirm reported traditional travel ways: 
1. Are they being actively used (i.e. is there good evidence of use – like tracks or recent traditional knowledge of use via community engagement),
2. If active use is observed/reported:
- add signs on trails, warning of construction ahead,
- keep travel corridor open as practical (i.e. leave a break in soil piles, and strung pipe),
- if closures are needed, notify communities of alternate access routes (e.g. provide shoofly maps), 
3. If not-active: document low level of activities, and monitor for use.
Note 8: Cultural Sites / Sacred Sites:
- Follow any site-specific guidance from community (i.e., conduct appropriate ceremonies prior to construction, if required); 
- Re-assess workspaces: 
a. Attempt to avoid sacred site, and/or narrow project workspaces in these areas,
b. If avoidance/narrowing not possible – document rationale for why narrowing was not possible (explaining 1. Why site was not avoided, and 2. Why footprint is not narrowed-down even more); 
- Limit amount of clearing, topsoil removal/ground disturbance – as practicable</t>
  </si>
  <si>
    <t>SIB-10a</t>
  </si>
  <si>
    <t xml:space="preserve">Crown  </t>
  </si>
  <si>
    <t>Notes 1, 7 and 8 - Condition 100 (A6Y0U2, PDF pp. 23-28)
Note 1: General TLU Sites:
- Install signage "Environmentally Sensitive Area: "Site ID"; KP Start to KP End';
- General Indigenous Monitoring
Note 7: Travel Ways:
- Follow the Access Management Plan;
- Modify access control points as needed (to address expected and observed access issues);
- Confirm reported traditional travel ways: 
1. Are they being actively used (i.e. is there good evidence of use – like tracks or recent traditional knowledge of use via community engagement),
2. If active use is observed/reported:
- add signs on trails, warning of construction ahead,
- keep travel corridor open as practical (i.e. leave a break in soil piles, and strung pipe),
- if closures are needed, notify communities of alternate access routes (e.g. provide shoofly maps), 
3. If not-active: document low level of activities, and monitor for use.
Note 8: Cultural Sites / Sacred Sites:
- Follow any site-specific guidance from community (i.e., conduct appropriate ceremonies prior to construction, if required); 
- Re-assess workspaces: 
a. Attempt to avoid sacred site, and/or narrow project workspaces in these areas,
b. If avoidance/narrowing not possible – document rationale for why narrowing was not possible (explaining 1. Why site was not avoided, and 2. Why footprint is not narrowed-down even more); 
- Limit amount of clearing, topsoil removal/ground disturbance – as practicable</t>
  </si>
  <si>
    <t>SP5b-CR3-0817-F2</t>
  </si>
  <si>
    <t>Off Footprint (Site in Close Proximity)</t>
  </si>
  <si>
    <t>Culturally Modiified Tree (Post-1846AD)</t>
  </si>
  <si>
    <t xml:space="preserve">Cultural Modified Tree (n=1)
Nooaitch </t>
  </si>
  <si>
    <t>Indigenous Community Affiliation: Nooaitch, NNTC
Relevant Indigenous Plan or Policy: TMEP CMT List
Mitigation Reference: RSMT Spread 5b (A7E6W2)
Fieldnotes: Niel Shackelly - IM, Aug 17 2020 "There is also a Cultural Modified Tree (CMT) Barked Stripped Cedar Tree about 3 to 4 meters of the east boundary"</t>
  </si>
  <si>
    <t>Continued Avoidance, extra care in clearing near this location. Flagging Crew identified CMT in footprint, IM field verification identified it 3 m off the project footprint</t>
  </si>
  <si>
    <t>Continued avoidance</t>
  </si>
  <si>
    <t>SIB-11a</t>
  </si>
  <si>
    <t>Traditional Use Area - Unknown use (possible Fishing, Plant Harvesting, Hunting or Habitation Site (in that order): Not mapped in Firelight Report
Shackan Indian Band</t>
  </si>
  <si>
    <t>Road allowance</t>
  </si>
  <si>
    <t>Note 1 - Condition 100 (A6Y0U2, PDF pp. 23-28)
Note 1: General TLU Sites:
- Install signage "Environmentally Sensitive Area: Site ID; KP Start to KP End"
- General Indigenous Monitoring</t>
  </si>
  <si>
    <t>SIB-14</t>
  </si>
  <si>
    <t>Waterbody Avoidance Area - Fraser River Area
Shackan Indian Band</t>
  </si>
  <si>
    <t>Crown; Private; Road allowance</t>
  </si>
  <si>
    <t>Notes 1 and 11 - Condition 100 (A6Y0U2, PDF pp. 23-28)
Note 1: General TLU Sites:
- Install signage "Environmently Sensitive Area: "Site ID"; KP Start to KP End.'
- General Indigenous Monitoring
Note 11: Waterbody Avoidance Areas
- Follow crossing methods specific to each watercourse identified in the Watercourse Crossing Inventory
- Mark acquired ETWS prior to the initiation of instream work. Confirm ETWS does not encroach within vegetated riparian buffers;
- Confirm riparian vegetation buffers
- Confirm silt fencing: make sure silt fencing is kept in a good condition via ongoing monitoring
- Confirm falling of trees is outside of riparian buffers;
- Manage access, consider impacts from and monitor new access to previously inaccessible areas;
- Monitor bridges: keep temporary bridges clean (i.e., don’t have sediment or garbage - i.e. stakes, wooden bridge debris, tires - fall into watercourse);
- Re-access area if a secondary crossing method is to be used, if primary crossing method is not practicable;
- Consider pump placement (to not increase siltatioN/Asedimentation in stream), and ensure pumps have secondary containment to prevent spills (and fire extinguishers and adequate spill kits);
- If the trench/right-of-way needs to be dewatered, ensure trench water doesn’t reach watercourses.</t>
  </si>
  <si>
    <t>SIB-14b</t>
  </si>
  <si>
    <t>SIB-15</t>
  </si>
  <si>
    <t>Crown; Road allowance</t>
  </si>
  <si>
    <t>SIB-15b</t>
  </si>
  <si>
    <t>Heritage Resources and Palaeontology</t>
  </si>
  <si>
    <t>DiRh-9</t>
  </si>
  <si>
    <t>Precontact subsurface lithics.</t>
  </si>
  <si>
    <t>TBD</t>
  </si>
  <si>
    <t>Precontact subsurface and surface lithics.</t>
  </si>
  <si>
    <t>Private</t>
  </si>
  <si>
    <t>DiRi-66a</t>
  </si>
  <si>
    <t>Precontact surface and subsurface lithics, post-contact subsurface refuse.</t>
  </si>
  <si>
    <t>DiRi-13</t>
  </si>
  <si>
    <t>Precontact surface lithics and housepit.</t>
  </si>
  <si>
    <t>DiRi-24</t>
  </si>
  <si>
    <t>Precontact surface lithics.</t>
  </si>
  <si>
    <t>DiRi-130b</t>
  </si>
  <si>
    <t>Subsurface lithics</t>
  </si>
  <si>
    <t>DiRi-130a</t>
  </si>
  <si>
    <t>DiRi-128b</t>
  </si>
  <si>
    <t>Surface and subsurface lithics</t>
  </si>
  <si>
    <t>DiRi-128a</t>
  </si>
  <si>
    <t>DiRj-34d</t>
  </si>
  <si>
    <t>Rock shelters, surface and subsurface lithics, subsurface hearths, cairn</t>
  </si>
  <si>
    <t>DiRj-34c</t>
  </si>
  <si>
    <t>DiRj-34b</t>
  </si>
  <si>
    <t>DiRj-34a</t>
  </si>
  <si>
    <t>High Weed Density Areas</t>
  </si>
  <si>
    <t>OD:SK</t>
  </si>
  <si>
    <t>oxeye daisy, spotted knapweed</t>
  </si>
  <si>
    <t>Completed</t>
  </si>
  <si>
    <t>JG</t>
  </si>
  <si>
    <t>DO</t>
  </si>
  <si>
    <t>AEW</t>
  </si>
  <si>
    <t>Stake or flag topsoil/root zone material windrows containing high density weeds.</t>
  </si>
  <si>
    <t>Ensure topsoil is stored on the land parcel from where it was salvaged. Refer to Sections 6.0 and 7.0 of the Pipeline EPP (Volume 2 of the Environmental Plans), the Weed and Vegetation Management section  of the Pipeline EPP (Appendix G), and Weed and Vegetation Management Plan (Section 5.5 of Volume 6 of the Environmental Plans) for mitigation measures to be implemented in areas where high density weeds are encountered.</t>
  </si>
  <si>
    <t xml:space="preserve">Post-construction monitoring of invasive species will be a component of the Project Post-Construction
Environmental Monitoring (PCEM) Program. Refer to the Weed and Vegetation Management section of the Pipeline EPP (Appendix G) and the Weed and Vegetation Management Plan (Section 5.5 of Volume 6 of the Environmental Plans) for post-construction mitigation and monitoring requirements. </t>
  </si>
  <si>
    <t xml:space="preserve">Following completion of the PCEM program, invasive plant species management will be released to Trans Mountain operations and will follow the Integrated Vegetation Management Plan (IVMP). </t>
  </si>
  <si>
    <t>OD</t>
  </si>
  <si>
    <t>oxeye daisy</t>
  </si>
  <si>
    <t>KH:OG</t>
  </si>
  <si>
    <t>king-devil hawkweed, orchard-grass</t>
  </si>
  <si>
    <t>OD:YH:OH</t>
  </si>
  <si>
    <t>oxeye daisy, queen-devil hawkweed, orange hawkweed</t>
  </si>
  <si>
    <t>JG/GS/CE/NE</t>
  </si>
  <si>
    <t>Extended HD weed area by 20m to include patches of Queen-devil hawkweed on Enbridge ROW (within temporary work space).</t>
  </si>
  <si>
    <t>TC:OH:AC:QH</t>
  </si>
  <si>
    <t>common tansy, orange hawkweed, reed canary grass, queen-devil hawkweed</t>
  </si>
  <si>
    <t>HWD area merged with adjacent HWD area.</t>
  </si>
  <si>
    <t>TC:OH:AC:QH:CT</t>
  </si>
  <si>
    <t>SP5B-CR1-0720-F1</t>
  </si>
  <si>
    <t>common tansy, orange hawkweed, reed canary grass, queen-devil hawkweed, Canada thistle</t>
  </si>
  <si>
    <t>JG/GS</t>
  </si>
  <si>
    <t>HWD area merged with adjacent HWD area. Also queen-devil hawkweed, St. John’s wort, continuous weeds along access roads &amp; ROW</t>
  </si>
  <si>
    <t>TC:QH:CT</t>
  </si>
  <si>
    <t>common tansy, queen-devil hawkweed, Canada thistle</t>
  </si>
  <si>
    <t>TC:OD:OH:AC:SK:QH</t>
  </si>
  <si>
    <t>SP5B-CR1-0722-F1; SP5B-CR2-1020-F1</t>
  </si>
  <si>
    <t>common tansy, oxeye daisy, orange hawkweed, reed canary grass, spotted knapweed, queen-devil hawkweed</t>
  </si>
  <si>
    <t>crown land</t>
  </si>
  <si>
    <t>GS, KA</t>
  </si>
  <si>
    <t>Also queen-devil hawkweed, St. John's wort, continuous along access road and ROW</t>
  </si>
  <si>
    <t>SP5B-CR1-0407-F1</t>
  </si>
  <si>
    <t>Japanese knotweed</t>
  </si>
  <si>
    <t>Patch of knotweed located just outside of the temporary workspace boundary.</t>
  </si>
  <si>
    <t>GS</t>
  </si>
  <si>
    <t>N</t>
  </si>
  <si>
    <t>BU:AC:QH:OG</t>
  </si>
  <si>
    <t>burdock species, reed canary grass, queen-devil hawkweed, orchard-grass</t>
  </si>
  <si>
    <t>CT:TC</t>
  </si>
  <si>
    <t>SP5B-CR1-0725-F2</t>
  </si>
  <si>
    <t>Canada thistle, common tansy</t>
  </si>
  <si>
    <t>JG/CK/NE/CE</t>
  </si>
  <si>
    <t>UTM change was not captured due to photo malfunction. Extended weed area. Extensive weed cover.</t>
  </si>
  <si>
    <t>OG:TC:OD</t>
  </si>
  <si>
    <t>Orchard-grass, common tansy, oxeye daisy</t>
  </si>
  <si>
    <t>SP5B-CR1-0412-F1</t>
  </si>
  <si>
    <t>Patches of JK along previously disturbed area adjacent to private property. Occurs on eastern extent of ROW only.</t>
  </si>
  <si>
    <t>OD:OH:TC</t>
  </si>
  <si>
    <t>SP5B-CR1-0511-F2</t>
  </si>
  <si>
    <t>Oxeye daisy, orange hawkweed, common tansy</t>
  </si>
  <si>
    <t>SP5B-CR1-0514-F1</t>
  </si>
  <si>
    <t>TC</t>
  </si>
  <si>
    <t>SP5B-CR3-0110-F2</t>
  </si>
  <si>
    <t>common tansy</t>
  </si>
  <si>
    <t>KD/LA</t>
  </si>
  <si>
    <t>TC:OG</t>
  </si>
  <si>
    <t>common tansy, orchard-grass</t>
  </si>
  <si>
    <t>AC:TC:OG</t>
  </si>
  <si>
    <t>SP5B-CR1-0513-F3</t>
  </si>
  <si>
    <t>Reed canarygrass, common tansy, orchard-grass</t>
  </si>
  <si>
    <t>SP5B-CR1-0513-F1</t>
  </si>
  <si>
    <t>TC:SK:AC:QH:HI</t>
  </si>
  <si>
    <t>SP5B-CR1-1109-F1</t>
  </si>
  <si>
    <t>common tansy, spotted knapweed,reed canarygrass, queen-devil hawkweed, Himalayan blackberry</t>
  </si>
  <si>
    <t>GS/JG</t>
  </si>
  <si>
    <t>SP5B-CR5-0923-F1</t>
  </si>
  <si>
    <t>MC/RR</t>
  </si>
  <si>
    <t>SP5B-CR3-0806-F3</t>
  </si>
  <si>
    <t>CKK/NE</t>
  </si>
  <si>
    <t>Continuous uniform distribution of well-spaced plants</t>
  </si>
  <si>
    <t>2020: SP5B-CR4-O806-F3; 2021: SP5B-CR1-0511-F1</t>
  </si>
  <si>
    <t>KS/CE</t>
  </si>
  <si>
    <t>Continuous occurrence of plants</t>
  </si>
  <si>
    <t>HI:TC</t>
  </si>
  <si>
    <t>SP5B-CR4-0805-F1; SP5B-CR4-0924-F2</t>
  </si>
  <si>
    <t>Himalayan blackberry, common tansy</t>
  </si>
  <si>
    <t>New HWD area overlaps with original HWD feature</t>
  </si>
  <si>
    <t>AC:TC</t>
  </si>
  <si>
    <t>SP5B-CR1-0510-F6</t>
  </si>
  <si>
    <t>Reed canarygrass, common tansy</t>
  </si>
  <si>
    <t>Reed canarygrass and common tansy within centre meridian between highway and frontage road on ROW.</t>
  </si>
  <si>
    <t>HI:AC:TC</t>
  </si>
  <si>
    <t>2020: SP5B-CR4-0806-F1; 2021: SP5B-CR2-0727-F01</t>
  </si>
  <si>
    <t>Himalayan blackberry, reed canarygrass, common tansy</t>
  </si>
  <si>
    <t>Thick blackberry with other weeds.</t>
  </si>
  <si>
    <t> SP5B-CR2-0727-F03 </t>
  </si>
  <si>
    <t>LC/ST</t>
  </si>
  <si>
    <t>Himalayan blackberry, reed canary grass and common tansy throughout KP range.</t>
  </si>
  <si>
    <t>QH:HI:HU</t>
  </si>
  <si>
    <t>queen-devil hawkweed, Himalayan blackberry, narrow-leaved hawkweed</t>
  </si>
  <si>
    <t>AC:HI:QH:TC:BU</t>
  </si>
  <si>
    <t> SP5B-CR1-0510-F4 </t>
  </si>
  <si>
    <t>Reed canarygrass, Himalayan blackberry, queen-devil hawkweed, common tansy, burdock species</t>
  </si>
  <si>
    <t>2020: SP5B-CR1-0310-F1; 2021: SP5B-CR1-0510-F3</t>
  </si>
  <si>
    <t>Incomplete</t>
  </si>
  <si>
    <t>GS/JK/BL</t>
  </si>
  <si>
    <t>Japanese knotweed throughout exisiting ROW, primarily on western edge</t>
  </si>
  <si>
    <t>AC</t>
  </si>
  <si>
    <t>SP5B-CR1-0510-F1 </t>
  </si>
  <si>
    <t>Reed canarygrass</t>
  </si>
  <si>
    <t>AC:OD:TC</t>
  </si>
  <si>
    <t>reed canarygrass, oxeye daisy, common tansy</t>
  </si>
  <si>
    <t>Lands and Socio-Economic Site</t>
  </si>
  <si>
    <t>MEM</t>
  </si>
  <si>
    <t>On footprint</t>
  </si>
  <si>
    <t>Memorial Marker (Chelsea Acorn 1991-2005)</t>
  </si>
  <si>
    <t>Crown (PID  UCL 85-1)</t>
  </si>
  <si>
    <t>JM</t>
  </si>
  <si>
    <t xml:space="preserve">Note: This location is the forensic scene of Ms. Chelsea Acorn murder in 2005 (Age 14). </t>
  </si>
  <si>
    <t>Susan Dowse</t>
  </si>
  <si>
    <t>TM</t>
  </si>
  <si>
    <t>Avoidance, 5 m buffer</t>
  </si>
  <si>
    <t>Old Growth Management Areas</t>
  </si>
  <si>
    <t>KAM_TME_322</t>
  </si>
  <si>
    <t>Cascades Tulameenite OGMA</t>
  </si>
  <si>
    <t xml:space="preserve">Schedule hauling of timber potentially infected by a forest pest (e.g., mountain
pine beetle) for the period either before or after the beetle flight period (May 1 to
September 30), to the extent feasible, unless otherwise approved by a qualified
Timber Resource Specialist in consultation with applicable provincial forestry
authorities [Section 8.0 Survey and Clearing of the Pipeline EPP
(Volume 2 of the Environmental Plans)].
</t>
  </si>
  <si>
    <t>OGMA boundaries will be surveyed in the field with unique flagging tape that is highlighted in the Old Growth Management Areas Mitigation and Replacement Plan (Section 5.2 of Volume 6 of the Environmental Plans). Infringement in this boundary should be considered as a trespass. 
During the pre-construction timber cruise, identify and map areas with bark beetle activity or other forest health concerns. The forest health information collected will be listed in the harvesting site plan prepared by a qualified professional See the Timber Salvage Plan (Section 5.1 of Volume 6 of the Environmental Plans), and OGMA Mitigation and Replacement Plan (Section 5.2 of Volume 6 of the Environmental Plans) for additional mitigation to be implemented within defined OGMAs.</t>
  </si>
  <si>
    <t>Ensure clearing activities do not exceed the flagged OGMA boundaries to minimize damage to old growth trees.
Consult the OGMA Mitigation and Replacement Plan (Section 5.2 of Volume 6 of the Environmental Plans) for additional mitigation to be implemented within defined OGMAs.</t>
  </si>
  <si>
    <t>A post-construction review of OGMAs will be conducted to assess the concordance between planned and actual post-construction activities. Any infringement into OGMAs that is outside of mapping error (i.e., 0.1 ha or greater) would require additional offsets though replacement.
Consult the OGMA Mitigation and Replacement Plan (Section 5.2 of Volume 6 of the Environmental Plans) for additional mitigation to be implemented within defined OGMAs.</t>
  </si>
  <si>
    <t>SRY_421_4</t>
  </si>
  <si>
    <t>Chilliwack Coquihalla OGMA</t>
  </si>
  <si>
    <t>SRY_421_6</t>
  </si>
  <si>
    <t>SRY_421_9</t>
  </si>
  <si>
    <t>Parks and Protected Areas</t>
  </si>
  <si>
    <t>Coquihalla Summit Recreation Area</t>
  </si>
  <si>
    <t>Not-required</t>
  </si>
  <si>
    <t>DiRi-130c</t>
  </si>
  <si>
    <t>PUBLIC Traditional Land and Resource Use</t>
  </si>
  <si>
    <t>TLU-38</t>
  </si>
  <si>
    <t>Plant Gathering Site</t>
  </si>
  <si>
    <t>Review the location of the traditional plant gathering site prior to construction activities to determine whether the site will be impacted. If the site will be impacted, notify the affected Indigenous group a minimum of 4 weeks prior to construction and provide the opportunity to harvest traditional plants.</t>
  </si>
  <si>
    <t>Resource Harvesting - Hunting (not included in CHOA) 
Stó:lö</t>
  </si>
  <si>
    <t>Resource Harvesting - Terrestrial Harvesting, “blueberries and huckleberries for winter and immediate use; past, present, and future use” CHOA p. 18 (in OGMA 994.10-994.300) 
Stó:lö</t>
  </si>
  <si>
    <t>STO:LO SITE 1 (Site Grouping)</t>
  </si>
  <si>
    <t>Site Grouping
Stó:lö</t>
  </si>
  <si>
    <t>See individual sites for mitigation strategies.</t>
  </si>
  <si>
    <t>Resource Harvesting; Hunting (not included in CHOA) (in OGMA 994.10-994.30)
Stó:lö</t>
  </si>
  <si>
    <t>Sto:lo-2863-5a</t>
  </si>
  <si>
    <t>Resource Harvesting; Hunting (not included in CHOA)
Stó:lö</t>
  </si>
  <si>
    <t>Resource Harvesting; Terrestrial Harvesting “blueberries for canning; past summer and fall use” CHOA page 18
Stó:lö</t>
  </si>
  <si>
    <t>Resource Harvesting; Terrestrial Harvesting, “blueberries and huckleberries for winter and immediate use; past, present, and future use” CHOA p. 18
Stó:lö</t>
  </si>
  <si>
    <t>Resource Harvesting - Terrestrial Harvesting “berries for drying and immediate use; past fall use” CHOA p. 18 
Stó:lö</t>
  </si>
  <si>
    <t>Sto:lo-2863a</t>
  </si>
  <si>
    <t>Resource Harvesting 
Stó:lō</t>
  </si>
  <si>
    <t>Indigenous Community Affiliation: Stó:lō
Relevant Indigenous Plan or Policy: Stó:lō Heritage Policy, S’ólh Témèxw Use Plan Policy, Stó:lō ‘Super’ RMST Spread 5b Rev 4 (Nov 5, 2020)
Mitigation Reference: RSMT Spread 5b (A7E6W2)
Fieldnotes: N/A</t>
  </si>
  <si>
    <t xml:space="preserve"> Notes 1, 4, 5, 6 (Spread 5B RSMT - A7E6W2)
Note 1: General TLU Sites:
- Install signage "Environmently Sensitive Area: "Site ID"; KP Start to KP End.'
- General Indigenous Monitoring
Note 4: Hunting Areas
- Confirm signage is installed on access points;
- Reinforce wildlife protection measures of the EPP in these areas, including monitoring for high-use game trails (esp. ungulates);
- EIs and IMs should keep an eye out for hunting activities, and unauthorized access through the construction site within these hunting sites; 
- Review the access management plans, and consider ROW access control measures and control points, i.e., are snow berms needed to limit access, do the temporary vehicle crossings need to be reviewed/monitored;
- Reinforce worker instructioN/Aguidance in these areas including: 
a. Do not harass or feed wildlife. Do not store food in beds of pick-up trucks or areas readily accessible to wildlife, 
b. Prohibit recreational hunting by Project personnel on or in the vicinity of the pipeline construction footprint. The use of the pipeline construction footprint to access hunting sites is prohibited. Crews staying in construction camps will not be allowed to hunt during scheduled work cycles. 
Note 5: Fishing Sites:
- Implement mitigation as outlined in the Project EPP.
Note 6: Visual Barries in Coquihalla Summit Recreation Area (CSRA):
- Confirm visual barrier planting as outlined in the Coquihalla Summit Recreation Area Reclamation Management Plan (Filing ID A5U9R3).</t>
  </si>
  <si>
    <t>Sto:lo-419-5a</t>
  </si>
  <si>
    <t xml:space="preserve"> Notes 1, 2, 3, 6, 13 (Spread 5B RSMT - A7E6W2)
Note 1: General TLU Sites:
- Install signage "Environmentally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
Note 3: Plant Harvesting Areas in Coquihalla Summit Recreation Area (CSRA):
- Confirm reclamation strategies prior to topsoil stripping – in case topsoil needs to be kept separate; and double check seed-mixes in CSRA Reclamation Plan for site area
Note 6: Visual Barries in Coquihalla Summit Recreation Area (CSRA):
- Confirm visual barrier planting as outlined in the Coquihalla Summit Recreation Area Reclamation Management Plan (Filing ID A5U9R3).
Note 13: OGMAs:
- OGMA boundaries will be surveyed in the field with unique flagging tape that is highlighted in the Old Growth Management Areas Mitigation and Replacement Plan (Filing ID A84120). 
- Ensure clearing activities do not exceed the flagged OGMA boundaries to minimize damage to old growth trees. 
- During the pre-construction timber cruise, identify and map areas with bark beetle activity or other forest health concerns. </t>
  </si>
  <si>
    <t>Sto:lo-73</t>
  </si>
  <si>
    <t xml:space="preserve"> Notes 1, 2, 3, 6 (Spread 5B RSMT - A7E6W2)
Note 1: General TLU Sites:
- Install signage "Environmentally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
Note 3: Plant Harvesting Areas in Coquihalla Summit Recreation Area (CSRA):
- Confirm reclamation strategies prior to topsoil stripping – in case topsoil needs to be kept separate; and double check seed-mixes in CSRA Reclamation Plan for site area
Note 6: Visual Barries in Coquihalla Summit Recreation Area (CSRA):
- Confirm visual barrier planting as outlined in the Coquihalla Summit Recreation Area Reclamation Management Plan (Filing ID A5U9R3).</t>
  </si>
  <si>
    <t>Indigenous Community Affiliation: Shxw'ōwhámel First Nation
Relevant Indigenous Plan or Policy: N/A
Mitigation Reference: RSMT Spread 5b (A7E6W2)
Fieldnotes: Preconstruction Plant Harvesting (Summer/Fall 2020)</t>
  </si>
  <si>
    <t>Sto:lo-3108</t>
  </si>
  <si>
    <t>Resource Harvesting - Terrestrial Harvesting [not in CHOA] 
Stó:lō</t>
  </si>
  <si>
    <t xml:space="preserve"> Notes 1, 2 (Spread 5B RSMT - A7E6W2)
Note 1: General TLU Sites:
- Install signage "Environmently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t>
  </si>
  <si>
    <t>NTA-2</t>
  </si>
  <si>
    <t>On Footprint (Associated with Access Point AP-5-D-HWY-RE Coquihalla 2 (Existing Approach) and TWS-997466-Coquihalla Highway)</t>
  </si>
  <si>
    <t>Cultural Site 
Nicola Tribal Association</t>
  </si>
  <si>
    <t>Indigenous Community Affiliation: Nicola Tribal Association
Relevant Indigenous Plan or Policy: N/A
Mitigation Reference: RSMT Spread 5b (A7E6W2)
Fieldnotes: Associated with Access Point AP-5-D-HWY-RE Coquihalla 2 (Existing Approach) and TWS-997466-Coquihalla Highway</t>
  </si>
  <si>
    <t>Review all conditions listed in Condition 100: Table 4-3, Heritage Resources and Sacred Site Document</t>
  </si>
  <si>
    <t>Sto:lo-1614a</t>
  </si>
  <si>
    <t>GIS-Modelled Trail 
Stó:lō</t>
  </si>
  <si>
    <t>Indigenous Community Affiliation: Stó:lō
Relevant Indigenous Plan or Policy: Stó:lō Heritage Policy, S’ólh Témèxw Use Plan Policy, Stó:lō ‘Super’ RMST Spread 5b Rev 4 (Nov 5, 2020)
Mitigation Reference: RSMT Spread 5b (A7E6W2)
Fieldnotes: Trail Intercept of Footprint from 10U 637740E 5494942N to 10U 637760E 5494940N</t>
  </si>
  <si>
    <t xml:space="preserve"> Notes 1, 7 (Spread 5B RSMT - A7E6W2)
Note 1: General TLU Sites:
- Install signage "Environmentally Sensitive Area: "Site ID"; KP Start to KP End';
- General Indigenous Monitoring
Note 7: Travel Ways:
- Follow the Access Management Plan;
- Modify access control points as needed (to address expected and observed access issues);
- Confirm reported traditional travel ways: 
1. Are they being actively used (i.e. is there good evidence of use – like tracks or recent traditional knowledge of use via community engagement),
2. If active use is observed/reported:
- add signs on trails, warning of construction ahead,
- keep travel corridor open as practical (i.e. leave a break in soil piles, and strung pipe),
- if closures are needed, notify communities of alternate access routes (e.g. provide shoofly maps), 
3. If not-active: document low level of activities, and monitor for use.</t>
  </si>
  <si>
    <t>Sto:lo-2863b</t>
  </si>
  <si>
    <t>Resource Harvesting - Hunting [not included in CHOA] 
Stó:lō</t>
  </si>
  <si>
    <t xml:space="preserve"> Notes 1, 4 (Spread 5B RSMT - A7E6W2)
Note 1: General TLU Sites:
- Install signage "Environmently Sensitive Area: "Site ID"; KP Start to KP End.'
- General Indigenous Monitoring
Note 4: Hunting Areas
- Confirm signage is installed on access points;
- Reinforce wildlife protection measures of the EPP in these areas, including monitoring for high-use game trails (esp. ungulates);
- EIs and IMs should keep an eye out for hunting activities, and unauthorized access through the construction site within these hunting sites; 
- Review the access management plans, and consider ROW access control measures and control points, i.e., are snow berms needed to limit access, do the temporary vehicle crossings need to be reviewed/monitored;
- Reinforce worker instructioN/Aguidance in these areas including: 
a. Do not harass or feed wildlife. Do not store food in beds of pick-up trucks or areas readily accessible to wildlife, 
b. Prohibit recreational hunting by Project personnel on or in the vicinity of the pipeline construction footprint. The use of the pipeline construction footprint to access hunting sites is prohibited. Crews staying in construction camps will not be allowed to hunt during scheduled work cycles. </t>
  </si>
  <si>
    <t>TMEP5B20</t>
  </si>
  <si>
    <t xml:space="preserve">Cultural Modified Trees (n=3)
Shxw'ōwhámel First Nation, Lower Nicola Indian Band and NNTC </t>
  </si>
  <si>
    <t>Indigenous Community Affiliation: Shxw'ōwhámel First Nation, Lower Nicola Indian Band and NNTC 
Relevant Indigenous Plan or Policy: Chance Find- AEW; Field Plan for Stó:lō Material Culture Sites (Rev 5); TMEP CMT List
Mitigation Reference: RSMT Spread 5b (A7E6W2)
Fieldnotes:  Felled trees were put to the side of the footprint to be included in Timber Harvest. Indigenous Consultation Response due October 23, 2020. Shxw'ōwhámel First Nation, Lower Nicola Indian Band and NNTC expressed interest wiht felled CMTs. Within TLU-38 a known Shxw'ōwhámel First Nation plant harvesting area.</t>
  </si>
  <si>
    <t>Notes 1, 3, and 8 (note adjacent to OGMA SRY-421-4). Felled trees were put to the side of the footprint; to be delivered to Shxw'ōwhámel First Nation. Indigenous Consultation Response due October 23, 2020. Shxw'ōwhámel First Nation, Lower Nicola Indian Band and NNTC expressed interest wiht felled CMTs. Within TLU-38 a known Shxw'ōwhámel First Nation plant harvesting area.</t>
  </si>
  <si>
    <t xml:space="preserve">No further mitigation required
</t>
  </si>
  <si>
    <t>TMEP5B20-15</t>
  </si>
  <si>
    <t>TMEP5B20-6, TMEP5B20-7, TMEP5B20-8, TLU-38</t>
  </si>
  <si>
    <t>Crown, Tract PC7106.2, PID Coquihalla Summit Recreation</t>
  </si>
  <si>
    <t>Steve Kasstan</t>
  </si>
  <si>
    <t>TMEP5B20-6</t>
  </si>
  <si>
    <t>TMEP5B20-6a, TMEP5B20-6b</t>
  </si>
  <si>
    <t>Culturally Modied Tree (n=1)
Shxw'ōwhámel First Nation, Lower Nicola Indian Band and NNTC</t>
  </si>
  <si>
    <t>Indigenous Community Affiliation: Shxw'ōwhámel First Nation, Lower Nicola Indian Band and NNTC
Relevant Indigenous Plan or Policy: Field Plan for Stó:lō Material Culture Sites (Rev 5); TMEP CMT List
Mitigation Reference: RSMT Spread 5b (A7E6W2)
Fieldnotes:  Felled trees were put to the side of the footprint to be included in Timber Harvest. Indigenous Consultation Response due October 23, 2020. Shxw'ōwhámel First Nation, Lower Nicola Indian Band and NNTC expressed interest wiht felled CMTs. Within TLU-38 a known Shxw'ōwhámel First Nation plant harvesting area.</t>
  </si>
  <si>
    <t>Notification via TLU Site Discovery Plan, set aside in the TWS, will be delivered to Shxw’ōwhámel First Nation based on Indigenous feedback</t>
  </si>
  <si>
    <t>TMEP5B20-7</t>
  </si>
  <si>
    <t>N/a</t>
  </si>
  <si>
    <t>TMEP5B20-8</t>
  </si>
  <si>
    <t>16-Stantec-mjb-002; TMEP5B20-1</t>
  </si>
  <si>
    <t>Culturally Modified Tree (n=3)</t>
  </si>
  <si>
    <t>Indigenous Community Affiliation: Stó:lō
Relevant Indigenous Plan or Policy: Stó:lō Heritage Policy Manual and the S'ólh Témèxw Use Plan Policy; Field Plan for Stó:lō Material Culture Sites (Rev 5); TMEP CMT List
Mitigation Reference: RSMT Spread 5b (A7E6W2)
Fieldnotes: This area is in Coquihalla Summit Recreation Area Reclamation Plan (CER Condition 72) (Filing ID A5R2Z6)
(Filing ID A5R2Z6, PDF p. 22): - Temporary workspace, extra-temporary workspace and log decks will be reforested with appropriate native conifers and low growing native vegetation will be returned to the permanent pipeline easement. Planting prescriptions will vary by area and Reclamation Unit and will be modified if construction techniques change.
(Filing ID A5R2Z6, PDF p. 22-23) Reclamation Strategy
Reclamation activities will be in keeping with the CSRA Master Plan (BC Ministry of Parks 1990) and particular consideration will be given to enhancing riparian and old growth plant communities in the Recreation Area. Additional activities will include:
• Natural regeneration (no grass seeding) will be the preferred revegetation technique in the floodplain and riparian communities, in other wet soils that do not contain invasive species, and in the OGMAs that do not contain invasive plants.
• Supplement the natural regeneration areas and areas prone to erosion with native tree and shrub plantings.
• Seeding disturbed soils that contain invasive plants with native grasses.
• Support the re-establishment of plant species of interest to Aboriginal groups.
• Distribute CWD, if permitted, for erosion control and to enhance wildlife habitat.
This area is in Reclamation Unit 5.10 Zopkios: KP 996.7 to KP 1013.4; (Filing ID A5R2Z6, PDF p. 25)</t>
  </si>
  <si>
    <t>RSMT: Engage with applicable Indigenous groups for management recommendations
Note 1: General TLU Sites:
- Install signage "Archaeological Site 16-Stantec-mjb-002”; “KP 1000.120 to KP 1000.380”'
- General Indigenous Monitoring.
Note 15: Stó:lō Material Culture Sites
- Avoid  the CMTs (achieved by fencing)</t>
  </si>
  <si>
    <t>Continued Avoidance</t>
  </si>
  <si>
    <t>16-Stantec-mjb-002-2; TMEP5B20-2</t>
  </si>
  <si>
    <t>Culturally Modied Tree (n=1)</t>
  </si>
  <si>
    <t>RSMT: Engage with applicable Indigenous groups for management recommendations
Note 1: General TLU Sites:
- Install signage "Archaeological Site 16-Stantec-mjb-002”; “KP 1000.120 to KP 1000.380”'
- General Indigenous Monitoring.
Note 15- Stó:lō Material Culture Sites
-	Avoid  the CMTs (achieved by fencing)</t>
  </si>
  <si>
    <t>16-Stantec-mjb-002-3; TMEP5B20-1</t>
  </si>
  <si>
    <t>Off Footprint (1 m south)</t>
  </si>
  <si>
    <t>16-Stantec-mjb-002-1; TMEP5B20-1</t>
  </si>
  <si>
    <t>TMEP5B20-4</t>
  </si>
  <si>
    <t>Off Footprint</t>
  </si>
  <si>
    <t>Culturally Modified Tree (n=1, associated with 16-Stantec-MJB-002 - in same KP range)</t>
  </si>
  <si>
    <t>Indigenous Community Affiliation: NNTC
Relevant Indigenous Plan or Policy: TMEP CMT List
Mitigation Reference: RSMT Spread 5b (A7E6W2)
Fieldnotes: This area is in Coquihalla Summit Recreation Area Reclamation Plan (CER Condition 72) (Filing ID A5R2Z6)
(Filing ID A5R2Z6, PDF p. 22): - Temporary workspace, extra-temporary workspace and log decks will be reforested with appropriate native conifers and low growing native vegetation will be returned to the permanent pipeline easement. Planting prescriptions will vary by area and Reclamation Unit and will be modified if construction techniques change.
(Filing ID A5R2Z6, PDF p. 22-23) Reclamation Strategy
Reclamation activities will be in keeping with the CSRA Master Plan (BC Ministry of Parks 1990) and particular consideration will be given to enhancing riparian and old growth plant communities in the Recreation Area. Additional activities will include:
• Natural regeneration (no grass seeding) will be the preferred revegetation technique in the floodplain and riparian communities, in other wet soils that do not contain invasive species, and in the OGMAs that do not contain invasive plants.
• Supplement the natural regeneration areas and areas prone to erosion with native tree and shrub plantings.
• Seeding disturbed soils that contain invasive plants with native grasses.
• Support the re-establishment of plant species of interest to Aboriginal groups.
• Distribute CWD, if permitted, for erosion control and to enhance wildlife habitat.
This area is in Reclamation Unit 5.10 Zopkios: KP 996.7 to KP 1013.4; (Filing ID A5R2Z6, PDF p. 25)</t>
  </si>
  <si>
    <t>Sto:lo-2863c</t>
  </si>
  <si>
    <t>Sto:lo-1614b</t>
  </si>
  <si>
    <t>Indigenous Community Affiliation: Stó:lō
Relevant Indigenous Plan or Policy: N/A
Mitigation Reference: RSMT Spread 5b (A7E6W2)
Fieldnotes: Trail Intercept of Footprint from 10U 630590E 5490566N to 10U 630585E 5490486N</t>
  </si>
  <si>
    <t>Sto:lo-75a</t>
  </si>
  <si>
    <t>Resource Harvesting - Travel [not identified in CHOA under SHED #] 
Stó:lō</t>
  </si>
  <si>
    <t xml:space="preserve">Indigenous Community Affiliation: Stó:lō
Relevant Indigenous Plan or Policy: Stó:lō Heritage Policy, S’ólh Témèxw Use Plan Policy, Stó:lō ‘Super’ RMST Spread 5b Rev 4 (Nov 5, 2020)
Mitigation Reference: RSMT Spread 5b (A7E6W2)
Fieldnotes: GIS-Modelled Trail, Trail Intercept of Footprint from 10U 629115E 5483934N to 10U 629160E 5483863N </t>
  </si>
  <si>
    <t>SP5b-CR1-0521-2021-F1-1</t>
  </si>
  <si>
    <t>Stó:lō-75</t>
  </si>
  <si>
    <t>Culturally Modified Tree (Post-1846)</t>
  </si>
  <si>
    <t>Culturally Modified Tree (Post-1846)
Stó:lō</t>
  </si>
  <si>
    <t>Private Land, Tract-PC7106.0111, PID 01413307</t>
  </si>
  <si>
    <t>Indigenous Community Affiliation: Stó:lō
Relevant Indigenous Plan or Policy: Stó:lō Heritage Policy, S’ólh Témèxw Use Plan Policy, Stó:lō ‘Super’ RMST Spread 5b Rev 4 (Nov 5, 2020), Sto:lo Field Plan for Material Culture Sits
Mitigation Reference: RSMT Spread 5b (A7E6W2)
Fieldnotes: 
Fieldnotes:Feature 1: SP5b-CR1-0521-2021-F2-1
Feature Description: Culturally Modified Tree (Post 1846 AD)
•	Lodgepole Pine
•	Split Trunk with extensive axe chops (main stem of tree is cut)
•	Scar is 23 cm long, 9 cm wide, 0 cm thick, 
•	Height above ground: 130 cm,
•	On the east side of the tree; 
•	Upslope. 
•	Tool marks observed (axe)
•	Diametre at Breast Height: 91 cm
•	Tree height 10 m, Drip Line: 3 m
•	Danger Tree Assessment : not a danger tree
•	Age is modern, based on scar, small healing lodes, diameter, tree height and tree stand age
Vegetation Resources Inventory (VRI) Data: 
•	MAP: 0092H044, Polygon IDs 927 / 1076
•	Projected Height: 0 m / 16.1-21 m
•	Projected Age: 0 years / 54 years, 1967 AD
Location: 1042.680
•	In Project Footprint
•	3 m south of the TMEP Centreline
•	38 m south of Highway 5
•	225  north of the TMPL (1951-1953) Centreline
•	175 m east of watercourse BC-623 (unnamed channel)
•	261 m northeast of watercourse BC-624 (unnamed channel)
•	115 m east of the Hope Lookout Trail
•	45 m west of access road 6-A-1-A
•	245 m west of the Shylock Road turnoff at Highway 5
•	Private Land, Tract-PC7106.0111, PID 01413307
Coordinate: 10U 613007E 5469992N
Danger Tree Assessment:  TBD</t>
  </si>
  <si>
    <t>TMEP5b20-CMT 09</t>
  </si>
  <si>
    <t>Cultutrally Modified Tree
NNTC</t>
  </si>
  <si>
    <t>TMEP5b20-CMT 10</t>
  </si>
  <si>
    <t>TMEP5b20-CMT 11</t>
  </si>
  <si>
    <t>TMEP5b20-CMT 12</t>
  </si>
  <si>
    <t>20-Stantec-JW-002CMT-1</t>
  </si>
  <si>
    <t>20-Stantec-JW-002 CMT-1</t>
  </si>
  <si>
    <t>KO12380</t>
  </si>
  <si>
    <t>Indigenous Community Affiliation: Stó:lō
Relevant Indigenous Plan or Policy: Stó:lō Heritage Policy Manual and the S'ólh Témèxw Use Plan Policy; Field Plan for Stó:lō Material Culture Sites (Rev 5); TMEP CMT List
Mitigation Reference: RSMT Spread 5b (A7E6W2)
Fieldnotes: On Footprint, ETWS</t>
  </si>
  <si>
    <t>Sto:lo-1614c</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</si>
  <si>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626796E 5482665N to 10U 626768E 5482626N</t>
  </si>
  <si>
    <t>Sto:lo-1614d</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</si>
  <si>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626849E 5482658N to 10U 626791E 5482589N</t>
  </si>
  <si>
    <t>Sto:lo-1614e</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</si>
  <si>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626729E 5481654N to 10U 626679E 5481656N</t>
  </si>
  <si>
    <t>Sto:lo-1614f</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</si>
  <si>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625430E 5478550N to 10U 625448E 5478526N</t>
  </si>
  <si>
    <t>Sto:lo-1614g</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</si>
  <si>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625384E 5478516N to 10U 625413E 5478466N</t>
  </si>
  <si>
    <t>Sto:lo-1614h</t>
  </si>
  <si>
    <t xml:space="preserve">Indigenous Community Affiliation: Stó:lō
Relevant Indigenous Plan or Policy: Stó:lō Heritage Policy, S’ólh Témèxw Use Plan Policy, Stó:lō ‘Super’ RMST Spread 5b Rev 4 (Nov 5, 2020)
Mitigation Reference: RSMT Spread 5b (A7E6W2)
Fieldnotes: Trail Intercept of Footprint from 10U 625111E 5478425N to 10U 625111E 5478425N </t>
  </si>
  <si>
    <t>Sto:lo-1614i</t>
  </si>
  <si>
    <t>Indigenous Community Affiliation: Stó:lō
Relevant Indigenous Plan or Policy: Stó:lō Heritage Policy, S’ólh Témèxw Use Plan Policy, Stó:lō ‘Super’ RMST Spread 5b Rev 4 (Nov 5, 2020)
Mitigation Reference: RSMT Spread 5b (A7E6W2)
Fieldnotes: Trail Intercept of Footprint at 10U 623842E 5477766N parallels highway</t>
  </si>
  <si>
    <t>Sto:lo-1614j</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</si>
  <si>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623597E 5477643N to 10U 623539E 5477715N</t>
  </si>
  <si>
    <t>Sto:lo-1614k</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</si>
  <si>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623564E 5477626N to 10U 623498E 5477697N</t>
  </si>
  <si>
    <t>TLU-39</t>
  </si>
  <si>
    <t>Indigenous Community Affiliation: Shxw'ōwhámel First Nation
Relevant Indigenous Plan or Policy: N/A
Mitigation Reference: RSMT Spread 5b (A7E6W2)
Fieldnotes: N/A</t>
  </si>
  <si>
    <t>SP5b-CR1-0508-2021-F1-1</t>
  </si>
  <si>
    <t>Stó:lō-2863</t>
  </si>
  <si>
    <t>Culturally Modied Tree, Post 1846 AD (n=1)
Sto:lo, Lower Nicola Indian Band</t>
  </si>
  <si>
    <t>Crown Land (3 parcels): Tract-ADJ-197.08 PID 4009501, Tract-1931.01, 
 PID 014571447, Tract ADJ197.08, PID 4069501</t>
  </si>
  <si>
    <t>Indigenous Community Affiliation: Sto:lo, Lower Nicola Indian Band
Relevant Indigenous Plan or Policy: Field Plan for Stó:lō Material Culture Sites (Rev 8); TMEP CMT List
Mitigation Reference: RSMT Spread 5b (A7E6W2)
Fieldnotes:  Feature 1: SP5b-CR1-0508-2021-F1-1
Feature Description: Culturally Modified Tree (Age: TBD)
•	Western Red Cedar
•	Rectangular Bark Strip 
•	Scar is 120 cm long, 18 cm wide, 6 cm thick, 
•	Height above ground: 17 cm,
•	On the north side of the tree; 
•	Downslope. 
•	Tool marks: axe (chopping)
•	Diametre at Breast Height: 28 cm
•	Tree height 10 m, Drip Line: 4 m
•	Danger Tree Assessment TBD
•	Age is recent, based on scar, small healing lodes, diameter, tree height and tree stand age
Vegetation Resources Inventory (VRI) Data: 
•	MAP: 0092H044, Polygon ID 174
•	Projected Height: 30.7 m / 32.3 m
•	Projected Age: 84 years, 1937 AD
Location: 1029.917
•	I20 m west of the Project Footprint
•	130 m west of the TMEP Centreline
•	125 m west of the TMPL (1951) Centreline
•	1 m east of the Coquihalla River (BC-645)
•	45 m east of Highway 5
•	70 m west of existing paved road 6-A-15-B-1.2
•	Crown Land (3 parcels): Tract-ADJ-197.08 PID 4009501, Tract-1931.01, 
 PID 014571447, Tract ADJ197.08, PID 4069501
Coordinate: 10U 622145E 5474622N 
Danger Tree Assessment:  TBDDanger Tree Potential Failure Zone: 15 m
Potential Failure Zone Calculator 
Tree height	10 m
Potential Failure Zone (1.5 x tree height)	15 m
Status:	Unassessed
Avoidance Buffer: 6m
Avoidance Buffer Calculator
DBH	28 cm
DBH &gt; 75 cm	0 cm
Drip Line	4 m
Buffer (1.5  x Drip Line)	6 m
Buffer (Drip line + .46 m / 2.55 cm DBH&lt;75 cm)	4 m
Proposed Avoidance Buffer	6 m</t>
  </si>
  <si>
    <t>Sto:lo-1614l</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</si>
  <si>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622183E 5474250N to 10U 622276E 5474213N</t>
  </si>
  <si>
    <t>Sto:lo-1614m</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</si>
  <si>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622220E 5474184N to 10U 622267E 5474169N</t>
  </si>
  <si>
    <t>Sto:lo-1614n</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</si>
  <si>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622131E 5473954N to 10U 622145E 5473903N</t>
  </si>
  <si>
    <t>SPR5B-TUCKTRA-20201123-F3</t>
  </si>
  <si>
    <t>Trail</t>
  </si>
  <si>
    <t>Indigenous Community Affiliation: Union Bar First Nation, Lower Nicola Indian Band, Stó:lō, NNTC
Relevant Indigenous Plan or Policy: Stó:lō Heritage Policy, S’ólh Témèxw Use Plan Policy, Stó:lō ‘Super’ RMST Spread 5b Rev 4 (Nov 5, 2020)
Mitigation Reference: RSMT Spread 5b (A7E6W2)
Fieldnotes: N/A</t>
  </si>
  <si>
    <t xml:space="preserve"> Notes 1, 7 (Spread 5B RSMT - A7E6W2): EI T Tucker Nov 23 2020: "KP1032+700-KP1033+300
Continued scouting of ROW and previously identified hiking trail as requested by the Lead EI. The trail meanders through the ROW
and is marked with orange ribbon and orange trail marking tags. The hiking path is somewhat overgrown and does not appear to
have been used regularly over the past several seasons. Photos 2-3 - Hiking trail and marker signs within ROW.".  
Note 1: General TLU Sites:
- Install signage "Environmentally Sensitive Area: "Site ID"; KP Start to KP End';
- General Indigenous Monitoring.
Note 7: Travel Ways:
- Follow the Access Management Plan;
- Modify access control points as needed (to address expected and observed access issues);
- Confirm reported traditional travel ways: 
1. Are they being actively used (i.e. is there good evidence of use – like tracks or recent traditional knowledge of use via community engagement),
2. If active use is observed/reported:
- add signs on trails, warning of construction ahead,
- keep travel corridor open as practical (i.e. leave a break in soil piles, and strung pipe),
- if closures are needed, notify communities of alternate access routes (e.g. provide shoofly maps), 
3. If not-active: document low level of activities, and monitor for use.</t>
  </si>
  <si>
    <t>SP5b-CR1-1121-F1-1</t>
  </si>
  <si>
    <t>Indigenous Community Affiliation: Union Bar First Nation, Lower Nicola Indian Band, Stó:lō, NNTC
Relevant Indigenous Plan or Policy: Stó:lō Heritage Policy, S’ólh Témèxw Use Plan Policy, Stó:lō ‘Super’ RMST Spread 5b Rev 5 (TBD); Field Plan for Stó:lō Material Culture Sites (Rev 5); TMEP CMT List
Mitigation Reference: RSMT Spread 5b (A7E6W2)
Fieldnotes: Identified in 2014 - a CHR 1 (Jan 21 2014) during AIA. Coordinate updated due to better GPS control (averaged location), which aligns with EI/IM notes. Initiate TLU Site Discovery Process.: Engage with applicable Indigenous groups for management recommendations
Avoidance is not available. Narrowing up is not practicable due to the sloping terrain, and the requirement for a safe movement of construction equipment. These cultural modified trees need to be removed for the safe installation and operation of the TMEP. 
Two new CMT's were found within the ROW at 1032.906 to KP 1032.947. For the safe installation and operation of the TMEP, these trees must be removed, as verified by the Environmental Inspector and Indigenous Monitors. NNTC Management Recommendation: “Avoidance is the preferred management option for the CMT. The CMT is in conflict with the proposed TMEP development. If avoidance is not feasible, the following actions are recommended: 1) full recording of the CMT, 2) increment boring and/or collecting "cookie samples" to confirm age of CMT, and 3) setting aside the felled CMT outside the impact zone to naturally deteriorate.”</t>
  </si>
  <si>
    <t xml:space="preserve"> Notes 1, 15 (Spread 5B RSMT - A7E6W2)
Note 1: General TLU Sites:
- Install signage " SP5b-CR1-1121-F1”; “KP 1032.897to KP 1032.965'
- General Indigenous Monitoring.
Note 15- Stó:lō Material Culture Sites
-	Remove CMTs as per the Stó:lō Material Culture Sites Field Plan
Deliver CMT Portion to Union Bar First Nation</t>
  </si>
  <si>
    <t xml:space="preserve">No further mitigaiton required
</t>
  </si>
  <si>
    <t>SP5b-CR1-1121-F1-2</t>
  </si>
  <si>
    <t>Indigenous Community Affiliation: Union Bar First Nation, Lower Nicola Indian Band, Stó:lō, NNTC
Relevant Indigenous Plan or Policy: Stó:lō Heritage Policy, S’ólh Témèxw Use Plan Policy, Stó:lō ‘Super’ RMST Spread 5b  Rev 5 (TBD); Field Plan for Stó:lō Material Culture Sites (Rev 5); TMEP CMT List
Mitigation Reference: RSMT Spread 5b (A7E6W2)
Fieldnotes: Initiate TLU Site Discovery Process.: Engage with applicable Indigenous groups for management recommendations
Avoidance is not available. Narrowing up is not practicable due to the sloping terrain, and the requirement for a safe movement of construction equipment. These cultural modified trees need to be removed for the safe installation and operation of the TMEP. 
Two new CMT's were found within the ROW at 1032.906 to KP 1032.947. For the safe installation and operation of the TMEP, these trees must be removed, as verified by the Environmental Inspector and Indigenous Monitors. NNTC Management Recommendation: “Avoidance is the preferred management option for the CMT. The CMT is in conflict with the proposed TMEP development. If avoidance is not feasible, the following actions are recommended: 1) full recording of the CMT, 2) increment boring and/or collecting "cookie samples" to confirm age of CMT, and 3) setting aside the felled CMT outside the impact zone to naturally deteriorate.”</t>
  </si>
  <si>
    <t>Sto:lo-1614o</t>
  </si>
  <si>
    <t>Indigenous Community Affiliation: Stó:lō
Relevant Indigenous Plan or Policy: tó:lō Heritage Policy, S’ólh Témèxw Use Plan Policy, Stó:lō ‘Super’ RMST Spread 5b Rev 4 (Nov 5, 2020)
Mitigation Reference: RSMT Spread 5b (A7E6W2)
Fieldnotes: Trail Intercept of Footprint from 10U 620427E 5471174N to 10U 620500E 5471183N</t>
  </si>
  <si>
    <t>Sto:lo-75b</t>
  </si>
  <si>
    <t>Indigenous Community Affiliation: Stó:lō
Relevant Indigenous Plan or Policy:  Stó:lō Heritage Policy, S’ólh Témèxw Use Plan Policy, Stó:lō ‘Super’ RMST Spread 5b Rev 4 (Nov 5, 2020)
Mitigation Reference: RSMT Spread 5b (A7E6W2)
Fieldnotes: GIS-Modelled Trail, Trail Intercept of Footprint from 10U 619622E 5471231N to 10U 619656E 5471225N</t>
  </si>
  <si>
    <t>Sto:lo-972</t>
  </si>
  <si>
    <t>Resource Harvesting - Terrestrial Harvesting [not identified in CHOA] 
Stó:lō</t>
  </si>
  <si>
    <t>Indigenous Community Affiliation: Stó:lō
Relevant Indigenous Plan or Policy: Stó:lō Heritage Policy, S’ólh Témèxw Use Plan Policy, Stó:lō ‘Super’ RMST Spread 5b Rev 4 (Nov 5, 2020)
Mitigation Reference: RSMT Spread 5b (A7E6W2)
Fieldnotes: Berry area</t>
  </si>
  <si>
    <t>Sto:lo-973</t>
  </si>
  <si>
    <t>Resource Harvesting - Hunting Area [not identified in CHOA] 
Stó:lō</t>
  </si>
  <si>
    <t>Indigenous Community Affiliation: Stó:lō
Relevant Indigenous Plan or Policy:  Stó:lō Heritage Policy, S’ólh Témèxw Use Plan Policy, Stó:lō ‘Super’ RMST Spread 5b Rev 4 (Nov 5, 2020)
Mitigation Reference: RSMT Spread 5b (A7E6W2)
Fieldnotes: Deer hunting area</t>
  </si>
  <si>
    <t xml:space="preserve">On Footprint, start 16 m s of footprint at KP 1035.687, end 21 m s of footprint at KP 1035.722 </t>
  </si>
  <si>
    <t>Sto:lo-75c</t>
  </si>
  <si>
    <t>On Footprint, start 142 m S of KP 1036.085, end 152 m S of KP 1036.187</t>
  </si>
  <si>
    <t xml:space="preserve">Indigenous Community Affiliation: Stó:lō
Relevant Indigenous Plan or Policy: Stó:lō Heritage Policy, S’ólh Témèxw Use Plan Policy, Stó:lō ‘Super’ RMST Spread 5b Rev 4 (Nov 5, 2020)
Mitigation Reference: RSMT Spread 5b (A7E6W2)
Fieldnotes: GIS-Modelled Trail, Trail Intercept of Footprint from 10U 618928E 5471268N to 10U 618842E 5471276N </t>
  </si>
  <si>
    <t>Sto:lo-75d</t>
  </si>
  <si>
    <t>Indigenous Community Affiliation: Stó:lō
Relevant Indigenous Plan or Policy:  Stó:lō Heritage Policy, S’ólh Témèxw Use Plan Policy, Stó:lō ‘Super’ RMST Spread 5b Rev 4 (Nov 5, 2020)
Mitigation Reference: RSMT Spread 5b (A7E6W2)
Fieldnotes: GIS-Modelled Trail, Trail Intercept of Footprint from 10U 618522E 5471375N to 10U 618497E 5471402N</t>
  </si>
  <si>
    <t>Sto:lo-75e</t>
  </si>
  <si>
    <t>GIS-Modelled Trail - Travel [not identified in CHOA under SHED #] 
Stó:lō</t>
  </si>
  <si>
    <t>Indigenous Community Affiliation: Stó:lō
Relevant Indigenous Plan or Policy:  Stó:lō Heritage Policy, S’ólh Témèxw Use Plan Policy, Stó:lō ‘Super’ RMST Spread 5b Rev 4 (Nov 5, 2020)
Mitigation Reference: RSMT Spread 5b (A7E6W2)
Fieldnotes: Trail Intercept of Footprint from 10U 617736E 5471491N to 10U 617664E 5471492N</t>
  </si>
  <si>
    <t>SP5b-CR1-0417-2021-F1-1</t>
  </si>
  <si>
    <t>Off Footprint (1 m north)</t>
  </si>
  <si>
    <t>Culturally Modified Tree (Age TBD) Tapered Bark Strip Cedar
Union Bar, Stó:lō, TBD</t>
  </si>
  <si>
    <t>Private Land, Tract-1964, PID 0014667452</t>
  </si>
  <si>
    <t>Indigenous Community Affiliation: Stó:lō; Union BAr
Relevant Indigenous Plan or Policy:  Stó:lō Heritage Policy, S’ólh Témèxw Use Plan Policy, Stó:lō ‘Super’ RMST Spread 5b Rev 4 (Nov 5, 2020)
Mitigation Reference: RSMT Spread 5b (A7E6W2)
Fieldnotes: Feature Details 
Feature 1: SP5b-CR1-0417-2021-F1-1 
Feature Description: Culturally Modified Tree (Age Post1846 AD) 
• Western Red Cedar 
• Apparent Tapered Bark Strip with ‘cat face’ (branches growing from scar) 
• Scar 800 m long (estimated), 19 cm wide and 30 cm deep, tapered on the top. 
• Height above ground: 0 cm 
• Diametre at Breast Height: 111.5 cm 
• Tree height 25 m (estimated), Drip Line: 5 m 
• Gentle sideslope (sloping to the south) towards centerline 
• Bark strip is on the north side of the tree, no tool marks are present 
• Confirmed Danger Tree 
• Age estimated based on diameter, tree height and tree stand age 
AVI Data:  
• MAP: 92H034, Polygon ID 1111 
• Projected Height: 28.9 m / 29.9 m 
• Projected Age: 85 years, 1936 AD 
Location: KP 1037.519 
• 1 m north of the Project Footprint 
• 34 m north of the TMEP Centreline 
• 8 m north of deactivated asphalt road 6-A-23-A-1.4 
• 100 m north of Othello Road 
• 250 m west of Stó:lō-75 (Travelway) 
• 345 m east of Stó:lō-1614 (Travelway – GIS Modelled) 
• 380 m east of Watercourse BC-652a 
• 950 m east of Kawkawa Lake 
• 800 m east of Kawkawa Lake 16 IR 
• Private Land, Tract-1964, PID 0014667452 
Coordinate: 10U 617486E 5471288N 
Danger Tree Assessment: Lat/Long: 49.38298811 N, 121.3811437 W 
• Confirmed as a Danger Tree (SVLP): April 21, 2021, that needs to be felled. 
• Western Red Cedar, DBH 87, Surveyor RD. Comments: Stem damage, rotting roots, 
hollow shell. Level of disturbance – 4 (Welders will be working under tree),  
• Tree approximately 90% within ROW, 10% out of ROW. 
• Felling Status: unfelled. 
• The danger tree assessor did not propose to remove portion of the tree (e.g. high 
topping).</t>
  </si>
  <si>
    <t>No mitigation required</t>
  </si>
  <si>
    <t>Sto:lo-1614p</t>
  </si>
  <si>
    <t>Indigenous Community Affiliation: Stó:lō
Relevant Indigenous Plan or Policy:  Stó:lō Heritage Policy, S’ólh Témèxw Use Plan Policy, Stó:lō ‘Super’ RMST Spread 5b Rev 4 (Nov 5, 2020)
Mitigation Reference: RSMT Spread 5b (A7E6W2)
Fieldnotes: Trail Intercept of Footprint from 10U 617128E 5471266N to 10U 617106E 5471276N</t>
  </si>
  <si>
    <t>Sto:lo-75f</t>
  </si>
  <si>
    <t>Indigenous Community Affiliation: Stó:lō
Relevant Indigenous Plan or Policy:  Stó:lō Heritage Policy, S’ólh Témèxw Use Plan Policy, Stó:lō ‘Super’ RMST Spread 5b Rev 4 (Nov 5, 2020)
Mitigation Reference: RSMT Spread 5b (A7E6W2)
Fieldnotes: Trail Intercept of Footprint from 10U 616974E 5471239N to 10U 616911E 5471208N</t>
  </si>
  <si>
    <t>Sto:lo-75h</t>
  </si>
  <si>
    <t>Indigenous Community Affiliation: Stó:lō
Relevant Indigenous Plan or Policy:  Stó:lō Heritage Policy, S’ólh Témèxw Use Plan Policy, Stó:lō ‘Super’ RMST Spread 5b Rev 4 (Nov 5, 2020)
Mitigation Reference: RSMT Spread 5b (A7E6W2)
Fieldnotes: Trail Intercept of Footprint from 10U 615893E 5470992N to 10U 615823E 5470988N</t>
  </si>
  <si>
    <t>Sto:lo-75g</t>
  </si>
  <si>
    <t>Private; Road allowance</t>
  </si>
  <si>
    <t>Indigenous Community Affiliation: Stó:lō
Relevant Indigenous Plan or Policy:  Stó:lō Heritage Policy, S’ólh Témèxw Use Plan Policy, Stó:lō ‘Super’ RMST Spread 5b Rev 4 (Nov 5, 2020)
Mitigation Reference: RSMT Spread 5b (A7E6W2)
Fieldnotes: Trail Intercept of Footprint from 10U 616660E 5471086N to 10U 616550E 5471071N</t>
  </si>
  <si>
    <t>TLU-40</t>
  </si>
  <si>
    <t>Indigenous Community Affiliation: Shxw'ōwhámel First Nation
Relevant Indigenous Plan or Policy: Stó:lō Heritage Policy, S’ólh Témèxw Use Plan Policy, Stó:lō ‘Super’ RMST Spread 5b Rev 4 (Nov 5, 2020)
Mitigation Reference: RSMT Spread 5b (A7E6W2)
Fieldnotes: N/A</t>
  </si>
  <si>
    <t>SP5b-CR1-0624-2021-F1-1</t>
  </si>
  <si>
    <t>Culturally Modified Tree- post 1846</t>
  </si>
  <si>
    <t>Private, Tract-2001, 010190767</t>
  </si>
  <si>
    <t xml:space="preserve">Indigenous Community Affiliation: Stó:lō
Relevant Indigenous Plan or Policy: Stó:lō Heritage Policy, S’ólh Témèxw Use Plan Policy, Stó:lō ‘Super’ RMST Spread 5b Rev 4 (Nov 5, 2020), Sto:lo Field Plan for Material Cutlure Sites Rev 9
Mitigation Reference: RSMT Spread 5b (A7E6W2)
Fieldnotes: Site Name: SP5b-CR1-0624-2021-F1-1
Description: Culturally Modified Tree, Post 1846
Relation to Project Footprint ☒ In      ☐  Out     Distance (m):  
Land Status: ☐ Crown     ☒ Private      ☐ IR    ☐ Other: 
                              Tract 	2001	PID 010190767
Kilometre Post: KP 1040.312
Coordinates:  UTM Zone ☒ 10 ☐ 11       614979 E	5470674 N
Spread: ☐ 2   ☐ 3   ☐ 4a   ☐ 4b   ☐ 5a   ☐  WA   ☒ 5b   ☐ 6   ☐ 7 
☐ DBP (Reactivation) ☐ MRPP (Reactivation)  ☐ JNP (Reactivation)
Environmental Alignment Sheet: CER Filing ID A7E6W2 April 3, 2020
Relationship to Other Features:. No known TLU sites on the environmental alignment sheet.
Feature Description: 
•	Culturally modified tree, Post 1846
Location: 
•	Within TMEP Project Footprint
•	12 m northwest of TMEP centreline
•	7 m northwest of Trans Mountain Pipeline 1951-1953
•	25 m east of access point AP-6-26-H-3
•	116 m north of the Coquihalla River
•	Within Limits of Hope, BC
•	1.5 km west of Kawkawa Lake IR 16 
•	2.1 km east of Greenwood Island IR 3
Date of Discovery: June 24, 2021
Discovery Narrative:
Cultural modified tree was originally identified during pre-construction site assessment on June 24, 2021 </t>
  </si>
  <si>
    <t>SP5b-CR1-0624-2021-F1-2</t>
  </si>
  <si>
    <t xml:space="preserve">Indigenous Community Affiliation: Stó:lō
Relevant Indigenous Plan or Policy: Stó:lō Heritage Policy, S’ólh Témèxw Use Plan Policy, Stó:lō ‘Super’ RMST Spread 5b Rev 4 (Nov 5, 2020), Sto:lo Field Plan for Material Cutlure Sites Rev 9
Mitigation Reference: RSMT Spread 5b (A7E6W2)
Fieldnotes: Site Name: SP5b-CR1-0624-2021-F1-2
Description: Culturally Modified Tree, Post 1846
Relation to Project Footprint ☒ In      ☐  Out     Distance (m):  
Land Status: ☐ Crown     ☒ Private      ☐ IR    ☐ Other: 
                              Tract 	2001	PID 010190767
Kilometre Post: KP 1040.313
Coordinates:  UTM Zone ☒ 10 ☐ 11       614978 E	5470674 N
Spread: ☐ 2   ☐ 3   ☐ 4a   ☐ 4b   ☐ 5a   ☐  WA   ☒ 5b   ☐ 6   ☐ 7 
☐ DBP (Reactivation) ☐ MRPP (Reactivation)  ☐ JNP (Reactivation)
Environmental Alignment Sheet: CER Filing ID A7E6W2 April 3, 2020
Relationship to Other Features:. No known TLU sites on the environmental alignment sheet.
Feature Description: 
•	Culturally modified tree, Post 1846
Location: 
•	Within TMEP Project Footprint
•	12 m northwest of TMEP centreline
•	7 m northwest of Trans Mountain Pipeline 1951-1953
•	25 m east of access point AP-6-26-H-3
•	116 m north of the Coquihalla River
•	Within Limits of Hope, BC
•	1.5 km west of Kawkawa Lake IR 16 
•	2.1 km east of Greenwood Island IR 3
Date of Discovery: June 24, 2021
Discovery Narrative:
Cultural modified tree was originally identified during pre-construction site assessment on June 24, 2021 </t>
  </si>
  <si>
    <t>Sto:lo-1614q</t>
  </si>
  <si>
    <t>Indigenous Community Affiliation: Stó:lō
Relevant Indigenous Plan or Policy: Stó:lō Heritage Policy, S’ólh Témèxw Use Plan Policy, Stó:lō ‘Super’ RMST Spread 5b Rev 4 (Nov 5, 2020)
Mitigation Reference: RSMT Spread 5b (A7E6W2)
Fieldnotes: Trail Intercept of Footprint from 10U 614655E 5470492N to 10U 614701E 5470464</t>
  </si>
  <si>
    <t>Sto:lo-509</t>
  </si>
  <si>
    <t>Sxwōxwiyám - X̠éyt, St'am'ya (Hope Mountain) CHOA p. 10 
Stó:lō</t>
  </si>
  <si>
    <t xml:space="preserve"> Notes 1, 8, 9, 10 (Spread 5B RSMT - A7E6W2)
Note 1: General TLU Sites:
- Install signage "Environmentally Sensitive Area: Site ID; KP Start to KP End"
- General Indigenous Monitoring
Note 8: Cultural Sites / Sacred Sites:
- Follow any site-specific guidance from community (i.e., conduct appropriate ceremonies prior to construction, if required); 
- Re-assess workspaces: 
a. Attempt to avoid sacred site, and/or narrow project workspaces in these areas,
b. If avoidance/narrowing not possible – document rationale for why narrowing was not possible (explaining 1. Why site was not avoided, and 2. Why footprint is not narrowed-down even more); 
- Limit amount of clearing, topsoil removal/ground disturbance – as practicable
Note 9: Habitation Sites:
- Confirm notification 4 weeks prior to construction;
- Re-assess workspaces:
a. Attempt to avoid sites, and/or narrow project workspaces in these areas,
b. if avoidance/narrowing not possible – document rationale for why narrowing was not possible: 1. Why site was not avoided, and 2. Why footprint is not narrowed even more.
c. Monitor for use: if in use then: Reduce sensory disturbances to habitation sites: reinforce mitigation measures for noise, dust, light and; 
- Limit construction traffic in habitation sites (to minimize disturbance) as practicable.
- If archaeological component is present: follow measures identified in AIA.
Note 10: Place Names:
- Trans Mountain will recognize places names (e.g., on Project maps, signs and fencing) during the construction of the Project. 
</t>
  </si>
  <si>
    <t>Sto:lo-1614r</t>
  </si>
  <si>
    <t>Indigenous Community Affiliation: Stó:lō
Relevant Indigenous Plan or Policy: Stó:lō Heritage Policy, S’ólh Témèxw Use Plan Policy, Stó:lō ‘Super’ RMST Spread 5b Rev 4 (Nov 5, 2020)
Mitigation Reference: RSMT Spread 5b (A7E6W2)
Fieldnotes: Trail Intercept of Footprint at 10U 613978E 5470046N, trail parallels highway,</t>
  </si>
  <si>
    <t>Sto:lo-X2</t>
  </si>
  <si>
    <t>Resource Harvesting - Travel [not in CHOA] 
Stó:lō</t>
  </si>
  <si>
    <t>Indigenous Community Affiliation: Stó:lō
Relevant Indigenous Plan or Policy: Stó:lō Heritage Policy, S’ólh Témèxw Use Plan Policy, Stó:lō ‘Super’ RMST Spread 5b Rev 4 (Nov 5, 2020)
Mitigation Reference: RSMT Spread 5b (A7E6W2)
Fieldnotes: Trail Intercept of Footprint at 10U 613978E 5470046N, paralles highway. Walking trail to the top of Hope Mountain</t>
  </si>
  <si>
    <t>SP5b-CR1-0520-2021-F1-1</t>
  </si>
  <si>
    <t>Off Footprint, 10 m north</t>
  </si>
  <si>
    <t>Stó:lō-509</t>
  </si>
  <si>
    <t>Private, Tract-2023, PID 011015551</t>
  </si>
  <si>
    <t xml:space="preserve">Indigenous Community Affiliation: Stó:lō
Relevant Indigenous Plan or Policy: Stó:lō Heritage Policy, S’ólh Témèxw Use Plan Policy, Stó:lō ‘Super’ RMST Spread 5b Rev 4 (Nov 5, 2020)
Mitigation Reference: RSMT Spread 5b (A7E6W2)
Fieldnotes: Feature Description: Culturally Modified Tree (Post 1846 AD)
•	Western Red Cedar
•	Tapered Bark Strip 
•	Scar is 500 cm long (estimated), 15 cm wide, 34 cm thick, 
•	Height above ground: 40 cm,
•	On the east side of the tree; 
•	Downslope. 
•	No tool marks observed
•	Possible cat face branches
•	Diametre at Breast Height: 106 cm
•	Tree height 15 m, Drip Line: 4 m
•	Danger Tree Assessment TBD
•	Age is modern, based on scar, small healing lodes, diameter, tree height and tree stand age
Vegetation Resources Inventory (VRI) Data: 
•	MAP: 0092H033, Polygon ID 880
•	Projected Height: 30.8 m / 26.3 m
•	Projected Age: 74 to 104 years, 1917-1947 AD
Location: 1042.240
•	9 m north of the Project Footprint
•	13 m north of the TMEP Centreline
•	19 m north of the TMPL (1951-1953) Centreline
•	44 m north of watercourse NC-654c (unnamed channel)
•	69 m south of Highway 3
•	115 m east of the Hope Lookout Trail
•	315 m east of access road 6-A-29-A-1
•	430 m southeast of the Fraser River
•	Private Land, Tract-2023, PID 011015551
Coordinate: 10U 613419E 5470047N
Danger Tree Assessment:  TBD
</t>
  </si>
  <si>
    <t>Flag for Avoidance
Note 1: General TLU Sites:
- Install signage “SP5b-CR1-0520-2021-F1-1: KP 1042.240”
- General Indigenous Monitoring.
Note 8: Sacred Sites (CMT)
- Flag and sign CMT (10 m buffer);
- Consult with Indigenous Communities on site-specific measures;
- CMT Documented May 8, 2021: (species, diameter, height).
Preferred Management Measure: Avoidance
1A. Avoid tree if at all possible; avoidance is planned, this feature has been confirmed to not be danger tree.</t>
  </si>
  <si>
    <t>Sto:lo-1390a</t>
  </si>
  <si>
    <t>Resource Harvesting - Travel [not in CHOA under SHED#, DOC_ID:12 in CHOA p. 16] 
Stó:lō</t>
  </si>
  <si>
    <t>Indigenous Community Affiliation: Stó:lō
Relevant Indigenous Plan or Policy: Stó:lō Heritage Policy, S’ólh Témèxw Use Plan Policy, Stó:lō ‘Super’ RMST Spread 5b Rev 4 (Nov 5, 2020)
Mitigation Reference: RSMT Spread 5b (A7E6W2)
Fieldnotes: Trail Intercept of Footprint from 10U 613252E 5470026N to 10U 613237E 5470007N</t>
  </si>
  <si>
    <t>SP5b-CR1-0520-2021-F3-1</t>
  </si>
  <si>
    <t>Off Footprint 5 m soth</t>
  </si>
  <si>
    <t>Cultural Depression (Possible)</t>
  </si>
  <si>
    <t>Cultural Depression (Possible)
Sto:lo</t>
  </si>
  <si>
    <t>Indigenous Community Affiliation: Stó:lō
Relevant Indigenous Plan or Policy: Stó:lō Heritage Policy, S’ólh Témèxw Use Plan Policy, Stó:lō ‘Super’ RMST Spread 5b Rev 4 (Nov 5, 2020)
Mitigation Reference: RSMT Spread 5b (A7E6W2)
Fieldnotes: 
Fieldnotes: N/A</t>
  </si>
  <si>
    <t>SP5b-CR1-0520-2021-F2-1</t>
  </si>
  <si>
    <t>Off Footprint, 5 m south</t>
  </si>
  <si>
    <t>Road Allowance (Highway 1)</t>
  </si>
  <si>
    <t>Indigenous Community Affiliation: Stó:lō
Relevant Indigenous Plan or Policy: Stó:lō Heritage Policy, S’ólh Témèxw Use Plan Policy, Stó:lō ‘Super’ RMST Spread 5b Rev 4 (Nov 5, 2020)
Mitigation Reference: RSMT Spread 5b (A7E6W2)
Fieldnotes: Feature 1: SP5b-CR1-0520-2021-F2-1
Feature Description: Culturally Modified Tree (Post 1846 AD)
•	Western Red Cedar
•	Tapered Bark Strip 
•	Scar is 500 cm long (estimated), 14 cm wide, 20 cm thick, 
•	Height above ground: 40 cm,
•	On the east side of the tree; 
•	Upslope. 
•	No tool marks observed
•	Diametre at Breast Height: 72 cm
•	Tree height 15 m, Drip Line: 3 m
•	Danger Tree Assessment TBD
•	Age is modern, based on scar, small healing lodes, diameter, tree height and tree stand age
Vegetation Resources Inventory (VRI) Data: 
•	MAP: 0092H033, Polygon ID 985
•	Projected Height: 36.5 m / 35,4 m
•	Projected Age: 104 years, 1947 AD
Location: 1042.680
•	5 m south of the Project Footprint
•	9 m south of the TMEP Centreline
•	10 m southeast of the TMPL (1951-1953) Centreline
•	9 m south of Highway 1
•	61 m south of Highway 3
•	70 m west of access road 6-A-29-A-1
•	111 m west of the Hope Lookout Trail
•	171 m southeast of the Fraser River
•	161 m northeast of watercourse BC-655 (unnamed channel)
•	343 m west of watercourse BC-654c (unnamed channel)
•	Road Allowance (Highway 1)
Coordinate: 10U 613007E 5469992N
Danger Tree Assessment:  TBD</t>
  </si>
  <si>
    <t>High Top.
Note 1: General TLU Sites:
- Install signage “SP5b-CR1-0520-2021-F2-1: KP 1042.680”
- General Indigenous Monitoring.
Note 8: Sacred Sites (CMT)
- Flag and sign CMT (6m buffer);
- Consult with Indigenous Communities on site-specific measures;
- CMT Documented May 20, 2021: (species, diameter, height).
 Avoidance cannot be achived as this feature has been assessed as a danger tree.
 Management Measure 1: High top. Tree is a confirmed danger tree. 
1. As avoidance is not possible, and tree is more recent than 1846, then:
2. Feature is adjacent to the project footprint, and needs to be high topped for the safe installation of TMEP. Rationale: Tree is unsafe to public and workers
3. Remove dangerous portions of tree – i.e., high top tree
4. Avoid base of tree</t>
  </si>
  <si>
    <t>Sto:lo-AQ1</t>
  </si>
  <si>
    <t>Aquifer 
Stó:lō</t>
  </si>
  <si>
    <t>Indigenous Community Affiliation: Stó:lō
Relevant Indigenous Plan or Policy: Stó:lō Heritage Policy, S’ólh Témèxw Use Plan Policy, Stó:lō ‘Super’ RMST Spread 5b Rev 4 (Nov 5, 2020)
Mitigation Reference: RSMT Spread 5b (A7E6W2)
Fieldnotes: Confirmed with STSA that BC Governmern Aquifer Data was used</t>
  </si>
  <si>
    <t xml:space="preserve"> Notes 1, 11, 12 (Spread 5B RSMT - A7E6W2)
Note 1: General TLU Sites:
- Install signage "Environmently Sensitive Area: "Site ID"; KP Start to KP End.'
- General Indigenous Monitoring
Note 11: Waterbody Avoidance Areas
- Follow crossing methods specific to each watercourse identified in the Watercourse Crossing Inventory
- Mark acquired ETWS prior to the initiation of instream work. Confirm ETWS does not encroach within vegetated riparian buffers;
- Confirm riparian vegetation buffers
- Confirm silt fencing: make sure silt fencing is kept in a good condition via ongoing monitoring
- Confirm falling of trees is outside of riparian buffers;
- Manage access, consider impacts from and monitor new access to previously inaccessible areas;
- Monitor bridges: keep temporary bridges clean (i.e., don’t have sediment or garbage - i.e. stakes, wooden bridge debris, tires - fall into watercourse);
- Re-access area if a secondary crossing method is to be used, if primary crossing method is not practicable;
- Consider pump placement (to not increase siltatioN/Asedimentation in stream), and ensure pumps have secondary containment to prevent spills (and fire extinguishers and adequate spill kits);
- If the trench/right-of-way needs to be dewatered, ensure trench water doesn’t reach watercourses.
Note 12: Aquifers:
- Trans Mountain prepared a Groundwater Management Plan to meet part of Condition 72 (Filing ID C01961), which outlines mitigation measures for groundwater resources. </t>
  </si>
  <si>
    <t>Sto:lo-1390b</t>
  </si>
  <si>
    <t>Indigenous Community Affiliation: Stó:lō
Relevant Indigenous Plan or Policy: Stó:lō Heritage Policy, S’ólh Témèxw Use Plan Policy, Stó:lō ‘Super’ RMST Spread 5b Rev 4 (Nov 5, 2020)
Mitigation Reference: RSMT Spread 5b (A7E6W2)
Fieldnotes: Trail Intercept of Footprint from 10U 612528E 5469588N to 10U 612499E 5469573N</t>
  </si>
  <si>
    <t>Sto:lo-1615</t>
  </si>
  <si>
    <t>Resource Harvesting - Travel [not in CHOA]
Stó:lō</t>
  </si>
  <si>
    <t xml:space="preserve">Indigenous Community Affiliation: Stó:lō
Relevant Indigenous Plan or Policy: Stó:lō Heritage Policy, S’ólh Témèxw Use Plan Policy, Stó:lō ‘Super’ RMST Spread 5b Rev 4 (Nov 5, 2020)
Mitigation Reference: RSMT Spread 5b (A7E6W2)
Fieldnotes: Trail Intercept of Footprint from 10U 611394E 5469318N to 10U 611378E 5469271N , Silver Creek Trail - walking trail </t>
  </si>
  <si>
    <t>SP5b-CR1-0601-2021-F1-1</t>
  </si>
  <si>
    <t>Off Footprint, 16 m south</t>
  </si>
  <si>
    <t>Stó:lō-475, Stó:lō-1615, BC-657</t>
  </si>
  <si>
    <t>Sto:lo-473</t>
  </si>
  <si>
    <t>Spiritual Practice Area / Resource Harvesting - Ceremonial Area (Bathing at Silverhope Creek); Terrestrial Harvesting “kinnickinnick/bearberry leaves for medicine; past, present, and planned future year-round use” CHOA p. 18-19. 
Stó:lō</t>
  </si>
  <si>
    <t>Sto:lo-1050</t>
  </si>
  <si>
    <t>Resource Harvesting - Travel [not included in CHOA] 
Stó:lō</t>
  </si>
  <si>
    <t xml:space="preserve">Indigenous Community Affiliation: Stó:lō
Relevant Indigenous Plan or Policy: Stó:lō Heritage Policy, S’ólh Témèxw Use Plan Policy, Stó:lō ‘Super’ RMST Spread 5b Rev 4 (Nov 5, 2020)
Mitigation Reference: RSMT Spread 5b (A7E6W2)
Fieldnotes: Trail Intercept of Footprint from 10U 610905E 5469223N to 10U 610901E 5469199N Silver Lake Trail, same site as Sto:lo 1128 </t>
  </si>
  <si>
    <t>Sto:lo-1128</t>
  </si>
  <si>
    <t xml:space="preserve">Indigenous Community Affiliation: Stó:lō
Relevant Indigenous Plan or Policy: Stó:lō Heritage Policy, S’ólh Témèxw Use Plan Policy, Stó:lō ‘Super’ RMST Spread 5b Rev 4 (Nov 5, 2020)
Mitigation Reference: RSMT Spread 5b (A7E6W2)
Fieldnotes: Trail Intercept of Footprint from 10U 610905E 5469223N to 10U 610901E 5469199N, Silver Lake Trail, same site as Sto:lo 1050 </t>
  </si>
  <si>
    <t>Sto:lo-1390c</t>
  </si>
  <si>
    <t>SP5b-CR1-0426-2021-F1-1</t>
  </si>
  <si>
    <t>Off Footprint (24 m south)</t>
  </si>
  <si>
    <t>Culturally Modied Tree, Post 1846 AD (n=1)
Stó:lō</t>
  </si>
  <si>
    <t>Crown Land, Tract-2079, PID 015027911</t>
  </si>
  <si>
    <t>SP5b-CR1-0426-2021-F1-3</t>
  </si>
  <si>
    <t>Off Footprint (18 m south)</t>
  </si>
  <si>
    <t>SP5b-CR1-0426-2021-F1-2</t>
  </si>
  <si>
    <t>Off Footprint (8 m south)</t>
  </si>
  <si>
    <t>SP5b-CR1-0427-2021-F1-2</t>
  </si>
  <si>
    <t>Off Footprint (16 m south)</t>
  </si>
  <si>
    <t>SP5b-CR1-0427-2021-F1-1</t>
  </si>
  <si>
    <t>Sto:lo-462</t>
  </si>
  <si>
    <t>Placename - Tómtomiyéqw: 2011i42s6 
Stó:lō</t>
  </si>
  <si>
    <t xml:space="preserve"> Notes 1, 10 (Spread 5B RSMT - A7E6W2)
Note 1: General TLU Sites:
- Install signage "Environmentally Sensitive Area: "Site ID"; KP Start to KP End';
- General Indigenous Monitoring
Note 10: Place Names:
- Trans Mountain will recognize places names (e.g., on Project maps, signs and fencing) during the construction of the Project. </t>
  </si>
  <si>
    <t>Sto:lo-AQ3</t>
  </si>
  <si>
    <t>Indigenous Community Affiliation: Stó:lō
Relevant Indigenous Plan or Policy: Stó:lō Heritage Policy, S’ólh Témèxw Use Plan Policy, Stó:lō ‘Super’ RMST Spread 5b Rev 4 (Nov 5, 2020)
Mitigation Reference: RSMT Spread 5b (A7E6W2)
Fieldnotes:Confirmed with STSA that BC Governmern Aquifer Data was used</t>
  </si>
  <si>
    <t>Sto:lo-1390d</t>
  </si>
  <si>
    <t>Sto:lo-1070</t>
  </si>
  <si>
    <t>Resource Harvesting - Travel [not include in the CHOA under SHED#], Documented Travelway 
Stó:lō</t>
  </si>
  <si>
    <t>Indigenous Community Affiliation: Stó:lō
Relevant Indigenous Plan or Policy: Stó:lō Heritage Policy, S’ólh Témèxw Use Plan Policy, Stó:lō ‘Super’ RMST Spread 5b Rev 4 (Nov 5, 2020)
Mitigation Reference: RSMT Spread 5b (A7E6W2)
Fieldnotes: Trail Intercept of Footprint from 10U 603674E 5468032N to 10U 603700E 5468025N, Same site as Sto:lo-1160,</t>
  </si>
  <si>
    <t>Sto:lo-1160</t>
  </si>
  <si>
    <t>Documented Travelway 
Stó:lō</t>
  </si>
  <si>
    <t>Indigenous Community Affiliation: Stó:lō
Relevant Indigenous Plan or Policy: Stó:lō Heritage Policy, S’ólh Témèxw Use Plan Policy, Stó:lō ‘Super’ RMST Spread 5b Rev 4 (Nov 5, 2020)
Mitigation Reference: RSMT Spread 5b (A7E6W2)
Fieldnotes: Trail Intercept of Footprint from 10U 603674E 5468032N to 10U 603700E 5468025N, Same site as Sto:lo-1070</t>
  </si>
  <si>
    <t>Sto:lo-1052</t>
  </si>
  <si>
    <t>Indigenous Community Affiliation: Stó:lō
Relevant Indigenous Plan or Policy: Stó:lō Heritage Policy, S’ólh Témèxw Use Plan Policy, Stó:lō ‘Super’ RMST Spread 5b Rev 4 (Nov 5, 2020)
Mitigation Reference: RSMT Spread 5b (A7E6W2)
Fieldnotes: Trail Intercept of Footprint from 10U 603650E 5468007N to 10U 603673E 5467978N, Same site as Sto:l0-1135</t>
  </si>
  <si>
    <t>Sto:lo-1135</t>
  </si>
  <si>
    <t>Indigenous Community Affiliation: Stó:lō
Relevant Indigenous Plan or Policy: Stó:lō Heritage Policy, S’ólh Témèxw Use Plan Policy, Stó:lō ‘Super’ RMST Spread 5b Rev 4 (Nov 5, 2020)
Mitigation Reference: RSMT Spread 5b (A7E6W2)
Fieldnotes: Trail Intercept of Footprint from 10U 603650E 5468007N to 10U 603673E 5467978N, Same site as Sto:l0-1052</t>
  </si>
  <si>
    <t>Sto:lo-1022</t>
  </si>
  <si>
    <t>Resource Harvesting - Travel [not include in the CHOA] 
Stó:lō</t>
  </si>
  <si>
    <t>Indigenous Community Affiliation: Stó:lō
Relevant Indigenous Plan or Policy: Stó:lō Heritage Policy, S’ólh Témèxw Use Plan Policy, Stó:lō ‘Super’ RMST Spread 5b Rev 4 (Nov 5, 2020)
Mitigation Reference: RSMT Spread 5b (A7E6W2)
Fieldnotes: Trail Intercept of Footprint from 10U 603607E 5467962N to 10U 603614E 5467942N, Same site as Sto:lo-1134</t>
  </si>
  <si>
    <t>Sto:lo-1134</t>
  </si>
  <si>
    <t>Indigenous Community Affiliation: Stó:lō
Relevant Indigenous Plan or Policy: Stó:lō Heritage Policy, S’ólh Témèxw Use Plan Policy, Stó:lō ‘Super’ RMST Spread 5b Rev 4 (Nov 5, 2020)
Mitigation Reference: RSMT Spread 5b (A7E6W2)
Fieldnotes: Trail Intercept of Footprint from 10U 603607E 5467962N to 10U 603614E 5467942N, Same site as Sto:lo-1022</t>
  </si>
  <si>
    <t>CFN-1</t>
  </si>
  <si>
    <t>Cultural Site - Ceremonial Area; Hunter Creek 
Cheam First Nation</t>
  </si>
  <si>
    <t>Indigenous Community Affiliation: Cheam First Nation
Relevant Indigenous Plan or Policy: Stó:lō Heritage Policy, S’ólh Témèxw Use Plan Policy, Stó:lō ‘Super’ RMST Spread 5b Rev 4 (Nov 5, 2020)
Mitigation Reference: RSMT Spread 5b (A7E6W2)
Fieldnotes: N/A</t>
  </si>
  <si>
    <t xml:space="preserve"> Notes 1, 8, 9 (Spread 5B RSMT - A7E6W2)
Note 1: General TLU Sites:
- Install signage "Environmentally Sensitive Area: Site ID; KP Start to KP End"
- General Indigenous Monitoring
Note 8: Cultural Sites / Sacred Sites:
- Follow any site-specific guidance from community (i.e., conduct appropriate ceremonies prior to construction, if required); 
- Re-assess workspaces: 
a. Attempt to avoid sacred site, and/or narrow project workspaces in these areas,
b. If avoidance/narrowing not possible – document rationale for why narrowing was not possible (explaining 1. Why site was not avoided, and 2. Why footprint is not narrowed-down even more); 
- Limit amount of clearing, topsoil removal/ground disturbance – as practicable
Note 9: Habitation Sites:
- Confirm notification 4 weeks prior to construction;
- Re-assess workspaces:
a. Attempt to avoid sites, and/or narrow project workspaces in these areas,
b. if avoidance/narrowing not possible – document rationale for why narrowing was not possible: 1. Why site was not avoided, and 2. Why footprint is not narrowed even more.
c. Monitor for use: if in use then: Reduce sensory disturbances to habitation sites: reinforce mitigation measures for noise, dust, light and; 
- Limit construction traffic in habitation sites (to minimize disturbance) as practicable.
- If archaeological component is present: follow measures identified in AIA.</t>
  </si>
  <si>
    <t>Sto:lo-444</t>
  </si>
  <si>
    <t>Navigation - Geographic Location [not included in CHOA under SHED #] 
Stó:lō</t>
  </si>
  <si>
    <t>Indigenous Community Affiliation: Stó:lō
Relevant Indigenous Plan or Policy: Stó:lō Heritage Policy, S’ólh Témèxw Use Plan Policy, Stó:lō ‘Super’ RMST Spread 5b Rev 4 (Nov 5, 2020)
Mitigation Reference: RSMT Spread 5b (A7E6W2)
Fieldnotes: Owqw'éyles is the mouth of Hunter Creek</t>
  </si>
  <si>
    <t xml:space="preserve"> Notes 1, 7, 10 (Spread 5B RSMT - A7E6W2)
Note 1: General TLU Sites:
- Install signage "Environmentally Sensitive Area: "Site ID"; KP Start to KP End';
- General Indigenous Monitoring
Note 7: Travel Ways:
- Follow the Access Management Plan;
- Modify access control points as needed (to address expected and observed access issues);
- Confirm reported traditional travel ways: 
1. Are they being actively used (i.e. is there good evidence of use – like tracks or recent traditional knowledge of use via community engagement),
2. If active use is observed/reported:
- add signs on trails, warning of construction ahead,
- keep travel corridor open as practical (i.e. leave a break in soil piles, and strung pipe),
- if closures are needed, notify communities of alternate access routes (e.g. provide shoofly maps), 
3. If not-active: document low level of activities, and monitor for use.
Note 10: Place Names:
- Trans Mountain will recognize places names (e.g., on Project maps, signs and fencing) during the construction of the Project. </t>
  </si>
  <si>
    <t>TLU-41</t>
  </si>
  <si>
    <t xml:space="preserve">Crown; Private  </t>
  </si>
  <si>
    <t>SFN-1a</t>
  </si>
  <si>
    <t>Pithouse Village</t>
  </si>
  <si>
    <t>Cultural Site - Pithouse Village 
Shxw’ōwhámel First Nation; Ts'elxwéyeqw Tribe Management Limited</t>
  </si>
  <si>
    <t>Indigenous Community Affiliation: Shxw’ōwhámel First Nation; Ts'elxwéyeqw Tribe Management Limited
Relevant Indigenous Plan or Policy: N/A
Mitigation Reference: RSMT Spread 5b (A7E6W2)
Fieldnotes: 1st Intercept, also known as Sto:lo-1677 (Habitation Site KP 1055.331 to 1055.742)</t>
  </si>
  <si>
    <t>Sto:lo-1677</t>
  </si>
  <si>
    <t>Resource Harvesting - Habitation [not included in CHOA] 
Stó:lō</t>
  </si>
  <si>
    <t>Indigenous Community Affiliation: Stó:lō
Relevant Indigenous Plan or Policy: Stó:lō Heritage Policy, S’ólh Témèxw Use Plan Policy, Stó:lō ‘Super’ RMST Spread 5b Rev 4 (Nov 5, 2020)
Mitigation Reference: RSMT Spread 5b (A7E6W2)
Fieldnotes: Pithouses</t>
  </si>
  <si>
    <t>TLU-42</t>
  </si>
  <si>
    <t>Indigenous Community Affiliation: Peters First Nation
Relevant Indigenous Plan or Policy: N/A
Mitigation Reference: RSMT Spread 5b (A7E6W2)
Fieldnotes: N/A</t>
  </si>
  <si>
    <t>SFN-1b</t>
  </si>
  <si>
    <t xml:space="preserve">Indigenous Community Affiliation: Shxw’ōwhámel First Nation; Ts'elxwéyeqw Tribe Management Limited
Relevant Indigenous Plan or Policy: N/A
Mitigation Reference: RSMT Spread 5b (A7E6W2)
Fieldnotes: 2nd Intercept also known as Sto:lo-1677 (Habitation Site KP 1055.331 to 1055.742) </t>
  </si>
  <si>
    <t>Sto:lo-175</t>
  </si>
  <si>
    <t>Resource Harvesting - Terrestrial harvesting - cedar roots and bark
Stó:lō</t>
  </si>
  <si>
    <t>Indigenous Community Affiliation: Stó:lō
Relevant Indigenous Plan or Policy: Stó:lō Heritage Policy, S’ólh Témèxw Use Plan Policy, Stó:lō ‘Super’ RMST Spread 5b Rev 4 (Nov 5, 2020)
Mitigation Reference: RSMT Spread 5b (A7E6W2)
Fieldnotes: [Himalayan Blackberry 1056.8, 1058.6-1059.0, 1059.3-1059.5], cedar harvesting (bark and roots)</t>
  </si>
  <si>
    <t xml:space="preserve"> Notes 1, 2, 14 (Spread 5B RSMT - A7E6W2)
Note 1: General TLU Sites:
- Install signage "Environmently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
Note 14: Himilayan blackberry:
- Control techniques for areas the Stó:lō would like cleared of Himalayan blackberry will be determined in consultation.</t>
  </si>
  <si>
    <t xml:space="preserve">Sto:lo-3104
</t>
  </si>
  <si>
    <t xml:space="preserve">Resource Harvesting - Terrestrial Harvesting [not included in CHOA] [Himalayan Blackberry 1058.6-1059.0, 1059.3-1059.5] 
Stó:lō
</t>
  </si>
  <si>
    <t xml:space="preserve">Indigenous Community Affiliation: Stó:lō
Relevant Indigenous Plan or Policy: Stó:lō Heritage Policy, S’ólh Témèxw Use Plan Policy, Stó:lō ‘Super’ RMST Spread 5b Rev 4 (Nov 5, 2020)
Mitigation Reference: RSMT Spread 5b (A7E6W2)
Fieldnotes: cedar bark and roots </t>
  </si>
  <si>
    <t xml:space="preserve"> Notes 1, 2, 13 (Spread 5B RSMT - A7E6W2)
Note 1: General TLU Sites:
- Install signage "Environmently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
Note 13: OGMAs:
- OGMA boundaries will be surveyed in the field with unique flagging tape that is highlighted in the Old Growth Management Areas Mitigation and Replacement Plan (Filing ID A84120). 
- Ensure clearing activities do not exceed the flagged OGMA boundaries to minimize damage to old growth trees. 
- During the pre-construction timber cruise, identify and map areas with bark beetle activity or other forest health concerns. </t>
  </si>
  <si>
    <t>Sto:lo-1046</t>
  </si>
  <si>
    <t>Resource Harvesting - Travel [not include in the CHOA under SHED#, DOC_ID:12 in CHOA P.16? 
Stó:lō</t>
  </si>
  <si>
    <t xml:space="preserve">Indigenous Community Affiliation: Stó:lō
Relevant Indigenous Plan or Policy: Stó:lō Heritage Policy, S’ólh Témèxw Use Plan Policy, Stó:lō ‘Super’ RMST Spread 5b Rev 4 (Nov 5, 2020)
Mitigation Reference: RSMT Spread 5b (A7E6W2)
Fieldnotes: Trail Intercept of Footprint from 10U 599951E 5463429N to 10U 599962E 5463395N, Jones Lake Trail, Same as Sto:lo 1140, Sto:lo 1046, Sto:lo 1062 </t>
  </si>
  <si>
    <t>Sto:lo-1062</t>
  </si>
  <si>
    <t>Resource Harvesting - Travel [not include in the CHOA under SHED#, DOC_I:12 in CHOA P.16? 
Stó:lō</t>
  </si>
  <si>
    <t>Sto:lo-1140</t>
  </si>
  <si>
    <t>Sto:lo-2957</t>
  </si>
  <si>
    <t>Resource Harvesting - Hunting 
Stó:lō</t>
  </si>
  <si>
    <t>Indigenous Community Affiliation: Stó:lō
Relevant Indigenous Plan or Policy: Stó:lō Heritage Policy, S’ólh Témèxw Use Plan Policy, Stó:lō ‘Super’ RMST Spread 5b Rev 4 (Nov 5, 2020)
Mitigation Reference: RSMT Spread 5b (A7E6W2)
Fieldnotes: Jones Creek - deer hunting</t>
  </si>
  <si>
    <t>Sto:lo-1390e</t>
  </si>
  <si>
    <t>Resource Harvesting - Documented Travelway 
Stó:lō</t>
  </si>
  <si>
    <t xml:space="preserve">Indigenous Community Affiliation: Stó:lō
Relevant Indigenous Plan or Policy: Stó:lō Heritage Policy, S’ólh Témèxw Use Plan Policy, Stó:lō ‘Super’ RMST Spread 5b Rev 4 (Nov 5, 2020)
Mitigation Reference: RSMT Spread 5b (A7E6W2)
Fieldnotes: Trail Intercept of Footprint from 10U 598770E 5462207N to 10U 598742E 5462198N , QA/QC Eliminated multiple intercepts, and kept only 5. Feb 25 2020 </t>
  </si>
  <si>
    <t>Sto:lo-943</t>
  </si>
  <si>
    <t>Resource Harvesting - Travel [not included in CHOA under SHED#] 
Stó:lō</t>
  </si>
  <si>
    <t>Indigenous Community Affiliation: Stó:lō
Relevant Indigenous Plan or Policy: Stó:lō Heritage Policy, S’ólh Témèxw Use Plan Policy, Stó:lō ‘Super’ RMST Spread 5b Rev 4 (Nov 5, 2020)
Mitigation Reference: RSMT Spread 5b (A7E6W2)
Fieldnotes: Trail Intercept of Footprint from 10U 598015E 5461561N to 10U 598016E 5461540N</t>
  </si>
  <si>
    <t>TLU-43</t>
  </si>
  <si>
    <t>Indigenous Community Affiliation: Popkum First Nation
Relevant Indigenous Plan or Policy: N/A
Mitigation Reference: RSMT Spread 5b (A7E6W2)
Fieldnotes: N/A</t>
  </si>
  <si>
    <t>Sto:lo-1373</t>
  </si>
  <si>
    <t>Indigenous Community Affiliation: Stó:lō
Relevant Indigenous Plan or Policy: Stó:lō Heritage Policy, S’ólh Témèxw Use Plan Policy, Stó:lō ‘Super’ RMST Spread 5b Rev 4 (Nov 5, 2020)
Mitigation Reference: RSMT Spread 5b (A7E6W2)
Fieldnotes: Trail Intercept of Footprint from 10U 597539E 5460924N to 10U 597533E 5460893N</t>
  </si>
  <si>
    <t>SP5b-CR1-0903-2021-F1-1</t>
  </si>
  <si>
    <t>Off Footprint (8-10 m)</t>
  </si>
  <si>
    <t>Culturally Modified Tree (Post-1846), Bark Stripped (tapered cedar)
Communities TBD</t>
  </si>
  <si>
    <t>Indigenous Community Affiliation: TBD
Relevant Indigenous Plan or Policy: Stó:lō Heritage Policy, S’ólh Témèxw Use Plan Policy, Stó:lō ‘Super’ RMST Spread 5b Rev 5 (TBD); Field Plan for Stó:lō Material Culture Sites (Rev 5); TMEP CMT List
Mitigation Reference: RSMT Spread 5b (A7E6W2)
Fieldnotes: Site Description: 1 bark stripped cedar (taperd), identified Mar 9 2021 by EI, a. Possibly associated with Sto:lo-3104 (terrestrial harvesting - cedar bark and roots) on EAS/RSMT. Bark Stripped Western Red Cedar (tapered, Post 1846 AD)
•	bark strip, tapered
•	Approximate height of tree: 20m
•	 Age of tree is Post 1846AD
•	Diametre at Breast Height 129 cm
•	Height Above Ground (HAG): 0 cm.
•	Scar starts from the base of the tree.
•	Scar is on the west side of the tree
•	Approximate height of scar: 5-6m
•	Width of scar: 36 cm
•	Thickness of scar: 25cm
•	Slope: Upslope
Location:
•	located outside of project footprint
•	8-10 m south of project footprint
•	19 m southeast of TMEP centreline, and
•	325 m northeast of watercourse BC-677
•	400 m southwest of watercourse BC-676
•	5 m north of existing Trans Mountain Pipeline (1951)</t>
  </si>
  <si>
    <t>SP5b-CR1-0403-2021-F1-2</t>
  </si>
  <si>
    <t>Off Footprint (2 m from east boundary)</t>
  </si>
  <si>
    <t>Culturally Modified Tree (Post-1846), Bark Stripped (rectangular cedar)
Communities TBD</t>
  </si>
  <si>
    <t>Crown
Tract ADJ145.05
PID-ULC 97</t>
  </si>
  <si>
    <t xml:space="preserve">Indigenous Community Affiliation: TBD
Relevant Indigenous Plan or Policy: Stó:lō Heritage Policy, S’ólh Témèxw Use Plan Policy, Stó:lō ‘Super’ RMST Spread 5b Rev 5 (TBD); Field Plan for Stó:lō Material Culture Sites (Rev 5); TMEP CMT List
Mitigation Reference: RSMT Spread 5b (A7E6W2)
Fieldnotes: Site Description: 1 bark stripped cedar (rectangular), identified Mar 4 2021 by EI, and is 42 m northeast of watercourse BC-686. Not in a known TLU site on EAS/RSMT. CMT Metrics (TBD - to follow), appears recent based on photograph. On-site Notes: 
CMT KP 1069.902
•	10U 596129 5454358
•	Cedar tree
•	Approximate tree height is 11m 
•	Age of tree N/A
•	DBH approximately 66cm 
•	Approximate scar height is 3m and width is 20cm
•	Bark stripped Cedar 
•	Bark harvested from point of germination up to approximately 3m 
•	Approximately 2m from East limit.
•	CMT confirmed to be a danger tree. </t>
  </si>
  <si>
    <t>SP5b-CR1-0403-2021-F1-3</t>
  </si>
  <si>
    <t>Off Footprint (18 m from east boundary)</t>
  </si>
  <si>
    <t>Culturally Modified Tree (Post 1846AD), Bark Stripped (rectangular cedar)
Communities TBD</t>
  </si>
  <si>
    <t>Indigenous Community Affiliation: TBD
Relevant Indigenous Plan or Policy: Stó:lō Heritage Policy, S’ólh Témèxw Use Plan Policy, Stó:lō ‘Super’ RMST Spread 5b Rev 5 (TBD); Field Plan for Stó:lō Material Culture Sites (Rev 5); TMEP CMT List
Mitigation Reference: RSMT Spread 5b (A7E6W2)
Fieldnotes: Site Description: 1 bark stripped cedar (rectangular), identified Mar 4 2021 by EI, 18 m southeast of footprint, 17 m northeast of watercouse BC-686, CMT KP 1069.903
•	10U 596142 5454331
•	Cedar tree 
•	Approximate height of tree: 30m
•	Age of tree is N/A
•	DBH approximately 4m
•	Approximately 18m off East boundary 
•	Approximate width of scar: 1m 
•	Approximate height of scar: 6m
•	Bark stripped Cedar 
•	Scar starts from point of germination up to approximately 6m.
•	Approximately 18m from East boundary
•	CMT confirmed to be a danger tree.</t>
  </si>
  <si>
    <t>SP5b-CR1-0403-2021-F1-1</t>
  </si>
  <si>
    <t>Indigenous Community Affiliation: N/A
Relevant Indigenous Plan or Policy: Stó:lō Heritage Policy, S’ólh Témèxw Use Plan Policy, Stó:lō ‘Super’ RMST Spread 5b Rev 5 (TBD); Field Plan for Stó:lō Material Culture Sites (Rev 5); TMEP CMT List
Mitigation Reference: RSMT Spread 5b (A7E6W2)
Fieldnotes: Site Description: 1 bark stripped cedar (rectangular), identified Mar 4 2021 by EI, located in project footprint, 2 m south of centreline, and is 34 m northeast of watercourse BC-686. Not in a known TLU site on EAS/RSMT. CMT Metrics (TBD - to follow), appears recent based on photograph.</t>
  </si>
  <si>
    <t>SP5b-CR1-1206-F1-4</t>
  </si>
  <si>
    <t>Off Footprint (43 m east of the project footprint, 3 m north of Access Road 6-A-64-B-3)</t>
  </si>
  <si>
    <t>Culturally Modified Tree (n=1)</t>
  </si>
  <si>
    <t>SP5b-CR1-1206-F2-1</t>
  </si>
  <si>
    <t>Off Footprint (11 m east of the project footprint, 4 m south of Access Road 6-A-64-B-3)</t>
  </si>
  <si>
    <t>Ceremonial area, cloth offerings (white/green cloth) on cedar sapling,</t>
  </si>
  <si>
    <t>SP5b-CR1-1206-F1-3</t>
  </si>
  <si>
    <t>Off Footprint (25 m east of the project footprint, 6 m north of Access Road 6-A-64-B-3)</t>
  </si>
  <si>
    <t>Culturally Modified Tree (n-=1)</t>
  </si>
  <si>
    <t>SP5b-CR1-1206-F1-2</t>
  </si>
  <si>
    <t>Off Footprint (13 m east of the project footprint, 11 m north of Access Road 6-A-64-B-3)</t>
  </si>
  <si>
    <t>SP5b-CR1-1206-F1-1</t>
  </si>
  <si>
    <t>Sto:lo-941</t>
  </si>
  <si>
    <t>Resource Harvesting - Travel [not included in CHOA under SHED#, possible DOC_ID:238 CHOA p, 16, Documented Travelway 
Stó:lō</t>
  </si>
  <si>
    <t>Indigenous Community Affiliation: Stó:lō
Relevant Indigenous Plan or Policy: Stó:lō Heritage Policy, S’ólh Témèxw Use Plan Policy, Stó:lō ‘Super’ RMST Spread 5b Rev 4 (Nov 5, 2020)
Mitigation Reference: RSMT Spread 5b (A7E6W2)
Fieldnotes: Trail Intercept of Footprint from 10U 595146E 5452304N to 10U 595151E 5452268N</t>
  </si>
  <si>
    <t>Sto:lo-938</t>
  </si>
  <si>
    <t>Spiritual Practice - related to cedar
Stó:lō</t>
  </si>
  <si>
    <t>Indigenous Community Affiliation: Stó:lō
Relevant Indigenous Plan or Policy: Stó:lō Heritage Policy, S’ólh Témèxw Use Plan Policy, Stó:lō ‘Super’ RMST Spread 5b Rev 4 (Nov 5, 2020)
Mitigation Reference: RSMT Spread 5b (A7E6W2)
Fieldnotes: Related to Cedar harvesting and cedar ceremonies, Sto:lo-938, Sto:Lo-X-3, Sto:lo-X-4, and Sto:lo X-5 are the same site</t>
  </si>
  <si>
    <t xml:space="preserve"> Notes 1, 2, 8 (Spread 5B RSMT - A7E6W2)
Note 1: General TLU Sites:
- Install signage "Environmentally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
Note 8: Cultural Sites / Sacred Sites:
- Follow any site-specific guidance from community (i.e., conduct appropriate ceremonies prior to construction, if required); 
- Re-assess workspaces: 
a. Attempt to avoid sacred site, and/or narrow project workspaces in these areas,
b. If avoidance/narrowing not possible – document rationale for why narrowing was not possible (explaining 1. Why site was not avoided, and 2. Why footprint is not narrowed-down even more); 
- Limit amount of clearing, topsoil removal/ground disturbance – as practicable</t>
  </si>
  <si>
    <t>Sto:lo-X3</t>
  </si>
  <si>
    <t>Indigenous Community Affiliation: Stó:lō
Relevant Indigenous Plan or Policy: Stó:lō Heritage Policy, S’ólh Témèxw Use Plan Policy, Stó:lō ‘Super’ RMST Spread 5b Rev 4 (Nov 5, 2020)
Mitigation Reference: RSMT Spread 5b (A7E6W2)
Fieldnotes: elated to Cedar harvesting and cedar ceremonies, Sto:lo-938, Sto:Lo-X-3, Sto:lo-X-4, and Sto:lo X-5 are the same site</t>
  </si>
  <si>
    <t>Sto:lo-X4</t>
  </si>
  <si>
    <t>Sto:lo-X5</t>
  </si>
  <si>
    <t>Resource Harvesting - Terrestrial Harvesting
Stó:lō</t>
  </si>
  <si>
    <t>SP5b-CR1-0219-2021-F1-1</t>
  </si>
  <si>
    <t>SP5b-CR1-0219-F1-1</t>
  </si>
  <si>
    <t>Tract-2153, PIN-36169671</t>
  </si>
  <si>
    <t>Cultrually Modified Tree - Post 1846
Tapered Bark Stripped Tree (Cedar?)
Stó:lō? Linked to Stó:lō-938, Stó:lō-X3, Stó:lō-X4, Stó:lō-X5.</t>
  </si>
  <si>
    <t>Indigenous Community Affiliation: Stó:lō 
Relevant Indigenous Plan or Policy: Stó:lō Heritage Policy, S’ólh Témèxw Use Plan Policy, Stó:lō ‘Super’ RMST Spread 5b Rev 5 (TBD), TMEP CMT List, Field Plan for Sto:lo Material Culture Sites (Rev 5)
Mitigation Reference: RSMT Spread 5b (A7E6W2), Section 3, Table 3.0-3.</t>
  </si>
  <si>
    <t>Sto:lo-961</t>
  </si>
  <si>
    <t>Resource Harvesting - Travel [not included in CHOA under SHED#, possible DOC_D:236 CHOA p, 16, Documented Travelway 
Stó:lō</t>
  </si>
  <si>
    <t>Indigenous Community Affiliation: Stó:lō
Relevant Indigenous Plan or Policy: Stó:lō Heritage Policy, S’ólh Témèxw Use Plan Policy, Stó:lō ‘Super’ RMST Spread 5b Rev 4 (Nov 5, 2020)
Mitigation Reference: RSMT Spread 5b (A7E6W2)
Fieldnotes: Does not cross the Footprint, nearest point is at 10U 593807E 5451061N</t>
  </si>
  <si>
    <t>Sto:lo-1025</t>
  </si>
  <si>
    <t>Resource Harvesting - Travel (not included in the CHOA) 
Stó:lō</t>
  </si>
  <si>
    <t>Indigenous Community Affiliation: Stó:lō
Relevant Indigenous Plan or Policy: Stó:lō Heritage Policy, S’ólh Témèxw Use Plan Policy, Stó:lō ‘Super’ RMST Spread 5b Rev 4 (Nov 5, 2020)
Mitigation Reference: RSMT Spread 5b (A7E6W2)
Fieldnotes: Trail Intercept of Footprint from 10U 593561E 5450910N to 10U 593579E 5450885N, Same site as Sto:lo-1112</t>
  </si>
  <si>
    <t>Sto:lo-1112</t>
  </si>
  <si>
    <t>Indigenous Community Affiliation: Stó:lō
Relevant Indigenous Plan or Policy: Stó:lō Heritage Policy, S’ólh Témèxw Use Plan Policy, Stó:lō ‘Super’ RMST Spread 5b Rev 4 (Nov 5, 2020)
Mitigation Reference: RSMT Spread 5b (A7E6W2)
Fieldnotes: Trail Intercept of Footprint from 10U 593561E 5450910N to 10U 593579E 5450885N, Same site as Sto:lo-1025</t>
  </si>
  <si>
    <t>Sto:lo-X6</t>
  </si>
  <si>
    <t>Indigenous Community Affiliation: Stó:lō
Relevant Indigenous Plan or Policy: Stó:lō Heritage Policy, S’ólh Témèxw Use Plan Policy, Stó:lō ‘Super’ RMST Spread 5b Rev 4 (Nov 5, 2020)
Mitigation Reference: RSMT Spread 5b (A7E6W2)
Fieldnotes: Trail Intercept of Footprint from 10U 593432E 5450771N to 10U 593284E 5450698N</t>
  </si>
  <si>
    <t>TLU-44</t>
  </si>
  <si>
    <t>Sto:lo-AQ6a</t>
  </si>
  <si>
    <t>Note 1: General TLU Sites:
- Install signage "Traditional Land Use: Stó:lō-AQ6"; “KP 1075.072 to KP 1075.916'
- General Indigenous Monitoring.
Note 11: Waterbody Avoidance Areas
- Follow crossing methods specific to each watercourse identified in the Watercourse Crossing Inventory
- Mark acquired ETWS prior to the initiation of instream work. Confirm ETWS does not encroach within vegetated riparian buffers;
- Confirm riparian vegetation buffers
- Confirm silt fencing: make sure silt fencing is kept in a good condition via ongoing monitoring
- Confirm falling of trees riparian buffers is limited to the construction footprint and carried out per the guidelines for clearing within riparian buffer zones ;
- Manage access, consider impacts from and monitor new access to previously inaccessible areas;
- Monitor bridges: keep temporary bridges clean (i.e., don’t have sediment or garbage - i.e. stakes, wooden bridge debris, tires - fall into watercourse);
- Re-assess area if a contingency crossing method is to be used, if primary crossing method is not practicable;
- Consider pump placement (to not increase siltation/sedimentation in stream), and ensure pumps have secondary containment to prevent spills (and fire extinguishers and adequate spill kits);
- If the trench/right-of-way needs to be dewatered, ensure trench water doesn’t reach watercourses before being filtered through adjacent vegetation.
Note 12: Aquifers
-Monitor water encountered in the trench during trench excavation, if springs and groundwater are encountered, review and determine the appropriate mitigation (e.g., installation of subdrains, trench breakers, etc.) Where warranted, Trans Mountain will seek the advice of the Hydrogeological or Geotechnical Resource Specialist.
-Install trench plugs, where warranted, at the edge of perched wetlands to prevent the pipeline trench from acting as a conduit.</t>
  </si>
  <si>
    <t>SP5b-CR1-0430-2021-F1-1</t>
  </si>
  <si>
    <t>Culturally Modified Tree (Age 1930) Historic Logging Stump
Stó:lō, TBD</t>
  </si>
  <si>
    <t xml:space="preserve">Indigenous Community Affiliation: Stó:lō; TBD
Relevant Indigenous Plan or Policy:  Stó:lō Heritage Policy, S’ólh Témèxw Use Plan Policy, Stó:lō ‘Super’ RMST Spread 5b Rev 5 (TBD)
Mitigation Reference: RSMT Spread 5b (A7E6W2)
Fieldnotes:Feature 1: SP5b-CR1-0430-2021-F1-1
Feature Description: Culturally Modified Tree (Age: 1930)- historic logged tree (stump)
• Western Red Cedar
• Rectangular Bark Strip on a stump
• Scar 117 m long, 70 cm wide and 3 cm deep.
• Tool marks: axe (chopping), stump
• Height above ground: 0 cm
• Diametre at Breast Height: 118 cm
• Tree height 3.5 m, Drip Line: 0 m
• Upslope
• A mature spruce tree has grown through the middle of the existing remains of the stump. 
• Danger Tree Assessment TBD
• Age 1930, based on diameter, tree height and tree stand age (for Spruce growing in 
centre. Scars consistent with historic logging including spring board and high 3 m cut with 
axe and saw. 
Vegetation Resources Inventory (VRI) Data:
• MAP: 92H012, Polygon ID 913
• Projected Height: 32.2 m / 29.3 m 
• Projected Age: 74 years, 1947 AD
Location: 1075.742
• In Project Footprint (temporary workspace)
• 14 m north of workspace for Contractor’s yard.
• 21 m south of the TMEP Centreline
• 28 m south of the TMPL (1951) Centreline
• 56m south of Bridal Falls Road
• 90 m south of Highway 1
• 54 m south of Access Point 6-A-67-E-1 (Bridal Falls Road)
• 111 m northeast of Wahleach Pump Station.
• 130 m northeast of existing access road to Wahleach Pump Station (6-A-67-E-3) 
• 160 m west of watercourse BC-704 (unnamed drainage)
• 238 m southwest of boundary of a 1931 forest fire.
• 715 m west of Popkum 1 IR
• 1.5 km northeast of Popkum 2 IR
• 1.5 km southeast of Cheam 1 IR
• 2.5 km southeast of Tseatah 2 IR
• Crown Land, Tract-2079, PID 015027911
Coordinate: 10U 592511E 5450024N 
Archaeological Assessment: Historic logged stump confirmed to be post 1846 AD.
Danger Tree Assessment:  TBD
</t>
  </si>
  <si>
    <t>Rare Plants and Rare Ecological Communities</t>
  </si>
  <si>
    <t>VG-173</t>
  </si>
  <si>
    <t>Critical Habitat PINUALB</t>
  </si>
  <si>
    <t>• Inform all users of the KP range within which to apply the associated site-specific mitigation and access restrictions. The locations are not included on the Environmental Alignment Sheets (Volume 8 of the Environmental Plans) due to a Restricted License Agreement related to data sharing.
• Immediately prior to construction rare plant populations and rare ecological communities, which have potential to interact with the Project, will be marked by the Environmental Inspector and/or Resource Specialist. Based on the mitigation in Appendix Eand Section 5 of the Rare Ecological Community and Rare Plant Population Management Plan (Section 5.3 in Volume 6 of the Environmental Plans) and this site-specific information, the Environmental Inspector and/or Resource Specialist will decide about the feasibility of the mitigation measures and determine where each measure may be applied. Where feasible, opportunities will be considered for avoidance-type mitigation measures at a site scale. 
• Note: Several of the general avoidance measures in Section 5.1.4 do not apply to this site since the pipeline construction footprint is outside of the regional elevation limits, no whitebark pine trees have been observed at this site and no plots, transects or recovery activities have been identified at this site.</t>
  </si>
  <si>
    <t>• Inform all users of the KP range within which to apply the associated site-specific mitigation and access restrictions. The locations are not included on the Environmental Alignment Sheets (Volume 8 of the Environmental Plans) due to a Restricted License Agreement related to data sharing.
• If whitebark pine is encountered during construction follow the mitigation measures listed for pre-construction, if feasible. 
• Note: Several of the general avoidance measures in Section 5.1.4 of the Rare Ecological Community and Rare Plant Population Management Plan (Section 5.3 in Volume 6 of the Environmental Plans) do not apply to this site since the pipeline construction footprint is outside of the regional elevation limits, no whitebark pine trees have been observed at this site and no plots, transects or recovery activities have been identified at this site.</t>
  </si>
  <si>
    <t xml:space="preserve">• Restore or enhance biophysical attributes of critical habitat along the pipeline construction footprint by revegetating the pipeline construction footprint using locally collected native tree and shrub seeds and propagation materials where feasible
• Avoid replanting competing vegetation that will deter whitebark pine habitat from regenerating or recovering, such as avoiding replanting competitive tree species, such as lodgepole pine (Pinus contorta var. latifolia) or shrubs of the genus Ribes that may host white pine blister
rust.
• Consult the Rare Ecological Community and Rare Plant Population Management Plan (see Section 5.3 in Volume 6 of the Environmental Plans) for Post-construction monitoring requirements and guidance. </t>
  </si>
  <si>
    <t>• Restrict the application of herbicide within 30 m of known rare plant populations or rare plant communities. Spot spraying, wicking, mowing or hand picking are acceptable weed control measures in proximity to rare plants and rare plant communities (Section 7.0 of Volume 2 of the Environmental Plans).</t>
  </si>
  <si>
    <t>VG-177</t>
  </si>
  <si>
    <t>Rare Ecological Community ABIEAMA</t>
  </si>
  <si>
    <t>• Flag or fence-off the occurrence prior to commencing construction to avoid the resource site (Section 6.0 of Volume 2 of the Environmental Plans).
• Narrow down or reconfigure the area of disturbance, where feasible and when safety is not compromised, and protect the site using fencing or clearly mark the site using flagging and inform workers of access restrictions in the vicinity of flagged or fenced sites.
• Employ appropriate salvage, propagation and transplant techniques for component species.</t>
  </si>
  <si>
    <t>• Reduce or avoid grubbing of roots in shrubby communities within TWS areas, where feasible.
• Mow or walk down rather than wholly remove shrubs, where feasible.
• Leave gaps in the topsoil or root zone material piles and subsoil piles within 10 m radius of teh occurrence to avoid the community.
• Use protective matting, ramping and/or snow where surface disturbance is not required, to protect communities from scraping and compaction (see Rare Plant Ramp Protection Dwg. 2 and Temporary Bridge/Rare Plants Dwg. 3 provided in Appendix C of Volume 2 of the Environmental Plans).
• Employ appropriate salvage, propagation and transplant techniques for component species. 
• If the area will be stripped, salvage the organic layer (up to 15 cm) from within a 10 m radius of the occurrence; isolate topsoil from other spoil piles and identify with labelled stakes or flags.
• Follow the Rare Ecological Community and Rare Plant Population Management Plan (see Section 5.3 in Volume 6 of the Environmental Plans). Refer to the Rare Ecological Communities or Rare Plant Discovery Contingency Plan, in the event that previously unidentified potential ecological communities or rare plants (vascular plant or bryophyte including moss or liverwort or lichens) are discovered on or within 30 m of the pipeline construction footprint prior to or during construction (Appendix B of the Pipeline EPP).</t>
  </si>
  <si>
    <t xml:space="preserve">• Employ appropriate salvage, propagation and transplant techniques for component species.
• Redistribute salvaged topsoil over the pipeline construction footprint at the location from which it was stripped.
• Ensure pre-construction contours are restored to maintain site hydrology.
• Conduct PCEM of rare ecological community occurrences to monitor the effectiveness of mitigation efforts. Consult the Rare Ecological Community and Rare Plant Population Management Plan (see Section 5.3 in Volume 6 of the Environmental Plans) for Post-construction monitoring requirements and guidance. </t>
  </si>
  <si>
    <t>VG-178</t>
  </si>
  <si>
    <t xml:space="preserve">KS </t>
  </si>
  <si>
    <t>VG-220a</t>
  </si>
  <si>
    <t>SP5B-CR1-0329-F1</t>
  </si>
  <si>
    <t xml:space="preserve">BROTROE </t>
  </si>
  <si>
    <t>Terry McIntosh, Joe Kornelsen</t>
  </si>
  <si>
    <t>BROTROE is dominant moss (~80-90%) covering a large cedar stump located in cedar and maple forest</t>
  </si>
  <si>
    <t xml:space="preserve">• Pre-disturbance screen for Roell’s brotherella is required.
• Reduce disturbance to areas that possess the ecological attributes required for Roell’s brotherella moss, where feasible and when safety is not compromised. 
• If Roell’s brotherella moss is located on the pipeline construction footprint and it cannot be avoided, relocate its substrate to a suitable habitat in the immediate vicinity of the Project. The location (e.g., aspect and vertical position) and habitat (e.g., substrate, light and humidity conditions) of the receiving sites will emulate conditions, including the substrate types that occurred in the critical function zone at the transplant source location, to the extent feasible.
</t>
  </si>
  <si>
    <t xml:space="preserve">• Inform all users of the KP range within which to apply the associated site-specific mitigation and access restrictions.
• If Roell’s brotherella is encountered during construction follow the mitigation measures listed for pre-construction, if feasible. </t>
  </si>
  <si>
    <t>• Ensure pre-construction contours are restored to maintain site hydrology.</t>
  </si>
  <si>
    <t>Water Wells</t>
  </si>
  <si>
    <t>FVS-480</t>
  </si>
  <si>
    <t>Well; Inactive</t>
  </si>
  <si>
    <t>JD</t>
  </si>
  <si>
    <t>Waterline</t>
  </si>
  <si>
    <t>O</t>
  </si>
  <si>
    <t>FVS-481</t>
  </si>
  <si>
    <t>Domestic Well;</t>
  </si>
  <si>
    <t>FVS-MW18-2</t>
  </si>
  <si>
    <t>Monitoring Well; Active</t>
  </si>
  <si>
    <t>FVS-MW18-3</t>
  </si>
  <si>
    <t>FVS-MW18-1</t>
  </si>
  <si>
    <t>FVS-596</t>
  </si>
  <si>
    <t>Well;</t>
  </si>
  <si>
    <t>FVS-515</t>
  </si>
  <si>
    <t>FVS-511</t>
  </si>
  <si>
    <t>Well; Abandoned</t>
  </si>
  <si>
    <t>Section 11</t>
  </si>
  <si>
    <t>BC-590.05i</t>
  </si>
  <si>
    <t>Wetlands</t>
  </si>
  <si>
    <t>WT-1132</t>
  </si>
  <si>
    <t>Shrubby Swamp</t>
  </si>
  <si>
    <t>High (76%)</t>
  </si>
  <si>
    <t>Retain CWD if available and compatible with surrounding land use.</t>
  </si>
  <si>
    <t xml:space="preserve">Ensure wetland is flagged. </t>
  </si>
  <si>
    <t xml:space="preserve">Review Conditions listed in: EPP Section 7 and Appendix G. </t>
  </si>
  <si>
    <t xml:space="preserve">Review Conditions listed in: EPP Section 14 and Appendix G. </t>
  </si>
  <si>
    <t xml:space="preserve">WT-390a </t>
  </si>
  <si>
    <t>SP5B-CR3-0918-F1</t>
  </si>
  <si>
    <t>M-G-III (Seasonal Graminoid Marsh)</t>
  </si>
  <si>
    <t>WILD-98a</t>
  </si>
  <si>
    <t>High-Moderate (56%)</t>
  </si>
  <si>
    <t>ME, LA</t>
  </si>
  <si>
    <t>WT-707a</t>
  </si>
  <si>
    <t>WILD-100c</t>
  </si>
  <si>
    <t>Low-Moderate (43%)</t>
  </si>
  <si>
    <t>ME/CE</t>
  </si>
  <si>
    <t>WT-707b</t>
  </si>
  <si>
    <t>M-G-IV (Semi-Permanent Graminoid Marsh) </t>
  </si>
  <si>
    <t>WILD-100d.1</t>
  </si>
  <si>
    <t>High-Moderate (52%)</t>
  </si>
  <si>
    <t>ME, MM, MV</t>
  </si>
  <si>
    <t>Salamander (AMMA) larvae.</t>
  </si>
  <si>
    <t>WT-709a</t>
  </si>
  <si>
    <t>2021: SP5B-CR1-0617-WT-709a ; 2020: SP5B-CR3-0728-F1</t>
  </si>
  <si>
    <t>S-S-III (Seasonal Shrubby Swamp)</t>
  </si>
  <si>
    <t>WILD-1002</t>
  </si>
  <si>
    <t>High-Moderate (63%)</t>
  </si>
  <si>
    <t>CKK/NCQ</t>
  </si>
  <si>
    <t>salmonberry, ferns, Devil's club, sedges</t>
  </si>
  <si>
    <t>WT-709b</t>
  </si>
  <si>
    <t>SP5B-CR3-0728-F2</t>
  </si>
  <si>
    <t>W-A-V (Aquatic Permanent Shallow Open Water)</t>
  </si>
  <si>
    <t>WILD-92b</t>
  </si>
  <si>
    <t>Low-Moderate (36.5%)</t>
  </si>
  <si>
    <t>tall grasses and sedges</t>
  </si>
  <si>
    <t>WT-709c</t>
  </si>
  <si>
    <t>SP5B-CR2-0805-F1</t>
  </si>
  <si>
    <t>S-Wd (Wooded Deciduous Swamp)</t>
  </si>
  <si>
    <t>Low-Moderate (39%)</t>
  </si>
  <si>
    <t>GS/MC</t>
  </si>
  <si>
    <t>Small scattered pockets of standing water</t>
  </si>
  <si>
    <t>WT-710a</t>
  </si>
  <si>
    <t>WILD-64a</t>
  </si>
  <si>
    <t>Low-Moderate (45%)</t>
  </si>
  <si>
    <t>common rush, saw-beaked sedge, reed canary grass, Equisetum spp., dagger-leaved rush</t>
  </si>
  <si>
    <t>WT-710b</t>
  </si>
  <si>
    <t>SP5b-ACR2-0711-F1</t>
  </si>
  <si>
    <t>WILD-79d</t>
  </si>
  <si>
    <t>DC/NF</t>
  </si>
  <si>
    <t>WT-710d</t>
  </si>
  <si>
    <t>DR/KA</t>
  </si>
  <si>
    <t>WT-1271a</t>
  </si>
  <si>
    <t>SP5B-CR1-0724-F2</t>
  </si>
  <si>
    <t>Low-Moderate (31%)</t>
  </si>
  <si>
    <t>WT-712</t>
  </si>
  <si>
    <t>SP5B-CR2-0715-WT-712</t>
  </si>
  <si>
    <t>Artificial Pond</t>
  </si>
  <si>
    <t>0.01 (1043.10-1043.14); 0.09 (1043.19-1043.28)</t>
  </si>
  <si>
    <t>0.04 (1043.10-1043.14), 0.10 (1043.19-1043.28)</t>
  </si>
  <si>
    <t>WT-812a</t>
  </si>
  <si>
    <t>SP5b-ACR3-0714-F1</t>
  </si>
  <si>
    <t>Low-Moderate (40%)</t>
  </si>
  <si>
    <t>WT-723</t>
  </si>
  <si>
    <t>Buffer only</t>
  </si>
  <si>
    <t>WILD-78a-1</t>
  </si>
  <si>
    <t>name</t>
  </si>
  <si>
    <t>symbol</t>
  </si>
  <si>
    <t>value</t>
  </si>
  <si>
    <t>text_shrt</t>
  </si>
  <si>
    <t>text_long</t>
  </si>
  <si>
    <t>[122,75,70]</t>
  </si>
  <si>
    <t>[122,189,156]</t>
  </si>
  <si>
    <t>[62,101,91]</t>
  </si>
  <si>
    <t>[144,191,140]</t>
  </si>
  <si>
    <t>[74,122,70]</t>
  </si>
  <si>
    <t>[184,167,111]</t>
  </si>
  <si>
    <t>[76,66,38]</t>
  </si>
  <si>
    <t>[179,178,91]</t>
  </si>
  <si>
    <t>[51,66,31]</t>
  </si>
  <si>
    <t>[163,54,145]</t>
  </si>
  <si>
    <t>[101,34,91]</t>
  </si>
  <si>
    <t>[194,62,143]</t>
  </si>
  <si>
    <t>[71,14,22]</t>
  </si>
  <si>
    <t>CMC</t>
  </si>
  <si>
    <t>[53,90,74]</t>
  </si>
  <si>
    <t>[57,119,58]</t>
  </si>
  <si>
    <t>[70,208,11]</t>
  </si>
  <si>
    <t>KP_beg_new</t>
  </si>
  <si>
    <t>KP_end_new</t>
  </si>
  <si>
    <t>X_beg</t>
  </si>
  <si>
    <t>Y_beg</t>
  </si>
  <si>
    <t>X_end</t>
  </si>
  <si>
    <t>Y_end</t>
  </si>
  <si>
    <t>Mitigation - Completed</t>
  </si>
  <si>
    <t>Unnamed: 0.1</t>
  </si>
  <si>
    <t>Unnamed: 0</t>
  </si>
  <si>
    <t>Indigenous Community Affiliation: N/A
Relevant Indigenous Plan or Policy: N/A
Mitigation Reference: Spread 5A RSMT
Fieldnotes: N/A</t>
  </si>
  <si>
    <t>c</t>
  </si>
  <si>
    <t>general TLU Site area - existing</t>
  </si>
  <si>
    <t>Sto:lo-2863-b</t>
  </si>
  <si>
    <t>Indigenous Community Affiliation: Stó:lö Nation
Relevant Indigenous Plan or Policy: N/A
Mitigation Reference: Spread 5A RSMT
Fieldnotes: N/A</t>
  </si>
  <si>
    <t xml:space="preserve"> Notes 1, 4, 5, 6 (Spread 5A RSMT - A7D0W9)
Note 1: General TLU Sites:
- Install signage "Environmently Sensitive Area: "Site ID"; KP Start to KP End.'
- General Indigenous Monitoring
Note 4: Hunting Areas
- Confirm signage is installed on access points;
- Reinforce wildlife protection measures of the EPP in these areas, including monitoring for high-use game trails (esp. ungulates);
- EIs and IMs should keep an eye out for hunting activities, and unauthorized access through the construction site within these hunting sites; 
- Review the access management plans, and consider ROW access control measures and control points, i.e., are snow berms needed to limit access, do the temporary vehicle crossings need to be reviewed/monitored;
- Reinforce worker instructioN/Aguidance in these areas including: 
a. Do not harass or feed wildlife. Do not store food in beds of pick-up trucks or areas readily accessible to wildlife, 
b. Prohibit recreational hunting by Project personnel on or in the vicinity of the pipeline construction footprint. The use of the pipeline construction footprint to access hunting sites is prohibited. Crews staying in construction camps will not be allowed to hunt during scheduled work cycles. 
Note 5: Fishing Sites:
- Implement mitigation as outlined in the Project EPP.
Note 6: Visual Barries in Coquihalla Summit Recreation Area (CSRA):
- Confirm visual barrier planting as outlined in the Coquihalla Summit Recreation Area Reclamation Management Plan (Filing ID A5U9R3).</t>
  </si>
  <si>
    <t>Resource Harvesting - Terrestrial Harvesting “blueberries for canning; past summer and fall use” CHOA page 18 
Stó:lö</t>
  </si>
  <si>
    <t xml:space="preserve"> Notes 1, 2, 3, 6 (Spread 5A RSMT - A7D0W9)
Note 1: General TLU Sites:
- Install signage "Environmentally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
Note 3: Plant Harvesting Areas in Coquihalla Summit Recreation Area (CSRA)
- Confirm reclamation strategies prior to topsoil stripping – in case topsoil needs to be kept separate; and double check seed-mixes in CSRA Reclamation Plan for site area
Note 6: Visual Barries in Coquihalla Summit Recreation Area (CSRA):
- Confirm visual barrier planting as outlined in the Coquihalla Summit Recreation Area Reclamation Management Plan (Filing ID A5U9R3).</t>
  </si>
  <si>
    <t>Sto:lo-73-5a</t>
  </si>
  <si>
    <t>Crown/Private/RA</t>
  </si>
  <si>
    <t xml:space="preserve">Notes 1, 2, 3, 6, 13 (Spread 5A RSMT - A7D0W9)
Note 1: General TLU Sites:
- Install signage "Environmentally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
Note 3: Plant Harvesting Areas in Coquihalla Summit Recreation Area (CSRA):
- Confirm reclamation strategies prior to topsoil stripping – in case topsoil needs to be kept separate; and double check seed-mixes in CSRA Reclamation Plan for site area
Note 6: Visual Barries in Coquihalla Summit Recreation Area (CSRA):
- Confirm visual barrier planting as outlined in the Coquihalla Summit Recreation Area Reclamation Management Plan (Filing ID A5U9R3).
Note 13: OGMAs:
- OGMA boundaries will be surveyed in the field with unique flagging tape that is highlighted in the Old Growth Management Areas Mitigation and Replacement Plan (Filing ID A84120). 
- Ensure clearing activities do not exceed the flagged OGMA boundaries to minimize damage to old growth trees. 
- During the pre-construction timber cruise, identify and map areas with bark beetle activity or other forest health concerns. </t>
  </si>
  <si>
    <t>Sto:lo-2863 (part of Sto:lo Site 1)</t>
  </si>
  <si>
    <t>RA/Crown</t>
  </si>
  <si>
    <t xml:space="preserve"> Notes 1, 4, 5, 6, 13 (Spread 5A RSMT - A7D0W9)
Note 1: General TLU Sites:
- Install signage "Environmently Sensitive Area: "Site ID"; KP Start to KP End.'
- General Indigenous Monitoring
Note 4: Hunting Areas
- Confirm signage is installed on access points;
- Reinforce wildlife protection measures of the EPP in these areas, including monitoring for high-use game trails (esp. ungulates);
- EIs and IMs should keep an eye out for hunting activities, and unauthorized access through the construction site within these hunting sites; 
- Review the access management plans, and consider ROW access control measures and control points, i.e., are snow berms needed to limit access, do the temporary vehicle crossings need to be reviewed/monitored;
- Reinforce worker instructioN/Aguidance in these areas including: 
a. Do not harass or feed wildlife. Do not store food in beds of pick-up trucks or areas readily accessible to wildlife, 
b. Prohibit recreational hunting by Project personnel on or in the vicinity of the pipeline construction footprint. The use of the pipeline construction footprint to access hunting sites is prohibited. Crews staying in construction camps will not be allowed to hunt during scheduled work cycles. 
Note 5: Fishing Sites:
- Implement mitigation as outlined in the Project EPP.
Note 6: Visual Barries in Coquihalla Summit Recreation Area (CSRA):
- Confirm visual barrier planting as outlined in the Coquihalla Summit Recreation Area Reclamation Management Plan (Filing ID A5U9R3).
Note 13: OGMAs:
- OGMA boundaries will be surveyed in the field with unique flagging tape that is highlighted in the Old Growth Management Areas Mitigation and Replacement Plan (Filing ID A84120). 
- Ensure clearing activities do not exceed the flagged OGMA boundaries to minimize damage to old growth trees. 
- During the pre-construction timber cruise, identify and map areas with bark beetle activity or other forest health concerns. </t>
  </si>
  <si>
    <t>Sto:lo-419 (part of Sto:lo Site 1)</t>
  </si>
  <si>
    <t>Sto:lo-73 (part of Sto:lo Site 1)</t>
  </si>
  <si>
    <t>Sto:lo-220</t>
  </si>
  <si>
    <t>General TLU Area, Existing; incorportated into STSA Super RSMT</t>
  </si>
  <si>
    <t>Sto:lo-419</t>
  </si>
  <si>
    <t>General TLU Area, Existing; preconstruction harvesting 2019</t>
  </si>
  <si>
    <t>General TLU Area, Existing</t>
  </si>
  <si>
    <t>Felled, delivered to Shxw’ōwhámel</t>
  </si>
  <si>
    <t>Indigenous Community Affiliation: Shxw'ōwhámel First Nation, Lower Nicola Indian Band and NNTC
Relevant Indigenous Plan or Policy: Field Plan for Stó:lō Material Culture Sites (Rev 9); TMEP CMT List
Mitigation Reference: RSMT Spread 5b (A7E6W2)
Fieldnotes:Site Name: TMEP5B20-15
Description: Culturally Modified Tree, Post 1846
Relation to Project Footprint ☒ In      ☐  Out     Distance (m):  
Land Status: ☒ Crown     ☐ Private      ☐ IR    ☐ Other: 
                              Tract 	PC7106.2	PID COQUIHALLA SUMMIT RECREATION
Kilometre Post: KP 999.985
Coordinates:  UTM Zone ☒ 10 ☐ 11       635581 E 5495131 N
Spread: ☐ 2   ☐ 3   ☐ 4a   ☐ 4b   ☒ 5a   ☐  WA   ☐ 5b   ☐ 6   ☐ 7 
☐ DBP (Reactivation) ☐ MRPP (Reactivation)  ☐ JNP (Reactivation)
Environmental Alignment Sheet: A7E6W0 April 3, 2020, PDF p. 20
Relationship to Other Features:. Within boundary of TLU-38 (Plant harvesting area) on the environmental alignment sheet.
Feature Description: 
•	Culturally modified tree, Post 1846
•	Found felled in project footprint, associated with TMEP5B20-6, TMEP5B20-7, TMEP5B20-8 identified in November 2020
Location: 
•	Within TMEP Project Footprint
•	0 m from TMEP centreline
•	In Coquihalla Summit Recreation Area
•	74 m east of watercourse BC-591
•	49 m west of new temporary access road 5-D-97-D-2
•	200 m south of Highway 5
Date of Discovery: June 4, 2021
Discovery Narrative:
Cultural modified tree was originally identified during pre-construction site assessment on June 3, 2021 
Additional Comments:
Felled in November 2020 with TMEP5B20-6, TMEP5B20-7, TMEP5B20-8
Not a danger tree
Age is post-1846 due to height, DBH relative to tree stand, and small healing lobes.</t>
  </si>
  <si>
    <t>Curate CMT Portion
Site-Specific Mitigation: Notes 1 and 8 - Condition 100 (A6Y0U2, PDF pp. 23-28). 
Note 1: General TLU Sites:
- Install signage “SP5a-CR2-0622-2021-F1: AK 3.830-3.872”
- General Indigenous Monitoring.
Note 8: Sacred Sites (CMT)
- Flag and sign CMT (5 m buffer);
- Consult with Indigenous Communities on site-specific measures;
- CMT Documented June 22, 2021 (species, diameter, height).
Preferred Management Measure: Avoidance
1. Avoid tree if at all possible; Avoidance is not possible as previously the tree was felled and rests directly on ditchline.
Seconadry Measure: Curate CMT Portion,
1. Avoidance is not possible due to proximity to the trench, tree is felled
2. The tree is directly on centreline and needs to be removed for the safe installation of TMEP.
3. Curate the culturally modified portion of the tree.
4a.Harvest tree and place on side of right-of-way, following Indigenous Community guidance, keep tree separate from other falled trees, leave culturally modified areas intact. [and/or transport to assigned Indigenous Communities repository – per guidance if requested and practicable].
5. Once CMT is removed from site – remove flagging and sign</t>
  </si>
  <si>
    <t>felled</t>
  </si>
  <si>
    <t>Avoided, tree is standing</t>
  </si>
  <si>
    <t>Tree is standing</t>
  </si>
  <si>
    <t>Curate CMT Portion
Notes 1, 8 (Spread 5b RSMT - A7E6W2.
Management Measure 1: Curate CMT Portion
1. Avoidance is not possible due to proximity to the trench, and tree is more recent than 1846, then:
2. The tree is 3 m south of centreline and need to be removed for the safe installation of TMEP.
3. Curate the culturally modified portion of the tree.
4a.Harvest tree and place on side of right-of-way, following Indigenous Community guidance, keep tree separate from other falled trees, leave culturally modified areas intact. [and/or transport to assigned Indigenous Communities repository – per guidance if requested and practicable].
5. Once CMT is removed from site – remove flagging and sign</t>
  </si>
  <si>
    <t>SP5b-CR1-1110-2021-F1-2</t>
  </si>
  <si>
    <t>Off Footprint, 5 m southwest</t>
  </si>
  <si>
    <t xml:space="preserve">Crown, Tract PC7105.02 PID PIN 12447501 </t>
  </si>
  <si>
    <t>indigenous Community Affiliation: Stó:lō
Relevant Indigenous Plan or Policy: Stó:lō Heritage Policy, S’ólh Témèxw Use Plan Policy, Stó:lō ‘Super’ RMST Spread 5b Rev 4 (Nov 5, 2020)
Mitigation Reference: RSMT Spread 5b (A7E6W2)
Fieldnotes:  Site Name: SP5b-CR1-1110-2021-F1-1 
 Description: Culturally M 
odified Tree, Post 1846 
Relation to Project Footprint ☐ In      ☒  Out     Distance (m):  5 m 
Land Status: ☒ Crown     ☐ Private      ☐ IR    ☐ Other:  
 Tract PC7105.02 PID PIN 12447501 
Kilometre Post: KP 1024.241 
Coordinates:  UTM Zone ☒ 10 ☐ 11       625165 E 5478344 N 
Spread: ☐ 2   ☐ 3   ☐ 4a   ☐ 4b   ☐ 5a   ☐  WA   ☒ 5b   ☐ 6   ☐ 7  
☐ DBP (Reactivation) ☐ MRPP (Reactivation)  ☐ JNP (Reactivation) 
Environmental Alignment Sheet: CER Filing ID A7E6W0 PDF p. 37-
3838(April 3, 2020). 
Relationship to Other Features: Adjacent to Traditional Land Use sites 
SP5b-CR1-1110-2021-F1-1, Stó:lō-2863, Stó:lō-1614. 
Feature Description:  
• Culturally modified tree, Post 1846 
• Possible wildlife tree 
• Scar post-dates 1846 AD. 
• 5 m southwest of TMEP Project Footprint 
• 35 m southwest of TMEP centreline 
• 30 m south of TMEP Project Footprint 
• 125 m southeast of Trans Mountain (1951-1953) Pipeline centreline 
• 65 m southeast of Highway 5 
• 19 m north of the Coquihalla River (NC-636) 
• 142 m southwest of access road 6-A-11-A.1.1. (formerly 
deactivated/overgrown
Date of Discovery November 11, 2021 
Discovery Narrative: 
Cultural modified tree was originally identified during pre-construction 
site assessment on November 11, 2021 
Additional Comments: 
Trans Mountain is uncertain if the tree is still standing after the Coquihalla River flooding on November 14, 2021. 
Possible wildlife treE
update: Additional Comments:
•    Possible wildlife tree
•    Follow-up visit in March 2022 established that, although this tree is located in area affected by flooding in November 2021, it remains standing
•    Avoidance is not possible as proximity to ditchline, coupled with need to maximize workspace due to nearby bend in right-of-way, means that tree cannot safely be 
left standing during construction</t>
  </si>
  <si>
    <t>DO NOT CUT - MITIGATION NOT APPROVED
Site-Specific Mitigation: Notes 1 and 8 - Condition 100 (A6Y0U2, PDF
pp. 23-28).
Note 1: General TLU Sites:
- Install signage "Environmentally Sensitive Area: SP5a-CR1-1110-2021-
F1-1 &amp; F1-2, KP 1024.227 to KP 1024.241”
- General Indigenous Monitoring.
Note 8: Sacred Sites
- Flag and sign (5-m buffer);
- Consult with Indigenous Communities on site-specific measures;
- Tree documented November 10, 2021 (species, height, diameter).
Preferred Management Measure: Flag for Avoidance
1. Avoid tree if at all possible – avoidance is not possible due to tree’s loca-
tion within Project Footprint.
Alternate Measure 1: Curate CMT Portion
1. Document rationale for not avoiding the tree – rationale: due to tree’s 
location within Project Footprint, it must be removed for safety of workers 
and public.
2. Culturally significant or modified portions are to be kept – harvest tree, 
retain modified portion(s) in longest possible section(s), safely store on side 
of right-of-way or in staging area per logistics of required harvest method, 
keep tree separate from other felled trees, leave flagging/labeling in place, 
ensure culturally modified areas remain intact.
3. Once tree is removed from site – remove buffer and signage.
Trans Mountain has assessed the location of the CMT and its condition 
relative to facilitating pipeline construction in the area. Trans Mountain is 
unable to protect the CMT through the preferred option of avoidance. Trans 
Mountain will harvest the CMT and curate the culturally modified portion.</t>
  </si>
  <si>
    <t xml:space="preserve">SP5b-CR1-1110-2021-F1-1, Stó:lō-2863, Stó:lō-1614. </t>
  </si>
  <si>
    <t>SP5b-CR1-1110-2021-F1-1</t>
  </si>
  <si>
    <t>Off Footprint, 11 m southwest</t>
  </si>
  <si>
    <t>indigenous Community Affiliation: Stó:lō
Relevant Indigenous Plan or Policy: Stó:lō Heritage Policy, S’ólh Témèxw Use Plan Policy, Stó:lō ‘Super’ RMST Spread 5b Rev 4 (Nov 5, 2020)
Mitigation Reference: RSMT Spread 5b (A7E6W2)
Fieldnotes:  Site Name: SP5b-CR1-1110-2021-F1-1 
 Description: Culturally M 
odified Tree, Post 1846 
Relation to Project Footprint ☐ In      ☒  Out     Distance (m):  11 m 
Land Status: ☒ Crown     ☐ Private      ☐ IR    ☐ Other:  
 Tract PC7105.02 PID PIN 12447501 
Kilometre Post: KP 1024.253 
Coordinates:  UTM Zone ☒ 10 ☐ 11       625156 E 5478341 N 
Spread: ☐ 2   ☐ 3   ☐ 4a   ☐ 4b   ☐ 5a   ☐  WA   ☒ 5b   ☐ 6   ☐ 7  
☐ DBP (Reactivation) ☐ MRPP (Reactivation)  ☐ JNP (Reactivation) 
Environmental Alignment Sheet: CER Filing ID A7E6W0 PDF p. 37-
3838(April 3, 2020). 
Relationship to Other Features: Adjacent to Traditional Land Use sites 
SP5b-CR1-1110-2021-F1-1, Stó:lō-2863, Stó:lō-1614. 
Feature Description:  
• Culturally modified tree, Post 1846 
• Possible danger tree 
• Possible wildlife tree 
• Scar post-dates 1846 AD.
Location: 
 • 11 m southwest of TMEP Project Footprint 
• 44 m southwest of TMEP centreline 
• 60 m southeast of Highway 5 
• 16 m north of the Coquihalla River (NC-636) 
• 125 m southeast of Trans Mountain (19151-1953) Pipeline Centerline 
• 152 m southwest of access road 6-A-11-A.1.1. (formerly 
deactivated/overgrown)
Date of Discovery November 10, 2021 
Discovery Narrative: 
Cultural modified tree was originally identified during pre-construction 
site assessment on November 10, 2021
Additional Comments: 
Trans Mountain is uncertain if the tree is still standing after the Coquihalla River flooding on November 14, 2021. 
Possible danger tree. Possible wildlife tree. 
UPDATE: Additional Comments:
•    Possible wildlife tree
• Danger tree assessment on February 25, 2022 determined tree is not a danger tree, although it notes "stem damage; leaning towards extra workspace; fall if extra 
      workspace required"; this visit also established that, although this tree is located in area affected by flooding in November 2021, it remains standing
•    Avoidance is not possible as proximity to ditchline, coupled with need to maximize workspace due to nearby bend in right-of-way, means that tree cannot safely
 be left standing during construction</t>
  </si>
  <si>
    <t xml:space="preserve">SP5b-CR1-1110-2021-F1-2, Stó:lō-2863, Stó:lō-1614. </t>
  </si>
  <si>
    <t>Flag for Avoidance (Confirmed)
Note 1: General TLU Sites:
- Install signage “SP5b-CR1-0508-2021-F1-1: KP 1029.716”
- General Indigenous Monitoring.
Note 8: Sacred Sites (CMT)
- Flag and sign CMT (6 m buffer);
- Consult with Indigenous Communities on site-specific measures; 
- CMT Documented May 8, 2021: (species, diameter, height).
Preferred Management Measure: Avoidance
1A. Avoid tree if at all possible; avoidance is confirmed (t-post and rope)</t>
  </si>
  <si>
    <t>SP5b-CR1-0126-2022-F1-1</t>
  </si>
  <si>
    <t>Off Footinrt, 118 m southeast</t>
  </si>
  <si>
    <t>Indigenous Community Affiliation: N/A
Relevant Indigenous Plan or Policy: Stó:lō Heritage Policy, S’ólh Témèxw Use Plan Policy, Stó:lō ‘Super’ RMST Spread 5b Rev 5 (TBD); Field Plan for Stó:lō Material Culture Sites (Rev 5); TMEP CMT List
Mitigation Reference: RSMT Spread 5b (A7E6W2)
Fieldnotes: Site Name: SP5b-CR1-0126-2022-F1-1
Description: Culturally Modified Tree – Post AD 1846 – Cloth Offering
Relation to Project Footprint ☐ In ☒ Out Distance (m): 118 m
southeast
Land Status: ☒ Crown ☐ Private ☐ IR ☐ Other:
 Tract nd PID nd
Kilometre Post: 1032.718
Coordinates: UTM Zone ☒ 10 ☐ 11 621966 E 5471665 N
Spread: ☐ 2 ☐ 3 ☐ 4a ☐ 4b ☐ 5a ☐ WA ☒ 5b ☐ 6 ☐ 7
☐ DBP (Reactivation) ☐ MRPP (Reactivation) ☐ JNP (Reactivation)
Environmental Alignment Sheet: CER Filing ID A7E6W0 PDF p. 43
(March 12, 2020).
Relationship to Other Features: Culturally Modified Trees SP5b-CR1-
1121-F1-1 and SP5b-CR1-1121-F1-2 are located nearby. Traditional
Land Use Sites SPR5B-TUCKTRA-20201123-F3, a Cultural Trail, and
Stó:lō-2863c, a Resource Harvesting Area, also extend across this
Environmental Alignment Sheet.
Feature Description:
 Culturally Modified Tree – Post AD 1846 – Cloth Offering
 Single piece of red cloth tied around trunk
ocation:
 118 m southeast of TMEP Project Footprint
 168 m southeast of TMEP Proposed Centerline
 37 m east of Trans Mountain Pipeline (1951-1953) Centreline
 975 m south of BC-647 (unnamed watercourse)
 42 m northwest of Coquihalla River
 15 m north of existing secondary access road 6-A-19-B-1.3
 38 m west of Highway 5 (Coquihalla Highway)
Date of Discovery: January 26, 2022
Discovery Narrative: Tree was identified during pre-construction site
assessment on January 26, 2022
Additional Comments:
 Tree height estimated based on BC VRI stand data</t>
  </si>
  <si>
    <t>SP5b-CR1-
1121-F1-1 and SP5b-CR1-1121-F1-2 are located nearby. Traditional
Land Use Sites SPR5B-TUCKTRA-20201123-F3, a Cultural Trail, and
Stó:lō-2863c, a Resource Harvesting Area, also extend across this
Environmental Alignment Sheet.</t>
  </si>
  <si>
    <t>cleared, trail confirmed non-indingeous (retired provincial recreation trail)</t>
  </si>
  <si>
    <t>Tree felled, delivered to Union Bar</t>
  </si>
  <si>
    <t>Fell tree per standard timber salvage
Note 1: General TLU Sites:
- Install signage “SP5b-CR1-0417-2021-F1-1: KP 1037.619”
- General Indigenous Monitoring.
Note 8: Sacred Sites (CMT)
- Flag and sign CMT (12 m buffer);
- Consult with Indigenous Communities on site-specific measures;
- CMT Documented April  17, 2021: (species, diameter, height).
Management Measure 1: Fell tree per standard timber salvage
1B. As avoidance is not possible, and tree is more recent than 1846, then:
2. Document rationale for not avoiding it, explaining where the feature is within the Project Footprint 
(access road), and why the tree would need to be removed for safe installation of TMEP. 
Rationale: Danger tree - unsafe for public and workers.
3 CMT portion is not to kept, fell tree per standard timber salvage.
5. Once CMT is removed from site – remove flagging and sign</t>
  </si>
  <si>
    <t>SP5b-CR1-0318-2022-F1-1</t>
  </si>
  <si>
    <t>Crown Land, Tract 1965, PID 014667517</t>
  </si>
  <si>
    <t xml:space="preserve">ndigenous Community Affiliation: Stó:lō
Relevant Indigenous Plan or Policy: Stó:lō Heritage Policy, S’ólh Témèxw Use Plan Policy, Stó:lō ‘Super’ RMST Spread 5b Rev 4 (Nov 5, 2020)
Mitigation Reference: RSMT Spread 5b (A7E6W2)
Fieldnotes: Site Name: SP5b-CR1-0318-2022-F1-1 
Description: Possible Culturally Modified Tree, Post AD 1846 
Relation to Project Footprint ☒ In      ☐  Out     Distance (m):  N/A 
Land Status: ☐ Crown     ☒ Private      ☐ IR    ☐ Other:  
 Tract 1965 PID 014667517 
Kilometre Post: VKP 1037+723+219.35 
Coordinates: UTM Zone ☒ 10 ☐ 11 617196 E 5471273 N 
Spread: ☐ 2   ☐ 3   ☐ 4a   ☐ 4b   ☐ 5a   ☐  WA   ☒ 5b   ☐ 6   ☐ 7  
☐ DBP (Reactivation) ☐ MRPP (Reactivation)  ☐ JNP (Reactivation) 
Environmental Alignment Sheet: CER Filing ID A7E6W0, PDF p. 47 
(March 12, 2020) 
Relationship to Other Features: In proximity to Stólō-75e, Stólō-75f, 
Stólō-75g and Stólō-1614p, all of which are segments of GIS-modelled 
Cultural Trails. SP5a-CR1-0417-2021-F1-1, a Culturally Modified Tree, 
is also nearby. 
Feature Description:  
• Culturally Modified Tree – standing bark-stripped western 
redcedar 
Location: 
• In TMEP Project Footprint 
• 3 m north of TMEP Project Centreline 
• 32 m southeast of Trans Mountain Pipeline (1951-1953) Centreline 
• 107 m northeast of BC-652a (Menz Creek) 
• 1.7 km northwest of Highway 5 (Coquihalla Highway) 
• 80 m west of existing secondary access road 6-A-24-A-1.2.3 
• 115 m north of existing secondary access road 6-A-23-B-1.3 (Othello Road)
Date of Discovery: March 18, 2022 
Discovery Narrative: Culturally Modified Tree was identified during pre-
construction site assessment on March 18, 2022
Location:  
 In proposed updated TMEP Project Footprint 
 18 m south of proposed updated TMEP Proposed Centerline 
 26 m south of Trans Mountain Pipeline (1951-1953) Centreline 
 55 m west of BC-659 (unnamed watercourse) 
 74 m east of BC-660 (unnamed watercourse) 
 190 m south of Fraser River 
 305 m east of deactivated/overgrown access road 6-A-44-A-1 
 92 m south of Highway 1 (Trans Canada Highway)
Date of Discovery: January 28, 2022 
Discovery Narrative: Culturally Modified Tree was identified during pre-
construction site assessment on January 28, 2022
Additional Comments: 
After assessing several methods and construction techniques (including retaining walls, material importing, shallow DOC, etc.) for the segment between Mountain1 crossing (1050+300) and Mountain2 crossing (1051+750), Macro believes that the most 
optimum approach to safely construct through this area, while minimizing impacts to both TMPL Line 1 and Highway 1, is to re-align the ditch and obtain additional TWS. The proposed ditchline and TWS are located on the cut side (south side of Line1), meaning 
that the proposed centerline is on the other side of TMPL Line 1 compared to before.  
The additional TWS is within the approved CER corridor V11 and is deemed to mitigate several risks including construction-induced geohazards. Following several site assessments by Macro and TMEP execution personnel, it was determined that, in order to 
account for cut slopes and required work room as well as temporary geohazard mitigation measures while minimizing impacts to the existing TMPL Line 1 and Highway 1, the work side is to be located on the cut side (not on the highway side) and therefore 
additional temporary workspace is required to ensure construction safety. The request for this additional TWS is also intended to allow for the storage of excess grading material notably “Metal Leach/Acid Rock Drainage (ML/ARD)” and will also avoid extra 
material on TMPL Line 1. The request to acquire the additional workspace is primarily driven by the following: 
•            Ensure safe cut slopes through existing cross-slopes and unstable areas along the proposed segment (from KP 1050+300 to KP 1051+750)  
•            Provide adequate workspace for scaling of loose rock blocks and/or trim blasting of danger rock 
•            Allow storage of excess grading material notably “Acid Rock Drainage (ARD)” 
•            Reduce safety risks to construction personnel along the right-of-way from falling rocks, debris, etc. 
•            Reduce safety risks to the general public using MoTI Highway 1 
•            Reduce safety risks to TMPL Line 1 and the potential for additional overburden 
•            Reduce environment impact from construction-induced geohazards during construction 
•            Avoid significant schedule delays in completing construction within the planned timeframe due to the restricted footprint  
•            Account for the anticipated soil and rock that must be drilled, blasted and excavated to prepare the RoW for pipeline installation </t>
  </si>
  <si>
    <t>DO NOT CUT - MITIGATION NOT APPROVED
Curate CMT Portion 
Site-Specific Mitigation: Notes 1 and 8 - Condition 100 (A6Y0U2, PDF 
pp. 18-23). 
Note 1: General TLU Sites: 
- Install signage “SP5b-CR1-0318-2022-F1-1, VKP 1037+723+214.35 to 
VKP 1037+723+224.35”; 
- General Indigenous Monitoring. 
Note 8: Sacred Sites (CMT) 
- Flag and sign CMT (5-m buffer); 
- Consult with Indigenous Communities on site-specific measures; 
- CMT documented March 18, 2022 (species, diameter, height). 
Preferred Management Measure: Avoidance 
1. Avoid tree if at all possible; avoidance is not possible as it is only 3 m from 
centreline. 
Alternate Measure 1: Curate CMT Portion 
1. Document rationale for not avoiding the tree – rationale: due to tree’s 
close proximity to ditchline, it must be removed for safety of workers and 
public. 
2. Culturally modified portion(s) to be kept – harvest tree, retain modified 
portion(s) in longest possible section(s), safely store on side of right-of-way 
or staging area per logistics of harvest method, leave flagging/labeling in 
place, keep tree separate from other felled trees, ensure culturally modified 
areas remain intact. 
3. Once CMT is removed from site – remove buffer and signage. 
Trans Mountain has assessed the location of the CMT relative to facilitating 
pipeline construction in the area. Trans Mountain is unable to protect the 
CMT through the preferred option of avoidance. Trans Mountain will harvest 
the CMT and curate the culturally modified portio</t>
  </si>
  <si>
    <t xml:space="preserve">In proximity to Stólō-75e, Stólō-75f, 
Stólō-75g and Stólō-1614p, all of which are segments of GIS-modelled 
Cultural Trails. SP5a-CR1-0417-2021-F1-1, a Culturally Modified Tree, 
is also nearby. </t>
  </si>
  <si>
    <t>Flag for Avoidance
Site-Specific Mitigation: Notes 1 and 8 - Condition 100 (A6Y0U2, PDF pp. 23-28). 
Note 1: General TLU Sites:
- Install signage “SP5b-CR1-0624-2021-F1: KP 1040.31”
- General Indigenous Monitoring.
Note 8: Sacred Sites (CMT)
- Flag and sign CMT (5 m buffer);
- Consult with Indigenous Communities on site-specific measures;
- CMT Documented June 24, 2021 (species, diameter, height).
Preferred Management Measure: Avoidance
1. Avoid tree if at all possible; avoidance confirmed July 8, 2021</t>
  </si>
  <si>
    <t>Engage Archaeological SME for Site Visit and Assessment</t>
  </si>
  <si>
    <t>Not a cultural depression, archaeologists confirmed it was industrial, a foundation for a communication tower guide wire</t>
  </si>
  <si>
    <t xml:space="preserve">Indigenous Community Affiliation: Stó:lō
Relevant Indigenous Plan or Policy: Stó:lō Heritage Policy, S’ólh Témèxw Use Plan Policy, Stó:lō ‘Super’ RMST Spread 5b Rev 4 (Nov 5, 2020)
Mitigation Reference: RSMT Spread 5b (A7E6W2)
Fieldnotes: Site Name: SP5b-CR1-0601-2021-F1-1
Description: Culturally Modified Tree, Post 1846
Relation to Project Footprint ☐ In      ☒  Out     Distance (m):  30 m 
Land Status: ☐ Crown     ☒ Private      ☐ IR    ☐ Other: 
                              Tract Tract-2042   PID 010608010
Kilometre Post: KP 1044.803
Coordinates:  UTM Zone ☒ 10 ☐ 11       611319E 5469274N
Spread: ☐ 2   ☐ 3   ☐ 4a   ☐ 4b   ☐ 5a   ☐  WA   ☒ 5b   ☐ 6   ☐ 7 
☐ DBP (Reactivation) ☐ MRPP (Reactivation)  ☐ JNP (Reactivation)
Environmental Alignment Sheet: CER Filing ID A7E6W0 PDF p. 52 (April 3, 2020).
Relationship to Other Features: Within TLU Sites Stó:lō-473 (Ceremonial Area - Bathing at Silverhope Creek; and Plant Harvesting Area) and Stó:lō-1615 (Travelway), and known archaeological site DiRi-39, associated with Silverhope Creek 
Feature Description: 
•	Culturally modified tree, Post 1846
•	Western red cedar,
•	Tapered bark strip
•	Appears recent (within last 10 years)
•	Unlikely to be a danger tree
Location: 
•	16 m south of Project footprint
•	42 m east of Silverhope Creek (BC-657)
•	63 m north of Trans Canada Hwy. 
•	30 m south of TMEP centreline
•	38 m south of Trans Mountain Pipeline (1951-1953) centerline 
•	170 m south of Tom Berry Road
•	140 m south of CN Railway
•	510 m south of the Fraser River
Date of Discovery June 1, 2021.
Discovery Narrative:
Cultural modified tree was originally identified during pre-construction site assessment on June 1, 2021. </t>
  </si>
  <si>
    <t xml:space="preserve"> Continued Avoidance</t>
  </si>
  <si>
    <t>Indigenous Community Affiliation: Stó:lō; TBD
Relevant Indigenous Plan or Policy:  Stó:lō Heritage Policy, S’ólh Témèxw Use Plan Policy, Stó:lō ‘Super’ RMST Spread 5b Rev 5 (TBD)
Mitigation Reference: RSMT Spread 5b (A7E6W2)
Fieldnotes: Feature Details
Feature 1: SP5b-CR1-0426-2021-F1-1
Feature Description: Culturally Modified Tree (Age: Post1846 AD)
• Western Red Cedar 
• Tapered Bark Strip 
• Scar 60 cm long, 15 cm wide and 4 cm deep, tapered on the top.
• Height above ground: 0 cm
• Diametre at Breast Height: 86 cm
• Tree height 28 m (estimated), Drip Line: 5 m
• Up
slope
• Danger Tree Assessment TBD
• Age estimated based on diameter, tree height and tree stand age
Vegetation Resources Inventory (VRI) Data:
• MAP: 92H033, Polygon ID 819
• Projected Height: 25.2 m / 21 m
• Projected Age: 94 years, 1927 AD
Location: 1050.379
• 24 m south of the Project Footprint
• 37 m south of the TMEP Centreline
• 30 m south of the TMPL (1951) Centreline 
• 57 m south of Highway 1
• 100 m south of the CN Railroad
• 130 m south of the Fraser River
• 67 m west of Access Point -6A-Hwy1-E-1
• 182 m west of watercourse BC-658b
• 281 m east of watercourse BC-659
• 470 m south of Chawathil 4 IR
• Crown Land, Tract-2079, PID 015027911
Coordinate: 10U 605870E 5468859N 
Danger Tree Assessment:  Complete April 28 2021
• Confirmed danger tree - will be topped to bring danger down to 
safe
Additional Comments:
After assessing several methods and construction techniques (including retaining walls, material importing, shallow DOC, etc.) for the segment between Mountain1 crossing (1050+300) and Mountain2 crossing (1051+750), Macro believes that the most
optimum approach to safely construct through this area, while minimizing impacts to both TMPL Line 1 and Highway 1, is to re-align the ditch and obtain additional TWS. The proposed ditchline and TWS are located on the cut side (west side of Line1), meaning
that the proposed centerline is on the other side of TMPL Line 1 compared to before.
The additional TWS is within the approved CER corridor V11 and is deemed to mitigate several risks including construction-induced geohazards. Following several site assessments by Macro and TMEP execution personnel, it was determined that, in order to
account for cut slopes and required work room as well as temporary geohazard mitigation measures while minimizing impacts to the existing TMPL Line 1 and Highway 1, the work side is to be located on the cut side (not on the highway side) and therefore
additional temporary workspace is required to ensure construction safety. The request for this additional TWS is also intended to allow for the storage of excess grading material notably “Metal Leach/Acid Rock Drainage (ML/ARD)” and will also avoid extra
material on TMPL Line 1. The request to acquire the additional workspace is primarily driven by the following:
•            Ensure safe cut slopes through existing cross-slopes and unstable areas along the proposed segment (from KP 1050+300 to KP 1051+750)
•            Provide adequate workspace for scaling of loose rock blocks and/or trim blasting of danger rock
•            Allow storage of excess grading material notably “Acid Rock Drainage (ARD)”
•            Reduce safety risks to construction personnel along the right-of-way from falling rocks, debris, etc.
•            Reduce safety risks to the general public using MoTI Highway 1
•            Reduce safety risks to TMPL Line 1 and the potential for additional overburden
•            Reduce environment impact from construction-induced geohazards during construction
•            Avoid significant schedule delays in completing construction within the planned timeframe due to the restricted footprint
•            Account for the anticipated soil and rock that must be drilled, blasted and excavated to prepare the RoW for pipeline installation</t>
  </si>
  <si>
    <t>Curate CMT Portion
Site-Specific Mitigation: Notes 1 and 8 - Condition 100 (A6Y0U2, PDF
pp. 23-28).
Note 1: General TLU Sites:
- Install signage " Environmentally Sensitive Area: SP5b-CR1-0426-2021-F1-1,
KP 1050.371 to KP 1050.387”;
- General Indigenous Monitoring.
Note 8: Sacred Sites
- Flag and sign (7.5-m buffer);
- Consult with Indigenous Communities on site-specific measures;
- Tree documented April 26, 2021 (species, height, diameter).
Preferred Management Measure: Flag for Avoidance
1. Avoid tree if at all possible – avoidance is not possible, as tree is 30 m from
updated centreline and within Project Footprint.
Alternate Measure 1: Curate CMT Portion
1. Document rationale for not avoiding tree – see additional comments below.
2. CMT portion is to be kept – harvest tree and place on side of right-of-way,
keep tree separate from other felled trees, leave culturally modified areas intact.
3. Once CMT is removed from site – remove flagging and signage.
Trans Mountain has assessed the location of the CMT and its condition relative
to facilitating pipeline construction in the area. Trans Mountain is unable to
protect the CMT through the preferred option of avoidance. Trans Mountain will
harvest the CMT and curate the culturally modified portion.</t>
  </si>
  <si>
    <t>Indigenous Community Affiliation: Stó:lō; TBD
Relevant Indigenous Plan or Policy:  Stó:lō Heritage Policy, S’ólh Témèxw Use Plan Policy, Stó:lō ‘Super’ RMST Spread 5b Rev 5 (TBD)
Mitigation Reference: RSMT Spread 5b (A7E6W2)
Fieldnotes:Feature 3: SP5b-CR1-0426-2021-F1-3
Feature Description: Culturally Modified Tree (Age: Post1846 AD)
• Western Red Cedar 
• Tapered Bark Strip 
• Scar 5 m long (estimated), 10 cm wide and 10 cm deep, on the east side of the tree
• Axe tool marks
• Height above ground: 0 cm
• Diametre at Breast Height: 69 cm
• Tree height 27 m (estimated), Drip Line: 5 m
• Upslope
• Danger Tree Assessment TBD
• Age estimated based on diameter, tree height and tree stand age
Vegetation Resources Inventory (VRI) Data:
• MAP: 92H033, Polygon ID 819
• Projected Height: 25.2 m / 21 m
• Projected Age: 94 years, 1927 AD
Location: 1050.399
• 18 m south of the Project Footprint
• 32 m south of the TMEP Centreline
• 28 m south of the TMPL (1951) Centreline 
• 56 m south of Highway 1
• 98 m south of the CN Railroad
• 130 m south of the Fraser River
• 100 m west of Access Point -6A-Hwy1-E-1 
• 205 m west of watercourse BC-658b
• 261 m east of watercourse BC-659
• 465 m south of Chawathil 4 IR
• Crown Land, Tract-2079, PID 015027911
Coordinate: 10U 605851E 5468864N 
Danger Tree Assessment:  Completed April 28 2021
• Confirmed danger tree, no back roots/split. Too dangerous to top. No plan of 
action to downgrade danger of the tree, Tree will be felled
Additional Comments:
After assessing several methods and construction techniques (including retaining walls, material importing, shallow DOC, etc.) for the segment between Mountain1 crossing (1050+300) and Mountain2 crossing (1051+750), Macro believes that the most
optimum approach to safely construct through this area, while minimizing impacts to both TMPL Line 1 and Highway 1, is to re-align the ditch and obtain additional TWS. The proposed ditchline and TWS are located on the cut side (west side of Line1), meaning
that the proposed centerline is on the other side of TMPL Line 1 compared to before.
The additional TWS is within the approved CER corridor V11 and is deemed to mitigate several risks including construction-induced geohazards. Following several site assessments by Macro and TMEP execution personnel, it was determined that, in order to
account for cut slopes and required work room as well as temporary geohazard mitigation measures while minimizing impacts to the existing TMPL Line 1 and Highway 1, the work side is to be located on the cut side (not on the highway side) and therefore
additional temporary workspace is required to ensure construction safety. The request for this additional TWS is also intended to allow for the storage of excess grading material notably “Metal Leach/Acid Rock Drainage (ML/ARD)” and will also avoid extra
material on TMPL Line 1. The request to acquire the additional workspace is primarily driven by the following:
•            Ensure safe cut slopes through existing cross-slopes and unstable areas along the proposed segment (from KP 1050+300 to KP 1051+750)
•            Provide adequate workspace for scaling of loose rock blocks and/or trim blasting of danger rock
•            Allow storage of excess grading material notably “Acid Rock Drainage (ARD)”
•            Reduce safety risks to construction personnel along the right-of-way from falling rocks, debris, etc.
•            Reduce safety risks to the general public using MoTI Highway 1
•            Reduce safety risks to TMPL Line 1 and the potential for additional overburden
•            Reduce environment impact from construction-induced geohazards during construction
•            Avoid significant schedule delays in completing construction within the planned timeframe due to the restricted footprint
•            Account for the anticipated soil and rock that must be drilled, blasted and excavated to prepare the RoW for pipeline installation</t>
  </si>
  <si>
    <t>Curate CMT Portion
Site-Specific Mitigation: Notes 1 and 8 - Condition 100 (A6Y0U2, PDF
pp. 23-28).
Note 1: General TLU Sites:
- Install signage "Environmentally Sensitive Area: SP5b-CR1-0426-2021-F1-3,
KP 1050.403 to KP 1050.419”;
- General Indigenous Monitoring.
Note 8: Sacred Sites
- Flag and sign (7.5-m buffer);
- Consult with Indigenous Communities on site-specific measures;
- Tree documented April 26, 2021 (species, height, diameter).
Preferred Management Measure: Flag for Avoidance
1. Avoid tree if at all possible – avoidance is not possible, as tree is 23 m from
updated centreline and within Project Footprint.
Alternate Measure 1: Curate CMT Portion
1. Document rationale for not avoiding tree – see additional comments below.
2. CMT portion is to be kept – harvest tree and place on side of right-of-way,
keep tree separate from other felled trees, leave culturally modified areas intact.
3. Once CMT is removed from site – remove flagging and signage.
Trans Mountain has assessed the location of the CMT and its condition relative
to facilitating pipeline construction in the area. Trans Mountain is unable to
protect the CMT through the preferred option of avoidance. Trans Mountain will
harvest the CMT and curate the culturally modified portion.</t>
  </si>
  <si>
    <t>Indigenous Community Affiliation: Stó:lō; TBD
Relevant Indigenous Plan or Policy:  Stó:lō Heritage Policy, S’ólh Témèxw Use Plan Policy, Stó:lō ‘Super’ RMST Spread 5b Rev 5 (TBD)
Mitigation Reference: RSMT Spread 5b (A7E6W2)
Fieldnotes:Feature 2: SP5b-CR1-0426-2021-F1-2
Feature Description: Culturally Modified Tree (Age: Post1846 AD)
• Douglas Fir
• Rectangular Bark Strip (Blaze)
• Scar 69 cm long, 20 cm wide and 12 cm deep, on the west side of the tree 
• Axe tool mark, plus carving with knife “B77+239”
• Height above ground: 74 cm
• Diametre at Breast Height: 57.3 cm
• Tree height 22 m (estimated), Drip Line: 5 m
• Upslope
• Possible Survey Marker based on carving.
• Danger Tree Assessment TBD
• Age estimated based on diameter, tree height and tree stand age
Vegetation Resources Inventory (VRI) Data:
• MAP: 92H033, Polygon ID 819
• Projected Height: 25.2 m / 21 m
• Projected Age: 94 years, 1927 AD
Location: 1050.379
• 8 m south of the Project Footprint
• 19 m south of the TMEP Centreline
• 15 m south of the TMPL (1951) Centreline 
• 47 m south of Highway 1
• 90 m south of the CN Railroad
• 118 m south of the Fraser River
• 100 m west of Access Point -6A-Hwy1-E-1 
• 244 m west of watercourse BC-658b
• 213 m east of watercourse BC-659
• 455 m south of Chawathil 4 IR
• Crown Land, Tract-2079, PID 015027911
Coordinate: 10U 605835E 5468877N 
Danger Tree Assessment:  Completed April 28 2021
• Confirmed danger tree, will be topped to bring level down to safe
Additional Comments:
After assessing several methods and construction techniques (including retaining walls, material importing, shallow DOC, etc.) for the segment between Mountain1 crossing (1050+300) and Mountain2 crossing (1051+750), Macro believes that the most
optimum approach to safely construct through this area, while minimizing impacts to both TMPL Line 1 and Highway 1, is to re-align the ditch and obtain additional TWS. The proposed ditchline and TWS are located on the cut side (west side of Line1), meaning
that the proposed centerline is on the other side of TMPL Line 1 compared to before.
The additional TWS is within the approved CER corridor V11 and is deemed to mitigate several risks including construction-induced geohazards. Following several site assessments by Macro and TMEP execution personnel, it was determined that, in order to
account for cut slopes and required work room as well as temporary geohazard mitigation measures while minimizing impacts to the existing TMPL Line 1 and Highway 1, the work side is to be located on the cut side (not on the highway side) and therefore
additional temporary workspace is required to ensure construction safety. The request for this additional TWS is also intended to allow for the storage of excess grading material notably “Metal Leach/Acid Rock Drainage (ML/ARD)” and will also avoid extra
material on TMPL Line 1. The request to acquire the additional workspace is primarily driven by the following:
•            Ensure safe cut slopes through existing cross-slopes and unstable areas along the proposed segment (from KP 1050+300 to KP 1051+750)
•            Provide adequate workspace for scaling of loose rock blocks and/or trim blasting of danger rock
•            Allow storage of excess grading material notably “Acid Rock Drainage (ARD)”
•            Reduce safety risks to construction personnel along the right-of-way from falling rocks, debris, etc.
•            Reduce safety risks to the general public using MoTI Highway 1
•            Reduce safety risks to TMPL Line 1 and the potential for additional overburden
•            Reduce environment impact from construction-induced geohazards during construction
•            Avoid significant schedule delays in completing construction within the planned timeframe due to the restricted footprint
•            Account for the anticipated soil and rock that must be drilled, blasted and excavated to prepare the RoW for pipeline installation</t>
  </si>
  <si>
    <t>Curate CMT Portion
Site-Specific Mitigation: Notes 1 and 8 - Condition 100 (A6Y0U2, PDF
pp. 23-28).
Note 1: General TLU Sites:
- Install signage " Environmentally Sensitive Area: SP5b-CR1-0426-2021-F1-2,
KP 1050.391 to KP 1050.407”;
- General Indigenous Monitoring.
Note 8: Sacred Sites
- Flag and sign (7.5-m buffer);
- Consult with Indigenous Communities on site-specific measures;
- Tree documented April 26, 2021 (species, height, diameter).
Preferred Management Measure: Flag for Avoidance
1. Avoid tree if at all possible – avoidance is not possible, as tree is 8 m from
updated centreline and within Project Footprint.
Alternate Measure 1: Curate CMT Portion
1. Document rationale for not avoiding tree – see additional comments below.
2. CMT portion is to be kept – harvest tree and place on side of right-of-way,
keep tree separate from other felled trees, leave culturally modified areas intact.
3. Once CMT is removed from site – remove flagging and signage.
Trans Mountain has assessed the location of the CMT and its condition relative
to facilitating pipeline construction in the area. Trans Mountain is unable to
protect the CMT through the preferred option of avoidance. Trans Mountain will
harvest the CMT and curate the culturally modified portion.</t>
  </si>
  <si>
    <t>SP5b-CR1-0128-2022-F1-1</t>
  </si>
  <si>
    <t>Indigenous Community Affiliation: Stó:lō
Relevant Indigenous Plan or Policy: Stó:lō Heritage Policy, S’ólh Témèxw Use Plan Policy, Stó:lō ‘Super’ RMST Spread 5b Rev 4 (Nov 5, 2020)
Mitigation Reference: RSMT Spread 5b (A7E6W2)
Fieldnotes: ite Name: SP5b-CR1-0128-2022-F1-1
 Description: Culturally Modified Tree, Post AD 1846
Relation to Project Footprint ☒ In      ☐  Out     Distance (m): N/A 
Land Status: ☒ Crown     ☐ Private      ☐ IR    ☐ Other: 
 Tract 2079 PID 015027911
Kilometre Post: 1050.718
Coordinates:  UTM Zone ☒ 10 ☐ 11       605534 E 5468855 N 
Spread: ☐ 2   ☐ 3   ☐ 4a   ☐ 4b   ☐ 5a   ☐  WA   ☒ 5b   ☐ 6   ☐ 7 
☐ DBP (Reactivation) ☐ MRPP (Reactivation)  ☐ JNP (Reactivation)
Environmental Alignment Sheet: CER Filing ID A7E6W0, PDF p. 56 
(March 12, 2020) 
Relationship to Other Features: Culturally Modified Trees SP5b-CR1-
0426-2021-F1-1, SP5b-CR1-0426-2021-F1-2, SP5b-CR1-0426-2021-
F1-3, SP5b-CR1-0427-2021-F1-1, and SP5b-CR1-0427-2021-F1-2  
are located nearby.  
Feature Description:
 Culturally Modified Tree, Post 1846 – blazed western redcedar
 30-m buffer installed 
 Confirmed to be danger treE</t>
  </si>
  <si>
    <t>Curate CMT Portion
Site-Specific Mitigation: Notes 1 and 8 - Condition 100 (A6Y0U2, PDF
pp. 23-28).
Note 1: General TLU Sites:
- Install signage " Environmentally Sensitive Area: SP5b-CR1-0128-2022-
F1-1, KP 1050.713 to KP 1050.723”;
- General Indigenous Monitoring.
Note 8: Sacred Sites
- Flag and sign (5-m buffer);
- Consult with Indigenous Communities on site-specific measures;
- Tree documented January 28, 2022 (species, height, diameter).
Preferred Management Measure: Flag for Avoidance
1. Avoid tree if at all possible – avoidance is not possible, as tree is 18 m from 
updated centreline and within proposed updated Project Footprint.
Alternate Measure 1: Curate CMT Portion
1. Document rationale for not avoiding tree – see additional comments below.
2. CMT portion is to be kept – harvest tree, retain modified portion in
longest possible section(s) compatible with harvest method required by
tree's location, safely store on side of right-of-way or in staging area per
logistics of required harvest method, keep tree separate from other felled
trees, leave flagging in place, ensure culturally modified areas remain intact.
 3. Once CMT is removed from site – remove buffer and signage.
Trans Mountain has assessed the location of the CMT and its condition relative
to facilitating pipeline construction in the area. Trans Mountain is unable to
protect the CMT through the preferred option of avoidance. Trans Mountain will
harvest the CMT and curate the culturally modified portion.</t>
  </si>
  <si>
    <t xml:space="preserve">SP5b-CR1-
0426-2021-F1-1, SP5b-CR1-0426-2021-F1-2, SP5b-CR1-0426-2021-
F1-3, SP5b-CR1-0427-2021-F1-1, and SP5b-CR1-0427-2021-F1-2  
are located nearby.  </t>
  </si>
  <si>
    <t>Indigenous Community Affiliation: Stó:lō; TBD
Relevant Indigenous Plan or Policy:  Stó:lō Heritage Policy, S’ólh Témèxw Use Plan Policy, Stó:lō ‘Super’ RMST Spread 5b Rev 5 (TBD)
Mitigation Reference: RSMT Spread 5b (A7E6W2)
Fieldnotes: eature 2: SP5b-CR1-0427-2021-F1-2
Feature Description: Culturally Modified Tree (Age: Post1846 AD)
• Western Red Cedar 
• Tapered Bark Strip 
• Scar 8 m long (estimated), 110 cm wide and 26 cm deep, on the north side of the tree
• Axe tool marks (chopping), plus extensive fire scar with charring
• Height above ground: 0 cm
• Diametre at Breast Height: 136 cm
• Tree height 32 m (estimated), Drip Line: 5 m
• Upslope
• Danger Tree Assessment TBD
• Age estimated based on diameter, tree height and tree stand age
Vegetation Resources Inventory (VRI) Data:
• MAP: 92H033, Polygon ID 819
• Projected Height: 25.2 m / 21 m
• Projected Age: 94 years, 1927 AD
Location: 1050. 739
• 16 m south of the Project Footprint
• 22 m south of the TMEP Centreline
• 26 m south of the TMPL (1951) Centreline 
• 80 m south of Highway 1
• 136 m south of the CN Railroad
• 168 m south of the Fraser River
• 100 m west of Access Point -6A-Hwy1-E-1 
• 65 m west of watercourse BC-659b
• 61m east of watercourse BC-660
• 450 m south of Chawathil 4 IR
• Crown Land, Tract-2079, PID 015027911
Coordinate: 10U 605509E 5468876N 
Danger Tree Assessment:  Completed April 28 2021
• Confirmed danger tree, Hallow split to 30ft, will increment boar to see if danger rating can be reduced. Remove dangerous portion.
Additional Comments:
After assessing several methods and construction techniques (including retaining walls, material importing, shallow DOC, etc.) for the segment between Mountain1 crossing (1050+300) and Mountain2 crossing (1051+750), Macro believes that the most
optimum approach to safely construct through this area, while minimizing impacts to both TMPL Line 1 and Highway 1, is to re-align the ditch and obtain additional TWS. The proposed ditchline and TWS are located on the cut side (west side of Line1), meaning
that the proposed centerline is on the other side of TMPL Line 1 compared to before.
The additional TWS is within the approved CER corridor V11 and is deemed to mitigate several risks including construction-induced geohazards. Following several site assessments by Macro and TMEP execution personnel, it was determined that, in order to
account for cut slopes and required work room as well as temporary geohazard mitigation measures while minimizing impacts to the existing TMPL Line 1 and Highway 1, the work side is to be located on the cut side (not on the highway side) and therefore
additional temporary workspace is required to ensure construction safety. The request for this additional TWS is also intended to allow for the storage of excess grading material notably “Metal Leach/Acid Rock Drainage (ML/ARD)” and will also avoid extra
material on TMPL Line 1. The request to acquire the additional workspace is primarily driven by the following:
•            Ensure safe cut slopes through existing cross-slopes and unstable areas along the proposed segment (from KP 1050+300 to KP 1051+750)
•            Provide adequate workspace for scaling of loose rock blocks and/or trim blasting of danger rock
•            Allow storage of excess grading material notably “Acid Rock Drainage (ARD)”
•            Reduce safety risks to construction personnel along the right-of-way from falling rocks, debris, etc.
•            Reduce safety risks to the general public using MoTI Highway 1
•            Reduce safety risks to TMPL Line 1 and the potential for additional overburden
•            Reduce environment impact from construction-induced geohazards during construction
•            Avoid significant schedule delays in completing construction within the planned timeframe due to the restricted footprint
•            Account for the anticipated soil and rock that must be drilled, blasted and excavated to prepare the RoW for pipeline installation</t>
  </si>
  <si>
    <t>Curate CMT Portion
Site-Specific Mitigation: Notes 1 and 8 - Condition 100 (A6Y0U2, PDF
pp. 23-28).
Note 1: General TLU Sites:
- Install signage " Environmentally Sensitive Area: SP5b-CR1-0427-2021-F1-2,
KP 1050.727 to KP 1050.751”;
- General Indigenous Monitoring.
Note 8: Sacred Sites
- Flag and sign (12-m buffer);
- Consult with Indigenous Communities on site-specific measures;
- Tree documented April 27, 2021 (species, height, diameter).
Preferred Management Measure: Flag for Avoidance
1. Avoid tree if at all possible – avoidance is not possible, as tree is 3 m from
updated centreline and within Project Footprint.
Alternate Measure 1: Curate CMT Portion
1. Document rationale for not avoiding tree – see additional comments below.
2. CMT portion is to be kept – harvest tree and place on side of right-of-way,
keep tree separate from other felled trees, leave culturally modified areas intact.
3. Once CMT is removed from site – remove flagging and signage.
Trans Mountain has assessed the location of the CMT and its condition relative
to facilitating pipeline construction in the area. Trans Mountain is unable to
protect the CMT through the preferred option of avoidance. Trans Mountain will
harvest the CMT and curate the culturally modified portion.</t>
  </si>
  <si>
    <t>Indigenous Community Affiliation: Stó:lō; TBD
Relevant Indigenous Plan or Policy:  Stó:lō Heritage Policy, S’ólh Témèxw Use Plan Policy, Stó:lō ‘Super’ RMST Spread 5b Rev 5 (TBD)
Mitigation Reference: RSMT Spread 5b (A7E6W2)
Fieldnotes:Feature Details
Feature 1: SP5b-CR1-0427-2021-F1-1
Feature Description: Culturally Modified Tree (Age: Post1846 AD)
• Western Red Cedar 
• Tapered Bark Strip 
• Scar 5 m long (estimated), 75 cm wide and 15 cm deep, tapered on the top.
• Tool marks: axe (chopping), including fire scar and extensive charring 
• Height above ground: 0 cm
• Diametre at Breast Height: 151 cm
• Tree height 30 m (estimated), Drip Line: 5 m
• Upslope
• Danger Tree Assessment TBD
• Age estimated based on diameter, tree height and tree stand age
Vegetation Resources Inventory (VRI) Data:
• MAP: 92H033, Polygon ID 1023
• Projected Height: 14.6 m / 16.7 m 
• Projected Age: 54 years, 1966 AD
Location: 1050.730
• In Project Footprint (southern edge)
• 9 m south of the TMEP Centreline
• 5 m south of the TMPL (1951) Centreline 
• 61 m south of Highway 1
• 115 m south of the CN Railroad
• 153 m south of the Fraser River
• 67 m west of Access Point -6A-Hwy1-E-1 
• 80 m west of watercourse BC-659
• 57 m east of watercourse BC-660
• 440 m south of Chawathil 4 IR
• Crown Land, Tract-2079, PID 015027911
Coordinate: 10U 605517E 5468858N 
Danger Tree Assessment:  Completed April 28 2021
• Confirmed danger tree, leaning to work area 25% burnt out/split, will be topped to bring level of danger down to safe.
Additional Comments:
After assessing several methods and construction techniques (including retaining walls, material importing, shallow DOC, etc.) for the segment between Mountain1 crossing (1050+300) and Mountain2 crossing (1051+750), Macro believes that the most
optimum approach to safely construct through this area, while minimizing impacts to both TMPL Line 1 and Highway 1, is to re-align the ditch and obtain additional TWS. The proposed ditchline and TWS are located on the cut side (west side of Line1), meaning
that the proposed centerline is on the other side of TMPL Line 1 compared to before.
The additional TWS is within the approved CER corridor V11 and is deemed to mitigate several risks including construction-induced geohazards. Following several site assessments by Macro and TMEP execution personnel, it was determined that, in order to
account for cut slopes and required work room as well as temporary geohazard mitigation measures while minimizing impacts to the existing TMPL Line 1 and Highway 1, the work side is to be located on the cut side (not on the highway side) and therefore
additional temporary workspace is required to ensure construction safety. The request for this additional TWS is also intended to allow for the storage of excess grading material notably “Metal Leach/Acid Rock Drainage (ML/ARD)” and will also avoid extra
material on TMPL Line 1. The request to acquire the additional workspace is primarily driven by the following:
•            Ensure safe cut slopes through existing cross-slopes and unstable areas along the proposed segment (from KP 1050+300 to KP 1051+750)
•            Provide adequate workspace for scaling of loose rock blocks and/or trim blasting of danger rock
•            Allow storage of excess grading material notably “Acid Rock Drainage (ARD)”
•            Reduce safety risks to construction personnel along the right-of-way from falling rocks, debris, etc.
•            Reduce safety risks to the general public using MoTI Highway 1
•            Reduce safety risks to TMPL Line 1 and the potential for additional overburden
•            Reduce environment impact from construction-induced geohazards during construction
•            Avoid significant schedule delays in completing construction within the planned timeframe due to the restricted footprint
•            Account for the anticipated soil and rock that must be drilled, blasted and excavated to prepare the RoW for pipeline installation</t>
  </si>
  <si>
    <t>Curate CMT Portion
Site-Specific Mitigation: Notes 1 and 8 - Condition 100 (A6Y0U2, PDF
pp. 23-28).
Note 1: General TLU Sites:
- Install signage " Environmentally Sensitive Area: SP5b-CR1-0427-2021-F1-1,
KP 1050.711 to KP 1050.749”;
- General Indigenous Monitoring.
Note 8: Sacred Sites
- Flag and sign (19-m buffer);
- Consult with Indigenous Communities on site-specific measures;
- Tree documented April 27, 2021 (species, height, diameter).
Preferred Management Measure: Flag for Avoidance
1. Avoid tree if at all possible – avoidance is not possible, as tree is 17 m from
updated centreline and within Project Footprint.
Alternate Measure 1: Curate CMT Portion
1. Document rationale for not avoiding tree – see additional comments below.
2. CMT portion is to be kept – harvest tree and place on side of right-of-way,
keep tree separate from other felled trees, leave culturally modified areas intact.
3. Once CMT is removed from site – remove flagging and signage.
Trans Mountain has assessed the location of the CMT and its condition relative
to facilitating pipeline construction in the area. Trans Mountain is unable to
protect the CMT through the preferred option of avoidance. Trans Mountain will
harvest the CMT and curate the culturally modified portion.</t>
  </si>
  <si>
    <t>High Top (Remove Dangerous Portion)
Note 1: General TLU Sites:
- Install signage "SP5b-CR1-0903-2021-F1-1”; “KP 106_x005F_x0016_.6_x005F_x001B__x005F_x0017_”
- General Indigenous Monitoring.
Note 8: Sacred Sites (CMT)
- Flag and sign CMT (3 m buffer); [CMT flagging is present on tree, 2 bands]
- Consult with Indigenous Communities on site-specific measures;
- CMT Documented (March 9, 2021: (species, diameter, height).
Preferred Management Measure: 1. Avoid tree if at all possible; however, as this tree is
a confirmed danger tree, avoidance is not possible, and tree is more recent than 1846,
then:
2. As a danger tree, and that this tree is immediately adjacent to the project footprint,
the hazardous portion of tree (candelabra tops) needs to be removed for safe
installation of the TMEP.
3. Do not cut the culturally modified portion.
4. Once tree is made safe, avoid tree.</t>
  </si>
  <si>
    <t>Danger Tree - high top to remove dangerous portion</t>
  </si>
  <si>
    <t>SP5b-CR1-1216-2021-F1-1</t>
  </si>
  <si>
    <t>Culturally Modified Tree (Cloth Offering)
Stó:lō, TBD</t>
  </si>
  <si>
    <t>Crown, Tract PC7072.06, PID 004089120</t>
  </si>
  <si>
    <t>Indigenous Community Affiliation: Stó:lō
Relevant Indigenous Plan or Policy: Stó:lō Heritage Policy, S’ólh Témèxw Use Plan Policy, Stó:lō ‘Super’ RMST Spread 5b Rev 4 (Nov 5, 2020)
Mitigation Reference: RSMT Spread 5b (A7E6W2)
Fieldnotes:Site Name: SP5b-CR1-1216-2021-F1-1
Description: Culturally Modified Tree, Post AD 1846
Relation to Project Footprint ☒ In ☐ Out Distance (m): NA
Land Status: ☒ Crown ☐ Private ☐ IR ☐ Other:
 Tract PC7072.06 PID 004089120
Kilometre Post: VKP 1064.782+2166.24
Coordinates: UTM Zone ☒ 10 ☐ 11 596360E 5457004N
Spread: ☐ 2 ☐ 3 ☐ 4a ☐ 4b ☐ 5a ☐ WA ☒ 5b ☐ 6 ☐ 7
☐ DBP (Reactivation) ☐ MRPP (Reactivation) ☐ JNP (Reactivation)
Environmental Alignment Sheet: CER Filing ID A7E6W0 PDF p. 68
(March 12, 2020).
Relationship to Other Features: Traditional Land Use Site Stó:lō-943 is
also on this Environmental Alignment Sheet.
Feature Description:
 Culturally Modified Tree, Post 1846 – two felled young red
alders or two cut segments of one red alder with cloth offerings –
located within 1 m of each other
 30-m buffer installed
Location:
 In TMEP Project Footprint
 26 m west-northwest of TMEP Proposed Centerline
 43 m east-southeast of Trans Mountain Pipeline (1951-1953) Centreline
 30 m southwest of BC-681 (unnamed watercourse)
 645 m east of Fraser River
 203 m north-northeast of deactivated/overgrown access road 6-A-60-A-2
 91 m east-southeast of Highway 1 (Trans Canada Highway)
Date of Discovery: December 16, 2021
Discovery Narrative: Culturally Modified Tree was identified during pre_x005F_x0002_construction site assessment on December 16, 2021.
Additional Comments:
 Previously felled; cut ends are not fresh, plus trunks are covered by leaves and are partially entrenched in ground, suggesting that cutting happened at least a year ago.
 Located near edge of adjacent BC Hydro easement.
 May reflect vegetation clearance in general area, but not associated with TMEP; surrounding trees at current location have not been cleared</t>
  </si>
  <si>
    <t>Flag for Avoidance (confirmed)
Site-Specific Mitigation: Notes 1 and 8 - Condition 100 (A6Y0U2, PDF
pp. 23-28).
Note 1: General TLU Sites:
- Install signage " Environmentally Sensitive Area: SP5b-CR1-1216-
2021-F1-1, VKP 1064.782+2156.24 to VKP 1064.782+2176.24”'
- General Indigenous Monitoring.
Note 8: Sacred Sites
- Flag and sign (10-m buffer);
- Consult with Indigenous Communities on site-specific measures;
- Tree documented December 16, 2021 (species, condition, diameter).
Preferred Management Measure: Flag for Avoidance
1. Avoid tree if at all possible</t>
  </si>
  <si>
    <t>Stó:lō-943</t>
  </si>
  <si>
    <t>felled, avoided</t>
  </si>
  <si>
    <t>Curate CMT Portion
Notes 1, 8 (Spread 5B RSMT - A7E6W2).
Note 1: General TLU Sites:
- Install signage "SP5b-CR1-0403-2021-F1-2”; “KP 1069.902”'
- General Indigenous Monitoring.
Note 8: Sacred Sites (CMT)
- Flag and sign CMT (3 m buffer);
- Consult with Indigenous Communities on site-specific measures; 
CMT documented (MAr 4 2021) (species, diameter, height).
1. Avoid tree if at all possible; [tree confirmed to be a danger tree]
2. If avoidance is not possible, and tree is more recent than 1846, then:
a. Document rationale for not avoiding it, [ danger tree - needs to be removed for safe installation of pipe] Mar 5 2021
3. Indigenous Communities to visit tree and determine if they want to keep the culturally modified portion of the tree.
4a. If CMT portion is to be kept - Harvest tree and place on side of right-of-way, following Simpcw guidance, keep tree separate from other falled trees, leave culturally modified areas intact. [and/or transport to Assigned Indigenous Communities repository – per guidance if requested and practicable]. 
4b. If CMT portion is not to kept, fell tree per standard timber salvage.
5. Once CMT is removed from site – remove flagging and sign.
Note 15- Stó:lō Material Culture Sites
If approved, Remove CMTs as per the Field Plan for Stó:lō Material Culture Sites</t>
  </si>
  <si>
    <t>Curate CMT Portion
Note 1: General TLU Sites:
- Install signage "SP5b-CR1-0403-2021-F1-3”; “KP 1069.903”'
- General Indigenous Monitoring.
Note 8: Sacred Sites (CMT)
- Flag and sign CMT (3 m buffer);
- Consult with Indigenous Communities on site-specific measures; 
CMT documented (MAr 4 2021) (species, diameter, height).
1. Avoid tree if at all possible; [tree confirmed to be a danger tree]
2. If avoidance is not possible, and tree is more recent than 1846, then:
a. Document rationale for not avoiding it, [ danger tree - needs to be removed for safe installation of pipe] Mar 5 2021
3. Indigenous Communities to visit tree and determine if they want to keep the culturally modified portion of the tree.
4a. If CMT portion is to be kept - Harvest tree and place on side of right-of-way, following IM guidance, keep tree separate from other falled trees, leave culturally modified areas intact. [and/or transport to Assigned Indigenous Communities repository – per guidance if requested and practicable]. 
4b. If CMT portion is not to kept, fell tree per standard timber salvage.
5. Once CMT is removed from site – remove flagging and sign.
Note 15- Stó:lō Material Culture Sites
If approved, Remove CMTs as per the Field Plan for Stó:lō Material Culture Sites</t>
  </si>
  <si>
    <t>Flag for Avoidance (Confirmed)
Note 1: General TLU Sites:
- Install signage "SP5b-CR1-0403-2021-F2-1”; “KP 1069.915”'
- General Indigenous Monitoring. of U-Shaped Maple
Note 8: Sacred Sites (CMT)
- Flag and sign CMT (3 m buffer);
- Consult with Indigenous Communities on site-specific measures; 
- Document CMT (species, diameter, height).
1. Avoid tree if at all possible; avoidance is confirmed.</t>
  </si>
  <si>
    <t>Indigenous Community Affiliation: Stó:lō
Relevant Indigenous Plan or Policy: Stó:lō Heritage Policy, S’ólh Témèxw Use Plan Policy, Stó:lō ‘Super’ RMST Spread 5b Rev 5 (TBD); Field Plan for Stó:lō Material Culture Sites (Rev 5); TMEP CMT List
Mitigation Reference: RSMT Spread 5b (A7E6W2)
Fieldnotes: Site Name: SP5b-CR1-1206-F1-4
Description: Culturally Modified Tree – Post AD 1846
Relation to Project Footprint ☐ In ☒ Out Distance (m): 5 m
northwest
Land Status: ☒ Crown ☐ Private ☐ IR ☐ Other:
 Tract 2150 PID 012905046
Kilometre Post: 1070+432+158.61
Coordinates: UTM Zone ☒ 10 ☐ 11 595989 E 5453725 N
Spread: ☐ 2 ☐ 3 ☐ 4a ☐ 4b ☐ 5a ☐ WA ☒ 5b ☐ 6 ☐ 7
☐ DBP (Reactivation) ☐ MRPP (Reactivation) ☐ JNP (Reactivation)
Environmental Alignment Sheet: CER Filing ID A7E6W0 PDF p. 70
(March 12, 2020).
Relationship to Other Features: Culturally Modified Trees SP5b-CR1-
1206-F1-1, SP5b-CR1-1206-F1-2, SP5b-CR1-1206-F1-3, SP5b-CR1-
1206-F2-1, and SP5b-CR1-1206-F2-2 are located nearby. Traditional
Land Use Site Stó:lō-943 is also on this Environmental Alignment Sheet.
Feature Description:
 Culturally Modified Tree – Post AD 1846 – bark-stripped western
redcedar
 Above coordinates are updated data from land surveyor
 Adjacent terrain was checked for additional CMTs following site
discovery
 Tree height estimated based on BC VRI data for stand
Location:
 5 m northwest of TMEP Project Footprint
 40 m east of TMEP Proposed Centerline
 48 m east of Trans Mountain Pipeline (1951-1953) Centreline
 40 m north of BC-690 (Patterson Creek)
 388 m east of Fraser River
 17 m south of deactivated/overgrown access road 6-A-64-B-3.1
 10 m northwest of deactivated/overgrown access road 6-A-64-B-3.2
 107 m east-southeast of Highway 1 (Trans Canada Highway)
Date of Discovery: December 6, 2020
Discovery Narrative: Tree was identified during pre-construction site
assessment on December 6, 2020, with updated coordinates provided
by subsequent land surveyor visit.
Additional Comments:
After assessing the suitability of a trenchless crossing for nearby watercourse BC-690, it has been determined that an open ditch represents the most optimal approach to the installation of TMEP in this location,
along with concurrent geohazard mitigation work along the adjacent segment of TMPL. Managing both activities through open excavation of this area will reduce environmental risks and geohazards by allowing
them to be addressed through a single coordinated process. To accommodate the expanded scope of work and reduce the time required to complete this work, previously planned TMEP workspaces will need to
be used to their fullest extent while additional workspaces will need to be added in order to reduce safety risks to construction personnel as well as members of general public using nearby Highway 1. For this
reason, Culturally Modified Tree SP5b-CR1-1206-F1-1, which is situated in a previously planned TMEP temporary workspace, can no longer be avoided. However, newly planned workspace required for the
concurrent work on TMEP and TMPL has been explicitly planned to allow avoidance of Culturally Modified Trees SP5b-CR1-1206-F1-2, SP5b-CR1-1206-F1-3, SP5b-CR1-1206-F1-4 and SP5b-CR1-1206-F2-1
and SP5b-CR1-1206-F2-2.</t>
  </si>
  <si>
    <t>Flag for Avoidance
Site-Specific Mitigation: Notes 1 and 8 - Condition 100 (A6Y0U2, PDF
pp. 23-28).
Note 1: General TLU Sites:
- Install signage "Environmentally Sensitive Area: SP5a-CR1-1206-F1,
KP 1070+432+150.61 to KP 1070+432+165.61”;
- General Indigenous Monitoring.
Note 8: Sacred Sites
- Flag and sign (5-m buffer);
- Consult with Indigenous Communities on site-specific measures;
- Document tree (height, diameter, modification measurements)
Preferred Management Measure: Flag for Avoidance
1. Avoid tree if at all possible.</t>
  </si>
  <si>
    <t>SP5b-CR1-
1206-F1-1, SP5b-CR1-1206-F1-2, SP5b-CR1-1206-F1-3, SP5b-CR1-
1206-F1-4, and SP5b-CR1-1206-F2-2 are located nearby. Traditional
Land Use Site Stó:lō-943 is also on this Environmental Alignment Sheet</t>
  </si>
  <si>
    <t xml:space="preserve">Indigenous Community Affiliation: N/A
Relevant Indigenous Plan or Policy: Stó:lō Heritage Policy, S’ólh Témèxw Use Plan Policy, Stó:lō ‘Super’ RMST Spread 5b Rev 4 (Nov 5, 2020)
Mitigation Reference: RSMT Spread 5b (A7E6W2)
Fieldnotes: Site Name: SP5b-CR1-1206-F2-1
Description: Culturally Modified Tree – Post AD 1846
Relation to Project Footprint ☒ In ☐ Out Distance (m): 6 m east
Land Status: ☒ Crown ☐ Private ☐ IR ☐ Other:
 Tract 2150 PID 012905046
Kilometre Post: 1070+432+159.61
Coordinates: UTM Zone ☒ 10 ☐ 11 595976 E 5453725 N
Spread: ☐ 2 ☐ 3 ☐ 4a ☐ 4b ☐ 5a ☐ WA ☒ 5b ☐ 6 ☐ 7
☐ DBP (Reactivation) ☐ MRPP (Reactivation) ☐ JNP (Reactivation)
Environmental Alignment Sheet: CER Filing ID A7E6W0 PDF p. 70
(March 12, 2020).
Relationship to Other Features: Culturally Modified Trees SP5b-CR1-
1206-F1-1, SP5b-CR1-1206-F1-2, SP5b-CR1-1206-F1-3, SP5b-CR1-
1206-F1-4, and SP5b-CR1-1206-F2-2 are located nearby. Traditional
Land Use Site Stó:lō-943 is also on this Environmental Alignment Sheet.
Feature Description:
 Culturally Modified Tree – Post AD 1846 – cloth offering on
young cedar
 SP5b-CR1-1206-F2-2, a similar cloth offering on a young cedar,
is immediately adjacent, and a firepit was observed in their
vicinity
 Above coordinates are updated data from land surveyor
 Adjacent terrain was checked for additional CMTs following site
discovery
Location:
 6 m east TMEP Project Footprint
 27 m east of TMEP Proposed Centerline
 36 m east of Trans Mountain Pipeline (1951-1953) Centreline
 37 m north of BC-690 (Patterson Creek)
 374 m east of Fraser River
 15 m south of deactivated/overgrown access road 6-A-64-B-3.1
 17 m northwest of deactivated/overgrown access road 6-A-64-B-3.2
 95 m east-southeast of Highway 1 (Trans Canada Highway)
Date of Discovery: December 6, 2020
Discovery Narrative: Tree was identified during pre-construction site
assessment on December 6, 2020, with updated coordinates provided
by subsequent land surveyor visit.
Additional Comments:
After assessing the suitability of a trenchless crossing for nearby watercourse BC-690, it has been determined that an open ditch represents the most optimal approach to the installation of TMEP in this location,
along with concurrent geohazard mitigation work along the adjacent segment of TMPL. Managing both activities through open excavation of this area will reduce environmental risks and geohazards by allowing
them to be addressed through a single coordinated process. To accommodate the expanded scope of work and reduce the time required to complete this work, previously planned TMEP workspaces will need to
be used to their fullest extent while additional workspaces will need to be added in order to reduce safety risks to construction personnel as well as members of general public using nearby Highway 1. For this
reason, Culturally Modified Tree SP5b-CR1-1206-F1-1, which is situated in a previously planned TMEP temporary workspace, can no longer be avoided. However, newly planned workspace required for the
concurrent work on TMEP and TMPL has been explicitly planned to allow avoidance of Culturally Modified Trees SP5b-CR1-1206-F1-2, SP5b-CR1-1206-F1-3, SP5b-CR1-1206-F1-4 and SP5b-CR1-1206-F2-1
and SP5b-CR1-1206-F2-2.
</t>
  </si>
  <si>
    <t>Flag for Avoidance
Site-Specific Mitigation: Notes 1 and 8 - Condition 100 (A6Y0U2, PDF
pp. 23-28).
Note 1: General TLU Sites:
- Install signage "Environmentally Sensitive Area: SP5a-CR1-1206-F2,
KP 1070+432+149.61 to KP 1070+432+171.61”;
- General Indigenous Monitoring.
Note 8: Sacred Sites
- Flag and sign (5-m buffer);
- Consult with Indigenous Communities on site-specific measures;
- Tree documented December 6, 2020 (species, modification)
Preferred Management Measure: Flag for Avoidance
1. Avoid tree if at all possible.</t>
  </si>
  <si>
    <t>SP5b-CR1-1206-F2-2</t>
  </si>
  <si>
    <t xml:space="preserve">Indigenous Community Affiliation: N/A
Relevant Indigenous Plan or Policy: Stó:lō Heritage Policy, S’ólh Témèxw Use Plan Policy, Stó:lō ‘Super’ RMST Spread 5b Rev 4 (Nov 5, 2020)
Mitigation Reference: RSMT Spread 5b (A7E6W2)
Fieldnotes: Site Name: SP5b-CR1-1206-F2-2
Description: Culturally Modified Tree – Post AD 1846
Relation to Project Footprint ☒ In ☐ Out Distance (m): 6 m east
Land Status: ☒ Crown ☐ Private ☐ IR ☐ Other:
 Tract 2150 PID 012905046
Kilometre Post: 1070+432+161.61
Coordinates: UTM Zone ☒ 10 ☐ 11 595976 E 5453725 N
Spread: ☐ 2 ☐ 3 ☐ 4a ☐ 4b ☐ 5a ☐ WA ☒ 5b ☐ 6 ☐ 7
☐ DBP (Reactivation) ☐ MRPP (Reactivation) ☐ JNP (Reactivation)
Environmental Alignment Sheet: CER Filing ID A7E6W0 PDF p. 70
(March 12, 2020).
Relationship to Other Features: Culturally Modified Trees SP5b-CR1-
1206-F1-1, SP5b-CR1-1206-F1-2, SP5b-CR1-1206-F1-3, SP5b-CR1-
1206-F1-4, and SP5b-CR1-1206-F2-1 are located nearby. Traditional
Land Use Site Stó:lō-943 is also on this Environmental Alignment Sheet.
Feature Description:
 Culturally Modified Tree – Post AD 1846 – cloth offering on
young cedar
 SP5b-CR1-1206-F2-2, a similar cloth offering on a young cedar,
is immediately adjacent, and a firepit was observed in their
vicinity
 Above coordinates are updated data from land surveyor
 Adjacent terrain was checked for additional CMTs following site
discovery
Location:
 6 m east TMEP Project Footprint
 27 m east of TMEP Proposed Centerline
 36 m east of Trans Mountain Pipeline (1951-1953) Centreline
 37 m north of BC-690 (Patterson Creek)
 374 m east of Fraser River
 15 m south of deactivated/overgrown access road 6-A-64-B-3.1
 17 m northwest of deactivated/overgrown access road 6-A-64-B-3.2
 95 m east-southeast of Highway 1 (Trans Canada Highway)
Date of Discovery: December 6, 2020
Discovery Narrative: Tree was identified during pre-construction site
assessment on December 6, 2020, with updated coordinates provided
by subsequent land surveyor visit.
Additional Comments:
After assessing the suitability of a trenchless crossing for nearby watercourse BC-690, it has been determined that an open ditch represents the most optimal approach to the installation of TMEP in this location,
along with concurrent geohazard mitigation work along the adjacent segment of TMPL. Managing both activities through open excavation of this area will reduce environmental risks and geohazards by allowing
them to be addressed through a single coordinated process. To accommodate the expanded scope of work and reduce the time required to complete this work, previously planned TMEP workspaces will need to
be used to their fullest extent while additional workspaces will need to be added in order to reduce safety risks to construction personnel as well as members of general public using nearby Highway 1. For this
reason, Culturally Modified Tree SP5b-CR1-1206-F1-1, which is situated in a previously planned TMEP temporary workspace, can no longer be avoided. However, newly planned workspace required for the
concurrent work on TMEP and TMPL has been explicitly planned to allow avoidance of Culturally Modified Trees SP5b-CR1-1206-F1-2, SP5b-CR1-1206-F1-3, SP5b-CR1-1206-F1-4 and SP5b-CR1-1206-F2-1
and SP5b-CR1-1206-F2-2.
</t>
  </si>
  <si>
    <t xml:space="preserve">Indigenous Community Affiliation: Stó:lō
Relevant Indigenous Plan or Policy: Stó:lō Heritage Policy, S’ólh Témèxw Use Plan Policy, Stó:lō ‘Super’ RMST Spread 5b Rev 5 (TBD); Field Plan for Stó:lō Material Culture Sites (Rev 5); TMEP CMT List
Mitigation Reference: RSMT Spread 5b (A7E6W2)
Fieldnotes: Site Name: SP5b-CR1-1206-F1-3
Description: Culturally Modified Tree – Post AD 1846
Relation to Project Footprint ☐ In ☒ Out Distance (m): 7 m
northwest
Land Status: ☒ Crown ☐ Private ☐ IR ☐ Other:
 Tract 2150 PID 012905046
Kilometre Post: 1070+432+159.61
Coordinates: UTM Zone ☒ 10 ☐ 11 595984 E 5453724 N
Spread: ☐ 2 ☐ 3 ☐ 4a ☐ 4b ☐ 5a ☐ WA ☒ 5b ☐ 6 ☐ 7
☐ DBP (Reactivation) ☐ MRPP (Reactivation) ☐ JNP (Reactivation)
Environmental Alignment Sheet: CER Filing ID A7E6W0 PDF p. 70
(March 12, 2020).
Relationship to Other Features: Culturally Modified Trees SP5b-CR1-
1206-F1-1, SP5b-CR1-1206-F1-2, SP5b-CR1-1206-F1-4, SP5b-CR1-
1206-F2-1, and SP5b-CR1-1206-F2-2 are located nearby. Traditional
Land Use Site Stó:lō-943 is also on this Environmental Alignment Sheet.
Feature Description:
 Culturally Modified Tree – Post AD 1846 – bark-stripped western
redcedar
 Above coordinates are updated data from land surveyor
 Adjacent terrain was checked for additional CMTs following site
discovery
 Tree height estimated based on BC VRI data for stand
Location:
 7 m northwest of TMEP Project Footprint
 35 m east of TMEP Proposed Centerline
 42 m east of Trans Mountain Pipeline (1951-1953) Centreline
 37 m north of BC-690 (Patterson Creek)
 384 m east of Fraser River
 18 m south of deactivated/overgrown access road 6-A-64-B-3.1
 12 m northwest of deactivated/overgrown access road 6-A-64-B-3.2
 102 m east-southeast of Highway 1 (Trans Canada Highway)
Date of Discovery: December 6, 2020
Discovery Narrative: Tree was identified during pre-construction site
assessment on December 6, 2020, with updated coordinates provided
by subsequent land surveyor visit.
Additional Comments:
After assessing the suitability of a trenchless crossing for nearby watercourse BC-690, it has been determined that an open ditch represents the most optimal approach to the installation of TMEP in this location,
along with concurrent geohazard mitigation work along the adjacent segment of TMPL. Managing both activities through open excavation of this area will reduce environmental risks and geohazards by allowing
them to be addressed through a single coordinated process. To accommodate the expanded scope of work and reduce the time required to complete this work, previously planned TMEP workspaces will need to
be used to their fullest extent while additional workspaces will need to be added in order to reduce safety risks to construction personnel as well as members of general public using nearby Highway 1. For this
reason, Culturally Modified Tree SP5b-CR1-1206-F1-1, which is situated in a previously planned TMEP temporary workspace, can no longer be avoided. However, newly planned workspace required for the
concurrent work on TMEP and TMPL has been explicitly planned to allow avoidance of Culturally Modified Trees SP5b-CR1-1206-F1-2, SP5b-CR1-1206-F1-3, SP5b-CR1-1206-F1-4 and SP5b-CR1-1206-F2-1
and SP5b-CR1-1206-F2-2.
</t>
  </si>
  <si>
    <t>Indigenous Community Affiliation: Stó:lō
Relevant Indigenous Plan or Policy: Stó:lō Heritage Policy, S’ólh Témèxw Use Plan Policy, Stó:lō ‘Super’ RMST Spread 5b Rev 5 (TBD); Field Plan for Stó:lō Material Culture Sites (Rev 5); TMEP CMT List
Mitigation Reference: RSMT Spread 5b (A7E6W2)
Fieldnotes: Site Name: SP5b-CR1-1206-F1-2
Description: Culturally Modified Tree – Post AD 1846
Relation to Project Footprint ☐ In ☒ Out Distance (m): 7 m south
Land Status: ☒ Crown ☐ Private ☐ IR ☐ Other:
 Tract 2150 PID 012905046
Kilometre Post: 1070+432+155.61
Coordinates: UTM Zone ☒ 10 ☐ 11 595981 E 5453728 N
Spread: ☐ 2 ☐ 3 ☐ 4a ☐ 4b ☐ 5a ☐ WA ☒ 5b ☐ 6 ☐ 7
☐ DBP (Reactivation) ☐ MRPP (Reactivation) ☐ JNP (Reactivation)
Environmental Alignment Sheet: CER Filing ID A7E6W0 PDF p. 70
(March 12, 2020).
Relationship to Other Features: Culturally Modified Trees SP5b-CR1-
1206-F1-1, SP5b-CR1-1206-F1-3, SP5b-CR1-1206-F1-4, SP5b-CR1-
1206-F2-1, and SP5b-CR1-1206-F2-2 are located nearby. Traditional
Land Use Site Stó:lō-943 is also on this Environmental Alignment Sheet.
Feature Description:
 Culturally Modified Tree – Post AD 1846 – bark-stripped western
redcedar
 Above coordinates are updated data from land surveyor
 Adjacent terrain was checked for additional CMTs following site
discovery
 Tree height estimated based on BC VRI data for stand
Location:
 7 m south of TMEP Project Footprint
 31 m east of TMEP Proposed Centerline
 40 m east of Trans Mountain Pipeline (1951-1953) Centreline
 42 m north of BC-690 (Patterson Creek)
 382 m east of Fraser River
 13 m south of deactivated/overgrown access road 6-A-64-B-3.1
 17 m northwest of deactivated/overgrown access road 6-A-64-B-3.2
 99 m east-southeast of Highway 1 (Trans Canada Highway)
Date of Discovery: December 6, 2020
Discovery Narrative: Tree was identified during pre-construction site
assessment on December 6, 2020, with updated coordinates provided
by subsequent land surveyor visit.
Additional Comments:
After assessing the suitability of a trenchless crossing for nearby watercourse BC-690, it has been determined that an open ditch represents the most optimal approach to the installation of TMEP in this location,
along with concurrent geohazard mitigation work along the adjacent segment of TMPL. Managing both activities through open excavation of this area will reduce environmental risks and geohazards by allowing
them to be addressed through a single coordinated process. To accommodate the expanded scope of work and reduce the time required to complete this work, previously planned TMEP workspaces will need to
be used to their fullest extent while additional workspaces will need to be added in order to reduce safety risks to construction personnel as well as members of general public using nearby Highway 1. For this
reason, Culturally Modified Tree SP5b-CR1-1206-F1-1, which is situated in a previously planned TMEP temporary workspace, can no longer be avoided. However, newly planned workspace required for the
concurrent work on TMEP and TMPL has been explicitly planned to allow avoidance of Culturally Modified Trees SP5b-CR1-1206-F1-2, SP5b-CR1-1206-F1-3, SP5b-CR1-1206-F1-4 and SP5b-CR1-1206-F2-1
and SP5b-CR1-1206-F2-2.</t>
  </si>
  <si>
    <t>Indigenous Community Affiliation: Stó:lō
Relevant Indigenous Plan or Policy: Stó:lō Heritage Policy, S’ólh Témèxw Use Plan Policy, Stó:lō ‘Super’ RMST Spread 5b Rev 5 (TBD); Field Plan for Stó:lō Material Culture Sites (Rev 5); TMEP CMT List
Mitigation Reference: RSMT Spread 5b (A7E6W2)
Fieldnotes: Site Name: SP5b-CR1-1206-F1-1
Description: Culturally Modified Tree – Post AD 1846
Relation to Project Footprint ☒ In ☐ Out Distance (m): N/A
Land Status: ☒ Crown ☐ Private ☐ IR ☐ Other:
 Tract 2150 PID 012905046
Kilometre Post: 1070+432+160.61
Coordinates: UTM Zone ☒ 10 ☐ 11 595954 E 5453725 N
Spread: ☐ 2 ☐ 3 ☐ 4a ☐ 4b ☐ 5a ☐ WA ☒ 5b ☐ 6 ☐ 7
☐ DBP (Reactivation) ☐ MRPP (Reactivation) ☐ JNP (Reactivation)
Environmental Alignment Sheet: CER Filing ID A7E6W0 PDF p. 70
(March 12, 2020).
Relationship to Other Features: Culturally Modified Trees SP5b-CR1-
1206-F1-2, SP5b-CR1-1206-F1-3, SP5b-CR1-1206-F1-4, SP5b-CR1-
1206-F2-1, and SP5b-CR1-1206-F2-2 are located nearby. Traditional
Land Use Site Stó:lō-943 and Culturally Modified Trees SP5b-CR1-
0403-2021-F1-1, SP5b-CR1-0403-2021-F1-2, and SP5b-CR1-0403-
2021-F1-3 are also on this Environmental Alignment Sheet.
Feature Description:
 Culturally Modified Tree – Post AD 1846 – bark-stripped western
redcedar
 Above coordinates are updated data from land surveyor
 Adjacent terrain was checked for additional CMTs following site
discovery
 Tree height estimated based on BC VRI data for stand
location:
 In TMEP Project Footprint
 6 m east of TMEP Proposed Centerline
 14 m east of Trans Mountain Pipeline (1951-1953) Centreline
 36 m north of BC-690 (Patterson Creek)
 353 m east of Fraser River
 12 m south of deactivated/overgrown access road 6-A-64-B-3.1
 32 m northwest of deactivated/overgrown access road 6-A-64-B-3.2
 74 m east-southeast of Highway 1 (Trans Canada Highway)
Date of Discovery: December 6, 2020
Discovery Narrative: Tree was identified during pre-construction site
assessment on December 6, 2020, with updated coordinates provided
by subsequent land surveyor visit
Additional Comments:
After assessing the suitability of a trenchless crossing for nearby watercourse BC-690, it has been determined that an open ditch represents the most optimal approach to the installation of TMEP in this location,
along with concurrent geohazard mitigation work along the adjacent segment of TMPL. Managing both activities through open excavation of this area will reduce environmental risks and geohazards by allowing
them to be addressed through a single coordinated process. To accommodate the expanded scope of work and reduce the time required to complete this work, previously planned TMEP workspaces will need to
be used to their fullest extent while additional workspaces will need to be added in order to reduce safety risks to construction personnel as well as members of general public using nearby Highway 1. For this
reason, Culturally Modified Tree SP5b-CR1-1206-F1-1, which is situated in a previously planned TMEP temporary workspace, can no longer be avoided. However, newly planned workspace required for the
concurrent work on TMEP and TMPL has been explicitly planned to allow avoidance of Culturally Modified Trees SP5b-CR1-1206-F1-2, SP5b-CR1-1206-F1-3, SP5b-CR1-1206-F1-4 and SP5b-CR1-1206-F2-1
and SP5b-CR1-1206-F2-2.</t>
  </si>
  <si>
    <t>Curate CMT Portion
Site-Specific Mitigation: Notes 1 and 8 - Condition 100 (A6Y0U2, PDF
pp. 23-28).
Note 1: General TLU Sites:
- Install signage "Environmentally Sensitive Area: SP5a-CR1-1206-F1, KP
1070+432+150.61 to KP 1070+432+165.61”;
- General Indigenous Monitoring.
Note 8: Sacred Sites
- Flag and sign (5-m buffer);
- Consult with Indigenous Communities on site-specific measures;
- Document tree (height, diameter, modification measurements)
Preferred Management Measure: Flag for Avoidance
1. Avoid tree if at all possible – avoidance is not possible, as tree is only 6 m
from ditchline.
Alternate Measure 1: Curate CMT Portion
1. Document rationale for not avoiding tree – see additional comments below.
2. CMT portion is to be kept – harvest tree and place on side of right-of-way,
keep tree separate from other felled trees, leave culturally modified areas
intact.
3. Once CMT is removed from site – remove flagging and signage.
Trans Mountain has assessed the location of the CMT relative to facilitating
pipeline construction in the area. Trans Mountain is unable to protect the CMT
through the preferred option of avoidance. Trans Mountain will harvest the CMT
and curate the culturally modified portion</t>
  </si>
  <si>
    <t>Flag for Avoidnace (Confirmed)
Note 1: General TLU Sites:
- Install signage " SP5a-CR1-0219-2021-F1-1, KP 1072.890”'
- General Indigenous Monitoring.
Note 8: Sacred Sites
- Flag and sign (5-m buffer);
- Consult with Indigenous Communities on site-specific measures;
- CMT documented February 19, 2021 (location, photo).
Preferred Management Measure: Avoidance
1. Avoid tree if at all possible.</t>
  </si>
  <si>
    <t>Curate CMT Portion
Note 1: General TLU Sites:
- Install signage “SP5b-CR1-0430-2021-F1: KP 1075.742”
- General Indigenous Monitoring.
Note 8: Sacred Sites (CMT)
- Flag and sign CMT (19 m buffer);
- Consult with Indigenous Communities on site-specific measures; 
- CMT Documented April 30, 2021: (species, diameter, height).
 Management Measure 1: .
1. Avoidance is not possible, and tree is more recent than 1846, then:
2. Document rationale for not avoiding it, explaining where the feature is within the Project Footprint 
(laydown yard), and why the tree would need to be removed for safe installation of TMEP.
Rationale: the historic logging stump is within a laydown yard. 
3. Indigenous Communities to visit tree,  and determine if they want to curate the culturally modified 
portion of the tree.
4a. If CMT portion is to be kept - Harvest tree and place on side of right-of-way, following Indigenous 
Community guidance, keep tree separate from other falled trees, leave culturally modified areas intact. 
[and/or transport to assigned Indigenous Communities repository – per guidance if requested and 
practicable].
4b. If CMT portion is not to kept, fell tree per standard timber salvage.
5. Once CMT is removed from site – remove flagging and sign</t>
  </si>
  <si>
    <t>SP5-CR1-0430-2021-F1-1</t>
  </si>
  <si>
    <t>wildlife tree fall 2021, tree is standing</t>
  </si>
  <si>
    <t>TLU</t>
  </si>
  <si>
    <t>Aquifer</t>
  </si>
  <si>
    <t>Ceremonial Area</t>
  </si>
  <si>
    <t>Cultural Site</t>
  </si>
  <si>
    <t>Travelway</t>
  </si>
  <si>
    <t>Habitation</t>
  </si>
  <si>
    <t>Hunting</t>
  </si>
  <si>
    <t>Memorial</t>
  </si>
  <si>
    <t>Navigation</t>
  </si>
  <si>
    <t>Harvesting</t>
  </si>
  <si>
    <t>Old Growth</t>
  </si>
  <si>
    <t>Park</t>
  </si>
  <si>
    <t>Waterbody</t>
  </si>
  <si>
    <t>Spiritual Site</t>
  </si>
  <si>
    <t>Tree</t>
  </si>
  <si>
    <t>Water</t>
  </si>
  <si>
    <t>Land</t>
  </si>
  <si>
    <t>Possible mound</t>
  </si>
  <si>
    <t>DiRi-66b</t>
  </si>
  <si>
    <t>DiRi-66c</t>
  </si>
  <si>
    <t>DiRi-66d</t>
  </si>
  <si>
    <t>DiRi-39c</t>
  </si>
  <si>
    <t>DiRi-39b</t>
  </si>
  <si>
    <t>DiRi-39a</t>
  </si>
  <si>
    <t>Lithic</t>
  </si>
  <si>
    <t>3-lift soils handling; stripping depths: first lift 25cms; second lift 25cms</t>
  </si>
  <si>
    <t>3-Lift soil area</t>
  </si>
  <si>
    <t>3-lift soils; Fairfield soil type; poor quality subsoils</t>
  </si>
  <si>
    <t>FAF1-59</t>
  </si>
  <si>
    <t>Soils</t>
  </si>
  <si>
    <t>3-lift soils handling; stripping depths: first lift 25-30cms; second lift 20cms</t>
  </si>
  <si>
    <t>3-lift soils; Fairfield soil type; poor quality subsoils; unstable trench</t>
  </si>
  <si>
    <t>FAF1-60</t>
  </si>
  <si>
    <t>3-lift soils handling; stripping depths: first lift 15-20cms; second lift 30cms</t>
  </si>
  <si>
    <t>FAF1-57</t>
  </si>
  <si>
    <t>3-lift soils handling; stripping depths: first lift 15cms; second lift 35cms</t>
  </si>
  <si>
    <t>FAF1-56</t>
  </si>
  <si>
    <t>3-lift soils; Fairfield soil type</t>
  </si>
  <si>
    <t>FAF1-706</t>
  </si>
  <si>
    <t>FAF1-766</t>
  </si>
  <si>
    <t>FAF1-705</t>
  </si>
  <si>
    <t>FAF1-791</t>
  </si>
  <si>
    <t>FAF1-58</t>
  </si>
  <si>
    <t>3-lift soils handling; stripping depths: first lift 20-25cms; second lift 25cms</t>
  </si>
  <si>
    <t>FAF1-404</t>
  </si>
  <si>
    <t>3-lift soils handling; stripping depths: first lift 10-15cms; second lift 30cms</t>
  </si>
  <si>
    <t>FAF1-790</t>
  </si>
  <si>
    <t>3-lift soils handling; stripping depths: first lift 10-15 cms; second lift 30 cms</t>
  </si>
  <si>
    <t>FAF1-55</t>
  </si>
  <si>
    <t>Following completion of the PCEM program, invasive plant species management will be released to Trans Mountain operations and will follow the Integrated Vegetation Management Plan (IVMP).</t>
  </si>
  <si>
    <t>Post-construction monitoring of invasive species will be a component of the Project Post-Construction Environmental Monitoring (PCEM) Program. Refer to the Weed and Vegetation Management section of the Pipeline EPP (Appendix G) and the Weed and Vegetati</t>
  </si>
  <si>
    <t>• Clearing/Access Construction: Prior to matting or stripping, cut canes close to the ground with loppers or pruners (not chainsaws).  Vegetative knotweed materials
and root balls are to be bagged, tarped, and strapped securely or placed within a sealed trailer for transport. Lined metre bags would be a viable option, or the lined GLF containers that can be securely sealed in such a way that there is no chance of soil, seeds,and fragments from escaping. and remove for off-site disposal at an approved facility.
• Matting: Place geotextile over JK 'stumps' before installing access mats.
• Stripping &amp; Grading:  Topsoil within 20m of the infestation will be stripped and stored separate from adjacent soils. Subsoils/grade material to also be stored separate within the infested area.
• Snow fence and environmental signage installed to delineate the impacted soils.
•Soil handling equipment are required to perform a level 1 clean prior to leaving area. Level 1 cleaning must be able to achieve complete removal of all soil and vegetative material.
Cleaning will be approved by a TMEP EI prior to equipment exiting area. Level 2 cleaning may be required if soils are saturated and the appropriate level of cleaning cannot be
achieved. If Level 2 cleaning is required, it is to be completed within the infested area or at a controlled wash station where material cannot be spread (i.e. Laidlaw wash bay); however, measures will be required to ensure soils are not dislodged en route to wash station.
Ensure topsoil is stored on the land parcel from where it was salvaged. Refer to Sections 6.0 and 7.0 of the Pipeline EPP (Volume 2 of the Environmental Plans), the Weed and Vegetation Management section  of the Pipeline EPP (Appendix G), and Weed and V</t>
  </si>
  <si>
    <t>•	Hydrovac: Maintain 8m buffer from flagged plants.  If it is not possible to locate holes at least 8m from the JK plants, dispose of hydrovac slurry at an approved location 
•	Equipment Cleaning: All heavy equipment, trucks (ie. hydrovac rigs), hand tools and personal clothing that comes in contact with JK plants and/or soil requires Level 1 cleaning as per the updated EPP procedure (2021-09-15) 'removal of ALL visible soil/vegetation material' for Japanese knotweed locations. At a minimum, a designated location at the exit point of the infested area must include cleaning tools and a log so that cleaning can be completed and documented before leaving the JK site.</t>
  </si>
  <si>
    <t>Japanese Knotweed</t>
  </si>
  <si>
    <t>JK-18</t>
  </si>
  <si>
    <t>JK-17</t>
  </si>
  <si>
    <t>JK-16</t>
  </si>
  <si>
    <t>Post-construction monitoring of invasive species will be a component of the Project Post-Construction
Environmental Monitoring (PCEM) Program. Refer to the Weed and Vegetation Management section of the Pipeline EPP (Appendix G) and the Weed and Vegetati</t>
  </si>
  <si>
    <t>Ensure topsoil is stored on the land parcel from where it was salvaged. Refer to Sections 6.0 and 7.0 of the Pipeline EPP (Volume 2 of the Environmental Plans), the Weed and Vegetation Management section  of the Pipeline EPP (Appendix G), and Weed and V</t>
  </si>
  <si>
    <t>JK-15</t>
  </si>
  <si>
    <t>JK-14</t>
  </si>
  <si>
    <t>JK-13</t>
  </si>
  <si>
    <t>Himalayan blackberry, reed canarygrass</t>
  </si>
  <si>
    <t>HI:AC</t>
  </si>
  <si>
    <t>This area has been extended to merge with previous HWD area.</t>
  </si>
  <si>
    <t>JK-12</t>
  </si>
  <si>
    <t>JK-11</t>
  </si>
  <si>
    <t>JK-10</t>
  </si>
  <si>
    <t>JK-9</t>
  </si>
  <si>
    <t>JK-8</t>
  </si>
  <si>
    <t>Common tansy, Himalayan blackberry, reed canarygrass, queen-devil hawkweed, oxeye daisy, orchard-grass</t>
  </si>
  <si>
    <t>TC:HI:AC:QH:OD:OG</t>
  </si>
  <si>
    <t>MR/KM/SG/NG</t>
  </si>
  <si>
    <t>Himalayan Blackberry</t>
  </si>
  <si>
    <t>SP5B-CR02-0303-F1</t>
  </si>
  <si>
    <t>HI</t>
  </si>
  <si>
    <t>NG/GS</t>
  </si>
  <si>
    <t>SP5B-CR01-0224-F1</t>
  </si>
  <si>
    <t>JK-19</t>
  </si>
  <si>
    <t>Common Tansy, Himalayan Blackberry</t>
  </si>
  <si>
    <t>SP5B-CR01-0224-F3</t>
  </si>
  <si>
    <t>TC:HI</t>
  </si>
  <si>
    <t>JK-7</t>
  </si>
  <si>
    <t>30 x 210 m</t>
  </si>
  <si>
    <t>Common tansy</t>
  </si>
  <si>
    <t>JK-6</t>
  </si>
  <si>
    <t>JK-5</t>
  </si>
  <si>
    <t>JK-4</t>
  </si>
  <si>
    <t>JK-3</t>
  </si>
  <si>
    <t>KM</t>
  </si>
  <si>
    <t>Weed area edited to start at point where TMEP ROW intersects with existing TMPL ROW (extensive weed cover). HWD area extended May 2021.</t>
  </si>
  <si>
    <t>2020: SP5B-CR1-0725-F1; 2021: SP5B-CR1-0512-F1; 2022: SP5B-CR01-0328-F01</t>
  </si>
  <si>
    <t>JK-2</t>
  </si>
  <si>
    <t xml:space="preserve">Japanese knotweed: sporadically occurring plants with a few small patches (concentrated 1027.88-1027.90 and 1027.96-1028.10). All within TMEP ROW. </t>
  </si>
  <si>
    <t>2022: SP5B-CR01-0329-F01</t>
  </si>
  <si>
    <t>JK-20</t>
  </si>
  <si>
    <t>JK-1</t>
  </si>
  <si>
    <t xml:space="preserve"> </t>
  </si>
  <si>
    <t>R</t>
  </si>
  <si>
    <t>Hope-Abbo_NW1045</t>
  </si>
  <si>
    <t> 2022: SP5B-CR01-0210-WT-723</t>
  </si>
  <si>
    <t>Wetland Complex.</t>
  </si>
  <si>
    <t>WT-812a_M-G-III</t>
  </si>
  <si>
    <t>Wetland Complex. M-G-III (Seasonal Graminoid Marsh)</t>
  </si>
  <si>
    <t>Low-Moderate (28%)</t>
  </si>
  <si>
    <t>WT-812a_S-Wd</t>
  </si>
  <si>
    <t>﻿S-Wd (Wooded Deciduous Swamp)</t>
  </si>
  <si>
    <t>Wetland Complex. ﻿S-Wd (Wooded Deciduous Swamp)</t>
  </si>
  <si>
    <t>Hope-Abbo_NW1013point6</t>
  </si>
  <si>
    <t>Shrub staking/bare root stock </t>
  </si>
  <si>
    <t>salmonberry, small-flowered bulrush, lady fern, Equisetum spp., reed canarygrass</t>
  </si>
  <si>
    <t>WT-1271a_S-Wm</t>
  </si>
  <si>
    <t>S-Wm (Wooded Mixedwood Swamp)</t>
  </si>
  <si>
    <t>KM/SG</t>
  </si>
  <si>
    <t>WT-710d_M-G-IV</t>
  </si>
  <si>
    <t>Wetland Complex. M-G-IV (Semi-Permanent Graminoid Marsh) </t>
  </si>
  <si>
    <t>SP5b-ACR3-0712-F5</t>
  </si>
  <si>
    <t xml:space="preserve">Wetland Complex. Highway approximately 20m east. And additional existing ROW approximately 20m west. Wetland is parallel to highway and receives water from 4 new features noted on the Proposed ROW (SP5b-ACR3-0722-F1-4). </t>
  </si>
  <si>
    <t>High-Moderate (57%)</t>
  </si>
  <si>
    <t>WT-710d_S-Wd</t>
  </si>
  <si>
    <t>﻿Wetland Complex. S-Wd (Wooded Deciduous Swamp)</t>
  </si>
  <si>
    <t>WT-710b_M-G-II</t>
  </si>
  <si>
    <t>M-G-II (Temporary Graminoid Marsh)</t>
  </si>
  <si>
    <t>WT-710a_S-S-III</t>
  </si>
  <si>
    <t>WT-709c_S-Wd</t>
  </si>
  <si>
    <t xml:space="preserve">WT-709b_W-A-V </t>
  </si>
  <si>
    <t>WT-709a_S-S-III</t>
  </si>
  <si>
    <t>WT-707b_M-G-IV</t>
  </si>
  <si>
    <t>WT-707a_M-G-II</t>
  </si>
  <si>
    <t xml:space="preserve">WT-390a_M-G-III </t>
  </si>
  <si>
    <t>Conduct additional enhancement measures as per Wetland Offset Workplan pre- or during construction; Use reclamation measures as per High habitat function in Riparian Habitat Management Plan during reclamation (post-construction); Shrub staking/bare root stock </t>
  </si>
  <si>
    <t>Merr-Hope_W960 </t>
  </si>
  <si>
    <t>﻿S-S-III (Seasonal Shrubby Swamp)</t>
  </si>
  <si>
    <t>Wetland</t>
  </si>
  <si>
    <t>High Weed Density</t>
  </si>
  <si>
    <t>3-Lift Soil</t>
  </si>
  <si>
    <t>Water Well</t>
  </si>
  <si>
    <t>Rare Plants</t>
  </si>
  <si>
    <t>HWD</t>
  </si>
  <si>
    <t>3LS</t>
  </si>
  <si>
    <t>WW</t>
  </si>
  <si>
    <t>RARE</t>
  </si>
  <si>
    <t>WT</t>
  </si>
  <si>
    <t>[36,133,136]</t>
  </si>
  <si>
    <t>[19,170,142]</t>
  </si>
  <si>
    <t>Reclamation Unit 6.1 - Jessica [RC-Note 3]</t>
  </si>
  <si>
    <t>RU 6.1 - Jessica</t>
  </si>
  <si>
    <t>Refer to Section 9.0 of the Resource Specific Mitigation Tables for seed mixes listed by Reclamation Unit.</t>
  </si>
  <si>
    <t>Reclamation Unit 6.2 - Hope [RC-Note 3]</t>
  </si>
  <si>
    <t>RU 6.2 - Hope</t>
  </si>
  <si>
    <t>Reclamation Unit 6.3 - Vedder [RC-Note 3]</t>
  </si>
  <si>
    <t>RU 6.3 - Vedder</t>
  </si>
  <si>
    <t>The target volume provided is an average of baseline conditions across the Popkum Indian Reserve No. 1. Replacement of CWD should achieve the target average volume per hectare, but mimic natural patterns (i.e., patchiness) of CWD accumulation (some areas will have higher volumes of CWD than others). To achieve this, CWD should be randomly scattered across the Project Footprint (single pieces) with overlap between some pieces (small piles). Piles will be &lt; 5 m3 to coincide with BC Wildfire Hazard Abatement guidelines. Large pieces preferred (&gt;20 cm diameter), however smaller pieces can also be used. Include a variety of decay classes if existing CWD can be salvaged prior to construction. Coverage should not be so excessive that it inhibits vegetation growth, seeding or planting.</t>
  </si>
  <si>
    <t>To replace microhabitat features that provide cover and nesting substrates. CWD replacement should be targeted within areas where it would naturally occur (i.e., where forested areas existed prior to construction or are adjacent to the pipeline
construction footprint).</t>
  </si>
  <si>
    <t>1/12/2022</t>
  </si>
  <si>
    <t>CWD replacement should be targeted within areas where it would naturally occur (i.e., where forested areas existed prior to construction or are adjacent to the pipeline construction footprint); 67 m3/ha of CWD required</t>
  </si>
  <si>
    <t>Popkum IR No. 1</t>
  </si>
  <si>
    <t>Popkum Indian Reserve No. 1</t>
  </si>
  <si>
    <t>Oregon forestsnail habitat: To replace microhabitat features that provide cover and nesting substrates</t>
  </si>
  <si>
    <t>OFS-01-CWD2</t>
  </si>
  <si>
    <t>Coarse Woody Debris</t>
  </si>
  <si>
    <t>CWD</t>
  </si>
  <si>
    <t>67 m3/ha CWD</t>
  </si>
  <si>
    <t>Coarse Woody Debris - OFS-01-CWD2 (67 m3/ha)</t>
  </si>
  <si>
    <t>The target volume provided is an average of baseline conditions across the Peters Indian Reserves No. 1 and 1A critical habitat area. Replacement of CWD should achieve the target average volume per hectare, but mimic natural patterns (i.e., patchiness) of CWD accumulation (some areas will have higher volumes of CWD than others). To achieve this, CWD should be randomly scattered across the Project Footprint (single pieces) with overlap between some pieces (small piles). Piles will be &lt; 5 m3 to coincide with BC Wildfire Hazard Abatement guidelines. Large pieces preferred (&gt;20 cm diameter), however smaller pieces can also be used. Include a variety of decay classes if existing CWD can be salvaged prior to construction. Coverage should not be so excessive that it inhibits vegetation growth, seeding or planting.</t>
  </si>
  <si>
    <t>Peters IR No. 1 and 1A</t>
  </si>
  <si>
    <t>Peters Indian Reserve No. 1 and 1A</t>
  </si>
  <si>
    <t>OFS-01-CWD1</t>
  </si>
  <si>
    <t>Coarse Woody Debris - OFS-01-CWD1 (67 m3/ha)</t>
  </si>
  <si>
    <t>The target volume provided is an average of baseline conditions across the Hunter Creek critical habitat area. Replacement of CWD should achieve the target average volume per hectare, but mimic natural patterns (i.e., patchiness) of CWD accumulation (some areas will have higher volumes of CWD than others). To achieve this, CWD should be randomly scattered across the Project Footprint (single pieces) with overlap between some pieces (small piles). Piles will be &lt; 5 m3 to coincide with BC Wildfire Hazard Abatement guidelines. Large pieces preferred (&gt;20 cm diameter), however smaller pieces can also be used. Include a variety of decay classes if existing CWD can be salvaged prior to construction. Coverage should not be so excessive that it inhibits vegetation growth, seeding or planting</t>
  </si>
  <si>
    <t>CWD replacement should be targeted within areas where it would naturally occur (i.e., where forested areas existed prior to construction or are adjacent to the pipeline construction footprint); 121 m3/ha of CWD required</t>
  </si>
  <si>
    <t>WF-OFS-01</t>
  </si>
  <si>
    <t>WF-OFS-01-CWD4</t>
  </si>
  <si>
    <t>121 m3/ha CWD</t>
  </si>
  <si>
    <t>Coarse Woody Debris - WF-OFS-01-CWD4 (121 m3/ha)</t>
  </si>
  <si>
    <t>The target volume provided is an average of baseline conditions across the Hunter Creek critical habitat area. Replacement of CWD should achieve the target average volume per hectare, but mimic natural patterns (i.e., patchiness) of CWD accumulation (some areas will have higher volumes of CWD than others). To achieve this, CWD should be randomly scattered across the Project Footprint (single pieces) with overlap between some pieces (small piles). Piles will be &lt; 5 m3 to coincide with BC Wildfire Hazard Abatement guidelines. Large pieces preferred (&gt;20 cm diameter), however smaller pieces can also be used. Include a variety of decay classes if existing CWD can be salvaged prior to construction. Coverage should not be so excessive that it inhibits vegetation growth, seeding or planting.</t>
  </si>
  <si>
    <t>Oregon forestsnail Final critical habitat: To replace microhabitat features that provide cover and nesting substrates</t>
  </si>
  <si>
    <t>WF-OFS-01-CWD3</t>
  </si>
  <si>
    <t>Coarse Woody Debris - WF-OFS-01-CWD3 (121 m3/ha)</t>
  </si>
  <si>
    <t>WF-OFS-01-CWD2</t>
  </si>
  <si>
    <t>Coarse Woody Debris - WF-OFS-01-CWD2 (121 m3/ha)</t>
  </si>
  <si>
    <t>WF-OFS-01-CWD1</t>
  </si>
  <si>
    <t>Coarse Woody Debris - WF-OFS-01-CWD1 (121 m3/ha)</t>
  </si>
  <si>
    <t>The target volume provided is an average of baseline conditions across the WHA. Replacement of CWD should achieve the target average volume per hectare, but mimic natural patterns (i.e., patchiness) of CWD accumulation (some areas will have higher volumes of CWD than others). To achieve this, CWD should be randomly scattered across the Project Footprint (single pieces) with overlap between some pieces (small piles). Piles will be &lt; 5 m3 to coincide with BC Wildfire Hazard Abatement guidelines. Large pieces preferred (&gt;50 cm diameter and 5 m in length), however smaller pieces can also be used. Include a variety of decay classes if existing CWD can be salvaged prior to construction. Prefer species that decay slowly (e.g., cedar). Coverage should not be so excessive that it inhibits vegetation growth, seeding or planting</t>
  </si>
  <si>
    <t>To enhance restoration of natural habitat characteristics and provide microhabitat features for prey. CWD replacement should be targeted within areas where it would naturally occur (i.e., where forested areas existed prior to construction or are adjacent to the pipeline
construction footprint).</t>
  </si>
  <si>
    <t>CWD replacement should be targeted within areas where it would naturally occur (i.e., where forested areas existed prior to construction or are adjacent to the pipeline construction footprint); 138 m3/ha of CWD required</t>
  </si>
  <si>
    <t>WFA-41</t>
  </si>
  <si>
    <t>Sowaqua Spotted Owl WHA: To enhance restoration of natural habitat characteristics and provide microhabitat features for prey</t>
  </si>
  <si>
    <t>WFA-41-CWD7</t>
  </si>
  <si>
    <t>138 m3/ha CWD</t>
  </si>
  <si>
    <t>Coarse Woody Debris - WFA-41-CWD7 (138 m3/ha)</t>
  </si>
  <si>
    <t>WFA-40</t>
  </si>
  <si>
    <t>WFA-40-CWD6</t>
  </si>
  <si>
    <t>Coarse Woody Debris - WFA-40-CWD6 (138 m3/ha)</t>
  </si>
  <si>
    <t>WFA-39</t>
  </si>
  <si>
    <t>WFA-39-CWD5</t>
  </si>
  <si>
    <t>Coarse Woody Debris - WFA-39-CWD5 (138 m3/ha)</t>
  </si>
  <si>
    <t>WFA-38</t>
  </si>
  <si>
    <t>WFA-38-CWD4</t>
  </si>
  <si>
    <t>Coarse Woody Debris - WFA-38-CWD4 (138 m3/ha)</t>
  </si>
  <si>
    <t>WFA-37</t>
  </si>
  <si>
    <t>WFA-37-CWD3</t>
  </si>
  <si>
    <t>Coarse Woody Debris - WFA-37-CWD3 (138 m3/ha)</t>
  </si>
  <si>
    <t>WFA-36</t>
  </si>
  <si>
    <t>WFA-36-CWD2</t>
  </si>
  <si>
    <t>Coarse Woody Debris - WFA-36-CWD2 (138 m3/ha)</t>
  </si>
  <si>
    <t>WFA-35</t>
  </si>
  <si>
    <t>WFA-35-CWD1</t>
  </si>
  <si>
    <t>Coarse Woody Debris - WFA-35-CWD1 (138 m3/ha)</t>
  </si>
  <si>
    <t>Construct across the footprint where it narrows afterConstruct across the footprint where it narrows after extra TWS before creek crossing. Extend barrier into
forest on edges. Plant vegetation screen along the barrier and into the adjacent forest. Barrier should be minimum 2 m high. Rollback/boulder barrier with vegetation screen
may be used as an alternate method to control access and line-of-sight.</t>
  </si>
  <si>
    <t>Line-of-sight barrier; Candidate location for line of sight barrier (constructed timber berm).</t>
  </si>
  <si>
    <t>Candidate location for line-of-sight barrier (constructed timber berm); 30-40 m3/ha of CWD required</t>
  </si>
  <si>
    <t>Crown (notation: sand and gravel)</t>
  </si>
  <si>
    <t>30-40</t>
  </si>
  <si>
    <t>North Cascades GBPU</t>
  </si>
  <si>
    <t>North Cascades GBPU: Line-of-sight barrier</t>
  </si>
  <si>
    <t>North Cascades GBPU-CWD3</t>
  </si>
  <si>
    <t>30-40 m3/ha CWD</t>
  </si>
  <si>
    <t>Coarse Woody Debris - North Cascades GBPU-CWD3 (30-40 m3/ha)</t>
  </si>
  <si>
    <t>Candidate location for line-of-sight barrier (constructed timber berm); 40-50 m3/ha of CWD required</t>
  </si>
  <si>
    <t>40-50</t>
  </si>
  <si>
    <t>North Cascades GBPU-CWD2</t>
  </si>
  <si>
    <t>40-50 m3/ha CWD</t>
  </si>
  <si>
    <t>Coarse Woody Debris - North Cascades GBPU-CWD2 (40-50 m3/ha)</t>
  </si>
  <si>
    <t>North Cascades GBPU-CWD1</t>
  </si>
  <si>
    <t>Coarse Woody Debris - North Cascades GBPU-CWD1 (40-50 m3/ha)</t>
  </si>
  <si>
    <t>A or B</t>
  </si>
  <si>
    <t>Triton</t>
  </si>
  <si>
    <t>LM</t>
  </si>
  <si>
    <t>Section 11 (Post-Construction)</t>
  </si>
  <si>
    <t>Ramp and Culvert</t>
  </si>
  <si>
    <t>Isolation if water present / Open-cut if dry or frozen to bottom</t>
  </si>
  <si>
    <t>Anytime</t>
  </si>
  <si>
    <t>Open</t>
  </si>
  <si>
    <t>NCD</t>
  </si>
  <si>
    <t>Unnamed Drainage</t>
  </si>
  <si>
    <t>SP5B-CR01-0225-F1</t>
  </si>
  <si>
    <t>BC-681a</t>
  </si>
  <si>
    <t>Watercourses</t>
  </si>
  <si>
    <t>C or D</t>
  </si>
  <si>
    <t>Feature connects to BC-681 (S3); no barriers to fish migration; CCT captured in PPC in BC-681.</t>
  </si>
  <si>
    <t xml:space="preserve">Section 11 </t>
  </si>
  <si>
    <t>Clear-Span Bridge</t>
  </si>
  <si>
    <t>Isolation with fish salvage and water quality monitoring (1)</t>
  </si>
  <si>
    <t>August 1 - January 31</t>
  </si>
  <si>
    <t>August 1 - September 15</t>
  </si>
  <si>
    <t>S4*</t>
  </si>
  <si>
    <t>Unnamed Channel</t>
  </si>
  <si>
    <t>SP5B-CR01-0225-F2</t>
  </si>
  <si>
    <t>BC-680d</t>
  </si>
  <si>
    <t>B or C</t>
  </si>
  <si>
    <t>S6</t>
  </si>
  <si>
    <t>SP5B-CR01-0225-F3</t>
  </si>
  <si>
    <t>BC-680c</t>
  </si>
  <si>
    <t>SP5B-CR01-0225-F4</t>
  </si>
  <si>
    <t>BC-680b</t>
  </si>
  <si>
    <t>M</t>
  </si>
  <si>
    <t>W1739.4</t>
  </si>
  <si>
    <t>BC-704</t>
  </si>
  <si>
    <t>Prov. fish collection permit obtained; may not be required (NFB at crossing)</t>
  </si>
  <si>
    <t>W2149.0</t>
  </si>
  <si>
    <t>BC-701a</t>
  </si>
  <si>
    <t>W1736.4</t>
  </si>
  <si>
    <t>BC-701</t>
  </si>
  <si>
    <t>Trenchless (Down-The-Hole Hammer)</t>
  </si>
  <si>
    <t>Anytime - Trenchless</t>
  </si>
  <si>
    <t>W1735.2</t>
  </si>
  <si>
    <t>BC-700a</t>
  </si>
  <si>
    <t>Prov. and Fed. fish collection permit obtained; may not be required (trenchless crossing method)</t>
  </si>
  <si>
    <t>H</t>
  </si>
  <si>
    <t>Clear-Span Bridge or other regulatory approved crossing method</t>
  </si>
  <si>
    <t xml:space="preserve">Anytime - Trenchless
</t>
  </si>
  <si>
    <t>S4</t>
  </si>
  <si>
    <t>W1734.2</t>
  </si>
  <si>
    <t>BC-700</t>
  </si>
  <si>
    <t>W1732.4</t>
  </si>
  <si>
    <t>BC-698</t>
  </si>
  <si>
    <t>F or G</t>
  </si>
  <si>
    <t>Prov. fish collection permit obtained; may not be required (trenchless crossing method)</t>
  </si>
  <si>
    <t>August 1 - August 31</t>
  </si>
  <si>
    <t>S2</t>
  </si>
  <si>
    <t>W1731.4</t>
  </si>
  <si>
    <t>BC-697</t>
  </si>
  <si>
    <t>W1730.4</t>
  </si>
  <si>
    <t>BC-696</t>
  </si>
  <si>
    <t>August 1 -September 30</t>
  </si>
  <si>
    <t>S3</t>
  </si>
  <si>
    <t>W1729.4</t>
  </si>
  <si>
    <t>BC-695</t>
  </si>
  <si>
    <t>Isolation with water quality monitoring if flowing (1) / Open-cut if dry or frozen to bottom</t>
  </si>
  <si>
    <t>S6/S4</t>
  </si>
  <si>
    <t>W1728.4</t>
  </si>
  <si>
    <t>BC-694</t>
  </si>
  <si>
    <t>Prov. fish collection permit obtained; may not be required (NFB at crossing). Crossing changed from NCD to S6 during route walk January 25, 2022.</t>
  </si>
  <si>
    <t>SP5B-CR01-0125-F03</t>
  </si>
  <si>
    <t>BC-693c</t>
  </si>
  <si>
    <t>Post-flood drainage channel across RoW; discontinous bed and banks and subsurface flow at western limit of RoW.</t>
  </si>
  <si>
    <t>SP5B-CR01-0125-F02</t>
  </si>
  <si>
    <t>BC-693b</t>
  </si>
  <si>
    <t>SP5B-CR01-0125-F01</t>
  </si>
  <si>
    <t>BC-693a</t>
  </si>
  <si>
    <t>Isolation with water quality monitoring if flowing / Open-cut if dry or frozen to bottom</t>
  </si>
  <si>
    <t>S6/S3</t>
  </si>
  <si>
    <t>W1727.4</t>
  </si>
  <si>
    <t>BC-693</t>
  </si>
  <si>
    <t>W1726.4</t>
  </si>
  <si>
    <t>BC-692</t>
  </si>
  <si>
    <t>Prov. fish collection permit obtained; may not be required (NFB at crossing); feature changed from S6 to NCD based on field assessment completed on March. 28, 2022</t>
  </si>
  <si>
    <t>Ramp and Culvert or Clear-Span Bridge</t>
  </si>
  <si>
    <t>W1725.4</t>
  </si>
  <si>
    <t>BC-691</t>
  </si>
  <si>
    <t>Classification error; changed from S4* to S6.</t>
  </si>
  <si>
    <t xml:space="preserve">Completed </t>
  </si>
  <si>
    <t>W5953.0</t>
  </si>
  <si>
    <t>BC-690b</t>
  </si>
  <si>
    <t>Classification error; changed from S6 to S4*.</t>
  </si>
  <si>
    <t xml:space="preserve">Isolation with fish salvage if flowing / Open-cut if dry or frozen to bottom </t>
  </si>
  <si>
    <t>W5684.0</t>
  </si>
  <si>
    <t>BC-690a</t>
  </si>
  <si>
    <t>G</t>
  </si>
  <si>
    <t>S1B</t>
  </si>
  <si>
    <t>W1724.5</t>
  </si>
  <si>
    <t>BC-690</t>
  </si>
  <si>
    <t>W5952.0</t>
  </si>
  <si>
    <t>SP5B-CR3-0916-F3</t>
  </si>
  <si>
    <t>BC-689a</t>
  </si>
  <si>
    <t>GS/MV</t>
  </si>
  <si>
    <t>Isolation with water quality monitoring (1)</t>
  </si>
  <si>
    <t>S5/S2</t>
  </si>
  <si>
    <t>W1723.4</t>
  </si>
  <si>
    <t>BC-689</t>
  </si>
  <si>
    <t>W2111.1</t>
  </si>
  <si>
    <t xml:space="preserve">SP5B-CR3-0918-BC688a </t>
  </si>
  <si>
    <t>BC-688a</t>
  </si>
  <si>
    <t>W1722.5</t>
  </si>
  <si>
    <t>BC-688</t>
  </si>
  <si>
    <t>Classification error; changed from NCD to S5/NCD (FB).</t>
  </si>
  <si>
    <t>S5/NCD (FB)</t>
  </si>
  <si>
    <t>W1721.5</t>
  </si>
  <si>
    <t>BC-687</t>
  </si>
  <si>
    <t>NCD Separate from BC-686 according to TM EI; added PXID</t>
  </si>
  <si>
    <t>W2235.0</t>
  </si>
  <si>
    <t>SP5B-CR3-0918-BC686</t>
  </si>
  <si>
    <t>BC-686a</t>
  </si>
  <si>
    <t>Classification error; changed from S5/NCD (FB) to S6/NCD (FB).</t>
  </si>
  <si>
    <t>S6/NCD (FB)</t>
  </si>
  <si>
    <t>W1720.5</t>
  </si>
  <si>
    <t>BC-686</t>
  </si>
  <si>
    <t>Classification error; changed from S6 to NCD.</t>
  </si>
  <si>
    <t>W5951.0</t>
  </si>
  <si>
    <t>BC-685b</t>
  </si>
  <si>
    <t>Classification error; changed from NCD to S6.</t>
  </si>
  <si>
    <t>W5683.0</t>
  </si>
  <si>
    <t>BC-685a</t>
  </si>
  <si>
    <t>Classification error; changed from NCD to S1B.</t>
  </si>
  <si>
    <t>W1719.4</t>
  </si>
  <si>
    <t>BC-685</t>
  </si>
  <si>
    <t>S5/S3</t>
  </si>
  <si>
    <t>W1718.5</t>
  </si>
  <si>
    <t>BC-684</t>
  </si>
  <si>
    <t>Classification error; changed from S6 to S5/S3.</t>
  </si>
  <si>
    <t xml:space="preserve">Isolation with water quality monitoring if flowing / Open-cut if dry or frozen to bottom  </t>
  </si>
  <si>
    <t>W2110.1</t>
  </si>
  <si>
    <t>BC-683a</t>
  </si>
  <si>
    <t>Classification error; changed from S6 to S6/S3.</t>
  </si>
  <si>
    <t>W1717.4</t>
  </si>
  <si>
    <t>BC-683</t>
  </si>
  <si>
    <t>Classification error; changed from S5/S3 to NCD.</t>
  </si>
  <si>
    <t>W5681.0</t>
  </si>
  <si>
    <t>BC-682o</t>
  </si>
  <si>
    <t>W5680.0</t>
  </si>
  <si>
    <t>Sp5b-ACR2-0715-F15</t>
  </si>
  <si>
    <t>BC-682n</t>
  </si>
  <si>
    <t>Added PXID.</t>
  </si>
  <si>
    <t>W2234.0</t>
  </si>
  <si>
    <t>SP5B-CR1-0510-F2</t>
  </si>
  <si>
    <t>BC-682m.1</t>
  </si>
  <si>
    <t>W5679.0</t>
  </si>
  <si>
    <t>Sp5b-ACR2-0715-F14</t>
  </si>
  <si>
    <t>BC-682m</t>
  </si>
  <si>
    <t>W5678.0</t>
  </si>
  <si>
    <t>Sp5b-ACR2-0715-F13</t>
  </si>
  <si>
    <t>BC-682l</t>
  </si>
  <si>
    <t>Classification error; changed from S6/S3 from S6.</t>
  </si>
  <si>
    <t>W5677.0</t>
  </si>
  <si>
    <t>BC-682k</t>
  </si>
  <si>
    <t>W5676.0</t>
  </si>
  <si>
    <t>Sp5b-ACR2-0715-F11</t>
  </si>
  <si>
    <t>BC-682j</t>
  </si>
  <si>
    <t>W5675.0</t>
  </si>
  <si>
    <t>Sp5b-ACR2-0715-F7</t>
  </si>
  <si>
    <t>BC-682i</t>
  </si>
  <si>
    <t>W5674.0</t>
  </si>
  <si>
    <t>Sp5b-ACR2-0715-F8_</t>
  </si>
  <si>
    <t>BC-682h</t>
  </si>
  <si>
    <t>W5673.0</t>
  </si>
  <si>
    <t>Sp5b-ACR2-0715-F6</t>
  </si>
  <si>
    <t>BC-682g</t>
  </si>
  <si>
    <t>W5672.0</t>
  </si>
  <si>
    <t>Sp5b-ACR2-0715-F9</t>
  </si>
  <si>
    <t>BC-682f</t>
  </si>
  <si>
    <t>W5671.0</t>
  </si>
  <si>
    <t>Sp5b-ACR2-0715-F5</t>
  </si>
  <si>
    <t>BC-682e</t>
  </si>
  <si>
    <t>W5670.0</t>
  </si>
  <si>
    <t>Sp5b-ACR2-0715-F4</t>
  </si>
  <si>
    <t>BC-682d</t>
  </si>
  <si>
    <t>W5669.0</t>
  </si>
  <si>
    <t>Sp5b-ACR2-0715-F2</t>
  </si>
  <si>
    <t>BC-682c</t>
  </si>
  <si>
    <t>W5668.0</t>
  </si>
  <si>
    <t>Sp5b-ACR2-0715-F3</t>
  </si>
  <si>
    <t>BC-682b</t>
  </si>
  <si>
    <t>W5667.0</t>
  </si>
  <si>
    <t>Sp5b-ACR2-0715-F1</t>
  </si>
  <si>
    <t>BC-682a</t>
  </si>
  <si>
    <t>W5950.0</t>
  </si>
  <si>
    <t>SP5B-CR4-0924-F1</t>
  </si>
  <si>
    <t>BC-682.1</t>
  </si>
  <si>
    <t>NG/KM/SG</t>
  </si>
  <si>
    <t xml:space="preserve">Anytime
</t>
  </si>
  <si>
    <t>W1716.4</t>
  </si>
  <si>
    <t>BC-682</t>
  </si>
  <si>
    <t>W1715.5</t>
  </si>
  <si>
    <t>BC-681</t>
  </si>
  <si>
    <t>W5665.0</t>
  </si>
  <si>
    <t>SP5B-CR1-0326-BC678a</t>
  </si>
  <si>
    <t>BC-678a</t>
  </si>
  <si>
    <t>NG/NC/TS</t>
  </si>
  <si>
    <t>New post-flood feature identified by AEW; determined to be non fish-bearing due to steep gradient and possible culvert barrier.</t>
  </si>
  <si>
    <t>SP5B-CR01-0317-F1</t>
  </si>
  <si>
    <t>BC-678b</t>
  </si>
  <si>
    <t>Trenchless</t>
  </si>
  <si>
    <t>W5993.0</t>
  </si>
  <si>
    <t>BC-678.1</t>
  </si>
  <si>
    <t>Unnamed Channel (Phillips Creek)</t>
  </si>
  <si>
    <t>W2032.0</t>
  </si>
  <si>
    <t>SP5B-CR1-0327-F1</t>
  </si>
  <si>
    <t>BC-678</t>
  </si>
  <si>
    <t>2021/12/17: MOC 631 reroute (UTM/KP change)</t>
  </si>
  <si>
    <t>S5</t>
  </si>
  <si>
    <t>W1711.4</t>
  </si>
  <si>
    <t>BC-676</t>
  </si>
  <si>
    <t>W1710.5</t>
  </si>
  <si>
    <t>BC-675</t>
  </si>
  <si>
    <t>W1709.3</t>
  </si>
  <si>
    <t>BC-674</t>
  </si>
  <si>
    <t>W1705.4</t>
  </si>
  <si>
    <t>BC-672</t>
  </si>
  <si>
    <t>W5664.0</t>
  </si>
  <si>
    <t>TMX-162</t>
  </si>
  <si>
    <t>BC-669d2</t>
  </si>
  <si>
    <t>W2103.1</t>
  </si>
  <si>
    <t>SP5B-CR2-0811-BC-699d1</t>
  </si>
  <si>
    <t>BC-669d1</t>
  </si>
  <si>
    <t>W1706.4</t>
  </si>
  <si>
    <t>BC-669d</t>
  </si>
  <si>
    <t xml:space="preserve">Clear-Span Bridge or other regulatory approved crossing method </t>
  </si>
  <si>
    <t>W1704.5</t>
  </si>
  <si>
    <t>BC-669c</t>
  </si>
  <si>
    <t>W1703.5</t>
  </si>
  <si>
    <t>BC-669b</t>
  </si>
  <si>
    <t>W5663.0</t>
  </si>
  <si>
    <t>TMX-161</t>
  </si>
  <si>
    <t>BC-669a2</t>
  </si>
  <si>
    <t>W2102.1</t>
  </si>
  <si>
    <t>SP5B-CR2-0811-BC-669a1</t>
  </si>
  <si>
    <t>BC-669a1</t>
  </si>
  <si>
    <t>Classification error; changed from NCD to S6/NCD (FB).</t>
  </si>
  <si>
    <t>W1702.6</t>
  </si>
  <si>
    <t>BC-669a</t>
  </si>
  <si>
    <t>Classification error; changed from S6/NCD (FB) to NCD.</t>
  </si>
  <si>
    <t>W5662.0</t>
  </si>
  <si>
    <t>BC-669.3</t>
  </si>
  <si>
    <t>W5661.0</t>
  </si>
  <si>
    <t>SP5b-ACR3-0715-F2</t>
  </si>
  <si>
    <t>BC-669.2</t>
  </si>
  <si>
    <t>W5660.0</t>
  </si>
  <si>
    <t>SP5b-ACR3-0715-F1</t>
  </si>
  <si>
    <t>BC-669.1</t>
  </si>
  <si>
    <t>W1701.7</t>
  </si>
  <si>
    <t>BC-669</t>
  </si>
  <si>
    <t xml:space="preserve">Prov. and Fed. fish collection permit obtained; may not be required (trenchless crossing method). 2022-03-30: The RBZ for the current wetted channel (brand new since the floods) was flagged/staked in addition to the flagging that is currently in place for original channel. This will ensure riparian guidelines are followed within the RBZ for both the new channel and old channel (MOTI will be moving the channel back at some point). </t>
  </si>
  <si>
    <t>Wahleach Creek</t>
  </si>
  <si>
    <t>W1700.5</t>
  </si>
  <si>
    <t>BC-668</t>
  </si>
  <si>
    <t>W1699.4</t>
  </si>
  <si>
    <t>BC-667</t>
  </si>
  <si>
    <t>E or F</t>
  </si>
  <si>
    <t>Lorenzetta Creek</t>
  </si>
  <si>
    <t>W1698.6</t>
  </si>
  <si>
    <t>BC-666</t>
  </si>
  <si>
    <t>Feature was classified as NVC in 2012; based on site card and information from field the classification changed to NCD (low lying area inundated with water); culvert present upstream.</t>
  </si>
  <si>
    <t>Ramp and Culvert or other regulatory approved crossing method</t>
  </si>
  <si>
    <t>W5438.0</t>
  </si>
  <si>
    <t>SP5B-CR2-0612-F2</t>
  </si>
  <si>
    <t>BC-664</t>
  </si>
  <si>
    <t>W1695.5</t>
  </si>
  <si>
    <t>BC-663</t>
  </si>
  <si>
    <t>Hunter Creek</t>
  </si>
  <si>
    <t>W1694.6</t>
  </si>
  <si>
    <t>BC-662</t>
  </si>
  <si>
    <t>W5775.0</t>
  </si>
  <si>
    <t>SP5B-CR3-0806-F1</t>
  </si>
  <si>
    <t>BC-660b</t>
  </si>
  <si>
    <t>Crossing changed from NCD to S6 during route walk January 25, 2022.</t>
  </si>
  <si>
    <t>W2148.0</t>
  </si>
  <si>
    <t>BC-660a</t>
  </si>
  <si>
    <t>W1692.5</t>
  </si>
  <si>
    <t>BC-660</t>
  </si>
  <si>
    <t>W1691.5</t>
  </si>
  <si>
    <t>BC-659</t>
  </si>
  <si>
    <t>W2072.1</t>
  </si>
  <si>
    <t>BC-658b</t>
  </si>
  <si>
    <t>W2071.1</t>
  </si>
  <si>
    <t>BC-658a</t>
  </si>
  <si>
    <t>Prov. fish collection permit obtained; may not be required (no instream work proposed)</t>
  </si>
  <si>
    <t>No instream work proposed; crossing over channelized section</t>
  </si>
  <si>
    <t>Anytime - No instream work proposed; crossing over channelized section</t>
  </si>
  <si>
    <t>Chawuthen Creek</t>
  </si>
  <si>
    <t>W1690.4</t>
  </si>
  <si>
    <t>BC-658</t>
  </si>
  <si>
    <t xml:space="preserve">Ramp and Culvert </t>
  </si>
  <si>
    <t>W5659.0</t>
  </si>
  <si>
    <t>Sp5b-ACR2-0713-F2_TMX-160</t>
  </si>
  <si>
    <t>BC-657a</t>
  </si>
  <si>
    <t>Centerline shifted (MOC 1210); Prov. and Fed. fish collection permit obtained; may not be required (trenchless crossing method)</t>
  </si>
  <si>
    <t>Access both banks</t>
  </si>
  <si>
    <t>Silverhope Creek</t>
  </si>
  <si>
    <t>W1689.4</t>
  </si>
  <si>
    <t>BC-657</t>
  </si>
  <si>
    <t>B or C; Refer to Wetland Survey and Mitigation Plan</t>
  </si>
  <si>
    <t>4/0</t>
  </si>
  <si>
    <t>10/0</t>
  </si>
  <si>
    <t>W5658.0</t>
  </si>
  <si>
    <t>TMX-159</t>
  </si>
  <si>
    <t>BC-655a</t>
  </si>
  <si>
    <t>W1687.4</t>
  </si>
  <si>
    <t>BC-655</t>
  </si>
  <si>
    <t>W2147.1</t>
  </si>
  <si>
    <t>BC-654a</t>
  </si>
  <si>
    <t>W5657.0</t>
  </si>
  <si>
    <t>TMX-158</t>
  </si>
  <si>
    <t>BC-654.2</t>
  </si>
  <si>
    <t>W5656.0</t>
  </si>
  <si>
    <t>TMX-157</t>
  </si>
  <si>
    <t>BC-654.1</t>
  </si>
  <si>
    <t>Open-cut with water quality monitoring inside timing window (2)</t>
  </si>
  <si>
    <t xml:space="preserve">August 1 - August 31
</t>
  </si>
  <si>
    <t>Coquihalla River</t>
  </si>
  <si>
    <t>W1686.5</t>
  </si>
  <si>
    <t>BC-654</t>
  </si>
  <si>
    <t>W2146.0</t>
  </si>
  <si>
    <t>BC-653c</t>
  </si>
  <si>
    <t>W2101.2</t>
  </si>
  <si>
    <t>BC-653b</t>
  </si>
  <si>
    <t>W1685.6</t>
  </si>
  <si>
    <t>BC-653a</t>
  </si>
  <si>
    <t>Menz Creek</t>
  </si>
  <si>
    <t>W1684.4</t>
  </si>
  <si>
    <t>BC-652a</t>
  </si>
  <si>
    <t>W5655.0</t>
  </si>
  <si>
    <t>Sp5b-ACR2-0708-F2</t>
  </si>
  <si>
    <t>BC-651a</t>
  </si>
  <si>
    <t>W1683.4</t>
  </si>
  <si>
    <t>BC-651</t>
  </si>
  <si>
    <t>W1681.5</t>
  </si>
  <si>
    <t>BC-649</t>
  </si>
  <si>
    <t>W2109.0</t>
  </si>
  <si>
    <t>BC-648b</t>
  </si>
  <si>
    <t>W5654.0</t>
  </si>
  <si>
    <t>BC-648a.1</t>
  </si>
  <si>
    <t>W2108.1</t>
  </si>
  <si>
    <t>BC-648a</t>
  </si>
  <si>
    <t>W5653.0</t>
  </si>
  <si>
    <t>Sp5b-ACR2-0708-F4</t>
  </si>
  <si>
    <t>BC-648.1</t>
  </si>
  <si>
    <t>KS/KA</t>
  </si>
  <si>
    <t>W5652.0</t>
  </si>
  <si>
    <t>SP5B-ACR3-0721-F2</t>
  </si>
  <si>
    <t>BC-648.05</t>
  </si>
  <si>
    <t>W1679.4</t>
  </si>
  <si>
    <t>BC-647</t>
  </si>
  <si>
    <t>W5651.0</t>
  </si>
  <si>
    <t>SP5B-0721-ACR3-F3</t>
  </si>
  <si>
    <t>BC-646a</t>
  </si>
  <si>
    <t>Railway Creek</t>
  </si>
  <si>
    <t>W1678.3</t>
  </si>
  <si>
    <t>BC-646</t>
  </si>
  <si>
    <t>W5650.0</t>
  </si>
  <si>
    <t>SP5B-ACR3-0722-F1</t>
  </si>
  <si>
    <t>BC-645d</t>
  </si>
  <si>
    <t>W5649.0</t>
  </si>
  <si>
    <t>SP5B-ACR3-0722-F2</t>
  </si>
  <si>
    <t>BC-645c</t>
  </si>
  <si>
    <t>W5648.0</t>
  </si>
  <si>
    <t>SP5B-ACR3-0722-F3</t>
  </si>
  <si>
    <t>BC-645b</t>
  </si>
  <si>
    <t>W5647.0</t>
  </si>
  <si>
    <t>BC-645a</t>
  </si>
  <si>
    <t>Isolation with fish salvage and water quality monitoring during low flow (2)</t>
  </si>
  <si>
    <t xml:space="preserve">July 15 - September 30
</t>
  </si>
  <si>
    <t>W1677.4</t>
  </si>
  <si>
    <t>BC-645</t>
  </si>
  <si>
    <t>Watercourse does not cross ROW, but does intersect extra workspace. Unsure if clearing riparian vegetation is required, but unlikely. Section 11 required if crossing. Field crews observed fish in the watercourse on May 15, 2021.</t>
  </si>
  <si>
    <t>No instream work / Clear-Span Bridge or other regulatory approved crossing method</t>
  </si>
  <si>
    <t>No instream work anticipated</t>
  </si>
  <si>
    <t>Anytime - No Instream Work</t>
  </si>
  <si>
    <t>SP5B-CR2-0513-F1</t>
  </si>
  <si>
    <t>BC-644a</t>
  </si>
  <si>
    <t>D or E</t>
  </si>
  <si>
    <t>Existing or Ramp and Culvert or Clear-Span Bridge</t>
  </si>
  <si>
    <t>W1676.5</t>
  </si>
  <si>
    <t>BC-644</t>
  </si>
  <si>
    <t>W5646.0</t>
  </si>
  <si>
    <t>Sp5b-ACR2-0711-F2</t>
  </si>
  <si>
    <t>BC-643a</t>
  </si>
  <si>
    <t>W1675.4</t>
  </si>
  <si>
    <t>BC-643</t>
  </si>
  <si>
    <t>W1674.4</t>
  </si>
  <si>
    <t>BC-642</t>
  </si>
  <si>
    <t>W1673.5</t>
  </si>
  <si>
    <t>BC-641</t>
  </si>
  <si>
    <t>W5645.0</t>
  </si>
  <si>
    <t>SP5b-ACR2-0711-F3</t>
  </si>
  <si>
    <t>BC-640a</t>
  </si>
  <si>
    <t>W1672.4</t>
  </si>
  <si>
    <t>BC-640</t>
  </si>
  <si>
    <t>Trenchless (Microtunnel)</t>
  </si>
  <si>
    <t>W1671.4</t>
  </si>
  <si>
    <t>BC-639</t>
  </si>
  <si>
    <t>W1669.4</t>
  </si>
  <si>
    <t>BC-637</t>
  </si>
  <si>
    <t>W1668.4</t>
  </si>
  <si>
    <t>BC-636</t>
  </si>
  <si>
    <t>Existing or Clear-Span Bridge</t>
  </si>
  <si>
    <t>W5644.0</t>
  </si>
  <si>
    <t>Sp5b-ACR2-0713-F1</t>
  </si>
  <si>
    <t>BC-635a</t>
  </si>
  <si>
    <t>Isolation with fish salvage and water quality monitoring if flowing (1) / Open-cut if dry or frozen to bottom</t>
  </si>
  <si>
    <t>W5643.0</t>
  </si>
  <si>
    <t>BC-635a.1</t>
  </si>
  <si>
    <t>W5642.0</t>
  </si>
  <si>
    <t>Sp5b-ACR2-0728-F1</t>
  </si>
  <si>
    <t>BC-635.4</t>
  </si>
  <si>
    <t>W5641.0</t>
  </si>
  <si>
    <t>SP5B-ACR3-0724-F4</t>
  </si>
  <si>
    <t>BC-635.3</t>
  </si>
  <si>
    <t>W5640.0</t>
  </si>
  <si>
    <t>SP5B-ACR3-0724-F5</t>
  </si>
  <si>
    <t>BC-635.2</t>
  </si>
  <si>
    <t>W5639.0</t>
  </si>
  <si>
    <t>SP5B-ACR3-0724-F7</t>
  </si>
  <si>
    <t>BC-635.1</t>
  </si>
  <si>
    <t>KM/KA</t>
  </si>
  <si>
    <t xml:space="preserve">Trenchless: Anytime; Isolation: Summer (July - August)
</t>
  </si>
  <si>
    <t>W1667.4</t>
  </si>
  <si>
    <t>BC-635</t>
  </si>
  <si>
    <t>W5638.0</t>
  </si>
  <si>
    <t>TMX-155</t>
  </si>
  <si>
    <t>BC-634i</t>
  </si>
  <si>
    <t>W5637.0</t>
  </si>
  <si>
    <t>SP5B-ACR3-0724-F8</t>
  </si>
  <si>
    <t>BC-634h</t>
  </si>
  <si>
    <t>W5636.0</t>
  </si>
  <si>
    <t>SP5B-ACR3-0725-F1</t>
  </si>
  <si>
    <t>BC-634g</t>
  </si>
  <si>
    <t>W5635.0</t>
  </si>
  <si>
    <t>SP5B-ACR3-0725-F2</t>
  </si>
  <si>
    <t>BC-634f</t>
  </si>
  <si>
    <t>W5634.0</t>
  </si>
  <si>
    <t>SP5B-ACR3-0725-F3</t>
  </si>
  <si>
    <t>BC-634e</t>
  </si>
  <si>
    <t>W5633.0</t>
  </si>
  <si>
    <t>SP5B-ACR3-0725-Culvert2</t>
  </si>
  <si>
    <t>BC-634d</t>
  </si>
  <si>
    <t>W5632.0</t>
  </si>
  <si>
    <t>SP5B-ACR3-0725-F5</t>
  </si>
  <si>
    <t>BC-634c</t>
  </si>
  <si>
    <t>W5631.0</t>
  </si>
  <si>
    <t>SP5B-ACR3-0725-F6</t>
  </si>
  <si>
    <t>BC-634b</t>
  </si>
  <si>
    <t>W2100.1</t>
  </si>
  <si>
    <t>BC-634a</t>
  </si>
  <si>
    <t>Karen Creek</t>
  </si>
  <si>
    <t>W1666.4</t>
  </si>
  <si>
    <t>BC-634</t>
  </si>
  <si>
    <t>Isolation with fish salvage if flowing / Open-cut if dry or frozen to bottom</t>
  </si>
  <si>
    <t>S3*</t>
  </si>
  <si>
    <t>W5960.0</t>
  </si>
  <si>
    <t>SP5B-CR1-1118-F1</t>
  </si>
  <si>
    <t>BC-633c</t>
  </si>
  <si>
    <t>W2099.1</t>
  </si>
  <si>
    <t>BC-633b</t>
  </si>
  <si>
    <t>Isolation with fish salvage and water quality monitoring if flowing / Open-cut if dry or frozen to bottom</t>
  </si>
  <si>
    <t>W2098.1</t>
  </si>
  <si>
    <t>BC-633a</t>
  </si>
  <si>
    <t>Dewdney Creek</t>
  </si>
  <si>
    <t>W1664.4</t>
  </si>
  <si>
    <t>BC-632</t>
  </si>
  <si>
    <t>W5630.0</t>
  </si>
  <si>
    <t>SP5B-CR1-0721-F2</t>
  </si>
  <si>
    <t>BC-631a</t>
  </si>
  <si>
    <t>45/55</t>
  </si>
  <si>
    <t>55/65</t>
  </si>
  <si>
    <t>Clear-Span Bridge or access both banks</t>
  </si>
  <si>
    <t xml:space="preserve">July 15 - September 30
</t>
  </si>
  <si>
    <t>W1663.4</t>
  </si>
  <si>
    <t>BC-631</t>
  </si>
  <si>
    <t xml:space="preserve">Trenchless: Anytime; Isolation: Fall (September - October)
</t>
  </si>
  <si>
    <t>W1662.3</t>
  </si>
  <si>
    <t>BC-630</t>
  </si>
  <si>
    <t>W5629.0</t>
  </si>
  <si>
    <t>Sp5b-ACR2-0714-F1</t>
  </si>
  <si>
    <t>BC-629a</t>
  </si>
  <si>
    <t>Ladner Creek</t>
  </si>
  <si>
    <t>W1661.5</t>
  </si>
  <si>
    <t>BC-629</t>
  </si>
  <si>
    <t>Existing or Clear-Span Bridge or other regulatory approved crossing method</t>
  </si>
  <si>
    <t>Isolation</t>
  </si>
  <si>
    <t>W1660.3</t>
  </si>
  <si>
    <t>BC-628</t>
  </si>
  <si>
    <t>W1659.3</t>
  </si>
  <si>
    <t>BC-627</t>
  </si>
  <si>
    <t>W1658.3</t>
  </si>
  <si>
    <t>BC-626</t>
  </si>
  <si>
    <t>W1657.3</t>
  </si>
  <si>
    <t>BC-625</t>
  </si>
  <si>
    <t>W1656.5</t>
  </si>
  <si>
    <t>BC-624</t>
  </si>
  <si>
    <t>W1655.4</t>
  </si>
  <si>
    <t>BC-623</t>
  </si>
  <si>
    <t>W5628.0</t>
  </si>
  <si>
    <t>Sp5b-ACR2-0728-F2</t>
  </si>
  <si>
    <t>BC-622a</t>
  </si>
  <si>
    <t>W1654.3</t>
  </si>
  <si>
    <t>BC-622</t>
  </si>
  <si>
    <t>W5627.0</t>
  </si>
  <si>
    <t>SP5B-ACR3-0722-F6</t>
  </si>
  <si>
    <t>BC-621d</t>
  </si>
  <si>
    <t>W5626.0</t>
  </si>
  <si>
    <t>SP5B-ACR3-0723-F2</t>
  </si>
  <si>
    <t>BC-621c</t>
  </si>
  <si>
    <t>W5625.0</t>
  </si>
  <si>
    <t>SP5B-ACR3-0723-F1</t>
  </si>
  <si>
    <t>BC-621b</t>
  </si>
  <si>
    <t>W5624.0</t>
  </si>
  <si>
    <t>SP5B-ACR3-0723-Culvert1</t>
  </si>
  <si>
    <t>BC-621a</t>
  </si>
  <si>
    <t>W1653.3</t>
  </si>
  <si>
    <t>BC-621</t>
  </si>
  <si>
    <t>W5623.0</t>
  </si>
  <si>
    <t>SP5B-ACR3-0723-F3</t>
  </si>
  <si>
    <t>BC-620b</t>
  </si>
  <si>
    <t>W5622.0</t>
  </si>
  <si>
    <t>SP5B-ACR3-0723-F4</t>
  </si>
  <si>
    <t>BC-620a</t>
  </si>
  <si>
    <t>W1652.3</t>
  </si>
  <si>
    <t>BC-620</t>
  </si>
  <si>
    <t>W2163.0</t>
  </si>
  <si>
    <t>BC-619a</t>
  </si>
  <si>
    <t>W1650.3</t>
  </si>
  <si>
    <t>BC-619</t>
  </si>
  <si>
    <t>W5621.0</t>
  </si>
  <si>
    <t>SP5B-ACR3-0723-F5</t>
  </si>
  <si>
    <t>BC-618c</t>
  </si>
  <si>
    <t>W5620.0</t>
  </si>
  <si>
    <t>SP5B-ACR3-0723-F6</t>
  </si>
  <si>
    <t>BC-618b</t>
  </si>
  <si>
    <t>W5619.0</t>
  </si>
  <si>
    <t>SP5B-ACR3-0723-F7</t>
  </si>
  <si>
    <t>BC-618a</t>
  </si>
  <si>
    <t>W1649.4</t>
  </si>
  <si>
    <t>BC-618</t>
  </si>
  <si>
    <t>SP5B-CR1-1016-F1</t>
  </si>
  <si>
    <t>BC-617b</t>
  </si>
  <si>
    <t>W5618.0</t>
  </si>
  <si>
    <t>SP5B-CR2-0730-F1</t>
  </si>
  <si>
    <t>BC-617a</t>
  </si>
  <si>
    <t>W1648.3</t>
  </si>
  <si>
    <t>BC-617</t>
  </si>
  <si>
    <t>W5617.0</t>
  </si>
  <si>
    <t>SP5B-ACR3-0724-F2</t>
  </si>
  <si>
    <t>BC-616a</t>
  </si>
  <si>
    <t xml:space="preserve">Ramp and Culvert or Clear-Span Bridge </t>
  </si>
  <si>
    <t>W1647.3</t>
  </si>
  <si>
    <t>BC-616</t>
  </si>
  <si>
    <t>W2162.0</t>
  </si>
  <si>
    <t>SP5B-ACR3-0724-F3</t>
  </si>
  <si>
    <t>BC-615a</t>
  </si>
  <si>
    <t>W1646.3</t>
  </si>
  <si>
    <t>BC-615</t>
  </si>
  <si>
    <t>W2070.1</t>
  </si>
  <si>
    <t>BC-614a</t>
  </si>
  <si>
    <t>W1645.3</t>
  </si>
  <si>
    <t>BC-614</t>
  </si>
  <si>
    <t>W1644.3</t>
  </si>
  <si>
    <t>BC-613</t>
  </si>
  <si>
    <t>W1643.4</t>
  </si>
  <si>
    <t>BC-612</t>
  </si>
  <si>
    <t>W1642.3</t>
  </si>
  <si>
    <t>BC-611</t>
  </si>
  <si>
    <t>W1641.3</t>
  </si>
  <si>
    <t>BC-610</t>
  </si>
  <si>
    <t>W1640.3</t>
  </si>
  <si>
    <t>BC-609</t>
  </si>
  <si>
    <t>W1639.3</t>
  </si>
  <si>
    <t>BC-608</t>
  </si>
  <si>
    <t>W1638.3</t>
  </si>
  <si>
    <t>BC-607</t>
  </si>
  <si>
    <t>W1637.3</t>
  </si>
  <si>
    <t>BC-606</t>
  </si>
  <si>
    <t>W5774.0</t>
  </si>
  <si>
    <t>TMX-154</t>
  </si>
  <si>
    <t>BC-605g</t>
  </si>
  <si>
    <t>W5773.0</t>
  </si>
  <si>
    <t>Sp5b-ACr2-0812-F1</t>
  </si>
  <si>
    <t>BC-605f</t>
  </si>
  <si>
    <t>W5772.0</t>
  </si>
  <si>
    <t>Sp5b-ACr2-0812-F2</t>
  </si>
  <si>
    <t>BC-605e</t>
  </si>
  <si>
    <t>W5616.0</t>
  </si>
  <si>
    <t>Sp5b-ACR2-0716-F9_TMX-153</t>
  </si>
  <si>
    <t>BC-605d</t>
  </si>
  <si>
    <t>W5615.0</t>
  </si>
  <si>
    <t>Sp5b-ACR2-0716-F7</t>
  </si>
  <si>
    <t>BC-605c</t>
  </si>
  <si>
    <t>W5614.0</t>
  </si>
  <si>
    <t>Sp5b-ACR2-0716-F8</t>
  </si>
  <si>
    <t>BC-605b</t>
  </si>
  <si>
    <t>W5613.0</t>
  </si>
  <si>
    <t>Sp5b-ACR2-0716-F6</t>
  </si>
  <si>
    <t>BC-605a</t>
  </si>
  <si>
    <t>W1636.3</t>
  </si>
  <si>
    <t>BC-605</t>
  </si>
  <si>
    <t>W5612.0</t>
  </si>
  <si>
    <t>BC-604a</t>
  </si>
  <si>
    <t>W1635.3</t>
  </si>
  <si>
    <t>BC-604</t>
  </si>
  <si>
    <t>W5611.0</t>
  </si>
  <si>
    <t>Sp5b-ACR2-0716-F3_(TMX-152)</t>
  </si>
  <si>
    <t>BC-603a</t>
  </si>
  <si>
    <t>W1634.3</t>
  </si>
  <si>
    <t>BC-603</t>
  </si>
  <si>
    <t>W5610.0</t>
  </si>
  <si>
    <t>Sp5b-ACR2-0716-F2</t>
  </si>
  <si>
    <t>BC-602b</t>
  </si>
  <si>
    <t>W5609.0</t>
  </si>
  <si>
    <t>Sp5b-ACR2-0716-F1</t>
  </si>
  <si>
    <t>BC-602a</t>
  </si>
  <si>
    <t>W1633.3</t>
  </si>
  <si>
    <t>BC-602</t>
  </si>
  <si>
    <t>W2097.1</t>
  </si>
  <si>
    <t>BC-601c</t>
  </si>
  <si>
    <t>W2096.1</t>
  </si>
  <si>
    <t>BC-601b</t>
  </si>
  <si>
    <t>W5949.0</t>
  </si>
  <si>
    <t>SP5B-CR1-0817-F1</t>
  </si>
  <si>
    <t>BC-601a.1</t>
  </si>
  <si>
    <t>W2095.1</t>
  </si>
  <si>
    <t>BC-601a</t>
  </si>
  <si>
    <t>W1632.3</t>
  </si>
  <si>
    <t>BC-601</t>
  </si>
  <si>
    <t>KM/KS</t>
  </si>
  <si>
    <t>W2094.1</t>
  </si>
  <si>
    <t>SP5B-CR2-0801-F4</t>
  </si>
  <si>
    <t>BC-600e</t>
  </si>
  <si>
    <t>W2093.1</t>
  </si>
  <si>
    <t>BC-600d</t>
  </si>
  <si>
    <t>W2092.1</t>
  </si>
  <si>
    <t>BC-600c</t>
  </si>
  <si>
    <t>W2240.0</t>
  </si>
  <si>
    <t>SP5B-CR04-0729-F01 and SP5B-CR04-0729-F02</t>
  </si>
  <si>
    <t>BC-600b.05</t>
  </si>
  <si>
    <t xml:space="preserve">Unnamed Channel </t>
  </si>
  <si>
    <t>W5608.0</t>
  </si>
  <si>
    <t>Sp5b-ACR2-0708-F1</t>
  </si>
  <si>
    <t>BC-600b.1</t>
  </si>
  <si>
    <t>W2091.2</t>
  </si>
  <si>
    <t>BC-600b</t>
  </si>
  <si>
    <t>W2090.1</t>
  </si>
  <si>
    <t>BC-600a</t>
  </si>
  <si>
    <t>W5607.0</t>
  </si>
  <si>
    <t>Sp5b-ACR2-0709-F8</t>
  </si>
  <si>
    <t>BC-600.2</t>
  </si>
  <si>
    <t>W2089.1</t>
  </si>
  <si>
    <t>BC-600.1</t>
  </si>
  <si>
    <t>W1631.3</t>
  </si>
  <si>
    <t>BC-600</t>
  </si>
  <si>
    <t>W5606.0</t>
  </si>
  <si>
    <t>TMX-151</t>
  </si>
  <si>
    <t>BC-599d</t>
  </si>
  <si>
    <t>W5605.0</t>
  </si>
  <si>
    <t>TMX-150</t>
  </si>
  <si>
    <t>BC-599c</t>
  </si>
  <si>
    <t>W5604.0</t>
  </si>
  <si>
    <t>TMX-149</t>
  </si>
  <si>
    <t>BC-599b</t>
  </si>
  <si>
    <t>W5603.0</t>
  </si>
  <si>
    <t>TMX-148</t>
  </si>
  <si>
    <t>BC-599a</t>
  </si>
  <si>
    <t>W1630.3</t>
  </si>
  <si>
    <t>BC-599</t>
  </si>
  <si>
    <t>W5602.0</t>
  </si>
  <si>
    <t>Sp5b-ACR2-0710-F1</t>
  </si>
  <si>
    <t>BC-598c</t>
  </si>
  <si>
    <t>W5601.0</t>
  </si>
  <si>
    <t>Sp5b-ACR2-0710-F3</t>
  </si>
  <si>
    <t>BC-598b</t>
  </si>
  <si>
    <t>W5600.0</t>
  </si>
  <si>
    <t>TMX-144</t>
  </si>
  <si>
    <t>BC-598a</t>
  </si>
  <si>
    <t>W1629.3</t>
  </si>
  <si>
    <t>BC-598</t>
  </si>
  <si>
    <t>W1628.3</t>
  </si>
  <si>
    <t>BC-597</t>
  </si>
  <si>
    <t xml:space="preserve">Isolation during low flow </t>
  </si>
  <si>
    <t>Boston Bar Creek</t>
  </si>
  <si>
    <t>W1627.5</t>
  </si>
  <si>
    <t>BC-596</t>
  </si>
  <si>
    <t>W5769.0</t>
  </si>
  <si>
    <t>TMX-143</t>
  </si>
  <si>
    <t>BC-595a.13</t>
  </si>
  <si>
    <t>W5768.0</t>
  </si>
  <si>
    <t>Sp5b-ACR2-0811-F16</t>
  </si>
  <si>
    <t>BC-595a.12</t>
  </si>
  <si>
    <t>W5767.0</t>
  </si>
  <si>
    <t>Sp5b-ACr2-0811-F15</t>
  </si>
  <si>
    <t>BC-595a.11</t>
  </si>
  <si>
    <t>W5766.0</t>
  </si>
  <si>
    <t>Sp5b-ACr2-0811-F14</t>
  </si>
  <si>
    <t>BC-595a.10</t>
  </si>
  <si>
    <t>W5765.0</t>
  </si>
  <si>
    <t>BC-595a.9</t>
  </si>
  <si>
    <t>W5764.0</t>
  </si>
  <si>
    <t>Sp5b-ACr2-0811-F13</t>
  </si>
  <si>
    <t>BC-595a.8</t>
  </si>
  <si>
    <t>W5763.0</t>
  </si>
  <si>
    <t>Sp5b-ACr2-0811-F12</t>
  </si>
  <si>
    <t>BC-595a.7</t>
  </si>
  <si>
    <t>W5762.0</t>
  </si>
  <si>
    <t>BC-595a.6</t>
  </si>
  <si>
    <t>W5761.0</t>
  </si>
  <si>
    <t>BC-595a.5</t>
  </si>
  <si>
    <t>W5760.0</t>
  </si>
  <si>
    <t>Sp5b-ACr2-0811-F9</t>
  </si>
  <si>
    <t>BC-595a.4</t>
  </si>
  <si>
    <t>W5948.0</t>
  </si>
  <si>
    <t>SP5B-CR4-0831-F1</t>
  </si>
  <si>
    <t>BC-595a.3.1</t>
  </si>
  <si>
    <t>W5759.0</t>
  </si>
  <si>
    <t>TMX-141</t>
  </si>
  <si>
    <t>BC-595a.3</t>
  </si>
  <si>
    <t>W5758.0</t>
  </si>
  <si>
    <t>TMX-140</t>
  </si>
  <si>
    <t>BC-595a.2</t>
  </si>
  <si>
    <t>W5757.0</t>
  </si>
  <si>
    <t>Sp5b-ACr2-0811-F8</t>
  </si>
  <si>
    <t>BC-595a.1</t>
  </si>
  <si>
    <t>W2145.0</t>
  </si>
  <si>
    <t>BC-595a</t>
  </si>
  <si>
    <t>W1626.6</t>
  </si>
  <si>
    <t>BC-595</t>
  </si>
  <si>
    <t>W5599.0</t>
  </si>
  <si>
    <t>BC-594a</t>
  </si>
  <si>
    <t>W5756.0</t>
  </si>
  <si>
    <t>Sp5b-ACR2-0811-F7</t>
  </si>
  <si>
    <t>BC-594.7</t>
  </si>
  <si>
    <t>W5947.0</t>
  </si>
  <si>
    <t>SP5B-CR2-0829-F2</t>
  </si>
  <si>
    <t>BC-594.6a</t>
  </si>
  <si>
    <t>W5755.0</t>
  </si>
  <si>
    <t>Sp5b-ACR2-0811-F6</t>
  </si>
  <si>
    <t>BC-594.6</t>
  </si>
  <si>
    <t>W5754.0</t>
  </si>
  <si>
    <t>Sp5b-ACR2-0811-F5</t>
  </si>
  <si>
    <t>BC-594.5</t>
  </si>
  <si>
    <t>W5753.0</t>
  </si>
  <si>
    <t>Sp5b-ACR2-0811-F4</t>
  </si>
  <si>
    <t>BC-594.4</t>
  </si>
  <si>
    <t>W5752.0</t>
  </si>
  <si>
    <t>Sp5b-ACR2-0811-F3</t>
  </si>
  <si>
    <t>BC-594.3</t>
  </si>
  <si>
    <t>W5751.0</t>
  </si>
  <si>
    <t>Sp5b-ACR2-0811-F2</t>
  </si>
  <si>
    <t>BC-594.2</t>
  </si>
  <si>
    <t>W5750.0</t>
  </si>
  <si>
    <t>Sp5b-ACR2-0811-F1</t>
  </si>
  <si>
    <t>BC-594.1</t>
  </si>
  <si>
    <t>W1625.4</t>
  </si>
  <si>
    <t>SP5B-CR3-0730-F1</t>
  </si>
  <si>
    <t>BC-594</t>
  </si>
  <si>
    <t>W5598.0</t>
  </si>
  <si>
    <t>Sp5b-ACR2-0729-F1</t>
  </si>
  <si>
    <t>BC-593f</t>
  </si>
  <si>
    <t>W5597.0</t>
  </si>
  <si>
    <t>Sp5b-ACR2-0729-F2</t>
  </si>
  <si>
    <t>BC-593e</t>
  </si>
  <si>
    <t>W5596.0</t>
  </si>
  <si>
    <t>Sp5b-ACR2-0729-F3</t>
  </si>
  <si>
    <t>BC-593d</t>
  </si>
  <si>
    <t>W5595.0</t>
  </si>
  <si>
    <t>TMX-139</t>
  </si>
  <si>
    <t>BC-593c</t>
  </si>
  <si>
    <t>W5594.0</t>
  </si>
  <si>
    <t>TMX-138</t>
  </si>
  <si>
    <t>BC-593b</t>
  </si>
  <si>
    <t>W5593.0</t>
  </si>
  <si>
    <t>TMX-137</t>
  </si>
  <si>
    <t>BC-593a</t>
  </si>
  <si>
    <t>W5946.0</t>
  </si>
  <si>
    <t>SP5B-CR2-0829-F1</t>
  </si>
  <si>
    <t>BC-593.1</t>
  </si>
  <si>
    <t>W1624.4</t>
  </si>
  <si>
    <t>BC-593</t>
  </si>
  <si>
    <t>W5592.0</t>
  </si>
  <si>
    <t>Sp5b-ACR2-0729-F4</t>
  </si>
  <si>
    <t>BC-592m</t>
  </si>
  <si>
    <t>W5591.0</t>
  </si>
  <si>
    <t>Sp5b-ACR2-0729-F5</t>
  </si>
  <si>
    <t>BC-592l</t>
  </si>
  <si>
    <t>W5749.0</t>
  </si>
  <si>
    <t>SP5B-CR5-0808-F1</t>
  </si>
  <si>
    <t>BC-592k.1</t>
  </si>
  <si>
    <t>W5590.0</t>
  </si>
  <si>
    <t>Sp5b-ACR2-0729-F6</t>
  </si>
  <si>
    <t>BC-592k</t>
  </si>
  <si>
    <t>W2245.0</t>
  </si>
  <si>
    <t>BC-592j.1</t>
  </si>
  <si>
    <t>W5589.0</t>
  </si>
  <si>
    <t>TMX-135</t>
  </si>
  <si>
    <t>BC-592j</t>
  </si>
  <si>
    <t>W5588.0</t>
  </si>
  <si>
    <t>Sp5b-ACR2-0730-F8</t>
  </si>
  <si>
    <t>BC-592i.8</t>
  </si>
  <si>
    <t>W5748.0</t>
  </si>
  <si>
    <t>SP5B-CR2-0806-F1</t>
  </si>
  <si>
    <t>BC-592i.7a</t>
  </si>
  <si>
    <t>W5587.0</t>
  </si>
  <si>
    <t>Sp5b-ACR2-0730-F7</t>
  </si>
  <si>
    <t>BC-592i.7</t>
  </si>
  <si>
    <t>W5586.0</t>
  </si>
  <si>
    <t>Sp5b-ACR2-0730-F6</t>
  </si>
  <si>
    <t>BC-592i.6</t>
  </si>
  <si>
    <t>W5747.0</t>
  </si>
  <si>
    <t>SP5B-CR2-0806-F2</t>
  </si>
  <si>
    <t>BC-592i.5b</t>
  </si>
  <si>
    <t>W5746.0</t>
  </si>
  <si>
    <t>SP5B-CR2-0806-F3</t>
  </si>
  <si>
    <t>BC-592i.5a</t>
  </si>
  <si>
    <t>W5585.0</t>
  </si>
  <si>
    <t>Sp5b-ACR2-0730-F5</t>
  </si>
  <si>
    <t>BC-592i.5</t>
  </si>
  <si>
    <t>W5584.0</t>
  </si>
  <si>
    <t>Sp5b-ACR2-0730-F4</t>
  </si>
  <si>
    <t>BC-592i.4</t>
  </si>
  <si>
    <t>W5583.0</t>
  </si>
  <si>
    <t>Sp5b-ACR2-0730-F3</t>
  </si>
  <si>
    <t>BC-592i.3</t>
  </si>
  <si>
    <t>W5745.0</t>
  </si>
  <si>
    <t>Sp5b-ACR2-0805-F1</t>
  </si>
  <si>
    <t>BC-592i.2a</t>
  </si>
  <si>
    <t>W5582.0</t>
  </si>
  <si>
    <t>Sp5b-ACR2-0730-F2</t>
  </si>
  <si>
    <t>BC-592i.2</t>
  </si>
  <si>
    <t>W5581.0</t>
  </si>
  <si>
    <t>Sp5b-ACR2-0730-F1</t>
  </si>
  <si>
    <t>BC-592i.1</t>
  </si>
  <si>
    <t>W5580.0</t>
  </si>
  <si>
    <t>SP5b-ACR2-0707-F1</t>
  </si>
  <si>
    <t>BC-592i</t>
  </si>
  <si>
    <t>W5579.0</t>
  </si>
  <si>
    <t>Sp5b-ACR2-0714-F3</t>
  </si>
  <si>
    <t>BC-592h</t>
  </si>
  <si>
    <t>W5578.0</t>
  </si>
  <si>
    <t>Sp5b-ACR2-0714-F2</t>
  </si>
  <si>
    <t>BC-592g</t>
  </si>
  <si>
    <t>W5577.0</t>
  </si>
  <si>
    <t>Sp5b-ACR2-0709-F1</t>
  </si>
  <si>
    <t>BC-592f</t>
  </si>
  <si>
    <t>W5576.0</t>
  </si>
  <si>
    <t>Sp5b-ACR2-0709-F2</t>
  </si>
  <si>
    <t>BC-592e</t>
  </si>
  <si>
    <t>W5575.0</t>
  </si>
  <si>
    <t>TMX-134</t>
  </si>
  <si>
    <t>BC-592d</t>
  </si>
  <si>
    <t>W5574.0</t>
  </si>
  <si>
    <t>Sp5b-ACR2-0709-F3</t>
  </si>
  <si>
    <t>BC-592c</t>
  </si>
  <si>
    <t>W5573.0</t>
  </si>
  <si>
    <t>Sp5b-ACR2-0709-F4</t>
  </si>
  <si>
    <t>BC-592b</t>
  </si>
  <si>
    <t>W5572.0</t>
  </si>
  <si>
    <t>Sp5b-ACR2-0709-F6</t>
  </si>
  <si>
    <t>BC-592a</t>
  </si>
  <si>
    <t>W5744.0</t>
  </si>
  <si>
    <t>Sp5b-ACr2-0810-F11</t>
  </si>
  <si>
    <t>BC-592.3</t>
  </si>
  <si>
    <t>W5743.0</t>
  </si>
  <si>
    <t>Sp5b-ACr2-0810-F10</t>
  </si>
  <si>
    <t>BC-592.2</t>
  </si>
  <si>
    <t>W5742.0</t>
  </si>
  <si>
    <t>Sp5b-ACr2-0810-F9</t>
  </si>
  <si>
    <t>BC-592.1</t>
  </si>
  <si>
    <t>W1623.5</t>
  </si>
  <si>
    <t>BC-592</t>
  </si>
  <si>
    <t>W5741.0</t>
  </si>
  <si>
    <t>Sp5b-ACr2-0810-F8</t>
  </si>
  <si>
    <t>BC-591h</t>
  </si>
  <si>
    <t>W5740.0</t>
  </si>
  <si>
    <t>Sp5b-ACR2-0810-F7</t>
  </si>
  <si>
    <t>BC-591g</t>
  </si>
  <si>
    <t>W5739.0</t>
  </si>
  <si>
    <t>Sp5b-ACR2-0810-F6</t>
  </si>
  <si>
    <t>BC-591f</t>
  </si>
  <si>
    <t>W5738.0</t>
  </si>
  <si>
    <t>Sp5b-ACR2-0810-F5</t>
  </si>
  <si>
    <t>BC-591e</t>
  </si>
  <si>
    <t>W5737.0</t>
  </si>
  <si>
    <t>Sp5b-ACR2-0810-F4</t>
  </si>
  <si>
    <t>BC-591d</t>
  </si>
  <si>
    <t>W5736.0</t>
  </si>
  <si>
    <t>Sp5b-ACR2-0810-F3</t>
  </si>
  <si>
    <t>BC-591c</t>
  </si>
  <si>
    <t>W5735.0</t>
  </si>
  <si>
    <t>Sp5b-ACR2-0810-F2</t>
  </si>
  <si>
    <t>BC-591b</t>
  </si>
  <si>
    <t>W5734.0</t>
  </si>
  <si>
    <t>Sp5b-ACR2-0810-F1</t>
  </si>
  <si>
    <t>BC-591a</t>
  </si>
  <si>
    <t>W1622.4</t>
  </si>
  <si>
    <t>BC-591</t>
  </si>
  <si>
    <t>W5733.0</t>
  </si>
  <si>
    <t>Sp5b-ACR2-0808-F4</t>
  </si>
  <si>
    <t>BC-590a3.2</t>
  </si>
  <si>
    <t>W5732.0</t>
  </si>
  <si>
    <t>Sp5b-ACR2-0808-F3</t>
  </si>
  <si>
    <t>BC-590a3.1</t>
  </si>
  <si>
    <t>W1619.4</t>
  </si>
  <si>
    <t>BC-590a3</t>
  </si>
  <si>
    <t>W5731.0</t>
  </si>
  <si>
    <t>Sp5b-ACR2-0808-F2</t>
  </si>
  <si>
    <t>BC-590.1a</t>
  </si>
  <si>
    <t>W1621.4</t>
  </si>
  <si>
    <t>BC-590a2</t>
  </si>
  <si>
    <t>W2088.1</t>
  </si>
  <si>
    <t>BC-590.1</t>
  </si>
  <si>
    <t>W1620.5</t>
  </si>
  <si>
    <t>BC-590a1</t>
  </si>
  <si>
    <t>KM/MV</t>
  </si>
  <si>
    <t>W5730.0</t>
  </si>
  <si>
    <t>Sp5b-ACr2-0808-F1</t>
  </si>
  <si>
    <t>W5729.0</t>
  </si>
  <si>
    <t>Sp5b-ACR2-0807-F9</t>
  </si>
  <si>
    <t>BC-590.05h</t>
  </si>
  <si>
    <t>W5728.0</t>
  </si>
  <si>
    <t>Sp5b-ACR2-0807-F8</t>
  </si>
  <si>
    <t>BC-590.05g</t>
  </si>
  <si>
    <t>W5727.0</t>
  </si>
  <si>
    <t>Sp5b-ACR2-0807-F7</t>
  </si>
  <si>
    <t>BC-590.05f</t>
  </si>
  <si>
    <t>W5726.0</t>
  </si>
  <si>
    <t>Sp5b-ACR2-0807-F6</t>
  </si>
  <si>
    <t>BC-590.05e</t>
  </si>
  <si>
    <t>W5725.0</t>
  </si>
  <si>
    <t>Sp5b-ACR2-0807-F5</t>
  </si>
  <si>
    <t>BC-590.05d</t>
  </si>
  <si>
    <t>W5724.0</t>
  </si>
  <si>
    <t>Sp5b-ACR2-0807-F4</t>
  </si>
  <si>
    <t>BC-590.05c</t>
  </si>
  <si>
    <t>W5723.0</t>
  </si>
  <si>
    <t>Sp5b-ACR2-0807-F3</t>
  </si>
  <si>
    <t>BC-590.05b</t>
  </si>
  <si>
    <t>W5722.0</t>
  </si>
  <si>
    <t>Sp5b-ACR2-0807-F2</t>
  </si>
  <si>
    <t>BC-590.05a</t>
  </si>
  <si>
    <t>W1618.3</t>
  </si>
  <si>
    <t>BC-590</t>
  </si>
  <si>
    <t>W2087.2</t>
  </si>
  <si>
    <t>BC-589b</t>
  </si>
  <si>
    <t>W1617.3</t>
  </si>
  <si>
    <t>BC-589a</t>
  </si>
  <si>
    <t>BC-589.2a</t>
  </si>
  <si>
    <t>W2086.1</t>
  </si>
  <si>
    <t>cou</t>
  </si>
  <si>
    <t>BC-589.2</t>
  </si>
  <si>
    <t>W5721.0</t>
  </si>
  <si>
    <t>TMX-133</t>
  </si>
  <si>
    <t>BC-589.1a</t>
  </si>
  <si>
    <t>W5720.0</t>
  </si>
  <si>
    <t>Sp5b-ACR2-0807-F1</t>
  </si>
  <si>
    <t>BC-589.05a</t>
  </si>
  <si>
    <t>W5719.0</t>
  </si>
  <si>
    <t>SP5B-CR2-0930-BC-589.05</t>
  </si>
  <si>
    <t>BC-589.05</t>
  </si>
  <si>
    <t>W1616.3</t>
  </si>
  <si>
    <t>BC-589</t>
  </si>
  <si>
    <t>August 1 - March 15</t>
  </si>
  <si>
    <t>August 1 - October 31</t>
  </si>
  <si>
    <t>Fallslake Creek</t>
  </si>
  <si>
    <t>W1615.3</t>
  </si>
  <si>
    <t>BC-588</t>
  </si>
  <si>
    <t>August 1 - October 31 (Anytime if dry or frozen to bottom)</t>
  </si>
  <si>
    <t>W5718.0</t>
  </si>
  <si>
    <t>BC-587c</t>
  </si>
  <si>
    <t>W5717.0</t>
  </si>
  <si>
    <t>Sp5b-ACR2-0806-F2</t>
  </si>
  <si>
    <t>BC-587b</t>
  </si>
  <si>
    <t>W5716.0</t>
  </si>
  <si>
    <t>Sp5b-ACR2-0806-F3</t>
  </si>
  <si>
    <t>BC-587a</t>
  </si>
  <si>
    <t>Regulatory approved crossing method</t>
  </si>
  <si>
    <t>Trenchless (HDD)</t>
  </si>
  <si>
    <t>Dry Gulch</t>
  </si>
  <si>
    <t>W1614.3</t>
  </si>
  <si>
    <t>BC-587</t>
  </si>
  <si>
    <t>W5715.0</t>
  </si>
  <si>
    <t>Sp5b-ACR2-0805-F4</t>
  </si>
  <si>
    <t>BC-586a</t>
  </si>
  <si>
    <t>W1613.3</t>
  </si>
  <si>
    <t>BC-586</t>
  </si>
  <si>
    <t>W1612.3</t>
  </si>
  <si>
    <t>BC-585b</t>
  </si>
  <si>
    <t>W1611.4</t>
  </si>
  <si>
    <t>BC-585a</t>
  </si>
  <si>
    <t>W1610.4</t>
  </si>
  <si>
    <t>BC-585</t>
  </si>
  <si>
    <t>W5571.0</t>
  </si>
  <si>
    <t>SP5B-ACR3-0727-F6</t>
  </si>
  <si>
    <t>BC-584b</t>
  </si>
  <si>
    <t>W5570.0</t>
  </si>
  <si>
    <t>SP5B-ACR3-0727-F5</t>
  </si>
  <si>
    <t>BC-584a</t>
  </si>
  <si>
    <t>W5569.0</t>
  </si>
  <si>
    <t>SP5B-ACR3-0727-F4</t>
  </si>
  <si>
    <t>BC-584.2</t>
  </si>
  <si>
    <t>W5568.0</t>
  </si>
  <si>
    <t>SP5B-ACR3-0727-F7</t>
  </si>
  <si>
    <t>BC-584.1</t>
  </si>
  <si>
    <t>W1609.4</t>
  </si>
  <si>
    <t>BC-584</t>
  </si>
  <si>
    <t>W5567.0</t>
  </si>
  <si>
    <t>SP5B-ACR3-0727-F3</t>
  </si>
  <si>
    <t>BC-583d</t>
  </si>
  <si>
    <t>W5566.0</t>
  </si>
  <si>
    <t>SP5B-ACR3-0727-F2</t>
  </si>
  <si>
    <t>BC-583c</t>
  </si>
  <si>
    <t>W5565.0</t>
  </si>
  <si>
    <t>SP5B-ACR3-0727-F1</t>
  </si>
  <si>
    <t>BC-583b.1</t>
  </si>
  <si>
    <t>W2068.1</t>
  </si>
  <si>
    <t>BC-583b</t>
  </si>
  <si>
    <t>W2084.2</t>
  </si>
  <si>
    <t>BC-583a.1</t>
  </si>
  <si>
    <t>W2067.1</t>
  </si>
  <si>
    <t>SP5B-CR1-0724-BC-583a</t>
  </si>
  <si>
    <t>BC-583a</t>
  </si>
  <si>
    <t>Spread change from 5A to 5B.</t>
  </si>
  <si>
    <t>W5945.0</t>
  </si>
  <si>
    <t>Sp5b-ACR2-0805-F3</t>
  </si>
  <si>
    <t>BC-583.1</t>
  </si>
  <si>
    <t>W1608.3</t>
  </si>
  <si>
    <t>BC-583</t>
  </si>
  <si>
    <t>W5944.0</t>
  </si>
  <si>
    <t>Sp5b-ACR2-0805-F2</t>
  </si>
  <si>
    <t>BC-582a</t>
  </si>
  <si>
    <t>Riparian Habitat Assessment</t>
  </si>
  <si>
    <t>Fed Fish Col Permit</t>
  </si>
  <si>
    <t>Prov Fish Col Permit</t>
  </si>
  <si>
    <t xml:space="preserve"> WC Primary Vehicle Crossing Method</t>
  </si>
  <si>
    <t xml:space="preserve"> WC Primary Pipeline Crossing Method</t>
  </si>
  <si>
    <t>WC Fish Bearing Status (Yes/No)</t>
  </si>
  <si>
    <t>Planned Instream Construction Timing</t>
  </si>
  <si>
    <t>Least Risk Biological Window</t>
  </si>
  <si>
    <t>Watercourse Class</t>
  </si>
  <si>
    <t>KP_beg_orig</t>
  </si>
  <si>
    <t>14001 - REV. 0</t>
  </si>
  <si>
    <t>01-13283-M002-XT0367001 RA</t>
  </si>
  <si>
    <t>{4C669726-7941-47A6-AF3B-2AACBD4CFDAC}</t>
  </si>
  <si>
    <t>Progress Land</t>
  </si>
  <si>
    <t>5</t>
  </si>
  <si>
    <t>19731-505-TYP-06200</t>
  </si>
  <si>
    <t>01-13283-M002-PT620001</t>
  </si>
  <si>
    <t>Typical</t>
  </si>
  <si>
    <t>Foreign Pipeline Crossing</t>
  </si>
  <si>
    <t>Centreline</t>
  </si>
  <si>
    <t>013105965</t>
  </si>
  <si>
    <t>Tract-2160.01</t>
  </si>
  <si>
    <t>a</t>
  </si>
  <si>
    <t>039</t>
  </si>
  <si>
    <t>J</t>
  </si>
  <si>
    <t>04</t>
  </si>
  <si>
    <t>092H</t>
  </si>
  <si>
    <t>Fraser Valley Regional District</t>
  </si>
  <si>
    <t>Y</t>
  </si>
  <si>
    <t>DEPTH UNKNOWN</t>
  </si>
  <si>
    <t>OL</t>
  </si>
  <si>
    <t>Proposed</t>
  </si>
  <si>
    <t>ForeignLineCrossing</t>
  </si>
  <si>
    <t>OPEN CUT</t>
  </si>
  <si>
    <t>NPS 24 OIL PIPE</t>
  </si>
  <si>
    <t>P</t>
  </si>
  <si>
    <t>P4144</t>
  </si>
  <si>
    <t>TRANS MOUNTAIN PIPELINE CO. LTD.</t>
  </si>
  <si>
    <t>TMPL NPS 24 OIL PIPE</t>
  </si>
  <si>
    <t>BURIED PIPE</t>
  </si>
  <si>
    <t>KP 1075 Reroute (AR00665)</t>
  </si>
  <si>
    <t>5B</t>
  </si>
  <si>
    <t>6A</t>
  </si>
  <si>
    <t>1-AKraus (UPI) 180220; Global-Engineering (UPI) 200227; Global-NGosse (UPI) 200623; Global-SSantos (UPI) 200624; 2-DMcLennan (UPI) 220411</t>
  </si>
  <si>
    <t>1-LocatedOn; Global-TMEPDrawingNo; Global-Construction Method; Global-RouteName; 2-Moved</t>
  </si>
  <si>
    <t>Current</t>
  </si>
  <si>
    <t>1075+843 + 89</t>
  </si>
  <si>
    <t>P4144.0</t>
  </si>
  <si>
    <t>01-13283-M002-XT0366901 RA</t>
  </si>
  <si>
    <t>{1C0C8B4D-F001-4FD1-B1E7-EECCC0A05A94}</t>
  </si>
  <si>
    <t>P4143</t>
  </si>
  <si>
    <t>1-AKraus (UPI) 180220; 2 - KWooff (UPI) 191212; Global-Engineering (UPI) 200227; 3-DMcLennan (UPI) 220411</t>
  </si>
  <si>
    <t>1-LocatedOn; 2 - ConstructionMethodPrimary, Drawing Info; Global-TMEPDrawingNo; 3-Moved</t>
  </si>
  <si>
    <t>1075+843 + 41</t>
  </si>
  <si>
    <t>P4143.0</t>
  </si>
  <si>
    <t>01-13283-M002-XT0548801 RA</t>
  </si>
  <si>
    <t>{68183641-ED52-4295-8962-98051F176E79}</t>
  </si>
  <si>
    <t>3</t>
  </si>
  <si>
    <t>19731-505-TYP-06400</t>
  </si>
  <si>
    <t>01-13283-M002-PT640001</t>
  </si>
  <si>
    <t>Private/Access/Lease Road Crossing</t>
  </si>
  <si>
    <t>Road</t>
  </si>
  <si>
    <t>ROAD</t>
  </si>
  <si>
    <t>T</t>
  </si>
  <si>
    <t>T4916</t>
  </si>
  <si>
    <t>1-Global-Engineering (UPI) 200227; 2- AKraus (UPI) 200319; 3-AKraus (UPI) 200511; Global-AKraus (UPI) 210128; 4-DMcLennan (UPI) 220411</t>
  </si>
  <si>
    <t>1-Global-TMEPDrawingNo; 2- OwnerCL; 3-KMCDrawName, ConstructionMethod; Global-Attributes; 4-Moved</t>
  </si>
  <si>
    <t>1075+843 + 36</t>
  </si>
  <si>
    <t>T4916.0</t>
  </si>
  <si>
    <t>01-13283-M002-XT0366801 RB</t>
  </si>
  <si>
    <t>PROPOSED PIPELINE CROSSING TRANS MOUNTAIN PIPELINE CO. LTD. BURIED CABLE WITHIN A-039-J/92H4 FRASER VALLEY - BRITISH COLUMBIA</t>
  </si>
  <si>
    <t>{241D1DB6-EEF9-47E3-A72C-B9B56D2CC40D}</t>
  </si>
  <si>
    <t>4</t>
  </si>
  <si>
    <t>19731-505-TYP-06300</t>
  </si>
  <si>
    <t>01-13283-M002-PT630001</t>
  </si>
  <si>
    <t>Buried Cable Crossing</t>
  </si>
  <si>
    <t>UE</t>
  </si>
  <si>
    <t>BURIED CATHODIC CABLE (TO BE REMOVED)</t>
  </si>
  <si>
    <t>U</t>
  </si>
  <si>
    <t>U5219</t>
  </si>
  <si>
    <t>TMPL BURIED CATHODIC CABLE (TO BE REMOVED)</t>
  </si>
  <si>
    <t>BURIED POWER CABLE</t>
  </si>
  <si>
    <t>1-AKraus (UPI) 180220; Global-AKraus (UPI) 210128</t>
  </si>
  <si>
    <t>1-LocatedOn; Global-Attributes</t>
  </si>
  <si>
    <t>1075+843 + 31</t>
  </si>
  <si>
    <t>U5219.0</t>
  </si>
  <si>
    <t>{536EFAA4-DE10-4727-B9D4-7564EDE9338C}</t>
  </si>
  <si>
    <t>Progress Land (Land)</t>
  </si>
  <si>
    <t>UN</t>
  </si>
  <si>
    <t>P7069</t>
  </si>
  <si>
    <t>Corner's Pride Farms Ltd. (Attn: Sheila Chalmers)</t>
  </si>
  <si>
    <t>PVC HOSE</t>
  </si>
  <si>
    <t>PIPELINE</t>
  </si>
  <si>
    <t>1075+843 + 19</t>
  </si>
  <si>
    <t>P7069.0</t>
  </si>
  <si>
    <t>13016 - REV. 0</t>
  </si>
  <si>
    <t>01-13283-M002-XT0310901 RC</t>
  </si>
  <si>
    <t xml:space="preserve">PROPOSED PIPELINE CROSSING BC HYDRO O/H DISTRIBUTION POWER LINE &amp; TELUS COMMUNICATIONS INC. O/H CABLE WITHIN D-39-J/92H4 FRASER VALLEY R.D. - BRITISH COLUMBIA
</t>
  </si>
  <si>
    <t>{A286E275-5D4C-4BD9-A14C-25EECCB80ED8}</t>
  </si>
  <si>
    <t>2</t>
  </si>
  <si>
    <t>19731-505-SSW-03455</t>
  </si>
  <si>
    <t>01-13283-M002-XH0345501</t>
  </si>
  <si>
    <t xml:space="preserve">Bridal Falls Road </t>
  </si>
  <si>
    <t>d</t>
  </si>
  <si>
    <t>RK</t>
  </si>
  <si>
    <t>Specific</t>
  </si>
  <si>
    <t>92H4-OH-92</t>
  </si>
  <si>
    <t>OE</t>
  </si>
  <si>
    <t>Unknown</t>
  </si>
  <si>
    <t>BORED</t>
  </si>
  <si>
    <t>DISTRIBUTION</t>
  </si>
  <si>
    <t>U4252</t>
  </si>
  <si>
    <t>BC HYDRO</t>
  </si>
  <si>
    <t>BC HYDRO O/H DISTRIBUTION</t>
  </si>
  <si>
    <t>O/H POWER CABLE</t>
  </si>
  <si>
    <t>005.24.7_S5B</t>
  </si>
  <si>
    <t>1-RMcCreary (UPI) 170905; 2-RMcCreary (UPI) 170927; Global-Engineering (UPI) 200227; Global-AKraus (UPI) 201109; Global-AKraus (UPI) 210128</t>
  </si>
  <si>
    <t>1-Updated dwgtype, dwgtitle,dwgnumbers; 2-Update Typical Code; Global-TMEPDrawingNo; Global-KMCDrawName, Construction Method; Global-Attributes</t>
  </si>
  <si>
    <t>U4252.2</t>
  </si>
  <si>
    <t xml:space="preserve">PROPOSED PIPELINE CROSSING
BC HYDRO O/H DISTRIBUTION POWER LINE
&amp; TELUS COMMUNICATIONS INC. O/H CABLE
WITHIN
D-39-J/92H4
FRASER VALLEY R.D. - BRITISH COLUMBIA
</t>
  </si>
  <si>
    <t>{DE0ABD7D-592A-4BF7-84D6-557728794C14}</t>
  </si>
  <si>
    <t>OC</t>
  </si>
  <si>
    <t>O/H COMMUNICATIONS CABLE</t>
  </si>
  <si>
    <t>U4584</t>
  </si>
  <si>
    <t>TELUS</t>
  </si>
  <si>
    <t>TELUS O/H COMMUNICATIONS CABLE</t>
  </si>
  <si>
    <t>O/H COMMUNICATION CABLE</t>
  </si>
  <si>
    <t>1-RMcCreary (UPI) 170905; 2-RMcCreary (UPI) 170927; 3- RReyes (UPI) 191216; Global-Engineering (UPI) 200227; Global-AKraus (UPI) 201109; Global-AKraus (UPI) 210128</t>
  </si>
  <si>
    <t>1-Updated dwgtype, dwgtitle,dwgnumbers; 2-Update Typical Code; 3 - Moved to match site specific drawing; Global-TMEPDrawingNo; Global-KMCDrawName, Construction Method; Global-Attributes</t>
  </si>
  <si>
    <t>U4584.0</t>
  </si>
  <si>
    <t>{DA211817-D092-41C3-B642-40DD6807D25C}</t>
  </si>
  <si>
    <t>92H4-OH-193</t>
  </si>
  <si>
    <t>U7118</t>
  </si>
  <si>
    <t>SHAW</t>
  </si>
  <si>
    <t>SHAW O/H COMMUNICATION CABLE</t>
  </si>
  <si>
    <t>Global-AKraus (UPI) 201109; Global-AKraus (UPI) 210128</t>
  </si>
  <si>
    <t>Global-KMCDrawName, Construction Method; Global-Attributes</t>
  </si>
  <si>
    <t>U7118.0</t>
  </si>
  <si>
    <t>{77C4C114-F98D-4B6E-8A6A-65CC76813BE2}</t>
  </si>
  <si>
    <t>TMC Permitting</t>
  </si>
  <si>
    <t>92H4-RD-48</t>
  </si>
  <si>
    <t>Minor</t>
  </si>
  <si>
    <t>LKI Segment: 540</t>
  </si>
  <si>
    <t>T4175</t>
  </si>
  <si>
    <t>MINISTRY OF TRANSPORTATION &amp; INFRASTRUCTURE</t>
  </si>
  <si>
    <t>BRIDAL FALLS RD</t>
  </si>
  <si>
    <t>1-Global-Engineering (UPI) 200227; Global-AKraus (UPI) 210128</t>
  </si>
  <si>
    <t>1-Global-TMEPDrawingNo; Global-Attributes</t>
  </si>
  <si>
    <t>T4175.2</t>
  </si>
  <si>
    <t>19731-505-SSW-03453</t>
  </si>
  <si>
    <t>01-13283-M002-XH0345301</t>
  </si>
  <si>
    <t>Bridal Falls Road</t>
  </si>
  <si>
    <t>UNNAMED CHANNEL</t>
  </si>
  <si>
    <t>{507687B8-8C04-42EF-8647-4C796AA47F0D}</t>
  </si>
  <si>
    <t>92H4-RD-46</t>
  </si>
  <si>
    <t>Major</t>
  </si>
  <si>
    <t>T4174</t>
  </si>
  <si>
    <t>1-Global-Engineering (UPI) 200227; Global-AKraus (UPI) 210128; Global-KWooff (UPI) 210528</t>
  </si>
  <si>
    <t>1-Global-TMEPDrawingNo; Global-Attributes; Global-DrawingRevision</t>
  </si>
  <si>
    <t>T4174.2</t>
  </si>
  <si>
    <t>{F5695256-276F-426C-A0F3-C94334C2B03F}</t>
  </si>
  <si>
    <t>19731-505-SSW-03450</t>
  </si>
  <si>
    <t>01-13283-M002-XH0345001</t>
  </si>
  <si>
    <t>92H4-RD-45</t>
  </si>
  <si>
    <t>T4173</t>
  </si>
  <si>
    <t>T4173.2</t>
  </si>
  <si>
    <t>01-13283-M002-XT0310801 RD</t>
  </si>
  <si>
    <t>{87DE8CA8-AAED-4DE2-85CF-59240FE0F940}</t>
  </si>
  <si>
    <t>92H4-OH-192</t>
  </si>
  <si>
    <t>U7117</t>
  </si>
  <si>
    <t>U7117.0</t>
  </si>
  <si>
    <t xml:space="preserve">PROPOSED PIPELINE CROSSING
BC HYDRO O/H DISTRIBUTION POWER LINE
&amp; TELUS COMMUNICATIONS INC. O/H CABLE
WITHIN
D-39-J/92H4
FRASER VALLEY - BRITISH COLUMBIA
</t>
  </si>
  <si>
    <t>{FB3841D3-B7FE-460F-9C4B-5C9400FD7D39}</t>
  </si>
  <si>
    <t>U4583</t>
  </si>
  <si>
    <t>1-RMcCreary (UPI) 170905; 2-RMcCreary (UPI) 170927; 3 RReyes (UPI) 191216; Global-Engineering (UPI) 200227; Global-AKraus (UPI) 200616; Global-AKraus (UPI) 201109; Global-AKraus (UPI) 210128</t>
  </si>
  <si>
    <t>1-Updated dwgtype, dwgtitle,dwgnumbers; 2-Update Typical Code; 3 - Moved based on site specific drawing; Global-TMEPDrawingNo; Global-KMCDrawName; Global-KMCDrawName, Construction Method; Global-Attributes</t>
  </si>
  <si>
    <t>U4583.0</t>
  </si>
  <si>
    <t>PROPOSED PIPELINE CROSSING BC HYDRO O/H DISTRIBUTION POWER LINE &amp; TELUS COMMUNICATIONS INC. O/H CABLE WITHIN D-39-J/92H4 FRASER VALLEY - BRITISH COLUMBIA</t>
  </si>
  <si>
    <t>{559FDBCB-60A1-490C-8F03-9BA763C413B9}</t>
  </si>
  <si>
    <t>92H4-OH-91</t>
  </si>
  <si>
    <t>U4251</t>
  </si>
  <si>
    <t>1-RMcCreary (UPI) 170905; 2-RMcCreary (UPI) 170927; Global-Engineering (UPI) 200227; Global-AKraus (UPI) 200616; Global-AKraus (UPI) 201109; Global-AKraus (UPI) 210128</t>
  </si>
  <si>
    <t>1-Updated dwgtype, dwgtitle,dwgnumbers; 2-Update Typical Code; Global-TMEPDrawingNo; Global-KMCDrawName; Global-KMCDrawName, Construction Method; Global-Attributes</t>
  </si>
  <si>
    <t>U4251.2</t>
  </si>
  <si>
    <t>{FFB2FFAB-09B0-4B65-8796-43EEE6861ADF}</t>
  </si>
  <si>
    <t>001589237</t>
  </si>
  <si>
    <t>Tract-2158</t>
  </si>
  <si>
    <t>038</t>
  </si>
  <si>
    <t>T5036</t>
  </si>
  <si>
    <t>PRIVATE LANDOWNER</t>
  </si>
  <si>
    <t>PRIVATE ROAD</t>
  </si>
  <si>
    <t>Global-SSantos (UPI) 200619; Global-SSantos (UPI) 200924; Global-AKraus (UPI) 210128</t>
  </si>
  <si>
    <t>Global-Missing drawing details; Global-Missing drawing details; Global-Attributes</t>
  </si>
  <si>
    <t>T5036.0</t>
  </si>
  <si>
    <t>{F1C18C00-C619-4D57-AA26-38A14A42AEE6}</t>
  </si>
  <si>
    <t>DEPTH 0.747</t>
  </si>
  <si>
    <t>WD</t>
  </si>
  <si>
    <t>P7121</t>
  </si>
  <si>
    <t>PRIVATE LAND OWNER</t>
  </si>
  <si>
    <t>PRIVATE BURIED WATER PIPE</t>
  </si>
  <si>
    <t>P7121.0</t>
  </si>
  <si>
    <t>{23E7029B-7E3B-4003-957C-BE0D27EA1EC1}</t>
  </si>
  <si>
    <t>DEPTH 0.5</t>
  </si>
  <si>
    <t>U7334</t>
  </si>
  <si>
    <t>PRIVATE BURIED CABLE</t>
  </si>
  <si>
    <t>BURIED CABLE</t>
  </si>
  <si>
    <t>U7334.0</t>
  </si>
  <si>
    <t>{C9525DA8-4379-447A-A9BD-600F5FB56936}</t>
  </si>
  <si>
    <t>DEPTH 1.32</t>
  </si>
  <si>
    <t>P7129</t>
  </si>
  <si>
    <t>PRIVATE BURIED 1.5" WATER PIPE</t>
  </si>
  <si>
    <t>P7129.0</t>
  </si>
  <si>
    <t>01-13283-M002-XT0602201 RA</t>
  </si>
  <si>
    <t>{0797916C-76CE-487A-9F5F-9E8562AF79F9}</t>
  </si>
  <si>
    <t>19731-505-TYP-01301</t>
  </si>
  <si>
    <t>01-13283-M002-PT130101</t>
  </si>
  <si>
    <t>Overhead Powerline Crossing (British Columbia)</t>
  </si>
  <si>
    <t>OVERHEAD CABLE</t>
  </si>
  <si>
    <t>U5946</t>
  </si>
  <si>
    <t>1-WIRE O/H POWER</t>
  </si>
  <si>
    <t>O/H CABLE</t>
  </si>
  <si>
    <t>Global-SSantos (UPI) 200619; Global-SSantos (UPI) 200929; Global-AKraus (UPI) 210128</t>
  </si>
  <si>
    <t>Global-Missing drawing details; Global-Added DrawingRevision_Primary; Global-Attributes</t>
  </si>
  <si>
    <t>U5946.0</t>
  </si>
  <si>
    <t>01-13283-M002-XT0602101 RA</t>
  </si>
  <si>
    <t>{FF1A4F1B-412A-4318-AE8D-5C2244B92731}</t>
  </si>
  <si>
    <t>U5945</t>
  </si>
  <si>
    <t>3-WIRE O/H POWER</t>
  </si>
  <si>
    <t>U5945.0</t>
  </si>
  <si>
    <t>{5EB20FB0-F4DE-41FA-9933-E45769F58C1E}</t>
  </si>
  <si>
    <t>01589237</t>
  </si>
  <si>
    <t>P7089</t>
  </si>
  <si>
    <t>P7089.0</t>
  </si>
  <si>
    <t>{632B178F-0C38-44CC-94A6-6FD71FE14D87}</t>
  </si>
  <si>
    <t>U7332</t>
  </si>
  <si>
    <t>U7332.0</t>
  </si>
  <si>
    <t>01-13283-M002-XT0602001 RA</t>
  </si>
  <si>
    <t>{D7575994-2C9B-48F7-B65F-8E60E12A5224}</t>
  </si>
  <si>
    <t>U5944</t>
  </si>
  <si>
    <t>Global-SSantos (UPI) 200619; Global-AKraus (UPI) 210128</t>
  </si>
  <si>
    <t>Global-Missing drawing details; Global-Attributes</t>
  </si>
  <si>
    <t>U5944.0</t>
  </si>
  <si>
    <t>{9F3F4306-8749-4222-8658-1B56EFBDA81B}</t>
  </si>
  <si>
    <t>PIN 1157629</t>
  </si>
  <si>
    <t>Tract-2157</t>
  </si>
  <si>
    <t>b</t>
  </si>
  <si>
    <t>048</t>
  </si>
  <si>
    <t>92H4-CA-191</t>
  </si>
  <si>
    <t>U7091</t>
  </si>
  <si>
    <t>PRIVATE BURIED WATER PIPE 2"</t>
  </si>
  <si>
    <t xml:space="preserve">1-AKraus (UPI) 211215; </t>
  </si>
  <si>
    <t xml:space="preserve">1- TypicalCode, Description, UPIDrawingNo_Primary, TMEPDrawingNo_Primary, Drawing_Title; </t>
  </si>
  <si>
    <t>U7091.0</t>
  </si>
  <si>
    <t>13015 - REV. 0</t>
  </si>
  <si>
    <t>01-13283-M002-XT0310701 RB</t>
  </si>
  <si>
    <t>PROPOSED PIPELINE CROSSING
0754001 B.C. LTD. PRIVATE ROAD
WITHIN 
B-48-J/92H4
FRASER VALLEY - BRITISH COLUMBIA</t>
  </si>
  <si>
    <t>{25A3F2A1-9CCE-49F7-9154-F222F3121F14}</t>
  </si>
  <si>
    <t>92H4-RD-44</t>
  </si>
  <si>
    <t>T4172</t>
  </si>
  <si>
    <t>Pvt Road-Popkum IR No. 1, Chief J. Murphy</t>
  </si>
  <si>
    <t>1-AKraus (UPI) 170810; Global-Engineering (UPI) 200227; Global-AKraus (UPI) 210128</t>
  </si>
  <si>
    <t>1-updated Respon4Agree,OwnerCL; Global-TMEPDrawingNo; Global-Attributes</t>
  </si>
  <si>
    <t>T4172.3</t>
  </si>
  <si>
    <t>{AC211CE3-4729-4B7C-94F1-399E44038BF8}</t>
  </si>
  <si>
    <t>T4917</t>
  </si>
  <si>
    <t>T4917.0</t>
  </si>
  <si>
    <t>01-13283-M002-XT0310601 RB</t>
  </si>
  <si>
    <t>PROPOSED PIPELINE CROSSING
POPKUM INDIAN RESERVE NO. 1 PRIVATE ROAD
WITHIN 
B-48-J/92H4
FRASER VALLEY - BRITISH COLUMBIA</t>
  </si>
  <si>
    <t>{0EAD5AAA-8398-4846-9056-611BBEADE5C7}</t>
  </si>
  <si>
    <t>92H4-RD-118</t>
  </si>
  <si>
    <t>Road Crossing</t>
  </si>
  <si>
    <t>T4390</t>
  </si>
  <si>
    <t>1-AKraus (UPI) 170725; Global-Engineering (UPI) 200227; Global-AKraus (UPI) 210128</t>
  </si>
  <si>
    <t>1-updated Respon4Agree; Global-TMEPDrawingNo; Global-Attributes</t>
  </si>
  <si>
    <t>T4390.0</t>
  </si>
  <si>
    <t>1</t>
  </si>
  <si>
    <t>01-13283-M002-XT0310501 RA</t>
  </si>
  <si>
    <t>PROPOSED PIPELINE CROSSING
POPKUM INDIAN RESERVE NO. 1 PRIVATE ROAD\PWITHIN 
A-48-J/92H4
FRASER VALLEY - BRITISH COLUMBIA</t>
  </si>
  <si>
    <t>{E1C1C462-25FE-48BE-96E7-A524F1150F5F}</t>
  </si>
  <si>
    <t>92H4-RD-117</t>
  </si>
  <si>
    <t>T4379</t>
  </si>
  <si>
    <t>T4379.0</t>
  </si>
  <si>
    <t>0</t>
  </si>
  <si>
    <t>B</t>
  </si>
  <si>
    <t>047</t>
  </si>
  <si>
    <t>01-13283-M002-XT0310401 RA</t>
  </si>
  <si>
    <t>PROPOSED PIPELINE CROSSING
POPKUM INDIAN RESERVE NO. 1 PRIVATE ROAD
WITHIN 
C-47-J/92H4
FRASER VALLEY - BRITISH COLUMBIA</t>
  </si>
  <si>
    <t>{848F2D26-4053-4E2B-836A-9D85BA7CDFCD}</t>
  </si>
  <si>
    <t>92H4-RD-116</t>
  </si>
  <si>
    <t>T4378</t>
  </si>
  <si>
    <t>T4378.0</t>
  </si>
  <si>
    <t>Trenchless with Casing</t>
  </si>
  <si>
    <t>01-13283-M002-XT0310201 RB</t>
  </si>
  <si>
    <t xml:space="preserve">PROPOSED PIPELINE CROSSING BC HYDRO O/H TRANSMISSION POWER LINE WITHIN B-57-J/92H4  FRASER VALLEY - BRITISH COLUMBIA
</t>
  </si>
  <si>
    <t>{EED9F10E-69F8-4D9B-82B4-F4F90CD859EE}</t>
  </si>
  <si>
    <t>004781767</t>
  </si>
  <si>
    <t>Tract-2156</t>
  </si>
  <si>
    <t>057</t>
  </si>
  <si>
    <t>92H4-OH-37</t>
  </si>
  <si>
    <t>TRANSMISSION</t>
  </si>
  <si>
    <t>U4250</t>
  </si>
  <si>
    <t>BC HYDRO O/H TRANSMISSION (69kV) 60L093WAH</t>
  </si>
  <si>
    <t>1-AKraus (UPI) 170912; 2-AKraus (UPI) 171123; 3-AKraus (UPI) 181101; 4- Abdul (TMC) 191127; Global-Engineering (UPI) 200227; Global-AKraus (UPI) 200616; Global-AKraus (UPI) 210128</t>
  </si>
  <si>
    <t>1-updated Respon4Agree; 2-updated Respon4Agree; 3-Respon4Agree; 4-Respon4Agree; Global-TMEPDrawingNo; Global-KMCDrawName; Global-Attributes</t>
  </si>
  <si>
    <t>U4250.1</t>
  </si>
  <si>
    <t>01-13283-M002-XT0310301 RB</t>
  </si>
  <si>
    <t>PROPOSED PIPELINE CROSSING
BC TRANSPORTATION FINANCING AUTHORITY\PPRIVATE ROAD\PWITHIN 
B-57-J/92H4
FRASER VALLEY - BRITISH COLUMBIA</t>
  </si>
  <si>
    <t>{FA89E481-2C1E-4CAF-86E0-92E8EE8E1DE7}</t>
  </si>
  <si>
    <t>19731-505-TYP-06403</t>
  </si>
  <si>
    <t>01-13283-M002-PT640301</t>
  </si>
  <si>
    <t>92H4-RD-36</t>
  </si>
  <si>
    <t>T4171</t>
  </si>
  <si>
    <t>1-MMillard (UPI) 170719; Global-Engineering (UPI) 200227; Global-Engineering (UPI) 200313</t>
  </si>
  <si>
    <t>1-updated Respon4Agree; Global-TMEPDrawingNo; Global-KMCDrawName</t>
  </si>
  <si>
    <t>T4171.1</t>
  </si>
  <si>
    <t>01-13283-M002-XT0310101 RB</t>
  </si>
  <si>
    <t xml:space="preserve">PROPOSED PIPELINE CROSSING BC HYDRO O/H TRANSMISSION POWER LINE WITHIN A-57-J/92H4  FRASER VALLEY  BRITISH COLUMBIA
</t>
  </si>
  <si>
    <t>{806143E9-9B1B-4A42-B4B1-5280A956941E}</t>
  </si>
  <si>
    <t>004782283</t>
  </si>
  <si>
    <t>Tract-2155</t>
  </si>
  <si>
    <t>92H4-OH-35</t>
  </si>
  <si>
    <t>U4249</t>
  </si>
  <si>
    <t>BC HYDRO O/H TRANSMISSION (360kV) 3L003</t>
  </si>
  <si>
    <t>U4249.1</t>
  </si>
  <si>
    <t>015314928</t>
  </si>
  <si>
    <t>056</t>
  </si>
  <si>
    <t>01-13283-M002-XT0309401 RA</t>
  </si>
  <si>
    <t>{EBCC7883-6D5A-4495-969A-3747CA5AF6FB}</t>
  </si>
  <si>
    <t>Municipal Road Crossing (British Columbia)</t>
  </si>
  <si>
    <t>Tract-2152</t>
  </si>
  <si>
    <t>092H4-RD-146</t>
  </si>
  <si>
    <t>T4216</t>
  </si>
  <si>
    <t>BC CROWN</t>
  </si>
  <si>
    <t>TRAIL</t>
  </si>
  <si>
    <t>1-AKraus (UPI) 170428; 2-EFrisch (KMC) email 170613; 3-MMillard (UPI) 170719; 4-WLoper (KMC) 170809; Global-Engineering (UPI) 200227; Global-Engineering (UPI) 200313</t>
  </si>
  <si>
    <t>1- Updated OwnerCL; 2-Changed OwnerCL; 3-updated Respon4Agree; 4-updated OwnerCL; Global-TMEPDrawingNo; Global-KMCDrawName</t>
  </si>
  <si>
    <t>T4216.1</t>
  </si>
  <si>
    <t>01-13283-M002-XT0310001 RA</t>
  </si>
  <si>
    <t xml:space="preserve">PROPOSED PIPELINE CROSSING BC HYDRO DISTRIBUTION O/H POWER LINE WITHIN D-56-J/92H4 FRASER VALLEY R.D. - BRITISH COLUMBIA
</t>
  </si>
  <si>
    <t>{5AF8FC00-349D-486F-B553-E236E7EACD64}</t>
  </si>
  <si>
    <t>UPI</t>
  </si>
  <si>
    <t>92H4-OH-96</t>
  </si>
  <si>
    <t>U4414</t>
  </si>
  <si>
    <t>1-AKraus (UPI) 170912; Global-Engineering (UPI) 200227; Global-AKraus (UPI) 210128</t>
  </si>
  <si>
    <t>U4414.0</t>
  </si>
  <si>
    <t>01-13283-M002-XT0309801 RB</t>
  </si>
  <si>
    <t>PROPOSED PIPELINE CROSSING BC HYDRO O/H DISTRIBUTION POWER LINE WITHIN D-56-J/92H4 FRASER VALLEY R.D. - BRITISH COLUMBIA</t>
  </si>
  <si>
    <t>{47109778-8FC5-426F-941D-6A2A4D589128}</t>
  </si>
  <si>
    <t>92H4-OH-95</t>
  </si>
  <si>
    <t>U4413</t>
  </si>
  <si>
    <t>1-AKraus (UPI) 170912; Global-Engineering (UPI) 200227; Global-Engineering (UPI) 200313; Global-AKraus (UPI) 210128</t>
  </si>
  <si>
    <t>1-updated Respon4Agree; Global-TMEPDrawingNo; Global-KMCDrawName; Global-Attributes</t>
  </si>
  <si>
    <t>U4413.0</t>
  </si>
  <si>
    <t>{B2442ABF-8E72-4AAE-A09A-FB6D73E43B93}</t>
  </si>
  <si>
    <t>092H4-RD-144</t>
  </si>
  <si>
    <t>T4214</t>
  </si>
  <si>
    <t>T4214.1</t>
  </si>
  <si>
    <t>{2A1ACA7B-8F28-41D0-B3B9-E2AB9EC1CA88}</t>
  </si>
  <si>
    <t>092H4-RD-143</t>
  </si>
  <si>
    <t>T4213</t>
  </si>
  <si>
    <t>T4213.1</t>
  </si>
  <si>
    <t>PROPOSED PIPELINE CROSSING_x000D_
FRASER VALLEY REGIONAL DISTRICT(S)
WITHIN 
D-56-J/92H4
FRASER VALLEY - BRITISH COLUMBIA</t>
  </si>
  <si>
    <t>{C95AC6E0-FA7E-4744-A24A-96F1BCB29783}</t>
  </si>
  <si>
    <t>092H4-RD-142</t>
  </si>
  <si>
    <t>T4212</t>
  </si>
  <si>
    <t>1-AKraus (UPI) 170428; 2-EFrisch (KMC) email 170613; 3-MMillard (UPI) 170719; 4-WLoper (KMC) 170809; Global-Engineering (UPI) 200227</t>
  </si>
  <si>
    <t>1- Updated OwnerCL; 2-Changed OwnerCL; 3-updated Respon4Agree; 4-updated OwnerCL; Global-TMEPDrawingNo</t>
  </si>
  <si>
    <t>T4212.1</t>
  </si>
  <si>
    <t>{20760972-552C-4316-A952-F20064E6FD4D}</t>
  </si>
  <si>
    <t>92H4-RD-29</t>
  </si>
  <si>
    <t>T4170</t>
  </si>
  <si>
    <t>T4170.1</t>
  </si>
  <si>
    <t>01-13283-M002-XT0309201 RA</t>
  </si>
  <si>
    <t>PROPOSED PIPELINE CROSSING_x000D_
FRASER VALLEY REGIONAL DISTRICT(S)
WITHIN 
A-66-J/92H4
FRASER VALLEY - BRITISH COLUMBIA</t>
  </si>
  <si>
    <t>{2E87C839-767F-4925-A9A0-2A2B39FEB8C2}</t>
  </si>
  <si>
    <t>19731-505-SSW-03430</t>
  </si>
  <si>
    <t>01-13283-M002-XW0343001</t>
  </si>
  <si>
    <t>066</t>
  </si>
  <si>
    <t>92H4-RD-28</t>
  </si>
  <si>
    <t>T4169</t>
  </si>
  <si>
    <t>1-AKraus (UPI) 170428; 2-EFrisch (KMC) email 170613; 3-MMillard (UPI) 170719; 4-WLoper (KMC) 170809; 5 - KWooff (UPI) 191212; Global-Engineering (UPI) 200227</t>
  </si>
  <si>
    <t>1- Updated OwnerCL; 2-Changed OwnerCL; 3-updated Respon4Agree; 4-updated OwnerCL; 5 - Drawing Info; Global-TMEPDrawingNo</t>
  </si>
  <si>
    <t>T4169.1</t>
  </si>
  <si>
    <t>{4AB5C190-522E-40B2-A606-EB04EE6DFBBF}</t>
  </si>
  <si>
    <t>92H4-RD-26</t>
  </si>
  <si>
    <t>T4919</t>
  </si>
  <si>
    <t>T4919.0</t>
  </si>
  <si>
    <t>{5A22F765-2280-4D01-8930-1B62BA100904}</t>
  </si>
  <si>
    <t>T4168</t>
  </si>
  <si>
    <t>T4168.1</t>
  </si>
  <si>
    <t>075</t>
  </si>
  <si>
    <t>13014 - REV. 0</t>
  </si>
  <si>
    <t>KP 1070 Reroute (AR00563)</t>
  </si>
  <si>
    <t>012905046</t>
  </si>
  <si>
    <t>Tract-2150</t>
  </si>
  <si>
    <t>01-13283-M002-XT0309001 RB</t>
  </si>
  <si>
    <t>PROPOSED PIPELINE CROSSING_x000D_
FRASER VALLEY REGIONAL DISTRICT(S)
WITHIN 
D-75-J/92H4
FRASER VALLEY - BRITISH COLUMBIA</t>
  </si>
  <si>
    <t>{6CCCA475-01F3-4D3D-AE67-DE942F22DFA3}</t>
  </si>
  <si>
    <t>T4920</t>
  </si>
  <si>
    <t>1-Global-Engineering (UPI) 200227; Global-DMcLennan</t>
  </si>
  <si>
    <t>1-Global-TMEPDrawingNo; Global-Moved to reroute MOC1217 (TMC 407)</t>
  </si>
  <si>
    <t>1070+432 + 148</t>
  </si>
  <si>
    <t>T4920.0</t>
  </si>
  <si>
    <t>024042561</t>
  </si>
  <si>
    <t>Tract-2149</t>
  </si>
  <si>
    <t>; Global-AKraus (UPI) 210128</t>
  </si>
  <si>
    <t>; Global-Attributes</t>
  </si>
  <si>
    <t>{06D8A3DB-3877-44BD-B5B9-3405B081FE63}</t>
  </si>
  <si>
    <t>92H4-RD-19</t>
  </si>
  <si>
    <t>T4167</t>
  </si>
  <si>
    <t>T4167.2</t>
  </si>
  <si>
    <t>{FCF0BC0F-23FA-420F-B990-5A7ABD69AF6A}</t>
  </si>
  <si>
    <t>19731-505-SSW-03400</t>
  </si>
  <si>
    <t>01-13283-M002-XW0340001</t>
  </si>
  <si>
    <t>UNNAMED CHANNEL (CONCRETE FLUME CREEK)</t>
  </si>
  <si>
    <t>92H4-RD-17</t>
  </si>
  <si>
    <t>T4166</t>
  </si>
  <si>
    <t>1-AKraus (UPI) 170428; 2-EFrisch (KMC) email 170613; 3-MMillard (UPI) 170719; 4-WLoper (KMC) 170809; 5-RMcCreary (UPI) 170905; 6-RMcCreary (UPI) 170927; 7- MZakeri (UPI) 191128; Global-Engineering (UPI) 200227</t>
  </si>
  <si>
    <t>1- OwnerCL; 2-OwnerCL; 3-Respon4Agree; 4-OwnerCL; 5-constructionmethod, dwgtype, dwgtitle,dwgnumbers based on crossing dwg; 6-Typical Code; 7- Drawing Info; Global-TMEPDrawingNo</t>
  </si>
  <si>
    <t>T4166.2</t>
  </si>
  <si>
    <t>01-13283-M002-XT0579401 RA</t>
  </si>
  <si>
    <t>{3977CEB9-7259-4585-AF86-4BDC1D3BE62E}</t>
  </si>
  <si>
    <t>92H4-RD-181</t>
  </si>
  <si>
    <t>ST</t>
  </si>
  <si>
    <t>P5602</t>
  </si>
  <si>
    <t>BURIED MOTI CULVERT</t>
  </si>
  <si>
    <t>1-HMir (UPI) 200511; 2-AKraus (UPI) 200511; Global-AKraus (UPI) 210128</t>
  </si>
  <si>
    <t>1-Description, Dwg info; Global-Attributes</t>
  </si>
  <si>
    <t>P5602.0</t>
  </si>
  <si>
    <t>085</t>
  </si>
  <si>
    <t>015196119</t>
  </si>
  <si>
    <t>Tract-2146</t>
  </si>
  <si>
    <t>01-13283-M002-XT0308701 RB</t>
  </si>
  <si>
    <t>PROPOSED PIPELINE CROSSING
BRITISH COLUMBIA ELECTRIC COMPANY LIMITED\PPRIVATE ROAD
WITHIN 
A-85-J/92H4
FRASER VALLEY - BRITISH COLUMBIA</t>
  </si>
  <si>
    <t>{DFF66A54-022E-4F9B-8C49-EA898743F7DB}</t>
  </si>
  <si>
    <t>19731-505-TYP-06411</t>
  </si>
  <si>
    <t>01-13283-M002-PT641101</t>
  </si>
  <si>
    <t>BC Hydro Access Road Crossing</t>
  </si>
  <si>
    <t>K</t>
  </si>
  <si>
    <t>92H4-RD-14</t>
  </si>
  <si>
    <t>T4165</t>
  </si>
  <si>
    <t>Pvt Land- BC Hydro Attn: Allison Elliott</t>
  </si>
  <si>
    <t>1-Akraus (UPI) 170525; 2-AKraus (UPI) 180215; Global-Engineering (UPI) 200227</t>
  </si>
  <si>
    <t>1-changed OwnerCL; 2-OwnerCL, Respon4Agree; Global-TMEPDrawingNo</t>
  </si>
  <si>
    <t>T4165.1</t>
  </si>
  <si>
    <t>{DD2BEF39-FD27-41E2-ACCD-B5F9430FE147}</t>
  </si>
  <si>
    <t>19731-505-SSW-03396</t>
  </si>
  <si>
    <t>01-13283-M002-XU0339601</t>
  </si>
  <si>
    <t>BC HYDRO GENERATION  NPS 72 PENSTOCK LINE</t>
  </si>
  <si>
    <t>92H4-RD-10</t>
  </si>
  <si>
    <t>T4164</t>
  </si>
  <si>
    <t>1-Akraus (UPI) 170525; 2-AKraus (UPI) 180215; 3- Abdul (TMC) 191127; Global-Engineering (UPI) 200227; Global-Engineering (UPI) 200313; 4-AKraus (UPI) 200709; Global-AKraus (UPI) 201124; 5-AKraus (UPI) 210628; 6-AKraus (UPI) 210826</t>
  </si>
  <si>
    <t>1-changed OwnerCL; 2-OwnerCL, Respon4Agree; 3- DrawingTitle; Global-TMEPDrawingNo; Global-KMCDrawName; 4-Constr Method, Primary Dwg Rev; Global-TMEPDrawingNo_Primary; 5-Primary Dwg Rev; 6-DrawingRevision_Primary</t>
  </si>
  <si>
    <t>T4164.1</t>
  </si>
  <si>
    <t>01-13283-M002-XT0341401 RC</t>
  </si>
  <si>
    <t>{3B060D3B-7E33-4410-964A-8CDF5D4930CB}</t>
  </si>
  <si>
    <t>Micro Tunnel with Casing</t>
  </si>
  <si>
    <t>U4672</t>
  </si>
  <si>
    <t>BC HYDRO TRANSMISSION O/H COMMUNICATIONS CABLE</t>
  </si>
  <si>
    <t>1-MMillard (UPI) 170614; 2-RMcCreary (UPI) 170905; 3-RMcCreary (UPI) 180413; 4- AKraus (UPI) 190909; 5- Abdul (TMC) 191127; Global-Engineering (UPI) 200227; Global-Engineering (UPI) 200313; 6-AKraus (UPI) 200709; Global-AKraus (UPI) 201124; 7-AKraus (UPI) 210628; 8-AKraus (UPI) 210826</t>
  </si>
  <si>
    <t>1-updated EffectiveFromDate, DrawTypeSurvey; 2-Updated constructionmethod, dwgtype, dwgtitle,dwgnumbers; 3-Description, CrossingIdentifierDescription; 4- CrossingName, Description, CrossingIdentifierDescription, TypeCL; 5- DrawingTitle; Global-TMEPDrawingNo; Global-KMCDrawName; 6-Constr Method, Primary Dwg Rev; Global-TMEPDrawingNo_Primary, Construction Method; 7-Primary Dwg Rev; 8-DrawingRevision_Primary</t>
  </si>
  <si>
    <t>U4672.0</t>
  </si>
  <si>
    <t>{39C0DB9D-3001-44A9-AD58-1BBC95E611E0}</t>
  </si>
  <si>
    <t>092H4-PL-140</t>
  </si>
  <si>
    <t>P3644</t>
  </si>
  <si>
    <t>BC HYDRO GENERATION NPS 72 PENSTOCK LINE (AGL)</t>
  </si>
  <si>
    <t>1- Abdul (TMC) 191127; 2- Abdul (TMC) 191127; Global-Engineering (UPI) 200227; Global-Engineering (UPI) 20200317; 3-AKraus (UPI) 200708; Global-AKraus (UPI) 201124; 4-AKraus (UPI) 210628; 5-AKraus (UPI) 210826</t>
  </si>
  <si>
    <t>1- Description, CrossingName, DrawingTitle; Global-TMEPDrawingNo; Global-KMCDrawName; 2-Construction Method, PrimaryDrawing_Revision, KMCDrawName; Global-TMEPDrawingNo_Primary, Construction Method; 4-Primary Dwg Rev; 5-DrawingRevision_Primary</t>
  </si>
  <si>
    <t>P3644.0</t>
  </si>
  <si>
    <t>01-13283-M002-XT1035501 RA</t>
  </si>
  <si>
    <t>{ACFB366B-8DEE-4292-87E6-A49309CBCF70}</t>
  </si>
  <si>
    <t>DEPTH 0.1</t>
  </si>
  <si>
    <t>U7500</t>
  </si>
  <si>
    <t>BC HYDRO BURIED CABLE (EXPOSED)</t>
  </si>
  <si>
    <t>BC HYDRO BURIED CABLE</t>
  </si>
  <si>
    <t>U7500.0</t>
  </si>
  <si>
    <t>{476E8A06-2EA6-432A-8399-A429C7DD4D0A}</t>
  </si>
  <si>
    <t>092H4-RD-139</t>
  </si>
  <si>
    <t>T4246</t>
  </si>
  <si>
    <t>Pvt Land- BC Hydro Attn:Allison Elliott</t>
  </si>
  <si>
    <t>1-MMillard (UPI) 170719; 2- Abdul (TMC) 191127; Global-Engineering (UPI) 200227; 3-AKraus (UPI) 200709; Global-AKraus (UPI) 201124; 4-AKraus (UPI) 210628; 5-AKraus (UPI) 210826</t>
  </si>
  <si>
    <t>1-updated Respon4Agree; 2- DrawingTitle; Global-TMEPDrawingNo; 3-Constr Method, Primary Dwg Rev; Global-TMEPDrawingNo_Primary, Construction Method; 4-Primary Dwg Rev; 5-DrawingRevision_Primary</t>
  </si>
  <si>
    <t>T4246.0</t>
  </si>
  <si>
    <t>01-13283-M002-XT0662101 RA</t>
  </si>
  <si>
    <t>{5E2DFEEF-8C16-4F4E-94C7-3060EB5DFD1C}</t>
  </si>
  <si>
    <t>PVC</t>
  </si>
  <si>
    <t>P5792</t>
  </si>
  <si>
    <t>BC HYDRO 250mm PVC FIRE PROTECTION WATER MAIN</t>
  </si>
  <si>
    <t>250mm PVC FIRE PROTECTION WATER SUPPLY MAIN</t>
  </si>
  <si>
    <t>1-AKraus (UPI) 200709; Global-AKraus (UPI) 201124; 2-AKraus (UPI) 210628; 3-AKraus (UPI) 210826</t>
  </si>
  <si>
    <t>1-KMCDrawName, Primary Dwg Rev; Global-TMEPDrawingNo_Primary, Construction Method; 2-Primary Dwg Rev; 3-DrawingRevision_Primary</t>
  </si>
  <si>
    <t>P5792.0</t>
  </si>
  <si>
    <t>01-13283-M002-XT0662001 RA</t>
  </si>
  <si>
    <t>{FA7DE7D9-7509-4EBC-9C20-02C293515EDA}</t>
  </si>
  <si>
    <t>HDPE</t>
  </si>
  <si>
    <t>P5793</t>
  </si>
  <si>
    <t>BC HYDRO 75mm HDPE DOMESTIC WATER SUPPLY MAIN</t>
  </si>
  <si>
    <t>75mm HDPE DOMESTIC WATER SUPPLY MAIN</t>
  </si>
  <si>
    <t>P5793.0</t>
  </si>
  <si>
    <t>01-13283-M002-XT0661701 RA</t>
  </si>
  <si>
    <t>{8A214366-B28B-4EBC-AC4B-826464C0DB53}</t>
  </si>
  <si>
    <t>RPVC</t>
  </si>
  <si>
    <t>P5796</t>
  </si>
  <si>
    <t>BC HYDRO 75mm RPVC CONDUIT ENCASED IN CONCRETE</t>
  </si>
  <si>
    <t>75mm RPVC CONDUIT ENCASED IN CONCRETE</t>
  </si>
  <si>
    <t>1-KMCDrawName, Primary Dwg Rev; Global-TMEPDrawingNo_Primary, Construction Method; 2-DrawingRevision_Primary</t>
  </si>
  <si>
    <t>P5796.0</t>
  </si>
  <si>
    <t>{08D950C6-B2FC-419C-A373-12A7230A11AC}</t>
  </si>
  <si>
    <t>P5794</t>
  </si>
  <si>
    <t>P5794.0</t>
  </si>
  <si>
    <t>{6F82A936-A16C-4278-B829-88307EF80CB4}</t>
  </si>
  <si>
    <t>P5795</t>
  </si>
  <si>
    <t>P5795.0</t>
  </si>
  <si>
    <t>01-13283-M002-XT0308601 RA</t>
  </si>
  <si>
    <t xml:space="preserve">PROPOSED PIPELINE CROSSING BC HYDRO O/H TRANSMISSION POWER LINE WITHIN A-85-J/92H4 FRASER VALLEY - BRITISH COLUMBIA
</t>
  </si>
  <si>
    <t>{0AF3C267-7F51-4CFB-ABE8-F0DE8C33941C}</t>
  </si>
  <si>
    <t>92H4-OH-12</t>
  </si>
  <si>
    <t>U4248</t>
  </si>
  <si>
    <t>1- Abdul (TMC) 191127; Global-Engineering (UPI) 200227; 2-AKraus (UPI) 200709; Global-AKraus (UPI) 201124; 3-AKraus (UPI) 210628; 4-AKraus (UPI) 210826</t>
  </si>
  <si>
    <t>1- DrawingTitle; Global-TMEPDrawingNo; 2-Constr Method, Primary Dwg Rev; Global-TMEPDrawingNo_Primary, Construction Method; 3-Primary Dwg Rev; 4-DrawingRevision_Primary</t>
  </si>
  <si>
    <t>U4248.1</t>
  </si>
  <si>
    <t>01-13283-M002-XT0341301 RD</t>
  </si>
  <si>
    <t>{0CB53FD7-C1C0-4374-BA4D-BA409CA00314}</t>
  </si>
  <si>
    <t>U4671</t>
  </si>
  <si>
    <t>1-updated EffectiveFromDate, DrawTypeSurvey; 2-Updated constructionmethod, dwgtype, dwgtitle,dwgnumbers; 3-Description, CrossingIdentifierDescription; 4- CrossingName, Description, CrossingIdentifierDescription, TypeCL; 5- DrawingTitle; Global-TMEPDrawingNo; Global-KMCDrawName; 6-Constr Method, Primary Dwg Rev; Global-TMEPDrawingNo_Primary, Construction Method; 7-Updated Primary Dwg Rev; 8--DrawingRevision_Primary</t>
  </si>
  <si>
    <t>U4671.0</t>
  </si>
  <si>
    <t>01-13283-M002-XT0308501 RB</t>
  </si>
  <si>
    <t xml:space="preserve">PROPOSED PIPELINE CROSSING
BC HYDRO O/H TRANSMISSION POWER LINE
WITHIN
A-85-J/92H4
FRASER VALLEY R.D. - BRITISH COLUMBIA
</t>
  </si>
  <si>
    <t>{1F892A8C-F9F4-4235-B79D-6C2A4B62B01E}</t>
  </si>
  <si>
    <t>92H4-OH-11</t>
  </si>
  <si>
    <t>U4247</t>
  </si>
  <si>
    <t>1- Abdul (TMC) 191127; 2 - KWooff (UPI) 191212; Global-Engineering (UPI) 200227; Global-AKraus (UPI) 200616; Global-AKraus (UPI) 210128</t>
  </si>
  <si>
    <t>1- DrawingTitle; 2 - Drawing Info; Global-TMEPDrawingNo; Global-KMCDrawName; Global-Attributes</t>
  </si>
  <si>
    <t>U4247.1</t>
  </si>
  <si>
    <t>01-13283-M002-XT0308401 RC</t>
  </si>
  <si>
    <t>{C9B146CE-DDC6-4DBA-9130-D9E62624F722}</t>
  </si>
  <si>
    <t>018718892</t>
  </si>
  <si>
    <t>Tract-2145</t>
  </si>
  <si>
    <t>U5278</t>
  </si>
  <si>
    <t>1-AKraus (UPI) 191203; Global-Engineering (UPI) 200227; Global-Engineering (UPI) 200313; Global-AKraus (UPI) 210128</t>
  </si>
  <si>
    <t>1- Respon4Agree; Global-TMEPDrawingNo; Global-KMCDrawName; Global-Attributes</t>
  </si>
  <si>
    <t>U5278.0</t>
  </si>
  <si>
    <t>PROPOSED PIPELINE CROSSING BC HYDRO O/H TRANSMISISON POWER LINE WITHIN A-85-J/92H4 FRASER VALLEY - BRITISH COLUMBIA</t>
  </si>
  <si>
    <t>{EA2F6659-C0D2-4691-9A47-636ED2290A10}</t>
  </si>
  <si>
    <t>92H4-OH-9</t>
  </si>
  <si>
    <t>U4246</t>
  </si>
  <si>
    <t>BC HYDRO O/H TRANSMISSION (69kV) 60L095</t>
  </si>
  <si>
    <t>1-AKraus (UPI) 170912; 2-AKraus (UPI) 191203; Global-Engineering (UPI) 200227; Global-Engineering (UPI) 200313; Global-AKraus (UPI) 210128</t>
  </si>
  <si>
    <t>1-updated Respon4Agree; 2- Respon4Agree; Global-TMEPDrawingNo; Global-KMCDrawName; Global-Attributes</t>
  </si>
  <si>
    <t>U4246.1</t>
  </si>
  <si>
    <t>01-13283-M002-XT0308301 RB</t>
  </si>
  <si>
    <t>{35128239-E9D8-438C-8C4E-C2BFE7F30D72}</t>
  </si>
  <si>
    <t>U5277</t>
  </si>
  <si>
    <t>1-Global-Engineering (UPI) 200227; Global-Engineering (UPI) 200313; Global-AKraus (UPI) 210128</t>
  </si>
  <si>
    <t>1-Global-TMEPDrawingNo; Global-KMCDrawName; Global-Attributes</t>
  </si>
  <si>
    <t>U5277.0</t>
  </si>
  <si>
    <t xml:space="preserve">PROPOSED PIPELINE CROSSING
BC HYDRO O/H TRANSMISSION &amp; DISTRIBUTION POWER LINE
WITHIN
A-85-J/92H4
FRASER VALLEY R.D. - BRITISH COLUMBIA
</t>
  </si>
  <si>
    <t>{D6514FB2-2497-4EAF-9D73-49375EFB4384}</t>
  </si>
  <si>
    <t>92H4-OH-7</t>
  </si>
  <si>
    <t>U4245</t>
  </si>
  <si>
    <t>BC HYDRO O/H TRANSMISSION (69kV) 60L010</t>
  </si>
  <si>
    <t>U4245.1</t>
  </si>
  <si>
    <t>01-13283-M002-XT0308101 RB</t>
  </si>
  <si>
    <t>PROPOSED PIPELINE CROSSING
BRITISH COLUMBIA HYDRO AND POWER AUTHORITY\PPRIVATE ROAD
WITHIN 
D-85-J/92H4
FRASER VALLEY - BRITISH COLUMBIA</t>
  </si>
  <si>
    <t>{730232D8-FE10-420C-B066-72126D2C3F73}</t>
  </si>
  <si>
    <t>92H4-RD-8</t>
  </si>
  <si>
    <t>T4163</t>
  </si>
  <si>
    <t>1-MMillard (UPI) 170719; Global-Engineering (UPI) 200227; Global-SSantos (UPI) 200611</t>
  </si>
  <si>
    <t>1-updated Respon4Agree; Global-TMEPDrawingNo; Global-TypeCL</t>
  </si>
  <si>
    <t>T4163.1</t>
  </si>
  <si>
    <t>{2E6911A1-4588-4122-887D-157CF41ACE6A}</t>
  </si>
  <si>
    <t>092H4-RD-138</t>
  </si>
  <si>
    <t>T4211</t>
  </si>
  <si>
    <t>1-MMillard (UPI) 170719; Global-Engineering (UPI) 200227</t>
  </si>
  <si>
    <t>1-updated Respon4Agree; Global-TMEPDrawingNo</t>
  </si>
  <si>
    <t>T4211.1</t>
  </si>
  <si>
    <t>01-13283-M002-XT0308001 RB</t>
  </si>
  <si>
    <t xml:space="preserve">PROPOSED PIPELINE CROSSING
BC HYDRO O/H TRANSMISSION POWER LINE
WITHIN
A-95-J/92H4
FRASER VALLEY R.D.
BRITISH COLUMBIA
</t>
  </si>
  <si>
    <t>{0BAE7303-9980-48E9-8A04-2747BCB2A5AF}</t>
  </si>
  <si>
    <t>004825951</t>
  </si>
  <si>
    <t>Tract-PC7072.04</t>
  </si>
  <si>
    <t>095</t>
  </si>
  <si>
    <t>92H4-OH-4</t>
  </si>
  <si>
    <t>U4244</t>
  </si>
  <si>
    <t>1- AMartin (UPI) 190923; Global-Engineering (UPI) 200227; Global-AKraus (UPI) 200616; Global-AKraus (UPI) 210128</t>
  </si>
  <si>
    <t>1- Moved to match 005.24; Global-TMEPDrawingNo; Global-KMCDrawName; Global-Attributes</t>
  </si>
  <si>
    <t>U4244.2</t>
  </si>
  <si>
    <t>01-13283-M002-XT0307901 RC</t>
  </si>
  <si>
    <t xml:space="preserve">PROPOSED PIPELINE CROSSING
BC HYDRO O/H TRANSMISSION &amp; DISTRIBUTION POWER LINE
WITHIN
B-94-J/92H4
FRASER VALLEY R.D.
BRITISH COLUMBIA
</t>
  </si>
  <si>
    <t>{5592C257-7DE3-447B-B349-FAD819BD8676}</t>
  </si>
  <si>
    <t>094</t>
  </si>
  <si>
    <t>92H4-OH-3</t>
  </si>
  <si>
    <t>U4243</t>
  </si>
  <si>
    <t>U4243.1</t>
  </si>
  <si>
    <t>{4BAE8531-6928-4A58-8490-94748E2AA543}</t>
  </si>
  <si>
    <t>U5276</t>
  </si>
  <si>
    <t>1- AMartin (UPI) 190923; Global-Engineering (UPI) 200227; Global-Engineering (UPI) 200313; Global-AKraus (UPI) 200616; Global-AKraus (UPI) 210128</t>
  </si>
  <si>
    <t>1- Moved to match 005.24; Global-TMEPDrawingNo; Global-KMCDrawName; Global-KMCDrawName; Global-Attributes</t>
  </si>
  <si>
    <t>U5276.0</t>
  </si>
  <si>
    <t>KP 1064 Reroute (AR00637)</t>
  </si>
  <si>
    <t>05</t>
  </si>
  <si>
    <t>13013 - REV. 0</t>
  </si>
  <si>
    <t>005</t>
  </si>
  <si>
    <t>01-13283-M002-XD0027101</t>
  </si>
  <si>
    <t>HDD</t>
  </si>
  <si>
    <t>W5994.0</t>
  </si>
  <si>
    <t>01-13283-M002-XT0307201 RF</t>
  </si>
  <si>
    <t>{BF289296-DBFE-43CB-B40D-2F08684199F2}</t>
  </si>
  <si>
    <t>M002-PT1301</t>
  </si>
  <si>
    <t>024</t>
  </si>
  <si>
    <t>AK</t>
  </si>
  <si>
    <t>Bored</t>
  </si>
  <si>
    <t>U5273</t>
  </si>
  <si>
    <t>1-AMartin (UPI) 190311; 2-AKraus (UPI) 210607; 3-AKraus (UPI) 211021; 4-AKraus (UPI) 220302;; Global-AKraus (UPI) 220321; Global-AKraus (UPI) 220406</t>
  </si>
  <si>
    <t>1-Historical due to new route; 2-Reinstated and moved to MOC1235, KMCDrawName; 3-KMCDrawName; 4-Moved attributes, KMCDrawName; ; Global-Moved, KMCDrawName; Global-Drawing details</t>
  </si>
  <si>
    <t>1064+428 + 677</t>
  </si>
  <si>
    <t>U5273.0</t>
  </si>
  <si>
    <t xml:space="preserve">PROPOSED PIPELINE CROSSING_x000D_ BC HYDRO O/H TRANSMISSION &amp; DISTRIBUTION POWER LINE_x000D_ WITHIN_x000D_ C-24-B/92H5_x000D_ FRASER VALLEY - BRITISH COLUMBIA_x000D_
</t>
  </si>
  <si>
    <t>{9A13A3CB-C8A9-49FA-A350-91A568E7EC49}</t>
  </si>
  <si>
    <t>92H5-OH-110</t>
  </si>
  <si>
    <t>U4238</t>
  </si>
  <si>
    <t>1-Historical due to new route; 2-Reinstated and moved to MOC1235, KMCDrawName, TMEPDrawingNo; 3-KMCDrawName; 4- Moved attributes, KMCDrawName; ; Global-Moved, KMCDrawName; Global-Drawing details</t>
  </si>
  <si>
    <t>U4238.0</t>
  </si>
  <si>
    <t>01-13283-M002-XT0307101 RF</t>
  </si>
  <si>
    <t>PROPOSED PIPELINE CROSSING BC HYDRO O/H TRANSMISSION POWER LINE WITHIN B-34-B/92H5 FRASER VALLEY - BRITISH COLUMBIA</t>
  </si>
  <si>
    <t>{32386EAD-E568-4469-A2C0-F0D4F37AD457}</t>
  </si>
  <si>
    <t>92H5-OH-109</t>
  </si>
  <si>
    <t>U4237</t>
  </si>
  <si>
    <t>1-AMartin (UPI) 190311; 2-AKraus (UPI) 210607; 3-AKraus (UPI) 210702; 4-AKraus (UPI) 210831; 5-AKraus (UPI) 220302;; Global-AKraus (UPI) 220321; Global-AKraus (UPI) 220406</t>
  </si>
  <si>
    <t>1-Historical due to new route; 2-Reinstated and moved to MOC1235, Respon4Agree, KMCDrawName, TMEPDrawingNo; 3-KMCDrawName; 4-KMCDrawName, Respon4Agree; 5-Moved attributes, KMCDrawName; ; Global-Moved, KMCDrawName; Global-Drawing details</t>
  </si>
  <si>
    <t>1064+428 + 522</t>
  </si>
  <si>
    <t>U4237.0</t>
  </si>
  <si>
    <t>01-13283-M002-XT0423001 RB</t>
  </si>
  <si>
    <t>PROPOSED PIPELINE CROSSING
KINDERMORGAN CANADA INC. BURIED PIPE
WITHIN R/W PLAN NWP 13125\PD-5-B/92H5
FRASER VALLEY - BRITISH COLUMBIA</t>
  </si>
  <si>
    <t>{502D7B6B-47CD-485E-A1BB-BBB224F87983}</t>
  </si>
  <si>
    <t>001588214</t>
  </si>
  <si>
    <t>Tract-2125</t>
  </si>
  <si>
    <t>034</t>
  </si>
  <si>
    <t>92H5-PL-116</t>
  </si>
  <si>
    <t>CRUDE OIL PIPELINE</t>
  </si>
  <si>
    <t>P4344</t>
  </si>
  <si>
    <t>TRANS MOUNTAIN PIPELINE CO. LTD. BURIED PIPE</t>
  </si>
  <si>
    <t>1-Global-Engineering (UPI) 200227; 2-AKraus (UPI) 200504; 3-AKraus (UPI) 210607; Global-Post MOC789 Mtn3 HDD reroute; Global-AKraus (UPI) 220406</t>
  </si>
  <si>
    <t>1-Global-TMEPDrawingNo; 2-OwnerCL, Description, KMCDrawName; 3-Moved to MOC1235, KMCDrawName; Global-Moved; Global-CM, Drawing details</t>
  </si>
  <si>
    <t>1064+428 + 320</t>
  </si>
  <si>
    <t>P4344.0</t>
  </si>
  <si>
    <t>1-AKraus (UPI) 210423</t>
  </si>
  <si>
    <t>1-Drawing details</t>
  </si>
  <si>
    <t>13012 - REV. 0</t>
  </si>
  <si>
    <t>HIGHWAY 5</t>
  </si>
  <si>
    <t>044</t>
  </si>
  <si>
    <t>1-Global-Engineering (UPI) 200227</t>
  </si>
  <si>
    <t>1-Global-TMEPDrawingNo</t>
  </si>
  <si>
    <t>W1712.2</t>
  </si>
  <si>
    <t>01-13283-M002-XT0548701 RC</t>
  </si>
  <si>
    <t>{A3E6D5B9-7352-4293-801F-9664BCAB23C7}</t>
  </si>
  <si>
    <t>T4162</t>
  </si>
  <si>
    <t>SHXW'OWHAMEL VENTURES GP LTD.</t>
  </si>
  <si>
    <t>1- AKraus (UPI) 190702; Global-Engineering (UPI) 200227; 2- AKraus (UPI) 200319; 1-AKraus (UPI) 200511; Global-AKraus (UPI) 210128; 4-AKraus (UPI) 220302; 5-AKraus (UPI) 220321</t>
  </si>
  <si>
    <t>1-Spread; Global-TMEPDrawingNo; 2- OwnerCL; 3-KMCDrawName; Global-Attributes; 4-KMCDrawName; 5-KMCDrawName</t>
  </si>
  <si>
    <t>T4162.0</t>
  </si>
  <si>
    <t>KP 1061 Reroute</t>
  </si>
  <si>
    <t>053</t>
  </si>
  <si>
    <t>01-13283-M002-XT0306401 RC</t>
  </si>
  <si>
    <t>{BF26B744-C69A-4F29-BBA5-39BD86F0C01D}</t>
  </si>
  <si>
    <t>IR PETERS 1</t>
  </si>
  <si>
    <t>Tract-2119</t>
  </si>
  <si>
    <t>U5272</t>
  </si>
  <si>
    <t>1- AMartin (UPI) 190923; Global-Engineering (UPI) 200227; Global-Engineering (UPI) 200313; Global-AKraus (UPI) 200616; Global-AKraus (UPI) 210128; Global-DMcLennan (UPI) 211101</t>
  </si>
  <si>
    <t>1- Moved to match 005.24; Global-TMEPDrawingNo; Global-KMCDrawName; Global-KMCDrawName; Global-Attributes; Global-Moved</t>
  </si>
  <si>
    <t>1061+251 + 1249</t>
  </si>
  <si>
    <t>U5272.0</t>
  </si>
  <si>
    <t>{CB6DFD49-1975-48A1-81CA-746F43CC03D4}</t>
  </si>
  <si>
    <t>U4229</t>
  </si>
  <si>
    <t>1- AMartin (UPI) 190923; Global-Engineering (UPI) 200227; Global-AKraus (UPI) 200616; Global-AKraus (UPI) 210128; Global-DMcLennan (UPI) 211101</t>
  </si>
  <si>
    <t>1- Moved to match 005.24; Global-TMEPDrawingNo; Global-KMCDrawName; Global-Attributes; Global-Moved</t>
  </si>
  <si>
    <t>U4229.2</t>
  </si>
  <si>
    <t>13011 - REV. 0</t>
  </si>
  <si>
    <t>{868D93EF-47B9-4A46-8031-AA2ACEB9D755}</t>
  </si>
  <si>
    <t>IR PETERS 1A</t>
  </si>
  <si>
    <t>Tract-2120</t>
  </si>
  <si>
    <t>T4922</t>
  </si>
  <si>
    <t>1- AMartin (UPI) 190923, 2 - AKraus (UPI) 200120; Global-Engineering (UPI) 200227; Global-DMcLennan (UPI) 211101</t>
  </si>
  <si>
    <t>1- Moved to match 005.24; 2 - OwnerCL, Respon4Agree; Global-TMEPDrawingNo; Global-Moved</t>
  </si>
  <si>
    <t>1061+251 + 801</t>
  </si>
  <si>
    <t>T4922.0</t>
  </si>
  <si>
    <t>062</t>
  </si>
  <si>
    <t>01-13283-M002-XT0306301 RA</t>
  </si>
  <si>
    <t>{D977C712-73B1-4526-961B-6750441AA02E}</t>
  </si>
  <si>
    <t>Open Cut</t>
  </si>
  <si>
    <t>P3612</t>
  </si>
  <si>
    <t>KINDER MORGAN CANADA INC.</t>
  </si>
  <si>
    <t>KINDERMORGAN CANADA INC. BURIED PIPE</t>
  </si>
  <si>
    <t>1-AKraus (UPI) 211108</t>
  </si>
  <si>
    <t>1-reinstated and moved</t>
  </si>
  <si>
    <t>1061+251 + 11</t>
  </si>
  <si>
    <t>P3612.2</t>
  </si>
  <si>
    <t>061</t>
  </si>
  <si>
    <t>{92D60E88-7121-4785-9E87-C3CD99DC88D2}</t>
  </si>
  <si>
    <t>19731-505-SSW-03350</t>
  </si>
  <si>
    <t>01-13283-M002-XH0335001</t>
  </si>
  <si>
    <t xml:space="preserve">Laidlaw Road </t>
  </si>
  <si>
    <t>071</t>
  </si>
  <si>
    <t>U7362</t>
  </si>
  <si>
    <t>U7362.0</t>
  </si>
  <si>
    <t>01-13283-M002-XT0330701 RA</t>
  </si>
  <si>
    <t>{629F8FF3-EB46-49EB-9FBB-9575A3FF42B6}</t>
  </si>
  <si>
    <t>U4564</t>
  </si>
  <si>
    <t>1-AKraus (UPI) 170426; 2-RMcCreary (UPI) 170905; 3-AKraus (UPI) 171123; Global-Engineering (UPI) 200227; Global-AKraus (UPI) 210128; 4-AKraus (UPI) 210423; Global-KWooff (UPI) 210604; 5-AKraus (UPI) 210629</t>
  </si>
  <si>
    <t>1-updated PXID; 2-Updated constructionmethod, dwgtype, dwgtitle,dwgnumbers; 3-updated Respon4Agree; Global-TMEPDrawingNo; Global-Attributes; 4-Respon4Agree; Global-DrawingRevision; 5-Moved</t>
  </si>
  <si>
    <t>U4564.0</t>
  </si>
  <si>
    <t>01-13283-M002-XT0341201 RB</t>
  </si>
  <si>
    <t xml:space="preserve">PROPOSED PIPELINE CROSSING
BC HYDRO O/H DISTRIBUTION POWER LINE
&amp; TELUS COMMUNICATION INC.
WITHIN
B-90-A/92H5
FRASER VALLEY R.D. - BRITISH COLUMBIA
</t>
  </si>
  <si>
    <t>{DF6D47A9-C08B-477D-B735-5931EEEDB785}</t>
  </si>
  <si>
    <t>U5477</t>
  </si>
  <si>
    <t>1-AKraus (UPI) 20190604; 2- JHoglund (UPI) 190911; Global-Engineering (UPI) 200227; Global-Engineering (UPI) 200313; AKraus (UPI) 201021; Global-AKraus (UPI) 210128; Global-AKraus (UPI) 210409; Global-KWooff (UPI) 210604; 3-AKraus (UPI) 210628</t>
  </si>
  <si>
    <t>1-Respon4Agree; 2- BCGRID; Global-TMEPDrawingNo; Global-KMCDrawName; L&amp;P Dwg Updates; Global-Attributes; Global-KMCDrawName; Global-DrawingRevision; 3-Moved</t>
  </si>
  <si>
    <t>U5477.0</t>
  </si>
  <si>
    <t>{EB7A6E5E-20B7-4804-A4E3-8371797424AD}</t>
  </si>
  <si>
    <t>U7361</t>
  </si>
  <si>
    <t>SHAW O/H COMMUNICATIONS CABLE</t>
  </si>
  <si>
    <t>U7361.0</t>
  </si>
  <si>
    <t>{91D81EAF-1BE8-4769-8397-F01A0D853A04}</t>
  </si>
  <si>
    <t>92H5-RD-51</t>
  </si>
  <si>
    <t>T4141</t>
  </si>
  <si>
    <t>LAIDLAW RD</t>
  </si>
  <si>
    <t>1-Global-Engineering (UPI) 200227; Global-AKraus (UPI) 210128; Global-KWooff (UPI) 210604</t>
  </si>
  <si>
    <t>T4141.0</t>
  </si>
  <si>
    <t>{3CE20DFE-6BE3-42B2-ADDA-26B4C696980D}</t>
  </si>
  <si>
    <t>01-13283-M002-XW0334001</t>
  </si>
  <si>
    <t>01549103</t>
  </si>
  <si>
    <t>Tract-2114</t>
  </si>
  <si>
    <t>92H5-CA-274</t>
  </si>
  <si>
    <t>U7033</t>
  </si>
  <si>
    <t>PRIVATE POWER CABLE</t>
  </si>
  <si>
    <t>POWER CABLE</t>
  </si>
  <si>
    <t>; Global-AKraus (UPI) 210128; Global-AKraus (UPI) 210607</t>
  </si>
  <si>
    <t>; Global-Attributes; Global-DrawingRevision</t>
  </si>
  <si>
    <t>U7033.0</t>
  </si>
  <si>
    <t>{5B079CBF-EB8B-4437-A522-879A0A565DB0}</t>
  </si>
  <si>
    <t>19731-505-SSW-03340</t>
  </si>
  <si>
    <t>JONES / WAHLEACH CREEK</t>
  </si>
  <si>
    <t>Tract-2112</t>
  </si>
  <si>
    <t>T4932</t>
  </si>
  <si>
    <t>1 - KWooff (UPI) 191212; Global-Engineering (UPI) 200227; Global-AKraus (UPI) 210128; Global-AKraus (UPI) 210607</t>
  </si>
  <si>
    <t>1 - ConstructionMethodPrimary, Description; Moved to match SSW; Global-TMEPDrawingNo; Global-Attributes; Global-DrawingRevision</t>
  </si>
  <si>
    <t>T4932.0</t>
  </si>
  <si>
    <t>{3C071CFD-B334-4B75-BB9C-2EFDFF230003}</t>
  </si>
  <si>
    <t>Tract-2113</t>
  </si>
  <si>
    <t>T4928</t>
  </si>
  <si>
    <t>1 - KWooff (UPI) 191212; Global-Engineering (UPI) 200227; Global-AKraus (UPI) 210128</t>
  </si>
  <si>
    <t>1 - ConstructionMethodPrimary, Description; Global-TMEPDrawingNo; Global-Attributes</t>
  </si>
  <si>
    <t>T4928.0</t>
  </si>
  <si>
    <t>{477F4385-E9E7-41EB-B369-053D1B0A8018}</t>
  </si>
  <si>
    <t>T4927</t>
  </si>
  <si>
    <t>T4927.0</t>
  </si>
  <si>
    <t>004976843</t>
  </si>
  <si>
    <t>Tract-2111</t>
  </si>
  <si>
    <t>080</t>
  </si>
  <si>
    <t>A</t>
  </si>
  <si>
    <t>{9E53D9C3-B015-4347-84F7-8EFD994336F3}</t>
  </si>
  <si>
    <t>T4963</t>
  </si>
  <si>
    <t>Pvt Access-Coquihalla Developments Corporation</t>
  </si>
  <si>
    <t>1- ALS (UPI) 191127; Global-Engineering (UPI) 200227; Global-AKraus (UPI) 210128</t>
  </si>
  <si>
    <t>1- Description; Global-TMEPDrawNo_Primary; Global-Attributes</t>
  </si>
  <si>
    <t>T4963.0</t>
  </si>
  <si>
    <t>{6B9415CC-F600-4716-9587-E3B34AC65DAF}</t>
  </si>
  <si>
    <t>19731-505-SSW-03335</t>
  </si>
  <si>
    <t>01-13283-M002-XH0333501</t>
  </si>
  <si>
    <t>Francher Road</t>
  </si>
  <si>
    <t>090</t>
  </si>
  <si>
    <t>092H5-RD-166</t>
  </si>
  <si>
    <t>T4245</t>
  </si>
  <si>
    <t>FRANCHER ROAD</t>
  </si>
  <si>
    <t>1-RMcCreary (UPI) 170927; 2- AMartin (UPI) 190923; Global-Engineering (UPI) 200227; Global-AKraus (UPI) 210128</t>
  </si>
  <si>
    <t>1-Update Typical Code; 2- Moved to match 005.24; Global-TMEPDrawingNo; Global-Attributes</t>
  </si>
  <si>
    <t>T4245.2</t>
  </si>
  <si>
    <t>W1715.4</t>
  </si>
  <si>
    <t>01-13283-M002-XT0305701 RB</t>
  </si>
  <si>
    <t>{B6A22779-F892-4ED7-9B82-82874992E260}</t>
  </si>
  <si>
    <t>U4582</t>
  </si>
  <si>
    <t>1-RMcCreary (UPI) 170905; 2-RMcCreary (UPI) 170927; 3- AMartin (UPI) 190923; Global-Engineering (UPI) 200227; Global-AKraus (UPI) 210128</t>
  </si>
  <si>
    <t>1-Updated dwgtype, dwgtitle,dwgnumbers; 2-Update Typical Code; 3- Moved to match 005.24; Global-TMEPDrawingNo; Global-Attributes</t>
  </si>
  <si>
    <t>U4582.0</t>
  </si>
  <si>
    <t>PROPOSED PIPELINE CROSSING BC HYDRO O/H DISTRIBUTION POWER LINE &amp; TELUS COMMUNICATION INC. WITHIN B-90-A/92H5  FRASER VALLEY R.D. - BRITISH COLUMBIA</t>
  </si>
  <si>
    <t>{A691213B-6084-4E8B-83D8-81C39805502C}</t>
  </si>
  <si>
    <t>92H5-OH-126</t>
  </si>
  <si>
    <t>U4212</t>
  </si>
  <si>
    <t>U4212.2</t>
  </si>
  <si>
    <t>{A3BAA21C-718A-4277-9144-C922069A2492}</t>
  </si>
  <si>
    <t>023908963</t>
  </si>
  <si>
    <t>Tract-2103</t>
  </si>
  <si>
    <t>P5447</t>
  </si>
  <si>
    <t>PRIVATE UG IRRIGATION PIPE</t>
  </si>
  <si>
    <t>1- AMartin (UPI) 190923; Global-Engineering (UPI) 200227; 2-AKraus (UPI) 210929</t>
  </si>
  <si>
    <t>1- Moved to match 005.24; Global-TMEPDrawingNo; 2-Moved</t>
  </si>
  <si>
    <t>P5447.0</t>
  </si>
  <si>
    <t>01-13283-M002-XT0305501 RC</t>
  </si>
  <si>
    <t xml:space="preserve">PROPOSED PIPELINE CROSSING
BC HYDRO DISTRIBUTION O/H POWER LINE
WITHIN
D-90-A/92H5
FRASER VALLEY R.D. - BRITISH COLUMBIA
</t>
  </si>
  <si>
    <t>{04BB0103-5F95-4AE4-BC5E-D29037C3D9A7}</t>
  </si>
  <si>
    <t>92H5-OH-136</t>
  </si>
  <si>
    <t>U4412</t>
  </si>
  <si>
    <t>PRIVATE</t>
  </si>
  <si>
    <t>PRIVATE O/H POWERLINE</t>
  </si>
  <si>
    <t>1- AKraus (UPI) 190909; Global-Engineering (UPI) 200227; Global-Engineering (UPI) 200313; Global-AKraus (UPI) 210128; 2-AKraus (UPI) 211117</t>
  </si>
  <si>
    <t>1- Description, OwnerCL, Respon4Agree; Global-TMEPDrawingNo; Global-KMCDrawName; Global-Attributes; 2-CM</t>
  </si>
  <si>
    <t>U4412.0</t>
  </si>
  <si>
    <t>{7A737CD2-B192-4CEE-B286-C46609D0ABB4}</t>
  </si>
  <si>
    <t>U7389</t>
  </si>
  <si>
    <t>1-AKraus (UPI) 211117</t>
  </si>
  <si>
    <t>1-CM</t>
  </si>
  <si>
    <t>U7389.0</t>
  </si>
  <si>
    <t>01-13283-M002-XT0305401 RA</t>
  </si>
  <si>
    <t>{EC2673A1-54BC-4E27-A813-84BCC355542C}</t>
  </si>
  <si>
    <t>T4140</t>
  </si>
  <si>
    <t>Pvt Driveway-Lorenzetti Acres Ltd. Attn:G. Klop</t>
  </si>
  <si>
    <t>1-MMillard (UPI) 170719; Global-Engineering (UPI) 200227; Global-AKraus (UPI) 210128; 2-AKraus (UPI) 210929; 3-AKraus (UPI) 211117</t>
  </si>
  <si>
    <t>1-updated Respon4Agree; Global-TMEPDrawingNo; Global-Attributes; 2-Moved; 3-CM</t>
  </si>
  <si>
    <t>T4140.1</t>
  </si>
  <si>
    <t>01-13283-M002-XT0341101 RB</t>
  </si>
  <si>
    <t>{3BED1BD5-C36C-4AB9-A706-F1FAC57F6BDE}</t>
  </si>
  <si>
    <t>19731-505-SSW-03326</t>
  </si>
  <si>
    <t>01-13283-M002-XH0332601</t>
  </si>
  <si>
    <t>Mckay Road</t>
  </si>
  <si>
    <t>U4670</t>
  </si>
  <si>
    <t>1-MMillard (UPI) 170614; 2-RMcCreary (UPI) 170905; Global-Engineering (UPI) 200227; Global-AKraus (UPI) 210128</t>
  </si>
  <si>
    <t>1-updated EffectiveFromDate, DrawTypeSurvey; 2-Updated constructionmethod, dwgtype, dwgtitle,dwgnumbers; Global-TMEPDrawingNo; Global-Attributes</t>
  </si>
  <si>
    <t>U4670.0</t>
  </si>
  <si>
    <t>01-13283-M002-XT0305301 RB</t>
  </si>
  <si>
    <t>PROPOSED PIPELINE CROSSING_x000D_
BC HYDRO DISTRIBUTION POWER LINE &amp; TELUS COMMUNICATIONS O/H CABLE_x000D_
WITHIN _x000D_
D-90-A/92H5_x000D_
FRASER VALLEY - BRITISH COLUMBIA</t>
  </si>
  <si>
    <t>{12EAB4E1-63F6-4B7B-9F87-C059A3972E35}</t>
  </si>
  <si>
    <t>92H5-CA-45</t>
  </si>
  <si>
    <t>U4211</t>
  </si>
  <si>
    <t>1-RMcCreary (UPI) 170905; 2-RMcCreary (UPI) 170927; Global-Engineering (UPI) 200227; Global-Engineering (UPI) 200313; Global-AKraus (UPI) 210128</t>
  </si>
  <si>
    <t>1-Updated constructionmethod, dwgtype, dwgtitle,dwgnumbers based on crossing dwg; 2-Update Typical Code; Global-TMEPDrawingNo; Global-KMCDrawName; Global-Attributes</t>
  </si>
  <si>
    <t>U4211.1</t>
  </si>
  <si>
    <t>01-13283-M002-XT0305101 RB</t>
  </si>
  <si>
    <t>PROPOSED PIPELINE CROSSING_x000D_
TELUS BURIED CABLE_x000D_
WITHIN _x000D_
D-90-A/92H5_x000D_
FRASER VALLEY - BRITISH COLUMBIA</t>
  </si>
  <si>
    <t>{F985ABBE-FA6E-479D-B8C6-7A233869DBE9}</t>
  </si>
  <si>
    <t>92H5-CA-44</t>
  </si>
  <si>
    <t>UC</t>
  </si>
  <si>
    <t>U4210</t>
  </si>
  <si>
    <t>TELUS U/G COMMUNICATIONS CABLE</t>
  </si>
  <si>
    <t>BURIED COMMUNICATION CABLE</t>
  </si>
  <si>
    <t>1-RMcCreary (UPI) 170905; 2-RMcCreary (UPI) 170927; 3- MBuzon (UPI) 190904; Global-Engineering (UPI) 200227; Global-AKraus (UPI) 210128</t>
  </si>
  <si>
    <t>1-Updated constructionmethod, dwgtype, dwgtitle,dwgnumbers based on crossing dwg; 2-Update Typical Code; 3- Description; Global-TMEPDrawingNo; Global-Attributes</t>
  </si>
  <si>
    <t>U4210.1</t>
  </si>
  <si>
    <t>01-13283-M002-XT0305201 RA</t>
  </si>
  <si>
    <t>PROPOSED PIPELINE CROSSING
MINISTRY OF TRANSPORTATION &amp; INFRASTRUCTURE \PMCKAY ROAD
WITHIN D-90-A/92H5
FRASER VALLEY - BRITISH COLUMBIA</t>
  </si>
  <si>
    <t>{C644B2A1-46F0-4582-BE84-D966FCE36C53}</t>
  </si>
  <si>
    <t>92H5-RD-46</t>
  </si>
  <si>
    <t>T4139</t>
  </si>
  <si>
    <t>MCKAY RD</t>
  </si>
  <si>
    <t>1-RMcCreary (UPI) 170927; Global-Engineering (UPI) 200227; Global-AKraus (UPI) 210128</t>
  </si>
  <si>
    <t>1-Update Typical Code; Global-TMEPDrawingNo; Global-Attributes</t>
  </si>
  <si>
    <t>T4139.1</t>
  </si>
  <si>
    <t>P5474.0</t>
  </si>
  <si>
    <t>01-13283-M002-XT0305001 RC</t>
  </si>
  <si>
    <t>PROPOSED PIPELINE CROSSING TELUS COMMUNICATION O/H CABLE WITHIN B-99-A/92H5  FRASER VALLEY R.D. - BRITISH COLUMBIA</t>
  </si>
  <si>
    <t>{1DDABE48-4EFB-4995-99B2-A4ABA8D24AA8}</t>
  </si>
  <si>
    <t>19731-505-SSW-03325</t>
  </si>
  <si>
    <t>01-13283-M002-XH0332501</t>
  </si>
  <si>
    <t>Laidlaw Road</t>
  </si>
  <si>
    <t>099</t>
  </si>
  <si>
    <t>92H5-OH-135</t>
  </si>
  <si>
    <t>U4411</t>
  </si>
  <si>
    <t>1-Akraus (UPI) 170525; 2-RMcCreary (UPI) 170905; 3-RMcCreary (UPI) 170927; 4-AKraus (UPI) 171114; Global-Engineering (UPI) 200227; 5-AKraus (UPI) 200511</t>
  </si>
  <si>
    <t>1-Changed OwnerCL; 2-Updated constructionmethod, dwgtype, dwgtitle,dwgnumbers based on crossing dwg; 3-Update Typical Code; 4-updated OwnerCL, TypeCL, Description, CrossingName, CrossingIdentifierDescription; Global-TMEPDrawingNo; 5-KMCDrawName</t>
  </si>
  <si>
    <t>U4411.0</t>
  </si>
  <si>
    <t>01-13283-M002-XT0304901 RA</t>
  </si>
  <si>
    <t>PROPOSED PIPELINE CROSSING \PMINISTRY OF TRANSPORTATION &amp; INFRASTRUCTURE\PLAIDLAW ROAD\PWITHIN B-99-A/92H5
FRASER VALLEY - BRITISH COLUMBIA</t>
  </si>
  <si>
    <t>{B8E3214E-2C82-4EF9-B165-3DC3E61FFDC8}</t>
  </si>
  <si>
    <t>92H5-RD-43</t>
  </si>
  <si>
    <t>T4138</t>
  </si>
  <si>
    <t>1-RMcCreary (UPI) 170927; Global-Engineering (UPI) 200227</t>
  </si>
  <si>
    <t>1-Update Typical Code; Global-TMEPDrawingNo</t>
  </si>
  <si>
    <t>T4138.1</t>
  </si>
  <si>
    <t>01-13283-M002-XT0304801 RC</t>
  </si>
  <si>
    <t>{5441DAA9-96CE-49EC-AFB7-0669015228BC}</t>
  </si>
  <si>
    <t>UTILITY</t>
  </si>
  <si>
    <t>U5524</t>
  </si>
  <si>
    <t>1- AKraus (UPI) 191113; Global-Engineering (UPI) 200227; Global-Engineering (UPI) 200313; 2-AKraus (UPI) 200511</t>
  </si>
  <si>
    <t>1- OwnerCL, Description; Global-TMEPDrawingNo; Global-KMCDrawName; 2-KMCDrawName</t>
  </si>
  <si>
    <t>U5524.0</t>
  </si>
  <si>
    <t xml:space="preserve">PROPOSED PIPELINE CROSSING
BC HYDRO DISTRIBUTION O/H POWER LINE
WITHIN
B-99-A/92H5
FRASER VALLEY R.D. - BRITISH COLUMBIA
</t>
  </si>
  <si>
    <t>{B59DF310-80CE-4BCA-AFD4-F60FE0259AD6}</t>
  </si>
  <si>
    <t>92H5-OH-134</t>
  </si>
  <si>
    <t>U4410</t>
  </si>
  <si>
    <t>1-RMcCreary (UPI) 170905; 2-RMcCreary (UPI) 170927; Global-Engineering (UPI) 200227; 3-AKraus (UPI) 200511</t>
  </si>
  <si>
    <t>1-Updated constructionmethod, dwgtype, dwgtitle,dwgnumbers based on crossing dwg; 2-Update Typical Code; Global-TMEPDrawingNo; 3-KMCDrawName</t>
  </si>
  <si>
    <t>U4410.0</t>
  </si>
  <si>
    <t>U7312.0</t>
  </si>
  <si>
    <t>{E101B846-A21F-491B-A81A-2DB06417ACCD}</t>
  </si>
  <si>
    <t>P5667</t>
  </si>
  <si>
    <t>IRRIGATION HOSE</t>
  </si>
  <si>
    <t>1-SSantos (UPI) 200605; Global-SSantos (UPI) 200619</t>
  </si>
  <si>
    <t>1-Added TypeCL; Global-Missing drawing details</t>
  </si>
  <si>
    <t>P5667.0</t>
  </si>
  <si>
    <t>{8F1F6C2E-EDD4-4F75-8D97-6879F509DB48}</t>
  </si>
  <si>
    <t>P5666</t>
  </si>
  <si>
    <t>P5666.0</t>
  </si>
  <si>
    <t>13010 - REV. 0</t>
  </si>
  <si>
    <t>01-13283-M002-XT0304701 RC</t>
  </si>
  <si>
    <t>{CEB6CA61-E70E-45B2-89AD-600EEA72B1EC}</t>
  </si>
  <si>
    <t>005029970</t>
  </si>
  <si>
    <t>Tract-2099</t>
  </si>
  <si>
    <t>92H5-OH-133</t>
  </si>
  <si>
    <t>U4409</t>
  </si>
  <si>
    <t>1-RMcCreary (UPI) 170905; 2-AKraus (UPI) 170912; 3-RMcCreary (UPI) 170927; 4 - KWooff (UPI) 191212; Global-Engineering (UPI) 200227; 5-AKraus (UPI) 200511; 6-AKraus (UPI) 200917; Global-AKraus (UPI) 210128</t>
  </si>
  <si>
    <t>1-Updated constructionmethod, dwgtype, dwgtitle,dwgnumbers based on crossing dwg; 2-updated Respon4Agree; 3-Update Typical Code; 4 - ConstructionMethodPrimary, Drawing Info; Global-TMEPDrawingNo; 5-KMCDrawName; 6-Respon4Agree; Global-Attributes</t>
  </si>
  <si>
    <t>U4409.0</t>
  </si>
  <si>
    <t>{4AFFE96A-DAAC-42DE-A118-53FC6443C348}</t>
  </si>
  <si>
    <t>U7092</t>
  </si>
  <si>
    <t>AKraus (UPI) 201021; Global-AKraus (UPI) 210128</t>
  </si>
  <si>
    <t>L&amp;P Dwg Updates; Global-Attributes</t>
  </si>
  <si>
    <t>U7092.0</t>
  </si>
  <si>
    <t>01-13283-M002-XT0304601 RA</t>
  </si>
  <si>
    <t>PROPOSED PIPELINE CROSSING
MUKHTIAR SARDUL SINGH BRAR, SARDUL MUKHTIAR KAUR BRAR, HARJINDER SINGH BRAR - \PPRIVATE DRIVEWAY\PWITHIN B-99-A/92H5
FRASER VALLEY - BRITISH COLUMBIA</t>
  </si>
  <si>
    <t>{40D9AD1C-CFED-4CDA-B209-0875E098DE9C}</t>
  </si>
  <si>
    <t>92H5-RD-42</t>
  </si>
  <si>
    <t>T4137</t>
  </si>
  <si>
    <t>UI34/100 M Brar UI34/100 S Brar UI33/100 H Brar</t>
  </si>
  <si>
    <t>T4137.1</t>
  </si>
  <si>
    <t>01-13283-M002-XT0304501 RB</t>
  </si>
  <si>
    <t xml:space="preserve">PROPOSED PIPELINE CROSSING
BC HYDRO DISTRIBUTION O/H POWER LINE
WITHIN
C-99-A/92H5
FRASER VALLEY R.D. - BRITISH COLUMBIA
</t>
  </si>
  <si>
    <t>{BA28E6A8-5C5D-4C14-9186-378F468A3162}</t>
  </si>
  <si>
    <t>Tract-2098</t>
  </si>
  <si>
    <t>92H5-OH-132</t>
  </si>
  <si>
    <t>U4408</t>
  </si>
  <si>
    <t>PRIVATE O/H POWER</t>
  </si>
  <si>
    <t>1-Global-Engineering (UPI) 200227; Global-Engineering (UPI) 200313; Global-AKraus (UPI) 210128; 2-AKraus (UPI) 211117</t>
  </si>
  <si>
    <t>1-Global-TMEPDrawingNo; Global-KMCDrawName; Global-Attributes; 2-OwnerCL, Description, Respon4Agree</t>
  </si>
  <si>
    <t>U4408.0</t>
  </si>
  <si>
    <t>01-13283-M002-XT0304301 RA</t>
  </si>
  <si>
    <t>{E11BAFD6-7CD2-46A7-9026-805985F757F8}</t>
  </si>
  <si>
    <t>005029929</t>
  </si>
  <si>
    <t>092H5-RD-165</t>
  </si>
  <si>
    <t>T4242</t>
  </si>
  <si>
    <t>Pvt Driveway-13HE13 Holdings Corp. Attn:M. Sekhon</t>
  </si>
  <si>
    <t>1-MMillard (UPI) 170719; Global-Engineering (UPI) 200227; Global-Engineering (UPI) 200313; Global-AKraus (UPI) 210128</t>
  </si>
  <si>
    <t>T4242.0</t>
  </si>
  <si>
    <t>{E141B096-04B2-4DA7-A78F-E0F0CF20254F}</t>
  </si>
  <si>
    <t>T4977</t>
  </si>
  <si>
    <t>PRIVATE SIDEWALK</t>
  </si>
  <si>
    <t>SIDEWALK</t>
  </si>
  <si>
    <t>1-SSantos (UPI) 200605; Global-SSantos (UPI) 200619; Global-AKraus (UPI) 210128</t>
  </si>
  <si>
    <t>1-Added TypeCL; Global-Missing drawing details; Global-Attributes</t>
  </si>
  <si>
    <t>T4977.0</t>
  </si>
  <si>
    <t>{3DCD85F5-F598-43E9-8C6F-73F898C2EE0D}</t>
  </si>
  <si>
    <t>092H5-RD-164</t>
  </si>
  <si>
    <t>T4237</t>
  </si>
  <si>
    <t>T4237.0</t>
  </si>
  <si>
    <t>01-13283-M002-XT0586901 RA</t>
  </si>
  <si>
    <t>{4AAC5B20-EF7F-4121-8741-0BEAB7FD0C4C}</t>
  </si>
  <si>
    <t>U5812</t>
  </si>
  <si>
    <t>OH CABLE</t>
  </si>
  <si>
    <t>1-HMir (UPI) 200527; 2-SSantos (UPI) 200605; Global-SSantos (UPI) 200619; Global-SSantos (UPI) 200929; Global-AKraus (UPI) 210128</t>
  </si>
  <si>
    <t>1- KMCDrawName; 2-Added TypeCL; Global-Missing drawing details; Global-Added DrawingRevision_Primary; Global-Attributes</t>
  </si>
  <si>
    <t>U5812.0</t>
  </si>
  <si>
    <t>{CA8D7F5F-F0EA-4EF1-B7C4-A9EE35BFACD8}</t>
  </si>
  <si>
    <t>015886204</t>
  </si>
  <si>
    <t>Tract-2097</t>
  </si>
  <si>
    <t>T4923</t>
  </si>
  <si>
    <t>PRIVATE BC Transportation Financing Authority</t>
  </si>
  <si>
    <t>1-MMillard (UPI) 170719; Global-Engineering (UPI) 200227; Global-AKraus (UPI) 210128</t>
  </si>
  <si>
    <t>T4923.0</t>
  </si>
  <si>
    <t>01-13283-M002-XT0422701 RA</t>
  </si>
  <si>
    <t>{F5309B96-3277-48BC-9A3A-75BB4B5DA8EE}</t>
  </si>
  <si>
    <t>013110055</t>
  </si>
  <si>
    <t>Tract-2095</t>
  </si>
  <si>
    <t>DEPTH 1.0</t>
  </si>
  <si>
    <t>P5477</t>
  </si>
  <si>
    <t>1 - KWooff (UPI) 191212; Global-Engineering (UPI) 200227; 2-AKraus (UPI) 200504</t>
  </si>
  <si>
    <t>1 - ConstructionMethodPrimary; Global-TMEPDrawingNo; 2-OwnerCL, Description, KMCDrawName</t>
  </si>
  <si>
    <t>P5477.0</t>
  </si>
  <si>
    <t>{72284248-E2A3-49AA-AC75-5F1A7233215B}</t>
  </si>
  <si>
    <t>19731-505-SSW-03323-001</t>
  </si>
  <si>
    <t>01-13283-M002-XH0332301</t>
  </si>
  <si>
    <t>U5811</t>
  </si>
  <si>
    <t>O/H ZIPLINE CABLE</t>
  </si>
  <si>
    <t>KP 1056 Reroute (AR00529)</t>
  </si>
  <si>
    <t>1-SSantos (UPI) 200605; Global-SSantos (UPI) 200929; Global-KWooff (UPI) 210528</t>
  </si>
  <si>
    <t>1-Added TypeCL; Global-Added missing drawing details; Global-DrawingRevision</t>
  </si>
  <si>
    <t>1056+645 + 60</t>
  </si>
  <si>
    <t>U5811.0</t>
  </si>
  <si>
    <t>01-13283-M002-XT0422401 RA</t>
  </si>
  <si>
    <t>{8F163374-F011-4233-A73F-7FDAE90FFA66}</t>
  </si>
  <si>
    <t>N/A</t>
  </si>
  <si>
    <t>FOTS _ SHAW</t>
  </si>
  <si>
    <t>U5578</t>
  </si>
  <si>
    <t>SHAW O/H FIBRE OPTIC COMMUNICATIONS CABLE</t>
  </si>
  <si>
    <t>1 - ConstructionMethodPrimary; Global-TMEPDrawingNo; Global-TypeCL; Global-SSantos (UPI) 200610; Global-KWooff (UPI) 210528</t>
  </si>
  <si>
    <t>1 - ConstructionMethodPrimary; Global-TMEPDrawingNo; Global-TypeCL; Global-DrawingRevision</t>
  </si>
  <si>
    <t>1056+645 + 18</t>
  </si>
  <si>
    <t>U5578.0</t>
  </si>
  <si>
    <t>{126D36FA-5C4E-44AF-8530-F5568E7A8F04}</t>
  </si>
  <si>
    <t>U5577</t>
  </si>
  <si>
    <t>1 - KWooff (UPI) 191212; Global-Engineering (UPI) 200227; Global-KWooff (UPI) 210528</t>
  </si>
  <si>
    <t>1 - ConstructionMethodPrimary; Global-TMEPDrawingNo; Global-DrawingRevision</t>
  </si>
  <si>
    <t>U5577.0</t>
  </si>
  <si>
    <t>{298C361C-DECD-4362-B402-78AE52297AC4}</t>
  </si>
  <si>
    <t>U5563</t>
  </si>
  <si>
    <t>1- RReyes (UPI) 191017; 2 - KWooff (UPI) 191212; Global-Engineering (UPI) 200227; Global-SSantos (UPI) 200611; Global-KWooff (UPI) 210528</t>
  </si>
  <si>
    <t>1- Drawing Info; 2 - ConstructionMethodPrimary; Global-TMEPDrawingNo; Global-TypeCL; Global-DrawingRevision</t>
  </si>
  <si>
    <t>U5563.0</t>
  </si>
  <si>
    <t>01-13283-M002-XT0586401 RA</t>
  </si>
  <si>
    <t>{96BDBD69-BCEE-4DFA-AF66-012AEE2A147A}</t>
  </si>
  <si>
    <t>U5810</t>
  </si>
  <si>
    <t>TELUS BURIED FIBRE OPTIC CABLE</t>
  </si>
  <si>
    <t>U/G FIBRE OPTICS</t>
  </si>
  <si>
    <t>1-SSantos (UPI) 200605; Global-KWooff (UPI) 210528; 2-AKraus (UPI) 211007</t>
  </si>
  <si>
    <t>1-Added TypeCL; Global-DrawingRevision; 2-ConstructionMethod, Moved</t>
  </si>
  <si>
    <t>1056+645 + 15</t>
  </si>
  <si>
    <t>U5810.0</t>
  </si>
  <si>
    <t>{68A1DFFF-ED12-4A66-A0C5-CFD69480237E}</t>
  </si>
  <si>
    <t>T4957</t>
  </si>
  <si>
    <t>1- RReyes (UPI) 191017; 2- MZakeri (UPI) 191128; 3 - AKraus (UPI) 200117; Global-Engineering (UPI) 200227; Global-KWooff (UPI) 210528</t>
  </si>
  <si>
    <t>1- Drawing Info; 2- Drawing Info; 3 - Respon4Agree; Global-TMEPDrawingNo; Global-DrawingRevision</t>
  </si>
  <si>
    <t>1056+645 + 9</t>
  </si>
  <si>
    <t>T4957.0</t>
  </si>
  <si>
    <t>01-13283-M002-XT0976601 RB</t>
  </si>
  <si>
    <t>{A94BDBD8-AEE7-4ADB-A790-1B3CC0A48605}</t>
  </si>
  <si>
    <t>009</t>
  </si>
  <si>
    <t>OH</t>
  </si>
  <si>
    <t>U7384</t>
  </si>
  <si>
    <t>OH DISTRIBUTION</t>
  </si>
  <si>
    <t>1-AKraus (UPI) 211021</t>
  </si>
  <si>
    <t>1-KMCDrawName</t>
  </si>
  <si>
    <t>U7384.0</t>
  </si>
  <si>
    <t>01-13283-M002-XT0422201 RA</t>
  </si>
  <si>
    <t>{55BD76A2-5E51-4A5D-B177-4982523E8D27}</t>
  </si>
  <si>
    <t>U5583</t>
  </si>
  <si>
    <t>1 - KWooff (UPI) 191212; Global-Engineering (UPI) 200227; Global-AKraus (UPI) 210128; 2-AKraus (UPI) 210318</t>
  </si>
  <si>
    <t>1 - ConstructionMethodPrimary; Global-TMEPDrawingNo; Global-Attributes; 2-Respon4Agree</t>
  </si>
  <si>
    <t>U5583.0</t>
  </si>
  <si>
    <t>{A0F17D5A-A3E8-419E-94F0-4AB5C3C98168}</t>
  </si>
  <si>
    <t>U5582</t>
  </si>
  <si>
    <t>1 - KWooff (UPI) 191212; Global-Engineering (UPI) 200227; Global-SSantos (UPI) 200611; Global-AKraus (UPI) 210128; 2-AKraus (UPI) 210318</t>
  </si>
  <si>
    <t>1 - ConstructionMethodPrimary; Global-TMEPDrawingNo; Global-TypeCL; Global-Attributes; 2-Respon4Agree</t>
  </si>
  <si>
    <t>U5582.0</t>
  </si>
  <si>
    <t>01-13283-M002-XT0601901 RA</t>
  </si>
  <si>
    <t>{FBACCEDA-F766-4895-A983-56919CA8EDA4}</t>
  </si>
  <si>
    <t>U5943</t>
  </si>
  <si>
    <t>U5943.0</t>
  </si>
  <si>
    <t>{22BFD092-19F9-45FA-84FA-09675F2B631B}</t>
  </si>
  <si>
    <t>008</t>
  </si>
  <si>
    <t>P7088</t>
  </si>
  <si>
    <t>600mm CSP BURIED MOTI CULVERT</t>
  </si>
  <si>
    <t>P7088.0</t>
  </si>
  <si>
    <t>{B4298C56-5D4E-4717-85B7-19AD82137097}</t>
  </si>
  <si>
    <t>T4976</t>
  </si>
  <si>
    <t>CONNECTOR TO LAIDLAW ROAD</t>
  </si>
  <si>
    <t>1-SSantos (UPI) 200605; Global-SSantos (UPI) 200924; Global-AKraus (UPI) 210128</t>
  </si>
  <si>
    <t>T4976.0</t>
  </si>
  <si>
    <t>W1700.4</t>
  </si>
  <si>
    <t>{06AB2F78-F4B3-49C1-877F-E6ABE3FD9337}</t>
  </si>
  <si>
    <t>DEPTH 0.69</t>
  </si>
  <si>
    <t>U7372</t>
  </si>
  <si>
    <t>MOTI 1" BURIED COMMUNICATIONS CABLE</t>
  </si>
  <si>
    <t>1-AKraus (UPI) 210817</t>
  </si>
  <si>
    <t>1-Description</t>
  </si>
  <si>
    <t>U7372.0</t>
  </si>
  <si>
    <t>{6487E8E0-79BF-4638-9E13-F3ED7B9204B7}</t>
  </si>
  <si>
    <t>P7111</t>
  </si>
  <si>
    <t>200mm CSP BURIED MOTI CULVERT</t>
  </si>
  <si>
    <t>1-AKraus (UPI) 211208</t>
  </si>
  <si>
    <t>1-updated Description</t>
  </si>
  <si>
    <t>P7111.0</t>
  </si>
  <si>
    <t>{C520011F-1ED3-47CC-B209-582742B41CDF}</t>
  </si>
  <si>
    <t>U7374</t>
  </si>
  <si>
    <t>MOTI 1" BURIED POWER CABLE</t>
  </si>
  <si>
    <t>U7374.0</t>
  </si>
  <si>
    <t>{C3641509-0DA7-4B28-AB02-40B2B763C121}</t>
  </si>
  <si>
    <t>U7371</t>
  </si>
  <si>
    <t>Global-AKraus (UPI) 210817</t>
  </si>
  <si>
    <t>Global-Moved</t>
  </si>
  <si>
    <t>U7371.0</t>
  </si>
  <si>
    <t xml:space="preserve">T4963.0 </t>
  </si>
  <si>
    <t>{18D321D6-D561-4DC0-BA96-4362F554D892}</t>
  </si>
  <si>
    <t>U7353</t>
  </si>
  <si>
    <t>MOTI BURIED POWER CABLE</t>
  </si>
  <si>
    <t>1-AKraus (UPI) 210804; Global-AKraus (UPI) 210817</t>
  </si>
  <si>
    <t>1-Moved; Global-Moved</t>
  </si>
  <si>
    <t>U7353.0</t>
  </si>
  <si>
    <t>T4245.1</t>
  </si>
  <si>
    <t>{43284133-515B-4DAA-B1FE-5FBF3A796E2C}</t>
  </si>
  <si>
    <t>DEPTH 0.51</t>
  </si>
  <si>
    <t>U7370</t>
  </si>
  <si>
    <t>U7370.0</t>
  </si>
  <si>
    <t>{94BE009E-C502-412A-A35E-217D5D0F02B5}</t>
  </si>
  <si>
    <t>DEPTH 0.63</t>
  </si>
  <si>
    <t>U7369</t>
  </si>
  <si>
    <t>U7369.0</t>
  </si>
  <si>
    <t>{27BE6F8C-ABC1-4AA6-8ED4-50D80DBABAE6}</t>
  </si>
  <si>
    <t>P7106</t>
  </si>
  <si>
    <t>100mm CSP BURIED MOTI CULVERT</t>
  </si>
  <si>
    <t>P7106.0</t>
  </si>
  <si>
    <t>W1698.5</t>
  </si>
  <si>
    <t>01-13283-M002-XT0422001 RA</t>
  </si>
  <si>
    <t>{FF912E18-48A7-42A1-AFF1-1FF6F8210DAC}</t>
  </si>
  <si>
    <t>U5581</t>
  </si>
  <si>
    <t>1 - ConstructionMethodPrimary; Global-TMEPDrawingNo; Global-Attributes</t>
  </si>
  <si>
    <t>U5581.0</t>
  </si>
  <si>
    <t>{7BC34CC4-7FCB-4E16-B52A-B99B667002F1}</t>
  </si>
  <si>
    <t>U5580</t>
  </si>
  <si>
    <t>1 - KWooff (UPI) 191212; Global-Engineering (UPI) 200227; Global-SSantos (UPI) 200611; Global-AKraus (UPI) 210128</t>
  </si>
  <si>
    <t>1 - ConstructionMethodPrimary; Global-TMEPDrawingNo; Global-TypeCL; Global-Attributes</t>
  </si>
  <si>
    <t>U5580.0</t>
  </si>
  <si>
    <t>{109F632E-E339-4C23-9B1E-64850AFC69F2}</t>
  </si>
  <si>
    <t>U7352</t>
  </si>
  <si>
    <t>U7352.0</t>
  </si>
  <si>
    <t>W5439.0</t>
  </si>
  <si>
    <t>{E614E6B6-C0E8-4604-9A2B-F1EEF72C9B0D}</t>
  </si>
  <si>
    <t>P7105</t>
  </si>
  <si>
    <t>300mm CSP BURIED MOTI CULVERT</t>
  </si>
  <si>
    <t>P7105.0</t>
  </si>
  <si>
    <t>01-13283-M002-XT0421901 RA</t>
  </si>
  <si>
    <t>{5E95FB9C-C2AD-4C1C-A93E-025F27BC6AA8}</t>
  </si>
  <si>
    <t>018</t>
  </si>
  <si>
    <t>U5579</t>
  </si>
  <si>
    <t>U5579.0</t>
  </si>
  <si>
    <t>{628E4781-FB3C-40E0-80FE-8B6E15ADB5B0}</t>
  </si>
  <si>
    <t>U7351</t>
  </si>
  <si>
    <t>U7351.0</t>
  </si>
  <si>
    <t>{DCF4FA61-5398-45F2-AEE8-AEA83AA7640B}</t>
  </si>
  <si>
    <t>01-13283-M002-XH0332201</t>
  </si>
  <si>
    <t>DEPTH 1</t>
  </si>
  <si>
    <t>U7350</t>
  </si>
  <si>
    <t>U7350.0</t>
  </si>
  <si>
    <t>{0E572325-A39B-4809-9843-710E4DAF4252}</t>
  </si>
  <si>
    <t>P7104</t>
  </si>
  <si>
    <t>BURIED MOTI CULVERT 500mm CSP</t>
  </si>
  <si>
    <t>P7104.0</t>
  </si>
  <si>
    <t>{7C9739F1-540C-40E9-8BB7-A6D399CC1714}</t>
  </si>
  <si>
    <t>19731-505-SSW-03322-001</t>
  </si>
  <si>
    <t>T4958</t>
  </si>
  <si>
    <t>1 RReyes (UPI) 191017; 2- MZakeri (UPI) 191128; 3 - AKraus (UPI) 200117; Global-Engineering (UPI) 200227; Global-KWooff (UPI) 201207</t>
  </si>
  <si>
    <t>1- Drawing Info; 2- Drawing Info; 3 - Respon4Agree; Global-TMEPDrawingNo; Global-DrawingRevision_Primary</t>
  </si>
  <si>
    <t>T4958.0</t>
  </si>
  <si>
    <t>01-13283-M002-XT0586001 RA</t>
  </si>
  <si>
    <t>{6A49E833-38F1-4869-9502-77A31BF25C7D}</t>
  </si>
  <si>
    <t>U5807</t>
  </si>
  <si>
    <t>1-SSantos (UPI) 200605; Global-KWooff (UPI) 201207; 2-AKraus (UPI) 211007</t>
  </si>
  <si>
    <t>1-Added TypeCL; Global-DrawingRevision_Primary; 2-ConstructionMethod, Moved</t>
  </si>
  <si>
    <t>U5807.0</t>
  </si>
  <si>
    <t>01-13283-M002-XT0421601 RA</t>
  </si>
  <si>
    <t>{33C3069B-AFB9-4D80-A857-E58F7F8C70A3}</t>
  </si>
  <si>
    <t>U5576</t>
  </si>
  <si>
    <t>1 - ConstructionMethodPrimary; Global-TMEPDrawingNo; Global-TypeCL; Global-SSantos (UPI) 200610; Global-KWooff (UPI) 201207</t>
  </si>
  <si>
    <t>1 - ConstructionMethodPrimary; Global-TMEPDrawingNo; Global-TypeCL; Global-DrawingRevision_Primary</t>
  </si>
  <si>
    <t>U5576.0</t>
  </si>
  <si>
    <t>{F06130B3-06F7-4499-9406-8C8DCA6C20B1}</t>
  </si>
  <si>
    <t>U5575</t>
  </si>
  <si>
    <t>1- KWooff (UPI) 191212; Global-Engineering (UPI) 200227; Global-KWooff (UPI) 201207</t>
  </si>
  <si>
    <t>1 - ConstructionMethodPrimary; Global-TMEPDrawingNo; Global-DrawingRevision_Primary</t>
  </si>
  <si>
    <t>U5575.0</t>
  </si>
  <si>
    <t>{CF213EC8-2E6E-455C-AD96-4D93FD7A0259}</t>
  </si>
  <si>
    <t>U5564</t>
  </si>
  <si>
    <t>1 RReyes (UPI) 191017; 2- KWooff (UPI) 191212; Global-Engineering (UPI) 200227; Global-SSantos (UPI) 200611; Global-KWooff (UPI) 201207</t>
  </si>
  <si>
    <t>1- Drawing Info; 2 - ConstructionMethodPrimary; Global-TMEPDrawingNo; Global-TypeCL; Global-DrawingRevision_Primary</t>
  </si>
  <si>
    <t>U5564.0</t>
  </si>
  <si>
    <t>005036861</t>
  </si>
  <si>
    <t>Tract-2093</t>
  </si>
  <si>
    <t>01-13283-M002-XT0421501 RA</t>
  </si>
  <si>
    <t>{C6FB1708-D366-41FD-ABCC-AC98C3717279}</t>
  </si>
  <si>
    <t>DEPTH 1.1</t>
  </si>
  <si>
    <t>P5476</t>
  </si>
  <si>
    <t>1 - KWooff (UPI) 191212; Global-Engineering (UPI) 200227; 2-AKraus (UPI) 200504; Global-KWooff (UPI) 201207</t>
  </si>
  <si>
    <t>1 - ConstructionMethodPrimary, Drawing Info; Global-TMEPDrawingNo; 2-OwnerCL, Description, KMCDrawName; Global-DrawingRevision_Primary</t>
  </si>
  <si>
    <t>P5476.0</t>
  </si>
  <si>
    <t>01-13283-M002-XT0421301 RA</t>
  </si>
  <si>
    <t>{F813F020-7333-4EBE-BA12-A8844006C794}</t>
  </si>
  <si>
    <t>U5574</t>
  </si>
  <si>
    <t>U5574.0</t>
  </si>
  <si>
    <t>{72E469E3-1A0C-422E-B8DB-925BE7C892A1}</t>
  </si>
  <si>
    <t>U5476</t>
  </si>
  <si>
    <t>1- JHoglund (UPI) 190911; 2-  AKraus (UPI) 191112; 3- KWooff (UPI) 191212; Global-Engineering (UPI) 200227; Global-AKraus (UPI) 210128</t>
  </si>
  <si>
    <t>1- BCGRID; 2- Descritpion, OwnerCL, TypeCL; 3 - ConstructionMethodPrimary; Global-TMEPDrawingNo; Global-Attributes</t>
  </si>
  <si>
    <t>U5476.0</t>
  </si>
  <si>
    <t>01-13283-M002-XT0304201 RA</t>
  </si>
  <si>
    <t>{749764C4-9D97-4615-97C3-93D698BED108}</t>
  </si>
  <si>
    <t>092H5-RD-162</t>
  </si>
  <si>
    <t>T4238</t>
  </si>
  <si>
    <t>Pvt Driveway-Richard Paul Davies</t>
  </si>
  <si>
    <t>T4238.1</t>
  </si>
  <si>
    <t>01-13283-M002-XT0304101 RA</t>
  </si>
  <si>
    <t>PROPOSED PIPELINE CROSSING
RICHARD PAUL DAVIES PRIVATE ACCESS
WITHIN 
EASMENT PLAN LMP16852\PA-18-H/92H5
FRASER VALLEY - BRITISH COLUMBIA</t>
  </si>
  <si>
    <t>{C4068B0B-0803-4D36-B04B-D3DA134C5510}</t>
  </si>
  <si>
    <t>92H5-RD-36</t>
  </si>
  <si>
    <t>T4130</t>
  </si>
  <si>
    <t>Pvt Access-Richard Paul Davies</t>
  </si>
  <si>
    <t>T4130.1</t>
  </si>
  <si>
    <t>01-13283-M002-XT0303701 RA</t>
  </si>
  <si>
    <t>PROPOSED PIPELINE CROSSING_x000D_
AJAY VENTURES INC. ROAD(S)_x000D_
WITHIN _x000D_
A-18-H/92H5_x000D_
FRASER VALLEY - BRITISH COLUMBIA</t>
  </si>
  <si>
    <t>{11CD5F2B-322C-49C0-9104-5CEC442A005E}</t>
  </si>
  <si>
    <t>005036569</t>
  </si>
  <si>
    <t>Tract-2092</t>
  </si>
  <si>
    <t>092H5-RD-161</t>
  </si>
  <si>
    <t>T4239</t>
  </si>
  <si>
    <t>Pvt Road-Ajay Ventures Inc.  Attn:Lloyd Parish</t>
  </si>
  <si>
    <t>T4239.0</t>
  </si>
  <si>
    <t>{51DEC523-4668-467C-A64E-302FDD62F177}</t>
  </si>
  <si>
    <t>092H5-RD-160</t>
  </si>
  <si>
    <t>T4236</t>
  </si>
  <si>
    <t>T4236.0</t>
  </si>
  <si>
    <t>01-13283-M002-XT0303801 RB</t>
  </si>
  <si>
    <t>{73DC1053-0B57-4A1B-82F1-4CFEC3A40AF9}</t>
  </si>
  <si>
    <t>U5339</t>
  </si>
  <si>
    <t>1- MBuzon (UPI) 190904; Global-Engineering (UPI) 200227; Global-Engineering (UPI) 200313; Global-AKraus (UPI) 210128</t>
  </si>
  <si>
    <t>1- Description; Global-TMEPDrawingNo; Global-KMCDrawName; Global-Attributes</t>
  </si>
  <si>
    <t>U5339.0</t>
  </si>
  <si>
    <t xml:space="preserve">PROPOSED PIPELINE CROSSING
BC HYDRO O/H DISTRIBUTION POWER LINE
WITHIN
A-18-H/92H5
FRASER VALLEY REGIONAL DISTRICT
BRITISH COLUMBIA
</t>
  </si>
  <si>
    <t>{8D2A2F63-7088-43F2-B092-F3B86D10F1E7}</t>
  </si>
  <si>
    <t>92H5-OH-131</t>
  </si>
  <si>
    <t>U4407</t>
  </si>
  <si>
    <t>1-AKraus (UPI) 170912; 2-AKraus (UPI) 171123; Global-Engineering (UPI) 200227; Global-Engineering (UPI) 200313; Global-AKraus (UPI) 210128</t>
  </si>
  <si>
    <t>1-updated Respon4Agree; 2-updated Respon4Agree; Global-TMEPDrawingNo; Global-KMCDrawName; Global-Attributes</t>
  </si>
  <si>
    <t>U4407.0</t>
  </si>
  <si>
    <t>{9AE97CB7-26EB-4309-810E-4628A88BFE48}</t>
  </si>
  <si>
    <t>92H5-RD-35</t>
  </si>
  <si>
    <t>T4129</t>
  </si>
  <si>
    <t>T4129.1</t>
  </si>
  <si>
    <t>01-13283-M002-XT0303601 RB</t>
  </si>
  <si>
    <t>{A88B63EC-EC6F-4653-AECB-F4D10B592158}</t>
  </si>
  <si>
    <t>U5735</t>
  </si>
  <si>
    <t>Telus</t>
  </si>
  <si>
    <t>TELUS O/H POWERLINE</t>
  </si>
  <si>
    <t>1-AKraus (UPI) 200511; Global-AKraus (UPI) 210128; Global-AKraus (UPI) 211007</t>
  </si>
  <si>
    <t>1-KMCDrawName; Global-Attributes; Global-Moved</t>
  </si>
  <si>
    <t>U5735.0</t>
  </si>
  <si>
    <t>{0359E166-E6AD-405F-BE36-2C2671DABD2A}</t>
  </si>
  <si>
    <t>U4406</t>
  </si>
  <si>
    <t>BC HYDRO O/H POWERLINE</t>
  </si>
  <si>
    <t>1-AKraus (UPI) 170912; 2- AKraus (UPI) 191125; Global-Engineering (UPI) 200227; 3-AKraus (UPI) 200408;4-AKraus (UPI) 200511; Global-AKraus (UPI) 210128; Global-AKraus (UPI) 211007</t>
  </si>
  <si>
    <t>1-updated Respon4Agree; 2- OwnerCL, Description; Global-TMEPDrawingNo; 3-OwnerCL, Description; 4-KMCDrawName; Global-Attributes; Global-Moved</t>
  </si>
  <si>
    <t>U4406.0</t>
  </si>
  <si>
    <t>001044087</t>
  </si>
  <si>
    <t>Tract-2089</t>
  </si>
  <si>
    <t>017</t>
  </si>
  <si>
    <t>01-13283-M002-XT0303501 RB</t>
  </si>
  <si>
    <t>PROPOSED PIPELINE CROSSING
MINISTRY OF TRANSPORTATION &amp; INFRASTRUCTURE\PROAD
WITHIN 
C-17-H/92H5
FRASER VALLEY - BRITISH COLUMBIA</t>
  </si>
  <si>
    <t>{310C67B4-9610-469B-AA72-B3FD6B557776}</t>
  </si>
  <si>
    <t>92H5-RD-33</t>
  </si>
  <si>
    <t>T4128</t>
  </si>
  <si>
    <t>1-AKraus (UPI) 170525; 2-MMillard (UPI) 170719; 3-WLoper (KMC) 170809; Global-Engineering (UPI) 200227; Global-SSantos (UPI) 200611</t>
  </si>
  <si>
    <t>1-updated OwnerCL; 2-updated Respon4Agree; 3-updated OwnerCL; Global-TMEPDrawingNo; Global-TypeCL</t>
  </si>
  <si>
    <t>T4128.1</t>
  </si>
  <si>
    <t>T7384.0</t>
  </si>
  <si>
    <t>01-13283-M002-XT0949701 RA</t>
  </si>
  <si>
    <t>{42BC0BBA-64AC-48C3-9548-07F48E0CE08A}</t>
  </si>
  <si>
    <t>U7273</t>
  </si>
  <si>
    <t>HUNTER CREEK HYDRO</t>
  </si>
  <si>
    <t>HUNTER CREEK HYDRO O/H DISTRIBUTION</t>
  </si>
  <si>
    <t>1-AKraus (UPI) 210221</t>
  </si>
  <si>
    <t>U7273.0</t>
  </si>
  <si>
    <t>01-13283-M002-XT0421101 RA</t>
  </si>
  <si>
    <t>{86E540B0-A911-48C1-91CD-280941CD7A70}</t>
  </si>
  <si>
    <t>U5571</t>
  </si>
  <si>
    <t>U5571.0</t>
  </si>
  <si>
    <t>{C5342042-6CF0-416F-8B6C-4E8BEA25F2B7}</t>
  </si>
  <si>
    <t>U5475</t>
  </si>
  <si>
    <t>1- JHoglund (UPI) 190911; 2- AKraus (UPI) 191112; Global-Engineering (UPI) 200227; Global-AKraus (UPI) 210128</t>
  </si>
  <si>
    <t>1- BCGRID; 2- OwnerCL, TypeCL, Description; Global-TMEPDrawingNo; Global-Attributes</t>
  </si>
  <si>
    <t>U5475.0</t>
  </si>
  <si>
    <t>01-13283-M002-XT0303401 RB</t>
  </si>
  <si>
    <t>PROPOSED PIPELINE CROSSING
FSR 6086 01 DISTRICT MANAGER CHILLIWACK (DCK)\PROAD\PWITHIN 
C-17-H/92H5
FRASER VALLEY - BRITISH COLUMBIA</t>
  </si>
  <si>
    <t>{F6522676-BC0C-4C2F-87A5-E51B07187395}</t>
  </si>
  <si>
    <t>19731-505-TYP-06408</t>
  </si>
  <si>
    <t>01-13283-M002-PT640801</t>
  </si>
  <si>
    <t>Gravel Forestry Road (Medium Haul) Crossing</t>
  </si>
  <si>
    <t>92H5-RD-32</t>
  </si>
  <si>
    <t>None</t>
  </si>
  <si>
    <t>Forest Service Road</t>
  </si>
  <si>
    <t>T4127</t>
  </si>
  <si>
    <t>FSR 6086 01-DISTRICT MGR CHILLIWACK (DCK)-Active</t>
  </si>
  <si>
    <t>LORENZETTA-HUNTER FSR - FSR 6086 01</t>
  </si>
  <si>
    <t>1-MMillard (UPI) 170719; Global-Engineering (UPI) 200227; Global-SSantos (UPI) 200610</t>
  </si>
  <si>
    <t>T4127.2</t>
  </si>
  <si>
    <t>U5809.0</t>
  </si>
  <si>
    <t>01-13283-M002-XT0303301 RC</t>
  </si>
  <si>
    <t>PROPOSED PIPELINE CROSSING MINISTRY OF TRANSPORTATION &amp; INFRASTRUCTURE ROAD WITHIN A-27-H/92H5 FRASER VALLEY R.D. - BRITISH COLUMBIA</t>
  </si>
  <si>
    <t>{16DB5C9E-EABC-4A0B-84C9-B6AA285DDCBD}</t>
  </si>
  <si>
    <t>027</t>
  </si>
  <si>
    <t>92H5-RD-31</t>
  </si>
  <si>
    <t>T4126</t>
  </si>
  <si>
    <t>1-AKraus (UPI) 170525; 2-MMillard (UPI) 170719; 3-WLoper (KMC) 170809; 4- AKraus (UPI) 191009; Global-Engineering (UPI) 200227; Global-SSantos (UPI) 200611</t>
  </si>
  <si>
    <t>1-updated OwnerCL; 2-updated Respon4Agree; 3-updated OwnerCL; 4- Loc Info (moved); Global-TMEPDrawingNo; Global-TypeCL</t>
  </si>
  <si>
    <t>T4126.1</t>
  </si>
  <si>
    <t>{E92708EE-55E1-4D79-A2CC-C61D5452A3B3}</t>
  </si>
  <si>
    <t>014073854</t>
  </si>
  <si>
    <t>Tract-2087</t>
  </si>
  <si>
    <t>026</t>
  </si>
  <si>
    <t>92H5-RD-273</t>
  </si>
  <si>
    <t>T5098</t>
  </si>
  <si>
    <t>T5098.0</t>
  </si>
  <si>
    <t>13009 - REV. 0</t>
  </si>
  <si>
    <t>014294851</t>
  </si>
  <si>
    <t>Tract-2083</t>
  </si>
  <si>
    <t>036</t>
  </si>
  <si>
    <t>DISTRICT OF HOPE</t>
  </si>
  <si>
    <t>01-13283-M002-XT0303001 RB</t>
  </si>
  <si>
    <t>PROPOSED PIPELINE CROSSING
EMIL ANDERSON CONSTRUCTION CO. LTD.\PPRIVATE ROAD
WITHIN 
A-36-H/92H5
HOPE - BRITISH COLUMBIA</t>
  </si>
  <si>
    <t>{64937130-BA35-4B4B-8563-F25E8B51083E}</t>
  </si>
  <si>
    <t>92H5-RD-26</t>
  </si>
  <si>
    <t>T4125</t>
  </si>
  <si>
    <t>Pvt Land-Emil Anderson Const, Michael Jacobs</t>
  </si>
  <si>
    <t>T4125.1</t>
  </si>
  <si>
    <t>01-13283-M002-XT0988501 RA</t>
  </si>
  <si>
    <t>{305CA553-5419-4C3B-B590-D743A48E237D}</t>
  </si>
  <si>
    <t>015028291</t>
  </si>
  <si>
    <t>Tract-2082</t>
  </si>
  <si>
    <t>U7420</t>
  </si>
  <si>
    <t>KP 1052 Reroute (AR00614)</t>
  </si>
  <si>
    <t>1052+070 + 28</t>
  </si>
  <si>
    <t>U7420.0</t>
  </si>
  <si>
    <t>{6B92F4DC-7003-4C6A-A2C8-3C779A925FCC}</t>
  </si>
  <si>
    <t>U7419</t>
  </si>
  <si>
    <t>O/H DISTRIBUTION</t>
  </si>
  <si>
    <t>U7419.0</t>
  </si>
  <si>
    <t>01-13283-M002-XT0374601 RE</t>
  </si>
  <si>
    <t>{C9A96651-0DA5-41CF-8E22-22A48F15BAB4}</t>
  </si>
  <si>
    <t>015028283</t>
  </si>
  <si>
    <t>Tract-2081</t>
  </si>
  <si>
    <t>U5488</t>
  </si>
  <si>
    <t>OH COMMUNICATIONS</t>
  </si>
  <si>
    <t>KP 1050 Reroute (AR00663)</t>
  </si>
  <si>
    <t>1- MBuzon (UPI) 190904; Global-Engineering (UPI) 200227; Global-Engineering (UPI) 200313; 2-AKraus (UPI) 200511; Global-AKraus (UPI) 210128; Global-AKraus (UPI) 211117</t>
  </si>
  <si>
    <t>1- Description; Global-TMEPDrawingNo; Global-KMCDrawName; 2-KMCDrawName; Global-Attributes; Global-KMCDrawName</t>
  </si>
  <si>
    <t>1050+333 + 1700</t>
  </si>
  <si>
    <t>U5488.0</t>
  </si>
  <si>
    <t>{A7EC8120-35F1-4EC1-BDB3-2C2F7C075072}</t>
  </si>
  <si>
    <t>U5472</t>
  </si>
  <si>
    <t>1- JHoglund (UPI) 190909; Global-Engineering (UPI) 200227; Global-Engineering (UPI) 200313; 2-AKraus (UPI) 200511; Global-AKraus (UPI) 210128; Global-AKraus (UPI) 211117</t>
  </si>
  <si>
    <t>U5472.0</t>
  </si>
  <si>
    <t>035</t>
  </si>
  <si>
    <t>13004 - REV. 0</t>
  </si>
  <si>
    <t>01-13283-M002-XT0421001 RA</t>
  </si>
  <si>
    <t>PROPOSED PIPELINE CROSSING
KINDERMORGAN CANADA INC. BURIED PIPE(S)
WITHIN R/W PLAN KAP1280A
D-46-E/92H6
HOPE - BRITISH COLUMBIA</t>
  </si>
  <si>
    <t>{B61F8420-C500-4582-877C-BF5B10B3CF8B}</t>
  </si>
  <si>
    <t>015027813</t>
  </si>
  <si>
    <t>Tract-2078</t>
  </si>
  <si>
    <t>92H6-PL-244</t>
  </si>
  <si>
    <t>P4343</t>
  </si>
  <si>
    <t>1-Global-Engineering (UPI) 200227; 2-AKraus (UPI) 200504; Global-MOC 710 211103</t>
  </si>
  <si>
    <t>1-Global-TMEPDrawingNo; 2-OwnerCL, Description, KMCDrawName; Global-Moved</t>
  </si>
  <si>
    <t>1050+333 + 8</t>
  </si>
  <si>
    <t>P4343.0</t>
  </si>
  <si>
    <t>01-13283-M002-XT0953401 RB</t>
  </si>
  <si>
    <t>{719424A6-F222-43FE-82FA-F498F04C782D}</t>
  </si>
  <si>
    <t>HWY Relocation</t>
  </si>
  <si>
    <t>19731-505-TYP-01300</t>
  </si>
  <si>
    <t>Overhead Powerline Crossing (Alberta)</t>
  </si>
  <si>
    <t>033</t>
  </si>
  <si>
    <t>U7331</t>
  </si>
  <si>
    <t>U7331.0</t>
  </si>
  <si>
    <t>{1B6A25D2-1F38-4A36-8C5C-240003FA4BEE}</t>
  </si>
  <si>
    <t>92H5-OH-298</t>
  </si>
  <si>
    <t>U7308</t>
  </si>
  <si>
    <t>U7308.0</t>
  </si>
  <si>
    <t>{E029AFED-161C-4BA6-9AE9-7D0E1F9F1B57}</t>
  </si>
  <si>
    <t>U5485</t>
  </si>
  <si>
    <t>1- AKraus (UPI) 191108; 2- AKraus (UPI) 191127; Global-Engineering (UPI) 200227; Global-AKraus (UPI) 210128; 3-AKraus (UPI) 210423</t>
  </si>
  <si>
    <t>1- CrossingName, Description, OwnerCL, TypeCL, Respon4Agree; 2- Respon4Agree; Global-TMEPDrawingNo; Global-Attributes; 3-KMCDrawName</t>
  </si>
  <si>
    <t>U5485.0</t>
  </si>
  <si>
    <t>{F0F89726-28E9-4498-9624-0D140690CD9F}</t>
  </si>
  <si>
    <t>P7064</t>
  </si>
  <si>
    <t>P7064.0</t>
  </si>
  <si>
    <t>{C89BE036-D430-43AC-AECB-109D75957166}</t>
  </si>
  <si>
    <t>P7063</t>
  </si>
  <si>
    <t>P7063.0</t>
  </si>
  <si>
    <t>{EE40123B-2808-481F-8EB1-0025713E4586}</t>
  </si>
  <si>
    <t>P7062</t>
  </si>
  <si>
    <t>P7062.0</t>
  </si>
  <si>
    <t>{B2B1AEFF-783D-4E6B-A87A-B29D62658477}</t>
  </si>
  <si>
    <t>P7061</t>
  </si>
  <si>
    <t>P7061.0</t>
  </si>
  <si>
    <t>{7A18F96E-B3D3-43A8-8BD5-DED22822D18F}</t>
  </si>
  <si>
    <t>P7579</t>
  </si>
  <si>
    <t>P7579.0</t>
  </si>
  <si>
    <t>{DB515096-55FE-4429-B3BC-D71B42B51BAE}</t>
  </si>
  <si>
    <t>P7060</t>
  </si>
  <si>
    <t>P7060.0</t>
  </si>
  <si>
    <t>{F8912B77-49B0-410C-A14A-82821E252196}</t>
  </si>
  <si>
    <t>P7059</t>
  </si>
  <si>
    <t>P7059.0</t>
  </si>
  <si>
    <t>PROPOSED PIPELINE CROSSING_x000D_
SHAW BURIED CABLE_x000D_
WITHIN _x000D_
C-32-H/92H5_x000D_
HOPE - BRITISH COLUMBIA</t>
  </si>
  <si>
    <t>{372EBF48-23A8-40F4-9428-C4D92BB58B95}</t>
  </si>
  <si>
    <t>032</t>
  </si>
  <si>
    <t>92H5-CA-15</t>
  </si>
  <si>
    <t>U5471</t>
  </si>
  <si>
    <t>KP 1048 Reroute (AR00597)</t>
  </si>
  <si>
    <t>1- MBuzon (UPI) 190904; 2- AKraus (UPI) 191127; 3- KWooff (UPI) 191212; Global-Engineering (UPI) 200227;3-Engineering (UPI) 201217; Global-RFox (UPI) 210922</t>
  </si>
  <si>
    <t>1- Description; 2- Respon4Agree; 3 - ConstructionMethodPrimary; Global-TMEPDrawingNo;4-Moved to MOC1163; Global-Moved</t>
  </si>
  <si>
    <t>1048+942 + 257</t>
  </si>
  <si>
    <t>U5471.0</t>
  </si>
  <si>
    <t>{54780A84-A1C6-4087-982F-28AA7B573EE0}</t>
  </si>
  <si>
    <t>92H5-CA-296</t>
  </si>
  <si>
    <t>U7275</t>
  </si>
  <si>
    <t>; Global-RFox (UPI) 210922</t>
  </si>
  <si>
    <t>; Global-Moved</t>
  </si>
  <si>
    <t>1048+942 + 233</t>
  </si>
  <si>
    <t>U7275.0</t>
  </si>
  <si>
    <t>01-13283-M002-XT0960201 RC</t>
  </si>
  <si>
    <t>{22FBC607-94D5-4719-AA5B-0F2A82E1B5AF}</t>
  </si>
  <si>
    <t>U7330</t>
  </si>
  <si>
    <t>; Global-RFox (UPI) 210922; Global-AKraus (UPI) 211117; 2-AKraus (UPI) 220127</t>
  </si>
  <si>
    <t>; Global-Moved; Global-KMCDrawName; 2-KMCDrawName</t>
  </si>
  <si>
    <t>1048+942 + 230</t>
  </si>
  <si>
    <t>U7330.0</t>
  </si>
  <si>
    <t>{37089F1B-08CA-4E00-BD2B-8163B255F937}</t>
  </si>
  <si>
    <t>U5486</t>
  </si>
  <si>
    <t>1- AKraus (UPI) 191108; 2- AKraus (UPI) 191127; Global-Engineering (UPI) 200227; Global-Engineering (UPI) 20031;3-Engineering (UPI) 2012173; Global-AKraus (UPI) 210128; Global-RFox (UPI) 210922; Global-AKraus (UPI) 211117; 4-AKraus (UPI) 220127</t>
  </si>
  <si>
    <t>1- CrossingName, Description, OwnerCL, TypeCL, Respon4Agree; 2- Respon4Agree; Global-TMEPDrawingNo; Global-KMCDrawName;3-Moved to MOC1163; Global-Attributes; Global-Moved; Global-KMCDrawName; 4-KMCDrawName;</t>
  </si>
  <si>
    <t>1048+942 + 229</t>
  </si>
  <si>
    <t>U5486.0</t>
  </si>
  <si>
    <t>{F10FDA31-8B75-46D1-9266-5CA9A884733E}</t>
  </si>
  <si>
    <t>U7274</t>
  </si>
  <si>
    <t>; Global-Moved; Global-KMCDrawName; 2-KMCDrawName;</t>
  </si>
  <si>
    <t>1048+942 + 228</t>
  </si>
  <si>
    <t>U7274.0</t>
  </si>
  <si>
    <t>01-13283-M002-XT0442101 RB</t>
  </si>
  <si>
    <t>{0EE733CC-4108-439D-8C12-44FC379D0474}</t>
  </si>
  <si>
    <t>012149641</t>
  </si>
  <si>
    <t>TRACT-2074</t>
  </si>
  <si>
    <t>P4342</t>
  </si>
  <si>
    <t>1- AKraus (UPI) 191127; Global-Engineering (UPI) 200227; 2-AKraus (UPI) 200504;3-MOC;4-Engineering (UPI) 201217; 4-AKraus (UPI) 210107; Global-RFox (UPI) 210922</t>
  </si>
  <si>
    <t>1- Respon4Agree; Global-TMEPDrawingNo; 2-OwnerCL, Description, KMCDrawName;3-Historical (Moved for MOC1163); 4-KMCDrawName; Global-Moved</t>
  </si>
  <si>
    <t>1048+942 + 221</t>
  </si>
  <si>
    <t>P4342.0</t>
  </si>
  <si>
    <t>13007 - REV. 1</t>
  </si>
  <si>
    <t>Tract-2074</t>
  </si>
  <si>
    <t>01-13283-M002-XT0302301 RB</t>
  </si>
  <si>
    <t>{363D4E16-E299-4959-AF65-114DD344AC60}</t>
  </si>
  <si>
    <t>U5480</t>
  </si>
  <si>
    <t>SHAW BURIED CABLE</t>
  </si>
  <si>
    <t>1- AKraus (UPI) 191127; 2- KWooff (UPI) 191212; Global-Engineering (UPI) 200227;3-Engineering (UPI) 201217; Global-RFox (UPI) 210922; Global-AKraus (UPI) 211117</t>
  </si>
  <si>
    <t>1- Respon4Agree; 2 - ConstructionMethodPrimary, Drawing Info; Global-TMEPDrawingNo;3-Moved to MOC1163; Global-Moved; Global-KMCDrawName</t>
  </si>
  <si>
    <t>1048+942 + 57</t>
  </si>
  <si>
    <t>U5480.0</t>
  </si>
  <si>
    <t>{AC7B0E6E-8040-4182-B902-F2E7B0358461}</t>
  </si>
  <si>
    <t>U4197</t>
  </si>
  <si>
    <t>1-RMcCreary (UPI) 170927; 2- AKraus (UPI) 191127; 3- KWooff (UPI) 191212; Global-Engineering (UPI) 200227; Global-AKraus (UPI) 211117</t>
  </si>
  <si>
    <t>1-Updated GTechReq, GTPermitCompleted, GTFldCompleteDate; 2- Respon4Agree; 3 - ConstructionMethodPrimary, Drawing Info; Global-TMEPDrawingNo; Global-KMCDrawName</t>
  </si>
  <si>
    <t>U4197.2</t>
  </si>
  <si>
    <t>{EA59CA25-9F77-4008-BEDF-F068451528CE}</t>
  </si>
  <si>
    <t>U5478</t>
  </si>
  <si>
    <t>1- AKraus (UPI) 191127; 2- KWooff (UPI) 191212; Global-Engineering (UPI) 200227; Global-AKraus (UPI) 211117</t>
  </si>
  <si>
    <t>1- Respon4Agree; 2 - ConstructionMethodPrimary, Drawing Info; Global-TMEPDrawingNo; Global-KMCDrawName</t>
  </si>
  <si>
    <t>U5478.0</t>
  </si>
  <si>
    <t>{EDD66325-F6A0-411F-AB33-B4A0B2B92096}</t>
  </si>
  <si>
    <t>19731-505-SSW-03305</t>
  </si>
  <si>
    <t>01-13283-M002-XH0330501</t>
  </si>
  <si>
    <t xml:space="preserve">Trans-Canada Highway </t>
  </si>
  <si>
    <t>T4929</t>
  </si>
  <si>
    <t>2 - KWooff (UPI) 191212; Global-Engineering (UPI) 200227; Global-KWooff (UPI) 210528</t>
  </si>
  <si>
    <t>1 - ConstructionMethodPrimary; 2 - ConstructionMethodPrimary; Global-TMEPDrawingNo; Global-DrawingRevision</t>
  </si>
  <si>
    <t>T4929.0</t>
  </si>
  <si>
    <t>01-13283-M002-XT0958801 RA</t>
  </si>
  <si>
    <t>{D2E14B5A-5660-4ED7-A9D5-037016864980}</t>
  </si>
  <si>
    <t>U7329</t>
  </si>
  <si>
    <t>TELUS U/G FIBRE OPTIC COMMUNICATIONS CABLE</t>
  </si>
  <si>
    <t>U/G COMMUNICATIONS CABLE</t>
  </si>
  <si>
    <t>; Global-KWooff (UPI) 210528</t>
  </si>
  <si>
    <t>; Global-DrawingRevision</t>
  </si>
  <si>
    <t>U7329.0</t>
  </si>
  <si>
    <t>01-13283-M002-XT0302101 RD</t>
  </si>
  <si>
    <t>PROPOSED PIPELINE CROSSING_x000D_
TELUS BURIED CABLE_x000D_
WITHIN _x000D_
C-32-H/92H5_x000D_
HOPE - BRITISH COLUMBIA</t>
  </si>
  <si>
    <t>{925B97EA-0F46-4EE8-ACA0-B79BC2B345DF}</t>
  </si>
  <si>
    <t>92H5-CA-12</t>
  </si>
  <si>
    <t>U4196</t>
  </si>
  <si>
    <t>1-Updated GTechReq, GTPermitCompleted, GTFldCompleteDate; 2- Description; Global-TMEPDrawingNo; Global-KMCDrawName; Global-TypeCL; Global-SSantos (UPI) 200610; Global-KWooff (UPI) 210528</t>
  </si>
  <si>
    <t>1-Updated GTechReq, GTPermitCompleted, GTFldCompleteDate; 2- Description; Global-TMEPDrawingNo; Global-KMCDrawName; Global-TypeCL; Global-DrawingRevision</t>
  </si>
  <si>
    <t>U4196.2</t>
  </si>
  <si>
    <t>01-13283-M002-XT0302201 RB</t>
  </si>
  <si>
    <t>PROPOSED PIPELINE CROSSING
MINISTRY OF TRANSPORTATION &amp; INFRASTRUCTURE\PROAD
WITHIN\PROAD PLAN NWP73383 
C-32-H/92H5
HOPE - BRITISH COLUMBIA</t>
  </si>
  <si>
    <t>{3FD3A9C1-B5D6-4317-9E1F-E8E00A9EC447}</t>
  </si>
  <si>
    <t>92H5-RD-14</t>
  </si>
  <si>
    <t>T4124</t>
  </si>
  <si>
    <t>FLOOD RD OFFRAMP</t>
  </si>
  <si>
    <t>1-RMcCreary (UPI) 170927; Global-Engineering (UPI) 200227; Global-Engineering (UPI) 200313; Global-KWooff (UPI) 210528</t>
  </si>
  <si>
    <t>1-Updated GTechReq, GTPermitCompleted, GTFldCompleteDate; Global-TMEPDrawingNo; Global-KMCDrawName; Global-DrawingRevision</t>
  </si>
  <si>
    <t>T4124.3</t>
  </si>
  <si>
    <t>01-13283-M002-XT0420101 RA</t>
  </si>
  <si>
    <t>{ECBAF629-5B0A-4BE9-9622-78C659CFC84F}</t>
  </si>
  <si>
    <t>U5479</t>
  </si>
  <si>
    <t>1-Updated GTechReq, GTPermitCompleted, GTFldCompleteDate, 2-HistoricalState, DataAccuracyIssues; 3 Reinstated; Global-TMEPDrawingNo; 4-KMCDrawName ; Global-KMCDrawName; Global-TypeCL; Global-SSantos (UPI) 200610; Global-SSantos (UPI) 200929; Global-KWooff (UPI) 210528</t>
  </si>
  <si>
    <t>1-Updated GTechReq, GTPermitCompleted, GTFldCompleteDate, 2-HistoricalState, DataAccuracyIssues; 3 Reinstated; Global-TMEPDrawingNo; 4-KMCDrawName ; Global-KMCDrawName; Global-TypeCL; Global-Added DrawingRevision_Primary; Global-DrawingRevision</t>
  </si>
  <si>
    <t>U5479.0</t>
  </si>
  <si>
    <t>{047BCDE8-6531-4A98-8A67-4CBF73BC68B3}</t>
  </si>
  <si>
    <t>92H5-RD-13</t>
  </si>
  <si>
    <t>HW</t>
  </si>
  <si>
    <t>T4123</t>
  </si>
  <si>
    <t>TRANS-CANADA HWY</t>
  </si>
  <si>
    <t>HIGHWAY</t>
  </si>
  <si>
    <t>1-RMcCreary (UPI) 170905; 2-RMcCreary (UPI) 170927; Global-Engineering (UPI) 200227; Global-KWooff (UPI) 210528</t>
  </si>
  <si>
    <t>1-Updated dwgtype, dwgtitle,dwgnumbers; 2-Updated GTechReq, GTPermitCompleted, GTFldCompleteDate; Global-TMEPDrawingNo; Global-DrawingRevision</t>
  </si>
  <si>
    <t>T4123.3</t>
  </si>
  <si>
    <t>{9C12F864-5748-4160-8ABD-3098C562B119}</t>
  </si>
  <si>
    <t>92H5-RD-11</t>
  </si>
  <si>
    <t>LKI Segment: 541</t>
  </si>
  <si>
    <t>T4122</t>
  </si>
  <si>
    <t>T4122.3</t>
  </si>
  <si>
    <t>01-13283-M002-XT0302001 RB</t>
  </si>
  <si>
    <t>PROPOSED PIPELINE CROSSING
MINISTRY OF TRANSPORTATION &amp; INFRASTRUCTURE\PROAD
WITHIN\PR/W PLAN NWP73383 
C-32-H/92H5
HOPE - BRITISH COLUMBIA</t>
  </si>
  <si>
    <t>{1892756B-23DC-4597-8E2D-A8709069FB2B}</t>
  </si>
  <si>
    <t>92H5-RD-10</t>
  </si>
  <si>
    <t>T4121</t>
  </si>
  <si>
    <t>1-RMcCreary (UPI) 170905; 2-RMcCreary (UPI) 170927; 3 - KWooff (UPI) 191212; Global-Engineering (UPI) 200227; Global-Engineering (UPI) 200313; Global-KWooff (UPI) 210528</t>
  </si>
  <si>
    <t>1-Updated dwgtype, dwgtitle,dwgnumbers; 2-Updated GTechReq, GTPermitCompleted, GTFldCompleteDate; 3 - DrawType; Global-TMEPDrawingNo; Global-KMCDrawName; Global-DrawingRevision</t>
  </si>
  <si>
    <t>T4121.3</t>
  </si>
  <si>
    <t>{0AE90242-00FB-4481-A727-7D696E8A3866}</t>
  </si>
  <si>
    <t>19731-505-SSW-03303</t>
  </si>
  <si>
    <t>01-13283-M002-XH0330301</t>
  </si>
  <si>
    <t>Flood Road Overpass Highway</t>
  </si>
  <si>
    <t>92H5-RD-9</t>
  </si>
  <si>
    <t>T4120</t>
  </si>
  <si>
    <t>FLOOD RD OVERPASS</t>
  </si>
  <si>
    <t>1-Global-Engineering (UPI) 200227; 2-TMiles (UPI) 200925; 3-KWooff (UPI) 210708</t>
  </si>
  <si>
    <t>1-Global-TMEPDrawingNo; 2-DrawingRevision_Primary; 3-PrimaryDwgRev</t>
  </si>
  <si>
    <t>T4120.2</t>
  </si>
  <si>
    <t>{1B7775E7-569D-47F9-891A-CEBF6617ADCC}</t>
  </si>
  <si>
    <t>U7405</t>
  </si>
  <si>
    <t>U7405.0</t>
  </si>
  <si>
    <t>01-13283-M002-XT0301801 RA</t>
  </si>
  <si>
    <t>PROPOSED PIPELINE CROSSING_x000D_
CITY OF HOPE ROAD_x000D_
WITHIN _x000D_
D-32-H/92H5_x000D_
HOPE - BRITISH COLUMBIA</t>
  </si>
  <si>
    <t>{C3B11E24-1236-4A7B-9B3E-D0FF3D489567}</t>
  </si>
  <si>
    <t>92H5-RD-7</t>
  </si>
  <si>
    <t>T4119</t>
  </si>
  <si>
    <t>CITY OF HOPE</t>
  </si>
  <si>
    <t>ESTELL RD</t>
  </si>
  <si>
    <t>1- OSunba (UPI) 191127; Global-Engineering (UPI) 200227</t>
  </si>
  <si>
    <t>1- TypicalCode; Global-TMEPDrawingNo</t>
  </si>
  <si>
    <t>T4119.1</t>
  </si>
  <si>
    <t>01-13283-M002-XT0301901 RA</t>
  </si>
  <si>
    <t>PROPOSED PIPELINE CROSSING
FORTISBC ENERGY INC. BURIED PIPE
WITHIN
D-32-H/92H5
HOPE - BRITISH COLUMBIA</t>
  </si>
  <si>
    <t>{B7079528-C42A-482F-8D79-9652FFE0A0B6}</t>
  </si>
  <si>
    <t>92H5-PL-8</t>
  </si>
  <si>
    <t>PE</t>
  </si>
  <si>
    <t>GD</t>
  </si>
  <si>
    <t>GAS DISTRIBUTION</t>
  </si>
  <si>
    <t>P3603</t>
  </si>
  <si>
    <t>FORTIS BC</t>
  </si>
  <si>
    <t>FORTISBC</t>
  </si>
  <si>
    <t>FORTISBC U/G PIPE 42 GAS DIST</t>
  </si>
  <si>
    <t>1-WLoper (KMC) email 170809; 2-MCecchini (UPI) 170815; 3 - KWooff (UPI) 191212; Global-Engineering (UPI) 200227</t>
  </si>
  <si>
    <t>1-updated TypeCL; 2-updated OwnerCL spelling; 3 - ConstructionMethodSecondary; Global-TMEPDrawingNo</t>
  </si>
  <si>
    <t>P3603.2</t>
  </si>
  <si>
    <t>W1694.5</t>
  </si>
  <si>
    <t>01-13283-M002-XT0301701 RC</t>
  </si>
  <si>
    <t>{1B265589-C09D-4E4A-85E2-DCA039FCFB8D}</t>
  </si>
  <si>
    <t>U5332</t>
  </si>
  <si>
    <t>1- MBuzon (UPI) 190904; 2 - KWooff (UPI) 191212; Global-Engineering (UPI) 200227; Global-Engineering (UPI) 200313; Global-AKraus (UPI) 210128</t>
  </si>
  <si>
    <t>1- Description; 2 - ConstructionMethodSecondary; Global-TMEPDrawingNo; Global-KMCDrawName; Global-Attributes</t>
  </si>
  <si>
    <t>U5332.0</t>
  </si>
  <si>
    <t>PROPOSED PIPELINE CROSSING BC HYDRO O/H DISTRIBUTION POWER LINE WITHIN D-32-H/92H5  HOPE R.D. - BRITISH COLUMBIA</t>
  </si>
  <si>
    <t>{37E2D96E-EBF5-4F9C-AA2B-467FF9D8BAFB}</t>
  </si>
  <si>
    <t>92H5-OH-125</t>
  </si>
  <si>
    <t>U4195</t>
  </si>
  <si>
    <t>1 - KWooff (UPI) 191212; Global-Engineering (UPI) 200227; Global-Engineering (UPI) 200313; Global-AKraus (UPI) 210128</t>
  </si>
  <si>
    <t>1 - ConstructionMethodSecondary; Global-TMEPDrawingNo; Global-KMCDrawName; Global-Attributes</t>
  </si>
  <si>
    <t>U4195.1</t>
  </si>
  <si>
    <t>{2F0A4698-08A5-4458-855B-C0BE993961CB}</t>
  </si>
  <si>
    <t>006458769</t>
  </si>
  <si>
    <t>Tract-2070</t>
  </si>
  <si>
    <t>T5032</t>
  </si>
  <si>
    <t>T5032.0</t>
  </si>
  <si>
    <t>{56901A1C-9C8A-4A64-881C-CC51F37F6F2A}</t>
  </si>
  <si>
    <t>006548831</t>
  </si>
  <si>
    <t>Tract-2069</t>
  </si>
  <si>
    <t>BURIED UTILITY</t>
  </si>
  <si>
    <t>U5932</t>
  </si>
  <si>
    <t>PRIVATE BURIED UTILITY</t>
  </si>
  <si>
    <t>Global-SSantos (UPI) 200611; Global-SSantos (UPI) 200619; Global-SSantos (UPI) 200929; Global-AKraus (UPI) 210128</t>
  </si>
  <si>
    <t>Global-TypeCL; Global-Missing drawing details; Global-Added DrawingRevision_Primary; Global-Attributes</t>
  </si>
  <si>
    <t>U5932.0</t>
  </si>
  <si>
    <t>{2837DF0C-CCD0-4EE8-AF46-9C111FED089D}</t>
  </si>
  <si>
    <t>SA</t>
  </si>
  <si>
    <t>P7578</t>
  </si>
  <si>
    <t>PRIVATE SANITARY LINE</t>
  </si>
  <si>
    <t>P7578.0</t>
  </si>
  <si>
    <t>{4C742415-9C32-41A9-AAD4-90F25139868F}</t>
  </si>
  <si>
    <t>DEPTH 0.76</t>
  </si>
  <si>
    <t>P7165</t>
  </si>
  <si>
    <t>PRIVATE BURIED 1" WATER PIPE</t>
  </si>
  <si>
    <t>P7165.0</t>
  </si>
  <si>
    <t>{505C7C83-5E81-4BB8-A3DE-66A0D811EF84}</t>
  </si>
  <si>
    <t>DEPTH 0.41</t>
  </si>
  <si>
    <t>U7418</t>
  </si>
  <si>
    <t>PRIVATE ABOVE GROUND COMMUNICATION CABLE</t>
  </si>
  <si>
    <t>ABOVE GROUND COMMUNICATION CABLE</t>
  </si>
  <si>
    <t>U7418.0</t>
  </si>
  <si>
    <t>W1692.4</t>
  </si>
  <si>
    <t>{644E7B34-5C18-4A83-B91B-E2C330E6C305}</t>
  </si>
  <si>
    <t>P5751</t>
  </si>
  <si>
    <t>Global-SSantos (UPI) 206010; Global-SSantos (UPI) 200619; Global-SSantos (UPI) 200929; Global-AKraus (UPI) 210128; Global-AKraus (UPI) 211117</t>
  </si>
  <si>
    <t>Global-TypeCL; Global-Missing drawing details; Global-Added DrawingRevision_Primary; Global-Attributes; Global-Moved</t>
  </si>
  <si>
    <t>P5751.0</t>
  </si>
  <si>
    <t>W1691.4</t>
  </si>
  <si>
    <t>{0C3A7521-2609-4200-854A-9E1C72C6D64D}</t>
  </si>
  <si>
    <t>DEPTH 0.281</t>
  </si>
  <si>
    <t>P7153</t>
  </si>
  <si>
    <t>PRIVATE BURIED 3" SEPTIC PIPE</t>
  </si>
  <si>
    <t>P7153.0</t>
  </si>
  <si>
    <t>01-13283-M002-XT0301601 RA</t>
  </si>
  <si>
    <t>{7152C0AB-F0F9-45F0-BA65-A508F970049A}</t>
  </si>
  <si>
    <t>010311521</t>
  </si>
  <si>
    <t>031</t>
  </si>
  <si>
    <t>92H5-PL-6</t>
  </si>
  <si>
    <t>P3602</t>
  </si>
  <si>
    <t>1-MCecchini (UPI) 170815; 2-JFietz (UPI) per ICIS 180309; 3- JHoglund (UPI) 190911; Global-Engineering (UPI) 200227</t>
  </si>
  <si>
    <t>1-updated OwnerCL spelling; 2-moved to match ICIS data; 3- BCGRID; Global-TMEPDrawingNo</t>
  </si>
  <si>
    <t>P3602.1</t>
  </si>
  <si>
    <t>01-13283-M002-XT0301501 RA</t>
  </si>
  <si>
    <t>{42D164BA-439A-4F30-9FF4-08431DEAC779}</t>
  </si>
  <si>
    <t>092H5-RD-157</t>
  </si>
  <si>
    <t>T4250</t>
  </si>
  <si>
    <t>Pvt Road G &amp; M Liske Developments, G. Liske</t>
  </si>
  <si>
    <t>1-AKraus (UPI) 170810; Global-Engineering (UPI) 200227; Global-Engineering (UPI) 200313; Global-AKraus (UPI) 210128</t>
  </si>
  <si>
    <t>T4250.0</t>
  </si>
  <si>
    <t>01-13283-M002-XT0301301 RB</t>
  </si>
  <si>
    <t>{A54DA7DB-6238-44D3-B343-BE48AE0FEFBF}</t>
  </si>
  <si>
    <t>U7518</t>
  </si>
  <si>
    <t>U7518.0</t>
  </si>
  <si>
    <t>{E9D8C192-421B-4746-BE8B-A50578839C00}</t>
  </si>
  <si>
    <t>U5338</t>
  </si>
  <si>
    <t>U5338.0</t>
  </si>
  <si>
    <t xml:space="preserve">PROPOSED PIPELINE CROSSING
BC HYDRO O/H DISTRIBUTION POWER LINE
WITHIN
C-31-H/92H5
HOPE R.D. - BRITISH COLUMBIA
</t>
  </si>
  <si>
    <t>{0EB9570C-BADC-4E2D-8023-DB45E4180E12}</t>
  </si>
  <si>
    <t>92H5-OH-129</t>
  </si>
  <si>
    <t>U4405</t>
  </si>
  <si>
    <t>U4405.0</t>
  </si>
  <si>
    <t>01-13283-M002-XT0301001 RA</t>
  </si>
  <si>
    <t>PROPOSED PIPELINE CROSSING
0818988 B.C. LTD. PRIVATE ROAD(S)
WITHIN 
C-31-H/92H5
HOPE - BRITISH COLUMBIA</t>
  </si>
  <si>
    <t>{EA9742D1-DB50-45ED-AC44-4FEED766778A}</t>
  </si>
  <si>
    <t>009510788</t>
  </si>
  <si>
    <t>Tract-2068</t>
  </si>
  <si>
    <t>92H5-RD-128</t>
  </si>
  <si>
    <t>T4400</t>
  </si>
  <si>
    <t>Pvt Road (Campground)-0818988 B.C. Ltd, N. Moser</t>
  </si>
  <si>
    <t>T4400.0</t>
  </si>
  <si>
    <t>{8E563445-F059-4A79-BE50-2EDD9326F6DF}</t>
  </si>
  <si>
    <t>U7165</t>
  </si>
  <si>
    <t>PRIVATE U/G COMMUNICATION CABLE</t>
  </si>
  <si>
    <t>U7165.0</t>
  </si>
  <si>
    <t>{F761C7C9-FE15-4745-A03E-23F093566EFF}</t>
  </si>
  <si>
    <t>U7164</t>
  </si>
  <si>
    <t>PRIVATE U/G POWER CABLE</t>
  </si>
  <si>
    <t>U7164.0</t>
  </si>
  <si>
    <t>{073D2D21-976A-47D1-87DE-8CE570DFDC85}</t>
  </si>
  <si>
    <t>P5880</t>
  </si>
  <si>
    <t>PRIVATE BURIED SEWER PIPE</t>
  </si>
  <si>
    <t>P5880.0</t>
  </si>
  <si>
    <t>{9F083992-EC27-4A9E-A293-8E935800E7D0}</t>
  </si>
  <si>
    <t>P5879</t>
  </si>
  <si>
    <t>P5879.0</t>
  </si>
  <si>
    <t>{28642517-4680-4E02-834F-544E1532BF9F}</t>
  </si>
  <si>
    <t>P7464</t>
  </si>
  <si>
    <t>PRIVATE BURIED PVC PIPE</t>
  </si>
  <si>
    <t>P7464.0</t>
  </si>
  <si>
    <t>{91E644A0-4E59-4B77-A35E-5BAD00ECB455}</t>
  </si>
  <si>
    <t>DEPTH 2.02</t>
  </si>
  <si>
    <t>P7164</t>
  </si>
  <si>
    <t>P7164.0</t>
  </si>
  <si>
    <t>{3C11BBAE-FB02-4BC6-9CD1-86A6BD310C7E}</t>
  </si>
  <si>
    <t>H(AN)</t>
  </si>
  <si>
    <t>T4574</t>
  </si>
  <si>
    <t>1-AKraus (UPI) 170525; 2-AKraus (UPI) 170810; Global-Engineering (UPI) 200227</t>
  </si>
  <si>
    <t>1-updated OwnerCL; 2-updated Respon4Agree; Global-TMEPDrawingNo</t>
  </si>
  <si>
    <t>T4574.0</t>
  </si>
  <si>
    <t>{B8C6B377-0C99-4084-BE71-94E9F12C98AD}</t>
  </si>
  <si>
    <t>DEPTH 1.24</t>
  </si>
  <si>
    <t>P7463</t>
  </si>
  <si>
    <t>P7463.0</t>
  </si>
  <si>
    <t>{4BD93131-6808-4509-8527-07630917E849}</t>
  </si>
  <si>
    <t>92H5-RD-3</t>
  </si>
  <si>
    <t>T4118</t>
  </si>
  <si>
    <t>T4118.1</t>
  </si>
  <si>
    <t>01-13283-M002-XT0300901 RB</t>
  </si>
  <si>
    <t>{36A33113-8CD4-4ED8-B1D9-DFCCD78B9568}</t>
  </si>
  <si>
    <t>U7133</t>
  </si>
  <si>
    <t>; Global-AKraus (UPI) 210128; Global-AKraus (UPI) 211117</t>
  </si>
  <si>
    <t>; Global-Attributes; Global-Moved</t>
  </si>
  <si>
    <t>U7133.0</t>
  </si>
  <si>
    <t>{8F402EAA-CEA1-472E-B618-FA4FC4F4CEC8}</t>
  </si>
  <si>
    <t>U4404</t>
  </si>
  <si>
    <t>1-AKraus (UPI) 181213; Global-Engineering (UPI) 200227; Global-AKraus (UPI) 210128; Global-AKraus (UPI) 211117</t>
  </si>
  <si>
    <t>1-Respon4Agree; Global-TMEPDrawingNo; Global-Attributes; Global-Moved</t>
  </si>
  <si>
    <t>U4404.0</t>
  </si>
  <si>
    <t>{02C73A8D-2941-479B-B818-897B2DB7073C}</t>
  </si>
  <si>
    <t>DEPTH 0.57</t>
  </si>
  <si>
    <t>U7163</t>
  </si>
  <si>
    <t>U7163.0</t>
  </si>
  <si>
    <t>{173FD5E5-5F0E-43C9-B3DA-A4653B9E4F05}</t>
  </si>
  <si>
    <t>U7162</t>
  </si>
  <si>
    <t>U7162.0</t>
  </si>
  <si>
    <t>{18D230BC-A73C-4C77-B3EF-2EE50CAC4B54}</t>
  </si>
  <si>
    <t>U7161</t>
  </si>
  <si>
    <t>U7161.0</t>
  </si>
  <si>
    <t>{CB67F5D0-8298-4F03-8BCC-3B6C0F166E34}</t>
  </si>
  <si>
    <t>U7160</t>
  </si>
  <si>
    <t>U7160.0</t>
  </si>
  <si>
    <t>{CC80AF06-5F0A-4F01-91DF-9B8E68018565}</t>
  </si>
  <si>
    <t>P5878</t>
  </si>
  <si>
    <t>P5878.0</t>
  </si>
  <si>
    <t>{64E9CDA3-E18B-4AC8-A6C5-E50E6A8B9191}</t>
  </si>
  <si>
    <t>P5877</t>
  </si>
  <si>
    <t>P5877.0</t>
  </si>
  <si>
    <t>01-13283-M002-XT0301401 RA</t>
  </si>
  <si>
    <t>{027876B3-E13B-4892-89EC-EE49759DA31D}</t>
  </si>
  <si>
    <t>Tract-2067</t>
  </si>
  <si>
    <t>P3600</t>
  </si>
  <si>
    <t>FORTISBC U/G PIPE 26 GAS DIST</t>
  </si>
  <si>
    <t>1-MCecchini (UPI) 170815; 2-JFietz (UPI) per ICIS 180309; Global-Engineering (UPI) 200227; Global-AKraus (UPI) 211117</t>
  </si>
  <si>
    <t>1-updated OwnerCL spelling; 2-moved to match ICIS data; Global-TMEPDrawingNo; Global-Moved</t>
  </si>
  <si>
    <t>P3600.1</t>
  </si>
  <si>
    <t>T4124.2</t>
  </si>
  <si>
    <t>{09BC1C55-4CB4-4DE0-A65F-C0FFB3CC53DB}</t>
  </si>
  <si>
    <t>DEPTH 0.06</t>
  </si>
  <si>
    <t>P7462</t>
  </si>
  <si>
    <t>P7462.0</t>
  </si>
  <si>
    <t>01-13283-M002-XT0936701 RA</t>
  </si>
  <si>
    <t>{534D57A3-B1B0-4F5A-8385-C6640EB716F3}</t>
  </si>
  <si>
    <t>U7159</t>
  </si>
  <si>
    <t>PRIVATE ABOVE GROUND COMMUNICATIONS CABLE</t>
  </si>
  <si>
    <t>ABOVE GROUND COMMUNICATIONS CABLE</t>
  </si>
  <si>
    <t>1-OwnerCL, Description, Respon4Agree</t>
  </si>
  <si>
    <t>U7159.0</t>
  </si>
  <si>
    <t>T4123.2</t>
  </si>
  <si>
    <t>{47C6FE90-83B7-41C6-B7CB-086C2341D0E6}</t>
  </si>
  <si>
    <t>009385746</t>
  </si>
  <si>
    <t>Tract-2065</t>
  </si>
  <si>
    <t>P7303</t>
  </si>
  <si>
    <t>P7303.0</t>
  </si>
  <si>
    <t>T4122.2</t>
  </si>
  <si>
    <t>{955A1E4F-C7A8-4B6E-932E-FCE445360A46}</t>
  </si>
  <si>
    <t>P7302</t>
  </si>
  <si>
    <t>P7302.0</t>
  </si>
  <si>
    <t>T4121.2</t>
  </si>
  <si>
    <t>01-13283-M002-XT0300701 RA</t>
  </si>
  <si>
    <t>PROPOSED PIPELINE CROSSING_x000D_
CITY OF HOPE ROAD_x000D_
WITHIN _x000D_
C-31-H/92H5_x000D_
HOPE - BRITISH COLUMBIA</t>
  </si>
  <si>
    <t>{D6E3E204-3893-4333-AC5C-2BABBB1ED304}</t>
  </si>
  <si>
    <t>01-13283-M002-XH0330601</t>
  </si>
  <si>
    <t>92H5-RD-1</t>
  </si>
  <si>
    <t>T4117</t>
  </si>
  <si>
    <t>FLOODS RD</t>
  </si>
  <si>
    <t>1- OSunba (UPI) 191127; Global-Engineering (UPI) 200227; Global-KWooff (UPI) 220310</t>
  </si>
  <si>
    <t>1- TypicalCode; Global-TMEPDrawingNo; Global-Drawing details</t>
  </si>
  <si>
    <t>T4117.1</t>
  </si>
  <si>
    <t>01-13283-M002-XT1051401 RA</t>
  </si>
  <si>
    <t>{5A8C3053-6FD2-4D19-9D25-004E7FFD7219}</t>
  </si>
  <si>
    <t>U7545</t>
  </si>
  <si>
    <t>U7545.0</t>
  </si>
  <si>
    <t>01-13283-M002-XT0933501 RA</t>
  </si>
  <si>
    <t>{FC1F5715-F388-447B-A684-429E0E8DB33E}</t>
  </si>
  <si>
    <t>DEPTH 1.04</t>
  </si>
  <si>
    <t>P5866</t>
  </si>
  <si>
    <t>Global-KWooff (UPI) 220310</t>
  </si>
  <si>
    <t>Global-Drawing details</t>
  </si>
  <si>
    <t>P5866.0</t>
  </si>
  <si>
    <t>01-13283-M002-XT0300601 RB</t>
  </si>
  <si>
    <t>{A5F394A0-F871-4145-A209-5AC4A523548D}</t>
  </si>
  <si>
    <t>U5337</t>
  </si>
  <si>
    <t>1- MBuzon (UPI) 190904; Global-Engineering (UPI) 200227; Global-Engineering (UPI) 200313; Global-AKraus (UPI) 210128; Global-KWooff (UPI) 220310</t>
  </si>
  <si>
    <t>1- Description; Global-TMEPDrawingNo; Global-KMCDrawName; Global-Attributes; Global-Drawing details</t>
  </si>
  <si>
    <t>U5337.0</t>
  </si>
  <si>
    <t>{5396BEF1-A73E-481B-923E-5EBF9DA4FF92}</t>
  </si>
  <si>
    <t>92H6-OH-316</t>
  </si>
  <si>
    <t>U4403</t>
  </si>
  <si>
    <t>1-Global-Engineering (UPI) 200227; Global-Engineering (UPI) 200313; Global-AKraus (UPI) 210128; Global-KWooff (UPI) 220310</t>
  </si>
  <si>
    <t>1-Global-TMEPDrawingNo; Global-KMCDrawName; Global-Attributes; Global-Drawing details</t>
  </si>
  <si>
    <t>U4403.0</t>
  </si>
  <si>
    <t>{392F9116-1DC3-4D3C-9530-F0015D21F534}</t>
  </si>
  <si>
    <t>U5931</t>
  </si>
  <si>
    <t>PRIVATE BURIED POWER CABLE</t>
  </si>
  <si>
    <t>Global-SSantos (UPI) 200611; Global-SSantos (UPI) 200619; Global-SSantos (UPI) 200929; Global-AKraus (UPI) 210128; Global-KWooff (UPI) 220310</t>
  </si>
  <si>
    <t>Global-TypeCL; Global-Missing drawing details; Global-Added DrawingRevision_Primary; Global-Attributes; Global-Drawing details</t>
  </si>
  <si>
    <t>U5931.0</t>
  </si>
  <si>
    <t>{BFDE7BA3-C8D9-4E26-9EF9-DE09718BD8F3}</t>
  </si>
  <si>
    <t>P5750</t>
  </si>
  <si>
    <t>Global-SSantos (UPI) 206010; Global-SSantos (UPI) 200619; Global-SSantos (UPI) 200929; Global-AKraus (UPI) 210128; Global-KWooff (UPI) 220310</t>
  </si>
  <si>
    <t>P5750.0</t>
  </si>
  <si>
    <t>{11ADD267-8B53-4B75-8256-65DF95F70572}</t>
  </si>
  <si>
    <t>004895037</t>
  </si>
  <si>
    <t>Tract-2063</t>
  </si>
  <si>
    <t>T5221</t>
  </si>
  <si>
    <t>T5221.0</t>
  </si>
  <si>
    <t>{EE1A72E8-CEC6-46F8-89BB-A590986392D1}</t>
  </si>
  <si>
    <t>005817391</t>
  </si>
  <si>
    <t>Tract-2062</t>
  </si>
  <si>
    <t>P7301</t>
  </si>
  <si>
    <t>P7301.0</t>
  </si>
  <si>
    <t>{DBFD67C9-C65F-4318-A385-2CB603DC0512}</t>
  </si>
  <si>
    <t>U7497</t>
  </si>
  <si>
    <t>PRIVATE U/G CABLE</t>
  </si>
  <si>
    <t>U7497.0</t>
  </si>
  <si>
    <t>{D88188D6-CDF8-4801-869C-A4F7A204E0DF}</t>
  </si>
  <si>
    <t>T5031</t>
  </si>
  <si>
    <t>T5031.0</t>
  </si>
  <si>
    <t>{91C4DD6E-9174-4DBB-8069-322EBDC62D5F}</t>
  </si>
  <si>
    <t>DEPTH 0.22</t>
  </si>
  <si>
    <t>P7461</t>
  </si>
  <si>
    <t>P7461.0</t>
  </si>
  <si>
    <t>{5E8B4518-26DD-485C-8B8C-BD4A17127BC2}</t>
  </si>
  <si>
    <t>P7460</t>
  </si>
  <si>
    <t>PRIVATE BURIED SANITARY PIPE</t>
  </si>
  <si>
    <t>P7460.0</t>
  </si>
  <si>
    <t>{8976928A-AB97-4C70-88C5-98AB8DE6016A}</t>
  </si>
  <si>
    <t>T5030</t>
  </si>
  <si>
    <t>T5030.0</t>
  </si>
  <si>
    <t>{30E3F526-3718-4AA3-98CE-0287D987F46D}</t>
  </si>
  <si>
    <t>T5029</t>
  </si>
  <si>
    <t>T5029.0</t>
  </si>
  <si>
    <t>{259E0D0E-1EE9-40BC-B93D-4B8FD52CBFA0}</t>
  </si>
  <si>
    <t>P7300</t>
  </si>
  <si>
    <t>1-AKraus (UPI) 220328</t>
  </si>
  <si>
    <t>1-Moved, snapped to CL</t>
  </si>
  <si>
    <t>P7300.0</t>
  </si>
  <si>
    <t>{45A8AFC0-D98B-4B9F-83A8-2C5ED3C24E1F}</t>
  </si>
  <si>
    <t>P7299</t>
  </si>
  <si>
    <t>P7299.0</t>
  </si>
  <si>
    <t>{6B92B9E5-0DC2-4432-94D2-8219CC14862E}</t>
  </si>
  <si>
    <t>U7496</t>
  </si>
  <si>
    <t>U7496.0</t>
  </si>
  <si>
    <t>01-13283-M002-XT0420001 RA</t>
  </si>
  <si>
    <t>{601D3E4F-5F4E-4EB9-A66B-05391EA0AAFC}</t>
  </si>
  <si>
    <t>U5468</t>
  </si>
  <si>
    <t>1 - AKraus (UPI) 200123; Global-Engineering (UPI) 200227; Global-AKraus (UPI) 210128</t>
  </si>
  <si>
    <t>1 - CrossingName, Description, OwnerCL, CrossingIdentifierDescription, TypeCL; Global-TMEPDrawingNo; Global-Attributes</t>
  </si>
  <si>
    <t>U5468.0</t>
  </si>
  <si>
    <t>{663240D1-936B-4A39-9279-60196E078203}</t>
  </si>
  <si>
    <t>DEPTH 0.25</t>
  </si>
  <si>
    <t>P7459</t>
  </si>
  <si>
    <t>P7459.0</t>
  </si>
  <si>
    <t>{96A6B2DB-4ACE-4210-A9A8-A9B4CA3BB6AA}</t>
  </si>
  <si>
    <t>T5028</t>
  </si>
  <si>
    <t>T5028.0</t>
  </si>
  <si>
    <t>{5CDD2AFD-699B-402E-ACAE-D4FD09EA82E0}</t>
  </si>
  <si>
    <t>T5035</t>
  </si>
  <si>
    <t>T5035.0</t>
  </si>
  <si>
    <t>{46469910-453F-467C-8253-3B8BF80BD81A}</t>
  </si>
  <si>
    <t>T5027</t>
  </si>
  <si>
    <t>T5027.0</t>
  </si>
  <si>
    <t>{7EF6DFEE-44D6-403D-8A2D-C44658D9A7EA}</t>
  </si>
  <si>
    <t>DEPTH 0.61</t>
  </si>
  <si>
    <t>P7458</t>
  </si>
  <si>
    <t>PRIVATE BURIED 2" SEPTIC PIPE</t>
  </si>
  <si>
    <t>P7458.0</t>
  </si>
  <si>
    <t>{B2FCD693-7478-458B-B92E-050AA1AA8682}</t>
  </si>
  <si>
    <t>DEPTH 0.847</t>
  </si>
  <si>
    <t>P7307</t>
  </si>
  <si>
    <t>ABOVE GROUND IRRIGATION PIPE</t>
  </si>
  <si>
    <t>ABOVE GROUND PIPE</t>
  </si>
  <si>
    <t>P7307.0</t>
  </si>
  <si>
    <t>{71C59B60-08A6-4969-97CB-92EDC599CC7E}</t>
  </si>
  <si>
    <t>001272276</t>
  </si>
  <si>
    <t>Tract-2061</t>
  </si>
  <si>
    <t>T5026</t>
  </si>
  <si>
    <t>T5026.0</t>
  </si>
  <si>
    <t>{283748F5-75F7-44EF-AD54-1DBADBEF28D0}</t>
  </si>
  <si>
    <t>T5025</t>
  </si>
  <si>
    <t>T5025.0</t>
  </si>
  <si>
    <t>{FC413363-CD74-4739-A949-5F0C00643F11}</t>
  </si>
  <si>
    <t>002928361</t>
  </si>
  <si>
    <t>Tract-2059</t>
  </si>
  <si>
    <t>040</t>
  </si>
  <si>
    <t>E</t>
  </si>
  <si>
    <t>06</t>
  </si>
  <si>
    <t>DEPTH 2.23</t>
  </si>
  <si>
    <t>P7577</t>
  </si>
  <si>
    <t>P7577.0</t>
  </si>
  <si>
    <t>13006 - REV. 0</t>
  </si>
  <si>
    <t>01-13283-M002-XT0419501 RA</t>
  </si>
  <si>
    <t>{0E592E0B-CF73-4501-8659-787CD90FAF33}</t>
  </si>
  <si>
    <t>92H6-PL-271</t>
  </si>
  <si>
    <t>P4196</t>
  </si>
  <si>
    <t>1-MCecchini (UPI) 170815; 2-JFietz (UPI) per ICIS 180309; Global-Engineering (UPI) 200227; 3-AKraus (UPI) 200511; 4-SSantos (UPI) 200831</t>
  </si>
  <si>
    <t>1-updated OwnerCL spelling; 2-moved to match ICIS data; Global-TMEPDrawingNo; 3-KMCDrawName; 4-VersionTag to match PXID</t>
  </si>
  <si>
    <t>P4196.0</t>
  </si>
  <si>
    <t>01-13283-M002-XT0300401 RA</t>
  </si>
  <si>
    <t>{D3AA465C-374F-4677-8E0B-BDCC7606ABA3}</t>
  </si>
  <si>
    <t>092H6-RD-345</t>
  </si>
  <si>
    <t>Asphalt</t>
  </si>
  <si>
    <t>T4241</t>
  </si>
  <si>
    <t>Pvt Road (Trailer Park)-419710 B.C. Ltd, B. Sidhu</t>
  </si>
  <si>
    <t>1-AKraus (UPI) 170810; Global-Engineering (UPI) 200227; Global-Engineering (UPI) 200313</t>
  </si>
  <si>
    <t>T4241.0</t>
  </si>
  <si>
    <t>{2E847A56-3F98-4AEA-9975-B71C043F4B8A}</t>
  </si>
  <si>
    <t>DEPTH 1.775</t>
  </si>
  <si>
    <t>P7576</t>
  </si>
  <si>
    <t>PRIVATE BURIED 6" WATER PIPE</t>
  </si>
  <si>
    <t>P7576.0</t>
  </si>
  <si>
    <t>P3599.1</t>
  </si>
  <si>
    <t>01-13283-M002-XM1021701 R0</t>
  </si>
  <si>
    <t>PROPOSED PIPELINE CROSSING_x000D_
BC HYDRO BURIED POWER CABLE_x000D_
WITHIN _x000D_
D-40-E/92H6_x000D_
HOPE - BRITISH COLUMBIA</t>
  </si>
  <si>
    <t>{9A476115-F5B0-4806-A410-0CFB5319B0F0}</t>
  </si>
  <si>
    <t>92H6-CA-274</t>
  </si>
  <si>
    <t>U4194</t>
  </si>
  <si>
    <t>BC HYDRO U/G DISTRIBUTION</t>
  </si>
  <si>
    <t>1-AKraus (UPI) 180307; 2-MCecchini (UPI) 180312; 3-MKhare (UPI) 190503; Global-Engineering (UPI) 200227; 4-AKraus (UPI) 200407</t>
  </si>
  <si>
    <t>1-DrawType, DrawTypeSurvey, TMEP &amp; UPI Dwg No, DrawingTitle; 2-moved based on updated BC Hydro data; 3-DrawType, DrawTypeSurvey, TMEP &amp; UPI Dwg No, DrawingTitle; Global-TMEPDrawingNo; 4-KMCDrawName</t>
  </si>
  <si>
    <t>U4194.1</t>
  </si>
  <si>
    <t>01-13283-M002-XT0300101 RA</t>
  </si>
  <si>
    <t>PROPOSED PIPELINE CROSSING_x000D_
TELUS BURIED CABLE(S)_x000D_
WITHIN _x000D_
D-40-E/92H6_x000D_
HOPE - BRITISH COLUMBIA</t>
  </si>
  <si>
    <t>{12A5A22D-E58D-4CEA-A7BC-D865F2BAF5D3}</t>
  </si>
  <si>
    <t>92H6-CA-273</t>
  </si>
  <si>
    <t>U4193</t>
  </si>
  <si>
    <t>1- MBuzon (UPI) 190904; Global-Engineering (UPI) 200227</t>
  </si>
  <si>
    <t>1- Description; Global-TMEPDrawingNo</t>
  </si>
  <si>
    <t>U4193.1</t>
  </si>
  <si>
    <t>01-13283-M002-XT0299901 RA</t>
  </si>
  <si>
    <t>PROPOSED PIPELINE CROSSING_x000D_
SHAW BURIED CABLE_x000D_
WITHIN _x000D_
D-40-E/92H6_x000D_
HOPE - BRITISH COLUMBIA</t>
  </si>
  <si>
    <t>{7455F4BF-325A-4E73-BA93-FE12BCA7A9C3}</t>
  </si>
  <si>
    <t>92H6-CA-270</t>
  </si>
  <si>
    <t>U4191</t>
  </si>
  <si>
    <t>SHAW BURIED PHONE CABLE</t>
  </si>
  <si>
    <t>U4191.1</t>
  </si>
  <si>
    <t>01-13283-M002-XT0299801 RA</t>
  </si>
  <si>
    <t>{20C22C60-8B0F-4AE8-9FED-B237FD2DE5E8}</t>
  </si>
  <si>
    <t>092H6-RD-344</t>
  </si>
  <si>
    <t>T4240</t>
  </si>
  <si>
    <t>T4240.0</t>
  </si>
  <si>
    <t>01-13283-M002-XT0300001 RA</t>
  </si>
  <si>
    <t>PROPOSED PIPELINE CROSSING
FORTISBC ENERGY INC. BURIED PIPE
WITHIN
D-40-E/92H6
HOPE - BRITISH COLUMBIA</t>
  </si>
  <si>
    <t>{BEF4FFC4-5E52-4489-8BF1-A9212F992B1F}</t>
  </si>
  <si>
    <t>P3597</t>
  </si>
  <si>
    <t>1-MCecchini (UPI) 170815; 2-JFietz (UPI) per ICIS 180309; Global-Engineering (UPI) 200227</t>
  </si>
  <si>
    <t>1-updated OwnerCL spelling; 2-moved to match ICIS data; Global-TMEPDrawingNo</t>
  </si>
  <si>
    <t>P3597.1</t>
  </si>
  <si>
    <t>{CF8B786E-9C28-4913-92EC-888C207C9A20}</t>
  </si>
  <si>
    <t>DEPTH 2.58</t>
  </si>
  <si>
    <t>P7575</t>
  </si>
  <si>
    <t>PRIVATE BURIED 10" SANITARY PIPE</t>
  </si>
  <si>
    <t>P7575.0</t>
  </si>
  <si>
    <t>{46B59F6E-6BFE-4BDC-A3C6-5CD9FDFE13C6}</t>
  </si>
  <si>
    <t>DEPTH 2.6</t>
  </si>
  <si>
    <t>P7574</t>
  </si>
  <si>
    <t>P7574.0</t>
  </si>
  <si>
    <t>{236462D9-8C53-4EC4-9DF0-6B9C400DCE91}</t>
  </si>
  <si>
    <t>018249663</t>
  </si>
  <si>
    <t>Tract-2058</t>
  </si>
  <si>
    <t>T5024</t>
  </si>
  <si>
    <t>T5024.0</t>
  </si>
  <si>
    <t>{52E71A96-1A2B-4BF6-8801-3702A65D992A}</t>
  </si>
  <si>
    <t>031171281</t>
  </si>
  <si>
    <t>Tract-2057</t>
  </si>
  <si>
    <t>P7128</t>
  </si>
  <si>
    <t>P7128.0</t>
  </si>
  <si>
    <t>{F2CB1642-7792-4CA1-A881-61FA86ED5739}</t>
  </si>
  <si>
    <t>U7394</t>
  </si>
  <si>
    <t>U7394.0</t>
  </si>
  <si>
    <t>{1DB0D437-97B4-4766-A6E2-8382993F5525}</t>
  </si>
  <si>
    <t>T5236</t>
  </si>
  <si>
    <t>PRIVATE DIRT ROAD</t>
  </si>
  <si>
    <t>T5236.0</t>
  </si>
  <si>
    <t>{D7D1FE88-4FD2-4F19-8140-9B53730A144B}</t>
  </si>
  <si>
    <t>DEPTH 1.2</t>
  </si>
  <si>
    <t>P7127</t>
  </si>
  <si>
    <t>PRIVATE BURIED 4" WATER PIPE</t>
  </si>
  <si>
    <t>P7127.0</t>
  </si>
  <si>
    <t>{DD5E9FE3-5958-4C24-9D3C-FFED99A5991F}</t>
  </si>
  <si>
    <t>P7126</t>
  </si>
  <si>
    <t>PRIVATE BURIED 8" WATER PIPE</t>
  </si>
  <si>
    <t>P7126.0</t>
  </si>
  <si>
    <t>{61143D19-098D-4CD8-A14F-747BBEF014F6}</t>
  </si>
  <si>
    <t>P7125</t>
  </si>
  <si>
    <t>P7125.0</t>
  </si>
  <si>
    <t>{4D020F53-9CCC-4441-853E-4EEF99355266}</t>
  </si>
  <si>
    <t>P7124</t>
  </si>
  <si>
    <t>PRIVATE BURIED SEWER FORCE MAIN PIPE</t>
  </si>
  <si>
    <t>P7124.0</t>
  </si>
  <si>
    <t>{A23EB9C1-6DE8-4AF3-9375-ACE89A508C87}</t>
  </si>
  <si>
    <t>026771284</t>
  </si>
  <si>
    <t>T5023</t>
  </si>
  <si>
    <t>T5023.0</t>
  </si>
  <si>
    <t>01-13283-M002-XT0419901 RB</t>
  </si>
  <si>
    <t>{D4A92AA8-4BBD-430E-B3E4-390278768A7E}</t>
  </si>
  <si>
    <t>01-13283-M002-XH0330401</t>
  </si>
  <si>
    <t>P4341</t>
  </si>
  <si>
    <t>1- OSunba (UPI) 191120; Global-Engineering (UPI) 200227; 2-AKraus (UPI) 200504; 3- AKraus (UPI) 201218; 4-AKraus (UPI) 201222; 5-KWooff (UPI) 210310; Global-KWooff (UPI) 210415; Global-AKraus (UPI) 210110</t>
  </si>
  <si>
    <t>1- Drawing Info; Global-TMEPDrawingNo; 2-OwnerCL, Description, KMCDrawName; 3-Updated Constr Method and drawing details; 4-Update KMCDrawName; 5-Updated drawing details; Global-DrawingRevision; Global-DrawingRevision</t>
  </si>
  <si>
    <t>P4341.0</t>
  </si>
  <si>
    <t>01-13283-M002-XT0705601 RC</t>
  </si>
  <si>
    <t>{7E8835A8-26F9-4B57-8A30-513E168E3ECC}</t>
  </si>
  <si>
    <t>028880005</t>
  </si>
  <si>
    <t>Tract-2056.01</t>
  </si>
  <si>
    <t>92H6-PL-511</t>
  </si>
  <si>
    <t>P5805</t>
  </si>
  <si>
    <t>TOWN OF HOPE</t>
  </si>
  <si>
    <t>TOWN OF HOPE BURIED STORM SEWER LINE</t>
  </si>
  <si>
    <t>1-AKraus (UPI) 200806; Global-SSantos (UPI) 200929; 2- AKraus (UPI) 201218; 3-AKraus (UPI) 201222; 4-KWooff (UPI) 210310; Global-KWooff (UPI) 210415; Global-AKraus (UPI) 210110</t>
  </si>
  <si>
    <t>1-KMCDrawName, Construction Method, Drawing Details; Global-Added missing drawing details; 2-Updated drawing details; 3-Update KMCDrawName; 4-Updated drawing details; Global-DrawingRevision; Global-DrawingRevision; TMCDrawName</t>
  </si>
  <si>
    <t>P5805.0</t>
  </si>
  <si>
    <t>{89856297-25FE-4D5D-96A2-80F538032BCA}</t>
  </si>
  <si>
    <t>92H6-CA-510</t>
  </si>
  <si>
    <t>DEPTH 1.15</t>
  </si>
  <si>
    <t>U7042</t>
  </si>
  <si>
    <t>1-AKraus (UPI) 200806; Global-SSantos (UPI) 200929; 2- AKraus (UPI) 201218; 3-KWooff (UPI) 210310; Global-KWooff (UPI) 210415; Global-AKraus (UPI) 210110</t>
  </si>
  <si>
    <t>1-Construction Method, Drawing Details; Global-Added missing drawing details; 2-Updated drawing details; 3-Updated drawing details; Global-DrawingRevision; Global-DrawingRevision</t>
  </si>
  <si>
    <t>U7042.0</t>
  </si>
  <si>
    <t>{B1975A7F-EB9E-4B36-A9F2-1B226068C979}</t>
  </si>
  <si>
    <t>92H6-CA-509</t>
  </si>
  <si>
    <t>U7041</t>
  </si>
  <si>
    <t>1-Construction Method, Drawing Details; Global-Added missing drawing details; 2-Updated Constr Method and drawing details; 3-Updated drawing details; Global-DrawingRevision; Global-DrawingRevision</t>
  </si>
  <si>
    <t>U7041.0</t>
  </si>
  <si>
    <t>01-13283-M002-XT0299601 RC</t>
  </si>
  <si>
    <t>PROPOSED PIPELINE CROSSING
FORTISBC ENERGY INC. BURIED PIPE
WITHIN\PC-39-E/92H6
HOPE - BRITISH COLUMBIA</t>
  </si>
  <si>
    <t>{04D49E02-80B1-4FC3-B256-2C3A5E91218D}</t>
  </si>
  <si>
    <t>92H6-PL-269</t>
  </si>
  <si>
    <t>P3596</t>
  </si>
  <si>
    <t>FORTISBC U/G PIPE 60 GAS DIST</t>
  </si>
  <si>
    <t>1-WLoper (KMC) email 170809; 2-MCecchini (UPI) 170815; 3-RMcCreary (UPI) 170905; 4-RMcCreary (UPI) 170927; Global-Engineering (UPI) 200227; Global-AKraus (UPI) 200607; 5-AKraus (UPI) 201218o;6-KWooff (UPI) 210310; Global-KWooff (UPI) 210415; Global-AKraus (UPI) 210110</t>
  </si>
  <si>
    <t>1-updated TypeCL; 2-updated OwnerCL spelling; 3-Updated dwgtype, dwgtitle,dwgnumbers based on crossing dwg; 4-Update Typical Code; Global-TMEPDrawingNo; Global-KMCDrawName; 5-Update drawing info;6-Updated drawing details; Global-DrawingRevision; Global-DrawingRevision</t>
  </si>
  <si>
    <t>P3596.1</t>
  </si>
  <si>
    <t>{0448B099-B7CB-4188-95D5-F9061785E500}</t>
  </si>
  <si>
    <t>92H6-CA-508</t>
  </si>
  <si>
    <t>U7040</t>
  </si>
  <si>
    <t>1-AKraus (UPI) 200806; Global-SSantos (UPI) 200929; 2-AKrausUPI) 201218; 3-KWooff (UPI) 210310; Global-KWooff (UPI) 210415; Global-AKraus (UPI) 210110</t>
  </si>
  <si>
    <t>1-Construction Method, Drawing Details; Global-Added missing drawing details; 2-Update drawing info; 3-Updated drawing details; Global-DrawingRevision; Global-DrawingRevision</t>
  </si>
  <si>
    <t>U7040.0</t>
  </si>
  <si>
    <t>01-13283-M002-XT0705501 RA</t>
  </si>
  <si>
    <t>{F09C1769-C41F-4834-8F36-70CC8E898865}</t>
  </si>
  <si>
    <t>92H6-PL-507</t>
  </si>
  <si>
    <t>P5804</t>
  </si>
  <si>
    <t>1-AKraus (UPI) 200806; Global-SSantos (UPI) 200929; 2-AKraus (UPI) 201218; 3-KWooff (UPI) 210310; Global-KWooff (UPI) 210415; Global-AKraus (UPI) 210110</t>
  </si>
  <si>
    <t>1-KMCDrawName, Construction Method, Drawing Details; Global-Added missing drawing details; 2-Update drawing info; 3-Updated drawing details; Global-DrawingRevision; Global-DrawingRevision</t>
  </si>
  <si>
    <t>P5804.0</t>
  </si>
  <si>
    <t>01-13283-M002-XT0299401 RB</t>
  </si>
  <si>
    <t>PROPOSED PIPELINE CROSSING
DISTRICT OF HOPE BURIED PIPE
WITHIN
C-39-E/92H6
HOPE - BRITISH COLUMBIA</t>
  </si>
  <si>
    <t>{451599CC-0AAF-4A56-B8FF-1D1F0A5A6E08}</t>
  </si>
  <si>
    <t>092H6-PL-343</t>
  </si>
  <si>
    <t>P3888</t>
  </si>
  <si>
    <t>450mm DISTRICT OF HOPE SANITARY SEWER</t>
  </si>
  <si>
    <t>1-Global-Engineering (UPI) 200227; Global-AKraus (UPI) 200607; 2-AKraus (UPI) 201218; 3-KWooff (UPI) 210310; Global-KWooff (UPI) 210415; Global-AKraus (UPI) 210110</t>
  </si>
  <si>
    <t>1-Global-TMEPDrawingNo; Global-KMCDrawName; 2-Update drawing info; 3-Updated drawing details; Global-DrawingRevision; Global-DrawingRevision</t>
  </si>
  <si>
    <t>P3888.0</t>
  </si>
  <si>
    <t>01-13283-M002-XT0299501 RC</t>
  </si>
  <si>
    <t xml:space="preserve">PROPOSED PIPELINE CROSSING
BC HYDRO O/H DISTRIBUTION POWER LINE
WITHIN
C-39-E/92H6
FRASER VALLEY R.D. - BRITISH COLUMBIA
</t>
  </si>
  <si>
    <t>{B99DE02B-4ADE-4264-AD89-9F7F523E0960}</t>
  </si>
  <si>
    <t>92H6-OH-289</t>
  </si>
  <si>
    <t>U4190</t>
  </si>
  <si>
    <t>1-AKraus (UPI) 181018; Global-Engineering (UPI) 200227; Global-Engineering (UPI) 200313; 2-AKraus (UPI) 200511; 3-AKraus (UPI) 201218; 4-KWooff (UPI) 210310; Global-KWooff (UPI) 210415; Global-AKraus (UPI) 210110</t>
  </si>
  <si>
    <t>1-Change Response4Agree; Global-TMEPDrawingNo; Global-KMCDrawName; 2-KMCDrawName; 3-Update drawing info; 4-Updated drawing details; Global-DrawingRevision; Global-DrawingRevision</t>
  </si>
  <si>
    <t>U4190.1</t>
  </si>
  <si>
    <t>01-13283-M002-XT0299301 RC</t>
  </si>
  <si>
    <t>PROPOSED PIPELINE CROSSING
MINISTRY OF TRANSPORTATION &amp; INFRASTRUCTURE ROAD
WITHIN 
C-39-E/92H6
HOPE - BRITISH COLUMBIA</t>
  </si>
  <si>
    <t>{DE4DD1AE-013E-417C-BF3B-B59D19DEBE47}</t>
  </si>
  <si>
    <t>FLOOD HOPE ROAD (TCA)</t>
  </si>
  <si>
    <t>92H6-RD-267</t>
  </si>
  <si>
    <t>T4116</t>
  </si>
  <si>
    <t>FLOOD HOPE RD</t>
  </si>
  <si>
    <t>1-RMcCreary (UPI) 170927; Global-Engineering (UPI) 200227; Global-Engineering (UPI) 200313; 2-TMiles (UPI) 200923; 3-AKraus (UPI) 201218; 4-AKraus (UPI) 201222; 5-KWooff (UPI) 210310; Global-KWooff (UPI) 210415; Global-AKraus (UPI) 210110</t>
  </si>
  <si>
    <t>1-Update Typical Code; Global-TMEPDrawingNo; Global-KMCDrawName; 2-OwnerCL; Respon4Agree; 3-Update drawing info; 4-Update KMCDrawName; 5-Updated drawing details; Global-DrawingRevision; Global-DrawingRevision</t>
  </si>
  <si>
    <t>T4116.2</t>
  </si>
  <si>
    <t>{BB57C75C-4CCA-4F3B-A985-58FACB39DD1D}</t>
  </si>
  <si>
    <t>92H6-PL-268</t>
  </si>
  <si>
    <t>P3595</t>
  </si>
  <si>
    <t>1-WLoper (KMC) email 170809; 2-MCecchini (UPI) 170815; 3-Global-Engineering (UPI) 200227; 4-Global-AKraus (UPI) 200607; 5-AKraus (UPI) 201218; 6-KWooff (UPI) 210310; Global-KWooff (UPI) 210415; Global-AKraus (UPI) 210110</t>
  </si>
  <si>
    <t>1-updated TypeCL; 2-updated OwnerCL spelling; Global-TMEPDrawingNo; Global-KMCDrawName; 5-Update drawing info; 6-Updated drawing details; Global-DrawingRevision; Global-DrawingRevision</t>
  </si>
  <si>
    <t>P3595.1</t>
  </si>
  <si>
    <t>01-13283-M002-XT0299001 RB</t>
  </si>
  <si>
    <t>PROPOSED PIPELINE CROSSING_x000D_
TELUS BURIED CABLE(S)_x000D_
WITHIN _x000D_
C-39-E/92H6_x000D_
HOPE - BRITISH COLUMBIA</t>
  </si>
  <si>
    <t>{C54963F0-2F28-49D1-AC53-BE260169D5A8}</t>
  </si>
  <si>
    <t>92H6-CA-266</t>
  </si>
  <si>
    <t>U4188</t>
  </si>
  <si>
    <t>1- MBuzon (UPI) 190904; Global-Engineering (UPI) 200227; 4-Global-AKraus (UPI) 200607; 5-AKraus (UPI) 201218;; 6-KWooff (UPI) 210310; Global-KWooff (UPI) 210415; Global-AKraus (UPI) 210110</t>
  </si>
  <si>
    <t>1- Description; Global-TMEPDrawingNo; Global-KMCDrawName; 5-Update drawing info; 6-Updated drawing details; Global-DrawingRevision; Global-DrawingRevision</t>
  </si>
  <si>
    <t>U4188.1</t>
  </si>
  <si>
    <t>01-13283-M002-XT0299101 RC</t>
  </si>
  <si>
    <t>PROPPOSED PIPELINE CROSSING BC HYDRO O/H DISTRIBUTION POWER LINE WITHIN C-39-E/92H6 FRASER VALLEY R.D. - BRITISH COLUMBIA</t>
  </si>
  <si>
    <t>{F3BD00D7-DB4C-4ED3-BBAC-FADC419A6078}</t>
  </si>
  <si>
    <t>92H6-OH-288</t>
  </si>
  <si>
    <t>U4189</t>
  </si>
  <si>
    <t>1-AKraus (UPI) 180301; Global-Engineering (UPI) 200227; Global-Engineering (UPI) 200313; 4-Global-AKraus (UPI) 200616; 5- AKraus (UPI) 201218; 6-KWooff (UPI) 210310; Global-KWooff (UPI) 210415; Global-AKraus (UPI) 210110</t>
  </si>
  <si>
    <t>1-CrossingName, Description, OwnerCL, TypeCL; Global-TMEPDrawingNo; Global-KMCDrawName; Global-KMCDrawName; 5-Update drawing info; 6-Updated drawing details; Global-DrawingRevision; Global-DrawingRevision</t>
  </si>
  <si>
    <t>U4189.1</t>
  </si>
  <si>
    <t>{32832174-DD58-4882-9EAB-3E32F33FEA7B}</t>
  </si>
  <si>
    <t>026771292</t>
  </si>
  <si>
    <t>Tract-2056</t>
  </si>
  <si>
    <t>92H6-CA-265</t>
  </si>
  <si>
    <t>U4187</t>
  </si>
  <si>
    <t>1-RMcCreary (UPI) 170905; 2-RMcCreary (UPI) 170927; 3- MBuzon (UPI) 190904; Global-Engineering (UPI) 200227; 4-Global-AKraus (UPI) 200607; 5-AKraus (UPI) 201218; 6-KWooff (UPI) 210310; Global-KWooff (UPI) 210415; Global-AKraus (UPI) 210110</t>
  </si>
  <si>
    <t>1-Updated dwgtype, dwgtitle,dwgnumbers; 2-Update Typical Code; 3- Description; Global-TMEPDrawingNo; 4-Global-KMCDrawName; 5- 5-Update drg col,constr method; 6-Updated drawing details; Global-DrawingRevision; Global-DrawingRevision</t>
  </si>
  <si>
    <t>U4187.1</t>
  </si>
  <si>
    <t>01-13283-M002-XT0298901 RB</t>
  </si>
  <si>
    <t>PROPOSED PIPELINE CROSSING_x000D_
TELUS BURIED CABLE_x000D_
WITHIN _x000D_
D-39-E/92H6_x000D_
HOPE - BRITISH COLUMBIA</t>
  </si>
  <si>
    <t>{AE8D7BC2-B344-4D6A-BB8B-CA0AB0208FCF}</t>
  </si>
  <si>
    <t>92H6-CA-264</t>
  </si>
  <si>
    <t>U4186</t>
  </si>
  <si>
    <t>1-Updated dwgtype, dwgtitle,dwgnumbers; 2-Update Typical Code; 3- Description; Global-TMEPDrawingNo; 4-Global-KMCDrawName; 5-Update drg col; 6-Updated drawing details; Global-DrawingRevision; Global-DrawingRevision</t>
  </si>
  <si>
    <t>U4186.1</t>
  </si>
  <si>
    <t>01-13283-M002-XT0419801 RA</t>
  </si>
  <si>
    <t>{13945078-CCAA-45B3-BA08-61B6B01E108F}</t>
  </si>
  <si>
    <t>P4340</t>
  </si>
  <si>
    <t>1-Global-Engineering (UPI) 200227; 2-AKraus (UPI) 200504</t>
  </si>
  <si>
    <t>1-Global-TMEPDrawingNo; 2-OwnerCL, Description, KMCDrawName</t>
  </si>
  <si>
    <t>P4340.0</t>
  </si>
  <si>
    <t>01-13283-M002-XT0298801 RC</t>
  </si>
  <si>
    <t>{F2A064FC-136E-4F98-BF85-48C69744E95E}</t>
  </si>
  <si>
    <t>U5271</t>
  </si>
  <si>
    <t>1-AKraus (UPI) 181101; 2-AKraus (UPI) 190604; Global-Engineering (UPI) 200227; Global-Engineering (UPI) 200313; 3-AKraus (UPI) 200511; Global-AKraus (UPI) 210128</t>
  </si>
  <si>
    <t>1-Respon4Agree; 2-Respon4Agree; Global-TMEPDrawingNo; Global-KMCDrawName; 3-KMCDrawName; Global-Attributes</t>
  </si>
  <si>
    <t>U5271.0</t>
  </si>
  <si>
    <t xml:space="preserve">PROPOSED PIPELINE CROSSING
BC HYDRO O/H TRANSMISSION &amp; DISTRIBUTION POWER LINE
WITHIN
D-39-E/92H6
HOPE - BRITISH COLUMBIA
</t>
  </si>
  <si>
    <t>{86A18DBD-AB12-4A81-8DE0-06DD1F3AAC3B}</t>
  </si>
  <si>
    <t>92H6-OH-263</t>
  </si>
  <si>
    <t>U4185</t>
  </si>
  <si>
    <t>1-AKraus (UPI) 181101; 2-AKraus (UPI) 190606; Global-Engineering (UPI) 200227; 3-AKraus (UPI) 200511; Global-AKraus (UPI) 210128</t>
  </si>
  <si>
    <t>1-Respon4Agree; 2-Respon4Agree; Global-TMEPDrawingNo; 3-KMCDrawName; Global-Attributes</t>
  </si>
  <si>
    <t>U4185.1</t>
  </si>
  <si>
    <t>T4116.1</t>
  </si>
  <si>
    <t>01-13283-M002-XT0298701 RA</t>
  </si>
  <si>
    <t>{D5E283AF-E379-48DD-8086-1F7EDE3AED62}</t>
  </si>
  <si>
    <t>092H6-PL-342</t>
  </si>
  <si>
    <t>P3887</t>
  </si>
  <si>
    <t>1-Global-Engineering (UPI) 200227; Global-Engineering (UPI) 200313</t>
  </si>
  <si>
    <t>1-Global-TMEPDrawingNo; Global-KMCDrawName</t>
  </si>
  <si>
    <t>P3887.0</t>
  </si>
  <si>
    <t>01-13283-M002-XT0298601 RA</t>
  </si>
  <si>
    <t>PROPOSED PIPELINE CROSSING_x000D_
CITY OF HOPE ROAD_x000D_
WITHIN _x000D_
D-39-E/92H6_x000D_
HOPE - BRITISH COLUMBIA</t>
  </si>
  <si>
    <t>{485AB9C7-FC5E-4062-B422-08061FC2355E}</t>
  </si>
  <si>
    <t>92H6-RD-262</t>
  </si>
  <si>
    <t>T4115</t>
  </si>
  <si>
    <t>KLASSEN RD</t>
  </si>
  <si>
    <t>T4115.1</t>
  </si>
  <si>
    <t>01-13283-M002-XT0940101 RA</t>
  </si>
  <si>
    <t>{539D33F4-4808-4A8F-8930-87C1FC1AA0C7}</t>
  </si>
  <si>
    <t>P4008</t>
  </si>
  <si>
    <t>1-RMcCreary (UPI) 170905; 2-RMcCreary (UPI) 170927; 3-AKraus (UPI) 171017; Global-Engineering (UPI) 200227;4-AKraus(UPI) 210121</t>
  </si>
  <si>
    <t>1-Updated constructionmethod, dwgtype, dwgtitle,dwgnumbers based on crossing dwg; 2-Update Typical Code; 3-updated Respon4Agree; Global-TMEPDrawingNo;4-Update KMCDwgNum</t>
  </si>
  <si>
    <t>P4008.0</t>
  </si>
  <si>
    <t>01-13283-M002-XT0298501 RB</t>
  </si>
  <si>
    <t>PROPOSED PIPELINE CROSSING BC HYDRO O/H DISTRIBUTION POWER LINE WITHIN D-39-E/92H6 HOPE - BRITISH COLUMBIA</t>
  </si>
  <si>
    <t>{3DD61D40-FA72-4AC2-9ED5-191730C394CE}</t>
  </si>
  <si>
    <t>92H6-OH-287</t>
  </si>
  <si>
    <t>U4184</t>
  </si>
  <si>
    <t>1-AKraus (UPI) 180301; 2-AKraus (UPI) 181101; 3-AKraus (UPI) 181126; Global-Engineering (UPI) 200227; Global-Engineering (UPI) 200313; Global-AKraus (UPI) 210128</t>
  </si>
  <si>
    <t>1-CrossingName, Description, OwnerCL, TypeCL; 2-Respon4Agree; 3-Respon4Agree; Global-TMEPDrawingNo; Global-KMCDrawName; Global-Attributes</t>
  </si>
  <si>
    <t>U4184.1</t>
  </si>
  <si>
    <t>13005 - REV. 1</t>
  </si>
  <si>
    <t>{B1DBD6F9-73BE-4911-A11B-D79AEC1D7A6F}</t>
  </si>
  <si>
    <t>19731-505-SSW-03301</t>
  </si>
  <si>
    <t>01-13283-M002-XH0330101</t>
  </si>
  <si>
    <t>Tobina Road</t>
  </si>
  <si>
    <t>92H6-RD-261</t>
  </si>
  <si>
    <t>T4114</t>
  </si>
  <si>
    <t>TOBINA RD</t>
  </si>
  <si>
    <t>T4114.2</t>
  </si>
  <si>
    <t>{9BAE8B76-A395-4337-8340-73EF0D17692D}</t>
  </si>
  <si>
    <t>U7383</t>
  </si>
  <si>
    <t>U7383.0</t>
  </si>
  <si>
    <t>01-13283-M002-XT0343601 RB</t>
  </si>
  <si>
    <t>{7FC3EB60-7F62-4752-A00B-52E84441FCCE}</t>
  </si>
  <si>
    <t>U4839</t>
  </si>
  <si>
    <t>1-RMcCreary (UPI) 170905; 2-RMcCreary (UPI) 170927; 3-AKraus (UPI) 171123; 4- OSunba (UPI) 191120; 5- KWooff (UPI) 191212; 6 RReyes (UPI) 191216; Global-Engineering (UPI) 200227; Global-Engineering (UPI) 200313; 7-AKraus (UPI) 200925; Global-AKraus (UPI) 210128</t>
  </si>
  <si>
    <t>1-Updated constructionmethod, dwgtype, dwgtitle,dwgnumbers; 2-Update Typical Code; 3-updated Respon4Agree; 4-Drawing Info; 5-Drawing Info; 6 - Moved based on site specific drawing; Global-TMEPDrawingNo; Global-KMCDrawName; 7-KMCDrawName; Global-Attributes</t>
  </si>
  <si>
    <t>U4839.0</t>
  </si>
  <si>
    <t>01-13283-M002-XT0298201 RA</t>
  </si>
  <si>
    <t>{9DF0AF26-555B-487F-950A-21184343FD9D}</t>
  </si>
  <si>
    <t>U4182</t>
  </si>
  <si>
    <t>1- MBuzon (UPI) 190904; 2- OSunba (UPI) 191120; 3- KWooff (UPI) 191212; Global-Engineering (UPI) 200227; Global-AKraus (UPI) 211007</t>
  </si>
  <si>
    <t>1- Description; 2-Drawing Info; 3-Drawing Info; Global-TMEPDrawingNo; Global-Moved</t>
  </si>
  <si>
    <t>U4182.1</t>
  </si>
  <si>
    <t>01-13283-M002-XT0969501 RA</t>
  </si>
  <si>
    <t>{605DD022-C6F8-4A10-AB20-8DE37791D749}</t>
  </si>
  <si>
    <t>01-13283-M002-XH0329901</t>
  </si>
  <si>
    <t>92H6-RD-486</t>
  </si>
  <si>
    <t>T5097</t>
  </si>
  <si>
    <t>DECOMMISSIONED YALE ROAD</t>
  </si>
  <si>
    <t>1-TMiles (UPI) 201008; 2-AKraus (UPI) 210707</t>
  </si>
  <si>
    <t>1-Construction Method, drawing details; 2-Updated KMCDrawingNo, OwnerCL, Respon4Agree</t>
  </si>
  <si>
    <t>T5097.0</t>
  </si>
  <si>
    <t>NO LEGAL DESCRIPTION TEXT NEEDED</t>
  </si>
  <si>
    <t>{19514BD0-CB68-45BB-9EDB-DF496399F1E0}</t>
  </si>
  <si>
    <t>19731-505-SSW-03299</t>
  </si>
  <si>
    <t>Undeveloped Road</t>
  </si>
  <si>
    <t>T4707</t>
  </si>
  <si>
    <t xml:space="preserve">UNDEVELOPED ROAD - MOTI PLAN KAP81162 </t>
  </si>
  <si>
    <t>1-MCecchini (UPI) 170815; Global-Engineering (UPI) 200227; Global-Engineering (UPI) 20200317; Global-SSantos (UPI) 200929; 2-TMiles (UPI) 201008; 3-SSantos (UPI) 210110</t>
  </si>
  <si>
    <t>1-updated CrossingName; Global-TMEPDrawingNo; Global-KMCDrawName; Global-Added DrawingRevision_Primary; 2-KMCDrawName, DrawingRevision_Primary; 3-fixed routename</t>
  </si>
  <si>
    <t>T4707.0</t>
  </si>
  <si>
    <t>{0F231943-C25A-405A-A45B-48EA05D36181}</t>
  </si>
  <si>
    <t>011012242</t>
  </si>
  <si>
    <t xml:space="preserve">	Tract-2048</t>
  </si>
  <si>
    <t>92H6-RD-485</t>
  </si>
  <si>
    <t>T5096</t>
  </si>
  <si>
    <t>T5096.0</t>
  </si>
  <si>
    <t>{56FD5543-E669-409C-B4A4-410FE6E2F36F}</t>
  </si>
  <si>
    <t>92H6-RD-484</t>
  </si>
  <si>
    <t>T5095</t>
  </si>
  <si>
    <t>KP 1044 Reroute (AR00561)</t>
  </si>
  <si>
    <t>; Global-AKraus (UPI) 210128; 1-AKraus (UPI) 210426</t>
  </si>
  <si>
    <t>; Global-Attributes; 1-Moved to MOC1210</t>
  </si>
  <si>
    <t>1044+527 + 516</t>
  </si>
  <si>
    <t>T5095.0</t>
  </si>
  <si>
    <t>{F50BF2E4-3D5B-4EFD-9A59-372CD01C5501}</t>
  </si>
  <si>
    <t>01-13283-M002-XH0329501</t>
  </si>
  <si>
    <t>ELDER ROAD</t>
  </si>
  <si>
    <t>T4965</t>
  </si>
  <si>
    <t>ELDER RD</t>
  </si>
  <si>
    <t>1-TMiles (UPI) 200604; Global-AKraus (UPI) 210426</t>
  </si>
  <si>
    <t>1-Drawing Details; Global-Moved to MOC 1210</t>
  </si>
  <si>
    <t>1044+527 + 486</t>
  </si>
  <si>
    <t>T4965.0</t>
  </si>
  <si>
    <t>{771BFCA7-92A5-4376-B7A6-727156E528E2}</t>
  </si>
  <si>
    <t>015013847</t>
  </si>
  <si>
    <t>Tract-2044</t>
  </si>
  <si>
    <t>T5233</t>
  </si>
  <si>
    <t>1044+527 + 431</t>
  </si>
  <si>
    <t>T5233.0</t>
  </si>
  <si>
    <t>01-13283-M002-XT0564201 RB</t>
  </si>
  <si>
    <t>{D8C94078-4BDF-47F8-8934-D2EC606B6D0E}</t>
  </si>
  <si>
    <t>01-13283-M002-XW0330001</t>
  </si>
  <si>
    <t>92H6-RD-480</t>
  </si>
  <si>
    <t>T5091</t>
  </si>
  <si>
    <t>ACCESS ROAD</t>
  </si>
  <si>
    <t>; Global-AKraus (UPI) 210128; Global-Akraus (UPI) 210409; 1-AKraus (UPI) 210423; Global-AKraus (UPI) 210426</t>
  </si>
  <si>
    <t>; Global-Attributes; Global-KMCDrawName; 1-Construction Method, Drawing details; Global-Moved to MOC 1210</t>
  </si>
  <si>
    <t>1044+527 + 367</t>
  </si>
  <si>
    <t>T5091.0</t>
  </si>
  <si>
    <t>01-13283-M002-XT0958701 RA</t>
  </si>
  <si>
    <t>{D0D11936-4EC6-440F-A0C8-120983B8F8E4}</t>
  </si>
  <si>
    <t>010608010</t>
  </si>
  <si>
    <t>Tract-2042</t>
  </si>
  <si>
    <t>037</t>
  </si>
  <si>
    <t>T5232</t>
  </si>
  <si>
    <t>WESTCOAST ENERGY INC. C/O SPECTRA ENERGY TRANS.</t>
  </si>
  <si>
    <t>1044+527 + 281</t>
  </si>
  <si>
    <t>T5232.0</t>
  </si>
  <si>
    <t>01-13283-M002-XT0664701 RB</t>
  </si>
  <si>
    <t>{6442A5E5-0966-4A54-AB9A-36614703CB09}</t>
  </si>
  <si>
    <t>92H6-RD-497</t>
  </si>
  <si>
    <t>T5090</t>
  </si>
  <si>
    <t>1044+527 + 262</t>
  </si>
  <si>
    <t>T5090.0</t>
  </si>
  <si>
    <t>{14401646-D29C-432A-B154-6354B75DF532}</t>
  </si>
  <si>
    <t>027066720</t>
  </si>
  <si>
    <t>Tract-2040</t>
  </si>
  <si>
    <t>92H6-RD-494</t>
  </si>
  <si>
    <t>T5087</t>
  </si>
  <si>
    <t>; Global-AKraus (UPI) 210128; Global-AKraus (UPI) 210426</t>
  </si>
  <si>
    <t>; Global-Attributes; Global-Moved to MOC 1210</t>
  </si>
  <si>
    <t>1044+527 + 18</t>
  </si>
  <si>
    <t>T5087.0</t>
  </si>
  <si>
    <t>01-13283-M002-XT0958601 RA</t>
  </si>
  <si>
    <t>{E9E30244-7234-470D-A453-BDA865173C22}</t>
  </si>
  <si>
    <t>P7058</t>
  </si>
  <si>
    <t>DISTRICT OF HOPE SANITARY SEWER</t>
  </si>
  <si>
    <t>SANITARY PIPE</t>
  </si>
  <si>
    <t>1-Moved</t>
  </si>
  <si>
    <t>P7058.0</t>
  </si>
  <si>
    <t>01-13283-M002-XT0664301 RB</t>
  </si>
  <si>
    <t>{D3BF57EF-DFFF-4347-BB0D-393949764BA9}</t>
  </si>
  <si>
    <t>19731-505-TYP-06401</t>
  </si>
  <si>
    <t>92H6-RD-493</t>
  </si>
  <si>
    <t>T5086</t>
  </si>
  <si>
    <t>; Global-AKraus (UPI) 210128; Global-Akraus (UPI) 210409</t>
  </si>
  <si>
    <t>; Global-Attributes; Global-KMCDrawName</t>
  </si>
  <si>
    <t>T5086.0</t>
  </si>
  <si>
    <t>01-13283-M002-XT0664401 RA</t>
  </si>
  <si>
    <t>{61E7759B-272C-473A-BDC7-29EC21268DC0}</t>
  </si>
  <si>
    <t>92H6-RD-492</t>
  </si>
  <si>
    <t>T5085</t>
  </si>
  <si>
    <t>PVT LAND – BC TRANSPORTATION FINANCING AUTHORITY</t>
  </si>
  <si>
    <t>BC TRANSPORT FINANCING AUTHORITY ACCESS ROAD</t>
  </si>
  <si>
    <t>T5085.0</t>
  </si>
  <si>
    <t>{D4CDCF35-50E2-42F0-9930-69619E0DFF5A}</t>
  </si>
  <si>
    <t>92H6-RD-491</t>
  </si>
  <si>
    <t>T5084</t>
  </si>
  <si>
    <t>T5084.0</t>
  </si>
  <si>
    <t>01-13283-M002-XT0664201 RA</t>
  </si>
  <si>
    <t>{F1E9D360-C677-4D28-9697-5961570514CA}</t>
  </si>
  <si>
    <t>92H6-RD-490</t>
  </si>
  <si>
    <t>T5083</t>
  </si>
  <si>
    <t>T5083.0</t>
  </si>
  <si>
    <t>{AD9F57FE-07DB-4B74-B2E7-D1E54BB8904E}</t>
  </si>
  <si>
    <t>19731-505-SSW-03290</t>
  </si>
  <si>
    <t>01-13283-M002-XH0329001</t>
  </si>
  <si>
    <t>Trans-Canada Highway</t>
  </si>
  <si>
    <t>92H6-RD-254</t>
  </si>
  <si>
    <t>T4113</t>
  </si>
  <si>
    <t>1-RMcCreary (UPI) 170927; 2- AMartin (UPI) 190923; Global-Engineering (UPI) 200227; Global-AKraus (UPI) 210128; 3-KWooff (UPI) 210716</t>
  </si>
  <si>
    <t>1-Updated GTPermitCompleted,GTechComments, GTFldCompleteDate; 2- Moved to match 005.24; Global-TMEPDrawingNo; Global-Attributes; 3-DrawingRevision_Primary</t>
  </si>
  <si>
    <t>T4113.1</t>
  </si>
  <si>
    <t>{05016B4E-6BD2-4BA8-8769-2654E076AD74}</t>
  </si>
  <si>
    <t>92H6-RD-253</t>
  </si>
  <si>
    <t>T4112</t>
  </si>
  <si>
    <t>T4112.2</t>
  </si>
  <si>
    <t>01-13283-M002-XT0297801 RB</t>
  </si>
  <si>
    <t>PROPOSED PIPELINE CROSSING_x000D_
TELUS BURIED CABLE(S)_x000D_
WITHIN _x000D_
D-37-E/92H6_x000D_
HOPE - BRITISH COLUMBIA</t>
  </si>
  <si>
    <t>{E5B84E9B-A0E9-4AC8-B250-BEBB05882C35}</t>
  </si>
  <si>
    <t>92H6-CA-251</t>
  </si>
  <si>
    <t>U4180</t>
  </si>
  <si>
    <t>1-RMcCreary (UPI) 170905; 2-RMcCreary (UPI) 170927; 3- MBuzon (UPI) 190904; 4- AMartin (UPI) 190923; Global-Engineering (UPI) 200227; Global-AKraus (UPI) 200607; Global-AKraus (UPI) 210128; 5-KWooff (UPI) 210716</t>
  </si>
  <si>
    <t>1-Updated dwgtype, dwgtitle,dwgnumbers; 2-Update Typical Code, GTechComments, GTFldCompleteDate, GTPermitCompleted; 3- Description; 4- Moved to match 005.24; Global-TMEPDrawingNo; Global-KMCDrawName; Global-Attributes; 5-DrawingRevision_Primary</t>
  </si>
  <si>
    <t>U4180.1</t>
  </si>
  <si>
    <t>{5643A8F1-69C4-4C76-8069-BCAFE396FC3B}</t>
  </si>
  <si>
    <t>92H6-CA-252</t>
  </si>
  <si>
    <t>U4181</t>
  </si>
  <si>
    <t>1-Updated dwgtype, dwgtitle,dwgnumbers; 2-Update Typical Code, GTechComments, GTFldCompleteDate, GTPermitCompleted; 3- Description; 4- Moved to match 005.24; Global-TMEPDrawingNo; Global-KMCDrawName; Global-TypeCL; Global-SSantos (UPI) 200610; Global-AKraus (UPI) 210128; 5-KWooff (UPI) 210716</t>
  </si>
  <si>
    <t>1-Updated dwgtype, dwgtitle,dwgnumbers; 2-Update Typical Code, GTechComments, GTFldCompleteDate, GTPermitCompleted; 3- Description; 4- Moved to match 005.24; Global-TMEPDrawingNo; Global-KMCDrawName; Global-TypeCL; Global-Attributes; 5-DrawingRevision_Primary</t>
  </si>
  <si>
    <t>U4181.1</t>
  </si>
  <si>
    <t>01-13283-M002-XT0297701 RC</t>
  </si>
  <si>
    <t xml:space="preserve">PROPOSED PIPELINE CROSSING
BC HYDRO O/H TRANSMISSION POWER LINE
WITHIN
D-37-E/92H6
HOPE R.D. - BRITISH COLUMBIA
</t>
  </si>
  <si>
    <t>{E00C48BE-D384-4AED-8D8A-2F31BCBA44B0}</t>
  </si>
  <si>
    <t>014646986</t>
  </si>
  <si>
    <t>Tract-PC7079</t>
  </si>
  <si>
    <t>92H6-OH-249</t>
  </si>
  <si>
    <t>U4178</t>
  </si>
  <si>
    <t xml:space="preserve">1-AKraus (UPI) 171123; 2-AKraus (UPI) 190528; Global-Engineering (UPI) 200227; Global-AKraus (UPI) 200616; Global-AKraus (UPI) 210128; 6-AKraus (UPI) 211123; </t>
  </si>
  <si>
    <t>1-updated Respon4Agree; 2-Respon4Agree; Global-TMEPDrawingNo; Global-KMCDrawName; Global-Attributes; 6- KMCDrawName, Change_Note, Change_reason;</t>
  </si>
  <si>
    <t>U4178.2</t>
  </si>
  <si>
    <t>01-13283-M002-XT0297601 RC</t>
  </si>
  <si>
    <t xml:space="preserve">PROPOSED PIPELINE CROSSING
CITY OF HOPE ROAD 
WITHIN 
B-46-E/92H6
FRASER VALLEY - BRITISH COLUMBIA
</t>
  </si>
  <si>
    <t>{DF8B5557-99DB-44D5-85D7-287F4D01BAA9}</t>
  </si>
  <si>
    <t>014666375</t>
  </si>
  <si>
    <t>Tract-PC7079.03</t>
  </si>
  <si>
    <t>046</t>
  </si>
  <si>
    <t>T4632</t>
  </si>
  <si>
    <t>1-AKraus (UPI) 170428; 2- OSunba (UPI) 191120; 3- KWooff (UPI) 191127; Global-Engineering (UPI) 200227; Global-AKraus (UPI) 200607</t>
  </si>
  <si>
    <t>1- Updated OwnerCL; 2- ConstructionMethodPrimary; 3- TypicalCode; Global-TMEPDrawingNo; Global-KMCDrawName, Drawing Details</t>
  </si>
  <si>
    <t>T4632.0</t>
  </si>
  <si>
    <t>01-13283-M002-XT0604801 RA</t>
  </si>
  <si>
    <t>{A7C32180-CF58-4951-BFA4-4F53F05BB624}</t>
  </si>
  <si>
    <t>Tract-2031</t>
  </si>
  <si>
    <t>94H6-OH-441</t>
  </si>
  <si>
    <t>U7005</t>
  </si>
  <si>
    <t>U7005.0</t>
  </si>
  <si>
    <t>{E3976E8F-054D-4180-A0DD-4741899F9423}</t>
  </si>
  <si>
    <t>92H6-OH-440</t>
  </si>
  <si>
    <t>U7004</t>
  </si>
  <si>
    <t>U7004.0</t>
  </si>
  <si>
    <t>01-13283-M002-XT0358301 RC</t>
  </si>
  <si>
    <t>{F99D598D-A861-4613-B56E-A1F4A14420CD}</t>
  </si>
  <si>
    <t>Tract-2032</t>
  </si>
  <si>
    <t>U5265</t>
  </si>
  <si>
    <t>1-Global-Engineering (UPI) 200227; Global-Engineering (UPI) 200313; Global-AKraus (UPI) 200616; Global-AKraus (UPI) 210128</t>
  </si>
  <si>
    <t>1-Global-TMEPDrawingNo; Global-KMCDrawName; Global-KMCDrawName; Global-Attributes</t>
  </si>
  <si>
    <t>U5265.0</t>
  </si>
  <si>
    <t>{A85495F0-A241-4561-BA54-C00316238A08}</t>
  </si>
  <si>
    <t>U5215</t>
  </si>
  <si>
    <t>1- MBuzon (UPI) 190904; Global-Engineering (UPI) 200227; Global-Engineering (UPI) 200313; Global-AKraus (UPI) 200616; Global-AKraus (UPI) 210128</t>
  </si>
  <si>
    <t>1- Description; Global-TMEPDrawingNo; Global-KMCDrawName; Global-KMCDrawName; Global-Attributes</t>
  </si>
  <si>
    <t>U5215.0</t>
  </si>
  <si>
    <t>T4112.1</t>
  </si>
  <si>
    <t>{1D119216-5A7C-41F1-B7CE-A8206CCB5ED6}</t>
  </si>
  <si>
    <t>01-13283-M002-XH0328501</t>
  </si>
  <si>
    <t>TOMBERRY ROAD</t>
  </si>
  <si>
    <t>015211851</t>
  </si>
  <si>
    <t>T5045</t>
  </si>
  <si>
    <t>1-TMiles (UPI) 200930</t>
  </si>
  <si>
    <t>1- ConstructionMethod, Drawing details</t>
  </si>
  <si>
    <t>T5045.0</t>
  </si>
  <si>
    <t>01-13283-M002-XT0587101 RA</t>
  </si>
  <si>
    <t>{9B5338DE-D6AE-4C8E-952C-13AB4D214CDA}</t>
  </si>
  <si>
    <t>P5777</t>
  </si>
  <si>
    <t>CULVERT</t>
  </si>
  <si>
    <t>1-AKraus (UPI) 200611</t>
  </si>
  <si>
    <t>P5777.0</t>
  </si>
  <si>
    <t>01-13283-M002-XT0419701 RA</t>
  </si>
  <si>
    <t>{82BACC57-0E76-41FC-8657-F5EEF2C73C26}</t>
  </si>
  <si>
    <t>P4339</t>
  </si>
  <si>
    <t>P4339.0</t>
  </si>
  <si>
    <t>{1D1E90D6-9AE6-429C-8281-8D5AECB9CEE3}</t>
  </si>
  <si>
    <t>010921907</t>
  </si>
  <si>
    <t>Tract-2029</t>
  </si>
  <si>
    <t>T5044</t>
  </si>
  <si>
    <t>T5044.0</t>
  </si>
  <si>
    <t>01-13283-M002-XT0330601 RB</t>
  </si>
  <si>
    <t>{F38ED683-55E5-4CF9-BDDC-3C1FF2CB152D}</t>
  </si>
  <si>
    <t>19731-505-SSW-03275</t>
  </si>
  <si>
    <t>01-13283-M002-XH0327501</t>
  </si>
  <si>
    <t xml:space="preserve">Flood Hope Road </t>
  </si>
  <si>
    <t>1.6</t>
  </si>
  <si>
    <t>SANITATION SEWER</t>
  </si>
  <si>
    <t>P3898</t>
  </si>
  <si>
    <t>TOWN OF HOPE BURIED DOMESTIC SEWER LINE</t>
  </si>
  <si>
    <t>1-MThorne (Transmountain) 171006; 2- ALS Edits (UPI) 191106; 3- OSunba (UPI) 191120; Global-Engineering (UPI) 200227; Global-Engineering (UPI) 200313; Global-AKraus (UPI) 200607; 4-AKraus 200811; Global-AKraus (UPI) 210128</t>
  </si>
  <si>
    <t>1-moved and rev'd up, 2- Description; 3 - Drawing Info; Global-TMEPDrawingNo; Global-KMCDrawName; Global-KMCDrawName; 4-Moved; Global-Attributes</t>
  </si>
  <si>
    <t>P3898.0</t>
  </si>
  <si>
    <t xml:space="preserve">PROPOSED PIPELINE CROSSING
MINISTRY OF TRANSPORTATION &amp; INFRASTRUCTURE ROAD(S)
WITHIN 
C-46-E/92H6
HOPE - BRITISH COLUMBIA
</t>
  </si>
  <si>
    <t>{52016567-B03C-442D-8F30-3C8047B27458}</t>
  </si>
  <si>
    <t>T4931</t>
  </si>
  <si>
    <t>1-MKhare (UPI) 190513; Global-Engineering (UPI) 200227; Global-Engineering (UPI) 20200317; Global-AKraus (UPI) 210128</t>
  </si>
  <si>
    <t>1-added from site specific drawing; Global-TMEPDrawingNo; Global-KMCDrawName; Global-Attributes</t>
  </si>
  <si>
    <t>T4931.0</t>
  </si>
  <si>
    <t>01-13283-M002-XT0419601 RA</t>
  </si>
  <si>
    <t>{611230E1-FC1D-441C-9A5C-4564E9A13DF3}</t>
  </si>
  <si>
    <t>P5454</t>
  </si>
  <si>
    <t>1-MKhare (UPI) 190513; 2- ALS Edits (UPI) 191106; Global-Engineering (UPI) 200227; 3-AKraus (UPI) 200511; Global-AKraus (UPI) 210128</t>
  </si>
  <si>
    <t>1-added from site specific drawing, 2- Description; Global-TMEPDrawingNo; 3-KMCDrawName; Global-Attributes</t>
  </si>
  <si>
    <t>P5454.0</t>
  </si>
  <si>
    <t>{825D133B-F476-4C59-A37D-933A7F862924}</t>
  </si>
  <si>
    <t>T4930</t>
  </si>
  <si>
    <t>T4930.0</t>
  </si>
  <si>
    <t>01-13283-M002-XT0330501 RC</t>
  </si>
  <si>
    <t xml:space="preserve">PROPOSED PIPELINE CROSSING
TOWN OF HOPE BURIED POWER CABLES
WITHIN 
C-46-E/92H6
HOPE - BRITISH COLUMBIA
</t>
  </si>
  <si>
    <t>{692344DC-17CC-422C-A13C-8147BAEDE665}</t>
  </si>
  <si>
    <t>010384499</t>
  </si>
  <si>
    <t>Tract-2027</t>
  </si>
  <si>
    <t>U4549</t>
  </si>
  <si>
    <t>TOWN OF HOPE U/G POWER CABLE</t>
  </si>
  <si>
    <t>1-MCecchini (UPI) 170815; 2-RMcCreary (UPI) 170927; 3-AKraus (UPI) 180307; Global-Engineering (UPI) 200227; Global-AKraus (UPI) 200607; Global-AKraus (UPI) 210128</t>
  </si>
  <si>
    <t>1-updated CrossingName; 2-Updated GTPermitCompleted,GTechComments, GTFldCompleteDate; 3-OwnerCL, Description; Global-TMEPDrawingNo; Global-KMCDrawName; Global-Attributes</t>
  </si>
  <si>
    <t>U4549.0</t>
  </si>
  <si>
    <t>{614CA8CC-2A08-44C7-AA7E-145A4BFD9E4F}</t>
  </si>
  <si>
    <t>92H6-RD-246</t>
  </si>
  <si>
    <t>LKI Segment: 796</t>
  </si>
  <si>
    <t>T4111</t>
  </si>
  <si>
    <t>FLOOD HOPE RD OFFRAMP</t>
  </si>
  <si>
    <t>1-RMcCreary (UPI) 170927; Global-Engineering (UPI) 200227; Global-Engineering (UPI) 20200317; Global-AKraus (UPI) 210128</t>
  </si>
  <si>
    <t>1-Updated GTPermitCompleted,GTechComments, GTFldCompleteDate; Global-TMEPDrawingNo; Global-KMCDrawName; Global-Attributes</t>
  </si>
  <si>
    <t>T4111.2</t>
  </si>
  <si>
    <t>01-13283-M002-XT0297101 RC</t>
  </si>
  <si>
    <t>{1CA843EB-0015-44AC-BE40-EDFD87441130}</t>
  </si>
  <si>
    <t>92H6-PL-245</t>
  </si>
  <si>
    <t>P3591</t>
  </si>
  <si>
    <t>1-RMcCreary (UPI) 170927; Global-Engineering (UPI) 200227; Global-AKraus (UPI) 200607; Global-AKraus (UPI) 210128</t>
  </si>
  <si>
    <t>1-Updated GTPermitCompleted,GTechComments, GTFldCompleteDate; Global-TMEPDrawingNo; Global-KMCDrawName, OwnerCL, Description; Global-Attributes</t>
  </si>
  <si>
    <t>P3591.1</t>
  </si>
  <si>
    <t>01-13283-M002-XT0297301 RA</t>
  </si>
  <si>
    <t>{5A268AC4-4101-4F8F-9AB9-94A4532B78F4}</t>
  </si>
  <si>
    <t>T4573</t>
  </si>
  <si>
    <t>1-Updated GTPermitCompleted,GTechComments, GTFldCompleteDate; Global-TMEPDrawingNo; Global-Attributes</t>
  </si>
  <si>
    <t>T4573.1</t>
  </si>
  <si>
    <t>{40399EEC-7E77-4042-9EE2-E7CDAF18B04A}</t>
  </si>
  <si>
    <t>U4548</t>
  </si>
  <si>
    <t>1-MCecchini (UPI) 170815; 2-RMcCreary (UPI) 170927; 3-AKraus (UPI) 180307; 4- AKraus (UPI) 191107; 5- OSunba (UPI) 191120; Global-Engineering (UPI) 200227; Global-AKraus (UPI) 200607; Global-AKraus (UPI) 210128</t>
  </si>
  <si>
    <t>1-updated CrossingName; 2-Updated GTPermitCompleted,GTechComments, GTFldCompleteDate; 3-OwnerCL, Description; 4- Historical State, Loc Info (reinstated); 5- ConstructionMethodPrimary; Global-TMEPDrawingNo; Global-KMCDrawName; Global-Attributes</t>
  </si>
  <si>
    <t>U4548.0</t>
  </si>
  <si>
    <t>{D60BF27C-2891-4B09-9939-CE27035DB59E}</t>
  </si>
  <si>
    <t>P5453</t>
  </si>
  <si>
    <t>TOWN OF HOPE BURIED SEWER VENT LINE</t>
  </si>
  <si>
    <t>1-MKhare (UPI) 190513; 2- ALS Edits (UPI) 191106; 3- OSunba (UPI) 191120; Global-Engineering (UPI) 200227; 4-AKraus (UPI) 200511; Global-AKraus (UPI) 210128</t>
  </si>
  <si>
    <t>1-added from site specific drawing, 2- Description; 3- ConstructionMethodPrimary; Global-TMEPDrawingNo; 4-KMCDrawName; Global-Attributes</t>
  </si>
  <si>
    <t>P5453.0</t>
  </si>
  <si>
    <t>{FAECF15A-C333-4F67-8CFA-A050525E7FA0}</t>
  </si>
  <si>
    <t>P3590</t>
  </si>
  <si>
    <t>1- OSunba (UPI) 191120; 2- SKamnev (UPI) 191206; Global-Engineering (UPI) 200227; Global-AKraus (UPI) 200607; Global-AKraus (UPI) 210128</t>
  </si>
  <si>
    <t>1- Drawing Info, ConstructionMethodPrimary; 2- Drawing Info; Global-TMEPDrawingNo; Global-KMCDrawName, OwnerCL, Description; Global-Attributes</t>
  </si>
  <si>
    <t>P3590.0</t>
  </si>
  <si>
    <t>{482AA1C8-5FCE-49F2-AB14-7B610B420163}</t>
  </si>
  <si>
    <t>P5882</t>
  </si>
  <si>
    <t>ABANDONED MOTI BURIED PIPE</t>
  </si>
  <si>
    <t>KP 1042 Reroute (AR00530)</t>
  </si>
  <si>
    <t>1-AKraus (UPI) 201218</t>
  </si>
  <si>
    <t>1-Udated dwg col, constr method,Response4Agree</t>
  </si>
  <si>
    <t>1042+597 + 26</t>
  </si>
  <si>
    <t>P5882.0</t>
  </si>
  <si>
    <t>{0BC57B3F-5D26-4E80-BC4C-D59F9A3B971C}</t>
  </si>
  <si>
    <t>19731-505-SSW-03270</t>
  </si>
  <si>
    <t>01-13283-M002-XH0327001</t>
  </si>
  <si>
    <t>DEPTH 0.0025</t>
  </si>
  <si>
    <t>U7067</t>
  </si>
  <si>
    <t>ABANDONED MOTI 0.5" BURIED CABLE</t>
  </si>
  <si>
    <t>1-KWooff (UPI) 200921; Global-SSantos (UPI) 200929; Global-AKraus (UPI) 201217; Global-AKraus (UPI) 210128; Global-KWooff (UPI) 210211</t>
  </si>
  <si>
    <t>1-DrawingRevision_Primary; Global-Added missing drawing details; Global-Moved; Global-Attributes; Global-Change_Notes</t>
  </si>
  <si>
    <t>1042+597 + 8</t>
  </si>
  <si>
    <t>U7067.0</t>
  </si>
  <si>
    <t>{20C31F6E-C218-4841-AED6-A71B471BFA92}</t>
  </si>
  <si>
    <t>DEPTH 0.002</t>
  </si>
  <si>
    <t>P5997</t>
  </si>
  <si>
    <t>ABANDONED MOTI 2" BURIED PIPE</t>
  </si>
  <si>
    <t>P5997.0</t>
  </si>
  <si>
    <t>T4111.1</t>
  </si>
  <si>
    <t>{A323E64E-51FF-467E-839E-08772D4A700B}</t>
  </si>
  <si>
    <t>U7066</t>
  </si>
  <si>
    <t>ABANDONED MOTI 1" BURIED CABLE</t>
  </si>
  <si>
    <t>U7066.0</t>
  </si>
  <si>
    <t>{CA3D974D-420A-4208-BBE9-0206BCC1200A}</t>
  </si>
  <si>
    <t>P5996</t>
  </si>
  <si>
    <t>ABANDONED MOTI 1" BURIED PVC PIPE</t>
  </si>
  <si>
    <t>P5996.0</t>
  </si>
  <si>
    <t>T4573.0</t>
  </si>
  <si>
    <t>01-13283-M002-XT0419401 RA</t>
  </si>
  <si>
    <t>{F67D3423-5973-4716-A2BB-4D8BB9E62D0F}</t>
  </si>
  <si>
    <t>P5478</t>
  </si>
  <si>
    <t>355.6 mm TOWN OF HOPE BURIED SANITARY SEWER LINE</t>
  </si>
  <si>
    <t>1- ALS (UPI) 191205; Global-Engineering (UPI) 200227; 2-AKraus (UPI) 200511; 3-AKraus (UPI) 200804; 4-KWooff (UPI) 200921; Global-AKraus (UPI) 210128; Global-KWooff (UPI) 210211</t>
  </si>
  <si>
    <t>1- Description; Global-TMEPDrawingNo; 2-KMCDrawName; 3-Moved; 4-DrawingRevision_Primary; Global-Attributes; Global-Change_Reason</t>
  </si>
  <si>
    <t>P5478.0</t>
  </si>
  <si>
    <t>{63702C05-5763-432E-82BB-65E021F2092C}</t>
  </si>
  <si>
    <t>92H6-CA-506</t>
  </si>
  <si>
    <t>DEPTH 0.7</t>
  </si>
  <si>
    <t>U7039</t>
  </si>
  <si>
    <t>1-AKraus (UPI) 200806; 2-KWooff (UPI) 200921; Global-SSantos (UPI) 200929; Global-AKraus (UPI) 210128; Global-KWooff (UPI) 210211</t>
  </si>
  <si>
    <t>1-Construction Method, Drawing Details; 2-DrawingRevision_Primary; Global-Added missing drawing details; Global-Attributes; Global-Change_Reason</t>
  </si>
  <si>
    <t>U7039.0</t>
  </si>
  <si>
    <t>01-13283-M002-XT0341001 RB</t>
  </si>
  <si>
    <t>{BEDDDCFB-1932-4D4F-8314-6D0BE3B5E932}</t>
  </si>
  <si>
    <t>Buried Power Cable</t>
  </si>
  <si>
    <t>U4669</t>
  </si>
  <si>
    <t>TOWN OF HOPE BURIED POWER CABLE</t>
  </si>
  <si>
    <t>1-MMillard (UPI) 170614; 2-RMcCreary (UPI) 170905; 3-RMcCreary (UIPI) 171013; 4- AKraus (UPI) 191104; Global-Engineering (UPI) 200227; Global-Engineering (UPI) 200313; Global-AKraus (UPI) 200607; 5-AKraus (UPI) 200804; 6-KWooff (UPI) 200921; Global-AKraus (UPI) 210128; Global-KWooff (UPI) 210211</t>
  </si>
  <si>
    <t>1-corrected EffectiveFromDate; 2-Updated constructionmethod, dwgtype, dwgtitle,dwgnumbers based on crossing dwg; 3-updated OwnerCL,Description; 4- Moved to match hotline data; Global-TMEPDrawingNo; Global-KMCDrawName; Global-KMCDrawName; 5-Moved; 6-DrawingRevision_Primary; Global-Attributes; Global-Change_Reason</t>
  </si>
  <si>
    <t>U4669.0</t>
  </si>
  <si>
    <t>01-13283-M002-XT0297001 RA</t>
  </si>
  <si>
    <t>PROPOSED PIPELINE CROSSING
{\T0.9;MINISTRY OF TRANSPORTATION &amp; INFRASTRUCTURE ROAD
}WITHIN 
D-46-E/92H6
HOPE - BRITISH COLUMBIA</t>
  </si>
  <si>
    <t>{29AE2F20-D559-4F2A-B365-7180776222E5}</t>
  </si>
  <si>
    <t>92H6-RD-242</t>
  </si>
  <si>
    <t>T4109</t>
  </si>
  <si>
    <t>1-Global-Engineering (UPI) 200227; 2-KWooff (UPI) 200921; Global-AKraus (UPI) 210128; Global-KWooff (UPI) 210211</t>
  </si>
  <si>
    <t>1-Global-TMEPDrawingNo; 2-DrawingRevision_Primary; Global-Attributes; Global-Change_Reason</t>
  </si>
  <si>
    <t>T4109.2</t>
  </si>
  <si>
    <t>01-13283-M002-XT0419301 RA</t>
  </si>
  <si>
    <t>{2E26499B-731A-4AD7-9503-B4D41E8E321B}</t>
  </si>
  <si>
    <t>92H6-PL-241</t>
  </si>
  <si>
    <t>GAS DISTRIBUTION (Abandoned per ICIS)</t>
  </si>
  <si>
    <t>P4186</t>
  </si>
  <si>
    <t>FORTISBC U/G PIPE 114 GAS DIST (Abandoned)</t>
  </si>
  <si>
    <t>BURIED PIPE (Abandoned per ICIS)</t>
  </si>
  <si>
    <t>1-Global-Engineering (UPI) 200227; 2-AKraus (UPI) 200511; 3-KWooff (UPI) 200921; Global-AKraus (UPI) 210128; Global-KWooff (UPI) 210211</t>
  </si>
  <si>
    <t>1-Global-TMEPDrawingNo; 2-KMCDrawName; 3-DrawingRevision_Primary; Global-Attributes; Global-Change_Reason</t>
  </si>
  <si>
    <t>P4186.0</t>
  </si>
  <si>
    <t>01-13283-M002-XT0330201 RC</t>
  </si>
  <si>
    <t>PROPOSED PIPELINE CROSSING TOWN OF HOPE BURIED POWER CABLE WITHIN D-46-E/92H6 HOPE - BRITISH COLUMBIA</t>
  </si>
  <si>
    <t>{A03A373A-01C9-4A9A-89C4-BD22B6C61C88}</t>
  </si>
  <si>
    <t>92H6-OH-292</t>
  </si>
  <si>
    <t>U4547</t>
  </si>
  <si>
    <t>1-RMcCreary (UPI) 170905; 2-RMcCreary (UPI) 170927; 3-AKraus (UPI) 180307; Global-Engineering (UPI) 200227; Global-AKraus (UPI) 200506; 4-KWooff (UPI) 200921; Global-AKraus (UPI) 210128; Global-KWooff (UPI) 210211</t>
  </si>
  <si>
    <t>1-Updated dwgtype, dwgtitle,dwgnumbers; 2-Update Typical Code; 3-OwnerCL, Description; Global-TMEPDrawingNo; Global-KMCDrawName; 4-DrawingRevision_Primary; Global-Attributes; Global-Change_Reason</t>
  </si>
  <si>
    <t>U4547.0</t>
  </si>
  <si>
    <t>01-13283-M002-XT0419201 RA</t>
  </si>
  <si>
    <t>{8490C561-FB62-4780-8C38-4794586191B7}</t>
  </si>
  <si>
    <t>U5500</t>
  </si>
  <si>
    <t>BURIED COMMUNICATIONS CABLE</t>
  </si>
  <si>
    <t>1- MBuzon (UPI) 190904; 2- ALS (UPI) 191205; Global-Engineering (UPI) 200227; Global-AKraus (UPI) 200607; 3-KWooff (UPI) 200921; Global-AKraus (UPI) 210128; Global-KWooff (UPI) 210211</t>
  </si>
  <si>
    <t>1- Description; 2 - Depth; Global-TMEPDrawingNo; Global-KMCDrawName; 3-DrawingRevision_Primary; Global-Attributes; Global-Change_Reason</t>
  </si>
  <si>
    <t>U5500.0</t>
  </si>
  <si>
    <t>01-13283-M002-XT0296801 RC</t>
  </si>
  <si>
    <t>PROPOSED PIPELINE CROSSING
FORTISBC ENERGY INC. BURIED PIPE
WITHIN\PD-46-E/92H6
HOPE - BRITISH COLUMBIA</t>
  </si>
  <si>
    <t>{88EE9108-AA76-4C9E-896F-8CC6692B9F1E}</t>
  </si>
  <si>
    <t>P3589</t>
  </si>
  <si>
    <t>FORTISBC U/G PIPE 114 GAS DIST</t>
  </si>
  <si>
    <t>1-WLoper (KMC) email 170809; 2-MCecchini (UPI) 170815; 3-RMcCreary (UPI) 170905; 4-RMcCreary (UPI) 170927; Global-Engineering (UPI) 200227; Global-AKraus (UPI) 200506; 5-KWooff (UPI) 200921; Global-AKraus (UPI) 210128; Global-KWooff (UPI) 210211</t>
  </si>
  <si>
    <t>1-updated TypeCL; 2-updated OwnerCL spelling; 3-Updated dwgtype, dwgtitle,dwgnumbers based on crossing dwg; 4-Update Typical Code; Global-TMEPDrawingNo; Global-KMCDrawName; 5-DrawingRevision_Primary; Global-Attributes; Global-Change_Reason</t>
  </si>
  <si>
    <t>P3589.1</t>
  </si>
  <si>
    <t>01-13283-M002-XT0296901 RC</t>
  </si>
  <si>
    <t xml:space="preserve">PROPOSED PIPELINE CROSSING
BC HYDRO O/H DISTRIBUTION POWER LINE
&amp; TELUS COMMUNICATIONS O/H CABLE
WITHIN
D-46-E/92H6 
HOPE R.D. - BRITISH COLUMBIA
</t>
  </si>
  <si>
    <t>{A2288CF9-4787-4AC2-91AA-D1C87C783189}</t>
  </si>
  <si>
    <t>U5188</t>
  </si>
  <si>
    <t>1-Global-Engineering (UPI) 200227; Global-AKraus (UPI) 200616; 2-KWooff (UPI) 200921; Global-AKraus (UPI) 210128; Global-KWooff (UPI) 210211</t>
  </si>
  <si>
    <t>1-Global-TMEPDrawingNo; Global-KMCDrawName; 2-DrawingRevision_Primary; Global-Attributes; Global-Change_Reason</t>
  </si>
  <si>
    <t>U5188.0</t>
  </si>
  <si>
    <t>{B3AD6332-0827-4D0C-8B33-94AF67E36614}</t>
  </si>
  <si>
    <t>U4177</t>
  </si>
  <si>
    <t>1-RMcCreary (UPI) 170905; 2-RMcCreary (UPI) 170927; 3-AKraus (UPI) 171123; Global-Engineering (UPI) 200227; Global-AKraus (UPI) 200616; 4-KWooff (UPI) 200921; Global-AKraus (UPI) 210128; Global-KWooff (UPI) 210211</t>
  </si>
  <si>
    <t>1-Updated dwgtype, dwgtitle,dwgnumbers; 2-Update Typical Code; 3-updated Respon4Agree; Global-TMEPDrawingNo; Global-KMCDrawName; 4-DrawingRevision_Primary; Global-Attributes; Global-Change_Reason</t>
  </si>
  <si>
    <t>U4177.1</t>
  </si>
  <si>
    <t>{B0FA9F82-2891-4FE0-AB38-C13F3CBE4EEA}</t>
  </si>
  <si>
    <t>92H6-CA-488</t>
  </si>
  <si>
    <t>U7032</t>
  </si>
  <si>
    <t>1-KWooff (UPI) 200921; Global-SSantos (UPI) 200929; Global-AKraus (UPI) 210128; Global-KWooff (UPI) 210211</t>
  </si>
  <si>
    <t>1-DrawingRevision_Primary; Global-Added missing drawing details; Global-Attributes; Global-Change_Reason</t>
  </si>
  <si>
    <t>U7032.0</t>
  </si>
  <si>
    <t>01-13283-M002-XT0664101 RA</t>
  </si>
  <si>
    <t>{4E436A1A-F48E-4241-8F7A-AD768EED4728}</t>
  </si>
  <si>
    <t>92H6-PL-487</t>
  </si>
  <si>
    <t>DEPTH 1.45</t>
  </si>
  <si>
    <t>P5727</t>
  </si>
  <si>
    <t>TOWN OF HOPE BURIED WATER PIPE</t>
  </si>
  <si>
    <t>P5727.0</t>
  </si>
  <si>
    <t>01-13283-M002-XT0419101 RA</t>
  </si>
  <si>
    <t>{52521559-B280-4410-9809-2CE248BEDC7D}</t>
  </si>
  <si>
    <t>014666405</t>
  </si>
  <si>
    <t>Tract-2026</t>
  </si>
  <si>
    <t>P5452</t>
  </si>
  <si>
    <t>1- SKamnev (UPI) 191206; 2- KWooff (UPI) 191209; Global-Engineering (UPI) 200227; 3-AKraus (UPI) 200504</t>
  </si>
  <si>
    <t>1- Drawing Info; 2- Drawing Info; Global-TMEPDrawingNo; 3-OwnerCL, Description, KMCDrawName</t>
  </si>
  <si>
    <t>P5452.0</t>
  </si>
  <si>
    <t>13003 - REV. 0</t>
  </si>
  <si>
    <t>{B5E2CA30-DDA6-4C8F-84EE-31A51F8FDAF3}</t>
  </si>
  <si>
    <t>19731-505-SSW-03269</t>
  </si>
  <si>
    <t>01-13283-M002-XH0326901</t>
  </si>
  <si>
    <t>MoTI - Road Crossing (British Columbia)</t>
  </si>
  <si>
    <t>010940081</t>
  </si>
  <si>
    <t>Tract-2024</t>
  </si>
  <si>
    <t>T4681</t>
  </si>
  <si>
    <t xml:space="preserve">UNDEVELOPED ROAD - UNNAMED MOTI PLAN </t>
  </si>
  <si>
    <t>1-MMillard (UPI) 170717; 2-MCecchini (UPI) 170815; Global-Engineering (UPI) 200227; Global-Engineering (UPI) 20200317; Global-AKraus (UPI) 210128</t>
  </si>
  <si>
    <t>1-updated DrawType, DrawTypeSurvey; 2-updated CrossingName; Global-TMEPDrawingNo; Global-KMCDrawName; Global-Attributes</t>
  </si>
  <si>
    <t>T4681.1</t>
  </si>
  <si>
    <t>01-13283-M002-XT0296701 RB</t>
  </si>
  <si>
    <t>PROPOSED PIPELINE CROSSING_x000D_
MUNICIPALITY OF HOPE ROAD_x000D_
WITHIN _x000D_
D-46-E/92H6_x000D_
HOPE - BRITISH COLUMBIA</t>
  </si>
  <si>
    <t>{AC756397-4B3B-4EBE-860A-1B5A2801556C}</t>
  </si>
  <si>
    <t>92H6-RD-240</t>
  </si>
  <si>
    <t>T4108</t>
  </si>
  <si>
    <t>BC TRANSPORTATION FINANCE AUTHORITY</t>
  </si>
  <si>
    <t>1-MMillard (UPI) 170725; 2- OSunba (UPI) 191120; Global-Engineering (UPI) 200227; Global-AKraus (UPI) 210128</t>
  </si>
  <si>
    <t>1-updated Respon4Agree, OwnerCL; 2- Drawing Info (On Specific); Global-TMEPDrawingNo; Global-Attributes</t>
  </si>
  <si>
    <t>T4108.1</t>
  </si>
  <si>
    <t>01-13283-M002-XT0699901 RB</t>
  </si>
  <si>
    <t>{010A5A02-24DD-4067-A91E-9979BF5A9D8C}</t>
  </si>
  <si>
    <t>92H6-RD-500</t>
  </si>
  <si>
    <t>T5102</t>
  </si>
  <si>
    <t>HOPE LOOKOUT TRAIL</t>
  </si>
  <si>
    <t>; Global-AKraus (UPI) 210128; Global-AKraus (UPI) 210929</t>
  </si>
  <si>
    <t>T5102.0</t>
  </si>
  <si>
    <t>{79EF22E2-8CE9-4C7F-BF53-DC5F7BA07A80}</t>
  </si>
  <si>
    <t>92H6-RD-499</t>
  </si>
  <si>
    <t>T5101</t>
  </si>
  <si>
    <t>T5101.0</t>
  </si>
  <si>
    <t>{68A70C96-B917-4D31-902D-9BE3EE2C3625}</t>
  </si>
  <si>
    <t>011015551</t>
  </si>
  <si>
    <t>Tract-2023</t>
  </si>
  <si>
    <t>92H6-RD-498</t>
  </si>
  <si>
    <t>T5100</t>
  </si>
  <si>
    <t>T5100.0</t>
  </si>
  <si>
    <t>19731-505-SSW-03267</t>
  </si>
  <si>
    <t>01-13283-M002-XW0326701</t>
  </si>
  <si>
    <t>045</t>
  </si>
  <si>
    <t>{FD4E4982-8373-48DD-A477-8FCD0E0BFAB7}</t>
  </si>
  <si>
    <t>T4682</t>
  </si>
  <si>
    <t xml:space="preserve">DEBRIS FLOW CONTROL CHANNEL - MOTI PLAN KAP39120 </t>
  </si>
  <si>
    <t>1-MMillard (UPI) 170717; 2-MCecchini (UPI) 170815; Global-Engineering (UPI) 200227; 3-SSantos (UPI) 200317; 4-AKraus (UPI) 200318; Global-AKraus (UPI) 210128; 5-AKraus (UPI) 211021</t>
  </si>
  <si>
    <t>1-updated DrawType, DrawTypeSurvey; 2-updated CrossingName; Global-TMEPDrawingNo; 3-DrawingRevision_Primary; 4-KMCDrawName; Global-Attributes; 5-ConstructionMethod, DrawingRevision</t>
  </si>
  <si>
    <t>T4682.1</t>
  </si>
  <si>
    <t>U5503.0</t>
  </si>
  <si>
    <t>01-13283-M002-XT0296301 RC</t>
  </si>
  <si>
    <t xml:space="preserve">PROPOSED PIPELINE CROSSING
BC HYDRO O/H DISTRIBUTION POWER LINE
WITHIN
C-45-E/92H6 
HOPE R.D. - BRITISH COLUMBIA
</t>
  </si>
  <si>
    <t>{F0645EC2-1CD3-48E4-94A2-5907F0543DB3}</t>
  </si>
  <si>
    <t>19731-505-SSW-03265</t>
  </si>
  <si>
    <t>01-13283-M002-XH0326501</t>
  </si>
  <si>
    <t xml:space="preserve">Highway No.3 </t>
  </si>
  <si>
    <t>92H6-OH-286</t>
  </si>
  <si>
    <t>U4294</t>
  </si>
  <si>
    <t>1-AKraus (UPI) 170912; 2-AKraus (UPI) 190123; 3- MBuzon (UPI) 190904; 4- AMartin (UPI) 190923; Global-Engineering (UPI) 200227; Global-Engineering (UPI) 200313; 5-AKraus (UPI) 200511; 6-KWooff (UPI) 210716</t>
  </si>
  <si>
    <t>1-updated Respon4Agree; 2-Owner; 3- Description; 4- Moved to match 005.24; Global-TMEPDrawingNo; Global-KMCDrawName; 5-KMCDrawName; 6-DrawingRevision_Primary</t>
  </si>
  <si>
    <t>U4294.0</t>
  </si>
  <si>
    <t>T4681.0</t>
  </si>
  <si>
    <t>01-13283-M002-XT0296201 RB</t>
  </si>
  <si>
    <t>PROPOSED PIPELINE CROSSING_x000D_
TELUS BURIED CABLE(S)_x000D_
WITHIN _x000D_
C-45-E/92H6_x000D_
HOPE - BRITISH COLUMBIA</t>
  </si>
  <si>
    <t>{C721FAC9-A0B3-4E31-9956-FCD411E64CD0}</t>
  </si>
  <si>
    <t>92H6-CA-238</t>
  </si>
  <si>
    <t>U4173</t>
  </si>
  <si>
    <t>1- Description; 2- Moved to match 005.24; Global-TMEPDrawingNo; Global-KMCDrawName; Global-TypeCL; Global-SSantos (UPI) 200610; 3-KWooff (UPI) 210716</t>
  </si>
  <si>
    <t>1- Description; 2- Moved to match 005.24; Global-TMEPDrawingNo; Global-KMCDrawName; Global-TypeCL; 3-DrawingRevision_Primary</t>
  </si>
  <si>
    <t>U4173.2</t>
  </si>
  <si>
    <t>{1780D577-3F5B-4254-B431-8FE6090C47ED}</t>
  </si>
  <si>
    <t>92H6-RD-235</t>
  </si>
  <si>
    <t>LKI Segment: 1301</t>
  </si>
  <si>
    <t>T4107</t>
  </si>
  <si>
    <t>HWY 3</t>
  </si>
  <si>
    <t>1- AMartin (UPI) 190923; Global-Engineering (UPI) 200227; 2-KWooff (UPI) 210716</t>
  </si>
  <si>
    <t>1- Moved to match 005.24; Global-TMEPDrawingNo; 2-DrawingRevision_Primary</t>
  </si>
  <si>
    <t>T4107.2</t>
  </si>
  <si>
    <t>01-13283-M002-XT0296101 RB</t>
  </si>
  <si>
    <t xml:space="preserve">PROPOSED PIPELINE CROSSING_x000D_
BC HYDRO O/H TRANSMISSION POWER LINE_x000D_
WITHIN_x000D_
D-45-E/92H6_x000D_
FRASER VALLEY R.D. - BRITISH COLUMBIA_x000D_
</t>
  </si>
  <si>
    <t>{183E911B-11E3-45D3-9B55-441D1EC7DA56}</t>
  </si>
  <si>
    <t>92H6-OH-233</t>
  </si>
  <si>
    <t>U4133</t>
  </si>
  <si>
    <t>1-RMcCreary (UPI) 170905; 2-RMcCreary (UPI) 170927; 3-OSunba (UPI) 191120; Global-Engineering (UPI) 200227; 4-AKraus (UPI) 200511; Global-SSantos (UPI) 200929; Global-AKraus (UPI) 210128</t>
  </si>
  <si>
    <t>1-Updated dwgtype, dwgtitle,dwgnumbers; 2-Update Typical Code; 3-Drawing Info, ConstructionMethodPrimary; Global-TMEPDrawingNo; 4-KMCDrawName, DrawType, TypicalCode, Dwg Num, Dwg Rev; Global-Added missing drawing details; Global-Attributes</t>
  </si>
  <si>
    <t>U4133.2</t>
  </si>
  <si>
    <t>{1F862831-445D-4D24-9C21-265D72D04DE8}</t>
  </si>
  <si>
    <t>19731-505-SSW-03260</t>
  </si>
  <si>
    <t>01-13283-M002-XH0326001</t>
  </si>
  <si>
    <t>92H6-RD-234</t>
  </si>
  <si>
    <t>LKI Segment: 1302</t>
  </si>
  <si>
    <t>T4106</t>
  </si>
  <si>
    <t>1-Global-Engineering (UPI) 200227; 2-KWooff (UPI) 210716</t>
  </si>
  <si>
    <t>1-Global-TMEPDrawingNo; 2-DrawingRevision_Primary</t>
  </si>
  <si>
    <t>T4106.4</t>
  </si>
  <si>
    <t>01-13283-M002-XT0296001 RB</t>
  </si>
  <si>
    <t>PROPOSED PIPELINE CROSSING BC HYDRO O/H DISTRIBUTION POWER LINE WITHIN D-45-E/92H6 HOPE - BRITISH COLUMBIA</t>
  </si>
  <si>
    <t>{ADBF868C-6081-4B4D-9E86-2E3C2613B667}</t>
  </si>
  <si>
    <t>010152300</t>
  </si>
  <si>
    <t>Tract-2018</t>
  </si>
  <si>
    <t>92H6-OH-285</t>
  </si>
  <si>
    <t>U4171</t>
  </si>
  <si>
    <t>BC HYDRO O/H TRANSMISSION (60 Kv) 60L095</t>
  </si>
  <si>
    <t>1-AKraus (UPI) 171123; 2- AMartin (UPI) 190923; 3- AKraus (UPI) 191125; Global-Engineering (UPI) 200227; 4-AKraus (UPI) 200511; Global-AKraus (UPI) 210128</t>
  </si>
  <si>
    <t>1-updated Respon4Agree; 2- Moved to match 005.24; 3- Description, CrossingIdentifierDescription; Global-TMEPDrawingNo; 4-KMCDrawName; Global-Attributes</t>
  </si>
  <si>
    <t>U4171.2</t>
  </si>
  <si>
    <t>W2147.0</t>
  </si>
  <si>
    <t>01-13283-M002-XT0295801 RB</t>
  </si>
  <si>
    <t>PROPOSED PIPELINE CROSSING
TRANS MOUNTAIN PIPELINE ULC ROAD
WITHIN 
D-45-E/92H6
HOPE - BRITISH COLUMBIA</t>
  </si>
  <si>
    <t>{ECEA82C3-3466-4328-A5A4-75E0FFB2D868}</t>
  </si>
  <si>
    <t>092H6-RD-341</t>
  </si>
  <si>
    <t>T4448</t>
  </si>
  <si>
    <t>Pvt Land- TMPL ULC  Attn:Bob Love</t>
  </si>
  <si>
    <t>1- AMartin (UPI) 190923; Global-Engineering (UPI) 200227; Global-AKraus (UPI) 200506; Global-AKraus (UPI) 210128</t>
  </si>
  <si>
    <t>1- Moved due to change in 005.24 from 005.21; Global-TMEPDrawingNo; Global-KMCDrawName; Global-Attributes</t>
  </si>
  <si>
    <t>T4448.0</t>
  </si>
  <si>
    <t>T4682.0</t>
  </si>
  <si>
    <t>01-13283-M002-XT0295601 RC</t>
  </si>
  <si>
    <t>PROPOSED PIPELINE CROSSING
KINDERMORGAN CANADA INC. BURIED PIPE
WITHIN R/W PLAN KAP1280A
C-44-E/92H6
HOPE - BRITISH COLUMBIA</t>
  </si>
  <si>
    <t>{62BE6B80-67F5-4F8B-B851-F2F9FBC73936}</t>
  </si>
  <si>
    <t>19731-505-SSW-03259</t>
  </si>
  <si>
    <t>01-13283-M002-XU0325901</t>
  </si>
  <si>
    <t>SPECTRA ENERGY MULTIPLE PIPELINES</t>
  </si>
  <si>
    <t>92H6-PL-228</t>
  </si>
  <si>
    <t>P3587</t>
  </si>
  <si>
    <t>1-RMcCreary (UPI) 170905; 2-RMcCreary (UPI) 170927; Global-Engineering (UPI) 200227; 3-MZakeri (UPI) 200429; 4-MZakeri (UPI) 200429; Global-AKraus (UPI) 200607</t>
  </si>
  <si>
    <t>1-Updated constructionmethod, dwgtype, dwgtitle,dwgnumbers based on crossing dwg; 2-Update Typical Code; Global-TMEPDrawingNo; 3-KMCDrawName; Global-KMCDrawName, OwnerCL, Description</t>
  </si>
  <si>
    <t>P3587.1</t>
  </si>
  <si>
    <t>01-13283-M002-XT0567301 RB</t>
  </si>
  <si>
    <t>{C8031430-659C-4870-A17E-C5B38F8AA541}</t>
  </si>
  <si>
    <t>92H6-PL-227</t>
  </si>
  <si>
    <t>GT</t>
  </si>
  <si>
    <t>P3586</t>
  </si>
  <si>
    <t>SPECTRA ENERGY TRANSMISSION</t>
  </si>
  <si>
    <t>NPS 30 SPECTRA ENERGY TRANSMISSION BURIED PIPE</t>
  </si>
  <si>
    <t>1-RMcCreary (UPI) 170905; 2-RMcCreary (UPI) 170927; Global-Engineering (UPI) 200227; 3-MZakeri (UPI) 200429; 4-AKraus (UPI) 210107</t>
  </si>
  <si>
    <t>1-Updated constructionmethod, dwgtype, dwgtitle,dwgnumbers based on crossing dwg; 2-Update Typical Code; Global-TMEPDrawingNo; 3-Description, KMCDrawName, Location; 4-KMCDrawName</t>
  </si>
  <si>
    <t>P3586.1</t>
  </si>
  <si>
    <t>{AD8D5610-ED1D-4F06-AD35-108AC2572533}</t>
  </si>
  <si>
    <t>92H6-PL-226</t>
  </si>
  <si>
    <t>P3585</t>
  </si>
  <si>
    <t>NPS 36 SPECTRA ENERGY TRANSMISSION BURIED PIPE</t>
  </si>
  <si>
    <t>1 - RReyes (UPI) 170510; 2-RMcCreary (UPI) 170905; 3-RMcCreary (UPI) 170927; Global-Engineering (UPI) 200227; 4-MZakeri (UPI) 200429;5-AKraus (UPI) 210107</t>
  </si>
  <si>
    <t>1-updated UPIDrawingNo_Primary, TMEPDrawingNo, DrawType, DrawTypeSurvey; 2-Updated constructionmethod, dwgtitle; Update Typical Code; Global-TMEPDrawingNo; 3-Description, KMCDrawName, Location; 5-KMCDrawName</t>
  </si>
  <si>
    <t>P3585.1</t>
  </si>
  <si>
    <t>01-13283-M002-XT0295501 RC</t>
  </si>
  <si>
    <t xml:space="preserve">PROPOSED PIPELINE CROSSING
BC HYDRO DISTRIBUTION O/H POWER LINE
WITHIN
C-44-E/92H6
HOPE R.D. - BRITISH COLUMBIA
</t>
  </si>
  <si>
    <t>{8FFAE66C-00DC-41F1-A610-ABC8FD0EF166}</t>
  </si>
  <si>
    <t>92H6-OH-284</t>
  </si>
  <si>
    <t>U4168</t>
  </si>
  <si>
    <t xml:space="preserve">TRANS MOUNTAIN O/H 25kV DISTRIBUTION </t>
  </si>
  <si>
    <t>1-AKraus (UPI) 180214; 2- SKamnev (UPI) 191206; 3- KWooff (UPI) 191209; Global-Engineering (UPI) 200227; Global-Engineering (UPI) 200313; 4-MZakeri (UPI) 200429; AKraus (UPI) 201021</t>
  </si>
  <si>
    <t>1-OwnerCL, Respon4Agree, Description; 2- Drawing Info; 3- Drawing Info; Global-TMEPDrawingNo; Global-KMCDrawName; 4-OwnerCL, Description, KMCDrawName, DrawType, TypicalCode, Drawing Details; L&amp;P Dwg Updates</t>
  </si>
  <si>
    <t>U4168.1</t>
  </si>
  <si>
    <t>01-13283-M002-XT0295401 RC</t>
  </si>
  <si>
    <t xml:space="preserve">PROPOSED PIPELINE CROSSING
HOPE ROAD
WITHIN 
C-44-E/92H6
HOPE - BRITISH COLUMBIA
</t>
  </si>
  <si>
    <t>{1CD5E63D-EF02-4117-B39C-444D9B3EF956}</t>
  </si>
  <si>
    <t>T4572</t>
  </si>
  <si>
    <t>1-Akraus (UPI) 170525; 2- OSunba (UPI) 191120; Global-Engineering (UPI) 200227; Global-AKraus (UPI) 200506</t>
  </si>
  <si>
    <t>1-changed OwnerCL; 2- Drawing Info; Global-TMEPDrawingNo; Global-KMCDrawName</t>
  </si>
  <si>
    <t>T4572.0</t>
  </si>
  <si>
    <t>13002 - REV. 0</t>
  </si>
  <si>
    <t>01-13283-M002-XT0418901 RA</t>
  </si>
  <si>
    <t>{54FDDE94-036D-4C21-BB79-7A40B9CA373C}</t>
  </si>
  <si>
    <t>U5495</t>
  </si>
  <si>
    <t>1-AKraus (UPI) 190430; Global-Engineering (UPI) 200227; 2-AKraus (UPI) 200610; Global-AKraus (UPI) 210128</t>
  </si>
  <si>
    <t>1-create from Hotline data; Global-TMEPDrawingNo; 2-OwnerCL, Description, Respon4Agree; Global-Attributes</t>
  </si>
  <si>
    <t>U5495.0</t>
  </si>
  <si>
    <t>01-13283-M002-XT0295301 RC</t>
  </si>
  <si>
    <t>PROPOSED PIPELINE CROSSING
FORTISBC ENERGY INC. BURIED PIPE
WITHIN R/W PLAN KAP2071A
C-44-E/92H6
HOPE - BRITISH COLUMBIA</t>
  </si>
  <si>
    <t>{D1FC8AF2-7BE1-4558-BBAF-67C93E9CBC53}</t>
  </si>
  <si>
    <t>92H6-PL-225</t>
  </si>
  <si>
    <t>P3584</t>
  </si>
  <si>
    <t>FORTISBC U/G PIPE 168 GAS DIST</t>
  </si>
  <si>
    <t>1-MCecchini (UPI) 170815; Global-Engineering (UPI) 200227; Global-AKraus (UPI) 200506</t>
  </si>
  <si>
    <t>1-updated OwnerCL spelling; Global-TMEPDrawingNo; Global-KMCDrawName</t>
  </si>
  <si>
    <t>P3584.1</t>
  </si>
  <si>
    <t>T4106.3</t>
  </si>
  <si>
    <t>01-13283-M002-XT0418801 RA</t>
  </si>
  <si>
    <t>{916B0316-F790-4C47-B991-615416E51ED6}</t>
  </si>
  <si>
    <t>U5494</t>
  </si>
  <si>
    <t>O/H DISTRIBUTION CABLE</t>
  </si>
  <si>
    <t>1-AKraus (UPI) 190430; Global-Engineering (UPI) 200227; 2-AKraus (UPI) 200610; 3-AKraus (UPI) 200729; 4-AKraus (UPI) 200917; Global-AKraus (UPI) 210128</t>
  </si>
  <si>
    <t>1-create from Hotline data; Global-TMEPDrawingNo; 2-OwnerCL, Description; 3-Respon4Agree; 4-Respon4Agree; Global-Attributes</t>
  </si>
  <si>
    <t>U5494.0</t>
  </si>
  <si>
    <t>01-13283-M002-XT0418701 RA</t>
  </si>
  <si>
    <t>{48A5340A-68E4-4192-A6D1-F73D709CFCE2}</t>
  </si>
  <si>
    <t>19731-505-SSW-03258</t>
  </si>
  <si>
    <t>01-13283-M002-XH0325801</t>
  </si>
  <si>
    <t>Old Hope Princeton Way</t>
  </si>
  <si>
    <t>054</t>
  </si>
  <si>
    <t>DEPTH 1.8</t>
  </si>
  <si>
    <t>BURIED WATER PIPE</t>
  </si>
  <si>
    <t>P5480</t>
  </si>
  <si>
    <t>KP 1040 Reroute (AR00667)</t>
  </si>
  <si>
    <t>1-Global-Engineering (UPI) 200227; Global-AKraus (UPI) 200607; Global-TMiles (UPI) 200902; Global-DMcLennan (UPI) 220412</t>
  </si>
  <si>
    <t>1-Global-TMEPDrawingNo; Global-KMCDrawName; Global-DrawingRevision_Primary; Global-Moved</t>
  </si>
  <si>
    <t>1040+804 + 53</t>
  </si>
  <si>
    <t>P5480.0</t>
  </si>
  <si>
    <t>01-13283-M002-XT0705401 RA</t>
  </si>
  <si>
    <t>{A5D69A14-CE82-4264-A4F8-2E470B22EE95}</t>
  </si>
  <si>
    <t>92H6-PL-505</t>
  </si>
  <si>
    <t>DEPTH 2</t>
  </si>
  <si>
    <t>P5803</t>
  </si>
  <si>
    <t>1-AKraus (UPI) 200806; Global-TMiles (UPI) 200902; Global-SSantos (UPI) 200929; Global-DMcLennan (UPI) 220412</t>
  </si>
  <si>
    <t>1-KMCDrawName, Construction Method, Drawing Details; Global-DrawingRevision_Primary; Global-Added missing drawing details; Global-Moved</t>
  </si>
  <si>
    <t>1040+804 + 50</t>
  </si>
  <si>
    <t>P5803.0</t>
  </si>
  <si>
    <t>01-13283-M002-XT0295201 RB</t>
  </si>
  <si>
    <t>PROPOSED PIPELINE CROSSING B.C. HYDRO O/H DISTRIBUTION POWER LINE WITHIN B-54-E/92H6 FRASER VALLEY - BRITISH COLUMBIA</t>
  </si>
  <si>
    <t>{2B1E3CC2-49E6-416F-86D8-1C20F2AFF27E}</t>
  </si>
  <si>
    <t xml:space="preserve">Old Hope Princeton Way </t>
  </si>
  <si>
    <t>92H6-OH-283</t>
  </si>
  <si>
    <t>U4167</t>
  </si>
  <si>
    <t>1-AKraus (UPI) 170912; 2-AKraus (UPI) 181205; 3-OSunba (UPI) 191120; Global-Engineering (UPI) 200227; Global-Engineering (UPI) 200313; Global-TMiles (UPI) 200902; Global-DMcLennan (UPI) 220412</t>
  </si>
  <si>
    <t>1-updated Respon4Agree; 2-CrossingName, Description, OwnerCL, CrossingIdentifierDescription, TypeCL; 3-ConstructionMethodPrimary; Global-TMEPDrawingNo; Global-KMCDrawName; Global-DrawingRevision_Primary; Global-Moved</t>
  </si>
  <si>
    <t>1040+804 + 47</t>
  </si>
  <si>
    <t>U4167.1</t>
  </si>
  <si>
    <t>01-13283-M002-XT1052101 RA</t>
  </si>
  <si>
    <t>{14CE7281-BDD0-430B-87FE-09AF59944DB6}</t>
  </si>
  <si>
    <t>P7608</t>
  </si>
  <si>
    <t>TOWN OF HOPE BURIED SANITARY SEWER LINE</t>
  </si>
  <si>
    <t>; Global-DMcLennan (UPI) 220412</t>
  </si>
  <si>
    <t>1040+804 + 46</t>
  </si>
  <si>
    <t>P7608.0</t>
  </si>
  <si>
    <t>01-13283-M002-XT0940201 RA</t>
  </si>
  <si>
    <t>{AC7FE937-BD07-4487-812F-93AA5CDC09B3}</t>
  </si>
  <si>
    <t>P4009</t>
  </si>
  <si>
    <t>1-RMcCreary (UPI) 170905; 2-AMartin (UPI) 170909; 3-AKraus (UPI) 171017; 4-OSunba (UPI) 191120; Global-Engineering (UPI) 200227; Global-TMiles (UPI) 200902;5-AKraus(UPI) 210121; Global-DMcLennan (UPI) 220412</t>
  </si>
  <si>
    <t>1-Updated constructionmethod, dwgtype, dwgtitle,dwgnumbers based on crossing dwg.; 2-updated Constr_Spread; 3-updated Respon4Agree; 4- ConstructionMethodPrimary; Global-TMEPDrawingNo; Global-DrawingRevision_Primary;5-Update KMCDwgNum; Global-Moved</t>
  </si>
  <si>
    <t>1040+804 + 43</t>
  </si>
  <si>
    <t>P4009.0</t>
  </si>
  <si>
    <t>01-13283-M002-XT1052201 RA</t>
  </si>
  <si>
    <t>{892E0259-950F-4BE4-8D79-820FD321FFF4}</t>
  </si>
  <si>
    <t>P7607</t>
  </si>
  <si>
    <t>1040+804 + 37</t>
  </si>
  <si>
    <t>P7607.0</t>
  </si>
  <si>
    <t>{03ED028A-FFD0-4D0E-BFE4-805426D519CC}</t>
  </si>
  <si>
    <t>92H6-RD-224</t>
  </si>
  <si>
    <t>LKI Segment: 1300</t>
  </si>
  <si>
    <t>T4103</t>
  </si>
  <si>
    <t>OLD HOPE PRINCETON WAY</t>
  </si>
  <si>
    <t>1-OSunba (UPI) 190708; Global-Engineering (UPI) 200227; 3-TMiles (UPI) 200428; Global-TMiles (UPI) 200902; Global-DMcLennan (UPI) 220412</t>
  </si>
  <si>
    <t>1-Updated ConstructionMethodPrimary; Global-TMEPDrawingNo; 2-DrawingRevision_Primary; Global-DrawingRevision_Primary; Global-Moved</t>
  </si>
  <si>
    <t>1040+804 + 31</t>
  </si>
  <si>
    <t>T4103.1</t>
  </si>
  <si>
    <t>01-13283-M002-XT0705301 RA</t>
  </si>
  <si>
    <t>{0E71C2E5-FB68-48B8-8737-A4081BDF71D4}</t>
  </si>
  <si>
    <t>92H6-PL-504</t>
  </si>
  <si>
    <t>P5802</t>
  </si>
  <si>
    <t>1040+804 + 28</t>
  </si>
  <si>
    <t>P5802.0</t>
  </si>
  <si>
    <t>01-13283-M002-XT0295101 RA</t>
  </si>
  <si>
    <t xml:space="preserve">PROPOSED PIPELINE CROSSING
BC HYDRO O/H DISTRIBUTION POWER LINE
WITHIN
B-54-E/92H6
HOPE R.D. - BRITISH COLUMBIA
</t>
  </si>
  <si>
    <t>{D86C314A-AD73-4CA5-8E39-E9A6697AF056}</t>
  </si>
  <si>
    <t>92H6-OH-282</t>
  </si>
  <si>
    <t>U4166</t>
  </si>
  <si>
    <t>1-AKraus (UPI) 170912; 2-AKraus (UPI) 171123; 3-OSunba (UPI) 191120; Global-Engineering (UPI) 200227; Global-TMiles (UPI) 200902; Global-DMcLennan (UPI) 220412</t>
  </si>
  <si>
    <t>1-updated Respon4Agree; 2-updated Respon4Agree; 3-ConstructionMethodPrimary; Global-TMEPDrawingNo; Global-DrawingRevision_Primary; Global-Moved</t>
  </si>
  <si>
    <t>1040+804 + 25</t>
  </si>
  <si>
    <t>U4166.1</t>
  </si>
  <si>
    <t>19731-505-SSW-03255</t>
  </si>
  <si>
    <t>01-13283-M002-XW0325501</t>
  </si>
  <si>
    <t>COQUIHALLA RIVER</t>
  </si>
  <si>
    <t>01-13283-M002-XT0294901 RB</t>
  </si>
  <si>
    <t>PROPOSED PIPELINE CROSSING_x000D_
753 DEVELOPMENTS LTD. ROAD_x000D_
WITHIN _x000D_
A-54-E/92H6_x000D_
HOPE - BRITISH COLUMBIA</t>
  </si>
  <si>
    <t>{6DC7AA3B-5B92-43BF-9246-5C37735537F1}</t>
  </si>
  <si>
    <t>001502883</t>
  </si>
  <si>
    <t>Tract-2008</t>
  </si>
  <si>
    <t>92H6-RD-222</t>
  </si>
  <si>
    <t>T4102</t>
  </si>
  <si>
    <t>Pvt Road-753 Developments Ltd.  Attn:Gordon Mucha</t>
  </si>
  <si>
    <t>1-AKraus (UPI) 170810; 2 - KWooff (UPI) 191212; Global-Engineering (UPI) 200227; Global-AKraus (UPI) 210128</t>
  </si>
  <si>
    <t>1-updated Respon4Agree; 2 - Drawing Info; Global-TMEPDrawingNo; Global-Attributes</t>
  </si>
  <si>
    <t>T4102.2</t>
  </si>
  <si>
    <t>01-13283-M002-XT0294801 RD</t>
  </si>
  <si>
    <t>PROPOSED PIPELINE CROSSING
KINDERMORGAN CANADA INC. BURIED PIPE
WITHIN R/W PLAN KAP1280A &amp; KAP223CG
A-54-E/92H6
HOPE - BRITISH COLUMBIA</t>
  </si>
  <si>
    <t>{AD2C3036-87A7-4F14-8451-C8038E8E4166}</t>
  </si>
  <si>
    <t>92H6-PL-219</t>
  </si>
  <si>
    <t>P3583</t>
  </si>
  <si>
    <t>1-Global-Engineering (UPI) 200227; Global-AKraus (UPI) 200607</t>
  </si>
  <si>
    <t>1-Global-TMEPDrawingNo; Global-KMCDrawName, OwnerCL, Description, Location</t>
  </si>
  <si>
    <t>P3583.2</t>
  </si>
  <si>
    <t>01-13283-M002-XT0294401 RC</t>
  </si>
  <si>
    <t>PROPOSED PIPELINE CROSSING
FORTISBC ENERGY INC. BURIED PIPE(S)
WITHIN
A-54-E/92H6
HOPE - BRITISH COLUMBIA</t>
  </si>
  <si>
    <t>{34E71F7A-1C13-4070-A8DE-C0D26D09E69A}</t>
  </si>
  <si>
    <t>92H6-PL-216</t>
  </si>
  <si>
    <t>P3582</t>
  </si>
  <si>
    <t>1-MCecchini (UPI) 170815; 2-JFietz (UPI) per ICIS 180309; 3-KWooff (UPI) 190506; 4- AKraus (UPI) 191030; Global-Engineering (UPI) 200227; Global-AKraus (UPI) 200506</t>
  </si>
  <si>
    <t>1-updated OwnerCL spelling; 2-OwnerCL based on ICIS data; 3-Location; 4-OwnerCL, Description, CrossingIdentifierDescription, TypeCL, and ForeignDiameter; Global-TMEPDrawingNo; Global-KMCDrawName</t>
  </si>
  <si>
    <t>P3582.1</t>
  </si>
  <si>
    <t>01-13283-M002-XT0294301 RB</t>
  </si>
  <si>
    <t>{7A65CB6A-0620-4AAF-B76B-210D3CFBFB1D}</t>
  </si>
  <si>
    <t>92H6-RD-214</t>
  </si>
  <si>
    <t>T4099</t>
  </si>
  <si>
    <t>RIVERVIEW DRIVE</t>
  </si>
  <si>
    <t>1-AKraus (UPI) 170810; 2 - KWooff (UPI) 191212; Global-Engineering (UPI) 200227</t>
  </si>
  <si>
    <t>1-updated Respon4Agree; 2 - Description, Drawing Info; Global-TMEPDrawingNo</t>
  </si>
  <si>
    <t>T4099.2</t>
  </si>
  <si>
    <t>{49909ACB-3D31-4A03-828F-509E43E8F4E9}</t>
  </si>
  <si>
    <t>92H6-PL-215</t>
  </si>
  <si>
    <t>P3581</t>
  </si>
  <si>
    <t>P3581.1</t>
  </si>
  <si>
    <t>01-13283-M002-XT0294101 RC</t>
  </si>
  <si>
    <t>PROPOSED PIPELINE CROSSING_x000D_
TELUS BURIED CABLE(S)_x000D_
WITHIN _x000D_
A-54-E/92H6_x000D_
HOPE - BRITISH COLUMBIA</t>
  </si>
  <si>
    <t>{1D681B45-AF08-4A29-A2EB-F628CA9674F6}</t>
  </si>
  <si>
    <t>024953652</t>
  </si>
  <si>
    <t>Tract-2005</t>
  </si>
  <si>
    <t>92H6-CA-211</t>
  </si>
  <si>
    <t>U4161</t>
  </si>
  <si>
    <t>1-KWooff (UPI) 190506; 2- MBuzon (UPI) 190904; 3- AKraus (UPI) 191030; Global-Engineering (UPI) 200227; Global-AKraus (UPI) 200506</t>
  </si>
  <si>
    <t>1-Location; 2- Description; 3 - Moved to match hotline data; Global-TMEPDrawingNo; Global-KMCDrawName</t>
  </si>
  <si>
    <t>U4161.1</t>
  </si>
  <si>
    <t>01-13283-M002-XM1021801 R0</t>
  </si>
  <si>
    <t>PROPOSED PIPELINE CROSSING_x000D_
BC HYDRO BURIED POWER CABLE_x000D_
WITHIN _x000D_
A-54-E/92H6_x000D_
HOPE - BRITISH COLUMBIA</t>
  </si>
  <si>
    <t>{09073157-81F9-413B-A3DF-0ED4F4C207B4}</t>
  </si>
  <si>
    <t>92H6-CA-208</t>
  </si>
  <si>
    <t>U4159</t>
  </si>
  <si>
    <t>1-AKraus (UPI) 180307; 2-MCecchini (UPI) 180312; 3-KWooff (UPI) 190506; Global-Engineering (UPI) 200227; 4-AKraus (UPI) 200407; 5-AKraus (UPI) 200511</t>
  </si>
  <si>
    <t>1-DrawType, DrawTypeSurvey, TMEP &amp; UPI Dwg No, DrawingTitle; 2-moved based on updated BC Hydro data; 3-Location; Global-TMEPDrawingNo; 4-KMCDrawName</t>
  </si>
  <si>
    <t>U4159.1</t>
  </si>
  <si>
    <t>W1686.4</t>
  </si>
  <si>
    <t xml:space="preserve">01-13283-M002-XT0293901 RC_x000D_
</t>
  </si>
  <si>
    <t>{E331BDB9-FF15-4032-8D3E-15C346B29FC8}</t>
  </si>
  <si>
    <t>024953709</t>
  </si>
  <si>
    <t>Tract-2003</t>
  </si>
  <si>
    <t>092H6-PL-340</t>
  </si>
  <si>
    <t>P3628</t>
  </si>
  <si>
    <t>1-WLoper (KMC) email 170809; 2-MCecchini (UPI) 170815; 3-JFietz (UPI) per ICIS 180309; 4-KWooff (UPI) 190506; Global-Engineering (UPI) 200227; Global-Engineering (UPI) 200313; Global-AKraus (UPI) 200506</t>
  </si>
  <si>
    <t>1-updated TypeCL; 2-updated OwnerCL spelling; 3-moved to match with ICIS data; 4-Location; Global-TMEPDrawingNo; Global-KMCDrawName; Global-KMCDrawName</t>
  </si>
  <si>
    <t>P3628.1</t>
  </si>
  <si>
    <t>01-13283-M002-XT0293701 RC</t>
  </si>
  <si>
    <t>PROPOSED PIPELINE CROSSING_x000D_
CITY OF HOPE ROAD_x000D_
WITHIN _x000D_
A-54-E/92H6_x000D_
HOPE - BRITISH COLUMBIA</t>
  </si>
  <si>
    <t>{4B882002-E5B3-47C3-ACB2-4DE87D706D35}</t>
  </si>
  <si>
    <t>92H6-RD-209</t>
  </si>
  <si>
    <t>T4097</t>
  </si>
  <si>
    <t>ACACIA DR</t>
  </si>
  <si>
    <t>1- OSunba (UPI) 191127; Global-Engineering (UPI) 200227; Global-AKraus (UPI) 200607</t>
  </si>
  <si>
    <t>1- TypicalCode; Global-TMEPDrawingNo; Global-KMCDrawName</t>
  </si>
  <si>
    <t>T4097.1</t>
  </si>
  <si>
    <t>01-13283-M002-XT0293601 RC</t>
  </si>
  <si>
    <t>PROPOSED PIPELINE CROSSING_x000D_
SHAW BURIED CABLE_x000D_
WITHIN _x000D_
A-54-E/92H6_x000D_
HOPE - BRITISH COLUMBIA</t>
  </si>
  <si>
    <t>{85DEE3B8-566F-4A90-9C38-04ECD853E5DB}</t>
  </si>
  <si>
    <t>010190767</t>
  </si>
  <si>
    <t>Tract-2001</t>
  </si>
  <si>
    <t>92H6-CA-207</t>
  </si>
  <si>
    <t>U4160</t>
  </si>
  <si>
    <t>1-KWooff (UPI) 190506; Global-Engineering (UPI) 200227; Global-AKraus (UPI) 200607</t>
  </si>
  <si>
    <t>1-Location; Global-TMEPDrawingNo; Global-KMCDrawName</t>
  </si>
  <si>
    <t>U4160.1</t>
  </si>
  <si>
    <t>01-13283-M002-XT0293301 RC</t>
  </si>
  <si>
    <t>PROPOSED PIPELINE CROSSING
FORTISBC ENERGY INC. BURIED PIPE(S)
WITHIN R/W PLAN KAP33951
A-54-E/92H6
HOPE - BRITISH COLUMBIA</t>
  </si>
  <si>
    <t>{9985941C-8DC0-4ADE-ABBC-63CE2828DB83}</t>
  </si>
  <si>
    <t>003053938</t>
  </si>
  <si>
    <t>Tract-1998</t>
  </si>
  <si>
    <t>92H6-PL-206</t>
  </si>
  <si>
    <t>GU</t>
  </si>
  <si>
    <t>P3579</t>
  </si>
  <si>
    <t>FORTISBC U/G PIPE GAS DIST</t>
  </si>
  <si>
    <t>1-MCecchini (UPI) 170815; 2-JFietz (UPI) per ICIS 180309; 3-KWooff (UPI) 190506; Global-Engineering (UPI) 200227; Global-AKraus (UPI) 200607</t>
  </si>
  <si>
    <t>1-updated OwnerCL spelling; 2-OwnerCL based on ICIS data; 3-Location, OwnerCL; Global-TMEPDrawingNo; Global-KMCDrawName, OwnerCL, Description</t>
  </si>
  <si>
    <t>P3579.1</t>
  </si>
  <si>
    <t>01-13283-M002-XT0293401 RB</t>
  </si>
  <si>
    <t xml:space="preserve">PROPOSED PIPELINE CROSSING
BC HYDRO O/H DISTRIBUTION POWER LINE
WITHIN
A-54-E/92H6
HOPE R.D. - BRITISH COLUMBIA
</t>
  </si>
  <si>
    <t>{E132FD80-270D-4F13-90A0-D507E5542933}</t>
  </si>
  <si>
    <t>92H6-OH-311</t>
  </si>
  <si>
    <t>U4402</t>
  </si>
  <si>
    <t>1-AKraus (UPI) 170912; Global-Engineering (UPI) 200227; 2-AKraus (UPI) 200511; Global-AKraus (UPI) 210128; 3-AKraus (UPI) 210318</t>
  </si>
  <si>
    <t>1-updated Respon4Agree; Global-TMEPDrawingNo; 2-KMCDrawName; Global-Attributes; 3-Moved</t>
  </si>
  <si>
    <t>U4402.0</t>
  </si>
  <si>
    <t>01-13283-M002-XT0293201 RC</t>
  </si>
  <si>
    <t>{4888C07D-9A11-4FD7-B645-DD4DD19FDB4D}</t>
  </si>
  <si>
    <t>92H6-RD-205</t>
  </si>
  <si>
    <t>T4096</t>
  </si>
  <si>
    <t>MOUNT HOPE RD</t>
  </si>
  <si>
    <t>T4096.1</t>
  </si>
  <si>
    <t>{1FA1F395-371C-4ADC-803F-68ED9258D52C}</t>
  </si>
  <si>
    <t>92H6-PL-204</t>
  </si>
  <si>
    <t>P3578</t>
  </si>
  <si>
    <t>FORTISBC U/G PIPE NPS 42 GAS DIST</t>
  </si>
  <si>
    <t>1-WLoper (KMC) email 170809; 2-MCecchini (UPI) 170815; Global-Engineering (UPI) 200227; Global-AKraus (UPI) 200607</t>
  </si>
  <si>
    <t>1-updated TypeCL; 2-updated OwnerCL spelling; Global-TMEPDrawingNo; Global-KMCDrawName</t>
  </si>
  <si>
    <t>P3578.1</t>
  </si>
  <si>
    <t>01-13283-M002-XT0293101 RC</t>
  </si>
  <si>
    <t>PROPOSED PIPELINE CROSSING TELUS COMMUNICATIONS INC. O/H CABLE WITHIN A-54-E/92H6 HOPE - BRITISH COLUMBIA</t>
  </si>
  <si>
    <t>{B10AEA94-8954-4E0F-8B28-3EC4634F32CA}</t>
  </si>
  <si>
    <t>92H6-OH-310</t>
  </si>
  <si>
    <t>U4401</t>
  </si>
  <si>
    <t>1-AKraus (UPI) 180327; 2- MBuzon (UPI) 190904; Global-Engineering (UPI) 200227; 3-AKraus (UPI) 200511; Global-AKraus (UPI) 210128</t>
  </si>
  <si>
    <t>1-OwnerCL, TypeCL, Description, CrossingName; 2- Description; Global-TMEPDrawingNo; 3-KMCDrawName; Global-Attributes</t>
  </si>
  <si>
    <t>U4401.0</t>
  </si>
  <si>
    <t>01-13283-M002-XT0293001 RB</t>
  </si>
  <si>
    <t>PROPOSED PIPELINE CROSSING
FORTISBC ENERGY INC. BURIED PIPE
WITHIN PLAN KAP33951\PB-53-E/92H6
HOPE - BRITISH COLUMBIA</t>
  </si>
  <si>
    <t>{96A7AEC9-F73F-417E-BB9A-C9FD8280E02D}</t>
  </si>
  <si>
    <t>003056759</t>
  </si>
  <si>
    <t>Tract-1981</t>
  </si>
  <si>
    <t>92H6-PL-203</t>
  </si>
  <si>
    <t>P3577</t>
  </si>
  <si>
    <t>TERASEN (FORTIS)</t>
  </si>
  <si>
    <t>TERASEN (FORTIS) GAS DISTRIBUTION</t>
  </si>
  <si>
    <t>1-MCecchini (UPI) 170815; 2-JFietz (UPI) per ICIS 180309; 3-KWooff (UPI) 190506; 4- AKraus (UPI) 191029; 5- OSunba (UPI) 191120; Global-Engineering (UPI) 200227</t>
  </si>
  <si>
    <t>1-updated OwnerCL spelling; 2-OwnerCL based on ICIS data; 3-Location, OwnerCL; 4 - Moved to match hotline data; 5- ConstructionMethodPrimary; Global-TMEPDrawingNo</t>
  </si>
  <si>
    <t>P3577.1</t>
  </si>
  <si>
    <t>01-13283-M002-XT0292801 RB</t>
  </si>
  <si>
    <t>PROPOSED PIPELINE CROSSING_x000D_
TELUS BURIED CABLE(S)_x000D_
WITHIN _x000D_
B-53-E/92H6_x000D_
HOPE - BRITISH COLUMBIA</t>
  </si>
  <si>
    <t>{2136C6B1-D916-4167-8A23-1F1FEF38745F}</t>
  </si>
  <si>
    <t>92H6-CA-200</t>
  </si>
  <si>
    <t>U4157</t>
  </si>
  <si>
    <t>TELUS BURIED PHONE CABLE</t>
  </si>
  <si>
    <t>1-KWooff (UPI) 190506; 2- AKraus (UPI) 191030; Global-Engineering (UPI) 200227</t>
  </si>
  <si>
    <t>1-Historical State, inaccurate data per Kim Wooff; 2- HistoricalState, Loc Info (moved based on hotline data); Global-TMEPDrawingNo</t>
  </si>
  <si>
    <t>U4157.1</t>
  </si>
  <si>
    <t>01-13283-M002-XT0292701 RB</t>
  </si>
  <si>
    <t>PROPOSED PIPELINE CROSSING_x000D_
CITY OF HOPE ROAD_x000D_
WITHIN _x000D_
C-53-E/92H6_x000D_
HOPE - BRITISH COLUMBIA</t>
  </si>
  <si>
    <t>{E556053E-76EB-4739-B42E-30DAA7F82853}</t>
  </si>
  <si>
    <t>014085232</t>
  </si>
  <si>
    <t>Tract-1980</t>
  </si>
  <si>
    <t>92H6-RD-202</t>
  </si>
  <si>
    <t>T4095</t>
  </si>
  <si>
    <t>BIRCHTREES DR</t>
  </si>
  <si>
    <t>T4095.1</t>
  </si>
  <si>
    <t>01-13283-M002-XT0292601 RB</t>
  </si>
  <si>
    <t>{B3CACC76-E994-4ED4-9239-14B26538B978}</t>
  </si>
  <si>
    <t>U5336</t>
  </si>
  <si>
    <t>U5336.0</t>
  </si>
  <si>
    <t xml:space="preserve">PROPOSED PIPELINE CROSSING
BC HYDRO O/H DISTRIBUTION POWER LINE
WITHIN
C-53-E/92H6
HOPE R.D. - BRITISH COLUMBIA
</t>
  </si>
  <si>
    <t>{E30F063C-84B0-4C73-AA5B-42304AC54A86}</t>
  </si>
  <si>
    <t>92H6-OH-309</t>
  </si>
  <si>
    <t>U4400</t>
  </si>
  <si>
    <t>U4400.0</t>
  </si>
  <si>
    <t>01-13283-M002-XT0292401 RB</t>
  </si>
  <si>
    <t>{4EC8A6FC-D65E-4612-8D8E-402D9658EAA4}</t>
  </si>
  <si>
    <t>92H6-RD-198</t>
  </si>
  <si>
    <t>T4094</t>
  </si>
  <si>
    <t>KETTLE VALLEY RD</t>
  </si>
  <si>
    <t>T4094.1</t>
  </si>
  <si>
    <t>01-13283-M002-XT0340901 RB</t>
  </si>
  <si>
    <t>{062B1B42-12B3-40A1-B99A-9D5D6153CFF8}</t>
  </si>
  <si>
    <t>U4668</t>
  </si>
  <si>
    <t>1-MMillard (UPI) 170614; 2- RMcCreary (UPI) 170905; 3-RMcCreary (UPI) 170927; 4-KWooff (UPI) 190506; 5- AKraus (UPI) 191114; Global-Engineering (UPI) 200227; Global-AKraus (UPI) 210128</t>
  </si>
  <si>
    <t>1-updated EffectiveFromDate, DrawTypeSurvey; 2-Updated constructionmethod, dwgtype, dwgtitle,dwgnumbers based on crossing dwg; 3-Update Typical Code; 4-Historical State, inaccurate data per Kim Wooff; 5- Reinstated; Global-TMEPDrawingNo; Global-Attributes</t>
  </si>
  <si>
    <t>U4668.0</t>
  </si>
  <si>
    <t>01-13283-M002-XT0292301 RB</t>
  </si>
  <si>
    <t>PROPOSED PIPELINE CROSSING_x000D_
TELUS BURIED CABLE_x000D_
WITHIN _x000D_
C-53-E/92H6_x000D_
HOPE - BRITISH COLUMBIA</t>
  </si>
  <si>
    <t>{D9B2B622-A701-409F-8A35-809D15115374}</t>
  </si>
  <si>
    <t>92H6-CA-197</t>
  </si>
  <si>
    <t>U4156</t>
  </si>
  <si>
    <t>U4156.1</t>
  </si>
  <si>
    <t>01-13283-M002-XT0292201 RB</t>
  </si>
  <si>
    <t>{BCC0FFC7-04AE-46B3-A79E-8E5B74C782F0}</t>
  </si>
  <si>
    <t>U5343</t>
  </si>
  <si>
    <t>U5343.0</t>
  </si>
  <si>
    <t>{7953DD9C-546B-4826-AD80-ACB2507CDA78}</t>
  </si>
  <si>
    <t>92H6-OH-308</t>
  </si>
  <si>
    <t>U4462</t>
  </si>
  <si>
    <t>U4462.0</t>
  </si>
  <si>
    <t>13001 - REV. 0</t>
  </si>
  <si>
    <t>01-13283-M002-XT0330101 RB</t>
  </si>
  <si>
    <t xml:space="preserve">PROPOSED PIPELINE CROSSING
THE CORPORATION OF THE VILLAGE OF HOPE
PRIVATE ROAD
WITHIN C-53-E/92H6
HOPE - BRITISH COLUMBIA
</t>
  </si>
  <si>
    <t>{D61880DC-F4D2-4C46-922D-51B14C9CBF69}</t>
  </si>
  <si>
    <t>010363769</t>
  </si>
  <si>
    <t>Tract-1979</t>
  </si>
  <si>
    <t>T4717</t>
  </si>
  <si>
    <t>1-AKraus (UPI) 170707; 2-MCecchini (UPI) 170815; 3- OSunba (UPI) 191127; Global-Engineering (UPI) 200227</t>
  </si>
  <si>
    <t>1-updated OwnerCL; 2-updated CrossingName; 3- TypicalCode; Global-TMEPDrawingNo</t>
  </si>
  <si>
    <t>T4717.0</t>
  </si>
  <si>
    <t>01-13283-M002-XT0414801 RA</t>
  </si>
  <si>
    <t>{14500ECB-E253-4C77-85D2-6D714FF4DA6B}</t>
  </si>
  <si>
    <t>T4926</t>
  </si>
  <si>
    <t>1-Global-Engineering (UPI) 200227; 2-AKraus (UPI) 200511</t>
  </si>
  <si>
    <t>1-Global-TMEPDrawingNo; 2-KMCDrawName, TypicalCode</t>
  </si>
  <si>
    <t>T4926.0</t>
  </si>
  <si>
    <t>{3053B428-6782-4DC7-81C2-FBAE7EF5C883}</t>
  </si>
  <si>
    <t>010363548</t>
  </si>
  <si>
    <t>Tract-1978</t>
  </si>
  <si>
    <t>T4925</t>
  </si>
  <si>
    <t>T4925.0</t>
  </si>
  <si>
    <t>01-13283-M002-XT0292101 RB</t>
  </si>
  <si>
    <t>PROPOSED PIPELINE CROSSING
HOPE ROAD \PWITHIN 
D-53-E/92H6
FRASER VALLEY - BRITISH COLUMBIA</t>
  </si>
  <si>
    <t>{E286E482-4AE1-4577-9CF7-53D30770DAED}</t>
  </si>
  <si>
    <t>010363068</t>
  </si>
  <si>
    <t>Tract-1977</t>
  </si>
  <si>
    <t>T4631</t>
  </si>
  <si>
    <t>1-AKraus (UPI) 170428; 2- OSunba (UPI) 191127; Global-Engineering (UPI) 200227</t>
  </si>
  <si>
    <t>1- Updated OwnerCL; 2- TypicalCode; Global-TMEPDrawingNo</t>
  </si>
  <si>
    <t>T4631.0</t>
  </si>
  <si>
    <t>01-13283-M002-XT0587001 RA</t>
  </si>
  <si>
    <t>{1A5A8148-506F-4D17-A2AE-02BC917CBDCA}</t>
  </si>
  <si>
    <t>U5980</t>
  </si>
  <si>
    <t>U5980.0</t>
  </si>
  <si>
    <t>01-13283-M002-XU1679501 R0</t>
  </si>
  <si>
    <t>{2776A7B9-5C10-4D78-A972-3A4D8DF3B014}</t>
  </si>
  <si>
    <t>U5942</t>
  </si>
  <si>
    <t>Global-SSantos (UPI) 200619</t>
  </si>
  <si>
    <t>Global-Missing drawing details</t>
  </si>
  <si>
    <t>U5942.0</t>
  </si>
  <si>
    <t>01-13283-M002-XT0601801 RA</t>
  </si>
  <si>
    <t>{8AD196B9-73CA-4560-9431-9A5ECDBA8E44}</t>
  </si>
  <si>
    <t>P5759</t>
  </si>
  <si>
    <t>P5759.0</t>
  </si>
  <si>
    <t>01-13283-M002-XT0601701 RA</t>
  </si>
  <si>
    <t>{DEF18B3A-7836-43E9-8CDC-9BA54F18E738}</t>
  </si>
  <si>
    <t>P5758</t>
  </si>
  <si>
    <t>P5758.0</t>
  </si>
  <si>
    <t>01-13283-M002-XT0601601 RA</t>
  </si>
  <si>
    <t>{FCF2782F-7FF5-4174-AFFA-795D3DF1880A}</t>
  </si>
  <si>
    <t>P5757</t>
  </si>
  <si>
    <t>P5757.0</t>
  </si>
  <si>
    <t>01-13283-M002-XT0601501 RA</t>
  </si>
  <si>
    <t>{CE1DB1A6-7D35-41FD-ACFB-AA530290C489}</t>
  </si>
  <si>
    <t>P5756</t>
  </si>
  <si>
    <t>1-SSantos (UPI) 200611; Global-SSantos (UPI) 200619</t>
  </si>
  <si>
    <t>1-TypeCL; Global-Missing drawing details</t>
  </si>
  <si>
    <t>P5756.0</t>
  </si>
  <si>
    <t>{B49EE0BB-0874-4664-A9F2-13DEDE5D6909}</t>
  </si>
  <si>
    <t>004019326</t>
  </si>
  <si>
    <t>Tract-1973</t>
  </si>
  <si>
    <t>052</t>
  </si>
  <si>
    <t>P5797</t>
  </si>
  <si>
    <t>DOMESTIC WATER PIPELINE ROW</t>
  </si>
  <si>
    <t>1-AlignmentSheetEdits (UPI) 211013</t>
  </si>
  <si>
    <t>P5797.0</t>
  </si>
  <si>
    <t>01-13283-M002-XT0292001 RB</t>
  </si>
  <si>
    <t>PROPOSED PIPELINE CROSSING
RAYMON JOHN REGNIER, HEAVEN MELISSA SEBRINA REGNIER PRIVATE ROAD
WITHIN C-52-E/92H6
HOPE - BRITISH COLUMBIA</t>
  </si>
  <si>
    <t>{92AD9449-1B09-454A-8794-500BDC6072D5}</t>
  </si>
  <si>
    <t>92H6-RD-196</t>
  </si>
  <si>
    <t>T4093</t>
  </si>
  <si>
    <t xml:space="preserve">Pvt Driveway-R. Regnier, H. Regnier  </t>
  </si>
  <si>
    <t>T4093.1</t>
  </si>
  <si>
    <t>{D72636FE-D703-4674-87A3-E0DAF0F59F7A}</t>
  </si>
  <si>
    <t>029283124</t>
  </si>
  <si>
    <t>Tract-1970</t>
  </si>
  <si>
    <t>T4918</t>
  </si>
  <si>
    <t>Pvt Driveway-R. Dixon, Gregory James</t>
  </si>
  <si>
    <t>T4918.0</t>
  </si>
  <si>
    <t>{2E91E4F5-23AA-4CA2-BE1F-193A7085E03B}</t>
  </si>
  <si>
    <t>U5941</t>
  </si>
  <si>
    <t>U5941.0</t>
  </si>
  <si>
    <t>{8A8E036A-D972-4896-9567-02113DF96781}</t>
  </si>
  <si>
    <t>P5755</t>
  </si>
  <si>
    <t>P5755.0</t>
  </si>
  <si>
    <t>12001 - REV. 0</t>
  </si>
  <si>
    <t>01-13283-M002-XT0340801 RD</t>
  </si>
  <si>
    <t>{C18BEDCC-34A5-4D71-BCBD-BFFC0B98158C}</t>
  </si>
  <si>
    <t>U4667</t>
  </si>
  <si>
    <t>1-MMillard (UPI) 170614; 2- RMcCreary (UPI) 170905; 3-RMcCreary (UPI) 170927; Global-Engineering (UPI) 200227; Global-Engineering (UPI) 200313; 4-AKraus (UPI) 200511; Global-AKraus (UPI) 210128; 5-AKraus (UPI) 220330;</t>
  </si>
  <si>
    <t>1-corrected EffectiveFromDate; 2-Updated constructionmethod, dwgtype, dwgtitle,dwgnumbers; 3-Update Typical Code; Global-TMEPDrawingNo; Global-KMCDrawName; 4-KMCDrawName; Global-Attributes; 5-KMCDrawName;</t>
  </si>
  <si>
    <t>U4667.0</t>
  </si>
  <si>
    <t>01-13283-M002-XT0291901 RC</t>
  </si>
  <si>
    <t xml:space="preserve">PROPOSED PIPELINE CROSSING
BC HYDRO O/H DISTRIBUTION POWER LINE
WITHIN
D-52-E/92H6
HOPE R.D. - BRITISH COLUMBIA
</t>
  </si>
  <si>
    <t>{91ABE49A-21BE-41B5-AAD0-314001BCD0A8}</t>
  </si>
  <si>
    <t>92H6-OH-307</t>
  </si>
  <si>
    <t>U4399</t>
  </si>
  <si>
    <t>1-AKraus (UPI) 181113; 2- SKamnev (UPI) 191206; 3- KWooff (UPI) 191209; Global-Engineering (UPI) 200227; Global-Engineering (UPI) 200313; 4-AKraus (UPI) 200511; Global-AKraus (UPI) 210128</t>
  </si>
  <si>
    <t>1-Respon4Agree; 2- ConstructionMethodPrimary; 3- ConstructionMethodPrimary; Global-TMEPDrawingNo; Global-KMCDrawName; 4-KMCDrawName, Respon4Agree; Global-Attributes</t>
  </si>
  <si>
    <t>U4399.1</t>
  </si>
  <si>
    <t>{94A450AF-4A9B-44D8-A361-24B32B99B3EE}</t>
  </si>
  <si>
    <t>U5335</t>
  </si>
  <si>
    <t>1-AKraus (UPI) 181113; 2- MBuzon (UPI) 190904; 3- SKamnev (UPI) 191206; 4- KWooff (UPI) 191209; Global-Engineering (UPI) 200227; Global-Engineering (UPI) 200313; 5-AKraus (UPI) 200511; Global-AKraus (UPI) 210128</t>
  </si>
  <si>
    <t>1-Respon4Agree; 2- Description; 3- ConstructionMethodPrimary; 4- ConstructionMethodPrimary; Global-TMEPDrawingNo; Global-KMCDrawName; 5-KMCDrawName, Respon4Agree; Global-Attributes</t>
  </si>
  <si>
    <t>U5335.0</t>
  </si>
  <si>
    <t>{575583C7-7AA5-48BF-8F15-4BBE71A17054}</t>
  </si>
  <si>
    <t>T4961</t>
  </si>
  <si>
    <t>PVT LAND - NEW HOPE DEVELOPMENTS INC.</t>
  </si>
  <si>
    <t>T4961.0</t>
  </si>
  <si>
    <t>01-13283-M002-XT0291801 RB</t>
  </si>
  <si>
    <t>PROPOSED PIPELINE CROSSING_x000D_
TELUS BURIED CABLE_x000D_
WITHIN _x000D_
D-52-E/92H6_x000D_
HOPE - BRITISH COLUMBIA</t>
  </si>
  <si>
    <t>{351944BA-707A-4937-86C6-47835B04D433}</t>
  </si>
  <si>
    <t>92H6-CA-193</t>
  </si>
  <si>
    <t>U4155</t>
  </si>
  <si>
    <t>1-KWooff (UPI) 190506; 2- MBuzon (UPI) 190904; Global-Engineering (UPI) 200227</t>
  </si>
  <si>
    <t>1-Location; 2- Description; Global-TMEPDrawingNo</t>
  </si>
  <si>
    <t>U4155.3</t>
  </si>
  <si>
    <t>01-13283-M002-XT0291701 RB</t>
  </si>
  <si>
    <t>PROPOSED PIPELINE CROSSING
CITY OF HOPE ROAD
WITHIN ROAD PLAN KAP5261 
D-52-E/92H6
HOPE - BRITISH COLUMBIA</t>
  </si>
  <si>
    <t>{1F6F666B-4A25-4EE5-82A9-F72D5D61E873}</t>
  </si>
  <si>
    <t>92H6-RD-194</t>
  </si>
  <si>
    <t>T4091</t>
  </si>
  <si>
    <t>OTHELLO RD</t>
  </si>
  <si>
    <t>1 - ALS Review (UPI) 191108; Global-Engineering (UPI) 200227</t>
  </si>
  <si>
    <t>1 - Typical Code; Global-TMEPDrawingNo</t>
  </si>
  <si>
    <t>T4091.4</t>
  </si>
  <si>
    <t>{1724E34C-DC30-4DA9-B94D-F91DCE403F39}</t>
  </si>
  <si>
    <t>014667517</t>
  </si>
  <si>
    <t>Tract-1965</t>
  </si>
  <si>
    <t>051</t>
  </si>
  <si>
    <t>T5229</t>
  </si>
  <si>
    <t>KP 1037 Reroute (AR00615)</t>
  </si>
  <si>
    <t>1037+723 + 362</t>
  </si>
  <si>
    <t>T5229.0</t>
  </si>
  <si>
    <t>11078 - REV. 0</t>
  </si>
  <si>
    <t>{F8296DF8-E4EF-4CB2-A237-501EB0050B67}</t>
  </si>
  <si>
    <t>T5247</t>
  </si>
  <si>
    <t>1037+723 + 330</t>
  </si>
  <si>
    <t>T5247.0</t>
  </si>
  <si>
    <t>{CA4347F7-A151-4E30-AFE9-C1FFAFEB80BE}</t>
  </si>
  <si>
    <t>T5228</t>
  </si>
  <si>
    <t>KP 1037 Reroute (AR00551)</t>
  </si>
  <si>
    <t>1-AKraus (UPI) 220329</t>
  </si>
  <si>
    <t>1037+723 + 265</t>
  </si>
  <si>
    <t>T5228.0</t>
  </si>
  <si>
    <t>{3089001B-6FFE-4B9B-A8EB-2BF53DF1FBD4}</t>
  </si>
  <si>
    <t>T5227</t>
  </si>
  <si>
    <t>1037+723 + 230</t>
  </si>
  <si>
    <t>T5227.0</t>
  </si>
  <si>
    <t>01-13283-M002-XT0291601 RE</t>
  </si>
  <si>
    <t xml:space="preserve">PROPOSED PIPELINE CROSSING
BC HYDRO O/H DISTRIBUTION POWER LINE
WITHIN
C-51-E/92H6
HOPE R.D. - BRITISH COLUMBIA
</t>
  </si>
  <si>
    <t>{04C6A9A2-F566-45A0-A441-565C1E3B151C}</t>
  </si>
  <si>
    <t>014667452</t>
  </si>
  <si>
    <t>Tract-1964</t>
  </si>
  <si>
    <t>U7259</t>
  </si>
  <si>
    <t>1-AKraus (UPI) 210221; Global-Akraus (UPI) 210224;  2-AKraus (UPI) 211123;; Global-MOC718 211117</t>
  </si>
  <si>
    <t>1-KMCDrawName; Global-KMCDrawName, Construction Method; 2-KMCdraw name, change_name, change_note; ; Global-Moved</t>
  </si>
  <si>
    <t>1037+723 + 160</t>
  </si>
  <si>
    <t>U7259.0</t>
  </si>
  <si>
    <t>{190D3E32-674B-4C56-9F8C-E6F48E629AB9}</t>
  </si>
  <si>
    <t>92H6-OH-306</t>
  </si>
  <si>
    <t>U4398</t>
  </si>
  <si>
    <t>1-AKraus (UPI) 170912; Global-Engineering (UPI) 200227; 2-AKraus (UPI) 200511; 3-AKraus (UPI) 200625;4-Engineering (UPI) 201216; 5-AKraus (UPI) 210107; Global-Akraus (UPI) 210224; 6-AKraus (UPI) 211123;; Global-MOC718 211117</t>
  </si>
  <si>
    <t>1-updated Respon4Agree; Global-TMEPDrawingNo; 2-KMCDrawName; 3-Respon4Agree;4-Moved to MOC1165; 5-KMCDrawName,PrimayDwgRev; Global-KMCDrawName; 6-KMCdraw name, change_name, change_note; ; Global-Moved</t>
  </si>
  <si>
    <t>U4398.0</t>
  </si>
  <si>
    <t>01-13283-M002-XT0291501 RB</t>
  </si>
  <si>
    <t>PROPOSED PIPELINE CROSSING
NESTLE CANADA INC. PRIVATE ROAD
WITHIN 
C-51-E/92H6
HOPE - BRITISH COLUMBIA</t>
  </si>
  <si>
    <t>{F3F2A3EF-394E-4B0E-AE32-2E5F2ED67D24}</t>
  </si>
  <si>
    <t>92H6-RD-190</t>
  </si>
  <si>
    <t>T4090</t>
  </si>
  <si>
    <t xml:space="preserve">Private Land -  Nestle Canada Inc.  </t>
  </si>
  <si>
    <t>1-AKraus (UPI) 170428; 2-AKraus (UPI) 170810; Global-Engineering (UPI) 200227;3-Engineering (UPI) 201216</t>
  </si>
  <si>
    <t>1- Updated OwnerCL; 2-updated Respon4Agree; Global-TMEPDrawingNo;3-Moved to MOC1165</t>
  </si>
  <si>
    <t>1037+723 + 130</t>
  </si>
  <si>
    <t>T4090.1</t>
  </si>
  <si>
    <t>{8C7ADB28-86E6-48F4-9F36-E3F7B424F059}</t>
  </si>
  <si>
    <t>T5043</t>
  </si>
  <si>
    <t xml:space="preserve">Private Land -  Nestle Canada Inc.  </t>
  </si>
  <si>
    <t>T5043.0</t>
  </si>
  <si>
    <t>01-13283-M002-XT0291401 RA</t>
  </si>
  <si>
    <t>PROPOSED PIPELINE CROSSING
NESTLE CANADA INC. PRIVATE ROAD
WITHIN 
A-61-E/92H6
HOPE - BRITISH COLUMBIA</t>
  </si>
  <si>
    <t>{684FB0DC-E8B1-4181-9301-643291E3B42D}</t>
  </si>
  <si>
    <t>92H6-RD-305</t>
  </si>
  <si>
    <t>T4374</t>
  </si>
  <si>
    <t>1-AKraus (UPI) 170428; 2-AKraus (UPI) 170810; 3- JHoglund (UPI) 190911; Global-Engineering (UPI) 200227; Global-AKraus (UPI) 210128</t>
  </si>
  <si>
    <t>1- Updated OwnerCL; 2-updated Respon4Agree; 3- BCGRID; Global-TMEPDrawingNo; Global-Attributes</t>
  </si>
  <si>
    <t>T4374.0</t>
  </si>
  <si>
    <t>01-13283-M002-XT0291301 RB</t>
  </si>
  <si>
    <t>PROPOSED PIPELINE CROSSING
KINDERMORGAN CANADA INC. BURIED PIPE
WITHIN R/W PLAN KAP223CG
A-61-E/92H6
HOPE - BRITISH COLUMBIA</t>
  </si>
  <si>
    <t>{524DDE09-58CF-4435-9DCA-73842CF21ED2}</t>
  </si>
  <si>
    <t>014667568</t>
  </si>
  <si>
    <t>Tract-1963</t>
  </si>
  <si>
    <t>92H6-PL-189</t>
  </si>
  <si>
    <t>P3575</t>
  </si>
  <si>
    <t>1- AMartin (UPI) 190923; Global-Engineering (UPI) 200227; Global-AKraus (UPI) 200607</t>
  </si>
  <si>
    <t>1- Reinstated because it now crossed 005.24; Global-TMEPDrawingNo; Global-KMCDrawName, OwnerCL, Description</t>
  </si>
  <si>
    <t>P3575.1</t>
  </si>
  <si>
    <t>01-13283-M002-XT0716001 RA</t>
  </si>
  <si>
    <t>{9588C2BB-15FA-4EF1-8D1D-9D0750764A87}</t>
  </si>
  <si>
    <t>014572567</t>
  </si>
  <si>
    <t>Tract-1962</t>
  </si>
  <si>
    <t>070</t>
  </si>
  <si>
    <t>F</t>
  </si>
  <si>
    <t>ROW</t>
  </si>
  <si>
    <t>U7058</t>
  </si>
  <si>
    <t>TELUS ROW</t>
  </si>
  <si>
    <t>U7058.0</t>
  </si>
  <si>
    <t>01-13283-M002-XT0291201 RA</t>
  </si>
  <si>
    <t>PROPOSED PIPELINE CROSSING
WESTCOAST ENERGY PRIVATE ROAD
WITHIN 
B-70-F/92H6
HOPE - BRITISH COLUMBIA</t>
  </si>
  <si>
    <t>{C5EFFB71-C62C-42DB-9874-730CEE673B8F}</t>
  </si>
  <si>
    <t>92H6-RD-188</t>
  </si>
  <si>
    <t>T4089</t>
  </si>
  <si>
    <t>Pvt Land- Spectra Energy Trans, Attn:Larry Olson</t>
  </si>
  <si>
    <t>1- AMartin (UPI) 190923; 2- AKraus (UPI) 200117; Global-Engineering (UPI) 200227; Global-AKraus (UPI) 210128</t>
  </si>
  <si>
    <t>1- Moved to match 005.24; 2 - Respon4Agree; Global-TMEPDrawingNo; Global-Attributes</t>
  </si>
  <si>
    <t>T4089.1</t>
  </si>
  <si>
    <t>{7A65B997-CDCB-4161-BE23-180C0508DF99}</t>
  </si>
  <si>
    <t>92H6-RD-446</t>
  </si>
  <si>
    <t>T5056</t>
  </si>
  <si>
    <t>PRIVATE TRAIL</t>
  </si>
  <si>
    <t>T5056.0</t>
  </si>
  <si>
    <t>11077 - REV. 0</t>
  </si>
  <si>
    <t>01-13283-M002-XT0291001 RA</t>
  </si>
  <si>
    <t>PROPOSED PIPELINE CROSSING
WESTCOAST ENERGY PRIVATE ROAD(S)
WITHIN 
A-70-F/92H6
HOPE - BRITISH COLUMBIA</t>
  </si>
  <si>
    <t>{5AB946FA-DF85-4517-952F-83DD2663480E}</t>
  </si>
  <si>
    <t>014572486</t>
  </si>
  <si>
    <t>Tract-1961</t>
  </si>
  <si>
    <t>92H6-RD-187</t>
  </si>
  <si>
    <t>T4088</t>
  </si>
  <si>
    <t>1- AMartin (UPI) 190923; 2- AKraus (UPI) 200117; Global-Engineering (UPI) 200227; Global-SSantos (UPI) 200611; Global-AKraus (UPI) 210128</t>
  </si>
  <si>
    <t>1- Moved to match 005.24; 2 - Respon4Agree; Global-TMEPDrawingNo; Global-TypeCL; Global-Attributes</t>
  </si>
  <si>
    <t>T4088.1</t>
  </si>
  <si>
    <t>{AD14ED84-23B3-4E75-BBCC-EDC16A334BA7}</t>
  </si>
  <si>
    <t>92H6-RD-304</t>
  </si>
  <si>
    <t>T4373</t>
  </si>
  <si>
    <t>1- JHoglund (UPI) 190911; 2- AMartin (UPI) 190923; 3- AKraus (UPI) 190927; Global-Engineering (UPI) 200227; Global-AKraus (UPI) 210128</t>
  </si>
  <si>
    <t>1- BCGRID; 2- Moved to match 005.24; 3- DrawType; 4 - Respon4Agree; Global-TMEPDrawingNo; Global-Attributes</t>
  </si>
  <si>
    <t>T4373.1</t>
  </si>
  <si>
    <t>01-13283-M002-XT0290801 RB</t>
  </si>
  <si>
    <t>PROPOSED PIPELINE CROSSING
WESTCOAST ENERGY INC. ROAD
WITHIN 
B-69-F/92H6
HOPE - BRITISH COLUMBIA</t>
  </si>
  <si>
    <t>{77561A41-0FD2-4AD6-A8C5-501717106748}</t>
  </si>
  <si>
    <t>014059720</t>
  </si>
  <si>
    <t>Tract-1958</t>
  </si>
  <si>
    <t>069</t>
  </si>
  <si>
    <t>92H6-RD-185</t>
  </si>
  <si>
    <t>T4087</t>
  </si>
  <si>
    <t>KP 1035 Reroute (AR00538)</t>
  </si>
  <si>
    <t>1- AMartin (UPI) 190923; 2- AKraus (UPI) 200117; Global-Engineering (UPI) 200227; Global-SSantos (UPI) 200611;3-Engineering (UPI) 201016; Global-AKraus (UPI) 210128; 4-AKraus (UPI) 220329; 5-AKraus (UPI) 220406</t>
  </si>
  <si>
    <t>1- Moved to match 005.24; 2 - Respon4Agree; Global-TMEPDrawingNo; Global-TypeCL;3-Moved to MOC1101; Global-Attributes; 4-Moved; 5-Moved</t>
  </si>
  <si>
    <t>1035+766 + 407</t>
  </si>
  <si>
    <t>T4087.1</t>
  </si>
  <si>
    <t>{BDF16FC0-723E-496B-A0F6-79CDDEA3F829}</t>
  </si>
  <si>
    <t>T5248</t>
  </si>
  <si>
    <t xml:space="preserve">Pvt land-Jason Robert Phillips  </t>
  </si>
  <si>
    <t>1035+766 + 347</t>
  </si>
  <si>
    <t>T5248.0</t>
  </si>
  <si>
    <t>01-13283-M002-XT0290501 RA</t>
  </si>
  <si>
    <t>PROPOSED PIPELINE CROSSING
JASON ROBERT PHILLIPS PRIVATE ROAD(S)
WITHIN 
B-69-F/92H6
HOPE - BRITISH COLUMBIA</t>
  </si>
  <si>
    <t>{0D06AEE4-A938-42CF-99C4-93A89385F9F4}</t>
  </si>
  <si>
    <t>92H6-RD-302</t>
  </si>
  <si>
    <t>T4372</t>
  </si>
  <si>
    <t xml:space="preserve">Pvt land-Jason Robert Phillips  </t>
  </si>
  <si>
    <t>1-MMillard (UPI) 170719; 2- AMartin (UPI) 190923; Global-Engineering (UPI) 200227; Global-Engineering (UPI) 200313;3-Engineering (UPI) 201016; Global-AKraus (UPI) 210128</t>
  </si>
  <si>
    <t>1-updated Respon4Agree; 2- Moved to match 005.24; Global-TMEPDrawingNo; Global-KMCDrawName;3-Moved to MOC1101; Global-Attributes</t>
  </si>
  <si>
    <t>1035+766 + 236</t>
  </si>
  <si>
    <t>T4372.2</t>
  </si>
  <si>
    <t>01-13283-M002-XT0290901 RB</t>
  </si>
  <si>
    <t xml:space="preserve">PROPOSED PIPELINE CROSSING
BC HYDRO DISTRIBUTION O/H POWER LINE
WITHIN
B-69-F/92H6
HOPE R.D. - BRITISH COLUMBIA
</t>
  </si>
  <si>
    <t>{BE808907-7FC9-4AAF-8BE4-AA3637AD5AE7}</t>
  </si>
  <si>
    <t>U7257</t>
  </si>
  <si>
    <t>Global-Akraus (UPI) 210224</t>
  </si>
  <si>
    <t>Global-KMCDrawName, Construction Method, DrawingRevision_Primary</t>
  </si>
  <si>
    <t>1035+766 + 191</t>
  </si>
  <si>
    <t>U7257.0</t>
  </si>
  <si>
    <t>{E2CD4DF5-3A57-4AA3-B570-B489C47F8C18}</t>
  </si>
  <si>
    <t>92H6-OH-303</t>
  </si>
  <si>
    <t>U4397</t>
  </si>
  <si>
    <t>1-AKraus (UPI) 170912; 2- AMartin (UPI) 190923; Global-Engineering (UPI) 200227;3-Engineering (UPI) 201016; 4-AKraus (UPI) 210107</t>
  </si>
  <si>
    <t>1-updated Respon4Agree; 2- Moved to match 005.24; Global-TMEPDrawingNo;3-Moved to MOC1101; 4-KMCDrawName,PrimayDwgRev</t>
  </si>
  <si>
    <t>U4397.1</t>
  </si>
  <si>
    <t>{B0169919-3BE9-45DF-9978-51A337828A70}</t>
  </si>
  <si>
    <t>92H6-RD-184</t>
  </si>
  <si>
    <t>T4086</t>
  </si>
  <si>
    <t>1-MMillard (UPI) 170719; 2- AMartin (UPI) 190923; Global-Engineering (UPI) 200227;3-Engineering (UPI) 201016; Global-AKraus (UPI) 210128</t>
  </si>
  <si>
    <t>1-updated Respon4Agree; 2- Moved to match 005.24; Global-TMEPDrawingNo;3-Moved to MOC1101; Global-Attributes</t>
  </si>
  <si>
    <t>1035+766 + 188</t>
  </si>
  <si>
    <t>T4086.1</t>
  </si>
  <si>
    <t>{5BC399B0-D590-43E2-A961-CADD0B03DF81}</t>
  </si>
  <si>
    <t>028362675</t>
  </si>
  <si>
    <t>Tract-1959.01</t>
  </si>
  <si>
    <t>92H6-RD-418</t>
  </si>
  <si>
    <t>T4974</t>
  </si>
  <si>
    <t>PRIVATE DRIVEWAY</t>
  </si>
  <si>
    <t>DRIVEWAY</t>
  </si>
  <si>
    <t>1-HMir (UPI) 200511;2-Engineering (UPI) 201016; Global-AKraus (UPI) 210128; 3-AKraus (UPI) 220215</t>
  </si>
  <si>
    <t>1-Dwg info;2-Moved to MOC1101; Global-Attributes; 3-Moved</t>
  </si>
  <si>
    <t>1035+766 + 102</t>
  </si>
  <si>
    <t>T4974.0</t>
  </si>
  <si>
    <t>01-13283-M002-XT0290201 RA</t>
  </si>
  <si>
    <t>PROPOSED PIPELINE CROSSING_x000D_
TELUS BURIED CABLE(S)_x000D_
WITHIN _x000D_
A-69-F/92H6_x000D_
FRASER VALLEY - BRITISH COLUMBIA</t>
  </si>
  <si>
    <t>{EAF8DE27-79F4-4E02-A280-F8949DFA27B0}</t>
  </si>
  <si>
    <t>017531128</t>
  </si>
  <si>
    <t>Tract-1957.03</t>
  </si>
  <si>
    <t>92H6-CA-186</t>
  </si>
  <si>
    <t>U4154</t>
  </si>
  <si>
    <t>1- Description; 2- Moved to match 005.24; Global-TMEPDrawingNo; Global-TypeCL; Global-SSantos (UPI) 200610</t>
  </si>
  <si>
    <t>1- Description; 2- Moved to match 005.24; Global-TMEPDrawingNo; Global-TypeCL</t>
  </si>
  <si>
    <t>U4154.1</t>
  </si>
  <si>
    <t>T4372.1</t>
  </si>
  <si>
    <t>01-13283-M002-XT0567801 RA</t>
  </si>
  <si>
    <t>{DC2A08C1-475E-4846-AFB2-C1F1E707240E}</t>
  </si>
  <si>
    <t>19731-505-SSW-03253</t>
  </si>
  <si>
    <t>01-13283-M002-XU0325301</t>
  </si>
  <si>
    <t>014576121</t>
  </si>
  <si>
    <t>Tract-1957.02</t>
  </si>
  <si>
    <t>92H6-PL-181</t>
  </si>
  <si>
    <t>P3574</t>
  </si>
  <si>
    <t>1 - RReyes (UPI) 170510; 2-RMcCreary (UPI) 170905; 3-RMcCreary (UPI) 170927; 3- AMartin (UPI) 190923; Global-Engineering (UPI) 200227; 4-MZakeri (UPI) 200422; 5-AKraus (UPI) 200428; Global-KWooff (UPI) 210408; 5-KWooff (UPI) 210716</t>
  </si>
  <si>
    <t>1-updated UPIDrawingNo_Primary, TMEPDrawingNo, DrawType, DrawTypeSurvey; 2-Updated constructionmethod, dwgtitle; Update Typical Code; 3- Moved to match 005.24; Global-TMEPDrawingNo; 4-Description, Location; 5-KMCDrawName; Global-DrawingRevision_Primary; 5-DrawingRevision_Primary</t>
  </si>
  <si>
    <t>P3574.2</t>
  </si>
  <si>
    <t>01-13283-M002-XT0418501 RB</t>
  </si>
  <si>
    <t>{CA382C28-1FCB-48FD-A2A6-AFC4EF0B8AC6}</t>
  </si>
  <si>
    <t>T4962</t>
  </si>
  <si>
    <t>SPECTRA ENERGY TRANSMISSION TRAIL</t>
  </si>
  <si>
    <t>1- ALS (UPI) 191127; Global-Engineering (UPI) 200227; Global-AKraus (UPI) 200611; Global-SSantos (UPI) 200611; Global-KWooff (UPI) 210408; 2-KWooff (UPI) 210716</t>
  </si>
  <si>
    <t>1- Description; Global-TMEPDrawingNo; Global-KMCDrawName; Global-TypeCL; Global-DrawingRevision_Primary; 2-DrawingRevision_Primary</t>
  </si>
  <si>
    <t>T4962.0</t>
  </si>
  <si>
    <t>01-13283-M002-XT0958901 RB</t>
  </si>
  <si>
    <t>{379EDF5E-D7F8-480B-9411-E28B81C1EEE1}</t>
  </si>
  <si>
    <t>U7328</t>
  </si>
  <si>
    <t>UNKNOWN</t>
  </si>
  <si>
    <t>UNKNOWN BURIED CABLE</t>
  </si>
  <si>
    <t>1-AKraus (UPI) 210707; 2-AKraus (UPI) 210715; 3-KWooff (UPI) 210716; 4-AKraus (UPI) 220216</t>
  </si>
  <si>
    <t>1-Updated OwnerCL, Description, DrawType, TMEPDrawingNo, DrawingRevision; 2-KMCDrawName; 3-DrawingRevision_Primary; 4-OwnerCL, Description</t>
  </si>
  <si>
    <t>U7328.0</t>
  </si>
  <si>
    <t>01-13283-M002-XT0290101 RA</t>
  </si>
  <si>
    <t>PROPOSED PIPELINE CROSSING
FRASER VALLEY REGIONAL DISTRICT ROAD\PWITHIN 
D-59-F/92H6
FRASER VALLEY - BRITISH COLUMBIA</t>
  </si>
  <si>
    <t>{AB91BD42-312E-40DF-8FCE-3BC9C5FD12FE}</t>
  </si>
  <si>
    <t>014572320</t>
  </si>
  <si>
    <t>Tract-PC7100</t>
  </si>
  <si>
    <t>059</t>
  </si>
  <si>
    <t>92H6-RD-180</t>
  </si>
  <si>
    <t>T4085</t>
  </si>
  <si>
    <t>1-AKraus (UPI) 170428; 2-EFrisch (KMC) email 170613; 3-MMillard (UPI) 170719; 4-WLoper (KMC) 170809; 5- AMartin (UPI) 190923; Global-Engineering (UPI) 200227; Global-SSantos (UPI) 200611</t>
  </si>
  <si>
    <t>1- Updated OwnerCL; 2-Changed OwnerCL; 3-updated Respon4Agree; 4-updated OwnerCL; 5- Moved to match 005.24; Global-TMEPDrawingNo; Global-TypeCL</t>
  </si>
  <si>
    <t>T4085.1</t>
  </si>
  <si>
    <t>{652959F2-D56E-47D8-A1B1-59EDBDEA0339}</t>
  </si>
  <si>
    <t>P5976</t>
  </si>
  <si>
    <t>P5976.0</t>
  </si>
  <si>
    <t>01-13283-M002-XT0620301 RA</t>
  </si>
  <si>
    <t>{EBA3FD86-5435-4068-ACB9-0B8159C65686}</t>
  </si>
  <si>
    <t>19731-505-TYP-06202</t>
  </si>
  <si>
    <t>01-13283-M002-PT620201</t>
  </si>
  <si>
    <t>AF</t>
  </si>
  <si>
    <t>RIGHT OF WAY</t>
  </si>
  <si>
    <t>P5978</t>
  </si>
  <si>
    <t>SPECTRA ENERGY TRANSMISSION ROW</t>
  </si>
  <si>
    <t>1-AKraus (UPI) 200708; Global-SSantos (UPI) 200804; Global-AKraus (UPI) 210128</t>
  </si>
  <si>
    <t>1-OwnerCL, Drawing details, Construction Method, KMCDrawName; Global-fix/add drawing details; Global-Attributes</t>
  </si>
  <si>
    <t>P5978.0</t>
  </si>
  <si>
    <t>014576368</t>
  </si>
  <si>
    <t>Tract-1957</t>
  </si>
  <si>
    <t>01-13283-M002-XT0290001 RB</t>
  </si>
  <si>
    <t>PROPOSED PIPELINE CROSSING
FRASER VALLEY REGIONAL DISTRICT BURIED PIPE
WITHIN 
D-30-J/92H4
FRASER VALLEY - BRITISH COLUMBIA</t>
  </si>
  <si>
    <t>{09287F93-571E-4996-9D97-31E1701E0401}</t>
  </si>
  <si>
    <t>92H6-PL-299</t>
  </si>
  <si>
    <t>FOREIGN PIPELINE</t>
  </si>
  <si>
    <t>P3831</t>
  </si>
  <si>
    <t>Pvt Owner - Michael Robert Poole</t>
  </si>
  <si>
    <t>PRIVATE U/G PIPE</t>
  </si>
  <si>
    <t>1-Akraus (UPI) 170525; 2-JFietz (UPI) 180306; 3-AKraus (UPI) 190403; 4- AMartin (UPI) 190923; Global-Engineering (UPI) 200227; 5-AKraus (UPI) 210318</t>
  </si>
  <si>
    <t>1-changed OwnerCL; 2-OwnerCL; 3-OwnerCL; 4- Moved to match 005.24; Global-TMEPDrawingNo; 5-OwnerCL, Description, KMCDrawName</t>
  </si>
  <si>
    <t>P3831.0</t>
  </si>
  <si>
    <t>01-13283-M002-XT0953201 RA</t>
  </si>
  <si>
    <t>{9687043B-5857-41DA-B8F7-F1BC0F0A6D9A}</t>
  </si>
  <si>
    <t>014574578</t>
  </si>
  <si>
    <t>Tract-1955</t>
  </si>
  <si>
    <t>058</t>
  </si>
  <si>
    <t>92H6-CA-526</t>
  </si>
  <si>
    <t>DEPTH 0.9</t>
  </si>
  <si>
    <t>U7307</t>
  </si>
  <si>
    <t>U7307.0</t>
  </si>
  <si>
    <t>{F03C29E3-DC82-483B-B835-3B1FEE8264DD}</t>
  </si>
  <si>
    <t>92H6-PL-525</t>
  </si>
  <si>
    <t>P7041</t>
  </si>
  <si>
    <t>P7041.0</t>
  </si>
  <si>
    <t>{40DB0CBC-F943-436A-AC48-D2C3861A1DF6}</t>
  </si>
  <si>
    <t>T4915</t>
  </si>
  <si>
    <t>PVT DRIVEWAY - EVAN JAMES BELL</t>
  </si>
  <si>
    <t>1-AKraus (UPI) 170428; 2-EFrisch (KMC) email 170613; 3-MMillard (UPI) 170719; 4-WLoper (KMC) 170809; 5- AMartin (UPI) 190923; 6 - AKraus (UPI) 191028; Global-Engineering (UPI) 200227; Global-AKraus (UPI) 210128</t>
  </si>
  <si>
    <t>1- Updated OwnerCL; 2-Changed OwnerCL; 3-updated Respon4Agree; 4-updated OwnerCL; 5- Moved to match 005.24; 6 - OwnerCL, Description, Reson4Agree; Global-TMEPDrawingNo; Global-Attributes</t>
  </si>
  <si>
    <t>T4915.0</t>
  </si>
  <si>
    <t>01-13283-M002-XT0418301 RA</t>
  </si>
  <si>
    <t>{34C6EB55-11B0-4592-842B-76517FFFBFB4}</t>
  </si>
  <si>
    <t>U5573</t>
  </si>
  <si>
    <t>1-Global-Engineering (UPI) 200227; Global-AKraus (UPI) 210128; 2-AKraus (UPI) 210914; 3-AKraus (UPI) 211021; 4-AKraus (UPI) 211103</t>
  </si>
  <si>
    <t>1-Global-TMEPDrawingNo; Global-Attributes; 2-Moved; 3-KMCDrawName, Respon4Agree; 4-TMCDrawName</t>
  </si>
  <si>
    <t>U5573.0</t>
  </si>
  <si>
    <t>{B16BFC1C-6F87-45DE-A928-F6E69CFB49A4}</t>
  </si>
  <si>
    <t>U5572</t>
  </si>
  <si>
    <t>1-Global-Engineering (UPI) 200227; Global-AKraus (UPI) 210128; 2-AKraus (UPI) 210914; 3-AKraus (UPI) 211021; 4-AKraus (UPI) 211103; 5-AKraus (UPI) 220127</t>
  </si>
  <si>
    <t>1-Global-TMEPDrawingNo; Global-Attributes; 2-Moved; 3-KMCDrawName, Respon4Agree; 4-TMCDrawName; 5-Owner, Description, Respon4agree;</t>
  </si>
  <si>
    <t>U5572.0</t>
  </si>
  <si>
    <t>{8E7AAD51-FA45-464B-A2E6-889BA8D99357}</t>
  </si>
  <si>
    <t>T6108</t>
  </si>
  <si>
    <t>T6108.0</t>
  </si>
  <si>
    <t>{D1582591-812B-456D-BCB3-415CA37B235C}</t>
  </si>
  <si>
    <t>011202874</t>
  </si>
  <si>
    <t>Tract-1950</t>
  </si>
  <si>
    <t>92H6-PL-533</t>
  </si>
  <si>
    <t>P7049</t>
  </si>
  <si>
    <t>P7049.0</t>
  </si>
  <si>
    <t>{47C48624-313C-400D-83A8-59E53B842179}</t>
  </si>
  <si>
    <t>T5231</t>
  </si>
  <si>
    <t>T5231.0</t>
  </si>
  <si>
    <t>{BA571B9B-5128-4F8B-B41C-12E4882DEA53}</t>
  </si>
  <si>
    <t>T5234</t>
  </si>
  <si>
    <t>T5234.0</t>
  </si>
  <si>
    <t>{09475C9F-24E8-443F-9DA8-B8F377AB8CF6}</t>
  </si>
  <si>
    <t>92H6-PL-532</t>
  </si>
  <si>
    <t>P7048</t>
  </si>
  <si>
    <t>P7048.0</t>
  </si>
  <si>
    <t>{C1DE6BA3-8C13-4126-8EA5-E3BC3406859F}</t>
  </si>
  <si>
    <t>P7216</t>
  </si>
  <si>
    <t>PRIVATE ABOVE GROUND PVC WATER PIPE</t>
  </si>
  <si>
    <t>P7216.0</t>
  </si>
  <si>
    <t>PIN 4066871 4066611</t>
  </si>
  <si>
    <t>Tract-PC7102.01</t>
  </si>
  <si>
    <t>11075 - REV. 0</t>
  </si>
  <si>
    <t>01-13283-M002-XT0289901 RB</t>
  </si>
  <si>
    <t>PROPOSED PIPELINE CROSSING
FRASER VALLEY REGIONAL DISTRICT
WITHIN 
A-67-F/92H6
FRASER VALLEY - BRITISH COLUMBIA</t>
  </si>
  <si>
    <t>{5E984EE4-B7C5-4345-82FE-B3BEE27FF933}</t>
  </si>
  <si>
    <t>UCL 90</t>
  </si>
  <si>
    <t>Tract-PC7097.01</t>
  </si>
  <si>
    <t>067</t>
  </si>
  <si>
    <t>92H6-RD-176</t>
  </si>
  <si>
    <t>T4084</t>
  </si>
  <si>
    <t>1-AKraus (UPI) 170428; 2-EFrisch (KMC) email 170613; 3-MMillard (UPI) 170719; 4-WLoper (KMC) 170809; 5- JHoglund (UPI) 190911; 6- AMartin (UPI) 190923; Global-Engineering (UPI) 200227; Global-SSantos (UPI) 200611</t>
  </si>
  <si>
    <t>1- Updated OwnerCL; 2-Changed OwnerCL; 3-updated Respon4Agree; 4-updated OwnerCL; 5- BCGRID; 6- Moved to match 005.24; Global-TMEPDrawingNo; Global-TypeCL</t>
  </si>
  <si>
    <t>T4084.1</t>
  </si>
  <si>
    <t>01-13283-M002-XT0289801 RA</t>
  </si>
  <si>
    <t>PROPOSED PIPELINE CROSSING_x000D_
TELUS BURIED CABLE_x000D_
WITHIN _x000D_
A-67-F/92H6_x000D_
FRASER VALLEY - BRITISH COLUMBIA</t>
  </si>
  <si>
    <t>{272B57EB-31F0-41E2-AB79-2A6B74AFFC6B}</t>
  </si>
  <si>
    <t>92H6-CA-175</t>
  </si>
  <si>
    <t>U4151</t>
  </si>
  <si>
    <t>1- Description; 2- BCGRID; 3- Moved to match 005.24; Global-TMEPDrawingNo; Global-TypeCL; Global-SSantos (UPI) 200610</t>
  </si>
  <si>
    <t>1- Description; 2- BCGRID; 3- Moved to match 005.24; Global-TMEPDrawingNo; Global-TypeCL</t>
  </si>
  <si>
    <t>U4151.1</t>
  </si>
  <si>
    <t>01-13283-M002-XT0289301 RB</t>
  </si>
  <si>
    <t>PROPOSED PIPELINE CROSSING
TELUS BURIED CABLE(S)\PWITHIN 
B-66-F/92H6
FRASER VALLEY - BRITISH COLUMBIA</t>
  </si>
  <si>
    <t>{F2C4BE8D-3497-496D-A87C-815BC662E952}</t>
  </si>
  <si>
    <t>017531161</t>
  </si>
  <si>
    <t>Tract-PC7097.02</t>
  </si>
  <si>
    <t>92H6-CA-172</t>
  </si>
  <si>
    <t>U4148</t>
  </si>
  <si>
    <t>1- Description; 2- Drawing Info; 3- Drawing Info; Global-TMEPDrawingNo; Global-TypeCL; Global-SSantos (UPI) 200610</t>
  </si>
  <si>
    <t>1- Description; 2- Drawing Info; 3- Drawing Info; Global-TMEPDrawingNo; Global-TypeCL</t>
  </si>
  <si>
    <t>U4148.0</t>
  </si>
  <si>
    <t>PIN 4066451</t>
  </si>
  <si>
    <t>{A63F8947-FFBB-44B0-85C7-096D7A3FAB4A}</t>
  </si>
  <si>
    <t>19731-505-SSW-03250</t>
  </si>
  <si>
    <t>01-13283-M002-XH0325001</t>
  </si>
  <si>
    <t xml:space="preserve">Othello Road </t>
  </si>
  <si>
    <t>92H6-RD-169</t>
  </si>
  <si>
    <t>LKI Segment: 2005</t>
  </si>
  <si>
    <t>T4083</t>
  </si>
  <si>
    <t>1-Global-Engineering (UPI) 200227; Global-AKraus (UPI) 210128; Global-KWooff (UPI) 210722</t>
  </si>
  <si>
    <t>T4083.2</t>
  </si>
  <si>
    <t>01-13283-M002-XT0289201 RB</t>
  </si>
  <si>
    <t>PROPOSED PIPELINE CROSSING
KINDERMORGAN CANADA INC. BURIED PIPE
WITHIN R/W PLAN KAP237G\PA-66-F/92H6
FRASER VALLEY - BRITISH COLUMBIA</t>
  </si>
  <si>
    <t>{74DEEE9C-003B-46EB-8ECC-FDFCDC1E2C12}</t>
  </si>
  <si>
    <t>015153673</t>
  </si>
  <si>
    <t>Tract-1943</t>
  </si>
  <si>
    <t>92H6-PL-168</t>
  </si>
  <si>
    <t>DEPTH 1.47</t>
  </si>
  <si>
    <t>P3573</t>
  </si>
  <si>
    <t>1-RMcCreary (UPI) 170905; 2-RMcCreary (UPI) 170927; 3 - MZakeri (UPI) 191209; Global-Engineering (UPI) 200227; Global-AKraus (UPI) 200607; Global-AKraus (UPI) 210128; Global-KWooff (UPI) 210722</t>
  </si>
  <si>
    <t>1-Updated dwgtype, dwgtitle,dwgnumbers; 2-Update Typical Code; 3 - Drawing Info; Global-TMEPDrawingNo; Global-KMCDrawName, OwnerCL, Description; Global-Attributes; Global-DrawingRevision</t>
  </si>
  <si>
    <t>P3573.2</t>
  </si>
  <si>
    <t>01-13283-M002-XT0566401 RA</t>
  </si>
  <si>
    <t>{D8E2714A-2D42-47E7-A61D-84631E099619}</t>
  </si>
  <si>
    <t>19731-505-SSW-03245</t>
  </si>
  <si>
    <t>01-13283-M002-XU0324501</t>
  </si>
  <si>
    <t>Tract-ADJ190.02</t>
  </si>
  <si>
    <t>92H6-PL-166</t>
  </si>
  <si>
    <t>P3572</t>
  </si>
  <si>
    <t>1 - RReyes (UPI) 170510; 2-RMcCreary (UPI) 170905; 3-RMcCreary (UPI) 170927; Global-Engineering (UPI) 20022; 4-MZakeri (UPI) 200422; 5-AKraus (UPI) 200428</t>
  </si>
  <si>
    <t>1-updated UPIDrawingNo_Primary, TMEPDrawingNo, DrawType, DrawTypeSurvey; 2-Updated constructionmethod, dwgtitle; Update Typical Code; Global-TMEPDrawingNo; 4-Description, Location; 5-KMCDrawName</t>
  </si>
  <si>
    <t>P3572.2</t>
  </si>
  <si>
    <t>{4CD4E8C0-2A1E-4A99-8AB0-7C8F60408BA4}</t>
  </si>
  <si>
    <t>01-13283-M002-XH0324001</t>
  </si>
  <si>
    <t>U7311</t>
  </si>
  <si>
    <t>Global-KWooff (UPI) 210722</t>
  </si>
  <si>
    <t>Global-DrawingRevision</t>
  </si>
  <si>
    <t>U7311.0</t>
  </si>
  <si>
    <t>01-13283-M002-XT0289101 RA</t>
  </si>
  <si>
    <t>PROPOSED PIPELINE CROSSING
MINISTRY OF TRANSPORTATION &amp; INFRASTRUCTURE\PROAD(S)
WITHIN 
D-66-F/92H6
FRASER VALLEY - BRITISH COLUMBIA</t>
  </si>
  <si>
    <t>{1842C55B-F7AA-47ED-B967-8E224288D169}</t>
  </si>
  <si>
    <t>19731-505-SSW-03240</t>
  </si>
  <si>
    <t>92H6-RD-165</t>
  </si>
  <si>
    <t>T4081</t>
  </si>
  <si>
    <t>OTHELLO RD ONRAMP</t>
  </si>
  <si>
    <t>1-RMcCreary (UPI) 170927; Global-Engineering (UPI) 200227; Global-AKraus (UPI) 210128; Global-KWooff (UPI) 210722</t>
  </si>
  <si>
    <t>1-Update GTechComments, GTFldCompleteDate; Global-TMEPDrawingNo; Global-Attributes; Global-DrawingRevision</t>
  </si>
  <si>
    <t>T4081.2</t>
  </si>
  <si>
    <t>{E6E4B9D7-37FF-4DD1-8FF9-C03D59F33C46}</t>
  </si>
  <si>
    <t>92H6-RD-164</t>
  </si>
  <si>
    <t>T4082</t>
  </si>
  <si>
    <t>OTHELLO RD OFFRAMP</t>
  </si>
  <si>
    <t>1-RMcCreary (UPI) 170927; Global-Engineering (UPI) 200227; Global-Engineering (UPI) 200313; Global-AKraus (UPI) 210128; Global-KWooff (UPI) 210722</t>
  </si>
  <si>
    <t>1-Update GTechComments, GTFldCompleteDate; Global-TMEPDrawingNo; Global-KMCDrawName; Global-Attributes; Global-DrawingRevision</t>
  </si>
  <si>
    <t>T4082.2</t>
  </si>
  <si>
    <t>{5031D5F9-71DE-4E89-A447-3AE43BBFA9B4}</t>
  </si>
  <si>
    <t>92H6-RD-163</t>
  </si>
  <si>
    <t>T4080</t>
  </si>
  <si>
    <t>T4080.2</t>
  </si>
  <si>
    <t>01-13283-M002-XT0288901 RA</t>
  </si>
  <si>
    <t>PROPOSED PIPELINE CROSSING_x000D_
TELUS BURIED CABLE_x000D_
WITHIN _x000D_
D-66-F/92H6_x000D_
FRASER VALLEY - BRITISH COLUMBIA</t>
  </si>
  <si>
    <t>{99671206-BBF6-4760-BB22-83E232A208E2}</t>
  </si>
  <si>
    <t>92H6-CA-162</t>
  </si>
  <si>
    <t>U4145</t>
  </si>
  <si>
    <t>1-Updated dwgtype, dwgtitle,dwgnumbers; 2-Update Typical Code, GTechComments, GTFldCompleteDate; 3- Description; Global-TMEPDrawingNo; Global-TypeCL; Global-SSantos (UPI) 200610; Global-AKraus (UPI) 210128</t>
  </si>
  <si>
    <t>1-Updated dwgtype, dwgtitle,dwgnumbers; 2-Update Typical Code, GTechComments, GTFldCompleteDate; 3- Description; Global-TMEPDrawingNo; Global-TypeCL; Global-Attributes</t>
  </si>
  <si>
    <t>U4145.1</t>
  </si>
  <si>
    <t>01-13283-M002-XT0288801 RA</t>
  </si>
  <si>
    <t>PROPOSED PIPELINE CROSSING
JASON JOHN DOUGLAS OUIMETTE PRIVATE DRIVEWAY
WITHIN 
D-66-F/92H6
FRASER VALLEY - BRITISH COLUMBIA</t>
  </si>
  <si>
    <t>{C70DB2DB-162B-4C62-9212-0E0CD83B60F7}</t>
  </si>
  <si>
    <t>028832531</t>
  </si>
  <si>
    <t>Tract-1941.01</t>
  </si>
  <si>
    <t>92H6-RD-320</t>
  </si>
  <si>
    <t>T4369</t>
  </si>
  <si>
    <t>Pvt driveway-Jason John Douglas Ouimette</t>
  </si>
  <si>
    <t>T4369.0</t>
  </si>
  <si>
    <t>01-13283-M002-XT0288501 RC</t>
  </si>
  <si>
    <t xml:space="preserve">PROPOSED PIPELINE CROSSING
BC HYDRO O/H DISTRIBUTION POWER LINE
WITHIN
D-66-F/92H6
FRASER VALLEY R.D. - BRITISH COLUMBIA
</t>
  </si>
  <si>
    <t>{1688AD73-1AF8-4F52-B5EA-C8FBF5F18AB1}</t>
  </si>
  <si>
    <t>92H6-OH-319</t>
  </si>
  <si>
    <t>U4396</t>
  </si>
  <si>
    <t>1-CMaier (UPI) 180403; 2-AKraus (UPI) 181018; Global-Engineering (UPI) 200227; Global-Engineering (UPI) 200313; Global-AKraus (UPI) 210128; 3-AKraus (UPI) 220127</t>
  </si>
  <si>
    <t>1-Respon4Agree; 2-Change Response4Agree; Global-TMEPDrawingNo; Global-KMCDrawName; Global-Attributes; 3-KMCDrawName;</t>
  </si>
  <si>
    <t>U4396.0</t>
  </si>
  <si>
    <t>01-13283-M002-XT0288401 RC</t>
  </si>
  <si>
    <t>PROPOSED PIPELINE CROSSING
CITY OF HOPE ROAD
WITHIN 
D-66-F/92H6
FRASER VALLEY - BRITISH COLUMBIA</t>
  </si>
  <si>
    <t>{F408F002-5CCE-4357-8157-8B776B6C6290}</t>
  </si>
  <si>
    <t>92H6-RD-157</t>
  </si>
  <si>
    <t>T4077</t>
  </si>
  <si>
    <t>Pvt Land-Jason John Douglas Ouimette</t>
  </si>
  <si>
    <t>T4077.1</t>
  </si>
  <si>
    <t>01-13283-M002-XT0288201 RA</t>
  </si>
  <si>
    <t>{B631C821-DBBC-4C7E-B29E-891072C7E7F1}</t>
  </si>
  <si>
    <t>92H6-OH-318</t>
  </si>
  <si>
    <t>U4395</t>
  </si>
  <si>
    <t>1-AKraus (UPI) 171123; Global-Engineering (UPI) 200227; Global-AKraus (UPI) 210128</t>
  </si>
  <si>
    <t>U4395.0</t>
  </si>
  <si>
    <t>01-13283-M002-XT0288101 RA</t>
  </si>
  <si>
    <t>{E2ABA051-B37C-419A-9D6D-289AD73192EB}</t>
  </si>
  <si>
    <t>92H6-RD-156</t>
  </si>
  <si>
    <t>T4076</t>
  </si>
  <si>
    <t>T4076.1</t>
  </si>
  <si>
    <t>01-13283-M002-XT0288001 RB</t>
  </si>
  <si>
    <t>{272008F0-D78E-47B1-9902-B5B084BC4F10}</t>
  </si>
  <si>
    <t>U5333</t>
  </si>
  <si>
    <t>U5333.0</t>
  </si>
  <si>
    <t>{D186BBD5-BC5D-4DE3-96AA-1E3B6344FA9D}</t>
  </si>
  <si>
    <t>92H6-OH-317</t>
  </si>
  <si>
    <t>U4394</t>
  </si>
  <si>
    <t>U4394.0</t>
  </si>
  <si>
    <t>11074 - REV. 0</t>
  </si>
  <si>
    <t>U4537.0</t>
  </si>
  <si>
    <t>01-13283-M002-XT0287901 RB</t>
  </si>
  <si>
    <t>PROPOSED PIPELINE CROSSING
KINDERMORGAN CANADA INC. BURIED PIPE
WITHIN R/W PLAN KAP1317A
A-86-F/92H6
FRASER VALLEY - BRITISH COLUMBIA</t>
  </si>
  <si>
    <t>{F925BDE3-5EA9-4C36-8B86-E2412F5A6E9D}</t>
  </si>
  <si>
    <t>014576210</t>
  </si>
  <si>
    <t>Tract-1937.01</t>
  </si>
  <si>
    <t>086</t>
  </si>
  <si>
    <t>92H6-PL-154</t>
  </si>
  <si>
    <t>P3571</t>
  </si>
  <si>
    <t>1-Global-TMEPDrawingNo; Global-KMCDrawName, OwnerCL, Description</t>
  </si>
  <si>
    <t>P3571.1</t>
  </si>
  <si>
    <t>014576376</t>
  </si>
  <si>
    <t>11073 - REV. 0</t>
  </si>
  <si>
    <t>01-13283-M002-XT0287501 RB</t>
  </si>
  <si>
    <t>PROPOSED PIPELINE CROSSING
KINDERMORGAN CANADA INC. BURIED PIPE
WITHIN R/W PLAN KAP1317A\PD-86-F/92H6
FRASER VALLEY - BRITISH COLUMBIA</t>
  </si>
  <si>
    <t>{ADAFA849-C8BE-4CD5-8401-F0E31102D518}</t>
  </si>
  <si>
    <t>19731-505-SSW-03220</t>
  </si>
  <si>
    <t>01-13283-M002-XH0322001</t>
  </si>
  <si>
    <t xml:space="preserve">Highway 5 </t>
  </si>
  <si>
    <t>UCL 89</t>
  </si>
  <si>
    <t>Tract-ADJ194.01</t>
  </si>
  <si>
    <t>92H6-PL-146</t>
  </si>
  <si>
    <t>P3570</t>
  </si>
  <si>
    <t>1-RMcCreary (UPI) 170905; 2-RMcCreary (UPI) 170927; Global-Engineering (UPI) 200227; Global-AKraus (UPI) 200607; Global-AKraus (UPI) 210128; Global-KWooff (UPI) 210722</t>
  </si>
  <si>
    <t>1-Updated dwgtype, dwgtitle,dwgnumbers; 2-Update Typical Code; Global-TMEPDrawingNo; Global-KMCDrawName, OwnerCL, Description; Global-Attributes; Global-DrawingRevision</t>
  </si>
  <si>
    <t>P3570.1</t>
  </si>
  <si>
    <t>01-13283-M002-XT0287401 RD</t>
  </si>
  <si>
    <t xml:space="preserve">PROPOSED PIPELINE CROSSING
BC HYDRO O/H DISTRIBUTION POWER LINE
&amp; TELUS COMMUNICATIONS INC. O/H CABLE
WITHIN
D-86-F/92H6
FRASER VALLEY R.D.-BRITISH COLUMBIA
</t>
  </si>
  <si>
    <t>{4516230F-D4AB-4106-83B6-E4285B9944D2}</t>
  </si>
  <si>
    <t>U4581</t>
  </si>
  <si>
    <t>1-RMcCreary (UPI) 170905; 2-RMcCreary (UPI) 170927; Global-Engineering (UPI) 200227; 3-AKraus (UPI) 200511; 4-AKraus (UPI) 200806; Global-AKraus (UPI) 210128; Global-KWooff (UPI) 210722</t>
  </si>
  <si>
    <t>1-Updated dwgtype, dwgtitle,dwgnumbers; 2-Update Typical Code; Global-TMEPDrawingNo; 3-KMCDrawName; 4-KMCDrawName; Global-Attributes; Global-DrawingRevision</t>
  </si>
  <si>
    <t>U4581.0</t>
  </si>
  <si>
    <t>PROPOSED PIPELINE CROSSING BC HYDRO O/H DISTRIBUTION POWER LINE &amp; TELUS COMMUNICATION INC. O/H CABLE WITHIN D-86-F/92H6  FRASER VALLEY R.D. - BRITISH COLUMBIA</t>
  </si>
  <si>
    <t>{D7A73712-A9FA-45D7-8C95-3A01D95D5F10}</t>
  </si>
  <si>
    <t>92H6-OH-280</t>
  </si>
  <si>
    <t>U4139</t>
  </si>
  <si>
    <t>U4139.1</t>
  </si>
  <si>
    <t>01-13283-M002-XT0287601 RB</t>
  </si>
  <si>
    <t>PROPOSED PIPELINE CROSSING_x000D_
TELUS BURIED CABLE(S)_x000D_
WITHIN _x000D_
D-86-F/92H6_x000D_
FRASER VALLEY - BRITISH COLUMBIA</t>
  </si>
  <si>
    <t>{53548647-AEAA-4678-962A-F3F01E755115}</t>
  </si>
  <si>
    <t>92H6-CA-152</t>
  </si>
  <si>
    <t>U4142</t>
  </si>
  <si>
    <t>1-Updated dwgtype, dwgtitle,dwgnumbers; 2-Update Typical Code; 3- Description; Global-TMEPDrawingNo; Global-KMCDrawName; Global-TypeCL; Global-SSantos (UPI) 200610; Global-AKraus (UPI) 210128; Global-KWooff (UPI) 210722</t>
  </si>
  <si>
    <t>1-Updated dwgtype, dwgtitle,dwgnumbers; 2-Update Typical Code; 3- Description; Global-TMEPDrawingNo; Global-KMCDrawName; Global-TypeCL; Global-Attributes; Global-DrawingRevision</t>
  </si>
  <si>
    <t>U4142.2</t>
  </si>
  <si>
    <t>{BC4C05D3-F769-4CD6-9FB9-6EE3DBCAD6F8}</t>
  </si>
  <si>
    <t>92H6-RD-149</t>
  </si>
  <si>
    <t>T4075</t>
  </si>
  <si>
    <t>COQUIHALLA HIGHWAY NO 5</t>
  </si>
  <si>
    <t>T4075.1</t>
  </si>
  <si>
    <t>{7B71485B-13E8-454B-A7E3-910A32A2ED62}</t>
  </si>
  <si>
    <t>014571048</t>
  </si>
  <si>
    <t>Tract-1914.16</t>
  </si>
  <si>
    <t>92H6-RD-148</t>
  </si>
  <si>
    <t>LKI Segment: 2000</t>
  </si>
  <si>
    <t>T4074</t>
  </si>
  <si>
    <t>T4074.1</t>
  </si>
  <si>
    <t>01-13283-M002-XT0287301 RA</t>
  </si>
  <si>
    <t>PROPOSED PIPELINE CROSSING
MINISTRY OF TRANSPORTATION &amp; INFRASTRUCTURE\PROAD
WITHIN 
D-86-F/92H6
FRASER VALLEY - BRITISH COLUMBIA</t>
  </si>
  <si>
    <t>{7C033FC9-A737-4BF5-8243-95AE3840784A}</t>
  </si>
  <si>
    <t>92H6-RD-147</t>
  </si>
  <si>
    <t>T4073</t>
  </si>
  <si>
    <t>UNSIGNED ROAD</t>
  </si>
  <si>
    <t>1-Global-Engineering (UPI) 200227; Global-Engineering (UPI) 200313; Global-AKraus (UPI) 210128; Global-KWooff (UPI) 210722</t>
  </si>
  <si>
    <t>1-Global-TMEPDrawingNo; Global-KMCDrawName; Global-Attributes; Global-DrawingRevision</t>
  </si>
  <si>
    <t>T4073.3</t>
  </si>
  <si>
    <t>01-13283-M002-XT0956701 RA</t>
  </si>
  <si>
    <t>{C8F44BA4-2D77-4A5D-9A14-6E2E182A2864}</t>
  </si>
  <si>
    <t>003931960</t>
  </si>
  <si>
    <t>Tract-1936</t>
  </si>
  <si>
    <t>DEPTH 0.085</t>
  </si>
  <si>
    <t>U7323.0</t>
  </si>
  <si>
    <t>TMPL BURIED CATHODIC CABLE</t>
  </si>
  <si>
    <t>01-13283-M002-XT0340701 RC</t>
  </si>
  <si>
    <t xml:space="preserve">PROPOSED PIPELINE CROSSING
KINDER MORGAN CANADA INC. BURIED POWER CABLE
WITHIN
D-86-F/92H6
FRASER VALLEY  - BRITISH COLUMBIA
</t>
  </si>
  <si>
    <t>{DF0CD89E-EE77-4311-866E-022D95F0CD2C}</t>
  </si>
  <si>
    <t>004669029</t>
  </si>
  <si>
    <t>U/G POWER CABLE</t>
  </si>
  <si>
    <t>U4666</t>
  </si>
  <si>
    <t>1-MMillard (UPI) 170614; 2-RMcCreary (UPI) 170905; 3-AKraus (UPI) 180307; Global-Engineering (UPI) 200227; Global-AKraus (UPI) 200607; Global-AKraus (UPI) 210128; Global-KWooff (UPI) 210722</t>
  </si>
  <si>
    <t>1-updated EffectiveFromDate, DrawTypeSurvey; 2-Updated constructionmethod, dwgtype, dwgtitle,dwgnumbers; 3-OwnerCL, Description; Global-TMEPDrawingNo; Global-KMCDrawName, OwnerCL, Description; Global-Attributes; Global-DrawingRevision</t>
  </si>
  <si>
    <t>U4666.0</t>
  </si>
  <si>
    <t>01-13283-M002-XT0287101 RC</t>
  </si>
  <si>
    <t xml:space="preserve">PROPOSED PIPELINE CROSSING
BC HYDRO O/H DISTRIBUTION POWER LINE
WITHIN
D-86-F/92H6
FRASER VALLEY R.D. - BRITISH COLUMBIA
</t>
  </si>
  <si>
    <t>{1C663901-26ED-410B-9D1C-09258413661C}</t>
  </si>
  <si>
    <t>19731-505-SSW-03210</t>
  </si>
  <si>
    <t>01-13283-M002-XW0321001</t>
  </si>
  <si>
    <t>005498058</t>
  </si>
  <si>
    <t>Tract-1934</t>
  </si>
  <si>
    <t>92H6-OH-291</t>
  </si>
  <si>
    <t>U4137</t>
  </si>
  <si>
    <t>1-RMcCreary (UPI) 170905; 2-RMcCreary (UPI) 170927; Global-Engineering (UPI) 200227; Global-Engineering (UPI) 200313; 3-AKraus (UPI) 200511; Global-AKraus (UPI) 210128</t>
  </si>
  <si>
    <t>1-Updated dwgtype, dwgtitle,dwgnumbers; 2-Update Typical Code; Global-TMEPDrawingNo; Global-KMCDrawName; 3-KMCDrawName; Global-Attributes</t>
  </si>
  <si>
    <t>U4137.1</t>
  </si>
  <si>
    <t>{33158B19-3C79-4B19-B551-422F98F00E16}</t>
  </si>
  <si>
    <t>005498074</t>
  </si>
  <si>
    <t>Tract-1933.01</t>
  </si>
  <si>
    <t>T5046</t>
  </si>
  <si>
    <t>Canadian National Railway</t>
  </si>
  <si>
    <t>CN RAIL</t>
  </si>
  <si>
    <t>CN RAIL RAILWAY PLAN KAP1156CG</t>
  </si>
  <si>
    <t>RAILWAY PLAN KAP1156CG IN 092H06096F</t>
  </si>
  <si>
    <t>1-TMiles (UPI) 201007; Global-AKraus (UPI) 210128</t>
  </si>
  <si>
    <t>1-Moved, location info; Global-Attributes</t>
  </si>
  <si>
    <t>T5046.0</t>
  </si>
  <si>
    <t>096</t>
  </si>
  <si>
    <t>{35C808D3-0A26-46FB-9D1A-4B9E6EA05258}</t>
  </si>
  <si>
    <t>004669037</t>
  </si>
  <si>
    <t>Tract-1933</t>
  </si>
  <si>
    <t>T5042</t>
  </si>
  <si>
    <t>T5042.0</t>
  </si>
  <si>
    <t>T4073.2</t>
  </si>
  <si>
    <t>01-13283-M002-XT0286601 RC</t>
  </si>
  <si>
    <t>PROPOSED PIPELINE CROSSING_x000D_
TELUS BURIED CABLE(S)_x000D_
WITHIN _x000D_
A-6-K/92H6_x000D_
FRASER VALLEY - BRITISH COLUMBIA</t>
  </si>
  <si>
    <t>{4092C84E-F8A0-4834-B0C3-6174EF54A27C}</t>
  </si>
  <si>
    <t>19731-505-SSW-03209</t>
  </si>
  <si>
    <t>01-13283-M002-XU0320901</t>
  </si>
  <si>
    <t>004069501</t>
  </si>
  <si>
    <t>Tract-ADJ197.08</t>
  </si>
  <si>
    <t>006</t>
  </si>
  <si>
    <t>92H6-CA-141</t>
  </si>
  <si>
    <t>U4134</t>
  </si>
  <si>
    <t>KP 1029 Reroute (AR00650)</t>
  </si>
  <si>
    <t>1- PXID, Permit_PXID, VersionTag (rev issue from .3 - .2); 2- Description; 3- Drawing Info; Global-TMEPDrawingNo; 4-PrimaryDrawing_Revision; Global-KMCDrawName; Global-TypeCL; Global-SSantos (UPI) 200610; 5-UPI MOC1396 TCA (UPI) 220323; Global-AKraus (UPI) 220406</t>
  </si>
  <si>
    <t>1- PXID, Permit_PXID, VersionTag (rev issue from .3 - .2); 2- Description; 3- Drawing Info; Global-TMEPDrawingNo; 4-PrimaryDrawing_Revision; Global-KMCDrawName; Global-TypeCL; 5-Moved; Global-KMCDrawName</t>
  </si>
  <si>
    <t>1029+100 + 9</t>
  </si>
  <si>
    <t>U4134.2</t>
  </si>
  <si>
    <t>01-13283-M002-XT0566001 RB</t>
  </si>
  <si>
    <t>{AA4481D9-BBB4-48F1-9E45-DDCDC7F27D4C}</t>
  </si>
  <si>
    <t>014577925</t>
  </si>
  <si>
    <t>Tract-1931</t>
  </si>
  <si>
    <t>P4347</t>
  </si>
  <si>
    <t>1-Global-Engineering (UPI) 200227; 2-MZakeri (UPI) 200416; Global-AKraus (UPI) 200421; Global-AKraus (UPI) 220406</t>
  </si>
  <si>
    <t>1-Global-TMEPDrawingNo; 2-Description, PrimaryDrawing_Revision, moved to correct X,Y location; Global-KMCDrawName; Global-KMCDrawName</t>
  </si>
  <si>
    <t>P4347.0</t>
  </si>
  <si>
    <t>{8FC85051-485C-470A-8DE0-980400223E35}</t>
  </si>
  <si>
    <t>92H6-PL-140</t>
  </si>
  <si>
    <t>P3894</t>
  </si>
  <si>
    <t>NPS 36 SPECTRA ENERGY BURIED PIPE (ABANDONED)</t>
  </si>
  <si>
    <t>1-RMcCreary (UPI) 170905; 2-RMcCreary (UPI) 170927; Global-Engineering (UPI) 200227; 3-MZakeri (UPI) 200416; Global-AKraus (UPI) 200421; Global-AKraus (UPI) 220406</t>
  </si>
  <si>
    <t>1-Updated constructionmethod, dwgtype, dwgtitle,dwgnumbers based on crossing dwg; 2-Update Typical Code; Global-TMEPDrawingNo; 3-Description, PrimaryDrawing_Revision; Global-KMCDrawName; Global-KMCDrawName</t>
  </si>
  <si>
    <t>P3894.0</t>
  </si>
  <si>
    <t>01-13283-M002-XT0286201 RC</t>
  </si>
  <si>
    <t>{9C0EE165-129E-4593-9F64-0D4395F15188}</t>
  </si>
  <si>
    <t>92H6-CA-136</t>
  </si>
  <si>
    <t>U4175</t>
  </si>
  <si>
    <t>1-Updated constructionmethod, dwgtype, dwgtitle,dwgnumbers based on crossing dwg; 2-Update Typical Code; 3- Description; 4- Drawing Info; Global-TMEPDrawingNo; 5-PrimaryDrawing_Revision, moved to correct X, Y location; Global-KMCDrawName; Global-TypeCL; Global-SSantos (UPI) 200610; Global-AKraus (UPI) 220406</t>
  </si>
  <si>
    <t>1-Updated constructionmethod, dwgtype, dwgtitle,dwgnumbers based on crossing dwg; 2-Update Typical Code; 3- Description; 4- Drawing Info; Global-TMEPDrawingNo; 5-PrimaryDrawing_Revision, moved to correct X, Y location; Global-KMCDrawName; Global-TypeCL; Global-KMCDrawName</t>
  </si>
  <si>
    <t>U4175.3</t>
  </si>
  <si>
    <t>{E31CA060-3CBD-4A47-8166-EDA7D9329D08}</t>
  </si>
  <si>
    <t>92H6-PL-139</t>
  </si>
  <si>
    <t>P3893</t>
  </si>
  <si>
    <t>1 - RReyes (UPI) 170510; 2-RMcCreary (UPI) 170905; 3-RMcCreary (UPI) 170927; Global-Engineering (UPI) 200227; Global-Engineering (UPI) 20200317; 4-MZakeri (UPI) 200416; Global-AKraus (UPI) 200421; Global-AKraus (UPI) 220406</t>
  </si>
  <si>
    <t>1-updated UPIDrawingNo_Primary, TMEPDrawingNo, DrawType, DrawTypeSurvey; 2-Updated constructionmethod, dwgtitle; Update Typical Code; Global-TMEPDrawingNo; Global-KMCDrawName; 4-Description, PrimaryDrawing_Revision; Global-KMCDrawName; Global-KMCDrawName</t>
  </si>
  <si>
    <t>P3893.0</t>
  </si>
  <si>
    <t>W2241.0</t>
  </si>
  <si>
    <t>01-13283-M002-XT0562901 RE</t>
  </si>
  <si>
    <t>{1FC012A3-1E45-4497-941C-9F57B8156860}</t>
  </si>
  <si>
    <t>19731-505-SSW-03208</t>
  </si>
  <si>
    <t>01-13283-M002-XU0320801</t>
  </si>
  <si>
    <t>014577941</t>
  </si>
  <si>
    <t>Tract-1930</t>
  </si>
  <si>
    <t>92H6-PL-129</t>
  </si>
  <si>
    <t>P3565</t>
  </si>
  <si>
    <t>1-RMcCreary (UPI) 170905; 2-RMcCreary (UPI) 170927; Global-Engineering (UPI) 200227; 3-MKhare (UPI) 200410; 4-AKraus (UPI) 130420; 5-AKraus (UPI) 200709; Global-AKraus (UPI) 210929; Global-AKraus (UPI) 220406</t>
  </si>
  <si>
    <t>1-Updated constructionmethod, dwgtype, dwgtitle,dwgnumbers based on crossing dwg; 2-Update Typical Code; Global-TMEPDrawingNo; 3-Description, DrawingRevision_Primary, Moved (field supplement); 4-KMCDrawName; 5-KMCDrawName; Global-KMCDrawName, DrawingRevision; Global-KMCDrawName</t>
  </si>
  <si>
    <t>P3565.1</t>
  </si>
  <si>
    <t>{416E0C74-EBDD-49E4-A552-440CB25019F6}</t>
  </si>
  <si>
    <t>T5034</t>
  </si>
  <si>
    <t>Global-SSantos (UPI) 200929; Global-AKraus (UPI) 210128</t>
  </si>
  <si>
    <t>Global-Added missing drawing details; Global-Attributes</t>
  </si>
  <si>
    <t>T5034.0</t>
  </si>
  <si>
    <t>{D40CC4A5-86BF-4BD0-892A-EE52BA422AA4}</t>
  </si>
  <si>
    <t>92H6-PL-128</t>
  </si>
  <si>
    <t>P3564</t>
  </si>
  <si>
    <t>1 - RReyes (UPI) 170510; 2-RMcCreary (UPI) 170905; 3-RMcCreary (UPI) 170927; Global-Engineering (UPI) 200227; 4-MKhare (UPI) 200410; 5-AKraus (UPI) 130420; 5-AKraus (UPI) 200709; Global-AKraus (UPI) 210929; Global-AKraus (UPI) 220406</t>
  </si>
  <si>
    <t>1-updated UPIDrawingNo_Primary, TMEPDrawingNo, DrawType, DrawTypeSurvey; 2-Updated constructionmethod, dwgtitle; Update Typical Code; Global-TMEPDrawingNo; 4-Description, DrawingRevision_Primary, Moved (field supplement),; 5-KMCDrawName; 6-KMCDrawName; Global-KMCDrawName, DrawingRevision; Global-KMCDrawName</t>
  </si>
  <si>
    <t>P3564.1</t>
  </si>
  <si>
    <t>01-13283-M002-XT0414701 RA</t>
  </si>
  <si>
    <t>PROPOSED PIPELINE CROSSING
KINDERMORGAN CANADA INC. BURIED PIPE(S)
WITHIN R/W PLAN KAP49688\PA-25-K/92H6
FRASER VALLEY - BRITISH COLUMBIA</t>
  </si>
  <si>
    <t>{21812D82-203D-4D1D-9DED-EBC7AD4C79B3}</t>
  </si>
  <si>
    <t>014577933</t>
  </si>
  <si>
    <t>Tract-1929</t>
  </si>
  <si>
    <t>P4337</t>
  </si>
  <si>
    <t>P4337.0</t>
  </si>
  <si>
    <t>014577950</t>
  </si>
  <si>
    <t>Tract-1928</t>
  </si>
  <si>
    <t>{B9C87885-B05A-4D32-8C0A-C1F9995F4EEC}</t>
  </si>
  <si>
    <t>015</t>
  </si>
  <si>
    <t>P5753</t>
  </si>
  <si>
    <t>POSSIBLE CULVERT</t>
  </si>
  <si>
    <t>P5753.0</t>
  </si>
  <si>
    <t>11071 - REV. 0</t>
  </si>
  <si>
    <t>01-13283-M002-XT0340601 RD</t>
  </si>
  <si>
    <t>{CFD345FF-3A3A-44EB-9FB0-B0E81BC933FA}</t>
  </si>
  <si>
    <t>018917631</t>
  </si>
  <si>
    <t>Tract-1924</t>
  </si>
  <si>
    <t>025</t>
  </si>
  <si>
    <t>U5132</t>
  </si>
  <si>
    <t>1-AKraus (UPI) 171123; 2- MBuzon (UPI) 190904; Global-Engineering (UPI) 200227; Global-Engineering (UPI) 200313; 3-AKraus (UPI) 200511; Global-AKraus (UPI) 210128; Global-AKraus (UPI) 220406</t>
  </si>
  <si>
    <t>1-updated Respon4Agree; 5- Description; Global-TMEPDrawingNo; Global-KMCDrawName; 6-KMCDrawName; Global-Attributes; Global-KMCDrawName</t>
  </si>
  <si>
    <t>U5132.0</t>
  </si>
  <si>
    <t>{CF94CA62-9A93-40B6-93D7-20E667523759}</t>
  </si>
  <si>
    <t>U4665</t>
  </si>
  <si>
    <t>1-AKraus (UPI) 170619; 2-RMcCreary (UPI) 170905; 3-RMcCreary (UPI) 170927; 4-AKraus (UPI) 171123; Global-Engineering (UPI) 200227; 5-AKraus (UPI) 200511; Global-AKraus (UPI) 210128; Global-AKraus (UPI) 220406</t>
  </si>
  <si>
    <t>1-updated RouteName; 2-Updated dwgtype, dwgtitle,dwgnumbers based on crossing dwg; 3-Update Typical Code; 4-updated Respon4Agree; Global-TMEPDrawingNo; 5-KMCDrawName; Global-Attributes; Global-KMCDrawName</t>
  </si>
  <si>
    <t>U4665.0</t>
  </si>
  <si>
    <t>01-13283-M002-XT0418201 RB</t>
  </si>
  <si>
    <t>{6407E3EB-3202-46F7-B8CA-08F59E9DCFA1}</t>
  </si>
  <si>
    <t>014578085</t>
  </si>
  <si>
    <t>U5515</t>
  </si>
  <si>
    <t>1- Description; Global-TMEPDrawingNo; 2-KMCDrawName; Global-TypeCL; Global-SSantos (UPI) 200610; Global-AKraus (UPI) 220406</t>
  </si>
  <si>
    <t>1- Description; Global-TMEPDrawingNo; 2-KMCDrawName; Global-TypeCL; Global-KMCDrawName</t>
  </si>
  <si>
    <t>U5515.0</t>
  </si>
  <si>
    <t>01-13283-M002-XT0601401 RB</t>
  </si>
  <si>
    <t>{AD07B2E8-66BB-4890-8DA2-698ACBCE2A54}</t>
  </si>
  <si>
    <t>Tract-1923.02</t>
  </si>
  <si>
    <t>U5940</t>
  </si>
  <si>
    <t>Global-SSantos (UPI) 200619; Global-AKraus (UPI) 220406</t>
  </si>
  <si>
    <t>Global-Missing drawing details; Global-KMCDrawName</t>
  </si>
  <si>
    <t>U5940.0</t>
  </si>
  <si>
    <t>{37C0FAD2-9FD9-4F36-869C-4E7215E97220}</t>
  </si>
  <si>
    <t>T4914</t>
  </si>
  <si>
    <t>T4914.0</t>
  </si>
  <si>
    <t>01-13283-M002-XT0285101 RD</t>
  </si>
  <si>
    <t>PROPOSED PIPELINE CROSSING
TELUS BURIED CABLE
WITHIN 
A-25-K/92H6
FRASER VALLEY - BRITISH COLUMBIA</t>
  </si>
  <si>
    <t>{D52A7D11-1B47-4E7A-92E3-FF26ECAA8DF5}</t>
  </si>
  <si>
    <t>92H6-CA-295</t>
  </si>
  <si>
    <t>U4392</t>
  </si>
  <si>
    <t>1-Akraus (UPI) 170525; 2-RMcCreary (UPI) 171212; 3- MBuzon (UPI) 190904; Global-Engineering (UPI) 200227; Global-AKraus (UPI) 200506; Global-AKraus (UPI) 220406</t>
  </si>
  <si>
    <t>1-changed OwnerCL; 2-updated CrossingName; 3- Description; Global-TMEPDrawingNo; Global-KMCDrawName, Construction Method; Global-KMCDrawName</t>
  </si>
  <si>
    <t>U4392.0</t>
  </si>
  <si>
    <t>01-13283-M002-XT0285001 RC</t>
  </si>
  <si>
    <t xml:space="preserve">PROPOSED PIPELINE CROSSING
BC HYDRO O/H DISTRIBUTION POWER LINE
WITHIN
A-25-K/92H6
FRASER VALLEY R.D. - BRITISH COLUMBIA
</t>
  </si>
  <si>
    <t>{162E4898-AA10-4533-B92F-7B2729C343DA}</t>
  </si>
  <si>
    <t>92H6-OH-296</t>
  </si>
  <si>
    <t>U4393</t>
  </si>
  <si>
    <t>1-AKraus (UPI) 170912; Global-Engineering (UPI) 200227; 2-AKraus (UPI) 200511; Global-AKraus (UPI) 210128; Global-AKraus (UPI) 220406</t>
  </si>
  <si>
    <t>1-updated Respon4Agree; Global-TMEPDrawingNo; 2-KMCDrawName, Respon4Agree; Global-Attributes; Global-KMCDrawName</t>
  </si>
  <si>
    <t>U4393.0</t>
  </si>
  <si>
    <t>{3E9865A5-6FEE-47EF-862D-677EA3194182}</t>
  </si>
  <si>
    <t>U5400</t>
  </si>
  <si>
    <t>1-AKraus (UPI) 181128; 2- MBuzon (UPI) 190904; Global-Engineering (UPI) 200227; 3-AKraus (UPI) 200511; Global-AKraus (UPI) 210128; Global-AKraus (UPI) 220406</t>
  </si>
  <si>
    <t>1-Spread; 2- Description; Global-TMEPDrawingNo; 3-KMCDrawName, Respon4Agree; Global-Attributes; Global-KMCDrawName</t>
  </si>
  <si>
    <t>U5400.0</t>
  </si>
  <si>
    <t>01-13283-M002-XT0284701 RA</t>
  </si>
  <si>
    <t>{8CA4BFEC-82CC-4BC2-8B4E-EE414AE27D4E}</t>
  </si>
  <si>
    <t>T4368</t>
  </si>
  <si>
    <t>1-AKraus (UPI) 170428; 2-EFrisch (KMC) email 170613; 3-MMillard (UPI) 170719; 4-WLoper (KMC) 170809; Global-Engineering (UPI) 200227; Global-AKraus (UPI) 211007</t>
  </si>
  <si>
    <t>1- Updated OwnerCL; 2-Changed OwnerCL; 3-updated Respon4Agree; 4-updated OwnerCL; Global-TMEPDrawingNo; Global-Moved</t>
  </si>
  <si>
    <t>T4368.0</t>
  </si>
  <si>
    <t>01-13283-M002-XT0284401 RB</t>
  </si>
  <si>
    <t>{49273A5E-C182-471B-B63F-4E32FB96C918}</t>
  </si>
  <si>
    <t>U7253</t>
  </si>
  <si>
    <t>Global-Akraus (UPI) 210224; Global-AKraus (UPI) 210817</t>
  </si>
  <si>
    <t>Global-KMCDrawName, Construction Method, DrawingRevision_Primary; Global-Moved</t>
  </si>
  <si>
    <t>U7253.0</t>
  </si>
  <si>
    <t>{36182CFB-86D8-4D5E-BBB5-75D10E8ED757}</t>
  </si>
  <si>
    <t>U4461</t>
  </si>
  <si>
    <t>1-AKraus (UPI) 170912; Global-Engineering (UPI) 200227; 2-AKraus (UPI) 200511; Global-AKraus (UPI) 210128; Global-AKraus (UPI) 210817</t>
  </si>
  <si>
    <t>1-updated Respon4Agree; Global-TMEPDrawingNo; 2-KMCDrawName; Global-Attributes; Global-Moved</t>
  </si>
  <si>
    <t>U4461.0</t>
  </si>
  <si>
    <t>01-13283-M002-XT0418101 RB</t>
  </si>
  <si>
    <t>{22D25E6C-29B4-4CE0-AE4A-E990594AA055}</t>
  </si>
  <si>
    <t>92H6-OH-518</t>
  </si>
  <si>
    <t>U7102</t>
  </si>
  <si>
    <t>U7102.0</t>
  </si>
  <si>
    <t>{F8C0A497-E824-428D-8D34-401E1D064D4C}</t>
  </si>
  <si>
    <t>U5570</t>
  </si>
  <si>
    <t>1-Global-Engineering (UPI) 200227; 2-AKraus (UPI) 200902; 3-AKraus (UPI) 201027; Global-AKraus (UPI) 210128</t>
  </si>
  <si>
    <t>1-Global-TMEPDrawingNo; 2-Respon4Agree; 3-MCDrawName; Global-Attributes</t>
  </si>
  <si>
    <t>U5570.0</t>
  </si>
  <si>
    <t>01-13283-M002-XT0284101 RB</t>
  </si>
  <si>
    <t>PROPOSED PIPELINE CROSSING_x000D_
TELUS BURIED CABLE_x000D_
WITHIN _x000D_
B-24-K/92H6_x000D_
FRASER VALLEY - BRITISH COLUMBIA</t>
  </si>
  <si>
    <t>{EBD408CC-BEAD-478F-9739-1FE960B323EE}</t>
  </si>
  <si>
    <t>92H6-CA-105</t>
  </si>
  <si>
    <t>U4109</t>
  </si>
  <si>
    <t>1- Description; 2- BCGRID; 3- Loc Info (moved); Global-TMEPDrawingNo; Global-KMCDrawName; Global-TypeCL; Global-SSantos (UPI) 200610</t>
  </si>
  <si>
    <t>1- Description; 2- BCGRID; 3- Loc Info (moved); Global-TMEPDrawingNo; Global-KMCDrawName; Global-TypeCL</t>
  </si>
  <si>
    <t>U4109.1</t>
  </si>
  <si>
    <t>{3C6D2395-9A51-4D4F-9C49-D84B09089FF9}</t>
  </si>
  <si>
    <t>014578107</t>
  </si>
  <si>
    <t>Tract-1923</t>
  </si>
  <si>
    <t>T4913</t>
  </si>
  <si>
    <t>BC CROWN ROAD</t>
  </si>
  <si>
    <t>1-AKraus (UPI) 191023; Global-Engineering (UPI) 200227</t>
  </si>
  <si>
    <t>1- OwnerCL, Description, Respon4Agree, Drawing Info; Global-TMEPDrawingNo</t>
  </si>
  <si>
    <t>T4913.0</t>
  </si>
  <si>
    <t>01-13283-M002-XT0418001 RA</t>
  </si>
  <si>
    <t>{7A89A183-2541-40ED-A4DA-D81AF8D6875E}</t>
  </si>
  <si>
    <t>P5450</t>
  </si>
  <si>
    <t>P5450.0</t>
  </si>
  <si>
    <t>01-13283-M002-XT0284001 RB</t>
  </si>
  <si>
    <t>PROPOSED PIPELINE CROSSING
FRASER VALLEY REGIONAL DISTRICT\PWITHIN 
B-24-K/92H6
FRASER VALLEY - BRITISH COLUMBIA</t>
  </si>
  <si>
    <t>{AC3713FE-1EE3-4A32-8F01-488AE1DACBC1}</t>
  </si>
  <si>
    <t>92H6-RD-104</t>
  </si>
  <si>
    <t>T4072</t>
  </si>
  <si>
    <t>T4072.2</t>
  </si>
  <si>
    <t>014578115</t>
  </si>
  <si>
    <t>Tract-1922</t>
  </si>
  <si>
    <t>01-13283-M002-XT0562701 RB</t>
  </si>
  <si>
    <t>{0CCB9F9E-94F6-4811-AE3F-07515CF4D837}</t>
  </si>
  <si>
    <t>19731-505-SSW-03205</t>
  </si>
  <si>
    <t>01-13283-M002-XU0320501</t>
  </si>
  <si>
    <t>92H6-PL-102</t>
  </si>
  <si>
    <t>P3561</t>
  </si>
  <si>
    <t>1-RMcCreary (UPI) 170905; 2-RMcCreary (UPI) 170927; Global-Engineering (UPI) 200227; 3-MKhare (UPI) 200410; 4-AKraus (UPI) 130420</t>
  </si>
  <si>
    <t>1-Updated constructionmethod, dwgtype, dwgtitle,dwgnumbers based on crossing dwg; 2-Update Typical Code; Global-TMEPDrawingNo; 3-Description, DrawingRevision_Primary; 4-KMCDrawName</t>
  </si>
  <si>
    <t>P3561.1</t>
  </si>
  <si>
    <t>{DE60B002-6BC3-4271-8CCD-FA422BE2BF77}</t>
  </si>
  <si>
    <t>92H6-PL-101</t>
  </si>
  <si>
    <t>P3560</t>
  </si>
  <si>
    <t>1 - RReyes (UPI) 170510; 2-RMcCreary (UPI) 170905; 3-RMcCreary (UPI) 170927; Global-Engineering (UPI) 200227; 4-MKhare (UPI) 200410; 5-AKraus (UPI) 130420</t>
  </si>
  <si>
    <t>1-updated UPIDrawingNo_Primary, TMEPDrawingNo, DrawType, DrawTypeSurvey; 2-Updated constructionmethod, dwgtitle; Update Typical Code; Global-TMEPDrawingNo; 4-Description, DrawingRevision_Primary; 5-KMCDrawName</t>
  </si>
  <si>
    <t>P3560.1</t>
  </si>
  <si>
    <t>{E8B80EF1-29D1-45FF-B26F-1A2D2E1B8763}</t>
  </si>
  <si>
    <t>T5033</t>
  </si>
  <si>
    <t>PUBLIC ACCESS ROAD</t>
  </si>
  <si>
    <t>T5033.0</t>
  </si>
  <si>
    <t>PIN 4447970</t>
  </si>
  <si>
    <t>{8CE0DD92-D651-4D01-9337-8B64435ABA0E}</t>
  </si>
  <si>
    <t>Tract-Adj197.03</t>
  </si>
  <si>
    <t>92H6-RD-445</t>
  </si>
  <si>
    <t>T5055</t>
  </si>
  <si>
    <t>BC Crown</t>
  </si>
  <si>
    <t>T5055.0</t>
  </si>
  <si>
    <t>{F8A17EFD-90B3-44AB-B12D-5AA029BA5069}</t>
  </si>
  <si>
    <t>92H6-RD-444</t>
  </si>
  <si>
    <t>T5054</t>
  </si>
  <si>
    <t>T5054.0</t>
  </si>
  <si>
    <t>{6634FE21-7002-48FA-95BE-C8D50F7CC79A}</t>
  </si>
  <si>
    <t>92H6-RD-443</t>
  </si>
  <si>
    <t>T5053</t>
  </si>
  <si>
    <t>T5053.0</t>
  </si>
  <si>
    <t>01-13283-M002-XT0417901 RB</t>
  </si>
  <si>
    <t>{592AE7C5-592D-49A4-A918-7C3946B5C2ED}</t>
  </si>
  <si>
    <t>92H15-RD-2</t>
  </si>
  <si>
    <t>T4071</t>
  </si>
  <si>
    <t>BC CROWN DIRT ROAD</t>
  </si>
  <si>
    <t>1-AKraus (UPI) 190403; 2- SKamnev (UPI) 191206; Global-Engineering (UPI) 200227; 3-AKraus (UPI) 200511; Global-AKraus (UPI) 200611</t>
  </si>
  <si>
    <t>1-HistoricalState(reactivated); 2- ConstructionMethodPrimary; Global-TMEPDrawingNo; 3-KMCDrawName, Description; Global-KMCDrawName</t>
  </si>
  <si>
    <t>T4071.0</t>
  </si>
  <si>
    <t>01-13283-M002-XT0417801 RB</t>
  </si>
  <si>
    <t>{DF2F999D-1D6D-4451-993A-7DDF3DE22D1E}</t>
  </si>
  <si>
    <t>19731-505-SSW-03190</t>
  </si>
  <si>
    <t>01-13283-M002-XH0319001</t>
  </si>
  <si>
    <t xml:space="preserve">Highway No.5 </t>
  </si>
  <si>
    <t>92H15-RD-1</t>
  </si>
  <si>
    <t>T4070</t>
  </si>
  <si>
    <t>MOTI DIRT ROAD</t>
  </si>
  <si>
    <t>1-AKraus (UPI) 190403; 2- SKamnev (UPI) 191206; Global-Engineering (UPI) 200227; 3-AKraus (UPI) 200511; 4-SSantos (UPI) 200611; Global-AKraus (UPI) 200611; 5-KWooff (UPI) 200921; 6-KWooff (UPI) 210716; 7-AKraus (UPI) 211202</t>
  </si>
  <si>
    <t>1-HistoricalState(reactivated); 2- ConstructionMethodPrimary; Global-TMEPDrawingNo; 3-KMCDrawName, Description; 4-TypeCL; Global-KMCDrawName; 5-DrawingRevision_Primary; 6-DrawingRevision_Primary; 7-DrawingRevision_Primary, Respon4Agree</t>
  </si>
  <si>
    <t>T4070.0</t>
  </si>
  <si>
    <t>{6EA8098A-C343-4B38-B3C1-1606B7A28818}</t>
  </si>
  <si>
    <t>92H6-RD-93</t>
  </si>
  <si>
    <t>T4069</t>
  </si>
  <si>
    <t>1-Global-Engineering (UPI) 200227; 2-KWooff (UPI) 200921; 3-KWooff (UPI) 210716; 4-AKraus (UPI) 211202</t>
  </si>
  <si>
    <t>1-Global-TMEPDrawingNo; 2-DrawingRevision_Primary; 3-DrawingRevision_Primary; 4-DrawingRevision_Primary</t>
  </si>
  <si>
    <t>T4069.3</t>
  </si>
  <si>
    <t>{7D68E18C-0180-4C6C-A9B3-B6D612EB3796}</t>
  </si>
  <si>
    <t>92H6-RD-91</t>
  </si>
  <si>
    <t>T4068</t>
  </si>
  <si>
    <t>T4068.3</t>
  </si>
  <si>
    <t>{4D7FBA64-1368-4584-B014-09AFB724C851}</t>
  </si>
  <si>
    <t>014578123</t>
  </si>
  <si>
    <t>Tract-1921</t>
  </si>
  <si>
    <t>92H6-RD-467</t>
  </si>
  <si>
    <t>T5074</t>
  </si>
  <si>
    <t>T5074.0</t>
  </si>
  <si>
    <t>{D986D24A-BB7E-4B41-B3CD-819BC56155A3}</t>
  </si>
  <si>
    <t>92H6-RD-466</t>
  </si>
  <si>
    <t>T5073</t>
  </si>
  <si>
    <t>T5073.0</t>
  </si>
  <si>
    <t>{82FC8D85-7CE7-4CE2-B585-DF94EA8AA5F7}</t>
  </si>
  <si>
    <t>014578158</t>
  </si>
  <si>
    <t>Tract-1919</t>
  </si>
  <si>
    <t>023</t>
  </si>
  <si>
    <t>92H6-RD-465</t>
  </si>
  <si>
    <t>T5072</t>
  </si>
  <si>
    <t>T5072.0</t>
  </si>
  <si>
    <t>{0BBDD794-BB14-4038-9137-3409D7D696DA}</t>
  </si>
  <si>
    <t>92H6-RD-464</t>
  </si>
  <si>
    <t>T5071</t>
  </si>
  <si>
    <t>T5071.0</t>
  </si>
  <si>
    <t>{9B06E0C9-70E8-4084-A151-C2C7AD7D9610}</t>
  </si>
  <si>
    <t>92H6-RD-463</t>
  </si>
  <si>
    <t>T5070</t>
  </si>
  <si>
    <t>T5070.0</t>
  </si>
  <si>
    <t>01-13283-M002-XT0564101 RA</t>
  </si>
  <si>
    <t>{02EBBD33-E030-43F4-86B3-2537A6FCC22D}</t>
  </si>
  <si>
    <t>92H6-RD-462</t>
  </si>
  <si>
    <t>T5069</t>
  </si>
  <si>
    <t>TRANS MOUNTAIN VALVE SITE ACCESS ROAD</t>
  </si>
  <si>
    <t>1- AKraus (UPI) 200624; Global-AKraus (UPI) 210128</t>
  </si>
  <si>
    <t>1- Respon4Agree, Dwg Details; Global-Attributes</t>
  </si>
  <si>
    <t>T5069.0</t>
  </si>
  <si>
    <t>T4069.2</t>
  </si>
  <si>
    <t>01-13283-M002-XT0417701 RA</t>
  </si>
  <si>
    <t>{125810A1-9B6C-49F1-9AE4-355D7F96EB2D}</t>
  </si>
  <si>
    <t>U5466</t>
  </si>
  <si>
    <t>1- JHoglund (UPI) 190911; 2- AKraus (UPI) 191023; 3- SKamnev (UPI) 191206; Global-Engineering (UPI) 200227; Global-AKraus (UPI) 210128; 4-AKraus (UPI) 220127</t>
  </si>
  <si>
    <t xml:space="preserve">1- BCGRID; 2- OwnerCL, Description, Respon4Agree; 3- ConstructionMethodPrimary; Global-TMEPDrawingNo; Global-Attributes; 4-Owner, Description, Respon4agree; </t>
  </si>
  <si>
    <t>U5466.0</t>
  </si>
  <si>
    <t>T4068.2</t>
  </si>
  <si>
    <t>01-13283-M002-XT0564001 RA</t>
  </si>
  <si>
    <t>{1127D67D-C589-4178-B787-75CC09B6B776}</t>
  </si>
  <si>
    <t>014578140</t>
  </si>
  <si>
    <t>Tract-1918</t>
  </si>
  <si>
    <t>92H6-RD-461</t>
  </si>
  <si>
    <t>T5068</t>
  </si>
  <si>
    <t>T5068.0</t>
  </si>
  <si>
    <t>11070 - REV. 0</t>
  </si>
  <si>
    <t>{35831083-5F25-4C9C-B140-C4CE8C1AD757}</t>
  </si>
  <si>
    <t>92H6-RD-489</t>
  </si>
  <si>
    <t>T5099</t>
  </si>
  <si>
    <t>T5099.0</t>
  </si>
  <si>
    <t>01-13283-M002-XT0283401 RE</t>
  </si>
  <si>
    <t>PROPOSED PIPELINE CROSSING_x000D_
TELUS BURIED CABLE(S)_x000D_
WITHIN _x000D_
B-32-K/92H6_x000D_
FRASER VALLEY - BRITISH COLUMBIA</t>
  </si>
  <si>
    <t>{10478D0B-A4AA-4B0D-B1FC-B82BCB1BFF14}</t>
  </si>
  <si>
    <t>19731-505-SSW-03180</t>
  </si>
  <si>
    <t>01-13283-M002-XH0318001</t>
  </si>
  <si>
    <t>014578174</t>
  </si>
  <si>
    <t>Tract-1916</t>
  </si>
  <si>
    <t>92H6-CA-77</t>
  </si>
  <si>
    <t>DEPTH 2.0</t>
  </si>
  <si>
    <t>U4101</t>
  </si>
  <si>
    <t>KP 1024 Reroute (AR00579)</t>
  </si>
  <si>
    <t>1-Updated dwgtype, dwgtitle,dwgnumbers; 2-Updated Typical Code, GTechReq, GTPermitCompleted, GTFldCompleteDate; 3- Description; Global-TMEPDrawingNo; Global-KMCDrawName, Construction Method, Drawing Details; Global-TypeCL; Global-SSantos (UPI) 200610; 4-AKraus 200811; 5-KWooff (UPI) 200921; Global-SSantos (UPI) 200929; Global-AKraus (UPI) 201214; 6-AKraus (UPI) 210107; 6-AKraus (UPI) 210107; KWooff (UPI) 210121</t>
  </si>
  <si>
    <t>1-Updated dwgtype, dwgtitle,dwgnumbers; 2-Updated Typical Code, GTechReq, GTPermitCompleted, GTFldCompleteDate; 3- Description; Global-TMEPDrawingNo; Global-KMCDrawName, Construction Method, Drawing Details; Global-TypeCL; 4-Moved upstream; 5-DrawingRevision_Primary; Global-Added missing drawing details; Global-Moved; 6-Moved; Update PrimaryDwgRev</t>
  </si>
  <si>
    <t>1024+009 + 377</t>
  </si>
  <si>
    <t>U4101.2</t>
  </si>
  <si>
    <t>01-13283-M002-XT0283601 RD</t>
  </si>
  <si>
    <t>{73232BC9-92EE-41A2-9578-185FD0C92664}</t>
  </si>
  <si>
    <t>U5331</t>
  </si>
  <si>
    <t>1- MBuzon (UPI) 190904; 2 - AKraus (UPI) 191211; Global-Engineering (UPI) 200227; Global-Engineering (UPI) 200313; Global-AKraus (UPI) 200616; 3-KWooff (UPI) 200921; Global-AKraus (UPI) 201214; KWooff (UPI) 210121; 4-AKraus (UPI) 210721</t>
  </si>
  <si>
    <t>1- Description; 2 - Respon4Agree; Global-TMEPDrawingNo; Global-KMCDrawName; Global-KMCDrawName; 3-DrawingRevision_Primary; Global-Moved; Update PrimaryDwgRev; 4-Respon4Agree, KMCDrawName</t>
  </si>
  <si>
    <t>1024+009 + 370</t>
  </si>
  <si>
    <t>U5331.0</t>
  </si>
  <si>
    <t xml:space="preserve">PROPOSED PIPELINE CROSSING
BC HYDRO O/H DISTRIBUTION POWER LINE
WITHIN
B-32-K/92H6
FRASER VALLEY R.D. - BRITISH COLUMBIA
</t>
  </si>
  <si>
    <t>{C3A45467-C02A-4B39-9820-F82E475EA41D}</t>
  </si>
  <si>
    <t>92H6-OH-290</t>
  </si>
  <si>
    <t>U4100</t>
  </si>
  <si>
    <t>1-RMcCreary (UPI) 170905; 2-RMcCreary (UPI) 170927; 3 - AKraus (UPI) 191211; Global-Engineering (UPI) 200227; Global-Engineering (UPI) 200313; Global-AKraus (UPI) 200616; 4-KWooff (UPI) 200921; Global-AKraus (UPI) 201214; KWooff (UPI) 210121; 5-AKraus (UPI) 210721</t>
  </si>
  <si>
    <t>1-Updated dwgtype, dwgtitle,dwgnumbers; 2-Updated Typical Code, GTechReq, GTPermitCompleted, GTFldCompleteDate; 3 - Respon4Agree; Global-TMEPDrawingNo; Global-KMCDrawName; Global-KMCDrawName; 4-DrawingRevision_Primary; Global-Moved; Update PrimaryDwgRev; 5-Respon4Agree, KMCDrawName</t>
  </si>
  <si>
    <t>U4100.1</t>
  </si>
  <si>
    <t>{6C376DCB-A745-4686-B197-7715DAF64F84}</t>
  </si>
  <si>
    <t>92H6-RD-76</t>
  </si>
  <si>
    <t>T4059</t>
  </si>
  <si>
    <t>1-RMcCreary (UPI) 170927; Global-Engineering (UPI) 200227; 2-KWooff (UPI) 200921; Global-AKraus (UPI) 201214; KWooff (UPI) 210121</t>
  </si>
  <si>
    <t>1-Updated GTechReq, GTPermitCompleted, GTFldCompleteDate; Global-TMEPDrawingNo; 2-DrawingRevision_Primary; Global-Moved; Update PrimaryDwgRev</t>
  </si>
  <si>
    <t>1024+009 + 346</t>
  </si>
  <si>
    <t>T4059.3</t>
  </si>
  <si>
    <t>{0F264F2C-A6CA-4262-B419-6272A9865FDD}</t>
  </si>
  <si>
    <t>92H6-RD-75</t>
  </si>
  <si>
    <t>T4058</t>
  </si>
  <si>
    <t>1024+009 + 315</t>
  </si>
  <si>
    <t>T4058.3</t>
  </si>
  <si>
    <t>01-13283-M002-XT0538001 RD</t>
  </si>
  <si>
    <t>{8E1612C4-F593-41BB-8FE4-49DD7AFF8AF1}</t>
  </si>
  <si>
    <t>19731-505-SSW-03175</t>
  </si>
  <si>
    <t>01-13283-M002-XU0317501</t>
  </si>
  <si>
    <t>PIN 12447501</t>
  </si>
  <si>
    <t>Tract-PC7105.02</t>
  </si>
  <si>
    <t>92H6-PL-74</t>
  </si>
  <si>
    <t>P3557</t>
  </si>
  <si>
    <t>1-RMcCreary (UPI) 170905; 2-RMcCreary (UPI) 170927; 3- MZakeri (UPI) 191128; Global-Engineering (UPI) 200227; 4- AKraus (UPI) 200401; 5-MZakeri (UPI) 200402; 6-AKraus (UPI) 200504; Global-AKraus (UPI) 2012141-RMcCreary (UPI) 170905; 2-RMcCreary (UPI) 170927; 3- MZakeri (UPI) 191128; Global-Engineering (UPI) 200227; 4- AKraus (UPI) 200401; 5-MZakeri (UPI) 200402; 6-AKraus (UPI) 200504; Global-AKraus (UPI) 201214; 7-AKraus (UPI) 210702; 8-KWooff (UPI) 210708; 9-AKraus (UPI) 210715</t>
  </si>
  <si>
    <t>1-Updated constructionmethod, dwgtype, dwgtitle,dwgnumbers based on crossing dwg; 2-Update Typical Code; 3- ConstructionMethodPrimary; Global-TMEPDrawingNo; 4- KMCDrawName, Description; 5-DrawingRevision_Primary; 6-Description, KMCDrawName; Global-Moved; 7-reinstated, KMCDrawName, DrawingRevision, Moved; 8-PrimaryDwgRev; 9-KMCDrawName</t>
  </si>
  <si>
    <t>1024+009 + 175</t>
  </si>
  <si>
    <t>P3557.1</t>
  </si>
  <si>
    <t>{B684A590-A882-45BF-80A0-8882E1E59DCF}</t>
  </si>
  <si>
    <t>92H6-PL-73</t>
  </si>
  <si>
    <t>DEPTH 2.5</t>
  </si>
  <si>
    <t>P3556</t>
  </si>
  <si>
    <t>1 - RReyes (UPI) 170510; 2-RMcCreary (UPI) 170905; 3-RMcCreary (UPI) 170927; 4- MZakeri (UPI) 191128; Global-Engineering (UPI) 200227; 5- AKraus (UPI) 200401; 6-MZakeri (UPI) 200402; 7-AKraus (UPI) 200504; Global-AKraus (UPI) 201214; 8-AKraus (UPI) 210702; 9-KWooff (UPI) 210708; 10-AKraus (UPI) 210715</t>
  </si>
  <si>
    <t>1-updated UPIDrawingNo_Primary, TMEPDrawingNo, DrawType, DrawTypeSurvey; 2-Updated constructionmethod, dwgtype, dwgtitle,dwgnumbers based on crossing dwg; 3-Update Typical Code; 4- ConstructionMethodPrimary; Global-TMEPDrawingNo; 5- KMCDrawName, Description; 6-DrawingRevision_Primary; 7-Description, KMCDrawName; Global-Moved; 8-reinstated, KMCDrawName, DrawingRevision, Moved; 9-PrimaryDwgRev ;10-KMCDrawName</t>
  </si>
  <si>
    <t>1024+009 + 154</t>
  </si>
  <si>
    <t>P3556.1</t>
  </si>
  <si>
    <t>01-13283-M002-XT0537901 RE</t>
  </si>
  <si>
    <t>{15DD5AA6-5603-430A-801D-000D1876E40C}</t>
  </si>
  <si>
    <t>DEPTH 3.4</t>
  </si>
  <si>
    <t>P4005</t>
  </si>
  <si>
    <t>SPECTRA</t>
  </si>
  <si>
    <t>1-RMcCreary (UPI) 170905; 2-RMcCreary (UPI) 170927; 3- MZakeri (UPI) 191128; Global-Engineering (UPI) 200227; 4- AKraus (UPI) 200401; 5-MZakeri (UPI) 200402; 6-AKraus (UPI) 200504; Global-AKraus (UPI) 201214; 7-AKraus (UPI) 210107; KWooff (UPI) 210121; 8-KWooff (UPI) 210708; 9-AKraus (UPI) 210715</t>
  </si>
  <si>
    <t>1-Updated constructionmethod, dwgtype, dwgtitle,dwgnumbers based on crossing dwg; 2-Update DrawTypeSurvey; 3- ConstructionMethodPrimary; Global-TMEPDrawingNo; 4- KMCDrawName, Description; 5-Description, DrawingRevision_Primary; 6-KMCDrawName; Global-Moved; 7-KMCDrawName; Update PrimaryDwgRev. 8-PrimaryDwgRev; 9-KMCDrawName</t>
  </si>
  <si>
    <t>1024+009 + 102</t>
  </si>
  <si>
    <t>P4005.0</t>
  </si>
  <si>
    <t>U4101.1</t>
  </si>
  <si>
    <t>{D71654E2-CBFE-4ECB-9B3C-788DDC7488E0}</t>
  </si>
  <si>
    <t>DEPTH 3.5</t>
  </si>
  <si>
    <t>P4042</t>
  </si>
  <si>
    <t>1-RMcCreary (UPI) 170927; 2- JHoglund (UPI) 190911; 3- MZakeri (UPI) 191128; Global-Engineering (UPI) 200227; 4- AKraus (UPI) 200401; 5-MZakeri (UPI) 200402; 6-AKraus (UPI) 200504; Global-200611; Global-AKraus (UPI) 201214; 7-AKraus (UPI) 210107; KWooff (UPI) 210121; 8-KWooff (UPI) 210708; 9-AKraus (UPI) 210715</t>
  </si>
  <si>
    <t>1-Update ConstructionMethodPrimary, DrawType, DrawingTitle, DrawTypeSUrvey, TMEPDrawingNo_Primary, UPIDrawingNo_Primary; 2- BCGRID; 3- ConstructionMethodPrimary; Global-TMEPDrawingNo; 4- KMCDrawName, Description; 5-Description, DrawingRevision_Primary; 6-KMCDrawName; Global-TypeCL; Global-Moved; 7-KMCDrawName; Update PrimaryDwgRev; 8-PrimaryDwgRev; 9-KMCDrawName</t>
  </si>
  <si>
    <t>1024+009 + 97</t>
  </si>
  <si>
    <t>P4042.0</t>
  </si>
  <si>
    <t>01-13283-M002-XT0283301 RA</t>
  </si>
  <si>
    <t>PROPOSED PIPELINE CROSSING
FRASER VALLEY REGIONAL DISTRICT ROAD
WITHIN 
B-32-K/92H6
FRASER VALLEY - BRITISH COLUMBIA</t>
  </si>
  <si>
    <t>{34A92E11-5D55-4A91-B795-1ED485DD960F}</t>
  </si>
  <si>
    <t>92H6-RD-278</t>
  </si>
  <si>
    <t>UNDEVELOPED</t>
  </si>
  <si>
    <t>T4057</t>
  </si>
  <si>
    <t>DIRT ROAD</t>
  </si>
  <si>
    <t>1-AKraus (UPI) 170428; 2-EFrisch (KMC) email 170613; 3-MMillard (UPI) 170719; 4-WLoper (KMC) 170809; 5-RMcCreary (UPI) 170905; 6-RMcCreary (UPI) 170927; Global-Engineering (UPI) 200227; Global-Engineering (UPI) 200313; 7-AKraus (UPI) 200324; 8-MZakeri (UPI) 200402; Global-AKraus (UPI) 201214; Global-AKraus (UPI) 210128; 8-KWooff (UPI) 210708</t>
  </si>
  <si>
    <t>1- Updated OwnerCL; 2-Changed OwnerCL; 3-updated Respon4Agree; 4-updated OwnerCL; 5-Updated constructionmethod, dwgtype, dwgtitle,dwgnumbers based on crossing dwg; 6-Update Typical Code; Global-TMEPDrawingNo; Global-KMCDrawName; 7-Moved based on HotLine data; 8-DrawingRevision_Primary; Global-Moved; Global-Attributes; 8-PrimaryDwgRev</t>
  </si>
  <si>
    <t>1024+009 + 65</t>
  </si>
  <si>
    <t>T4057.2</t>
  </si>
  <si>
    <t>T4059.2</t>
  </si>
  <si>
    <t>01-13283-M002-XT0283001 RB</t>
  </si>
  <si>
    <t>PROPOSED PIPELINE CROSSING_x000D_
FSR 7004 01 ROAD_x000D_
WITHIN _x000D_
D-32-K/92H6_x000D_
FRASER VALLEY - BRITISH COLUMBIA</t>
  </si>
  <si>
    <t>{EC7DDF1A-6045-428B-A92F-3E6677BD2E59}</t>
  </si>
  <si>
    <t>92H6-RD-63</t>
  </si>
  <si>
    <t>T4056</t>
  </si>
  <si>
    <t>FSR 7004 01-DISTRICT MGR CHILLIWACK (DCK)-Active</t>
  </si>
  <si>
    <t>FSR 7004 01</t>
  </si>
  <si>
    <t>1-MMillard (UPI) 170719; Global-Engineering (UPI) 200227; Global-SSantos (UPI) 200610; 2-AKraus (UPI) 210107</t>
  </si>
  <si>
    <t>1-updated Respon4Agree; Global-TMEPDrawingNo; Global-TypeCL; 2-KMCDrawName</t>
  </si>
  <si>
    <t>T4056.2</t>
  </si>
  <si>
    <t>PIN 90039955</t>
  </si>
  <si>
    <t>Tract-PC7105.04</t>
  </si>
  <si>
    <t>041</t>
  </si>
  <si>
    <t>KP 1022 Reroute (AR00563)</t>
  </si>
  <si>
    <t>11069 - REV. 0</t>
  </si>
  <si>
    <t>01-13283-M002-XT0282901 RB</t>
  </si>
  <si>
    <t>PROPOSED PIPELINE CROSSING
{\Fromand|c0;FRASER VALLEY REGIONAL DISTRICT\P}WITHIN 
B-41-K/92H6
FRASER VALLEY - BRITISH COLUMBIA</t>
  </si>
  <si>
    <t>{18F824BF-4DF7-427E-8C23-ABC3DAECC693}</t>
  </si>
  <si>
    <t>92H6-RD-61</t>
  </si>
  <si>
    <t>T4055</t>
  </si>
  <si>
    <t>1-AKraus (UPI) 170428; 2-EFrisch (KMC) email 170613; 3-MMillard (UPI) 170719; 4-WLoper (KMC) 170809; Global-Engineering (UPI) 200227; Global-DMcLennan</t>
  </si>
  <si>
    <t>1- Updated OwnerCL; 2-Changed OwnerCL; 3-updated Respon4Agree; 4-updated OwnerCL; Global-TMEPDrawingNo; Global-Moved to reroute MOC1217 (TMC 407)</t>
  </si>
  <si>
    <t>1022+787 + 63</t>
  </si>
  <si>
    <t>T4055.1</t>
  </si>
  <si>
    <t>01-13283-M002-XT0330001 RA</t>
  </si>
  <si>
    <t xml:space="preserve">PROPOSED PIPELINE CROSSING
FRASER VALLEY REGIONAL DISTRICT ROAD
WITHIN 
D-41-K/92H6
FRASER VALLEY - BRITISH COLUMBIA
</t>
  </si>
  <si>
    <t>{B47BF62D-6DB7-4196-8C62-470655A57740}</t>
  </si>
  <si>
    <t>PIN 4475070</t>
  </si>
  <si>
    <t>Tract-PC7105.06</t>
  </si>
  <si>
    <t>T4912</t>
  </si>
  <si>
    <t>T4912.0</t>
  </si>
  <si>
    <t>Tract-PC7105.05</t>
  </si>
  <si>
    <t>W1667.3</t>
  </si>
  <si>
    <t>{6228FE81-E411-4B25-94B6-42B0EAB089D4}</t>
  </si>
  <si>
    <t>T4699</t>
  </si>
  <si>
    <t>1-AKraus (UPI) 170810; 2-MCecchini (UPI) 170815; Global-Engineering (UPI) 200227</t>
  </si>
  <si>
    <t>1-updated Respon4Agree,OwnerCL; 2-updated CrossingName; Global-TMEPDrawingNo</t>
  </si>
  <si>
    <t>T4699.0</t>
  </si>
  <si>
    <t>{D0DBDDBE-5D0D-4809-ADC0-1C8C3A2FCA1E}</t>
  </si>
  <si>
    <t>T4911</t>
  </si>
  <si>
    <t>1-Global-Engineering (UPI) 200227; 2-TCA18 (UPI) 220323; Global-MOC 1410 (UPI) 220405</t>
  </si>
  <si>
    <t>1-Global-TMEPDrawingNo; 2-Moved; Global-Moved</t>
  </si>
  <si>
    <t>T4911.0</t>
  </si>
  <si>
    <t>{AF318BC1-3962-46E3-B391-95CE11B6F615}</t>
  </si>
  <si>
    <t>T4936</t>
  </si>
  <si>
    <t>1-AMartin (UPI) 190617; Global-Engineering (UPI) 200227</t>
  </si>
  <si>
    <t>1-PXID changed from T4910.0; Global-TMEPDrawingNo</t>
  </si>
  <si>
    <t>T4936.0</t>
  </si>
  <si>
    <t>11066 - REV. 0</t>
  </si>
  <si>
    <t>01-13283-M002-XT0417501 RA</t>
  </si>
  <si>
    <t>PROPOSED PIPELINE CROSSING_x000D_
TELUS BURIED CABLE(S)_x000D_
WITHIN _x000D_
C-80-J/92H6_x000D_
FRASER VALLEY - BRITISH COLUMBIA</t>
  </si>
  <si>
    <t>{761E8EF3-B16F-4843-AF4A-BA72A42C8FFB}</t>
  </si>
  <si>
    <t>92H6-CA-37</t>
  </si>
  <si>
    <t>U5465</t>
  </si>
  <si>
    <t>1- Description; Global-TMEPDrawingNo; 2-KMCDrawName; Global-TypeCL; Global-SSantos (UPI) 200610</t>
  </si>
  <si>
    <t>1- Description; Global-TMEPDrawingNo; 2-KMCDrawName; Global-TypeCL</t>
  </si>
  <si>
    <t>U5465.0</t>
  </si>
  <si>
    <t>11068 - REV. 0</t>
  </si>
  <si>
    <t>01-13283-M002-XT0282101 RB</t>
  </si>
  <si>
    <t>PROPOSED PIPELINE CROSSING
FRASER VALLEY REGIONAL DISTRICT ROAD{\Fromand|c0; \P}WITHIN 
D-51-K/92H6
FRASER VALLEY R.D. - BRITISH COLUMBIA</t>
  </si>
  <si>
    <t>{BFFC270B-E87C-4520-A773-025E22B9740D}</t>
  </si>
  <si>
    <t>92H6-RD-53</t>
  </si>
  <si>
    <t>T4054</t>
  </si>
  <si>
    <t>1-AKraus (UPI) 170428; 2-EFrisch (KMC) email 170613; 3-MMillard (UPI) 170719; 4-WLoper (KMC) 170809; Global-Engineering (UPI) 200227; Global-SSantos (UPI) 200611</t>
  </si>
  <si>
    <t>1- Updated OwnerCL; 2-Changed OwnerCL; 3-updated Respon4Agree; 4-updated OwnerCL; Global-TMEPDrawingNo; Global-TypeCL</t>
  </si>
  <si>
    <t>T4054.1</t>
  </si>
  <si>
    <t>01-13283-M002-XT0417501 RB</t>
  </si>
  <si>
    <t>{4607E9AB-15DE-47CC-A27F-7478887F005B}</t>
  </si>
  <si>
    <t>U5487</t>
  </si>
  <si>
    <t>SPECTRA ENERGY</t>
  </si>
  <si>
    <t>SPECTRA ENERGY CATHODIC PROTECTION GROUNDBED</t>
  </si>
  <si>
    <t>CATHODIC PROTECTION GROUNDBED</t>
  </si>
  <si>
    <t>1-MKhare (UPI) 190502; Global-Engineering (UPI) 200227; 2-AKraus (UPI) 200511; Global-AKraus (UPI) 200611</t>
  </si>
  <si>
    <t>1-Changed to Typical; Global-TMEPDrawingNo; 2-KMCDrawName; Global-KMCDrawName</t>
  </si>
  <si>
    <t>U5487.0</t>
  </si>
  <si>
    <t>01-13283-M002-XT0281801 RA</t>
  </si>
  <si>
    <t>PROPOSED PIPELINE CROSSING_x000D_
FSR 8240 01 ROAD(S)_x000D_
WITHIN _x000D_
A-61-K/92H6_x000D_
FRASER VALLEY - BRITISH COLUMBIA</t>
  </si>
  <si>
    <t>{8E465A93-B375-4D39-BE44-33F192EE21FB}</t>
  </si>
  <si>
    <t>92H6-RD-51</t>
  </si>
  <si>
    <t>T4052</t>
  </si>
  <si>
    <t>FSR 8240 01-DISTRICT MGR CHILLIWACK (DCK)-Active</t>
  </si>
  <si>
    <t>KAREN CREEK FSR - FSR 8240 01</t>
  </si>
  <si>
    <t>T4052.1</t>
  </si>
  <si>
    <t>W1665.2</t>
  </si>
  <si>
    <t>W1666.3</t>
  </si>
  <si>
    <t xml:space="preserve">01-13283-M002-XT0417401 RA_x000D_
</t>
  </si>
  <si>
    <t>{FC57EE06-D6B1-4500-B18C-6D16EB08A493}</t>
  </si>
  <si>
    <t>U5464</t>
  </si>
  <si>
    <t>U5464.0</t>
  </si>
  <si>
    <t>{3816054F-F9AC-48C4-94BF-5C22B4711358}</t>
  </si>
  <si>
    <t>92H6-RD-503</t>
  </si>
  <si>
    <t>T5105</t>
  </si>
  <si>
    <t>T5105.0</t>
  </si>
  <si>
    <t>01-13283-M002-XT0281701 RB</t>
  </si>
  <si>
    <t>{527A9165-955E-44C1-AA29-54FDA9E7CB33}</t>
  </si>
  <si>
    <t>PIN 36167301</t>
  </si>
  <si>
    <t>Tract-PC7105.07</t>
  </si>
  <si>
    <t>T4049</t>
  </si>
  <si>
    <t>1-MMillard (UPI) 170719; Global-Engineering (UPI) 200227; Global-SSantos (UPI) 200610; Global-AKraus (UPI) 211007</t>
  </si>
  <si>
    <t>1-updated Respon4Agree; Global-TMEPDrawingNo; Global-TypeCL; Global-Moved</t>
  </si>
  <si>
    <t>T4049.1</t>
  </si>
  <si>
    <t>{01911C3D-61C4-4636-BA82-9116A6876319}</t>
  </si>
  <si>
    <t>92H6-RD-502</t>
  </si>
  <si>
    <t>T5104</t>
  </si>
  <si>
    <t>T5104.0</t>
  </si>
  <si>
    <t>{9CC15A34-BDD9-4B21-BF44-3A6EF4224C9E}</t>
  </si>
  <si>
    <t>92H6-RD-501</t>
  </si>
  <si>
    <t>T5103</t>
  </si>
  <si>
    <t>T5103.0</t>
  </si>
  <si>
    <t>{907C3AB9-A14B-466A-ACBF-87C73DE79145}</t>
  </si>
  <si>
    <t>T4719</t>
  </si>
  <si>
    <t>T4719.0</t>
  </si>
  <si>
    <t>01-13283-M002-XT0281501 RB</t>
  </si>
  <si>
    <t>PROPOSED PIPELINE CROSSING
FSR 7995 01 DISTRICT MANAGER CHILLIWACK (DCK)
WITHIN 
B-80-J/92H6
FRASER VALLEY - BRITISH COLUMBIA</t>
  </si>
  <si>
    <t>{F8FFB8CC-6CA0-4676-B16B-4364ADA160E5}</t>
  </si>
  <si>
    <t>92H6-RD-45</t>
  </si>
  <si>
    <t>T4048</t>
  </si>
  <si>
    <t>FSR 7995 06-DISTRICT MGR CHILLIWACK (DCK)-Active</t>
  </si>
  <si>
    <t>DEWDNEY SIX FSR - FSR 7995 06</t>
  </si>
  <si>
    <t>1-MMillard (UPI) 170719; Global-Engineering (UPI) 200227; Global-Engineering (UPI) 200313; Global-SSantos (UPI) 200610</t>
  </si>
  <si>
    <t>1-updated Respon4Agree; Global-TMEPDrawingNo; Global-KMCDrawName; Global-TypeCL</t>
  </si>
  <si>
    <t>T4048.4</t>
  </si>
  <si>
    <t>{EA60260E-977B-4582-8071-971AFC46EFA8}</t>
  </si>
  <si>
    <t>92H6-RD-44</t>
  </si>
  <si>
    <t>T4047</t>
  </si>
  <si>
    <t>FSR 7995 01-DISTRICT MGR CHILLIWACK (DCK)-Active</t>
  </si>
  <si>
    <t>DEWDNEY CREEK FSR - FSR 7995 01</t>
  </si>
  <si>
    <t>T4047.1</t>
  </si>
  <si>
    <t>11067 - REV. 0</t>
  </si>
  <si>
    <t>01-13283-M002-XT0281401 RB</t>
  </si>
  <si>
    <t>{1CF6B349-C85C-4D56-9EFC-2B289CD7F09E}</t>
  </si>
  <si>
    <t>T4046</t>
  </si>
  <si>
    <t>T4046.3</t>
  </si>
  <si>
    <t>01-13283-M002-XT0537801 RB</t>
  </si>
  <si>
    <t>{41B14A29-54EE-4406-8053-B0240234E7B2}</t>
  </si>
  <si>
    <t>19731-505-SSW-03135</t>
  </si>
  <si>
    <t>01-13283-M002-XU0313501</t>
  </si>
  <si>
    <t>014571315</t>
  </si>
  <si>
    <t>Tract-PC7105.071</t>
  </si>
  <si>
    <t>92H6-PL-42</t>
  </si>
  <si>
    <t>P3555</t>
  </si>
  <si>
    <t>1-RMcCreary (UPI) 170905; 2-RMcCreary (UPI) 170927; Global-Engineering (UPI) 200227; 3- AKraus (UPI) 200401; 4-MZakeri (UPI) 200402; 5-AKraus (UPI) 200504</t>
  </si>
  <si>
    <t>1-Updated constructionmethod, dwgtype, dwgtitle,dwgnumbers based on crossing dwg; 2-Update Typical Code; Global-TMEPDrawingNo; 3- KMCDrawName, Description; 4-DrawingRevision_Primary; 5-Description, KMCDrawName</t>
  </si>
  <si>
    <t>P3555.0</t>
  </si>
  <si>
    <t>{56B4CAEC-5FC0-41F1-92A4-3AB8B2541867}</t>
  </si>
  <si>
    <t>92H6-PL-40</t>
  </si>
  <si>
    <t>P3554</t>
  </si>
  <si>
    <t>1 - RReyes (UPI) 170510; 2-RMcCreary (UPI) 170905; 3-RMcCreary (UPI) 170927; Global-Engineering (UPI) 200227; Global-Engineering (UPI) 20200317; 4- AKraus (UPI) 200401; 5-MZakeri (UPI) 200402; 6-AKraus (UPI) 200504</t>
  </si>
  <si>
    <t>1-updated UPIDrawingNo_Primary, TMEPDrawingNo, DrawType, DrawTypeSurvey; 2-Updated constructionmethod, dwgtitle; Update Typical Code; Global-TMEPDrawingNo; Global-KMCDrawName; 3- KMCDrawName, Description; 4-DrawingRevision_Primary; 5-Description, KMCDrawName</t>
  </si>
  <si>
    <t>P3554.0</t>
  </si>
  <si>
    <t>01-13283-M002-XT0281301 RB</t>
  </si>
  <si>
    <t>PROPOSED PIPELINE CROSSING
FRASER VALLEY REGIONAL DISTRICT
WITHIN 
C-80-J/92H6
FRASER VALLEY - BRITISH COLUMBIA</t>
  </si>
  <si>
    <t>{1445101F-EAF2-408E-BAD1-577F0A37D9DD}</t>
  </si>
  <si>
    <t>92H6-RD-41</t>
  </si>
  <si>
    <t>T4045</t>
  </si>
  <si>
    <t>1-AKraus (UPI) 170428; 2-EFrisch (KMC) email 170613; 3-MMillard (UPI) 170719; 4-WLoper (KMC) 170809; 5-RMcCreary (UPI) 170905; 6-RMcCreary (UPI) 170927; 7- RReyes (UPI) 191216; Global-Engineering (UPI) 200227; Global-Engineering (UPI) 200313; 8-MZakeri (UPI) 200402</t>
  </si>
  <si>
    <t>1- Updated OwnerCL; 2-Changed OwnerCL; 3-updated Respon4Agree; 4-updated OwnerCL; 5-Updated constructionmethod, dwgtype, dwgtitle,dwgnumbers based on crossing dwg; 6-Update Typical Code; 7 - Moved to match site specific drawing and survey data; Global-TMEPDrawingNo; Global-KMCDrawName; 8-ProjectProposedCrossingMethodPrimary, DrawingRevision_Primary</t>
  </si>
  <si>
    <t>T4045.2</t>
  </si>
  <si>
    <t>W1664.3</t>
  </si>
  <si>
    <t>01-13283-M002-XT0281001 RC</t>
  </si>
  <si>
    <t>{516ADEE6-3D49-4FF3-9EC4-E7BA7C45A54D}</t>
  </si>
  <si>
    <t>U4083</t>
  </si>
  <si>
    <t>1- Description; 2- Drawing Info; Global-TMEPDrawingNo; 3-DrawingRevision_Primary; Global-KMCDrawName; Global-TypeCL; Global-SSantos (UPI) 200610; Global-AKraus (UPI) 220406</t>
  </si>
  <si>
    <t>1- Description; 2- Drawing Info; Global-TMEPDrawingNo; 3-DrawingRevision_Primary; Global-KMCDrawName; Global-TypeCL; Global-KMCDrawName</t>
  </si>
  <si>
    <t>U4083.0</t>
  </si>
  <si>
    <t>{E4594A47-4262-4FE5-AEFC-4A75E8F12F75}</t>
  </si>
  <si>
    <t>92H6-RD-442</t>
  </si>
  <si>
    <t>T5052</t>
  </si>
  <si>
    <t>T5052.0</t>
  </si>
  <si>
    <t>01-13283-M002-XT0620201 RB</t>
  </si>
  <si>
    <t>{7914D594-6DF5-4165-9372-378BE024F6CA}</t>
  </si>
  <si>
    <t>P5977</t>
  </si>
  <si>
    <t>1-AKraus (UPI) 200708; Global-AKraus (UPI) 220406</t>
  </si>
  <si>
    <t>1-OwnerCL, Drawing details, Construction Method, KMCDrawName; Global-KMCDrawName</t>
  </si>
  <si>
    <t>P5977.0</t>
  </si>
  <si>
    <t>{0DBE724B-EF98-4FCD-AC0B-418939E7B0D6}</t>
  </si>
  <si>
    <t>014578395</t>
  </si>
  <si>
    <t>Tract-1901</t>
  </si>
  <si>
    <t>92H6-RD-460</t>
  </si>
  <si>
    <t>T5067</t>
  </si>
  <si>
    <t>T5067.0</t>
  </si>
  <si>
    <t>{F5CCE69C-F0BE-4156-8421-72FB4818E07F}</t>
  </si>
  <si>
    <t>014578433</t>
  </si>
  <si>
    <t>Tract-1900</t>
  </si>
  <si>
    <t>92H6-RD-459</t>
  </si>
  <si>
    <t>T5066</t>
  </si>
  <si>
    <t>T5066.0</t>
  </si>
  <si>
    <t>{EE2F4F76-E681-4555-825F-1E2B5AB340BC}</t>
  </si>
  <si>
    <t>92H6-RD-458</t>
  </si>
  <si>
    <t>T5065</t>
  </si>
  <si>
    <t>T5065.0</t>
  </si>
  <si>
    <t>T4045.1</t>
  </si>
  <si>
    <t>{FB080AA6-A482-40ED-897F-8EABC78B3B16}</t>
  </si>
  <si>
    <t>92H6-RD-457</t>
  </si>
  <si>
    <t>T5064</t>
  </si>
  <si>
    <t>T5064.0</t>
  </si>
  <si>
    <t>11065 - REV. 0</t>
  </si>
  <si>
    <t>014562146</t>
  </si>
  <si>
    <t>Tract-1899</t>
  </si>
  <si>
    <t>{2AA1350B-B80A-4BE9-B406-FB8BE2487CF9}</t>
  </si>
  <si>
    <t>92H6-RD-454</t>
  </si>
  <si>
    <t>T5061</t>
  </si>
  <si>
    <t>T5061.0</t>
  </si>
  <si>
    <t>19731-505-SSW-03120</t>
  </si>
  <si>
    <t>01-13283-M002-XW0312001</t>
  </si>
  <si>
    <t>100</t>
  </si>
  <si>
    <t>KP 1017 Reroute (AR00563)</t>
  </si>
  <si>
    <t>01-13283-M002-XT0280201 RB</t>
  </si>
  <si>
    <t>PROPOSED PIPELINE CROSSING
FRASER VALLEY REGIONAL DISTRICT
WITHIN 
A-100-J/92H6
FRASER VALLEY - BRITISH COLUMBIA</t>
  </si>
  <si>
    <t>{F6DE1A97-5127-468B-A3A5-2577884E1983}</t>
  </si>
  <si>
    <t>Tract-1896</t>
  </si>
  <si>
    <t>92H6-RD-26</t>
  </si>
  <si>
    <t>T4038</t>
  </si>
  <si>
    <t>1-GSakundiak (UPI) 170623; 2-MMillard (UPI) 170717; 3-MMillard (UPI) 170719; Global-Engineering (UPI) 200227; 4- AKraus (UPI) 200305; ; Global-Engineering (UPI) 200313; Global-AKraus (UPI) 210128; Global-AKraus (UPI) 210427; Global-AKraus (UPI) 210607</t>
  </si>
  <si>
    <t>1-updated OwnerCL; 2-Changed DrawType and DrawTypeSurvey; 3-updated Respon4Agree; Global-TMEPDrawingNo; 4- OwnerCL, Description; Global-KMCDrawName; Global-Attributes; Global-DrawingRevision; Global-DrawingRevision</t>
  </si>
  <si>
    <t>1017+384 + 146</t>
  </si>
  <si>
    <t>T4038.3</t>
  </si>
  <si>
    <t>{C9281F5D-FCA8-4E07-8ABE-E6FC6EC6ADEF}</t>
  </si>
  <si>
    <t>014578468</t>
  </si>
  <si>
    <t>92H6-RD-453</t>
  </si>
  <si>
    <t>T5060</t>
  </si>
  <si>
    <t>T5060.0</t>
  </si>
  <si>
    <t>{23FD5AA3-1B39-4EA5-A296-BA7D2E01952A}</t>
  </si>
  <si>
    <t>014578573</t>
  </si>
  <si>
    <t>Tract-1895</t>
  </si>
  <si>
    <t>92H6-RD-452</t>
  </si>
  <si>
    <t>T5059</t>
  </si>
  <si>
    <t>T5059.0</t>
  </si>
  <si>
    <t>{98A39777-299D-4934-AB6F-2300810CCFD3}</t>
  </si>
  <si>
    <t>T6107</t>
  </si>
  <si>
    <t>T6107.0</t>
  </si>
  <si>
    <t>{60FDA4B1-41AA-4378-8799-7B5F267B767D}</t>
  </si>
  <si>
    <t>P5975</t>
  </si>
  <si>
    <t>P5975.0</t>
  </si>
  <si>
    <t>{558ADFAA-EF2A-479D-822B-7F896D31064B}</t>
  </si>
  <si>
    <t>P5974</t>
  </si>
  <si>
    <t>P5974.0</t>
  </si>
  <si>
    <t>T4038.2</t>
  </si>
  <si>
    <t>{A925ADA2-96DA-4AE3-BDFF-58A7601EF0D9}</t>
  </si>
  <si>
    <t>P5973</t>
  </si>
  <si>
    <t>P5973.0</t>
  </si>
  <si>
    <t>{CFEC7D00-199C-49AF-84D5-6BE9677EBB4F}</t>
  </si>
  <si>
    <t>014578565</t>
  </si>
  <si>
    <t>Tract-1894</t>
  </si>
  <si>
    <t>098</t>
  </si>
  <si>
    <t>T6106</t>
  </si>
  <si>
    <t>T6106.0</t>
  </si>
  <si>
    <t>{03558FB2-6BB9-4DFD-B1EA-4C535CC23089}</t>
  </si>
  <si>
    <t>92H6-RD-479</t>
  </si>
  <si>
    <t>T5082</t>
  </si>
  <si>
    <t>T5082.0</t>
  </si>
  <si>
    <t>01-13283-M002-XT0417301 RA</t>
  </si>
  <si>
    <t>{7D0469BB-C3F0-4A70-AF32-D605B5C94529}</t>
  </si>
  <si>
    <t>P5444</t>
  </si>
  <si>
    <t>1-RMcCreary (UPI) 170905; 2-RMcCreary (UPI) 170927; 3- JHoglund (UPI) 190911; Global-Engineering (UPI) 200227; 4-AKraus (UPI) 200504</t>
  </si>
  <si>
    <t>1-Updated dwgtype, dwgtitle,dwgnumbers; 2-Update Typical Code; 3- BCGRID; Global-TMEPDrawingNo; 4-OwnerCL, Description, KMCDrawName</t>
  </si>
  <si>
    <t>P5444.0</t>
  </si>
  <si>
    <t>01-13283-M002-XT0279401 RB</t>
  </si>
  <si>
    <t>{CF86BE48-3D9E-48E9-AED1-199139B2969C}</t>
  </si>
  <si>
    <t>19731-505-SSW-03100</t>
  </si>
  <si>
    <t>01-13283-M002-XW0310001</t>
  </si>
  <si>
    <t>PIN 3647061</t>
  </si>
  <si>
    <t>Tract-ADJ201.023</t>
  </si>
  <si>
    <t>U4080</t>
  </si>
  <si>
    <t>1-Updated dwgtype, dwgtitle,dwgnumbers; 2-Update Typical Code; 3- Description; Global-TMEPDrawingNo; Global-KMCDrawName; Global-TypeCL; Global-SSantos (UPI) 200610; Global-AKraus (UPI) 210128; Global-AKraus (UPI) 210607; Global-AKraus (UPI) 211007</t>
  </si>
  <si>
    <t>1-Updated dwgtype, dwgtitle,dwgnumbers; 2-Update Typical Code; 3- Description; Global-TMEPDrawingNo; Global-KMCDrawName; Global-TypeCL; Global-Attributes; Global-DrawingRevision; Global-Moved</t>
  </si>
  <si>
    <t>U4080.1</t>
  </si>
  <si>
    <t>{05C35766-FEF2-434D-917E-457282DDA937}</t>
  </si>
  <si>
    <t>P5972</t>
  </si>
  <si>
    <t>P5972.0</t>
  </si>
  <si>
    <t>01-13283-M002-XT0417201 RA</t>
  </si>
  <si>
    <t>{E586F6BC-F44D-4809-805A-E8DAE173C921}</t>
  </si>
  <si>
    <t>P5446</t>
  </si>
  <si>
    <t>TRANS MOUNTAIN RW PLAN KAP1004CG</t>
  </si>
  <si>
    <t>1-AKraus (UPI) 200504</t>
  </si>
  <si>
    <t>1-OwnerCL, KMCDrawName, Construction Method</t>
  </si>
  <si>
    <t>P5446.0</t>
  </si>
  <si>
    <t>01-13283-M002-XT0417101 RA</t>
  </si>
  <si>
    <t>{7C0768A7-A06A-4E20-903B-7AD2F4C81A6D}</t>
  </si>
  <si>
    <t>P5445</t>
  </si>
  <si>
    <t>P5445.0</t>
  </si>
  <si>
    <t>{420EE789-5ECC-4EA5-AF85-501366F31CF7}</t>
  </si>
  <si>
    <t>19731-505-SSW-03090</t>
  </si>
  <si>
    <t>01-13283-M002-XH0309001</t>
  </si>
  <si>
    <t>92H6-RD-11</t>
  </si>
  <si>
    <t>T4034</t>
  </si>
  <si>
    <t>5D</t>
  </si>
  <si>
    <t>1-RMcCreary (UPI) 170927; Global-Engineering (UPI) 200227; Global-AKraus (UPI) 210128; Global-AKraus (UPI) 220406</t>
  </si>
  <si>
    <t>T4034.2</t>
  </si>
  <si>
    <t>{3AF96093-941F-4A5A-854A-3E0490BB5E49}</t>
  </si>
  <si>
    <t>92H6-RD-10</t>
  </si>
  <si>
    <t>T4033</t>
  </si>
  <si>
    <t>T4033.2</t>
  </si>
  <si>
    <t>W1657.2</t>
  </si>
  <si>
    <t>01-13283-M002-XT0279301 RB</t>
  </si>
  <si>
    <t>PROPOSED PIPELINE CROSSING
MINISTRY OF TRANSPORTATION &amp; INFRASTRUCTURE \PROAD WITHIN 
A-98-J/92H6
FRASER VALLEY - BRITISH COLUMBIA</t>
  </si>
  <si>
    <t>{67A63AAD-2CBC-4A0A-893C-1D68B2CACA1B}</t>
  </si>
  <si>
    <t>92H6-RD-9</t>
  </si>
  <si>
    <t>T4032</t>
  </si>
  <si>
    <t>SHYLOCK RUNAWAY LANE</t>
  </si>
  <si>
    <t>1-RMcCreary (UPI) 170927; Global-Engineering (UPI) 200227; Global-Engineering (UPI) 200313; Global-AKraus (UPI) 210128; Global-AKraus (UPI) 220406</t>
  </si>
  <si>
    <t>T4032.2</t>
  </si>
  <si>
    <t>01-13283-M002-XT0279201 RE</t>
  </si>
  <si>
    <t>PROPOSED PIPELINE CROSSING BC HYDRO O/H DISTRIBUTION POWER LINE WITHIN A-98-J/92H6  FRASER VALLEY R.D. - BRITISH COLUMBIA</t>
  </si>
  <si>
    <t>{BD572EDD-6AC2-4BB4-9084-08B5A06CB594}</t>
  </si>
  <si>
    <t>92H6-OH-277</t>
  </si>
  <si>
    <t>U4079</t>
  </si>
  <si>
    <t>1- MZakeri (UPI) 191128; Global-Engineering (UPI) 200227; 2-AKraus (UPI) 200511; Global-AKraus (UPI) 210128; 3-AKraus (UPI) 210326; Global-AKraus (UPI) 220406</t>
  </si>
  <si>
    <t>1- Drawing Info; Global-TMEPDrawingNo; 2-KMCDrawName; Global-Attributes; 3-KMCDrawName; Global-KMCDrawName, DrawingRevision</t>
  </si>
  <si>
    <t>U4079.0</t>
  </si>
  <si>
    <t>01-13283-M002-XT0278801 RD</t>
  </si>
  <si>
    <t>PROPOSED PIPELINE CROSSING_x000D_
TELUS BURIED CABLE(S)_x000D_
WITHIN _x000D_
A-98-J/92H6_x000D_
FRASER VALLEY - BRITISH COLUMBIA</t>
  </si>
  <si>
    <t>{165CFF8E-63C1-4C44-8363-322367E68A56}</t>
  </si>
  <si>
    <t>92H6-CA-7</t>
  </si>
  <si>
    <t>U4078</t>
  </si>
  <si>
    <t>1- Description; Global-TMEPDrawingNo; Global-KMCDrawName; Global-TypeCL; Global-SSantos (UPI) 200610; 2-AKraus (UPI) 210326; Global-AKraus (UPI) 220406</t>
  </si>
  <si>
    <t>1- Description; Global-TMEPDrawingNo; Global-KMCDrawName; Global-TypeCL; 2-KMCDrawName; Global-KMCDrawName</t>
  </si>
  <si>
    <t>U4078.0</t>
  </si>
  <si>
    <t>01-13283-M002-XT0278701 RB</t>
  </si>
  <si>
    <t>PROPOSED PIPELINE CROSSING
R15515 LEM/L - \PTEAL CEDAR PRODUCTS LTD. ROAD
WITHIN 
C-97-J/92H6 FRASER VALLEY - BRITISH COLUMBIA</t>
  </si>
  <si>
    <t>{D499CF94-7DDE-47F2-BF85-BF0B3D02A2E6}</t>
  </si>
  <si>
    <t>PIN 35644601</t>
  </si>
  <si>
    <t>Tract-PC7106.012</t>
  </si>
  <si>
    <t>097</t>
  </si>
  <si>
    <t>92H6-RD-4</t>
  </si>
  <si>
    <t>T4030</t>
  </si>
  <si>
    <t>Road Perm-R15515 LEM/L-TEAL CEDAR PROD LTD-Active</t>
  </si>
  <si>
    <t>1-Global-Engineering (UPI) 200227; 2-AKraus (UPI) 210326</t>
  </si>
  <si>
    <t>1-Global-TMEPDrawingNo; 2-KMCDrawName</t>
  </si>
  <si>
    <t>T4030.0</t>
  </si>
  <si>
    <t>11064 - REV. 0</t>
  </si>
  <si>
    <t>T4034.1</t>
  </si>
  <si>
    <t>{D6CD6965-5459-43B6-AAD0-6A39E23CA429}</t>
  </si>
  <si>
    <t>P5971</t>
  </si>
  <si>
    <t>P5971.0</t>
  </si>
  <si>
    <t>11</t>
  </si>
  <si>
    <t>{65E3B093-3710-4019-A462-02AB77349B09}</t>
  </si>
  <si>
    <t>UCL 85-1</t>
  </si>
  <si>
    <t>Tract-PC7106.01</t>
  </si>
  <si>
    <t>92H11-PL-209</t>
  </si>
  <si>
    <t>P5801</t>
  </si>
  <si>
    <t>KP 1012 Reroute (AR00647)</t>
  </si>
  <si>
    <t>1012+600 + 911</t>
  </si>
  <si>
    <t>P5801.0</t>
  </si>
  <si>
    <t>{0DC5B9EB-13F7-4A22-85B0-B1DAE45C9CC1}</t>
  </si>
  <si>
    <t>92H11-PL-208</t>
  </si>
  <si>
    <t>P5800</t>
  </si>
  <si>
    <t>1012+600 + 866</t>
  </si>
  <si>
    <t>P5800.0</t>
  </si>
  <si>
    <t>{0AF6EB74-171D-48E4-B8F7-C340FE6A9169}</t>
  </si>
  <si>
    <t>T5108</t>
  </si>
  <si>
    <t>; Global-AKraus (UPI) 210128; Global-TCA24B 220323</t>
  </si>
  <si>
    <t>1012+600 + 310</t>
  </si>
  <si>
    <t>T5108.0</t>
  </si>
  <si>
    <t>01-13283-M002-XT0278001 RB</t>
  </si>
  <si>
    <t>PROPOSED PIPELINE CROSSING
FRASER VALLEY REGIONAL DISTRICT ROAD(S)
WITHIN 
A-27-B/92H11
FRASER VALLEY - BRITISH COLUMBIA</t>
  </si>
  <si>
    <t>{F94DA060-D20E-4909-806A-A5B44BC3A70C}</t>
  </si>
  <si>
    <t>92H11-RD-142</t>
  </si>
  <si>
    <t>T4029</t>
  </si>
  <si>
    <t>T4029.1</t>
  </si>
  <si>
    <t>{73BBC542-5C22-4D87-A7AB-695904F2A2DD}</t>
  </si>
  <si>
    <t>92H11-RD-141</t>
  </si>
  <si>
    <t>T4028</t>
  </si>
  <si>
    <t>T4028.1</t>
  </si>
  <si>
    <t>{A2412387-F85B-4E45-BC75-1032D33DB8AC}</t>
  </si>
  <si>
    <t>92H11-RD-140</t>
  </si>
  <si>
    <t>T4027</t>
  </si>
  <si>
    <t>1-AKraus (UPI) 170428; 2-EFrisch (KMC) email 170613; 3-MMillard (UPI) 170719; 4-WLoper (KMC) 170809; 5- AKraus (UPI) 191009; Global-Engineering (UPI) 200227; Global-SSantos (UPI) 200611</t>
  </si>
  <si>
    <t>1- Updated OwnerCL; 2-Changed OwnerCL; 3-updated Respon4Agree; 4-updated OwnerCL; 5- Loc Info (moved); Global-TMEPDrawingNo; Global-TypeCL</t>
  </si>
  <si>
    <t>T4027.2</t>
  </si>
  <si>
    <t>11063 - REV. 0</t>
  </si>
  <si>
    <t>01-13283-M002-XT0277801 RB</t>
  </si>
  <si>
    <t>PROPOSED PIPELINE CROSSING
FRASER VALLEY REGIONAL DISTRICT ROAD(S)\PWITHIN 
B-37-B/92H11
FRASER VALLEY - BRITISH COLUMBIA</t>
  </si>
  <si>
    <t>{6949F314-5044-41C7-A729-4F6D6B064A3F}</t>
  </si>
  <si>
    <t>92H11-RD-134</t>
  </si>
  <si>
    <t>T4026</t>
  </si>
  <si>
    <t>T4026.1</t>
  </si>
  <si>
    <t>{3E836345-A271-4688-9023-734149C641CD}</t>
  </si>
  <si>
    <t>92H11-RD-132</t>
  </si>
  <si>
    <t>T4025</t>
  </si>
  <si>
    <t>T4025.1</t>
  </si>
  <si>
    <t>11062 - REV. 0</t>
  </si>
  <si>
    <t>KP 1007 Reroute (AR00545)</t>
  </si>
  <si>
    <t>01-13283-M002-XT0277501 RC</t>
  </si>
  <si>
    <t>PROPOSED PIPELINE CROSSING_x000D_
TELUS BURIED CABLE(S)_x000D_
WITHIN _x000D_
A-66-B/92H11_x000D_
FRASER VALLEY - BRITISH COLUMBIA</t>
  </si>
  <si>
    <t>{FEF757E8-3E61-4E35-BFEF-C4F2810C5A17}</t>
  </si>
  <si>
    <t>19731-505-SSW-03070</t>
  </si>
  <si>
    <t>01-13283-M002-XH0307001</t>
  </si>
  <si>
    <t>92H11-CA-116</t>
  </si>
  <si>
    <t>U4069</t>
  </si>
  <si>
    <t>1-Updated dwgtype, dwgtitle,dwgnumbers; 2-Update Typical Code, GTechComments, GTFldCompleteDate; 3- Description; Global-TMEPDrawingNo; Global-KMCDrawName, Construction Method; Global-TypeCL; Global-SSantos (UPI) 200610; Global-SSantos (UPI) 201217; 4-AKraus (UPI) 210107; Global-AKraus (UPI) 210128; 5-KWooff (UPI) 210217; 6-KWooff (UPI) 210716; 7-KWooff (UPI) 210812</t>
  </si>
  <si>
    <t>1-Updated dwgtype, dwgtitle,dwgnumbers; 2-Update Typical Code, GTechComments, GTFldCompleteDate; 3- Description; Global-TMEPDrawingNo; Global-KMCDrawName, Construction Method; Global-TypeCL; Global-Moved to new CL; 4-KMCDrawName; Global-Attributes; 5-DrawingRevision_Primary; 6-DrawingRevision_Primary; 7-DrawingRevision_Primary</t>
  </si>
  <si>
    <t>1007+810 + 299</t>
  </si>
  <si>
    <t>U4069.1</t>
  </si>
  <si>
    <t>{ACE61A41-24CA-48D7-8881-F027645B7372}</t>
  </si>
  <si>
    <t>92H11-RD-113</t>
  </si>
  <si>
    <t>T4024</t>
  </si>
  <si>
    <t>1-RMcCreary (UPI) 170927; Global-Engineering (UPI) 200227; Global-SSantos (UPI) 201217; Global-AKraus (UPI) 210128; 2-KWooff (UPI) 210217; 3-KWooff (UPI) 210716; 4-KWooff (UPI) 210812</t>
  </si>
  <si>
    <t>1-Update GTechComments, GTFldCompleteDate; Global-TMEPDrawingNo; Global-Moved to new CL; Global-Attributes; 2-DrawingRevision_Primary; 3-DrawingRevision_Primary; 4-DrawingRevision_Primary</t>
  </si>
  <si>
    <t>1007+810 + 273</t>
  </si>
  <si>
    <t>T4024.2</t>
  </si>
  <si>
    <t>{69F2BCF0-3DB0-4715-BDE0-3ED59802CE19}</t>
  </si>
  <si>
    <t>92H11-RD-112</t>
  </si>
  <si>
    <t>T4023</t>
  </si>
  <si>
    <t>1007+810 + 260</t>
  </si>
  <si>
    <t>T4023.2</t>
  </si>
  <si>
    <t>01-13283-M002-XT0537701 RC</t>
  </si>
  <si>
    <t>{AB4B6917-F3E8-4637-9BBE-2AEACA3AC6EF}</t>
  </si>
  <si>
    <t>19731-505-SSW-03068</t>
  </si>
  <si>
    <t>01-13283-M002-XU0306801</t>
  </si>
  <si>
    <t>92H11-PL-111</t>
  </si>
  <si>
    <t>P3550</t>
  </si>
  <si>
    <t>1-RMcCreary (UPI) 170905; Global-Engineering (UPI) 200227; 2- AKraus (UPI) 200401; 3-MZakeri (UPI) 200402; 4-AKraus (UPI) 200504; Global-SSantos (UPI) 201217; 5AKraus (UPI) 210107; 6-KWooff (UPI) 210217; 7-KWooff (UPI) 210729</t>
  </si>
  <si>
    <t>1-Updated constructionmethod, dwgtype, dwgtitle,dwgnumbers based on crossing dwg.; Global-TMEPDrawingNo; 2- KMCDrawName; 3-Description, DrawingRevision_Primary; 4-KMCDrawName; Global-Moved to new CL; 5-KMCDrawName; 6-PrimaryDwgRev; 7-PrimaryDwgRev</t>
  </si>
  <si>
    <t>1007+810 + 199</t>
  </si>
  <si>
    <t>P3550.1</t>
  </si>
  <si>
    <t>{42B34519-B669-4389-9D7B-AB8523B30DE2}</t>
  </si>
  <si>
    <t>92H11-PL-110</t>
  </si>
  <si>
    <t>P3549</t>
  </si>
  <si>
    <t>1 - RReyes (UPI) 170510; 2-RMcCreary (UPI) 170905; Global-Engineering (UPI) 200227; 3- AKraus (UPI) 200401; 4-MZakeri (UPI) 200402; 5-AKraus (UPI) 200504; Global-SSantos (UPI) 201217; 6AKraus (UPI) 210107; 7-KWooff (UPI) 210217; 8-KWooff (UPI) 210729</t>
  </si>
  <si>
    <t>1-updated UPIDrawingNo_Primary, TMEPDrawingNo, DrawType, DrawTypeSurvey; 2-Updated constructionmethod, dwgtitle; Global-TMEPDrawingNo; 3- KMCDrawName; 4-Description, DrawingRevision_Primary; 5-KMCDrawName; Global-Moved to new CL; 6-KMCDrawName; 7-PrimaryDwgRev; 8-PrimaryDwgRev</t>
  </si>
  <si>
    <t>1007+810 + 173</t>
  </si>
  <si>
    <t>P3549.1</t>
  </si>
  <si>
    <t>11061 - REV. 0</t>
  </si>
  <si>
    <t>01-13283-M002-XT0329901 RA</t>
  </si>
  <si>
    <t xml:space="preserve">PROPOSED PIPELINE CROSSING
FRASER VALLEY REGIONAL DISTRICT ROAD
WITHIN 
B-94-B/92H11
FRASER VALLEY - BRITISH COLUMBIA
</t>
  </si>
  <si>
    <t>{4E9D8846-F6DE-4B14-93E1-DDE95DC36573}</t>
  </si>
  <si>
    <t>T4698</t>
  </si>
  <si>
    <t>1-AKraus (UPI) 170707; 2-MMillard (UPI) 170719; 3-WLoper (KMC) 170809; 4-MCecchini (UPI) 170815; Global-Engineering (UPI) 200227</t>
  </si>
  <si>
    <t>1-updated OwnerCL; 2-updated Respon4Agree; 3-updated OwnerCL; 4-updated CrossingName; Global-TMEPDrawingNo</t>
  </si>
  <si>
    <t>T4698.0</t>
  </si>
  <si>
    <t>COQUIHALLA SUMMIT RECREATION</t>
  </si>
  <si>
    <t>Tract-PC7106.02</t>
  </si>
  <si>
    <t>11060 - REV. 0</t>
  </si>
  <si>
    <t>020</t>
  </si>
  <si>
    <t>01-13283-M002-XT0277101 RA</t>
  </si>
  <si>
    <t>{AFB7952A-CB3E-476B-BCA8-89D2A4A74278}</t>
  </si>
  <si>
    <t>T4544</t>
  </si>
  <si>
    <t>NEEDLE PEAK TRAIL</t>
  </si>
  <si>
    <t>1-AKraus (UPI) 170428; 2-EFrisch (KMC) email 170613; 3-MMillard (UPI) 170719; 4-WLoper (KMC) 170809; Global-Engineering (UPI) 200227; Global-SSantos (UPI) 200611; Global-AKraus (UPI) 211007</t>
  </si>
  <si>
    <t>1-updated OwnerCL; 2-Changed OwnerCL; 3-updated Respon4Agree; 4-updated OwnerCL; Global-TMEPDrawingNo; Global-TypeCL; Global-Moved</t>
  </si>
  <si>
    <t>T4544.0</t>
  </si>
  <si>
    <t>PROPOSED PIPELINE CROSSING
FRASER VALLEY REGIONAL DISTRICT ROAD(S)\PWITHIN 
B-20-H/92H11
FRASER VALLEY R.D. - BRITISH COLUMBIA</t>
  </si>
  <si>
    <t>{B2E76358-C22F-46C1-A6F6-F0A620EB639A}</t>
  </si>
  <si>
    <t>092H11-RD-177</t>
  </si>
  <si>
    <t>T4545</t>
  </si>
  <si>
    <t>1-updated OwnerCL; 2-Changed OwnerCL; 3-updated Respon4Agree; 4-updated OwnerCL; Global-TMEPDrawingNo; Global-TypeCL</t>
  </si>
  <si>
    <t>T4545.0</t>
  </si>
  <si>
    <t>11059 - REV. 0</t>
  </si>
  <si>
    <t>01-13283-M002-XT0276401 RC</t>
  </si>
  <si>
    <t>PROPOSED PIPELINE CROSSING
TELUS BURIED CABLE
WITHIN 
D-8-H/92H11
FRASER VALLEY - BRITISH COLUMBIA</t>
  </si>
  <si>
    <t>{D07AA598-C195-407A-829D-A4A4B23180C4}</t>
  </si>
  <si>
    <t>19731-505-SSW-03050</t>
  </si>
  <si>
    <t>01-13283-M002-XH0305001</t>
  </si>
  <si>
    <t>HIGHWAY NO.5</t>
  </si>
  <si>
    <t>92H11-CA-79</t>
  </si>
  <si>
    <t>U4042</t>
  </si>
  <si>
    <t>1-Updated dwgtype, dwgtitle,dwgnumbers; 2-Update Typical Code, GTechComments, GTFldCompleteDate; 3- Description; 4- BCGRID; Global-TMEPDrawingNo; Global-KMCDrawName; Global-TypeCL; Global-SSantos (UPI) 200610; Global-AKraus (UPI) 210128; Global-AKraus (UPI) 220215</t>
  </si>
  <si>
    <t>1-Updated dwgtype, dwgtitle,dwgnumbers; 2-Update Typical Code, GTechComments, GTFldCompleteDate; 3- Description; 4- BCGRID; Global-TMEPDrawingNo; Global-KMCDrawName; Global-TypeCL; Global-Attributes; Global-KMCDrawName</t>
  </si>
  <si>
    <t>U4042.1</t>
  </si>
  <si>
    <t>01-13283-M002-XT0340401 RA</t>
  </si>
  <si>
    <t>{B841F4E8-131F-4FF3-B853-3C192F016D3D}</t>
  </si>
  <si>
    <t>U4664</t>
  </si>
  <si>
    <t>MOTI U/G POWER CABLE</t>
  </si>
  <si>
    <t>1-MMillard (UPI) 170614; 2- RMcCreary (UPI) 170905; 3-RMcCreary (UPI) 170927; 4-AKraus (UPI) 180307; Global-Engineering (UPI) 200227; Global-Engineering (UPI) 200313; Global-AKraus (UPI) 210128</t>
  </si>
  <si>
    <t>1-updated EffectiveFromDate, DrawTypeSurvey; 2-Updated constructionmethod, dwgtype, dwgtitle,dwgnumbers based on crossing dwg; 3-Update GTechComments, GTFldCompleteDate; 4-OwnerCL, Description, Respon4Agree; Global-TMEPDrawingNo; Global-KMCDrawName; Global-Attributes</t>
  </si>
  <si>
    <t>U4664.0</t>
  </si>
  <si>
    <t>01-13283-M002-XT0276201 RA</t>
  </si>
  <si>
    <t>PROPOSED PIPELINE CROSSING
MINISTRY OF TRANSPORTATION &amp; INFRASTRUCTURE \PROAD(S) WITHIN \PA-18-H/92H11
FRASER VALLEY - BRITISH COLUMBIA</t>
  </si>
  <si>
    <t>{240CB7CE-553F-45C8-883E-2FB85F1C79DC}</t>
  </si>
  <si>
    <t>92H11-RD-78</t>
  </si>
  <si>
    <t>T4022</t>
  </si>
  <si>
    <t>HIGHWAY RAMP</t>
  </si>
  <si>
    <t>1-RMcCreary (UPI) 170927; Global-Engineering (UPI) 200227; Global-Engineering (UPI) 200313; Global-AKraus (UPI) 210128</t>
  </si>
  <si>
    <t>1-Update GTechComments, GTFldCompleteDate; Global-TMEPDrawingNo; Global-KMCDrawName; Global-Attributes</t>
  </si>
  <si>
    <t>T4022.3</t>
  </si>
  <si>
    <t>{C337916C-8B4A-426A-823F-F3CC2F99675B}</t>
  </si>
  <si>
    <t>92H11-RD-77</t>
  </si>
  <si>
    <t>T4021</t>
  </si>
  <si>
    <t>1-Update GTechComments, GTFldCompleteDate; Global-TMEPDrawingNo; Global-Attributes</t>
  </si>
  <si>
    <t>T4021.3</t>
  </si>
  <si>
    <t>{E671EE0D-90B4-48FF-8C3D-62FE6B61580C}</t>
  </si>
  <si>
    <t>92H11-RD-76</t>
  </si>
  <si>
    <t>T4020</t>
  </si>
  <si>
    <t>1-RMcCreary (UPI) 170927; 2-SSantos (UPI) 200729; Global-AKraus (UPI) 210128</t>
  </si>
  <si>
    <t>1-Update GTechComments, GTFldCompleteDate; 2-RouteName; Global-Attributes</t>
  </si>
  <si>
    <t>T4020.3</t>
  </si>
  <si>
    <t>{33B3C675-5B9C-4579-A254-CB5F26D01F71}</t>
  </si>
  <si>
    <t>92H11-RD-75</t>
  </si>
  <si>
    <t>T4019</t>
  </si>
  <si>
    <t>T4019.3</t>
  </si>
  <si>
    <t>W1620.4</t>
  </si>
  <si>
    <t>{7D48EA92-C5E5-4A19-983A-5F9A789F6D35}</t>
  </si>
  <si>
    <t>U4663</t>
  </si>
  <si>
    <t>U4663.0</t>
  </si>
  <si>
    <t>01-13283-M002-XT0276101 RB</t>
  </si>
  <si>
    <t xml:space="preserve">PROPOSED PIPELINE CROSSING
BC HYDRO O/H DISTRIBUTION POWER LINE
&amp; TELUS COMMUNICATION CABLE
WITHIN
A-18-H/92H11
FRASER VALLEY - BRITISH COLUMBIA
</t>
  </si>
  <si>
    <t>{7A7F5D74-6DDD-4E6E-A1A9-5F6B20DDF2D7}</t>
  </si>
  <si>
    <t>92H11-OH-156</t>
  </si>
  <si>
    <t>U4041</t>
  </si>
  <si>
    <t>1-RMcCreary (UPI) 170905; 2-AKraus (UPI) 170912; 3-RMcCreary (UPI) 170927; Global-Engineering (UPI) 200227; 4-AKraus (UPI) 200511; Global-AKraus (UPI) 210128</t>
  </si>
  <si>
    <t>1-Updated dwgtype, dwgtitle,dwgnumbers; 2-updated Respon4Agree; 3-Update Typical Code, GTechComments, GTFldCompleteDate; Global-TMEPDrawingNo; 4-KMCDrawName; Global-Attributes</t>
  </si>
  <si>
    <t>U4041.2</t>
  </si>
  <si>
    <t>T4022.2</t>
  </si>
  <si>
    <t>{A44E0A3B-5FAC-4E09-BFD1-11C89F99BEA9}</t>
  </si>
  <si>
    <t>U5187</t>
  </si>
  <si>
    <t>1-Global-Engineering (UPI) 200227; 2-AKraus (UPI) 200511; Global-AKraus (UPI) 210128</t>
  </si>
  <si>
    <t>1-Global-TMEPDrawingNo; 2-KMCDrawName; Global-Attributes</t>
  </si>
  <si>
    <t>U5187.0</t>
  </si>
  <si>
    <t>11058 - REV. 0</t>
  </si>
  <si>
    <t>W2069.1</t>
  </si>
  <si>
    <t>01-13283-M002-XT0276001 RD</t>
  </si>
  <si>
    <t>PROPOSED PIPELINE CROSSING
FRASER VALLEY REGIONAL DISTRICT ACCESS ROAD\PWITHIN 
B-35-H/92H11
FRASER VALLEY - BRITISH COLUMBIA</t>
  </si>
  <si>
    <t>{7479C678-56B2-4E3C-94A1-2EDE33D3BEF2}</t>
  </si>
  <si>
    <t>92H11-RD-71</t>
  </si>
  <si>
    <t>T4018</t>
  </si>
  <si>
    <t>BC PARKS</t>
  </si>
  <si>
    <t>FALLSLAKE RD</t>
  </si>
  <si>
    <t>1-Akraus (UPI) 170525; 2-WLoper (KMC) 180123; Global-Engineering (UPI) 200227; Global-Engineering (UPI) 200313; 3-AKraus (UPI) 210618; Global-AKraus (UPI) 220215</t>
  </si>
  <si>
    <t>1-changed OwnerCL; 2-updated Respon4Agree; Global-TMEPDrawingNo; Global-KMCDrawName; 3-KMCDrawName; Global-KMCDrawName</t>
  </si>
  <si>
    <t>T4018.2</t>
  </si>
  <si>
    <t>01-13283-M002-XT0343901 RD</t>
  </si>
  <si>
    <t>{EBFB7537-6D2B-4317-8C99-8B8602F71AD0}</t>
  </si>
  <si>
    <t>U4849</t>
  </si>
  <si>
    <t>1-JLingham (UPI) 170918; 2- SKamnev (UPI) 191205; Global-Engineering (UPI) 200227; Global-Engineering (UPI) 200313; Global-AKraus (UPI) 210128; 3-AKraus (UPI) 210618; Global-AKraus (UPI) 220215</t>
  </si>
  <si>
    <t>1-Updated Description field; 2- ConstructionMethodPrimary; Global-TMEPDrawingNo; Global-KMCDrawName; Global-Attributes; 3-KMCDrawName; Global-KMCDrawName</t>
  </si>
  <si>
    <t>U4849.0</t>
  </si>
  <si>
    <t>11057 - REV. 0</t>
  </si>
  <si>
    <t>01-13283-M002-XT0275901 RB</t>
  </si>
  <si>
    <t>PROPOSED PIPELINE CROSSING_x000D_
TELUS BURIED CABLE_x000D_
WITHIN _x000D_
D-44-H/92H11_x000D_
FRASER VALLEY - BRITISH COLUMBIA</t>
  </si>
  <si>
    <t>{F67F88E6-FBA9-448F-8370-821E43E89626}</t>
  </si>
  <si>
    <t>92H11-CA-68</t>
  </si>
  <si>
    <t>U4040</t>
  </si>
  <si>
    <t>1-versioned up based on Hotline Survey 17m move; 2- Description; Global-TMEPDrawingNo; Global-KMCDrawName; Global-KMCDrawName; Global-TypeCL; Global-SSantos (UPI) 200610</t>
  </si>
  <si>
    <t>1-versioned up based on Hotline Survey 17m move; 2- Description; Global-TMEPDrawingNo; Global-KMCDrawName; Global-KMCDrawName; Global-TypeCL</t>
  </si>
  <si>
    <t>U4040.1</t>
  </si>
  <si>
    <t>PIN 4627150</t>
  </si>
  <si>
    <t>Tract-PC7107.01</t>
  </si>
  <si>
    <t>01-13283-M002-XT0275801 RA</t>
  </si>
  <si>
    <t>PROPOSED PIPELINE CROSSING
FRASER VALLEY REGIONAL DISTRICT ROAD\PWITHIN 
B-52-H/92H11
FRASER VALLEY - BRITISH COLUMBIA</t>
  </si>
  <si>
    <t>{C03B6763-1004-4D25-B7FB-4F64FEB6554E}</t>
  </si>
  <si>
    <t>92H11-RD-63</t>
  </si>
  <si>
    <t>T4017</t>
  </si>
  <si>
    <t>1-updated OwnerCL; 2-Changed OwnerCL; 3-updated Respon4Agree; 4-updated OwnerCL; Global-TMEPDrawingNo</t>
  </si>
  <si>
    <t>T4017.2</t>
  </si>
  <si>
    <t>PIN 35872011</t>
  </si>
  <si>
    <t>Tract-PC7107.02</t>
  </si>
  <si>
    <t>01-13283-M002-XT0613101 RA</t>
  </si>
  <si>
    <t>{DC7F9E3D-459F-45A0-B7DA-1CEE9D5E9BED}</t>
  </si>
  <si>
    <t>U7002</t>
  </si>
  <si>
    <t>TELUS BURIED POWER CABLE</t>
  </si>
  <si>
    <t>5A</t>
  </si>
  <si>
    <t>; Global-DMcLennan (UPI) 220128</t>
  </si>
  <si>
    <t>; Global-Const_Spread</t>
  </si>
  <si>
    <t>U7002.0</t>
  </si>
  <si>
    <t>11056 - REV. 0</t>
  </si>
  <si>
    <t>01-13283-M002-XT0275701 RA</t>
  </si>
  <si>
    <t>PROPOSED PIPELINE CROSSING_x000D_
TELUS BURIED CABLE_x000D_
WITHIN _x000D_
D-61-H/92H11_x000D_
FRASER VALLEY - BRITISH COLUMBIA</t>
  </si>
  <si>
    <t>{75E6E745-7B31-4457-9CF9-94C4751FFB52}</t>
  </si>
  <si>
    <t>PIN 4627570</t>
  </si>
  <si>
    <t>Tract-PC7107.03</t>
  </si>
  <si>
    <t>92H11-CA-60</t>
  </si>
  <si>
    <t>U4039</t>
  </si>
  <si>
    <t>1- MBuzon (UPI) 190904; Global-Engineering (UPI) 200227; Global-SSantos (UPI) 200609; 2-AKraus (UPI) 211007; Global-DMcLennan (UPI) 220128</t>
  </si>
  <si>
    <t>1- Description; Global-TMEPDrawingNo; Global-TypeCL; 2-Moved; Global-Const_Spread</t>
  </si>
  <si>
    <t>U4039.0</t>
  </si>
  <si>
    <t>Permit_PXID</t>
  </si>
  <si>
    <t>PPBORRoute</t>
  </si>
  <si>
    <t>TMCDrawName</t>
  </si>
  <si>
    <t>TypicalLegalDescription</t>
  </si>
  <si>
    <t>Respons4Draw</t>
  </si>
  <si>
    <t>ThirdPartyDrawingNo</t>
  </si>
  <si>
    <t>OverallDRWComplete</t>
  </si>
  <si>
    <t>OutstandSurvDRWComments</t>
  </si>
  <si>
    <t>OutstandingSurvDRW</t>
  </si>
  <si>
    <t>KLTP_ID</t>
  </si>
  <si>
    <t>Globalid *</t>
  </si>
  <si>
    <t>Respon4Agree</t>
  </si>
  <si>
    <t>MoTI_AddComments</t>
  </si>
  <si>
    <t>OwnSurroundParcels</t>
  </si>
  <si>
    <t>Width_Text</t>
  </si>
  <si>
    <t>GazetteNum</t>
  </si>
  <si>
    <t>RoWPlan</t>
  </si>
  <si>
    <t>UPIDrawingNo_Tertiary</t>
  </si>
  <si>
    <t>TMEPDrawingNo_Tertiary</t>
  </si>
  <si>
    <t>DrawingRevision_Secondary</t>
  </si>
  <si>
    <t>UPIDrawingNo_Secondary</t>
  </si>
  <si>
    <t>TMEPDrawingNo_Secondary</t>
  </si>
  <si>
    <t>DrawingRevision_Primary</t>
  </si>
  <si>
    <t>UPIDrawingNo_Primary</t>
  </si>
  <si>
    <t>TMEPDrawingNo_Primary</t>
  </si>
  <si>
    <t>ConstructionMethodSecondaryEnv</t>
  </si>
  <si>
    <t>ConstructionMethodPrimaryEnv</t>
  </si>
  <si>
    <t>DrawTypeSurvey</t>
  </si>
  <si>
    <t>DrawingTitle</t>
  </si>
  <si>
    <t>TypicalCode</t>
  </si>
  <si>
    <t>LocatedOn</t>
  </si>
  <si>
    <t>Depth</t>
  </si>
  <si>
    <t>BC_PID</t>
  </si>
  <si>
    <t>TRACT_REF</t>
  </si>
  <si>
    <t>BCGRID_QTR</t>
  </si>
  <si>
    <t>BCGRID_UNIT</t>
  </si>
  <si>
    <t>BCGRID_BLOCK</t>
  </si>
  <si>
    <t>BCGRID_GROUP</t>
  </si>
  <si>
    <t>BCGRID_SHEET</t>
  </si>
  <si>
    <t>ABDLS_LSD</t>
  </si>
  <si>
    <t>ABDLS_QTR</t>
  </si>
  <si>
    <t>ABDLS_SEC</t>
  </si>
  <si>
    <t>ABDLS_RGE</t>
  </si>
  <si>
    <t>ABDLS_TWP</t>
  </si>
  <si>
    <t>ABDLS_MER</t>
  </si>
  <si>
    <t>SurveyDate</t>
  </si>
  <si>
    <t>Water_Class</t>
  </si>
  <si>
    <t>Ref_MEAS</t>
  </si>
  <si>
    <t>RK_AK</t>
  </si>
  <si>
    <t>UTM_Zone</t>
  </si>
  <si>
    <t>Northing</t>
  </si>
  <si>
    <t>Easting</t>
  </si>
  <si>
    <t>Municipality</t>
  </si>
  <si>
    <t>DrawType</t>
  </si>
  <si>
    <t>OSW_ID</t>
  </si>
  <si>
    <t>CH2M_ID</t>
  </si>
  <si>
    <t>SurfaceCL</t>
  </si>
  <si>
    <t>CrossingBelowLineLF</t>
  </si>
  <si>
    <t>CrossingBelowGroundLF</t>
  </si>
  <si>
    <t>LineBelowGroundLF</t>
  </si>
  <si>
    <t>ForeignDiameter</t>
  </si>
  <si>
    <t>MaterialCL</t>
  </si>
  <si>
    <t>IntersectionAngle</t>
  </si>
  <si>
    <t>Width</t>
  </si>
  <si>
    <t>SourceNumber</t>
  </si>
  <si>
    <t>TypeCL</t>
  </si>
  <si>
    <t>Status</t>
  </si>
  <si>
    <t>ClassName</t>
  </si>
  <si>
    <t>ConstructionMethodSecondary</t>
  </si>
  <si>
    <t>ConstructionMethodPrimary</t>
  </si>
  <si>
    <t>DesignTier</t>
  </si>
  <si>
    <t>CrossingIdentifierDescription</t>
  </si>
  <si>
    <t>VersionTag</t>
  </si>
  <si>
    <t>IdentifierTag</t>
  </si>
  <si>
    <t>FeatureTag</t>
  </si>
  <si>
    <t>ProcessFlag</t>
  </si>
  <si>
    <t>LastModified</t>
  </si>
  <si>
    <t>EffectiveToDate</t>
  </si>
  <si>
    <t>EffectiveFromDate</t>
  </si>
  <si>
    <t>CreatedDate</t>
  </si>
  <si>
    <t>OperatorCL</t>
  </si>
  <si>
    <t>OwnerCL</t>
  </si>
  <si>
    <t>CrossingName</t>
  </si>
  <si>
    <t>RouteName</t>
  </si>
  <si>
    <t>Const_Spread</t>
  </si>
  <si>
    <t>Spread</t>
  </si>
  <si>
    <t>ChangePer</t>
  </si>
  <si>
    <t>Change</t>
  </si>
  <si>
    <t>HistoricalState</t>
  </si>
  <si>
    <t>Measure</t>
  </si>
  <si>
    <t xml:space="preserve">Permitted </t>
  </si>
  <si>
    <t>Permit Approval Received</t>
  </si>
  <si>
    <t>Variance submitted</t>
  </si>
  <si>
    <t>IFR closed out, drawings expected by Oct-30</t>
  </si>
  <si>
    <t>MOTI Parallel</t>
  </si>
  <si>
    <t>PE_1032240, TWS_1032295</t>
  </si>
  <si>
    <t>2018-01654</t>
  </si>
  <si>
    <t>TPS-4077</t>
  </si>
  <si>
    <t>PE_1074790</t>
  </si>
  <si>
    <t>2017-06178</t>
  </si>
  <si>
    <t>TPS-3038</t>
  </si>
  <si>
    <t>PE_1074660</t>
  </si>
  <si>
    <t>2017-06177</t>
  </si>
  <si>
    <t>TPS-3037</t>
  </si>
  <si>
    <t xml:space="preserve"> GCC-Execution plan delivered to UPI and BGC</t>
  </si>
  <si>
    <t>PE_1068485, TWS_1069009, TWS_1069131, TWS_1069427, TWS_1069428, TWS_1069495</t>
  </si>
  <si>
    <t>2017-06176</t>
  </si>
  <si>
    <t>TPS-3036</t>
  </si>
  <si>
    <t>PE_1067896, TWS_1068446, TWS_1068505, TWS_1068525, TWS_1068532, TWS_1068615</t>
  </si>
  <si>
    <t>2017-06175</t>
  </si>
  <si>
    <t>TPS-3035</t>
  </si>
  <si>
    <t>4/9/2021</t>
  </si>
  <si>
    <t>UPI will deliver the design after receiving highway intersections from Wood. Execution plan resolved/ completed.</t>
  </si>
  <si>
    <t>PE_1059950, TWS_1060050, TWS_1061014</t>
  </si>
  <si>
    <t>TPS-122123</t>
  </si>
  <si>
    <t>Cancelled</t>
  </si>
  <si>
    <t>Cancelled based on UPI's schedule update. UPI to provide reason</t>
  </si>
  <si>
    <t>PE_1048724</t>
  </si>
  <si>
    <t>TPS-126357</t>
  </si>
  <si>
    <t>The crossing length can cover the parallel, Matt S  to confirm. Parallel can be cancelled.</t>
  </si>
  <si>
    <t>TMEP-MOC-000304 approved. Engineering to provide design, GCC execution plan is done as long as the depth of cover and length is same.</t>
  </si>
  <si>
    <t xml:space="preserve">PE_1042650, U7066.0, U7067.0 P5996.0, P5997.0, </t>
  </si>
  <si>
    <t>2017-06155</t>
  </si>
  <si>
    <t>TPS-3020</t>
  </si>
  <si>
    <t xml:space="preserve">Parallel cancelled. However, we will need a new parallel on the other side of Hwy due to re-route. </t>
  </si>
  <si>
    <t>TMEP-MOC-000328 under review. Scheduled to be reviewed the week of Nov-13</t>
  </si>
  <si>
    <t>PE_1024403</t>
  </si>
  <si>
    <t>TPS-126354</t>
  </si>
  <si>
    <t>2/26/2021</t>
  </si>
  <si>
    <t>PE_1044092</t>
  </si>
  <si>
    <t>2017-06161</t>
  </si>
  <si>
    <t>TPS-3023</t>
  </si>
  <si>
    <t>PE_1043037, TWS_1043006, TWS_1043060, TWS_1043083, TWS_1043227, TWS_1043236</t>
  </si>
  <si>
    <t>2017-06156</t>
  </si>
  <si>
    <t>TPS-3021</t>
  </si>
  <si>
    <t>BGC concern expressed to GCC, issue around re-location of power poles and mountain crossing portion missing.</t>
  </si>
  <si>
    <t>PE_1059271, TWS_1059915</t>
  </si>
  <si>
    <t>2017-06167</t>
  </si>
  <si>
    <t>TPS-3029</t>
  </si>
  <si>
    <t>PE_1041795</t>
  </si>
  <si>
    <t>TPS-126356</t>
  </si>
  <si>
    <t>UPI Designs delivered on Nov-20-2020. Variance also delivered. Execution plan delivered on 11/30/2020</t>
  </si>
  <si>
    <t>TMEP-MOC-000179 approved.Design Drawing to be delivered by UPI to GCC for developing execution plan.</t>
  </si>
  <si>
    <t>PE_1048896</t>
  </si>
  <si>
    <t>TPS-126358</t>
  </si>
  <si>
    <t>PE_1025915</t>
  </si>
  <si>
    <t>TPS-126355</t>
  </si>
  <si>
    <t>No BGC concern, execution plan good to go.</t>
  </si>
  <si>
    <t>PE_1025723</t>
  </si>
  <si>
    <t>2017-06152</t>
  </si>
  <si>
    <t>TPS-3017</t>
  </si>
  <si>
    <t>TMEP Slope Instability Report provided to MOTI</t>
  </si>
  <si>
    <t>Variance submitted with slope instability report.</t>
  </si>
  <si>
    <t xml:space="preserve">BGC concerns resolved in the execution plan. KP typing error. So execution plan good to go with BGC considerations. </t>
  </si>
  <si>
    <t>PE_1016053, TWS_1015999</t>
  </si>
  <si>
    <t>2017-06149</t>
  </si>
  <si>
    <t>TPS-3014</t>
  </si>
  <si>
    <t>PE_1049672, TWS_1049681</t>
  </si>
  <si>
    <t>2017-06165</t>
  </si>
  <si>
    <t>TPS-3027</t>
  </si>
  <si>
    <t>5/7/2021</t>
  </si>
  <si>
    <t xml:space="preserve">MoC Approved. Sohail/Daniel to provide MoC/UPI Drawings to Macro for review against Execution Plan. </t>
  </si>
  <si>
    <t>2/15/2020</t>
  </si>
  <si>
    <t>UPI to update design drawings by Feb 15 as per approved MoC.</t>
  </si>
  <si>
    <t>Waiting for engineering</t>
  </si>
  <si>
    <t>GCC execution plan based on the centrline not approved by TMEP, (300 meters bluff), will be a hard stop. MOC not drafted yet, execution team to update on status.</t>
  </si>
  <si>
    <t>PE_1063228, TWS_1062455, TWS_1062474, TWS_1062764, TWS_1063398, TWS_1063520, TWS_1063747, TWS_1063812, TWS_1063931, TWS_1064054</t>
  </si>
  <si>
    <t>2017-06172</t>
  </si>
  <si>
    <t>TPS-3032</t>
  </si>
  <si>
    <t>6/25/2021</t>
  </si>
  <si>
    <t xml:space="preserve">Silverhope Creek: MOC- 000409, Waiting on MoC. Microtunneling is suggested due to Arky Issues.  After approval, parallel need to be reassessed.  </t>
  </si>
  <si>
    <t xml:space="preserve">TMEP Team: Waiting on MOC- 000409 approval. </t>
  </si>
  <si>
    <t>MOC approval</t>
  </si>
  <si>
    <t>Going to receive pre-approval from Land and Permit and Environment, then get drawings done in parallel with MOC process. MOC in Pre-approval with Jenna Tracey (Environment) (TWS-MOC)</t>
  </si>
  <si>
    <t>PE_1044404, TWS_1044852</t>
  </si>
  <si>
    <t>2017-06163</t>
  </si>
  <si>
    <t>TPS-3025</t>
  </si>
  <si>
    <t xml:space="preserve">Silverhope Creek: Microtunneling is suggested due to Arky Issues.  After MoC approval, parallel need to be reassessed if still needed.   </t>
  </si>
  <si>
    <t>PE_1044304, TWS_1044718</t>
  </si>
  <si>
    <t>2017-06162</t>
  </si>
  <si>
    <t>TPS-3024</t>
  </si>
  <si>
    <t>Phase II Delivery; Mountain 3 MOC</t>
  </si>
  <si>
    <t xml:space="preserve">Waiting on Mountain 3 Re-routing Decision - TMEP Spread 5B Team </t>
  </si>
  <si>
    <t xml:space="preserve"> Mountain crossing 3 re-route. No MoC Yet Drafted , Reroute may not be within MOTI easement.</t>
  </si>
  <si>
    <t>PE_1066393, TWS_1067009, TWS_1067254</t>
  </si>
  <si>
    <t>2017-06174</t>
  </si>
  <si>
    <t>TPS-3034</t>
  </si>
  <si>
    <t>PE_1064911, TWS_1064872, TWS_1064904, TWS_1065042</t>
  </si>
  <si>
    <t>TPS-122122</t>
  </si>
  <si>
    <t>PE_1065651</t>
  </si>
  <si>
    <t>TPS-126359</t>
  </si>
  <si>
    <t>PE_1065796, TWS_1065737</t>
  </si>
  <si>
    <t>TPS-122121</t>
  </si>
  <si>
    <t>5/21/2021</t>
  </si>
  <si>
    <t xml:space="preserve">BGC - Re-inforced Concrete Slab design may need 2-3 months to finalize. GCC to be included in new design development.  GCC to update Execution Plan for new design.  </t>
  </si>
  <si>
    <t xml:space="preserve"> BGC to finalize re-inforced concrete slab design. </t>
  </si>
  <si>
    <t>HOLD for BGC Dominant Design</t>
  </si>
  <si>
    <t>PE_1051705, TWS_1052122, TWS_1052322</t>
  </si>
  <si>
    <t>2017-06166</t>
  </si>
  <si>
    <t>TPS-3028</t>
  </si>
  <si>
    <t xml:space="preserve">BGC-Rockfall Barrier Design:  submitted final design for TMEP review . GCC to finalize Execution Plan after approval of new design.  </t>
  </si>
  <si>
    <t xml:space="preserve">TMEP to review and approve BGC-Rockfall Barrier Design submitted. </t>
  </si>
  <si>
    <t xml:space="preserve">UPI Drawings received. Execution plan to be revised to account for the barrier design. </t>
  </si>
  <si>
    <t>PE_1014342, TWS_1014337, TWS_1015160</t>
  </si>
  <si>
    <t>2017-06147</t>
  </si>
  <si>
    <t>TPS-3013</t>
  </si>
  <si>
    <t xml:space="preserve"> MoC (TMEP) and updated Drawings (by UPI) to be completed after RFI approval. </t>
  </si>
  <si>
    <t xml:space="preserve">RFI issued Feb 17, 2021 for centerline change within RoW due to additional U/G facilities identified in survey completed on Jan 15, 2021 </t>
  </si>
  <si>
    <t>Waiting for GCC</t>
  </si>
  <si>
    <t xml:space="preserve">GCC need to know the environmental impacts/considerations for the sewer system. Parallel within 2 feet of water well. (Sohail: Jan 19, 2021)Detail Survey provided to MSJV/UPI to proceed the design/execution plan aligned with environmental info provided by TMEP. </t>
  </si>
  <si>
    <t>PE_1055983, TWS_1055328, TWS_1055332, TWS_1055985, TWS_1056005</t>
  </si>
  <si>
    <t>TPS-122124</t>
  </si>
  <si>
    <t>Anticipated  Completion Date</t>
  </si>
  <si>
    <t>Comment</t>
  </si>
  <si>
    <t>ETA- Next Actions</t>
  </si>
  <si>
    <t>Next Actions</t>
  </si>
  <si>
    <t>TMEP-Notes (Including Root Causes of Delays)</t>
  </si>
  <si>
    <t>Type of Application</t>
  </si>
  <si>
    <t>Priority Ranking</t>
  </si>
  <si>
    <t>Demands</t>
  </si>
  <si>
    <t>Const. Date</t>
  </si>
  <si>
    <t>eDas Number</t>
  </si>
  <si>
    <t>KP Out</t>
  </si>
  <si>
    <t xml:space="preserve">Kp In </t>
  </si>
  <si>
    <t>TPS #</t>
  </si>
  <si>
    <t>Moved to keep the valve in one tract</t>
  </si>
  <si>
    <t>2661</t>
  </si>
  <si>
    <t>Upstream of West Creek</t>
  </si>
  <si>
    <t>NPS 36 - PN 100 (Class 600)</t>
  </si>
  <si>
    <t>Five Minutes</t>
  </si>
  <si>
    <t>72°22'18"</t>
  </si>
  <si>
    <t>Mainline</t>
  </si>
  <si>
    <t>Automated RMLBV</t>
  </si>
  <si>
    <t>005.7</t>
  </si>
  <si>
    <t>Sumas to Burnaby</t>
  </si>
  <si>
    <t>New</t>
  </si>
  <si>
    <t>2K1140</t>
  </si>
  <si>
    <t>VALVE</t>
  </si>
  <si>
    <t>Lnad owner issues. Consider for relocation.</t>
  </si>
  <si>
    <t>2634</t>
  </si>
  <si>
    <t>Upstream of Nathan Creek</t>
  </si>
  <si>
    <t>63°51'14"</t>
  </si>
  <si>
    <t>2K1135</t>
  </si>
  <si>
    <t>2571</t>
  </si>
  <si>
    <t>Downstream of McLennan Creek</t>
  </si>
  <si>
    <t>Activated by Backflow</t>
  </si>
  <si>
    <t>Instantaneous</t>
  </si>
  <si>
    <t>71°29'11"</t>
  </si>
  <si>
    <t>Check Valve</t>
  </si>
  <si>
    <t>2K1127</t>
  </si>
  <si>
    <t>2538</t>
  </si>
  <si>
    <t>Clayburn</t>
  </si>
  <si>
    <t>60°50'11"</t>
  </si>
  <si>
    <t>2K1120</t>
  </si>
  <si>
    <t>ADJ 38.01</t>
  </si>
  <si>
    <t>Sumas Tank Farm</t>
  </si>
  <si>
    <t>Facility</t>
  </si>
  <si>
    <t>Manual MLBV</t>
  </si>
  <si>
    <t>SU-2MLV-0001</t>
  </si>
  <si>
    <t>2481</t>
  </si>
  <si>
    <t>Downstream of Sumas River</t>
  </si>
  <si>
    <t>83°36'0"</t>
  </si>
  <si>
    <t>2K1112</t>
  </si>
  <si>
    <t>2472</t>
  </si>
  <si>
    <t>Sumas Pump Station</t>
  </si>
  <si>
    <t>91°41'47"</t>
  </si>
  <si>
    <t>2K1111A</t>
  </si>
  <si>
    <t>2457</t>
  </si>
  <si>
    <t>Sumas Lake Canal</t>
  </si>
  <si>
    <t>100°58'2"</t>
  </si>
  <si>
    <t>Hope to Sumas</t>
  </si>
  <si>
    <t>2K1108</t>
  </si>
  <si>
    <t>Downstream of Vedder River (co-located with existing valve site)</t>
  </si>
  <si>
    <t>157°47'22"</t>
  </si>
  <si>
    <t>2K1100</t>
  </si>
  <si>
    <t>2405</t>
  </si>
  <si>
    <t>Upstream of Vedder River</t>
  </si>
  <si>
    <t>93°1'29"</t>
  </si>
  <si>
    <t>2K1099</t>
  </si>
  <si>
    <t>2280</t>
  </si>
  <si>
    <t>Kincora Golf Course</t>
  </si>
  <si>
    <t>124°31'31"</t>
  </si>
  <si>
    <t>2K1094</t>
  </si>
  <si>
    <t>2228</t>
  </si>
  <si>
    <t>Upper Prairie Road (co-located with existing valve site)</t>
  </si>
  <si>
    <t>114°24'32"</t>
  </si>
  <si>
    <t>2K1085</t>
  </si>
  <si>
    <t>2149</t>
  </si>
  <si>
    <t>Popkum (co-located with existing valve site)</t>
  </si>
  <si>
    <t>168°29'12"</t>
  </si>
  <si>
    <t>01-13283-M002-CE02735</t>
  </si>
  <si>
    <t xml:space="preserve">2K1069 </t>
  </si>
  <si>
    <t>2114</t>
  </si>
  <si>
    <t>Downstream of Wahleach Creek (Jones Creek)</t>
  </si>
  <si>
    <t>129°35'31"</t>
  </si>
  <si>
    <t>2K1059</t>
  </si>
  <si>
    <t>2103</t>
  </si>
  <si>
    <t>Upstream of Lorenzetta Creek and Wahleach Creek</t>
  </si>
  <si>
    <t>152°41'51"</t>
  </si>
  <si>
    <t>2K1057</t>
  </si>
  <si>
    <t>2091</t>
  </si>
  <si>
    <t>Downstream of Hunter Creek</t>
  </si>
  <si>
    <t>141°58'48"</t>
  </si>
  <si>
    <t>2K1052B</t>
  </si>
  <si>
    <t>2083</t>
  </si>
  <si>
    <t>Upstream of Hunter Creek</t>
  </si>
  <si>
    <t>96°13'38"</t>
  </si>
  <si>
    <t>2K1052A</t>
  </si>
  <si>
    <t>2048</t>
  </si>
  <si>
    <t>Downstream of Silverhope Creek</t>
  </si>
  <si>
    <t>2K1044B</t>
  </si>
  <si>
    <t>2042</t>
  </si>
  <si>
    <t>Upstream of Silverhope Creek</t>
  </si>
  <si>
    <t>90°50'45"</t>
  </si>
  <si>
    <t>2K1044A</t>
  </si>
  <si>
    <t>Upstream of Hope, Coquihalla River</t>
  </si>
  <si>
    <t>NPS 36 - PN 150 (Class 900)</t>
  </si>
  <si>
    <t>110°56'12"</t>
  </si>
  <si>
    <t>Kingsvale to Hope</t>
  </si>
  <si>
    <t>2K1040A</t>
  </si>
  <si>
    <t>Downstream of Coquihalla River</t>
  </si>
  <si>
    <t>187°58'24"</t>
  </si>
  <si>
    <t>01-13283-M002-CE02720</t>
  </si>
  <si>
    <t>2K1031</t>
  </si>
  <si>
    <t>1933</t>
  </si>
  <si>
    <t>Upstream of Coquihalla River</t>
  </si>
  <si>
    <t>258°58'53"</t>
  </si>
  <si>
    <t>01-13283-M002-CE02718</t>
  </si>
  <si>
    <t>2K1029</t>
  </si>
  <si>
    <t>PC 7105.02</t>
  </si>
  <si>
    <t xml:space="preserve">Coquihalla River </t>
  </si>
  <si>
    <t>133°01'22"</t>
  </si>
  <si>
    <t>2K1023</t>
  </si>
  <si>
    <t>PC 7106.0111</t>
  </si>
  <si>
    <t>Shylock Road</t>
  </si>
  <si>
    <t>80°48'20"</t>
  </si>
  <si>
    <t>2K1015</t>
  </si>
  <si>
    <t>PC 7106.01</t>
  </si>
  <si>
    <t>Downstream of Boston Bar Creek</t>
  </si>
  <si>
    <t>167°10'28"</t>
  </si>
  <si>
    <t>01-13283-M002-CE02710</t>
  </si>
  <si>
    <t>2K1006</t>
  </si>
  <si>
    <t>PC 7106.02</t>
  </si>
  <si>
    <t>Addition to reduce peak release volume</t>
  </si>
  <si>
    <t>85°12'22"</t>
  </si>
  <si>
    <t>01-13283-M002-CE02705</t>
  </si>
  <si>
    <t>2K1000</t>
  </si>
  <si>
    <t>ADJ 202.04</t>
  </si>
  <si>
    <t>Downstream of Coldwater River</t>
  </si>
  <si>
    <t>193°36'02"</t>
  </si>
  <si>
    <t>2K987</t>
  </si>
  <si>
    <t>PC 7112</t>
  </si>
  <si>
    <t>Private - Aboriginal</t>
  </si>
  <si>
    <t>Downstream of Juliet Creek</t>
  </si>
  <si>
    <t>175°16'47"</t>
  </si>
  <si>
    <t>2K977</t>
  </si>
  <si>
    <t>1771</t>
  </si>
  <si>
    <t>133°39'43"</t>
  </si>
  <si>
    <t>2K968</t>
  </si>
  <si>
    <t>1767</t>
  </si>
  <si>
    <t>Upstream of Coldwater River</t>
  </si>
  <si>
    <t>173°24'12"</t>
  </si>
  <si>
    <t>2K965</t>
  </si>
  <si>
    <t>1764.02</t>
  </si>
  <si>
    <t>182°35'45"</t>
  </si>
  <si>
    <t>2K954</t>
  </si>
  <si>
    <t>Typical Site Layout Type</t>
  </si>
  <si>
    <t>Tract Number</t>
  </si>
  <si>
    <t>Parcel Type</t>
  </si>
  <si>
    <t>Function/Location/Name</t>
  </si>
  <si>
    <t>Valve Size and Pressure Rating</t>
  </si>
  <si>
    <t>Remotely Controlled by Control Centre</t>
  </si>
  <si>
    <t>Valve Closure Time</t>
  </si>
  <si>
    <t>Site orientation (Angle A See Note 1)</t>
  </si>
  <si>
    <t>Civil Grading Drawing Number</t>
  </si>
  <si>
    <t xml:space="preserve">Facility or Mainline </t>
  </si>
  <si>
    <t>Valve Type</t>
  </si>
  <si>
    <t>UTM Zone</t>
  </si>
  <si>
    <t>Northing (m)</t>
  </si>
  <si>
    <t>Easting (m)</t>
  </si>
  <si>
    <t>KP</t>
  </si>
  <si>
    <t>Centerline SSEID</t>
  </si>
  <si>
    <t>Geographic Identifier</t>
  </si>
  <si>
    <t>Construction Spread</t>
  </si>
  <si>
    <t>New or Existing</t>
  </si>
  <si>
    <t>Previous Valve Identifier</t>
  </si>
  <si>
    <t>01−13283−S5B−M002−PL−DAS−0025</t>
  </si>
  <si>
    <t>NPS 36 x 19.0 mm W.T. CSA Z245.1 Gr. 483 Cat. II M5C</t>
  </si>
  <si>
    <t>RT</t>
  </si>
  <si>
    <t>7D</t>
  </si>
  <si>
    <t>M5C</t>
  </si>
  <si>
    <t>1024+008+225</t>
  </si>
  <si>
    <t>5B−IB−2472</t>
  </si>
  <si>
    <t>Induction Bends</t>
  </si>
  <si>
    <t>IB</t>
  </si>
  <si>
    <t>1024+008+045</t>
  </si>
  <si>
    <t>5B−IB−2471</t>
  </si>
  <si>
    <t>LT</t>
  </si>
  <si>
    <t>1018+316+122</t>
  </si>
  <si>
    <t>5B−IB−2470</t>
  </si>
  <si>
    <t>1018+317+000</t>
  </si>
  <si>
    <t>5B−IB−2469</t>
  </si>
  <si>
    <t>1017+384+284</t>
  </si>
  <si>
    <t>5B−IB−2468</t>
  </si>
  <si>
    <t>01−13283−S5B−M002−PL−DAS−0022</t>
  </si>
  <si>
    <t>NPS 36 x 14.7 mm W.T. CSA Z245.1 Gr. 483 Cat. II M5C</t>
  </si>
  <si>
    <t>NPS 36 ASME B16.49 (5B−IB−2366)</t>
  </si>
  <si>
    <t>1070+432+340</t>
  </si>
  <si>
    <t>5B−IB−2467</t>
  </si>
  <si>
    <t>NPS 36 ASME B16.49 (5B−IB−2367)</t>
  </si>
  <si>
    <t>1070+432+338</t>
  </si>
  <si>
    <t>5B−IB−2466</t>
  </si>
  <si>
    <t>On Hold</t>
  </si>
  <si>
    <t>1070+432+168</t>
  </si>
  <si>
    <t>5B−IB−2465</t>
  </si>
  <si>
    <t>1072+45+244</t>
  </si>
  <si>
    <t>5B−IB−2464</t>
  </si>
  <si>
    <t>1072+45+223</t>
  </si>
  <si>
    <t>5B−IB−2463</t>
  </si>
  <si>
    <t>1072+45+022</t>
  </si>
  <si>
    <t>5B−IB−2462</t>
  </si>
  <si>
    <t>1072+45+001</t>
  </si>
  <si>
    <t>5B−IB−2461</t>
  </si>
  <si>
    <t>1044+527+525</t>
  </si>
  <si>
    <t>5B−IB−2460</t>
  </si>
  <si>
    <t>1044+527+393</t>
  </si>
  <si>
    <t>5B−IB−2459</t>
  </si>
  <si>
    <t>6, 17</t>
  </si>
  <si>
    <t>5B−IB−2458</t>
  </si>
  <si>
    <t>5B−IB−2457</t>
  </si>
  <si>
    <t>DELETED</t>
  </si>
  <si>
    <t>5B−IB−2449</t>
  </si>
  <si>
    <t>01−13283−S5B−M002−PL−DAS−0023</t>
  </si>
  <si>
    <t>OB</t>
  </si>
  <si>
    <t>1007+810+343</t>
  </si>
  <si>
    <t>5B−IB−2456</t>
  </si>
  <si>
    <t>SB</t>
  </si>
  <si>
    <t>1007+810+364</t>
  </si>
  <si>
    <t>5B−IB−2455</t>
  </si>
  <si>
    <t>Rolled (LT, OB)</t>
  </si>
  <si>
    <t>1008+264</t>
  </si>
  <si>
    <t>5B−IB−2454</t>
  </si>
  <si>
    <t>1007+810+399</t>
  </si>
  <si>
    <t>5B−IB−2453</t>
  </si>
  <si>
    <t>1007+810+240</t>
  </si>
  <si>
    <t>5B−IB−2451</t>
  </si>
  <si>
    <t>1007+810+125</t>
  </si>
  <si>
    <t>5B−IB−2450</t>
  </si>
  <si>
    <t>11, 21</t>
  </si>
  <si>
    <t>1048+942+234</t>
  </si>
  <si>
    <t>5B−IB−2448</t>
  </si>
  <si>
    <t>4A</t>
  </si>
  <si>
    <t>1048+942+210</t>
  </si>
  <si>
    <t>5B−IB−2447</t>
  </si>
  <si>
    <t>1048+942+148</t>
  </si>
  <si>
    <t>5B−IB−2446</t>
  </si>
  <si>
    <t>1048+942+136</t>
  </si>
  <si>
    <t>5B−IB−2452</t>
  </si>
  <si>
    <t>1048+942+274</t>
  </si>
  <si>
    <t>5B−IB−2437</t>
  </si>
  <si>
    <t>1048+942+216</t>
  </si>
  <si>
    <t>5B−IB−2436</t>
  </si>
  <si>
    <t>1048+942+025</t>
  </si>
  <si>
    <t>5B−IB−2435</t>
  </si>
  <si>
    <t>1048+942</t>
  </si>
  <si>
    <t>5B−IB−2434</t>
  </si>
  <si>
    <t>7, 10</t>
  </si>
  <si>
    <t>1042+597+009</t>
  </si>
  <si>
    <t>5B−IB−2433</t>
  </si>
  <si>
    <t>6, 9</t>
  </si>
  <si>
    <t>1037+724+182</t>
  </si>
  <si>
    <t>5B−IB−2441</t>
  </si>
  <si>
    <t>1037+724+118</t>
  </si>
  <si>
    <t>5B−IB−2440</t>
  </si>
  <si>
    <t>1037+724+054</t>
  </si>
  <si>
    <t>5B−IB−2439</t>
  </si>
  <si>
    <t>1037+723</t>
  </si>
  <si>
    <t>5B−IB−2438</t>
  </si>
  <si>
    <t>5, 8</t>
  </si>
  <si>
    <t>1024+467</t>
  </si>
  <si>
    <t>5B−IB−2445</t>
  </si>
  <si>
    <t>8, 20</t>
  </si>
  <si>
    <t>5B−IB−2444</t>
  </si>
  <si>
    <t>5B−IB−2443</t>
  </si>
  <si>
    <t>5B−IB−2442</t>
  </si>
  <si>
    <t>1073+923</t>
  </si>
  <si>
    <t>5B−IB−2373</t>
  </si>
  <si>
    <t>1073+324</t>
  </si>
  <si>
    <t>5B−IB−2372</t>
  </si>
  <si>
    <t>1072+172</t>
  </si>
  <si>
    <t>5B−IB−2371</t>
  </si>
  <si>
    <t>1071+798</t>
  </si>
  <si>
    <t>5B−IB−2370</t>
  </si>
  <si>
    <t>1, 2</t>
  </si>
  <si>
    <t>NPS 36 ASME B16.49 (5B−IB−2395)</t>
  </si>
  <si>
    <t>1070+432+162</t>
  </si>
  <si>
    <t>5B−IB−2396</t>
  </si>
  <si>
    <t>NPS 36 ASME B16.49 (5B−IB−2396)</t>
  </si>
  <si>
    <t>Rolled (OB, RT)</t>
  </si>
  <si>
    <t>1070+432+155</t>
  </si>
  <si>
    <t>5B−IB−2395</t>
  </si>
  <si>
    <t>1069+641</t>
  </si>
  <si>
    <t>5B−IB−2369</t>
  </si>
  <si>
    <t>1069+203</t>
  </si>
  <si>
    <t>5B−IB−2394</t>
  </si>
  <si>
    <t>1069+193</t>
  </si>
  <si>
    <t>5B−IB−2393</t>
  </si>
  <si>
    <t>1069+138</t>
  </si>
  <si>
    <t>5B−IB−2392</t>
  </si>
  <si>
    <t>1069+127</t>
  </si>
  <si>
    <t>5B−IB−2391</t>
  </si>
  <si>
    <t>1069+020</t>
  </si>
  <si>
    <t>5B−IB−2368</t>
  </si>
  <si>
    <t>1068+918</t>
  </si>
  <si>
    <t>5B−IB−2367</t>
  </si>
  <si>
    <t>1064+782+2826</t>
  </si>
  <si>
    <t>5B−IB−2366</t>
  </si>
  <si>
    <t>5         914.4</t>
  </si>
  <si>
    <t>1064+782+2814</t>
  </si>
  <si>
    <t>5B−IB−2365</t>
  </si>
  <si>
    <t>5B−IB−2364</t>
  </si>
  <si>
    <t>5B−IB−2363</t>
  </si>
  <si>
    <t>5B−IB−2362</t>
  </si>
  <si>
    <t>5B−IB−2361</t>
  </si>
  <si>
    <t>5B−IB−2360</t>
  </si>
  <si>
    <t>5B−IB−2359</t>
  </si>
  <si>
    <t>5B−IB−2357</t>
  </si>
  <si>
    <t>5B−IB−2356</t>
  </si>
  <si>
    <t>5B−IB−2355</t>
  </si>
  <si>
    <t>5B−IB−2354</t>
  </si>
  <si>
    <t>5B−IB−2353</t>
  </si>
  <si>
    <t>5B−IB−2352</t>
  </si>
  <si>
    <t>5B−IB−2351</t>
  </si>
  <si>
    <t>5B−IB−2350</t>
  </si>
  <si>
    <t>5B−IB−2349</t>
  </si>
  <si>
    <t>5B−IB−2427</t>
  </si>
  <si>
    <t>5B−IB−2426</t>
  </si>
  <si>
    <t>5B−IB−2345</t>
  </si>
  <si>
    <t>5B−IB−2344</t>
  </si>
  <si>
    <t>5B−IB−2425</t>
  </si>
  <si>
    <t>5B−IB−2424</t>
  </si>
  <si>
    <t>1062+522</t>
  </si>
  <si>
    <t>5B−IB−2423</t>
  </si>
  <si>
    <t>1061+474</t>
  </si>
  <si>
    <t>5B−IB−2339</t>
  </si>
  <si>
    <t>1061+266</t>
  </si>
  <si>
    <t>5B−IB−2338</t>
  </si>
  <si>
    <t>NPS 36 x 21.5 mm W.T. CSA Z245.1 Gr. 483 Cat. II M5C</t>
  </si>
  <si>
    <t>1061+240</t>
  </si>
  <si>
    <t>5B−IB−2337</t>
  </si>
  <si>
    <t>1060+405</t>
  </si>
  <si>
    <t>5B−IB−2336</t>
  </si>
  <si>
    <t>1060+385</t>
  </si>
  <si>
    <t>5B−IB−2335</t>
  </si>
  <si>
    <t>1059+830</t>
  </si>
  <si>
    <t>5B−IB−2333</t>
  </si>
  <si>
    <t>NPS 36 x 11.8 mm W.T. CSA Z245.1 Gr. 483 Cat. II M5C</t>
  </si>
  <si>
    <t>1059+232</t>
  </si>
  <si>
    <t>5B−IB−2332</t>
  </si>
  <si>
    <t>NPS 36 ASME B16.49 (5B−IB−2389)</t>
  </si>
  <si>
    <t>1058+820</t>
  </si>
  <si>
    <t>5B−IB−2390</t>
  </si>
  <si>
    <t>NPS 36 ASME B16.49 (5B−IB−2390)</t>
  </si>
  <si>
    <t>1058+812</t>
  </si>
  <si>
    <t>5B−IB−2389</t>
  </si>
  <si>
    <t>Rolled (OB, LT)</t>
  </si>
  <si>
    <t>1057+492</t>
  </si>
  <si>
    <t>5B−IB−2330</t>
  </si>
  <si>
    <t>1057+336</t>
  </si>
  <si>
    <t>5B−IB−2329</t>
  </si>
  <si>
    <t>1057+252</t>
  </si>
  <si>
    <t>5B−IB−2328</t>
  </si>
  <si>
    <t>1056+865</t>
  </si>
  <si>
    <t>5B−IB−2422</t>
  </si>
  <si>
    <t>1056+64+077</t>
  </si>
  <si>
    <t>5B−IB−2421</t>
  </si>
  <si>
    <t>1056+64+000</t>
  </si>
  <si>
    <t>5B−IB−2420</t>
  </si>
  <si>
    <t>1055+319</t>
  </si>
  <si>
    <t>5B−IB−2419</t>
  </si>
  <si>
    <t>1055+259</t>
  </si>
  <si>
    <t>5B−IB−2418</t>
  </si>
  <si>
    <t>1053+257</t>
  </si>
  <si>
    <t>5B−IB−2327</t>
  </si>
  <si>
    <t>1053+247</t>
  </si>
  <si>
    <t>5B−IB−2326</t>
  </si>
  <si>
    <t>1053+145</t>
  </si>
  <si>
    <t>5B−IB−2388</t>
  </si>
  <si>
    <t>1053+132</t>
  </si>
  <si>
    <t>5B−IB−2387</t>
  </si>
  <si>
    <t>1053+094</t>
  </si>
  <si>
    <t>5B−IB−2325</t>
  </si>
  <si>
    <t>1053+084</t>
  </si>
  <si>
    <t>5B−IB−2324</t>
  </si>
  <si>
    <t>1052+862</t>
  </si>
  <si>
    <t>5B−IB−2323</t>
  </si>
  <si>
    <t>5B−IB−2322</t>
  </si>
  <si>
    <t>1051+727</t>
  </si>
  <si>
    <t>5B−IB−2321</t>
  </si>
  <si>
    <t>1051+713</t>
  </si>
  <si>
    <t>5B−IB−2320</t>
  </si>
  <si>
    <t>1050+862</t>
  </si>
  <si>
    <t>5B−IB−2319</t>
  </si>
  <si>
    <t>5B−IB−2431</t>
  </si>
  <si>
    <t>5B−IB−2430</t>
  </si>
  <si>
    <t>5B−IB−2318</t>
  </si>
  <si>
    <t>5B−IB−2317</t>
  </si>
  <si>
    <t>1048+942+040</t>
  </si>
  <si>
    <t>5B−IB−2316</t>
  </si>
  <si>
    <t>5B−IB−2315</t>
  </si>
  <si>
    <t>1048+910</t>
  </si>
  <si>
    <t>5B−IB−2314</t>
  </si>
  <si>
    <t>1048+778</t>
  </si>
  <si>
    <t>5B−IB−2313</t>
  </si>
  <si>
    <t>1046+232</t>
  </si>
  <si>
    <t>5B−IB−2312</t>
  </si>
  <si>
    <t>1045+984</t>
  </si>
  <si>
    <t>5B−IB−2311</t>
  </si>
  <si>
    <t>1045+524</t>
  </si>
  <si>
    <t>5B−IB−2310</t>
  </si>
  <si>
    <t>4, 24</t>
  </si>
  <si>
    <t>5B−IB−2417</t>
  </si>
  <si>
    <t>5B−IB−2307</t>
  </si>
  <si>
    <t>1044+111</t>
  </si>
  <si>
    <t>5B−IB−2306</t>
  </si>
  <si>
    <t>1044+015</t>
  </si>
  <si>
    <t>5B−IB−2305</t>
  </si>
  <si>
    <t>1043+991</t>
  </si>
  <si>
    <t>5B−IB−2304</t>
  </si>
  <si>
    <t>1043+804</t>
  </si>
  <si>
    <t>5B−IB−2303</t>
  </si>
  <si>
    <t>1043+749</t>
  </si>
  <si>
    <t>5B−IB−2302</t>
  </si>
  <si>
    <t>1043+685</t>
  </si>
  <si>
    <t>5B−IB−2301</t>
  </si>
  <si>
    <t>1043+678</t>
  </si>
  <si>
    <t>5B−IB−2300</t>
  </si>
  <si>
    <t>1043+655</t>
  </si>
  <si>
    <t>5B−IB−2299</t>
  </si>
  <si>
    <t>1043+646</t>
  </si>
  <si>
    <t>5B−IB−2298</t>
  </si>
  <si>
    <t>1043+630</t>
  </si>
  <si>
    <t>5B−IB−2297</t>
  </si>
  <si>
    <t>1043+621</t>
  </si>
  <si>
    <t>5B−IB−2296</t>
  </si>
  <si>
    <t>1043+614</t>
  </si>
  <si>
    <t>5B−IB−2295</t>
  </si>
  <si>
    <t>1043+556</t>
  </si>
  <si>
    <t>5B−IB−2294</t>
  </si>
  <si>
    <t>1043+327</t>
  </si>
  <si>
    <t>5B−IB−2293</t>
  </si>
  <si>
    <t>1043+284</t>
  </si>
  <si>
    <t>5B−IB−2292</t>
  </si>
  <si>
    <t>1043+231</t>
  </si>
  <si>
    <t>5B−IB−2291</t>
  </si>
  <si>
    <t>1043+127</t>
  </si>
  <si>
    <t>5B−IB−2290</t>
  </si>
  <si>
    <t>1043+109</t>
  </si>
  <si>
    <t>5B−IB−2289</t>
  </si>
  <si>
    <t>5B−IB−2288</t>
  </si>
  <si>
    <t>5B−IB−2287</t>
  </si>
  <si>
    <t>1042+521</t>
  </si>
  <si>
    <t>5B−IB−2286</t>
  </si>
  <si>
    <t>1042+038</t>
  </si>
  <si>
    <t>5B−IB−2285</t>
  </si>
  <si>
    <t>1042+006</t>
  </si>
  <si>
    <t>5B−IB−2284</t>
  </si>
  <si>
    <t>1041+786</t>
  </si>
  <si>
    <t>5B−IB−2283</t>
  </si>
  <si>
    <t>1041+684</t>
  </si>
  <si>
    <t>5B−IB−2282</t>
  </si>
  <si>
    <t>Rolled (SB, LT)</t>
  </si>
  <si>
    <t>1041+615</t>
  </si>
  <si>
    <t>5B−IB−2281</t>
  </si>
  <si>
    <t>1041+115</t>
  </si>
  <si>
    <t>5B−IB−2279</t>
  </si>
  <si>
    <t>01−13283−S5B−M002−PL−DAS−0026</t>
  </si>
  <si>
    <t>1040+988</t>
  </si>
  <si>
    <t>5B−IB−2278</t>
  </si>
  <si>
    <t>NPS 36 ASME B16.49 (5B−IB−2276)</t>
  </si>
  <si>
    <t>1040+951</t>
  </si>
  <si>
    <t>5B−IB−2277</t>
  </si>
  <si>
    <t>NPS 36 ASME B16.49 (5B−IB−2277)</t>
  </si>
  <si>
    <t>1040+944</t>
  </si>
  <si>
    <t>5B−IB−2276</t>
  </si>
  <si>
    <t>1040+815</t>
  </si>
  <si>
    <t>5B−IB−2275</t>
  </si>
  <si>
    <t>1040+805</t>
  </si>
  <si>
    <t>5B−IB−2274</t>
  </si>
  <si>
    <t>1040+718</t>
  </si>
  <si>
    <t>5B−IB−2386</t>
  </si>
  <si>
    <t>1040+704</t>
  </si>
  <si>
    <t>5B−IB−2273</t>
  </si>
  <si>
    <t>1040+658</t>
  </si>
  <si>
    <t>5B−IB−2272</t>
  </si>
  <si>
    <t>1040+531</t>
  </si>
  <si>
    <t>5B−IB−2271</t>
  </si>
  <si>
    <t>1039+847</t>
  </si>
  <si>
    <t>5B−IB−2270</t>
  </si>
  <si>
    <t>1039+388</t>
  </si>
  <si>
    <t>5B−IB−2269</t>
  </si>
  <si>
    <t>1039+368</t>
  </si>
  <si>
    <t>5B−IB−2268</t>
  </si>
  <si>
    <t>1039+168</t>
  </si>
  <si>
    <t>5B−IB−2267</t>
  </si>
  <si>
    <t>1039+127</t>
  </si>
  <si>
    <t>5B−IB−2266</t>
  </si>
  <si>
    <t>1039+108</t>
  </si>
  <si>
    <t>5B−IB−2265</t>
  </si>
  <si>
    <t>1038+692</t>
  </si>
  <si>
    <t>5B−IB−2264</t>
  </si>
  <si>
    <t>1037+723+311</t>
  </si>
  <si>
    <t>5B−IB−2263</t>
  </si>
  <si>
    <t>5B−IB−2262</t>
  </si>
  <si>
    <t>5B−IB−2261</t>
  </si>
  <si>
    <t>5B−IB−2260</t>
  </si>
  <si>
    <t>1037+658</t>
  </si>
  <si>
    <t>5B−IB−2259</t>
  </si>
  <si>
    <t>1037+595</t>
  </si>
  <si>
    <t>5B−IB−2258</t>
  </si>
  <si>
    <t>NPS 36 ASME B16.49 (5B−IB−2256)</t>
  </si>
  <si>
    <t>1037+482</t>
  </si>
  <si>
    <t>5B−IB−2257</t>
  </si>
  <si>
    <t>NPS 36 ASME B16.49 (5B−IB−2257)</t>
  </si>
  <si>
    <t>1037+476</t>
  </si>
  <si>
    <t>5B−IB−2256</t>
  </si>
  <si>
    <t>NPS 36 ASME B16.49 (5B−IB−2254)</t>
  </si>
  <si>
    <t>1037+311</t>
  </si>
  <si>
    <t>5B−IB−2255</t>
  </si>
  <si>
    <t>NPS 36 ASME B16.49 (5B−IB−2255)</t>
  </si>
  <si>
    <t>1037+303</t>
  </si>
  <si>
    <t>5B−IB−2254</t>
  </si>
  <si>
    <t>1036+408</t>
  </si>
  <si>
    <t>5B−IB−2411</t>
  </si>
  <si>
    <t>1036+347</t>
  </si>
  <si>
    <t>5B−IB−2410</t>
  </si>
  <si>
    <t>1035+766+001</t>
  </si>
  <si>
    <t>5B−IB−2409</t>
  </si>
  <si>
    <t>NPS 36 ASME B16.49 (5B−IB−2404)</t>
  </si>
  <si>
    <t>1035+680</t>
  </si>
  <si>
    <t>5B−IB−2405</t>
  </si>
  <si>
    <t>NPS 36 ASME B16.49 (5B−IB−2405)</t>
  </si>
  <si>
    <t>1035+673</t>
  </si>
  <si>
    <t>5B−IB−2404</t>
  </si>
  <si>
    <t>1033+630</t>
  </si>
  <si>
    <t>5B−IB−2249</t>
  </si>
  <si>
    <t>1033+215</t>
  </si>
  <si>
    <t>5B−IB−2248</t>
  </si>
  <si>
    <t>NPS 36 ASME B16.49 (5B−IB−2246)</t>
  </si>
  <si>
    <t>1032+928</t>
  </si>
  <si>
    <t>5B−IB−2247</t>
  </si>
  <si>
    <t>NPS 36 ASME B16.49 (5B−IB−2247)</t>
  </si>
  <si>
    <t>1032+922</t>
  </si>
  <si>
    <t>5B−IB−2246</t>
  </si>
  <si>
    <t>1032+856</t>
  </si>
  <si>
    <t>5B−IB−2245</t>
  </si>
  <si>
    <t>1032+827</t>
  </si>
  <si>
    <t>5B−IB−2244</t>
  </si>
  <si>
    <t>1032+735</t>
  </si>
  <si>
    <t>5B−IB−2243</t>
  </si>
  <si>
    <t>1032+717</t>
  </si>
  <si>
    <t>5B−IB−2242</t>
  </si>
  <si>
    <t>1032+628</t>
  </si>
  <si>
    <t>5B−IB−2241</t>
  </si>
  <si>
    <t>1032+582</t>
  </si>
  <si>
    <t>5B−IB−2240</t>
  </si>
  <si>
    <t>1030+867</t>
  </si>
  <si>
    <t>5B−IB−2239</t>
  </si>
  <si>
    <t>1030+846</t>
  </si>
  <si>
    <t>5B−IB−2238</t>
  </si>
  <si>
    <t>1030+517</t>
  </si>
  <si>
    <t>5B−IB−2237</t>
  </si>
  <si>
    <t>1030+423</t>
  </si>
  <si>
    <t>5B−IB−2236</t>
  </si>
  <si>
    <t>1030+099</t>
  </si>
  <si>
    <t>5B−IB−2385</t>
  </si>
  <si>
    <t>1030+082</t>
  </si>
  <si>
    <t>5B−IB−2235</t>
  </si>
  <si>
    <t>1, 2, 6</t>
  </si>
  <si>
    <t>NPS 36 ASME B16.49 (5B−IB−2234)</t>
  </si>
  <si>
    <t>1029+158</t>
  </si>
  <si>
    <t>5B−IB−2384</t>
  </si>
  <si>
    <t>2, 6</t>
  </si>
  <si>
    <t>NPS 36 ASME B16.49 (5B−IB−2384)</t>
  </si>
  <si>
    <t>1029+151</t>
  </si>
  <si>
    <t>5B−IB−2234</t>
  </si>
  <si>
    <t>1029+017</t>
  </si>
  <si>
    <t>5B−IB−2403</t>
  </si>
  <si>
    <t>1028+503</t>
  </si>
  <si>
    <t>5B−IB−2233</t>
  </si>
  <si>
    <t>1028+490</t>
  </si>
  <si>
    <t>5B−IB−2232</t>
  </si>
  <si>
    <t>1028+134</t>
  </si>
  <si>
    <t>5B−IB−2231</t>
  </si>
  <si>
    <t>1027+965</t>
  </si>
  <si>
    <t>5B−IB−2230</t>
  </si>
  <si>
    <t>1027+026</t>
  </si>
  <si>
    <t>5B−IB−2229</t>
  </si>
  <si>
    <t>1027+008</t>
  </si>
  <si>
    <t>5B−IB−2228</t>
  </si>
  <si>
    <t>1026+646</t>
  </si>
  <si>
    <t>5B−IB−2227</t>
  </si>
  <si>
    <t>1026+631</t>
  </si>
  <si>
    <t>5B−IB−2226</t>
  </si>
  <si>
    <t>NPS 36 ASME B16.49 (5B−IB−2401)</t>
  </si>
  <si>
    <t>1026+466</t>
  </si>
  <si>
    <t>5B−IB−2402</t>
  </si>
  <si>
    <t>NPS 36 ASME B16.49 (5B−IB−2402)</t>
  </si>
  <si>
    <t>1026+459</t>
  </si>
  <si>
    <t>5B−IB−2401</t>
  </si>
  <si>
    <t>1026+300</t>
  </si>
  <si>
    <t>5B−IB−2225</t>
  </si>
  <si>
    <t>1026+233</t>
  </si>
  <si>
    <t>5B−IB−2383</t>
  </si>
  <si>
    <t>1026+222</t>
  </si>
  <si>
    <t>5B−IB−2382</t>
  </si>
  <si>
    <t>1026+131</t>
  </si>
  <si>
    <t>5B−IB−2432</t>
  </si>
  <si>
    <t>1026+084</t>
  </si>
  <si>
    <t>5B−IB−2224</t>
  </si>
  <si>
    <t>1025+938</t>
  </si>
  <si>
    <t>5B−IB−2223</t>
  </si>
  <si>
    <t>1025+867</t>
  </si>
  <si>
    <t>5B−IB−2222</t>
  </si>
  <si>
    <t>1025+800</t>
  </si>
  <si>
    <t>5B−IB−2221</t>
  </si>
  <si>
    <t>2, 19</t>
  </si>
  <si>
    <t>NPS 36 ASME B16.49 (5B−IB−2219)</t>
  </si>
  <si>
    <t>1025+268</t>
  </si>
  <si>
    <t>5B−IB−2220</t>
  </si>
  <si>
    <t>NPS 36 ASME B16.49 (5B−IB−2220)</t>
  </si>
  <si>
    <t>1025+264</t>
  </si>
  <si>
    <t>5B−IB−2219</t>
  </si>
  <si>
    <t>NPS 36 ASME B16.49 (5B−IB−2217)</t>
  </si>
  <si>
    <t>1025+244</t>
  </si>
  <si>
    <t>5B−IB−2218</t>
  </si>
  <si>
    <t>NPS 36 ASME B16.49 (5B−IB−2218)</t>
  </si>
  <si>
    <t>1025+240</t>
  </si>
  <si>
    <t>5B−IB−2217</t>
  </si>
  <si>
    <t>1024+835</t>
  </si>
  <si>
    <t>5B−IB−2216</t>
  </si>
  <si>
    <t>1024+689</t>
  </si>
  <si>
    <t>5B−IB−2215</t>
  </si>
  <si>
    <t>5B−IB−2214</t>
  </si>
  <si>
    <t>5B−IB−2400</t>
  </si>
  <si>
    <t>5B−IB−2399</t>
  </si>
  <si>
    <t>5B−IB−2213</t>
  </si>
  <si>
    <t>1023+996</t>
  </si>
  <si>
    <t>5B−IB−2381</t>
  </si>
  <si>
    <t>1023+978</t>
  </si>
  <si>
    <t>5B−IB−2380</t>
  </si>
  <si>
    <t>1023+460</t>
  </si>
  <si>
    <t>5B−IB−2212</t>
  </si>
  <si>
    <t>1023+273</t>
  </si>
  <si>
    <t>5B−IB−2407</t>
  </si>
  <si>
    <t>1023+262</t>
  </si>
  <si>
    <t>5B−IB−2211</t>
  </si>
  <si>
    <t>1023+217</t>
  </si>
  <si>
    <t>5B−IB−2210</t>
  </si>
  <si>
    <t>1022+787+001</t>
  </si>
  <si>
    <t>5B−IB−2209</t>
  </si>
  <si>
    <t>1022+782</t>
  </si>
  <si>
    <t>5B−IB−2208</t>
  </si>
  <si>
    <t>1022+733</t>
  </si>
  <si>
    <t>5B−IB−2207</t>
  </si>
  <si>
    <t>1022+724</t>
  </si>
  <si>
    <t>5B−IB−2206</t>
  </si>
  <si>
    <t>1022+663</t>
  </si>
  <si>
    <t>5B−IB−2205</t>
  </si>
  <si>
    <t>1022+640</t>
  </si>
  <si>
    <t>5B−IB−2204</t>
  </si>
  <si>
    <t>1022+427</t>
  </si>
  <si>
    <t>5B−IB−2203</t>
  </si>
  <si>
    <t>1022+418</t>
  </si>
  <si>
    <t>5B−IB−2202</t>
  </si>
  <si>
    <t>1022+408</t>
  </si>
  <si>
    <t>5B−IB−2201</t>
  </si>
  <si>
    <t>1022+385</t>
  </si>
  <si>
    <t>5B−IB−2200</t>
  </si>
  <si>
    <t>1022+376</t>
  </si>
  <si>
    <t>5B−IB−2199</t>
  </si>
  <si>
    <t>1022+328</t>
  </si>
  <si>
    <t>5B−IB−2198</t>
  </si>
  <si>
    <t>1022+212</t>
  </si>
  <si>
    <t>5B−IB−2197</t>
  </si>
  <si>
    <t>NPS 36 ASME B16.49 (5B−IB−2195)</t>
  </si>
  <si>
    <t>1022+076</t>
  </si>
  <si>
    <t>5B−IB−2196</t>
  </si>
  <si>
    <t>NPS 36 ASME B16.49 (5B−IB−2196)</t>
  </si>
  <si>
    <t>1022+071</t>
  </si>
  <si>
    <t>5B−IB−2195</t>
  </si>
  <si>
    <t>1022+053</t>
  </si>
  <si>
    <t>5B−IB−2194</t>
  </si>
  <si>
    <t>1021+990</t>
  </si>
  <si>
    <t>5B−IB−2193</t>
  </si>
  <si>
    <t>1021+891</t>
  </si>
  <si>
    <t>5B−IB−2192</t>
  </si>
  <si>
    <t>1021+851</t>
  </si>
  <si>
    <t>5B−IB−2191</t>
  </si>
  <si>
    <t>1021+798</t>
  </si>
  <si>
    <t>5B−IB−2189</t>
  </si>
  <si>
    <t>1021+722</t>
  </si>
  <si>
    <t>5B−IB−2187</t>
  </si>
  <si>
    <t>1021+625</t>
  </si>
  <si>
    <t>5B−IB−2186</t>
  </si>
  <si>
    <t>1020+778</t>
  </si>
  <si>
    <t>5B−IB−2185</t>
  </si>
  <si>
    <t>1020+736</t>
  </si>
  <si>
    <t>5B−IB−2184</t>
  </si>
  <si>
    <t>1020+667</t>
  </si>
  <si>
    <t>5B−IB−2183</t>
  </si>
  <si>
    <t>1020+580</t>
  </si>
  <si>
    <t>5B−IB−2182</t>
  </si>
  <si>
    <t>1020+493</t>
  </si>
  <si>
    <t>5B−IB−2181</t>
  </si>
  <si>
    <t>1020+255</t>
  </si>
  <si>
    <t>5B−IB−2180</t>
  </si>
  <si>
    <t>Rolled (SB, RT)</t>
  </si>
  <si>
    <t>7D5</t>
  </si>
  <si>
    <t>1020+245</t>
  </si>
  <si>
    <t>5B−IB−2179</t>
  </si>
  <si>
    <t>NPS 36 ASME B16.49 (5B−IB−2177)</t>
  </si>
  <si>
    <t>1019+925</t>
  </si>
  <si>
    <t>5B−IB−2178</t>
  </si>
  <si>
    <t>NPS 36 ASME B16.49 (5B−IB−2178)</t>
  </si>
  <si>
    <t>1019+919</t>
  </si>
  <si>
    <t>5B−IB−2177</t>
  </si>
  <si>
    <t>1019+888</t>
  </si>
  <si>
    <t>5B−IB−2176</t>
  </si>
  <si>
    <t>1019+850</t>
  </si>
  <si>
    <t>5B−IB−2175</t>
  </si>
  <si>
    <t>1019+776</t>
  </si>
  <si>
    <t>5B−IB−2174</t>
  </si>
  <si>
    <t>1019+624</t>
  </si>
  <si>
    <t>5B−IB−2173</t>
  </si>
  <si>
    <t>1019+615</t>
  </si>
  <si>
    <t>5B−IB−2172</t>
  </si>
  <si>
    <t>1019+583</t>
  </si>
  <si>
    <t>5B−IB−2171</t>
  </si>
  <si>
    <t>1019+567</t>
  </si>
  <si>
    <t>5B−IB−2170</t>
  </si>
  <si>
    <t>1019+490</t>
  </si>
  <si>
    <t>5B−IB−2169</t>
  </si>
  <si>
    <t>1019+244</t>
  </si>
  <si>
    <t>5B−IB−2168</t>
  </si>
  <si>
    <t>1019+228</t>
  </si>
  <si>
    <t>5B−IB−2167</t>
  </si>
  <si>
    <t>1019+180</t>
  </si>
  <si>
    <t>5B−IB−2164</t>
  </si>
  <si>
    <t>1019+146</t>
  </si>
  <si>
    <t>5B−IB−2163</t>
  </si>
  <si>
    <t>1019+128</t>
  </si>
  <si>
    <t>5B−IB−2162</t>
  </si>
  <si>
    <t>1019+094</t>
  </si>
  <si>
    <t>5B−IB−2161</t>
  </si>
  <si>
    <t>NPS 36 ASME B16.49 (5B−IB−2379)</t>
  </si>
  <si>
    <t>1019+024</t>
  </si>
  <si>
    <t>5B−IB−2160</t>
  </si>
  <si>
    <t>NPS 36 ASME B16.49 (5B−IB−2160)</t>
  </si>
  <si>
    <t>1019+015</t>
  </si>
  <si>
    <t>5B−IB−2379</t>
  </si>
  <si>
    <t>4, 25</t>
  </si>
  <si>
    <t>5B−IB−2159</t>
  </si>
  <si>
    <t>1017+384+125</t>
  </si>
  <si>
    <t>5B−IB−2378</t>
  </si>
  <si>
    <t>1017+384+114</t>
  </si>
  <si>
    <t>5B−IB−2377</t>
  </si>
  <si>
    <t>1017+282</t>
  </si>
  <si>
    <t>5B−IB−2158</t>
  </si>
  <si>
    <t>1016+454</t>
  </si>
  <si>
    <t>5B−IB−2157</t>
  </si>
  <si>
    <t>1016+184</t>
  </si>
  <si>
    <t>5B−IB−2156</t>
  </si>
  <si>
    <t>1016+153</t>
  </si>
  <si>
    <t>5B−IB−2155</t>
  </si>
  <si>
    <t>1016+123</t>
  </si>
  <si>
    <t>5B−IB−2154</t>
  </si>
  <si>
    <t>1015+892</t>
  </si>
  <si>
    <t>5B−IB−2153</t>
  </si>
  <si>
    <t>1015+873</t>
  </si>
  <si>
    <t>5B−IB−2152</t>
  </si>
  <si>
    <t>1015+713</t>
  </si>
  <si>
    <t>5B−IB−2151</t>
  </si>
  <si>
    <t>1015+636</t>
  </si>
  <si>
    <t>5B−IB−2406</t>
  </si>
  <si>
    <t>1015+613</t>
  </si>
  <si>
    <t>5B−IB−2150</t>
  </si>
  <si>
    <t>1015+578</t>
  </si>
  <si>
    <t>5B−IB−2149</t>
  </si>
  <si>
    <t>1015+568</t>
  </si>
  <si>
    <t>5B−IB−2148</t>
  </si>
  <si>
    <t>1015+531</t>
  </si>
  <si>
    <t>5B−IB−2147</t>
  </si>
  <si>
    <t>1015+441</t>
  </si>
  <si>
    <t>5B−IB−2146</t>
  </si>
  <si>
    <t>1015+425</t>
  </si>
  <si>
    <t>5B−IB−2145</t>
  </si>
  <si>
    <t>1015+342</t>
  </si>
  <si>
    <t>5B−IB−2144</t>
  </si>
  <si>
    <t>1015+324</t>
  </si>
  <si>
    <t>5B−IB−2143</t>
  </si>
  <si>
    <t>1015+243</t>
  </si>
  <si>
    <t>5B−IB−2142</t>
  </si>
  <si>
    <t>1015+024</t>
  </si>
  <si>
    <t>5B−IB−2141</t>
  </si>
  <si>
    <t>1014+928</t>
  </si>
  <si>
    <t>5B−IB−2140</t>
  </si>
  <si>
    <t>01−13283−S5B−M002−PL−DAS−0024</t>
  </si>
  <si>
    <t>1013+844</t>
  </si>
  <si>
    <t>5B−IB−2139</t>
  </si>
  <si>
    <t>1013+615</t>
  </si>
  <si>
    <t>5B−IB−2138</t>
  </si>
  <si>
    <t>1013+501</t>
  </si>
  <si>
    <t>5B−IB−2137</t>
  </si>
  <si>
    <t>1013+449</t>
  </si>
  <si>
    <t>5B−IB−2136</t>
  </si>
  <si>
    <t>1013+408</t>
  </si>
  <si>
    <t>5B−IB−2135</t>
  </si>
  <si>
    <t>1013+388</t>
  </si>
  <si>
    <t>5B−IB−2134</t>
  </si>
  <si>
    <t>1013+350</t>
  </si>
  <si>
    <t>5B−IB−2133</t>
  </si>
  <si>
    <t>1013+295</t>
  </si>
  <si>
    <t>5B−IB−2132</t>
  </si>
  <si>
    <t>1013+269</t>
  </si>
  <si>
    <t>5B−IB−2131</t>
  </si>
  <si>
    <t>1013+244</t>
  </si>
  <si>
    <t>5B−IB−2130</t>
  </si>
  <si>
    <t>1013+228</t>
  </si>
  <si>
    <t>5B−IB−2129</t>
  </si>
  <si>
    <t>1013+212</t>
  </si>
  <si>
    <t>5B−IB−2128</t>
  </si>
  <si>
    <t>1013+194</t>
  </si>
  <si>
    <t>5B−IB−2127</t>
  </si>
  <si>
    <t>1013+138</t>
  </si>
  <si>
    <t>5B−IB−2126</t>
  </si>
  <si>
    <t>1013+117</t>
  </si>
  <si>
    <t>5B−IB−2125</t>
  </si>
  <si>
    <t>1013+083</t>
  </si>
  <si>
    <t>5B−IB−2124</t>
  </si>
  <si>
    <t>1013+065</t>
  </si>
  <si>
    <t>5B−IB−2123</t>
  </si>
  <si>
    <t>1013+024</t>
  </si>
  <si>
    <t>5B−IB−2122</t>
  </si>
  <si>
    <t>1012+986</t>
  </si>
  <si>
    <t>5B−IB−2121</t>
  </si>
  <si>
    <t>1012+957</t>
  </si>
  <si>
    <t>5B−IB−2120</t>
  </si>
  <si>
    <t>1012+935</t>
  </si>
  <si>
    <t>5B−IB−2119</t>
  </si>
  <si>
    <t>1012+882</t>
  </si>
  <si>
    <t>5B−IB−2118</t>
  </si>
  <si>
    <t>1012+420</t>
  </si>
  <si>
    <t>5B−IB−2117</t>
  </si>
  <si>
    <t>1012+400</t>
  </si>
  <si>
    <t>5B−IB−2116</t>
  </si>
  <si>
    <t>NPS 36 ASME B16.49 (5B−IB−2114)</t>
  </si>
  <si>
    <t>1012+352</t>
  </si>
  <si>
    <t>5B−IB−2115</t>
  </si>
  <si>
    <t>NPS 36 ASME B16.49 (5B−IB−2115)</t>
  </si>
  <si>
    <t>1012+347</t>
  </si>
  <si>
    <t>5B−IB−2114</t>
  </si>
  <si>
    <t>1012+302</t>
  </si>
  <si>
    <t>5B−IB−2113</t>
  </si>
  <si>
    <t>1012+084</t>
  </si>
  <si>
    <t>5B−IB−2112</t>
  </si>
  <si>
    <t>1012+001</t>
  </si>
  <si>
    <t>5B−IB−2111</t>
  </si>
  <si>
    <t>1011+993</t>
  </si>
  <si>
    <t>5B−IB−2110</t>
  </si>
  <si>
    <t>1011+831</t>
  </si>
  <si>
    <t>5B−IB−2109</t>
  </si>
  <si>
    <t>1011+764</t>
  </si>
  <si>
    <t>5B−IB−2108</t>
  </si>
  <si>
    <t>1011+748</t>
  </si>
  <si>
    <t>5B−IB−2107</t>
  </si>
  <si>
    <t>1011+539</t>
  </si>
  <si>
    <t>5B−IB−2106</t>
  </si>
  <si>
    <t>1011+531</t>
  </si>
  <si>
    <t>5B−IB−2105</t>
  </si>
  <si>
    <t>NPS 36 ASME B16.49 (5B−IB−2103)</t>
  </si>
  <si>
    <t>1011+516</t>
  </si>
  <si>
    <t>5B−IB−2104</t>
  </si>
  <si>
    <t>NPS 36 ASME B16.49 (5B−IB−2104)</t>
  </si>
  <si>
    <t>1011+511</t>
  </si>
  <si>
    <t>5B−IB−2103</t>
  </si>
  <si>
    <t>1011+472</t>
  </si>
  <si>
    <t>5B−IB−2102</t>
  </si>
  <si>
    <t>1011+401</t>
  </si>
  <si>
    <t>5B−IB−2101</t>
  </si>
  <si>
    <t>1011+375</t>
  </si>
  <si>
    <t>5B−IB−2100</t>
  </si>
  <si>
    <t>1011+361</t>
  </si>
  <si>
    <t>5B−IB−2099</t>
  </si>
  <si>
    <t>3, 6</t>
  </si>
  <si>
    <t>1011+337</t>
  </si>
  <si>
    <t>5B−IB−2098</t>
  </si>
  <si>
    <t>1011+319</t>
  </si>
  <si>
    <t>5B−IB−2097</t>
  </si>
  <si>
    <t>1011+230</t>
  </si>
  <si>
    <t>5B−IB−2096</t>
  </si>
  <si>
    <t>NPS 36 ASME B16.49 (5B−IB−2094)</t>
  </si>
  <si>
    <t>1011+193</t>
  </si>
  <si>
    <t>5B−IB−2095</t>
  </si>
  <si>
    <t>NPS 36 ASME B16.49 (5B−IB−2095)</t>
  </si>
  <si>
    <t>1011+186</t>
  </si>
  <si>
    <t>5B−IB−2094</t>
  </si>
  <si>
    <t>1011+087</t>
  </si>
  <si>
    <t>5B−IB−2093</t>
  </si>
  <si>
    <t>1011+052</t>
  </si>
  <si>
    <t>5B−IB−2092</t>
  </si>
  <si>
    <t>NPS 36 ASME B16.49 (5B−IB−2090)</t>
  </si>
  <si>
    <t>1011+015</t>
  </si>
  <si>
    <t>5B−IB−2091</t>
  </si>
  <si>
    <t>NPS 36 ASME B16.49 (5B−IB−2091)</t>
  </si>
  <si>
    <t>1011+007</t>
  </si>
  <si>
    <t>5B−IB−2090</t>
  </si>
  <si>
    <t>1010+951</t>
  </si>
  <si>
    <t>5B−IB−2089</t>
  </si>
  <si>
    <t>1010+889</t>
  </si>
  <si>
    <t>5B−IB−2088</t>
  </si>
  <si>
    <t>1008+716</t>
  </si>
  <si>
    <t>5B−IB−2087</t>
  </si>
  <si>
    <t>1008+667</t>
  </si>
  <si>
    <t>5B−IB−2086</t>
  </si>
  <si>
    <t>1008+605</t>
  </si>
  <si>
    <t>5B−IB−2085</t>
  </si>
  <si>
    <t>1008+427</t>
  </si>
  <si>
    <t>5B−IB−2084</t>
  </si>
  <si>
    <t>5B−IB−2083</t>
  </si>
  <si>
    <t>5B−IB−2082</t>
  </si>
  <si>
    <t>5B−IB−2081</t>
  </si>
  <si>
    <t>5B−IB−2376</t>
  </si>
  <si>
    <t>5B−IB−2080</t>
  </si>
  <si>
    <t>1007+810+237</t>
  </si>
  <si>
    <t>5B−IB−2374</t>
  </si>
  <si>
    <t>5B−IB−2079</t>
  </si>
  <si>
    <t>1007+319</t>
  </si>
  <si>
    <t>5B−IB−2078</t>
  </si>
  <si>
    <t>1007+202</t>
  </si>
  <si>
    <t>5B−IB−2077</t>
  </si>
  <si>
    <t>1007+022</t>
  </si>
  <si>
    <t>5B−IB−2076</t>
  </si>
  <si>
    <t>1006+975</t>
  </si>
  <si>
    <t>5B−IB−2075</t>
  </si>
  <si>
    <t>1006+570</t>
  </si>
  <si>
    <t>5B−IB−2074</t>
  </si>
  <si>
    <t>1006+366</t>
  </si>
  <si>
    <t>5B−IB−2073</t>
  </si>
  <si>
    <t>1006+352</t>
  </si>
  <si>
    <t>5B−IB−2072</t>
  </si>
  <si>
    <t>1006+249</t>
  </si>
  <si>
    <t>5B−IB−2071</t>
  </si>
  <si>
    <t>1006+189</t>
  </si>
  <si>
    <t>5B−IB−2070</t>
  </si>
  <si>
    <t>1004+807</t>
  </si>
  <si>
    <t>5B−IB−2069</t>
  </si>
  <si>
    <t>1004+770</t>
  </si>
  <si>
    <t>5B−IB−2068</t>
  </si>
  <si>
    <t>1004+558</t>
  </si>
  <si>
    <t>5B−IB−2067</t>
  </si>
  <si>
    <t>1004+143</t>
  </si>
  <si>
    <t>5B−IB−2066</t>
  </si>
  <si>
    <t>1004+022</t>
  </si>
  <si>
    <t>5B−IB−2065</t>
  </si>
  <si>
    <t>1003+683</t>
  </si>
  <si>
    <t>5B−IB−2064</t>
  </si>
  <si>
    <t>1003+644</t>
  </si>
  <si>
    <t>5B−IB−2063</t>
  </si>
  <si>
    <t>1002+392</t>
  </si>
  <si>
    <t>5B−IB−2062</t>
  </si>
  <si>
    <t>1001+642</t>
  </si>
  <si>
    <t>5B−IB−2061</t>
  </si>
  <si>
    <t>1000+343</t>
  </si>
  <si>
    <t>5B−IB−2060</t>
  </si>
  <si>
    <t>1000+240</t>
  </si>
  <si>
    <t>5B−IB−2059</t>
  </si>
  <si>
    <t>1000+186</t>
  </si>
  <si>
    <t>5B−IB−2058</t>
  </si>
  <si>
    <t>1000+076</t>
  </si>
  <si>
    <t>5B−IB−2057</t>
  </si>
  <si>
    <t>NPS 36 ASME B16.49 (5B−IB−2055)</t>
  </si>
  <si>
    <t>1000+064</t>
  </si>
  <si>
    <t>5B−IB−2056</t>
  </si>
  <si>
    <t>NPS 36 ASME B16.49 (5B−IB−2056)</t>
  </si>
  <si>
    <t>NPS 36 ASME B16.49 (5B−IB−2054)</t>
  </si>
  <si>
    <t>1000+059</t>
  </si>
  <si>
    <t>5B−IB−2055</t>
  </si>
  <si>
    <t>1000+053</t>
  </si>
  <si>
    <t>5B−IB−2054</t>
  </si>
  <si>
    <t>1000+024</t>
  </si>
  <si>
    <t>5B−IB−2052</t>
  </si>
  <si>
    <t>999+997</t>
  </si>
  <si>
    <t>5B−IB−2051</t>
  </si>
  <si>
    <t>999+888</t>
  </si>
  <si>
    <t>5B−IB−2050</t>
  </si>
  <si>
    <t>999+737</t>
  </si>
  <si>
    <t>5B−IB−2049</t>
  </si>
  <si>
    <t>999+518</t>
  </si>
  <si>
    <t>5B−IB−2048</t>
  </si>
  <si>
    <t>999+502</t>
  </si>
  <si>
    <t>5B−IB−2047</t>
  </si>
  <si>
    <t>999+462</t>
  </si>
  <si>
    <t>5B−IB−2046</t>
  </si>
  <si>
    <t>999+436</t>
  </si>
  <si>
    <t>5B−IB−2045</t>
  </si>
  <si>
    <t>999+300</t>
  </si>
  <si>
    <t>5B−IB−2044</t>
  </si>
  <si>
    <t>998+894</t>
  </si>
  <si>
    <t>5B−IB−2043</t>
  </si>
  <si>
    <t>998+797</t>
  </si>
  <si>
    <t>5B−IB−2042</t>
  </si>
  <si>
    <t>998+090</t>
  </si>
  <si>
    <t>5B−IB−2040</t>
  </si>
  <si>
    <t>997+817</t>
  </si>
  <si>
    <t>5B−IB−2038</t>
  </si>
  <si>
    <t>Rolled (OB. RT)</t>
  </si>
  <si>
    <t>997+752</t>
  </si>
  <si>
    <t>5B−IB−2037</t>
  </si>
  <si>
    <t>997+742</t>
  </si>
  <si>
    <t>5B−IB−2408</t>
  </si>
  <si>
    <t>997+592</t>
  </si>
  <si>
    <t>5B−IB−2036</t>
  </si>
  <si>
    <t>997+428</t>
  </si>
  <si>
    <t>5B−IB−2035</t>
  </si>
  <si>
    <t>997+376</t>
  </si>
  <si>
    <t>5B−IB−2034</t>
  </si>
  <si>
    <t>997+362</t>
  </si>
  <si>
    <t>5B−IB−2033</t>
  </si>
  <si>
    <t>997+350</t>
  </si>
  <si>
    <t>5B−IB−2032</t>
  </si>
  <si>
    <t>997+295</t>
  </si>
  <si>
    <t>5B−IB−2031</t>
  </si>
  <si>
    <t>996+294</t>
  </si>
  <si>
    <t>5B−IB−2030</t>
  </si>
  <si>
    <t>996+193</t>
  </si>
  <si>
    <t>5B−IB−2029</t>
  </si>
  <si>
    <t>995+932</t>
  </si>
  <si>
    <t>5B−IB−2028</t>
  </si>
  <si>
    <t>995+790</t>
  </si>
  <si>
    <t>5B−IB−2027</t>
  </si>
  <si>
    <t>995+711</t>
  </si>
  <si>
    <t>5B−IB−2026</t>
  </si>
  <si>
    <t>995+538</t>
  </si>
  <si>
    <t>5B−IB−2025</t>
  </si>
  <si>
    <t>995+158</t>
  </si>
  <si>
    <t>5B−IB−2024</t>
  </si>
  <si>
    <t>995+046</t>
  </si>
  <si>
    <t>5B−IB−2023</t>
  </si>
  <si>
    <t>995+026</t>
  </si>
  <si>
    <t>5B−IB−2022</t>
  </si>
  <si>
    <t>NPS 36 ASME B16.49 (5B−IB−2020)</t>
  </si>
  <si>
    <t>994+999</t>
  </si>
  <si>
    <t>5B−IB−2021</t>
  </si>
  <si>
    <t>NPS 36 ASME B16.49 (5B−IB−2021)</t>
  </si>
  <si>
    <t>994+994</t>
  </si>
  <si>
    <t>5B−IB−2020</t>
  </si>
  <si>
    <t>994+975</t>
  </si>
  <si>
    <t>5B−IB−2019</t>
  </si>
  <si>
    <t>994+922</t>
  </si>
  <si>
    <t>5B−IB−2018</t>
  </si>
  <si>
    <t>994+391</t>
  </si>
  <si>
    <t>5B−IB−2017</t>
  </si>
  <si>
    <t>994+270</t>
  </si>
  <si>
    <t>5B−IB−2016</t>
  </si>
  <si>
    <t>992+967</t>
  </si>
  <si>
    <t>5B−IB−2014</t>
  </si>
  <si>
    <t>992+956</t>
  </si>
  <si>
    <t>5B−IB−2013</t>
  </si>
  <si>
    <t>992+484</t>
  </si>
  <si>
    <t>5B−IB−2012</t>
  </si>
  <si>
    <t>992+445</t>
  </si>
  <si>
    <t>5B−IB−2011</t>
  </si>
  <si>
    <t>992+409</t>
  </si>
  <si>
    <t>5B−IB−2010</t>
  </si>
  <si>
    <t>992+383</t>
  </si>
  <si>
    <t>5B−IB−2009</t>
  </si>
  <si>
    <t>992+143</t>
  </si>
  <si>
    <t>5B−IB−2008</t>
  </si>
  <si>
    <t>991+596</t>
  </si>
  <si>
    <t>5B−IB−2007</t>
  </si>
  <si>
    <t>991+464</t>
  </si>
  <si>
    <t>5B−IB−2006</t>
  </si>
  <si>
    <t>990+957</t>
  </si>
  <si>
    <t>5B−IB−2005</t>
  </si>
  <si>
    <t>990+933</t>
  </si>
  <si>
    <t>5B−IB−2004</t>
  </si>
  <si>
    <t>990+641</t>
  </si>
  <si>
    <t>5B−IB−2003</t>
  </si>
  <si>
    <t>990+329</t>
  </si>
  <si>
    <t>5B−IB−2002</t>
  </si>
  <si>
    <t>990+312</t>
  </si>
  <si>
    <t>5B−IB−2001</t>
  </si>
  <si>
    <t>Notes Reference</t>
  </si>
  <si>
    <t>NOTE</t>
  </si>
  <si>
    <t>Data Sheet</t>
  </si>
  <si>
    <t>Downstream Connecting Pipe</t>
  </si>
  <si>
    <t>Upstream Connecting Pipe</t>
  </si>
  <si>
    <t>Total Bend Length (mm)</t>
  </si>
  <si>
    <t>Arc Length (mm)</t>
  </si>
  <si>
    <t>Downstream Tangent Length (mm)</t>
  </si>
  <si>
    <t>Upstream Tangent Length (mm)</t>
  </si>
  <si>
    <t>Bend Orientation</t>
  </si>
  <si>
    <t>Bend Radius</t>
  </si>
  <si>
    <t>Angle (Degrees)</t>
  </si>
  <si>
    <t>Minimum Design Temperature (°C)</t>
  </si>
  <si>
    <t>Min W.T. After Bending (mm)</t>
  </si>
  <si>
    <t>Nominal W.T. (mm)</t>
  </si>
  <si>
    <t>Piping Size (mm)</t>
  </si>
  <si>
    <t>KP_converted</t>
  </si>
  <si>
    <t>Approx. KP (SSEID005.24.4)</t>
  </si>
  <si>
    <t>Tag Number</t>
  </si>
  <si>
    <t>Item Number</t>
  </si>
  <si>
    <t>[105, 110, 102]</t>
  </si>
  <si>
    <t>Topsoil Handling</t>
  </si>
  <si>
    <t>Minimum Depth of Cover</t>
  </si>
  <si>
    <t>ML/ARD</t>
  </si>
  <si>
    <t>Terrestrial Features</t>
  </si>
  <si>
    <t>Watercourse Crossings</t>
  </si>
  <si>
    <t>Other Crossings</t>
  </si>
  <si>
    <t>MOTI Parallels</t>
  </si>
  <si>
    <t>Mainline Block Valves</t>
  </si>
  <si>
    <t>id</t>
  </si>
  <si>
    <t>Heritage Features</t>
  </si>
  <si>
    <t>Reclamation Units</t>
  </si>
  <si>
    <t>category_id</t>
  </si>
  <si>
    <t>date_created</t>
  </si>
  <si>
    <t>Pipe segmentation table</t>
  </si>
  <si>
    <t>Env alignment sheets</t>
  </si>
  <si>
    <t>Construction alignment sheets</t>
  </si>
  <si>
    <t>Acid rock distribution list</t>
  </si>
  <si>
    <t>LRSMT</t>
  </si>
  <si>
    <t>PXID Crossing List</t>
  </si>
  <si>
    <t>MOTI Shapefile</t>
  </si>
  <si>
    <t>Transmittal List</t>
  </si>
  <si>
    <t>RU</t>
  </si>
  <si>
    <t>[113,56,85]</t>
  </si>
  <si>
    <t>[165,0,0]</t>
  </si>
  <si>
    <t>[82,40,51]</t>
  </si>
  <si>
    <t>[189,118,101]</t>
  </si>
  <si>
    <t>Provincially Identified Wildlife Habitat Areas</t>
  </si>
  <si>
    <t>Sowaqua Spotted Owl WHA (2-498)</t>
  </si>
  <si>
    <t>• Prior to clearing, a Wildlife Resource Specialist, in consultation with the Environmental Inspector, will identify suitable nest trees located within the Project Footprint for replacement and retention. Identify those trees located on the edge of the Project Footprint that can be avoided where their retention will not affect construction, operations or safety requirements (refer to Table 4.2-2B for suitable nest trees identified to date). Where suitable nest trees are identified for retention, retain adjacent trees where feasible to protect the structural integrity of the nest tree from blow-down, where their retention will not affect construction, operations or safety requirements. The Environmental Inspector and the Construction Manager will approve the retention of these trees to ensure safety requirements are met. Clearly mark locations where clearing is to be narrowed or avoided to retain identified trees.
• Complete danger tree assessments on the edge of the Project Footprint such that every reasonable effort can be made to retain (and if necessary, modify to remove dangerous portions) of suitable nest trees as an alternate to complete removal. Those conducting danger tree assessments will be trained as per the Wildlife Danger Tree Assessor’s Course as administered by the Wildlife Tree Committee or will refer to the Wildlife Danger Tree Assessor’s material (course workbooks, guides) available on the Government of BC website (Government of BC 2017) for guidance on reasonable efforts and suitable
mitigation in danger tree assessments.</t>
  </si>
  <si>
    <t>Salvage and retain CWD as approved by an Environmental Inspector during clearing for later use during restoration in an effort to emulate pre-construction (baseline) conditions. Large pieces of CWD are preferred; however, smaller pieces can also be salvaged where large pieces are not available. Salvaged CWD should include a variety of decay classes and tree species that decay slowly (e.g., cedar), where feasible and available.</t>
  </si>
  <si>
    <t>• Deactivate and reclaim all temporary construction access.
• Post-construction access control will be implemented using methods determined in consultation with BC MFLNRORD and may include a variety of techniques, such as line blocking with available
timber/woody debris (rollback or berms), excavator mounding, signage, fencing or gates.
• Use natural re-generation and planting of tree seedlings and shrubs as specified in the Reclamation Management Plan (Section 9.0 of Volume 6 of the Environmental Plans). Species lists and
seeding/planting prescriptions are provided in these plans. Variable density planting (as described in Blackburn et al. 2009) should be used for tree seedling planting in areas of TWS, where current land
use allows. The reclamation strategy chosen will be compatible with the existing land use and the construction Line List.
• Use a combination of methods to create nesting habitat where the Project removes suitable nest trees. Options to create nesting habitat include: drilling artificial cavities into suitable trees on the edge of the Project Footprint or topping a suitable tree &gt; 7 m above the ground. The Environmental Inspector and Construction Manager will determine the chosen measure in consultation with a Wildlife Resource Specialist to ensure safety requirements and will be implemented in the approximate areas from which suitable nest trees were removed (refer to Table 4.2-2B for locations of suitable nest trees identified for spotted owl).
• Replace CWD that was salvaged and retained during clearing within the Project Footprint. CWD should be distributed as both single pieces and small piles. The location and the volume replaced will be similar to pre-construction conditions, where sufficient storage space is available (refer to Table 10.1-5 for Coarse Woody Debris Target Volumes for Wildlife Habitat). Tons/ha of CWD retained must comply with BC MFLNRORD Wildfire Management Branch Fuel Hazard Abatement specifications. Species that pose a forest health risk will not be used.
• In select locations (i.e., where materials are available), replace CWD to enhance conservation of soil moisture and nutrients, moderate soil temperatures, help prevent soil erosion and provide suitable
conditions for the re-establishment of desired native vegetation. The Environmental Inspector will approve these locations with guidance from a Wildlife Resource Specialist prior to clearing activities (refer to Table 10.1-5 for Coarse Woody Debris Target Volumes for Wildlife Habitat).</t>
  </si>
  <si>
    <t xml:space="preserve">
• Reduce the frequency of vegetation management (i.e., not needed annually), where practical.
• Implement the appropriate vegetation management measures in consideration of species at risk and their habitat (e.g., restrict vegetation management to the minimum width required for the safe and inspection of the pipeline and allow vegetation outside of this area [TWS] to re-generate).
• Minimize the use of herbicides. Consider non-chemical options as the primary method to manage non-woody problem vegetation (e.g., mowing or hand pulling). When non-chemical vegetation management options are not practical (e.g., invasive plant removal) use spot treatment applications of herbicides, as necessary.</t>
  </si>
  <si>
    <t>WFA-34</t>
  </si>
  <si>
    <t>UWR - Mule Deer and Columbian
Black-Tailed Deer (U-2-006)</t>
  </si>
  <si>
    <t xml:space="preserve">• Minimize the pipeline right-of-way width to the extent practical by utilizing shared workspace, avoid clearing large diameter trees on the edge of the right-of-way; and minimizing additional ETWS (e.g.,
placing log decks, storage areas, other temporary construction areas outside of the UWR).
• Avoid creation of new access. Use existing roads/linear corridors for access wherever practical. </t>
  </si>
  <si>
    <t>• Deactivate and reclaim all temporary access. Implement measures to reduce access (human and predator). Measures include using woody debris as rollback, and planting trees and/or shrubs at select locations. Refer to the Access Management section for more detail (Appendix G of the Pipeline EPP).</t>
  </si>
  <si>
    <t>WILD-568</t>
  </si>
  <si>
    <t>Spotted Owl - Suitable Nest Tree</t>
  </si>
  <si>
    <t>Yes/No</t>
  </si>
  <si>
    <t>No permit required unless occupied nest has to be disturbed/destroyed. If that is the case authorization may be required under BC Wildlife Act and/or SARA.</t>
  </si>
  <si>
    <t>Douglas-fir (decay class 2; 183 cm dbh). Existing cavity present. Near east boundary of pipeline construction footprint (TWS).</t>
  </si>
  <si>
    <t xml:space="preserve">Least risk window is July-February.  </t>
  </si>
  <si>
    <t>• The Construction Manager and Environmental Inspector, with input from a Wildlife Resource Specialist, will evaluate tree and nearby trees to determine if retaining tree will affect 
clearing/construction execution, pipeline operations or maintenance activities, or conflict with applicable safety requirements.
• Retain adjacent trees where feasible to protect the structural integrity of the nest tree from blow-down.
• Complete danger tree assessment, as necessary. If the tree is identified as a danger tree, consider modifying (i.e., remove dangerous portions) the tree as an alternate to complete removal. Those conducting danger tree assessments will be trained as per the Wildlife Danger Tree Assessor’s Course as administered by the Wildlife Tree Committee or will refer to the Wildlife Danger Tree Assessor’s material (course workbooks, guides) available on the Government of BC website (Government of BC 2017) for guidance on reasonable efforts and suitable mitigation in danger tree assessments.
• If tree can be retained, clearly mark locations where clearing is to be narrowed or avoided to protect this tree (and neighboring trees) from clearing.
• Record (GPS) location of tree and adjustment to TWS.</t>
  </si>
  <si>
    <t>• If tree cannot be retained, REPLACE with artificial nest cavity or by topping a tree using similar trees on edge of pipeline construction footprint.
• Select suitable nest trees on edge of pipeline construction footprint as replacement trees for artificial nest cavities or a topped tree. Suitable trees should be selected in close proximity to where the potential nest trees were removed.
• The Construction Manager and Environmental Inspector, with input from a Wildlife Resource Specialist, will choose the trees and method of replacement.
• Install the artificial cavity in the selected tree. Alternatively, top preferred tree species (conifers or deciduous trees &gt; 50 cm dbh) &gt; 7 m above the ground.
• Record (GPS) locations of artificial nest box/cavity or topped tree.</t>
  </si>
  <si>
    <t>WILD-570</t>
  </si>
  <si>
    <t>Douglas-fir (decay class 2; 179 cm dbh). Broken top above canopy. Near west boundary of pipeline construction footprint (TWS).</t>
  </si>
  <si>
    <t>WILD-569</t>
  </si>
  <si>
    <t>Douglas-fir (decay class 1; 241 cm dbh). Veteran tree. Near west boundary of pipeline construction footprint (TWS).</t>
  </si>
  <si>
    <t>WILD-570a</t>
  </si>
  <si>
    <t>SP5B-CR1-0827-F1</t>
  </si>
  <si>
    <t xml:space="preserve">Potential nesting tree. Western red cedar (decay class 5, 92 cm DBH, broken off top, approx. 10m high). Located on south side of ROW. Update: Tree was cleared off the ROW. A replacement nest structure was created off-ROW. This tree is shorter than typical/known for nesting sites however it is at the top of a gully so it’s about  20m above ground in gully.  </t>
  </si>
  <si>
    <t>JG, LH, IS</t>
  </si>
  <si>
    <t>WILD-571</t>
  </si>
  <si>
    <t>No permit required unless nest has to be disturbed/destroyed. If that is the case authorization would be required under BC Wildlife Act and/or SARA.</t>
  </si>
  <si>
    <t>Western hemlock (decay class 3; 81 cm dbh). Existing cavity present. Near south boundary of pipeline construction footprint (TWS). Update: Tree was cleared off the ROW. A replacement nest structure was created off-ROW.</t>
  </si>
  <si>
    <t>Wildlife Mitigation on Federal Lands</t>
  </si>
  <si>
    <t>Peters Indian Reserves</t>
  </si>
  <si>
    <t>NO LABEL ON STAKES. Peters Indian Reserves No. 1 and 1A. Oregon Forestsnail</t>
  </si>
  <si>
    <t>Project activities may incidentally affect Oregon forestsnail. A permit under Section 73 of SARA will be obtained prior to commencing Project activities. Refer to the Permit Conditions for site-specific mitigation measures.</t>
  </si>
  <si>
    <t>Oregon Forestsnail - Popkum Indian Reserve No. 1</t>
  </si>
  <si>
    <t>SARA Permit</t>
  </si>
  <si>
    <t>Wildlife and Wildlife Habitat Environmental Protection Measures</t>
  </si>
  <si>
    <t>North Cascades GBPU-1</t>
  </si>
  <si>
    <t>Grizzly Bear Population Unit</t>
  </si>
  <si>
    <t>November 1-April 15: Bear den occupancy surveys will be completed ahead of construction or significant maintenance activity out to 250m from the Project Footprint when on Crown land.</t>
  </si>
  <si>
    <t>• Bear den occupancy surveys will be completed ahead of construction or significant maintenance activity out to 250m from the Project Footprint when on Crown land.</t>
  </si>
  <si>
    <t>For all GBPUs:
• Report any sightings of bears to the Environmental Inspector. The Environmental Inspector is responsible will immediately report all “incidents” (i.e., unexpected encounter, bear reacts assertively) to the Appropriate Government Authorities (i.e., BC ENV [Conservation Officer Service] and BC MFLNRORD). Ensure all observations of grizzly bears (i.e., sighting and incidents) are documented on a wildlife sighting card and shared with the Appropriate Government Authorities.
• All field personnel that will be on the pipeline construction footprint in locations with potential to encounter bears will receive bear awareness training.
• In the event a grizzly bear is observed, or a grizzly bear den is discovered, implement the Wildlife Species of Concern Encounter and Discovery Contingency Plan (Appendix B of the Pipeline EPP).
• Trans Mountain will consult with a Wildlife Resource Specialist in the event a grizzly bear den is found on the Project Footprint to discuss available measures.
• Coordinate access and new clearing requirements with other industrial users in the area to minimize human activity within grizzly bear habitat.
North Cascades GBPUs:
• A camp-specific human-wildlife conflict management plan will be developed for temporary Project camps in BC prior to camp occupancy and will include site-specific measures to be implemented to mitigate potential human-wildlife conflicts.
Trans Mountain will share the camp-specific human-wildlife conflict management plans with BC ENV and BC MFLNRORD prior to installation of camps.
• A Wildlife Monitor will be engaged only in situations where there is high potential for a human-wildlife encounter (e.g., bears), and the Contractor and Environmental Inspector will determine their presence. Wildlife Monitors will not be armed.
• Avoid disturbance of occupied grizzly bear dens by completing Project activities in the North Cascades GBPU outside the winter denning period.
• November 1-April 15: Bear den occupancy surveys will be completed ahead of construction or significant maintenance activity out to 250m from the Project Footprint when on Crown land.
• For bear sightings with the North Cascades GBPU, also contact the Hope Mountain Learning Centre at: 1-855-464-7479 (http://hopemountain.org/conservation/grizzly-bear-reporting/; http://www.coasttocascades.org/sightings).</t>
  </si>
  <si>
    <t>• Deactivate and reclaim temporary construction access that does not have a third-party disposition, to native vegetation. Implement access controls on deactivated temporary roads.
• Where rollback is needed for access management, erosion control or habitat enhancement, ensure that a sufficient supply of rollback is set aside for this purpose during final clean-up.
• Avoid agronomic species (e.g., clover, legumes) that may attract bears to the Project Footprint.</t>
  </si>
  <si>
    <t>North Cascades GBPU-2</t>
  </si>
  <si>
    <t>Wildlife Habitat Features</t>
  </si>
  <si>
    <t>SP5B-CR3-0604-F1</t>
  </si>
  <si>
    <t xml:space="preserve">Amphibian Breeding Pond </t>
  </si>
  <si>
    <t xml:space="preserve">Yes  </t>
  </si>
  <si>
    <t>BC Wildlife Act Permit (SU20-278099)</t>
  </si>
  <si>
    <t xml:space="preserve">northern pacific treefrog - Amphibian breeding pond (seasonal graminoid marsh). Shallow with lots of vegetation for egg laying. Subsurface inflow at N extent,
surface outflow at SW. PSRE egg masses and adilt observed and heard calling. </t>
  </si>
  <si>
    <t xml:space="preserve">Schedule clearing and construction activities outside of the breeding period for amphibians, where feasible, to reduce potential impacts to breeding amphibians. This will vary from mid-April to September (Coquihalla Summit to Hope) and from February to late-August (Hope to Chilliwack). No salvage permitted between October 31 and March 1. </t>
  </si>
  <si>
    <t xml:space="preserve">• The recommended buffer distances for amphibian breeding ponds are: 150 m (undeveloped), 100 m (rural) and 30 m (urban) (BC MOE2014). Ensure the buffer is flagged in the field.
• Consult with a Wildlife Resource Specialist to discuss practical options and mitigation measures where the recommended setback cannot be implemented. Each circumstance will vary depending on Project scheduling, location of the breeding pond and site conditions, and mitigation measures should be considered accordingly. 
o During the breeding, rearing and dispersal period for amphibians (may vary from April to October [Coquihalla Summit to Hope] and from February to October [Hope to Chilliwack], practical options and measures may include one or a combination of the following: amphibian salvage (within the breeding pond if crossed by the Project Footprint and/or in terrestrial habitat crossed by the Project Footprint within the recommended buffer), on-site monitoring, use of exclusion fencing. 
o If activity is scheduled during the over-wintering period for amphibians (generally October to April [Coquihalla Summit to Hope] and from October to February [Hope to Chilliwack]) within the setback of known breeding ponds, consider implementing an amphibian salvage prior to hibernation to move amphibians outside of the Project Footprint. 
• Obtain the appropriate permit and comply with the permit conditions when an amphibian salvage is necessary. Any relocation of amphibians will be conducted by a Wildlife Resource Specialist. 
• In the event that an amphibian is found, implement the Wildlife Species of Concern Discovery and Encounter Contingency Plan (see Appendix B of the Pipeline EPP). </t>
  </si>
  <si>
    <t xml:space="preserve">In the event that an amphibian pond is crossed during construction, the following mitigation is recommended:
• Signage to be installed at the breeding site if applicable.
• Ensure an amphibian salvage is conducted by Qualified Professional(s) according to the approved permit. Follow the mitigation measures listed for pre-construction to the extent feasible. 
• Implement the standard pipeline construction and water crossing mitigation measures in Section 7.0 and 14.0 of the Pipeline EPP. 	</t>
  </si>
  <si>
    <t>Consult with a Wildlife Resource Specialist to determine if any species-specific post-construction mitigation measures are recommended.</t>
  </si>
  <si>
    <t>Minimize the use of herbicides within the recommended buffers of identified amphibian breeding ponds. Consider non-chemical vegetation options as the primary method to manage non-woody problem vegetation (such as mowing or hand-pulling). When non-chemical vegetation management options are not practical utilize spot treatment applications of herbicides only as necessary. </t>
  </si>
  <si>
    <t>LC/HS/SB</t>
  </si>
  <si>
    <t>WT-390a</t>
  </si>
  <si>
    <t>WILD-99</t>
  </si>
  <si>
    <t xml:space="preserve">Amphibian Breeding Stream </t>
  </si>
  <si>
    <t>BC Wildife Act Permit (SU20-278101)</t>
  </si>
  <si>
    <t>coastal tailed frog - watercourse BC-589</t>
  </si>
  <si>
    <t>No salvage between October 31 and March 1. Clearing of vegetation is permitted to occur during the winter (November 1 - February 28/29), however we recommend that grubbing (removal of large root wads/boulders, or any digging, etc.) not be completed until a salvage can be performed (March 2 - October 30).</t>
  </si>
  <si>
    <t>• Ensure an amphibian salvage is conducted by Qualified Professional(s) according to the approved permit prior to clearing and construction activities at known stream-dwelling amphibian breeding locations. 
• At identified stream-dwelling amphibian streams, slowly remove all potential cover features (e.g., rocks, CWD) from the crossing and retain on-site for use during restoration.
• At identified stream dwelling amphibian streams retain mature trees on the edge of the construction footprint where their retention will not affect construction execution, pipeline operations or maintenance activities, or conflict with requirements or applicable safety requirements. An Environmental Inspector will approve the retention of these trees.</t>
  </si>
  <si>
    <t>• In the event stream-dwelling amphibians are identified on the Project Footprint during construction, the following mitigation is recommended:
• Ensure an amphibian salvage is conducted by Qualified Professional(s) according to the approved permit. Follow the mitigation measures listed for pre-construction to the extent feasible. 
• Implement pipeline construction and watercourse crossing mitigation described in Section 7.0 and 14.0 in the Pipeline EPP.</t>
  </si>
  <si>
    <t>• Ensure replacement of retained cover features (e.g., rocks, CWD) at identified stream-dwelling amphibian streams during restoration.</t>
  </si>
  <si>
    <t>• Minimize the use of herbicides within the riparian buffer of streams. Consider non-chemical vegetation options as the primary method to manage non-woody problem vegetation (e.g., mowing or hand-pulling). When non-chemical vegetation management options are not practical utilize spot treatment applications of herbicides only as necessary.</t>
  </si>
  <si>
    <t>watercourse BC-589</t>
  </si>
  <si>
    <t>WILD-99a</t>
  </si>
  <si>
    <t>SP5B-CR2-1002-F1</t>
  </si>
  <si>
    <t>Mountain beaver burrows</t>
  </si>
  <si>
    <t>BC Wildlife Act Permit</t>
  </si>
  <si>
    <t>Burrows from 995.47-995.515</t>
  </si>
  <si>
    <t>Trapping and relocation is permitted to occur between April and mid-August.</t>
  </si>
  <si>
    <t>Ensure that a trapping/relocation program is conducted by Qualified Professional(s) according to the approved permit prior to clearing and construction activities at known mountain beaver locations. Refer to the approved permit and the site-specific mitigation sheets for additional mitigation measures.</t>
  </si>
  <si>
    <t>Monitoring of clearing, grubbing, and construction works as recommended by a Resource Specialist. Refer to the approved permit and the site-specific mitigation sheets for additional mitigation measures.</t>
  </si>
  <si>
    <t>Consult with a Wildlife Resource Specialist to determine if any species-specific mitigation measures are recommended during operations.</t>
  </si>
  <si>
    <t>GS/LA</t>
  </si>
  <si>
    <t>WILD-100</t>
  </si>
  <si>
    <t>Amphibian Breeding Stream</t>
  </si>
  <si>
    <t>coastal tailed frog - watercourse BC-590</t>
  </si>
  <si>
    <t>watercourse BC-590</t>
  </si>
  <si>
    <t>WILD-100a</t>
  </si>
  <si>
    <t>coastal tailed frog - Watercourse 590.05d</t>
  </si>
  <si>
    <t>JG,LH</t>
  </si>
  <si>
    <t>Watercourse 590.05d</t>
  </si>
  <si>
    <t>SP5B-CR3-0813-BC-590.05i</t>
  </si>
  <si>
    <t>Columbia spotted frog, long-toed salamander, northern pacific treefrog - 15 AMMA larvae, 1 PSRE, 1 RALU</t>
  </si>
  <si>
    <t>ME/CE/JS/CB</t>
  </si>
  <si>
    <t>WILD-100b</t>
  </si>
  <si>
    <t>SP5B-CR3-0814-F1</t>
  </si>
  <si>
    <t>Bear den</t>
  </si>
  <si>
    <t xml:space="preserve">Least risk window is May to October (hibernation typically occurs between November to April). </t>
  </si>
  <si>
    <t xml:space="preserve">In BC, a setback of 50 m from active bear dens is recommended (BC OGC 2016). If a grizzly bear den is found, contact BC ENV for the appropriate buffer. Ensure the buffer is flagged in the field. </t>
  </si>
  <si>
    <t>Consult with a Wildlife Resource Specialist to determine if any species-specific construction mitigation measures are recommended.</t>
  </si>
  <si>
    <t>WILD-100d</t>
  </si>
  <si>
    <t>coastal tailed frog - Watercourse BC-590a.2 Adult and larvae observed.</t>
  </si>
  <si>
    <t>ME, CE, GB</t>
  </si>
  <si>
    <t xml:space="preserve">Watercourse BC-590a.2 </t>
  </si>
  <si>
    <t>WILD-999</t>
  </si>
  <si>
    <t>AR-SP5B-CR2-0911-F1</t>
  </si>
  <si>
    <t>long-toed salamander - Larval salmanders - Buffer overlap from Access Road. No associated wetland.</t>
  </si>
  <si>
    <t>WILD-92a.1</t>
  </si>
  <si>
    <t xml:space="preserve">long-toed salamander - Larval salmanders </t>
  </si>
  <si>
    <t>WILD-92</t>
  </si>
  <si>
    <t>coastal tailed frog - Watercourse BC-591</t>
  </si>
  <si>
    <t>Watercourse BC-591</t>
  </si>
  <si>
    <t>WILD-1000</t>
  </si>
  <si>
    <t>AR-SP5B-CR4-0817-F1</t>
  </si>
  <si>
    <t>long-toed salamander - Salamander (AMMA) larvae. Note that this site is ephemeral, larvae were observed directly on the existing AR. KP 1000.36. No associated wetland.</t>
  </si>
  <si>
    <t xml:space="preserve">McE </t>
  </si>
  <si>
    <t>WILD-92a</t>
  </si>
  <si>
    <t>coastal tailed frog - Boston Bar Creek. No WC crossing. All Boston Bar Creek tailed frog buffers are named WILD-92a</t>
  </si>
  <si>
    <t>JG, MC</t>
  </si>
  <si>
    <t>coastal tailed frog - Watercourse BC-592</t>
  </si>
  <si>
    <t>Watercourse BC-592</t>
  </si>
  <si>
    <t>AR-SP5B-CR4-0819-F2</t>
  </si>
  <si>
    <t>long-toed salamander - Salamander (AMMA) larvae. KP 1002.44 Buffer overlap from Access Road</t>
  </si>
  <si>
    <t>SP5B-CR1-0405-F1</t>
  </si>
  <si>
    <t>long-toed salamander - 100s of larval AMMA. NOTE that species assignment of AMMA Is suspected based on shape, size and coloration. Is unconfirmed because survey is only visual and we are not able to get that close to the larvae to confirm ID features.</t>
  </si>
  <si>
    <t>WILD-96a</t>
  </si>
  <si>
    <t>coastal tailed frog - Watercourse BC-592i.6</t>
  </si>
  <si>
    <t>JG,MC</t>
  </si>
  <si>
    <t>Watercourse BC-592i.6</t>
  </si>
  <si>
    <t>WILD-96c</t>
  </si>
  <si>
    <t>coastal tailed frog - Watercourse ﻿﻿﻿BC-592i.8</t>
  </si>
  <si>
    <t>Watercourse ﻿﻿﻿BC-592i.8</t>
  </si>
  <si>
    <t>WILD-96b</t>
  </si>
  <si>
    <t>coastal tailed frog - Watercourse BC-592j? (ASTR stream is 10 m south of where BC-592j is mapped. Triton did not accept AEW's WC changes in this area.)</t>
  </si>
  <si>
    <t>MV/NG</t>
  </si>
  <si>
    <t>Watercourse BC-592j? (ASTR stream is 10 m south of where BC-592j is mapped. Triton did not accept AEW's WC changes in this area.)</t>
  </si>
  <si>
    <t>WILD-96d</t>
  </si>
  <si>
    <t>coastal tailed frog - BC-592j.1</t>
  </si>
  <si>
    <t>• Ensure an amphibian salvage is conducted by Qualified Professional(s) according to the approved permit prior to clearing and construction activities at known stream-dwelling amphibian breeding locations. 
• Note that salvage may be completed in concert with dewatering due to high flow at this site.
• At identified stream-dwelling amphibian streams, slowly remove all potential cover features (e.g., rocks, CWD) from the crossing and retain on-site for use during restoration.
• At identified stream dwelling amphibian streams retain mature trees on the edge of the construction footprint where their retention will not affect construction execution, pipeline operations or maintenance activities, or conflict with requirements or applicable safety requirements. An Environmental Inspector will approve the retention of these trees.</t>
  </si>
  <si>
    <t>WILD-96</t>
  </si>
  <si>
    <t>coastal tailed frog - Watercourse BC-593</t>
  </si>
  <si>
    <t>Watercourse BC-593</t>
  </si>
  <si>
    <t>WILD-96a-1</t>
  </si>
  <si>
    <t>SP5B-CR1-0828-F1</t>
  </si>
  <si>
    <t xml:space="preserve">long-toed salamander, northern pacific treefrog - AMMA larvae and adult PSRE. </t>
  </si>
  <si>
    <t>AM/JM/MW</t>
  </si>
  <si>
    <t>WILD-95</t>
  </si>
  <si>
    <t>coastal tailed frog - Watercourse BC-594</t>
  </si>
  <si>
    <t>Watercourse BC-594</t>
  </si>
  <si>
    <t>WILD-94</t>
  </si>
  <si>
    <t>coastal tailed frog - Watercourse BC-595</t>
  </si>
  <si>
    <t>Watercourse BC-595</t>
  </si>
  <si>
    <t>WILD-94a</t>
  </si>
  <si>
    <t>coastal tailed frog - Watercourse BC-595a</t>
  </si>
  <si>
    <t>GS/CD</t>
  </si>
  <si>
    <t>Watercourse BC-595a</t>
  </si>
  <si>
    <t>WILD-94b</t>
  </si>
  <si>
    <t>coastal tailed frog - Watercourse BC-595a.9</t>
  </si>
  <si>
    <t>Watercourse BC-595a.9</t>
  </si>
  <si>
    <t>WILD-94c</t>
  </si>
  <si>
    <t>SP5B-CR1-0826-F1</t>
  </si>
  <si>
    <t xml:space="preserve">American Pika </t>
  </si>
  <si>
    <t>Adult observed foraging within rocky hummock and observed entering and exiting interstitial spaces adjacent to boulders.</t>
  </si>
  <si>
    <t xml:space="preserve">Trapping and relocation is permitted to occur between March and mid-August. </t>
  </si>
  <si>
    <t>• Ensure a General Wildlife Permit has been obtained and the Qualified Professional(s) identified on the permit conduct an assessment of risk to habitat and individuals. 
- Assess the construction footprint to see if exclusion of the occupied area is logistically possible. Opaque fencing will be erected between the inhabited area and the construction footprint to inhibit pika from entering the workspace and provide sensory abatement during construction activities. Any construction activities prior to fence installation will require monitoring by a QP.
- If disturbance to the occupied area is essential to construction, pikas will be trapped and relocated by QPs.</t>
  </si>
  <si>
    <t>Monitor to be on-site during clearing of habitat following trapping and construction activities as required according to the QP.</t>
  </si>
  <si>
    <t xml:space="preserve">During reclamation, talus and/or large boulders should be replaced wherever possible in known pika habitat. </t>
  </si>
  <si>
    <t>WILD-1007</t>
  </si>
  <si>
    <t>AR-SP5B-CR4-0814-F1A</t>
  </si>
  <si>
    <t>long-toed salamander - Salamander (AMMA) larvae. Note that this site is ephemeral. KP 1007.47 Buffer overlap from Access Road. No associated wetland.</t>
  </si>
  <si>
    <t>McE, JC</t>
  </si>
  <si>
    <t>WILD-93a</t>
  </si>
  <si>
    <t>coastal tailed frog - Watercourse BC-598b</t>
  </si>
  <si>
    <t>GS/LH</t>
  </si>
  <si>
    <t>Watercourse BC-598b</t>
  </si>
  <si>
    <t>WILD-88</t>
  </si>
  <si>
    <t>coastal tailed frog - Watercourse BC-599</t>
  </si>
  <si>
    <t>Watercourse BC-599</t>
  </si>
  <si>
    <t>WILD-88a</t>
  </si>
  <si>
    <t>2020: SP5B-CR5-0924-F2; 2021 = SP5B-CR1-1025-F2 and SP5B-CR1-1025-F2</t>
  </si>
  <si>
    <t>Burrows located from 1009.04 to 1009.295</t>
  </si>
  <si>
    <t>NG/NC</t>
  </si>
  <si>
    <t>WILD-89</t>
  </si>
  <si>
    <t>coastal tailed frog - Watercourse BC-600.1</t>
  </si>
  <si>
    <t>Watercourse BC-600.1</t>
  </si>
  <si>
    <t>WILD-88b</t>
  </si>
  <si>
    <t>2021: SP5B-CR1-1025-F1</t>
  </si>
  <si>
    <t xml:space="preserve">Mountain beaver burrows </t>
  </si>
  <si>
    <t>Burrows located within 15 m of west boundary. KP range of of burrows: 1009.39-1009.41 burrows</t>
  </si>
  <si>
    <t>WILD-89a</t>
  </si>
  <si>
    <t>coastal tailed frog - Watercourse BC-600d</t>
  </si>
  <si>
    <t>Watercourse BC-600c</t>
  </si>
  <si>
    <t>WILD-89a.1</t>
  </si>
  <si>
    <t>SP5B-CR-006-0819-F1</t>
  </si>
  <si>
    <t>System of mountain beaver burrows, burrows approx. 12 cm diameter (&gt;20 observed) within ferns. KPs of colony 1009.55-1009.64</t>
  </si>
  <si>
    <t>MC</t>
  </si>
  <si>
    <t>WILD-91</t>
  </si>
  <si>
    <t>coastal tailed frog - Watercourse BC-601</t>
  </si>
  <si>
    <t>Watercourse BC-601</t>
  </si>
  <si>
    <t>WILD-89a.2</t>
  </si>
  <si>
    <t>SP5B-CR-001-0827-F2</t>
  </si>
  <si>
    <t>System of mountain beaver burrows. KPs of colony 1009.68-1009.75</t>
  </si>
  <si>
    <t>WILD-90</t>
  </si>
  <si>
    <t>coastal tailed frog - Watercourse BC-601a</t>
  </si>
  <si>
    <t>Watercourse BC-601a</t>
  </si>
  <si>
    <t>WILD-91a</t>
  </si>
  <si>
    <t>coastal tailed frog - Watercourse BC-601b</t>
  </si>
  <si>
    <t>Watercourse BC-601b</t>
  </si>
  <si>
    <t>WILD-90a</t>
  </si>
  <si>
    <t>coastal tailed frog - Watercourse BC-601c</t>
  </si>
  <si>
    <t>JG,CD,LH,IS</t>
  </si>
  <si>
    <t>Watercourse BC-601c</t>
  </si>
  <si>
    <t>WILD-91a.1</t>
  </si>
  <si>
    <t>SP5B-CR1-0831-F1</t>
  </si>
  <si>
    <t>KP of burrows are 1009.91-1009.98</t>
  </si>
  <si>
    <t>GS/NE</t>
  </si>
  <si>
    <t>WILD-86</t>
  </si>
  <si>
    <t>coastal tailed frog - Watercourse BC-602</t>
  </si>
  <si>
    <t>Watercourse BC-602</t>
  </si>
  <si>
    <t>WILD-85</t>
  </si>
  <si>
    <t>coastal tailed frog - Watercourse BC-604</t>
  </si>
  <si>
    <t>Watercourse BC-604</t>
  </si>
  <si>
    <t>WILD-84</t>
  </si>
  <si>
    <t>coastal tailed frog - Watercourse BC-605g</t>
  </si>
  <si>
    <t>Watercourse BC-605g</t>
  </si>
  <si>
    <t>WILD-83a</t>
  </si>
  <si>
    <t>coastal tailed frog - Watercourse BC-607</t>
  </si>
  <si>
    <t>Watercourse BC-607</t>
  </si>
  <si>
    <t>WILD-83b</t>
  </si>
  <si>
    <t>coastal tailed frog - Associated with BC-608</t>
  </si>
  <si>
    <t>Associated with BC-608</t>
  </si>
  <si>
    <t>WILD-82</t>
  </si>
  <si>
    <t>coastal tailed frog - Watercourse BC-609</t>
  </si>
  <si>
    <t>Watercourse BC-609</t>
  </si>
  <si>
    <t>WILD-56</t>
  </si>
  <si>
    <t>coastal tailed frog - Watercourse BC-610</t>
  </si>
  <si>
    <t>Watercourse BC-610</t>
  </si>
  <si>
    <t>WILD-57</t>
  </si>
  <si>
    <t>coastal tailed frog - Watercourse BC-611</t>
  </si>
  <si>
    <t>Watercourse BC-611</t>
  </si>
  <si>
    <t>WILD-58</t>
  </si>
  <si>
    <t>coastal tailed frog - Watercourse BC-614</t>
  </si>
  <si>
    <t>Watercourse BC-614</t>
  </si>
  <si>
    <t>WILD-58a</t>
  </si>
  <si>
    <t>2021: SP5B-CR1-1022-F1</t>
  </si>
  <si>
    <t>KP range of of burrows: 1011.75 burrows</t>
  </si>
  <si>
    <t>WILD-59</t>
  </si>
  <si>
    <t>coastal tailed frog - Watercourse BC-615</t>
  </si>
  <si>
    <t>Watercourse BC-615</t>
  </si>
  <si>
    <t>WILD-59a</t>
  </si>
  <si>
    <t>coastal tailed frog - Associated with BC-616</t>
  </si>
  <si>
    <t>AM/MW/KS</t>
  </si>
  <si>
    <t>Associated with BC-616</t>
  </si>
  <si>
    <t>WILD-59b</t>
  </si>
  <si>
    <t>coastal tailed frog - Associated with BC-617/end KP within active logging block</t>
  </si>
  <si>
    <t>Associated with BC-617/end KP within active logging block</t>
  </si>
  <si>
    <t>WILD-59b.1</t>
  </si>
  <si>
    <t>2021: SP5B-CR02-1026-F05</t>
  </si>
  <si>
    <t>KP range of of burrows: 1012.575-1012.615 burrows</t>
  </si>
  <si>
    <t>WILD-59c</t>
  </si>
  <si>
    <t>2020: SP5B-CR3-0901-F1; 2021: SP5B-CR02-1026-F04</t>
  </si>
  <si>
    <t>KP range of of burrows: 1012.82-1013.01</t>
  </si>
  <si>
    <t>WILD-60</t>
  </si>
  <si>
    <t>coastal tailed frog - Watercourse BC-620</t>
  </si>
  <si>
    <t>Watercourse BC-620</t>
  </si>
  <si>
    <t>WILD-59c.1</t>
  </si>
  <si>
    <t>2021: SP5B-CR02-1026-F02; SP5B-CR02-1026-F03</t>
  </si>
  <si>
    <t>KP range of of burrows: 1013.08-1013.15 burrows</t>
  </si>
  <si>
    <t>WILD-60a</t>
  </si>
  <si>
    <t>2021: SP5B-CR02-1026-F01</t>
  </si>
  <si>
    <t>KP range of of burrows: 1013.19-1013.23 burrows</t>
  </si>
  <si>
    <t>WILD-60b</t>
  </si>
  <si>
    <t>SP5B-CR4-1009-F1</t>
  </si>
  <si>
    <t xml:space="preserve">American pika </t>
  </si>
  <si>
    <t>BC Wildlife  Act Permit</t>
  </si>
  <si>
    <t>Feature previously removed as it did not overlap with project footprint; updated alignment now overlaps with the feature. One pika observed upslope of ROW. Heard calling then saw individual. Was on top of rock that has crevices underneath</t>
  </si>
  <si>
    <t xml:space="preserve">During reclamation , talus should be replaced wherever possible in known pika habitat. </t>
  </si>
  <si>
    <t>LC/KA</t>
  </si>
  <si>
    <t>WILD-81</t>
  </si>
  <si>
    <t>coastal tailed frog - Watercourse BC-623</t>
  </si>
  <si>
    <t>Watercourse BC-623</t>
  </si>
  <si>
    <t>WILD-61</t>
  </si>
  <si>
    <t>coastal tailed frog - Watercourse BC-625</t>
  </si>
  <si>
    <t>Watercourse BC-625</t>
  </si>
  <si>
    <t>WILD-62</t>
  </si>
  <si>
    <t>coastal tailed frog - Watercourse BC-627</t>
  </si>
  <si>
    <t>Watercourse BC-627</t>
  </si>
  <si>
    <t>WILD-63</t>
  </si>
  <si>
    <t>coastal tailed frog - Watercourse BC-628</t>
  </si>
  <si>
    <t>Watercourse BC-628</t>
  </si>
  <si>
    <t>WILD-80</t>
  </si>
  <si>
    <t>coastal tailed frog - Watercourse BC-629a</t>
  </si>
  <si>
    <t>Watercourse BC-629a</t>
  </si>
  <si>
    <t>WILD-64</t>
  </si>
  <si>
    <t>coastal tailed frog - Watercourse BC-630</t>
  </si>
  <si>
    <t>Watercourse BC-630</t>
  </si>
  <si>
    <t>WILD-80a</t>
  </si>
  <si>
    <t> SP5B-CR03-1018-F01 </t>
  </si>
  <si>
    <t>Large pile of rocks and boulders. Auditory and visual detection of at least three pika.</t>
  </si>
  <si>
    <t>WILD-64a-1</t>
  </si>
  <si>
    <t xml:space="preserve">coastal tailed frog - Coquihalla River. </t>
  </si>
  <si>
    <t>NG/AM</t>
  </si>
  <si>
    <t>long-toed salamander - ﻿Associated with WT-710a. PSRE and AMMA larvae</t>
  </si>
  <si>
    <t xml:space="preserve">In the event that an amphibian pond is crossed during construction, the following mitigation is recommended:
• Ensure an amphibian salvage is conducted by Qualified Professional(s) according to the approved permit. Follow the mitigation measures listed for pre-construction to the extent feasible. 
• Implement the standard pipeline construction and water crossing mitigation measures in Section 7.0 and 14.0 of the Pipeline EPP. 	</t>
  </si>
  <si>
    <t>WILD-64b</t>
  </si>
  <si>
    <t>coastal tailed frog - Dewdney Creek.</t>
  </si>
  <si>
    <t>WILD-65a</t>
  </si>
  <si>
    <t>coastal tailed frog - Associated with BC-634</t>
  </si>
  <si>
    <t>ME</t>
  </si>
  <si>
    <t>Associated with BC-634</t>
  </si>
  <si>
    <t>WILD-66</t>
  </si>
  <si>
    <t>coastal tailed frog - Watercourse BC-634i</t>
  </si>
  <si>
    <t>Watercourse BC-634i</t>
  </si>
  <si>
    <t>WILD-79</t>
  </si>
  <si>
    <t>coastal tailed frog - Watercourse BC-635</t>
  </si>
  <si>
    <t>Watercourse BC-635</t>
  </si>
  <si>
    <t>WILD-79a</t>
  </si>
  <si>
    <t>﻿Observed American Pika within talus/boulder area in extra temporary workspace at between 1024.46-1024.57. At least two individuals were heard calling. Habitat is highly suitable for pika.</t>
  </si>
  <si>
    <t xml:space="preserve">During reclamation, talus should be replaced wherever possible in known pika habitat. </t>
  </si>
  <si>
    <t>JG/NE</t>
  </si>
  <si>
    <t>WILD-79c</t>
  </si>
  <si>
    <t>SP5B-CR1-0825-F2</t>
  </si>
  <si>
    <t>Pika heard from talus slope adjacent to ROW. Talus overlaps slightly with ROW.</t>
  </si>
  <si>
    <t>JG/LH</t>
  </si>
  <si>
    <t xml:space="preserve">long-toed salamander, northern pacific treefrog - Associated with WT-710b. Larvae and PSRE adult observed in July ( From triton SC: SP5b-ACR2-0711-F1: tadpoles and chorus frogs were observed within the standing pools). Site has been dry since early August. </t>
  </si>
  <si>
    <t>WILD-78</t>
  </si>
  <si>
    <t>BC Wildlife Act Permit (SU20-278101)</t>
  </si>
  <si>
    <t>coastal tailed frog - Watercourse BC-644</t>
  </si>
  <si>
    <t>AM/NG/KS</t>
  </si>
  <si>
    <t>Watercourse BC-644</t>
  </si>
  <si>
    <t>WILD-78.1</t>
  </si>
  <si>
    <t xml:space="preserve">coastal tailed frog - WC flows along edge of temporary workspace into the Coquihalla river. </t>
  </si>
  <si>
    <t>WILD-78.2</t>
  </si>
  <si>
    <t xml:space="preserve">coastal tailed frog - Coquihalla river. </t>
  </si>
  <si>
    <t>WILD-78a</t>
  </si>
  <si>
    <t>coastal tailed frog - Associated with BC-645d</t>
  </si>
  <si>
    <t>Associated with BC-645d</t>
  </si>
  <si>
    <t>SP5B-CR2-0617-F1</t>
  </si>
  <si>
    <t>long-toed salamander - AMMA larvae present.</t>
  </si>
  <si>
    <t>WILD-67</t>
  </si>
  <si>
    <t>coastal tailed frog - Watercourse BC-646</t>
  </si>
  <si>
    <t>Watercourse BC-646</t>
  </si>
  <si>
    <t>WILD-67b</t>
  </si>
  <si>
    <t>2021: SP5B-CR1-1007-F1</t>
  </si>
  <si>
    <t>Snake hibernacula</t>
  </si>
  <si>
    <t>Den located within the bern on the north side of Railway creek.</t>
  </si>
  <si>
    <t>No salvage will occur during winter months when reptiles are hibernating (November 1 to March 31).</t>
  </si>
  <si>
    <t>In the event an active snake hibernaculum is identified, implement a 150 m buffer (BC MOE 2014), and avoid activity during the period of April 1 to October 31 (BC MWLAP 2004b), to the extent feasible. 
Consult with a Resource Specialist to review the site-specific monitoring plan for mitigation measures that have been created in consultation with FLNRORD.</t>
  </si>
  <si>
    <t>Monitoring of clearing, grubbing, and construction works as recommended by a Resource Specialist. Consult with a Resource Specialist to review the site-specific monitoring plan for mitigation measures that have been created in consultation with FLNRORD.</t>
  </si>
  <si>
    <t>Consult with a Resource Specialist and refer to the site-specific monitoring plan for mitigation measures that have been created in consultation with FLNRORD.</t>
  </si>
  <si>
    <t>Consult with a Resource Specialist to determine if any species-specific mitigation measures are recommended during operations.</t>
  </si>
  <si>
    <t>WILD-67a</t>
  </si>
  <si>
    <t>SP5B-CR2-0612-F1</t>
  </si>
  <si>
    <t>Marmot den site</t>
  </si>
  <si>
    <t>BC Wildlife Act Permit- SU22-632750</t>
  </si>
  <si>
    <t>Rocky slope with grassy and wildflower base. Woody vegetation along slope, larger rock piles at base, smaller rocks along slope.
Adult seen at “end point” on rocks and den is located in larger rock pile in the middle.</t>
  </si>
  <si>
    <t>Trapping and relocation is permitted to occur between late June to August 31.</t>
  </si>
  <si>
    <t>• Ensure a General Wildlife Permit has been obtained and the Qualified Professional(s) identified on the permit conduct an assessment of risk to habitat and individuals. 
- Assess the construction footprint to see if exclusion of the occupied area is logistically possible. Opaque fencing will be erected between the inhabited area and the construction footprint to inhibit marmots from entering the workspace and provide sensory abatement during construction activities. Any construction activities prior to fence installation will require monitoring by a QP.
- If disturbance to the occupied area is essential to construction, marmots will be trapped and relocated by QPs.</t>
  </si>
  <si>
    <t xml:space="preserve">• Monitor to be on-site during clearing and construction activities.
• RS to recommend additional mitigations as required based on timing of works. </t>
  </si>
  <si>
    <t>• During reclamation, rocks should be replaced at a similar gradient as is currently found in the footprint.</t>
  </si>
  <si>
    <t xml:space="preserve">• Avoid ground disturbance within the occupied marmot dens/burrows. </t>
  </si>
  <si>
    <t>GS/NG</t>
  </si>
  <si>
    <t>WILD-115</t>
  </si>
  <si>
    <t>Raptor nest</t>
  </si>
  <si>
    <t>200 m
(300 m if
occupied)</t>
  </si>
  <si>
    <t>Peregrine falcon nest</t>
  </si>
  <si>
    <t>Least Risk window is October 1 to February 28</t>
  </si>
  <si>
    <t>Schedule clearing activities outside of the sensitive nesting period for raptors:
o The least risk windows for raptors include (BC MOE 2014):
 Bald Eagle – September 1 to December 31
 Osprey – September 15 to March 31
 Other raptors (e.g., unidentified hawk nests) – October 1 to February 28
• Eagle, peregrine falcon, gyrfalcon, osprey and burrowing owl nests are protected year- round by the BC Wildlife Act and may not be cleared. Refer to the Guidelines for Raptor Conservation (BC MOE 2013) for species-specific information on sensitive breeding and nesting time periods and buffers for raptor nests according to their tolerance to human disturbance. These buffers range from 50 m to 500 m depending on the time of year, the surrounding land use and species. During the breeding season, an additional 100 m “quiet” buffer is recommended, but may differ for species with low moderate or low tolerance for disturbance (BC MOE 2013).</t>
  </si>
  <si>
    <t>• In the event clearing is scheduled outside of the least risk window, conduct a site visit to determine the status of the nests identified to date. In other areas of suitable habitat, Wildlife Resource Specialists will use non-intrusive methods to conduct an area search for evidence of nesting (e.g., presence of territorial males, alarm calls, distraction displays, adults carrying nesting material/food). In the event an active nest is found, it will be subject to site-specific mitigation measures (e.g., clearly marked species-specific buffer around the nest or non-intrusive monitoring). Engage a Wildlife Resource Specialist to monitor the nest during activity to ensure disturbance to nesting is avoided where site-specific circumstances may permit a reduction in the protective buffer (e.g., adequate barrier exists between the nest and Project activities that effectively reduces sensory disturbance from the Project). If monitoring indicates Project activities are causing disturbance of an active nest (i.e., considerable behavioural changes from baseline), work will be modified or temporarily halted and corrective measures will be implemented (e.g., increase in protective buffer, modification of Project activities within the buffer). The appropriate mitigation measures will be selected by an Environmental Inspector, in consultation with a Wildlife Resource Specialist. 
• If construction is unavoidable within the recommended year-round and breeding buffers, develop site-specific mitigation (including nest monitoring during the breeding period) in consultation with a Wildlife Resource Specialist.
• In the event a raptor nest is identified adjacent to or on the edge of the pipeline construction footprint adjust the configuration of temporary workspace to avoid/retain the nest tree where this will not affect construction execution or conflict with applicable safety requirements.
• If construction activities require the removal of a raptor nest that is not protected year- round (e.g., red-tailed hawk nest), nest removal should only occur following confirmation that the nest is inactive (i.e., the young have left the nest).
• If construction activities require the removal of a raptor nest that is protected year- round under the BC Wildlife Act (i.e., eagle, peregrine falcon, gyrfalcon, osprey and burrowing owl), Trans Mountain will work with the appropriate regulatory authorities to obtain a permit and develop appropriate procedures. Upon confirmation the nest is inactive, nest removal should occur during the least risk window. When a nest is removed, the installation of a replacement structure (i.e., a platform on a pole or transplanted tree) should be erected in nearby suitable habitat or as directed in the conditions of the permit (BC MOE 2013).</t>
  </si>
  <si>
    <t>WILD-115a-1</t>
  </si>
  <si>
    <t>SP5B-CR2-0611-F1</t>
  </si>
  <si>
    <t>Amphibian Breeding Pond</t>
  </si>
  <si>
    <t>PSRE larvae observed. Woody, herbaceous and graminoid vegetation and submergent vegetation, deep wet areas. Possible watercourse as there is a culvert going under the highway (west) and wet area continues far past the E limit of ROW.</t>
  </si>
  <si>
    <t>WILD-115a</t>
  </si>
  <si>
    <t>SP5B-CR5-0918-F1</t>
  </si>
  <si>
    <t>coastal tailed frog - Watercourse BC-669a</t>
  </si>
  <si>
    <t>RO, MV</t>
  </si>
  <si>
    <t>Watercourse BC-669a</t>
  </si>
  <si>
    <t>WILD-115b</t>
  </si>
  <si>
    <t>coastal tailed frog - Watercourse BC-678</t>
  </si>
  <si>
    <t>KP/MV</t>
  </si>
  <si>
    <t>Watercourse BC-678</t>
  </si>
  <si>
    <t>WILD-68</t>
  </si>
  <si>
    <t>coastal tailed frog - Watercourse BC-682</t>
  </si>
  <si>
    <t>Watercourse BC-682</t>
  </si>
  <si>
    <t>WILD-77</t>
  </si>
  <si>
    <t>coastal tailed frog - Watercourse BC-688</t>
  </si>
  <si>
    <t>Watercourse BC-688</t>
  </si>
  <si>
    <t>WILD-69</t>
  </si>
  <si>
    <t>coastal tailed frog - Watercourse BC-690</t>
  </si>
  <si>
    <t>Watercourse BC-690</t>
  </si>
  <si>
    <t>WILD-70</t>
  </si>
  <si>
    <t>coastal tailed frog - Watercourse BC-693</t>
  </si>
  <si>
    <t>Watercourse BC-693</t>
  </si>
  <si>
    <t>WILD-71</t>
  </si>
  <si>
    <t>coastal tailed frog - Watercourse BC-694</t>
  </si>
  <si>
    <t>Watercourse BC-694</t>
  </si>
  <si>
    <t>WILD-70a</t>
  </si>
  <si>
    <t>2021: SP5B-CR2-0409-F01; SP5B-CR1-0424-F1; 2022: SP5B-CR01-0303-WILD-70a</t>
  </si>
  <si>
    <t>Oregon Forestsnail mating area</t>
  </si>
  <si>
    <t xml:space="preserve">Segment of ROW with multiple patches of stinging nettle containing high density of Oregon forestsnail including two mating pairs. Mar 2022: Debris flow from fall 2021 flooding eliminated approx 50 m of suitable OFS habitat (1071.45-1071.50). </t>
  </si>
  <si>
    <t>• Schedule Project clearing only after a salvage has been conducted and exclusion fencing installed. A salvage is recommended during periods when snails are likely to be active and easier to find on the surface. Active periods are dependent upon weather and generally occur from:
− March 15 to June 30; or
− September 1 to October 15 prior to winter hibernation</t>
  </si>
  <si>
    <t>• Schedule Project clearing only after a salvage has been conducted and exclusion fencing installed. A salvage is recommended during periods when snails are likely to be active and easier to find on the surface. Active periods are dependent upon weather and generally occur from:
− March 15 to June 30; or
− September 1 to October 15 prior to winter hibernation
• Note, that snails are dormant and buried under cover (dependent on weather) for summer aestivation (approximately July 1 to August 31) and winter hibernation (approximately October 15 to March 14).
• If clearing is proposed during the dormant period prior to exclusion fence installation, an additional sweep will be conducted for any remnant individuals. If snails are observed, clearing must not take place until the active period when an additional salvage can take place.
• A Provincial permit is not required for Oregon forestsnail salvage. A qualified Wildlife Resource Specialist will conduct any salvage.</t>
  </si>
  <si>
    <t>• Salvage and retain CWD and leaf litter as approved by an Environmental Inspector during clearing for later use during restoration in an effort to emulate pre-construction (baseline) conditions. These features will be salvaged during clearing or immediately prior to topsoil handling and grading, under the supervision of the Environmental Inspector or designate. Large pieces of CWD are preferred; however, smaller pieces can also be salvaged where large pieces are not available. Retain and replace CWD using the original CWD found at the site to the where sufficient storage space is available, and supplement with felled timber where necessary to achieve target volumes.
• Fell all timber onto the pipeline construction footprint during clearing to reduce damage to vegetation off the Project Footprint.</t>
  </si>
  <si>
    <t>• Replacement of grade material to pre-construction contours should focus on restoration of micro-topography, particularly pit and mound micro-topography (i.e., undulating ground surface), where it exists prior to construction.
• When replacing topsoil material, avoid track packing or compacting materials and replace in a manner that leaves the surface in a rough condition (i.e., textured) to reduce surface water run-off.
• Replace CWD that was salvaged and retained during clearing within the Project Footprint. The location and the volume replaced will be similar to pre-construction conditions (refer to Table 10.1-5 for Coarse Woody Debris Target Volumes for Wildlife habitat). Tons/ha of CWD retained must comply with BC MFLNRORD Wildfire Management Branch Fuel Hazard Abatement specifications. Species that pose a forest health risk will not be used.
• Spread leaf litter that was salvaged and retained during clearing. The location and coverage replaced will be similar to pre-construction conditions. In the event sufficient storage space is not available to salvage leaf litter, consider supplementing with mulch (large pieces). Mulch should be scattered and not form a thick layer that restricts vegetation growth or snail movement (i.e., target thickness of 3 cm or less and not more than 5 cm thick).
• Use natural re-generation, seeding and planting of tree seedlings as specified in the Reclamation Management Plan (Section 9.0 of Volume 6 of the Environmental Plans). Seed mixes, species lists, and seeding/planting prescriptions are provided in these plans. The reclamation strategy will be compatible with the existing land use and the construction Line List.</t>
  </si>
  <si>
    <t>Complete</t>
  </si>
  <si>
    <t>JG/CB</t>
  </si>
  <si>
    <t>WILD-72</t>
  </si>
  <si>
    <t>coastal tailed frog - Watercourse BC-695</t>
  </si>
  <si>
    <t>Watercourse BC-695</t>
  </si>
  <si>
    <t>WILD-72a-1</t>
  </si>
  <si>
    <t>Segment of ROW with multiple patches of stinging nettle containing high density of Oregon forestsnail including one mating pair.</t>
  </si>
  <si>
    <t xml:space="preserve">• Schedule Project clearing only after a salvage has been conducted and exclusion fencing installed. A salvage is recommended during periods when snails are likely to be active and easier to find on the surface. Active periods are dependent upon weather and generally occur from:
− March 15 to June 30; or
− September 1 to October 15 prior to winter hibernation
• Note, that snails are dormant and buried under cover (dependent on weather) for summer aestivation (approximately July 1 to August 31) and winter hibernation (approximately October 15 to March 14).
• If clearing is proposed during the dormant period prior to exclusion fence installation, an additional sweep will be conducted for any remnant individuals. If snails are observed, clearing must not take place until the active period when an additional salvage can take place.
• A Provincial permit is not required for Oregon forestsnail salvage. A qualified Wildlife Resource Specialist will conduct any salvage.
</t>
  </si>
  <si>
    <t>WILD-73</t>
  </si>
  <si>
    <t>coastal tailed frog - Watercourse BC-697</t>
  </si>
  <si>
    <t>Watercourse BC-697</t>
  </si>
  <si>
    <t>WILD-74</t>
  </si>
  <si>
    <t>coastal tailed frog - Unknown watercourse in Spread 6</t>
  </si>
  <si>
    <t>WILD-93a.2</t>
  </si>
  <si>
    <t>SP5B-CR1-1007-F1</t>
  </si>
  <si>
    <t>KP range of burrows: VKP 1007+810+420 - VKP 1007+810+427</t>
  </si>
  <si>
    <t>LC/CB/KA</t>
  </si>
  <si>
    <t>WILD-93a.3</t>
  </si>
  <si>
    <t>Sp5b-cr5-0924-F4</t>
  </si>
  <si>
    <t>Mountain beaver burrows on access road and ROW on either side of BC-598. KP range of burrows: KP 1008.33-1008.41</t>
  </si>
  <si>
    <t>KP/CD</t>
  </si>
  <si>
    <t xml:space="preserve">Wildlife Critical Habitat - ECCC Identified </t>
  </si>
  <si>
    <t>WF-BO-08</t>
  </si>
  <si>
    <t xml:space="preserve">Barn Owl Candidate Critical Habitat (Hope) (Location of Interest) </t>
  </si>
  <si>
    <t>Least risk window - September 1 to February 28. Refer to "Mitigation - Pre-Construction" for details.</t>
  </si>
  <si>
    <t>• Commence clearing or construction between September 1 and February 28 to avoid the sensitive nesting and fledging period for barn owls (approximately March 1 to August 31). Where clearing and construction cannot be initiated in this period, Wildlife Resource Specialists will conduct area searches (where suitable nesting habitat occurs) prior to the commencement of clearing or construction to locate active barn owl nests along the Project Footprint. Area searches will include revisiting potential nest trees identified during previous field work and determining occupancy by recent evidence of use (e.g., pellets) and watching the potential nest structure from a safe distance to avoid disturbance. If necessary, and depending on the time of year, call-playback may be used and will follow available Provincial survey standards (e.g., Resources Information Standards Committee). In the event an active barn owl nest is identified, mitigation will be approved by the Environmental Inspector with guidance from a Wildlife Resource Specialist, and in consultation with BC MFLNRORD as necessary, depending on the site-specific circumstances. The recommended setback for barn owl nests ranges from 1.5 tree lengths for urban areas, 100 m for rural and 200 m for undeveloped areas. During the breeding season, an additional 100 m “quiet” buffer is recommended. Measures will include one or a combination of the following:
     - implement the appropriate protective setback until the nest is no longer active; or
     - engage a Wildlife Resource Specialist to monitor the nest during activity to ensure disturbance to nesting is avoided where site-specific circumstances may permit a reduction in the protective setback (e.g., adequate barrier exists between the nest and Project activity that effectively reduces sensory disturbance from the Project). If monitoring indicates Project activities are causing disturbance of an active nest (i.e., considerable behavioural changes from baseline), work will be temporarily halted and corrective measures will be implemented (e.g., increase in protective setback, modification of Project activities within the setback).
• Prior to clearing within identified areas with the biophysical attributes of nesting habitat, the Construction Manager and Environmental Inspector, with the assistance or a Wildlife Resource Specialist will identify suitable nest trees located within the Project Footprint for replacement and retention. Identify those trees located on the edge of the Project Footprint that can be avoided where their retention will not affect construction execution, pipeline operations or maintenance activities, or conflict with applicable safety requirements. Where suitable nest trees are identified for retention, retain adjacent trees to protect the structural integrity of the nest tree from blow-down, where their retention will not affect construction execution, pipeline operations or maintenance activities, or conflict with applicable safety requirements. The retention of these trees will be approved by the Environmental Inspector and the Construction Manager to ensure safety requirements are met. Clearly mark locations where clearing is to be narrowed or avoided to retain identified trees.
• Complete danger tree assessments on the edge of the Project Footprint so that every effort can be made to retain (and if necessary, modify to remove dangerous portions) suitable nest trees as an alternate to complete removal. Those conducting danger tree assessments will be trained as per the Wildlife Danger Tree Assessor’s Course as administered by the Wildlife Tree Committee or will refer to the wildlife danger tree assessor’s material (course workbooks, guides) available on the Government of BC website (Government of BC 2017) for guidance on reasonable efforts and suitable mitigation in danger tree assessments.</t>
  </si>
  <si>
    <t>• In the event an active barn owl nest is discovered during clearing or construction, implement the Wildlife Species of Concern Discovery and Wildlife Encounter Contingency Plan (Appendix B of the EPP). Mitigation will be reviewed and approved by the Environmental Inspector with guidance from a Wildlife Resource Specialist depending on the site-specific circumstances.
• If construction activities require the removal of a known barn owl nest, Trans Mountain will work with the Appropriate Government Authorities to discuss practical options and mitigation measures. Nest removal will only occur following confirmation that the nest is inactive (i.e., young have left the nest). When a known nest is removed an artificial nest box will be installed in nearby suitable habitat.</t>
  </si>
  <si>
    <t>• Use natural re-generation, seeding and planting of tree seedlings as specified in the Reclamation Management Plan (Section 9.0 of Volume 6 of the Environmental Plans). Seed mixes, species lists, and seeding/planting prescriptions are provided in these plans. The reclamation strategy will be compatible with the existing land use and the construction Line List.
• Where suitable nest trees are removed by the Project, selectively replace by installing artificial nest boxes. Nest boxes will be implemented in the approximate area from which suitable nest trees were removed, where landowner agreements permit.</t>
  </si>
  <si>
    <t>• Schedule vegetation management accordingly to avoid potential sensory disturbance during the breeding/fledgling period if an active barn owl nest is located adjacent to the Project Footprint.
• Implement the appropriate vegetation management measures in consideration of species at risk and their habitat (e.g., restrict vegetation management to the minimum width required for the safe operation and inspection of the pipeline, and allow vegetation outside of this area to regenerate).
• Minimize the use of herbicides. Consider non-chemical options as the primary method to manage non-woody problem vegetation (e.g., mowing or hand-pulling). When non-chemical vegetation management options are not practical (e.g., invasive plant removal) utilize spot treatment applications of herbicides, as necessary.</t>
  </si>
  <si>
    <t xml:space="preserve">Oregon Forestsnail Critical Habitat. Hunter Creek area. </t>
  </si>
  <si>
    <t>• Schedule Project clearing only after a salvage has been conducted and exclusion fencing installed. A salvage is recommended during periods when snails are likely to be active and easier to find on the surface. Active periods are dependent upon weather and generally occur from:
− March 15 to June 30; or
− September 1 to October 15 prior to winter hibernation
• Note, that snails are dormant and buried under cover (dependent on weather) for summer aestivation (approximately July 1 to August 31) and winter hibernation (approximately October 15 to March 14).
• Where activities occur on Federal lands (i.e., Indian Reserves) ensure that a SARA Section 73 Permit has been acquired prior to Project activities.
• A Provincial permit is not required for Oregon forestsnail salvage. A qualified Wildlife Resource Specialist will conduct any salvage.
• Prior to clearing within critical habitat, the Construction Manager and Environmental Inspector, with the assistance of a Wildlife Resource Specialist, will identify mature deciduous trees on the edge of the Project Footprint that can be avoided where their retention will not affect clearing or construction execution, pipeline operations or maintenance activities, or conflict with applicable safety requirements. The Environmental Inspector and the Construction Manager will approve the retention of these trees to ensure safety requirements are met. Clearly mark locations where clearing is to be narrowed or avoided to retain identified trees.</t>
  </si>
  <si>
    <t>• Reduce the frequency of vegetation management (i.e., not needed annually).
• Schedule vegetation management activities to minimize the potential for encountering Oregon forestsnails, as well as minimize the duration of the activity. For example, understory brushing, and canopy pruning are recommended when Oregon forestsnails are hibernating and the risk of mortality is reduced. Appropriate periods for vegetation management activities should be discussed with the Appropriate Government Authority.
• Implement the appropriate vegetation management measures in consideration of species at risk and their habitat (e.g., restrict vegetation management to the minimum width required for the safe operation and inspection of the pipeline, and allow vegetation outside of this area to re-generate).
• Minimize the use of herbicides. Consider non-chemical options as the primary method to manage non-woody problem vegetation (e.g., mowing or hand pulling). When non-chemical vegetation management options are not practical (e.g., invasive plant removal), utilize spot treatment applications of herbicides as necessary (i.e., wick-on or stem injection). Conduct weed control activities when snails are not active on the surface (i.e., between July and August or November and February).
• Minimize the use of heavy equipment for vegetation management. If necessary, use matting in critical habitat to prevent disturbance to vegetation and soil compaction.</t>
  </si>
  <si>
    <t>WILD-74a</t>
  </si>
  <si>
    <t>Coastal Giant Salamander Critical Habitat (core). Bridal Creek area.</t>
  </si>
  <si>
    <t>WL</t>
  </si>
  <si>
    <t>Rodent</t>
  </si>
  <si>
    <t>Amphibian</t>
  </si>
  <si>
    <t>Bird</t>
  </si>
  <si>
    <t>Bear</t>
  </si>
  <si>
    <t>Beaver</t>
  </si>
  <si>
    <t>Snail</t>
  </si>
  <si>
    <t>Snake</t>
  </si>
  <si>
    <t>Deer</t>
  </si>
  <si>
    <t>[63,127,63]</t>
  </si>
  <si>
    <t>[76,38,38]</t>
  </si>
  <si>
    <t>Wildlife</t>
  </si>
  <si>
    <t>[165,165,0]</t>
  </si>
  <si>
    <t>[79,63,127]</t>
  </si>
  <si>
    <t>[63,95,127]</t>
  </si>
  <si>
    <t>[165,124,82]</t>
  </si>
  <si>
    <t>[76,76,38]</t>
  </si>
  <si>
    <t>[109,128,60]</t>
  </si>
  <si>
    <t>[142,47,47]</t>
  </si>
  <si>
    <t>[63,102,51]</t>
  </si>
  <si>
    <t>[187,105,12]</t>
  </si>
  <si>
    <t>[63,127,79]</t>
  </si>
  <si>
    <t>[199,130,107]</t>
  </si>
  <si>
    <t>[63,127,127]</t>
  </si>
  <si>
    <t>[79,127,63]</t>
  </si>
  <si>
    <t>[127,111,63]</t>
  </si>
  <si>
    <t>[115,105,89]</t>
  </si>
  <si>
    <t>[130,98,74]</t>
  </si>
  <si>
    <t>2.5m Constant Elevation</t>
  </si>
  <si>
    <t>2.5m CE</t>
  </si>
  <si>
    <t>CE</t>
  </si>
  <si>
    <t>3.0m Constant Elevation</t>
  </si>
  <si>
    <t>3.0m CE</t>
  </si>
  <si>
    <t>2.0m Constant Elevation</t>
  </si>
  <si>
    <t>2.0m CE</t>
  </si>
  <si>
    <t>2.0m Trenchless</t>
  </si>
  <si>
    <t>2.0m TL</t>
  </si>
  <si>
    <t>TL</t>
  </si>
  <si>
    <t>2.5m Trenchless</t>
  </si>
  <si>
    <t>2.5m TL</t>
  </si>
  <si>
    <t>1.5m Trenchless</t>
  </si>
  <si>
    <t>1.5m TL</t>
  </si>
  <si>
    <t>1.5m CE</t>
  </si>
  <si>
    <t>1.5m Constant Elevation</t>
  </si>
  <si>
    <t>2.2m CE</t>
  </si>
  <si>
    <t>2.2m Constant Elevation</t>
  </si>
  <si>
    <t>2.0/3.0</t>
  </si>
  <si>
    <t>2.0m CG/3.0m FG</t>
  </si>
  <si>
    <t>2.0m Construction Grade/3.0m Finished Grade</t>
  </si>
  <si>
    <t>1.8m TL</t>
  </si>
  <si>
    <t>1.8m Trenchless</t>
  </si>
  <si>
    <t>2.3/1.2</t>
  </si>
  <si>
    <t>2.3m CG/1.2m CG</t>
  </si>
  <si>
    <t>2.3m Construction Grade/1.2m Construction Grade</t>
  </si>
  <si>
    <t>3.0m TL</t>
  </si>
  <si>
    <t>3.0m Trenchless</t>
  </si>
  <si>
    <t>Rev 3 alignment sheets</t>
  </si>
  <si>
    <t>New dominant design documents</t>
  </si>
  <si>
    <t>5.24.7</t>
  </si>
  <si>
    <t>PA03164</t>
  </si>
  <si>
    <t>New Spread 5A and 5B break</t>
  </si>
  <si>
    <t>PA03165</t>
  </si>
  <si>
    <t>Valve 2K987</t>
  </si>
  <si>
    <t>5A-IB-2146</t>
  </si>
  <si>
    <t>5A-IB-2147</t>
  </si>
  <si>
    <t>5A-IB-2148</t>
  </si>
  <si>
    <t>Start of MOC-000589</t>
  </si>
  <si>
    <t>Site-Specific - M002-XD00215</t>
  </si>
  <si>
    <t>End of MOC-000589</t>
  </si>
  <si>
    <t>Site-Specific - M002-XH03050
ON HOLD</t>
  </si>
  <si>
    <t>5B-IB-2113</t>
  </si>
  <si>
    <t>5B-IB-2114</t>
  </si>
  <si>
    <t>5B-IB-2115</t>
  </si>
  <si>
    <t>5B-IB-2116</t>
  </si>
  <si>
    <t>5B-IB-2117</t>
  </si>
  <si>
    <t>Begin TCA-24B</t>
  </si>
  <si>
    <t>1012+600+003</t>
  </si>
  <si>
    <t>5B-IB-2130</t>
  </si>
  <si>
    <t>1012+600+283</t>
  </si>
  <si>
    <t>1012+600+289</t>
  </si>
  <si>
    <t>5B-IB-2135</t>
  </si>
  <si>
    <t>1012+600+310</t>
  </si>
  <si>
    <t>1012+600+315</t>
  </si>
  <si>
    <t>5B-IB-2124</t>
  </si>
  <si>
    <t>1012+600+339</t>
  </si>
  <si>
    <t>1012+600+344</t>
  </si>
  <si>
    <t>5B-IB-2127</t>
  </si>
  <si>
    <t>1012+600+364</t>
  </si>
  <si>
    <t>1012+600+369</t>
  </si>
  <si>
    <t>5B-IB-2125</t>
  </si>
  <si>
    <t>1012+600+400</t>
  </si>
  <si>
    <t>1012+600+405</t>
  </si>
  <si>
    <t>5B-IB-2500</t>
  </si>
  <si>
    <t>1012+600+437</t>
  </si>
  <si>
    <t>1012+600+445</t>
  </si>
  <si>
    <t>5B-IB-2123</t>
  </si>
  <si>
    <t>1012+600+463</t>
  </si>
  <si>
    <t>1012+600+468</t>
  </si>
  <si>
    <t>5B-IB-2121</t>
  </si>
  <si>
    <t>1012+600+493</t>
  </si>
  <si>
    <t>1012+600+498</t>
  </si>
  <si>
    <t>5B-IB-2474</t>
  </si>
  <si>
    <t>1012+600+512</t>
  </si>
  <si>
    <t>1012+600+518</t>
  </si>
  <si>
    <t>5B-IB-2475</t>
  </si>
  <si>
    <t>1012+600+545</t>
  </si>
  <si>
    <t>1012+600+549</t>
  </si>
  <si>
    <t>5B-IB-2120</t>
  </si>
  <si>
    <t>1012+600+572</t>
  </si>
  <si>
    <t>1012+600+577</t>
  </si>
  <si>
    <t>5B-IB-2476</t>
  </si>
  <si>
    <t>1012+600+599</t>
  </si>
  <si>
    <t>1012+600+605</t>
  </si>
  <si>
    <t>5B-IB-2132</t>
  </si>
  <si>
    <t>1012+600+641</t>
  </si>
  <si>
    <t>1012+600+646</t>
  </si>
  <si>
    <t>5B-IB-2137</t>
  </si>
  <si>
    <t>1012+600+661</t>
  </si>
  <si>
    <t>1012+600+667</t>
  </si>
  <si>
    <t>1012+600+672</t>
  </si>
  <si>
    <t>5B-IB-2477</t>
  </si>
  <si>
    <t>1012+600+678</t>
  </si>
  <si>
    <t>1012+600+800</t>
  </si>
  <si>
    <t>1012+600 +800</t>
  </si>
  <si>
    <t>1012+600 +869</t>
  </si>
  <si>
    <t>1012+600 +874</t>
  </si>
  <si>
    <t>5B-IB-2478</t>
  </si>
  <si>
    <t>1012+600 +973</t>
  </si>
  <si>
    <t>1012+600 +979</t>
  </si>
  <si>
    <t>1012+600 +986</t>
  </si>
  <si>
    <t>5B-IB-2488</t>
  </si>
  <si>
    <t>1012+600 +992</t>
  </si>
  <si>
    <t>End TCA-24B</t>
  </si>
  <si>
    <t>5B-IB-2139</t>
  </si>
  <si>
    <t>5B-IB-2140</t>
  </si>
  <si>
    <t>5B-IB-2141</t>
  </si>
  <si>
    <t>5B-IB-2142</t>
  </si>
  <si>
    <t>5B-IB-2143</t>
  </si>
  <si>
    <t>5B-IB-2144</t>
  </si>
  <si>
    <t>5B-IB-2145</t>
  </si>
  <si>
    <t>5B-IB-2146</t>
  </si>
  <si>
    <t>5B-IB-2147</t>
  </si>
  <si>
    <t>5B-IB-2148</t>
  </si>
  <si>
    <t>5B-IB-2149</t>
  </si>
  <si>
    <t>5B-IB-2150</t>
  </si>
  <si>
    <t>5B-IB-2406</t>
  </si>
  <si>
    <t>1015+819 +003</t>
  </si>
  <si>
    <t>1015+819 +056</t>
  </si>
  <si>
    <t>1015+819 +062</t>
  </si>
  <si>
    <t>1015+819 +221</t>
  </si>
  <si>
    <t>1015+819 +227</t>
  </si>
  <si>
    <t>5B-IB-2496
ON HOLD</t>
  </si>
  <si>
    <t>1015+819 +245</t>
  </si>
  <si>
    <t>1015+819 +307</t>
  </si>
  <si>
    <t>1015+819 +310</t>
  </si>
  <si>
    <t>5B-IB-2497
ON HOLD</t>
  </si>
  <si>
    <t>5B-IB-2157</t>
  </si>
  <si>
    <t>5B-IB-2158</t>
  </si>
  <si>
    <t>1018+316 +002</t>
  </si>
  <si>
    <t>1018+316 +036</t>
  </si>
  <si>
    <t>1018+316 +084</t>
  </si>
  <si>
    <t>Site-Specific - M002-XW03125</t>
  </si>
  <si>
    <t>1018+316 +120</t>
  </si>
  <si>
    <t>1018+316 +122</t>
  </si>
  <si>
    <t>5B-IB-2379</t>
  </si>
  <si>
    <t>5B-IB-2160</t>
  </si>
  <si>
    <t>Site-Specific - M002-XW03130</t>
  </si>
  <si>
    <t>5B-IB-2492</t>
  </si>
  <si>
    <t>5B-IB-2493</t>
  </si>
  <si>
    <t>5B-IB-2163</t>
  </si>
  <si>
    <t>Slope distance = 34m</t>
  </si>
  <si>
    <t>5B-IB-2164</t>
  </si>
  <si>
    <t>Site-Specific - M002-XU03135</t>
  </si>
  <si>
    <t>5B-IB-2189</t>
  </si>
  <si>
    <t>5B-IB-2191</t>
  </si>
  <si>
    <t>5B-IB-2192</t>
  </si>
  <si>
    <t>5B-IB-2193</t>
  </si>
  <si>
    <t>5B-IB-2194</t>
  </si>
  <si>
    <t>5B-IB-2195</t>
  </si>
  <si>
    <t>5B-IB-2196</t>
  </si>
  <si>
    <t>5B-IB-2197</t>
  </si>
  <si>
    <t>5B-IB-2198</t>
  </si>
  <si>
    <t>5B-IB-2199</t>
  </si>
  <si>
    <t>5B-IB-2200</t>
  </si>
  <si>
    <t>5B-IB-2201</t>
  </si>
  <si>
    <t>5B-IB-2202</t>
  </si>
  <si>
    <t>5B-IB-2203</t>
  </si>
  <si>
    <t>5B-IB-2204</t>
  </si>
  <si>
    <t>5B-IB-2205</t>
  </si>
  <si>
    <t>5B-IB-2206</t>
  </si>
  <si>
    <t>5B-IB-2207</t>
  </si>
  <si>
    <t>5B-IB-2208</t>
  </si>
  <si>
    <t>5B-IB-2210
ON HOLD</t>
  </si>
  <si>
    <t>5B-IB-2211
ON HOLD</t>
  </si>
  <si>
    <t>5B-IB-2407
ON HOLD</t>
  </si>
  <si>
    <t>5B-IB-2212
ON HOLD</t>
  </si>
  <si>
    <t>5B-IB-2380</t>
  </si>
  <si>
    <t>5B-IB-2381</t>
  </si>
  <si>
    <t>Begin MOC 000328</t>
  </si>
  <si>
    <t>1024+008 +275</t>
  </si>
  <si>
    <t>End MOC 000328</t>
  </si>
  <si>
    <t>5B-IB-2432</t>
  </si>
  <si>
    <t>5B-IB-2382</t>
  </si>
  <si>
    <t>5B-IB-2383</t>
  </si>
  <si>
    <t>5B-IB-2228</t>
  </si>
  <si>
    <t>5B-IB-2229</t>
  </si>
  <si>
    <t>5B-IB-2230</t>
  </si>
  <si>
    <t>5B-IB-2231</t>
  </si>
  <si>
    <t>5B-IB-2232</t>
  </si>
  <si>
    <t>5B-IB-2233</t>
  </si>
  <si>
    <t>5B-IB-2403
ON HOLD</t>
  </si>
  <si>
    <t>Begin NCA-1029
Site-Specific - M002-XU03209
ON HOLD</t>
  </si>
  <si>
    <t>1029+100 +004</t>
  </si>
  <si>
    <t>5B-IB-2234
ON HOLD</t>
  </si>
  <si>
    <t>1029+100 +052</t>
  </si>
  <si>
    <t>1029+100 +058</t>
  </si>
  <si>
    <t>5B-IB-2384
ON HOLD</t>
  </si>
  <si>
    <t>1029+100 +203</t>
  </si>
  <si>
    <t>1029+100 +233</t>
  </si>
  <si>
    <t>1029+100 +453</t>
  </si>
  <si>
    <t>1029+100 +455</t>
  </si>
  <si>
    <t>5B-IB-2498
ON HOLD</t>
  </si>
  <si>
    <t>End NCA-1029
ON HOLD</t>
  </si>
  <si>
    <t>5B-IB-2254</t>
  </si>
  <si>
    <t>5B-IB-2255</t>
  </si>
  <si>
    <t>5B-IB-2256</t>
  </si>
  <si>
    <t>5B-IB-2257</t>
  </si>
  <si>
    <t>5B-IB-2258</t>
  </si>
  <si>
    <t>5B-IB-2259</t>
  </si>
  <si>
    <t>Begin MOC 000718
5B-IB-2438
ON HOLD</t>
  </si>
  <si>
    <t>1037+723 +139</t>
  </si>
  <si>
    <t>1037+723 +267</t>
  </si>
  <si>
    <t>1037+723 +274</t>
  </si>
  <si>
    <t>5B-IB-2481
ON HOLD</t>
  </si>
  <si>
    <t>1037+723 +363</t>
  </si>
  <si>
    <t>Site-Specific - M002-XW03254</t>
  </si>
  <si>
    <t>End of MOC 000718</t>
  </si>
  <si>
    <t>5B-IB-2264</t>
  </si>
  <si>
    <t>5B-IB-2272</t>
  </si>
  <si>
    <t>Slope length = 8m XW03255
ON HOLD</t>
  </si>
  <si>
    <t>Site-Specific - M002-XH03258</t>
  </si>
  <si>
    <t>1040+804 +003</t>
  </si>
  <si>
    <t>5B-IB-2490</t>
  </si>
  <si>
    <t>1040+804 +009</t>
  </si>
  <si>
    <t>1040+804 +013</t>
  </si>
  <si>
    <t>5B-IB-2491</t>
  </si>
  <si>
    <t>1040+804 +017</t>
  </si>
  <si>
    <t>1040+804 +065</t>
  </si>
  <si>
    <t>1040+804 +077</t>
  </si>
  <si>
    <t>1040+804 +084</t>
  </si>
  <si>
    <t>5B-IB-2494</t>
  </si>
  <si>
    <t>1040+804 +087</t>
  </si>
  <si>
    <t>1040+804 +090</t>
  </si>
  <si>
    <t>5B-IB-2495</t>
  </si>
  <si>
    <t>5B-IB-2276</t>
  </si>
  <si>
    <t>5B-IB-2277</t>
  </si>
  <si>
    <t>5B-IB-2278</t>
  </si>
  <si>
    <t>5B-IB-2281</t>
  </si>
  <si>
    <t>Site-Specific - M002-XH03260</t>
  </si>
  <si>
    <t>5B-IB-2282</t>
  </si>
  <si>
    <t>5B-IB-2283</t>
  </si>
  <si>
    <t>Site-Specific - M002-XH03265</t>
  </si>
  <si>
    <t>5B-IB-2284</t>
  </si>
  <si>
    <t>5B-IB-2285</t>
  </si>
  <si>
    <t>Site-Specific - M002-XW03267
MOC 000628</t>
  </si>
  <si>
    <t>5B-IB-2286</t>
  </si>
  <si>
    <t>Start of TCA
Begin MOC 000304</t>
  </si>
  <si>
    <t>5B-IB-2291
ON HOLD</t>
  </si>
  <si>
    <t>Site-Specific M002-XH03285
ON HOLD</t>
  </si>
  <si>
    <t>1043+614 +036</t>
  </si>
  <si>
    <t>1043+614 +041</t>
  </si>
  <si>
    <t>5B-IB-2503</t>
  </si>
  <si>
    <t>1043+614 +117</t>
  </si>
  <si>
    <t>Site-Specific - M002-XH03295</t>
  </si>
  <si>
    <t>Site-Specific - M002-XH03301</t>
  </si>
  <si>
    <t>Site-Specific - M002-XH03304
MOC 000436</t>
  </si>
  <si>
    <t>Site-Specific - M002-XH03306
MOC 000784</t>
  </si>
  <si>
    <t>1048+942 +134</t>
  </si>
  <si>
    <t>1048+942 +138</t>
  </si>
  <si>
    <t>1048+942 +209</t>
  </si>
  <si>
    <t>1048+942 +215</t>
  </si>
  <si>
    <t>1048+942 +233</t>
  </si>
  <si>
    <t>1048+942 +240</t>
  </si>
  <si>
    <t>1048+942 +246</t>
  </si>
  <si>
    <t>1050+333 +003</t>
  </si>
  <si>
    <t>5B-IB-2501</t>
  </si>
  <si>
    <t>1050+333 +017</t>
  </si>
  <si>
    <t>1050+333 +022</t>
  </si>
  <si>
    <t>5B-IB-2502</t>
  </si>
  <si>
    <t>1050+333 +536</t>
  </si>
  <si>
    <t>1050+333 +541</t>
  </si>
  <si>
    <t>1050+333 +867</t>
  </si>
  <si>
    <t>1050+333 +1446</t>
  </si>
  <si>
    <t>1050+333 +1558</t>
  </si>
  <si>
    <t>1050+333 +1582</t>
  </si>
  <si>
    <t>1050+333 +1739</t>
  </si>
  <si>
    <t>1052+070 +003</t>
  </si>
  <si>
    <t>1052+070 +007</t>
  </si>
  <si>
    <t>5B-IB-2473</t>
  </si>
  <si>
    <t>1052+070 +078</t>
  </si>
  <si>
    <t>1052+070 +247</t>
  </si>
  <si>
    <t>Site-Specific - M002-PM00603
Begin MOC 000528</t>
  </si>
  <si>
    <t>1052+070 +291</t>
  </si>
  <si>
    <t>End MOC 000528</t>
  </si>
  <si>
    <t>Site-Specific - M002-XW03320</t>
  </si>
  <si>
    <t xml:space="preserve">Site-Specific - M002-XH03322 </t>
  </si>
  <si>
    <t>5B-IB-2419</t>
  </si>
  <si>
    <t>MOC 000697</t>
  </si>
  <si>
    <t>Begin MOC 000631</t>
  </si>
  <si>
    <t>1061+251 +003</t>
  </si>
  <si>
    <t>1061+251 +027</t>
  </si>
  <si>
    <t>1061+251 +1527</t>
  </si>
  <si>
    <t>1061+251 +1545</t>
  </si>
  <si>
    <t>1061+251 +1549</t>
  </si>
  <si>
    <t>1061+251 +2067</t>
  </si>
  <si>
    <t>End MOC 000631</t>
  </si>
  <si>
    <t>1064+428 +270</t>
  </si>
  <si>
    <t>1064+428 +294</t>
  </si>
  <si>
    <t>Start of Mountain Crossing 3 tunnel alignment
MOC 000789
ON HOLD</t>
  </si>
  <si>
    <t>1064+428 +298</t>
  </si>
  <si>
    <t>5B-IB-2482
ON HOLD</t>
  </si>
  <si>
    <t>1064+428 +312</t>
  </si>
  <si>
    <t>1064+428 +1072</t>
  </si>
  <si>
    <t>1064+428 +2551</t>
  </si>
  <si>
    <t>1064+428 +2576</t>
  </si>
  <si>
    <t>End MOC 000789</t>
  </si>
  <si>
    <t>1064+428 +2591</t>
  </si>
  <si>
    <t>1064+428 +2807</t>
  </si>
  <si>
    <t>Begin MOC 000529
ON HOLD</t>
  </si>
  <si>
    <t>1064+428 +2811</t>
  </si>
  <si>
    <t>5B-IB-2483
ON HOLD</t>
  </si>
  <si>
    <t>1064+428 +2831</t>
  </si>
  <si>
    <t>1064+428 +2835</t>
  </si>
  <si>
    <t>5B-IB-2484
ON HOLD</t>
  </si>
  <si>
    <t>1064+428 +2899</t>
  </si>
  <si>
    <t>1064+428 +2903</t>
  </si>
  <si>
    <t>5B-IB-2485
ON HOLD</t>
  </si>
  <si>
    <t>1064+428 +3129</t>
  </si>
  <si>
    <t>1064+428 +3162</t>
  </si>
  <si>
    <t>1064+428 +3167</t>
  </si>
  <si>
    <t>5B-IB-2504</t>
  </si>
  <si>
    <t>1064+428 +3175</t>
  </si>
  <si>
    <t>1064+428 +3180</t>
  </si>
  <si>
    <t>5B-IB-2366</t>
  </si>
  <si>
    <t>1064+428 +3672</t>
  </si>
  <si>
    <t>1064+428 +3930</t>
  </si>
  <si>
    <t>End MOC 000529</t>
  </si>
  <si>
    <t>5B-IB-2369</t>
  </si>
  <si>
    <t>Site-Specific - M002-XU03395</t>
  </si>
  <si>
    <t>1070+432 +134</t>
  </si>
  <si>
    <t>Begin MOC 000778</t>
  </si>
  <si>
    <t>1070+432 +162</t>
  </si>
  <si>
    <t>5B-IB-2486</t>
  </si>
  <si>
    <t>1070+432 +171</t>
  </si>
  <si>
    <t>Site-Specific - M002-XW03420</t>
  </si>
  <si>
    <t>1070+432 +175</t>
  </si>
  <si>
    <t>5B-IB-2487</t>
  </si>
  <si>
    <t>1070+432 +223</t>
  </si>
  <si>
    <t>End MOC 000778</t>
  </si>
  <si>
    <t>1075+843 +006</t>
  </si>
  <si>
    <t>1075+843 +012</t>
  </si>
  <si>
    <t>1075+843 +017</t>
  </si>
  <si>
    <t>5B-IB-2499</t>
  </si>
  <si>
    <t>1075+843 +023</t>
  </si>
  <si>
    <t>1075+843 +116</t>
  </si>
  <si>
    <t>Site-Specific M002-XU03468
New Spread 5B and 6 Break</t>
  </si>
  <si>
    <t>Reclamation Unit 5.8 - Coquihalla Lakes [RC-Note 3]</t>
  </si>
  <si>
    <t>Reclamation Unit 5.9 - Falls [RC-Note 3]</t>
  </si>
  <si>
    <t>Reclamation Unit 5.10 - Zopkios [RC-Note 3]</t>
  </si>
  <si>
    <t>RU 5.8 - Coquihalla Lakes</t>
  </si>
  <si>
    <t>RU 5.9 - Falls</t>
  </si>
  <si>
    <t>RU 5.10 - Zopkios</t>
  </si>
  <si>
    <t>New pipe segementation table</t>
  </si>
  <si>
    <t>column_id_rec</t>
  </si>
  <si>
    <t>column_id_con</t>
  </si>
  <si>
    <t>Pipe Segmentation</t>
  </si>
  <si>
    <t>Seed Mix</t>
  </si>
  <si>
    <t>Spread 5B</t>
  </si>
  <si>
    <t>Test Section</t>
  </si>
  <si>
    <t>Upstream</t>
  </si>
  <si>
    <t>Downstream</t>
  </si>
  <si>
    <t>NPS 36-14.7-CS-5B-01</t>
  </si>
  <si>
    <t>NPS 36-14.7-CS-5B-02</t>
  </si>
  <si>
    <t>NPS 36-14.7-CS-5B-03</t>
  </si>
  <si>
    <t>NPS 36-14.7-CS-5B-04</t>
  </si>
  <si>
    <t>NPS 36-19.0-CS-5B-05</t>
  </si>
  <si>
    <t>NPS 36-19.0-CS-5B-06</t>
  </si>
  <si>
    <t>NPS 36-19.0-CS-5B-07</t>
  </si>
  <si>
    <t>NPS 36-11.8-CS-5B-08</t>
  </si>
  <si>
    <t>NPS 36-11.8-CS-5B-09</t>
  </si>
  <si>
    <t>Approximate Water Required (m3)</t>
  </si>
  <si>
    <t>Minimum Strength Test Pressure (kPa)</t>
  </si>
  <si>
    <t>TEST</t>
  </si>
  <si>
    <t>Point Type</t>
  </si>
  <si>
    <t>Chainage (m)</t>
  </si>
  <si>
    <t>Target Strength Test Pressure (kPa)</t>
  </si>
  <si>
    <t>Minimum Leak Test Pressure (kPa)</t>
  </si>
  <si>
    <t>Maximum Leak Test Pressure (kPa)</t>
  </si>
  <si>
    <t>U/S</t>
  </si>
  <si>
    <t>D/S</t>
  </si>
  <si>
    <t>Hydrotest Sections</t>
  </si>
  <si>
    <t>[61, 148, 129]</t>
  </si>
  <si>
    <t>[50, 168, 168]</t>
  </si>
  <si>
    <t>UPI Drawing</t>
  </si>
  <si>
    <t>family_name</t>
  </si>
  <si>
    <t>description</t>
  </si>
  <si>
    <t>family_id</t>
  </si>
  <si>
    <t>colour1</t>
  </si>
  <si>
    <t>colour2</t>
  </si>
  <si>
    <t>chainage_beg</t>
  </si>
  <si>
    <t>chainage_end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</si>
</sst>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00"/>
  </numFmts>
  <fonts count="6" x14ac:knownFonts="1">
    <font>
      <sz val="12"/>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b/>
      <sz val="12"/>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xf numFmtId="43" fontId="3" fillId="0" borderId="0" applyFont="0" applyFill="0" applyBorder="0" applyAlignment="0" applyProtection="0"/>
  </cellStyleXfs>
  <cellXfs count="31">
    <xf numFmtId="0" fontId="0" fillId="0" borderId="0" xfId="0"/>
    <xf numFmtId="0" fontId="2" fillId="0" borderId="0" xfId="1"/>
    <xf numFmtId="0" fontId="2" fillId="0" borderId="0" xfId="1" applyAlignment="1">
      <alignment horizontal="center"/>
    </xf>
    <xf numFmtId="0" fontId="0" fillId="0" borderId="0" xfId="0" applyAlignment="1">
      <alignment horizontal="center"/>
    </xf>
    <xf numFmtId="22" fontId="0" fillId="0" borderId="0" xfId="0" applyNumberFormat="1"/>
    <xf numFmtId="0" fontId="0" fillId="0" borderId="0" xfId="0" applyAlignment="1">
      <alignment wrapText="1"/>
    </xf>
    <xf numFmtId="0" fontId="0" fillId="0" borderId="0" xfId="0" applyAlignment="1"/>
    <xf numFmtId="22" fontId="0" fillId="0" borderId="0" xfId="0" applyNumberFormat="1" applyAlignment="1"/>
    <xf numFmtId="14" fontId="0" fillId="0" borderId="0" xfId="0" applyNumberFormat="1"/>
    <xf numFmtId="15" fontId="2" fillId="0" borderId="0" xfId="1" applyNumberFormat="1"/>
    <xf numFmtId="16" fontId="2" fillId="0" borderId="0" xfId="1" applyNumberFormat="1"/>
    <xf numFmtId="0" fontId="1" fillId="0" borderId="0" xfId="1" applyFont="1"/>
    <xf numFmtId="0" fontId="1" fillId="0" borderId="0" xfId="1" applyFont="1" applyAlignment="1">
      <alignment horizontal="center"/>
    </xf>
    <xf numFmtId="14" fontId="0" fillId="0" borderId="0" xfId="0" applyNumberFormat="1" applyAlignment="1">
      <alignment horizontal="center"/>
    </xf>
    <xf numFmtId="0" fontId="0" fillId="0" borderId="0" xfId="0" applyNumberFormat="1" applyAlignment="1">
      <alignment horizontal="center"/>
    </xf>
    <xf numFmtId="0" fontId="3" fillId="0" borderId="0" xfId="1" applyFont="1" applyAlignment="1">
      <alignment horizontal="center"/>
    </xf>
    <xf numFmtId="0" fontId="4" fillId="0" borderId="0" xfId="0" applyFont="1" applyAlignment="1">
      <alignment horizontal="center" vertical="center" wrapText="1"/>
    </xf>
    <xf numFmtId="0" fontId="0" fillId="0" borderId="0" xfId="0" applyAlignment="1">
      <alignment horizontal="center" vertical="center"/>
    </xf>
    <xf numFmtId="3" fontId="0" fillId="0" borderId="0" xfId="0" applyNumberFormat="1" applyAlignment="1">
      <alignment horizontal="center" vertical="center"/>
    </xf>
    <xf numFmtId="0" fontId="4" fillId="0" borderId="0" xfId="2" applyNumberFormat="1" applyFont="1" applyAlignment="1">
      <alignment horizontal="center" vertical="center" wrapText="1"/>
    </xf>
    <xf numFmtId="0" fontId="0" fillId="0" borderId="0" xfId="2" applyNumberFormat="1" applyFont="1" applyAlignment="1">
      <alignment horizontal="center" vertical="center"/>
    </xf>
    <xf numFmtId="164" fontId="4" fillId="0" borderId="0" xfId="0" applyNumberFormat="1" applyFont="1" applyAlignment="1">
      <alignment horizontal="center" vertical="center" wrapText="1"/>
    </xf>
    <xf numFmtId="164" fontId="0" fillId="0" borderId="0" xfId="0" applyNumberFormat="1" applyAlignment="1">
      <alignment horizontal="center" vertical="center"/>
    </xf>
    <xf numFmtId="0" fontId="4" fillId="0" borderId="0" xfId="0" applyFont="1" applyAlignment="1">
      <alignment horizontal="left" vertical="center" wrapText="1"/>
    </xf>
    <xf numFmtId="0" fontId="0" fillId="0" borderId="0" xfId="0" applyAlignment="1">
      <alignment horizontal="left" vertical="center"/>
    </xf>
    <xf numFmtId="3" fontId="4" fillId="0" borderId="0" xfId="0" applyNumberFormat="1" applyFont="1" applyAlignment="1">
      <alignment horizontal="center" vertical="center" wrapText="1"/>
    </xf>
    <xf numFmtId="0" fontId="4" fillId="0" borderId="0" xfId="0" applyFont="1" applyAlignment="1">
      <alignment vertical="center" wrapText="1"/>
    </xf>
    <xf numFmtId="0" fontId="0" fillId="0" borderId="0" xfId="0" applyAlignment="1">
      <alignment vertical="center"/>
    </xf>
    <xf numFmtId="0" fontId="4" fillId="0" borderId="0" xfId="0" applyFont="1" applyAlignment="1">
      <alignment horizontal="center"/>
    </xf>
    <xf numFmtId="0" fontId="4" fillId="0" borderId="0" xfId="0" applyFont="1"/>
    <xf numFmtId="0" fontId="1" fillId="0" borderId="0" xfId="1" applyFont="1" applyFill="1"/>
  </cellXfs>
  <cellStyles count="3">
    <cellStyle name="Comma" xfId="2" builtinId="3"/>
    <cellStyle name="Normal" xfId="0" builtinId="0"/>
    <cellStyle name="Normal 2" xfId="1" xr:uid="{58BB0052-4647-D54E-9834-B65C9989347B}"/>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Google%20Drive/Business/Code/03_Text%20Population/GP_text%20REV0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ac/Users/riley/Google%20Drive/Work/Macro/AutoCAD%20Population/Grade%20Plan%20Population/Populate%20Text/GP_tex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Google%20Drive/Business/Code/03_Text%20Population/GP_tex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19731%20-%20Kinder%20Morgan%20TMX/80%20GIS/Data/WorkingFolder/LPT/2017/00_2017_PPBOR/PPBOR_MASTER_Tracking_Tab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LRSMT - 2021 10 15"/>
      <sheetName val="LRSMT Lookup"/>
      <sheetName val="~Induction Bends - 2021 08 17"/>
      <sheetName val="~Pipe Segmentation - 2021 09 24"/>
      <sheetName val="Pipe Lookup"/>
      <sheetName val="~MLBV - 2021 06 09"/>
      <sheetName val="~MOTI Parallel - 2021 03 06"/>
      <sheetName val="~MLARD - 2021 06 01"/>
      <sheetName val="~Topsoil - 2021 10 20"/>
      <sheetName val="~Crossings - 2021 09 24"/>
      <sheetName val="Crossings Lookup"/>
      <sheetName val="~DOC - 2021 08 01"/>
    </sheetNames>
    <sheetDataSet>
      <sheetData sheetId="0"/>
      <sheetData sheetId="1"/>
      <sheetData sheetId="2"/>
      <sheetData sheetId="3"/>
      <sheetData sheetId="4"/>
      <sheetData sheetId="5"/>
      <sheetData sheetId="6"/>
      <sheetData sheetId="7"/>
      <sheetData sheetId="8"/>
      <sheetData sheetId="9"/>
      <sheetData sheetId="10">
        <row r="2">
          <cell r="L2" t="str">
            <v>W2067.1</v>
          </cell>
          <cell r="M2">
            <v>990466.33</v>
          </cell>
          <cell r="U2" t="str">
            <v>UNNAMED CHANNEL (BC-583a)</v>
          </cell>
          <cell r="AF2" t="str">
            <v>S6</v>
          </cell>
          <cell r="AL2" t="str">
            <v>WC</v>
          </cell>
          <cell r="BY2" t="str">
            <v>Isolation if water present</v>
          </cell>
          <cell r="CA2" t="str">
            <v>01-13283-M002-PT610201</v>
          </cell>
        </row>
        <row r="3">
          <cell r="L3" t="str">
            <v>W2084.2</v>
          </cell>
          <cell r="M3">
            <v>990595.48</v>
          </cell>
          <cell r="U3" t="str">
            <v>UNNAMED DRAINAGE (BC-583a1)</v>
          </cell>
          <cell r="AF3" t="str">
            <v>NCD</v>
          </cell>
          <cell r="AL3" t="str">
            <v>WC</v>
          </cell>
          <cell r="BY3" t="str">
            <v>Isolation if water present</v>
          </cell>
          <cell r="CA3" t="str">
            <v>01-13283-M002-PT610201</v>
          </cell>
        </row>
        <row r="4">
          <cell r="L4" t="str">
            <v>W2068.1</v>
          </cell>
          <cell r="M4">
            <v>990758.45</v>
          </cell>
          <cell r="U4" t="str">
            <v>UNNAMED CHANNEL (BC-583b)</v>
          </cell>
          <cell r="AF4" t="str">
            <v>S6</v>
          </cell>
          <cell r="AL4" t="str">
            <v>WC</v>
          </cell>
          <cell r="BY4" t="str">
            <v>Isolation if water present</v>
          </cell>
          <cell r="CA4" t="str">
            <v>01-13283-M002-PT610201</v>
          </cell>
        </row>
        <row r="5">
          <cell r="L5" t="str">
            <v>W5565.0</v>
          </cell>
          <cell r="M5">
            <v>990800.43</v>
          </cell>
          <cell r="U5" t="str">
            <v>Unnamed Drainage (BC-583b.1)</v>
          </cell>
          <cell r="AF5" t="str">
            <v>NCD</v>
          </cell>
          <cell r="AL5" t="str">
            <v>WC</v>
          </cell>
          <cell r="BY5" t="str">
            <v>Isolation if water present / Open-cut if dry or frozen to bottom</v>
          </cell>
          <cell r="CA5" t="str">
            <v>01-13283-M002-PT610201</v>
          </cell>
        </row>
        <row r="6">
          <cell r="L6" t="str">
            <v>W5566.0</v>
          </cell>
          <cell r="M6">
            <v>990858.41</v>
          </cell>
          <cell r="U6" t="str">
            <v>Unnamed Drainage (BC-583c)</v>
          </cell>
          <cell r="AF6" t="str">
            <v>NCD</v>
          </cell>
          <cell r="AL6" t="str">
            <v>WC</v>
          </cell>
          <cell r="BY6" t="str">
            <v>Isolation if water present / Open-cut if dry or frozen to bottom</v>
          </cell>
          <cell r="CA6" t="str">
            <v>01-13283-M002-PT610201</v>
          </cell>
        </row>
        <row r="7">
          <cell r="L7" t="str">
            <v>W5567.0</v>
          </cell>
          <cell r="M7">
            <v>990962.45</v>
          </cell>
          <cell r="U7" t="str">
            <v>Unnamed Drainage (BC-583d)</v>
          </cell>
          <cell r="AF7" t="str">
            <v>NCD</v>
          </cell>
          <cell r="AL7" t="str">
            <v>WC</v>
          </cell>
          <cell r="BY7" t="str">
            <v>Isolation if water present / Open-cut if dry or frozen to bottom</v>
          </cell>
          <cell r="CA7" t="str">
            <v>01-13283-M002-PT610201</v>
          </cell>
        </row>
        <row r="8">
          <cell r="L8" t="str">
            <v>W1609.4</v>
          </cell>
          <cell r="M8">
            <v>991090.36</v>
          </cell>
          <cell r="U8" t="str">
            <v>UNNAMED CHANNEL (BC-584)</v>
          </cell>
          <cell r="AF8" t="str">
            <v>S6</v>
          </cell>
          <cell r="AL8" t="str">
            <v>WC</v>
          </cell>
          <cell r="BY8" t="str">
            <v>Isolation if water present</v>
          </cell>
          <cell r="CA8" t="str">
            <v>01-13283-M002-PT610201</v>
          </cell>
        </row>
        <row r="9">
          <cell r="L9" t="str">
            <v>T4017.2</v>
          </cell>
          <cell r="M9">
            <v>991120.23</v>
          </cell>
          <cell r="U9" t="str">
            <v>ROAD</v>
          </cell>
          <cell r="AL9" t="str">
            <v>RD</v>
          </cell>
          <cell r="CA9" t="str">
            <v>01-13283-M002-PT640301</v>
          </cell>
        </row>
        <row r="10">
          <cell r="L10" t="str">
            <v>W5568.0</v>
          </cell>
          <cell r="M10">
            <v>991151.21</v>
          </cell>
          <cell r="U10" t="str">
            <v>Unnamed Channel (BC-584.1)</v>
          </cell>
          <cell r="AF10" t="str">
            <v>S6</v>
          </cell>
          <cell r="AL10" t="str">
            <v>WC</v>
          </cell>
          <cell r="BY10" t="str">
            <v>Isolation if water present / Open-cut if dry or frozen to bottom</v>
          </cell>
          <cell r="CA10" t="str">
            <v>01-13283-M002-PT610201</v>
          </cell>
        </row>
        <row r="11">
          <cell r="L11" t="str">
            <v>W5569.0</v>
          </cell>
          <cell r="M11">
            <v>991228.17</v>
          </cell>
          <cell r="U11" t="str">
            <v>Unnamed Drainage (BC-584.2)</v>
          </cell>
          <cell r="AF11" t="str">
            <v>NCD</v>
          </cell>
          <cell r="AL11" t="str">
            <v>WC</v>
          </cell>
          <cell r="BY11" t="str">
            <v>Isolation if water present / Open-cut if dry or frozen to bottom</v>
          </cell>
          <cell r="CA11" t="str">
            <v>01-13283-M002-PT610201</v>
          </cell>
        </row>
        <row r="12">
          <cell r="L12" t="str">
            <v>W5570.0</v>
          </cell>
          <cell r="M12">
            <v>991337.23</v>
          </cell>
          <cell r="U12" t="str">
            <v>Unnamed Drainage (BC-584a)</v>
          </cell>
          <cell r="AF12" t="str">
            <v>NCD</v>
          </cell>
          <cell r="AL12" t="str">
            <v>WC</v>
          </cell>
          <cell r="BY12" t="str">
            <v>Isolation if water present / Open-cut if dry or frozen to bottom</v>
          </cell>
          <cell r="CA12" t="str">
            <v>01-13283-M002-PT610201</v>
          </cell>
        </row>
        <row r="13">
          <cell r="L13" t="str">
            <v>W5571.0</v>
          </cell>
          <cell r="M13">
            <v>991369</v>
          </cell>
          <cell r="U13" t="str">
            <v>Unnamed Drainage (BC-584b)</v>
          </cell>
          <cell r="AF13" t="str">
            <v>NCD</v>
          </cell>
          <cell r="AL13" t="str">
            <v>WC</v>
          </cell>
          <cell r="BY13" t="str">
            <v>Isolation if water present / Open-cut if dry or frozen to bottom</v>
          </cell>
          <cell r="CA13" t="str">
            <v>01-13283-M002-PT610201</v>
          </cell>
        </row>
        <row r="14">
          <cell r="L14" t="str">
            <v>W1610.4</v>
          </cell>
          <cell r="M14">
            <v>991616.84</v>
          </cell>
          <cell r="U14" t="str">
            <v>UNNAMED CHANNEL (BC-585)</v>
          </cell>
          <cell r="AF14" t="str">
            <v>S6</v>
          </cell>
          <cell r="AL14" t="str">
            <v>WC</v>
          </cell>
          <cell r="BY14" t="str">
            <v>Isolation if water present</v>
          </cell>
          <cell r="CA14" t="str">
            <v>01-13283-M002-PT610201</v>
          </cell>
        </row>
        <row r="15">
          <cell r="L15" t="str">
            <v>W1611.4</v>
          </cell>
          <cell r="M15">
            <v>991938.81</v>
          </cell>
          <cell r="U15" t="str">
            <v>UNNAMED CHANNEL (BC-585a)</v>
          </cell>
          <cell r="AF15" t="str">
            <v>S6</v>
          </cell>
          <cell r="AL15" t="str">
            <v>WC</v>
          </cell>
          <cell r="BY15" t="str">
            <v>Isolation if water present</v>
          </cell>
          <cell r="CA15" t="str">
            <v>01-13283-M002-PT610201</v>
          </cell>
        </row>
        <row r="16">
          <cell r="L16" t="str">
            <v>W1612.3</v>
          </cell>
          <cell r="M16">
            <v>992143.22</v>
          </cell>
          <cell r="U16" t="str">
            <v>UNNAMED CHANNEL (BC-585b)</v>
          </cell>
          <cell r="AF16" t="str">
            <v>S6</v>
          </cell>
          <cell r="AL16" t="str">
            <v>WC</v>
          </cell>
          <cell r="BY16" t="str">
            <v>Isolation if water present</v>
          </cell>
          <cell r="CA16" t="str">
            <v>01-13283-M002-PT610001</v>
          </cell>
        </row>
        <row r="17">
          <cell r="L17" t="str">
            <v>W1613.3</v>
          </cell>
          <cell r="M17">
            <v>992318.47</v>
          </cell>
          <cell r="U17" t="str">
            <v>UNNAMED CHANNEL (BC-586)</v>
          </cell>
          <cell r="AF17" t="str">
            <v>S6</v>
          </cell>
          <cell r="AL17" t="str">
            <v>WC</v>
          </cell>
          <cell r="BY17" t="str">
            <v>Isolation if water present</v>
          </cell>
          <cell r="CA17" t="str">
            <v>01-13283-M002-PT610201</v>
          </cell>
        </row>
        <row r="18">
          <cell r="L18" t="str">
            <v>W5715.0</v>
          </cell>
          <cell r="M18">
            <v>992402.43</v>
          </cell>
          <cell r="U18" t="str">
            <v>Unnamed Channel (BC-586a)</v>
          </cell>
          <cell r="AF18" t="str">
            <v>S6</v>
          </cell>
          <cell r="AL18" t="str">
            <v>WC</v>
          </cell>
          <cell r="CA18" t="str">
            <v>01-13283-M002-PT610201</v>
          </cell>
        </row>
        <row r="19">
          <cell r="L19" t="str">
            <v>U4040.1</v>
          </cell>
          <cell r="M19">
            <v>992658.05</v>
          </cell>
          <cell r="U19" t="str">
            <v>TELUS U/G FIBRE OPTIC COMMUNICATIONS CABLE</v>
          </cell>
          <cell r="AL19" t="str">
            <v>UC</v>
          </cell>
          <cell r="CA19" t="str">
            <v>01-13283-M002-PT630001</v>
          </cell>
        </row>
        <row r="20">
          <cell r="L20" t="str">
            <v>W1614.3</v>
          </cell>
          <cell r="M20">
            <v>992961.03</v>
          </cell>
          <cell r="U20" t="str">
            <v>DRY GULCH (BC-587)</v>
          </cell>
          <cell r="AF20" t="str">
            <v>NCD</v>
          </cell>
          <cell r="AL20" t="str">
            <v>WC</v>
          </cell>
          <cell r="BY20" t="str">
            <v>Isolation if water present</v>
          </cell>
          <cell r="CA20" t="str">
            <v>01-13283-M002-XW0303001</v>
          </cell>
        </row>
        <row r="21">
          <cell r="L21" t="str">
            <v>W5716.0</v>
          </cell>
          <cell r="M21">
            <v>993283.5</v>
          </cell>
          <cell r="U21" t="str">
            <v>Unnamed Channel (BC-587a)</v>
          </cell>
          <cell r="AF21" t="str">
            <v>S6</v>
          </cell>
          <cell r="AL21" t="str">
            <v>WC</v>
          </cell>
          <cell r="CA21" t="str">
            <v>01-13283-M002-PT610201</v>
          </cell>
        </row>
        <row r="22">
          <cell r="L22" t="str">
            <v>W5717.0</v>
          </cell>
          <cell r="M22">
            <v>994129.02</v>
          </cell>
          <cell r="U22" t="str">
            <v>Unnamed Drainage (BC-587b)</v>
          </cell>
          <cell r="AF22" t="str">
            <v>NCD</v>
          </cell>
          <cell r="AL22" t="str">
            <v>WC</v>
          </cell>
          <cell r="CA22" t="str">
            <v>01-13283-M002-PT610201</v>
          </cell>
        </row>
        <row r="23">
          <cell r="L23" t="str">
            <v>W5718.0</v>
          </cell>
          <cell r="M23">
            <v>994187.91</v>
          </cell>
          <cell r="U23" t="str">
            <v>Unnamed Channel (BC-587c)</v>
          </cell>
          <cell r="AF23" t="str">
            <v>S4*</v>
          </cell>
          <cell r="AL23" t="str">
            <v>WC</v>
          </cell>
          <cell r="CA23" t="str">
            <v>01-13283-M002-PT610601</v>
          </cell>
        </row>
        <row r="24">
          <cell r="L24" t="str">
            <v>W1615.3</v>
          </cell>
          <cell r="M24">
            <v>994252.83</v>
          </cell>
          <cell r="U24" t="str">
            <v>FALLSLAKE CREEK (BC-588)</v>
          </cell>
          <cell r="AF24" t="str">
            <v>S3</v>
          </cell>
          <cell r="AL24" t="str">
            <v>WC</v>
          </cell>
          <cell r="BY24" t="str">
            <v>Isolation with fish salvage and water quality monitoring (1)</v>
          </cell>
          <cell r="CA24" t="str">
            <v>01-13283-M002-XW0304001</v>
          </cell>
        </row>
        <row r="25">
          <cell r="L25" t="str">
            <v>U4849.0</v>
          </cell>
          <cell r="M25">
            <v>994316.93</v>
          </cell>
          <cell r="U25" t="str">
            <v>BC HYDRO O/H DISTRIBUTION</v>
          </cell>
          <cell r="AF25" t="str">
            <v>DISTRIBUTION</v>
          </cell>
          <cell r="AL25" t="str">
            <v>OE</v>
          </cell>
          <cell r="CA25" t="str">
            <v>01-13283-M002-PT130101</v>
          </cell>
        </row>
        <row r="26">
          <cell r="L26" t="str">
            <v>T4018.2</v>
          </cell>
          <cell r="M26">
            <v>994321.64</v>
          </cell>
          <cell r="U26" t="str">
            <v>FALLSLAKE RD</v>
          </cell>
          <cell r="AL26" t="str">
            <v>RD</v>
          </cell>
          <cell r="CA26" t="str">
            <v>01-13283-M002-PT640801</v>
          </cell>
        </row>
        <row r="27">
          <cell r="L27" t="str">
            <v>W2085.1</v>
          </cell>
          <cell r="M27">
            <v>994883.34</v>
          </cell>
          <cell r="U27" t="str">
            <v>UNNAMED DRAINAGE (BC-588a)</v>
          </cell>
          <cell r="AF27" t="str">
            <v>NCD</v>
          </cell>
          <cell r="AL27" t="str">
            <v>WC</v>
          </cell>
          <cell r="BY27" t="str">
            <v>Isolation if water present</v>
          </cell>
          <cell r="CA27" t="str">
            <v>01-13283-M002-PT610201</v>
          </cell>
        </row>
        <row r="28">
          <cell r="L28" t="str">
            <v>W1616.3</v>
          </cell>
          <cell r="M28">
            <v>994993.75</v>
          </cell>
          <cell r="U28" t="str">
            <v>UNNAMED CHANNEL (BC-589)</v>
          </cell>
          <cell r="AF28" t="str">
            <v>S6</v>
          </cell>
          <cell r="AL28" t="str">
            <v>WC</v>
          </cell>
          <cell r="BY28" t="str">
            <v>Isolation if water present</v>
          </cell>
          <cell r="CA28" t="str">
            <v>01-13283-M002-PT610001</v>
          </cell>
        </row>
        <row r="29">
          <cell r="L29" t="str">
            <v>W5719.0</v>
          </cell>
          <cell r="M29">
            <v>995070.01</v>
          </cell>
          <cell r="U29" t="str">
            <v>Unnamed Drainage (BC-589.05)</v>
          </cell>
          <cell r="AF29" t="str">
            <v>NCD</v>
          </cell>
          <cell r="AL29" t="str">
            <v>WC</v>
          </cell>
          <cell r="CA29" t="str">
            <v>01-13283-M002-PT610601</v>
          </cell>
        </row>
        <row r="30">
          <cell r="L30" t="str">
            <v>W5720.0</v>
          </cell>
          <cell r="M30">
            <v>995159.26</v>
          </cell>
          <cell r="U30" t="str">
            <v>Unnamed Drainage (BC-589.05a)</v>
          </cell>
          <cell r="AF30" t="str">
            <v>NCD</v>
          </cell>
          <cell r="AL30" t="str">
            <v>WC</v>
          </cell>
          <cell r="CA30" t="str">
            <v>01-13283-M002-PT610201</v>
          </cell>
        </row>
        <row r="31">
          <cell r="L31" t="str">
            <v>W2069.1</v>
          </cell>
          <cell r="M31">
            <v>995537.63</v>
          </cell>
          <cell r="U31" t="str">
            <v>UNNAMED CHANNEL (BC-589.1)</v>
          </cell>
          <cell r="AF31" t="str">
            <v>S6</v>
          </cell>
          <cell r="AL31" t="str">
            <v>WC</v>
          </cell>
          <cell r="BY31" t="str">
            <v>Isolation if water present</v>
          </cell>
          <cell r="CA31" t="str">
            <v>01-13283-M002-PT610201</v>
          </cell>
        </row>
        <row r="32">
          <cell r="L32" t="str">
            <v>W5721.0</v>
          </cell>
          <cell r="M32">
            <v>995538.98</v>
          </cell>
          <cell r="U32" t="str">
            <v>Unnamed Channel (BC-589.1a)</v>
          </cell>
          <cell r="AF32" t="str">
            <v>S6</v>
          </cell>
          <cell r="AL32" t="str">
            <v>WC</v>
          </cell>
          <cell r="CA32" t="str">
            <v>01-13283-M002-PT610001</v>
          </cell>
        </row>
        <row r="33">
          <cell r="L33" t="str">
            <v>W2086.1</v>
          </cell>
          <cell r="M33">
            <v>995696.72</v>
          </cell>
          <cell r="U33" t="str">
            <v>UNNAMED CHANNEL (BC-589.2)</v>
          </cell>
          <cell r="AF33" t="str">
            <v>S6</v>
          </cell>
          <cell r="AL33" t="str">
            <v>WC</v>
          </cell>
          <cell r="BY33" t="str">
            <v>Isolation if water present</v>
          </cell>
          <cell r="CA33" t="str">
            <v>01-13283-M002-PT610201</v>
          </cell>
        </row>
        <row r="34">
          <cell r="L34" t="str">
            <v>W1617.3</v>
          </cell>
          <cell r="M34">
            <v>995827.86</v>
          </cell>
          <cell r="U34" t="str">
            <v>UNNAMED CHANNEL (BC-589a)</v>
          </cell>
          <cell r="AF34" t="str">
            <v>S6</v>
          </cell>
          <cell r="AL34" t="str">
            <v>WC</v>
          </cell>
          <cell r="BY34" t="str">
            <v>Isolation if water present</v>
          </cell>
          <cell r="CA34" t="str">
            <v>01-13283-M002-PT610201</v>
          </cell>
        </row>
        <row r="35">
          <cell r="L35" t="str">
            <v>W2087.2</v>
          </cell>
          <cell r="M35">
            <v>995882.06</v>
          </cell>
          <cell r="U35" t="str">
            <v>UNNAMED DRAINAGE (BC-589b)</v>
          </cell>
          <cell r="AF35" t="str">
            <v>NCD</v>
          </cell>
          <cell r="AL35" t="str">
            <v>WC</v>
          </cell>
          <cell r="BY35" t="str">
            <v>Isolation if water present</v>
          </cell>
          <cell r="CA35" t="str">
            <v>01-13283-M002-PT610201</v>
          </cell>
        </row>
        <row r="36">
          <cell r="L36" t="str">
            <v>W1618.3</v>
          </cell>
          <cell r="M36">
            <v>995934.26</v>
          </cell>
          <cell r="U36" t="str">
            <v>UNNAMED CHANNEL (BC-590)</v>
          </cell>
          <cell r="AF36" t="str">
            <v>S5</v>
          </cell>
          <cell r="AL36" t="str">
            <v>WC</v>
          </cell>
          <cell r="BY36" t="str">
            <v>Isolation if water present</v>
          </cell>
          <cell r="CA36" t="str">
            <v>01-13283-M002-PT610001</v>
          </cell>
        </row>
        <row r="37">
          <cell r="L37" t="str">
            <v>W5722.0</v>
          </cell>
          <cell r="M37">
            <v>996499.38</v>
          </cell>
          <cell r="U37" t="str">
            <v>Unnamed Drainage (BC-590.05a)</v>
          </cell>
          <cell r="AF37" t="str">
            <v>NCD</v>
          </cell>
          <cell r="AL37" t="str">
            <v>WC</v>
          </cell>
          <cell r="CA37" t="str">
            <v>01-13283-M002-PT610201</v>
          </cell>
        </row>
        <row r="38">
          <cell r="L38" t="str">
            <v>W5723.0</v>
          </cell>
          <cell r="M38">
            <v>996521.61</v>
          </cell>
          <cell r="U38" t="str">
            <v>Unnamed Channel (BC-590.05b)</v>
          </cell>
          <cell r="AF38" t="str">
            <v>S6</v>
          </cell>
          <cell r="AL38" t="str">
            <v>WC</v>
          </cell>
          <cell r="CA38" t="str">
            <v>01-13283-M002-PT610201</v>
          </cell>
        </row>
        <row r="39">
          <cell r="L39" t="str">
            <v>W5724.0</v>
          </cell>
          <cell r="M39">
            <v>996898.79</v>
          </cell>
          <cell r="U39" t="str">
            <v>Unnamed Drainage (BC-590.05c)</v>
          </cell>
          <cell r="AF39" t="str">
            <v>NCD</v>
          </cell>
          <cell r="AL39" t="str">
            <v>WC</v>
          </cell>
          <cell r="CA39" t="str">
            <v>01-13283-M002-PT610201</v>
          </cell>
        </row>
        <row r="40">
          <cell r="L40" t="str">
            <v>W5725.0</v>
          </cell>
          <cell r="M40">
            <v>997013.48</v>
          </cell>
          <cell r="U40" t="str">
            <v>Unnamed Channel (BC-590.05d)</v>
          </cell>
          <cell r="AF40" t="str">
            <v>S6</v>
          </cell>
          <cell r="AL40" t="str">
            <v>WC</v>
          </cell>
          <cell r="CA40" t="str">
            <v>01-13283-M002-PT610201</v>
          </cell>
        </row>
        <row r="41">
          <cell r="L41" t="str">
            <v>W5726.0</v>
          </cell>
          <cell r="M41">
            <v>997192.19</v>
          </cell>
          <cell r="U41" t="str">
            <v>Unnamed Channel (BC-590.05e)</v>
          </cell>
          <cell r="AF41" t="str">
            <v>S6</v>
          </cell>
          <cell r="AL41" t="str">
            <v>WC</v>
          </cell>
          <cell r="CA41" t="str">
            <v>01-13283-M002-PT610201</v>
          </cell>
        </row>
        <row r="42">
          <cell r="L42" t="str">
            <v>W5727.0</v>
          </cell>
          <cell r="M42">
            <v>997281.9</v>
          </cell>
          <cell r="U42" t="str">
            <v>Unnamed Drainage (BC-590.05f)</v>
          </cell>
          <cell r="AF42" t="str">
            <v>NCD</v>
          </cell>
          <cell r="AL42" t="str">
            <v>WC</v>
          </cell>
          <cell r="CA42" t="str">
            <v>01-13283-M002-PT610201</v>
          </cell>
        </row>
        <row r="43">
          <cell r="L43" t="str">
            <v>W5728.0</v>
          </cell>
          <cell r="M43">
            <v>997310.21</v>
          </cell>
          <cell r="U43" t="str">
            <v>Unnamed Drainage (BC-590.05g)</v>
          </cell>
          <cell r="AF43" t="str">
            <v>NCD</v>
          </cell>
          <cell r="AL43" t="str">
            <v>WC</v>
          </cell>
          <cell r="CA43" t="str">
            <v>01-13283-M002-PT610201</v>
          </cell>
        </row>
        <row r="44">
          <cell r="L44" t="str">
            <v>W5729.0</v>
          </cell>
          <cell r="M44">
            <v>997322.25</v>
          </cell>
          <cell r="U44" t="str">
            <v>Unnamed Drainage (BC-590.05h)</v>
          </cell>
          <cell r="AF44" t="str">
            <v>NCD</v>
          </cell>
          <cell r="AL44" t="str">
            <v>WC</v>
          </cell>
          <cell r="CA44" t="str">
            <v>01-13283-M002-PT610201</v>
          </cell>
        </row>
        <row r="45">
          <cell r="L45" t="str">
            <v>W5730.0</v>
          </cell>
          <cell r="M45">
            <v>997565.03</v>
          </cell>
          <cell r="U45" t="str">
            <v>Unnamed Drainage (BC-590.05i)</v>
          </cell>
          <cell r="AF45" t="str">
            <v>NCD</v>
          </cell>
          <cell r="AL45" t="str">
            <v>WC</v>
          </cell>
          <cell r="CA45" t="str">
            <v>01-13283-M002-PT610201</v>
          </cell>
        </row>
        <row r="46">
          <cell r="L46" t="str">
            <v>U4041.2</v>
          </cell>
          <cell r="M46">
            <v>997592.59</v>
          </cell>
          <cell r="U46" t="str">
            <v>BC HYDRO O/H DISTRIBUTION</v>
          </cell>
          <cell r="AF46" t="str">
            <v>DISTRIBUTION</v>
          </cell>
          <cell r="AL46" t="str">
            <v>OE</v>
          </cell>
          <cell r="CA46" t="str">
            <v>01-13283-M002-XH0305001</v>
          </cell>
        </row>
        <row r="47">
          <cell r="L47" t="str">
            <v>U5187.0</v>
          </cell>
          <cell r="M47">
            <v>997592.59</v>
          </cell>
          <cell r="U47" t="str">
            <v>TELUS O/H COMMUNICATIONS CABLE</v>
          </cell>
          <cell r="AF47" t="str">
            <v>O/H COMMUNICATIONS CABLE</v>
          </cell>
          <cell r="AL47" t="str">
            <v>OC</v>
          </cell>
          <cell r="CA47" t="str">
            <v>01-13283-M002-XH0305001</v>
          </cell>
        </row>
        <row r="48">
          <cell r="L48" t="str">
            <v>U4663.0</v>
          </cell>
          <cell r="M48">
            <v>997625.63</v>
          </cell>
          <cell r="U48" t="str">
            <v>MOTI U/G POWER CABLE</v>
          </cell>
          <cell r="AF48" t="str">
            <v>U/G POWER CABLE</v>
          </cell>
          <cell r="AL48" t="str">
            <v>UE</v>
          </cell>
          <cell r="CA48" t="str">
            <v>01-13283-M002-XH0305001</v>
          </cell>
        </row>
        <row r="49">
          <cell r="L49" t="str">
            <v>T4019.3</v>
          </cell>
          <cell r="M49">
            <v>997629.78</v>
          </cell>
          <cell r="U49" t="str">
            <v>HIGHWAY RAMP</v>
          </cell>
          <cell r="AF49" t="str">
            <v>LKI Segment: 2005</v>
          </cell>
          <cell r="AL49" t="str">
            <v>HW</v>
          </cell>
          <cell r="CA49" t="str">
            <v>01-13283-M002-XH0305001</v>
          </cell>
        </row>
        <row r="50">
          <cell r="L50" t="str">
            <v>T4020.3</v>
          </cell>
          <cell r="M50">
            <v>997636.68</v>
          </cell>
          <cell r="U50" t="str">
            <v>COQUIHALLA HIGHWAY NO 5</v>
          </cell>
          <cell r="AF50" t="str">
            <v>LKI Segment: 2005</v>
          </cell>
          <cell r="AL50" t="str">
            <v>HW</v>
          </cell>
          <cell r="CA50" t="str">
            <v>01-13283-M002-XH0305001</v>
          </cell>
        </row>
        <row r="51">
          <cell r="L51" t="str">
            <v>T4021.3</v>
          </cell>
          <cell r="M51">
            <v>997649.49</v>
          </cell>
          <cell r="U51" t="str">
            <v>COQUIHALLA HIGHWAY NO 5</v>
          </cell>
          <cell r="AF51" t="str">
            <v>LKI Segment: 2000</v>
          </cell>
          <cell r="AL51" t="str">
            <v>HW</v>
          </cell>
          <cell r="CA51" t="str">
            <v>01-13283-M002-XH0305001</v>
          </cell>
        </row>
        <row r="52">
          <cell r="L52" t="str">
            <v>T4022.3</v>
          </cell>
          <cell r="M52">
            <v>997655.88</v>
          </cell>
          <cell r="U52" t="str">
            <v>HIGHWAY RAMP</v>
          </cell>
          <cell r="AF52" t="str">
            <v>LKI Segment: 2000</v>
          </cell>
          <cell r="AL52" t="str">
            <v>HW</v>
          </cell>
          <cell r="CA52" t="str">
            <v>01-13283-M002-XH0305001</v>
          </cell>
        </row>
        <row r="53">
          <cell r="L53" t="str">
            <v>U4664.0</v>
          </cell>
          <cell r="M53">
            <v>997662.52</v>
          </cell>
          <cell r="U53" t="str">
            <v>MOTI U/G POWER CABLE</v>
          </cell>
          <cell r="AF53" t="str">
            <v>U/G POWER CABLE</v>
          </cell>
          <cell r="AL53" t="str">
            <v>UE</v>
          </cell>
          <cell r="CA53" t="str">
            <v>01-13283-M002-XH0305001</v>
          </cell>
        </row>
        <row r="54">
          <cell r="L54" t="str">
            <v>W1620.5</v>
          </cell>
          <cell r="M54">
            <v>997711.07</v>
          </cell>
          <cell r="U54" t="str">
            <v>UNNAMED CHANNEL (BC-590a1)</v>
          </cell>
          <cell r="AF54" t="str">
            <v>S6</v>
          </cell>
          <cell r="AL54" t="str">
            <v>WC</v>
          </cell>
          <cell r="BY54" t="str">
            <v>Isolation if water present</v>
          </cell>
          <cell r="CA54" t="str">
            <v>01-13283-M002-XH0305001</v>
          </cell>
        </row>
        <row r="55">
          <cell r="L55" t="str">
            <v>U4042.1</v>
          </cell>
          <cell r="M55">
            <v>997732.65</v>
          </cell>
          <cell r="U55" t="str">
            <v>TELUS U/G FIBRE OPTIC COMMUNICATIONS CABLE</v>
          </cell>
          <cell r="AL55" t="str">
            <v>UC</v>
          </cell>
          <cell r="CA55" t="str">
            <v>01-13283-M002-XH0305001</v>
          </cell>
        </row>
        <row r="56">
          <cell r="L56" t="str">
            <v>W2088.1</v>
          </cell>
          <cell r="M56">
            <v>998089.16</v>
          </cell>
          <cell r="U56" t="str">
            <v>UNNAMED CHANNEL (BC-590.1)</v>
          </cell>
          <cell r="AF56" t="str">
            <v>S6</v>
          </cell>
          <cell r="AL56" t="str">
            <v>WC</v>
          </cell>
          <cell r="BY56" t="str">
            <v>Isolation if water present</v>
          </cell>
          <cell r="CA56" t="str">
            <v>01-13283-M002-PT610001</v>
          </cell>
        </row>
        <row r="57">
          <cell r="L57" t="str">
            <v>W5731.0</v>
          </cell>
          <cell r="M57">
            <v>999420.15</v>
          </cell>
          <cell r="U57" t="str">
            <v>Unnamed Drainage (BC-590.1a)</v>
          </cell>
          <cell r="AF57" t="str">
            <v>S6</v>
          </cell>
          <cell r="AL57" t="str">
            <v>WC</v>
          </cell>
          <cell r="CA57" t="str">
            <v>01-13283-M002-PT610201</v>
          </cell>
        </row>
        <row r="58">
          <cell r="L58" t="str">
            <v>W1621.4</v>
          </cell>
          <cell r="M58">
            <v>999434.35</v>
          </cell>
          <cell r="U58" t="str">
            <v>UNNAMED CHANNEL (BC-590a2)</v>
          </cell>
          <cell r="AF58" t="str">
            <v>S6</v>
          </cell>
          <cell r="AL58" t="str">
            <v>WC</v>
          </cell>
          <cell r="BY58" t="str">
            <v>Isolation if water present</v>
          </cell>
          <cell r="CA58" t="str">
            <v>01-13283-M002-PT610001</v>
          </cell>
        </row>
        <row r="59">
          <cell r="L59" t="str">
            <v>W1619.4</v>
          </cell>
          <cell r="M59">
            <v>999789.27</v>
          </cell>
          <cell r="U59" t="str">
            <v>UNNAMED CHANNEL (BC-590a3)</v>
          </cell>
          <cell r="AF59" t="str">
            <v>S6</v>
          </cell>
          <cell r="AL59" t="str">
            <v>WC</v>
          </cell>
          <cell r="BY59" t="str">
            <v>Isolation if water present</v>
          </cell>
          <cell r="CA59" t="str">
            <v>01-13283-M002-PT610201</v>
          </cell>
        </row>
        <row r="60">
          <cell r="L60" t="str">
            <v>W5732.0</v>
          </cell>
          <cell r="M60">
            <v>999914.98</v>
          </cell>
          <cell r="U60" t="str">
            <v>Unnamed Drainage (BC-590a3.1)</v>
          </cell>
          <cell r="AF60" t="str">
            <v>NCD</v>
          </cell>
          <cell r="AL60" t="str">
            <v>WC</v>
          </cell>
          <cell r="CA60" t="str">
            <v>01-13283-M002-PT610201</v>
          </cell>
        </row>
        <row r="61">
          <cell r="L61" t="str">
            <v>T4545.0</v>
          </cell>
          <cell r="M61">
            <v>999917.94</v>
          </cell>
          <cell r="U61" t="str">
            <v>NEEDLE PEAK TRAIL</v>
          </cell>
          <cell r="AF61" t="str">
            <v>TRAIL</v>
          </cell>
          <cell r="AL61" t="str">
            <v>RD</v>
          </cell>
          <cell r="CA61" t="str">
            <v>01-13283-M002-PT640301</v>
          </cell>
        </row>
        <row r="62">
          <cell r="L62" t="str">
            <v>W5733.0</v>
          </cell>
          <cell r="M62">
            <v>1000009.02</v>
          </cell>
          <cell r="U62" t="str">
            <v>Unnamed Drainage (BC-590a3.2)</v>
          </cell>
          <cell r="AF62" t="str">
            <v>NCD</v>
          </cell>
          <cell r="AL62" t="str">
            <v>WC</v>
          </cell>
          <cell r="CA62" t="str">
            <v>01-13283-M002-PT610201</v>
          </cell>
        </row>
        <row r="63">
          <cell r="L63" t="str">
            <v>W1622.4</v>
          </cell>
          <cell r="M63">
            <v>1000060.65</v>
          </cell>
          <cell r="U63" t="str">
            <v>BOSTON BAR CREEK (BC-591)</v>
          </cell>
          <cell r="AF63" t="str">
            <v>S5</v>
          </cell>
          <cell r="AL63" t="str">
            <v>WC</v>
          </cell>
          <cell r="BY63" t="str">
            <v xml:space="preserve">Isolation during low flow </v>
          </cell>
          <cell r="CA63" t="str">
            <v>01-13283-M002-PT610001</v>
          </cell>
        </row>
        <row r="64">
          <cell r="L64" t="str">
            <v>T4544.0</v>
          </cell>
          <cell r="M64">
            <v>1000176.54</v>
          </cell>
          <cell r="U64" t="str">
            <v>NEEDLE PEAK TRAIL</v>
          </cell>
          <cell r="AF64" t="str">
            <v>TRAIL</v>
          </cell>
          <cell r="AL64" t="str">
            <v>RD</v>
          </cell>
          <cell r="CA64" t="str">
            <v>01-13283-M002-PT640301</v>
          </cell>
        </row>
        <row r="65">
          <cell r="L65" t="str">
            <v>W5734.0</v>
          </cell>
          <cell r="M65">
            <v>1000282.62</v>
          </cell>
          <cell r="U65" t="str">
            <v>Unnamed Drainage (BC-591a)</v>
          </cell>
          <cell r="AF65" t="str">
            <v>NCD</v>
          </cell>
          <cell r="AL65" t="str">
            <v>WC</v>
          </cell>
          <cell r="CA65" t="str">
            <v>01-13283-M002-PT610201</v>
          </cell>
        </row>
        <row r="66">
          <cell r="L66" t="str">
            <v>W5735.0</v>
          </cell>
          <cell r="M66">
            <v>1000388.55</v>
          </cell>
          <cell r="U66" t="str">
            <v>Unnamed Channel (BC-591b)</v>
          </cell>
          <cell r="AF66" t="str">
            <v>S6</v>
          </cell>
          <cell r="AL66" t="str">
            <v>WC</v>
          </cell>
          <cell r="CA66" t="str">
            <v>01-13283-M002-PT610201</v>
          </cell>
        </row>
        <row r="67">
          <cell r="L67" t="str">
            <v>W5736.0</v>
          </cell>
          <cell r="M67">
            <v>1000400.91</v>
          </cell>
          <cell r="U67" t="str">
            <v>Unnamed Drainage (BC-591c)</v>
          </cell>
          <cell r="AF67" t="str">
            <v>NCD</v>
          </cell>
          <cell r="AL67" t="str">
            <v>WC</v>
          </cell>
          <cell r="CA67" t="str">
            <v>01-13283-M002-PT610201</v>
          </cell>
        </row>
        <row r="68">
          <cell r="L68" t="str">
            <v>W5737.0</v>
          </cell>
          <cell r="M68">
            <v>1000792.35</v>
          </cell>
          <cell r="U68" t="str">
            <v>Unnamed Drainage (BC-591d)</v>
          </cell>
          <cell r="AF68" t="str">
            <v>NCD</v>
          </cell>
          <cell r="AL68" t="str">
            <v>WC</v>
          </cell>
          <cell r="CA68" t="str">
            <v>01-13283-M002-PT610201</v>
          </cell>
        </row>
        <row r="69">
          <cell r="L69" t="str">
            <v>W5738.0</v>
          </cell>
          <cell r="M69">
            <v>1000996.53</v>
          </cell>
          <cell r="U69" t="str">
            <v>Unnamed Drainage (BC-591e)</v>
          </cell>
          <cell r="AF69" t="str">
            <v>NCD</v>
          </cell>
          <cell r="AL69" t="str">
            <v>WC</v>
          </cell>
          <cell r="CA69" t="str">
            <v>01-13283-M002-PT610201</v>
          </cell>
        </row>
        <row r="70">
          <cell r="L70" t="str">
            <v>W5739.0</v>
          </cell>
          <cell r="M70">
            <v>1001038.63</v>
          </cell>
          <cell r="U70" t="str">
            <v>Unnamed Drainage (BC-591f)</v>
          </cell>
          <cell r="AF70" t="str">
            <v>NCD</v>
          </cell>
          <cell r="AL70" t="str">
            <v>WC</v>
          </cell>
          <cell r="CA70" t="str">
            <v>01-13283-M002-PT610201</v>
          </cell>
        </row>
        <row r="71">
          <cell r="L71" t="str">
            <v>W5740.0</v>
          </cell>
          <cell r="M71">
            <v>1001051.62</v>
          </cell>
          <cell r="U71" t="str">
            <v>Unnamed Drainage (BC-591g)</v>
          </cell>
          <cell r="AF71" t="str">
            <v>NCD</v>
          </cell>
          <cell r="AL71" t="str">
            <v>WC</v>
          </cell>
          <cell r="CA71" t="str">
            <v>01-13283-M002-PT610201</v>
          </cell>
        </row>
        <row r="72">
          <cell r="L72" t="str">
            <v>W5741.0</v>
          </cell>
          <cell r="M72">
            <v>1001621.97</v>
          </cell>
          <cell r="U72" t="str">
            <v>Unnamed Drainage (BC-591h)</v>
          </cell>
          <cell r="AF72" t="str">
            <v>NCD</v>
          </cell>
          <cell r="AL72" t="str">
            <v>WC</v>
          </cell>
          <cell r="CA72" t="str">
            <v>01-13283-M002-PT610201</v>
          </cell>
        </row>
        <row r="73">
          <cell r="L73" t="str">
            <v>W1623.5</v>
          </cell>
          <cell r="M73">
            <v>1001641.89</v>
          </cell>
          <cell r="U73" t="str">
            <v>UNNAMED CHANNEL (BC-592)</v>
          </cell>
          <cell r="AF73" t="str">
            <v>S5</v>
          </cell>
          <cell r="AL73" t="str">
            <v>WC</v>
          </cell>
          <cell r="BY73" t="str">
            <v>Isolation during low flow</v>
          </cell>
          <cell r="CA73" t="str">
            <v>01-13283-M002-PT610001</v>
          </cell>
        </row>
        <row r="74">
          <cell r="L74" t="str">
            <v>W5742.0</v>
          </cell>
          <cell r="M74">
            <v>1001827.04</v>
          </cell>
          <cell r="U74" t="str">
            <v>Unnamed Drainage (BC-592.1)</v>
          </cell>
          <cell r="AF74" t="str">
            <v>NCD</v>
          </cell>
          <cell r="AL74" t="str">
            <v>WC</v>
          </cell>
          <cell r="CA74" t="str">
            <v>01-13283-M002-PT610201</v>
          </cell>
        </row>
        <row r="75">
          <cell r="L75" t="str">
            <v>W5743.0</v>
          </cell>
          <cell r="M75">
            <v>1001862.38</v>
          </cell>
          <cell r="U75" t="str">
            <v>Unnamed Drainage (BC-592.2)</v>
          </cell>
          <cell r="AF75" t="str">
            <v>NCD</v>
          </cell>
          <cell r="AL75" t="str">
            <v>WC</v>
          </cell>
          <cell r="CA75" t="str">
            <v>01-13283-M002-PT610201</v>
          </cell>
        </row>
        <row r="76">
          <cell r="L76" t="str">
            <v>W5744.0</v>
          </cell>
          <cell r="M76">
            <v>1001972.09</v>
          </cell>
          <cell r="U76" t="str">
            <v>Unnamed Drainage (BC-592.3)</v>
          </cell>
          <cell r="AF76" t="str">
            <v>NCD</v>
          </cell>
          <cell r="AL76" t="str">
            <v>WC</v>
          </cell>
          <cell r="CA76" t="str">
            <v>01-13283-M002-PT610201</v>
          </cell>
        </row>
        <row r="77">
          <cell r="L77" t="str">
            <v>W5572.0</v>
          </cell>
          <cell r="M77">
            <v>1002150.84</v>
          </cell>
          <cell r="U77" t="str">
            <v>Unnamed Channel (BC-592a)</v>
          </cell>
          <cell r="AF77" t="str">
            <v>S6</v>
          </cell>
          <cell r="AL77" t="str">
            <v>WC</v>
          </cell>
          <cell r="BY77" t="str">
            <v>Isolation if water present / Open-cut if dry or frozen to bottom</v>
          </cell>
          <cell r="CA77" t="str">
            <v>01-13283-M002-PT610201</v>
          </cell>
        </row>
        <row r="78">
          <cell r="L78" t="str">
            <v>W5573.0</v>
          </cell>
          <cell r="M78">
            <v>1002295.86</v>
          </cell>
          <cell r="U78" t="str">
            <v>Unnamed Channel (BC-592b)</v>
          </cell>
          <cell r="AF78" t="str">
            <v>S6</v>
          </cell>
          <cell r="AL78" t="str">
            <v>WC</v>
          </cell>
          <cell r="BY78" t="str">
            <v>Isolation if water present / Open-cut if dry or frozen to bottom</v>
          </cell>
          <cell r="CA78" t="str">
            <v>01-13283-M002-PT610201</v>
          </cell>
        </row>
        <row r="79">
          <cell r="L79" t="str">
            <v>W5574.0</v>
          </cell>
          <cell r="M79">
            <v>1002367.14</v>
          </cell>
          <cell r="U79" t="str">
            <v>Unnamed Channel (BC-592c)</v>
          </cell>
          <cell r="AF79" t="str">
            <v>S6</v>
          </cell>
          <cell r="AL79" t="str">
            <v>WC</v>
          </cell>
          <cell r="BY79" t="str">
            <v>Isolation if water present / Open-cut if dry or frozen to bottom</v>
          </cell>
          <cell r="CA79" t="str">
            <v>01-13283-M002-PT610201</v>
          </cell>
        </row>
        <row r="80">
          <cell r="L80" t="str">
            <v>W5575.0</v>
          </cell>
          <cell r="M80">
            <v>1002683.05</v>
          </cell>
          <cell r="U80" t="str">
            <v>Unnamed Channel (BC-592d)</v>
          </cell>
          <cell r="AF80" t="str">
            <v>S6</v>
          </cell>
          <cell r="AL80" t="str">
            <v>WC</v>
          </cell>
          <cell r="BY80" t="str">
            <v>Isolation if water present / Open-cut if dry or frozen to bottom</v>
          </cell>
          <cell r="CA80" t="str">
            <v>01-13283-M002-PT610201</v>
          </cell>
        </row>
        <row r="81">
          <cell r="L81" t="str">
            <v>W5576.0</v>
          </cell>
          <cell r="M81">
            <v>1002890.47</v>
          </cell>
          <cell r="U81" t="str">
            <v>Unnamed Drainage (BC-592e)</v>
          </cell>
          <cell r="AF81" t="str">
            <v>NCD</v>
          </cell>
          <cell r="AL81" t="str">
            <v>WC</v>
          </cell>
          <cell r="BY81" t="str">
            <v>Isolation if water present / Open-cut if dry or frozen to bottom</v>
          </cell>
          <cell r="CA81" t="str">
            <v>01-13283-M002-PT610201</v>
          </cell>
        </row>
        <row r="82">
          <cell r="L82" t="str">
            <v>W5577.0</v>
          </cell>
          <cell r="M82">
            <v>1002965.84</v>
          </cell>
          <cell r="U82" t="str">
            <v>Unnamed Drainage (BC-592f)</v>
          </cell>
          <cell r="AF82" t="str">
            <v>NCD</v>
          </cell>
          <cell r="AL82" t="str">
            <v>WC</v>
          </cell>
          <cell r="BY82" t="str">
            <v>Isolation if water present / Open-cut if dry or frozen to bottom</v>
          </cell>
          <cell r="CA82" t="str">
            <v>01-13283-M002-PT610201</v>
          </cell>
        </row>
        <row r="83">
          <cell r="L83" t="str">
            <v>W5578.0</v>
          </cell>
          <cell r="M83">
            <v>1003130.72</v>
          </cell>
          <cell r="U83" t="str">
            <v>Unnamed Drainage (BC-592g)</v>
          </cell>
          <cell r="AF83" t="str">
            <v>NCD</v>
          </cell>
          <cell r="AL83" t="str">
            <v>WC</v>
          </cell>
          <cell r="BY83" t="str">
            <v>Isolation if water present / Open-cut if dry or frozen to bottom</v>
          </cell>
          <cell r="CA83" t="str">
            <v>01-13283-M002-PT610201</v>
          </cell>
        </row>
        <row r="84">
          <cell r="L84" t="str">
            <v>W5579.0</v>
          </cell>
          <cell r="M84">
            <v>1003168.25</v>
          </cell>
          <cell r="U84" t="str">
            <v>Unnamed Drainage (BC-592h)</v>
          </cell>
          <cell r="AF84" t="str">
            <v>NCD</v>
          </cell>
          <cell r="AL84" t="str">
            <v>WC</v>
          </cell>
          <cell r="BY84" t="str">
            <v>Isolation if water present / Open-cut if dry or frozen to bottom</v>
          </cell>
          <cell r="CA84" t="str">
            <v>01-13283-M002-PT610201</v>
          </cell>
        </row>
        <row r="85">
          <cell r="L85" t="str">
            <v>W5580.0</v>
          </cell>
          <cell r="M85">
            <v>1003306.03</v>
          </cell>
          <cell r="U85" t="str">
            <v>Unnamed Drainage (BC-592i)</v>
          </cell>
          <cell r="AF85" t="str">
            <v>NCD</v>
          </cell>
          <cell r="AL85" t="str">
            <v>WC</v>
          </cell>
          <cell r="BY85" t="str">
            <v>Isolation if water present / Open-cut if dry or frozen to bottom</v>
          </cell>
          <cell r="CA85" t="str">
            <v>01-13283-M002-PT610201</v>
          </cell>
        </row>
        <row r="86">
          <cell r="L86" t="str">
            <v>W5581.0</v>
          </cell>
          <cell r="M86">
            <v>1003623.15</v>
          </cell>
          <cell r="U86" t="str">
            <v>Unnamed Drainage (BC-592i.1)</v>
          </cell>
          <cell r="AF86" t="str">
            <v>NCD</v>
          </cell>
          <cell r="AL86" t="str">
            <v>WC</v>
          </cell>
          <cell r="BY86" t="str">
            <v>Isolation if water present / Open-cut if dry or frozen to bottom</v>
          </cell>
          <cell r="CA86" t="str">
            <v>01-13283-M002-PT610201</v>
          </cell>
        </row>
        <row r="87">
          <cell r="L87" t="str">
            <v>W5745.0</v>
          </cell>
          <cell r="M87">
            <v>1003729.59</v>
          </cell>
          <cell r="U87" t="str">
            <v>Unnamed Drainage (BC-592i.2a)</v>
          </cell>
          <cell r="AF87" t="str">
            <v>NCD</v>
          </cell>
          <cell r="AL87" t="str">
            <v>WC</v>
          </cell>
          <cell r="CA87" t="str">
            <v>01-13283-M002-PT610201</v>
          </cell>
        </row>
        <row r="88">
          <cell r="L88" t="str">
            <v>W5582.0</v>
          </cell>
          <cell r="M88">
            <v>1003734.09</v>
          </cell>
          <cell r="U88" t="str">
            <v>Unnamed Channel (BC-592i.2)</v>
          </cell>
          <cell r="AF88" t="str">
            <v>S6</v>
          </cell>
          <cell r="AL88" t="str">
            <v>WC</v>
          </cell>
          <cell r="BY88" t="str">
            <v>Isolation if water present / Open-cut if dry or frozen to bottom</v>
          </cell>
          <cell r="CA88" t="str">
            <v>01-13283-M002-PT610201</v>
          </cell>
        </row>
        <row r="89">
          <cell r="L89" t="str">
            <v>W5583.0</v>
          </cell>
          <cell r="M89">
            <v>1003785.91</v>
          </cell>
          <cell r="U89" t="str">
            <v>Unnamed Channel (BC-592i.3)</v>
          </cell>
          <cell r="AF89" t="str">
            <v>S6</v>
          </cell>
          <cell r="AL89" t="str">
            <v>WC</v>
          </cell>
          <cell r="BY89" t="str">
            <v>Isolation if water present / Open-cut if dry or frozen to bottom</v>
          </cell>
          <cell r="CA89" t="str">
            <v>01-13283-M002-PT610201</v>
          </cell>
        </row>
        <row r="90">
          <cell r="L90" t="str">
            <v>W5584.0</v>
          </cell>
          <cell r="M90">
            <v>1003826.79</v>
          </cell>
          <cell r="U90" t="str">
            <v>Unnamed Channel (BC-592i.4)</v>
          </cell>
          <cell r="AF90" t="str">
            <v>S6</v>
          </cell>
          <cell r="AL90" t="str">
            <v>WC</v>
          </cell>
          <cell r="BY90" t="str">
            <v>Isolation if water present / Open-cut if dry or frozen to bottom</v>
          </cell>
          <cell r="CA90" t="str">
            <v>01-13283-M002-PT610201</v>
          </cell>
        </row>
        <row r="91">
          <cell r="L91" t="str">
            <v>W5585.0</v>
          </cell>
          <cell r="M91">
            <v>1003849.59</v>
          </cell>
          <cell r="U91" t="str">
            <v>Unnamed Drainage (BC-592i.5)</v>
          </cell>
          <cell r="AF91" t="str">
            <v>NCD</v>
          </cell>
          <cell r="AL91" t="str">
            <v>WC</v>
          </cell>
          <cell r="BY91" t="str">
            <v>Isolation if water present / Open-cut if dry or frozen to bottom</v>
          </cell>
          <cell r="CA91" t="str">
            <v>01-13283-M002-PT610201</v>
          </cell>
        </row>
        <row r="92">
          <cell r="L92" t="str">
            <v>W5746.0</v>
          </cell>
          <cell r="M92">
            <v>1003894.72</v>
          </cell>
          <cell r="U92" t="str">
            <v>Unnamed Drainage (BC-592i.5a)</v>
          </cell>
          <cell r="AF92" t="str">
            <v>NCD</v>
          </cell>
          <cell r="AL92" t="str">
            <v>WC</v>
          </cell>
          <cell r="CA92" t="str">
            <v>01-13283-M002-PT610201</v>
          </cell>
        </row>
        <row r="93">
          <cell r="L93" t="str">
            <v>W5747.0</v>
          </cell>
          <cell r="M93">
            <v>1004001.11</v>
          </cell>
          <cell r="U93" t="str">
            <v>Unnamed Drainage (BC-592i.5b)</v>
          </cell>
          <cell r="AF93" t="str">
            <v>NCD</v>
          </cell>
          <cell r="AL93" t="str">
            <v>WC</v>
          </cell>
          <cell r="CA93" t="str">
            <v>01-13283-M002-PT610201</v>
          </cell>
        </row>
        <row r="94">
          <cell r="L94" t="str">
            <v>W5586.0</v>
          </cell>
          <cell r="M94">
            <v>1004054.98</v>
          </cell>
          <cell r="U94" t="str">
            <v>Unnamed Channel (BC-592i.6)</v>
          </cell>
          <cell r="AF94" t="str">
            <v>S6</v>
          </cell>
          <cell r="AL94" t="str">
            <v>WC</v>
          </cell>
          <cell r="BY94" t="str">
            <v>Isolation if water present / Open-cut if dry or frozen to bottom</v>
          </cell>
          <cell r="CA94" t="str">
            <v>01-13283-M002-PT610201</v>
          </cell>
        </row>
        <row r="95">
          <cell r="L95" t="str">
            <v>W5587.0</v>
          </cell>
          <cell r="M95">
            <v>1004084.98</v>
          </cell>
          <cell r="U95" t="str">
            <v>Unnamed Drainage (BC-592i.7)</v>
          </cell>
          <cell r="AF95" t="str">
            <v>NCD</v>
          </cell>
          <cell r="AL95" t="str">
            <v>WC</v>
          </cell>
          <cell r="BY95" t="str">
            <v>Isolation if water present / Open-cut if dry or frozen to bottom</v>
          </cell>
          <cell r="CA95" t="str">
            <v>01-13283-M002-PT610201</v>
          </cell>
        </row>
        <row r="96">
          <cell r="L96" t="str">
            <v>W5748.0</v>
          </cell>
          <cell r="M96">
            <v>1004104.41</v>
          </cell>
          <cell r="U96" t="str">
            <v>Unnamed Drainage (BC-592i.7a)</v>
          </cell>
          <cell r="AF96" t="str">
            <v>NCD</v>
          </cell>
          <cell r="AL96" t="str">
            <v>WC</v>
          </cell>
          <cell r="CA96" t="str">
            <v>01-13283-M002-PT610201</v>
          </cell>
        </row>
        <row r="97">
          <cell r="L97" t="str">
            <v>W5588.0</v>
          </cell>
          <cell r="M97">
            <v>1004170.79</v>
          </cell>
          <cell r="U97" t="str">
            <v>Unnamed Channel (BC-592i.8)</v>
          </cell>
          <cell r="AF97" t="str">
            <v>S6</v>
          </cell>
          <cell r="AL97" t="str">
            <v>WC</v>
          </cell>
          <cell r="BY97" t="str">
            <v>Isolation if water present / Open-cut if dry or frozen to bottom</v>
          </cell>
          <cell r="CA97" t="str">
            <v>01-13283-M002-PT610201</v>
          </cell>
        </row>
        <row r="98">
          <cell r="L98" t="str">
            <v>W5589.0</v>
          </cell>
          <cell r="M98">
            <v>1004315.58</v>
          </cell>
          <cell r="U98" t="str">
            <v>Unnamed Drainage (BC-592j)</v>
          </cell>
          <cell r="AF98" t="str">
            <v>NCD</v>
          </cell>
          <cell r="AL98" t="str">
            <v>WC</v>
          </cell>
          <cell r="BY98" t="str">
            <v>Isolation if water present / Open-cut if dry or frozen to bottom</v>
          </cell>
          <cell r="CA98" t="str">
            <v>01-13283-M002-PT610201</v>
          </cell>
        </row>
        <row r="99">
          <cell r="L99" t="str">
            <v>W5590.0</v>
          </cell>
          <cell r="M99">
            <v>1004443.72</v>
          </cell>
          <cell r="U99" t="str">
            <v>Unnamed Channel (BC-592k)</v>
          </cell>
          <cell r="AF99" t="str">
            <v>S6</v>
          </cell>
          <cell r="AL99" t="str">
            <v>WC</v>
          </cell>
          <cell r="BY99" t="str">
            <v>Isolation if water present / Open-cut if dry or frozen to bottom</v>
          </cell>
          <cell r="CA99" t="str">
            <v>01-13283-M002-PT610201</v>
          </cell>
        </row>
        <row r="100">
          <cell r="L100" t="str">
            <v>W5749.0</v>
          </cell>
          <cell r="M100">
            <v>1004538.35</v>
          </cell>
          <cell r="U100" t="str">
            <v>Unnamed Drainage (BC-592k.1)</v>
          </cell>
          <cell r="AF100" t="str">
            <v>NCD</v>
          </cell>
          <cell r="AL100" t="str">
            <v>WC</v>
          </cell>
          <cell r="CA100" t="str">
            <v>01-13283-M002-PT610201</v>
          </cell>
        </row>
        <row r="101">
          <cell r="L101" t="str">
            <v>W5591.0</v>
          </cell>
          <cell r="M101">
            <v>1004569.21</v>
          </cell>
          <cell r="U101" t="str">
            <v>Unnamed Drainage (BC-592l)</v>
          </cell>
          <cell r="AF101" t="str">
            <v>NCD</v>
          </cell>
          <cell r="AL101" t="str">
            <v>WC</v>
          </cell>
          <cell r="BY101" t="str">
            <v>Isolation if water present / Open-cut if dry or frozen to bottom</v>
          </cell>
          <cell r="CA101" t="str">
            <v>01-13283-M002-PT610201</v>
          </cell>
        </row>
        <row r="102">
          <cell r="L102" t="str">
            <v>W5592.0</v>
          </cell>
          <cell r="M102">
            <v>1004600.25</v>
          </cell>
          <cell r="U102" t="str">
            <v>Unnamed Drainage (BC-592m)</v>
          </cell>
          <cell r="AF102" t="str">
            <v>NCD</v>
          </cell>
          <cell r="AL102" t="str">
            <v>WC</v>
          </cell>
          <cell r="BY102" t="str">
            <v>Isolation if water present / Open-cut if dry or frozen to bottom</v>
          </cell>
          <cell r="CA102" t="str">
            <v>01-13283-M002-PT610201</v>
          </cell>
        </row>
        <row r="103">
          <cell r="L103" t="str">
            <v>W1624.4</v>
          </cell>
          <cell r="M103">
            <v>1004729.9</v>
          </cell>
          <cell r="U103" t="str">
            <v>UNNAMED CHANNEL (BC-593)</v>
          </cell>
          <cell r="AF103" t="str">
            <v>S6</v>
          </cell>
          <cell r="AL103" t="str">
            <v>WC</v>
          </cell>
          <cell r="BY103" t="str">
            <v>Isolation if water present</v>
          </cell>
          <cell r="CA103" t="str">
            <v>01-13283-M002-PT610801</v>
          </cell>
        </row>
        <row r="104">
          <cell r="L104" t="str">
            <v>T4698.0</v>
          </cell>
          <cell r="M104">
            <v>1004957.21</v>
          </cell>
          <cell r="U104" t="str">
            <v>ROAD</v>
          </cell>
          <cell r="AL104" t="str">
            <v>RD</v>
          </cell>
          <cell r="CA104" t="str">
            <v>01-13283-M002-PT640301</v>
          </cell>
        </row>
        <row r="105">
          <cell r="L105" t="str">
            <v>W5946.0</v>
          </cell>
          <cell r="M105">
            <v>1004977.77</v>
          </cell>
          <cell r="U105" t="str">
            <v>Unnamed Drainage (BC-593.1)</v>
          </cell>
          <cell r="AF105" t="str">
            <v>NCD</v>
          </cell>
          <cell r="AL105" t="str">
            <v>WC</v>
          </cell>
          <cell r="CA105" t="str">
            <v>01-13283-M002-PT610001</v>
          </cell>
        </row>
        <row r="106">
          <cell r="L106" t="str">
            <v>W5593.0</v>
          </cell>
          <cell r="M106">
            <v>1005040.38</v>
          </cell>
          <cell r="U106" t="str">
            <v>Unnamed Channel (BC-593a)</v>
          </cell>
          <cell r="AF106" t="str">
            <v>S6</v>
          </cell>
          <cell r="AL106" t="str">
            <v>WC</v>
          </cell>
          <cell r="BY106" t="str">
            <v>Isolation if water present / Open-cut if dry or frozen to bottom</v>
          </cell>
          <cell r="CA106" t="str">
            <v>01-13283-M002-PT610201</v>
          </cell>
        </row>
        <row r="107">
          <cell r="L107" t="str">
            <v>W5594.0</v>
          </cell>
          <cell r="M107">
            <v>1005215.71</v>
          </cell>
          <cell r="U107" t="str">
            <v>Unnamed Channel (BC-593b)</v>
          </cell>
          <cell r="AF107" t="str">
            <v>S6</v>
          </cell>
          <cell r="AL107" t="str">
            <v>WC</v>
          </cell>
          <cell r="BY107" t="str">
            <v>Isolation if water present / Open-cut if dry or frozen to bottom</v>
          </cell>
          <cell r="CA107" t="str">
            <v>01-13283-M002-PT610201</v>
          </cell>
        </row>
        <row r="108">
          <cell r="L108" t="str">
            <v>W5595.0</v>
          </cell>
          <cell r="M108">
            <v>1005333.3</v>
          </cell>
          <cell r="U108" t="str">
            <v>Unnamed Channel (BC-593c)</v>
          </cell>
          <cell r="AF108" t="str">
            <v>S6</v>
          </cell>
          <cell r="AL108" t="str">
            <v>WC</v>
          </cell>
          <cell r="BY108" t="str">
            <v>Isolation if water present / Open-cut if dry or frozen to bottom</v>
          </cell>
          <cell r="CA108" t="str">
            <v>01-13283-M002-PT610201</v>
          </cell>
        </row>
        <row r="109">
          <cell r="L109" t="str">
            <v>W5596.0</v>
          </cell>
          <cell r="M109">
            <v>1005404.01</v>
          </cell>
          <cell r="U109" t="str">
            <v>Unnamed Channel (BC-593d)</v>
          </cell>
          <cell r="AF109" t="str">
            <v>S6</v>
          </cell>
          <cell r="AL109" t="str">
            <v>WC</v>
          </cell>
          <cell r="BY109" t="str">
            <v>Isolation if water present / Open-cut if dry or frozen to bottom</v>
          </cell>
          <cell r="CA109" t="str">
            <v>01-13283-M002-PT610201</v>
          </cell>
        </row>
        <row r="110">
          <cell r="L110" t="str">
            <v>W5597.0</v>
          </cell>
          <cell r="M110">
            <v>1005465.04</v>
          </cell>
          <cell r="U110" t="str">
            <v>Unnamed Channel (BC-593e)</v>
          </cell>
          <cell r="AF110" t="str">
            <v>S6</v>
          </cell>
          <cell r="AL110" t="str">
            <v>WC</v>
          </cell>
          <cell r="BY110" t="str">
            <v>Isolation if water present / Open-cut if dry or frozen to bottom</v>
          </cell>
          <cell r="CA110" t="str">
            <v>01-13283-M002-PT610801</v>
          </cell>
        </row>
        <row r="111">
          <cell r="L111" t="str">
            <v>W5598.0</v>
          </cell>
          <cell r="M111">
            <v>1005576.93</v>
          </cell>
          <cell r="U111" t="str">
            <v>Unnamed Drainage (BC-593f)</v>
          </cell>
          <cell r="AF111" t="str">
            <v>NCD</v>
          </cell>
          <cell r="AL111" t="str">
            <v>WC</v>
          </cell>
          <cell r="BY111" t="str">
            <v>Isolation if water present / Open-cut if dry or frozen to bottom</v>
          </cell>
          <cell r="CA111" t="str">
            <v>01-13283-M002-PT610801</v>
          </cell>
        </row>
        <row r="112">
          <cell r="L112" t="str">
            <v>W1625.4</v>
          </cell>
          <cell r="M112">
            <v>1005625.19</v>
          </cell>
          <cell r="U112" t="str">
            <v>UNNAMED CHANNEL (BC-594)</v>
          </cell>
          <cell r="AF112" t="str">
            <v>S6</v>
          </cell>
          <cell r="AL112" t="str">
            <v>WC</v>
          </cell>
          <cell r="BY112" t="str">
            <v>Isolation if water present</v>
          </cell>
          <cell r="CA112" t="str">
            <v>01-13283-M002-PT610801</v>
          </cell>
        </row>
        <row r="113">
          <cell r="L113" t="str">
            <v>W5750.0</v>
          </cell>
          <cell r="M113">
            <v>1005865.93</v>
          </cell>
          <cell r="U113" t="str">
            <v>Unnamed Drainage (BC-594.1)</v>
          </cell>
          <cell r="AF113" t="str">
            <v>NCD</v>
          </cell>
          <cell r="AL113" t="str">
            <v>WC</v>
          </cell>
          <cell r="CA113" t="str">
            <v>01-13283-M002-PT610201</v>
          </cell>
        </row>
        <row r="114">
          <cell r="L114" t="str">
            <v>W5751.0</v>
          </cell>
          <cell r="M114">
            <v>1005888.04</v>
          </cell>
          <cell r="U114" t="str">
            <v>Unnamed Drainage (BC-594.2)</v>
          </cell>
          <cell r="AF114" t="str">
            <v>NCD</v>
          </cell>
          <cell r="AL114" t="str">
            <v>WC</v>
          </cell>
          <cell r="CA114" t="str">
            <v>01-13283-M002-PT610001</v>
          </cell>
        </row>
        <row r="115">
          <cell r="L115" t="str">
            <v>W5752.0</v>
          </cell>
          <cell r="M115">
            <v>1005927.54</v>
          </cell>
          <cell r="U115" t="str">
            <v>Unnamed Drainage (BC-594.3)</v>
          </cell>
          <cell r="AF115" t="str">
            <v>NCD</v>
          </cell>
          <cell r="AL115" t="str">
            <v>WC</v>
          </cell>
          <cell r="CA115" t="str">
            <v>01-13283-M002-PT610001</v>
          </cell>
        </row>
        <row r="116">
          <cell r="L116" t="str">
            <v>W5753.0</v>
          </cell>
          <cell r="M116">
            <v>1005943.81</v>
          </cell>
          <cell r="U116" t="str">
            <v>Unnamed Drainage (BC-594.4)</v>
          </cell>
          <cell r="AF116" t="str">
            <v>NCD</v>
          </cell>
          <cell r="AL116" t="str">
            <v>WC</v>
          </cell>
          <cell r="CA116" t="str">
            <v>01-13283-M002-PT610001</v>
          </cell>
        </row>
        <row r="117">
          <cell r="L117" t="str">
            <v>W5754.0</v>
          </cell>
          <cell r="M117">
            <v>1006127.35</v>
          </cell>
          <cell r="U117" t="str">
            <v>Unnamed Channel (BC-594.5)</v>
          </cell>
          <cell r="AF117" t="str">
            <v>S6</v>
          </cell>
          <cell r="AL117" t="str">
            <v>WC</v>
          </cell>
          <cell r="CA117" t="str">
            <v>01-13283-M002-PT610001</v>
          </cell>
        </row>
        <row r="118">
          <cell r="L118" t="str">
            <v>W5755.0</v>
          </cell>
          <cell r="M118">
            <v>1006177.23</v>
          </cell>
          <cell r="U118" t="str">
            <v>Unnamed Drainage (BC-594.6)</v>
          </cell>
          <cell r="AF118" t="str">
            <v>NCD</v>
          </cell>
          <cell r="AL118" t="str">
            <v>WC</v>
          </cell>
          <cell r="CA118" t="str">
            <v>01-13283-M002-PT610001</v>
          </cell>
        </row>
        <row r="119">
          <cell r="L119" t="str">
            <v>W5947.0</v>
          </cell>
          <cell r="M119">
            <v>1006195.96</v>
          </cell>
          <cell r="U119" t="str">
            <v>Unnamed Drainage (BC-594.6a)</v>
          </cell>
          <cell r="AF119" t="str">
            <v>NCD</v>
          </cell>
          <cell r="AL119" t="str">
            <v>WC</v>
          </cell>
          <cell r="CA119" t="str">
            <v>01-13283-M002-PT610001</v>
          </cell>
        </row>
        <row r="120">
          <cell r="L120" t="str">
            <v>W5756.0</v>
          </cell>
          <cell r="M120">
            <v>1006256.29</v>
          </cell>
          <cell r="U120" t="str">
            <v>Unnamed Drainage (BC-594.7)</v>
          </cell>
          <cell r="AF120" t="str">
            <v>NCD</v>
          </cell>
          <cell r="AL120" t="str">
            <v>WC</v>
          </cell>
          <cell r="CA120" t="str">
            <v>01-13283-M002-PT610001</v>
          </cell>
        </row>
        <row r="121">
          <cell r="L121" t="str">
            <v>W5599.0</v>
          </cell>
          <cell r="M121">
            <v>1006299.74</v>
          </cell>
          <cell r="U121" t="str">
            <v>Unnamed Drainage (BC-594a)</v>
          </cell>
          <cell r="AF121" t="str">
            <v>NCD</v>
          </cell>
          <cell r="AL121" t="str">
            <v>WC</v>
          </cell>
          <cell r="BY121" t="str">
            <v>Isolation if water present / Open-cut if dry or frozen to bottom</v>
          </cell>
          <cell r="CA121" t="str">
            <v>01-13283-M002-PT610001</v>
          </cell>
        </row>
        <row r="122">
          <cell r="L122" t="str">
            <v>W1626.6</v>
          </cell>
          <cell r="M122">
            <v>1006347.06</v>
          </cell>
          <cell r="U122" t="str">
            <v>UNNAMED CHANNEL (BC-595)</v>
          </cell>
          <cell r="AF122" t="str">
            <v>S5</v>
          </cell>
          <cell r="AL122" t="str">
            <v>WC</v>
          </cell>
          <cell r="BY122" t="str">
            <v>Isolation if water present</v>
          </cell>
          <cell r="CA122" t="str">
            <v>01-13283-M002-XW0306501</v>
          </cell>
        </row>
        <row r="123">
          <cell r="L123" t="str">
            <v>W2145.0</v>
          </cell>
          <cell r="M123">
            <v>1006577.18</v>
          </cell>
          <cell r="U123" t="str">
            <v>UNNAMED CHANNEL (BC-595a)</v>
          </cell>
          <cell r="AF123" t="str">
            <v>S6</v>
          </cell>
          <cell r="AL123" t="str">
            <v>WC</v>
          </cell>
          <cell r="BY123" t="str">
            <v>Isolation if water present</v>
          </cell>
          <cell r="CA123" t="str">
            <v>01-13283-M002-PT610801</v>
          </cell>
        </row>
        <row r="124">
          <cell r="L124" t="str">
            <v>W5757.0</v>
          </cell>
          <cell r="M124">
            <v>1006614.94</v>
          </cell>
          <cell r="U124" t="str">
            <v>Unnamed Drainage (BC-595a.1)</v>
          </cell>
          <cell r="AF124" t="str">
            <v>NCD</v>
          </cell>
          <cell r="AL124" t="str">
            <v>WC</v>
          </cell>
          <cell r="CA124" t="str">
            <v>01-13283-M002-PT610001</v>
          </cell>
        </row>
        <row r="125">
          <cell r="L125" t="str">
            <v>W5758.0</v>
          </cell>
          <cell r="M125">
            <v>1006757.99</v>
          </cell>
          <cell r="U125" t="str">
            <v>Unnamed Drainage (BC-595a.2)</v>
          </cell>
          <cell r="AF125" t="str">
            <v>NCD</v>
          </cell>
          <cell r="AL125" t="str">
            <v>WC</v>
          </cell>
          <cell r="CA125" t="str">
            <v>01-13283-M002-PT610001</v>
          </cell>
        </row>
        <row r="126">
          <cell r="L126" t="str">
            <v>W5759.0</v>
          </cell>
          <cell r="M126">
            <v>1006777.69</v>
          </cell>
          <cell r="U126" t="str">
            <v>Unnamed Drainage (BC-595a.3)</v>
          </cell>
          <cell r="AF126" t="str">
            <v>NCD</v>
          </cell>
          <cell r="AL126" t="str">
            <v>WC</v>
          </cell>
          <cell r="CA126" t="str">
            <v>01-13283-M002-PT610001</v>
          </cell>
        </row>
        <row r="127">
          <cell r="L127" t="str">
            <v>W5948.0</v>
          </cell>
          <cell r="M127">
            <v>1006818.84</v>
          </cell>
          <cell r="U127" t="str">
            <v>Unnamed Drainage (BC-595a.3.1)</v>
          </cell>
          <cell r="AF127" t="str">
            <v>NCD</v>
          </cell>
          <cell r="AL127" t="str">
            <v>WC</v>
          </cell>
          <cell r="CA127" t="str">
            <v>01-13283-M002-PT610001</v>
          </cell>
        </row>
        <row r="128">
          <cell r="L128" t="str">
            <v>W5760.0</v>
          </cell>
          <cell r="M128">
            <v>1006895.78</v>
          </cell>
          <cell r="U128" t="str">
            <v>Unnamed Drainage (BC-595a.4)</v>
          </cell>
          <cell r="AF128" t="str">
            <v>NCD</v>
          </cell>
          <cell r="AL128" t="str">
            <v>WC</v>
          </cell>
          <cell r="CA128" t="str">
            <v>01-13283-M002-PT610001</v>
          </cell>
        </row>
        <row r="129">
          <cell r="L129" t="str">
            <v>W5761.0</v>
          </cell>
          <cell r="M129">
            <v>1006929.89</v>
          </cell>
          <cell r="U129" t="str">
            <v>Unnamed Channel (BC-595a.5)</v>
          </cell>
          <cell r="AF129" t="str">
            <v>S6</v>
          </cell>
          <cell r="AL129" t="str">
            <v>WC</v>
          </cell>
          <cell r="CA129" t="str">
            <v>01-13283-M002-PT610001</v>
          </cell>
        </row>
        <row r="130">
          <cell r="L130" t="str">
            <v>W5762.0</v>
          </cell>
          <cell r="M130">
            <v>1006973.16</v>
          </cell>
          <cell r="U130" t="str">
            <v>Unnamed Drainage (BC-595a.6)</v>
          </cell>
          <cell r="AF130" t="str">
            <v>NCD</v>
          </cell>
          <cell r="AL130" t="str">
            <v>WC</v>
          </cell>
          <cell r="CA130" t="str">
            <v>01-13283-M002-PT610001</v>
          </cell>
        </row>
        <row r="131">
          <cell r="L131" t="str">
            <v>W5763.0</v>
          </cell>
          <cell r="M131">
            <v>1007033.39</v>
          </cell>
          <cell r="U131" t="str">
            <v>Unnamed Channel (BC-595a.7)</v>
          </cell>
          <cell r="AF131" t="str">
            <v>S6</v>
          </cell>
          <cell r="AL131" t="str">
            <v>WC</v>
          </cell>
          <cell r="CA131" t="str">
            <v>01-13283-M002-PT610001</v>
          </cell>
        </row>
        <row r="132">
          <cell r="L132" t="str">
            <v>W5764.0</v>
          </cell>
          <cell r="M132">
            <v>1007123.99</v>
          </cell>
          <cell r="U132" t="str">
            <v>Unnamed Channel (BC-595a.8)</v>
          </cell>
          <cell r="AF132" t="str">
            <v>S6</v>
          </cell>
          <cell r="AL132" t="str">
            <v>WC</v>
          </cell>
          <cell r="CA132" t="str">
            <v>01-13283-M002-PT610001</v>
          </cell>
        </row>
        <row r="133">
          <cell r="L133" t="str">
            <v>W5765.0</v>
          </cell>
          <cell r="M133">
            <v>1007297.29</v>
          </cell>
          <cell r="U133" t="str">
            <v>Unnamed Channel (BC-595a.9)</v>
          </cell>
          <cell r="AF133" t="str">
            <v>S6</v>
          </cell>
          <cell r="AL133" t="str">
            <v>WC</v>
          </cell>
          <cell r="CA133" t="str">
            <v>01-13283-M002-PT610001</v>
          </cell>
        </row>
        <row r="134">
          <cell r="L134" t="str">
            <v>W5766.0</v>
          </cell>
          <cell r="M134">
            <v>1007306.49</v>
          </cell>
          <cell r="U134" t="str">
            <v>Unnamed Drainage (BC-595a.10)</v>
          </cell>
          <cell r="AF134" t="str">
            <v>NCD</v>
          </cell>
          <cell r="AL134" t="str">
            <v>WC</v>
          </cell>
          <cell r="CA134" t="str">
            <v>01-13283-M002-PT610001</v>
          </cell>
        </row>
        <row r="135">
          <cell r="L135" t="str">
            <v>W5767.0</v>
          </cell>
          <cell r="M135">
            <v>1007467.56</v>
          </cell>
          <cell r="U135" t="str">
            <v>Unnamed Channel (BC-595a.11)</v>
          </cell>
          <cell r="AF135" t="str">
            <v>S6</v>
          </cell>
          <cell r="AL135" t="str">
            <v>WC</v>
          </cell>
          <cell r="CA135" t="str">
            <v>01-13283-M002-PT610001</v>
          </cell>
        </row>
        <row r="136">
          <cell r="L136" t="str">
            <v>W5768.0</v>
          </cell>
          <cell r="M136">
            <v>1007746.53</v>
          </cell>
          <cell r="U136" t="str">
            <v>Unnamed Channel (BC-595a.12)</v>
          </cell>
          <cell r="AF136" t="str">
            <v>S6</v>
          </cell>
          <cell r="AL136" t="str">
            <v>WC</v>
          </cell>
          <cell r="CA136" t="str">
            <v>01-13283-M002-PT610001</v>
          </cell>
        </row>
        <row r="137">
          <cell r="L137" t="str">
            <v>W5769.0</v>
          </cell>
          <cell r="M137">
            <v>1007787.28</v>
          </cell>
          <cell r="U137" t="str">
            <v>Unnamed Channel (BC-595a.13)</v>
          </cell>
          <cell r="AF137" t="str">
            <v>S6</v>
          </cell>
          <cell r="AL137" t="str">
            <v>WC</v>
          </cell>
          <cell r="CA137" t="str">
            <v>01-13283-M002-PT610001</v>
          </cell>
        </row>
        <row r="138">
          <cell r="L138" t="str">
            <v>P3549.1</v>
          </cell>
          <cell r="M138" t="str">
            <v>1007+810 + 173</v>
          </cell>
          <cell r="U138" t="str">
            <v>NPS 36 SPECTRA ENERGY TRANSMISSION BURIED PIPE</v>
          </cell>
          <cell r="AF138" t="str">
            <v>TRANSMISSION</v>
          </cell>
          <cell r="AL138" t="str">
            <v>GT</v>
          </cell>
          <cell r="CA138" t="str">
            <v>01-13283-M002-XU0306801</v>
          </cell>
        </row>
        <row r="139">
          <cell r="L139" t="str">
            <v>P3550.1</v>
          </cell>
          <cell r="M139" t="str">
            <v>1007+810 + 199</v>
          </cell>
          <cell r="U139" t="str">
            <v>NPS 30 SPECTRA ENERGY TRANSMISSION BURIED PIPE</v>
          </cell>
          <cell r="AF139" t="str">
            <v>TRANSMISSION</v>
          </cell>
          <cell r="AL139" t="str">
            <v>GT</v>
          </cell>
          <cell r="CA139" t="str">
            <v>01-13283-M002-XU0306801</v>
          </cell>
        </row>
        <row r="140">
          <cell r="L140" t="str">
            <v>T4023.2</v>
          </cell>
          <cell r="M140" t="str">
            <v>1007+810 + 260</v>
          </cell>
          <cell r="U140" t="str">
            <v>COQUIHALLA HIGHWAY NO 5</v>
          </cell>
          <cell r="AF140" t="str">
            <v>LKI Segment: 2000</v>
          </cell>
          <cell r="AL140" t="str">
            <v>HW</v>
          </cell>
          <cell r="CA140" t="str">
            <v>01-13283-M002-XH0307001</v>
          </cell>
        </row>
        <row r="141">
          <cell r="L141" t="str">
            <v>T4024.2</v>
          </cell>
          <cell r="M141" t="str">
            <v>1007+810 + 273</v>
          </cell>
          <cell r="U141" t="str">
            <v>COQUIHALLA HIGHWAY NO 5</v>
          </cell>
          <cell r="AF141" t="str">
            <v>LKI Segment: 2005</v>
          </cell>
          <cell r="AL141" t="str">
            <v>HW</v>
          </cell>
          <cell r="CA141" t="str">
            <v>01-13283-M002-XH0307001</v>
          </cell>
        </row>
        <row r="142">
          <cell r="L142" t="str">
            <v>U4069.1</v>
          </cell>
          <cell r="M142" t="str">
            <v>1007+810 + 299</v>
          </cell>
          <cell r="U142" t="str">
            <v>TELUS U/G FIBRE OPTIC COMMUNICATIONS CABLE</v>
          </cell>
          <cell r="AL142" t="str">
            <v>UC</v>
          </cell>
          <cell r="CA142" t="str">
            <v>01-13283-M002-XH0307001</v>
          </cell>
        </row>
        <row r="143">
          <cell r="L143" t="str">
            <v>W1627.5</v>
          </cell>
          <cell r="M143" t="str">
            <v xml:space="preserve">1007+810 + 393 </v>
          </cell>
          <cell r="U143" t="str">
            <v>BOSTON BAR CREEK (BC-596)</v>
          </cell>
          <cell r="AF143" t="str">
            <v>S5</v>
          </cell>
          <cell r="AL143" t="str">
            <v>WC</v>
          </cell>
          <cell r="BY143" t="str">
            <v xml:space="preserve">Isolation during low flow </v>
          </cell>
          <cell r="CA143" t="str">
            <v>01-13283-M002-XW0308001</v>
          </cell>
        </row>
        <row r="144">
          <cell r="L144" t="str">
            <v>W1628.3</v>
          </cell>
          <cell r="M144">
            <v>1008265.88</v>
          </cell>
          <cell r="U144" t="str">
            <v>UNNAMED CHANNEL (BC-597)</v>
          </cell>
          <cell r="AF144" t="str">
            <v>S6</v>
          </cell>
          <cell r="AL144" t="str">
            <v>WC</v>
          </cell>
          <cell r="BY144" t="str">
            <v>Isolation if water present</v>
          </cell>
          <cell r="CA144" t="str">
            <v>01-13283-M002-PT610301</v>
          </cell>
        </row>
        <row r="145">
          <cell r="L145" t="str">
            <v>W1629.3</v>
          </cell>
          <cell r="M145">
            <v>1008355.64</v>
          </cell>
          <cell r="U145" t="str">
            <v>UNNAMED CHANNEL (BC-598)</v>
          </cell>
          <cell r="AF145" t="str">
            <v>S6</v>
          </cell>
          <cell r="AL145" t="str">
            <v>WC</v>
          </cell>
          <cell r="BY145" t="str">
            <v>Isolation if water present</v>
          </cell>
          <cell r="CA145" t="str">
            <v>01-13283-M002-PT610801</v>
          </cell>
        </row>
        <row r="146">
          <cell r="L146" t="str">
            <v>W5600.0</v>
          </cell>
          <cell r="M146">
            <v>1008596.96</v>
          </cell>
          <cell r="U146" t="str">
            <v>Unnamed Channel (BC-598a)</v>
          </cell>
          <cell r="AF146" t="str">
            <v>S6</v>
          </cell>
          <cell r="AL146" t="str">
            <v>WC</v>
          </cell>
          <cell r="BY146" t="str">
            <v>Isolation if water present / Open-cut if dry or frozen to bottom</v>
          </cell>
          <cell r="CA146" t="str">
            <v>01-13283-M002-PT610201</v>
          </cell>
        </row>
        <row r="147">
          <cell r="L147" t="str">
            <v>W5601.0</v>
          </cell>
          <cell r="M147">
            <v>1008646.43</v>
          </cell>
          <cell r="U147" t="str">
            <v>Unnamed Channel (BC-598b)</v>
          </cell>
          <cell r="AF147" t="str">
            <v>S6</v>
          </cell>
          <cell r="AL147" t="str">
            <v>WC</v>
          </cell>
          <cell r="BY147" t="str">
            <v>Isolation if water present / Open-cut if dry or frozen to bottom</v>
          </cell>
          <cell r="CA147" t="str">
            <v>01-13283-M002-PT610201</v>
          </cell>
        </row>
        <row r="148">
          <cell r="L148" t="str">
            <v>W5602.0</v>
          </cell>
          <cell r="M148">
            <v>1008666.43</v>
          </cell>
          <cell r="U148" t="str">
            <v>Unnamed Drainage (BC-598c)</v>
          </cell>
          <cell r="AF148" t="str">
            <v>NCD</v>
          </cell>
          <cell r="AL148" t="str">
            <v>WC</v>
          </cell>
          <cell r="BY148" t="str">
            <v>Isolation if water present / Open-cut if dry or frozen to bottom</v>
          </cell>
          <cell r="CA148" t="str">
            <v>01-13283-M002-PT610201</v>
          </cell>
        </row>
        <row r="149">
          <cell r="L149" t="str">
            <v>W1630.3</v>
          </cell>
          <cell r="M149">
            <v>1009033</v>
          </cell>
          <cell r="U149" t="str">
            <v>UNNAMED CHANNEL (BC-599)</v>
          </cell>
          <cell r="AF149" t="str">
            <v>S6</v>
          </cell>
          <cell r="AL149" t="str">
            <v>WC</v>
          </cell>
          <cell r="BY149" t="str">
            <v>Isolation if water present</v>
          </cell>
          <cell r="CA149" t="str">
            <v>01-13283-M002-PT610001</v>
          </cell>
        </row>
        <row r="150">
          <cell r="L150" t="str">
            <v>W5603.0</v>
          </cell>
          <cell r="M150">
            <v>1009090.58</v>
          </cell>
          <cell r="U150" t="str">
            <v>Unnamed Drainage (BC-599a)</v>
          </cell>
          <cell r="AF150" t="str">
            <v>NCD</v>
          </cell>
          <cell r="AL150" t="str">
            <v>WC</v>
          </cell>
          <cell r="BY150" t="str">
            <v>Isolation if water present / Open-cut if dry or frozen to bottom</v>
          </cell>
          <cell r="CA150" t="str">
            <v>01-13283-M002-PT610201</v>
          </cell>
        </row>
        <row r="151">
          <cell r="L151" t="str">
            <v>W5604.0</v>
          </cell>
          <cell r="M151">
            <v>1009149.03</v>
          </cell>
          <cell r="U151" t="str">
            <v>Unnamed Drainage (BC-599b)</v>
          </cell>
          <cell r="AF151" t="str">
            <v>NCD</v>
          </cell>
          <cell r="AL151" t="str">
            <v>WC</v>
          </cell>
          <cell r="BY151" t="str">
            <v>Isolation if water present / Open-cut if dry or frozen to bottom</v>
          </cell>
          <cell r="CA151" t="str">
            <v>01-13283-M002-PT610201</v>
          </cell>
        </row>
        <row r="152">
          <cell r="L152" t="str">
            <v>W5605.0</v>
          </cell>
          <cell r="M152">
            <v>1009318.41</v>
          </cell>
          <cell r="U152" t="str">
            <v>Unnamed Channel (BC-599c)</v>
          </cell>
          <cell r="AF152" t="str">
            <v>S6</v>
          </cell>
          <cell r="AL152" t="str">
            <v>WC</v>
          </cell>
          <cell r="BY152" t="str">
            <v>Isolation if water present / Open-cut if dry or frozen to bottom</v>
          </cell>
          <cell r="CA152" t="str">
            <v>01-13283-M002-PT610201</v>
          </cell>
        </row>
        <row r="153">
          <cell r="L153" t="str">
            <v>W5606.0</v>
          </cell>
          <cell r="M153">
            <v>1009373.07</v>
          </cell>
          <cell r="U153" t="str">
            <v>Unnamed Channel (BC-599d)</v>
          </cell>
          <cell r="AF153" t="str">
            <v>S6</v>
          </cell>
          <cell r="AL153" t="str">
            <v>WC</v>
          </cell>
          <cell r="BY153" t="str">
            <v>Isolation if water present / Open-cut if dry or frozen to bottom</v>
          </cell>
          <cell r="CA153" t="str">
            <v>01-13283-M002-PT610201</v>
          </cell>
        </row>
        <row r="154">
          <cell r="L154" t="str">
            <v>W1631.3</v>
          </cell>
          <cell r="M154">
            <v>1009428.39</v>
          </cell>
          <cell r="U154" t="str">
            <v>UNNAMED CHANNEL (BC-600)</v>
          </cell>
          <cell r="AF154" t="str">
            <v>S6</v>
          </cell>
          <cell r="AL154" t="str">
            <v>WC</v>
          </cell>
          <cell r="BY154" t="str">
            <v>Isolation if water present</v>
          </cell>
          <cell r="CA154" t="str">
            <v>01-13283-M002-PT610001</v>
          </cell>
        </row>
        <row r="155">
          <cell r="L155" t="str">
            <v>W2089.1</v>
          </cell>
          <cell r="M155">
            <v>1009499.05</v>
          </cell>
          <cell r="U155" t="str">
            <v>UNNAMED CHANNEL (BC-600.1)</v>
          </cell>
          <cell r="AF155" t="str">
            <v>S6</v>
          </cell>
          <cell r="AL155" t="str">
            <v>WC</v>
          </cell>
          <cell r="BY155" t="str">
            <v>Isolation if water present</v>
          </cell>
          <cell r="CA155" t="str">
            <v>01-13283-M002-PT610801</v>
          </cell>
        </row>
        <row r="156">
          <cell r="L156" t="str">
            <v>W5607.0</v>
          </cell>
          <cell r="M156">
            <v>1009518.71</v>
          </cell>
          <cell r="U156" t="str">
            <v>Unnamed Drainage (BC-600.2)</v>
          </cell>
          <cell r="AF156" t="str">
            <v>NCD</v>
          </cell>
          <cell r="AL156" t="str">
            <v>WC</v>
          </cell>
          <cell r="BY156" t="str">
            <v>Isolation if water present / Open-cut if dry or frozen to bottom</v>
          </cell>
          <cell r="CA156" t="str">
            <v>01-13283-M002-PT610801</v>
          </cell>
        </row>
        <row r="157">
          <cell r="L157" t="str">
            <v>W2090.1</v>
          </cell>
          <cell r="M157">
            <v>1009534.11</v>
          </cell>
          <cell r="U157" t="str">
            <v>UNNAMED DRAINAGE (BC-600a)</v>
          </cell>
          <cell r="AF157" t="str">
            <v>NCD</v>
          </cell>
          <cell r="AL157" t="str">
            <v>WC</v>
          </cell>
          <cell r="BY157" t="str">
            <v>Isolation if water present</v>
          </cell>
          <cell r="CA157" t="str">
            <v>01-13283-M002-PT610801</v>
          </cell>
        </row>
        <row r="158">
          <cell r="L158" t="str">
            <v>W2091.2</v>
          </cell>
          <cell r="M158">
            <v>1009542.79</v>
          </cell>
          <cell r="U158" t="str">
            <v>UNNAMED DRAINAGE (BC-600b)</v>
          </cell>
          <cell r="AF158" t="str">
            <v>NCD</v>
          </cell>
          <cell r="AL158" t="str">
            <v>WC</v>
          </cell>
          <cell r="BY158" t="str">
            <v>Isolation if water present</v>
          </cell>
          <cell r="CA158" t="str">
            <v>01-13283-M002-PT610801</v>
          </cell>
        </row>
        <row r="159">
          <cell r="L159" t="str">
            <v>W2240.0</v>
          </cell>
          <cell r="M159">
            <v>1009581.98</v>
          </cell>
          <cell r="U159" t="str">
            <v>UNNAMED DRAINAGE (BC-600b.05)</v>
          </cell>
          <cell r="AF159" t="str">
            <v>NCD</v>
          </cell>
          <cell r="AL159" t="str">
            <v>WC</v>
          </cell>
          <cell r="BY159" t="str">
            <v>Isolation if water present / Open-cut if dry or frozen to bottom</v>
          </cell>
        </row>
        <row r="160">
          <cell r="L160" t="str">
            <v>W5608.0</v>
          </cell>
          <cell r="M160">
            <v>1009617.26</v>
          </cell>
          <cell r="U160" t="str">
            <v>Unnamed Channel  (BC-600b.1)</v>
          </cell>
          <cell r="AF160" t="str">
            <v>S6</v>
          </cell>
          <cell r="AL160" t="str">
            <v>WC</v>
          </cell>
          <cell r="BY160" t="str">
            <v>Isolation if water present / Open-cut if dry or frozen to bottom</v>
          </cell>
          <cell r="CA160" t="str">
            <v>01-13283-M002-PT610801</v>
          </cell>
        </row>
        <row r="161">
          <cell r="L161" t="str">
            <v>W2092.1</v>
          </cell>
          <cell r="M161">
            <v>1009622.95</v>
          </cell>
          <cell r="U161" t="str">
            <v>UNNAMED CHANNEL (BC-600c)</v>
          </cell>
          <cell r="AF161" t="str">
            <v>S6</v>
          </cell>
          <cell r="AL161" t="str">
            <v>WC</v>
          </cell>
          <cell r="BY161" t="str">
            <v>Isolation if water present</v>
          </cell>
          <cell r="CA161" t="str">
            <v>01-13283-M002-PT610801</v>
          </cell>
        </row>
        <row r="162">
          <cell r="L162" t="str">
            <v>W2093.1</v>
          </cell>
          <cell r="M162">
            <v>1009643.19</v>
          </cell>
          <cell r="U162" t="str">
            <v>UNNAMED CHANNEL (BC-600d)</v>
          </cell>
          <cell r="AF162" t="str">
            <v>S6</v>
          </cell>
          <cell r="AL162" t="str">
            <v>WC</v>
          </cell>
          <cell r="BY162" t="str">
            <v>Isolation if water present</v>
          </cell>
          <cell r="CA162" t="str">
            <v>01-13283-M002-PT610801</v>
          </cell>
        </row>
        <row r="163">
          <cell r="L163" t="str">
            <v>W2094.1</v>
          </cell>
          <cell r="M163">
            <v>1009675.37</v>
          </cell>
          <cell r="U163" t="str">
            <v>UNNAMED CHANNEL (BC-600e)</v>
          </cell>
          <cell r="AF163" t="str">
            <v>S6</v>
          </cell>
          <cell r="AL163" t="str">
            <v>WC</v>
          </cell>
          <cell r="BY163" t="str">
            <v>Isolation if water present</v>
          </cell>
          <cell r="CA163" t="str">
            <v>01-13283-M002-PT610801</v>
          </cell>
        </row>
        <row r="164">
          <cell r="L164" t="str">
            <v>W1632.3</v>
          </cell>
          <cell r="M164">
            <v>1009725.42</v>
          </cell>
          <cell r="U164" t="str">
            <v>UNNAMED CHANNEL (BC-601)</v>
          </cell>
          <cell r="AF164" t="str">
            <v>S6</v>
          </cell>
          <cell r="AL164" t="str">
            <v>WC</v>
          </cell>
          <cell r="BY164" t="str">
            <v>Isolation if water present</v>
          </cell>
          <cell r="CA164" t="str">
            <v>01-13283-M002-PT610801</v>
          </cell>
        </row>
        <row r="165">
          <cell r="L165" t="str">
            <v>W2095.1</v>
          </cell>
          <cell r="M165">
            <v>1009776.94</v>
          </cell>
          <cell r="U165" t="str">
            <v>UNNAMED CHANNEL (BC-601a)</v>
          </cell>
          <cell r="AF165" t="str">
            <v>S6</v>
          </cell>
          <cell r="AL165" t="str">
            <v>WC</v>
          </cell>
          <cell r="BY165" t="str">
            <v>Isolation if water present</v>
          </cell>
          <cell r="CA165" t="str">
            <v>01-13283-M002-PT610801</v>
          </cell>
        </row>
        <row r="166">
          <cell r="L166" t="str">
            <v>W5949.0</v>
          </cell>
          <cell r="M166">
            <v>1009805.71</v>
          </cell>
          <cell r="U166" t="str">
            <v>Unnamed Drainage (BC-601a.1)</v>
          </cell>
          <cell r="AF166" t="str">
            <v>NCD</v>
          </cell>
          <cell r="AL166" t="str">
            <v>WC</v>
          </cell>
          <cell r="CA166" t="str">
            <v>01-13283-M002-PT610001</v>
          </cell>
        </row>
        <row r="167">
          <cell r="L167" t="str">
            <v>W2096.1</v>
          </cell>
          <cell r="M167">
            <v>1009824.17</v>
          </cell>
          <cell r="U167" t="str">
            <v>UNNAMED CHANNEL (BC-601b)</v>
          </cell>
          <cell r="AF167" t="str">
            <v>S6</v>
          </cell>
          <cell r="AL167" t="str">
            <v>WC</v>
          </cell>
          <cell r="BY167" t="str">
            <v>Isolation if water present</v>
          </cell>
          <cell r="CA167" t="str">
            <v>01-13283-M002-PT610801</v>
          </cell>
        </row>
        <row r="168">
          <cell r="L168" t="str">
            <v>W2097.1</v>
          </cell>
          <cell r="M168">
            <v>1009959.69</v>
          </cell>
          <cell r="U168" t="str">
            <v>UNNAMED CHANNEL (BC-601c)</v>
          </cell>
          <cell r="AF168" t="str">
            <v>S6</v>
          </cell>
          <cell r="AL168" t="str">
            <v>WC</v>
          </cell>
          <cell r="BY168" t="str">
            <v>Isolation if water present</v>
          </cell>
          <cell r="CA168" t="str">
            <v>01-13283-M002-PT610801</v>
          </cell>
        </row>
        <row r="169">
          <cell r="L169" t="str">
            <v>W1633.3</v>
          </cell>
          <cell r="M169">
            <v>1010162.5</v>
          </cell>
          <cell r="U169" t="str">
            <v>UNNAMED CHANNEL (BC-602)</v>
          </cell>
          <cell r="AF169" t="str">
            <v>S6</v>
          </cell>
          <cell r="AL169" t="str">
            <v>WC</v>
          </cell>
          <cell r="BY169" t="str">
            <v>Isolation if water present</v>
          </cell>
          <cell r="CA169" t="str">
            <v>01-13283-M002-PT610801</v>
          </cell>
        </row>
        <row r="170">
          <cell r="L170" t="str">
            <v>W5609.0</v>
          </cell>
          <cell r="M170">
            <v>1010185.05</v>
          </cell>
          <cell r="U170" t="str">
            <v>Unnamed Channel (BC-602a)</v>
          </cell>
          <cell r="AF170" t="str">
            <v>S6</v>
          </cell>
          <cell r="AL170" t="str">
            <v>WC</v>
          </cell>
          <cell r="BY170" t="str">
            <v>Isolation if water present / Open-cut if dry or frozen to bottom</v>
          </cell>
          <cell r="CA170" t="str">
            <v>01-13283-M002-PT610801</v>
          </cell>
        </row>
        <row r="171">
          <cell r="L171" t="str">
            <v>W5610.0</v>
          </cell>
          <cell r="M171">
            <v>1010207.51</v>
          </cell>
          <cell r="U171" t="str">
            <v>Unnamed Channel (BC-602b)</v>
          </cell>
          <cell r="AF171" t="str">
            <v>S6</v>
          </cell>
          <cell r="AL171" t="str">
            <v>WC</v>
          </cell>
          <cell r="BY171" t="str">
            <v>Isolation if water present / Open-cut if dry or frozen to bottom</v>
          </cell>
          <cell r="CA171" t="str">
            <v>01-13283-M002-PT610801</v>
          </cell>
        </row>
        <row r="172">
          <cell r="L172" t="str">
            <v>W1634.3</v>
          </cell>
          <cell r="M172">
            <v>1010241.18</v>
          </cell>
          <cell r="U172" t="str">
            <v>UNNAMED CHANNEL (BC-603)</v>
          </cell>
          <cell r="AF172" t="str">
            <v>S6</v>
          </cell>
          <cell r="AL172" t="str">
            <v>WC</v>
          </cell>
          <cell r="BY172" t="str">
            <v>Isolation if water present</v>
          </cell>
          <cell r="CA172" t="str">
            <v>01-13283-M002-PT610801</v>
          </cell>
        </row>
        <row r="173">
          <cell r="L173" t="str">
            <v>W5611.0</v>
          </cell>
          <cell r="M173">
            <v>1010291.79</v>
          </cell>
          <cell r="U173" t="str">
            <v>Unnamed Channel (BC-603a)</v>
          </cell>
          <cell r="AF173" t="str">
            <v>S6</v>
          </cell>
          <cell r="AL173" t="str">
            <v>WC</v>
          </cell>
          <cell r="BY173" t="str">
            <v>Isolation if water present / Open-cut if dry or frozen to bottom</v>
          </cell>
          <cell r="CA173" t="str">
            <v>01-13283-M002-PT610801</v>
          </cell>
        </row>
        <row r="174">
          <cell r="L174" t="str">
            <v>W1635.3</v>
          </cell>
          <cell r="M174">
            <v>1010367.61</v>
          </cell>
          <cell r="U174" t="str">
            <v>UNNAMED CHANNEL (BC-604)</v>
          </cell>
          <cell r="AF174" t="str">
            <v>S6</v>
          </cell>
          <cell r="AL174" t="str">
            <v>WC</v>
          </cell>
          <cell r="BY174" t="str">
            <v>Isolation if water present</v>
          </cell>
          <cell r="CA174" t="str">
            <v>01-13283-M002-PT610801</v>
          </cell>
        </row>
        <row r="175">
          <cell r="L175" t="str">
            <v>W5612.0</v>
          </cell>
          <cell r="M175">
            <v>1010411.02</v>
          </cell>
          <cell r="U175" t="str">
            <v>Unnamed Drainage (BC-604a)</v>
          </cell>
          <cell r="AF175" t="str">
            <v>NCD</v>
          </cell>
          <cell r="AL175" t="str">
            <v>WC</v>
          </cell>
          <cell r="BY175" t="str">
            <v>Isolation if water present / Open-cut if dry or frozen to bottom</v>
          </cell>
          <cell r="CA175" t="str">
            <v>01-13283-M002-PT610801</v>
          </cell>
        </row>
        <row r="176">
          <cell r="L176" t="str">
            <v>W1636.3</v>
          </cell>
          <cell r="M176">
            <v>1010428.79</v>
          </cell>
          <cell r="U176" t="str">
            <v>UNNAMED CHANNEL (BC-605)</v>
          </cell>
          <cell r="AF176" t="str">
            <v>S6</v>
          </cell>
          <cell r="AL176" t="str">
            <v>WC</v>
          </cell>
          <cell r="BY176" t="str">
            <v>Isolation if water present</v>
          </cell>
          <cell r="CA176" t="str">
            <v>01-13283-M002-PT610801</v>
          </cell>
        </row>
        <row r="177">
          <cell r="L177" t="str">
            <v>W5613.0</v>
          </cell>
          <cell r="M177">
            <v>1010480.93</v>
          </cell>
          <cell r="U177" t="str">
            <v>Unnamed Drainage (BC-605a)</v>
          </cell>
          <cell r="AF177" t="str">
            <v>NCD</v>
          </cell>
          <cell r="AL177" t="str">
            <v>WC</v>
          </cell>
          <cell r="BY177" t="str">
            <v>Isolation if water present / Open-cut if dry or frozen to bottom</v>
          </cell>
          <cell r="CA177" t="str">
            <v>01-13283-M002-PT610801</v>
          </cell>
        </row>
        <row r="178">
          <cell r="L178" t="str">
            <v>W5614.0</v>
          </cell>
          <cell r="M178">
            <v>1010510.88</v>
          </cell>
          <cell r="U178" t="str">
            <v>Unnamed Drainage (BC-605b)</v>
          </cell>
          <cell r="AF178" t="str">
            <v>NCD</v>
          </cell>
          <cell r="AL178" t="str">
            <v>WC</v>
          </cell>
          <cell r="BY178" t="str">
            <v>Isolation if water present / Open-cut if dry or frozen to bottom</v>
          </cell>
          <cell r="CA178" t="str">
            <v>01-13283-M002-PT610801</v>
          </cell>
        </row>
        <row r="179">
          <cell r="L179" t="str">
            <v>W5615.0</v>
          </cell>
          <cell r="M179">
            <v>1010528.31</v>
          </cell>
          <cell r="U179" t="str">
            <v>Unnamed Drainage (BC-605c)</v>
          </cell>
          <cell r="AF179" t="str">
            <v>NCD</v>
          </cell>
          <cell r="AL179" t="str">
            <v>WC</v>
          </cell>
          <cell r="BY179" t="str">
            <v>Isolation if water present / Open-cut if dry or frozen to bottom</v>
          </cell>
          <cell r="CA179" t="str">
            <v>01-13283-M002-PT610801</v>
          </cell>
        </row>
        <row r="180">
          <cell r="L180" t="str">
            <v>W5616.0</v>
          </cell>
          <cell r="M180">
            <v>1010588.32</v>
          </cell>
          <cell r="U180" t="str">
            <v>Unnamed Drainage (BC-605d)</v>
          </cell>
          <cell r="AF180" t="str">
            <v>NCD</v>
          </cell>
          <cell r="AL180" t="str">
            <v>WC</v>
          </cell>
          <cell r="BY180" t="str">
            <v>Isolation if water present / Open-cut if dry or frozen to bottom</v>
          </cell>
          <cell r="CA180" t="str">
            <v>01-13283-M002-PT610801</v>
          </cell>
        </row>
        <row r="181">
          <cell r="L181" t="str">
            <v>W5772.0</v>
          </cell>
          <cell r="M181">
            <v>1010603.61</v>
          </cell>
          <cell r="U181" t="str">
            <v>Unnamed Drainage (BC-605e)</v>
          </cell>
          <cell r="AF181" t="str">
            <v>NCD</v>
          </cell>
          <cell r="AL181" t="str">
            <v>WC</v>
          </cell>
          <cell r="CA181" t="str">
            <v>01-13283-M002-PT610001</v>
          </cell>
        </row>
        <row r="182">
          <cell r="L182" t="str">
            <v>W5773.0</v>
          </cell>
          <cell r="M182">
            <v>1010704.05</v>
          </cell>
          <cell r="U182" t="str">
            <v>Unnamed Drainage (BC-605f)</v>
          </cell>
          <cell r="AF182" t="str">
            <v>NCD</v>
          </cell>
          <cell r="AL182" t="str">
            <v>WC</v>
          </cell>
          <cell r="CA182" t="str">
            <v>01-13283-M002-PT610001</v>
          </cell>
        </row>
        <row r="183">
          <cell r="L183" t="str">
            <v>W5774.0</v>
          </cell>
          <cell r="M183">
            <v>1010804.22</v>
          </cell>
          <cell r="U183" t="str">
            <v>Unnamed Channel (BC-605g)</v>
          </cell>
          <cell r="AF183" t="str">
            <v>S6</v>
          </cell>
          <cell r="AL183" t="str">
            <v>WC</v>
          </cell>
          <cell r="CA183" t="str">
            <v>01-13283-M002-PT610001</v>
          </cell>
        </row>
        <row r="184">
          <cell r="L184" t="str">
            <v>W1637.3</v>
          </cell>
          <cell r="M184">
            <v>1010885.09</v>
          </cell>
          <cell r="U184" t="str">
            <v>UNNAMED CHANNEL (BC-606)</v>
          </cell>
          <cell r="AF184" t="str">
            <v>S6</v>
          </cell>
          <cell r="AL184" t="str">
            <v>WC</v>
          </cell>
          <cell r="BY184" t="str">
            <v>Isolation if water present</v>
          </cell>
          <cell r="CA184" t="str">
            <v>01-13283-M002-PT610301</v>
          </cell>
        </row>
        <row r="185">
          <cell r="L185" t="str">
            <v>W1638.3</v>
          </cell>
          <cell r="M185">
            <v>1010916.66</v>
          </cell>
          <cell r="U185" t="str">
            <v>UNNAMED CHANNEL (BC-607)</v>
          </cell>
          <cell r="AF185" t="str">
            <v>S6</v>
          </cell>
          <cell r="AL185" t="str">
            <v>WC</v>
          </cell>
          <cell r="BY185" t="str">
            <v>Isolation if water present</v>
          </cell>
          <cell r="CA185" t="str">
            <v>01-13283-M002-PT610001</v>
          </cell>
        </row>
        <row r="186">
          <cell r="L186" t="str">
            <v>W1639.3</v>
          </cell>
          <cell r="M186">
            <v>1011009.26</v>
          </cell>
          <cell r="U186" t="str">
            <v>UNNAMED CHANNEL (BC-608)</v>
          </cell>
          <cell r="AF186" t="str">
            <v>S5</v>
          </cell>
          <cell r="AL186" t="str">
            <v>WC</v>
          </cell>
          <cell r="BY186" t="str">
            <v>Isolation if water present</v>
          </cell>
          <cell r="CA186" t="str">
            <v>01-13283-M002-PT610001</v>
          </cell>
        </row>
        <row r="187">
          <cell r="L187" t="str">
            <v>W1640.3</v>
          </cell>
          <cell r="M187">
            <v>1011087.57</v>
          </cell>
          <cell r="U187" t="str">
            <v>UNNAMED CHANNEL (BC-609)</v>
          </cell>
          <cell r="AF187" t="str">
            <v>S6</v>
          </cell>
          <cell r="AL187" t="str">
            <v>WC</v>
          </cell>
          <cell r="BY187" t="str">
            <v>Isolation if water present</v>
          </cell>
          <cell r="CA187" t="str">
            <v>01-13283-M002-PT610001</v>
          </cell>
        </row>
        <row r="188">
          <cell r="L188" t="str">
            <v>W1641.3</v>
          </cell>
          <cell r="M188">
            <v>1011230.27</v>
          </cell>
          <cell r="U188" t="str">
            <v>UNNAMED CHANNEL (BC-610)</v>
          </cell>
          <cell r="AF188" t="str">
            <v>S6</v>
          </cell>
          <cell r="AL188" t="str">
            <v>WC</v>
          </cell>
          <cell r="BY188" t="str">
            <v>Isolation if water present</v>
          </cell>
          <cell r="CA188" t="str">
            <v>01-13283-M002-PT610801</v>
          </cell>
        </row>
        <row r="189">
          <cell r="L189" t="str">
            <v>T4025.1</v>
          </cell>
          <cell r="M189">
            <v>1011293.92</v>
          </cell>
          <cell r="U189" t="str">
            <v>ROAD</v>
          </cell>
          <cell r="AL189" t="str">
            <v>RD</v>
          </cell>
          <cell r="CA189" t="str">
            <v>01-13283-M002-PT640301</v>
          </cell>
        </row>
        <row r="190">
          <cell r="L190" t="str">
            <v>W1642.3</v>
          </cell>
          <cell r="M190">
            <v>1011337.55</v>
          </cell>
          <cell r="U190" t="str">
            <v>UNNAMED CHANNEL (BC-611)</v>
          </cell>
          <cell r="AF190" t="str">
            <v>S5</v>
          </cell>
          <cell r="AL190" t="str">
            <v>WC</v>
          </cell>
          <cell r="BY190" t="str">
            <v>Isolation if water present</v>
          </cell>
          <cell r="CA190" t="str">
            <v>01-13283-M002-PT610801</v>
          </cell>
        </row>
        <row r="191">
          <cell r="L191" t="str">
            <v>T4026.1</v>
          </cell>
          <cell r="M191">
            <v>1011401.38</v>
          </cell>
          <cell r="U191" t="str">
            <v>ROAD</v>
          </cell>
          <cell r="AL191" t="str">
            <v>RD</v>
          </cell>
          <cell r="CA191" t="str">
            <v>01-13283-M002-PT640301</v>
          </cell>
        </row>
        <row r="192">
          <cell r="L192" t="str">
            <v>W1643.4</v>
          </cell>
          <cell r="M192">
            <v>1011530.87</v>
          </cell>
          <cell r="U192" t="str">
            <v>UNNAMED CHANNEL (BC-612)</v>
          </cell>
          <cell r="AF192" t="str">
            <v>S6</v>
          </cell>
          <cell r="AL192" t="str">
            <v>WC</v>
          </cell>
          <cell r="BY192" t="str">
            <v>Isolation if water present</v>
          </cell>
          <cell r="CA192" t="str">
            <v>01-13283-M002-PT610801</v>
          </cell>
        </row>
        <row r="193">
          <cell r="L193" t="str">
            <v>W1644.3</v>
          </cell>
          <cell r="M193">
            <v>1011628</v>
          </cell>
          <cell r="U193" t="str">
            <v>UNNAMED CHANNEL (BC-613)</v>
          </cell>
          <cell r="AF193" t="str">
            <v>S6</v>
          </cell>
          <cell r="AL193" t="str">
            <v>WC</v>
          </cell>
          <cell r="BY193" t="str">
            <v>Isolation if water present</v>
          </cell>
          <cell r="CA193" t="str">
            <v>01-13283-M002-PT610801</v>
          </cell>
        </row>
        <row r="194">
          <cell r="L194" t="str">
            <v>W1645.3</v>
          </cell>
          <cell r="M194">
            <v>1011753.32</v>
          </cell>
          <cell r="U194" t="str">
            <v>UNNAMED CHANNEL (BC-614)</v>
          </cell>
          <cell r="AF194" t="str">
            <v>S5</v>
          </cell>
          <cell r="AL194" t="str">
            <v>WC</v>
          </cell>
          <cell r="BY194" t="str">
            <v>Isolation if water present</v>
          </cell>
          <cell r="CA194" t="str">
            <v>01-13283-M002-PT610801</v>
          </cell>
        </row>
        <row r="195">
          <cell r="L195" t="str">
            <v>W2070.1</v>
          </cell>
          <cell r="M195">
            <v>1011833.77</v>
          </cell>
          <cell r="U195" t="str">
            <v>UNNAMED CHANNEL (BC-614a)</v>
          </cell>
          <cell r="AF195" t="str">
            <v>S6</v>
          </cell>
          <cell r="AL195" t="str">
            <v>WC</v>
          </cell>
          <cell r="BY195" t="str">
            <v>Isolation if water present</v>
          </cell>
          <cell r="CA195" t="str">
            <v>01-13283-M002-PT610801</v>
          </cell>
        </row>
        <row r="196">
          <cell r="L196" t="str">
            <v>W1646.3</v>
          </cell>
          <cell r="M196">
            <v>1012008.71</v>
          </cell>
          <cell r="U196" t="str">
            <v>UNNAMED CHANNEL (BC-615)</v>
          </cell>
          <cell r="AF196" t="str">
            <v>S5</v>
          </cell>
          <cell r="AL196" t="str">
            <v>WC</v>
          </cell>
          <cell r="BY196" t="str">
            <v>Isolation if water present</v>
          </cell>
          <cell r="CA196" t="str">
            <v>01-13283-M002-PT610801</v>
          </cell>
        </row>
        <row r="197">
          <cell r="L197" t="str">
            <v>W2162.0</v>
          </cell>
          <cell r="M197">
            <v>1012082.27</v>
          </cell>
          <cell r="U197" t="str">
            <v>UNNAMED CHANNEL</v>
          </cell>
          <cell r="AL197" t="str">
            <v>WC</v>
          </cell>
          <cell r="CA197" t="str">
            <v>01-13283-M002-PT610801</v>
          </cell>
        </row>
        <row r="198">
          <cell r="L198" t="str">
            <v>W1647.3</v>
          </cell>
          <cell r="M198">
            <v>1012201.77</v>
          </cell>
          <cell r="U198" t="str">
            <v>UNNAMED CHANNEL (BC-616)</v>
          </cell>
          <cell r="AF198" t="str">
            <v>S6</v>
          </cell>
          <cell r="AL198" t="str">
            <v>WC</v>
          </cell>
          <cell r="BY198" t="str">
            <v>Isolation if water present</v>
          </cell>
          <cell r="CA198" t="str">
            <v>01-13283-M002-PT610801</v>
          </cell>
        </row>
        <row r="199">
          <cell r="L199" t="str">
            <v>T4027.2</v>
          </cell>
          <cell r="M199">
            <v>1012315.89</v>
          </cell>
          <cell r="U199" t="str">
            <v>TRAIL</v>
          </cell>
          <cell r="AL199" t="str">
            <v>RD</v>
          </cell>
          <cell r="CA199" t="str">
            <v>01-13283-M002-PT640301</v>
          </cell>
        </row>
        <row r="200">
          <cell r="L200" t="str">
            <v>W5617.0</v>
          </cell>
          <cell r="M200">
            <v>1012333</v>
          </cell>
          <cell r="U200" t="str">
            <v>Unnamed Drainage (BC-616a)</v>
          </cell>
          <cell r="AF200" t="str">
            <v>NCD</v>
          </cell>
          <cell r="AL200" t="str">
            <v>WC</v>
          </cell>
          <cell r="BY200" t="str">
            <v>Isolation if water present / Open-cut if dry or frozen to bottom</v>
          </cell>
          <cell r="CA200" t="str">
            <v>01-13283-M002-PT610801</v>
          </cell>
        </row>
        <row r="201">
          <cell r="L201" t="str">
            <v>T4028.1</v>
          </cell>
          <cell r="M201">
            <v>1012351.47</v>
          </cell>
          <cell r="U201" t="str">
            <v>TRAIL</v>
          </cell>
          <cell r="AL201" t="str">
            <v>RD</v>
          </cell>
          <cell r="CA201" t="str">
            <v>01-13283-M002-PT640301</v>
          </cell>
        </row>
        <row r="202">
          <cell r="L202" t="str">
            <v>T4029.1</v>
          </cell>
          <cell r="M202">
            <v>1012421.2</v>
          </cell>
          <cell r="U202" t="str">
            <v>TRAIL</v>
          </cell>
          <cell r="AL202" t="str">
            <v>RD</v>
          </cell>
          <cell r="CA202" t="str">
            <v>01-13283-M002-PT640301</v>
          </cell>
        </row>
        <row r="203">
          <cell r="L203" t="str">
            <v>W1648.3</v>
          </cell>
          <cell r="M203">
            <v>1012487.64</v>
          </cell>
          <cell r="U203" t="str">
            <v>UNNAMED CHANNEL (BC-617)</v>
          </cell>
          <cell r="AF203" t="str">
            <v>S5</v>
          </cell>
          <cell r="AL203" t="str">
            <v>WC</v>
          </cell>
          <cell r="BY203" t="str">
            <v>Isolation if water present</v>
          </cell>
          <cell r="CA203" t="str">
            <v>01-13283-M002-PT610001</v>
          </cell>
        </row>
        <row r="204">
          <cell r="L204" t="str">
            <v>W5618.0</v>
          </cell>
          <cell r="M204">
            <v>1012506.27</v>
          </cell>
          <cell r="U204" t="str">
            <v>Unnamed Drainage (BC-617a)</v>
          </cell>
          <cell r="AF204" t="str">
            <v>NCD</v>
          </cell>
          <cell r="AL204" t="str">
            <v>WC</v>
          </cell>
          <cell r="BY204" t="str">
            <v>Isolation if water present / Open-cut if dry or frozen to bottom</v>
          </cell>
          <cell r="CA204" t="str">
            <v>01-13283-M002-PT610001</v>
          </cell>
        </row>
        <row r="205">
          <cell r="L205" t="str">
            <v>W1649.4</v>
          </cell>
          <cell r="M205">
            <v>1012646.22</v>
          </cell>
          <cell r="U205" t="str">
            <v>UNNAMED DRAINAGE (BC-618)</v>
          </cell>
          <cell r="AF205" t="str">
            <v>NCD</v>
          </cell>
          <cell r="AL205" t="str">
            <v>WC</v>
          </cell>
          <cell r="BY205" t="str">
            <v>Isolation if water present</v>
          </cell>
          <cell r="CA205" t="str">
            <v>01-13283-M002-PT610801</v>
          </cell>
        </row>
        <row r="206">
          <cell r="L206" t="str">
            <v>W5619.0</v>
          </cell>
          <cell r="M206">
            <v>1012684.99</v>
          </cell>
          <cell r="U206" t="str">
            <v>Unnamed Channel (BC-618a)</v>
          </cell>
          <cell r="AF206" t="str">
            <v>S6</v>
          </cell>
          <cell r="AL206" t="str">
            <v>WC</v>
          </cell>
          <cell r="BY206" t="str">
            <v>Isolation if water present / Open-cut if dry or frozen to bottom</v>
          </cell>
          <cell r="CA206" t="str">
            <v>01-13283-M002-PT610801</v>
          </cell>
        </row>
        <row r="207">
          <cell r="L207" t="str">
            <v>W5620.0</v>
          </cell>
          <cell r="M207">
            <v>1012714.06</v>
          </cell>
          <cell r="U207" t="str">
            <v>Unnamed Drainage (BC-618b)</v>
          </cell>
          <cell r="AF207" t="str">
            <v>NCD</v>
          </cell>
          <cell r="AL207" t="str">
            <v>WC</v>
          </cell>
          <cell r="BY207" t="str">
            <v>Isolation if water present / Open-cut if dry or frozen to bottom</v>
          </cell>
          <cell r="CA207" t="str">
            <v>01-13283-M002-PT610801</v>
          </cell>
        </row>
        <row r="208">
          <cell r="L208" t="str">
            <v>W5621.0</v>
          </cell>
          <cell r="M208">
            <v>1012791.58</v>
          </cell>
          <cell r="U208" t="str">
            <v>Unnamed Channel (BC-618c)</v>
          </cell>
          <cell r="AF208" t="str">
            <v>S6</v>
          </cell>
          <cell r="AL208" t="str">
            <v>WC</v>
          </cell>
          <cell r="BY208" t="str">
            <v>Isolation if water present / Open-cut if dry or frozen to bottom</v>
          </cell>
          <cell r="CA208" t="str">
            <v>01-13283-M002-PT610801</v>
          </cell>
        </row>
        <row r="209">
          <cell r="L209" t="str">
            <v>W1650.3</v>
          </cell>
          <cell r="M209">
            <v>1012805.8</v>
          </cell>
          <cell r="U209" t="str">
            <v>UNNAMED CHANNEL (BC-619)</v>
          </cell>
          <cell r="AF209" t="str">
            <v>S6</v>
          </cell>
          <cell r="AL209" t="str">
            <v>WC</v>
          </cell>
          <cell r="BY209" t="str">
            <v>Isolation if water present</v>
          </cell>
          <cell r="CA209" t="str">
            <v>01-13283-M002-PT610801</v>
          </cell>
        </row>
        <row r="210">
          <cell r="L210" t="str">
            <v>W2163.0</v>
          </cell>
          <cell r="M210">
            <v>1012870.57</v>
          </cell>
          <cell r="U210" t="str">
            <v>UNNAMED DRAINAGE (BC-619a)</v>
          </cell>
          <cell r="AF210" t="str">
            <v>NCD</v>
          </cell>
          <cell r="AL210" t="str">
            <v>WC</v>
          </cell>
          <cell r="CA210" t="str">
            <v>01-13283-M002-PT610801</v>
          </cell>
        </row>
        <row r="211">
          <cell r="L211" t="str">
            <v>T5108.0</v>
          </cell>
          <cell r="M211">
            <v>1012933.55</v>
          </cell>
          <cell r="U211" t="str">
            <v>ROAD</v>
          </cell>
          <cell r="AL211" t="str">
            <v>RD</v>
          </cell>
          <cell r="CA211" t="str">
            <v>01-13283-M002-PT640001</v>
          </cell>
        </row>
        <row r="212">
          <cell r="L212" t="str">
            <v>W1652.3</v>
          </cell>
          <cell r="M212">
            <v>1013061.56</v>
          </cell>
          <cell r="U212" t="str">
            <v>UNNAMED CHANNEL (BC-620)</v>
          </cell>
          <cell r="AF212" t="str">
            <v>S6</v>
          </cell>
          <cell r="AL212" t="str">
            <v>WC</v>
          </cell>
          <cell r="BY212" t="str">
            <v>Isolation if water present</v>
          </cell>
          <cell r="CA212" t="str">
            <v>01-13283-M002-PT610801</v>
          </cell>
        </row>
        <row r="213">
          <cell r="L213" t="str">
            <v>W5622.0</v>
          </cell>
          <cell r="M213">
            <v>1013152.43</v>
          </cell>
          <cell r="U213" t="str">
            <v>Unnamed Drainage (BC-620a)</v>
          </cell>
          <cell r="AF213" t="str">
            <v>NCD</v>
          </cell>
          <cell r="AL213" t="str">
            <v>WC</v>
          </cell>
          <cell r="BY213" t="str">
            <v>Isolation if water present / Open-cut if dry or frozen to bottom</v>
          </cell>
          <cell r="CA213" t="str">
            <v>01-13283-M002-PT610801</v>
          </cell>
        </row>
        <row r="214">
          <cell r="L214" t="str">
            <v>W5623.0</v>
          </cell>
          <cell r="M214">
            <v>1013233.07</v>
          </cell>
          <cell r="U214" t="str">
            <v>Unnamed Drainage (BC-620b)</v>
          </cell>
          <cell r="AF214" t="str">
            <v>NCD</v>
          </cell>
          <cell r="AL214" t="str">
            <v>WC</v>
          </cell>
          <cell r="BY214" t="str">
            <v>Isolation if water present / Open-cut if dry or frozen to bottom</v>
          </cell>
          <cell r="CA214" t="str">
            <v>01-13283-M002-PT610801</v>
          </cell>
        </row>
        <row r="215">
          <cell r="L215" t="str">
            <v>W1653.3</v>
          </cell>
          <cell r="M215">
            <v>1013292.77</v>
          </cell>
          <cell r="U215" t="str">
            <v>UNNAMED DRAINAGE (BC-621)</v>
          </cell>
          <cell r="AF215" t="str">
            <v>NCD</v>
          </cell>
          <cell r="AL215" t="str">
            <v>WC</v>
          </cell>
          <cell r="BY215" t="str">
            <v>Isolation if water present</v>
          </cell>
          <cell r="CA215" t="str">
            <v>01-13283-M002-PT610801</v>
          </cell>
        </row>
        <row r="216">
          <cell r="L216" t="str">
            <v>P5800.0</v>
          </cell>
          <cell r="M216">
            <v>1013496.18</v>
          </cell>
          <cell r="U216" t="str">
            <v>CULVERT</v>
          </cell>
          <cell r="AL216" t="str">
            <v>UN</v>
          </cell>
          <cell r="CA216" t="str">
            <v>01-13283-M002-PT620001</v>
          </cell>
        </row>
        <row r="217">
          <cell r="L217" t="str">
            <v>W5624.0</v>
          </cell>
          <cell r="M217">
            <v>1013500.25</v>
          </cell>
          <cell r="U217" t="str">
            <v>Unnamed Drainage (BC-621a)</v>
          </cell>
          <cell r="AF217" t="str">
            <v>NCD</v>
          </cell>
          <cell r="AL217" t="str">
            <v>WC</v>
          </cell>
          <cell r="BY217" t="str">
            <v>Isolation if water present / Open-cut if dry or frozen to bottom</v>
          </cell>
          <cell r="CA217" t="str">
            <v>01-13283-M002-PT610201</v>
          </cell>
        </row>
        <row r="218">
          <cell r="L218" t="str">
            <v>P5801.0</v>
          </cell>
          <cell r="M218">
            <v>1013540.77</v>
          </cell>
          <cell r="U218" t="str">
            <v>CULVERT</v>
          </cell>
          <cell r="AL218" t="str">
            <v>UN</v>
          </cell>
          <cell r="CA218" t="str">
            <v>01-13283-M002-PT620001</v>
          </cell>
        </row>
        <row r="219">
          <cell r="L219" t="str">
            <v>W5625.0</v>
          </cell>
          <cell r="M219">
            <v>1013686.38</v>
          </cell>
          <cell r="U219" t="str">
            <v>Unnamed Drainage (BC-621b)</v>
          </cell>
          <cell r="AF219" t="str">
            <v>NCD</v>
          </cell>
          <cell r="AL219" t="str">
            <v>WC</v>
          </cell>
          <cell r="BY219" t="str">
            <v>Isolation if water present / Open-cut if dry or frozen to bottom</v>
          </cell>
          <cell r="CA219" t="str">
            <v>01-13283-M002-PT610201</v>
          </cell>
        </row>
        <row r="220">
          <cell r="L220" t="str">
            <v>W5626.0</v>
          </cell>
          <cell r="M220">
            <v>1013749</v>
          </cell>
          <cell r="U220" t="str">
            <v>Unnamed Channel (BC-621c)</v>
          </cell>
          <cell r="AF220" t="str">
            <v>S6</v>
          </cell>
          <cell r="AL220" t="str">
            <v>WC</v>
          </cell>
          <cell r="BY220" t="str">
            <v>Isolation if water present / Open-cut if dry or frozen to bottom</v>
          </cell>
          <cell r="CA220" t="str">
            <v>01-13283-M002-PT610201</v>
          </cell>
        </row>
        <row r="221">
          <cell r="L221" t="str">
            <v>W5627.0</v>
          </cell>
          <cell r="M221">
            <v>1013996.35</v>
          </cell>
          <cell r="U221" t="str">
            <v>Unnamed Channel (BC-621d)</v>
          </cell>
          <cell r="AF221" t="str">
            <v>S6</v>
          </cell>
          <cell r="AL221" t="str">
            <v>WC</v>
          </cell>
          <cell r="BY221" t="str">
            <v>Isolation if water present / Open-cut if dry or frozen to bottom</v>
          </cell>
          <cell r="CA221" t="str">
            <v>01-13283-M002-PT610201</v>
          </cell>
        </row>
        <row r="222">
          <cell r="L222" t="str">
            <v>P5971.0</v>
          </cell>
          <cell r="M222">
            <v>1015012.95</v>
          </cell>
          <cell r="U222" t="str">
            <v>CULVERT</v>
          </cell>
          <cell r="AF222" t="str">
            <v>BURIED PIPE</v>
          </cell>
          <cell r="AL222" t="str">
            <v>UN</v>
          </cell>
          <cell r="CA222" t="str">
            <v>01-13283-M002-PT620001</v>
          </cell>
        </row>
        <row r="223">
          <cell r="L223" t="str">
            <v>W1654.3</v>
          </cell>
          <cell r="M223">
            <v>1015135.51</v>
          </cell>
          <cell r="U223" t="str">
            <v>UNNAMED CHANNEL (BC-622)</v>
          </cell>
          <cell r="AF223" t="str">
            <v>S6</v>
          </cell>
          <cell r="AL223" t="str">
            <v>WC</v>
          </cell>
          <cell r="BY223" t="str">
            <v>Isolation if water present</v>
          </cell>
          <cell r="CA223" t="str">
            <v>01-13283-M002-PT610801</v>
          </cell>
        </row>
        <row r="224">
          <cell r="L224" t="str">
            <v>W5628.0</v>
          </cell>
          <cell r="M224">
            <v>1015306.75</v>
          </cell>
          <cell r="U224" t="str">
            <v>Unnamed Drainage (BC-622a)</v>
          </cell>
          <cell r="AF224" t="str">
            <v>NCD</v>
          </cell>
          <cell r="AL224" t="str">
            <v>WC</v>
          </cell>
          <cell r="BY224" t="str">
            <v>Isolation if water present / Open-cut if dry or frozen to bottom</v>
          </cell>
          <cell r="CA224" t="str">
            <v>01-13283-M002-PT610001</v>
          </cell>
        </row>
        <row r="225">
          <cell r="L225" t="str">
            <v>T4030.0</v>
          </cell>
          <cell r="M225">
            <v>1015448.55</v>
          </cell>
          <cell r="U225" t="str">
            <v>ROAD</v>
          </cell>
          <cell r="AL225" t="str">
            <v>RD</v>
          </cell>
          <cell r="CA225" t="str">
            <v>01-13283-M002-PT640801</v>
          </cell>
        </row>
        <row r="226">
          <cell r="L226" t="str">
            <v>U4078.0</v>
          </cell>
          <cell r="M226">
            <v>1015604.01</v>
          </cell>
          <cell r="U226" t="str">
            <v>TELUS U/G FIBRE OPTIC COMMUNICATIONS CABLE</v>
          </cell>
          <cell r="AL226" t="str">
            <v>UC</v>
          </cell>
          <cell r="CA226" t="str">
            <v>01-13283-M002-PT630001</v>
          </cell>
        </row>
        <row r="227">
          <cell r="L227" t="str">
            <v>U4079.0</v>
          </cell>
          <cell r="M227">
            <v>1015612.12</v>
          </cell>
          <cell r="U227" t="str">
            <v>BC HYDRO O/H DISTRIBUTION</v>
          </cell>
          <cell r="AF227" t="str">
            <v>DISTRIBUTION</v>
          </cell>
          <cell r="AL227" t="str">
            <v>OE</v>
          </cell>
          <cell r="CA227" t="str">
            <v>01-13283-M002-XH0309001</v>
          </cell>
        </row>
        <row r="228">
          <cell r="L228" t="str">
            <v>T4032.2</v>
          </cell>
          <cell r="M228">
            <v>1015654.09</v>
          </cell>
          <cell r="U228" t="str">
            <v>SHYLOCK RUNAWAY LANE</v>
          </cell>
          <cell r="AF228" t="str">
            <v>LKI Segment: 2005</v>
          </cell>
          <cell r="AL228" t="str">
            <v>RD</v>
          </cell>
          <cell r="CA228" t="str">
            <v>01-13283-M002-XH0309001</v>
          </cell>
        </row>
        <row r="229">
          <cell r="L229" t="str">
            <v>T4033.2</v>
          </cell>
          <cell r="M229">
            <v>1015661.03</v>
          </cell>
          <cell r="U229" t="str">
            <v>COQUIHALLA HIGHWAY NO 5</v>
          </cell>
          <cell r="AF229" t="str">
            <v>LKI Segment: 2005</v>
          </cell>
          <cell r="AL229" t="str">
            <v>HW</v>
          </cell>
          <cell r="CA229" t="str">
            <v>01-13283-M002-XH0309001</v>
          </cell>
        </row>
        <row r="230">
          <cell r="L230" t="str">
            <v>T4034.2</v>
          </cell>
          <cell r="M230">
            <v>1015672.95</v>
          </cell>
          <cell r="U230" t="str">
            <v>COQUIHALLA HIGHWAY NO 5</v>
          </cell>
          <cell r="AF230" t="str">
            <v>LKI Segment: 2000</v>
          </cell>
          <cell r="AL230" t="str">
            <v>HW</v>
          </cell>
          <cell r="CA230" t="str">
            <v>01-13283-M002-XH0309001</v>
          </cell>
        </row>
        <row r="231">
          <cell r="L231" t="str">
            <v>W1655.4</v>
          </cell>
          <cell r="M231">
            <v>1016061.96</v>
          </cell>
          <cell r="U231" t="str">
            <v>UNNAMED CHANNEL (BC-623)</v>
          </cell>
          <cell r="AF231" t="str">
            <v>S6</v>
          </cell>
          <cell r="AL231" t="str">
            <v>WC</v>
          </cell>
          <cell r="BY231" t="str">
            <v>Isolation if water present</v>
          </cell>
          <cell r="CA231" t="str">
            <v>01-13283-M002-PT610201</v>
          </cell>
        </row>
        <row r="232">
          <cell r="L232" t="str">
            <v>W1656.5</v>
          </cell>
          <cell r="M232">
            <v>1016152.26</v>
          </cell>
          <cell r="U232" t="str">
            <v>UNNAMED CHANNEL (SHYLOCK CREEK) (BC-624)</v>
          </cell>
          <cell r="AF232" t="str">
            <v>S5/S2</v>
          </cell>
          <cell r="AL232" t="str">
            <v>WC</v>
          </cell>
          <cell r="BY232" t="str">
            <v>Isolation with water quality monitoring (1)</v>
          </cell>
          <cell r="CA232" t="str">
            <v>01-13283-M002-XW0309501</v>
          </cell>
        </row>
        <row r="233">
          <cell r="L233" t="str">
            <v>P5445.0</v>
          </cell>
          <cell r="M233">
            <v>1016177.17</v>
          </cell>
          <cell r="U233" t="str">
            <v>TRANS MOUNTAIN RW PLAN KAP1004CG</v>
          </cell>
          <cell r="AF233" t="str">
            <v>ROW</v>
          </cell>
          <cell r="AL233" t="str">
            <v>ROW</v>
          </cell>
        </row>
        <row r="234">
          <cell r="L234" t="str">
            <v>P5446.0</v>
          </cell>
          <cell r="M234">
            <v>1016370.48</v>
          </cell>
          <cell r="U234" t="str">
            <v>TRANS MOUNTAIN RW PLAN KAP1004CG</v>
          </cell>
          <cell r="AF234" t="str">
            <v>ROW</v>
          </cell>
          <cell r="AL234" t="str">
            <v>ROW</v>
          </cell>
        </row>
        <row r="235">
          <cell r="L235" t="str">
            <v>P5972.0</v>
          </cell>
          <cell r="M235">
            <v>1016384.75</v>
          </cell>
          <cell r="U235" t="str">
            <v>CULVERT</v>
          </cell>
          <cell r="AF235" t="str">
            <v>BURIED PIPE</v>
          </cell>
          <cell r="AL235" t="str">
            <v>UN</v>
          </cell>
          <cell r="CA235" t="str">
            <v>01-13283-M002-XW0310001</v>
          </cell>
        </row>
        <row r="236">
          <cell r="L236" t="str">
            <v>W1657.3</v>
          </cell>
          <cell r="M236">
            <v>1016384.77</v>
          </cell>
          <cell r="U236" t="str">
            <v>UNNAMED CHANNEL (BC-625)</v>
          </cell>
          <cell r="AF236" t="str">
            <v>S3</v>
          </cell>
          <cell r="AL236" t="str">
            <v>WC</v>
          </cell>
          <cell r="BY236" t="str">
            <v>Isolation with fish salvage and water quality monitoring (1)</v>
          </cell>
          <cell r="CA236" t="str">
            <v>01-13283-M002-XW0310001</v>
          </cell>
        </row>
        <row r="237">
          <cell r="L237" t="str">
            <v>U4080.1</v>
          </cell>
          <cell r="M237">
            <v>1016420.36</v>
          </cell>
          <cell r="U237" t="str">
            <v>TELUS U/G FIBRE OPTIC COMMUNICATIONS CABLE</v>
          </cell>
          <cell r="AL237" t="str">
            <v>UC</v>
          </cell>
          <cell r="CA237" t="str">
            <v>01-13283-M002-XW0310001</v>
          </cell>
        </row>
        <row r="238">
          <cell r="L238" t="str">
            <v>P5444.0</v>
          </cell>
          <cell r="M238">
            <v>1016441.12</v>
          </cell>
          <cell r="U238" t="str">
            <v>TRANS MOUNTAIN PIPELINE CO. LTD. BURIED PIPE</v>
          </cell>
          <cell r="AF238" t="str">
            <v>CRUDE OIL PIPELINE</v>
          </cell>
          <cell r="AL238" t="str">
            <v>OL</v>
          </cell>
          <cell r="CA238" t="str">
            <v>01-13283-M002-PT620001</v>
          </cell>
        </row>
        <row r="239">
          <cell r="L239" t="str">
            <v>T5082.0</v>
          </cell>
          <cell r="M239">
            <v>1016448.5</v>
          </cell>
          <cell r="U239" t="str">
            <v>ROAD</v>
          </cell>
          <cell r="AL239" t="str">
            <v>RD</v>
          </cell>
          <cell r="CA239" t="str">
            <v>01-13283-M002-PT640001</v>
          </cell>
        </row>
        <row r="240">
          <cell r="L240" t="str">
            <v>T6106.0</v>
          </cell>
          <cell r="M240">
            <v>1016464.78</v>
          </cell>
          <cell r="U240" t="str">
            <v>ROAD</v>
          </cell>
          <cell r="AF240" t="str">
            <v>ROAD</v>
          </cell>
          <cell r="AL240" t="str">
            <v>RD</v>
          </cell>
          <cell r="CA240" t="str">
            <v>01-13283-M002-PT640001</v>
          </cell>
        </row>
        <row r="241">
          <cell r="L241" t="str">
            <v>W1658.3</v>
          </cell>
          <cell r="M241">
            <v>1016718.15</v>
          </cell>
          <cell r="U241" t="str">
            <v>UNNAMED CHANNEL (BC-626)</v>
          </cell>
          <cell r="AF241" t="str">
            <v>S6</v>
          </cell>
          <cell r="AL241" t="str">
            <v>WC</v>
          </cell>
          <cell r="BY241" t="str">
            <v>Isolation if water present</v>
          </cell>
          <cell r="CA241" t="str">
            <v>01-13283-M002-PT610201</v>
          </cell>
        </row>
        <row r="242">
          <cell r="L242" t="str">
            <v>P5973.0</v>
          </cell>
          <cell r="M242">
            <v>1016718.18</v>
          </cell>
          <cell r="U242" t="str">
            <v>CULVERT</v>
          </cell>
          <cell r="AF242" t="str">
            <v>BURIED PIPE</v>
          </cell>
          <cell r="AL242" t="str">
            <v>UN</v>
          </cell>
          <cell r="CA242" t="str">
            <v>01-13283-M002-PT620001</v>
          </cell>
        </row>
        <row r="243">
          <cell r="L243" t="str">
            <v>W1659.3</v>
          </cell>
          <cell r="M243">
            <v>1016817.19</v>
          </cell>
          <cell r="U243" t="str">
            <v>SHYLOCK CREEK 3 (BC-627)</v>
          </cell>
          <cell r="AF243" t="str">
            <v>S6</v>
          </cell>
          <cell r="AL243" t="str">
            <v>WC</v>
          </cell>
          <cell r="BY243" t="str">
            <v>Isolation if water present</v>
          </cell>
          <cell r="CA243" t="str">
            <v>01-13283-M002-PT610201</v>
          </cell>
        </row>
        <row r="244">
          <cell r="L244" t="str">
            <v>P5974.0</v>
          </cell>
          <cell r="M244">
            <v>1016968.04</v>
          </cell>
          <cell r="U244" t="str">
            <v>CULVERT</v>
          </cell>
          <cell r="AF244" t="str">
            <v>BURIED PIPE</v>
          </cell>
          <cell r="AL244" t="str">
            <v>UN</v>
          </cell>
          <cell r="CA244" t="str">
            <v>01-13283-M002-PT620001</v>
          </cell>
        </row>
        <row r="245">
          <cell r="L245" t="str">
            <v>W1660.3</v>
          </cell>
          <cell r="M245">
            <v>1016969.91</v>
          </cell>
          <cell r="U245" t="str">
            <v>SHYLOCK CREEK (BC-628)</v>
          </cell>
          <cell r="AF245" t="str">
            <v>S5</v>
          </cell>
          <cell r="AL245" t="str">
            <v>WC</v>
          </cell>
          <cell r="BY245" t="str">
            <v>Isolation if water present</v>
          </cell>
          <cell r="CA245" t="str">
            <v>01-13283-M002-PT610201</v>
          </cell>
        </row>
        <row r="246">
          <cell r="L246" t="str">
            <v>P5975.0</v>
          </cell>
          <cell r="M246">
            <v>1016969.98</v>
          </cell>
          <cell r="U246" t="str">
            <v>CULVERT</v>
          </cell>
          <cell r="AF246" t="str">
            <v>BURIED PIPE</v>
          </cell>
          <cell r="AL246" t="str">
            <v>UN</v>
          </cell>
          <cell r="CA246" t="str">
            <v>01-13283-M002-PT620001</v>
          </cell>
        </row>
        <row r="247">
          <cell r="L247" t="str">
            <v>T6107.0</v>
          </cell>
          <cell r="M247">
            <v>1016982.87</v>
          </cell>
          <cell r="U247" t="str">
            <v>ROAD</v>
          </cell>
          <cell r="AF247" t="str">
            <v>ROAD</v>
          </cell>
          <cell r="AL247" t="str">
            <v>RD</v>
          </cell>
          <cell r="CA247" t="str">
            <v>01-13283-M002-PT640001</v>
          </cell>
        </row>
        <row r="248">
          <cell r="L248" t="str">
            <v>T5059.0</v>
          </cell>
          <cell r="M248">
            <v>1017089.03</v>
          </cell>
          <cell r="U248" t="str">
            <v>ROAD</v>
          </cell>
          <cell r="AL248" t="str">
            <v>RD</v>
          </cell>
          <cell r="CA248" t="str">
            <v>01-13283-M002-PT640001</v>
          </cell>
        </row>
        <row r="249">
          <cell r="L249" t="str">
            <v>T5060.0</v>
          </cell>
          <cell r="M249">
            <v>1017382.89</v>
          </cell>
          <cell r="U249" t="str">
            <v>ROAD</v>
          </cell>
          <cell r="AL249" t="str">
            <v>RD</v>
          </cell>
          <cell r="CA249" t="str">
            <v>01-13283-M002-PT640001</v>
          </cell>
        </row>
        <row r="250">
          <cell r="L250" t="str">
            <v>T4038.3</v>
          </cell>
          <cell r="M250" t="str">
            <v>1017+384 + 146</v>
          </cell>
          <cell r="U250" t="str">
            <v>BC CROWN ROAD</v>
          </cell>
          <cell r="AL250" t="str">
            <v>RD</v>
          </cell>
          <cell r="CA250" t="str">
            <v>01-13283-M002-XW0312001</v>
          </cell>
        </row>
        <row r="251">
          <cell r="L251" t="str">
            <v>W1661.5</v>
          </cell>
          <cell r="M251" t="str">
            <v>1017+384 + 165</v>
          </cell>
          <cell r="U251" t="str">
            <v>LADNER CREEK (BC-629)</v>
          </cell>
          <cell r="AF251" t="str">
            <v>S2</v>
          </cell>
          <cell r="AL251" t="str">
            <v>WC</v>
          </cell>
          <cell r="BY251" t="str">
            <v>Isolation with fish salvage and water quality monitoring (1)</v>
          </cell>
          <cell r="CA251" t="str">
            <v>01-13283-M002-XW0312001</v>
          </cell>
        </row>
        <row r="252">
          <cell r="L252" t="str">
            <v>W5629.0</v>
          </cell>
          <cell r="M252">
            <v>1018249.45</v>
          </cell>
          <cell r="U252" t="str">
            <v>Unnamed Channel (BC-629a)</v>
          </cell>
          <cell r="AF252" t="str">
            <v>S6</v>
          </cell>
          <cell r="AL252" t="str">
            <v>WC</v>
          </cell>
          <cell r="BY252" t="str">
            <v>Isolation if water present / Open-cut if dry or frozen to bottom</v>
          </cell>
          <cell r="CA252" t="str">
            <v>01-13283-M002-PT610001</v>
          </cell>
        </row>
        <row r="253">
          <cell r="L253" t="str">
            <v>T5061.0</v>
          </cell>
          <cell r="M253">
            <v>1018311.19</v>
          </cell>
          <cell r="U253" t="str">
            <v>PRIVATE ROAD</v>
          </cell>
          <cell r="AL253" t="str">
            <v>RD</v>
          </cell>
          <cell r="CA253" t="str">
            <v>01-13283-M002-PT640001</v>
          </cell>
        </row>
        <row r="254">
          <cell r="L254" t="str">
            <v>W1662.3</v>
          </cell>
          <cell r="M254" t="str">
            <v>1018+316 + 60</v>
          </cell>
          <cell r="U254" t="str">
            <v>UNNAMED CHANNEL (BC-630)</v>
          </cell>
          <cell r="AF254" t="str">
            <v>S3</v>
          </cell>
          <cell r="AL254" t="str">
            <v>WC</v>
          </cell>
          <cell r="BY254" t="str">
            <v>Isolation with fish salvage and water quality monitoring (1)</v>
          </cell>
          <cell r="CA254" t="str">
            <v>01-13283-M002-XW0312501</v>
          </cell>
        </row>
        <row r="255">
          <cell r="L255" t="str">
            <v>T5064.0</v>
          </cell>
          <cell r="M255">
            <v>1018523.26</v>
          </cell>
          <cell r="U255" t="str">
            <v>ROAD</v>
          </cell>
          <cell r="AL255" t="str">
            <v>RD</v>
          </cell>
          <cell r="CA255" t="str">
            <v>01-13283-M002-PT640001</v>
          </cell>
        </row>
        <row r="256">
          <cell r="L256" t="str">
            <v>T5065.0</v>
          </cell>
          <cell r="M256">
            <v>1018681.53</v>
          </cell>
          <cell r="U256" t="str">
            <v>ROAD</v>
          </cell>
          <cell r="AL256" t="str">
            <v>RD</v>
          </cell>
          <cell r="CA256" t="str">
            <v>01-13283-M002-PT640001</v>
          </cell>
        </row>
        <row r="257">
          <cell r="L257" t="str">
            <v>T5066.0</v>
          </cell>
          <cell r="M257">
            <v>1018793.64</v>
          </cell>
          <cell r="U257" t="str">
            <v>ROAD</v>
          </cell>
          <cell r="AL257" t="str">
            <v>RD</v>
          </cell>
          <cell r="CA257" t="str">
            <v>01-13283-M002-PT640001</v>
          </cell>
        </row>
        <row r="258">
          <cell r="L258" t="str">
            <v>T5067.0</v>
          </cell>
          <cell r="M258">
            <v>1018898.23</v>
          </cell>
          <cell r="U258" t="str">
            <v>ROAD</v>
          </cell>
          <cell r="AL258" t="str">
            <v>RD</v>
          </cell>
          <cell r="CA258" t="str">
            <v>01-13283-M002-PT640001</v>
          </cell>
        </row>
        <row r="259">
          <cell r="L259" t="str">
            <v>W1663.4</v>
          </cell>
          <cell r="M259">
            <v>1019061.42</v>
          </cell>
          <cell r="U259" t="str">
            <v>COQUIHALLA RIVER (BC-631)</v>
          </cell>
          <cell r="AF259" t="str">
            <v>S1B</v>
          </cell>
          <cell r="AL259" t="str">
            <v>WC</v>
          </cell>
          <cell r="BY259" t="str">
            <v>Isolation with fish salvage and water quality monitoring during low flow (3)</v>
          </cell>
          <cell r="CA259" t="str">
            <v>01-13283-M002-XW0313001</v>
          </cell>
        </row>
        <row r="260">
          <cell r="L260" t="str">
            <v>P5977.0</v>
          </cell>
          <cell r="M260">
            <v>1019137.41</v>
          </cell>
          <cell r="U260" t="str">
            <v>SPECTRA ENERGY TRANSMISSION ROW</v>
          </cell>
          <cell r="AF260" t="str">
            <v>RIGHT OF WAY</v>
          </cell>
          <cell r="AL260" t="str">
            <v>ROW</v>
          </cell>
          <cell r="CA260" t="str">
            <v>01-13283-M002-XU0313501</v>
          </cell>
        </row>
        <row r="261">
          <cell r="L261" t="str">
            <v>T5052.0</v>
          </cell>
          <cell r="M261">
            <v>1019138.15</v>
          </cell>
          <cell r="U261" t="str">
            <v>ROAD</v>
          </cell>
          <cell r="AL261" t="str">
            <v>RD</v>
          </cell>
          <cell r="CA261" t="str">
            <v>01-13283-M002-XU0313501</v>
          </cell>
        </row>
        <row r="262">
          <cell r="L262" t="str">
            <v>U4083.0</v>
          </cell>
          <cell r="M262">
            <v>1019191.44</v>
          </cell>
          <cell r="U262" t="str">
            <v>TELUS U/G FIBRE OPTIC COMMUNICATIONS CABLE</v>
          </cell>
          <cell r="AL262" t="str">
            <v>UC</v>
          </cell>
          <cell r="CA262" t="str">
            <v>01-13283-M002-XU0313501</v>
          </cell>
        </row>
        <row r="263">
          <cell r="L263" t="str">
            <v>T4045.2</v>
          </cell>
          <cell r="M263">
            <v>1019205.11</v>
          </cell>
          <cell r="U263" t="str">
            <v>ROAD</v>
          </cell>
          <cell r="AL263" t="str">
            <v>RD</v>
          </cell>
          <cell r="CA263" t="str">
            <v>01-13283-M002-XU0313501</v>
          </cell>
        </row>
        <row r="264">
          <cell r="L264" t="str">
            <v>P3554.0</v>
          </cell>
          <cell r="M264">
            <v>1019215.04</v>
          </cell>
          <cell r="U264" t="str">
            <v>NPS 30 SPECTRA ENERGY TRANSMISSION BURIED PIPE</v>
          </cell>
          <cell r="AF264" t="str">
            <v>TRANSMISSION</v>
          </cell>
          <cell r="AL264" t="str">
            <v>GT</v>
          </cell>
          <cell r="CA264" t="str">
            <v>01-13283-M002-XU0313501</v>
          </cell>
        </row>
        <row r="265">
          <cell r="L265" t="str">
            <v>P3555.0</v>
          </cell>
          <cell r="M265">
            <v>1019219.83</v>
          </cell>
          <cell r="U265" t="str">
            <v>NPS 36 SPECTRA ENERGY TRANSMISSION BURIED PIPE</v>
          </cell>
          <cell r="AF265" t="str">
            <v>TRANSMISSION</v>
          </cell>
          <cell r="AL265" t="str">
            <v>GT</v>
          </cell>
          <cell r="CA265" t="str">
            <v>01-13283-M002-XU0313501</v>
          </cell>
        </row>
        <row r="266">
          <cell r="L266" t="str">
            <v>W5630.0</v>
          </cell>
          <cell r="M266">
            <v>1019459.05</v>
          </cell>
          <cell r="U266" t="str">
            <v>Unnamed Channel (BC-631a)</v>
          </cell>
          <cell r="AF266" t="str">
            <v>S6</v>
          </cell>
          <cell r="AL266" t="str">
            <v>WC</v>
          </cell>
          <cell r="BY266" t="str">
            <v>Isolation if water present / Open-cut if dry or frozen to bottom</v>
          </cell>
          <cell r="CA266" t="str">
            <v>01-13283-M002-PT610201</v>
          </cell>
        </row>
        <row r="267">
          <cell r="L267" t="str">
            <v>T4046.3</v>
          </cell>
          <cell r="M267">
            <v>1019795.89</v>
          </cell>
          <cell r="U267" t="str">
            <v>ROAD</v>
          </cell>
          <cell r="AL267" t="str">
            <v>RD</v>
          </cell>
          <cell r="CA267" t="str">
            <v>01-13283-M002-PT640301</v>
          </cell>
        </row>
        <row r="268">
          <cell r="L268" t="str">
            <v>T4047.1</v>
          </cell>
          <cell r="M268">
            <v>1020086.3</v>
          </cell>
          <cell r="U268" t="str">
            <v>DEWDNEY CREEK FSR - FSR 7995 01</v>
          </cell>
          <cell r="AF268" t="str">
            <v>Forest Service Road</v>
          </cell>
          <cell r="AL268" t="str">
            <v>RD</v>
          </cell>
          <cell r="CA268" t="str">
            <v>01-13283-M002-PT640801</v>
          </cell>
        </row>
        <row r="269">
          <cell r="L269" t="str">
            <v>T4048.4</v>
          </cell>
          <cell r="M269">
            <v>1020101.05</v>
          </cell>
          <cell r="U269" t="str">
            <v>DEWDNEY SIX FSR - FSR 7995 06</v>
          </cell>
          <cell r="AF269" t="str">
            <v>Forest Service Road</v>
          </cell>
          <cell r="AL269" t="str">
            <v>RD</v>
          </cell>
          <cell r="CA269" t="str">
            <v>01-13283-M002-PT640801</v>
          </cell>
        </row>
        <row r="270">
          <cell r="L270" t="str">
            <v>W1664.4</v>
          </cell>
          <cell r="M270" t="str">
            <v>1020+117 + 81</v>
          </cell>
          <cell r="U270" t="str">
            <v>DEWDNEY CREEK (BC-632)</v>
          </cell>
          <cell r="AF270" t="str">
            <v>S1B</v>
          </cell>
          <cell r="AL270" t="str">
            <v>WC</v>
          </cell>
          <cell r="BY270" t="str">
            <v>Isolation with fish salvage and water quality monitoring (1)</v>
          </cell>
          <cell r="CA270" t="str">
            <v>01-13283-M002-XW0314001</v>
          </cell>
        </row>
        <row r="271">
          <cell r="L271" t="str">
            <v>T4719.0</v>
          </cell>
          <cell r="M271">
            <v>1020452.31</v>
          </cell>
          <cell r="U271" t="str">
            <v>KAREN CREEK FSR - FSR 8240 01</v>
          </cell>
          <cell r="AF271" t="str">
            <v>Forest Service Road</v>
          </cell>
          <cell r="AL271" t="str">
            <v>RD</v>
          </cell>
          <cell r="CA271" t="str">
            <v>01-13283-M002-PT640801</v>
          </cell>
        </row>
        <row r="272">
          <cell r="L272" t="str">
            <v>T5103.0</v>
          </cell>
          <cell r="M272">
            <v>1020501.44</v>
          </cell>
          <cell r="U272" t="str">
            <v>ROAD</v>
          </cell>
          <cell r="AL272" t="str">
            <v>RD</v>
          </cell>
          <cell r="CA272" t="str">
            <v>01-13283-M002-PT640001</v>
          </cell>
        </row>
        <row r="273">
          <cell r="L273" t="str">
            <v>T5104.0</v>
          </cell>
          <cell r="M273">
            <v>1020515.84</v>
          </cell>
          <cell r="U273" t="str">
            <v>ROAD</v>
          </cell>
          <cell r="AL273" t="str">
            <v>RD</v>
          </cell>
          <cell r="CA273" t="str">
            <v>01-13283-M002-PT640001</v>
          </cell>
        </row>
        <row r="274">
          <cell r="L274" t="str">
            <v>T4049.1</v>
          </cell>
          <cell r="M274">
            <v>1020598.67</v>
          </cell>
          <cell r="U274" t="str">
            <v>KAREN CREEK FSR - FSR 8240 01</v>
          </cell>
          <cell r="AF274" t="str">
            <v>Forest Service Road</v>
          </cell>
          <cell r="AL274" t="str">
            <v>RD</v>
          </cell>
          <cell r="CA274" t="str">
            <v>01-13283-M002-PT640801</v>
          </cell>
        </row>
        <row r="275">
          <cell r="L275" t="str">
            <v>T5105.0</v>
          </cell>
          <cell r="M275">
            <v>1020755.04</v>
          </cell>
          <cell r="U275" t="str">
            <v>ROAD</v>
          </cell>
          <cell r="AL275" t="str">
            <v>RD</v>
          </cell>
          <cell r="CA275" t="str">
            <v>01-13283-M002-PT640001</v>
          </cell>
        </row>
        <row r="276">
          <cell r="L276" t="str">
            <v>U5464.0</v>
          </cell>
          <cell r="M276">
            <v>1020761.73</v>
          </cell>
          <cell r="U276" t="str">
            <v>TELUS U/G FIBRE OPTIC COMMUNICATIONS CABLE</v>
          </cell>
          <cell r="AL276" t="str">
            <v>UC</v>
          </cell>
          <cell r="CA276" t="str">
            <v>01-13283-M002-PT630001</v>
          </cell>
        </row>
        <row r="277">
          <cell r="L277" t="str">
            <v>W1665.2</v>
          </cell>
          <cell r="M277">
            <v>1021000.95</v>
          </cell>
          <cell r="U277" t="str">
            <v>UNNAMED DRAINAGE (BC-633)</v>
          </cell>
          <cell r="AF277" t="str">
            <v>NCD</v>
          </cell>
          <cell r="AL277" t="str">
            <v>WC</v>
          </cell>
          <cell r="BY277" t="str">
            <v>Isolation if water present</v>
          </cell>
          <cell r="CA277" t="str">
            <v>01-13283-M002-PT610201</v>
          </cell>
        </row>
        <row r="278">
          <cell r="L278" t="str">
            <v>T4052.1</v>
          </cell>
          <cell r="M278">
            <v>1021071.61</v>
          </cell>
          <cell r="U278" t="str">
            <v>KAREN CREEK FSR - FSR 8240 01</v>
          </cell>
          <cell r="AF278" t="str">
            <v>Forest Service Road</v>
          </cell>
          <cell r="AL278" t="str">
            <v>RD</v>
          </cell>
          <cell r="CA278" t="str">
            <v>01-13283-M002-PT640801</v>
          </cell>
        </row>
        <row r="279">
          <cell r="L279" t="str">
            <v>U5487.0</v>
          </cell>
          <cell r="M279">
            <v>1021397.01</v>
          </cell>
          <cell r="U279" t="str">
            <v>SPECTRA ENERGY CATHODIC PROTECTION GROUNDBED</v>
          </cell>
          <cell r="AL279" t="str">
            <v>UE</v>
          </cell>
          <cell r="CA279" t="str">
            <v>01-13283-M002-PT630001</v>
          </cell>
        </row>
        <row r="280">
          <cell r="L280" t="str">
            <v>T4054.1</v>
          </cell>
          <cell r="M280">
            <v>1021407.86</v>
          </cell>
          <cell r="U280" t="str">
            <v>TRAIL</v>
          </cell>
          <cell r="AL280" t="str">
            <v>RD</v>
          </cell>
          <cell r="CA280" t="str">
            <v>01-13283-M002-PT640301</v>
          </cell>
        </row>
        <row r="281">
          <cell r="L281" t="str">
            <v>W2098.1</v>
          </cell>
          <cell r="M281">
            <v>1021509.3</v>
          </cell>
          <cell r="U281" t="str">
            <v>UNNAMED CHANNEL (BC-633a)</v>
          </cell>
          <cell r="AF281" t="str">
            <v>S3</v>
          </cell>
          <cell r="AL281" t="str">
            <v>WC</v>
          </cell>
          <cell r="BY281" t="str">
            <v>Isolation with fish salvage and water quality monitoring if flowing</v>
          </cell>
          <cell r="CA281" t="str">
            <v>01-13283-M002-PT610201</v>
          </cell>
        </row>
        <row r="282">
          <cell r="L282" t="str">
            <v>W2099.1</v>
          </cell>
          <cell r="M282">
            <v>1021560.31</v>
          </cell>
          <cell r="U282" t="str">
            <v>UNNAMED CHANNEL (BC-633b)</v>
          </cell>
          <cell r="AF282" t="str">
            <v>S3</v>
          </cell>
          <cell r="AL282" t="str">
            <v>WC</v>
          </cell>
          <cell r="BY282" t="str">
            <v>Isolation with fish salvage and water quality monitoring if flowing (1)</v>
          </cell>
          <cell r="CA282" t="str">
            <v>01-13283-M002-PT610201</v>
          </cell>
        </row>
        <row r="283">
          <cell r="L283" t="str">
            <v>W5960.0</v>
          </cell>
          <cell r="M283">
            <v>1021638.34</v>
          </cell>
          <cell r="U283" t="str">
            <v>UNNAMED CHANNEL (BC-633c)</v>
          </cell>
          <cell r="AF283" t="str">
            <v>S3*</v>
          </cell>
          <cell r="AL283" t="str">
            <v>WC</v>
          </cell>
          <cell r="BY283" t="str">
            <v>Isolation with fish salvage if flowing / Open-cut if dry or frozen to bottom</v>
          </cell>
          <cell r="CA283" t="str">
            <v>01-13283-M002-PT610201</v>
          </cell>
        </row>
        <row r="284">
          <cell r="L284" t="str">
            <v>W1666.4</v>
          </cell>
          <cell r="M284">
            <v>1021786.88</v>
          </cell>
          <cell r="U284" t="str">
            <v>KAREN CREEK (BC-634)</v>
          </cell>
          <cell r="AF284" t="str">
            <v>S2</v>
          </cell>
          <cell r="AL284" t="str">
            <v>WC</v>
          </cell>
          <cell r="BY284" t="str">
            <v>Isolation with fish salvage and water quality monitoring (1)</v>
          </cell>
          <cell r="CA284" t="str">
            <v>01-13283-M002-XW0315001</v>
          </cell>
        </row>
        <row r="285">
          <cell r="L285" t="str">
            <v>U5465.0</v>
          </cell>
          <cell r="M285">
            <v>1021810.56</v>
          </cell>
          <cell r="U285" t="str">
            <v>TELUS U/G FIBRE OPTIC COMMUNICATIONS CABLE</v>
          </cell>
          <cell r="AL285" t="str">
            <v>UC</v>
          </cell>
          <cell r="CA285" t="str">
            <v>01-13283-M002-PT630001</v>
          </cell>
        </row>
        <row r="286">
          <cell r="L286" t="str">
            <v>W2100.1</v>
          </cell>
          <cell r="M286">
            <v>1021881.89</v>
          </cell>
          <cell r="U286" t="str">
            <v>UNNAMED DRAINAGE (BC-634a)</v>
          </cell>
          <cell r="AF286" t="str">
            <v>NCD</v>
          </cell>
          <cell r="AL286" t="str">
            <v>WC</v>
          </cell>
          <cell r="BY286" t="str">
            <v>Isolation if water present</v>
          </cell>
          <cell r="CA286" t="str">
            <v>01-13283-M002-PT610201</v>
          </cell>
        </row>
        <row r="287">
          <cell r="L287" t="str">
            <v>W5631.0</v>
          </cell>
          <cell r="M287">
            <v>1022105.88</v>
          </cell>
          <cell r="U287" t="str">
            <v>Unnamed Drainage (BC-634b)</v>
          </cell>
          <cell r="AF287" t="str">
            <v>NCD</v>
          </cell>
          <cell r="AL287" t="str">
            <v>WC</v>
          </cell>
          <cell r="BY287" t="str">
            <v>Isolation if water present / Open-cut if dry or frozen to bottom</v>
          </cell>
          <cell r="CA287" t="str">
            <v>01-13283-M002-PT610201</v>
          </cell>
        </row>
        <row r="288">
          <cell r="L288" t="str">
            <v>T4936.0</v>
          </cell>
          <cell r="M288">
            <v>1022259.46</v>
          </cell>
          <cell r="U288" t="str">
            <v>ROAD</v>
          </cell>
          <cell r="AL288" t="str">
            <v>RD</v>
          </cell>
          <cell r="CA288" t="str">
            <v>01-13283-M002-PT640301</v>
          </cell>
        </row>
        <row r="289">
          <cell r="L289" t="str">
            <v>W5632.0</v>
          </cell>
          <cell r="M289">
            <v>1022329.33</v>
          </cell>
          <cell r="U289" t="str">
            <v>Unnamed Drainage (BC-634c)</v>
          </cell>
          <cell r="AF289" t="str">
            <v>NCD</v>
          </cell>
          <cell r="AL289" t="str">
            <v>WC</v>
          </cell>
          <cell r="BY289" t="str">
            <v>Isolation if water present / Open-cut if dry or frozen to bottom</v>
          </cell>
          <cell r="CA289" t="str">
            <v>01-13283-M002-PT610201</v>
          </cell>
        </row>
        <row r="290">
          <cell r="L290" t="str">
            <v>T4911.0</v>
          </cell>
          <cell r="M290">
            <v>1022360.54</v>
          </cell>
          <cell r="U290" t="str">
            <v>ROAD</v>
          </cell>
          <cell r="AL290" t="str">
            <v>RD</v>
          </cell>
          <cell r="CA290" t="str">
            <v>01-13283-M002-PT640301</v>
          </cell>
        </row>
        <row r="291">
          <cell r="L291" t="str">
            <v>W5633.0</v>
          </cell>
          <cell r="M291">
            <v>1022421.18</v>
          </cell>
          <cell r="U291" t="str">
            <v>Unnamed Drainage (BC-634d)</v>
          </cell>
          <cell r="AF291" t="str">
            <v>NCD</v>
          </cell>
          <cell r="AL291" t="str">
            <v>WC</v>
          </cell>
          <cell r="BY291" t="str">
            <v>Isolation if water present / Open-cut if dry or frozen to bottom</v>
          </cell>
          <cell r="CA291" t="str">
            <v>01-13283-M002-PT610201</v>
          </cell>
        </row>
        <row r="292">
          <cell r="L292" t="str">
            <v>T4699.0</v>
          </cell>
          <cell r="M292">
            <v>1022502.35</v>
          </cell>
          <cell r="U292" t="str">
            <v>ROAD</v>
          </cell>
          <cell r="AL292" t="str">
            <v>RD</v>
          </cell>
          <cell r="CA292" t="str">
            <v>01-13283-M002-PT640301</v>
          </cell>
        </row>
        <row r="293">
          <cell r="L293" t="str">
            <v>W5634.0</v>
          </cell>
          <cell r="M293">
            <v>1022503.56</v>
          </cell>
          <cell r="U293" t="str">
            <v>Unnamed Channel (BC-634e)</v>
          </cell>
          <cell r="AF293" t="str">
            <v>S6</v>
          </cell>
          <cell r="AL293" t="str">
            <v>WC</v>
          </cell>
          <cell r="BY293" t="str">
            <v>Isolation if water present / Open-cut if dry or frozen to bottom</v>
          </cell>
          <cell r="CA293" t="str">
            <v>01-13283-M002-PT610201</v>
          </cell>
        </row>
        <row r="294">
          <cell r="L294" t="str">
            <v>T4912.0</v>
          </cell>
          <cell r="M294">
            <v>1022539.51</v>
          </cell>
          <cell r="U294" t="str">
            <v>ROAD</v>
          </cell>
          <cell r="AL294" t="str">
            <v>RD</v>
          </cell>
          <cell r="CA294" t="str">
            <v>01-13283-M002-PT640301</v>
          </cell>
        </row>
        <row r="295">
          <cell r="L295" t="str">
            <v>W5635.0</v>
          </cell>
          <cell r="M295">
            <v>1022645.34</v>
          </cell>
          <cell r="U295" t="str">
            <v>Unnamed Channel (BC-634f)</v>
          </cell>
          <cell r="AF295" t="str">
            <v>S6</v>
          </cell>
          <cell r="AL295" t="str">
            <v>WC</v>
          </cell>
          <cell r="BY295" t="str">
            <v>Isolation if water present / Open-cut if dry or frozen to bottom</v>
          </cell>
          <cell r="CA295" t="str">
            <v>01-13283-M002-PT610201</v>
          </cell>
        </row>
        <row r="296">
          <cell r="L296" t="str">
            <v>W5636.0</v>
          </cell>
          <cell r="M296">
            <v>1022743.5</v>
          </cell>
          <cell r="U296" t="str">
            <v>Unnamed Drainage (BC-634g)</v>
          </cell>
          <cell r="AF296" t="str">
            <v>NCD</v>
          </cell>
          <cell r="AL296" t="str">
            <v>WC</v>
          </cell>
          <cell r="BY296" t="str">
            <v>Isolation if water present / Open-cut if dry or frozen to bottom</v>
          </cell>
          <cell r="CA296" t="str">
            <v>01-13283-M002-PT610201</v>
          </cell>
        </row>
        <row r="297">
          <cell r="L297" t="str">
            <v>W5637.0</v>
          </cell>
          <cell r="M297" t="str">
            <v>1022+787 + 2</v>
          </cell>
          <cell r="U297" t="str">
            <v>Unnamed Drainage (BC-634h)</v>
          </cell>
          <cell r="AF297" t="str">
            <v>NCD</v>
          </cell>
          <cell r="AL297" t="str">
            <v>WC</v>
          </cell>
          <cell r="BY297" t="str">
            <v>Isolation if water present / Open-cut if dry or frozen to bottom</v>
          </cell>
          <cell r="CA297" t="str">
            <v>01-13283-M002-PT610201</v>
          </cell>
        </row>
        <row r="298">
          <cell r="L298" t="str">
            <v>W5638.0</v>
          </cell>
          <cell r="M298" t="str">
            <v>1022+787 + 46</v>
          </cell>
          <cell r="U298" t="str">
            <v>Unnamed Drainage (BC-634i)</v>
          </cell>
          <cell r="AF298" t="str">
            <v>NCD</v>
          </cell>
          <cell r="AL298" t="str">
            <v>WC</v>
          </cell>
          <cell r="BY298" t="str">
            <v>Isolation if water present / Open-cut if dry or frozen to bottom</v>
          </cell>
          <cell r="CA298" t="str">
            <v>01-13283-M002-PT610201</v>
          </cell>
        </row>
        <row r="299">
          <cell r="L299" t="str">
            <v>T4055.1</v>
          </cell>
          <cell r="M299" t="str">
            <v>1022+787 + 63</v>
          </cell>
          <cell r="U299" t="str">
            <v>ROAD</v>
          </cell>
          <cell r="AL299" t="str">
            <v>RD</v>
          </cell>
          <cell r="CA299" t="str">
            <v>01-13283-M002-PT640301</v>
          </cell>
        </row>
        <row r="300">
          <cell r="L300" t="str">
            <v>W1667.4</v>
          </cell>
          <cell r="M300" t="str">
            <v>1022+787 + 93</v>
          </cell>
          <cell r="U300" t="str">
            <v>UNNAMED CHANNEL (BC-635)</v>
          </cell>
          <cell r="AF300" t="str">
            <v>S3</v>
          </cell>
          <cell r="AL300" t="str">
            <v>WC</v>
          </cell>
          <cell r="BY300" t="str">
            <v>Isolation with fish salvage and water quality monitoring (1)</v>
          </cell>
          <cell r="CA300" t="str">
            <v>01-13283-M002-XW0316001</v>
          </cell>
        </row>
        <row r="301">
          <cell r="L301" t="str">
            <v>W5639.0</v>
          </cell>
          <cell r="M301" t="str">
            <v>1022+787 + 147</v>
          </cell>
          <cell r="U301" t="str">
            <v>Unnamed Drainage (BC-635.1)</v>
          </cell>
          <cell r="AF301" t="str">
            <v>NCD</v>
          </cell>
          <cell r="AL301" t="str">
            <v>WC</v>
          </cell>
          <cell r="BY301" t="str">
            <v>Isolation if water present / Open-cut if dry or frozen to bottom</v>
          </cell>
          <cell r="CA301" t="str">
            <v>01-13283-M002-PT610201</v>
          </cell>
        </row>
        <row r="302">
          <cell r="L302" t="str">
            <v>W5640.0</v>
          </cell>
          <cell r="M302">
            <v>1023075.17</v>
          </cell>
          <cell r="U302" t="str">
            <v>Unnamed Drainage (BC-635.2)</v>
          </cell>
          <cell r="AF302" t="str">
            <v>NCD</v>
          </cell>
          <cell r="AL302" t="str">
            <v>WC</v>
          </cell>
          <cell r="BY302" t="str">
            <v>Isolation if water present / Open-cut if dry or frozen to bottom</v>
          </cell>
          <cell r="CA302" t="str">
            <v>01-13283-M002-PT610201</v>
          </cell>
        </row>
        <row r="303">
          <cell r="L303" t="str">
            <v>W5641.0</v>
          </cell>
          <cell r="M303">
            <v>1023128.78</v>
          </cell>
          <cell r="U303" t="str">
            <v>Unnamed Drainage (BC-635.3)</v>
          </cell>
          <cell r="AF303" t="str">
            <v>NCD</v>
          </cell>
          <cell r="AL303" t="str">
            <v>WC</v>
          </cell>
          <cell r="BY303" t="str">
            <v>Isolation if water present / Open-cut if dry or frozen to bottom</v>
          </cell>
          <cell r="CA303" t="str">
            <v>01-13283-M002-PT610201</v>
          </cell>
        </row>
        <row r="304">
          <cell r="L304" t="str">
            <v>W5642.0</v>
          </cell>
          <cell r="M304">
            <v>1023260.02</v>
          </cell>
          <cell r="U304" t="str">
            <v>Unnamed Drainage (BC-635.4)</v>
          </cell>
          <cell r="AF304" t="str">
            <v>NCD</v>
          </cell>
          <cell r="AL304" t="str">
            <v>WC</v>
          </cell>
          <cell r="BY304" t="str">
            <v>Isolation if water present / Open-cut if dry or frozen to bottom</v>
          </cell>
          <cell r="CA304" t="str">
            <v>01-13283-M002-PT610201</v>
          </cell>
        </row>
        <row r="305">
          <cell r="L305" t="str">
            <v>W5643.0</v>
          </cell>
          <cell r="M305">
            <v>1023748.57</v>
          </cell>
          <cell r="U305" t="str">
            <v>Unnamed Channel (BC-635a.1)</v>
          </cell>
          <cell r="AF305" t="str">
            <v>S4*</v>
          </cell>
          <cell r="AL305" t="str">
            <v>WC</v>
          </cell>
          <cell r="BY305" t="str">
            <v>Isolation with fish salvage and water quality monitoring if flowing (1) / Open-cut if dry or frozen to bottom</v>
          </cell>
          <cell r="CA305" t="str">
            <v>01-13283-M002-PT610201</v>
          </cell>
        </row>
        <row r="306">
          <cell r="L306" t="str">
            <v>W5644.0</v>
          </cell>
          <cell r="M306">
            <v>1023789.07</v>
          </cell>
          <cell r="U306" t="str">
            <v>Unnamed Channel (BC-635a)</v>
          </cell>
          <cell r="AF306" t="str">
            <v>S3</v>
          </cell>
          <cell r="AL306" t="str">
            <v>WC</v>
          </cell>
          <cell r="BY306" t="str">
            <v>Isolation with fish salvage and water quality monitoring (1)</v>
          </cell>
          <cell r="CA306" t="str">
            <v>01-13283-M002-PT610201</v>
          </cell>
        </row>
        <row r="307">
          <cell r="L307" t="str">
            <v>T4056.2</v>
          </cell>
          <cell r="M307">
            <v>1023796.74</v>
          </cell>
          <cell r="U307" t="str">
            <v>FSR 7004 01</v>
          </cell>
          <cell r="AF307" t="str">
            <v>Forest Service Road</v>
          </cell>
          <cell r="AL307" t="str">
            <v>RD</v>
          </cell>
          <cell r="CA307" t="str">
            <v>01-13283-M002-PT640801</v>
          </cell>
        </row>
        <row r="308">
          <cell r="L308" t="str">
            <v>W1668.4</v>
          </cell>
          <cell r="M308">
            <v>1023946.89</v>
          </cell>
          <cell r="U308" t="str">
            <v>COQUIHALLA RIVER (BC-636)</v>
          </cell>
          <cell r="AF308" t="str">
            <v>S1B</v>
          </cell>
          <cell r="AL308" t="str">
            <v>WC</v>
          </cell>
          <cell r="BY308" t="str">
            <v>Isolation with fish salvage and water quality monitoring during low flow (3)</v>
          </cell>
          <cell r="CA308" t="str">
            <v>01-13283-M002-XW0317001</v>
          </cell>
        </row>
        <row r="309">
          <cell r="L309" t="str">
            <v>T4057.2</v>
          </cell>
          <cell r="M309" t="str">
            <v>1024+009 + 65</v>
          </cell>
          <cell r="U309" t="str">
            <v>DIRT ROAD</v>
          </cell>
          <cell r="AF309" t="str">
            <v>UNDEVELOPED</v>
          </cell>
          <cell r="AL309" t="str">
            <v>RD</v>
          </cell>
          <cell r="CA309" t="str">
            <v>01-13283-M002-XU0317501</v>
          </cell>
        </row>
        <row r="310">
          <cell r="L310" t="str">
            <v>P4042.0</v>
          </cell>
          <cell r="M310" t="str">
            <v>1024+009 + 97</v>
          </cell>
          <cell r="U310" t="str">
            <v>NPS 36 SPECTRA ENERGY TRANSMISSION BURIED PIPE</v>
          </cell>
          <cell r="AF310" t="str">
            <v>FOREIGN PIPELINE</v>
          </cell>
          <cell r="AL310" t="str">
            <v>UN</v>
          </cell>
          <cell r="CA310" t="str">
            <v>01-13283-M002-XU0317501</v>
          </cell>
        </row>
        <row r="311">
          <cell r="L311" t="str">
            <v>P4005.0</v>
          </cell>
          <cell r="M311" t="str">
            <v>1024+009 + 102</v>
          </cell>
          <cell r="U311" t="str">
            <v>NPS 30 SPECTRA ENERGY TRANSMISSION BURIED PIPE</v>
          </cell>
          <cell r="AF311" t="str">
            <v>FOREIGN PIPELINE</v>
          </cell>
          <cell r="AL311" t="str">
            <v>UN</v>
          </cell>
          <cell r="CA311" t="str">
            <v>01-13283-M002-XU0317501</v>
          </cell>
        </row>
        <row r="312">
          <cell r="L312" t="str">
            <v>P3556.1</v>
          </cell>
          <cell r="M312" t="str">
            <v>1024+009 + 154</v>
          </cell>
          <cell r="U312" t="str">
            <v>NPS 36 SPECTRA ENERGY TRANSMISSION BURIED PIPE</v>
          </cell>
          <cell r="AF312" t="str">
            <v>TRANSMISSION</v>
          </cell>
          <cell r="AL312" t="str">
            <v>GT</v>
          </cell>
          <cell r="CA312" t="str">
            <v>01-13283-M002-XU0317501</v>
          </cell>
        </row>
        <row r="313">
          <cell r="L313" t="str">
            <v>P3557.1</v>
          </cell>
          <cell r="M313" t="str">
            <v>1024+009 + 175</v>
          </cell>
          <cell r="U313" t="str">
            <v>NPS 30 SPECTRA ENERGY TRANSMISSION BURIED PIPE</v>
          </cell>
          <cell r="AF313" t="str">
            <v>TRANSMISSION</v>
          </cell>
          <cell r="AL313" t="str">
            <v>GT</v>
          </cell>
          <cell r="CA313" t="str">
            <v>01-13283-M002-XU0317501</v>
          </cell>
        </row>
        <row r="314">
          <cell r="L314" t="str">
            <v>T4058.3</v>
          </cell>
          <cell r="M314" t="str">
            <v>1024+009 + 315</v>
          </cell>
          <cell r="U314" t="str">
            <v>COQUIHALLA HIGHWAY NO 5</v>
          </cell>
          <cell r="AF314" t="str">
            <v>LKI Segment: 2000</v>
          </cell>
          <cell r="AL314" t="str">
            <v>HW</v>
          </cell>
          <cell r="CA314" t="str">
            <v>01-13283-M002-XH0318001</v>
          </cell>
        </row>
        <row r="315">
          <cell r="L315" t="str">
            <v>T4059.3</v>
          </cell>
          <cell r="M315" t="str">
            <v>1024+009 + 346</v>
          </cell>
          <cell r="U315" t="str">
            <v>COQUIHALLA HIGHWAY NO 5</v>
          </cell>
          <cell r="AF315" t="str">
            <v>LKI Segment: 2005</v>
          </cell>
          <cell r="AL315" t="str">
            <v>HW</v>
          </cell>
          <cell r="CA315" t="str">
            <v>01-13283-M002-XH0318001</v>
          </cell>
        </row>
        <row r="316">
          <cell r="L316" t="str">
            <v>U4100.1</v>
          </cell>
          <cell r="M316" t="str">
            <v>1024+009 + 370</v>
          </cell>
          <cell r="U316" t="str">
            <v>BC HYDRO O/H DISTRIBUTION</v>
          </cell>
          <cell r="AF316" t="str">
            <v>DISTRIBUTION</v>
          </cell>
          <cell r="AL316" t="str">
            <v>OE</v>
          </cell>
          <cell r="CA316" t="str">
            <v>01-13283-M002-XH0318001</v>
          </cell>
        </row>
        <row r="317">
          <cell r="L317" t="str">
            <v>U5331.0</v>
          </cell>
          <cell r="M317" t="str">
            <v>1024+009 + 370</v>
          </cell>
          <cell r="U317" t="str">
            <v>TELUS O/H COMMUNICATIONS CABLE</v>
          </cell>
          <cell r="AF317" t="str">
            <v>O/H COMMUNICATION CABLE</v>
          </cell>
          <cell r="AL317" t="str">
            <v>OC</v>
          </cell>
          <cell r="CA317" t="str">
            <v>01-13283-M002-XH0318001</v>
          </cell>
        </row>
        <row r="318">
          <cell r="L318" t="str">
            <v>U4101.2</v>
          </cell>
          <cell r="M318" t="str">
            <v>1024+009 + 377</v>
          </cell>
          <cell r="U318" t="str">
            <v>TELUS U/G FIBRE OPTIC COMMUNICATIONS CABLE</v>
          </cell>
          <cell r="AL318" t="str">
            <v>UC</v>
          </cell>
          <cell r="CA318" t="str">
            <v>01-13283-M002-XH0318001</v>
          </cell>
        </row>
        <row r="319">
          <cell r="L319" t="str">
            <v>T5099.0</v>
          </cell>
          <cell r="M319">
            <v>1024499.14</v>
          </cell>
          <cell r="U319" t="str">
            <v>ROAD</v>
          </cell>
          <cell r="AL319" t="str">
            <v>RD</v>
          </cell>
          <cell r="CA319" t="str">
            <v>01-13283-M002-PT640001</v>
          </cell>
        </row>
        <row r="320">
          <cell r="L320" t="str">
            <v>W1669.4</v>
          </cell>
          <cell r="M320">
            <v>1024813.92</v>
          </cell>
          <cell r="U320" t="str">
            <v>UNNAMED DRAINAGE (BC-637)</v>
          </cell>
          <cell r="AF320" t="str">
            <v>NCD</v>
          </cell>
          <cell r="AL320" t="str">
            <v>WC</v>
          </cell>
          <cell r="BY320" t="str">
            <v>Isolation if water present</v>
          </cell>
          <cell r="CA320" t="str">
            <v>01-13283-M002-PT610301</v>
          </cell>
        </row>
        <row r="321">
          <cell r="L321" t="str">
            <v>T5068.0</v>
          </cell>
          <cell r="M321">
            <v>1025044.03</v>
          </cell>
          <cell r="U321" t="str">
            <v>TRANS MOUNTAIN VALVE SITE ACCESS ROAD</v>
          </cell>
          <cell r="AL321" t="str">
            <v>RD</v>
          </cell>
          <cell r="CA321" t="str">
            <v>01-13283-M002-PT640001</v>
          </cell>
        </row>
        <row r="322">
          <cell r="L322" t="str">
            <v>U5466.0</v>
          </cell>
          <cell r="M322">
            <v>1025256.55</v>
          </cell>
          <cell r="U322" t="str">
            <v>BC HYDRO O/H DISTRIBUTION</v>
          </cell>
          <cell r="AF322" t="str">
            <v>DISTRIBUTION</v>
          </cell>
          <cell r="AL322" t="str">
            <v>OE</v>
          </cell>
          <cell r="CA322" t="str">
            <v>01-13283-M002-PT130101</v>
          </cell>
        </row>
        <row r="323">
          <cell r="L323" t="str">
            <v>T5069.0</v>
          </cell>
          <cell r="M323">
            <v>1025267.87</v>
          </cell>
          <cell r="U323" t="str">
            <v>TRANS MOUNTAIN VALVE SITE ACCESS ROAD</v>
          </cell>
          <cell r="AL323" t="str">
            <v>RD</v>
          </cell>
          <cell r="CA323" t="str">
            <v>01-13283-M002-PT640001</v>
          </cell>
        </row>
        <row r="324">
          <cell r="L324" t="str">
            <v>T5070.0</v>
          </cell>
          <cell r="M324">
            <v>1025282.91</v>
          </cell>
          <cell r="U324" t="str">
            <v>ROAD</v>
          </cell>
          <cell r="AL324" t="str">
            <v>RD</v>
          </cell>
          <cell r="CA324" t="str">
            <v>01-13283-M002-PT640001</v>
          </cell>
        </row>
        <row r="325">
          <cell r="L325" t="str">
            <v>T5071.0</v>
          </cell>
          <cell r="M325">
            <v>1025430.41</v>
          </cell>
          <cell r="U325" t="str">
            <v>ROAD</v>
          </cell>
          <cell r="AL325" t="str">
            <v>RD</v>
          </cell>
          <cell r="CA325" t="str">
            <v>01-13283-M002-PT640001</v>
          </cell>
        </row>
        <row r="326">
          <cell r="L326" t="str">
            <v>T5072.0</v>
          </cell>
          <cell r="M326">
            <v>1025522.57</v>
          </cell>
          <cell r="U326" t="str">
            <v>ROAD</v>
          </cell>
          <cell r="AL326" t="str">
            <v>RD</v>
          </cell>
          <cell r="CA326" t="str">
            <v>01-13283-M002-PT640001</v>
          </cell>
        </row>
        <row r="327">
          <cell r="L327" t="str">
            <v>T5073.0</v>
          </cell>
          <cell r="M327">
            <v>1025680.92</v>
          </cell>
          <cell r="U327" t="str">
            <v>ROAD</v>
          </cell>
          <cell r="AL327" t="str">
            <v>RD</v>
          </cell>
          <cell r="CA327" t="str">
            <v>01-13283-M002-PT640001</v>
          </cell>
        </row>
        <row r="328">
          <cell r="L328" t="str">
            <v>T5074.0</v>
          </cell>
          <cell r="M328">
            <v>1025725.46</v>
          </cell>
          <cell r="U328" t="str">
            <v>ROAD</v>
          </cell>
          <cell r="AL328" t="str">
            <v>RD</v>
          </cell>
          <cell r="CA328" t="str">
            <v>01-13283-M002-PT640001</v>
          </cell>
        </row>
        <row r="329">
          <cell r="L329" t="str">
            <v>T4068.3</v>
          </cell>
          <cell r="M329">
            <v>1025821.34</v>
          </cell>
          <cell r="U329" t="str">
            <v>COQUIHALLA HIGHWAY NO 5</v>
          </cell>
          <cell r="AF329" t="str">
            <v>LKI Segment: 2005</v>
          </cell>
          <cell r="AL329" t="str">
            <v>HW</v>
          </cell>
          <cell r="CA329" t="str">
            <v>01-13283-M002-XH0319001</v>
          </cell>
        </row>
        <row r="330">
          <cell r="L330" t="str">
            <v>T4069.3</v>
          </cell>
          <cell r="M330">
            <v>1025831.92</v>
          </cell>
          <cell r="U330" t="str">
            <v>COQUIHALLA HIGHWAY NO 5</v>
          </cell>
          <cell r="AF330" t="str">
            <v>LKI Segment: 2000</v>
          </cell>
          <cell r="AL330" t="str">
            <v>HW</v>
          </cell>
          <cell r="CA330" t="str">
            <v>01-13283-M002-XH0319001</v>
          </cell>
        </row>
        <row r="331">
          <cell r="L331" t="str">
            <v>T4070.0</v>
          </cell>
          <cell r="M331">
            <v>1025844.5</v>
          </cell>
          <cell r="U331" t="str">
            <v>MOTI DIRT ROAD</v>
          </cell>
          <cell r="AF331" t="str">
            <v>ROAD</v>
          </cell>
          <cell r="AL331" t="str">
            <v>RD</v>
          </cell>
          <cell r="CA331" t="str">
            <v>01-13283-M002-XH0319001</v>
          </cell>
        </row>
        <row r="332">
          <cell r="L332" t="str">
            <v>T4071.0</v>
          </cell>
          <cell r="M332">
            <v>1025906.97</v>
          </cell>
          <cell r="U332" t="str">
            <v>BC CROWN DIRT ROAD</v>
          </cell>
          <cell r="AF332" t="str">
            <v>ROAD</v>
          </cell>
          <cell r="AL332" t="str">
            <v>RD</v>
          </cell>
          <cell r="CA332" t="str">
            <v>01-13283-M002-PT640801</v>
          </cell>
        </row>
        <row r="333">
          <cell r="L333" t="str">
            <v>T5053.0</v>
          </cell>
          <cell r="M333">
            <v>1025923.61</v>
          </cell>
          <cell r="U333" t="str">
            <v>ROAD</v>
          </cell>
          <cell r="AL333" t="str">
            <v>RD</v>
          </cell>
          <cell r="CA333" t="str">
            <v>01-13283-M002-PT640001</v>
          </cell>
        </row>
        <row r="334">
          <cell r="L334" t="str">
            <v>T5054.0</v>
          </cell>
          <cell r="M334">
            <v>1026000.88</v>
          </cell>
          <cell r="U334" t="str">
            <v>ROAD</v>
          </cell>
          <cell r="AL334" t="str">
            <v>RD</v>
          </cell>
          <cell r="CA334" t="str">
            <v>01-13283-M002-PT640001</v>
          </cell>
        </row>
        <row r="335">
          <cell r="L335" t="str">
            <v>T5055.0</v>
          </cell>
          <cell r="M335">
            <v>1026057.51</v>
          </cell>
          <cell r="U335" t="str">
            <v>ROAD</v>
          </cell>
          <cell r="AL335" t="str">
            <v>RD</v>
          </cell>
          <cell r="CA335" t="str">
            <v>01-13283-M002-PT640001</v>
          </cell>
        </row>
        <row r="336">
          <cell r="L336" t="str">
            <v>W1671.4</v>
          </cell>
          <cell r="M336">
            <v>1026191.83</v>
          </cell>
          <cell r="U336" t="str">
            <v>COQUIHALLA RIVER (BC-639)</v>
          </cell>
          <cell r="AF336" t="str">
            <v>S1B</v>
          </cell>
          <cell r="AL336" t="str">
            <v>WC</v>
          </cell>
          <cell r="BY336" t="str">
            <v>Isolation with fish salvage and water quality monitoring during low flow (3)</v>
          </cell>
          <cell r="CA336" t="str">
            <v>01-13283-M002-XW0320001</v>
          </cell>
        </row>
        <row r="337">
          <cell r="L337" t="str">
            <v>T5033.0</v>
          </cell>
          <cell r="M337">
            <v>1026431.89</v>
          </cell>
          <cell r="U337" t="str">
            <v>PUBLIC ACCESS ROAD</v>
          </cell>
          <cell r="AF337" t="str">
            <v>ROAD</v>
          </cell>
          <cell r="AL337" t="str">
            <v>RD</v>
          </cell>
          <cell r="CA337" t="str">
            <v>01-13283-M002-XU0320501</v>
          </cell>
        </row>
        <row r="338">
          <cell r="L338" t="str">
            <v>P3560.1</v>
          </cell>
          <cell r="M338">
            <v>1026437.15</v>
          </cell>
          <cell r="U338" t="str">
            <v>NPS 30 SPECTRA ENERGY TRANSMISSION BURIED PIPE</v>
          </cell>
          <cell r="AF338" t="str">
            <v>TRANSMISSION</v>
          </cell>
          <cell r="AL338" t="str">
            <v>GT</v>
          </cell>
          <cell r="CA338" t="str">
            <v>01-13283-M002-XU0320501</v>
          </cell>
        </row>
        <row r="339">
          <cell r="L339" t="str">
            <v>P3561.1</v>
          </cell>
          <cell r="M339">
            <v>1026450.71</v>
          </cell>
          <cell r="U339" t="str">
            <v>NPS 36 SPECTRA ENERGY TRANSMISSION BURIED PIPE</v>
          </cell>
          <cell r="AF339" t="str">
            <v>TRANSMISSION</v>
          </cell>
          <cell r="AL339" t="str">
            <v>GT</v>
          </cell>
          <cell r="CA339" t="str">
            <v>01-13283-M002-XU0320501</v>
          </cell>
        </row>
        <row r="340">
          <cell r="L340" t="str">
            <v>W1672.4</v>
          </cell>
          <cell r="M340">
            <v>1026495.59</v>
          </cell>
          <cell r="U340" t="str">
            <v>UNNAMED CHANNEL (BC-640)</v>
          </cell>
          <cell r="AF340" t="str">
            <v>S5</v>
          </cell>
          <cell r="AL340" t="str">
            <v>WC</v>
          </cell>
          <cell r="BY340" t="str">
            <v>Isolation if water present</v>
          </cell>
          <cell r="CA340" t="str">
            <v>01-13283-M002-PT610001</v>
          </cell>
        </row>
        <row r="341">
          <cell r="L341" t="str">
            <v>T4072.2</v>
          </cell>
          <cell r="M341">
            <v>1026576.72</v>
          </cell>
          <cell r="U341" t="str">
            <v>BC CROWN ROAD</v>
          </cell>
          <cell r="AL341" t="str">
            <v>RD</v>
          </cell>
          <cell r="CA341" t="str">
            <v>01-13283-M002-PT640301</v>
          </cell>
        </row>
        <row r="342">
          <cell r="L342" t="str">
            <v>P5450.0</v>
          </cell>
          <cell r="M342">
            <v>1026640.15</v>
          </cell>
          <cell r="U342" t="str">
            <v>TRANS MOUNTAIN PIPELINE CO. LTD. BURIED PIPE</v>
          </cell>
          <cell r="AF342" t="str">
            <v>CRUDE OIL PIPELINE</v>
          </cell>
          <cell r="AL342" t="str">
            <v>OL</v>
          </cell>
          <cell r="CA342" t="str">
            <v>01-13283-M002-PT620001</v>
          </cell>
        </row>
        <row r="343">
          <cell r="L343" t="str">
            <v>T4913.0</v>
          </cell>
          <cell r="M343">
            <v>1026654.7</v>
          </cell>
          <cell r="U343" t="str">
            <v>BC CROWN ROAD</v>
          </cell>
          <cell r="AL343" t="str">
            <v>RD</v>
          </cell>
          <cell r="CA343" t="str">
            <v>01-13283-M002-PT640301</v>
          </cell>
        </row>
        <row r="344">
          <cell r="L344" t="str">
            <v>U4109.1</v>
          </cell>
          <cell r="M344">
            <v>1026697.37</v>
          </cell>
          <cell r="U344" t="str">
            <v>TELUS U/G FIBRE OPTIC COMMUNICATIONS CABLE</v>
          </cell>
          <cell r="AL344" t="str">
            <v>UC</v>
          </cell>
          <cell r="CA344" t="str">
            <v>01-13283-M002-PT630001</v>
          </cell>
        </row>
        <row r="345">
          <cell r="L345" t="str">
            <v>U5570.0</v>
          </cell>
          <cell r="M345">
            <v>1026713.51</v>
          </cell>
          <cell r="U345" t="str">
            <v>BC HYDRO O/H DISTRIBUTION</v>
          </cell>
          <cell r="AF345" t="str">
            <v>DISTRIBUTION</v>
          </cell>
          <cell r="AL345" t="str">
            <v>OE</v>
          </cell>
          <cell r="CA345" t="str">
            <v>01-13283-M002-PT130101</v>
          </cell>
        </row>
        <row r="346">
          <cell r="L346" t="str">
            <v>U7102.0</v>
          </cell>
          <cell r="M346">
            <v>1026713.51</v>
          </cell>
          <cell r="U346" t="str">
            <v>TELUS O/H COMMUNICATIONS CABLE</v>
          </cell>
          <cell r="AL346" t="str">
            <v>OE</v>
          </cell>
          <cell r="CA346" t="str">
            <v>01-13283-M002-PT130101</v>
          </cell>
        </row>
        <row r="347">
          <cell r="L347" t="str">
            <v>U4461.0</v>
          </cell>
          <cell r="M347">
            <v>1026752.44</v>
          </cell>
          <cell r="U347" t="str">
            <v>BC HYDRO O/H DISTRIBUTION</v>
          </cell>
          <cell r="AF347" t="str">
            <v>DISTRIBUTION</v>
          </cell>
          <cell r="AL347" t="str">
            <v>OE</v>
          </cell>
          <cell r="CA347" t="str">
            <v>01-13283-M002-PT130101</v>
          </cell>
        </row>
        <row r="348">
          <cell r="L348" t="str">
            <v>U7253.0</v>
          </cell>
          <cell r="M348">
            <v>1026752.44</v>
          </cell>
          <cell r="U348" t="str">
            <v>TELUS O/H COMMUNICATIONS CABLE</v>
          </cell>
          <cell r="AF348" t="str">
            <v>TELUS O/H COMMUNICATIONS CABLE</v>
          </cell>
          <cell r="AL348" t="str">
            <v>OC</v>
          </cell>
          <cell r="CA348" t="str">
            <v>01-13283-M002-PT130101</v>
          </cell>
        </row>
        <row r="349">
          <cell r="L349" t="str">
            <v>T4368.0</v>
          </cell>
          <cell r="M349">
            <v>1026823.95</v>
          </cell>
          <cell r="U349" t="str">
            <v>ROAD</v>
          </cell>
          <cell r="AF349" t="str">
            <v>Road Crossing</v>
          </cell>
          <cell r="AL349" t="str">
            <v>RD</v>
          </cell>
          <cell r="CA349" t="str">
            <v>01-13283-M002-PT640301</v>
          </cell>
        </row>
        <row r="350">
          <cell r="L350" t="str">
            <v>U5400.0</v>
          </cell>
          <cell r="M350">
            <v>1026997.7</v>
          </cell>
          <cell r="U350" t="str">
            <v>TELUS O/H COMMUNICATIONS CABLE</v>
          </cell>
          <cell r="AF350" t="str">
            <v>O/H COMMUNICATION CABLE</v>
          </cell>
          <cell r="AL350" t="str">
            <v>OC</v>
          </cell>
          <cell r="CA350" t="str">
            <v>01-13283-M002-PT130101</v>
          </cell>
        </row>
        <row r="351">
          <cell r="L351" t="str">
            <v>U4393.0</v>
          </cell>
          <cell r="M351">
            <v>1026997.71</v>
          </cell>
          <cell r="U351" t="str">
            <v>BC HYDRO O/H DISTRIBUTION</v>
          </cell>
          <cell r="AF351" t="str">
            <v>DISTRIBUTION</v>
          </cell>
          <cell r="AL351" t="str">
            <v>OE</v>
          </cell>
          <cell r="CA351" t="str">
            <v>01-13283-M002-PT130101</v>
          </cell>
        </row>
        <row r="352">
          <cell r="L352" t="str">
            <v>U4392.0</v>
          </cell>
          <cell r="M352">
            <v>1027003.1</v>
          </cell>
          <cell r="U352" t="str">
            <v>TELUS U/G COMMUNICATIONS CABLE</v>
          </cell>
          <cell r="AF352" t="str">
            <v>BURIED CABLE</v>
          </cell>
          <cell r="AL352" t="str">
            <v>UC</v>
          </cell>
          <cell r="CA352" t="str">
            <v>01-13283-M002-PT630001</v>
          </cell>
        </row>
        <row r="353">
          <cell r="L353" t="str">
            <v>T4914.0</v>
          </cell>
          <cell r="M353">
            <v>1027010.63</v>
          </cell>
          <cell r="U353" t="str">
            <v>ROAD</v>
          </cell>
          <cell r="AF353" t="str">
            <v>Road Crossing</v>
          </cell>
          <cell r="AL353" t="str">
            <v>RD</v>
          </cell>
          <cell r="CA353" t="str">
            <v>01-13283-M002-PT640301</v>
          </cell>
        </row>
        <row r="354">
          <cell r="L354" t="str">
            <v>U5940.0</v>
          </cell>
          <cell r="M354">
            <v>1027017.06</v>
          </cell>
          <cell r="U354" t="str">
            <v>TELUS U/G FIBRE OPTIC COMMUNICATIONS CABLE</v>
          </cell>
          <cell r="AF354" t="str">
            <v>BURIED CABLE</v>
          </cell>
          <cell r="AL354" t="str">
            <v>UC</v>
          </cell>
          <cell r="CA354" t="str">
            <v>01-13283-M002-PT630001</v>
          </cell>
        </row>
        <row r="355">
          <cell r="L355" t="str">
            <v>U5515.0</v>
          </cell>
          <cell r="M355">
            <v>1027117.48</v>
          </cell>
          <cell r="U355" t="str">
            <v>TELUS U/G FIBRE OPTIC COMMUNICATIONS CABLE</v>
          </cell>
          <cell r="AL355" t="str">
            <v>UC</v>
          </cell>
          <cell r="CA355" t="str">
            <v>01-13283-M002-PT630001</v>
          </cell>
        </row>
        <row r="356">
          <cell r="L356" t="str">
            <v>U4665.0</v>
          </cell>
          <cell r="M356">
            <v>1027129.3</v>
          </cell>
          <cell r="U356" t="str">
            <v>BC HYDRO O/H DISTRIBUTION</v>
          </cell>
          <cell r="AF356" t="str">
            <v>DISTRIBUTION</v>
          </cell>
          <cell r="AL356" t="str">
            <v>OE</v>
          </cell>
          <cell r="CA356" t="str">
            <v>01-13283-M002-PT130101</v>
          </cell>
        </row>
        <row r="357">
          <cell r="L357" t="str">
            <v>U5132.0</v>
          </cell>
          <cell r="M357">
            <v>1027129.3</v>
          </cell>
          <cell r="U357" t="str">
            <v>TELUS O/H COMMUNICATIONS CABLE</v>
          </cell>
          <cell r="AF357" t="str">
            <v>TELUS O/H COMMUNICATIONS CABLE</v>
          </cell>
          <cell r="AL357" t="str">
            <v>OC</v>
          </cell>
          <cell r="CA357" t="str">
            <v>01-13283-M002-PT130101</v>
          </cell>
        </row>
        <row r="358">
          <cell r="L358" t="str">
            <v>W5645.0</v>
          </cell>
          <cell r="M358">
            <v>1028001.83</v>
          </cell>
          <cell r="U358" t="str">
            <v>Unnamed Channel (BC-640a)</v>
          </cell>
          <cell r="AF358" t="str">
            <v>S6</v>
          </cell>
          <cell r="AL358" t="str">
            <v>WC</v>
          </cell>
          <cell r="BY358" t="str">
            <v>Isolation if water present / Open-cut if dry or frozen to bottom</v>
          </cell>
          <cell r="CA358" t="str">
            <v>01-13283-M002-PT610201</v>
          </cell>
        </row>
        <row r="359">
          <cell r="L359" t="str">
            <v>P5753.0</v>
          </cell>
          <cell r="M359">
            <v>1028059.71</v>
          </cell>
          <cell r="U359" t="str">
            <v>POSSIBLE CULVERT</v>
          </cell>
          <cell r="AF359" t="str">
            <v>CULVERT</v>
          </cell>
          <cell r="AL359" t="str">
            <v>WD</v>
          </cell>
          <cell r="CA359" t="str">
            <v>01-13283-M002-PT620001</v>
          </cell>
        </row>
        <row r="360">
          <cell r="L360" t="str">
            <v>W1673.5</v>
          </cell>
          <cell r="M360">
            <v>1028196.98</v>
          </cell>
          <cell r="U360" t="str">
            <v>UNNAMED DRAINAGE (BC-641)</v>
          </cell>
          <cell r="AF360" t="str">
            <v>NCD</v>
          </cell>
          <cell r="AL360" t="str">
            <v>WC</v>
          </cell>
          <cell r="BY360" t="str">
            <v>Isolation if water present</v>
          </cell>
          <cell r="CA360" t="str">
            <v>01-13283-M002-PT610801</v>
          </cell>
        </row>
        <row r="361">
          <cell r="L361" t="str">
            <v>W1674.4</v>
          </cell>
          <cell r="M361">
            <v>1028314.47</v>
          </cell>
          <cell r="U361" t="str">
            <v>UNNAMED DRAINAGE (BC-642)</v>
          </cell>
          <cell r="AF361" t="str">
            <v>NCD</v>
          </cell>
          <cell r="AL361" t="str">
            <v>WC</v>
          </cell>
          <cell r="BY361" t="str">
            <v>Isolation if water present</v>
          </cell>
          <cell r="CA361" t="str">
            <v>01-13283-M002-PT610801</v>
          </cell>
        </row>
        <row r="362">
          <cell r="L362" t="str">
            <v>W1675.4</v>
          </cell>
          <cell r="M362">
            <v>1028424.02</v>
          </cell>
          <cell r="U362" t="str">
            <v>UNNAMED DRAINAGE (BC-643)</v>
          </cell>
          <cell r="AF362" t="str">
            <v>NCD</v>
          </cell>
          <cell r="AL362" t="str">
            <v>WC</v>
          </cell>
          <cell r="BY362" t="str">
            <v>Isolation if water present</v>
          </cell>
          <cell r="CA362" t="str">
            <v>01-13283-M002-PT610801</v>
          </cell>
        </row>
        <row r="363">
          <cell r="L363" t="str">
            <v>W5646.0</v>
          </cell>
          <cell r="M363">
            <v>1028452.25</v>
          </cell>
          <cell r="U363" t="str">
            <v>Unnamed Drainage (BC-643a)</v>
          </cell>
          <cell r="AF363" t="str">
            <v>NCD</v>
          </cell>
          <cell r="AL363" t="str">
            <v>WC</v>
          </cell>
          <cell r="BY363" t="str">
            <v>Isolation if water present / Open-cut if dry or frozen to bottom</v>
          </cell>
          <cell r="CA363" t="str">
            <v>01-13283-M002-PT610201</v>
          </cell>
        </row>
        <row r="364">
          <cell r="L364" t="str">
            <v>P4337.0</v>
          </cell>
          <cell r="M364">
            <v>1028497.43</v>
          </cell>
          <cell r="U364" t="str">
            <v>TRANS MOUNTAIN PIPELINE CO. LTD. BURIED PIPE</v>
          </cell>
          <cell r="AF364" t="str">
            <v>CRUDE OIL PIPELINE</v>
          </cell>
          <cell r="AL364" t="str">
            <v>OL</v>
          </cell>
          <cell r="CA364" t="str">
            <v>01-13283-M002-PT620001</v>
          </cell>
        </row>
        <row r="365">
          <cell r="L365" t="str">
            <v>P3564.1</v>
          </cell>
          <cell r="M365">
            <v>1028753.12</v>
          </cell>
          <cell r="U365" t="str">
            <v>NPS 36 SPECTRA ENERGY TRANSMISSION BURIED PIPE</v>
          </cell>
          <cell r="AF365" t="str">
            <v>TRANSMISSION</v>
          </cell>
          <cell r="AL365" t="str">
            <v>GT</v>
          </cell>
          <cell r="CA365" t="str">
            <v>01-13283-M002-XU0320801</v>
          </cell>
        </row>
        <row r="366">
          <cell r="L366" t="str">
            <v>T5034.0</v>
          </cell>
          <cell r="M366">
            <v>1028762.88</v>
          </cell>
          <cell r="U366" t="str">
            <v>ROAD</v>
          </cell>
          <cell r="AF366" t="str">
            <v>ROAD</v>
          </cell>
          <cell r="AL366" t="str">
            <v>RD</v>
          </cell>
          <cell r="CA366" t="str">
            <v>01-13283-M002-XU0320801</v>
          </cell>
        </row>
        <row r="367">
          <cell r="L367" t="str">
            <v>P3565.1</v>
          </cell>
          <cell r="M367">
            <v>1028763.46</v>
          </cell>
          <cell r="U367" t="str">
            <v>NPS 30 SPECTRA ENERGY TRANSMISSION BURIED PIPE</v>
          </cell>
          <cell r="AF367" t="str">
            <v>TRANSMISSION</v>
          </cell>
          <cell r="AL367" t="str">
            <v>GT</v>
          </cell>
          <cell r="CA367" t="str">
            <v>01-13283-M002-XU0320801</v>
          </cell>
        </row>
        <row r="368">
          <cell r="L368" t="str">
            <v>W1676.5</v>
          </cell>
          <cell r="M368">
            <v>1028967.03</v>
          </cell>
          <cell r="U368" t="str">
            <v>UNNAMED CHANNEL (BC-644)</v>
          </cell>
          <cell r="AF368" t="str">
            <v>S5</v>
          </cell>
          <cell r="AL368" t="str">
            <v>WC</v>
          </cell>
          <cell r="BY368" t="str">
            <v>Isolation if water present</v>
          </cell>
          <cell r="CA368" t="str">
            <v>01-13283-M002-PT610001</v>
          </cell>
        </row>
        <row r="369">
          <cell r="L369" t="str">
            <v>P3893.0</v>
          </cell>
          <cell r="M369">
            <v>1029033.91</v>
          </cell>
          <cell r="U369" t="str">
            <v>NPS 30 SPECTRA ENERGY TRANSMISSION BURIED PIPE</v>
          </cell>
          <cell r="AF369" t="str">
            <v>TRANSMISSION</v>
          </cell>
          <cell r="AL369" t="str">
            <v>GT</v>
          </cell>
          <cell r="CA369" t="str">
            <v>01-13283-M002-XU0320901</v>
          </cell>
        </row>
        <row r="370">
          <cell r="L370" t="str">
            <v>U4175.3</v>
          </cell>
          <cell r="M370">
            <v>1029042.92</v>
          </cell>
          <cell r="U370" t="str">
            <v>TELUS U/G FIBRE OPTIC COMMUNICATIONS CABLE</v>
          </cell>
          <cell r="AL370" t="str">
            <v>UC</v>
          </cell>
          <cell r="CA370" t="str">
            <v>01-13283-M002-XU0320901</v>
          </cell>
        </row>
        <row r="371">
          <cell r="L371" t="str">
            <v>P3894.0</v>
          </cell>
          <cell r="M371">
            <v>1029059.14</v>
          </cell>
          <cell r="U371" t="str">
            <v>NPS 36 SPECTRA ENERGY BURIED PIPE (ABANDONED)</v>
          </cell>
          <cell r="AF371" t="str">
            <v>TRANSMISSION</v>
          </cell>
          <cell r="AL371" t="str">
            <v>GT</v>
          </cell>
          <cell r="CA371" t="str">
            <v>01-13283-M002-XU0320901</v>
          </cell>
        </row>
        <row r="372">
          <cell r="L372" t="str">
            <v>P4347.0</v>
          </cell>
          <cell r="M372">
            <v>1029065.46</v>
          </cell>
          <cell r="U372" t="str">
            <v>NPS 36 SPECTRA ENERGY TRANSMISSION BURIED PIPE</v>
          </cell>
          <cell r="AF372" t="str">
            <v>TRANSMISSION</v>
          </cell>
          <cell r="AL372" t="str">
            <v>GT</v>
          </cell>
          <cell r="CA372" t="str">
            <v>01-13283-M002-XU0320901</v>
          </cell>
        </row>
        <row r="373">
          <cell r="L373" t="str">
            <v>U4134.2</v>
          </cell>
          <cell r="M373">
            <v>1029115.16</v>
          </cell>
          <cell r="U373" t="str">
            <v>TELUS U/G FIBRE OPTIC COMMUNICATIONS CABLE</v>
          </cell>
          <cell r="AL373" t="str">
            <v>UC</v>
          </cell>
          <cell r="CA373" t="str">
            <v>01-13283-M002-XU0320901</v>
          </cell>
        </row>
        <row r="374">
          <cell r="L374" t="str">
            <v>T5042.0</v>
          </cell>
          <cell r="M374">
            <v>1029943.79</v>
          </cell>
          <cell r="U374" t="str">
            <v>ROAD</v>
          </cell>
          <cell r="AL374" t="str">
            <v>RD</v>
          </cell>
          <cell r="CA374" t="str">
            <v>01-13283-M002-PT640001</v>
          </cell>
        </row>
        <row r="375">
          <cell r="L375" t="str">
            <v>W2241.0</v>
          </cell>
          <cell r="M375">
            <v>1030091.92</v>
          </cell>
          <cell r="U375" t="str">
            <v>UNNAMED CHANNEL (BC-644a)</v>
          </cell>
          <cell r="AF375" t="str">
            <v>S4*</v>
          </cell>
          <cell r="AL375" t="str">
            <v>WC</v>
          </cell>
          <cell r="BY375" t="str">
            <v>No instream work anticipated</v>
          </cell>
        </row>
        <row r="376">
          <cell r="L376" t="str">
            <v>W1677.4</v>
          </cell>
          <cell r="M376">
            <v>1030137.19</v>
          </cell>
          <cell r="U376" t="str">
            <v>COQUIHALLA RIVER (BC-645)</v>
          </cell>
          <cell r="AF376" t="str">
            <v>S1B</v>
          </cell>
          <cell r="AL376" t="str">
            <v>WC</v>
          </cell>
          <cell r="BY376" t="str">
            <v>Isolation with fish salvage and water quality monitoring during low flow (3)</v>
          </cell>
          <cell r="CA376" t="str">
            <v>01-13283-M002-XW0321001</v>
          </cell>
        </row>
        <row r="377">
          <cell r="L377" t="str">
            <v>T5046.0</v>
          </cell>
          <cell r="M377">
            <v>1030178.75</v>
          </cell>
          <cell r="U377" t="str">
            <v>CN RAIL RAILWAY PLAN KAP1156CG</v>
          </cell>
          <cell r="AF377" t="str">
            <v>ROW</v>
          </cell>
          <cell r="AL377" t="str">
            <v>ROW</v>
          </cell>
          <cell r="CA377" t="str">
            <v>01-13283-M002-XW0321001</v>
          </cell>
        </row>
        <row r="378">
          <cell r="L378" t="str">
            <v>U4137.1</v>
          </cell>
          <cell r="M378">
            <v>1030202.2</v>
          </cell>
          <cell r="U378" t="str">
            <v>BC HYDRO O/H DISTRIBUTION</v>
          </cell>
          <cell r="AF378" t="str">
            <v>DISTRIBUTION</v>
          </cell>
          <cell r="AL378" t="str">
            <v>OE</v>
          </cell>
          <cell r="CA378" t="str">
            <v>01-13283-M002-XW0321001</v>
          </cell>
        </row>
        <row r="379">
          <cell r="L379" t="str">
            <v>U4666.0</v>
          </cell>
          <cell r="M379">
            <v>1030410.93</v>
          </cell>
          <cell r="U379" t="str">
            <v>TMPL BURIED CATHODIC CABLE</v>
          </cell>
          <cell r="AF379" t="str">
            <v>U/G POWER CABLE</v>
          </cell>
          <cell r="AL379" t="str">
            <v>UE</v>
          </cell>
          <cell r="CA379" t="str">
            <v>01-13283-M002-XH0322001</v>
          </cell>
        </row>
        <row r="380">
          <cell r="L380" t="str">
            <v>U7323.0</v>
          </cell>
          <cell r="M380">
            <v>1030413.53</v>
          </cell>
          <cell r="U380" t="str">
            <v>TMPL BURIED CATHODIC CABLE</v>
          </cell>
          <cell r="AL380" t="str">
            <v>UC</v>
          </cell>
          <cell r="CA380" t="str">
            <v>01-13283-M002-XH0322001</v>
          </cell>
        </row>
        <row r="381">
          <cell r="L381" t="str">
            <v>T4073.3</v>
          </cell>
          <cell r="M381">
            <v>1030442.33</v>
          </cell>
          <cell r="U381" t="str">
            <v>UNSIGNED ROAD</v>
          </cell>
          <cell r="AL381" t="str">
            <v>RD</v>
          </cell>
          <cell r="CA381" t="str">
            <v>01-13283-M002-XH0322001</v>
          </cell>
        </row>
        <row r="382">
          <cell r="L382" t="str">
            <v>T4074.1</v>
          </cell>
          <cell r="M382">
            <v>1030457.72</v>
          </cell>
          <cell r="U382" t="str">
            <v>COQUIHALLA HIGHWAY NO 5</v>
          </cell>
          <cell r="AF382" t="str">
            <v>LKI Segment: 2000</v>
          </cell>
          <cell r="AL382" t="str">
            <v>HW</v>
          </cell>
          <cell r="CA382" t="str">
            <v>01-13283-M002-XH0322001</v>
          </cell>
        </row>
        <row r="383">
          <cell r="L383" t="str">
            <v>T4075.1</v>
          </cell>
          <cell r="M383">
            <v>1030467.86</v>
          </cell>
          <cell r="U383" t="str">
            <v>COQUIHALLA HIGHWAY NO 5</v>
          </cell>
          <cell r="AF383" t="str">
            <v>LKI Segment: 2005</v>
          </cell>
          <cell r="AL383" t="str">
            <v>HW</v>
          </cell>
          <cell r="CA383" t="str">
            <v>01-13283-M002-XH0322001</v>
          </cell>
        </row>
        <row r="384">
          <cell r="L384" t="str">
            <v>U4142.2</v>
          </cell>
          <cell r="M384">
            <v>1030479.71</v>
          </cell>
          <cell r="U384" t="str">
            <v>TELUS U/G FIBRE OPTIC COMMUNICATIONS CABLE</v>
          </cell>
          <cell r="AL384" t="str">
            <v>UC</v>
          </cell>
          <cell r="CA384" t="str">
            <v>01-13283-M002-XH0322001</v>
          </cell>
        </row>
        <row r="385">
          <cell r="L385" t="str">
            <v>U4139.1</v>
          </cell>
          <cell r="M385">
            <v>1030481.76</v>
          </cell>
          <cell r="U385" t="str">
            <v>BC HYDRO O/H DISTRIBUTION</v>
          </cell>
          <cell r="AF385" t="str">
            <v>DISTRIBUTION</v>
          </cell>
          <cell r="AL385" t="str">
            <v>OE</v>
          </cell>
          <cell r="CA385" t="str">
            <v>01-13283-M002-XH0322001</v>
          </cell>
        </row>
        <row r="386">
          <cell r="L386" t="str">
            <v>U4581.0</v>
          </cell>
          <cell r="M386">
            <v>1030481.76</v>
          </cell>
          <cell r="U386" t="str">
            <v>TELUS O/H COMMUNICATIONS CABLE</v>
          </cell>
          <cell r="AF386" t="str">
            <v>O/H COMMUNICATIONS CABLE</v>
          </cell>
          <cell r="AL386" t="str">
            <v>OC</v>
          </cell>
          <cell r="CA386" t="str">
            <v>01-13283-M002-XH0322001</v>
          </cell>
        </row>
        <row r="387">
          <cell r="L387" t="str">
            <v>P3570.1</v>
          </cell>
          <cell r="M387">
            <v>1030489.92</v>
          </cell>
          <cell r="U387" t="str">
            <v>TRANS MOUNTAIN PIPELINE CO. LTD. BURIED PIPE</v>
          </cell>
          <cell r="AF387" t="str">
            <v>CRUDE OIL PIPELINE</v>
          </cell>
          <cell r="AL387" t="str">
            <v>OL</v>
          </cell>
          <cell r="CA387" t="str">
            <v>01-13283-M002-XH0322001</v>
          </cell>
        </row>
        <row r="388">
          <cell r="L388" t="str">
            <v>W5647.0</v>
          </cell>
          <cell r="M388">
            <v>1030502.53</v>
          </cell>
          <cell r="U388" t="str">
            <v>Unnamed Channel (BC-645a)</v>
          </cell>
          <cell r="AF388" t="str">
            <v>S6</v>
          </cell>
          <cell r="AL388" t="str">
            <v>WC</v>
          </cell>
          <cell r="BY388" t="str">
            <v>Isolation if water present / Open-cut if dry or frozen to bottom</v>
          </cell>
          <cell r="CA388" t="str">
            <v>01-13283-M002-PT610301</v>
          </cell>
        </row>
        <row r="389">
          <cell r="L389" t="str">
            <v>W5648.0</v>
          </cell>
          <cell r="M389">
            <v>1030523.73</v>
          </cell>
          <cell r="U389" t="str">
            <v>Unnamed Channel (BC-645b)</v>
          </cell>
          <cell r="AF389" t="str">
            <v>S6</v>
          </cell>
          <cell r="AL389" t="str">
            <v>WC</v>
          </cell>
          <cell r="BY389" t="str">
            <v>Isolation if water present / Open-cut if dry or frozen to bottom</v>
          </cell>
          <cell r="CA389" t="str">
            <v>01-13283-M002-PT610201</v>
          </cell>
        </row>
        <row r="390">
          <cell r="L390" t="str">
            <v>W5649.0</v>
          </cell>
          <cell r="M390">
            <v>1030594.94</v>
          </cell>
          <cell r="U390" t="str">
            <v>Unnamed Channel (BC-645c)</v>
          </cell>
          <cell r="AF390" t="str">
            <v>S6</v>
          </cell>
          <cell r="AL390" t="str">
            <v>WC</v>
          </cell>
          <cell r="BY390" t="str">
            <v>Isolation if water present / Open-cut if dry or frozen to bottom</v>
          </cell>
          <cell r="CA390" t="str">
            <v>01-13283-M002-PT610201</v>
          </cell>
        </row>
        <row r="391">
          <cell r="L391" t="str">
            <v>W5650.0</v>
          </cell>
          <cell r="M391" t="str">
            <v>1030+638 + 55</v>
          </cell>
          <cell r="U391" t="str">
            <v>Unnamed Channel (BC-645d)</v>
          </cell>
          <cell r="AF391" t="str">
            <v>S6</v>
          </cell>
          <cell r="AL391" t="str">
            <v>WC</v>
          </cell>
          <cell r="BY391" t="str">
            <v>Isolation if water present / Open-cut if dry or frozen to bottom</v>
          </cell>
          <cell r="CA391" t="str">
            <v>01-13283-M002-PT610801</v>
          </cell>
        </row>
        <row r="392">
          <cell r="L392" t="str">
            <v>W1678.3</v>
          </cell>
          <cell r="M392" t="str">
            <v>1030+638 + 149</v>
          </cell>
          <cell r="U392" t="str">
            <v>RAILWAY CREEK (BC-646)</v>
          </cell>
          <cell r="AF392" t="str">
            <v>S2</v>
          </cell>
          <cell r="AL392" t="str">
            <v>WC</v>
          </cell>
          <cell r="BY392" t="str">
            <v>Isolation with fish salvage and water quality monitoring (1)</v>
          </cell>
          <cell r="CA392" t="str">
            <v>01-13283-M002-XW0323001</v>
          </cell>
        </row>
        <row r="393">
          <cell r="L393" t="str">
            <v>P3571.1</v>
          </cell>
          <cell r="M393">
            <v>1030862.01</v>
          </cell>
          <cell r="U393" t="str">
            <v>TRANS MOUNTAIN PIPELINE CO. LTD. BURIED PIPE</v>
          </cell>
          <cell r="AF393" t="str">
            <v>CRUDE OIL PIPELINE</v>
          </cell>
          <cell r="AL393" t="str">
            <v>OL</v>
          </cell>
          <cell r="CA393" t="str">
            <v>01-13283-M002-PT620001</v>
          </cell>
        </row>
        <row r="394">
          <cell r="L394" t="str">
            <v>W5651.0</v>
          </cell>
          <cell r="M394">
            <v>1031769.58</v>
          </cell>
          <cell r="U394" t="str">
            <v>Unnamed Channel (BC-646a)</v>
          </cell>
          <cell r="AF394" t="str">
            <v>S6</v>
          </cell>
          <cell r="AL394" t="str">
            <v>WC</v>
          </cell>
          <cell r="BY394" t="str">
            <v>Isolation if water present / Open-cut if dry or frozen to bottom</v>
          </cell>
          <cell r="CA394" t="str">
            <v>01-13283-M002-PT610301</v>
          </cell>
        </row>
        <row r="395">
          <cell r="L395" t="str">
            <v>W1679.4</v>
          </cell>
          <cell r="M395">
            <v>1031842.86</v>
          </cell>
          <cell r="U395" t="str">
            <v>UNNAMED DRAINAGE (BC-647)</v>
          </cell>
          <cell r="AF395" t="str">
            <v>NCD</v>
          </cell>
          <cell r="AL395" t="str">
            <v>WC</v>
          </cell>
          <cell r="BY395" t="str">
            <v>Isolation if water present</v>
          </cell>
          <cell r="CA395" t="str">
            <v>01-13283-M002-PT610201</v>
          </cell>
        </row>
        <row r="396">
          <cell r="L396" t="str">
            <v>U4394.0</v>
          </cell>
          <cell r="M396">
            <v>1032160.64</v>
          </cell>
          <cell r="U396" t="str">
            <v>BC HYDRO O/H DISTRIBUTION</v>
          </cell>
          <cell r="AF396" t="str">
            <v>DISTRIBUTION</v>
          </cell>
          <cell r="AL396" t="str">
            <v>OE</v>
          </cell>
          <cell r="CA396" t="str">
            <v>01-13283-M002-PT130101</v>
          </cell>
        </row>
        <row r="397">
          <cell r="L397" t="str">
            <v>U5333.0</v>
          </cell>
          <cell r="M397">
            <v>1032160.64</v>
          </cell>
          <cell r="U397" t="str">
            <v>TELUS O/H COMMUNICATIONS CABLE</v>
          </cell>
          <cell r="AF397" t="str">
            <v>O/H COMMUNICATION CABLE</v>
          </cell>
          <cell r="AL397" t="str">
            <v>OC</v>
          </cell>
          <cell r="CA397" t="str">
            <v>01-13283-M002-PT130101</v>
          </cell>
        </row>
        <row r="398">
          <cell r="L398" t="str">
            <v>T4076.1</v>
          </cell>
          <cell r="M398">
            <v>1032184.07</v>
          </cell>
          <cell r="U398" t="str">
            <v>OTHELLO RD</v>
          </cell>
          <cell r="AL398" t="str">
            <v>RD</v>
          </cell>
          <cell r="CA398" t="str">
            <v>01-13283-M002-PT640301</v>
          </cell>
        </row>
        <row r="399">
          <cell r="L399" t="str">
            <v>U4395.0</v>
          </cell>
          <cell r="M399">
            <v>1032269.64</v>
          </cell>
          <cell r="U399" t="str">
            <v>BC HYDRO O/H DISTRIBUTION</v>
          </cell>
          <cell r="AF399" t="str">
            <v>DISTRIBUTION</v>
          </cell>
          <cell r="AL399" t="str">
            <v>OE</v>
          </cell>
          <cell r="CA399" t="str">
            <v>01-13283-M002-PT130101</v>
          </cell>
        </row>
        <row r="400">
          <cell r="L400" t="str">
            <v>U4537.0</v>
          </cell>
          <cell r="M400">
            <v>1032278.95</v>
          </cell>
          <cell r="U400" t="str">
            <v>TELUS O/H COMMUNICATIONS CABLE</v>
          </cell>
          <cell r="AF400" t="str">
            <v>O/H COMMUNICATION CABLE</v>
          </cell>
          <cell r="AL400" t="str">
            <v>OC</v>
          </cell>
          <cell r="CA400" t="str">
            <v>01-13283-M002-PT130101</v>
          </cell>
        </row>
        <row r="401">
          <cell r="L401" t="str">
            <v>T4077.1</v>
          </cell>
          <cell r="M401">
            <v>1032296.08</v>
          </cell>
          <cell r="U401" t="str">
            <v>ROAD</v>
          </cell>
          <cell r="AL401" t="str">
            <v>RD</v>
          </cell>
          <cell r="CA401" t="str">
            <v>01-13283-M002-PT640001</v>
          </cell>
        </row>
        <row r="402">
          <cell r="L402" t="str">
            <v>U4396.0</v>
          </cell>
          <cell r="M402">
            <v>1032346.64</v>
          </cell>
          <cell r="U402" t="str">
            <v>BC HYDRO O/H DISTRIBUTION</v>
          </cell>
          <cell r="AF402" t="str">
            <v>DISTRIBUTION</v>
          </cell>
          <cell r="AL402" t="str">
            <v>OE</v>
          </cell>
          <cell r="CA402" t="str">
            <v>01-13283-M002-PT130101</v>
          </cell>
        </row>
        <row r="403">
          <cell r="L403" t="str">
            <v>T4369.0</v>
          </cell>
          <cell r="M403">
            <v>1032394.64</v>
          </cell>
          <cell r="U403" t="str">
            <v>ROAD</v>
          </cell>
          <cell r="AF403" t="str">
            <v>Road Crossing</v>
          </cell>
          <cell r="AL403" t="str">
            <v>RD</v>
          </cell>
          <cell r="CA403" t="str">
            <v>01-13283-M002-PT640001</v>
          </cell>
        </row>
        <row r="404">
          <cell r="L404" t="str">
            <v>U4145.1</v>
          </cell>
          <cell r="M404">
            <v>1032453.15</v>
          </cell>
          <cell r="U404" t="str">
            <v>TELUS U/G FIBRE OPTIC COMMUNICATIONS CABLE</v>
          </cell>
          <cell r="AL404" t="str">
            <v>UC</v>
          </cell>
          <cell r="CA404" t="str">
            <v>01-13283-M002-XH0324001</v>
          </cell>
        </row>
        <row r="405">
          <cell r="L405" t="str">
            <v>T4080.2</v>
          </cell>
          <cell r="M405">
            <v>1032460.29</v>
          </cell>
          <cell r="U405" t="str">
            <v>OTHELLO RD</v>
          </cell>
          <cell r="AF405" t="str">
            <v>LKI Segment: 2005</v>
          </cell>
          <cell r="AL405" t="str">
            <v>RD</v>
          </cell>
          <cell r="CA405" t="str">
            <v>01-13283-M002-XH0324001</v>
          </cell>
        </row>
        <row r="406">
          <cell r="L406" t="str">
            <v>T4082.2</v>
          </cell>
          <cell r="M406">
            <v>1032479.74</v>
          </cell>
          <cell r="U406" t="str">
            <v>OTHELLO RD OFFRAMP</v>
          </cell>
          <cell r="AF406" t="str">
            <v>LKI Segment: 2005</v>
          </cell>
          <cell r="AL406" t="str">
            <v>RD</v>
          </cell>
          <cell r="CA406" t="str">
            <v>01-13283-M002-XH0324001</v>
          </cell>
        </row>
        <row r="407">
          <cell r="L407" t="str">
            <v>T4081.2</v>
          </cell>
          <cell r="M407">
            <v>1032487.93</v>
          </cell>
          <cell r="U407" t="str">
            <v>OTHELLO RD ONRAMP</v>
          </cell>
          <cell r="AF407" t="str">
            <v>LKI Segment: 2005</v>
          </cell>
          <cell r="AL407" t="str">
            <v>RD</v>
          </cell>
          <cell r="CA407" t="str">
            <v>01-13283-M002-XH0324001</v>
          </cell>
        </row>
        <row r="408">
          <cell r="L408" t="str">
            <v>U7311.0</v>
          </cell>
          <cell r="M408">
            <v>1032492.1</v>
          </cell>
          <cell r="U408" t="str">
            <v>MOTI BURIED POWER CABLE</v>
          </cell>
          <cell r="AL408" t="str">
            <v>UE</v>
          </cell>
          <cell r="CA408" t="str">
            <v>01-13283-M002-XH0324001</v>
          </cell>
        </row>
        <row r="409">
          <cell r="L409" t="str">
            <v>P3572.2</v>
          </cell>
          <cell r="M409">
            <v>1032610.16</v>
          </cell>
          <cell r="U409" t="str">
            <v>NPS 30 SPECTRA ENERGY TRANSMISSION BURIED PIPE</v>
          </cell>
          <cell r="AF409" t="str">
            <v>TRANSMISSION</v>
          </cell>
          <cell r="AL409" t="str">
            <v>GT</v>
          </cell>
          <cell r="CA409" t="str">
            <v>01-13283-M002-XU0324501</v>
          </cell>
        </row>
        <row r="410">
          <cell r="L410" t="str">
            <v>P3573.2</v>
          </cell>
          <cell r="M410">
            <v>1032650.22</v>
          </cell>
          <cell r="U410" t="str">
            <v>TRANS MOUNTAIN PIPELINE CO. LTD. BURIED PIPE</v>
          </cell>
          <cell r="AF410" t="str">
            <v>CRUDE OIL PIPELINE</v>
          </cell>
          <cell r="AL410" t="str">
            <v>OL</v>
          </cell>
          <cell r="CA410" t="str">
            <v>01-13283-M002-XH0325001</v>
          </cell>
        </row>
        <row r="411">
          <cell r="L411" t="str">
            <v>T4083.2</v>
          </cell>
          <cell r="M411">
            <v>1032678.75</v>
          </cell>
          <cell r="U411" t="str">
            <v>OTHELLO RD</v>
          </cell>
          <cell r="AF411" t="str">
            <v>LKI Segment: 2005</v>
          </cell>
          <cell r="AL411" t="str">
            <v>RD</v>
          </cell>
          <cell r="CA411" t="str">
            <v>01-13283-M002-XH0325001</v>
          </cell>
        </row>
        <row r="412">
          <cell r="L412" t="str">
            <v>W5652.0</v>
          </cell>
          <cell r="M412">
            <v>1032717.43</v>
          </cell>
          <cell r="U412" t="str">
            <v>Unnamed Channel (BC-648.05)</v>
          </cell>
          <cell r="AF412" t="str">
            <v>S6</v>
          </cell>
          <cell r="AL412" t="str">
            <v>WC</v>
          </cell>
          <cell r="BY412" t="str">
            <v>Isolation if water present / Open-cut if dry or frozen to bottom</v>
          </cell>
          <cell r="CA412" t="str">
            <v>01-13283-M002-PT610201</v>
          </cell>
        </row>
        <row r="413">
          <cell r="L413" t="str">
            <v>U4148.0</v>
          </cell>
          <cell r="M413">
            <v>1032721.4</v>
          </cell>
          <cell r="U413" t="str">
            <v>TELUS U/G FIBRE OPTIC COMMUNICATIONS CABLE</v>
          </cell>
          <cell r="AL413" t="str">
            <v>UC</v>
          </cell>
          <cell r="CA413" t="str">
            <v>01-13283-M002-PT630001</v>
          </cell>
        </row>
        <row r="414">
          <cell r="L414" t="str">
            <v>U4151.1</v>
          </cell>
          <cell r="M414">
            <v>1033235.6</v>
          </cell>
          <cell r="U414" t="str">
            <v>TELUS U/G FIBRE OPTIC COMMUNICATIONS CABLE</v>
          </cell>
          <cell r="AL414" t="str">
            <v>UC</v>
          </cell>
          <cell r="CA414" t="str">
            <v>01-13283-M002-PT630001</v>
          </cell>
        </row>
        <row r="415">
          <cell r="L415" t="str">
            <v>T4084.1</v>
          </cell>
          <cell r="M415">
            <v>1033243.14</v>
          </cell>
          <cell r="U415" t="str">
            <v>TRAIL</v>
          </cell>
          <cell r="AL415" t="str">
            <v>RD</v>
          </cell>
          <cell r="CA415" t="str">
            <v>01-13283-M002-PT640801</v>
          </cell>
        </row>
        <row r="416">
          <cell r="L416" t="str">
            <v>W5653.0</v>
          </cell>
          <cell r="M416">
            <v>1033893.55</v>
          </cell>
          <cell r="U416" t="str">
            <v>Unnamed Drainage (BC-648.1)</v>
          </cell>
          <cell r="AF416" t="str">
            <v>NCD</v>
          </cell>
          <cell r="AL416" t="str">
            <v>WC</v>
          </cell>
          <cell r="BY416" t="str">
            <v>Isolation if water present / Open-cut if dry or frozen to bottom</v>
          </cell>
          <cell r="CA416" t="str">
            <v>01-13283-M002-PT610201</v>
          </cell>
        </row>
        <row r="417">
          <cell r="L417" t="str">
            <v>W2108.1</v>
          </cell>
          <cell r="M417">
            <v>1034008.81</v>
          </cell>
          <cell r="U417" t="str">
            <v>UNNAMED CHANNEL (BC-648A)</v>
          </cell>
          <cell r="AF417" t="str">
            <v>S6</v>
          </cell>
          <cell r="AL417" t="str">
            <v>WC</v>
          </cell>
          <cell r="BY417" t="str">
            <v>Isolation if water present</v>
          </cell>
          <cell r="CA417" t="str">
            <v>01-13283-M002-PT610201</v>
          </cell>
        </row>
        <row r="418">
          <cell r="L418" t="str">
            <v>W5654.0</v>
          </cell>
          <cell r="M418">
            <v>1034029.17</v>
          </cell>
          <cell r="U418" t="str">
            <v>Unnamed Drainage (BC-648a.1)</v>
          </cell>
          <cell r="AF418" t="str">
            <v>NCD</v>
          </cell>
          <cell r="AL418" t="str">
            <v>WC</v>
          </cell>
          <cell r="BY418" t="str">
            <v>Isolation if water present / Open-cut if dry or frozen to bottom</v>
          </cell>
          <cell r="CA418" t="str">
            <v>01-13283-M002-PT610201</v>
          </cell>
        </row>
        <row r="419">
          <cell r="L419" t="str">
            <v>W2109.0</v>
          </cell>
          <cell r="M419">
            <v>1034135.73</v>
          </cell>
          <cell r="U419" t="str">
            <v>UNNAMED CHANNEL (BC-648B)</v>
          </cell>
          <cell r="AF419" t="str">
            <v>S6</v>
          </cell>
          <cell r="AL419" t="str">
            <v>WC</v>
          </cell>
          <cell r="BY419" t="str">
            <v>Isolation if water present</v>
          </cell>
          <cell r="CA419" t="str">
            <v>01-13283-M002-PT610201</v>
          </cell>
        </row>
        <row r="420">
          <cell r="L420" t="str">
            <v>W1681.5</v>
          </cell>
          <cell r="M420">
            <v>1034239.15</v>
          </cell>
          <cell r="U420" t="str">
            <v>UNNAMED DRAINAGE (BC-649)</v>
          </cell>
          <cell r="AF420" t="str">
            <v>NCD</v>
          </cell>
          <cell r="AL420" t="str">
            <v>WC</v>
          </cell>
          <cell r="BY420" t="str">
            <v>Isolation if water present</v>
          </cell>
          <cell r="CA420" t="str">
            <v>01-13283-M002-PT610201</v>
          </cell>
        </row>
        <row r="421">
          <cell r="L421" t="str">
            <v>P7048.0</v>
          </cell>
          <cell r="M421">
            <v>1034663.34</v>
          </cell>
          <cell r="U421" t="str">
            <v>PRIVATE BURIED WATER PIPE</v>
          </cell>
          <cell r="AL421" t="str">
            <v>WD</v>
          </cell>
          <cell r="CA421" t="str">
            <v>01-13283-M002-PT620001</v>
          </cell>
        </row>
        <row r="422">
          <cell r="L422" t="str">
            <v>T5234.0</v>
          </cell>
          <cell r="M422">
            <v>1034694.88</v>
          </cell>
          <cell r="U422" t="str">
            <v>ROAD</v>
          </cell>
          <cell r="AL422" t="str">
            <v>RD</v>
          </cell>
          <cell r="CA422" t="str">
            <v>01-13283-M002-PT640001</v>
          </cell>
        </row>
        <row r="423">
          <cell r="L423" t="str">
            <v>T5231.0</v>
          </cell>
          <cell r="M423">
            <v>1034797.32</v>
          </cell>
          <cell r="U423" t="str">
            <v>ROAD</v>
          </cell>
          <cell r="AL423" t="str">
            <v>RD</v>
          </cell>
          <cell r="CA423" t="str">
            <v>01-13283-M002-PT640001</v>
          </cell>
        </row>
        <row r="424">
          <cell r="L424" t="str">
            <v>P7049.0</v>
          </cell>
          <cell r="M424">
            <v>1034822.83</v>
          </cell>
          <cell r="U424" t="str">
            <v>PRIVATE BURIED WATER PIPE</v>
          </cell>
          <cell r="AL424" t="str">
            <v>WD</v>
          </cell>
          <cell r="CA424" t="str">
            <v>01-13283-M002-PT620001</v>
          </cell>
        </row>
        <row r="425">
          <cell r="L425" t="str">
            <v>P7050.0</v>
          </cell>
          <cell r="M425">
            <v>1034832.57</v>
          </cell>
          <cell r="U425" t="str">
            <v>PRIVATE BURIED WATER PIPE</v>
          </cell>
          <cell r="AL425" t="str">
            <v>WD</v>
          </cell>
          <cell r="CA425" t="str">
            <v>01-13283-M002-PT620001</v>
          </cell>
        </row>
        <row r="426">
          <cell r="L426" t="str">
            <v>W1683.4</v>
          </cell>
          <cell r="M426">
            <v>1034990.24</v>
          </cell>
          <cell r="U426" t="str">
            <v>UNNAMED CHANNEL (BC-651)</v>
          </cell>
          <cell r="AF426" t="str">
            <v>S6</v>
          </cell>
          <cell r="AL426" t="str">
            <v>WC</v>
          </cell>
          <cell r="BY426" t="str">
            <v>Isolation if water present</v>
          </cell>
          <cell r="CA426" t="str">
            <v>01-13283-M002-PT610401</v>
          </cell>
        </row>
        <row r="427">
          <cell r="L427" t="str">
            <v>T6108.0</v>
          </cell>
          <cell r="M427">
            <v>1035054.67</v>
          </cell>
          <cell r="U427" t="str">
            <v>ROAD</v>
          </cell>
          <cell r="AF427" t="str">
            <v>ROAD</v>
          </cell>
          <cell r="AL427" t="str">
            <v>RD</v>
          </cell>
          <cell r="CA427" t="str">
            <v>01-13283-M002-PT640001</v>
          </cell>
        </row>
        <row r="428">
          <cell r="L428" t="str">
            <v>U5572.0</v>
          </cell>
          <cell r="M428">
            <v>1035124.53</v>
          </cell>
          <cell r="U428" t="str">
            <v>BC HYDRO O/H DISTRIBUTION</v>
          </cell>
          <cell r="AF428" t="str">
            <v>DISTRIBUTION</v>
          </cell>
          <cell r="AL428" t="str">
            <v>OE</v>
          </cell>
          <cell r="CA428" t="str">
            <v>01-13283-M002-PT130101</v>
          </cell>
        </row>
        <row r="429">
          <cell r="L429" t="str">
            <v>U5573.0</v>
          </cell>
          <cell r="M429">
            <v>1035124.53</v>
          </cell>
          <cell r="U429" t="str">
            <v>TELUS O/H COMMUNICATIONS CABLE</v>
          </cell>
          <cell r="AF429" t="str">
            <v>O/H COMMUNICATION CABLE</v>
          </cell>
          <cell r="AL429" t="str">
            <v>OC</v>
          </cell>
          <cell r="CA429" t="str">
            <v>01-13283-M002-PT130101</v>
          </cell>
        </row>
        <row r="430">
          <cell r="L430" t="str">
            <v>T4915.0</v>
          </cell>
          <cell r="M430">
            <v>1035138.76</v>
          </cell>
          <cell r="U430" t="str">
            <v>PRIVATE ROAD</v>
          </cell>
          <cell r="AL430" t="str">
            <v>RD</v>
          </cell>
          <cell r="CA430" t="str">
            <v>01-13283-M002-PT640001</v>
          </cell>
        </row>
        <row r="431">
          <cell r="L431" t="str">
            <v>P7041.0</v>
          </cell>
          <cell r="M431">
            <v>1035139.16</v>
          </cell>
          <cell r="U431" t="str">
            <v>PRIVATE BURIED WATER PIPE</v>
          </cell>
          <cell r="AL431" t="str">
            <v>WD</v>
          </cell>
          <cell r="CA431" t="str">
            <v>01-13283-M002-PT620001</v>
          </cell>
        </row>
        <row r="432">
          <cell r="L432" t="str">
            <v>U7307.0</v>
          </cell>
          <cell r="M432">
            <v>1035144.94</v>
          </cell>
          <cell r="U432" t="str">
            <v>TELUS U/G COMMUNICATIONS CABLE</v>
          </cell>
          <cell r="AL432" t="str">
            <v>UC</v>
          </cell>
          <cell r="CA432" t="str">
            <v>01-13283-M002-PT630001</v>
          </cell>
        </row>
        <row r="433">
          <cell r="L433" t="str">
            <v>P3831.0</v>
          </cell>
          <cell r="M433">
            <v>1035419.83</v>
          </cell>
          <cell r="U433" t="str">
            <v>PRIVATE U/G PIPE</v>
          </cell>
          <cell r="AF433" t="str">
            <v>FOREIGN PIPELINE</v>
          </cell>
          <cell r="AL433" t="str">
            <v>UN</v>
          </cell>
          <cell r="CA433" t="str">
            <v>01-13283-M002-PT620001</v>
          </cell>
        </row>
        <row r="434">
          <cell r="L434" t="str">
            <v>W5655.0</v>
          </cell>
          <cell r="M434">
            <v>1035529.73</v>
          </cell>
          <cell r="U434" t="str">
            <v>Unnamed Channel (BC-651a)</v>
          </cell>
          <cell r="AF434" t="str">
            <v>S6</v>
          </cell>
          <cell r="AL434" t="str">
            <v>WC</v>
          </cell>
          <cell r="BY434" t="str">
            <v>Isolation if water present / Open-cut if dry or frozen to bottom</v>
          </cell>
          <cell r="CA434" t="str">
            <v>01-13283-M002-PT610201</v>
          </cell>
        </row>
        <row r="435">
          <cell r="L435" t="str">
            <v>P5978.0</v>
          </cell>
          <cell r="M435">
            <v>1035576.84</v>
          </cell>
          <cell r="U435" t="str">
            <v>SPECTRA ENERGY TRANSMISSION ROW</v>
          </cell>
          <cell r="AF435" t="str">
            <v>RIGHT OF WAY</v>
          </cell>
          <cell r="AL435" t="str">
            <v>ROW</v>
          </cell>
          <cell r="CA435" t="str">
            <v>01-13283-M002-PT620201</v>
          </cell>
        </row>
        <row r="436">
          <cell r="L436" t="str">
            <v>P5976.0</v>
          </cell>
          <cell r="M436">
            <v>1035580.51</v>
          </cell>
          <cell r="U436" t="str">
            <v>PRIVATE BURIED WATER PIPE</v>
          </cell>
          <cell r="AF436" t="str">
            <v>BURIED PIPE</v>
          </cell>
          <cell r="AL436" t="str">
            <v>UN</v>
          </cell>
          <cell r="CA436" t="str">
            <v>01-13283-M002-PT620001</v>
          </cell>
        </row>
        <row r="437">
          <cell r="L437" t="str">
            <v>T4085.1</v>
          </cell>
          <cell r="M437">
            <v>1035581.02</v>
          </cell>
          <cell r="U437" t="str">
            <v>TRAIL</v>
          </cell>
          <cell r="AL437" t="str">
            <v>RD</v>
          </cell>
          <cell r="CA437" t="str">
            <v>01-13283-M002-PT640301</v>
          </cell>
        </row>
        <row r="438">
          <cell r="L438" t="str">
            <v>U7328.0</v>
          </cell>
          <cell r="M438">
            <v>1035684.69</v>
          </cell>
          <cell r="U438" t="str">
            <v>ENBRIDGE U/G TRANSMISSION CABLE</v>
          </cell>
          <cell r="AL438" t="str">
            <v>UE</v>
          </cell>
          <cell r="CA438" t="str">
            <v>01-13283-M002-XU0325301</v>
          </cell>
        </row>
        <row r="439">
          <cell r="L439" t="str">
            <v>T4962.0</v>
          </cell>
          <cell r="M439">
            <v>1035693.72</v>
          </cell>
          <cell r="U439" t="str">
            <v>SPECTRA ENERGY TRANSMISSION TRAIL</v>
          </cell>
          <cell r="AF439" t="str">
            <v>TRAIL</v>
          </cell>
          <cell r="AL439" t="str">
            <v>RD</v>
          </cell>
          <cell r="CA439" t="str">
            <v>01-13283-M002-XU0325301</v>
          </cell>
        </row>
        <row r="440">
          <cell r="L440" t="str">
            <v>P3574.2</v>
          </cell>
          <cell r="M440">
            <v>1035696.83</v>
          </cell>
          <cell r="U440" t="str">
            <v>NPS 36 SPECTRA ENERGY TRANSMISSION BURIED PIPE</v>
          </cell>
          <cell r="AF440" t="str">
            <v>TRANSMISSION</v>
          </cell>
          <cell r="AL440" t="str">
            <v>GT</v>
          </cell>
          <cell r="CA440" t="str">
            <v>01-13283-M002-XU0325301</v>
          </cell>
        </row>
        <row r="441">
          <cell r="L441" t="str">
            <v>U4154.1</v>
          </cell>
          <cell r="M441">
            <v>1035757.09</v>
          </cell>
          <cell r="U441" t="str">
            <v>TELUS U/G FIBRE OPTIC COMMUNICATIONS CABLE</v>
          </cell>
          <cell r="AL441" t="str">
            <v>UC</v>
          </cell>
          <cell r="CA441" t="str">
            <v>01-13283-M002-PT630001</v>
          </cell>
        </row>
        <row r="442">
          <cell r="L442" t="str">
            <v>T4974.0</v>
          </cell>
          <cell r="M442" t="str">
            <v>1035+766 + 110</v>
          </cell>
          <cell r="U442" t="str">
            <v>PRIVATE DRIVEWAY</v>
          </cell>
          <cell r="AL442" t="str">
            <v>RD</v>
          </cell>
          <cell r="CA442" t="str">
            <v>01-13283-M002-PT640001</v>
          </cell>
        </row>
        <row r="443">
          <cell r="L443" t="str">
            <v>T4086.1</v>
          </cell>
          <cell r="M443" t="str">
            <v>1035+766 + 188</v>
          </cell>
          <cell r="U443" t="str">
            <v>ROAD</v>
          </cell>
          <cell r="AL443" t="str">
            <v>RD</v>
          </cell>
          <cell r="CA443" t="str">
            <v>01-13283-M002-PT640001</v>
          </cell>
        </row>
        <row r="444">
          <cell r="L444" t="str">
            <v>U4397.1</v>
          </cell>
          <cell r="M444" t="str">
            <v>1035+766 + 191</v>
          </cell>
          <cell r="U444" t="str">
            <v>BC HYDRO O/H DISTRIBUTION</v>
          </cell>
          <cell r="AF444" t="str">
            <v>DISTRIBUTION</v>
          </cell>
          <cell r="AL444" t="str">
            <v>OE</v>
          </cell>
          <cell r="CA444" t="str">
            <v>01-13283-M002-PT130101</v>
          </cell>
        </row>
        <row r="445">
          <cell r="L445" t="str">
            <v>U7257.0</v>
          </cell>
          <cell r="M445" t="str">
            <v>1035+766 + 191</v>
          </cell>
          <cell r="U445" t="str">
            <v>TELUS O/H COMMUNICATIONS CABLE</v>
          </cell>
          <cell r="AF445" t="str">
            <v>TELUS O/H COMMUNICATIONS CABLE</v>
          </cell>
          <cell r="AL445" t="str">
            <v>OC</v>
          </cell>
          <cell r="CA445" t="str">
            <v>01-13283-M002-PT130101</v>
          </cell>
        </row>
        <row r="446">
          <cell r="L446" t="str">
            <v>T4372.2</v>
          </cell>
          <cell r="M446" t="str">
            <v>1035+766 + 236</v>
          </cell>
          <cell r="U446" t="str">
            <v>ROAD</v>
          </cell>
          <cell r="AF446" t="str">
            <v>Road Crossing</v>
          </cell>
          <cell r="AL446" t="str">
            <v>RD</v>
          </cell>
          <cell r="CA446" t="str">
            <v>01-13283-M002-PT640001</v>
          </cell>
        </row>
        <row r="447">
          <cell r="L447" t="str">
            <v>T4087.1</v>
          </cell>
          <cell r="M447" t="str">
            <v>1035+766 + 406</v>
          </cell>
          <cell r="U447" t="str">
            <v>TRAIL</v>
          </cell>
          <cell r="AL447" t="str">
            <v>RD</v>
          </cell>
          <cell r="CA447" t="str">
            <v>01-13283-M002-PT640001</v>
          </cell>
        </row>
        <row r="448">
          <cell r="L448" t="str">
            <v>T4373.1</v>
          </cell>
          <cell r="M448">
            <v>1036323.18</v>
          </cell>
          <cell r="U448" t="str">
            <v>ROAD</v>
          </cell>
          <cell r="AF448" t="str">
            <v>Road Crossing</v>
          </cell>
          <cell r="AL448" t="str">
            <v>RD</v>
          </cell>
          <cell r="CA448" t="str">
            <v>01-13283-M002-PT640001</v>
          </cell>
        </row>
        <row r="449">
          <cell r="L449" t="str">
            <v>T4088.1</v>
          </cell>
          <cell r="M449">
            <v>1036403.2</v>
          </cell>
          <cell r="U449" t="str">
            <v>TRAIL</v>
          </cell>
          <cell r="AL449" t="str">
            <v>RD</v>
          </cell>
          <cell r="CA449" t="str">
            <v>01-13283-M002-PT640001</v>
          </cell>
        </row>
        <row r="450">
          <cell r="L450" t="str">
            <v>T5056.0</v>
          </cell>
          <cell r="M450">
            <v>1036729.88</v>
          </cell>
          <cell r="U450" t="str">
            <v>PRIVATE TRAIL</v>
          </cell>
          <cell r="AL450" t="str">
            <v>RD</v>
          </cell>
          <cell r="CA450" t="str">
            <v>01-13283-M002-PT640001</v>
          </cell>
        </row>
        <row r="451">
          <cell r="L451" t="str">
            <v>T4089.1</v>
          </cell>
          <cell r="M451">
            <v>1036943.43</v>
          </cell>
          <cell r="U451" t="str">
            <v>ROAD</v>
          </cell>
          <cell r="AL451" t="str">
            <v>RD</v>
          </cell>
          <cell r="CA451" t="str">
            <v>01-13283-M002-PT640001</v>
          </cell>
        </row>
        <row r="452">
          <cell r="L452" t="str">
            <v>U7058.0</v>
          </cell>
          <cell r="M452">
            <v>1036948.74</v>
          </cell>
          <cell r="U452" t="str">
            <v>TELUS ROW</v>
          </cell>
          <cell r="AL452" t="str">
            <v>ROW</v>
          </cell>
          <cell r="CA452" t="str">
            <v>01-13283-M002-PT630001</v>
          </cell>
        </row>
        <row r="453">
          <cell r="L453" t="str">
            <v>P3575.1</v>
          </cell>
          <cell r="M453">
            <v>1037321.24</v>
          </cell>
          <cell r="U453" t="str">
            <v>TRANS MOUNTAIN PIPELINE CO. LTD. BURIED PIPE</v>
          </cell>
          <cell r="AF453" t="str">
            <v>CRUDE OIL PIPELINE</v>
          </cell>
          <cell r="AL453" t="str">
            <v>OL</v>
          </cell>
          <cell r="CA453" t="str">
            <v>01-13283-M002-PT620001</v>
          </cell>
        </row>
        <row r="454">
          <cell r="L454" t="str">
            <v>T4374.0</v>
          </cell>
          <cell r="M454">
            <v>1037539.29</v>
          </cell>
          <cell r="U454" t="str">
            <v>ROAD</v>
          </cell>
          <cell r="AF454" t="str">
            <v>Road Crossing</v>
          </cell>
          <cell r="AL454" t="str">
            <v>RD</v>
          </cell>
          <cell r="CA454" t="str">
            <v>01-13283-M002-PT640001</v>
          </cell>
        </row>
        <row r="455">
          <cell r="L455" t="str">
            <v>T5043.0</v>
          </cell>
          <cell r="M455">
            <v>1037700.81</v>
          </cell>
          <cell r="U455" t="str">
            <v>ROAD</v>
          </cell>
          <cell r="AL455" t="str">
            <v>RD</v>
          </cell>
          <cell r="CA455" t="str">
            <v>01-13283-M002-PT640001</v>
          </cell>
        </row>
        <row r="456">
          <cell r="L456" t="str">
            <v>T4090.1</v>
          </cell>
          <cell r="M456" t="str">
            <v>1037+723 + 129</v>
          </cell>
          <cell r="U456" t="str">
            <v>ROAD</v>
          </cell>
          <cell r="AL456" t="str">
            <v>RD</v>
          </cell>
          <cell r="CA456" t="str">
            <v>01-13283-M002-PT640301</v>
          </cell>
        </row>
        <row r="457">
          <cell r="L457" t="str">
            <v>U4398.0</v>
          </cell>
          <cell r="M457" t="str">
            <v>1037+723 + 159</v>
          </cell>
          <cell r="U457" t="str">
            <v>BC HYDRO O/H DISTRIBUTION</v>
          </cell>
          <cell r="AF457" t="str">
            <v>DISTRIBUTION</v>
          </cell>
          <cell r="AL457" t="str">
            <v>OE</v>
          </cell>
          <cell r="CA457" t="str">
            <v>01-13283-M002-PT130101</v>
          </cell>
        </row>
        <row r="458">
          <cell r="L458" t="str">
            <v>U7259.0</v>
          </cell>
          <cell r="M458" t="str">
            <v>1037+723 + 159</v>
          </cell>
          <cell r="U458" t="str">
            <v>TELUS O/H COMMUNICATIONS CABLE</v>
          </cell>
          <cell r="AF458" t="str">
            <v>TELUS O/H COMMUNICATIONS CABLE</v>
          </cell>
          <cell r="AL458" t="str">
            <v>OC</v>
          </cell>
          <cell r="CA458" t="str">
            <v>01-13283-M002-PT130101</v>
          </cell>
        </row>
        <row r="459">
          <cell r="L459" t="str">
            <v>T5227.0</v>
          </cell>
          <cell r="M459" t="str">
            <v>1037+723 + 241</v>
          </cell>
          <cell r="U459" t="str">
            <v>TRAIL</v>
          </cell>
          <cell r="AL459" t="str">
            <v>RD</v>
          </cell>
          <cell r="CA459" t="str">
            <v>01-13283-M002-PT640001</v>
          </cell>
        </row>
        <row r="460">
          <cell r="L460" t="str">
            <v>T5228.0</v>
          </cell>
          <cell r="M460" t="str">
            <v>1037+723 + 292</v>
          </cell>
          <cell r="U460" t="str">
            <v>TRAIL</v>
          </cell>
          <cell r="AL460" t="str">
            <v>RD</v>
          </cell>
          <cell r="CA460" t="str">
            <v>01-13283-M002-PT640001</v>
          </cell>
        </row>
        <row r="461">
          <cell r="L461" t="str">
            <v>W1684.4</v>
          </cell>
          <cell r="M461" t="str">
            <v>1037+723 + 329</v>
          </cell>
          <cell r="U461" t="str">
            <v>MENZ CREEK (BC-652a)</v>
          </cell>
          <cell r="AF461" t="str">
            <v>S4</v>
          </cell>
          <cell r="AL461" t="str">
            <v>WC</v>
          </cell>
          <cell r="BY461" t="str">
            <v>Isolation with fish salvage and water quality monitoring if flowing (1)</v>
          </cell>
          <cell r="CA461" t="str">
            <v>01-13283-M002-XW0325401</v>
          </cell>
        </row>
        <row r="462">
          <cell r="L462" t="str">
            <v>T5229.0</v>
          </cell>
          <cell r="M462" t="str">
            <v>1037+723 + 347</v>
          </cell>
          <cell r="U462" t="str">
            <v>TRAIL</v>
          </cell>
          <cell r="AL462" t="str">
            <v>RD</v>
          </cell>
          <cell r="CA462" t="str">
            <v>01-13283-M002-PT640001</v>
          </cell>
        </row>
        <row r="463">
          <cell r="L463" t="str">
            <v>W1685.6</v>
          </cell>
          <cell r="M463">
            <v>1038464.36</v>
          </cell>
          <cell r="U463" t="str">
            <v>UNNAMED CHANNEL (BC-653a)</v>
          </cell>
          <cell r="AF463" t="str">
            <v>S6</v>
          </cell>
          <cell r="AL463" t="str">
            <v>WC</v>
          </cell>
          <cell r="BY463" t="str">
            <v>Isolation if water present</v>
          </cell>
          <cell r="CA463" t="str">
            <v>01-13283-M002-PT610201</v>
          </cell>
        </row>
        <row r="464">
          <cell r="L464" t="str">
            <v>W2101.2</v>
          </cell>
          <cell r="M464">
            <v>1038524.17</v>
          </cell>
          <cell r="U464" t="str">
            <v>UNNAMED CHANNEL (BC-653b)</v>
          </cell>
          <cell r="AF464" t="str">
            <v>S6</v>
          </cell>
          <cell r="AL464" t="str">
            <v>WC</v>
          </cell>
          <cell r="BY464" t="str">
            <v>Isolation if water present</v>
          </cell>
          <cell r="CA464" t="str">
            <v>01-13283-M002-PT610201</v>
          </cell>
        </row>
        <row r="465">
          <cell r="L465" t="str">
            <v>T4091.4</v>
          </cell>
          <cell r="M465">
            <v>1038570.35</v>
          </cell>
          <cell r="U465" t="str">
            <v>OTHELLO RD</v>
          </cell>
          <cell r="AL465" t="str">
            <v>RD</v>
          </cell>
          <cell r="CA465" t="str">
            <v>01-13283-M002-PT640301</v>
          </cell>
        </row>
        <row r="466">
          <cell r="L466" t="str">
            <v>U4155.3</v>
          </cell>
          <cell r="M466">
            <v>1038580.59</v>
          </cell>
          <cell r="U466" t="str">
            <v>TELUS U/G COMMUNICATIONS CABLE</v>
          </cell>
          <cell r="AL466" t="str">
            <v>UC</v>
          </cell>
          <cell r="CA466" t="str">
            <v>01-13283-M002-PT630001</v>
          </cell>
        </row>
        <row r="467">
          <cell r="L467" t="str">
            <v>T4961.0</v>
          </cell>
          <cell r="M467">
            <v>1038584.79</v>
          </cell>
          <cell r="U467" t="str">
            <v>ROAD</v>
          </cell>
          <cell r="AL467" t="str">
            <v>RD</v>
          </cell>
          <cell r="CA467" t="str">
            <v>01-13283-M002-PT640001</v>
          </cell>
        </row>
        <row r="468">
          <cell r="L468" t="str">
            <v>U5335.0</v>
          </cell>
          <cell r="M468">
            <v>1038587.46</v>
          </cell>
          <cell r="U468" t="str">
            <v>TELUS O/H COMMUNICATIONS CABLE</v>
          </cell>
          <cell r="AF468" t="str">
            <v>O/H COMMUNICATION CABLE</v>
          </cell>
          <cell r="AL468" t="str">
            <v>OC</v>
          </cell>
          <cell r="CA468" t="str">
            <v>01-13283-M002-PT130101</v>
          </cell>
        </row>
        <row r="469">
          <cell r="L469" t="str">
            <v>U4399.1</v>
          </cell>
          <cell r="M469">
            <v>1038587.53</v>
          </cell>
          <cell r="U469" t="str">
            <v>BC HYDRO O/H DISTRIBUTION</v>
          </cell>
          <cell r="AF469" t="str">
            <v>DISTRIBUTION</v>
          </cell>
          <cell r="AL469" t="str">
            <v>OE</v>
          </cell>
          <cell r="CA469" t="str">
            <v>01-13283-M002-PT130101</v>
          </cell>
        </row>
        <row r="470">
          <cell r="L470" t="str">
            <v>U4667.0</v>
          </cell>
          <cell r="M470">
            <v>1038618.46</v>
          </cell>
          <cell r="U470" t="str">
            <v>BC HYDRO O/H DISTRIBUTION</v>
          </cell>
          <cell r="AF470" t="str">
            <v>DISTRIBUTION</v>
          </cell>
          <cell r="AL470" t="str">
            <v>OE</v>
          </cell>
          <cell r="CA470" t="str">
            <v>01-13283-M002-PT130101</v>
          </cell>
        </row>
        <row r="471">
          <cell r="L471" t="str">
            <v>P5755.0</v>
          </cell>
          <cell r="M471">
            <v>1038922.11</v>
          </cell>
          <cell r="U471" t="str">
            <v>PRIVATE BURIED WATER PIPE</v>
          </cell>
          <cell r="AF471" t="str">
            <v>BURIED PIPE</v>
          </cell>
          <cell r="AL471" t="str">
            <v>WD</v>
          </cell>
          <cell r="CA471" t="str">
            <v>01-13283-M002-PT620001</v>
          </cell>
        </row>
        <row r="472">
          <cell r="L472" t="str">
            <v>U5941.0</v>
          </cell>
          <cell r="M472">
            <v>1038923.13</v>
          </cell>
          <cell r="U472" t="str">
            <v>PRIVATE BURIED POWER CABLE</v>
          </cell>
          <cell r="AF472" t="str">
            <v>BURIED CABLE</v>
          </cell>
          <cell r="AL472" t="str">
            <v>UC</v>
          </cell>
          <cell r="CA472" t="str">
            <v>01-13283-M002-PT630001</v>
          </cell>
        </row>
        <row r="473">
          <cell r="L473" t="str">
            <v>T4918.0</v>
          </cell>
          <cell r="M473">
            <v>1038938.89</v>
          </cell>
          <cell r="U473" t="str">
            <v>ROAD</v>
          </cell>
          <cell r="AL473" t="str">
            <v>RD</v>
          </cell>
          <cell r="CA473" t="str">
            <v>01-13283-M002-PT640001</v>
          </cell>
        </row>
        <row r="474">
          <cell r="L474" t="str">
            <v>T4093.1</v>
          </cell>
          <cell r="M474">
            <v>1039035.43</v>
          </cell>
          <cell r="U474" t="str">
            <v>ROAD</v>
          </cell>
          <cell r="AL474" t="str">
            <v>RD</v>
          </cell>
          <cell r="CA474" t="str">
            <v>01-13283-M002-PT640001</v>
          </cell>
        </row>
        <row r="475">
          <cell r="L475" t="str">
            <v>W2146.0</v>
          </cell>
          <cell r="M475">
            <v>1039092.24</v>
          </cell>
          <cell r="U475" t="str">
            <v>UNNAMED CHANNEL (BC-653c)</v>
          </cell>
          <cell r="AF475" t="str">
            <v>S6</v>
          </cell>
          <cell r="AL475" t="str">
            <v>WC</v>
          </cell>
          <cell r="BY475" t="str">
            <v>Isolation if water present</v>
          </cell>
          <cell r="CA475" t="str">
            <v>01-13283-M002-PT610201</v>
          </cell>
        </row>
        <row r="476">
          <cell r="L476" t="str">
            <v>P5797.0</v>
          </cell>
          <cell r="M476">
            <v>1039100.78</v>
          </cell>
          <cell r="U476" t="str">
            <v>DOMESTIC WATER PIPELINE ROW</v>
          </cell>
          <cell r="AL476" t="str">
            <v>WD</v>
          </cell>
        </row>
        <row r="477">
          <cell r="L477" t="str">
            <v>P5756.0</v>
          </cell>
          <cell r="M477">
            <v>1039345.88</v>
          </cell>
          <cell r="U477" t="str">
            <v>FORTISBC U/G PIPE 60 GAS DIST</v>
          </cell>
          <cell r="AF477" t="str">
            <v>BURIED PIPE</v>
          </cell>
          <cell r="AL477" t="str">
            <v>UN</v>
          </cell>
          <cell r="CA477" t="str">
            <v>01-13283-M002-PT620001</v>
          </cell>
        </row>
        <row r="478">
          <cell r="L478" t="str">
            <v>P5757.0</v>
          </cell>
          <cell r="M478">
            <v>1039354.24</v>
          </cell>
          <cell r="U478" t="str">
            <v>TOWN OF HOPE BURIED WATER PIPE</v>
          </cell>
          <cell r="AF478" t="str">
            <v>BURIED PIPE</v>
          </cell>
          <cell r="AL478" t="str">
            <v>WD</v>
          </cell>
          <cell r="CA478" t="str">
            <v>01-13283-M002-PT620001</v>
          </cell>
        </row>
        <row r="479">
          <cell r="L479" t="str">
            <v>P5758.0</v>
          </cell>
          <cell r="M479">
            <v>1039355.41</v>
          </cell>
          <cell r="U479" t="str">
            <v>TOWN OF HOPE BURIED STORM SEWER LINE</v>
          </cell>
          <cell r="AF479" t="str">
            <v>BURIED PIPE</v>
          </cell>
          <cell r="AL479" t="str">
            <v>ST</v>
          </cell>
          <cell r="CA479" t="str">
            <v>01-13283-M002-PT620001</v>
          </cell>
        </row>
        <row r="480">
          <cell r="L480" t="str">
            <v>P5759.0</v>
          </cell>
          <cell r="M480">
            <v>1039357.69</v>
          </cell>
          <cell r="U480" t="str">
            <v>TOWN OF HOPE BURIED DOMESTIC SEWER LINE</v>
          </cell>
          <cell r="AF480" t="str">
            <v>BURIED PIPE</v>
          </cell>
          <cell r="AL480" t="str">
            <v>ST</v>
          </cell>
          <cell r="CA480" t="str">
            <v>01-13283-M002-PT620001</v>
          </cell>
        </row>
        <row r="481">
          <cell r="L481" t="str">
            <v>U5942.0</v>
          </cell>
          <cell r="M481">
            <v>1039360.27</v>
          </cell>
          <cell r="U481" t="str">
            <v>BC HYDRO U/G DISTRIBUTION</v>
          </cell>
          <cell r="AF481" t="str">
            <v>BURIED CABLE</v>
          </cell>
          <cell r="AL481" t="str">
            <v>UC</v>
          </cell>
          <cell r="CA481" t="str">
            <v>01-13283-M002-PT630001</v>
          </cell>
        </row>
        <row r="482">
          <cell r="L482" t="str">
            <v>U5980.0</v>
          </cell>
          <cell r="M482">
            <v>1039361.22</v>
          </cell>
          <cell r="U482" t="str">
            <v>TELUS U/G COMMUNICATIONS CABLE</v>
          </cell>
          <cell r="AL482" t="str">
            <v>UC</v>
          </cell>
          <cell r="CA482" t="str">
            <v>01-13283-M002-PT630001</v>
          </cell>
        </row>
        <row r="483">
          <cell r="L483" t="str">
            <v>T4631.0</v>
          </cell>
          <cell r="M483">
            <v>1039364.05</v>
          </cell>
          <cell r="U483" t="str">
            <v>ROAD</v>
          </cell>
          <cell r="AF483" t="str">
            <v>Road</v>
          </cell>
          <cell r="AL483" t="str">
            <v>RD</v>
          </cell>
          <cell r="CA483" t="str">
            <v>01-13283-M002-PT640301</v>
          </cell>
        </row>
        <row r="484">
          <cell r="L484" t="str">
            <v>T4925.0</v>
          </cell>
          <cell r="M484">
            <v>1039658.17</v>
          </cell>
          <cell r="U484" t="str">
            <v>ROAD</v>
          </cell>
          <cell r="AF484" t="str">
            <v>Road</v>
          </cell>
          <cell r="AL484" t="str">
            <v>RD</v>
          </cell>
          <cell r="CA484" t="str">
            <v>01-13283-M002-PT640301</v>
          </cell>
        </row>
        <row r="485">
          <cell r="L485" t="str">
            <v>T4926.0</v>
          </cell>
          <cell r="M485">
            <v>1039690.99</v>
          </cell>
          <cell r="U485" t="str">
            <v>ROAD</v>
          </cell>
          <cell r="AF485" t="str">
            <v>Road</v>
          </cell>
          <cell r="AL485" t="str">
            <v>RD</v>
          </cell>
          <cell r="CA485" t="str">
            <v>01-13283-M002-PT640301</v>
          </cell>
        </row>
        <row r="486">
          <cell r="L486" t="str">
            <v>T4717.0</v>
          </cell>
          <cell r="M486">
            <v>1039781.56</v>
          </cell>
          <cell r="U486" t="str">
            <v>ROAD</v>
          </cell>
          <cell r="AF486" t="str">
            <v>Road</v>
          </cell>
          <cell r="AL486" t="str">
            <v>RD</v>
          </cell>
          <cell r="CA486" t="str">
            <v>01-13283-M002-PT640301</v>
          </cell>
        </row>
        <row r="487">
          <cell r="L487" t="str">
            <v>U4462.0</v>
          </cell>
          <cell r="M487">
            <v>1039802.23</v>
          </cell>
          <cell r="U487" t="str">
            <v>BC HYDRO O/H DISTRIBUTION</v>
          </cell>
          <cell r="AF487" t="str">
            <v>DISTRIBUTION</v>
          </cell>
          <cell r="AL487" t="str">
            <v>OE</v>
          </cell>
          <cell r="CA487" t="str">
            <v>01-13283-M002-PT130101</v>
          </cell>
        </row>
        <row r="488">
          <cell r="L488" t="str">
            <v>U5343.0</v>
          </cell>
          <cell r="M488">
            <v>1039802.23</v>
          </cell>
          <cell r="U488" t="str">
            <v>TELUS O/H COMMUNICATIONS CABLE</v>
          </cell>
          <cell r="AF488" t="str">
            <v>O/H COMMUNICATION CABLE</v>
          </cell>
          <cell r="AL488" t="str">
            <v>OC</v>
          </cell>
          <cell r="CA488" t="str">
            <v>01-13283-M002-PT130101</v>
          </cell>
        </row>
        <row r="489">
          <cell r="L489" t="str">
            <v>U4156.1</v>
          </cell>
          <cell r="M489">
            <v>1039806.68</v>
          </cell>
          <cell r="U489" t="str">
            <v>TELUS U/G COMMUNICATIONS CABLE</v>
          </cell>
          <cell r="AL489" t="str">
            <v>UC</v>
          </cell>
          <cell r="CA489" t="str">
            <v>01-13283-M002-PT630001</v>
          </cell>
        </row>
        <row r="490">
          <cell r="L490" t="str">
            <v>U4668.0</v>
          </cell>
          <cell r="M490">
            <v>1039807.19</v>
          </cell>
          <cell r="U490" t="str">
            <v>BC HYDRO O/H DISTRIBUTION</v>
          </cell>
          <cell r="AF490" t="str">
            <v>DISTRIBUTION</v>
          </cell>
          <cell r="AL490" t="str">
            <v>OE</v>
          </cell>
          <cell r="CA490" t="str">
            <v>01-13283-M002-PT130101</v>
          </cell>
        </row>
        <row r="491">
          <cell r="L491" t="str">
            <v>T4094.1</v>
          </cell>
          <cell r="M491">
            <v>1039816.72</v>
          </cell>
          <cell r="U491" t="str">
            <v>KETTLE VALLEY RD</v>
          </cell>
          <cell r="AL491" t="str">
            <v>RD</v>
          </cell>
          <cell r="CA491" t="str">
            <v>01-13283-M002-PT640301</v>
          </cell>
        </row>
        <row r="492">
          <cell r="L492" t="str">
            <v>U4400.0</v>
          </cell>
          <cell r="M492">
            <v>1039898.53</v>
          </cell>
          <cell r="U492" t="str">
            <v>BC HYDRO O/H DISTRIBUTION</v>
          </cell>
          <cell r="AF492" t="str">
            <v>DISTRIBUTION</v>
          </cell>
          <cell r="AL492" t="str">
            <v>OE</v>
          </cell>
          <cell r="CA492" t="str">
            <v>01-13283-M002-PT130101</v>
          </cell>
        </row>
        <row r="493">
          <cell r="L493" t="str">
            <v>U5336.0</v>
          </cell>
          <cell r="M493">
            <v>1039898.53</v>
          </cell>
          <cell r="U493" t="str">
            <v>TELUS O/H COMMUNICATIONS CABLE</v>
          </cell>
          <cell r="AF493" t="str">
            <v>O/H COMMUNICATION CABLE</v>
          </cell>
          <cell r="AL493" t="str">
            <v>OC</v>
          </cell>
          <cell r="CA493" t="str">
            <v>01-13283-M002-PT130101</v>
          </cell>
        </row>
        <row r="494">
          <cell r="L494" t="str">
            <v>T4095.1</v>
          </cell>
          <cell r="M494">
            <v>1039905.51</v>
          </cell>
          <cell r="U494" t="str">
            <v>BIRCHTREES DR</v>
          </cell>
          <cell r="AL494" t="str">
            <v>RD</v>
          </cell>
          <cell r="CA494" t="str">
            <v>01-13283-M002-PT640301</v>
          </cell>
        </row>
        <row r="495">
          <cell r="L495" t="str">
            <v>U4157.1</v>
          </cell>
          <cell r="M495">
            <v>1039935.38</v>
          </cell>
          <cell r="U495" t="str">
            <v>TELUS BURIED PHONE CABLE</v>
          </cell>
          <cell r="AL495" t="str">
            <v>UC</v>
          </cell>
          <cell r="CA495" t="str">
            <v>01-13283-M002-PT630001</v>
          </cell>
        </row>
        <row r="496">
          <cell r="L496" t="str">
            <v>P3577.1</v>
          </cell>
          <cell r="M496">
            <v>1039947.24</v>
          </cell>
          <cell r="U496" t="str">
            <v>TERASEN (FORTIS) GAS DISTRIBUTION</v>
          </cell>
          <cell r="AL496" t="str">
            <v>GU</v>
          </cell>
          <cell r="CA496" t="str">
            <v>01-13283-M002-PT620001</v>
          </cell>
        </row>
        <row r="497">
          <cell r="L497" t="str">
            <v>U4401.0</v>
          </cell>
          <cell r="M497">
            <v>1040199.15</v>
          </cell>
          <cell r="U497" t="str">
            <v>TELUS O/H COMMUNICATIONS CABLE</v>
          </cell>
          <cell r="AF497" t="str">
            <v>O/H COMMUNICATION CABLE</v>
          </cell>
          <cell r="AL497" t="str">
            <v>OC</v>
          </cell>
          <cell r="CA497" t="str">
            <v>01-13283-M002-PT130101</v>
          </cell>
        </row>
        <row r="498">
          <cell r="L498" t="str">
            <v>P3578.1</v>
          </cell>
          <cell r="M498">
            <v>1040201.77</v>
          </cell>
          <cell r="U498" t="str">
            <v>FORTISBC U/G PIPE NPS 42 GAS DIST</v>
          </cell>
          <cell r="AF498" t="str">
            <v>GAS DISTRIBUTION</v>
          </cell>
          <cell r="AL498" t="str">
            <v>GD</v>
          </cell>
          <cell r="CA498" t="str">
            <v>01-13283-M002-PT620001</v>
          </cell>
        </row>
        <row r="499">
          <cell r="L499" t="str">
            <v>T4096.1</v>
          </cell>
          <cell r="M499">
            <v>1040209.46</v>
          </cell>
          <cell r="U499" t="str">
            <v>MOUNT HOPE RD</v>
          </cell>
          <cell r="AL499" t="str">
            <v>RD</v>
          </cell>
          <cell r="CA499" t="str">
            <v>01-13283-M002-PT640301</v>
          </cell>
        </row>
        <row r="500">
          <cell r="L500" t="str">
            <v>U4402.0</v>
          </cell>
          <cell r="M500">
            <v>1040210.11</v>
          </cell>
          <cell r="U500" t="str">
            <v>BC HYDRO O/H DISTRIBUTION</v>
          </cell>
          <cell r="AF500" t="str">
            <v>DISTRIBUTION</v>
          </cell>
          <cell r="AL500" t="str">
            <v>OE</v>
          </cell>
          <cell r="CA500" t="str">
            <v>01-13283-M002-PT130101</v>
          </cell>
        </row>
        <row r="501">
          <cell r="L501" t="str">
            <v>P3579.1</v>
          </cell>
          <cell r="M501">
            <v>1040215.56</v>
          </cell>
          <cell r="U501" t="str">
            <v>FORTISBC U/G PIPE GAS DIST</v>
          </cell>
          <cell r="AL501" t="str">
            <v>GU</v>
          </cell>
          <cell r="CA501" t="str">
            <v>01-13283-M002-PT620001</v>
          </cell>
        </row>
        <row r="502">
          <cell r="L502" t="str">
            <v>U4160.1</v>
          </cell>
          <cell r="M502">
            <v>1040346.62</v>
          </cell>
          <cell r="U502" t="str">
            <v>SHAW BURIED PHONE CABLE</v>
          </cell>
          <cell r="AL502" t="str">
            <v>UC</v>
          </cell>
          <cell r="CA502" t="str">
            <v>01-13283-M002-PT630001</v>
          </cell>
        </row>
        <row r="503">
          <cell r="L503" t="str">
            <v>T4097.1</v>
          </cell>
          <cell r="M503">
            <v>1040352.7</v>
          </cell>
          <cell r="U503" t="str">
            <v>ACACIA DR</v>
          </cell>
          <cell r="AL503" t="str">
            <v>RD</v>
          </cell>
          <cell r="CA503" t="str">
            <v>01-13283-M002-PT640301</v>
          </cell>
        </row>
        <row r="504">
          <cell r="L504" t="str">
            <v>P3628.1</v>
          </cell>
          <cell r="M504">
            <v>1040357.54</v>
          </cell>
          <cell r="U504" t="str">
            <v>FORTISBC U/G PIPE 60 GAS DIST</v>
          </cell>
          <cell r="AF504" t="str">
            <v>GAS DISTRIBUTION</v>
          </cell>
          <cell r="AL504" t="str">
            <v>GD</v>
          </cell>
          <cell r="CA504" t="str">
            <v>01-13283-M002-PT620001</v>
          </cell>
        </row>
        <row r="505">
          <cell r="L505" t="str">
            <v>U4159.1</v>
          </cell>
          <cell r="M505">
            <v>1040359.55</v>
          </cell>
          <cell r="U505" t="str">
            <v>BC HYDRO U/G DISTRIBUTION</v>
          </cell>
          <cell r="AF505" t="str">
            <v>DISTRIBUTION</v>
          </cell>
          <cell r="AL505" t="str">
            <v>UE</v>
          </cell>
          <cell r="CA505" t="str">
            <v>01-13283-M002-PT630001</v>
          </cell>
        </row>
        <row r="506">
          <cell r="L506" t="str">
            <v>U4161.1</v>
          </cell>
          <cell r="M506">
            <v>1040374.69</v>
          </cell>
          <cell r="U506" t="str">
            <v>TELUS U/G COMMUNICATIONS CABLE</v>
          </cell>
          <cell r="AL506" t="str">
            <v>UC</v>
          </cell>
          <cell r="CA506" t="str">
            <v>01-13283-M002-PT630001</v>
          </cell>
        </row>
        <row r="507">
          <cell r="L507" t="str">
            <v>P3581.1</v>
          </cell>
          <cell r="M507">
            <v>1040462.55</v>
          </cell>
          <cell r="U507" t="str">
            <v>FORTISBC U/G PIPE 60 GAS DIST</v>
          </cell>
          <cell r="AF507" t="str">
            <v>GAS DISTRIBUTION</v>
          </cell>
          <cell r="AL507" t="str">
            <v>GD</v>
          </cell>
          <cell r="CA507" t="str">
            <v>01-13283-M002-PT620001</v>
          </cell>
        </row>
        <row r="508">
          <cell r="L508" t="str">
            <v>T4099.2</v>
          </cell>
          <cell r="M508">
            <v>1040472.28</v>
          </cell>
          <cell r="U508" t="str">
            <v>RIVERVIEW DRIVE</v>
          </cell>
          <cell r="AL508" t="str">
            <v>RD</v>
          </cell>
          <cell r="CA508" t="str">
            <v>01-13283-M002-PT640301</v>
          </cell>
        </row>
        <row r="509">
          <cell r="L509" t="str">
            <v>P3582.1</v>
          </cell>
          <cell r="M509">
            <v>1040478.52</v>
          </cell>
          <cell r="U509" t="str">
            <v>FORTISBC U/G PIPE 60 GAS DIST</v>
          </cell>
          <cell r="AF509" t="str">
            <v>GAS DISTRIBUTION</v>
          </cell>
          <cell r="AL509" t="str">
            <v>GD</v>
          </cell>
          <cell r="CA509" t="str">
            <v>01-13283-M002-PT620001</v>
          </cell>
        </row>
        <row r="510">
          <cell r="L510" t="str">
            <v>P3583.2</v>
          </cell>
          <cell r="M510">
            <v>1040512.6</v>
          </cell>
          <cell r="U510" t="str">
            <v>TRANS MOUNTAIN PIPELINE CO. LTD. BURIED PIPE</v>
          </cell>
          <cell r="AF510" t="str">
            <v>CRUDE OIL PIPELINE</v>
          </cell>
          <cell r="AL510" t="str">
            <v>OL</v>
          </cell>
          <cell r="CA510" t="str">
            <v>01-13283-M002-PT620001</v>
          </cell>
        </row>
        <row r="511">
          <cell r="L511" t="str">
            <v>T4102.2</v>
          </cell>
          <cell r="M511">
            <v>1040660.53</v>
          </cell>
          <cell r="U511" t="str">
            <v>ROAD</v>
          </cell>
          <cell r="AL511" t="str">
            <v>RD</v>
          </cell>
          <cell r="CA511" t="str">
            <v>01-13283-M002-XW0325501</v>
          </cell>
        </row>
        <row r="512">
          <cell r="L512" t="str">
            <v>W1686.5</v>
          </cell>
          <cell r="M512">
            <v>1040785.01</v>
          </cell>
          <cell r="U512" t="str">
            <v>COQUIHALLA RIVER (BC-654)</v>
          </cell>
          <cell r="AF512" t="str">
            <v>S1B</v>
          </cell>
          <cell r="AL512" t="str">
            <v>WC</v>
          </cell>
          <cell r="BY512" t="str">
            <v>Trenchless with water quality monitoring</v>
          </cell>
          <cell r="CA512" t="str">
            <v>01-13283-M002-XW0325501</v>
          </cell>
        </row>
        <row r="513">
          <cell r="L513" t="str">
            <v>U4166.1</v>
          </cell>
          <cell r="M513">
            <v>1040827.66</v>
          </cell>
          <cell r="U513" t="str">
            <v>BC HYDRO O/H DISTRIBUTION</v>
          </cell>
          <cell r="AF513" t="str">
            <v>DISTRIBUTION</v>
          </cell>
          <cell r="AL513" t="str">
            <v>OE</v>
          </cell>
          <cell r="CA513" t="str">
            <v>01-13283-M002-XH0325801</v>
          </cell>
        </row>
        <row r="514">
          <cell r="L514" t="str">
            <v>P5802.0</v>
          </cell>
          <cell r="M514">
            <v>1040830.63</v>
          </cell>
          <cell r="U514" t="str">
            <v>TOWN OF HOPE BURIED STORM SEWER LINE</v>
          </cell>
          <cell r="AL514" t="str">
            <v>ST</v>
          </cell>
          <cell r="CA514" t="str">
            <v>01-13283-M002-XH0325801</v>
          </cell>
        </row>
        <row r="515">
          <cell r="L515" t="str">
            <v>T4103.1</v>
          </cell>
          <cell r="M515">
            <v>1040833.42</v>
          </cell>
          <cell r="U515" t="str">
            <v>OLD HOPE PRINCETON WAY</v>
          </cell>
          <cell r="AF515" t="str">
            <v>LKI Segment: 1300</v>
          </cell>
          <cell r="AL515" t="str">
            <v>RD</v>
          </cell>
          <cell r="CA515" t="str">
            <v>01-13283-M002-XH0325801</v>
          </cell>
        </row>
        <row r="516">
          <cell r="L516" t="str">
            <v>P4009.0</v>
          </cell>
          <cell r="M516">
            <v>1040844.8</v>
          </cell>
          <cell r="U516" t="str">
            <v>FORTISBC U/G PIPE 60 GAS DIST</v>
          </cell>
          <cell r="AF516" t="str">
            <v>GAS DISTRIBUTION</v>
          </cell>
          <cell r="AL516" t="str">
            <v>GD</v>
          </cell>
          <cell r="CA516" t="str">
            <v>01-13283-M002-XH0325801</v>
          </cell>
        </row>
        <row r="517">
          <cell r="L517" t="str">
            <v>U4167.1</v>
          </cell>
          <cell r="M517">
            <v>1040849.81</v>
          </cell>
          <cell r="U517" t="str">
            <v>TELUS O/H COMMUNICATIONS CABLE</v>
          </cell>
          <cell r="AF517" t="str">
            <v>O/H COMMUNICATIONS CABLE</v>
          </cell>
          <cell r="AL517" t="str">
            <v>OC</v>
          </cell>
          <cell r="CA517" t="str">
            <v>01-13283-M002-XH0325801</v>
          </cell>
        </row>
        <row r="518">
          <cell r="L518" t="str">
            <v>P5803.0</v>
          </cell>
          <cell r="M518">
            <v>1040852.75</v>
          </cell>
          <cell r="U518" t="str">
            <v>TOWN OF HOPE BURIED WATER PIPE</v>
          </cell>
          <cell r="AL518" t="str">
            <v>WD</v>
          </cell>
          <cell r="CA518" t="str">
            <v>01-13283-M002-XH0325801</v>
          </cell>
        </row>
        <row r="519">
          <cell r="L519" t="str">
            <v>P5480.0</v>
          </cell>
          <cell r="M519">
            <v>1040855.21</v>
          </cell>
          <cell r="U519" t="str">
            <v>TOWN OF HOPE BURIED WATER PIPE</v>
          </cell>
          <cell r="AF519" t="str">
            <v>BURIED WATER PIPE</v>
          </cell>
          <cell r="AL519" t="str">
            <v>WD</v>
          </cell>
          <cell r="CA519" t="str">
            <v>01-13283-M002-XH0325801</v>
          </cell>
        </row>
        <row r="520">
          <cell r="L520" t="str">
            <v>U5494.0</v>
          </cell>
          <cell r="M520">
            <v>1040974.36</v>
          </cell>
          <cell r="U520" t="str">
            <v>BC HYDRO O/H DISTRIBUTION</v>
          </cell>
          <cell r="AF520" t="str">
            <v>DISTRIBUTION</v>
          </cell>
          <cell r="AL520" t="str">
            <v>OE</v>
          </cell>
          <cell r="CA520" t="str">
            <v>01-13283-M002-PT130101</v>
          </cell>
        </row>
        <row r="521">
          <cell r="L521" t="str">
            <v>P3584.1</v>
          </cell>
          <cell r="M521">
            <v>1040978.48</v>
          </cell>
          <cell r="U521" t="str">
            <v>FORTISBC U/G PIPE 168 GAS DIST</v>
          </cell>
          <cell r="AF521" t="str">
            <v>GAS DISTRIBUTION</v>
          </cell>
          <cell r="AL521" t="str">
            <v>GD</v>
          </cell>
          <cell r="CA521" t="str">
            <v>01-13283-M002-PT620001</v>
          </cell>
        </row>
        <row r="522">
          <cell r="L522" t="str">
            <v>U5495.0</v>
          </cell>
          <cell r="M522">
            <v>1040983.84</v>
          </cell>
          <cell r="U522" t="str">
            <v>TELUS O/H COMMUNICATIONS CABLE</v>
          </cell>
          <cell r="AF522" t="str">
            <v>O/H COMMUNICATIONS CABLE</v>
          </cell>
          <cell r="AL522" t="str">
            <v>OE</v>
          </cell>
          <cell r="CA522" t="str">
            <v>01-13283-M002-PT130101</v>
          </cell>
        </row>
        <row r="523">
          <cell r="L523" t="str">
            <v>T4572.0</v>
          </cell>
          <cell r="M523">
            <v>1041004.18</v>
          </cell>
          <cell r="U523" t="str">
            <v>ROAD</v>
          </cell>
          <cell r="AL523" t="str">
            <v>RD</v>
          </cell>
          <cell r="CA523" t="str">
            <v>01-13283-M002-PT640301</v>
          </cell>
        </row>
        <row r="524">
          <cell r="L524" t="str">
            <v>U4168.1</v>
          </cell>
          <cell r="M524">
            <v>1041096.19</v>
          </cell>
          <cell r="U524" t="str">
            <v xml:space="preserve">TRANS MOUNTAIN O/H 25kV DISTRIBUTION </v>
          </cell>
          <cell r="AF524" t="str">
            <v>DISTRIBUTION</v>
          </cell>
          <cell r="AL524" t="str">
            <v>OE</v>
          </cell>
          <cell r="CA524" t="str">
            <v>01-13283-M002-XU0325901</v>
          </cell>
        </row>
        <row r="525">
          <cell r="L525" t="str">
            <v>P3585.1</v>
          </cell>
          <cell r="M525">
            <v>1041125.61</v>
          </cell>
          <cell r="U525" t="str">
            <v>NPS 36 SPECTRA ENERGY TRANSMISSION BURIED PIPE</v>
          </cell>
          <cell r="AF525" t="str">
            <v>TRANSMISSION</v>
          </cell>
          <cell r="AL525" t="str">
            <v>GT</v>
          </cell>
          <cell r="CA525" t="str">
            <v>01-13283-M002-XU0325901</v>
          </cell>
        </row>
        <row r="526">
          <cell r="L526" t="str">
            <v>P3586.1</v>
          </cell>
          <cell r="M526">
            <v>1041130.39</v>
          </cell>
          <cell r="U526" t="str">
            <v>NPS 30 SPECTRA ENERGY TRANSMISSION BURIED PIPE</v>
          </cell>
          <cell r="AF526" t="str">
            <v>TRANSMISSION</v>
          </cell>
          <cell r="AL526" t="str">
            <v>GT</v>
          </cell>
          <cell r="CA526" t="str">
            <v>01-13283-M002-XU0325901</v>
          </cell>
        </row>
        <row r="527">
          <cell r="L527" t="str">
            <v>P3587.1</v>
          </cell>
          <cell r="M527">
            <v>1041138.9</v>
          </cell>
          <cell r="U527" t="str">
            <v>TRANS MOUNTAIN PIPELINE CO. LTD. BURIED PIPE</v>
          </cell>
          <cell r="AF527" t="str">
            <v>CRUDE OIL PIPELINE</v>
          </cell>
          <cell r="AL527" t="str">
            <v>OL</v>
          </cell>
          <cell r="CA527" t="str">
            <v>01-13283-M002-XU0325901</v>
          </cell>
        </row>
        <row r="528">
          <cell r="L528" t="str">
            <v>T4448.0</v>
          </cell>
          <cell r="M528">
            <v>1041488.73</v>
          </cell>
          <cell r="U528" t="str">
            <v>ROAD</v>
          </cell>
          <cell r="AL528" t="str">
            <v>RD</v>
          </cell>
          <cell r="CA528" t="str">
            <v>01-13283-M002-PT640001</v>
          </cell>
        </row>
        <row r="529">
          <cell r="L529" t="str">
            <v>U4171.2</v>
          </cell>
          <cell r="M529">
            <v>1041529.83</v>
          </cell>
          <cell r="U529" t="str">
            <v>BC HYDRO O/H TRANSMISSION (60 Kv) 60L095</v>
          </cell>
          <cell r="AF529" t="str">
            <v>TRANSMISSION</v>
          </cell>
          <cell r="AL529" t="str">
            <v>OE</v>
          </cell>
          <cell r="CA529" t="str">
            <v>01-13283-M002-PT130101</v>
          </cell>
        </row>
        <row r="530">
          <cell r="L530" t="str">
            <v>T4106.4</v>
          </cell>
          <cell r="M530">
            <v>1041661.56</v>
          </cell>
          <cell r="U530" t="str">
            <v>HWY 3</v>
          </cell>
          <cell r="AF530" t="str">
            <v>LKI Segment: 1302</v>
          </cell>
          <cell r="AL530" t="str">
            <v>HW</v>
          </cell>
          <cell r="CA530" t="str">
            <v>01-13283-M002-XH0326001</v>
          </cell>
        </row>
        <row r="531">
          <cell r="L531" t="str">
            <v>U4133.2</v>
          </cell>
          <cell r="M531">
            <v>1041736.02</v>
          </cell>
          <cell r="U531" t="str">
            <v>BC HYDRO O/H TRANSMISSION (69kV) 60L095</v>
          </cell>
          <cell r="AF531" t="str">
            <v>TRANSMISSION</v>
          </cell>
          <cell r="AL531" t="str">
            <v>OE</v>
          </cell>
          <cell r="CA531" t="str">
            <v>01-13283-M002-PT130101</v>
          </cell>
        </row>
        <row r="532">
          <cell r="L532" t="str">
            <v>T4107.2</v>
          </cell>
          <cell r="M532">
            <v>1041922.65</v>
          </cell>
          <cell r="U532" t="str">
            <v>HWY 3</v>
          </cell>
          <cell r="AF532" t="str">
            <v>LKI Segment: 1301</v>
          </cell>
          <cell r="AL532" t="str">
            <v>HW</v>
          </cell>
          <cell r="CA532" t="str">
            <v>01-13283-M002-XH0326501</v>
          </cell>
        </row>
        <row r="533">
          <cell r="L533" t="str">
            <v>U4173.2</v>
          </cell>
          <cell r="M533">
            <v>1041944.76</v>
          </cell>
          <cell r="U533" t="str">
            <v>TELUS U/G FIBRE OPTIC COMMUNICATIONS CABLE</v>
          </cell>
          <cell r="AL533" t="str">
            <v>UC</v>
          </cell>
          <cell r="CA533" t="str">
            <v>01-13283-M002-XH0326501</v>
          </cell>
        </row>
        <row r="534">
          <cell r="L534" t="str">
            <v>U4294.0</v>
          </cell>
          <cell r="M534">
            <v>1041951.64</v>
          </cell>
          <cell r="U534" t="str">
            <v>TELUS O/H COMMUNICATIONS CABLE</v>
          </cell>
          <cell r="AF534" t="str">
            <v>O/H COMMUNICATION CABLE</v>
          </cell>
          <cell r="AL534" t="str">
            <v>OC</v>
          </cell>
          <cell r="CA534" t="str">
            <v>01-13283-M002-XH0326501</v>
          </cell>
        </row>
        <row r="535">
          <cell r="L535" t="str">
            <v>W5656.0</v>
          </cell>
          <cell r="M535">
            <v>1042118.1</v>
          </cell>
          <cell r="U535" t="str">
            <v>Unnamed Drainage (BC-654.1)</v>
          </cell>
          <cell r="AF535" t="str">
            <v>NCD</v>
          </cell>
          <cell r="AL535" t="str">
            <v>WC</v>
          </cell>
          <cell r="BY535" t="str">
            <v>Isolation if water present / Open-cut if dry or frozen to bottom</v>
          </cell>
          <cell r="CA535" t="str">
            <v>01-13283-M002-PT610801</v>
          </cell>
        </row>
        <row r="536">
          <cell r="L536" t="str">
            <v>W5657.0</v>
          </cell>
          <cell r="M536">
            <v>1042149.74</v>
          </cell>
          <cell r="U536" t="str">
            <v>Unnamed Drainage (BC-654.2)</v>
          </cell>
          <cell r="AF536" t="str">
            <v>NCD</v>
          </cell>
          <cell r="AL536" t="str">
            <v>WC</v>
          </cell>
          <cell r="BY536" t="str">
            <v>Isolation if water present / Open-cut if dry or frozen to bottom</v>
          </cell>
          <cell r="CA536" t="str">
            <v>01-13283-M002-PT610801</v>
          </cell>
        </row>
        <row r="537">
          <cell r="L537" t="str">
            <v>T4682.1</v>
          </cell>
          <cell r="M537">
            <v>1042304.97</v>
          </cell>
          <cell r="U537" t="str">
            <v xml:space="preserve">DEBRIS FLOW CONTROL CHANNEL - MOTI PLAN KAP39120 </v>
          </cell>
          <cell r="AF537" t="str">
            <v>ROAD</v>
          </cell>
          <cell r="AL537" t="str">
            <v>RD</v>
          </cell>
          <cell r="CA537" t="str">
            <v>01-13283-M002-XW0326701</v>
          </cell>
        </row>
        <row r="538">
          <cell r="L538" t="str">
            <v>W2147.1</v>
          </cell>
          <cell r="M538">
            <v>1042307.13</v>
          </cell>
          <cell r="U538" t="str">
            <v>UNNAMED CHANNEL (HOPE CREEK) (BC-654A)</v>
          </cell>
          <cell r="AF538" t="str">
            <v>S5</v>
          </cell>
          <cell r="AL538" t="str">
            <v>WC</v>
          </cell>
          <cell r="BY538" t="str">
            <v>Isolation if water present</v>
          </cell>
          <cell r="CA538" t="str">
            <v>01-13283-M002-XW0326701</v>
          </cell>
        </row>
        <row r="539">
          <cell r="L539" t="str">
            <v>T5100.0</v>
          </cell>
          <cell r="M539">
            <v>1042349.15</v>
          </cell>
          <cell r="U539" t="str">
            <v>HOPE LOOKOUT TRAIL</v>
          </cell>
          <cell r="AL539" t="str">
            <v>RD</v>
          </cell>
          <cell r="CA539" t="str">
            <v>01-13283-M002-PT640001</v>
          </cell>
        </row>
        <row r="540">
          <cell r="L540" t="str">
            <v>T5101.0</v>
          </cell>
          <cell r="M540">
            <v>1042411.24</v>
          </cell>
          <cell r="U540" t="str">
            <v>HOPE LOOKOUT TRAIL</v>
          </cell>
          <cell r="AL540" t="str">
            <v>RD</v>
          </cell>
          <cell r="CA540" t="str">
            <v>01-13283-M002-PT640001</v>
          </cell>
        </row>
        <row r="541">
          <cell r="L541" t="str">
            <v>T5102.0</v>
          </cell>
          <cell r="M541">
            <v>1042439.44</v>
          </cell>
          <cell r="U541" t="str">
            <v>HOPE LOOKOUT TRAIL</v>
          </cell>
          <cell r="AL541" t="str">
            <v>RD</v>
          </cell>
          <cell r="CA541" t="str">
            <v>01-13283-M002-PT640001</v>
          </cell>
        </row>
        <row r="542">
          <cell r="L542" t="str">
            <v>T4108.1</v>
          </cell>
          <cell r="M542">
            <v>1042458.67</v>
          </cell>
          <cell r="U542" t="str">
            <v>ROAD</v>
          </cell>
          <cell r="AL542" t="str">
            <v>RD</v>
          </cell>
          <cell r="CA542" t="str">
            <v>01-13283-M002-XH0326901</v>
          </cell>
        </row>
        <row r="543">
          <cell r="L543" t="str">
            <v>T4681.1</v>
          </cell>
          <cell r="M543">
            <v>1042464.74</v>
          </cell>
          <cell r="U543" t="str">
            <v xml:space="preserve">UNDEVELOPED ROAD - UNNAMED MOTI PLAN </v>
          </cell>
          <cell r="AF543" t="str">
            <v>ROAD</v>
          </cell>
          <cell r="AL543" t="str">
            <v>RD</v>
          </cell>
          <cell r="CA543" t="str">
            <v>01-13283-M002-XH0326901</v>
          </cell>
        </row>
        <row r="544">
          <cell r="L544" t="str">
            <v>U5503.0</v>
          </cell>
          <cell r="M544">
            <v>1042528.08</v>
          </cell>
          <cell r="U544" t="str">
            <v>FORTISBC U/G PIPE GAS DIST</v>
          </cell>
          <cell r="AF544" t="str">
            <v>GAS DISTRIBUTION</v>
          </cell>
          <cell r="AL544" t="str">
            <v>GD</v>
          </cell>
          <cell r="CA544" t="str">
            <v>01-13283-M002-PT620001</v>
          </cell>
        </row>
        <row r="545">
          <cell r="L545" t="str">
            <v>P5452.0</v>
          </cell>
          <cell r="M545">
            <v>1042531.75</v>
          </cell>
          <cell r="U545" t="str">
            <v>TRANS MOUNTAIN PIPELINE CO. LTD. BURIED PIPE</v>
          </cell>
          <cell r="AF545" t="str">
            <v>CRUDE OIL PIPELINE</v>
          </cell>
          <cell r="AL545" t="str">
            <v>OL</v>
          </cell>
          <cell r="CA545" t="str">
            <v>01-13283-M002-PT620001</v>
          </cell>
        </row>
        <row r="546">
          <cell r="L546" t="str">
            <v>P5727.0</v>
          </cell>
          <cell r="M546">
            <v>1042564.6</v>
          </cell>
          <cell r="U546" t="str">
            <v>TOWN OF HOPE BURIED WATER PIPE</v>
          </cell>
          <cell r="AL546" t="str">
            <v>WD</v>
          </cell>
          <cell r="CA546" t="str">
            <v>01-13283-M002-XH0327001</v>
          </cell>
        </row>
        <row r="547">
          <cell r="L547" t="str">
            <v>U7032.0</v>
          </cell>
          <cell r="M547">
            <v>1042564.76</v>
          </cell>
          <cell r="U547" t="str">
            <v>SHAW O/H COMMUNICATIONS CABLE</v>
          </cell>
          <cell r="AL547" t="str">
            <v>UC</v>
          </cell>
          <cell r="CA547" t="str">
            <v>01-13283-M002-XH0327001</v>
          </cell>
        </row>
        <row r="548">
          <cell r="L548" t="str">
            <v>U4177.1</v>
          </cell>
          <cell r="M548">
            <v>1042564.76</v>
          </cell>
          <cell r="U548" t="str">
            <v>BC HYDRO O/H DISTRIBUTION</v>
          </cell>
          <cell r="AF548" t="str">
            <v>DISTRIBUTION</v>
          </cell>
          <cell r="AL548" t="str">
            <v>OE</v>
          </cell>
          <cell r="CA548" t="str">
            <v>01-13283-M002-XH0327001</v>
          </cell>
        </row>
        <row r="549">
          <cell r="L549" t="str">
            <v>U5188.0</v>
          </cell>
          <cell r="M549">
            <v>1042564.76</v>
          </cell>
          <cell r="U549" t="str">
            <v>TELUS O/H COMMUNICATIONS CABLE</v>
          </cell>
          <cell r="AF549" t="str">
            <v>O/H COMMUNICATIONS CABLE</v>
          </cell>
          <cell r="AL549" t="str">
            <v>OC</v>
          </cell>
          <cell r="CA549" t="str">
            <v>01-13283-M002-XH0327001</v>
          </cell>
        </row>
        <row r="550">
          <cell r="L550" t="str">
            <v>P3589.1</v>
          </cell>
          <cell r="M550">
            <v>1042567.22</v>
          </cell>
          <cell r="U550" t="str">
            <v>FORTISBC U/G PIPE 114 GAS DIST</v>
          </cell>
          <cell r="AF550" t="str">
            <v>GAS DISTRIBUTION</v>
          </cell>
          <cell r="AL550" t="str">
            <v>GD</v>
          </cell>
          <cell r="CA550" t="str">
            <v>01-13283-M002-XH0327001</v>
          </cell>
        </row>
        <row r="551">
          <cell r="L551" t="str">
            <v>U5500.0</v>
          </cell>
          <cell r="M551">
            <v>1042569.02</v>
          </cell>
          <cell r="U551" t="str">
            <v>TELUS U/G COMMUNICATIONS CABLE</v>
          </cell>
          <cell r="AL551" t="str">
            <v>UC</v>
          </cell>
          <cell r="CA551" t="str">
            <v>01-13283-M002-XH0327001</v>
          </cell>
        </row>
        <row r="552">
          <cell r="L552" t="str">
            <v>U4547.0</v>
          </cell>
          <cell r="M552">
            <v>1042569.45</v>
          </cell>
          <cell r="U552" t="str">
            <v>TOWN OF HOPE U/G POWER CABLE</v>
          </cell>
          <cell r="AF552" t="str">
            <v>DISTRIBUTION</v>
          </cell>
          <cell r="AL552" t="str">
            <v>UE</v>
          </cell>
          <cell r="CA552" t="str">
            <v>01-13283-M002-XH0327001</v>
          </cell>
        </row>
        <row r="553">
          <cell r="L553" t="str">
            <v>P4186.0</v>
          </cell>
          <cell r="M553">
            <v>1042573.93</v>
          </cell>
          <cell r="U553" t="str">
            <v>FORTISBC U/G PIPE 114 GAS DIST (Abandoned)</v>
          </cell>
          <cell r="AF553" t="str">
            <v>GAS DISTRIBUTION (Abandoned per ICIS)</v>
          </cell>
          <cell r="AL553" t="str">
            <v>GD</v>
          </cell>
          <cell r="CA553" t="str">
            <v>01-13283-M002-XH0327001</v>
          </cell>
        </row>
        <row r="554">
          <cell r="L554" t="str">
            <v>T4109.2</v>
          </cell>
          <cell r="M554">
            <v>1042577.91</v>
          </cell>
          <cell r="U554" t="str">
            <v>FLOOD HOPE RD</v>
          </cell>
          <cell r="AF554" t="str">
            <v>LKI Segment: 796</v>
          </cell>
          <cell r="AL554" t="str">
            <v>RD</v>
          </cell>
          <cell r="CA554" t="str">
            <v>01-13283-M002-XH0327001</v>
          </cell>
        </row>
        <row r="555">
          <cell r="L555" t="str">
            <v>U4669.0</v>
          </cell>
          <cell r="M555">
            <v>1042591.64</v>
          </cell>
          <cell r="U555" t="str">
            <v>TOWN OF HOPE BURIED POWER CABLE</v>
          </cell>
          <cell r="AF555" t="str">
            <v>Buried Power Cable</v>
          </cell>
          <cell r="AL555" t="str">
            <v>UE</v>
          </cell>
          <cell r="CA555" t="str">
            <v>01-13283-M002-XH0327001</v>
          </cell>
        </row>
        <row r="556">
          <cell r="L556" t="str">
            <v>U7039.0</v>
          </cell>
          <cell r="M556">
            <v>1042592.64</v>
          </cell>
          <cell r="U556" t="str">
            <v>MOTI BURIED POWER CABLE</v>
          </cell>
          <cell r="AL556" t="str">
            <v>UE</v>
          </cell>
          <cell r="CA556" t="str">
            <v>01-13283-M002-XH0327001</v>
          </cell>
        </row>
        <row r="557">
          <cell r="L557" t="str">
            <v>P5478.0</v>
          </cell>
          <cell r="M557">
            <v>1042596.34</v>
          </cell>
          <cell r="U557" t="str">
            <v>355.6 mm TOWN OF HOPE BURIED SANITARY SEWER LINE</v>
          </cell>
          <cell r="AF557" t="str">
            <v>SANITATION SEWER</v>
          </cell>
          <cell r="AL557" t="str">
            <v>SA</v>
          </cell>
          <cell r="CA557" t="str">
            <v>01-13283-M002-XH0327001</v>
          </cell>
        </row>
        <row r="558">
          <cell r="L558" t="str">
            <v>P5996.0</v>
          </cell>
          <cell r="M558" t="str">
            <v>1042+597 + 8</v>
          </cell>
          <cell r="U558" t="str">
            <v>ABANDONED MOTI 1" BURIED PVC PIPE</v>
          </cell>
          <cell r="AL558" t="str">
            <v>WD</v>
          </cell>
          <cell r="CA558" t="str">
            <v>01-13283-M002-XH0327001</v>
          </cell>
        </row>
        <row r="559">
          <cell r="L559" t="str">
            <v>U7066.0</v>
          </cell>
          <cell r="M559" t="str">
            <v>1042+597 + 8</v>
          </cell>
          <cell r="U559" t="str">
            <v>ABANDONED MOTI 1" BURIED CABLE</v>
          </cell>
          <cell r="AL559" t="str">
            <v>UC</v>
          </cell>
          <cell r="CA559" t="str">
            <v>01-13283-M002-XH0327001</v>
          </cell>
        </row>
        <row r="560">
          <cell r="L560" t="str">
            <v>P5997.0</v>
          </cell>
          <cell r="M560" t="str">
            <v>1042+597 + 8</v>
          </cell>
          <cell r="U560" t="str">
            <v>ABANDONED MOTI 2" BURIED PIPE</v>
          </cell>
          <cell r="AL560" t="str">
            <v>OL</v>
          </cell>
          <cell r="CA560" t="str">
            <v>01-13283-M002-XH0327001</v>
          </cell>
        </row>
        <row r="561">
          <cell r="L561" t="str">
            <v>U7067.0</v>
          </cell>
          <cell r="M561" t="str">
            <v>1042+597 + 8</v>
          </cell>
          <cell r="U561" t="str">
            <v>ABANDONED MOTI 0.5" BURIED CABLE</v>
          </cell>
          <cell r="AL561" t="str">
            <v>UC</v>
          </cell>
          <cell r="CA561" t="str">
            <v>01-13283-M002-XH0327001</v>
          </cell>
        </row>
        <row r="562">
          <cell r="L562" t="str">
            <v>P5882.0</v>
          </cell>
          <cell r="M562" t="str">
            <v>1042+597 + 26</v>
          </cell>
          <cell r="U562" t="str">
            <v>ABANDONED MOTI BURIED PIPE</v>
          </cell>
          <cell r="AL562" t="str">
            <v>UN</v>
          </cell>
          <cell r="CA562" t="str">
            <v>01-13283-M002-PT620001</v>
          </cell>
        </row>
        <row r="563">
          <cell r="L563" t="str">
            <v>P3590.0</v>
          </cell>
          <cell r="M563">
            <v>1042678.57</v>
          </cell>
          <cell r="U563" t="str">
            <v>TRANS MOUNTAIN PIPELINE CO. LTD. BURIED PIPE</v>
          </cell>
          <cell r="AF563" t="str">
            <v>CRUDE OIL PIPELINE</v>
          </cell>
          <cell r="AL563" t="str">
            <v>OL</v>
          </cell>
          <cell r="CA563" t="str">
            <v>01-13283-M002-XH0327501</v>
          </cell>
        </row>
        <row r="564">
          <cell r="L564" t="str">
            <v>P5453.0</v>
          </cell>
          <cell r="M564">
            <v>1042814.75</v>
          </cell>
          <cell r="U564" t="str">
            <v>TOWN OF HOPE BURIED SEWER VENT LINE</v>
          </cell>
          <cell r="AF564" t="str">
            <v>SANITATION SEWER</v>
          </cell>
          <cell r="AL564" t="str">
            <v>SA</v>
          </cell>
          <cell r="CA564" t="str">
            <v>01-13283-M002-XH0327501</v>
          </cell>
        </row>
        <row r="565">
          <cell r="L565" t="str">
            <v>U4548.0</v>
          </cell>
          <cell r="M565">
            <v>1042829.94</v>
          </cell>
          <cell r="U565" t="str">
            <v>TOWN OF HOPE U/G POWER CABLE</v>
          </cell>
          <cell r="AF565" t="str">
            <v>DISTRIBUTION</v>
          </cell>
          <cell r="AL565" t="str">
            <v>UE</v>
          </cell>
          <cell r="CA565" t="str">
            <v>01-13283-M002-XH0327501</v>
          </cell>
        </row>
        <row r="566">
          <cell r="L566" t="str">
            <v>T4573.1</v>
          </cell>
          <cell r="M566">
            <v>1042835.31</v>
          </cell>
          <cell r="U566" t="str">
            <v>FLOOD HOPE RD</v>
          </cell>
          <cell r="AF566" t="str">
            <v>ROAD</v>
          </cell>
          <cell r="AL566" t="str">
            <v>RD</v>
          </cell>
          <cell r="CA566" t="str">
            <v>01-13283-M002-XH0327501</v>
          </cell>
        </row>
        <row r="567">
          <cell r="L567" t="str">
            <v>P3591.1</v>
          </cell>
          <cell r="M567">
            <v>1042850.66</v>
          </cell>
          <cell r="U567" t="str">
            <v>TRANS MOUNTAIN PIPELINE CO. LTD. BURIED PIPE</v>
          </cell>
          <cell r="AF567" t="str">
            <v>CRUDE OIL PIPELINE</v>
          </cell>
          <cell r="AL567" t="str">
            <v>OL</v>
          </cell>
          <cell r="CA567" t="str">
            <v>01-13283-M002-XH0327501</v>
          </cell>
        </row>
        <row r="568">
          <cell r="L568" t="str">
            <v>T4111.2</v>
          </cell>
          <cell r="M568">
            <v>1042851.41</v>
          </cell>
          <cell r="U568" t="str">
            <v>FLOOD HOPE RD OFFRAMP</v>
          </cell>
          <cell r="AF568" t="str">
            <v>LKI Segment: 796</v>
          </cell>
          <cell r="AL568" t="str">
            <v>RD</v>
          </cell>
          <cell r="CA568" t="str">
            <v>01-13283-M002-XH0327501</v>
          </cell>
        </row>
        <row r="569">
          <cell r="L569" t="str">
            <v>U4549.0</v>
          </cell>
          <cell r="M569">
            <v>1042856.96</v>
          </cell>
          <cell r="U569" t="str">
            <v>TOWN OF HOPE U/G POWER CABLE</v>
          </cell>
          <cell r="AF569" t="str">
            <v>DISTRIBUTION</v>
          </cell>
          <cell r="AL569" t="str">
            <v>UE</v>
          </cell>
          <cell r="CA569" t="str">
            <v>01-13283-M002-XH0327501</v>
          </cell>
        </row>
        <row r="570">
          <cell r="L570" t="str">
            <v>W1687.4</v>
          </cell>
          <cell r="M570">
            <v>1042861.69</v>
          </cell>
          <cell r="U570" t="str">
            <v>UNNAMED CHANNEL / 0.5 m MOTI CULVERT (BC-655)</v>
          </cell>
          <cell r="AF570" t="str">
            <v>S6/NCD-W (FB) / Road</v>
          </cell>
          <cell r="AL570" t="str">
            <v>WC</v>
          </cell>
          <cell r="BY570" t="str">
            <v>Isolation if water present</v>
          </cell>
          <cell r="CA570" t="str">
            <v>01-13283-M002-XH0327501</v>
          </cell>
        </row>
        <row r="571">
          <cell r="L571" t="str">
            <v>T4930.0</v>
          </cell>
          <cell r="M571">
            <v>1042872.07</v>
          </cell>
          <cell r="U571" t="str">
            <v>TOMBERRY ROAD</v>
          </cell>
          <cell r="AF571" t="str">
            <v>TOMBERRY ROAD</v>
          </cell>
          <cell r="AL571" t="str">
            <v>RD</v>
          </cell>
          <cell r="CA571" t="str">
            <v>01-13283-M002-XH0327501</v>
          </cell>
        </row>
        <row r="572">
          <cell r="L572" t="str">
            <v>P5454.0</v>
          </cell>
          <cell r="M572">
            <v>1042873.06</v>
          </cell>
          <cell r="U572" t="str">
            <v>TOWN OF HOPE BURIED STORM SEWER LINE</v>
          </cell>
          <cell r="AF572" t="str">
            <v>SANITATION SEWER</v>
          </cell>
          <cell r="AL572" t="str">
            <v>SA</v>
          </cell>
          <cell r="CA572" t="str">
            <v>01-13283-M002-XH0327501</v>
          </cell>
        </row>
        <row r="573">
          <cell r="L573" t="str">
            <v>T4931.0</v>
          </cell>
          <cell r="M573">
            <v>1042889.7</v>
          </cell>
          <cell r="U573" t="str">
            <v>TOMBERRY ROAD</v>
          </cell>
          <cell r="AF573" t="str">
            <v>TOMBERRY ROAD</v>
          </cell>
          <cell r="AL573" t="str">
            <v>RD</v>
          </cell>
          <cell r="CA573" t="str">
            <v>01-13283-M002-XH0327501</v>
          </cell>
        </row>
        <row r="574">
          <cell r="L574" t="str">
            <v>P3898.0</v>
          </cell>
          <cell r="M574">
            <v>1042929.15</v>
          </cell>
          <cell r="U574" t="str">
            <v>TOWN OF HOPE BURIED DOMESTIC SEWER LINE</v>
          </cell>
          <cell r="AF574" t="str">
            <v>SANITATION SEWER</v>
          </cell>
          <cell r="AL574" t="str">
            <v>SA</v>
          </cell>
          <cell r="CA574" t="str">
            <v>01-13283-M002-XH0327501</v>
          </cell>
        </row>
        <row r="575">
          <cell r="L575" t="str">
            <v>T5044.0</v>
          </cell>
          <cell r="M575">
            <v>1042992.38</v>
          </cell>
          <cell r="U575" t="str">
            <v>TOMBERRY ROAD</v>
          </cell>
          <cell r="AL575" t="str">
            <v>RD</v>
          </cell>
        </row>
        <row r="576">
          <cell r="L576" t="str">
            <v>P4339.0</v>
          </cell>
          <cell r="M576">
            <v>1043116.98</v>
          </cell>
          <cell r="U576" t="str">
            <v>TRANS MOUNTAIN PIPELINE CO. LTD. BURIED PIPE</v>
          </cell>
          <cell r="AF576" t="str">
            <v>CRUDE OIL PIPELINE</v>
          </cell>
          <cell r="AL576" t="str">
            <v>OL</v>
          </cell>
          <cell r="CA576" t="str">
            <v>01-13283-M002-PT620001</v>
          </cell>
        </row>
        <row r="577">
          <cell r="L577" t="str">
            <v>W5658.0</v>
          </cell>
          <cell r="M577">
            <v>1043132.04</v>
          </cell>
          <cell r="U577" t="str">
            <v>Unnamed Channel (BC-655a)</v>
          </cell>
          <cell r="AF577" t="str">
            <v>S6/NCD-W (FB)</v>
          </cell>
          <cell r="AL577" t="str">
            <v>WC</v>
          </cell>
          <cell r="BY577" t="str">
            <v>Isolation if water present / Open-cut if dry or frozen to bottom</v>
          </cell>
          <cell r="CA577" t="str">
            <v>01-13283-M002-PT610001</v>
          </cell>
        </row>
        <row r="578">
          <cell r="L578" t="str">
            <v>P5777.0</v>
          </cell>
          <cell r="M578">
            <v>1043243.38</v>
          </cell>
          <cell r="U578" t="str">
            <v>CULVERT</v>
          </cell>
          <cell r="AL578" t="str">
            <v>WD</v>
          </cell>
          <cell r="CA578" t="str">
            <v>01-13283-M002-PT620001</v>
          </cell>
        </row>
        <row r="579">
          <cell r="L579" t="str">
            <v>T5045.0</v>
          </cell>
          <cell r="M579">
            <v>1043293.14</v>
          </cell>
          <cell r="U579" t="str">
            <v>TOMBERRY ROAD</v>
          </cell>
          <cell r="AL579" t="str">
            <v>RD</v>
          </cell>
          <cell r="CA579" t="str">
            <v>01-13283-M002-XH0328501</v>
          </cell>
        </row>
        <row r="580">
          <cell r="L580" t="str">
            <v>U5215.0</v>
          </cell>
          <cell r="M580">
            <v>1043296.31</v>
          </cell>
          <cell r="U580" t="str">
            <v>BC HYDRO O/H DISTRIBUTION</v>
          </cell>
          <cell r="AF580" t="str">
            <v>O/H POWER CABLE</v>
          </cell>
          <cell r="AL580" t="str">
            <v>OE</v>
          </cell>
          <cell r="CA580" t="str">
            <v>01-13283-M002-PT130101</v>
          </cell>
        </row>
        <row r="581">
          <cell r="L581" t="str">
            <v>U5265.0</v>
          </cell>
          <cell r="M581">
            <v>1043296.31</v>
          </cell>
          <cell r="U581" t="str">
            <v>TELUS O/H COMMUNICATIONS CABLE</v>
          </cell>
          <cell r="AF581" t="str">
            <v>O/H COMMUNICATIONS CABLE</v>
          </cell>
          <cell r="AL581" t="str">
            <v>OC</v>
          </cell>
          <cell r="CA581" t="str">
            <v>01-13283-M002-PT130101</v>
          </cell>
        </row>
        <row r="582">
          <cell r="L582" t="str">
            <v>U7004.0</v>
          </cell>
          <cell r="M582">
            <v>1043410.58</v>
          </cell>
          <cell r="U582" t="str">
            <v>BC HYDRO O/H DISTRIBUTION</v>
          </cell>
          <cell r="AL582" t="str">
            <v>OE</v>
          </cell>
          <cell r="CA582" t="str">
            <v>01-13283-M002-PT130101</v>
          </cell>
        </row>
        <row r="583">
          <cell r="L583" t="str">
            <v>U7005.0</v>
          </cell>
          <cell r="M583">
            <v>1043410.7</v>
          </cell>
          <cell r="U583" t="str">
            <v>TELUS O/H COMMUNICATIONS CABLE</v>
          </cell>
          <cell r="AL583" t="str">
            <v>OC</v>
          </cell>
          <cell r="CA583" t="str">
            <v>01-13283-M002-PT130101</v>
          </cell>
        </row>
        <row r="584">
          <cell r="L584" t="str">
            <v>T4632.0</v>
          </cell>
          <cell r="M584">
            <v>1043431.26</v>
          </cell>
          <cell r="U584" t="str">
            <v>ROAD</v>
          </cell>
          <cell r="AF584" t="str">
            <v>Road</v>
          </cell>
          <cell r="AL584" t="str">
            <v>RD</v>
          </cell>
          <cell r="CA584" t="str">
            <v>01-13283-M002-PT640301</v>
          </cell>
        </row>
        <row r="585">
          <cell r="L585" t="str">
            <v>U4178.2</v>
          </cell>
          <cell r="M585">
            <v>1043789.07</v>
          </cell>
          <cell r="U585" t="str">
            <v>BC HYDRO O/H TRANSMISSION (69kV) 60L095</v>
          </cell>
          <cell r="AF585" t="str">
            <v>TRANSMISSION</v>
          </cell>
          <cell r="AL585" t="str">
            <v>OE</v>
          </cell>
          <cell r="CA585" t="str">
            <v>01-13283-M002-PT130101</v>
          </cell>
        </row>
        <row r="586">
          <cell r="L586" t="str">
            <v>U4181.1</v>
          </cell>
          <cell r="M586">
            <v>1044034.87</v>
          </cell>
          <cell r="U586" t="str">
            <v>TELUS U/G FIBRE OPTIC COMMUNICATIONS CABLE</v>
          </cell>
          <cell r="AL586" t="str">
            <v>UC</v>
          </cell>
          <cell r="CA586" t="str">
            <v>01-13283-M002-XH0329001</v>
          </cell>
        </row>
        <row r="587">
          <cell r="L587" t="str">
            <v>U4180.1</v>
          </cell>
          <cell r="M587">
            <v>1044041.07</v>
          </cell>
          <cell r="U587" t="str">
            <v>TELUS U/G COMMUNICATIONS CABLE</v>
          </cell>
          <cell r="AL587" t="str">
            <v>UC</v>
          </cell>
          <cell r="CA587" t="str">
            <v>01-13283-M002-XH0329001</v>
          </cell>
        </row>
        <row r="588">
          <cell r="L588" t="str">
            <v>T4112.2</v>
          </cell>
          <cell r="M588">
            <v>1044048.96</v>
          </cell>
          <cell r="U588" t="str">
            <v>TRANS-CANADA HWY</v>
          </cell>
          <cell r="AF588" t="str">
            <v>LKI Segment: 540</v>
          </cell>
          <cell r="AL588" t="str">
            <v>HW</v>
          </cell>
          <cell r="CA588" t="str">
            <v>01-13283-M002-XH0329001</v>
          </cell>
        </row>
        <row r="589">
          <cell r="L589" t="str">
            <v>T4113.1</v>
          </cell>
          <cell r="M589">
            <v>1044092.34</v>
          </cell>
          <cell r="U589" t="str">
            <v>TRANS-CANADA HWY</v>
          </cell>
          <cell r="AF589" t="str">
            <v>LKI Segment: 541</v>
          </cell>
          <cell r="AL589" t="str">
            <v>HW</v>
          </cell>
          <cell r="CA589" t="str">
            <v>01-13283-M002-XH0329001</v>
          </cell>
        </row>
        <row r="590">
          <cell r="L590" t="str">
            <v>T5083.0</v>
          </cell>
          <cell r="M590">
            <v>1044117.51</v>
          </cell>
          <cell r="U590" t="str">
            <v>ACCESS ROAD</v>
          </cell>
          <cell r="AL590" t="str">
            <v>RD</v>
          </cell>
          <cell r="CA590" t="str">
            <v>01-13283-M002-PT640001</v>
          </cell>
        </row>
        <row r="591">
          <cell r="L591" t="str">
            <v>T5084.0</v>
          </cell>
          <cell r="M591">
            <v>1044136.03</v>
          </cell>
          <cell r="U591" t="str">
            <v>ACCESS ROAD</v>
          </cell>
          <cell r="AL591" t="str">
            <v>RD</v>
          </cell>
          <cell r="CA591" t="str">
            <v>01-13283-M002-PT640001</v>
          </cell>
        </row>
        <row r="592">
          <cell r="L592" t="str">
            <v>T5085.0</v>
          </cell>
          <cell r="M592">
            <v>1044202.21</v>
          </cell>
          <cell r="U592" t="str">
            <v>BC TRANSPORT FINANCING AUTHORITY ACCESS ROAD</v>
          </cell>
          <cell r="AL592" t="str">
            <v>RD</v>
          </cell>
          <cell r="CA592" t="str">
            <v>01-13283-M002-PT640001</v>
          </cell>
        </row>
        <row r="593">
          <cell r="L593" t="str">
            <v>T5086.0</v>
          </cell>
          <cell r="M593">
            <v>1044396.19</v>
          </cell>
          <cell r="U593" t="str">
            <v>ACCESS ROAD</v>
          </cell>
          <cell r="AL593" t="str">
            <v>RD</v>
          </cell>
          <cell r="CA593" t="str">
            <v>01-13283-M002-PT640001</v>
          </cell>
        </row>
        <row r="594">
          <cell r="L594" t="str">
            <v>P7058.0</v>
          </cell>
          <cell r="M594">
            <v>1044518.79</v>
          </cell>
          <cell r="U594" t="str">
            <v>DISTRICT OF HOPE SANITARY SEWER</v>
          </cell>
          <cell r="AL594" t="str">
            <v>SA</v>
          </cell>
          <cell r="CA594" t="str">
            <v>01-13283-M002-PT620001</v>
          </cell>
        </row>
        <row r="595">
          <cell r="L595" t="str">
            <v>T5087.0</v>
          </cell>
          <cell r="M595" t="str">
            <v>1044+527 + 18</v>
          </cell>
          <cell r="U595" t="str">
            <v>ACCESS ROAD</v>
          </cell>
          <cell r="AL595" t="str">
            <v>RD</v>
          </cell>
          <cell r="CA595" t="str">
            <v>01-13283-M002-PT640001</v>
          </cell>
        </row>
        <row r="596">
          <cell r="L596" t="str">
            <v>T5090.0</v>
          </cell>
          <cell r="M596" t="str">
            <v>1044+527 + 262</v>
          </cell>
          <cell r="U596" t="str">
            <v>ACCESS ROAD</v>
          </cell>
          <cell r="AL596" t="str">
            <v>RD</v>
          </cell>
          <cell r="CA596" t="str">
            <v>01-13283-M002-XW0330001</v>
          </cell>
        </row>
        <row r="597">
          <cell r="L597" t="str">
            <v>T5232.0</v>
          </cell>
          <cell r="M597" t="str">
            <v>1044+527 + 281</v>
          </cell>
          <cell r="U597" t="str">
            <v>ACCESS ROAD</v>
          </cell>
          <cell r="AL597" t="str">
            <v>RD</v>
          </cell>
          <cell r="CA597" t="str">
            <v>01-13283-M002-XW0330001</v>
          </cell>
        </row>
        <row r="598">
          <cell r="L598" t="str">
            <v>W1689.4</v>
          </cell>
          <cell r="M598" t="str">
            <v>1044+527 + 310</v>
          </cell>
          <cell r="U598" t="str">
            <v>SILVERHOPE CREEK (BC-657)</v>
          </cell>
          <cell r="AF598" t="str">
            <v>S1B</v>
          </cell>
          <cell r="AL598" t="str">
            <v>WC</v>
          </cell>
          <cell r="BY598" t="str">
            <v>Isolation with fish salvage and water quality monitoring during low flow (3)</v>
          </cell>
          <cell r="CA598" t="str">
            <v>01-13283-M002-XW0330001</v>
          </cell>
        </row>
        <row r="599">
          <cell r="L599" t="str">
            <v>T5091.0</v>
          </cell>
          <cell r="M599" t="str">
            <v>1044+527 + 367</v>
          </cell>
          <cell r="U599" t="str">
            <v>ACCESS ROAD</v>
          </cell>
          <cell r="AL599" t="str">
            <v>RD</v>
          </cell>
          <cell r="CA599" t="str">
            <v>01-13283-M002-XW0330001</v>
          </cell>
        </row>
        <row r="600">
          <cell r="L600" t="str">
            <v>T5233.0</v>
          </cell>
          <cell r="M600" t="str">
            <v>1044+527 + 431</v>
          </cell>
          <cell r="U600" t="str">
            <v>ROAD</v>
          </cell>
          <cell r="AL600" t="str">
            <v>RD</v>
          </cell>
          <cell r="CA600" t="str">
            <v>01-13283-M002-PT640001</v>
          </cell>
        </row>
        <row r="601">
          <cell r="L601" t="str">
            <v>T4965.0</v>
          </cell>
          <cell r="M601" t="str">
            <v>1044+527 + 486</v>
          </cell>
          <cell r="U601" t="str">
            <v>ELDER RD</v>
          </cell>
          <cell r="AL601" t="str">
            <v>RD</v>
          </cell>
          <cell r="CA601" t="str">
            <v>01-13283-M002-XH0329501</v>
          </cell>
        </row>
        <row r="602">
          <cell r="L602" t="str">
            <v>T5095.0</v>
          </cell>
          <cell r="M602" t="str">
            <v>1044+527 + 516</v>
          </cell>
          <cell r="U602" t="str">
            <v>ROAD</v>
          </cell>
          <cell r="AL602" t="str">
            <v>RD</v>
          </cell>
          <cell r="CA602" t="str">
            <v>01-13283-M002-PT640001</v>
          </cell>
        </row>
        <row r="603">
          <cell r="L603" t="str">
            <v>T5096.0</v>
          </cell>
          <cell r="M603">
            <v>1045175.64</v>
          </cell>
          <cell r="U603" t="str">
            <v>ROAD</v>
          </cell>
          <cell r="AL603" t="str">
            <v>RD</v>
          </cell>
          <cell r="CA603" t="str">
            <v>01-13283-M002-PT640001</v>
          </cell>
        </row>
        <row r="604">
          <cell r="L604" t="str">
            <v>T4707.0</v>
          </cell>
          <cell r="M604">
            <v>1045327.28</v>
          </cell>
          <cell r="U604" t="str">
            <v xml:space="preserve">UNDEVELOPED ROAD - MOTI PLAN KAP81162 </v>
          </cell>
          <cell r="AF604" t="str">
            <v>ROAD</v>
          </cell>
          <cell r="AL604" t="str">
            <v>RD</v>
          </cell>
          <cell r="CA604" t="str">
            <v>01-13283-M002-XH0329901</v>
          </cell>
        </row>
        <row r="605">
          <cell r="L605" t="str">
            <v>T5097.0</v>
          </cell>
          <cell r="M605">
            <v>1045343.68</v>
          </cell>
          <cell r="U605" t="str">
            <v>DECOMMISSIONED YALE ROAD</v>
          </cell>
          <cell r="AL605" t="str">
            <v>RD</v>
          </cell>
          <cell r="CA605" t="str">
            <v>01-13283-M002-XH0329901</v>
          </cell>
        </row>
        <row r="606">
          <cell r="L606" t="str">
            <v>U4182.1</v>
          </cell>
          <cell r="M606">
            <v>1045348.1</v>
          </cell>
          <cell r="U606" t="str">
            <v>TELUS U/G COMMUNICATIONS CABLE</v>
          </cell>
          <cell r="AL606" t="str">
            <v>UC</v>
          </cell>
          <cell r="CA606" t="str">
            <v>01-13283-M002-PT630001</v>
          </cell>
        </row>
        <row r="607">
          <cell r="L607" t="str">
            <v>U4839.0</v>
          </cell>
          <cell r="M607">
            <v>1045354.37</v>
          </cell>
          <cell r="U607" t="str">
            <v>BC HYDRO O/H DISTRIBUTION</v>
          </cell>
          <cell r="AF607" t="str">
            <v>DISTRIBUTION</v>
          </cell>
          <cell r="AL607" t="str">
            <v>OE</v>
          </cell>
          <cell r="CA607" t="str">
            <v>01-13283-M002-PT130101</v>
          </cell>
        </row>
        <row r="608">
          <cell r="L608" t="str">
            <v>U7383.0</v>
          </cell>
          <cell r="M608">
            <v>1045354.37</v>
          </cell>
          <cell r="U608" t="str">
            <v>TELUS U/G COMMUNICATIONS CABLE</v>
          </cell>
          <cell r="AL608" t="str">
            <v>UC</v>
          </cell>
          <cell r="CA608" t="str">
            <v>01-13283-M002-PT630001</v>
          </cell>
        </row>
        <row r="609">
          <cell r="L609" t="str">
            <v>W5659.0</v>
          </cell>
          <cell r="M609">
            <v>1045365.96</v>
          </cell>
          <cell r="U609" t="str">
            <v>Unnamed Channel (BC-657a)</v>
          </cell>
          <cell r="AF609" t="str">
            <v>S6</v>
          </cell>
          <cell r="AL609" t="str">
            <v>WC</v>
          </cell>
          <cell r="BY609" t="str">
            <v>Isolation if water present / Open-cut if dry or frozen to bottom</v>
          </cell>
          <cell r="CA609" t="str">
            <v>01-13283-M002-PT610001</v>
          </cell>
        </row>
        <row r="610">
          <cell r="L610" t="str">
            <v>T4114.2</v>
          </cell>
          <cell r="M610">
            <v>1045675.28</v>
          </cell>
          <cell r="U610" t="str">
            <v>TOBINA RD</v>
          </cell>
          <cell r="AF610" t="str">
            <v>LKI Segment: 541</v>
          </cell>
          <cell r="AL610" t="str">
            <v>RD</v>
          </cell>
          <cell r="CA610" t="str">
            <v>01-13283-M002-XH0330101</v>
          </cell>
        </row>
        <row r="611">
          <cell r="L611" t="str">
            <v>U4184.1</v>
          </cell>
          <cell r="M611">
            <v>1045831.29</v>
          </cell>
          <cell r="U611" t="str">
            <v>TELUS O/H COMMUNICATIONS CABLE</v>
          </cell>
          <cell r="AF611" t="str">
            <v>O/H COMMUNICATIONS CABLE</v>
          </cell>
          <cell r="AL611" t="str">
            <v>OC</v>
          </cell>
          <cell r="CA611" t="str">
            <v>01-13283-M002-PT130101</v>
          </cell>
        </row>
        <row r="612">
          <cell r="L612" t="str">
            <v>P4008.0</v>
          </cell>
          <cell r="M612">
            <v>1045832.27</v>
          </cell>
          <cell r="U612" t="str">
            <v>FORTISBC U/G PIPE 60 GAS DIST</v>
          </cell>
          <cell r="AF612" t="str">
            <v>GAS DISTRIBUTION</v>
          </cell>
          <cell r="AL612" t="str">
            <v>GD</v>
          </cell>
          <cell r="CA612" t="str">
            <v>01-13283-M002-PT620001</v>
          </cell>
        </row>
        <row r="613">
          <cell r="L613" t="str">
            <v>T4115.1</v>
          </cell>
          <cell r="M613">
            <v>1045837.17</v>
          </cell>
          <cell r="U613" t="str">
            <v>KLASSEN RD</v>
          </cell>
          <cell r="AL613" t="str">
            <v>RD</v>
          </cell>
          <cell r="CA613" t="str">
            <v>01-13283-M002-PT640301</v>
          </cell>
        </row>
        <row r="614">
          <cell r="L614" t="str">
            <v>P3887.0</v>
          </cell>
          <cell r="M614">
            <v>1045839.36</v>
          </cell>
          <cell r="U614" t="str">
            <v>450mm DISTRICT OF HOPE SANITARY SEWER</v>
          </cell>
          <cell r="AL614" t="str">
            <v>SA</v>
          </cell>
          <cell r="CA614" t="str">
            <v>01-13283-M002-PT620001</v>
          </cell>
        </row>
        <row r="615">
          <cell r="L615" t="str">
            <v>U4185.1</v>
          </cell>
          <cell r="M615">
            <v>1045949.84</v>
          </cell>
          <cell r="U615" t="str">
            <v>BC HYDRO O/H TRANSMISSION (69kV) 60L095</v>
          </cell>
          <cell r="AF615" t="str">
            <v>TRANSMISSION</v>
          </cell>
          <cell r="AL615" t="str">
            <v>OE</v>
          </cell>
          <cell r="CA615" t="str">
            <v>01-13283-M002-PT130101</v>
          </cell>
        </row>
        <row r="616">
          <cell r="L616" t="str">
            <v>U5271.0</v>
          </cell>
          <cell r="M616">
            <v>1045949.85</v>
          </cell>
          <cell r="U616" t="str">
            <v>BC HYDRO O/H DISTRIBUTION</v>
          </cell>
          <cell r="AF616" t="str">
            <v>DISTRIBUTION</v>
          </cell>
          <cell r="AL616" t="str">
            <v>OE</v>
          </cell>
          <cell r="CA616" t="str">
            <v>01-13283-M002-PT130101</v>
          </cell>
        </row>
        <row r="617">
          <cell r="L617" t="str">
            <v>P4340.0</v>
          </cell>
          <cell r="M617">
            <v>1045962.69</v>
          </cell>
          <cell r="U617" t="str">
            <v>TRANS MOUNTAIN PIPELINE CO. LTD. BURIED PIPE</v>
          </cell>
          <cell r="AF617" t="str">
            <v>CRUDE OIL PIPELINE</v>
          </cell>
          <cell r="AL617" t="str">
            <v>OL</v>
          </cell>
          <cell r="CA617" t="str">
            <v>01-13283-M002-PT620001</v>
          </cell>
        </row>
        <row r="618">
          <cell r="L618" t="str">
            <v>U4186.1</v>
          </cell>
          <cell r="M618">
            <v>1045987.08</v>
          </cell>
          <cell r="U618" t="str">
            <v>TELUS U/G COMMUNICATIONS CABLE</v>
          </cell>
          <cell r="AL618" t="str">
            <v>UC</v>
          </cell>
          <cell r="CA618" t="str">
            <v>01-13283-M002-XH0330401</v>
          </cell>
        </row>
        <row r="619">
          <cell r="L619" t="str">
            <v>U4187.1</v>
          </cell>
          <cell r="M619">
            <v>1046014.17</v>
          </cell>
          <cell r="U619" t="str">
            <v>TELUS U/G COMMUNICATIONS CABLE</v>
          </cell>
          <cell r="AL619" t="str">
            <v>UC</v>
          </cell>
          <cell r="CA619" t="str">
            <v>01-13283-M002-XH0330401</v>
          </cell>
        </row>
        <row r="620">
          <cell r="L620" t="str">
            <v>U4189.1</v>
          </cell>
          <cell r="M620">
            <v>1046026.59</v>
          </cell>
          <cell r="U620" t="str">
            <v>TELUS O/H COMMUNICATIONS CABLE</v>
          </cell>
          <cell r="AF620" t="str">
            <v>O/H COMMUNICATIONS CABLE</v>
          </cell>
          <cell r="AL620" t="str">
            <v>OC</v>
          </cell>
          <cell r="CA620" t="str">
            <v>01-13283-M002-XH0330401</v>
          </cell>
        </row>
        <row r="621">
          <cell r="L621" t="str">
            <v>U4188.1</v>
          </cell>
          <cell r="M621">
            <v>1046028.41</v>
          </cell>
          <cell r="U621" t="str">
            <v>TELUS U/G COMMUNICATIONS CABLE</v>
          </cell>
          <cell r="AL621" t="str">
            <v>UC</v>
          </cell>
          <cell r="CA621" t="str">
            <v>01-13283-M002-XH0330401</v>
          </cell>
        </row>
        <row r="622">
          <cell r="L622" t="str">
            <v>P3595.1</v>
          </cell>
          <cell r="M622">
            <v>1046029.03</v>
          </cell>
          <cell r="U622" t="str">
            <v>FORTISBC U/G PIPE 60 GAS DIST</v>
          </cell>
          <cell r="AF622" t="str">
            <v>GAS DISTRIBUTION</v>
          </cell>
          <cell r="AL622" t="str">
            <v>GD</v>
          </cell>
          <cell r="CA622" t="str">
            <v>01-13283-M002-XH0330401</v>
          </cell>
        </row>
        <row r="623">
          <cell r="L623" t="str">
            <v>T4116.2</v>
          </cell>
          <cell r="M623">
            <v>1046047.99</v>
          </cell>
          <cell r="U623" t="str">
            <v>FLOOD HOPE RD</v>
          </cell>
          <cell r="AF623" t="str">
            <v>LKI Segment: 541</v>
          </cell>
          <cell r="AL623" t="str">
            <v>RD</v>
          </cell>
          <cell r="CA623" t="str">
            <v>01-13283-M002-XH0330401</v>
          </cell>
        </row>
        <row r="624">
          <cell r="L624" t="str">
            <v>U4190.1</v>
          </cell>
          <cell r="M624">
            <v>1046062.83</v>
          </cell>
          <cell r="U624" t="str">
            <v>BC HYDRO O/H DISTRIBUTION</v>
          </cell>
          <cell r="AF624" t="str">
            <v>DISTRIBUTION</v>
          </cell>
          <cell r="AL624" t="str">
            <v>OE</v>
          </cell>
          <cell r="CA624" t="str">
            <v>01-13283-M002-XH0330401</v>
          </cell>
        </row>
        <row r="625">
          <cell r="L625" t="str">
            <v>P3888.0</v>
          </cell>
          <cell r="M625">
            <v>1046067</v>
          </cell>
          <cell r="U625" t="str">
            <v>450mm DISTRICT OF HOPE SANITARY SEWER</v>
          </cell>
          <cell r="AL625" t="str">
            <v>SA</v>
          </cell>
          <cell r="CA625" t="str">
            <v>01-13283-M002-XH0330401</v>
          </cell>
        </row>
        <row r="626">
          <cell r="L626" t="str">
            <v>P5804.0</v>
          </cell>
          <cell r="M626">
            <v>1046068.64</v>
          </cell>
          <cell r="U626" t="str">
            <v>TOWN OF HOPE BURIED STORM SEWER LINE</v>
          </cell>
          <cell r="AL626" t="str">
            <v>ST</v>
          </cell>
          <cell r="CA626" t="str">
            <v>01-13283-M002-XH0330401</v>
          </cell>
        </row>
        <row r="627">
          <cell r="L627" t="str">
            <v>U7040.0</v>
          </cell>
          <cell r="M627">
            <v>1046069.95</v>
          </cell>
          <cell r="U627" t="str">
            <v>PRIVATE U/G POWER CABLE</v>
          </cell>
          <cell r="AL627" t="str">
            <v>UE</v>
          </cell>
          <cell r="CA627" t="str">
            <v>01-13283-M002-XH0330401</v>
          </cell>
        </row>
        <row r="628">
          <cell r="L628" t="str">
            <v>P3596.1</v>
          </cell>
          <cell r="M628">
            <v>1046069.98</v>
          </cell>
          <cell r="U628" t="str">
            <v>FORTISBC U/G PIPE 60 GAS DIST</v>
          </cell>
          <cell r="AF628" t="str">
            <v>GAS DISTRIBUTION</v>
          </cell>
          <cell r="AL628" t="str">
            <v>GD</v>
          </cell>
          <cell r="CA628" t="str">
            <v>01-13283-M002-XH0330401</v>
          </cell>
        </row>
        <row r="629">
          <cell r="L629" t="str">
            <v>U7041.0</v>
          </cell>
          <cell r="M629">
            <v>1046136.94</v>
          </cell>
          <cell r="U629" t="str">
            <v>PRIVATE U/G POWER CABLE</v>
          </cell>
          <cell r="AL629" t="str">
            <v>UE</v>
          </cell>
          <cell r="CA629" t="str">
            <v>01-13283-M002-XH0330401</v>
          </cell>
        </row>
        <row r="630">
          <cell r="L630" t="str">
            <v>U7042.0</v>
          </cell>
          <cell r="M630">
            <v>1046149.49</v>
          </cell>
          <cell r="U630" t="str">
            <v>PRIVATE U/G POWER CABLE</v>
          </cell>
          <cell r="AL630" t="str">
            <v>UE</v>
          </cell>
          <cell r="CA630" t="str">
            <v>01-13283-M002-XH0330401</v>
          </cell>
        </row>
        <row r="631">
          <cell r="L631" t="str">
            <v>P5805.0</v>
          </cell>
          <cell r="M631">
            <v>1046152.53</v>
          </cell>
          <cell r="U631" t="str">
            <v>TOWN OF HOPE BURIED STORM SEWER LINE</v>
          </cell>
          <cell r="AL631" t="str">
            <v>ST</v>
          </cell>
          <cell r="CA631" t="str">
            <v>01-13283-M002-XH0330401</v>
          </cell>
        </row>
        <row r="632">
          <cell r="L632" t="str">
            <v>P4341.0</v>
          </cell>
          <cell r="M632">
            <v>1046208.42</v>
          </cell>
          <cell r="U632" t="str">
            <v>TRANS MOUNTAIN PIPELINE CO. LTD. BURIED PIPE</v>
          </cell>
          <cell r="AF632" t="str">
            <v>CRUDE OIL PIPELINE</v>
          </cell>
          <cell r="AL632" t="str">
            <v>OL</v>
          </cell>
          <cell r="CA632" t="str">
            <v>01-13283-M002-XH0330401</v>
          </cell>
        </row>
        <row r="633">
          <cell r="L633" t="str">
            <v>T5023.0</v>
          </cell>
          <cell r="M633">
            <v>1046227.75</v>
          </cell>
          <cell r="U633" t="str">
            <v>PRIVATE ROAD</v>
          </cell>
          <cell r="AF633" t="str">
            <v>ROAD</v>
          </cell>
          <cell r="AL633" t="str">
            <v>RD</v>
          </cell>
          <cell r="CA633" t="str">
            <v>01-13283-M002-PT640001</v>
          </cell>
        </row>
        <row r="634">
          <cell r="L634" t="str">
            <v>T5024.0</v>
          </cell>
          <cell r="M634">
            <v>1046544.04</v>
          </cell>
          <cell r="U634" t="str">
            <v>PRIVATE ROAD</v>
          </cell>
          <cell r="AF634" t="str">
            <v>ROAD</v>
          </cell>
          <cell r="AL634" t="str">
            <v>RD</v>
          </cell>
          <cell r="CA634" t="str">
            <v>01-13283-M002-PT640001</v>
          </cell>
        </row>
        <row r="635">
          <cell r="L635" t="str">
            <v>P3597.1</v>
          </cell>
          <cell r="M635">
            <v>1046713.81</v>
          </cell>
          <cell r="U635" t="str">
            <v>FORTISBC U/G PIPE 42 GAS DIST</v>
          </cell>
          <cell r="AF635" t="str">
            <v>GAS DISTRIBUTION</v>
          </cell>
          <cell r="AL635" t="str">
            <v>GD</v>
          </cell>
          <cell r="CA635" t="str">
            <v>01-13283-M002-PT620001</v>
          </cell>
        </row>
        <row r="636">
          <cell r="L636" t="str">
            <v>T4240.0</v>
          </cell>
          <cell r="M636">
            <v>1046714.18</v>
          </cell>
          <cell r="U636" t="str">
            <v>ROAD</v>
          </cell>
          <cell r="AL636" t="str">
            <v>RD</v>
          </cell>
          <cell r="CA636" t="str">
            <v>01-13283-M002-PT640301</v>
          </cell>
        </row>
        <row r="637">
          <cell r="L637" t="str">
            <v>U4191.1</v>
          </cell>
          <cell r="M637">
            <v>1046737.29</v>
          </cell>
          <cell r="U637" t="str">
            <v>SHAW BURIED PHONE CABLE</v>
          </cell>
          <cell r="AL637" t="str">
            <v>UC</v>
          </cell>
          <cell r="CA637" t="str">
            <v>01-13283-M002-PT630001</v>
          </cell>
        </row>
        <row r="638">
          <cell r="L638" t="str">
            <v>U4193.1</v>
          </cell>
          <cell r="M638">
            <v>1046767.72</v>
          </cell>
          <cell r="U638" t="str">
            <v>TELUS U/G COMMUNICATIONS CABLE</v>
          </cell>
          <cell r="AL638" t="str">
            <v>UC</v>
          </cell>
          <cell r="CA638" t="str">
            <v>01-13283-M002-PT630001</v>
          </cell>
        </row>
        <row r="639">
          <cell r="L639" t="str">
            <v>U4194.1</v>
          </cell>
          <cell r="M639">
            <v>1046773.35</v>
          </cell>
          <cell r="U639" t="str">
            <v>BC HYDRO U/G DISTRIBUTION</v>
          </cell>
          <cell r="AF639" t="str">
            <v>DISTRIBUTION</v>
          </cell>
          <cell r="AL639" t="str">
            <v>UE</v>
          </cell>
          <cell r="CA639" t="str">
            <v>01-13283-M002-PT630001</v>
          </cell>
        </row>
        <row r="640">
          <cell r="L640" t="str">
            <v>T4241.0</v>
          </cell>
          <cell r="M640">
            <v>1046844.65</v>
          </cell>
          <cell r="U640" t="str">
            <v>ROAD</v>
          </cell>
          <cell r="AL640" t="str">
            <v>RD</v>
          </cell>
          <cell r="CA640" t="str">
            <v>01-13283-M002-PT640301</v>
          </cell>
        </row>
        <row r="641">
          <cell r="L641" t="str">
            <v>P4196.0</v>
          </cell>
          <cell r="M641">
            <v>1046848.7</v>
          </cell>
          <cell r="U641" t="str">
            <v>FORTISBC U/G PIPE 42 GAS DIST</v>
          </cell>
          <cell r="AF641" t="str">
            <v>GAS DISTRIBUTION</v>
          </cell>
          <cell r="AL641" t="str">
            <v>GD</v>
          </cell>
          <cell r="CA641" t="str">
            <v>01-13283-M002-PT620001</v>
          </cell>
        </row>
        <row r="642">
          <cell r="L642" t="str">
            <v>T5025.0</v>
          </cell>
          <cell r="M642">
            <v>1047565.48</v>
          </cell>
          <cell r="U642" t="str">
            <v>PRIVATE ROAD</v>
          </cell>
          <cell r="AF642" t="str">
            <v>ROAD</v>
          </cell>
          <cell r="AL642" t="str">
            <v>RD</v>
          </cell>
          <cell r="CA642" t="str">
            <v>01-13283-M002-PT640001</v>
          </cell>
        </row>
        <row r="643">
          <cell r="L643" t="str">
            <v>T5026.0</v>
          </cell>
          <cell r="M643">
            <v>1047631.69</v>
          </cell>
          <cell r="U643" t="str">
            <v>PRIVATE ROAD</v>
          </cell>
          <cell r="AF643" t="str">
            <v>ROAD</v>
          </cell>
          <cell r="AL643" t="str">
            <v>RD</v>
          </cell>
          <cell r="CA643" t="str">
            <v>01-13283-M002-PT640001</v>
          </cell>
        </row>
        <row r="644">
          <cell r="L644" t="str">
            <v>T5027.0</v>
          </cell>
          <cell r="M644">
            <v>1047663.68</v>
          </cell>
          <cell r="U644" t="str">
            <v>PRIVATE ROAD</v>
          </cell>
          <cell r="AF644" t="str">
            <v>ROAD</v>
          </cell>
          <cell r="AL644" t="str">
            <v>RD</v>
          </cell>
          <cell r="CA644" t="str">
            <v>01-13283-M002-PT640001</v>
          </cell>
        </row>
        <row r="645">
          <cell r="L645" t="str">
            <v>T5035.0</v>
          </cell>
          <cell r="M645">
            <v>1047668.2</v>
          </cell>
          <cell r="U645" t="str">
            <v>PRIVATE ROAD</v>
          </cell>
          <cell r="AF645" t="str">
            <v>ROAD</v>
          </cell>
          <cell r="AL645" t="str">
            <v>RD</v>
          </cell>
          <cell r="CA645" t="str">
            <v>01-13283-M002-PT640001</v>
          </cell>
        </row>
        <row r="646">
          <cell r="L646" t="str">
            <v>T5028.0</v>
          </cell>
          <cell r="M646">
            <v>1047700.99</v>
          </cell>
          <cell r="U646" t="str">
            <v>PRIVATE ROAD</v>
          </cell>
          <cell r="AF646" t="str">
            <v>ROAD</v>
          </cell>
          <cell r="AL646" t="str">
            <v>RD</v>
          </cell>
          <cell r="CA646" t="str">
            <v>01-13283-M002-PT640001</v>
          </cell>
        </row>
        <row r="647">
          <cell r="L647" t="str">
            <v>U5468.0</v>
          </cell>
          <cell r="M647">
            <v>1047730.97</v>
          </cell>
          <cell r="U647" t="str">
            <v>BC HYDRO O/H DISTRIBUTION</v>
          </cell>
          <cell r="AF647" t="str">
            <v>DISTRIBUTION</v>
          </cell>
          <cell r="AL647" t="str">
            <v>OE</v>
          </cell>
          <cell r="CA647" t="str">
            <v>01-13283-M002-PT130101</v>
          </cell>
        </row>
        <row r="648">
          <cell r="L648" t="str">
            <v>T5029.0</v>
          </cell>
          <cell r="M648">
            <v>1047784.76</v>
          </cell>
          <cell r="U648" t="str">
            <v>PRIVATE ROAD</v>
          </cell>
          <cell r="AF648" t="str">
            <v>ROAD</v>
          </cell>
          <cell r="AL648" t="str">
            <v>RD</v>
          </cell>
          <cell r="CA648" t="str">
            <v>01-13283-M002-PT640001</v>
          </cell>
        </row>
        <row r="649">
          <cell r="L649" t="str">
            <v>T5030.0</v>
          </cell>
          <cell r="M649">
            <v>1047813.26</v>
          </cell>
          <cell r="U649" t="str">
            <v>PRIVATE ROAD</v>
          </cell>
          <cell r="AF649" t="str">
            <v>ROAD</v>
          </cell>
          <cell r="AL649" t="str">
            <v>RD</v>
          </cell>
          <cell r="CA649" t="str">
            <v>01-13283-M002-PT640001</v>
          </cell>
        </row>
        <row r="650">
          <cell r="L650" t="str">
            <v>T5031.0</v>
          </cell>
          <cell r="M650">
            <v>1047866.51</v>
          </cell>
          <cell r="U650" t="str">
            <v>PRIVATE ROAD</v>
          </cell>
          <cell r="AF650" t="str">
            <v>ROAD</v>
          </cell>
          <cell r="AL650" t="str">
            <v>RD</v>
          </cell>
          <cell r="CA650" t="str">
            <v>01-13283-M002-PT640001</v>
          </cell>
        </row>
        <row r="651">
          <cell r="L651" t="str">
            <v>T5221.0</v>
          </cell>
          <cell r="M651">
            <v>1047927.97</v>
          </cell>
          <cell r="U651" t="str">
            <v>PRIVATE ROAD</v>
          </cell>
          <cell r="AL651" t="str">
            <v>RD</v>
          </cell>
          <cell r="CA651" t="str">
            <v>01-13283-M002-PT640001</v>
          </cell>
        </row>
        <row r="652">
          <cell r="L652" t="str">
            <v>P5750.0</v>
          </cell>
          <cell r="M652">
            <v>1048046.03</v>
          </cell>
          <cell r="U652" t="str">
            <v>PRIVATE BURIED WATER PIPE</v>
          </cell>
          <cell r="AF652" t="str">
            <v>BURIED PIPE</v>
          </cell>
          <cell r="AL652" t="str">
            <v>WD</v>
          </cell>
          <cell r="CA652" t="str">
            <v>01-13283-M002-PT620001</v>
          </cell>
        </row>
        <row r="653">
          <cell r="L653" t="str">
            <v>U5931.0</v>
          </cell>
          <cell r="M653">
            <v>1048046.03</v>
          </cell>
          <cell r="U653" t="str">
            <v>PRIVATE BURIED POWER CABLE</v>
          </cell>
          <cell r="AF653" t="str">
            <v>BURIED POWER CABLE</v>
          </cell>
          <cell r="AL653" t="str">
            <v>UE</v>
          </cell>
          <cell r="CA653" t="str">
            <v>01-13283-M002-PT630001</v>
          </cell>
        </row>
        <row r="654">
          <cell r="L654" t="str">
            <v>U4403.0</v>
          </cell>
          <cell r="M654">
            <v>1048050.23</v>
          </cell>
          <cell r="U654" t="str">
            <v>BC HYDRO O/H DISTRIBUTION</v>
          </cell>
          <cell r="AF654" t="str">
            <v>DISTRIBUTION</v>
          </cell>
          <cell r="AL654" t="str">
            <v>OE</v>
          </cell>
          <cell r="CA654" t="str">
            <v>01-13283-M002-PT130101</v>
          </cell>
        </row>
        <row r="655">
          <cell r="L655" t="str">
            <v>U5337.0</v>
          </cell>
          <cell r="M655">
            <v>1048050.23</v>
          </cell>
          <cell r="U655" t="str">
            <v>TELUS O/H COMMUNICATIONS CABLE</v>
          </cell>
          <cell r="AF655" t="str">
            <v>O/H COMMUNICATION CABLE</v>
          </cell>
          <cell r="AL655" t="str">
            <v>OC</v>
          </cell>
          <cell r="CA655" t="str">
            <v>01-13283-M002-PT130101</v>
          </cell>
        </row>
        <row r="656">
          <cell r="L656" t="str">
            <v>P5866.0</v>
          </cell>
          <cell r="M656">
            <v>1048053.49</v>
          </cell>
          <cell r="U656" t="str">
            <v>FORTISBC U/G PIPE 42 GAS DIST</v>
          </cell>
          <cell r="AL656" t="str">
            <v>GD</v>
          </cell>
          <cell r="CA656" t="str">
            <v>01-13283-M002-PT620001</v>
          </cell>
        </row>
        <row r="657">
          <cell r="L657" t="str">
            <v>P3599.1</v>
          </cell>
          <cell r="M657">
            <v>1048054.85</v>
          </cell>
          <cell r="U657" t="str">
            <v>FORTISBC U/G PIPE 42 GAS DIST</v>
          </cell>
          <cell r="AF657" t="str">
            <v>GAS DISTRIBUTION</v>
          </cell>
          <cell r="AL657" t="str">
            <v>GD</v>
          </cell>
          <cell r="CA657" t="str">
            <v>01-13283-M002-PT620001</v>
          </cell>
        </row>
        <row r="658">
          <cell r="L658" t="str">
            <v>T4117.1</v>
          </cell>
          <cell r="M658">
            <v>1048055.69</v>
          </cell>
          <cell r="U658" t="str">
            <v>FLOODS RD</v>
          </cell>
          <cell r="AL658" t="str">
            <v>RD</v>
          </cell>
          <cell r="CA658" t="str">
            <v>01-13283-M002-PT640301</v>
          </cell>
        </row>
        <row r="659">
          <cell r="L659" t="str">
            <v>P3600.1</v>
          </cell>
          <cell r="M659">
            <v>1048218.96</v>
          </cell>
          <cell r="U659" t="str">
            <v>FORTISBC U/G PIPE 26 GAS DIST</v>
          </cell>
          <cell r="AF659" t="str">
            <v>GAS DISTRIBUTION</v>
          </cell>
          <cell r="AL659" t="str">
            <v>GD</v>
          </cell>
          <cell r="CA659" t="str">
            <v>01-13283-M002-PT620001</v>
          </cell>
        </row>
        <row r="660">
          <cell r="L660" t="str">
            <v>U7159.0</v>
          </cell>
          <cell r="M660">
            <v>1048220.24</v>
          </cell>
          <cell r="U660" t="str">
            <v>TELUS ABOVE GROUND COMMUNICATIONS CABLE</v>
          </cell>
          <cell r="AL660" t="str">
            <v>UC</v>
          </cell>
          <cell r="CA660" t="str">
            <v>01-13283-M002-PT630001</v>
          </cell>
        </row>
        <row r="661">
          <cell r="L661" t="str">
            <v>P5877.0</v>
          </cell>
          <cell r="M661">
            <v>1048225.68</v>
          </cell>
          <cell r="U661" t="str">
            <v>PRIVATE BURIED WATER PIPE</v>
          </cell>
          <cell r="AL661" t="str">
            <v>WD</v>
          </cell>
          <cell r="CA661" t="str">
            <v>01-13283-M002-PT620001</v>
          </cell>
        </row>
        <row r="662">
          <cell r="L662" t="str">
            <v>P5878.0</v>
          </cell>
          <cell r="M662">
            <v>1048225.68</v>
          </cell>
          <cell r="U662" t="str">
            <v>PRIVATE BURIED SEWER PIPE</v>
          </cell>
          <cell r="AL662" t="str">
            <v>ST</v>
          </cell>
          <cell r="CA662" t="str">
            <v>01-13283-M002-PT620001</v>
          </cell>
        </row>
        <row r="663">
          <cell r="L663" t="str">
            <v>U7160.0</v>
          </cell>
          <cell r="M663">
            <v>1048225.68</v>
          </cell>
          <cell r="U663" t="str">
            <v>PRIVATE U/G POWER CABLE</v>
          </cell>
          <cell r="AL663" t="str">
            <v>UE</v>
          </cell>
          <cell r="CA663" t="str">
            <v>01-13283-M002-PT630001</v>
          </cell>
        </row>
        <row r="664">
          <cell r="L664" t="str">
            <v>U7161.0</v>
          </cell>
          <cell r="M664">
            <v>1048225.68</v>
          </cell>
          <cell r="U664" t="str">
            <v>PRIVATE U/G COMMUNICATION CABLE</v>
          </cell>
          <cell r="AL664" t="str">
            <v>UC</v>
          </cell>
          <cell r="CA664" t="str">
            <v>01-13283-M002-PT630001</v>
          </cell>
        </row>
        <row r="665">
          <cell r="L665" t="str">
            <v>U4404.0</v>
          </cell>
          <cell r="M665">
            <v>1048228.22</v>
          </cell>
          <cell r="U665" t="str">
            <v>BC HYDRO O/H DISTRIBUTION</v>
          </cell>
          <cell r="AF665" t="str">
            <v>DISTRIBUTION</v>
          </cell>
          <cell r="AL665" t="str">
            <v>OE</v>
          </cell>
          <cell r="CA665" t="str">
            <v>01-13283-M002-PT130101</v>
          </cell>
        </row>
        <row r="666">
          <cell r="L666" t="str">
            <v>U7133.0</v>
          </cell>
          <cell r="M666">
            <v>1048228.22</v>
          </cell>
          <cell r="U666" t="str">
            <v>TELUS O/H COMMUNICATIONS CABLE</v>
          </cell>
          <cell r="AL666" t="str">
            <v>OC</v>
          </cell>
          <cell r="CA666" t="str">
            <v>01-13283-M002-PT130101</v>
          </cell>
        </row>
        <row r="667">
          <cell r="L667" t="str">
            <v>U7162.0</v>
          </cell>
          <cell r="M667">
            <v>1048228.56</v>
          </cell>
          <cell r="U667" t="str">
            <v>PRIVATE U/G POWER CABLE</v>
          </cell>
          <cell r="AL667" t="str">
            <v>UE</v>
          </cell>
          <cell r="CA667" t="str">
            <v>01-13283-M002-PT630001</v>
          </cell>
        </row>
        <row r="668">
          <cell r="L668" t="str">
            <v>U7163.0</v>
          </cell>
          <cell r="M668">
            <v>1048228.56</v>
          </cell>
          <cell r="U668" t="str">
            <v>PRIVATE U/G COMMUNICATION CABLE</v>
          </cell>
          <cell r="AL668" t="str">
            <v>UC</v>
          </cell>
          <cell r="CA668" t="str">
            <v>01-13283-M002-PT630001</v>
          </cell>
        </row>
        <row r="669">
          <cell r="L669" t="str">
            <v>T4118.1</v>
          </cell>
          <cell r="M669">
            <v>1048233.27</v>
          </cell>
          <cell r="U669" t="str">
            <v>ROAD</v>
          </cell>
          <cell r="AL669" t="str">
            <v>RD</v>
          </cell>
          <cell r="CA669" t="str">
            <v>01-13283-M002-PT640001</v>
          </cell>
        </row>
        <row r="670">
          <cell r="L670" t="str">
            <v>T4574.0</v>
          </cell>
          <cell r="M670">
            <v>1048240.16</v>
          </cell>
          <cell r="U670" t="str">
            <v>ROAD</v>
          </cell>
          <cell r="AL670" t="str">
            <v>RD</v>
          </cell>
          <cell r="CA670" t="str">
            <v>01-13283-M002-PT640301</v>
          </cell>
        </row>
        <row r="671">
          <cell r="L671" t="str">
            <v>P5879.0</v>
          </cell>
          <cell r="M671">
            <v>1048248.69</v>
          </cell>
          <cell r="U671" t="str">
            <v>PRIVATE BURIED WATER PIPE</v>
          </cell>
          <cell r="AL671" t="str">
            <v>WD</v>
          </cell>
          <cell r="CA671" t="str">
            <v>01-13283-M002-PT620001</v>
          </cell>
        </row>
        <row r="672">
          <cell r="L672" t="str">
            <v>P5880.0</v>
          </cell>
          <cell r="M672">
            <v>1048248.69</v>
          </cell>
          <cell r="U672" t="str">
            <v>PRIVATE BURIED SEWER PIPE</v>
          </cell>
          <cell r="AL672" t="str">
            <v>ST</v>
          </cell>
          <cell r="CA672" t="str">
            <v>01-13283-M002-PT620001</v>
          </cell>
        </row>
        <row r="673">
          <cell r="L673" t="str">
            <v>U7164.0</v>
          </cell>
          <cell r="M673">
            <v>1048248.69</v>
          </cell>
          <cell r="U673" t="str">
            <v>PRIVATE U/G POWER CABLE</v>
          </cell>
          <cell r="AL673" t="str">
            <v>UE</v>
          </cell>
          <cell r="CA673" t="str">
            <v>01-13283-M002-PT630001</v>
          </cell>
        </row>
        <row r="674">
          <cell r="L674" t="str">
            <v>U7165.0</v>
          </cell>
          <cell r="M674">
            <v>1048248.69</v>
          </cell>
          <cell r="U674" t="str">
            <v>PRIVATE U/G COMMUNICATION CABLE</v>
          </cell>
          <cell r="AL674" t="str">
            <v>UC</v>
          </cell>
          <cell r="CA674" t="str">
            <v>01-13283-M002-PT630001</v>
          </cell>
        </row>
        <row r="675">
          <cell r="L675" t="str">
            <v>T4400.0</v>
          </cell>
          <cell r="M675">
            <v>1048250.22</v>
          </cell>
          <cell r="U675" t="str">
            <v>ROAD</v>
          </cell>
          <cell r="AF675" t="str">
            <v>Road Crossing</v>
          </cell>
          <cell r="AL675" t="str">
            <v>RD</v>
          </cell>
          <cell r="CA675" t="str">
            <v>01-13283-M002-PT640001</v>
          </cell>
        </row>
        <row r="676">
          <cell r="L676" t="str">
            <v>U4405.0</v>
          </cell>
          <cell r="M676">
            <v>1048268.22</v>
          </cell>
          <cell r="U676" t="str">
            <v>BC HYDRO O/H DISTRIBUTION</v>
          </cell>
          <cell r="AF676" t="str">
            <v>DISTRIBUTION</v>
          </cell>
          <cell r="AL676" t="str">
            <v>OE</v>
          </cell>
          <cell r="CA676" t="str">
            <v>01-13283-M002-PT130101</v>
          </cell>
        </row>
        <row r="677">
          <cell r="L677" t="str">
            <v>U5338.0</v>
          </cell>
          <cell r="M677">
            <v>1048268.22</v>
          </cell>
          <cell r="U677" t="str">
            <v>TELUS O/H COMMUNICATIONS CABLE</v>
          </cell>
          <cell r="AF677" t="str">
            <v>O/H COMMUNICATION CABLE</v>
          </cell>
          <cell r="AL677" t="str">
            <v>OC</v>
          </cell>
          <cell r="CA677" t="str">
            <v>01-13283-M002-PT130101</v>
          </cell>
        </row>
        <row r="678">
          <cell r="L678" t="str">
            <v>T4250.0</v>
          </cell>
          <cell r="M678">
            <v>1048272.81</v>
          </cell>
          <cell r="U678" t="str">
            <v>ROAD</v>
          </cell>
          <cell r="AL678" t="str">
            <v>RD</v>
          </cell>
          <cell r="CA678" t="str">
            <v>01-13283-M002-PT640001</v>
          </cell>
        </row>
        <row r="679">
          <cell r="L679" t="str">
            <v>P3602.1</v>
          </cell>
          <cell r="M679">
            <v>1048281.52</v>
          </cell>
          <cell r="U679" t="str">
            <v>FORTISBC U/G PIPE 42 GAS DIST</v>
          </cell>
          <cell r="AF679" t="str">
            <v>GAS DISTRIBUTION</v>
          </cell>
          <cell r="AL679" t="str">
            <v>GD</v>
          </cell>
          <cell r="CA679" t="str">
            <v>01-13283-M002-PT620001</v>
          </cell>
        </row>
        <row r="680">
          <cell r="L680" t="str">
            <v>P5751.0</v>
          </cell>
          <cell r="M680">
            <v>1048295.96</v>
          </cell>
          <cell r="U680" t="str">
            <v>PRIVATE BURIED WATER PIPE</v>
          </cell>
          <cell r="AF680" t="str">
            <v>BURIED PIPE</v>
          </cell>
          <cell r="AL680" t="str">
            <v>WD</v>
          </cell>
          <cell r="CA680" t="str">
            <v>01-13283-M002-PT620001</v>
          </cell>
        </row>
        <row r="681">
          <cell r="L681" t="str">
            <v>U5932.0</v>
          </cell>
          <cell r="M681">
            <v>1048305.4</v>
          </cell>
          <cell r="U681" t="str">
            <v>PRIVATE BURIED UTILITY</v>
          </cell>
          <cell r="AF681" t="str">
            <v>BURIED UTILITY</v>
          </cell>
          <cell r="AL681" t="str">
            <v>UE</v>
          </cell>
          <cell r="CA681" t="str">
            <v>01-13283-M002-PT630001</v>
          </cell>
        </row>
        <row r="682">
          <cell r="L682" t="str">
            <v>T5032.0</v>
          </cell>
          <cell r="M682">
            <v>1048316.55</v>
          </cell>
          <cell r="U682" t="str">
            <v>PRIVATE ROAD</v>
          </cell>
          <cell r="AF682" t="str">
            <v>ROAD</v>
          </cell>
          <cell r="AL682" t="str">
            <v>RD</v>
          </cell>
          <cell r="CA682" t="str">
            <v>01-13283-M002-PT640001</v>
          </cell>
        </row>
        <row r="683">
          <cell r="L683" t="str">
            <v>U4195.1</v>
          </cell>
          <cell r="M683">
            <v>1048465.9</v>
          </cell>
          <cell r="U683" t="str">
            <v>BC HYDRO O/H DISTRIBUTION</v>
          </cell>
          <cell r="AF683" t="str">
            <v>DISTRIBUTION</v>
          </cell>
          <cell r="AL683" t="str">
            <v>OE</v>
          </cell>
          <cell r="CA683" t="str">
            <v>01-13283-M002-PT130101</v>
          </cell>
        </row>
        <row r="684">
          <cell r="L684" t="str">
            <v>U5332.0</v>
          </cell>
          <cell r="M684">
            <v>1048465.9</v>
          </cell>
          <cell r="U684" t="str">
            <v>TELUS O/H COMMUNICATIONS CABLE</v>
          </cell>
          <cell r="AF684" t="str">
            <v>O/H COMMUNICATION CABLE</v>
          </cell>
          <cell r="AL684" t="str">
            <v>OC</v>
          </cell>
          <cell r="CA684" t="str">
            <v>01-13283-M002-PT130101</v>
          </cell>
        </row>
        <row r="685">
          <cell r="L685" t="str">
            <v>P3603.2</v>
          </cell>
          <cell r="M685">
            <v>1048470.41</v>
          </cell>
          <cell r="U685" t="str">
            <v>FORTISBC U/G PIPE 42 GAS DIST</v>
          </cell>
          <cell r="AF685" t="str">
            <v>GAS DISTRIBUTION</v>
          </cell>
          <cell r="AL685" t="str">
            <v>GD</v>
          </cell>
          <cell r="CA685" t="str">
            <v>01-13283-M002-PT620001</v>
          </cell>
        </row>
        <row r="686">
          <cell r="L686" t="str">
            <v>T4119.1</v>
          </cell>
          <cell r="M686">
            <v>1048472.67</v>
          </cell>
          <cell r="U686" t="str">
            <v>ESTELL RD</v>
          </cell>
          <cell r="AL686" t="str">
            <v>RD</v>
          </cell>
          <cell r="CA686" t="str">
            <v>01-13283-M002-PT640301</v>
          </cell>
        </row>
        <row r="687">
          <cell r="L687" t="str">
            <v>T4120.2</v>
          </cell>
          <cell r="M687">
            <v>1048722.3899999999</v>
          </cell>
          <cell r="U687" t="str">
            <v>FLOOD RD OVERPASS</v>
          </cell>
          <cell r="AF687" t="str">
            <v>LKI Segment: 541</v>
          </cell>
          <cell r="AL687" t="str">
            <v>RD</v>
          </cell>
          <cell r="CA687" t="str">
            <v>01-13283-M002-XH0330301</v>
          </cell>
        </row>
        <row r="688">
          <cell r="L688" t="str">
            <v>T4121.3</v>
          </cell>
          <cell r="M688">
            <v>1048806.82</v>
          </cell>
          <cell r="U688" t="str">
            <v>FLOOD RD OFFRAMP</v>
          </cell>
          <cell r="AF688" t="str">
            <v>LKI Segment: 541</v>
          </cell>
          <cell r="AL688" t="str">
            <v>RD</v>
          </cell>
          <cell r="CA688" t="str">
            <v>01-13283-M002-XH0330501</v>
          </cell>
        </row>
        <row r="689">
          <cell r="L689" t="str">
            <v>T4122.3</v>
          </cell>
          <cell r="M689">
            <v>1048824.93</v>
          </cell>
          <cell r="U689" t="str">
            <v>TRANS-CANADA HWY</v>
          </cell>
          <cell r="AF689" t="str">
            <v>LKI Segment: 541</v>
          </cell>
          <cell r="AL689" t="str">
            <v>HW</v>
          </cell>
          <cell r="CA689" t="str">
            <v>01-13283-M002-XH0330501</v>
          </cell>
        </row>
        <row r="690">
          <cell r="L690" t="str">
            <v>T4123.3</v>
          </cell>
          <cell r="M690">
            <v>1048848.1200000001</v>
          </cell>
          <cell r="U690" t="str">
            <v>TRANS-CANADA HWY</v>
          </cell>
          <cell r="AF690" t="str">
            <v>LKI Segment: 540</v>
          </cell>
          <cell r="AL690" t="str">
            <v>HW</v>
          </cell>
          <cell r="CA690" t="str">
            <v>01-13283-M002-XH0330501</v>
          </cell>
        </row>
        <row r="691">
          <cell r="L691" t="str">
            <v>U5479.0</v>
          </cell>
          <cell r="M691">
            <v>1048856.3500000001</v>
          </cell>
          <cell r="U691" t="str">
            <v>TELUS U/G FIBRE OPTIC COMMUNICATIONS CABLE</v>
          </cell>
          <cell r="AL691" t="str">
            <v>UC</v>
          </cell>
          <cell r="CA691" t="str">
            <v>01-13283-M002-XH0330501</v>
          </cell>
        </row>
        <row r="692">
          <cell r="L692" t="str">
            <v>T4124.3</v>
          </cell>
          <cell r="M692">
            <v>1048877.94</v>
          </cell>
          <cell r="U692" t="str">
            <v>FLOOD RD OFFRAMP</v>
          </cell>
          <cell r="AF692" t="str">
            <v>LKI Segment: 540</v>
          </cell>
          <cell r="AL692" t="str">
            <v>RD</v>
          </cell>
          <cell r="CA692" t="str">
            <v>01-13283-M002-XH0330501</v>
          </cell>
        </row>
        <row r="693">
          <cell r="L693" t="str">
            <v>U4196.2</v>
          </cell>
          <cell r="M693">
            <v>1048880.51</v>
          </cell>
          <cell r="U693" t="str">
            <v>SHAW BURIED CABLE</v>
          </cell>
          <cell r="AL693" t="str">
            <v>UC</v>
          </cell>
          <cell r="CA693" t="str">
            <v>01-13283-M002-XH0330501</v>
          </cell>
        </row>
        <row r="694">
          <cell r="L694" t="str">
            <v>U7329.0</v>
          </cell>
          <cell r="M694">
            <v>1048881.76</v>
          </cell>
          <cell r="U694" t="str">
            <v>TELUS U/G FIBRE OPTIC COMMUNICATIONS CABLE</v>
          </cell>
          <cell r="AL694" t="str">
            <v>UC</v>
          </cell>
          <cell r="CA694" t="str">
            <v>01-13283-M002-XH0330501</v>
          </cell>
        </row>
        <row r="695">
          <cell r="L695" t="str">
            <v>T4929.0</v>
          </cell>
          <cell r="M695">
            <v>1048904.29</v>
          </cell>
          <cell r="U695" t="str">
            <v>ROAD</v>
          </cell>
          <cell r="AF695" t="str">
            <v>ROAD</v>
          </cell>
          <cell r="AL695" t="str">
            <v>RD</v>
          </cell>
          <cell r="CA695" t="str">
            <v>01-13283-M002-XH0330501</v>
          </cell>
        </row>
        <row r="696">
          <cell r="L696" t="str">
            <v>U5478.0</v>
          </cell>
          <cell r="M696">
            <v>1048907.6499999999</v>
          </cell>
          <cell r="U696" t="str">
            <v>SHAW BURIED CABLE</v>
          </cell>
          <cell r="AL696" t="str">
            <v>UC</v>
          </cell>
          <cell r="CA696" t="str">
            <v>01-13283-M002-PT630001</v>
          </cell>
        </row>
        <row r="697">
          <cell r="L697" t="str">
            <v>U4197.2</v>
          </cell>
          <cell r="M697">
            <v>1048924.18</v>
          </cell>
          <cell r="U697" t="str">
            <v>SHAW BURIED CABLE</v>
          </cell>
          <cell r="AL697" t="str">
            <v>UC</v>
          </cell>
          <cell r="CA697" t="str">
            <v>01-13283-M002-PT630001</v>
          </cell>
        </row>
        <row r="698">
          <cell r="L698" t="str">
            <v>U5480.0</v>
          </cell>
          <cell r="M698" t="str">
            <v>1048+942 + 57</v>
          </cell>
          <cell r="U698" t="str">
            <v>SHAW BURIED CABLE</v>
          </cell>
          <cell r="AL698" t="str">
            <v>UC</v>
          </cell>
          <cell r="CA698" t="str">
            <v>01-13283-M002-PT630001</v>
          </cell>
        </row>
        <row r="699">
          <cell r="L699" t="str">
            <v>W1690.4</v>
          </cell>
          <cell r="M699" t="str">
            <v>1048+942 + 164</v>
          </cell>
          <cell r="U699" t="str">
            <v>CHAWUTHEN CREEK (BC-658)</v>
          </cell>
          <cell r="AF699" t="str">
            <v>S2</v>
          </cell>
          <cell r="AL699" t="str">
            <v>WC</v>
          </cell>
          <cell r="BY699" t="str">
            <v>Isolation with fish salvage and water quality monitoring if flowing (1)</v>
          </cell>
          <cell r="CA699" t="str">
            <v>01-13283-M002-XW0330801</v>
          </cell>
        </row>
        <row r="700">
          <cell r="L700" t="str">
            <v>P4342.0</v>
          </cell>
          <cell r="M700" t="str">
            <v>1048+942 + 221</v>
          </cell>
          <cell r="U700" t="str">
            <v>TRANS MOUNTAIN PIPELINE CO. LTD. BURIED PIPE</v>
          </cell>
          <cell r="AF700" t="str">
            <v>CRUDE OIL PIPELINE</v>
          </cell>
          <cell r="AL700" t="str">
            <v>OL</v>
          </cell>
          <cell r="CA700" t="str">
            <v>01-13283-M002-PT620001</v>
          </cell>
        </row>
        <row r="701">
          <cell r="L701" t="str">
            <v>U7274.0</v>
          </cell>
          <cell r="M701" t="str">
            <v>1048+942 + 228</v>
          </cell>
          <cell r="U701" t="str">
            <v>BC HYDRO O/H DISTRIBUTION</v>
          </cell>
          <cell r="AL701" t="str">
            <v>OE</v>
          </cell>
          <cell r="CA701" t="str">
            <v>01-13283-M002-PT130101</v>
          </cell>
        </row>
        <row r="702">
          <cell r="L702" t="str">
            <v>U5486.0</v>
          </cell>
          <cell r="M702" t="str">
            <v>1048+942 + 229</v>
          </cell>
          <cell r="U702" t="str">
            <v>SHAW O/H COMMUNICATIONS CABLE</v>
          </cell>
          <cell r="AL702" t="str">
            <v>OC</v>
          </cell>
          <cell r="CA702" t="str">
            <v>01-13283-M002-PT130101</v>
          </cell>
        </row>
        <row r="703">
          <cell r="L703" t="str">
            <v>U7330.0</v>
          </cell>
          <cell r="M703" t="str">
            <v>1048+942 + 230</v>
          </cell>
          <cell r="U703" t="str">
            <v>TELUS O/H COMMUNICATIONS CABLE</v>
          </cell>
          <cell r="AL703" t="str">
            <v>UC</v>
          </cell>
          <cell r="CA703" t="str">
            <v>01-13283-M002-PT130101</v>
          </cell>
        </row>
        <row r="704">
          <cell r="L704" t="str">
            <v>U7275.0</v>
          </cell>
          <cell r="M704" t="str">
            <v>1048+942 + 233</v>
          </cell>
          <cell r="U704" t="str">
            <v>MOTI BURIED POWER CABLE</v>
          </cell>
          <cell r="AL704" t="str">
            <v>UE</v>
          </cell>
          <cell r="CA704" t="str">
            <v>01-13283-M002-PT630001</v>
          </cell>
        </row>
        <row r="705">
          <cell r="L705" t="str">
            <v>U5471.0</v>
          </cell>
          <cell r="M705" t="str">
            <v>1048+942 + 257</v>
          </cell>
          <cell r="U705" t="str">
            <v>TELUS U/G COMMUNICATIONS CABLE</v>
          </cell>
          <cell r="AL705" t="str">
            <v>UC</v>
          </cell>
          <cell r="CA705" t="str">
            <v>01-13283-M002-PT630001</v>
          </cell>
        </row>
        <row r="706">
          <cell r="L706" t="str">
            <v>P7059.0</v>
          </cell>
          <cell r="M706">
            <v>1049359.3400000001</v>
          </cell>
          <cell r="U706" t="str">
            <v>BURIED MOTI CULVERT</v>
          </cell>
          <cell r="AL706" t="str">
            <v>ST</v>
          </cell>
          <cell r="CA706" t="str">
            <v>01-13283-M002-PT620001</v>
          </cell>
        </row>
        <row r="707">
          <cell r="L707" t="str">
            <v>P7060.0</v>
          </cell>
          <cell r="M707">
            <v>1049505.6200000001</v>
          </cell>
          <cell r="U707" t="str">
            <v>BURIED MOTI CULVERT</v>
          </cell>
          <cell r="AL707" t="str">
            <v>ST</v>
          </cell>
          <cell r="CA707" t="str">
            <v>01-13283-M002-PT620001</v>
          </cell>
        </row>
        <row r="708">
          <cell r="L708" t="str">
            <v>P7061.0</v>
          </cell>
          <cell r="M708">
            <v>1049728.6299999999</v>
          </cell>
          <cell r="U708" t="str">
            <v>BURIED MOTI CULVERT</v>
          </cell>
          <cell r="AL708" t="str">
            <v>ST</v>
          </cell>
          <cell r="CA708" t="str">
            <v>01-13283-M002-PT620001</v>
          </cell>
        </row>
        <row r="709">
          <cell r="L709" t="str">
            <v>W2071.1</v>
          </cell>
          <cell r="M709">
            <v>1049819.99</v>
          </cell>
          <cell r="U709" t="str">
            <v>UNNAMED CHANNEL (BC-658a)</v>
          </cell>
          <cell r="AF709" t="str">
            <v>S5</v>
          </cell>
          <cell r="AL709" t="str">
            <v>WC</v>
          </cell>
          <cell r="BY709" t="str">
            <v>Isolation if water present</v>
          </cell>
          <cell r="CA709" t="str">
            <v>01-13283-M002-PT610201</v>
          </cell>
        </row>
        <row r="710">
          <cell r="L710" t="str">
            <v>P7062.0</v>
          </cell>
          <cell r="M710">
            <v>1049823.1200000001</v>
          </cell>
          <cell r="U710" t="str">
            <v>BURIED MOTI CULVERT</v>
          </cell>
          <cell r="AL710" t="str">
            <v>ST</v>
          </cell>
          <cell r="CA710" t="str">
            <v>01-13283-M002-PT620001</v>
          </cell>
        </row>
        <row r="711">
          <cell r="L711" t="str">
            <v>P7063.0</v>
          </cell>
          <cell r="M711">
            <v>1050033.8700000001</v>
          </cell>
          <cell r="U711" t="str">
            <v>BURIED MOTI CULVERT</v>
          </cell>
          <cell r="AL711" t="str">
            <v>ST</v>
          </cell>
          <cell r="CA711" t="str">
            <v>01-13283-M002-PT620001</v>
          </cell>
        </row>
        <row r="712">
          <cell r="L712" t="str">
            <v>P7064.0</v>
          </cell>
          <cell r="M712">
            <v>1050198.6399999999</v>
          </cell>
          <cell r="U712" t="str">
            <v>BURIED MOTI CULVERT</v>
          </cell>
          <cell r="AL712" t="str">
            <v>ST</v>
          </cell>
          <cell r="CA712" t="str">
            <v>01-13283-M002-PT620001</v>
          </cell>
        </row>
        <row r="713">
          <cell r="L713" t="str">
            <v>W2072.1</v>
          </cell>
          <cell r="M713">
            <v>1050198.72</v>
          </cell>
          <cell r="U713" t="str">
            <v>UNNAMED CHANNEL (BC-658b)</v>
          </cell>
          <cell r="AF713" t="str">
            <v>S6</v>
          </cell>
          <cell r="AL713" t="str">
            <v>WC</v>
          </cell>
          <cell r="BY713" t="str">
            <v>Isolation if water present</v>
          </cell>
          <cell r="CA713" t="str">
            <v>01-13283-M002-PT610201</v>
          </cell>
        </row>
        <row r="714">
          <cell r="L714" t="str">
            <v>U5485.0</v>
          </cell>
          <cell r="M714">
            <v>1050316.56</v>
          </cell>
          <cell r="U714" t="str">
            <v>SHAW O/H COMMUNICATIONS CABLE</v>
          </cell>
          <cell r="AL714" t="str">
            <v>OC</v>
          </cell>
          <cell r="CA714" t="str">
            <v>01-13283-M002-PT130101</v>
          </cell>
        </row>
        <row r="715">
          <cell r="L715" t="str">
            <v>U7308.0</v>
          </cell>
          <cell r="M715">
            <v>1050317.53</v>
          </cell>
          <cell r="U715" t="str">
            <v>BC HYDRO O/H DISTRIBUTION</v>
          </cell>
          <cell r="AL715" t="str">
            <v>OE</v>
          </cell>
          <cell r="CA715" t="str">
            <v>01-13283-M002-PT130101</v>
          </cell>
        </row>
        <row r="716">
          <cell r="L716" t="str">
            <v>U7331.0</v>
          </cell>
          <cell r="M716">
            <v>1050317.54</v>
          </cell>
          <cell r="U716" t="str">
            <v>TELUS O/H COMMUNICATIONS CABLE</v>
          </cell>
          <cell r="AL716" t="str">
            <v>UE</v>
          </cell>
          <cell r="CA716" t="str">
            <v>01-13283-M002-PT130101</v>
          </cell>
        </row>
        <row r="717">
          <cell r="L717" t="str">
            <v>W1691.5</v>
          </cell>
          <cell r="M717">
            <v>1050653.02</v>
          </cell>
          <cell r="U717" t="str">
            <v>UNNAMED CHANNEL (TWO FAN CREEK 1) (BC-659)</v>
          </cell>
          <cell r="AF717" t="str">
            <v>S5</v>
          </cell>
          <cell r="AL717" t="str">
            <v>WC</v>
          </cell>
          <cell r="BY717" t="str">
            <v>Isolation if water present</v>
          </cell>
          <cell r="CA717" t="str">
            <v>01-13283-M002-XW0331001</v>
          </cell>
        </row>
        <row r="718">
          <cell r="L718" t="str">
            <v>W1692.5</v>
          </cell>
          <cell r="M718">
            <v>1050798.52</v>
          </cell>
          <cell r="U718" t="str">
            <v>UNNAMED CHANNEL (TWO FAN CREEK 2) (BC-660)</v>
          </cell>
          <cell r="AF718" t="str">
            <v>S5</v>
          </cell>
          <cell r="AL718" t="str">
            <v>WC</v>
          </cell>
          <cell r="BY718" t="str">
            <v>Isolation if water present</v>
          </cell>
          <cell r="CA718" t="str">
            <v>01-13283-M002-XW0331501</v>
          </cell>
        </row>
        <row r="719">
          <cell r="L719" t="str">
            <v>W2148.0</v>
          </cell>
          <cell r="M719">
            <v>1051703.94</v>
          </cell>
          <cell r="U719" t="str">
            <v>UNNAMED DRAINAGE (BC-660a)</v>
          </cell>
          <cell r="AF719" t="str">
            <v>NCD</v>
          </cell>
          <cell r="AL719" t="str">
            <v>WC</v>
          </cell>
          <cell r="BY719" t="str">
            <v>Isolation if water present</v>
          </cell>
          <cell r="CA719" t="str">
            <v>01-13283-M002-PT610001</v>
          </cell>
        </row>
        <row r="720">
          <cell r="L720" t="str">
            <v>P4343.0</v>
          </cell>
          <cell r="M720">
            <v>1051719.8</v>
          </cell>
          <cell r="U720" t="str">
            <v>TRANS MOUNTAIN PIPELINE CO. LTD. BURIED PIPE</v>
          </cell>
          <cell r="AF720" t="str">
            <v>CRUDE OIL PIPELINE</v>
          </cell>
          <cell r="AL720" t="str">
            <v>OL</v>
          </cell>
          <cell r="CA720" t="str">
            <v>01-13283-M002-PT620001</v>
          </cell>
        </row>
        <row r="721">
          <cell r="L721" t="str">
            <v>U5472.0</v>
          </cell>
          <cell r="M721">
            <v>1052030.27</v>
          </cell>
          <cell r="U721" t="str">
            <v>BC HYDRO O/H DISTRIBUTION</v>
          </cell>
          <cell r="AF721" t="str">
            <v>DISTRIBUTION</v>
          </cell>
          <cell r="AL721" t="str">
            <v>OC</v>
          </cell>
          <cell r="CA721" t="str">
            <v>01-13283-M002-PT130101</v>
          </cell>
        </row>
        <row r="722">
          <cell r="L722" t="str">
            <v>U5488.0</v>
          </cell>
          <cell r="M722">
            <v>1052030.27</v>
          </cell>
          <cell r="U722" t="str">
            <v>TELUS O/H COMMUNICATIONS CABLE</v>
          </cell>
          <cell r="AL722" t="str">
            <v>OC</v>
          </cell>
          <cell r="CA722" t="str">
            <v>01-13283-M002-PT130101</v>
          </cell>
        </row>
        <row r="723">
          <cell r="L723" t="str">
            <v>T4125.1</v>
          </cell>
          <cell r="M723">
            <v>1052452.74</v>
          </cell>
          <cell r="U723" t="str">
            <v>ROAD</v>
          </cell>
          <cell r="AL723" t="str">
            <v>RD</v>
          </cell>
          <cell r="CA723" t="str">
            <v>01-13283-M002-PT640001</v>
          </cell>
        </row>
        <row r="724">
          <cell r="L724" t="str">
            <v>W5775.0</v>
          </cell>
          <cell r="M724">
            <v>1052500.3500000001</v>
          </cell>
          <cell r="U724" t="str">
            <v>Unnamed Drainage (BC-660b)</v>
          </cell>
          <cell r="AF724" t="str">
            <v>NCD</v>
          </cell>
          <cell r="AL724" t="str">
            <v>WC</v>
          </cell>
          <cell r="CA724" t="str">
            <v>01-13283-M002-PT610201</v>
          </cell>
        </row>
        <row r="725">
          <cell r="L725" t="str">
            <v>W1694.6</v>
          </cell>
          <cell r="M725">
            <v>1053173.25</v>
          </cell>
          <cell r="U725" t="str">
            <v>HUNTER CREEK (BC-662)</v>
          </cell>
          <cell r="AF725" t="str">
            <v>S1B</v>
          </cell>
          <cell r="AL725" t="str">
            <v>WC</v>
          </cell>
          <cell r="BY725" t="str">
            <v>Isolation with fish salvage and water quality monitoring during low flow (3)</v>
          </cell>
          <cell r="CA725" t="str">
            <v>01-13283-M002-XW0332001</v>
          </cell>
        </row>
        <row r="726">
          <cell r="L726" t="str">
            <v>T5098.0</v>
          </cell>
          <cell r="M726">
            <v>1053243.53</v>
          </cell>
          <cell r="U726" t="str">
            <v>PRIVATE ROAD</v>
          </cell>
          <cell r="AL726" t="str">
            <v>RD</v>
          </cell>
          <cell r="CA726" t="str">
            <v>01-13283-M002-PT640001</v>
          </cell>
        </row>
        <row r="727">
          <cell r="L727" t="str">
            <v>T4126.1</v>
          </cell>
          <cell r="M727">
            <v>1053884.0900000001</v>
          </cell>
          <cell r="U727" t="str">
            <v>TRAIL</v>
          </cell>
          <cell r="AL727" t="str">
            <v>RD</v>
          </cell>
          <cell r="CA727" t="str">
            <v>01-13283-M002-PT640301</v>
          </cell>
        </row>
        <row r="728">
          <cell r="L728" t="str">
            <v>T4127.2</v>
          </cell>
          <cell r="M728">
            <v>1054172.69</v>
          </cell>
          <cell r="U728" t="str">
            <v>LORENZETTA-HUNTER FSR - FSR 6086 01</v>
          </cell>
          <cell r="AF728" t="str">
            <v>Forest Service Road</v>
          </cell>
          <cell r="AL728" t="str">
            <v>RD</v>
          </cell>
          <cell r="CA728" t="str">
            <v>01-13283-M002-PT640801</v>
          </cell>
        </row>
        <row r="729">
          <cell r="L729" t="str">
            <v>U5475.0</v>
          </cell>
          <cell r="M729">
            <v>1054206.1499999999</v>
          </cell>
          <cell r="U729" t="str">
            <v>BC HYDRO O/H DISTRIBUTION</v>
          </cell>
          <cell r="AF729" t="str">
            <v>DISTRIBUTION</v>
          </cell>
          <cell r="AL729" t="str">
            <v>OE</v>
          </cell>
          <cell r="CA729" t="str">
            <v>01-13283-M002-PT130101</v>
          </cell>
        </row>
        <row r="730">
          <cell r="L730" t="str">
            <v>U5571.0</v>
          </cell>
          <cell r="M730">
            <v>1054206.1499999999</v>
          </cell>
          <cell r="U730" t="str">
            <v>TELUS O/H COMMUNICATIONS CABLE</v>
          </cell>
          <cell r="AF730" t="str">
            <v>O/H COMMUNICATION CABLE</v>
          </cell>
          <cell r="AL730" t="str">
            <v>OC</v>
          </cell>
          <cell r="CA730" t="str">
            <v>01-13283-M002-PT130101</v>
          </cell>
        </row>
        <row r="731">
          <cell r="L731" t="str">
            <v>U7273.0</v>
          </cell>
          <cell r="M731">
            <v>1054206.1499999999</v>
          </cell>
          <cell r="U731" t="str">
            <v>HUNTER CREEK HYDRO O/H DISTRIBUTION</v>
          </cell>
          <cell r="AF731" t="str">
            <v>DISTRIBUTION</v>
          </cell>
          <cell r="AL731" t="str">
            <v>OE</v>
          </cell>
          <cell r="CA731" t="str">
            <v>01-13283-M002-PT130101</v>
          </cell>
        </row>
        <row r="732">
          <cell r="L732" t="str">
            <v>T4128.1</v>
          </cell>
          <cell r="M732">
            <v>1054231.8799999999</v>
          </cell>
          <cell r="U732" t="str">
            <v>TRAIL</v>
          </cell>
          <cell r="AL732" t="str">
            <v>RD</v>
          </cell>
          <cell r="CA732" t="str">
            <v>01-13283-M002-PT640301</v>
          </cell>
        </row>
        <row r="733">
          <cell r="L733" t="str">
            <v>W1695.5</v>
          </cell>
          <cell r="M733">
            <v>1054362.9099999999</v>
          </cell>
          <cell r="U733" t="str">
            <v>UNNAMED DRAINAGE (BC-663)</v>
          </cell>
          <cell r="AF733" t="str">
            <v>NCD</v>
          </cell>
          <cell r="AL733" t="str">
            <v>WC</v>
          </cell>
          <cell r="BY733" t="str">
            <v>Isolation if water present</v>
          </cell>
          <cell r="CA733" t="str">
            <v>01-13283-M002-PT610201</v>
          </cell>
        </row>
        <row r="734">
          <cell r="L734" t="str">
            <v>U4406.0</v>
          </cell>
          <cell r="M734">
            <v>1054644.1399999999</v>
          </cell>
          <cell r="U734" t="str">
            <v>BC HYDRO O/H POWERLINE</v>
          </cell>
          <cell r="AF734" t="str">
            <v>DISTRIBUTION</v>
          </cell>
          <cell r="AL734" t="str">
            <v>OE</v>
          </cell>
          <cell r="CA734" t="str">
            <v>01-13283-M002-PT130101</v>
          </cell>
        </row>
        <row r="735">
          <cell r="L735" t="str">
            <v>U5735.0</v>
          </cell>
          <cell r="M735">
            <v>1054644.1399999999</v>
          </cell>
          <cell r="U735" t="str">
            <v>TELUS O/H POWERLINE</v>
          </cell>
          <cell r="AF735" t="str">
            <v>DISTRIBUTION</v>
          </cell>
          <cell r="AL735" t="str">
            <v>OE</v>
          </cell>
          <cell r="CA735" t="str">
            <v>01-13283-M002-PT130101</v>
          </cell>
        </row>
        <row r="736">
          <cell r="L736" t="str">
            <v>T4129.1</v>
          </cell>
          <cell r="M736">
            <v>1054731.1299999999</v>
          </cell>
          <cell r="U736" t="str">
            <v>ROAD</v>
          </cell>
          <cell r="AL736" t="str">
            <v>RD</v>
          </cell>
          <cell r="CA736" t="str">
            <v>01-13283-M002-PT640001</v>
          </cell>
        </row>
        <row r="737">
          <cell r="L737" t="str">
            <v>U4407.0</v>
          </cell>
          <cell r="M737">
            <v>1054771.1399999999</v>
          </cell>
          <cell r="U737" t="str">
            <v>BC HYDRO O/H DISTRIBUTION</v>
          </cell>
          <cell r="AF737" t="str">
            <v>DISTRIBUTION</v>
          </cell>
          <cell r="AL737" t="str">
            <v>OE</v>
          </cell>
          <cell r="CA737" t="str">
            <v>01-13283-M002-PT130101</v>
          </cell>
        </row>
        <row r="738">
          <cell r="L738" t="str">
            <v>U5339.0</v>
          </cell>
          <cell r="M738">
            <v>1054771.1399999999</v>
          </cell>
          <cell r="U738" t="str">
            <v>TELUS O/H COMMUNICATIONS CABLE</v>
          </cell>
          <cell r="AF738" t="str">
            <v>O/H COMMUNICATION CABLE</v>
          </cell>
          <cell r="AL738" t="str">
            <v>OC</v>
          </cell>
          <cell r="CA738" t="str">
            <v>01-13283-M002-PT130101</v>
          </cell>
        </row>
        <row r="739">
          <cell r="L739" t="str">
            <v>T4236.0</v>
          </cell>
          <cell r="M739">
            <v>1054819.6599999999</v>
          </cell>
          <cell r="U739" t="str">
            <v>ROAD</v>
          </cell>
          <cell r="AL739" t="str">
            <v>RD</v>
          </cell>
          <cell r="CA739" t="str">
            <v>01-13283-M002-PT640001</v>
          </cell>
        </row>
        <row r="740">
          <cell r="L740" t="str">
            <v>T4239.0</v>
          </cell>
          <cell r="M740">
            <v>1054912.1399999999</v>
          </cell>
          <cell r="U740" t="str">
            <v>ROAD</v>
          </cell>
          <cell r="AL740" t="str">
            <v>RD</v>
          </cell>
          <cell r="CA740" t="str">
            <v>01-13283-M002-PT640001</v>
          </cell>
        </row>
        <row r="741">
          <cell r="L741" t="str">
            <v>T4130.1</v>
          </cell>
          <cell r="M741">
            <v>1054956.51</v>
          </cell>
          <cell r="U741" t="str">
            <v>ROAD</v>
          </cell>
          <cell r="AL741" t="str">
            <v>RD</v>
          </cell>
          <cell r="CA741" t="str">
            <v>01-13283-M002-PT640001</v>
          </cell>
        </row>
        <row r="742">
          <cell r="L742" t="str">
            <v>T4238.1</v>
          </cell>
          <cell r="M742">
            <v>1055075.19</v>
          </cell>
          <cell r="U742" t="str">
            <v>ROAD</v>
          </cell>
          <cell r="AL742" t="str">
            <v>RD</v>
          </cell>
          <cell r="CA742" t="str">
            <v>01-13283-M002-PT640001</v>
          </cell>
        </row>
        <row r="743">
          <cell r="L743" t="str">
            <v>U5476.0</v>
          </cell>
          <cell r="M743">
            <v>1055140.23</v>
          </cell>
          <cell r="U743" t="str">
            <v>BC HYDRO O/H DISTRIBUTION</v>
          </cell>
          <cell r="AF743" t="str">
            <v>DISTRIBUTION</v>
          </cell>
          <cell r="AL743" t="str">
            <v>OE</v>
          </cell>
          <cell r="CA743" t="str">
            <v>01-13283-M002-PT130101</v>
          </cell>
        </row>
        <row r="744">
          <cell r="L744" t="str">
            <v>U5574.0</v>
          </cell>
          <cell r="M744">
            <v>1055140.23</v>
          </cell>
          <cell r="U744" t="str">
            <v>TELUS O/H COMMUNICATIONS CABLE</v>
          </cell>
          <cell r="AF744" t="str">
            <v>O/H COMMUNICATION CABLE</v>
          </cell>
          <cell r="AL744" t="str">
            <v>OC</v>
          </cell>
          <cell r="CA744" t="str">
            <v>01-13283-M002-PT130101</v>
          </cell>
        </row>
        <row r="745">
          <cell r="L745" t="str">
            <v>P5476.0</v>
          </cell>
          <cell r="M745">
            <v>1055263.0900000001</v>
          </cell>
          <cell r="U745" t="str">
            <v>TRANS MOUNTAIN PIPELINE CO. LTD. BURIED PIPE</v>
          </cell>
          <cell r="AF745" t="str">
            <v>CRUDE OIL PIPELINE</v>
          </cell>
          <cell r="AL745" t="str">
            <v>OL</v>
          </cell>
          <cell r="CA745" t="str">
            <v>01-13283-M002-XH0332201</v>
          </cell>
        </row>
        <row r="746">
          <cell r="L746" t="str">
            <v>W5438.0</v>
          </cell>
          <cell r="M746">
            <v>1055276.1499999999</v>
          </cell>
          <cell r="U746" t="str">
            <v>UNNAMED DRAINAGE (BC-664)</v>
          </cell>
          <cell r="AF746" t="str">
            <v>NVC</v>
          </cell>
          <cell r="AL746" t="str">
            <v>WC</v>
          </cell>
          <cell r="BY746" t="str">
            <v>Open-cut</v>
          </cell>
          <cell r="CA746" t="str">
            <v>01-13283-M002-XH0332201</v>
          </cell>
        </row>
        <row r="747">
          <cell r="L747" t="str">
            <v>U5564.0</v>
          </cell>
          <cell r="M747">
            <v>1055302.6399999999</v>
          </cell>
          <cell r="U747" t="str">
            <v>BC HYDRO O/H DISTRIBUTION</v>
          </cell>
          <cell r="AF747" t="str">
            <v>DISTRIBUTION</v>
          </cell>
          <cell r="AL747" t="str">
            <v>OE</v>
          </cell>
          <cell r="CA747" t="str">
            <v>01-13283-M002-XH0332201</v>
          </cell>
        </row>
        <row r="748">
          <cell r="L748" t="str">
            <v>U5575.0</v>
          </cell>
          <cell r="M748">
            <v>1055302.6399999999</v>
          </cell>
          <cell r="U748" t="str">
            <v>TELUS O/H COMMUNICATIONS CABLE</v>
          </cell>
          <cell r="AF748" t="str">
            <v>O/H COMMUNICATION CABLE</v>
          </cell>
          <cell r="AL748" t="str">
            <v>OC</v>
          </cell>
          <cell r="CA748" t="str">
            <v>01-13283-M002-XH0332201</v>
          </cell>
        </row>
        <row r="749">
          <cell r="L749" t="str">
            <v>U5576.0</v>
          </cell>
          <cell r="M749">
            <v>1055302.6399999999</v>
          </cell>
          <cell r="U749" t="str">
            <v>SHAW O/H FIBRE OPTIC COMMUNICATIONS CABLE</v>
          </cell>
          <cell r="AF749" t="str">
            <v>FOTS _ SHAW</v>
          </cell>
          <cell r="AL749" t="str">
            <v>OC</v>
          </cell>
          <cell r="CA749" t="str">
            <v>01-13283-M002-XH0332201</v>
          </cell>
        </row>
        <row r="750">
          <cell r="L750" t="str">
            <v>T4958.0</v>
          </cell>
          <cell r="M750">
            <v>1055305.2</v>
          </cell>
          <cell r="U750" t="str">
            <v>LAIDLAW RD</v>
          </cell>
          <cell r="AL750" t="str">
            <v>RD</v>
          </cell>
          <cell r="CA750" t="str">
            <v>01-13283-M002-XH0332201</v>
          </cell>
        </row>
        <row r="751">
          <cell r="L751" t="str">
            <v>U5807.0</v>
          </cell>
          <cell r="M751">
            <v>1055314.95</v>
          </cell>
          <cell r="U751" t="str">
            <v>TELUS BURIED FIBRE OPTIC CABLE</v>
          </cell>
          <cell r="AL751" t="str">
            <v>UC</v>
          </cell>
          <cell r="CA751" t="str">
            <v>01-13283-M002-XH0332201</v>
          </cell>
        </row>
        <row r="752">
          <cell r="L752" t="str">
            <v>P7104.0</v>
          </cell>
          <cell r="M752">
            <v>1055316.3999999999</v>
          </cell>
          <cell r="U752" t="str">
            <v>BURIED MOTI CULVERT 500mm CSP</v>
          </cell>
          <cell r="AL752" t="str">
            <v>ST</v>
          </cell>
          <cell r="CA752" t="str">
            <v>01-13283-M002-PT620001</v>
          </cell>
        </row>
        <row r="753">
          <cell r="L753" t="str">
            <v>U7350.0</v>
          </cell>
          <cell r="M753">
            <v>1055316.92</v>
          </cell>
          <cell r="U753" t="str">
            <v>MOTI BURIED POWER CABLE</v>
          </cell>
          <cell r="AL753" t="str">
            <v>UE</v>
          </cell>
          <cell r="CA753" t="str">
            <v>01-13283-M002-XH0332201</v>
          </cell>
        </row>
        <row r="754">
          <cell r="L754" t="str">
            <v>U7351.0</v>
          </cell>
          <cell r="M754">
            <v>1055357.7</v>
          </cell>
          <cell r="U754" t="str">
            <v>MOTI BURIED POWER CABLE</v>
          </cell>
          <cell r="AL754" t="str">
            <v>UE</v>
          </cell>
          <cell r="CA754" t="str">
            <v>01-13283-M002-PT630001</v>
          </cell>
        </row>
        <row r="755">
          <cell r="L755" t="str">
            <v>U5579.0</v>
          </cell>
          <cell r="M755">
            <v>1055362.08</v>
          </cell>
          <cell r="U755" t="str">
            <v>BC HYDRO O/H DISTRIBUTION</v>
          </cell>
          <cell r="AF755" t="str">
            <v>DISTRIBUTION</v>
          </cell>
          <cell r="AL755" t="str">
            <v>OE</v>
          </cell>
          <cell r="CA755" t="str">
            <v>01-13283-M002-PT130101</v>
          </cell>
        </row>
        <row r="756">
          <cell r="L756" t="str">
            <v>P7105.0</v>
          </cell>
          <cell r="M756">
            <v>1055370.17</v>
          </cell>
          <cell r="U756" t="str">
            <v>BURIED MOTI CULVERT 500mm CSP</v>
          </cell>
          <cell r="AL756" t="str">
            <v>ST</v>
          </cell>
          <cell r="CA756" t="str">
            <v>01-13283-M002-PT620001</v>
          </cell>
        </row>
        <row r="757">
          <cell r="L757" t="str">
            <v>W5439.0</v>
          </cell>
          <cell r="M757">
            <v>1055370.81</v>
          </cell>
          <cell r="U757" t="str">
            <v>UNNAMED DRAINAGE (BC-664)</v>
          </cell>
          <cell r="AF757" t="str">
            <v>NVC</v>
          </cell>
          <cell r="AL757" t="str">
            <v>WC</v>
          </cell>
          <cell r="BY757" t="str">
            <v>Open-cut</v>
          </cell>
          <cell r="CA757" t="str">
            <v>01-13283-M002-PT610201</v>
          </cell>
        </row>
        <row r="758">
          <cell r="L758" t="str">
            <v>U7352.0</v>
          </cell>
          <cell r="M758">
            <v>1055387.3400000001</v>
          </cell>
          <cell r="U758" t="str">
            <v>MOTI BURIED POWER CABLE</v>
          </cell>
          <cell r="AL758" t="str">
            <v>UE</v>
          </cell>
          <cell r="CA758" t="str">
            <v>01-13283-M002-PT630001</v>
          </cell>
        </row>
        <row r="759">
          <cell r="L759" t="str">
            <v>U5580.0</v>
          </cell>
          <cell r="M759">
            <v>1055429.74</v>
          </cell>
          <cell r="U759" t="str">
            <v>BC HYDRO O/H DISTRIBUTION</v>
          </cell>
          <cell r="AL759" t="str">
            <v>OE</v>
          </cell>
          <cell r="CA759" t="str">
            <v>01-13283-M002-PT130101</v>
          </cell>
        </row>
        <row r="760">
          <cell r="L760" t="str">
            <v>U5581.0</v>
          </cell>
          <cell r="M760">
            <v>1055429.74</v>
          </cell>
          <cell r="U760" t="str">
            <v>TELUS O/H COMMUNICATIONS CABLE</v>
          </cell>
          <cell r="AL760" t="str">
            <v>OC</v>
          </cell>
          <cell r="CA760" t="str">
            <v>01-13283-M002-PT130101</v>
          </cell>
        </row>
        <row r="761">
          <cell r="L761" t="str">
            <v>P7106.0</v>
          </cell>
          <cell r="M761">
            <v>1055431.18</v>
          </cell>
          <cell r="U761" t="str">
            <v>100mm CSP BURIED MOTI CULVERT</v>
          </cell>
          <cell r="AL761" t="str">
            <v>ST</v>
          </cell>
          <cell r="CA761" t="str">
            <v>01-13283-M002-PT620001</v>
          </cell>
        </row>
        <row r="762">
          <cell r="L762" t="str">
            <v>U7369.0</v>
          </cell>
          <cell r="M762">
            <v>1055445.3700000001</v>
          </cell>
          <cell r="U762" t="str">
            <v>MOTI 1" BURIED COMMUNICATIONS CABLE</v>
          </cell>
          <cell r="AL762" t="str">
            <v>UE</v>
          </cell>
          <cell r="CA762" t="str">
            <v>01-13283-M002-PT630001</v>
          </cell>
        </row>
        <row r="763">
          <cell r="L763" t="str">
            <v>U7370.0</v>
          </cell>
          <cell r="M763">
            <v>1055445.83</v>
          </cell>
          <cell r="U763" t="str">
            <v>MOTI 1" BURIED POWER CABLE</v>
          </cell>
          <cell r="AL763" t="str">
            <v>UE</v>
          </cell>
          <cell r="CA763" t="str">
            <v>01-13283-M002-PT630001</v>
          </cell>
        </row>
        <row r="764">
          <cell r="L764" t="str">
            <v>U7353.0</v>
          </cell>
          <cell r="M764">
            <v>1055451.53</v>
          </cell>
          <cell r="U764" t="str">
            <v>MOTI BURIED POWER CABLE</v>
          </cell>
          <cell r="AL764" t="str">
            <v>UE</v>
          </cell>
          <cell r="CA764" t="str">
            <v>01-13283-M002-PT630001</v>
          </cell>
        </row>
        <row r="765">
          <cell r="L765" t="str">
            <v>U7371.0</v>
          </cell>
          <cell r="M765">
            <v>1055454.76</v>
          </cell>
          <cell r="U765" t="str">
            <v>MOTI 1" BURIED POWER CABLE</v>
          </cell>
          <cell r="AL765" t="str">
            <v>UE</v>
          </cell>
          <cell r="CA765" t="str">
            <v>01-13283-M002-PT630001</v>
          </cell>
        </row>
        <row r="766">
          <cell r="L766" t="str">
            <v>U7374.0</v>
          </cell>
          <cell r="M766">
            <v>1055467.17</v>
          </cell>
          <cell r="U766" t="str">
            <v>MOTI 1" BURIED POWER CABLE</v>
          </cell>
          <cell r="AL766" t="str">
            <v>UE</v>
          </cell>
          <cell r="CA766" t="str">
            <v>01-13283-M002-PT630001</v>
          </cell>
        </row>
        <row r="767">
          <cell r="L767" t="str">
            <v>P7111.0</v>
          </cell>
          <cell r="M767">
            <v>1055467.45</v>
          </cell>
          <cell r="U767" t="str">
            <v>100mm CSP BURIED MOTI CULVERT</v>
          </cell>
          <cell r="AL767" t="str">
            <v>ST</v>
          </cell>
          <cell r="CA767" t="str">
            <v>01-13283-M002-PT620001</v>
          </cell>
        </row>
        <row r="768">
          <cell r="L768" t="str">
            <v>U7372.0</v>
          </cell>
          <cell r="M768">
            <v>1055472.6399999999</v>
          </cell>
          <cell r="U768" t="str">
            <v>MOTI 1" BURIED COMMUNICATIONS CABLE</v>
          </cell>
          <cell r="AL768" t="str">
            <v>UE</v>
          </cell>
          <cell r="CA768" t="str">
            <v>01-13283-M002-PT630001</v>
          </cell>
        </row>
        <row r="769">
          <cell r="L769" t="str">
            <v>T4976.0</v>
          </cell>
          <cell r="M769">
            <v>1055511.92</v>
          </cell>
          <cell r="U769" t="str">
            <v>CONNECTOR TO LAIDLAW ROAD</v>
          </cell>
          <cell r="AL769" t="str">
            <v>RD</v>
          </cell>
          <cell r="CA769" t="str">
            <v>01-13283-M002-PT640001</v>
          </cell>
        </row>
        <row r="770">
          <cell r="L770" t="str">
            <v>P7088.0</v>
          </cell>
          <cell r="M770">
            <v>1055703.1200000001</v>
          </cell>
          <cell r="U770" t="str">
            <v>BURIED MOTI CULVERT</v>
          </cell>
          <cell r="AL770" t="str">
            <v>ST</v>
          </cell>
          <cell r="CA770" t="str">
            <v>01-13283-M002-PT620001</v>
          </cell>
        </row>
        <row r="771">
          <cell r="L771" t="str">
            <v>U5943.0</v>
          </cell>
          <cell r="M771">
            <v>1055914.47</v>
          </cell>
          <cell r="U771" t="str">
            <v>BC HYDRO O/H DISTRIBUTION</v>
          </cell>
          <cell r="AF771" t="str">
            <v>OVERHEAD CABLE</v>
          </cell>
          <cell r="AL771" t="str">
            <v>OC</v>
          </cell>
          <cell r="CA771" t="str">
            <v>01-13283-M002-PT130101</v>
          </cell>
        </row>
        <row r="772">
          <cell r="L772" t="str">
            <v>U5809.0</v>
          </cell>
          <cell r="M772">
            <v>1055989.77</v>
          </cell>
          <cell r="U772" t="str">
            <v>TELUS BURIED FIBRE OPTIC CABLE</v>
          </cell>
          <cell r="AL772" t="str">
            <v>UC</v>
          </cell>
          <cell r="CA772" t="str">
            <v>01-13283-M002-PT630001</v>
          </cell>
        </row>
        <row r="773">
          <cell r="L773" t="str">
            <v>U5582.0</v>
          </cell>
          <cell r="M773">
            <v>1056332.07</v>
          </cell>
          <cell r="U773" t="str">
            <v>BC HYDRO O/H DISTRIBUTION</v>
          </cell>
          <cell r="AL773" t="str">
            <v>OE</v>
          </cell>
          <cell r="CA773" t="str">
            <v>01-13283-M002-PT130101</v>
          </cell>
        </row>
        <row r="774">
          <cell r="L774" t="str">
            <v>U5583.0</v>
          </cell>
          <cell r="M774">
            <v>1056332.07</v>
          </cell>
          <cell r="U774" t="str">
            <v>TELUS O/H COMMUNICATIONS CABLE</v>
          </cell>
          <cell r="AL774" t="str">
            <v>OC</v>
          </cell>
          <cell r="CA774" t="str">
            <v>01-13283-M002-PT130101</v>
          </cell>
        </row>
        <row r="775">
          <cell r="L775" t="str">
            <v>U7384.0</v>
          </cell>
          <cell r="M775">
            <v>1056566.1200000001</v>
          </cell>
          <cell r="U775" t="str">
            <v>BC HYDRO O/H DISTRIBUTION</v>
          </cell>
          <cell r="AL775" t="str">
            <v>OH</v>
          </cell>
          <cell r="CA775" t="str">
            <v>01-13283-M002-PT130101</v>
          </cell>
        </row>
        <row r="776">
          <cell r="L776" t="str">
            <v>U7385.0</v>
          </cell>
          <cell r="M776">
            <v>1056566.1200000001</v>
          </cell>
          <cell r="U776" t="str">
            <v>TELUS O/H COMMUNICATIONS CABLE</v>
          </cell>
          <cell r="AL776" t="str">
            <v>OH</v>
          </cell>
          <cell r="CA776" t="str">
            <v>01-13283-M002-PT130101</v>
          </cell>
        </row>
        <row r="777">
          <cell r="L777" t="str">
            <v>U5810.0</v>
          </cell>
          <cell r="M777" t="str">
            <v>1056+645 + 1</v>
          </cell>
          <cell r="U777" t="str">
            <v>TELUS BURIED FIBRE OPTIC CABLE</v>
          </cell>
          <cell r="AL777" t="str">
            <v>UC</v>
          </cell>
          <cell r="CA777" t="str">
            <v>01-13283-M002-XH0332301</v>
          </cell>
        </row>
        <row r="778">
          <cell r="L778" t="str">
            <v>T4957.0</v>
          </cell>
          <cell r="M778" t="str">
            <v>1056+645 + 9</v>
          </cell>
          <cell r="U778" t="str">
            <v>LAIDLAW RD</v>
          </cell>
          <cell r="AL778" t="str">
            <v>RD</v>
          </cell>
          <cell r="CA778" t="str">
            <v>01-13283-M002-XH0332301</v>
          </cell>
        </row>
        <row r="779">
          <cell r="L779" t="str">
            <v>U5563.0</v>
          </cell>
          <cell r="M779" t="str">
            <v>1056+645 + 18</v>
          </cell>
          <cell r="U779" t="str">
            <v>BC HYDRO O/H DISTRIBUTION</v>
          </cell>
          <cell r="AF779" t="str">
            <v>DISTRIBUTION</v>
          </cell>
          <cell r="AL779" t="str">
            <v>OE</v>
          </cell>
          <cell r="CA779" t="str">
            <v>01-13283-M002-XH0332301</v>
          </cell>
        </row>
        <row r="780">
          <cell r="L780" t="str">
            <v>U5577.0</v>
          </cell>
          <cell r="M780" t="str">
            <v>1056+645 + 18</v>
          </cell>
          <cell r="U780" t="str">
            <v>TELUS O/H COMMUNICATIONS CABLE</v>
          </cell>
          <cell r="AF780" t="str">
            <v>O/H COMMUNICATION CABLE</v>
          </cell>
          <cell r="AL780" t="str">
            <v>OC</v>
          </cell>
          <cell r="CA780" t="str">
            <v>01-13283-M002-XH0332301</v>
          </cell>
        </row>
        <row r="781">
          <cell r="L781" t="str">
            <v>U5578.0</v>
          </cell>
          <cell r="M781" t="str">
            <v>1056+645 + 18</v>
          </cell>
          <cell r="U781" t="str">
            <v>SHAW O/H FIBRE OPTIC COMMUNICATIONS CABLE</v>
          </cell>
          <cell r="AF781" t="str">
            <v>FOTS _ SHAW</v>
          </cell>
          <cell r="AL781" t="str">
            <v>OC</v>
          </cell>
          <cell r="CA781" t="str">
            <v>01-13283-M002-XH0332301</v>
          </cell>
        </row>
        <row r="782">
          <cell r="L782" t="str">
            <v>U5811.0</v>
          </cell>
          <cell r="M782" t="str">
            <v>1056+645 + 60</v>
          </cell>
          <cell r="U782" t="str">
            <v>O/H ZIPLINE CABLE</v>
          </cell>
          <cell r="AL782" t="str">
            <v>UN</v>
          </cell>
          <cell r="CA782" t="str">
            <v>01-13283-M002-XH0332301</v>
          </cell>
        </row>
        <row r="783">
          <cell r="L783" t="str">
            <v>P5477.0</v>
          </cell>
          <cell r="M783">
            <v>1056858.01</v>
          </cell>
          <cell r="U783" t="str">
            <v>TRANS MOUNTAIN PIPELINE CO. LTD. BURIED PIPE</v>
          </cell>
          <cell r="AF783" t="str">
            <v>CRUDE OIL PIPELINE</v>
          </cell>
          <cell r="AL783" t="str">
            <v>OL</v>
          </cell>
          <cell r="CA783" t="str">
            <v>01-13283-M002-PT620001</v>
          </cell>
        </row>
        <row r="784">
          <cell r="L784" t="str">
            <v>T4923.0</v>
          </cell>
          <cell r="M784">
            <v>1056926.01</v>
          </cell>
          <cell r="U784" t="str">
            <v>ROAD</v>
          </cell>
          <cell r="AL784" t="str">
            <v>RD</v>
          </cell>
          <cell r="CA784" t="str">
            <v>01-13283-M002-PT640001</v>
          </cell>
        </row>
        <row r="785">
          <cell r="L785" t="str">
            <v>U5812.0</v>
          </cell>
          <cell r="M785">
            <v>1057044.76</v>
          </cell>
          <cell r="U785" t="str">
            <v>PRIVATE O/H POWER</v>
          </cell>
          <cell r="AL785" t="str">
            <v>OE</v>
          </cell>
          <cell r="CA785" t="str">
            <v>01-13283-M002-PT130101</v>
          </cell>
        </row>
        <row r="786">
          <cell r="L786" t="str">
            <v>T4237.0</v>
          </cell>
          <cell r="M786">
            <v>1057047.27</v>
          </cell>
          <cell r="U786" t="str">
            <v>ROAD</v>
          </cell>
          <cell r="AL786" t="str">
            <v>RD</v>
          </cell>
          <cell r="CA786" t="str">
            <v>01-13283-M002-PT640001</v>
          </cell>
        </row>
        <row r="787">
          <cell r="L787" t="str">
            <v>T4977.0</v>
          </cell>
          <cell r="M787">
            <v>1057068.04</v>
          </cell>
          <cell r="U787" t="str">
            <v>PRIVATE SIDEWALK</v>
          </cell>
          <cell r="AL787" t="str">
            <v>RD</v>
          </cell>
          <cell r="CA787" t="str">
            <v>01-13283-M002-PT640001</v>
          </cell>
        </row>
        <row r="788">
          <cell r="L788" t="str">
            <v>T4242.0</v>
          </cell>
          <cell r="M788">
            <v>1057083.75</v>
          </cell>
          <cell r="U788" t="str">
            <v>ROAD</v>
          </cell>
          <cell r="AL788" t="str">
            <v>RD</v>
          </cell>
          <cell r="CA788" t="str">
            <v>01-13283-M002-PT640001</v>
          </cell>
        </row>
        <row r="789">
          <cell r="L789" t="str">
            <v>U4408.0</v>
          </cell>
          <cell r="M789">
            <v>1057116.44</v>
          </cell>
          <cell r="U789" t="str">
            <v>BC HYDRO O/H DISTRIBUTION</v>
          </cell>
          <cell r="AF789" t="str">
            <v>DISTRIBUTION</v>
          </cell>
          <cell r="AL789" t="str">
            <v>OE</v>
          </cell>
          <cell r="CA789" t="str">
            <v>01-13283-M002-PT130101</v>
          </cell>
        </row>
        <row r="790">
          <cell r="L790" t="str">
            <v>T4137.1</v>
          </cell>
          <cell r="M790">
            <v>1057175.67</v>
          </cell>
          <cell r="U790" t="str">
            <v>ROAD</v>
          </cell>
          <cell r="AL790" t="str">
            <v>RD</v>
          </cell>
          <cell r="CA790" t="str">
            <v>01-13283-M002-PT640001</v>
          </cell>
        </row>
        <row r="791">
          <cell r="L791" t="str">
            <v>U7092.0</v>
          </cell>
          <cell r="M791">
            <v>1057178.99</v>
          </cell>
          <cell r="U791" t="str">
            <v>TELUS O/H COMMUNICATIONS CABLE</v>
          </cell>
          <cell r="AF791" t="str">
            <v>DISTRIBUTION</v>
          </cell>
          <cell r="AL791" t="str">
            <v>OE</v>
          </cell>
          <cell r="CA791" t="str">
            <v>01-13283-M002-PT130101</v>
          </cell>
        </row>
        <row r="792">
          <cell r="L792" t="str">
            <v>U4409.0</v>
          </cell>
          <cell r="M792">
            <v>1057178.99</v>
          </cell>
          <cell r="U792" t="str">
            <v>BC HYDRO O/H DISTRIBUTION</v>
          </cell>
          <cell r="AF792" t="str">
            <v>DISTRIBUTION</v>
          </cell>
          <cell r="AL792" t="str">
            <v>OE</v>
          </cell>
          <cell r="CA792" t="str">
            <v>01-13283-M002-PT130101</v>
          </cell>
        </row>
        <row r="793">
          <cell r="L793" t="str">
            <v>P5666.0</v>
          </cell>
          <cell r="M793">
            <v>1057204.75</v>
          </cell>
          <cell r="U793" t="str">
            <v>IRRIGATION HOSE</v>
          </cell>
          <cell r="AL793" t="str">
            <v>WD</v>
          </cell>
          <cell r="CA793" t="str">
            <v>01-13283-M002-PT620001</v>
          </cell>
        </row>
        <row r="794">
          <cell r="L794" t="str">
            <v>P5667.0</v>
          </cell>
          <cell r="M794">
            <v>1057209.67</v>
          </cell>
          <cell r="U794" t="str">
            <v>IRRIGATION HOSE</v>
          </cell>
          <cell r="AL794" t="str">
            <v>WD</v>
          </cell>
          <cell r="CA794" t="str">
            <v>01-13283-M002-PT620001</v>
          </cell>
        </row>
        <row r="795">
          <cell r="L795" t="str">
            <v>U4410.0</v>
          </cell>
          <cell r="M795">
            <v>1057433.29</v>
          </cell>
          <cell r="U795" t="str">
            <v>BC HYDRO O/H DISTRIBUTION</v>
          </cell>
          <cell r="AF795" t="str">
            <v>DISTRIBUTION</v>
          </cell>
          <cell r="AL795" t="str">
            <v>OE</v>
          </cell>
          <cell r="CA795" t="str">
            <v>01-13283-M002-XH0332501</v>
          </cell>
        </row>
        <row r="796">
          <cell r="L796" t="str">
            <v>U5524.0</v>
          </cell>
          <cell r="M796">
            <v>1057433.29</v>
          </cell>
          <cell r="U796" t="str">
            <v>TELUS O/H COMMUNICATIONS CABLE</v>
          </cell>
          <cell r="AF796" t="str">
            <v>UTILITY</v>
          </cell>
          <cell r="AL796" t="str">
            <v>OC</v>
          </cell>
          <cell r="CA796" t="str">
            <v>01-13283-M002-XH0332501</v>
          </cell>
        </row>
        <row r="797">
          <cell r="L797" t="str">
            <v>T4138.1</v>
          </cell>
          <cell r="M797">
            <v>1057449.67</v>
          </cell>
          <cell r="U797" t="str">
            <v>LAIDLAW RD</v>
          </cell>
          <cell r="AF797" t="str">
            <v>LKI Segment: 540</v>
          </cell>
          <cell r="AL797" t="str">
            <v>RD</v>
          </cell>
          <cell r="CA797" t="str">
            <v>01-13283-M002-XH0332501</v>
          </cell>
        </row>
        <row r="798">
          <cell r="L798" t="str">
            <v>U4411.0</v>
          </cell>
          <cell r="M798">
            <v>1057466.5</v>
          </cell>
          <cell r="U798" t="str">
            <v>TELUS O/H COMMUNICATIONS CABLE</v>
          </cell>
          <cell r="AF798" t="str">
            <v>O/H COMMUNICATIONS CABLE</v>
          </cell>
          <cell r="AL798" t="str">
            <v>OC</v>
          </cell>
          <cell r="CA798" t="str">
            <v>01-13283-M002-XH0332501</v>
          </cell>
        </row>
        <row r="799">
          <cell r="L799" t="str">
            <v>T4139.1</v>
          </cell>
          <cell r="M799">
            <v>1057924.54</v>
          </cell>
          <cell r="U799" t="str">
            <v>MCKAY RD</v>
          </cell>
          <cell r="AF799" t="str">
            <v>LKI Segment: 540</v>
          </cell>
          <cell r="AL799" t="str">
            <v>RD</v>
          </cell>
          <cell r="CA799" t="str">
            <v>01-13283-M002-XH0332601</v>
          </cell>
        </row>
        <row r="800">
          <cell r="L800" t="str">
            <v>U4210.1</v>
          </cell>
          <cell r="M800">
            <v>1057926.55</v>
          </cell>
          <cell r="U800" t="str">
            <v>TELUS U/G COMMUNICATIONS CABLE</v>
          </cell>
          <cell r="AL800" t="str">
            <v>UC</v>
          </cell>
          <cell r="CA800" t="str">
            <v>01-13283-M002-XH0332601</v>
          </cell>
        </row>
        <row r="801">
          <cell r="L801" t="str">
            <v>U4211.1</v>
          </cell>
          <cell r="M801">
            <v>1057933.3600000001</v>
          </cell>
          <cell r="U801" t="str">
            <v>TELUS O/H COMMUNICATIONS CABLE</v>
          </cell>
          <cell r="AF801" t="str">
            <v>O/H COMMUNICATIONS CABLE</v>
          </cell>
          <cell r="AL801" t="str">
            <v>OC</v>
          </cell>
          <cell r="CA801" t="str">
            <v>01-13283-M002-XH0332601</v>
          </cell>
        </row>
        <row r="802">
          <cell r="L802" t="str">
            <v>U4670.0</v>
          </cell>
          <cell r="M802">
            <v>1057933.8600000001</v>
          </cell>
          <cell r="U802" t="str">
            <v>BC HYDRO O/H DISTRIBUTION</v>
          </cell>
          <cell r="AF802" t="str">
            <v>DISTRIBUTION</v>
          </cell>
          <cell r="AL802" t="str">
            <v>OE</v>
          </cell>
          <cell r="CA802" t="str">
            <v>01-13283-M002-XH0332601</v>
          </cell>
        </row>
        <row r="803">
          <cell r="L803" t="str">
            <v>T4140.1</v>
          </cell>
          <cell r="M803">
            <v>1058270.3799999999</v>
          </cell>
          <cell r="U803" t="str">
            <v>ROAD</v>
          </cell>
          <cell r="AL803" t="str">
            <v>RD</v>
          </cell>
          <cell r="CA803" t="str">
            <v>01-13283-M002-PT640001</v>
          </cell>
        </row>
        <row r="804">
          <cell r="L804" t="str">
            <v>U4412.0</v>
          </cell>
          <cell r="M804">
            <v>1058280.07</v>
          </cell>
          <cell r="U804" t="str">
            <v>PRIVATE O/H POWERLINE</v>
          </cell>
          <cell r="AF804" t="str">
            <v>DISTRIBUTION</v>
          </cell>
          <cell r="AL804" t="str">
            <v>OE</v>
          </cell>
          <cell r="CA804" t="str">
            <v>01-13283-M002-PT130101</v>
          </cell>
        </row>
        <row r="805">
          <cell r="L805" t="str">
            <v>P5447.0</v>
          </cell>
          <cell r="M805">
            <v>1058749.6499999999</v>
          </cell>
          <cell r="U805" t="str">
            <v>PRIVATE UG IRRIGATION PIPE</v>
          </cell>
          <cell r="AF805" t="str">
            <v>BURIED PIPE</v>
          </cell>
          <cell r="AL805" t="str">
            <v>WD</v>
          </cell>
          <cell r="CA805" t="str">
            <v>01-13283-M002-PT620001</v>
          </cell>
        </row>
        <row r="806">
          <cell r="L806" t="str">
            <v>W1698.6</v>
          </cell>
          <cell r="M806">
            <v>1058793.19</v>
          </cell>
          <cell r="U806" t="str">
            <v>LORENZETTA CREEK (BC-666)</v>
          </cell>
          <cell r="AF806" t="str">
            <v>S2</v>
          </cell>
          <cell r="AL806" t="str">
            <v>WC</v>
          </cell>
          <cell r="BY806" t="str">
            <v>Isolation with fish salvage and water quality monitoring (1)</v>
          </cell>
          <cell r="CA806" t="str">
            <v>01-13283-M002-XW0333001</v>
          </cell>
        </row>
        <row r="807">
          <cell r="L807" t="str">
            <v>U4212.2</v>
          </cell>
          <cell r="M807">
            <v>1058844.8700000001</v>
          </cell>
          <cell r="U807" t="str">
            <v>BC HYDRO O/H DISTRIBUTION</v>
          </cell>
          <cell r="AF807" t="str">
            <v>DISTRIBUTION</v>
          </cell>
          <cell r="AL807" t="str">
            <v>OE</v>
          </cell>
          <cell r="CA807" t="str">
            <v>01-13283-M002-XH0333501</v>
          </cell>
        </row>
        <row r="808">
          <cell r="L808" t="str">
            <v>U4582.0</v>
          </cell>
          <cell r="M808">
            <v>1058844.8700000001</v>
          </cell>
          <cell r="U808" t="str">
            <v>TELUS O/H COMMUNICATIONS CABLE</v>
          </cell>
          <cell r="AF808" t="str">
            <v>O/H COMMUNICATIONS CABLE</v>
          </cell>
          <cell r="AL808" t="str">
            <v>OC</v>
          </cell>
          <cell r="CA808" t="str">
            <v>01-13283-M002-XH0333501</v>
          </cell>
        </row>
        <row r="809">
          <cell r="L809" t="str">
            <v>T4245.2</v>
          </cell>
          <cell r="M809">
            <v>1058849.6499999999</v>
          </cell>
          <cell r="U809" t="str">
            <v>FRANCHER ROAD</v>
          </cell>
          <cell r="AF809" t="str">
            <v>ROAD</v>
          </cell>
          <cell r="AL809" t="str">
            <v>RD</v>
          </cell>
          <cell r="CA809" t="str">
            <v>01-13283-M002-XH0333501</v>
          </cell>
        </row>
        <row r="810">
          <cell r="L810" t="str">
            <v>T4963.0</v>
          </cell>
          <cell r="M810">
            <v>1058989.68</v>
          </cell>
          <cell r="U810" t="str">
            <v>PRIVATE ROAD</v>
          </cell>
          <cell r="AL810" t="str">
            <v>RD</v>
          </cell>
          <cell r="CA810" t="str">
            <v>01-13283-M002-PT640001</v>
          </cell>
        </row>
        <row r="811">
          <cell r="L811" t="str">
            <v>W1699.4</v>
          </cell>
          <cell r="M811">
            <v>1059020.52</v>
          </cell>
          <cell r="U811" t="str">
            <v>UNNAMED CHANNEL (BC-667)</v>
          </cell>
          <cell r="AF811" t="str">
            <v>S6</v>
          </cell>
          <cell r="AL811" t="str">
            <v>WC</v>
          </cell>
          <cell r="BY811" t="str">
            <v>Isolation if water present</v>
          </cell>
          <cell r="CA811" t="str">
            <v>01-13283-M002-PT610201</v>
          </cell>
        </row>
        <row r="812">
          <cell r="L812" t="str">
            <v>T4927.0</v>
          </cell>
          <cell r="M812">
            <v>1059252.8500000001</v>
          </cell>
          <cell r="U812" t="str">
            <v>ROAD</v>
          </cell>
          <cell r="AL812" t="str">
            <v>RD</v>
          </cell>
          <cell r="CA812" t="str">
            <v>01-13283-M002-PT640001</v>
          </cell>
        </row>
        <row r="813">
          <cell r="L813" t="str">
            <v>T4928.0</v>
          </cell>
          <cell r="M813">
            <v>1059315.02</v>
          </cell>
          <cell r="U813" t="str">
            <v>ROAD</v>
          </cell>
          <cell r="AL813" t="str">
            <v>RD</v>
          </cell>
          <cell r="CA813" t="str">
            <v>01-13283-M002-PT640001</v>
          </cell>
        </row>
        <row r="814">
          <cell r="L814" t="str">
            <v>W1700.5</v>
          </cell>
          <cell r="M814">
            <v>1059344.48</v>
          </cell>
          <cell r="U814" t="str">
            <v>WAHLEACH CREEK (BC-668)</v>
          </cell>
          <cell r="AF814" t="str">
            <v>S1B</v>
          </cell>
          <cell r="AL814" t="str">
            <v>WC</v>
          </cell>
          <cell r="BY814" t="str">
            <v>Isolation with fish salvage and water quality monitoring during low flow (3)</v>
          </cell>
          <cell r="CA814" t="str">
            <v>01-13283-M002-XW0334001</v>
          </cell>
        </row>
        <row r="815">
          <cell r="L815" t="str">
            <v>T4932.0</v>
          </cell>
          <cell r="M815">
            <v>1059381</v>
          </cell>
          <cell r="U815" t="str">
            <v>ROAD</v>
          </cell>
          <cell r="AL815" t="str">
            <v>RD</v>
          </cell>
          <cell r="CA815" t="str">
            <v>01-13283-M002-XW0334001</v>
          </cell>
        </row>
        <row r="816">
          <cell r="L816" t="str">
            <v>U7033.0</v>
          </cell>
          <cell r="M816">
            <v>1059430.98</v>
          </cell>
          <cell r="U816" t="str">
            <v>PRIVATE POWER CABLE</v>
          </cell>
          <cell r="AL816" t="str">
            <v>UE</v>
          </cell>
          <cell r="CA816" t="str">
            <v>01-13283-M002-XW0334001</v>
          </cell>
        </row>
        <row r="817">
          <cell r="L817" t="str">
            <v>T4141.0</v>
          </cell>
          <cell r="M817">
            <v>1060013.97</v>
          </cell>
          <cell r="U817" t="str">
            <v>LAIDLAW RD</v>
          </cell>
          <cell r="AF817" t="str">
            <v>LKI Segment: 540</v>
          </cell>
          <cell r="AL817" t="str">
            <v>RD</v>
          </cell>
          <cell r="CA817" t="str">
            <v>01-13283-M002-XH0335001</v>
          </cell>
        </row>
        <row r="818">
          <cell r="L818" t="str">
            <v>U7361.0</v>
          </cell>
          <cell r="M818">
            <v>1060030.94</v>
          </cell>
          <cell r="U818" t="str">
            <v>SHAW O/H COMMUNICATIONS CABLE</v>
          </cell>
          <cell r="AF818" t="str">
            <v>O/H COMMUNICATIONS CABLE</v>
          </cell>
          <cell r="AL818" t="str">
            <v>OC</v>
          </cell>
          <cell r="CA818" t="str">
            <v>01-13283-M002-XH0335001</v>
          </cell>
        </row>
        <row r="819">
          <cell r="L819" t="str">
            <v>U5477.0</v>
          </cell>
          <cell r="M819">
            <v>1060030.94</v>
          </cell>
          <cell r="U819" t="str">
            <v>TELUS O/H COMMUNICATIONS CABLE</v>
          </cell>
          <cell r="AF819" t="str">
            <v>O/H COMMUNICATIONS CABLE</v>
          </cell>
          <cell r="AL819" t="str">
            <v>OC</v>
          </cell>
          <cell r="CA819" t="str">
            <v>01-13283-M002-XH0335001</v>
          </cell>
        </row>
        <row r="820">
          <cell r="L820" t="str">
            <v>U4564.0</v>
          </cell>
          <cell r="M820">
            <v>1060030.94</v>
          </cell>
          <cell r="U820" t="str">
            <v>BC HYDRO O/H DISTRIBUTION</v>
          </cell>
          <cell r="AF820" t="str">
            <v>DISTRIBUTION</v>
          </cell>
          <cell r="AL820" t="str">
            <v>OE</v>
          </cell>
          <cell r="CA820" t="str">
            <v>01-13283-M002-XH0335001</v>
          </cell>
        </row>
        <row r="821">
          <cell r="L821" t="str">
            <v>U7362.0</v>
          </cell>
          <cell r="M821">
            <v>1060041.1200000001</v>
          </cell>
          <cell r="U821" t="str">
            <v>BC HYDRO O/H DISTRIBUTION</v>
          </cell>
          <cell r="AF821" t="str">
            <v>DISTRIBUTION</v>
          </cell>
          <cell r="AL821" t="str">
            <v>OE</v>
          </cell>
          <cell r="CA821" t="str">
            <v>01-13283-M002-XH0335001</v>
          </cell>
        </row>
        <row r="822">
          <cell r="L822" t="str">
            <v>W1701.7</v>
          </cell>
          <cell r="M822">
            <v>1060473.69</v>
          </cell>
          <cell r="U822" t="str">
            <v>UNNAMED DRAINAGE (BC-669)</v>
          </cell>
          <cell r="AF822" t="str">
            <v>NCD</v>
          </cell>
          <cell r="AL822" t="str">
            <v>WC</v>
          </cell>
          <cell r="BY822" t="str">
            <v>Isolation if water present</v>
          </cell>
          <cell r="CA822" t="str">
            <v>01-13283-M002-PT610201</v>
          </cell>
        </row>
        <row r="823">
          <cell r="L823" t="str">
            <v>W5660.0</v>
          </cell>
          <cell r="M823">
            <v>1060601.4099999999</v>
          </cell>
          <cell r="U823" t="str">
            <v>Unnamed Drainage (BC-669.1)</v>
          </cell>
          <cell r="AF823" t="str">
            <v>NCD</v>
          </cell>
          <cell r="AL823" t="str">
            <v>WC</v>
          </cell>
          <cell r="BY823" t="str">
            <v>Isolation if water present / Open-cut if dry or frozen to bottom</v>
          </cell>
          <cell r="CA823" t="str">
            <v>01-13283-M002-PT610201</v>
          </cell>
        </row>
        <row r="824">
          <cell r="L824" t="str">
            <v>W5661.0</v>
          </cell>
          <cell r="M824">
            <v>1060668.21</v>
          </cell>
          <cell r="U824" t="str">
            <v>Unnamed Drainage (BC-669.2)</v>
          </cell>
          <cell r="AF824" t="str">
            <v>NCD</v>
          </cell>
          <cell r="AL824" t="str">
            <v>WC</v>
          </cell>
          <cell r="BY824" t="str">
            <v>Isolation if water present / Open-cut if dry or frozen to bottom</v>
          </cell>
          <cell r="CA824" t="str">
            <v>01-13283-M002-PT610201</v>
          </cell>
        </row>
        <row r="825">
          <cell r="L825" t="str">
            <v>W5662.0</v>
          </cell>
          <cell r="M825">
            <v>1061100.33</v>
          </cell>
          <cell r="U825" t="str">
            <v>Unnamed Drainage (BC-669.3)</v>
          </cell>
          <cell r="AF825" t="str">
            <v>NCD</v>
          </cell>
          <cell r="AL825" t="str">
            <v>WC</v>
          </cell>
          <cell r="BY825" t="str">
            <v>Isolation if water present / Open-cut if dry or frozen to bottom</v>
          </cell>
          <cell r="CA825" t="str">
            <v>01-13283-M002-PT610201</v>
          </cell>
        </row>
        <row r="826">
          <cell r="L826" t="str">
            <v>W1702.6</v>
          </cell>
          <cell r="M826">
            <v>1061198.3700000001</v>
          </cell>
          <cell r="U826" t="str">
            <v>UNNAMED CHANNEL (BC-669a)</v>
          </cell>
          <cell r="AF826" t="str">
            <v>S6/NCD-W (FB)</v>
          </cell>
          <cell r="AL826" t="str">
            <v>WC</v>
          </cell>
          <cell r="BY826" t="str">
            <v>Isolation if water present</v>
          </cell>
          <cell r="CA826" t="str">
            <v>01-13283-M002-PT610201</v>
          </cell>
        </row>
        <row r="827">
          <cell r="L827" t="str">
            <v>W2102.1</v>
          </cell>
          <cell r="M827">
            <v>1061295.32</v>
          </cell>
          <cell r="U827" t="str">
            <v>UNNAMED DRAINAGE (BC-669a1)</v>
          </cell>
          <cell r="AF827" t="str">
            <v>NCD</v>
          </cell>
          <cell r="AL827" t="str">
            <v>WC</v>
          </cell>
          <cell r="BY827" t="str">
            <v>Isolation if water present</v>
          </cell>
          <cell r="CA827" t="str">
            <v>01-13283-M002-PT610201</v>
          </cell>
        </row>
        <row r="828">
          <cell r="L828" t="str">
            <v>W5663.0</v>
          </cell>
          <cell r="M828">
            <v>1061414.7</v>
          </cell>
          <cell r="U828" t="str">
            <v>Unnamed Drainage (BC-669a2)</v>
          </cell>
          <cell r="AF828" t="str">
            <v>NCD</v>
          </cell>
          <cell r="AL828" t="str">
            <v>WC</v>
          </cell>
          <cell r="BY828" t="str">
            <v>Isolation if water present / Open-cut if dry or frozen to bottom</v>
          </cell>
          <cell r="CA828" t="str">
            <v>01-13283-M002-PT610201</v>
          </cell>
        </row>
        <row r="829">
          <cell r="L829" t="str">
            <v>W1703.5</v>
          </cell>
          <cell r="M829">
            <v>1061475.6100000001</v>
          </cell>
          <cell r="U829" t="str">
            <v>UNNAMED DRAINAGE (BC-669b)</v>
          </cell>
          <cell r="AF829" t="str">
            <v>NCD</v>
          </cell>
          <cell r="AL829" t="str">
            <v>WC</v>
          </cell>
          <cell r="BY829" t="str">
            <v>Isolation if water present</v>
          </cell>
          <cell r="CA829" t="str">
            <v>01-13283-M002-PT610201</v>
          </cell>
        </row>
        <row r="830">
          <cell r="L830" t="str">
            <v>W1704.5</v>
          </cell>
          <cell r="M830">
            <v>1061505.72</v>
          </cell>
          <cell r="U830" t="str">
            <v>UNNAMED CHANNEL (BC-669c)</v>
          </cell>
          <cell r="AF830" t="str">
            <v>S6/NCD-W (FB)</v>
          </cell>
          <cell r="AL830" t="str">
            <v>WC</v>
          </cell>
          <cell r="BY830" t="str">
            <v>Isolation if water present</v>
          </cell>
          <cell r="CA830" t="str">
            <v>01-13283-M002-PT610201</v>
          </cell>
        </row>
        <row r="831">
          <cell r="L831" t="str">
            <v>W1706.4</v>
          </cell>
          <cell r="M831">
            <v>1061821.51</v>
          </cell>
          <cell r="U831" t="str">
            <v>UNNAMED DRAINAGE (BC-669d)</v>
          </cell>
          <cell r="AF831" t="str">
            <v>NCD</v>
          </cell>
          <cell r="AL831" t="str">
            <v>WC</v>
          </cell>
          <cell r="BY831" t="str">
            <v>Isolation if water present</v>
          </cell>
          <cell r="CA831" t="str">
            <v>01-13283-M002-PT610301</v>
          </cell>
        </row>
        <row r="832">
          <cell r="L832" t="str">
            <v>W2103.1</v>
          </cell>
          <cell r="M832">
            <v>1061917.49</v>
          </cell>
          <cell r="U832" t="str">
            <v>UNNAMED DRAINAGE (BC-669d1)</v>
          </cell>
          <cell r="AF832" t="str">
            <v>NCD</v>
          </cell>
          <cell r="AL832" t="str">
            <v>WC</v>
          </cell>
          <cell r="BY832" t="str">
            <v>Isolation if water present</v>
          </cell>
          <cell r="CA832" t="str">
            <v>01-13283-M002-PT610201</v>
          </cell>
        </row>
        <row r="833">
          <cell r="L833" t="str">
            <v>W5664.0</v>
          </cell>
          <cell r="M833">
            <v>1061975.17</v>
          </cell>
          <cell r="U833" t="str">
            <v>Unnamed Drainage (BC-669d2)</v>
          </cell>
          <cell r="AF833" t="str">
            <v>NCD</v>
          </cell>
          <cell r="AL833" t="str">
            <v>WC</v>
          </cell>
          <cell r="BY833" t="str">
            <v>Isolation if water present / Open-cut if dry or frozen to bottom</v>
          </cell>
          <cell r="CA833" t="str">
            <v>01-13283-M002-PT610201</v>
          </cell>
        </row>
        <row r="834">
          <cell r="L834" t="str">
            <v>T4922.0</v>
          </cell>
          <cell r="M834">
            <v>1062056.25</v>
          </cell>
          <cell r="U834" t="str">
            <v>ROAD</v>
          </cell>
          <cell r="AL834" t="str">
            <v>RD</v>
          </cell>
          <cell r="CA834" t="str">
            <v>01-13283-M002-PT640301</v>
          </cell>
        </row>
        <row r="835">
          <cell r="L835" t="str">
            <v>W1705.4</v>
          </cell>
          <cell r="M835">
            <v>1062332.99</v>
          </cell>
          <cell r="U835" t="str">
            <v>UNNAMED CHANNEL (BC-672)</v>
          </cell>
          <cell r="AF835" t="str">
            <v>S6</v>
          </cell>
          <cell r="AL835" t="str">
            <v>WC</v>
          </cell>
          <cell r="BY835" t="str">
            <v>Isolation if water present</v>
          </cell>
          <cell r="CA835" t="str">
            <v>01-13283-M002-PT610201</v>
          </cell>
        </row>
        <row r="836">
          <cell r="L836" t="str">
            <v>U4229.2</v>
          </cell>
          <cell r="M836">
            <v>1062509.58</v>
          </cell>
          <cell r="U836" t="str">
            <v>BC HYDRO O/H TRANSMISSION (69kV) 60L010</v>
          </cell>
          <cell r="AF836" t="str">
            <v>TRANSMISSION</v>
          </cell>
          <cell r="AL836" t="str">
            <v>OE</v>
          </cell>
          <cell r="CA836" t="str">
            <v>01-13283-M002-PT130101</v>
          </cell>
        </row>
        <row r="837">
          <cell r="L837" t="str">
            <v>U5272.0</v>
          </cell>
          <cell r="M837">
            <v>1062509.58</v>
          </cell>
          <cell r="U837" t="str">
            <v>BC HYDRO O/H DISTRIBUTION</v>
          </cell>
          <cell r="AF837" t="str">
            <v>DISTRIBUTION</v>
          </cell>
          <cell r="AL837" t="str">
            <v>OE</v>
          </cell>
          <cell r="CA837" t="str">
            <v>01-13283-M002-PT130101</v>
          </cell>
        </row>
        <row r="838">
          <cell r="L838" t="str">
            <v>U7312.0</v>
          </cell>
          <cell r="M838" t="str">
            <v>1062+685 + 87</v>
          </cell>
          <cell r="U838" t="str">
            <v>BC HYDRO O/H TRANSMISSION GUY WIRE</v>
          </cell>
          <cell r="AL838" t="str">
            <v>OE</v>
          </cell>
          <cell r="CA838" t="str">
            <v>01-13283-M002-PT130101</v>
          </cell>
        </row>
        <row r="839">
          <cell r="L839" t="str">
            <v>W1709.3</v>
          </cell>
          <cell r="M839" t="str">
            <v>1062+684 + 105</v>
          </cell>
          <cell r="U839" t="str">
            <v>UNNAMED DRAINAGE (BC-674)</v>
          </cell>
          <cell r="AF839" t="str">
            <v>NCD</v>
          </cell>
          <cell r="AL839" t="str">
            <v>WC</v>
          </cell>
          <cell r="BY839" t="str">
            <v>Isolation if water present</v>
          </cell>
          <cell r="CA839" t="str">
            <v>01-13283-M002-PT610801</v>
          </cell>
        </row>
        <row r="840">
          <cell r="L840" t="str">
            <v>W1710.5</v>
          </cell>
          <cell r="M840" t="str">
            <v>1062+684 + 388</v>
          </cell>
          <cell r="U840" t="str">
            <v>UNNAMED DRAINAGE (BC-675)</v>
          </cell>
          <cell r="AF840" t="str">
            <v>NCD</v>
          </cell>
          <cell r="AL840" t="str">
            <v>WC</v>
          </cell>
          <cell r="BY840" t="str">
            <v>Isolation if water present</v>
          </cell>
          <cell r="CA840" t="str">
            <v>01-13283-M002-PT610201</v>
          </cell>
        </row>
        <row r="841">
          <cell r="L841" t="str">
            <v>W1711.4</v>
          </cell>
          <cell r="M841" t="str">
            <v>1062+684 + 573</v>
          </cell>
          <cell r="U841" t="str">
            <v>UNNAMED CHANNEL (PHILIPS CREEK) (BC-676)</v>
          </cell>
          <cell r="AF841" t="str">
            <v>S5</v>
          </cell>
          <cell r="AL841" t="str">
            <v>WC</v>
          </cell>
          <cell r="BY841" t="str">
            <v>Isolation if water present</v>
          </cell>
          <cell r="CA841" t="str">
            <v>01-13283-M002-PT610801</v>
          </cell>
        </row>
        <row r="842">
          <cell r="L842" t="str">
            <v>P5474.0</v>
          </cell>
          <cell r="M842" t="str">
            <v>1062+684 + 617</v>
          </cell>
          <cell r="U842" t="str">
            <v>TRANS MOUNTAIN PIPELINE CO. LTD. BURIED PIPE</v>
          </cell>
          <cell r="AF842" t="str">
            <v>CRUDE OIL PIPELINE</v>
          </cell>
          <cell r="AL842" t="str">
            <v>OL</v>
          </cell>
          <cell r="CA842" t="str">
            <v>01-13283-M002-PT620001</v>
          </cell>
        </row>
        <row r="843">
          <cell r="L843" t="str">
            <v>T4162.0</v>
          </cell>
          <cell r="M843">
            <v>1063996.3</v>
          </cell>
          <cell r="U843" t="str">
            <v>ROAD</v>
          </cell>
          <cell r="AF843" t="str">
            <v>ROAD</v>
          </cell>
          <cell r="AL843" t="str">
            <v>RD</v>
          </cell>
          <cell r="CA843" t="str">
            <v>01-13283-M002-PT640001</v>
          </cell>
        </row>
        <row r="844">
          <cell r="L844" t="str">
            <v>W1712.2</v>
          </cell>
          <cell r="M844">
            <v>1063999.1399999999</v>
          </cell>
          <cell r="U844" t="str">
            <v>UNNAMED DRAINAGE (BC-677)</v>
          </cell>
          <cell r="AF844" t="str">
            <v>NVC</v>
          </cell>
          <cell r="AL844" t="str">
            <v>WC</v>
          </cell>
          <cell r="BY844" t="str">
            <v>Open-cut</v>
          </cell>
          <cell r="CA844" t="str">
            <v>01-13283-M002-PT610201</v>
          </cell>
        </row>
        <row r="845">
          <cell r="L845" t="str">
            <v>W2032.0</v>
          </cell>
          <cell r="M845">
            <v>1064087.69</v>
          </cell>
          <cell r="U845" t="str">
            <v>PHILLIPS CREEK (BC-678)</v>
          </cell>
          <cell r="AF845" t="str">
            <v>S6/S3</v>
          </cell>
          <cell r="AL845" t="str">
            <v>WC</v>
          </cell>
          <cell r="BY845" t="str">
            <v>Isolation with water quality monitoring if flowing</v>
          </cell>
          <cell r="CA845" t="str">
            <v>01-13283-M002-PT610001</v>
          </cell>
        </row>
        <row r="846">
          <cell r="L846" t="str">
            <v>W5993.0</v>
          </cell>
          <cell r="M846">
            <v>1064152.42</v>
          </cell>
          <cell r="U846" t="str">
            <v>UNNAMED DRAINAGE (BC-678.1)</v>
          </cell>
          <cell r="AF846" t="str">
            <v>NCD</v>
          </cell>
          <cell r="AL846" t="str">
            <v>WC</v>
          </cell>
          <cell r="CA846" t="str">
            <v>01-13283-M002-PT610201</v>
          </cell>
        </row>
        <row r="847">
          <cell r="L847" t="str">
            <v>W5665.0</v>
          </cell>
          <cell r="M847">
            <v>1064678.96</v>
          </cell>
          <cell r="U847" t="str">
            <v>Unnamed Drainage (BC-678a)</v>
          </cell>
          <cell r="AF847" t="str">
            <v>NCD</v>
          </cell>
          <cell r="AL847" t="str">
            <v>WC</v>
          </cell>
          <cell r="BY847" t="str">
            <v>Isolation if water present / Open-cut if dry or frozen to bottom</v>
          </cell>
          <cell r="CA847" t="str">
            <v>01-13283-M002-PT610201</v>
          </cell>
        </row>
        <row r="848">
          <cell r="L848" t="str">
            <v>P4344.0</v>
          </cell>
          <cell r="M848" t="str">
            <v>1064+782 + 26</v>
          </cell>
          <cell r="U848" t="str">
            <v>TRANS MOUNTAIN PIPELINE CO. LTD. BURIED PIPE</v>
          </cell>
          <cell r="AF848" t="str">
            <v>CRUDE OIL PIPELINE</v>
          </cell>
          <cell r="AL848" t="str">
            <v>OL</v>
          </cell>
          <cell r="CA848" t="str">
            <v>01-13283-M002-PT620001</v>
          </cell>
        </row>
        <row r="849">
          <cell r="L849" t="str">
            <v>U4237.0</v>
          </cell>
          <cell r="M849" t="str">
            <v>1064+782 + 334</v>
          </cell>
          <cell r="U849" t="str">
            <v>BC HYDRO O/H TRANSMISSION (69kV) 60L010</v>
          </cell>
          <cell r="AF849" t="str">
            <v>TRANSMISSION</v>
          </cell>
          <cell r="AL849" t="str">
            <v>OE</v>
          </cell>
          <cell r="CA849" t="str">
            <v>TBD</v>
          </cell>
        </row>
        <row r="850">
          <cell r="L850" t="str">
            <v>U4238.0</v>
          </cell>
          <cell r="M850" t="str">
            <v>1064+782 + 355</v>
          </cell>
          <cell r="U850" t="str">
            <v>BC HYDRO O/H TRANSMISSION (69kV) 60L095</v>
          </cell>
          <cell r="AF850" t="str">
            <v>TRANSMISSION</v>
          </cell>
          <cell r="AL850" t="str">
            <v>OE</v>
          </cell>
          <cell r="CA850" t="str">
            <v>TBD</v>
          </cell>
        </row>
        <row r="851">
          <cell r="L851" t="str">
            <v>U5273.0</v>
          </cell>
          <cell r="M851" t="str">
            <v>1064+782 + 355</v>
          </cell>
          <cell r="U851" t="str">
            <v>BC HYDRO O/H DISTRIBUTION</v>
          </cell>
          <cell r="AF851" t="str">
            <v>DISTRIBUTION</v>
          </cell>
          <cell r="AL851" t="str">
            <v>OE</v>
          </cell>
          <cell r="CA851" t="str">
            <v>TBD</v>
          </cell>
        </row>
        <row r="852">
          <cell r="L852" t="str">
            <v>W5994.0</v>
          </cell>
          <cell r="M852" t="str">
            <v>1064+782 + 2014</v>
          </cell>
          <cell r="U852" t="str">
            <v>UNNAMED CHANNEL (BC-681)</v>
          </cell>
          <cell r="AF852" t="str">
            <v>S3</v>
          </cell>
          <cell r="AL852" t="str">
            <v>WC</v>
          </cell>
          <cell r="BY852" t="str">
            <v>Isolation with fish salvage and water quality monitoring (1)</v>
          </cell>
          <cell r="CA852" t="str">
            <v>01-13283-M002-XW0336001</v>
          </cell>
        </row>
        <row r="853">
          <cell r="L853" t="str">
            <v>W1715.5</v>
          </cell>
          <cell r="M853" t="str">
            <v>1064+782 + 2149</v>
          </cell>
          <cell r="U853" t="str">
            <v>UNNAMED CHANNEL (BC-681)</v>
          </cell>
          <cell r="AF853" t="str">
            <v>S3</v>
          </cell>
          <cell r="AL853" t="str">
            <v>WC</v>
          </cell>
          <cell r="BY853" t="str">
            <v>Isolation with fish salvage and water quality monitoring (1)</v>
          </cell>
          <cell r="CA853" t="str">
            <v>01-13283-M002-XW0336001</v>
          </cell>
        </row>
        <row r="854">
          <cell r="L854" t="str">
            <v>W1716.4</v>
          </cell>
          <cell r="M854" t="str">
            <v>1064+782 + 2442</v>
          </cell>
          <cell r="U854" t="str">
            <v>HERRLING CREEK (BC-682)</v>
          </cell>
          <cell r="AF854" t="str">
            <v>S5/S3</v>
          </cell>
          <cell r="AL854" t="str">
            <v>WC</v>
          </cell>
          <cell r="BY854" t="str">
            <v>Isolation with water quality monitoring (1)</v>
          </cell>
          <cell r="CA854" t="str">
            <v>01-13283-M002-PT610301</v>
          </cell>
        </row>
        <row r="855">
          <cell r="L855" t="str">
            <v>W5950.0</v>
          </cell>
          <cell r="M855" t="str">
            <v>1064+782 + 2632</v>
          </cell>
          <cell r="U855" t="str">
            <v>Unnamed Channel (BC-682.1)</v>
          </cell>
          <cell r="AF855" t="str">
            <v>S6</v>
          </cell>
          <cell r="AL855" t="str">
            <v>WC</v>
          </cell>
          <cell r="CA855" t="str">
            <v>01-13283-M002-PT610201</v>
          </cell>
        </row>
        <row r="856">
          <cell r="L856" t="str">
            <v>W5667.0</v>
          </cell>
          <cell r="M856" t="str">
            <v>1064+782 + 2668</v>
          </cell>
          <cell r="U856" t="str">
            <v>Unnamed Channel (BC-682a)</v>
          </cell>
          <cell r="AF856" t="str">
            <v>S6</v>
          </cell>
          <cell r="AL856" t="str">
            <v>WC</v>
          </cell>
          <cell r="BY856" t="str">
            <v>Isolation if water present / Open-cut if dry or frozen to bottom</v>
          </cell>
          <cell r="CA856" t="str">
            <v>01-13283-M002-PT610201</v>
          </cell>
        </row>
        <row r="857">
          <cell r="L857" t="str">
            <v>W5668.0</v>
          </cell>
          <cell r="M857" t="str">
            <v>1064+782 + 2788</v>
          </cell>
          <cell r="U857" t="str">
            <v>Unnamed Channel (BC-682b)</v>
          </cell>
          <cell r="AF857" t="str">
            <v>S6</v>
          </cell>
          <cell r="AL857" t="str">
            <v>WC</v>
          </cell>
          <cell r="BY857" t="str">
            <v>Isolation if water present / Open-cut if dry or frozen to bottom</v>
          </cell>
          <cell r="CA857" t="str">
            <v>01-13283-M002-PT610201</v>
          </cell>
        </row>
        <row r="858">
          <cell r="L858" t="str">
            <v>W5669.0</v>
          </cell>
          <cell r="M858" t="str">
            <v>1064+782 + 2806</v>
          </cell>
          <cell r="U858" t="str">
            <v>Unnamed Channel (BC-682c)</v>
          </cell>
          <cell r="AF858" t="str">
            <v>S6</v>
          </cell>
          <cell r="AL858" t="str">
            <v>WC</v>
          </cell>
          <cell r="BY858" t="str">
            <v>Isolation if water present / Open-cut if dry or frozen to bottom</v>
          </cell>
          <cell r="CA858" t="str">
            <v>01-13283-M002-PT610201</v>
          </cell>
        </row>
        <row r="859">
          <cell r="L859" t="str">
            <v>W5670.0</v>
          </cell>
          <cell r="M859" t="str">
            <v>1064+782 + 2814</v>
          </cell>
          <cell r="U859" t="str">
            <v>Unnamed Channel (BC-682d)</v>
          </cell>
          <cell r="AF859" t="str">
            <v>S6</v>
          </cell>
          <cell r="AL859" t="str">
            <v>WC</v>
          </cell>
          <cell r="BY859" t="str">
            <v>Isolation if water present / Open-cut if dry or frozen to bottom</v>
          </cell>
          <cell r="CA859" t="str">
            <v>01-13283-M002-PT610201</v>
          </cell>
        </row>
        <row r="860">
          <cell r="L860" t="str">
            <v>W5671.0</v>
          </cell>
          <cell r="M860" t="str">
            <v>1064+782 + 2925</v>
          </cell>
          <cell r="U860" t="str">
            <v>Unnamed Channel (BC-682e)</v>
          </cell>
          <cell r="AF860" t="str">
            <v>S6</v>
          </cell>
          <cell r="AL860" t="str">
            <v>WC</v>
          </cell>
          <cell r="BY860" t="str">
            <v>Isolation if water present / Open-cut if dry or frozen to bottom</v>
          </cell>
          <cell r="CA860" t="str">
            <v>01-13283-M002-PT610201</v>
          </cell>
        </row>
        <row r="861">
          <cell r="L861" t="str">
            <v>W5672.0</v>
          </cell>
          <cell r="M861" t="str">
            <v>1064+782 + 3115</v>
          </cell>
          <cell r="U861" t="str">
            <v>Unnamed Channel (BC-682f)</v>
          </cell>
          <cell r="AF861" t="str">
            <v>S6</v>
          </cell>
          <cell r="AL861" t="str">
            <v>WC</v>
          </cell>
          <cell r="BY861" t="str">
            <v>Isolation if water present / Open-cut if dry or frozen to bottom</v>
          </cell>
          <cell r="CA861" t="str">
            <v>01-13283-M002-PT610201</v>
          </cell>
        </row>
        <row r="862">
          <cell r="L862" t="str">
            <v>W5673.0</v>
          </cell>
          <cell r="M862" t="str">
            <v>1064+782 + 3148</v>
          </cell>
          <cell r="U862" t="str">
            <v>Unnamed Channel (BC-682g)</v>
          </cell>
          <cell r="AF862" t="str">
            <v>S6</v>
          </cell>
          <cell r="AL862" t="str">
            <v>WC</v>
          </cell>
          <cell r="BY862" t="str">
            <v>Isolation if water present / Open-cut if dry or frozen to bottom</v>
          </cell>
          <cell r="CA862" t="str">
            <v>01-13283-M002-PT610201</v>
          </cell>
        </row>
        <row r="863">
          <cell r="L863" t="str">
            <v>W5674.0</v>
          </cell>
          <cell r="M863" t="str">
            <v>1064+782 + 3196</v>
          </cell>
          <cell r="U863" t="str">
            <v>Unnamed Drainage (BC-682h)</v>
          </cell>
          <cell r="AF863" t="str">
            <v>NCD</v>
          </cell>
          <cell r="AL863" t="str">
            <v>WC</v>
          </cell>
          <cell r="BY863" t="str">
            <v>Isolation if water present / Open-cut if dry or frozen to bottom</v>
          </cell>
          <cell r="CA863" t="str">
            <v>01-13283-M002-PT610201</v>
          </cell>
        </row>
        <row r="864">
          <cell r="L864" t="str">
            <v>W5675.0</v>
          </cell>
          <cell r="M864" t="str">
            <v>1064+782 + 3240</v>
          </cell>
          <cell r="U864" t="str">
            <v>Unnamed Drainage (BC-682i)</v>
          </cell>
          <cell r="AF864" t="str">
            <v>NCD</v>
          </cell>
          <cell r="AL864" t="str">
            <v>WC</v>
          </cell>
          <cell r="BY864" t="str">
            <v>Isolation if water present / Open-cut if dry or frozen to bottom</v>
          </cell>
          <cell r="CA864" t="str">
            <v>01-13283-M002-PT610201</v>
          </cell>
        </row>
        <row r="865">
          <cell r="L865" t="str">
            <v>W5676.0</v>
          </cell>
          <cell r="M865" t="str">
            <v>1064+782 + 3345</v>
          </cell>
          <cell r="U865" t="str">
            <v>Unnamed Drainage (BC-682j)</v>
          </cell>
          <cell r="AF865" t="str">
            <v>NCD</v>
          </cell>
          <cell r="AL865" t="str">
            <v>WC</v>
          </cell>
          <cell r="BY865" t="str">
            <v>Isolation if water present / Open-cut if dry or frozen to bottom</v>
          </cell>
          <cell r="CA865" t="str">
            <v>01-13283-M002-PT610201</v>
          </cell>
        </row>
        <row r="866">
          <cell r="L866" t="str">
            <v>W5677.0</v>
          </cell>
          <cell r="M866" t="str">
            <v>1064+782 + 3377</v>
          </cell>
          <cell r="U866" t="str">
            <v>Unnamed Channel (BC-682k)</v>
          </cell>
          <cell r="AF866" t="str">
            <v>S6</v>
          </cell>
          <cell r="AL866" t="str">
            <v>WC</v>
          </cell>
          <cell r="BY866" t="str">
            <v>Isolation if water present / Open-cut if dry or frozen to bottom</v>
          </cell>
          <cell r="CA866" t="str">
            <v>01-13283-M002-PT610201</v>
          </cell>
        </row>
        <row r="867">
          <cell r="L867" t="str">
            <v>W5678.0</v>
          </cell>
          <cell r="M867" t="str">
            <v>1064+782 + 3387</v>
          </cell>
          <cell r="U867" t="str">
            <v>Unnamed Channel (BC-682l)</v>
          </cell>
          <cell r="AF867" t="str">
            <v>S6</v>
          </cell>
          <cell r="AL867" t="str">
            <v>WC</v>
          </cell>
          <cell r="BY867" t="str">
            <v>Isolation if water present / Open-cut if dry or frozen to bottom</v>
          </cell>
          <cell r="CA867" t="str">
            <v>01-13283-M002-PT610201</v>
          </cell>
        </row>
        <row r="868">
          <cell r="L868" t="str">
            <v>W5679.0</v>
          </cell>
          <cell r="M868" t="str">
            <v>1064+782 + 3435</v>
          </cell>
          <cell r="U868" t="str">
            <v>Unnamed Channel (BC-682m)</v>
          </cell>
          <cell r="AF868" t="str">
            <v>S6</v>
          </cell>
          <cell r="AL868" t="str">
            <v>WC</v>
          </cell>
          <cell r="BY868" t="str">
            <v>Isolation if water present / Open-cut if dry or frozen to bottom</v>
          </cell>
          <cell r="CA868" t="str">
            <v>01-13283-M002-PT610201</v>
          </cell>
        </row>
        <row r="869">
          <cell r="L869" t="str">
            <v>W2234.0</v>
          </cell>
          <cell r="M869" t="str">
            <v>1064+782 + 3451</v>
          </cell>
          <cell r="U869" t="str">
            <v>Unnamed Drainage (BC-682m.1)</v>
          </cell>
          <cell r="AF869" t="str">
            <v>WATER</v>
          </cell>
          <cell r="AL869" t="str">
            <v>WC</v>
          </cell>
          <cell r="BY869" t="str">
            <v>Isolation if water present / Open-cut if dry or frozen to bottom</v>
          </cell>
          <cell r="CA869" t="str">
            <v>01-13283-M002-PT610301</v>
          </cell>
        </row>
        <row r="870">
          <cell r="L870" t="str">
            <v>W5680.0</v>
          </cell>
          <cell r="M870" t="str">
            <v>1064+782 + 3478</v>
          </cell>
          <cell r="U870" t="str">
            <v>Unnamed Channel (BC-682n)</v>
          </cell>
          <cell r="AF870" t="str">
            <v>S6</v>
          </cell>
          <cell r="AL870" t="str">
            <v>WC</v>
          </cell>
          <cell r="BY870" t="str">
            <v>Isolation if water present / Open-cut if dry or frozen to bottom</v>
          </cell>
          <cell r="CA870" t="str">
            <v>01-13283-M002-PT610201</v>
          </cell>
        </row>
        <row r="871">
          <cell r="L871" t="str">
            <v>W5681.0</v>
          </cell>
          <cell r="M871" t="str">
            <v>1064+782 + 3508</v>
          </cell>
          <cell r="U871" t="str">
            <v>Unnamed Drainage (BC-682o)</v>
          </cell>
          <cell r="AF871" t="str">
            <v>NCD</v>
          </cell>
          <cell r="AL871" t="str">
            <v>WC</v>
          </cell>
          <cell r="BY871" t="str">
            <v>Isolation if water present / Open-cut if dry or frozen to bottom</v>
          </cell>
          <cell r="CA871" t="str">
            <v>01-13283-M002-PT610201</v>
          </cell>
        </row>
        <row r="872">
          <cell r="L872" t="str">
            <v>W1717.4</v>
          </cell>
          <cell r="M872" t="str">
            <v>1064+782 + 3548</v>
          </cell>
          <cell r="U872" t="str">
            <v>UNNAMED CHANNEL (BC-683)</v>
          </cell>
          <cell r="AF872" t="str">
            <v>S6/S3</v>
          </cell>
          <cell r="AL872" t="str">
            <v>WC</v>
          </cell>
          <cell r="BY872" t="str">
            <v>Isolation with water quality monitoring if flowing</v>
          </cell>
          <cell r="CA872" t="str">
            <v>01-13283-M002-PT610201</v>
          </cell>
        </row>
        <row r="873">
          <cell r="L873" t="str">
            <v>W2110.1</v>
          </cell>
          <cell r="M873">
            <v>1068665.1200000001</v>
          </cell>
          <cell r="U873" t="str">
            <v>UNNAMED CHANNEL (BC-683A)</v>
          </cell>
          <cell r="AF873" t="str">
            <v>S5/S3</v>
          </cell>
          <cell r="AL873" t="str">
            <v>WC</v>
          </cell>
          <cell r="BY873" t="str">
            <v>Isolation with water quality monitoring if flowing</v>
          </cell>
          <cell r="CA873" t="str">
            <v>01-13283-M002-XW0338801</v>
          </cell>
        </row>
        <row r="874">
          <cell r="L874" t="str">
            <v>W1718.5</v>
          </cell>
          <cell r="M874">
            <v>1068772.1599999999</v>
          </cell>
          <cell r="U874" t="str">
            <v>UNNAMED CHANNEL (BC-684)</v>
          </cell>
          <cell r="AF874" t="str">
            <v>S5/S3</v>
          </cell>
          <cell r="AL874" t="str">
            <v>WC</v>
          </cell>
          <cell r="BY874" t="str">
            <v>Isolation with water quality monitoring if flowing</v>
          </cell>
          <cell r="CA874" t="str">
            <v>01-13283-M002-XW0338901</v>
          </cell>
        </row>
        <row r="875">
          <cell r="L875" t="str">
            <v>U5276.0</v>
          </cell>
          <cell r="M875">
            <v>1068966.43</v>
          </cell>
          <cell r="U875" t="str">
            <v>BC HYDRO O/H DISTRIBUTION</v>
          </cell>
          <cell r="AF875" t="str">
            <v>DISTRIBUTION</v>
          </cell>
          <cell r="AL875" t="str">
            <v>OE</v>
          </cell>
          <cell r="CA875" t="str">
            <v>01-13283-M002-PT130101</v>
          </cell>
        </row>
        <row r="876">
          <cell r="L876" t="str">
            <v>U4243.1</v>
          </cell>
          <cell r="M876">
            <v>1068966.43</v>
          </cell>
          <cell r="U876" t="str">
            <v>BC HYDRO O/H TRANSMISSION (69kV) 60L095</v>
          </cell>
          <cell r="AF876" t="str">
            <v>TRANSMISSION</v>
          </cell>
          <cell r="AL876" t="str">
            <v>OE</v>
          </cell>
          <cell r="CA876" t="str">
            <v>01-13283-M002-PT130101</v>
          </cell>
        </row>
        <row r="877">
          <cell r="L877" t="str">
            <v>U4244.2</v>
          </cell>
          <cell r="M877">
            <v>1068982.26</v>
          </cell>
          <cell r="U877" t="str">
            <v>BC HYDRO O/H TRANSMISSION (69kV) 60L010</v>
          </cell>
          <cell r="AF877" t="str">
            <v>TRANSMISSION</v>
          </cell>
          <cell r="AL877" t="str">
            <v>OE</v>
          </cell>
          <cell r="CA877" t="str">
            <v>01-13283-M002-PT130101</v>
          </cell>
        </row>
        <row r="878">
          <cell r="L878" t="str">
            <v>W5682.0</v>
          </cell>
          <cell r="M878">
            <v>1069111.6499999999</v>
          </cell>
          <cell r="U878" t="str">
            <v>Unnamed Drainage (BC-684a)</v>
          </cell>
          <cell r="AF878" t="str">
            <v>NCD</v>
          </cell>
          <cell r="AL878" t="str">
            <v>WC</v>
          </cell>
          <cell r="BY878" t="str">
            <v>Isolation if water present / Open-cut if dry or frozen to bottom</v>
          </cell>
          <cell r="CA878" t="str">
            <v>01-13283-M002-PT610201</v>
          </cell>
        </row>
        <row r="879">
          <cell r="L879" t="str">
            <v>W1719.4</v>
          </cell>
          <cell r="M879">
            <v>1069165.1599999999</v>
          </cell>
          <cell r="U879" t="str">
            <v>UNNAMED CHANNEL (TED CREEK) (BC-685)</v>
          </cell>
          <cell r="AF879" t="str">
            <v>S1B</v>
          </cell>
          <cell r="AL879" t="str">
            <v>WC</v>
          </cell>
          <cell r="BY879" t="str">
            <v>Isolation with fish salvage and water quality monitoring (1)</v>
          </cell>
          <cell r="CA879" t="str">
            <v>01-13283-M002-XW0339001</v>
          </cell>
        </row>
        <row r="880">
          <cell r="L880" t="str">
            <v>T4211.1</v>
          </cell>
          <cell r="M880">
            <v>1069329</v>
          </cell>
          <cell r="U880" t="str">
            <v>ROAD</v>
          </cell>
          <cell r="AL880" t="str">
            <v>RD</v>
          </cell>
          <cell r="CA880" t="str">
            <v>01-13283-M002-PT641101</v>
          </cell>
        </row>
        <row r="881">
          <cell r="L881" t="str">
            <v>T4163.1</v>
          </cell>
          <cell r="M881">
            <v>1069377.83</v>
          </cell>
          <cell r="U881" t="str">
            <v>TRAIL</v>
          </cell>
          <cell r="AL881" t="str">
            <v>RD</v>
          </cell>
          <cell r="CA881" t="str">
            <v>01-13283-M002-PT641101</v>
          </cell>
        </row>
        <row r="882">
          <cell r="L882" t="str">
            <v>U4245.1</v>
          </cell>
          <cell r="M882">
            <v>1069585.6200000001</v>
          </cell>
          <cell r="U882" t="str">
            <v>BC HYDRO O/H TRANSMISSION (69kV) 60L010</v>
          </cell>
          <cell r="AF882" t="str">
            <v>TRANSMISSION</v>
          </cell>
          <cell r="AL882" t="str">
            <v>OE</v>
          </cell>
          <cell r="CA882" t="str">
            <v>01-13283-M002-PT130101</v>
          </cell>
        </row>
        <row r="883">
          <cell r="L883" t="str">
            <v>U5277.0</v>
          </cell>
          <cell r="M883">
            <v>1069585.6200000001</v>
          </cell>
          <cell r="U883" t="str">
            <v>BC HYDRO O/H DISTRIBUTION</v>
          </cell>
          <cell r="AF883" t="str">
            <v>DISTRIBUTION</v>
          </cell>
          <cell r="AL883" t="str">
            <v>OE</v>
          </cell>
          <cell r="CA883" t="str">
            <v>01-13283-M002-PT130101</v>
          </cell>
        </row>
        <row r="884">
          <cell r="L884" t="str">
            <v>U4246.1</v>
          </cell>
          <cell r="M884">
            <v>1069597.76</v>
          </cell>
          <cell r="U884" t="str">
            <v>BC HYDRO O/H TRANSMISSION (69kV) 60L095</v>
          </cell>
          <cell r="AF884" t="str">
            <v>TRANSMISSION</v>
          </cell>
          <cell r="AL884" t="str">
            <v>OE</v>
          </cell>
          <cell r="CA884" t="str">
            <v>01-13283-M002-PT130101</v>
          </cell>
        </row>
        <row r="885">
          <cell r="L885" t="str">
            <v>U5278.0</v>
          </cell>
          <cell r="M885">
            <v>1069597.76</v>
          </cell>
          <cell r="U885" t="str">
            <v>BC HYDRO O/H DISTRIBUTION</v>
          </cell>
          <cell r="AF885" t="str">
            <v>DISTRIBUTION</v>
          </cell>
          <cell r="AL885" t="str">
            <v>OE</v>
          </cell>
          <cell r="CA885" t="str">
            <v>01-13283-M002-PT130101</v>
          </cell>
        </row>
        <row r="886">
          <cell r="L886" t="str">
            <v>U4247.1</v>
          </cell>
          <cell r="M886">
            <v>1069644.3999999999</v>
          </cell>
          <cell r="U886" t="str">
            <v>BC HYDRO O/H TRANSMISSION (69kV) 60L093WAH</v>
          </cell>
          <cell r="AF886" t="str">
            <v>TRANSMISSION</v>
          </cell>
          <cell r="AL886" t="str">
            <v>OE</v>
          </cell>
          <cell r="CA886" t="str">
            <v>01-13283-M002-PT130101</v>
          </cell>
        </row>
        <row r="887">
          <cell r="L887" t="str">
            <v>U4671.0</v>
          </cell>
          <cell r="M887">
            <v>1069682.78</v>
          </cell>
          <cell r="U887" t="str">
            <v>BC HYDRO TRANSMISSION O/H COMMUNICATIONS CABLE</v>
          </cell>
          <cell r="AF887" t="str">
            <v>O/H COMMUNICATIONS CABLE</v>
          </cell>
          <cell r="AL887" t="str">
            <v>OC</v>
          </cell>
          <cell r="CA887" t="str">
            <v>01-13283-M002-XU0339601</v>
          </cell>
        </row>
        <row r="888">
          <cell r="L888" t="str">
            <v>U4248.1</v>
          </cell>
          <cell r="M888">
            <v>1069684.72</v>
          </cell>
          <cell r="U888" t="str">
            <v>BC HYDRO O/H TRANSMISSION (360kV) 3L003</v>
          </cell>
          <cell r="AF888" t="str">
            <v>TRANSMISSION</v>
          </cell>
          <cell r="AL888" t="str">
            <v>OE</v>
          </cell>
          <cell r="CA888" t="str">
            <v>01-13283-M002-XU0339601</v>
          </cell>
        </row>
        <row r="889">
          <cell r="L889" t="str">
            <v>P5795.0</v>
          </cell>
          <cell r="M889">
            <v>1069685.1499999999</v>
          </cell>
          <cell r="U889" t="str">
            <v>BC HYDRO 75mm RPVC CONDUIT ENCASED IN CONCRETE</v>
          </cell>
          <cell r="AL889" t="str">
            <v>UN</v>
          </cell>
          <cell r="CA889" t="str">
            <v>01-13283-M002-XU0339601</v>
          </cell>
        </row>
        <row r="890">
          <cell r="L890" t="str">
            <v>P5794.0</v>
          </cell>
          <cell r="M890">
            <v>1069685.1499999999</v>
          </cell>
          <cell r="U890" t="str">
            <v>BC HYDRO 75mm RPVC CONDUIT ENCASED IN CONCRETE</v>
          </cell>
          <cell r="AL890" t="str">
            <v>UN</v>
          </cell>
          <cell r="CA890" t="str">
            <v>01-13283-M002-XU0339601</v>
          </cell>
        </row>
        <row r="891">
          <cell r="L891" t="str">
            <v>P5796.0</v>
          </cell>
          <cell r="M891">
            <v>1069685.1499999999</v>
          </cell>
          <cell r="U891" t="str">
            <v>BC HYDRO 75mm RPVC CONDUIT ENCASED IN CONCRETE</v>
          </cell>
          <cell r="AL891" t="str">
            <v>UN</v>
          </cell>
          <cell r="CA891" t="str">
            <v>01-13283-M002-XU0339601</v>
          </cell>
        </row>
        <row r="892">
          <cell r="L892" t="str">
            <v>P5793.0</v>
          </cell>
          <cell r="M892">
            <v>1069685.6499999999</v>
          </cell>
          <cell r="U892" t="str">
            <v>BC HYDRO 75mm HDPE DOMESTIC WATER SUPPLY MAIN</v>
          </cell>
          <cell r="AL892" t="str">
            <v>WD</v>
          </cell>
          <cell r="CA892" t="str">
            <v>01-13283-M002-XU0339601</v>
          </cell>
        </row>
        <row r="893">
          <cell r="L893" t="str">
            <v>P5792.0</v>
          </cell>
          <cell r="M893">
            <v>1069686.05</v>
          </cell>
          <cell r="U893" t="str">
            <v>BC HYDRO 250mm PVC FIRE PROTECTION WATER MAIN</v>
          </cell>
          <cell r="AL893" t="str">
            <v>WD</v>
          </cell>
          <cell r="CA893" t="str">
            <v>01-13283-M002-XU0339601</v>
          </cell>
        </row>
        <row r="894">
          <cell r="L894" t="str">
            <v>T4246.0</v>
          </cell>
          <cell r="M894">
            <v>1069686.4099999999</v>
          </cell>
          <cell r="U894" t="str">
            <v>ROAD</v>
          </cell>
          <cell r="AL894" t="str">
            <v>RD</v>
          </cell>
          <cell r="CA894" t="str">
            <v>01-13283-M002-XU0339601</v>
          </cell>
        </row>
        <row r="895">
          <cell r="L895" t="str">
            <v>P3644.0</v>
          </cell>
          <cell r="M895">
            <v>1069693.95</v>
          </cell>
          <cell r="U895" t="str">
            <v>BC HYDRO GENERATION NPS 72 PENSTOCK LINE (AGL)</v>
          </cell>
          <cell r="AL895" t="str">
            <v>UN</v>
          </cell>
          <cell r="CA895" t="str">
            <v>01-13283-M002-XU0339601</v>
          </cell>
        </row>
        <row r="896">
          <cell r="L896" t="str">
            <v>U4672.0</v>
          </cell>
          <cell r="M896">
            <v>1069694.3899999999</v>
          </cell>
          <cell r="U896" t="str">
            <v>BC HYDRO TRANSMISSION O/H COMMUNICATIONS CABLE</v>
          </cell>
          <cell r="AF896" t="str">
            <v>O/H COMMUNICATIONS CABLE</v>
          </cell>
          <cell r="AL896" t="str">
            <v>OC</v>
          </cell>
          <cell r="CA896" t="str">
            <v>01-13283-M002-XU0339601</v>
          </cell>
        </row>
        <row r="897">
          <cell r="L897" t="str">
            <v>T4164.1</v>
          </cell>
          <cell r="M897">
            <v>1069712</v>
          </cell>
          <cell r="U897" t="str">
            <v>ROAD</v>
          </cell>
          <cell r="AL897" t="str">
            <v>RD</v>
          </cell>
          <cell r="CA897" t="str">
            <v>01-13283-M002-XU0339601</v>
          </cell>
        </row>
        <row r="898">
          <cell r="L898" t="str">
            <v>T4165.1</v>
          </cell>
          <cell r="M898">
            <v>1069751.1299999999</v>
          </cell>
          <cell r="U898" t="str">
            <v>ROAD</v>
          </cell>
          <cell r="AL898" t="str">
            <v>RD</v>
          </cell>
          <cell r="CA898" t="str">
            <v>01-13283-M002-PT641101</v>
          </cell>
        </row>
        <row r="899">
          <cell r="L899" t="str">
            <v>W5683.0</v>
          </cell>
          <cell r="M899">
            <v>1069801.6299999999</v>
          </cell>
          <cell r="U899" t="str">
            <v>Unnamed Drainage (BC-685a)</v>
          </cell>
          <cell r="AF899" t="str">
            <v>NCD</v>
          </cell>
          <cell r="AL899" t="str">
            <v>WC</v>
          </cell>
          <cell r="BY899" t="str">
            <v>Isolation if water present / Open-cut if dry or frozen to bottom</v>
          </cell>
          <cell r="CA899" t="str">
            <v>01-13283-M002-PT610201</v>
          </cell>
        </row>
        <row r="900">
          <cell r="L900" t="str">
            <v>W5951.0</v>
          </cell>
          <cell r="M900">
            <v>1069877.54</v>
          </cell>
          <cell r="U900" t="str">
            <v>Unnamed Drainage (BC-685b)</v>
          </cell>
          <cell r="AF900" t="str">
            <v>NCD</v>
          </cell>
          <cell r="AL900" t="str">
            <v>WC</v>
          </cell>
          <cell r="CA900" t="str">
            <v>01-13283-M002-PT610201</v>
          </cell>
        </row>
        <row r="901">
          <cell r="L901" t="str">
            <v>W1720.5</v>
          </cell>
          <cell r="M901">
            <v>1069949.76</v>
          </cell>
          <cell r="U901" t="str">
            <v>UNNAMED CHANNEL (BC-686)</v>
          </cell>
          <cell r="AF901" t="str">
            <v>S6/NCD-W (FB)</v>
          </cell>
          <cell r="AL901" t="str">
            <v>WC</v>
          </cell>
          <cell r="BY901" t="str">
            <v>Isolation with water quality monitoring if flowing</v>
          </cell>
          <cell r="CA901" t="str">
            <v>01-13283-M002-PT610201</v>
          </cell>
        </row>
        <row r="902">
          <cell r="L902" t="str">
            <v>W2235.0</v>
          </cell>
          <cell r="M902">
            <v>1070001.3</v>
          </cell>
          <cell r="U902" t="str">
            <v>Unnamed Drainage (BC-686a)</v>
          </cell>
          <cell r="AF902" t="str">
            <v>WATER</v>
          </cell>
          <cell r="AL902" t="str">
            <v>WC</v>
          </cell>
          <cell r="BY902" t="str">
            <v>Isolation if water present / Open-cut if dry or frozen to bottom</v>
          </cell>
          <cell r="CA902" t="str">
            <v>01-13283-M002-PT610201</v>
          </cell>
        </row>
        <row r="903">
          <cell r="L903" t="str">
            <v>W1721.5</v>
          </cell>
          <cell r="M903">
            <v>1070042.0900000001</v>
          </cell>
          <cell r="U903" t="str">
            <v>UNNAMED CHANNEL (BC-687)</v>
          </cell>
          <cell r="AF903" t="str">
            <v>S5/NCD-W (FB)</v>
          </cell>
          <cell r="AL903" t="str">
            <v>WC</v>
          </cell>
          <cell r="BY903" t="str">
            <v>Isolation with water quality monitoring if flowing</v>
          </cell>
          <cell r="CA903" t="str">
            <v>01-13283-M002-PT610201</v>
          </cell>
        </row>
        <row r="904">
          <cell r="L904" t="str">
            <v>W1722.5</v>
          </cell>
          <cell r="M904">
            <v>1070112.53</v>
          </cell>
          <cell r="U904" t="str">
            <v>UNNAMED CHANNEL (CONCRETE FLUME CREEK) (BC-688)</v>
          </cell>
          <cell r="AF904" t="str">
            <v>S5/S2</v>
          </cell>
          <cell r="AL904" t="str">
            <v>WC</v>
          </cell>
          <cell r="BY904" t="str">
            <v>Isolation with water quality monitoring (1)</v>
          </cell>
          <cell r="CA904" t="str">
            <v>01-13283-M002-XW0340001</v>
          </cell>
        </row>
        <row r="905">
          <cell r="L905" t="str">
            <v>P5602.0</v>
          </cell>
          <cell r="M905">
            <v>1070113.06</v>
          </cell>
          <cell r="U905" t="str">
            <v>BURIED MOTI CULVERT</v>
          </cell>
          <cell r="AL905" t="str">
            <v>ST</v>
          </cell>
          <cell r="CA905" t="str">
            <v>01-13283-M002-XW0340001</v>
          </cell>
        </row>
        <row r="906">
          <cell r="L906" t="str">
            <v>T4166.2</v>
          </cell>
          <cell r="M906">
            <v>1070134.08</v>
          </cell>
          <cell r="U906" t="str">
            <v>TRAIL</v>
          </cell>
          <cell r="AL906" t="str">
            <v>UN</v>
          </cell>
          <cell r="CA906" t="str">
            <v>01-13283-M002-XW0340001</v>
          </cell>
        </row>
        <row r="907">
          <cell r="L907" t="str">
            <v>W2111.1</v>
          </cell>
          <cell r="M907">
            <v>1070206.6399999999</v>
          </cell>
          <cell r="U907" t="str">
            <v>UNNAMED CHANNEL (BC-688A)</v>
          </cell>
          <cell r="AF907" t="str">
            <v>S6</v>
          </cell>
          <cell r="AL907" t="str">
            <v>WC</v>
          </cell>
          <cell r="BY907" t="str">
            <v>Isolation if water present</v>
          </cell>
          <cell r="CA907" t="str">
            <v>01-13283-M002-PT610201</v>
          </cell>
        </row>
        <row r="908">
          <cell r="L908" t="str">
            <v>T4167.2</v>
          </cell>
          <cell r="M908">
            <v>1070282.82</v>
          </cell>
          <cell r="U908" t="str">
            <v>TRAIL</v>
          </cell>
          <cell r="AL908" t="str">
            <v>UN</v>
          </cell>
          <cell r="CA908" t="str">
            <v>01-13283-M002-PT640301</v>
          </cell>
        </row>
        <row r="909">
          <cell r="L909" t="str">
            <v>W1723.4</v>
          </cell>
          <cell r="M909">
            <v>1070367.8</v>
          </cell>
          <cell r="U909" t="str">
            <v>TRIPLE GATE CREEK (BC-689)</v>
          </cell>
          <cell r="AF909" t="str">
            <v>S5/S2</v>
          </cell>
          <cell r="AL909" t="str">
            <v>WC</v>
          </cell>
          <cell r="BY909" t="str">
            <v>Isolation with water quality monitoring (1)</v>
          </cell>
          <cell r="CA909" t="str">
            <v>01-13283-M002-XW0342301</v>
          </cell>
        </row>
        <row r="910">
          <cell r="L910" t="str">
            <v>W5952.0</v>
          </cell>
          <cell r="M910">
            <v>1070408.99</v>
          </cell>
          <cell r="U910" t="str">
            <v>Unnamed Drainage (BC-689a)</v>
          </cell>
          <cell r="AF910" t="str">
            <v>NCD</v>
          </cell>
          <cell r="AL910" t="str">
            <v>WC</v>
          </cell>
          <cell r="CA910" t="str">
            <v>01-13283-M002-PT610001</v>
          </cell>
        </row>
        <row r="911">
          <cell r="L911" t="str">
            <v>T4920.0</v>
          </cell>
          <cell r="M911" t="str">
            <v>1070 + 432 + 148</v>
          </cell>
          <cell r="U911" t="str">
            <v>ROAD</v>
          </cell>
          <cell r="AL911" t="str">
            <v>UN</v>
          </cell>
          <cell r="CA911" t="str">
            <v>01-13283-M002-PT640301</v>
          </cell>
        </row>
        <row r="912">
          <cell r="L912" t="str">
            <v>W1724.5</v>
          </cell>
          <cell r="M912" t="str">
            <v>1070 + 432 + 193</v>
          </cell>
          <cell r="U912" t="str">
            <v>UNNAMED CHANNEL (PATTERSON CREEK) (BC-690)</v>
          </cell>
          <cell r="AF912" t="str">
            <v>S1B</v>
          </cell>
          <cell r="AL912" t="str">
            <v>WC</v>
          </cell>
          <cell r="BY912" t="str">
            <v>Isolation with fish salvage and water quality monitoring (1)</v>
          </cell>
          <cell r="CA912" t="str">
            <v>01-13283-M002-XW0342001</v>
          </cell>
        </row>
        <row r="913">
          <cell r="L913" t="str">
            <v>W5684.0</v>
          </cell>
          <cell r="M913" t="str">
            <v>1070 + 432 + 257</v>
          </cell>
          <cell r="U913" t="str">
            <v>Unnamed Channel (BC-690a)</v>
          </cell>
          <cell r="AF913" t="str">
            <v>S4*</v>
          </cell>
          <cell r="AL913" t="str">
            <v>WC</v>
          </cell>
          <cell r="BY913" t="str">
            <v xml:space="preserve">Isolation with fish salvage if flowing / Open-cut if dry or frozen to bottom </v>
          </cell>
          <cell r="CA913" t="str">
            <v>01-13283-M002-PT610201</v>
          </cell>
        </row>
        <row r="914">
          <cell r="L914" t="str">
            <v>W5953.0</v>
          </cell>
          <cell r="M914" t="str">
            <v>1070 + 432 + 293</v>
          </cell>
          <cell r="U914" t="str">
            <v>Unnamed Channel (BC-690b)</v>
          </cell>
          <cell r="AF914" t="str">
            <v>S6</v>
          </cell>
          <cell r="AL914" t="str">
            <v>WC</v>
          </cell>
          <cell r="CA914" t="str">
            <v>01-13283-M002-PT610201</v>
          </cell>
        </row>
        <row r="915">
          <cell r="L915" t="str">
            <v>W1725.4</v>
          </cell>
          <cell r="M915" t="str">
            <v>1070 + 432 + 310</v>
          </cell>
          <cell r="U915" t="str">
            <v>UNNAMED CHANNEL (BC-691)</v>
          </cell>
          <cell r="AF915" t="str">
            <v>S6</v>
          </cell>
          <cell r="AL915" t="str">
            <v>WC</v>
          </cell>
          <cell r="BY915" t="str">
            <v>Isolation if water present</v>
          </cell>
          <cell r="CA915" t="str">
            <v>01-13283-M002-PT610201</v>
          </cell>
        </row>
        <row r="916">
          <cell r="L916" t="str">
            <v>W1726.4</v>
          </cell>
          <cell r="M916">
            <v>1070902.1599999999</v>
          </cell>
          <cell r="U916" t="str">
            <v>UNNAMED CHANNEL (BC-692)</v>
          </cell>
          <cell r="AF916" t="str">
            <v>S6</v>
          </cell>
          <cell r="AL916" t="str">
            <v>WC</v>
          </cell>
          <cell r="BY916" t="str">
            <v>Isolation if water present</v>
          </cell>
          <cell r="CA916" t="str">
            <v>01-13283-M002-PT610001</v>
          </cell>
        </row>
        <row r="917">
          <cell r="L917" t="str">
            <v>W1727.4</v>
          </cell>
          <cell r="M917">
            <v>1071022.01</v>
          </cell>
          <cell r="U917" t="str">
            <v>UNNAMED CHANNEL (BC-693)</v>
          </cell>
          <cell r="AF917" t="str">
            <v>S6/S3</v>
          </cell>
          <cell r="AL917" t="str">
            <v>WC</v>
          </cell>
          <cell r="BY917" t="str">
            <v>Isolation with water quality monitoring if flowing</v>
          </cell>
          <cell r="CA917" t="str">
            <v>01-13283-M002-PT610001</v>
          </cell>
        </row>
        <row r="918">
          <cell r="L918" t="str">
            <v>W1728.4</v>
          </cell>
          <cell r="M918">
            <v>1071489.8</v>
          </cell>
          <cell r="U918" t="str">
            <v>UNNAMED CHANNEL (BC-694)</v>
          </cell>
          <cell r="AF918" t="str">
            <v>S6/S4</v>
          </cell>
          <cell r="AL918" t="str">
            <v>WC</v>
          </cell>
          <cell r="BY918" t="str">
            <v>Isolation with water quality monitoring if flowing (1)</v>
          </cell>
          <cell r="CA918" t="str">
            <v>01-13283-M002-PT610001</v>
          </cell>
        </row>
        <row r="919">
          <cell r="L919" t="str">
            <v>T4168.1</v>
          </cell>
          <cell r="M919">
            <v>1071793.3999999999</v>
          </cell>
          <cell r="U919" t="str">
            <v>TRAIL</v>
          </cell>
          <cell r="AL919" t="str">
            <v>RD</v>
          </cell>
          <cell r="CA919" t="str">
            <v>01-13283-M002-PT640301</v>
          </cell>
        </row>
        <row r="920">
          <cell r="L920" t="str">
            <v>T4919.0</v>
          </cell>
          <cell r="M920">
            <v>1071957.45</v>
          </cell>
          <cell r="U920" t="str">
            <v>TRAIL</v>
          </cell>
          <cell r="AL920" t="str">
            <v>RD</v>
          </cell>
          <cell r="CA920" t="str">
            <v>01-13283-M002-PT640301</v>
          </cell>
        </row>
        <row r="921">
          <cell r="L921" t="str">
            <v>W1729.4</v>
          </cell>
          <cell r="M921">
            <v>1072049.24</v>
          </cell>
          <cell r="U921" t="str">
            <v>UNNAMED CHANNEL (CHEAM CREEK CHANNEL 1) (BC-695)</v>
          </cell>
          <cell r="AF921" t="str">
            <v>S3</v>
          </cell>
          <cell r="AL921" t="str">
            <v>WC</v>
          </cell>
          <cell r="BY921" t="str">
            <v>Isolation with fish salvage and water quality monitoring (1)</v>
          </cell>
          <cell r="CA921" t="str">
            <v>01-13283-M002-XW0343001</v>
          </cell>
        </row>
        <row r="922">
          <cell r="L922" t="str">
            <v>T4169.1</v>
          </cell>
          <cell r="M922">
            <v>1072056.05</v>
          </cell>
          <cell r="U922" t="str">
            <v>TRAIL</v>
          </cell>
          <cell r="AL922" t="str">
            <v>RD</v>
          </cell>
          <cell r="CA922" t="str">
            <v>01-13283-M002-XW0343001</v>
          </cell>
        </row>
        <row r="923">
          <cell r="L923" t="str">
            <v>T4170.1</v>
          </cell>
          <cell r="M923">
            <v>1072164.24</v>
          </cell>
          <cell r="U923" t="str">
            <v>TRAIL</v>
          </cell>
          <cell r="AL923" t="str">
            <v>RD</v>
          </cell>
          <cell r="CA923" t="str">
            <v>01-13283-M002-PT640301</v>
          </cell>
        </row>
        <row r="924">
          <cell r="L924" t="str">
            <v>T4212.1</v>
          </cell>
          <cell r="M924">
            <v>1072178.21</v>
          </cell>
          <cell r="U924" t="str">
            <v>TRAIL</v>
          </cell>
          <cell r="AL924" t="str">
            <v>UN</v>
          </cell>
          <cell r="CA924" t="str">
            <v>01-13283-M002-PT640301</v>
          </cell>
        </row>
        <row r="925">
          <cell r="L925" t="str">
            <v>T4213.1</v>
          </cell>
          <cell r="M925">
            <v>1072206.93</v>
          </cell>
          <cell r="U925" t="str">
            <v>TRAIL</v>
          </cell>
          <cell r="AL925" t="str">
            <v>UN</v>
          </cell>
          <cell r="CA925" t="str">
            <v>01-13283-M002-PT640301</v>
          </cell>
        </row>
        <row r="926">
          <cell r="L926" t="str">
            <v>W1730.4</v>
          </cell>
          <cell r="M926">
            <v>1072255.79</v>
          </cell>
          <cell r="U926" t="str">
            <v>UNNAMED CHANNEL (BC-696)</v>
          </cell>
          <cell r="AF926" t="str">
            <v>S6</v>
          </cell>
          <cell r="AL926" t="str">
            <v>WC</v>
          </cell>
          <cell r="BY926" t="str">
            <v>Isolation if water present</v>
          </cell>
          <cell r="CA926" t="str">
            <v>01-13283-M002-PT610301</v>
          </cell>
        </row>
        <row r="927">
          <cell r="L927" t="str">
            <v>T4214.1</v>
          </cell>
          <cell r="M927">
            <v>1072263.5900000001</v>
          </cell>
          <cell r="U927" t="str">
            <v>TRAIL</v>
          </cell>
          <cell r="AL927" t="str">
            <v>UN</v>
          </cell>
          <cell r="CA927" t="str">
            <v>01-13283-M002-PT640301</v>
          </cell>
        </row>
        <row r="928">
          <cell r="L928" t="str">
            <v>U4413.0</v>
          </cell>
          <cell r="M928">
            <v>1072271.82</v>
          </cell>
          <cell r="U928" t="str">
            <v>BC HYDRO O/H DISTRIBUTION</v>
          </cell>
          <cell r="AF928" t="str">
            <v>DISTRIBUTION</v>
          </cell>
          <cell r="AL928" t="str">
            <v>OE</v>
          </cell>
          <cell r="CA928" t="str">
            <v>01-13283-M002-PT130101</v>
          </cell>
        </row>
        <row r="929">
          <cell r="L929" t="str">
            <v>U4414.0</v>
          </cell>
          <cell r="M929">
            <v>1072344.6499999999</v>
          </cell>
          <cell r="U929" t="str">
            <v>BC HYDRO O/H DISTRIBUTION</v>
          </cell>
          <cell r="AF929" t="str">
            <v>DISTRIBUTION</v>
          </cell>
          <cell r="AL929" t="str">
            <v>OE</v>
          </cell>
          <cell r="CA929" t="str">
            <v>01-13283-M002-PT130101</v>
          </cell>
        </row>
        <row r="930">
          <cell r="L930" t="str">
            <v>T4216.1</v>
          </cell>
          <cell r="M930">
            <v>1072360.24</v>
          </cell>
          <cell r="U930" t="str">
            <v>TRAIL</v>
          </cell>
          <cell r="AL930" t="str">
            <v>UN</v>
          </cell>
          <cell r="CA930" t="str">
            <v>01-13283-M002-PT640301</v>
          </cell>
        </row>
        <row r="931">
          <cell r="L931" t="str">
            <v>W1731.4</v>
          </cell>
          <cell r="M931" t="str">
            <v>1072+455 + 122</v>
          </cell>
          <cell r="U931" t="str">
            <v>UNNAMED CHANNEL (BC-697)</v>
          </cell>
          <cell r="AF931" t="str">
            <v>S2</v>
          </cell>
          <cell r="AL931" t="str">
            <v>WC</v>
          </cell>
          <cell r="BY931" t="str">
            <v>Isolation with fish salvage and water quality monitoring (1)</v>
          </cell>
          <cell r="CA931" t="str">
            <v>01-13283-M002-XW0343501</v>
          </cell>
        </row>
        <row r="932">
          <cell r="L932" t="str">
            <v>W1732.4</v>
          </cell>
          <cell r="M932">
            <v>1072852.19</v>
          </cell>
          <cell r="U932" t="str">
            <v>UNNAMED DRAINAGE (BC-698)</v>
          </cell>
          <cell r="AF932" t="str">
            <v>NCD</v>
          </cell>
          <cell r="AL932" t="str">
            <v>WC</v>
          </cell>
          <cell r="BY932" t="str">
            <v>Isolation if water present</v>
          </cell>
          <cell r="CA932" t="str">
            <v>01-13283-M002-PT610301</v>
          </cell>
        </row>
        <row r="933">
          <cell r="L933" t="str">
            <v>U4249.1</v>
          </cell>
          <cell r="M933">
            <v>1073556.8400000001</v>
          </cell>
          <cell r="U933" t="str">
            <v>BC HYDRO O/H TRANSMISSION (360kV) 3L003</v>
          </cell>
          <cell r="AF933" t="str">
            <v>TRANSMISSION</v>
          </cell>
          <cell r="AL933" t="str">
            <v>OE</v>
          </cell>
          <cell r="CA933" t="str">
            <v>01-13283-M002-PT130101</v>
          </cell>
        </row>
        <row r="934">
          <cell r="L934" t="str">
            <v>T4171.1</v>
          </cell>
          <cell r="M934">
            <v>1073610.8400000001</v>
          </cell>
          <cell r="U934" t="str">
            <v>ROAD</v>
          </cell>
          <cell r="AL934" t="str">
            <v>RD</v>
          </cell>
          <cell r="CA934" t="str">
            <v>01-13283-M002-PT640301</v>
          </cell>
        </row>
        <row r="935">
          <cell r="L935" t="str">
            <v>U4250.1</v>
          </cell>
          <cell r="M935">
            <v>1073614.6499999999</v>
          </cell>
          <cell r="U935" t="str">
            <v>BC HYDRO O/H TRANSMISSION (69kV) 60L093WAH</v>
          </cell>
          <cell r="AF935" t="str">
            <v>TRANSMISSION</v>
          </cell>
          <cell r="AL935" t="str">
            <v>OE</v>
          </cell>
          <cell r="CA935" t="str">
            <v>01-13283-M002-PT130101</v>
          </cell>
        </row>
        <row r="936">
          <cell r="L936" t="str">
            <v>W1734.2</v>
          </cell>
          <cell r="M936">
            <v>1073768.7</v>
          </cell>
          <cell r="U936" t="str">
            <v>UNNAMED CHANNEL (BC-700)</v>
          </cell>
          <cell r="AF936" t="str">
            <v>S4</v>
          </cell>
          <cell r="AL936" t="str">
            <v>WC</v>
          </cell>
          <cell r="BY936" t="str">
            <v>Isolation with fish salvage and water quality monitoring if flowing (1)</v>
          </cell>
          <cell r="CA936" t="str">
            <v>01-13283-M002-PT610301</v>
          </cell>
        </row>
        <row r="937">
          <cell r="L937" t="str">
            <v>W1735.2</v>
          </cell>
          <cell r="M937">
            <v>1073822.1399999999</v>
          </cell>
          <cell r="U937" t="str">
            <v>UNNAMED DRAINAGE (BC-700a)</v>
          </cell>
          <cell r="AF937" t="str">
            <v>NCD</v>
          </cell>
          <cell r="AL937" t="str">
            <v>WC</v>
          </cell>
          <cell r="BY937" t="str">
            <v>Isolation if water present</v>
          </cell>
          <cell r="CA937" t="str">
            <v>01-13283-M002-XW0343701</v>
          </cell>
        </row>
        <row r="938">
          <cell r="L938" t="str">
            <v>T4378.0</v>
          </cell>
          <cell r="M938">
            <v>1073865.3999999999</v>
          </cell>
          <cell r="U938" t="str">
            <v>ROAD</v>
          </cell>
          <cell r="AF938" t="str">
            <v>Road Crossing</v>
          </cell>
          <cell r="AL938" t="str">
            <v>RD</v>
          </cell>
          <cell r="CA938" t="str">
            <v>01-13283-M002-PT640001</v>
          </cell>
        </row>
        <row r="939">
          <cell r="L939" t="str">
            <v>W1736.4</v>
          </cell>
          <cell r="M939">
            <v>1073985.8600000001</v>
          </cell>
          <cell r="U939" t="str">
            <v>UNNAMED DRAINAGE (BC-701)</v>
          </cell>
          <cell r="AF939" t="str">
            <v>NCD</v>
          </cell>
          <cell r="AL939" t="str">
            <v>WC</v>
          </cell>
          <cell r="BY939" t="str">
            <v>Isolation if water present</v>
          </cell>
          <cell r="CA939" t="str">
            <v>01-13283-M002-PT610201</v>
          </cell>
        </row>
        <row r="940">
          <cell r="L940" t="str">
            <v>T4379.0</v>
          </cell>
          <cell r="M940">
            <v>1074345.6499999999</v>
          </cell>
          <cell r="U940" t="str">
            <v>ROAD</v>
          </cell>
          <cell r="AF940" t="str">
            <v>Road Crossing</v>
          </cell>
          <cell r="AL940" t="str">
            <v>RD</v>
          </cell>
          <cell r="CA940" t="str">
            <v>01-13283-M002-PT640001</v>
          </cell>
        </row>
        <row r="941">
          <cell r="L941" t="str">
            <v>W2149.0</v>
          </cell>
          <cell r="M941">
            <v>1074525.3500000001</v>
          </cell>
          <cell r="U941" t="str">
            <v>UNNAMED DRAINAGE (BC-701a)</v>
          </cell>
          <cell r="AF941" t="str">
            <v>NCD</v>
          </cell>
          <cell r="AL941" t="str">
            <v>WC</v>
          </cell>
          <cell r="BY941" t="str">
            <v>Isolation if water present</v>
          </cell>
          <cell r="CA941" t="str">
            <v>01-13283-M002-PT610001</v>
          </cell>
        </row>
        <row r="942">
          <cell r="L942" t="str">
            <v>T4390.0</v>
          </cell>
          <cell r="M942">
            <v>1074824.74</v>
          </cell>
          <cell r="U942" t="str">
            <v>ROAD</v>
          </cell>
          <cell r="AF942" t="str">
            <v>Road Crossing</v>
          </cell>
          <cell r="AL942" t="str">
            <v>RD</v>
          </cell>
          <cell r="CA942" t="str">
            <v>01-13283-M002-PT640001</v>
          </cell>
        </row>
        <row r="943">
          <cell r="L943" t="str">
            <v>T4917.0</v>
          </cell>
          <cell r="M943">
            <v>1074928.1100000001</v>
          </cell>
          <cell r="U943" t="str">
            <v>ROAD</v>
          </cell>
          <cell r="AL943" t="str">
            <v>RD</v>
          </cell>
          <cell r="CA943" t="str">
            <v>01-13283-M002-PT640001</v>
          </cell>
        </row>
        <row r="944">
          <cell r="L944" t="str">
            <v>T4172.3</v>
          </cell>
          <cell r="M944">
            <v>1075011.94</v>
          </cell>
          <cell r="U944" t="str">
            <v>ROAD</v>
          </cell>
          <cell r="AL944" t="str">
            <v>RD</v>
          </cell>
          <cell r="CA944" t="str">
            <v>01-13283-M002-PT640001</v>
          </cell>
        </row>
        <row r="945">
          <cell r="L945" t="str">
            <v>U7091.0</v>
          </cell>
          <cell r="M945">
            <v>1075015.24</v>
          </cell>
          <cell r="U945" t="str">
            <v>PRIVATE BURIED POWER CABLE</v>
          </cell>
          <cell r="AL945" t="str">
            <v>UE</v>
          </cell>
          <cell r="CA945" t="str">
            <v>01-13283-M002-PT630001</v>
          </cell>
        </row>
        <row r="946">
          <cell r="L946" t="str">
            <v>U5944.0</v>
          </cell>
          <cell r="M946">
            <v>1075125.3799999999</v>
          </cell>
          <cell r="U946" t="str">
            <v>BC HYDRO O/H DISTRIBUTION</v>
          </cell>
          <cell r="AF946" t="str">
            <v>OVERHEAD CABLE</v>
          </cell>
          <cell r="AL946" t="str">
            <v>OC</v>
          </cell>
          <cell r="CA946" t="str">
            <v>01-13283-M002-PT130101</v>
          </cell>
        </row>
        <row r="947">
          <cell r="L947" t="str">
            <v>U7332.0</v>
          </cell>
          <cell r="M947">
            <v>1075173.46</v>
          </cell>
          <cell r="U947" t="str">
            <v>PRIVATE BURIED CABLE</v>
          </cell>
          <cell r="AL947" t="str">
            <v>UE</v>
          </cell>
          <cell r="CA947" t="str">
            <v>01-13283-M002-PT630001</v>
          </cell>
        </row>
        <row r="948">
          <cell r="L948" t="str">
            <v>P7089.0</v>
          </cell>
          <cell r="M948">
            <v>1075177.0900000001</v>
          </cell>
          <cell r="U948" t="str">
            <v>PRIVATE BURIED WATER PIPE</v>
          </cell>
          <cell r="AL948" t="str">
            <v>WD</v>
          </cell>
          <cell r="CA948" t="str">
            <v>01-13283-M002-PT620001</v>
          </cell>
        </row>
        <row r="949">
          <cell r="L949" t="str">
            <v>U7333.0</v>
          </cell>
          <cell r="M949">
            <v>1075178.31</v>
          </cell>
          <cell r="U949" t="str">
            <v>PRIVATE BURIED CABLE</v>
          </cell>
          <cell r="AL949" t="str">
            <v>UE</v>
          </cell>
          <cell r="CA949" t="str">
            <v>01-13283-M002-PT630001</v>
          </cell>
        </row>
        <row r="950">
          <cell r="L950" t="str">
            <v>U5945.0</v>
          </cell>
          <cell r="M950">
            <v>1075181.96</v>
          </cell>
          <cell r="U950" t="str">
            <v>3-WIRE O/H POWER</v>
          </cell>
          <cell r="AF950" t="str">
            <v>OVERHEAD CABLE</v>
          </cell>
          <cell r="AL950" t="str">
            <v>OC</v>
          </cell>
          <cell r="CA950" t="str">
            <v>01-13283-M002-PT130101</v>
          </cell>
        </row>
        <row r="951">
          <cell r="L951" t="str">
            <v>U5946.0</v>
          </cell>
          <cell r="M951">
            <v>1075185.6100000001</v>
          </cell>
          <cell r="U951" t="str">
            <v>1-WIRE O/H POWER</v>
          </cell>
          <cell r="AF951" t="str">
            <v>OVERHEAD CABLE</v>
          </cell>
          <cell r="AL951" t="str">
            <v>OC</v>
          </cell>
          <cell r="CA951" t="str">
            <v>01-13283-M002-PT130101</v>
          </cell>
        </row>
        <row r="952">
          <cell r="L952" t="str">
            <v>U7334.0</v>
          </cell>
          <cell r="M952">
            <v>1075202.46</v>
          </cell>
          <cell r="U952" t="str">
            <v>PRIVATE BURIED CABLE</v>
          </cell>
          <cell r="AL952" t="str">
            <v>UE</v>
          </cell>
          <cell r="CA952" t="str">
            <v>01-13283-M002-PT630001</v>
          </cell>
        </row>
        <row r="953">
          <cell r="L953" t="str">
            <v>T5036.0</v>
          </cell>
          <cell r="M953">
            <v>1075250.3</v>
          </cell>
          <cell r="U953" t="str">
            <v>PRIVATE ROAD</v>
          </cell>
          <cell r="AF953" t="str">
            <v>ROAD</v>
          </cell>
          <cell r="AL953" t="str">
            <v>RD</v>
          </cell>
          <cell r="CA953" t="str">
            <v>01-13283-M002-PT640001</v>
          </cell>
        </row>
        <row r="954">
          <cell r="L954" t="str">
            <v>U4251.2</v>
          </cell>
          <cell r="M954">
            <v>1075393.1599999999</v>
          </cell>
          <cell r="U954" t="str">
            <v>BC HYDRO O/H DISTRIBUTION</v>
          </cell>
          <cell r="AF954" t="str">
            <v>DISTRIBUTION</v>
          </cell>
          <cell r="AL954" t="str">
            <v>OE</v>
          </cell>
          <cell r="CA954" t="str">
            <v>01-13283-M002-XH0345001</v>
          </cell>
        </row>
        <row r="955">
          <cell r="L955" t="str">
            <v>U4583.0</v>
          </cell>
          <cell r="M955">
            <v>1075393.1599999999</v>
          </cell>
          <cell r="U955" t="str">
            <v>TELUS O/H COMMUNICATIONS CABLE</v>
          </cell>
          <cell r="AF955" t="str">
            <v>O/H COMMUNICATIONS CABLE</v>
          </cell>
          <cell r="AL955" t="str">
            <v>OC</v>
          </cell>
          <cell r="CA955" t="str">
            <v>01-13283-M002-XH0345001</v>
          </cell>
        </row>
        <row r="956">
          <cell r="L956" t="str">
            <v>U7117.0</v>
          </cell>
          <cell r="M956">
            <v>1075393.3400000001</v>
          </cell>
          <cell r="U956" t="str">
            <v>SHAW O/H COMMUNICATION CABLE</v>
          </cell>
          <cell r="AL956" t="str">
            <v>OC</v>
          </cell>
          <cell r="CA956" t="str">
            <v>01-13283-M002-XH0345001</v>
          </cell>
        </row>
        <row r="957">
          <cell r="L957" t="str">
            <v>T4173.2</v>
          </cell>
          <cell r="M957">
            <v>1075415.67</v>
          </cell>
          <cell r="U957" t="str">
            <v>BRIDAL FALLS RD</v>
          </cell>
          <cell r="AF957" t="str">
            <v>LKI Segment: 540</v>
          </cell>
          <cell r="AL957" t="str">
            <v>RD</v>
          </cell>
          <cell r="CA957" t="str">
            <v>01-13283-M002-XH0345001</v>
          </cell>
        </row>
        <row r="958">
          <cell r="L958" t="str">
            <v>T4174.2</v>
          </cell>
          <cell r="M958">
            <v>1075545.55</v>
          </cell>
          <cell r="U958" t="str">
            <v>BRIDAL FALLS RD</v>
          </cell>
          <cell r="AF958" t="str">
            <v>LKI Segment: 540</v>
          </cell>
          <cell r="AL958" t="str">
            <v>RD</v>
          </cell>
          <cell r="CA958" t="str">
            <v>01-13283-M002-XH0345301</v>
          </cell>
        </row>
        <row r="959">
          <cell r="L959" t="str">
            <v>W1739.4</v>
          </cell>
          <cell r="M959">
            <v>1075578.99</v>
          </cell>
          <cell r="U959" t="str">
            <v>UNNAMED CHANNEL (BC-704)</v>
          </cell>
          <cell r="AF959" t="str">
            <v>S6</v>
          </cell>
          <cell r="AL959" t="str">
            <v>WC</v>
          </cell>
          <cell r="BY959" t="str">
            <v>Isolation if water present</v>
          </cell>
          <cell r="CA959" t="str">
            <v>01-13283-M002-XH0345301</v>
          </cell>
        </row>
        <row r="960">
          <cell r="L960" t="str">
            <v>T4175.2</v>
          </cell>
          <cell r="M960">
            <v>1075680.92</v>
          </cell>
          <cell r="U960" t="str">
            <v>BRIDAL FALLS RD</v>
          </cell>
          <cell r="AF960" t="str">
            <v>LKI Segment: 540</v>
          </cell>
          <cell r="AL960" t="str">
            <v>RD</v>
          </cell>
          <cell r="CA960" t="str">
            <v>01-13283-M002-XH0345501</v>
          </cell>
        </row>
        <row r="961">
          <cell r="L961" t="str">
            <v>U7118.0</v>
          </cell>
          <cell r="M961">
            <v>1075703.53</v>
          </cell>
          <cell r="U961" t="str">
            <v>SHAW O/H COMMUNICATION CABLE</v>
          </cell>
          <cell r="AL961" t="str">
            <v>OC</v>
          </cell>
          <cell r="CA961" t="str">
            <v>01-13283-M002-XH0345501</v>
          </cell>
        </row>
        <row r="962">
          <cell r="L962" t="str">
            <v>U4584.0</v>
          </cell>
          <cell r="M962">
            <v>1075703.6399999999</v>
          </cell>
          <cell r="U962" t="str">
            <v>TELUS O/H COMMUNICATIONS CABLE</v>
          </cell>
          <cell r="AF962" t="str">
            <v>O/H COMMUNICATIONS CABLE</v>
          </cell>
          <cell r="AL962" t="str">
            <v>OC</v>
          </cell>
          <cell r="CA962" t="str">
            <v>01-13283-M002-XH0345501</v>
          </cell>
        </row>
        <row r="963">
          <cell r="L963" t="str">
            <v>U4252.2</v>
          </cell>
          <cell r="M963">
            <v>1075703.6399999999</v>
          </cell>
          <cell r="U963" t="str">
            <v>BC HYDRO O/H DISTRIBUTION</v>
          </cell>
          <cell r="AF963" t="str">
            <v>DISTRIBUTION</v>
          </cell>
          <cell r="AL963" t="str">
            <v>OE</v>
          </cell>
          <cell r="CA963" t="str">
            <v>01-13283-M002-XH0345501</v>
          </cell>
        </row>
        <row r="964">
          <cell r="L964" t="str">
            <v>P7069.0</v>
          </cell>
          <cell r="M964">
            <v>1075861.4099999999</v>
          </cell>
          <cell r="U964" t="str">
            <v>PVC HOSE</v>
          </cell>
          <cell r="AL964" t="str">
            <v>UN</v>
          </cell>
          <cell r="CA964" t="str">
            <v>01-13283-M002-PT620001</v>
          </cell>
        </row>
        <row r="965">
          <cell r="L965" t="str">
            <v>U5219.0</v>
          </cell>
          <cell r="M965">
            <v>1075873.31</v>
          </cell>
          <cell r="U965" t="str">
            <v>TMPL BURIED CATHODIC CABLE (TO BE REMOVED)</v>
          </cell>
          <cell r="AF965" t="str">
            <v>BURIED CATHODIC CABLE (TO BE REMOVED)</v>
          </cell>
          <cell r="AL965" t="str">
            <v>UE</v>
          </cell>
          <cell r="CA965" t="str">
            <v>01-13283-M002-PT630001</v>
          </cell>
        </row>
        <row r="966">
          <cell r="L966" t="str">
            <v>T4916.0</v>
          </cell>
          <cell r="M966">
            <v>1075878.04</v>
          </cell>
          <cell r="U966" t="str">
            <v>ROAD</v>
          </cell>
          <cell r="AF966" t="str">
            <v>ROAD</v>
          </cell>
          <cell r="AL966" t="str">
            <v>RD</v>
          </cell>
          <cell r="CA966" t="str">
            <v>01-13283-M002-PT640001</v>
          </cell>
        </row>
        <row r="967">
          <cell r="L967" t="str">
            <v>P4143.0</v>
          </cell>
          <cell r="M967">
            <v>1075884.06</v>
          </cell>
          <cell r="U967" t="str">
            <v>TMPL NPS 24 OIL PIPE</v>
          </cell>
          <cell r="AF967" t="str">
            <v>NPS 24 OIL PIPE</v>
          </cell>
          <cell r="AL967" t="str">
            <v>OL</v>
          </cell>
          <cell r="CA967" t="str">
            <v>01-13283-M002-PT620001</v>
          </cell>
        </row>
      </sheetData>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V1"/>
      <sheetName val="~ENV2"/>
      <sheetName val="Bends"/>
      <sheetName val="~Induction Bends"/>
      <sheetName val="~MLBV"/>
      <sheetName val="~Topsoil"/>
      <sheetName val="Crossing Lookup"/>
      <sheetName val="IB Lookup"/>
      <sheetName val="~Crossings"/>
      <sheetName val="~DOC"/>
      <sheetName val="~Diversion Berm"/>
      <sheetName val="~MOTI"/>
      <sheetName val="`~MLARD"/>
      <sheetName val="S5A"/>
      <sheetName val="`DOC"/>
      <sheetName val="`MISC"/>
      <sheetName val="`TOPSOIL"/>
    </sheetNames>
    <sheetDataSet>
      <sheetData sheetId="0"/>
      <sheetData sheetId="1"/>
      <sheetData sheetId="2"/>
      <sheetData sheetId="3">
        <row r="2">
          <cell r="P2">
            <v>2221</v>
          </cell>
          <cell r="R2" t="str">
            <v>HORIZONTAL INDUCTION BEND</v>
          </cell>
        </row>
        <row r="3">
          <cell r="P3">
            <v>2222</v>
          </cell>
          <cell r="R3" t="str">
            <v>HORIZONTAL INDUCTION BEND</v>
          </cell>
        </row>
        <row r="4">
          <cell r="P4">
            <v>2223</v>
          </cell>
          <cell r="R4" t="str">
            <v>HORIZONTAL INDUCTION BEND</v>
          </cell>
        </row>
        <row r="5">
          <cell r="P5">
            <v>2224</v>
          </cell>
          <cell r="R5" t="str">
            <v>HORIZONTAL INDUCTION BEND</v>
          </cell>
        </row>
        <row r="6">
          <cell r="P6">
            <v>2432</v>
          </cell>
          <cell r="R6" t="str">
            <v>VERTICAL INDUCTION BEND (FIELD_FIT)</v>
          </cell>
        </row>
        <row r="7">
          <cell r="P7">
            <v>2382</v>
          </cell>
          <cell r="R7" t="str">
            <v>VERTICAL INDUCTION BEND (FIELD_FIT)</v>
          </cell>
        </row>
        <row r="8">
          <cell r="P8">
            <v>2383</v>
          </cell>
          <cell r="R8" t="str">
            <v>VERTICAL INDUCTION BEND (FIELD_FIT)</v>
          </cell>
        </row>
        <row r="9">
          <cell r="P9">
            <v>2225</v>
          </cell>
          <cell r="R9" t="str">
            <v>HORIZONTAL INDUCTION BEND</v>
          </cell>
        </row>
        <row r="10">
          <cell r="P10">
            <v>2401</v>
          </cell>
          <cell r="R10" t="str">
            <v>VERTICAL INDUCTION BEND (FIELD_FIT)</v>
          </cell>
        </row>
        <row r="11">
          <cell r="P11">
            <v>2402</v>
          </cell>
          <cell r="R11" t="str">
            <v>VERTICAL INDUCTION BEND (FIELD_FIT)</v>
          </cell>
        </row>
        <row r="12">
          <cell r="P12">
            <v>2226</v>
          </cell>
          <cell r="R12" t="str">
            <v>HORIZONTAL INDUCTION BEND</v>
          </cell>
        </row>
        <row r="13">
          <cell r="P13">
            <v>2227</v>
          </cell>
          <cell r="R13" t="str">
            <v>HORIZONTAL INDUCTION BEND</v>
          </cell>
        </row>
        <row r="14">
          <cell r="P14">
            <v>2228</v>
          </cell>
          <cell r="R14" t="str">
            <v>HORIZONTAL INDUCTION BEND (FIELD_FIT)</v>
          </cell>
        </row>
        <row r="15">
          <cell r="P15">
            <v>2229</v>
          </cell>
          <cell r="R15" t="str">
            <v>HORIZONTAL INDUCTION BEND (FIELD_FIT)</v>
          </cell>
        </row>
        <row r="16">
          <cell r="P16">
            <v>2230</v>
          </cell>
          <cell r="R16" t="str">
            <v>HORIZONTAL INDUCTION BEND</v>
          </cell>
        </row>
        <row r="17">
          <cell r="P17">
            <v>2231</v>
          </cell>
          <cell r="R17" t="str">
            <v>HORIZONTAL INDUCTION BEND</v>
          </cell>
        </row>
        <row r="18">
          <cell r="P18">
            <v>2232</v>
          </cell>
          <cell r="R18" t="str">
            <v>HORIZONTAL INDUCTION BEND</v>
          </cell>
        </row>
        <row r="19">
          <cell r="P19">
            <v>2240</v>
          </cell>
          <cell r="R19" t="str">
            <v>HORIZONTAL INDUCTION BEND (ROLLED, FIELD_FIT)</v>
          </cell>
        </row>
        <row r="20">
          <cell r="P20">
            <v>2241</v>
          </cell>
          <cell r="R20" t="str">
            <v>HORIZONTAL INDUCTION BEND</v>
          </cell>
        </row>
        <row r="21">
          <cell r="P21">
            <v>2242</v>
          </cell>
          <cell r="R21" t="str">
            <v>HORIZONTAL INDUCTION BEND</v>
          </cell>
        </row>
        <row r="22">
          <cell r="P22">
            <v>2243</v>
          </cell>
          <cell r="R22" t="str">
            <v>VERTICAL INDUCTION BEND</v>
          </cell>
        </row>
        <row r="23">
          <cell r="P23">
            <v>2244</v>
          </cell>
          <cell r="R23" t="str">
            <v>VERTICAL INDUCTION BEND (FIELD_FIT)</v>
          </cell>
        </row>
        <row r="24">
          <cell r="P24">
            <v>2245</v>
          </cell>
          <cell r="R24" t="str">
            <v>HORIZONTAL INDUCTION BEND</v>
          </cell>
        </row>
        <row r="25">
          <cell r="P25">
            <v>2246</v>
          </cell>
          <cell r="R25" t="str">
            <v>HORIZONTAL INDUCTION BEND</v>
          </cell>
        </row>
        <row r="26">
          <cell r="P26">
            <v>2247</v>
          </cell>
          <cell r="R26" t="str">
            <v>VERTICAL INDUCTION BEND (FIELD_FIT)</v>
          </cell>
        </row>
        <row r="27">
          <cell r="P27">
            <v>2248</v>
          </cell>
          <cell r="R27" t="str">
            <v>VERTICAL INDUCTION BEND (FIELD_FIT)</v>
          </cell>
        </row>
        <row r="28">
          <cell r="P28">
            <v>2410</v>
          </cell>
          <cell r="R28" t="str">
            <v>HORIZONTAL INDUCTION BEND</v>
          </cell>
        </row>
        <row r="29">
          <cell r="P29">
            <v>2411</v>
          </cell>
          <cell r="R29" t="str">
            <v>HORIZONTAL INDUCTION BEND</v>
          </cell>
        </row>
        <row r="30">
          <cell r="P30">
            <v>2254</v>
          </cell>
          <cell r="R30" t="str">
            <v>VERTICAL INDUCTION BEND (FIELD_FIT)</v>
          </cell>
        </row>
        <row r="31">
          <cell r="P31">
            <v>2255</v>
          </cell>
          <cell r="R31" t="str">
            <v>HORIZONTAL INDUCTION BEND</v>
          </cell>
        </row>
        <row r="32">
          <cell r="P32">
            <v>2256</v>
          </cell>
          <cell r="R32" t="str">
            <v>HORIZONTAL INDUCTION BEND</v>
          </cell>
        </row>
        <row r="33">
          <cell r="P33">
            <v>2257</v>
          </cell>
          <cell r="R33" t="str">
            <v>VERTICAL INDUCTION BEND (FIELD_FIT)</v>
          </cell>
        </row>
        <row r="34">
          <cell r="P34">
            <v>2258</v>
          </cell>
          <cell r="R34" t="str">
            <v>VERTICAL INDUCTION BEND (FIELD_FIT)</v>
          </cell>
        </row>
        <row r="35">
          <cell r="P35">
            <v>2259</v>
          </cell>
          <cell r="R35" t="str">
            <v>HORIZONTAL INDUCTION BEND</v>
          </cell>
        </row>
        <row r="36">
          <cell r="P36">
            <v>2260</v>
          </cell>
          <cell r="R36" t="str">
            <v>VERTICAL INDUCTION BEND (FIELD_FIT)</v>
          </cell>
        </row>
        <row r="37">
          <cell r="P37">
            <v>2261</v>
          </cell>
          <cell r="R37" t="str">
            <v>HORIZONTAL INDUCTION BEND</v>
          </cell>
        </row>
        <row r="38">
          <cell r="P38">
            <v>2262</v>
          </cell>
          <cell r="R38" t="str">
            <v>HORIZONTAL INDUCTION BEND</v>
          </cell>
        </row>
        <row r="39">
          <cell r="P39">
            <v>2263</v>
          </cell>
          <cell r="R39" t="str">
            <v>HORIZONTAL INDUCTION BEND</v>
          </cell>
        </row>
        <row r="40">
          <cell r="P40">
            <v>2264</v>
          </cell>
          <cell r="R40" t="str">
            <v>VERTICAL INDUCTION BEND (FIELD_FIT)</v>
          </cell>
        </row>
        <row r="41">
          <cell r="P41">
            <v>2265</v>
          </cell>
          <cell r="R41" t="str">
            <v>HORIZONTAL INDUCTION BEND</v>
          </cell>
        </row>
        <row r="42">
          <cell r="P42">
            <v>2266</v>
          </cell>
          <cell r="R42" t="str">
            <v>HORIZONTAL INDUCTION BEND</v>
          </cell>
        </row>
        <row r="43">
          <cell r="P43">
            <v>2267</v>
          </cell>
          <cell r="R43" t="str">
            <v>HORIZONTAL INDUCTION BEND</v>
          </cell>
        </row>
        <row r="44">
          <cell r="P44">
            <v>2268</v>
          </cell>
          <cell r="R44" t="str">
            <v>HORIZONTAL INDUCTION BEND</v>
          </cell>
        </row>
        <row r="45">
          <cell r="P45">
            <v>2269</v>
          </cell>
          <cell r="R45" t="str">
            <v>HORIZONTAL INDUCTION BEND</v>
          </cell>
        </row>
        <row r="46">
          <cell r="P46">
            <v>2271</v>
          </cell>
          <cell r="R46" t="str">
            <v>HORIZONTAL INDUCTION BEND</v>
          </cell>
        </row>
        <row r="47">
          <cell r="P47">
            <v>2272</v>
          </cell>
          <cell r="R47" t="str">
            <v>HORIZONTAL INDUCTION BEND</v>
          </cell>
        </row>
        <row r="48">
          <cell r="P48">
            <v>2273</v>
          </cell>
          <cell r="R48" t="str">
            <v>HORIZONTAL INDUCTION BEND (ROLLED, FIELD_FIT)</v>
          </cell>
        </row>
        <row r="49">
          <cell r="P49">
            <v>2386</v>
          </cell>
          <cell r="R49" t="str">
            <v>VERTICAL INDUCTION BEND</v>
          </cell>
        </row>
        <row r="50">
          <cell r="P50">
            <v>2274</v>
          </cell>
          <cell r="R50" t="str">
            <v>HORIZONTAL INDUCTION BEND (ROLLED, FIELD_FIT)</v>
          </cell>
        </row>
        <row r="51">
          <cell r="P51">
            <v>2275</v>
          </cell>
          <cell r="R51" t="str">
            <v>HORIZONTAL INDUCTION BEND (ROLLED, FIELD_FIT)</v>
          </cell>
        </row>
        <row r="52">
          <cell r="P52">
            <v>2276</v>
          </cell>
          <cell r="R52" t="str">
            <v>VERTICAL INDUCTION BEND (FIELD_FIT)</v>
          </cell>
        </row>
        <row r="53">
          <cell r="P53">
            <v>2277</v>
          </cell>
          <cell r="R53" t="str">
            <v>HORIZONTAL INDUCTION BEND</v>
          </cell>
        </row>
        <row r="54">
          <cell r="P54">
            <v>2278</v>
          </cell>
          <cell r="R54" t="str">
            <v>HORIZONTAL INDUCTION BEND</v>
          </cell>
        </row>
        <row r="55">
          <cell r="P55">
            <v>2279</v>
          </cell>
          <cell r="R55" t="str">
            <v>HORIZONTAL INDUCTION BEND (ROLLED, FIELD_FIT)</v>
          </cell>
        </row>
        <row r="56">
          <cell r="P56">
            <v>2281</v>
          </cell>
          <cell r="R56" t="str">
            <v>HORIZONTAL INDUCTION BEND</v>
          </cell>
        </row>
        <row r="57">
          <cell r="P57">
            <v>2282</v>
          </cell>
          <cell r="R57" t="str">
            <v>HORIZONTAL INDUCTION BEND</v>
          </cell>
        </row>
        <row r="58">
          <cell r="P58">
            <v>2283</v>
          </cell>
          <cell r="R58" t="str">
            <v>HORIZONTAL INDUCTION BEND</v>
          </cell>
        </row>
        <row r="59">
          <cell r="P59">
            <v>2284</v>
          </cell>
          <cell r="R59" t="str">
            <v>HORIZONTAL INDUCTION BEND</v>
          </cell>
        </row>
        <row r="60">
          <cell r="P60">
            <v>2285</v>
          </cell>
          <cell r="R60" t="str">
            <v>HORIZONTAL INDUCTION BEND</v>
          </cell>
        </row>
        <row r="61">
          <cell r="P61">
            <v>2286</v>
          </cell>
          <cell r="R61" t="str">
            <v>HORIZONTAL INDUCTION BEND</v>
          </cell>
        </row>
        <row r="62">
          <cell r="P62">
            <v>2287</v>
          </cell>
          <cell r="R62" t="str">
            <v>HORIZONTAL INDUCTION BEND</v>
          </cell>
        </row>
        <row r="63">
          <cell r="P63">
            <v>2288</v>
          </cell>
          <cell r="R63" t="str">
            <v>HORIZONTAL INDUCTION BEND</v>
          </cell>
        </row>
        <row r="64">
          <cell r="P64">
            <v>2289</v>
          </cell>
          <cell r="R64" t="str">
            <v>HORIZONTAL INDUCTION BEND</v>
          </cell>
        </row>
        <row r="65">
          <cell r="P65">
            <v>2290</v>
          </cell>
          <cell r="R65" t="str">
            <v>HORIZONTAL INDUCTION BEND</v>
          </cell>
        </row>
        <row r="66">
          <cell r="P66">
            <v>2291</v>
          </cell>
          <cell r="R66" t="str">
            <v>HORIZONTAL INDUCTION BEND</v>
          </cell>
        </row>
        <row r="67">
          <cell r="P67">
            <v>2292</v>
          </cell>
          <cell r="R67" t="str">
            <v>HORIZONTAL INDUCTION BEND</v>
          </cell>
        </row>
        <row r="68">
          <cell r="P68">
            <v>2293</v>
          </cell>
          <cell r="R68" t="str">
            <v>VERTICAL INDUCTION BEND (FIELD_FIT)</v>
          </cell>
        </row>
        <row r="69">
          <cell r="P69">
            <v>2294</v>
          </cell>
          <cell r="R69" t="str">
            <v>HORIZONTAL INDUCTION BEND</v>
          </cell>
        </row>
        <row r="70">
          <cell r="P70">
            <v>2295</v>
          </cell>
          <cell r="R70" t="str">
            <v>HORIZONTAL INDUCTION BEND</v>
          </cell>
        </row>
        <row r="71">
          <cell r="P71">
            <v>2296</v>
          </cell>
          <cell r="R71" t="str">
            <v>VERTICAL INDUCTION BEND (FIELD_FIT)</v>
          </cell>
        </row>
        <row r="72">
          <cell r="P72">
            <v>2297</v>
          </cell>
          <cell r="R72" t="str">
            <v>VERTICAL INDUCTION BEND (FIELD_FIT)</v>
          </cell>
        </row>
        <row r="73">
          <cell r="P73">
            <v>2298</v>
          </cell>
          <cell r="R73" t="str">
            <v>HORIZONTAL INDUCTION BEND</v>
          </cell>
        </row>
        <row r="74">
          <cell r="P74">
            <v>2299</v>
          </cell>
          <cell r="R74" t="str">
            <v>VERTICAL INDUCTION BEND (FIELD_FIT)</v>
          </cell>
        </row>
        <row r="75">
          <cell r="P75">
            <v>2300</v>
          </cell>
          <cell r="R75" t="str">
            <v>VERTICAL INDUCTION BEND (FIELD_FIT)</v>
          </cell>
        </row>
        <row r="76">
          <cell r="P76">
            <v>2301</v>
          </cell>
          <cell r="R76" t="str">
            <v>HORIZONTAL INDUCTION BEND</v>
          </cell>
        </row>
        <row r="77">
          <cell r="P77">
            <v>2302</v>
          </cell>
          <cell r="R77" t="str">
            <v>HORIZONTAL INDUCTION BEND</v>
          </cell>
        </row>
        <row r="78">
          <cell r="P78">
            <v>2303</v>
          </cell>
          <cell r="R78" t="str">
            <v>HORIZONTAL INDUCTION BEND</v>
          </cell>
        </row>
        <row r="79">
          <cell r="P79">
            <v>2304</v>
          </cell>
          <cell r="R79" t="str">
            <v>HORIZONTAL INDUCTION BEND</v>
          </cell>
        </row>
        <row r="80">
          <cell r="P80">
            <v>2305</v>
          </cell>
          <cell r="R80" t="str">
            <v>HORIZONTAL INDUCTION BEND</v>
          </cell>
        </row>
        <row r="81">
          <cell r="P81">
            <v>2306</v>
          </cell>
          <cell r="R81" t="str">
            <v>HORIZONTAL INDUCTION BEND</v>
          </cell>
        </row>
        <row r="82">
          <cell r="P82">
            <v>2307</v>
          </cell>
          <cell r="R82" t="str">
            <v>HORIZONTAL INDUCTION BEND</v>
          </cell>
        </row>
        <row r="83">
          <cell r="P83">
            <v>2417</v>
          </cell>
          <cell r="R83" t="str">
            <v>HORIZONTAL INDUCTION BEND</v>
          </cell>
        </row>
        <row r="84">
          <cell r="P84">
            <v>2310</v>
          </cell>
          <cell r="R84" t="str">
            <v>HORIZONTAL INDUCTION BEND</v>
          </cell>
        </row>
        <row r="85">
          <cell r="P85">
            <v>2311</v>
          </cell>
          <cell r="R85" t="str">
            <v>HORIZONTAL INDUCTION BEND</v>
          </cell>
        </row>
        <row r="86">
          <cell r="P86">
            <v>2312</v>
          </cell>
          <cell r="R86" t="str">
            <v>HORIZONTAL INDUCTION BEND (ROLLED, FIELD_FIT)</v>
          </cell>
        </row>
        <row r="87">
          <cell r="P87">
            <v>2313</v>
          </cell>
          <cell r="R87" t="str">
            <v>HORIZONTAL INDUCTION BEND</v>
          </cell>
        </row>
        <row r="88">
          <cell r="P88">
            <v>2314</v>
          </cell>
          <cell r="R88" t="str">
            <v>HORIZONTAL INDUCTION BEND</v>
          </cell>
        </row>
        <row r="89">
          <cell r="P89">
            <v>2315</v>
          </cell>
          <cell r="R89" t="str">
            <v>HORIZONTAL INDUCTION BEND</v>
          </cell>
        </row>
        <row r="90">
          <cell r="P90">
            <v>2316</v>
          </cell>
          <cell r="R90" t="str">
            <v>HORIZONTAL INDUCTION BEND</v>
          </cell>
        </row>
        <row r="91">
          <cell r="P91">
            <v>2317</v>
          </cell>
          <cell r="R91" t="str">
            <v>HORIZONTAL INDUCTION BEND</v>
          </cell>
        </row>
        <row r="92">
          <cell r="P92">
            <v>2318</v>
          </cell>
          <cell r="R92" t="str">
            <v>HORIZONTAL INDUCTION BEND</v>
          </cell>
        </row>
        <row r="93">
          <cell r="P93">
            <v>2430</v>
          </cell>
          <cell r="R93" t="str">
            <v>VERTICAL INDUCTION BEND (FIELD_FIT)</v>
          </cell>
        </row>
        <row r="94">
          <cell r="P94">
            <v>2431</v>
          </cell>
          <cell r="R94" t="str">
            <v>HORIZONTAL INDUCTION BEND (ROLLED, FIELD_FIT)</v>
          </cell>
        </row>
        <row r="95">
          <cell r="P95">
            <v>2319</v>
          </cell>
          <cell r="R95" t="str">
            <v>HORIZONTAL INDUCTION BEND</v>
          </cell>
        </row>
        <row r="96">
          <cell r="P96">
            <v>2320</v>
          </cell>
          <cell r="R96" t="str">
            <v>HORIZONTAL INDUCTION BEND</v>
          </cell>
        </row>
        <row r="97">
          <cell r="P97">
            <v>2321</v>
          </cell>
          <cell r="R97" t="str">
            <v>HORIZONTAL INDUCTION BEND</v>
          </cell>
        </row>
        <row r="98">
          <cell r="P98">
            <v>2322</v>
          </cell>
          <cell r="R98" t="str">
            <v>HORIZONTAL INDUCTION BEND</v>
          </cell>
        </row>
        <row r="99">
          <cell r="P99">
            <v>2323</v>
          </cell>
          <cell r="R99" t="str">
            <v>HORIZONTAL INDUCTION BEND</v>
          </cell>
        </row>
        <row r="100">
          <cell r="P100">
            <v>2324</v>
          </cell>
          <cell r="R100" t="str">
            <v>HORIZONTAL INDUCTION BEND</v>
          </cell>
        </row>
        <row r="101">
          <cell r="P101">
            <v>2325</v>
          </cell>
          <cell r="R101" t="str">
            <v>HORIZONTAL INDUCTION BEND</v>
          </cell>
        </row>
        <row r="102">
          <cell r="P102">
            <v>2387</v>
          </cell>
          <cell r="R102" t="str">
            <v>HORIZONTAL INDUCTION BEND (FIELD_FIT)</v>
          </cell>
        </row>
        <row r="103">
          <cell r="P103">
            <v>2388</v>
          </cell>
          <cell r="R103" t="str">
            <v>HORIZONTAL INDUCTION BEND (FIELD_FIT)</v>
          </cell>
        </row>
        <row r="104">
          <cell r="P104">
            <v>2326</v>
          </cell>
          <cell r="R104" t="str">
            <v>HORIZONTAL INDUCTION BEND</v>
          </cell>
        </row>
        <row r="105">
          <cell r="P105">
            <v>2327</v>
          </cell>
          <cell r="R105" t="str">
            <v>HORIZONTAL INDUCTION BEND</v>
          </cell>
        </row>
        <row r="106">
          <cell r="P106">
            <v>2418</v>
          </cell>
          <cell r="R106" t="str">
            <v>HORIZONTAL INDUCTION BEND</v>
          </cell>
        </row>
        <row r="107">
          <cell r="P107">
            <v>2419</v>
          </cell>
          <cell r="R107" t="str">
            <v>HORIZONTAL INDUCTION BEND</v>
          </cell>
        </row>
        <row r="108">
          <cell r="P108">
            <v>2420</v>
          </cell>
          <cell r="R108" t="str">
            <v>HORIZONTAL INDUCTION BEND</v>
          </cell>
        </row>
        <row r="109">
          <cell r="P109">
            <v>2421</v>
          </cell>
          <cell r="R109" t="str">
            <v>HORIZONTAL INDUCTION BEND</v>
          </cell>
        </row>
        <row r="110">
          <cell r="P110">
            <v>2422</v>
          </cell>
          <cell r="R110" t="str">
            <v>HORIZONTAL INDUCTION BEND</v>
          </cell>
        </row>
        <row r="111">
          <cell r="P111">
            <v>2328</v>
          </cell>
          <cell r="R111" t="str">
            <v>HORIZONTAL INDUCTION BEND</v>
          </cell>
        </row>
        <row r="112">
          <cell r="P112">
            <v>2329</v>
          </cell>
          <cell r="R112" t="str">
            <v>HORIZONTAL INDUCTION BEND</v>
          </cell>
        </row>
        <row r="113">
          <cell r="P113">
            <v>2330</v>
          </cell>
          <cell r="R113" t="str">
            <v>HORIZONTAL INDUCTION BEND</v>
          </cell>
        </row>
        <row r="114">
          <cell r="P114">
            <v>2389</v>
          </cell>
          <cell r="R114" t="str">
            <v>VERTICAL INDUCTION BEND</v>
          </cell>
        </row>
        <row r="115">
          <cell r="P115">
            <v>2390</v>
          </cell>
          <cell r="R115" t="str">
            <v>VERTICAL INDUCTION BEND</v>
          </cell>
        </row>
        <row r="116">
          <cell r="P116">
            <v>2332</v>
          </cell>
          <cell r="R116" t="str">
            <v>HORIZONTAL INDUCTION BEND</v>
          </cell>
        </row>
        <row r="117">
          <cell r="P117">
            <v>2333</v>
          </cell>
          <cell r="R117" t="str">
            <v>HORIZONTAL INDUCTION BEND</v>
          </cell>
        </row>
        <row r="118">
          <cell r="P118">
            <v>2335</v>
          </cell>
          <cell r="R118" t="str">
            <v>HORIZONTAL INDUCTION BEND</v>
          </cell>
        </row>
        <row r="119">
          <cell r="P119">
            <v>2336</v>
          </cell>
          <cell r="R119" t="str">
            <v>HORIZONTAL INDUCTION BEND</v>
          </cell>
        </row>
        <row r="120">
          <cell r="P120">
            <v>2337</v>
          </cell>
          <cell r="R120" t="str">
            <v>HORIZONTAL INDUCTION BEND</v>
          </cell>
        </row>
        <row r="121">
          <cell r="P121">
            <v>2338</v>
          </cell>
          <cell r="R121" t="str">
            <v>HORIZONTAL INDUCTION BEND</v>
          </cell>
        </row>
        <row r="122">
          <cell r="P122">
            <v>2339</v>
          </cell>
          <cell r="R122" t="str">
            <v>HORIZONTAL INDUCTION BEND</v>
          </cell>
        </row>
        <row r="123">
          <cell r="P123">
            <v>2423</v>
          </cell>
          <cell r="R123" t="str">
            <v>HORIZONTAL INDUCTION BEND</v>
          </cell>
        </row>
        <row r="124">
          <cell r="P124">
            <v>2424</v>
          </cell>
          <cell r="R124" t="str">
            <v>HORIZONTAL INDUCTION BEND</v>
          </cell>
        </row>
        <row r="125">
          <cell r="P125">
            <v>2425</v>
          </cell>
          <cell r="R125" t="str">
            <v>HORIZONTAL INDUCTION BEND</v>
          </cell>
        </row>
        <row r="126">
          <cell r="P126">
            <v>2344</v>
          </cell>
          <cell r="R126" t="str">
            <v>HORIZONTAL INDUCTION BEND</v>
          </cell>
        </row>
        <row r="127">
          <cell r="P127">
            <v>2345</v>
          </cell>
          <cell r="R127" t="str">
            <v>HORIZONTAL INDUCTION BEND</v>
          </cell>
        </row>
        <row r="128">
          <cell r="P128">
            <v>2426</v>
          </cell>
          <cell r="R128" t="str">
            <v>HORIZONTAL INDUCTION BEND</v>
          </cell>
        </row>
        <row r="129">
          <cell r="P129">
            <v>2427</v>
          </cell>
          <cell r="R129" t="str">
            <v>HORIZONTAL INDUCTION BEND</v>
          </cell>
        </row>
        <row r="130">
          <cell r="P130">
            <v>2349</v>
          </cell>
          <cell r="R130" t="str">
            <v>HORIZONTAL INDUCTION BEND (ROLLED, FIELD_FIT)</v>
          </cell>
        </row>
        <row r="131">
          <cell r="P131">
            <v>2350</v>
          </cell>
          <cell r="R131" t="str">
            <v>HORIZONTAL INDUCTION BEND (FIELD_FIT)</v>
          </cell>
        </row>
        <row r="132">
          <cell r="P132">
            <v>2351</v>
          </cell>
          <cell r="R132" t="str">
            <v>VERTICAL INDUCTION BEND (FIELD_FIT)</v>
          </cell>
        </row>
        <row r="133">
          <cell r="P133">
            <v>2352</v>
          </cell>
          <cell r="R133" t="str">
            <v>HORIZONTAL INDUCTION BEND</v>
          </cell>
        </row>
        <row r="134">
          <cell r="P134">
            <v>2353</v>
          </cell>
          <cell r="R134" t="str">
            <v>HORIZONTAL INDUCTION BEND</v>
          </cell>
        </row>
        <row r="135">
          <cell r="P135">
            <v>2354</v>
          </cell>
          <cell r="R135" t="str">
            <v>HORIZONTAL INDUCTION BEND</v>
          </cell>
        </row>
        <row r="136">
          <cell r="P136">
            <v>2355</v>
          </cell>
          <cell r="R136" t="str">
            <v>HORIZONTAL INDUCTION BEND</v>
          </cell>
        </row>
        <row r="137">
          <cell r="P137">
            <v>2356</v>
          </cell>
          <cell r="R137" t="str">
            <v>HORIZONTAL INDUCTION BEND</v>
          </cell>
        </row>
        <row r="138">
          <cell r="P138">
            <v>2357</v>
          </cell>
          <cell r="R138" t="str">
            <v>HORIZONTAL INDUCTION BEND</v>
          </cell>
        </row>
        <row r="139">
          <cell r="P139">
            <v>2359</v>
          </cell>
          <cell r="R139" t="str">
            <v>HORIZONTAL INDUCTION BEND</v>
          </cell>
        </row>
        <row r="140">
          <cell r="P140">
            <v>2360</v>
          </cell>
          <cell r="R140" t="str">
            <v>HORIZONTAL INDUCTION BEND</v>
          </cell>
        </row>
        <row r="141">
          <cell r="P141">
            <v>2361</v>
          </cell>
          <cell r="R141" t="str">
            <v>HORIZONTAL INDUCTION BEND</v>
          </cell>
        </row>
        <row r="142">
          <cell r="P142">
            <v>2362</v>
          </cell>
          <cell r="R142" t="str">
            <v>HORIZONTAL INDUCTION BEND</v>
          </cell>
        </row>
        <row r="143">
          <cell r="P143">
            <v>2363</v>
          </cell>
          <cell r="R143" t="str">
            <v>HORIZONTAL INDUCTION BEND</v>
          </cell>
        </row>
        <row r="144">
          <cell r="P144">
            <v>2364</v>
          </cell>
          <cell r="R144" t="str">
            <v>HORIZONTAL INDUCTION BEND</v>
          </cell>
        </row>
        <row r="145">
          <cell r="P145">
            <v>2365</v>
          </cell>
          <cell r="R145" t="str">
            <v>VERTICAL INDUCTION BEND (FIELD_FIT)</v>
          </cell>
        </row>
        <row r="146">
          <cell r="P146">
            <v>2366</v>
          </cell>
          <cell r="R146" t="str">
            <v>VERTICAL INDUCTION BEND (FIELD_FIT)</v>
          </cell>
        </row>
        <row r="147">
          <cell r="P147">
            <v>2367</v>
          </cell>
          <cell r="R147" t="str">
            <v>HORIZONTAL INDUCTION BEND</v>
          </cell>
        </row>
        <row r="148">
          <cell r="P148">
            <v>2368</v>
          </cell>
          <cell r="R148" t="str">
            <v>HORIZONTAL INDUCTION BEND</v>
          </cell>
        </row>
        <row r="149">
          <cell r="P149">
            <v>2391</v>
          </cell>
          <cell r="R149" t="str">
            <v>HORIZONTAL INDUCTION BEND (ROLLED, FIELD_FIT)</v>
          </cell>
        </row>
        <row r="150">
          <cell r="P150">
            <v>2392</v>
          </cell>
          <cell r="R150" t="str">
            <v>VERTICAL INDUCTION BEND (FIELD_FIT)</v>
          </cell>
        </row>
        <row r="151">
          <cell r="P151">
            <v>2393</v>
          </cell>
          <cell r="R151" t="str">
            <v>VERTICAL INDUCTION BEND (FIELD_FIT)</v>
          </cell>
        </row>
        <row r="152">
          <cell r="P152">
            <v>2394</v>
          </cell>
          <cell r="R152" t="str">
            <v>VERTICAL INDUCTION BEND (FIELD_FIT)</v>
          </cell>
        </row>
        <row r="153">
          <cell r="P153">
            <v>2369</v>
          </cell>
          <cell r="R153" t="str">
            <v>HORIZONTAL INDUCTION BEND</v>
          </cell>
        </row>
        <row r="154">
          <cell r="P154">
            <v>2395</v>
          </cell>
          <cell r="R154" t="str">
            <v>HORIZONTAL INDUCTION BEND (ROLLED, FIELD_FIT)</v>
          </cell>
        </row>
        <row r="155">
          <cell r="P155">
            <v>2396</v>
          </cell>
          <cell r="R155" t="str">
            <v>VERTICAL INDUCTION BEND (FIELD_FIT)</v>
          </cell>
        </row>
        <row r="156">
          <cell r="P156">
            <v>2370</v>
          </cell>
          <cell r="R156" t="str">
            <v>HORIZONTAL INDUCTION BEND</v>
          </cell>
        </row>
        <row r="157">
          <cell r="P157">
            <v>2371</v>
          </cell>
          <cell r="R157" t="str">
            <v>HORIZONTAL INDUCTION BEND</v>
          </cell>
        </row>
        <row r="158">
          <cell r="P158">
            <v>2372</v>
          </cell>
          <cell r="R158" t="str">
            <v>HORIZONTAL INDUCTION BEND</v>
          </cell>
        </row>
        <row r="159">
          <cell r="P159">
            <v>2373</v>
          </cell>
          <cell r="R159" t="str">
            <v>HORIZONTAL INDUCTION BEND</v>
          </cell>
        </row>
      </sheetData>
      <sheetData sheetId="4"/>
      <sheetData sheetId="5"/>
      <sheetData sheetId="6"/>
      <sheetData sheetId="7"/>
      <sheetData sheetId="8">
        <row r="2">
          <cell r="G2" t="str">
            <v>W5944.0</v>
          </cell>
        </row>
      </sheetData>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V1"/>
      <sheetName val="~ENV2"/>
      <sheetName val="Bends"/>
      <sheetName val="~Induction Bends"/>
      <sheetName val="~MLBV"/>
      <sheetName val="~Topsoil"/>
      <sheetName val="Crossing Lookup"/>
      <sheetName val="IB Lookup"/>
      <sheetName val="~Crossings"/>
      <sheetName val="~DOC"/>
      <sheetName val="~Diversion Berm"/>
      <sheetName val="~MOTI"/>
      <sheetName val="`~MLARD"/>
      <sheetName val="S5A"/>
      <sheetName val="`DOC"/>
      <sheetName val="`MISC"/>
      <sheetName val="`TOPSOIL"/>
    </sheetNames>
    <sheetDataSet>
      <sheetData sheetId="0"/>
      <sheetData sheetId="1"/>
      <sheetData sheetId="2"/>
      <sheetData sheetId="3">
        <row r="2">
          <cell r="P2">
            <v>2221</v>
          </cell>
          <cell r="R2" t="str">
            <v>HORIZONTAL INDUCTION BEND</v>
          </cell>
        </row>
        <row r="3">
          <cell r="P3">
            <v>2222</v>
          </cell>
          <cell r="R3" t="str">
            <v>HORIZONTAL INDUCTION BEND</v>
          </cell>
        </row>
        <row r="4">
          <cell r="P4">
            <v>2223</v>
          </cell>
          <cell r="R4" t="str">
            <v>HORIZONTAL INDUCTION BEND</v>
          </cell>
        </row>
        <row r="5">
          <cell r="P5">
            <v>2224</v>
          </cell>
          <cell r="R5" t="str">
            <v>HORIZONTAL INDUCTION BEND</v>
          </cell>
        </row>
        <row r="6">
          <cell r="P6">
            <v>2432</v>
          </cell>
          <cell r="R6" t="str">
            <v>VERTICAL INDUCTION BEND (FIELD_FIT)</v>
          </cell>
        </row>
        <row r="7">
          <cell r="P7">
            <v>2382</v>
          </cell>
          <cell r="R7" t="str">
            <v>VERTICAL INDUCTION BEND (FIELD_FIT)</v>
          </cell>
        </row>
        <row r="8">
          <cell r="P8">
            <v>2383</v>
          </cell>
          <cell r="R8" t="str">
            <v>VERTICAL INDUCTION BEND (FIELD_FIT)</v>
          </cell>
        </row>
        <row r="9">
          <cell r="P9">
            <v>2225</v>
          </cell>
          <cell r="R9" t="str">
            <v>HORIZONTAL INDUCTION BEND</v>
          </cell>
        </row>
        <row r="10">
          <cell r="P10">
            <v>2401</v>
          </cell>
          <cell r="R10" t="str">
            <v>VERTICAL INDUCTION BEND (FIELD_FIT)</v>
          </cell>
        </row>
        <row r="11">
          <cell r="P11">
            <v>2402</v>
          </cell>
          <cell r="R11" t="str">
            <v>VERTICAL INDUCTION BEND (FIELD_FIT)</v>
          </cell>
        </row>
        <row r="12">
          <cell r="P12">
            <v>2226</v>
          </cell>
          <cell r="R12" t="str">
            <v>HORIZONTAL INDUCTION BEND</v>
          </cell>
        </row>
        <row r="13">
          <cell r="P13">
            <v>2227</v>
          </cell>
          <cell r="R13" t="str">
            <v>HORIZONTAL INDUCTION BEND</v>
          </cell>
        </row>
        <row r="14">
          <cell r="P14">
            <v>2228</v>
          </cell>
          <cell r="R14" t="str">
            <v>HORIZONTAL INDUCTION BEND (FIELD_FIT)</v>
          </cell>
        </row>
        <row r="15">
          <cell r="P15">
            <v>2229</v>
          </cell>
          <cell r="R15" t="str">
            <v>HORIZONTAL INDUCTION BEND (FIELD_FIT)</v>
          </cell>
        </row>
        <row r="16">
          <cell r="P16">
            <v>2230</v>
          </cell>
          <cell r="R16" t="str">
            <v>HORIZONTAL INDUCTION BEND</v>
          </cell>
        </row>
        <row r="17">
          <cell r="P17">
            <v>2231</v>
          </cell>
          <cell r="R17" t="str">
            <v>HORIZONTAL INDUCTION BEND</v>
          </cell>
        </row>
        <row r="18">
          <cell r="P18">
            <v>2232</v>
          </cell>
          <cell r="R18" t="str">
            <v>HORIZONTAL INDUCTION BEND</v>
          </cell>
        </row>
        <row r="19">
          <cell r="P19">
            <v>2240</v>
          </cell>
          <cell r="R19" t="str">
            <v>HORIZONTAL INDUCTION BEND (ROLLED, FIELD_FIT)</v>
          </cell>
        </row>
        <row r="20">
          <cell r="P20">
            <v>2241</v>
          </cell>
          <cell r="R20" t="str">
            <v>HORIZONTAL INDUCTION BEND</v>
          </cell>
        </row>
        <row r="21">
          <cell r="P21">
            <v>2242</v>
          </cell>
          <cell r="R21" t="str">
            <v>HORIZONTAL INDUCTION BEND</v>
          </cell>
        </row>
        <row r="22">
          <cell r="P22">
            <v>2243</v>
          </cell>
          <cell r="R22" t="str">
            <v>VERTICAL INDUCTION BEND</v>
          </cell>
        </row>
        <row r="23">
          <cell r="P23">
            <v>2244</v>
          </cell>
          <cell r="R23" t="str">
            <v>VERTICAL INDUCTION BEND (FIELD_FIT)</v>
          </cell>
        </row>
        <row r="24">
          <cell r="P24">
            <v>2245</v>
          </cell>
          <cell r="R24" t="str">
            <v>HORIZONTAL INDUCTION BEND</v>
          </cell>
        </row>
        <row r="25">
          <cell r="P25">
            <v>2246</v>
          </cell>
          <cell r="R25" t="str">
            <v>HORIZONTAL INDUCTION BEND</v>
          </cell>
        </row>
        <row r="26">
          <cell r="P26">
            <v>2247</v>
          </cell>
          <cell r="R26" t="str">
            <v>VERTICAL INDUCTION BEND (FIELD_FIT)</v>
          </cell>
        </row>
        <row r="27">
          <cell r="P27">
            <v>2248</v>
          </cell>
          <cell r="R27" t="str">
            <v>VERTICAL INDUCTION BEND (FIELD_FIT)</v>
          </cell>
        </row>
        <row r="28">
          <cell r="P28">
            <v>2410</v>
          </cell>
          <cell r="R28" t="str">
            <v>HORIZONTAL INDUCTION BEND</v>
          </cell>
        </row>
        <row r="29">
          <cell r="P29">
            <v>2411</v>
          </cell>
          <cell r="R29" t="str">
            <v>HORIZONTAL INDUCTION BEND</v>
          </cell>
        </row>
        <row r="30">
          <cell r="P30">
            <v>2254</v>
          </cell>
          <cell r="R30" t="str">
            <v>VERTICAL INDUCTION BEND (FIELD_FIT)</v>
          </cell>
        </row>
        <row r="31">
          <cell r="P31">
            <v>2255</v>
          </cell>
          <cell r="R31" t="str">
            <v>HORIZONTAL INDUCTION BEND</v>
          </cell>
        </row>
        <row r="32">
          <cell r="P32">
            <v>2256</v>
          </cell>
          <cell r="R32" t="str">
            <v>HORIZONTAL INDUCTION BEND</v>
          </cell>
        </row>
        <row r="33">
          <cell r="P33">
            <v>2257</v>
          </cell>
          <cell r="R33" t="str">
            <v>VERTICAL INDUCTION BEND (FIELD_FIT)</v>
          </cell>
        </row>
        <row r="34">
          <cell r="P34">
            <v>2258</v>
          </cell>
          <cell r="R34" t="str">
            <v>VERTICAL INDUCTION BEND (FIELD_FIT)</v>
          </cell>
        </row>
        <row r="35">
          <cell r="P35">
            <v>2259</v>
          </cell>
          <cell r="R35" t="str">
            <v>HORIZONTAL INDUCTION BEND</v>
          </cell>
        </row>
        <row r="36">
          <cell r="P36">
            <v>2260</v>
          </cell>
          <cell r="R36" t="str">
            <v>VERTICAL INDUCTION BEND (FIELD_FIT)</v>
          </cell>
        </row>
        <row r="37">
          <cell r="P37">
            <v>2261</v>
          </cell>
          <cell r="R37" t="str">
            <v>HORIZONTAL INDUCTION BEND</v>
          </cell>
        </row>
        <row r="38">
          <cell r="P38">
            <v>2262</v>
          </cell>
          <cell r="R38" t="str">
            <v>HORIZONTAL INDUCTION BEND</v>
          </cell>
        </row>
        <row r="39">
          <cell r="P39">
            <v>2263</v>
          </cell>
          <cell r="R39" t="str">
            <v>HORIZONTAL INDUCTION BEND</v>
          </cell>
        </row>
        <row r="40">
          <cell r="P40">
            <v>2264</v>
          </cell>
          <cell r="R40" t="str">
            <v>VERTICAL INDUCTION BEND (FIELD_FIT)</v>
          </cell>
        </row>
        <row r="41">
          <cell r="P41">
            <v>2265</v>
          </cell>
          <cell r="R41" t="str">
            <v>HORIZONTAL INDUCTION BEND</v>
          </cell>
        </row>
        <row r="42">
          <cell r="P42">
            <v>2266</v>
          </cell>
          <cell r="R42" t="str">
            <v>HORIZONTAL INDUCTION BEND</v>
          </cell>
        </row>
        <row r="43">
          <cell r="P43">
            <v>2267</v>
          </cell>
          <cell r="R43" t="str">
            <v>HORIZONTAL INDUCTION BEND</v>
          </cell>
        </row>
        <row r="44">
          <cell r="P44">
            <v>2268</v>
          </cell>
          <cell r="R44" t="str">
            <v>HORIZONTAL INDUCTION BEND</v>
          </cell>
        </row>
        <row r="45">
          <cell r="P45">
            <v>2269</v>
          </cell>
          <cell r="R45" t="str">
            <v>HORIZONTAL INDUCTION BEND</v>
          </cell>
        </row>
        <row r="46">
          <cell r="P46">
            <v>2271</v>
          </cell>
          <cell r="R46" t="str">
            <v>HORIZONTAL INDUCTION BEND</v>
          </cell>
        </row>
        <row r="47">
          <cell r="P47">
            <v>2272</v>
          </cell>
          <cell r="R47" t="str">
            <v>HORIZONTAL INDUCTION BEND</v>
          </cell>
        </row>
        <row r="48">
          <cell r="P48">
            <v>2273</v>
          </cell>
          <cell r="R48" t="str">
            <v>HORIZONTAL INDUCTION BEND (ROLLED, FIELD_FIT)</v>
          </cell>
        </row>
        <row r="49">
          <cell r="P49">
            <v>2386</v>
          </cell>
          <cell r="R49" t="str">
            <v>VERTICAL INDUCTION BEND</v>
          </cell>
        </row>
        <row r="50">
          <cell r="P50">
            <v>2274</v>
          </cell>
          <cell r="R50" t="str">
            <v>HORIZONTAL INDUCTION BEND (ROLLED, FIELD_FIT)</v>
          </cell>
        </row>
        <row r="51">
          <cell r="P51">
            <v>2275</v>
          </cell>
          <cell r="R51" t="str">
            <v>HORIZONTAL INDUCTION BEND (ROLLED, FIELD_FIT)</v>
          </cell>
        </row>
        <row r="52">
          <cell r="P52">
            <v>2276</v>
          </cell>
          <cell r="R52" t="str">
            <v>VERTICAL INDUCTION BEND (FIELD_FIT)</v>
          </cell>
        </row>
        <row r="53">
          <cell r="P53">
            <v>2277</v>
          </cell>
          <cell r="R53" t="str">
            <v>HORIZONTAL INDUCTION BEND</v>
          </cell>
        </row>
        <row r="54">
          <cell r="P54">
            <v>2278</v>
          </cell>
          <cell r="R54" t="str">
            <v>HORIZONTAL INDUCTION BEND</v>
          </cell>
        </row>
        <row r="55">
          <cell r="P55">
            <v>2279</v>
          </cell>
          <cell r="R55" t="str">
            <v>HORIZONTAL INDUCTION BEND (ROLLED, FIELD_FIT)</v>
          </cell>
        </row>
        <row r="56">
          <cell r="P56">
            <v>2281</v>
          </cell>
          <cell r="R56" t="str">
            <v>HORIZONTAL INDUCTION BEND</v>
          </cell>
        </row>
        <row r="57">
          <cell r="P57">
            <v>2282</v>
          </cell>
          <cell r="R57" t="str">
            <v>HORIZONTAL INDUCTION BEND</v>
          </cell>
        </row>
        <row r="58">
          <cell r="P58">
            <v>2283</v>
          </cell>
          <cell r="R58" t="str">
            <v>HORIZONTAL INDUCTION BEND</v>
          </cell>
        </row>
        <row r="59">
          <cell r="P59">
            <v>2284</v>
          </cell>
          <cell r="R59" t="str">
            <v>HORIZONTAL INDUCTION BEND</v>
          </cell>
        </row>
        <row r="60">
          <cell r="P60">
            <v>2285</v>
          </cell>
          <cell r="R60" t="str">
            <v>HORIZONTAL INDUCTION BEND</v>
          </cell>
        </row>
        <row r="61">
          <cell r="P61">
            <v>2286</v>
          </cell>
          <cell r="R61" t="str">
            <v>HORIZONTAL INDUCTION BEND</v>
          </cell>
        </row>
        <row r="62">
          <cell r="P62">
            <v>2287</v>
          </cell>
          <cell r="R62" t="str">
            <v>HORIZONTAL INDUCTION BEND</v>
          </cell>
        </row>
        <row r="63">
          <cell r="P63">
            <v>2288</v>
          </cell>
          <cell r="R63" t="str">
            <v>HORIZONTAL INDUCTION BEND</v>
          </cell>
        </row>
        <row r="64">
          <cell r="P64">
            <v>2289</v>
          </cell>
          <cell r="R64" t="str">
            <v>HORIZONTAL INDUCTION BEND</v>
          </cell>
        </row>
        <row r="65">
          <cell r="P65">
            <v>2290</v>
          </cell>
          <cell r="R65" t="str">
            <v>HORIZONTAL INDUCTION BEND</v>
          </cell>
        </row>
        <row r="66">
          <cell r="P66">
            <v>2291</v>
          </cell>
          <cell r="R66" t="str">
            <v>HORIZONTAL INDUCTION BEND</v>
          </cell>
        </row>
        <row r="67">
          <cell r="P67">
            <v>2292</v>
          </cell>
          <cell r="R67" t="str">
            <v>HORIZONTAL INDUCTION BEND</v>
          </cell>
        </row>
        <row r="68">
          <cell r="P68">
            <v>2293</v>
          </cell>
          <cell r="R68" t="str">
            <v>VERTICAL INDUCTION BEND (FIELD_FIT)</v>
          </cell>
        </row>
        <row r="69">
          <cell r="P69">
            <v>2294</v>
          </cell>
          <cell r="R69" t="str">
            <v>HORIZONTAL INDUCTION BEND</v>
          </cell>
        </row>
        <row r="70">
          <cell r="P70">
            <v>2295</v>
          </cell>
          <cell r="R70" t="str">
            <v>HORIZONTAL INDUCTION BEND</v>
          </cell>
        </row>
        <row r="71">
          <cell r="P71">
            <v>2296</v>
          </cell>
          <cell r="R71" t="str">
            <v>VERTICAL INDUCTION BEND (FIELD_FIT)</v>
          </cell>
        </row>
        <row r="72">
          <cell r="P72">
            <v>2297</v>
          </cell>
          <cell r="R72" t="str">
            <v>VERTICAL INDUCTION BEND (FIELD_FIT)</v>
          </cell>
        </row>
        <row r="73">
          <cell r="P73">
            <v>2298</v>
          </cell>
          <cell r="R73" t="str">
            <v>HORIZONTAL INDUCTION BEND</v>
          </cell>
        </row>
        <row r="74">
          <cell r="P74">
            <v>2299</v>
          </cell>
          <cell r="R74" t="str">
            <v>VERTICAL INDUCTION BEND (FIELD_FIT)</v>
          </cell>
        </row>
        <row r="75">
          <cell r="P75">
            <v>2300</v>
          </cell>
          <cell r="R75" t="str">
            <v>VERTICAL INDUCTION BEND (FIELD_FIT)</v>
          </cell>
        </row>
        <row r="76">
          <cell r="P76">
            <v>2301</v>
          </cell>
          <cell r="R76" t="str">
            <v>HORIZONTAL INDUCTION BEND</v>
          </cell>
        </row>
        <row r="77">
          <cell r="P77">
            <v>2302</v>
          </cell>
          <cell r="R77" t="str">
            <v>HORIZONTAL INDUCTION BEND</v>
          </cell>
        </row>
        <row r="78">
          <cell r="P78">
            <v>2303</v>
          </cell>
          <cell r="R78" t="str">
            <v>HORIZONTAL INDUCTION BEND</v>
          </cell>
        </row>
        <row r="79">
          <cell r="P79">
            <v>2304</v>
          </cell>
          <cell r="R79" t="str">
            <v>HORIZONTAL INDUCTION BEND</v>
          </cell>
        </row>
        <row r="80">
          <cell r="P80">
            <v>2305</v>
          </cell>
          <cell r="R80" t="str">
            <v>HORIZONTAL INDUCTION BEND</v>
          </cell>
        </row>
        <row r="81">
          <cell r="P81">
            <v>2306</v>
          </cell>
          <cell r="R81" t="str">
            <v>HORIZONTAL INDUCTION BEND</v>
          </cell>
        </row>
        <row r="82">
          <cell r="P82">
            <v>2307</v>
          </cell>
          <cell r="R82" t="str">
            <v>HORIZONTAL INDUCTION BEND</v>
          </cell>
        </row>
        <row r="83">
          <cell r="P83">
            <v>2417</v>
          </cell>
          <cell r="R83" t="str">
            <v>HORIZONTAL INDUCTION BEND</v>
          </cell>
        </row>
        <row r="84">
          <cell r="P84">
            <v>2310</v>
          </cell>
          <cell r="R84" t="str">
            <v>HORIZONTAL INDUCTION BEND</v>
          </cell>
        </row>
        <row r="85">
          <cell r="P85">
            <v>2311</v>
          </cell>
          <cell r="R85" t="str">
            <v>HORIZONTAL INDUCTION BEND</v>
          </cell>
        </row>
        <row r="86">
          <cell r="P86">
            <v>2312</v>
          </cell>
          <cell r="R86" t="str">
            <v>HORIZONTAL INDUCTION BEND (ROLLED, FIELD_FIT)</v>
          </cell>
        </row>
        <row r="87">
          <cell r="P87">
            <v>2313</v>
          </cell>
          <cell r="R87" t="str">
            <v>HORIZONTAL INDUCTION BEND</v>
          </cell>
        </row>
        <row r="88">
          <cell r="P88">
            <v>2314</v>
          </cell>
          <cell r="R88" t="str">
            <v>HORIZONTAL INDUCTION BEND</v>
          </cell>
        </row>
        <row r="89">
          <cell r="P89">
            <v>2315</v>
          </cell>
          <cell r="R89" t="str">
            <v>HORIZONTAL INDUCTION BEND</v>
          </cell>
        </row>
        <row r="90">
          <cell r="P90">
            <v>2316</v>
          </cell>
          <cell r="R90" t="str">
            <v>HORIZONTAL INDUCTION BEND</v>
          </cell>
        </row>
        <row r="91">
          <cell r="P91">
            <v>2317</v>
          </cell>
          <cell r="R91" t="str">
            <v>HORIZONTAL INDUCTION BEND</v>
          </cell>
        </row>
        <row r="92">
          <cell r="P92">
            <v>2318</v>
          </cell>
          <cell r="R92" t="str">
            <v>HORIZONTAL INDUCTION BEND</v>
          </cell>
        </row>
        <row r="93">
          <cell r="P93">
            <v>2430</v>
          </cell>
          <cell r="R93" t="str">
            <v>VERTICAL INDUCTION BEND (FIELD_FIT)</v>
          </cell>
        </row>
        <row r="94">
          <cell r="P94">
            <v>2431</v>
          </cell>
          <cell r="R94" t="str">
            <v>HORIZONTAL INDUCTION BEND (ROLLED, FIELD_FIT)</v>
          </cell>
        </row>
        <row r="95">
          <cell r="P95">
            <v>2319</v>
          </cell>
          <cell r="R95" t="str">
            <v>HORIZONTAL INDUCTION BEND</v>
          </cell>
        </row>
        <row r="96">
          <cell r="P96">
            <v>2320</v>
          </cell>
          <cell r="R96" t="str">
            <v>HORIZONTAL INDUCTION BEND</v>
          </cell>
        </row>
        <row r="97">
          <cell r="P97">
            <v>2321</v>
          </cell>
          <cell r="R97" t="str">
            <v>HORIZONTAL INDUCTION BEND</v>
          </cell>
        </row>
        <row r="98">
          <cell r="P98">
            <v>2322</v>
          </cell>
          <cell r="R98" t="str">
            <v>HORIZONTAL INDUCTION BEND</v>
          </cell>
        </row>
        <row r="99">
          <cell r="P99">
            <v>2323</v>
          </cell>
          <cell r="R99" t="str">
            <v>HORIZONTAL INDUCTION BEND</v>
          </cell>
        </row>
        <row r="100">
          <cell r="P100">
            <v>2324</v>
          </cell>
          <cell r="R100" t="str">
            <v>HORIZONTAL INDUCTION BEND</v>
          </cell>
        </row>
        <row r="101">
          <cell r="P101">
            <v>2325</v>
          </cell>
          <cell r="R101" t="str">
            <v>HORIZONTAL INDUCTION BEND</v>
          </cell>
        </row>
        <row r="102">
          <cell r="P102">
            <v>2387</v>
          </cell>
          <cell r="R102" t="str">
            <v>HORIZONTAL INDUCTION BEND (FIELD_FIT)</v>
          </cell>
        </row>
        <row r="103">
          <cell r="P103">
            <v>2388</v>
          </cell>
          <cell r="R103" t="str">
            <v>HORIZONTAL INDUCTION BEND (FIELD_FIT)</v>
          </cell>
        </row>
        <row r="104">
          <cell r="P104">
            <v>2326</v>
          </cell>
          <cell r="R104" t="str">
            <v>HORIZONTAL INDUCTION BEND</v>
          </cell>
        </row>
        <row r="105">
          <cell r="P105">
            <v>2327</v>
          </cell>
          <cell r="R105" t="str">
            <v>HORIZONTAL INDUCTION BEND</v>
          </cell>
        </row>
        <row r="106">
          <cell r="P106">
            <v>2418</v>
          </cell>
          <cell r="R106" t="str">
            <v>HORIZONTAL INDUCTION BEND</v>
          </cell>
        </row>
        <row r="107">
          <cell r="P107">
            <v>2419</v>
          </cell>
          <cell r="R107" t="str">
            <v>HORIZONTAL INDUCTION BEND</v>
          </cell>
        </row>
        <row r="108">
          <cell r="P108">
            <v>2420</v>
          </cell>
          <cell r="R108" t="str">
            <v>HORIZONTAL INDUCTION BEND</v>
          </cell>
        </row>
        <row r="109">
          <cell r="P109">
            <v>2421</v>
          </cell>
          <cell r="R109" t="str">
            <v>HORIZONTAL INDUCTION BEND</v>
          </cell>
        </row>
        <row r="110">
          <cell r="P110">
            <v>2422</v>
          </cell>
          <cell r="R110" t="str">
            <v>HORIZONTAL INDUCTION BEND</v>
          </cell>
        </row>
        <row r="111">
          <cell r="P111">
            <v>2328</v>
          </cell>
          <cell r="R111" t="str">
            <v>HORIZONTAL INDUCTION BEND</v>
          </cell>
        </row>
        <row r="112">
          <cell r="P112">
            <v>2329</v>
          </cell>
          <cell r="R112" t="str">
            <v>HORIZONTAL INDUCTION BEND</v>
          </cell>
        </row>
        <row r="113">
          <cell r="P113">
            <v>2330</v>
          </cell>
          <cell r="R113" t="str">
            <v>HORIZONTAL INDUCTION BEND</v>
          </cell>
        </row>
        <row r="114">
          <cell r="P114">
            <v>2389</v>
          </cell>
          <cell r="R114" t="str">
            <v>VERTICAL INDUCTION BEND</v>
          </cell>
        </row>
        <row r="115">
          <cell r="P115">
            <v>2390</v>
          </cell>
          <cell r="R115" t="str">
            <v>VERTICAL INDUCTION BEND</v>
          </cell>
        </row>
        <row r="116">
          <cell r="P116">
            <v>2332</v>
          </cell>
          <cell r="R116" t="str">
            <v>HORIZONTAL INDUCTION BEND</v>
          </cell>
        </row>
        <row r="117">
          <cell r="P117">
            <v>2333</v>
          </cell>
          <cell r="R117" t="str">
            <v>HORIZONTAL INDUCTION BEND</v>
          </cell>
        </row>
        <row r="118">
          <cell r="P118">
            <v>2335</v>
          </cell>
          <cell r="R118" t="str">
            <v>HORIZONTAL INDUCTION BEND</v>
          </cell>
        </row>
        <row r="119">
          <cell r="P119">
            <v>2336</v>
          </cell>
          <cell r="R119" t="str">
            <v>HORIZONTAL INDUCTION BEND</v>
          </cell>
        </row>
        <row r="120">
          <cell r="P120">
            <v>2337</v>
          </cell>
          <cell r="R120" t="str">
            <v>HORIZONTAL INDUCTION BEND</v>
          </cell>
        </row>
        <row r="121">
          <cell r="P121">
            <v>2338</v>
          </cell>
          <cell r="R121" t="str">
            <v>HORIZONTAL INDUCTION BEND</v>
          </cell>
        </row>
        <row r="122">
          <cell r="P122">
            <v>2339</v>
          </cell>
          <cell r="R122" t="str">
            <v>HORIZONTAL INDUCTION BEND</v>
          </cell>
        </row>
        <row r="123">
          <cell r="P123">
            <v>2423</v>
          </cell>
          <cell r="R123" t="str">
            <v>HORIZONTAL INDUCTION BEND</v>
          </cell>
        </row>
        <row r="124">
          <cell r="P124">
            <v>2424</v>
          </cell>
          <cell r="R124" t="str">
            <v>HORIZONTAL INDUCTION BEND</v>
          </cell>
        </row>
        <row r="125">
          <cell r="P125">
            <v>2425</v>
          </cell>
          <cell r="R125" t="str">
            <v>HORIZONTAL INDUCTION BEND</v>
          </cell>
        </row>
        <row r="126">
          <cell r="P126">
            <v>2344</v>
          </cell>
          <cell r="R126" t="str">
            <v>HORIZONTAL INDUCTION BEND</v>
          </cell>
        </row>
        <row r="127">
          <cell r="P127">
            <v>2345</v>
          </cell>
          <cell r="R127" t="str">
            <v>HORIZONTAL INDUCTION BEND</v>
          </cell>
        </row>
        <row r="128">
          <cell r="P128">
            <v>2426</v>
          </cell>
          <cell r="R128" t="str">
            <v>HORIZONTAL INDUCTION BEND</v>
          </cell>
        </row>
        <row r="129">
          <cell r="P129">
            <v>2427</v>
          </cell>
          <cell r="R129" t="str">
            <v>HORIZONTAL INDUCTION BEND</v>
          </cell>
        </row>
        <row r="130">
          <cell r="P130">
            <v>2349</v>
          </cell>
          <cell r="R130" t="str">
            <v>HORIZONTAL INDUCTION BEND (ROLLED, FIELD_FIT)</v>
          </cell>
        </row>
        <row r="131">
          <cell r="P131">
            <v>2350</v>
          </cell>
          <cell r="R131" t="str">
            <v>HORIZONTAL INDUCTION BEND (FIELD_FIT)</v>
          </cell>
        </row>
        <row r="132">
          <cell r="P132">
            <v>2351</v>
          </cell>
          <cell r="R132" t="str">
            <v>VERTICAL INDUCTION BEND (FIELD_FIT)</v>
          </cell>
        </row>
        <row r="133">
          <cell r="P133">
            <v>2352</v>
          </cell>
          <cell r="R133" t="str">
            <v>HORIZONTAL INDUCTION BEND</v>
          </cell>
        </row>
        <row r="134">
          <cell r="P134">
            <v>2353</v>
          </cell>
          <cell r="R134" t="str">
            <v>HORIZONTAL INDUCTION BEND</v>
          </cell>
        </row>
        <row r="135">
          <cell r="P135">
            <v>2354</v>
          </cell>
          <cell r="R135" t="str">
            <v>HORIZONTAL INDUCTION BEND</v>
          </cell>
        </row>
        <row r="136">
          <cell r="P136">
            <v>2355</v>
          </cell>
          <cell r="R136" t="str">
            <v>HORIZONTAL INDUCTION BEND</v>
          </cell>
        </row>
        <row r="137">
          <cell r="P137">
            <v>2356</v>
          </cell>
          <cell r="R137" t="str">
            <v>HORIZONTAL INDUCTION BEND</v>
          </cell>
        </row>
        <row r="138">
          <cell r="P138">
            <v>2357</v>
          </cell>
          <cell r="R138" t="str">
            <v>HORIZONTAL INDUCTION BEND</v>
          </cell>
        </row>
        <row r="139">
          <cell r="P139">
            <v>2359</v>
          </cell>
          <cell r="R139" t="str">
            <v>HORIZONTAL INDUCTION BEND</v>
          </cell>
        </row>
        <row r="140">
          <cell r="P140">
            <v>2360</v>
          </cell>
          <cell r="R140" t="str">
            <v>HORIZONTAL INDUCTION BEND</v>
          </cell>
        </row>
        <row r="141">
          <cell r="P141">
            <v>2361</v>
          </cell>
          <cell r="R141" t="str">
            <v>HORIZONTAL INDUCTION BEND</v>
          </cell>
        </row>
        <row r="142">
          <cell r="P142">
            <v>2362</v>
          </cell>
          <cell r="R142" t="str">
            <v>HORIZONTAL INDUCTION BEND</v>
          </cell>
        </row>
        <row r="143">
          <cell r="P143">
            <v>2363</v>
          </cell>
          <cell r="R143" t="str">
            <v>HORIZONTAL INDUCTION BEND</v>
          </cell>
        </row>
        <row r="144">
          <cell r="P144">
            <v>2364</v>
          </cell>
          <cell r="R144" t="str">
            <v>HORIZONTAL INDUCTION BEND</v>
          </cell>
        </row>
        <row r="145">
          <cell r="P145">
            <v>2365</v>
          </cell>
          <cell r="R145" t="str">
            <v>VERTICAL INDUCTION BEND (FIELD_FIT)</v>
          </cell>
        </row>
        <row r="146">
          <cell r="P146">
            <v>2366</v>
          </cell>
          <cell r="R146" t="str">
            <v>VERTICAL INDUCTION BEND (FIELD_FIT)</v>
          </cell>
        </row>
        <row r="147">
          <cell r="P147">
            <v>2367</v>
          </cell>
          <cell r="R147" t="str">
            <v>HORIZONTAL INDUCTION BEND</v>
          </cell>
        </row>
        <row r="148">
          <cell r="P148">
            <v>2368</v>
          </cell>
          <cell r="R148" t="str">
            <v>HORIZONTAL INDUCTION BEND</v>
          </cell>
        </row>
        <row r="149">
          <cell r="P149">
            <v>2391</v>
          </cell>
          <cell r="R149" t="str">
            <v>HORIZONTAL INDUCTION BEND (ROLLED, FIELD_FIT)</v>
          </cell>
        </row>
        <row r="150">
          <cell r="P150">
            <v>2392</v>
          </cell>
          <cell r="R150" t="str">
            <v>VERTICAL INDUCTION BEND (FIELD_FIT)</v>
          </cell>
        </row>
        <row r="151">
          <cell r="P151">
            <v>2393</v>
          </cell>
          <cell r="R151" t="str">
            <v>VERTICAL INDUCTION BEND (FIELD_FIT)</v>
          </cell>
        </row>
        <row r="152">
          <cell r="P152">
            <v>2394</v>
          </cell>
          <cell r="R152" t="str">
            <v>VERTICAL INDUCTION BEND (FIELD_FIT)</v>
          </cell>
        </row>
        <row r="153">
          <cell r="P153">
            <v>2369</v>
          </cell>
          <cell r="R153" t="str">
            <v>HORIZONTAL INDUCTION BEND</v>
          </cell>
        </row>
        <row r="154">
          <cell r="P154">
            <v>2395</v>
          </cell>
          <cell r="R154" t="str">
            <v>HORIZONTAL INDUCTION BEND (ROLLED, FIELD_FIT)</v>
          </cell>
        </row>
        <row r="155">
          <cell r="P155">
            <v>2396</v>
          </cell>
          <cell r="R155" t="str">
            <v>VERTICAL INDUCTION BEND (FIELD_FIT)</v>
          </cell>
        </row>
        <row r="156">
          <cell r="P156">
            <v>2370</v>
          </cell>
          <cell r="R156" t="str">
            <v>HORIZONTAL INDUCTION BEND</v>
          </cell>
        </row>
        <row r="157">
          <cell r="P157">
            <v>2371</v>
          </cell>
          <cell r="R157" t="str">
            <v>HORIZONTAL INDUCTION BEND</v>
          </cell>
        </row>
        <row r="158">
          <cell r="P158">
            <v>2372</v>
          </cell>
          <cell r="R158" t="str">
            <v>HORIZONTAL INDUCTION BEND</v>
          </cell>
        </row>
        <row r="159">
          <cell r="P159">
            <v>2373</v>
          </cell>
          <cell r="R159" t="str">
            <v>HORIZONTAL INDUCTION BEND</v>
          </cell>
        </row>
      </sheetData>
      <sheetData sheetId="4"/>
      <sheetData sheetId="5"/>
      <sheetData sheetId="6"/>
      <sheetData sheetId="7"/>
      <sheetData sheetId="8">
        <row r="2">
          <cell r="G2" t="str">
            <v>W5944.0</v>
          </cell>
        </row>
      </sheetData>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DFReview_Jan2017"/>
      <sheetName val="ManualEditTracking"/>
      <sheetName val="PPBOR_Filing_OLD(2016)"/>
      <sheetName val="PPBOR_Filing_NEW(2017)"/>
      <sheetName val="KMC_PPBoR FilingNEW(2017)"/>
      <sheetName val="KMC_PPBoR FilingOLD_V2"/>
      <sheetName val="KMC_PPBoR_FilingOLD_V1"/>
      <sheetName val="Sheets_MultipleParcels"/>
      <sheetName val="Vertical Scale"/>
      <sheetName val="DropDown"/>
      <sheetName val="KMC_PPBoR_Filing_(2017-02-03)"/>
    </sheetNames>
    <sheetDataSet>
      <sheetData sheetId="0"/>
      <sheetData sheetId="1"/>
      <sheetData sheetId="2"/>
      <sheetData sheetId="3"/>
      <sheetData sheetId="4"/>
      <sheetData sheetId="5"/>
      <sheetData sheetId="6"/>
      <sheetData sheetId="7"/>
      <sheetData sheetId="8"/>
      <sheetData sheetId="9">
        <row r="1">
          <cell r="A1" t="str">
            <v>Yes</v>
          </cell>
          <cell r="C1" t="str">
            <v>Ready to PDF</v>
          </cell>
        </row>
        <row r="2">
          <cell r="A2" t="str">
            <v>No</v>
          </cell>
          <cell r="C2" t="str">
            <v>In Progress</v>
          </cell>
        </row>
        <row r="3">
          <cell r="A3" t="str">
            <v>In Progress</v>
          </cell>
          <cell r="C3" t="str">
            <v>Needs Check</v>
          </cell>
        </row>
      </sheetData>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1190-1D9B-FB4A-96DB-72808C4368DE}">
  <dimension ref="A1:D16"/>
  <sheetViews>
    <sheetView workbookViewId="0">
      <selection activeCell="D32" sqref="D32"/>
    </sheetView>
  </sheetViews>
  <sheetFormatPr baseColWidth="10" defaultRowHeight="16" x14ac:dyDescent="0.2"/>
  <cols>
    <col min="1" max="1" width="5.5" style="3" customWidth="1"/>
    <col min="2" max="2" width="23.83203125" customWidth="1"/>
    <col min="3" max="3" width="13.1640625" style="3" bestFit="1" customWidth="1"/>
    <col min="4" max="4" width="13.5" style="3" bestFit="1" customWidth="1"/>
  </cols>
  <sheetData>
    <row r="1" spans="1:4" x14ac:dyDescent="0.2">
      <c r="A1" s="3" t="s">
        <v>8964</v>
      </c>
      <c r="B1" t="s">
        <v>1584</v>
      </c>
      <c r="C1" s="3" t="s">
        <v>9787</v>
      </c>
      <c r="D1" s="3" t="s">
        <v>9788</v>
      </c>
    </row>
    <row r="2" spans="1:4" x14ac:dyDescent="0.2">
      <c r="A2" s="3">
        <v>1</v>
      </c>
      <c r="B2" t="s">
        <v>9790</v>
      </c>
      <c r="C2" s="3">
        <v>7</v>
      </c>
    </row>
    <row r="3" spans="1:4" x14ac:dyDescent="0.2">
      <c r="A3" s="3">
        <v>2</v>
      </c>
      <c r="B3" t="s">
        <v>8035</v>
      </c>
    </row>
    <row r="4" spans="1:4" x14ac:dyDescent="0.2">
      <c r="A4" s="3">
        <v>3</v>
      </c>
      <c r="B4" t="s">
        <v>8963</v>
      </c>
    </row>
    <row r="5" spans="1:4" x14ac:dyDescent="0.2">
      <c r="A5" s="3">
        <v>4</v>
      </c>
      <c r="B5" t="s">
        <v>8957</v>
      </c>
      <c r="C5" s="3">
        <v>1</v>
      </c>
      <c r="D5" s="3">
        <v>1</v>
      </c>
    </row>
    <row r="6" spans="1:4" x14ac:dyDescent="0.2">
      <c r="A6" s="3">
        <v>5</v>
      </c>
      <c r="B6" t="s">
        <v>8958</v>
      </c>
      <c r="C6" s="3">
        <v>3</v>
      </c>
      <c r="D6" s="3">
        <v>4</v>
      </c>
    </row>
    <row r="7" spans="1:4" x14ac:dyDescent="0.2">
      <c r="A7" s="3">
        <v>6</v>
      </c>
      <c r="B7" t="s">
        <v>8962</v>
      </c>
    </row>
    <row r="8" spans="1:4" x14ac:dyDescent="0.2">
      <c r="A8" s="3">
        <v>7</v>
      </c>
      <c r="B8" t="s">
        <v>8961</v>
      </c>
    </row>
    <row r="9" spans="1:4" x14ac:dyDescent="0.2">
      <c r="A9" s="3">
        <v>8</v>
      </c>
      <c r="B9" t="s">
        <v>9789</v>
      </c>
      <c r="D9" s="3">
        <v>3</v>
      </c>
    </row>
    <row r="10" spans="1:4" x14ac:dyDescent="0.2">
      <c r="A10" s="3">
        <v>9</v>
      </c>
      <c r="B10" t="s">
        <v>8966</v>
      </c>
      <c r="C10" s="3">
        <v>6</v>
      </c>
    </row>
    <row r="11" spans="1:4" x14ac:dyDescent="0.2">
      <c r="A11" s="3">
        <v>10</v>
      </c>
      <c r="B11" t="s">
        <v>8959</v>
      </c>
      <c r="C11" s="3">
        <v>5</v>
      </c>
      <c r="D11" s="3">
        <v>6</v>
      </c>
    </row>
    <row r="12" spans="1:4" x14ac:dyDescent="0.2">
      <c r="A12" s="3">
        <v>11</v>
      </c>
      <c r="B12" t="s">
        <v>8956</v>
      </c>
      <c r="C12" s="3">
        <v>2</v>
      </c>
      <c r="D12" s="3">
        <v>2</v>
      </c>
    </row>
    <row r="13" spans="1:4" x14ac:dyDescent="0.2">
      <c r="A13" s="3">
        <v>12</v>
      </c>
      <c r="B13" t="s">
        <v>8965</v>
      </c>
      <c r="C13" s="3">
        <v>4</v>
      </c>
      <c r="D13" s="3">
        <v>5</v>
      </c>
    </row>
    <row r="14" spans="1:4" x14ac:dyDescent="0.2">
      <c r="A14" s="3">
        <v>13</v>
      </c>
      <c r="B14" t="s">
        <v>8960</v>
      </c>
    </row>
    <row r="15" spans="1:4" x14ac:dyDescent="0.2">
      <c r="A15" s="3">
        <v>14</v>
      </c>
      <c r="B15" t="s">
        <v>9425</v>
      </c>
      <c r="C15" s="3">
        <v>5</v>
      </c>
      <c r="D15" s="3">
        <v>5</v>
      </c>
    </row>
    <row r="16" spans="1:4" x14ac:dyDescent="0.2">
      <c r="A16" s="3">
        <v>15</v>
      </c>
      <c r="B16" t="s">
        <v>9814</v>
      </c>
    </row>
  </sheetData>
  <sortState xmlns:xlrd2="http://schemas.microsoft.com/office/spreadsheetml/2017/richdata2" ref="B2:B38">
    <sortCondition ref="B2:B3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1313C-4CBF-0B4B-8418-D81FDF55B0E2}">
  <dimension ref="A1:E8"/>
  <sheetViews>
    <sheetView workbookViewId="0">
      <selection activeCell="E26" sqref="E26"/>
    </sheetView>
  </sheetViews>
  <sheetFormatPr baseColWidth="10" defaultColWidth="13.1640625" defaultRowHeight="16" x14ac:dyDescent="0.2"/>
  <cols>
    <col min="1" max="1" width="6" style="15" customWidth="1"/>
    <col min="2" max="5" width="10.1640625" style="15" customWidth="1"/>
    <col min="6" max="16384" width="13.1640625" style="15"/>
  </cols>
  <sheetData>
    <row r="1" spans="1:5" x14ac:dyDescent="0.2">
      <c r="A1" s="15" t="s">
        <v>8964</v>
      </c>
      <c r="B1" s="15" t="s">
        <v>34</v>
      </c>
      <c r="C1" s="15" t="s">
        <v>35</v>
      </c>
      <c r="D1" s="15" t="s">
        <v>36</v>
      </c>
      <c r="E1" s="15" t="s">
        <v>37</v>
      </c>
    </row>
    <row r="2" spans="1:5" x14ac:dyDescent="0.2">
      <c r="A2" s="15">
        <v>1</v>
      </c>
      <c r="B2" s="15">
        <v>7</v>
      </c>
      <c r="C2" s="15">
        <v>11</v>
      </c>
      <c r="D2" s="15">
        <v>76.522000000000006</v>
      </c>
      <c r="E2" s="15">
        <v>386.52199999999999</v>
      </c>
    </row>
    <row r="3" spans="1:5" x14ac:dyDescent="0.2">
      <c r="A3" s="15">
        <v>2</v>
      </c>
      <c r="B3" s="15">
        <v>11</v>
      </c>
      <c r="C3" s="15">
        <v>15</v>
      </c>
      <c r="D3" s="15">
        <v>76.522000000000006</v>
      </c>
      <c r="E3" s="15">
        <v>386.52199999999999</v>
      </c>
    </row>
    <row r="4" spans="1:5" x14ac:dyDescent="0.2">
      <c r="A4" s="15">
        <v>3</v>
      </c>
      <c r="B4" s="15">
        <v>15</v>
      </c>
      <c r="C4" s="15">
        <v>19</v>
      </c>
      <c r="D4" s="15">
        <v>76.522000000000006</v>
      </c>
      <c r="E4" s="15">
        <v>386.52199999999999</v>
      </c>
    </row>
    <row r="5" spans="1:5" x14ac:dyDescent="0.2">
      <c r="A5" s="15">
        <v>4</v>
      </c>
      <c r="B5" s="15">
        <v>19</v>
      </c>
      <c r="C5" s="15">
        <v>23</v>
      </c>
      <c r="D5" s="15">
        <v>76.522000000000006</v>
      </c>
      <c r="E5" s="15">
        <v>386.52199999999999</v>
      </c>
    </row>
    <row r="6" spans="1:5" x14ac:dyDescent="0.2">
      <c r="A6" s="15">
        <v>5</v>
      </c>
      <c r="B6" s="15">
        <v>23</v>
      </c>
      <c r="C6" s="15">
        <v>27</v>
      </c>
      <c r="D6" s="15">
        <v>76.522000000000006</v>
      </c>
      <c r="E6" s="15">
        <v>386.52199999999999</v>
      </c>
    </row>
    <row r="7" spans="1:5" x14ac:dyDescent="0.2">
      <c r="A7" s="15">
        <v>6</v>
      </c>
      <c r="B7" s="15">
        <v>27</v>
      </c>
      <c r="C7" s="15">
        <v>31</v>
      </c>
      <c r="D7" s="15">
        <v>76.522000000000006</v>
      </c>
      <c r="E7" s="15">
        <v>386.52199999999999</v>
      </c>
    </row>
    <row r="8" spans="1:5" x14ac:dyDescent="0.2">
      <c r="A8" s="15">
        <v>7</v>
      </c>
      <c r="B8" s="15">
        <v>31</v>
      </c>
      <c r="C8" s="15">
        <v>35</v>
      </c>
      <c r="D8" s="15">
        <v>76.522000000000006</v>
      </c>
      <c r="E8" s="15">
        <v>386.52199999999999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D8DC2-76DE-6845-8789-3DEEEAA7CE5A}">
  <dimension ref="A1:D45"/>
  <sheetViews>
    <sheetView workbookViewId="0">
      <selection activeCell="H19" sqref="H19"/>
    </sheetView>
  </sheetViews>
  <sheetFormatPr baseColWidth="10" defaultRowHeight="16" x14ac:dyDescent="0.2"/>
  <cols>
    <col min="1" max="1" width="6.33203125" style="3" customWidth="1"/>
    <col min="2" max="2" width="16.5" style="3" customWidth="1"/>
    <col min="3" max="4" width="12.83203125" bestFit="1" customWidth="1"/>
  </cols>
  <sheetData>
    <row r="1" spans="1:4" s="29" customFormat="1" x14ac:dyDescent="0.2">
      <c r="A1" s="28" t="s">
        <v>8964</v>
      </c>
      <c r="B1" s="28" t="s">
        <v>1584</v>
      </c>
      <c r="C1" s="29" t="s">
        <v>9821</v>
      </c>
      <c r="D1" s="29" t="s">
        <v>9822</v>
      </c>
    </row>
    <row r="2" spans="1:4" x14ac:dyDescent="0.2">
      <c r="A2" s="3">
        <v>1</v>
      </c>
      <c r="B2" s="3" t="s">
        <v>78</v>
      </c>
      <c r="C2" t="s">
        <v>9436</v>
      </c>
      <c r="D2" t="s">
        <v>1589</v>
      </c>
    </row>
    <row r="3" spans="1:4" x14ac:dyDescent="0.2">
      <c r="A3" s="3">
        <v>2</v>
      </c>
      <c r="B3" s="3" t="s">
        <v>54</v>
      </c>
      <c r="C3" t="s">
        <v>1590</v>
      </c>
      <c r="D3" t="s">
        <v>1591</v>
      </c>
    </row>
    <row r="4" spans="1:4" x14ac:dyDescent="0.2">
      <c r="A4" s="3">
        <v>3</v>
      </c>
      <c r="B4" s="3" t="s">
        <v>56</v>
      </c>
      <c r="C4" t="s">
        <v>1592</v>
      </c>
      <c r="D4" t="s">
        <v>1593</v>
      </c>
    </row>
    <row r="5" spans="1:4" x14ac:dyDescent="0.2">
      <c r="A5" s="3">
        <v>4</v>
      </c>
      <c r="B5" s="3" t="s">
        <v>3</v>
      </c>
      <c r="C5" t="s">
        <v>1594</v>
      </c>
      <c r="D5" t="s">
        <v>1595</v>
      </c>
    </row>
    <row r="6" spans="1:4" x14ac:dyDescent="0.2">
      <c r="A6" s="3">
        <v>5</v>
      </c>
      <c r="B6" s="3" t="s">
        <v>0</v>
      </c>
      <c r="C6" t="s">
        <v>1596</v>
      </c>
      <c r="D6" t="s">
        <v>1597</v>
      </c>
    </row>
    <row r="7" spans="1:4" x14ac:dyDescent="0.2">
      <c r="A7" s="3">
        <v>6</v>
      </c>
      <c r="B7" s="3" t="s">
        <v>11</v>
      </c>
      <c r="C7" t="s">
        <v>1598</v>
      </c>
      <c r="D7" t="s">
        <v>1599</v>
      </c>
    </row>
    <row r="8" spans="1:4" x14ac:dyDescent="0.2">
      <c r="A8" s="3">
        <v>7</v>
      </c>
      <c r="B8" s="3" t="s">
        <v>14</v>
      </c>
      <c r="C8" t="s">
        <v>1594</v>
      </c>
      <c r="D8" t="s">
        <v>1595</v>
      </c>
    </row>
    <row r="9" spans="1:4" x14ac:dyDescent="0.2">
      <c r="A9" s="3">
        <v>8</v>
      </c>
      <c r="B9" s="3" t="s">
        <v>38</v>
      </c>
      <c r="C9" t="s">
        <v>1600</v>
      </c>
      <c r="D9" t="s">
        <v>1601</v>
      </c>
    </row>
    <row r="10" spans="1:4" x14ac:dyDescent="0.2">
      <c r="A10" s="3">
        <v>9</v>
      </c>
      <c r="B10" s="3" t="s">
        <v>848</v>
      </c>
      <c r="C10" t="s">
        <v>1603</v>
      </c>
    </row>
    <row r="11" spans="1:4" x14ac:dyDescent="0.2">
      <c r="A11" s="3">
        <v>10</v>
      </c>
      <c r="B11" s="3" t="s">
        <v>1602</v>
      </c>
      <c r="C11" t="s">
        <v>1604</v>
      </c>
      <c r="D11" t="s">
        <v>1605</v>
      </c>
    </row>
    <row r="12" spans="1:4" x14ac:dyDescent="0.2">
      <c r="A12" s="3">
        <v>11</v>
      </c>
      <c r="B12" s="3" t="s">
        <v>861</v>
      </c>
      <c r="C12" t="s">
        <v>9440</v>
      </c>
    </row>
    <row r="13" spans="1:4" x14ac:dyDescent="0.2">
      <c r="A13" s="3">
        <v>12</v>
      </c>
      <c r="B13" s="3" t="s">
        <v>1727</v>
      </c>
      <c r="C13" t="s">
        <v>9437</v>
      </c>
    </row>
    <row r="14" spans="1:4" x14ac:dyDescent="0.2">
      <c r="A14" s="3">
        <v>13</v>
      </c>
      <c r="B14" s="3" t="s">
        <v>1728</v>
      </c>
      <c r="C14" t="s">
        <v>9438</v>
      </c>
    </row>
    <row r="15" spans="1:4" x14ac:dyDescent="0.2">
      <c r="A15" s="3">
        <v>14</v>
      </c>
      <c r="B15" s="3" t="s">
        <v>1726</v>
      </c>
      <c r="C15" t="s">
        <v>9439</v>
      </c>
    </row>
    <row r="16" spans="1:4" x14ac:dyDescent="0.2">
      <c r="A16" s="3">
        <v>15</v>
      </c>
      <c r="B16" s="3" t="s">
        <v>1736</v>
      </c>
      <c r="C16" t="s">
        <v>9426</v>
      </c>
    </row>
    <row r="17" spans="1:4" x14ac:dyDescent="0.2">
      <c r="A17" s="3">
        <v>16</v>
      </c>
      <c r="B17" s="3" t="s">
        <v>1854</v>
      </c>
      <c r="C17" t="s">
        <v>1856</v>
      </c>
    </row>
    <row r="18" spans="1:4" x14ac:dyDescent="0.2">
      <c r="A18" s="3">
        <v>17</v>
      </c>
      <c r="B18" s="3" t="s">
        <v>1850</v>
      </c>
      <c r="C18" t="s">
        <v>9435</v>
      </c>
    </row>
    <row r="19" spans="1:4" x14ac:dyDescent="0.2">
      <c r="A19" s="3">
        <v>18</v>
      </c>
      <c r="B19" s="3" t="s">
        <v>1851</v>
      </c>
      <c r="C19" t="s">
        <v>9441</v>
      </c>
    </row>
    <row r="20" spans="1:4" x14ac:dyDescent="0.2">
      <c r="A20" s="3">
        <v>19</v>
      </c>
      <c r="B20" s="3" t="s">
        <v>1852</v>
      </c>
      <c r="C20" t="s">
        <v>1855</v>
      </c>
    </row>
    <row r="21" spans="1:4" x14ac:dyDescent="0.2">
      <c r="A21" s="3">
        <v>20</v>
      </c>
      <c r="B21" s="3" t="s">
        <v>1853</v>
      </c>
      <c r="C21" t="s">
        <v>9427</v>
      </c>
    </row>
    <row r="22" spans="1:4" x14ac:dyDescent="0.2">
      <c r="A22" s="3">
        <v>21</v>
      </c>
      <c r="B22" s="3" t="s">
        <v>8977</v>
      </c>
      <c r="C22" t="s">
        <v>9431</v>
      </c>
    </row>
    <row r="23" spans="1:4" x14ac:dyDescent="0.2">
      <c r="A23" s="3">
        <v>22</v>
      </c>
      <c r="B23" s="3" t="s">
        <v>1873</v>
      </c>
      <c r="C23" t="s">
        <v>9429</v>
      </c>
      <c r="D23" t="s">
        <v>9430</v>
      </c>
    </row>
    <row r="24" spans="1:4" x14ac:dyDescent="0.2">
      <c r="A24" s="3">
        <v>23</v>
      </c>
      <c r="B24" s="3" t="s">
        <v>4516</v>
      </c>
      <c r="C24" t="s">
        <v>9426</v>
      </c>
    </row>
    <row r="25" spans="1:4" x14ac:dyDescent="0.2">
      <c r="A25" s="3">
        <v>24</v>
      </c>
      <c r="B25" s="3" t="s">
        <v>5676</v>
      </c>
      <c r="C25" t="s">
        <v>9426</v>
      </c>
    </row>
    <row r="26" spans="1:4" x14ac:dyDescent="0.2">
      <c r="A26" s="3">
        <v>25</v>
      </c>
      <c r="B26" s="3" t="s">
        <v>5901</v>
      </c>
      <c r="C26" t="s">
        <v>9426</v>
      </c>
    </row>
    <row r="27" spans="1:4" x14ac:dyDescent="0.2">
      <c r="A27" s="3">
        <v>26</v>
      </c>
      <c r="B27" s="3" t="s">
        <v>4468</v>
      </c>
      <c r="C27" t="s">
        <v>8955</v>
      </c>
    </row>
    <row r="28" spans="1:4" x14ac:dyDescent="0.2">
      <c r="A28" s="3">
        <v>27</v>
      </c>
      <c r="B28" s="3" t="s">
        <v>3099</v>
      </c>
      <c r="C28" t="s">
        <v>9434</v>
      </c>
    </row>
    <row r="29" spans="1:4" x14ac:dyDescent="0.2">
      <c r="A29" s="3">
        <v>28</v>
      </c>
      <c r="B29" s="3" t="s">
        <v>3085</v>
      </c>
      <c r="C29" t="s">
        <v>9432</v>
      </c>
    </row>
    <row r="30" spans="1:4" x14ac:dyDescent="0.2">
      <c r="A30" s="3">
        <v>29</v>
      </c>
      <c r="B30" s="3" t="s">
        <v>4001</v>
      </c>
      <c r="C30" t="s">
        <v>9432</v>
      </c>
    </row>
    <row r="31" spans="1:4" x14ac:dyDescent="0.2">
      <c r="A31" s="3">
        <v>30</v>
      </c>
      <c r="B31" s="3" t="s">
        <v>3008</v>
      </c>
      <c r="C31" t="s">
        <v>9426</v>
      </c>
    </row>
    <row r="32" spans="1:4" x14ac:dyDescent="0.2">
      <c r="A32" s="3">
        <v>31</v>
      </c>
      <c r="B32" s="3" t="s">
        <v>735</v>
      </c>
      <c r="C32" t="s">
        <v>8955</v>
      </c>
    </row>
    <row r="33" spans="1:4" x14ac:dyDescent="0.2">
      <c r="A33" s="3">
        <v>32</v>
      </c>
      <c r="B33" s="3" t="s">
        <v>6204</v>
      </c>
      <c r="C33" t="s">
        <v>9428</v>
      </c>
    </row>
    <row r="34" spans="1:4" x14ac:dyDescent="0.2">
      <c r="A34" s="3">
        <v>33</v>
      </c>
      <c r="B34" s="3" t="s">
        <v>4554</v>
      </c>
      <c r="C34" t="s">
        <v>9433</v>
      </c>
    </row>
    <row r="35" spans="1:4" x14ac:dyDescent="0.2">
      <c r="A35" s="3">
        <v>34</v>
      </c>
      <c r="B35" s="3" t="s">
        <v>3401</v>
      </c>
      <c r="C35" t="s">
        <v>9433</v>
      </c>
    </row>
    <row r="36" spans="1:4" x14ac:dyDescent="0.2">
      <c r="A36" s="3">
        <v>35</v>
      </c>
      <c r="B36" s="3" t="s">
        <v>3818</v>
      </c>
      <c r="C36" t="s">
        <v>9434</v>
      </c>
    </row>
    <row r="37" spans="1:4" x14ac:dyDescent="0.2">
      <c r="A37" s="3">
        <v>36</v>
      </c>
      <c r="B37" s="3" t="s">
        <v>3054</v>
      </c>
      <c r="C37" t="s">
        <v>9432</v>
      </c>
    </row>
    <row r="38" spans="1:4" x14ac:dyDescent="0.2">
      <c r="A38" s="3">
        <v>37</v>
      </c>
      <c r="B38" s="3" t="s">
        <v>3066</v>
      </c>
      <c r="C38" t="s">
        <v>9433</v>
      </c>
    </row>
    <row r="39" spans="1:4" x14ac:dyDescent="0.2">
      <c r="A39" s="3">
        <v>38</v>
      </c>
      <c r="B39" s="3" t="s">
        <v>732</v>
      </c>
      <c r="C39" t="s">
        <v>9428</v>
      </c>
    </row>
    <row r="40" spans="1:4" x14ac:dyDescent="0.2">
      <c r="A40" s="3">
        <v>39</v>
      </c>
      <c r="B40" s="3" t="s">
        <v>3174</v>
      </c>
      <c r="C40" t="s">
        <v>9428</v>
      </c>
    </row>
    <row r="41" spans="1:4" x14ac:dyDescent="0.2">
      <c r="A41" s="3">
        <v>40</v>
      </c>
      <c r="B41" s="3" t="s">
        <v>768</v>
      </c>
      <c r="C41" t="s">
        <v>8978</v>
      </c>
    </row>
    <row r="42" spans="1:4" x14ac:dyDescent="0.2">
      <c r="A42" s="3">
        <v>41</v>
      </c>
      <c r="B42" s="3" t="s">
        <v>7879</v>
      </c>
      <c r="C42" t="s">
        <v>8979</v>
      </c>
    </row>
    <row r="43" spans="1:4" x14ac:dyDescent="0.2">
      <c r="A43" s="3">
        <v>42</v>
      </c>
      <c r="B43" s="3" t="s">
        <v>8036</v>
      </c>
      <c r="C43" t="s">
        <v>8981</v>
      </c>
      <c r="D43" t="s">
        <v>8980</v>
      </c>
    </row>
    <row r="44" spans="1:4" x14ac:dyDescent="0.2">
      <c r="A44" s="3">
        <v>43</v>
      </c>
      <c r="B44" s="3" t="s">
        <v>9414</v>
      </c>
      <c r="C44" t="s">
        <v>9424</v>
      </c>
      <c r="D44" t="s">
        <v>9423</v>
      </c>
    </row>
    <row r="45" spans="1:4" x14ac:dyDescent="0.2">
      <c r="A45" s="3">
        <v>44</v>
      </c>
      <c r="B45" s="3" t="s">
        <v>9806</v>
      </c>
      <c r="C45" t="s">
        <v>9815</v>
      </c>
      <c r="D45" t="s">
        <v>9816</v>
      </c>
    </row>
  </sheetData>
  <conditionalFormatting sqref="B1:B1048576">
    <cfRule type="duplicateValues" dxfId="0"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5CECC-1927-1547-9DD9-ED8203E6AD3F}">
  <dimension ref="A1:D19"/>
  <sheetViews>
    <sheetView workbookViewId="0">
      <selection activeCell="F6" sqref="F6"/>
    </sheetView>
  </sheetViews>
  <sheetFormatPr baseColWidth="10" defaultRowHeight="16" x14ac:dyDescent="0.2"/>
  <cols>
    <col min="1" max="1" width="6.5" style="3" customWidth="1"/>
    <col min="2" max="2" width="13.1640625" style="14" customWidth="1"/>
    <col min="3" max="3" width="14.6640625" style="13" customWidth="1"/>
    <col min="4" max="4" width="33.1640625" customWidth="1"/>
  </cols>
  <sheetData>
    <row r="1" spans="1:4" x14ac:dyDescent="0.2">
      <c r="A1" s="3" t="s">
        <v>8964</v>
      </c>
      <c r="B1" s="14" t="s">
        <v>8967</v>
      </c>
      <c r="C1" s="13" t="s">
        <v>8968</v>
      </c>
      <c r="D1" t="s">
        <v>9819</v>
      </c>
    </row>
    <row r="2" spans="1:4" x14ac:dyDescent="0.2">
      <c r="A2" s="3">
        <v>1</v>
      </c>
      <c r="B2" s="14">
        <v>8</v>
      </c>
      <c r="C2" s="13">
        <v>44529</v>
      </c>
      <c r="D2" t="s">
        <v>8969</v>
      </c>
    </row>
    <row r="3" spans="1:4" x14ac:dyDescent="0.2">
      <c r="A3" s="3">
        <v>2</v>
      </c>
      <c r="B3" s="14">
        <v>11</v>
      </c>
      <c r="C3" s="13">
        <v>44479</v>
      </c>
      <c r="D3" t="s">
        <v>8970</v>
      </c>
    </row>
    <row r="4" spans="1:4" x14ac:dyDescent="0.2">
      <c r="A4" s="3">
        <v>3</v>
      </c>
      <c r="B4" s="14">
        <v>4</v>
      </c>
      <c r="C4" s="13">
        <v>44536</v>
      </c>
      <c r="D4" t="s">
        <v>8971</v>
      </c>
    </row>
    <row r="5" spans="1:4" x14ac:dyDescent="0.2">
      <c r="A5" s="3">
        <v>4</v>
      </c>
      <c r="B5" s="14">
        <v>5</v>
      </c>
      <c r="C5" s="13">
        <v>44348</v>
      </c>
      <c r="D5" t="s">
        <v>8972</v>
      </c>
    </row>
    <row r="6" spans="1:4" x14ac:dyDescent="0.2">
      <c r="A6" s="3">
        <v>5</v>
      </c>
      <c r="B6" s="14">
        <v>12</v>
      </c>
      <c r="C6" s="13">
        <v>44662</v>
      </c>
      <c r="D6" t="s">
        <v>8973</v>
      </c>
    </row>
    <row r="7" spans="1:4" x14ac:dyDescent="0.2">
      <c r="A7" s="3">
        <v>6</v>
      </c>
      <c r="B7" s="14">
        <v>10</v>
      </c>
      <c r="C7" s="13">
        <v>44662</v>
      </c>
      <c r="D7" t="s">
        <v>8973</v>
      </c>
    </row>
    <row r="8" spans="1:4" x14ac:dyDescent="0.2">
      <c r="A8" s="3">
        <v>7</v>
      </c>
      <c r="B8" s="14">
        <v>9</v>
      </c>
      <c r="C8" s="13">
        <v>43920</v>
      </c>
      <c r="D8" t="s">
        <v>8970</v>
      </c>
    </row>
    <row r="9" spans="1:4" x14ac:dyDescent="0.2">
      <c r="A9" s="3">
        <v>8</v>
      </c>
      <c r="B9" s="14">
        <v>1</v>
      </c>
      <c r="C9" s="13">
        <v>44662</v>
      </c>
      <c r="D9" t="s">
        <v>8973</v>
      </c>
    </row>
    <row r="10" spans="1:4" x14ac:dyDescent="0.2">
      <c r="A10" s="3">
        <v>9</v>
      </c>
      <c r="B10" s="14">
        <v>13</v>
      </c>
      <c r="C10" s="13">
        <v>44662</v>
      </c>
      <c r="D10" t="s">
        <v>8973</v>
      </c>
    </row>
    <row r="11" spans="1:4" x14ac:dyDescent="0.2">
      <c r="A11" s="3">
        <v>10</v>
      </c>
      <c r="B11" s="14">
        <v>7</v>
      </c>
      <c r="C11" s="13">
        <v>44656</v>
      </c>
      <c r="D11" t="s">
        <v>8974</v>
      </c>
    </row>
    <row r="12" spans="1:4" x14ac:dyDescent="0.2">
      <c r="A12" s="3">
        <v>11</v>
      </c>
      <c r="B12" s="14">
        <v>6</v>
      </c>
      <c r="C12" s="13">
        <v>44626</v>
      </c>
      <c r="D12" t="s">
        <v>8975</v>
      </c>
    </row>
    <row r="13" spans="1:4" x14ac:dyDescent="0.2">
      <c r="A13" s="3">
        <v>12</v>
      </c>
      <c r="B13" s="14">
        <v>3</v>
      </c>
      <c r="C13" s="13">
        <v>44356</v>
      </c>
      <c r="D13" t="s">
        <v>8971</v>
      </c>
    </row>
    <row r="14" spans="1:4" x14ac:dyDescent="0.2">
      <c r="A14" s="3">
        <v>13</v>
      </c>
      <c r="B14" s="14">
        <v>2</v>
      </c>
      <c r="C14" s="13">
        <v>44531</v>
      </c>
      <c r="D14" t="s">
        <v>8976</v>
      </c>
    </row>
    <row r="15" spans="1:4" x14ac:dyDescent="0.2">
      <c r="A15" s="3">
        <v>14</v>
      </c>
      <c r="B15" s="14">
        <v>14</v>
      </c>
      <c r="C15" s="13">
        <v>44662</v>
      </c>
      <c r="D15" t="s">
        <v>8973</v>
      </c>
    </row>
    <row r="16" spans="1:4" x14ac:dyDescent="0.2">
      <c r="A16" s="3">
        <v>15</v>
      </c>
      <c r="B16" s="14">
        <v>4</v>
      </c>
      <c r="C16" s="13">
        <v>44693</v>
      </c>
      <c r="D16" t="s">
        <v>9471</v>
      </c>
    </row>
    <row r="17" spans="1:4" x14ac:dyDescent="0.2">
      <c r="A17" s="3">
        <v>16</v>
      </c>
      <c r="B17" s="14">
        <v>4</v>
      </c>
      <c r="C17" s="13">
        <v>44706</v>
      </c>
      <c r="D17" t="s">
        <v>9470</v>
      </c>
    </row>
    <row r="18" spans="1:4" x14ac:dyDescent="0.2">
      <c r="A18" s="3">
        <v>17</v>
      </c>
      <c r="B18" s="14">
        <v>8</v>
      </c>
      <c r="C18" s="13">
        <v>44693</v>
      </c>
      <c r="D18" t="s">
        <v>9786</v>
      </c>
    </row>
    <row r="19" spans="1:4" x14ac:dyDescent="0.2">
      <c r="A19" s="3">
        <v>18</v>
      </c>
      <c r="B19" s="14">
        <v>15</v>
      </c>
      <c r="C19" s="13">
        <v>42823</v>
      </c>
      <c r="D19" t="s">
        <v>9817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6D127-843D-814C-9083-4BB8E99698F8}">
  <dimension ref="A1:AB1251"/>
  <sheetViews>
    <sheetView workbookViewId="0">
      <selection activeCell="B9" sqref="B9"/>
    </sheetView>
  </sheetViews>
  <sheetFormatPr baseColWidth="10" defaultColWidth="8.83203125" defaultRowHeight="16" x14ac:dyDescent="0.2"/>
  <cols>
    <col min="1" max="2" width="12.1640625" style="1" bestFit="1" customWidth="1"/>
    <col min="3" max="3" width="6.6640625" style="1" bestFit="1" customWidth="1"/>
    <col min="5" max="5" width="10.83203125" style="1" bestFit="1" customWidth="1"/>
    <col min="6" max="6" width="5.1640625" style="1" bestFit="1" customWidth="1"/>
    <col min="7" max="7" width="15.1640625" style="1" bestFit="1" customWidth="1"/>
    <col min="8" max="8" width="41" style="1" bestFit="1" customWidth="1"/>
    <col min="9" max="9" width="4.5" style="1" bestFit="1" customWidth="1"/>
    <col min="10" max="12" width="6.6640625" style="1" customWidth="1"/>
    <col min="13" max="13" width="6.1640625" style="1" bestFit="1" customWidth="1"/>
    <col min="14" max="14" width="16.1640625" style="1" bestFit="1" customWidth="1"/>
    <col min="15" max="15" width="14.83203125" style="1" bestFit="1" customWidth="1"/>
    <col min="16" max="16" width="12" style="1" bestFit="1" customWidth="1"/>
    <col min="17" max="17" width="9.1640625" style="1" bestFit="1" customWidth="1"/>
    <col min="18" max="18" width="8.5" style="1" bestFit="1" customWidth="1"/>
    <col min="19" max="19" width="8.83203125" style="1"/>
    <col min="20" max="20" width="15.5" style="1" bestFit="1" customWidth="1"/>
    <col min="21" max="21" width="24.5" style="1" bestFit="1" customWidth="1"/>
    <col min="22" max="22" width="50.83203125" style="1" bestFit="1" customWidth="1"/>
    <col min="23" max="23" width="22.1640625" style="1" bestFit="1" customWidth="1"/>
    <col min="24" max="24" width="20" style="1" bestFit="1" customWidth="1"/>
    <col min="25" max="25" width="18.6640625" style="1" bestFit="1" customWidth="1"/>
    <col min="26" max="26" width="12" style="1" bestFit="1" customWidth="1"/>
    <col min="27" max="27" width="8" style="1" bestFit="1" customWidth="1"/>
    <col min="28" max="28" width="3" style="1" bestFit="1" customWidth="1"/>
    <col min="29" max="16384" width="8.83203125" style="1"/>
  </cols>
  <sheetData>
    <row r="1" spans="1:24" ht="15" x14ac:dyDescent="0.2">
      <c r="A1" s="1" t="s">
        <v>9823</v>
      </c>
      <c r="B1" s="1" t="s">
        <v>9824</v>
      </c>
      <c r="C1" s="11" t="s">
        <v>1585</v>
      </c>
      <c r="D1" s="30" t="s">
        <v>9820</v>
      </c>
      <c r="E1" s="11" t="s">
        <v>9818</v>
      </c>
      <c r="F1" s="1" t="s">
        <v>1586</v>
      </c>
      <c r="G1" s="1" t="s">
        <v>1587</v>
      </c>
      <c r="H1" s="1" t="s">
        <v>1588</v>
      </c>
      <c r="M1" s="1" t="s">
        <v>40</v>
      </c>
      <c r="N1" s="1" t="s">
        <v>41</v>
      </c>
      <c r="O1" s="1" t="s">
        <v>42</v>
      </c>
      <c r="P1" s="1" t="s">
        <v>43</v>
      </c>
      <c r="Q1" s="1" t="s">
        <v>44</v>
      </c>
      <c r="R1" s="1" t="s">
        <v>45</v>
      </c>
      <c r="S1" s="1" t="s">
        <v>46</v>
      </c>
      <c r="T1" s="1" t="s">
        <v>47</v>
      </c>
      <c r="U1" s="1" t="s">
        <v>48</v>
      </c>
      <c r="V1" s="1" t="s">
        <v>49</v>
      </c>
      <c r="W1" s="1" t="s">
        <v>50</v>
      </c>
      <c r="X1" s="1" t="s">
        <v>51</v>
      </c>
    </row>
    <row r="2" spans="1:24" ht="15" x14ac:dyDescent="0.2">
      <c r="A2" s="1">
        <f t="shared" ref="A2:B65" si="0">IF(OR(AND(ISNUMBER(N2),N2&gt;0),ISNUMBER(SEARCH("+",N2))),IF(NOT(ISNUMBER(N2)),1000*LEFT(N2,SEARCH("+",N2)-1)+MID(N2,SEARCH("+",N2)+1,3)+RIGHT(N2,3),N2),"")</f>
        <v>990272.66</v>
      </c>
      <c r="B2" s="1">
        <f t="shared" si="0"/>
        <v>990309.36</v>
      </c>
      <c r="C2" s="11" t="s">
        <v>52</v>
      </c>
      <c r="D2" s="12">
        <f>INDEX(families!$A:$A,MATCH(E2,families!$B:$B,0))</f>
        <v>2</v>
      </c>
      <c r="E2" s="1" t="str">
        <f>TRIM(LEFT(S2,3))</f>
        <v>FBE</v>
      </c>
      <c r="F2" s="1">
        <f>R2</f>
        <v>19</v>
      </c>
      <c r="G2" s="1" t="str">
        <f>_xlfn.CONCAT(TEXT(R2,"0.0"),"mm ",S2)</f>
        <v>19.0mm FBE</v>
      </c>
      <c r="H2" s="1" t="str">
        <f>_xlfn.CONCAT(TEXT(R2,"0.0"),"mm ",INDEX('Pipe Lookup'!D:D,MATCH('~01 Pipe Segmentation'!S2,'Pipe Lookup'!C:C,0))," TYPE ",Q2)</f>
        <v>19.0mm Fusion-Bonded Epoxy TYPE 7</v>
      </c>
      <c r="M2" s="1" t="s">
        <v>53</v>
      </c>
      <c r="N2" s="1">
        <v>990272.66</v>
      </c>
      <c r="O2" s="1">
        <v>990309.36</v>
      </c>
      <c r="P2" s="1">
        <v>36.699999999953434</v>
      </c>
      <c r="Q2" s="1">
        <v>7</v>
      </c>
      <c r="R2" s="1">
        <v>19</v>
      </c>
      <c r="S2" s="1" t="s">
        <v>54</v>
      </c>
      <c r="T2" s="1" t="s">
        <v>55</v>
      </c>
    </row>
    <row r="3" spans="1:24" ht="15" x14ac:dyDescent="0.2">
      <c r="A3" s="1">
        <f t="shared" si="0"/>
        <v>990309.36</v>
      </c>
      <c r="B3" s="1">
        <f t="shared" si="0"/>
        <v>990313.96</v>
      </c>
      <c r="C3" s="11" t="s">
        <v>52</v>
      </c>
      <c r="D3" s="12">
        <f>INDEX(families!$A:$A,MATCH(E3,families!$B:$B,0))</f>
        <v>3</v>
      </c>
      <c r="E3" s="1" t="str">
        <f t="shared" ref="E3:E66" si="1">TRIM(LEFT(S3,3))</f>
        <v>LE</v>
      </c>
      <c r="F3" s="1">
        <f t="shared" ref="F3:F66" si="2">R3</f>
        <v>19</v>
      </c>
      <c r="G3" s="1" t="str">
        <f t="shared" ref="G3:G66" si="3">_xlfn.CONCAT(TEXT(R3,"0.0"),"mm ",S3)</f>
        <v>19.0mm LE</v>
      </c>
      <c r="H3" s="1" t="str">
        <f>_xlfn.CONCAT(TEXT(R3,"0.0"),"mm ",INDEX('Pipe Lookup'!D:D,MATCH('~01 Pipe Segmentation'!S3,'Pipe Lookup'!C:C,0))," TYPE ",Q3)</f>
        <v>19.0mm Elbow TYPE 26</v>
      </c>
      <c r="M3" s="1" t="s">
        <v>53</v>
      </c>
      <c r="N3" s="1">
        <v>990309.36</v>
      </c>
      <c r="O3" s="1">
        <v>990313.96</v>
      </c>
      <c r="P3" s="1">
        <v>4.5999999999767169</v>
      </c>
      <c r="Q3" s="1">
        <v>26</v>
      </c>
      <c r="R3" s="1">
        <v>19</v>
      </c>
      <c r="S3" s="1" t="s">
        <v>56</v>
      </c>
      <c r="T3" s="1" t="s">
        <v>55</v>
      </c>
      <c r="V3" s="1" t="s">
        <v>57</v>
      </c>
      <c r="W3" s="1">
        <v>0</v>
      </c>
      <c r="X3" s="1" t="s">
        <v>58</v>
      </c>
    </row>
    <row r="4" spans="1:24" ht="15" x14ac:dyDescent="0.2">
      <c r="A4" s="1">
        <f t="shared" si="0"/>
        <v>990313.96</v>
      </c>
      <c r="B4" s="1">
        <f t="shared" si="0"/>
        <v>990326.9</v>
      </c>
      <c r="C4" s="11" t="s">
        <v>52</v>
      </c>
      <c r="D4" s="12">
        <f>INDEX(families!$A:$A,MATCH(E4,families!$B:$B,0))</f>
        <v>2</v>
      </c>
      <c r="E4" s="1" t="str">
        <f t="shared" si="1"/>
        <v>FBE</v>
      </c>
      <c r="F4" s="1">
        <f t="shared" si="2"/>
        <v>19</v>
      </c>
      <c r="G4" s="1" t="str">
        <f t="shared" si="3"/>
        <v>19.0mm FBE</v>
      </c>
      <c r="H4" s="1" t="str">
        <f>_xlfn.CONCAT(TEXT(R4,"0.0"),"mm ",INDEX('Pipe Lookup'!D:D,MATCH('~01 Pipe Segmentation'!S4,'Pipe Lookup'!C:C,0))," TYPE ",Q4)</f>
        <v>19.0mm Fusion-Bonded Epoxy TYPE 7</v>
      </c>
      <c r="M4" s="1" t="s">
        <v>53</v>
      </c>
      <c r="N4" s="1">
        <v>990313.96</v>
      </c>
      <c r="O4" s="1">
        <v>990326.9</v>
      </c>
      <c r="P4" s="1">
        <v>12.940000000060536</v>
      </c>
      <c r="Q4" s="1">
        <v>7</v>
      </c>
      <c r="R4" s="1">
        <v>19</v>
      </c>
      <c r="S4" s="1" t="s">
        <v>54</v>
      </c>
      <c r="T4" s="1" t="s">
        <v>55</v>
      </c>
      <c r="W4" s="1">
        <v>0</v>
      </c>
      <c r="X4" s="1" t="s">
        <v>58</v>
      </c>
    </row>
    <row r="5" spans="1:24" ht="15" x14ac:dyDescent="0.2">
      <c r="A5" s="1">
        <f t="shared" si="0"/>
        <v>990326.9</v>
      </c>
      <c r="B5" s="1">
        <f t="shared" si="0"/>
        <v>990332</v>
      </c>
      <c r="C5" s="11" t="s">
        <v>52</v>
      </c>
      <c r="D5" s="12">
        <f>INDEX(families!$A:$A,MATCH(E5,families!$B:$B,0))</f>
        <v>3</v>
      </c>
      <c r="E5" s="1" t="str">
        <f t="shared" si="1"/>
        <v>LE</v>
      </c>
      <c r="F5" s="1">
        <f t="shared" si="2"/>
        <v>19</v>
      </c>
      <c r="G5" s="1" t="str">
        <f t="shared" si="3"/>
        <v>19.0mm LE</v>
      </c>
      <c r="H5" s="1" t="str">
        <f>_xlfn.CONCAT(TEXT(R5,"0.0"),"mm ",INDEX('Pipe Lookup'!D:D,MATCH('~01 Pipe Segmentation'!S5,'Pipe Lookup'!C:C,0))," TYPE ",Q5)</f>
        <v>19.0mm Elbow TYPE 26</v>
      </c>
      <c r="M5" s="1" t="s">
        <v>53</v>
      </c>
      <c r="N5" s="1">
        <v>990326.9</v>
      </c>
      <c r="O5" s="1">
        <v>990332</v>
      </c>
      <c r="P5" s="1">
        <v>5.0999999999767169</v>
      </c>
      <c r="Q5" s="1">
        <v>26</v>
      </c>
      <c r="R5" s="1">
        <v>19</v>
      </c>
      <c r="S5" s="1" t="s">
        <v>56</v>
      </c>
      <c r="T5" s="1" t="s">
        <v>55</v>
      </c>
      <c r="V5" s="1" t="s">
        <v>59</v>
      </c>
      <c r="W5" s="1">
        <v>0</v>
      </c>
      <c r="X5" s="1" t="s">
        <v>58</v>
      </c>
    </row>
    <row r="6" spans="1:24" ht="15" x14ac:dyDescent="0.2">
      <c r="A6" s="1">
        <f t="shared" si="0"/>
        <v>990332</v>
      </c>
      <c r="B6" s="1">
        <f t="shared" si="0"/>
        <v>990356</v>
      </c>
      <c r="C6" s="11" t="s">
        <v>52</v>
      </c>
      <c r="D6" s="12">
        <f>INDEX(families!$A:$A,MATCH(E6,families!$B:$B,0))</f>
        <v>2</v>
      </c>
      <c r="E6" s="1" t="str">
        <f t="shared" si="1"/>
        <v>FBE</v>
      </c>
      <c r="F6" s="1">
        <f t="shared" si="2"/>
        <v>19</v>
      </c>
      <c r="G6" s="1" t="str">
        <f t="shared" si="3"/>
        <v>19.0mm FBE</v>
      </c>
      <c r="H6" s="1" t="str">
        <f>_xlfn.CONCAT(TEXT(R6,"0.0"),"mm ",INDEX('Pipe Lookup'!D:D,MATCH('~01 Pipe Segmentation'!S6,'Pipe Lookup'!C:C,0))," TYPE ",Q6)</f>
        <v>19.0mm Fusion-Bonded Epoxy TYPE 7</v>
      </c>
      <c r="M6" s="1" t="s">
        <v>53</v>
      </c>
      <c r="N6" s="1">
        <v>990332</v>
      </c>
      <c r="O6" s="1">
        <v>990356</v>
      </c>
      <c r="P6" s="1">
        <v>24</v>
      </c>
      <c r="Q6" s="1">
        <v>7</v>
      </c>
      <c r="R6" s="1">
        <v>19</v>
      </c>
      <c r="S6" s="1" t="s">
        <v>54</v>
      </c>
      <c r="T6" s="1" t="s">
        <v>55</v>
      </c>
      <c r="W6" s="1">
        <v>0</v>
      </c>
      <c r="X6" s="1" t="s">
        <v>58</v>
      </c>
    </row>
    <row r="7" spans="1:24" ht="15" x14ac:dyDescent="0.2">
      <c r="A7" s="1">
        <f t="shared" si="0"/>
        <v>990356</v>
      </c>
      <c r="B7" s="1">
        <f t="shared" si="0"/>
        <v>990615</v>
      </c>
      <c r="C7" s="11" t="s">
        <v>52</v>
      </c>
      <c r="D7" s="12">
        <f>INDEX(families!$A:$A,MATCH(E7,families!$B:$B,0))</f>
        <v>2</v>
      </c>
      <c r="E7" s="1" t="str">
        <f t="shared" si="1"/>
        <v>FBE</v>
      </c>
      <c r="F7" s="1">
        <f t="shared" si="2"/>
        <v>14.7</v>
      </c>
      <c r="G7" s="1" t="str">
        <f t="shared" si="3"/>
        <v>14.7mm FBE</v>
      </c>
      <c r="H7" s="1" t="str">
        <f>_xlfn.CONCAT(TEXT(R7,"0.0"),"mm ",INDEX('Pipe Lookup'!D:D,MATCH('~01 Pipe Segmentation'!S7,'Pipe Lookup'!C:C,0))," TYPE ",Q7)</f>
        <v>14.7mm Fusion-Bonded Epoxy TYPE 5</v>
      </c>
      <c r="M7" s="1" t="s">
        <v>53</v>
      </c>
      <c r="N7" s="1">
        <v>990356</v>
      </c>
      <c r="O7" s="1">
        <v>990615</v>
      </c>
      <c r="P7" s="1">
        <v>259</v>
      </c>
      <c r="Q7" s="1">
        <v>5</v>
      </c>
      <c r="R7" s="1">
        <v>14.7</v>
      </c>
      <c r="S7" s="1" t="s">
        <v>54</v>
      </c>
      <c r="T7" s="1" t="s">
        <v>55</v>
      </c>
      <c r="W7" s="1">
        <v>0</v>
      </c>
      <c r="X7" s="1" t="s">
        <v>58</v>
      </c>
    </row>
    <row r="8" spans="1:24" ht="15" x14ac:dyDescent="0.2">
      <c r="A8" s="1">
        <f t="shared" si="0"/>
        <v>990615</v>
      </c>
      <c r="B8" s="1">
        <f t="shared" si="0"/>
        <v>990638.7</v>
      </c>
      <c r="C8" s="11" t="s">
        <v>52</v>
      </c>
      <c r="D8" s="12">
        <f>INDEX(families!$A:$A,MATCH(E8,families!$B:$B,0))</f>
        <v>2</v>
      </c>
      <c r="E8" s="1" t="str">
        <f t="shared" si="1"/>
        <v>FBE</v>
      </c>
      <c r="F8" s="1">
        <f t="shared" si="2"/>
        <v>19</v>
      </c>
      <c r="G8" s="1" t="str">
        <f t="shared" si="3"/>
        <v>19.0mm FBE</v>
      </c>
      <c r="H8" s="1" t="str">
        <f>_xlfn.CONCAT(TEXT(R8,"0.0"),"mm ",INDEX('Pipe Lookup'!D:D,MATCH('~01 Pipe Segmentation'!S8,'Pipe Lookup'!C:C,0))," TYPE ",Q8)</f>
        <v>19.0mm Fusion-Bonded Epoxy TYPE 7</v>
      </c>
      <c r="M8" s="1" t="s">
        <v>53</v>
      </c>
      <c r="N8" s="1">
        <v>990615</v>
      </c>
      <c r="O8" s="1">
        <v>990638.7</v>
      </c>
      <c r="P8" s="1">
        <v>23.699999999953434</v>
      </c>
      <c r="Q8" s="1">
        <v>7</v>
      </c>
      <c r="R8" s="1">
        <v>19</v>
      </c>
      <c r="S8" s="1" t="s">
        <v>54</v>
      </c>
      <c r="T8" s="1" t="s">
        <v>55</v>
      </c>
      <c r="W8" s="1">
        <v>0</v>
      </c>
      <c r="X8" s="1" t="s">
        <v>58</v>
      </c>
    </row>
    <row r="9" spans="1:24" ht="15" x14ac:dyDescent="0.2">
      <c r="A9" s="1">
        <f t="shared" si="0"/>
        <v>990638.7</v>
      </c>
      <c r="B9" s="1">
        <f t="shared" si="0"/>
        <v>990643.3</v>
      </c>
      <c r="C9" s="11" t="s">
        <v>52</v>
      </c>
      <c r="D9" s="12">
        <f>INDEX(families!$A:$A,MATCH(E9,families!$B:$B,0))</f>
        <v>3</v>
      </c>
      <c r="E9" s="1" t="str">
        <f t="shared" si="1"/>
        <v>LE</v>
      </c>
      <c r="F9" s="1">
        <f t="shared" si="2"/>
        <v>19</v>
      </c>
      <c r="G9" s="1" t="str">
        <f t="shared" si="3"/>
        <v>19.0mm LE</v>
      </c>
      <c r="H9" s="1" t="str">
        <f>_xlfn.CONCAT(TEXT(R9,"0.0"),"mm ",INDEX('Pipe Lookup'!D:D,MATCH('~01 Pipe Segmentation'!S9,'Pipe Lookup'!C:C,0))," TYPE ",Q9)</f>
        <v>19.0mm Elbow TYPE 26</v>
      </c>
      <c r="M9" s="1" t="s">
        <v>53</v>
      </c>
      <c r="N9" s="1">
        <v>990638.7</v>
      </c>
      <c r="O9" s="1">
        <v>990643.3</v>
      </c>
      <c r="P9" s="1">
        <v>4.6000000000931323</v>
      </c>
      <c r="Q9" s="1">
        <v>26</v>
      </c>
      <c r="R9" s="1">
        <v>19</v>
      </c>
      <c r="S9" s="1" t="s">
        <v>56</v>
      </c>
      <c r="T9" s="1" t="s">
        <v>55</v>
      </c>
      <c r="V9" s="1" t="s">
        <v>60</v>
      </c>
      <c r="W9" s="1">
        <v>0</v>
      </c>
      <c r="X9" s="1" t="s">
        <v>58</v>
      </c>
    </row>
    <row r="10" spans="1:24" ht="15" x14ac:dyDescent="0.2">
      <c r="A10" s="1">
        <f t="shared" si="0"/>
        <v>990643.3</v>
      </c>
      <c r="B10" s="1">
        <f t="shared" si="0"/>
        <v>990667</v>
      </c>
      <c r="C10" s="11" t="s">
        <v>52</v>
      </c>
      <c r="D10" s="12">
        <f>INDEX(families!$A:$A,MATCH(E10,families!$B:$B,0))</f>
        <v>2</v>
      </c>
      <c r="E10" s="1" t="str">
        <f t="shared" si="1"/>
        <v>FBE</v>
      </c>
      <c r="F10" s="1">
        <f t="shared" si="2"/>
        <v>19</v>
      </c>
      <c r="G10" s="1" t="str">
        <f t="shared" si="3"/>
        <v>19.0mm FBE</v>
      </c>
      <c r="H10" s="1" t="str">
        <f>_xlfn.CONCAT(TEXT(R10,"0.0"),"mm ",INDEX('Pipe Lookup'!D:D,MATCH('~01 Pipe Segmentation'!S10,'Pipe Lookup'!C:C,0))," TYPE ",Q10)</f>
        <v>19.0mm Fusion-Bonded Epoxy TYPE 7</v>
      </c>
      <c r="M10" s="1" t="s">
        <v>53</v>
      </c>
      <c r="N10" s="1">
        <v>990643.3</v>
      </c>
      <c r="O10" s="1">
        <v>990667</v>
      </c>
      <c r="P10" s="1">
        <v>23.699999999953434</v>
      </c>
      <c r="Q10" s="1">
        <v>7</v>
      </c>
      <c r="R10" s="1">
        <v>19</v>
      </c>
      <c r="S10" s="1" t="s">
        <v>54</v>
      </c>
      <c r="T10" s="1" t="s">
        <v>55</v>
      </c>
      <c r="W10" s="1">
        <v>0</v>
      </c>
      <c r="X10" s="1" t="s">
        <v>58</v>
      </c>
    </row>
    <row r="11" spans="1:24" ht="15" x14ac:dyDescent="0.2">
      <c r="A11" s="1">
        <f t="shared" si="0"/>
        <v>990667</v>
      </c>
      <c r="B11" s="1">
        <f t="shared" si="0"/>
        <v>990907</v>
      </c>
      <c r="C11" s="11" t="s">
        <v>52</v>
      </c>
      <c r="D11" s="12">
        <f>INDEX(families!$A:$A,MATCH(E11,families!$B:$B,0))</f>
        <v>2</v>
      </c>
      <c r="E11" s="1" t="str">
        <f t="shared" si="1"/>
        <v>FBE</v>
      </c>
      <c r="F11" s="1">
        <f t="shared" si="2"/>
        <v>14.7</v>
      </c>
      <c r="G11" s="1" t="str">
        <f t="shared" si="3"/>
        <v>14.7mm FBE</v>
      </c>
      <c r="H11" s="1" t="str">
        <f>_xlfn.CONCAT(TEXT(R11,"0.0"),"mm ",INDEX('Pipe Lookup'!D:D,MATCH('~01 Pipe Segmentation'!S11,'Pipe Lookup'!C:C,0))," TYPE ",Q11)</f>
        <v>14.7mm Fusion-Bonded Epoxy TYPE 5</v>
      </c>
      <c r="M11" s="1" t="s">
        <v>53</v>
      </c>
      <c r="N11" s="1">
        <v>990667</v>
      </c>
      <c r="O11" s="1">
        <v>990907</v>
      </c>
      <c r="P11" s="1">
        <v>240</v>
      </c>
      <c r="Q11" s="1">
        <v>5</v>
      </c>
      <c r="R11" s="1">
        <v>14.7</v>
      </c>
      <c r="S11" s="1" t="s">
        <v>54</v>
      </c>
      <c r="T11" s="1" t="s">
        <v>55</v>
      </c>
      <c r="W11" s="1">
        <v>0</v>
      </c>
      <c r="X11" s="1" t="s">
        <v>58</v>
      </c>
    </row>
    <row r="12" spans="1:24" ht="15" x14ac:dyDescent="0.2">
      <c r="A12" s="1">
        <f t="shared" si="0"/>
        <v>990907</v>
      </c>
      <c r="B12" s="1">
        <f t="shared" si="0"/>
        <v>990930.7</v>
      </c>
      <c r="C12" s="11" t="s">
        <v>52</v>
      </c>
      <c r="D12" s="12">
        <f>INDEX(families!$A:$A,MATCH(E12,families!$B:$B,0))</f>
        <v>2</v>
      </c>
      <c r="E12" s="1" t="str">
        <f t="shared" si="1"/>
        <v>FBE</v>
      </c>
      <c r="F12" s="1">
        <f t="shared" si="2"/>
        <v>19</v>
      </c>
      <c r="G12" s="1" t="str">
        <f t="shared" si="3"/>
        <v>19.0mm FBE</v>
      </c>
      <c r="H12" s="1" t="str">
        <f>_xlfn.CONCAT(TEXT(R12,"0.0"),"mm ",INDEX('Pipe Lookup'!D:D,MATCH('~01 Pipe Segmentation'!S12,'Pipe Lookup'!C:C,0))," TYPE ",Q12)</f>
        <v>19.0mm Fusion-Bonded Epoxy TYPE 7</v>
      </c>
      <c r="M12" s="1" t="s">
        <v>53</v>
      </c>
      <c r="N12" s="1">
        <v>990907</v>
      </c>
      <c r="O12" s="1">
        <v>990930.7</v>
      </c>
      <c r="P12" s="1">
        <v>23.699999999953434</v>
      </c>
      <c r="Q12" s="1">
        <v>7</v>
      </c>
      <c r="R12" s="1">
        <v>19</v>
      </c>
      <c r="S12" s="1" t="s">
        <v>54</v>
      </c>
      <c r="T12" s="1" t="s">
        <v>55</v>
      </c>
      <c r="W12" s="1">
        <v>0</v>
      </c>
      <c r="X12" s="1" t="s">
        <v>58</v>
      </c>
    </row>
    <row r="13" spans="1:24" ht="15" x14ac:dyDescent="0.2">
      <c r="A13" s="1">
        <f t="shared" si="0"/>
        <v>990930.7</v>
      </c>
      <c r="B13" s="1">
        <f t="shared" si="0"/>
        <v>990935.3</v>
      </c>
      <c r="C13" s="11" t="s">
        <v>52</v>
      </c>
      <c r="D13" s="12">
        <f>INDEX(families!$A:$A,MATCH(E13,families!$B:$B,0))</f>
        <v>3</v>
      </c>
      <c r="E13" s="1" t="str">
        <f t="shared" si="1"/>
        <v>LE</v>
      </c>
      <c r="F13" s="1">
        <f t="shared" si="2"/>
        <v>19</v>
      </c>
      <c r="G13" s="1" t="str">
        <f t="shared" si="3"/>
        <v>19.0mm LE</v>
      </c>
      <c r="H13" s="1" t="str">
        <f>_xlfn.CONCAT(TEXT(R13,"0.0"),"mm ",INDEX('Pipe Lookup'!D:D,MATCH('~01 Pipe Segmentation'!S13,'Pipe Lookup'!C:C,0))," TYPE ",Q13)</f>
        <v>19.0mm Elbow TYPE 26</v>
      </c>
      <c r="M13" s="1" t="s">
        <v>53</v>
      </c>
      <c r="N13" s="1">
        <v>990930.7</v>
      </c>
      <c r="O13" s="1">
        <v>990935.3</v>
      </c>
      <c r="P13" s="1">
        <v>4.6000000000931323</v>
      </c>
      <c r="Q13" s="1">
        <v>26</v>
      </c>
      <c r="R13" s="1">
        <v>19</v>
      </c>
      <c r="S13" s="1" t="s">
        <v>56</v>
      </c>
      <c r="T13" s="1" t="s">
        <v>55</v>
      </c>
      <c r="V13" s="1" t="s">
        <v>61</v>
      </c>
      <c r="W13" s="1">
        <v>0</v>
      </c>
      <c r="X13" s="1" t="s">
        <v>58</v>
      </c>
    </row>
    <row r="14" spans="1:24" ht="15" x14ac:dyDescent="0.2">
      <c r="A14" s="1">
        <f t="shared" si="0"/>
        <v>990935.3</v>
      </c>
      <c r="B14" s="1">
        <f t="shared" si="0"/>
        <v>990955.08</v>
      </c>
      <c r="C14" s="11" t="s">
        <v>52</v>
      </c>
      <c r="D14" s="12">
        <f>INDEX(families!$A:$A,MATCH(E14,families!$B:$B,0))</f>
        <v>2</v>
      </c>
      <c r="E14" s="1" t="str">
        <f t="shared" si="1"/>
        <v>FBE</v>
      </c>
      <c r="F14" s="1">
        <f t="shared" si="2"/>
        <v>19</v>
      </c>
      <c r="G14" s="1" t="str">
        <f t="shared" si="3"/>
        <v>19.0mm FBE</v>
      </c>
      <c r="H14" s="1" t="str">
        <f>_xlfn.CONCAT(TEXT(R14,"0.0"),"mm ",INDEX('Pipe Lookup'!D:D,MATCH('~01 Pipe Segmentation'!S14,'Pipe Lookup'!C:C,0))," TYPE ",Q14)</f>
        <v>19.0mm Fusion-Bonded Epoxy TYPE 7</v>
      </c>
      <c r="M14" s="1" t="s">
        <v>53</v>
      </c>
      <c r="N14" s="1">
        <v>990935.3</v>
      </c>
      <c r="O14" s="1">
        <v>990955.08</v>
      </c>
      <c r="P14" s="1">
        <v>19.779999999911524</v>
      </c>
      <c r="Q14" s="1">
        <v>7</v>
      </c>
      <c r="R14" s="1">
        <v>19</v>
      </c>
      <c r="S14" s="1" t="s">
        <v>54</v>
      </c>
      <c r="T14" s="1" t="s">
        <v>55</v>
      </c>
      <c r="W14" s="1">
        <v>0</v>
      </c>
      <c r="X14" s="1" t="s">
        <v>58</v>
      </c>
    </row>
    <row r="15" spans="1:24" ht="15" x14ac:dyDescent="0.2">
      <c r="A15" s="1">
        <f t="shared" si="0"/>
        <v>990955.08</v>
      </c>
      <c r="B15" s="1">
        <f t="shared" si="0"/>
        <v>990959.27</v>
      </c>
      <c r="C15" s="11" t="s">
        <v>52</v>
      </c>
      <c r="D15" s="12">
        <f>INDEX(families!$A:$A,MATCH(E15,families!$B:$B,0))</f>
        <v>3</v>
      </c>
      <c r="E15" s="1" t="str">
        <f t="shared" si="1"/>
        <v>LE</v>
      </c>
      <c r="F15" s="1">
        <f t="shared" si="2"/>
        <v>19</v>
      </c>
      <c r="G15" s="1" t="str">
        <f t="shared" si="3"/>
        <v>19.0mm LE</v>
      </c>
      <c r="H15" s="1" t="str">
        <f>_xlfn.CONCAT(TEXT(R15,"0.0"),"mm ",INDEX('Pipe Lookup'!D:D,MATCH('~01 Pipe Segmentation'!S15,'Pipe Lookup'!C:C,0))," TYPE ",Q15)</f>
        <v>19.0mm Elbow TYPE 26</v>
      </c>
      <c r="M15" s="1" t="s">
        <v>53</v>
      </c>
      <c r="N15" s="1">
        <v>990955.08</v>
      </c>
      <c r="O15" s="1">
        <v>990959.27</v>
      </c>
      <c r="P15" s="1">
        <v>4.190000000060536</v>
      </c>
      <c r="Q15" s="1">
        <v>26</v>
      </c>
      <c r="R15" s="1">
        <v>19</v>
      </c>
      <c r="S15" s="1" t="s">
        <v>56</v>
      </c>
      <c r="T15" s="1" t="s">
        <v>55</v>
      </c>
      <c r="V15" s="1" t="s">
        <v>62</v>
      </c>
      <c r="W15" s="1">
        <v>0</v>
      </c>
      <c r="X15" s="1" t="s">
        <v>58</v>
      </c>
    </row>
    <row r="16" spans="1:24" ht="15" x14ac:dyDescent="0.2">
      <c r="A16" s="1">
        <f t="shared" si="0"/>
        <v>990959.27</v>
      </c>
      <c r="B16" s="1">
        <f t="shared" si="0"/>
        <v>990983.27</v>
      </c>
      <c r="C16" s="11" t="s">
        <v>52</v>
      </c>
      <c r="D16" s="12">
        <f>INDEX(families!$A:$A,MATCH(E16,families!$B:$B,0))</f>
        <v>2</v>
      </c>
      <c r="E16" s="1" t="str">
        <f t="shared" si="1"/>
        <v>FBE</v>
      </c>
      <c r="F16" s="1">
        <f t="shared" si="2"/>
        <v>19</v>
      </c>
      <c r="G16" s="1" t="str">
        <f t="shared" si="3"/>
        <v>19.0mm FBE</v>
      </c>
      <c r="H16" s="1" t="str">
        <f>_xlfn.CONCAT(TEXT(R16,"0.0"),"mm ",INDEX('Pipe Lookup'!D:D,MATCH('~01 Pipe Segmentation'!S16,'Pipe Lookup'!C:C,0))," TYPE ",Q16)</f>
        <v>19.0mm Fusion-Bonded Epoxy TYPE 7</v>
      </c>
      <c r="M16" s="1" t="s">
        <v>53</v>
      </c>
      <c r="N16" s="1">
        <v>990959.27</v>
      </c>
      <c r="O16" s="1">
        <v>990983.27</v>
      </c>
      <c r="P16" s="1">
        <v>24</v>
      </c>
      <c r="Q16" s="1">
        <v>7</v>
      </c>
      <c r="R16" s="1">
        <v>19</v>
      </c>
      <c r="S16" s="1" t="s">
        <v>54</v>
      </c>
      <c r="T16" s="1" t="s">
        <v>55</v>
      </c>
      <c r="W16" s="1">
        <v>0</v>
      </c>
      <c r="X16" s="1" t="s">
        <v>58</v>
      </c>
    </row>
    <row r="17" spans="1:24" ht="15" x14ac:dyDescent="0.2">
      <c r="A17" s="1">
        <f t="shared" si="0"/>
        <v>990983.27</v>
      </c>
      <c r="B17" s="1">
        <f t="shared" si="0"/>
        <v>991437.46</v>
      </c>
      <c r="C17" s="11" t="s">
        <v>52</v>
      </c>
      <c r="D17" s="12">
        <f>INDEX(families!$A:$A,MATCH(E17,families!$B:$B,0))</f>
        <v>2</v>
      </c>
      <c r="E17" s="1" t="str">
        <f t="shared" si="1"/>
        <v>FBE</v>
      </c>
      <c r="F17" s="1">
        <f t="shared" si="2"/>
        <v>14.7</v>
      </c>
      <c r="G17" s="1" t="str">
        <f t="shared" si="3"/>
        <v>14.7mm FBE</v>
      </c>
      <c r="H17" s="1" t="str">
        <f>_xlfn.CONCAT(TEXT(R17,"0.0"),"mm ",INDEX('Pipe Lookup'!D:D,MATCH('~01 Pipe Segmentation'!S17,'Pipe Lookup'!C:C,0))," TYPE ",Q17)</f>
        <v>14.7mm Fusion-Bonded Epoxy TYPE 5</v>
      </c>
      <c r="M17" s="1" t="s">
        <v>53</v>
      </c>
      <c r="N17" s="1">
        <v>990983.27</v>
      </c>
      <c r="O17" s="1">
        <v>991437.46</v>
      </c>
      <c r="P17" s="1">
        <v>454.18999999994412</v>
      </c>
      <c r="Q17" s="1">
        <v>5</v>
      </c>
      <c r="R17" s="1">
        <v>14.7</v>
      </c>
      <c r="S17" s="1" t="s">
        <v>54</v>
      </c>
      <c r="T17" s="1" t="s">
        <v>55</v>
      </c>
      <c r="W17" s="1">
        <v>0</v>
      </c>
      <c r="X17" s="1" t="s">
        <v>58</v>
      </c>
    </row>
    <row r="18" spans="1:24" ht="15" x14ac:dyDescent="0.2">
      <c r="A18" s="1">
        <f t="shared" si="0"/>
        <v>991437.46</v>
      </c>
      <c r="B18" s="1">
        <f t="shared" si="0"/>
        <v>991461.46</v>
      </c>
      <c r="C18" s="11" t="s">
        <v>52</v>
      </c>
      <c r="D18" s="12">
        <f>INDEX(families!$A:$A,MATCH(E18,families!$B:$B,0))</f>
        <v>2</v>
      </c>
      <c r="E18" s="1" t="str">
        <f t="shared" si="1"/>
        <v>FBE</v>
      </c>
      <c r="F18" s="1">
        <f t="shared" si="2"/>
        <v>19</v>
      </c>
      <c r="G18" s="1" t="str">
        <f t="shared" si="3"/>
        <v>19.0mm FBE</v>
      </c>
      <c r="H18" s="1" t="str">
        <f>_xlfn.CONCAT(TEXT(R18,"0.0"),"mm ",INDEX('Pipe Lookup'!D:D,MATCH('~01 Pipe Segmentation'!S18,'Pipe Lookup'!C:C,0))," TYPE ",Q18)</f>
        <v>19.0mm Fusion-Bonded Epoxy TYPE 7</v>
      </c>
      <c r="M18" s="1" t="s">
        <v>53</v>
      </c>
      <c r="N18" s="1">
        <v>991437.46</v>
      </c>
      <c r="O18" s="1">
        <v>991461.46</v>
      </c>
      <c r="P18" s="1">
        <v>24</v>
      </c>
      <c r="Q18" s="1">
        <v>7</v>
      </c>
      <c r="R18" s="1">
        <v>19</v>
      </c>
      <c r="S18" s="1" t="s">
        <v>54</v>
      </c>
      <c r="T18" s="1" t="s">
        <v>55</v>
      </c>
      <c r="W18" s="1">
        <v>0</v>
      </c>
      <c r="X18" s="1" t="s">
        <v>58</v>
      </c>
    </row>
    <row r="19" spans="1:24" ht="15" x14ac:dyDescent="0.2">
      <c r="A19" s="1">
        <f t="shared" si="0"/>
        <v>991461.46</v>
      </c>
      <c r="B19" s="1">
        <f t="shared" si="0"/>
        <v>991465.66</v>
      </c>
      <c r="C19" s="11" t="s">
        <v>52</v>
      </c>
      <c r="D19" s="12">
        <f>INDEX(families!$A:$A,MATCH(E19,families!$B:$B,0))</f>
        <v>3</v>
      </c>
      <c r="E19" s="1" t="str">
        <f t="shared" si="1"/>
        <v>LE</v>
      </c>
      <c r="F19" s="1">
        <f t="shared" si="2"/>
        <v>19</v>
      </c>
      <c r="G19" s="1" t="str">
        <f t="shared" si="3"/>
        <v>19.0mm LE</v>
      </c>
      <c r="H19" s="1" t="str">
        <f>_xlfn.CONCAT(TEXT(R19,"0.0"),"mm ",INDEX('Pipe Lookup'!D:D,MATCH('~01 Pipe Segmentation'!S19,'Pipe Lookup'!C:C,0))," TYPE ",Q19)</f>
        <v>19.0mm Elbow TYPE 26</v>
      </c>
      <c r="M19" s="1" t="s">
        <v>53</v>
      </c>
      <c r="N19" s="1">
        <v>991461.46</v>
      </c>
      <c r="O19" s="1">
        <v>991465.66</v>
      </c>
      <c r="P19" s="1">
        <v>4.2000000000698492</v>
      </c>
      <c r="Q19" s="1">
        <v>26</v>
      </c>
      <c r="R19" s="1">
        <v>19</v>
      </c>
      <c r="S19" s="1" t="s">
        <v>56</v>
      </c>
      <c r="T19" s="1" t="s">
        <v>55</v>
      </c>
      <c r="V19" s="1" t="s">
        <v>63</v>
      </c>
      <c r="W19" s="1">
        <v>0</v>
      </c>
      <c r="X19" s="1" t="s">
        <v>58</v>
      </c>
    </row>
    <row r="20" spans="1:24" ht="15" x14ac:dyDescent="0.2">
      <c r="A20" s="1">
        <f t="shared" si="0"/>
        <v>991465.66</v>
      </c>
      <c r="B20" s="1">
        <f t="shared" si="0"/>
        <v>991489.66</v>
      </c>
      <c r="C20" s="11" t="s">
        <v>52</v>
      </c>
      <c r="D20" s="12">
        <f>INDEX(families!$A:$A,MATCH(E20,families!$B:$B,0))</f>
        <v>2</v>
      </c>
      <c r="E20" s="1" t="str">
        <f t="shared" si="1"/>
        <v>FBE</v>
      </c>
      <c r="F20" s="1">
        <f t="shared" si="2"/>
        <v>19</v>
      </c>
      <c r="G20" s="1" t="str">
        <f t="shared" si="3"/>
        <v>19.0mm FBE</v>
      </c>
      <c r="H20" s="1" t="str">
        <f>_xlfn.CONCAT(TEXT(R20,"0.0"),"mm ",INDEX('Pipe Lookup'!D:D,MATCH('~01 Pipe Segmentation'!S20,'Pipe Lookup'!C:C,0))," TYPE ",Q20)</f>
        <v>19.0mm Fusion-Bonded Epoxy TYPE 7</v>
      </c>
      <c r="M20" s="1" t="s">
        <v>53</v>
      </c>
      <c r="N20" s="1">
        <v>991465.66</v>
      </c>
      <c r="O20" s="1">
        <v>991489.66</v>
      </c>
      <c r="P20" s="1">
        <v>24</v>
      </c>
      <c r="Q20" s="1">
        <v>7</v>
      </c>
      <c r="R20" s="1">
        <v>19</v>
      </c>
      <c r="S20" s="1" t="s">
        <v>54</v>
      </c>
      <c r="T20" s="1" t="s">
        <v>55</v>
      </c>
      <c r="W20" s="1">
        <v>0</v>
      </c>
      <c r="X20" s="1" t="s">
        <v>58</v>
      </c>
    </row>
    <row r="21" spans="1:24" ht="15" x14ac:dyDescent="0.2">
      <c r="A21" s="1">
        <f t="shared" si="0"/>
        <v>991489.66</v>
      </c>
      <c r="B21" s="1">
        <f t="shared" si="0"/>
        <v>991569.65</v>
      </c>
      <c r="C21" s="11" t="s">
        <v>52</v>
      </c>
      <c r="D21" s="12">
        <f>INDEX(families!$A:$A,MATCH(E21,families!$B:$B,0))</f>
        <v>2</v>
      </c>
      <c r="E21" s="1" t="str">
        <f t="shared" si="1"/>
        <v>FBE</v>
      </c>
      <c r="F21" s="1">
        <f t="shared" si="2"/>
        <v>14.7</v>
      </c>
      <c r="G21" s="1" t="str">
        <f t="shared" si="3"/>
        <v>14.7mm FBE</v>
      </c>
      <c r="H21" s="1" t="str">
        <f>_xlfn.CONCAT(TEXT(R21,"0.0"),"mm ",INDEX('Pipe Lookup'!D:D,MATCH('~01 Pipe Segmentation'!S21,'Pipe Lookup'!C:C,0))," TYPE ",Q21)</f>
        <v>14.7mm Fusion-Bonded Epoxy TYPE 5</v>
      </c>
      <c r="M21" s="1" t="s">
        <v>53</v>
      </c>
      <c r="N21" s="1">
        <v>991489.66</v>
      </c>
      <c r="O21" s="1">
        <v>991569.65</v>
      </c>
      <c r="P21" s="1">
        <v>79.989999999990687</v>
      </c>
      <c r="Q21" s="1">
        <v>5</v>
      </c>
      <c r="R21" s="1">
        <v>14.7</v>
      </c>
      <c r="S21" s="1" t="s">
        <v>54</v>
      </c>
      <c r="T21" s="1" t="s">
        <v>55</v>
      </c>
      <c r="W21" s="1">
        <v>0</v>
      </c>
      <c r="X21" s="1" t="s">
        <v>58</v>
      </c>
    </row>
    <row r="22" spans="1:24" ht="15" x14ac:dyDescent="0.2">
      <c r="A22" s="1">
        <f t="shared" si="0"/>
        <v>991569.65</v>
      </c>
      <c r="B22" s="1">
        <f t="shared" si="0"/>
        <v>991593.65</v>
      </c>
      <c r="C22" s="11" t="s">
        <v>52</v>
      </c>
      <c r="D22" s="12">
        <f>INDEX(families!$A:$A,MATCH(E22,families!$B:$B,0))</f>
        <v>2</v>
      </c>
      <c r="E22" s="1" t="str">
        <f t="shared" si="1"/>
        <v>FBE</v>
      </c>
      <c r="F22" s="1">
        <f t="shared" si="2"/>
        <v>19</v>
      </c>
      <c r="G22" s="1" t="str">
        <f t="shared" si="3"/>
        <v>19.0mm FBE</v>
      </c>
      <c r="H22" s="1" t="str">
        <f>_xlfn.CONCAT(TEXT(R22,"0.0"),"mm ",INDEX('Pipe Lookup'!D:D,MATCH('~01 Pipe Segmentation'!S22,'Pipe Lookup'!C:C,0))," TYPE ",Q22)</f>
        <v>19.0mm Fusion-Bonded Epoxy TYPE 7</v>
      </c>
      <c r="M22" s="1" t="s">
        <v>53</v>
      </c>
      <c r="N22" s="1">
        <v>991569.65</v>
      </c>
      <c r="O22" s="1">
        <v>991593.65</v>
      </c>
      <c r="P22" s="1">
        <v>24</v>
      </c>
      <c r="Q22" s="1">
        <v>7</v>
      </c>
      <c r="R22" s="1">
        <v>19</v>
      </c>
      <c r="S22" s="1" t="s">
        <v>54</v>
      </c>
      <c r="T22" s="1" t="s">
        <v>55</v>
      </c>
      <c r="W22" s="1">
        <v>0</v>
      </c>
      <c r="X22" s="1" t="s">
        <v>58</v>
      </c>
    </row>
    <row r="23" spans="1:24" ht="15" x14ac:dyDescent="0.2">
      <c r="A23" s="1">
        <f t="shared" si="0"/>
        <v>991593.65</v>
      </c>
      <c r="B23" s="1">
        <f t="shared" si="0"/>
        <v>991599.04</v>
      </c>
      <c r="C23" s="11" t="s">
        <v>52</v>
      </c>
      <c r="D23" s="12">
        <f>INDEX(families!$A:$A,MATCH(E23,families!$B:$B,0))</f>
        <v>3</v>
      </c>
      <c r="E23" s="1" t="str">
        <f t="shared" si="1"/>
        <v>LE</v>
      </c>
      <c r="F23" s="1">
        <f t="shared" si="2"/>
        <v>19</v>
      </c>
      <c r="G23" s="1" t="str">
        <f t="shared" si="3"/>
        <v>19.0mm LE</v>
      </c>
      <c r="H23" s="1" t="str">
        <f>_xlfn.CONCAT(TEXT(R23,"0.0"),"mm ",INDEX('Pipe Lookup'!D:D,MATCH('~01 Pipe Segmentation'!S23,'Pipe Lookup'!C:C,0))," TYPE ",Q23)</f>
        <v>19.0mm Elbow TYPE 26</v>
      </c>
      <c r="M23" s="1" t="s">
        <v>53</v>
      </c>
      <c r="N23" s="1">
        <v>991593.65</v>
      </c>
      <c r="O23" s="1">
        <v>991599.04</v>
      </c>
      <c r="P23" s="1">
        <v>5.3900000000139698</v>
      </c>
      <c r="Q23" s="1">
        <v>26</v>
      </c>
      <c r="R23" s="1">
        <v>19</v>
      </c>
      <c r="S23" s="1" t="s">
        <v>56</v>
      </c>
      <c r="T23" s="1" t="s">
        <v>55</v>
      </c>
      <c r="V23" s="1" t="s">
        <v>64</v>
      </c>
      <c r="W23" s="1">
        <v>0</v>
      </c>
      <c r="X23" s="1" t="s">
        <v>58</v>
      </c>
    </row>
    <row r="24" spans="1:24" ht="15" x14ac:dyDescent="0.2">
      <c r="A24" s="1">
        <f t="shared" si="0"/>
        <v>991599.04</v>
      </c>
      <c r="B24" s="1">
        <f t="shared" si="0"/>
        <v>991623.04</v>
      </c>
      <c r="C24" s="11" t="s">
        <v>52</v>
      </c>
      <c r="D24" s="12">
        <f>INDEX(families!$A:$A,MATCH(E24,families!$B:$B,0))</f>
        <v>2</v>
      </c>
      <c r="E24" s="1" t="str">
        <f t="shared" si="1"/>
        <v>FBE</v>
      </c>
      <c r="F24" s="1">
        <f t="shared" si="2"/>
        <v>19</v>
      </c>
      <c r="G24" s="1" t="str">
        <f t="shared" si="3"/>
        <v>19.0mm FBE</v>
      </c>
      <c r="H24" s="1" t="str">
        <f>_xlfn.CONCAT(TEXT(R24,"0.0"),"mm ",INDEX('Pipe Lookup'!D:D,MATCH('~01 Pipe Segmentation'!S24,'Pipe Lookup'!C:C,0))," TYPE ",Q24)</f>
        <v>19.0mm Fusion-Bonded Epoxy TYPE 7</v>
      </c>
      <c r="M24" s="1" t="s">
        <v>53</v>
      </c>
      <c r="N24" s="1">
        <v>991599.04</v>
      </c>
      <c r="O24" s="1">
        <v>991623.04</v>
      </c>
      <c r="P24" s="1">
        <v>24</v>
      </c>
      <c r="Q24" s="1">
        <v>7</v>
      </c>
      <c r="R24" s="1">
        <v>19</v>
      </c>
      <c r="S24" s="1" t="s">
        <v>54</v>
      </c>
      <c r="T24" s="1" t="s">
        <v>55</v>
      </c>
      <c r="W24" s="1">
        <v>0</v>
      </c>
      <c r="X24" s="1" t="s">
        <v>58</v>
      </c>
    </row>
    <row r="25" spans="1:24" ht="15" x14ac:dyDescent="0.2">
      <c r="A25" s="1">
        <f t="shared" si="0"/>
        <v>991623.04</v>
      </c>
      <c r="B25" s="1">
        <f t="shared" si="0"/>
        <v>992116.68</v>
      </c>
      <c r="C25" s="11" t="s">
        <v>52</v>
      </c>
      <c r="D25" s="12">
        <f>INDEX(families!$A:$A,MATCH(E25,families!$B:$B,0))</f>
        <v>2</v>
      </c>
      <c r="E25" s="1" t="str">
        <f t="shared" si="1"/>
        <v>FBE</v>
      </c>
      <c r="F25" s="1">
        <f t="shared" si="2"/>
        <v>14.7</v>
      </c>
      <c r="G25" s="1" t="str">
        <f t="shared" si="3"/>
        <v>14.7mm FBE</v>
      </c>
      <c r="H25" s="1" t="str">
        <f>_xlfn.CONCAT(TEXT(R25,"0.0"),"mm ",INDEX('Pipe Lookup'!D:D,MATCH('~01 Pipe Segmentation'!S25,'Pipe Lookup'!C:C,0))," TYPE ",Q25)</f>
        <v>14.7mm Fusion-Bonded Epoxy TYPE 5</v>
      </c>
      <c r="M25" s="1" t="s">
        <v>53</v>
      </c>
      <c r="N25" s="1">
        <v>991623.04</v>
      </c>
      <c r="O25" s="1">
        <v>992116.68</v>
      </c>
      <c r="P25" s="1">
        <v>493.64000000001397</v>
      </c>
      <c r="Q25" s="1">
        <v>5</v>
      </c>
      <c r="R25" s="1">
        <v>14.7</v>
      </c>
      <c r="S25" s="1" t="s">
        <v>54</v>
      </c>
      <c r="T25" s="1" t="s">
        <v>55</v>
      </c>
      <c r="W25" s="1">
        <v>0</v>
      </c>
      <c r="X25" s="1" t="s">
        <v>58</v>
      </c>
    </row>
    <row r="26" spans="1:24" ht="15" x14ac:dyDescent="0.2">
      <c r="A26" s="1">
        <f t="shared" si="0"/>
        <v>992116.68</v>
      </c>
      <c r="B26" s="1">
        <f t="shared" si="0"/>
        <v>992140.68</v>
      </c>
      <c r="C26" s="11" t="s">
        <v>52</v>
      </c>
      <c r="D26" s="12">
        <f>INDEX(families!$A:$A,MATCH(E26,families!$B:$B,0))</f>
        <v>2</v>
      </c>
      <c r="E26" s="1" t="str">
        <f t="shared" si="1"/>
        <v>FBE</v>
      </c>
      <c r="F26" s="1">
        <f t="shared" si="2"/>
        <v>19</v>
      </c>
      <c r="G26" s="1" t="str">
        <f t="shared" si="3"/>
        <v>19.0mm FBE</v>
      </c>
      <c r="H26" s="1" t="str">
        <f>_xlfn.CONCAT(TEXT(R26,"0.0"),"mm ",INDEX('Pipe Lookup'!D:D,MATCH('~01 Pipe Segmentation'!S26,'Pipe Lookup'!C:C,0))," TYPE ",Q26)</f>
        <v>19.0mm Fusion-Bonded Epoxy TYPE 7</v>
      </c>
      <c r="M26" s="1" t="s">
        <v>53</v>
      </c>
      <c r="N26" s="1">
        <v>992116.68</v>
      </c>
      <c r="O26" s="1">
        <v>992140.68</v>
      </c>
      <c r="P26" s="1">
        <v>24</v>
      </c>
      <c r="Q26" s="1">
        <v>7</v>
      </c>
      <c r="R26" s="1">
        <v>19</v>
      </c>
      <c r="S26" s="1" t="s">
        <v>54</v>
      </c>
      <c r="T26" s="1" t="s">
        <v>55</v>
      </c>
      <c r="V26" s="1" t="s">
        <v>65</v>
      </c>
      <c r="W26" s="1">
        <v>0</v>
      </c>
      <c r="X26" s="1" t="s">
        <v>58</v>
      </c>
    </row>
    <row r="27" spans="1:24" ht="15" x14ac:dyDescent="0.2">
      <c r="A27" s="1">
        <f t="shared" si="0"/>
        <v>992140.68</v>
      </c>
      <c r="B27" s="1">
        <f t="shared" si="0"/>
        <v>992145.28</v>
      </c>
      <c r="C27" s="11" t="s">
        <v>52</v>
      </c>
      <c r="D27" s="12">
        <f>INDEX(families!$A:$A,MATCH(E27,families!$B:$B,0))</f>
        <v>3</v>
      </c>
      <c r="E27" s="1" t="str">
        <f t="shared" si="1"/>
        <v>LE</v>
      </c>
      <c r="F27" s="1">
        <f t="shared" si="2"/>
        <v>19</v>
      </c>
      <c r="G27" s="1" t="str">
        <f t="shared" si="3"/>
        <v>19.0mm LE</v>
      </c>
      <c r="H27" s="1" t="str">
        <f>_xlfn.CONCAT(TEXT(R27,"0.0"),"mm ",INDEX('Pipe Lookup'!D:D,MATCH('~01 Pipe Segmentation'!S27,'Pipe Lookup'!C:C,0))," TYPE ",Q27)</f>
        <v>19.0mm Elbow TYPE 26</v>
      </c>
      <c r="M27" s="1" t="s">
        <v>53</v>
      </c>
      <c r="N27" s="1">
        <v>992140.68</v>
      </c>
      <c r="O27" s="1">
        <v>992145.28</v>
      </c>
      <c r="P27" s="1">
        <v>4.5999999999767169</v>
      </c>
      <c r="Q27" s="1">
        <v>26</v>
      </c>
      <c r="R27" s="1">
        <v>19</v>
      </c>
      <c r="S27" s="1" t="s">
        <v>56</v>
      </c>
      <c r="T27" s="1" t="s">
        <v>55</v>
      </c>
      <c r="V27" s="1" t="s">
        <v>66</v>
      </c>
      <c r="W27" s="1">
        <v>0</v>
      </c>
      <c r="X27" s="1" t="s">
        <v>58</v>
      </c>
    </row>
    <row r="28" spans="1:24" ht="15" x14ac:dyDescent="0.2">
      <c r="A28" s="1">
        <f t="shared" si="0"/>
        <v>992145.28</v>
      </c>
      <c r="B28" s="1">
        <f t="shared" si="0"/>
        <v>992169.28</v>
      </c>
      <c r="C28" s="11" t="s">
        <v>52</v>
      </c>
      <c r="D28" s="12">
        <f>INDEX(families!$A:$A,MATCH(E28,families!$B:$B,0))</f>
        <v>2</v>
      </c>
      <c r="E28" s="1" t="str">
        <f t="shared" si="1"/>
        <v>FBE</v>
      </c>
      <c r="F28" s="1">
        <f t="shared" si="2"/>
        <v>19</v>
      </c>
      <c r="G28" s="1" t="str">
        <f t="shared" si="3"/>
        <v>19.0mm FBE</v>
      </c>
      <c r="H28" s="1" t="str">
        <f>_xlfn.CONCAT(TEXT(R28,"0.0"),"mm ",INDEX('Pipe Lookup'!D:D,MATCH('~01 Pipe Segmentation'!S28,'Pipe Lookup'!C:C,0))," TYPE ",Q28)</f>
        <v>19.0mm Fusion-Bonded Epoxy TYPE 7</v>
      </c>
      <c r="M28" s="1" t="s">
        <v>53</v>
      </c>
      <c r="N28" s="1">
        <v>992145.28</v>
      </c>
      <c r="O28" s="1">
        <v>992169.28</v>
      </c>
      <c r="P28" s="1">
        <v>24</v>
      </c>
      <c r="Q28" s="1">
        <v>7</v>
      </c>
      <c r="R28" s="1">
        <v>19</v>
      </c>
      <c r="S28" s="1" t="s">
        <v>54</v>
      </c>
      <c r="T28" s="1" t="s">
        <v>55</v>
      </c>
      <c r="V28" s="1" t="s">
        <v>65</v>
      </c>
      <c r="W28" s="1">
        <v>0</v>
      </c>
      <c r="X28" s="1" t="s">
        <v>58</v>
      </c>
    </row>
    <row r="29" spans="1:24" ht="15" x14ac:dyDescent="0.2">
      <c r="A29" s="1">
        <f t="shared" si="0"/>
        <v>992169.28</v>
      </c>
      <c r="B29" s="1">
        <f t="shared" si="0"/>
        <v>992356.65</v>
      </c>
      <c r="C29" s="11" t="s">
        <v>52</v>
      </c>
      <c r="D29" s="12">
        <f>INDEX(families!$A:$A,MATCH(E29,families!$B:$B,0))</f>
        <v>2</v>
      </c>
      <c r="E29" s="1" t="str">
        <f t="shared" si="1"/>
        <v>FBE</v>
      </c>
      <c r="F29" s="1">
        <f t="shared" si="2"/>
        <v>14.7</v>
      </c>
      <c r="G29" s="1" t="str">
        <f t="shared" si="3"/>
        <v>14.7mm FBE</v>
      </c>
      <c r="H29" s="1" t="str">
        <f>_xlfn.CONCAT(TEXT(R29,"0.0"),"mm ",INDEX('Pipe Lookup'!D:D,MATCH('~01 Pipe Segmentation'!S29,'Pipe Lookup'!C:C,0))," TYPE ",Q29)</f>
        <v>14.7mm Fusion-Bonded Epoxy TYPE 5</v>
      </c>
      <c r="M29" s="1" t="s">
        <v>53</v>
      </c>
      <c r="N29" s="1">
        <v>992169.28</v>
      </c>
      <c r="O29" s="1">
        <v>992356.65</v>
      </c>
      <c r="P29" s="1">
        <v>187.36999999999534</v>
      </c>
      <c r="Q29" s="1">
        <v>5</v>
      </c>
      <c r="R29" s="1">
        <v>14.7</v>
      </c>
      <c r="S29" s="1" t="s">
        <v>54</v>
      </c>
      <c r="T29" s="1" t="s">
        <v>55</v>
      </c>
      <c r="V29" s="1" t="s">
        <v>65</v>
      </c>
      <c r="W29" s="1">
        <v>0</v>
      </c>
      <c r="X29" s="1" t="s">
        <v>58</v>
      </c>
    </row>
    <row r="30" spans="1:24" ht="15" x14ac:dyDescent="0.2">
      <c r="A30" s="1">
        <f t="shared" si="0"/>
        <v>992356.65</v>
      </c>
      <c r="B30" s="1">
        <f t="shared" si="0"/>
        <v>992380.65</v>
      </c>
      <c r="C30" s="11" t="s">
        <v>52</v>
      </c>
      <c r="D30" s="12">
        <f>INDEX(families!$A:$A,MATCH(E30,families!$B:$B,0))</f>
        <v>2</v>
      </c>
      <c r="E30" s="1" t="str">
        <f t="shared" si="1"/>
        <v>FBE</v>
      </c>
      <c r="F30" s="1">
        <f t="shared" si="2"/>
        <v>19</v>
      </c>
      <c r="G30" s="1" t="str">
        <f t="shared" si="3"/>
        <v>19.0mm FBE</v>
      </c>
      <c r="H30" s="1" t="str">
        <f>_xlfn.CONCAT(TEXT(R30,"0.0"),"mm ",INDEX('Pipe Lookup'!D:D,MATCH('~01 Pipe Segmentation'!S30,'Pipe Lookup'!C:C,0))," TYPE ",Q30)</f>
        <v>19.0mm Fusion-Bonded Epoxy TYPE 7</v>
      </c>
      <c r="M30" s="1" t="s">
        <v>53</v>
      </c>
      <c r="N30" s="1">
        <v>992356.65</v>
      </c>
      <c r="O30" s="1">
        <v>992380.65</v>
      </c>
      <c r="P30" s="1">
        <v>24</v>
      </c>
      <c r="Q30" s="1">
        <v>7</v>
      </c>
      <c r="R30" s="1">
        <v>19</v>
      </c>
      <c r="S30" s="1" t="s">
        <v>54</v>
      </c>
      <c r="T30" s="1" t="s">
        <v>55</v>
      </c>
      <c r="V30" s="1" t="s">
        <v>65</v>
      </c>
      <c r="W30" s="1">
        <v>0</v>
      </c>
      <c r="X30" s="1" t="s">
        <v>58</v>
      </c>
    </row>
    <row r="31" spans="1:24" ht="15" x14ac:dyDescent="0.2">
      <c r="A31" s="1">
        <f t="shared" si="0"/>
        <v>992380.65</v>
      </c>
      <c r="B31" s="1">
        <f t="shared" si="0"/>
        <v>992385.25</v>
      </c>
      <c r="C31" s="11" t="s">
        <v>52</v>
      </c>
      <c r="D31" s="12">
        <f>INDEX(families!$A:$A,MATCH(E31,families!$B:$B,0))</f>
        <v>3</v>
      </c>
      <c r="E31" s="1" t="str">
        <f t="shared" si="1"/>
        <v>LE</v>
      </c>
      <c r="F31" s="1">
        <f t="shared" si="2"/>
        <v>19</v>
      </c>
      <c r="G31" s="1" t="str">
        <f t="shared" si="3"/>
        <v>19.0mm LE</v>
      </c>
      <c r="H31" s="1" t="str">
        <f>_xlfn.CONCAT(TEXT(R31,"0.0"),"mm ",INDEX('Pipe Lookup'!D:D,MATCH('~01 Pipe Segmentation'!S31,'Pipe Lookup'!C:C,0))," TYPE ",Q31)</f>
        <v>19.0mm Elbow TYPE 26</v>
      </c>
      <c r="M31" s="1" t="s">
        <v>53</v>
      </c>
      <c r="N31" s="1">
        <v>992380.65</v>
      </c>
      <c r="O31" s="1">
        <v>992385.25</v>
      </c>
      <c r="P31" s="1">
        <v>4.5999999999767169</v>
      </c>
      <c r="Q31" s="1">
        <v>26</v>
      </c>
      <c r="R31" s="1">
        <v>19</v>
      </c>
      <c r="S31" s="1" t="s">
        <v>56</v>
      </c>
      <c r="T31" s="1" t="s">
        <v>55</v>
      </c>
      <c r="V31" s="1" t="s">
        <v>67</v>
      </c>
      <c r="W31" s="1">
        <v>0</v>
      </c>
      <c r="X31" s="1" t="s">
        <v>58</v>
      </c>
    </row>
    <row r="32" spans="1:24" ht="15" x14ac:dyDescent="0.2">
      <c r="A32" s="1">
        <f t="shared" si="0"/>
        <v>992385.25</v>
      </c>
      <c r="B32" s="1">
        <f t="shared" si="0"/>
        <v>992406.27</v>
      </c>
      <c r="C32" s="11" t="s">
        <v>52</v>
      </c>
      <c r="D32" s="12">
        <f>INDEX(families!$A:$A,MATCH(E32,families!$B:$B,0))</f>
        <v>2</v>
      </c>
      <c r="E32" s="1" t="str">
        <f t="shared" si="1"/>
        <v>FBE</v>
      </c>
      <c r="F32" s="1">
        <f t="shared" si="2"/>
        <v>19</v>
      </c>
      <c r="G32" s="1" t="str">
        <f t="shared" si="3"/>
        <v>19.0mm FBE</v>
      </c>
      <c r="H32" s="1" t="str">
        <f>_xlfn.CONCAT(TEXT(R32,"0.0"),"mm ",INDEX('Pipe Lookup'!D:D,MATCH('~01 Pipe Segmentation'!S32,'Pipe Lookup'!C:C,0))," TYPE ",Q32)</f>
        <v>19.0mm Fusion-Bonded Epoxy TYPE 7</v>
      </c>
      <c r="M32" s="1" t="s">
        <v>53</v>
      </c>
      <c r="N32" s="1">
        <v>992385.25</v>
      </c>
      <c r="O32" s="1">
        <v>992406.27</v>
      </c>
      <c r="P32" s="1">
        <v>21.020000000018626</v>
      </c>
      <c r="Q32" s="1">
        <v>7</v>
      </c>
      <c r="R32" s="1">
        <v>19</v>
      </c>
      <c r="S32" s="1" t="s">
        <v>54</v>
      </c>
      <c r="T32" s="1" t="s">
        <v>55</v>
      </c>
      <c r="V32" s="1" t="s">
        <v>65</v>
      </c>
      <c r="W32" s="1">
        <v>0</v>
      </c>
      <c r="X32" s="1" t="s">
        <v>58</v>
      </c>
    </row>
    <row r="33" spans="1:24" ht="15" x14ac:dyDescent="0.2">
      <c r="A33" s="1">
        <f t="shared" si="0"/>
        <v>992406.27</v>
      </c>
      <c r="B33" s="1">
        <f t="shared" si="0"/>
        <v>992411.66</v>
      </c>
      <c r="C33" s="11" t="s">
        <v>52</v>
      </c>
      <c r="D33" s="12">
        <f>INDEX(families!$A:$A,MATCH(E33,families!$B:$B,0))</f>
        <v>3</v>
      </c>
      <c r="E33" s="1" t="str">
        <f t="shared" si="1"/>
        <v>LE</v>
      </c>
      <c r="F33" s="1">
        <f t="shared" si="2"/>
        <v>19</v>
      </c>
      <c r="G33" s="1" t="str">
        <f t="shared" si="3"/>
        <v>19.0mm LE</v>
      </c>
      <c r="H33" s="1" t="str">
        <f>_xlfn.CONCAT(TEXT(R33,"0.0"),"mm ",INDEX('Pipe Lookup'!D:D,MATCH('~01 Pipe Segmentation'!S33,'Pipe Lookup'!C:C,0))," TYPE ",Q33)</f>
        <v>19.0mm Elbow TYPE 26</v>
      </c>
      <c r="M33" s="1" t="s">
        <v>53</v>
      </c>
      <c r="N33" s="1">
        <v>992406.27</v>
      </c>
      <c r="O33" s="1">
        <v>992411.66</v>
      </c>
      <c r="P33" s="1">
        <v>5.3900000000139698</v>
      </c>
      <c r="Q33" s="1">
        <v>26</v>
      </c>
      <c r="R33" s="1">
        <v>19</v>
      </c>
      <c r="S33" s="1" t="s">
        <v>56</v>
      </c>
      <c r="T33" s="1" t="s">
        <v>55</v>
      </c>
      <c r="V33" s="1" t="s">
        <v>68</v>
      </c>
      <c r="W33" s="1">
        <v>0</v>
      </c>
      <c r="X33" s="1" t="s">
        <v>58</v>
      </c>
    </row>
    <row r="34" spans="1:24" ht="15" x14ac:dyDescent="0.2">
      <c r="A34" s="1">
        <f t="shared" si="0"/>
        <v>992411.66</v>
      </c>
      <c r="B34" s="1">
        <f t="shared" si="0"/>
        <v>992442.66</v>
      </c>
      <c r="C34" s="11" t="s">
        <v>52</v>
      </c>
      <c r="D34" s="12">
        <f>INDEX(families!$A:$A,MATCH(E34,families!$B:$B,0))</f>
        <v>2</v>
      </c>
      <c r="E34" s="1" t="str">
        <f t="shared" si="1"/>
        <v>FBE</v>
      </c>
      <c r="F34" s="1">
        <f t="shared" si="2"/>
        <v>19</v>
      </c>
      <c r="G34" s="1" t="str">
        <f t="shared" si="3"/>
        <v>19.0mm FBE</v>
      </c>
      <c r="H34" s="1" t="str">
        <f>_xlfn.CONCAT(TEXT(R34,"0.0"),"mm ",INDEX('Pipe Lookup'!D:D,MATCH('~01 Pipe Segmentation'!S34,'Pipe Lookup'!C:C,0))," TYPE ",Q34)</f>
        <v>19.0mm Fusion-Bonded Epoxy TYPE 7</v>
      </c>
      <c r="M34" s="1" t="s">
        <v>53</v>
      </c>
      <c r="N34" s="1">
        <v>992411.66</v>
      </c>
      <c r="O34" s="1">
        <v>992442.66</v>
      </c>
      <c r="P34" s="1">
        <v>31</v>
      </c>
      <c r="Q34" s="1">
        <v>7</v>
      </c>
      <c r="R34" s="1">
        <v>19</v>
      </c>
      <c r="S34" s="1" t="s">
        <v>54</v>
      </c>
      <c r="T34" s="1" t="s">
        <v>55</v>
      </c>
      <c r="V34" s="1" t="s">
        <v>65</v>
      </c>
      <c r="W34" s="1">
        <v>0</v>
      </c>
      <c r="X34" s="1" t="s">
        <v>58</v>
      </c>
    </row>
    <row r="35" spans="1:24" ht="15" x14ac:dyDescent="0.2">
      <c r="A35" s="1">
        <f t="shared" si="0"/>
        <v>992442.66</v>
      </c>
      <c r="B35" s="1">
        <f t="shared" si="0"/>
        <v>992447.26</v>
      </c>
      <c r="C35" s="11" t="s">
        <v>52</v>
      </c>
      <c r="D35" s="12">
        <f>INDEX(families!$A:$A,MATCH(E35,families!$B:$B,0))</f>
        <v>3</v>
      </c>
      <c r="E35" s="1" t="str">
        <f t="shared" si="1"/>
        <v>LE</v>
      </c>
      <c r="F35" s="1">
        <f t="shared" si="2"/>
        <v>19</v>
      </c>
      <c r="G35" s="1" t="str">
        <f t="shared" si="3"/>
        <v>19.0mm LE</v>
      </c>
      <c r="H35" s="1" t="str">
        <f>_xlfn.CONCAT(TEXT(R35,"0.0"),"mm ",INDEX('Pipe Lookup'!D:D,MATCH('~01 Pipe Segmentation'!S35,'Pipe Lookup'!C:C,0))," TYPE ",Q35)</f>
        <v>19.0mm Elbow TYPE 26</v>
      </c>
      <c r="M35" s="1" t="s">
        <v>53</v>
      </c>
      <c r="N35" s="1">
        <v>992442.66</v>
      </c>
      <c r="O35" s="1">
        <v>992447.26</v>
      </c>
      <c r="P35" s="1">
        <v>4.5999999999767169</v>
      </c>
      <c r="Q35" s="1">
        <v>26</v>
      </c>
      <c r="R35" s="1">
        <v>19</v>
      </c>
      <c r="S35" s="1" t="s">
        <v>56</v>
      </c>
      <c r="T35" s="1" t="s">
        <v>55</v>
      </c>
      <c r="V35" s="1" t="s">
        <v>69</v>
      </c>
      <c r="W35" s="1">
        <v>0</v>
      </c>
      <c r="X35" s="1" t="s">
        <v>58</v>
      </c>
    </row>
    <row r="36" spans="1:24" ht="15" x14ac:dyDescent="0.2">
      <c r="A36" s="1">
        <f t="shared" si="0"/>
        <v>992447.26</v>
      </c>
      <c r="B36" s="1">
        <f t="shared" si="0"/>
        <v>992481.44</v>
      </c>
      <c r="C36" s="11" t="s">
        <v>52</v>
      </c>
      <c r="D36" s="12">
        <f>INDEX(families!$A:$A,MATCH(E36,families!$B:$B,0))</f>
        <v>2</v>
      </c>
      <c r="E36" s="1" t="str">
        <f t="shared" si="1"/>
        <v>FBE</v>
      </c>
      <c r="F36" s="1">
        <f t="shared" si="2"/>
        <v>19</v>
      </c>
      <c r="G36" s="1" t="str">
        <f t="shared" si="3"/>
        <v>19.0mm FBE</v>
      </c>
      <c r="H36" s="1" t="str">
        <f>_xlfn.CONCAT(TEXT(R36,"0.0"),"mm ",INDEX('Pipe Lookup'!D:D,MATCH('~01 Pipe Segmentation'!S36,'Pipe Lookup'!C:C,0))," TYPE ",Q36)</f>
        <v>19.0mm Fusion-Bonded Epoxy TYPE 7</v>
      </c>
      <c r="M36" s="1" t="s">
        <v>53</v>
      </c>
      <c r="N36" s="1">
        <v>992447.26</v>
      </c>
      <c r="O36" s="1">
        <v>992481.44</v>
      </c>
      <c r="P36" s="1">
        <v>34.179999999934807</v>
      </c>
      <c r="Q36" s="1">
        <v>7</v>
      </c>
      <c r="R36" s="1">
        <v>19</v>
      </c>
      <c r="S36" s="1" t="s">
        <v>54</v>
      </c>
      <c r="T36" s="1" t="s">
        <v>55</v>
      </c>
      <c r="V36" s="1" t="s">
        <v>65</v>
      </c>
      <c r="W36" s="1">
        <v>0</v>
      </c>
      <c r="X36" s="1" t="s">
        <v>58</v>
      </c>
    </row>
    <row r="37" spans="1:24" ht="15" x14ac:dyDescent="0.2">
      <c r="A37" s="1">
        <f t="shared" si="0"/>
        <v>992481.44</v>
      </c>
      <c r="B37" s="1">
        <f t="shared" si="0"/>
        <v>992486.44</v>
      </c>
      <c r="C37" s="11" t="s">
        <v>52</v>
      </c>
      <c r="D37" s="12">
        <f>INDEX(families!$A:$A,MATCH(E37,families!$B:$B,0))</f>
        <v>3</v>
      </c>
      <c r="E37" s="1" t="str">
        <f t="shared" si="1"/>
        <v>LE</v>
      </c>
      <c r="F37" s="1">
        <f t="shared" si="2"/>
        <v>19</v>
      </c>
      <c r="G37" s="1" t="str">
        <f t="shared" si="3"/>
        <v>19.0mm LE</v>
      </c>
      <c r="H37" s="1" t="str">
        <f>_xlfn.CONCAT(TEXT(R37,"0.0"),"mm ",INDEX('Pipe Lookup'!D:D,MATCH('~01 Pipe Segmentation'!S37,'Pipe Lookup'!C:C,0))," TYPE ",Q37)</f>
        <v>19.0mm Elbow TYPE 26</v>
      </c>
      <c r="M37" s="1" t="s">
        <v>53</v>
      </c>
      <c r="N37" s="1">
        <v>992481.44</v>
      </c>
      <c r="O37" s="1">
        <v>992486.44</v>
      </c>
      <c r="P37" s="1">
        <v>5</v>
      </c>
      <c r="Q37" s="1">
        <v>26</v>
      </c>
      <c r="R37" s="1">
        <v>19</v>
      </c>
      <c r="S37" s="1" t="s">
        <v>56</v>
      </c>
      <c r="T37" s="1" t="s">
        <v>55</v>
      </c>
      <c r="V37" s="1" t="s">
        <v>70</v>
      </c>
      <c r="W37" s="1">
        <v>0</v>
      </c>
      <c r="X37" s="1" t="s">
        <v>58</v>
      </c>
    </row>
    <row r="38" spans="1:24" ht="15" x14ac:dyDescent="0.2">
      <c r="A38" s="1">
        <f t="shared" si="0"/>
        <v>992486.44</v>
      </c>
      <c r="B38" s="1">
        <f t="shared" si="0"/>
        <v>992510.43</v>
      </c>
      <c r="C38" s="11" t="s">
        <v>52</v>
      </c>
      <c r="D38" s="12">
        <f>INDEX(families!$A:$A,MATCH(E38,families!$B:$B,0))</f>
        <v>2</v>
      </c>
      <c r="E38" s="1" t="str">
        <f t="shared" si="1"/>
        <v>FBE</v>
      </c>
      <c r="F38" s="1">
        <f t="shared" si="2"/>
        <v>19</v>
      </c>
      <c r="G38" s="1" t="str">
        <f t="shared" si="3"/>
        <v>19.0mm FBE</v>
      </c>
      <c r="H38" s="1" t="str">
        <f>_xlfn.CONCAT(TEXT(R38,"0.0"),"mm ",INDEX('Pipe Lookup'!D:D,MATCH('~01 Pipe Segmentation'!S38,'Pipe Lookup'!C:C,0))," TYPE ",Q38)</f>
        <v>19.0mm Fusion-Bonded Epoxy TYPE 7</v>
      </c>
      <c r="M38" s="1" t="s">
        <v>53</v>
      </c>
      <c r="N38" s="1">
        <v>992486.44</v>
      </c>
      <c r="O38" s="1">
        <v>992510.43</v>
      </c>
      <c r="P38" s="1">
        <v>23.990000000107102</v>
      </c>
      <c r="Q38" s="1">
        <v>7</v>
      </c>
      <c r="R38" s="1">
        <v>19</v>
      </c>
      <c r="S38" s="1" t="s">
        <v>54</v>
      </c>
      <c r="T38" s="1" t="s">
        <v>55</v>
      </c>
      <c r="V38" s="1" t="s">
        <v>65</v>
      </c>
      <c r="W38" s="1">
        <v>0</v>
      </c>
      <c r="X38" s="1" t="s">
        <v>58</v>
      </c>
    </row>
    <row r="39" spans="1:24" ht="15" x14ac:dyDescent="0.2">
      <c r="A39" s="1">
        <f t="shared" si="0"/>
        <v>992510.43</v>
      </c>
      <c r="B39" s="1">
        <f t="shared" si="0"/>
        <v>992796.95</v>
      </c>
      <c r="C39" s="11" t="s">
        <v>52</v>
      </c>
      <c r="D39" s="12">
        <f>INDEX(families!$A:$A,MATCH(E39,families!$B:$B,0))</f>
        <v>2</v>
      </c>
      <c r="E39" s="1" t="str">
        <f t="shared" si="1"/>
        <v>FBE</v>
      </c>
      <c r="F39" s="1">
        <f t="shared" si="2"/>
        <v>14.7</v>
      </c>
      <c r="G39" s="1" t="str">
        <f t="shared" si="3"/>
        <v>14.7mm FBE</v>
      </c>
      <c r="H39" s="1" t="str">
        <f>_xlfn.CONCAT(TEXT(R39,"0.0"),"mm ",INDEX('Pipe Lookup'!D:D,MATCH('~01 Pipe Segmentation'!S39,'Pipe Lookup'!C:C,0))," TYPE ",Q39)</f>
        <v>14.7mm Fusion-Bonded Epoxy TYPE 5</v>
      </c>
      <c r="M39" s="1" t="s">
        <v>53</v>
      </c>
      <c r="N39" s="1">
        <v>992510.43</v>
      </c>
      <c r="O39" s="1">
        <v>992796.95</v>
      </c>
      <c r="P39" s="1">
        <v>286.51999999990221</v>
      </c>
      <c r="Q39" s="1">
        <v>5</v>
      </c>
      <c r="R39" s="1">
        <v>14.7</v>
      </c>
      <c r="S39" s="1" t="s">
        <v>54</v>
      </c>
      <c r="T39" s="1" t="s">
        <v>55</v>
      </c>
      <c r="V39" s="1" t="s">
        <v>71</v>
      </c>
      <c r="W39" s="1">
        <v>0</v>
      </c>
      <c r="X39" s="1" t="s">
        <v>58</v>
      </c>
    </row>
    <row r="40" spans="1:24" ht="15" x14ac:dyDescent="0.2">
      <c r="A40" s="1">
        <f t="shared" si="0"/>
        <v>992796.95</v>
      </c>
      <c r="B40" s="1">
        <f t="shared" si="0"/>
        <v>992952.95</v>
      </c>
      <c r="C40" s="11" t="s">
        <v>52</v>
      </c>
      <c r="D40" s="12">
        <f>INDEX(families!$A:$A,MATCH(E40,families!$B:$B,0))</f>
        <v>2</v>
      </c>
      <c r="E40" s="1" t="str">
        <f t="shared" si="1"/>
        <v>FBE</v>
      </c>
      <c r="F40" s="1">
        <f t="shared" si="2"/>
        <v>19</v>
      </c>
      <c r="G40" s="1" t="str">
        <f t="shared" si="3"/>
        <v>19.0mm FBE</v>
      </c>
      <c r="H40" s="1" t="str">
        <f>_xlfn.CONCAT(TEXT(R40,"0.0"),"mm ",INDEX('Pipe Lookup'!D:D,MATCH('~01 Pipe Segmentation'!S40,'Pipe Lookup'!C:C,0))," TYPE ",Q40)</f>
        <v>19.0mm Fusion-Bonded Epoxy TYPE 7</v>
      </c>
      <c r="M40" s="1" t="s">
        <v>53</v>
      </c>
      <c r="N40" s="1">
        <v>992796.95</v>
      </c>
      <c r="O40" s="1">
        <v>992952.95</v>
      </c>
      <c r="P40" s="1">
        <v>156</v>
      </c>
      <c r="Q40" s="1">
        <v>7</v>
      </c>
      <c r="R40" s="1">
        <v>19</v>
      </c>
      <c r="S40" s="1" t="s">
        <v>54</v>
      </c>
      <c r="T40" s="1" t="s">
        <v>55</v>
      </c>
      <c r="V40" s="1" t="s">
        <v>65</v>
      </c>
      <c r="W40" s="1">
        <v>0</v>
      </c>
      <c r="X40" s="1" t="s">
        <v>58</v>
      </c>
    </row>
    <row r="41" spans="1:24" ht="15" x14ac:dyDescent="0.2">
      <c r="A41" s="1">
        <f t="shared" si="0"/>
        <v>992952.95</v>
      </c>
      <c r="B41" s="1">
        <f t="shared" si="0"/>
        <v>992958.95</v>
      </c>
      <c r="C41" s="11" t="s">
        <v>52</v>
      </c>
      <c r="D41" s="12">
        <f>INDEX(families!$A:$A,MATCH(E41,families!$B:$B,0))</f>
        <v>3</v>
      </c>
      <c r="E41" s="1" t="str">
        <f t="shared" si="1"/>
        <v>LE</v>
      </c>
      <c r="F41" s="1">
        <f t="shared" si="2"/>
        <v>19</v>
      </c>
      <c r="G41" s="1" t="str">
        <f t="shared" si="3"/>
        <v>19.0mm LE</v>
      </c>
      <c r="H41" s="1" t="str">
        <f>_xlfn.CONCAT(TEXT(R41,"0.0"),"mm ",INDEX('Pipe Lookup'!D:D,MATCH('~01 Pipe Segmentation'!S41,'Pipe Lookup'!C:C,0))," TYPE ",Q41)</f>
        <v>19.0mm Elbow TYPE 26</v>
      </c>
      <c r="M41" s="1" t="s">
        <v>53</v>
      </c>
      <c r="N41" s="1">
        <v>992952.95</v>
      </c>
      <c r="O41" s="1">
        <v>992958.95</v>
      </c>
      <c r="P41" s="1">
        <v>6</v>
      </c>
      <c r="Q41" s="1">
        <v>26</v>
      </c>
      <c r="R41" s="1">
        <v>19</v>
      </c>
      <c r="S41" s="1" t="s">
        <v>56</v>
      </c>
      <c r="T41" s="1" t="s">
        <v>55</v>
      </c>
      <c r="V41" s="1" t="s">
        <v>72</v>
      </c>
      <c r="W41" s="1">
        <v>0</v>
      </c>
      <c r="X41" s="1" t="s">
        <v>58</v>
      </c>
    </row>
    <row r="42" spans="1:24" ht="15" x14ac:dyDescent="0.2">
      <c r="A42" s="1">
        <f t="shared" si="0"/>
        <v>992958.95</v>
      </c>
      <c r="B42" s="1">
        <f t="shared" si="0"/>
        <v>992964.95</v>
      </c>
      <c r="C42" s="11" t="s">
        <v>52</v>
      </c>
      <c r="D42" s="12">
        <f>INDEX(families!$A:$A,MATCH(E42,families!$B:$B,0))</f>
        <v>2</v>
      </c>
      <c r="E42" s="1" t="str">
        <f t="shared" si="1"/>
        <v>FBE</v>
      </c>
      <c r="F42" s="1">
        <f t="shared" si="2"/>
        <v>19</v>
      </c>
      <c r="G42" s="1" t="str">
        <f t="shared" si="3"/>
        <v>19.0mm FBE</v>
      </c>
      <c r="H42" s="1" t="str">
        <f>_xlfn.CONCAT(TEXT(R42,"0.0"),"mm ",INDEX('Pipe Lookup'!D:D,MATCH('~01 Pipe Segmentation'!S42,'Pipe Lookup'!C:C,0))," TYPE ",Q42)</f>
        <v>19.0mm Fusion-Bonded Epoxy TYPE 7</v>
      </c>
      <c r="M42" s="1" t="s">
        <v>53</v>
      </c>
      <c r="N42" s="1">
        <v>992958.95</v>
      </c>
      <c r="O42" s="1">
        <v>992964.95</v>
      </c>
      <c r="P42" s="1">
        <v>6</v>
      </c>
      <c r="Q42" s="1">
        <v>7</v>
      </c>
      <c r="R42" s="1">
        <v>19</v>
      </c>
      <c r="S42" s="1" t="s">
        <v>54</v>
      </c>
      <c r="T42" s="1" t="s">
        <v>55</v>
      </c>
      <c r="V42" s="1" t="s">
        <v>65</v>
      </c>
      <c r="W42" s="1">
        <v>0</v>
      </c>
      <c r="X42" s="1" t="s">
        <v>58</v>
      </c>
    </row>
    <row r="43" spans="1:24" ht="15" x14ac:dyDescent="0.2">
      <c r="A43" s="1">
        <f t="shared" si="0"/>
        <v>992964.95</v>
      </c>
      <c r="B43" s="1">
        <f t="shared" si="0"/>
        <v>992969.95</v>
      </c>
      <c r="C43" s="11" t="s">
        <v>52</v>
      </c>
      <c r="D43" s="12">
        <f>INDEX(families!$A:$A,MATCH(E43,families!$B:$B,0))</f>
        <v>3</v>
      </c>
      <c r="E43" s="1" t="str">
        <f t="shared" si="1"/>
        <v>LE</v>
      </c>
      <c r="F43" s="1">
        <f t="shared" si="2"/>
        <v>19</v>
      </c>
      <c r="G43" s="1" t="str">
        <f t="shared" si="3"/>
        <v>19.0mm LE</v>
      </c>
      <c r="H43" s="1" t="str">
        <f>_xlfn.CONCAT(TEXT(R43,"0.0"),"mm ",INDEX('Pipe Lookup'!D:D,MATCH('~01 Pipe Segmentation'!S43,'Pipe Lookup'!C:C,0))," TYPE ",Q43)</f>
        <v>19.0mm Elbow TYPE 26</v>
      </c>
      <c r="M43" s="1" t="s">
        <v>53</v>
      </c>
      <c r="N43" s="1">
        <v>992964.95</v>
      </c>
      <c r="O43" s="1">
        <v>992969.95</v>
      </c>
      <c r="P43" s="1">
        <v>5</v>
      </c>
      <c r="Q43" s="1">
        <v>26</v>
      </c>
      <c r="R43" s="1">
        <v>19</v>
      </c>
      <c r="S43" s="1" t="s">
        <v>56</v>
      </c>
      <c r="T43" s="1" t="s">
        <v>55</v>
      </c>
      <c r="V43" s="1" t="s">
        <v>73</v>
      </c>
      <c r="W43" s="1">
        <v>0</v>
      </c>
      <c r="X43" s="1" t="s">
        <v>58</v>
      </c>
    </row>
    <row r="44" spans="1:24" ht="15" x14ac:dyDescent="0.2">
      <c r="A44" s="1">
        <f t="shared" si="0"/>
        <v>992969.95</v>
      </c>
      <c r="B44" s="1">
        <f t="shared" si="0"/>
        <v>993100</v>
      </c>
      <c r="C44" s="11" t="s">
        <v>52</v>
      </c>
      <c r="D44" s="12">
        <f>INDEX(families!$A:$A,MATCH(E44,families!$B:$B,0))</f>
        <v>2</v>
      </c>
      <c r="E44" s="1" t="str">
        <f t="shared" si="1"/>
        <v>FBE</v>
      </c>
      <c r="F44" s="1">
        <f t="shared" si="2"/>
        <v>19</v>
      </c>
      <c r="G44" s="1" t="str">
        <f t="shared" si="3"/>
        <v>19.0mm FBE</v>
      </c>
      <c r="H44" s="1" t="str">
        <f>_xlfn.CONCAT(TEXT(R44,"0.0"),"mm ",INDEX('Pipe Lookup'!D:D,MATCH('~01 Pipe Segmentation'!S44,'Pipe Lookup'!C:C,0))," TYPE ",Q44)</f>
        <v>19.0mm Fusion-Bonded Epoxy TYPE 7</v>
      </c>
      <c r="M44" s="1" t="s">
        <v>53</v>
      </c>
      <c r="N44" s="1">
        <v>992969.95</v>
      </c>
      <c r="O44" s="1">
        <v>993100</v>
      </c>
      <c r="P44" s="1">
        <v>130.05000000004657</v>
      </c>
      <c r="Q44" s="1">
        <v>7</v>
      </c>
      <c r="R44" s="1">
        <v>19</v>
      </c>
      <c r="S44" s="1" t="s">
        <v>54</v>
      </c>
      <c r="T44" s="1" t="s">
        <v>55</v>
      </c>
      <c r="V44" s="1" t="s">
        <v>65</v>
      </c>
      <c r="W44" s="1">
        <v>0</v>
      </c>
      <c r="X44" s="1" t="s">
        <v>58</v>
      </c>
    </row>
    <row r="45" spans="1:24" ht="15" x14ac:dyDescent="0.2">
      <c r="A45" s="1">
        <f t="shared" si="0"/>
        <v>993100</v>
      </c>
      <c r="B45" s="1">
        <f t="shared" si="0"/>
        <v>993137.97</v>
      </c>
      <c r="C45" s="11" t="s">
        <v>52</v>
      </c>
      <c r="D45" s="12">
        <f>INDEX(families!$A:$A,MATCH(E45,families!$B:$B,0))</f>
        <v>2</v>
      </c>
      <c r="E45" s="1" t="str">
        <f t="shared" si="1"/>
        <v>FBE</v>
      </c>
      <c r="F45" s="1">
        <f t="shared" si="2"/>
        <v>19</v>
      </c>
      <c r="G45" s="1" t="str">
        <f t="shared" si="3"/>
        <v>19.0mm FBE</v>
      </c>
      <c r="H45" s="1" t="str">
        <f>_xlfn.CONCAT(TEXT(R45,"0.0"),"mm ",INDEX('Pipe Lookup'!D:D,MATCH('~01 Pipe Segmentation'!S45,'Pipe Lookup'!C:C,0))," TYPE ",Q45)</f>
        <v>19.0mm Fusion-Bonded Epoxy TYPE 7</v>
      </c>
      <c r="M45" s="1" t="s">
        <v>53</v>
      </c>
      <c r="N45" s="1">
        <v>993100</v>
      </c>
      <c r="O45" s="1">
        <v>993137.97</v>
      </c>
      <c r="P45" s="1">
        <v>37.96999999997206</v>
      </c>
      <c r="Q45" s="1">
        <v>7</v>
      </c>
      <c r="R45" s="1">
        <v>19</v>
      </c>
      <c r="S45" s="1" t="s">
        <v>54</v>
      </c>
      <c r="T45" s="1" t="s">
        <v>74</v>
      </c>
      <c r="V45" s="1" t="s">
        <v>65</v>
      </c>
      <c r="W45" s="1">
        <v>0</v>
      </c>
      <c r="X45" s="1" t="s">
        <v>58</v>
      </c>
    </row>
    <row r="46" spans="1:24" ht="15" x14ac:dyDescent="0.2">
      <c r="A46" s="1">
        <f t="shared" si="0"/>
        <v>993137.97</v>
      </c>
      <c r="B46" s="1">
        <f t="shared" si="0"/>
        <v>994243</v>
      </c>
      <c r="C46" s="11" t="s">
        <v>52</v>
      </c>
      <c r="D46" s="12">
        <f>INDEX(families!$A:$A,MATCH(E46,families!$B:$B,0))</f>
        <v>2</v>
      </c>
      <c r="E46" s="1" t="str">
        <f t="shared" si="1"/>
        <v>FBE</v>
      </c>
      <c r="F46" s="1">
        <f t="shared" si="2"/>
        <v>14.7</v>
      </c>
      <c r="G46" s="1" t="str">
        <f t="shared" si="3"/>
        <v>14.7mm FBE</v>
      </c>
      <c r="H46" s="1" t="str">
        <f>_xlfn.CONCAT(TEXT(R46,"0.0"),"mm ",INDEX('Pipe Lookup'!D:D,MATCH('~01 Pipe Segmentation'!S46,'Pipe Lookup'!C:C,0))," TYPE ",Q46)</f>
        <v>14.7mm Fusion-Bonded Epoxy TYPE 5</v>
      </c>
      <c r="M46" s="1" t="s">
        <v>53</v>
      </c>
      <c r="N46" s="1">
        <v>993137.97</v>
      </c>
      <c r="O46" s="1">
        <v>994243</v>
      </c>
      <c r="P46" s="1">
        <v>1105.0300000000279</v>
      </c>
      <c r="Q46" s="1">
        <v>5</v>
      </c>
      <c r="R46" s="1">
        <v>14.7</v>
      </c>
      <c r="S46" s="1" t="s">
        <v>54</v>
      </c>
      <c r="T46" s="1" t="s">
        <v>74</v>
      </c>
      <c r="V46" s="1" t="s">
        <v>75</v>
      </c>
      <c r="W46" s="1">
        <v>0</v>
      </c>
      <c r="X46" s="1" t="s">
        <v>58</v>
      </c>
    </row>
    <row r="47" spans="1:24" ht="15" x14ac:dyDescent="0.2">
      <c r="A47" s="1">
        <f t="shared" si="0"/>
        <v>994243</v>
      </c>
      <c r="B47" s="1">
        <f t="shared" si="0"/>
        <v>994267</v>
      </c>
      <c r="C47" s="11" t="s">
        <v>52</v>
      </c>
      <c r="D47" s="12">
        <f>INDEX(families!$A:$A,MATCH(E47,families!$B:$B,0))</f>
        <v>2</v>
      </c>
      <c r="E47" s="1" t="str">
        <f t="shared" si="1"/>
        <v>FBE</v>
      </c>
      <c r="F47" s="1">
        <f t="shared" si="2"/>
        <v>19</v>
      </c>
      <c r="G47" s="1" t="str">
        <f t="shared" si="3"/>
        <v>19.0mm FBE</v>
      </c>
      <c r="H47" s="1" t="str">
        <f>_xlfn.CONCAT(TEXT(R47,"0.0"),"mm ",INDEX('Pipe Lookup'!D:D,MATCH('~01 Pipe Segmentation'!S47,'Pipe Lookup'!C:C,0))," TYPE ",Q47)</f>
        <v>19.0mm Fusion-Bonded Epoxy TYPE 7</v>
      </c>
      <c r="M47" s="1" t="s">
        <v>53</v>
      </c>
      <c r="N47" s="1">
        <v>994243</v>
      </c>
      <c r="O47" s="1">
        <v>994267</v>
      </c>
      <c r="P47" s="1">
        <v>24</v>
      </c>
      <c r="Q47" s="1">
        <v>7</v>
      </c>
      <c r="R47" s="1">
        <v>19</v>
      </c>
      <c r="S47" s="1" t="s">
        <v>54</v>
      </c>
      <c r="T47" s="1" t="s">
        <v>74</v>
      </c>
      <c r="V47" s="1" t="s">
        <v>76</v>
      </c>
      <c r="W47" s="1">
        <v>0</v>
      </c>
      <c r="X47" s="1" t="s">
        <v>58</v>
      </c>
    </row>
    <row r="48" spans="1:24" ht="15" x14ac:dyDescent="0.2">
      <c r="A48" s="1">
        <f t="shared" si="0"/>
        <v>994267</v>
      </c>
      <c r="B48" s="1">
        <f t="shared" si="0"/>
        <v>994272.39</v>
      </c>
      <c r="C48" s="11" t="s">
        <v>52</v>
      </c>
      <c r="D48" s="12">
        <f>INDEX(families!$A:$A,MATCH(E48,families!$B:$B,0))</f>
        <v>3</v>
      </c>
      <c r="E48" s="1" t="str">
        <f t="shared" si="1"/>
        <v>LE</v>
      </c>
      <c r="F48" s="1">
        <f t="shared" si="2"/>
        <v>19</v>
      </c>
      <c r="G48" s="1" t="str">
        <f t="shared" si="3"/>
        <v>19.0mm LE</v>
      </c>
      <c r="H48" s="1" t="str">
        <f>_xlfn.CONCAT(TEXT(R48,"0.0"),"mm ",INDEX('Pipe Lookup'!D:D,MATCH('~01 Pipe Segmentation'!S48,'Pipe Lookup'!C:C,0))," TYPE ",Q48)</f>
        <v>19.0mm Elbow TYPE 26</v>
      </c>
      <c r="M48" s="1" t="s">
        <v>53</v>
      </c>
      <c r="N48" s="1">
        <v>994267</v>
      </c>
      <c r="O48" s="1">
        <v>994272.39</v>
      </c>
      <c r="P48" s="1">
        <v>5.3900000000139698</v>
      </c>
      <c r="Q48" s="1">
        <v>26</v>
      </c>
      <c r="R48" s="1">
        <v>19</v>
      </c>
      <c r="S48" s="1" t="s">
        <v>56</v>
      </c>
      <c r="T48" s="1" t="s">
        <v>74</v>
      </c>
      <c r="V48" s="1" t="s">
        <v>77</v>
      </c>
      <c r="W48" s="1">
        <v>0</v>
      </c>
      <c r="X48" s="1" t="s">
        <v>58</v>
      </c>
    </row>
    <row r="49" spans="1:24" ht="15" x14ac:dyDescent="0.2">
      <c r="A49" s="1">
        <f t="shared" si="0"/>
        <v>994272.39</v>
      </c>
      <c r="B49" s="1">
        <f t="shared" si="0"/>
        <v>994308.97</v>
      </c>
      <c r="C49" s="11" t="s">
        <v>52</v>
      </c>
      <c r="D49" s="12">
        <f>INDEX(families!$A:$A,MATCH(E49,families!$B:$B,0))</f>
        <v>2</v>
      </c>
      <c r="E49" s="1" t="str">
        <f t="shared" si="1"/>
        <v>FBE</v>
      </c>
      <c r="F49" s="1">
        <f t="shared" si="2"/>
        <v>19</v>
      </c>
      <c r="G49" s="1" t="str">
        <f t="shared" si="3"/>
        <v>19.0mm FBE</v>
      </c>
      <c r="H49" s="1" t="str">
        <f>_xlfn.CONCAT(TEXT(R49,"0.0"),"mm ",INDEX('Pipe Lookup'!D:D,MATCH('~01 Pipe Segmentation'!S49,'Pipe Lookup'!C:C,0))," TYPE ",Q49)</f>
        <v>19.0mm Fusion-Bonded Epoxy TYPE 7</v>
      </c>
      <c r="M49" s="1" t="s">
        <v>53</v>
      </c>
      <c r="N49" s="1">
        <v>994272.39</v>
      </c>
      <c r="O49" s="1">
        <v>994308.97</v>
      </c>
      <c r="P49" s="1">
        <v>36.57999999995809</v>
      </c>
      <c r="Q49" s="1">
        <v>7</v>
      </c>
      <c r="R49" s="1">
        <v>19</v>
      </c>
      <c r="S49" s="1" t="s">
        <v>54</v>
      </c>
      <c r="T49" s="1" t="s">
        <v>74</v>
      </c>
      <c r="W49" s="1">
        <v>0</v>
      </c>
      <c r="X49" s="1" t="s">
        <v>58</v>
      </c>
    </row>
    <row r="50" spans="1:24" ht="15" x14ac:dyDescent="0.2">
      <c r="A50" s="1">
        <f t="shared" si="0"/>
        <v>994308.97</v>
      </c>
      <c r="B50" s="1">
        <f t="shared" si="0"/>
        <v>994332.97</v>
      </c>
      <c r="C50" s="11" t="s">
        <v>52</v>
      </c>
      <c r="D50" s="12">
        <f>INDEX(families!$A:$A,MATCH(E50,families!$B:$B,0))</f>
        <v>1</v>
      </c>
      <c r="E50" s="1" t="str">
        <f t="shared" si="1"/>
        <v>ARO</v>
      </c>
      <c r="F50" s="1">
        <f t="shared" si="2"/>
        <v>14.7</v>
      </c>
      <c r="G50" s="1" t="str">
        <f t="shared" si="3"/>
        <v>14.7mm ARO</v>
      </c>
      <c r="H50" s="1" t="str">
        <f>_xlfn.CONCAT(TEXT(R50,"0.0"),"mm ",INDEX('Pipe Lookup'!D:D,MATCH('~01 Pipe Segmentation'!S50,'Pipe Lookup'!C:C,0))," TYPE ",Q50)</f>
        <v>14.7mm Abrasion-Resistant Overcoat TYPE 6</v>
      </c>
      <c r="M50" s="1" t="s">
        <v>53</v>
      </c>
      <c r="N50" s="1">
        <v>994308.97</v>
      </c>
      <c r="O50" s="1">
        <v>994332.97</v>
      </c>
      <c r="P50" s="1">
        <v>24</v>
      </c>
      <c r="Q50" s="1">
        <v>6</v>
      </c>
      <c r="R50" s="1">
        <v>14.7</v>
      </c>
      <c r="S50" s="1" t="s">
        <v>78</v>
      </c>
      <c r="T50" s="1" t="s">
        <v>74</v>
      </c>
      <c r="W50" s="1">
        <v>0</v>
      </c>
      <c r="X50" s="1" t="s">
        <v>58</v>
      </c>
    </row>
    <row r="51" spans="1:24" ht="15" x14ac:dyDescent="0.2">
      <c r="A51" s="1">
        <f t="shared" si="0"/>
        <v>994332.97</v>
      </c>
      <c r="B51" s="1">
        <f t="shared" si="0"/>
        <v>994364.79</v>
      </c>
      <c r="C51" s="11" t="s">
        <v>52</v>
      </c>
      <c r="D51" s="12">
        <f>INDEX(families!$A:$A,MATCH(E51,families!$B:$B,0))</f>
        <v>2</v>
      </c>
      <c r="E51" s="1" t="str">
        <f t="shared" si="1"/>
        <v>FBE</v>
      </c>
      <c r="F51" s="1">
        <f t="shared" si="2"/>
        <v>14.7</v>
      </c>
      <c r="G51" s="1" t="str">
        <f t="shared" si="3"/>
        <v>14.7mm FBE</v>
      </c>
      <c r="H51" s="1" t="str">
        <f>_xlfn.CONCAT(TEXT(R51,"0.0"),"mm ",INDEX('Pipe Lookup'!D:D,MATCH('~01 Pipe Segmentation'!S51,'Pipe Lookup'!C:C,0))," TYPE ",Q51)</f>
        <v>14.7mm Fusion-Bonded Epoxy TYPE 5</v>
      </c>
      <c r="M51" s="1" t="s">
        <v>53</v>
      </c>
      <c r="N51" s="1">
        <v>994332.97</v>
      </c>
      <c r="O51" s="1">
        <v>994364.79</v>
      </c>
      <c r="P51" s="1">
        <v>31.820000000065193</v>
      </c>
      <c r="Q51" s="1">
        <v>5</v>
      </c>
      <c r="R51" s="1">
        <v>14.7</v>
      </c>
      <c r="S51" s="1" t="s">
        <v>54</v>
      </c>
      <c r="T51" s="1" t="s">
        <v>74</v>
      </c>
      <c r="W51" s="1">
        <v>0</v>
      </c>
      <c r="X51" s="1" t="s">
        <v>58</v>
      </c>
    </row>
    <row r="52" spans="1:24" ht="15" x14ac:dyDescent="0.2">
      <c r="A52" s="1">
        <f t="shared" si="0"/>
        <v>994364.79</v>
      </c>
      <c r="B52" s="1">
        <f t="shared" si="0"/>
        <v>994388.79</v>
      </c>
      <c r="C52" s="11" t="s">
        <v>52</v>
      </c>
      <c r="D52" s="12">
        <f>INDEX(families!$A:$A,MATCH(E52,families!$B:$B,0))</f>
        <v>2</v>
      </c>
      <c r="E52" s="1" t="str">
        <f t="shared" si="1"/>
        <v>FBE</v>
      </c>
      <c r="F52" s="1">
        <f t="shared" si="2"/>
        <v>19</v>
      </c>
      <c r="G52" s="1" t="str">
        <f t="shared" si="3"/>
        <v>19.0mm FBE</v>
      </c>
      <c r="H52" s="1" t="str">
        <f>_xlfn.CONCAT(TEXT(R52,"0.0"),"mm ",INDEX('Pipe Lookup'!D:D,MATCH('~01 Pipe Segmentation'!S52,'Pipe Lookup'!C:C,0))," TYPE ",Q52)</f>
        <v>19.0mm Fusion-Bonded Epoxy TYPE 7</v>
      </c>
      <c r="M52" s="1" t="s">
        <v>53</v>
      </c>
      <c r="N52" s="1">
        <v>994364.79</v>
      </c>
      <c r="O52" s="1">
        <v>994388.79</v>
      </c>
      <c r="P52" s="1">
        <v>24</v>
      </c>
      <c r="Q52" s="1">
        <v>7</v>
      </c>
      <c r="R52" s="1">
        <v>19</v>
      </c>
      <c r="S52" s="1" t="s">
        <v>54</v>
      </c>
      <c r="T52" s="1" t="s">
        <v>74</v>
      </c>
      <c r="W52" s="1">
        <v>0</v>
      </c>
      <c r="X52" s="1" t="s">
        <v>58</v>
      </c>
    </row>
    <row r="53" spans="1:24" ht="15" x14ac:dyDescent="0.2">
      <c r="A53" s="1">
        <f t="shared" si="0"/>
        <v>994388.79</v>
      </c>
      <c r="B53" s="1">
        <f t="shared" si="0"/>
        <v>994393.47</v>
      </c>
      <c r="C53" s="11" t="s">
        <v>52</v>
      </c>
      <c r="D53" s="12">
        <f>INDEX(families!$A:$A,MATCH(E53,families!$B:$B,0))</f>
        <v>3</v>
      </c>
      <c r="E53" s="1" t="str">
        <f t="shared" si="1"/>
        <v>LE</v>
      </c>
      <c r="F53" s="1">
        <f t="shared" si="2"/>
        <v>19</v>
      </c>
      <c r="G53" s="1" t="str">
        <f t="shared" si="3"/>
        <v>19.0mm LE</v>
      </c>
      <c r="H53" s="1" t="str">
        <f>_xlfn.CONCAT(TEXT(R53,"0.0"),"mm ",INDEX('Pipe Lookup'!D:D,MATCH('~01 Pipe Segmentation'!S53,'Pipe Lookup'!C:C,0))," TYPE ",Q53)</f>
        <v>19.0mm Elbow TYPE 26</v>
      </c>
      <c r="M53" s="1" t="s">
        <v>53</v>
      </c>
      <c r="N53" s="1">
        <v>994388.79</v>
      </c>
      <c r="O53" s="1">
        <v>994393.47</v>
      </c>
      <c r="P53" s="1">
        <v>4.6799999999348074</v>
      </c>
      <c r="Q53" s="1">
        <v>26</v>
      </c>
      <c r="R53" s="1">
        <v>19</v>
      </c>
      <c r="S53" s="1" t="s">
        <v>56</v>
      </c>
      <c r="T53" s="1" t="s">
        <v>74</v>
      </c>
      <c r="V53" s="1" t="s">
        <v>79</v>
      </c>
      <c r="W53" s="1">
        <v>0</v>
      </c>
      <c r="X53" s="1" t="s">
        <v>58</v>
      </c>
    </row>
    <row r="54" spans="1:24" ht="15" x14ac:dyDescent="0.2">
      <c r="A54" s="1">
        <f t="shared" si="0"/>
        <v>994393.47</v>
      </c>
      <c r="B54" s="1">
        <f t="shared" si="0"/>
        <v>994417.47</v>
      </c>
      <c r="C54" s="11" t="s">
        <v>52</v>
      </c>
      <c r="D54" s="12">
        <f>INDEX(families!$A:$A,MATCH(E54,families!$B:$B,0))</f>
        <v>2</v>
      </c>
      <c r="E54" s="1" t="str">
        <f t="shared" si="1"/>
        <v>FBE</v>
      </c>
      <c r="F54" s="1">
        <f t="shared" si="2"/>
        <v>19</v>
      </c>
      <c r="G54" s="1" t="str">
        <f t="shared" si="3"/>
        <v>19.0mm FBE</v>
      </c>
      <c r="H54" s="1" t="str">
        <f>_xlfn.CONCAT(TEXT(R54,"0.0"),"mm ",INDEX('Pipe Lookup'!D:D,MATCH('~01 Pipe Segmentation'!S54,'Pipe Lookup'!C:C,0))," TYPE ",Q54)</f>
        <v>19.0mm Fusion-Bonded Epoxy TYPE 7</v>
      </c>
      <c r="M54" s="1" t="s">
        <v>53</v>
      </c>
      <c r="N54" s="1">
        <v>994393.47</v>
      </c>
      <c r="O54" s="1">
        <v>994417.47</v>
      </c>
      <c r="P54" s="1">
        <v>24</v>
      </c>
      <c r="Q54" s="1">
        <v>7</v>
      </c>
      <c r="R54" s="1">
        <v>19</v>
      </c>
      <c r="S54" s="1" t="s">
        <v>54</v>
      </c>
      <c r="T54" s="1" t="s">
        <v>74</v>
      </c>
      <c r="W54" s="1">
        <v>0</v>
      </c>
      <c r="X54" s="1" t="s">
        <v>58</v>
      </c>
    </row>
    <row r="55" spans="1:24" ht="15" x14ac:dyDescent="0.2">
      <c r="A55" s="1">
        <f t="shared" si="0"/>
        <v>994417.47</v>
      </c>
      <c r="B55" s="1">
        <f t="shared" si="0"/>
        <v>994895.49</v>
      </c>
      <c r="C55" s="11" t="s">
        <v>52</v>
      </c>
      <c r="D55" s="12">
        <f>INDEX(families!$A:$A,MATCH(E55,families!$B:$B,0))</f>
        <v>2</v>
      </c>
      <c r="E55" s="1" t="str">
        <f t="shared" si="1"/>
        <v>FBE</v>
      </c>
      <c r="F55" s="1">
        <f t="shared" si="2"/>
        <v>14.7</v>
      </c>
      <c r="G55" s="1" t="str">
        <f t="shared" si="3"/>
        <v>14.7mm FBE</v>
      </c>
      <c r="H55" s="1" t="str">
        <f>_xlfn.CONCAT(TEXT(R55,"0.0"),"mm ",INDEX('Pipe Lookup'!D:D,MATCH('~01 Pipe Segmentation'!S55,'Pipe Lookup'!C:C,0))," TYPE ",Q55)</f>
        <v>14.7mm Fusion-Bonded Epoxy TYPE 5</v>
      </c>
      <c r="M55" s="1" t="s">
        <v>53</v>
      </c>
      <c r="N55" s="1">
        <v>994417.47</v>
      </c>
      <c r="O55" s="1">
        <v>994895.49</v>
      </c>
      <c r="P55" s="1">
        <v>478.02000000001863</v>
      </c>
      <c r="Q55" s="1">
        <v>5</v>
      </c>
      <c r="R55" s="1">
        <v>14.7</v>
      </c>
      <c r="S55" s="1" t="s">
        <v>54</v>
      </c>
      <c r="T55" s="1" t="s">
        <v>74</v>
      </c>
      <c r="W55" s="1">
        <v>0</v>
      </c>
      <c r="X55" s="1" t="s">
        <v>58</v>
      </c>
    </row>
    <row r="56" spans="1:24" ht="15" x14ac:dyDescent="0.2">
      <c r="A56" s="1">
        <f t="shared" si="0"/>
        <v>994895.49</v>
      </c>
      <c r="B56" s="1">
        <f t="shared" si="0"/>
        <v>994919.49</v>
      </c>
      <c r="C56" s="11" t="s">
        <v>52</v>
      </c>
      <c r="D56" s="12">
        <f>INDEX(families!$A:$A,MATCH(E56,families!$B:$B,0))</f>
        <v>2</v>
      </c>
      <c r="E56" s="1" t="str">
        <f t="shared" si="1"/>
        <v>FBE</v>
      </c>
      <c r="F56" s="1">
        <f t="shared" si="2"/>
        <v>19</v>
      </c>
      <c r="G56" s="1" t="str">
        <f t="shared" si="3"/>
        <v>19.0mm FBE</v>
      </c>
      <c r="H56" s="1" t="str">
        <f>_xlfn.CONCAT(TEXT(R56,"0.0"),"mm ",INDEX('Pipe Lookup'!D:D,MATCH('~01 Pipe Segmentation'!S56,'Pipe Lookup'!C:C,0))," TYPE ",Q56)</f>
        <v>19.0mm Fusion-Bonded Epoxy TYPE 7</v>
      </c>
      <c r="M56" s="1" t="s">
        <v>53</v>
      </c>
      <c r="N56" s="1">
        <v>994895.49</v>
      </c>
      <c r="O56" s="1">
        <v>994919.49</v>
      </c>
      <c r="P56" s="1">
        <v>24</v>
      </c>
      <c r="Q56" s="1">
        <v>7</v>
      </c>
      <c r="R56" s="1">
        <v>19</v>
      </c>
      <c r="S56" s="1" t="s">
        <v>54</v>
      </c>
      <c r="T56" s="1" t="s">
        <v>74</v>
      </c>
      <c r="W56" s="1">
        <v>0</v>
      </c>
      <c r="X56" s="1" t="s">
        <v>58</v>
      </c>
    </row>
    <row r="57" spans="1:24" ht="15" x14ac:dyDescent="0.2">
      <c r="A57" s="1">
        <f t="shared" si="0"/>
        <v>994919.49</v>
      </c>
      <c r="B57" s="1">
        <f t="shared" si="0"/>
        <v>994924.73</v>
      </c>
      <c r="C57" s="11" t="s">
        <v>52</v>
      </c>
      <c r="D57" s="12">
        <f>INDEX(families!$A:$A,MATCH(E57,families!$B:$B,0))</f>
        <v>3</v>
      </c>
      <c r="E57" s="1" t="str">
        <f t="shared" si="1"/>
        <v>LE</v>
      </c>
      <c r="F57" s="1">
        <f t="shared" si="2"/>
        <v>19</v>
      </c>
      <c r="G57" s="1" t="str">
        <f t="shared" si="3"/>
        <v>19.0mm LE</v>
      </c>
      <c r="H57" s="1" t="str">
        <f>_xlfn.CONCAT(TEXT(R57,"0.0"),"mm ",INDEX('Pipe Lookup'!D:D,MATCH('~01 Pipe Segmentation'!S57,'Pipe Lookup'!C:C,0))," TYPE ",Q57)</f>
        <v>19.0mm Elbow TYPE 26</v>
      </c>
      <c r="M57" s="1" t="s">
        <v>53</v>
      </c>
      <c r="N57" s="1">
        <v>994919.49</v>
      </c>
      <c r="O57" s="1">
        <v>994924.73</v>
      </c>
      <c r="P57" s="1">
        <v>5.2399999999906868</v>
      </c>
      <c r="Q57" s="1">
        <v>26</v>
      </c>
      <c r="R57" s="1">
        <v>19</v>
      </c>
      <c r="S57" s="1" t="s">
        <v>56</v>
      </c>
      <c r="T57" s="1" t="s">
        <v>74</v>
      </c>
      <c r="V57" s="1" t="s">
        <v>80</v>
      </c>
      <c r="W57" s="1">
        <v>0</v>
      </c>
      <c r="X57" s="1" t="s">
        <v>58</v>
      </c>
    </row>
    <row r="58" spans="1:24" ht="15" x14ac:dyDescent="0.2">
      <c r="A58" s="1">
        <f t="shared" si="0"/>
        <v>994924.73</v>
      </c>
      <c r="B58" s="1">
        <f t="shared" si="0"/>
        <v>994972.3</v>
      </c>
      <c r="C58" s="11" t="s">
        <v>52</v>
      </c>
      <c r="D58" s="12">
        <f>INDEX(families!$A:$A,MATCH(E58,families!$B:$B,0))</f>
        <v>2</v>
      </c>
      <c r="E58" s="1" t="str">
        <f t="shared" si="1"/>
        <v>FBE</v>
      </c>
      <c r="F58" s="1">
        <f t="shared" si="2"/>
        <v>19</v>
      </c>
      <c r="G58" s="1" t="str">
        <f t="shared" si="3"/>
        <v>19.0mm FBE</v>
      </c>
      <c r="H58" s="1" t="str">
        <f>_xlfn.CONCAT(TEXT(R58,"0.0"),"mm ",INDEX('Pipe Lookup'!D:D,MATCH('~01 Pipe Segmentation'!S58,'Pipe Lookup'!C:C,0))," TYPE ",Q58)</f>
        <v>19.0mm Fusion-Bonded Epoxy TYPE 7</v>
      </c>
      <c r="M58" s="1" t="s">
        <v>53</v>
      </c>
      <c r="N58" s="1">
        <v>994924.73</v>
      </c>
      <c r="O58" s="1">
        <v>994972.3</v>
      </c>
      <c r="P58" s="1">
        <v>47.570000000065193</v>
      </c>
      <c r="Q58" s="1">
        <v>7</v>
      </c>
      <c r="R58" s="1">
        <v>19</v>
      </c>
      <c r="S58" s="1" t="s">
        <v>54</v>
      </c>
      <c r="T58" s="1" t="s">
        <v>74</v>
      </c>
      <c r="W58" s="1">
        <v>0</v>
      </c>
      <c r="X58" s="1" t="s">
        <v>58</v>
      </c>
    </row>
    <row r="59" spans="1:24" ht="15" x14ac:dyDescent="0.2">
      <c r="A59" s="1">
        <f t="shared" si="0"/>
        <v>994972.3</v>
      </c>
      <c r="B59" s="1">
        <f t="shared" si="0"/>
        <v>994977.7</v>
      </c>
      <c r="C59" s="11" t="s">
        <v>52</v>
      </c>
      <c r="D59" s="12">
        <f>INDEX(families!$A:$A,MATCH(E59,families!$B:$B,0))</f>
        <v>3</v>
      </c>
      <c r="E59" s="1" t="str">
        <f t="shared" si="1"/>
        <v>LE</v>
      </c>
      <c r="F59" s="1">
        <f t="shared" si="2"/>
        <v>19</v>
      </c>
      <c r="G59" s="1" t="str">
        <f t="shared" si="3"/>
        <v>19.0mm LE</v>
      </c>
      <c r="H59" s="1" t="str">
        <f>_xlfn.CONCAT(TEXT(R59,"0.0"),"mm ",INDEX('Pipe Lookup'!D:D,MATCH('~01 Pipe Segmentation'!S59,'Pipe Lookup'!C:C,0))," TYPE ",Q59)</f>
        <v>19.0mm Elbow TYPE 26</v>
      </c>
      <c r="M59" s="1" t="s">
        <v>53</v>
      </c>
      <c r="N59" s="1">
        <v>994972.3</v>
      </c>
      <c r="O59" s="1">
        <v>994977.7</v>
      </c>
      <c r="P59" s="1">
        <v>5.3999999999068677</v>
      </c>
      <c r="Q59" s="1">
        <v>26</v>
      </c>
      <c r="R59" s="1">
        <v>19</v>
      </c>
      <c r="S59" s="1" t="s">
        <v>56</v>
      </c>
      <c r="T59" s="1" t="s">
        <v>74</v>
      </c>
      <c r="V59" s="1" t="s">
        <v>81</v>
      </c>
      <c r="W59" s="1">
        <v>0</v>
      </c>
      <c r="X59" s="1" t="s">
        <v>58</v>
      </c>
    </row>
    <row r="60" spans="1:24" ht="15" x14ac:dyDescent="0.2">
      <c r="A60" s="1">
        <f t="shared" si="0"/>
        <v>994977.7</v>
      </c>
      <c r="B60" s="1">
        <f t="shared" si="0"/>
        <v>994990.86</v>
      </c>
      <c r="C60" s="11" t="s">
        <v>52</v>
      </c>
      <c r="D60" s="12">
        <f>INDEX(families!$A:$A,MATCH(E60,families!$B:$B,0))</f>
        <v>2</v>
      </c>
      <c r="E60" s="1" t="str">
        <f t="shared" si="1"/>
        <v>FBE</v>
      </c>
      <c r="F60" s="1">
        <f t="shared" si="2"/>
        <v>19</v>
      </c>
      <c r="G60" s="1" t="str">
        <f t="shared" si="3"/>
        <v>19.0mm FBE</v>
      </c>
      <c r="H60" s="1" t="str">
        <f>_xlfn.CONCAT(TEXT(R60,"0.0"),"mm ",INDEX('Pipe Lookup'!D:D,MATCH('~01 Pipe Segmentation'!S60,'Pipe Lookup'!C:C,0))," TYPE ",Q60)</f>
        <v>19.0mm Fusion-Bonded Epoxy TYPE 7</v>
      </c>
      <c r="M60" s="1" t="s">
        <v>53</v>
      </c>
      <c r="N60" s="1">
        <v>994977.7</v>
      </c>
      <c r="O60" s="1">
        <v>994990.86</v>
      </c>
      <c r="P60" s="1">
        <v>13.160000000032596</v>
      </c>
      <c r="Q60" s="1">
        <v>7</v>
      </c>
      <c r="R60" s="1">
        <v>19</v>
      </c>
      <c r="S60" s="1" t="s">
        <v>54</v>
      </c>
      <c r="T60" s="1" t="s">
        <v>74</v>
      </c>
      <c r="W60" s="1">
        <v>0</v>
      </c>
      <c r="X60" s="1" t="s">
        <v>58</v>
      </c>
    </row>
    <row r="61" spans="1:24" ht="15" x14ac:dyDescent="0.2">
      <c r="A61" s="1">
        <f t="shared" si="0"/>
        <v>994990.86</v>
      </c>
      <c r="B61" s="1">
        <f t="shared" si="0"/>
        <v>994996.26</v>
      </c>
      <c r="C61" s="11" t="s">
        <v>52</v>
      </c>
      <c r="D61" s="12">
        <f>INDEX(families!$A:$A,MATCH(E61,families!$B:$B,0))</f>
        <v>3</v>
      </c>
      <c r="E61" s="1" t="str">
        <f t="shared" si="1"/>
        <v>LE</v>
      </c>
      <c r="F61" s="1">
        <f t="shared" si="2"/>
        <v>19</v>
      </c>
      <c r="G61" s="1" t="str">
        <f t="shared" si="3"/>
        <v>19.0mm LE</v>
      </c>
      <c r="H61" s="1" t="str">
        <f>_xlfn.CONCAT(TEXT(R61,"0.0"),"mm ",INDEX('Pipe Lookup'!D:D,MATCH('~01 Pipe Segmentation'!S61,'Pipe Lookup'!C:C,0))," TYPE ",Q61)</f>
        <v>19.0mm Elbow TYPE 26</v>
      </c>
      <c r="M61" s="1" t="s">
        <v>53</v>
      </c>
      <c r="N61" s="1">
        <v>994990.86</v>
      </c>
      <c r="O61" s="1">
        <v>994996.26</v>
      </c>
      <c r="P61" s="1">
        <v>5.4000000000232831</v>
      </c>
      <c r="Q61" s="1">
        <v>26</v>
      </c>
      <c r="R61" s="1">
        <v>19</v>
      </c>
      <c r="S61" s="1" t="s">
        <v>56</v>
      </c>
      <c r="T61" s="1" t="s">
        <v>74</v>
      </c>
      <c r="V61" s="1" t="s">
        <v>82</v>
      </c>
      <c r="W61" s="1">
        <v>0</v>
      </c>
      <c r="X61" s="1" t="s">
        <v>58</v>
      </c>
    </row>
    <row r="62" spans="1:24" ht="15" x14ac:dyDescent="0.2">
      <c r="A62" s="1">
        <f t="shared" si="0"/>
        <v>994996.26</v>
      </c>
      <c r="B62" s="1">
        <f t="shared" si="0"/>
        <v>995001.65</v>
      </c>
      <c r="C62" s="11" t="s">
        <v>52</v>
      </c>
      <c r="D62" s="12">
        <f>INDEX(families!$A:$A,MATCH(E62,families!$B:$B,0))</f>
        <v>3</v>
      </c>
      <c r="E62" s="1" t="str">
        <f t="shared" si="1"/>
        <v>LE</v>
      </c>
      <c r="F62" s="1">
        <f t="shared" si="2"/>
        <v>19</v>
      </c>
      <c r="G62" s="1" t="str">
        <f t="shared" si="3"/>
        <v>19.0mm LE</v>
      </c>
      <c r="H62" s="1" t="str">
        <f>_xlfn.CONCAT(TEXT(R62,"0.0"),"mm ",INDEX('Pipe Lookup'!D:D,MATCH('~01 Pipe Segmentation'!S62,'Pipe Lookup'!C:C,0))," TYPE ",Q62)</f>
        <v>19.0mm Elbow TYPE 26</v>
      </c>
      <c r="M62" s="1" t="s">
        <v>53</v>
      </c>
      <c r="N62" s="1">
        <v>994996.26</v>
      </c>
      <c r="O62" s="1">
        <v>995001.65</v>
      </c>
      <c r="P62" s="1">
        <v>5.3900000000139698</v>
      </c>
      <c r="Q62" s="1">
        <v>26</v>
      </c>
      <c r="R62" s="1">
        <v>19</v>
      </c>
      <c r="S62" s="1" t="s">
        <v>56</v>
      </c>
      <c r="T62" s="1" t="s">
        <v>74</v>
      </c>
      <c r="V62" s="1" t="s">
        <v>83</v>
      </c>
      <c r="W62" s="1">
        <v>0</v>
      </c>
      <c r="X62" s="1" t="s">
        <v>84</v>
      </c>
    </row>
    <row r="63" spans="1:24" ht="15" x14ac:dyDescent="0.2">
      <c r="A63" s="1">
        <f t="shared" si="0"/>
        <v>995001.65</v>
      </c>
      <c r="B63" s="1">
        <f t="shared" si="0"/>
        <v>995023.5</v>
      </c>
      <c r="C63" s="11" t="s">
        <v>52</v>
      </c>
      <c r="D63" s="12">
        <f>INDEX(families!$A:$A,MATCH(E63,families!$B:$B,0))</f>
        <v>2</v>
      </c>
      <c r="E63" s="1" t="str">
        <f t="shared" si="1"/>
        <v>FBE</v>
      </c>
      <c r="F63" s="1">
        <f t="shared" si="2"/>
        <v>19</v>
      </c>
      <c r="G63" s="1" t="str">
        <f t="shared" si="3"/>
        <v>19.0mm FBE</v>
      </c>
      <c r="H63" s="1" t="str">
        <f>_xlfn.CONCAT(TEXT(R63,"0.0"),"mm ",INDEX('Pipe Lookup'!D:D,MATCH('~01 Pipe Segmentation'!S63,'Pipe Lookup'!C:C,0))," TYPE ",Q63)</f>
        <v>19.0mm Fusion-Bonded Epoxy TYPE 7</v>
      </c>
      <c r="M63" s="1" t="s">
        <v>53</v>
      </c>
      <c r="N63" s="1">
        <v>995001.65</v>
      </c>
      <c r="O63" s="1">
        <v>995023.5</v>
      </c>
      <c r="P63" s="1">
        <v>21.849999999976717</v>
      </c>
      <c r="Q63" s="1">
        <v>7</v>
      </c>
      <c r="R63" s="1">
        <v>19</v>
      </c>
      <c r="S63" s="1" t="s">
        <v>54</v>
      </c>
      <c r="T63" s="1" t="s">
        <v>74</v>
      </c>
      <c r="W63" s="1">
        <v>0</v>
      </c>
      <c r="X63" s="1" t="s">
        <v>58</v>
      </c>
    </row>
    <row r="64" spans="1:24" ht="15" x14ac:dyDescent="0.2">
      <c r="A64" s="1">
        <f t="shared" si="0"/>
        <v>995023.5</v>
      </c>
      <c r="B64" s="1">
        <f t="shared" si="0"/>
        <v>995028.5</v>
      </c>
      <c r="C64" s="11" t="s">
        <v>52</v>
      </c>
      <c r="D64" s="12">
        <f>INDEX(families!$A:$A,MATCH(E64,families!$B:$B,0))</f>
        <v>3</v>
      </c>
      <c r="E64" s="1" t="str">
        <f t="shared" si="1"/>
        <v>LE</v>
      </c>
      <c r="F64" s="1">
        <f t="shared" si="2"/>
        <v>19</v>
      </c>
      <c r="G64" s="1" t="str">
        <f t="shared" si="3"/>
        <v>19.0mm LE</v>
      </c>
      <c r="H64" s="1" t="str">
        <f>_xlfn.CONCAT(TEXT(R64,"0.0"),"mm ",INDEX('Pipe Lookup'!D:D,MATCH('~01 Pipe Segmentation'!S64,'Pipe Lookup'!C:C,0))," TYPE ",Q64)</f>
        <v>19.0mm Elbow TYPE 26</v>
      </c>
      <c r="M64" s="1" t="s">
        <v>53</v>
      </c>
      <c r="N64" s="1">
        <v>995023.5</v>
      </c>
      <c r="O64" s="1">
        <v>995028.5</v>
      </c>
      <c r="P64" s="1">
        <v>5</v>
      </c>
      <c r="Q64" s="1">
        <v>26</v>
      </c>
      <c r="R64" s="1">
        <v>19</v>
      </c>
      <c r="S64" s="1" t="s">
        <v>56</v>
      </c>
      <c r="T64" s="1" t="s">
        <v>74</v>
      </c>
      <c r="V64" s="1" t="s">
        <v>85</v>
      </c>
      <c r="W64" s="1">
        <v>0</v>
      </c>
      <c r="X64" s="1" t="s">
        <v>58</v>
      </c>
    </row>
    <row r="65" spans="1:24" ht="15" x14ac:dyDescent="0.2">
      <c r="A65" s="1">
        <f t="shared" si="0"/>
        <v>995028.5</v>
      </c>
      <c r="B65" s="1">
        <f t="shared" si="0"/>
        <v>995042.58</v>
      </c>
      <c r="C65" s="11" t="s">
        <v>52</v>
      </c>
      <c r="D65" s="12">
        <f>INDEX(families!$A:$A,MATCH(E65,families!$B:$B,0))</f>
        <v>2</v>
      </c>
      <c r="E65" s="1" t="str">
        <f t="shared" si="1"/>
        <v>FBE</v>
      </c>
      <c r="F65" s="1">
        <f t="shared" si="2"/>
        <v>19</v>
      </c>
      <c r="G65" s="1" t="str">
        <f t="shared" si="3"/>
        <v>19.0mm FBE</v>
      </c>
      <c r="H65" s="1" t="str">
        <f>_xlfn.CONCAT(TEXT(R65,"0.0"),"mm ",INDEX('Pipe Lookup'!D:D,MATCH('~01 Pipe Segmentation'!S65,'Pipe Lookup'!C:C,0))," TYPE ",Q65)</f>
        <v>19.0mm Fusion-Bonded Epoxy TYPE 7</v>
      </c>
      <c r="M65" s="1" t="s">
        <v>53</v>
      </c>
      <c r="N65" s="1">
        <v>995028.5</v>
      </c>
      <c r="O65" s="1">
        <v>995042.58</v>
      </c>
      <c r="P65" s="1">
        <v>14.07999999995809</v>
      </c>
      <c r="Q65" s="1">
        <v>7</v>
      </c>
      <c r="R65" s="1">
        <v>19</v>
      </c>
      <c r="S65" s="1" t="s">
        <v>54</v>
      </c>
      <c r="T65" s="1" t="s">
        <v>74</v>
      </c>
      <c r="W65" s="1">
        <v>0</v>
      </c>
      <c r="X65" s="1" t="s">
        <v>58</v>
      </c>
    </row>
    <row r="66" spans="1:24" ht="15" x14ac:dyDescent="0.2">
      <c r="A66" s="1">
        <f t="shared" ref="A66:B129" si="4">IF(OR(AND(ISNUMBER(N66),N66&gt;0),ISNUMBER(SEARCH("+",N66))),IF(NOT(ISNUMBER(N66)),1000*LEFT(N66,SEARCH("+",N66)-1)+MID(N66,SEARCH("+",N66)+1,3)+RIGHT(N66,3),N66),"")</f>
        <v>995042.58</v>
      </c>
      <c r="B66" s="1">
        <f t="shared" si="4"/>
        <v>995049.17</v>
      </c>
      <c r="C66" s="11" t="s">
        <v>52</v>
      </c>
      <c r="D66" s="12">
        <f>INDEX(families!$A:$A,MATCH(E66,families!$B:$B,0))</f>
        <v>3</v>
      </c>
      <c r="E66" s="1" t="str">
        <f t="shared" si="1"/>
        <v>LE</v>
      </c>
      <c r="F66" s="1">
        <f t="shared" si="2"/>
        <v>19</v>
      </c>
      <c r="G66" s="1" t="str">
        <f t="shared" si="3"/>
        <v>19.0mm LE</v>
      </c>
      <c r="H66" s="1" t="str">
        <f>_xlfn.CONCAT(TEXT(R66,"0.0"),"mm ",INDEX('Pipe Lookup'!D:D,MATCH('~01 Pipe Segmentation'!S66,'Pipe Lookup'!C:C,0))," TYPE ",Q66)</f>
        <v>19.0mm Elbow TYPE 26</v>
      </c>
      <c r="M66" s="1" t="s">
        <v>53</v>
      </c>
      <c r="N66" s="1">
        <v>995042.58</v>
      </c>
      <c r="O66" s="1">
        <v>995049.17</v>
      </c>
      <c r="P66" s="1">
        <v>6.590000000083819</v>
      </c>
      <c r="Q66" s="1">
        <v>26</v>
      </c>
      <c r="R66" s="1">
        <v>19</v>
      </c>
      <c r="S66" s="1" t="s">
        <v>56</v>
      </c>
      <c r="T66" s="1" t="s">
        <v>74</v>
      </c>
      <c r="V66" s="1" t="s">
        <v>86</v>
      </c>
      <c r="W66" s="1">
        <v>0</v>
      </c>
      <c r="X66" s="1" t="s">
        <v>58</v>
      </c>
    </row>
    <row r="67" spans="1:24" ht="15" x14ac:dyDescent="0.2">
      <c r="A67" s="1">
        <f t="shared" si="4"/>
        <v>995049.17</v>
      </c>
      <c r="B67" s="1">
        <f t="shared" si="4"/>
        <v>995073.16</v>
      </c>
      <c r="C67" s="11" t="s">
        <v>52</v>
      </c>
      <c r="D67" s="12">
        <f>INDEX(families!$A:$A,MATCH(E67,families!$B:$B,0))</f>
        <v>2</v>
      </c>
      <c r="E67" s="1" t="str">
        <f t="shared" ref="E67:E130" si="5">TRIM(LEFT(S67,3))</f>
        <v>FBE</v>
      </c>
      <c r="F67" s="1">
        <f t="shared" ref="F67:F130" si="6">R67</f>
        <v>19</v>
      </c>
      <c r="G67" s="1" t="str">
        <f t="shared" ref="G67:G130" si="7">_xlfn.CONCAT(TEXT(R67,"0.0"),"mm ",S67)</f>
        <v>19.0mm FBE</v>
      </c>
      <c r="H67" s="1" t="str">
        <f>_xlfn.CONCAT(TEXT(R67,"0.0"),"mm ",INDEX('Pipe Lookup'!D:D,MATCH('~01 Pipe Segmentation'!S67,'Pipe Lookup'!C:C,0))," TYPE ",Q67)</f>
        <v>19.0mm Fusion-Bonded Epoxy TYPE 7</v>
      </c>
      <c r="M67" s="1" t="s">
        <v>53</v>
      </c>
      <c r="N67" s="1">
        <v>995049.17</v>
      </c>
      <c r="O67" s="1">
        <v>995073.16</v>
      </c>
      <c r="P67" s="1">
        <v>23.989999999990687</v>
      </c>
      <c r="Q67" s="1">
        <v>7</v>
      </c>
      <c r="R67" s="1">
        <v>19</v>
      </c>
      <c r="S67" s="1" t="s">
        <v>54</v>
      </c>
      <c r="T67" s="1" t="s">
        <v>74</v>
      </c>
      <c r="W67" s="1">
        <v>0</v>
      </c>
      <c r="X67" s="1" t="s">
        <v>58</v>
      </c>
    </row>
    <row r="68" spans="1:24" ht="15" x14ac:dyDescent="0.2">
      <c r="A68" s="1">
        <f t="shared" si="4"/>
        <v>995073.16</v>
      </c>
      <c r="B68" s="1">
        <f t="shared" si="4"/>
        <v>995131.37</v>
      </c>
      <c r="C68" s="11" t="s">
        <v>52</v>
      </c>
      <c r="D68" s="12">
        <f>INDEX(families!$A:$A,MATCH(E68,families!$B:$B,0))</f>
        <v>2</v>
      </c>
      <c r="E68" s="1" t="str">
        <f t="shared" si="5"/>
        <v>FBE</v>
      </c>
      <c r="F68" s="1">
        <f t="shared" si="6"/>
        <v>14.7</v>
      </c>
      <c r="G68" s="1" t="str">
        <f t="shared" si="7"/>
        <v>14.7mm FBE</v>
      </c>
      <c r="H68" s="1" t="str">
        <f>_xlfn.CONCAT(TEXT(R68,"0.0"),"mm ",INDEX('Pipe Lookup'!D:D,MATCH('~01 Pipe Segmentation'!S68,'Pipe Lookup'!C:C,0))," TYPE ",Q68)</f>
        <v>14.7mm Fusion-Bonded Epoxy TYPE 5</v>
      </c>
      <c r="M68" s="1" t="s">
        <v>53</v>
      </c>
      <c r="N68" s="1">
        <v>995073.16</v>
      </c>
      <c r="O68" s="1">
        <v>995131.37</v>
      </c>
      <c r="P68" s="1">
        <v>58.209999999962747</v>
      </c>
      <c r="Q68" s="1">
        <v>5</v>
      </c>
      <c r="R68" s="1">
        <v>14.7</v>
      </c>
      <c r="S68" s="1" t="s">
        <v>54</v>
      </c>
      <c r="T68" s="1" t="s">
        <v>74</v>
      </c>
      <c r="W68" s="1">
        <v>0</v>
      </c>
      <c r="X68" s="1" t="s">
        <v>58</v>
      </c>
    </row>
    <row r="69" spans="1:24" ht="15" x14ac:dyDescent="0.2">
      <c r="A69" s="1">
        <f t="shared" si="4"/>
        <v>995131.37</v>
      </c>
      <c r="B69" s="1">
        <f t="shared" si="4"/>
        <v>995155.38</v>
      </c>
      <c r="C69" s="11" t="s">
        <v>52</v>
      </c>
      <c r="D69" s="12">
        <f>INDEX(families!$A:$A,MATCH(E69,families!$B:$B,0))</f>
        <v>2</v>
      </c>
      <c r="E69" s="1" t="str">
        <f t="shared" si="5"/>
        <v>FBE</v>
      </c>
      <c r="F69" s="1">
        <f t="shared" si="6"/>
        <v>19</v>
      </c>
      <c r="G69" s="1" t="str">
        <f t="shared" si="7"/>
        <v>19.0mm FBE</v>
      </c>
      <c r="H69" s="1" t="str">
        <f>_xlfn.CONCAT(TEXT(R69,"0.0"),"mm ",INDEX('Pipe Lookup'!D:D,MATCH('~01 Pipe Segmentation'!S69,'Pipe Lookup'!C:C,0))," TYPE ",Q69)</f>
        <v>19.0mm Fusion-Bonded Epoxy TYPE 7</v>
      </c>
      <c r="M69" s="1" t="s">
        <v>53</v>
      </c>
      <c r="N69" s="1">
        <v>995131.37</v>
      </c>
      <c r="O69" s="1">
        <v>995155.38</v>
      </c>
      <c r="P69" s="1">
        <v>24.010000000009313</v>
      </c>
      <c r="Q69" s="1">
        <v>7</v>
      </c>
      <c r="R69" s="1">
        <v>19</v>
      </c>
      <c r="S69" s="1" t="s">
        <v>54</v>
      </c>
      <c r="T69" s="1" t="s">
        <v>74</v>
      </c>
      <c r="W69" s="1">
        <v>0</v>
      </c>
      <c r="X69" s="1" t="s">
        <v>58</v>
      </c>
    </row>
    <row r="70" spans="1:24" ht="15" x14ac:dyDescent="0.2">
      <c r="A70" s="1">
        <f t="shared" si="4"/>
        <v>995155.38</v>
      </c>
      <c r="B70" s="1">
        <f t="shared" si="4"/>
        <v>995159.73</v>
      </c>
      <c r="C70" s="11" t="s">
        <v>52</v>
      </c>
      <c r="D70" s="12">
        <f>INDEX(families!$A:$A,MATCH(E70,families!$B:$B,0))</f>
        <v>3</v>
      </c>
      <c r="E70" s="1" t="str">
        <f t="shared" si="5"/>
        <v>LE</v>
      </c>
      <c r="F70" s="1">
        <f t="shared" si="6"/>
        <v>19</v>
      </c>
      <c r="G70" s="1" t="str">
        <f t="shared" si="7"/>
        <v>19.0mm LE</v>
      </c>
      <c r="H70" s="1" t="str">
        <f>_xlfn.CONCAT(TEXT(R70,"0.0"),"mm ",INDEX('Pipe Lookup'!D:D,MATCH('~01 Pipe Segmentation'!S70,'Pipe Lookup'!C:C,0))," TYPE ",Q70)</f>
        <v>19.0mm Elbow TYPE 26</v>
      </c>
      <c r="M70" s="1" t="s">
        <v>53</v>
      </c>
      <c r="N70" s="1">
        <v>995155.38</v>
      </c>
      <c r="O70" s="1">
        <v>995159.73</v>
      </c>
      <c r="P70" s="1">
        <v>4.3499999999767169</v>
      </c>
      <c r="Q70" s="1">
        <v>26</v>
      </c>
      <c r="R70" s="1">
        <v>19</v>
      </c>
      <c r="S70" s="1" t="s">
        <v>56</v>
      </c>
      <c r="T70" s="1" t="s">
        <v>74</v>
      </c>
      <c r="V70" s="1" t="s">
        <v>87</v>
      </c>
      <c r="W70" s="1">
        <v>0</v>
      </c>
      <c r="X70" s="1" t="s">
        <v>58</v>
      </c>
    </row>
    <row r="71" spans="1:24" ht="15" x14ac:dyDescent="0.2">
      <c r="A71" s="1">
        <f t="shared" si="4"/>
        <v>995159.73</v>
      </c>
      <c r="B71" s="1">
        <f t="shared" si="4"/>
        <v>995183.73</v>
      </c>
      <c r="C71" s="11" t="s">
        <v>52</v>
      </c>
      <c r="D71" s="12">
        <f>INDEX(families!$A:$A,MATCH(E71,families!$B:$B,0))</f>
        <v>2</v>
      </c>
      <c r="E71" s="1" t="str">
        <f t="shared" si="5"/>
        <v>FBE</v>
      </c>
      <c r="F71" s="1">
        <f t="shared" si="6"/>
        <v>19</v>
      </c>
      <c r="G71" s="1" t="str">
        <f t="shared" si="7"/>
        <v>19.0mm FBE</v>
      </c>
      <c r="H71" s="1" t="str">
        <f>_xlfn.CONCAT(TEXT(R71,"0.0"),"mm ",INDEX('Pipe Lookup'!D:D,MATCH('~01 Pipe Segmentation'!S71,'Pipe Lookup'!C:C,0))," TYPE ",Q71)</f>
        <v>19.0mm Fusion-Bonded Epoxy TYPE 7</v>
      </c>
      <c r="M71" s="1" t="s">
        <v>53</v>
      </c>
      <c r="N71" s="1">
        <v>995159.73</v>
      </c>
      <c r="O71" s="1">
        <v>995183.73</v>
      </c>
      <c r="P71" s="1">
        <v>24</v>
      </c>
      <c r="Q71" s="1">
        <v>7</v>
      </c>
      <c r="R71" s="1">
        <v>19</v>
      </c>
      <c r="S71" s="1" t="s">
        <v>54</v>
      </c>
      <c r="T71" s="1" t="s">
        <v>74</v>
      </c>
      <c r="W71" s="1">
        <v>0</v>
      </c>
      <c r="X71" s="1" t="s">
        <v>58</v>
      </c>
    </row>
    <row r="72" spans="1:24" ht="15" x14ac:dyDescent="0.2">
      <c r="A72" s="1">
        <f t="shared" si="4"/>
        <v>995183.73</v>
      </c>
      <c r="B72" s="1">
        <f t="shared" si="4"/>
        <v>995511.1</v>
      </c>
      <c r="C72" s="11" t="s">
        <v>52</v>
      </c>
      <c r="D72" s="12">
        <f>INDEX(families!$A:$A,MATCH(E72,families!$B:$B,0))</f>
        <v>2</v>
      </c>
      <c r="E72" s="1" t="str">
        <f t="shared" si="5"/>
        <v>FBE</v>
      </c>
      <c r="F72" s="1">
        <f t="shared" si="6"/>
        <v>14.7</v>
      </c>
      <c r="G72" s="1" t="str">
        <f t="shared" si="7"/>
        <v>14.7mm FBE</v>
      </c>
      <c r="H72" s="1" t="str">
        <f>_xlfn.CONCAT(TEXT(R72,"0.0"),"mm ",INDEX('Pipe Lookup'!D:D,MATCH('~01 Pipe Segmentation'!S72,'Pipe Lookup'!C:C,0))," TYPE ",Q72)</f>
        <v>14.7mm Fusion-Bonded Epoxy TYPE 5</v>
      </c>
      <c r="M72" s="1" t="s">
        <v>53</v>
      </c>
      <c r="N72" s="1">
        <v>995183.73</v>
      </c>
      <c r="O72" s="1">
        <v>995511.1</v>
      </c>
      <c r="P72" s="1">
        <v>327.36999999999534</v>
      </c>
      <c r="Q72" s="1">
        <v>5</v>
      </c>
      <c r="R72" s="1">
        <v>14.7</v>
      </c>
      <c r="S72" s="1" t="s">
        <v>54</v>
      </c>
      <c r="T72" s="1" t="s">
        <v>74</v>
      </c>
      <c r="W72" s="1">
        <v>0</v>
      </c>
      <c r="X72" s="1" t="s">
        <v>58</v>
      </c>
    </row>
    <row r="73" spans="1:24" ht="15" x14ac:dyDescent="0.2">
      <c r="A73" s="1">
        <f t="shared" si="4"/>
        <v>995511.1</v>
      </c>
      <c r="B73" s="1">
        <f t="shared" si="4"/>
        <v>995535.1</v>
      </c>
      <c r="C73" s="11" t="s">
        <v>52</v>
      </c>
      <c r="D73" s="12">
        <f>INDEX(families!$A:$A,MATCH(E73,families!$B:$B,0))</f>
        <v>2</v>
      </c>
      <c r="E73" s="1" t="str">
        <f t="shared" si="5"/>
        <v>FBE</v>
      </c>
      <c r="F73" s="1">
        <f t="shared" si="6"/>
        <v>19</v>
      </c>
      <c r="G73" s="1" t="str">
        <f t="shared" si="7"/>
        <v>19.0mm FBE</v>
      </c>
      <c r="H73" s="1" t="str">
        <f>_xlfn.CONCAT(TEXT(R73,"0.0"),"mm ",INDEX('Pipe Lookup'!D:D,MATCH('~01 Pipe Segmentation'!S73,'Pipe Lookup'!C:C,0))," TYPE ",Q73)</f>
        <v>19.0mm Fusion-Bonded Epoxy TYPE 7</v>
      </c>
      <c r="M73" s="1" t="s">
        <v>53</v>
      </c>
      <c r="N73" s="1">
        <v>995511.1</v>
      </c>
      <c r="O73" s="1">
        <v>995535.1</v>
      </c>
      <c r="P73" s="1">
        <v>24</v>
      </c>
      <c r="Q73" s="1">
        <v>7</v>
      </c>
      <c r="R73" s="1">
        <v>19</v>
      </c>
      <c r="S73" s="1" t="s">
        <v>54</v>
      </c>
      <c r="T73" s="1" t="s">
        <v>74</v>
      </c>
      <c r="W73" s="1">
        <v>0</v>
      </c>
      <c r="X73" s="1" t="s">
        <v>58</v>
      </c>
    </row>
    <row r="74" spans="1:24" ht="15" x14ac:dyDescent="0.2">
      <c r="A74" s="1">
        <f t="shared" si="4"/>
        <v>995535.1</v>
      </c>
      <c r="B74" s="1">
        <f t="shared" si="4"/>
        <v>995540.89</v>
      </c>
      <c r="C74" s="11" t="s">
        <v>52</v>
      </c>
      <c r="D74" s="12">
        <f>INDEX(families!$A:$A,MATCH(E74,families!$B:$B,0))</f>
        <v>3</v>
      </c>
      <c r="E74" s="1" t="str">
        <f t="shared" si="5"/>
        <v>LE</v>
      </c>
      <c r="F74" s="1">
        <f t="shared" si="6"/>
        <v>19</v>
      </c>
      <c r="G74" s="1" t="str">
        <f t="shared" si="7"/>
        <v>19.0mm LE</v>
      </c>
      <c r="H74" s="1" t="str">
        <f>_xlfn.CONCAT(TEXT(R74,"0.0"),"mm ",INDEX('Pipe Lookup'!D:D,MATCH('~01 Pipe Segmentation'!S74,'Pipe Lookup'!C:C,0))," TYPE ",Q74)</f>
        <v>19.0mm Elbow TYPE 26</v>
      </c>
      <c r="M74" s="1" t="s">
        <v>53</v>
      </c>
      <c r="N74" s="1">
        <v>995535.1</v>
      </c>
      <c r="O74" s="1">
        <v>995540.89</v>
      </c>
      <c r="P74" s="1">
        <v>5.7900000000372529</v>
      </c>
      <c r="Q74" s="1">
        <v>26</v>
      </c>
      <c r="R74" s="1">
        <v>19</v>
      </c>
      <c r="S74" s="1" t="s">
        <v>56</v>
      </c>
      <c r="T74" s="1" t="s">
        <v>74</v>
      </c>
      <c r="V74" s="1" t="s">
        <v>88</v>
      </c>
      <c r="W74" s="1">
        <v>0</v>
      </c>
      <c r="X74" s="1" t="s">
        <v>58</v>
      </c>
    </row>
    <row r="75" spans="1:24" ht="15" x14ac:dyDescent="0.2">
      <c r="A75" s="1">
        <f t="shared" si="4"/>
        <v>995540.89</v>
      </c>
      <c r="B75" s="1">
        <f t="shared" si="4"/>
        <v>995564.89</v>
      </c>
      <c r="C75" s="11" t="s">
        <v>52</v>
      </c>
      <c r="D75" s="12">
        <f>INDEX(families!$A:$A,MATCH(E75,families!$B:$B,0))</f>
        <v>2</v>
      </c>
      <c r="E75" s="1" t="str">
        <f t="shared" si="5"/>
        <v>FBE</v>
      </c>
      <c r="F75" s="1">
        <f t="shared" si="6"/>
        <v>19</v>
      </c>
      <c r="G75" s="1" t="str">
        <f t="shared" si="7"/>
        <v>19.0mm FBE</v>
      </c>
      <c r="H75" s="1" t="str">
        <f>_xlfn.CONCAT(TEXT(R75,"0.0"),"mm ",INDEX('Pipe Lookup'!D:D,MATCH('~01 Pipe Segmentation'!S75,'Pipe Lookup'!C:C,0))," TYPE ",Q75)</f>
        <v>19.0mm Fusion-Bonded Epoxy TYPE 7</v>
      </c>
      <c r="M75" s="1" t="s">
        <v>53</v>
      </c>
      <c r="N75" s="1">
        <v>995540.89</v>
      </c>
      <c r="O75" s="1">
        <v>995564.89</v>
      </c>
      <c r="P75" s="1">
        <v>24</v>
      </c>
      <c r="Q75" s="1">
        <v>7</v>
      </c>
      <c r="R75" s="1">
        <v>19</v>
      </c>
      <c r="S75" s="1" t="s">
        <v>54</v>
      </c>
      <c r="T75" s="1" t="s">
        <v>74</v>
      </c>
      <c r="W75" s="1">
        <v>0</v>
      </c>
      <c r="X75" s="1" t="s">
        <v>58</v>
      </c>
    </row>
    <row r="76" spans="1:24" ht="15" x14ac:dyDescent="0.2">
      <c r="A76" s="1">
        <f t="shared" si="4"/>
        <v>995564.89</v>
      </c>
      <c r="B76" s="1">
        <f t="shared" si="4"/>
        <v>995684.45</v>
      </c>
      <c r="C76" s="11" t="s">
        <v>52</v>
      </c>
      <c r="D76" s="12">
        <f>INDEX(families!$A:$A,MATCH(E76,families!$B:$B,0))</f>
        <v>2</v>
      </c>
      <c r="E76" s="1" t="str">
        <f t="shared" si="5"/>
        <v>FBE</v>
      </c>
      <c r="F76" s="1">
        <f t="shared" si="6"/>
        <v>14.7</v>
      </c>
      <c r="G76" s="1" t="str">
        <f t="shared" si="7"/>
        <v>14.7mm FBE</v>
      </c>
      <c r="H76" s="1" t="str">
        <f>_xlfn.CONCAT(TEXT(R76,"0.0"),"mm ",INDEX('Pipe Lookup'!D:D,MATCH('~01 Pipe Segmentation'!S76,'Pipe Lookup'!C:C,0))," TYPE ",Q76)</f>
        <v>14.7mm Fusion-Bonded Epoxy TYPE 5</v>
      </c>
      <c r="M76" s="1" t="s">
        <v>53</v>
      </c>
      <c r="N76" s="1">
        <v>995564.89</v>
      </c>
      <c r="O76" s="1">
        <v>995684.45</v>
      </c>
      <c r="P76" s="1">
        <v>119.55999999993946</v>
      </c>
      <c r="Q76" s="1">
        <v>5</v>
      </c>
      <c r="R76" s="1">
        <v>14.7</v>
      </c>
      <c r="S76" s="1" t="s">
        <v>54</v>
      </c>
      <c r="T76" s="1" t="s">
        <v>74</v>
      </c>
      <c r="W76" s="1">
        <v>0</v>
      </c>
      <c r="X76" s="1" t="s">
        <v>58</v>
      </c>
    </row>
    <row r="77" spans="1:24" ht="15" x14ac:dyDescent="0.2">
      <c r="A77" s="1">
        <f t="shared" si="4"/>
        <v>995684.45</v>
      </c>
      <c r="B77" s="1">
        <f t="shared" si="4"/>
        <v>995708.45</v>
      </c>
      <c r="C77" s="11" t="s">
        <v>52</v>
      </c>
      <c r="D77" s="12">
        <f>INDEX(families!$A:$A,MATCH(E77,families!$B:$B,0))</f>
        <v>2</v>
      </c>
      <c r="E77" s="1" t="str">
        <f t="shared" si="5"/>
        <v>FBE</v>
      </c>
      <c r="F77" s="1">
        <f t="shared" si="6"/>
        <v>19</v>
      </c>
      <c r="G77" s="1" t="str">
        <f t="shared" si="7"/>
        <v>19.0mm FBE</v>
      </c>
      <c r="H77" s="1" t="str">
        <f>_xlfn.CONCAT(TEXT(R77,"0.0"),"mm ",INDEX('Pipe Lookup'!D:D,MATCH('~01 Pipe Segmentation'!S77,'Pipe Lookup'!C:C,0))," TYPE ",Q77)</f>
        <v>19.0mm Fusion-Bonded Epoxy TYPE 7</v>
      </c>
      <c r="M77" s="1" t="s">
        <v>53</v>
      </c>
      <c r="N77" s="1">
        <v>995684.45</v>
      </c>
      <c r="O77" s="1">
        <v>995708.45</v>
      </c>
      <c r="P77" s="1">
        <v>24</v>
      </c>
      <c r="Q77" s="1">
        <v>7</v>
      </c>
      <c r="R77" s="1">
        <v>19</v>
      </c>
      <c r="S77" s="1" t="s">
        <v>54</v>
      </c>
      <c r="T77" s="1" t="s">
        <v>74</v>
      </c>
      <c r="W77" s="1">
        <v>0</v>
      </c>
      <c r="X77" s="1" t="s">
        <v>58</v>
      </c>
    </row>
    <row r="78" spans="1:24" ht="15" x14ac:dyDescent="0.2">
      <c r="A78" s="1">
        <f t="shared" si="4"/>
        <v>995708.45</v>
      </c>
      <c r="B78" s="1">
        <f t="shared" si="4"/>
        <v>995713.12</v>
      </c>
      <c r="C78" s="11" t="s">
        <v>52</v>
      </c>
      <c r="D78" s="12">
        <f>INDEX(families!$A:$A,MATCH(E78,families!$B:$B,0))</f>
        <v>3</v>
      </c>
      <c r="E78" s="1" t="str">
        <f t="shared" si="5"/>
        <v>LE</v>
      </c>
      <c r="F78" s="1">
        <f t="shared" si="6"/>
        <v>19</v>
      </c>
      <c r="G78" s="1" t="str">
        <f t="shared" si="7"/>
        <v>19.0mm LE</v>
      </c>
      <c r="H78" s="1" t="str">
        <f>_xlfn.CONCAT(TEXT(R78,"0.0"),"mm ",INDEX('Pipe Lookup'!D:D,MATCH('~01 Pipe Segmentation'!S78,'Pipe Lookup'!C:C,0))," TYPE ",Q78)</f>
        <v>19.0mm Elbow TYPE 26</v>
      </c>
      <c r="M78" s="1" t="s">
        <v>53</v>
      </c>
      <c r="N78" s="1">
        <v>995708.45</v>
      </c>
      <c r="O78" s="1">
        <v>995713.12</v>
      </c>
      <c r="P78" s="1">
        <v>4.6700000000419095</v>
      </c>
      <c r="Q78" s="1">
        <v>26</v>
      </c>
      <c r="R78" s="1">
        <v>19</v>
      </c>
      <c r="S78" s="1" t="s">
        <v>56</v>
      </c>
      <c r="T78" s="1" t="s">
        <v>74</v>
      </c>
      <c r="V78" s="1" t="s">
        <v>89</v>
      </c>
      <c r="W78" s="1">
        <v>0</v>
      </c>
      <c r="X78" s="1" t="s">
        <v>58</v>
      </c>
    </row>
    <row r="79" spans="1:24" ht="15" x14ac:dyDescent="0.2">
      <c r="A79" s="1">
        <f t="shared" si="4"/>
        <v>995713.12</v>
      </c>
      <c r="B79" s="1">
        <f t="shared" si="4"/>
        <v>995737.12</v>
      </c>
      <c r="C79" s="11" t="s">
        <v>52</v>
      </c>
      <c r="D79" s="12">
        <f>INDEX(families!$A:$A,MATCH(E79,families!$B:$B,0))</f>
        <v>2</v>
      </c>
      <c r="E79" s="1" t="str">
        <f t="shared" si="5"/>
        <v>FBE</v>
      </c>
      <c r="F79" s="1">
        <f t="shared" si="6"/>
        <v>19</v>
      </c>
      <c r="G79" s="1" t="str">
        <f t="shared" si="7"/>
        <v>19.0mm FBE</v>
      </c>
      <c r="H79" s="1" t="str">
        <f>_xlfn.CONCAT(TEXT(R79,"0.0"),"mm ",INDEX('Pipe Lookup'!D:D,MATCH('~01 Pipe Segmentation'!S79,'Pipe Lookup'!C:C,0))," TYPE ",Q79)</f>
        <v>19.0mm Fusion-Bonded Epoxy TYPE 7</v>
      </c>
      <c r="M79" s="1" t="s">
        <v>53</v>
      </c>
      <c r="N79" s="1">
        <v>995713.12</v>
      </c>
      <c r="O79" s="1">
        <v>995737.12</v>
      </c>
      <c r="P79" s="1">
        <v>24</v>
      </c>
      <c r="Q79" s="1">
        <v>7</v>
      </c>
      <c r="R79" s="1">
        <v>19</v>
      </c>
      <c r="S79" s="1" t="s">
        <v>54</v>
      </c>
      <c r="T79" s="1" t="s">
        <v>74</v>
      </c>
      <c r="W79" s="1">
        <v>0</v>
      </c>
      <c r="X79" s="1" t="s">
        <v>58</v>
      </c>
    </row>
    <row r="80" spans="1:24" ht="15" x14ac:dyDescent="0.2">
      <c r="A80" s="1">
        <f t="shared" si="4"/>
        <v>995737.12</v>
      </c>
      <c r="B80" s="1">
        <f t="shared" si="4"/>
        <v>995763.76</v>
      </c>
      <c r="C80" s="11" t="s">
        <v>52</v>
      </c>
      <c r="D80" s="12">
        <f>INDEX(families!$A:$A,MATCH(E80,families!$B:$B,0))</f>
        <v>2</v>
      </c>
      <c r="E80" s="1" t="str">
        <f t="shared" si="5"/>
        <v>FBE</v>
      </c>
      <c r="F80" s="1">
        <f t="shared" si="6"/>
        <v>14.7</v>
      </c>
      <c r="G80" s="1" t="str">
        <f t="shared" si="7"/>
        <v>14.7mm FBE</v>
      </c>
      <c r="H80" s="1" t="str">
        <f>_xlfn.CONCAT(TEXT(R80,"0.0"),"mm ",INDEX('Pipe Lookup'!D:D,MATCH('~01 Pipe Segmentation'!S80,'Pipe Lookup'!C:C,0))," TYPE ",Q80)</f>
        <v>14.7mm Fusion-Bonded Epoxy TYPE 5</v>
      </c>
      <c r="M80" s="1" t="s">
        <v>53</v>
      </c>
      <c r="N80" s="1">
        <v>995737.12</v>
      </c>
      <c r="O80" s="1">
        <v>995763.76</v>
      </c>
      <c r="P80" s="1">
        <v>26.64000000001397</v>
      </c>
      <c r="Q80" s="1">
        <v>5</v>
      </c>
      <c r="R80" s="1">
        <v>14.7</v>
      </c>
      <c r="S80" s="1" t="s">
        <v>54</v>
      </c>
      <c r="T80" s="1" t="s">
        <v>74</v>
      </c>
      <c r="W80" s="1">
        <v>0</v>
      </c>
      <c r="X80" s="1" t="s">
        <v>58</v>
      </c>
    </row>
    <row r="81" spans="1:24" ht="15" x14ac:dyDescent="0.2">
      <c r="A81" s="1">
        <f t="shared" si="4"/>
        <v>995763.76</v>
      </c>
      <c r="B81" s="1">
        <f t="shared" si="4"/>
        <v>995787.76</v>
      </c>
      <c r="C81" s="11" t="s">
        <v>52</v>
      </c>
      <c r="D81" s="12">
        <f>INDEX(families!$A:$A,MATCH(E81,families!$B:$B,0))</f>
        <v>2</v>
      </c>
      <c r="E81" s="1" t="str">
        <f t="shared" si="5"/>
        <v>FBE</v>
      </c>
      <c r="F81" s="1">
        <f t="shared" si="6"/>
        <v>19</v>
      </c>
      <c r="G81" s="1" t="str">
        <f t="shared" si="7"/>
        <v>19.0mm FBE</v>
      </c>
      <c r="H81" s="1" t="str">
        <f>_xlfn.CONCAT(TEXT(R81,"0.0"),"mm ",INDEX('Pipe Lookup'!D:D,MATCH('~01 Pipe Segmentation'!S81,'Pipe Lookup'!C:C,0))," TYPE ",Q81)</f>
        <v>19.0mm Fusion-Bonded Epoxy TYPE 7</v>
      </c>
      <c r="M81" s="1" t="s">
        <v>53</v>
      </c>
      <c r="N81" s="1">
        <v>995763.76</v>
      </c>
      <c r="O81" s="1">
        <v>995787.76</v>
      </c>
      <c r="P81" s="1">
        <v>24</v>
      </c>
      <c r="Q81" s="1">
        <v>7</v>
      </c>
      <c r="R81" s="1">
        <v>19</v>
      </c>
      <c r="S81" s="1" t="s">
        <v>54</v>
      </c>
      <c r="T81" s="1" t="s">
        <v>74</v>
      </c>
      <c r="W81" s="1">
        <v>0</v>
      </c>
      <c r="X81" s="1" t="s">
        <v>58</v>
      </c>
    </row>
    <row r="82" spans="1:24" ht="15" x14ac:dyDescent="0.2">
      <c r="A82" s="1">
        <f t="shared" si="4"/>
        <v>995787.76</v>
      </c>
      <c r="B82" s="1">
        <f t="shared" si="4"/>
        <v>995793.07</v>
      </c>
      <c r="C82" s="11" t="s">
        <v>52</v>
      </c>
      <c r="D82" s="12">
        <f>INDEX(families!$A:$A,MATCH(E82,families!$B:$B,0))</f>
        <v>3</v>
      </c>
      <c r="E82" s="1" t="str">
        <f t="shared" si="5"/>
        <v>LE</v>
      </c>
      <c r="F82" s="1">
        <f t="shared" si="6"/>
        <v>19</v>
      </c>
      <c r="G82" s="1" t="str">
        <f t="shared" si="7"/>
        <v>19.0mm LE</v>
      </c>
      <c r="H82" s="1" t="str">
        <f>_xlfn.CONCAT(TEXT(R82,"0.0"),"mm ",INDEX('Pipe Lookup'!D:D,MATCH('~01 Pipe Segmentation'!S82,'Pipe Lookup'!C:C,0))," TYPE ",Q82)</f>
        <v>19.0mm Elbow TYPE 26</v>
      </c>
      <c r="M82" s="1" t="s">
        <v>53</v>
      </c>
      <c r="N82" s="1">
        <v>995787.76</v>
      </c>
      <c r="O82" s="1">
        <v>995793.07</v>
      </c>
      <c r="P82" s="1">
        <v>5.309999999939464</v>
      </c>
      <c r="Q82" s="1">
        <v>26</v>
      </c>
      <c r="R82" s="1">
        <v>19</v>
      </c>
      <c r="S82" s="1" t="s">
        <v>56</v>
      </c>
      <c r="T82" s="1" t="s">
        <v>74</v>
      </c>
      <c r="V82" s="1" t="s">
        <v>90</v>
      </c>
      <c r="W82" s="1">
        <v>0</v>
      </c>
      <c r="X82" s="1" t="s">
        <v>58</v>
      </c>
    </row>
    <row r="83" spans="1:24" ht="15" x14ac:dyDescent="0.2">
      <c r="A83" s="1">
        <f t="shared" si="4"/>
        <v>995793.07</v>
      </c>
      <c r="B83" s="1">
        <f t="shared" si="4"/>
        <v>995817.07</v>
      </c>
      <c r="C83" s="11" t="s">
        <v>52</v>
      </c>
      <c r="D83" s="12">
        <f>INDEX(families!$A:$A,MATCH(E83,families!$B:$B,0))</f>
        <v>2</v>
      </c>
      <c r="E83" s="1" t="str">
        <f t="shared" si="5"/>
        <v>FBE</v>
      </c>
      <c r="F83" s="1">
        <f t="shared" si="6"/>
        <v>19</v>
      </c>
      <c r="G83" s="1" t="str">
        <f t="shared" si="7"/>
        <v>19.0mm FBE</v>
      </c>
      <c r="H83" s="1" t="str">
        <f>_xlfn.CONCAT(TEXT(R83,"0.0"),"mm ",INDEX('Pipe Lookup'!D:D,MATCH('~01 Pipe Segmentation'!S83,'Pipe Lookup'!C:C,0))," TYPE ",Q83)</f>
        <v>19.0mm Fusion-Bonded Epoxy TYPE 7</v>
      </c>
      <c r="M83" s="1" t="s">
        <v>53</v>
      </c>
      <c r="N83" s="1">
        <v>995793.07</v>
      </c>
      <c r="O83" s="1">
        <v>995817.07</v>
      </c>
      <c r="P83" s="1">
        <v>24</v>
      </c>
      <c r="Q83" s="1">
        <v>7</v>
      </c>
      <c r="R83" s="1">
        <v>19</v>
      </c>
      <c r="S83" s="1" t="s">
        <v>54</v>
      </c>
      <c r="T83" s="1" t="s">
        <v>74</v>
      </c>
      <c r="W83" s="1">
        <v>0</v>
      </c>
      <c r="X83" s="1" t="s">
        <v>58</v>
      </c>
    </row>
    <row r="84" spans="1:24" ht="15" x14ac:dyDescent="0.2">
      <c r="A84" s="1">
        <f t="shared" si="4"/>
        <v>995817.07</v>
      </c>
      <c r="B84" s="1">
        <f t="shared" si="4"/>
        <v>995905.304</v>
      </c>
      <c r="C84" s="11" t="s">
        <v>52</v>
      </c>
      <c r="D84" s="12">
        <f>INDEX(families!$A:$A,MATCH(E84,families!$B:$B,0))</f>
        <v>2</v>
      </c>
      <c r="E84" s="1" t="str">
        <f t="shared" si="5"/>
        <v>FBE</v>
      </c>
      <c r="F84" s="1">
        <f t="shared" si="6"/>
        <v>14.7</v>
      </c>
      <c r="G84" s="1" t="str">
        <f t="shared" si="7"/>
        <v>14.7mm FBE</v>
      </c>
      <c r="H84" s="1" t="str">
        <f>_xlfn.CONCAT(TEXT(R84,"0.0"),"mm ",INDEX('Pipe Lookup'!D:D,MATCH('~01 Pipe Segmentation'!S84,'Pipe Lookup'!C:C,0))," TYPE ",Q84)</f>
        <v>14.7mm Fusion-Bonded Epoxy TYPE 5</v>
      </c>
      <c r="M84" s="1" t="s">
        <v>53</v>
      </c>
      <c r="N84" s="1">
        <v>995817.07</v>
      </c>
      <c r="O84" s="1">
        <v>995905.304</v>
      </c>
      <c r="P84" s="1">
        <v>88.234000000054948</v>
      </c>
      <c r="Q84" s="1">
        <v>5</v>
      </c>
      <c r="R84" s="1">
        <v>14.7</v>
      </c>
      <c r="S84" s="1" t="s">
        <v>54</v>
      </c>
      <c r="T84" s="1" t="s">
        <v>74</v>
      </c>
      <c r="W84" s="1">
        <v>0</v>
      </c>
      <c r="X84" s="1" t="s">
        <v>58</v>
      </c>
    </row>
    <row r="85" spans="1:24" ht="15" x14ac:dyDescent="0.2">
      <c r="A85" s="1">
        <f t="shared" si="4"/>
        <v>995905.304</v>
      </c>
      <c r="B85" s="1">
        <f t="shared" si="4"/>
        <v>995929.3</v>
      </c>
      <c r="C85" s="11" t="s">
        <v>52</v>
      </c>
      <c r="D85" s="12">
        <f>INDEX(families!$A:$A,MATCH(E85,families!$B:$B,0))</f>
        <v>2</v>
      </c>
      <c r="E85" s="1" t="str">
        <f t="shared" si="5"/>
        <v>FBE</v>
      </c>
      <c r="F85" s="1">
        <f t="shared" si="6"/>
        <v>19</v>
      </c>
      <c r="G85" s="1" t="str">
        <f t="shared" si="7"/>
        <v>19.0mm FBE</v>
      </c>
      <c r="H85" s="1" t="str">
        <f>_xlfn.CONCAT(TEXT(R85,"0.0"),"mm ",INDEX('Pipe Lookup'!D:D,MATCH('~01 Pipe Segmentation'!S85,'Pipe Lookup'!C:C,0))," TYPE ",Q85)</f>
        <v>19.0mm Fusion-Bonded Epoxy TYPE 7</v>
      </c>
      <c r="M85" s="1" t="s">
        <v>53</v>
      </c>
      <c r="N85" s="1">
        <v>995905.304</v>
      </c>
      <c r="O85" s="1">
        <v>995929.3</v>
      </c>
      <c r="P85" s="1">
        <v>23.996000000042841</v>
      </c>
      <c r="Q85" s="1">
        <v>7</v>
      </c>
      <c r="R85" s="1">
        <v>19</v>
      </c>
      <c r="S85" s="1" t="s">
        <v>54</v>
      </c>
      <c r="T85" s="1" t="s">
        <v>74</v>
      </c>
      <c r="W85" s="1">
        <v>0</v>
      </c>
      <c r="X85" s="1" t="s">
        <v>58</v>
      </c>
    </row>
    <row r="86" spans="1:24" ht="15" x14ac:dyDescent="0.2">
      <c r="A86" s="1">
        <f t="shared" si="4"/>
        <v>995929.3</v>
      </c>
      <c r="B86" s="1">
        <f t="shared" si="4"/>
        <v>995934.7</v>
      </c>
      <c r="C86" s="11" t="s">
        <v>52</v>
      </c>
      <c r="D86" s="12">
        <f>INDEX(families!$A:$A,MATCH(E86,families!$B:$B,0))</f>
        <v>3</v>
      </c>
      <c r="E86" s="1" t="str">
        <f t="shared" si="5"/>
        <v>LE</v>
      </c>
      <c r="F86" s="1">
        <f t="shared" si="6"/>
        <v>19</v>
      </c>
      <c r="G86" s="1" t="str">
        <f t="shared" si="7"/>
        <v>19.0mm LE</v>
      </c>
      <c r="H86" s="1" t="str">
        <f>_xlfn.CONCAT(TEXT(R86,"0.0"),"mm ",INDEX('Pipe Lookup'!D:D,MATCH('~01 Pipe Segmentation'!S86,'Pipe Lookup'!C:C,0))," TYPE ",Q86)</f>
        <v>19.0mm Elbow TYPE 26</v>
      </c>
      <c r="M86" s="1" t="s">
        <v>53</v>
      </c>
      <c r="N86" s="1">
        <v>995929.3</v>
      </c>
      <c r="O86" s="1">
        <v>995934.7</v>
      </c>
      <c r="P86" s="1">
        <v>5.3999999999068677</v>
      </c>
      <c r="Q86" s="1">
        <v>26</v>
      </c>
      <c r="R86" s="1">
        <v>19</v>
      </c>
      <c r="S86" s="1" t="s">
        <v>56</v>
      </c>
      <c r="T86" s="1" t="s">
        <v>74</v>
      </c>
      <c r="V86" s="1" t="s">
        <v>91</v>
      </c>
      <c r="W86" s="1">
        <v>0</v>
      </c>
      <c r="X86" s="1" t="s">
        <v>58</v>
      </c>
    </row>
    <row r="87" spans="1:24" ht="15" x14ac:dyDescent="0.2">
      <c r="A87" s="1">
        <f t="shared" si="4"/>
        <v>995934.7</v>
      </c>
      <c r="B87" s="1">
        <f t="shared" si="4"/>
        <v>995958.7</v>
      </c>
      <c r="C87" s="11" t="s">
        <v>52</v>
      </c>
      <c r="D87" s="12">
        <f>INDEX(families!$A:$A,MATCH(E87,families!$B:$B,0))</f>
        <v>2</v>
      </c>
      <c r="E87" s="1" t="str">
        <f t="shared" si="5"/>
        <v>FBE</v>
      </c>
      <c r="F87" s="1">
        <f t="shared" si="6"/>
        <v>19</v>
      </c>
      <c r="G87" s="1" t="str">
        <f t="shared" si="7"/>
        <v>19.0mm FBE</v>
      </c>
      <c r="H87" s="1" t="str">
        <f>_xlfn.CONCAT(TEXT(R87,"0.0"),"mm ",INDEX('Pipe Lookup'!D:D,MATCH('~01 Pipe Segmentation'!S87,'Pipe Lookup'!C:C,0))," TYPE ",Q87)</f>
        <v>19.0mm Fusion-Bonded Epoxy TYPE 7</v>
      </c>
      <c r="M87" s="1" t="s">
        <v>53</v>
      </c>
      <c r="N87" s="1">
        <v>995934.7</v>
      </c>
      <c r="O87" s="1">
        <v>995958.7</v>
      </c>
      <c r="P87" s="1">
        <v>24</v>
      </c>
      <c r="Q87" s="1">
        <v>7</v>
      </c>
      <c r="R87" s="1">
        <v>19</v>
      </c>
      <c r="S87" s="1" t="s">
        <v>54</v>
      </c>
      <c r="T87" s="1" t="s">
        <v>74</v>
      </c>
      <c r="W87" s="1">
        <v>0</v>
      </c>
      <c r="X87" s="1" t="s">
        <v>58</v>
      </c>
    </row>
    <row r="88" spans="1:24" ht="15" x14ac:dyDescent="0.2">
      <c r="A88" s="1">
        <f t="shared" si="4"/>
        <v>995958.7</v>
      </c>
      <c r="B88" s="1">
        <f t="shared" si="4"/>
        <v>996000</v>
      </c>
      <c r="C88" s="11" t="s">
        <v>52</v>
      </c>
      <c r="D88" s="12">
        <f>INDEX(families!$A:$A,MATCH(E88,families!$B:$B,0))</f>
        <v>2</v>
      </c>
      <c r="E88" s="1" t="str">
        <f t="shared" si="5"/>
        <v>FBE</v>
      </c>
      <c r="F88" s="1">
        <f t="shared" si="6"/>
        <v>14.7</v>
      </c>
      <c r="G88" s="1" t="str">
        <f t="shared" si="7"/>
        <v>14.7mm FBE</v>
      </c>
      <c r="H88" s="1" t="str">
        <f>_xlfn.CONCAT(TEXT(R88,"0.0"),"mm ",INDEX('Pipe Lookup'!D:D,MATCH('~01 Pipe Segmentation'!S88,'Pipe Lookup'!C:C,0))," TYPE ",Q88)</f>
        <v>14.7mm Fusion-Bonded Epoxy TYPE 5</v>
      </c>
      <c r="M88" s="1" t="s">
        <v>53</v>
      </c>
      <c r="N88" s="1">
        <v>995958.7</v>
      </c>
      <c r="O88" s="1">
        <v>996000</v>
      </c>
      <c r="P88" s="1">
        <v>41.300000000046566</v>
      </c>
      <c r="Q88" s="1">
        <v>5</v>
      </c>
      <c r="R88" s="1">
        <v>14.7</v>
      </c>
      <c r="S88" s="1" t="s">
        <v>54</v>
      </c>
      <c r="T88" s="1" t="s">
        <v>74</v>
      </c>
      <c r="W88" s="1">
        <v>0</v>
      </c>
      <c r="X88" s="1" t="s">
        <v>58</v>
      </c>
    </row>
    <row r="89" spans="1:24" ht="15" x14ac:dyDescent="0.2">
      <c r="A89" s="1">
        <f t="shared" si="4"/>
        <v>996000</v>
      </c>
      <c r="B89" s="1">
        <f t="shared" si="4"/>
        <v>996166.84</v>
      </c>
      <c r="C89" s="11" t="s">
        <v>52</v>
      </c>
      <c r="D89" s="12">
        <f>INDEX(families!$A:$A,MATCH(E89,families!$B:$B,0))</f>
        <v>2</v>
      </c>
      <c r="E89" s="1" t="str">
        <f t="shared" si="5"/>
        <v>FBE</v>
      </c>
      <c r="F89" s="1">
        <f t="shared" si="6"/>
        <v>14.7</v>
      </c>
      <c r="G89" s="1" t="str">
        <f t="shared" si="7"/>
        <v>14.7mm FBE</v>
      </c>
      <c r="H89" s="1" t="str">
        <f>_xlfn.CONCAT(TEXT(R89,"0.0"),"mm ",INDEX('Pipe Lookup'!D:D,MATCH('~01 Pipe Segmentation'!S89,'Pipe Lookup'!C:C,0))," TYPE ",Q89)</f>
        <v>14.7mm Fusion-Bonded Epoxy TYPE 5</v>
      </c>
      <c r="M89" s="1" t="s">
        <v>53</v>
      </c>
      <c r="N89" s="1">
        <v>996000</v>
      </c>
      <c r="O89" s="1">
        <v>996166.84</v>
      </c>
      <c r="P89" s="1">
        <v>166.8399999999674</v>
      </c>
      <c r="Q89" s="1">
        <v>5</v>
      </c>
      <c r="R89" s="1">
        <v>14.7</v>
      </c>
      <c r="S89" s="1" t="s">
        <v>54</v>
      </c>
      <c r="T89" s="1" t="s">
        <v>92</v>
      </c>
      <c r="W89" s="1">
        <v>0</v>
      </c>
      <c r="X89" s="1" t="s">
        <v>58</v>
      </c>
    </row>
    <row r="90" spans="1:24" ht="15" x14ac:dyDescent="0.2">
      <c r="A90" s="1">
        <f t="shared" si="4"/>
        <v>996166.84</v>
      </c>
      <c r="B90" s="1">
        <f t="shared" si="4"/>
        <v>996190.84</v>
      </c>
      <c r="C90" s="11" t="s">
        <v>52</v>
      </c>
      <c r="D90" s="12">
        <f>INDEX(families!$A:$A,MATCH(E90,families!$B:$B,0))</f>
        <v>2</v>
      </c>
      <c r="E90" s="1" t="str">
        <f t="shared" si="5"/>
        <v>FBE</v>
      </c>
      <c r="F90" s="1">
        <f t="shared" si="6"/>
        <v>19</v>
      </c>
      <c r="G90" s="1" t="str">
        <f t="shared" si="7"/>
        <v>19.0mm FBE</v>
      </c>
      <c r="H90" s="1" t="str">
        <f>_xlfn.CONCAT(TEXT(R90,"0.0"),"mm ",INDEX('Pipe Lookup'!D:D,MATCH('~01 Pipe Segmentation'!S90,'Pipe Lookup'!C:C,0))," TYPE ",Q90)</f>
        <v>19.0mm Fusion-Bonded Epoxy TYPE 7</v>
      </c>
      <c r="M90" s="1" t="s">
        <v>53</v>
      </c>
      <c r="N90" s="1">
        <v>996166.84</v>
      </c>
      <c r="O90" s="1">
        <v>996190.84</v>
      </c>
      <c r="P90" s="1">
        <v>24</v>
      </c>
      <c r="Q90" s="1">
        <v>7</v>
      </c>
      <c r="R90" s="1">
        <v>19</v>
      </c>
      <c r="S90" s="1" t="s">
        <v>54</v>
      </c>
      <c r="T90" s="1" t="s">
        <v>92</v>
      </c>
      <c r="W90" s="1">
        <v>0</v>
      </c>
      <c r="X90" s="1" t="s">
        <v>58</v>
      </c>
    </row>
    <row r="91" spans="1:24" ht="15" x14ac:dyDescent="0.2">
      <c r="A91" s="1">
        <f t="shared" si="4"/>
        <v>996190.84</v>
      </c>
      <c r="B91" s="1">
        <f t="shared" si="4"/>
        <v>996195.36</v>
      </c>
      <c r="C91" s="11" t="s">
        <v>52</v>
      </c>
      <c r="D91" s="12">
        <f>INDEX(families!$A:$A,MATCH(E91,families!$B:$B,0))</f>
        <v>3</v>
      </c>
      <c r="E91" s="1" t="str">
        <f t="shared" si="5"/>
        <v>LE</v>
      </c>
      <c r="F91" s="1">
        <f t="shared" si="6"/>
        <v>19</v>
      </c>
      <c r="G91" s="1" t="str">
        <f t="shared" si="7"/>
        <v>19.0mm LE</v>
      </c>
      <c r="H91" s="1" t="str">
        <f>_xlfn.CONCAT(TEXT(R91,"0.0"),"mm ",INDEX('Pipe Lookup'!D:D,MATCH('~01 Pipe Segmentation'!S91,'Pipe Lookup'!C:C,0))," TYPE ",Q91)</f>
        <v>19.0mm Elbow TYPE 26</v>
      </c>
      <c r="M91" s="1" t="s">
        <v>53</v>
      </c>
      <c r="N91" s="1">
        <v>996190.84</v>
      </c>
      <c r="O91" s="1">
        <v>996195.36</v>
      </c>
      <c r="P91" s="1">
        <v>4.5200000000186265</v>
      </c>
      <c r="Q91" s="1">
        <v>26</v>
      </c>
      <c r="R91" s="1">
        <v>19</v>
      </c>
      <c r="S91" s="1" t="s">
        <v>56</v>
      </c>
      <c r="T91" s="1" t="s">
        <v>92</v>
      </c>
      <c r="V91" s="1" t="s">
        <v>93</v>
      </c>
      <c r="W91" s="1">
        <v>0</v>
      </c>
      <c r="X91" s="1" t="s">
        <v>58</v>
      </c>
    </row>
    <row r="92" spans="1:24" ht="15" x14ac:dyDescent="0.2">
      <c r="A92" s="1">
        <f t="shared" si="4"/>
        <v>996195.36</v>
      </c>
      <c r="B92" s="1">
        <f t="shared" si="4"/>
        <v>996219.35</v>
      </c>
      <c r="C92" s="11" t="s">
        <v>52</v>
      </c>
      <c r="D92" s="12">
        <f>INDEX(families!$A:$A,MATCH(E92,families!$B:$B,0))</f>
        <v>2</v>
      </c>
      <c r="E92" s="1" t="str">
        <f t="shared" si="5"/>
        <v>FBE</v>
      </c>
      <c r="F92" s="1">
        <f t="shared" si="6"/>
        <v>19</v>
      </c>
      <c r="G92" s="1" t="str">
        <f t="shared" si="7"/>
        <v>19.0mm FBE</v>
      </c>
      <c r="H92" s="1" t="str">
        <f>_xlfn.CONCAT(TEXT(R92,"0.0"),"mm ",INDEX('Pipe Lookup'!D:D,MATCH('~01 Pipe Segmentation'!S92,'Pipe Lookup'!C:C,0))," TYPE ",Q92)</f>
        <v>19.0mm Fusion-Bonded Epoxy TYPE 7</v>
      </c>
      <c r="M92" s="1" t="s">
        <v>53</v>
      </c>
      <c r="N92" s="1">
        <v>996195.36</v>
      </c>
      <c r="O92" s="1">
        <v>996219.35</v>
      </c>
      <c r="P92" s="1">
        <v>23.989999999990687</v>
      </c>
      <c r="Q92" s="1">
        <v>7</v>
      </c>
      <c r="R92" s="1">
        <v>19</v>
      </c>
      <c r="S92" s="1" t="s">
        <v>54</v>
      </c>
      <c r="T92" s="1" t="s">
        <v>92</v>
      </c>
      <c r="W92" s="1">
        <v>0</v>
      </c>
      <c r="X92" s="1" t="s">
        <v>58</v>
      </c>
    </row>
    <row r="93" spans="1:24" ht="15" x14ac:dyDescent="0.2">
      <c r="A93" s="1">
        <f t="shared" si="4"/>
        <v>996219.35</v>
      </c>
      <c r="B93" s="1">
        <f t="shared" si="4"/>
        <v>996267.46</v>
      </c>
      <c r="C93" s="11" t="s">
        <v>52</v>
      </c>
      <c r="D93" s="12">
        <f>INDEX(families!$A:$A,MATCH(E93,families!$B:$B,0))</f>
        <v>2</v>
      </c>
      <c r="E93" s="1" t="str">
        <f t="shared" si="5"/>
        <v>FBE</v>
      </c>
      <c r="F93" s="1">
        <f t="shared" si="6"/>
        <v>14.7</v>
      </c>
      <c r="G93" s="1" t="str">
        <f t="shared" si="7"/>
        <v>14.7mm FBE</v>
      </c>
      <c r="H93" s="1" t="str">
        <f>_xlfn.CONCAT(TEXT(R93,"0.0"),"mm ",INDEX('Pipe Lookup'!D:D,MATCH('~01 Pipe Segmentation'!S93,'Pipe Lookup'!C:C,0))," TYPE ",Q93)</f>
        <v>14.7mm Fusion-Bonded Epoxy TYPE 5</v>
      </c>
      <c r="M93" s="1" t="s">
        <v>53</v>
      </c>
      <c r="N93" s="1">
        <v>996219.35</v>
      </c>
      <c r="O93" s="1">
        <v>996267.46</v>
      </c>
      <c r="P93" s="1">
        <v>48.10999999998603</v>
      </c>
      <c r="Q93" s="1">
        <v>5</v>
      </c>
      <c r="R93" s="1">
        <v>14.7</v>
      </c>
      <c r="S93" s="1" t="s">
        <v>54</v>
      </c>
      <c r="T93" s="1" t="s">
        <v>92</v>
      </c>
      <c r="W93" s="1">
        <v>0</v>
      </c>
      <c r="X93" s="1" t="s">
        <v>58</v>
      </c>
    </row>
    <row r="94" spans="1:24" ht="15" x14ac:dyDescent="0.2">
      <c r="A94" s="1">
        <f t="shared" si="4"/>
        <v>996267.46</v>
      </c>
      <c r="B94" s="1">
        <f t="shared" si="4"/>
        <v>996291.46</v>
      </c>
      <c r="C94" s="11" t="s">
        <v>52</v>
      </c>
      <c r="D94" s="12">
        <f>INDEX(families!$A:$A,MATCH(E94,families!$B:$B,0))</f>
        <v>2</v>
      </c>
      <c r="E94" s="1" t="str">
        <f t="shared" si="5"/>
        <v>FBE</v>
      </c>
      <c r="F94" s="1">
        <f t="shared" si="6"/>
        <v>19</v>
      </c>
      <c r="G94" s="1" t="str">
        <f t="shared" si="7"/>
        <v>19.0mm FBE</v>
      </c>
      <c r="H94" s="1" t="str">
        <f>_xlfn.CONCAT(TEXT(R94,"0.0"),"mm ",INDEX('Pipe Lookup'!D:D,MATCH('~01 Pipe Segmentation'!S94,'Pipe Lookup'!C:C,0))," TYPE ",Q94)</f>
        <v>19.0mm Fusion-Bonded Epoxy TYPE 7</v>
      </c>
      <c r="M94" s="1" t="s">
        <v>53</v>
      </c>
      <c r="N94" s="1">
        <v>996267.46</v>
      </c>
      <c r="O94" s="1">
        <v>996291.46</v>
      </c>
      <c r="P94" s="1">
        <v>24</v>
      </c>
      <c r="Q94" s="1">
        <v>7</v>
      </c>
      <c r="R94" s="1">
        <v>19</v>
      </c>
      <c r="S94" s="1" t="s">
        <v>54</v>
      </c>
      <c r="T94" s="1" t="s">
        <v>92</v>
      </c>
      <c r="W94" s="1">
        <v>0</v>
      </c>
      <c r="X94" s="1" t="s">
        <v>58</v>
      </c>
    </row>
    <row r="95" spans="1:24" ht="15" x14ac:dyDescent="0.2">
      <c r="A95" s="1">
        <f t="shared" si="4"/>
        <v>996291.46</v>
      </c>
      <c r="B95" s="1">
        <f t="shared" si="4"/>
        <v>996296.85</v>
      </c>
      <c r="C95" s="11" t="s">
        <v>52</v>
      </c>
      <c r="D95" s="12">
        <f>INDEX(families!$A:$A,MATCH(E95,families!$B:$B,0))</f>
        <v>3</v>
      </c>
      <c r="E95" s="1" t="str">
        <f t="shared" si="5"/>
        <v>LE</v>
      </c>
      <c r="F95" s="1">
        <f t="shared" si="6"/>
        <v>19</v>
      </c>
      <c r="G95" s="1" t="str">
        <f t="shared" si="7"/>
        <v>19.0mm LE</v>
      </c>
      <c r="H95" s="1" t="str">
        <f>_xlfn.CONCAT(TEXT(R95,"0.0"),"mm ",INDEX('Pipe Lookup'!D:D,MATCH('~01 Pipe Segmentation'!S95,'Pipe Lookup'!C:C,0))," TYPE ",Q95)</f>
        <v>19.0mm Elbow TYPE 26</v>
      </c>
      <c r="M95" s="1" t="s">
        <v>53</v>
      </c>
      <c r="N95" s="1">
        <v>996291.46</v>
      </c>
      <c r="O95" s="1">
        <v>996296.85</v>
      </c>
      <c r="P95" s="1">
        <v>5.3900000000139698</v>
      </c>
      <c r="Q95" s="1">
        <v>26</v>
      </c>
      <c r="R95" s="1">
        <v>19</v>
      </c>
      <c r="S95" s="1" t="s">
        <v>56</v>
      </c>
      <c r="T95" s="1" t="s">
        <v>92</v>
      </c>
      <c r="V95" s="1" t="s">
        <v>94</v>
      </c>
      <c r="W95" s="1">
        <v>0</v>
      </c>
      <c r="X95" s="1" t="s">
        <v>58</v>
      </c>
    </row>
    <row r="96" spans="1:24" ht="15" x14ac:dyDescent="0.2">
      <c r="A96" s="1">
        <f t="shared" si="4"/>
        <v>996296.85</v>
      </c>
      <c r="B96" s="1">
        <f t="shared" si="4"/>
        <v>996320.85</v>
      </c>
      <c r="C96" s="11" t="s">
        <v>52</v>
      </c>
      <c r="D96" s="12">
        <f>INDEX(families!$A:$A,MATCH(E96,families!$B:$B,0))</f>
        <v>2</v>
      </c>
      <c r="E96" s="1" t="str">
        <f t="shared" si="5"/>
        <v>FBE</v>
      </c>
      <c r="F96" s="1">
        <f t="shared" si="6"/>
        <v>19</v>
      </c>
      <c r="G96" s="1" t="str">
        <f t="shared" si="7"/>
        <v>19.0mm FBE</v>
      </c>
      <c r="H96" s="1" t="str">
        <f>_xlfn.CONCAT(TEXT(R96,"0.0"),"mm ",INDEX('Pipe Lookup'!D:D,MATCH('~01 Pipe Segmentation'!S96,'Pipe Lookup'!C:C,0))," TYPE ",Q96)</f>
        <v>19.0mm Fusion-Bonded Epoxy TYPE 7</v>
      </c>
      <c r="M96" s="1" t="s">
        <v>53</v>
      </c>
      <c r="N96" s="1">
        <v>996296.85</v>
      </c>
      <c r="O96" s="1">
        <v>996320.85</v>
      </c>
      <c r="P96" s="1">
        <v>24</v>
      </c>
      <c r="Q96" s="1">
        <v>7</v>
      </c>
      <c r="R96" s="1">
        <v>19</v>
      </c>
      <c r="S96" s="1" t="s">
        <v>54</v>
      </c>
      <c r="T96" s="1" t="s">
        <v>92</v>
      </c>
      <c r="W96" s="1">
        <v>0</v>
      </c>
      <c r="X96" s="1" t="s">
        <v>58</v>
      </c>
    </row>
    <row r="97" spans="1:24" ht="15" x14ac:dyDescent="0.2">
      <c r="A97" s="1">
        <f t="shared" si="4"/>
        <v>996320.85</v>
      </c>
      <c r="B97" s="1">
        <f t="shared" si="4"/>
        <v>997267.79</v>
      </c>
      <c r="C97" s="11" t="s">
        <v>52</v>
      </c>
      <c r="D97" s="12">
        <f>INDEX(families!$A:$A,MATCH(E97,families!$B:$B,0))</f>
        <v>2</v>
      </c>
      <c r="E97" s="1" t="str">
        <f t="shared" si="5"/>
        <v>FBE</v>
      </c>
      <c r="F97" s="1">
        <f t="shared" si="6"/>
        <v>14.7</v>
      </c>
      <c r="G97" s="1" t="str">
        <f t="shared" si="7"/>
        <v>14.7mm FBE</v>
      </c>
      <c r="H97" s="1" t="str">
        <f>_xlfn.CONCAT(TEXT(R97,"0.0"),"mm ",INDEX('Pipe Lookup'!D:D,MATCH('~01 Pipe Segmentation'!S97,'Pipe Lookup'!C:C,0))," TYPE ",Q97)</f>
        <v>14.7mm Fusion-Bonded Epoxy TYPE 5</v>
      </c>
      <c r="M97" s="1" t="s">
        <v>53</v>
      </c>
      <c r="N97" s="1">
        <v>996320.85</v>
      </c>
      <c r="O97" s="1">
        <v>997267.79</v>
      </c>
      <c r="P97" s="1">
        <v>946.94000000006054</v>
      </c>
      <c r="Q97" s="1">
        <v>5</v>
      </c>
      <c r="R97" s="1">
        <v>14.7</v>
      </c>
      <c r="S97" s="1" t="s">
        <v>54</v>
      </c>
      <c r="T97" s="1" t="s">
        <v>92</v>
      </c>
      <c r="W97" s="1">
        <v>0</v>
      </c>
      <c r="X97" s="1" t="s">
        <v>58</v>
      </c>
    </row>
    <row r="98" spans="1:24" ht="15" x14ac:dyDescent="0.2">
      <c r="A98" s="1">
        <f t="shared" si="4"/>
        <v>997267.79</v>
      </c>
      <c r="B98" s="1">
        <f t="shared" si="4"/>
        <v>997291.79</v>
      </c>
      <c r="C98" s="11" t="s">
        <v>52</v>
      </c>
      <c r="D98" s="12">
        <f>INDEX(families!$A:$A,MATCH(E98,families!$B:$B,0))</f>
        <v>2</v>
      </c>
      <c r="E98" s="1" t="str">
        <f t="shared" si="5"/>
        <v>FBE</v>
      </c>
      <c r="F98" s="1">
        <f t="shared" si="6"/>
        <v>19</v>
      </c>
      <c r="G98" s="1" t="str">
        <f t="shared" si="7"/>
        <v>19.0mm FBE</v>
      </c>
      <c r="H98" s="1" t="str">
        <f>_xlfn.CONCAT(TEXT(R98,"0.0"),"mm ",INDEX('Pipe Lookup'!D:D,MATCH('~01 Pipe Segmentation'!S98,'Pipe Lookup'!C:C,0))," TYPE ",Q98)</f>
        <v>19.0mm Fusion-Bonded Epoxy TYPE 7</v>
      </c>
      <c r="M98" s="1" t="s">
        <v>53</v>
      </c>
      <c r="N98" s="1">
        <v>997267.79</v>
      </c>
      <c r="O98" s="1">
        <v>997291.79</v>
      </c>
      <c r="P98" s="1">
        <v>24</v>
      </c>
      <c r="Q98" s="1">
        <v>7</v>
      </c>
      <c r="R98" s="1">
        <v>19</v>
      </c>
      <c r="S98" s="1" t="s">
        <v>54</v>
      </c>
      <c r="T98" s="1" t="s">
        <v>92</v>
      </c>
      <c r="W98" s="1">
        <v>0</v>
      </c>
      <c r="X98" s="1" t="s">
        <v>58</v>
      </c>
    </row>
    <row r="99" spans="1:24" ht="15" x14ac:dyDescent="0.2">
      <c r="A99" s="1">
        <f t="shared" si="4"/>
        <v>997291.79</v>
      </c>
      <c r="B99" s="1">
        <f t="shared" si="4"/>
        <v>997297.66</v>
      </c>
      <c r="C99" s="11" t="s">
        <v>52</v>
      </c>
      <c r="D99" s="12">
        <f>INDEX(families!$A:$A,MATCH(E99,families!$B:$B,0))</f>
        <v>3</v>
      </c>
      <c r="E99" s="1" t="str">
        <f t="shared" si="5"/>
        <v>LE</v>
      </c>
      <c r="F99" s="1">
        <f t="shared" si="6"/>
        <v>19</v>
      </c>
      <c r="G99" s="1" t="str">
        <f t="shared" si="7"/>
        <v>19.0mm LE</v>
      </c>
      <c r="H99" s="1" t="str">
        <f>_xlfn.CONCAT(TEXT(R99,"0.0"),"mm ",INDEX('Pipe Lookup'!D:D,MATCH('~01 Pipe Segmentation'!S99,'Pipe Lookup'!C:C,0))," TYPE ",Q99)</f>
        <v>19.0mm Elbow TYPE 26</v>
      </c>
      <c r="M99" s="1" t="s">
        <v>53</v>
      </c>
      <c r="N99" s="1">
        <v>997291.79</v>
      </c>
      <c r="O99" s="1">
        <v>997297.66</v>
      </c>
      <c r="P99" s="1">
        <v>5.8699999999953434</v>
      </c>
      <c r="Q99" s="1">
        <v>26</v>
      </c>
      <c r="R99" s="1">
        <v>19</v>
      </c>
      <c r="S99" s="1" t="s">
        <v>56</v>
      </c>
      <c r="T99" s="1" t="s">
        <v>92</v>
      </c>
      <c r="V99" s="1" t="s">
        <v>95</v>
      </c>
      <c r="W99" s="1">
        <v>0</v>
      </c>
      <c r="X99" s="1" t="s">
        <v>58</v>
      </c>
    </row>
    <row r="100" spans="1:24" ht="15" x14ac:dyDescent="0.2">
      <c r="A100" s="1">
        <f t="shared" si="4"/>
        <v>997297.66</v>
      </c>
      <c r="B100" s="1">
        <f t="shared" si="4"/>
        <v>997347.4</v>
      </c>
      <c r="C100" s="11" t="s">
        <v>52</v>
      </c>
      <c r="D100" s="12">
        <f>INDEX(families!$A:$A,MATCH(E100,families!$B:$B,0))</f>
        <v>2</v>
      </c>
      <c r="E100" s="1" t="str">
        <f t="shared" si="5"/>
        <v>FBE</v>
      </c>
      <c r="F100" s="1">
        <f t="shared" si="6"/>
        <v>19</v>
      </c>
      <c r="G100" s="1" t="str">
        <f t="shared" si="7"/>
        <v>19.0mm FBE</v>
      </c>
      <c r="H100" s="1" t="str">
        <f>_xlfn.CONCAT(TEXT(R100,"0.0"),"mm ",INDEX('Pipe Lookup'!D:D,MATCH('~01 Pipe Segmentation'!S100,'Pipe Lookup'!C:C,0))," TYPE ",Q100)</f>
        <v>19.0mm Fusion-Bonded Epoxy TYPE 7</v>
      </c>
      <c r="M100" s="1" t="s">
        <v>53</v>
      </c>
      <c r="N100" s="1">
        <v>997297.66</v>
      </c>
      <c r="O100" s="1">
        <v>997347.4</v>
      </c>
      <c r="P100" s="1">
        <v>49.739999999990687</v>
      </c>
      <c r="Q100" s="1">
        <v>7</v>
      </c>
      <c r="R100" s="1">
        <v>19</v>
      </c>
      <c r="S100" s="1" t="s">
        <v>54</v>
      </c>
      <c r="T100" s="1" t="s">
        <v>92</v>
      </c>
      <c r="W100" s="1">
        <v>0</v>
      </c>
      <c r="X100" s="1" t="s">
        <v>58</v>
      </c>
    </row>
    <row r="101" spans="1:24" ht="15" x14ac:dyDescent="0.2">
      <c r="A101" s="1">
        <f t="shared" si="4"/>
        <v>997347.4</v>
      </c>
      <c r="B101" s="1">
        <f t="shared" si="4"/>
        <v>997352.31</v>
      </c>
      <c r="C101" s="11" t="s">
        <v>52</v>
      </c>
      <c r="D101" s="12">
        <f>INDEX(families!$A:$A,MATCH(E101,families!$B:$B,0))</f>
        <v>3</v>
      </c>
      <c r="E101" s="1" t="str">
        <f t="shared" si="5"/>
        <v>LE</v>
      </c>
      <c r="F101" s="1">
        <f t="shared" si="6"/>
        <v>19</v>
      </c>
      <c r="G101" s="1" t="str">
        <f t="shared" si="7"/>
        <v>19.0mm LE</v>
      </c>
      <c r="H101" s="1" t="str">
        <f>_xlfn.CONCAT(TEXT(R101,"0.0"),"mm ",INDEX('Pipe Lookup'!D:D,MATCH('~01 Pipe Segmentation'!S101,'Pipe Lookup'!C:C,0))," TYPE ",Q101)</f>
        <v>19.0mm Elbow TYPE 26</v>
      </c>
      <c r="M101" s="1" t="s">
        <v>53</v>
      </c>
      <c r="N101" s="1">
        <v>997347.4</v>
      </c>
      <c r="O101" s="1">
        <v>997352.31</v>
      </c>
      <c r="P101" s="1">
        <v>4.9100000000325963</v>
      </c>
      <c r="Q101" s="1">
        <v>26</v>
      </c>
      <c r="R101" s="1">
        <v>19</v>
      </c>
      <c r="S101" s="1" t="s">
        <v>56</v>
      </c>
      <c r="T101" s="1" t="s">
        <v>92</v>
      </c>
      <c r="V101" s="1" t="s">
        <v>96</v>
      </c>
      <c r="W101" s="1">
        <v>0</v>
      </c>
      <c r="X101" s="1" t="s">
        <v>58</v>
      </c>
    </row>
    <row r="102" spans="1:24" ht="15" x14ac:dyDescent="0.2">
      <c r="A102" s="1">
        <f t="shared" si="4"/>
        <v>997352.31</v>
      </c>
      <c r="B102" s="1">
        <f t="shared" si="4"/>
        <v>997359.63</v>
      </c>
      <c r="C102" s="11" t="s">
        <v>52</v>
      </c>
      <c r="D102" s="12">
        <f>INDEX(families!$A:$A,MATCH(E102,families!$B:$B,0))</f>
        <v>2</v>
      </c>
      <c r="E102" s="1" t="str">
        <f t="shared" si="5"/>
        <v>FBE</v>
      </c>
      <c r="F102" s="1">
        <f t="shared" si="6"/>
        <v>19</v>
      </c>
      <c r="G102" s="1" t="str">
        <f t="shared" si="7"/>
        <v>19.0mm FBE</v>
      </c>
      <c r="H102" s="1" t="str">
        <f>_xlfn.CONCAT(TEXT(R102,"0.0"),"mm ",INDEX('Pipe Lookup'!D:D,MATCH('~01 Pipe Segmentation'!S102,'Pipe Lookup'!C:C,0))," TYPE ",Q102)</f>
        <v>19.0mm Fusion-Bonded Epoxy TYPE 7</v>
      </c>
      <c r="M102" s="1" t="s">
        <v>53</v>
      </c>
      <c r="N102" s="1">
        <v>997352.31</v>
      </c>
      <c r="O102" s="1">
        <v>997359.63</v>
      </c>
      <c r="P102" s="1">
        <v>7.3199999999487773</v>
      </c>
      <c r="Q102" s="1">
        <v>7</v>
      </c>
      <c r="R102" s="1">
        <v>19</v>
      </c>
      <c r="S102" s="1" t="s">
        <v>54</v>
      </c>
      <c r="T102" s="1" t="s">
        <v>92</v>
      </c>
      <c r="W102" s="1">
        <v>0</v>
      </c>
      <c r="X102" s="1" t="s">
        <v>58</v>
      </c>
    </row>
    <row r="103" spans="1:24" ht="15" x14ac:dyDescent="0.2">
      <c r="A103" s="1">
        <f t="shared" si="4"/>
        <v>997359.63</v>
      </c>
      <c r="B103" s="1">
        <f t="shared" si="4"/>
        <v>997363.83</v>
      </c>
      <c r="C103" s="11" t="s">
        <v>52</v>
      </c>
      <c r="D103" s="12">
        <f>INDEX(families!$A:$A,MATCH(E103,families!$B:$B,0))</f>
        <v>3</v>
      </c>
      <c r="E103" s="1" t="str">
        <f t="shared" si="5"/>
        <v>LE</v>
      </c>
      <c r="F103" s="1">
        <f t="shared" si="6"/>
        <v>19</v>
      </c>
      <c r="G103" s="1" t="str">
        <f t="shared" si="7"/>
        <v>19.0mm LE</v>
      </c>
      <c r="H103" s="1" t="str">
        <f>_xlfn.CONCAT(TEXT(R103,"0.0"),"mm ",INDEX('Pipe Lookup'!D:D,MATCH('~01 Pipe Segmentation'!S103,'Pipe Lookup'!C:C,0))," TYPE ",Q103)</f>
        <v>19.0mm Elbow TYPE 26</v>
      </c>
      <c r="M103" s="1" t="s">
        <v>53</v>
      </c>
      <c r="N103" s="1">
        <v>997359.63</v>
      </c>
      <c r="O103" s="1">
        <v>997363.83</v>
      </c>
      <c r="P103" s="1">
        <v>4.1999999999534339</v>
      </c>
      <c r="Q103" s="1">
        <v>26</v>
      </c>
      <c r="R103" s="1">
        <v>19</v>
      </c>
      <c r="S103" s="1" t="s">
        <v>56</v>
      </c>
      <c r="T103" s="1" t="s">
        <v>92</v>
      </c>
      <c r="V103" s="1" t="s">
        <v>97</v>
      </c>
      <c r="W103" s="1">
        <v>0</v>
      </c>
      <c r="X103" s="1" t="s">
        <v>58</v>
      </c>
    </row>
    <row r="104" spans="1:24" ht="15" x14ac:dyDescent="0.2">
      <c r="A104" s="1">
        <f t="shared" si="4"/>
        <v>997363.83</v>
      </c>
      <c r="B104" s="1">
        <f t="shared" si="4"/>
        <v>997373.16</v>
      </c>
      <c r="C104" s="11" t="s">
        <v>52</v>
      </c>
      <c r="D104" s="12">
        <f>INDEX(families!$A:$A,MATCH(E104,families!$B:$B,0))</f>
        <v>2</v>
      </c>
      <c r="E104" s="1" t="str">
        <f t="shared" si="5"/>
        <v>FBE</v>
      </c>
      <c r="F104" s="1">
        <f t="shared" si="6"/>
        <v>19</v>
      </c>
      <c r="G104" s="1" t="str">
        <f t="shared" si="7"/>
        <v>19.0mm FBE</v>
      </c>
      <c r="H104" s="1" t="str">
        <f>_xlfn.CONCAT(TEXT(R104,"0.0"),"mm ",INDEX('Pipe Lookup'!D:D,MATCH('~01 Pipe Segmentation'!S104,'Pipe Lookup'!C:C,0))," TYPE ",Q104)</f>
        <v>19.0mm Fusion-Bonded Epoxy TYPE 7</v>
      </c>
      <c r="M104" s="1" t="s">
        <v>53</v>
      </c>
      <c r="N104" s="1">
        <v>997363.83</v>
      </c>
      <c r="O104" s="1">
        <v>997373.16</v>
      </c>
      <c r="P104" s="1">
        <v>9.3300000000745058</v>
      </c>
      <c r="Q104" s="1">
        <v>7</v>
      </c>
      <c r="R104" s="1">
        <v>19</v>
      </c>
      <c r="S104" s="1" t="s">
        <v>54</v>
      </c>
      <c r="T104" s="1" t="s">
        <v>92</v>
      </c>
      <c r="W104" s="1">
        <v>0</v>
      </c>
      <c r="X104" s="1" t="s">
        <v>58</v>
      </c>
    </row>
    <row r="105" spans="1:24" ht="15" x14ac:dyDescent="0.2">
      <c r="A105" s="1">
        <f t="shared" si="4"/>
        <v>997373.16</v>
      </c>
      <c r="B105" s="1">
        <f t="shared" si="4"/>
        <v>997378.55</v>
      </c>
      <c r="C105" s="11" t="s">
        <v>52</v>
      </c>
      <c r="D105" s="12">
        <f>INDEX(families!$A:$A,MATCH(E105,families!$B:$B,0))</f>
        <v>3</v>
      </c>
      <c r="E105" s="1" t="str">
        <f t="shared" si="5"/>
        <v>LE</v>
      </c>
      <c r="F105" s="1">
        <f t="shared" si="6"/>
        <v>19</v>
      </c>
      <c r="G105" s="1" t="str">
        <f t="shared" si="7"/>
        <v>19.0mm LE</v>
      </c>
      <c r="H105" s="1" t="str">
        <f>_xlfn.CONCAT(TEXT(R105,"0.0"),"mm ",INDEX('Pipe Lookup'!D:D,MATCH('~01 Pipe Segmentation'!S105,'Pipe Lookup'!C:C,0))," TYPE ",Q105)</f>
        <v>19.0mm Elbow TYPE 26</v>
      </c>
      <c r="M105" s="1" t="s">
        <v>53</v>
      </c>
      <c r="N105" s="1">
        <v>997373.16</v>
      </c>
      <c r="O105" s="1">
        <v>997378.55</v>
      </c>
      <c r="P105" s="1">
        <v>5.3900000000139698</v>
      </c>
      <c r="Q105" s="1">
        <v>26</v>
      </c>
      <c r="R105" s="1">
        <v>19</v>
      </c>
      <c r="S105" s="1" t="s">
        <v>56</v>
      </c>
      <c r="T105" s="1" t="s">
        <v>92</v>
      </c>
      <c r="V105" s="1" t="s">
        <v>98</v>
      </c>
      <c r="W105" s="1">
        <v>0</v>
      </c>
      <c r="X105" s="1" t="s">
        <v>58</v>
      </c>
    </row>
    <row r="106" spans="1:24" ht="15" x14ac:dyDescent="0.2">
      <c r="A106" s="1">
        <f t="shared" si="4"/>
        <v>997378.55</v>
      </c>
      <c r="B106" s="1">
        <f t="shared" si="4"/>
        <v>997425.31</v>
      </c>
      <c r="C106" s="11" t="s">
        <v>52</v>
      </c>
      <c r="D106" s="12">
        <f>INDEX(families!$A:$A,MATCH(E106,families!$B:$B,0))</f>
        <v>2</v>
      </c>
      <c r="E106" s="1" t="str">
        <f t="shared" si="5"/>
        <v>FBE</v>
      </c>
      <c r="F106" s="1">
        <f t="shared" si="6"/>
        <v>19</v>
      </c>
      <c r="G106" s="1" t="str">
        <f t="shared" si="7"/>
        <v>19.0mm FBE</v>
      </c>
      <c r="H106" s="1" t="str">
        <f>_xlfn.CONCAT(TEXT(R106,"0.0"),"mm ",INDEX('Pipe Lookup'!D:D,MATCH('~01 Pipe Segmentation'!S106,'Pipe Lookup'!C:C,0))," TYPE ",Q106)</f>
        <v>19.0mm Fusion-Bonded Epoxy TYPE 7</v>
      </c>
      <c r="M106" s="1" t="s">
        <v>53</v>
      </c>
      <c r="N106" s="1">
        <v>997378.55</v>
      </c>
      <c r="O106" s="1">
        <v>997425.31</v>
      </c>
      <c r="P106" s="1">
        <v>46.760000000009313</v>
      </c>
      <c r="Q106" s="1">
        <v>7</v>
      </c>
      <c r="R106" s="1">
        <v>19</v>
      </c>
      <c r="S106" s="1" t="s">
        <v>54</v>
      </c>
      <c r="T106" s="1" t="s">
        <v>92</v>
      </c>
      <c r="W106" s="1">
        <v>0</v>
      </c>
      <c r="X106" s="1" t="s">
        <v>58</v>
      </c>
    </row>
    <row r="107" spans="1:24" ht="15" x14ac:dyDescent="0.2">
      <c r="A107" s="1">
        <f t="shared" si="4"/>
        <v>997425.31</v>
      </c>
      <c r="B107" s="1">
        <f t="shared" si="4"/>
        <v>997430.22</v>
      </c>
      <c r="C107" s="11" t="s">
        <v>52</v>
      </c>
      <c r="D107" s="12">
        <f>INDEX(families!$A:$A,MATCH(E107,families!$B:$B,0))</f>
        <v>3</v>
      </c>
      <c r="E107" s="1" t="str">
        <f t="shared" si="5"/>
        <v>LE</v>
      </c>
      <c r="F107" s="1">
        <f t="shared" si="6"/>
        <v>19</v>
      </c>
      <c r="G107" s="1" t="str">
        <f t="shared" si="7"/>
        <v>19.0mm LE</v>
      </c>
      <c r="H107" s="1" t="str">
        <f>_xlfn.CONCAT(TEXT(R107,"0.0"),"mm ",INDEX('Pipe Lookup'!D:D,MATCH('~01 Pipe Segmentation'!S107,'Pipe Lookup'!C:C,0))," TYPE ",Q107)</f>
        <v>19.0mm Elbow TYPE 26</v>
      </c>
      <c r="M107" s="1" t="s">
        <v>53</v>
      </c>
      <c r="N107" s="1">
        <v>997425.31</v>
      </c>
      <c r="O107" s="1">
        <v>997430.22</v>
      </c>
      <c r="P107" s="1">
        <v>4.909999999916181</v>
      </c>
      <c r="Q107" s="1">
        <v>26</v>
      </c>
      <c r="R107" s="1">
        <v>19</v>
      </c>
      <c r="S107" s="1" t="s">
        <v>56</v>
      </c>
      <c r="T107" s="1" t="s">
        <v>92</v>
      </c>
      <c r="V107" s="1" t="s">
        <v>99</v>
      </c>
      <c r="W107" s="1">
        <v>0</v>
      </c>
      <c r="X107" s="1" t="s">
        <v>58</v>
      </c>
    </row>
    <row r="108" spans="1:24" ht="15" x14ac:dyDescent="0.2">
      <c r="A108" s="1">
        <f t="shared" si="4"/>
        <v>997430.22</v>
      </c>
      <c r="B108" s="1">
        <f t="shared" si="4"/>
        <v>997454.22</v>
      </c>
      <c r="C108" s="11" t="s">
        <v>52</v>
      </c>
      <c r="D108" s="12">
        <f>INDEX(families!$A:$A,MATCH(E108,families!$B:$B,0))</f>
        <v>2</v>
      </c>
      <c r="E108" s="1" t="str">
        <f t="shared" si="5"/>
        <v>FBE</v>
      </c>
      <c r="F108" s="1">
        <f t="shared" si="6"/>
        <v>19</v>
      </c>
      <c r="G108" s="1" t="str">
        <f t="shared" si="7"/>
        <v>19.0mm FBE</v>
      </c>
      <c r="H108" s="1" t="str">
        <f>_xlfn.CONCAT(TEXT(R108,"0.0"),"mm ",INDEX('Pipe Lookup'!D:D,MATCH('~01 Pipe Segmentation'!S108,'Pipe Lookup'!C:C,0))," TYPE ",Q108)</f>
        <v>19.0mm Fusion-Bonded Epoxy TYPE 7</v>
      </c>
      <c r="M108" s="1" t="s">
        <v>53</v>
      </c>
      <c r="N108" s="1">
        <v>997430.22</v>
      </c>
      <c r="O108" s="1">
        <v>997454.22</v>
      </c>
      <c r="P108" s="1">
        <v>24</v>
      </c>
      <c r="Q108" s="1">
        <v>7</v>
      </c>
      <c r="R108" s="1">
        <v>19</v>
      </c>
      <c r="S108" s="1" t="s">
        <v>54</v>
      </c>
      <c r="T108" s="1" t="s">
        <v>92</v>
      </c>
      <c r="W108" s="1">
        <v>0</v>
      </c>
      <c r="X108" s="1" t="s">
        <v>58</v>
      </c>
    </row>
    <row r="109" spans="1:24" ht="15" x14ac:dyDescent="0.2">
      <c r="A109" s="1">
        <f t="shared" si="4"/>
        <v>997454.22</v>
      </c>
      <c r="B109" s="1">
        <f t="shared" si="4"/>
        <v>997548</v>
      </c>
      <c r="C109" s="11" t="s">
        <v>52</v>
      </c>
      <c r="D109" s="12">
        <f>INDEX(families!$A:$A,MATCH(E109,families!$B:$B,0))</f>
        <v>2</v>
      </c>
      <c r="E109" s="1" t="str">
        <f t="shared" si="5"/>
        <v>FBE</v>
      </c>
      <c r="F109" s="1">
        <f t="shared" si="6"/>
        <v>14.7</v>
      </c>
      <c r="G109" s="1" t="str">
        <f t="shared" si="7"/>
        <v>14.7mm FBE</v>
      </c>
      <c r="H109" s="1" t="str">
        <f>_xlfn.CONCAT(TEXT(R109,"0.0"),"mm ",INDEX('Pipe Lookup'!D:D,MATCH('~01 Pipe Segmentation'!S109,'Pipe Lookup'!C:C,0))," TYPE ",Q109)</f>
        <v>14.7mm Fusion-Bonded Epoxy TYPE 5</v>
      </c>
      <c r="M109" s="1" t="s">
        <v>53</v>
      </c>
      <c r="N109" s="1">
        <v>997454.22</v>
      </c>
      <c r="O109" s="1">
        <v>997548</v>
      </c>
      <c r="P109" s="1">
        <v>93.78000000002794</v>
      </c>
      <c r="Q109" s="1">
        <v>5</v>
      </c>
      <c r="R109" s="1">
        <v>14.7</v>
      </c>
      <c r="S109" s="1" t="s">
        <v>54</v>
      </c>
      <c r="T109" s="1" t="s">
        <v>92</v>
      </c>
      <c r="W109" s="1">
        <v>0</v>
      </c>
      <c r="X109" s="1" t="s">
        <v>58</v>
      </c>
    </row>
    <row r="110" spans="1:24" ht="15" x14ac:dyDescent="0.2">
      <c r="A110" s="1">
        <f t="shared" si="4"/>
        <v>997548</v>
      </c>
      <c r="B110" s="1">
        <f t="shared" si="4"/>
        <v>997589.3</v>
      </c>
      <c r="C110" s="11" t="s">
        <v>52</v>
      </c>
      <c r="D110" s="12">
        <f>INDEX(families!$A:$A,MATCH(E110,families!$B:$B,0))</f>
        <v>2</v>
      </c>
      <c r="E110" s="1" t="str">
        <f t="shared" si="5"/>
        <v>FBE</v>
      </c>
      <c r="F110" s="1">
        <f t="shared" si="6"/>
        <v>19</v>
      </c>
      <c r="G110" s="1" t="str">
        <f t="shared" si="7"/>
        <v>19.0mm FBE</v>
      </c>
      <c r="H110" s="1" t="str">
        <f>_xlfn.CONCAT(TEXT(R110,"0.0"),"mm ",INDEX('Pipe Lookup'!D:D,MATCH('~01 Pipe Segmentation'!S110,'Pipe Lookup'!C:C,0))," TYPE ",Q110)</f>
        <v>19.0mm Fusion-Bonded Epoxy TYPE 7</v>
      </c>
      <c r="M110" s="1" t="s">
        <v>53</v>
      </c>
      <c r="N110" s="1">
        <v>997548</v>
      </c>
      <c r="O110" s="1">
        <v>997589.3</v>
      </c>
      <c r="P110" s="1">
        <v>41.300000000046566</v>
      </c>
      <c r="Q110" s="1">
        <v>7</v>
      </c>
      <c r="R110" s="1">
        <v>19</v>
      </c>
      <c r="S110" s="1" t="s">
        <v>54</v>
      </c>
      <c r="T110" s="1" t="s">
        <v>92</v>
      </c>
      <c r="V110" s="1" t="s">
        <v>65</v>
      </c>
      <c r="W110" s="1">
        <v>0</v>
      </c>
      <c r="X110" s="1" t="s">
        <v>58</v>
      </c>
    </row>
    <row r="111" spans="1:24" ht="15" x14ac:dyDescent="0.2">
      <c r="A111" s="1">
        <f t="shared" si="4"/>
        <v>997589.3</v>
      </c>
      <c r="B111" s="1">
        <f t="shared" si="4"/>
        <v>997594.13</v>
      </c>
      <c r="C111" s="11" t="s">
        <v>52</v>
      </c>
      <c r="D111" s="12">
        <f>INDEX(families!$A:$A,MATCH(E111,families!$B:$B,0))</f>
        <v>3</v>
      </c>
      <c r="E111" s="1" t="str">
        <f t="shared" si="5"/>
        <v>LE</v>
      </c>
      <c r="F111" s="1">
        <f t="shared" si="6"/>
        <v>19</v>
      </c>
      <c r="G111" s="1" t="str">
        <f t="shared" si="7"/>
        <v>19.0mm LE</v>
      </c>
      <c r="H111" s="1" t="str">
        <f>_xlfn.CONCAT(TEXT(R111,"0.0"),"mm ",INDEX('Pipe Lookup'!D:D,MATCH('~01 Pipe Segmentation'!S111,'Pipe Lookup'!C:C,0))," TYPE ",Q111)</f>
        <v>19.0mm Elbow TYPE 26</v>
      </c>
      <c r="M111" s="1" t="s">
        <v>53</v>
      </c>
      <c r="N111" s="1">
        <v>997589.3</v>
      </c>
      <c r="O111" s="1">
        <v>997594.13</v>
      </c>
      <c r="P111" s="1">
        <v>4.8299999999580905</v>
      </c>
      <c r="Q111" s="1">
        <v>26</v>
      </c>
      <c r="R111" s="1">
        <v>19</v>
      </c>
      <c r="S111" s="1" t="s">
        <v>56</v>
      </c>
      <c r="T111" s="1" t="s">
        <v>92</v>
      </c>
      <c r="V111" s="1" t="s">
        <v>100</v>
      </c>
      <c r="W111" s="1">
        <v>0</v>
      </c>
      <c r="X111" s="1" t="s">
        <v>58</v>
      </c>
    </row>
    <row r="112" spans="1:24" ht="15" x14ac:dyDescent="0.2">
      <c r="A112" s="1">
        <f t="shared" si="4"/>
        <v>997594.13</v>
      </c>
      <c r="B112" s="1">
        <f t="shared" si="4"/>
        <v>997620</v>
      </c>
      <c r="C112" s="11" t="s">
        <v>52</v>
      </c>
      <c r="D112" s="12">
        <f>INDEX(families!$A:$A,MATCH(E112,families!$B:$B,0))</f>
        <v>2</v>
      </c>
      <c r="E112" s="1" t="str">
        <f t="shared" si="5"/>
        <v>FBE</v>
      </c>
      <c r="F112" s="1">
        <f t="shared" si="6"/>
        <v>19</v>
      </c>
      <c r="G112" s="1" t="str">
        <f t="shared" si="7"/>
        <v>19.0mm FBE</v>
      </c>
      <c r="H112" s="1" t="str">
        <f>_xlfn.CONCAT(TEXT(R112,"0.0"),"mm ",INDEX('Pipe Lookup'!D:D,MATCH('~01 Pipe Segmentation'!S112,'Pipe Lookup'!C:C,0))," TYPE ",Q112)</f>
        <v>19.0mm Fusion-Bonded Epoxy TYPE 7</v>
      </c>
      <c r="M112" s="1" t="s">
        <v>53</v>
      </c>
      <c r="N112" s="1">
        <v>997594.13</v>
      </c>
      <c r="O112" s="1">
        <v>997620</v>
      </c>
      <c r="P112" s="1">
        <v>25.869999999995343</v>
      </c>
      <c r="Q112" s="1">
        <v>7</v>
      </c>
      <c r="R112" s="1">
        <v>19</v>
      </c>
      <c r="S112" s="1" t="s">
        <v>54</v>
      </c>
      <c r="T112" s="1" t="s">
        <v>92</v>
      </c>
      <c r="V112" s="1" t="s">
        <v>65</v>
      </c>
      <c r="W112" s="1">
        <v>0</v>
      </c>
      <c r="X112" s="1" t="s">
        <v>58</v>
      </c>
    </row>
    <row r="113" spans="1:24" ht="15" x14ac:dyDescent="0.2">
      <c r="A113" s="1">
        <f t="shared" si="4"/>
        <v>997620</v>
      </c>
      <c r="B113" s="1">
        <f t="shared" si="4"/>
        <v>997739</v>
      </c>
      <c r="C113" s="11" t="s">
        <v>52</v>
      </c>
      <c r="D113" s="12">
        <f>INDEX(families!$A:$A,MATCH(E113,families!$B:$B,0))</f>
        <v>1</v>
      </c>
      <c r="E113" s="1" t="str">
        <f t="shared" si="5"/>
        <v>ARO</v>
      </c>
      <c r="F113" s="1">
        <f t="shared" si="6"/>
        <v>19</v>
      </c>
      <c r="G113" s="1" t="str">
        <f t="shared" si="7"/>
        <v>19.0mm ARO</v>
      </c>
      <c r="H113" s="1" t="str">
        <f>_xlfn.CONCAT(TEXT(R113,"0.0"),"mm ",INDEX('Pipe Lookup'!D:D,MATCH('~01 Pipe Segmentation'!S113,'Pipe Lookup'!C:C,0))," TYPE ",Q113)</f>
        <v>19.0mm Abrasion-Resistant Overcoat TYPE 8</v>
      </c>
      <c r="M113" s="1" t="s">
        <v>53</v>
      </c>
      <c r="N113" s="1">
        <v>997620</v>
      </c>
      <c r="O113" s="1">
        <v>997739</v>
      </c>
      <c r="P113" s="1">
        <v>119</v>
      </c>
      <c r="Q113" s="1">
        <v>8</v>
      </c>
      <c r="R113" s="1">
        <v>19</v>
      </c>
      <c r="S113" s="1" t="s">
        <v>78</v>
      </c>
      <c r="T113" s="1" t="s">
        <v>92</v>
      </c>
      <c r="V113" s="1" t="s">
        <v>65</v>
      </c>
      <c r="W113" s="1">
        <v>0</v>
      </c>
      <c r="X113" s="1" t="s">
        <v>58</v>
      </c>
    </row>
    <row r="114" spans="1:24" ht="15" x14ac:dyDescent="0.2">
      <c r="A114" s="1">
        <f t="shared" si="4"/>
        <v>997739</v>
      </c>
      <c r="B114" s="1">
        <f t="shared" si="4"/>
        <v>997745</v>
      </c>
      <c r="C114" s="11" t="s">
        <v>52</v>
      </c>
      <c r="D114" s="12">
        <f>INDEX(families!$A:$A,MATCH(E114,families!$B:$B,0))</f>
        <v>3</v>
      </c>
      <c r="E114" s="1" t="str">
        <f t="shared" si="5"/>
        <v>LE</v>
      </c>
      <c r="F114" s="1">
        <f t="shared" si="6"/>
        <v>19</v>
      </c>
      <c r="G114" s="1" t="str">
        <f t="shared" si="7"/>
        <v>19.0mm LE</v>
      </c>
      <c r="H114" s="1" t="str">
        <f>_xlfn.CONCAT(TEXT(R114,"0.0"),"mm ",INDEX('Pipe Lookup'!D:D,MATCH('~01 Pipe Segmentation'!S114,'Pipe Lookup'!C:C,0))," TYPE ",Q114)</f>
        <v>19.0mm Elbow TYPE 26</v>
      </c>
      <c r="M114" s="1" t="s">
        <v>53</v>
      </c>
      <c r="N114" s="1">
        <v>997739</v>
      </c>
      <c r="O114" s="1">
        <v>997745</v>
      </c>
      <c r="P114" s="1">
        <v>6</v>
      </c>
      <c r="Q114" s="1">
        <v>26</v>
      </c>
      <c r="R114" s="1">
        <v>19</v>
      </c>
      <c r="S114" s="1" t="s">
        <v>56</v>
      </c>
      <c r="T114" s="1" t="s">
        <v>92</v>
      </c>
      <c r="V114" s="1" t="s">
        <v>101</v>
      </c>
      <c r="W114" s="1">
        <v>0</v>
      </c>
      <c r="X114" s="1" t="s">
        <v>58</v>
      </c>
    </row>
    <row r="115" spans="1:24" ht="15" x14ac:dyDescent="0.2">
      <c r="A115" s="1">
        <f t="shared" si="4"/>
        <v>997745</v>
      </c>
      <c r="B115" s="1">
        <f t="shared" si="4"/>
        <v>997749</v>
      </c>
      <c r="C115" s="11" t="s">
        <v>52</v>
      </c>
      <c r="D115" s="12">
        <f>INDEX(families!$A:$A,MATCH(E115,families!$B:$B,0))</f>
        <v>2</v>
      </c>
      <c r="E115" s="1" t="str">
        <f t="shared" si="5"/>
        <v>FBE</v>
      </c>
      <c r="F115" s="1">
        <f t="shared" si="6"/>
        <v>19</v>
      </c>
      <c r="G115" s="1" t="str">
        <f t="shared" si="7"/>
        <v>19.0mm FBE</v>
      </c>
      <c r="H115" s="1" t="str">
        <f>_xlfn.CONCAT(TEXT(R115,"0.0"),"mm ",INDEX('Pipe Lookup'!D:D,MATCH('~01 Pipe Segmentation'!S115,'Pipe Lookup'!C:C,0))," TYPE ",Q115)</f>
        <v>19.0mm Fusion-Bonded Epoxy TYPE 7</v>
      </c>
      <c r="M115" s="1" t="s">
        <v>53</v>
      </c>
      <c r="N115" s="1">
        <v>997745</v>
      </c>
      <c r="O115" s="1">
        <v>997749</v>
      </c>
      <c r="P115" s="1">
        <v>4</v>
      </c>
      <c r="Q115" s="1">
        <v>7</v>
      </c>
      <c r="R115" s="1">
        <v>19</v>
      </c>
      <c r="S115" s="1" t="s">
        <v>54</v>
      </c>
      <c r="T115" s="1" t="s">
        <v>92</v>
      </c>
      <c r="V115" s="1" t="s">
        <v>65</v>
      </c>
      <c r="W115" s="1">
        <v>0</v>
      </c>
      <c r="X115" s="1" t="s">
        <v>58</v>
      </c>
    </row>
    <row r="116" spans="1:24" ht="15" x14ac:dyDescent="0.2">
      <c r="A116" s="1">
        <f t="shared" si="4"/>
        <v>997749</v>
      </c>
      <c r="B116" s="1">
        <f t="shared" si="4"/>
        <v>997754.82</v>
      </c>
      <c r="C116" s="11" t="s">
        <v>52</v>
      </c>
      <c r="D116" s="12">
        <f>INDEX(families!$A:$A,MATCH(E116,families!$B:$B,0))</f>
        <v>3</v>
      </c>
      <c r="E116" s="1" t="str">
        <f t="shared" si="5"/>
        <v>LE</v>
      </c>
      <c r="F116" s="1">
        <f t="shared" si="6"/>
        <v>19</v>
      </c>
      <c r="G116" s="1" t="str">
        <f t="shared" si="7"/>
        <v>19.0mm LE</v>
      </c>
      <c r="H116" s="1" t="str">
        <f>_xlfn.CONCAT(TEXT(R116,"0.0"),"mm ",INDEX('Pipe Lookup'!D:D,MATCH('~01 Pipe Segmentation'!S116,'Pipe Lookup'!C:C,0))," TYPE ",Q116)</f>
        <v>19.0mm Elbow TYPE 26</v>
      </c>
      <c r="M116" s="1" t="s">
        <v>53</v>
      </c>
      <c r="N116" s="1">
        <v>997749</v>
      </c>
      <c r="O116" s="1">
        <v>997754.82</v>
      </c>
      <c r="P116" s="1">
        <v>5.8199999999487773</v>
      </c>
      <c r="Q116" s="1">
        <v>26</v>
      </c>
      <c r="R116" s="1">
        <v>19</v>
      </c>
      <c r="S116" s="1" t="s">
        <v>56</v>
      </c>
      <c r="T116" s="1" t="s">
        <v>92</v>
      </c>
      <c r="V116" s="1" t="s">
        <v>102</v>
      </c>
      <c r="W116" s="1">
        <v>0</v>
      </c>
      <c r="X116" s="1" t="s">
        <v>58</v>
      </c>
    </row>
    <row r="117" spans="1:24" ht="15" x14ac:dyDescent="0.2">
      <c r="A117" s="1">
        <f t="shared" si="4"/>
        <v>997754.82</v>
      </c>
      <c r="B117" s="1">
        <f t="shared" si="4"/>
        <v>997815.33</v>
      </c>
      <c r="C117" s="11" t="s">
        <v>52</v>
      </c>
      <c r="D117" s="12">
        <f>INDEX(families!$A:$A,MATCH(E117,families!$B:$B,0))</f>
        <v>2</v>
      </c>
      <c r="E117" s="1" t="str">
        <f t="shared" si="5"/>
        <v>FBE</v>
      </c>
      <c r="F117" s="1">
        <f t="shared" si="6"/>
        <v>19</v>
      </c>
      <c r="G117" s="1" t="str">
        <f t="shared" si="7"/>
        <v>19.0mm FBE</v>
      </c>
      <c r="H117" s="1" t="str">
        <f>_xlfn.CONCAT(TEXT(R117,"0.0"),"mm ",INDEX('Pipe Lookup'!D:D,MATCH('~01 Pipe Segmentation'!S117,'Pipe Lookup'!C:C,0))," TYPE ",Q117)</f>
        <v>19.0mm Fusion-Bonded Epoxy TYPE 7</v>
      </c>
      <c r="M117" s="1" t="s">
        <v>53</v>
      </c>
      <c r="N117" s="1">
        <v>997754.82</v>
      </c>
      <c r="O117" s="1">
        <v>997815.33</v>
      </c>
      <c r="P117" s="1">
        <v>60.510000000009313</v>
      </c>
      <c r="Q117" s="1">
        <v>7</v>
      </c>
      <c r="R117" s="1">
        <v>19</v>
      </c>
      <c r="S117" s="1" t="s">
        <v>54</v>
      </c>
      <c r="T117" s="1" t="s">
        <v>92</v>
      </c>
      <c r="W117" s="1">
        <v>0</v>
      </c>
      <c r="X117" s="1" t="s">
        <v>58</v>
      </c>
    </row>
    <row r="118" spans="1:24" ht="15" x14ac:dyDescent="0.2">
      <c r="A118" s="1">
        <f t="shared" si="4"/>
        <v>997815.33</v>
      </c>
      <c r="B118" s="1">
        <f t="shared" si="4"/>
        <v>997819.6</v>
      </c>
      <c r="C118" s="11" t="s">
        <v>52</v>
      </c>
      <c r="D118" s="12">
        <f>INDEX(families!$A:$A,MATCH(E118,families!$B:$B,0))</f>
        <v>3</v>
      </c>
      <c r="E118" s="1" t="str">
        <f t="shared" si="5"/>
        <v>LE</v>
      </c>
      <c r="F118" s="1">
        <f t="shared" si="6"/>
        <v>19</v>
      </c>
      <c r="G118" s="1" t="str">
        <f t="shared" si="7"/>
        <v>19.0mm LE</v>
      </c>
      <c r="H118" s="1" t="str">
        <f>_xlfn.CONCAT(TEXT(R118,"0.0"),"mm ",INDEX('Pipe Lookup'!D:D,MATCH('~01 Pipe Segmentation'!S118,'Pipe Lookup'!C:C,0))," TYPE ",Q118)</f>
        <v>19.0mm Elbow TYPE 26</v>
      </c>
      <c r="M118" s="1" t="s">
        <v>53</v>
      </c>
      <c r="N118" s="1">
        <v>997815.33</v>
      </c>
      <c r="O118" s="1">
        <v>997819.6</v>
      </c>
      <c r="P118" s="1">
        <v>4.2700000000186265</v>
      </c>
      <c r="Q118" s="1">
        <v>26</v>
      </c>
      <c r="R118" s="1">
        <v>19</v>
      </c>
      <c r="S118" s="1" t="s">
        <v>56</v>
      </c>
      <c r="T118" s="1" t="s">
        <v>92</v>
      </c>
      <c r="V118" s="1" t="s">
        <v>103</v>
      </c>
      <c r="W118" s="1">
        <v>0</v>
      </c>
      <c r="X118" s="1" t="s">
        <v>58</v>
      </c>
    </row>
    <row r="119" spans="1:24" ht="15" x14ac:dyDescent="0.2">
      <c r="A119" s="1">
        <f t="shared" si="4"/>
        <v>997819.6</v>
      </c>
      <c r="B119" s="1">
        <f t="shared" si="4"/>
        <v>997843.6</v>
      </c>
      <c r="C119" s="11" t="s">
        <v>52</v>
      </c>
      <c r="D119" s="12">
        <f>INDEX(families!$A:$A,MATCH(E119,families!$B:$B,0))</f>
        <v>2</v>
      </c>
      <c r="E119" s="1" t="str">
        <f t="shared" si="5"/>
        <v>FBE</v>
      </c>
      <c r="F119" s="1">
        <f t="shared" si="6"/>
        <v>19</v>
      </c>
      <c r="G119" s="1" t="str">
        <f t="shared" si="7"/>
        <v>19.0mm FBE</v>
      </c>
      <c r="H119" s="1" t="str">
        <f>_xlfn.CONCAT(TEXT(R119,"0.0"),"mm ",INDEX('Pipe Lookup'!D:D,MATCH('~01 Pipe Segmentation'!S119,'Pipe Lookup'!C:C,0))," TYPE ",Q119)</f>
        <v>19.0mm Fusion-Bonded Epoxy TYPE 7</v>
      </c>
      <c r="M119" s="1" t="s">
        <v>53</v>
      </c>
      <c r="N119" s="1">
        <v>997819.6</v>
      </c>
      <c r="O119" s="1">
        <v>997843.6</v>
      </c>
      <c r="P119" s="1">
        <v>24</v>
      </c>
      <c r="Q119" s="1">
        <v>7</v>
      </c>
      <c r="R119" s="1">
        <v>19</v>
      </c>
      <c r="S119" s="1" t="s">
        <v>54</v>
      </c>
      <c r="T119" s="1" t="s">
        <v>92</v>
      </c>
      <c r="W119" s="1">
        <v>0</v>
      </c>
      <c r="X119" s="1" t="s">
        <v>58</v>
      </c>
    </row>
    <row r="120" spans="1:24" ht="15" x14ac:dyDescent="0.2">
      <c r="A120" s="1">
        <f t="shared" si="4"/>
        <v>997843.6</v>
      </c>
      <c r="B120" s="1">
        <f t="shared" si="4"/>
        <v>998000</v>
      </c>
      <c r="C120" s="11" t="s">
        <v>52</v>
      </c>
      <c r="D120" s="12">
        <f>INDEX(families!$A:$A,MATCH(E120,families!$B:$B,0))</f>
        <v>2</v>
      </c>
      <c r="E120" s="1" t="str">
        <f t="shared" si="5"/>
        <v>FBE</v>
      </c>
      <c r="F120" s="1">
        <f t="shared" si="6"/>
        <v>14.7</v>
      </c>
      <c r="G120" s="1" t="str">
        <f t="shared" si="7"/>
        <v>14.7mm FBE</v>
      </c>
      <c r="H120" s="1" t="str">
        <f>_xlfn.CONCAT(TEXT(R120,"0.0"),"mm ",INDEX('Pipe Lookup'!D:D,MATCH('~01 Pipe Segmentation'!S120,'Pipe Lookup'!C:C,0))," TYPE ",Q120)</f>
        <v>14.7mm Fusion-Bonded Epoxy TYPE 5</v>
      </c>
      <c r="M120" s="1" t="s">
        <v>53</v>
      </c>
      <c r="N120" s="1">
        <v>997843.6</v>
      </c>
      <c r="O120" s="1">
        <v>998000</v>
      </c>
      <c r="P120" s="1">
        <v>156.40000000002328</v>
      </c>
      <c r="Q120" s="1">
        <v>5</v>
      </c>
      <c r="R120" s="1">
        <v>14.7</v>
      </c>
      <c r="S120" s="1" t="s">
        <v>54</v>
      </c>
      <c r="T120" s="1" t="s">
        <v>92</v>
      </c>
      <c r="W120" s="1">
        <v>0</v>
      </c>
      <c r="X120" s="1" t="s">
        <v>58</v>
      </c>
    </row>
    <row r="121" spans="1:24" ht="15" x14ac:dyDescent="0.2">
      <c r="A121" s="1">
        <f t="shared" si="4"/>
        <v>998000</v>
      </c>
      <c r="B121" s="1">
        <f t="shared" si="4"/>
        <v>998063.11</v>
      </c>
      <c r="C121" s="11" t="s">
        <v>52</v>
      </c>
      <c r="D121" s="12">
        <f>INDEX(families!$A:$A,MATCH(E121,families!$B:$B,0))</f>
        <v>2</v>
      </c>
      <c r="E121" s="1" t="str">
        <f t="shared" si="5"/>
        <v>FBE</v>
      </c>
      <c r="F121" s="1">
        <f t="shared" si="6"/>
        <v>14.7</v>
      </c>
      <c r="G121" s="1" t="str">
        <f t="shared" si="7"/>
        <v>14.7mm FBE</v>
      </c>
      <c r="H121" s="1" t="str">
        <f>_xlfn.CONCAT(TEXT(R121,"0.0"),"mm ",INDEX('Pipe Lookup'!D:D,MATCH('~01 Pipe Segmentation'!S121,'Pipe Lookup'!C:C,0))," TYPE ",Q121)</f>
        <v>14.7mm Fusion-Bonded Epoxy TYPE 5</v>
      </c>
      <c r="M121" s="1" t="s">
        <v>53</v>
      </c>
      <c r="N121" s="1">
        <v>998000</v>
      </c>
      <c r="O121" s="1">
        <v>998063.11</v>
      </c>
      <c r="P121" s="1">
        <v>63.10999999998603</v>
      </c>
      <c r="Q121" s="1">
        <v>5</v>
      </c>
      <c r="R121" s="1">
        <v>14.7</v>
      </c>
      <c r="S121" s="1" t="s">
        <v>54</v>
      </c>
      <c r="T121" s="1" t="s">
        <v>104</v>
      </c>
      <c r="W121" s="1">
        <v>0</v>
      </c>
      <c r="X121" s="1" t="s">
        <v>58</v>
      </c>
    </row>
    <row r="122" spans="1:24" ht="15" x14ac:dyDescent="0.2">
      <c r="A122" s="1">
        <f t="shared" si="4"/>
        <v>998063.11</v>
      </c>
      <c r="B122" s="1">
        <f t="shared" si="4"/>
        <v>998087.11</v>
      </c>
      <c r="C122" s="11" t="s">
        <v>52</v>
      </c>
      <c r="D122" s="12">
        <f>INDEX(families!$A:$A,MATCH(E122,families!$B:$B,0))</f>
        <v>2</v>
      </c>
      <c r="E122" s="1" t="str">
        <f t="shared" si="5"/>
        <v>FBE</v>
      </c>
      <c r="F122" s="1">
        <f t="shared" si="6"/>
        <v>19</v>
      </c>
      <c r="G122" s="1" t="str">
        <f t="shared" si="7"/>
        <v>19.0mm FBE</v>
      </c>
      <c r="H122" s="1" t="str">
        <f>_xlfn.CONCAT(TEXT(R122,"0.0"),"mm ",INDEX('Pipe Lookup'!D:D,MATCH('~01 Pipe Segmentation'!S122,'Pipe Lookup'!C:C,0))," TYPE ",Q122)</f>
        <v>19.0mm Fusion-Bonded Epoxy TYPE 7</v>
      </c>
      <c r="M122" s="1" t="s">
        <v>53</v>
      </c>
      <c r="N122" s="1">
        <v>998063.11</v>
      </c>
      <c r="O122" s="1">
        <v>998087.11</v>
      </c>
      <c r="P122" s="1">
        <v>24</v>
      </c>
      <c r="Q122" s="1">
        <v>7</v>
      </c>
      <c r="R122" s="1">
        <v>19</v>
      </c>
      <c r="S122" s="1" t="s">
        <v>54</v>
      </c>
      <c r="T122" s="1" t="s">
        <v>104</v>
      </c>
      <c r="W122" s="1">
        <v>0</v>
      </c>
      <c r="X122" s="1" t="s">
        <v>58</v>
      </c>
    </row>
    <row r="123" spans="1:24" ht="15" x14ac:dyDescent="0.2">
      <c r="A123" s="1">
        <f t="shared" si="4"/>
        <v>998087.11</v>
      </c>
      <c r="B123" s="1">
        <f t="shared" si="4"/>
        <v>998092.91</v>
      </c>
      <c r="C123" s="11" t="s">
        <v>52</v>
      </c>
      <c r="D123" s="12">
        <f>INDEX(families!$A:$A,MATCH(E123,families!$B:$B,0))</f>
        <v>3</v>
      </c>
      <c r="E123" s="1" t="str">
        <f t="shared" si="5"/>
        <v>LE</v>
      </c>
      <c r="F123" s="1">
        <f t="shared" si="6"/>
        <v>19</v>
      </c>
      <c r="G123" s="1" t="str">
        <f t="shared" si="7"/>
        <v>19.0mm LE</v>
      </c>
      <c r="H123" s="1" t="str">
        <f>_xlfn.CONCAT(TEXT(R123,"0.0"),"mm ",INDEX('Pipe Lookup'!D:D,MATCH('~01 Pipe Segmentation'!S123,'Pipe Lookup'!C:C,0))," TYPE ",Q123)</f>
        <v>19.0mm Elbow TYPE 26</v>
      </c>
      <c r="M123" s="1" t="s">
        <v>53</v>
      </c>
      <c r="N123" s="1">
        <v>998087.11</v>
      </c>
      <c r="O123" s="1">
        <v>998092.91</v>
      </c>
      <c r="P123" s="1">
        <v>5.8000000000465661</v>
      </c>
      <c r="Q123" s="1">
        <v>26</v>
      </c>
      <c r="R123" s="1">
        <v>19</v>
      </c>
      <c r="S123" s="1" t="s">
        <v>56</v>
      </c>
      <c r="T123" s="1" t="s">
        <v>104</v>
      </c>
      <c r="V123" s="1" t="s">
        <v>105</v>
      </c>
      <c r="W123" s="1">
        <v>0</v>
      </c>
      <c r="X123" s="1" t="s">
        <v>58</v>
      </c>
    </row>
    <row r="124" spans="1:24" ht="15" x14ac:dyDescent="0.2">
      <c r="A124" s="1">
        <f t="shared" si="4"/>
        <v>998092.91</v>
      </c>
      <c r="B124" s="1">
        <f t="shared" si="4"/>
        <v>998116.91</v>
      </c>
      <c r="C124" s="11" t="s">
        <v>52</v>
      </c>
      <c r="D124" s="12">
        <f>INDEX(families!$A:$A,MATCH(E124,families!$B:$B,0))</f>
        <v>2</v>
      </c>
      <c r="E124" s="1" t="str">
        <f t="shared" si="5"/>
        <v>FBE</v>
      </c>
      <c r="F124" s="1">
        <f t="shared" si="6"/>
        <v>19</v>
      </c>
      <c r="G124" s="1" t="str">
        <f t="shared" si="7"/>
        <v>19.0mm FBE</v>
      </c>
      <c r="H124" s="1" t="str">
        <f>_xlfn.CONCAT(TEXT(R124,"0.0"),"mm ",INDEX('Pipe Lookup'!D:D,MATCH('~01 Pipe Segmentation'!S124,'Pipe Lookup'!C:C,0))," TYPE ",Q124)</f>
        <v>19.0mm Fusion-Bonded Epoxy TYPE 7</v>
      </c>
      <c r="M124" s="1" t="s">
        <v>53</v>
      </c>
      <c r="N124" s="1">
        <v>998092.91</v>
      </c>
      <c r="O124" s="1">
        <v>998116.91</v>
      </c>
      <c r="P124" s="1">
        <v>24</v>
      </c>
      <c r="Q124" s="1">
        <v>7</v>
      </c>
      <c r="R124" s="1">
        <v>19</v>
      </c>
      <c r="S124" s="1" t="s">
        <v>54</v>
      </c>
      <c r="T124" s="1" t="s">
        <v>104</v>
      </c>
      <c r="W124" s="1">
        <v>0</v>
      </c>
      <c r="X124" s="1" t="s">
        <v>58</v>
      </c>
    </row>
    <row r="125" spans="1:24" ht="15" x14ac:dyDescent="0.2">
      <c r="A125" s="1">
        <f t="shared" si="4"/>
        <v>998116.91</v>
      </c>
      <c r="B125" s="1">
        <f t="shared" si="4"/>
        <v>998770.81</v>
      </c>
      <c r="C125" s="11" t="s">
        <v>52</v>
      </c>
      <c r="D125" s="12">
        <f>INDEX(families!$A:$A,MATCH(E125,families!$B:$B,0))</f>
        <v>2</v>
      </c>
      <c r="E125" s="1" t="str">
        <f t="shared" si="5"/>
        <v>FBE</v>
      </c>
      <c r="F125" s="1">
        <f t="shared" si="6"/>
        <v>14.7</v>
      </c>
      <c r="G125" s="1" t="str">
        <f t="shared" si="7"/>
        <v>14.7mm FBE</v>
      </c>
      <c r="H125" s="1" t="str">
        <f>_xlfn.CONCAT(TEXT(R125,"0.0"),"mm ",INDEX('Pipe Lookup'!D:D,MATCH('~01 Pipe Segmentation'!S125,'Pipe Lookup'!C:C,0))," TYPE ",Q125)</f>
        <v>14.7mm Fusion-Bonded Epoxy TYPE 5</v>
      </c>
      <c r="M125" s="1" t="s">
        <v>53</v>
      </c>
      <c r="N125" s="1">
        <v>998116.91</v>
      </c>
      <c r="O125" s="1">
        <v>998770.81</v>
      </c>
      <c r="P125" s="1">
        <v>653.90000000002328</v>
      </c>
      <c r="Q125" s="1">
        <v>5</v>
      </c>
      <c r="R125" s="1">
        <v>14.7</v>
      </c>
      <c r="S125" s="1" t="s">
        <v>54</v>
      </c>
      <c r="T125" s="1" t="s">
        <v>104</v>
      </c>
      <c r="W125" s="1">
        <v>0</v>
      </c>
      <c r="X125" s="1" t="s">
        <v>58</v>
      </c>
    </row>
    <row r="126" spans="1:24" ht="15" x14ac:dyDescent="0.2">
      <c r="A126" s="1">
        <f t="shared" si="4"/>
        <v>998770.81</v>
      </c>
      <c r="B126" s="1">
        <f t="shared" si="4"/>
        <v>998794.81</v>
      </c>
      <c r="C126" s="11" t="s">
        <v>52</v>
      </c>
      <c r="D126" s="12">
        <f>INDEX(families!$A:$A,MATCH(E126,families!$B:$B,0))</f>
        <v>2</v>
      </c>
      <c r="E126" s="1" t="str">
        <f t="shared" si="5"/>
        <v>FBE</v>
      </c>
      <c r="F126" s="1">
        <f t="shared" si="6"/>
        <v>19</v>
      </c>
      <c r="G126" s="1" t="str">
        <f t="shared" si="7"/>
        <v>19.0mm FBE</v>
      </c>
      <c r="H126" s="1" t="str">
        <f>_xlfn.CONCAT(TEXT(R126,"0.0"),"mm ",INDEX('Pipe Lookup'!D:D,MATCH('~01 Pipe Segmentation'!S126,'Pipe Lookup'!C:C,0))," TYPE ",Q126)</f>
        <v>19.0mm Fusion-Bonded Epoxy TYPE 7</v>
      </c>
      <c r="M126" s="1" t="s">
        <v>53</v>
      </c>
      <c r="N126" s="1">
        <v>998770.81</v>
      </c>
      <c r="O126" s="1">
        <v>998794.81</v>
      </c>
      <c r="P126" s="1">
        <v>24</v>
      </c>
      <c r="Q126" s="1">
        <v>7</v>
      </c>
      <c r="R126" s="1">
        <v>19</v>
      </c>
      <c r="S126" s="1" t="s">
        <v>54</v>
      </c>
      <c r="T126" s="1" t="s">
        <v>104</v>
      </c>
      <c r="W126" s="1">
        <v>0</v>
      </c>
      <c r="X126" s="1" t="s">
        <v>58</v>
      </c>
    </row>
    <row r="127" spans="1:24" ht="15" x14ac:dyDescent="0.2">
      <c r="A127" s="1">
        <f t="shared" si="4"/>
        <v>998794.81</v>
      </c>
      <c r="B127" s="1">
        <f t="shared" si="4"/>
        <v>998799.25</v>
      </c>
      <c r="C127" s="11" t="s">
        <v>52</v>
      </c>
      <c r="D127" s="12">
        <f>INDEX(families!$A:$A,MATCH(E127,families!$B:$B,0))</f>
        <v>3</v>
      </c>
      <c r="E127" s="1" t="str">
        <f t="shared" si="5"/>
        <v>LE</v>
      </c>
      <c r="F127" s="1">
        <f t="shared" si="6"/>
        <v>19</v>
      </c>
      <c r="G127" s="1" t="str">
        <f t="shared" si="7"/>
        <v>19.0mm LE</v>
      </c>
      <c r="H127" s="1" t="str">
        <f>_xlfn.CONCAT(TEXT(R127,"0.0"),"mm ",INDEX('Pipe Lookup'!D:D,MATCH('~01 Pipe Segmentation'!S127,'Pipe Lookup'!C:C,0))," TYPE ",Q127)</f>
        <v>19.0mm Elbow TYPE 26</v>
      </c>
      <c r="M127" s="1" t="s">
        <v>53</v>
      </c>
      <c r="N127" s="1">
        <v>998794.81</v>
      </c>
      <c r="O127" s="1">
        <v>998799.25</v>
      </c>
      <c r="P127" s="1">
        <v>4.4399999999441206</v>
      </c>
      <c r="Q127" s="1">
        <v>26</v>
      </c>
      <c r="R127" s="1">
        <v>19</v>
      </c>
      <c r="S127" s="1" t="s">
        <v>56</v>
      </c>
      <c r="T127" s="1" t="s">
        <v>104</v>
      </c>
      <c r="V127" s="1" t="s">
        <v>106</v>
      </c>
      <c r="W127" s="1">
        <v>0</v>
      </c>
      <c r="X127" s="1" t="s">
        <v>58</v>
      </c>
    </row>
    <row r="128" spans="1:24" ht="15" x14ac:dyDescent="0.2">
      <c r="A128" s="1">
        <f t="shared" si="4"/>
        <v>998799.25</v>
      </c>
      <c r="B128" s="1">
        <f t="shared" si="4"/>
        <v>998823.25</v>
      </c>
      <c r="C128" s="11" t="s">
        <v>52</v>
      </c>
      <c r="D128" s="12">
        <f>INDEX(families!$A:$A,MATCH(E128,families!$B:$B,0))</f>
        <v>2</v>
      </c>
      <c r="E128" s="1" t="str">
        <f t="shared" si="5"/>
        <v>FBE</v>
      </c>
      <c r="F128" s="1">
        <f t="shared" si="6"/>
        <v>19</v>
      </c>
      <c r="G128" s="1" t="str">
        <f t="shared" si="7"/>
        <v>19.0mm FBE</v>
      </c>
      <c r="H128" s="1" t="str">
        <f>_xlfn.CONCAT(TEXT(R128,"0.0"),"mm ",INDEX('Pipe Lookup'!D:D,MATCH('~01 Pipe Segmentation'!S128,'Pipe Lookup'!C:C,0))," TYPE ",Q128)</f>
        <v>19.0mm Fusion-Bonded Epoxy TYPE 7</v>
      </c>
      <c r="M128" s="1" t="s">
        <v>53</v>
      </c>
      <c r="N128" s="1">
        <v>998799.25</v>
      </c>
      <c r="O128" s="1">
        <v>998823.25</v>
      </c>
      <c r="P128" s="1">
        <v>24</v>
      </c>
      <c r="Q128" s="1">
        <v>7</v>
      </c>
      <c r="R128" s="1">
        <v>19</v>
      </c>
      <c r="S128" s="1" t="s">
        <v>54</v>
      </c>
      <c r="T128" s="1" t="s">
        <v>104</v>
      </c>
      <c r="W128" s="1">
        <v>0</v>
      </c>
      <c r="X128" s="1" t="s">
        <v>58</v>
      </c>
    </row>
    <row r="129" spans="1:24" ht="15" x14ac:dyDescent="0.2">
      <c r="A129" s="1">
        <f t="shared" si="4"/>
        <v>998823.25</v>
      </c>
      <c r="B129" s="1">
        <f t="shared" si="4"/>
        <v>998867.59</v>
      </c>
      <c r="C129" s="11" t="s">
        <v>52</v>
      </c>
      <c r="D129" s="12">
        <f>INDEX(families!$A:$A,MATCH(E129,families!$B:$B,0))</f>
        <v>2</v>
      </c>
      <c r="E129" s="1" t="str">
        <f t="shared" si="5"/>
        <v>FBE</v>
      </c>
      <c r="F129" s="1">
        <f t="shared" si="6"/>
        <v>14.7</v>
      </c>
      <c r="G129" s="1" t="str">
        <f t="shared" si="7"/>
        <v>14.7mm FBE</v>
      </c>
      <c r="H129" s="1" t="str">
        <f>_xlfn.CONCAT(TEXT(R129,"0.0"),"mm ",INDEX('Pipe Lookup'!D:D,MATCH('~01 Pipe Segmentation'!S129,'Pipe Lookup'!C:C,0))," TYPE ",Q129)</f>
        <v>14.7mm Fusion-Bonded Epoxy TYPE 5</v>
      </c>
      <c r="M129" s="1" t="s">
        <v>53</v>
      </c>
      <c r="N129" s="1">
        <v>998823.25</v>
      </c>
      <c r="O129" s="1">
        <v>998867.59</v>
      </c>
      <c r="P129" s="1">
        <v>44.339999999967404</v>
      </c>
      <c r="Q129" s="1">
        <v>5</v>
      </c>
      <c r="R129" s="1">
        <v>14.7</v>
      </c>
      <c r="S129" s="1" t="s">
        <v>54</v>
      </c>
      <c r="T129" s="1" t="s">
        <v>104</v>
      </c>
      <c r="W129" s="1">
        <v>0</v>
      </c>
      <c r="X129" s="1" t="s">
        <v>58</v>
      </c>
    </row>
    <row r="130" spans="1:24" ht="15" x14ac:dyDescent="0.2">
      <c r="A130" s="1">
        <f t="shared" ref="A130:B193" si="8">IF(OR(AND(ISNUMBER(N130),N130&gt;0),ISNUMBER(SEARCH("+",N130))),IF(NOT(ISNUMBER(N130)),1000*LEFT(N130,SEARCH("+",N130)-1)+MID(N130,SEARCH("+",N130)+1,3)+RIGHT(N130,3),N130),"")</f>
        <v>998867.59</v>
      </c>
      <c r="B130" s="1">
        <f t="shared" si="8"/>
        <v>998891.59</v>
      </c>
      <c r="C130" s="11" t="s">
        <v>52</v>
      </c>
      <c r="D130" s="12">
        <f>INDEX(families!$A:$A,MATCH(E130,families!$B:$B,0))</f>
        <v>2</v>
      </c>
      <c r="E130" s="1" t="str">
        <f t="shared" si="5"/>
        <v>FBE</v>
      </c>
      <c r="F130" s="1">
        <f t="shared" si="6"/>
        <v>19</v>
      </c>
      <c r="G130" s="1" t="str">
        <f t="shared" si="7"/>
        <v>19.0mm FBE</v>
      </c>
      <c r="H130" s="1" t="str">
        <f>_xlfn.CONCAT(TEXT(R130,"0.0"),"mm ",INDEX('Pipe Lookup'!D:D,MATCH('~01 Pipe Segmentation'!S130,'Pipe Lookup'!C:C,0))," TYPE ",Q130)</f>
        <v>19.0mm Fusion-Bonded Epoxy TYPE 7</v>
      </c>
      <c r="M130" s="1" t="s">
        <v>53</v>
      </c>
      <c r="N130" s="1">
        <v>998867.59</v>
      </c>
      <c r="O130" s="1">
        <v>998891.59</v>
      </c>
      <c r="P130" s="1">
        <v>24</v>
      </c>
      <c r="Q130" s="1">
        <v>7</v>
      </c>
      <c r="R130" s="1">
        <v>19</v>
      </c>
      <c r="S130" s="1" t="s">
        <v>54</v>
      </c>
      <c r="T130" s="1" t="s">
        <v>104</v>
      </c>
      <c r="W130" s="1">
        <v>0</v>
      </c>
      <c r="X130" s="1" t="s">
        <v>58</v>
      </c>
    </row>
    <row r="131" spans="1:24" ht="15" x14ac:dyDescent="0.2">
      <c r="A131" s="1">
        <f t="shared" si="8"/>
        <v>998891.59</v>
      </c>
      <c r="B131" s="1">
        <f t="shared" si="8"/>
        <v>998895.79</v>
      </c>
      <c r="C131" s="11" t="s">
        <v>52</v>
      </c>
      <c r="D131" s="12">
        <f>INDEX(families!$A:$A,MATCH(E131,families!$B:$B,0))</f>
        <v>3</v>
      </c>
      <c r="E131" s="1" t="str">
        <f t="shared" ref="E131:E194" si="9">TRIM(LEFT(S131,3))</f>
        <v>LE</v>
      </c>
      <c r="F131" s="1">
        <f t="shared" ref="F131:F194" si="10">R131</f>
        <v>19</v>
      </c>
      <c r="G131" s="1" t="str">
        <f t="shared" ref="G131:G194" si="11">_xlfn.CONCAT(TEXT(R131,"0.0"),"mm ",S131)</f>
        <v>19.0mm LE</v>
      </c>
      <c r="H131" s="1" t="str">
        <f>_xlfn.CONCAT(TEXT(R131,"0.0"),"mm ",INDEX('Pipe Lookup'!D:D,MATCH('~01 Pipe Segmentation'!S131,'Pipe Lookup'!C:C,0))," TYPE ",Q131)</f>
        <v>19.0mm Elbow TYPE 26</v>
      </c>
      <c r="M131" s="1" t="s">
        <v>53</v>
      </c>
      <c r="N131" s="1">
        <v>998891.59</v>
      </c>
      <c r="O131" s="1">
        <v>998895.79</v>
      </c>
      <c r="P131" s="1">
        <v>4.2000000000698492</v>
      </c>
      <c r="Q131" s="1">
        <v>26</v>
      </c>
      <c r="R131" s="1">
        <v>19</v>
      </c>
      <c r="S131" s="1" t="s">
        <v>56</v>
      </c>
      <c r="T131" s="1" t="s">
        <v>104</v>
      </c>
      <c r="V131" s="1" t="s">
        <v>107</v>
      </c>
      <c r="W131" s="1">
        <v>0</v>
      </c>
      <c r="X131" s="1" t="s">
        <v>58</v>
      </c>
    </row>
    <row r="132" spans="1:24" ht="15" x14ac:dyDescent="0.2">
      <c r="A132" s="1">
        <f t="shared" si="8"/>
        <v>998895.79</v>
      </c>
      <c r="B132" s="1">
        <f t="shared" si="8"/>
        <v>998919.79</v>
      </c>
      <c r="C132" s="11" t="s">
        <v>52</v>
      </c>
      <c r="D132" s="12">
        <f>INDEX(families!$A:$A,MATCH(E132,families!$B:$B,0))</f>
        <v>2</v>
      </c>
      <c r="E132" s="1" t="str">
        <f t="shared" si="9"/>
        <v>FBE</v>
      </c>
      <c r="F132" s="1">
        <f t="shared" si="10"/>
        <v>19</v>
      </c>
      <c r="G132" s="1" t="str">
        <f t="shared" si="11"/>
        <v>19.0mm FBE</v>
      </c>
      <c r="H132" s="1" t="str">
        <f>_xlfn.CONCAT(TEXT(R132,"0.0"),"mm ",INDEX('Pipe Lookup'!D:D,MATCH('~01 Pipe Segmentation'!S132,'Pipe Lookup'!C:C,0))," TYPE ",Q132)</f>
        <v>19.0mm Fusion-Bonded Epoxy TYPE 7</v>
      </c>
      <c r="M132" s="1" t="s">
        <v>53</v>
      </c>
      <c r="N132" s="1">
        <v>998895.79</v>
      </c>
      <c r="O132" s="1">
        <v>998919.79</v>
      </c>
      <c r="P132" s="1">
        <v>24</v>
      </c>
      <c r="Q132" s="1">
        <v>7</v>
      </c>
      <c r="R132" s="1">
        <v>19</v>
      </c>
      <c r="S132" s="1" t="s">
        <v>54</v>
      </c>
      <c r="T132" s="1" t="s">
        <v>104</v>
      </c>
      <c r="W132" s="1">
        <v>0</v>
      </c>
      <c r="X132" s="1" t="s">
        <v>58</v>
      </c>
    </row>
    <row r="133" spans="1:24" ht="15" x14ac:dyDescent="0.2">
      <c r="A133" s="1">
        <f t="shared" si="8"/>
        <v>998919.79</v>
      </c>
      <c r="B133" s="1">
        <f t="shared" si="8"/>
        <v>999273.21</v>
      </c>
      <c r="C133" s="11" t="s">
        <v>52</v>
      </c>
      <c r="D133" s="12">
        <f>INDEX(families!$A:$A,MATCH(E133,families!$B:$B,0))</f>
        <v>2</v>
      </c>
      <c r="E133" s="1" t="str">
        <f t="shared" si="9"/>
        <v>FBE</v>
      </c>
      <c r="F133" s="1">
        <f t="shared" si="10"/>
        <v>14.7</v>
      </c>
      <c r="G133" s="1" t="str">
        <f t="shared" si="11"/>
        <v>14.7mm FBE</v>
      </c>
      <c r="H133" s="1" t="str">
        <f>_xlfn.CONCAT(TEXT(R133,"0.0"),"mm ",INDEX('Pipe Lookup'!D:D,MATCH('~01 Pipe Segmentation'!S133,'Pipe Lookup'!C:C,0))," TYPE ",Q133)</f>
        <v>14.7mm Fusion-Bonded Epoxy TYPE 5</v>
      </c>
      <c r="M133" s="1" t="s">
        <v>53</v>
      </c>
      <c r="N133" s="1">
        <v>998919.79</v>
      </c>
      <c r="O133" s="1">
        <v>999273.21</v>
      </c>
      <c r="P133" s="1">
        <v>353.41999999992549</v>
      </c>
      <c r="Q133" s="1">
        <v>5</v>
      </c>
      <c r="R133" s="1">
        <v>14.7</v>
      </c>
      <c r="S133" s="1" t="s">
        <v>54</v>
      </c>
      <c r="T133" s="1" t="s">
        <v>104</v>
      </c>
      <c r="W133" s="1">
        <v>0</v>
      </c>
      <c r="X133" s="1" t="s">
        <v>58</v>
      </c>
    </row>
    <row r="134" spans="1:24" ht="15" x14ac:dyDescent="0.2">
      <c r="A134" s="1">
        <f t="shared" si="8"/>
        <v>999273.21</v>
      </c>
      <c r="B134" s="1">
        <f t="shared" si="8"/>
        <v>999297.21</v>
      </c>
      <c r="C134" s="11" t="s">
        <v>52</v>
      </c>
      <c r="D134" s="12">
        <f>INDEX(families!$A:$A,MATCH(E134,families!$B:$B,0))</f>
        <v>2</v>
      </c>
      <c r="E134" s="1" t="str">
        <f t="shared" si="9"/>
        <v>FBE</v>
      </c>
      <c r="F134" s="1">
        <f t="shared" si="10"/>
        <v>19</v>
      </c>
      <c r="G134" s="1" t="str">
        <f t="shared" si="11"/>
        <v>19.0mm FBE</v>
      </c>
      <c r="H134" s="1" t="str">
        <f>_xlfn.CONCAT(TEXT(R134,"0.0"),"mm ",INDEX('Pipe Lookup'!D:D,MATCH('~01 Pipe Segmentation'!S134,'Pipe Lookup'!C:C,0))," TYPE ",Q134)</f>
        <v>19.0mm Fusion-Bonded Epoxy TYPE 7</v>
      </c>
      <c r="M134" s="1" t="s">
        <v>53</v>
      </c>
      <c r="N134" s="1">
        <v>999273.21</v>
      </c>
      <c r="O134" s="1">
        <v>999297.21</v>
      </c>
      <c r="P134" s="1">
        <v>24</v>
      </c>
      <c r="Q134" s="1">
        <v>7</v>
      </c>
      <c r="R134" s="1">
        <v>19</v>
      </c>
      <c r="S134" s="1" t="s">
        <v>54</v>
      </c>
      <c r="T134" s="1" t="s">
        <v>104</v>
      </c>
      <c r="W134" s="1">
        <v>0</v>
      </c>
      <c r="X134" s="1" t="s">
        <v>58</v>
      </c>
    </row>
    <row r="135" spans="1:24" ht="15" x14ac:dyDescent="0.2">
      <c r="A135" s="1">
        <f t="shared" si="8"/>
        <v>999297.21</v>
      </c>
      <c r="B135" s="1">
        <f t="shared" si="8"/>
        <v>999301.96</v>
      </c>
      <c r="C135" s="11" t="s">
        <v>52</v>
      </c>
      <c r="D135" s="12">
        <f>INDEX(families!$A:$A,MATCH(E135,families!$B:$B,0))</f>
        <v>3</v>
      </c>
      <c r="E135" s="1" t="str">
        <f t="shared" si="9"/>
        <v>LE</v>
      </c>
      <c r="F135" s="1">
        <f t="shared" si="10"/>
        <v>19</v>
      </c>
      <c r="G135" s="1" t="str">
        <f t="shared" si="11"/>
        <v>19.0mm LE</v>
      </c>
      <c r="H135" s="1" t="str">
        <f>_xlfn.CONCAT(TEXT(R135,"0.0"),"mm ",INDEX('Pipe Lookup'!D:D,MATCH('~01 Pipe Segmentation'!S135,'Pipe Lookup'!C:C,0))," TYPE ",Q135)</f>
        <v>19.0mm Elbow TYPE 26</v>
      </c>
      <c r="M135" s="1" t="s">
        <v>53</v>
      </c>
      <c r="N135" s="1">
        <v>999297.21</v>
      </c>
      <c r="O135" s="1">
        <v>999301.96</v>
      </c>
      <c r="P135" s="1">
        <v>4.75</v>
      </c>
      <c r="Q135" s="1">
        <v>26</v>
      </c>
      <c r="R135" s="1">
        <v>19</v>
      </c>
      <c r="S135" s="1" t="s">
        <v>56</v>
      </c>
      <c r="T135" s="1" t="s">
        <v>104</v>
      </c>
      <c r="V135" s="1" t="s">
        <v>108</v>
      </c>
      <c r="W135" s="1">
        <v>0</v>
      </c>
      <c r="X135" s="1" t="s">
        <v>58</v>
      </c>
    </row>
    <row r="136" spans="1:24" ht="15" x14ac:dyDescent="0.2">
      <c r="A136" s="1">
        <f t="shared" si="8"/>
        <v>999301.96</v>
      </c>
      <c r="B136" s="1">
        <f t="shared" si="8"/>
        <v>999325.96</v>
      </c>
      <c r="C136" s="11" t="s">
        <v>52</v>
      </c>
      <c r="D136" s="12">
        <f>INDEX(families!$A:$A,MATCH(E136,families!$B:$B,0))</f>
        <v>2</v>
      </c>
      <c r="E136" s="1" t="str">
        <f t="shared" si="9"/>
        <v>FBE</v>
      </c>
      <c r="F136" s="1">
        <f t="shared" si="10"/>
        <v>19</v>
      </c>
      <c r="G136" s="1" t="str">
        <f t="shared" si="11"/>
        <v>19.0mm FBE</v>
      </c>
      <c r="H136" s="1" t="str">
        <f>_xlfn.CONCAT(TEXT(R136,"0.0"),"mm ",INDEX('Pipe Lookup'!D:D,MATCH('~01 Pipe Segmentation'!S136,'Pipe Lookup'!C:C,0))," TYPE ",Q136)</f>
        <v>19.0mm Fusion-Bonded Epoxy TYPE 7</v>
      </c>
      <c r="M136" s="1" t="s">
        <v>53</v>
      </c>
      <c r="N136" s="1">
        <v>999301.96</v>
      </c>
      <c r="O136" s="1">
        <v>999325.96</v>
      </c>
      <c r="P136" s="1">
        <v>24</v>
      </c>
      <c r="Q136" s="1">
        <v>7</v>
      </c>
      <c r="R136" s="1">
        <v>19</v>
      </c>
      <c r="S136" s="1" t="s">
        <v>54</v>
      </c>
      <c r="T136" s="1" t="s">
        <v>104</v>
      </c>
      <c r="W136" s="1">
        <v>0</v>
      </c>
      <c r="X136" s="1" t="s">
        <v>58</v>
      </c>
    </row>
    <row r="137" spans="1:24" ht="15" x14ac:dyDescent="0.2">
      <c r="A137" s="1">
        <f t="shared" si="8"/>
        <v>999325.96</v>
      </c>
      <c r="B137" s="1">
        <f t="shared" si="8"/>
        <v>999409.3</v>
      </c>
      <c r="C137" s="11" t="s">
        <v>52</v>
      </c>
      <c r="D137" s="12">
        <f>INDEX(families!$A:$A,MATCH(E137,families!$B:$B,0))</f>
        <v>2</v>
      </c>
      <c r="E137" s="1" t="str">
        <f t="shared" si="9"/>
        <v>FBE</v>
      </c>
      <c r="F137" s="1">
        <f t="shared" si="10"/>
        <v>14.7</v>
      </c>
      <c r="G137" s="1" t="str">
        <f t="shared" si="11"/>
        <v>14.7mm FBE</v>
      </c>
      <c r="H137" s="1" t="str">
        <f>_xlfn.CONCAT(TEXT(R137,"0.0"),"mm ",INDEX('Pipe Lookup'!D:D,MATCH('~01 Pipe Segmentation'!S137,'Pipe Lookup'!C:C,0))," TYPE ",Q137)</f>
        <v>14.7mm Fusion-Bonded Epoxy TYPE 5</v>
      </c>
      <c r="M137" s="1" t="s">
        <v>53</v>
      </c>
      <c r="N137" s="1">
        <v>999325.96</v>
      </c>
      <c r="O137" s="1">
        <v>999409.3</v>
      </c>
      <c r="P137" s="1">
        <v>83.340000000083819</v>
      </c>
      <c r="Q137" s="1">
        <v>5</v>
      </c>
      <c r="R137" s="1">
        <v>14.7</v>
      </c>
      <c r="S137" s="1" t="s">
        <v>54</v>
      </c>
      <c r="T137" s="1" t="s">
        <v>104</v>
      </c>
      <c r="W137" s="1">
        <v>0</v>
      </c>
      <c r="X137" s="1" t="s">
        <v>58</v>
      </c>
    </row>
    <row r="138" spans="1:24" ht="15" x14ac:dyDescent="0.2">
      <c r="A138" s="1">
        <f t="shared" si="8"/>
        <v>999409.3</v>
      </c>
      <c r="B138" s="1">
        <f t="shared" si="8"/>
        <v>999433.3</v>
      </c>
      <c r="C138" s="11" t="s">
        <v>52</v>
      </c>
      <c r="D138" s="12">
        <f>INDEX(families!$A:$A,MATCH(E138,families!$B:$B,0))</f>
        <v>2</v>
      </c>
      <c r="E138" s="1" t="str">
        <f t="shared" si="9"/>
        <v>FBE</v>
      </c>
      <c r="F138" s="1">
        <f t="shared" si="10"/>
        <v>19</v>
      </c>
      <c r="G138" s="1" t="str">
        <f t="shared" si="11"/>
        <v>19.0mm FBE</v>
      </c>
      <c r="H138" s="1" t="str">
        <f>_xlfn.CONCAT(TEXT(R138,"0.0"),"mm ",INDEX('Pipe Lookup'!D:D,MATCH('~01 Pipe Segmentation'!S138,'Pipe Lookup'!C:C,0))," TYPE ",Q138)</f>
        <v>19.0mm Fusion-Bonded Epoxy TYPE 7</v>
      </c>
      <c r="M138" s="1" t="s">
        <v>53</v>
      </c>
      <c r="N138" s="1">
        <v>999409.3</v>
      </c>
      <c r="O138" s="1">
        <v>999433.3</v>
      </c>
      <c r="P138" s="1">
        <v>24</v>
      </c>
      <c r="Q138" s="1">
        <v>7</v>
      </c>
      <c r="R138" s="1">
        <v>19</v>
      </c>
      <c r="S138" s="1" t="s">
        <v>54</v>
      </c>
      <c r="T138" s="1" t="s">
        <v>104</v>
      </c>
      <c r="W138" s="1">
        <v>0</v>
      </c>
      <c r="X138" s="1" t="s">
        <v>58</v>
      </c>
    </row>
    <row r="139" spans="1:24" ht="15" x14ac:dyDescent="0.2">
      <c r="A139" s="1">
        <f t="shared" si="8"/>
        <v>999433.3</v>
      </c>
      <c r="B139" s="1">
        <f t="shared" si="8"/>
        <v>999438.7</v>
      </c>
      <c r="C139" s="11" t="s">
        <v>52</v>
      </c>
      <c r="D139" s="12">
        <f>INDEX(families!$A:$A,MATCH(E139,families!$B:$B,0))</f>
        <v>3</v>
      </c>
      <c r="E139" s="1" t="str">
        <f t="shared" si="9"/>
        <v>LE</v>
      </c>
      <c r="F139" s="1">
        <f t="shared" si="10"/>
        <v>19</v>
      </c>
      <c r="G139" s="1" t="str">
        <f t="shared" si="11"/>
        <v>19.0mm LE</v>
      </c>
      <c r="H139" s="1" t="str">
        <f>_xlfn.CONCAT(TEXT(R139,"0.0"),"mm ",INDEX('Pipe Lookup'!D:D,MATCH('~01 Pipe Segmentation'!S139,'Pipe Lookup'!C:C,0))," TYPE ",Q139)</f>
        <v>19.0mm Elbow TYPE 26</v>
      </c>
      <c r="M139" s="1" t="s">
        <v>53</v>
      </c>
      <c r="N139" s="1">
        <v>999433.3</v>
      </c>
      <c r="O139" s="1">
        <v>999438.7</v>
      </c>
      <c r="P139" s="1">
        <v>5.3999999999068677</v>
      </c>
      <c r="Q139" s="1">
        <v>26</v>
      </c>
      <c r="R139" s="1">
        <v>19</v>
      </c>
      <c r="S139" s="1" t="s">
        <v>56</v>
      </c>
      <c r="T139" s="1" t="s">
        <v>104</v>
      </c>
      <c r="V139" s="1" t="s">
        <v>109</v>
      </c>
      <c r="W139" s="1">
        <v>0</v>
      </c>
      <c r="X139" s="1" t="s">
        <v>58</v>
      </c>
    </row>
    <row r="140" spans="1:24" ht="15" x14ac:dyDescent="0.2">
      <c r="A140" s="1">
        <f t="shared" si="8"/>
        <v>999438.7</v>
      </c>
      <c r="B140" s="1">
        <f t="shared" si="8"/>
        <v>999459.3</v>
      </c>
      <c r="C140" s="11" t="s">
        <v>52</v>
      </c>
      <c r="D140" s="12">
        <f>INDEX(families!$A:$A,MATCH(E140,families!$B:$B,0))</f>
        <v>2</v>
      </c>
      <c r="E140" s="1" t="str">
        <f t="shared" si="9"/>
        <v>FBE</v>
      </c>
      <c r="F140" s="1">
        <f t="shared" si="10"/>
        <v>19</v>
      </c>
      <c r="G140" s="1" t="str">
        <f t="shared" si="11"/>
        <v>19.0mm FBE</v>
      </c>
      <c r="H140" s="1" t="str">
        <f>_xlfn.CONCAT(TEXT(R140,"0.0"),"mm ",INDEX('Pipe Lookup'!D:D,MATCH('~01 Pipe Segmentation'!S140,'Pipe Lookup'!C:C,0))," TYPE ",Q140)</f>
        <v>19.0mm Fusion-Bonded Epoxy TYPE 7</v>
      </c>
      <c r="M140" s="1" t="s">
        <v>53</v>
      </c>
      <c r="N140" s="1">
        <v>999438.7</v>
      </c>
      <c r="O140" s="1">
        <v>999459.3</v>
      </c>
      <c r="P140" s="1">
        <v>20.600000000093132</v>
      </c>
      <c r="Q140" s="1">
        <v>7</v>
      </c>
      <c r="R140" s="1">
        <v>19</v>
      </c>
      <c r="S140" s="1" t="s">
        <v>54</v>
      </c>
      <c r="T140" s="1" t="s">
        <v>104</v>
      </c>
      <c r="W140" s="1">
        <v>0</v>
      </c>
      <c r="X140" s="1" t="s">
        <v>58</v>
      </c>
    </row>
    <row r="141" spans="1:24" ht="15" x14ac:dyDescent="0.2">
      <c r="A141" s="1">
        <f t="shared" si="8"/>
        <v>999459.3</v>
      </c>
      <c r="B141" s="1">
        <f t="shared" si="8"/>
        <v>999464.7</v>
      </c>
      <c r="C141" s="11" t="s">
        <v>52</v>
      </c>
      <c r="D141" s="12">
        <f>INDEX(families!$A:$A,MATCH(E141,families!$B:$B,0))</f>
        <v>3</v>
      </c>
      <c r="E141" s="1" t="str">
        <f t="shared" si="9"/>
        <v>LE</v>
      </c>
      <c r="F141" s="1">
        <f t="shared" si="10"/>
        <v>19</v>
      </c>
      <c r="G141" s="1" t="str">
        <f t="shared" si="11"/>
        <v>19.0mm LE</v>
      </c>
      <c r="H141" s="1" t="str">
        <f>_xlfn.CONCAT(TEXT(R141,"0.0"),"mm ",INDEX('Pipe Lookup'!D:D,MATCH('~01 Pipe Segmentation'!S141,'Pipe Lookup'!C:C,0))," TYPE ",Q141)</f>
        <v>19.0mm Elbow TYPE 26</v>
      </c>
      <c r="M141" s="1" t="s">
        <v>53</v>
      </c>
      <c r="N141" s="1">
        <v>999459.3</v>
      </c>
      <c r="O141" s="1">
        <v>999464.7</v>
      </c>
      <c r="P141" s="1">
        <v>5.3999999999068677</v>
      </c>
      <c r="Q141" s="1">
        <v>26</v>
      </c>
      <c r="R141" s="1">
        <v>19</v>
      </c>
      <c r="S141" s="1" t="s">
        <v>56</v>
      </c>
      <c r="T141" s="1" t="s">
        <v>104</v>
      </c>
      <c r="V141" s="1" t="s">
        <v>110</v>
      </c>
      <c r="W141" s="1">
        <v>0</v>
      </c>
      <c r="X141" s="1" t="s">
        <v>58</v>
      </c>
    </row>
    <row r="142" spans="1:24" ht="15" x14ac:dyDescent="0.2">
      <c r="A142" s="1">
        <f t="shared" si="8"/>
        <v>999464.7</v>
      </c>
      <c r="B142" s="1">
        <f t="shared" si="8"/>
        <v>999499</v>
      </c>
      <c r="C142" s="11" t="s">
        <v>52</v>
      </c>
      <c r="D142" s="12">
        <f>INDEX(families!$A:$A,MATCH(E142,families!$B:$B,0))</f>
        <v>2</v>
      </c>
      <c r="E142" s="1" t="str">
        <f t="shared" si="9"/>
        <v>FBE</v>
      </c>
      <c r="F142" s="1">
        <f t="shared" si="10"/>
        <v>19</v>
      </c>
      <c r="G142" s="1" t="str">
        <f t="shared" si="11"/>
        <v>19.0mm FBE</v>
      </c>
      <c r="H142" s="1" t="str">
        <f>_xlfn.CONCAT(TEXT(R142,"0.0"),"mm ",INDEX('Pipe Lookup'!D:D,MATCH('~01 Pipe Segmentation'!S142,'Pipe Lookup'!C:C,0))," TYPE ",Q142)</f>
        <v>19.0mm Fusion-Bonded Epoxy TYPE 7</v>
      </c>
      <c r="M142" s="1" t="s">
        <v>53</v>
      </c>
      <c r="N142" s="1">
        <v>999464.7</v>
      </c>
      <c r="O142" s="1">
        <v>999499</v>
      </c>
      <c r="P142" s="1">
        <v>34.300000000046566</v>
      </c>
      <c r="Q142" s="1">
        <v>7</v>
      </c>
      <c r="R142" s="1">
        <v>19</v>
      </c>
      <c r="S142" s="1" t="s">
        <v>54</v>
      </c>
      <c r="T142" s="1" t="s">
        <v>104</v>
      </c>
      <c r="W142" s="1">
        <v>0</v>
      </c>
      <c r="X142" s="1" t="s">
        <v>58</v>
      </c>
    </row>
    <row r="143" spans="1:24" ht="15" x14ac:dyDescent="0.2">
      <c r="A143" s="1">
        <f t="shared" si="8"/>
        <v>999499</v>
      </c>
      <c r="B143" s="1">
        <f t="shared" si="8"/>
        <v>999505</v>
      </c>
      <c r="C143" s="11" t="s">
        <v>52</v>
      </c>
      <c r="D143" s="12">
        <f>INDEX(families!$A:$A,MATCH(E143,families!$B:$B,0))</f>
        <v>3</v>
      </c>
      <c r="E143" s="1" t="str">
        <f t="shared" si="9"/>
        <v>LE</v>
      </c>
      <c r="F143" s="1">
        <f t="shared" si="10"/>
        <v>19</v>
      </c>
      <c r="G143" s="1" t="str">
        <f t="shared" si="11"/>
        <v>19.0mm LE</v>
      </c>
      <c r="H143" s="1" t="str">
        <f>_xlfn.CONCAT(TEXT(R143,"0.0"),"mm ",INDEX('Pipe Lookup'!D:D,MATCH('~01 Pipe Segmentation'!S143,'Pipe Lookup'!C:C,0))," TYPE ",Q143)</f>
        <v>19.0mm Elbow TYPE 26</v>
      </c>
      <c r="M143" s="1" t="s">
        <v>53</v>
      </c>
      <c r="N143" s="1">
        <v>999499</v>
      </c>
      <c r="O143" s="1">
        <v>999505</v>
      </c>
      <c r="P143" s="1">
        <v>6</v>
      </c>
      <c r="Q143" s="1">
        <v>26</v>
      </c>
      <c r="R143" s="1">
        <v>19</v>
      </c>
      <c r="S143" s="1" t="s">
        <v>56</v>
      </c>
      <c r="T143" s="1" t="s">
        <v>104</v>
      </c>
      <c r="V143" s="1" t="s">
        <v>111</v>
      </c>
      <c r="W143" s="1">
        <v>0</v>
      </c>
      <c r="X143" s="1" t="s">
        <v>58</v>
      </c>
    </row>
    <row r="144" spans="1:24" ht="15" x14ac:dyDescent="0.2">
      <c r="A144" s="1">
        <f t="shared" si="8"/>
        <v>999505</v>
      </c>
      <c r="B144" s="1">
        <f t="shared" si="8"/>
        <v>999514.91</v>
      </c>
      <c r="C144" s="11" t="s">
        <v>52</v>
      </c>
      <c r="D144" s="12">
        <f>INDEX(families!$A:$A,MATCH(E144,families!$B:$B,0))</f>
        <v>2</v>
      </c>
      <c r="E144" s="1" t="str">
        <f t="shared" si="9"/>
        <v>FBE</v>
      </c>
      <c r="F144" s="1">
        <f t="shared" si="10"/>
        <v>19</v>
      </c>
      <c r="G144" s="1" t="str">
        <f t="shared" si="11"/>
        <v>19.0mm FBE</v>
      </c>
      <c r="H144" s="1" t="str">
        <f>_xlfn.CONCAT(TEXT(R144,"0.0"),"mm ",INDEX('Pipe Lookup'!D:D,MATCH('~01 Pipe Segmentation'!S144,'Pipe Lookup'!C:C,0))," TYPE ",Q144)</f>
        <v>19.0mm Fusion-Bonded Epoxy TYPE 7</v>
      </c>
      <c r="M144" s="1" t="s">
        <v>53</v>
      </c>
      <c r="N144" s="1">
        <v>999505</v>
      </c>
      <c r="O144" s="1">
        <v>999514.91</v>
      </c>
      <c r="P144" s="1">
        <v>9.9100000000325963</v>
      </c>
      <c r="Q144" s="1">
        <v>7</v>
      </c>
      <c r="R144" s="1">
        <v>19</v>
      </c>
      <c r="S144" s="1" t="s">
        <v>54</v>
      </c>
      <c r="T144" s="1" t="s">
        <v>104</v>
      </c>
      <c r="W144" s="1">
        <v>0</v>
      </c>
      <c r="X144" s="1" t="s">
        <v>58</v>
      </c>
    </row>
    <row r="145" spans="1:24" ht="15" x14ac:dyDescent="0.2">
      <c r="A145" s="1">
        <f t="shared" si="8"/>
        <v>999514.91</v>
      </c>
      <c r="B145" s="1">
        <f t="shared" si="8"/>
        <v>999521.1</v>
      </c>
      <c r="C145" s="11" t="s">
        <v>52</v>
      </c>
      <c r="D145" s="12">
        <f>INDEX(families!$A:$A,MATCH(E145,families!$B:$B,0))</f>
        <v>3</v>
      </c>
      <c r="E145" s="1" t="str">
        <f t="shared" si="9"/>
        <v>LE</v>
      </c>
      <c r="F145" s="1">
        <f t="shared" si="10"/>
        <v>19</v>
      </c>
      <c r="G145" s="1" t="str">
        <f t="shared" si="11"/>
        <v>19.0mm LE</v>
      </c>
      <c r="H145" s="1" t="str">
        <f>_xlfn.CONCAT(TEXT(R145,"0.0"),"mm ",INDEX('Pipe Lookup'!D:D,MATCH('~01 Pipe Segmentation'!S145,'Pipe Lookup'!C:C,0))," TYPE ",Q145)</f>
        <v>19.0mm Elbow TYPE 26</v>
      </c>
      <c r="M145" s="1" t="s">
        <v>53</v>
      </c>
      <c r="N145" s="1">
        <v>999514.91</v>
      </c>
      <c r="O145" s="1">
        <v>999521.1</v>
      </c>
      <c r="P145" s="1">
        <v>6.1899999999441206</v>
      </c>
      <c r="Q145" s="1">
        <v>26</v>
      </c>
      <c r="R145" s="1">
        <v>19</v>
      </c>
      <c r="S145" s="1" t="s">
        <v>56</v>
      </c>
      <c r="T145" s="1" t="s">
        <v>104</v>
      </c>
      <c r="V145" s="1" t="s">
        <v>112</v>
      </c>
      <c r="W145" s="1">
        <v>0</v>
      </c>
      <c r="X145" s="1" t="s">
        <v>58</v>
      </c>
    </row>
    <row r="146" spans="1:24" ht="15" x14ac:dyDescent="0.2">
      <c r="A146" s="1">
        <f t="shared" si="8"/>
        <v>999521.1</v>
      </c>
      <c r="B146" s="1">
        <f t="shared" si="8"/>
        <v>999545.09</v>
      </c>
      <c r="C146" s="11" t="s">
        <v>52</v>
      </c>
      <c r="D146" s="12">
        <f>INDEX(families!$A:$A,MATCH(E146,families!$B:$B,0))</f>
        <v>2</v>
      </c>
      <c r="E146" s="1" t="str">
        <f t="shared" si="9"/>
        <v>FBE</v>
      </c>
      <c r="F146" s="1">
        <f t="shared" si="10"/>
        <v>19</v>
      </c>
      <c r="G146" s="1" t="str">
        <f t="shared" si="11"/>
        <v>19.0mm FBE</v>
      </c>
      <c r="H146" s="1" t="str">
        <f>_xlfn.CONCAT(TEXT(R146,"0.0"),"mm ",INDEX('Pipe Lookup'!D:D,MATCH('~01 Pipe Segmentation'!S146,'Pipe Lookup'!C:C,0))," TYPE ",Q146)</f>
        <v>19.0mm Fusion-Bonded Epoxy TYPE 7</v>
      </c>
      <c r="M146" s="1" t="s">
        <v>53</v>
      </c>
      <c r="N146" s="1">
        <v>999521.1</v>
      </c>
      <c r="O146" s="1">
        <v>999545.09</v>
      </c>
      <c r="P146" s="1">
        <v>23.989999999990687</v>
      </c>
      <c r="Q146" s="1">
        <v>7</v>
      </c>
      <c r="R146" s="1">
        <v>19</v>
      </c>
      <c r="S146" s="1" t="s">
        <v>54</v>
      </c>
      <c r="T146" s="1" t="s">
        <v>104</v>
      </c>
      <c r="W146" s="1">
        <v>0</v>
      </c>
      <c r="X146" s="1" t="s">
        <v>58</v>
      </c>
    </row>
    <row r="147" spans="1:24" ht="15" x14ac:dyDescent="0.2">
      <c r="A147" s="1">
        <f t="shared" si="8"/>
        <v>999545.09</v>
      </c>
      <c r="B147" s="1">
        <f t="shared" si="8"/>
        <v>999710.94</v>
      </c>
      <c r="C147" s="11" t="s">
        <v>52</v>
      </c>
      <c r="D147" s="12">
        <f>INDEX(families!$A:$A,MATCH(E147,families!$B:$B,0))</f>
        <v>2</v>
      </c>
      <c r="E147" s="1" t="str">
        <f t="shared" si="9"/>
        <v>FBE</v>
      </c>
      <c r="F147" s="1">
        <f t="shared" si="10"/>
        <v>14.7</v>
      </c>
      <c r="G147" s="1" t="str">
        <f t="shared" si="11"/>
        <v>14.7mm FBE</v>
      </c>
      <c r="H147" s="1" t="str">
        <f>_xlfn.CONCAT(TEXT(R147,"0.0"),"mm ",INDEX('Pipe Lookup'!D:D,MATCH('~01 Pipe Segmentation'!S147,'Pipe Lookup'!C:C,0))," TYPE ",Q147)</f>
        <v>14.7mm Fusion-Bonded Epoxy TYPE 5</v>
      </c>
      <c r="M147" s="1" t="s">
        <v>53</v>
      </c>
      <c r="N147" s="1">
        <v>999545.09</v>
      </c>
      <c r="O147" s="1">
        <v>999710.94</v>
      </c>
      <c r="P147" s="1">
        <v>165.84999999997672</v>
      </c>
      <c r="Q147" s="1">
        <v>5</v>
      </c>
      <c r="R147" s="1">
        <v>14.7</v>
      </c>
      <c r="S147" s="1" t="s">
        <v>54</v>
      </c>
      <c r="T147" s="1" t="s">
        <v>104</v>
      </c>
      <c r="W147" s="1">
        <v>0</v>
      </c>
      <c r="X147" s="1" t="s">
        <v>58</v>
      </c>
    </row>
    <row r="148" spans="1:24" ht="15" x14ac:dyDescent="0.2">
      <c r="A148" s="1">
        <f t="shared" si="8"/>
        <v>999710.94</v>
      </c>
      <c r="B148" s="1">
        <f t="shared" si="8"/>
        <v>999734.94</v>
      </c>
      <c r="C148" s="11" t="s">
        <v>52</v>
      </c>
      <c r="D148" s="12">
        <f>INDEX(families!$A:$A,MATCH(E148,families!$B:$B,0))</f>
        <v>2</v>
      </c>
      <c r="E148" s="1" t="str">
        <f t="shared" si="9"/>
        <v>FBE</v>
      </c>
      <c r="F148" s="1">
        <f t="shared" si="10"/>
        <v>19</v>
      </c>
      <c r="G148" s="1" t="str">
        <f t="shared" si="11"/>
        <v>19.0mm FBE</v>
      </c>
      <c r="H148" s="1" t="str">
        <f>_xlfn.CONCAT(TEXT(R148,"0.0"),"mm ",INDEX('Pipe Lookup'!D:D,MATCH('~01 Pipe Segmentation'!S148,'Pipe Lookup'!C:C,0))," TYPE ",Q148)</f>
        <v>19.0mm Fusion-Bonded Epoxy TYPE 7</v>
      </c>
      <c r="M148" s="1" t="s">
        <v>53</v>
      </c>
      <c r="N148" s="1">
        <v>999710.94</v>
      </c>
      <c r="O148" s="1">
        <v>999734.94</v>
      </c>
      <c r="P148" s="1">
        <v>24</v>
      </c>
      <c r="Q148" s="1">
        <v>7</v>
      </c>
      <c r="R148" s="1">
        <v>19</v>
      </c>
      <c r="S148" s="1" t="s">
        <v>54</v>
      </c>
      <c r="T148" s="1" t="s">
        <v>104</v>
      </c>
      <c r="W148" s="1">
        <v>0</v>
      </c>
      <c r="X148" s="1" t="s">
        <v>58</v>
      </c>
    </row>
    <row r="149" spans="1:24" ht="15" x14ac:dyDescent="0.2">
      <c r="A149" s="1">
        <f t="shared" si="8"/>
        <v>999734.94</v>
      </c>
      <c r="B149" s="1">
        <f t="shared" si="8"/>
        <v>999739.38</v>
      </c>
      <c r="C149" s="11" t="s">
        <v>52</v>
      </c>
      <c r="D149" s="12">
        <f>INDEX(families!$A:$A,MATCH(E149,families!$B:$B,0))</f>
        <v>3</v>
      </c>
      <c r="E149" s="1" t="str">
        <f t="shared" si="9"/>
        <v>LE</v>
      </c>
      <c r="F149" s="1">
        <f t="shared" si="10"/>
        <v>19</v>
      </c>
      <c r="G149" s="1" t="str">
        <f t="shared" si="11"/>
        <v>19.0mm LE</v>
      </c>
      <c r="H149" s="1" t="str">
        <f>_xlfn.CONCAT(TEXT(R149,"0.0"),"mm ",INDEX('Pipe Lookup'!D:D,MATCH('~01 Pipe Segmentation'!S149,'Pipe Lookup'!C:C,0))," TYPE ",Q149)</f>
        <v>19.0mm Elbow TYPE 26</v>
      </c>
      <c r="M149" s="1" t="s">
        <v>53</v>
      </c>
      <c r="N149" s="1">
        <v>999734.94</v>
      </c>
      <c r="O149" s="1">
        <v>999739.38</v>
      </c>
      <c r="P149" s="1">
        <v>4.440000000060536</v>
      </c>
      <c r="Q149" s="1">
        <v>26</v>
      </c>
      <c r="R149" s="1">
        <v>19</v>
      </c>
      <c r="S149" s="1" t="s">
        <v>56</v>
      </c>
      <c r="T149" s="1" t="s">
        <v>104</v>
      </c>
      <c r="V149" s="1" t="s">
        <v>113</v>
      </c>
      <c r="W149" s="1">
        <v>0</v>
      </c>
      <c r="X149" s="1" t="s">
        <v>58</v>
      </c>
    </row>
    <row r="150" spans="1:24" ht="15" x14ac:dyDescent="0.2">
      <c r="A150" s="1">
        <f t="shared" si="8"/>
        <v>999739.38</v>
      </c>
      <c r="B150" s="1">
        <f t="shared" si="8"/>
        <v>999763.38</v>
      </c>
      <c r="C150" s="11" t="s">
        <v>52</v>
      </c>
      <c r="D150" s="12">
        <f>INDEX(families!$A:$A,MATCH(E150,families!$B:$B,0))</f>
        <v>2</v>
      </c>
      <c r="E150" s="1" t="str">
        <f t="shared" si="9"/>
        <v>FBE</v>
      </c>
      <c r="F150" s="1">
        <f t="shared" si="10"/>
        <v>19</v>
      </c>
      <c r="G150" s="1" t="str">
        <f t="shared" si="11"/>
        <v>19.0mm FBE</v>
      </c>
      <c r="H150" s="1" t="str">
        <f>_xlfn.CONCAT(TEXT(R150,"0.0"),"mm ",INDEX('Pipe Lookup'!D:D,MATCH('~01 Pipe Segmentation'!S150,'Pipe Lookup'!C:C,0))," TYPE ",Q150)</f>
        <v>19.0mm Fusion-Bonded Epoxy TYPE 7</v>
      </c>
      <c r="M150" s="1" t="s">
        <v>53</v>
      </c>
      <c r="N150" s="1">
        <v>999739.38</v>
      </c>
      <c r="O150" s="1">
        <v>999763.38</v>
      </c>
      <c r="P150" s="1">
        <v>24</v>
      </c>
      <c r="Q150" s="1">
        <v>7</v>
      </c>
      <c r="R150" s="1">
        <v>19</v>
      </c>
      <c r="S150" s="1" t="s">
        <v>54</v>
      </c>
      <c r="T150" s="1" t="s">
        <v>104</v>
      </c>
      <c r="W150" s="1">
        <v>0</v>
      </c>
      <c r="X150" s="1" t="s">
        <v>58</v>
      </c>
    </row>
    <row r="151" spans="1:24" ht="15" x14ac:dyDescent="0.2">
      <c r="A151" s="1">
        <f t="shared" si="8"/>
        <v>999763.38</v>
      </c>
      <c r="B151" s="1">
        <f t="shared" si="8"/>
        <v>999885.83</v>
      </c>
      <c r="C151" s="11" t="s">
        <v>52</v>
      </c>
      <c r="D151" s="12">
        <f>INDEX(families!$A:$A,MATCH(E151,families!$B:$B,0))</f>
        <v>2</v>
      </c>
      <c r="E151" s="1" t="str">
        <f t="shared" si="9"/>
        <v>FBE</v>
      </c>
      <c r="F151" s="1">
        <f t="shared" si="10"/>
        <v>14.7</v>
      </c>
      <c r="G151" s="1" t="str">
        <f t="shared" si="11"/>
        <v>14.7mm FBE</v>
      </c>
      <c r="H151" s="1" t="str">
        <f>_xlfn.CONCAT(TEXT(R151,"0.0"),"mm ",INDEX('Pipe Lookup'!D:D,MATCH('~01 Pipe Segmentation'!S151,'Pipe Lookup'!C:C,0))," TYPE ",Q151)</f>
        <v>14.7mm Fusion-Bonded Epoxy TYPE 5</v>
      </c>
      <c r="M151" s="1" t="s">
        <v>53</v>
      </c>
      <c r="N151" s="1">
        <v>999763.38</v>
      </c>
      <c r="O151" s="1">
        <v>999885.83</v>
      </c>
      <c r="P151" s="1">
        <v>122.44999999995343</v>
      </c>
      <c r="Q151" s="1">
        <v>5</v>
      </c>
      <c r="R151" s="1">
        <v>14.7</v>
      </c>
      <c r="S151" s="1" t="s">
        <v>54</v>
      </c>
      <c r="T151" s="1" t="s">
        <v>104</v>
      </c>
      <c r="W151" s="1">
        <v>0</v>
      </c>
      <c r="X151" s="1" t="s">
        <v>58</v>
      </c>
    </row>
    <row r="152" spans="1:24" ht="15" x14ac:dyDescent="0.2">
      <c r="A152" s="1">
        <f t="shared" si="8"/>
        <v>999885.83</v>
      </c>
      <c r="B152" s="1">
        <f t="shared" si="8"/>
        <v>999890.35</v>
      </c>
      <c r="C152" s="11" t="s">
        <v>52</v>
      </c>
      <c r="D152" s="12">
        <f>INDEX(families!$A:$A,MATCH(E152,families!$B:$B,0))</f>
        <v>3</v>
      </c>
      <c r="E152" s="1" t="str">
        <f t="shared" si="9"/>
        <v>LE</v>
      </c>
      <c r="F152" s="1">
        <f t="shared" si="10"/>
        <v>14.7</v>
      </c>
      <c r="G152" s="1" t="str">
        <f t="shared" si="11"/>
        <v>14.7mm LE</v>
      </c>
      <c r="H152" s="1" t="str">
        <f>_xlfn.CONCAT(TEXT(R152,"0.0"),"mm ",INDEX('Pipe Lookup'!D:D,MATCH('~01 Pipe Segmentation'!S152,'Pipe Lookup'!C:C,0))," TYPE ",Q152)</f>
        <v>14.7mm Elbow TYPE 22</v>
      </c>
      <c r="M152" s="1" t="s">
        <v>53</v>
      </c>
      <c r="N152" s="1">
        <v>999885.83</v>
      </c>
      <c r="O152" s="1">
        <v>999890.35</v>
      </c>
      <c r="P152" s="1">
        <v>4.5200000000186265</v>
      </c>
      <c r="Q152" s="1">
        <v>22</v>
      </c>
      <c r="R152" s="1">
        <v>14.7</v>
      </c>
      <c r="S152" s="1" t="s">
        <v>56</v>
      </c>
      <c r="T152" s="1" t="s">
        <v>104</v>
      </c>
      <c r="V152" s="1" t="s">
        <v>114</v>
      </c>
      <c r="W152" s="1">
        <v>0</v>
      </c>
      <c r="X152" s="1" t="s">
        <v>58</v>
      </c>
    </row>
    <row r="153" spans="1:24" ht="15" x14ac:dyDescent="0.2">
      <c r="A153" s="1">
        <f t="shared" si="8"/>
        <v>999890.35</v>
      </c>
      <c r="B153" s="1">
        <f t="shared" si="8"/>
        <v>999994.89</v>
      </c>
      <c r="C153" s="11" t="s">
        <v>52</v>
      </c>
      <c r="D153" s="12">
        <f>INDEX(families!$A:$A,MATCH(E153,families!$B:$B,0))</f>
        <v>2</v>
      </c>
      <c r="E153" s="1" t="str">
        <f t="shared" si="9"/>
        <v>FBE</v>
      </c>
      <c r="F153" s="1">
        <f t="shared" si="10"/>
        <v>14.7</v>
      </c>
      <c r="G153" s="1" t="str">
        <f t="shared" si="11"/>
        <v>14.7mm FBE</v>
      </c>
      <c r="H153" s="1" t="str">
        <f>_xlfn.CONCAT(TEXT(R153,"0.0"),"mm ",INDEX('Pipe Lookup'!D:D,MATCH('~01 Pipe Segmentation'!S153,'Pipe Lookup'!C:C,0))," TYPE ",Q153)</f>
        <v>14.7mm Fusion-Bonded Epoxy TYPE 5</v>
      </c>
      <c r="M153" s="1" t="s">
        <v>53</v>
      </c>
      <c r="N153" s="1">
        <v>999890.35</v>
      </c>
      <c r="O153" s="1">
        <v>999994.89</v>
      </c>
      <c r="P153" s="1">
        <v>104.54000000003725</v>
      </c>
      <c r="Q153" s="1">
        <v>5</v>
      </c>
      <c r="R153" s="1">
        <v>14.7</v>
      </c>
      <c r="S153" s="1" t="s">
        <v>54</v>
      </c>
      <c r="T153" s="1" t="s">
        <v>104</v>
      </c>
      <c r="W153" s="1">
        <v>0</v>
      </c>
      <c r="X153" s="1" t="s">
        <v>58</v>
      </c>
    </row>
    <row r="154" spans="1:24" ht="15" x14ac:dyDescent="0.2">
      <c r="A154" s="1">
        <f t="shared" si="8"/>
        <v>999994.89</v>
      </c>
      <c r="B154" s="1">
        <f t="shared" si="8"/>
        <v>999999.81</v>
      </c>
      <c r="C154" s="11" t="s">
        <v>52</v>
      </c>
      <c r="D154" s="12">
        <f>INDEX(families!$A:$A,MATCH(E154,families!$B:$B,0))</f>
        <v>3</v>
      </c>
      <c r="E154" s="1" t="str">
        <f t="shared" si="9"/>
        <v>LE</v>
      </c>
      <c r="F154" s="1">
        <f t="shared" si="10"/>
        <v>14.7</v>
      </c>
      <c r="G154" s="1" t="str">
        <f t="shared" si="11"/>
        <v>14.7mm LE</v>
      </c>
      <c r="H154" s="1" t="str">
        <f>_xlfn.CONCAT(TEXT(R154,"0.0"),"mm ",INDEX('Pipe Lookup'!D:D,MATCH('~01 Pipe Segmentation'!S154,'Pipe Lookup'!C:C,0))," TYPE ",Q154)</f>
        <v>14.7mm Elbow TYPE 22</v>
      </c>
      <c r="M154" s="1" t="s">
        <v>53</v>
      </c>
      <c r="N154" s="1">
        <v>999994.89</v>
      </c>
      <c r="O154" s="1">
        <v>999999.81</v>
      </c>
      <c r="P154" s="1">
        <v>4.9200000000419095</v>
      </c>
      <c r="Q154" s="1">
        <v>22</v>
      </c>
      <c r="R154" s="1">
        <v>14.7</v>
      </c>
      <c r="S154" s="1" t="s">
        <v>56</v>
      </c>
      <c r="T154" s="1" t="s">
        <v>104</v>
      </c>
      <c r="V154" s="1" t="s">
        <v>115</v>
      </c>
      <c r="W154" s="1">
        <v>0</v>
      </c>
      <c r="X154" s="1" t="s">
        <v>58</v>
      </c>
    </row>
    <row r="155" spans="1:24" ht="15" x14ac:dyDescent="0.2">
      <c r="A155" s="1">
        <f t="shared" si="8"/>
        <v>999999.81</v>
      </c>
      <c r="B155" s="1">
        <f t="shared" si="8"/>
        <v>1000022.08</v>
      </c>
      <c r="C155" s="11" t="s">
        <v>52</v>
      </c>
      <c r="D155" s="12">
        <f>INDEX(families!$A:$A,MATCH(E155,families!$B:$B,0))</f>
        <v>2</v>
      </c>
      <c r="E155" s="1" t="str">
        <f t="shared" si="9"/>
        <v>FBE</v>
      </c>
      <c r="F155" s="1">
        <f t="shared" si="10"/>
        <v>14.7</v>
      </c>
      <c r="G155" s="1" t="str">
        <f t="shared" si="11"/>
        <v>14.7mm FBE</v>
      </c>
      <c r="H155" s="1" t="str">
        <f>_xlfn.CONCAT(TEXT(R155,"0.0"),"mm ",INDEX('Pipe Lookup'!D:D,MATCH('~01 Pipe Segmentation'!S155,'Pipe Lookup'!C:C,0))," TYPE ",Q155)</f>
        <v>14.7mm Fusion-Bonded Epoxy TYPE 5</v>
      </c>
      <c r="M155" s="1" t="s">
        <v>53</v>
      </c>
      <c r="N155" s="1">
        <v>999999.81</v>
      </c>
      <c r="O155" s="1">
        <v>1000022.08</v>
      </c>
      <c r="P155" s="1">
        <v>22.269999999902211</v>
      </c>
      <c r="Q155" s="1">
        <v>5</v>
      </c>
      <c r="R155" s="1">
        <v>14.7</v>
      </c>
      <c r="S155" s="1" t="s">
        <v>54</v>
      </c>
      <c r="T155" s="1" t="s">
        <v>104</v>
      </c>
      <c r="W155" s="1">
        <v>0</v>
      </c>
      <c r="X155" s="1" t="s">
        <v>58</v>
      </c>
    </row>
    <row r="156" spans="1:24" ht="15" x14ac:dyDescent="0.2">
      <c r="A156" s="1">
        <f t="shared" si="8"/>
        <v>1000022.08</v>
      </c>
      <c r="B156" s="1">
        <f t="shared" si="8"/>
        <v>1000026.84</v>
      </c>
      <c r="C156" s="11" t="s">
        <v>52</v>
      </c>
      <c r="D156" s="12">
        <f>INDEX(families!$A:$A,MATCH(E156,families!$B:$B,0))</f>
        <v>3</v>
      </c>
      <c r="E156" s="1" t="str">
        <f t="shared" si="9"/>
        <v>LE</v>
      </c>
      <c r="F156" s="1">
        <f t="shared" si="10"/>
        <v>14.7</v>
      </c>
      <c r="G156" s="1" t="str">
        <f t="shared" si="11"/>
        <v>14.7mm LE</v>
      </c>
      <c r="H156" s="1" t="str">
        <f>_xlfn.CONCAT(TEXT(R156,"0.0"),"mm ",INDEX('Pipe Lookup'!D:D,MATCH('~01 Pipe Segmentation'!S156,'Pipe Lookup'!C:C,0))," TYPE ",Q156)</f>
        <v>14.7mm Elbow TYPE 22</v>
      </c>
      <c r="M156" s="1" t="s">
        <v>53</v>
      </c>
      <c r="N156" s="1">
        <v>1000022.08</v>
      </c>
      <c r="O156" s="1">
        <v>1000026.84</v>
      </c>
      <c r="P156" s="1">
        <v>4.7600000000093132</v>
      </c>
      <c r="Q156" s="1">
        <v>22</v>
      </c>
      <c r="R156" s="1">
        <v>14.7</v>
      </c>
      <c r="S156" s="1" t="s">
        <v>56</v>
      </c>
      <c r="T156" s="1" t="s">
        <v>104</v>
      </c>
      <c r="V156" s="1" t="s">
        <v>116</v>
      </c>
      <c r="W156" s="1">
        <v>0</v>
      </c>
      <c r="X156" s="1" t="s">
        <v>58</v>
      </c>
    </row>
    <row r="157" spans="1:24" ht="15" x14ac:dyDescent="0.2">
      <c r="A157" s="1">
        <f t="shared" si="8"/>
        <v>1000026.84</v>
      </c>
      <c r="B157" s="1">
        <f t="shared" si="8"/>
        <v>1000050.77</v>
      </c>
      <c r="C157" s="11" t="s">
        <v>52</v>
      </c>
      <c r="D157" s="12">
        <f>INDEX(families!$A:$A,MATCH(E157,families!$B:$B,0))</f>
        <v>2</v>
      </c>
      <c r="E157" s="1" t="str">
        <f t="shared" si="9"/>
        <v>FBE</v>
      </c>
      <c r="F157" s="1">
        <f t="shared" si="10"/>
        <v>19</v>
      </c>
      <c r="G157" s="1" t="str">
        <f t="shared" si="11"/>
        <v>19.0mm FBE</v>
      </c>
      <c r="H157" s="1" t="str">
        <f>_xlfn.CONCAT(TEXT(R157,"0.0"),"mm ",INDEX('Pipe Lookup'!D:D,MATCH('~01 Pipe Segmentation'!S157,'Pipe Lookup'!C:C,0))," TYPE ",Q157)</f>
        <v>19.0mm Fusion-Bonded Epoxy TYPE 7</v>
      </c>
      <c r="M157" s="1" t="s">
        <v>53</v>
      </c>
      <c r="N157" s="1">
        <v>1000026.84</v>
      </c>
      <c r="O157" s="1">
        <v>1000050.77</v>
      </c>
      <c r="P157" s="1">
        <v>23.930000000051223</v>
      </c>
      <c r="Q157" s="1">
        <v>7</v>
      </c>
      <c r="R157" s="1">
        <v>19</v>
      </c>
      <c r="S157" s="1" t="s">
        <v>54</v>
      </c>
      <c r="T157" s="1" t="s">
        <v>104</v>
      </c>
      <c r="W157" s="1">
        <v>0</v>
      </c>
      <c r="X157" s="1" t="s">
        <v>58</v>
      </c>
    </row>
    <row r="158" spans="1:24" ht="15" x14ac:dyDescent="0.2">
      <c r="A158" s="1">
        <f t="shared" si="8"/>
        <v>1000050.77</v>
      </c>
      <c r="B158" s="1">
        <f t="shared" si="8"/>
        <v>1000055.77</v>
      </c>
      <c r="C158" s="11" t="s">
        <v>52</v>
      </c>
      <c r="D158" s="12">
        <f>INDEX(families!$A:$A,MATCH(E158,families!$B:$B,0))</f>
        <v>3</v>
      </c>
      <c r="E158" s="1" t="str">
        <f t="shared" si="9"/>
        <v>LE</v>
      </c>
      <c r="F158" s="1">
        <f t="shared" si="10"/>
        <v>19</v>
      </c>
      <c r="G158" s="1" t="str">
        <f t="shared" si="11"/>
        <v>19.0mm LE</v>
      </c>
      <c r="H158" s="1" t="str">
        <f>_xlfn.CONCAT(TEXT(R158,"0.0"),"mm ",INDEX('Pipe Lookup'!D:D,MATCH('~01 Pipe Segmentation'!S158,'Pipe Lookup'!C:C,0))," TYPE ",Q158)</f>
        <v>19.0mm Elbow TYPE 26</v>
      </c>
      <c r="M158" s="1" t="s">
        <v>53</v>
      </c>
      <c r="N158" s="1">
        <v>1000050.77</v>
      </c>
      <c r="O158" s="1">
        <v>1000055.77</v>
      </c>
      <c r="P158" s="1">
        <v>5</v>
      </c>
      <c r="Q158" s="1">
        <v>26</v>
      </c>
      <c r="R158" s="1">
        <v>19</v>
      </c>
      <c r="S158" s="1" t="s">
        <v>56</v>
      </c>
      <c r="T158" s="1" t="s">
        <v>104</v>
      </c>
      <c r="V158" s="1" t="s">
        <v>117</v>
      </c>
      <c r="W158" s="1">
        <v>0</v>
      </c>
      <c r="X158" s="1" t="s">
        <v>58</v>
      </c>
    </row>
    <row r="159" spans="1:24" ht="15" x14ac:dyDescent="0.2">
      <c r="A159" s="1">
        <f t="shared" si="8"/>
        <v>1000055.77</v>
      </c>
      <c r="B159" s="1">
        <f t="shared" si="8"/>
        <v>1000061.31</v>
      </c>
      <c r="C159" s="11" t="s">
        <v>52</v>
      </c>
      <c r="D159" s="12">
        <f>INDEX(families!$A:$A,MATCH(E159,families!$B:$B,0))</f>
        <v>3</v>
      </c>
      <c r="E159" s="1" t="str">
        <f t="shared" si="9"/>
        <v>LE</v>
      </c>
      <c r="F159" s="1">
        <f t="shared" si="10"/>
        <v>19</v>
      </c>
      <c r="G159" s="1" t="str">
        <f t="shared" si="11"/>
        <v>19.0mm LE</v>
      </c>
      <c r="H159" s="1" t="str">
        <f>_xlfn.CONCAT(TEXT(R159,"0.0"),"mm ",INDEX('Pipe Lookup'!D:D,MATCH('~01 Pipe Segmentation'!S159,'Pipe Lookup'!C:C,0))," TYPE ",Q159)</f>
        <v>19.0mm Elbow TYPE 26</v>
      </c>
      <c r="M159" s="1" t="s">
        <v>53</v>
      </c>
      <c r="N159" s="1">
        <v>1000055.77</v>
      </c>
      <c r="O159" s="1">
        <v>1000061.31</v>
      </c>
      <c r="P159" s="1">
        <v>5.5400000000372529</v>
      </c>
      <c r="Q159" s="1">
        <v>26</v>
      </c>
      <c r="R159" s="1">
        <v>19</v>
      </c>
      <c r="S159" s="1" t="s">
        <v>56</v>
      </c>
      <c r="T159" s="1" t="s">
        <v>104</v>
      </c>
      <c r="V159" s="1" t="s">
        <v>118</v>
      </c>
      <c r="W159" s="1">
        <v>0</v>
      </c>
      <c r="X159" s="1" t="s">
        <v>84</v>
      </c>
    </row>
    <row r="160" spans="1:24" ht="15" x14ac:dyDescent="0.2">
      <c r="A160" s="1">
        <f t="shared" si="8"/>
        <v>1000061.31</v>
      </c>
      <c r="B160" s="1">
        <f t="shared" si="8"/>
        <v>1000065.91</v>
      </c>
      <c r="C160" s="11" t="s">
        <v>52</v>
      </c>
      <c r="D160" s="12">
        <f>INDEX(families!$A:$A,MATCH(E160,families!$B:$B,0))</f>
        <v>3</v>
      </c>
      <c r="E160" s="1" t="str">
        <f t="shared" si="9"/>
        <v>LE</v>
      </c>
      <c r="F160" s="1">
        <f t="shared" si="10"/>
        <v>19</v>
      </c>
      <c r="G160" s="1" t="str">
        <f t="shared" si="11"/>
        <v>19.0mm LE</v>
      </c>
      <c r="H160" s="1" t="str">
        <f>_xlfn.CONCAT(TEXT(R160,"0.0"),"mm ",INDEX('Pipe Lookup'!D:D,MATCH('~01 Pipe Segmentation'!S160,'Pipe Lookup'!C:C,0))," TYPE ",Q160)</f>
        <v>19.0mm Elbow TYPE 26</v>
      </c>
      <c r="M160" s="1" t="s">
        <v>53</v>
      </c>
      <c r="N160" s="1">
        <v>1000061.31</v>
      </c>
      <c r="O160" s="1">
        <v>1000065.91</v>
      </c>
      <c r="P160" s="1">
        <v>4.5999999999767169</v>
      </c>
      <c r="Q160" s="1">
        <v>26</v>
      </c>
      <c r="R160" s="1">
        <v>19</v>
      </c>
      <c r="S160" s="1" t="s">
        <v>56</v>
      </c>
      <c r="T160" s="1" t="s">
        <v>104</v>
      </c>
      <c r="V160" s="1" t="s">
        <v>119</v>
      </c>
      <c r="W160" s="1">
        <v>0</v>
      </c>
      <c r="X160" s="1" t="s">
        <v>84</v>
      </c>
    </row>
    <row r="161" spans="1:24" ht="15" x14ac:dyDescent="0.2">
      <c r="A161" s="1">
        <f t="shared" si="8"/>
        <v>1000065.91</v>
      </c>
      <c r="B161" s="1">
        <f t="shared" si="8"/>
        <v>1000073.3</v>
      </c>
      <c r="C161" s="11" t="s">
        <v>52</v>
      </c>
      <c r="D161" s="12">
        <f>INDEX(families!$A:$A,MATCH(E161,families!$B:$B,0))</f>
        <v>2</v>
      </c>
      <c r="E161" s="1" t="str">
        <f t="shared" si="9"/>
        <v>FBE</v>
      </c>
      <c r="F161" s="1">
        <f t="shared" si="10"/>
        <v>19</v>
      </c>
      <c r="G161" s="1" t="str">
        <f t="shared" si="11"/>
        <v>19.0mm FBE</v>
      </c>
      <c r="H161" s="1" t="str">
        <f>_xlfn.CONCAT(TEXT(R161,"0.0"),"mm ",INDEX('Pipe Lookup'!D:D,MATCH('~01 Pipe Segmentation'!S161,'Pipe Lookup'!C:C,0))," TYPE ",Q161)</f>
        <v>19.0mm Fusion-Bonded Epoxy TYPE 7</v>
      </c>
      <c r="M161" s="1" t="s">
        <v>53</v>
      </c>
      <c r="N161" s="1">
        <v>1000065.91</v>
      </c>
      <c r="O161" s="1">
        <v>1000073.3</v>
      </c>
      <c r="P161" s="1">
        <v>7.3900000000139698</v>
      </c>
      <c r="Q161" s="1">
        <v>7</v>
      </c>
      <c r="R161" s="1">
        <v>19</v>
      </c>
      <c r="S161" s="1" t="s">
        <v>54</v>
      </c>
      <c r="T161" s="1" t="s">
        <v>104</v>
      </c>
      <c r="W161" s="1">
        <v>0</v>
      </c>
      <c r="X161" s="1" t="s">
        <v>58</v>
      </c>
    </row>
    <row r="162" spans="1:24" ht="15" x14ac:dyDescent="0.2">
      <c r="A162" s="1">
        <f t="shared" si="8"/>
        <v>1000073.3</v>
      </c>
      <c r="B162" s="1">
        <f t="shared" si="8"/>
        <v>1000078.7</v>
      </c>
      <c r="C162" s="11" t="s">
        <v>52</v>
      </c>
      <c r="D162" s="12">
        <f>INDEX(families!$A:$A,MATCH(E162,families!$B:$B,0))</f>
        <v>3</v>
      </c>
      <c r="E162" s="1" t="str">
        <f t="shared" si="9"/>
        <v>LE</v>
      </c>
      <c r="F162" s="1">
        <f t="shared" si="10"/>
        <v>19</v>
      </c>
      <c r="G162" s="1" t="str">
        <f t="shared" si="11"/>
        <v>19.0mm LE</v>
      </c>
      <c r="H162" s="1" t="str">
        <f>_xlfn.CONCAT(TEXT(R162,"0.0"),"mm ",INDEX('Pipe Lookup'!D:D,MATCH('~01 Pipe Segmentation'!S162,'Pipe Lookup'!C:C,0))," TYPE ",Q162)</f>
        <v>19.0mm Elbow TYPE 26</v>
      </c>
      <c r="M162" s="1" t="s">
        <v>53</v>
      </c>
      <c r="N162" s="1">
        <v>1000073.3</v>
      </c>
      <c r="O162" s="1">
        <v>1000078.7</v>
      </c>
      <c r="P162" s="1">
        <v>5.3999999999068677</v>
      </c>
      <c r="Q162" s="1">
        <v>26</v>
      </c>
      <c r="R162" s="1">
        <v>19</v>
      </c>
      <c r="S162" s="1" t="s">
        <v>56</v>
      </c>
      <c r="T162" s="1" t="s">
        <v>104</v>
      </c>
      <c r="V162" s="1" t="s">
        <v>120</v>
      </c>
      <c r="W162" s="1">
        <v>0</v>
      </c>
      <c r="X162" s="1" t="s">
        <v>58</v>
      </c>
    </row>
    <row r="163" spans="1:24" ht="15" x14ac:dyDescent="0.2">
      <c r="A163" s="1">
        <f t="shared" si="8"/>
        <v>1000078.7</v>
      </c>
      <c r="B163" s="1">
        <f t="shared" si="8"/>
        <v>1000103</v>
      </c>
      <c r="C163" s="11" t="s">
        <v>52</v>
      </c>
      <c r="D163" s="12">
        <f>INDEX(families!$A:$A,MATCH(E163,families!$B:$B,0))</f>
        <v>2</v>
      </c>
      <c r="E163" s="1" t="str">
        <f t="shared" si="9"/>
        <v>FBE</v>
      </c>
      <c r="F163" s="1">
        <f t="shared" si="10"/>
        <v>19</v>
      </c>
      <c r="G163" s="1" t="str">
        <f t="shared" si="11"/>
        <v>19.0mm FBE</v>
      </c>
      <c r="H163" s="1" t="str">
        <f>_xlfn.CONCAT(TEXT(R163,"0.0"),"mm ",INDEX('Pipe Lookup'!D:D,MATCH('~01 Pipe Segmentation'!S163,'Pipe Lookup'!C:C,0))," TYPE ",Q163)</f>
        <v>19.0mm Fusion-Bonded Epoxy TYPE 7</v>
      </c>
      <c r="M163" s="1" t="s">
        <v>53</v>
      </c>
      <c r="N163" s="1">
        <v>1000078.7</v>
      </c>
      <c r="O163" s="1">
        <v>1000103</v>
      </c>
      <c r="P163" s="1">
        <v>24.300000000046566</v>
      </c>
      <c r="Q163" s="1">
        <v>7</v>
      </c>
      <c r="R163" s="1">
        <v>19</v>
      </c>
      <c r="S163" s="1" t="s">
        <v>54</v>
      </c>
      <c r="T163" s="1" t="s">
        <v>104</v>
      </c>
      <c r="W163" s="1">
        <v>0</v>
      </c>
      <c r="X163" s="1" t="s">
        <v>58</v>
      </c>
    </row>
    <row r="164" spans="1:24" ht="15" x14ac:dyDescent="0.2">
      <c r="A164" s="1">
        <f t="shared" si="8"/>
        <v>1000103</v>
      </c>
      <c r="B164" s="1">
        <f t="shared" si="8"/>
        <v>1000159.32</v>
      </c>
      <c r="C164" s="11" t="s">
        <v>52</v>
      </c>
      <c r="D164" s="12">
        <f>INDEX(families!$A:$A,MATCH(E164,families!$B:$B,0))</f>
        <v>2</v>
      </c>
      <c r="E164" s="1" t="str">
        <f t="shared" si="9"/>
        <v>FBE</v>
      </c>
      <c r="F164" s="1">
        <f t="shared" si="10"/>
        <v>14.7</v>
      </c>
      <c r="G164" s="1" t="str">
        <f t="shared" si="11"/>
        <v>14.7mm FBE</v>
      </c>
      <c r="H164" s="1" t="str">
        <f>_xlfn.CONCAT(TEXT(R164,"0.0"),"mm ",INDEX('Pipe Lookup'!D:D,MATCH('~01 Pipe Segmentation'!S164,'Pipe Lookup'!C:C,0))," TYPE ",Q164)</f>
        <v>14.7mm Fusion-Bonded Epoxy TYPE 5</v>
      </c>
      <c r="M164" s="1" t="s">
        <v>53</v>
      </c>
      <c r="N164" s="1">
        <v>1000103</v>
      </c>
      <c r="O164" s="1">
        <v>1000159.32</v>
      </c>
      <c r="P164" s="1">
        <v>56.319999999948777</v>
      </c>
      <c r="Q164" s="1">
        <v>5</v>
      </c>
      <c r="R164" s="1">
        <v>14.7</v>
      </c>
      <c r="S164" s="1" t="s">
        <v>54</v>
      </c>
      <c r="T164" s="1" t="s">
        <v>104</v>
      </c>
      <c r="W164" s="1">
        <v>0</v>
      </c>
      <c r="X164" s="1" t="s">
        <v>58</v>
      </c>
    </row>
    <row r="165" spans="1:24" ht="15" x14ac:dyDescent="0.2">
      <c r="A165" s="1">
        <f t="shared" si="8"/>
        <v>1000159.32</v>
      </c>
      <c r="B165" s="1">
        <f t="shared" si="8"/>
        <v>1000183.32</v>
      </c>
      <c r="C165" s="11" t="s">
        <v>52</v>
      </c>
      <c r="D165" s="12">
        <f>INDEX(families!$A:$A,MATCH(E165,families!$B:$B,0))</f>
        <v>2</v>
      </c>
      <c r="E165" s="1" t="str">
        <f t="shared" si="9"/>
        <v>FBE</v>
      </c>
      <c r="F165" s="1">
        <f t="shared" si="10"/>
        <v>19</v>
      </c>
      <c r="G165" s="1" t="str">
        <f t="shared" si="11"/>
        <v>19.0mm FBE</v>
      </c>
      <c r="H165" s="1" t="str">
        <f>_xlfn.CONCAT(TEXT(R165,"0.0"),"mm ",INDEX('Pipe Lookup'!D:D,MATCH('~01 Pipe Segmentation'!S165,'Pipe Lookup'!C:C,0))," TYPE ",Q165)</f>
        <v>19.0mm Fusion-Bonded Epoxy TYPE 7</v>
      </c>
      <c r="M165" s="1" t="s">
        <v>53</v>
      </c>
      <c r="N165" s="1">
        <v>1000159.32</v>
      </c>
      <c r="O165" s="1">
        <v>1000183.32</v>
      </c>
      <c r="P165" s="1">
        <v>24</v>
      </c>
      <c r="Q165" s="1">
        <v>7</v>
      </c>
      <c r="R165" s="1">
        <v>19</v>
      </c>
      <c r="S165" s="1" t="s">
        <v>54</v>
      </c>
      <c r="T165" s="1" t="s">
        <v>104</v>
      </c>
      <c r="W165" s="1">
        <v>0</v>
      </c>
      <c r="X165" s="1" t="s">
        <v>58</v>
      </c>
    </row>
    <row r="166" spans="1:24" ht="15" x14ac:dyDescent="0.2">
      <c r="A166" s="1">
        <f t="shared" si="8"/>
        <v>1000183.32</v>
      </c>
      <c r="B166" s="1">
        <f t="shared" si="8"/>
        <v>1000188.23</v>
      </c>
      <c r="C166" s="11" t="s">
        <v>52</v>
      </c>
      <c r="D166" s="12">
        <f>INDEX(families!$A:$A,MATCH(E166,families!$B:$B,0))</f>
        <v>3</v>
      </c>
      <c r="E166" s="1" t="str">
        <f t="shared" si="9"/>
        <v>LE</v>
      </c>
      <c r="F166" s="1">
        <f t="shared" si="10"/>
        <v>19</v>
      </c>
      <c r="G166" s="1" t="str">
        <f t="shared" si="11"/>
        <v>19.0mm LE</v>
      </c>
      <c r="H166" s="1" t="str">
        <f>_xlfn.CONCAT(TEXT(R166,"0.0"),"mm ",INDEX('Pipe Lookup'!D:D,MATCH('~01 Pipe Segmentation'!S166,'Pipe Lookup'!C:C,0))," TYPE ",Q166)</f>
        <v>19.0mm Elbow TYPE 26</v>
      </c>
      <c r="M166" s="1" t="s">
        <v>53</v>
      </c>
      <c r="N166" s="1">
        <v>1000183.32</v>
      </c>
      <c r="O166" s="1">
        <v>1000188.23</v>
      </c>
      <c r="P166" s="1">
        <v>4.9100000000325963</v>
      </c>
      <c r="Q166" s="1">
        <v>26</v>
      </c>
      <c r="R166" s="1">
        <v>19</v>
      </c>
      <c r="S166" s="1" t="s">
        <v>56</v>
      </c>
      <c r="T166" s="1" t="s">
        <v>104</v>
      </c>
      <c r="V166" s="1" t="s">
        <v>121</v>
      </c>
      <c r="W166" s="1">
        <v>0</v>
      </c>
      <c r="X166" s="1" t="s">
        <v>58</v>
      </c>
    </row>
    <row r="167" spans="1:24" ht="15" x14ac:dyDescent="0.2">
      <c r="A167" s="1">
        <f t="shared" si="8"/>
        <v>1000188.23</v>
      </c>
      <c r="B167" s="1">
        <f t="shared" si="8"/>
        <v>1000237.49</v>
      </c>
      <c r="C167" s="11" t="s">
        <v>52</v>
      </c>
      <c r="D167" s="12">
        <f>INDEX(families!$A:$A,MATCH(E167,families!$B:$B,0))</f>
        <v>2</v>
      </c>
      <c r="E167" s="1" t="str">
        <f t="shared" si="9"/>
        <v>FBE</v>
      </c>
      <c r="F167" s="1">
        <f t="shared" si="10"/>
        <v>19</v>
      </c>
      <c r="G167" s="1" t="str">
        <f t="shared" si="11"/>
        <v>19.0mm FBE</v>
      </c>
      <c r="H167" s="1" t="str">
        <f>_xlfn.CONCAT(TEXT(R167,"0.0"),"mm ",INDEX('Pipe Lookup'!D:D,MATCH('~01 Pipe Segmentation'!S167,'Pipe Lookup'!C:C,0))," TYPE ",Q167)</f>
        <v>19.0mm Fusion-Bonded Epoxy TYPE 7</v>
      </c>
      <c r="M167" s="1" t="s">
        <v>53</v>
      </c>
      <c r="N167" s="1">
        <v>1000188.23</v>
      </c>
      <c r="O167" s="1">
        <v>1000237.49</v>
      </c>
      <c r="P167" s="1">
        <v>49.260000000009313</v>
      </c>
      <c r="Q167" s="1">
        <v>7</v>
      </c>
      <c r="R167" s="1">
        <v>19</v>
      </c>
      <c r="S167" s="1" t="s">
        <v>54</v>
      </c>
      <c r="T167" s="1" t="s">
        <v>104</v>
      </c>
      <c r="W167" s="1">
        <v>0</v>
      </c>
      <c r="X167" s="1" t="s">
        <v>58</v>
      </c>
    </row>
    <row r="168" spans="1:24" ht="15" x14ac:dyDescent="0.2">
      <c r="A168" s="1">
        <f t="shared" si="8"/>
        <v>1000237.49</v>
      </c>
      <c r="B168" s="1">
        <f t="shared" si="8"/>
        <v>1000241.85</v>
      </c>
      <c r="C168" s="11" t="s">
        <v>52</v>
      </c>
      <c r="D168" s="12">
        <f>INDEX(families!$A:$A,MATCH(E168,families!$B:$B,0))</f>
        <v>3</v>
      </c>
      <c r="E168" s="1" t="str">
        <f t="shared" si="9"/>
        <v>LE</v>
      </c>
      <c r="F168" s="1">
        <f t="shared" si="10"/>
        <v>19</v>
      </c>
      <c r="G168" s="1" t="str">
        <f t="shared" si="11"/>
        <v>19.0mm LE</v>
      </c>
      <c r="H168" s="1" t="str">
        <f>_xlfn.CONCAT(TEXT(R168,"0.0"),"mm ",INDEX('Pipe Lookup'!D:D,MATCH('~01 Pipe Segmentation'!S168,'Pipe Lookup'!C:C,0))," TYPE ",Q168)</f>
        <v>19.0mm Elbow TYPE 26</v>
      </c>
      <c r="M168" s="1" t="s">
        <v>53</v>
      </c>
      <c r="N168" s="1">
        <v>1000237.49</v>
      </c>
      <c r="O168" s="1">
        <v>1000241.85</v>
      </c>
      <c r="P168" s="1">
        <v>4.3599999999860302</v>
      </c>
      <c r="Q168" s="1">
        <v>26</v>
      </c>
      <c r="R168" s="1">
        <v>19</v>
      </c>
      <c r="S168" s="1" t="s">
        <v>56</v>
      </c>
      <c r="T168" s="1" t="s">
        <v>104</v>
      </c>
      <c r="V168" s="1" t="s">
        <v>122</v>
      </c>
      <c r="W168" s="1">
        <v>0</v>
      </c>
      <c r="X168" s="1" t="s">
        <v>58</v>
      </c>
    </row>
    <row r="169" spans="1:24" ht="15" x14ac:dyDescent="0.2">
      <c r="A169" s="1">
        <f t="shared" si="8"/>
        <v>1000241.85</v>
      </c>
      <c r="B169" s="1">
        <f t="shared" si="8"/>
        <v>1000265.85</v>
      </c>
      <c r="C169" s="11" t="s">
        <v>52</v>
      </c>
      <c r="D169" s="12">
        <f>INDEX(families!$A:$A,MATCH(E169,families!$B:$B,0))</f>
        <v>2</v>
      </c>
      <c r="E169" s="1" t="str">
        <f t="shared" si="9"/>
        <v>FBE</v>
      </c>
      <c r="F169" s="1">
        <f t="shared" si="10"/>
        <v>19</v>
      </c>
      <c r="G169" s="1" t="str">
        <f t="shared" si="11"/>
        <v>19.0mm FBE</v>
      </c>
      <c r="H169" s="1" t="str">
        <f>_xlfn.CONCAT(TEXT(R169,"0.0"),"mm ",INDEX('Pipe Lookup'!D:D,MATCH('~01 Pipe Segmentation'!S169,'Pipe Lookup'!C:C,0))," TYPE ",Q169)</f>
        <v>19.0mm Fusion-Bonded Epoxy TYPE 7</v>
      </c>
      <c r="M169" s="1" t="s">
        <v>53</v>
      </c>
      <c r="N169" s="1">
        <v>1000241.85</v>
      </c>
      <c r="O169" s="1">
        <v>1000265.85</v>
      </c>
      <c r="P169" s="1">
        <v>24</v>
      </c>
      <c r="Q169" s="1">
        <v>7</v>
      </c>
      <c r="R169" s="1">
        <v>19</v>
      </c>
      <c r="S169" s="1" t="s">
        <v>54</v>
      </c>
      <c r="T169" s="1" t="s">
        <v>104</v>
      </c>
      <c r="W169" s="1">
        <v>0</v>
      </c>
      <c r="X169" s="1" t="s">
        <v>58</v>
      </c>
    </row>
    <row r="170" spans="1:24" ht="15" x14ac:dyDescent="0.2">
      <c r="A170" s="1">
        <f t="shared" si="8"/>
        <v>1000265.85</v>
      </c>
      <c r="B170" s="1">
        <f t="shared" si="8"/>
        <v>1000316.51</v>
      </c>
      <c r="C170" s="11" t="s">
        <v>52</v>
      </c>
      <c r="D170" s="12">
        <f>INDEX(families!$A:$A,MATCH(E170,families!$B:$B,0))</f>
        <v>2</v>
      </c>
      <c r="E170" s="1" t="str">
        <f t="shared" si="9"/>
        <v>FBE</v>
      </c>
      <c r="F170" s="1">
        <f t="shared" si="10"/>
        <v>14.7</v>
      </c>
      <c r="G170" s="1" t="str">
        <f t="shared" si="11"/>
        <v>14.7mm FBE</v>
      </c>
      <c r="H170" s="1" t="str">
        <f>_xlfn.CONCAT(TEXT(R170,"0.0"),"mm ",INDEX('Pipe Lookup'!D:D,MATCH('~01 Pipe Segmentation'!S170,'Pipe Lookup'!C:C,0))," TYPE ",Q170)</f>
        <v>14.7mm Fusion-Bonded Epoxy TYPE 5</v>
      </c>
      <c r="M170" s="1" t="s">
        <v>53</v>
      </c>
      <c r="N170" s="1">
        <v>1000265.85</v>
      </c>
      <c r="O170" s="1">
        <v>1000316.51</v>
      </c>
      <c r="P170" s="1">
        <v>50.660000000032596</v>
      </c>
      <c r="Q170" s="1">
        <v>5</v>
      </c>
      <c r="R170" s="1">
        <v>14.7</v>
      </c>
      <c r="S170" s="1" t="s">
        <v>54</v>
      </c>
      <c r="T170" s="1" t="s">
        <v>104</v>
      </c>
      <c r="W170" s="1">
        <v>0</v>
      </c>
      <c r="X170" s="1" t="s">
        <v>58</v>
      </c>
    </row>
    <row r="171" spans="1:24" ht="15" x14ac:dyDescent="0.2">
      <c r="A171" s="1">
        <f t="shared" si="8"/>
        <v>1000316.51</v>
      </c>
      <c r="B171" s="1">
        <f t="shared" si="8"/>
        <v>1000340.51</v>
      </c>
      <c r="C171" s="11" t="s">
        <v>52</v>
      </c>
      <c r="D171" s="12">
        <f>INDEX(families!$A:$A,MATCH(E171,families!$B:$B,0))</f>
        <v>2</v>
      </c>
      <c r="E171" s="1" t="str">
        <f t="shared" si="9"/>
        <v>FBE</v>
      </c>
      <c r="F171" s="1">
        <f t="shared" si="10"/>
        <v>19</v>
      </c>
      <c r="G171" s="1" t="str">
        <f t="shared" si="11"/>
        <v>19.0mm FBE</v>
      </c>
      <c r="H171" s="1" t="str">
        <f>_xlfn.CONCAT(TEXT(R171,"0.0"),"mm ",INDEX('Pipe Lookup'!D:D,MATCH('~01 Pipe Segmentation'!S171,'Pipe Lookup'!C:C,0))," TYPE ",Q171)</f>
        <v>19.0mm Fusion-Bonded Epoxy TYPE 7</v>
      </c>
      <c r="M171" s="1" t="s">
        <v>53</v>
      </c>
      <c r="N171" s="1">
        <v>1000316.51</v>
      </c>
      <c r="O171" s="1">
        <v>1000340.51</v>
      </c>
      <c r="P171" s="1">
        <v>24</v>
      </c>
      <c r="Q171" s="1">
        <v>7</v>
      </c>
      <c r="R171" s="1">
        <v>19</v>
      </c>
      <c r="S171" s="1" t="s">
        <v>54</v>
      </c>
      <c r="T171" s="1" t="s">
        <v>104</v>
      </c>
      <c r="W171" s="1">
        <v>0</v>
      </c>
      <c r="X171" s="1" t="s">
        <v>58</v>
      </c>
    </row>
    <row r="172" spans="1:24" ht="15" x14ac:dyDescent="0.2">
      <c r="A172" s="1">
        <f t="shared" si="8"/>
        <v>1000340.51</v>
      </c>
      <c r="B172" s="1">
        <f t="shared" si="8"/>
        <v>1000345.5</v>
      </c>
      <c r="C172" s="11" t="s">
        <v>52</v>
      </c>
      <c r="D172" s="12">
        <f>INDEX(families!$A:$A,MATCH(E172,families!$B:$B,0))</f>
        <v>3</v>
      </c>
      <c r="E172" s="1" t="str">
        <f t="shared" si="9"/>
        <v>LE</v>
      </c>
      <c r="F172" s="1">
        <f t="shared" si="10"/>
        <v>19</v>
      </c>
      <c r="G172" s="1" t="str">
        <f t="shared" si="11"/>
        <v>19.0mm LE</v>
      </c>
      <c r="H172" s="1" t="str">
        <f>_xlfn.CONCAT(TEXT(R172,"0.0"),"mm ",INDEX('Pipe Lookup'!D:D,MATCH('~01 Pipe Segmentation'!S172,'Pipe Lookup'!C:C,0))," TYPE ",Q172)</f>
        <v>19.0mm Elbow TYPE 26</v>
      </c>
      <c r="M172" s="1" t="s">
        <v>53</v>
      </c>
      <c r="N172" s="1">
        <v>1000340.51</v>
      </c>
      <c r="O172" s="1">
        <v>1000345.5</v>
      </c>
      <c r="P172" s="1">
        <v>4.9899999999906868</v>
      </c>
      <c r="Q172" s="1">
        <v>26</v>
      </c>
      <c r="R172" s="1">
        <v>19</v>
      </c>
      <c r="S172" s="1" t="s">
        <v>56</v>
      </c>
      <c r="T172" s="1" t="s">
        <v>104</v>
      </c>
      <c r="V172" s="1" t="s">
        <v>123</v>
      </c>
      <c r="W172" s="1">
        <v>0</v>
      </c>
      <c r="X172" s="1" t="s">
        <v>58</v>
      </c>
    </row>
    <row r="173" spans="1:24" ht="15" x14ac:dyDescent="0.2">
      <c r="A173" s="1">
        <f t="shared" si="8"/>
        <v>1000345.5</v>
      </c>
      <c r="B173" s="1">
        <f t="shared" si="8"/>
        <v>1000369.5</v>
      </c>
      <c r="C173" s="11" t="s">
        <v>52</v>
      </c>
      <c r="D173" s="12">
        <f>INDEX(families!$A:$A,MATCH(E173,families!$B:$B,0))</f>
        <v>2</v>
      </c>
      <c r="E173" s="1" t="str">
        <f t="shared" si="9"/>
        <v>FBE</v>
      </c>
      <c r="F173" s="1">
        <f t="shared" si="10"/>
        <v>19</v>
      </c>
      <c r="G173" s="1" t="str">
        <f t="shared" si="11"/>
        <v>19.0mm FBE</v>
      </c>
      <c r="H173" s="1" t="str">
        <f>_xlfn.CONCAT(TEXT(R173,"0.0"),"mm ",INDEX('Pipe Lookup'!D:D,MATCH('~01 Pipe Segmentation'!S173,'Pipe Lookup'!C:C,0))," TYPE ",Q173)</f>
        <v>19.0mm Fusion-Bonded Epoxy TYPE 7</v>
      </c>
      <c r="M173" s="1" t="s">
        <v>53</v>
      </c>
      <c r="N173" s="1">
        <v>1000345.5</v>
      </c>
      <c r="O173" s="1">
        <v>1000369.5</v>
      </c>
      <c r="P173" s="1">
        <v>24</v>
      </c>
      <c r="Q173" s="1">
        <v>7</v>
      </c>
      <c r="R173" s="1">
        <v>19</v>
      </c>
      <c r="S173" s="1" t="s">
        <v>54</v>
      </c>
      <c r="T173" s="1" t="s">
        <v>104</v>
      </c>
      <c r="W173" s="1">
        <v>0</v>
      </c>
      <c r="X173" s="1" t="s">
        <v>58</v>
      </c>
    </row>
    <row r="174" spans="1:24" ht="15" x14ac:dyDescent="0.2">
      <c r="A174" s="1">
        <f t="shared" si="8"/>
        <v>1000369.5</v>
      </c>
      <c r="B174" s="1">
        <f t="shared" si="8"/>
        <v>1000821</v>
      </c>
      <c r="C174" s="11" t="s">
        <v>52</v>
      </c>
      <c r="D174" s="12">
        <f>INDEX(families!$A:$A,MATCH(E174,families!$B:$B,0))</f>
        <v>2</v>
      </c>
      <c r="E174" s="1" t="str">
        <f t="shared" si="9"/>
        <v>FBE</v>
      </c>
      <c r="F174" s="1">
        <f t="shared" si="10"/>
        <v>14.7</v>
      </c>
      <c r="G174" s="1" t="str">
        <f t="shared" si="11"/>
        <v>14.7mm FBE</v>
      </c>
      <c r="H174" s="1" t="str">
        <f>_xlfn.CONCAT(TEXT(R174,"0.0"),"mm ",INDEX('Pipe Lookup'!D:D,MATCH('~01 Pipe Segmentation'!S174,'Pipe Lookup'!C:C,0))," TYPE ",Q174)</f>
        <v>14.7mm Fusion-Bonded Epoxy TYPE 5</v>
      </c>
      <c r="M174" s="1" t="s">
        <v>53</v>
      </c>
      <c r="N174" s="1">
        <v>1000369.5</v>
      </c>
      <c r="O174" s="1">
        <v>1000821</v>
      </c>
      <c r="P174" s="1">
        <v>451.5</v>
      </c>
      <c r="Q174" s="1">
        <v>5</v>
      </c>
      <c r="R174" s="1">
        <v>14.7</v>
      </c>
      <c r="S174" s="1" t="s">
        <v>54</v>
      </c>
      <c r="T174" s="1" t="s">
        <v>104</v>
      </c>
      <c r="W174" s="1">
        <v>0</v>
      </c>
      <c r="X174" s="1" t="s">
        <v>58</v>
      </c>
    </row>
    <row r="175" spans="1:24" ht="15" x14ac:dyDescent="0.2">
      <c r="A175" s="1">
        <f t="shared" si="8"/>
        <v>1000821</v>
      </c>
      <c r="B175" s="1">
        <f t="shared" si="8"/>
        <v>1000845</v>
      </c>
      <c r="C175" s="11" t="s">
        <v>52</v>
      </c>
      <c r="D175" s="12">
        <f>INDEX(families!$A:$A,MATCH(E175,families!$B:$B,0))</f>
        <v>2</v>
      </c>
      <c r="E175" s="1" t="str">
        <f t="shared" si="9"/>
        <v>FBE</v>
      </c>
      <c r="F175" s="1">
        <f t="shared" si="10"/>
        <v>19</v>
      </c>
      <c r="G175" s="1" t="str">
        <f t="shared" si="11"/>
        <v>19.0mm FBE</v>
      </c>
      <c r="H175" s="1" t="str">
        <f>_xlfn.CONCAT(TEXT(R175,"0.0"),"mm ",INDEX('Pipe Lookup'!D:D,MATCH('~01 Pipe Segmentation'!S175,'Pipe Lookup'!C:C,0))," TYPE ",Q175)</f>
        <v>19.0mm Fusion-Bonded Epoxy TYPE 7</v>
      </c>
      <c r="M175" s="1" t="s">
        <v>53</v>
      </c>
      <c r="N175" s="1">
        <v>1000821</v>
      </c>
      <c r="O175" s="1">
        <v>1000845</v>
      </c>
      <c r="P175" s="1">
        <v>24</v>
      </c>
      <c r="Q175" s="1">
        <v>7</v>
      </c>
      <c r="R175" s="1">
        <v>19</v>
      </c>
      <c r="S175" s="1" t="s">
        <v>54</v>
      </c>
      <c r="T175" s="1" t="s">
        <v>104</v>
      </c>
      <c r="V175" s="1" t="s">
        <v>124</v>
      </c>
      <c r="W175" s="1">
        <v>0</v>
      </c>
      <c r="X175" s="1" t="s">
        <v>58</v>
      </c>
    </row>
    <row r="176" spans="1:24" ht="15" x14ac:dyDescent="0.2">
      <c r="A176" s="1">
        <f t="shared" si="8"/>
        <v>1000845</v>
      </c>
      <c r="B176" s="1">
        <f t="shared" si="8"/>
        <v>1001100</v>
      </c>
      <c r="C176" s="11" t="s">
        <v>52</v>
      </c>
      <c r="D176" s="12">
        <f>INDEX(families!$A:$A,MATCH(E176,families!$B:$B,0))</f>
        <v>2</v>
      </c>
      <c r="E176" s="1" t="str">
        <f t="shared" si="9"/>
        <v>FBE</v>
      </c>
      <c r="F176" s="1">
        <f t="shared" si="10"/>
        <v>14.7</v>
      </c>
      <c r="G176" s="1" t="str">
        <f t="shared" si="11"/>
        <v>14.7mm FBE</v>
      </c>
      <c r="H176" s="1" t="str">
        <f>_xlfn.CONCAT(TEXT(R176,"0.0"),"mm ",INDEX('Pipe Lookup'!D:D,MATCH('~01 Pipe Segmentation'!S176,'Pipe Lookup'!C:C,0))," TYPE ",Q176)</f>
        <v>14.7mm Fusion-Bonded Epoxy TYPE 5</v>
      </c>
      <c r="M176" s="1" t="s">
        <v>53</v>
      </c>
      <c r="N176" s="1">
        <v>1000845</v>
      </c>
      <c r="O176" s="1">
        <v>1001100</v>
      </c>
      <c r="P176" s="1">
        <v>255</v>
      </c>
      <c r="Q176" s="1">
        <v>5</v>
      </c>
      <c r="R176" s="1">
        <v>14.7</v>
      </c>
      <c r="S176" s="1" t="s">
        <v>54</v>
      </c>
      <c r="T176" s="1" t="s">
        <v>104</v>
      </c>
      <c r="W176" s="1">
        <v>0</v>
      </c>
      <c r="X176" s="1" t="s">
        <v>58</v>
      </c>
    </row>
    <row r="177" spans="1:24" ht="15" x14ac:dyDescent="0.2">
      <c r="A177" s="1">
        <f t="shared" si="8"/>
        <v>1001100</v>
      </c>
      <c r="B177" s="1">
        <f t="shared" si="8"/>
        <v>1001200</v>
      </c>
      <c r="C177" s="11" t="s">
        <v>52</v>
      </c>
      <c r="D177" s="12">
        <f>INDEX(families!$A:$A,MATCH(E177,families!$B:$B,0))</f>
        <v>2</v>
      </c>
      <c r="E177" s="1" t="str">
        <f t="shared" si="9"/>
        <v>FBE</v>
      </c>
      <c r="F177" s="1">
        <f t="shared" si="10"/>
        <v>14.7</v>
      </c>
      <c r="G177" s="1" t="str">
        <f t="shared" si="11"/>
        <v>14.7mm FBE</v>
      </c>
      <c r="H177" s="1" t="str">
        <f>_xlfn.CONCAT(TEXT(R177,"0.0"),"mm ",INDEX('Pipe Lookup'!D:D,MATCH('~01 Pipe Segmentation'!S177,'Pipe Lookup'!C:C,0))," TYPE ",Q177)</f>
        <v>14.7mm Fusion-Bonded Epoxy TYPE 5</v>
      </c>
      <c r="M177" s="1" t="s">
        <v>53</v>
      </c>
      <c r="N177" s="1">
        <v>1001100</v>
      </c>
      <c r="O177" s="1">
        <v>1001200</v>
      </c>
      <c r="P177" s="1">
        <v>100</v>
      </c>
      <c r="Q177" s="1">
        <v>5</v>
      </c>
      <c r="R177" s="1">
        <v>14.7</v>
      </c>
      <c r="S177" s="1" t="s">
        <v>54</v>
      </c>
      <c r="T177" s="1" t="s">
        <v>125</v>
      </c>
      <c r="W177" s="1">
        <v>0</v>
      </c>
      <c r="X177" s="1" t="s">
        <v>58</v>
      </c>
    </row>
    <row r="178" spans="1:24" ht="15" x14ac:dyDescent="0.2">
      <c r="A178" s="1">
        <f t="shared" si="8"/>
        <v>1001200</v>
      </c>
      <c r="B178" s="1">
        <f t="shared" si="8"/>
        <v>1001224</v>
      </c>
      <c r="C178" s="11" t="s">
        <v>52</v>
      </c>
      <c r="D178" s="12">
        <f>INDEX(families!$A:$A,MATCH(E178,families!$B:$B,0))</f>
        <v>2</v>
      </c>
      <c r="E178" s="1" t="str">
        <f t="shared" si="9"/>
        <v>FBE</v>
      </c>
      <c r="F178" s="1">
        <f t="shared" si="10"/>
        <v>19</v>
      </c>
      <c r="G178" s="1" t="str">
        <f t="shared" si="11"/>
        <v>19.0mm FBE</v>
      </c>
      <c r="H178" s="1" t="str">
        <f>_xlfn.CONCAT(TEXT(R178,"0.0"),"mm ",INDEX('Pipe Lookup'!D:D,MATCH('~01 Pipe Segmentation'!S178,'Pipe Lookup'!C:C,0))," TYPE ",Q178)</f>
        <v>19.0mm Fusion-Bonded Epoxy TYPE 7</v>
      </c>
      <c r="M178" s="1" t="s">
        <v>53</v>
      </c>
      <c r="N178" s="1">
        <v>1001200</v>
      </c>
      <c r="O178" s="1">
        <v>1001224</v>
      </c>
      <c r="P178" s="1">
        <v>24</v>
      </c>
      <c r="Q178" s="1">
        <v>7</v>
      </c>
      <c r="R178" s="1">
        <v>19</v>
      </c>
      <c r="S178" s="1" t="s">
        <v>54</v>
      </c>
      <c r="T178" s="1" t="s">
        <v>125</v>
      </c>
      <c r="W178" s="1">
        <v>0</v>
      </c>
    </row>
    <row r="179" spans="1:24" ht="15" x14ac:dyDescent="0.2">
      <c r="A179" s="1">
        <f t="shared" si="8"/>
        <v>1001224</v>
      </c>
      <c r="B179" s="1">
        <f t="shared" si="8"/>
        <v>1001290</v>
      </c>
      <c r="C179" s="11" t="s">
        <v>52</v>
      </c>
      <c r="D179" s="12">
        <f>INDEX(families!$A:$A,MATCH(E179,families!$B:$B,0))</f>
        <v>2</v>
      </c>
      <c r="E179" s="1" t="str">
        <f t="shared" si="9"/>
        <v>FBE</v>
      </c>
      <c r="F179" s="1">
        <f t="shared" si="10"/>
        <v>14.7</v>
      </c>
      <c r="G179" s="1" t="str">
        <f t="shared" si="11"/>
        <v>14.7mm FBE</v>
      </c>
      <c r="H179" s="1" t="str">
        <f>_xlfn.CONCAT(TEXT(R179,"0.0"),"mm ",INDEX('Pipe Lookup'!D:D,MATCH('~01 Pipe Segmentation'!S179,'Pipe Lookup'!C:C,0))," TYPE ",Q179)</f>
        <v>14.7mm Fusion-Bonded Epoxy TYPE 5</v>
      </c>
      <c r="M179" s="1" t="s">
        <v>53</v>
      </c>
      <c r="N179" s="1">
        <v>1001224</v>
      </c>
      <c r="O179" s="1">
        <v>1001290</v>
      </c>
      <c r="P179" s="1">
        <v>66</v>
      </c>
      <c r="Q179" s="1">
        <v>5</v>
      </c>
      <c r="R179" s="1">
        <v>14.7</v>
      </c>
      <c r="S179" s="1" t="s">
        <v>54</v>
      </c>
      <c r="T179" s="1" t="s">
        <v>125</v>
      </c>
      <c r="W179" s="1">
        <v>0</v>
      </c>
    </row>
    <row r="180" spans="1:24" ht="15" x14ac:dyDescent="0.2">
      <c r="A180" s="1">
        <f t="shared" si="8"/>
        <v>1001290</v>
      </c>
      <c r="B180" s="1">
        <f t="shared" si="8"/>
        <v>1001639.5</v>
      </c>
      <c r="C180" s="11" t="s">
        <v>52</v>
      </c>
      <c r="D180" s="12">
        <f>INDEX(families!$A:$A,MATCH(E180,families!$B:$B,0))</f>
        <v>2</v>
      </c>
      <c r="E180" s="1" t="str">
        <f t="shared" si="9"/>
        <v>FBE</v>
      </c>
      <c r="F180" s="1">
        <f t="shared" si="10"/>
        <v>19</v>
      </c>
      <c r="G180" s="1" t="str">
        <f t="shared" si="11"/>
        <v>19.0mm FBE</v>
      </c>
      <c r="H180" s="1" t="str">
        <f>_xlfn.CONCAT(TEXT(R180,"0.0"),"mm ",INDEX('Pipe Lookup'!D:D,MATCH('~01 Pipe Segmentation'!S180,'Pipe Lookup'!C:C,0))," TYPE ",Q180)</f>
        <v>19.0mm Fusion-Bonded Epoxy TYPE 7</v>
      </c>
      <c r="M180" s="1" t="s">
        <v>53</v>
      </c>
      <c r="N180" s="1">
        <v>1001290</v>
      </c>
      <c r="O180" s="1">
        <v>1001639.5</v>
      </c>
      <c r="P180" s="1">
        <v>349.5</v>
      </c>
      <c r="Q180" s="1">
        <v>7</v>
      </c>
      <c r="R180" s="1">
        <v>19</v>
      </c>
      <c r="S180" s="1" t="s">
        <v>54</v>
      </c>
      <c r="T180" s="1" t="s">
        <v>125</v>
      </c>
      <c r="W180" s="1">
        <v>0</v>
      </c>
      <c r="X180" s="1" t="s">
        <v>58</v>
      </c>
    </row>
    <row r="181" spans="1:24" ht="15" x14ac:dyDescent="0.2">
      <c r="A181" s="1">
        <f t="shared" si="8"/>
        <v>1001639.5</v>
      </c>
      <c r="B181" s="1">
        <f t="shared" si="8"/>
        <v>1001645</v>
      </c>
      <c r="C181" s="11" t="s">
        <v>52</v>
      </c>
      <c r="D181" s="12">
        <f>INDEX(families!$A:$A,MATCH(E181,families!$B:$B,0))</f>
        <v>3</v>
      </c>
      <c r="E181" s="1" t="str">
        <f t="shared" si="9"/>
        <v>LE</v>
      </c>
      <c r="F181" s="1">
        <f t="shared" si="10"/>
        <v>19</v>
      </c>
      <c r="G181" s="1" t="str">
        <f t="shared" si="11"/>
        <v>19.0mm LE</v>
      </c>
      <c r="H181" s="1" t="str">
        <f>_xlfn.CONCAT(TEXT(R181,"0.0"),"mm ",INDEX('Pipe Lookup'!D:D,MATCH('~01 Pipe Segmentation'!S181,'Pipe Lookup'!C:C,0))," TYPE ",Q181)</f>
        <v>19.0mm Elbow TYPE 26</v>
      </c>
      <c r="M181" s="1" t="s">
        <v>53</v>
      </c>
      <c r="N181" s="1">
        <v>1001639.5</v>
      </c>
      <c r="O181" s="1">
        <v>1001645</v>
      </c>
      <c r="P181" s="1">
        <v>5.5</v>
      </c>
      <c r="Q181" s="1">
        <v>26</v>
      </c>
      <c r="R181" s="1">
        <v>19</v>
      </c>
      <c r="S181" s="1" t="s">
        <v>56</v>
      </c>
      <c r="T181" s="1" t="s">
        <v>125</v>
      </c>
      <c r="V181" s="1" t="s">
        <v>126</v>
      </c>
      <c r="W181" s="1">
        <v>0</v>
      </c>
      <c r="X181" s="1" t="s">
        <v>58</v>
      </c>
    </row>
    <row r="182" spans="1:24" ht="15" x14ac:dyDescent="0.2">
      <c r="A182" s="1">
        <f t="shared" si="8"/>
        <v>1001645</v>
      </c>
      <c r="B182" s="1">
        <f t="shared" si="8"/>
        <v>1002232</v>
      </c>
      <c r="C182" s="11" t="s">
        <v>52</v>
      </c>
      <c r="D182" s="12">
        <f>INDEX(families!$A:$A,MATCH(E182,families!$B:$B,0))</f>
        <v>2</v>
      </c>
      <c r="E182" s="1" t="str">
        <f t="shared" si="9"/>
        <v>FBE</v>
      </c>
      <c r="F182" s="1">
        <f t="shared" si="10"/>
        <v>19</v>
      </c>
      <c r="G182" s="1" t="str">
        <f t="shared" si="11"/>
        <v>19.0mm FBE</v>
      </c>
      <c r="H182" s="1" t="str">
        <f>_xlfn.CONCAT(TEXT(R182,"0.0"),"mm ",INDEX('Pipe Lookup'!D:D,MATCH('~01 Pipe Segmentation'!S182,'Pipe Lookup'!C:C,0))," TYPE ",Q182)</f>
        <v>19.0mm Fusion-Bonded Epoxy TYPE 7</v>
      </c>
      <c r="M182" s="1" t="s">
        <v>53</v>
      </c>
      <c r="N182" s="1">
        <v>1001645</v>
      </c>
      <c r="O182" s="1">
        <v>1002232</v>
      </c>
      <c r="P182" s="1">
        <v>587</v>
      </c>
      <c r="Q182" s="1">
        <v>7</v>
      </c>
      <c r="R182" s="1">
        <v>19</v>
      </c>
      <c r="S182" s="1" t="s">
        <v>54</v>
      </c>
      <c r="T182" s="1" t="s">
        <v>125</v>
      </c>
      <c r="W182" s="1">
        <v>0</v>
      </c>
      <c r="X182" s="1" t="s">
        <v>58</v>
      </c>
    </row>
    <row r="183" spans="1:24" ht="15" x14ac:dyDescent="0.2">
      <c r="A183" s="1">
        <f t="shared" si="8"/>
        <v>1002232</v>
      </c>
      <c r="B183" s="1">
        <f t="shared" si="8"/>
        <v>1002271.49</v>
      </c>
      <c r="C183" s="11" t="s">
        <v>52</v>
      </c>
      <c r="D183" s="12">
        <f>INDEX(families!$A:$A,MATCH(E183,families!$B:$B,0))</f>
        <v>2</v>
      </c>
      <c r="E183" s="1" t="str">
        <f t="shared" si="9"/>
        <v>FBE</v>
      </c>
      <c r="F183" s="1">
        <f t="shared" si="10"/>
        <v>14.7</v>
      </c>
      <c r="G183" s="1" t="str">
        <f t="shared" si="11"/>
        <v>14.7mm FBE</v>
      </c>
      <c r="H183" s="1" t="str">
        <f>_xlfn.CONCAT(TEXT(R183,"0.0"),"mm ",INDEX('Pipe Lookup'!D:D,MATCH('~01 Pipe Segmentation'!S183,'Pipe Lookup'!C:C,0))," TYPE ",Q183)</f>
        <v>14.7mm Fusion-Bonded Epoxy TYPE 5</v>
      </c>
      <c r="M183" s="1" t="s">
        <v>53</v>
      </c>
      <c r="N183" s="1">
        <v>1002232</v>
      </c>
      <c r="O183" s="1">
        <v>1002271.49</v>
      </c>
      <c r="P183" s="1">
        <v>39.489999999990687</v>
      </c>
      <c r="Q183" s="1">
        <v>5</v>
      </c>
      <c r="R183" s="1">
        <v>14.7</v>
      </c>
      <c r="S183" s="1" t="s">
        <v>54</v>
      </c>
      <c r="T183" s="1" t="s">
        <v>125</v>
      </c>
      <c r="W183" s="1">
        <v>0</v>
      </c>
      <c r="X183" s="1" t="s">
        <v>58</v>
      </c>
    </row>
    <row r="184" spans="1:24" ht="15" x14ac:dyDescent="0.2">
      <c r="A184" s="1">
        <f t="shared" si="8"/>
        <v>1002271.49</v>
      </c>
      <c r="B184" s="1">
        <f t="shared" si="8"/>
        <v>1002295</v>
      </c>
      <c r="C184" s="11" t="s">
        <v>52</v>
      </c>
      <c r="D184" s="12">
        <f>INDEX(families!$A:$A,MATCH(E184,families!$B:$B,0))</f>
        <v>2</v>
      </c>
      <c r="E184" s="1" t="str">
        <f t="shared" si="9"/>
        <v>FBE</v>
      </c>
      <c r="F184" s="1">
        <f t="shared" si="10"/>
        <v>19</v>
      </c>
      <c r="G184" s="1" t="str">
        <f t="shared" si="11"/>
        <v>19.0mm FBE</v>
      </c>
      <c r="H184" s="1" t="str">
        <f>_xlfn.CONCAT(TEXT(R184,"0.0"),"mm ",INDEX('Pipe Lookup'!D:D,MATCH('~01 Pipe Segmentation'!S184,'Pipe Lookup'!C:C,0))," TYPE ",Q184)</f>
        <v>19.0mm Fusion-Bonded Epoxy TYPE 7</v>
      </c>
      <c r="M184" s="1" t="s">
        <v>53</v>
      </c>
      <c r="N184" s="1">
        <v>1002271.49</v>
      </c>
      <c r="O184" s="1">
        <v>1002295</v>
      </c>
      <c r="P184" s="1">
        <v>23.510000000009313</v>
      </c>
      <c r="Q184" s="1">
        <v>7</v>
      </c>
      <c r="R184" s="1">
        <v>19</v>
      </c>
      <c r="S184" s="1" t="s">
        <v>54</v>
      </c>
      <c r="T184" s="1" t="s">
        <v>125</v>
      </c>
      <c r="W184" s="1">
        <v>0</v>
      </c>
      <c r="X184" s="1" t="s">
        <v>58</v>
      </c>
    </row>
    <row r="185" spans="1:24" ht="15" x14ac:dyDescent="0.2">
      <c r="A185" s="1">
        <f t="shared" si="8"/>
        <v>1002295</v>
      </c>
      <c r="B185" s="1">
        <f t="shared" si="8"/>
        <v>1002365.9</v>
      </c>
      <c r="C185" s="11" t="s">
        <v>52</v>
      </c>
      <c r="D185" s="12">
        <f>INDEX(families!$A:$A,MATCH(E185,families!$B:$B,0))</f>
        <v>2</v>
      </c>
      <c r="E185" s="1" t="str">
        <f t="shared" si="9"/>
        <v>FBE</v>
      </c>
      <c r="F185" s="1">
        <f t="shared" si="10"/>
        <v>14.7</v>
      </c>
      <c r="G185" s="1" t="str">
        <f t="shared" si="11"/>
        <v>14.7mm FBE</v>
      </c>
      <c r="H185" s="1" t="str">
        <f>_xlfn.CONCAT(TEXT(R185,"0.0"),"mm ",INDEX('Pipe Lookup'!D:D,MATCH('~01 Pipe Segmentation'!S185,'Pipe Lookup'!C:C,0))," TYPE ",Q185)</f>
        <v>14.7mm Fusion-Bonded Epoxy TYPE 5</v>
      </c>
      <c r="M185" s="1" t="s">
        <v>53</v>
      </c>
      <c r="N185" s="1">
        <v>1002295</v>
      </c>
      <c r="O185" s="1">
        <v>1002365.9</v>
      </c>
      <c r="P185" s="1">
        <v>70.900000000023283</v>
      </c>
      <c r="Q185" s="1">
        <v>5</v>
      </c>
      <c r="R185" s="1">
        <v>14.7</v>
      </c>
      <c r="S185" s="1" t="s">
        <v>54</v>
      </c>
      <c r="T185" s="1" t="s">
        <v>125</v>
      </c>
      <c r="W185" s="1">
        <v>0</v>
      </c>
      <c r="X185" s="1" t="s">
        <v>58</v>
      </c>
    </row>
    <row r="186" spans="1:24" ht="15" x14ac:dyDescent="0.2">
      <c r="A186" s="1">
        <f t="shared" si="8"/>
        <v>1002365.9</v>
      </c>
      <c r="B186" s="1">
        <f t="shared" si="8"/>
        <v>1002389.9</v>
      </c>
      <c r="C186" s="11" t="s">
        <v>52</v>
      </c>
      <c r="D186" s="12">
        <f>INDEX(families!$A:$A,MATCH(E186,families!$B:$B,0))</f>
        <v>2</v>
      </c>
      <c r="E186" s="1" t="str">
        <f t="shared" si="9"/>
        <v>FBE</v>
      </c>
      <c r="F186" s="1">
        <f t="shared" si="10"/>
        <v>19</v>
      </c>
      <c r="G186" s="1" t="str">
        <f t="shared" si="11"/>
        <v>19.0mm FBE</v>
      </c>
      <c r="H186" s="1" t="str">
        <f>_xlfn.CONCAT(TEXT(R186,"0.0"),"mm ",INDEX('Pipe Lookup'!D:D,MATCH('~01 Pipe Segmentation'!S186,'Pipe Lookup'!C:C,0))," TYPE ",Q186)</f>
        <v>19.0mm Fusion-Bonded Epoxy TYPE 7</v>
      </c>
      <c r="M186" s="1" t="s">
        <v>53</v>
      </c>
      <c r="N186" s="1">
        <v>1002365.9</v>
      </c>
      <c r="O186" s="1">
        <v>1002389.9</v>
      </c>
      <c r="P186" s="1">
        <v>24</v>
      </c>
      <c r="Q186" s="1">
        <v>7</v>
      </c>
      <c r="R186" s="1">
        <v>19</v>
      </c>
      <c r="S186" s="1" t="s">
        <v>54</v>
      </c>
      <c r="T186" s="1" t="s">
        <v>125</v>
      </c>
      <c r="W186" s="1">
        <v>0</v>
      </c>
      <c r="X186" s="1" t="s">
        <v>58</v>
      </c>
    </row>
    <row r="187" spans="1:24" ht="15" x14ac:dyDescent="0.2">
      <c r="A187" s="1">
        <f t="shared" si="8"/>
        <v>1002389.9</v>
      </c>
      <c r="B187" s="1">
        <f t="shared" si="8"/>
        <v>1002395</v>
      </c>
      <c r="C187" s="11" t="s">
        <v>52</v>
      </c>
      <c r="D187" s="12">
        <f>INDEX(families!$A:$A,MATCH(E187,families!$B:$B,0))</f>
        <v>3</v>
      </c>
      <c r="E187" s="1" t="str">
        <f t="shared" si="9"/>
        <v>LE</v>
      </c>
      <c r="F187" s="1">
        <f t="shared" si="10"/>
        <v>19</v>
      </c>
      <c r="G187" s="1" t="str">
        <f t="shared" si="11"/>
        <v>19.0mm LE</v>
      </c>
      <c r="H187" s="1" t="str">
        <f>_xlfn.CONCAT(TEXT(R187,"0.0"),"mm ",INDEX('Pipe Lookup'!D:D,MATCH('~01 Pipe Segmentation'!S187,'Pipe Lookup'!C:C,0))," TYPE ",Q187)</f>
        <v>19.0mm Elbow TYPE 26</v>
      </c>
      <c r="M187" s="1" t="s">
        <v>53</v>
      </c>
      <c r="N187" s="1">
        <v>1002389.9</v>
      </c>
      <c r="O187" s="1">
        <v>1002395</v>
      </c>
      <c r="P187" s="1">
        <v>5.0999999999767169</v>
      </c>
      <c r="Q187" s="1">
        <v>26</v>
      </c>
      <c r="R187" s="1">
        <v>19</v>
      </c>
      <c r="S187" s="1" t="s">
        <v>56</v>
      </c>
      <c r="T187" s="1" t="s">
        <v>125</v>
      </c>
      <c r="V187" s="1" t="s">
        <v>127</v>
      </c>
      <c r="W187" s="1">
        <v>0</v>
      </c>
      <c r="X187" s="1" t="s">
        <v>58</v>
      </c>
    </row>
    <row r="188" spans="1:24" ht="15" x14ac:dyDescent="0.2">
      <c r="A188" s="1">
        <f t="shared" si="8"/>
        <v>1002395</v>
      </c>
      <c r="B188" s="1">
        <f t="shared" si="8"/>
        <v>1002419</v>
      </c>
      <c r="C188" s="11" t="s">
        <v>52</v>
      </c>
      <c r="D188" s="12">
        <f>INDEX(families!$A:$A,MATCH(E188,families!$B:$B,0))</f>
        <v>2</v>
      </c>
      <c r="E188" s="1" t="str">
        <f t="shared" si="9"/>
        <v>FBE</v>
      </c>
      <c r="F188" s="1">
        <f t="shared" si="10"/>
        <v>19</v>
      </c>
      <c r="G188" s="1" t="str">
        <f t="shared" si="11"/>
        <v>19.0mm FBE</v>
      </c>
      <c r="H188" s="1" t="str">
        <f>_xlfn.CONCAT(TEXT(R188,"0.0"),"mm ",INDEX('Pipe Lookup'!D:D,MATCH('~01 Pipe Segmentation'!S188,'Pipe Lookup'!C:C,0))," TYPE ",Q188)</f>
        <v>19.0mm Fusion-Bonded Epoxy TYPE 7</v>
      </c>
      <c r="M188" s="1" t="s">
        <v>53</v>
      </c>
      <c r="N188" s="1">
        <v>1002395</v>
      </c>
      <c r="O188" s="1">
        <v>1002419</v>
      </c>
      <c r="P188" s="1">
        <v>24</v>
      </c>
      <c r="Q188" s="1">
        <v>7</v>
      </c>
      <c r="R188" s="1">
        <v>19</v>
      </c>
      <c r="S188" s="1" t="s">
        <v>54</v>
      </c>
      <c r="T188" s="1" t="s">
        <v>125</v>
      </c>
      <c r="W188" s="1">
        <v>0</v>
      </c>
      <c r="X188" s="1" t="s">
        <v>58</v>
      </c>
    </row>
    <row r="189" spans="1:24" ht="15" x14ac:dyDescent="0.2">
      <c r="A189" s="1">
        <f t="shared" si="8"/>
        <v>1002419</v>
      </c>
      <c r="B189" s="1">
        <f t="shared" si="8"/>
        <v>1003100</v>
      </c>
      <c r="C189" s="11" t="s">
        <v>52</v>
      </c>
      <c r="D189" s="12">
        <f>INDEX(families!$A:$A,MATCH(E189,families!$B:$B,0))</f>
        <v>2</v>
      </c>
      <c r="E189" s="1" t="str">
        <f t="shared" si="9"/>
        <v>FBE</v>
      </c>
      <c r="F189" s="1">
        <f t="shared" si="10"/>
        <v>14.7</v>
      </c>
      <c r="G189" s="1" t="str">
        <f t="shared" si="11"/>
        <v>14.7mm FBE</v>
      </c>
      <c r="H189" s="1" t="str">
        <f>_xlfn.CONCAT(TEXT(R189,"0.0"),"mm ",INDEX('Pipe Lookup'!D:D,MATCH('~01 Pipe Segmentation'!S189,'Pipe Lookup'!C:C,0))," TYPE ",Q189)</f>
        <v>14.7mm Fusion-Bonded Epoxy TYPE 5</v>
      </c>
      <c r="M189" s="1" t="s">
        <v>53</v>
      </c>
      <c r="N189" s="1">
        <v>1002419</v>
      </c>
      <c r="O189" s="1">
        <v>1003100</v>
      </c>
      <c r="P189" s="1">
        <v>681</v>
      </c>
      <c r="Q189" s="1">
        <v>5</v>
      </c>
      <c r="R189" s="1">
        <v>14.7</v>
      </c>
      <c r="S189" s="1" t="s">
        <v>54</v>
      </c>
      <c r="T189" s="1" t="s">
        <v>125</v>
      </c>
      <c r="W189" s="1">
        <v>0</v>
      </c>
      <c r="X189" s="1" t="s">
        <v>58</v>
      </c>
    </row>
    <row r="190" spans="1:24" ht="15" x14ac:dyDescent="0.2">
      <c r="A190" s="1">
        <f t="shared" si="8"/>
        <v>1003100</v>
      </c>
      <c r="B190" s="1">
        <f t="shared" si="8"/>
        <v>1003617.47</v>
      </c>
      <c r="C190" s="11" t="s">
        <v>52</v>
      </c>
      <c r="D190" s="12">
        <f>INDEX(families!$A:$A,MATCH(E190,families!$B:$B,0))</f>
        <v>2</v>
      </c>
      <c r="E190" s="1" t="str">
        <f t="shared" si="9"/>
        <v>FBE</v>
      </c>
      <c r="F190" s="1">
        <f t="shared" si="10"/>
        <v>14.7</v>
      </c>
      <c r="G190" s="1" t="str">
        <f t="shared" si="11"/>
        <v>14.7mm FBE</v>
      </c>
      <c r="H190" s="1" t="str">
        <f>_xlfn.CONCAT(TEXT(R190,"0.0"),"mm ",INDEX('Pipe Lookup'!D:D,MATCH('~01 Pipe Segmentation'!S190,'Pipe Lookup'!C:C,0))," TYPE ",Q190)</f>
        <v>14.7mm Fusion-Bonded Epoxy TYPE 5</v>
      </c>
      <c r="M190" s="1" t="s">
        <v>53</v>
      </c>
      <c r="N190" s="1">
        <v>1003100</v>
      </c>
      <c r="O190" s="1">
        <v>1003617.47</v>
      </c>
      <c r="P190" s="1">
        <v>517.46999999997206</v>
      </c>
      <c r="Q190" s="1">
        <v>5</v>
      </c>
      <c r="R190" s="1">
        <v>14.7</v>
      </c>
      <c r="S190" s="1" t="s">
        <v>54</v>
      </c>
      <c r="T190" s="1" t="s">
        <v>128</v>
      </c>
      <c r="W190" s="1">
        <v>0</v>
      </c>
      <c r="X190" s="1" t="s">
        <v>58</v>
      </c>
    </row>
    <row r="191" spans="1:24" ht="15" x14ac:dyDescent="0.2">
      <c r="A191" s="1">
        <f t="shared" si="8"/>
        <v>1003617.47</v>
      </c>
      <c r="B191" s="1">
        <f t="shared" si="8"/>
        <v>1003641.47</v>
      </c>
      <c r="C191" s="11" t="s">
        <v>52</v>
      </c>
      <c r="D191" s="12">
        <f>INDEX(families!$A:$A,MATCH(E191,families!$B:$B,0))</f>
        <v>2</v>
      </c>
      <c r="E191" s="1" t="str">
        <f t="shared" si="9"/>
        <v>FBE</v>
      </c>
      <c r="F191" s="1">
        <f t="shared" si="10"/>
        <v>19</v>
      </c>
      <c r="G191" s="1" t="str">
        <f t="shared" si="11"/>
        <v>19.0mm FBE</v>
      </c>
      <c r="H191" s="1" t="str">
        <f>_xlfn.CONCAT(TEXT(R191,"0.0"),"mm ",INDEX('Pipe Lookup'!D:D,MATCH('~01 Pipe Segmentation'!S191,'Pipe Lookup'!C:C,0))," TYPE ",Q191)</f>
        <v>19.0mm Fusion-Bonded Epoxy TYPE 7</v>
      </c>
      <c r="M191" s="1" t="s">
        <v>53</v>
      </c>
      <c r="N191" s="1">
        <v>1003617.47</v>
      </c>
      <c r="O191" s="1">
        <v>1003641.47</v>
      </c>
      <c r="P191" s="1">
        <v>24</v>
      </c>
      <c r="Q191" s="1">
        <v>7</v>
      </c>
      <c r="R191" s="1">
        <v>19</v>
      </c>
      <c r="S191" s="1" t="s">
        <v>54</v>
      </c>
      <c r="T191" s="1" t="s">
        <v>128</v>
      </c>
      <c r="W191" s="1">
        <v>0</v>
      </c>
      <c r="X191" s="1" t="s">
        <v>58</v>
      </c>
    </row>
    <row r="192" spans="1:24" ht="15" x14ac:dyDescent="0.2">
      <c r="A192" s="1">
        <f t="shared" si="8"/>
        <v>1003641.47</v>
      </c>
      <c r="B192" s="1">
        <f t="shared" si="8"/>
        <v>1003646.39</v>
      </c>
      <c r="C192" s="11" t="s">
        <v>52</v>
      </c>
      <c r="D192" s="12">
        <f>INDEX(families!$A:$A,MATCH(E192,families!$B:$B,0))</f>
        <v>3</v>
      </c>
      <c r="E192" s="1" t="str">
        <f t="shared" si="9"/>
        <v>LE</v>
      </c>
      <c r="F192" s="1">
        <f t="shared" si="10"/>
        <v>19</v>
      </c>
      <c r="G192" s="1" t="str">
        <f t="shared" si="11"/>
        <v>19.0mm LE</v>
      </c>
      <c r="H192" s="1" t="str">
        <f>_xlfn.CONCAT(TEXT(R192,"0.0"),"mm ",INDEX('Pipe Lookup'!D:D,MATCH('~01 Pipe Segmentation'!S192,'Pipe Lookup'!C:C,0))," TYPE ",Q192)</f>
        <v>19.0mm Elbow TYPE 26</v>
      </c>
      <c r="M192" s="1" t="s">
        <v>53</v>
      </c>
      <c r="N192" s="1">
        <v>1003641.47</v>
      </c>
      <c r="O192" s="1">
        <v>1003646.39</v>
      </c>
      <c r="P192" s="1">
        <v>4.9200000000419095</v>
      </c>
      <c r="Q192" s="1">
        <v>26</v>
      </c>
      <c r="R192" s="1">
        <v>19</v>
      </c>
      <c r="S192" s="1" t="s">
        <v>56</v>
      </c>
      <c r="T192" s="1" t="s">
        <v>128</v>
      </c>
      <c r="V192" s="1" t="s">
        <v>129</v>
      </c>
      <c r="W192" s="1">
        <v>0</v>
      </c>
      <c r="X192" s="1" t="s">
        <v>58</v>
      </c>
    </row>
    <row r="193" spans="1:24" ht="15" x14ac:dyDescent="0.2">
      <c r="A193" s="1">
        <f t="shared" si="8"/>
        <v>1003646.39</v>
      </c>
      <c r="B193" s="1">
        <f t="shared" si="8"/>
        <v>1003681.34</v>
      </c>
      <c r="C193" s="11" t="s">
        <v>52</v>
      </c>
      <c r="D193" s="12">
        <f>INDEX(families!$A:$A,MATCH(E193,families!$B:$B,0))</f>
        <v>2</v>
      </c>
      <c r="E193" s="1" t="str">
        <f t="shared" si="9"/>
        <v>FBE</v>
      </c>
      <c r="F193" s="1">
        <f t="shared" si="10"/>
        <v>19</v>
      </c>
      <c r="G193" s="1" t="str">
        <f t="shared" si="11"/>
        <v>19.0mm FBE</v>
      </c>
      <c r="H193" s="1" t="str">
        <f>_xlfn.CONCAT(TEXT(R193,"0.0"),"mm ",INDEX('Pipe Lookup'!D:D,MATCH('~01 Pipe Segmentation'!S193,'Pipe Lookup'!C:C,0))," TYPE ",Q193)</f>
        <v>19.0mm Fusion-Bonded Epoxy TYPE 7</v>
      </c>
      <c r="M193" s="1" t="s">
        <v>53</v>
      </c>
      <c r="N193" s="1">
        <v>1003646.39</v>
      </c>
      <c r="O193" s="1">
        <v>1003681.34</v>
      </c>
      <c r="P193" s="1">
        <v>34.949999999953434</v>
      </c>
      <c r="Q193" s="1">
        <v>7</v>
      </c>
      <c r="R193" s="1">
        <v>19</v>
      </c>
      <c r="S193" s="1" t="s">
        <v>54</v>
      </c>
      <c r="T193" s="1" t="s">
        <v>128</v>
      </c>
      <c r="W193" s="1">
        <v>0</v>
      </c>
      <c r="X193" s="1" t="s">
        <v>58</v>
      </c>
    </row>
    <row r="194" spans="1:24" ht="15" x14ac:dyDescent="0.2">
      <c r="A194" s="1">
        <f t="shared" ref="A194:B257" si="12">IF(OR(AND(ISNUMBER(N194),N194&gt;0),ISNUMBER(SEARCH("+",N194))),IF(NOT(ISNUMBER(N194)),1000*LEFT(N194,SEARCH("+",N194)-1)+MID(N194,SEARCH("+",N194)+1,3)+RIGHT(N194,3),N194),"")</f>
        <v>1003681.34</v>
      </c>
      <c r="B194" s="1">
        <f t="shared" si="12"/>
        <v>1003685.61</v>
      </c>
      <c r="C194" s="11" t="s">
        <v>52</v>
      </c>
      <c r="D194" s="12">
        <f>INDEX(families!$A:$A,MATCH(E194,families!$B:$B,0))</f>
        <v>3</v>
      </c>
      <c r="E194" s="1" t="str">
        <f t="shared" si="9"/>
        <v>LE</v>
      </c>
      <c r="F194" s="1">
        <f t="shared" si="10"/>
        <v>19</v>
      </c>
      <c r="G194" s="1" t="str">
        <f t="shared" si="11"/>
        <v>19.0mm LE</v>
      </c>
      <c r="H194" s="1" t="str">
        <f>_xlfn.CONCAT(TEXT(R194,"0.0"),"mm ",INDEX('Pipe Lookup'!D:D,MATCH('~01 Pipe Segmentation'!S194,'Pipe Lookup'!C:C,0))," TYPE ",Q194)</f>
        <v>19.0mm Elbow TYPE 26</v>
      </c>
      <c r="M194" s="1" t="s">
        <v>53</v>
      </c>
      <c r="N194" s="1">
        <v>1003681.34</v>
      </c>
      <c r="O194" s="1">
        <v>1003685.61</v>
      </c>
      <c r="P194" s="1">
        <v>4.2700000000186265</v>
      </c>
      <c r="Q194" s="1">
        <v>26</v>
      </c>
      <c r="R194" s="1">
        <v>19</v>
      </c>
      <c r="S194" s="1" t="s">
        <v>56</v>
      </c>
      <c r="T194" s="1" t="s">
        <v>128</v>
      </c>
      <c r="V194" s="1" t="s">
        <v>130</v>
      </c>
      <c r="W194" s="1">
        <v>0</v>
      </c>
      <c r="X194" s="1" t="s">
        <v>58</v>
      </c>
    </row>
    <row r="195" spans="1:24" ht="15" x14ac:dyDescent="0.2">
      <c r="A195" s="1">
        <f t="shared" si="12"/>
        <v>1003685.61</v>
      </c>
      <c r="B195" s="1">
        <f t="shared" si="12"/>
        <v>1003709.61</v>
      </c>
      <c r="C195" s="11" t="s">
        <v>52</v>
      </c>
      <c r="D195" s="12">
        <f>INDEX(families!$A:$A,MATCH(E195,families!$B:$B,0))</f>
        <v>2</v>
      </c>
      <c r="E195" s="1" t="str">
        <f t="shared" ref="E195:E258" si="13">TRIM(LEFT(S195,3))</f>
        <v>FBE</v>
      </c>
      <c r="F195" s="1">
        <f t="shared" ref="F195:F258" si="14">R195</f>
        <v>19</v>
      </c>
      <c r="G195" s="1" t="str">
        <f t="shared" ref="G195:G258" si="15">_xlfn.CONCAT(TEXT(R195,"0.0"),"mm ",S195)</f>
        <v>19.0mm FBE</v>
      </c>
      <c r="H195" s="1" t="str">
        <f>_xlfn.CONCAT(TEXT(R195,"0.0"),"mm ",INDEX('Pipe Lookup'!D:D,MATCH('~01 Pipe Segmentation'!S195,'Pipe Lookup'!C:C,0))," TYPE ",Q195)</f>
        <v>19.0mm Fusion-Bonded Epoxy TYPE 7</v>
      </c>
      <c r="M195" s="1" t="s">
        <v>53</v>
      </c>
      <c r="N195" s="1">
        <v>1003685.61</v>
      </c>
      <c r="O195" s="1">
        <v>1003709.61</v>
      </c>
      <c r="P195" s="1">
        <v>24</v>
      </c>
      <c r="Q195" s="1">
        <v>7</v>
      </c>
      <c r="R195" s="1">
        <v>19</v>
      </c>
      <c r="S195" s="1" t="s">
        <v>54</v>
      </c>
      <c r="T195" s="1" t="s">
        <v>128</v>
      </c>
      <c r="W195" s="1">
        <v>0</v>
      </c>
      <c r="X195" s="1" t="s">
        <v>58</v>
      </c>
    </row>
    <row r="196" spans="1:24" ht="15" x14ac:dyDescent="0.2">
      <c r="A196" s="1">
        <f t="shared" si="12"/>
        <v>1003709.61</v>
      </c>
      <c r="B196" s="1">
        <f t="shared" si="12"/>
        <v>1003995.61</v>
      </c>
      <c r="C196" s="11" t="s">
        <v>52</v>
      </c>
      <c r="D196" s="12">
        <f>INDEX(families!$A:$A,MATCH(E196,families!$B:$B,0))</f>
        <v>2</v>
      </c>
      <c r="E196" s="1" t="str">
        <f t="shared" si="13"/>
        <v>FBE</v>
      </c>
      <c r="F196" s="1">
        <f t="shared" si="14"/>
        <v>14.7</v>
      </c>
      <c r="G196" s="1" t="str">
        <f t="shared" si="15"/>
        <v>14.7mm FBE</v>
      </c>
      <c r="H196" s="1" t="str">
        <f>_xlfn.CONCAT(TEXT(R196,"0.0"),"mm ",INDEX('Pipe Lookup'!D:D,MATCH('~01 Pipe Segmentation'!S196,'Pipe Lookup'!C:C,0))," TYPE ",Q196)</f>
        <v>14.7mm Fusion-Bonded Epoxy TYPE 5</v>
      </c>
      <c r="M196" s="1" t="s">
        <v>53</v>
      </c>
      <c r="N196" s="1">
        <v>1003709.61</v>
      </c>
      <c r="O196" s="1">
        <v>1003995.61</v>
      </c>
      <c r="P196" s="1">
        <v>286</v>
      </c>
      <c r="Q196" s="1">
        <v>5</v>
      </c>
      <c r="R196" s="1">
        <v>14.7</v>
      </c>
      <c r="S196" s="1" t="s">
        <v>54</v>
      </c>
      <c r="T196" s="1" t="s">
        <v>128</v>
      </c>
      <c r="W196" s="1">
        <v>0</v>
      </c>
      <c r="X196" s="1" t="s">
        <v>58</v>
      </c>
    </row>
    <row r="197" spans="1:24" ht="15" x14ac:dyDescent="0.2">
      <c r="A197" s="1">
        <f t="shared" si="12"/>
        <v>1003995.61</v>
      </c>
      <c r="B197" s="1">
        <f t="shared" si="12"/>
        <v>1004019.62</v>
      </c>
      <c r="C197" s="11" t="s">
        <v>52</v>
      </c>
      <c r="D197" s="12">
        <f>INDEX(families!$A:$A,MATCH(E197,families!$B:$B,0))</f>
        <v>2</v>
      </c>
      <c r="E197" s="1" t="str">
        <f t="shared" si="13"/>
        <v>FBE</v>
      </c>
      <c r="F197" s="1">
        <f t="shared" si="14"/>
        <v>19</v>
      </c>
      <c r="G197" s="1" t="str">
        <f t="shared" si="15"/>
        <v>19.0mm FBE</v>
      </c>
      <c r="H197" s="1" t="str">
        <f>_xlfn.CONCAT(TEXT(R197,"0.0"),"mm ",INDEX('Pipe Lookup'!D:D,MATCH('~01 Pipe Segmentation'!S197,'Pipe Lookup'!C:C,0))," TYPE ",Q197)</f>
        <v>19.0mm Fusion-Bonded Epoxy TYPE 7</v>
      </c>
      <c r="M197" s="1" t="s">
        <v>53</v>
      </c>
      <c r="N197" s="1">
        <v>1003995.61</v>
      </c>
      <c r="O197" s="1">
        <v>1004019.62</v>
      </c>
      <c r="P197" s="1">
        <v>24.010000000009313</v>
      </c>
      <c r="Q197" s="1">
        <v>7</v>
      </c>
      <c r="R197" s="1">
        <v>19</v>
      </c>
      <c r="S197" s="1" t="s">
        <v>54</v>
      </c>
      <c r="T197" s="1" t="s">
        <v>128</v>
      </c>
      <c r="W197" s="1">
        <v>0</v>
      </c>
      <c r="X197" s="1" t="s">
        <v>58</v>
      </c>
    </row>
    <row r="198" spans="1:24" ht="15" x14ac:dyDescent="0.2">
      <c r="A198" s="1">
        <f t="shared" si="12"/>
        <v>1004019.62</v>
      </c>
      <c r="B198" s="1">
        <f t="shared" si="12"/>
        <v>1004023.81</v>
      </c>
      <c r="C198" s="11" t="s">
        <v>52</v>
      </c>
      <c r="D198" s="12">
        <f>INDEX(families!$A:$A,MATCH(E198,families!$B:$B,0))</f>
        <v>3</v>
      </c>
      <c r="E198" s="1" t="str">
        <f t="shared" si="13"/>
        <v>LE</v>
      </c>
      <c r="F198" s="1">
        <f t="shared" si="14"/>
        <v>19</v>
      </c>
      <c r="G198" s="1" t="str">
        <f t="shared" si="15"/>
        <v>19.0mm LE</v>
      </c>
      <c r="H198" s="1" t="str">
        <f>_xlfn.CONCAT(TEXT(R198,"0.0"),"mm ",INDEX('Pipe Lookup'!D:D,MATCH('~01 Pipe Segmentation'!S198,'Pipe Lookup'!C:C,0))," TYPE ",Q198)</f>
        <v>19.0mm Elbow TYPE 26</v>
      </c>
      <c r="M198" s="1" t="s">
        <v>53</v>
      </c>
      <c r="N198" s="1">
        <v>1004019.62</v>
      </c>
      <c r="O198" s="1">
        <v>1004023.81</v>
      </c>
      <c r="P198" s="1">
        <v>4.190000000060536</v>
      </c>
      <c r="Q198" s="1">
        <v>26</v>
      </c>
      <c r="R198" s="1">
        <v>19</v>
      </c>
      <c r="S198" s="1" t="s">
        <v>56</v>
      </c>
      <c r="T198" s="1" t="s">
        <v>128</v>
      </c>
      <c r="V198" s="1" t="s">
        <v>131</v>
      </c>
      <c r="W198" s="1">
        <v>0</v>
      </c>
      <c r="X198" s="1" t="s">
        <v>58</v>
      </c>
    </row>
    <row r="199" spans="1:24" ht="15" x14ac:dyDescent="0.2">
      <c r="A199" s="1">
        <f t="shared" si="12"/>
        <v>1004023.81</v>
      </c>
      <c r="B199" s="1">
        <f t="shared" si="12"/>
        <v>1004047.81</v>
      </c>
      <c r="C199" s="11" t="s">
        <v>52</v>
      </c>
      <c r="D199" s="12">
        <f>INDEX(families!$A:$A,MATCH(E199,families!$B:$B,0))</f>
        <v>2</v>
      </c>
      <c r="E199" s="1" t="str">
        <f t="shared" si="13"/>
        <v>FBE</v>
      </c>
      <c r="F199" s="1">
        <f t="shared" si="14"/>
        <v>19</v>
      </c>
      <c r="G199" s="1" t="str">
        <f t="shared" si="15"/>
        <v>19.0mm FBE</v>
      </c>
      <c r="H199" s="1" t="str">
        <f>_xlfn.CONCAT(TEXT(R199,"0.0"),"mm ",INDEX('Pipe Lookup'!D:D,MATCH('~01 Pipe Segmentation'!S199,'Pipe Lookup'!C:C,0))," TYPE ",Q199)</f>
        <v>19.0mm Fusion-Bonded Epoxy TYPE 7</v>
      </c>
      <c r="M199" s="1" t="s">
        <v>53</v>
      </c>
      <c r="N199" s="1">
        <v>1004023.81</v>
      </c>
      <c r="O199" s="1">
        <v>1004047.81</v>
      </c>
      <c r="P199" s="1">
        <v>24</v>
      </c>
      <c r="Q199" s="1">
        <v>7</v>
      </c>
      <c r="R199" s="1">
        <v>19</v>
      </c>
      <c r="S199" s="1" t="s">
        <v>54</v>
      </c>
      <c r="T199" s="1" t="s">
        <v>128</v>
      </c>
      <c r="W199" s="1">
        <v>0</v>
      </c>
      <c r="X199" s="1" t="s">
        <v>58</v>
      </c>
    </row>
    <row r="200" spans="1:24" ht="15" x14ac:dyDescent="0.2">
      <c r="A200" s="1">
        <f t="shared" si="12"/>
        <v>1004047.81</v>
      </c>
      <c r="B200" s="1">
        <f t="shared" si="12"/>
        <v>1004116.77</v>
      </c>
      <c r="C200" s="11" t="s">
        <v>52</v>
      </c>
      <c r="D200" s="12">
        <f>INDEX(families!$A:$A,MATCH(E200,families!$B:$B,0))</f>
        <v>2</v>
      </c>
      <c r="E200" s="1" t="str">
        <f t="shared" si="13"/>
        <v>FBE</v>
      </c>
      <c r="F200" s="1">
        <f t="shared" si="14"/>
        <v>14.7</v>
      </c>
      <c r="G200" s="1" t="str">
        <f t="shared" si="15"/>
        <v>14.7mm FBE</v>
      </c>
      <c r="H200" s="1" t="str">
        <f>_xlfn.CONCAT(TEXT(R200,"0.0"),"mm ",INDEX('Pipe Lookup'!D:D,MATCH('~01 Pipe Segmentation'!S200,'Pipe Lookup'!C:C,0))," TYPE ",Q200)</f>
        <v>14.7mm Fusion-Bonded Epoxy TYPE 5</v>
      </c>
      <c r="M200" s="1" t="s">
        <v>53</v>
      </c>
      <c r="N200" s="1">
        <v>1004047.81</v>
      </c>
      <c r="O200" s="1">
        <v>1004116.77</v>
      </c>
      <c r="P200" s="1">
        <v>68.959999999962747</v>
      </c>
      <c r="Q200" s="1">
        <v>5</v>
      </c>
      <c r="R200" s="1">
        <v>14.7</v>
      </c>
      <c r="S200" s="1" t="s">
        <v>54</v>
      </c>
      <c r="T200" s="1" t="s">
        <v>128</v>
      </c>
      <c r="W200" s="1">
        <v>0</v>
      </c>
      <c r="X200" s="1" t="s">
        <v>58</v>
      </c>
    </row>
    <row r="201" spans="1:24" ht="15" x14ac:dyDescent="0.2">
      <c r="A201" s="1">
        <f t="shared" si="12"/>
        <v>1004116.77</v>
      </c>
      <c r="B201" s="1">
        <f t="shared" si="12"/>
        <v>1004140.77</v>
      </c>
      <c r="C201" s="11" t="s">
        <v>52</v>
      </c>
      <c r="D201" s="12">
        <f>INDEX(families!$A:$A,MATCH(E201,families!$B:$B,0))</f>
        <v>2</v>
      </c>
      <c r="E201" s="1" t="str">
        <f t="shared" si="13"/>
        <v>FBE</v>
      </c>
      <c r="F201" s="1">
        <f t="shared" si="14"/>
        <v>19</v>
      </c>
      <c r="G201" s="1" t="str">
        <f t="shared" si="15"/>
        <v>19.0mm FBE</v>
      </c>
      <c r="H201" s="1" t="str">
        <f>_xlfn.CONCAT(TEXT(R201,"0.0"),"mm ",INDEX('Pipe Lookup'!D:D,MATCH('~01 Pipe Segmentation'!S201,'Pipe Lookup'!C:C,0))," TYPE ",Q201)</f>
        <v>19.0mm Fusion-Bonded Epoxy TYPE 7</v>
      </c>
      <c r="M201" s="1" t="s">
        <v>53</v>
      </c>
      <c r="N201" s="1">
        <v>1004116.77</v>
      </c>
      <c r="O201" s="1">
        <v>1004140.77</v>
      </c>
      <c r="P201" s="1">
        <v>24</v>
      </c>
      <c r="Q201" s="1">
        <v>7</v>
      </c>
      <c r="R201" s="1">
        <v>19</v>
      </c>
      <c r="S201" s="1" t="s">
        <v>54</v>
      </c>
      <c r="T201" s="1" t="s">
        <v>128</v>
      </c>
      <c r="W201" s="1">
        <v>0</v>
      </c>
      <c r="X201" s="1" t="s">
        <v>58</v>
      </c>
    </row>
    <row r="202" spans="1:24" ht="15" x14ac:dyDescent="0.2">
      <c r="A202" s="1">
        <f t="shared" si="12"/>
        <v>1004140.77</v>
      </c>
      <c r="B202" s="1">
        <f t="shared" si="12"/>
        <v>1004145.05</v>
      </c>
      <c r="C202" s="11" t="s">
        <v>52</v>
      </c>
      <c r="D202" s="12">
        <f>INDEX(families!$A:$A,MATCH(E202,families!$B:$B,0))</f>
        <v>3</v>
      </c>
      <c r="E202" s="1" t="str">
        <f t="shared" si="13"/>
        <v>LE</v>
      </c>
      <c r="F202" s="1">
        <f t="shared" si="14"/>
        <v>19</v>
      </c>
      <c r="G202" s="1" t="str">
        <f t="shared" si="15"/>
        <v>19.0mm LE</v>
      </c>
      <c r="H202" s="1" t="str">
        <f>_xlfn.CONCAT(TEXT(R202,"0.0"),"mm ",INDEX('Pipe Lookup'!D:D,MATCH('~01 Pipe Segmentation'!S202,'Pipe Lookup'!C:C,0))," TYPE ",Q202)</f>
        <v>19.0mm Elbow TYPE 26</v>
      </c>
      <c r="M202" s="1" t="s">
        <v>53</v>
      </c>
      <c r="N202" s="1">
        <v>1004140.77</v>
      </c>
      <c r="O202" s="1">
        <v>1004145.05</v>
      </c>
      <c r="P202" s="1">
        <v>4.2800000000279397</v>
      </c>
      <c r="Q202" s="1">
        <v>26</v>
      </c>
      <c r="R202" s="1">
        <v>19</v>
      </c>
      <c r="S202" s="1" t="s">
        <v>56</v>
      </c>
      <c r="T202" s="1" t="s">
        <v>128</v>
      </c>
      <c r="V202" s="1" t="s">
        <v>132</v>
      </c>
      <c r="W202" s="1">
        <v>0</v>
      </c>
      <c r="X202" s="1" t="s">
        <v>58</v>
      </c>
    </row>
    <row r="203" spans="1:24" ht="15" x14ac:dyDescent="0.2">
      <c r="A203" s="1">
        <f t="shared" si="12"/>
        <v>1004145.05</v>
      </c>
      <c r="B203" s="1">
        <f t="shared" si="12"/>
        <v>1004169.05</v>
      </c>
      <c r="C203" s="11" t="s">
        <v>52</v>
      </c>
      <c r="D203" s="12">
        <f>INDEX(families!$A:$A,MATCH(E203,families!$B:$B,0))</f>
        <v>2</v>
      </c>
      <c r="E203" s="1" t="str">
        <f t="shared" si="13"/>
        <v>FBE</v>
      </c>
      <c r="F203" s="1">
        <f t="shared" si="14"/>
        <v>19</v>
      </c>
      <c r="G203" s="1" t="str">
        <f t="shared" si="15"/>
        <v>19.0mm FBE</v>
      </c>
      <c r="H203" s="1" t="str">
        <f>_xlfn.CONCAT(TEXT(R203,"0.0"),"mm ",INDEX('Pipe Lookup'!D:D,MATCH('~01 Pipe Segmentation'!S203,'Pipe Lookup'!C:C,0))," TYPE ",Q203)</f>
        <v>19.0mm Fusion-Bonded Epoxy TYPE 7</v>
      </c>
      <c r="M203" s="1" t="s">
        <v>53</v>
      </c>
      <c r="N203" s="1">
        <v>1004145.05</v>
      </c>
      <c r="O203" s="1">
        <v>1004169.05</v>
      </c>
      <c r="P203" s="1">
        <v>24</v>
      </c>
      <c r="Q203" s="1">
        <v>7</v>
      </c>
      <c r="R203" s="1">
        <v>19</v>
      </c>
      <c r="S203" s="1" t="s">
        <v>54</v>
      </c>
      <c r="T203" s="1" t="s">
        <v>128</v>
      </c>
      <c r="W203" s="1">
        <v>0</v>
      </c>
      <c r="X203" s="1" t="s">
        <v>58</v>
      </c>
    </row>
    <row r="204" spans="1:24" ht="15" x14ac:dyDescent="0.2">
      <c r="A204" s="1">
        <f t="shared" si="12"/>
        <v>1004169.05</v>
      </c>
      <c r="B204" s="1">
        <f t="shared" si="12"/>
        <v>1004532.06</v>
      </c>
      <c r="C204" s="11" t="s">
        <v>52</v>
      </c>
      <c r="D204" s="12">
        <f>INDEX(families!$A:$A,MATCH(E204,families!$B:$B,0))</f>
        <v>2</v>
      </c>
      <c r="E204" s="1" t="str">
        <f t="shared" si="13"/>
        <v>FBE</v>
      </c>
      <c r="F204" s="1">
        <f t="shared" si="14"/>
        <v>14.7</v>
      </c>
      <c r="G204" s="1" t="str">
        <f t="shared" si="15"/>
        <v>14.7mm FBE</v>
      </c>
      <c r="H204" s="1" t="str">
        <f>_xlfn.CONCAT(TEXT(R204,"0.0"),"mm ",INDEX('Pipe Lookup'!D:D,MATCH('~01 Pipe Segmentation'!S204,'Pipe Lookup'!C:C,0))," TYPE ",Q204)</f>
        <v>14.7mm Fusion-Bonded Epoxy TYPE 5</v>
      </c>
      <c r="M204" s="1" t="s">
        <v>53</v>
      </c>
      <c r="N204" s="1">
        <v>1004169.05</v>
      </c>
      <c r="O204" s="1">
        <v>1004532.06</v>
      </c>
      <c r="P204" s="1">
        <v>363.01000000000931</v>
      </c>
      <c r="Q204" s="1">
        <v>5</v>
      </c>
      <c r="R204" s="1">
        <v>14.7</v>
      </c>
      <c r="S204" s="1" t="s">
        <v>54</v>
      </c>
      <c r="T204" s="1" t="s">
        <v>128</v>
      </c>
      <c r="W204" s="1">
        <v>0</v>
      </c>
      <c r="X204" s="1" t="s">
        <v>58</v>
      </c>
    </row>
    <row r="205" spans="1:24" ht="15" x14ac:dyDescent="0.2">
      <c r="A205" s="1">
        <f t="shared" si="12"/>
        <v>1004532.06</v>
      </c>
      <c r="B205" s="1">
        <f t="shared" si="12"/>
        <v>1004556.06</v>
      </c>
      <c r="C205" s="11" t="s">
        <v>52</v>
      </c>
      <c r="D205" s="12">
        <f>INDEX(families!$A:$A,MATCH(E205,families!$B:$B,0))</f>
        <v>2</v>
      </c>
      <c r="E205" s="1" t="str">
        <f t="shared" si="13"/>
        <v>FBE</v>
      </c>
      <c r="F205" s="1">
        <f t="shared" si="14"/>
        <v>19</v>
      </c>
      <c r="G205" s="1" t="str">
        <f t="shared" si="15"/>
        <v>19.0mm FBE</v>
      </c>
      <c r="H205" s="1" t="str">
        <f>_xlfn.CONCAT(TEXT(R205,"0.0"),"mm ",INDEX('Pipe Lookup'!D:D,MATCH('~01 Pipe Segmentation'!S205,'Pipe Lookup'!C:C,0))," TYPE ",Q205)</f>
        <v>19.0mm Fusion-Bonded Epoxy TYPE 7</v>
      </c>
      <c r="M205" s="1" t="s">
        <v>53</v>
      </c>
      <c r="N205" s="1">
        <v>1004532.06</v>
      </c>
      <c r="O205" s="1">
        <v>1004556.06</v>
      </c>
      <c r="P205" s="1">
        <v>24</v>
      </c>
      <c r="Q205" s="1">
        <v>7</v>
      </c>
      <c r="R205" s="1">
        <v>19</v>
      </c>
      <c r="S205" s="1" t="s">
        <v>54</v>
      </c>
      <c r="T205" s="1" t="s">
        <v>128</v>
      </c>
      <c r="W205" s="1">
        <v>0</v>
      </c>
      <c r="X205" s="1" t="s">
        <v>58</v>
      </c>
    </row>
    <row r="206" spans="1:24" ht="15" x14ac:dyDescent="0.2">
      <c r="A206" s="1">
        <f t="shared" si="12"/>
        <v>1004556.06</v>
      </c>
      <c r="B206" s="1">
        <f t="shared" si="12"/>
        <v>1004560.57</v>
      </c>
      <c r="C206" s="11" t="s">
        <v>52</v>
      </c>
      <c r="D206" s="12">
        <f>INDEX(families!$A:$A,MATCH(E206,families!$B:$B,0))</f>
        <v>3</v>
      </c>
      <c r="E206" s="1" t="str">
        <f t="shared" si="13"/>
        <v>LE</v>
      </c>
      <c r="F206" s="1">
        <f t="shared" si="14"/>
        <v>19</v>
      </c>
      <c r="G206" s="1" t="str">
        <f t="shared" si="15"/>
        <v>19.0mm LE</v>
      </c>
      <c r="H206" s="1" t="str">
        <f>_xlfn.CONCAT(TEXT(R206,"0.0"),"mm ",INDEX('Pipe Lookup'!D:D,MATCH('~01 Pipe Segmentation'!S206,'Pipe Lookup'!C:C,0))," TYPE ",Q206)</f>
        <v>19.0mm Elbow TYPE 26</v>
      </c>
      <c r="M206" s="1" t="s">
        <v>53</v>
      </c>
      <c r="N206" s="1">
        <v>1004556.06</v>
      </c>
      <c r="O206" s="1">
        <v>1004560.57</v>
      </c>
      <c r="P206" s="1">
        <v>4.5099999998928979</v>
      </c>
      <c r="Q206" s="1">
        <v>26</v>
      </c>
      <c r="R206" s="1">
        <v>19</v>
      </c>
      <c r="S206" s="1" t="s">
        <v>56</v>
      </c>
      <c r="T206" s="1" t="s">
        <v>128</v>
      </c>
      <c r="V206" s="1" t="s">
        <v>133</v>
      </c>
      <c r="W206" s="1">
        <v>0</v>
      </c>
      <c r="X206" s="1" t="s">
        <v>58</v>
      </c>
    </row>
    <row r="207" spans="1:24" ht="15" x14ac:dyDescent="0.2">
      <c r="A207" s="1">
        <f t="shared" si="12"/>
        <v>1004560.57</v>
      </c>
      <c r="B207" s="1">
        <f t="shared" si="12"/>
        <v>1004584.57</v>
      </c>
      <c r="C207" s="11" t="s">
        <v>52</v>
      </c>
      <c r="D207" s="12">
        <f>INDEX(families!$A:$A,MATCH(E207,families!$B:$B,0))</f>
        <v>2</v>
      </c>
      <c r="E207" s="1" t="str">
        <f t="shared" si="13"/>
        <v>FBE</v>
      </c>
      <c r="F207" s="1">
        <f t="shared" si="14"/>
        <v>19</v>
      </c>
      <c r="G207" s="1" t="str">
        <f t="shared" si="15"/>
        <v>19.0mm FBE</v>
      </c>
      <c r="H207" s="1" t="str">
        <f>_xlfn.CONCAT(TEXT(R207,"0.0"),"mm ",INDEX('Pipe Lookup'!D:D,MATCH('~01 Pipe Segmentation'!S207,'Pipe Lookup'!C:C,0))," TYPE ",Q207)</f>
        <v>19.0mm Fusion-Bonded Epoxy TYPE 7</v>
      </c>
      <c r="M207" s="1" t="s">
        <v>53</v>
      </c>
      <c r="N207" s="1">
        <v>1004560.57</v>
      </c>
      <c r="O207" s="1">
        <v>1004584.57</v>
      </c>
      <c r="P207" s="1">
        <v>24</v>
      </c>
      <c r="Q207" s="1">
        <v>7</v>
      </c>
      <c r="R207" s="1">
        <v>19</v>
      </c>
      <c r="S207" s="1" t="s">
        <v>54</v>
      </c>
      <c r="T207" s="1" t="s">
        <v>128</v>
      </c>
      <c r="W207" s="1">
        <v>0</v>
      </c>
      <c r="X207" s="1" t="s">
        <v>58</v>
      </c>
    </row>
    <row r="208" spans="1:24" ht="15" x14ac:dyDescent="0.2">
      <c r="A208" s="1">
        <f t="shared" si="12"/>
        <v>1004584.57</v>
      </c>
      <c r="B208" s="1">
        <f t="shared" si="12"/>
        <v>1004743.91</v>
      </c>
      <c r="C208" s="11" t="s">
        <v>52</v>
      </c>
      <c r="D208" s="12">
        <f>INDEX(families!$A:$A,MATCH(E208,families!$B:$B,0))</f>
        <v>2</v>
      </c>
      <c r="E208" s="1" t="str">
        <f t="shared" si="13"/>
        <v>FBE</v>
      </c>
      <c r="F208" s="1">
        <f t="shared" si="14"/>
        <v>14.7</v>
      </c>
      <c r="G208" s="1" t="str">
        <f t="shared" si="15"/>
        <v>14.7mm FBE</v>
      </c>
      <c r="H208" s="1" t="str">
        <f>_xlfn.CONCAT(TEXT(R208,"0.0"),"mm ",INDEX('Pipe Lookup'!D:D,MATCH('~01 Pipe Segmentation'!S208,'Pipe Lookup'!C:C,0))," TYPE ",Q208)</f>
        <v>14.7mm Fusion-Bonded Epoxy TYPE 5</v>
      </c>
      <c r="M208" s="1" t="s">
        <v>53</v>
      </c>
      <c r="N208" s="1">
        <v>1004584.57</v>
      </c>
      <c r="O208" s="1">
        <v>1004743.91</v>
      </c>
      <c r="P208" s="1">
        <v>159.34000000008382</v>
      </c>
      <c r="Q208" s="1">
        <v>5</v>
      </c>
      <c r="R208" s="1">
        <v>14.7</v>
      </c>
      <c r="S208" s="1" t="s">
        <v>54</v>
      </c>
      <c r="T208" s="1" t="s">
        <v>128</v>
      </c>
      <c r="W208" s="1">
        <v>0</v>
      </c>
      <c r="X208" s="1" t="s">
        <v>58</v>
      </c>
    </row>
    <row r="209" spans="1:24" ht="15" x14ac:dyDescent="0.2">
      <c r="A209" s="1">
        <f t="shared" si="12"/>
        <v>1004743.91</v>
      </c>
      <c r="B209" s="1">
        <f t="shared" si="12"/>
        <v>1004767.91</v>
      </c>
      <c r="C209" s="11" t="s">
        <v>52</v>
      </c>
      <c r="D209" s="12">
        <f>INDEX(families!$A:$A,MATCH(E209,families!$B:$B,0))</f>
        <v>2</v>
      </c>
      <c r="E209" s="1" t="str">
        <f t="shared" si="13"/>
        <v>FBE</v>
      </c>
      <c r="F209" s="1">
        <f t="shared" si="14"/>
        <v>19</v>
      </c>
      <c r="G209" s="1" t="str">
        <f t="shared" si="15"/>
        <v>19.0mm FBE</v>
      </c>
      <c r="H209" s="1" t="str">
        <f>_xlfn.CONCAT(TEXT(R209,"0.0"),"mm ",INDEX('Pipe Lookup'!D:D,MATCH('~01 Pipe Segmentation'!S209,'Pipe Lookup'!C:C,0))," TYPE ",Q209)</f>
        <v>19.0mm Fusion-Bonded Epoxy TYPE 7</v>
      </c>
      <c r="M209" s="1" t="s">
        <v>53</v>
      </c>
      <c r="N209" s="1">
        <v>1004743.91</v>
      </c>
      <c r="O209" s="1">
        <v>1004767.91</v>
      </c>
      <c r="P209" s="1">
        <v>24</v>
      </c>
      <c r="Q209" s="1">
        <v>7</v>
      </c>
      <c r="R209" s="1">
        <v>19</v>
      </c>
      <c r="S209" s="1" t="s">
        <v>54</v>
      </c>
      <c r="T209" s="1" t="s">
        <v>128</v>
      </c>
      <c r="W209" s="1">
        <v>0</v>
      </c>
      <c r="X209" s="1" t="s">
        <v>58</v>
      </c>
    </row>
    <row r="210" spans="1:24" ht="15" x14ac:dyDescent="0.2">
      <c r="A210" s="1">
        <f t="shared" si="12"/>
        <v>1004767.91</v>
      </c>
      <c r="B210" s="1">
        <f t="shared" si="12"/>
        <v>1004772.35</v>
      </c>
      <c r="C210" s="11" t="s">
        <v>52</v>
      </c>
      <c r="D210" s="12">
        <f>INDEX(families!$A:$A,MATCH(E210,families!$B:$B,0))</f>
        <v>3</v>
      </c>
      <c r="E210" s="1" t="str">
        <f t="shared" si="13"/>
        <v>LE</v>
      </c>
      <c r="F210" s="1">
        <f t="shared" si="14"/>
        <v>19</v>
      </c>
      <c r="G210" s="1" t="str">
        <f t="shared" si="15"/>
        <v>19.0mm LE</v>
      </c>
      <c r="H210" s="1" t="str">
        <f>_xlfn.CONCAT(TEXT(R210,"0.0"),"mm ",INDEX('Pipe Lookup'!D:D,MATCH('~01 Pipe Segmentation'!S210,'Pipe Lookup'!C:C,0))," TYPE ",Q210)</f>
        <v>19.0mm Elbow TYPE 26</v>
      </c>
      <c r="M210" s="1" t="s">
        <v>53</v>
      </c>
      <c r="N210" s="1">
        <v>1004767.91</v>
      </c>
      <c r="O210" s="1">
        <v>1004772.35</v>
      </c>
      <c r="P210" s="1">
        <v>4.4399999999441206</v>
      </c>
      <c r="Q210" s="1">
        <v>26</v>
      </c>
      <c r="R210" s="1">
        <v>19</v>
      </c>
      <c r="S210" s="1" t="s">
        <v>56</v>
      </c>
      <c r="T210" s="1" t="s">
        <v>128</v>
      </c>
      <c r="V210" s="1" t="s">
        <v>134</v>
      </c>
      <c r="W210" s="1">
        <v>0</v>
      </c>
      <c r="X210" s="1" t="s">
        <v>58</v>
      </c>
    </row>
    <row r="211" spans="1:24" ht="15" x14ac:dyDescent="0.2">
      <c r="A211" s="1">
        <f t="shared" si="12"/>
        <v>1004772.35</v>
      </c>
      <c r="B211" s="1">
        <f t="shared" si="12"/>
        <v>1004804.5</v>
      </c>
      <c r="C211" s="11" t="s">
        <v>52</v>
      </c>
      <c r="D211" s="12">
        <f>INDEX(families!$A:$A,MATCH(E211,families!$B:$B,0))</f>
        <v>2</v>
      </c>
      <c r="E211" s="1" t="str">
        <f t="shared" si="13"/>
        <v>FBE</v>
      </c>
      <c r="F211" s="1">
        <f t="shared" si="14"/>
        <v>19</v>
      </c>
      <c r="G211" s="1" t="str">
        <f t="shared" si="15"/>
        <v>19.0mm FBE</v>
      </c>
      <c r="H211" s="1" t="str">
        <f>_xlfn.CONCAT(TEXT(R211,"0.0"),"mm ",INDEX('Pipe Lookup'!D:D,MATCH('~01 Pipe Segmentation'!S211,'Pipe Lookup'!C:C,0))," TYPE ",Q211)</f>
        <v>19.0mm Fusion-Bonded Epoxy TYPE 7</v>
      </c>
      <c r="M211" s="1" t="s">
        <v>53</v>
      </c>
      <c r="N211" s="1">
        <v>1004772.35</v>
      </c>
      <c r="O211" s="1">
        <v>1004804.5</v>
      </c>
      <c r="P211" s="1">
        <v>32.150000000023283</v>
      </c>
      <c r="Q211" s="1">
        <v>7</v>
      </c>
      <c r="R211" s="1">
        <v>19</v>
      </c>
      <c r="S211" s="1" t="s">
        <v>54</v>
      </c>
      <c r="T211" s="1" t="s">
        <v>128</v>
      </c>
      <c r="W211" s="1">
        <v>0</v>
      </c>
      <c r="X211" s="1" t="s">
        <v>58</v>
      </c>
    </row>
    <row r="212" spans="1:24" ht="15" x14ac:dyDescent="0.2">
      <c r="A212" s="1">
        <f t="shared" si="12"/>
        <v>1004804.5</v>
      </c>
      <c r="B212" s="1">
        <f t="shared" si="12"/>
        <v>1004810</v>
      </c>
      <c r="C212" s="11" t="s">
        <v>52</v>
      </c>
      <c r="D212" s="12">
        <f>INDEX(families!$A:$A,MATCH(E212,families!$B:$B,0))</f>
        <v>3</v>
      </c>
      <c r="E212" s="1" t="str">
        <f t="shared" si="13"/>
        <v>LE</v>
      </c>
      <c r="F212" s="1">
        <f t="shared" si="14"/>
        <v>19</v>
      </c>
      <c r="G212" s="1" t="str">
        <f t="shared" si="15"/>
        <v>19.0mm LE</v>
      </c>
      <c r="H212" s="1" t="str">
        <f>_xlfn.CONCAT(TEXT(R212,"0.0"),"mm ",INDEX('Pipe Lookup'!D:D,MATCH('~01 Pipe Segmentation'!S212,'Pipe Lookup'!C:C,0))," TYPE ",Q212)</f>
        <v>19.0mm Elbow TYPE 26</v>
      </c>
      <c r="M212" s="1" t="s">
        <v>53</v>
      </c>
      <c r="N212" s="1">
        <v>1004804.5</v>
      </c>
      <c r="O212" s="1">
        <v>1004810</v>
      </c>
      <c r="P212" s="1">
        <v>5.5</v>
      </c>
      <c r="Q212" s="1">
        <v>26</v>
      </c>
      <c r="R212" s="1">
        <v>19</v>
      </c>
      <c r="S212" s="1" t="s">
        <v>56</v>
      </c>
      <c r="T212" s="1" t="s">
        <v>128</v>
      </c>
      <c r="V212" s="1" t="s">
        <v>135</v>
      </c>
      <c r="W212" s="1">
        <v>0</v>
      </c>
      <c r="X212" s="1" t="s">
        <v>58</v>
      </c>
    </row>
    <row r="213" spans="1:24" ht="15" x14ac:dyDescent="0.2">
      <c r="A213" s="1">
        <f t="shared" si="12"/>
        <v>1004810</v>
      </c>
      <c r="B213" s="1">
        <f t="shared" si="12"/>
        <v>1004834</v>
      </c>
      <c r="C213" s="11" t="s">
        <v>52</v>
      </c>
      <c r="D213" s="12">
        <f>INDEX(families!$A:$A,MATCH(E213,families!$B:$B,0))</f>
        <v>2</v>
      </c>
      <c r="E213" s="1" t="str">
        <f t="shared" si="13"/>
        <v>FBE</v>
      </c>
      <c r="F213" s="1">
        <f t="shared" si="14"/>
        <v>19</v>
      </c>
      <c r="G213" s="1" t="str">
        <f t="shared" si="15"/>
        <v>19.0mm FBE</v>
      </c>
      <c r="H213" s="1" t="str">
        <f>_xlfn.CONCAT(TEXT(R213,"0.0"),"mm ",INDEX('Pipe Lookup'!D:D,MATCH('~01 Pipe Segmentation'!S213,'Pipe Lookup'!C:C,0))," TYPE ",Q213)</f>
        <v>19.0mm Fusion-Bonded Epoxy TYPE 7</v>
      </c>
      <c r="M213" s="1" t="s">
        <v>53</v>
      </c>
      <c r="N213" s="1">
        <v>1004810</v>
      </c>
      <c r="O213" s="1">
        <v>1004834</v>
      </c>
      <c r="P213" s="1">
        <v>24</v>
      </c>
      <c r="Q213" s="1">
        <v>7</v>
      </c>
      <c r="R213" s="1">
        <v>19</v>
      </c>
      <c r="S213" s="1" t="s">
        <v>54</v>
      </c>
      <c r="T213" s="1" t="s">
        <v>128</v>
      </c>
      <c r="W213" s="1">
        <v>0</v>
      </c>
      <c r="X213" s="1" t="s">
        <v>58</v>
      </c>
    </row>
    <row r="214" spans="1:24" ht="15" x14ac:dyDescent="0.2">
      <c r="A214" s="1">
        <f t="shared" si="12"/>
        <v>1004834</v>
      </c>
      <c r="B214" s="1">
        <f t="shared" si="12"/>
        <v>1004945</v>
      </c>
      <c r="C214" s="11" t="s">
        <v>52</v>
      </c>
      <c r="D214" s="12">
        <f>INDEX(families!$A:$A,MATCH(E214,families!$B:$B,0))</f>
        <v>2</v>
      </c>
      <c r="E214" s="1" t="str">
        <f t="shared" si="13"/>
        <v>FBE</v>
      </c>
      <c r="F214" s="1">
        <f t="shared" si="14"/>
        <v>14.7</v>
      </c>
      <c r="G214" s="1" t="str">
        <f t="shared" si="15"/>
        <v>14.7mm FBE</v>
      </c>
      <c r="H214" s="1" t="str">
        <f>_xlfn.CONCAT(TEXT(R214,"0.0"),"mm ",INDEX('Pipe Lookup'!D:D,MATCH('~01 Pipe Segmentation'!S214,'Pipe Lookup'!C:C,0))," TYPE ",Q214)</f>
        <v>14.7mm Fusion-Bonded Epoxy TYPE 5</v>
      </c>
      <c r="M214" s="1" t="s">
        <v>53</v>
      </c>
      <c r="N214" s="1">
        <v>1004834</v>
      </c>
      <c r="O214" s="1">
        <v>1004945</v>
      </c>
      <c r="P214" s="1">
        <v>111</v>
      </c>
      <c r="Q214" s="1">
        <v>5</v>
      </c>
      <c r="R214" s="1">
        <v>14.7</v>
      </c>
      <c r="S214" s="1" t="s">
        <v>54</v>
      </c>
      <c r="T214" s="1" t="s">
        <v>128</v>
      </c>
      <c r="W214" s="1">
        <v>0</v>
      </c>
      <c r="X214" s="1" t="s">
        <v>58</v>
      </c>
    </row>
    <row r="215" spans="1:24" ht="15" x14ac:dyDescent="0.2">
      <c r="A215" s="1">
        <f t="shared" si="12"/>
        <v>1004945</v>
      </c>
      <c r="B215" s="1">
        <f t="shared" si="12"/>
        <v>1004969</v>
      </c>
      <c r="C215" s="11" t="s">
        <v>52</v>
      </c>
      <c r="D215" s="12">
        <f>INDEX(families!$A:$A,MATCH(E215,families!$B:$B,0))</f>
        <v>2</v>
      </c>
      <c r="E215" s="1" t="str">
        <f t="shared" si="13"/>
        <v>FBE</v>
      </c>
      <c r="F215" s="1">
        <f t="shared" si="14"/>
        <v>19</v>
      </c>
      <c r="G215" s="1" t="str">
        <f t="shared" si="15"/>
        <v>19.0mm FBE</v>
      </c>
      <c r="H215" s="1" t="str">
        <f>_xlfn.CONCAT(TEXT(R215,"0.0"),"mm ",INDEX('Pipe Lookup'!D:D,MATCH('~01 Pipe Segmentation'!S215,'Pipe Lookup'!C:C,0))," TYPE ",Q215)</f>
        <v>19.0mm Fusion-Bonded Epoxy TYPE 7</v>
      </c>
      <c r="M215" s="1" t="s">
        <v>53</v>
      </c>
      <c r="N215" s="1">
        <v>1004945</v>
      </c>
      <c r="O215" s="1">
        <v>1004969</v>
      </c>
      <c r="P215" s="1">
        <v>24</v>
      </c>
      <c r="Q215" s="1">
        <v>7</v>
      </c>
      <c r="R215" s="1">
        <v>19</v>
      </c>
      <c r="S215" s="1" t="s">
        <v>54</v>
      </c>
      <c r="T215" s="1" t="s">
        <v>128</v>
      </c>
      <c r="W215" s="1">
        <v>0</v>
      </c>
      <c r="X215" s="1" t="s">
        <v>58</v>
      </c>
    </row>
    <row r="216" spans="1:24" ht="15" x14ac:dyDescent="0.2">
      <c r="A216" s="1">
        <f t="shared" si="12"/>
        <v>1004969</v>
      </c>
      <c r="B216" s="1">
        <f t="shared" si="12"/>
        <v>1006100</v>
      </c>
      <c r="C216" s="11" t="s">
        <v>52</v>
      </c>
      <c r="D216" s="12">
        <f>INDEX(families!$A:$A,MATCH(E216,families!$B:$B,0))</f>
        <v>2</v>
      </c>
      <c r="E216" s="1" t="str">
        <f t="shared" si="13"/>
        <v>FBE</v>
      </c>
      <c r="F216" s="1">
        <f t="shared" si="14"/>
        <v>14.7</v>
      </c>
      <c r="G216" s="1" t="str">
        <f t="shared" si="15"/>
        <v>14.7mm FBE</v>
      </c>
      <c r="H216" s="1" t="str">
        <f>_xlfn.CONCAT(TEXT(R216,"0.0"),"mm ",INDEX('Pipe Lookup'!D:D,MATCH('~01 Pipe Segmentation'!S216,'Pipe Lookup'!C:C,0))," TYPE ",Q216)</f>
        <v>14.7mm Fusion-Bonded Epoxy TYPE 5</v>
      </c>
      <c r="M216" s="1" t="s">
        <v>53</v>
      </c>
      <c r="N216" s="1">
        <v>1004969</v>
      </c>
      <c r="O216" s="1">
        <v>1006100</v>
      </c>
      <c r="P216" s="1">
        <v>1131</v>
      </c>
      <c r="Q216" s="1">
        <v>5</v>
      </c>
      <c r="R216" s="1">
        <v>14.7</v>
      </c>
      <c r="S216" s="11" t="s">
        <v>54</v>
      </c>
      <c r="T216" s="1" t="s">
        <v>128</v>
      </c>
      <c r="W216" s="1">
        <v>0</v>
      </c>
      <c r="X216" s="1" t="s">
        <v>58</v>
      </c>
    </row>
    <row r="217" spans="1:24" ht="15" x14ac:dyDescent="0.2">
      <c r="A217" s="1">
        <f t="shared" si="12"/>
        <v>1006100</v>
      </c>
      <c r="B217" s="1">
        <f t="shared" si="12"/>
        <v>1006163.43</v>
      </c>
      <c r="C217" s="11" t="s">
        <v>52</v>
      </c>
      <c r="D217" s="12">
        <f>INDEX(families!$A:$A,MATCH(E217,families!$B:$B,0))</f>
        <v>2</v>
      </c>
      <c r="E217" s="1" t="str">
        <f t="shared" si="13"/>
        <v>FBE</v>
      </c>
      <c r="F217" s="1">
        <f t="shared" si="14"/>
        <v>14.7</v>
      </c>
      <c r="G217" s="1" t="str">
        <f t="shared" si="15"/>
        <v>14.7mm FBE</v>
      </c>
      <c r="H217" s="1" t="str">
        <f>_xlfn.CONCAT(TEXT(R217,"0.0"),"mm ",INDEX('Pipe Lookup'!D:D,MATCH('~01 Pipe Segmentation'!S217,'Pipe Lookup'!C:C,0))," TYPE ",Q217)</f>
        <v>14.7mm Fusion-Bonded Epoxy TYPE 5</v>
      </c>
      <c r="M217" s="1" t="s">
        <v>53</v>
      </c>
      <c r="N217" s="1">
        <v>1006100</v>
      </c>
      <c r="O217" s="1">
        <v>1006163.43</v>
      </c>
      <c r="P217" s="1">
        <v>63.430000000051223</v>
      </c>
      <c r="Q217" s="1">
        <v>5</v>
      </c>
      <c r="R217" s="1">
        <v>14.7</v>
      </c>
      <c r="S217" s="1" t="s">
        <v>54</v>
      </c>
      <c r="T217" s="1" t="s">
        <v>136</v>
      </c>
      <c r="W217" s="1">
        <v>0</v>
      </c>
      <c r="X217" s="1" t="s">
        <v>58</v>
      </c>
    </row>
    <row r="218" spans="1:24" ht="15" x14ac:dyDescent="0.2">
      <c r="A218" s="1">
        <f t="shared" si="12"/>
        <v>1006163.43</v>
      </c>
      <c r="B218" s="1">
        <f t="shared" si="12"/>
        <v>1006186.86</v>
      </c>
      <c r="C218" s="11" t="s">
        <v>52</v>
      </c>
      <c r="D218" s="12">
        <f>INDEX(families!$A:$A,MATCH(E218,families!$B:$B,0))</f>
        <v>2</v>
      </c>
      <c r="E218" s="1" t="str">
        <f t="shared" si="13"/>
        <v>FBE</v>
      </c>
      <c r="F218" s="1">
        <f t="shared" si="14"/>
        <v>19</v>
      </c>
      <c r="G218" s="1" t="str">
        <f t="shared" si="15"/>
        <v>19.0mm FBE</v>
      </c>
      <c r="H218" s="1" t="str">
        <f>_xlfn.CONCAT(TEXT(R218,"0.0"),"mm ",INDEX('Pipe Lookup'!D:D,MATCH('~01 Pipe Segmentation'!S218,'Pipe Lookup'!C:C,0))," TYPE ",Q218)</f>
        <v>19.0mm Fusion-Bonded Epoxy TYPE 7</v>
      </c>
      <c r="M218" s="1" t="s">
        <v>53</v>
      </c>
      <c r="N218" s="1">
        <v>1006163.43</v>
      </c>
      <c r="O218" s="1">
        <v>1006186.86</v>
      </c>
      <c r="P218" s="1">
        <v>23.429999999934807</v>
      </c>
      <c r="Q218" s="1">
        <v>7</v>
      </c>
      <c r="R218" s="1">
        <v>19</v>
      </c>
      <c r="S218" s="1" t="s">
        <v>54</v>
      </c>
      <c r="T218" s="1" t="s">
        <v>136</v>
      </c>
      <c r="W218" s="1">
        <v>0</v>
      </c>
      <c r="X218" s="1" t="s">
        <v>58</v>
      </c>
    </row>
    <row r="219" spans="1:24" ht="15" x14ac:dyDescent="0.2">
      <c r="A219" s="1">
        <f t="shared" si="12"/>
        <v>1006186.86</v>
      </c>
      <c r="B219" s="1">
        <f t="shared" si="12"/>
        <v>1006191.77</v>
      </c>
      <c r="C219" s="11" t="s">
        <v>52</v>
      </c>
      <c r="D219" s="12">
        <f>INDEX(families!$A:$A,MATCH(E219,families!$B:$B,0))</f>
        <v>3</v>
      </c>
      <c r="E219" s="1" t="str">
        <f t="shared" si="13"/>
        <v>LE</v>
      </c>
      <c r="F219" s="1">
        <f t="shared" si="14"/>
        <v>19</v>
      </c>
      <c r="G219" s="1" t="str">
        <f t="shared" si="15"/>
        <v>19.0mm LE</v>
      </c>
      <c r="H219" s="1" t="str">
        <f>_xlfn.CONCAT(TEXT(R219,"0.0"),"mm ",INDEX('Pipe Lookup'!D:D,MATCH('~01 Pipe Segmentation'!S219,'Pipe Lookup'!C:C,0))," TYPE ",Q219)</f>
        <v>19.0mm Elbow TYPE 26</v>
      </c>
      <c r="M219" s="1" t="s">
        <v>53</v>
      </c>
      <c r="N219" s="1">
        <v>1006186.86</v>
      </c>
      <c r="O219" s="1">
        <v>1006191.77</v>
      </c>
      <c r="P219" s="1">
        <v>4.9100000000325963</v>
      </c>
      <c r="Q219" s="1">
        <v>26</v>
      </c>
      <c r="R219" s="1">
        <v>19</v>
      </c>
      <c r="S219" s="1" t="s">
        <v>56</v>
      </c>
      <c r="T219" s="1" t="s">
        <v>136</v>
      </c>
      <c r="V219" s="1" t="s">
        <v>137</v>
      </c>
      <c r="W219" s="1">
        <v>0</v>
      </c>
      <c r="X219" s="1" t="s">
        <v>58</v>
      </c>
    </row>
    <row r="220" spans="1:24" ht="15" x14ac:dyDescent="0.2">
      <c r="A220" s="1">
        <f t="shared" si="12"/>
        <v>1006191.77</v>
      </c>
      <c r="B220" s="1">
        <f t="shared" si="12"/>
        <v>1006245.4</v>
      </c>
      <c r="C220" s="11" t="s">
        <v>52</v>
      </c>
      <c r="D220" s="12">
        <f>INDEX(families!$A:$A,MATCH(E220,families!$B:$B,0))</f>
        <v>2</v>
      </c>
      <c r="E220" s="1" t="str">
        <f t="shared" si="13"/>
        <v>FBE</v>
      </c>
      <c r="F220" s="1">
        <f t="shared" si="14"/>
        <v>19</v>
      </c>
      <c r="G220" s="1" t="str">
        <f t="shared" si="15"/>
        <v>19.0mm FBE</v>
      </c>
      <c r="H220" s="1" t="str">
        <f>_xlfn.CONCAT(TEXT(R220,"0.0"),"mm ",INDEX('Pipe Lookup'!D:D,MATCH('~01 Pipe Segmentation'!S220,'Pipe Lookup'!C:C,0))," TYPE ",Q220)</f>
        <v>19.0mm Fusion-Bonded Epoxy TYPE 7</v>
      </c>
      <c r="M220" s="1" t="s">
        <v>53</v>
      </c>
      <c r="N220" s="1">
        <v>1006191.77</v>
      </c>
      <c r="O220" s="1">
        <v>1006245.4</v>
      </c>
      <c r="P220" s="1">
        <v>53.630000000004657</v>
      </c>
      <c r="Q220" s="1">
        <v>7</v>
      </c>
      <c r="R220" s="1">
        <v>19</v>
      </c>
      <c r="S220" s="1" t="s">
        <v>54</v>
      </c>
      <c r="T220" s="1" t="s">
        <v>136</v>
      </c>
      <c r="W220" s="1">
        <v>0</v>
      </c>
      <c r="X220" s="1" t="s">
        <v>58</v>
      </c>
    </row>
    <row r="221" spans="1:24" ht="15" x14ac:dyDescent="0.2">
      <c r="A221" s="1">
        <f t="shared" si="12"/>
        <v>1006245.4</v>
      </c>
      <c r="B221" s="1">
        <f t="shared" si="12"/>
        <v>1006252.22</v>
      </c>
      <c r="C221" s="11" t="s">
        <v>52</v>
      </c>
      <c r="D221" s="12">
        <f>INDEX(families!$A:$A,MATCH(E221,families!$B:$B,0))</f>
        <v>3</v>
      </c>
      <c r="E221" s="1" t="str">
        <f t="shared" si="13"/>
        <v>LE</v>
      </c>
      <c r="F221" s="1">
        <f t="shared" si="14"/>
        <v>19</v>
      </c>
      <c r="G221" s="1" t="str">
        <f t="shared" si="15"/>
        <v>19.0mm LE</v>
      </c>
      <c r="H221" s="1" t="str">
        <f>_xlfn.CONCAT(TEXT(R221,"0.0"),"mm ",INDEX('Pipe Lookup'!D:D,MATCH('~01 Pipe Segmentation'!S221,'Pipe Lookup'!C:C,0))," TYPE ",Q221)</f>
        <v>19.0mm Elbow TYPE 26</v>
      </c>
      <c r="M221" s="1" t="s">
        <v>53</v>
      </c>
      <c r="N221" s="1">
        <v>1006245.4</v>
      </c>
      <c r="O221" s="1">
        <v>1006252.22</v>
      </c>
      <c r="P221" s="1">
        <v>6.8199999999487773</v>
      </c>
      <c r="Q221" s="1">
        <v>26</v>
      </c>
      <c r="R221" s="1">
        <v>19</v>
      </c>
      <c r="S221" s="1" t="s">
        <v>56</v>
      </c>
      <c r="T221" s="1" t="s">
        <v>136</v>
      </c>
      <c r="V221" s="1" t="s">
        <v>138</v>
      </c>
      <c r="W221" s="1">
        <v>0</v>
      </c>
      <c r="X221" s="1" t="s">
        <v>58</v>
      </c>
    </row>
    <row r="222" spans="1:24" ht="15" x14ac:dyDescent="0.2">
      <c r="A222" s="1">
        <f t="shared" si="12"/>
        <v>1006252.22</v>
      </c>
      <c r="B222" s="1">
        <f t="shared" si="12"/>
        <v>1006276.22</v>
      </c>
      <c r="C222" s="11" t="s">
        <v>52</v>
      </c>
      <c r="D222" s="12">
        <f>INDEX(families!$A:$A,MATCH(E222,families!$B:$B,0))</f>
        <v>2</v>
      </c>
      <c r="E222" s="1" t="str">
        <f t="shared" si="13"/>
        <v>FBE</v>
      </c>
      <c r="F222" s="1">
        <f t="shared" si="14"/>
        <v>19</v>
      </c>
      <c r="G222" s="1" t="str">
        <f t="shared" si="15"/>
        <v>19.0mm FBE</v>
      </c>
      <c r="H222" s="1" t="str">
        <f>_xlfn.CONCAT(TEXT(R222,"0.0"),"mm ",INDEX('Pipe Lookup'!D:D,MATCH('~01 Pipe Segmentation'!S222,'Pipe Lookup'!C:C,0))," TYPE ",Q222)</f>
        <v>19.0mm Fusion-Bonded Epoxy TYPE 7</v>
      </c>
      <c r="M222" s="1" t="s">
        <v>53</v>
      </c>
      <c r="N222" s="1">
        <v>1006252.22</v>
      </c>
      <c r="O222" s="1">
        <v>1006276.22</v>
      </c>
      <c r="P222" s="1">
        <v>24</v>
      </c>
      <c r="Q222" s="1">
        <v>7</v>
      </c>
      <c r="R222" s="1">
        <v>19</v>
      </c>
      <c r="S222" s="1" t="s">
        <v>54</v>
      </c>
      <c r="T222" s="1" t="s">
        <v>136</v>
      </c>
      <c r="W222" s="1">
        <v>0</v>
      </c>
      <c r="X222" s="1" t="s">
        <v>58</v>
      </c>
    </row>
    <row r="223" spans="1:24" ht="15" x14ac:dyDescent="0.2">
      <c r="A223" s="1">
        <f t="shared" si="12"/>
        <v>1006276.22</v>
      </c>
      <c r="B223" s="1">
        <f t="shared" si="12"/>
        <v>1006325.09</v>
      </c>
      <c r="C223" s="11" t="s">
        <v>52</v>
      </c>
      <c r="D223" s="12">
        <f>INDEX(families!$A:$A,MATCH(E223,families!$B:$B,0))</f>
        <v>2</v>
      </c>
      <c r="E223" s="1" t="str">
        <f t="shared" si="13"/>
        <v>FBE</v>
      </c>
      <c r="F223" s="1">
        <f t="shared" si="14"/>
        <v>14.7</v>
      </c>
      <c r="G223" s="1" t="str">
        <f t="shared" si="15"/>
        <v>14.7mm FBE</v>
      </c>
      <c r="H223" s="1" t="str">
        <f>_xlfn.CONCAT(TEXT(R223,"0.0"),"mm ",INDEX('Pipe Lookup'!D:D,MATCH('~01 Pipe Segmentation'!S223,'Pipe Lookup'!C:C,0))," TYPE ",Q223)</f>
        <v>14.7mm Fusion-Bonded Epoxy TYPE 5</v>
      </c>
      <c r="M223" s="1" t="s">
        <v>53</v>
      </c>
      <c r="N223" s="1">
        <v>1006276.22</v>
      </c>
      <c r="O223" s="1">
        <v>1006325.09</v>
      </c>
      <c r="P223" s="1">
        <v>48.869999999995343</v>
      </c>
      <c r="Q223" s="1">
        <v>5</v>
      </c>
      <c r="R223" s="1">
        <v>14.7</v>
      </c>
      <c r="S223" s="1" t="s">
        <v>54</v>
      </c>
      <c r="T223" s="1" t="s">
        <v>136</v>
      </c>
      <c r="W223" s="1">
        <v>0</v>
      </c>
      <c r="X223" s="1" t="s">
        <v>58</v>
      </c>
    </row>
    <row r="224" spans="1:24" ht="15" x14ac:dyDescent="0.2">
      <c r="A224" s="1">
        <f t="shared" si="12"/>
        <v>1006325.09</v>
      </c>
      <c r="B224" s="1">
        <f t="shared" si="12"/>
        <v>1006349.09</v>
      </c>
      <c r="C224" s="11" t="s">
        <v>52</v>
      </c>
      <c r="D224" s="12">
        <f>INDEX(families!$A:$A,MATCH(E224,families!$B:$B,0))</f>
        <v>2</v>
      </c>
      <c r="E224" s="1" t="str">
        <f t="shared" si="13"/>
        <v>FBE</v>
      </c>
      <c r="F224" s="1">
        <f t="shared" si="14"/>
        <v>19</v>
      </c>
      <c r="G224" s="1" t="str">
        <f t="shared" si="15"/>
        <v>19.0mm FBE</v>
      </c>
      <c r="H224" s="1" t="str">
        <f>_xlfn.CONCAT(TEXT(R224,"0.0"),"mm ",INDEX('Pipe Lookup'!D:D,MATCH('~01 Pipe Segmentation'!S224,'Pipe Lookup'!C:C,0))," TYPE ",Q224)</f>
        <v>19.0mm Fusion-Bonded Epoxy TYPE 7</v>
      </c>
      <c r="M224" s="1" t="s">
        <v>53</v>
      </c>
      <c r="N224" s="1">
        <v>1006325.09</v>
      </c>
      <c r="O224" s="1">
        <v>1006349.09</v>
      </c>
      <c r="P224" s="1">
        <v>24</v>
      </c>
      <c r="Q224" s="1">
        <v>7</v>
      </c>
      <c r="R224" s="1">
        <v>19</v>
      </c>
      <c r="S224" s="1" t="s">
        <v>54</v>
      </c>
      <c r="T224" s="1" t="s">
        <v>136</v>
      </c>
      <c r="W224" s="1">
        <v>0</v>
      </c>
      <c r="X224" s="1" t="s">
        <v>58</v>
      </c>
    </row>
    <row r="225" spans="1:24" ht="15" x14ac:dyDescent="0.2">
      <c r="A225" s="1">
        <f t="shared" si="12"/>
        <v>1006349.09</v>
      </c>
      <c r="B225" s="1">
        <f t="shared" si="12"/>
        <v>1006354.09</v>
      </c>
      <c r="C225" s="11" t="s">
        <v>52</v>
      </c>
      <c r="D225" s="12">
        <f>INDEX(families!$A:$A,MATCH(E225,families!$B:$B,0))</f>
        <v>3</v>
      </c>
      <c r="E225" s="1" t="str">
        <f t="shared" si="13"/>
        <v>LE</v>
      </c>
      <c r="F225" s="1">
        <f t="shared" si="14"/>
        <v>19</v>
      </c>
      <c r="G225" s="1" t="str">
        <f t="shared" si="15"/>
        <v>19.0mm LE</v>
      </c>
      <c r="H225" s="1" t="str">
        <f>_xlfn.CONCAT(TEXT(R225,"0.0"),"mm ",INDEX('Pipe Lookup'!D:D,MATCH('~01 Pipe Segmentation'!S225,'Pipe Lookup'!C:C,0))," TYPE ",Q225)</f>
        <v>19.0mm Elbow TYPE 26</v>
      </c>
      <c r="M225" s="1" t="s">
        <v>53</v>
      </c>
      <c r="N225" s="1">
        <v>1006349.09</v>
      </c>
      <c r="O225" s="1">
        <v>1006354.09</v>
      </c>
      <c r="P225" s="1">
        <v>5</v>
      </c>
      <c r="Q225" s="1">
        <v>26</v>
      </c>
      <c r="R225" s="1">
        <v>19</v>
      </c>
      <c r="S225" s="1" t="s">
        <v>56</v>
      </c>
      <c r="T225" s="1" t="s">
        <v>136</v>
      </c>
      <c r="V225" s="1" t="s">
        <v>139</v>
      </c>
      <c r="W225" s="1">
        <v>0</v>
      </c>
      <c r="X225" s="1" t="s">
        <v>58</v>
      </c>
    </row>
    <row r="226" spans="1:24" ht="15" x14ac:dyDescent="0.2">
      <c r="A226" s="1">
        <f t="shared" si="12"/>
        <v>1006354.09</v>
      </c>
      <c r="B226" s="1">
        <f t="shared" si="12"/>
        <v>1006362.63</v>
      </c>
      <c r="C226" s="11" t="s">
        <v>52</v>
      </c>
      <c r="D226" s="12">
        <f>INDEX(families!$A:$A,MATCH(E226,families!$B:$B,0))</f>
        <v>2</v>
      </c>
      <c r="E226" s="1" t="str">
        <f t="shared" si="13"/>
        <v>FBE</v>
      </c>
      <c r="F226" s="1">
        <f t="shared" si="14"/>
        <v>19</v>
      </c>
      <c r="G226" s="1" t="str">
        <f t="shared" si="15"/>
        <v>19.0mm FBE</v>
      </c>
      <c r="H226" s="1" t="str">
        <f>_xlfn.CONCAT(TEXT(R226,"0.0"),"mm ",INDEX('Pipe Lookup'!D:D,MATCH('~01 Pipe Segmentation'!S226,'Pipe Lookup'!C:C,0))," TYPE ",Q226)</f>
        <v>19.0mm Fusion-Bonded Epoxy TYPE 7</v>
      </c>
      <c r="M226" s="1" t="s">
        <v>53</v>
      </c>
      <c r="N226" s="1">
        <v>1006354.09</v>
      </c>
      <c r="O226" s="1">
        <v>1006362.63</v>
      </c>
      <c r="P226" s="1">
        <v>8.5400000000372529</v>
      </c>
      <c r="Q226" s="1">
        <v>7</v>
      </c>
      <c r="R226" s="1">
        <v>19</v>
      </c>
      <c r="S226" s="1" t="s">
        <v>54</v>
      </c>
      <c r="T226" s="1" t="s">
        <v>136</v>
      </c>
      <c r="W226" s="1">
        <v>0</v>
      </c>
      <c r="X226" s="1" t="s">
        <v>58</v>
      </c>
    </row>
    <row r="227" spans="1:24" ht="15" x14ac:dyDescent="0.2">
      <c r="A227" s="1">
        <f t="shared" si="12"/>
        <v>1006362.63</v>
      </c>
      <c r="B227" s="1">
        <f t="shared" si="12"/>
        <v>1006368</v>
      </c>
      <c r="C227" s="11" t="s">
        <v>52</v>
      </c>
      <c r="D227" s="12">
        <f>INDEX(families!$A:$A,MATCH(E227,families!$B:$B,0))</f>
        <v>3</v>
      </c>
      <c r="E227" s="1" t="str">
        <f t="shared" si="13"/>
        <v>LE</v>
      </c>
      <c r="F227" s="1">
        <f t="shared" si="14"/>
        <v>19</v>
      </c>
      <c r="G227" s="1" t="str">
        <f t="shared" si="15"/>
        <v>19.0mm LE</v>
      </c>
      <c r="H227" s="1" t="str">
        <f>_xlfn.CONCAT(TEXT(R227,"0.0"),"mm ",INDEX('Pipe Lookup'!D:D,MATCH('~01 Pipe Segmentation'!S227,'Pipe Lookup'!C:C,0))," TYPE ",Q227)</f>
        <v>19.0mm Elbow TYPE 26</v>
      </c>
      <c r="M227" s="1" t="s">
        <v>53</v>
      </c>
      <c r="N227" s="1">
        <v>1006362.63</v>
      </c>
      <c r="O227" s="1">
        <v>1006368</v>
      </c>
      <c r="P227" s="1">
        <v>5.3699999999953434</v>
      </c>
      <c r="Q227" s="1">
        <v>26</v>
      </c>
      <c r="R227" s="1">
        <v>19</v>
      </c>
      <c r="S227" s="1" t="s">
        <v>56</v>
      </c>
      <c r="T227" s="1" t="s">
        <v>136</v>
      </c>
      <c r="V227" s="1" t="s">
        <v>140</v>
      </c>
      <c r="W227" s="1">
        <v>0</v>
      </c>
      <c r="X227" s="1" t="s">
        <v>58</v>
      </c>
    </row>
    <row r="228" spans="1:24" ht="15" x14ac:dyDescent="0.2">
      <c r="A228" s="1">
        <f t="shared" si="12"/>
        <v>1006368</v>
      </c>
      <c r="B228" s="1">
        <f t="shared" si="12"/>
        <v>1006392</v>
      </c>
      <c r="C228" s="11" t="s">
        <v>52</v>
      </c>
      <c r="D228" s="12">
        <f>INDEX(families!$A:$A,MATCH(E228,families!$B:$B,0))</f>
        <v>2</v>
      </c>
      <c r="E228" s="1" t="str">
        <f t="shared" si="13"/>
        <v>FBE</v>
      </c>
      <c r="F228" s="1">
        <f t="shared" si="14"/>
        <v>19</v>
      </c>
      <c r="G228" s="1" t="str">
        <f t="shared" si="15"/>
        <v>19.0mm FBE</v>
      </c>
      <c r="H228" s="1" t="str">
        <f>_xlfn.CONCAT(TEXT(R228,"0.0"),"mm ",INDEX('Pipe Lookup'!D:D,MATCH('~01 Pipe Segmentation'!S228,'Pipe Lookup'!C:C,0))," TYPE ",Q228)</f>
        <v>19.0mm Fusion-Bonded Epoxy TYPE 7</v>
      </c>
      <c r="M228" s="1" t="s">
        <v>53</v>
      </c>
      <c r="N228" s="1">
        <v>1006368</v>
      </c>
      <c r="O228" s="1">
        <v>1006392</v>
      </c>
      <c r="P228" s="1">
        <v>24</v>
      </c>
      <c r="Q228" s="1">
        <v>7</v>
      </c>
      <c r="R228" s="1">
        <v>19</v>
      </c>
      <c r="S228" s="1" t="s">
        <v>54</v>
      </c>
      <c r="T228" s="1" t="s">
        <v>136</v>
      </c>
      <c r="W228" s="1">
        <v>0</v>
      </c>
      <c r="X228" s="1" t="s">
        <v>58</v>
      </c>
    </row>
    <row r="229" spans="1:24" ht="15" x14ac:dyDescent="0.2">
      <c r="A229" s="1">
        <f t="shared" si="12"/>
        <v>1006392</v>
      </c>
      <c r="B229" s="1">
        <f t="shared" si="12"/>
        <v>1006543.86</v>
      </c>
      <c r="C229" s="11" t="s">
        <v>52</v>
      </c>
      <c r="D229" s="12">
        <f>INDEX(families!$A:$A,MATCH(E229,families!$B:$B,0))</f>
        <v>2</v>
      </c>
      <c r="E229" s="1" t="str">
        <f t="shared" si="13"/>
        <v>FBE</v>
      </c>
      <c r="F229" s="1">
        <f t="shared" si="14"/>
        <v>14.7</v>
      </c>
      <c r="G229" s="1" t="str">
        <f t="shared" si="15"/>
        <v>14.7mm FBE</v>
      </c>
      <c r="H229" s="1" t="str">
        <f>_xlfn.CONCAT(TEXT(R229,"0.0"),"mm ",INDEX('Pipe Lookup'!D:D,MATCH('~01 Pipe Segmentation'!S229,'Pipe Lookup'!C:C,0))," TYPE ",Q229)</f>
        <v>14.7mm Fusion-Bonded Epoxy TYPE 5</v>
      </c>
      <c r="M229" s="1" t="s">
        <v>53</v>
      </c>
      <c r="N229" s="1">
        <v>1006392</v>
      </c>
      <c r="O229" s="1">
        <v>1006543.86</v>
      </c>
      <c r="P229" s="1">
        <v>151.85999999998603</v>
      </c>
      <c r="Q229" s="1">
        <v>5</v>
      </c>
      <c r="R229" s="1">
        <v>14.7</v>
      </c>
      <c r="S229" s="1" t="s">
        <v>54</v>
      </c>
      <c r="T229" s="1" t="s">
        <v>136</v>
      </c>
      <c r="W229" s="1">
        <v>0</v>
      </c>
      <c r="X229" s="1" t="s">
        <v>58</v>
      </c>
    </row>
    <row r="230" spans="1:24" ht="15" x14ac:dyDescent="0.2">
      <c r="A230" s="1">
        <f t="shared" si="12"/>
        <v>1006543.86</v>
      </c>
      <c r="B230" s="1">
        <f t="shared" si="12"/>
        <v>1006567.86</v>
      </c>
      <c r="C230" s="11" t="s">
        <v>52</v>
      </c>
      <c r="D230" s="12">
        <f>INDEX(families!$A:$A,MATCH(E230,families!$B:$B,0))</f>
        <v>2</v>
      </c>
      <c r="E230" s="1" t="str">
        <f t="shared" si="13"/>
        <v>FBE</v>
      </c>
      <c r="F230" s="1">
        <f t="shared" si="14"/>
        <v>19</v>
      </c>
      <c r="G230" s="1" t="str">
        <f t="shared" si="15"/>
        <v>19.0mm FBE</v>
      </c>
      <c r="H230" s="1" t="str">
        <f>_xlfn.CONCAT(TEXT(R230,"0.0"),"mm ",INDEX('Pipe Lookup'!D:D,MATCH('~01 Pipe Segmentation'!S230,'Pipe Lookup'!C:C,0))," TYPE ",Q230)</f>
        <v>19.0mm Fusion-Bonded Epoxy TYPE 7</v>
      </c>
      <c r="M230" s="1" t="s">
        <v>53</v>
      </c>
      <c r="N230" s="1">
        <v>1006543.86</v>
      </c>
      <c r="O230" s="1">
        <v>1006567.86</v>
      </c>
      <c r="P230" s="1">
        <v>24</v>
      </c>
      <c r="Q230" s="1">
        <v>7</v>
      </c>
      <c r="R230" s="1">
        <v>19</v>
      </c>
      <c r="S230" s="1" t="s">
        <v>54</v>
      </c>
      <c r="T230" s="1" t="s">
        <v>136</v>
      </c>
      <c r="W230" s="1">
        <v>0</v>
      </c>
      <c r="X230" s="1" t="s">
        <v>58</v>
      </c>
    </row>
    <row r="231" spans="1:24" ht="15" x14ac:dyDescent="0.2">
      <c r="A231" s="1">
        <f t="shared" si="12"/>
        <v>1006567.86</v>
      </c>
      <c r="B231" s="1">
        <f t="shared" si="12"/>
        <v>1006572.54</v>
      </c>
      <c r="C231" s="11" t="s">
        <v>52</v>
      </c>
      <c r="D231" s="12">
        <f>INDEX(families!$A:$A,MATCH(E231,families!$B:$B,0))</f>
        <v>3</v>
      </c>
      <c r="E231" s="1" t="str">
        <f t="shared" si="13"/>
        <v>LE</v>
      </c>
      <c r="F231" s="1">
        <f t="shared" si="14"/>
        <v>19</v>
      </c>
      <c r="G231" s="1" t="str">
        <f t="shared" si="15"/>
        <v>19.0mm LE</v>
      </c>
      <c r="H231" s="1" t="str">
        <f>_xlfn.CONCAT(TEXT(R231,"0.0"),"mm ",INDEX('Pipe Lookup'!D:D,MATCH('~01 Pipe Segmentation'!S231,'Pipe Lookup'!C:C,0))," TYPE ",Q231)</f>
        <v>19.0mm Elbow TYPE 26</v>
      </c>
      <c r="M231" s="1" t="s">
        <v>53</v>
      </c>
      <c r="N231" s="1">
        <v>1006567.86</v>
      </c>
      <c r="O231" s="1">
        <v>1006572.54</v>
      </c>
      <c r="P231" s="1">
        <v>4.6800000000512227</v>
      </c>
      <c r="Q231" s="1">
        <v>26</v>
      </c>
      <c r="R231" s="1">
        <v>19</v>
      </c>
      <c r="S231" s="1" t="s">
        <v>56</v>
      </c>
      <c r="T231" s="1" t="s">
        <v>136</v>
      </c>
      <c r="V231" s="1" t="s">
        <v>141</v>
      </c>
      <c r="W231" s="1">
        <v>0</v>
      </c>
      <c r="X231" s="1" t="s">
        <v>58</v>
      </c>
    </row>
    <row r="232" spans="1:24" ht="15" x14ac:dyDescent="0.2">
      <c r="A232" s="1">
        <f t="shared" si="12"/>
        <v>1006572.54</v>
      </c>
      <c r="B232" s="1">
        <f t="shared" si="12"/>
        <v>1006596.54</v>
      </c>
      <c r="C232" s="11" t="s">
        <v>52</v>
      </c>
      <c r="D232" s="12">
        <f>INDEX(families!$A:$A,MATCH(E232,families!$B:$B,0))</f>
        <v>2</v>
      </c>
      <c r="E232" s="1" t="str">
        <f t="shared" si="13"/>
        <v>FBE</v>
      </c>
      <c r="F232" s="1">
        <f t="shared" si="14"/>
        <v>19</v>
      </c>
      <c r="G232" s="1" t="str">
        <f t="shared" si="15"/>
        <v>19.0mm FBE</v>
      </c>
      <c r="H232" s="1" t="str">
        <f>_xlfn.CONCAT(TEXT(R232,"0.0"),"mm ",INDEX('Pipe Lookup'!D:D,MATCH('~01 Pipe Segmentation'!S232,'Pipe Lookup'!C:C,0))," TYPE ",Q232)</f>
        <v>19.0mm Fusion-Bonded Epoxy TYPE 7</v>
      </c>
      <c r="M232" s="1" t="s">
        <v>53</v>
      </c>
      <c r="N232" s="1">
        <v>1006572.54</v>
      </c>
      <c r="O232" s="1">
        <v>1006596.54</v>
      </c>
      <c r="P232" s="1">
        <v>24</v>
      </c>
      <c r="Q232" s="1">
        <v>7</v>
      </c>
      <c r="R232" s="1">
        <v>19</v>
      </c>
      <c r="S232" s="1" t="s">
        <v>54</v>
      </c>
      <c r="T232" s="1" t="s">
        <v>136</v>
      </c>
      <c r="W232" s="1">
        <v>0</v>
      </c>
      <c r="X232" s="1" t="s">
        <v>58</v>
      </c>
    </row>
    <row r="233" spans="1:24" ht="15" x14ac:dyDescent="0.2">
      <c r="A233" s="1">
        <f t="shared" si="12"/>
        <v>1006596.54</v>
      </c>
      <c r="B233" s="1">
        <f t="shared" si="12"/>
        <v>1006638</v>
      </c>
      <c r="C233" s="11" t="s">
        <v>52</v>
      </c>
      <c r="D233" s="12">
        <f>INDEX(families!$A:$A,MATCH(E233,families!$B:$B,0))</f>
        <v>2</v>
      </c>
      <c r="E233" s="1" t="str">
        <f t="shared" si="13"/>
        <v>FBE</v>
      </c>
      <c r="F233" s="1">
        <f t="shared" si="14"/>
        <v>14.7</v>
      </c>
      <c r="G233" s="1" t="str">
        <f t="shared" si="15"/>
        <v>14.7mm FBE</v>
      </c>
      <c r="H233" s="1" t="str">
        <f>_xlfn.CONCAT(TEXT(R233,"0.0"),"mm ",INDEX('Pipe Lookup'!D:D,MATCH('~01 Pipe Segmentation'!S233,'Pipe Lookup'!C:C,0))," TYPE ",Q233)</f>
        <v>14.7mm Fusion-Bonded Epoxy TYPE 5</v>
      </c>
      <c r="M233" s="1" t="s">
        <v>53</v>
      </c>
      <c r="N233" s="1">
        <v>1006596.54</v>
      </c>
      <c r="O233" s="1">
        <v>1006638</v>
      </c>
      <c r="P233" s="1">
        <v>41.459999999962747</v>
      </c>
      <c r="Q233" s="1">
        <v>5</v>
      </c>
      <c r="R233" s="1">
        <v>14.7</v>
      </c>
      <c r="S233" s="1" t="s">
        <v>54</v>
      </c>
      <c r="T233" s="1" t="s">
        <v>136</v>
      </c>
      <c r="W233" s="1">
        <v>0</v>
      </c>
      <c r="X233" s="1" t="s">
        <v>58</v>
      </c>
    </row>
    <row r="234" spans="1:24" ht="15" x14ac:dyDescent="0.2">
      <c r="A234" s="1">
        <f t="shared" si="12"/>
        <v>1006638</v>
      </c>
      <c r="B234" s="1">
        <f t="shared" si="12"/>
        <v>1006662</v>
      </c>
      <c r="C234" s="11" t="s">
        <v>52</v>
      </c>
      <c r="D234" s="12">
        <f>INDEX(families!$A:$A,MATCH(E234,families!$B:$B,0))</f>
        <v>2</v>
      </c>
      <c r="E234" s="1" t="str">
        <f t="shared" si="13"/>
        <v>FBE</v>
      </c>
      <c r="F234" s="1">
        <f t="shared" si="14"/>
        <v>19</v>
      </c>
      <c r="G234" s="1" t="str">
        <f t="shared" si="15"/>
        <v>19.0mm FBE</v>
      </c>
      <c r="H234" s="1" t="str">
        <f>_xlfn.CONCAT(TEXT(R234,"0.0"),"mm ",INDEX('Pipe Lookup'!D:D,MATCH('~01 Pipe Segmentation'!S234,'Pipe Lookup'!C:C,0))," TYPE ",Q234)</f>
        <v>19.0mm Fusion-Bonded Epoxy TYPE 7</v>
      </c>
      <c r="M234" s="1" t="s">
        <v>53</v>
      </c>
      <c r="N234" s="1">
        <v>1006638</v>
      </c>
      <c r="O234" s="1">
        <v>1006662</v>
      </c>
      <c r="P234" s="1">
        <v>24</v>
      </c>
      <c r="Q234" s="1">
        <v>7</v>
      </c>
      <c r="R234" s="1">
        <v>19</v>
      </c>
      <c r="S234" s="1" t="s">
        <v>54</v>
      </c>
      <c r="T234" s="1" t="s">
        <v>136</v>
      </c>
      <c r="W234" s="1">
        <v>0</v>
      </c>
      <c r="X234" s="1" t="s">
        <v>58</v>
      </c>
    </row>
    <row r="235" spans="1:24" ht="15" x14ac:dyDescent="0.2">
      <c r="A235" s="1">
        <f t="shared" si="12"/>
        <v>1006662</v>
      </c>
      <c r="B235" s="1">
        <f t="shared" si="12"/>
        <v>1006948.58</v>
      </c>
      <c r="C235" s="11" t="s">
        <v>52</v>
      </c>
      <c r="D235" s="12">
        <f>INDEX(families!$A:$A,MATCH(E235,families!$B:$B,0))</f>
        <v>2</v>
      </c>
      <c r="E235" s="1" t="str">
        <f t="shared" si="13"/>
        <v>FBE</v>
      </c>
      <c r="F235" s="1">
        <f t="shared" si="14"/>
        <v>14.7</v>
      </c>
      <c r="G235" s="1" t="str">
        <f t="shared" si="15"/>
        <v>14.7mm FBE</v>
      </c>
      <c r="H235" s="1" t="str">
        <f>_xlfn.CONCAT(TEXT(R235,"0.0"),"mm ",INDEX('Pipe Lookup'!D:D,MATCH('~01 Pipe Segmentation'!S235,'Pipe Lookup'!C:C,0))," TYPE ",Q235)</f>
        <v>14.7mm Fusion-Bonded Epoxy TYPE 5</v>
      </c>
      <c r="M235" s="1" t="s">
        <v>53</v>
      </c>
      <c r="N235" s="1">
        <v>1006662</v>
      </c>
      <c r="O235" s="1">
        <v>1006948.58</v>
      </c>
      <c r="P235" s="1">
        <v>286.57999999995809</v>
      </c>
      <c r="Q235" s="1">
        <v>5</v>
      </c>
      <c r="R235" s="1">
        <v>14.7</v>
      </c>
      <c r="S235" s="1" t="s">
        <v>54</v>
      </c>
      <c r="T235" s="1" t="s">
        <v>136</v>
      </c>
      <c r="V235" s="1" t="s">
        <v>142</v>
      </c>
      <c r="W235" s="1">
        <v>0</v>
      </c>
      <c r="X235" s="1" t="s">
        <v>58</v>
      </c>
    </row>
    <row r="236" spans="1:24" ht="15" x14ac:dyDescent="0.2">
      <c r="A236" s="1">
        <f t="shared" si="12"/>
        <v>1006948.58</v>
      </c>
      <c r="B236" s="1">
        <f t="shared" si="12"/>
        <v>1006972.58</v>
      </c>
      <c r="C236" s="11" t="s">
        <v>52</v>
      </c>
      <c r="D236" s="12">
        <f>INDEX(families!$A:$A,MATCH(E236,families!$B:$B,0))</f>
        <v>2</v>
      </c>
      <c r="E236" s="1" t="str">
        <f t="shared" si="13"/>
        <v>FBE</v>
      </c>
      <c r="F236" s="1">
        <f t="shared" si="14"/>
        <v>19</v>
      </c>
      <c r="G236" s="1" t="str">
        <f t="shared" si="15"/>
        <v>19.0mm FBE</v>
      </c>
      <c r="H236" s="1" t="str">
        <f>_xlfn.CONCAT(TEXT(R236,"0.0"),"mm ",INDEX('Pipe Lookup'!D:D,MATCH('~01 Pipe Segmentation'!S236,'Pipe Lookup'!C:C,0))," TYPE ",Q236)</f>
        <v>19.0mm Fusion-Bonded Epoxy TYPE 7</v>
      </c>
      <c r="M236" s="1" t="s">
        <v>53</v>
      </c>
      <c r="N236" s="1">
        <v>1006948.58</v>
      </c>
      <c r="O236" s="1">
        <v>1006972.58</v>
      </c>
      <c r="P236" s="1">
        <v>24</v>
      </c>
      <c r="Q236" s="1">
        <v>7</v>
      </c>
      <c r="R236" s="1">
        <v>19</v>
      </c>
      <c r="S236" s="1" t="s">
        <v>54</v>
      </c>
      <c r="T236" s="1" t="s">
        <v>136</v>
      </c>
      <c r="W236" s="1">
        <v>0</v>
      </c>
      <c r="X236" s="1" t="s">
        <v>58</v>
      </c>
    </row>
    <row r="237" spans="1:24" ht="15" x14ac:dyDescent="0.2">
      <c r="A237" s="1">
        <f t="shared" si="12"/>
        <v>1006972.58</v>
      </c>
      <c r="B237" s="1">
        <f t="shared" si="12"/>
        <v>1006977.81</v>
      </c>
      <c r="C237" s="11" t="s">
        <v>52</v>
      </c>
      <c r="D237" s="12">
        <f>INDEX(families!$A:$A,MATCH(E237,families!$B:$B,0))</f>
        <v>3</v>
      </c>
      <c r="E237" s="1" t="str">
        <f t="shared" si="13"/>
        <v>LE</v>
      </c>
      <c r="F237" s="1">
        <f t="shared" si="14"/>
        <v>19</v>
      </c>
      <c r="G237" s="1" t="str">
        <f t="shared" si="15"/>
        <v>19.0mm LE</v>
      </c>
      <c r="H237" s="1" t="str">
        <f>_xlfn.CONCAT(TEXT(R237,"0.0"),"mm ",INDEX('Pipe Lookup'!D:D,MATCH('~01 Pipe Segmentation'!S237,'Pipe Lookup'!C:C,0))," TYPE ",Q237)</f>
        <v>19.0mm Elbow TYPE 26</v>
      </c>
      <c r="M237" s="1" t="s">
        <v>53</v>
      </c>
      <c r="N237" s="1">
        <v>1006972.58</v>
      </c>
      <c r="O237" s="1">
        <v>1006977.81</v>
      </c>
      <c r="P237" s="1">
        <v>5.2300000000977889</v>
      </c>
      <c r="Q237" s="1">
        <v>26</v>
      </c>
      <c r="R237" s="1">
        <v>19</v>
      </c>
      <c r="S237" s="1" t="s">
        <v>56</v>
      </c>
      <c r="T237" s="1" t="s">
        <v>136</v>
      </c>
      <c r="V237" s="1" t="s">
        <v>143</v>
      </c>
      <c r="W237" s="1">
        <v>0</v>
      </c>
      <c r="X237" s="1" t="s">
        <v>58</v>
      </c>
    </row>
    <row r="238" spans="1:24" ht="15" x14ac:dyDescent="0.2">
      <c r="A238" s="1">
        <f t="shared" si="12"/>
        <v>1006977.81</v>
      </c>
      <c r="B238" s="1">
        <f t="shared" si="12"/>
        <v>1007019.94</v>
      </c>
      <c r="C238" s="11" t="s">
        <v>52</v>
      </c>
      <c r="D238" s="12">
        <f>INDEX(families!$A:$A,MATCH(E238,families!$B:$B,0))</f>
        <v>2</v>
      </c>
      <c r="E238" s="1" t="str">
        <f t="shared" si="13"/>
        <v>FBE</v>
      </c>
      <c r="F238" s="1">
        <f t="shared" si="14"/>
        <v>19</v>
      </c>
      <c r="G238" s="1" t="str">
        <f t="shared" si="15"/>
        <v>19.0mm FBE</v>
      </c>
      <c r="H238" s="1" t="str">
        <f>_xlfn.CONCAT(TEXT(R238,"0.0"),"mm ",INDEX('Pipe Lookup'!D:D,MATCH('~01 Pipe Segmentation'!S238,'Pipe Lookup'!C:C,0))," TYPE ",Q238)</f>
        <v>19.0mm Fusion-Bonded Epoxy TYPE 7</v>
      </c>
      <c r="M238" s="1" t="s">
        <v>53</v>
      </c>
      <c r="N238" s="1">
        <v>1006977.81</v>
      </c>
      <c r="O238" s="1">
        <v>1007019.94</v>
      </c>
      <c r="P238" s="1">
        <v>42.129999999888241</v>
      </c>
      <c r="Q238" s="1">
        <v>7</v>
      </c>
      <c r="R238" s="1">
        <v>19</v>
      </c>
      <c r="S238" s="1" t="s">
        <v>54</v>
      </c>
      <c r="T238" s="1" t="s">
        <v>136</v>
      </c>
      <c r="W238" s="1">
        <v>0</v>
      </c>
      <c r="X238" s="1" t="s">
        <v>58</v>
      </c>
    </row>
    <row r="239" spans="1:24" ht="15" x14ac:dyDescent="0.2">
      <c r="A239" s="1">
        <f t="shared" si="12"/>
        <v>1007019.94</v>
      </c>
      <c r="B239" s="1">
        <f t="shared" si="12"/>
        <v>1007024.61</v>
      </c>
      <c r="C239" s="11" t="s">
        <v>52</v>
      </c>
      <c r="D239" s="12">
        <f>INDEX(families!$A:$A,MATCH(E239,families!$B:$B,0))</f>
        <v>3</v>
      </c>
      <c r="E239" s="1" t="str">
        <f t="shared" si="13"/>
        <v>LE</v>
      </c>
      <c r="F239" s="1">
        <f t="shared" si="14"/>
        <v>19</v>
      </c>
      <c r="G239" s="1" t="str">
        <f t="shared" si="15"/>
        <v>19.0mm LE</v>
      </c>
      <c r="H239" s="1" t="str">
        <f>_xlfn.CONCAT(TEXT(R239,"0.0"),"mm ",INDEX('Pipe Lookup'!D:D,MATCH('~01 Pipe Segmentation'!S239,'Pipe Lookup'!C:C,0))," TYPE ",Q239)</f>
        <v>19.0mm Elbow TYPE 26</v>
      </c>
      <c r="M239" s="1" t="s">
        <v>53</v>
      </c>
      <c r="N239" s="1">
        <v>1007019.94</v>
      </c>
      <c r="O239" s="1">
        <v>1007024.61</v>
      </c>
      <c r="P239" s="1">
        <v>4.6700000000419095</v>
      </c>
      <c r="Q239" s="1">
        <v>26</v>
      </c>
      <c r="R239" s="1">
        <v>19</v>
      </c>
      <c r="S239" s="1" t="s">
        <v>56</v>
      </c>
      <c r="T239" s="1" t="s">
        <v>136</v>
      </c>
      <c r="V239" s="1" t="s">
        <v>144</v>
      </c>
      <c r="W239" s="1">
        <v>0</v>
      </c>
      <c r="X239" s="1" t="s">
        <v>58</v>
      </c>
    </row>
    <row r="240" spans="1:24" ht="15" x14ac:dyDescent="0.2">
      <c r="A240" s="1">
        <f t="shared" si="12"/>
        <v>1007024.61</v>
      </c>
      <c r="B240" s="1">
        <f t="shared" si="12"/>
        <v>1007048.61</v>
      </c>
      <c r="C240" s="11" t="s">
        <v>52</v>
      </c>
      <c r="D240" s="12">
        <f>INDEX(families!$A:$A,MATCH(E240,families!$B:$B,0))</f>
        <v>2</v>
      </c>
      <c r="E240" s="1" t="str">
        <f t="shared" si="13"/>
        <v>FBE</v>
      </c>
      <c r="F240" s="1">
        <f t="shared" si="14"/>
        <v>19</v>
      </c>
      <c r="G240" s="1" t="str">
        <f t="shared" si="15"/>
        <v>19.0mm FBE</v>
      </c>
      <c r="H240" s="1" t="str">
        <f>_xlfn.CONCAT(TEXT(R240,"0.0"),"mm ",INDEX('Pipe Lookup'!D:D,MATCH('~01 Pipe Segmentation'!S240,'Pipe Lookup'!C:C,0))," TYPE ",Q240)</f>
        <v>19.0mm Fusion-Bonded Epoxy TYPE 7</v>
      </c>
      <c r="M240" s="1" t="s">
        <v>53</v>
      </c>
      <c r="N240" s="1">
        <v>1007024.61</v>
      </c>
      <c r="O240" s="1">
        <v>1007048.61</v>
      </c>
      <c r="P240" s="1">
        <v>24</v>
      </c>
      <c r="Q240" s="1">
        <v>7</v>
      </c>
      <c r="R240" s="1">
        <v>19</v>
      </c>
      <c r="S240" s="1" t="s">
        <v>54</v>
      </c>
      <c r="T240" s="1" t="s">
        <v>136</v>
      </c>
      <c r="W240" s="1">
        <v>0</v>
      </c>
      <c r="X240" s="1" t="s">
        <v>58</v>
      </c>
    </row>
    <row r="241" spans="1:24" ht="15" x14ac:dyDescent="0.2">
      <c r="A241" s="1">
        <f t="shared" si="12"/>
        <v>1007048.61</v>
      </c>
      <c r="B241" s="1">
        <f t="shared" si="12"/>
        <v>1007175.78</v>
      </c>
      <c r="C241" s="11" t="s">
        <v>52</v>
      </c>
      <c r="D241" s="12">
        <f>INDEX(families!$A:$A,MATCH(E241,families!$B:$B,0))</f>
        <v>2</v>
      </c>
      <c r="E241" s="1" t="str">
        <f t="shared" si="13"/>
        <v>FBE</v>
      </c>
      <c r="F241" s="1">
        <f t="shared" si="14"/>
        <v>14.7</v>
      </c>
      <c r="G241" s="1" t="str">
        <f t="shared" si="15"/>
        <v>14.7mm FBE</v>
      </c>
      <c r="H241" s="1" t="str">
        <f>_xlfn.CONCAT(TEXT(R241,"0.0"),"mm ",INDEX('Pipe Lookup'!D:D,MATCH('~01 Pipe Segmentation'!S241,'Pipe Lookup'!C:C,0))," TYPE ",Q241)</f>
        <v>14.7mm Fusion-Bonded Epoxy TYPE 5</v>
      </c>
      <c r="M241" s="1" t="s">
        <v>53</v>
      </c>
      <c r="N241" s="1">
        <v>1007048.61</v>
      </c>
      <c r="O241" s="1">
        <v>1007175.78</v>
      </c>
      <c r="P241" s="1">
        <v>127.17000000004191</v>
      </c>
      <c r="Q241" s="1">
        <v>5</v>
      </c>
      <c r="R241" s="1">
        <v>14.7</v>
      </c>
      <c r="S241" s="1" t="s">
        <v>54</v>
      </c>
      <c r="T241" s="1" t="s">
        <v>136</v>
      </c>
      <c r="W241" s="1">
        <v>0</v>
      </c>
      <c r="X241" s="1" t="s">
        <v>58</v>
      </c>
    </row>
    <row r="242" spans="1:24" ht="15" x14ac:dyDescent="0.2">
      <c r="A242" s="1">
        <f t="shared" si="12"/>
        <v>1007175.78</v>
      </c>
      <c r="B242" s="1">
        <f t="shared" si="12"/>
        <v>1007199.78</v>
      </c>
      <c r="C242" s="11" t="s">
        <v>52</v>
      </c>
      <c r="D242" s="12">
        <f>INDEX(families!$A:$A,MATCH(E242,families!$B:$B,0))</f>
        <v>2</v>
      </c>
      <c r="E242" s="1" t="str">
        <f t="shared" si="13"/>
        <v>FBE</v>
      </c>
      <c r="F242" s="1">
        <f t="shared" si="14"/>
        <v>19</v>
      </c>
      <c r="G242" s="1" t="str">
        <f t="shared" si="15"/>
        <v>19.0mm FBE</v>
      </c>
      <c r="H242" s="1" t="str">
        <f>_xlfn.CONCAT(TEXT(R242,"0.0"),"mm ",INDEX('Pipe Lookup'!D:D,MATCH('~01 Pipe Segmentation'!S242,'Pipe Lookup'!C:C,0))," TYPE ",Q242)</f>
        <v>19.0mm Fusion-Bonded Epoxy TYPE 7</v>
      </c>
      <c r="M242" s="1" t="s">
        <v>53</v>
      </c>
      <c r="N242" s="1">
        <v>1007175.78</v>
      </c>
      <c r="O242" s="1">
        <v>1007199.78</v>
      </c>
      <c r="P242" s="1">
        <v>24</v>
      </c>
      <c r="Q242" s="1">
        <v>7</v>
      </c>
      <c r="R242" s="1">
        <v>19</v>
      </c>
      <c r="S242" s="1" t="s">
        <v>54</v>
      </c>
      <c r="T242" s="1" t="s">
        <v>136</v>
      </c>
      <c r="W242" s="1">
        <v>0</v>
      </c>
      <c r="X242" s="1" t="s">
        <v>58</v>
      </c>
    </row>
    <row r="243" spans="1:24" ht="15" x14ac:dyDescent="0.2">
      <c r="A243" s="1">
        <f t="shared" si="12"/>
        <v>1007199.78</v>
      </c>
      <c r="B243" s="1">
        <f t="shared" si="12"/>
        <v>1007203.97</v>
      </c>
      <c r="C243" s="11" t="s">
        <v>52</v>
      </c>
      <c r="D243" s="12">
        <f>INDEX(families!$A:$A,MATCH(E243,families!$B:$B,0))</f>
        <v>3</v>
      </c>
      <c r="E243" s="1" t="str">
        <f t="shared" si="13"/>
        <v>LE</v>
      </c>
      <c r="F243" s="1">
        <f t="shared" si="14"/>
        <v>19</v>
      </c>
      <c r="G243" s="1" t="str">
        <f t="shared" si="15"/>
        <v>19.0mm LE</v>
      </c>
      <c r="H243" s="1" t="str">
        <f>_xlfn.CONCAT(TEXT(R243,"0.0"),"mm ",INDEX('Pipe Lookup'!D:D,MATCH('~01 Pipe Segmentation'!S243,'Pipe Lookup'!C:C,0))," TYPE ",Q243)</f>
        <v>19.0mm Elbow TYPE 26</v>
      </c>
      <c r="M243" s="1" t="s">
        <v>53</v>
      </c>
      <c r="N243" s="1">
        <v>1007199.78</v>
      </c>
      <c r="O243" s="1">
        <v>1007203.97</v>
      </c>
      <c r="P243" s="1">
        <v>4.1899999999441206</v>
      </c>
      <c r="Q243" s="1">
        <v>26</v>
      </c>
      <c r="R243" s="1">
        <v>19</v>
      </c>
      <c r="S243" s="1" t="s">
        <v>56</v>
      </c>
      <c r="T243" s="1" t="s">
        <v>136</v>
      </c>
      <c r="V243" s="1" t="s">
        <v>145</v>
      </c>
      <c r="W243" s="1">
        <v>0</v>
      </c>
      <c r="X243" s="1" t="s">
        <v>58</v>
      </c>
    </row>
    <row r="244" spans="1:24" ht="15" x14ac:dyDescent="0.2">
      <c r="A244" s="1">
        <f t="shared" si="12"/>
        <v>1007203.97</v>
      </c>
      <c r="B244" s="1">
        <f t="shared" si="12"/>
        <v>1007227.97</v>
      </c>
      <c r="C244" s="11" t="s">
        <v>52</v>
      </c>
      <c r="D244" s="12">
        <f>INDEX(families!$A:$A,MATCH(E244,families!$B:$B,0))</f>
        <v>2</v>
      </c>
      <c r="E244" s="1" t="str">
        <f t="shared" si="13"/>
        <v>FBE</v>
      </c>
      <c r="F244" s="1">
        <f t="shared" si="14"/>
        <v>19</v>
      </c>
      <c r="G244" s="1" t="str">
        <f t="shared" si="15"/>
        <v>19.0mm FBE</v>
      </c>
      <c r="H244" s="1" t="str">
        <f>_xlfn.CONCAT(TEXT(R244,"0.0"),"mm ",INDEX('Pipe Lookup'!D:D,MATCH('~01 Pipe Segmentation'!S244,'Pipe Lookup'!C:C,0))," TYPE ",Q244)</f>
        <v>19.0mm Fusion-Bonded Epoxy TYPE 7</v>
      </c>
      <c r="M244" s="1" t="s">
        <v>53</v>
      </c>
      <c r="N244" s="1">
        <v>1007203.97</v>
      </c>
      <c r="O244" s="1">
        <v>1007227.97</v>
      </c>
      <c r="P244" s="1">
        <v>24</v>
      </c>
      <c r="Q244" s="1">
        <v>7</v>
      </c>
      <c r="R244" s="1">
        <v>19</v>
      </c>
      <c r="S244" s="1" t="s">
        <v>54</v>
      </c>
      <c r="T244" s="1" t="s">
        <v>136</v>
      </c>
      <c r="W244" s="1">
        <v>0</v>
      </c>
      <c r="X244" s="1" t="s">
        <v>58</v>
      </c>
    </row>
    <row r="245" spans="1:24" ht="15" x14ac:dyDescent="0.2">
      <c r="A245" s="1">
        <f t="shared" si="12"/>
        <v>1007227.97</v>
      </c>
      <c r="B245" s="1">
        <f t="shared" si="12"/>
        <v>1007292.97</v>
      </c>
      <c r="C245" s="11" t="s">
        <v>52</v>
      </c>
      <c r="D245" s="12">
        <f>INDEX(families!$A:$A,MATCH(E245,families!$B:$B,0))</f>
        <v>2</v>
      </c>
      <c r="E245" s="1" t="str">
        <f t="shared" si="13"/>
        <v>FBE</v>
      </c>
      <c r="F245" s="1">
        <f t="shared" si="14"/>
        <v>14.7</v>
      </c>
      <c r="G245" s="1" t="str">
        <f t="shared" si="15"/>
        <v>14.7mm FBE</v>
      </c>
      <c r="H245" s="1" t="str">
        <f>_xlfn.CONCAT(TEXT(R245,"0.0"),"mm ",INDEX('Pipe Lookup'!D:D,MATCH('~01 Pipe Segmentation'!S245,'Pipe Lookup'!C:C,0))," TYPE ",Q245)</f>
        <v>14.7mm Fusion-Bonded Epoxy TYPE 5</v>
      </c>
      <c r="M245" s="1" t="s">
        <v>53</v>
      </c>
      <c r="N245" s="1">
        <v>1007227.97</v>
      </c>
      <c r="O245" s="1">
        <v>1007292.97</v>
      </c>
      <c r="P245" s="1">
        <v>65</v>
      </c>
      <c r="Q245" s="1">
        <v>5</v>
      </c>
      <c r="R245" s="1">
        <v>14.7</v>
      </c>
      <c r="S245" s="1" t="s">
        <v>54</v>
      </c>
      <c r="T245" s="1" t="s">
        <v>136</v>
      </c>
      <c r="W245" s="1">
        <v>0</v>
      </c>
      <c r="X245" s="1" t="s">
        <v>58</v>
      </c>
    </row>
    <row r="246" spans="1:24" ht="15" x14ac:dyDescent="0.2">
      <c r="A246" s="1">
        <f t="shared" si="12"/>
        <v>1007292.97</v>
      </c>
      <c r="B246" s="1">
        <f t="shared" si="12"/>
        <v>1007316.97</v>
      </c>
      <c r="C246" s="11" t="s">
        <v>52</v>
      </c>
      <c r="D246" s="12">
        <f>INDEX(families!$A:$A,MATCH(E246,families!$B:$B,0))</f>
        <v>2</v>
      </c>
      <c r="E246" s="1" t="str">
        <f t="shared" si="13"/>
        <v>FBE</v>
      </c>
      <c r="F246" s="1">
        <f t="shared" si="14"/>
        <v>19</v>
      </c>
      <c r="G246" s="1" t="str">
        <f t="shared" si="15"/>
        <v>19.0mm FBE</v>
      </c>
      <c r="H246" s="1" t="str">
        <f>_xlfn.CONCAT(TEXT(R246,"0.0"),"mm ",INDEX('Pipe Lookup'!D:D,MATCH('~01 Pipe Segmentation'!S246,'Pipe Lookup'!C:C,0))," TYPE ",Q246)</f>
        <v>19.0mm Fusion-Bonded Epoxy TYPE 7</v>
      </c>
      <c r="M246" s="1" t="s">
        <v>53</v>
      </c>
      <c r="N246" s="1">
        <v>1007292.97</v>
      </c>
      <c r="O246" s="1">
        <v>1007316.97</v>
      </c>
      <c r="P246" s="1">
        <v>24</v>
      </c>
      <c r="Q246" s="1">
        <v>7</v>
      </c>
      <c r="R246" s="1">
        <v>19</v>
      </c>
      <c r="S246" s="1" t="s">
        <v>54</v>
      </c>
      <c r="T246" s="1" t="s">
        <v>136</v>
      </c>
      <c r="W246" s="1">
        <v>0</v>
      </c>
      <c r="X246" s="1" t="s">
        <v>58</v>
      </c>
    </row>
    <row r="247" spans="1:24" ht="15" x14ac:dyDescent="0.2">
      <c r="A247" s="1">
        <f t="shared" si="12"/>
        <v>1007316.97</v>
      </c>
      <c r="B247" s="1">
        <f t="shared" si="12"/>
        <v>1007321</v>
      </c>
      <c r="C247" s="11" t="s">
        <v>52</v>
      </c>
      <c r="D247" s="12">
        <f>INDEX(families!$A:$A,MATCH(E247,families!$B:$B,0))</f>
        <v>3</v>
      </c>
      <c r="E247" s="1" t="str">
        <f t="shared" si="13"/>
        <v>LE</v>
      </c>
      <c r="F247" s="1">
        <f t="shared" si="14"/>
        <v>19</v>
      </c>
      <c r="G247" s="1" t="str">
        <f t="shared" si="15"/>
        <v>19.0mm LE</v>
      </c>
      <c r="H247" s="1" t="str">
        <f>_xlfn.CONCAT(TEXT(R247,"0.0"),"mm ",INDEX('Pipe Lookup'!D:D,MATCH('~01 Pipe Segmentation'!S247,'Pipe Lookup'!C:C,0))," TYPE ",Q247)</f>
        <v>19.0mm Elbow TYPE 26</v>
      </c>
      <c r="M247" s="1" t="s">
        <v>53</v>
      </c>
      <c r="N247" s="1">
        <v>1007316.97</v>
      </c>
      <c r="O247" s="1">
        <v>1007321</v>
      </c>
      <c r="P247" s="1">
        <v>4.0300000000279397</v>
      </c>
      <c r="Q247" s="1">
        <v>26</v>
      </c>
      <c r="R247" s="1">
        <v>19</v>
      </c>
      <c r="S247" s="1" t="s">
        <v>56</v>
      </c>
      <c r="T247" s="1" t="s">
        <v>136</v>
      </c>
      <c r="V247" s="1" t="s">
        <v>146</v>
      </c>
      <c r="W247" s="1">
        <v>0</v>
      </c>
      <c r="X247" s="1" t="s">
        <v>58</v>
      </c>
    </row>
    <row r="248" spans="1:24" ht="15" x14ac:dyDescent="0.2">
      <c r="A248" s="1">
        <f t="shared" si="12"/>
        <v>1007321</v>
      </c>
      <c r="B248" s="1">
        <f t="shared" si="12"/>
        <v>1007345</v>
      </c>
      <c r="C248" s="11" t="s">
        <v>52</v>
      </c>
      <c r="D248" s="12">
        <f>INDEX(families!$A:$A,MATCH(E248,families!$B:$B,0))</f>
        <v>2</v>
      </c>
      <c r="E248" s="1" t="str">
        <f t="shared" si="13"/>
        <v>FBE</v>
      </c>
      <c r="F248" s="1">
        <f t="shared" si="14"/>
        <v>19</v>
      </c>
      <c r="G248" s="1" t="str">
        <f t="shared" si="15"/>
        <v>19.0mm FBE</v>
      </c>
      <c r="H248" s="1" t="str">
        <f>_xlfn.CONCAT(TEXT(R248,"0.0"),"mm ",INDEX('Pipe Lookup'!D:D,MATCH('~01 Pipe Segmentation'!S248,'Pipe Lookup'!C:C,0))," TYPE ",Q248)</f>
        <v>19.0mm Fusion-Bonded Epoxy TYPE 7</v>
      </c>
      <c r="M248" s="1" t="s">
        <v>53</v>
      </c>
      <c r="N248" s="1">
        <v>1007321</v>
      </c>
      <c r="O248" s="1">
        <v>1007345</v>
      </c>
      <c r="P248" s="1">
        <v>24</v>
      </c>
      <c r="Q248" s="1">
        <v>7</v>
      </c>
      <c r="R248" s="1">
        <v>19</v>
      </c>
      <c r="S248" s="1" t="s">
        <v>54</v>
      </c>
      <c r="T248" s="1" t="s">
        <v>136</v>
      </c>
      <c r="W248" s="1">
        <v>0</v>
      </c>
      <c r="X248" s="1" t="s">
        <v>58</v>
      </c>
    </row>
    <row r="249" spans="1:24" ht="15" x14ac:dyDescent="0.2">
      <c r="A249" s="1">
        <f t="shared" si="12"/>
        <v>1007345</v>
      </c>
      <c r="B249" s="1">
        <f t="shared" si="12"/>
        <v>1007810</v>
      </c>
      <c r="C249" s="11" t="s">
        <v>52</v>
      </c>
      <c r="D249" s="12">
        <f>INDEX(families!$A:$A,MATCH(E249,families!$B:$B,0))</f>
        <v>2</v>
      </c>
      <c r="E249" s="1" t="str">
        <f t="shared" si="13"/>
        <v>FBE</v>
      </c>
      <c r="F249" s="1">
        <f t="shared" si="14"/>
        <v>14.7</v>
      </c>
      <c r="G249" s="1" t="str">
        <f t="shared" si="15"/>
        <v>14.7mm FBE</v>
      </c>
      <c r="H249" s="1" t="str">
        <f>_xlfn.CONCAT(TEXT(R249,"0.0"),"mm ",INDEX('Pipe Lookup'!D:D,MATCH('~01 Pipe Segmentation'!S249,'Pipe Lookup'!C:C,0))," TYPE ",Q249)</f>
        <v>14.7mm Fusion-Bonded Epoxy TYPE 5</v>
      </c>
      <c r="M249" s="1" t="s">
        <v>53</v>
      </c>
      <c r="N249" s="1">
        <v>1007345</v>
      </c>
      <c r="O249" s="1">
        <v>1007810</v>
      </c>
      <c r="P249" s="1">
        <v>465</v>
      </c>
      <c r="Q249" s="1">
        <v>5</v>
      </c>
      <c r="R249" s="1">
        <v>14.7</v>
      </c>
      <c r="S249" s="1" t="s">
        <v>54</v>
      </c>
      <c r="T249" s="1" t="s">
        <v>136</v>
      </c>
      <c r="V249" s="1" t="s">
        <v>147</v>
      </c>
      <c r="W249" s="1">
        <v>0</v>
      </c>
      <c r="X249" s="1" t="s">
        <v>58</v>
      </c>
    </row>
    <row r="250" spans="1:24" ht="15" x14ac:dyDescent="0.2">
      <c r="A250" s="1">
        <f t="shared" si="12"/>
        <v>1007810</v>
      </c>
      <c r="B250" s="1">
        <f t="shared" si="12"/>
        <v>1007906</v>
      </c>
      <c r="C250" s="11" t="s">
        <v>52</v>
      </c>
      <c r="D250" s="12">
        <f>INDEX(families!$A:$A,MATCH(E250,families!$B:$B,0))</f>
        <v>2</v>
      </c>
      <c r="E250" s="1" t="str">
        <f t="shared" si="13"/>
        <v>FBE</v>
      </c>
      <c r="F250" s="1">
        <f t="shared" si="14"/>
        <v>14.7</v>
      </c>
      <c r="G250" s="1" t="str">
        <f t="shared" si="15"/>
        <v>14.7mm FBE</v>
      </c>
      <c r="H250" s="1" t="str">
        <f>_xlfn.CONCAT(TEXT(R250,"0.0"),"mm ",INDEX('Pipe Lookup'!D:D,MATCH('~01 Pipe Segmentation'!S250,'Pipe Lookup'!C:C,0))," TYPE ",Q250)</f>
        <v>14.7mm Fusion-Bonded Epoxy TYPE 5</v>
      </c>
      <c r="M250" s="1" t="s">
        <v>53</v>
      </c>
      <c r="N250" s="1">
        <v>1007810</v>
      </c>
      <c r="O250" s="1" t="s">
        <v>148</v>
      </c>
      <c r="P250" s="1">
        <v>96</v>
      </c>
      <c r="Q250" s="1">
        <v>5</v>
      </c>
      <c r="R250" s="1">
        <v>14.7</v>
      </c>
      <c r="S250" s="1" t="s">
        <v>54</v>
      </c>
      <c r="T250" s="1" t="s">
        <v>136</v>
      </c>
      <c r="W250" s="1">
        <v>0</v>
      </c>
      <c r="X250" s="1" t="s">
        <v>84</v>
      </c>
    </row>
    <row r="251" spans="1:24" ht="15" x14ac:dyDescent="0.2">
      <c r="A251" s="1">
        <f t="shared" si="12"/>
        <v>1007906</v>
      </c>
      <c r="B251" s="1">
        <f t="shared" si="12"/>
        <v>1007930</v>
      </c>
      <c r="C251" s="11" t="s">
        <v>52</v>
      </c>
      <c r="D251" s="12">
        <f>INDEX(families!$A:$A,MATCH(E251,families!$B:$B,0))</f>
        <v>2</v>
      </c>
      <c r="E251" s="1" t="str">
        <f t="shared" si="13"/>
        <v>FBE</v>
      </c>
      <c r="F251" s="1">
        <f t="shared" si="14"/>
        <v>19</v>
      </c>
      <c r="G251" s="1" t="str">
        <f t="shared" si="15"/>
        <v>19.0mm FBE</v>
      </c>
      <c r="H251" s="1" t="str">
        <f>_xlfn.CONCAT(TEXT(R251,"0.0"),"mm ",INDEX('Pipe Lookup'!D:D,MATCH('~01 Pipe Segmentation'!S251,'Pipe Lookup'!C:C,0))," TYPE ",Q251)</f>
        <v>19.0mm Fusion-Bonded Epoxy TYPE 7</v>
      </c>
      <c r="M251" s="1" t="s">
        <v>53</v>
      </c>
      <c r="N251" s="1" t="s">
        <v>148</v>
      </c>
      <c r="O251" s="1" t="s">
        <v>149</v>
      </c>
      <c r="P251" s="1">
        <v>24</v>
      </c>
      <c r="Q251" s="1">
        <v>7</v>
      </c>
      <c r="R251" s="1">
        <v>19</v>
      </c>
      <c r="S251" s="1" t="s">
        <v>54</v>
      </c>
      <c r="T251" s="1" t="s">
        <v>136</v>
      </c>
      <c r="W251" s="1">
        <v>0</v>
      </c>
      <c r="X251" s="1" t="s">
        <v>58</v>
      </c>
    </row>
    <row r="252" spans="1:24" ht="15" x14ac:dyDescent="0.2">
      <c r="A252" s="1">
        <f t="shared" si="12"/>
        <v>1007930</v>
      </c>
      <c r="B252" s="1">
        <f t="shared" si="12"/>
        <v>1007939</v>
      </c>
      <c r="C252" s="11" t="s">
        <v>52</v>
      </c>
      <c r="D252" s="12">
        <f>INDEX(families!$A:$A,MATCH(E252,families!$B:$B,0))</f>
        <v>3</v>
      </c>
      <c r="E252" s="1" t="str">
        <f t="shared" si="13"/>
        <v>LE</v>
      </c>
      <c r="F252" s="1">
        <f t="shared" si="14"/>
        <v>19</v>
      </c>
      <c r="G252" s="1" t="str">
        <f t="shared" si="15"/>
        <v>19.0mm LE</v>
      </c>
      <c r="H252" s="1" t="str">
        <f>_xlfn.CONCAT(TEXT(R252,"0.0"),"mm ",INDEX('Pipe Lookup'!D:D,MATCH('~01 Pipe Segmentation'!S252,'Pipe Lookup'!C:C,0))," TYPE ",Q252)</f>
        <v>19.0mm Elbow TYPE 26</v>
      </c>
      <c r="M252" s="1" t="s">
        <v>53</v>
      </c>
      <c r="N252" s="1" t="s">
        <v>149</v>
      </c>
      <c r="O252" s="1" t="s">
        <v>150</v>
      </c>
      <c r="P252" s="1">
        <v>9</v>
      </c>
      <c r="Q252" s="1">
        <v>26</v>
      </c>
      <c r="R252" s="1">
        <v>19</v>
      </c>
      <c r="S252" s="1" t="s">
        <v>56</v>
      </c>
      <c r="T252" s="1" t="s">
        <v>136</v>
      </c>
      <c r="V252" s="1" t="s">
        <v>151</v>
      </c>
      <c r="W252" s="1">
        <v>0</v>
      </c>
      <c r="X252" s="1" t="s">
        <v>58</v>
      </c>
    </row>
    <row r="253" spans="1:24" ht="15" x14ac:dyDescent="0.2">
      <c r="A253" s="1">
        <f t="shared" si="12"/>
        <v>1007939</v>
      </c>
      <c r="B253" s="1">
        <f t="shared" si="12"/>
        <v>1008041</v>
      </c>
      <c r="C253" s="11" t="s">
        <v>52</v>
      </c>
      <c r="D253" s="12">
        <f>INDEX(families!$A:$A,MATCH(E253,families!$B:$B,0))</f>
        <v>2</v>
      </c>
      <c r="E253" s="1" t="str">
        <f t="shared" si="13"/>
        <v>FBE</v>
      </c>
      <c r="F253" s="1">
        <f t="shared" si="14"/>
        <v>19</v>
      </c>
      <c r="G253" s="1" t="str">
        <f t="shared" si="15"/>
        <v>19.0mm FBE</v>
      </c>
      <c r="H253" s="1" t="str">
        <f>_xlfn.CONCAT(TEXT(R253,"0.0"),"mm ",INDEX('Pipe Lookup'!D:D,MATCH('~01 Pipe Segmentation'!S253,'Pipe Lookup'!C:C,0))," TYPE ",Q253)</f>
        <v>19.0mm Fusion-Bonded Epoxy TYPE 7</v>
      </c>
      <c r="M253" s="1" t="s">
        <v>53</v>
      </c>
      <c r="N253" s="1" t="s">
        <v>150</v>
      </c>
      <c r="O253" s="1" t="s">
        <v>152</v>
      </c>
      <c r="P253" s="1">
        <v>102</v>
      </c>
      <c r="Q253" s="1">
        <v>7</v>
      </c>
      <c r="R253" s="1">
        <v>19</v>
      </c>
      <c r="S253" s="1" t="s">
        <v>54</v>
      </c>
      <c r="T253" s="1" t="s">
        <v>136</v>
      </c>
      <c r="V253" s="1" t="s">
        <v>153</v>
      </c>
      <c r="W253" s="1">
        <v>0</v>
      </c>
      <c r="X253" s="1" t="s">
        <v>58</v>
      </c>
    </row>
    <row r="254" spans="1:24" ht="15" x14ac:dyDescent="0.2">
      <c r="A254" s="1">
        <f t="shared" si="12"/>
        <v>1008041</v>
      </c>
      <c r="B254" s="1">
        <f t="shared" si="12"/>
        <v>1008047</v>
      </c>
      <c r="C254" s="11" t="s">
        <v>52</v>
      </c>
      <c r="D254" s="12">
        <f>INDEX(families!$A:$A,MATCH(E254,families!$B:$B,0))</f>
        <v>3</v>
      </c>
      <c r="E254" s="1" t="str">
        <f t="shared" si="13"/>
        <v>LE</v>
      </c>
      <c r="F254" s="1">
        <f t="shared" si="14"/>
        <v>19</v>
      </c>
      <c r="G254" s="1" t="str">
        <f t="shared" si="15"/>
        <v>19.0mm LE</v>
      </c>
      <c r="H254" s="1" t="str">
        <f>_xlfn.CONCAT(TEXT(R254,"0.0"),"mm ",INDEX('Pipe Lookup'!D:D,MATCH('~01 Pipe Segmentation'!S254,'Pipe Lookup'!C:C,0))," TYPE ",Q254)</f>
        <v>19.0mm Elbow TYPE 26</v>
      </c>
      <c r="M254" s="1" t="s">
        <v>53</v>
      </c>
      <c r="N254" s="1" t="s">
        <v>152</v>
      </c>
      <c r="O254" s="1" t="s">
        <v>154</v>
      </c>
      <c r="P254" s="1">
        <v>6</v>
      </c>
      <c r="Q254" s="1">
        <v>26</v>
      </c>
      <c r="R254" s="1">
        <v>19</v>
      </c>
      <c r="S254" s="1" t="s">
        <v>56</v>
      </c>
      <c r="T254" s="1" t="s">
        <v>136</v>
      </c>
      <c r="V254" s="1" t="s">
        <v>155</v>
      </c>
      <c r="W254" s="1">
        <v>0</v>
      </c>
      <c r="X254" s="1" t="s">
        <v>58</v>
      </c>
    </row>
    <row r="255" spans="1:24" ht="15" x14ac:dyDescent="0.2">
      <c r="A255" s="1">
        <f t="shared" si="12"/>
        <v>1008047</v>
      </c>
      <c r="B255" s="1">
        <f t="shared" si="12"/>
        <v>1008047</v>
      </c>
      <c r="C255" s="11" t="s">
        <v>52</v>
      </c>
      <c r="D255" s="12">
        <f>INDEX(families!$A:$A,MATCH(E255,families!$B:$B,0))</f>
        <v>2</v>
      </c>
      <c r="E255" s="1" t="str">
        <f t="shared" si="13"/>
        <v>FBE</v>
      </c>
      <c r="F255" s="1">
        <f t="shared" si="14"/>
        <v>19</v>
      </c>
      <c r="G255" s="1" t="str">
        <f t="shared" si="15"/>
        <v>19.0mm FBE</v>
      </c>
      <c r="H255" s="1" t="str">
        <f>_xlfn.CONCAT(TEXT(R255,"0.0"),"mm ",INDEX('Pipe Lookup'!D:D,MATCH('~01 Pipe Segmentation'!S255,'Pipe Lookup'!C:C,0))," TYPE ",Q255)</f>
        <v>19.0mm Fusion-Bonded Epoxy TYPE 7</v>
      </c>
      <c r="M255" s="1" t="s">
        <v>53</v>
      </c>
      <c r="N255" s="1" t="s">
        <v>154</v>
      </c>
      <c r="O255" s="1" t="s">
        <v>154</v>
      </c>
      <c r="P255" s="1">
        <v>1</v>
      </c>
      <c r="Q255" s="1">
        <v>7</v>
      </c>
      <c r="R255" s="1">
        <v>19</v>
      </c>
      <c r="S255" s="1" t="s">
        <v>54</v>
      </c>
      <c r="T255" s="1" t="s">
        <v>136</v>
      </c>
      <c r="W255" s="1">
        <v>0</v>
      </c>
      <c r="X255" s="1" t="s">
        <v>58</v>
      </c>
    </row>
    <row r="256" spans="1:24" ht="15" x14ac:dyDescent="0.2">
      <c r="A256" s="1">
        <f t="shared" si="12"/>
        <v>1008047</v>
      </c>
      <c r="B256" s="1">
        <f t="shared" si="12"/>
        <v>1008053</v>
      </c>
      <c r="C256" s="11" t="s">
        <v>52</v>
      </c>
      <c r="D256" s="12">
        <f>INDEX(families!$A:$A,MATCH(E256,families!$B:$B,0))</f>
        <v>3</v>
      </c>
      <c r="E256" s="1" t="str">
        <f t="shared" si="13"/>
        <v>LE</v>
      </c>
      <c r="F256" s="1">
        <f t="shared" si="14"/>
        <v>19</v>
      </c>
      <c r="G256" s="1" t="str">
        <f t="shared" si="15"/>
        <v>19.0mm LE</v>
      </c>
      <c r="H256" s="1" t="str">
        <f>_xlfn.CONCAT(TEXT(R256,"0.0"),"mm ",INDEX('Pipe Lookup'!D:D,MATCH('~01 Pipe Segmentation'!S256,'Pipe Lookup'!C:C,0))," TYPE ",Q256)</f>
        <v>19.0mm Elbow TYPE 26</v>
      </c>
      <c r="M256" s="1" t="s">
        <v>53</v>
      </c>
      <c r="N256" s="1" t="s">
        <v>154</v>
      </c>
      <c r="O256" s="1" t="s">
        <v>156</v>
      </c>
      <c r="P256" s="1">
        <v>6</v>
      </c>
      <c r="Q256" s="1">
        <v>26</v>
      </c>
      <c r="R256" s="1">
        <v>19</v>
      </c>
      <c r="S256" s="1" t="s">
        <v>56</v>
      </c>
      <c r="T256" s="1" t="s">
        <v>136</v>
      </c>
      <c r="V256" s="1" t="s">
        <v>157</v>
      </c>
      <c r="W256" s="1">
        <v>0</v>
      </c>
      <c r="X256" s="1" t="s">
        <v>58</v>
      </c>
    </row>
    <row r="257" spans="1:24" ht="15" x14ac:dyDescent="0.2">
      <c r="A257" s="1">
        <f t="shared" si="12"/>
        <v>1008053</v>
      </c>
      <c r="B257" s="1">
        <f t="shared" si="12"/>
        <v>1008119</v>
      </c>
      <c r="C257" s="11" t="s">
        <v>52</v>
      </c>
      <c r="D257" s="12">
        <f>INDEX(families!$A:$A,MATCH(E257,families!$B:$B,0))</f>
        <v>1</v>
      </c>
      <c r="E257" s="1" t="str">
        <f t="shared" si="13"/>
        <v>ARO</v>
      </c>
      <c r="F257" s="1">
        <f t="shared" si="14"/>
        <v>19</v>
      </c>
      <c r="G257" s="1" t="str">
        <f t="shared" si="15"/>
        <v>19.0mm ARO</v>
      </c>
      <c r="H257" s="1" t="str">
        <f>_xlfn.CONCAT(TEXT(R257,"0.0"),"mm ",INDEX('Pipe Lookup'!D:D,MATCH('~01 Pipe Segmentation'!S257,'Pipe Lookup'!C:C,0))," TYPE ",Q257)</f>
        <v>19.0mm Abrasion-Resistant Overcoat TYPE 8</v>
      </c>
      <c r="M257" s="1" t="s">
        <v>53</v>
      </c>
      <c r="N257" s="1" t="s">
        <v>156</v>
      </c>
      <c r="O257" s="1" t="s">
        <v>158</v>
      </c>
      <c r="P257" s="1">
        <v>66</v>
      </c>
      <c r="Q257" s="1">
        <v>8</v>
      </c>
      <c r="R257" s="1">
        <v>19</v>
      </c>
      <c r="S257" s="1" t="s">
        <v>78</v>
      </c>
      <c r="T257" s="1" t="s">
        <v>136</v>
      </c>
      <c r="V257" s="1" t="s">
        <v>159</v>
      </c>
      <c r="W257" s="1">
        <v>0</v>
      </c>
      <c r="X257" s="1" t="s">
        <v>58</v>
      </c>
    </row>
    <row r="258" spans="1:24" ht="15" x14ac:dyDescent="0.2">
      <c r="A258" s="1">
        <f t="shared" ref="A258:B321" si="16">IF(OR(AND(ISNUMBER(N258),N258&gt;0),ISNUMBER(SEARCH("+",N258))),IF(NOT(ISNUMBER(N258)),1000*LEFT(N258,SEARCH("+",N258)-1)+MID(N258,SEARCH("+",N258)+1,3)+RIGHT(N258,3),N258),"")</f>
        <v>1008119</v>
      </c>
      <c r="B258" s="1">
        <f t="shared" si="16"/>
        <v>1008150</v>
      </c>
      <c r="C258" s="11" t="s">
        <v>52</v>
      </c>
      <c r="D258" s="12">
        <f>INDEX(families!$A:$A,MATCH(E258,families!$B:$B,0))</f>
        <v>2</v>
      </c>
      <c r="E258" s="1" t="str">
        <f t="shared" si="13"/>
        <v>FBE</v>
      </c>
      <c r="F258" s="1">
        <f t="shared" si="14"/>
        <v>19</v>
      </c>
      <c r="G258" s="1" t="str">
        <f t="shared" si="15"/>
        <v>19.0mm FBE</v>
      </c>
      <c r="H258" s="1" t="str">
        <f>_xlfn.CONCAT(TEXT(R258,"0.0"),"mm ",INDEX('Pipe Lookup'!D:D,MATCH('~01 Pipe Segmentation'!S258,'Pipe Lookup'!C:C,0))," TYPE ",Q258)</f>
        <v>19.0mm Fusion-Bonded Epoxy TYPE 7</v>
      </c>
      <c r="M258" s="1" t="s">
        <v>53</v>
      </c>
      <c r="N258" s="1" t="s">
        <v>158</v>
      </c>
      <c r="O258" s="1" t="s">
        <v>160</v>
      </c>
      <c r="P258" s="1">
        <v>31</v>
      </c>
      <c r="Q258" s="1">
        <v>7</v>
      </c>
      <c r="R258" s="1">
        <v>19</v>
      </c>
      <c r="S258" s="1" t="s">
        <v>54</v>
      </c>
      <c r="T258" s="1" t="s">
        <v>136</v>
      </c>
      <c r="W258" s="1">
        <v>0</v>
      </c>
      <c r="X258" s="1" t="s">
        <v>58</v>
      </c>
    </row>
    <row r="259" spans="1:24" ht="15" x14ac:dyDescent="0.2">
      <c r="A259" s="1">
        <f t="shared" si="16"/>
        <v>1008150</v>
      </c>
      <c r="B259" s="1">
        <f t="shared" si="16"/>
        <v>1008155</v>
      </c>
      <c r="C259" s="11" t="s">
        <v>52</v>
      </c>
      <c r="D259" s="12">
        <f>INDEX(families!$A:$A,MATCH(E259,families!$B:$B,0))</f>
        <v>3</v>
      </c>
      <c r="E259" s="1" t="str">
        <f t="shared" ref="E259:E322" si="17">TRIM(LEFT(S259,3))</f>
        <v>LE</v>
      </c>
      <c r="F259" s="1">
        <f t="shared" ref="F259:F322" si="18">R259</f>
        <v>19</v>
      </c>
      <c r="G259" s="1" t="str">
        <f t="shared" ref="G259:G322" si="19">_xlfn.CONCAT(TEXT(R259,"0.0"),"mm ",S259)</f>
        <v>19.0mm LE</v>
      </c>
      <c r="H259" s="1" t="str">
        <f>_xlfn.CONCAT(TEXT(R259,"0.0"),"mm ",INDEX('Pipe Lookup'!D:D,MATCH('~01 Pipe Segmentation'!S259,'Pipe Lookup'!C:C,0))," TYPE ",Q259)</f>
        <v>19.0mm Elbow TYPE 26</v>
      </c>
      <c r="M259" s="1" t="s">
        <v>53</v>
      </c>
      <c r="N259" s="1" t="s">
        <v>160</v>
      </c>
      <c r="O259" s="1" t="s">
        <v>161</v>
      </c>
      <c r="P259" s="1">
        <v>5</v>
      </c>
      <c r="Q259" s="1">
        <v>26</v>
      </c>
      <c r="R259" s="1">
        <v>19</v>
      </c>
      <c r="S259" s="1" t="s">
        <v>56</v>
      </c>
      <c r="T259" s="1" t="s">
        <v>136</v>
      </c>
      <c r="V259" s="1" t="s">
        <v>162</v>
      </c>
      <c r="W259" s="1">
        <v>0</v>
      </c>
      <c r="X259" s="1" t="s">
        <v>58</v>
      </c>
    </row>
    <row r="260" spans="1:24" ht="15" x14ac:dyDescent="0.2">
      <c r="A260" s="1">
        <f t="shared" si="16"/>
        <v>1008155</v>
      </c>
      <c r="B260" s="1">
        <f t="shared" si="16"/>
        <v>1008172</v>
      </c>
      <c r="C260" s="11" t="s">
        <v>52</v>
      </c>
      <c r="D260" s="12">
        <f>INDEX(families!$A:$A,MATCH(E260,families!$B:$B,0))</f>
        <v>2</v>
      </c>
      <c r="E260" s="1" t="str">
        <f t="shared" si="17"/>
        <v>FBE</v>
      </c>
      <c r="F260" s="1">
        <f t="shared" si="18"/>
        <v>19</v>
      </c>
      <c r="G260" s="1" t="str">
        <f t="shared" si="19"/>
        <v>19.0mm FBE</v>
      </c>
      <c r="H260" s="1" t="str">
        <f>_xlfn.CONCAT(TEXT(R260,"0.0"),"mm ",INDEX('Pipe Lookup'!D:D,MATCH('~01 Pipe Segmentation'!S260,'Pipe Lookup'!C:C,0))," TYPE ",Q260)</f>
        <v>19.0mm Fusion-Bonded Epoxy TYPE 7</v>
      </c>
      <c r="M260" s="1" t="s">
        <v>53</v>
      </c>
      <c r="N260" s="1" t="s">
        <v>161</v>
      </c>
      <c r="O260" s="1" t="s">
        <v>163</v>
      </c>
      <c r="P260" s="1">
        <v>17</v>
      </c>
      <c r="Q260" s="1">
        <v>7</v>
      </c>
      <c r="R260" s="1">
        <v>19</v>
      </c>
      <c r="S260" s="1" t="s">
        <v>54</v>
      </c>
      <c r="T260" s="1" t="s">
        <v>136</v>
      </c>
      <c r="W260" s="1">
        <v>0</v>
      </c>
      <c r="X260" s="1" t="s">
        <v>58</v>
      </c>
    </row>
    <row r="261" spans="1:24" ht="15" x14ac:dyDescent="0.2">
      <c r="A261" s="1">
        <f t="shared" si="16"/>
        <v>1008172</v>
      </c>
      <c r="B261" s="1">
        <f t="shared" si="16"/>
        <v>1008177</v>
      </c>
      <c r="C261" s="11" t="s">
        <v>52</v>
      </c>
      <c r="D261" s="12">
        <f>INDEX(families!$A:$A,MATCH(E261,families!$B:$B,0))</f>
        <v>3</v>
      </c>
      <c r="E261" s="1" t="str">
        <f t="shared" si="17"/>
        <v>LE</v>
      </c>
      <c r="F261" s="1">
        <f t="shared" si="18"/>
        <v>19</v>
      </c>
      <c r="G261" s="1" t="str">
        <f t="shared" si="19"/>
        <v>19.0mm LE</v>
      </c>
      <c r="H261" s="1" t="str">
        <f>_xlfn.CONCAT(TEXT(R261,"0.0"),"mm ",INDEX('Pipe Lookup'!D:D,MATCH('~01 Pipe Segmentation'!S261,'Pipe Lookup'!C:C,0))," TYPE ",Q261)</f>
        <v>19.0mm Elbow TYPE 26</v>
      </c>
      <c r="M261" s="1" t="s">
        <v>53</v>
      </c>
      <c r="N261" s="1" t="s">
        <v>163</v>
      </c>
      <c r="O261" s="1" t="s">
        <v>164</v>
      </c>
      <c r="P261" s="1">
        <v>5</v>
      </c>
      <c r="Q261" s="1">
        <v>26</v>
      </c>
      <c r="R261" s="1">
        <v>19</v>
      </c>
      <c r="S261" s="1" t="s">
        <v>56</v>
      </c>
      <c r="T261" s="1" t="s">
        <v>136</v>
      </c>
      <c r="V261" s="1" t="s">
        <v>165</v>
      </c>
      <c r="W261" s="1">
        <v>0</v>
      </c>
      <c r="X261" s="1" t="s">
        <v>58</v>
      </c>
    </row>
    <row r="262" spans="1:24" ht="15" x14ac:dyDescent="0.2">
      <c r="A262" s="1">
        <f t="shared" si="16"/>
        <v>1008177</v>
      </c>
      <c r="B262" s="1">
        <f t="shared" si="16"/>
        <v>1008206</v>
      </c>
      <c r="C262" s="11" t="s">
        <v>52</v>
      </c>
      <c r="D262" s="12">
        <f>INDEX(families!$A:$A,MATCH(E262,families!$B:$B,0))</f>
        <v>2</v>
      </c>
      <c r="E262" s="1" t="str">
        <f t="shared" si="17"/>
        <v>FBE</v>
      </c>
      <c r="F262" s="1">
        <f t="shared" si="18"/>
        <v>19</v>
      </c>
      <c r="G262" s="1" t="str">
        <f t="shared" si="19"/>
        <v>19.0mm FBE</v>
      </c>
      <c r="H262" s="1" t="str">
        <f>_xlfn.CONCAT(TEXT(R262,"0.0"),"mm ",INDEX('Pipe Lookup'!D:D,MATCH('~01 Pipe Segmentation'!S262,'Pipe Lookup'!C:C,0))," TYPE ",Q262)</f>
        <v>19.0mm Fusion-Bonded Epoxy TYPE 7</v>
      </c>
      <c r="M262" s="1" t="s">
        <v>53</v>
      </c>
      <c r="N262" s="1" t="s">
        <v>164</v>
      </c>
      <c r="O262" s="1" t="s">
        <v>166</v>
      </c>
      <c r="P262" s="1">
        <v>29</v>
      </c>
      <c r="Q262" s="1">
        <v>7</v>
      </c>
      <c r="R262" s="1">
        <v>19</v>
      </c>
      <c r="S262" s="1" t="s">
        <v>54</v>
      </c>
      <c r="T262" s="1" t="s">
        <v>136</v>
      </c>
      <c r="V262" s="1" t="s">
        <v>167</v>
      </c>
      <c r="W262" s="1">
        <v>0</v>
      </c>
      <c r="X262" s="1" t="s">
        <v>58</v>
      </c>
    </row>
    <row r="263" spans="1:24" ht="15" x14ac:dyDescent="0.2">
      <c r="A263" s="1">
        <f t="shared" si="16"/>
        <v>1008206</v>
      </c>
      <c r="B263" s="1">
        <f t="shared" si="16"/>
        <v>1008211</v>
      </c>
      <c r="C263" s="11" t="s">
        <v>52</v>
      </c>
      <c r="D263" s="12">
        <f>INDEX(families!$A:$A,MATCH(E263,families!$B:$B,0))</f>
        <v>3</v>
      </c>
      <c r="E263" s="1" t="str">
        <f t="shared" si="17"/>
        <v>LE</v>
      </c>
      <c r="F263" s="1">
        <f t="shared" si="18"/>
        <v>19</v>
      </c>
      <c r="G263" s="1" t="str">
        <f t="shared" si="19"/>
        <v>19.0mm LE</v>
      </c>
      <c r="H263" s="1" t="str">
        <f>_xlfn.CONCAT(TEXT(R263,"0.0"),"mm ",INDEX('Pipe Lookup'!D:D,MATCH('~01 Pipe Segmentation'!S263,'Pipe Lookup'!C:C,0))," TYPE ",Q263)</f>
        <v>19.0mm Elbow TYPE 26</v>
      </c>
      <c r="M263" s="1" t="s">
        <v>53</v>
      </c>
      <c r="N263" s="1" t="s">
        <v>166</v>
      </c>
      <c r="O263" s="1" t="s">
        <v>168</v>
      </c>
      <c r="P263" s="1">
        <v>5</v>
      </c>
      <c r="Q263" s="1">
        <v>26</v>
      </c>
      <c r="R263" s="1">
        <v>19</v>
      </c>
      <c r="S263" s="1" t="s">
        <v>56</v>
      </c>
      <c r="T263" s="1" t="s">
        <v>136</v>
      </c>
      <c r="V263" s="1" t="s">
        <v>169</v>
      </c>
      <c r="W263" s="1">
        <v>0</v>
      </c>
      <c r="X263" s="1" t="s">
        <v>58</v>
      </c>
    </row>
    <row r="264" spans="1:24" ht="15" x14ac:dyDescent="0.2">
      <c r="A264" s="1">
        <f t="shared" si="16"/>
        <v>1008211</v>
      </c>
      <c r="B264" s="1">
        <f t="shared" si="16"/>
        <v>1008233</v>
      </c>
      <c r="C264" s="11" t="s">
        <v>52</v>
      </c>
      <c r="D264" s="12">
        <f>INDEX(families!$A:$A,MATCH(E264,families!$B:$B,0))</f>
        <v>2</v>
      </c>
      <c r="E264" s="1" t="str">
        <f t="shared" si="17"/>
        <v>FBE</v>
      </c>
      <c r="F264" s="1">
        <f t="shared" si="18"/>
        <v>19</v>
      </c>
      <c r="G264" s="1" t="str">
        <f t="shared" si="19"/>
        <v>19.0mm FBE</v>
      </c>
      <c r="H264" s="1" t="str">
        <f>_xlfn.CONCAT(TEXT(R264,"0.0"),"mm ",INDEX('Pipe Lookup'!D:D,MATCH('~01 Pipe Segmentation'!S264,'Pipe Lookup'!C:C,0))," TYPE ",Q264)</f>
        <v>19.0mm Fusion-Bonded Epoxy TYPE 7</v>
      </c>
      <c r="M264" s="1" t="s">
        <v>53</v>
      </c>
      <c r="N264" s="1" t="s">
        <v>168</v>
      </c>
      <c r="O264" s="1" t="s">
        <v>170</v>
      </c>
      <c r="P264" s="1">
        <v>22</v>
      </c>
      <c r="Q264" s="1">
        <v>7</v>
      </c>
      <c r="R264" s="1">
        <v>19</v>
      </c>
      <c r="S264" s="1" t="s">
        <v>54</v>
      </c>
      <c r="T264" s="1" t="s">
        <v>136</v>
      </c>
      <c r="W264" s="1">
        <v>0</v>
      </c>
      <c r="X264" s="1" t="s">
        <v>58</v>
      </c>
    </row>
    <row r="265" spans="1:24" ht="15" x14ac:dyDescent="0.2">
      <c r="A265" s="1">
        <f t="shared" si="16"/>
        <v>1008233</v>
      </c>
      <c r="B265" s="1">
        <f t="shared" si="16"/>
        <v>1008237</v>
      </c>
      <c r="C265" s="11" t="s">
        <v>52</v>
      </c>
      <c r="D265" s="12">
        <f>INDEX(families!$A:$A,MATCH(E265,families!$B:$B,0))</f>
        <v>3</v>
      </c>
      <c r="E265" s="1" t="str">
        <f t="shared" si="17"/>
        <v>LE</v>
      </c>
      <c r="F265" s="1">
        <f t="shared" si="18"/>
        <v>19</v>
      </c>
      <c r="G265" s="1" t="str">
        <f t="shared" si="19"/>
        <v>19.0mm LE</v>
      </c>
      <c r="H265" s="1" t="str">
        <f>_xlfn.CONCAT(TEXT(R265,"0.0"),"mm ",INDEX('Pipe Lookup'!D:D,MATCH('~01 Pipe Segmentation'!S265,'Pipe Lookup'!C:C,0))," TYPE ",Q265)</f>
        <v>19.0mm Elbow TYPE 26</v>
      </c>
      <c r="M265" s="1" t="s">
        <v>53</v>
      </c>
      <c r="N265" s="1" t="s">
        <v>170</v>
      </c>
      <c r="O265" s="1" t="s">
        <v>171</v>
      </c>
      <c r="P265" s="1">
        <v>4</v>
      </c>
      <c r="Q265" s="1">
        <v>26</v>
      </c>
      <c r="R265" s="1">
        <v>19</v>
      </c>
      <c r="S265" s="1" t="s">
        <v>56</v>
      </c>
      <c r="T265" s="1" t="s">
        <v>136</v>
      </c>
      <c r="V265" s="1" t="s">
        <v>172</v>
      </c>
      <c r="W265" s="1">
        <v>0</v>
      </c>
      <c r="X265" s="1" t="s">
        <v>58</v>
      </c>
    </row>
    <row r="266" spans="1:24" ht="15" x14ac:dyDescent="0.2">
      <c r="A266" s="1">
        <f t="shared" si="16"/>
        <v>1008264</v>
      </c>
      <c r="B266" s="1">
        <f t="shared" si="16"/>
        <v>1008269</v>
      </c>
      <c r="C266" s="11" t="s">
        <v>52</v>
      </c>
      <c r="D266" s="12">
        <f>INDEX(families!$A:$A,MATCH(E266,families!$B:$B,0))</f>
        <v>3</v>
      </c>
      <c r="E266" s="1" t="str">
        <f t="shared" si="17"/>
        <v>LE</v>
      </c>
      <c r="F266" s="1">
        <f t="shared" si="18"/>
        <v>19</v>
      </c>
      <c r="G266" s="1" t="str">
        <f t="shared" si="19"/>
        <v>19.0mm LE</v>
      </c>
      <c r="H266" s="1" t="str">
        <f>_xlfn.CONCAT(TEXT(R266,"0.0"),"mm ",INDEX('Pipe Lookup'!D:D,MATCH('~01 Pipe Segmentation'!S266,'Pipe Lookup'!C:C,0))," TYPE ",Q266)</f>
        <v>19.0mm Elbow TYPE 26</v>
      </c>
      <c r="M266" s="1" t="s">
        <v>53</v>
      </c>
      <c r="N266" s="1">
        <v>1008264</v>
      </c>
      <c r="O266" s="1">
        <v>1008269</v>
      </c>
      <c r="P266" s="1">
        <v>5</v>
      </c>
      <c r="Q266" s="1">
        <v>26</v>
      </c>
      <c r="R266" s="1">
        <v>19</v>
      </c>
      <c r="S266" s="1" t="s">
        <v>56</v>
      </c>
      <c r="T266" s="1" t="s">
        <v>136</v>
      </c>
      <c r="V266" s="1" t="s">
        <v>172</v>
      </c>
      <c r="W266" s="1" t="s">
        <v>173</v>
      </c>
      <c r="X266" s="1" t="s">
        <v>84</v>
      </c>
    </row>
    <row r="267" spans="1:24" ht="15" x14ac:dyDescent="0.2">
      <c r="A267" s="1">
        <f t="shared" si="16"/>
        <v>1008269</v>
      </c>
      <c r="B267" s="1">
        <f t="shared" si="16"/>
        <v>1008322.61</v>
      </c>
      <c r="C267" s="11" t="s">
        <v>52</v>
      </c>
      <c r="D267" s="12">
        <f>INDEX(families!$A:$A,MATCH(E267,families!$B:$B,0))</f>
        <v>2</v>
      </c>
      <c r="E267" s="1" t="str">
        <f t="shared" si="17"/>
        <v>FBE</v>
      </c>
      <c r="F267" s="1">
        <f t="shared" si="18"/>
        <v>19</v>
      </c>
      <c r="G267" s="1" t="str">
        <f t="shared" si="19"/>
        <v>19.0mm FBE</v>
      </c>
      <c r="H267" s="1" t="str">
        <f>_xlfn.CONCAT(TEXT(R267,"0.0"),"mm ",INDEX('Pipe Lookup'!D:D,MATCH('~01 Pipe Segmentation'!S267,'Pipe Lookup'!C:C,0))," TYPE ",Q267)</f>
        <v>19.0mm Fusion-Bonded Epoxy TYPE 7</v>
      </c>
      <c r="M267" s="1" t="s">
        <v>53</v>
      </c>
      <c r="N267" s="1">
        <v>1008269</v>
      </c>
      <c r="O267" s="1">
        <v>1008322.61</v>
      </c>
      <c r="P267" s="1">
        <v>53.60999999998603</v>
      </c>
      <c r="Q267" s="1">
        <v>7</v>
      </c>
      <c r="R267" s="1">
        <v>19</v>
      </c>
      <c r="S267" s="1" t="s">
        <v>54</v>
      </c>
      <c r="T267" s="1" t="s">
        <v>136</v>
      </c>
      <c r="V267" s="1" t="s">
        <v>174</v>
      </c>
      <c r="W267" s="1">
        <v>0</v>
      </c>
      <c r="X267" s="1" t="s">
        <v>58</v>
      </c>
    </row>
    <row r="268" spans="1:24" ht="15" x14ac:dyDescent="0.2">
      <c r="A268" s="1">
        <f t="shared" si="16"/>
        <v>1008322.61</v>
      </c>
      <c r="B268" s="1">
        <f t="shared" si="16"/>
        <v>1008400.31</v>
      </c>
      <c r="C268" s="11" t="s">
        <v>52</v>
      </c>
      <c r="D268" s="12">
        <f>INDEX(families!$A:$A,MATCH(E268,families!$B:$B,0))</f>
        <v>2</v>
      </c>
      <c r="E268" s="1" t="str">
        <f t="shared" si="17"/>
        <v>FBE</v>
      </c>
      <c r="F268" s="1">
        <f t="shared" si="18"/>
        <v>14.7</v>
      </c>
      <c r="G268" s="1" t="str">
        <f t="shared" si="19"/>
        <v>14.7mm FBE</v>
      </c>
      <c r="H268" s="1" t="str">
        <f>_xlfn.CONCAT(TEXT(R268,"0.0"),"mm ",INDEX('Pipe Lookup'!D:D,MATCH('~01 Pipe Segmentation'!S268,'Pipe Lookup'!C:C,0))," TYPE ",Q268)</f>
        <v>14.7mm Fusion-Bonded Epoxy TYPE 5</v>
      </c>
      <c r="M268" s="1" t="s">
        <v>53</v>
      </c>
      <c r="N268" s="1">
        <v>1008322.61</v>
      </c>
      <c r="O268" s="1">
        <v>1008400.31</v>
      </c>
      <c r="P268" s="1">
        <v>77.700000000069849</v>
      </c>
      <c r="Q268" s="1">
        <v>5</v>
      </c>
      <c r="R268" s="1">
        <v>14.7</v>
      </c>
      <c r="S268" s="1" t="s">
        <v>54</v>
      </c>
      <c r="T268" s="1" t="s">
        <v>136</v>
      </c>
      <c r="W268" s="1">
        <v>0</v>
      </c>
      <c r="X268" s="1" t="s">
        <v>58</v>
      </c>
    </row>
    <row r="269" spans="1:24" ht="15" x14ac:dyDescent="0.2">
      <c r="A269" s="1">
        <f t="shared" si="16"/>
        <v>1008400.31</v>
      </c>
      <c r="B269" s="1">
        <f t="shared" si="16"/>
        <v>1008424.31</v>
      </c>
      <c r="C269" s="11" t="s">
        <v>52</v>
      </c>
      <c r="D269" s="12">
        <f>INDEX(families!$A:$A,MATCH(E269,families!$B:$B,0))</f>
        <v>2</v>
      </c>
      <c r="E269" s="1" t="str">
        <f t="shared" si="17"/>
        <v>FBE</v>
      </c>
      <c r="F269" s="1">
        <f t="shared" si="18"/>
        <v>19</v>
      </c>
      <c r="G269" s="1" t="str">
        <f t="shared" si="19"/>
        <v>19.0mm FBE</v>
      </c>
      <c r="H269" s="1" t="str">
        <f>_xlfn.CONCAT(TEXT(R269,"0.0"),"mm ",INDEX('Pipe Lookup'!D:D,MATCH('~01 Pipe Segmentation'!S269,'Pipe Lookup'!C:C,0))," TYPE ",Q269)</f>
        <v>19.0mm Fusion-Bonded Epoxy TYPE 7</v>
      </c>
      <c r="M269" s="1" t="s">
        <v>53</v>
      </c>
      <c r="N269" s="1">
        <v>1008400.31</v>
      </c>
      <c r="O269" s="1">
        <v>1008424.31</v>
      </c>
      <c r="P269" s="1">
        <v>24</v>
      </c>
      <c r="Q269" s="1">
        <v>7</v>
      </c>
      <c r="R269" s="1">
        <v>19</v>
      </c>
      <c r="S269" s="1" t="s">
        <v>54</v>
      </c>
      <c r="T269" s="1" t="s">
        <v>136</v>
      </c>
      <c r="W269" s="1">
        <v>0</v>
      </c>
      <c r="X269" s="1" t="s">
        <v>58</v>
      </c>
    </row>
    <row r="270" spans="1:24" ht="15" x14ac:dyDescent="0.2">
      <c r="A270" s="1">
        <f t="shared" si="16"/>
        <v>1008424.31</v>
      </c>
      <c r="B270" s="1">
        <f t="shared" si="16"/>
        <v>1008429.61</v>
      </c>
      <c r="C270" s="11" t="s">
        <v>52</v>
      </c>
      <c r="D270" s="12">
        <f>INDEX(families!$A:$A,MATCH(E270,families!$B:$B,0))</f>
        <v>3</v>
      </c>
      <c r="E270" s="1" t="str">
        <f t="shared" si="17"/>
        <v>LE</v>
      </c>
      <c r="F270" s="1">
        <f t="shared" si="18"/>
        <v>19</v>
      </c>
      <c r="G270" s="1" t="str">
        <f t="shared" si="19"/>
        <v>19.0mm LE</v>
      </c>
      <c r="H270" s="1" t="str">
        <f>_xlfn.CONCAT(TEXT(R270,"0.0"),"mm ",INDEX('Pipe Lookup'!D:D,MATCH('~01 Pipe Segmentation'!S270,'Pipe Lookup'!C:C,0))," TYPE ",Q270)</f>
        <v>19.0mm Elbow TYPE 26</v>
      </c>
      <c r="M270" s="1" t="s">
        <v>53</v>
      </c>
      <c r="N270" s="1">
        <v>1008424.31</v>
      </c>
      <c r="O270" s="1">
        <v>1008429.61</v>
      </c>
      <c r="P270" s="1">
        <v>5.2999999999301508</v>
      </c>
      <c r="Q270" s="1">
        <v>26</v>
      </c>
      <c r="R270" s="1">
        <v>19</v>
      </c>
      <c r="S270" s="1" t="s">
        <v>56</v>
      </c>
      <c r="T270" s="1" t="s">
        <v>136</v>
      </c>
      <c r="V270" s="1" t="s">
        <v>175</v>
      </c>
      <c r="W270" s="1">
        <v>0</v>
      </c>
      <c r="X270" s="1" t="s">
        <v>58</v>
      </c>
    </row>
    <row r="271" spans="1:24" ht="15" x14ac:dyDescent="0.2">
      <c r="A271" s="1">
        <f t="shared" si="16"/>
        <v>1008429.61</v>
      </c>
      <c r="B271" s="1">
        <f t="shared" si="16"/>
        <v>1008453.61</v>
      </c>
      <c r="C271" s="11" t="s">
        <v>52</v>
      </c>
      <c r="D271" s="12">
        <f>INDEX(families!$A:$A,MATCH(E271,families!$B:$B,0))</f>
        <v>2</v>
      </c>
      <c r="E271" s="1" t="str">
        <f t="shared" si="17"/>
        <v>FBE</v>
      </c>
      <c r="F271" s="1">
        <f t="shared" si="18"/>
        <v>19</v>
      </c>
      <c r="G271" s="1" t="str">
        <f t="shared" si="19"/>
        <v>19.0mm FBE</v>
      </c>
      <c r="H271" s="1" t="str">
        <f>_xlfn.CONCAT(TEXT(R271,"0.0"),"mm ",INDEX('Pipe Lookup'!D:D,MATCH('~01 Pipe Segmentation'!S271,'Pipe Lookup'!C:C,0))," TYPE ",Q271)</f>
        <v>19.0mm Fusion-Bonded Epoxy TYPE 7</v>
      </c>
      <c r="M271" s="1" t="s">
        <v>53</v>
      </c>
      <c r="N271" s="1">
        <v>1008429.61</v>
      </c>
      <c r="O271" s="1">
        <v>1008453.61</v>
      </c>
      <c r="P271" s="1">
        <v>24</v>
      </c>
      <c r="Q271" s="1">
        <v>7</v>
      </c>
      <c r="R271" s="1">
        <v>19</v>
      </c>
      <c r="S271" s="1" t="s">
        <v>54</v>
      </c>
      <c r="T271" s="1" t="s">
        <v>136</v>
      </c>
      <c r="W271" s="1">
        <v>0</v>
      </c>
      <c r="X271" s="1" t="s">
        <v>58</v>
      </c>
    </row>
    <row r="272" spans="1:24" ht="15" x14ac:dyDescent="0.2">
      <c r="A272" s="1">
        <f t="shared" si="16"/>
        <v>1008453.61</v>
      </c>
      <c r="B272" s="1">
        <f t="shared" si="16"/>
        <v>1008601.33</v>
      </c>
      <c r="C272" s="11" t="s">
        <v>52</v>
      </c>
      <c r="D272" s="12">
        <f>INDEX(families!$A:$A,MATCH(E272,families!$B:$B,0))</f>
        <v>2</v>
      </c>
      <c r="E272" s="1" t="str">
        <f t="shared" si="17"/>
        <v>FBE</v>
      </c>
      <c r="F272" s="1">
        <f t="shared" si="18"/>
        <v>14.7</v>
      </c>
      <c r="G272" s="1" t="str">
        <f t="shared" si="19"/>
        <v>14.7mm FBE</v>
      </c>
      <c r="H272" s="1" t="str">
        <f>_xlfn.CONCAT(TEXT(R272,"0.0"),"mm ",INDEX('Pipe Lookup'!D:D,MATCH('~01 Pipe Segmentation'!S272,'Pipe Lookup'!C:C,0))," TYPE ",Q272)</f>
        <v>14.7mm Fusion-Bonded Epoxy TYPE 5</v>
      </c>
      <c r="M272" s="1" t="s">
        <v>53</v>
      </c>
      <c r="N272" s="1">
        <v>1008453.61</v>
      </c>
      <c r="O272" s="1">
        <v>1008601.33</v>
      </c>
      <c r="P272" s="1">
        <v>147.71999999997206</v>
      </c>
      <c r="Q272" s="1">
        <v>5</v>
      </c>
      <c r="R272" s="1">
        <v>14.7</v>
      </c>
      <c r="S272" s="1" t="s">
        <v>54</v>
      </c>
      <c r="T272" s="1" t="s">
        <v>136</v>
      </c>
      <c r="W272" s="1">
        <v>0</v>
      </c>
      <c r="X272" s="1" t="s">
        <v>58</v>
      </c>
    </row>
    <row r="273" spans="1:24" ht="15" x14ac:dyDescent="0.2">
      <c r="A273" s="1">
        <f t="shared" si="16"/>
        <v>1008601.33</v>
      </c>
      <c r="B273" s="1">
        <f t="shared" si="16"/>
        <v>1008608.24</v>
      </c>
      <c r="C273" s="11" t="s">
        <v>52</v>
      </c>
      <c r="D273" s="12">
        <f>INDEX(families!$A:$A,MATCH(E273,families!$B:$B,0))</f>
        <v>3</v>
      </c>
      <c r="E273" s="1" t="str">
        <f t="shared" si="17"/>
        <v>LE</v>
      </c>
      <c r="F273" s="1">
        <f t="shared" si="18"/>
        <v>14.7</v>
      </c>
      <c r="G273" s="1" t="str">
        <f t="shared" si="19"/>
        <v>14.7mm LE</v>
      </c>
      <c r="H273" s="1" t="str">
        <f>_xlfn.CONCAT(TEXT(R273,"0.0"),"mm ",INDEX('Pipe Lookup'!D:D,MATCH('~01 Pipe Segmentation'!S273,'Pipe Lookup'!C:C,0))," TYPE ",Q273)</f>
        <v>14.7mm Elbow TYPE 22</v>
      </c>
      <c r="M273" s="1" t="s">
        <v>53</v>
      </c>
      <c r="N273" s="1">
        <v>1008601.33</v>
      </c>
      <c r="O273" s="1">
        <v>1008608.24</v>
      </c>
      <c r="P273" s="1">
        <v>6.9100000000325963</v>
      </c>
      <c r="Q273" s="1">
        <v>22</v>
      </c>
      <c r="R273" s="1">
        <v>14.7</v>
      </c>
      <c r="S273" s="1" t="s">
        <v>56</v>
      </c>
      <c r="T273" s="1" t="s">
        <v>136</v>
      </c>
      <c r="V273" s="1" t="s">
        <v>176</v>
      </c>
      <c r="W273" s="1">
        <v>0</v>
      </c>
      <c r="X273" s="1" t="s">
        <v>58</v>
      </c>
    </row>
    <row r="274" spans="1:24" ht="15" x14ac:dyDescent="0.2">
      <c r="A274" s="1">
        <f t="shared" si="16"/>
        <v>1008608.24</v>
      </c>
      <c r="B274" s="1">
        <f t="shared" si="16"/>
        <v>1008664.76</v>
      </c>
      <c r="C274" s="11" t="s">
        <v>52</v>
      </c>
      <c r="D274" s="12">
        <f>INDEX(families!$A:$A,MATCH(E274,families!$B:$B,0))</f>
        <v>2</v>
      </c>
      <c r="E274" s="1" t="str">
        <f t="shared" si="17"/>
        <v>FBE</v>
      </c>
      <c r="F274" s="1">
        <f t="shared" si="18"/>
        <v>14.7</v>
      </c>
      <c r="G274" s="1" t="str">
        <f t="shared" si="19"/>
        <v>14.7mm FBE</v>
      </c>
      <c r="H274" s="1" t="str">
        <f>_xlfn.CONCAT(TEXT(R274,"0.0"),"mm ",INDEX('Pipe Lookup'!D:D,MATCH('~01 Pipe Segmentation'!S274,'Pipe Lookup'!C:C,0))," TYPE ",Q274)</f>
        <v>14.7mm Fusion-Bonded Epoxy TYPE 5</v>
      </c>
      <c r="M274" s="1" t="s">
        <v>53</v>
      </c>
      <c r="N274" s="1">
        <v>1008608.24</v>
      </c>
      <c r="O274" s="1">
        <v>1008664.76</v>
      </c>
      <c r="P274" s="1">
        <v>56.520000000018626</v>
      </c>
      <c r="Q274" s="1">
        <v>5</v>
      </c>
      <c r="R274" s="1">
        <v>14.7</v>
      </c>
      <c r="S274" s="1" t="s">
        <v>54</v>
      </c>
      <c r="T274" s="1" t="s">
        <v>136</v>
      </c>
      <c r="W274" s="1">
        <v>0</v>
      </c>
      <c r="X274" s="1" t="s">
        <v>58</v>
      </c>
    </row>
    <row r="275" spans="1:24" ht="15" x14ac:dyDescent="0.2">
      <c r="A275" s="1">
        <f t="shared" si="16"/>
        <v>1008664.76</v>
      </c>
      <c r="B275" s="1">
        <f t="shared" si="16"/>
        <v>1008669.43</v>
      </c>
      <c r="C275" s="11" t="s">
        <v>52</v>
      </c>
      <c r="D275" s="12">
        <f>INDEX(families!$A:$A,MATCH(E275,families!$B:$B,0))</f>
        <v>3</v>
      </c>
      <c r="E275" s="1" t="str">
        <f t="shared" si="17"/>
        <v>LE</v>
      </c>
      <c r="F275" s="1">
        <f t="shared" si="18"/>
        <v>14.7</v>
      </c>
      <c r="G275" s="1" t="str">
        <f t="shared" si="19"/>
        <v>14.7mm LE</v>
      </c>
      <c r="H275" s="1" t="str">
        <f>_xlfn.CONCAT(TEXT(R275,"0.0"),"mm ",INDEX('Pipe Lookup'!D:D,MATCH('~01 Pipe Segmentation'!S275,'Pipe Lookup'!C:C,0))," TYPE ",Q275)</f>
        <v>14.7mm Elbow TYPE 22</v>
      </c>
      <c r="M275" s="1" t="s">
        <v>53</v>
      </c>
      <c r="N275" s="1">
        <v>1008664.76</v>
      </c>
      <c r="O275" s="1">
        <v>1008669.43</v>
      </c>
      <c r="P275" s="1">
        <v>4.6700000000419095</v>
      </c>
      <c r="Q275" s="1">
        <v>22</v>
      </c>
      <c r="R275" s="1">
        <v>14.7</v>
      </c>
      <c r="S275" s="1" t="s">
        <v>56</v>
      </c>
      <c r="T275" s="1" t="s">
        <v>136</v>
      </c>
      <c r="V275" s="1" t="s">
        <v>177</v>
      </c>
      <c r="W275" s="1">
        <v>0</v>
      </c>
      <c r="X275" s="1" t="s">
        <v>58</v>
      </c>
    </row>
    <row r="276" spans="1:24" ht="15" x14ac:dyDescent="0.2">
      <c r="A276" s="1">
        <f t="shared" si="16"/>
        <v>1008669.43</v>
      </c>
      <c r="B276" s="1">
        <f t="shared" si="16"/>
        <v>1008713.68</v>
      </c>
      <c r="C276" s="11" t="s">
        <v>52</v>
      </c>
      <c r="D276" s="12">
        <f>INDEX(families!$A:$A,MATCH(E276,families!$B:$B,0))</f>
        <v>2</v>
      </c>
      <c r="E276" s="1" t="str">
        <f t="shared" si="17"/>
        <v>FBE</v>
      </c>
      <c r="F276" s="1">
        <f t="shared" si="18"/>
        <v>14.7</v>
      </c>
      <c r="G276" s="1" t="str">
        <f t="shared" si="19"/>
        <v>14.7mm FBE</v>
      </c>
      <c r="H276" s="1" t="str">
        <f>_xlfn.CONCAT(TEXT(R276,"0.0"),"mm ",INDEX('Pipe Lookup'!D:D,MATCH('~01 Pipe Segmentation'!S276,'Pipe Lookup'!C:C,0))," TYPE ",Q276)</f>
        <v>14.7mm Fusion-Bonded Epoxy TYPE 5</v>
      </c>
      <c r="M276" s="1" t="s">
        <v>53</v>
      </c>
      <c r="N276" s="1">
        <v>1008669.43</v>
      </c>
      <c r="O276" s="1">
        <v>1008713.68</v>
      </c>
      <c r="P276" s="1">
        <v>44.25</v>
      </c>
      <c r="Q276" s="1">
        <v>5</v>
      </c>
      <c r="R276" s="1">
        <v>14.7</v>
      </c>
      <c r="S276" s="1" t="s">
        <v>54</v>
      </c>
      <c r="T276" s="1" t="s">
        <v>136</v>
      </c>
      <c r="W276" s="1">
        <v>0</v>
      </c>
      <c r="X276" s="1" t="s">
        <v>58</v>
      </c>
    </row>
    <row r="277" spans="1:24" ht="15" x14ac:dyDescent="0.2">
      <c r="A277" s="1">
        <f t="shared" si="16"/>
        <v>1008713.68</v>
      </c>
      <c r="B277" s="1">
        <f t="shared" si="16"/>
        <v>1008718.59</v>
      </c>
      <c r="C277" s="11" t="s">
        <v>52</v>
      </c>
      <c r="D277" s="12">
        <f>INDEX(families!$A:$A,MATCH(E277,families!$B:$B,0))</f>
        <v>3</v>
      </c>
      <c r="E277" s="1" t="str">
        <f t="shared" si="17"/>
        <v>LE</v>
      </c>
      <c r="F277" s="1">
        <f t="shared" si="18"/>
        <v>14.7</v>
      </c>
      <c r="G277" s="1" t="str">
        <f t="shared" si="19"/>
        <v>14.7mm LE</v>
      </c>
      <c r="H277" s="1" t="str">
        <f>_xlfn.CONCAT(TEXT(R277,"0.0"),"mm ",INDEX('Pipe Lookup'!D:D,MATCH('~01 Pipe Segmentation'!S277,'Pipe Lookup'!C:C,0))," TYPE ",Q277)</f>
        <v>14.7mm Elbow TYPE 22</v>
      </c>
      <c r="M277" s="1" t="s">
        <v>53</v>
      </c>
      <c r="N277" s="1">
        <v>1008713.68</v>
      </c>
      <c r="O277" s="1">
        <v>1008718.59</v>
      </c>
      <c r="P277" s="1">
        <v>4.909999999916181</v>
      </c>
      <c r="Q277" s="1">
        <v>22</v>
      </c>
      <c r="R277" s="1">
        <v>14.7</v>
      </c>
      <c r="S277" s="1" t="s">
        <v>56</v>
      </c>
      <c r="T277" s="1" t="s">
        <v>136</v>
      </c>
      <c r="V277" s="1" t="s">
        <v>178</v>
      </c>
      <c r="W277" s="1">
        <v>0</v>
      </c>
      <c r="X277" s="1" t="s">
        <v>58</v>
      </c>
    </row>
    <row r="278" spans="1:24" ht="15" x14ac:dyDescent="0.2">
      <c r="A278" s="1">
        <f t="shared" si="16"/>
        <v>1008718.59</v>
      </c>
      <c r="B278" s="1">
        <f t="shared" si="16"/>
        <v>1009019</v>
      </c>
      <c r="C278" s="11" t="s">
        <v>52</v>
      </c>
      <c r="D278" s="12">
        <f>INDEX(families!$A:$A,MATCH(E278,families!$B:$B,0))</f>
        <v>2</v>
      </c>
      <c r="E278" s="1" t="str">
        <f t="shared" si="17"/>
        <v>FBE</v>
      </c>
      <c r="F278" s="1">
        <f t="shared" si="18"/>
        <v>14.7</v>
      </c>
      <c r="G278" s="1" t="str">
        <f t="shared" si="19"/>
        <v>14.7mm FBE</v>
      </c>
      <c r="H278" s="1" t="str">
        <f>_xlfn.CONCAT(TEXT(R278,"0.0"),"mm ",INDEX('Pipe Lookup'!D:D,MATCH('~01 Pipe Segmentation'!S278,'Pipe Lookup'!C:C,0))," TYPE ",Q278)</f>
        <v>14.7mm Fusion-Bonded Epoxy TYPE 5</v>
      </c>
      <c r="M278" s="1" t="s">
        <v>53</v>
      </c>
      <c r="N278" s="1">
        <v>1008718.59</v>
      </c>
      <c r="O278" s="1">
        <v>1009019</v>
      </c>
      <c r="P278" s="1">
        <v>300.4100000000326</v>
      </c>
      <c r="Q278" s="1">
        <v>5</v>
      </c>
      <c r="R278" s="1">
        <v>14.7</v>
      </c>
      <c r="S278" s="1" t="s">
        <v>54</v>
      </c>
      <c r="T278" s="1" t="s">
        <v>136</v>
      </c>
      <c r="W278" s="1">
        <v>0</v>
      </c>
      <c r="X278" s="1" t="s">
        <v>58</v>
      </c>
    </row>
    <row r="279" spans="1:24" ht="15" x14ac:dyDescent="0.2">
      <c r="A279" s="1">
        <f t="shared" si="16"/>
        <v>1009019</v>
      </c>
      <c r="B279" s="1">
        <f t="shared" si="16"/>
        <v>1009043</v>
      </c>
      <c r="C279" s="11" t="s">
        <v>52</v>
      </c>
      <c r="D279" s="12">
        <f>INDEX(families!$A:$A,MATCH(E279,families!$B:$B,0))</f>
        <v>2</v>
      </c>
      <c r="E279" s="1" t="str">
        <f t="shared" si="17"/>
        <v>FBE</v>
      </c>
      <c r="F279" s="1">
        <f t="shared" si="18"/>
        <v>19</v>
      </c>
      <c r="G279" s="1" t="str">
        <f t="shared" si="19"/>
        <v>19.0mm FBE</v>
      </c>
      <c r="H279" s="1" t="str">
        <f>_xlfn.CONCAT(TEXT(R279,"0.0"),"mm ",INDEX('Pipe Lookup'!D:D,MATCH('~01 Pipe Segmentation'!S279,'Pipe Lookup'!C:C,0))," TYPE ",Q279)</f>
        <v>19.0mm Fusion-Bonded Epoxy TYPE 7</v>
      </c>
      <c r="M279" s="1" t="s">
        <v>53</v>
      </c>
      <c r="N279" s="1">
        <v>1009019</v>
      </c>
      <c r="O279" s="1">
        <v>1009043</v>
      </c>
      <c r="P279" s="1">
        <v>24</v>
      </c>
      <c r="Q279" s="1">
        <v>7</v>
      </c>
      <c r="R279" s="1">
        <v>19</v>
      </c>
      <c r="S279" s="1" t="s">
        <v>54</v>
      </c>
      <c r="T279" s="1" t="s">
        <v>136</v>
      </c>
      <c r="W279" s="1">
        <v>0</v>
      </c>
      <c r="X279" s="1" t="s">
        <v>58</v>
      </c>
    </row>
    <row r="280" spans="1:24" ht="15" x14ac:dyDescent="0.2">
      <c r="A280" s="1">
        <f t="shared" si="16"/>
        <v>1009043</v>
      </c>
      <c r="B280" s="1">
        <f t="shared" si="16"/>
        <v>1009200</v>
      </c>
      <c r="C280" s="11" t="s">
        <v>52</v>
      </c>
      <c r="D280" s="12">
        <f>INDEX(families!$A:$A,MATCH(E280,families!$B:$B,0))</f>
        <v>2</v>
      </c>
      <c r="E280" s="1" t="str">
        <f t="shared" si="17"/>
        <v>FBE</v>
      </c>
      <c r="F280" s="1">
        <f t="shared" si="18"/>
        <v>14.7</v>
      </c>
      <c r="G280" s="1" t="str">
        <f t="shared" si="19"/>
        <v>14.7mm FBE</v>
      </c>
      <c r="H280" s="1" t="str">
        <f>_xlfn.CONCAT(TEXT(R280,"0.0"),"mm ",INDEX('Pipe Lookup'!D:D,MATCH('~01 Pipe Segmentation'!S280,'Pipe Lookup'!C:C,0))," TYPE ",Q280)</f>
        <v>14.7mm Fusion-Bonded Epoxy TYPE 5</v>
      </c>
      <c r="M280" s="1" t="s">
        <v>53</v>
      </c>
      <c r="N280" s="1">
        <v>1009043</v>
      </c>
      <c r="O280" s="1">
        <v>1009200</v>
      </c>
      <c r="P280" s="1">
        <v>157</v>
      </c>
      <c r="Q280" s="1">
        <v>5</v>
      </c>
      <c r="R280" s="1">
        <v>14.7</v>
      </c>
      <c r="S280" s="1" t="s">
        <v>54</v>
      </c>
      <c r="T280" s="1" t="s">
        <v>136</v>
      </c>
      <c r="W280" s="1">
        <v>0</v>
      </c>
      <c r="X280" s="1" t="s">
        <v>58</v>
      </c>
    </row>
    <row r="281" spans="1:24" ht="15" x14ac:dyDescent="0.2">
      <c r="A281" s="1">
        <f t="shared" si="16"/>
        <v>1009200</v>
      </c>
      <c r="B281" s="1">
        <f t="shared" si="16"/>
        <v>1009413</v>
      </c>
      <c r="C281" s="11" t="s">
        <v>52</v>
      </c>
      <c r="D281" s="12">
        <f>INDEX(families!$A:$A,MATCH(E281,families!$B:$B,0))</f>
        <v>2</v>
      </c>
      <c r="E281" s="1" t="str">
        <f t="shared" si="17"/>
        <v>FBE</v>
      </c>
      <c r="F281" s="1">
        <f t="shared" si="18"/>
        <v>14.7</v>
      </c>
      <c r="G281" s="1" t="str">
        <f t="shared" si="19"/>
        <v>14.7mm FBE</v>
      </c>
      <c r="H281" s="1" t="str">
        <f>_xlfn.CONCAT(TEXT(R281,"0.0"),"mm ",INDEX('Pipe Lookup'!D:D,MATCH('~01 Pipe Segmentation'!S281,'Pipe Lookup'!C:C,0))," TYPE ",Q281)</f>
        <v>14.7mm Fusion-Bonded Epoxy TYPE 5</v>
      </c>
      <c r="M281" s="1" t="s">
        <v>53</v>
      </c>
      <c r="N281" s="1">
        <v>1009200</v>
      </c>
      <c r="O281" s="1">
        <v>1009413</v>
      </c>
      <c r="P281" s="1">
        <v>213</v>
      </c>
      <c r="Q281" s="1">
        <v>5</v>
      </c>
      <c r="R281" s="1">
        <v>14.7</v>
      </c>
      <c r="S281" s="1" t="s">
        <v>54</v>
      </c>
      <c r="T281" s="1" t="s">
        <v>179</v>
      </c>
      <c r="W281" s="1">
        <v>0</v>
      </c>
      <c r="X281" s="1" t="s">
        <v>58</v>
      </c>
    </row>
    <row r="282" spans="1:24" ht="15" x14ac:dyDescent="0.2">
      <c r="A282" s="1">
        <f t="shared" si="16"/>
        <v>1009413</v>
      </c>
      <c r="B282" s="1">
        <f t="shared" si="16"/>
        <v>1009437</v>
      </c>
      <c r="C282" s="11" t="s">
        <v>52</v>
      </c>
      <c r="D282" s="12">
        <f>INDEX(families!$A:$A,MATCH(E282,families!$B:$B,0))</f>
        <v>2</v>
      </c>
      <c r="E282" s="1" t="str">
        <f t="shared" si="17"/>
        <v>FBE</v>
      </c>
      <c r="F282" s="1">
        <f t="shared" si="18"/>
        <v>19</v>
      </c>
      <c r="G282" s="1" t="str">
        <f t="shared" si="19"/>
        <v>19.0mm FBE</v>
      </c>
      <c r="H282" s="1" t="str">
        <f>_xlfn.CONCAT(TEXT(R282,"0.0"),"mm ",INDEX('Pipe Lookup'!D:D,MATCH('~01 Pipe Segmentation'!S282,'Pipe Lookup'!C:C,0))," TYPE ",Q282)</f>
        <v>19.0mm Fusion-Bonded Epoxy TYPE 7</v>
      </c>
      <c r="M282" s="1" t="s">
        <v>53</v>
      </c>
      <c r="N282" s="1">
        <v>1009413</v>
      </c>
      <c r="O282" s="1">
        <v>1009437</v>
      </c>
      <c r="P282" s="1">
        <v>24</v>
      </c>
      <c r="Q282" s="1">
        <v>7</v>
      </c>
      <c r="R282" s="1">
        <v>19</v>
      </c>
      <c r="S282" s="1" t="s">
        <v>54</v>
      </c>
      <c r="T282" s="1" t="s">
        <v>179</v>
      </c>
      <c r="W282" s="1">
        <v>0</v>
      </c>
      <c r="X282" s="1" t="s">
        <v>58</v>
      </c>
    </row>
    <row r="283" spans="1:24" ht="15" x14ac:dyDescent="0.2">
      <c r="A283" s="1">
        <f t="shared" si="16"/>
        <v>1009437</v>
      </c>
      <c r="B283" s="1">
        <f t="shared" si="16"/>
        <v>1010700</v>
      </c>
      <c r="C283" s="11" t="s">
        <v>52</v>
      </c>
      <c r="D283" s="12">
        <f>INDEX(families!$A:$A,MATCH(E283,families!$B:$B,0))</f>
        <v>2</v>
      </c>
      <c r="E283" s="1" t="str">
        <f t="shared" si="17"/>
        <v>FBE</v>
      </c>
      <c r="F283" s="1">
        <f t="shared" si="18"/>
        <v>14.7</v>
      </c>
      <c r="G283" s="1" t="str">
        <f t="shared" si="19"/>
        <v>14.7mm FBE</v>
      </c>
      <c r="H283" s="1" t="str">
        <f>_xlfn.CONCAT(TEXT(R283,"0.0"),"mm ",INDEX('Pipe Lookup'!D:D,MATCH('~01 Pipe Segmentation'!S283,'Pipe Lookup'!C:C,0))," TYPE ",Q283)</f>
        <v>14.7mm Fusion-Bonded Epoxy TYPE 5</v>
      </c>
      <c r="M283" s="1" t="s">
        <v>53</v>
      </c>
      <c r="N283" s="1">
        <v>1009437</v>
      </c>
      <c r="O283" s="1">
        <v>1010700</v>
      </c>
      <c r="P283" s="1">
        <v>1263</v>
      </c>
      <c r="Q283" s="1">
        <v>5</v>
      </c>
      <c r="R283" s="1">
        <v>14.7</v>
      </c>
      <c r="S283" s="1" t="s">
        <v>54</v>
      </c>
      <c r="T283" s="1" t="s">
        <v>179</v>
      </c>
      <c r="W283" s="1">
        <v>0</v>
      </c>
      <c r="X283" s="1" t="s">
        <v>58</v>
      </c>
    </row>
    <row r="284" spans="1:24" ht="15" x14ac:dyDescent="0.2">
      <c r="A284" s="1">
        <f t="shared" si="16"/>
        <v>1010700</v>
      </c>
      <c r="B284" s="1">
        <f t="shared" si="16"/>
        <v>1010880</v>
      </c>
      <c r="C284" s="11" t="s">
        <v>52</v>
      </c>
      <c r="D284" s="12">
        <f>INDEX(families!$A:$A,MATCH(E284,families!$B:$B,0))</f>
        <v>2</v>
      </c>
      <c r="E284" s="1" t="str">
        <f t="shared" si="17"/>
        <v>FBE</v>
      </c>
      <c r="F284" s="1">
        <f t="shared" si="18"/>
        <v>14.7</v>
      </c>
      <c r="G284" s="1" t="str">
        <f t="shared" si="19"/>
        <v>14.7mm FBE</v>
      </c>
      <c r="H284" s="1" t="str">
        <f>_xlfn.CONCAT(TEXT(R284,"0.0"),"mm ",INDEX('Pipe Lookup'!D:D,MATCH('~01 Pipe Segmentation'!S284,'Pipe Lookup'!C:C,0))," TYPE ",Q284)</f>
        <v>14.7mm Fusion-Bonded Epoxy TYPE 5</v>
      </c>
      <c r="M284" s="1" t="s">
        <v>53</v>
      </c>
      <c r="N284" s="1">
        <v>1010700</v>
      </c>
      <c r="O284" s="1">
        <v>1010880</v>
      </c>
      <c r="P284" s="1">
        <v>180</v>
      </c>
      <c r="Q284" s="1">
        <v>5</v>
      </c>
      <c r="R284" s="1">
        <v>14.7</v>
      </c>
      <c r="S284" s="1" t="s">
        <v>54</v>
      </c>
      <c r="T284" s="1" t="s">
        <v>180</v>
      </c>
      <c r="W284" s="1">
        <v>0</v>
      </c>
      <c r="X284" s="1" t="s">
        <v>58</v>
      </c>
    </row>
    <row r="285" spans="1:24" ht="15" x14ac:dyDescent="0.2">
      <c r="A285" s="1">
        <f t="shared" si="16"/>
        <v>1010880</v>
      </c>
      <c r="B285" s="1">
        <f t="shared" si="16"/>
        <v>1010886.11</v>
      </c>
      <c r="C285" s="11" t="s">
        <v>52</v>
      </c>
      <c r="D285" s="12">
        <f>INDEX(families!$A:$A,MATCH(E285,families!$B:$B,0))</f>
        <v>2</v>
      </c>
      <c r="E285" s="1" t="str">
        <f t="shared" si="17"/>
        <v>FBE</v>
      </c>
      <c r="F285" s="1">
        <f t="shared" si="18"/>
        <v>19</v>
      </c>
      <c r="G285" s="1" t="str">
        <f t="shared" si="19"/>
        <v>19.0mm FBE</v>
      </c>
      <c r="H285" s="1" t="str">
        <f>_xlfn.CONCAT(TEXT(R285,"0.0"),"mm ",INDEX('Pipe Lookup'!D:D,MATCH('~01 Pipe Segmentation'!S285,'Pipe Lookup'!C:C,0))," TYPE ",Q285)</f>
        <v>19.0mm Fusion-Bonded Epoxy TYPE 7</v>
      </c>
      <c r="M285" s="1" t="s">
        <v>53</v>
      </c>
      <c r="N285" s="1">
        <v>1010880</v>
      </c>
      <c r="O285" s="1">
        <v>1010886.11</v>
      </c>
      <c r="P285" s="1">
        <v>6.1099999999860302</v>
      </c>
      <c r="Q285" s="1">
        <v>7</v>
      </c>
      <c r="R285" s="1">
        <v>19</v>
      </c>
      <c r="S285" s="1" t="s">
        <v>54</v>
      </c>
      <c r="T285" s="1" t="s">
        <v>180</v>
      </c>
      <c r="W285" s="1">
        <v>0</v>
      </c>
      <c r="X285" s="1" t="s">
        <v>58</v>
      </c>
    </row>
    <row r="286" spans="1:24" ht="15" x14ac:dyDescent="0.2">
      <c r="A286" s="1">
        <f t="shared" si="16"/>
        <v>1010886.11</v>
      </c>
      <c r="B286" s="1">
        <f t="shared" si="16"/>
        <v>1010891.11</v>
      </c>
      <c r="C286" s="11" t="s">
        <v>52</v>
      </c>
      <c r="D286" s="12">
        <f>INDEX(families!$A:$A,MATCH(E286,families!$B:$B,0))</f>
        <v>3</v>
      </c>
      <c r="E286" s="1" t="str">
        <f t="shared" si="17"/>
        <v>LE</v>
      </c>
      <c r="F286" s="1">
        <f t="shared" si="18"/>
        <v>19</v>
      </c>
      <c r="G286" s="1" t="str">
        <f t="shared" si="19"/>
        <v>19.0mm LE</v>
      </c>
      <c r="H286" s="1" t="str">
        <f>_xlfn.CONCAT(TEXT(R286,"0.0"),"mm ",INDEX('Pipe Lookup'!D:D,MATCH('~01 Pipe Segmentation'!S286,'Pipe Lookup'!C:C,0))," TYPE ",Q286)</f>
        <v>19.0mm Elbow TYPE 26</v>
      </c>
      <c r="M286" s="1" t="s">
        <v>53</v>
      </c>
      <c r="N286" s="1">
        <v>1010886.11</v>
      </c>
      <c r="O286" s="1">
        <v>1010891.11</v>
      </c>
      <c r="P286" s="1">
        <v>5</v>
      </c>
      <c r="Q286" s="1">
        <v>26</v>
      </c>
      <c r="R286" s="1">
        <v>19</v>
      </c>
      <c r="S286" s="1" t="s">
        <v>56</v>
      </c>
      <c r="T286" s="1" t="s">
        <v>180</v>
      </c>
      <c r="V286" s="1" t="s">
        <v>181</v>
      </c>
      <c r="W286" s="1">
        <v>0</v>
      </c>
      <c r="X286" s="1" t="s">
        <v>58</v>
      </c>
    </row>
    <row r="287" spans="1:24" ht="15" x14ac:dyDescent="0.2">
      <c r="A287" s="1">
        <f t="shared" si="16"/>
        <v>1010891.11</v>
      </c>
      <c r="B287" s="1">
        <f t="shared" si="16"/>
        <v>1010896</v>
      </c>
      <c r="C287" s="11" t="s">
        <v>52</v>
      </c>
      <c r="D287" s="12">
        <f>INDEX(families!$A:$A,MATCH(E287,families!$B:$B,0))</f>
        <v>2</v>
      </c>
      <c r="E287" s="1" t="str">
        <f t="shared" si="17"/>
        <v>FBE</v>
      </c>
      <c r="F287" s="1">
        <f t="shared" si="18"/>
        <v>19</v>
      </c>
      <c r="G287" s="1" t="str">
        <f t="shared" si="19"/>
        <v>19.0mm FBE</v>
      </c>
      <c r="H287" s="1" t="str">
        <f>_xlfn.CONCAT(TEXT(R287,"0.0"),"mm ",INDEX('Pipe Lookup'!D:D,MATCH('~01 Pipe Segmentation'!S287,'Pipe Lookup'!C:C,0))," TYPE ",Q287)</f>
        <v>19.0mm Fusion-Bonded Epoxy TYPE 7</v>
      </c>
      <c r="M287" s="1" t="s">
        <v>53</v>
      </c>
      <c r="N287" s="1">
        <v>1010891.11</v>
      </c>
      <c r="O287" s="1">
        <v>1010896</v>
      </c>
      <c r="P287" s="1">
        <v>4.8900000000139698</v>
      </c>
      <c r="Q287" s="1">
        <v>7</v>
      </c>
      <c r="R287" s="1">
        <v>19</v>
      </c>
      <c r="S287" s="1" t="s">
        <v>54</v>
      </c>
      <c r="T287" s="1" t="s">
        <v>180</v>
      </c>
      <c r="W287" s="1">
        <v>0</v>
      </c>
      <c r="X287" s="1" t="s">
        <v>58</v>
      </c>
    </row>
    <row r="288" spans="1:24" ht="15" x14ac:dyDescent="0.2">
      <c r="A288" s="1">
        <f t="shared" si="16"/>
        <v>1010896</v>
      </c>
      <c r="B288" s="1">
        <f t="shared" si="16"/>
        <v>1010949.02</v>
      </c>
      <c r="C288" s="11" t="s">
        <v>52</v>
      </c>
      <c r="D288" s="12">
        <f>INDEX(families!$A:$A,MATCH(E288,families!$B:$B,0))</f>
        <v>2</v>
      </c>
      <c r="E288" s="1" t="str">
        <f t="shared" si="17"/>
        <v>FBE</v>
      </c>
      <c r="F288" s="1">
        <f t="shared" si="18"/>
        <v>14.7</v>
      </c>
      <c r="G288" s="1" t="str">
        <f t="shared" si="19"/>
        <v>14.7mm FBE</v>
      </c>
      <c r="H288" s="1" t="str">
        <f>_xlfn.CONCAT(TEXT(R288,"0.0"),"mm ",INDEX('Pipe Lookup'!D:D,MATCH('~01 Pipe Segmentation'!S288,'Pipe Lookup'!C:C,0))," TYPE ",Q288)</f>
        <v>14.7mm Fusion-Bonded Epoxy TYPE 5</v>
      </c>
      <c r="M288" s="1" t="s">
        <v>53</v>
      </c>
      <c r="N288" s="1">
        <v>1010896</v>
      </c>
      <c r="O288" s="1">
        <v>1010949.02</v>
      </c>
      <c r="P288" s="1">
        <v>53.020000000018626</v>
      </c>
      <c r="Q288" s="1">
        <v>5</v>
      </c>
      <c r="R288" s="1">
        <v>14.7</v>
      </c>
      <c r="S288" s="1" t="s">
        <v>54</v>
      </c>
      <c r="T288" s="1" t="s">
        <v>180</v>
      </c>
      <c r="W288" s="1">
        <v>0</v>
      </c>
      <c r="X288" s="1" t="s">
        <v>58</v>
      </c>
    </row>
    <row r="289" spans="1:24" ht="15" x14ac:dyDescent="0.2">
      <c r="A289" s="1">
        <f t="shared" si="16"/>
        <v>1010949.02</v>
      </c>
      <c r="B289" s="1">
        <f t="shared" si="16"/>
        <v>1010953.29</v>
      </c>
      <c r="C289" s="11" t="s">
        <v>52</v>
      </c>
      <c r="D289" s="12">
        <f>INDEX(families!$A:$A,MATCH(E289,families!$B:$B,0))</f>
        <v>3</v>
      </c>
      <c r="E289" s="1" t="str">
        <f t="shared" si="17"/>
        <v>LE</v>
      </c>
      <c r="F289" s="1">
        <f t="shared" si="18"/>
        <v>14.7</v>
      </c>
      <c r="G289" s="1" t="str">
        <f t="shared" si="19"/>
        <v>14.7mm LE</v>
      </c>
      <c r="H289" s="1" t="str">
        <f>_xlfn.CONCAT(TEXT(R289,"0.0"),"mm ",INDEX('Pipe Lookup'!D:D,MATCH('~01 Pipe Segmentation'!S289,'Pipe Lookup'!C:C,0))," TYPE ",Q289)</f>
        <v>14.7mm Elbow TYPE 22</v>
      </c>
      <c r="M289" s="1" t="s">
        <v>53</v>
      </c>
      <c r="N289" s="1">
        <v>1010949.02</v>
      </c>
      <c r="O289" s="1">
        <v>1010953.29</v>
      </c>
      <c r="P289" s="1">
        <v>4.2700000000186265</v>
      </c>
      <c r="Q289" s="1">
        <v>22</v>
      </c>
      <c r="R289" s="1">
        <v>14.7</v>
      </c>
      <c r="S289" s="1" t="s">
        <v>56</v>
      </c>
      <c r="T289" s="1" t="s">
        <v>180</v>
      </c>
      <c r="V289" s="1" t="s">
        <v>182</v>
      </c>
      <c r="W289" s="1">
        <v>0</v>
      </c>
      <c r="X289" s="1" t="s">
        <v>58</v>
      </c>
    </row>
    <row r="290" spans="1:24" ht="15" x14ac:dyDescent="0.2">
      <c r="A290" s="1">
        <f t="shared" si="16"/>
        <v>1010953.29</v>
      </c>
      <c r="B290" s="1">
        <f t="shared" si="16"/>
        <v>1011004.72</v>
      </c>
      <c r="C290" s="11" t="s">
        <v>52</v>
      </c>
      <c r="D290" s="12">
        <f>INDEX(families!$A:$A,MATCH(E290,families!$B:$B,0))</f>
        <v>2</v>
      </c>
      <c r="E290" s="1" t="str">
        <f t="shared" si="17"/>
        <v>FBE</v>
      </c>
      <c r="F290" s="1">
        <f t="shared" si="18"/>
        <v>14.7</v>
      </c>
      <c r="G290" s="1" t="str">
        <f t="shared" si="19"/>
        <v>14.7mm FBE</v>
      </c>
      <c r="H290" s="1" t="str">
        <f>_xlfn.CONCAT(TEXT(R290,"0.0"),"mm ",INDEX('Pipe Lookup'!D:D,MATCH('~01 Pipe Segmentation'!S290,'Pipe Lookup'!C:C,0))," TYPE ",Q290)</f>
        <v>14.7mm Fusion-Bonded Epoxy TYPE 5</v>
      </c>
      <c r="M290" s="1" t="s">
        <v>53</v>
      </c>
      <c r="N290" s="1">
        <v>1010953.29</v>
      </c>
      <c r="O290" s="1">
        <v>1011004.72</v>
      </c>
      <c r="P290" s="1">
        <v>51.429999999934807</v>
      </c>
      <c r="Q290" s="1">
        <v>5</v>
      </c>
      <c r="R290" s="1">
        <v>14.7</v>
      </c>
      <c r="S290" s="1" t="s">
        <v>54</v>
      </c>
      <c r="T290" s="1" t="s">
        <v>180</v>
      </c>
      <c r="W290" s="1">
        <v>0</v>
      </c>
      <c r="X290" s="1" t="s">
        <v>58</v>
      </c>
    </row>
    <row r="291" spans="1:24" ht="15" x14ac:dyDescent="0.2">
      <c r="A291" s="1">
        <f t="shared" si="16"/>
        <v>1011004.72</v>
      </c>
      <c r="B291" s="1">
        <f t="shared" si="16"/>
        <v>1011011</v>
      </c>
      <c r="C291" s="11" t="s">
        <v>52</v>
      </c>
      <c r="D291" s="12">
        <f>INDEX(families!$A:$A,MATCH(E291,families!$B:$B,0))</f>
        <v>3</v>
      </c>
      <c r="E291" s="1" t="str">
        <f t="shared" si="17"/>
        <v>LE</v>
      </c>
      <c r="F291" s="1">
        <f t="shared" si="18"/>
        <v>14.7</v>
      </c>
      <c r="G291" s="1" t="str">
        <f t="shared" si="19"/>
        <v>14.7mm LE</v>
      </c>
      <c r="H291" s="1" t="str">
        <f>_xlfn.CONCAT(TEXT(R291,"0.0"),"mm ",INDEX('Pipe Lookup'!D:D,MATCH('~01 Pipe Segmentation'!S291,'Pipe Lookup'!C:C,0))," TYPE ",Q291)</f>
        <v>14.7mm Elbow TYPE 22</v>
      </c>
      <c r="M291" s="1" t="s">
        <v>53</v>
      </c>
      <c r="N291" s="1">
        <v>1011004.72</v>
      </c>
      <c r="O291" s="1">
        <v>1011011</v>
      </c>
      <c r="P291" s="1">
        <v>6.2800000000279397</v>
      </c>
      <c r="Q291" s="1">
        <v>22</v>
      </c>
      <c r="R291" s="1">
        <v>14.7</v>
      </c>
      <c r="S291" s="1" t="s">
        <v>56</v>
      </c>
      <c r="T291" s="1" t="s">
        <v>180</v>
      </c>
      <c r="V291" s="1" t="s">
        <v>183</v>
      </c>
      <c r="W291" s="1">
        <v>0</v>
      </c>
      <c r="X291" s="1" t="s">
        <v>58</v>
      </c>
    </row>
    <row r="292" spans="1:24" ht="15" x14ac:dyDescent="0.2">
      <c r="A292" s="1">
        <f t="shared" si="16"/>
        <v>1011011</v>
      </c>
      <c r="B292" s="1">
        <f t="shared" si="16"/>
        <v>1011017.91</v>
      </c>
      <c r="C292" s="11" t="s">
        <v>52</v>
      </c>
      <c r="D292" s="12">
        <f>INDEX(families!$A:$A,MATCH(E292,families!$B:$B,0))</f>
        <v>3</v>
      </c>
      <c r="E292" s="1" t="str">
        <f t="shared" si="17"/>
        <v>LE</v>
      </c>
      <c r="F292" s="1">
        <f t="shared" si="18"/>
        <v>14.7</v>
      </c>
      <c r="G292" s="1" t="str">
        <f t="shared" si="19"/>
        <v>14.7mm LE</v>
      </c>
      <c r="H292" s="1" t="str">
        <f>_xlfn.CONCAT(TEXT(R292,"0.0"),"mm ",INDEX('Pipe Lookup'!D:D,MATCH('~01 Pipe Segmentation'!S292,'Pipe Lookup'!C:C,0))," TYPE ",Q292)</f>
        <v>14.7mm Elbow TYPE 22</v>
      </c>
      <c r="M292" s="1" t="s">
        <v>53</v>
      </c>
      <c r="N292" s="1">
        <v>1011011</v>
      </c>
      <c r="O292" s="1">
        <v>1011017.91</v>
      </c>
      <c r="P292" s="1">
        <v>6.9100000000325963</v>
      </c>
      <c r="Q292" s="1">
        <v>22</v>
      </c>
      <c r="R292" s="1">
        <v>14.7</v>
      </c>
      <c r="S292" s="1" t="s">
        <v>56</v>
      </c>
      <c r="T292" s="1" t="s">
        <v>180</v>
      </c>
      <c r="V292" s="1" t="s">
        <v>184</v>
      </c>
      <c r="W292" s="1">
        <v>0</v>
      </c>
      <c r="X292" s="1" t="s">
        <v>84</v>
      </c>
    </row>
    <row r="293" spans="1:24" ht="15" x14ac:dyDescent="0.2">
      <c r="A293" s="1">
        <f t="shared" si="16"/>
        <v>1011017.91</v>
      </c>
      <c r="B293" s="1">
        <f t="shared" si="16"/>
        <v>1011049.76</v>
      </c>
      <c r="C293" s="11" t="s">
        <v>52</v>
      </c>
      <c r="D293" s="12">
        <f>INDEX(families!$A:$A,MATCH(E293,families!$B:$B,0))</f>
        <v>2</v>
      </c>
      <c r="E293" s="1" t="str">
        <f t="shared" si="17"/>
        <v>FBE</v>
      </c>
      <c r="F293" s="1">
        <f t="shared" si="18"/>
        <v>14.7</v>
      </c>
      <c r="G293" s="1" t="str">
        <f t="shared" si="19"/>
        <v>14.7mm FBE</v>
      </c>
      <c r="H293" s="1" t="str">
        <f>_xlfn.CONCAT(TEXT(R293,"0.0"),"mm ",INDEX('Pipe Lookup'!D:D,MATCH('~01 Pipe Segmentation'!S293,'Pipe Lookup'!C:C,0))," TYPE ",Q293)</f>
        <v>14.7mm Fusion-Bonded Epoxy TYPE 5</v>
      </c>
      <c r="M293" s="1" t="s">
        <v>53</v>
      </c>
      <c r="N293" s="1">
        <v>1011017.91</v>
      </c>
      <c r="O293" s="1">
        <v>1011049.76</v>
      </c>
      <c r="P293" s="1">
        <v>31.849999999976717</v>
      </c>
      <c r="Q293" s="1">
        <v>5</v>
      </c>
      <c r="R293" s="1">
        <v>14.7</v>
      </c>
      <c r="S293" s="1" t="s">
        <v>54</v>
      </c>
      <c r="T293" s="1" t="s">
        <v>180</v>
      </c>
      <c r="W293" s="1">
        <v>0</v>
      </c>
      <c r="X293" s="1" t="s">
        <v>58</v>
      </c>
    </row>
    <row r="294" spans="1:24" ht="15" x14ac:dyDescent="0.2">
      <c r="A294" s="1">
        <f t="shared" si="16"/>
        <v>1011049.76</v>
      </c>
      <c r="B294" s="1">
        <f t="shared" si="16"/>
        <v>1011055</v>
      </c>
      <c r="C294" s="11" t="s">
        <v>52</v>
      </c>
      <c r="D294" s="12">
        <f>INDEX(families!$A:$A,MATCH(E294,families!$B:$B,0))</f>
        <v>3</v>
      </c>
      <c r="E294" s="1" t="str">
        <f t="shared" si="17"/>
        <v>LE</v>
      </c>
      <c r="F294" s="1">
        <f t="shared" si="18"/>
        <v>14.7</v>
      </c>
      <c r="G294" s="1" t="str">
        <f t="shared" si="19"/>
        <v>14.7mm LE</v>
      </c>
      <c r="H294" s="1" t="str">
        <f>_xlfn.CONCAT(TEXT(R294,"0.0"),"mm ",INDEX('Pipe Lookup'!D:D,MATCH('~01 Pipe Segmentation'!S294,'Pipe Lookup'!C:C,0))," TYPE ",Q294)</f>
        <v>14.7mm Elbow TYPE 22</v>
      </c>
      <c r="M294" s="1" t="s">
        <v>53</v>
      </c>
      <c r="N294" s="1">
        <v>1011049.76</v>
      </c>
      <c r="O294" s="1">
        <v>1011055</v>
      </c>
      <c r="P294" s="1">
        <v>5.2399999999906868</v>
      </c>
      <c r="Q294" s="1">
        <v>22</v>
      </c>
      <c r="R294" s="1">
        <v>14.7</v>
      </c>
      <c r="S294" s="1" t="s">
        <v>56</v>
      </c>
      <c r="T294" s="1" t="s">
        <v>180</v>
      </c>
      <c r="V294" s="1" t="s">
        <v>185</v>
      </c>
      <c r="W294" s="1">
        <v>0</v>
      </c>
      <c r="X294" s="1" t="s">
        <v>58</v>
      </c>
    </row>
    <row r="295" spans="1:24" ht="15" x14ac:dyDescent="0.2">
      <c r="A295" s="1">
        <f t="shared" si="16"/>
        <v>1011055</v>
      </c>
      <c r="B295" s="1">
        <f t="shared" si="16"/>
        <v>1011083.52</v>
      </c>
      <c r="C295" s="11" t="s">
        <v>52</v>
      </c>
      <c r="D295" s="12">
        <f>INDEX(families!$A:$A,MATCH(E295,families!$B:$B,0))</f>
        <v>2</v>
      </c>
      <c r="E295" s="1" t="str">
        <f t="shared" si="17"/>
        <v>FBE</v>
      </c>
      <c r="F295" s="1">
        <f t="shared" si="18"/>
        <v>14.7</v>
      </c>
      <c r="G295" s="1" t="str">
        <f t="shared" si="19"/>
        <v>14.7mm FBE</v>
      </c>
      <c r="H295" s="1" t="str">
        <f>_xlfn.CONCAT(TEXT(R295,"0.0"),"mm ",INDEX('Pipe Lookup'!D:D,MATCH('~01 Pipe Segmentation'!S295,'Pipe Lookup'!C:C,0))," TYPE ",Q295)</f>
        <v>14.7mm Fusion-Bonded Epoxy TYPE 5</v>
      </c>
      <c r="M295" s="1" t="s">
        <v>53</v>
      </c>
      <c r="N295" s="1">
        <v>1011055</v>
      </c>
      <c r="O295" s="1">
        <v>1011083.52</v>
      </c>
      <c r="P295" s="1">
        <v>28.520000000018626</v>
      </c>
      <c r="Q295" s="1">
        <v>5</v>
      </c>
      <c r="R295" s="1">
        <v>14.7</v>
      </c>
      <c r="S295" s="1" t="s">
        <v>54</v>
      </c>
      <c r="T295" s="1" t="s">
        <v>180</v>
      </c>
      <c r="W295" s="1">
        <v>0</v>
      </c>
      <c r="X295" s="1" t="s">
        <v>58</v>
      </c>
    </row>
    <row r="296" spans="1:24" ht="15" x14ac:dyDescent="0.2">
      <c r="A296" s="1">
        <f t="shared" si="16"/>
        <v>1011083.52</v>
      </c>
      <c r="B296" s="1">
        <f t="shared" si="16"/>
        <v>1011089.71</v>
      </c>
      <c r="C296" s="11" t="s">
        <v>52</v>
      </c>
      <c r="D296" s="12">
        <f>INDEX(families!$A:$A,MATCH(E296,families!$B:$B,0))</f>
        <v>3</v>
      </c>
      <c r="E296" s="1" t="str">
        <f t="shared" si="17"/>
        <v>LE</v>
      </c>
      <c r="F296" s="1">
        <f t="shared" si="18"/>
        <v>14.7</v>
      </c>
      <c r="G296" s="1" t="str">
        <f t="shared" si="19"/>
        <v>14.7mm LE</v>
      </c>
      <c r="H296" s="1" t="str">
        <f>_xlfn.CONCAT(TEXT(R296,"0.0"),"mm ",INDEX('Pipe Lookup'!D:D,MATCH('~01 Pipe Segmentation'!S296,'Pipe Lookup'!C:C,0))," TYPE ",Q296)</f>
        <v>14.7mm Elbow TYPE 22</v>
      </c>
      <c r="M296" s="1" t="s">
        <v>53</v>
      </c>
      <c r="N296" s="1">
        <v>1011083.52</v>
      </c>
      <c r="O296" s="1">
        <v>1011089.71</v>
      </c>
      <c r="P296" s="1">
        <v>6.1899999999441206</v>
      </c>
      <c r="Q296" s="1">
        <v>22</v>
      </c>
      <c r="R296" s="1">
        <v>14.7</v>
      </c>
      <c r="S296" s="1" t="s">
        <v>56</v>
      </c>
      <c r="T296" s="1" t="s">
        <v>180</v>
      </c>
      <c r="V296" s="1" t="s">
        <v>186</v>
      </c>
      <c r="W296" s="1">
        <v>0</v>
      </c>
      <c r="X296" s="1" t="s">
        <v>58</v>
      </c>
    </row>
    <row r="297" spans="1:24" ht="15" x14ac:dyDescent="0.2">
      <c r="A297" s="1">
        <f t="shared" si="16"/>
        <v>1011089.71</v>
      </c>
      <c r="B297" s="1">
        <f t="shared" si="16"/>
        <v>1011159.19</v>
      </c>
      <c r="C297" s="11" t="s">
        <v>52</v>
      </c>
      <c r="D297" s="12">
        <f>INDEX(families!$A:$A,MATCH(E297,families!$B:$B,0))</f>
        <v>2</v>
      </c>
      <c r="E297" s="1" t="str">
        <f t="shared" si="17"/>
        <v>FBE</v>
      </c>
      <c r="F297" s="1">
        <f t="shared" si="18"/>
        <v>14.7</v>
      </c>
      <c r="G297" s="1" t="str">
        <f t="shared" si="19"/>
        <v>14.7mm FBE</v>
      </c>
      <c r="H297" s="1" t="str">
        <f>_xlfn.CONCAT(TEXT(R297,"0.0"),"mm ",INDEX('Pipe Lookup'!D:D,MATCH('~01 Pipe Segmentation'!S297,'Pipe Lookup'!C:C,0))," TYPE ",Q297)</f>
        <v>14.7mm Fusion-Bonded Epoxy TYPE 5</v>
      </c>
      <c r="M297" s="1" t="s">
        <v>53</v>
      </c>
      <c r="N297" s="1">
        <v>1011089.71</v>
      </c>
      <c r="O297" s="1">
        <v>1011159.19</v>
      </c>
      <c r="P297" s="1">
        <v>69.479999999981374</v>
      </c>
      <c r="Q297" s="1">
        <v>5</v>
      </c>
      <c r="R297" s="1">
        <v>14.7</v>
      </c>
      <c r="S297" s="1" t="s">
        <v>54</v>
      </c>
      <c r="T297" s="1" t="s">
        <v>180</v>
      </c>
      <c r="W297" s="1">
        <v>0</v>
      </c>
      <c r="X297" s="1" t="s">
        <v>58</v>
      </c>
    </row>
    <row r="298" spans="1:24" ht="15" x14ac:dyDescent="0.2">
      <c r="A298" s="1">
        <f t="shared" si="16"/>
        <v>1011159.19</v>
      </c>
      <c r="B298" s="1">
        <f t="shared" si="16"/>
        <v>1011183.19</v>
      </c>
      <c r="C298" s="11" t="s">
        <v>52</v>
      </c>
      <c r="D298" s="12">
        <f>INDEX(families!$A:$A,MATCH(E298,families!$B:$B,0))</f>
        <v>2</v>
      </c>
      <c r="E298" s="1" t="str">
        <f t="shared" si="17"/>
        <v>FBE</v>
      </c>
      <c r="F298" s="1">
        <f t="shared" si="18"/>
        <v>19</v>
      </c>
      <c r="G298" s="1" t="str">
        <f t="shared" si="19"/>
        <v>19.0mm FBE</v>
      </c>
      <c r="H298" s="1" t="str">
        <f>_xlfn.CONCAT(TEXT(R298,"0.0"),"mm ",INDEX('Pipe Lookup'!D:D,MATCH('~01 Pipe Segmentation'!S298,'Pipe Lookup'!C:C,0))," TYPE ",Q298)</f>
        <v>19.0mm Fusion-Bonded Epoxy TYPE 7</v>
      </c>
      <c r="M298" s="1" t="s">
        <v>53</v>
      </c>
      <c r="N298" s="1">
        <v>1011159.19</v>
      </c>
      <c r="O298" s="1">
        <v>1011183.19</v>
      </c>
      <c r="P298" s="1">
        <v>24</v>
      </c>
      <c r="Q298" s="1">
        <v>7</v>
      </c>
      <c r="R298" s="1">
        <v>19</v>
      </c>
      <c r="S298" s="1" t="s">
        <v>54</v>
      </c>
      <c r="T298" s="1" t="s">
        <v>180</v>
      </c>
      <c r="W298" s="1">
        <v>0</v>
      </c>
      <c r="X298" s="1" t="s">
        <v>58</v>
      </c>
    </row>
    <row r="299" spans="1:24" ht="15" x14ac:dyDescent="0.2">
      <c r="A299" s="1">
        <f t="shared" si="16"/>
        <v>1011183.19</v>
      </c>
      <c r="B299" s="1">
        <f t="shared" si="16"/>
        <v>1011189.98</v>
      </c>
      <c r="C299" s="11" t="s">
        <v>52</v>
      </c>
      <c r="D299" s="12">
        <f>INDEX(families!$A:$A,MATCH(E299,families!$B:$B,0))</f>
        <v>3</v>
      </c>
      <c r="E299" s="1" t="str">
        <f t="shared" si="17"/>
        <v>LE</v>
      </c>
      <c r="F299" s="1">
        <f t="shared" si="18"/>
        <v>19</v>
      </c>
      <c r="G299" s="1" t="str">
        <f t="shared" si="19"/>
        <v>19.0mm LE</v>
      </c>
      <c r="H299" s="1" t="str">
        <f>_xlfn.CONCAT(TEXT(R299,"0.0"),"mm ",INDEX('Pipe Lookup'!D:D,MATCH('~01 Pipe Segmentation'!S299,'Pipe Lookup'!C:C,0))," TYPE ",Q299)</f>
        <v>19.0mm Elbow TYPE 26</v>
      </c>
      <c r="M299" s="1" t="s">
        <v>53</v>
      </c>
      <c r="N299" s="1">
        <v>1011183.19</v>
      </c>
      <c r="O299" s="1">
        <v>1011189.98</v>
      </c>
      <c r="P299" s="1">
        <v>6.7900000000372529</v>
      </c>
      <c r="Q299" s="1">
        <v>26</v>
      </c>
      <c r="R299" s="1">
        <v>19</v>
      </c>
      <c r="S299" s="1" t="s">
        <v>56</v>
      </c>
      <c r="T299" s="1" t="s">
        <v>180</v>
      </c>
      <c r="V299" s="1" t="s">
        <v>187</v>
      </c>
      <c r="W299" s="1">
        <v>0</v>
      </c>
      <c r="X299" s="1" t="s">
        <v>58</v>
      </c>
    </row>
    <row r="300" spans="1:24" ht="15" x14ac:dyDescent="0.2">
      <c r="A300" s="1">
        <f t="shared" si="16"/>
        <v>1011189.98</v>
      </c>
      <c r="B300" s="1">
        <f t="shared" si="16"/>
        <v>1011196.57</v>
      </c>
      <c r="C300" s="11" t="s">
        <v>52</v>
      </c>
      <c r="D300" s="12">
        <f>INDEX(families!$A:$A,MATCH(E300,families!$B:$B,0))</f>
        <v>3</v>
      </c>
      <c r="E300" s="1" t="str">
        <f t="shared" si="17"/>
        <v>LE</v>
      </c>
      <c r="F300" s="1">
        <f t="shared" si="18"/>
        <v>19</v>
      </c>
      <c r="G300" s="1" t="str">
        <f t="shared" si="19"/>
        <v>19.0mm LE</v>
      </c>
      <c r="H300" s="1" t="str">
        <f>_xlfn.CONCAT(TEXT(R300,"0.0"),"mm ",INDEX('Pipe Lookup'!D:D,MATCH('~01 Pipe Segmentation'!S300,'Pipe Lookup'!C:C,0))," TYPE ",Q300)</f>
        <v>19.0mm Elbow TYPE 26</v>
      </c>
      <c r="M300" s="1" t="s">
        <v>53</v>
      </c>
      <c r="N300" s="1">
        <v>1011189.98</v>
      </c>
      <c r="O300" s="1">
        <v>1011196.57</v>
      </c>
      <c r="P300" s="1">
        <v>6.5899999999674037</v>
      </c>
      <c r="Q300" s="1">
        <v>26</v>
      </c>
      <c r="R300" s="1">
        <v>19</v>
      </c>
      <c r="S300" s="1" t="s">
        <v>56</v>
      </c>
      <c r="T300" s="1" t="s">
        <v>180</v>
      </c>
      <c r="V300" s="1" t="s">
        <v>188</v>
      </c>
      <c r="W300" s="1">
        <v>0</v>
      </c>
      <c r="X300" s="1" t="s">
        <v>84</v>
      </c>
    </row>
    <row r="301" spans="1:24" ht="15" x14ac:dyDescent="0.2">
      <c r="A301" s="1">
        <f t="shared" si="16"/>
        <v>1011196.57</v>
      </c>
      <c r="B301" s="1">
        <f t="shared" si="16"/>
        <v>1011226.91</v>
      </c>
      <c r="C301" s="11" t="s">
        <v>52</v>
      </c>
      <c r="D301" s="12">
        <f>INDEX(families!$A:$A,MATCH(E301,families!$B:$B,0))</f>
        <v>2</v>
      </c>
      <c r="E301" s="1" t="str">
        <f t="shared" si="17"/>
        <v>FBE</v>
      </c>
      <c r="F301" s="1">
        <f t="shared" si="18"/>
        <v>19</v>
      </c>
      <c r="G301" s="1" t="str">
        <f t="shared" si="19"/>
        <v>19.0mm FBE</v>
      </c>
      <c r="H301" s="1" t="str">
        <f>_xlfn.CONCAT(TEXT(R301,"0.0"),"mm ",INDEX('Pipe Lookup'!D:D,MATCH('~01 Pipe Segmentation'!S301,'Pipe Lookup'!C:C,0))," TYPE ",Q301)</f>
        <v>19.0mm Fusion-Bonded Epoxy TYPE 7</v>
      </c>
      <c r="M301" s="1" t="s">
        <v>53</v>
      </c>
      <c r="N301" s="1">
        <v>1011196.57</v>
      </c>
      <c r="O301" s="1">
        <v>1011226.91</v>
      </c>
      <c r="P301" s="1">
        <v>30.340000000083819</v>
      </c>
      <c r="Q301" s="1">
        <v>7</v>
      </c>
      <c r="R301" s="1">
        <v>19</v>
      </c>
      <c r="S301" s="1" t="s">
        <v>54</v>
      </c>
      <c r="T301" s="1" t="s">
        <v>180</v>
      </c>
      <c r="W301" s="1">
        <v>0</v>
      </c>
      <c r="X301" s="1" t="s">
        <v>58</v>
      </c>
    </row>
    <row r="302" spans="1:24" ht="15" x14ac:dyDescent="0.2">
      <c r="A302" s="1">
        <f t="shared" si="16"/>
        <v>1011226.91</v>
      </c>
      <c r="B302" s="1">
        <f t="shared" si="16"/>
        <v>1011232.31</v>
      </c>
      <c r="C302" s="11" t="s">
        <v>52</v>
      </c>
      <c r="D302" s="12">
        <f>INDEX(families!$A:$A,MATCH(E302,families!$B:$B,0))</f>
        <v>3</v>
      </c>
      <c r="E302" s="1" t="str">
        <f t="shared" si="17"/>
        <v>LE</v>
      </c>
      <c r="F302" s="1">
        <f t="shared" si="18"/>
        <v>14.7</v>
      </c>
      <c r="G302" s="1" t="str">
        <f t="shared" si="19"/>
        <v>14.7mm LE</v>
      </c>
      <c r="H302" s="1" t="str">
        <f>_xlfn.CONCAT(TEXT(R302,"0.0"),"mm ",INDEX('Pipe Lookup'!D:D,MATCH('~01 Pipe Segmentation'!S302,'Pipe Lookup'!C:C,0))," TYPE ",Q302)</f>
        <v>14.7mm Elbow TYPE 22</v>
      </c>
      <c r="M302" s="1" t="s">
        <v>53</v>
      </c>
      <c r="N302" s="1">
        <v>1011226.91</v>
      </c>
      <c r="O302" s="1">
        <v>1011232.31</v>
      </c>
      <c r="P302" s="1">
        <v>5.4000000000232831</v>
      </c>
      <c r="Q302" s="1">
        <v>22</v>
      </c>
      <c r="R302" s="1">
        <v>14.7</v>
      </c>
      <c r="S302" s="1" t="s">
        <v>56</v>
      </c>
      <c r="T302" s="1" t="s">
        <v>180</v>
      </c>
      <c r="V302" s="1" t="s">
        <v>189</v>
      </c>
      <c r="W302" s="1">
        <v>0</v>
      </c>
      <c r="X302" s="1" t="s">
        <v>58</v>
      </c>
    </row>
    <row r="303" spans="1:24" ht="15" x14ac:dyDescent="0.2">
      <c r="A303" s="1">
        <f t="shared" si="16"/>
        <v>1011232.31</v>
      </c>
      <c r="B303" s="1">
        <f t="shared" si="16"/>
        <v>1011281.92</v>
      </c>
      <c r="C303" s="11" t="s">
        <v>52</v>
      </c>
      <c r="D303" s="12">
        <f>INDEX(families!$A:$A,MATCH(E303,families!$B:$B,0))</f>
        <v>2</v>
      </c>
      <c r="E303" s="1" t="str">
        <f t="shared" si="17"/>
        <v>FBE</v>
      </c>
      <c r="F303" s="1">
        <f t="shared" si="18"/>
        <v>14.7</v>
      </c>
      <c r="G303" s="1" t="str">
        <f t="shared" si="19"/>
        <v>14.7mm FBE</v>
      </c>
      <c r="H303" s="1" t="str">
        <f>_xlfn.CONCAT(TEXT(R303,"0.0"),"mm ",INDEX('Pipe Lookup'!D:D,MATCH('~01 Pipe Segmentation'!S303,'Pipe Lookup'!C:C,0))," TYPE ",Q303)</f>
        <v>14.7mm Fusion-Bonded Epoxy TYPE 5</v>
      </c>
      <c r="M303" s="1" t="s">
        <v>53</v>
      </c>
      <c r="N303" s="1">
        <v>1011232.31</v>
      </c>
      <c r="O303" s="1">
        <v>1011281.92</v>
      </c>
      <c r="P303" s="1">
        <v>49.60999999998603</v>
      </c>
      <c r="Q303" s="1">
        <v>5</v>
      </c>
      <c r="R303" s="1">
        <v>14.7</v>
      </c>
      <c r="S303" s="1" t="s">
        <v>54</v>
      </c>
      <c r="T303" s="1" t="s">
        <v>180</v>
      </c>
      <c r="W303" s="1">
        <v>0</v>
      </c>
      <c r="X303" s="1" t="s">
        <v>58</v>
      </c>
    </row>
    <row r="304" spans="1:24" ht="15" x14ac:dyDescent="0.2">
      <c r="A304" s="1">
        <f t="shared" si="16"/>
        <v>1011281.92</v>
      </c>
      <c r="B304" s="1">
        <f t="shared" si="16"/>
        <v>1011315.91</v>
      </c>
      <c r="C304" s="11" t="s">
        <v>52</v>
      </c>
      <c r="D304" s="12">
        <f>INDEX(families!$A:$A,MATCH(E304,families!$B:$B,0))</f>
        <v>2</v>
      </c>
      <c r="E304" s="1" t="str">
        <f t="shared" si="17"/>
        <v>FBE</v>
      </c>
      <c r="F304" s="1">
        <f t="shared" si="18"/>
        <v>19</v>
      </c>
      <c r="G304" s="1" t="str">
        <f t="shared" si="19"/>
        <v>19.0mm FBE</v>
      </c>
      <c r="H304" s="1" t="str">
        <f>_xlfn.CONCAT(TEXT(R304,"0.0"),"mm ",INDEX('Pipe Lookup'!D:D,MATCH('~01 Pipe Segmentation'!S304,'Pipe Lookup'!C:C,0))," TYPE ",Q304)</f>
        <v>19.0mm Fusion-Bonded Epoxy TYPE 7</v>
      </c>
      <c r="M304" s="1" t="s">
        <v>53</v>
      </c>
      <c r="N304" s="1">
        <v>1011281.92</v>
      </c>
      <c r="O304" s="1">
        <v>1011315.91</v>
      </c>
      <c r="P304" s="1">
        <v>33.989999999990687</v>
      </c>
      <c r="Q304" s="1">
        <v>7</v>
      </c>
      <c r="R304" s="1">
        <v>19</v>
      </c>
      <c r="S304" s="1" t="s">
        <v>54</v>
      </c>
      <c r="T304" s="1" t="s">
        <v>180</v>
      </c>
      <c r="W304" s="1">
        <v>0</v>
      </c>
      <c r="X304" s="1" t="s">
        <v>58</v>
      </c>
    </row>
    <row r="305" spans="1:24" ht="15" x14ac:dyDescent="0.2">
      <c r="A305" s="1">
        <f t="shared" si="16"/>
        <v>1011315.91</v>
      </c>
      <c r="B305" s="1">
        <f t="shared" si="16"/>
        <v>1011321.31</v>
      </c>
      <c r="C305" s="11" t="s">
        <v>52</v>
      </c>
      <c r="D305" s="12">
        <f>INDEX(families!$A:$A,MATCH(E305,families!$B:$B,0))</f>
        <v>3</v>
      </c>
      <c r="E305" s="1" t="str">
        <f t="shared" si="17"/>
        <v>LE</v>
      </c>
      <c r="F305" s="1">
        <f t="shared" si="18"/>
        <v>19</v>
      </c>
      <c r="G305" s="1" t="str">
        <f t="shared" si="19"/>
        <v>19.0mm LE</v>
      </c>
      <c r="H305" s="1" t="str">
        <f>_xlfn.CONCAT(TEXT(R305,"0.0"),"mm ",INDEX('Pipe Lookup'!D:D,MATCH('~01 Pipe Segmentation'!S305,'Pipe Lookup'!C:C,0))," TYPE ",Q305)</f>
        <v>19.0mm Elbow TYPE 26</v>
      </c>
      <c r="M305" s="1" t="s">
        <v>53</v>
      </c>
      <c r="N305" s="1">
        <v>1011315.91</v>
      </c>
      <c r="O305" s="1">
        <v>1011321.31</v>
      </c>
      <c r="P305" s="1">
        <v>5.4000000000232831</v>
      </c>
      <c r="Q305" s="1">
        <v>26</v>
      </c>
      <c r="R305" s="1">
        <v>19</v>
      </c>
      <c r="S305" s="1" t="s">
        <v>56</v>
      </c>
      <c r="T305" s="1" t="s">
        <v>180</v>
      </c>
      <c r="V305" s="1" t="s">
        <v>190</v>
      </c>
      <c r="W305" s="1">
        <v>0</v>
      </c>
      <c r="X305" s="1" t="s">
        <v>58</v>
      </c>
    </row>
    <row r="306" spans="1:24" ht="15" x14ac:dyDescent="0.2">
      <c r="A306" s="1">
        <f t="shared" si="16"/>
        <v>1011321.31</v>
      </c>
      <c r="B306" s="1">
        <f t="shared" si="16"/>
        <v>1011333.91</v>
      </c>
      <c r="C306" s="11" t="s">
        <v>52</v>
      </c>
      <c r="D306" s="12">
        <f>INDEX(families!$A:$A,MATCH(E306,families!$B:$B,0))</f>
        <v>2</v>
      </c>
      <c r="E306" s="1" t="str">
        <f t="shared" si="17"/>
        <v>FBE</v>
      </c>
      <c r="F306" s="1">
        <f t="shared" si="18"/>
        <v>19</v>
      </c>
      <c r="G306" s="1" t="str">
        <f t="shared" si="19"/>
        <v>19.0mm FBE</v>
      </c>
      <c r="H306" s="1" t="str">
        <f>_xlfn.CONCAT(TEXT(R306,"0.0"),"mm ",INDEX('Pipe Lookup'!D:D,MATCH('~01 Pipe Segmentation'!S306,'Pipe Lookup'!C:C,0))," TYPE ",Q306)</f>
        <v>19.0mm Fusion-Bonded Epoxy TYPE 7</v>
      </c>
      <c r="M306" s="1" t="s">
        <v>53</v>
      </c>
      <c r="N306" s="1">
        <v>1011321.31</v>
      </c>
      <c r="O306" s="1">
        <v>1011333.91</v>
      </c>
      <c r="P306" s="1">
        <v>12.599999999976717</v>
      </c>
      <c r="Q306" s="1">
        <v>7</v>
      </c>
      <c r="R306" s="1">
        <v>19</v>
      </c>
      <c r="S306" s="1" t="s">
        <v>54</v>
      </c>
      <c r="T306" s="1" t="s">
        <v>180</v>
      </c>
      <c r="W306" s="1">
        <v>0</v>
      </c>
      <c r="X306" s="1" t="s">
        <v>58</v>
      </c>
    </row>
    <row r="307" spans="1:24" ht="15" x14ac:dyDescent="0.2">
      <c r="A307" s="1">
        <f t="shared" si="16"/>
        <v>1011333.91</v>
      </c>
      <c r="B307" s="1">
        <f t="shared" si="16"/>
        <v>1011339.31</v>
      </c>
      <c r="C307" s="11" t="s">
        <v>52</v>
      </c>
      <c r="D307" s="12">
        <f>INDEX(families!$A:$A,MATCH(E307,families!$B:$B,0))</f>
        <v>3</v>
      </c>
      <c r="E307" s="1" t="str">
        <f t="shared" si="17"/>
        <v>LE</v>
      </c>
      <c r="F307" s="1">
        <f t="shared" si="18"/>
        <v>14.7</v>
      </c>
      <c r="G307" s="1" t="str">
        <f t="shared" si="19"/>
        <v>14.7mm LE</v>
      </c>
      <c r="H307" s="1" t="str">
        <f>_xlfn.CONCAT(TEXT(R307,"0.0"),"mm ",INDEX('Pipe Lookup'!D:D,MATCH('~01 Pipe Segmentation'!S307,'Pipe Lookup'!C:C,0))," TYPE ",Q307)</f>
        <v>14.7mm Elbow TYPE 22</v>
      </c>
      <c r="M307" s="1" t="s">
        <v>53</v>
      </c>
      <c r="N307" s="1">
        <v>1011333.91</v>
      </c>
      <c r="O307" s="1">
        <v>1011339.31</v>
      </c>
      <c r="P307" s="1">
        <v>5.4000000000232831</v>
      </c>
      <c r="Q307" s="1">
        <v>22</v>
      </c>
      <c r="R307" s="1">
        <v>14.7</v>
      </c>
      <c r="S307" s="1" t="s">
        <v>56</v>
      </c>
      <c r="T307" s="1" t="s">
        <v>180</v>
      </c>
      <c r="V307" s="1" t="s">
        <v>191</v>
      </c>
      <c r="W307" s="1">
        <v>0</v>
      </c>
      <c r="X307" s="1" t="s">
        <v>58</v>
      </c>
    </row>
    <row r="308" spans="1:24" ht="15" x14ac:dyDescent="0.2">
      <c r="A308" s="1">
        <f t="shared" si="16"/>
        <v>1011339.31</v>
      </c>
      <c r="B308" s="1">
        <f t="shared" si="16"/>
        <v>1011358.11</v>
      </c>
      <c r="C308" s="11" t="s">
        <v>52</v>
      </c>
      <c r="D308" s="12">
        <f>INDEX(families!$A:$A,MATCH(E308,families!$B:$B,0))</f>
        <v>2</v>
      </c>
      <c r="E308" s="1" t="str">
        <f t="shared" si="17"/>
        <v>FBE</v>
      </c>
      <c r="F308" s="1">
        <f t="shared" si="18"/>
        <v>14.7</v>
      </c>
      <c r="G308" s="1" t="str">
        <f t="shared" si="19"/>
        <v>14.7mm FBE</v>
      </c>
      <c r="H308" s="1" t="str">
        <f>_xlfn.CONCAT(TEXT(R308,"0.0"),"mm ",INDEX('Pipe Lookup'!D:D,MATCH('~01 Pipe Segmentation'!S308,'Pipe Lookup'!C:C,0))," TYPE ",Q308)</f>
        <v>14.7mm Fusion-Bonded Epoxy TYPE 5</v>
      </c>
      <c r="M308" s="1" t="s">
        <v>53</v>
      </c>
      <c r="N308" s="1">
        <v>1011339.31</v>
      </c>
      <c r="O308" s="1">
        <v>1011358.11</v>
      </c>
      <c r="P308" s="1">
        <v>18.799999999930151</v>
      </c>
      <c r="Q308" s="1">
        <v>5</v>
      </c>
      <c r="R308" s="1">
        <v>14.7</v>
      </c>
      <c r="S308" s="1" t="s">
        <v>54</v>
      </c>
      <c r="T308" s="1" t="s">
        <v>180</v>
      </c>
      <c r="W308" s="1">
        <v>0</v>
      </c>
      <c r="X308" s="1" t="s">
        <v>58</v>
      </c>
    </row>
    <row r="309" spans="1:24" ht="15" x14ac:dyDescent="0.2">
      <c r="A309" s="1">
        <f t="shared" si="16"/>
        <v>1011358.11</v>
      </c>
      <c r="B309" s="1">
        <f t="shared" si="16"/>
        <v>1011363.11</v>
      </c>
      <c r="C309" s="11" t="s">
        <v>52</v>
      </c>
      <c r="D309" s="12">
        <f>INDEX(families!$A:$A,MATCH(E309,families!$B:$B,0))</f>
        <v>3</v>
      </c>
      <c r="E309" s="1" t="str">
        <f t="shared" si="17"/>
        <v>LE</v>
      </c>
      <c r="F309" s="1">
        <f t="shared" si="18"/>
        <v>14.7</v>
      </c>
      <c r="G309" s="1" t="str">
        <f t="shared" si="19"/>
        <v>14.7mm LE</v>
      </c>
      <c r="H309" s="1" t="str">
        <f>_xlfn.CONCAT(TEXT(R309,"0.0"),"mm ",INDEX('Pipe Lookup'!D:D,MATCH('~01 Pipe Segmentation'!S309,'Pipe Lookup'!C:C,0))," TYPE ",Q309)</f>
        <v>14.7mm Elbow TYPE 22</v>
      </c>
      <c r="M309" s="1" t="s">
        <v>53</v>
      </c>
      <c r="N309" s="1">
        <v>1011358.11</v>
      </c>
      <c r="O309" s="1">
        <v>1011363.11</v>
      </c>
      <c r="P309" s="1">
        <v>5</v>
      </c>
      <c r="Q309" s="1">
        <v>22</v>
      </c>
      <c r="R309" s="1">
        <v>14.7</v>
      </c>
      <c r="S309" s="1" t="s">
        <v>56</v>
      </c>
      <c r="T309" s="1" t="s">
        <v>180</v>
      </c>
      <c r="V309" s="1" t="s">
        <v>192</v>
      </c>
      <c r="W309" s="1">
        <v>0</v>
      </c>
      <c r="X309" s="1" t="s">
        <v>58</v>
      </c>
    </row>
    <row r="310" spans="1:24" ht="15" x14ac:dyDescent="0.2">
      <c r="A310" s="1">
        <f t="shared" si="16"/>
        <v>1011363.11</v>
      </c>
      <c r="B310" s="1">
        <f t="shared" si="16"/>
        <v>1011372.51</v>
      </c>
      <c r="C310" s="11" t="s">
        <v>52</v>
      </c>
      <c r="D310" s="12">
        <f>INDEX(families!$A:$A,MATCH(E310,families!$B:$B,0))</f>
        <v>2</v>
      </c>
      <c r="E310" s="1" t="str">
        <f t="shared" si="17"/>
        <v>FBE</v>
      </c>
      <c r="F310" s="1">
        <f t="shared" si="18"/>
        <v>14.7</v>
      </c>
      <c r="G310" s="1" t="str">
        <f t="shared" si="19"/>
        <v>14.7mm FBE</v>
      </c>
      <c r="H310" s="1" t="str">
        <f>_xlfn.CONCAT(TEXT(R310,"0.0"),"mm ",INDEX('Pipe Lookup'!D:D,MATCH('~01 Pipe Segmentation'!S310,'Pipe Lookup'!C:C,0))," TYPE ",Q310)</f>
        <v>14.7mm Fusion-Bonded Epoxy TYPE 5</v>
      </c>
      <c r="M310" s="1" t="s">
        <v>53</v>
      </c>
      <c r="N310" s="1">
        <v>1011363.11</v>
      </c>
      <c r="O310" s="1">
        <v>1011372.51</v>
      </c>
      <c r="P310" s="1">
        <v>9.4000000000232831</v>
      </c>
      <c r="Q310" s="1">
        <v>5</v>
      </c>
      <c r="R310" s="1">
        <v>14.7</v>
      </c>
      <c r="S310" s="1" t="s">
        <v>54</v>
      </c>
      <c r="T310" s="1" t="s">
        <v>180</v>
      </c>
      <c r="W310" s="1">
        <v>0</v>
      </c>
      <c r="X310" s="1" t="s">
        <v>58</v>
      </c>
    </row>
    <row r="311" spans="1:24" ht="15" x14ac:dyDescent="0.2">
      <c r="A311" s="1">
        <f t="shared" si="16"/>
        <v>1011372.51</v>
      </c>
      <c r="B311" s="1">
        <f t="shared" si="16"/>
        <v>1011376.71</v>
      </c>
      <c r="C311" s="11" t="s">
        <v>52</v>
      </c>
      <c r="D311" s="12">
        <f>INDEX(families!$A:$A,MATCH(E311,families!$B:$B,0))</f>
        <v>3</v>
      </c>
      <c r="E311" s="1" t="str">
        <f t="shared" si="17"/>
        <v>LE</v>
      </c>
      <c r="F311" s="1">
        <f t="shared" si="18"/>
        <v>14.7</v>
      </c>
      <c r="G311" s="1" t="str">
        <f t="shared" si="19"/>
        <v>14.7mm LE</v>
      </c>
      <c r="H311" s="1" t="str">
        <f>_xlfn.CONCAT(TEXT(R311,"0.0"),"mm ",INDEX('Pipe Lookup'!D:D,MATCH('~01 Pipe Segmentation'!S311,'Pipe Lookup'!C:C,0))," TYPE ",Q311)</f>
        <v>14.7mm Elbow TYPE 22</v>
      </c>
      <c r="M311" s="1" t="s">
        <v>53</v>
      </c>
      <c r="N311" s="1">
        <v>1011372.51</v>
      </c>
      <c r="O311" s="1">
        <v>1011376.71</v>
      </c>
      <c r="P311" s="1">
        <v>4.1999999999534339</v>
      </c>
      <c r="Q311" s="1">
        <v>22</v>
      </c>
      <c r="R311" s="1">
        <v>14.7</v>
      </c>
      <c r="S311" s="1" t="s">
        <v>56</v>
      </c>
      <c r="T311" s="1" t="s">
        <v>180</v>
      </c>
      <c r="V311" s="1" t="s">
        <v>193</v>
      </c>
      <c r="W311" s="1">
        <v>0</v>
      </c>
      <c r="X311" s="1" t="s">
        <v>58</v>
      </c>
    </row>
    <row r="312" spans="1:24" ht="15" x14ac:dyDescent="0.2">
      <c r="A312" s="1">
        <f t="shared" si="16"/>
        <v>1011376.71</v>
      </c>
      <c r="B312" s="1">
        <f t="shared" si="16"/>
        <v>1011398.18</v>
      </c>
      <c r="C312" s="11" t="s">
        <v>52</v>
      </c>
      <c r="D312" s="12">
        <f>INDEX(families!$A:$A,MATCH(E312,families!$B:$B,0))</f>
        <v>2</v>
      </c>
      <c r="E312" s="1" t="str">
        <f t="shared" si="17"/>
        <v>FBE</v>
      </c>
      <c r="F312" s="1">
        <f t="shared" si="18"/>
        <v>14.7</v>
      </c>
      <c r="G312" s="1" t="str">
        <f t="shared" si="19"/>
        <v>14.7mm FBE</v>
      </c>
      <c r="H312" s="1" t="str">
        <f>_xlfn.CONCAT(TEXT(R312,"0.0"),"mm ",INDEX('Pipe Lookup'!D:D,MATCH('~01 Pipe Segmentation'!S312,'Pipe Lookup'!C:C,0))," TYPE ",Q312)</f>
        <v>14.7mm Fusion-Bonded Epoxy TYPE 5</v>
      </c>
      <c r="M312" s="1" t="s">
        <v>53</v>
      </c>
      <c r="N312" s="1">
        <v>1011376.71</v>
      </c>
      <c r="O312" s="1">
        <v>1011398.18</v>
      </c>
      <c r="P312" s="1">
        <v>21.470000000088476</v>
      </c>
      <c r="Q312" s="1">
        <v>5</v>
      </c>
      <c r="R312" s="1">
        <v>14.7</v>
      </c>
      <c r="S312" s="1" t="s">
        <v>54</v>
      </c>
      <c r="T312" s="1" t="s">
        <v>180</v>
      </c>
      <c r="W312" s="1">
        <v>0</v>
      </c>
      <c r="X312" s="1" t="s">
        <v>58</v>
      </c>
    </row>
    <row r="313" spans="1:24" ht="15" x14ac:dyDescent="0.2">
      <c r="A313" s="1">
        <f t="shared" si="16"/>
        <v>1011398.18</v>
      </c>
      <c r="B313" s="1">
        <f t="shared" si="16"/>
        <v>1011403.01</v>
      </c>
      <c r="C313" s="11" t="s">
        <v>52</v>
      </c>
      <c r="D313" s="12">
        <f>INDEX(families!$A:$A,MATCH(E313,families!$B:$B,0))</f>
        <v>3</v>
      </c>
      <c r="E313" s="1" t="str">
        <f t="shared" si="17"/>
        <v>LE</v>
      </c>
      <c r="F313" s="1">
        <f t="shared" si="18"/>
        <v>14.7</v>
      </c>
      <c r="G313" s="1" t="str">
        <f t="shared" si="19"/>
        <v>14.7mm LE</v>
      </c>
      <c r="H313" s="1" t="str">
        <f>_xlfn.CONCAT(TEXT(R313,"0.0"),"mm ",INDEX('Pipe Lookup'!D:D,MATCH('~01 Pipe Segmentation'!S313,'Pipe Lookup'!C:C,0))," TYPE ",Q313)</f>
        <v>14.7mm Elbow TYPE 22</v>
      </c>
      <c r="M313" s="1" t="s">
        <v>53</v>
      </c>
      <c r="N313" s="1">
        <v>1011398.18</v>
      </c>
      <c r="O313" s="1">
        <v>1011403.01</v>
      </c>
      <c r="P313" s="1">
        <v>4.8299999999580905</v>
      </c>
      <c r="Q313" s="1">
        <v>22</v>
      </c>
      <c r="R313" s="1">
        <v>14.7</v>
      </c>
      <c r="S313" s="1" t="s">
        <v>56</v>
      </c>
      <c r="T313" s="1" t="s">
        <v>180</v>
      </c>
      <c r="V313" s="1" t="s">
        <v>194</v>
      </c>
      <c r="W313" s="1">
        <v>0</v>
      </c>
      <c r="X313" s="1" t="s">
        <v>58</v>
      </c>
    </row>
    <row r="314" spans="1:24" ht="15" x14ac:dyDescent="0.2">
      <c r="A314" s="1">
        <f t="shared" si="16"/>
        <v>1011403.01</v>
      </c>
      <c r="B314" s="1">
        <f t="shared" si="16"/>
        <v>1011469.37</v>
      </c>
      <c r="C314" s="11" t="s">
        <v>52</v>
      </c>
      <c r="D314" s="12">
        <f>INDEX(families!$A:$A,MATCH(E314,families!$B:$B,0))</f>
        <v>2</v>
      </c>
      <c r="E314" s="1" t="str">
        <f t="shared" si="17"/>
        <v>FBE</v>
      </c>
      <c r="F314" s="1">
        <f t="shared" si="18"/>
        <v>14.7</v>
      </c>
      <c r="G314" s="1" t="str">
        <f t="shared" si="19"/>
        <v>14.7mm FBE</v>
      </c>
      <c r="H314" s="1" t="str">
        <f>_xlfn.CONCAT(TEXT(R314,"0.0"),"mm ",INDEX('Pipe Lookup'!D:D,MATCH('~01 Pipe Segmentation'!S314,'Pipe Lookup'!C:C,0))," TYPE ",Q314)</f>
        <v>14.7mm Fusion-Bonded Epoxy TYPE 5</v>
      </c>
      <c r="M314" s="1" t="s">
        <v>53</v>
      </c>
      <c r="N314" s="1">
        <v>1011403.01</v>
      </c>
      <c r="O314" s="1">
        <v>1011469.37</v>
      </c>
      <c r="P314" s="1">
        <v>66.35999999998603</v>
      </c>
      <c r="Q314" s="1">
        <v>5</v>
      </c>
      <c r="R314" s="1">
        <v>14.7</v>
      </c>
      <c r="S314" s="1" t="s">
        <v>54</v>
      </c>
      <c r="T314" s="1" t="s">
        <v>180</v>
      </c>
      <c r="W314" s="1">
        <v>0</v>
      </c>
      <c r="X314" s="1" t="s">
        <v>58</v>
      </c>
    </row>
    <row r="315" spans="1:24" ht="15" x14ac:dyDescent="0.2">
      <c r="A315" s="1">
        <f t="shared" si="16"/>
        <v>1011469.37</v>
      </c>
      <c r="B315" s="1">
        <f t="shared" si="16"/>
        <v>1011474.36</v>
      </c>
      <c r="C315" s="11" t="s">
        <v>52</v>
      </c>
      <c r="D315" s="12">
        <f>INDEX(families!$A:$A,MATCH(E315,families!$B:$B,0))</f>
        <v>3</v>
      </c>
      <c r="E315" s="1" t="str">
        <f t="shared" si="17"/>
        <v>LE</v>
      </c>
      <c r="F315" s="1">
        <f t="shared" si="18"/>
        <v>14.7</v>
      </c>
      <c r="G315" s="1" t="str">
        <f t="shared" si="19"/>
        <v>14.7mm LE</v>
      </c>
      <c r="H315" s="1" t="str">
        <f>_xlfn.CONCAT(TEXT(R315,"0.0"),"mm ",INDEX('Pipe Lookup'!D:D,MATCH('~01 Pipe Segmentation'!S315,'Pipe Lookup'!C:C,0))," TYPE ",Q315)</f>
        <v>14.7mm Elbow TYPE 22</v>
      </c>
      <c r="M315" s="1" t="s">
        <v>53</v>
      </c>
      <c r="N315" s="1">
        <v>1011469.37</v>
      </c>
      <c r="O315" s="1">
        <v>1011474.36</v>
      </c>
      <c r="P315" s="1">
        <v>4.9899999999906868</v>
      </c>
      <c r="Q315" s="1">
        <v>22</v>
      </c>
      <c r="R315" s="1">
        <v>14.7</v>
      </c>
      <c r="S315" s="1" t="s">
        <v>56</v>
      </c>
      <c r="T315" s="1" t="s">
        <v>180</v>
      </c>
      <c r="V315" s="1" t="s">
        <v>195</v>
      </c>
      <c r="W315" s="1">
        <v>0</v>
      </c>
      <c r="X315" s="1" t="s">
        <v>58</v>
      </c>
    </row>
    <row r="316" spans="1:24" ht="15" x14ac:dyDescent="0.2">
      <c r="A316" s="1">
        <f t="shared" si="16"/>
        <v>1011474.36</v>
      </c>
      <c r="B316" s="1">
        <f t="shared" si="16"/>
        <v>1011508.11</v>
      </c>
      <c r="C316" s="11" t="s">
        <v>52</v>
      </c>
      <c r="D316" s="12">
        <f>INDEX(families!$A:$A,MATCH(E316,families!$B:$B,0))</f>
        <v>2</v>
      </c>
      <c r="E316" s="1" t="str">
        <f t="shared" si="17"/>
        <v>FBE</v>
      </c>
      <c r="F316" s="1">
        <f t="shared" si="18"/>
        <v>14.7</v>
      </c>
      <c r="G316" s="1" t="str">
        <f t="shared" si="19"/>
        <v>14.7mm FBE</v>
      </c>
      <c r="H316" s="1" t="str">
        <f>_xlfn.CONCAT(TEXT(R316,"0.0"),"mm ",INDEX('Pipe Lookup'!D:D,MATCH('~01 Pipe Segmentation'!S316,'Pipe Lookup'!C:C,0))," TYPE ",Q316)</f>
        <v>14.7mm Fusion-Bonded Epoxy TYPE 5</v>
      </c>
      <c r="M316" s="1" t="s">
        <v>53</v>
      </c>
      <c r="N316" s="1">
        <v>1011474.36</v>
      </c>
      <c r="O316" s="1">
        <v>1011508.11</v>
      </c>
      <c r="P316" s="1">
        <v>33.75</v>
      </c>
      <c r="Q316" s="1">
        <v>5</v>
      </c>
      <c r="R316" s="1">
        <v>14.7</v>
      </c>
      <c r="S316" s="1" t="s">
        <v>54</v>
      </c>
      <c r="T316" s="1" t="s">
        <v>180</v>
      </c>
      <c r="W316" s="1">
        <v>0</v>
      </c>
      <c r="X316" s="1" t="s">
        <v>58</v>
      </c>
    </row>
    <row r="317" spans="1:24" ht="15" x14ac:dyDescent="0.2">
      <c r="A317" s="1">
        <f t="shared" si="16"/>
        <v>1011508.11</v>
      </c>
      <c r="B317" s="1">
        <f t="shared" si="16"/>
        <v>1011513.12</v>
      </c>
      <c r="C317" s="11" t="s">
        <v>52</v>
      </c>
      <c r="D317" s="12">
        <f>INDEX(families!$A:$A,MATCH(E317,families!$B:$B,0))</f>
        <v>3</v>
      </c>
      <c r="E317" s="1" t="str">
        <f t="shared" si="17"/>
        <v>LE</v>
      </c>
      <c r="F317" s="1">
        <f t="shared" si="18"/>
        <v>14.7</v>
      </c>
      <c r="G317" s="1" t="str">
        <f t="shared" si="19"/>
        <v>14.7mm LE</v>
      </c>
      <c r="H317" s="1" t="str">
        <f>_xlfn.CONCAT(TEXT(R317,"0.0"),"mm ",INDEX('Pipe Lookup'!D:D,MATCH('~01 Pipe Segmentation'!S317,'Pipe Lookup'!C:C,0))," TYPE ",Q317)</f>
        <v>14.7mm Elbow TYPE 22</v>
      </c>
      <c r="M317" s="1" t="s">
        <v>53</v>
      </c>
      <c r="N317" s="1">
        <v>1011508.11</v>
      </c>
      <c r="O317" s="1">
        <v>1011513.12</v>
      </c>
      <c r="P317" s="1">
        <v>5.0100000000093132</v>
      </c>
      <c r="Q317" s="1">
        <v>22</v>
      </c>
      <c r="R317" s="1">
        <v>14.7</v>
      </c>
      <c r="S317" s="1" t="s">
        <v>56</v>
      </c>
      <c r="T317" s="1" t="s">
        <v>180</v>
      </c>
      <c r="V317" s="1" t="s">
        <v>196</v>
      </c>
      <c r="W317" s="1">
        <v>0</v>
      </c>
      <c r="X317" s="1" t="s">
        <v>58</v>
      </c>
    </row>
    <row r="318" spans="1:24" ht="15" x14ac:dyDescent="0.2">
      <c r="A318" s="1">
        <f t="shared" si="16"/>
        <v>1011513.12</v>
      </c>
      <c r="B318" s="1">
        <f t="shared" si="16"/>
        <v>1011518.71</v>
      </c>
      <c r="C318" s="11" t="s">
        <v>52</v>
      </c>
      <c r="D318" s="12">
        <f>INDEX(families!$A:$A,MATCH(E318,families!$B:$B,0))</f>
        <v>3</v>
      </c>
      <c r="E318" s="1" t="str">
        <f t="shared" si="17"/>
        <v>LE</v>
      </c>
      <c r="F318" s="1">
        <f t="shared" si="18"/>
        <v>14.7</v>
      </c>
      <c r="G318" s="1" t="str">
        <f t="shared" si="19"/>
        <v>14.7mm LE</v>
      </c>
      <c r="H318" s="1" t="str">
        <f>_xlfn.CONCAT(TEXT(R318,"0.0"),"mm ",INDEX('Pipe Lookup'!D:D,MATCH('~01 Pipe Segmentation'!S318,'Pipe Lookup'!C:C,0))," TYPE ",Q318)</f>
        <v>14.7mm Elbow TYPE 22</v>
      </c>
      <c r="M318" s="1" t="s">
        <v>53</v>
      </c>
      <c r="N318" s="1">
        <v>1011513.12</v>
      </c>
      <c r="O318" s="1">
        <v>1011518.71</v>
      </c>
      <c r="P318" s="1">
        <v>5.5899999999674037</v>
      </c>
      <c r="Q318" s="1">
        <v>22</v>
      </c>
      <c r="R318" s="1">
        <v>14.7</v>
      </c>
      <c r="S318" s="1" t="s">
        <v>56</v>
      </c>
      <c r="T318" s="1" t="s">
        <v>180</v>
      </c>
      <c r="V318" s="1" t="s">
        <v>197</v>
      </c>
      <c r="W318" s="1">
        <v>0</v>
      </c>
      <c r="X318" s="1" t="s">
        <v>84</v>
      </c>
    </row>
    <row r="319" spans="1:24" ht="15" x14ac:dyDescent="0.2">
      <c r="A319" s="1">
        <f t="shared" si="16"/>
        <v>1011518.71</v>
      </c>
      <c r="B319" s="1">
        <f t="shared" si="16"/>
        <v>1011527.91</v>
      </c>
      <c r="C319" s="11" t="s">
        <v>52</v>
      </c>
      <c r="D319" s="12">
        <f>INDEX(families!$A:$A,MATCH(E319,families!$B:$B,0))</f>
        <v>2</v>
      </c>
      <c r="E319" s="1" t="str">
        <f t="shared" si="17"/>
        <v>FBE</v>
      </c>
      <c r="F319" s="1">
        <f t="shared" si="18"/>
        <v>14.7</v>
      </c>
      <c r="G319" s="1" t="str">
        <f t="shared" si="19"/>
        <v>14.7mm FBE</v>
      </c>
      <c r="H319" s="1" t="str">
        <f>_xlfn.CONCAT(TEXT(R319,"0.0"),"mm ",INDEX('Pipe Lookup'!D:D,MATCH('~01 Pipe Segmentation'!S319,'Pipe Lookup'!C:C,0))," TYPE ",Q319)</f>
        <v>14.7mm Fusion-Bonded Epoxy TYPE 5</v>
      </c>
      <c r="M319" s="1" t="s">
        <v>53</v>
      </c>
      <c r="N319" s="1">
        <v>1011518.71</v>
      </c>
      <c r="O319" s="1">
        <v>1011527.91</v>
      </c>
      <c r="P319" s="1">
        <v>9.2000000000698492</v>
      </c>
      <c r="Q319" s="1">
        <v>5</v>
      </c>
      <c r="R319" s="1">
        <v>14.7</v>
      </c>
      <c r="S319" s="1" t="s">
        <v>54</v>
      </c>
      <c r="T319" s="1" t="s">
        <v>180</v>
      </c>
      <c r="W319" s="1">
        <v>0</v>
      </c>
      <c r="X319" s="1" t="s">
        <v>58</v>
      </c>
    </row>
    <row r="320" spans="1:24" ht="15" x14ac:dyDescent="0.2">
      <c r="A320" s="1">
        <f t="shared" si="16"/>
        <v>1011527.91</v>
      </c>
      <c r="B320" s="1">
        <f t="shared" si="16"/>
        <v>1011533.31</v>
      </c>
      <c r="C320" s="11" t="s">
        <v>52</v>
      </c>
      <c r="D320" s="12">
        <f>INDEX(families!$A:$A,MATCH(E320,families!$B:$B,0))</f>
        <v>3</v>
      </c>
      <c r="E320" s="1" t="str">
        <f t="shared" si="17"/>
        <v>LE</v>
      </c>
      <c r="F320" s="1">
        <f t="shared" si="18"/>
        <v>14.7</v>
      </c>
      <c r="G320" s="1" t="str">
        <f t="shared" si="19"/>
        <v>14.7mm LE</v>
      </c>
      <c r="H320" s="1" t="str">
        <f>_xlfn.CONCAT(TEXT(R320,"0.0"),"mm ",INDEX('Pipe Lookup'!D:D,MATCH('~01 Pipe Segmentation'!S320,'Pipe Lookup'!C:C,0))," TYPE ",Q320)</f>
        <v>14.7mm Elbow TYPE 22</v>
      </c>
      <c r="M320" s="1" t="s">
        <v>53</v>
      </c>
      <c r="N320" s="1">
        <v>1011527.91</v>
      </c>
      <c r="O320" s="1">
        <v>1011533.31</v>
      </c>
      <c r="P320" s="1">
        <v>5.4000000000232831</v>
      </c>
      <c r="Q320" s="1">
        <v>22</v>
      </c>
      <c r="R320" s="1">
        <v>14.7</v>
      </c>
      <c r="S320" s="1" t="s">
        <v>56</v>
      </c>
      <c r="T320" s="1" t="s">
        <v>180</v>
      </c>
      <c r="V320" s="1" t="s">
        <v>198</v>
      </c>
      <c r="W320" s="1">
        <v>0</v>
      </c>
      <c r="X320" s="1" t="s">
        <v>58</v>
      </c>
    </row>
    <row r="321" spans="1:24" ht="15" x14ac:dyDescent="0.2">
      <c r="A321" s="1">
        <f t="shared" si="16"/>
        <v>1011533.31</v>
      </c>
      <c r="B321" s="1">
        <f t="shared" si="16"/>
        <v>1011536.31</v>
      </c>
      <c r="C321" s="11" t="s">
        <v>52</v>
      </c>
      <c r="D321" s="12">
        <f>INDEX(families!$A:$A,MATCH(E321,families!$B:$B,0))</f>
        <v>2</v>
      </c>
      <c r="E321" s="1" t="str">
        <f t="shared" si="17"/>
        <v>FBE</v>
      </c>
      <c r="F321" s="1">
        <f t="shared" si="18"/>
        <v>14.7</v>
      </c>
      <c r="G321" s="1" t="str">
        <f t="shared" si="19"/>
        <v>14.7mm FBE</v>
      </c>
      <c r="H321" s="1" t="str">
        <f>_xlfn.CONCAT(TEXT(R321,"0.0"),"mm ",INDEX('Pipe Lookup'!D:D,MATCH('~01 Pipe Segmentation'!S321,'Pipe Lookup'!C:C,0))," TYPE ",Q321)</f>
        <v>14.7mm Fusion-Bonded Epoxy TYPE 5</v>
      </c>
      <c r="M321" s="1" t="s">
        <v>53</v>
      </c>
      <c r="N321" s="1">
        <v>1011533.31</v>
      </c>
      <c r="O321" s="1">
        <v>1011536.31</v>
      </c>
      <c r="P321" s="1">
        <v>3</v>
      </c>
      <c r="Q321" s="1">
        <v>5</v>
      </c>
      <c r="R321" s="1">
        <v>14.7</v>
      </c>
      <c r="S321" s="1" t="s">
        <v>54</v>
      </c>
      <c r="T321" s="1" t="s">
        <v>180</v>
      </c>
      <c r="W321" s="1">
        <v>0</v>
      </c>
      <c r="X321" s="1" t="s">
        <v>58</v>
      </c>
    </row>
    <row r="322" spans="1:24" ht="15" x14ac:dyDescent="0.2">
      <c r="A322" s="1">
        <f t="shared" ref="A322:B385" si="20">IF(OR(AND(ISNUMBER(N322),N322&gt;0),ISNUMBER(SEARCH("+",N322))),IF(NOT(ISNUMBER(N322)),1000*LEFT(N322,SEARCH("+",N322)-1)+MID(N322,SEARCH("+",N322)+1,3)+RIGHT(N322,3),N322),"")</f>
        <v>1011536.31</v>
      </c>
      <c r="B322" s="1">
        <f t="shared" si="20"/>
        <v>1011541.39</v>
      </c>
      <c r="C322" s="11" t="s">
        <v>52</v>
      </c>
      <c r="D322" s="12">
        <f>INDEX(families!$A:$A,MATCH(E322,families!$B:$B,0))</f>
        <v>3</v>
      </c>
      <c r="E322" s="1" t="str">
        <f t="shared" si="17"/>
        <v>LE</v>
      </c>
      <c r="F322" s="1">
        <f t="shared" si="18"/>
        <v>14.7</v>
      </c>
      <c r="G322" s="1" t="str">
        <f t="shared" si="19"/>
        <v>14.7mm LE</v>
      </c>
      <c r="H322" s="1" t="str">
        <f>_xlfn.CONCAT(TEXT(R322,"0.0"),"mm ",INDEX('Pipe Lookup'!D:D,MATCH('~01 Pipe Segmentation'!S322,'Pipe Lookup'!C:C,0))," TYPE ",Q322)</f>
        <v>14.7mm Elbow TYPE 22</v>
      </c>
      <c r="M322" s="1" t="s">
        <v>53</v>
      </c>
      <c r="N322" s="1">
        <v>1011536.31</v>
      </c>
      <c r="O322" s="1">
        <v>1011541.39</v>
      </c>
      <c r="P322" s="1">
        <v>5.0799999999580905</v>
      </c>
      <c r="Q322" s="1">
        <v>22</v>
      </c>
      <c r="R322" s="1">
        <v>14.7</v>
      </c>
      <c r="S322" s="1" t="s">
        <v>56</v>
      </c>
      <c r="T322" s="1" t="s">
        <v>180</v>
      </c>
      <c r="V322" s="1" t="s">
        <v>199</v>
      </c>
      <c r="W322" s="1">
        <v>0</v>
      </c>
      <c r="X322" s="1" t="s">
        <v>58</v>
      </c>
    </row>
    <row r="323" spans="1:24" ht="15" x14ac:dyDescent="0.2">
      <c r="A323" s="1">
        <f t="shared" si="20"/>
        <v>1011541.39</v>
      </c>
      <c r="B323" s="1">
        <f t="shared" si="20"/>
        <v>1011721.61</v>
      </c>
      <c r="C323" s="11" t="s">
        <v>52</v>
      </c>
      <c r="D323" s="12">
        <f>INDEX(families!$A:$A,MATCH(E323,families!$B:$B,0))</f>
        <v>2</v>
      </c>
      <c r="E323" s="1" t="str">
        <f t="shared" ref="E323:E386" si="21">TRIM(LEFT(S323,3))</f>
        <v>FBE</v>
      </c>
      <c r="F323" s="1">
        <f t="shared" ref="F323:F386" si="22">R323</f>
        <v>14.7</v>
      </c>
      <c r="G323" s="1" t="str">
        <f t="shared" ref="G323:G386" si="23">_xlfn.CONCAT(TEXT(R323,"0.0"),"mm ",S323)</f>
        <v>14.7mm FBE</v>
      </c>
      <c r="H323" s="1" t="str">
        <f>_xlfn.CONCAT(TEXT(R323,"0.0"),"mm ",INDEX('Pipe Lookup'!D:D,MATCH('~01 Pipe Segmentation'!S323,'Pipe Lookup'!C:C,0))," TYPE ",Q323)</f>
        <v>14.7mm Fusion-Bonded Epoxy TYPE 5</v>
      </c>
      <c r="M323" s="1" t="s">
        <v>53</v>
      </c>
      <c r="N323" s="1">
        <v>1011541.39</v>
      </c>
      <c r="O323" s="1">
        <v>1011721.61</v>
      </c>
      <c r="P323" s="1">
        <v>180.21999999997206</v>
      </c>
      <c r="Q323" s="1">
        <v>5</v>
      </c>
      <c r="R323" s="1">
        <v>14.7</v>
      </c>
      <c r="S323" s="1" t="s">
        <v>54</v>
      </c>
      <c r="T323" s="1" t="s">
        <v>180</v>
      </c>
      <c r="W323" s="1">
        <v>0</v>
      </c>
      <c r="X323" s="1" t="s">
        <v>58</v>
      </c>
    </row>
    <row r="324" spans="1:24" ht="15" x14ac:dyDescent="0.2">
      <c r="A324" s="1">
        <f t="shared" si="20"/>
        <v>1011721.61</v>
      </c>
      <c r="B324" s="1">
        <f t="shared" si="20"/>
        <v>1011745.31</v>
      </c>
      <c r="C324" s="11" t="s">
        <v>52</v>
      </c>
      <c r="D324" s="12">
        <f>INDEX(families!$A:$A,MATCH(E324,families!$B:$B,0))</f>
        <v>2</v>
      </c>
      <c r="E324" s="1" t="str">
        <f t="shared" si="21"/>
        <v>FBE</v>
      </c>
      <c r="F324" s="1">
        <f t="shared" si="22"/>
        <v>19</v>
      </c>
      <c r="G324" s="1" t="str">
        <f t="shared" si="23"/>
        <v>19.0mm FBE</v>
      </c>
      <c r="H324" s="1" t="str">
        <f>_xlfn.CONCAT(TEXT(R324,"0.0"),"mm ",INDEX('Pipe Lookup'!D:D,MATCH('~01 Pipe Segmentation'!S324,'Pipe Lookup'!C:C,0))," TYPE ",Q324)</f>
        <v>19.0mm Fusion-Bonded Epoxy TYPE 7</v>
      </c>
      <c r="M324" s="1" t="s">
        <v>53</v>
      </c>
      <c r="N324" s="1">
        <v>1011721.61</v>
      </c>
      <c r="O324" s="1">
        <v>1011745.31</v>
      </c>
      <c r="P324" s="1">
        <v>23.700000000069849</v>
      </c>
      <c r="Q324" s="1">
        <v>7</v>
      </c>
      <c r="R324" s="1">
        <v>19</v>
      </c>
      <c r="S324" s="1" t="s">
        <v>54</v>
      </c>
      <c r="T324" s="1" t="s">
        <v>180</v>
      </c>
      <c r="W324" s="1">
        <v>0</v>
      </c>
      <c r="X324" s="1" t="s">
        <v>58</v>
      </c>
    </row>
    <row r="325" spans="1:24" ht="15" x14ac:dyDescent="0.2">
      <c r="A325" s="1">
        <f t="shared" si="20"/>
        <v>1011745.31</v>
      </c>
      <c r="B325" s="1">
        <f t="shared" si="20"/>
        <v>1011749.91</v>
      </c>
      <c r="C325" s="11" t="s">
        <v>52</v>
      </c>
      <c r="D325" s="12">
        <f>INDEX(families!$A:$A,MATCH(E325,families!$B:$B,0))</f>
        <v>3</v>
      </c>
      <c r="E325" s="1" t="str">
        <f t="shared" si="21"/>
        <v>LE</v>
      </c>
      <c r="F325" s="1">
        <f t="shared" si="22"/>
        <v>19</v>
      </c>
      <c r="G325" s="1" t="str">
        <f t="shared" si="23"/>
        <v>19.0mm LE</v>
      </c>
      <c r="H325" s="1" t="str">
        <f>_xlfn.CONCAT(TEXT(R325,"0.0"),"mm ",INDEX('Pipe Lookup'!D:D,MATCH('~01 Pipe Segmentation'!S325,'Pipe Lookup'!C:C,0))," TYPE ",Q325)</f>
        <v>19.0mm Elbow TYPE 26</v>
      </c>
      <c r="M325" s="1" t="s">
        <v>53</v>
      </c>
      <c r="N325" s="1">
        <v>1011745.31</v>
      </c>
      <c r="O325" s="1">
        <v>1011749.91</v>
      </c>
      <c r="P325" s="1">
        <v>4.5999999999767169</v>
      </c>
      <c r="Q325" s="1">
        <v>26</v>
      </c>
      <c r="R325" s="1">
        <v>19</v>
      </c>
      <c r="S325" s="1" t="s">
        <v>56</v>
      </c>
      <c r="T325" s="1" t="s">
        <v>180</v>
      </c>
      <c r="V325" s="1" t="s">
        <v>200</v>
      </c>
      <c r="W325" s="1">
        <v>0</v>
      </c>
      <c r="X325" s="1" t="s">
        <v>58</v>
      </c>
    </row>
    <row r="326" spans="1:24" ht="15" x14ac:dyDescent="0.2">
      <c r="A326" s="1">
        <f t="shared" si="20"/>
        <v>1011749.91</v>
      </c>
      <c r="B326" s="1">
        <f t="shared" si="20"/>
        <v>1011761.51</v>
      </c>
      <c r="C326" s="11" t="s">
        <v>52</v>
      </c>
      <c r="D326" s="12">
        <f>INDEX(families!$A:$A,MATCH(E326,families!$B:$B,0))</f>
        <v>2</v>
      </c>
      <c r="E326" s="1" t="str">
        <f t="shared" si="21"/>
        <v>FBE</v>
      </c>
      <c r="F326" s="1">
        <f t="shared" si="22"/>
        <v>19</v>
      </c>
      <c r="G326" s="1" t="str">
        <f t="shared" si="23"/>
        <v>19.0mm FBE</v>
      </c>
      <c r="H326" s="1" t="str">
        <f>_xlfn.CONCAT(TEXT(R326,"0.0"),"mm ",INDEX('Pipe Lookup'!D:D,MATCH('~01 Pipe Segmentation'!S326,'Pipe Lookup'!C:C,0))," TYPE ",Q326)</f>
        <v>19.0mm Fusion-Bonded Epoxy TYPE 7</v>
      </c>
      <c r="M326" s="1" t="s">
        <v>53</v>
      </c>
      <c r="N326" s="1">
        <v>1011749.91</v>
      </c>
      <c r="O326" s="1">
        <v>1011761.51</v>
      </c>
      <c r="P326" s="1">
        <v>11.599999999976717</v>
      </c>
      <c r="Q326" s="1">
        <v>7</v>
      </c>
      <c r="R326" s="1">
        <v>19</v>
      </c>
      <c r="S326" s="1" t="s">
        <v>54</v>
      </c>
      <c r="T326" s="1" t="s">
        <v>180</v>
      </c>
      <c r="W326" s="1">
        <v>0</v>
      </c>
      <c r="X326" s="1" t="s">
        <v>58</v>
      </c>
    </row>
    <row r="327" spans="1:24" ht="15" x14ac:dyDescent="0.2">
      <c r="A327" s="1">
        <f t="shared" si="20"/>
        <v>1011761.51</v>
      </c>
      <c r="B327" s="1">
        <f t="shared" si="20"/>
        <v>1011765.71</v>
      </c>
      <c r="C327" s="11" t="s">
        <v>52</v>
      </c>
      <c r="D327" s="12">
        <f>INDEX(families!$A:$A,MATCH(E327,families!$B:$B,0))</f>
        <v>3</v>
      </c>
      <c r="E327" s="1" t="str">
        <f t="shared" si="21"/>
        <v>LE</v>
      </c>
      <c r="F327" s="1">
        <f t="shared" si="22"/>
        <v>19</v>
      </c>
      <c r="G327" s="1" t="str">
        <f t="shared" si="23"/>
        <v>19.0mm LE</v>
      </c>
      <c r="H327" s="1" t="str">
        <f>_xlfn.CONCAT(TEXT(R327,"0.0"),"mm ",INDEX('Pipe Lookup'!D:D,MATCH('~01 Pipe Segmentation'!S327,'Pipe Lookup'!C:C,0))," TYPE ",Q327)</f>
        <v>19.0mm Elbow TYPE 26</v>
      </c>
      <c r="M327" s="1" t="s">
        <v>53</v>
      </c>
      <c r="N327" s="1">
        <v>1011761.51</v>
      </c>
      <c r="O327" s="1">
        <v>1011765.71</v>
      </c>
      <c r="P327" s="1">
        <v>4.1999999999534339</v>
      </c>
      <c r="Q327" s="1">
        <v>26</v>
      </c>
      <c r="R327" s="1">
        <v>19</v>
      </c>
      <c r="S327" s="1" t="s">
        <v>56</v>
      </c>
      <c r="T327" s="1" t="s">
        <v>180</v>
      </c>
      <c r="V327" s="1" t="s">
        <v>201</v>
      </c>
      <c r="W327" s="1">
        <v>0</v>
      </c>
      <c r="X327" s="1" t="s">
        <v>58</v>
      </c>
    </row>
    <row r="328" spans="1:24" ht="15" x14ac:dyDescent="0.2">
      <c r="A328" s="1">
        <f t="shared" si="20"/>
        <v>1011765.71</v>
      </c>
      <c r="B328" s="1">
        <f t="shared" si="20"/>
        <v>1011828.11</v>
      </c>
      <c r="C328" s="11" t="s">
        <v>52</v>
      </c>
      <c r="D328" s="12">
        <f>INDEX(families!$A:$A,MATCH(E328,families!$B:$B,0))</f>
        <v>2</v>
      </c>
      <c r="E328" s="1" t="str">
        <f t="shared" si="21"/>
        <v>FBE</v>
      </c>
      <c r="F328" s="1">
        <f t="shared" si="22"/>
        <v>19</v>
      </c>
      <c r="G328" s="1" t="str">
        <f t="shared" si="23"/>
        <v>19.0mm FBE</v>
      </c>
      <c r="H328" s="1" t="str">
        <f>_xlfn.CONCAT(TEXT(R328,"0.0"),"mm ",INDEX('Pipe Lookup'!D:D,MATCH('~01 Pipe Segmentation'!S328,'Pipe Lookup'!C:C,0))," TYPE ",Q328)</f>
        <v>19.0mm Fusion-Bonded Epoxy TYPE 7</v>
      </c>
      <c r="M328" s="1" t="s">
        <v>53</v>
      </c>
      <c r="N328" s="1">
        <v>1011765.71</v>
      </c>
      <c r="O328" s="1">
        <v>1011828.11</v>
      </c>
      <c r="P328" s="1">
        <v>62.400000000023283</v>
      </c>
      <c r="Q328" s="1">
        <v>7</v>
      </c>
      <c r="R328" s="1">
        <v>19</v>
      </c>
      <c r="S328" s="1" t="s">
        <v>54</v>
      </c>
      <c r="T328" s="1" t="s">
        <v>180</v>
      </c>
      <c r="W328" s="1">
        <v>0</v>
      </c>
      <c r="X328" s="1" t="s">
        <v>58</v>
      </c>
    </row>
    <row r="329" spans="1:24" ht="15" x14ac:dyDescent="0.2">
      <c r="A329" s="1">
        <f t="shared" si="20"/>
        <v>1011828.11</v>
      </c>
      <c r="B329" s="1">
        <f t="shared" si="20"/>
        <v>1011833.11</v>
      </c>
      <c r="C329" s="11" t="s">
        <v>52</v>
      </c>
      <c r="D329" s="12">
        <f>INDEX(families!$A:$A,MATCH(E329,families!$B:$B,0))</f>
        <v>3</v>
      </c>
      <c r="E329" s="1" t="str">
        <f t="shared" si="21"/>
        <v>LE</v>
      </c>
      <c r="F329" s="1">
        <f t="shared" si="22"/>
        <v>19</v>
      </c>
      <c r="G329" s="1" t="str">
        <f t="shared" si="23"/>
        <v>19.0mm LE</v>
      </c>
      <c r="H329" s="1" t="str">
        <f>_xlfn.CONCAT(TEXT(R329,"0.0"),"mm ",INDEX('Pipe Lookup'!D:D,MATCH('~01 Pipe Segmentation'!S329,'Pipe Lookup'!C:C,0))," TYPE ",Q329)</f>
        <v>19.0mm Elbow TYPE 26</v>
      </c>
      <c r="M329" s="1" t="s">
        <v>53</v>
      </c>
      <c r="N329" s="1">
        <v>1011828.11</v>
      </c>
      <c r="O329" s="1">
        <v>1011833.11</v>
      </c>
      <c r="P329" s="1">
        <v>5</v>
      </c>
      <c r="Q329" s="1">
        <v>26</v>
      </c>
      <c r="R329" s="1">
        <v>19</v>
      </c>
      <c r="S329" s="1" t="s">
        <v>56</v>
      </c>
      <c r="T329" s="1" t="s">
        <v>180</v>
      </c>
      <c r="V329" s="1" t="s">
        <v>202</v>
      </c>
      <c r="W329" s="1">
        <v>0</v>
      </c>
      <c r="X329" s="1" t="s">
        <v>58</v>
      </c>
    </row>
    <row r="330" spans="1:24" ht="15" x14ac:dyDescent="0.2">
      <c r="A330" s="1">
        <f t="shared" si="20"/>
        <v>1011833.11</v>
      </c>
      <c r="B330" s="1">
        <f t="shared" si="20"/>
        <v>1011857.11</v>
      </c>
      <c r="C330" s="11" t="s">
        <v>52</v>
      </c>
      <c r="D330" s="12">
        <f>INDEX(families!$A:$A,MATCH(E330,families!$B:$B,0))</f>
        <v>2</v>
      </c>
      <c r="E330" s="1" t="str">
        <f t="shared" si="21"/>
        <v>FBE</v>
      </c>
      <c r="F330" s="1">
        <f t="shared" si="22"/>
        <v>19</v>
      </c>
      <c r="G330" s="1" t="str">
        <f t="shared" si="23"/>
        <v>19.0mm FBE</v>
      </c>
      <c r="H330" s="1" t="str">
        <f>_xlfn.CONCAT(TEXT(R330,"0.0"),"mm ",INDEX('Pipe Lookup'!D:D,MATCH('~01 Pipe Segmentation'!S330,'Pipe Lookup'!C:C,0))," TYPE ",Q330)</f>
        <v>19.0mm Fusion-Bonded Epoxy TYPE 7</v>
      </c>
      <c r="M330" s="1" t="s">
        <v>53</v>
      </c>
      <c r="N330" s="1">
        <v>1011833.11</v>
      </c>
      <c r="O330" s="1">
        <v>1011857.11</v>
      </c>
      <c r="P330" s="1">
        <v>24</v>
      </c>
      <c r="Q330" s="1">
        <v>7</v>
      </c>
      <c r="R330" s="1">
        <v>19</v>
      </c>
      <c r="S330" s="1" t="s">
        <v>54</v>
      </c>
      <c r="T330" s="1" t="s">
        <v>180</v>
      </c>
      <c r="W330" s="1">
        <v>0</v>
      </c>
      <c r="X330" s="1" t="s">
        <v>58</v>
      </c>
    </row>
    <row r="331" spans="1:24" ht="15" x14ac:dyDescent="0.2">
      <c r="A331" s="1">
        <f t="shared" si="20"/>
        <v>1011857.11</v>
      </c>
      <c r="B331" s="1">
        <f t="shared" si="20"/>
        <v>1011966.31</v>
      </c>
      <c r="C331" s="11" t="s">
        <v>52</v>
      </c>
      <c r="D331" s="12">
        <f>INDEX(families!$A:$A,MATCH(E331,families!$B:$B,0))</f>
        <v>2</v>
      </c>
      <c r="E331" s="1" t="str">
        <f t="shared" si="21"/>
        <v>FBE</v>
      </c>
      <c r="F331" s="1">
        <f t="shared" si="22"/>
        <v>14.7</v>
      </c>
      <c r="G331" s="1" t="str">
        <f t="shared" si="23"/>
        <v>14.7mm FBE</v>
      </c>
      <c r="H331" s="1" t="str">
        <f>_xlfn.CONCAT(TEXT(R331,"0.0"),"mm ",INDEX('Pipe Lookup'!D:D,MATCH('~01 Pipe Segmentation'!S331,'Pipe Lookup'!C:C,0))," TYPE ",Q331)</f>
        <v>14.7mm Fusion-Bonded Epoxy TYPE 5</v>
      </c>
      <c r="M331" s="1" t="s">
        <v>53</v>
      </c>
      <c r="N331" s="1">
        <v>1011857.11</v>
      </c>
      <c r="O331" s="1">
        <v>1011966.31</v>
      </c>
      <c r="P331" s="1">
        <v>109.20000000006985</v>
      </c>
      <c r="Q331" s="1">
        <v>5</v>
      </c>
      <c r="R331" s="1">
        <v>14.7</v>
      </c>
      <c r="S331" s="1" t="s">
        <v>54</v>
      </c>
      <c r="T331" s="1" t="s">
        <v>180</v>
      </c>
      <c r="W331" s="1">
        <v>0</v>
      </c>
      <c r="X331" s="1" t="s">
        <v>58</v>
      </c>
    </row>
    <row r="332" spans="1:24" ht="15" x14ac:dyDescent="0.2">
      <c r="A332" s="1">
        <f t="shared" si="20"/>
        <v>1011966.31</v>
      </c>
      <c r="B332" s="1">
        <f t="shared" si="20"/>
        <v>1011990.31</v>
      </c>
      <c r="C332" s="11" t="s">
        <v>52</v>
      </c>
      <c r="D332" s="12">
        <f>INDEX(families!$A:$A,MATCH(E332,families!$B:$B,0))</f>
        <v>2</v>
      </c>
      <c r="E332" s="1" t="str">
        <f t="shared" si="21"/>
        <v>FBE</v>
      </c>
      <c r="F332" s="1">
        <f t="shared" si="22"/>
        <v>19</v>
      </c>
      <c r="G332" s="1" t="str">
        <f t="shared" si="23"/>
        <v>19.0mm FBE</v>
      </c>
      <c r="H332" s="1" t="str">
        <f>_xlfn.CONCAT(TEXT(R332,"0.0"),"mm ",INDEX('Pipe Lookup'!D:D,MATCH('~01 Pipe Segmentation'!S332,'Pipe Lookup'!C:C,0))," TYPE ",Q332)</f>
        <v>19.0mm Fusion-Bonded Epoxy TYPE 7</v>
      </c>
      <c r="M332" s="1" t="s">
        <v>53</v>
      </c>
      <c r="N332" s="1">
        <v>1011966.31</v>
      </c>
      <c r="O332" s="1">
        <v>1011990.31</v>
      </c>
      <c r="P332" s="1">
        <v>24</v>
      </c>
      <c r="Q332" s="1">
        <v>7</v>
      </c>
      <c r="R332" s="1">
        <v>19</v>
      </c>
      <c r="S332" s="1" t="s">
        <v>54</v>
      </c>
      <c r="T332" s="1" t="s">
        <v>180</v>
      </c>
      <c r="W332" s="1">
        <v>0</v>
      </c>
      <c r="X332" s="1" t="s">
        <v>58</v>
      </c>
    </row>
    <row r="333" spans="1:24" ht="15" x14ac:dyDescent="0.2">
      <c r="A333" s="1">
        <f t="shared" si="20"/>
        <v>1011990.31</v>
      </c>
      <c r="B333" s="1">
        <f t="shared" si="20"/>
        <v>1011994.91</v>
      </c>
      <c r="C333" s="11" t="s">
        <v>52</v>
      </c>
      <c r="D333" s="12">
        <f>INDEX(families!$A:$A,MATCH(E333,families!$B:$B,0))</f>
        <v>3</v>
      </c>
      <c r="E333" s="1" t="str">
        <f t="shared" si="21"/>
        <v>LE</v>
      </c>
      <c r="F333" s="1">
        <f t="shared" si="22"/>
        <v>19</v>
      </c>
      <c r="G333" s="1" t="str">
        <f t="shared" si="23"/>
        <v>19.0mm LE</v>
      </c>
      <c r="H333" s="1" t="str">
        <f>_xlfn.CONCAT(TEXT(R333,"0.0"),"mm ",INDEX('Pipe Lookup'!D:D,MATCH('~01 Pipe Segmentation'!S333,'Pipe Lookup'!C:C,0))," TYPE ",Q333)</f>
        <v>19.0mm Elbow TYPE 26</v>
      </c>
      <c r="M333" s="1" t="s">
        <v>53</v>
      </c>
      <c r="N333" s="1">
        <v>1011990.31</v>
      </c>
      <c r="O333" s="1">
        <v>1011994.91</v>
      </c>
      <c r="P333" s="1">
        <v>4.5999999999767169</v>
      </c>
      <c r="Q333" s="1">
        <v>26</v>
      </c>
      <c r="R333" s="1">
        <v>19</v>
      </c>
      <c r="S333" s="1" t="s">
        <v>56</v>
      </c>
      <c r="T333" s="1" t="s">
        <v>180</v>
      </c>
      <c r="V333" s="1" t="s">
        <v>203</v>
      </c>
      <c r="W333" s="1">
        <v>0</v>
      </c>
      <c r="X333" s="1" t="s">
        <v>58</v>
      </c>
    </row>
    <row r="334" spans="1:24" ht="15" x14ac:dyDescent="0.2">
      <c r="A334" s="1">
        <f t="shared" si="20"/>
        <v>1011994.91</v>
      </c>
      <c r="B334" s="1">
        <f t="shared" si="20"/>
        <v>1011997.91</v>
      </c>
      <c r="C334" s="11" t="s">
        <v>52</v>
      </c>
      <c r="D334" s="12">
        <f>INDEX(families!$A:$A,MATCH(E334,families!$B:$B,0))</f>
        <v>2</v>
      </c>
      <c r="E334" s="1" t="str">
        <f t="shared" si="21"/>
        <v>FBE</v>
      </c>
      <c r="F334" s="1">
        <f t="shared" si="22"/>
        <v>19</v>
      </c>
      <c r="G334" s="1" t="str">
        <f t="shared" si="23"/>
        <v>19.0mm FBE</v>
      </c>
      <c r="H334" s="1" t="str">
        <f>_xlfn.CONCAT(TEXT(R334,"0.0"),"mm ",INDEX('Pipe Lookup'!D:D,MATCH('~01 Pipe Segmentation'!S334,'Pipe Lookup'!C:C,0))," TYPE ",Q334)</f>
        <v>19.0mm Fusion-Bonded Epoxy TYPE 7</v>
      </c>
      <c r="M334" s="1" t="s">
        <v>53</v>
      </c>
      <c r="N334" s="1">
        <v>1011994.91</v>
      </c>
      <c r="O334" s="1">
        <v>1011997.91</v>
      </c>
      <c r="P334" s="1">
        <v>3</v>
      </c>
      <c r="Q334" s="1">
        <v>7</v>
      </c>
      <c r="R334" s="1">
        <v>19</v>
      </c>
      <c r="S334" s="1" t="s">
        <v>54</v>
      </c>
      <c r="T334" s="1" t="s">
        <v>180</v>
      </c>
      <c r="W334" s="1">
        <v>0</v>
      </c>
      <c r="X334" s="1" t="s">
        <v>58</v>
      </c>
    </row>
    <row r="335" spans="1:24" ht="15" x14ac:dyDescent="0.2">
      <c r="A335" s="1">
        <f t="shared" si="20"/>
        <v>1011997.91</v>
      </c>
      <c r="B335" s="1">
        <f t="shared" si="20"/>
        <v>1012000</v>
      </c>
      <c r="C335" s="11" t="s">
        <v>52</v>
      </c>
      <c r="D335" s="12">
        <f>INDEX(families!$A:$A,MATCH(E335,families!$B:$B,0))</f>
        <v>3</v>
      </c>
      <c r="E335" s="1" t="str">
        <f t="shared" si="21"/>
        <v>LE</v>
      </c>
      <c r="F335" s="1">
        <f t="shared" si="22"/>
        <v>14.7</v>
      </c>
      <c r="G335" s="1" t="str">
        <f t="shared" si="23"/>
        <v>14.7mm LE</v>
      </c>
      <c r="H335" s="1" t="str">
        <f>_xlfn.CONCAT(TEXT(R335,"0.0"),"mm ",INDEX('Pipe Lookup'!D:D,MATCH('~01 Pipe Segmentation'!S335,'Pipe Lookup'!C:C,0))," TYPE ",Q335)</f>
        <v>14.7mm Elbow TYPE 22</v>
      </c>
      <c r="M335" s="1" t="s">
        <v>53</v>
      </c>
      <c r="N335" s="1">
        <v>1011997.91</v>
      </c>
      <c r="O335" s="1">
        <v>1012000</v>
      </c>
      <c r="P335" s="1">
        <v>2.0899999999674037</v>
      </c>
      <c r="Q335" s="1">
        <v>22</v>
      </c>
      <c r="R335" s="1">
        <v>14.7</v>
      </c>
      <c r="S335" s="1" t="s">
        <v>56</v>
      </c>
      <c r="T335" s="1" t="s">
        <v>180</v>
      </c>
      <c r="V335" s="1" t="s">
        <v>204</v>
      </c>
      <c r="W335" s="1">
        <v>0</v>
      </c>
      <c r="X335" s="1" t="s">
        <v>58</v>
      </c>
    </row>
    <row r="336" spans="1:24" ht="15" x14ac:dyDescent="0.2">
      <c r="A336" s="1">
        <f t="shared" si="20"/>
        <v>1012000</v>
      </c>
      <c r="B336" s="1">
        <f t="shared" si="20"/>
        <v>1012003.31</v>
      </c>
      <c r="C336" s="11" t="s">
        <v>52</v>
      </c>
      <c r="D336" s="12">
        <f>INDEX(families!$A:$A,MATCH(E336,families!$B:$B,0))</f>
        <v>3</v>
      </c>
      <c r="E336" s="1" t="str">
        <f t="shared" si="21"/>
        <v>LE</v>
      </c>
      <c r="F336" s="1">
        <f t="shared" si="22"/>
        <v>14.7</v>
      </c>
      <c r="G336" s="1" t="str">
        <f t="shared" si="23"/>
        <v>14.7mm LE</v>
      </c>
      <c r="H336" s="1" t="str">
        <f>_xlfn.CONCAT(TEXT(R336,"0.0"),"mm ",INDEX('Pipe Lookup'!D:D,MATCH('~01 Pipe Segmentation'!S336,'Pipe Lookup'!C:C,0))," TYPE ",Q336)</f>
        <v>14.7mm Elbow TYPE 22</v>
      </c>
      <c r="M336" s="1" t="s">
        <v>53</v>
      </c>
      <c r="N336" s="1">
        <v>1012000</v>
      </c>
      <c r="O336" s="1">
        <v>1012003.31</v>
      </c>
      <c r="P336" s="1">
        <v>3.3100000000558794</v>
      </c>
      <c r="Q336" s="1">
        <v>22</v>
      </c>
      <c r="R336" s="1">
        <v>14.7</v>
      </c>
      <c r="S336" s="1" t="s">
        <v>56</v>
      </c>
      <c r="T336" s="1" t="s">
        <v>205</v>
      </c>
      <c r="V336" s="1" t="s">
        <v>204</v>
      </c>
      <c r="W336" s="1">
        <v>0</v>
      </c>
      <c r="X336" s="1" t="s">
        <v>58</v>
      </c>
    </row>
    <row r="337" spans="1:24" ht="15" x14ac:dyDescent="0.2">
      <c r="A337" s="1">
        <f t="shared" si="20"/>
        <v>1012003.31</v>
      </c>
      <c r="B337" s="1">
        <f t="shared" si="20"/>
        <v>1012080.52</v>
      </c>
      <c r="C337" s="11" t="s">
        <v>52</v>
      </c>
      <c r="D337" s="12">
        <f>INDEX(families!$A:$A,MATCH(E337,families!$B:$B,0))</f>
        <v>2</v>
      </c>
      <c r="E337" s="1" t="str">
        <f t="shared" si="21"/>
        <v>FBE</v>
      </c>
      <c r="F337" s="1">
        <f t="shared" si="22"/>
        <v>14.7</v>
      </c>
      <c r="G337" s="1" t="str">
        <f t="shared" si="23"/>
        <v>14.7mm FBE</v>
      </c>
      <c r="H337" s="1" t="str">
        <f>_xlfn.CONCAT(TEXT(R337,"0.0"),"mm ",INDEX('Pipe Lookup'!D:D,MATCH('~01 Pipe Segmentation'!S337,'Pipe Lookup'!C:C,0))," TYPE ",Q337)</f>
        <v>14.7mm Fusion-Bonded Epoxy TYPE 5</v>
      </c>
      <c r="M337" s="1" t="s">
        <v>53</v>
      </c>
      <c r="N337" s="1">
        <v>1012003.31</v>
      </c>
      <c r="O337" s="1">
        <v>1012080.52</v>
      </c>
      <c r="P337" s="1">
        <v>77.209999999962747</v>
      </c>
      <c r="Q337" s="1">
        <v>5</v>
      </c>
      <c r="R337" s="1">
        <v>14.7</v>
      </c>
      <c r="S337" s="1" t="s">
        <v>54</v>
      </c>
      <c r="T337" s="1" t="s">
        <v>205</v>
      </c>
      <c r="W337" s="1">
        <v>0</v>
      </c>
      <c r="X337" s="1" t="s">
        <v>58</v>
      </c>
    </row>
    <row r="338" spans="1:24" ht="15" x14ac:dyDescent="0.2">
      <c r="A338" s="1">
        <f t="shared" si="20"/>
        <v>1012080.52</v>
      </c>
      <c r="B338" s="1">
        <f t="shared" si="20"/>
        <v>1012086.71</v>
      </c>
      <c r="C338" s="11" t="s">
        <v>52</v>
      </c>
      <c r="D338" s="12">
        <f>INDEX(families!$A:$A,MATCH(E338,families!$B:$B,0))</f>
        <v>3</v>
      </c>
      <c r="E338" s="1" t="str">
        <f t="shared" si="21"/>
        <v>LE</v>
      </c>
      <c r="F338" s="1">
        <f t="shared" si="22"/>
        <v>14.7</v>
      </c>
      <c r="G338" s="1" t="str">
        <f t="shared" si="23"/>
        <v>14.7mm LE</v>
      </c>
      <c r="H338" s="1" t="str">
        <f>_xlfn.CONCAT(TEXT(R338,"0.0"),"mm ",INDEX('Pipe Lookup'!D:D,MATCH('~01 Pipe Segmentation'!S338,'Pipe Lookup'!C:C,0))," TYPE ",Q338)</f>
        <v>14.7mm Elbow TYPE 22</v>
      </c>
      <c r="M338" s="1" t="s">
        <v>53</v>
      </c>
      <c r="N338" s="1">
        <v>1012080.52</v>
      </c>
      <c r="O338" s="1">
        <v>1012086.71</v>
      </c>
      <c r="P338" s="1">
        <v>6.1899999999441206</v>
      </c>
      <c r="Q338" s="1">
        <v>22</v>
      </c>
      <c r="R338" s="1">
        <v>14.7</v>
      </c>
      <c r="S338" s="1" t="s">
        <v>56</v>
      </c>
      <c r="T338" s="1" t="s">
        <v>205</v>
      </c>
      <c r="V338" s="1" t="s">
        <v>206</v>
      </c>
      <c r="W338" s="1">
        <v>0</v>
      </c>
      <c r="X338" s="1" t="s">
        <v>58</v>
      </c>
    </row>
    <row r="339" spans="1:24" ht="15" x14ac:dyDescent="0.2">
      <c r="A339" s="1">
        <f t="shared" si="20"/>
        <v>1012086.71</v>
      </c>
      <c r="B339" s="1">
        <f t="shared" si="20"/>
        <v>1012100</v>
      </c>
      <c r="C339" s="11" t="s">
        <v>52</v>
      </c>
      <c r="D339" s="12">
        <f>INDEX(families!$A:$A,MATCH(E339,families!$B:$B,0))</f>
        <v>2</v>
      </c>
      <c r="E339" s="1" t="str">
        <f t="shared" si="21"/>
        <v>FBE</v>
      </c>
      <c r="F339" s="1">
        <f t="shared" si="22"/>
        <v>14.7</v>
      </c>
      <c r="G339" s="1" t="str">
        <f t="shared" si="23"/>
        <v>14.7mm FBE</v>
      </c>
      <c r="H339" s="1" t="str">
        <f>_xlfn.CONCAT(TEXT(R339,"0.0"),"mm ",INDEX('Pipe Lookup'!D:D,MATCH('~01 Pipe Segmentation'!S339,'Pipe Lookup'!C:C,0))," TYPE ",Q339)</f>
        <v>14.7mm Fusion-Bonded Epoxy TYPE 5</v>
      </c>
      <c r="M339" s="1" t="s">
        <v>53</v>
      </c>
      <c r="N339" s="1">
        <v>1012086.71</v>
      </c>
      <c r="O339" s="1">
        <v>1012100</v>
      </c>
      <c r="P339" s="1">
        <v>13.290000000037253</v>
      </c>
      <c r="Q339" s="1">
        <v>5</v>
      </c>
      <c r="R339" s="1">
        <v>14.7</v>
      </c>
      <c r="S339" s="1" t="s">
        <v>54</v>
      </c>
      <c r="T339" s="1" t="s">
        <v>205</v>
      </c>
      <c r="W339" s="1">
        <v>0</v>
      </c>
      <c r="X339" s="1" t="s">
        <v>58</v>
      </c>
    </row>
    <row r="340" spans="1:24" ht="15" x14ac:dyDescent="0.2">
      <c r="A340" s="1">
        <f t="shared" si="20"/>
        <v>1012100</v>
      </c>
      <c r="B340" s="1">
        <f t="shared" si="20"/>
        <v>1012275.38</v>
      </c>
      <c r="C340" s="11" t="s">
        <v>52</v>
      </c>
      <c r="D340" s="12">
        <f>INDEX(families!$A:$A,MATCH(E340,families!$B:$B,0))</f>
        <v>2</v>
      </c>
      <c r="E340" s="1" t="str">
        <f t="shared" si="21"/>
        <v>FBE</v>
      </c>
      <c r="F340" s="1">
        <f t="shared" si="22"/>
        <v>14.7</v>
      </c>
      <c r="G340" s="1" t="str">
        <f t="shared" si="23"/>
        <v>14.7mm FBE</v>
      </c>
      <c r="H340" s="1" t="str">
        <f>_xlfn.CONCAT(TEXT(R340,"0.0"),"mm ",INDEX('Pipe Lookup'!D:D,MATCH('~01 Pipe Segmentation'!S340,'Pipe Lookup'!C:C,0))," TYPE ",Q340)</f>
        <v>14.7mm Fusion-Bonded Epoxy TYPE 5</v>
      </c>
      <c r="M340" s="1" t="s">
        <v>53</v>
      </c>
      <c r="N340" s="1">
        <v>1012100</v>
      </c>
      <c r="O340" s="1">
        <v>1012275.38</v>
      </c>
      <c r="P340" s="1">
        <v>175.38000000000466</v>
      </c>
      <c r="Q340" s="1">
        <v>5</v>
      </c>
      <c r="R340" s="1">
        <v>14.7</v>
      </c>
      <c r="S340" s="1" t="s">
        <v>54</v>
      </c>
      <c r="T340" s="1" t="s">
        <v>205</v>
      </c>
      <c r="V340" s="1" t="s">
        <v>207</v>
      </c>
      <c r="W340" s="1">
        <v>0</v>
      </c>
      <c r="X340" s="1" t="s">
        <v>84</v>
      </c>
    </row>
    <row r="341" spans="1:24" ht="15" x14ac:dyDescent="0.2">
      <c r="A341" s="1">
        <f t="shared" si="20"/>
        <v>1012275.38</v>
      </c>
      <c r="B341" s="1">
        <f t="shared" si="20"/>
        <v>1012299.38</v>
      </c>
      <c r="C341" s="11" t="s">
        <v>52</v>
      </c>
      <c r="D341" s="12">
        <f>INDEX(families!$A:$A,MATCH(E341,families!$B:$B,0))</f>
        <v>2</v>
      </c>
      <c r="E341" s="1" t="str">
        <f t="shared" si="21"/>
        <v>FBE</v>
      </c>
      <c r="F341" s="1">
        <f t="shared" si="22"/>
        <v>19</v>
      </c>
      <c r="G341" s="1" t="str">
        <f t="shared" si="23"/>
        <v>19.0mm FBE</v>
      </c>
      <c r="H341" s="1" t="str">
        <f>_xlfn.CONCAT(TEXT(R341,"0.0"),"mm ",INDEX('Pipe Lookup'!D:D,MATCH('~01 Pipe Segmentation'!S341,'Pipe Lookup'!C:C,0))," TYPE ",Q341)</f>
        <v>19.0mm Fusion-Bonded Epoxy TYPE 7</v>
      </c>
      <c r="M341" s="1" t="s">
        <v>53</v>
      </c>
      <c r="N341" s="1">
        <v>1012275.38</v>
      </c>
      <c r="O341" s="1">
        <v>1012299.38</v>
      </c>
      <c r="P341" s="1">
        <v>24</v>
      </c>
      <c r="Q341" s="1">
        <v>7</v>
      </c>
      <c r="R341" s="1">
        <v>19</v>
      </c>
      <c r="S341" s="1" t="s">
        <v>54</v>
      </c>
      <c r="T341" s="1" t="s">
        <v>205</v>
      </c>
      <c r="V341" s="1" t="s">
        <v>65</v>
      </c>
      <c r="W341" s="1">
        <v>0</v>
      </c>
      <c r="X341" s="1" t="s">
        <v>58</v>
      </c>
    </row>
    <row r="342" spans="1:24" ht="15" x14ac:dyDescent="0.2">
      <c r="A342" s="1">
        <f t="shared" si="20"/>
        <v>1012299.38</v>
      </c>
      <c r="B342" s="1">
        <f t="shared" si="20"/>
        <v>1012304.83</v>
      </c>
      <c r="C342" s="11" t="s">
        <v>52</v>
      </c>
      <c r="D342" s="12">
        <f>INDEX(families!$A:$A,MATCH(E342,families!$B:$B,0))</f>
        <v>3</v>
      </c>
      <c r="E342" s="1" t="str">
        <f t="shared" si="21"/>
        <v>LE</v>
      </c>
      <c r="F342" s="1">
        <f t="shared" si="22"/>
        <v>19</v>
      </c>
      <c r="G342" s="1" t="str">
        <f t="shared" si="23"/>
        <v>19.0mm LE</v>
      </c>
      <c r="H342" s="1" t="str">
        <f>_xlfn.CONCAT(TEXT(R342,"0.0"),"mm ",INDEX('Pipe Lookup'!D:D,MATCH('~01 Pipe Segmentation'!S342,'Pipe Lookup'!C:C,0))," TYPE ",Q342)</f>
        <v>19.0mm Elbow TYPE 26</v>
      </c>
      <c r="M342" s="1" t="s">
        <v>53</v>
      </c>
      <c r="N342" s="1">
        <v>1012299.38</v>
      </c>
      <c r="O342" s="1">
        <v>1012304.83</v>
      </c>
      <c r="P342" s="1">
        <v>5.4499999999534339</v>
      </c>
      <c r="Q342" s="1">
        <v>26</v>
      </c>
      <c r="R342" s="1">
        <v>19</v>
      </c>
      <c r="S342" s="1" t="s">
        <v>56</v>
      </c>
      <c r="T342" s="1" t="s">
        <v>205</v>
      </c>
      <c r="V342" s="1" t="s">
        <v>208</v>
      </c>
      <c r="W342" s="1">
        <v>0</v>
      </c>
      <c r="X342" s="1" t="s">
        <v>58</v>
      </c>
    </row>
    <row r="343" spans="1:24" ht="15" x14ac:dyDescent="0.2">
      <c r="A343" s="1">
        <f t="shared" si="20"/>
        <v>1012304.83</v>
      </c>
      <c r="B343" s="1">
        <f t="shared" si="20"/>
        <v>1012344.53</v>
      </c>
      <c r="C343" s="11" t="s">
        <v>52</v>
      </c>
      <c r="D343" s="12">
        <f>INDEX(families!$A:$A,MATCH(E343,families!$B:$B,0))</f>
        <v>2</v>
      </c>
      <c r="E343" s="1" t="str">
        <f t="shared" si="21"/>
        <v>FBE</v>
      </c>
      <c r="F343" s="1">
        <f t="shared" si="22"/>
        <v>19</v>
      </c>
      <c r="G343" s="1" t="str">
        <f t="shared" si="23"/>
        <v>19.0mm FBE</v>
      </c>
      <c r="H343" s="1" t="str">
        <f>_xlfn.CONCAT(TEXT(R343,"0.0"),"mm ",INDEX('Pipe Lookup'!D:D,MATCH('~01 Pipe Segmentation'!S343,'Pipe Lookup'!C:C,0))," TYPE ",Q343)</f>
        <v>19.0mm Fusion-Bonded Epoxy TYPE 7</v>
      </c>
      <c r="M343" s="1" t="s">
        <v>53</v>
      </c>
      <c r="N343" s="1">
        <v>1012304.83</v>
      </c>
      <c r="O343" s="1">
        <v>1012344.53</v>
      </c>
      <c r="P343" s="1">
        <v>39.700000000069849</v>
      </c>
      <c r="Q343" s="1">
        <v>7</v>
      </c>
      <c r="R343" s="1">
        <v>19</v>
      </c>
      <c r="S343" s="1" t="s">
        <v>54</v>
      </c>
      <c r="T343" s="1" t="s">
        <v>205</v>
      </c>
      <c r="V343" s="1" t="s">
        <v>65</v>
      </c>
      <c r="W343" s="1">
        <v>0</v>
      </c>
      <c r="X343" s="1" t="s">
        <v>58</v>
      </c>
    </row>
    <row r="344" spans="1:24" ht="15" x14ac:dyDescent="0.2">
      <c r="A344" s="1">
        <f t="shared" si="20"/>
        <v>1012344.53</v>
      </c>
      <c r="B344" s="1">
        <f t="shared" si="20"/>
        <v>1012349.21</v>
      </c>
      <c r="C344" s="11" t="s">
        <v>52</v>
      </c>
      <c r="D344" s="12">
        <f>INDEX(families!$A:$A,MATCH(E344,families!$B:$B,0))</f>
        <v>3</v>
      </c>
      <c r="E344" s="1" t="str">
        <f t="shared" si="21"/>
        <v>LE</v>
      </c>
      <c r="F344" s="1">
        <f t="shared" si="22"/>
        <v>19</v>
      </c>
      <c r="G344" s="1" t="str">
        <f t="shared" si="23"/>
        <v>19.0mm LE</v>
      </c>
      <c r="H344" s="1" t="str">
        <f>_xlfn.CONCAT(TEXT(R344,"0.0"),"mm ",INDEX('Pipe Lookup'!D:D,MATCH('~01 Pipe Segmentation'!S344,'Pipe Lookup'!C:C,0))," TYPE ",Q344)</f>
        <v>19.0mm Elbow TYPE 26</v>
      </c>
      <c r="M344" s="1" t="s">
        <v>53</v>
      </c>
      <c r="N344" s="1">
        <v>1012344.53</v>
      </c>
      <c r="O344" s="1">
        <v>1012349.21</v>
      </c>
      <c r="P344" s="1">
        <v>4.6799999999348074</v>
      </c>
      <c r="Q344" s="1">
        <v>26</v>
      </c>
      <c r="R344" s="1">
        <v>19</v>
      </c>
      <c r="S344" s="1" t="s">
        <v>56</v>
      </c>
      <c r="T344" s="1" t="s">
        <v>205</v>
      </c>
      <c r="V344" s="1" t="s">
        <v>209</v>
      </c>
      <c r="W344" s="1">
        <v>0</v>
      </c>
      <c r="X344" s="1" t="s">
        <v>58</v>
      </c>
    </row>
    <row r="345" spans="1:24" ht="15" x14ac:dyDescent="0.2">
      <c r="A345" s="1">
        <f t="shared" si="20"/>
        <v>1012349.21</v>
      </c>
      <c r="B345" s="1">
        <f t="shared" si="20"/>
        <v>1012353.8</v>
      </c>
      <c r="C345" s="11" t="s">
        <v>52</v>
      </c>
      <c r="D345" s="12">
        <f>INDEX(families!$A:$A,MATCH(E345,families!$B:$B,0))</f>
        <v>3</v>
      </c>
      <c r="E345" s="1" t="str">
        <f t="shared" si="21"/>
        <v>LE</v>
      </c>
      <c r="F345" s="1">
        <f t="shared" si="22"/>
        <v>19</v>
      </c>
      <c r="G345" s="1" t="str">
        <f t="shared" si="23"/>
        <v>19.0mm LE</v>
      </c>
      <c r="H345" s="1" t="str">
        <f>_xlfn.CONCAT(TEXT(R345,"0.0"),"mm ",INDEX('Pipe Lookup'!D:D,MATCH('~01 Pipe Segmentation'!S345,'Pipe Lookup'!C:C,0))," TYPE ",Q345)</f>
        <v>19.0mm Elbow TYPE 26</v>
      </c>
      <c r="M345" s="1" t="s">
        <v>53</v>
      </c>
      <c r="N345" s="1">
        <v>1012349.21</v>
      </c>
      <c r="O345" s="1">
        <v>1012353.8</v>
      </c>
      <c r="P345" s="1">
        <v>4.590000000083819</v>
      </c>
      <c r="Q345" s="1">
        <v>26</v>
      </c>
      <c r="R345" s="1">
        <v>19</v>
      </c>
      <c r="S345" s="1" t="s">
        <v>56</v>
      </c>
      <c r="T345" s="1" t="s">
        <v>205</v>
      </c>
      <c r="V345" s="1" t="s">
        <v>210</v>
      </c>
      <c r="W345" s="1">
        <v>0</v>
      </c>
      <c r="X345" s="1" t="s">
        <v>84</v>
      </c>
    </row>
    <row r="346" spans="1:24" ht="15" x14ac:dyDescent="0.2">
      <c r="A346" s="1">
        <f t="shared" si="20"/>
        <v>1012353.8</v>
      </c>
      <c r="B346" s="1">
        <f t="shared" si="20"/>
        <v>1012397.6</v>
      </c>
      <c r="C346" s="11" t="s">
        <v>52</v>
      </c>
      <c r="D346" s="12">
        <f>INDEX(families!$A:$A,MATCH(E346,families!$B:$B,0))</f>
        <v>2</v>
      </c>
      <c r="E346" s="1" t="str">
        <f t="shared" si="21"/>
        <v>FBE</v>
      </c>
      <c r="F346" s="1">
        <f t="shared" si="22"/>
        <v>19</v>
      </c>
      <c r="G346" s="1" t="str">
        <f t="shared" si="23"/>
        <v>19.0mm FBE</v>
      </c>
      <c r="H346" s="1" t="str">
        <f>_xlfn.CONCAT(TEXT(R346,"0.0"),"mm ",INDEX('Pipe Lookup'!D:D,MATCH('~01 Pipe Segmentation'!S346,'Pipe Lookup'!C:C,0))," TYPE ",Q346)</f>
        <v>19.0mm Fusion-Bonded Epoxy TYPE 7</v>
      </c>
      <c r="M346" s="1" t="s">
        <v>53</v>
      </c>
      <c r="N346" s="1">
        <v>1012353.8</v>
      </c>
      <c r="O346" s="1">
        <v>1012397.6</v>
      </c>
      <c r="P346" s="1">
        <v>43.799999999930151</v>
      </c>
      <c r="Q346" s="1">
        <v>7</v>
      </c>
      <c r="R346" s="1">
        <v>19</v>
      </c>
      <c r="S346" s="1" t="s">
        <v>54</v>
      </c>
      <c r="T346" s="1" t="s">
        <v>205</v>
      </c>
      <c r="V346" s="1" t="s">
        <v>65</v>
      </c>
      <c r="W346" s="1">
        <v>0</v>
      </c>
      <c r="X346" s="1" t="s">
        <v>58</v>
      </c>
    </row>
    <row r="347" spans="1:24" ht="15" x14ac:dyDescent="0.2">
      <c r="A347" s="1">
        <f t="shared" si="20"/>
        <v>1012397.6</v>
      </c>
      <c r="B347" s="1">
        <f t="shared" si="20"/>
        <v>1012402.27</v>
      </c>
      <c r="C347" s="11" t="s">
        <v>52</v>
      </c>
      <c r="D347" s="12">
        <f>INDEX(families!$A:$A,MATCH(E347,families!$B:$B,0))</f>
        <v>3</v>
      </c>
      <c r="E347" s="1" t="str">
        <f t="shared" si="21"/>
        <v>LE</v>
      </c>
      <c r="F347" s="1">
        <f t="shared" si="22"/>
        <v>19</v>
      </c>
      <c r="G347" s="1" t="str">
        <f t="shared" si="23"/>
        <v>19.0mm LE</v>
      </c>
      <c r="H347" s="1" t="str">
        <f>_xlfn.CONCAT(TEXT(R347,"0.0"),"mm ",INDEX('Pipe Lookup'!D:D,MATCH('~01 Pipe Segmentation'!S347,'Pipe Lookup'!C:C,0))," TYPE ",Q347)</f>
        <v>19.0mm Elbow TYPE 26</v>
      </c>
      <c r="M347" s="1" t="s">
        <v>53</v>
      </c>
      <c r="N347" s="1">
        <v>1012397.6</v>
      </c>
      <c r="O347" s="1">
        <v>1012402.27</v>
      </c>
      <c r="P347" s="1">
        <v>4.6700000000419095</v>
      </c>
      <c r="Q347" s="1">
        <v>26</v>
      </c>
      <c r="R347" s="1">
        <v>19</v>
      </c>
      <c r="S347" s="1" t="s">
        <v>56</v>
      </c>
      <c r="T347" s="1" t="s">
        <v>205</v>
      </c>
      <c r="V347" s="1" t="s">
        <v>211</v>
      </c>
      <c r="W347" s="1">
        <v>0</v>
      </c>
      <c r="X347" s="1" t="s">
        <v>58</v>
      </c>
    </row>
    <row r="348" spans="1:24" ht="15" x14ac:dyDescent="0.2">
      <c r="A348" s="1">
        <f t="shared" si="20"/>
        <v>1012402.27</v>
      </c>
      <c r="B348" s="1">
        <f t="shared" si="20"/>
        <v>1012417.95</v>
      </c>
      <c r="C348" s="11" t="s">
        <v>52</v>
      </c>
      <c r="D348" s="12">
        <f>INDEX(families!$A:$A,MATCH(E348,families!$B:$B,0))</f>
        <v>2</v>
      </c>
      <c r="E348" s="1" t="str">
        <f t="shared" si="21"/>
        <v>FBE</v>
      </c>
      <c r="F348" s="1">
        <f t="shared" si="22"/>
        <v>19</v>
      </c>
      <c r="G348" s="1" t="str">
        <f t="shared" si="23"/>
        <v>19.0mm FBE</v>
      </c>
      <c r="H348" s="1" t="str">
        <f>_xlfn.CONCAT(TEXT(R348,"0.0"),"mm ",INDEX('Pipe Lookup'!D:D,MATCH('~01 Pipe Segmentation'!S348,'Pipe Lookup'!C:C,0))," TYPE ",Q348)</f>
        <v>19.0mm Fusion-Bonded Epoxy TYPE 7</v>
      </c>
      <c r="M348" s="1" t="s">
        <v>53</v>
      </c>
      <c r="N348" s="1">
        <v>1012402.27</v>
      </c>
      <c r="O348" s="1">
        <v>1012417.95</v>
      </c>
      <c r="P348" s="1">
        <v>15.679999999934807</v>
      </c>
      <c r="Q348" s="1">
        <v>7</v>
      </c>
      <c r="R348" s="1">
        <v>19</v>
      </c>
      <c r="S348" s="1" t="s">
        <v>54</v>
      </c>
      <c r="T348" s="1" t="s">
        <v>205</v>
      </c>
      <c r="V348" s="1" t="s">
        <v>65</v>
      </c>
      <c r="W348" s="1">
        <v>0</v>
      </c>
      <c r="X348" s="1" t="s">
        <v>58</v>
      </c>
    </row>
    <row r="349" spans="1:24" ht="15" x14ac:dyDescent="0.2">
      <c r="A349" s="1">
        <f t="shared" si="20"/>
        <v>1012417.95</v>
      </c>
      <c r="B349" s="1">
        <f t="shared" si="20"/>
        <v>1012422.47</v>
      </c>
      <c r="C349" s="11" t="s">
        <v>52</v>
      </c>
      <c r="D349" s="12">
        <f>INDEX(families!$A:$A,MATCH(E349,families!$B:$B,0))</f>
        <v>3</v>
      </c>
      <c r="E349" s="1" t="str">
        <f t="shared" si="21"/>
        <v>LE</v>
      </c>
      <c r="F349" s="1">
        <f t="shared" si="22"/>
        <v>19</v>
      </c>
      <c r="G349" s="1" t="str">
        <f t="shared" si="23"/>
        <v>19.0mm LE</v>
      </c>
      <c r="H349" s="1" t="str">
        <f>_xlfn.CONCAT(TEXT(R349,"0.0"),"mm ",INDEX('Pipe Lookup'!D:D,MATCH('~01 Pipe Segmentation'!S349,'Pipe Lookup'!C:C,0))," TYPE ",Q349)</f>
        <v>19.0mm Elbow TYPE 26</v>
      </c>
      <c r="M349" s="1" t="s">
        <v>53</v>
      </c>
      <c r="N349" s="1">
        <v>1012417.95</v>
      </c>
      <c r="O349" s="1">
        <v>1012422.47</v>
      </c>
      <c r="P349" s="1">
        <v>4.5200000000186265</v>
      </c>
      <c r="Q349" s="1">
        <v>26</v>
      </c>
      <c r="R349" s="1">
        <v>19</v>
      </c>
      <c r="S349" s="1" t="s">
        <v>56</v>
      </c>
      <c r="T349" s="1" t="s">
        <v>205</v>
      </c>
      <c r="V349" s="1" t="s">
        <v>212</v>
      </c>
      <c r="W349" s="1">
        <v>0</v>
      </c>
      <c r="X349" s="1" t="s">
        <v>58</v>
      </c>
    </row>
    <row r="350" spans="1:24" ht="15" x14ac:dyDescent="0.2">
      <c r="A350" s="1">
        <f t="shared" si="20"/>
        <v>1012422.47</v>
      </c>
      <c r="B350" s="1">
        <f t="shared" si="20"/>
        <v>1012878.16</v>
      </c>
      <c r="C350" s="11" t="s">
        <v>52</v>
      </c>
      <c r="D350" s="12">
        <f>INDEX(families!$A:$A,MATCH(E350,families!$B:$B,0))</f>
        <v>2</v>
      </c>
      <c r="E350" s="1" t="str">
        <f t="shared" si="21"/>
        <v>FBE</v>
      </c>
      <c r="F350" s="1">
        <f t="shared" si="22"/>
        <v>19</v>
      </c>
      <c r="G350" s="1" t="str">
        <f t="shared" si="23"/>
        <v>19.0mm FBE</v>
      </c>
      <c r="H350" s="1" t="str">
        <f>_xlfn.CONCAT(TEXT(R350,"0.0"),"mm ",INDEX('Pipe Lookup'!D:D,MATCH('~01 Pipe Segmentation'!S350,'Pipe Lookup'!C:C,0))," TYPE ",Q350)</f>
        <v>19.0mm Fusion-Bonded Epoxy TYPE 7</v>
      </c>
      <c r="M350" s="1" t="s">
        <v>53</v>
      </c>
      <c r="N350" s="1">
        <v>1012422.47</v>
      </c>
      <c r="O350" s="1">
        <v>1012878.16</v>
      </c>
      <c r="P350" s="1">
        <v>455.69000000006054</v>
      </c>
      <c r="Q350" s="1">
        <v>7</v>
      </c>
      <c r="R350" s="1">
        <v>19</v>
      </c>
      <c r="S350" s="1" t="s">
        <v>54</v>
      </c>
      <c r="T350" s="1" t="s">
        <v>205</v>
      </c>
      <c r="V350" s="1" t="s">
        <v>65</v>
      </c>
      <c r="W350" s="1">
        <v>0</v>
      </c>
      <c r="X350" s="1" t="s">
        <v>58</v>
      </c>
    </row>
    <row r="351" spans="1:24" ht="15" x14ac:dyDescent="0.2">
      <c r="A351" s="1">
        <f t="shared" si="20"/>
        <v>1012878.16</v>
      </c>
      <c r="B351" s="1">
        <f t="shared" si="20"/>
        <v>1012886.5</v>
      </c>
      <c r="C351" s="11" t="s">
        <v>52</v>
      </c>
      <c r="D351" s="12">
        <f>INDEX(families!$A:$A,MATCH(E351,families!$B:$B,0))</f>
        <v>3</v>
      </c>
      <c r="E351" s="1" t="str">
        <f t="shared" si="21"/>
        <v>LE</v>
      </c>
      <c r="F351" s="1">
        <f t="shared" si="22"/>
        <v>19</v>
      </c>
      <c r="G351" s="1" t="str">
        <f t="shared" si="23"/>
        <v>19.0mm LE</v>
      </c>
      <c r="H351" s="1" t="str">
        <f>_xlfn.CONCAT(TEXT(R351,"0.0"),"mm ",INDEX('Pipe Lookup'!D:D,MATCH('~01 Pipe Segmentation'!S351,'Pipe Lookup'!C:C,0))," TYPE ",Q351)</f>
        <v>19.0mm Elbow TYPE 26</v>
      </c>
      <c r="M351" s="1" t="s">
        <v>53</v>
      </c>
      <c r="N351" s="1">
        <v>1012878.16</v>
      </c>
      <c r="O351" s="1">
        <v>1012886.5</v>
      </c>
      <c r="P351" s="1">
        <v>8.3399999999674037</v>
      </c>
      <c r="Q351" s="1">
        <v>26</v>
      </c>
      <c r="R351" s="1">
        <v>19</v>
      </c>
      <c r="S351" s="1" t="s">
        <v>56</v>
      </c>
      <c r="T351" s="1" t="s">
        <v>205</v>
      </c>
      <c r="V351" s="1" t="s">
        <v>213</v>
      </c>
      <c r="W351" s="1">
        <v>0</v>
      </c>
      <c r="X351" s="1" t="s">
        <v>58</v>
      </c>
    </row>
    <row r="352" spans="1:24" ht="15" x14ac:dyDescent="0.2">
      <c r="A352" s="1">
        <f t="shared" si="20"/>
        <v>1012886.5</v>
      </c>
      <c r="B352" s="1">
        <f t="shared" si="20"/>
        <v>1012929.54</v>
      </c>
      <c r="C352" s="11" t="s">
        <v>52</v>
      </c>
      <c r="D352" s="12">
        <f>INDEX(families!$A:$A,MATCH(E352,families!$B:$B,0))</f>
        <v>2</v>
      </c>
      <c r="E352" s="1" t="str">
        <f t="shared" si="21"/>
        <v>FBE</v>
      </c>
      <c r="F352" s="1">
        <f t="shared" si="22"/>
        <v>19</v>
      </c>
      <c r="G352" s="1" t="str">
        <f t="shared" si="23"/>
        <v>19.0mm FBE</v>
      </c>
      <c r="H352" s="1" t="str">
        <f>_xlfn.CONCAT(TEXT(R352,"0.0"),"mm ",INDEX('Pipe Lookup'!D:D,MATCH('~01 Pipe Segmentation'!S352,'Pipe Lookup'!C:C,0))," TYPE ",Q352)</f>
        <v>19.0mm Fusion-Bonded Epoxy TYPE 7</v>
      </c>
      <c r="M352" s="1" t="s">
        <v>53</v>
      </c>
      <c r="N352" s="1">
        <v>1012886.5</v>
      </c>
      <c r="O352" s="1">
        <v>1012929.54</v>
      </c>
      <c r="P352" s="1">
        <v>43.040000000037253</v>
      </c>
      <c r="Q352" s="1">
        <v>7</v>
      </c>
      <c r="R352" s="1">
        <v>19</v>
      </c>
      <c r="S352" s="1" t="s">
        <v>54</v>
      </c>
      <c r="T352" s="1" t="s">
        <v>205</v>
      </c>
      <c r="V352" s="1" t="s">
        <v>65</v>
      </c>
      <c r="W352" s="1">
        <v>0</v>
      </c>
      <c r="X352" s="1" t="s">
        <v>58</v>
      </c>
    </row>
    <row r="353" spans="1:24" ht="15" x14ac:dyDescent="0.2">
      <c r="A353" s="1">
        <f t="shared" si="20"/>
        <v>1012929.54</v>
      </c>
      <c r="B353" s="1">
        <f t="shared" si="20"/>
        <v>1012939.48</v>
      </c>
      <c r="C353" s="11" t="s">
        <v>52</v>
      </c>
      <c r="D353" s="12">
        <f>INDEX(families!$A:$A,MATCH(E353,families!$B:$B,0))</f>
        <v>3</v>
      </c>
      <c r="E353" s="1" t="str">
        <f t="shared" si="21"/>
        <v>LE</v>
      </c>
      <c r="F353" s="1">
        <f t="shared" si="22"/>
        <v>19</v>
      </c>
      <c r="G353" s="1" t="str">
        <f t="shared" si="23"/>
        <v>19.0mm LE</v>
      </c>
      <c r="H353" s="1" t="str">
        <f>_xlfn.CONCAT(TEXT(R353,"0.0"),"mm ",INDEX('Pipe Lookup'!D:D,MATCH('~01 Pipe Segmentation'!S353,'Pipe Lookup'!C:C,0))," TYPE ",Q353)</f>
        <v>19.0mm Elbow TYPE 26</v>
      </c>
      <c r="M353" s="1" t="s">
        <v>53</v>
      </c>
      <c r="N353" s="1">
        <v>1012929.54</v>
      </c>
      <c r="O353" s="1">
        <v>1012939.48</v>
      </c>
      <c r="P353" s="1">
        <v>9.9399999999441206</v>
      </c>
      <c r="Q353" s="1">
        <v>26</v>
      </c>
      <c r="R353" s="1">
        <v>19</v>
      </c>
      <c r="S353" s="1" t="s">
        <v>56</v>
      </c>
      <c r="T353" s="1" t="s">
        <v>205</v>
      </c>
      <c r="V353" s="1" t="s">
        <v>214</v>
      </c>
      <c r="W353" s="1">
        <v>0</v>
      </c>
      <c r="X353" s="1" t="s">
        <v>58</v>
      </c>
    </row>
    <row r="354" spans="1:24" ht="15" x14ac:dyDescent="0.2">
      <c r="A354" s="1">
        <f t="shared" si="20"/>
        <v>1012939.48</v>
      </c>
      <c r="B354" s="1">
        <f t="shared" si="20"/>
        <v>1012955.01</v>
      </c>
      <c r="C354" s="11" t="s">
        <v>52</v>
      </c>
      <c r="D354" s="12">
        <f>INDEX(families!$A:$A,MATCH(E354,families!$B:$B,0))</f>
        <v>2</v>
      </c>
      <c r="E354" s="1" t="str">
        <f t="shared" si="21"/>
        <v>FBE</v>
      </c>
      <c r="F354" s="1">
        <f t="shared" si="22"/>
        <v>19</v>
      </c>
      <c r="G354" s="1" t="str">
        <f t="shared" si="23"/>
        <v>19.0mm FBE</v>
      </c>
      <c r="H354" s="1" t="str">
        <f>_xlfn.CONCAT(TEXT(R354,"0.0"),"mm ",INDEX('Pipe Lookup'!D:D,MATCH('~01 Pipe Segmentation'!S354,'Pipe Lookup'!C:C,0))," TYPE ",Q354)</f>
        <v>19.0mm Fusion-Bonded Epoxy TYPE 7</v>
      </c>
      <c r="M354" s="1" t="s">
        <v>53</v>
      </c>
      <c r="N354" s="1">
        <v>1012939.48</v>
      </c>
      <c r="O354" s="1">
        <v>1012955.01</v>
      </c>
      <c r="P354" s="1">
        <v>15.53000000002794</v>
      </c>
      <c r="Q354" s="1">
        <v>7</v>
      </c>
      <c r="R354" s="1">
        <v>19</v>
      </c>
      <c r="S354" s="1" t="s">
        <v>54</v>
      </c>
      <c r="T354" s="1" t="s">
        <v>205</v>
      </c>
      <c r="V354" s="1" t="s">
        <v>65</v>
      </c>
      <c r="W354" s="1">
        <v>0</v>
      </c>
      <c r="X354" s="1" t="s">
        <v>58</v>
      </c>
    </row>
    <row r="355" spans="1:24" ht="15" x14ac:dyDescent="0.2">
      <c r="A355" s="1">
        <f t="shared" si="20"/>
        <v>1012955.01</v>
      </c>
      <c r="B355" s="1">
        <f t="shared" si="20"/>
        <v>1012959.45</v>
      </c>
      <c r="C355" s="11" t="s">
        <v>52</v>
      </c>
      <c r="D355" s="12">
        <f>INDEX(families!$A:$A,MATCH(E355,families!$B:$B,0))</f>
        <v>3</v>
      </c>
      <c r="E355" s="1" t="str">
        <f t="shared" si="21"/>
        <v>LE</v>
      </c>
      <c r="F355" s="1">
        <f t="shared" si="22"/>
        <v>19</v>
      </c>
      <c r="G355" s="1" t="str">
        <f t="shared" si="23"/>
        <v>19.0mm LE</v>
      </c>
      <c r="H355" s="1" t="str">
        <f>_xlfn.CONCAT(TEXT(R355,"0.0"),"mm ",INDEX('Pipe Lookup'!D:D,MATCH('~01 Pipe Segmentation'!S355,'Pipe Lookup'!C:C,0))," TYPE ",Q355)</f>
        <v>19.0mm Elbow TYPE 26</v>
      </c>
      <c r="M355" s="1" t="s">
        <v>53</v>
      </c>
      <c r="N355" s="1">
        <v>1012955.01</v>
      </c>
      <c r="O355" s="1">
        <v>1012959.45</v>
      </c>
      <c r="P355" s="1">
        <v>4.4399999999441206</v>
      </c>
      <c r="Q355" s="1">
        <v>26</v>
      </c>
      <c r="R355" s="1">
        <v>19</v>
      </c>
      <c r="S355" s="1" t="s">
        <v>56</v>
      </c>
      <c r="T355" s="1" t="s">
        <v>205</v>
      </c>
      <c r="V355" s="1" t="s">
        <v>215</v>
      </c>
      <c r="W355" s="1">
        <v>0</v>
      </c>
      <c r="X355" s="1" t="s">
        <v>58</v>
      </c>
    </row>
    <row r="356" spans="1:24" ht="15" x14ac:dyDescent="0.2">
      <c r="A356" s="1">
        <f t="shared" si="20"/>
        <v>1012959.45</v>
      </c>
      <c r="B356" s="1">
        <f t="shared" si="20"/>
        <v>1012983.03</v>
      </c>
      <c r="C356" s="11" t="s">
        <v>52</v>
      </c>
      <c r="D356" s="12">
        <f>INDEX(families!$A:$A,MATCH(E356,families!$B:$B,0))</f>
        <v>2</v>
      </c>
      <c r="E356" s="1" t="str">
        <f t="shared" si="21"/>
        <v>FBE</v>
      </c>
      <c r="F356" s="1">
        <f t="shared" si="22"/>
        <v>19</v>
      </c>
      <c r="G356" s="1" t="str">
        <f t="shared" si="23"/>
        <v>19.0mm FBE</v>
      </c>
      <c r="H356" s="1" t="str">
        <f>_xlfn.CONCAT(TEXT(R356,"0.0"),"mm ",INDEX('Pipe Lookup'!D:D,MATCH('~01 Pipe Segmentation'!S356,'Pipe Lookup'!C:C,0))," TYPE ",Q356)</f>
        <v>19.0mm Fusion-Bonded Epoxy TYPE 7</v>
      </c>
      <c r="M356" s="1" t="s">
        <v>53</v>
      </c>
      <c r="N356" s="1">
        <v>1012959.45</v>
      </c>
      <c r="O356" s="1">
        <v>1012983.03</v>
      </c>
      <c r="P356" s="1">
        <v>23.580000000074506</v>
      </c>
      <c r="Q356" s="1">
        <v>7</v>
      </c>
      <c r="R356" s="1">
        <v>19</v>
      </c>
      <c r="S356" s="1" t="s">
        <v>54</v>
      </c>
      <c r="T356" s="1" t="s">
        <v>205</v>
      </c>
      <c r="V356" s="1" t="s">
        <v>65</v>
      </c>
      <c r="W356" s="1">
        <v>0</v>
      </c>
      <c r="X356" s="1" t="s">
        <v>58</v>
      </c>
    </row>
    <row r="357" spans="1:24" ht="15" x14ac:dyDescent="0.2">
      <c r="A357" s="1">
        <f t="shared" si="20"/>
        <v>1012983.03</v>
      </c>
      <c r="B357" s="1">
        <f t="shared" si="20"/>
        <v>1012988.34</v>
      </c>
      <c r="C357" s="11" t="s">
        <v>52</v>
      </c>
      <c r="D357" s="12">
        <f>INDEX(families!$A:$A,MATCH(E357,families!$B:$B,0))</f>
        <v>3</v>
      </c>
      <c r="E357" s="1" t="str">
        <f t="shared" si="21"/>
        <v>LE</v>
      </c>
      <c r="F357" s="1">
        <f t="shared" si="22"/>
        <v>19</v>
      </c>
      <c r="G357" s="1" t="str">
        <f t="shared" si="23"/>
        <v>19.0mm LE</v>
      </c>
      <c r="H357" s="1" t="str">
        <f>_xlfn.CONCAT(TEXT(R357,"0.0"),"mm ",INDEX('Pipe Lookup'!D:D,MATCH('~01 Pipe Segmentation'!S357,'Pipe Lookup'!C:C,0))," TYPE ",Q357)</f>
        <v>19.0mm Elbow TYPE 26</v>
      </c>
      <c r="M357" s="1" t="s">
        <v>53</v>
      </c>
      <c r="N357" s="1">
        <v>1012983.03</v>
      </c>
      <c r="O357" s="1">
        <v>1012988.34</v>
      </c>
      <c r="P357" s="1">
        <v>5.309999999939464</v>
      </c>
      <c r="Q357" s="1">
        <v>26</v>
      </c>
      <c r="R357" s="1">
        <v>19</v>
      </c>
      <c r="S357" s="1" t="s">
        <v>56</v>
      </c>
      <c r="T357" s="1" t="s">
        <v>205</v>
      </c>
      <c r="V357" s="1" t="s">
        <v>216</v>
      </c>
      <c r="W357" s="1">
        <v>0</v>
      </c>
      <c r="X357" s="1" t="s">
        <v>58</v>
      </c>
    </row>
    <row r="358" spans="1:24" ht="15" x14ac:dyDescent="0.2">
      <c r="A358" s="1">
        <f t="shared" si="20"/>
        <v>1012988.34</v>
      </c>
      <c r="B358" s="1">
        <f t="shared" si="20"/>
        <v>1013021.41</v>
      </c>
      <c r="C358" s="11" t="s">
        <v>52</v>
      </c>
      <c r="D358" s="12">
        <f>INDEX(families!$A:$A,MATCH(E358,families!$B:$B,0))</f>
        <v>2</v>
      </c>
      <c r="E358" s="1" t="str">
        <f t="shared" si="21"/>
        <v>FBE</v>
      </c>
      <c r="F358" s="1">
        <f t="shared" si="22"/>
        <v>19</v>
      </c>
      <c r="G358" s="1" t="str">
        <f t="shared" si="23"/>
        <v>19.0mm FBE</v>
      </c>
      <c r="H358" s="1" t="str">
        <f>_xlfn.CONCAT(TEXT(R358,"0.0"),"mm ",INDEX('Pipe Lookup'!D:D,MATCH('~01 Pipe Segmentation'!S358,'Pipe Lookup'!C:C,0))," TYPE ",Q358)</f>
        <v>19.0mm Fusion-Bonded Epoxy TYPE 7</v>
      </c>
      <c r="M358" s="1" t="s">
        <v>53</v>
      </c>
      <c r="N358" s="1">
        <v>1012988.34</v>
      </c>
      <c r="O358" s="1">
        <v>1013021.41</v>
      </c>
      <c r="P358" s="1">
        <v>33.070000000065193</v>
      </c>
      <c r="Q358" s="1">
        <v>7</v>
      </c>
      <c r="R358" s="1">
        <v>19</v>
      </c>
      <c r="S358" s="1" t="s">
        <v>54</v>
      </c>
      <c r="T358" s="1" t="s">
        <v>205</v>
      </c>
      <c r="V358" s="1" t="s">
        <v>65</v>
      </c>
      <c r="W358" s="1">
        <v>0</v>
      </c>
      <c r="X358" s="1" t="s">
        <v>58</v>
      </c>
    </row>
    <row r="359" spans="1:24" ht="15" x14ac:dyDescent="0.2">
      <c r="A359" s="1">
        <f t="shared" si="20"/>
        <v>1013021.41</v>
      </c>
      <c r="B359" s="1">
        <f t="shared" si="20"/>
        <v>1013025.6</v>
      </c>
      <c r="C359" s="11" t="s">
        <v>52</v>
      </c>
      <c r="D359" s="12">
        <f>INDEX(families!$A:$A,MATCH(E359,families!$B:$B,0))</f>
        <v>3</v>
      </c>
      <c r="E359" s="1" t="str">
        <f t="shared" si="21"/>
        <v>LE</v>
      </c>
      <c r="F359" s="1">
        <f t="shared" si="22"/>
        <v>19</v>
      </c>
      <c r="G359" s="1" t="str">
        <f t="shared" si="23"/>
        <v>19.0mm LE</v>
      </c>
      <c r="H359" s="1" t="str">
        <f>_xlfn.CONCAT(TEXT(R359,"0.0"),"mm ",INDEX('Pipe Lookup'!D:D,MATCH('~01 Pipe Segmentation'!S359,'Pipe Lookup'!C:C,0))," TYPE ",Q359)</f>
        <v>19.0mm Elbow TYPE 26</v>
      </c>
      <c r="M359" s="1" t="s">
        <v>53</v>
      </c>
      <c r="N359" s="1">
        <v>1013021.41</v>
      </c>
      <c r="O359" s="1">
        <v>1013025.6</v>
      </c>
      <c r="P359" s="1">
        <v>4.1899999999441206</v>
      </c>
      <c r="Q359" s="1">
        <v>26</v>
      </c>
      <c r="R359" s="1">
        <v>19</v>
      </c>
      <c r="S359" s="1" t="s">
        <v>56</v>
      </c>
      <c r="T359" s="1" t="s">
        <v>205</v>
      </c>
      <c r="V359" s="1" t="s">
        <v>217</v>
      </c>
      <c r="W359" s="1">
        <v>0</v>
      </c>
      <c r="X359" s="1" t="s">
        <v>58</v>
      </c>
    </row>
    <row r="360" spans="1:24" ht="15" x14ac:dyDescent="0.2">
      <c r="A360" s="1">
        <f t="shared" si="20"/>
        <v>1013025.6</v>
      </c>
      <c r="B360" s="1">
        <f t="shared" si="20"/>
        <v>1013060.92</v>
      </c>
      <c r="C360" s="11" t="s">
        <v>52</v>
      </c>
      <c r="D360" s="12">
        <f>INDEX(families!$A:$A,MATCH(E360,families!$B:$B,0))</f>
        <v>2</v>
      </c>
      <c r="E360" s="1" t="str">
        <f t="shared" si="21"/>
        <v>FBE</v>
      </c>
      <c r="F360" s="1">
        <f t="shared" si="22"/>
        <v>19</v>
      </c>
      <c r="G360" s="1" t="str">
        <f t="shared" si="23"/>
        <v>19.0mm FBE</v>
      </c>
      <c r="H360" s="1" t="str">
        <f>_xlfn.CONCAT(TEXT(R360,"0.0"),"mm ",INDEX('Pipe Lookup'!D:D,MATCH('~01 Pipe Segmentation'!S360,'Pipe Lookup'!C:C,0))," TYPE ",Q360)</f>
        <v>19.0mm Fusion-Bonded Epoxy TYPE 7</v>
      </c>
      <c r="M360" s="1" t="s">
        <v>53</v>
      </c>
      <c r="N360" s="1">
        <v>1013025.6</v>
      </c>
      <c r="O360" s="1">
        <v>1013060.92</v>
      </c>
      <c r="P360" s="1">
        <v>35.320000000065193</v>
      </c>
      <c r="Q360" s="1">
        <v>7</v>
      </c>
      <c r="R360" s="1">
        <v>19</v>
      </c>
      <c r="S360" s="1" t="s">
        <v>54</v>
      </c>
      <c r="T360" s="1" t="s">
        <v>205</v>
      </c>
      <c r="V360" s="1" t="s">
        <v>65</v>
      </c>
      <c r="W360" s="1">
        <v>0</v>
      </c>
      <c r="X360" s="1" t="s">
        <v>58</v>
      </c>
    </row>
    <row r="361" spans="1:24" ht="15" x14ac:dyDescent="0.2">
      <c r="A361" s="1">
        <f t="shared" si="20"/>
        <v>1013060.92</v>
      </c>
      <c r="B361" s="1">
        <f t="shared" si="20"/>
        <v>1013068.46</v>
      </c>
      <c r="C361" s="11" t="s">
        <v>52</v>
      </c>
      <c r="D361" s="12">
        <f>INDEX(families!$A:$A,MATCH(E361,families!$B:$B,0))</f>
        <v>3</v>
      </c>
      <c r="E361" s="1" t="str">
        <f t="shared" si="21"/>
        <v>LE</v>
      </c>
      <c r="F361" s="1">
        <f t="shared" si="22"/>
        <v>19</v>
      </c>
      <c r="G361" s="1" t="str">
        <f t="shared" si="23"/>
        <v>19.0mm LE</v>
      </c>
      <c r="H361" s="1" t="str">
        <f>_xlfn.CONCAT(TEXT(R361,"0.0"),"mm ",INDEX('Pipe Lookup'!D:D,MATCH('~01 Pipe Segmentation'!S361,'Pipe Lookup'!C:C,0))," TYPE ",Q361)</f>
        <v>19.0mm Elbow TYPE 26</v>
      </c>
      <c r="M361" s="1" t="s">
        <v>53</v>
      </c>
      <c r="N361" s="1">
        <v>1013060.92</v>
      </c>
      <c r="O361" s="1">
        <v>1013068.46</v>
      </c>
      <c r="P361" s="1">
        <v>7.5399999999208376</v>
      </c>
      <c r="Q361" s="1">
        <v>26</v>
      </c>
      <c r="R361" s="1">
        <v>19</v>
      </c>
      <c r="S361" s="1" t="s">
        <v>56</v>
      </c>
      <c r="T361" s="1" t="s">
        <v>205</v>
      </c>
      <c r="V361" s="1" t="s">
        <v>218</v>
      </c>
      <c r="W361" s="1">
        <v>0</v>
      </c>
      <c r="X361" s="1" t="s">
        <v>58</v>
      </c>
    </row>
    <row r="362" spans="1:24" ht="15" x14ac:dyDescent="0.2">
      <c r="A362" s="1">
        <f t="shared" si="20"/>
        <v>1013068.46</v>
      </c>
      <c r="B362" s="1">
        <f t="shared" si="20"/>
        <v>1013079.9</v>
      </c>
      <c r="C362" s="11" t="s">
        <v>52</v>
      </c>
      <c r="D362" s="12">
        <f>INDEX(families!$A:$A,MATCH(E362,families!$B:$B,0))</f>
        <v>2</v>
      </c>
      <c r="E362" s="1" t="str">
        <f t="shared" si="21"/>
        <v>FBE</v>
      </c>
      <c r="F362" s="1">
        <f t="shared" si="22"/>
        <v>19</v>
      </c>
      <c r="G362" s="1" t="str">
        <f t="shared" si="23"/>
        <v>19.0mm FBE</v>
      </c>
      <c r="H362" s="1" t="str">
        <f>_xlfn.CONCAT(TEXT(R362,"0.0"),"mm ",INDEX('Pipe Lookup'!D:D,MATCH('~01 Pipe Segmentation'!S362,'Pipe Lookup'!C:C,0))," TYPE ",Q362)</f>
        <v>19.0mm Fusion-Bonded Epoxy TYPE 7</v>
      </c>
      <c r="M362" s="1" t="s">
        <v>53</v>
      </c>
      <c r="N362" s="1">
        <v>1013068.46</v>
      </c>
      <c r="O362" s="1">
        <v>1013079.9</v>
      </c>
      <c r="P362" s="1">
        <v>11.440000000060536</v>
      </c>
      <c r="Q362" s="1">
        <v>7</v>
      </c>
      <c r="R362" s="1">
        <v>19</v>
      </c>
      <c r="S362" s="1" t="s">
        <v>54</v>
      </c>
      <c r="T362" s="1" t="s">
        <v>205</v>
      </c>
      <c r="V362" s="1" t="s">
        <v>65</v>
      </c>
      <c r="W362" s="1">
        <v>0</v>
      </c>
      <c r="X362" s="1" t="s">
        <v>58</v>
      </c>
    </row>
    <row r="363" spans="1:24" ht="15" x14ac:dyDescent="0.2">
      <c r="A363" s="1">
        <f t="shared" si="20"/>
        <v>1013079.9</v>
      </c>
      <c r="B363" s="1">
        <f t="shared" si="20"/>
        <v>1013085.13</v>
      </c>
      <c r="C363" s="11" t="s">
        <v>52</v>
      </c>
      <c r="D363" s="12">
        <f>INDEX(families!$A:$A,MATCH(E363,families!$B:$B,0))</f>
        <v>3</v>
      </c>
      <c r="E363" s="1" t="str">
        <f t="shared" si="21"/>
        <v>LE</v>
      </c>
      <c r="F363" s="1">
        <f t="shared" si="22"/>
        <v>19</v>
      </c>
      <c r="G363" s="1" t="str">
        <f t="shared" si="23"/>
        <v>19.0mm LE</v>
      </c>
      <c r="H363" s="1" t="str">
        <f>_xlfn.CONCAT(TEXT(R363,"0.0"),"mm ",INDEX('Pipe Lookup'!D:D,MATCH('~01 Pipe Segmentation'!S363,'Pipe Lookup'!C:C,0))," TYPE ",Q363)</f>
        <v>19.0mm Elbow TYPE 26</v>
      </c>
      <c r="M363" s="1" t="s">
        <v>53</v>
      </c>
      <c r="N363" s="1">
        <v>1013079.9</v>
      </c>
      <c r="O363" s="1">
        <v>1013085.13</v>
      </c>
      <c r="P363" s="1">
        <v>5.2299999999813735</v>
      </c>
      <c r="Q363" s="1">
        <v>26</v>
      </c>
      <c r="R363" s="1">
        <v>19</v>
      </c>
      <c r="S363" s="1" t="s">
        <v>56</v>
      </c>
      <c r="T363" s="1" t="s">
        <v>205</v>
      </c>
      <c r="V363" s="1" t="s">
        <v>219</v>
      </c>
      <c r="W363" s="1">
        <v>0</v>
      </c>
      <c r="X363" s="1" t="s">
        <v>58</v>
      </c>
    </row>
    <row r="364" spans="1:24" ht="15" x14ac:dyDescent="0.2">
      <c r="A364" s="1">
        <f t="shared" si="20"/>
        <v>1013085.13</v>
      </c>
      <c r="B364" s="1">
        <f t="shared" si="20"/>
        <v>1013113.97</v>
      </c>
      <c r="C364" s="11" t="s">
        <v>52</v>
      </c>
      <c r="D364" s="12">
        <f>INDEX(families!$A:$A,MATCH(E364,families!$B:$B,0))</f>
        <v>2</v>
      </c>
      <c r="E364" s="1" t="str">
        <f t="shared" si="21"/>
        <v>FBE</v>
      </c>
      <c r="F364" s="1">
        <f t="shared" si="22"/>
        <v>19</v>
      </c>
      <c r="G364" s="1" t="str">
        <f t="shared" si="23"/>
        <v>19.0mm FBE</v>
      </c>
      <c r="H364" s="1" t="str">
        <f>_xlfn.CONCAT(TEXT(R364,"0.0"),"mm ",INDEX('Pipe Lookup'!D:D,MATCH('~01 Pipe Segmentation'!S364,'Pipe Lookup'!C:C,0))," TYPE ",Q364)</f>
        <v>19.0mm Fusion-Bonded Epoxy TYPE 7</v>
      </c>
      <c r="M364" s="1" t="s">
        <v>53</v>
      </c>
      <c r="N364" s="1">
        <v>1013085.13</v>
      </c>
      <c r="O364" s="1">
        <v>1013113.97</v>
      </c>
      <c r="P364" s="1">
        <v>28.839999999967404</v>
      </c>
      <c r="Q364" s="1">
        <v>7</v>
      </c>
      <c r="R364" s="1">
        <v>19</v>
      </c>
      <c r="S364" s="1" t="s">
        <v>54</v>
      </c>
      <c r="T364" s="1" t="s">
        <v>205</v>
      </c>
      <c r="V364" s="1" t="s">
        <v>65</v>
      </c>
      <c r="W364" s="1">
        <v>0</v>
      </c>
      <c r="X364" s="1" t="s">
        <v>58</v>
      </c>
    </row>
    <row r="365" spans="1:24" ht="15" x14ac:dyDescent="0.2">
      <c r="A365" s="1">
        <f t="shared" si="20"/>
        <v>1013113.97</v>
      </c>
      <c r="B365" s="1">
        <f t="shared" si="20"/>
        <v>1013119.21</v>
      </c>
      <c r="C365" s="11" t="s">
        <v>52</v>
      </c>
      <c r="D365" s="12">
        <f>INDEX(families!$A:$A,MATCH(E365,families!$B:$B,0))</f>
        <v>3</v>
      </c>
      <c r="E365" s="1" t="str">
        <f t="shared" si="21"/>
        <v>LE</v>
      </c>
      <c r="F365" s="1">
        <f t="shared" si="22"/>
        <v>19</v>
      </c>
      <c r="G365" s="1" t="str">
        <f t="shared" si="23"/>
        <v>19.0mm LE</v>
      </c>
      <c r="H365" s="1" t="str">
        <f>_xlfn.CONCAT(TEXT(R365,"0.0"),"mm ",INDEX('Pipe Lookup'!D:D,MATCH('~01 Pipe Segmentation'!S365,'Pipe Lookup'!C:C,0))," TYPE ",Q365)</f>
        <v>19.0mm Elbow TYPE 26</v>
      </c>
      <c r="M365" s="1" t="s">
        <v>53</v>
      </c>
      <c r="N365" s="1">
        <v>1013113.97</v>
      </c>
      <c r="O365" s="1">
        <v>1013119.21</v>
      </c>
      <c r="P365" s="1">
        <v>5.2399999999906868</v>
      </c>
      <c r="Q365" s="1">
        <v>26</v>
      </c>
      <c r="R365" s="1">
        <v>19</v>
      </c>
      <c r="S365" s="1" t="s">
        <v>56</v>
      </c>
      <c r="T365" s="1" t="s">
        <v>205</v>
      </c>
      <c r="V365" s="1" t="s">
        <v>220</v>
      </c>
      <c r="W365" s="1">
        <v>0</v>
      </c>
      <c r="X365" s="1" t="s">
        <v>58</v>
      </c>
    </row>
    <row r="366" spans="1:24" ht="15" x14ac:dyDescent="0.2">
      <c r="A366" s="1">
        <f t="shared" si="20"/>
        <v>1013119.21</v>
      </c>
      <c r="B366" s="1">
        <f t="shared" si="20"/>
        <v>1013135.18</v>
      </c>
      <c r="C366" s="11" t="s">
        <v>52</v>
      </c>
      <c r="D366" s="12">
        <f>INDEX(families!$A:$A,MATCH(E366,families!$B:$B,0))</f>
        <v>2</v>
      </c>
      <c r="E366" s="1" t="str">
        <f t="shared" si="21"/>
        <v>FBE</v>
      </c>
      <c r="F366" s="1">
        <f t="shared" si="22"/>
        <v>19</v>
      </c>
      <c r="G366" s="1" t="str">
        <f t="shared" si="23"/>
        <v>19.0mm FBE</v>
      </c>
      <c r="H366" s="1" t="str">
        <f>_xlfn.CONCAT(TEXT(R366,"0.0"),"mm ",INDEX('Pipe Lookup'!D:D,MATCH('~01 Pipe Segmentation'!S366,'Pipe Lookup'!C:C,0))," TYPE ",Q366)</f>
        <v>19.0mm Fusion-Bonded Epoxy TYPE 7</v>
      </c>
      <c r="M366" s="1" t="s">
        <v>53</v>
      </c>
      <c r="N366" s="1">
        <v>1013119.21</v>
      </c>
      <c r="O366" s="1">
        <v>1013135.18</v>
      </c>
      <c r="P366" s="1">
        <v>15.970000000088476</v>
      </c>
      <c r="Q366" s="1">
        <v>7</v>
      </c>
      <c r="R366" s="1">
        <v>19</v>
      </c>
      <c r="S366" s="1" t="s">
        <v>54</v>
      </c>
      <c r="T366" s="1" t="s">
        <v>205</v>
      </c>
      <c r="V366" s="1" t="s">
        <v>65</v>
      </c>
      <c r="W366" s="1">
        <v>0</v>
      </c>
      <c r="X366" s="1" t="s">
        <v>58</v>
      </c>
    </row>
    <row r="367" spans="1:24" ht="15" x14ac:dyDescent="0.2">
      <c r="A367" s="1">
        <f t="shared" si="20"/>
        <v>1013135.18</v>
      </c>
      <c r="B367" s="1">
        <f t="shared" si="20"/>
        <v>1013141.45</v>
      </c>
      <c r="C367" s="11" t="s">
        <v>52</v>
      </c>
      <c r="D367" s="12">
        <f>INDEX(families!$A:$A,MATCH(E367,families!$B:$B,0))</f>
        <v>3</v>
      </c>
      <c r="E367" s="1" t="str">
        <f t="shared" si="21"/>
        <v>LE</v>
      </c>
      <c r="F367" s="1">
        <f t="shared" si="22"/>
        <v>19</v>
      </c>
      <c r="G367" s="1" t="str">
        <f t="shared" si="23"/>
        <v>19.0mm LE</v>
      </c>
      <c r="H367" s="1" t="str">
        <f>_xlfn.CONCAT(TEXT(R367,"0.0"),"mm ",INDEX('Pipe Lookup'!D:D,MATCH('~01 Pipe Segmentation'!S367,'Pipe Lookup'!C:C,0))," TYPE ",Q367)</f>
        <v>19.0mm Elbow TYPE 26</v>
      </c>
      <c r="M367" s="1" t="s">
        <v>53</v>
      </c>
      <c r="N367" s="1">
        <v>1013135.18</v>
      </c>
      <c r="O367" s="1">
        <v>1013141.45</v>
      </c>
      <c r="P367" s="1">
        <v>6.2699999999022111</v>
      </c>
      <c r="Q367" s="1">
        <v>26</v>
      </c>
      <c r="R367" s="1">
        <v>19</v>
      </c>
      <c r="S367" s="1" t="s">
        <v>56</v>
      </c>
      <c r="T367" s="1" t="s">
        <v>205</v>
      </c>
      <c r="V367" s="1" t="s">
        <v>221</v>
      </c>
      <c r="W367" s="1">
        <v>0</v>
      </c>
      <c r="X367" s="1" t="s">
        <v>58</v>
      </c>
    </row>
    <row r="368" spans="1:24" ht="15" x14ac:dyDescent="0.2">
      <c r="A368" s="1">
        <f t="shared" si="20"/>
        <v>1013141.45</v>
      </c>
      <c r="B368" s="1">
        <f t="shared" si="20"/>
        <v>1013192.05</v>
      </c>
      <c r="C368" s="11" t="s">
        <v>52</v>
      </c>
      <c r="D368" s="12">
        <f>INDEX(families!$A:$A,MATCH(E368,families!$B:$B,0))</f>
        <v>2</v>
      </c>
      <c r="E368" s="1" t="str">
        <f t="shared" si="21"/>
        <v>FBE</v>
      </c>
      <c r="F368" s="1">
        <f t="shared" si="22"/>
        <v>19</v>
      </c>
      <c r="G368" s="1" t="str">
        <f t="shared" si="23"/>
        <v>19.0mm FBE</v>
      </c>
      <c r="H368" s="1" t="str">
        <f>_xlfn.CONCAT(TEXT(R368,"0.0"),"mm ",INDEX('Pipe Lookup'!D:D,MATCH('~01 Pipe Segmentation'!S368,'Pipe Lookup'!C:C,0))," TYPE ",Q368)</f>
        <v>19.0mm Fusion-Bonded Epoxy TYPE 7</v>
      </c>
      <c r="M368" s="1" t="s">
        <v>53</v>
      </c>
      <c r="N368" s="1">
        <v>1013141.45</v>
      </c>
      <c r="O368" s="1">
        <v>1013192.05</v>
      </c>
      <c r="P368" s="1">
        <v>50.600000000093132</v>
      </c>
      <c r="Q368" s="1">
        <v>7</v>
      </c>
      <c r="R368" s="1">
        <v>19</v>
      </c>
      <c r="S368" s="1" t="s">
        <v>54</v>
      </c>
      <c r="T368" s="1" t="s">
        <v>205</v>
      </c>
      <c r="V368" s="1" t="s">
        <v>65</v>
      </c>
      <c r="W368" s="1">
        <v>0</v>
      </c>
      <c r="X368" s="1" t="s">
        <v>58</v>
      </c>
    </row>
    <row r="369" spans="1:24" ht="15" x14ac:dyDescent="0.2">
      <c r="A369" s="1">
        <f t="shared" si="20"/>
        <v>1013192.05</v>
      </c>
      <c r="B369" s="1">
        <f t="shared" si="20"/>
        <v>1013196.57</v>
      </c>
      <c r="C369" s="11" t="s">
        <v>52</v>
      </c>
      <c r="D369" s="12">
        <f>INDEX(families!$A:$A,MATCH(E369,families!$B:$B,0))</f>
        <v>3</v>
      </c>
      <c r="E369" s="1" t="str">
        <f t="shared" si="21"/>
        <v>LE</v>
      </c>
      <c r="F369" s="1">
        <f t="shared" si="22"/>
        <v>19</v>
      </c>
      <c r="G369" s="1" t="str">
        <f t="shared" si="23"/>
        <v>19.0mm LE</v>
      </c>
      <c r="H369" s="1" t="str">
        <f>_xlfn.CONCAT(TEXT(R369,"0.0"),"mm ",INDEX('Pipe Lookup'!D:D,MATCH('~01 Pipe Segmentation'!S369,'Pipe Lookup'!C:C,0))," TYPE ",Q369)</f>
        <v>19.0mm Elbow TYPE 26</v>
      </c>
      <c r="M369" s="1" t="s">
        <v>53</v>
      </c>
      <c r="N369" s="1">
        <v>1013192.05</v>
      </c>
      <c r="O369" s="1">
        <v>1013196.57</v>
      </c>
      <c r="P369" s="1">
        <v>4.5199999999022111</v>
      </c>
      <c r="Q369" s="1">
        <v>26</v>
      </c>
      <c r="R369" s="1">
        <v>19</v>
      </c>
      <c r="S369" s="1" t="s">
        <v>56</v>
      </c>
      <c r="T369" s="1" t="s">
        <v>205</v>
      </c>
      <c r="V369" s="1" t="s">
        <v>222</v>
      </c>
      <c r="W369" s="1">
        <v>0</v>
      </c>
      <c r="X369" s="1" t="s">
        <v>58</v>
      </c>
    </row>
    <row r="370" spans="1:24" ht="15" x14ac:dyDescent="0.2">
      <c r="A370" s="1">
        <f t="shared" si="20"/>
        <v>1013196.57</v>
      </c>
      <c r="B370" s="1">
        <f t="shared" si="20"/>
        <v>1013209.55</v>
      </c>
      <c r="C370" s="11" t="s">
        <v>52</v>
      </c>
      <c r="D370" s="12">
        <f>INDEX(families!$A:$A,MATCH(E370,families!$B:$B,0))</f>
        <v>2</v>
      </c>
      <c r="E370" s="1" t="str">
        <f t="shared" si="21"/>
        <v>FBE</v>
      </c>
      <c r="F370" s="1">
        <f t="shared" si="22"/>
        <v>19</v>
      </c>
      <c r="G370" s="1" t="str">
        <f t="shared" si="23"/>
        <v>19.0mm FBE</v>
      </c>
      <c r="H370" s="1" t="str">
        <f>_xlfn.CONCAT(TEXT(R370,"0.0"),"mm ",INDEX('Pipe Lookup'!D:D,MATCH('~01 Pipe Segmentation'!S370,'Pipe Lookup'!C:C,0))," TYPE ",Q370)</f>
        <v>19.0mm Fusion-Bonded Epoxy TYPE 7</v>
      </c>
      <c r="M370" s="1" t="s">
        <v>53</v>
      </c>
      <c r="N370" s="1">
        <v>1013196.57</v>
      </c>
      <c r="O370" s="1">
        <v>1013209.55</v>
      </c>
      <c r="P370" s="1">
        <v>12.980000000097789</v>
      </c>
      <c r="Q370" s="1">
        <v>7</v>
      </c>
      <c r="R370" s="1">
        <v>19</v>
      </c>
      <c r="S370" s="1" t="s">
        <v>54</v>
      </c>
      <c r="T370" s="1" t="s">
        <v>205</v>
      </c>
      <c r="V370" s="1" t="s">
        <v>65</v>
      </c>
      <c r="W370" s="1">
        <v>0</v>
      </c>
      <c r="X370" s="1" t="s">
        <v>58</v>
      </c>
    </row>
    <row r="371" spans="1:24" ht="15" x14ac:dyDescent="0.2">
      <c r="A371" s="1">
        <f t="shared" si="20"/>
        <v>1013209.55</v>
      </c>
      <c r="B371" s="1">
        <f t="shared" si="20"/>
        <v>1013213.91</v>
      </c>
      <c r="C371" s="11" t="s">
        <v>52</v>
      </c>
      <c r="D371" s="12">
        <f>INDEX(families!$A:$A,MATCH(E371,families!$B:$B,0))</f>
        <v>3</v>
      </c>
      <c r="E371" s="1" t="str">
        <f t="shared" si="21"/>
        <v>LE</v>
      </c>
      <c r="F371" s="1">
        <f t="shared" si="22"/>
        <v>19</v>
      </c>
      <c r="G371" s="1" t="str">
        <f t="shared" si="23"/>
        <v>19.0mm LE</v>
      </c>
      <c r="H371" s="1" t="str">
        <f>_xlfn.CONCAT(TEXT(R371,"0.0"),"mm ",INDEX('Pipe Lookup'!D:D,MATCH('~01 Pipe Segmentation'!S371,'Pipe Lookup'!C:C,0))," TYPE ",Q371)</f>
        <v>19.0mm Elbow TYPE 26</v>
      </c>
      <c r="M371" s="1" t="s">
        <v>53</v>
      </c>
      <c r="N371" s="1">
        <v>1013209.55</v>
      </c>
      <c r="O371" s="1">
        <v>1013213.91</v>
      </c>
      <c r="P371" s="1">
        <v>4.3599999999860302</v>
      </c>
      <c r="Q371" s="1">
        <v>26</v>
      </c>
      <c r="R371" s="1">
        <v>19</v>
      </c>
      <c r="S371" s="1" t="s">
        <v>56</v>
      </c>
      <c r="T371" s="1" t="s">
        <v>205</v>
      </c>
      <c r="V371" s="1" t="s">
        <v>223</v>
      </c>
      <c r="W371" s="1">
        <v>0</v>
      </c>
      <c r="X371" s="1" t="s">
        <v>58</v>
      </c>
    </row>
    <row r="372" spans="1:24" ht="15" x14ac:dyDescent="0.2">
      <c r="A372" s="1">
        <f t="shared" si="20"/>
        <v>1013213.91</v>
      </c>
      <c r="B372" s="1">
        <f t="shared" si="20"/>
        <v>1013224.21</v>
      </c>
      <c r="C372" s="11" t="s">
        <v>52</v>
      </c>
      <c r="D372" s="12">
        <f>INDEX(families!$A:$A,MATCH(E372,families!$B:$B,0))</f>
        <v>2</v>
      </c>
      <c r="E372" s="1" t="str">
        <f t="shared" si="21"/>
        <v>FBE</v>
      </c>
      <c r="F372" s="1">
        <f t="shared" si="22"/>
        <v>19</v>
      </c>
      <c r="G372" s="1" t="str">
        <f t="shared" si="23"/>
        <v>19.0mm FBE</v>
      </c>
      <c r="H372" s="1" t="str">
        <f>_xlfn.CONCAT(TEXT(R372,"0.0"),"mm ",INDEX('Pipe Lookup'!D:D,MATCH('~01 Pipe Segmentation'!S372,'Pipe Lookup'!C:C,0))," TYPE ",Q372)</f>
        <v>19.0mm Fusion-Bonded Epoxy TYPE 7</v>
      </c>
      <c r="M372" s="1" t="s">
        <v>53</v>
      </c>
      <c r="N372" s="1">
        <v>1013213.91</v>
      </c>
      <c r="O372" s="1">
        <v>1013224.21</v>
      </c>
      <c r="P372" s="1">
        <v>10.299999999930151</v>
      </c>
      <c r="Q372" s="1">
        <v>7</v>
      </c>
      <c r="R372" s="1">
        <v>19</v>
      </c>
      <c r="S372" s="1" t="s">
        <v>54</v>
      </c>
      <c r="T372" s="1" t="s">
        <v>205</v>
      </c>
      <c r="V372" s="1" t="s">
        <v>65</v>
      </c>
      <c r="W372" s="1">
        <v>0</v>
      </c>
      <c r="X372" s="1" t="s">
        <v>58</v>
      </c>
    </row>
    <row r="373" spans="1:24" ht="15" x14ac:dyDescent="0.2">
      <c r="A373" s="1">
        <f t="shared" si="20"/>
        <v>1013224.21</v>
      </c>
      <c r="B373" s="1">
        <f t="shared" si="20"/>
        <v>1013231.92</v>
      </c>
      <c r="C373" s="11" t="s">
        <v>52</v>
      </c>
      <c r="D373" s="12">
        <f>INDEX(families!$A:$A,MATCH(E373,families!$B:$B,0))</f>
        <v>3</v>
      </c>
      <c r="E373" s="1" t="str">
        <f t="shared" si="21"/>
        <v>LE</v>
      </c>
      <c r="F373" s="1">
        <f t="shared" si="22"/>
        <v>19</v>
      </c>
      <c r="G373" s="1" t="str">
        <f t="shared" si="23"/>
        <v>19.0mm LE</v>
      </c>
      <c r="H373" s="1" t="str">
        <f>_xlfn.CONCAT(TEXT(R373,"0.0"),"mm ",INDEX('Pipe Lookup'!D:D,MATCH('~01 Pipe Segmentation'!S373,'Pipe Lookup'!C:C,0))," TYPE ",Q373)</f>
        <v>19.0mm Elbow TYPE 26</v>
      </c>
      <c r="M373" s="1" t="s">
        <v>53</v>
      </c>
      <c r="N373" s="1">
        <v>1013224.21</v>
      </c>
      <c r="O373" s="1">
        <v>1013231.92</v>
      </c>
      <c r="P373" s="1">
        <v>7.7100000000791624</v>
      </c>
      <c r="Q373" s="1">
        <v>26</v>
      </c>
      <c r="R373" s="1">
        <v>19</v>
      </c>
      <c r="S373" s="1" t="s">
        <v>56</v>
      </c>
      <c r="T373" s="1" t="s">
        <v>205</v>
      </c>
      <c r="V373" s="1" t="s">
        <v>224</v>
      </c>
      <c r="W373" s="1">
        <v>0</v>
      </c>
      <c r="X373" s="1" t="s">
        <v>58</v>
      </c>
    </row>
    <row r="374" spans="1:24" ht="15" x14ac:dyDescent="0.2">
      <c r="A374" s="1">
        <f t="shared" si="20"/>
        <v>1013231.92</v>
      </c>
      <c r="B374" s="1">
        <f t="shared" si="20"/>
        <v>1013241.42</v>
      </c>
      <c r="C374" s="11" t="s">
        <v>52</v>
      </c>
      <c r="D374" s="12">
        <f>INDEX(families!$A:$A,MATCH(E374,families!$B:$B,0))</f>
        <v>2</v>
      </c>
      <c r="E374" s="1" t="str">
        <f t="shared" si="21"/>
        <v>FBE</v>
      </c>
      <c r="F374" s="1">
        <f t="shared" si="22"/>
        <v>19</v>
      </c>
      <c r="G374" s="1" t="str">
        <f t="shared" si="23"/>
        <v>19.0mm FBE</v>
      </c>
      <c r="H374" s="1" t="str">
        <f>_xlfn.CONCAT(TEXT(R374,"0.0"),"mm ",INDEX('Pipe Lookup'!D:D,MATCH('~01 Pipe Segmentation'!S374,'Pipe Lookup'!C:C,0))," TYPE ",Q374)</f>
        <v>19.0mm Fusion-Bonded Epoxy TYPE 7</v>
      </c>
      <c r="M374" s="1" t="s">
        <v>53</v>
      </c>
      <c r="N374" s="1">
        <v>1013231.92</v>
      </c>
      <c r="O374" s="1">
        <v>1013241.42</v>
      </c>
      <c r="P374" s="1">
        <v>9.5</v>
      </c>
      <c r="Q374" s="1">
        <v>7</v>
      </c>
      <c r="R374" s="1">
        <v>19</v>
      </c>
      <c r="S374" s="1" t="s">
        <v>54</v>
      </c>
      <c r="T374" s="1" t="s">
        <v>205</v>
      </c>
      <c r="V374" s="1" t="s">
        <v>65</v>
      </c>
      <c r="W374" s="1">
        <v>0</v>
      </c>
      <c r="X374" s="1" t="s">
        <v>58</v>
      </c>
    </row>
    <row r="375" spans="1:24" ht="15" x14ac:dyDescent="0.2">
      <c r="A375" s="1">
        <f t="shared" si="20"/>
        <v>1013241.42</v>
      </c>
      <c r="B375" s="1">
        <f t="shared" si="20"/>
        <v>1013246.02</v>
      </c>
      <c r="C375" s="11" t="s">
        <v>52</v>
      </c>
      <c r="D375" s="12">
        <f>INDEX(families!$A:$A,MATCH(E375,families!$B:$B,0))</f>
        <v>3</v>
      </c>
      <c r="E375" s="1" t="str">
        <f t="shared" si="21"/>
        <v>LE</v>
      </c>
      <c r="F375" s="1">
        <f t="shared" si="22"/>
        <v>19</v>
      </c>
      <c r="G375" s="1" t="str">
        <f t="shared" si="23"/>
        <v>19.0mm LE</v>
      </c>
      <c r="H375" s="1" t="str">
        <f>_xlfn.CONCAT(TEXT(R375,"0.0"),"mm ",INDEX('Pipe Lookup'!D:D,MATCH('~01 Pipe Segmentation'!S375,'Pipe Lookup'!C:C,0))," TYPE ",Q375)</f>
        <v>19.0mm Elbow TYPE 26</v>
      </c>
      <c r="M375" s="1" t="s">
        <v>53</v>
      </c>
      <c r="N375" s="1">
        <v>1013241.42</v>
      </c>
      <c r="O375" s="1">
        <v>1013246.02</v>
      </c>
      <c r="P375" s="1">
        <v>4.5999999999767169</v>
      </c>
      <c r="Q375" s="1">
        <v>26</v>
      </c>
      <c r="R375" s="1">
        <v>19</v>
      </c>
      <c r="S375" s="1" t="s">
        <v>56</v>
      </c>
      <c r="T375" s="1" t="s">
        <v>205</v>
      </c>
      <c r="V375" s="1" t="s">
        <v>225</v>
      </c>
      <c r="W375" s="1">
        <v>0</v>
      </c>
      <c r="X375" s="1" t="s">
        <v>58</v>
      </c>
    </row>
    <row r="376" spans="1:24" ht="15" x14ac:dyDescent="0.2">
      <c r="A376" s="1">
        <f t="shared" si="20"/>
        <v>1013246.02</v>
      </c>
      <c r="B376" s="1">
        <f t="shared" si="20"/>
        <v>1013266.52</v>
      </c>
      <c r="C376" s="11" t="s">
        <v>52</v>
      </c>
      <c r="D376" s="12">
        <f>INDEX(families!$A:$A,MATCH(E376,families!$B:$B,0))</f>
        <v>2</v>
      </c>
      <c r="E376" s="1" t="str">
        <f t="shared" si="21"/>
        <v>FBE</v>
      </c>
      <c r="F376" s="1">
        <f t="shared" si="22"/>
        <v>19</v>
      </c>
      <c r="G376" s="1" t="str">
        <f t="shared" si="23"/>
        <v>19.0mm FBE</v>
      </c>
      <c r="H376" s="1" t="str">
        <f>_xlfn.CONCAT(TEXT(R376,"0.0"),"mm ",INDEX('Pipe Lookup'!D:D,MATCH('~01 Pipe Segmentation'!S376,'Pipe Lookup'!C:C,0))," TYPE ",Q376)</f>
        <v>19.0mm Fusion-Bonded Epoxy TYPE 7</v>
      </c>
      <c r="M376" s="1" t="s">
        <v>53</v>
      </c>
      <c r="N376" s="1">
        <v>1013246.02</v>
      </c>
      <c r="O376" s="1">
        <v>1013266.52</v>
      </c>
      <c r="P376" s="1">
        <v>20.5</v>
      </c>
      <c r="Q376" s="1">
        <v>7</v>
      </c>
      <c r="R376" s="1">
        <v>19</v>
      </c>
      <c r="S376" s="1" t="s">
        <v>54</v>
      </c>
      <c r="T376" s="1" t="s">
        <v>205</v>
      </c>
      <c r="V376" s="1" t="s">
        <v>65</v>
      </c>
      <c r="W376" s="1">
        <v>0</v>
      </c>
      <c r="X376" s="1" t="s">
        <v>58</v>
      </c>
    </row>
    <row r="377" spans="1:24" ht="15" x14ac:dyDescent="0.2">
      <c r="A377" s="1">
        <f t="shared" si="20"/>
        <v>1013266.52</v>
      </c>
      <c r="B377" s="1">
        <f t="shared" si="20"/>
        <v>1013270.96</v>
      </c>
      <c r="C377" s="11" t="s">
        <v>52</v>
      </c>
      <c r="D377" s="12">
        <f>INDEX(families!$A:$A,MATCH(E377,families!$B:$B,0))</f>
        <v>3</v>
      </c>
      <c r="E377" s="1" t="str">
        <f t="shared" si="21"/>
        <v>LE</v>
      </c>
      <c r="F377" s="1">
        <f t="shared" si="22"/>
        <v>19</v>
      </c>
      <c r="G377" s="1" t="str">
        <f t="shared" si="23"/>
        <v>19.0mm LE</v>
      </c>
      <c r="H377" s="1" t="str">
        <f>_xlfn.CONCAT(TEXT(R377,"0.0"),"mm ",INDEX('Pipe Lookup'!D:D,MATCH('~01 Pipe Segmentation'!S377,'Pipe Lookup'!C:C,0))," TYPE ",Q377)</f>
        <v>19.0mm Elbow TYPE 26</v>
      </c>
      <c r="M377" s="1" t="s">
        <v>53</v>
      </c>
      <c r="N377" s="1">
        <v>1013266.52</v>
      </c>
      <c r="O377" s="1">
        <v>1013270.96</v>
      </c>
      <c r="P377" s="1">
        <v>4.4399999999441206</v>
      </c>
      <c r="Q377" s="1">
        <v>26</v>
      </c>
      <c r="R377" s="1">
        <v>19</v>
      </c>
      <c r="S377" s="1" t="s">
        <v>56</v>
      </c>
      <c r="T377" s="1" t="s">
        <v>205</v>
      </c>
      <c r="V377" s="1" t="s">
        <v>226</v>
      </c>
      <c r="W377" s="1">
        <v>0</v>
      </c>
      <c r="X377" s="1" t="s">
        <v>58</v>
      </c>
    </row>
    <row r="378" spans="1:24" ht="15" x14ac:dyDescent="0.2">
      <c r="A378" s="1">
        <f t="shared" si="20"/>
        <v>1013270.96</v>
      </c>
      <c r="B378" s="1">
        <f t="shared" si="20"/>
        <v>1013292.69</v>
      </c>
      <c r="C378" s="11" t="s">
        <v>52</v>
      </c>
      <c r="D378" s="12">
        <f>INDEX(families!$A:$A,MATCH(E378,families!$B:$B,0))</f>
        <v>2</v>
      </c>
      <c r="E378" s="1" t="str">
        <f t="shared" si="21"/>
        <v>FBE</v>
      </c>
      <c r="F378" s="1">
        <f t="shared" si="22"/>
        <v>19</v>
      </c>
      <c r="G378" s="1" t="str">
        <f t="shared" si="23"/>
        <v>19.0mm FBE</v>
      </c>
      <c r="H378" s="1" t="str">
        <f>_xlfn.CONCAT(TEXT(R378,"0.0"),"mm ",INDEX('Pipe Lookup'!D:D,MATCH('~01 Pipe Segmentation'!S378,'Pipe Lookup'!C:C,0))," TYPE ",Q378)</f>
        <v>19.0mm Fusion-Bonded Epoxy TYPE 7</v>
      </c>
      <c r="M378" s="1" t="s">
        <v>53</v>
      </c>
      <c r="N378" s="1">
        <v>1013270.96</v>
      </c>
      <c r="O378" s="1">
        <v>1013292.69</v>
      </c>
      <c r="P378" s="1">
        <v>21.729999999981374</v>
      </c>
      <c r="Q378" s="1">
        <v>7</v>
      </c>
      <c r="R378" s="1">
        <v>19</v>
      </c>
      <c r="S378" s="1" t="s">
        <v>54</v>
      </c>
      <c r="T378" s="1" t="s">
        <v>205</v>
      </c>
      <c r="V378" s="1" t="s">
        <v>65</v>
      </c>
      <c r="W378" s="1">
        <v>0</v>
      </c>
      <c r="X378" s="1" t="s">
        <v>58</v>
      </c>
    </row>
    <row r="379" spans="1:24" ht="15" x14ac:dyDescent="0.2">
      <c r="A379" s="1">
        <f t="shared" si="20"/>
        <v>1013292.69</v>
      </c>
      <c r="B379" s="1">
        <f t="shared" si="20"/>
        <v>1013298.16</v>
      </c>
      <c r="C379" s="11" t="s">
        <v>52</v>
      </c>
      <c r="D379" s="12">
        <f>INDEX(families!$A:$A,MATCH(E379,families!$B:$B,0))</f>
        <v>3</v>
      </c>
      <c r="E379" s="1" t="str">
        <f t="shared" si="21"/>
        <v>LE</v>
      </c>
      <c r="F379" s="1">
        <f t="shared" si="22"/>
        <v>19</v>
      </c>
      <c r="G379" s="1" t="str">
        <f t="shared" si="23"/>
        <v>19.0mm LE</v>
      </c>
      <c r="H379" s="1" t="str">
        <f>_xlfn.CONCAT(TEXT(R379,"0.0"),"mm ",INDEX('Pipe Lookup'!D:D,MATCH('~01 Pipe Segmentation'!S379,'Pipe Lookup'!C:C,0))," TYPE ",Q379)</f>
        <v>19.0mm Elbow TYPE 26</v>
      </c>
      <c r="M379" s="1" t="s">
        <v>53</v>
      </c>
      <c r="N379" s="1">
        <v>1013292.69</v>
      </c>
      <c r="O379" s="1">
        <v>1013298.16</v>
      </c>
      <c r="P379" s="1">
        <v>5.4700000000884756</v>
      </c>
      <c r="Q379" s="1">
        <v>26</v>
      </c>
      <c r="R379" s="1">
        <v>19</v>
      </c>
      <c r="S379" s="1" t="s">
        <v>56</v>
      </c>
      <c r="T379" s="1" t="s">
        <v>205</v>
      </c>
      <c r="V379" s="1" t="s">
        <v>227</v>
      </c>
      <c r="W379" s="1">
        <v>0</v>
      </c>
      <c r="X379" s="1" t="s">
        <v>58</v>
      </c>
    </row>
    <row r="380" spans="1:24" ht="15" x14ac:dyDescent="0.2">
      <c r="A380" s="1">
        <f t="shared" si="20"/>
        <v>1013298.16</v>
      </c>
      <c r="B380" s="1">
        <f t="shared" si="20"/>
        <v>1013347.9</v>
      </c>
      <c r="C380" s="11" t="s">
        <v>52</v>
      </c>
      <c r="D380" s="12">
        <f>INDEX(families!$A:$A,MATCH(E380,families!$B:$B,0))</f>
        <v>2</v>
      </c>
      <c r="E380" s="1" t="str">
        <f t="shared" si="21"/>
        <v>FBE</v>
      </c>
      <c r="F380" s="1">
        <f t="shared" si="22"/>
        <v>19</v>
      </c>
      <c r="G380" s="1" t="str">
        <f t="shared" si="23"/>
        <v>19.0mm FBE</v>
      </c>
      <c r="H380" s="1" t="str">
        <f>_xlfn.CONCAT(TEXT(R380,"0.0"),"mm ",INDEX('Pipe Lookup'!D:D,MATCH('~01 Pipe Segmentation'!S380,'Pipe Lookup'!C:C,0))," TYPE ",Q380)</f>
        <v>19.0mm Fusion-Bonded Epoxy TYPE 7</v>
      </c>
      <c r="M380" s="1" t="s">
        <v>53</v>
      </c>
      <c r="N380" s="1">
        <v>1013298.16</v>
      </c>
      <c r="O380" s="1">
        <v>1013347.9</v>
      </c>
      <c r="P380" s="1">
        <v>49.739999999990687</v>
      </c>
      <c r="Q380" s="1">
        <v>7</v>
      </c>
      <c r="R380" s="1">
        <v>19</v>
      </c>
      <c r="S380" s="1" t="s">
        <v>54</v>
      </c>
      <c r="T380" s="1" t="s">
        <v>205</v>
      </c>
      <c r="V380" s="1" t="s">
        <v>65</v>
      </c>
      <c r="W380" s="1">
        <v>0</v>
      </c>
      <c r="X380" s="1" t="s">
        <v>58</v>
      </c>
    </row>
    <row r="381" spans="1:24" ht="15" x14ac:dyDescent="0.2">
      <c r="A381" s="1">
        <f t="shared" si="20"/>
        <v>1013347.9</v>
      </c>
      <c r="B381" s="1">
        <f t="shared" si="20"/>
        <v>1013352.1</v>
      </c>
      <c r="C381" s="11" t="s">
        <v>52</v>
      </c>
      <c r="D381" s="12">
        <f>INDEX(families!$A:$A,MATCH(E381,families!$B:$B,0))</f>
        <v>3</v>
      </c>
      <c r="E381" s="1" t="str">
        <f t="shared" si="21"/>
        <v>LE</v>
      </c>
      <c r="F381" s="1">
        <f t="shared" si="22"/>
        <v>19</v>
      </c>
      <c r="G381" s="1" t="str">
        <f t="shared" si="23"/>
        <v>19.0mm LE</v>
      </c>
      <c r="H381" s="1" t="str">
        <f>_xlfn.CONCAT(TEXT(R381,"0.0"),"mm ",INDEX('Pipe Lookup'!D:D,MATCH('~01 Pipe Segmentation'!S381,'Pipe Lookup'!C:C,0))," TYPE ",Q381)</f>
        <v>19.0mm Elbow TYPE 26</v>
      </c>
      <c r="M381" s="1" t="s">
        <v>53</v>
      </c>
      <c r="N381" s="1">
        <v>1013347.9</v>
      </c>
      <c r="O381" s="1">
        <v>1013352.1</v>
      </c>
      <c r="P381" s="1">
        <v>4.1999999999534339</v>
      </c>
      <c r="Q381" s="1">
        <v>26</v>
      </c>
      <c r="R381" s="1">
        <v>19</v>
      </c>
      <c r="S381" s="1" t="s">
        <v>56</v>
      </c>
      <c r="T381" s="1" t="s">
        <v>205</v>
      </c>
      <c r="V381" s="1" t="s">
        <v>228</v>
      </c>
      <c r="W381" s="1">
        <v>0</v>
      </c>
      <c r="X381" s="1" t="s">
        <v>58</v>
      </c>
    </row>
    <row r="382" spans="1:24" ht="15" x14ac:dyDescent="0.2">
      <c r="A382" s="1">
        <f t="shared" si="20"/>
        <v>1013352.1</v>
      </c>
      <c r="B382" s="1">
        <f t="shared" si="20"/>
        <v>1013385.59</v>
      </c>
      <c r="C382" s="11" t="s">
        <v>52</v>
      </c>
      <c r="D382" s="12">
        <f>INDEX(families!$A:$A,MATCH(E382,families!$B:$B,0))</f>
        <v>2</v>
      </c>
      <c r="E382" s="1" t="str">
        <f t="shared" si="21"/>
        <v>FBE</v>
      </c>
      <c r="F382" s="1">
        <f t="shared" si="22"/>
        <v>19</v>
      </c>
      <c r="G382" s="1" t="str">
        <f t="shared" si="23"/>
        <v>19.0mm FBE</v>
      </c>
      <c r="H382" s="1" t="str">
        <f>_xlfn.CONCAT(TEXT(R382,"0.0"),"mm ",INDEX('Pipe Lookup'!D:D,MATCH('~01 Pipe Segmentation'!S382,'Pipe Lookup'!C:C,0))," TYPE ",Q382)</f>
        <v>19.0mm Fusion-Bonded Epoxy TYPE 7</v>
      </c>
      <c r="M382" s="1" t="s">
        <v>53</v>
      </c>
      <c r="N382" s="1">
        <v>1013352.1</v>
      </c>
      <c r="O382" s="1">
        <v>1013385.59</v>
      </c>
      <c r="P382" s="1">
        <v>33.489999999990687</v>
      </c>
      <c r="Q382" s="1">
        <v>7</v>
      </c>
      <c r="R382" s="1">
        <v>19</v>
      </c>
      <c r="S382" s="1" t="s">
        <v>54</v>
      </c>
      <c r="T382" s="1" t="s">
        <v>205</v>
      </c>
      <c r="V382" s="1" t="s">
        <v>65</v>
      </c>
      <c r="W382" s="1">
        <v>0</v>
      </c>
      <c r="X382" s="1" t="s">
        <v>58</v>
      </c>
    </row>
    <row r="383" spans="1:24" ht="15" x14ac:dyDescent="0.2">
      <c r="A383" s="1">
        <f t="shared" si="20"/>
        <v>1013385.59</v>
      </c>
      <c r="B383" s="1">
        <f t="shared" si="20"/>
        <v>1013389.95</v>
      </c>
      <c r="C383" s="11" t="s">
        <v>52</v>
      </c>
      <c r="D383" s="12">
        <f>INDEX(families!$A:$A,MATCH(E383,families!$B:$B,0))</f>
        <v>3</v>
      </c>
      <c r="E383" s="1" t="str">
        <f t="shared" si="21"/>
        <v>LE</v>
      </c>
      <c r="F383" s="1">
        <f t="shared" si="22"/>
        <v>19</v>
      </c>
      <c r="G383" s="1" t="str">
        <f t="shared" si="23"/>
        <v>19.0mm LE</v>
      </c>
      <c r="H383" s="1" t="str">
        <f>_xlfn.CONCAT(TEXT(R383,"0.0"),"mm ",INDEX('Pipe Lookup'!D:D,MATCH('~01 Pipe Segmentation'!S383,'Pipe Lookup'!C:C,0))," TYPE ",Q383)</f>
        <v>19.0mm Elbow TYPE 26</v>
      </c>
      <c r="M383" s="1" t="s">
        <v>53</v>
      </c>
      <c r="N383" s="1">
        <v>1013385.59</v>
      </c>
      <c r="O383" s="1">
        <v>1013389.95</v>
      </c>
      <c r="P383" s="1">
        <v>4.3599999999860302</v>
      </c>
      <c r="Q383" s="1">
        <v>26</v>
      </c>
      <c r="R383" s="1">
        <v>19</v>
      </c>
      <c r="S383" s="1" t="s">
        <v>56</v>
      </c>
      <c r="T383" s="1" t="s">
        <v>205</v>
      </c>
      <c r="V383" s="1" t="s">
        <v>229</v>
      </c>
      <c r="W383" s="1">
        <v>0</v>
      </c>
      <c r="X383" s="1" t="s">
        <v>58</v>
      </c>
    </row>
    <row r="384" spans="1:24" ht="15" x14ac:dyDescent="0.2">
      <c r="A384" s="1">
        <f t="shared" si="20"/>
        <v>1013389.95</v>
      </c>
      <c r="B384" s="1">
        <f t="shared" si="20"/>
        <v>1013400</v>
      </c>
      <c r="C384" s="11" t="s">
        <v>52</v>
      </c>
      <c r="D384" s="12">
        <f>INDEX(families!$A:$A,MATCH(E384,families!$B:$B,0))</f>
        <v>2</v>
      </c>
      <c r="E384" s="1" t="str">
        <f t="shared" si="21"/>
        <v>FBE</v>
      </c>
      <c r="F384" s="1">
        <f t="shared" si="22"/>
        <v>19</v>
      </c>
      <c r="G384" s="1" t="str">
        <f t="shared" si="23"/>
        <v>19.0mm FBE</v>
      </c>
      <c r="H384" s="1" t="str">
        <f>_xlfn.CONCAT(TEXT(R384,"0.0"),"mm ",INDEX('Pipe Lookup'!D:D,MATCH('~01 Pipe Segmentation'!S384,'Pipe Lookup'!C:C,0))," TYPE ",Q384)</f>
        <v>19.0mm Fusion-Bonded Epoxy TYPE 7</v>
      </c>
      <c r="M384" s="1" t="s">
        <v>53</v>
      </c>
      <c r="N384" s="1">
        <v>1013389.95</v>
      </c>
      <c r="O384" s="1">
        <v>1013400</v>
      </c>
      <c r="P384" s="1">
        <v>10.050000000046566</v>
      </c>
      <c r="Q384" s="1">
        <v>7</v>
      </c>
      <c r="R384" s="1">
        <v>19</v>
      </c>
      <c r="S384" s="1" t="s">
        <v>54</v>
      </c>
      <c r="T384" s="1" t="s">
        <v>205</v>
      </c>
      <c r="V384" s="1" t="s">
        <v>65</v>
      </c>
      <c r="W384" s="1">
        <v>0</v>
      </c>
      <c r="X384" s="1" t="s">
        <v>58</v>
      </c>
    </row>
    <row r="385" spans="1:24" ht="15" x14ac:dyDescent="0.2">
      <c r="A385" s="1">
        <f t="shared" si="20"/>
        <v>1013400</v>
      </c>
      <c r="B385" s="1">
        <f t="shared" si="20"/>
        <v>1013405.09</v>
      </c>
      <c r="C385" s="11" t="s">
        <v>52</v>
      </c>
      <c r="D385" s="12">
        <f>INDEX(families!$A:$A,MATCH(E385,families!$B:$B,0))</f>
        <v>2</v>
      </c>
      <c r="E385" s="1" t="str">
        <f t="shared" si="21"/>
        <v>FBE</v>
      </c>
      <c r="F385" s="1">
        <f t="shared" si="22"/>
        <v>19</v>
      </c>
      <c r="G385" s="1" t="str">
        <f t="shared" si="23"/>
        <v>19.0mm FBE</v>
      </c>
      <c r="H385" s="1" t="str">
        <f>_xlfn.CONCAT(TEXT(R385,"0.0"),"mm ",INDEX('Pipe Lookup'!D:D,MATCH('~01 Pipe Segmentation'!S385,'Pipe Lookup'!C:C,0))," TYPE ",Q385)</f>
        <v>19.0mm Fusion-Bonded Epoxy TYPE 7</v>
      </c>
      <c r="M385" s="1" t="s">
        <v>53</v>
      </c>
      <c r="N385" s="1">
        <v>1013400</v>
      </c>
      <c r="O385" s="1">
        <v>1013405.09</v>
      </c>
      <c r="P385" s="1">
        <v>5.0899999999674037</v>
      </c>
      <c r="Q385" s="1">
        <v>7</v>
      </c>
      <c r="R385" s="1">
        <v>19</v>
      </c>
      <c r="S385" s="1" t="s">
        <v>54</v>
      </c>
      <c r="T385" s="1" t="s">
        <v>230</v>
      </c>
      <c r="V385" s="1" t="s">
        <v>65</v>
      </c>
      <c r="W385" s="1">
        <v>0</v>
      </c>
      <c r="X385" s="1" t="s">
        <v>58</v>
      </c>
    </row>
    <row r="386" spans="1:24" ht="15" x14ac:dyDescent="0.2">
      <c r="A386" s="1">
        <f t="shared" ref="A386:B449" si="24">IF(OR(AND(ISNUMBER(N386),N386&gt;0),ISNUMBER(SEARCH("+",N386))),IF(NOT(ISNUMBER(N386)),1000*LEFT(N386,SEARCH("+",N386)-1)+MID(N386,SEARCH("+",N386)+1,3)+RIGHT(N386,3),N386),"")</f>
        <v>1013405.09</v>
      </c>
      <c r="B386" s="1">
        <f t="shared" si="24"/>
        <v>1013411.12</v>
      </c>
      <c r="C386" s="11" t="s">
        <v>52</v>
      </c>
      <c r="D386" s="12">
        <f>INDEX(families!$A:$A,MATCH(E386,families!$B:$B,0))</f>
        <v>3</v>
      </c>
      <c r="E386" s="1" t="str">
        <f t="shared" si="21"/>
        <v>LE</v>
      </c>
      <c r="F386" s="1">
        <f t="shared" si="22"/>
        <v>19</v>
      </c>
      <c r="G386" s="1" t="str">
        <f t="shared" si="23"/>
        <v>19.0mm LE</v>
      </c>
      <c r="H386" s="1" t="str">
        <f>_xlfn.CONCAT(TEXT(R386,"0.0"),"mm ",INDEX('Pipe Lookup'!D:D,MATCH('~01 Pipe Segmentation'!S386,'Pipe Lookup'!C:C,0))," TYPE ",Q386)</f>
        <v>19.0mm Elbow TYPE 26</v>
      </c>
      <c r="M386" s="1" t="s">
        <v>53</v>
      </c>
      <c r="N386" s="1">
        <v>1013405.09</v>
      </c>
      <c r="O386" s="1">
        <v>1013411.12</v>
      </c>
      <c r="P386" s="1">
        <v>6.0300000000279397</v>
      </c>
      <c r="Q386" s="1">
        <v>26</v>
      </c>
      <c r="R386" s="1">
        <v>19</v>
      </c>
      <c r="S386" s="1" t="s">
        <v>56</v>
      </c>
      <c r="T386" s="1" t="s">
        <v>230</v>
      </c>
      <c r="V386" s="1" t="s">
        <v>231</v>
      </c>
      <c r="W386" s="1">
        <v>0</v>
      </c>
      <c r="X386" s="1" t="s">
        <v>58</v>
      </c>
    </row>
    <row r="387" spans="1:24" ht="15" x14ac:dyDescent="0.2">
      <c r="A387" s="1">
        <f t="shared" si="24"/>
        <v>1013411.12</v>
      </c>
      <c r="B387" s="1">
        <f t="shared" si="24"/>
        <v>1013446.52</v>
      </c>
      <c r="C387" s="11" t="s">
        <v>52</v>
      </c>
      <c r="D387" s="12">
        <f>INDEX(families!$A:$A,MATCH(E387,families!$B:$B,0))</f>
        <v>2</v>
      </c>
      <c r="E387" s="1" t="str">
        <f t="shared" ref="E387:E450" si="25">TRIM(LEFT(S387,3))</f>
        <v>FBE</v>
      </c>
      <c r="F387" s="1">
        <f t="shared" ref="F387:F450" si="26">R387</f>
        <v>19</v>
      </c>
      <c r="G387" s="1" t="str">
        <f t="shared" ref="G387:G450" si="27">_xlfn.CONCAT(TEXT(R387,"0.0"),"mm ",S387)</f>
        <v>19.0mm FBE</v>
      </c>
      <c r="H387" s="1" t="str">
        <f>_xlfn.CONCAT(TEXT(R387,"0.0"),"mm ",INDEX('Pipe Lookup'!D:D,MATCH('~01 Pipe Segmentation'!S387,'Pipe Lookup'!C:C,0))," TYPE ",Q387)</f>
        <v>19.0mm Fusion-Bonded Epoxy TYPE 7</v>
      </c>
      <c r="M387" s="1" t="s">
        <v>53</v>
      </c>
      <c r="N387" s="1">
        <v>1013411.12</v>
      </c>
      <c r="O387" s="1">
        <v>1013446.52</v>
      </c>
      <c r="P387" s="1">
        <v>35.400000000023283</v>
      </c>
      <c r="Q387" s="1">
        <v>7</v>
      </c>
      <c r="R387" s="1">
        <v>19</v>
      </c>
      <c r="S387" s="1" t="s">
        <v>54</v>
      </c>
      <c r="T387" s="1" t="s">
        <v>230</v>
      </c>
      <c r="V387" s="1" t="s">
        <v>65</v>
      </c>
      <c r="W387" s="1">
        <v>0</v>
      </c>
      <c r="X387" s="1" t="s">
        <v>58</v>
      </c>
    </row>
    <row r="388" spans="1:24" ht="15" x14ac:dyDescent="0.2">
      <c r="A388" s="1">
        <f t="shared" si="24"/>
        <v>1013446.52</v>
      </c>
      <c r="B388" s="1">
        <f t="shared" si="24"/>
        <v>1013451.22</v>
      </c>
      <c r="C388" s="11" t="s">
        <v>52</v>
      </c>
      <c r="D388" s="12">
        <f>INDEX(families!$A:$A,MATCH(E388,families!$B:$B,0))</f>
        <v>3</v>
      </c>
      <c r="E388" s="1" t="str">
        <f t="shared" si="25"/>
        <v>LE</v>
      </c>
      <c r="F388" s="1">
        <f t="shared" si="26"/>
        <v>19</v>
      </c>
      <c r="G388" s="1" t="str">
        <f t="shared" si="27"/>
        <v>19.0mm LE</v>
      </c>
      <c r="H388" s="1" t="str">
        <f>_xlfn.CONCAT(TEXT(R388,"0.0"),"mm ",INDEX('Pipe Lookup'!D:D,MATCH('~01 Pipe Segmentation'!S388,'Pipe Lookup'!C:C,0))," TYPE ",Q388)</f>
        <v>19.0mm Elbow TYPE 26</v>
      </c>
      <c r="M388" s="1" t="s">
        <v>53</v>
      </c>
      <c r="N388" s="1">
        <v>1013446.52</v>
      </c>
      <c r="O388" s="1">
        <v>1013451.22</v>
      </c>
      <c r="P388" s="1">
        <v>4.6999999999534339</v>
      </c>
      <c r="Q388" s="1">
        <v>26</v>
      </c>
      <c r="R388" s="1">
        <v>19</v>
      </c>
      <c r="S388" s="1" t="s">
        <v>56</v>
      </c>
      <c r="T388" s="1" t="s">
        <v>230</v>
      </c>
      <c r="V388" s="1" t="s">
        <v>232</v>
      </c>
      <c r="W388" s="1">
        <v>0</v>
      </c>
      <c r="X388" s="1" t="s">
        <v>58</v>
      </c>
    </row>
    <row r="389" spans="1:24" ht="15" x14ac:dyDescent="0.2">
      <c r="A389" s="1">
        <f t="shared" si="24"/>
        <v>1013451.22</v>
      </c>
      <c r="B389" s="1">
        <f t="shared" si="24"/>
        <v>1013498.33</v>
      </c>
      <c r="C389" s="11" t="s">
        <v>52</v>
      </c>
      <c r="D389" s="12">
        <f>INDEX(families!$A:$A,MATCH(E389,families!$B:$B,0))</f>
        <v>2</v>
      </c>
      <c r="E389" s="1" t="str">
        <f t="shared" si="25"/>
        <v>FBE</v>
      </c>
      <c r="F389" s="1">
        <f t="shared" si="26"/>
        <v>19</v>
      </c>
      <c r="G389" s="1" t="str">
        <f t="shared" si="27"/>
        <v>19.0mm FBE</v>
      </c>
      <c r="H389" s="1" t="str">
        <f>_xlfn.CONCAT(TEXT(R389,"0.0"),"mm ",INDEX('Pipe Lookup'!D:D,MATCH('~01 Pipe Segmentation'!S389,'Pipe Lookup'!C:C,0))," TYPE ",Q389)</f>
        <v>19.0mm Fusion-Bonded Epoxy TYPE 7</v>
      </c>
      <c r="M389" s="1" t="s">
        <v>53</v>
      </c>
      <c r="N389" s="1">
        <v>1013451.22</v>
      </c>
      <c r="O389" s="1">
        <v>1013498.33</v>
      </c>
      <c r="P389" s="1">
        <v>47.10999999998603</v>
      </c>
      <c r="Q389" s="1">
        <v>7</v>
      </c>
      <c r="R389" s="1">
        <v>19</v>
      </c>
      <c r="S389" s="1" t="s">
        <v>54</v>
      </c>
      <c r="T389" s="1" t="s">
        <v>230</v>
      </c>
      <c r="V389" s="1" t="s">
        <v>65</v>
      </c>
      <c r="W389" s="1">
        <v>0</v>
      </c>
      <c r="X389" s="1" t="s">
        <v>58</v>
      </c>
    </row>
    <row r="390" spans="1:24" ht="15" x14ac:dyDescent="0.2">
      <c r="A390" s="1">
        <f t="shared" si="24"/>
        <v>1013498.33</v>
      </c>
      <c r="B390" s="1">
        <f t="shared" si="24"/>
        <v>1013503.17</v>
      </c>
      <c r="C390" s="11" t="s">
        <v>52</v>
      </c>
      <c r="D390" s="12">
        <f>INDEX(families!$A:$A,MATCH(E390,families!$B:$B,0))</f>
        <v>3</v>
      </c>
      <c r="E390" s="1" t="str">
        <f t="shared" si="25"/>
        <v>LE</v>
      </c>
      <c r="F390" s="1">
        <f t="shared" si="26"/>
        <v>19</v>
      </c>
      <c r="G390" s="1" t="str">
        <f t="shared" si="27"/>
        <v>19.0mm LE</v>
      </c>
      <c r="H390" s="1" t="str">
        <f>_xlfn.CONCAT(TEXT(R390,"0.0"),"mm ",INDEX('Pipe Lookup'!D:D,MATCH('~01 Pipe Segmentation'!S390,'Pipe Lookup'!C:C,0))," TYPE ",Q390)</f>
        <v>19.0mm Elbow TYPE 26</v>
      </c>
      <c r="M390" s="1" t="s">
        <v>53</v>
      </c>
      <c r="N390" s="1">
        <v>1013498.33</v>
      </c>
      <c r="O390" s="1">
        <v>1013503.17</v>
      </c>
      <c r="P390" s="1">
        <v>4.840000000083819</v>
      </c>
      <c r="Q390" s="1">
        <v>26</v>
      </c>
      <c r="R390" s="1">
        <v>19</v>
      </c>
      <c r="S390" s="1" t="s">
        <v>56</v>
      </c>
      <c r="T390" s="1" t="s">
        <v>230</v>
      </c>
      <c r="V390" s="1" t="s">
        <v>233</v>
      </c>
      <c r="W390" s="1">
        <v>0</v>
      </c>
      <c r="X390" s="1" t="s">
        <v>58</v>
      </c>
    </row>
    <row r="391" spans="1:24" ht="15" x14ac:dyDescent="0.2">
      <c r="A391" s="1">
        <f t="shared" si="24"/>
        <v>1013503.17</v>
      </c>
      <c r="B391" s="1">
        <f t="shared" si="24"/>
        <v>1013611.28</v>
      </c>
      <c r="C391" s="11" t="s">
        <v>52</v>
      </c>
      <c r="D391" s="12">
        <f>INDEX(families!$A:$A,MATCH(E391,families!$B:$B,0))</f>
        <v>2</v>
      </c>
      <c r="E391" s="1" t="str">
        <f t="shared" si="25"/>
        <v>FBE</v>
      </c>
      <c r="F391" s="1">
        <f t="shared" si="26"/>
        <v>19</v>
      </c>
      <c r="G391" s="1" t="str">
        <f t="shared" si="27"/>
        <v>19.0mm FBE</v>
      </c>
      <c r="H391" s="1" t="str">
        <f>_xlfn.CONCAT(TEXT(R391,"0.0"),"mm ",INDEX('Pipe Lookup'!D:D,MATCH('~01 Pipe Segmentation'!S391,'Pipe Lookup'!C:C,0))," TYPE ",Q391)</f>
        <v>19.0mm Fusion-Bonded Epoxy TYPE 7</v>
      </c>
      <c r="M391" s="1" t="s">
        <v>53</v>
      </c>
      <c r="N391" s="1">
        <v>1013503.17</v>
      </c>
      <c r="O391" s="1">
        <v>1013611.28</v>
      </c>
      <c r="P391" s="1">
        <v>108.10999999998603</v>
      </c>
      <c r="Q391" s="1">
        <v>7</v>
      </c>
      <c r="R391" s="1">
        <v>19</v>
      </c>
      <c r="S391" s="1" t="s">
        <v>54</v>
      </c>
      <c r="T391" s="1" t="s">
        <v>230</v>
      </c>
      <c r="V391" s="1" t="s">
        <v>65</v>
      </c>
      <c r="W391" s="1">
        <v>0</v>
      </c>
      <c r="X391" s="1" t="s">
        <v>58</v>
      </c>
    </row>
    <row r="392" spans="1:24" ht="15" x14ac:dyDescent="0.2">
      <c r="A392" s="1">
        <f t="shared" si="24"/>
        <v>1013611.28</v>
      </c>
      <c r="B392" s="1">
        <f t="shared" si="24"/>
        <v>1013617.79</v>
      </c>
      <c r="C392" s="11" t="s">
        <v>52</v>
      </c>
      <c r="D392" s="12">
        <f>INDEX(families!$A:$A,MATCH(E392,families!$B:$B,0))</f>
        <v>3</v>
      </c>
      <c r="E392" s="1" t="str">
        <f t="shared" si="25"/>
        <v>LE</v>
      </c>
      <c r="F392" s="1">
        <f t="shared" si="26"/>
        <v>19</v>
      </c>
      <c r="G392" s="1" t="str">
        <f t="shared" si="27"/>
        <v>19.0mm LE</v>
      </c>
      <c r="H392" s="1" t="str">
        <f>_xlfn.CONCAT(TEXT(R392,"0.0"),"mm ",INDEX('Pipe Lookup'!D:D,MATCH('~01 Pipe Segmentation'!S392,'Pipe Lookup'!C:C,0))," TYPE ",Q392)</f>
        <v>19.0mm Elbow TYPE 26</v>
      </c>
      <c r="M392" s="1" t="s">
        <v>53</v>
      </c>
      <c r="N392" s="1">
        <v>1013611.28</v>
      </c>
      <c r="O392" s="1">
        <v>1013617.79</v>
      </c>
      <c r="P392" s="1">
        <v>6.5100000000093132</v>
      </c>
      <c r="Q392" s="1">
        <v>26</v>
      </c>
      <c r="R392" s="1">
        <v>19</v>
      </c>
      <c r="S392" s="1" t="s">
        <v>56</v>
      </c>
      <c r="T392" s="1" t="s">
        <v>230</v>
      </c>
      <c r="V392" s="1" t="s">
        <v>234</v>
      </c>
      <c r="W392" s="1">
        <v>0</v>
      </c>
      <c r="X392" s="1" t="s">
        <v>58</v>
      </c>
    </row>
    <row r="393" spans="1:24" ht="15" x14ac:dyDescent="0.2">
      <c r="A393" s="1">
        <f t="shared" si="24"/>
        <v>1013617.79</v>
      </c>
      <c r="B393" s="1">
        <f t="shared" si="24"/>
        <v>1013842.14</v>
      </c>
      <c r="C393" s="11" t="s">
        <v>52</v>
      </c>
      <c r="D393" s="12">
        <f>INDEX(families!$A:$A,MATCH(E393,families!$B:$B,0))</f>
        <v>2</v>
      </c>
      <c r="E393" s="1" t="str">
        <f t="shared" si="25"/>
        <v>FBE</v>
      </c>
      <c r="F393" s="1">
        <f t="shared" si="26"/>
        <v>19</v>
      </c>
      <c r="G393" s="1" t="str">
        <f t="shared" si="27"/>
        <v>19.0mm FBE</v>
      </c>
      <c r="H393" s="1" t="str">
        <f>_xlfn.CONCAT(TEXT(R393,"0.0"),"mm ",INDEX('Pipe Lookup'!D:D,MATCH('~01 Pipe Segmentation'!S393,'Pipe Lookup'!C:C,0))," TYPE ",Q393)</f>
        <v>19.0mm Fusion-Bonded Epoxy TYPE 7</v>
      </c>
      <c r="M393" s="1" t="s">
        <v>53</v>
      </c>
      <c r="N393" s="1">
        <v>1013617.79</v>
      </c>
      <c r="O393" s="1">
        <v>1013842.14</v>
      </c>
      <c r="P393" s="1">
        <v>224.34999999997672</v>
      </c>
      <c r="Q393" s="1">
        <v>7</v>
      </c>
      <c r="R393" s="1">
        <v>19</v>
      </c>
      <c r="S393" s="1" t="s">
        <v>54</v>
      </c>
      <c r="T393" s="1" t="s">
        <v>230</v>
      </c>
      <c r="V393" s="1" t="s">
        <v>65</v>
      </c>
      <c r="W393" s="1">
        <v>0</v>
      </c>
      <c r="X393" s="1" t="s">
        <v>58</v>
      </c>
    </row>
    <row r="394" spans="1:24" ht="15" x14ac:dyDescent="0.2">
      <c r="A394" s="1">
        <f t="shared" si="24"/>
        <v>1013842.14</v>
      </c>
      <c r="B394" s="1">
        <f t="shared" si="24"/>
        <v>1013846.82</v>
      </c>
      <c r="C394" s="11" t="s">
        <v>52</v>
      </c>
      <c r="D394" s="12">
        <f>INDEX(families!$A:$A,MATCH(E394,families!$B:$B,0))</f>
        <v>3</v>
      </c>
      <c r="E394" s="1" t="str">
        <f t="shared" si="25"/>
        <v>LE</v>
      </c>
      <c r="F394" s="1">
        <f t="shared" si="26"/>
        <v>19</v>
      </c>
      <c r="G394" s="1" t="str">
        <f t="shared" si="27"/>
        <v>19.0mm LE</v>
      </c>
      <c r="H394" s="1" t="str">
        <f>_xlfn.CONCAT(TEXT(R394,"0.0"),"mm ",INDEX('Pipe Lookup'!D:D,MATCH('~01 Pipe Segmentation'!S394,'Pipe Lookup'!C:C,0))," TYPE ",Q394)</f>
        <v>19.0mm Elbow TYPE 26</v>
      </c>
      <c r="M394" s="1" t="s">
        <v>53</v>
      </c>
      <c r="N394" s="1">
        <v>1013842.14</v>
      </c>
      <c r="O394" s="1">
        <v>1013846.82</v>
      </c>
      <c r="P394" s="1">
        <v>4.6799999999348074</v>
      </c>
      <c r="Q394" s="1">
        <v>26</v>
      </c>
      <c r="R394" s="1">
        <v>19</v>
      </c>
      <c r="S394" s="1" t="s">
        <v>56</v>
      </c>
      <c r="T394" s="1" t="s">
        <v>230</v>
      </c>
      <c r="V394" s="1" t="s">
        <v>235</v>
      </c>
      <c r="W394" s="1">
        <v>0</v>
      </c>
      <c r="X394" s="1" t="s">
        <v>58</v>
      </c>
    </row>
    <row r="395" spans="1:24" ht="15" x14ac:dyDescent="0.2">
      <c r="A395" s="1">
        <f t="shared" si="24"/>
        <v>1013846.82</v>
      </c>
      <c r="B395" s="1">
        <f t="shared" si="24"/>
        <v>1014022</v>
      </c>
      <c r="C395" s="11" t="s">
        <v>52</v>
      </c>
      <c r="D395" s="12">
        <f>INDEX(families!$A:$A,MATCH(E395,families!$B:$B,0))</f>
        <v>2</v>
      </c>
      <c r="E395" s="1" t="str">
        <f t="shared" si="25"/>
        <v>FBE</v>
      </c>
      <c r="F395" s="1">
        <f t="shared" si="26"/>
        <v>19</v>
      </c>
      <c r="G395" s="1" t="str">
        <f t="shared" si="27"/>
        <v>19.0mm FBE</v>
      </c>
      <c r="H395" s="1" t="str">
        <f>_xlfn.CONCAT(TEXT(R395,"0.0"),"mm ",INDEX('Pipe Lookup'!D:D,MATCH('~01 Pipe Segmentation'!S395,'Pipe Lookup'!C:C,0))," TYPE ",Q395)</f>
        <v>19.0mm Fusion-Bonded Epoxy TYPE 7</v>
      </c>
      <c r="M395" s="1" t="s">
        <v>53</v>
      </c>
      <c r="N395" s="1">
        <v>1013846.82</v>
      </c>
      <c r="O395" s="1">
        <v>1014022</v>
      </c>
      <c r="P395" s="1">
        <v>175.18000000005122</v>
      </c>
      <c r="Q395" s="1">
        <v>7</v>
      </c>
      <c r="R395" s="1">
        <v>19</v>
      </c>
      <c r="S395" s="1" t="s">
        <v>54</v>
      </c>
      <c r="T395" s="1" t="s">
        <v>230</v>
      </c>
      <c r="V395" s="1" t="s">
        <v>65</v>
      </c>
      <c r="W395" s="1">
        <v>0</v>
      </c>
      <c r="X395" s="1" t="s">
        <v>58</v>
      </c>
    </row>
    <row r="396" spans="1:24" ht="15" x14ac:dyDescent="0.2">
      <c r="A396" s="1">
        <f t="shared" si="24"/>
        <v>1014022</v>
      </c>
      <c r="B396" s="1">
        <f t="shared" si="24"/>
        <v>1014310</v>
      </c>
      <c r="C396" s="11" t="s">
        <v>52</v>
      </c>
      <c r="D396" s="12">
        <f>INDEX(families!$A:$A,MATCH(E396,families!$B:$B,0))</f>
        <v>2</v>
      </c>
      <c r="E396" s="1" t="str">
        <f t="shared" si="25"/>
        <v>FBE</v>
      </c>
      <c r="F396" s="1">
        <f t="shared" si="26"/>
        <v>21.5</v>
      </c>
      <c r="G396" s="1" t="str">
        <f t="shared" si="27"/>
        <v>21.5mm FBE</v>
      </c>
      <c r="H396" s="1" t="str">
        <f>_xlfn.CONCAT(TEXT(R396,"0.0"),"mm ",INDEX('Pipe Lookup'!D:D,MATCH('~01 Pipe Segmentation'!S396,'Pipe Lookup'!C:C,0))," TYPE ",Q396)</f>
        <v>21.5mm Fusion-Bonded Epoxy TYPE 34</v>
      </c>
      <c r="M396" s="1" t="s">
        <v>53</v>
      </c>
      <c r="N396" s="1">
        <v>1014022</v>
      </c>
      <c r="O396" s="1">
        <v>1014310</v>
      </c>
      <c r="P396" s="1">
        <v>288</v>
      </c>
      <c r="Q396" s="1">
        <v>34</v>
      </c>
      <c r="R396" s="1">
        <v>21.5</v>
      </c>
      <c r="S396" s="1" t="s">
        <v>54</v>
      </c>
      <c r="T396" s="1" t="s">
        <v>230</v>
      </c>
      <c r="V396" s="1" t="s">
        <v>65</v>
      </c>
      <c r="W396" s="1">
        <v>0</v>
      </c>
      <c r="X396" s="1" t="s">
        <v>58</v>
      </c>
    </row>
    <row r="397" spans="1:24" ht="15" x14ac:dyDescent="0.2">
      <c r="A397" s="1">
        <f t="shared" si="24"/>
        <v>1014310</v>
      </c>
      <c r="B397" s="1">
        <f t="shared" si="24"/>
        <v>1014925.41</v>
      </c>
      <c r="C397" s="11" t="s">
        <v>52</v>
      </c>
      <c r="D397" s="12">
        <f>INDEX(families!$A:$A,MATCH(E397,families!$B:$B,0))</f>
        <v>2</v>
      </c>
      <c r="E397" s="1" t="str">
        <f t="shared" si="25"/>
        <v>FBE</v>
      </c>
      <c r="F397" s="1">
        <f t="shared" si="26"/>
        <v>19</v>
      </c>
      <c r="G397" s="1" t="str">
        <f t="shared" si="27"/>
        <v>19.0mm FBE</v>
      </c>
      <c r="H397" s="1" t="str">
        <f>_xlfn.CONCAT(TEXT(R397,"0.0"),"mm ",INDEX('Pipe Lookup'!D:D,MATCH('~01 Pipe Segmentation'!S397,'Pipe Lookup'!C:C,0))," TYPE ",Q397)</f>
        <v>19.0mm Fusion-Bonded Epoxy TYPE 7</v>
      </c>
      <c r="M397" s="1" t="s">
        <v>53</v>
      </c>
      <c r="N397" s="1">
        <v>1014310</v>
      </c>
      <c r="O397" s="1">
        <v>1014925.41</v>
      </c>
      <c r="P397" s="1">
        <v>615.4100000000326</v>
      </c>
      <c r="Q397" s="1">
        <v>7</v>
      </c>
      <c r="R397" s="1">
        <v>19</v>
      </c>
      <c r="S397" s="1" t="s">
        <v>54</v>
      </c>
      <c r="T397" s="1" t="s">
        <v>230</v>
      </c>
      <c r="V397" s="1" t="s">
        <v>65</v>
      </c>
      <c r="W397" s="1">
        <v>0</v>
      </c>
      <c r="X397" s="1" t="s">
        <v>58</v>
      </c>
    </row>
    <row r="398" spans="1:24" ht="15" x14ac:dyDescent="0.2">
      <c r="A398" s="1">
        <f t="shared" si="24"/>
        <v>1014925.41</v>
      </c>
      <c r="B398" s="1">
        <f t="shared" si="24"/>
        <v>1014930.64</v>
      </c>
      <c r="C398" s="11" t="s">
        <v>52</v>
      </c>
      <c r="D398" s="12">
        <f>INDEX(families!$A:$A,MATCH(E398,families!$B:$B,0))</f>
        <v>3</v>
      </c>
      <c r="E398" s="1" t="str">
        <f t="shared" si="25"/>
        <v>LE</v>
      </c>
      <c r="F398" s="1">
        <f t="shared" si="26"/>
        <v>23.7</v>
      </c>
      <c r="G398" s="1" t="str">
        <f t="shared" si="27"/>
        <v>23.7mm LE</v>
      </c>
      <c r="H398" s="1" t="str">
        <f>_xlfn.CONCAT(TEXT(R398,"0.0"),"mm ",INDEX('Pipe Lookup'!D:D,MATCH('~01 Pipe Segmentation'!S398,'Pipe Lookup'!C:C,0))," TYPE ",Q398)</f>
        <v>23.7mm Elbow TYPE 28</v>
      </c>
      <c r="M398" s="1" t="s">
        <v>53</v>
      </c>
      <c r="N398" s="1">
        <v>1014925.41</v>
      </c>
      <c r="O398" s="1">
        <v>1014930.64</v>
      </c>
      <c r="P398" s="1">
        <v>5.2299999999813735</v>
      </c>
      <c r="Q398" s="1">
        <v>28</v>
      </c>
      <c r="R398" s="1">
        <v>23.7</v>
      </c>
      <c r="S398" s="1" t="s">
        <v>56</v>
      </c>
      <c r="T398" s="1" t="s">
        <v>230</v>
      </c>
      <c r="V398" s="1" t="s">
        <v>236</v>
      </c>
      <c r="W398" s="1">
        <v>0</v>
      </c>
      <c r="X398" s="1" t="s">
        <v>58</v>
      </c>
    </row>
    <row r="399" spans="1:24" ht="15" x14ac:dyDescent="0.2">
      <c r="A399" s="1">
        <f t="shared" si="24"/>
        <v>1014930.64</v>
      </c>
      <c r="B399" s="1">
        <f t="shared" si="24"/>
        <v>1015000</v>
      </c>
      <c r="C399" s="11" t="s">
        <v>52</v>
      </c>
      <c r="D399" s="12">
        <f>INDEX(families!$A:$A,MATCH(E399,families!$B:$B,0))</f>
        <v>2</v>
      </c>
      <c r="E399" s="1" t="str">
        <f t="shared" si="25"/>
        <v>FBE</v>
      </c>
      <c r="F399" s="1">
        <f t="shared" si="26"/>
        <v>19</v>
      </c>
      <c r="G399" s="1" t="str">
        <f t="shared" si="27"/>
        <v>19.0mm FBE</v>
      </c>
      <c r="H399" s="1" t="str">
        <f>_xlfn.CONCAT(TEXT(R399,"0.0"),"mm ",INDEX('Pipe Lookup'!D:D,MATCH('~01 Pipe Segmentation'!S399,'Pipe Lookup'!C:C,0))," TYPE ",Q399)</f>
        <v>19.0mm Fusion-Bonded Epoxy TYPE 7</v>
      </c>
      <c r="M399" s="1" t="s">
        <v>53</v>
      </c>
      <c r="N399" s="1">
        <v>1014930.64</v>
      </c>
      <c r="O399" s="1">
        <v>1015000</v>
      </c>
      <c r="P399" s="1">
        <v>69.35999999998603</v>
      </c>
      <c r="Q399" s="1">
        <v>7</v>
      </c>
      <c r="R399" s="1">
        <v>19</v>
      </c>
      <c r="S399" s="1" t="s">
        <v>54</v>
      </c>
      <c r="T399" s="1" t="s">
        <v>230</v>
      </c>
      <c r="V399" s="1" t="s">
        <v>65</v>
      </c>
      <c r="W399" s="1">
        <v>0</v>
      </c>
      <c r="X399" s="1" t="s">
        <v>58</v>
      </c>
    </row>
    <row r="400" spans="1:24" ht="15" x14ac:dyDescent="0.2">
      <c r="A400" s="1">
        <f t="shared" si="24"/>
        <v>1015000</v>
      </c>
      <c r="B400" s="1">
        <f t="shared" si="24"/>
        <v>1015020.15</v>
      </c>
      <c r="C400" s="11" t="s">
        <v>52</v>
      </c>
      <c r="D400" s="12">
        <f>INDEX(families!$A:$A,MATCH(E400,families!$B:$B,0))</f>
        <v>2</v>
      </c>
      <c r="E400" s="1" t="str">
        <f t="shared" si="25"/>
        <v>FBE</v>
      </c>
      <c r="F400" s="1">
        <f t="shared" si="26"/>
        <v>19</v>
      </c>
      <c r="G400" s="1" t="str">
        <f t="shared" si="27"/>
        <v>19.0mm FBE</v>
      </c>
      <c r="H400" s="1" t="str">
        <f>_xlfn.CONCAT(TEXT(R400,"0.0"),"mm ",INDEX('Pipe Lookup'!D:D,MATCH('~01 Pipe Segmentation'!S400,'Pipe Lookup'!C:C,0))," TYPE ",Q400)</f>
        <v>19.0mm Fusion-Bonded Epoxy TYPE 7</v>
      </c>
      <c r="M400" s="1" t="s">
        <v>53</v>
      </c>
      <c r="N400" s="1">
        <v>1015000</v>
      </c>
      <c r="O400" s="1">
        <v>1015020.15</v>
      </c>
      <c r="P400" s="1">
        <v>20.150000000023283</v>
      </c>
      <c r="Q400" s="1">
        <v>7</v>
      </c>
      <c r="R400" s="1">
        <v>19</v>
      </c>
      <c r="S400" s="1" t="s">
        <v>54</v>
      </c>
      <c r="T400" s="1" t="s">
        <v>237</v>
      </c>
      <c r="V400" s="1" t="s">
        <v>65</v>
      </c>
      <c r="W400" s="1">
        <v>0</v>
      </c>
      <c r="X400" s="1" t="s">
        <v>58</v>
      </c>
    </row>
    <row r="401" spans="1:24" ht="15" x14ac:dyDescent="0.2">
      <c r="A401" s="1">
        <f t="shared" si="24"/>
        <v>1015020.15</v>
      </c>
      <c r="B401" s="1">
        <f t="shared" si="24"/>
        <v>1015027.38</v>
      </c>
      <c r="C401" s="11" t="s">
        <v>52</v>
      </c>
      <c r="D401" s="12">
        <f>INDEX(families!$A:$A,MATCH(E401,families!$B:$B,0))</f>
        <v>3</v>
      </c>
      <c r="E401" s="1" t="str">
        <f t="shared" si="25"/>
        <v>LE</v>
      </c>
      <c r="F401" s="1">
        <f t="shared" si="26"/>
        <v>23.7</v>
      </c>
      <c r="G401" s="1" t="str">
        <f t="shared" si="27"/>
        <v>23.7mm LE</v>
      </c>
      <c r="H401" s="1" t="str">
        <f>_xlfn.CONCAT(TEXT(R401,"0.0"),"mm ",INDEX('Pipe Lookup'!D:D,MATCH('~01 Pipe Segmentation'!S401,'Pipe Lookup'!C:C,0))," TYPE ",Q401)</f>
        <v>23.7mm Elbow TYPE 28</v>
      </c>
      <c r="M401" s="1" t="s">
        <v>53</v>
      </c>
      <c r="N401" s="1">
        <v>1015020.15</v>
      </c>
      <c r="O401" s="1">
        <v>1015027.38</v>
      </c>
      <c r="P401" s="1">
        <v>7.2299999999813735</v>
      </c>
      <c r="Q401" s="1">
        <v>28</v>
      </c>
      <c r="R401" s="1">
        <v>23.7</v>
      </c>
      <c r="S401" s="1" t="s">
        <v>56</v>
      </c>
      <c r="T401" s="1" t="s">
        <v>237</v>
      </c>
      <c r="V401" s="1" t="s">
        <v>238</v>
      </c>
      <c r="W401" s="1">
        <v>0</v>
      </c>
      <c r="X401" s="1" t="s">
        <v>58</v>
      </c>
    </row>
    <row r="402" spans="1:24" ht="15" x14ac:dyDescent="0.2">
      <c r="A402" s="1">
        <f t="shared" si="24"/>
        <v>1015027.38</v>
      </c>
      <c r="B402" s="1">
        <f t="shared" si="24"/>
        <v>1015123.22</v>
      </c>
      <c r="C402" s="11" t="s">
        <v>52</v>
      </c>
      <c r="D402" s="12">
        <f>INDEX(families!$A:$A,MATCH(E402,families!$B:$B,0))</f>
        <v>2</v>
      </c>
      <c r="E402" s="1" t="str">
        <f t="shared" si="25"/>
        <v>FBE</v>
      </c>
      <c r="F402" s="1">
        <f t="shared" si="26"/>
        <v>19</v>
      </c>
      <c r="G402" s="1" t="str">
        <f t="shared" si="27"/>
        <v>19.0mm FBE</v>
      </c>
      <c r="H402" s="1" t="str">
        <f>_xlfn.CONCAT(TEXT(R402,"0.0"),"mm ",INDEX('Pipe Lookup'!D:D,MATCH('~01 Pipe Segmentation'!S402,'Pipe Lookup'!C:C,0))," TYPE ",Q402)</f>
        <v>19.0mm Fusion-Bonded Epoxy TYPE 7</v>
      </c>
      <c r="M402" s="1" t="s">
        <v>53</v>
      </c>
      <c r="N402" s="1">
        <v>1015027.38</v>
      </c>
      <c r="O402" s="1">
        <v>1015123.22</v>
      </c>
      <c r="P402" s="1">
        <v>95.839999999967404</v>
      </c>
      <c r="Q402" s="1">
        <v>7</v>
      </c>
      <c r="R402" s="1">
        <v>19</v>
      </c>
      <c r="S402" s="1" t="s">
        <v>54</v>
      </c>
      <c r="T402" s="1" t="s">
        <v>237</v>
      </c>
      <c r="V402" s="1" t="s">
        <v>65</v>
      </c>
      <c r="W402" s="1">
        <v>0</v>
      </c>
      <c r="X402" s="1" t="s">
        <v>58</v>
      </c>
    </row>
    <row r="403" spans="1:24" ht="15" x14ac:dyDescent="0.2">
      <c r="A403" s="1">
        <f t="shared" si="24"/>
        <v>1015123.22</v>
      </c>
      <c r="B403" s="1">
        <f t="shared" si="24"/>
        <v>1015147.22</v>
      </c>
      <c r="C403" s="11" t="s">
        <v>52</v>
      </c>
      <c r="D403" s="12">
        <f>INDEX(families!$A:$A,MATCH(E403,families!$B:$B,0))</f>
        <v>2</v>
      </c>
      <c r="E403" s="1" t="str">
        <f t="shared" si="25"/>
        <v>FBE</v>
      </c>
      <c r="F403" s="1">
        <f t="shared" si="26"/>
        <v>21.5</v>
      </c>
      <c r="G403" s="1" t="str">
        <f t="shared" si="27"/>
        <v>21.5mm FBE</v>
      </c>
      <c r="H403" s="1" t="str">
        <f>_xlfn.CONCAT(TEXT(R403,"0.0"),"mm ",INDEX('Pipe Lookup'!D:D,MATCH('~01 Pipe Segmentation'!S403,'Pipe Lookup'!C:C,0))," TYPE ",Q403)</f>
        <v>21.5mm Fusion-Bonded Epoxy TYPE 34</v>
      </c>
      <c r="M403" s="1" t="s">
        <v>53</v>
      </c>
      <c r="N403" s="1">
        <v>1015123.22</v>
      </c>
      <c r="O403" s="1">
        <v>1015147.22</v>
      </c>
      <c r="P403" s="1">
        <v>24</v>
      </c>
      <c r="Q403" s="1">
        <v>34</v>
      </c>
      <c r="R403" s="1">
        <v>21.5</v>
      </c>
      <c r="S403" s="1" t="s">
        <v>54</v>
      </c>
      <c r="T403" s="1" t="s">
        <v>237</v>
      </c>
      <c r="V403" s="1" t="s">
        <v>65</v>
      </c>
      <c r="W403" s="1">
        <v>0</v>
      </c>
      <c r="X403" s="1" t="s">
        <v>58</v>
      </c>
    </row>
    <row r="404" spans="1:24" ht="15" x14ac:dyDescent="0.2">
      <c r="A404" s="1">
        <f t="shared" si="24"/>
        <v>1015147.22</v>
      </c>
      <c r="B404" s="1">
        <f t="shared" si="24"/>
        <v>1015240.37</v>
      </c>
      <c r="C404" s="11" t="s">
        <v>52</v>
      </c>
      <c r="D404" s="12">
        <f>INDEX(families!$A:$A,MATCH(E404,families!$B:$B,0))</f>
        <v>2</v>
      </c>
      <c r="E404" s="1" t="str">
        <f t="shared" si="25"/>
        <v>FBE</v>
      </c>
      <c r="F404" s="1">
        <f t="shared" si="26"/>
        <v>19</v>
      </c>
      <c r="G404" s="1" t="str">
        <f t="shared" si="27"/>
        <v>19.0mm FBE</v>
      </c>
      <c r="H404" s="1" t="str">
        <f>_xlfn.CONCAT(TEXT(R404,"0.0"),"mm ",INDEX('Pipe Lookup'!D:D,MATCH('~01 Pipe Segmentation'!S404,'Pipe Lookup'!C:C,0))," TYPE ",Q404)</f>
        <v>19.0mm Fusion-Bonded Epoxy TYPE 7</v>
      </c>
      <c r="M404" s="1" t="s">
        <v>53</v>
      </c>
      <c r="N404" s="1">
        <v>1015147.22</v>
      </c>
      <c r="O404" s="1">
        <v>1015240.37</v>
      </c>
      <c r="P404" s="1">
        <v>93.150000000023283</v>
      </c>
      <c r="Q404" s="1">
        <v>7</v>
      </c>
      <c r="R404" s="1">
        <v>19</v>
      </c>
      <c r="S404" s="1" t="s">
        <v>54</v>
      </c>
      <c r="T404" s="1" t="s">
        <v>237</v>
      </c>
      <c r="V404" s="1" t="s">
        <v>65</v>
      </c>
      <c r="W404" s="1">
        <v>0</v>
      </c>
      <c r="X404" s="1" t="s">
        <v>58</v>
      </c>
    </row>
    <row r="405" spans="1:24" ht="15" x14ac:dyDescent="0.2">
      <c r="A405" s="1">
        <f t="shared" si="24"/>
        <v>1015240.37</v>
      </c>
      <c r="B405" s="1">
        <f t="shared" si="24"/>
        <v>1015245.27</v>
      </c>
      <c r="C405" s="11" t="s">
        <v>52</v>
      </c>
      <c r="D405" s="12">
        <f>INDEX(families!$A:$A,MATCH(E405,families!$B:$B,0))</f>
        <v>3</v>
      </c>
      <c r="E405" s="1" t="str">
        <f t="shared" si="25"/>
        <v>LE</v>
      </c>
      <c r="F405" s="1">
        <f t="shared" si="26"/>
        <v>23.7</v>
      </c>
      <c r="G405" s="1" t="str">
        <f t="shared" si="27"/>
        <v>23.7mm LE</v>
      </c>
      <c r="H405" s="1" t="str">
        <f>_xlfn.CONCAT(TEXT(R405,"0.0"),"mm ",INDEX('Pipe Lookup'!D:D,MATCH('~01 Pipe Segmentation'!S405,'Pipe Lookup'!C:C,0))," TYPE ",Q405)</f>
        <v>23.7mm Elbow TYPE 28</v>
      </c>
      <c r="M405" s="1" t="s">
        <v>53</v>
      </c>
      <c r="N405" s="1">
        <v>1015240.37</v>
      </c>
      <c r="O405" s="1">
        <v>1015245.27</v>
      </c>
      <c r="P405" s="1">
        <v>4.9000000000232831</v>
      </c>
      <c r="Q405" s="1">
        <v>28</v>
      </c>
      <c r="R405" s="1">
        <v>23.7</v>
      </c>
      <c r="S405" s="1" t="s">
        <v>56</v>
      </c>
      <c r="T405" s="1" t="s">
        <v>237</v>
      </c>
      <c r="V405" s="1" t="s">
        <v>239</v>
      </c>
      <c r="W405" s="1">
        <v>0</v>
      </c>
      <c r="X405" s="1" t="s">
        <v>58</v>
      </c>
    </row>
    <row r="406" spans="1:24" ht="15" x14ac:dyDescent="0.2">
      <c r="A406" s="1">
        <f t="shared" si="24"/>
        <v>1015245.27</v>
      </c>
      <c r="B406" s="1">
        <f t="shared" si="24"/>
        <v>1015321.82</v>
      </c>
      <c r="C406" s="11" t="s">
        <v>52</v>
      </c>
      <c r="D406" s="12">
        <f>INDEX(families!$A:$A,MATCH(E406,families!$B:$B,0))</f>
        <v>2</v>
      </c>
      <c r="E406" s="1" t="str">
        <f t="shared" si="25"/>
        <v>FBE</v>
      </c>
      <c r="F406" s="1">
        <f t="shared" si="26"/>
        <v>19</v>
      </c>
      <c r="G406" s="1" t="str">
        <f t="shared" si="27"/>
        <v>19.0mm FBE</v>
      </c>
      <c r="H406" s="1" t="str">
        <f>_xlfn.CONCAT(TEXT(R406,"0.0"),"mm ",INDEX('Pipe Lookup'!D:D,MATCH('~01 Pipe Segmentation'!S406,'Pipe Lookup'!C:C,0))," TYPE ",Q406)</f>
        <v>19.0mm Fusion-Bonded Epoxy TYPE 7</v>
      </c>
      <c r="M406" s="1" t="s">
        <v>53</v>
      </c>
      <c r="N406" s="1">
        <v>1015245.27</v>
      </c>
      <c r="O406" s="1">
        <v>1015321.82</v>
      </c>
      <c r="P406" s="1">
        <v>76.549999999930151</v>
      </c>
      <c r="Q406" s="1">
        <v>7</v>
      </c>
      <c r="R406" s="1">
        <v>19</v>
      </c>
      <c r="S406" s="1" t="s">
        <v>54</v>
      </c>
      <c r="T406" s="1" t="s">
        <v>237</v>
      </c>
      <c r="V406" s="1" t="s">
        <v>65</v>
      </c>
      <c r="W406" s="1">
        <v>0</v>
      </c>
      <c r="X406" s="1" t="s">
        <v>58</v>
      </c>
    </row>
    <row r="407" spans="1:24" ht="15" x14ac:dyDescent="0.2">
      <c r="A407" s="1">
        <f t="shared" si="24"/>
        <v>1015321.82</v>
      </c>
      <c r="B407" s="1">
        <f t="shared" si="24"/>
        <v>1015326.72</v>
      </c>
      <c r="C407" s="11" t="s">
        <v>52</v>
      </c>
      <c r="D407" s="12">
        <f>INDEX(families!$A:$A,MATCH(E407,families!$B:$B,0))</f>
        <v>3</v>
      </c>
      <c r="E407" s="1" t="str">
        <f t="shared" si="25"/>
        <v>LE</v>
      </c>
      <c r="F407" s="1">
        <f t="shared" si="26"/>
        <v>23.7</v>
      </c>
      <c r="G407" s="1" t="str">
        <f t="shared" si="27"/>
        <v>23.7mm LE</v>
      </c>
      <c r="H407" s="1" t="str">
        <f>_xlfn.CONCAT(TEXT(R407,"0.0"),"mm ",INDEX('Pipe Lookup'!D:D,MATCH('~01 Pipe Segmentation'!S407,'Pipe Lookup'!C:C,0))," TYPE ",Q407)</f>
        <v>23.7mm Elbow TYPE 28</v>
      </c>
      <c r="M407" s="1" t="s">
        <v>53</v>
      </c>
      <c r="N407" s="1">
        <v>1015321.82</v>
      </c>
      <c r="O407" s="1">
        <v>1015326.72</v>
      </c>
      <c r="P407" s="1">
        <v>4.9000000000232831</v>
      </c>
      <c r="Q407" s="1">
        <v>28</v>
      </c>
      <c r="R407" s="1">
        <v>23.7</v>
      </c>
      <c r="S407" s="1" t="s">
        <v>56</v>
      </c>
      <c r="T407" s="1" t="s">
        <v>237</v>
      </c>
      <c r="V407" s="1" t="s">
        <v>240</v>
      </c>
      <c r="W407" s="1">
        <v>0</v>
      </c>
      <c r="X407" s="1" t="s">
        <v>58</v>
      </c>
    </row>
    <row r="408" spans="1:24" ht="15" x14ac:dyDescent="0.2">
      <c r="A408" s="1">
        <f t="shared" si="24"/>
        <v>1015326.72</v>
      </c>
      <c r="B408" s="1">
        <f t="shared" si="24"/>
        <v>1015339.69</v>
      </c>
      <c r="C408" s="11" t="s">
        <v>52</v>
      </c>
      <c r="D408" s="12">
        <f>INDEX(families!$A:$A,MATCH(E408,families!$B:$B,0))</f>
        <v>2</v>
      </c>
      <c r="E408" s="1" t="str">
        <f t="shared" si="25"/>
        <v>FBE</v>
      </c>
      <c r="F408" s="1">
        <f t="shared" si="26"/>
        <v>19</v>
      </c>
      <c r="G408" s="1" t="str">
        <f t="shared" si="27"/>
        <v>19.0mm FBE</v>
      </c>
      <c r="H408" s="1" t="str">
        <f>_xlfn.CONCAT(TEXT(R408,"0.0"),"mm ",INDEX('Pipe Lookup'!D:D,MATCH('~01 Pipe Segmentation'!S408,'Pipe Lookup'!C:C,0))," TYPE ",Q408)</f>
        <v>19.0mm Fusion-Bonded Epoxy TYPE 7</v>
      </c>
      <c r="M408" s="1" t="s">
        <v>53</v>
      </c>
      <c r="N408" s="1">
        <v>1015326.72</v>
      </c>
      <c r="O408" s="1">
        <v>1015339.69</v>
      </c>
      <c r="P408" s="1">
        <v>12.96999999997206</v>
      </c>
      <c r="Q408" s="1">
        <v>7</v>
      </c>
      <c r="R408" s="1">
        <v>19</v>
      </c>
      <c r="S408" s="1" t="s">
        <v>54</v>
      </c>
      <c r="T408" s="1" t="s">
        <v>237</v>
      </c>
      <c r="V408" s="1" t="s">
        <v>65</v>
      </c>
      <c r="W408" s="1">
        <v>0</v>
      </c>
      <c r="X408" s="1" t="s">
        <v>58</v>
      </c>
    </row>
    <row r="409" spans="1:24" ht="15" x14ac:dyDescent="0.2">
      <c r="A409" s="1">
        <f t="shared" si="24"/>
        <v>1015339.69</v>
      </c>
      <c r="B409" s="1">
        <f t="shared" si="24"/>
        <v>1015344.59</v>
      </c>
      <c r="C409" s="11" t="s">
        <v>52</v>
      </c>
      <c r="D409" s="12">
        <f>INDEX(families!$A:$A,MATCH(E409,families!$B:$B,0))</f>
        <v>3</v>
      </c>
      <c r="E409" s="1" t="str">
        <f t="shared" si="25"/>
        <v>LE</v>
      </c>
      <c r="F409" s="1">
        <f t="shared" si="26"/>
        <v>23.7</v>
      </c>
      <c r="G409" s="1" t="str">
        <f t="shared" si="27"/>
        <v>23.7mm LE</v>
      </c>
      <c r="H409" s="1" t="str">
        <f>_xlfn.CONCAT(TEXT(R409,"0.0"),"mm ",INDEX('Pipe Lookup'!D:D,MATCH('~01 Pipe Segmentation'!S409,'Pipe Lookup'!C:C,0))," TYPE ",Q409)</f>
        <v>23.7mm Elbow TYPE 28</v>
      </c>
      <c r="M409" s="1" t="s">
        <v>53</v>
      </c>
      <c r="N409" s="1">
        <v>1015339.69</v>
      </c>
      <c r="O409" s="1">
        <v>1015344.59</v>
      </c>
      <c r="P409" s="1">
        <v>4.9000000000232831</v>
      </c>
      <c r="Q409" s="1">
        <v>28</v>
      </c>
      <c r="R409" s="1">
        <v>23.7</v>
      </c>
      <c r="S409" s="1" t="s">
        <v>56</v>
      </c>
      <c r="T409" s="1" t="s">
        <v>237</v>
      </c>
      <c r="V409" s="1" t="s">
        <v>241</v>
      </c>
      <c r="W409" s="1">
        <v>0</v>
      </c>
      <c r="X409" s="1" t="s">
        <v>58</v>
      </c>
    </row>
    <row r="410" spans="1:24" ht="15" x14ac:dyDescent="0.2">
      <c r="A410" s="1">
        <f t="shared" si="24"/>
        <v>1015344.59</v>
      </c>
      <c r="B410" s="1">
        <f t="shared" si="24"/>
        <v>1015422.32</v>
      </c>
      <c r="C410" s="11" t="s">
        <v>52</v>
      </c>
      <c r="D410" s="12">
        <f>INDEX(families!$A:$A,MATCH(E410,families!$B:$B,0))</f>
        <v>2</v>
      </c>
      <c r="E410" s="1" t="str">
        <f t="shared" si="25"/>
        <v>FBE</v>
      </c>
      <c r="F410" s="1">
        <f t="shared" si="26"/>
        <v>19</v>
      </c>
      <c r="G410" s="1" t="str">
        <f t="shared" si="27"/>
        <v>19.0mm FBE</v>
      </c>
      <c r="H410" s="1" t="str">
        <f>_xlfn.CONCAT(TEXT(R410,"0.0"),"mm ",INDEX('Pipe Lookup'!D:D,MATCH('~01 Pipe Segmentation'!S410,'Pipe Lookup'!C:C,0))," TYPE ",Q410)</f>
        <v>19.0mm Fusion-Bonded Epoxy TYPE 7</v>
      </c>
      <c r="M410" s="1" t="s">
        <v>53</v>
      </c>
      <c r="N410" s="1">
        <v>1015344.59</v>
      </c>
      <c r="O410" s="1">
        <v>1015422.32</v>
      </c>
      <c r="P410" s="1">
        <v>77.729999999981374</v>
      </c>
      <c r="Q410" s="1">
        <v>7</v>
      </c>
      <c r="R410" s="1">
        <v>19</v>
      </c>
      <c r="S410" s="1" t="s">
        <v>54</v>
      </c>
      <c r="T410" s="1" t="s">
        <v>237</v>
      </c>
      <c r="V410" s="1" t="s">
        <v>65</v>
      </c>
      <c r="W410" s="1">
        <v>0</v>
      </c>
      <c r="X410" s="1" t="s">
        <v>58</v>
      </c>
    </row>
    <row r="411" spans="1:24" ht="15" x14ac:dyDescent="0.2">
      <c r="A411" s="1">
        <f t="shared" si="24"/>
        <v>1015422.32</v>
      </c>
      <c r="B411" s="1">
        <f t="shared" si="24"/>
        <v>1015428.11</v>
      </c>
      <c r="C411" s="11" t="s">
        <v>52</v>
      </c>
      <c r="D411" s="12">
        <f>INDEX(families!$A:$A,MATCH(E411,families!$B:$B,0))</f>
        <v>3</v>
      </c>
      <c r="E411" s="1" t="str">
        <f t="shared" si="25"/>
        <v>LE</v>
      </c>
      <c r="F411" s="1">
        <f t="shared" si="26"/>
        <v>23.7</v>
      </c>
      <c r="G411" s="1" t="str">
        <f t="shared" si="27"/>
        <v>23.7mm LE</v>
      </c>
      <c r="H411" s="1" t="str">
        <f>_xlfn.CONCAT(TEXT(R411,"0.0"),"mm ",INDEX('Pipe Lookup'!D:D,MATCH('~01 Pipe Segmentation'!S411,'Pipe Lookup'!C:C,0))," TYPE ",Q411)</f>
        <v>23.7mm Elbow TYPE 28</v>
      </c>
      <c r="M411" s="1" t="s">
        <v>53</v>
      </c>
      <c r="N411" s="1">
        <v>1015422.32</v>
      </c>
      <c r="O411" s="1">
        <v>1015428.11</v>
      </c>
      <c r="P411" s="1">
        <v>5.7900000000372529</v>
      </c>
      <c r="Q411" s="1">
        <v>28</v>
      </c>
      <c r="R411" s="1">
        <v>23.7</v>
      </c>
      <c r="S411" s="1" t="s">
        <v>56</v>
      </c>
      <c r="T411" s="1" t="s">
        <v>237</v>
      </c>
      <c r="V411" s="1" t="s">
        <v>242</v>
      </c>
      <c r="W411" s="1">
        <v>0</v>
      </c>
      <c r="X411" s="1" t="s">
        <v>58</v>
      </c>
    </row>
    <row r="412" spans="1:24" ht="15" x14ac:dyDescent="0.2">
      <c r="A412" s="1">
        <f t="shared" si="24"/>
        <v>1015428.11</v>
      </c>
      <c r="B412" s="1">
        <f t="shared" si="24"/>
        <v>1015438.32</v>
      </c>
      <c r="C412" s="11" t="s">
        <v>52</v>
      </c>
      <c r="D412" s="12">
        <f>INDEX(families!$A:$A,MATCH(E412,families!$B:$B,0))</f>
        <v>2</v>
      </c>
      <c r="E412" s="1" t="str">
        <f t="shared" si="25"/>
        <v>FBE</v>
      </c>
      <c r="F412" s="1">
        <f t="shared" si="26"/>
        <v>21.5</v>
      </c>
      <c r="G412" s="1" t="str">
        <f t="shared" si="27"/>
        <v>21.5mm FBE</v>
      </c>
      <c r="H412" s="1" t="str">
        <f>_xlfn.CONCAT(TEXT(R412,"0.0"),"mm ",INDEX('Pipe Lookup'!D:D,MATCH('~01 Pipe Segmentation'!S412,'Pipe Lookup'!C:C,0))," TYPE ",Q412)</f>
        <v>21.5mm Fusion-Bonded Epoxy TYPE 34</v>
      </c>
      <c r="M412" s="1" t="s">
        <v>53</v>
      </c>
      <c r="N412" s="1">
        <v>1015428.11</v>
      </c>
      <c r="O412" s="1">
        <v>1015438.32</v>
      </c>
      <c r="P412" s="1">
        <v>10.209999999962747</v>
      </c>
      <c r="Q412" s="1">
        <v>34</v>
      </c>
      <c r="R412" s="1">
        <v>21.5</v>
      </c>
      <c r="S412" s="1" t="s">
        <v>54</v>
      </c>
      <c r="T412" s="1" t="s">
        <v>237</v>
      </c>
      <c r="V412" s="1" t="s">
        <v>65</v>
      </c>
      <c r="W412" s="1">
        <v>0</v>
      </c>
      <c r="X412" s="1" t="s">
        <v>58</v>
      </c>
    </row>
    <row r="413" spans="1:24" ht="15" x14ac:dyDescent="0.2">
      <c r="A413" s="1">
        <f t="shared" si="24"/>
        <v>1015438.32</v>
      </c>
      <c r="B413" s="1">
        <f t="shared" si="24"/>
        <v>1015444.11</v>
      </c>
      <c r="C413" s="11" t="s">
        <v>52</v>
      </c>
      <c r="D413" s="12">
        <f>INDEX(families!$A:$A,MATCH(E413,families!$B:$B,0))</f>
        <v>3</v>
      </c>
      <c r="E413" s="1" t="str">
        <f t="shared" si="25"/>
        <v>LE</v>
      </c>
      <c r="F413" s="1">
        <f t="shared" si="26"/>
        <v>23.7</v>
      </c>
      <c r="G413" s="1" t="str">
        <f t="shared" si="27"/>
        <v>23.7mm LE</v>
      </c>
      <c r="H413" s="1" t="str">
        <f>_xlfn.CONCAT(TEXT(R413,"0.0"),"mm ",INDEX('Pipe Lookup'!D:D,MATCH('~01 Pipe Segmentation'!S413,'Pipe Lookup'!C:C,0))," TYPE ",Q413)</f>
        <v>23.7mm Elbow TYPE 28</v>
      </c>
      <c r="M413" s="1" t="s">
        <v>53</v>
      </c>
      <c r="N413" s="1">
        <v>1015438.32</v>
      </c>
      <c r="O413" s="1">
        <v>1015444.11</v>
      </c>
      <c r="P413" s="1">
        <v>5.7900000000372529</v>
      </c>
      <c r="Q413" s="1">
        <v>28</v>
      </c>
      <c r="R413" s="1">
        <v>23.7</v>
      </c>
      <c r="S413" s="1" t="s">
        <v>56</v>
      </c>
      <c r="T413" s="1" t="s">
        <v>237</v>
      </c>
      <c r="V413" s="1" t="s">
        <v>243</v>
      </c>
      <c r="W413" s="1">
        <v>0</v>
      </c>
      <c r="X413" s="1" t="s">
        <v>58</v>
      </c>
    </row>
    <row r="414" spans="1:24" ht="15" x14ac:dyDescent="0.2">
      <c r="A414" s="1">
        <f t="shared" si="24"/>
        <v>1015444.11</v>
      </c>
      <c r="B414" s="1">
        <f t="shared" si="24"/>
        <v>1015468.22</v>
      </c>
      <c r="C414" s="11" t="s">
        <v>52</v>
      </c>
      <c r="D414" s="12">
        <f>INDEX(families!$A:$A,MATCH(E414,families!$B:$B,0))</f>
        <v>2</v>
      </c>
      <c r="E414" s="1" t="str">
        <f t="shared" si="25"/>
        <v>FBE</v>
      </c>
      <c r="F414" s="1">
        <f t="shared" si="26"/>
        <v>21.5</v>
      </c>
      <c r="G414" s="1" t="str">
        <f t="shared" si="27"/>
        <v>21.5mm FBE</v>
      </c>
      <c r="H414" s="1" t="str">
        <f>_xlfn.CONCAT(TEXT(R414,"0.0"),"mm ",INDEX('Pipe Lookup'!D:D,MATCH('~01 Pipe Segmentation'!S414,'Pipe Lookup'!C:C,0))," TYPE ",Q414)</f>
        <v>21.5mm Fusion-Bonded Epoxy TYPE 34</v>
      </c>
      <c r="M414" s="1" t="s">
        <v>53</v>
      </c>
      <c r="N414" s="1">
        <v>1015444.11</v>
      </c>
      <c r="O414" s="1">
        <v>1015468.22</v>
      </c>
      <c r="P414" s="1">
        <v>24.10999999998603</v>
      </c>
      <c r="Q414" s="1">
        <v>34</v>
      </c>
      <c r="R414" s="1">
        <v>21.5</v>
      </c>
      <c r="S414" s="1" t="s">
        <v>54</v>
      </c>
      <c r="T414" s="1" t="s">
        <v>237</v>
      </c>
      <c r="V414" s="1" t="s">
        <v>65</v>
      </c>
      <c r="W414" s="1">
        <v>0</v>
      </c>
      <c r="X414" s="1" t="s">
        <v>58</v>
      </c>
    </row>
    <row r="415" spans="1:24" ht="15" x14ac:dyDescent="0.2">
      <c r="A415" s="1">
        <f t="shared" si="24"/>
        <v>1015468.22</v>
      </c>
      <c r="B415" s="1">
        <f t="shared" si="24"/>
        <v>1015527.15</v>
      </c>
      <c r="C415" s="11" t="s">
        <v>52</v>
      </c>
      <c r="D415" s="12">
        <f>INDEX(families!$A:$A,MATCH(E415,families!$B:$B,0))</f>
        <v>2</v>
      </c>
      <c r="E415" s="1" t="str">
        <f t="shared" si="25"/>
        <v>FBE</v>
      </c>
      <c r="F415" s="1">
        <f t="shared" si="26"/>
        <v>19</v>
      </c>
      <c r="G415" s="1" t="str">
        <f t="shared" si="27"/>
        <v>19.0mm FBE</v>
      </c>
      <c r="H415" s="1" t="str">
        <f>_xlfn.CONCAT(TEXT(R415,"0.0"),"mm ",INDEX('Pipe Lookup'!D:D,MATCH('~01 Pipe Segmentation'!S415,'Pipe Lookup'!C:C,0))," TYPE ",Q415)</f>
        <v>19.0mm Fusion-Bonded Epoxy TYPE 7</v>
      </c>
      <c r="M415" s="1" t="s">
        <v>53</v>
      </c>
      <c r="N415" s="1">
        <v>1015468.22</v>
      </c>
      <c r="O415" s="1">
        <v>1015527.15</v>
      </c>
      <c r="P415" s="1">
        <v>58.930000000051223</v>
      </c>
      <c r="Q415" s="1">
        <v>7</v>
      </c>
      <c r="R415" s="1">
        <v>19</v>
      </c>
      <c r="S415" s="1" t="s">
        <v>54</v>
      </c>
      <c r="T415" s="1" t="s">
        <v>237</v>
      </c>
      <c r="V415" s="1" t="s">
        <v>65</v>
      </c>
      <c r="W415" s="1">
        <v>0</v>
      </c>
      <c r="X415" s="1" t="s">
        <v>58</v>
      </c>
    </row>
    <row r="416" spans="1:24" ht="15" x14ac:dyDescent="0.2">
      <c r="A416" s="1">
        <f t="shared" si="24"/>
        <v>1015527.15</v>
      </c>
      <c r="B416" s="1">
        <f t="shared" si="24"/>
        <v>1015534.73</v>
      </c>
      <c r="C416" s="11" t="s">
        <v>52</v>
      </c>
      <c r="D416" s="12">
        <f>INDEX(families!$A:$A,MATCH(E416,families!$B:$B,0))</f>
        <v>3</v>
      </c>
      <c r="E416" s="1" t="str">
        <f t="shared" si="25"/>
        <v>LE</v>
      </c>
      <c r="F416" s="1">
        <f t="shared" si="26"/>
        <v>23.7</v>
      </c>
      <c r="G416" s="1" t="str">
        <f t="shared" si="27"/>
        <v>23.7mm LE</v>
      </c>
      <c r="H416" s="1" t="str">
        <f>_xlfn.CONCAT(TEXT(R416,"0.0"),"mm ",INDEX('Pipe Lookup'!D:D,MATCH('~01 Pipe Segmentation'!S416,'Pipe Lookup'!C:C,0))," TYPE ",Q416)</f>
        <v>23.7mm Elbow TYPE 28</v>
      </c>
      <c r="M416" s="1" t="s">
        <v>53</v>
      </c>
      <c r="N416" s="1">
        <v>1015527.15</v>
      </c>
      <c r="O416" s="1">
        <v>1015534.73</v>
      </c>
      <c r="P416" s="1">
        <v>7.5799999999580905</v>
      </c>
      <c r="Q416" s="1">
        <v>28</v>
      </c>
      <c r="R416" s="1">
        <v>23.7</v>
      </c>
      <c r="S416" s="1" t="s">
        <v>56</v>
      </c>
      <c r="T416" s="1" t="s">
        <v>237</v>
      </c>
      <c r="V416" s="1" t="s">
        <v>244</v>
      </c>
      <c r="W416" s="1">
        <v>0</v>
      </c>
      <c r="X416" s="1" t="s">
        <v>58</v>
      </c>
    </row>
    <row r="417" spans="1:24" ht="15" x14ac:dyDescent="0.2">
      <c r="A417" s="1">
        <f t="shared" si="24"/>
        <v>1015534.73</v>
      </c>
      <c r="B417" s="1">
        <f t="shared" si="24"/>
        <v>1015565.32</v>
      </c>
      <c r="C417" s="11" t="s">
        <v>52</v>
      </c>
      <c r="D417" s="12">
        <f>INDEX(families!$A:$A,MATCH(E417,families!$B:$B,0))</f>
        <v>2</v>
      </c>
      <c r="E417" s="1" t="str">
        <f t="shared" si="25"/>
        <v>FBE</v>
      </c>
      <c r="F417" s="1">
        <f t="shared" si="26"/>
        <v>19</v>
      </c>
      <c r="G417" s="1" t="str">
        <f t="shared" si="27"/>
        <v>19.0mm FBE</v>
      </c>
      <c r="H417" s="1" t="str">
        <f>_xlfn.CONCAT(TEXT(R417,"0.0"),"mm ",INDEX('Pipe Lookup'!D:D,MATCH('~01 Pipe Segmentation'!S417,'Pipe Lookup'!C:C,0))," TYPE ",Q417)</f>
        <v>19.0mm Fusion-Bonded Epoxy TYPE 7</v>
      </c>
      <c r="M417" s="1" t="s">
        <v>53</v>
      </c>
      <c r="N417" s="1">
        <v>1015534.73</v>
      </c>
      <c r="O417" s="1">
        <v>1015565.32</v>
      </c>
      <c r="P417" s="1">
        <v>30.589999999967404</v>
      </c>
      <c r="Q417" s="1">
        <v>7</v>
      </c>
      <c r="R417" s="1">
        <v>19</v>
      </c>
      <c r="S417" s="1" t="s">
        <v>54</v>
      </c>
      <c r="T417" s="1" t="s">
        <v>237</v>
      </c>
      <c r="V417" s="1" t="s">
        <v>65</v>
      </c>
      <c r="W417" s="1">
        <v>0</v>
      </c>
      <c r="X417" s="1" t="s">
        <v>58</v>
      </c>
    </row>
    <row r="418" spans="1:24" ht="15" x14ac:dyDescent="0.2">
      <c r="A418" s="1">
        <f t="shared" si="24"/>
        <v>1015565.32</v>
      </c>
      <c r="B418" s="1">
        <f t="shared" si="24"/>
        <v>1015571.11</v>
      </c>
      <c r="C418" s="11" t="s">
        <v>52</v>
      </c>
      <c r="D418" s="12">
        <f>INDEX(families!$A:$A,MATCH(E418,families!$B:$B,0))</f>
        <v>3</v>
      </c>
      <c r="E418" s="1" t="str">
        <f t="shared" si="25"/>
        <v>LE</v>
      </c>
      <c r="F418" s="1">
        <f t="shared" si="26"/>
        <v>23.7</v>
      </c>
      <c r="G418" s="1" t="str">
        <f t="shared" si="27"/>
        <v>23.7mm LE</v>
      </c>
      <c r="H418" s="1" t="str">
        <f>_xlfn.CONCAT(TEXT(R418,"0.0"),"mm ",INDEX('Pipe Lookup'!D:D,MATCH('~01 Pipe Segmentation'!S418,'Pipe Lookup'!C:C,0))," TYPE ",Q418)</f>
        <v>23.7mm Elbow TYPE 28</v>
      </c>
      <c r="M418" s="1" t="s">
        <v>53</v>
      </c>
      <c r="N418" s="1">
        <v>1015565.32</v>
      </c>
      <c r="O418" s="1">
        <v>1015571.11</v>
      </c>
      <c r="P418" s="1">
        <v>5.7900000000372529</v>
      </c>
      <c r="Q418" s="1">
        <v>28</v>
      </c>
      <c r="R418" s="1">
        <v>23.7</v>
      </c>
      <c r="S418" s="1" t="s">
        <v>56</v>
      </c>
      <c r="T418" s="1" t="s">
        <v>237</v>
      </c>
      <c r="V418" s="1" t="s">
        <v>245</v>
      </c>
      <c r="W418" s="1">
        <v>0</v>
      </c>
      <c r="X418" s="1" t="s">
        <v>58</v>
      </c>
    </row>
    <row r="419" spans="1:24" ht="15" x14ac:dyDescent="0.2">
      <c r="A419" s="1">
        <f t="shared" si="24"/>
        <v>1015571.11</v>
      </c>
      <c r="B419" s="1">
        <f t="shared" si="24"/>
        <v>1015575.22</v>
      </c>
      <c r="C419" s="11" t="s">
        <v>52</v>
      </c>
      <c r="D419" s="12">
        <f>INDEX(families!$A:$A,MATCH(E419,families!$B:$B,0))</f>
        <v>2</v>
      </c>
      <c r="E419" s="1" t="str">
        <f t="shared" si="25"/>
        <v>FBE</v>
      </c>
      <c r="F419" s="1">
        <f t="shared" si="26"/>
        <v>19</v>
      </c>
      <c r="G419" s="1" t="str">
        <f t="shared" si="27"/>
        <v>19.0mm FBE</v>
      </c>
      <c r="H419" s="1" t="str">
        <f>_xlfn.CONCAT(TEXT(R419,"0.0"),"mm ",INDEX('Pipe Lookup'!D:D,MATCH('~01 Pipe Segmentation'!S419,'Pipe Lookup'!C:C,0))," TYPE ",Q419)</f>
        <v>19.0mm Fusion-Bonded Epoxy TYPE 7</v>
      </c>
      <c r="M419" s="1" t="s">
        <v>53</v>
      </c>
      <c r="N419" s="1">
        <v>1015571.11</v>
      </c>
      <c r="O419" s="1">
        <v>1015575.22</v>
      </c>
      <c r="P419" s="1">
        <v>4.1099999999860302</v>
      </c>
      <c r="Q419" s="1">
        <v>7</v>
      </c>
      <c r="R419" s="1">
        <v>19</v>
      </c>
      <c r="S419" s="1" t="s">
        <v>54</v>
      </c>
      <c r="T419" s="1" t="s">
        <v>237</v>
      </c>
      <c r="V419" s="1" t="s">
        <v>65</v>
      </c>
      <c r="W419" s="1">
        <v>0</v>
      </c>
      <c r="X419" s="1" t="s">
        <v>58</v>
      </c>
    </row>
    <row r="420" spans="1:24" ht="15" x14ac:dyDescent="0.2">
      <c r="A420" s="1">
        <f t="shared" si="24"/>
        <v>1015575.22</v>
      </c>
      <c r="B420" s="1">
        <f t="shared" si="24"/>
        <v>1015580.22</v>
      </c>
      <c r="C420" s="11" t="s">
        <v>52</v>
      </c>
      <c r="D420" s="12">
        <f>INDEX(families!$A:$A,MATCH(E420,families!$B:$B,0))</f>
        <v>3</v>
      </c>
      <c r="E420" s="1" t="str">
        <f t="shared" si="25"/>
        <v>LE</v>
      </c>
      <c r="F420" s="1">
        <f t="shared" si="26"/>
        <v>23.7</v>
      </c>
      <c r="G420" s="1" t="str">
        <f t="shared" si="27"/>
        <v>23.7mm LE</v>
      </c>
      <c r="H420" s="1" t="str">
        <f>_xlfn.CONCAT(TEXT(R420,"0.0"),"mm ",INDEX('Pipe Lookup'!D:D,MATCH('~01 Pipe Segmentation'!S420,'Pipe Lookup'!C:C,0))," TYPE ",Q420)</f>
        <v>23.7mm Elbow TYPE 28</v>
      </c>
      <c r="M420" s="1" t="s">
        <v>53</v>
      </c>
      <c r="N420" s="1">
        <v>1015575.22</v>
      </c>
      <c r="O420" s="1">
        <v>1015580.22</v>
      </c>
      <c r="P420" s="1">
        <v>5</v>
      </c>
      <c r="Q420" s="1">
        <v>28</v>
      </c>
      <c r="R420" s="1">
        <v>23.7</v>
      </c>
      <c r="S420" s="1" t="s">
        <v>56</v>
      </c>
      <c r="T420" s="1" t="s">
        <v>237</v>
      </c>
      <c r="V420" s="1" t="s">
        <v>246</v>
      </c>
      <c r="W420" s="1">
        <v>0</v>
      </c>
      <c r="X420" s="1" t="s">
        <v>58</v>
      </c>
    </row>
    <row r="421" spans="1:24" ht="15" x14ac:dyDescent="0.2">
      <c r="A421" s="1">
        <f t="shared" si="24"/>
        <v>1015580.22</v>
      </c>
      <c r="B421" s="1">
        <f t="shared" si="24"/>
        <v>1015610.04</v>
      </c>
      <c r="C421" s="11" t="s">
        <v>52</v>
      </c>
      <c r="D421" s="12">
        <f>INDEX(families!$A:$A,MATCH(E421,families!$B:$B,0))</f>
        <v>2</v>
      </c>
      <c r="E421" s="1" t="str">
        <f t="shared" si="25"/>
        <v>FBE</v>
      </c>
      <c r="F421" s="1">
        <f t="shared" si="26"/>
        <v>19</v>
      </c>
      <c r="G421" s="1" t="str">
        <f t="shared" si="27"/>
        <v>19.0mm FBE</v>
      </c>
      <c r="H421" s="1" t="str">
        <f>_xlfn.CONCAT(TEXT(R421,"0.0"),"mm ",INDEX('Pipe Lookup'!D:D,MATCH('~01 Pipe Segmentation'!S421,'Pipe Lookup'!C:C,0))," TYPE ",Q421)</f>
        <v>19.0mm Fusion-Bonded Epoxy TYPE 7</v>
      </c>
      <c r="M421" s="1" t="s">
        <v>53</v>
      </c>
      <c r="N421" s="1">
        <v>1015580.22</v>
      </c>
      <c r="O421" s="1">
        <v>1015610.04</v>
      </c>
      <c r="P421" s="1">
        <v>29.820000000065193</v>
      </c>
      <c r="Q421" s="1">
        <v>7</v>
      </c>
      <c r="R421" s="1">
        <v>19</v>
      </c>
      <c r="S421" s="1" t="s">
        <v>54</v>
      </c>
      <c r="T421" s="1" t="s">
        <v>237</v>
      </c>
      <c r="V421" s="1" t="s">
        <v>65</v>
      </c>
      <c r="W421" s="1">
        <v>0</v>
      </c>
      <c r="X421" s="1" t="s">
        <v>58</v>
      </c>
    </row>
    <row r="422" spans="1:24" ht="15" x14ac:dyDescent="0.2">
      <c r="A422" s="1">
        <f t="shared" si="24"/>
        <v>1015610.04</v>
      </c>
      <c r="B422" s="1">
        <f t="shared" si="24"/>
        <v>1015617.22</v>
      </c>
      <c r="C422" s="11" t="s">
        <v>52</v>
      </c>
      <c r="D422" s="12">
        <f>INDEX(families!$A:$A,MATCH(E422,families!$B:$B,0))</f>
        <v>3</v>
      </c>
      <c r="E422" s="1" t="str">
        <f t="shared" si="25"/>
        <v>LE</v>
      </c>
      <c r="F422" s="1">
        <f t="shared" si="26"/>
        <v>23.7</v>
      </c>
      <c r="G422" s="1" t="str">
        <f t="shared" si="27"/>
        <v>23.7mm LE</v>
      </c>
      <c r="H422" s="1" t="str">
        <f>_xlfn.CONCAT(TEXT(R422,"0.0"),"mm ",INDEX('Pipe Lookup'!D:D,MATCH('~01 Pipe Segmentation'!S422,'Pipe Lookup'!C:C,0))," TYPE ",Q422)</f>
        <v>23.7mm Elbow TYPE 28</v>
      </c>
      <c r="M422" s="1" t="s">
        <v>53</v>
      </c>
      <c r="N422" s="1">
        <v>1015610.04</v>
      </c>
      <c r="O422" s="1">
        <v>1015617.22</v>
      </c>
      <c r="P422" s="1">
        <v>7.1799999999348074</v>
      </c>
      <c r="Q422" s="1">
        <v>28</v>
      </c>
      <c r="R422" s="1">
        <v>23.7</v>
      </c>
      <c r="S422" s="1" t="s">
        <v>56</v>
      </c>
      <c r="T422" s="1" t="s">
        <v>237</v>
      </c>
      <c r="V422" s="1" t="s">
        <v>247</v>
      </c>
      <c r="W422" s="1">
        <v>0</v>
      </c>
      <c r="X422" s="1" t="s">
        <v>58</v>
      </c>
    </row>
    <row r="423" spans="1:24" ht="15" x14ac:dyDescent="0.2">
      <c r="A423" s="1">
        <f t="shared" si="24"/>
        <v>1015617.22</v>
      </c>
      <c r="B423" s="1">
        <f t="shared" si="24"/>
        <v>1015633.22</v>
      </c>
      <c r="C423" s="11" t="s">
        <v>52</v>
      </c>
      <c r="D423" s="12">
        <f>INDEX(families!$A:$A,MATCH(E423,families!$B:$B,0))</f>
        <v>2</v>
      </c>
      <c r="E423" s="1" t="str">
        <f t="shared" si="25"/>
        <v>FBE</v>
      </c>
      <c r="F423" s="1">
        <f t="shared" si="26"/>
        <v>21.5</v>
      </c>
      <c r="G423" s="1" t="str">
        <f t="shared" si="27"/>
        <v>21.5mm FBE</v>
      </c>
      <c r="H423" s="1" t="str">
        <f>_xlfn.CONCAT(TEXT(R423,"0.0"),"mm ",INDEX('Pipe Lookup'!D:D,MATCH('~01 Pipe Segmentation'!S423,'Pipe Lookup'!C:C,0))," TYPE ",Q423)</f>
        <v>21.5mm Fusion-Bonded Epoxy TYPE 34</v>
      </c>
      <c r="M423" s="1" t="s">
        <v>53</v>
      </c>
      <c r="N423" s="1">
        <v>1015617.22</v>
      </c>
      <c r="O423" s="1">
        <v>1015633.22</v>
      </c>
      <c r="P423" s="1">
        <v>16</v>
      </c>
      <c r="Q423" s="1">
        <v>34</v>
      </c>
      <c r="R423" s="1">
        <v>21.5</v>
      </c>
      <c r="S423" s="1" t="s">
        <v>54</v>
      </c>
      <c r="T423" s="1" t="s">
        <v>237</v>
      </c>
      <c r="V423" s="1" t="s">
        <v>65</v>
      </c>
      <c r="W423" s="1">
        <v>0</v>
      </c>
      <c r="X423" s="1" t="s">
        <v>58</v>
      </c>
    </row>
    <row r="424" spans="1:24" ht="15" x14ac:dyDescent="0.2">
      <c r="A424" s="1">
        <f t="shared" si="24"/>
        <v>1015633.22</v>
      </c>
      <c r="B424" s="1">
        <f t="shared" si="24"/>
        <v>1015640.22</v>
      </c>
      <c r="C424" s="11" t="s">
        <v>52</v>
      </c>
      <c r="D424" s="12">
        <f>INDEX(families!$A:$A,MATCH(E424,families!$B:$B,0))</f>
        <v>3</v>
      </c>
      <c r="E424" s="1" t="str">
        <f t="shared" si="25"/>
        <v>LE</v>
      </c>
      <c r="F424" s="1">
        <f t="shared" si="26"/>
        <v>23.7</v>
      </c>
      <c r="G424" s="1" t="str">
        <f t="shared" si="27"/>
        <v>23.7mm LE</v>
      </c>
      <c r="H424" s="1" t="str">
        <f>_xlfn.CONCAT(TEXT(R424,"0.0"),"mm ",INDEX('Pipe Lookup'!D:D,MATCH('~01 Pipe Segmentation'!S424,'Pipe Lookup'!C:C,0))," TYPE ",Q424)</f>
        <v>23.7mm Elbow TYPE 28</v>
      </c>
      <c r="M424" s="1" t="s">
        <v>53</v>
      </c>
      <c r="N424" s="1">
        <v>1015633.22</v>
      </c>
      <c r="O424" s="1">
        <v>1015640.22</v>
      </c>
      <c r="P424" s="1">
        <v>7</v>
      </c>
      <c r="Q424" s="1">
        <v>28</v>
      </c>
      <c r="R424" s="1">
        <v>23.7</v>
      </c>
      <c r="S424" s="1" t="s">
        <v>56</v>
      </c>
      <c r="T424" s="1" t="s">
        <v>237</v>
      </c>
      <c r="V424" s="1" t="s">
        <v>248</v>
      </c>
      <c r="W424" s="1">
        <v>0</v>
      </c>
      <c r="X424" s="1" t="s">
        <v>58</v>
      </c>
    </row>
    <row r="425" spans="1:24" ht="15" x14ac:dyDescent="0.2">
      <c r="A425" s="1">
        <f t="shared" si="24"/>
        <v>1015640.22</v>
      </c>
      <c r="B425" s="1">
        <f t="shared" si="24"/>
        <v>1015700</v>
      </c>
      <c r="C425" s="11" t="s">
        <v>52</v>
      </c>
      <c r="D425" s="12">
        <f>INDEX(families!$A:$A,MATCH(E425,families!$B:$B,0))</f>
        <v>1</v>
      </c>
      <c r="E425" s="1" t="str">
        <f t="shared" si="25"/>
        <v>ARO</v>
      </c>
      <c r="F425" s="1">
        <f t="shared" si="26"/>
        <v>21.5</v>
      </c>
      <c r="G425" s="1" t="str">
        <f t="shared" si="27"/>
        <v>21.5mm ARO</v>
      </c>
      <c r="H425" s="1" t="str">
        <f>_xlfn.CONCAT(TEXT(R425,"0.0"),"mm ",INDEX('Pipe Lookup'!D:D,MATCH('~01 Pipe Segmentation'!S425,'Pipe Lookup'!C:C,0))," TYPE ",Q425)</f>
        <v>21.5mm Abrasion-Resistant Overcoat TYPE 15</v>
      </c>
      <c r="M425" s="1" t="s">
        <v>53</v>
      </c>
      <c r="N425" s="1">
        <v>1015640.22</v>
      </c>
      <c r="O425" s="1">
        <v>1015700</v>
      </c>
      <c r="P425" s="1">
        <v>59.78000000002794</v>
      </c>
      <c r="Q425" s="1">
        <v>15</v>
      </c>
      <c r="R425" s="1">
        <v>21.5</v>
      </c>
      <c r="S425" s="1" t="s">
        <v>78</v>
      </c>
      <c r="T425" s="1" t="s">
        <v>237</v>
      </c>
      <c r="V425" s="1" t="s">
        <v>249</v>
      </c>
      <c r="W425" s="1">
        <v>0</v>
      </c>
      <c r="X425" s="1" t="s">
        <v>58</v>
      </c>
    </row>
    <row r="426" spans="1:24" ht="15" x14ac:dyDescent="0.2">
      <c r="A426" s="1">
        <f t="shared" si="24"/>
        <v>1015700</v>
      </c>
      <c r="B426" s="1">
        <f t="shared" si="24"/>
        <v>1015708.22</v>
      </c>
      <c r="C426" s="11" t="s">
        <v>52</v>
      </c>
      <c r="D426" s="12">
        <f>INDEX(families!$A:$A,MATCH(E426,families!$B:$B,0))</f>
        <v>1</v>
      </c>
      <c r="E426" s="1" t="str">
        <f t="shared" si="25"/>
        <v>ARO</v>
      </c>
      <c r="F426" s="1">
        <f t="shared" si="26"/>
        <v>21.5</v>
      </c>
      <c r="G426" s="1" t="str">
        <f t="shared" si="27"/>
        <v>21.5mm ARO</v>
      </c>
      <c r="H426" s="1" t="str">
        <f>_xlfn.CONCAT(TEXT(R426,"0.0"),"mm ",INDEX('Pipe Lookup'!D:D,MATCH('~01 Pipe Segmentation'!S426,'Pipe Lookup'!C:C,0))," TYPE ",Q426)</f>
        <v>21.5mm Abrasion-Resistant Overcoat TYPE 15</v>
      </c>
      <c r="M426" s="1" t="s">
        <v>53</v>
      </c>
      <c r="N426" s="1">
        <v>1015700</v>
      </c>
      <c r="O426" s="1">
        <v>1015708.22</v>
      </c>
      <c r="P426" s="1">
        <v>8.2199999999720603</v>
      </c>
      <c r="Q426" s="1">
        <v>15</v>
      </c>
      <c r="R426" s="1">
        <v>21.5</v>
      </c>
      <c r="S426" s="1" t="s">
        <v>78</v>
      </c>
      <c r="T426" s="1" t="s">
        <v>237</v>
      </c>
      <c r="W426" s="1">
        <v>0</v>
      </c>
      <c r="X426" s="1" t="s">
        <v>84</v>
      </c>
    </row>
    <row r="427" spans="1:24" ht="15" x14ac:dyDescent="0.2">
      <c r="A427" s="1">
        <f t="shared" si="24"/>
        <v>1015708.22</v>
      </c>
      <c r="B427" s="1">
        <f t="shared" si="24"/>
        <v>1015718.34</v>
      </c>
      <c r="C427" s="11" t="s">
        <v>52</v>
      </c>
      <c r="D427" s="12">
        <f>INDEX(families!$A:$A,MATCH(E427,families!$B:$B,0))</f>
        <v>3</v>
      </c>
      <c r="E427" s="1" t="str">
        <f t="shared" si="25"/>
        <v>LE</v>
      </c>
      <c r="F427" s="1">
        <f t="shared" si="26"/>
        <v>23.7</v>
      </c>
      <c r="G427" s="1" t="str">
        <f t="shared" si="27"/>
        <v>23.7mm LE</v>
      </c>
      <c r="H427" s="1" t="str">
        <f>_xlfn.CONCAT(TEXT(R427,"0.0"),"mm ",INDEX('Pipe Lookup'!D:D,MATCH('~01 Pipe Segmentation'!S427,'Pipe Lookup'!C:C,0))," TYPE ",Q427)</f>
        <v>23.7mm Elbow TYPE 28</v>
      </c>
      <c r="M427" s="1" t="s">
        <v>53</v>
      </c>
      <c r="N427" s="1">
        <v>1015708.22</v>
      </c>
      <c r="O427" s="1">
        <v>1015718.34</v>
      </c>
      <c r="P427" s="1">
        <v>10.119999999995343</v>
      </c>
      <c r="Q427" s="1">
        <v>28</v>
      </c>
      <c r="R427" s="1">
        <v>23.7</v>
      </c>
      <c r="S427" s="1" t="s">
        <v>56</v>
      </c>
      <c r="T427" s="1" t="s">
        <v>237</v>
      </c>
      <c r="V427" s="1" t="s">
        <v>250</v>
      </c>
      <c r="W427" s="1">
        <v>0</v>
      </c>
      <c r="X427" s="1" t="s">
        <v>58</v>
      </c>
    </row>
    <row r="428" spans="1:24" ht="15" x14ac:dyDescent="0.2">
      <c r="A428" s="1">
        <f t="shared" si="24"/>
        <v>1015718.34</v>
      </c>
      <c r="B428" s="1">
        <f t="shared" si="24"/>
        <v>1015800</v>
      </c>
      <c r="C428" s="11" t="s">
        <v>52</v>
      </c>
      <c r="D428" s="12">
        <f>INDEX(families!$A:$A,MATCH(E428,families!$B:$B,0))</f>
        <v>2</v>
      </c>
      <c r="E428" s="1" t="str">
        <f t="shared" si="25"/>
        <v>FBE</v>
      </c>
      <c r="F428" s="1">
        <f t="shared" si="26"/>
        <v>19</v>
      </c>
      <c r="G428" s="1" t="str">
        <f t="shared" si="27"/>
        <v>19.0mm FBE</v>
      </c>
      <c r="H428" s="1" t="str">
        <f>_xlfn.CONCAT(TEXT(R428,"0.0"),"mm ",INDEX('Pipe Lookup'!D:D,MATCH('~01 Pipe Segmentation'!S428,'Pipe Lookup'!C:C,0))," TYPE ",Q428)</f>
        <v>19.0mm Fusion-Bonded Epoxy TYPE 7</v>
      </c>
      <c r="M428" s="1" t="s">
        <v>53</v>
      </c>
      <c r="N428" s="1">
        <v>1015718.34</v>
      </c>
      <c r="O428" s="1">
        <v>1015800</v>
      </c>
      <c r="P428" s="1">
        <v>81.660000000032596</v>
      </c>
      <c r="Q428" s="1">
        <v>7</v>
      </c>
      <c r="R428" s="1">
        <v>19</v>
      </c>
      <c r="S428" s="1" t="s">
        <v>54</v>
      </c>
      <c r="T428" s="1" t="s">
        <v>237</v>
      </c>
      <c r="W428" s="1">
        <v>0</v>
      </c>
      <c r="X428" s="1" t="s">
        <v>58</v>
      </c>
    </row>
    <row r="429" spans="1:24" ht="15" x14ac:dyDescent="0.2">
      <c r="A429" s="1">
        <f t="shared" si="24"/>
        <v>1015800</v>
      </c>
      <c r="B429" s="1">
        <f t="shared" si="24"/>
        <v>1015825.22</v>
      </c>
      <c r="C429" s="11" t="s">
        <v>52</v>
      </c>
      <c r="D429" s="12">
        <f>INDEX(families!$A:$A,MATCH(E429,families!$B:$B,0))</f>
        <v>2</v>
      </c>
      <c r="E429" s="1" t="str">
        <f t="shared" si="25"/>
        <v>FBE</v>
      </c>
      <c r="F429" s="1">
        <f t="shared" si="26"/>
        <v>19</v>
      </c>
      <c r="G429" s="1" t="str">
        <f t="shared" si="27"/>
        <v>19.0mm FBE</v>
      </c>
      <c r="H429" s="1" t="str">
        <f>_xlfn.CONCAT(TEXT(R429,"0.0"),"mm ",INDEX('Pipe Lookup'!D:D,MATCH('~01 Pipe Segmentation'!S429,'Pipe Lookup'!C:C,0))," TYPE ",Q429)</f>
        <v>19.0mm Fusion-Bonded Epoxy TYPE 7</v>
      </c>
      <c r="M429" s="1" t="s">
        <v>53</v>
      </c>
      <c r="N429" s="1">
        <v>1015800</v>
      </c>
      <c r="O429" s="1">
        <v>1015825.22</v>
      </c>
      <c r="P429" s="1">
        <v>25.21999999997206</v>
      </c>
      <c r="Q429" s="1">
        <v>7</v>
      </c>
      <c r="R429" s="1">
        <v>19</v>
      </c>
      <c r="S429" s="1" t="s">
        <v>54</v>
      </c>
      <c r="T429" s="1" t="s">
        <v>237</v>
      </c>
      <c r="V429" s="1" t="s">
        <v>207</v>
      </c>
      <c r="W429" s="1">
        <v>0</v>
      </c>
      <c r="X429" s="1" t="s">
        <v>84</v>
      </c>
    </row>
    <row r="430" spans="1:24" ht="15" x14ac:dyDescent="0.2">
      <c r="A430" s="1">
        <f t="shared" si="24"/>
        <v>1015825.22</v>
      </c>
      <c r="B430" s="1">
        <f t="shared" si="24"/>
        <v>1015849.22</v>
      </c>
      <c r="C430" s="11" t="s">
        <v>52</v>
      </c>
      <c r="D430" s="12">
        <f>INDEX(families!$A:$A,MATCH(E430,families!$B:$B,0))</f>
        <v>2</v>
      </c>
      <c r="E430" s="1" t="str">
        <f t="shared" si="25"/>
        <v>FBE</v>
      </c>
      <c r="F430" s="1">
        <f t="shared" si="26"/>
        <v>21.5</v>
      </c>
      <c r="G430" s="1" t="str">
        <f t="shared" si="27"/>
        <v>21.5mm FBE</v>
      </c>
      <c r="H430" s="1" t="str">
        <f>_xlfn.CONCAT(TEXT(R430,"0.0"),"mm ",INDEX('Pipe Lookup'!D:D,MATCH('~01 Pipe Segmentation'!S430,'Pipe Lookup'!C:C,0))," TYPE ",Q430)</f>
        <v>21.5mm Fusion-Bonded Epoxy TYPE 34</v>
      </c>
      <c r="M430" s="1" t="s">
        <v>53</v>
      </c>
      <c r="N430" s="1">
        <v>1015825.22</v>
      </c>
      <c r="O430" s="1">
        <v>1015849.22</v>
      </c>
      <c r="P430" s="1">
        <v>24</v>
      </c>
      <c r="Q430" s="1">
        <v>34</v>
      </c>
      <c r="R430" s="1">
        <v>21.5</v>
      </c>
      <c r="S430" s="1" t="s">
        <v>54</v>
      </c>
      <c r="T430" s="1" t="s">
        <v>237</v>
      </c>
      <c r="V430" s="1" t="s">
        <v>251</v>
      </c>
      <c r="W430" s="1">
        <v>0</v>
      </c>
      <c r="X430" s="1" t="s">
        <v>58</v>
      </c>
    </row>
    <row r="431" spans="1:24" ht="15" x14ac:dyDescent="0.2">
      <c r="A431" s="1">
        <f t="shared" si="24"/>
        <v>1015849.22</v>
      </c>
      <c r="B431" s="1">
        <f t="shared" si="24"/>
        <v>1015869.78</v>
      </c>
      <c r="C431" s="11" t="s">
        <v>52</v>
      </c>
      <c r="D431" s="12">
        <f>INDEX(families!$A:$A,MATCH(E431,families!$B:$B,0))</f>
        <v>2</v>
      </c>
      <c r="E431" s="1" t="str">
        <f t="shared" si="25"/>
        <v>FBE</v>
      </c>
      <c r="F431" s="1">
        <f t="shared" si="26"/>
        <v>19</v>
      </c>
      <c r="G431" s="1" t="str">
        <f t="shared" si="27"/>
        <v>19.0mm FBE</v>
      </c>
      <c r="H431" s="1" t="str">
        <f>_xlfn.CONCAT(TEXT(R431,"0.0"),"mm ",INDEX('Pipe Lookup'!D:D,MATCH('~01 Pipe Segmentation'!S431,'Pipe Lookup'!C:C,0))," TYPE ",Q431)</f>
        <v>19.0mm Fusion-Bonded Epoxy TYPE 7</v>
      </c>
      <c r="M431" s="1" t="s">
        <v>53</v>
      </c>
      <c r="N431" s="1">
        <v>1015849.22</v>
      </c>
      <c r="O431" s="1">
        <v>1015869.78</v>
      </c>
      <c r="P431" s="1">
        <v>20.560000000055879</v>
      </c>
      <c r="Q431" s="1">
        <v>7</v>
      </c>
      <c r="R431" s="1">
        <v>19</v>
      </c>
      <c r="S431" s="1" t="s">
        <v>54</v>
      </c>
      <c r="T431" s="1" t="s">
        <v>237</v>
      </c>
      <c r="V431" s="1" t="s">
        <v>65</v>
      </c>
      <c r="W431" s="1">
        <v>0</v>
      </c>
      <c r="X431" s="1" t="s">
        <v>58</v>
      </c>
    </row>
    <row r="432" spans="1:24" ht="15" x14ac:dyDescent="0.2">
      <c r="A432" s="1">
        <f t="shared" si="24"/>
        <v>1015869.78</v>
      </c>
      <c r="B432" s="1">
        <f t="shared" si="24"/>
        <v>1015875.79</v>
      </c>
      <c r="C432" s="11" t="s">
        <v>52</v>
      </c>
      <c r="D432" s="12">
        <f>INDEX(families!$A:$A,MATCH(E432,families!$B:$B,0))</f>
        <v>3</v>
      </c>
      <c r="E432" s="1" t="str">
        <f t="shared" si="25"/>
        <v>LE</v>
      </c>
      <c r="F432" s="1">
        <f t="shared" si="26"/>
        <v>23.7</v>
      </c>
      <c r="G432" s="1" t="str">
        <f t="shared" si="27"/>
        <v>23.7mm LE</v>
      </c>
      <c r="H432" s="1" t="str">
        <f>_xlfn.CONCAT(TEXT(R432,"0.0"),"mm ",INDEX('Pipe Lookup'!D:D,MATCH('~01 Pipe Segmentation'!S432,'Pipe Lookup'!C:C,0))," TYPE ",Q432)</f>
        <v>23.7mm Elbow TYPE 28</v>
      </c>
      <c r="M432" s="1" t="s">
        <v>53</v>
      </c>
      <c r="N432" s="1">
        <v>1015869.78</v>
      </c>
      <c r="O432" s="1">
        <v>1015875.79</v>
      </c>
      <c r="P432" s="1">
        <v>6.0100000000093132</v>
      </c>
      <c r="Q432" s="1">
        <v>28</v>
      </c>
      <c r="R432" s="1">
        <v>23.7</v>
      </c>
      <c r="S432" s="1" t="s">
        <v>56</v>
      </c>
      <c r="T432" s="1" t="s">
        <v>237</v>
      </c>
      <c r="V432" s="1" t="s">
        <v>252</v>
      </c>
      <c r="W432" s="1">
        <v>0</v>
      </c>
      <c r="X432" s="1" t="s">
        <v>58</v>
      </c>
    </row>
    <row r="433" spans="1:24" ht="15" x14ac:dyDescent="0.2">
      <c r="A433" s="1">
        <f t="shared" si="24"/>
        <v>1015875.79</v>
      </c>
      <c r="B433" s="1">
        <f t="shared" si="24"/>
        <v>1015888.87</v>
      </c>
      <c r="C433" s="11" t="s">
        <v>52</v>
      </c>
      <c r="D433" s="12">
        <f>INDEX(families!$A:$A,MATCH(E433,families!$B:$B,0))</f>
        <v>2</v>
      </c>
      <c r="E433" s="1" t="str">
        <f t="shared" si="25"/>
        <v>FBE</v>
      </c>
      <c r="F433" s="1">
        <f t="shared" si="26"/>
        <v>19</v>
      </c>
      <c r="G433" s="1" t="str">
        <f t="shared" si="27"/>
        <v>19.0mm FBE</v>
      </c>
      <c r="H433" s="1" t="str">
        <f>_xlfn.CONCAT(TEXT(R433,"0.0"),"mm ",INDEX('Pipe Lookup'!D:D,MATCH('~01 Pipe Segmentation'!S433,'Pipe Lookup'!C:C,0))," TYPE ",Q433)</f>
        <v>19.0mm Fusion-Bonded Epoxy TYPE 7</v>
      </c>
      <c r="M433" s="1" t="s">
        <v>53</v>
      </c>
      <c r="N433" s="1">
        <v>1015875.79</v>
      </c>
      <c r="O433" s="1">
        <v>1015888.87</v>
      </c>
      <c r="P433" s="1">
        <v>13.07999999995809</v>
      </c>
      <c r="Q433" s="1">
        <v>7</v>
      </c>
      <c r="R433" s="1">
        <v>19</v>
      </c>
      <c r="S433" s="1" t="s">
        <v>54</v>
      </c>
      <c r="T433" s="1" t="s">
        <v>237</v>
      </c>
      <c r="V433" s="1" t="s">
        <v>65</v>
      </c>
      <c r="W433" s="1">
        <v>0</v>
      </c>
      <c r="X433" s="1" t="s">
        <v>58</v>
      </c>
    </row>
    <row r="434" spans="1:24" ht="15" x14ac:dyDescent="0.2">
      <c r="A434" s="1">
        <f t="shared" si="24"/>
        <v>1015888.87</v>
      </c>
      <c r="B434" s="1">
        <f t="shared" si="24"/>
        <v>1015895.22</v>
      </c>
      <c r="C434" s="11" t="s">
        <v>52</v>
      </c>
      <c r="D434" s="12">
        <f>INDEX(families!$A:$A,MATCH(E434,families!$B:$B,0))</f>
        <v>3</v>
      </c>
      <c r="E434" s="1" t="str">
        <f t="shared" si="25"/>
        <v>LE</v>
      </c>
      <c r="F434" s="1">
        <f t="shared" si="26"/>
        <v>23.7</v>
      </c>
      <c r="G434" s="1" t="str">
        <f t="shared" si="27"/>
        <v>23.7mm LE</v>
      </c>
      <c r="H434" s="1" t="str">
        <f>_xlfn.CONCAT(TEXT(R434,"0.0"),"mm ",INDEX('Pipe Lookup'!D:D,MATCH('~01 Pipe Segmentation'!S434,'Pipe Lookup'!C:C,0))," TYPE ",Q434)</f>
        <v>23.7mm Elbow TYPE 28</v>
      </c>
      <c r="M434" s="1" t="s">
        <v>53</v>
      </c>
      <c r="N434" s="1">
        <v>1015888.87</v>
      </c>
      <c r="O434" s="1">
        <v>1015895.22</v>
      </c>
      <c r="P434" s="1">
        <v>6.3499999999767169</v>
      </c>
      <c r="Q434" s="1">
        <v>28</v>
      </c>
      <c r="R434" s="1">
        <v>23.7</v>
      </c>
      <c r="S434" s="1" t="s">
        <v>56</v>
      </c>
      <c r="T434" s="1" t="s">
        <v>237</v>
      </c>
      <c r="V434" s="1" t="s">
        <v>253</v>
      </c>
      <c r="W434" s="1">
        <v>0</v>
      </c>
      <c r="X434" s="1" t="s">
        <v>58</v>
      </c>
    </row>
    <row r="435" spans="1:24" ht="15" x14ac:dyDescent="0.2">
      <c r="A435" s="1">
        <f t="shared" si="24"/>
        <v>1015895.22</v>
      </c>
      <c r="B435" s="1">
        <f t="shared" si="24"/>
        <v>1016050.22</v>
      </c>
      <c r="C435" s="11" t="s">
        <v>52</v>
      </c>
      <c r="D435" s="12">
        <f>INDEX(families!$A:$A,MATCH(E435,families!$B:$B,0))</f>
        <v>2</v>
      </c>
      <c r="E435" s="1" t="str">
        <f t="shared" si="25"/>
        <v>FBE</v>
      </c>
      <c r="F435" s="1">
        <f t="shared" si="26"/>
        <v>19</v>
      </c>
      <c r="G435" s="1" t="str">
        <f t="shared" si="27"/>
        <v>19.0mm FBE</v>
      </c>
      <c r="H435" s="1" t="str">
        <f>_xlfn.CONCAT(TEXT(R435,"0.0"),"mm ",INDEX('Pipe Lookup'!D:D,MATCH('~01 Pipe Segmentation'!S435,'Pipe Lookup'!C:C,0))," TYPE ",Q435)</f>
        <v>19.0mm Fusion-Bonded Epoxy TYPE 7</v>
      </c>
      <c r="M435" s="1" t="s">
        <v>53</v>
      </c>
      <c r="N435" s="1">
        <v>1015895.22</v>
      </c>
      <c r="O435" s="1">
        <v>1016050.22</v>
      </c>
      <c r="P435" s="1">
        <v>155</v>
      </c>
      <c r="Q435" s="1">
        <v>7</v>
      </c>
      <c r="R435" s="1">
        <v>19</v>
      </c>
      <c r="S435" s="1" t="s">
        <v>54</v>
      </c>
      <c r="T435" s="1" t="s">
        <v>237</v>
      </c>
      <c r="V435" s="1" t="s">
        <v>65</v>
      </c>
      <c r="W435" s="1">
        <v>0</v>
      </c>
      <c r="X435" s="1" t="s">
        <v>58</v>
      </c>
    </row>
    <row r="436" spans="1:24" ht="15" x14ac:dyDescent="0.2">
      <c r="A436" s="1">
        <f t="shared" si="24"/>
        <v>1016050.22</v>
      </c>
      <c r="B436" s="1">
        <f t="shared" si="24"/>
        <v>1016074.22</v>
      </c>
      <c r="C436" s="11" t="s">
        <v>52</v>
      </c>
      <c r="D436" s="12">
        <f>INDEX(families!$A:$A,MATCH(E436,families!$B:$B,0))</f>
        <v>2</v>
      </c>
      <c r="E436" s="1" t="str">
        <f t="shared" si="25"/>
        <v>FBE</v>
      </c>
      <c r="F436" s="1">
        <f t="shared" si="26"/>
        <v>21.5</v>
      </c>
      <c r="G436" s="1" t="str">
        <f t="shared" si="27"/>
        <v>21.5mm FBE</v>
      </c>
      <c r="H436" s="1" t="str">
        <f>_xlfn.CONCAT(TEXT(R436,"0.0"),"mm ",INDEX('Pipe Lookup'!D:D,MATCH('~01 Pipe Segmentation'!S436,'Pipe Lookup'!C:C,0))," TYPE ",Q436)</f>
        <v>21.5mm Fusion-Bonded Epoxy TYPE 34</v>
      </c>
      <c r="M436" s="1" t="s">
        <v>53</v>
      </c>
      <c r="N436" s="1">
        <v>1016050.22</v>
      </c>
      <c r="O436" s="1">
        <v>1016074.22</v>
      </c>
      <c r="P436" s="1">
        <v>24</v>
      </c>
      <c r="Q436" s="1">
        <v>34</v>
      </c>
      <c r="R436" s="1">
        <v>21.5</v>
      </c>
      <c r="S436" s="1" t="s">
        <v>54</v>
      </c>
      <c r="T436" s="1" t="s">
        <v>237</v>
      </c>
      <c r="V436" s="1" t="s">
        <v>65</v>
      </c>
      <c r="W436" s="1">
        <v>0</v>
      </c>
      <c r="X436" s="1" t="s">
        <v>58</v>
      </c>
    </row>
    <row r="437" spans="1:24" ht="15" x14ac:dyDescent="0.2">
      <c r="A437" s="1">
        <f t="shared" si="24"/>
        <v>1016074.22</v>
      </c>
      <c r="B437" s="1">
        <f t="shared" si="24"/>
        <v>1016119.25</v>
      </c>
      <c r="C437" s="11" t="s">
        <v>52</v>
      </c>
      <c r="D437" s="12">
        <f>INDEX(families!$A:$A,MATCH(E437,families!$B:$B,0))</f>
        <v>2</v>
      </c>
      <c r="E437" s="1" t="str">
        <f t="shared" si="25"/>
        <v>FBE</v>
      </c>
      <c r="F437" s="1">
        <f t="shared" si="26"/>
        <v>19</v>
      </c>
      <c r="G437" s="1" t="str">
        <f t="shared" si="27"/>
        <v>19.0mm FBE</v>
      </c>
      <c r="H437" s="1" t="str">
        <f>_xlfn.CONCAT(TEXT(R437,"0.0"),"mm ",INDEX('Pipe Lookup'!D:D,MATCH('~01 Pipe Segmentation'!S437,'Pipe Lookup'!C:C,0))," TYPE ",Q437)</f>
        <v>19.0mm Fusion-Bonded Epoxy TYPE 7</v>
      </c>
      <c r="M437" s="1" t="s">
        <v>53</v>
      </c>
      <c r="N437" s="1">
        <v>1016074.22</v>
      </c>
      <c r="O437" s="1">
        <v>1016119.25</v>
      </c>
      <c r="P437" s="1">
        <v>45.03000000002794</v>
      </c>
      <c r="Q437" s="1">
        <v>7</v>
      </c>
      <c r="R437" s="1">
        <v>19</v>
      </c>
      <c r="S437" s="1" t="s">
        <v>54</v>
      </c>
      <c r="T437" s="1" t="s">
        <v>237</v>
      </c>
      <c r="V437" s="1" t="s">
        <v>65</v>
      </c>
      <c r="W437" s="1">
        <v>0</v>
      </c>
      <c r="X437" s="1" t="s">
        <v>58</v>
      </c>
    </row>
    <row r="438" spans="1:24" ht="15" x14ac:dyDescent="0.2">
      <c r="A438" s="1">
        <f t="shared" si="24"/>
        <v>1016119.25</v>
      </c>
      <c r="B438" s="1">
        <f t="shared" si="24"/>
        <v>1016126.22</v>
      </c>
      <c r="C438" s="11" t="s">
        <v>52</v>
      </c>
      <c r="D438" s="12">
        <f>INDEX(families!$A:$A,MATCH(E438,families!$B:$B,0))</f>
        <v>3</v>
      </c>
      <c r="E438" s="1" t="str">
        <f t="shared" si="25"/>
        <v>LE</v>
      </c>
      <c r="F438" s="1">
        <f t="shared" si="26"/>
        <v>23.7</v>
      </c>
      <c r="G438" s="1" t="str">
        <f t="shared" si="27"/>
        <v>23.7mm LE</v>
      </c>
      <c r="H438" s="1" t="str">
        <f>_xlfn.CONCAT(TEXT(R438,"0.0"),"mm ",INDEX('Pipe Lookup'!D:D,MATCH('~01 Pipe Segmentation'!S438,'Pipe Lookup'!C:C,0))," TYPE ",Q438)</f>
        <v>23.7mm Elbow TYPE 28</v>
      </c>
      <c r="M438" s="1" t="s">
        <v>53</v>
      </c>
      <c r="N438" s="1">
        <v>1016119.25</v>
      </c>
      <c r="O438" s="1">
        <v>1016126.22</v>
      </c>
      <c r="P438" s="1">
        <v>6.9699999999720603</v>
      </c>
      <c r="Q438" s="1">
        <v>28</v>
      </c>
      <c r="R438" s="1">
        <v>23.7</v>
      </c>
      <c r="S438" s="1" t="s">
        <v>56</v>
      </c>
      <c r="T438" s="1" t="s">
        <v>237</v>
      </c>
      <c r="V438" s="1" t="s">
        <v>254</v>
      </c>
      <c r="W438" s="1">
        <v>0</v>
      </c>
      <c r="X438" s="1" t="s">
        <v>58</v>
      </c>
    </row>
    <row r="439" spans="1:24" ht="15" x14ac:dyDescent="0.2">
      <c r="A439" s="1">
        <f t="shared" si="24"/>
        <v>1016126.22</v>
      </c>
      <c r="B439" s="1">
        <f t="shared" si="24"/>
        <v>1016150.48</v>
      </c>
      <c r="C439" s="11" t="s">
        <v>52</v>
      </c>
      <c r="D439" s="12">
        <f>INDEX(families!$A:$A,MATCH(E439,families!$B:$B,0))</f>
        <v>2</v>
      </c>
      <c r="E439" s="1" t="str">
        <f t="shared" si="25"/>
        <v>FBE</v>
      </c>
      <c r="F439" s="1">
        <f t="shared" si="26"/>
        <v>21.5</v>
      </c>
      <c r="G439" s="1" t="str">
        <f t="shared" si="27"/>
        <v>21.5mm FBE</v>
      </c>
      <c r="H439" s="1" t="str">
        <f>_xlfn.CONCAT(TEXT(R439,"0.0"),"mm ",INDEX('Pipe Lookup'!D:D,MATCH('~01 Pipe Segmentation'!S439,'Pipe Lookup'!C:C,0))," TYPE ",Q439)</f>
        <v>21.5mm Fusion-Bonded Epoxy TYPE 34</v>
      </c>
      <c r="M439" s="1" t="s">
        <v>53</v>
      </c>
      <c r="N439" s="1">
        <v>1016126.22</v>
      </c>
      <c r="O439" s="1">
        <v>1016150.48</v>
      </c>
      <c r="P439" s="1">
        <v>24.260000000009313</v>
      </c>
      <c r="Q439" s="1">
        <v>34</v>
      </c>
      <c r="R439" s="1">
        <v>21.5</v>
      </c>
      <c r="S439" s="1" t="s">
        <v>54</v>
      </c>
      <c r="T439" s="1" t="s">
        <v>237</v>
      </c>
      <c r="V439" s="1" t="s">
        <v>65</v>
      </c>
      <c r="W439" s="1">
        <v>0</v>
      </c>
      <c r="X439" s="1" t="s">
        <v>58</v>
      </c>
    </row>
    <row r="440" spans="1:24" ht="15" x14ac:dyDescent="0.2">
      <c r="A440" s="1">
        <f t="shared" si="24"/>
        <v>1016150.48</v>
      </c>
      <c r="B440" s="1">
        <f t="shared" si="24"/>
        <v>1016155.49</v>
      </c>
      <c r="C440" s="11" t="s">
        <v>52</v>
      </c>
      <c r="D440" s="12">
        <f>INDEX(families!$A:$A,MATCH(E440,families!$B:$B,0))</f>
        <v>3</v>
      </c>
      <c r="E440" s="1" t="str">
        <f t="shared" si="25"/>
        <v>LE</v>
      </c>
      <c r="F440" s="1">
        <f t="shared" si="26"/>
        <v>23.7</v>
      </c>
      <c r="G440" s="1" t="str">
        <f t="shared" si="27"/>
        <v>23.7mm LE</v>
      </c>
      <c r="H440" s="1" t="str">
        <f>_xlfn.CONCAT(TEXT(R440,"0.0"),"mm ",INDEX('Pipe Lookup'!D:D,MATCH('~01 Pipe Segmentation'!S440,'Pipe Lookup'!C:C,0))," TYPE ",Q440)</f>
        <v>23.7mm Elbow TYPE 28</v>
      </c>
      <c r="M440" s="1" t="s">
        <v>53</v>
      </c>
      <c r="N440" s="1">
        <v>1016150.48</v>
      </c>
      <c r="O440" s="1">
        <v>1016155.49</v>
      </c>
      <c r="P440" s="1">
        <v>5.0100000000093132</v>
      </c>
      <c r="Q440" s="1">
        <v>28</v>
      </c>
      <c r="R440" s="1">
        <v>23.7</v>
      </c>
      <c r="S440" s="1" t="s">
        <v>56</v>
      </c>
      <c r="T440" s="1" t="s">
        <v>237</v>
      </c>
      <c r="V440" s="1" t="s">
        <v>255</v>
      </c>
      <c r="W440" s="1">
        <v>0</v>
      </c>
      <c r="X440" s="1" t="s">
        <v>58</v>
      </c>
    </row>
    <row r="441" spans="1:24" ht="15" x14ac:dyDescent="0.2">
      <c r="A441" s="1">
        <f t="shared" si="24"/>
        <v>1016155.49</v>
      </c>
      <c r="B441" s="1">
        <f t="shared" si="24"/>
        <v>1016181.09</v>
      </c>
      <c r="C441" s="11" t="s">
        <v>52</v>
      </c>
      <c r="D441" s="12">
        <f>INDEX(families!$A:$A,MATCH(E441,families!$B:$B,0))</f>
        <v>2</v>
      </c>
      <c r="E441" s="1" t="str">
        <f t="shared" si="25"/>
        <v>FBE</v>
      </c>
      <c r="F441" s="1">
        <f t="shared" si="26"/>
        <v>21.5</v>
      </c>
      <c r="G441" s="1" t="str">
        <f t="shared" si="27"/>
        <v>21.5mm FBE</v>
      </c>
      <c r="H441" s="1" t="str">
        <f>_xlfn.CONCAT(TEXT(R441,"0.0"),"mm ",INDEX('Pipe Lookup'!D:D,MATCH('~01 Pipe Segmentation'!S441,'Pipe Lookup'!C:C,0))," TYPE ",Q441)</f>
        <v>21.5mm Fusion-Bonded Epoxy TYPE 34</v>
      </c>
      <c r="M441" s="1" t="s">
        <v>53</v>
      </c>
      <c r="N441" s="1">
        <v>1016155.49</v>
      </c>
      <c r="O441" s="1">
        <v>1016181.09</v>
      </c>
      <c r="P441" s="1">
        <v>25.599999999976717</v>
      </c>
      <c r="Q441" s="1">
        <v>34</v>
      </c>
      <c r="R441" s="1">
        <v>21.5</v>
      </c>
      <c r="S441" s="1" t="s">
        <v>54</v>
      </c>
      <c r="T441" s="1" t="s">
        <v>237</v>
      </c>
      <c r="V441" s="1" t="s">
        <v>65</v>
      </c>
      <c r="W441" s="1">
        <v>0</v>
      </c>
      <c r="X441" s="1" t="s">
        <v>58</v>
      </c>
    </row>
    <row r="442" spans="1:24" ht="15" x14ac:dyDescent="0.2">
      <c r="A442" s="1">
        <f t="shared" si="24"/>
        <v>1016181.09</v>
      </c>
      <c r="B442" s="1">
        <f t="shared" si="24"/>
        <v>1016185.99</v>
      </c>
      <c r="C442" s="11" t="s">
        <v>52</v>
      </c>
      <c r="D442" s="12">
        <f>INDEX(families!$A:$A,MATCH(E442,families!$B:$B,0))</f>
        <v>3</v>
      </c>
      <c r="E442" s="1" t="str">
        <f t="shared" si="25"/>
        <v>LE</v>
      </c>
      <c r="F442" s="1">
        <f t="shared" si="26"/>
        <v>23.7</v>
      </c>
      <c r="G442" s="1" t="str">
        <f t="shared" si="27"/>
        <v>23.7mm LE</v>
      </c>
      <c r="H442" s="1" t="str">
        <f>_xlfn.CONCAT(TEXT(R442,"0.0"),"mm ",INDEX('Pipe Lookup'!D:D,MATCH('~01 Pipe Segmentation'!S442,'Pipe Lookup'!C:C,0))," TYPE ",Q442)</f>
        <v>23.7mm Elbow TYPE 28</v>
      </c>
      <c r="M442" s="1" t="s">
        <v>53</v>
      </c>
      <c r="N442" s="1">
        <v>1016181.09</v>
      </c>
      <c r="O442" s="1">
        <v>1016185.99</v>
      </c>
      <c r="P442" s="1">
        <v>4.9000000000232831</v>
      </c>
      <c r="Q442" s="1">
        <v>28</v>
      </c>
      <c r="R442" s="1">
        <v>23.7</v>
      </c>
      <c r="S442" s="1" t="s">
        <v>56</v>
      </c>
      <c r="T442" s="1" t="s">
        <v>237</v>
      </c>
      <c r="V442" s="1" t="s">
        <v>256</v>
      </c>
      <c r="W442" s="1">
        <v>0</v>
      </c>
      <c r="X442" s="1" t="s">
        <v>58</v>
      </c>
    </row>
    <row r="443" spans="1:24" ht="15" x14ac:dyDescent="0.2">
      <c r="A443" s="1">
        <f t="shared" si="24"/>
        <v>1016185.99</v>
      </c>
      <c r="B443" s="1">
        <f t="shared" si="24"/>
        <v>1016200</v>
      </c>
      <c r="C443" s="11" t="s">
        <v>52</v>
      </c>
      <c r="D443" s="12">
        <f>INDEX(families!$A:$A,MATCH(E443,families!$B:$B,0))</f>
        <v>2</v>
      </c>
      <c r="E443" s="1" t="str">
        <f t="shared" si="25"/>
        <v>FBE</v>
      </c>
      <c r="F443" s="1">
        <f t="shared" si="26"/>
        <v>19</v>
      </c>
      <c r="G443" s="1" t="str">
        <f t="shared" si="27"/>
        <v>19.0mm FBE</v>
      </c>
      <c r="H443" s="1" t="str">
        <f>_xlfn.CONCAT(TEXT(R443,"0.0"),"mm ",INDEX('Pipe Lookup'!D:D,MATCH('~01 Pipe Segmentation'!S443,'Pipe Lookup'!C:C,0))," TYPE ",Q443)</f>
        <v>19.0mm Fusion-Bonded Epoxy TYPE 7</v>
      </c>
      <c r="M443" s="1" t="s">
        <v>53</v>
      </c>
      <c r="N443" s="1">
        <v>1016185.99</v>
      </c>
      <c r="O443" s="1">
        <v>1016200</v>
      </c>
      <c r="P443" s="1">
        <v>14.010000000009313</v>
      </c>
      <c r="Q443" s="1">
        <v>7</v>
      </c>
      <c r="R443" s="1">
        <v>19</v>
      </c>
      <c r="S443" s="1" t="s">
        <v>54</v>
      </c>
      <c r="T443" s="1" t="s">
        <v>237</v>
      </c>
      <c r="V443" s="1" t="s">
        <v>249</v>
      </c>
      <c r="W443" s="1">
        <v>0</v>
      </c>
      <c r="X443" s="1" t="s">
        <v>58</v>
      </c>
    </row>
    <row r="444" spans="1:24" ht="15" x14ac:dyDescent="0.2">
      <c r="A444" s="1">
        <f t="shared" si="24"/>
        <v>1016200</v>
      </c>
      <c r="B444" s="1">
        <f t="shared" si="24"/>
        <v>1016372</v>
      </c>
      <c r="C444" s="11" t="s">
        <v>52</v>
      </c>
      <c r="D444" s="12">
        <f>INDEX(families!$A:$A,MATCH(E444,families!$B:$B,0))</f>
        <v>2</v>
      </c>
      <c r="E444" s="1" t="str">
        <f t="shared" si="25"/>
        <v>FBE</v>
      </c>
      <c r="F444" s="1">
        <f t="shared" si="26"/>
        <v>19</v>
      </c>
      <c r="G444" s="1" t="str">
        <f t="shared" si="27"/>
        <v>19.0mm FBE</v>
      </c>
      <c r="H444" s="1" t="str">
        <f>_xlfn.CONCAT(TEXT(R444,"0.0"),"mm ",INDEX('Pipe Lookup'!D:D,MATCH('~01 Pipe Segmentation'!S444,'Pipe Lookup'!C:C,0))," TYPE ",Q444)</f>
        <v>19.0mm Fusion-Bonded Epoxy TYPE 7</v>
      </c>
      <c r="M444" s="1" t="s">
        <v>53</v>
      </c>
      <c r="N444" s="1">
        <v>1016200</v>
      </c>
      <c r="O444" s="1">
        <v>1016372</v>
      </c>
      <c r="P444" s="1">
        <v>172</v>
      </c>
      <c r="Q444" s="1">
        <v>7</v>
      </c>
      <c r="R444" s="1">
        <v>19</v>
      </c>
      <c r="S444" s="1" t="s">
        <v>54</v>
      </c>
      <c r="T444" s="1" t="s">
        <v>237</v>
      </c>
      <c r="W444" s="1">
        <v>0</v>
      </c>
      <c r="X444" s="1" t="s">
        <v>84</v>
      </c>
    </row>
    <row r="445" spans="1:24" ht="15" x14ac:dyDescent="0.2">
      <c r="A445" s="1">
        <f t="shared" si="24"/>
        <v>1016372</v>
      </c>
      <c r="B445" s="1">
        <f t="shared" si="24"/>
        <v>1016398</v>
      </c>
      <c r="C445" s="11" t="s">
        <v>52</v>
      </c>
      <c r="D445" s="12">
        <f>INDEX(families!$A:$A,MATCH(E445,families!$B:$B,0))</f>
        <v>2</v>
      </c>
      <c r="E445" s="1" t="str">
        <f t="shared" si="25"/>
        <v>FBE</v>
      </c>
      <c r="F445" s="1">
        <f t="shared" si="26"/>
        <v>21.5</v>
      </c>
      <c r="G445" s="1" t="str">
        <f t="shared" si="27"/>
        <v>21.5mm FBE</v>
      </c>
      <c r="H445" s="1" t="str">
        <f>_xlfn.CONCAT(TEXT(R445,"0.0"),"mm ",INDEX('Pipe Lookup'!D:D,MATCH('~01 Pipe Segmentation'!S445,'Pipe Lookup'!C:C,0))," TYPE ",Q445)</f>
        <v>21.5mm Fusion-Bonded Epoxy TYPE 34</v>
      </c>
      <c r="M445" s="1" t="s">
        <v>53</v>
      </c>
      <c r="N445" s="1">
        <v>1016372</v>
      </c>
      <c r="O445" s="1">
        <v>1016398</v>
      </c>
      <c r="P445" s="1">
        <v>26</v>
      </c>
      <c r="Q445" s="1">
        <v>34</v>
      </c>
      <c r="R445" s="1">
        <v>21.5</v>
      </c>
      <c r="S445" s="1" t="s">
        <v>54</v>
      </c>
      <c r="T445" s="1" t="s">
        <v>237</v>
      </c>
      <c r="V445" s="1" t="s">
        <v>257</v>
      </c>
      <c r="W445" s="1">
        <v>0</v>
      </c>
      <c r="X445" s="1" t="s">
        <v>58</v>
      </c>
    </row>
    <row r="446" spans="1:24" ht="15" x14ac:dyDescent="0.2">
      <c r="A446" s="1">
        <f t="shared" si="24"/>
        <v>1016398</v>
      </c>
      <c r="B446" s="1">
        <f t="shared" si="24"/>
        <v>1016450</v>
      </c>
      <c r="C446" s="11" t="s">
        <v>52</v>
      </c>
      <c r="D446" s="12">
        <f>INDEX(families!$A:$A,MATCH(E446,families!$B:$B,0))</f>
        <v>2</v>
      </c>
      <c r="E446" s="1" t="str">
        <f t="shared" si="25"/>
        <v>FBE</v>
      </c>
      <c r="F446" s="1">
        <f t="shared" si="26"/>
        <v>19</v>
      </c>
      <c r="G446" s="1" t="str">
        <f t="shared" si="27"/>
        <v>19.0mm FBE</v>
      </c>
      <c r="H446" s="1" t="str">
        <f>_xlfn.CONCAT(TEXT(R446,"0.0"),"mm ",INDEX('Pipe Lookup'!D:D,MATCH('~01 Pipe Segmentation'!S446,'Pipe Lookup'!C:C,0))," TYPE ",Q446)</f>
        <v>19.0mm Fusion-Bonded Epoxy TYPE 7</v>
      </c>
      <c r="M446" s="1" t="s">
        <v>53</v>
      </c>
      <c r="N446" s="1">
        <v>1016398</v>
      </c>
      <c r="O446" s="1">
        <v>1016450</v>
      </c>
      <c r="P446" s="1">
        <v>52</v>
      </c>
      <c r="Q446" s="1">
        <v>7</v>
      </c>
      <c r="R446" s="1">
        <v>19</v>
      </c>
      <c r="S446" s="1" t="s">
        <v>54</v>
      </c>
      <c r="T446" s="1" t="s">
        <v>237</v>
      </c>
      <c r="W446" s="1">
        <v>0</v>
      </c>
      <c r="X446" s="1" t="s">
        <v>58</v>
      </c>
    </row>
    <row r="447" spans="1:24" ht="15" x14ac:dyDescent="0.2">
      <c r="A447" s="1">
        <f t="shared" si="24"/>
        <v>1016450</v>
      </c>
      <c r="B447" s="1">
        <f t="shared" si="24"/>
        <v>1016451.3</v>
      </c>
      <c r="C447" s="11" t="s">
        <v>52</v>
      </c>
      <c r="D447" s="12">
        <f>INDEX(families!$A:$A,MATCH(E447,families!$B:$B,0))</f>
        <v>2</v>
      </c>
      <c r="E447" s="1" t="str">
        <f t="shared" si="25"/>
        <v>FBE</v>
      </c>
      <c r="F447" s="1">
        <f t="shared" si="26"/>
        <v>19</v>
      </c>
      <c r="G447" s="1" t="str">
        <f t="shared" si="27"/>
        <v>19.0mm FBE</v>
      </c>
      <c r="H447" s="1" t="str">
        <f>_xlfn.CONCAT(TEXT(R447,"0.0"),"mm ",INDEX('Pipe Lookup'!D:D,MATCH('~01 Pipe Segmentation'!S447,'Pipe Lookup'!C:C,0))," TYPE ",Q447)</f>
        <v>19.0mm Fusion-Bonded Epoxy TYPE 7</v>
      </c>
      <c r="M447" s="1" t="s">
        <v>53</v>
      </c>
      <c r="N447" s="1">
        <v>1016450</v>
      </c>
      <c r="O447" s="1">
        <v>1016451.3</v>
      </c>
      <c r="P447" s="1">
        <v>1.3000000000465661</v>
      </c>
      <c r="Q447" s="1">
        <v>7</v>
      </c>
      <c r="R447" s="1">
        <v>19</v>
      </c>
      <c r="S447" s="1" t="s">
        <v>54</v>
      </c>
      <c r="T447" s="1" t="s">
        <v>237</v>
      </c>
      <c r="V447" s="1" t="s">
        <v>207</v>
      </c>
      <c r="W447" s="1">
        <v>0</v>
      </c>
      <c r="X447" s="1" t="s">
        <v>84</v>
      </c>
    </row>
    <row r="448" spans="1:24" ht="15" x14ac:dyDescent="0.2">
      <c r="A448" s="1">
        <f t="shared" si="24"/>
        <v>1016451.3</v>
      </c>
      <c r="B448" s="1">
        <f t="shared" si="24"/>
        <v>1016456.31</v>
      </c>
      <c r="C448" s="11" t="s">
        <v>52</v>
      </c>
      <c r="D448" s="12">
        <f>INDEX(families!$A:$A,MATCH(E448,families!$B:$B,0))</f>
        <v>3</v>
      </c>
      <c r="E448" s="1" t="str">
        <f t="shared" si="25"/>
        <v>LE</v>
      </c>
      <c r="F448" s="1">
        <f t="shared" si="26"/>
        <v>23.7</v>
      </c>
      <c r="G448" s="1" t="str">
        <f t="shared" si="27"/>
        <v>23.7mm LE</v>
      </c>
      <c r="H448" s="1" t="str">
        <f>_xlfn.CONCAT(TEXT(R448,"0.0"),"mm ",INDEX('Pipe Lookup'!D:D,MATCH('~01 Pipe Segmentation'!S448,'Pipe Lookup'!C:C,0))," TYPE ",Q448)</f>
        <v>23.7mm Elbow TYPE 28</v>
      </c>
      <c r="M448" s="1" t="s">
        <v>53</v>
      </c>
      <c r="N448" s="1">
        <v>1016451.3</v>
      </c>
      <c r="O448" s="1">
        <v>1016456.31</v>
      </c>
      <c r="P448" s="1">
        <v>5.0100000000093132</v>
      </c>
      <c r="Q448" s="1">
        <v>28</v>
      </c>
      <c r="R448" s="1">
        <v>23.7</v>
      </c>
      <c r="S448" s="1" t="s">
        <v>56</v>
      </c>
      <c r="T448" s="1" t="s">
        <v>237</v>
      </c>
      <c r="V448" s="1" t="s">
        <v>258</v>
      </c>
      <c r="W448" s="1">
        <v>0</v>
      </c>
      <c r="X448" s="1" t="s">
        <v>58</v>
      </c>
    </row>
    <row r="449" spans="1:24" ht="15" x14ac:dyDescent="0.2">
      <c r="A449" s="1">
        <f t="shared" si="24"/>
        <v>1016456.31</v>
      </c>
      <c r="B449" s="1">
        <f t="shared" si="24"/>
        <v>1016600</v>
      </c>
      <c r="C449" s="11" t="s">
        <v>52</v>
      </c>
      <c r="D449" s="12">
        <f>INDEX(families!$A:$A,MATCH(E449,families!$B:$B,0))</f>
        <v>2</v>
      </c>
      <c r="E449" s="1" t="str">
        <f t="shared" si="25"/>
        <v>FBE</v>
      </c>
      <c r="F449" s="1">
        <f t="shared" si="26"/>
        <v>19</v>
      </c>
      <c r="G449" s="1" t="str">
        <f t="shared" si="27"/>
        <v>19.0mm FBE</v>
      </c>
      <c r="H449" s="1" t="str">
        <f>_xlfn.CONCAT(TEXT(R449,"0.0"),"mm ",INDEX('Pipe Lookup'!D:D,MATCH('~01 Pipe Segmentation'!S449,'Pipe Lookup'!C:C,0))," TYPE ",Q449)</f>
        <v>19.0mm Fusion-Bonded Epoxy TYPE 7</v>
      </c>
      <c r="M449" s="1" t="s">
        <v>53</v>
      </c>
      <c r="N449" s="1">
        <v>1016456.31</v>
      </c>
      <c r="O449" s="1">
        <v>1016600</v>
      </c>
      <c r="P449" s="1">
        <v>143.68999999994412</v>
      </c>
      <c r="Q449" s="1">
        <v>7</v>
      </c>
      <c r="R449" s="1">
        <v>19</v>
      </c>
      <c r="S449" s="1" t="s">
        <v>54</v>
      </c>
      <c r="T449" s="1" t="s">
        <v>237</v>
      </c>
      <c r="V449" s="1" t="s">
        <v>65</v>
      </c>
      <c r="W449" s="1">
        <v>0</v>
      </c>
      <c r="X449" s="1" t="s">
        <v>58</v>
      </c>
    </row>
    <row r="450" spans="1:24" ht="15" x14ac:dyDescent="0.2">
      <c r="A450" s="1">
        <f t="shared" ref="A450:B513" si="28">IF(OR(AND(ISNUMBER(N450),N450&gt;0),ISNUMBER(SEARCH("+",N450))),IF(NOT(ISNUMBER(N450)),1000*LEFT(N450,SEARCH("+",N450)-1)+MID(N450,SEARCH("+",N450)+1,3)+RIGHT(N450,3),N450),"")</f>
        <v>1016600</v>
      </c>
      <c r="B450" s="1">
        <f t="shared" si="28"/>
        <v>1016709.22</v>
      </c>
      <c r="C450" s="11" t="s">
        <v>52</v>
      </c>
      <c r="D450" s="12">
        <f>INDEX(families!$A:$A,MATCH(E450,families!$B:$B,0))</f>
        <v>2</v>
      </c>
      <c r="E450" s="1" t="str">
        <f t="shared" si="25"/>
        <v>FBE</v>
      </c>
      <c r="F450" s="1">
        <f t="shared" si="26"/>
        <v>19</v>
      </c>
      <c r="G450" s="1" t="str">
        <f t="shared" si="27"/>
        <v>19.0mm FBE</v>
      </c>
      <c r="H450" s="1" t="str">
        <f>_xlfn.CONCAT(TEXT(R450,"0.0"),"mm ",INDEX('Pipe Lookup'!D:D,MATCH('~01 Pipe Segmentation'!S450,'Pipe Lookup'!C:C,0))," TYPE ",Q450)</f>
        <v>19.0mm Fusion-Bonded Epoxy TYPE 7</v>
      </c>
      <c r="M450" s="1" t="s">
        <v>53</v>
      </c>
      <c r="N450" s="1">
        <v>1016600</v>
      </c>
      <c r="O450" s="1">
        <v>1016709.22</v>
      </c>
      <c r="P450" s="1">
        <v>109.21999999997206</v>
      </c>
      <c r="Q450" s="1">
        <v>7</v>
      </c>
      <c r="R450" s="1">
        <v>19</v>
      </c>
      <c r="S450" s="1" t="s">
        <v>54</v>
      </c>
      <c r="T450" s="1" t="s">
        <v>259</v>
      </c>
      <c r="V450" s="1" t="s">
        <v>65</v>
      </c>
      <c r="W450" s="1">
        <v>0</v>
      </c>
      <c r="X450" s="1" t="s">
        <v>58</v>
      </c>
    </row>
    <row r="451" spans="1:24" ht="15" x14ac:dyDescent="0.2">
      <c r="A451" s="1">
        <f t="shared" si="28"/>
        <v>1016709.22</v>
      </c>
      <c r="B451" s="1">
        <f t="shared" si="28"/>
        <v>1016727.22</v>
      </c>
      <c r="C451" s="11" t="s">
        <v>52</v>
      </c>
      <c r="D451" s="12">
        <f>INDEX(families!$A:$A,MATCH(E451,families!$B:$B,0))</f>
        <v>2</v>
      </c>
      <c r="E451" s="1" t="str">
        <f t="shared" ref="E451:E514" si="29">TRIM(LEFT(S451,3))</f>
        <v>FBE</v>
      </c>
      <c r="F451" s="1">
        <f t="shared" ref="F451:F514" si="30">R451</f>
        <v>21.5</v>
      </c>
      <c r="G451" s="1" t="str">
        <f t="shared" ref="G451:G514" si="31">_xlfn.CONCAT(TEXT(R451,"0.0"),"mm ",S451)</f>
        <v>21.5mm FBE</v>
      </c>
      <c r="H451" s="1" t="str">
        <f>_xlfn.CONCAT(TEXT(R451,"0.0"),"mm ",INDEX('Pipe Lookup'!D:D,MATCH('~01 Pipe Segmentation'!S451,'Pipe Lookup'!C:C,0))," TYPE ",Q451)</f>
        <v>21.5mm Fusion-Bonded Epoxy TYPE 34</v>
      </c>
      <c r="M451" s="1" t="s">
        <v>53</v>
      </c>
      <c r="N451" s="1">
        <v>1016709.22</v>
      </c>
      <c r="O451" s="1">
        <v>1016727.22</v>
      </c>
      <c r="P451" s="1">
        <v>18</v>
      </c>
      <c r="Q451" s="1">
        <v>34</v>
      </c>
      <c r="R451" s="1">
        <v>21.5</v>
      </c>
      <c r="S451" s="1" t="s">
        <v>54</v>
      </c>
      <c r="T451" s="1" t="s">
        <v>259</v>
      </c>
      <c r="V451" s="1" t="s">
        <v>65</v>
      </c>
      <c r="W451" s="1">
        <v>0</v>
      </c>
      <c r="X451" s="1" t="s">
        <v>58</v>
      </c>
    </row>
    <row r="452" spans="1:24" ht="15" x14ac:dyDescent="0.2">
      <c r="A452" s="1">
        <f t="shared" si="28"/>
        <v>1016727.22</v>
      </c>
      <c r="B452" s="1">
        <f t="shared" si="28"/>
        <v>1016808.22</v>
      </c>
      <c r="C452" s="11" t="s">
        <v>52</v>
      </c>
      <c r="D452" s="12">
        <f>INDEX(families!$A:$A,MATCH(E452,families!$B:$B,0))</f>
        <v>2</v>
      </c>
      <c r="E452" s="1" t="str">
        <f t="shared" si="29"/>
        <v>FBE</v>
      </c>
      <c r="F452" s="1">
        <f t="shared" si="30"/>
        <v>19</v>
      </c>
      <c r="G452" s="1" t="str">
        <f t="shared" si="31"/>
        <v>19.0mm FBE</v>
      </c>
      <c r="H452" s="1" t="str">
        <f>_xlfn.CONCAT(TEXT(R452,"0.0"),"mm ",INDEX('Pipe Lookup'!D:D,MATCH('~01 Pipe Segmentation'!S452,'Pipe Lookup'!C:C,0))," TYPE ",Q452)</f>
        <v>19.0mm Fusion-Bonded Epoxy TYPE 7</v>
      </c>
      <c r="M452" s="1" t="s">
        <v>53</v>
      </c>
      <c r="N452" s="1">
        <v>1016727.22</v>
      </c>
      <c r="O452" s="1">
        <v>1016808.22</v>
      </c>
      <c r="P452" s="1">
        <v>81</v>
      </c>
      <c r="Q452" s="1">
        <v>7</v>
      </c>
      <c r="R452" s="1">
        <v>19</v>
      </c>
      <c r="S452" s="1" t="s">
        <v>54</v>
      </c>
      <c r="T452" s="1" t="s">
        <v>259</v>
      </c>
      <c r="V452" s="1" t="s">
        <v>65</v>
      </c>
      <c r="W452" s="1">
        <v>0</v>
      </c>
      <c r="X452" s="1" t="s">
        <v>58</v>
      </c>
    </row>
    <row r="453" spans="1:24" ht="15" x14ac:dyDescent="0.2">
      <c r="A453" s="1">
        <f t="shared" si="28"/>
        <v>1016808.22</v>
      </c>
      <c r="B453" s="1">
        <f t="shared" si="28"/>
        <v>1016826.22</v>
      </c>
      <c r="C453" s="11" t="s">
        <v>52</v>
      </c>
      <c r="D453" s="12">
        <f>INDEX(families!$A:$A,MATCH(E453,families!$B:$B,0))</f>
        <v>2</v>
      </c>
      <c r="E453" s="1" t="str">
        <f t="shared" si="29"/>
        <v>FBE</v>
      </c>
      <c r="F453" s="1">
        <f t="shared" si="30"/>
        <v>21.5</v>
      </c>
      <c r="G453" s="1" t="str">
        <f t="shared" si="31"/>
        <v>21.5mm FBE</v>
      </c>
      <c r="H453" s="1" t="str">
        <f>_xlfn.CONCAT(TEXT(R453,"0.0"),"mm ",INDEX('Pipe Lookup'!D:D,MATCH('~01 Pipe Segmentation'!S453,'Pipe Lookup'!C:C,0))," TYPE ",Q453)</f>
        <v>21.5mm Fusion-Bonded Epoxy TYPE 34</v>
      </c>
      <c r="M453" s="1" t="s">
        <v>53</v>
      </c>
      <c r="N453" s="1">
        <v>1016808.22</v>
      </c>
      <c r="O453" s="1">
        <v>1016826.22</v>
      </c>
      <c r="P453" s="1">
        <v>18</v>
      </c>
      <c r="Q453" s="1">
        <v>34</v>
      </c>
      <c r="R453" s="1">
        <v>21.5</v>
      </c>
      <c r="S453" s="1" t="s">
        <v>54</v>
      </c>
      <c r="T453" s="1" t="s">
        <v>259</v>
      </c>
      <c r="V453" s="1" t="s">
        <v>65</v>
      </c>
      <c r="W453" s="1">
        <v>0</v>
      </c>
      <c r="X453" s="1" t="s">
        <v>58</v>
      </c>
    </row>
    <row r="454" spans="1:24" ht="15" x14ac:dyDescent="0.2">
      <c r="A454" s="1">
        <f t="shared" si="28"/>
        <v>1016826.22</v>
      </c>
      <c r="B454" s="1">
        <f t="shared" si="28"/>
        <v>1016961.22</v>
      </c>
      <c r="C454" s="11" t="s">
        <v>52</v>
      </c>
      <c r="D454" s="12">
        <f>INDEX(families!$A:$A,MATCH(E454,families!$B:$B,0))</f>
        <v>2</v>
      </c>
      <c r="E454" s="1" t="str">
        <f t="shared" si="29"/>
        <v>FBE</v>
      </c>
      <c r="F454" s="1">
        <f t="shared" si="30"/>
        <v>19</v>
      </c>
      <c r="G454" s="1" t="str">
        <f t="shared" si="31"/>
        <v>19.0mm FBE</v>
      </c>
      <c r="H454" s="1" t="str">
        <f>_xlfn.CONCAT(TEXT(R454,"0.0"),"mm ",INDEX('Pipe Lookup'!D:D,MATCH('~01 Pipe Segmentation'!S454,'Pipe Lookup'!C:C,0))," TYPE ",Q454)</f>
        <v>19.0mm Fusion-Bonded Epoxy TYPE 7</v>
      </c>
      <c r="M454" s="1" t="s">
        <v>53</v>
      </c>
      <c r="N454" s="1">
        <v>1016826.22</v>
      </c>
      <c r="O454" s="1">
        <v>1016961.22</v>
      </c>
      <c r="P454" s="1">
        <v>135</v>
      </c>
      <c r="Q454" s="1">
        <v>7</v>
      </c>
      <c r="R454" s="1">
        <v>19</v>
      </c>
      <c r="S454" s="1" t="s">
        <v>54</v>
      </c>
      <c r="T454" s="1" t="s">
        <v>259</v>
      </c>
      <c r="V454" s="1" t="s">
        <v>65</v>
      </c>
      <c r="W454" s="1">
        <v>0</v>
      </c>
      <c r="X454" s="1" t="s">
        <v>58</v>
      </c>
    </row>
    <row r="455" spans="1:24" ht="15" x14ac:dyDescent="0.2">
      <c r="A455" s="1">
        <f t="shared" si="28"/>
        <v>1016961.22</v>
      </c>
      <c r="B455" s="1">
        <f t="shared" si="28"/>
        <v>1016979.22</v>
      </c>
      <c r="C455" s="11" t="s">
        <v>52</v>
      </c>
      <c r="D455" s="12">
        <f>INDEX(families!$A:$A,MATCH(E455,families!$B:$B,0))</f>
        <v>2</v>
      </c>
      <c r="E455" s="1" t="str">
        <f t="shared" si="29"/>
        <v>FBE</v>
      </c>
      <c r="F455" s="1">
        <f t="shared" si="30"/>
        <v>21.5</v>
      </c>
      <c r="G455" s="1" t="str">
        <f t="shared" si="31"/>
        <v>21.5mm FBE</v>
      </c>
      <c r="H455" s="1" t="str">
        <f>_xlfn.CONCAT(TEXT(R455,"0.0"),"mm ",INDEX('Pipe Lookup'!D:D,MATCH('~01 Pipe Segmentation'!S455,'Pipe Lookup'!C:C,0))," TYPE ",Q455)</f>
        <v>21.5mm Fusion-Bonded Epoxy TYPE 34</v>
      </c>
      <c r="M455" s="1" t="s">
        <v>53</v>
      </c>
      <c r="N455" s="1">
        <v>1016961.22</v>
      </c>
      <c r="O455" s="1">
        <v>1016979.22</v>
      </c>
      <c r="P455" s="1">
        <v>18</v>
      </c>
      <c r="Q455" s="1">
        <v>34</v>
      </c>
      <c r="R455" s="1">
        <v>21.5</v>
      </c>
      <c r="S455" s="1" t="s">
        <v>54</v>
      </c>
      <c r="T455" s="1" t="s">
        <v>259</v>
      </c>
      <c r="V455" s="1" t="s">
        <v>65</v>
      </c>
      <c r="W455" s="1">
        <v>0</v>
      </c>
      <c r="X455" s="1" t="s">
        <v>58</v>
      </c>
    </row>
    <row r="456" spans="1:24" ht="15" x14ac:dyDescent="0.2">
      <c r="A456" s="1">
        <f t="shared" si="28"/>
        <v>1016979.22</v>
      </c>
      <c r="B456" s="1">
        <f t="shared" si="28"/>
        <v>1017279.51</v>
      </c>
      <c r="C456" s="11" t="s">
        <v>52</v>
      </c>
      <c r="D456" s="12">
        <f>INDEX(families!$A:$A,MATCH(E456,families!$B:$B,0))</f>
        <v>2</v>
      </c>
      <c r="E456" s="1" t="str">
        <f t="shared" si="29"/>
        <v>FBE</v>
      </c>
      <c r="F456" s="1">
        <f t="shared" si="30"/>
        <v>19</v>
      </c>
      <c r="G456" s="1" t="str">
        <f t="shared" si="31"/>
        <v>19.0mm FBE</v>
      </c>
      <c r="H456" s="1" t="str">
        <f>_xlfn.CONCAT(TEXT(R456,"0.0"),"mm ",INDEX('Pipe Lookup'!D:D,MATCH('~01 Pipe Segmentation'!S456,'Pipe Lookup'!C:C,0))," TYPE ",Q456)</f>
        <v>19.0mm Fusion-Bonded Epoxy TYPE 7</v>
      </c>
      <c r="M456" s="1" t="s">
        <v>53</v>
      </c>
      <c r="N456" s="1">
        <v>1016979.22</v>
      </c>
      <c r="O456" s="1">
        <v>1017279.51</v>
      </c>
      <c r="P456" s="1">
        <v>300.29000000003725</v>
      </c>
      <c r="Q456" s="1">
        <v>7</v>
      </c>
      <c r="R456" s="1">
        <v>19</v>
      </c>
      <c r="S456" s="1" t="s">
        <v>54</v>
      </c>
      <c r="T456" s="1" t="s">
        <v>259</v>
      </c>
      <c r="V456" s="1" t="s">
        <v>65</v>
      </c>
      <c r="W456" s="1">
        <v>0</v>
      </c>
      <c r="X456" s="1" t="s">
        <v>58</v>
      </c>
    </row>
    <row r="457" spans="1:24" ht="15" x14ac:dyDescent="0.2">
      <c r="A457" s="1">
        <f t="shared" si="28"/>
        <v>1017279.51</v>
      </c>
      <c r="B457" s="1">
        <f t="shared" si="28"/>
        <v>1017284.97</v>
      </c>
      <c r="C457" s="11" t="s">
        <v>52</v>
      </c>
      <c r="D457" s="12">
        <f>INDEX(families!$A:$A,MATCH(E457,families!$B:$B,0))</f>
        <v>3</v>
      </c>
      <c r="E457" s="1" t="str">
        <f t="shared" si="29"/>
        <v>LE</v>
      </c>
      <c r="F457" s="1">
        <f t="shared" si="30"/>
        <v>23.7</v>
      </c>
      <c r="G457" s="1" t="str">
        <f t="shared" si="31"/>
        <v>23.7mm LE</v>
      </c>
      <c r="H457" s="1" t="str">
        <f>_xlfn.CONCAT(TEXT(R457,"0.0"),"mm ",INDEX('Pipe Lookup'!D:D,MATCH('~01 Pipe Segmentation'!S457,'Pipe Lookup'!C:C,0))," TYPE ",Q457)</f>
        <v>23.7mm Elbow TYPE 28</v>
      </c>
      <c r="M457" s="1" t="s">
        <v>53</v>
      </c>
      <c r="N457" s="1">
        <v>1017279.51</v>
      </c>
      <c r="O457" s="1">
        <v>1017284.97</v>
      </c>
      <c r="P457" s="1">
        <v>5.4599999999627471</v>
      </c>
      <c r="Q457" s="1">
        <v>28</v>
      </c>
      <c r="R457" s="1">
        <v>23.7</v>
      </c>
      <c r="S457" s="1" t="s">
        <v>56</v>
      </c>
      <c r="T457" s="1" t="s">
        <v>259</v>
      </c>
      <c r="V457" s="1" t="s">
        <v>260</v>
      </c>
      <c r="W457" s="1">
        <v>0</v>
      </c>
      <c r="X457" s="1" t="s">
        <v>58</v>
      </c>
    </row>
    <row r="458" spans="1:24" ht="15" x14ac:dyDescent="0.2">
      <c r="A458" s="1">
        <f t="shared" si="28"/>
        <v>1017284.97</v>
      </c>
      <c r="B458" s="1">
        <f t="shared" si="28"/>
        <v>1017384</v>
      </c>
      <c r="C458" s="11" t="s">
        <v>52</v>
      </c>
      <c r="D458" s="12">
        <f>INDEX(families!$A:$A,MATCH(E458,families!$B:$B,0))</f>
        <v>2</v>
      </c>
      <c r="E458" s="1" t="str">
        <f t="shared" si="29"/>
        <v>FBE</v>
      </c>
      <c r="F458" s="1">
        <f t="shared" si="30"/>
        <v>19</v>
      </c>
      <c r="G458" s="1" t="str">
        <f t="shared" si="31"/>
        <v>19.0mm FBE</v>
      </c>
      <c r="H458" s="1" t="str">
        <f>_xlfn.CONCAT(TEXT(R458,"0.0"),"mm ",INDEX('Pipe Lookup'!D:D,MATCH('~01 Pipe Segmentation'!S458,'Pipe Lookup'!C:C,0))," TYPE ",Q458)</f>
        <v>19.0mm Fusion-Bonded Epoxy TYPE 7</v>
      </c>
      <c r="M458" s="1" t="s">
        <v>53</v>
      </c>
      <c r="N458" s="1">
        <v>1017284.97</v>
      </c>
      <c r="O458" s="1">
        <v>1017384</v>
      </c>
      <c r="P458" s="1">
        <v>99.03000000002794</v>
      </c>
      <c r="Q458" s="1">
        <v>7</v>
      </c>
      <c r="R458" s="1">
        <v>19</v>
      </c>
      <c r="S458" s="1" t="s">
        <v>54</v>
      </c>
      <c r="T458" s="1" t="s">
        <v>259</v>
      </c>
      <c r="V458" s="1" t="s">
        <v>261</v>
      </c>
      <c r="W458" s="1">
        <v>0</v>
      </c>
      <c r="X458" s="1" t="s">
        <v>58</v>
      </c>
    </row>
    <row r="459" spans="1:24" ht="15" x14ac:dyDescent="0.2">
      <c r="A459" s="1">
        <f t="shared" si="28"/>
        <v>1017384</v>
      </c>
      <c r="B459" s="1">
        <f t="shared" si="28"/>
        <v>1017400</v>
      </c>
      <c r="C459" s="11" t="s">
        <v>52</v>
      </c>
      <c r="D459" s="12">
        <f>INDEX(families!$A:$A,MATCH(E459,families!$B:$B,0))</f>
        <v>2</v>
      </c>
      <c r="E459" s="1" t="str">
        <f t="shared" si="29"/>
        <v>FBE</v>
      </c>
      <c r="F459" s="1">
        <f t="shared" si="30"/>
        <v>19</v>
      </c>
      <c r="G459" s="1" t="str">
        <f t="shared" si="31"/>
        <v>19.0mm FBE</v>
      </c>
      <c r="H459" s="1" t="str">
        <f>_xlfn.CONCAT(TEXT(R459,"0.0"),"mm ",INDEX('Pipe Lookup'!D:D,MATCH('~01 Pipe Segmentation'!S459,'Pipe Lookup'!C:C,0))," TYPE ",Q459)</f>
        <v>19.0mm Fusion-Bonded Epoxy TYPE 7</v>
      </c>
      <c r="M459" s="1" t="s">
        <v>53</v>
      </c>
      <c r="N459" s="1">
        <v>1017384</v>
      </c>
      <c r="O459" s="1">
        <v>1017400</v>
      </c>
      <c r="P459" s="1">
        <v>16</v>
      </c>
      <c r="Q459" s="1">
        <v>7</v>
      </c>
      <c r="R459" s="1">
        <v>19</v>
      </c>
      <c r="S459" s="1" t="s">
        <v>54</v>
      </c>
      <c r="T459" s="1" t="s">
        <v>259</v>
      </c>
      <c r="V459" s="1" t="s">
        <v>249</v>
      </c>
      <c r="W459" s="1">
        <v>0</v>
      </c>
      <c r="X459" s="1" t="s">
        <v>84</v>
      </c>
    </row>
    <row r="460" spans="1:24" ht="15" x14ac:dyDescent="0.2">
      <c r="A460" s="1">
        <f t="shared" si="28"/>
        <v>1017400</v>
      </c>
      <c r="B460" s="1">
        <f t="shared" si="28"/>
        <v>1017471</v>
      </c>
      <c r="C460" s="11" t="s">
        <v>52</v>
      </c>
      <c r="D460" s="12">
        <f>INDEX(families!$A:$A,MATCH(E460,families!$B:$B,0))</f>
        <v>2</v>
      </c>
      <c r="E460" s="1" t="str">
        <f t="shared" si="29"/>
        <v>FBE</v>
      </c>
      <c r="F460" s="1">
        <f t="shared" si="30"/>
        <v>19</v>
      </c>
      <c r="G460" s="1" t="str">
        <f t="shared" si="31"/>
        <v>19.0mm FBE</v>
      </c>
      <c r="H460" s="1" t="str">
        <f>_xlfn.CONCAT(TEXT(R460,"0.0"),"mm ",INDEX('Pipe Lookup'!D:D,MATCH('~01 Pipe Segmentation'!S460,'Pipe Lookup'!C:C,0))," TYPE ",Q460)</f>
        <v>19.0mm Fusion-Bonded Epoxy TYPE 7</v>
      </c>
      <c r="M460" s="1" t="s">
        <v>53</v>
      </c>
      <c r="N460" s="1">
        <v>1017400</v>
      </c>
      <c r="O460" s="1" t="s">
        <v>262</v>
      </c>
      <c r="P460" s="1">
        <v>71</v>
      </c>
      <c r="Q460" s="1">
        <v>7</v>
      </c>
      <c r="R460" s="1">
        <v>19</v>
      </c>
      <c r="S460" s="1" t="s">
        <v>54</v>
      </c>
      <c r="T460" s="1" t="s">
        <v>259</v>
      </c>
      <c r="W460" s="1">
        <v>0</v>
      </c>
      <c r="X460" s="1" t="s">
        <v>84</v>
      </c>
    </row>
    <row r="461" spans="1:24" ht="15" x14ac:dyDescent="0.2">
      <c r="A461" s="1">
        <f t="shared" si="28"/>
        <v>1017471</v>
      </c>
      <c r="B461" s="1">
        <f t="shared" si="28"/>
        <v>1017495</v>
      </c>
      <c r="C461" s="11" t="s">
        <v>52</v>
      </c>
      <c r="D461" s="12">
        <f>INDEX(families!$A:$A,MATCH(E461,families!$B:$B,0))</f>
        <v>2</v>
      </c>
      <c r="E461" s="1" t="str">
        <f t="shared" si="29"/>
        <v>FBE</v>
      </c>
      <c r="F461" s="1">
        <f t="shared" si="30"/>
        <v>21.5</v>
      </c>
      <c r="G461" s="1" t="str">
        <f t="shared" si="31"/>
        <v>21.5mm FBE</v>
      </c>
      <c r="H461" s="1" t="str">
        <f>_xlfn.CONCAT(TEXT(R461,"0.0"),"mm ",INDEX('Pipe Lookup'!D:D,MATCH('~01 Pipe Segmentation'!S461,'Pipe Lookup'!C:C,0))," TYPE ",Q461)</f>
        <v>21.5mm Fusion-Bonded Epoxy TYPE 34</v>
      </c>
      <c r="M461" s="1" t="s">
        <v>53</v>
      </c>
      <c r="N461" s="1" t="s">
        <v>262</v>
      </c>
      <c r="O461" s="1" t="s">
        <v>263</v>
      </c>
      <c r="P461" s="1">
        <v>24</v>
      </c>
      <c r="Q461" s="1">
        <v>34</v>
      </c>
      <c r="R461" s="1">
        <v>21.5</v>
      </c>
      <c r="S461" s="1" t="s">
        <v>54</v>
      </c>
      <c r="T461" s="1" t="s">
        <v>259</v>
      </c>
      <c r="W461" s="1">
        <v>0</v>
      </c>
      <c r="X461" s="1" t="s">
        <v>58</v>
      </c>
    </row>
    <row r="462" spans="1:24" ht="15" x14ac:dyDescent="0.2">
      <c r="A462" s="1">
        <f t="shared" si="28"/>
        <v>1017495</v>
      </c>
      <c r="B462" s="1">
        <f t="shared" si="28"/>
        <v>1017500</v>
      </c>
      <c r="C462" s="11" t="s">
        <v>52</v>
      </c>
      <c r="D462" s="12">
        <f>INDEX(families!$A:$A,MATCH(E462,families!$B:$B,0))</f>
        <v>3</v>
      </c>
      <c r="E462" s="1" t="str">
        <f t="shared" si="29"/>
        <v>LE</v>
      </c>
      <c r="F462" s="1">
        <f t="shared" si="30"/>
        <v>23.7</v>
      </c>
      <c r="G462" s="1" t="str">
        <f t="shared" si="31"/>
        <v>23.7mm LE</v>
      </c>
      <c r="H462" s="1" t="str">
        <f>_xlfn.CONCAT(TEXT(R462,"0.0"),"mm ",INDEX('Pipe Lookup'!D:D,MATCH('~01 Pipe Segmentation'!S462,'Pipe Lookup'!C:C,0))," TYPE ",Q462)</f>
        <v>23.7mm Elbow TYPE 28</v>
      </c>
      <c r="M462" s="1" t="s">
        <v>53</v>
      </c>
      <c r="N462" s="1" t="s">
        <v>263</v>
      </c>
      <c r="O462" s="1" t="s">
        <v>264</v>
      </c>
      <c r="P462" s="1">
        <v>5</v>
      </c>
      <c r="Q462" s="1">
        <v>28</v>
      </c>
      <c r="R462" s="1">
        <v>23.7</v>
      </c>
      <c r="S462" s="1" t="s">
        <v>56</v>
      </c>
      <c r="T462" s="1" t="s">
        <v>259</v>
      </c>
      <c r="V462" s="1" t="s">
        <v>265</v>
      </c>
      <c r="W462" s="1">
        <v>0</v>
      </c>
      <c r="X462" s="1" t="s">
        <v>58</v>
      </c>
    </row>
    <row r="463" spans="1:24" ht="15" x14ac:dyDescent="0.2">
      <c r="A463" s="1">
        <f t="shared" si="28"/>
        <v>1017500</v>
      </c>
      <c r="B463" s="1">
        <f t="shared" si="28"/>
        <v>1017506</v>
      </c>
      <c r="C463" s="11" t="s">
        <v>52</v>
      </c>
      <c r="D463" s="12">
        <f>INDEX(families!$A:$A,MATCH(E463,families!$B:$B,0))</f>
        <v>2</v>
      </c>
      <c r="E463" s="1" t="str">
        <f t="shared" si="29"/>
        <v>FBE</v>
      </c>
      <c r="F463" s="1">
        <f t="shared" si="30"/>
        <v>21.5</v>
      </c>
      <c r="G463" s="1" t="str">
        <f t="shared" si="31"/>
        <v>21.5mm FBE</v>
      </c>
      <c r="H463" s="1" t="str">
        <f>_xlfn.CONCAT(TEXT(R463,"0.0"),"mm ",INDEX('Pipe Lookup'!D:D,MATCH('~01 Pipe Segmentation'!S463,'Pipe Lookup'!C:C,0))," TYPE ",Q463)</f>
        <v>21.5mm Fusion-Bonded Epoxy TYPE 34</v>
      </c>
      <c r="M463" s="1" t="s">
        <v>53</v>
      </c>
      <c r="N463" s="1" t="s">
        <v>264</v>
      </c>
      <c r="O463" s="1" t="s">
        <v>266</v>
      </c>
      <c r="P463" s="1">
        <v>6</v>
      </c>
      <c r="Q463" s="1">
        <v>34</v>
      </c>
      <c r="R463" s="1">
        <v>21.5</v>
      </c>
      <c r="S463" s="1" t="s">
        <v>54</v>
      </c>
      <c r="T463" s="1" t="s">
        <v>259</v>
      </c>
      <c r="W463" s="1">
        <v>0</v>
      </c>
      <c r="X463" s="1" t="s">
        <v>58</v>
      </c>
    </row>
    <row r="464" spans="1:24" ht="15" x14ac:dyDescent="0.2">
      <c r="A464" s="1">
        <f t="shared" si="28"/>
        <v>1017506</v>
      </c>
      <c r="B464" s="1">
        <f t="shared" si="28"/>
        <v>1017511</v>
      </c>
      <c r="C464" s="11" t="s">
        <v>52</v>
      </c>
      <c r="D464" s="12">
        <f>INDEX(families!$A:$A,MATCH(E464,families!$B:$B,0))</f>
        <v>3</v>
      </c>
      <c r="E464" s="1" t="str">
        <f t="shared" si="29"/>
        <v>LE</v>
      </c>
      <c r="F464" s="1">
        <f t="shared" si="30"/>
        <v>23.7</v>
      </c>
      <c r="G464" s="1" t="str">
        <f t="shared" si="31"/>
        <v>23.7mm LE</v>
      </c>
      <c r="H464" s="1" t="str">
        <f>_xlfn.CONCAT(TEXT(R464,"0.0"),"mm ",INDEX('Pipe Lookup'!D:D,MATCH('~01 Pipe Segmentation'!S464,'Pipe Lookup'!C:C,0))," TYPE ",Q464)</f>
        <v>23.7mm Elbow TYPE 28</v>
      </c>
      <c r="M464" s="1" t="s">
        <v>53</v>
      </c>
      <c r="N464" s="1" t="s">
        <v>266</v>
      </c>
      <c r="O464" s="1" t="s">
        <v>267</v>
      </c>
      <c r="P464" s="1">
        <v>5</v>
      </c>
      <c r="Q464" s="1">
        <v>28</v>
      </c>
      <c r="R464" s="1">
        <v>23.7</v>
      </c>
      <c r="S464" s="1" t="s">
        <v>56</v>
      </c>
      <c r="T464" s="1" t="s">
        <v>259</v>
      </c>
      <c r="V464" s="1" t="s">
        <v>268</v>
      </c>
      <c r="W464" s="1">
        <v>0</v>
      </c>
      <c r="X464" s="1" t="s">
        <v>58</v>
      </c>
    </row>
    <row r="465" spans="1:24" ht="15" x14ac:dyDescent="0.2">
      <c r="A465" s="1">
        <f t="shared" si="28"/>
        <v>1017511</v>
      </c>
      <c r="B465" s="1">
        <f t="shared" si="28"/>
        <v>1017577</v>
      </c>
      <c r="C465" s="11" t="s">
        <v>52</v>
      </c>
      <c r="D465" s="12">
        <f>INDEX(families!$A:$A,MATCH(E465,families!$B:$B,0))</f>
        <v>2</v>
      </c>
      <c r="E465" s="1" t="str">
        <f t="shared" si="29"/>
        <v>FBE</v>
      </c>
      <c r="F465" s="1">
        <f t="shared" si="30"/>
        <v>21.5</v>
      </c>
      <c r="G465" s="1" t="str">
        <f t="shared" si="31"/>
        <v>21.5mm FBE</v>
      </c>
      <c r="H465" s="1" t="str">
        <f>_xlfn.CONCAT(TEXT(R465,"0.0"),"mm ",INDEX('Pipe Lookup'!D:D,MATCH('~01 Pipe Segmentation'!S465,'Pipe Lookup'!C:C,0))," TYPE ",Q465)</f>
        <v>21.5mm Fusion-Bonded Epoxy TYPE 34</v>
      </c>
      <c r="M465" s="1" t="s">
        <v>53</v>
      </c>
      <c r="N465" s="1" t="s">
        <v>267</v>
      </c>
      <c r="O465" s="1" t="s">
        <v>269</v>
      </c>
      <c r="P465" s="1">
        <v>66</v>
      </c>
      <c r="Q465" s="1">
        <v>34</v>
      </c>
      <c r="R465" s="1">
        <v>21.5</v>
      </c>
      <c r="S465" s="1" t="s">
        <v>54</v>
      </c>
      <c r="T465" s="1" t="s">
        <v>259</v>
      </c>
      <c r="V465" s="1" t="s">
        <v>270</v>
      </c>
      <c r="W465" s="1">
        <v>0</v>
      </c>
      <c r="X465" s="1" t="s">
        <v>58</v>
      </c>
    </row>
    <row r="466" spans="1:24" ht="15" x14ac:dyDescent="0.2">
      <c r="A466" s="1">
        <f t="shared" si="28"/>
        <v>1017577</v>
      </c>
      <c r="B466" s="1">
        <f t="shared" si="28"/>
        <v>1017666</v>
      </c>
      <c r="C466" s="11" t="s">
        <v>52</v>
      </c>
      <c r="D466" s="12">
        <f>INDEX(families!$A:$A,MATCH(E466,families!$B:$B,0))</f>
        <v>2</v>
      </c>
      <c r="E466" s="1" t="str">
        <f t="shared" si="29"/>
        <v>FBE</v>
      </c>
      <c r="F466" s="1">
        <f t="shared" si="30"/>
        <v>19</v>
      </c>
      <c r="G466" s="1" t="str">
        <f t="shared" si="31"/>
        <v>19.0mm FBE</v>
      </c>
      <c r="H466" s="1" t="str">
        <f>_xlfn.CONCAT(TEXT(R466,"0.0"),"mm ",INDEX('Pipe Lookup'!D:D,MATCH('~01 Pipe Segmentation'!S466,'Pipe Lookup'!C:C,0))," TYPE ",Q466)</f>
        <v>19.0mm Fusion-Bonded Epoxy TYPE 7</v>
      </c>
      <c r="M466" s="1" t="s">
        <v>53</v>
      </c>
      <c r="N466" s="1" t="s">
        <v>269</v>
      </c>
      <c r="O466" s="1" t="s">
        <v>271</v>
      </c>
      <c r="P466" s="1">
        <v>89</v>
      </c>
      <c r="Q466" s="1">
        <v>7</v>
      </c>
      <c r="R466" s="1">
        <v>19</v>
      </c>
      <c r="S466" s="1" t="s">
        <v>54</v>
      </c>
      <c r="T466" s="1" t="s">
        <v>259</v>
      </c>
      <c r="W466" s="1">
        <v>0</v>
      </c>
      <c r="X466" s="1" t="s">
        <v>58</v>
      </c>
    </row>
    <row r="467" spans="1:24" ht="15" x14ac:dyDescent="0.2">
      <c r="A467" s="1">
        <f t="shared" si="28"/>
        <v>1017666</v>
      </c>
      <c r="B467" s="1">
        <f t="shared" si="28"/>
        <v>1017668</v>
      </c>
      <c r="C467" s="11" t="s">
        <v>52</v>
      </c>
      <c r="D467" s="12">
        <f>INDEX(families!$A:$A,MATCH(E467,families!$B:$B,0))</f>
        <v>3</v>
      </c>
      <c r="E467" s="1" t="str">
        <f t="shared" si="29"/>
        <v>LE</v>
      </c>
      <c r="F467" s="1">
        <f t="shared" si="30"/>
        <v>23.7</v>
      </c>
      <c r="G467" s="1" t="str">
        <f t="shared" si="31"/>
        <v>23.7mm LE</v>
      </c>
      <c r="H467" s="1" t="str">
        <f>_xlfn.CONCAT(TEXT(R467,"0.0"),"mm ",INDEX('Pipe Lookup'!D:D,MATCH('~01 Pipe Segmentation'!S467,'Pipe Lookup'!C:C,0))," TYPE ",Q467)</f>
        <v>23.7mm Elbow TYPE 28</v>
      </c>
      <c r="M467" s="1" t="s">
        <v>53</v>
      </c>
      <c r="N467" s="1" t="s">
        <v>271</v>
      </c>
      <c r="O467" s="1" t="s">
        <v>272</v>
      </c>
      <c r="P467" s="1">
        <v>2</v>
      </c>
      <c r="Q467" s="1">
        <v>28</v>
      </c>
      <c r="R467" s="1">
        <v>23.7</v>
      </c>
      <c r="S467" s="1" t="s">
        <v>56</v>
      </c>
      <c r="T467" s="1" t="s">
        <v>259</v>
      </c>
      <c r="V467" s="1" t="s">
        <v>273</v>
      </c>
      <c r="W467" s="1">
        <v>0</v>
      </c>
      <c r="X467" s="1" t="s">
        <v>58</v>
      </c>
    </row>
    <row r="468" spans="1:24" ht="15" x14ac:dyDescent="0.2">
      <c r="A468" s="1">
        <f t="shared" si="28"/>
        <v>1017670</v>
      </c>
      <c r="B468" s="1">
        <f t="shared" si="28"/>
        <v>1017672</v>
      </c>
      <c r="C468" s="11" t="s">
        <v>52</v>
      </c>
      <c r="D468" s="12">
        <f>INDEX(families!$A:$A,MATCH(E468,families!$B:$B,0))</f>
        <v>3</v>
      </c>
      <c r="E468" s="1" t="str">
        <f t="shared" si="29"/>
        <v>LE</v>
      </c>
      <c r="F468" s="1">
        <f t="shared" si="30"/>
        <v>23.7</v>
      </c>
      <c r="G468" s="1" t="str">
        <f t="shared" si="31"/>
        <v>23.7mm LE</v>
      </c>
      <c r="H468" s="1" t="str">
        <f>_xlfn.CONCAT(TEXT(R468,"0.0"),"mm ",INDEX('Pipe Lookup'!D:D,MATCH('~01 Pipe Segmentation'!S468,'Pipe Lookup'!C:C,0))," TYPE ",Q468)</f>
        <v>23.7mm Elbow TYPE 28</v>
      </c>
      <c r="M468" s="1" t="s">
        <v>53</v>
      </c>
      <c r="N468" s="1">
        <v>1017670</v>
      </c>
      <c r="O468" s="1">
        <v>1017672</v>
      </c>
      <c r="P468" s="1">
        <v>2</v>
      </c>
      <c r="Q468" s="1">
        <v>28</v>
      </c>
      <c r="R468" s="1">
        <v>23.7</v>
      </c>
      <c r="S468" s="1" t="s">
        <v>56</v>
      </c>
      <c r="T468" s="1" t="s">
        <v>259</v>
      </c>
      <c r="V468" s="1" t="s">
        <v>274</v>
      </c>
      <c r="W468" s="1" t="s">
        <v>173</v>
      </c>
      <c r="X468" s="1" t="s">
        <v>84</v>
      </c>
    </row>
    <row r="469" spans="1:24" ht="15" x14ac:dyDescent="0.2">
      <c r="A469" s="1">
        <f t="shared" si="28"/>
        <v>1017672</v>
      </c>
      <c r="B469" s="1">
        <f t="shared" si="28"/>
        <v>1017716.22</v>
      </c>
      <c r="C469" s="11" t="s">
        <v>52</v>
      </c>
      <c r="D469" s="12">
        <f>INDEX(families!$A:$A,MATCH(E469,families!$B:$B,0))</f>
        <v>2</v>
      </c>
      <c r="E469" s="1" t="str">
        <f t="shared" si="29"/>
        <v>FBE</v>
      </c>
      <c r="F469" s="1">
        <f t="shared" si="30"/>
        <v>19</v>
      </c>
      <c r="G469" s="1" t="str">
        <f t="shared" si="31"/>
        <v>19.0mm FBE</v>
      </c>
      <c r="H469" s="1" t="str">
        <f>_xlfn.CONCAT(TEXT(R469,"0.0"),"mm ",INDEX('Pipe Lookup'!D:D,MATCH('~01 Pipe Segmentation'!S469,'Pipe Lookup'!C:C,0))," TYPE ",Q469)</f>
        <v>19.0mm Fusion-Bonded Epoxy TYPE 7</v>
      </c>
      <c r="M469" s="1" t="s">
        <v>53</v>
      </c>
      <c r="N469" s="1">
        <v>1017672</v>
      </c>
      <c r="O469" s="1">
        <v>1017716.22</v>
      </c>
      <c r="P469" s="1">
        <v>44.21999999997206</v>
      </c>
      <c r="Q469" s="1">
        <v>7</v>
      </c>
      <c r="R469" s="1">
        <v>19</v>
      </c>
      <c r="S469" s="1" t="s">
        <v>54</v>
      </c>
      <c r="T469" s="1" t="s">
        <v>259</v>
      </c>
      <c r="W469" s="1">
        <v>0</v>
      </c>
      <c r="X469" s="1" t="s">
        <v>58</v>
      </c>
    </row>
    <row r="470" spans="1:24" ht="15" x14ac:dyDescent="0.2">
      <c r="A470" s="1">
        <f t="shared" si="28"/>
        <v>1017716.22</v>
      </c>
      <c r="B470" s="1">
        <f t="shared" si="28"/>
        <v>1017734.22</v>
      </c>
      <c r="C470" s="11" t="s">
        <v>52</v>
      </c>
      <c r="D470" s="12">
        <f>INDEX(families!$A:$A,MATCH(E470,families!$B:$B,0))</f>
        <v>2</v>
      </c>
      <c r="E470" s="1" t="str">
        <f t="shared" si="29"/>
        <v>FBE</v>
      </c>
      <c r="F470" s="1">
        <f t="shared" si="30"/>
        <v>21.5</v>
      </c>
      <c r="G470" s="1" t="str">
        <f t="shared" si="31"/>
        <v>21.5mm FBE</v>
      </c>
      <c r="H470" s="1" t="str">
        <f>_xlfn.CONCAT(TEXT(R470,"0.0"),"mm ",INDEX('Pipe Lookup'!D:D,MATCH('~01 Pipe Segmentation'!S470,'Pipe Lookup'!C:C,0))," TYPE ",Q470)</f>
        <v>21.5mm Fusion-Bonded Epoxy TYPE 34</v>
      </c>
      <c r="M470" s="1" t="s">
        <v>53</v>
      </c>
      <c r="N470" s="1">
        <v>1017716.22</v>
      </c>
      <c r="O470" s="1">
        <v>1017734.22</v>
      </c>
      <c r="P470" s="1">
        <v>18</v>
      </c>
      <c r="Q470" s="1">
        <v>34</v>
      </c>
      <c r="R470" s="1">
        <v>21.5</v>
      </c>
      <c r="S470" s="1" t="s">
        <v>54</v>
      </c>
      <c r="T470" s="1" t="s">
        <v>259</v>
      </c>
      <c r="W470" s="1">
        <v>0</v>
      </c>
      <c r="X470" s="1" t="s">
        <v>58</v>
      </c>
    </row>
    <row r="471" spans="1:24" ht="15" x14ac:dyDescent="0.2">
      <c r="A471" s="1">
        <f t="shared" si="28"/>
        <v>1017734.22</v>
      </c>
      <c r="B471" s="1">
        <f t="shared" si="28"/>
        <v>1017758.22</v>
      </c>
      <c r="C471" s="11" t="s">
        <v>52</v>
      </c>
      <c r="D471" s="12">
        <f>INDEX(families!$A:$A,MATCH(E471,families!$B:$B,0))</f>
        <v>2</v>
      </c>
      <c r="E471" s="1" t="str">
        <f t="shared" si="29"/>
        <v>FBE</v>
      </c>
      <c r="F471" s="1">
        <f t="shared" si="30"/>
        <v>25</v>
      </c>
      <c r="G471" s="1" t="str">
        <f t="shared" si="31"/>
        <v>25.0mm FBE</v>
      </c>
      <c r="H471" s="1" t="str">
        <f>_xlfn.CONCAT(TEXT(R471,"0.0"),"mm ",INDEX('Pipe Lookup'!D:D,MATCH('~01 Pipe Segmentation'!S471,'Pipe Lookup'!C:C,0))," TYPE ",Q471)</f>
        <v>25.0mm Fusion-Bonded Epoxy TYPE 19</v>
      </c>
      <c r="M471" s="1" t="s">
        <v>53</v>
      </c>
      <c r="N471" s="1">
        <v>1017734.22</v>
      </c>
      <c r="O471" s="1">
        <v>1017758.22</v>
      </c>
      <c r="P471" s="1">
        <v>24</v>
      </c>
      <c r="Q471" s="1">
        <v>19</v>
      </c>
      <c r="R471" s="1">
        <v>25</v>
      </c>
      <c r="S471" s="1" t="s">
        <v>54</v>
      </c>
      <c r="T471" s="1" t="s">
        <v>259</v>
      </c>
      <c r="W471" s="1">
        <v>0</v>
      </c>
      <c r="X471" s="1" t="s">
        <v>58</v>
      </c>
    </row>
    <row r="472" spans="1:24" ht="15" x14ac:dyDescent="0.2">
      <c r="A472" s="1">
        <f t="shared" si="28"/>
        <v>1017758.22</v>
      </c>
      <c r="B472" s="1">
        <f t="shared" si="28"/>
        <v>1017776.22</v>
      </c>
      <c r="C472" s="11" t="s">
        <v>52</v>
      </c>
      <c r="D472" s="12">
        <f>INDEX(families!$A:$A,MATCH(E472,families!$B:$B,0))</f>
        <v>2</v>
      </c>
      <c r="E472" s="1" t="str">
        <f t="shared" si="29"/>
        <v>FBE</v>
      </c>
      <c r="F472" s="1">
        <f t="shared" si="30"/>
        <v>21.5</v>
      </c>
      <c r="G472" s="1" t="str">
        <f t="shared" si="31"/>
        <v>21.5mm FBE</v>
      </c>
      <c r="H472" s="1" t="str">
        <f>_xlfn.CONCAT(TEXT(R472,"0.0"),"mm ",INDEX('Pipe Lookup'!D:D,MATCH('~01 Pipe Segmentation'!S472,'Pipe Lookup'!C:C,0))," TYPE ",Q472)</f>
        <v>21.5mm Fusion-Bonded Epoxy TYPE 34</v>
      </c>
      <c r="M472" s="1" t="s">
        <v>53</v>
      </c>
      <c r="N472" s="1">
        <v>1017758.22</v>
      </c>
      <c r="O472" s="1">
        <v>1017776.22</v>
      </c>
      <c r="P472" s="1">
        <v>18</v>
      </c>
      <c r="Q472" s="1">
        <v>34</v>
      </c>
      <c r="R472" s="1">
        <v>21.5</v>
      </c>
      <c r="S472" s="1" t="s">
        <v>54</v>
      </c>
      <c r="T472" s="1" t="s">
        <v>259</v>
      </c>
      <c r="W472" s="1">
        <v>0</v>
      </c>
      <c r="X472" s="1" t="s">
        <v>58</v>
      </c>
    </row>
    <row r="473" spans="1:24" ht="15" x14ac:dyDescent="0.2">
      <c r="A473" s="1">
        <f t="shared" si="28"/>
        <v>1017776.22</v>
      </c>
      <c r="B473" s="1">
        <f t="shared" si="28"/>
        <v>1018000</v>
      </c>
      <c r="C473" s="11" t="s">
        <v>52</v>
      </c>
      <c r="D473" s="12">
        <f>INDEX(families!$A:$A,MATCH(E473,families!$B:$B,0))</f>
        <v>2</v>
      </c>
      <c r="E473" s="1" t="str">
        <f t="shared" si="29"/>
        <v>FBE</v>
      </c>
      <c r="F473" s="1">
        <f t="shared" si="30"/>
        <v>19</v>
      </c>
      <c r="G473" s="1" t="str">
        <f t="shared" si="31"/>
        <v>19.0mm FBE</v>
      </c>
      <c r="H473" s="1" t="str">
        <f>_xlfn.CONCAT(TEXT(R473,"0.0"),"mm ",INDEX('Pipe Lookup'!D:D,MATCH('~01 Pipe Segmentation'!S473,'Pipe Lookup'!C:C,0))," TYPE ",Q473)</f>
        <v>19.0mm Fusion-Bonded Epoxy TYPE 7</v>
      </c>
      <c r="M473" s="1" t="s">
        <v>53</v>
      </c>
      <c r="N473" s="1">
        <v>1017776.22</v>
      </c>
      <c r="O473" s="1">
        <v>1018000</v>
      </c>
      <c r="P473" s="1">
        <v>223.78000000002794</v>
      </c>
      <c r="Q473" s="1">
        <v>7</v>
      </c>
      <c r="R473" s="1">
        <v>19</v>
      </c>
      <c r="S473" s="1" t="s">
        <v>54</v>
      </c>
      <c r="T473" s="1" t="s">
        <v>259</v>
      </c>
      <c r="W473" s="1">
        <v>0</v>
      </c>
      <c r="X473" s="1" t="s">
        <v>58</v>
      </c>
    </row>
    <row r="474" spans="1:24" ht="15" x14ac:dyDescent="0.2">
      <c r="A474" s="1">
        <f t="shared" si="28"/>
        <v>1018000</v>
      </c>
      <c r="B474" s="1">
        <f t="shared" si="28"/>
        <v>1018315</v>
      </c>
      <c r="C474" s="11" t="s">
        <v>52</v>
      </c>
      <c r="D474" s="12">
        <f>INDEX(families!$A:$A,MATCH(E474,families!$B:$B,0))</f>
        <v>2</v>
      </c>
      <c r="E474" s="1" t="str">
        <f t="shared" si="29"/>
        <v>FBE</v>
      </c>
      <c r="F474" s="1">
        <f t="shared" si="30"/>
        <v>19</v>
      </c>
      <c r="G474" s="1" t="str">
        <f t="shared" si="31"/>
        <v>19.0mm FBE</v>
      </c>
      <c r="H474" s="1" t="str">
        <f>_xlfn.CONCAT(TEXT(R474,"0.0"),"mm ",INDEX('Pipe Lookup'!D:D,MATCH('~01 Pipe Segmentation'!S474,'Pipe Lookup'!C:C,0))," TYPE ",Q474)</f>
        <v>19.0mm Fusion-Bonded Epoxy TYPE 7</v>
      </c>
      <c r="M474" s="1" t="s">
        <v>53</v>
      </c>
      <c r="N474" s="1">
        <v>1018000</v>
      </c>
      <c r="O474" s="1">
        <v>1018315</v>
      </c>
      <c r="P474" s="1">
        <v>315</v>
      </c>
      <c r="Q474" s="1">
        <v>7</v>
      </c>
      <c r="R474" s="1">
        <v>19</v>
      </c>
      <c r="S474" s="1" t="s">
        <v>54</v>
      </c>
      <c r="T474" s="1" t="s">
        <v>275</v>
      </c>
      <c r="V474" s="1" t="s">
        <v>276</v>
      </c>
      <c r="W474" s="1">
        <v>0</v>
      </c>
      <c r="X474" s="1" t="s">
        <v>58</v>
      </c>
    </row>
    <row r="475" spans="1:24" ht="15" x14ac:dyDescent="0.2">
      <c r="A475" s="1">
        <f t="shared" si="28"/>
        <v>1018315</v>
      </c>
      <c r="B475" s="1">
        <f t="shared" si="28"/>
        <v>1018319</v>
      </c>
      <c r="C475" s="11" t="s">
        <v>52</v>
      </c>
      <c r="D475" s="12">
        <f>INDEX(families!$A:$A,MATCH(E475,families!$B:$B,0))</f>
        <v>3</v>
      </c>
      <c r="E475" s="1" t="str">
        <f t="shared" si="29"/>
        <v>LE</v>
      </c>
      <c r="F475" s="1">
        <f t="shared" si="30"/>
        <v>23.7</v>
      </c>
      <c r="G475" s="1" t="str">
        <f t="shared" si="31"/>
        <v>23.7mm LE</v>
      </c>
      <c r="H475" s="1" t="str">
        <f>_xlfn.CONCAT(TEXT(R475,"0.0"),"mm ",INDEX('Pipe Lookup'!D:D,MATCH('~01 Pipe Segmentation'!S475,'Pipe Lookup'!C:C,0))," TYPE ",Q475)</f>
        <v>23.7mm Elbow TYPE 28</v>
      </c>
      <c r="M475" s="1" t="s">
        <v>53</v>
      </c>
      <c r="N475" s="1">
        <v>1018315</v>
      </c>
      <c r="O475" s="1" t="s">
        <v>277</v>
      </c>
      <c r="P475" s="1">
        <v>4</v>
      </c>
      <c r="Q475" s="1">
        <v>28</v>
      </c>
      <c r="R475" s="1">
        <v>23.7</v>
      </c>
      <c r="S475" s="1" t="s">
        <v>56</v>
      </c>
      <c r="T475" s="1" t="s">
        <v>275</v>
      </c>
      <c r="V475" s="1" t="s">
        <v>278</v>
      </c>
      <c r="W475" s="1">
        <v>0</v>
      </c>
      <c r="X475" s="1" t="s">
        <v>58</v>
      </c>
    </row>
    <row r="476" spans="1:24" ht="15" x14ac:dyDescent="0.2">
      <c r="A476" s="1">
        <f t="shared" si="28"/>
        <v>1018319</v>
      </c>
      <c r="B476" s="1">
        <f t="shared" si="28"/>
        <v>1018353</v>
      </c>
      <c r="C476" s="11" t="s">
        <v>52</v>
      </c>
      <c r="D476" s="12">
        <f>INDEX(families!$A:$A,MATCH(E476,families!$B:$B,0))</f>
        <v>2</v>
      </c>
      <c r="E476" s="1" t="str">
        <f t="shared" si="29"/>
        <v>FBE</v>
      </c>
      <c r="F476" s="1">
        <f t="shared" si="30"/>
        <v>19</v>
      </c>
      <c r="G476" s="1" t="str">
        <f t="shared" si="31"/>
        <v>19.0mm FBE</v>
      </c>
      <c r="H476" s="1" t="str">
        <f>_xlfn.CONCAT(TEXT(R476,"0.0"),"mm ",INDEX('Pipe Lookup'!D:D,MATCH('~01 Pipe Segmentation'!S476,'Pipe Lookup'!C:C,0))," TYPE ",Q476)</f>
        <v>19.0mm Fusion-Bonded Epoxy TYPE 7</v>
      </c>
      <c r="M476" s="1" t="s">
        <v>53</v>
      </c>
      <c r="N476" s="1" t="s">
        <v>277</v>
      </c>
      <c r="O476" s="1" t="s">
        <v>279</v>
      </c>
      <c r="P476" s="1">
        <v>34</v>
      </c>
      <c r="Q476" s="1">
        <v>7</v>
      </c>
      <c r="R476" s="1">
        <v>19</v>
      </c>
      <c r="S476" s="1" t="s">
        <v>54</v>
      </c>
      <c r="T476" s="1" t="s">
        <v>275</v>
      </c>
      <c r="W476" s="1">
        <v>0</v>
      </c>
      <c r="X476" s="1" t="s">
        <v>58</v>
      </c>
    </row>
    <row r="477" spans="1:24" ht="15" x14ac:dyDescent="0.2">
      <c r="A477" s="1">
        <f t="shared" si="28"/>
        <v>1018353</v>
      </c>
      <c r="B477" s="1">
        <f t="shared" si="28"/>
        <v>1018401</v>
      </c>
      <c r="C477" s="11" t="s">
        <v>52</v>
      </c>
      <c r="D477" s="12">
        <f>INDEX(families!$A:$A,MATCH(E477,families!$B:$B,0))</f>
        <v>2</v>
      </c>
      <c r="E477" s="1" t="str">
        <f t="shared" si="29"/>
        <v>FBE</v>
      </c>
      <c r="F477" s="1">
        <f t="shared" si="30"/>
        <v>21.5</v>
      </c>
      <c r="G477" s="1" t="str">
        <f t="shared" si="31"/>
        <v>21.5mm FBE</v>
      </c>
      <c r="H477" s="1" t="str">
        <f>_xlfn.CONCAT(TEXT(R477,"0.0"),"mm ",INDEX('Pipe Lookup'!D:D,MATCH('~01 Pipe Segmentation'!S477,'Pipe Lookup'!C:C,0))," TYPE ",Q477)</f>
        <v>21.5mm Fusion-Bonded Epoxy TYPE 34</v>
      </c>
      <c r="M477" s="1" t="s">
        <v>53</v>
      </c>
      <c r="N477" s="1" t="s">
        <v>279</v>
      </c>
      <c r="O477" s="1" t="s">
        <v>280</v>
      </c>
      <c r="P477" s="1">
        <v>48</v>
      </c>
      <c r="Q477" s="1">
        <v>34</v>
      </c>
      <c r="R477" s="1">
        <v>21.5</v>
      </c>
      <c r="S477" s="1" t="s">
        <v>54</v>
      </c>
      <c r="T477" s="1" t="s">
        <v>275</v>
      </c>
      <c r="W477" s="1">
        <v>0</v>
      </c>
      <c r="X477" s="1" t="s">
        <v>58</v>
      </c>
    </row>
    <row r="478" spans="1:24" ht="15" x14ac:dyDescent="0.2">
      <c r="A478" s="1">
        <f t="shared" si="28"/>
        <v>1018401</v>
      </c>
      <c r="B478" s="1">
        <f t="shared" si="28"/>
        <v>1018437</v>
      </c>
      <c r="C478" s="11" t="s">
        <v>52</v>
      </c>
      <c r="D478" s="12">
        <f>INDEX(families!$A:$A,MATCH(E478,families!$B:$B,0))</f>
        <v>2</v>
      </c>
      <c r="E478" s="1" t="str">
        <f t="shared" si="29"/>
        <v>FBE</v>
      </c>
      <c r="F478" s="1">
        <f t="shared" si="30"/>
        <v>19</v>
      </c>
      <c r="G478" s="1" t="str">
        <f t="shared" si="31"/>
        <v>19.0mm FBE</v>
      </c>
      <c r="H478" s="1" t="str">
        <f>_xlfn.CONCAT(TEXT(R478,"0.0"),"mm ",INDEX('Pipe Lookup'!D:D,MATCH('~01 Pipe Segmentation'!S478,'Pipe Lookup'!C:C,0))," TYPE ",Q478)</f>
        <v>19.0mm Fusion-Bonded Epoxy TYPE 7</v>
      </c>
      <c r="M478" s="1" t="s">
        <v>53</v>
      </c>
      <c r="N478" s="1" t="s">
        <v>280</v>
      </c>
      <c r="O478" s="1" t="s">
        <v>281</v>
      </c>
      <c r="P478" s="1">
        <v>36</v>
      </c>
      <c r="Q478" s="1">
        <v>7</v>
      </c>
      <c r="R478" s="1">
        <v>19</v>
      </c>
      <c r="S478" s="1" t="s">
        <v>54</v>
      </c>
      <c r="T478" s="1" t="s">
        <v>275</v>
      </c>
      <c r="W478" s="1">
        <v>0</v>
      </c>
      <c r="X478" s="1" t="s">
        <v>58</v>
      </c>
    </row>
    <row r="479" spans="1:24" ht="15" x14ac:dyDescent="0.2">
      <c r="A479" s="1">
        <f t="shared" si="28"/>
        <v>1018437</v>
      </c>
      <c r="B479" s="1">
        <f t="shared" si="28"/>
        <v>1018439</v>
      </c>
      <c r="C479" s="11" t="s">
        <v>52</v>
      </c>
      <c r="D479" s="12">
        <f>INDEX(families!$A:$A,MATCH(E479,families!$B:$B,0))</f>
        <v>3</v>
      </c>
      <c r="E479" s="1" t="str">
        <f t="shared" si="29"/>
        <v>LE</v>
      </c>
      <c r="F479" s="1">
        <f t="shared" si="30"/>
        <v>23.7</v>
      </c>
      <c r="G479" s="1" t="str">
        <f t="shared" si="31"/>
        <v>23.7mm LE</v>
      </c>
      <c r="H479" s="1" t="str">
        <f>_xlfn.CONCAT(TEXT(R479,"0.0"),"mm ",INDEX('Pipe Lookup'!D:D,MATCH('~01 Pipe Segmentation'!S479,'Pipe Lookup'!C:C,0))," TYPE ",Q479)</f>
        <v>23.7mm Elbow TYPE 28</v>
      </c>
      <c r="M479" s="1" t="s">
        <v>53</v>
      </c>
      <c r="N479" s="1" t="s">
        <v>281</v>
      </c>
      <c r="O479" s="1" t="s">
        <v>282</v>
      </c>
      <c r="P479" s="1">
        <v>2</v>
      </c>
      <c r="Q479" s="1">
        <v>28</v>
      </c>
      <c r="R479" s="1">
        <v>23.7</v>
      </c>
      <c r="S479" s="1" t="s">
        <v>56</v>
      </c>
      <c r="T479" s="1" t="s">
        <v>275</v>
      </c>
      <c r="V479" s="1" t="s">
        <v>273</v>
      </c>
      <c r="W479" s="1">
        <v>0</v>
      </c>
      <c r="X479" s="1" t="s">
        <v>58</v>
      </c>
    </row>
    <row r="480" spans="1:24" ht="15" x14ac:dyDescent="0.2">
      <c r="A480" s="1">
        <f t="shared" si="28"/>
        <v>1018442</v>
      </c>
      <c r="B480" s="1">
        <f t="shared" si="28"/>
        <v>1018444</v>
      </c>
      <c r="C480" s="11" t="s">
        <v>52</v>
      </c>
      <c r="D480" s="12">
        <f>INDEX(families!$A:$A,MATCH(E480,families!$B:$B,0))</f>
        <v>3</v>
      </c>
      <c r="E480" s="1" t="str">
        <f t="shared" si="29"/>
        <v>LE</v>
      </c>
      <c r="F480" s="1">
        <f t="shared" si="30"/>
        <v>23.7</v>
      </c>
      <c r="G480" s="1" t="str">
        <f t="shared" si="31"/>
        <v>23.7mm LE</v>
      </c>
      <c r="H480" s="1" t="str">
        <f>_xlfn.CONCAT(TEXT(R480,"0.0"),"mm ",INDEX('Pipe Lookup'!D:D,MATCH('~01 Pipe Segmentation'!S480,'Pipe Lookup'!C:C,0))," TYPE ",Q480)</f>
        <v>23.7mm Elbow TYPE 28</v>
      </c>
      <c r="M480" s="1" t="s">
        <v>53</v>
      </c>
      <c r="N480" s="1">
        <v>1018442</v>
      </c>
      <c r="O480" s="1">
        <v>1018444</v>
      </c>
      <c r="P480" s="1">
        <v>2</v>
      </c>
      <c r="Q480" s="1">
        <v>28</v>
      </c>
      <c r="R480" s="1">
        <v>23.7</v>
      </c>
      <c r="S480" s="1" t="s">
        <v>56</v>
      </c>
      <c r="T480" s="1" t="s">
        <v>275</v>
      </c>
      <c r="V480" s="1" t="s">
        <v>283</v>
      </c>
      <c r="W480" s="1" t="s">
        <v>173</v>
      </c>
      <c r="X480" s="1" t="s">
        <v>84</v>
      </c>
    </row>
    <row r="481" spans="1:24" ht="15" x14ac:dyDescent="0.2">
      <c r="A481" s="1">
        <f t="shared" si="28"/>
        <v>1018444</v>
      </c>
      <c r="B481" s="1">
        <f t="shared" si="28"/>
        <v>1018950</v>
      </c>
      <c r="C481" s="11" t="s">
        <v>52</v>
      </c>
      <c r="D481" s="12">
        <f>INDEX(families!$A:$A,MATCH(E481,families!$B:$B,0))</f>
        <v>2</v>
      </c>
      <c r="E481" s="1" t="str">
        <f t="shared" si="29"/>
        <v>FBE</v>
      </c>
      <c r="F481" s="1">
        <f t="shared" si="30"/>
        <v>19</v>
      </c>
      <c r="G481" s="1" t="str">
        <f t="shared" si="31"/>
        <v>19.0mm FBE</v>
      </c>
      <c r="H481" s="1" t="str">
        <f>_xlfn.CONCAT(TEXT(R481,"0.0"),"mm ",INDEX('Pipe Lookup'!D:D,MATCH('~01 Pipe Segmentation'!S481,'Pipe Lookup'!C:C,0))," TYPE ",Q481)</f>
        <v>19.0mm Fusion-Bonded Epoxy TYPE 7</v>
      </c>
      <c r="M481" s="1" t="s">
        <v>53</v>
      </c>
      <c r="N481" s="1">
        <v>1018444</v>
      </c>
      <c r="O481" s="1">
        <v>1018950</v>
      </c>
      <c r="P481" s="1">
        <v>506</v>
      </c>
      <c r="Q481" s="1">
        <v>7</v>
      </c>
      <c r="R481" s="1">
        <v>19</v>
      </c>
      <c r="S481" s="1" t="s">
        <v>54</v>
      </c>
      <c r="T481" s="1" t="s">
        <v>275</v>
      </c>
      <c r="W481" s="1">
        <v>0</v>
      </c>
      <c r="X481" s="1" t="s">
        <v>58</v>
      </c>
    </row>
    <row r="482" spans="1:24" ht="15" x14ac:dyDescent="0.2">
      <c r="A482" s="1">
        <f t="shared" si="28"/>
        <v>1018950</v>
      </c>
      <c r="B482" s="1">
        <f t="shared" si="28"/>
        <v>1019012.15</v>
      </c>
      <c r="C482" s="11" t="s">
        <v>52</v>
      </c>
      <c r="D482" s="12">
        <f>INDEX(families!$A:$A,MATCH(E482,families!$B:$B,0))</f>
        <v>2</v>
      </c>
      <c r="E482" s="1" t="str">
        <f t="shared" si="29"/>
        <v>FBE</v>
      </c>
      <c r="F482" s="1">
        <f t="shared" si="30"/>
        <v>19</v>
      </c>
      <c r="G482" s="1" t="str">
        <f t="shared" si="31"/>
        <v>19.0mm FBE</v>
      </c>
      <c r="H482" s="1" t="str">
        <f>_xlfn.CONCAT(TEXT(R482,"0.0"),"mm ",INDEX('Pipe Lookup'!D:D,MATCH('~01 Pipe Segmentation'!S482,'Pipe Lookup'!C:C,0))," TYPE ",Q482)</f>
        <v>19.0mm Fusion-Bonded Epoxy TYPE 7</v>
      </c>
      <c r="M482" s="1" t="s">
        <v>53</v>
      </c>
      <c r="N482" s="1">
        <v>1018950</v>
      </c>
      <c r="O482" s="1">
        <v>1019012.15</v>
      </c>
      <c r="P482" s="1">
        <v>62.150000000023283</v>
      </c>
      <c r="Q482" s="1">
        <v>7</v>
      </c>
      <c r="R482" s="1">
        <v>19</v>
      </c>
      <c r="S482" s="1" t="s">
        <v>54</v>
      </c>
      <c r="T482" s="1" t="s">
        <v>275</v>
      </c>
      <c r="V482" s="1" t="s">
        <v>207</v>
      </c>
      <c r="W482" s="1">
        <v>0</v>
      </c>
      <c r="X482" s="1" t="s">
        <v>84</v>
      </c>
    </row>
    <row r="483" spans="1:24" ht="15" x14ac:dyDescent="0.2">
      <c r="A483" s="1">
        <f t="shared" si="28"/>
        <v>1019012.15</v>
      </c>
      <c r="B483" s="1">
        <f t="shared" si="28"/>
        <v>1019019.36</v>
      </c>
      <c r="C483" s="11" t="s">
        <v>52</v>
      </c>
      <c r="D483" s="12">
        <f>INDEX(families!$A:$A,MATCH(E483,families!$B:$B,0))</f>
        <v>3</v>
      </c>
      <c r="E483" s="1" t="str">
        <f t="shared" si="29"/>
        <v>LE</v>
      </c>
      <c r="F483" s="1">
        <f t="shared" si="30"/>
        <v>23.7</v>
      </c>
      <c r="G483" s="1" t="str">
        <f t="shared" si="31"/>
        <v>23.7mm LE</v>
      </c>
      <c r="H483" s="1" t="str">
        <f>_xlfn.CONCAT(TEXT(R483,"0.0"),"mm ",INDEX('Pipe Lookup'!D:D,MATCH('~01 Pipe Segmentation'!S483,'Pipe Lookup'!C:C,0))," TYPE ",Q483)</f>
        <v>23.7mm Elbow TYPE 28</v>
      </c>
      <c r="M483" s="1" t="s">
        <v>53</v>
      </c>
      <c r="N483" s="1">
        <v>1019012.15</v>
      </c>
      <c r="O483" s="1">
        <v>1019019.36</v>
      </c>
      <c r="P483" s="1">
        <v>7.2099999999627471</v>
      </c>
      <c r="Q483" s="1">
        <v>28</v>
      </c>
      <c r="R483" s="1">
        <v>23.7</v>
      </c>
      <c r="S483" s="1" t="s">
        <v>56</v>
      </c>
      <c r="T483" s="1" t="s">
        <v>275</v>
      </c>
      <c r="V483" s="1" t="s">
        <v>284</v>
      </c>
      <c r="W483" s="1">
        <v>0</v>
      </c>
      <c r="X483" s="1" t="s">
        <v>58</v>
      </c>
    </row>
    <row r="484" spans="1:24" ht="15" x14ac:dyDescent="0.2">
      <c r="A484" s="1">
        <f t="shared" si="28"/>
        <v>1019019.36</v>
      </c>
      <c r="B484" s="1">
        <f t="shared" si="28"/>
        <v>1019028.82</v>
      </c>
      <c r="C484" s="11" t="s">
        <v>52</v>
      </c>
      <c r="D484" s="12">
        <f>INDEX(families!$A:$A,MATCH(E484,families!$B:$B,0))</f>
        <v>3</v>
      </c>
      <c r="E484" s="1" t="str">
        <f t="shared" si="29"/>
        <v>LE</v>
      </c>
      <c r="F484" s="1">
        <f t="shared" si="30"/>
        <v>23.7</v>
      </c>
      <c r="G484" s="1" t="str">
        <f t="shared" si="31"/>
        <v>23.7mm LE</v>
      </c>
      <c r="H484" s="1" t="str">
        <f>_xlfn.CONCAT(TEXT(R484,"0.0"),"mm ",INDEX('Pipe Lookup'!D:D,MATCH('~01 Pipe Segmentation'!S484,'Pipe Lookup'!C:C,0))," TYPE ",Q484)</f>
        <v>23.7mm Elbow TYPE 28</v>
      </c>
      <c r="M484" s="1" t="s">
        <v>53</v>
      </c>
      <c r="N484" s="1">
        <v>1019019.36</v>
      </c>
      <c r="O484" s="1">
        <v>1019028.82</v>
      </c>
      <c r="P484" s="1">
        <v>9.4599999999627471</v>
      </c>
      <c r="Q484" s="1">
        <v>28</v>
      </c>
      <c r="R484" s="1">
        <v>23.7</v>
      </c>
      <c r="S484" s="1" t="s">
        <v>56</v>
      </c>
      <c r="T484" s="1" t="s">
        <v>275</v>
      </c>
      <c r="V484" s="1" t="s">
        <v>285</v>
      </c>
      <c r="W484" s="1">
        <v>0</v>
      </c>
      <c r="X484" s="1" t="s">
        <v>84</v>
      </c>
    </row>
    <row r="485" spans="1:24" ht="15" x14ac:dyDescent="0.2">
      <c r="A485" s="1">
        <f t="shared" si="28"/>
        <v>1019028.82</v>
      </c>
      <c r="B485" s="1">
        <f t="shared" si="28"/>
        <v>1019091.22</v>
      </c>
      <c r="C485" s="11" t="s">
        <v>52</v>
      </c>
      <c r="D485" s="12">
        <f>INDEX(families!$A:$A,MATCH(E485,families!$B:$B,0))</f>
        <v>2</v>
      </c>
      <c r="E485" s="1" t="str">
        <f t="shared" si="29"/>
        <v>FBE</v>
      </c>
      <c r="F485" s="1">
        <f t="shared" si="30"/>
        <v>21.5</v>
      </c>
      <c r="G485" s="1" t="str">
        <f t="shared" si="31"/>
        <v>21.5mm FBE</v>
      </c>
      <c r="H485" s="1" t="str">
        <f>_xlfn.CONCAT(TEXT(R485,"0.0"),"mm ",INDEX('Pipe Lookup'!D:D,MATCH('~01 Pipe Segmentation'!S485,'Pipe Lookup'!C:C,0))," TYPE ",Q485)</f>
        <v>21.5mm Fusion-Bonded Epoxy TYPE 34</v>
      </c>
      <c r="M485" s="1" t="s">
        <v>53</v>
      </c>
      <c r="N485" s="1">
        <v>1019028.82</v>
      </c>
      <c r="O485" s="1">
        <v>1019091.22</v>
      </c>
      <c r="P485" s="1">
        <v>62.400000000023283</v>
      </c>
      <c r="Q485" s="1">
        <v>34</v>
      </c>
      <c r="R485" s="1">
        <v>21.5</v>
      </c>
      <c r="S485" s="1" t="s">
        <v>54</v>
      </c>
      <c r="T485" s="1" t="s">
        <v>275</v>
      </c>
      <c r="V485" s="1" t="s">
        <v>65</v>
      </c>
      <c r="W485" s="1">
        <v>0</v>
      </c>
      <c r="X485" s="1" t="s">
        <v>58</v>
      </c>
    </row>
    <row r="486" spans="1:24" ht="15" x14ac:dyDescent="0.2">
      <c r="A486" s="1">
        <f t="shared" si="28"/>
        <v>1019091.22</v>
      </c>
      <c r="B486" s="1">
        <f t="shared" si="28"/>
        <v>1019098.22</v>
      </c>
      <c r="C486" s="11" t="s">
        <v>52</v>
      </c>
      <c r="D486" s="12">
        <f>INDEX(families!$A:$A,MATCH(E486,families!$B:$B,0))</f>
        <v>3</v>
      </c>
      <c r="E486" s="1" t="str">
        <f t="shared" si="29"/>
        <v>LE</v>
      </c>
      <c r="F486" s="1">
        <f t="shared" si="30"/>
        <v>23.7</v>
      </c>
      <c r="G486" s="1" t="str">
        <f t="shared" si="31"/>
        <v>23.7mm LE</v>
      </c>
      <c r="H486" s="1" t="str">
        <f>_xlfn.CONCAT(TEXT(R486,"0.0"),"mm ",INDEX('Pipe Lookup'!D:D,MATCH('~01 Pipe Segmentation'!S486,'Pipe Lookup'!C:C,0))," TYPE ",Q486)</f>
        <v>23.7mm Elbow TYPE 28</v>
      </c>
      <c r="M486" s="1" t="s">
        <v>53</v>
      </c>
      <c r="N486" s="1">
        <v>1019091.22</v>
      </c>
      <c r="O486" s="1">
        <v>1019098.22</v>
      </c>
      <c r="P486" s="1">
        <v>7</v>
      </c>
      <c r="Q486" s="1">
        <v>28</v>
      </c>
      <c r="R486" s="1">
        <v>23.7</v>
      </c>
      <c r="S486" s="1" t="s">
        <v>56</v>
      </c>
      <c r="T486" s="1" t="s">
        <v>275</v>
      </c>
      <c r="V486" s="1" t="s">
        <v>286</v>
      </c>
      <c r="W486" s="1">
        <v>0</v>
      </c>
      <c r="X486" s="1" t="s">
        <v>58</v>
      </c>
    </row>
    <row r="487" spans="1:24" ht="15" x14ac:dyDescent="0.2">
      <c r="A487" s="1">
        <f t="shared" si="28"/>
        <v>1019098.22</v>
      </c>
      <c r="B487" s="1">
        <f t="shared" si="28"/>
        <v>1019125.04</v>
      </c>
      <c r="C487" s="11" t="s">
        <v>52</v>
      </c>
      <c r="D487" s="12">
        <f>INDEX(families!$A:$A,MATCH(E487,families!$B:$B,0))</f>
        <v>2</v>
      </c>
      <c r="E487" s="1" t="str">
        <f t="shared" si="29"/>
        <v>FBE</v>
      </c>
      <c r="F487" s="1">
        <f t="shared" si="30"/>
        <v>19</v>
      </c>
      <c r="G487" s="1" t="str">
        <f t="shared" si="31"/>
        <v>19.0mm FBE</v>
      </c>
      <c r="H487" s="1" t="str">
        <f>_xlfn.CONCAT(TEXT(R487,"0.0"),"mm ",INDEX('Pipe Lookup'!D:D,MATCH('~01 Pipe Segmentation'!S487,'Pipe Lookup'!C:C,0))," TYPE ",Q487)</f>
        <v>19.0mm Fusion-Bonded Epoxy TYPE 7</v>
      </c>
      <c r="M487" s="1" t="s">
        <v>53</v>
      </c>
      <c r="N487" s="1">
        <v>1019098.22</v>
      </c>
      <c r="O487" s="1">
        <v>1019125.04</v>
      </c>
      <c r="P487" s="1">
        <v>26.820000000065193</v>
      </c>
      <c r="Q487" s="1">
        <v>7</v>
      </c>
      <c r="R487" s="1">
        <v>19</v>
      </c>
      <c r="S487" s="1" t="s">
        <v>54</v>
      </c>
      <c r="T487" s="1" t="s">
        <v>275</v>
      </c>
      <c r="V487" s="1" t="s">
        <v>65</v>
      </c>
      <c r="W487" s="1">
        <v>0</v>
      </c>
      <c r="X487" s="1" t="s">
        <v>58</v>
      </c>
    </row>
    <row r="488" spans="1:24" ht="15" x14ac:dyDescent="0.2">
      <c r="A488" s="1">
        <f t="shared" si="28"/>
        <v>1019125.04</v>
      </c>
      <c r="B488" s="1">
        <f t="shared" si="28"/>
        <v>1019131.39</v>
      </c>
      <c r="C488" s="11" t="s">
        <v>52</v>
      </c>
      <c r="D488" s="12">
        <f>INDEX(families!$A:$A,MATCH(E488,families!$B:$B,0))</f>
        <v>3</v>
      </c>
      <c r="E488" s="1" t="str">
        <f t="shared" si="29"/>
        <v>LE</v>
      </c>
      <c r="F488" s="1">
        <f t="shared" si="30"/>
        <v>23.7</v>
      </c>
      <c r="G488" s="1" t="str">
        <f t="shared" si="31"/>
        <v>23.7mm LE</v>
      </c>
      <c r="H488" s="1" t="str">
        <f>_xlfn.CONCAT(TEXT(R488,"0.0"),"mm ",INDEX('Pipe Lookup'!D:D,MATCH('~01 Pipe Segmentation'!S488,'Pipe Lookup'!C:C,0))," TYPE ",Q488)</f>
        <v>23.7mm Elbow TYPE 28</v>
      </c>
      <c r="M488" s="1" t="s">
        <v>53</v>
      </c>
      <c r="N488" s="1">
        <v>1019125.04</v>
      </c>
      <c r="O488" s="1">
        <v>1019131.39</v>
      </c>
      <c r="P488" s="1">
        <v>6.3499999999767169</v>
      </c>
      <c r="Q488" s="1">
        <v>28</v>
      </c>
      <c r="R488" s="1">
        <v>23.7</v>
      </c>
      <c r="S488" s="1" t="s">
        <v>56</v>
      </c>
      <c r="T488" s="1" t="s">
        <v>275</v>
      </c>
      <c r="V488" s="1" t="s">
        <v>287</v>
      </c>
      <c r="W488" s="1">
        <v>0</v>
      </c>
      <c r="X488" s="1" t="s">
        <v>58</v>
      </c>
    </row>
    <row r="489" spans="1:24" ht="15" x14ac:dyDescent="0.2">
      <c r="A489" s="1">
        <f t="shared" si="28"/>
        <v>1019131.39</v>
      </c>
      <c r="B489" s="1">
        <f t="shared" si="28"/>
        <v>1019143.22</v>
      </c>
      <c r="C489" s="11" t="s">
        <v>52</v>
      </c>
      <c r="D489" s="12">
        <f>INDEX(families!$A:$A,MATCH(E489,families!$B:$B,0))</f>
        <v>2</v>
      </c>
      <c r="E489" s="1" t="str">
        <f t="shared" si="29"/>
        <v>FBE</v>
      </c>
      <c r="F489" s="1">
        <f t="shared" si="30"/>
        <v>19</v>
      </c>
      <c r="G489" s="1" t="str">
        <f t="shared" si="31"/>
        <v>19.0mm FBE</v>
      </c>
      <c r="H489" s="1" t="str">
        <f>_xlfn.CONCAT(TEXT(R489,"0.0"),"mm ",INDEX('Pipe Lookup'!D:D,MATCH('~01 Pipe Segmentation'!S489,'Pipe Lookup'!C:C,0))," TYPE ",Q489)</f>
        <v>19.0mm Fusion-Bonded Epoxy TYPE 7</v>
      </c>
      <c r="M489" s="1" t="s">
        <v>53</v>
      </c>
      <c r="N489" s="1">
        <v>1019131.39</v>
      </c>
      <c r="O489" s="1">
        <v>1019143.22</v>
      </c>
      <c r="P489" s="1">
        <v>11.82999999995809</v>
      </c>
      <c r="Q489" s="1">
        <v>7</v>
      </c>
      <c r="R489" s="1">
        <v>19</v>
      </c>
      <c r="S489" s="1" t="s">
        <v>54</v>
      </c>
      <c r="T489" s="1" t="s">
        <v>275</v>
      </c>
      <c r="V489" s="1" t="s">
        <v>65</v>
      </c>
      <c r="W489" s="1">
        <v>0</v>
      </c>
      <c r="X489" s="1" t="s">
        <v>58</v>
      </c>
    </row>
    <row r="490" spans="1:24" ht="15" x14ac:dyDescent="0.2">
      <c r="A490" s="1">
        <f t="shared" si="28"/>
        <v>1019143.22</v>
      </c>
      <c r="B490" s="1">
        <f t="shared" si="28"/>
        <v>1019149.22</v>
      </c>
      <c r="C490" s="11" t="s">
        <v>52</v>
      </c>
      <c r="D490" s="12">
        <f>INDEX(families!$A:$A,MATCH(E490,families!$B:$B,0))</f>
        <v>3</v>
      </c>
      <c r="E490" s="1" t="str">
        <f t="shared" si="29"/>
        <v>LE</v>
      </c>
      <c r="F490" s="1">
        <f t="shared" si="30"/>
        <v>23.7</v>
      </c>
      <c r="G490" s="1" t="str">
        <f t="shared" si="31"/>
        <v>23.7mm LE</v>
      </c>
      <c r="H490" s="1" t="str">
        <f>_xlfn.CONCAT(TEXT(R490,"0.0"),"mm ",INDEX('Pipe Lookup'!D:D,MATCH('~01 Pipe Segmentation'!S490,'Pipe Lookup'!C:C,0))," TYPE ",Q490)</f>
        <v>23.7mm Elbow TYPE 28</v>
      </c>
      <c r="M490" s="1" t="s">
        <v>53</v>
      </c>
      <c r="N490" s="1">
        <v>1019143.22</v>
      </c>
      <c r="O490" s="1">
        <v>1019149.22</v>
      </c>
      <c r="P490" s="1">
        <v>6</v>
      </c>
      <c r="Q490" s="1">
        <v>28</v>
      </c>
      <c r="R490" s="1">
        <v>23.7</v>
      </c>
      <c r="S490" s="1" t="s">
        <v>56</v>
      </c>
      <c r="T490" s="1" t="s">
        <v>275</v>
      </c>
      <c r="V490" s="1" t="s">
        <v>288</v>
      </c>
      <c r="W490" s="1">
        <v>0</v>
      </c>
      <c r="X490" s="1" t="s">
        <v>58</v>
      </c>
    </row>
    <row r="491" spans="1:24" ht="15" x14ac:dyDescent="0.2">
      <c r="A491" s="1">
        <f t="shared" si="28"/>
        <v>1019149.22</v>
      </c>
      <c r="B491" s="1">
        <f t="shared" si="28"/>
        <v>1019177.31</v>
      </c>
      <c r="C491" s="11" t="s">
        <v>52</v>
      </c>
      <c r="D491" s="12">
        <f>INDEX(families!$A:$A,MATCH(E491,families!$B:$B,0))</f>
        <v>2</v>
      </c>
      <c r="E491" s="1" t="str">
        <f t="shared" si="29"/>
        <v>FBE</v>
      </c>
      <c r="F491" s="1">
        <f t="shared" si="30"/>
        <v>19</v>
      </c>
      <c r="G491" s="1" t="str">
        <f t="shared" si="31"/>
        <v>19.0mm FBE</v>
      </c>
      <c r="H491" s="1" t="str">
        <f>_xlfn.CONCAT(TEXT(R491,"0.0"),"mm ",INDEX('Pipe Lookup'!D:D,MATCH('~01 Pipe Segmentation'!S491,'Pipe Lookup'!C:C,0))," TYPE ",Q491)</f>
        <v>19.0mm Fusion-Bonded Epoxy TYPE 7</v>
      </c>
      <c r="M491" s="1" t="s">
        <v>53</v>
      </c>
      <c r="N491" s="1">
        <v>1019149.22</v>
      </c>
      <c r="O491" s="1">
        <v>1019177.31</v>
      </c>
      <c r="P491" s="1">
        <v>28.090000000083819</v>
      </c>
      <c r="Q491" s="1">
        <v>7</v>
      </c>
      <c r="R491" s="1">
        <v>19</v>
      </c>
      <c r="S491" s="1" t="s">
        <v>54</v>
      </c>
      <c r="T491" s="1" t="s">
        <v>275</v>
      </c>
      <c r="V491" s="1" t="s">
        <v>289</v>
      </c>
      <c r="W491" s="1">
        <v>0</v>
      </c>
      <c r="X491" s="1" t="s">
        <v>58</v>
      </c>
    </row>
    <row r="492" spans="1:24" ht="15" x14ac:dyDescent="0.2">
      <c r="A492" s="1">
        <f t="shared" si="28"/>
        <v>1019177.31</v>
      </c>
      <c r="B492" s="1">
        <f t="shared" si="28"/>
        <v>1019183.66</v>
      </c>
      <c r="C492" s="11" t="s">
        <v>52</v>
      </c>
      <c r="D492" s="12">
        <f>INDEX(families!$A:$A,MATCH(E492,families!$B:$B,0))</f>
        <v>3</v>
      </c>
      <c r="E492" s="1" t="str">
        <f t="shared" si="29"/>
        <v>LE</v>
      </c>
      <c r="F492" s="1">
        <f t="shared" si="30"/>
        <v>23.7</v>
      </c>
      <c r="G492" s="1" t="str">
        <f t="shared" si="31"/>
        <v>23.7mm LE</v>
      </c>
      <c r="H492" s="1" t="str">
        <f>_xlfn.CONCAT(TEXT(R492,"0.0"),"mm ",INDEX('Pipe Lookup'!D:D,MATCH('~01 Pipe Segmentation'!S492,'Pipe Lookup'!C:C,0))," TYPE ",Q492)</f>
        <v>23.7mm Elbow TYPE 28</v>
      </c>
      <c r="M492" s="1" t="s">
        <v>53</v>
      </c>
      <c r="N492" s="1">
        <v>1019177.31</v>
      </c>
      <c r="O492" s="1">
        <v>1019183.66</v>
      </c>
      <c r="P492" s="1">
        <v>6.3499999999767169</v>
      </c>
      <c r="Q492" s="1">
        <v>28</v>
      </c>
      <c r="R492" s="1">
        <v>23.7</v>
      </c>
      <c r="S492" s="1" t="s">
        <v>56</v>
      </c>
      <c r="T492" s="1" t="s">
        <v>275</v>
      </c>
      <c r="V492" s="1" t="s">
        <v>290</v>
      </c>
      <c r="W492" s="1">
        <v>0</v>
      </c>
      <c r="X492" s="1" t="s">
        <v>58</v>
      </c>
    </row>
    <row r="493" spans="1:24" ht="15" x14ac:dyDescent="0.2">
      <c r="A493" s="1">
        <f t="shared" si="28"/>
        <v>1019183.66</v>
      </c>
      <c r="B493" s="1">
        <f t="shared" si="28"/>
        <v>1019200</v>
      </c>
      <c r="C493" s="11" t="s">
        <v>52</v>
      </c>
      <c r="D493" s="12">
        <f>INDEX(families!$A:$A,MATCH(E493,families!$B:$B,0))</f>
        <v>2</v>
      </c>
      <c r="E493" s="1" t="str">
        <f t="shared" si="29"/>
        <v>FBE</v>
      </c>
      <c r="F493" s="1">
        <f t="shared" si="30"/>
        <v>19</v>
      </c>
      <c r="G493" s="1" t="str">
        <f t="shared" si="31"/>
        <v>19.0mm FBE</v>
      </c>
      <c r="H493" s="1" t="str">
        <f>_xlfn.CONCAT(TEXT(R493,"0.0"),"mm ",INDEX('Pipe Lookup'!D:D,MATCH('~01 Pipe Segmentation'!S493,'Pipe Lookup'!C:C,0))," TYPE ",Q493)</f>
        <v>19.0mm Fusion-Bonded Epoxy TYPE 7</v>
      </c>
      <c r="M493" s="1" t="s">
        <v>53</v>
      </c>
      <c r="N493" s="1">
        <v>1019183.66</v>
      </c>
      <c r="O493" s="1">
        <v>1019200</v>
      </c>
      <c r="P493" s="1">
        <v>16.339999999967404</v>
      </c>
      <c r="Q493" s="1">
        <v>7</v>
      </c>
      <c r="R493" s="1">
        <v>19</v>
      </c>
      <c r="S493" s="1" t="s">
        <v>54</v>
      </c>
      <c r="T493" s="1" t="s">
        <v>275</v>
      </c>
      <c r="V493" s="1" t="s">
        <v>249</v>
      </c>
      <c r="W493" s="1">
        <v>0</v>
      </c>
      <c r="X493" s="1" t="s">
        <v>58</v>
      </c>
    </row>
    <row r="494" spans="1:24" ht="15" x14ac:dyDescent="0.2">
      <c r="A494" s="1">
        <f t="shared" si="28"/>
        <v>1019200</v>
      </c>
      <c r="B494" s="1">
        <f t="shared" si="28"/>
        <v>1019207.22</v>
      </c>
      <c r="C494" s="11" t="s">
        <v>52</v>
      </c>
      <c r="D494" s="12">
        <f>INDEX(families!$A:$A,MATCH(E494,families!$B:$B,0))</f>
        <v>2</v>
      </c>
      <c r="E494" s="1" t="str">
        <f t="shared" si="29"/>
        <v>FBE</v>
      </c>
      <c r="F494" s="1">
        <f t="shared" si="30"/>
        <v>19</v>
      </c>
      <c r="G494" s="1" t="str">
        <f t="shared" si="31"/>
        <v>19.0mm FBE</v>
      </c>
      <c r="H494" s="1" t="str">
        <f>_xlfn.CONCAT(TEXT(R494,"0.0"),"mm ",INDEX('Pipe Lookup'!D:D,MATCH('~01 Pipe Segmentation'!S494,'Pipe Lookup'!C:C,0))," TYPE ",Q494)</f>
        <v>19.0mm Fusion-Bonded Epoxy TYPE 7</v>
      </c>
      <c r="M494" s="1" t="s">
        <v>53</v>
      </c>
      <c r="N494" s="1">
        <v>1019200</v>
      </c>
      <c r="O494" s="1">
        <v>1019207.22</v>
      </c>
      <c r="P494" s="1">
        <v>7.2199999999720603</v>
      </c>
      <c r="Q494" s="1">
        <v>7</v>
      </c>
      <c r="R494" s="1">
        <v>19</v>
      </c>
      <c r="S494" s="1" t="s">
        <v>54</v>
      </c>
      <c r="T494" s="1" t="s">
        <v>275</v>
      </c>
      <c r="W494" s="1">
        <v>0</v>
      </c>
      <c r="X494" s="1" t="s">
        <v>84</v>
      </c>
    </row>
    <row r="495" spans="1:24" ht="15" x14ac:dyDescent="0.2">
      <c r="A495" s="1">
        <f t="shared" si="28"/>
        <v>1019207.22</v>
      </c>
      <c r="B495" s="1">
        <f t="shared" si="28"/>
        <v>1019225.22</v>
      </c>
      <c r="C495" s="11" t="s">
        <v>52</v>
      </c>
      <c r="D495" s="12">
        <f>INDEX(families!$A:$A,MATCH(E495,families!$B:$B,0))</f>
        <v>1</v>
      </c>
      <c r="E495" s="1" t="str">
        <f t="shared" si="29"/>
        <v>ARO</v>
      </c>
      <c r="F495" s="1">
        <f t="shared" si="30"/>
        <v>19</v>
      </c>
      <c r="G495" s="1" t="str">
        <f t="shared" si="31"/>
        <v>19.0mm ARO</v>
      </c>
      <c r="H495" s="1" t="str">
        <f>_xlfn.CONCAT(TEXT(R495,"0.0"),"mm ",INDEX('Pipe Lookup'!D:D,MATCH('~01 Pipe Segmentation'!S495,'Pipe Lookup'!C:C,0))," TYPE ",Q495)</f>
        <v>19.0mm Abrasion-Resistant Overcoat TYPE 8</v>
      </c>
      <c r="M495" s="1" t="s">
        <v>53</v>
      </c>
      <c r="N495" s="1">
        <v>1019207.22</v>
      </c>
      <c r="O495" s="1">
        <v>1019225.22</v>
      </c>
      <c r="P495" s="1">
        <v>18</v>
      </c>
      <c r="Q495" s="1">
        <v>8</v>
      </c>
      <c r="R495" s="1">
        <v>19</v>
      </c>
      <c r="S495" s="1" t="s">
        <v>78</v>
      </c>
      <c r="T495" s="1" t="s">
        <v>275</v>
      </c>
      <c r="W495" s="1">
        <v>0</v>
      </c>
      <c r="X495" s="1" t="s">
        <v>58</v>
      </c>
    </row>
    <row r="496" spans="1:24" ht="15" x14ac:dyDescent="0.2">
      <c r="A496" s="1">
        <f t="shared" si="28"/>
        <v>1019225.22</v>
      </c>
      <c r="B496" s="1">
        <f t="shared" si="28"/>
        <v>1019232.22</v>
      </c>
      <c r="C496" s="11" t="s">
        <v>52</v>
      </c>
      <c r="D496" s="12">
        <f>INDEX(families!$A:$A,MATCH(E496,families!$B:$B,0))</f>
        <v>3</v>
      </c>
      <c r="E496" s="1" t="str">
        <f t="shared" si="29"/>
        <v>LE</v>
      </c>
      <c r="F496" s="1">
        <f t="shared" si="30"/>
        <v>23.7</v>
      </c>
      <c r="G496" s="1" t="str">
        <f t="shared" si="31"/>
        <v>23.7mm LE</v>
      </c>
      <c r="H496" s="1" t="str">
        <f>_xlfn.CONCAT(TEXT(R496,"0.0"),"mm ",INDEX('Pipe Lookup'!D:D,MATCH('~01 Pipe Segmentation'!S496,'Pipe Lookup'!C:C,0))," TYPE ",Q496)</f>
        <v>23.7mm Elbow TYPE 28</v>
      </c>
      <c r="M496" s="1" t="s">
        <v>53</v>
      </c>
      <c r="N496" s="1">
        <v>1019225.22</v>
      </c>
      <c r="O496" s="1">
        <v>1019232.22</v>
      </c>
      <c r="P496" s="1">
        <v>7</v>
      </c>
      <c r="Q496" s="1">
        <v>28</v>
      </c>
      <c r="R496" s="1">
        <v>23.7</v>
      </c>
      <c r="S496" s="1" t="s">
        <v>56</v>
      </c>
      <c r="T496" s="1" t="s">
        <v>275</v>
      </c>
      <c r="V496" s="1" t="s">
        <v>291</v>
      </c>
      <c r="W496" s="1">
        <v>0</v>
      </c>
      <c r="X496" s="1" t="s">
        <v>58</v>
      </c>
    </row>
    <row r="497" spans="1:24" ht="15" x14ac:dyDescent="0.2">
      <c r="A497" s="1">
        <f t="shared" si="28"/>
        <v>1019232.22</v>
      </c>
      <c r="B497" s="1">
        <f t="shared" si="28"/>
        <v>1019240.22</v>
      </c>
      <c r="C497" s="11" t="s">
        <v>52</v>
      </c>
      <c r="D497" s="12">
        <f>INDEX(families!$A:$A,MATCH(E497,families!$B:$B,0))</f>
        <v>2</v>
      </c>
      <c r="E497" s="1" t="str">
        <f t="shared" si="29"/>
        <v>FBE</v>
      </c>
      <c r="F497" s="1">
        <f t="shared" si="30"/>
        <v>19</v>
      </c>
      <c r="G497" s="1" t="str">
        <f t="shared" si="31"/>
        <v>19.0mm FBE</v>
      </c>
      <c r="H497" s="1" t="str">
        <f>_xlfn.CONCAT(TEXT(R497,"0.0"),"mm ",INDEX('Pipe Lookup'!D:D,MATCH('~01 Pipe Segmentation'!S497,'Pipe Lookup'!C:C,0))," TYPE ",Q497)</f>
        <v>19.0mm Fusion-Bonded Epoxy TYPE 7</v>
      </c>
      <c r="M497" s="1" t="s">
        <v>53</v>
      </c>
      <c r="N497" s="1">
        <v>1019232.22</v>
      </c>
      <c r="O497" s="1">
        <v>1019240.22</v>
      </c>
      <c r="P497" s="1">
        <v>8</v>
      </c>
      <c r="Q497" s="1">
        <v>7</v>
      </c>
      <c r="R497" s="1">
        <v>19</v>
      </c>
      <c r="S497" s="1" t="s">
        <v>54</v>
      </c>
      <c r="T497" s="1" t="s">
        <v>275</v>
      </c>
      <c r="V497" s="1" t="s">
        <v>292</v>
      </c>
      <c r="W497" s="1">
        <v>0</v>
      </c>
      <c r="X497" s="1" t="s">
        <v>58</v>
      </c>
    </row>
    <row r="498" spans="1:24" ht="15" x14ac:dyDescent="0.2">
      <c r="A498" s="1">
        <f t="shared" si="28"/>
        <v>1019240.22</v>
      </c>
      <c r="B498" s="1">
        <f t="shared" si="28"/>
        <v>1019248.32</v>
      </c>
      <c r="C498" s="11" t="s">
        <v>52</v>
      </c>
      <c r="D498" s="12">
        <f>INDEX(families!$A:$A,MATCH(E498,families!$B:$B,0))</f>
        <v>3</v>
      </c>
      <c r="E498" s="1" t="str">
        <f t="shared" si="29"/>
        <v>LE</v>
      </c>
      <c r="F498" s="1">
        <f t="shared" si="30"/>
        <v>23.7</v>
      </c>
      <c r="G498" s="1" t="str">
        <f t="shared" si="31"/>
        <v>23.7mm LE</v>
      </c>
      <c r="H498" s="1" t="str">
        <f>_xlfn.CONCAT(TEXT(R498,"0.0"),"mm ",INDEX('Pipe Lookup'!D:D,MATCH('~01 Pipe Segmentation'!S498,'Pipe Lookup'!C:C,0))," TYPE ",Q498)</f>
        <v>23.7mm Elbow TYPE 28</v>
      </c>
      <c r="M498" s="1" t="s">
        <v>53</v>
      </c>
      <c r="N498" s="1">
        <v>1019240.22</v>
      </c>
      <c r="O498" s="1">
        <v>1019248.32</v>
      </c>
      <c r="P498" s="1">
        <v>8.0999999999767169</v>
      </c>
      <c r="Q498" s="1">
        <v>28</v>
      </c>
      <c r="R498" s="1">
        <v>23.7</v>
      </c>
      <c r="S498" s="1" t="s">
        <v>56</v>
      </c>
      <c r="T498" s="1" t="s">
        <v>275</v>
      </c>
      <c r="V498" s="1" t="s">
        <v>293</v>
      </c>
      <c r="W498" s="1">
        <v>0</v>
      </c>
      <c r="X498" s="1" t="s">
        <v>58</v>
      </c>
    </row>
    <row r="499" spans="1:24" ht="15" x14ac:dyDescent="0.2">
      <c r="A499" s="1">
        <f t="shared" si="28"/>
        <v>1019248.32</v>
      </c>
      <c r="B499" s="1">
        <f t="shared" si="28"/>
        <v>1019487.22</v>
      </c>
      <c r="C499" s="11" t="s">
        <v>52</v>
      </c>
      <c r="D499" s="12">
        <f>INDEX(families!$A:$A,MATCH(E499,families!$B:$B,0))</f>
        <v>2</v>
      </c>
      <c r="E499" s="1" t="str">
        <f t="shared" si="29"/>
        <v>FBE</v>
      </c>
      <c r="F499" s="1">
        <f t="shared" si="30"/>
        <v>19</v>
      </c>
      <c r="G499" s="1" t="str">
        <f t="shared" si="31"/>
        <v>19.0mm FBE</v>
      </c>
      <c r="H499" s="1" t="str">
        <f>_xlfn.CONCAT(TEXT(R499,"0.0"),"mm ",INDEX('Pipe Lookup'!D:D,MATCH('~01 Pipe Segmentation'!S499,'Pipe Lookup'!C:C,0))," TYPE ",Q499)</f>
        <v>19.0mm Fusion-Bonded Epoxy TYPE 7</v>
      </c>
      <c r="M499" s="1" t="s">
        <v>53</v>
      </c>
      <c r="N499" s="1">
        <v>1019248.32</v>
      </c>
      <c r="O499" s="1">
        <v>1019487.22</v>
      </c>
      <c r="P499" s="1">
        <v>238.90000000002328</v>
      </c>
      <c r="Q499" s="1">
        <v>7</v>
      </c>
      <c r="R499" s="1">
        <v>19</v>
      </c>
      <c r="S499" s="1" t="s">
        <v>54</v>
      </c>
      <c r="T499" s="1" t="s">
        <v>275</v>
      </c>
      <c r="W499" s="1">
        <v>0</v>
      </c>
      <c r="X499" s="1" t="s">
        <v>58</v>
      </c>
    </row>
    <row r="500" spans="1:24" ht="15" x14ac:dyDescent="0.2">
      <c r="A500" s="1">
        <f t="shared" si="28"/>
        <v>1019487.22</v>
      </c>
      <c r="B500" s="1">
        <f t="shared" si="28"/>
        <v>1019492.34</v>
      </c>
      <c r="C500" s="11" t="s">
        <v>52</v>
      </c>
      <c r="D500" s="12">
        <f>INDEX(families!$A:$A,MATCH(E500,families!$B:$B,0))</f>
        <v>3</v>
      </c>
      <c r="E500" s="1" t="str">
        <f t="shared" si="29"/>
        <v>LE</v>
      </c>
      <c r="F500" s="1">
        <f t="shared" si="30"/>
        <v>23.7</v>
      </c>
      <c r="G500" s="1" t="str">
        <f t="shared" si="31"/>
        <v>23.7mm LE</v>
      </c>
      <c r="H500" s="1" t="str">
        <f>_xlfn.CONCAT(TEXT(R500,"0.0"),"mm ",INDEX('Pipe Lookup'!D:D,MATCH('~01 Pipe Segmentation'!S500,'Pipe Lookup'!C:C,0))," TYPE ",Q500)</f>
        <v>23.7mm Elbow TYPE 28</v>
      </c>
      <c r="M500" s="1" t="s">
        <v>53</v>
      </c>
      <c r="N500" s="1">
        <v>1019487.22</v>
      </c>
      <c r="O500" s="1">
        <v>1019492.34</v>
      </c>
      <c r="P500" s="1">
        <v>5.1199999999953434</v>
      </c>
      <c r="Q500" s="1">
        <v>28</v>
      </c>
      <c r="R500" s="1">
        <v>23.7</v>
      </c>
      <c r="S500" s="1" t="s">
        <v>56</v>
      </c>
      <c r="T500" s="1" t="s">
        <v>275</v>
      </c>
      <c r="V500" s="1" t="s">
        <v>294</v>
      </c>
      <c r="W500" s="1">
        <v>0</v>
      </c>
      <c r="X500" s="1" t="s">
        <v>58</v>
      </c>
    </row>
    <row r="501" spans="1:24" ht="15" x14ac:dyDescent="0.2">
      <c r="A501" s="1">
        <f t="shared" si="28"/>
        <v>1019492.34</v>
      </c>
      <c r="B501" s="1">
        <f t="shared" si="28"/>
        <v>1019563.69</v>
      </c>
      <c r="C501" s="11" t="s">
        <v>52</v>
      </c>
      <c r="D501" s="12">
        <f>INDEX(families!$A:$A,MATCH(E501,families!$B:$B,0))</f>
        <v>2</v>
      </c>
      <c r="E501" s="1" t="str">
        <f t="shared" si="29"/>
        <v>FBE</v>
      </c>
      <c r="F501" s="1">
        <f t="shared" si="30"/>
        <v>19</v>
      </c>
      <c r="G501" s="1" t="str">
        <f t="shared" si="31"/>
        <v>19.0mm FBE</v>
      </c>
      <c r="H501" s="1" t="str">
        <f>_xlfn.CONCAT(TEXT(R501,"0.0"),"mm ",INDEX('Pipe Lookup'!D:D,MATCH('~01 Pipe Segmentation'!S501,'Pipe Lookup'!C:C,0))," TYPE ",Q501)</f>
        <v>19.0mm Fusion-Bonded Epoxy TYPE 7</v>
      </c>
      <c r="M501" s="1" t="s">
        <v>53</v>
      </c>
      <c r="N501" s="1">
        <v>1019492.34</v>
      </c>
      <c r="O501" s="1">
        <v>1019563.69</v>
      </c>
      <c r="P501" s="1">
        <v>71.349999999976717</v>
      </c>
      <c r="Q501" s="1">
        <v>7</v>
      </c>
      <c r="R501" s="1">
        <v>19</v>
      </c>
      <c r="S501" s="1" t="s">
        <v>54</v>
      </c>
      <c r="T501" s="1" t="s">
        <v>275</v>
      </c>
      <c r="W501" s="1">
        <v>0</v>
      </c>
      <c r="X501" s="1" t="s">
        <v>58</v>
      </c>
    </row>
    <row r="502" spans="1:24" ht="15" x14ac:dyDescent="0.2">
      <c r="A502" s="1">
        <f t="shared" si="28"/>
        <v>1019563.69</v>
      </c>
      <c r="B502" s="1">
        <f t="shared" si="28"/>
        <v>1019569.37</v>
      </c>
      <c r="C502" s="11" t="s">
        <v>52</v>
      </c>
      <c r="D502" s="12">
        <f>INDEX(families!$A:$A,MATCH(E502,families!$B:$B,0))</f>
        <v>3</v>
      </c>
      <c r="E502" s="1" t="str">
        <f t="shared" si="29"/>
        <v>LE</v>
      </c>
      <c r="F502" s="1">
        <f t="shared" si="30"/>
        <v>23.7</v>
      </c>
      <c r="G502" s="1" t="str">
        <f t="shared" si="31"/>
        <v>23.7mm LE</v>
      </c>
      <c r="H502" s="1" t="str">
        <f>_xlfn.CONCAT(TEXT(R502,"0.0"),"mm ",INDEX('Pipe Lookup'!D:D,MATCH('~01 Pipe Segmentation'!S502,'Pipe Lookup'!C:C,0))," TYPE ",Q502)</f>
        <v>23.7mm Elbow TYPE 28</v>
      </c>
      <c r="M502" s="1" t="s">
        <v>53</v>
      </c>
      <c r="N502" s="1">
        <v>1019563.69</v>
      </c>
      <c r="O502" s="1">
        <v>1019569.37</v>
      </c>
      <c r="P502" s="1">
        <v>5.6800000000512227</v>
      </c>
      <c r="Q502" s="1">
        <v>28</v>
      </c>
      <c r="R502" s="1">
        <v>23.7</v>
      </c>
      <c r="S502" s="1" t="s">
        <v>56</v>
      </c>
      <c r="T502" s="1" t="s">
        <v>275</v>
      </c>
      <c r="V502" s="1" t="s">
        <v>295</v>
      </c>
      <c r="W502" s="1">
        <v>0</v>
      </c>
      <c r="X502" s="1" t="s">
        <v>58</v>
      </c>
    </row>
    <row r="503" spans="1:24" ht="15" x14ac:dyDescent="0.2">
      <c r="A503" s="1">
        <f t="shared" si="28"/>
        <v>1019569.37</v>
      </c>
      <c r="B503" s="1">
        <f t="shared" si="28"/>
        <v>1019580.32</v>
      </c>
      <c r="C503" s="11" t="s">
        <v>52</v>
      </c>
      <c r="D503" s="12">
        <f>INDEX(families!$A:$A,MATCH(E503,families!$B:$B,0))</f>
        <v>2</v>
      </c>
      <c r="E503" s="1" t="str">
        <f t="shared" si="29"/>
        <v>FBE</v>
      </c>
      <c r="F503" s="1">
        <f t="shared" si="30"/>
        <v>19</v>
      </c>
      <c r="G503" s="1" t="str">
        <f t="shared" si="31"/>
        <v>19.0mm FBE</v>
      </c>
      <c r="H503" s="1" t="str">
        <f>_xlfn.CONCAT(TEXT(R503,"0.0"),"mm ",INDEX('Pipe Lookup'!D:D,MATCH('~01 Pipe Segmentation'!S503,'Pipe Lookup'!C:C,0))," TYPE ",Q503)</f>
        <v>19.0mm Fusion-Bonded Epoxy TYPE 7</v>
      </c>
      <c r="M503" s="1" t="s">
        <v>53</v>
      </c>
      <c r="N503" s="1">
        <v>1019569.37</v>
      </c>
      <c r="O503" s="1">
        <v>1019580.32</v>
      </c>
      <c r="P503" s="1">
        <v>10.949999999953434</v>
      </c>
      <c r="Q503" s="1">
        <v>7</v>
      </c>
      <c r="R503" s="1">
        <v>19</v>
      </c>
      <c r="S503" s="1" t="s">
        <v>54</v>
      </c>
      <c r="T503" s="1" t="s">
        <v>275</v>
      </c>
      <c r="W503" s="1">
        <v>0</v>
      </c>
      <c r="X503" s="1" t="s">
        <v>58</v>
      </c>
    </row>
    <row r="504" spans="1:24" ht="15" x14ac:dyDescent="0.2">
      <c r="A504" s="1">
        <f t="shared" si="28"/>
        <v>1019580.32</v>
      </c>
      <c r="B504" s="1">
        <f t="shared" si="28"/>
        <v>1019586.11</v>
      </c>
      <c r="C504" s="11" t="s">
        <v>52</v>
      </c>
      <c r="D504" s="12">
        <f>INDEX(families!$A:$A,MATCH(E504,families!$B:$B,0))</f>
        <v>3</v>
      </c>
      <c r="E504" s="1" t="str">
        <f t="shared" si="29"/>
        <v>LE</v>
      </c>
      <c r="F504" s="1">
        <f t="shared" si="30"/>
        <v>23.7</v>
      </c>
      <c r="G504" s="1" t="str">
        <f t="shared" si="31"/>
        <v>23.7mm LE</v>
      </c>
      <c r="H504" s="1" t="str">
        <f>_xlfn.CONCAT(TEXT(R504,"0.0"),"mm ",INDEX('Pipe Lookup'!D:D,MATCH('~01 Pipe Segmentation'!S504,'Pipe Lookup'!C:C,0))," TYPE ",Q504)</f>
        <v>23.7mm Elbow TYPE 28</v>
      </c>
      <c r="M504" s="1" t="s">
        <v>53</v>
      </c>
      <c r="N504" s="1">
        <v>1019580.32</v>
      </c>
      <c r="O504" s="1">
        <v>1019586.11</v>
      </c>
      <c r="P504" s="1">
        <v>5.7900000000372529</v>
      </c>
      <c r="Q504" s="1">
        <v>28</v>
      </c>
      <c r="R504" s="1">
        <v>23.7</v>
      </c>
      <c r="S504" s="1" t="s">
        <v>56</v>
      </c>
      <c r="T504" s="1" t="s">
        <v>275</v>
      </c>
      <c r="V504" s="1" t="s">
        <v>296</v>
      </c>
      <c r="W504" s="1">
        <v>0</v>
      </c>
      <c r="X504" s="1" t="s">
        <v>58</v>
      </c>
    </row>
    <row r="505" spans="1:24" ht="15" x14ac:dyDescent="0.2">
      <c r="A505" s="1">
        <f t="shared" si="28"/>
        <v>1019586.11</v>
      </c>
      <c r="B505" s="1">
        <f t="shared" si="28"/>
        <v>1019612.88</v>
      </c>
      <c r="C505" s="11" t="s">
        <v>52</v>
      </c>
      <c r="D505" s="12">
        <f>INDEX(families!$A:$A,MATCH(E505,families!$B:$B,0))</f>
        <v>2</v>
      </c>
      <c r="E505" s="1" t="str">
        <f t="shared" si="29"/>
        <v>FBE</v>
      </c>
      <c r="F505" s="1">
        <f t="shared" si="30"/>
        <v>19</v>
      </c>
      <c r="G505" s="1" t="str">
        <f t="shared" si="31"/>
        <v>19.0mm FBE</v>
      </c>
      <c r="H505" s="1" t="str">
        <f>_xlfn.CONCAT(TEXT(R505,"0.0"),"mm ",INDEX('Pipe Lookup'!D:D,MATCH('~01 Pipe Segmentation'!S505,'Pipe Lookup'!C:C,0))," TYPE ",Q505)</f>
        <v>19.0mm Fusion-Bonded Epoxy TYPE 7</v>
      </c>
      <c r="M505" s="1" t="s">
        <v>53</v>
      </c>
      <c r="N505" s="1">
        <v>1019586.11</v>
      </c>
      <c r="O505" s="1">
        <v>1019612.88</v>
      </c>
      <c r="P505" s="1">
        <v>26.770000000018626</v>
      </c>
      <c r="Q505" s="1">
        <v>7</v>
      </c>
      <c r="R505" s="1">
        <v>19</v>
      </c>
      <c r="S505" s="1" t="s">
        <v>54</v>
      </c>
      <c r="T505" s="1" t="s">
        <v>275</v>
      </c>
      <c r="W505" s="1">
        <v>0</v>
      </c>
      <c r="X505" s="1" t="s">
        <v>58</v>
      </c>
    </row>
    <row r="506" spans="1:24" ht="15" x14ac:dyDescent="0.2">
      <c r="A506" s="1">
        <f t="shared" si="28"/>
        <v>1019612.88</v>
      </c>
      <c r="B506" s="1">
        <f t="shared" si="28"/>
        <v>1019617.55</v>
      </c>
      <c r="C506" s="11" t="s">
        <v>52</v>
      </c>
      <c r="D506" s="12">
        <f>INDEX(families!$A:$A,MATCH(E506,families!$B:$B,0))</f>
        <v>3</v>
      </c>
      <c r="E506" s="1" t="str">
        <f t="shared" si="29"/>
        <v>LE</v>
      </c>
      <c r="F506" s="1">
        <f t="shared" si="30"/>
        <v>23.7</v>
      </c>
      <c r="G506" s="1" t="str">
        <f t="shared" si="31"/>
        <v>23.7mm LE</v>
      </c>
      <c r="H506" s="1" t="str">
        <f>_xlfn.CONCAT(TEXT(R506,"0.0"),"mm ",INDEX('Pipe Lookup'!D:D,MATCH('~01 Pipe Segmentation'!S506,'Pipe Lookup'!C:C,0))," TYPE ",Q506)</f>
        <v>23.7mm Elbow TYPE 28</v>
      </c>
      <c r="M506" s="1" t="s">
        <v>53</v>
      </c>
      <c r="N506" s="1">
        <v>1019612.88</v>
      </c>
      <c r="O506" s="1">
        <v>1019617.55</v>
      </c>
      <c r="P506" s="1">
        <v>4.6700000000419095</v>
      </c>
      <c r="Q506" s="1">
        <v>28</v>
      </c>
      <c r="R506" s="1">
        <v>23.7</v>
      </c>
      <c r="S506" s="1" t="s">
        <v>56</v>
      </c>
      <c r="T506" s="1" t="s">
        <v>275</v>
      </c>
      <c r="V506" s="1" t="s">
        <v>297</v>
      </c>
      <c r="W506" s="1">
        <v>0</v>
      </c>
      <c r="X506" s="1" t="s">
        <v>58</v>
      </c>
    </row>
    <row r="507" spans="1:24" ht="15" x14ac:dyDescent="0.2">
      <c r="A507" s="1">
        <f t="shared" si="28"/>
        <v>1019617.55</v>
      </c>
      <c r="B507" s="1">
        <f t="shared" si="28"/>
        <v>1019620.37</v>
      </c>
      <c r="C507" s="11" t="s">
        <v>52</v>
      </c>
      <c r="D507" s="12">
        <f>INDEX(families!$A:$A,MATCH(E507,families!$B:$B,0))</f>
        <v>2</v>
      </c>
      <c r="E507" s="1" t="str">
        <f t="shared" si="29"/>
        <v>FBE</v>
      </c>
      <c r="F507" s="1">
        <f t="shared" si="30"/>
        <v>19</v>
      </c>
      <c r="G507" s="1" t="str">
        <f t="shared" si="31"/>
        <v>19.0mm FBE</v>
      </c>
      <c r="H507" s="1" t="str">
        <f>_xlfn.CONCAT(TEXT(R507,"0.0"),"mm ",INDEX('Pipe Lookup'!D:D,MATCH('~01 Pipe Segmentation'!S507,'Pipe Lookup'!C:C,0))," TYPE ",Q507)</f>
        <v>19.0mm Fusion-Bonded Epoxy TYPE 7</v>
      </c>
      <c r="M507" s="1" t="s">
        <v>53</v>
      </c>
      <c r="N507" s="1">
        <v>1019617.55</v>
      </c>
      <c r="O507" s="1">
        <v>1019620.37</v>
      </c>
      <c r="P507" s="1">
        <v>2.8199999999487773</v>
      </c>
      <c r="Q507" s="1">
        <v>7</v>
      </c>
      <c r="R507" s="1">
        <v>19</v>
      </c>
      <c r="S507" s="1" t="s">
        <v>54</v>
      </c>
      <c r="T507" s="1" t="s">
        <v>275</v>
      </c>
      <c r="W507" s="1">
        <v>0</v>
      </c>
      <c r="X507" s="1" t="s">
        <v>58</v>
      </c>
    </row>
    <row r="508" spans="1:24" ht="15" x14ac:dyDescent="0.2">
      <c r="A508" s="1">
        <f t="shared" si="28"/>
        <v>1019620.37</v>
      </c>
      <c r="B508" s="1">
        <f t="shared" si="28"/>
        <v>1019627.39</v>
      </c>
      <c r="C508" s="11" t="s">
        <v>52</v>
      </c>
      <c r="D508" s="12">
        <f>INDEX(families!$A:$A,MATCH(E508,families!$B:$B,0))</f>
        <v>3</v>
      </c>
      <c r="E508" s="1" t="str">
        <f t="shared" si="29"/>
        <v>LE</v>
      </c>
      <c r="F508" s="1">
        <f t="shared" si="30"/>
        <v>23.7</v>
      </c>
      <c r="G508" s="1" t="str">
        <f t="shared" si="31"/>
        <v>23.7mm LE</v>
      </c>
      <c r="H508" s="1" t="str">
        <f>_xlfn.CONCAT(TEXT(R508,"0.0"),"mm ",INDEX('Pipe Lookup'!D:D,MATCH('~01 Pipe Segmentation'!S508,'Pipe Lookup'!C:C,0))," TYPE ",Q508)</f>
        <v>23.7mm Elbow TYPE 28</v>
      </c>
      <c r="M508" s="1" t="s">
        <v>53</v>
      </c>
      <c r="N508" s="1">
        <v>1019620.37</v>
      </c>
      <c r="O508" s="1">
        <v>1019627.39</v>
      </c>
      <c r="P508" s="1">
        <v>7.0200000000186265</v>
      </c>
      <c r="Q508" s="1">
        <v>28</v>
      </c>
      <c r="R508" s="1">
        <v>23.7</v>
      </c>
      <c r="S508" s="1" t="s">
        <v>56</v>
      </c>
      <c r="T508" s="1" t="s">
        <v>275</v>
      </c>
      <c r="V508" s="1" t="s">
        <v>298</v>
      </c>
      <c r="W508" s="1">
        <v>0</v>
      </c>
      <c r="X508" s="1" t="s">
        <v>58</v>
      </c>
    </row>
    <row r="509" spans="1:24" ht="15" x14ac:dyDescent="0.2">
      <c r="A509" s="1">
        <f t="shared" si="28"/>
        <v>1019627.39</v>
      </c>
      <c r="B509" s="1">
        <f t="shared" si="28"/>
        <v>1019700</v>
      </c>
      <c r="C509" s="11" t="s">
        <v>52</v>
      </c>
      <c r="D509" s="12">
        <f>INDEX(families!$A:$A,MATCH(E509,families!$B:$B,0))</f>
        <v>2</v>
      </c>
      <c r="E509" s="1" t="str">
        <f t="shared" si="29"/>
        <v>FBE</v>
      </c>
      <c r="F509" s="1">
        <f t="shared" si="30"/>
        <v>19</v>
      </c>
      <c r="G509" s="1" t="str">
        <f t="shared" si="31"/>
        <v>19.0mm FBE</v>
      </c>
      <c r="H509" s="1" t="str">
        <f>_xlfn.CONCAT(TEXT(R509,"0.0"),"mm ",INDEX('Pipe Lookup'!D:D,MATCH('~01 Pipe Segmentation'!S509,'Pipe Lookup'!C:C,0))," TYPE ",Q509)</f>
        <v>19.0mm Fusion-Bonded Epoxy TYPE 7</v>
      </c>
      <c r="M509" s="1" t="s">
        <v>53</v>
      </c>
      <c r="N509" s="1">
        <v>1019627.39</v>
      </c>
      <c r="O509" s="1">
        <v>1019700</v>
      </c>
      <c r="P509" s="1">
        <v>72.60999999998603</v>
      </c>
      <c r="Q509" s="1">
        <v>7</v>
      </c>
      <c r="R509" s="1">
        <v>19</v>
      </c>
      <c r="S509" s="1" t="s">
        <v>54</v>
      </c>
      <c r="T509" s="1" t="s">
        <v>275</v>
      </c>
      <c r="W509" s="1">
        <v>0</v>
      </c>
      <c r="X509" s="1" t="s">
        <v>58</v>
      </c>
    </row>
    <row r="510" spans="1:24" ht="15" x14ac:dyDescent="0.2">
      <c r="A510" s="1">
        <f t="shared" si="28"/>
        <v>1019700</v>
      </c>
      <c r="B510" s="1">
        <f t="shared" si="28"/>
        <v>1019773.92</v>
      </c>
      <c r="C510" s="11" t="s">
        <v>52</v>
      </c>
      <c r="D510" s="12">
        <f>INDEX(families!$A:$A,MATCH(E510,families!$B:$B,0))</f>
        <v>2</v>
      </c>
      <c r="E510" s="1" t="str">
        <f t="shared" si="29"/>
        <v>FBE</v>
      </c>
      <c r="F510" s="1">
        <f t="shared" si="30"/>
        <v>19</v>
      </c>
      <c r="G510" s="1" t="str">
        <f t="shared" si="31"/>
        <v>19.0mm FBE</v>
      </c>
      <c r="H510" s="1" t="str">
        <f>_xlfn.CONCAT(TEXT(R510,"0.0"),"mm ",INDEX('Pipe Lookup'!D:D,MATCH('~01 Pipe Segmentation'!S510,'Pipe Lookup'!C:C,0))," TYPE ",Q510)</f>
        <v>19.0mm Fusion-Bonded Epoxy TYPE 7</v>
      </c>
      <c r="M510" s="1" t="s">
        <v>53</v>
      </c>
      <c r="N510" s="1">
        <v>1019700</v>
      </c>
      <c r="O510" s="1">
        <v>1019773.92</v>
      </c>
      <c r="P510" s="1">
        <v>73.92000000004191</v>
      </c>
      <c r="Q510" s="1">
        <v>7</v>
      </c>
      <c r="R510" s="1">
        <v>19</v>
      </c>
      <c r="S510" s="1" t="s">
        <v>54</v>
      </c>
      <c r="T510" s="1" t="s">
        <v>299</v>
      </c>
      <c r="W510" s="1">
        <v>0</v>
      </c>
      <c r="X510" s="1" t="s">
        <v>58</v>
      </c>
    </row>
    <row r="511" spans="1:24" ht="15" x14ac:dyDescent="0.2">
      <c r="A511" s="1">
        <f t="shared" si="28"/>
        <v>1019773.92</v>
      </c>
      <c r="B511" s="1">
        <f t="shared" si="28"/>
        <v>1019778.59</v>
      </c>
      <c r="C511" s="11" t="s">
        <v>52</v>
      </c>
      <c r="D511" s="12">
        <f>INDEX(families!$A:$A,MATCH(E511,families!$B:$B,0))</f>
        <v>3</v>
      </c>
      <c r="E511" s="1" t="str">
        <f t="shared" si="29"/>
        <v>LE</v>
      </c>
      <c r="F511" s="1">
        <f t="shared" si="30"/>
        <v>23.7</v>
      </c>
      <c r="G511" s="1" t="str">
        <f t="shared" si="31"/>
        <v>23.7mm LE</v>
      </c>
      <c r="H511" s="1" t="str">
        <f>_xlfn.CONCAT(TEXT(R511,"0.0"),"mm ",INDEX('Pipe Lookup'!D:D,MATCH('~01 Pipe Segmentation'!S511,'Pipe Lookup'!C:C,0))," TYPE ",Q511)</f>
        <v>23.7mm Elbow TYPE 28</v>
      </c>
      <c r="M511" s="1" t="s">
        <v>53</v>
      </c>
      <c r="N511" s="1">
        <v>1019773.92</v>
      </c>
      <c r="O511" s="1">
        <v>1019778.59</v>
      </c>
      <c r="P511" s="1">
        <v>4.6699999999254942</v>
      </c>
      <c r="Q511" s="1">
        <v>28</v>
      </c>
      <c r="R511" s="1">
        <v>23.7</v>
      </c>
      <c r="S511" s="1" t="s">
        <v>56</v>
      </c>
      <c r="T511" s="1" t="s">
        <v>299</v>
      </c>
      <c r="V511" s="1" t="s">
        <v>300</v>
      </c>
      <c r="W511" s="1">
        <v>0</v>
      </c>
      <c r="X511" s="1" t="s">
        <v>58</v>
      </c>
    </row>
    <row r="512" spans="1:24" ht="15" x14ac:dyDescent="0.2">
      <c r="A512" s="1">
        <f t="shared" si="28"/>
        <v>1019778.59</v>
      </c>
      <c r="B512" s="1">
        <f t="shared" si="28"/>
        <v>1019786.89</v>
      </c>
      <c r="C512" s="11" t="s">
        <v>52</v>
      </c>
      <c r="D512" s="12">
        <f>INDEX(families!$A:$A,MATCH(E512,families!$B:$B,0))</f>
        <v>2</v>
      </c>
      <c r="E512" s="1" t="str">
        <f t="shared" si="29"/>
        <v>FBE</v>
      </c>
      <c r="F512" s="1">
        <f t="shared" si="30"/>
        <v>19</v>
      </c>
      <c r="G512" s="1" t="str">
        <f t="shared" si="31"/>
        <v>19.0mm FBE</v>
      </c>
      <c r="H512" s="1" t="str">
        <f>_xlfn.CONCAT(TEXT(R512,"0.0"),"mm ",INDEX('Pipe Lookup'!D:D,MATCH('~01 Pipe Segmentation'!S512,'Pipe Lookup'!C:C,0))," TYPE ",Q512)</f>
        <v>19.0mm Fusion-Bonded Epoxy TYPE 7</v>
      </c>
      <c r="M512" s="1" t="s">
        <v>53</v>
      </c>
      <c r="N512" s="1">
        <v>1019778.59</v>
      </c>
      <c r="O512" s="1">
        <v>1019786.89</v>
      </c>
      <c r="P512" s="1">
        <v>8.3000000000465661</v>
      </c>
      <c r="Q512" s="1">
        <v>7</v>
      </c>
      <c r="R512" s="1">
        <v>19</v>
      </c>
      <c r="S512" s="1" t="s">
        <v>54</v>
      </c>
      <c r="T512" s="1" t="s">
        <v>299</v>
      </c>
      <c r="W512" s="1">
        <v>0</v>
      </c>
      <c r="X512" s="1" t="s">
        <v>58</v>
      </c>
    </row>
    <row r="513" spans="1:24" ht="15" x14ac:dyDescent="0.2">
      <c r="A513" s="1">
        <f t="shared" si="28"/>
        <v>1019786.89</v>
      </c>
      <c r="B513" s="1">
        <f t="shared" si="28"/>
        <v>1019804.89</v>
      </c>
      <c r="C513" s="11" t="s">
        <v>52</v>
      </c>
      <c r="D513" s="12">
        <f>INDEX(families!$A:$A,MATCH(E513,families!$B:$B,0))</f>
        <v>2</v>
      </c>
      <c r="E513" s="1" t="str">
        <f t="shared" si="29"/>
        <v>FBE</v>
      </c>
      <c r="F513" s="1">
        <f t="shared" si="30"/>
        <v>21.5</v>
      </c>
      <c r="G513" s="1" t="str">
        <f t="shared" si="31"/>
        <v>21.5mm FBE</v>
      </c>
      <c r="H513" s="1" t="str">
        <f>_xlfn.CONCAT(TEXT(R513,"0.0"),"mm ",INDEX('Pipe Lookup'!D:D,MATCH('~01 Pipe Segmentation'!S513,'Pipe Lookup'!C:C,0))," TYPE ",Q513)</f>
        <v>21.5mm Fusion-Bonded Epoxy TYPE 34</v>
      </c>
      <c r="M513" s="1" t="s">
        <v>53</v>
      </c>
      <c r="N513" s="1">
        <v>1019786.89</v>
      </c>
      <c r="O513" s="1">
        <v>1019804.89</v>
      </c>
      <c r="P513" s="1">
        <v>18</v>
      </c>
      <c r="Q513" s="1">
        <v>34</v>
      </c>
      <c r="R513" s="1">
        <v>21.5</v>
      </c>
      <c r="S513" s="1" t="s">
        <v>54</v>
      </c>
      <c r="T513" s="1" t="s">
        <v>299</v>
      </c>
      <c r="W513" s="1">
        <v>0</v>
      </c>
      <c r="X513" s="1" t="s">
        <v>58</v>
      </c>
    </row>
    <row r="514" spans="1:24" ht="15" x14ac:dyDescent="0.2">
      <c r="A514" s="1">
        <f t="shared" ref="A514:B577" si="32">IF(OR(AND(ISNUMBER(N514),N514&gt;0),ISNUMBER(SEARCH("+",N514))),IF(NOT(ISNUMBER(N514)),1000*LEFT(N514,SEARCH("+",N514)-1)+MID(N514,SEARCH("+",N514)+1,3)+RIGHT(N514,3),N514),"")</f>
        <v>1019804.89</v>
      </c>
      <c r="B514" s="1">
        <f t="shared" si="32"/>
        <v>1019847.1</v>
      </c>
      <c r="C514" s="11" t="s">
        <v>52</v>
      </c>
      <c r="D514" s="12">
        <f>INDEX(families!$A:$A,MATCH(E514,families!$B:$B,0))</f>
        <v>2</v>
      </c>
      <c r="E514" s="1" t="str">
        <f t="shared" si="29"/>
        <v>FBE</v>
      </c>
      <c r="F514" s="1">
        <f t="shared" si="30"/>
        <v>19</v>
      </c>
      <c r="G514" s="1" t="str">
        <f t="shared" si="31"/>
        <v>19.0mm FBE</v>
      </c>
      <c r="H514" s="1" t="str">
        <f>_xlfn.CONCAT(TEXT(R514,"0.0"),"mm ",INDEX('Pipe Lookup'!D:D,MATCH('~01 Pipe Segmentation'!S514,'Pipe Lookup'!C:C,0))," TYPE ",Q514)</f>
        <v>19.0mm Fusion-Bonded Epoxy TYPE 7</v>
      </c>
      <c r="M514" s="1" t="s">
        <v>53</v>
      </c>
      <c r="N514" s="1">
        <v>1019804.89</v>
      </c>
      <c r="O514" s="1">
        <v>1019847.1</v>
      </c>
      <c r="P514" s="1">
        <v>42.209999999962747</v>
      </c>
      <c r="Q514" s="1">
        <v>7</v>
      </c>
      <c r="R514" s="1">
        <v>19</v>
      </c>
      <c r="S514" s="1" t="s">
        <v>54</v>
      </c>
      <c r="T514" s="1" t="s">
        <v>299</v>
      </c>
      <c r="W514" s="1">
        <v>0</v>
      </c>
      <c r="X514" s="1" t="s">
        <v>58</v>
      </c>
    </row>
    <row r="515" spans="1:24" ht="15" x14ac:dyDescent="0.2">
      <c r="A515" s="1">
        <f t="shared" si="32"/>
        <v>1019847.1</v>
      </c>
      <c r="B515" s="1">
        <f t="shared" si="32"/>
        <v>1019853.68</v>
      </c>
      <c r="C515" s="11" t="s">
        <v>52</v>
      </c>
      <c r="D515" s="12">
        <f>INDEX(families!$A:$A,MATCH(E515,families!$B:$B,0))</f>
        <v>3</v>
      </c>
      <c r="E515" s="1" t="str">
        <f t="shared" ref="E515:E578" si="33">TRIM(LEFT(S515,3))</f>
        <v>LE</v>
      </c>
      <c r="F515" s="1">
        <f t="shared" ref="F515:F578" si="34">R515</f>
        <v>23.7</v>
      </c>
      <c r="G515" s="1" t="str">
        <f t="shared" ref="G515:G578" si="35">_xlfn.CONCAT(TEXT(R515,"0.0"),"mm ",S515)</f>
        <v>23.7mm LE</v>
      </c>
      <c r="H515" s="1" t="str">
        <f>_xlfn.CONCAT(TEXT(R515,"0.0"),"mm ",INDEX('Pipe Lookup'!D:D,MATCH('~01 Pipe Segmentation'!S515,'Pipe Lookup'!C:C,0))," TYPE ",Q515)</f>
        <v>23.7mm Elbow TYPE 28</v>
      </c>
      <c r="M515" s="1" t="s">
        <v>53</v>
      </c>
      <c r="N515" s="1">
        <v>1019847.1</v>
      </c>
      <c r="O515" s="1">
        <v>1019853.68</v>
      </c>
      <c r="P515" s="1">
        <v>6.5800000000745058</v>
      </c>
      <c r="Q515" s="1">
        <v>28</v>
      </c>
      <c r="R515" s="1">
        <v>23.7</v>
      </c>
      <c r="S515" s="1" t="s">
        <v>56</v>
      </c>
      <c r="T515" s="1" t="s">
        <v>299</v>
      </c>
      <c r="V515" s="1" t="s">
        <v>301</v>
      </c>
      <c r="W515" s="1">
        <v>0</v>
      </c>
      <c r="X515" s="1" t="s">
        <v>58</v>
      </c>
    </row>
    <row r="516" spans="1:24" ht="15" x14ac:dyDescent="0.2">
      <c r="A516" s="1">
        <f t="shared" si="32"/>
        <v>1019853.68</v>
      </c>
      <c r="B516" s="1">
        <f t="shared" si="32"/>
        <v>1019885.32</v>
      </c>
      <c r="C516" s="11" t="s">
        <v>52</v>
      </c>
      <c r="D516" s="12">
        <f>INDEX(families!$A:$A,MATCH(E516,families!$B:$B,0))</f>
        <v>2</v>
      </c>
      <c r="E516" s="1" t="str">
        <f t="shared" si="33"/>
        <v>FBE</v>
      </c>
      <c r="F516" s="1">
        <f t="shared" si="34"/>
        <v>19</v>
      </c>
      <c r="G516" s="1" t="str">
        <f t="shared" si="35"/>
        <v>19.0mm FBE</v>
      </c>
      <c r="H516" s="1" t="str">
        <f>_xlfn.CONCAT(TEXT(R516,"0.0"),"mm ",INDEX('Pipe Lookup'!D:D,MATCH('~01 Pipe Segmentation'!S516,'Pipe Lookup'!C:C,0))," TYPE ",Q516)</f>
        <v>19.0mm Fusion-Bonded Epoxy TYPE 7</v>
      </c>
      <c r="M516" s="1" t="s">
        <v>53</v>
      </c>
      <c r="N516" s="1">
        <v>1019853.68</v>
      </c>
      <c r="O516" s="1">
        <v>1019885.32</v>
      </c>
      <c r="P516" s="1">
        <v>31.639999999897555</v>
      </c>
      <c r="Q516" s="1">
        <v>7</v>
      </c>
      <c r="R516" s="1">
        <v>19</v>
      </c>
      <c r="S516" s="1" t="s">
        <v>54</v>
      </c>
      <c r="T516" s="1" t="s">
        <v>299</v>
      </c>
      <c r="W516" s="1">
        <v>0</v>
      </c>
      <c r="X516" s="1" t="s">
        <v>58</v>
      </c>
    </row>
    <row r="517" spans="1:24" ht="15" x14ac:dyDescent="0.2">
      <c r="A517" s="1">
        <f t="shared" si="32"/>
        <v>1019885.32</v>
      </c>
      <c r="B517" s="1">
        <f t="shared" si="32"/>
        <v>1019891.11</v>
      </c>
      <c r="C517" s="11" t="s">
        <v>52</v>
      </c>
      <c r="D517" s="12">
        <f>INDEX(families!$A:$A,MATCH(E517,families!$B:$B,0))</f>
        <v>3</v>
      </c>
      <c r="E517" s="1" t="str">
        <f t="shared" si="33"/>
        <v>LE</v>
      </c>
      <c r="F517" s="1">
        <f t="shared" si="34"/>
        <v>23.7</v>
      </c>
      <c r="G517" s="1" t="str">
        <f t="shared" si="35"/>
        <v>23.7mm LE</v>
      </c>
      <c r="H517" s="1" t="str">
        <f>_xlfn.CONCAT(TEXT(R517,"0.0"),"mm ",INDEX('Pipe Lookup'!D:D,MATCH('~01 Pipe Segmentation'!S517,'Pipe Lookup'!C:C,0))," TYPE ",Q517)</f>
        <v>23.7mm Elbow TYPE 28</v>
      </c>
      <c r="M517" s="1" t="s">
        <v>53</v>
      </c>
      <c r="N517" s="1">
        <v>1019885.32</v>
      </c>
      <c r="O517" s="1">
        <v>1019891.11</v>
      </c>
      <c r="P517" s="1">
        <v>5.7900000000372529</v>
      </c>
      <c r="Q517" s="1">
        <v>28</v>
      </c>
      <c r="R517" s="1">
        <v>23.7</v>
      </c>
      <c r="S517" s="1" t="s">
        <v>56</v>
      </c>
      <c r="T517" s="1" t="s">
        <v>299</v>
      </c>
      <c r="V517" s="1" t="s">
        <v>302</v>
      </c>
      <c r="W517" s="1">
        <v>0</v>
      </c>
      <c r="X517" s="1" t="s">
        <v>58</v>
      </c>
    </row>
    <row r="518" spans="1:24" ht="15" x14ac:dyDescent="0.2">
      <c r="A518" s="1">
        <f t="shared" si="32"/>
        <v>1019891.11</v>
      </c>
      <c r="B518" s="1">
        <f t="shared" si="32"/>
        <v>1019915.98</v>
      </c>
      <c r="C518" s="11" t="s">
        <v>52</v>
      </c>
      <c r="D518" s="12">
        <f>INDEX(families!$A:$A,MATCH(E518,families!$B:$B,0))</f>
        <v>2</v>
      </c>
      <c r="E518" s="1" t="str">
        <f t="shared" si="33"/>
        <v>FBE</v>
      </c>
      <c r="F518" s="1">
        <f t="shared" si="34"/>
        <v>19</v>
      </c>
      <c r="G518" s="1" t="str">
        <f t="shared" si="35"/>
        <v>19.0mm FBE</v>
      </c>
      <c r="H518" s="1" t="str">
        <f>_xlfn.CONCAT(TEXT(R518,"0.0"),"mm ",INDEX('Pipe Lookup'!D:D,MATCH('~01 Pipe Segmentation'!S518,'Pipe Lookup'!C:C,0))," TYPE ",Q518)</f>
        <v>19.0mm Fusion-Bonded Epoxy TYPE 7</v>
      </c>
      <c r="M518" s="1" t="s">
        <v>53</v>
      </c>
      <c r="N518" s="1">
        <v>1019891.11</v>
      </c>
      <c r="O518" s="1">
        <v>1019915.98</v>
      </c>
      <c r="P518" s="1">
        <v>24.869999999995343</v>
      </c>
      <c r="Q518" s="1">
        <v>7</v>
      </c>
      <c r="R518" s="1">
        <v>19</v>
      </c>
      <c r="S518" s="1" t="s">
        <v>54</v>
      </c>
      <c r="T518" s="1" t="s">
        <v>299</v>
      </c>
      <c r="W518" s="1">
        <v>0</v>
      </c>
      <c r="X518" s="1" t="s">
        <v>58</v>
      </c>
    </row>
    <row r="519" spans="1:24" ht="15" x14ac:dyDescent="0.2">
      <c r="A519" s="1">
        <f t="shared" si="32"/>
        <v>1019915.98</v>
      </c>
      <c r="B519" s="1">
        <f t="shared" si="32"/>
        <v>1019921.77</v>
      </c>
      <c r="C519" s="11" t="s">
        <v>52</v>
      </c>
      <c r="D519" s="12">
        <f>INDEX(families!$A:$A,MATCH(E519,families!$B:$B,0))</f>
        <v>3</v>
      </c>
      <c r="E519" s="1" t="str">
        <f t="shared" si="33"/>
        <v>LE</v>
      </c>
      <c r="F519" s="1">
        <f t="shared" si="34"/>
        <v>23.7</v>
      </c>
      <c r="G519" s="1" t="str">
        <f t="shared" si="35"/>
        <v>23.7mm LE</v>
      </c>
      <c r="H519" s="1" t="str">
        <f>_xlfn.CONCAT(TEXT(R519,"0.0"),"mm ",INDEX('Pipe Lookup'!D:D,MATCH('~01 Pipe Segmentation'!S519,'Pipe Lookup'!C:C,0))," TYPE ",Q519)</f>
        <v>23.7mm Elbow TYPE 28</v>
      </c>
      <c r="M519" s="1" t="s">
        <v>53</v>
      </c>
      <c r="N519" s="1">
        <v>1019915.98</v>
      </c>
      <c r="O519" s="1">
        <v>1019921.77</v>
      </c>
      <c r="P519" s="1">
        <v>5.7900000000372529</v>
      </c>
      <c r="Q519" s="1">
        <v>28</v>
      </c>
      <c r="R519" s="1">
        <v>23.7</v>
      </c>
      <c r="S519" s="1" t="s">
        <v>56</v>
      </c>
      <c r="T519" s="1" t="s">
        <v>299</v>
      </c>
      <c r="V519" s="1" t="s">
        <v>303</v>
      </c>
      <c r="W519" s="1">
        <v>0</v>
      </c>
      <c r="X519" s="1" t="s">
        <v>58</v>
      </c>
    </row>
    <row r="520" spans="1:24" ht="15" x14ac:dyDescent="0.2">
      <c r="A520" s="1">
        <f t="shared" si="32"/>
        <v>1019921.77</v>
      </c>
      <c r="B520" s="1">
        <f t="shared" si="32"/>
        <v>1019928.92</v>
      </c>
      <c r="C520" s="11" t="s">
        <v>52</v>
      </c>
      <c r="D520" s="12">
        <f>INDEX(families!$A:$A,MATCH(E520,families!$B:$B,0))</f>
        <v>3</v>
      </c>
      <c r="E520" s="1" t="str">
        <f t="shared" si="33"/>
        <v>LE</v>
      </c>
      <c r="F520" s="1">
        <f t="shared" si="34"/>
        <v>23.7</v>
      </c>
      <c r="G520" s="1" t="str">
        <f t="shared" si="35"/>
        <v>23.7mm LE</v>
      </c>
      <c r="H520" s="1" t="str">
        <f>_xlfn.CONCAT(TEXT(R520,"0.0"),"mm ",INDEX('Pipe Lookup'!D:D,MATCH('~01 Pipe Segmentation'!S520,'Pipe Lookup'!C:C,0))," TYPE ",Q520)</f>
        <v>23.7mm Elbow TYPE 28</v>
      </c>
      <c r="M520" s="1" t="s">
        <v>53</v>
      </c>
      <c r="N520" s="1">
        <v>1019921.77</v>
      </c>
      <c r="O520" s="1">
        <v>1019928.92</v>
      </c>
      <c r="P520" s="1">
        <v>7.1500000000232831</v>
      </c>
      <c r="Q520" s="1">
        <v>28</v>
      </c>
      <c r="R520" s="1">
        <v>23.7</v>
      </c>
      <c r="S520" s="1" t="s">
        <v>56</v>
      </c>
      <c r="T520" s="1" t="s">
        <v>299</v>
      </c>
      <c r="V520" s="1" t="s">
        <v>304</v>
      </c>
      <c r="W520" s="1">
        <v>0</v>
      </c>
      <c r="X520" s="1" t="s">
        <v>84</v>
      </c>
    </row>
    <row r="521" spans="1:24" ht="15" x14ac:dyDescent="0.2">
      <c r="A521" s="1">
        <f t="shared" si="32"/>
        <v>1019928.92</v>
      </c>
      <c r="B521" s="1">
        <f t="shared" si="32"/>
        <v>1020071.22</v>
      </c>
      <c r="C521" s="11" t="s">
        <v>52</v>
      </c>
      <c r="D521" s="12">
        <f>INDEX(families!$A:$A,MATCH(E521,families!$B:$B,0))</f>
        <v>2</v>
      </c>
      <c r="E521" s="1" t="str">
        <f t="shared" si="33"/>
        <v>FBE</v>
      </c>
      <c r="F521" s="1">
        <f t="shared" si="34"/>
        <v>19</v>
      </c>
      <c r="G521" s="1" t="str">
        <f t="shared" si="35"/>
        <v>19.0mm FBE</v>
      </c>
      <c r="H521" s="1" t="str">
        <f>_xlfn.CONCAT(TEXT(R521,"0.0"),"mm ",INDEX('Pipe Lookup'!D:D,MATCH('~01 Pipe Segmentation'!S521,'Pipe Lookup'!C:C,0))," TYPE ",Q521)</f>
        <v>19.0mm Fusion-Bonded Epoxy TYPE 7</v>
      </c>
      <c r="M521" s="1" t="s">
        <v>53</v>
      </c>
      <c r="N521" s="1">
        <v>1019928.92</v>
      </c>
      <c r="O521" s="1">
        <v>1020071.22</v>
      </c>
      <c r="P521" s="1">
        <v>142.29999999993015</v>
      </c>
      <c r="Q521" s="1">
        <v>7</v>
      </c>
      <c r="R521" s="1">
        <v>19</v>
      </c>
      <c r="S521" s="1" t="s">
        <v>54</v>
      </c>
      <c r="T521" s="1" t="s">
        <v>299</v>
      </c>
      <c r="W521" s="1">
        <v>0</v>
      </c>
      <c r="X521" s="1" t="s">
        <v>58</v>
      </c>
    </row>
    <row r="522" spans="1:24" ht="15" x14ac:dyDescent="0.2">
      <c r="A522" s="1">
        <f t="shared" si="32"/>
        <v>1020071.22</v>
      </c>
      <c r="B522" s="1">
        <f t="shared" si="32"/>
        <v>1020113.05</v>
      </c>
      <c r="C522" s="11" t="s">
        <v>52</v>
      </c>
      <c r="D522" s="12">
        <f>INDEX(families!$A:$A,MATCH(E522,families!$B:$B,0))</f>
        <v>1</v>
      </c>
      <c r="E522" s="1" t="str">
        <f t="shared" si="33"/>
        <v>ARO</v>
      </c>
      <c r="F522" s="1">
        <f t="shared" si="34"/>
        <v>21.5</v>
      </c>
      <c r="G522" s="1" t="str">
        <f t="shared" si="35"/>
        <v>21.5mm ARO</v>
      </c>
      <c r="H522" s="1" t="str">
        <f>_xlfn.CONCAT(TEXT(R522,"0.0"),"mm ",INDEX('Pipe Lookup'!D:D,MATCH('~01 Pipe Segmentation'!S522,'Pipe Lookup'!C:C,0))," TYPE ",Q522)</f>
        <v>21.5mm Abrasion-Resistant Overcoat TYPE 15</v>
      </c>
      <c r="M522" s="1" t="s">
        <v>53</v>
      </c>
      <c r="N522" s="1">
        <v>1020071.22</v>
      </c>
      <c r="O522" s="1">
        <v>1020113.05</v>
      </c>
      <c r="P522" s="1">
        <v>41.830000000074506</v>
      </c>
      <c r="Q522" s="1">
        <v>15</v>
      </c>
      <c r="R522" s="1">
        <v>21.5</v>
      </c>
      <c r="S522" s="1" t="s">
        <v>78</v>
      </c>
      <c r="T522" s="1" t="s">
        <v>299</v>
      </c>
      <c r="W522" s="1">
        <v>0</v>
      </c>
      <c r="X522" s="1" t="s">
        <v>58</v>
      </c>
    </row>
    <row r="523" spans="1:24" ht="15" x14ac:dyDescent="0.2">
      <c r="A523" s="1">
        <f t="shared" si="32"/>
        <v>1020113.05</v>
      </c>
      <c r="B523" s="1">
        <f t="shared" si="32"/>
        <v>1020116</v>
      </c>
      <c r="C523" s="11" t="s">
        <v>52</v>
      </c>
      <c r="D523" s="12">
        <f>INDEX(families!$A:$A,MATCH(E523,families!$B:$B,0))</f>
        <v>2</v>
      </c>
      <c r="E523" s="1" t="str">
        <f t="shared" si="33"/>
        <v>FBE</v>
      </c>
      <c r="F523" s="1">
        <f t="shared" si="34"/>
        <v>21.5</v>
      </c>
      <c r="G523" s="1" t="str">
        <f t="shared" si="35"/>
        <v>21.5mm FBE</v>
      </c>
      <c r="H523" s="1" t="str">
        <f>_xlfn.CONCAT(TEXT(R523,"0.0"),"mm ",INDEX('Pipe Lookup'!D:D,MATCH('~01 Pipe Segmentation'!S523,'Pipe Lookup'!C:C,0))," TYPE ",Q523)</f>
        <v>21.5mm Fusion-Bonded Epoxy TYPE 34</v>
      </c>
      <c r="M523" s="1" t="s">
        <v>53</v>
      </c>
      <c r="N523" s="1">
        <v>1020113.05</v>
      </c>
      <c r="O523" s="1">
        <v>1020116</v>
      </c>
      <c r="P523" s="1">
        <v>2.9499999999534339</v>
      </c>
      <c r="Q523" s="1">
        <v>34</v>
      </c>
      <c r="R523" s="1">
        <v>21.5</v>
      </c>
      <c r="S523" s="1" t="s">
        <v>54</v>
      </c>
      <c r="T523" s="1" t="s">
        <v>299</v>
      </c>
      <c r="V523" s="1" t="s">
        <v>305</v>
      </c>
      <c r="W523" s="1">
        <v>0</v>
      </c>
      <c r="X523" s="1" t="s">
        <v>58</v>
      </c>
    </row>
    <row r="524" spans="1:24" ht="15" x14ac:dyDescent="0.2">
      <c r="A524" s="1">
        <f t="shared" si="32"/>
        <v>1020116</v>
      </c>
      <c r="B524" s="1">
        <f t="shared" si="32"/>
        <v>1020238</v>
      </c>
      <c r="C524" s="11" t="s">
        <v>52</v>
      </c>
      <c r="D524" s="12">
        <f>INDEX(families!$A:$A,MATCH(E524,families!$B:$B,0))</f>
        <v>2</v>
      </c>
      <c r="E524" s="1" t="str">
        <f t="shared" si="33"/>
        <v>FBE</v>
      </c>
      <c r="F524" s="1">
        <f t="shared" si="34"/>
        <v>21.5</v>
      </c>
      <c r="G524" s="1" t="str">
        <f t="shared" si="35"/>
        <v>21.5mm FBE</v>
      </c>
      <c r="H524" s="1" t="str">
        <f>_xlfn.CONCAT(TEXT(R524,"0.0"),"mm ",INDEX('Pipe Lookup'!D:D,MATCH('~01 Pipe Segmentation'!S524,'Pipe Lookup'!C:C,0))," TYPE ",Q524)</f>
        <v>21.5mm Fusion-Bonded Epoxy TYPE 34</v>
      </c>
      <c r="M524" s="1" t="s">
        <v>53</v>
      </c>
      <c r="N524" s="1" t="s">
        <v>306</v>
      </c>
      <c r="O524" s="1" t="s">
        <v>307</v>
      </c>
      <c r="P524" s="1">
        <v>122</v>
      </c>
      <c r="Q524" s="1">
        <v>34</v>
      </c>
      <c r="R524" s="1">
        <v>21.5</v>
      </c>
      <c r="S524" s="1" t="s">
        <v>54</v>
      </c>
      <c r="T524" s="1" t="s">
        <v>299</v>
      </c>
      <c r="V524" s="1" t="s">
        <v>308</v>
      </c>
      <c r="W524" s="1">
        <v>0</v>
      </c>
      <c r="X524" s="1" t="s">
        <v>84</v>
      </c>
    </row>
    <row r="525" spans="1:24" ht="15" x14ac:dyDescent="0.2">
      <c r="A525" s="1">
        <f t="shared" si="32"/>
        <v>1020238</v>
      </c>
      <c r="B525" s="1">
        <f t="shared" si="32"/>
        <v>1020241</v>
      </c>
      <c r="C525" s="11" t="s">
        <v>52</v>
      </c>
      <c r="D525" s="12">
        <f>INDEX(families!$A:$A,MATCH(E525,families!$B:$B,0))</f>
        <v>3</v>
      </c>
      <c r="E525" s="1" t="str">
        <f t="shared" si="33"/>
        <v>LE</v>
      </c>
      <c r="F525" s="1">
        <f t="shared" si="34"/>
        <v>23.7</v>
      </c>
      <c r="G525" s="1" t="str">
        <f t="shared" si="35"/>
        <v>23.7mm LE</v>
      </c>
      <c r="H525" s="1" t="str">
        <f>_xlfn.CONCAT(TEXT(R525,"0.0"),"mm ",INDEX('Pipe Lookup'!D:D,MATCH('~01 Pipe Segmentation'!S525,'Pipe Lookup'!C:C,0))," TYPE ",Q525)</f>
        <v>23.7mm Elbow TYPE 28</v>
      </c>
      <c r="M525" s="1" t="s">
        <v>53</v>
      </c>
      <c r="N525" s="1" t="s">
        <v>307</v>
      </c>
      <c r="O525" s="1" t="s">
        <v>309</v>
      </c>
      <c r="P525" s="1">
        <v>3</v>
      </c>
      <c r="Q525" s="1">
        <v>28</v>
      </c>
      <c r="R525" s="1">
        <v>23.7</v>
      </c>
      <c r="S525" s="1" t="s">
        <v>56</v>
      </c>
      <c r="T525" s="1" t="s">
        <v>299</v>
      </c>
      <c r="W525" s="1">
        <v>0</v>
      </c>
      <c r="X525" s="1" t="s">
        <v>58</v>
      </c>
    </row>
    <row r="526" spans="1:24" ht="15" x14ac:dyDescent="0.2">
      <c r="A526" s="1">
        <f t="shared" si="32"/>
        <v>1020245</v>
      </c>
      <c r="B526" s="1">
        <f t="shared" si="32"/>
        <v>1020248</v>
      </c>
      <c r="C526" s="11" t="s">
        <v>52</v>
      </c>
      <c r="D526" s="12">
        <f>INDEX(families!$A:$A,MATCH(E526,families!$B:$B,0))</f>
        <v>3</v>
      </c>
      <c r="E526" s="1" t="str">
        <f t="shared" si="33"/>
        <v>LE</v>
      </c>
      <c r="F526" s="1">
        <f t="shared" si="34"/>
        <v>23.7</v>
      </c>
      <c r="G526" s="1" t="str">
        <f t="shared" si="35"/>
        <v>23.7mm LE</v>
      </c>
      <c r="H526" s="1" t="str">
        <f>_xlfn.CONCAT(TEXT(R526,"0.0"),"mm ",INDEX('Pipe Lookup'!D:D,MATCH('~01 Pipe Segmentation'!S526,'Pipe Lookup'!C:C,0))," TYPE ",Q526)</f>
        <v>23.7mm Elbow TYPE 28</v>
      </c>
      <c r="M526" s="1" t="s">
        <v>53</v>
      </c>
      <c r="N526" s="1">
        <v>1020245</v>
      </c>
      <c r="O526" s="1">
        <v>1020248</v>
      </c>
      <c r="P526" s="1">
        <v>3</v>
      </c>
      <c r="Q526" s="1">
        <v>28</v>
      </c>
      <c r="R526" s="1">
        <v>23.7</v>
      </c>
      <c r="S526" s="1" t="s">
        <v>56</v>
      </c>
      <c r="T526" s="1" t="s">
        <v>299</v>
      </c>
      <c r="V526" s="1" t="s">
        <v>310</v>
      </c>
      <c r="W526" s="1" t="s">
        <v>173</v>
      </c>
      <c r="X526" s="1" t="s">
        <v>84</v>
      </c>
    </row>
    <row r="527" spans="1:24" ht="15" x14ac:dyDescent="0.2">
      <c r="A527" s="1">
        <f t="shared" si="32"/>
        <v>1020248</v>
      </c>
      <c r="B527" s="1">
        <f t="shared" si="32"/>
        <v>1020252</v>
      </c>
      <c r="C527" s="11" t="s">
        <v>52</v>
      </c>
      <c r="D527" s="12">
        <f>INDEX(families!$A:$A,MATCH(E527,families!$B:$B,0))</f>
        <v>2</v>
      </c>
      <c r="E527" s="1" t="str">
        <f t="shared" si="33"/>
        <v>FBE</v>
      </c>
      <c r="F527" s="1">
        <f t="shared" si="34"/>
        <v>21.5</v>
      </c>
      <c r="G527" s="1" t="str">
        <f t="shared" si="35"/>
        <v>21.5mm FBE</v>
      </c>
      <c r="H527" s="1" t="str">
        <f>_xlfn.CONCAT(TEXT(R527,"0.0"),"mm ",INDEX('Pipe Lookup'!D:D,MATCH('~01 Pipe Segmentation'!S527,'Pipe Lookup'!C:C,0))," TYPE ",Q527)</f>
        <v>21.5mm Fusion-Bonded Epoxy TYPE 34</v>
      </c>
      <c r="M527" s="1" t="s">
        <v>53</v>
      </c>
      <c r="N527" s="1">
        <v>1020248</v>
      </c>
      <c r="O527" s="1">
        <v>1020252</v>
      </c>
      <c r="P527" s="1">
        <v>4</v>
      </c>
      <c r="Q527" s="1">
        <v>34</v>
      </c>
      <c r="R527" s="1">
        <v>21.5</v>
      </c>
      <c r="S527" s="1" t="s">
        <v>54</v>
      </c>
      <c r="T527" s="1" t="s">
        <v>299</v>
      </c>
      <c r="W527" s="1">
        <v>0</v>
      </c>
      <c r="X527" s="1" t="s">
        <v>58</v>
      </c>
    </row>
    <row r="528" spans="1:24" ht="15" x14ac:dyDescent="0.2">
      <c r="A528" s="1">
        <f t="shared" si="32"/>
        <v>1020252</v>
      </c>
      <c r="B528" s="1">
        <f t="shared" si="32"/>
        <v>1020258</v>
      </c>
      <c r="C528" s="11" t="s">
        <v>52</v>
      </c>
      <c r="D528" s="12">
        <f>INDEX(families!$A:$A,MATCH(E528,families!$B:$B,0))</f>
        <v>3</v>
      </c>
      <c r="E528" s="1" t="str">
        <f t="shared" si="33"/>
        <v>LE</v>
      </c>
      <c r="F528" s="1">
        <f t="shared" si="34"/>
        <v>23.7</v>
      </c>
      <c r="G528" s="1" t="str">
        <f t="shared" si="35"/>
        <v>23.7mm LE</v>
      </c>
      <c r="H528" s="1" t="str">
        <f>_xlfn.CONCAT(TEXT(R528,"0.0"),"mm ",INDEX('Pipe Lookup'!D:D,MATCH('~01 Pipe Segmentation'!S528,'Pipe Lookup'!C:C,0))," TYPE ",Q528)</f>
        <v>23.7mm Elbow TYPE 28</v>
      </c>
      <c r="M528" s="1" t="s">
        <v>53</v>
      </c>
      <c r="N528" s="1">
        <v>1020252</v>
      </c>
      <c r="O528" s="1">
        <v>1020258</v>
      </c>
      <c r="P528" s="1">
        <v>6</v>
      </c>
      <c r="Q528" s="1">
        <v>28</v>
      </c>
      <c r="R528" s="1">
        <v>23.7</v>
      </c>
      <c r="S528" s="1" t="s">
        <v>56</v>
      </c>
      <c r="T528" s="1" t="s">
        <v>299</v>
      </c>
      <c r="V528" s="1" t="s">
        <v>311</v>
      </c>
      <c r="W528" s="1">
        <v>0</v>
      </c>
      <c r="X528" s="1" t="s">
        <v>58</v>
      </c>
    </row>
    <row r="529" spans="1:24" ht="15" x14ac:dyDescent="0.2">
      <c r="A529" s="1">
        <f t="shared" si="32"/>
        <v>1020258</v>
      </c>
      <c r="B529" s="1">
        <f t="shared" si="32"/>
        <v>1020440.31</v>
      </c>
      <c r="C529" s="11" t="s">
        <v>52</v>
      </c>
      <c r="D529" s="12">
        <f>INDEX(families!$A:$A,MATCH(E529,families!$B:$B,0))</f>
        <v>2</v>
      </c>
      <c r="E529" s="1" t="str">
        <f t="shared" si="33"/>
        <v>FBE</v>
      </c>
      <c r="F529" s="1">
        <f t="shared" si="34"/>
        <v>19</v>
      </c>
      <c r="G529" s="1" t="str">
        <f t="shared" si="35"/>
        <v>19.0mm FBE</v>
      </c>
      <c r="H529" s="1" t="str">
        <f>_xlfn.CONCAT(TEXT(R529,"0.0"),"mm ",INDEX('Pipe Lookup'!D:D,MATCH('~01 Pipe Segmentation'!S529,'Pipe Lookup'!C:C,0))," TYPE ",Q529)</f>
        <v>19.0mm Fusion-Bonded Epoxy TYPE 7</v>
      </c>
      <c r="M529" s="1" t="s">
        <v>53</v>
      </c>
      <c r="N529" s="1">
        <v>1020258</v>
      </c>
      <c r="O529" s="1">
        <v>1020440.31</v>
      </c>
      <c r="P529" s="1">
        <v>182.31000000005588</v>
      </c>
      <c r="Q529" s="1">
        <v>7</v>
      </c>
      <c r="R529" s="1">
        <v>19</v>
      </c>
      <c r="S529" s="1" t="s">
        <v>54</v>
      </c>
      <c r="T529" s="1" t="s">
        <v>299</v>
      </c>
      <c r="V529" s="1" t="s">
        <v>312</v>
      </c>
      <c r="W529" s="1">
        <v>0</v>
      </c>
      <c r="X529" s="1" t="s">
        <v>58</v>
      </c>
    </row>
    <row r="530" spans="1:24" ht="15" x14ac:dyDescent="0.2">
      <c r="A530" s="1">
        <f t="shared" si="32"/>
        <v>1020440.31</v>
      </c>
      <c r="B530" s="1">
        <f t="shared" si="32"/>
        <v>1020464.31</v>
      </c>
      <c r="C530" s="11" t="s">
        <v>52</v>
      </c>
      <c r="D530" s="12">
        <f>INDEX(families!$A:$A,MATCH(E530,families!$B:$B,0))</f>
        <v>2</v>
      </c>
      <c r="E530" s="1" t="str">
        <f t="shared" si="33"/>
        <v>FBE</v>
      </c>
      <c r="F530" s="1">
        <f t="shared" si="34"/>
        <v>21.5</v>
      </c>
      <c r="G530" s="1" t="str">
        <f t="shared" si="35"/>
        <v>21.5mm FBE</v>
      </c>
      <c r="H530" s="1" t="str">
        <f>_xlfn.CONCAT(TEXT(R530,"0.0"),"mm ",INDEX('Pipe Lookup'!D:D,MATCH('~01 Pipe Segmentation'!S530,'Pipe Lookup'!C:C,0))," TYPE ",Q530)</f>
        <v>21.5mm Fusion-Bonded Epoxy TYPE 34</v>
      </c>
      <c r="M530" s="1" t="s">
        <v>53</v>
      </c>
      <c r="N530" s="1">
        <v>1020440.31</v>
      </c>
      <c r="O530" s="1">
        <v>1020464.31</v>
      </c>
      <c r="P530" s="1">
        <v>24</v>
      </c>
      <c r="Q530" s="1">
        <v>34</v>
      </c>
      <c r="R530" s="1">
        <v>21.5</v>
      </c>
      <c r="S530" s="1" t="s">
        <v>54</v>
      </c>
      <c r="T530" s="1" t="s">
        <v>299</v>
      </c>
      <c r="W530" s="1">
        <v>0</v>
      </c>
      <c r="X530" s="1" t="s">
        <v>58</v>
      </c>
    </row>
    <row r="531" spans="1:24" ht="15" x14ac:dyDescent="0.2">
      <c r="A531" s="1">
        <f t="shared" si="32"/>
        <v>1020464.31</v>
      </c>
      <c r="B531" s="1">
        <f t="shared" si="32"/>
        <v>1020490.49</v>
      </c>
      <c r="C531" s="11" t="s">
        <v>52</v>
      </c>
      <c r="D531" s="12">
        <f>INDEX(families!$A:$A,MATCH(E531,families!$B:$B,0))</f>
        <v>2</v>
      </c>
      <c r="E531" s="1" t="str">
        <f t="shared" si="33"/>
        <v>FBE</v>
      </c>
      <c r="F531" s="1">
        <f t="shared" si="34"/>
        <v>19</v>
      </c>
      <c r="G531" s="1" t="str">
        <f t="shared" si="35"/>
        <v>19.0mm FBE</v>
      </c>
      <c r="H531" s="1" t="str">
        <f>_xlfn.CONCAT(TEXT(R531,"0.0"),"mm ",INDEX('Pipe Lookup'!D:D,MATCH('~01 Pipe Segmentation'!S531,'Pipe Lookup'!C:C,0))," TYPE ",Q531)</f>
        <v>19.0mm Fusion-Bonded Epoxy TYPE 7</v>
      </c>
      <c r="M531" s="1" t="s">
        <v>53</v>
      </c>
      <c r="N531" s="1">
        <v>1020464.31</v>
      </c>
      <c r="O531" s="1">
        <v>1020490.49</v>
      </c>
      <c r="P531" s="1">
        <v>26.179999999934807</v>
      </c>
      <c r="Q531" s="1">
        <v>7</v>
      </c>
      <c r="R531" s="1">
        <v>19</v>
      </c>
      <c r="S531" s="1" t="s">
        <v>54</v>
      </c>
      <c r="T531" s="1" t="s">
        <v>299</v>
      </c>
      <c r="W531" s="1">
        <v>0</v>
      </c>
      <c r="X531" s="1" t="s">
        <v>58</v>
      </c>
    </row>
    <row r="532" spans="1:24" ht="15" x14ac:dyDescent="0.2">
      <c r="A532" s="1">
        <f t="shared" si="32"/>
        <v>1020490.49</v>
      </c>
      <c r="B532" s="1">
        <f t="shared" si="32"/>
        <v>1020495.16</v>
      </c>
      <c r="C532" s="11" t="s">
        <v>52</v>
      </c>
      <c r="D532" s="12">
        <f>INDEX(families!$A:$A,MATCH(E532,families!$B:$B,0))</f>
        <v>3</v>
      </c>
      <c r="E532" s="1" t="str">
        <f t="shared" si="33"/>
        <v>LE</v>
      </c>
      <c r="F532" s="1">
        <f t="shared" si="34"/>
        <v>23.7</v>
      </c>
      <c r="G532" s="1" t="str">
        <f t="shared" si="35"/>
        <v>23.7mm LE</v>
      </c>
      <c r="H532" s="1" t="str">
        <f>_xlfn.CONCAT(TEXT(R532,"0.0"),"mm ",INDEX('Pipe Lookup'!D:D,MATCH('~01 Pipe Segmentation'!S532,'Pipe Lookup'!C:C,0))," TYPE ",Q532)</f>
        <v>23.7mm Elbow TYPE 28</v>
      </c>
      <c r="M532" s="1" t="s">
        <v>53</v>
      </c>
      <c r="N532" s="1">
        <v>1020490.49</v>
      </c>
      <c r="O532" s="1">
        <v>1020495.16</v>
      </c>
      <c r="P532" s="1">
        <v>4.6700000000419095</v>
      </c>
      <c r="Q532" s="1">
        <v>28</v>
      </c>
      <c r="R532" s="1">
        <v>23.7</v>
      </c>
      <c r="S532" s="1" t="s">
        <v>56</v>
      </c>
      <c r="T532" s="1" t="s">
        <v>299</v>
      </c>
      <c r="V532" s="1" t="s">
        <v>313</v>
      </c>
      <c r="W532" s="1">
        <v>0</v>
      </c>
      <c r="X532" s="1" t="s">
        <v>58</v>
      </c>
    </row>
    <row r="533" spans="1:24" ht="15" x14ac:dyDescent="0.2">
      <c r="A533" s="1">
        <f t="shared" si="32"/>
        <v>1020495.16</v>
      </c>
      <c r="B533" s="1">
        <f t="shared" si="32"/>
        <v>1020576.97</v>
      </c>
      <c r="C533" s="11" t="s">
        <v>52</v>
      </c>
      <c r="D533" s="12">
        <f>INDEX(families!$A:$A,MATCH(E533,families!$B:$B,0))</f>
        <v>2</v>
      </c>
      <c r="E533" s="1" t="str">
        <f t="shared" si="33"/>
        <v>FBE</v>
      </c>
      <c r="F533" s="1">
        <f t="shared" si="34"/>
        <v>19</v>
      </c>
      <c r="G533" s="1" t="str">
        <f t="shared" si="35"/>
        <v>19.0mm FBE</v>
      </c>
      <c r="H533" s="1" t="str">
        <f>_xlfn.CONCAT(TEXT(R533,"0.0"),"mm ",INDEX('Pipe Lookup'!D:D,MATCH('~01 Pipe Segmentation'!S533,'Pipe Lookup'!C:C,0))," TYPE ",Q533)</f>
        <v>19.0mm Fusion-Bonded Epoxy TYPE 7</v>
      </c>
      <c r="M533" s="1" t="s">
        <v>53</v>
      </c>
      <c r="N533" s="1">
        <v>1020495.16</v>
      </c>
      <c r="O533" s="1">
        <v>1020576.97</v>
      </c>
      <c r="P533" s="1">
        <v>81.809999999939464</v>
      </c>
      <c r="Q533" s="1">
        <v>7</v>
      </c>
      <c r="R533" s="1">
        <v>19</v>
      </c>
      <c r="S533" s="1" t="s">
        <v>54</v>
      </c>
      <c r="T533" s="1" t="s">
        <v>299</v>
      </c>
      <c r="W533" s="1">
        <v>0</v>
      </c>
      <c r="X533" s="1" t="s">
        <v>58</v>
      </c>
    </row>
    <row r="534" spans="1:24" ht="15" x14ac:dyDescent="0.2">
      <c r="A534" s="1">
        <f t="shared" si="32"/>
        <v>1020576.97</v>
      </c>
      <c r="B534" s="1">
        <f t="shared" si="32"/>
        <v>1020583.1</v>
      </c>
      <c r="C534" s="11" t="s">
        <v>52</v>
      </c>
      <c r="D534" s="12">
        <f>INDEX(families!$A:$A,MATCH(E534,families!$B:$B,0))</f>
        <v>3</v>
      </c>
      <c r="E534" s="1" t="str">
        <f t="shared" si="33"/>
        <v>LE</v>
      </c>
      <c r="F534" s="1">
        <f t="shared" si="34"/>
        <v>23.7</v>
      </c>
      <c r="G534" s="1" t="str">
        <f t="shared" si="35"/>
        <v>23.7mm LE</v>
      </c>
      <c r="H534" s="1" t="str">
        <f>_xlfn.CONCAT(TEXT(R534,"0.0"),"mm ",INDEX('Pipe Lookup'!D:D,MATCH('~01 Pipe Segmentation'!S534,'Pipe Lookup'!C:C,0))," TYPE ",Q534)</f>
        <v>23.7mm Elbow TYPE 28</v>
      </c>
      <c r="M534" s="1" t="s">
        <v>53</v>
      </c>
      <c r="N534" s="1">
        <v>1020576.97</v>
      </c>
      <c r="O534" s="1">
        <v>1020583.1</v>
      </c>
      <c r="P534" s="1">
        <v>6.1300000000046566</v>
      </c>
      <c r="Q534" s="1">
        <v>28</v>
      </c>
      <c r="R534" s="1">
        <v>23.7</v>
      </c>
      <c r="S534" s="1" t="s">
        <v>56</v>
      </c>
      <c r="T534" s="1" t="s">
        <v>299</v>
      </c>
      <c r="V534" s="1" t="s">
        <v>314</v>
      </c>
      <c r="W534" s="1">
        <v>0</v>
      </c>
      <c r="X534" s="1" t="s">
        <v>58</v>
      </c>
    </row>
    <row r="535" spans="1:24" ht="15" x14ac:dyDescent="0.2">
      <c r="A535" s="1">
        <f t="shared" si="32"/>
        <v>1020583.1</v>
      </c>
      <c r="B535" s="1">
        <f t="shared" si="32"/>
        <v>1020586.67</v>
      </c>
      <c r="C535" s="11" t="s">
        <v>52</v>
      </c>
      <c r="D535" s="12">
        <f>INDEX(families!$A:$A,MATCH(E535,families!$B:$B,0))</f>
        <v>2</v>
      </c>
      <c r="E535" s="1" t="str">
        <f t="shared" si="33"/>
        <v>FBE</v>
      </c>
      <c r="F535" s="1">
        <f t="shared" si="34"/>
        <v>19</v>
      </c>
      <c r="G535" s="1" t="str">
        <f t="shared" si="35"/>
        <v>19.0mm FBE</v>
      </c>
      <c r="H535" s="1" t="str">
        <f>_xlfn.CONCAT(TEXT(R535,"0.0"),"mm ",INDEX('Pipe Lookup'!D:D,MATCH('~01 Pipe Segmentation'!S535,'Pipe Lookup'!C:C,0))," TYPE ",Q535)</f>
        <v>19.0mm Fusion-Bonded Epoxy TYPE 7</v>
      </c>
      <c r="M535" s="1" t="s">
        <v>53</v>
      </c>
      <c r="N535" s="1">
        <v>1020583.1</v>
      </c>
      <c r="O535" s="1">
        <v>1020586.67</v>
      </c>
      <c r="P535" s="1">
        <v>3.5700000000651926</v>
      </c>
      <c r="Q535" s="1">
        <v>7</v>
      </c>
      <c r="R535" s="1">
        <v>19</v>
      </c>
      <c r="S535" s="1" t="s">
        <v>54</v>
      </c>
      <c r="T535" s="1" t="s">
        <v>299</v>
      </c>
      <c r="W535" s="1">
        <v>0</v>
      </c>
      <c r="X535" s="1" t="s">
        <v>58</v>
      </c>
    </row>
    <row r="536" spans="1:24" ht="15" x14ac:dyDescent="0.2">
      <c r="A536" s="1">
        <f t="shared" si="32"/>
        <v>1020586.67</v>
      </c>
      <c r="B536" s="1">
        <f t="shared" si="32"/>
        <v>1020610.67</v>
      </c>
      <c r="C536" s="11" t="s">
        <v>52</v>
      </c>
      <c r="D536" s="12">
        <f>INDEX(families!$A:$A,MATCH(E536,families!$B:$B,0))</f>
        <v>2</v>
      </c>
      <c r="E536" s="1" t="str">
        <f t="shared" si="33"/>
        <v>FBE</v>
      </c>
      <c r="F536" s="1">
        <f t="shared" si="34"/>
        <v>21.5</v>
      </c>
      <c r="G536" s="1" t="str">
        <f t="shared" si="35"/>
        <v>21.5mm FBE</v>
      </c>
      <c r="H536" s="1" t="str">
        <f>_xlfn.CONCAT(TEXT(R536,"0.0"),"mm ",INDEX('Pipe Lookup'!D:D,MATCH('~01 Pipe Segmentation'!S536,'Pipe Lookup'!C:C,0))," TYPE ",Q536)</f>
        <v>21.5mm Fusion-Bonded Epoxy TYPE 34</v>
      </c>
      <c r="M536" s="1" t="s">
        <v>53</v>
      </c>
      <c r="N536" s="1">
        <v>1020586.67</v>
      </c>
      <c r="O536" s="1">
        <v>1020610.67</v>
      </c>
      <c r="P536" s="1">
        <v>24</v>
      </c>
      <c r="Q536" s="1">
        <v>34</v>
      </c>
      <c r="R536" s="1">
        <v>21.5</v>
      </c>
      <c r="S536" s="1" t="s">
        <v>54</v>
      </c>
      <c r="T536" s="1" t="s">
        <v>299</v>
      </c>
      <c r="W536" s="1">
        <v>0</v>
      </c>
      <c r="X536" s="1" t="s">
        <v>58</v>
      </c>
    </row>
    <row r="537" spans="1:24" ht="15" x14ac:dyDescent="0.2">
      <c r="A537" s="1">
        <f t="shared" si="32"/>
        <v>1020610.67</v>
      </c>
      <c r="B537" s="1">
        <f t="shared" si="32"/>
        <v>1020664.29</v>
      </c>
      <c r="C537" s="11" t="s">
        <v>52</v>
      </c>
      <c r="D537" s="12">
        <f>INDEX(families!$A:$A,MATCH(E537,families!$B:$B,0))</f>
        <v>2</v>
      </c>
      <c r="E537" s="1" t="str">
        <f t="shared" si="33"/>
        <v>FBE</v>
      </c>
      <c r="F537" s="1">
        <f t="shared" si="34"/>
        <v>19</v>
      </c>
      <c r="G537" s="1" t="str">
        <f t="shared" si="35"/>
        <v>19.0mm FBE</v>
      </c>
      <c r="H537" s="1" t="str">
        <f>_xlfn.CONCAT(TEXT(R537,"0.0"),"mm ",INDEX('Pipe Lookup'!D:D,MATCH('~01 Pipe Segmentation'!S537,'Pipe Lookup'!C:C,0))," TYPE ",Q537)</f>
        <v>19.0mm Fusion-Bonded Epoxy TYPE 7</v>
      </c>
      <c r="M537" s="1" t="s">
        <v>53</v>
      </c>
      <c r="N537" s="1">
        <v>1020610.67</v>
      </c>
      <c r="O537" s="1">
        <v>1020664.29</v>
      </c>
      <c r="P537" s="1">
        <v>53.619999999995343</v>
      </c>
      <c r="Q537" s="1">
        <v>7</v>
      </c>
      <c r="R537" s="1">
        <v>19</v>
      </c>
      <c r="S537" s="1" t="s">
        <v>54</v>
      </c>
      <c r="T537" s="1" t="s">
        <v>299</v>
      </c>
      <c r="W537" s="1">
        <v>0</v>
      </c>
      <c r="X537" s="1" t="s">
        <v>58</v>
      </c>
    </row>
    <row r="538" spans="1:24" ht="15" x14ac:dyDescent="0.2">
      <c r="A538" s="1">
        <f t="shared" si="32"/>
        <v>1020664.29</v>
      </c>
      <c r="B538" s="1">
        <f t="shared" si="32"/>
        <v>1020670.42</v>
      </c>
      <c r="C538" s="11" t="s">
        <v>52</v>
      </c>
      <c r="D538" s="12">
        <f>INDEX(families!$A:$A,MATCH(E538,families!$B:$B,0))</f>
        <v>3</v>
      </c>
      <c r="E538" s="1" t="str">
        <f t="shared" si="33"/>
        <v>LE</v>
      </c>
      <c r="F538" s="1">
        <f t="shared" si="34"/>
        <v>23.7</v>
      </c>
      <c r="G538" s="1" t="str">
        <f t="shared" si="35"/>
        <v>23.7mm LE</v>
      </c>
      <c r="H538" s="1" t="str">
        <f>_xlfn.CONCAT(TEXT(R538,"0.0"),"mm ",INDEX('Pipe Lookup'!D:D,MATCH('~01 Pipe Segmentation'!S538,'Pipe Lookup'!C:C,0))," TYPE ",Q538)</f>
        <v>23.7mm Elbow TYPE 28</v>
      </c>
      <c r="M538" s="1" t="s">
        <v>53</v>
      </c>
      <c r="N538" s="1">
        <v>1020664.29</v>
      </c>
      <c r="O538" s="1">
        <v>1020670.42</v>
      </c>
      <c r="P538" s="1">
        <v>6.1300000000046566</v>
      </c>
      <c r="Q538" s="1">
        <v>28</v>
      </c>
      <c r="R538" s="1">
        <v>23.7</v>
      </c>
      <c r="S538" s="1" t="s">
        <v>56</v>
      </c>
      <c r="T538" s="1" t="s">
        <v>299</v>
      </c>
      <c r="V538" s="1" t="s">
        <v>315</v>
      </c>
      <c r="W538" s="1">
        <v>0</v>
      </c>
      <c r="X538" s="1" t="s">
        <v>58</v>
      </c>
    </row>
    <row r="539" spans="1:24" ht="15" x14ac:dyDescent="0.2">
      <c r="A539" s="1">
        <f t="shared" si="32"/>
        <v>1020670.42</v>
      </c>
      <c r="B539" s="1">
        <f t="shared" si="32"/>
        <v>1020732.53</v>
      </c>
      <c r="C539" s="11" t="s">
        <v>52</v>
      </c>
      <c r="D539" s="12">
        <f>INDEX(families!$A:$A,MATCH(E539,families!$B:$B,0))</f>
        <v>2</v>
      </c>
      <c r="E539" s="1" t="str">
        <f t="shared" si="33"/>
        <v>FBE</v>
      </c>
      <c r="F539" s="1">
        <f t="shared" si="34"/>
        <v>19</v>
      </c>
      <c r="G539" s="1" t="str">
        <f t="shared" si="35"/>
        <v>19.0mm FBE</v>
      </c>
      <c r="H539" s="1" t="str">
        <f>_xlfn.CONCAT(TEXT(R539,"0.0"),"mm ",INDEX('Pipe Lookup'!D:D,MATCH('~01 Pipe Segmentation'!S539,'Pipe Lookup'!C:C,0))," TYPE ",Q539)</f>
        <v>19.0mm Fusion-Bonded Epoxy TYPE 7</v>
      </c>
      <c r="M539" s="1" t="s">
        <v>53</v>
      </c>
      <c r="N539" s="1">
        <v>1020670.42</v>
      </c>
      <c r="O539" s="1">
        <v>1020732.53</v>
      </c>
      <c r="P539" s="1">
        <v>62.10999999998603</v>
      </c>
      <c r="Q539" s="1">
        <v>7</v>
      </c>
      <c r="R539" s="1">
        <v>19</v>
      </c>
      <c r="S539" s="1" t="s">
        <v>54</v>
      </c>
      <c r="T539" s="1" t="s">
        <v>299</v>
      </c>
      <c r="W539" s="1">
        <v>0</v>
      </c>
      <c r="X539" s="1" t="s">
        <v>58</v>
      </c>
    </row>
    <row r="540" spans="1:24" ht="15" x14ac:dyDescent="0.2">
      <c r="A540" s="1">
        <f t="shared" si="32"/>
        <v>1020732.53</v>
      </c>
      <c r="B540" s="1">
        <f t="shared" si="32"/>
        <v>1020738.77</v>
      </c>
      <c r="C540" s="11" t="s">
        <v>52</v>
      </c>
      <c r="D540" s="12">
        <f>INDEX(families!$A:$A,MATCH(E540,families!$B:$B,0))</f>
        <v>3</v>
      </c>
      <c r="E540" s="1" t="str">
        <f t="shared" si="33"/>
        <v>LE</v>
      </c>
      <c r="F540" s="1">
        <f t="shared" si="34"/>
        <v>23.7</v>
      </c>
      <c r="G540" s="1" t="str">
        <f t="shared" si="35"/>
        <v>23.7mm LE</v>
      </c>
      <c r="H540" s="1" t="str">
        <f>_xlfn.CONCAT(TEXT(R540,"0.0"),"mm ",INDEX('Pipe Lookup'!D:D,MATCH('~01 Pipe Segmentation'!S540,'Pipe Lookup'!C:C,0))," TYPE ",Q540)</f>
        <v>23.7mm Elbow TYPE 28</v>
      </c>
      <c r="M540" s="1" t="s">
        <v>53</v>
      </c>
      <c r="N540" s="1">
        <v>1020732.53</v>
      </c>
      <c r="O540" s="1">
        <v>1020738.77</v>
      </c>
      <c r="P540" s="1">
        <v>6.2399999999906868</v>
      </c>
      <c r="Q540" s="1">
        <v>28</v>
      </c>
      <c r="R540" s="1">
        <v>23.7</v>
      </c>
      <c r="S540" s="1" t="s">
        <v>56</v>
      </c>
      <c r="T540" s="1" t="s">
        <v>299</v>
      </c>
      <c r="V540" s="1" t="s">
        <v>316</v>
      </c>
      <c r="W540" s="1">
        <v>0</v>
      </c>
      <c r="X540" s="1" t="s">
        <v>58</v>
      </c>
    </row>
    <row r="541" spans="1:24" ht="15" x14ac:dyDescent="0.2">
      <c r="A541" s="1">
        <f t="shared" si="32"/>
        <v>1020738.77</v>
      </c>
      <c r="B541" s="1">
        <f t="shared" si="32"/>
        <v>1020774.33</v>
      </c>
      <c r="C541" s="11" t="s">
        <v>52</v>
      </c>
      <c r="D541" s="12">
        <f>INDEX(families!$A:$A,MATCH(E541,families!$B:$B,0))</f>
        <v>2</v>
      </c>
      <c r="E541" s="1" t="str">
        <f t="shared" si="33"/>
        <v>FBE</v>
      </c>
      <c r="F541" s="1">
        <f t="shared" si="34"/>
        <v>19</v>
      </c>
      <c r="G541" s="1" t="str">
        <f t="shared" si="35"/>
        <v>19.0mm FBE</v>
      </c>
      <c r="H541" s="1" t="str">
        <f>_xlfn.CONCAT(TEXT(R541,"0.0"),"mm ",INDEX('Pipe Lookup'!D:D,MATCH('~01 Pipe Segmentation'!S541,'Pipe Lookup'!C:C,0))," TYPE ",Q541)</f>
        <v>19.0mm Fusion-Bonded Epoxy TYPE 7</v>
      </c>
      <c r="M541" s="1" t="s">
        <v>53</v>
      </c>
      <c r="N541" s="1">
        <v>1020738.77</v>
      </c>
      <c r="O541" s="1">
        <v>1020774.33</v>
      </c>
      <c r="P541" s="1">
        <v>35.559999999939464</v>
      </c>
      <c r="Q541" s="1">
        <v>7</v>
      </c>
      <c r="R541" s="1">
        <v>19</v>
      </c>
      <c r="S541" s="1" t="s">
        <v>54</v>
      </c>
      <c r="T541" s="1" t="s">
        <v>299</v>
      </c>
      <c r="W541" s="1">
        <v>0</v>
      </c>
      <c r="X541" s="1" t="s">
        <v>58</v>
      </c>
    </row>
    <row r="542" spans="1:24" ht="15" x14ac:dyDescent="0.2">
      <c r="A542" s="1">
        <f t="shared" si="32"/>
        <v>1020774.33</v>
      </c>
      <c r="B542" s="1">
        <f t="shared" si="32"/>
        <v>1020781.24</v>
      </c>
      <c r="C542" s="11" t="s">
        <v>52</v>
      </c>
      <c r="D542" s="12">
        <f>INDEX(families!$A:$A,MATCH(E542,families!$B:$B,0))</f>
        <v>3</v>
      </c>
      <c r="E542" s="1" t="str">
        <f t="shared" si="33"/>
        <v>LE</v>
      </c>
      <c r="F542" s="1">
        <f t="shared" si="34"/>
        <v>23.7</v>
      </c>
      <c r="G542" s="1" t="str">
        <f t="shared" si="35"/>
        <v>23.7mm LE</v>
      </c>
      <c r="H542" s="1" t="str">
        <f>_xlfn.CONCAT(TEXT(R542,"0.0"),"mm ",INDEX('Pipe Lookup'!D:D,MATCH('~01 Pipe Segmentation'!S542,'Pipe Lookup'!C:C,0))," TYPE ",Q542)</f>
        <v>23.7mm Elbow TYPE 28</v>
      </c>
      <c r="M542" s="1" t="s">
        <v>53</v>
      </c>
      <c r="N542" s="1">
        <v>1020774.33</v>
      </c>
      <c r="O542" s="1">
        <v>1020781.24</v>
      </c>
      <c r="P542" s="1">
        <v>6.9100000000325963</v>
      </c>
      <c r="Q542" s="1">
        <v>28</v>
      </c>
      <c r="R542" s="1">
        <v>23.7</v>
      </c>
      <c r="S542" s="1" t="s">
        <v>56</v>
      </c>
      <c r="T542" s="1" t="s">
        <v>299</v>
      </c>
      <c r="V542" s="1" t="s">
        <v>317</v>
      </c>
      <c r="W542" s="1">
        <v>0</v>
      </c>
      <c r="X542" s="1" t="s">
        <v>58</v>
      </c>
    </row>
    <row r="543" spans="1:24" ht="15" x14ac:dyDescent="0.2">
      <c r="A543" s="1">
        <f t="shared" si="32"/>
        <v>1020781.24</v>
      </c>
      <c r="B543" s="1">
        <f t="shared" si="32"/>
        <v>1021060.61</v>
      </c>
      <c r="C543" s="11" t="s">
        <v>52</v>
      </c>
      <c r="D543" s="12">
        <f>INDEX(families!$A:$A,MATCH(E543,families!$B:$B,0))</f>
        <v>2</v>
      </c>
      <c r="E543" s="1" t="str">
        <f t="shared" si="33"/>
        <v>FBE</v>
      </c>
      <c r="F543" s="1">
        <f t="shared" si="34"/>
        <v>19</v>
      </c>
      <c r="G543" s="1" t="str">
        <f t="shared" si="35"/>
        <v>19.0mm FBE</v>
      </c>
      <c r="H543" s="1" t="str">
        <f>_xlfn.CONCAT(TEXT(R543,"0.0"),"mm ",INDEX('Pipe Lookup'!D:D,MATCH('~01 Pipe Segmentation'!S543,'Pipe Lookup'!C:C,0))," TYPE ",Q543)</f>
        <v>19.0mm Fusion-Bonded Epoxy TYPE 7</v>
      </c>
      <c r="M543" s="1" t="s">
        <v>53</v>
      </c>
      <c r="N543" s="1">
        <v>1020781.24</v>
      </c>
      <c r="O543" s="1">
        <v>1021060.61</v>
      </c>
      <c r="P543" s="1">
        <v>279.36999999999534</v>
      </c>
      <c r="Q543" s="1">
        <v>7</v>
      </c>
      <c r="R543" s="1">
        <v>19</v>
      </c>
      <c r="S543" s="1" t="s">
        <v>54</v>
      </c>
      <c r="T543" s="1" t="s">
        <v>299</v>
      </c>
      <c r="W543" s="1">
        <v>0</v>
      </c>
      <c r="X543" s="1" t="s">
        <v>58</v>
      </c>
    </row>
    <row r="544" spans="1:24" ht="15" x14ac:dyDescent="0.2">
      <c r="A544" s="1">
        <f t="shared" si="32"/>
        <v>1021060.61</v>
      </c>
      <c r="B544" s="1">
        <f t="shared" si="32"/>
        <v>1021196.22</v>
      </c>
      <c r="C544" s="11" t="s">
        <v>52</v>
      </c>
      <c r="D544" s="12">
        <f>INDEX(families!$A:$A,MATCH(E544,families!$B:$B,0))</f>
        <v>2</v>
      </c>
      <c r="E544" s="1" t="str">
        <f t="shared" si="33"/>
        <v>FBE</v>
      </c>
      <c r="F544" s="1">
        <f t="shared" si="34"/>
        <v>21.5</v>
      </c>
      <c r="G544" s="1" t="str">
        <f t="shared" si="35"/>
        <v>21.5mm FBE</v>
      </c>
      <c r="H544" s="1" t="str">
        <f>_xlfn.CONCAT(TEXT(R544,"0.0"),"mm ",INDEX('Pipe Lookup'!D:D,MATCH('~01 Pipe Segmentation'!S544,'Pipe Lookup'!C:C,0))," TYPE ",Q544)</f>
        <v>21.5mm Fusion-Bonded Epoxy TYPE 34</v>
      </c>
      <c r="M544" s="1" t="s">
        <v>53</v>
      </c>
      <c r="N544" s="1">
        <v>1021060.61</v>
      </c>
      <c r="O544" s="1">
        <v>1021196.22</v>
      </c>
      <c r="P544" s="1">
        <v>135.60999999998603</v>
      </c>
      <c r="Q544" s="1">
        <v>34</v>
      </c>
      <c r="R544" s="1">
        <v>21.5</v>
      </c>
      <c r="S544" s="1" t="s">
        <v>54</v>
      </c>
      <c r="T544" s="1" t="s">
        <v>299</v>
      </c>
      <c r="W544" s="1">
        <v>0</v>
      </c>
      <c r="X544" s="1" t="s">
        <v>58</v>
      </c>
    </row>
    <row r="545" spans="1:25" ht="15" x14ac:dyDescent="0.2">
      <c r="A545" s="1">
        <f t="shared" si="32"/>
        <v>1021196.22</v>
      </c>
      <c r="B545" s="1">
        <f t="shared" si="32"/>
        <v>1021200</v>
      </c>
      <c r="C545" s="11" t="s">
        <v>52</v>
      </c>
      <c r="D545" s="12">
        <f>INDEX(families!$A:$A,MATCH(E545,families!$B:$B,0))</f>
        <v>2</v>
      </c>
      <c r="E545" s="1" t="str">
        <f t="shared" si="33"/>
        <v>FBE</v>
      </c>
      <c r="F545" s="1">
        <f t="shared" si="34"/>
        <v>19</v>
      </c>
      <c r="G545" s="1" t="str">
        <f t="shared" si="35"/>
        <v>19.0mm FBE</v>
      </c>
      <c r="H545" s="1" t="str">
        <f>_xlfn.CONCAT(TEXT(R545,"0.0"),"mm ",INDEX('Pipe Lookup'!D:D,MATCH('~01 Pipe Segmentation'!S545,'Pipe Lookup'!C:C,0))," TYPE ",Q545)</f>
        <v>19.0mm Fusion-Bonded Epoxy TYPE 7</v>
      </c>
      <c r="M545" s="1" t="s">
        <v>53</v>
      </c>
      <c r="N545" s="1">
        <v>1021196.22</v>
      </c>
      <c r="O545" s="1">
        <v>1021200</v>
      </c>
      <c r="P545" s="1">
        <v>3.7800000000279397</v>
      </c>
      <c r="Q545" s="1">
        <v>7</v>
      </c>
      <c r="R545" s="1">
        <v>19</v>
      </c>
      <c r="S545" s="1" t="s">
        <v>54</v>
      </c>
      <c r="T545" s="1" t="s">
        <v>299</v>
      </c>
      <c r="W545" s="1">
        <v>0</v>
      </c>
      <c r="X545" s="1" t="s">
        <v>58</v>
      </c>
    </row>
    <row r="546" spans="1:25" ht="15" x14ac:dyDescent="0.2">
      <c r="A546" s="1">
        <f t="shared" si="32"/>
        <v>1021200</v>
      </c>
      <c r="B546" s="1">
        <f t="shared" si="32"/>
        <v>1021298</v>
      </c>
      <c r="C546" s="11" t="s">
        <v>52</v>
      </c>
      <c r="D546" s="12">
        <f>INDEX(families!$A:$A,MATCH(E546,families!$B:$B,0))</f>
        <v>2</v>
      </c>
      <c r="E546" s="1" t="str">
        <f t="shared" si="33"/>
        <v>FBE</v>
      </c>
      <c r="F546" s="1">
        <f t="shared" si="34"/>
        <v>19</v>
      </c>
      <c r="G546" s="1" t="str">
        <f t="shared" si="35"/>
        <v>19.0mm FBE</v>
      </c>
      <c r="H546" s="1" t="str">
        <f>_xlfn.CONCAT(TEXT(R546,"0.0"),"mm ",INDEX('Pipe Lookup'!D:D,MATCH('~01 Pipe Segmentation'!S546,'Pipe Lookup'!C:C,0))," TYPE ",Q546)</f>
        <v>19.0mm Fusion-Bonded Epoxy TYPE 7</v>
      </c>
      <c r="M546" s="1" t="s">
        <v>53</v>
      </c>
      <c r="N546" s="1">
        <v>1021200</v>
      </c>
      <c r="O546" s="1">
        <v>1021298</v>
      </c>
      <c r="P546" s="1">
        <v>98</v>
      </c>
      <c r="Q546" s="1">
        <v>7</v>
      </c>
      <c r="R546" s="1">
        <v>19</v>
      </c>
      <c r="S546" s="1" t="s">
        <v>54</v>
      </c>
      <c r="T546" s="1" t="s">
        <v>319</v>
      </c>
      <c r="W546" s="1">
        <v>0</v>
      </c>
      <c r="X546" s="1" t="s">
        <v>58</v>
      </c>
    </row>
    <row r="547" spans="1:25" ht="15" x14ac:dyDescent="0.2">
      <c r="A547" s="1">
        <f t="shared" si="32"/>
        <v>1021298</v>
      </c>
      <c r="B547" s="1">
        <f t="shared" si="32"/>
        <v>1021316</v>
      </c>
      <c r="C547" s="11" t="s">
        <v>52</v>
      </c>
      <c r="D547" s="12">
        <f>INDEX(families!$A:$A,MATCH(E547,families!$B:$B,0))</f>
        <v>2</v>
      </c>
      <c r="E547" s="1" t="str">
        <f t="shared" si="33"/>
        <v>FBE</v>
      </c>
      <c r="F547" s="1">
        <f t="shared" si="34"/>
        <v>21.5</v>
      </c>
      <c r="G547" s="1" t="str">
        <f t="shared" si="35"/>
        <v>21.5mm FBE</v>
      </c>
      <c r="H547" s="1" t="str">
        <f>_xlfn.CONCAT(TEXT(R547,"0.0"),"mm ",INDEX('Pipe Lookup'!D:D,MATCH('~01 Pipe Segmentation'!S547,'Pipe Lookup'!C:C,0))," TYPE ",Q547)</f>
        <v>21.5mm Fusion-Bonded Epoxy TYPE 34</v>
      </c>
      <c r="M547" s="1" t="s">
        <v>53</v>
      </c>
      <c r="N547" s="1">
        <v>1021298</v>
      </c>
      <c r="O547" s="1">
        <v>1021316</v>
      </c>
      <c r="P547" s="1">
        <v>18</v>
      </c>
      <c r="Q547" s="1">
        <v>34</v>
      </c>
      <c r="R547" s="1">
        <v>21.5</v>
      </c>
      <c r="S547" s="1" t="s">
        <v>54</v>
      </c>
      <c r="T547" s="1" t="s">
        <v>319</v>
      </c>
      <c r="W547" s="1">
        <v>0</v>
      </c>
      <c r="X547" s="1" t="s">
        <v>58</v>
      </c>
    </row>
    <row r="548" spans="1:25" ht="15" x14ac:dyDescent="0.2">
      <c r="A548" s="1">
        <f t="shared" si="32"/>
        <v>1021316</v>
      </c>
      <c r="B548" s="1">
        <f t="shared" si="32"/>
        <v>1021500.22</v>
      </c>
      <c r="C548" s="11" t="s">
        <v>52</v>
      </c>
      <c r="D548" s="12">
        <f>INDEX(families!$A:$A,MATCH(E548,families!$B:$B,0))</f>
        <v>2</v>
      </c>
      <c r="E548" s="1" t="str">
        <f t="shared" si="33"/>
        <v>FBE</v>
      </c>
      <c r="F548" s="1">
        <f t="shared" si="34"/>
        <v>19</v>
      </c>
      <c r="G548" s="1" t="str">
        <f t="shared" si="35"/>
        <v>19.0mm FBE</v>
      </c>
      <c r="H548" s="1" t="str">
        <f>_xlfn.CONCAT(TEXT(R548,"0.0"),"mm ",INDEX('Pipe Lookup'!D:D,MATCH('~01 Pipe Segmentation'!S548,'Pipe Lookup'!C:C,0))," TYPE ",Q548)</f>
        <v>19.0mm Fusion-Bonded Epoxy TYPE 7</v>
      </c>
      <c r="M548" s="1" t="s">
        <v>53</v>
      </c>
      <c r="N548" s="1">
        <v>1021316</v>
      </c>
      <c r="O548" s="1">
        <v>1021500.22</v>
      </c>
      <c r="P548" s="1">
        <v>184.21999999997206</v>
      </c>
      <c r="Q548" s="1">
        <v>7</v>
      </c>
      <c r="R548" s="1">
        <v>19</v>
      </c>
      <c r="S548" s="1" t="s">
        <v>54</v>
      </c>
      <c r="T548" s="1" t="s">
        <v>319</v>
      </c>
      <c r="W548" s="1">
        <v>0</v>
      </c>
      <c r="X548" s="1" t="s">
        <v>58</v>
      </c>
    </row>
    <row r="549" spans="1:25" ht="15" x14ac:dyDescent="0.2">
      <c r="A549" s="1">
        <f t="shared" si="32"/>
        <v>1021500.22</v>
      </c>
      <c r="B549" s="1">
        <f t="shared" si="32"/>
        <v>1021518.22</v>
      </c>
      <c r="C549" s="11" t="s">
        <v>52</v>
      </c>
      <c r="D549" s="12">
        <f>INDEX(families!$A:$A,MATCH(E549,families!$B:$B,0))</f>
        <v>2</v>
      </c>
      <c r="E549" s="1" t="str">
        <f t="shared" si="33"/>
        <v>FBE</v>
      </c>
      <c r="F549" s="1">
        <f t="shared" si="34"/>
        <v>21.5</v>
      </c>
      <c r="G549" s="1" t="str">
        <f t="shared" si="35"/>
        <v>21.5mm FBE</v>
      </c>
      <c r="H549" s="1" t="str">
        <f>_xlfn.CONCAT(TEXT(R549,"0.0"),"mm ",INDEX('Pipe Lookup'!D:D,MATCH('~01 Pipe Segmentation'!S549,'Pipe Lookup'!C:C,0))," TYPE ",Q549)</f>
        <v>21.5mm Fusion-Bonded Epoxy TYPE 34</v>
      </c>
      <c r="M549" s="1" t="s">
        <v>53</v>
      </c>
      <c r="N549" s="1">
        <v>1021500.22</v>
      </c>
      <c r="O549" s="1">
        <v>1021518.22</v>
      </c>
      <c r="P549" s="1">
        <v>18</v>
      </c>
      <c r="Q549" s="1">
        <v>34</v>
      </c>
      <c r="R549" s="1">
        <v>21.5</v>
      </c>
      <c r="S549" s="1" t="s">
        <v>54</v>
      </c>
      <c r="T549" s="1" t="s">
        <v>319</v>
      </c>
      <c r="W549" s="1">
        <v>0</v>
      </c>
      <c r="X549" s="1" t="s">
        <v>58</v>
      </c>
    </row>
    <row r="550" spans="1:25" ht="15" x14ac:dyDescent="0.2">
      <c r="A550" s="1">
        <f t="shared" si="32"/>
        <v>1021518.22</v>
      </c>
      <c r="B550" s="1">
        <f t="shared" si="32"/>
        <v>1021551.22</v>
      </c>
      <c r="C550" s="11" t="s">
        <v>52</v>
      </c>
      <c r="D550" s="12">
        <f>INDEX(families!$A:$A,MATCH(E550,families!$B:$B,0))</f>
        <v>2</v>
      </c>
      <c r="E550" s="1" t="str">
        <f t="shared" si="33"/>
        <v>FBE</v>
      </c>
      <c r="F550" s="1">
        <f t="shared" si="34"/>
        <v>19</v>
      </c>
      <c r="G550" s="1" t="str">
        <f t="shared" si="35"/>
        <v>19.0mm FBE</v>
      </c>
      <c r="H550" s="1" t="str">
        <f>_xlfn.CONCAT(TEXT(R550,"0.0"),"mm ",INDEX('Pipe Lookup'!D:D,MATCH('~01 Pipe Segmentation'!S550,'Pipe Lookup'!C:C,0))," TYPE ",Q550)</f>
        <v>19.0mm Fusion-Bonded Epoxy TYPE 7</v>
      </c>
      <c r="M550" s="1" t="s">
        <v>53</v>
      </c>
      <c r="N550" s="1">
        <v>1021518.22</v>
      </c>
      <c r="O550" s="1">
        <v>1021551.22</v>
      </c>
      <c r="P550" s="1">
        <v>33</v>
      </c>
      <c r="Q550" s="1">
        <v>7</v>
      </c>
      <c r="R550" s="1">
        <v>19</v>
      </c>
      <c r="S550" s="1" t="s">
        <v>54</v>
      </c>
      <c r="T550" s="1" t="s">
        <v>319</v>
      </c>
      <c r="W550" s="1">
        <v>0</v>
      </c>
      <c r="X550" s="1" t="s">
        <v>58</v>
      </c>
    </row>
    <row r="551" spans="1:25" ht="15" x14ac:dyDescent="0.2">
      <c r="A551" s="1">
        <f t="shared" si="32"/>
        <v>1021551.22</v>
      </c>
      <c r="B551" s="1">
        <f t="shared" si="32"/>
        <v>1021569.22</v>
      </c>
      <c r="C551" s="11" t="s">
        <v>52</v>
      </c>
      <c r="D551" s="12">
        <f>INDEX(families!$A:$A,MATCH(E551,families!$B:$B,0))</f>
        <v>2</v>
      </c>
      <c r="E551" s="1" t="str">
        <f t="shared" si="33"/>
        <v>FBE</v>
      </c>
      <c r="F551" s="1">
        <f t="shared" si="34"/>
        <v>21.5</v>
      </c>
      <c r="G551" s="1" t="str">
        <f t="shared" si="35"/>
        <v>21.5mm FBE</v>
      </c>
      <c r="H551" s="1" t="str">
        <f>_xlfn.CONCAT(TEXT(R551,"0.0"),"mm ",INDEX('Pipe Lookup'!D:D,MATCH('~01 Pipe Segmentation'!S551,'Pipe Lookup'!C:C,0))," TYPE ",Q551)</f>
        <v>21.5mm Fusion-Bonded Epoxy TYPE 34</v>
      </c>
      <c r="M551" s="1" t="s">
        <v>53</v>
      </c>
      <c r="N551" s="1">
        <v>1021551.22</v>
      </c>
      <c r="O551" s="1">
        <v>1021569.22</v>
      </c>
      <c r="P551" s="1">
        <v>18</v>
      </c>
      <c r="Q551" s="1">
        <v>34</v>
      </c>
      <c r="R551" s="1">
        <v>21.5</v>
      </c>
      <c r="S551" s="1" t="s">
        <v>54</v>
      </c>
      <c r="T551" s="1" t="s">
        <v>319</v>
      </c>
      <c r="W551" s="1">
        <v>0</v>
      </c>
      <c r="X551" s="1" t="s">
        <v>58</v>
      </c>
    </row>
    <row r="552" spans="1:25" ht="15" x14ac:dyDescent="0.2">
      <c r="A552" s="1">
        <f t="shared" si="32"/>
        <v>1021569.22</v>
      </c>
      <c r="B552" s="1">
        <f t="shared" si="32"/>
        <v>1021621.89</v>
      </c>
      <c r="C552" s="11" t="s">
        <v>52</v>
      </c>
      <c r="D552" s="12">
        <f>INDEX(families!$A:$A,MATCH(E552,families!$B:$B,0))</f>
        <v>2</v>
      </c>
      <c r="E552" s="1" t="str">
        <f t="shared" si="33"/>
        <v>FBE</v>
      </c>
      <c r="F552" s="1">
        <f t="shared" si="34"/>
        <v>19</v>
      </c>
      <c r="G552" s="1" t="str">
        <f t="shared" si="35"/>
        <v>19.0mm FBE</v>
      </c>
      <c r="H552" s="1" t="str">
        <f>_xlfn.CONCAT(TEXT(R552,"0.0"),"mm ",INDEX('Pipe Lookup'!D:D,MATCH('~01 Pipe Segmentation'!S552,'Pipe Lookup'!C:C,0))," TYPE ",Q552)</f>
        <v>19.0mm Fusion-Bonded Epoxy TYPE 7</v>
      </c>
      <c r="M552" s="1" t="s">
        <v>53</v>
      </c>
      <c r="N552" s="1">
        <v>1021569.22</v>
      </c>
      <c r="O552" s="1">
        <v>1021621.89</v>
      </c>
      <c r="P552" s="1">
        <v>52.67000000004191</v>
      </c>
      <c r="Q552" s="1">
        <v>7</v>
      </c>
      <c r="R552" s="1">
        <v>19</v>
      </c>
      <c r="S552" s="1" t="s">
        <v>54</v>
      </c>
      <c r="T552" s="1" t="s">
        <v>319</v>
      </c>
      <c r="W552" s="1">
        <v>0</v>
      </c>
      <c r="X552" s="1" t="s">
        <v>58</v>
      </c>
    </row>
    <row r="553" spans="1:25" ht="15" x14ac:dyDescent="0.2">
      <c r="A553" s="1">
        <f t="shared" si="32"/>
        <v>1021621.89</v>
      </c>
      <c r="B553" s="1">
        <f t="shared" si="32"/>
        <v>1021629.03</v>
      </c>
      <c r="C553" s="11" t="s">
        <v>52</v>
      </c>
      <c r="D553" s="12">
        <f>INDEX(families!$A:$A,MATCH(E553,families!$B:$B,0))</f>
        <v>3</v>
      </c>
      <c r="E553" s="1" t="str">
        <f t="shared" si="33"/>
        <v>LE</v>
      </c>
      <c r="F553" s="1">
        <f t="shared" si="34"/>
        <v>23.7</v>
      </c>
      <c r="G553" s="1" t="str">
        <f t="shared" si="35"/>
        <v>23.7mm LE</v>
      </c>
      <c r="H553" s="1" t="str">
        <f>_xlfn.CONCAT(TEXT(R553,"0.0"),"mm ",INDEX('Pipe Lookup'!D:D,MATCH('~01 Pipe Segmentation'!S553,'Pipe Lookup'!C:C,0))," TYPE ",Q553)</f>
        <v>23.7mm Elbow TYPE 28</v>
      </c>
      <c r="M553" s="1" t="s">
        <v>53</v>
      </c>
      <c r="N553" s="1">
        <v>1021621.89</v>
      </c>
      <c r="O553" s="1">
        <v>1021629.03</v>
      </c>
      <c r="P553" s="1">
        <v>7.1400000000139698</v>
      </c>
      <c r="Q553" s="1">
        <v>28</v>
      </c>
      <c r="R553" s="1">
        <v>23.7</v>
      </c>
      <c r="S553" s="1" t="s">
        <v>56</v>
      </c>
      <c r="T553" s="1" t="s">
        <v>319</v>
      </c>
      <c r="V553" s="1" t="s">
        <v>320</v>
      </c>
      <c r="W553" s="1">
        <v>0</v>
      </c>
      <c r="X553" s="1" t="s">
        <v>58</v>
      </c>
    </row>
    <row r="554" spans="1:25" ht="15" x14ac:dyDescent="0.2">
      <c r="A554" s="1">
        <f t="shared" si="32"/>
        <v>1021629.03</v>
      </c>
      <c r="B554" s="1">
        <f t="shared" si="32"/>
        <v>1021719.39</v>
      </c>
      <c r="C554" s="11" t="s">
        <v>52</v>
      </c>
      <c r="D554" s="12">
        <f>INDEX(families!$A:$A,MATCH(E554,families!$B:$B,0))</f>
        <v>2</v>
      </c>
      <c r="E554" s="1" t="str">
        <f t="shared" si="33"/>
        <v>FBE</v>
      </c>
      <c r="F554" s="1">
        <f t="shared" si="34"/>
        <v>19</v>
      </c>
      <c r="G554" s="1" t="str">
        <f t="shared" si="35"/>
        <v>19.0mm FBE</v>
      </c>
      <c r="H554" s="1" t="str">
        <f>_xlfn.CONCAT(TEXT(R554,"0.0"),"mm ",INDEX('Pipe Lookup'!D:D,MATCH('~01 Pipe Segmentation'!S554,'Pipe Lookup'!C:C,0))," TYPE ",Q554)</f>
        <v>19.0mm Fusion-Bonded Epoxy TYPE 7</v>
      </c>
      <c r="M554" s="1" t="s">
        <v>53</v>
      </c>
      <c r="N554" s="1">
        <v>1021629.03</v>
      </c>
      <c r="O554" s="1">
        <v>1021719.39</v>
      </c>
      <c r="P554" s="1">
        <v>90.35999999998603</v>
      </c>
      <c r="Q554" s="1">
        <v>7</v>
      </c>
      <c r="R554" s="1">
        <v>19</v>
      </c>
      <c r="S554" s="1" t="s">
        <v>54</v>
      </c>
      <c r="T554" s="1" t="s">
        <v>319</v>
      </c>
      <c r="W554" s="1">
        <v>0</v>
      </c>
      <c r="X554" s="1" t="s">
        <v>58</v>
      </c>
    </row>
    <row r="555" spans="1:25" ht="15" x14ac:dyDescent="0.2">
      <c r="A555" s="1">
        <f t="shared" si="32"/>
        <v>1021719.39</v>
      </c>
      <c r="B555" s="1">
        <f t="shared" si="32"/>
        <v>1021725.4</v>
      </c>
      <c r="C555" s="11" t="s">
        <v>52</v>
      </c>
      <c r="D555" s="12">
        <f>INDEX(families!$A:$A,MATCH(E555,families!$B:$B,0))</f>
        <v>3</v>
      </c>
      <c r="E555" s="1" t="str">
        <f t="shared" si="33"/>
        <v>LE</v>
      </c>
      <c r="F555" s="1">
        <f t="shared" si="34"/>
        <v>23.7</v>
      </c>
      <c r="G555" s="1" t="str">
        <f t="shared" si="35"/>
        <v>23.7mm LE</v>
      </c>
      <c r="H555" s="1" t="str">
        <f>_xlfn.CONCAT(TEXT(R555,"0.0"),"mm ",INDEX('Pipe Lookup'!D:D,MATCH('~01 Pipe Segmentation'!S555,'Pipe Lookup'!C:C,0))," TYPE ",Q555)</f>
        <v>23.7mm Elbow TYPE 28</v>
      </c>
      <c r="M555" s="1" t="s">
        <v>53</v>
      </c>
      <c r="N555" s="1">
        <v>1021719.39</v>
      </c>
      <c r="O555" s="1">
        <v>1021725.4</v>
      </c>
      <c r="P555" s="1">
        <v>6.0100000000093132</v>
      </c>
      <c r="Q555" s="1">
        <v>28</v>
      </c>
      <c r="R555" s="1">
        <v>23.7</v>
      </c>
      <c r="S555" s="1" t="s">
        <v>56</v>
      </c>
      <c r="T555" s="1" t="s">
        <v>319</v>
      </c>
      <c r="V555" s="1" t="s">
        <v>321</v>
      </c>
      <c r="W555" s="1">
        <v>0</v>
      </c>
      <c r="X555" s="1" t="s">
        <v>58</v>
      </c>
    </row>
    <row r="556" spans="1:25" ht="15" x14ac:dyDescent="0.2">
      <c r="A556" s="1">
        <f t="shared" si="32"/>
        <v>1021725.4</v>
      </c>
      <c r="B556" s="1">
        <f t="shared" si="32"/>
        <v>1021790</v>
      </c>
      <c r="C556" s="11" t="s">
        <v>52</v>
      </c>
      <c r="D556" s="12">
        <f>INDEX(families!$A:$A,MATCH(E556,families!$B:$B,0))</f>
        <v>2</v>
      </c>
      <c r="E556" s="1" t="str">
        <f t="shared" si="33"/>
        <v>FBE</v>
      </c>
      <c r="F556" s="1">
        <f t="shared" si="34"/>
        <v>21.5</v>
      </c>
      <c r="G556" s="1" t="str">
        <f t="shared" si="35"/>
        <v>21.5mm FBE</v>
      </c>
      <c r="H556" s="1" t="str">
        <f>_xlfn.CONCAT(TEXT(R556,"0.0"),"mm ",INDEX('Pipe Lookup'!D:D,MATCH('~01 Pipe Segmentation'!S556,'Pipe Lookup'!C:C,0))," TYPE ",Q556)</f>
        <v>21.5mm Fusion-Bonded Epoxy TYPE 34</v>
      </c>
      <c r="M556" s="1" t="s">
        <v>53</v>
      </c>
      <c r="N556" s="1">
        <v>1021725.4</v>
      </c>
      <c r="O556" s="1">
        <v>1021790</v>
      </c>
      <c r="P556" s="1">
        <v>64.599999999976717</v>
      </c>
      <c r="Q556" s="1">
        <v>34</v>
      </c>
      <c r="R556" s="1">
        <v>21.5</v>
      </c>
      <c r="S556" s="1" t="s">
        <v>54</v>
      </c>
      <c r="T556" s="1" t="s">
        <v>319</v>
      </c>
      <c r="U556" s="1" t="s">
        <v>322</v>
      </c>
      <c r="W556" s="1">
        <v>0</v>
      </c>
      <c r="X556" s="1" t="s">
        <v>58</v>
      </c>
      <c r="Y556" s="1" t="s">
        <v>318</v>
      </c>
    </row>
    <row r="557" spans="1:25" ht="15" x14ac:dyDescent="0.2">
      <c r="A557" s="1">
        <f t="shared" si="32"/>
        <v>1021790</v>
      </c>
      <c r="B557" s="1">
        <f t="shared" si="32"/>
        <v>1021793.41</v>
      </c>
      <c r="C557" s="11" t="s">
        <v>52</v>
      </c>
      <c r="D557" s="12">
        <f>INDEX(families!$A:$A,MATCH(E557,families!$B:$B,0))</f>
        <v>2</v>
      </c>
      <c r="E557" s="1" t="str">
        <f t="shared" si="33"/>
        <v>FBE</v>
      </c>
      <c r="F557" s="1">
        <f t="shared" si="34"/>
        <v>21.5</v>
      </c>
      <c r="G557" s="1" t="str">
        <f t="shared" si="35"/>
        <v>21.5mm FBE</v>
      </c>
      <c r="H557" s="1" t="str">
        <f>_xlfn.CONCAT(TEXT(R557,"0.0"),"mm ",INDEX('Pipe Lookup'!D:D,MATCH('~01 Pipe Segmentation'!S557,'Pipe Lookup'!C:C,0))," TYPE ",Q557)</f>
        <v>21.5mm Fusion-Bonded Epoxy TYPE 34</v>
      </c>
      <c r="M557" s="1" t="s">
        <v>53</v>
      </c>
      <c r="N557" s="1">
        <v>1021790</v>
      </c>
      <c r="O557" s="1">
        <v>1021793.41</v>
      </c>
      <c r="P557" s="1">
        <v>3.4100000000325963</v>
      </c>
      <c r="Q557" s="1">
        <v>34</v>
      </c>
      <c r="R557" s="1">
        <v>21.5</v>
      </c>
      <c r="S557" s="1" t="s">
        <v>54</v>
      </c>
      <c r="T557" s="1" t="s">
        <v>319</v>
      </c>
      <c r="U557" s="1" t="s">
        <v>322</v>
      </c>
      <c r="V557" s="1" t="s">
        <v>207</v>
      </c>
      <c r="W557" s="1">
        <v>0</v>
      </c>
      <c r="X557" s="1" t="s">
        <v>84</v>
      </c>
    </row>
    <row r="558" spans="1:25" ht="15" x14ac:dyDescent="0.2">
      <c r="A558" s="1">
        <f t="shared" si="32"/>
        <v>1021793.41</v>
      </c>
      <c r="B558" s="1">
        <f t="shared" si="32"/>
        <v>1021801.99</v>
      </c>
      <c r="C558" s="11" t="s">
        <v>52</v>
      </c>
      <c r="D558" s="12">
        <f>INDEX(families!$A:$A,MATCH(E558,families!$B:$B,0))</f>
        <v>3</v>
      </c>
      <c r="E558" s="1" t="str">
        <f t="shared" si="33"/>
        <v>LE</v>
      </c>
      <c r="F558" s="1">
        <f t="shared" si="34"/>
        <v>23.7</v>
      </c>
      <c r="G558" s="1" t="str">
        <f t="shared" si="35"/>
        <v>23.7mm LE</v>
      </c>
      <c r="H558" s="1" t="str">
        <f>_xlfn.CONCAT(TEXT(R558,"0.0"),"mm ",INDEX('Pipe Lookup'!D:D,MATCH('~01 Pipe Segmentation'!S558,'Pipe Lookup'!C:C,0))," TYPE ",Q558)</f>
        <v>23.7mm Elbow TYPE 28</v>
      </c>
      <c r="M558" s="1" t="s">
        <v>53</v>
      </c>
      <c r="N558" s="1">
        <v>1021793.41</v>
      </c>
      <c r="O558" s="1">
        <v>1021801.99</v>
      </c>
      <c r="P558" s="1">
        <v>8.5799999999580905</v>
      </c>
      <c r="Q558" s="1">
        <v>28</v>
      </c>
      <c r="R558" s="1">
        <v>23.7</v>
      </c>
      <c r="S558" s="1" t="s">
        <v>56</v>
      </c>
      <c r="T558" s="1" t="s">
        <v>319</v>
      </c>
      <c r="U558" s="1" t="s">
        <v>322</v>
      </c>
      <c r="V558" s="1" t="s">
        <v>323</v>
      </c>
      <c r="W558" s="1">
        <v>0</v>
      </c>
      <c r="X558" s="1" t="s">
        <v>58</v>
      </c>
      <c r="Y558" s="1" t="s">
        <v>318</v>
      </c>
    </row>
    <row r="559" spans="1:25" ht="15" x14ac:dyDescent="0.2">
      <c r="A559" s="1">
        <f t="shared" si="32"/>
        <v>1021801.99</v>
      </c>
      <c r="B559" s="1">
        <f t="shared" si="32"/>
        <v>1021848.22</v>
      </c>
      <c r="C559" s="11" t="s">
        <v>52</v>
      </c>
      <c r="D559" s="12">
        <f>INDEX(families!$A:$A,MATCH(E559,families!$B:$B,0))</f>
        <v>2</v>
      </c>
      <c r="E559" s="1" t="str">
        <f t="shared" si="33"/>
        <v>FBE</v>
      </c>
      <c r="F559" s="1">
        <f t="shared" si="34"/>
        <v>21.5</v>
      </c>
      <c r="G559" s="1" t="str">
        <f t="shared" si="35"/>
        <v>21.5mm FBE</v>
      </c>
      <c r="H559" s="1" t="str">
        <f>_xlfn.CONCAT(TEXT(R559,"0.0"),"mm ",INDEX('Pipe Lookup'!D:D,MATCH('~01 Pipe Segmentation'!S559,'Pipe Lookup'!C:C,0))," TYPE ",Q559)</f>
        <v>21.5mm Fusion-Bonded Epoxy TYPE 34</v>
      </c>
      <c r="M559" s="1" t="s">
        <v>53</v>
      </c>
      <c r="N559" s="1">
        <v>1021801.99</v>
      </c>
      <c r="O559" s="1">
        <v>1021848.22</v>
      </c>
      <c r="P559" s="1">
        <v>46.229999999981374</v>
      </c>
      <c r="Q559" s="1">
        <v>34</v>
      </c>
      <c r="R559" s="1">
        <v>21.5</v>
      </c>
      <c r="S559" s="1" t="s">
        <v>54</v>
      </c>
      <c r="T559" s="1" t="s">
        <v>319</v>
      </c>
      <c r="U559" s="1" t="s">
        <v>322</v>
      </c>
      <c r="V559" s="1" t="s">
        <v>65</v>
      </c>
      <c r="W559" s="1">
        <v>0</v>
      </c>
      <c r="X559" s="1" t="s">
        <v>58</v>
      </c>
      <c r="Y559" s="1" t="s">
        <v>318</v>
      </c>
    </row>
    <row r="560" spans="1:25" ht="15" x14ac:dyDescent="0.2">
      <c r="A560" s="1">
        <f t="shared" si="32"/>
        <v>1021848.22</v>
      </c>
      <c r="B560" s="1">
        <f t="shared" si="32"/>
        <v>1021855.22</v>
      </c>
      <c r="C560" s="11" t="s">
        <v>52</v>
      </c>
      <c r="D560" s="12">
        <f>INDEX(families!$A:$A,MATCH(E560,families!$B:$B,0))</f>
        <v>3</v>
      </c>
      <c r="E560" s="1" t="str">
        <f t="shared" si="33"/>
        <v>LE</v>
      </c>
      <c r="F560" s="1">
        <f t="shared" si="34"/>
        <v>23.7</v>
      </c>
      <c r="G560" s="1" t="str">
        <f t="shared" si="35"/>
        <v>23.7mm LE</v>
      </c>
      <c r="H560" s="1" t="str">
        <f>_xlfn.CONCAT(TEXT(R560,"0.0"),"mm ",INDEX('Pipe Lookup'!D:D,MATCH('~01 Pipe Segmentation'!S560,'Pipe Lookup'!C:C,0))," TYPE ",Q560)</f>
        <v>23.7mm Elbow TYPE 28</v>
      </c>
      <c r="M560" s="1" t="s">
        <v>53</v>
      </c>
      <c r="N560" s="1">
        <v>1021848.22</v>
      </c>
      <c r="O560" s="1">
        <v>1021855.22</v>
      </c>
      <c r="P560" s="1">
        <v>7</v>
      </c>
      <c r="Q560" s="1">
        <v>28</v>
      </c>
      <c r="R560" s="1">
        <v>23.7</v>
      </c>
      <c r="S560" s="1" t="s">
        <v>56</v>
      </c>
      <c r="T560" s="1" t="s">
        <v>319</v>
      </c>
      <c r="U560" s="1" t="s">
        <v>322</v>
      </c>
      <c r="V560" s="1" t="s">
        <v>324</v>
      </c>
      <c r="W560" s="1">
        <v>0</v>
      </c>
      <c r="X560" s="1" t="s">
        <v>58</v>
      </c>
      <c r="Y560" s="1" t="s">
        <v>318</v>
      </c>
    </row>
    <row r="561" spans="1:25" ht="15" x14ac:dyDescent="0.2">
      <c r="A561" s="1">
        <f t="shared" si="32"/>
        <v>1021855.22</v>
      </c>
      <c r="B561" s="1">
        <f t="shared" si="32"/>
        <v>1021885.5</v>
      </c>
      <c r="C561" s="11" t="s">
        <v>52</v>
      </c>
      <c r="D561" s="12">
        <f>INDEX(families!$A:$A,MATCH(E561,families!$B:$B,0))</f>
        <v>2</v>
      </c>
      <c r="E561" s="1" t="str">
        <f t="shared" si="33"/>
        <v>FBE</v>
      </c>
      <c r="F561" s="1">
        <f t="shared" si="34"/>
        <v>21.5</v>
      </c>
      <c r="G561" s="1" t="str">
        <f t="shared" si="35"/>
        <v>21.5mm FBE</v>
      </c>
      <c r="H561" s="1" t="str">
        <f>_xlfn.CONCAT(TEXT(R561,"0.0"),"mm ",INDEX('Pipe Lookup'!D:D,MATCH('~01 Pipe Segmentation'!S561,'Pipe Lookup'!C:C,0))," TYPE ",Q561)</f>
        <v>21.5mm Fusion-Bonded Epoxy TYPE 34</v>
      </c>
      <c r="M561" s="1" t="s">
        <v>53</v>
      </c>
      <c r="N561" s="1">
        <v>1021855.22</v>
      </c>
      <c r="O561" s="1">
        <v>1021885.5</v>
      </c>
      <c r="P561" s="1">
        <v>30.28000000002794</v>
      </c>
      <c r="Q561" s="1">
        <v>34</v>
      </c>
      <c r="R561" s="1">
        <v>21.5</v>
      </c>
      <c r="S561" s="1" t="s">
        <v>54</v>
      </c>
      <c r="T561" s="1" t="s">
        <v>319</v>
      </c>
      <c r="U561" s="1" t="s">
        <v>322</v>
      </c>
      <c r="V561" s="1" t="s">
        <v>65</v>
      </c>
      <c r="W561" s="1">
        <v>0</v>
      </c>
      <c r="X561" s="1" t="s">
        <v>58</v>
      </c>
      <c r="Y561" s="1" t="s">
        <v>318</v>
      </c>
    </row>
    <row r="562" spans="1:25" ht="15" x14ac:dyDescent="0.2">
      <c r="A562" s="1">
        <f t="shared" si="32"/>
        <v>1021885.5</v>
      </c>
      <c r="B562" s="1">
        <f t="shared" si="32"/>
        <v>1021895.6800000001</v>
      </c>
      <c r="C562" s="11" t="s">
        <v>52</v>
      </c>
      <c r="D562" s="12">
        <f>INDEX(families!$A:$A,MATCH(E562,families!$B:$B,0))</f>
        <v>3</v>
      </c>
      <c r="E562" s="1" t="str">
        <f t="shared" si="33"/>
        <v>LE</v>
      </c>
      <c r="F562" s="1">
        <f t="shared" si="34"/>
        <v>23.7</v>
      </c>
      <c r="G562" s="1" t="str">
        <f t="shared" si="35"/>
        <v>23.7mm LE</v>
      </c>
      <c r="H562" s="1" t="str">
        <f>_xlfn.CONCAT(TEXT(R562,"0.0"),"mm ",INDEX('Pipe Lookup'!D:D,MATCH('~01 Pipe Segmentation'!S562,'Pipe Lookup'!C:C,0))," TYPE ",Q562)</f>
        <v>23.7mm Elbow TYPE 28</v>
      </c>
      <c r="M562" s="1" t="s">
        <v>53</v>
      </c>
      <c r="N562" s="1">
        <v>1021885.5</v>
      </c>
      <c r="O562" s="1">
        <v>1021895.6800000001</v>
      </c>
      <c r="P562" s="1">
        <v>10.180000000051223</v>
      </c>
      <c r="Q562" s="1">
        <v>28</v>
      </c>
      <c r="R562" s="1">
        <v>23.7</v>
      </c>
      <c r="S562" s="1" t="s">
        <v>56</v>
      </c>
      <c r="T562" s="1" t="s">
        <v>319</v>
      </c>
      <c r="U562" s="1" t="s">
        <v>322</v>
      </c>
      <c r="V562" s="1" t="s">
        <v>325</v>
      </c>
      <c r="W562" s="1">
        <v>0</v>
      </c>
      <c r="X562" s="1" t="s">
        <v>58</v>
      </c>
      <c r="Y562" s="1" t="s">
        <v>318</v>
      </c>
    </row>
    <row r="563" spans="1:25" ht="15" x14ac:dyDescent="0.2">
      <c r="A563" s="1">
        <f t="shared" si="32"/>
        <v>1021895.6800000001</v>
      </c>
      <c r="B563" s="1">
        <f t="shared" si="32"/>
        <v>1021986.8</v>
      </c>
      <c r="C563" s="11" t="s">
        <v>52</v>
      </c>
      <c r="D563" s="12">
        <f>INDEX(families!$A:$A,MATCH(E563,families!$B:$B,0))</f>
        <v>2</v>
      </c>
      <c r="E563" s="1" t="str">
        <f t="shared" si="33"/>
        <v>FBE</v>
      </c>
      <c r="F563" s="1">
        <f t="shared" si="34"/>
        <v>21.5</v>
      </c>
      <c r="G563" s="1" t="str">
        <f t="shared" si="35"/>
        <v>21.5mm FBE</v>
      </c>
      <c r="H563" s="1" t="str">
        <f>_xlfn.CONCAT(TEXT(R563,"0.0"),"mm ",INDEX('Pipe Lookup'!D:D,MATCH('~01 Pipe Segmentation'!S563,'Pipe Lookup'!C:C,0))," TYPE ",Q563)</f>
        <v>21.5mm Fusion-Bonded Epoxy TYPE 34</v>
      </c>
      <c r="M563" s="1" t="s">
        <v>53</v>
      </c>
      <c r="N563" s="1">
        <v>1021895.6800000001</v>
      </c>
      <c r="O563" s="1">
        <v>1021986.8</v>
      </c>
      <c r="P563" s="1">
        <v>91.119999999995343</v>
      </c>
      <c r="Q563" s="1">
        <v>34</v>
      </c>
      <c r="R563" s="1">
        <v>21.5</v>
      </c>
      <c r="S563" s="1" t="s">
        <v>54</v>
      </c>
      <c r="T563" s="1" t="s">
        <v>319</v>
      </c>
      <c r="U563" s="1" t="s">
        <v>322</v>
      </c>
      <c r="V563" s="1" t="s">
        <v>65</v>
      </c>
      <c r="W563" s="1">
        <v>0</v>
      </c>
      <c r="X563" s="1" t="s">
        <v>58</v>
      </c>
      <c r="Y563" s="1" t="s">
        <v>318</v>
      </c>
    </row>
    <row r="564" spans="1:25" ht="15" x14ac:dyDescent="0.2">
      <c r="A564" s="1">
        <f t="shared" si="32"/>
        <v>1021986.8</v>
      </c>
      <c r="B564" s="1">
        <f t="shared" si="32"/>
        <v>1021992.7</v>
      </c>
      <c r="C564" s="11" t="s">
        <v>52</v>
      </c>
      <c r="D564" s="12">
        <f>INDEX(families!$A:$A,MATCH(E564,families!$B:$B,0))</f>
        <v>3</v>
      </c>
      <c r="E564" s="1" t="str">
        <f t="shared" si="33"/>
        <v>LE</v>
      </c>
      <c r="F564" s="1">
        <f t="shared" si="34"/>
        <v>23.7</v>
      </c>
      <c r="G564" s="1" t="str">
        <f t="shared" si="35"/>
        <v>23.7mm LE</v>
      </c>
      <c r="H564" s="1" t="str">
        <f>_xlfn.CONCAT(TEXT(R564,"0.0"),"mm ",INDEX('Pipe Lookup'!D:D,MATCH('~01 Pipe Segmentation'!S564,'Pipe Lookup'!C:C,0))," TYPE ",Q564)</f>
        <v>23.7mm Elbow TYPE 28</v>
      </c>
      <c r="M564" s="1" t="s">
        <v>53</v>
      </c>
      <c r="N564" s="1">
        <v>1021986.8</v>
      </c>
      <c r="O564" s="1">
        <v>1021992.7</v>
      </c>
      <c r="P564" s="1">
        <v>5.8999999999068677</v>
      </c>
      <c r="Q564" s="1">
        <v>28</v>
      </c>
      <c r="R564" s="1">
        <v>23.7</v>
      </c>
      <c r="S564" s="1" t="s">
        <v>56</v>
      </c>
      <c r="T564" s="1" t="s">
        <v>319</v>
      </c>
      <c r="U564" s="1" t="s">
        <v>322</v>
      </c>
      <c r="V564" s="1" t="s">
        <v>326</v>
      </c>
      <c r="W564" s="1">
        <v>0</v>
      </c>
      <c r="X564" s="1" t="s">
        <v>58</v>
      </c>
      <c r="Y564" s="1" t="s">
        <v>318</v>
      </c>
    </row>
    <row r="565" spans="1:25" ht="15" x14ac:dyDescent="0.2">
      <c r="A565" s="1">
        <f t="shared" si="32"/>
        <v>1021992.7</v>
      </c>
      <c r="B565" s="1">
        <f t="shared" si="32"/>
        <v>1022050.6</v>
      </c>
      <c r="C565" s="11" t="s">
        <v>52</v>
      </c>
      <c r="D565" s="12">
        <f>INDEX(families!$A:$A,MATCH(E565,families!$B:$B,0))</f>
        <v>2</v>
      </c>
      <c r="E565" s="1" t="str">
        <f t="shared" si="33"/>
        <v>FBE</v>
      </c>
      <c r="F565" s="1">
        <f t="shared" si="34"/>
        <v>21.5</v>
      </c>
      <c r="G565" s="1" t="str">
        <f t="shared" si="35"/>
        <v>21.5mm FBE</v>
      </c>
      <c r="H565" s="1" t="str">
        <f>_xlfn.CONCAT(TEXT(R565,"0.0"),"mm ",INDEX('Pipe Lookup'!D:D,MATCH('~01 Pipe Segmentation'!S565,'Pipe Lookup'!C:C,0))," TYPE ",Q565)</f>
        <v>21.5mm Fusion-Bonded Epoxy TYPE 34</v>
      </c>
      <c r="M565" s="1" t="s">
        <v>53</v>
      </c>
      <c r="N565" s="1">
        <v>1021992.7</v>
      </c>
      <c r="O565" s="1">
        <v>1022050.6</v>
      </c>
      <c r="P565" s="1">
        <v>57.900000000023283</v>
      </c>
      <c r="Q565" s="1">
        <v>34</v>
      </c>
      <c r="R565" s="1">
        <v>21.5</v>
      </c>
      <c r="S565" s="1" t="s">
        <v>54</v>
      </c>
      <c r="T565" s="1" t="s">
        <v>319</v>
      </c>
      <c r="U565" s="1" t="s">
        <v>322</v>
      </c>
      <c r="V565" s="1" t="s">
        <v>65</v>
      </c>
      <c r="W565" s="1">
        <v>0</v>
      </c>
      <c r="X565" s="1" t="s">
        <v>58</v>
      </c>
      <c r="Y565" s="1" t="s">
        <v>318</v>
      </c>
    </row>
    <row r="566" spans="1:25" ht="15" x14ac:dyDescent="0.2">
      <c r="A566" s="1">
        <f t="shared" si="32"/>
        <v>1022050.6</v>
      </c>
      <c r="B566" s="1">
        <f t="shared" si="32"/>
        <v>1022055.83</v>
      </c>
      <c r="C566" s="11" t="s">
        <v>52</v>
      </c>
      <c r="D566" s="12">
        <f>INDEX(families!$A:$A,MATCH(E566,families!$B:$B,0))</f>
        <v>3</v>
      </c>
      <c r="E566" s="1" t="str">
        <f t="shared" si="33"/>
        <v>LE</v>
      </c>
      <c r="F566" s="1">
        <f t="shared" si="34"/>
        <v>23.7</v>
      </c>
      <c r="G566" s="1" t="str">
        <f t="shared" si="35"/>
        <v>23.7mm LE</v>
      </c>
      <c r="H566" s="1" t="str">
        <f>_xlfn.CONCAT(TEXT(R566,"0.0"),"mm ",INDEX('Pipe Lookup'!D:D,MATCH('~01 Pipe Segmentation'!S566,'Pipe Lookup'!C:C,0))," TYPE ",Q566)</f>
        <v>23.7mm Elbow TYPE 28</v>
      </c>
      <c r="M566" s="1" t="s">
        <v>53</v>
      </c>
      <c r="N566" s="1">
        <v>1022050.6</v>
      </c>
      <c r="O566" s="1">
        <v>1022055.83</v>
      </c>
      <c r="P566" s="1">
        <v>5.2299999999813735</v>
      </c>
      <c r="Q566" s="1">
        <v>28</v>
      </c>
      <c r="R566" s="1">
        <v>23.7</v>
      </c>
      <c r="S566" s="1" t="s">
        <v>56</v>
      </c>
      <c r="T566" s="1" t="s">
        <v>319</v>
      </c>
      <c r="U566" s="1" t="s">
        <v>322</v>
      </c>
      <c r="V566" s="1" t="s">
        <v>327</v>
      </c>
      <c r="W566" s="1">
        <v>0</v>
      </c>
      <c r="X566" s="1" t="s">
        <v>58</v>
      </c>
      <c r="Y566" s="1" t="s">
        <v>318</v>
      </c>
    </row>
    <row r="567" spans="1:25" ht="15" x14ac:dyDescent="0.2">
      <c r="A567" s="1">
        <f t="shared" si="32"/>
        <v>1022055.83</v>
      </c>
      <c r="B567" s="1">
        <f t="shared" si="32"/>
        <v>1022067.36</v>
      </c>
      <c r="C567" s="11" t="s">
        <v>52</v>
      </c>
      <c r="D567" s="12">
        <f>INDEX(families!$A:$A,MATCH(E567,families!$B:$B,0))</f>
        <v>2</v>
      </c>
      <c r="E567" s="1" t="str">
        <f t="shared" si="33"/>
        <v>FBE</v>
      </c>
      <c r="F567" s="1">
        <f t="shared" si="34"/>
        <v>21.5</v>
      </c>
      <c r="G567" s="1" t="str">
        <f t="shared" si="35"/>
        <v>21.5mm FBE</v>
      </c>
      <c r="H567" s="1" t="str">
        <f>_xlfn.CONCAT(TEXT(R567,"0.0"),"mm ",INDEX('Pipe Lookup'!D:D,MATCH('~01 Pipe Segmentation'!S567,'Pipe Lookup'!C:C,0))," TYPE ",Q567)</f>
        <v>21.5mm Fusion-Bonded Epoxy TYPE 34</v>
      </c>
      <c r="M567" s="1" t="s">
        <v>53</v>
      </c>
      <c r="N567" s="1">
        <v>1022055.83</v>
      </c>
      <c r="O567" s="1">
        <v>1022067.36</v>
      </c>
      <c r="P567" s="1">
        <v>11.53000000002794</v>
      </c>
      <c r="Q567" s="1">
        <v>34</v>
      </c>
      <c r="R567" s="1">
        <v>21.5</v>
      </c>
      <c r="S567" s="1" t="s">
        <v>54</v>
      </c>
      <c r="T567" s="1" t="s">
        <v>319</v>
      </c>
      <c r="U567" s="1" t="s">
        <v>322</v>
      </c>
      <c r="V567" s="1" t="s">
        <v>65</v>
      </c>
      <c r="W567" s="1">
        <v>0</v>
      </c>
      <c r="X567" s="1" t="s">
        <v>58</v>
      </c>
      <c r="Y567" s="1" t="s">
        <v>318</v>
      </c>
    </row>
    <row r="568" spans="1:25" ht="15" x14ac:dyDescent="0.2">
      <c r="A568" s="1">
        <f t="shared" si="32"/>
        <v>1022067.36</v>
      </c>
      <c r="B568" s="1">
        <f t="shared" si="32"/>
        <v>1022074</v>
      </c>
      <c r="C568" s="11" t="s">
        <v>52</v>
      </c>
      <c r="D568" s="12">
        <f>INDEX(families!$A:$A,MATCH(E568,families!$B:$B,0))</f>
        <v>3</v>
      </c>
      <c r="E568" s="1" t="str">
        <f t="shared" si="33"/>
        <v>LE</v>
      </c>
      <c r="F568" s="1">
        <f t="shared" si="34"/>
        <v>23.7</v>
      </c>
      <c r="G568" s="1" t="str">
        <f t="shared" si="35"/>
        <v>23.7mm LE</v>
      </c>
      <c r="H568" s="1" t="str">
        <f>_xlfn.CONCAT(TEXT(R568,"0.0"),"mm ",INDEX('Pipe Lookup'!D:D,MATCH('~01 Pipe Segmentation'!S568,'Pipe Lookup'!C:C,0))," TYPE ",Q568)</f>
        <v>23.7mm Elbow TYPE 28</v>
      </c>
      <c r="M568" s="1" t="s">
        <v>53</v>
      </c>
      <c r="N568" s="1">
        <v>1022067.36</v>
      </c>
      <c r="O568" s="1">
        <v>1022074</v>
      </c>
      <c r="P568" s="1">
        <v>6.6400000000139698</v>
      </c>
      <c r="Q568" s="1">
        <v>28</v>
      </c>
      <c r="R568" s="1">
        <v>23.7</v>
      </c>
      <c r="S568" s="1" t="s">
        <v>56</v>
      </c>
      <c r="T568" s="1" t="s">
        <v>319</v>
      </c>
      <c r="U568" s="1" t="s">
        <v>322</v>
      </c>
      <c r="V568" s="1" t="s">
        <v>328</v>
      </c>
      <c r="W568" s="1">
        <v>0</v>
      </c>
      <c r="X568" s="1" t="s">
        <v>58</v>
      </c>
      <c r="Y568" s="1" t="s">
        <v>318</v>
      </c>
    </row>
    <row r="569" spans="1:25" ht="15" x14ac:dyDescent="0.2">
      <c r="A569" s="1">
        <f t="shared" si="32"/>
        <v>1022074</v>
      </c>
      <c r="B569" s="1">
        <f t="shared" si="32"/>
        <v>1022078.94</v>
      </c>
      <c r="C569" s="11" t="s">
        <v>52</v>
      </c>
      <c r="D569" s="12">
        <f>INDEX(families!$A:$A,MATCH(E569,families!$B:$B,0))</f>
        <v>3</v>
      </c>
      <c r="E569" s="1" t="str">
        <f t="shared" si="33"/>
        <v>LE</v>
      </c>
      <c r="F569" s="1">
        <f t="shared" si="34"/>
        <v>23.7</v>
      </c>
      <c r="G569" s="1" t="str">
        <f t="shared" si="35"/>
        <v>23.7mm LE</v>
      </c>
      <c r="H569" s="1" t="str">
        <f>_xlfn.CONCAT(TEXT(R569,"0.0"),"mm ",INDEX('Pipe Lookup'!D:D,MATCH('~01 Pipe Segmentation'!S569,'Pipe Lookup'!C:C,0))," TYPE ",Q569)</f>
        <v>23.7mm Elbow TYPE 28</v>
      </c>
      <c r="M569" s="1" t="s">
        <v>53</v>
      </c>
      <c r="N569" s="1">
        <v>1022074</v>
      </c>
      <c r="O569" s="1">
        <v>1022078.94</v>
      </c>
      <c r="P569" s="1">
        <v>4.9399999999441206</v>
      </c>
      <c r="Q569" s="1">
        <v>28</v>
      </c>
      <c r="R569" s="1">
        <v>23.7</v>
      </c>
      <c r="S569" s="1" t="s">
        <v>56</v>
      </c>
      <c r="T569" s="1" t="s">
        <v>319</v>
      </c>
      <c r="U569" s="1" t="s">
        <v>322</v>
      </c>
      <c r="V569" s="1" t="s">
        <v>329</v>
      </c>
      <c r="W569" s="1">
        <v>0</v>
      </c>
      <c r="X569" s="1" t="s">
        <v>84</v>
      </c>
      <c r="Y569" s="1" t="s">
        <v>318</v>
      </c>
    </row>
    <row r="570" spans="1:25" ht="15" x14ac:dyDescent="0.2">
      <c r="A570" s="1">
        <f t="shared" si="32"/>
        <v>1022078.94</v>
      </c>
      <c r="B570" s="1">
        <f t="shared" si="32"/>
        <v>1022208.5</v>
      </c>
      <c r="C570" s="11" t="s">
        <v>52</v>
      </c>
      <c r="D570" s="12">
        <f>INDEX(families!$A:$A,MATCH(E570,families!$B:$B,0))</f>
        <v>2</v>
      </c>
      <c r="E570" s="1" t="str">
        <f t="shared" si="33"/>
        <v>FBE</v>
      </c>
      <c r="F570" s="1">
        <f t="shared" si="34"/>
        <v>21.5</v>
      </c>
      <c r="G570" s="1" t="str">
        <f t="shared" si="35"/>
        <v>21.5mm FBE</v>
      </c>
      <c r="H570" s="1" t="str">
        <f>_xlfn.CONCAT(TEXT(R570,"0.0"),"mm ",INDEX('Pipe Lookup'!D:D,MATCH('~01 Pipe Segmentation'!S570,'Pipe Lookup'!C:C,0))," TYPE ",Q570)</f>
        <v>21.5mm Fusion-Bonded Epoxy TYPE 34</v>
      </c>
      <c r="M570" s="1" t="s">
        <v>53</v>
      </c>
      <c r="N570" s="1">
        <v>1022078.94</v>
      </c>
      <c r="O570" s="1">
        <v>1022208.5</v>
      </c>
      <c r="P570" s="1">
        <v>129.56000000005588</v>
      </c>
      <c r="Q570" s="1">
        <v>34</v>
      </c>
      <c r="R570" s="1">
        <v>21.5</v>
      </c>
      <c r="S570" s="1" t="s">
        <v>54</v>
      </c>
      <c r="T570" s="1" t="s">
        <v>319</v>
      </c>
      <c r="U570" s="1" t="s">
        <v>322</v>
      </c>
      <c r="V570" s="1" t="s">
        <v>65</v>
      </c>
      <c r="W570" s="1">
        <v>0</v>
      </c>
      <c r="X570" s="1" t="s">
        <v>58</v>
      </c>
      <c r="Y570" s="1" t="s">
        <v>318</v>
      </c>
    </row>
    <row r="571" spans="1:25" ht="15" x14ac:dyDescent="0.2">
      <c r="A571" s="1">
        <f t="shared" si="32"/>
        <v>1022208.5</v>
      </c>
      <c r="B571" s="1">
        <f t="shared" si="32"/>
        <v>1022214.51</v>
      </c>
      <c r="C571" s="11" t="s">
        <v>52</v>
      </c>
      <c r="D571" s="12">
        <f>INDEX(families!$A:$A,MATCH(E571,families!$B:$B,0))</f>
        <v>3</v>
      </c>
      <c r="E571" s="1" t="str">
        <f t="shared" si="33"/>
        <v>LE</v>
      </c>
      <c r="F571" s="1">
        <f t="shared" si="34"/>
        <v>23.7</v>
      </c>
      <c r="G571" s="1" t="str">
        <f t="shared" si="35"/>
        <v>23.7mm LE</v>
      </c>
      <c r="H571" s="1" t="str">
        <f>_xlfn.CONCAT(TEXT(R571,"0.0"),"mm ",INDEX('Pipe Lookup'!D:D,MATCH('~01 Pipe Segmentation'!S571,'Pipe Lookup'!C:C,0))," TYPE ",Q571)</f>
        <v>23.7mm Elbow TYPE 28</v>
      </c>
      <c r="M571" s="1" t="s">
        <v>53</v>
      </c>
      <c r="N571" s="1">
        <v>1022208.5</v>
      </c>
      <c r="O571" s="1">
        <v>1022214.51</v>
      </c>
      <c r="P571" s="1">
        <v>6.0100000000093132</v>
      </c>
      <c r="Q571" s="1">
        <v>28</v>
      </c>
      <c r="R571" s="1">
        <v>23.7</v>
      </c>
      <c r="S571" s="1" t="s">
        <v>56</v>
      </c>
      <c r="T571" s="1" t="s">
        <v>319</v>
      </c>
      <c r="U571" s="1" t="s">
        <v>322</v>
      </c>
      <c r="V571" s="1" t="s">
        <v>330</v>
      </c>
      <c r="W571" s="1">
        <v>0</v>
      </c>
      <c r="X571" s="1" t="s">
        <v>58</v>
      </c>
      <c r="Y571" s="1" t="s">
        <v>318</v>
      </c>
    </row>
    <row r="572" spans="1:25" ht="15" x14ac:dyDescent="0.2">
      <c r="A572" s="1">
        <f t="shared" si="32"/>
        <v>1022214.51</v>
      </c>
      <c r="B572" s="1">
        <f t="shared" si="32"/>
        <v>1022325.12</v>
      </c>
      <c r="C572" s="11" t="s">
        <v>52</v>
      </c>
      <c r="D572" s="12">
        <f>INDEX(families!$A:$A,MATCH(E572,families!$B:$B,0))</f>
        <v>2</v>
      </c>
      <c r="E572" s="1" t="str">
        <f t="shared" si="33"/>
        <v>FBE</v>
      </c>
      <c r="F572" s="1">
        <f t="shared" si="34"/>
        <v>21.5</v>
      </c>
      <c r="G572" s="1" t="str">
        <f t="shared" si="35"/>
        <v>21.5mm FBE</v>
      </c>
      <c r="H572" s="1" t="str">
        <f>_xlfn.CONCAT(TEXT(R572,"0.0"),"mm ",INDEX('Pipe Lookup'!D:D,MATCH('~01 Pipe Segmentation'!S572,'Pipe Lookup'!C:C,0))," TYPE ",Q572)</f>
        <v>21.5mm Fusion-Bonded Epoxy TYPE 34</v>
      </c>
      <c r="M572" s="1" t="s">
        <v>53</v>
      </c>
      <c r="N572" s="1">
        <v>1022214.51</v>
      </c>
      <c r="O572" s="1">
        <v>1022325.12</v>
      </c>
      <c r="P572" s="1">
        <v>110.60999999998603</v>
      </c>
      <c r="Q572" s="1">
        <v>34</v>
      </c>
      <c r="R572" s="1">
        <v>21.5</v>
      </c>
      <c r="S572" s="1" t="s">
        <v>54</v>
      </c>
      <c r="T572" s="1" t="s">
        <v>319</v>
      </c>
      <c r="U572" s="1" t="s">
        <v>322</v>
      </c>
      <c r="V572" s="1" t="s">
        <v>65</v>
      </c>
      <c r="W572" s="1">
        <v>0</v>
      </c>
      <c r="X572" s="1" t="s">
        <v>58</v>
      </c>
      <c r="Y572" s="1" t="s">
        <v>318</v>
      </c>
    </row>
    <row r="573" spans="1:25" ht="15" x14ac:dyDescent="0.2">
      <c r="A573" s="1">
        <f t="shared" si="32"/>
        <v>1022325.12</v>
      </c>
      <c r="B573" s="1">
        <f t="shared" si="32"/>
        <v>1022331.81</v>
      </c>
      <c r="C573" s="11" t="s">
        <v>52</v>
      </c>
      <c r="D573" s="12">
        <f>INDEX(families!$A:$A,MATCH(E573,families!$B:$B,0))</f>
        <v>3</v>
      </c>
      <c r="E573" s="1" t="str">
        <f t="shared" si="33"/>
        <v>LE</v>
      </c>
      <c r="F573" s="1">
        <f t="shared" si="34"/>
        <v>23.7</v>
      </c>
      <c r="G573" s="1" t="str">
        <f t="shared" si="35"/>
        <v>23.7mm LE</v>
      </c>
      <c r="H573" s="1" t="str">
        <f>_xlfn.CONCAT(TEXT(R573,"0.0"),"mm ",INDEX('Pipe Lookup'!D:D,MATCH('~01 Pipe Segmentation'!S573,'Pipe Lookup'!C:C,0))," TYPE ",Q573)</f>
        <v>23.7mm Elbow TYPE 28</v>
      </c>
      <c r="M573" s="1" t="s">
        <v>53</v>
      </c>
      <c r="N573" s="1">
        <v>1022325.12</v>
      </c>
      <c r="O573" s="1">
        <v>1022331.81</v>
      </c>
      <c r="P573" s="1">
        <v>6.690000000060536</v>
      </c>
      <c r="Q573" s="1">
        <v>28</v>
      </c>
      <c r="R573" s="1">
        <v>23.7</v>
      </c>
      <c r="S573" s="1" t="s">
        <v>56</v>
      </c>
      <c r="T573" s="1" t="s">
        <v>319</v>
      </c>
      <c r="U573" s="1" t="s">
        <v>322</v>
      </c>
      <c r="V573" s="1" t="s">
        <v>331</v>
      </c>
      <c r="W573" s="1">
        <v>0</v>
      </c>
      <c r="X573" s="1" t="s">
        <v>58</v>
      </c>
      <c r="Y573" s="1" t="s">
        <v>318</v>
      </c>
    </row>
    <row r="574" spans="1:25" ht="15" x14ac:dyDescent="0.2">
      <c r="A574" s="1">
        <f t="shared" si="32"/>
        <v>1022331.81</v>
      </c>
      <c r="B574" s="1">
        <f t="shared" si="32"/>
        <v>1022372.09</v>
      </c>
      <c r="C574" s="11" t="s">
        <v>52</v>
      </c>
      <c r="D574" s="12">
        <f>INDEX(families!$A:$A,MATCH(E574,families!$B:$B,0))</f>
        <v>2</v>
      </c>
      <c r="E574" s="1" t="str">
        <f t="shared" si="33"/>
        <v>FBE</v>
      </c>
      <c r="F574" s="1">
        <f t="shared" si="34"/>
        <v>21.5</v>
      </c>
      <c r="G574" s="1" t="str">
        <f t="shared" si="35"/>
        <v>21.5mm FBE</v>
      </c>
      <c r="H574" s="1" t="str">
        <f>_xlfn.CONCAT(TEXT(R574,"0.0"),"mm ",INDEX('Pipe Lookup'!D:D,MATCH('~01 Pipe Segmentation'!S574,'Pipe Lookup'!C:C,0))," TYPE ",Q574)</f>
        <v>21.5mm Fusion-Bonded Epoxy TYPE 34</v>
      </c>
      <c r="M574" s="1" t="s">
        <v>53</v>
      </c>
      <c r="N574" s="1">
        <v>1022331.81</v>
      </c>
      <c r="O574" s="1">
        <v>1022372.09</v>
      </c>
      <c r="P574" s="1">
        <v>40.279999999911524</v>
      </c>
      <c r="Q574" s="1">
        <v>34</v>
      </c>
      <c r="R574" s="1">
        <v>21.5</v>
      </c>
      <c r="S574" s="1" t="s">
        <v>54</v>
      </c>
      <c r="T574" s="1" t="s">
        <v>319</v>
      </c>
      <c r="U574" s="1" t="s">
        <v>322</v>
      </c>
      <c r="V574" s="1" t="s">
        <v>65</v>
      </c>
      <c r="W574" s="1">
        <v>0</v>
      </c>
      <c r="X574" s="1" t="s">
        <v>58</v>
      </c>
      <c r="Y574" s="1" t="s">
        <v>318</v>
      </c>
    </row>
    <row r="575" spans="1:25" ht="15" x14ac:dyDescent="0.2">
      <c r="A575" s="1">
        <f t="shared" si="32"/>
        <v>1022372.09</v>
      </c>
      <c r="B575" s="1">
        <f t="shared" si="32"/>
        <v>1022379.22</v>
      </c>
      <c r="C575" s="11" t="s">
        <v>52</v>
      </c>
      <c r="D575" s="12">
        <f>INDEX(families!$A:$A,MATCH(E575,families!$B:$B,0))</f>
        <v>3</v>
      </c>
      <c r="E575" s="1" t="str">
        <f t="shared" si="33"/>
        <v>LE</v>
      </c>
      <c r="F575" s="1">
        <f t="shared" si="34"/>
        <v>23.7</v>
      </c>
      <c r="G575" s="1" t="str">
        <f t="shared" si="35"/>
        <v>23.7mm LE</v>
      </c>
      <c r="H575" s="1" t="str">
        <f>_xlfn.CONCAT(TEXT(R575,"0.0"),"mm ",INDEX('Pipe Lookup'!D:D,MATCH('~01 Pipe Segmentation'!S575,'Pipe Lookup'!C:C,0))," TYPE ",Q575)</f>
        <v>23.7mm Elbow TYPE 28</v>
      </c>
      <c r="M575" s="1" t="s">
        <v>53</v>
      </c>
      <c r="N575" s="1">
        <v>1022372.09</v>
      </c>
      <c r="O575" s="1">
        <v>1022379.22</v>
      </c>
      <c r="P575" s="1">
        <v>7.1300000000046566</v>
      </c>
      <c r="Q575" s="1">
        <v>28</v>
      </c>
      <c r="R575" s="1">
        <v>23.7</v>
      </c>
      <c r="S575" s="1" t="s">
        <v>56</v>
      </c>
      <c r="T575" s="1" t="s">
        <v>319</v>
      </c>
      <c r="U575" s="1" t="s">
        <v>322</v>
      </c>
      <c r="V575" s="1" t="s">
        <v>332</v>
      </c>
      <c r="W575" s="1">
        <v>0</v>
      </c>
      <c r="X575" s="1" t="s">
        <v>58</v>
      </c>
      <c r="Y575" s="1" t="s">
        <v>318</v>
      </c>
    </row>
    <row r="576" spans="1:25" ht="15" x14ac:dyDescent="0.2">
      <c r="A576" s="1">
        <f t="shared" si="32"/>
        <v>1022379.22</v>
      </c>
      <c r="B576" s="1">
        <f t="shared" si="32"/>
        <v>1022382.32</v>
      </c>
      <c r="C576" s="11" t="s">
        <v>52</v>
      </c>
      <c r="D576" s="12">
        <f>INDEX(families!$A:$A,MATCH(E576,families!$B:$B,0))</f>
        <v>2</v>
      </c>
      <c r="E576" s="1" t="str">
        <f t="shared" si="33"/>
        <v>FBE</v>
      </c>
      <c r="F576" s="1">
        <f t="shared" si="34"/>
        <v>21.5</v>
      </c>
      <c r="G576" s="1" t="str">
        <f t="shared" si="35"/>
        <v>21.5mm FBE</v>
      </c>
      <c r="H576" s="1" t="str">
        <f>_xlfn.CONCAT(TEXT(R576,"0.0"),"mm ",INDEX('Pipe Lookup'!D:D,MATCH('~01 Pipe Segmentation'!S576,'Pipe Lookup'!C:C,0))," TYPE ",Q576)</f>
        <v>21.5mm Fusion-Bonded Epoxy TYPE 34</v>
      </c>
      <c r="M576" s="1" t="s">
        <v>53</v>
      </c>
      <c r="N576" s="1">
        <v>1022379.22</v>
      </c>
      <c r="O576" s="1">
        <v>1022382.32</v>
      </c>
      <c r="P576" s="1">
        <v>3.0999999999767169</v>
      </c>
      <c r="Q576" s="1">
        <v>34</v>
      </c>
      <c r="R576" s="1">
        <v>21.5</v>
      </c>
      <c r="S576" s="1" t="s">
        <v>54</v>
      </c>
      <c r="T576" s="1" t="s">
        <v>319</v>
      </c>
      <c r="U576" s="1" t="s">
        <v>322</v>
      </c>
      <c r="V576" s="1" t="s">
        <v>65</v>
      </c>
      <c r="W576" s="1">
        <v>0</v>
      </c>
      <c r="X576" s="1" t="s">
        <v>58</v>
      </c>
      <c r="Y576" s="1" t="s">
        <v>318</v>
      </c>
    </row>
    <row r="577" spans="1:25" ht="15" x14ac:dyDescent="0.2">
      <c r="A577" s="1">
        <f t="shared" si="32"/>
        <v>1022382.32</v>
      </c>
      <c r="B577" s="1">
        <f t="shared" si="32"/>
        <v>1022388.11</v>
      </c>
      <c r="C577" s="11" t="s">
        <v>52</v>
      </c>
      <c r="D577" s="12">
        <f>INDEX(families!$A:$A,MATCH(E577,families!$B:$B,0))</f>
        <v>3</v>
      </c>
      <c r="E577" s="1" t="str">
        <f t="shared" si="33"/>
        <v>LE</v>
      </c>
      <c r="F577" s="1">
        <f t="shared" si="34"/>
        <v>23.7</v>
      </c>
      <c r="G577" s="1" t="str">
        <f t="shared" si="35"/>
        <v>23.7mm LE</v>
      </c>
      <c r="H577" s="1" t="str">
        <f>_xlfn.CONCAT(TEXT(R577,"0.0"),"mm ",INDEX('Pipe Lookup'!D:D,MATCH('~01 Pipe Segmentation'!S577,'Pipe Lookup'!C:C,0))," TYPE ",Q577)</f>
        <v>23.7mm Elbow TYPE 28</v>
      </c>
      <c r="M577" s="1" t="s">
        <v>53</v>
      </c>
      <c r="N577" s="1">
        <v>1022382.32</v>
      </c>
      <c r="O577" s="1">
        <v>1022388.11</v>
      </c>
      <c r="P577" s="1">
        <v>5.7900000000372529</v>
      </c>
      <c r="Q577" s="1">
        <v>28</v>
      </c>
      <c r="R577" s="1">
        <v>23.7</v>
      </c>
      <c r="S577" s="1" t="s">
        <v>56</v>
      </c>
      <c r="T577" s="1" t="s">
        <v>319</v>
      </c>
      <c r="U577" s="1" t="s">
        <v>322</v>
      </c>
      <c r="V577" s="1" t="s">
        <v>333</v>
      </c>
      <c r="W577" s="1">
        <v>0</v>
      </c>
      <c r="X577" s="1" t="s">
        <v>58</v>
      </c>
      <c r="Y577" s="1" t="s">
        <v>318</v>
      </c>
    </row>
    <row r="578" spans="1:25" ht="15" x14ac:dyDescent="0.2">
      <c r="A578" s="1">
        <f t="shared" ref="A578:B641" si="36">IF(OR(AND(ISNUMBER(N578),N578&gt;0),ISNUMBER(SEARCH("+",N578))),IF(NOT(ISNUMBER(N578)),1000*LEFT(N578,SEARCH("+",N578)-1)+MID(N578,SEARCH("+",N578)+1,3)+RIGHT(N578,3),N578),"")</f>
        <v>1022388.11</v>
      </c>
      <c r="B578" s="1">
        <f t="shared" si="36"/>
        <v>1022404.52</v>
      </c>
      <c r="C578" s="11" t="s">
        <v>52</v>
      </c>
      <c r="D578" s="12">
        <f>INDEX(families!$A:$A,MATCH(E578,families!$B:$B,0))</f>
        <v>2</v>
      </c>
      <c r="E578" s="1" t="str">
        <f t="shared" si="33"/>
        <v>FBE</v>
      </c>
      <c r="F578" s="1">
        <f t="shared" si="34"/>
        <v>21.5</v>
      </c>
      <c r="G578" s="1" t="str">
        <f t="shared" si="35"/>
        <v>21.5mm FBE</v>
      </c>
      <c r="H578" s="1" t="str">
        <f>_xlfn.CONCAT(TEXT(R578,"0.0"),"mm ",INDEX('Pipe Lookup'!D:D,MATCH('~01 Pipe Segmentation'!S578,'Pipe Lookup'!C:C,0))," TYPE ",Q578)</f>
        <v>21.5mm Fusion-Bonded Epoxy TYPE 34</v>
      </c>
      <c r="M578" s="1" t="s">
        <v>53</v>
      </c>
      <c r="N578" s="1">
        <v>1022388.11</v>
      </c>
      <c r="O578" s="1">
        <v>1022404.52</v>
      </c>
      <c r="P578" s="1">
        <v>16.410000000032596</v>
      </c>
      <c r="Q578" s="1">
        <v>34</v>
      </c>
      <c r="R578" s="1">
        <v>21.5</v>
      </c>
      <c r="S578" s="1" t="s">
        <v>54</v>
      </c>
      <c r="T578" s="1" t="s">
        <v>319</v>
      </c>
      <c r="U578" s="1" t="s">
        <v>322</v>
      </c>
      <c r="V578" s="1" t="s">
        <v>65</v>
      </c>
      <c r="W578" s="1">
        <v>0</v>
      </c>
      <c r="X578" s="1" t="s">
        <v>58</v>
      </c>
      <c r="Y578" s="1" t="s">
        <v>318</v>
      </c>
    </row>
    <row r="579" spans="1:25" ht="15" x14ac:dyDescent="0.2">
      <c r="A579" s="1">
        <f t="shared" si="36"/>
        <v>1022404.52</v>
      </c>
      <c r="B579" s="1">
        <f t="shared" si="36"/>
        <v>1022411.91</v>
      </c>
      <c r="C579" s="11" t="s">
        <v>52</v>
      </c>
      <c r="D579" s="12">
        <f>INDEX(families!$A:$A,MATCH(E579,families!$B:$B,0))</f>
        <v>3</v>
      </c>
      <c r="E579" s="1" t="str">
        <f t="shared" ref="E579:E642" si="37">TRIM(LEFT(S579,3))</f>
        <v>LE</v>
      </c>
      <c r="F579" s="1">
        <f t="shared" ref="F579:F642" si="38">R579</f>
        <v>23.7</v>
      </c>
      <c r="G579" s="1" t="str">
        <f t="shared" ref="G579:G642" si="39">_xlfn.CONCAT(TEXT(R579,"0.0"),"mm ",S579)</f>
        <v>23.7mm LE</v>
      </c>
      <c r="H579" s="1" t="str">
        <f>_xlfn.CONCAT(TEXT(R579,"0.0"),"mm ",INDEX('Pipe Lookup'!D:D,MATCH('~01 Pipe Segmentation'!S579,'Pipe Lookup'!C:C,0))," TYPE ",Q579)</f>
        <v>23.7mm Elbow TYPE 28</v>
      </c>
      <c r="M579" s="1" t="s">
        <v>53</v>
      </c>
      <c r="N579" s="1">
        <v>1022404.52</v>
      </c>
      <c r="O579" s="1">
        <v>1022411.91</v>
      </c>
      <c r="P579" s="1">
        <v>7.3900000000139698</v>
      </c>
      <c r="Q579" s="1">
        <v>28</v>
      </c>
      <c r="R579" s="1">
        <v>23.7</v>
      </c>
      <c r="S579" s="1" t="s">
        <v>56</v>
      </c>
      <c r="T579" s="1" t="s">
        <v>319</v>
      </c>
      <c r="U579" s="1" t="s">
        <v>322</v>
      </c>
      <c r="V579" s="1" t="s">
        <v>334</v>
      </c>
      <c r="W579" s="1">
        <v>0</v>
      </c>
      <c r="X579" s="1" t="s">
        <v>58</v>
      </c>
      <c r="Y579" s="1" t="s">
        <v>318</v>
      </c>
    </row>
    <row r="580" spans="1:25" ht="15" x14ac:dyDescent="0.2">
      <c r="A580" s="1">
        <f t="shared" si="36"/>
        <v>1022411.91</v>
      </c>
      <c r="B580" s="1">
        <f t="shared" si="36"/>
        <v>1022414.72</v>
      </c>
      <c r="C580" s="11" t="s">
        <v>52</v>
      </c>
      <c r="D580" s="12">
        <f>INDEX(families!$A:$A,MATCH(E580,families!$B:$B,0))</f>
        <v>2</v>
      </c>
      <c r="E580" s="1" t="str">
        <f t="shared" si="37"/>
        <v>FBE</v>
      </c>
      <c r="F580" s="1">
        <f t="shared" si="38"/>
        <v>21.5</v>
      </c>
      <c r="G580" s="1" t="str">
        <f t="shared" si="39"/>
        <v>21.5mm FBE</v>
      </c>
      <c r="H580" s="1" t="str">
        <f>_xlfn.CONCAT(TEXT(R580,"0.0"),"mm ",INDEX('Pipe Lookup'!D:D,MATCH('~01 Pipe Segmentation'!S580,'Pipe Lookup'!C:C,0))," TYPE ",Q580)</f>
        <v>21.5mm Fusion-Bonded Epoxy TYPE 34</v>
      </c>
      <c r="M580" s="1" t="s">
        <v>53</v>
      </c>
      <c r="N580" s="1">
        <v>1022411.91</v>
      </c>
      <c r="O580" s="1">
        <v>1022414.72</v>
      </c>
      <c r="P580" s="1">
        <v>2.809999999939464</v>
      </c>
      <c r="Q580" s="1">
        <v>34</v>
      </c>
      <c r="R580" s="1">
        <v>21.5</v>
      </c>
      <c r="S580" s="1" t="s">
        <v>54</v>
      </c>
      <c r="T580" s="1" t="s">
        <v>319</v>
      </c>
      <c r="U580" s="1" t="s">
        <v>322</v>
      </c>
      <c r="V580" s="1" t="s">
        <v>65</v>
      </c>
      <c r="W580" s="1">
        <v>0</v>
      </c>
      <c r="X580" s="1" t="s">
        <v>58</v>
      </c>
      <c r="Y580" s="1" t="s">
        <v>318</v>
      </c>
    </row>
    <row r="581" spans="1:25" ht="15" x14ac:dyDescent="0.2">
      <c r="A581" s="1">
        <f t="shared" si="36"/>
        <v>1022414.72</v>
      </c>
      <c r="B581" s="1">
        <f t="shared" si="36"/>
        <v>1022421.71</v>
      </c>
      <c r="C581" s="11" t="s">
        <v>52</v>
      </c>
      <c r="D581" s="12">
        <f>INDEX(families!$A:$A,MATCH(E581,families!$B:$B,0))</f>
        <v>3</v>
      </c>
      <c r="E581" s="1" t="str">
        <f t="shared" si="37"/>
        <v>LE</v>
      </c>
      <c r="F581" s="1">
        <f t="shared" si="38"/>
        <v>23.7</v>
      </c>
      <c r="G581" s="1" t="str">
        <f t="shared" si="39"/>
        <v>23.7mm LE</v>
      </c>
      <c r="H581" s="1" t="str">
        <f>_xlfn.CONCAT(TEXT(R581,"0.0"),"mm ",INDEX('Pipe Lookup'!D:D,MATCH('~01 Pipe Segmentation'!S581,'Pipe Lookup'!C:C,0))," TYPE ",Q581)</f>
        <v>23.7mm Elbow TYPE 28</v>
      </c>
      <c r="M581" s="1" t="s">
        <v>53</v>
      </c>
      <c r="N581" s="1">
        <v>1022414.72</v>
      </c>
      <c r="O581" s="1">
        <v>1022421.71</v>
      </c>
      <c r="P581" s="1">
        <v>6.9899999999906868</v>
      </c>
      <c r="Q581" s="1">
        <v>28</v>
      </c>
      <c r="R581" s="1">
        <v>23.7</v>
      </c>
      <c r="S581" s="1" t="s">
        <v>56</v>
      </c>
      <c r="T581" s="1" t="s">
        <v>319</v>
      </c>
      <c r="U581" s="1" t="s">
        <v>322</v>
      </c>
      <c r="V581" s="1" t="s">
        <v>335</v>
      </c>
      <c r="W581" s="1">
        <v>0</v>
      </c>
      <c r="X581" s="1" t="s">
        <v>58</v>
      </c>
      <c r="Y581" s="1" t="s">
        <v>318</v>
      </c>
    </row>
    <row r="582" spans="1:25" ht="15" x14ac:dyDescent="0.2">
      <c r="A582" s="1">
        <f t="shared" si="36"/>
        <v>1022421.71</v>
      </c>
      <c r="B582" s="1">
        <f t="shared" si="36"/>
        <v>1022424.6</v>
      </c>
      <c r="C582" s="11" t="s">
        <v>52</v>
      </c>
      <c r="D582" s="12">
        <f>INDEX(families!$A:$A,MATCH(E582,families!$B:$B,0))</f>
        <v>2</v>
      </c>
      <c r="E582" s="1" t="str">
        <f t="shared" si="37"/>
        <v>FBE</v>
      </c>
      <c r="F582" s="1">
        <f t="shared" si="38"/>
        <v>21.5</v>
      </c>
      <c r="G582" s="1" t="str">
        <f t="shared" si="39"/>
        <v>21.5mm FBE</v>
      </c>
      <c r="H582" s="1" t="str">
        <f>_xlfn.CONCAT(TEXT(R582,"0.0"),"mm ",INDEX('Pipe Lookup'!D:D,MATCH('~01 Pipe Segmentation'!S582,'Pipe Lookup'!C:C,0))," TYPE ",Q582)</f>
        <v>21.5mm Fusion-Bonded Epoxy TYPE 34</v>
      </c>
      <c r="M582" s="1" t="s">
        <v>53</v>
      </c>
      <c r="N582" s="1">
        <v>1022421.71</v>
      </c>
      <c r="O582" s="1">
        <v>1022424.6</v>
      </c>
      <c r="P582" s="1">
        <v>2.8900000000139698</v>
      </c>
      <c r="Q582" s="1">
        <v>34</v>
      </c>
      <c r="R582" s="1">
        <v>21.5</v>
      </c>
      <c r="S582" s="1" t="s">
        <v>54</v>
      </c>
      <c r="T582" s="1" t="s">
        <v>319</v>
      </c>
      <c r="U582" s="1" t="s">
        <v>322</v>
      </c>
      <c r="V582" s="1" t="s">
        <v>65</v>
      </c>
      <c r="W582" s="1">
        <v>0</v>
      </c>
      <c r="X582" s="1" t="s">
        <v>58</v>
      </c>
      <c r="Y582" s="1" t="s">
        <v>318</v>
      </c>
    </row>
    <row r="583" spans="1:25" ht="15" x14ac:dyDescent="0.2">
      <c r="A583" s="1">
        <f t="shared" si="36"/>
        <v>1022424.6</v>
      </c>
      <c r="B583" s="1">
        <f t="shared" si="36"/>
        <v>1022429.83</v>
      </c>
      <c r="C583" s="11" t="s">
        <v>52</v>
      </c>
      <c r="D583" s="12">
        <f>INDEX(families!$A:$A,MATCH(E583,families!$B:$B,0))</f>
        <v>3</v>
      </c>
      <c r="E583" s="1" t="str">
        <f t="shared" si="37"/>
        <v>LE</v>
      </c>
      <c r="F583" s="1">
        <f t="shared" si="38"/>
        <v>23.7</v>
      </c>
      <c r="G583" s="1" t="str">
        <f t="shared" si="39"/>
        <v>23.7mm LE</v>
      </c>
      <c r="H583" s="1" t="str">
        <f>_xlfn.CONCAT(TEXT(R583,"0.0"),"mm ",INDEX('Pipe Lookup'!D:D,MATCH('~01 Pipe Segmentation'!S583,'Pipe Lookup'!C:C,0))," TYPE ",Q583)</f>
        <v>23.7mm Elbow TYPE 28</v>
      </c>
      <c r="M583" s="1" t="s">
        <v>53</v>
      </c>
      <c r="N583" s="1">
        <v>1022424.6</v>
      </c>
      <c r="O583" s="1">
        <v>1022429.83</v>
      </c>
      <c r="P583" s="1">
        <v>5.2299999999813735</v>
      </c>
      <c r="Q583" s="1">
        <v>28</v>
      </c>
      <c r="R583" s="1">
        <v>23.7</v>
      </c>
      <c r="S583" s="1" t="s">
        <v>56</v>
      </c>
      <c r="T583" s="1" t="s">
        <v>319</v>
      </c>
      <c r="U583" s="1" t="s">
        <v>322</v>
      </c>
      <c r="V583" s="1" t="s">
        <v>336</v>
      </c>
      <c r="W583" s="1">
        <v>0</v>
      </c>
      <c r="X583" s="1" t="s">
        <v>58</v>
      </c>
      <c r="Y583" s="1" t="s">
        <v>318</v>
      </c>
    </row>
    <row r="584" spans="1:25" ht="15" x14ac:dyDescent="0.2">
      <c r="A584" s="1">
        <f t="shared" si="36"/>
        <v>1022429.83</v>
      </c>
      <c r="B584" s="1">
        <f t="shared" si="36"/>
        <v>1022600</v>
      </c>
      <c r="C584" s="11" t="s">
        <v>52</v>
      </c>
      <c r="D584" s="12">
        <f>INDEX(families!$A:$A,MATCH(E584,families!$B:$B,0))</f>
        <v>2</v>
      </c>
      <c r="E584" s="1" t="str">
        <f t="shared" si="37"/>
        <v>FBE</v>
      </c>
      <c r="F584" s="1">
        <f t="shared" si="38"/>
        <v>21.5</v>
      </c>
      <c r="G584" s="1" t="str">
        <f t="shared" si="39"/>
        <v>21.5mm FBE</v>
      </c>
      <c r="H584" s="1" t="str">
        <f>_xlfn.CONCAT(TEXT(R584,"0.0"),"mm ",INDEX('Pipe Lookup'!D:D,MATCH('~01 Pipe Segmentation'!S584,'Pipe Lookup'!C:C,0))," TYPE ",Q584)</f>
        <v>21.5mm Fusion-Bonded Epoxy TYPE 34</v>
      </c>
      <c r="M584" s="1" t="s">
        <v>53</v>
      </c>
      <c r="N584" s="1">
        <v>1022429.83</v>
      </c>
      <c r="O584" s="1">
        <v>1022600</v>
      </c>
      <c r="P584" s="1">
        <v>170.17000000004191</v>
      </c>
      <c r="Q584" s="1">
        <v>34</v>
      </c>
      <c r="R584" s="1">
        <v>21.5</v>
      </c>
      <c r="S584" s="1" t="s">
        <v>54</v>
      </c>
      <c r="T584" s="1" t="s">
        <v>319</v>
      </c>
      <c r="U584" s="1" t="s">
        <v>322</v>
      </c>
      <c r="V584" s="1" t="s">
        <v>65</v>
      </c>
      <c r="W584" s="1">
        <v>0</v>
      </c>
      <c r="X584" s="1" t="s">
        <v>58</v>
      </c>
      <c r="Y584" s="1" t="s">
        <v>318</v>
      </c>
    </row>
    <row r="585" spans="1:25" ht="15" x14ac:dyDescent="0.2">
      <c r="A585" s="1">
        <f t="shared" si="36"/>
        <v>1022600</v>
      </c>
      <c r="B585" s="1">
        <f t="shared" si="36"/>
        <v>1022637.1</v>
      </c>
      <c r="C585" s="11" t="s">
        <v>52</v>
      </c>
      <c r="D585" s="12">
        <f>INDEX(families!$A:$A,MATCH(E585,families!$B:$B,0))</f>
        <v>2</v>
      </c>
      <c r="E585" s="1" t="str">
        <f t="shared" si="37"/>
        <v>FBE</v>
      </c>
      <c r="F585" s="1">
        <f t="shared" si="38"/>
        <v>21.5</v>
      </c>
      <c r="G585" s="1" t="str">
        <f t="shared" si="39"/>
        <v>21.5mm FBE</v>
      </c>
      <c r="H585" s="1" t="str">
        <f>_xlfn.CONCAT(TEXT(R585,"0.0"),"mm ",INDEX('Pipe Lookup'!D:D,MATCH('~01 Pipe Segmentation'!S585,'Pipe Lookup'!C:C,0))," TYPE ",Q585)</f>
        <v>21.5mm Fusion-Bonded Epoxy TYPE 34</v>
      </c>
      <c r="M585" s="1" t="s">
        <v>53</v>
      </c>
      <c r="N585" s="1">
        <v>1022600</v>
      </c>
      <c r="O585" s="1">
        <v>1022637.1</v>
      </c>
      <c r="P585" s="1">
        <v>37.099999999976717</v>
      </c>
      <c r="Q585" s="1">
        <v>34</v>
      </c>
      <c r="R585" s="1">
        <v>21.5</v>
      </c>
      <c r="S585" s="1" t="s">
        <v>54</v>
      </c>
      <c r="T585" s="1" t="s">
        <v>337</v>
      </c>
      <c r="U585" s="1" t="s">
        <v>322</v>
      </c>
      <c r="V585" s="1" t="s">
        <v>65</v>
      </c>
      <c r="W585" s="1">
        <v>0</v>
      </c>
      <c r="X585" s="1" t="s">
        <v>58</v>
      </c>
      <c r="Y585" s="1" t="s">
        <v>318</v>
      </c>
    </row>
    <row r="586" spans="1:25" ht="15" x14ac:dyDescent="0.2">
      <c r="A586" s="1">
        <f t="shared" si="36"/>
        <v>1022637.1</v>
      </c>
      <c r="B586" s="1">
        <f t="shared" si="36"/>
        <v>1022643.1</v>
      </c>
      <c r="C586" s="11" t="s">
        <v>52</v>
      </c>
      <c r="D586" s="12">
        <f>INDEX(families!$A:$A,MATCH(E586,families!$B:$B,0))</f>
        <v>3</v>
      </c>
      <c r="E586" s="1" t="str">
        <f t="shared" si="37"/>
        <v>LE</v>
      </c>
      <c r="F586" s="1">
        <f t="shared" si="38"/>
        <v>23.7</v>
      </c>
      <c r="G586" s="1" t="str">
        <f t="shared" si="39"/>
        <v>23.7mm LE</v>
      </c>
      <c r="H586" s="1" t="str">
        <f>_xlfn.CONCAT(TEXT(R586,"0.0"),"mm ",INDEX('Pipe Lookup'!D:D,MATCH('~01 Pipe Segmentation'!S586,'Pipe Lookup'!C:C,0))," TYPE ",Q586)</f>
        <v>23.7mm Elbow TYPE 28</v>
      </c>
      <c r="M586" s="1" t="s">
        <v>53</v>
      </c>
      <c r="N586" s="1">
        <v>1022637.1</v>
      </c>
      <c r="O586" s="1">
        <v>1022643.1</v>
      </c>
      <c r="P586" s="1">
        <v>6</v>
      </c>
      <c r="Q586" s="1">
        <v>28</v>
      </c>
      <c r="R586" s="1">
        <v>23.7</v>
      </c>
      <c r="S586" s="1" t="s">
        <v>56</v>
      </c>
      <c r="T586" s="1" t="s">
        <v>337</v>
      </c>
      <c r="U586" s="1" t="s">
        <v>322</v>
      </c>
      <c r="V586" s="1" t="s">
        <v>338</v>
      </c>
      <c r="W586" s="1">
        <v>0</v>
      </c>
      <c r="X586" s="1" t="s">
        <v>58</v>
      </c>
      <c r="Y586" s="1" t="s">
        <v>318</v>
      </c>
    </row>
    <row r="587" spans="1:25" ht="15" x14ac:dyDescent="0.2">
      <c r="A587" s="1">
        <f t="shared" si="36"/>
        <v>1022643.1</v>
      </c>
      <c r="B587" s="1">
        <f t="shared" si="36"/>
        <v>1022659.62</v>
      </c>
      <c r="C587" s="11" t="s">
        <v>52</v>
      </c>
      <c r="D587" s="12">
        <f>INDEX(families!$A:$A,MATCH(E587,families!$B:$B,0))</f>
        <v>2</v>
      </c>
      <c r="E587" s="1" t="str">
        <f t="shared" si="37"/>
        <v>FBE</v>
      </c>
      <c r="F587" s="1">
        <f t="shared" si="38"/>
        <v>21.5</v>
      </c>
      <c r="G587" s="1" t="str">
        <f t="shared" si="39"/>
        <v>21.5mm FBE</v>
      </c>
      <c r="H587" s="1" t="str">
        <f>_xlfn.CONCAT(TEXT(R587,"0.0"),"mm ",INDEX('Pipe Lookup'!D:D,MATCH('~01 Pipe Segmentation'!S587,'Pipe Lookup'!C:C,0))," TYPE ",Q587)</f>
        <v>21.5mm Fusion-Bonded Epoxy TYPE 34</v>
      </c>
      <c r="M587" s="1" t="s">
        <v>53</v>
      </c>
      <c r="N587" s="1">
        <v>1022643.1</v>
      </c>
      <c r="O587" s="1">
        <v>1022659.62</v>
      </c>
      <c r="P587" s="1">
        <v>16.520000000018626</v>
      </c>
      <c r="Q587" s="1">
        <v>34</v>
      </c>
      <c r="R587" s="1">
        <v>21.5</v>
      </c>
      <c r="S587" s="1" t="s">
        <v>54</v>
      </c>
      <c r="T587" s="1" t="s">
        <v>337</v>
      </c>
      <c r="U587" s="1" t="s">
        <v>322</v>
      </c>
      <c r="V587" s="1" t="s">
        <v>65</v>
      </c>
      <c r="W587" s="1">
        <v>0</v>
      </c>
      <c r="X587" s="1" t="s">
        <v>58</v>
      </c>
      <c r="Y587" s="1" t="s">
        <v>318</v>
      </c>
    </row>
    <row r="588" spans="1:25" ht="15" x14ac:dyDescent="0.2">
      <c r="A588" s="1">
        <f t="shared" si="36"/>
        <v>1022659.62</v>
      </c>
      <c r="B588" s="1">
        <f t="shared" si="36"/>
        <v>1022665.97</v>
      </c>
      <c r="C588" s="11" t="s">
        <v>52</v>
      </c>
      <c r="D588" s="12">
        <f>INDEX(families!$A:$A,MATCH(E588,families!$B:$B,0))</f>
        <v>3</v>
      </c>
      <c r="E588" s="1" t="str">
        <f t="shared" si="37"/>
        <v>LE</v>
      </c>
      <c r="F588" s="1">
        <f t="shared" si="38"/>
        <v>23.7</v>
      </c>
      <c r="G588" s="1" t="str">
        <f t="shared" si="39"/>
        <v>23.7mm LE</v>
      </c>
      <c r="H588" s="1" t="str">
        <f>_xlfn.CONCAT(TEXT(R588,"0.0"),"mm ",INDEX('Pipe Lookup'!D:D,MATCH('~01 Pipe Segmentation'!S588,'Pipe Lookup'!C:C,0))," TYPE ",Q588)</f>
        <v>23.7mm Elbow TYPE 28</v>
      </c>
      <c r="M588" s="1" t="s">
        <v>53</v>
      </c>
      <c r="N588" s="1">
        <v>1022659.62</v>
      </c>
      <c r="O588" s="1">
        <v>1022665.97</v>
      </c>
      <c r="P588" s="1">
        <v>6.3499999999767169</v>
      </c>
      <c r="Q588" s="1">
        <v>28</v>
      </c>
      <c r="R588" s="1">
        <v>23.7</v>
      </c>
      <c r="S588" s="1" t="s">
        <v>56</v>
      </c>
      <c r="T588" s="1" t="s">
        <v>337</v>
      </c>
      <c r="U588" s="1" t="s">
        <v>322</v>
      </c>
      <c r="V588" s="1" t="s">
        <v>339</v>
      </c>
      <c r="W588" s="1">
        <v>0</v>
      </c>
      <c r="X588" s="1" t="s">
        <v>58</v>
      </c>
      <c r="Y588" s="1" t="s">
        <v>318</v>
      </c>
    </row>
    <row r="589" spans="1:25" ht="15" x14ac:dyDescent="0.2">
      <c r="A589" s="1">
        <f t="shared" si="36"/>
        <v>1022665.97</v>
      </c>
      <c r="B589" s="1">
        <f t="shared" si="36"/>
        <v>1022720.86</v>
      </c>
      <c r="C589" s="11" t="s">
        <v>52</v>
      </c>
      <c r="D589" s="12">
        <f>INDEX(families!$A:$A,MATCH(E589,families!$B:$B,0))</f>
        <v>2</v>
      </c>
      <c r="E589" s="1" t="str">
        <f t="shared" si="37"/>
        <v>FBE</v>
      </c>
      <c r="F589" s="1">
        <f t="shared" si="38"/>
        <v>21.5</v>
      </c>
      <c r="G589" s="1" t="str">
        <f t="shared" si="39"/>
        <v>21.5mm FBE</v>
      </c>
      <c r="H589" s="1" t="str">
        <f>_xlfn.CONCAT(TEXT(R589,"0.0"),"mm ",INDEX('Pipe Lookup'!D:D,MATCH('~01 Pipe Segmentation'!S589,'Pipe Lookup'!C:C,0))," TYPE ",Q589)</f>
        <v>21.5mm Fusion-Bonded Epoxy TYPE 34</v>
      </c>
      <c r="M589" s="1" t="s">
        <v>53</v>
      </c>
      <c r="N589" s="1">
        <v>1022665.97</v>
      </c>
      <c r="O589" s="1">
        <v>1022720.86</v>
      </c>
      <c r="P589" s="1">
        <v>54.89000000001397</v>
      </c>
      <c r="Q589" s="1">
        <v>34</v>
      </c>
      <c r="R589" s="1">
        <v>21.5</v>
      </c>
      <c r="S589" s="1" t="s">
        <v>54</v>
      </c>
      <c r="T589" s="1" t="s">
        <v>337</v>
      </c>
      <c r="U589" s="1" t="s">
        <v>322</v>
      </c>
      <c r="V589" s="1" t="s">
        <v>65</v>
      </c>
      <c r="W589" s="1">
        <v>0</v>
      </c>
      <c r="X589" s="1" t="s">
        <v>58</v>
      </c>
      <c r="Y589" s="1" t="s">
        <v>318</v>
      </c>
    </row>
    <row r="590" spans="1:25" ht="15" x14ac:dyDescent="0.2">
      <c r="A590" s="1">
        <f t="shared" si="36"/>
        <v>1022720.86</v>
      </c>
      <c r="B590" s="1">
        <f t="shared" si="36"/>
        <v>1022726</v>
      </c>
      <c r="C590" s="11" t="s">
        <v>52</v>
      </c>
      <c r="D590" s="12">
        <f>INDEX(families!$A:$A,MATCH(E590,families!$B:$B,0))</f>
        <v>3</v>
      </c>
      <c r="E590" s="1" t="str">
        <f t="shared" si="37"/>
        <v>LE</v>
      </c>
      <c r="F590" s="1">
        <f t="shared" si="38"/>
        <v>23.7</v>
      </c>
      <c r="G590" s="1" t="str">
        <f t="shared" si="39"/>
        <v>23.7mm LE</v>
      </c>
      <c r="H590" s="1" t="str">
        <f>_xlfn.CONCAT(TEXT(R590,"0.0"),"mm ",INDEX('Pipe Lookup'!D:D,MATCH('~01 Pipe Segmentation'!S590,'Pipe Lookup'!C:C,0))," TYPE ",Q590)</f>
        <v>23.7mm Elbow TYPE 28</v>
      </c>
      <c r="M590" s="1" t="s">
        <v>53</v>
      </c>
      <c r="N590" s="1">
        <v>1022720.86</v>
      </c>
      <c r="O590" s="1">
        <v>1022726</v>
      </c>
      <c r="P590" s="1">
        <v>5.1400000000139698</v>
      </c>
      <c r="Q590" s="1">
        <v>28</v>
      </c>
      <c r="R590" s="1">
        <v>23.7</v>
      </c>
      <c r="S590" s="1" t="s">
        <v>56</v>
      </c>
      <c r="T590" s="1" t="s">
        <v>337</v>
      </c>
      <c r="U590" s="1" t="s">
        <v>322</v>
      </c>
      <c r="V590" s="1" t="s">
        <v>340</v>
      </c>
      <c r="W590" s="1">
        <v>0</v>
      </c>
      <c r="X590" s="1" t="s">
        <v>58</v>
      </c>
      <c r="Y590" s="1" t="s">
        <v>318</v>
      </c>
    </row>
    <row r="591" spans="1:25" ht="15" x14ac:dyDescent="0.2">
      <c r="A591" s="1">
        <f t="shared" si="36"/>
        <v>1022726</v>
      </c>
      <c r="B591" s="1">
        <f t="shared" si="36"/>
        <v>1022729.87</v>
      </c>
      <c r="C591" s="11" t="s">
        <v>52</v>
      </c>
      <c r="D591" s="12">
        <f>INDEX(families!$A:$A,MATCH(E591,families!$B:$B,0))</f>
        <v>2</v>
      </c>
      <c r="E591" s="1" t="str">
        <f t="shared" si="37"/>
        <v>FBE</v>
      </c>
      <c r="F591" s="1">
        <f t="shared" si="38"/>
        <v>21.5</v>
      </c>
      <c r="G591" s="1" t="str">
        <f t="shared" si="39"/>
        <v>21.5mm FBE</v>
      </c>
      <c r="H591" s="1" t="str">
        <f>_xlfn.CONCAT(TEXT(R591,"0.0"),"mm ",INDEX('Pipe Lookup'!D:D,MATCH('~01 Pipe Segmentation'!S591,'Pipe Lookup'!C:C,0))," TYPE ",Q591)</f>
        <v>21.5mm Fusion-Bonded Epoxy TYPE 34</v>
      </c>
      <c r="M591" s="1" t="s">
        <v>53</v>
      </c>
      <c r="N591" s="1">
        <v>1022726</v>
      </c>
      <c r="O591" s="1">
        <v>1022729.87</v>
      </c>
      <c r="P591" s="1">
        <v>3.8699999999953434</v>
      </c>
      <c r="Q591" s="1">
        <v>34</v>
      </c>
      <c r="R591" s="1">
        <v>21.5</v>
      </c>
      <c r="S591" s="1" t="s">
        <v>54</v>
      </c>
      <c r="T591" s="1" t="s">
        <v>337</v>
      </c>
      <c r="U591" s="1" t="s">
        <v>322</v>
      </c>
      <c r="V591" s="1" t="s">
        <v>65</v>
      </c>
      <c r="W591" s="1">
        <v>0</v>
      </c>
      <c r="X591" s="1" t="s">
        <v>58</v>
      </c>
      <c r="Y591" s="1" t="s">
        <v>318</v>
      </c>
    </row>
    <row r="592" spans="1:25" ht="15" x14ac:dyDescent="0.2">
      <c r="A592" s="1">
        <f t="shared" si="36"/>
        <v>1022729.87</v>
      </c>
      <c r="B592" s="1">
        <f t="shared" si="36"/>
        <v>1022736.78</v>
      </c>
      <c r="C592" s="11" t="s">
        <v>52</v>
      </c>
      <c r="D592" s="12">
        <f>INDEX(families!$A:$A,MATCH(E592,families!$B:$B,0))</f>
        <v>3</v>
      </c>
      <c r="E592" s="1" t="str">
        <f t="shared" si="37"/>
        <v>LE</v>
      </c>
      <c r="F592" s="1">
        <f t="shared" si="38"/>
        <v>23.7</v>
      </c>
      <c r="G592" s="1" t="str">
        <f t="shared" si="39"/>
        <v>23.7mm LE</v>
      </c>
      <c r="H592" s="1" t="str">
        <f>_xlfn.CONCAT(TEXT(R592,"0.0"),"mm ",INDEX('Pipe Lookup'!D:D,MATCH('~01 Pipe Segmentation'!S592,'Pipe Lookup'!C:C,0))," TYPE ",Q592)</f>
        <v>23.7mm Elbow TYPE 28</v>
      </c>
      <c r="M592" s="1" t="s">
        <v>53</v>
      </c>
      <c r="N592" s="1">
        <v>1022729.87</v>
      </c>
      <c r="O592" s="1">
        <v>1022736.78</v>
      </c>
      <c r="P592" s="1">
        <v>6.9100000000325963</v>
      </c>
      <c r="Q592" s="1">
        <v>28</v>
      </c>
      <c r="R592" s="1">
        <v>23.7</v>
      </c>
      <c r="S592" s="1" t="s">
        <v>56</v>
      </c>
      <c r="T592" s="1" t="s">
        <v>337</v>
      </c>
      <c r="U592" s="1" t="s">
        <v>322</v>
      </c>
      <c r="V592" s="1" t="s">
        <v>341</v>
      </c>
      <c r="W592" s="1">
        <v>0</v>
      </c>
      <c r="X592" s="1" t="s">
        <v>58</v>
      </c>
      <c r="Y592" s="1" t="s">
        <v>318</v>
      </c>
    </row>
    <row r="593" spans="1:25" ht="15" x14ac:dyDescent="0.2">
      <c r="A593" s="1">
        <f t="shared" si="36"/>
        <v>1022736.78</v>
      </c>
      <c r="B593" s="1">
        <f t="shared" si="36"/>
        <v>1022779.25</v>
      </c>
      <c r="C593" s="11" t="s">
        <v>52</v>
      </c>
      <c r="D593" s="12">
        <f>INDEX(families!$A:$A,MATCH(E593,families!$B:$B,0))</f>
        <v>2</v>
      </c>
      <c r="E593" s="1" t="str">
        <f t="shared" si="37"/>
        <v>FBE</v>
      </c>
      <c r="F593" s="1">
        <f t="shared" si="38"/>
        <v>21.5</v>
      </c>
      <c r="G593" s="1" t="str">
        <f t="shared" si="39"/>
        <v>21.5mm FBE</v>
      </c>
      <c r="H593" s="1" t="str">
        <f>_xlfn.CONCAT(TEXT(R593,"0.0"),"mm ",INDEX('Pipe Lookup'!D:D,MATCH('~01 Pipe Segmentation'!S593,'Pipe Lookup'!C:C,0))," TYPE ",Q593)</f>
        <v>21.5mm Fusion-Bonded Epoxy TYPE 34</v>
      </c>
      <c r="M593" s="1" t="s">
        <v>53</v>
      </c>
      <c r="N593" s="1">
        <v>1022736.78</v>
      </c>
      <c r="O593" s="1">
        <v>1022779.25</v>
      </c>
      <c r="P593" s="1">
        <v>42.46999999997206</v>
      </c>
      <c r="Q593" s="1">
        <v>34</v>
      </c>
      <c r="R593" s="1">
        <v>21.5</v>
      </c>
      <c r="S593" s="1" t="s">
        <v>54</v>
      </c>
      <c r="T593" s="1" t="s">
        <v>337</v>
      </c>
      <c r="U593" s="1" t="s">
        <v>322</v>
      </c>
      <c r="V593" s="1" t="s">
        <v>65</v>
      </c>
      <c r="W593" s="1">
        <v>0</v>
      </c>
      <c r="X593" s="1" t="s">
        <v>58</v>
      </c>
      <c r="Y593" s="1" t="s">
        <v>318</v>
      </c>
    </row>
    <row r="594" spans="1:25" ht="15" x14ac:dyDescent="0.2">
      <c r="A594" s="1">
        <f t="shared" si="36"/>
        <v>1022779.25</v>
      </c>
      <c r="B594" s="1">
        <f t="shared" si="36"/>
        <v>1022780</v>
      </c>
      <c r="C594" s="11" t="s">
        <v>52</v>
      </c>
      <c r="D594" s="12">
        <f>INDEX(families!$A:$A,MATCH(E594,families!$B:$B,0))</f>
        <v>3</v>
      </c>
      <c r="E594" s="1" t="str">
        <f t="shared" si="37"/>
        <v>LE</v>
      </c>
      <c r="F594" s="1">
        <f t="shared" si="38"/>
        <v>23.7</v>
      </c>
      <c r="G594" s="1" t="str">
        <f t="shared" si="39"/>
        <v>23.7mm LE</v>
      </c>
      <c r="H594" s="1" t="str">
        <f>_xlfn.CONCAT(TEXT(R594,"0.0"),"mm ",INDEX('Pipe Lookup'!D:D,MATCH('~01 Pipe Segmentation'!S594,'Pipe Lookup'!C:C,0))," TYPE ",Q594)</f>
        <v>23.7mm Elbow TYPE 28</v>
      </c>
      <c r="M594" s="1" t="s">
        <v>53</v>
      </c>
      <c r="N594" s="1">
        <v>1022779.25</v>
      </c>
      <c r="O594" s="1">
        <v>1022780</v>
      </c>
      <c r="P594" s="1">
        <v>0.75</v>
      </c>
      <c r="Q594" s="1">
        <v>28</v>
      </c>
      <c r="R594" s="1">
        <v>23.7</v>
      </c>
      <c r="S594" s="1" t="s">
        <v>56</v>
      </c>
      <c r="T594" s="1" t="s">
        <v>337</v>
      </c>
      <c r="V594" s="1" t="s">
        <v>249</v>
      </c>
      <c r="W594" s="1">
        <v>0</v>
      </c>
      <c r="X594" s="1" t="s">
        <v>58</v>
      </c>
    </row>
    <row r="595" spans="1:25" ht="15" x14ac:dyDescent="0.2">
      <c r="A595" s="1">
        <f t="shared" si="36"/>
        <v>1022780</v>
      </c>
      <c r="B595" s="1">
        <f t="shared" si="36"/>
        <v>1022785.04</v>
      </c>
      <c r="C595" s="11" t="s">
        <v>52</v>
      </c>
      <c r="D595" s="12">
        <f>INDEX(families!$A:$A,MATCH(E595,families!$B:$B,0))</f>
        <v>3</v>
      </c>
      <c r="E595" s="1" t="str">
        <f t="shared" si="37"/>
        <v>LE</v>
      </c>
      <c r="F595" s="1">
        <f t="shared" si="38"/>
        <v>23.7</v>
      </c>
      <c r="G595" s="1" t="str">
        <f t="shared" si="39"/>
        <v>23.7mm LE</v>
      </c>
      <c r="H595" s="1" t="str">
        <f>_xlfn.CONCAT(TEXT(R595,"0.0"),"mm ",INDEX('Pipe Lookup'!D:D,MATCH('~01 Pipe Segmentation'!S595,'Pipe Lookup'!C:C,0))," TYPE ",Q595)</f>
        <v>23.7mm Elbow TYPE 28</v>
      </c>
      <c r="M595" s="1" t="s">
        <v>53</v>
      </c>
      <c r="N595" s="1">
        <v>1022780</v>
      </c>
      <c r="O595" s="1">
        <v>1022785.04</v>
      </c>
      <c r="P595" s="1">
        <v>5.0400000000372529</v>
      </c>
      <c r="Q595" s="1">
        <v>28</v>
      </c>
      <c r="R595" s="1">
        <v>23.7</v>
      </c>
      <c r="S595" s="1" t="s">
        <v>56</v>
      </c>
      <c r="T595" s="1" t="s">
        <v>337</v>
      </c>
      <c r="V595" s="1" t="s">
        <v>342</v>
      </c>
      <c r="W595" s="1">
        <v>0</v>
      </c>
      <c r="X595" s="1" t="s">
        <v>84</v>
      </c>
    </row>
    <row r="596" spans="1:25" ht="15" x14ac:dyDescent="0.2">
      <c r="A596" s="1">
        <f t="shared" si="36"/>
        <v>1022785.04</v>
      </c>
      <c r="B596" s="1">
        <f t="shared" si="36"/>
        <v>1022790</v>
      </c>
      <c r="C596" s="11" t="s">
        <v>52</v>
      </c>
      <c r="D596" s="12">
        <f>INDEX(families!$A:$A,MATCH(E596,families!$B:$B,0))</f>
        <v>3</v>
      </c>
      <c r="E596" s="1" t="str">
        <f t="shared" si="37"/>
        <v>LE</v>
      </c>
      <c r="F596" s="1">
        <f t="shared" si="38"/>
        <v>23.7</v>
      </c>
      <c r="G596" s="1" t="str">
        <f t="shared" si="39"/>
        <v>23.7mm LE</v>
      </c>
      <c r="H596" s="1" t="str">
        <f>_xlfn.CONCAT(TEXT(R596,"0.0"),"mm ",INDEX('Pipe Lookup'!D:D,MATCH('~01 Pipe Segmentation'!S596,'Pipe Lookup'!C:C,0))," TYPE ",Q596)</f>
        <v>23.7mm Elbow TYPE 28</v>
      </c>
      <c r="M596" s="1" t="s">
        <v>53</v>
      </c>
      <c r="N596" s="1">
        <v>1022785.04</v>
      </c>
      <c r="O596" s="1" t="s">
        <v>343</v>
      </c>
      <c r="P596" s="1">
        <v>4.9599999999627471</v>
      </c>
      <c r="Q596" s="1">
        <v>28</v>
      </c>
      <c r="R596" s="1">
        <v>23.7</v>
      </c>
      <c r="S596" s="1" t="s">
        <v>56</v>
      </c>
      <c r="T596" s="1" t="s">
        <v>337</v>
      </c>
      <c r="V596" s="1" t="s">
        <v>344</v>
      </c>
      <c r="W596" s="1">
        <v>0</v>
      </c>
      <c r="X596" s="1" t="s">
        <v>84</v>
      </c>
    </row>
    <row r="597" spans="1:25" ht="15" x14ac:dyDescent="0.2">
      <c r="A597" s="1">
        <f t="shared" si="36"/>
        <v>1022790</v>
      </c>
      <c r="B597" s="1">
        <f t="shared" si="36"/>
        <v>1022838</v>
      </c>
      <c r="C597" s="11" t="s">
        <v>52</v>
      </c>
      <c r="D597" s="12">
        <f>INDEX(families!$A:$A,MATCH(E597,families!$B:$B,0))</f>
        <v>2</v>
      </c>
      <c r="E597" s="1" t="str">
        <f t="shared" si="37"/>
        <v>FBE</v>
      </c>
      <c r="F597" s="1">
        <f t="shared" si="38"/>
        <v>19</v>
      </c>
      <c r="G597" s="1" t="str">
        <f t="shared" si="39"/>
        <v>19.0mm FBE</v>
      </c>
      <c r="H597" s="1" t="str">
        <f>_xlfn.CONCAT(TEXT(R597,"0.0"),"mm ",INDEX('Pipe Lookup'!D:D,MATCH('~01 Pipe Segmentation'!S597,'Pipe Lookup'!C:C,0))," TYPE ",Q597)</f>
        <v>19.0mm Fusion-Bonded Epoxy TYPE 7</v>
      </c>
      <c r="M597" s="1" t="s">
        <v>53</v>
      </c>
      <c r="N597" s="1" t="s">
        <v>343</v>
      </c>
      <c r="O597" s="1" t="s">
        <v>345</v>
      </c>
      <c r="P597" s="1">
        <v>48</v>
      </c>
      <c r="Q597" s="1">
        <v>7</v>
      </c>
      <c r="R597" s="1">
        <v>19</v>
      </c>
      <c r="S597" s="1" t="s">
        <v>54</v>
      </c>
      <c r="T597" s="1" t="s">
        <v>337</v>
      </c>
      <c r="W597" s="1">
        <v>0</v>
      </c>
      <c r="X597" s="1" t="s">
        <v>58</v>
      </c>
    </row>
    <row r="598" spans="1:25" ht="15" x14ac:dyDescent="0.2">
      <c r="A598" s="1">
        <f t="shared" si="36"/>
        <v>1022838</v>
      </c>
      <c r="B598" s="1">
        <f t="shared" si="36"/>
        <v>1022908</v>
      </c>
      <c r="C598" s="11" t="s">
        <v>52</v>
      </c>
      <c r="D598" s="12">
        <f>INDEX(families!$A:$A,MATCH(E598,families!$B:$B,0))</f>
        <v>2</v>
      </c>
      <c r="E598" s="1" t="str">
        <f t="shared" si="37"/>
        <v>FBE</v>
      </c>
      <c r="F598" s="1">
        <f t="shared" si="38"/>
        <v>21.5</v>
      </c>
      <c r="G598" s="1" t="str">
        <f t="shared" si="39"/>
        <v>21.5mm FBE</v>
      </c>
      <c r="H598" s="1" t="str">
        <f>_xlfn.CONCAT(TEXT(R598,"0.0"),"mm ",INDEX('Pipe Lookup'!D:D,MATCH('~01 Pipe Segmentation'!S598,'Pipe Lookup'!C:C,0))," TYPE ",Q598)</f>
        <v>21.5mm Fusion-Bonded Epoxy TYPE 34</v>
      </c>
      <c r="M598" s="1" t="s">
        <v>53</v>
      </c>
      <c r="N598" s="1" t="s">
        <v>345</v>
      </c>
      <c r="O598" s="1" t="s">
        <v>346</v>
      </c>
      <c r="P598" s="1">
        <v>70</v>
      </c>
      <c r="Q598" s="1">
        <v>34</v>
      </c>
      <c r="R598" s="1">
        <v>21.5</v>
      </c>
      <c r="S598" s="1" t="s">
        <v>54</v>
      </c>
      <c r="T598" s="1" t="s">
        <v>337</v>
      </c>
      <c r="V598" s="1" t="s">
        <v>347</v>
      </c>
      <c r="W598" s="1">
        <v>0</v>
      </c>
      <c r="X598" s="1" t="s">
        <v>58</v>
      </c>
    </row>
    <row r="599" spans="1:25" ht="15" x14ac:dyDescent="0.2">
      <c r="A599" s="1">
        <f t="shared" si="36"/>
        <v>1022908</v>
      </c>
      <c r="B599" s="1">
        <f t="shared" si="36"/>
        <v>1023006</v>
      </c>
      <c r="C599" s="11" t="s">
        <v>52</v>
      </c>
      <c r="D599" s="12">
        <f>INDEX(families!$A:$A,MATCH(E599,families!$B:$B,0))</f>
        <v>2</v>
      </c>
      <c r="E599" s="1" t="str">
        <f t="shared" si="37"/>
        <v>FBE</v>
      </c>
      <c r="F599" s="1">
        <f t="shared" si="38"/>
        <v>19</v>
      </c>
      <c r="G599" s="1" t="str">
        <f t="shared" si="39"/>
        <v>19.0mm FBE</v>
      </c>
      <c r="H599" s="1" t="str">
        <f>_xlfn.CONCAT(TEXT(R599,"0.0"),"mm ",INDEX('Pipe Lookup'!D:D,MATCH('~01 Pipe Segmentation'!S599,'Pipe Lookup'!C:C,0))," TYPE ",Q599)</f>
        <v>19.0mm Fusion-Bonded Epoxy TYPE 7</v>
      </c>
      <c r="M599" s="1" t="s">
        <v>53</v>
      </c>
      <c r="N599" s="1" t="s">
        <v>346</v>
      </c>
      <c r="O599" s="1" t="s">
        <v>348</v>
      </c>
      <c r="P599" s="1">
        <v>98</v>
      </c>
      <c r="Q599" s="1">
        <v>7</v>
      </c>
      <c r="R599" s="1">
        <v>19</v>
      </c>
      <c r="S599" s="1" t="s">
        <v>54</v>
      </c>
      <c r="T599" s="1" t="s">
        <v>337</v>
      </c>
      <c r="V599" s="1" t="s">
        <v>273</v>
      </c>
      <c r="W599" s="1">
        <v>0</v>
      </c>
      <c r="X599" s="1" t="s">
        <v>58</v>
      </c>
    </row>
    <row r="600" spans="1:25" ht="15" x14ac:dyDescent="0.2">
      <c r="A600" s="1">
        <f t="shared" si="36"/>
        <v>1023007</v>
      </c>
      <c r="B600" s="1">
        <f t="shared" si="36"/>
        <v>1023214.06</v>
      </c>
      <c r="C600" s="11" t="s">
        <v>52</v>
      </c>
      <c r="D600" s="12">
        <f>INDEX(families!$A:$A,MATCH(E600,families!$B:$B,0))</f>
        <v>2</v>
      </c>
      <c r="E600" s="1" t="str">
        <f t="shared" si="37"/>
        <v>FBE</v>
      </c>
      <c r="F600" s="1">
        <f t="shared" si="38"/>
        <v>19</v>
      </c>
      <c r="G600" s="1" t="str">
        <f t="shared" si="39"/>
        <v>19.0mm FBE</v>
      </c>
      <c r="H600" s="1" t="str">
        <f>_xlfn.CONCAT(TEXT(R600,"0.0"),"mm ",INDEX('Pipe Lookup'!D:D,MATCH('~01 Pipe Segmentation'!S600,'Pipe Lookup'!C:C,0))," TYPE ",Q600)</f>
        <v>19.0mm Fusion-Bonded Epoxy TYPE 7</v>
      </c>
      <c r="M600" s="1" t="s">
        <v>53</v>
      </c>
      <c r="N600" s="1">
        <v>1023007</v>
      </c>
      <c r="O600" s="1">
        <v>1023214.06</v>
      </c>
      <c r="P600" s="1">
        <v>207.06000000005588</v>
      </c>
      <c r="Q600" s="1">
        <v>7</v>
      </c>
      <c r="R600" s="1">
        <v>19</v>
      </c>
      <c r="S600" s="1" t="s">
        <v>54</v>
      </c>
      <c r="T600" s="1" t="s">
        <v>337</v>
      </c>
      <c r="W600" s="1" t="s">
        <v>173</v>
      </c>
      <c r="X600" s="1" t="s">
        <v>84</v>
      </c>
    </row>
    <row r="601" spans="1:25" ht="15" x14ac:dyDescent="0.2">
      <c r="A601" s="1">
        <f t="shared" si="36"/>
        <v>1023214.06</v>
      </c>
      <c r="B601" s="1">
        <f t="shared" si="36"/>
        <v>1023219.3</v>
      </c>
      <c r="C601" s="11" t="s">
        <v>52</v>
      </c>
      <c r="D601" s="12">
        <f>INDEX(families!$A:$A,MATCH(E601,families!$B:$B,0))</f>
        <v>3</v>
      </c>
      <c r="E601" s="1" t="str">
        <f t="shared" si="37"/>
        <v>LE</v>
      </c>
      <c r="F601" s="1">
        <f t="shared" si="38"/>
        <v>23.7</v>
      </c>
      <c r="G601" s="1" t="str">
        <f t="shared" si="39"/>
        <v>23.7mm LE</v>
      </c>
      <c r="H601" s="1" t="str">
        <f>_xlfn.CONCAT(TEXT(R601,"0.0"),"mm ",INDEX('Pipe Lookup'!D:D,MATCH('~01 Pipe Segmentation'!S601,'Pipe Lookup'!C:C,0))," TYPE ",Q601)</f>
        <v>23.7mm Elbow TYPE 28</v>
      </c>
      <c r="M601" s="1" t="s">
        <v>53</v>
      </c>
      <c r="N601" s="1">
        <v>1023214.06</v>
      </c>
      <c r="O601" s="1">
        <v>1023219.3</v>
      </c>
      <c r="P601" s="1">
        <v>5.2399999999906868</v>
      </c>
      <c r="Q601" s="1">
        <v>28</v>
      </c>
      <c r="R601" s="1">
        <v>23.7</v>
      </c>
      <c r="S601" s="1" t="s">
        <v>56</v>
      </c>
      <c r="T601" s="1" t="s">
        <v>337</v>
      </c>
      <c r="V601" s="1" t="s">
        <v>349</v>
      </c>
      <c r="W601" s="1">
        <v>0</v>
      </c>
      <c r="X601" s="1" t="s">
        <v>58</v>
      </c>
    </row>
    <row r="602" spans="1:25" ht="15" x14ac:dyDescent="0.2">
      <c r="A602" s="1">
        <f t="shared" si="36"/>
        <v>1023219.3</v>
      </c>
      <c r="B602" s="1">
        <f t="shared" si="36"/>
        <v>1023258.19</v>
      </c>
      <c r="C602" s="11" t="s">
        <v>52</v>
      </c>
      <c r="D602" s="12">
        <f>INDEX(families!$A:$A,MATCH(E602,families!$B:$B,0))</f>
        <v>2</v>
      </c>
      <c r="E602" s="1" t="str">
        <f t="shared" si="37"/>
        <v>FBE</v>
      </c>
      <c r="F602" s="1">
        <f t="shared" si="38"/>
        <v>19</v>
      </c>
      <c r="G602" s="1" t="str">
        <f t="shared" si="39"/>
        <v>19.0mm FBE</v>
      </c>
      <c r="H602" s="1" t="str">
        <f>_xlfn.CONCAT(TEXT(R602,"0.0"),"mm ",INDEX('Pipe Lookup'!D:D,MATCH('~01 Pipe Segmentation'!S602,'Pipe Lookup'!C:C,0))," TYPE ",Q602)</f>
        <v>19.0mm Fusion-Bonded Epoxy TYPE 7</v>
      </c>
      <c r="M602" s="1" t="s">
        <v>53</v>
      </c>
      <c r="N602" s="1">
        <v>1023219.3</v>
      </c>
      <c r="O602" s="1">
        <v>1023258.19</v>
      </c>
      <c r="P602" s="1">
        <v>38.889999999897555</v>
      </c>
      <c r="Q602" s="1">
        <v>7</v>
      </c>
      <c r="R602" s="1">
        <v>19</v>
      </c>
      <c r="S602" s="1" t="s">
        <v>54</v>
      </c>
      <c r="T602" s="1" t="s">
        <v>337</v>
      </c>
      <c r="W602" s="1">
        <v>0</v>
      </c>
      <c r="X602" s="1" t="s">
        <v>58</v>
      </c>
    </row>
    <row r="603" spans="1:25" ht="15" x14ac:dyDescent="0.2">
      <c r="A603" s="1">
        <f t="shared" si="36"/>
        <v>1023258.19</v>
      </c>
      <c r="B603" s="1">
        <f t="shared" si="36"/>
        <v>1023265.18</v>
      </c>
      <c r="C603" s="11" t="s">
        <v>52</v>
      </c>
      <c r="D603" s="12">
        <f>INDEX(families!$A:$A,MATCH(E603,families!$B:$B,0))</f>
        <v>3</v>
      </c>
      <c r="E603" s="1" t="str">
        <f t="shared" si="37"/>
        <v>LE</v>
      </c>
      <c r="F603" s="1">
        <f t="shared" si="38"/>
        <v>23.7</v>
      </c>
      <c r="G603" s="1" t="str">
        <f t="shared" si="39"/>
        <v>23.7mm LE</v>
      </c>
      <c r="H603" s="1" t="str">
        <f>_xlfn.CONCAT(TEXT(R603,"0.0"),"mm ",INDEX('Pipe Lookup'!D:D,MATCH('~01 Pipe Segmentation'!S603,'Pipe Lookup'!C:C,0))," TYPE ",Q603)</f>
        <v>23.7mm Elbow TYPE 28</v>
      </c>
      <c r="M603" s="1" t="s">
        <v>53</v>
      </c>
      <c r="N603" s="1">
        <v>1023258.19</v>
      </c>
      <c r="O603" s="1">
        <v>1023265.18</v>
      </c>
      <c r="P603" s="1">
        <v>6.9900000001071021</v>
      </c>
      <c r="Q603" s="1">
        <v>28</v>
      </c>
      <c r="R603" s="1">
        <v>23.7</v>
      </c>
      <c r="S603" s="1" t="s">
        <v>56</v>
      </c>
      <c r="T603" s="1" t="s">
        <v>337</v>
      </c>
      <c r="V603" s="1" t="s">
        <v>350</v>
      </c>
      <c r="W603" s="1">
        <v>0</v>
      </c>
      <c r="X603" s="1" t="s">
        <v>58</v>
      </c>
    </row>
    <row r="604" spans="1:25" ht="15" x14ac:dyDescent="0.2">
      <c r="A604" s="1">
        <f t="shared" si="36"/>
        <v>1023265.18</v>
      </c>
      <c r="B604" s="1">
        <f t="shared" si="36"/>
        <v>1023269.68</v>
      </c>
      <c r="C604" s="11" t="s">
        <v>52</v>
      </c>
      <c r="D604" s="12">
        <f>INDEX(families!$A:$A,MATCH(E604,families!$B:$B,0))</f>
        <v>2</v>
      </c>
      <c r="E604" s="1" t="str">
        <f t="shared" si="37"/>
        <v>FBE</v>
      </c>
      <c r="F604" s="1">
        <f t="shared" si="38"/>
        <v>19</v>
      </c>
      <c r="G604" s="1" t="str">
        <f t="shared" si="39"/>
        <v>19.0mm FBE</v>
      </c>
      <c r="H604" s="1" t="str">
        <f>_xlfn.CONCAT(TEXT(R604,"0.0"),"mm ",INDEX('Pipe Lookup'!D:D,MATCH('~01 Pipe Segmentation'!S604,'Pipe Lookup'!C:C,0))," TYPE ",Q604)</f>
        <v>19.0mm Fusion-Bonded Epoxy TYPE 7</v>
      </c>
      <c r="M604" s="1" t="s">
        <v>53</v>
      </c>
      <c r="N604" s="1">
        <v>1023265.18</v>
      </c>
      <c r="O604" s="1">
        <v>1023269.68</v>
      </c>
      <c r="P604" s="1">
        <v>4.5</v>
      </c>
      <c r="Q604" s="1">
        <v>7</v>
      </c>
      <c r="R604" s="1">
        <v>19</v>
      </c>
      <c r="S604" s="1" t="s">
        <v>54</v>
      </c>
      <c r="T604" s="1" t="s">
        <v>337</v>
      </c>
      <c r="W604" s="1">
        <v>0</v>
      </c>
      <c r="X604" s="1" t="s">
        <v>58</v>
      </c>
    </row>
    <row r="605" spans="1:25" ht="15" x14ac:dyDescent="0.2">
      <c r="A605" s="1">
        <f t="shared" si="36"/>
        <v>1023269.68</v>
      </c>
      <c r="B605" s="1">
        <f t="shared" si="36"/>
        <v>1023275.68</v>
      </c>
      <c r="C605" s="11" t="s">
        <v>52</v>
      </c>
      <c r="D605" s="12">
        <f>INDEX(families!$A:$A,MATCH(E605,families!$B:$B,0))</f>
        <v>3</v>
      </c>
      <c r="E605" s="1" t="str">
        <f t="shared" si="37"/>
        <v>LE</v>
      </c>
      <c r="F605" s="1">
        <f t="shared" si="38"/>
        <v>23.7</v>
      </c>
      <c r="G605" s="1" t="str">
        <f t="shared" si="39"/>
        <v>23.7mm LE</v>
      </c>
      <c r="H605" s="1" t="str">
        <f>_xlfn.CONCAT(TEXT(R605,"0.0"),"mm ",INDEX('Pipe Lookup'!D:D,MATCH('~01 Pipe Segmentation'!S605,'Pipe Lookup'!C:C,0))," TYPE ",Q605)</f>
        <v>23.7mm Elbow TYPE 28</v>
      </c>
      <c r="M605" s="1" t="s">
        <v>53</v>
      </c>
      <c r="N605" s="1">
        <v>1023269.68</v>
      </c>
      <c r="O605" s="1">
        <v>1023275.68</v>
      </c>
      <c r="P605" s="1">
        <v>6</v>
      </c>
      <c r="Q605" s="1">
        <v>28</v>
      </c>
      <c r="R605" s="1">
        <v>23.7</v>
      </c>
      <c r="S605" s="1" t="s">
        <v>56</v>
      </c>
      <c r="T605" s="1" t="s">
        <v>337</v>
      </c>
      <c r="V605" s="1" t="s">
        <v>351</v>
      </c>
      <c r="W605" s="1">
        <v>0</v>
      </c>
      <c r="X605" s="1" t="s">
        <v>58</v>
      </c>
    </row>
    <row r="606" spans="1:25" ht="15" x14ac:dyDescent="0.2">
      <c r="A606" s="1">
        <f t="shared" si="36"/>
        <v>1023275.68</v>
      </c>
      <c r="B606" s="1">
        <f t="shared" si="36"/>
        <v>1023457.07</v>
      </c>
      <c r="C606" s="11" t="s">
        <v>52</v>
      </c>
      <c r="D606" s="12">
        <f>INDEX(families!$A:$A,MATCH(E606,families!$B:$B,0))</f>
        <v>2</v>
      </c>
      <c r="E606" s="1" t="str">
        <f t="shared" si="37"/>
        <v>FBE</v>
      </c>
      <c r="F606" s="1">
        <f t="shared" si="38"/>
        <v>19</v>
      </c>
      <c r="G606" s="1" t="str">
        <f t="shared" si="39"/>
        <v>19.0mm FBE</v>
      </c>
      <c r="H606" s="1" t="str">
        <f>_xlfn.CONCAT(TEXT(R606,"0.0"),"mm ",INDEX('Pipe Lookup'!D:D,MATCH('~01 Pipe Segmentation'!S606,'Pipe Lookup'!C:C,0))," TYPE ",Q606)</f>
        <v>19.0mm Fusion-Bonded Epoxy TYPE 7</v>
      </c>
      <c r="M606" s="1" t="s">
        <v>53</v>
      </c>
      <c r="N606" s="1">
        <v>1023275.68</v>
      </c>
      <c r="O606" s="1">
        <v>1023457.07</v>
      </c>
      <c r="P606" s="1">
        <v>181.38999999989755</v>
      </c>
      <c r="Q606" s="1">
        <v>7</v>
      </c>
      <c r="R606" s="1">
        <v>19</v>
      </c>
      <c r="S606" s="1" t="s">
        <v>54</v>
      </c>
      <c r="T606" s="1" t="s">
        <v>337</v>
      </c>
      <c r="W606" s="1">
        <v>0</v>
      </c>
      <c r="X606" s="1" t="s">
        <v>58</v>
      </c>
    </row>
    <row r="607" spans="1:25" ht="15" x14ac:dyDescent="0.2">
      <c r="A607" s="1">
        <f t="shared" si="36"/>
        <v>1023457.07</v>
      </c>
      <c r="B607" s="1">
        <f t="shared" si="36"/>
        <v>1023462.3</v>
      </c>
      <c r="C607" s="11" t="s">
        <v>52</v>
      </c>
      <c r="D607" s="12">
        <f>INDEX(families!$A:$A,MATCH(E607,families!$B:$B,0))</f>
        <v>3</v>
      </c>
      <c r="E607" s="1" t="str">
        <f t="shared" si="37"/>
        <v>LE</v>
      </c>
      <c r="F607" s="1">
        <f t="shared" si="38"/>
        <v>23.7</v>
      </c>
      <c r="G607" s="1" t="str">
        <f t="shared" si="39"/>
        <v>23.7mm LE</v>
      </c>
      <c r="H607" s="1" t="str">
        <f>_xlfn.CONCAT(TEXT(R607,"0.0"),"mm ",INDEX('Pipe Lookup'!D:D,MATCH('~01 Pipe Segmentation'!S607,'Pipe Lookup'!C:C,0))," TYPE ",Q607)</f>
        <v>23.7mm Elbow TYPE 28</v>
      </c>
      <c r="M607" s="1" t="s">
        <v>53</v>
      </c>
      <c r="N607" s="1">
        <v>1023457.07</v>
      </c>
      <c r="O607" s="1">
        <v>1023462.3</v>
      </c>
      <c r="P607" s="1">
        <v>5.2300000000977889</v>
      </c>
      <c r="Q607" s="1">
        <v>28</v>
      </c>
      <c r="R607" s="1">
        <v>23.7</v>
      </c>
      <c r="S607" s="1" t="s">
        <v>56</v>
      </c>
      <c r="T607" s="1" t="s">
        <v>337</v>
      </c>
      <c r="V607" s="1" t="s">
        <v>352</v>
      </c>
      <c r="W607" s="1">
        <v>0</v>
      </c>
      <c r="X607" s="1" t="s">
        <v>58</v>
      </c>
    </row>
    <row r="608" spans="1:25" ht="15" x14ac:dyDescent="0.2">
      <c r="A608" s="1">
        <f t="shared" si="36"/>
        <v>1023462.3</v>
      </c>
      <c r="B608" s="1">
        <f t="shared" si="36"/>
        <v>1023762.68</v>
      </c>
      <c r="C608" s="11" t="s">
        <v>52</v>
      </c>
      <c r="D608" s="12">
        <f>INDEX(families!$A:$A,MATCH(E608,families!$B:$B,0))</f>
        <v>2</v>
      </c>
      <c r="E608" s="1" t="str">
        <f t="shared" si="37"/>
        <v>FBE</v>
      </c>
      <c r="F608" s="1">
        <f t="shared" si="38"/>
        <v>19</v>
      </c>
      <c r="G608" s="1" t="str">
        <f t="shared" si="39"/>
        <v>19.0mm FBE</v>
      </c>
      <c r="H608" s="1" t="str">
        <f>_xlfn.CONCAT(TEXT(R608,"0.0"),"mm ",INDEX('Pipe Lookup'!D:D,MATCH('~01 Pipe Segmentation'!S608,'Pipe Lookup'!C:C,0))," TYPE ",Q608)</f>
        <v>19.0mm Fusion-Bonded Epoxy TYPE 7</v>
      </c>
      <c r="M608" s="1" t="s">
        <v>53</v>
      </c>
      <c r="N608" s="1">
        <v>1023462.3</v>
      </c>
      <c r="O608" s="1">
        <v>1023762.68</v>
      </c>
      <c r="P608" s="1">
        <v>300.38000000000466</v>
      </c>
      <c r="Q608" s="1">
        <v>7</v>
      </c>
      <c r="R608" s="1">
        <v>19</v>
      </c>
      <c r="S608" s="1" t="s">
        <v>54</v>
      </c>
      <c r="T608" s="1" t="s">
        <v>337</v>
      </c>
      <c r="W608" s="1">
        <v>0</v>
      </c>
      <c r="X608" s="1" t="s">
        <v>58</v>
      </c>
    </row>
    <row r="609" spans="1:24" ht="15" x14ac:dyDescent="0.2">
      <c r="A609" s="1">
        <f t="shared" si="36"/>
        <v>1023762.68</v>
      </c>
      <c r="B609" s="1">
        <f t="shared" si="36"/>
        <v>1023810.68</v>
      </c>
      <c r="C609" s="11" t="s">
        <v>52</v>
      </c>
      <c r="D609" s="12">
        <f>INDEX(families!$A:$A,MATCH(E609,families!$B:$B,0))</f>
        <v>2</v>
      </c>
      <c r="E609" s="1" t="str">
        <f t="shared" si="37"/>
        <v>FBE</v>
      </c>
      <c r="F609" s="1">
        <f t="shared" si="38"/>
        <v>21.5</v>
      </c>
      <c r="G609" s="1" t="str">
        <f t="shared" si="39"/>
        <v>21.5mm FBE</v>
      </c>
      <c r="H609" s="1" t="str">
        <f>_xlfn.CONCAT(TEXT(R609,"0.0"),"mm ",INDEX('Pipe Lookup'!D:D,MATCH('~01 Pipe Segmentation'!S609,'Pipe Lookup'!C:C,0))," TYPE ",Q609)</f>
        <v>21.5mm Fusion-Bonded Epoxy TYPE 34</v>
      </c>
      <c r="M609" s="1" t="s">
        <v>53</v>
      </c>
      <c r="N609" s="1">
        <v>1023762.68</v>
      </c>
      <c r="O609" s="1">
        <v>1023810.68</v>
      </c>
      <c r="P609" s="1">
        <v>48</v>
      </c>
      <c r="Q609" s="1">
        <v>34</v>
      </c>
      <c r="R609" s="1">
        <v>21.5</v>
      </c>
      <c r="S609" s="1" t="s">
        <v>54</v>
      </c>
      <c r="T609" s="1" t="s">
        <v>337</v>
      </c>
      <c r="V609" s="1" t="s">
        <v>353</v>
      </c>
      <c r="W609" s="1">
        <v>0</v>
      </c>
      <c r="X609" s="1" t="s">
        <v>58</v>
      </c>
    </row>
    <row r="610" spans="1:24" ht="15" x14ac:dyDescent="0.2">
      <c r="A610" s="1">
        <f t="shared" si="36"/>
        <v>1023810.68</v>
      </c>
      <c r="B610" s="1">
        <f t="shared" si="36"/>
        <v>1023871</v>
      </c>
      <c r="C610" s="11" t="s">
        <v>52</v>
      </c>
      <c r="D610" s="12">
        <f>INDEX(families!$A:$A,MATCH(E610,families!$B:$B,0))</f>
        <v>2</v>
      </c>
      <c r="E610" s="1" t="str">
        <f t="shared" si="37"/>
        <v>FBE</v>
      </c>
      <c r="F610" s="1">
        <f t="shared" si="38"/>
        <v>19</v>
      </c>
      <c r="G610" s="1" t="str">
        <f t="shared" si="39"/>
        <v>19.0mm FBE</v>
      </c>
      <c r="H610" s="1" t="str">
        <f>_xlfn.CONCAT(TEXT(R610,"0.0"),"mm ",INDEX('Pipe Lookup'!D:D,MATCH('~01 Pipe Segmentation'!S610,'Pipe Lookup'!C:C,0))," TYPE ",Q610)</f>
        <v>19.0mm Fusion-Bonded Epoxy TYPE 7</v>
      </c>
      <c r="M610" s="1" t="s">
        <v>53</v>
      </c>
      <c r="N610" s="1">
        <v>1023810.68</v>
      </c>
      <c r="O610" s="1">
        <v>1023871</v>
      </c>
      <c r="P610" s="1">
        <v>60.319999999948777</v>
      </c>
      <c r="Q610" s="1">
        <v>7</v>
      </c>
      <c r="R610" s="1">
        <v>19</v>
      </c>
      <c r="S610" s="1" t="s">
        <v>54</v>
      </c>
      <c r="T610" s="1" t="s">
        <v>337</v>
      </c>
      <c r="W610" s="1">
        <v>0</v>
      </c>
      <c r="X610" s="1" t="s">
        <v>58</v>
      </c>
    </row>
    <row r="611" spans="1:24" ht="15" x14ac:dyDescent="0.2">
      <c r="A611" s="1">
        <f t="shared" si="36"/>
        <v>1023871</v>
      </c>
      <c r="B611" s="1">
        <f t="shared" si="36"/>
        <v>1023900</v>
      </c>
      <c r="C611" s="11" t="s">
        <v>52</v>
      </c>
      <c r="D611" s="12">
        <f>INDEX(families!$A:$A,MATCH(E611,families!$B:$B,0))</f>
        <v>2</v>
      </c>
      <c r="E611" s="1" t="str">
        <f t="shared" si="37"/>
        <v>FBE</v>
      </c>
      <c r="F611" s="1">
        <f t="shared" si="38"/>
        <v>21.5</v>
      </c>
      <c r="G611" s="1" t="str">
        <f t="shared" si="39"/>
        <v>21.5mm FBE</v>
      </c>
      <c r="H611" s="1" t="str">
        <f>_xlfn.CONCAT(TEXT(R611,"0.0"),"mm ",INDEX('Pipe Lookup'!D:D,MATCH('~01 Pipe Segmentation'!S611,'Pipe Lookup'!C:C,0))," TYPE ",Q611)</f>
        <v>21.5mm Fusion-Bonded Epoxy TYPE 34</v>
      </c>
      <c r="M611" s="1" t="s">
        <v>53</v>
      </c>
      <c r="N611" s="1">
        <v>1023871</v>
      </c>
      <c r="O611" s="1">
        <v>1023900</v>
      </c>
      <c r="P611" s="1">
        <v>29</v>
      </c>
      <c r="Q611" s="1">
        <v>34</v>
      </c>
      <c r="R611" s="1">
        <v>21.5</v>
      </c>
      <c r="S611" s="1" t="s">
        <v>54</v>
      </c>
      <c r="T611" s="1" t="s">
        <v>337</v>
      </c>
      <c r="V611" s="1" t="s">
        <v>354</v>
      </c>
      <c r="W611" s="1">
        <v>0</v>
      </c>
      <c r="X611" s="1" t="s">
        <v>58</v>
      </c>
    </row>
    <row r="612" spans="1:24" ht="15" x14ac:dyDescent="0.2">
      <c r="A612" s="1">
        <f t="shared" si="36"/>
        <v>1023900</v>
      </c>
      <c r="B612" s="1">
        <f t="shared" si="36"/>
        <v>1023975</v>
      </c>
      <c r="C612" s="11" t="s">
        <v>52</v>
      </c>
      <c r="D612" s="12">
        <f>INDEX(families!$A:$A,MATCH(E612,families!$B:$B,0))</f>
        <v>2</v>
      </c>
      <c r="E612" s="1" t="str">
        <f t="shared" si="37"/>
        <v>FBE</v>
      </c>
      <c r="F612" s="1">
        <f t="shared" si="38"/>
        <v>21.5</v>
      </c>
      <c r="G612" s="1" t="str">
        <f t="shared" si="39"/>
        <v>21.5mm FBE</v>
      </c>
      <c r="H612" s="1" t="str">
        <f>_xlfn.CONCAT(TEXT(R612,"0.0"),"mm ",INDEX('Pipe Lookup'!D:D,MATCH('~01 Pipe Segmentation'!S612,'Pipe Lookup'!C:C,0))," TYPE ",Q612)</f>
        <v>21.5mm Fusion-Bonded Epoxy TYPE 34</v>
      </c>
      <c r="M612" s="1" t="s">
        <v>53</v>
      </c>
      <c r="N612" s="1">
        <v>1023900</v>
      </c>
      <c r="O612" s="1">
        <v>1023975</v>
      </c>
      <c r="P612" s="1">
        <v>75</v>
      </c>
      <c r="Q612" s="1">
        <v>34</v>
      </c>
      <c r="R612" s="1">
        <v>21.5</v>
      </c>
      <c r="S612" s="1" t="s">
        <v>54</v>
      </c>
      <c r="T612" s="1" t="s">
        <v>337</v>
      </c>
      <c r="V612" s="1" t="s">
        <v>207</v>
      </c>
      <c r="W612" s="1">
        <v>0</v>
      </c>
      <c r="X612" s="1" t="s">
        <v>84</v>
      </c>
    </row>
    <row r="613" spans="1:24" ht="15" x14ac:dyDescent="0.2">
      <c r="A613" s="1">
        <f t="shared" si="36"/>
        <v>1023975</v>
      </c>
      <c r="B613" s="1">
        <f t="shared" si="36"/>
        <v>1023981</v>
      </c>
      <c r="C613" s="11" t="s">
        <v>52</v>
      </c>
      <c r="D613" s="12">
        <f>INDEX(families!$A:$A,MATCH(E613,families!$B:$B,0))</f>
        <v>3</v>
      </c>
      <c r="E613" s="1" t="str">
        <f t="shared" si="37"/>
        <v>LE</v>
      </c>
      <c r="F613" s="1">
        <f t="shared" si="38"/>
        <v>23.7</v>
      </c>
      <c r="G613" s="1" t="str">
        <f t="shared" si="39"/>
        <v>23.7mm LE</v>
      </c>
      <c r="H613" s="1" t="str">
        <f>_xlfn.CONCAT(TEXT(R613,"0.0"),"mm ",INDEX('Pipe Lookup'!D:D,MATCH('~01 Pipe Segmentation'!S613,'Pipe Lookup'!C:C,0))," TYPE ",Q613)</f>
        <v>23.7mm Elbow TYPE 28</v>
      </c>
      <c r="M613" s="1" t="s">
        <v>53</v>
      </c>
      <c r="N613" s="1">
        <v>1023975</v>
      </c>
      <c r="O613" s="1">
        <v>1023981</v>
      </c>
      <c r="P613" s="1">
        <v>6</v>
      </c>
      <c r="Q613" s="1">
        <v>28</v>
      </c>
      <c r="R613" s="1">
        <v>23.7</v>
      </c>
      <c r="S613" s="1" t="s">
        <v>56</v>
      </c>
      <c r="T613" s="1" t="s">
        <v>337</v>
      </c>
      <c r="V613" s="1" t="s">
        <v>355</v>
      </c>
      <c r="W613" s="1">
        <v>0</v>
      </c>
      <c r="X613" s="1" t="s">
        <v>58</v>
      </c>
    </row>
    <row r="614" spans="1:24" ht="15" x14ac:dyDescent="0.2">
      <c r="A614" s="1">
        <f t="shared" si="36"/>
        <v>1023981</v>
      </c>
      <c r="B614" s="1">
        <f t="shared" si="36"/>
        <v>1023993</v>
      </c>
      <c r="C614" s="11" t="s">
        <v>52</v>
      </c>
      <c r="D614" s="12">
        <f>INDEX(families!$A:$A,MATCH(E614,families!$B:$B,0))</f>
        <v>2</v>
      </c>
      <c r="E614" s="1" t="str">
        <f t="shared" si="37"/>
        <v>FBE</v>
      </c>
      <c r="F614" s="1">
        <f t="shared" si="38"/>
        <v>21.5</v>
      </c>
      <c r="G614" s="1" t="str">
        <f t="shared" si="39"/>
        <v>21.5mm FBE</v>
      </c>
      <c r="H614" s="1" t="str">
        <f>_xlfn.CONCAT(TEXT(R614,"0.0"),"mm ",INDEX('Pipe Lookup'!D:D,MATCH('~01 Pipe Segmentation'!S614,'Pipe Lookup'!C:C,0))," TYPE ",Q614)</f>
        <v>21.5mm Fusion-Bonded Epoxy TYPE 34</v>
      </c>
      <c r="M614" s="1" t="s">
        <v>53</v>
      </c>
      <c r="N614" s="1">
        <v>1023981</v>
      </c>
      <c r="O614" s="1">
        <v>1023993</v>
      </c>
      <c r="P614" s="1">
        <v>12</v>
      </c>
      <c r="Q614" s="1">
        <v>34</v>
      </c>
      <c r="R614" s="1">
        <v>21.5</v>
      </c>
      <c r="S614" s="1" t="s">
        <v>54</v>
      </c>
      <c r="T614" s="1" t="s">
        <v>337</v>
      </c>
      <c r="V614" s="1" t="s">
        <v>65</v>
      </c>
      <c r="W614" s="1">
        <v>0</v>
      </c>
      <c r="X614" s="1" t="s">
        <v>58</v>
      </c>
    </row>
    <row r="615" spans="1:24" ht="15" x14ac:dyDescent="0.2">
      <c r="A615" s="1">
        <f t="shared" si="36"/>
        <v>1023993</v>
      </c>
      <c r="B615" s="1">
        <f t="shared" si="36"/>
        <v>1023999</v>
      </c>
      <c r="C615" s="11" t="s">
        <v>52</v>
      </c>
      <c r="D615" s="12">
        <f>INDEX(families!$A:$A,MATCH(E615,families!$B:$B,0))</f>
        <v>3</v>
      </c>
      <c r="E615" s="1" t="str">
        <f t="shared" si="37"/>
        <v>LE</v>
      </c>
      <c r="F615" s="1">
        <f t="shared" si="38"/>
        <v>23.7</v>
      </c>
      <c r="G615" s="1" t="str">
        <f t="shared" si="39"/>
        <v>23.7mm LE</v>
      </c>
      <c r="H615" s="1" t="str">
        <f>_xlfn.CONCAT(TEXT(R615,"0.0"),"mm ",INDEX('Pipe Lookup'!D:D,MATCH('~01 Pipe Segmentation'!S615,'Pipe Lookup'!C:C,0))," TYPE ",Q615)</f>
        <v>23.7mm Elbow TYPE 28</v>
      </c>
      <c r="M615" s="1" t="s">
        <v>53</v>
      </c>
      <c r="N615" s="1">
        <v>1023993</v>
      </c>
      <c r="O615" s="1">
        <v>1023999</v>
      </c>
      <c r="P615" s="1">
        <v>6</v>
      </c>
      <c r="Q615" s="1">
        <v>28</v>
      </c>
      <c r="R615" s="1">
        <v>23.7</v>
      </c>
      <c r="S615" s="1" t="s">
        <v>56</v>
      </c>
      <c r="T615" s="1" t="s">
        <v>337</v>
      </c>
      <c r="V615" s="1" t="s">
        <v>356</v>
      </c>
      <c r="W615" s="1">
        <v>0</v>
      </c>
      <c r="X615" s="1" t="s">
        <v>58</v>
      </c>
    </row>
    <row r="616" spans="1:24" ht="15" x14ac:dyDescent="0.2">
      <c r="A616" s="1">
        <f t="shared" si="36"/>
        <v>1023999</v>
      </c>
      <c r="B616" s="1">
        <f t="shared" si="36"/>
        <v>1024008</v>
      </c>
      <c r="C616" s="11" t="s">
        <v>52</v>
      </c>
      <c r="D616" s="12">
        <f>INDEX(families!$A:$A,MATCH(E616,families!$B:$B,0))</f>
        <v>2</v>
      </c>
      <c r="E616" s="1" t="str">
        <f t="shared" si="37"/>
        <v>FBE</v>
      </c>
      <c r="F616" s="1">
        <f t="shared" si="38"/>
        <v>19</v>
      </c>
      <c r="G616" s="1" t="str">
        <f t="shared" si="39"/>
        <v>19.0mm FBE</v>
      </c>
      <c r="H616" s="1" t="str">
        <f>_xlfn.CONCAT(TEXT(R616,"0.0"),"mm ",INDEX('Pipe Lookup'!D:D,MATCH('~01 Pipe Segmentation'!S616,'Pipe Lookup'!C:C,0))," TYPE ",Q616)</f>
        <v>19.0mm Fusion-Bonded Epoxy TYPE 7</v>
      </c>
      <c r="M616" s="1" t="s">
        <v>53</v>
      </c>
      <c r="N616" s="1">
        <v>1023999</v>
      </c>
      <c r="O616" s="1">
        <v>1024008</v>
      </c>
      <c r="P616" s="1">
        <v>9</v>
      </c>
      <c r="Q616" s="1">
        <v>7</v>
      </c>
      <c r="R616" s="1">
        <v>19</v>
      </c>
      <c r="S616" s="1" t="s">
        <v>54</v>
      </c>
      <c r="T616" s="1" t="s">
        <v>337</v>
      </c>
      <c r="V616" s="1" t="s">
        <v>357</v>
      </c>
      <c r="W616" s="1">
        <v>0</v>
      </c>
      <c r="X616" s="1" t="s">
        <v>58</v>
      </c>
    </row>
    <row r="617" spans="1:24" ht="15" x14ac:dyDescent="0.2">
      <c r="A617" s="1">
        <f t="shared" si="36"/>
        <v>1024008</v>
      </c>
      <c r="B617" s="1">
        <f t="shared" si="36"/>
        <v>1024050</v>
      </c>
      <c r="C617" s="11" t="s">
        <v>52</v>
      </c>
      <c r="D617" s="12">
        <f>INDEX(families!$A:$A,MATCH(E617,families!$B:$B,0))</f>
        <v>2</v>
      </c>
      <c r="E617" s="1" t="str">
        <f t="shared" si="37"/>
        <v>FBE</v>
      </c>
      <c r="F617" s="1">
        <f t="shared" si="38"/>
        <v>19</v>
      </c>
      <c r="G617" s="1" t="str">
        <f t="shared" si="39"/>
        <v>19.0mm FBE</v>
      </c>
      <c r="H617" s="1" t="str">
        <f>_xlfn.CONCAT(TEXT(R617,"0.0"),"mm ",INDEX('Pipe Lookup'!D:D,MATCH('~01 Pipe Segmentation'!S617,'Pipe Lookup'!C:C,0))," TYPE ",Q617)</f>
        <v>19.0mm Fusion-Bonded Epoxy TYPE 7</v>
      </c>
      <c r="M617" s="1" t="s">
        <v>53</v>
      </c>
      <c r="N617" s="1" t="s">
        <v>358</v>
      </c>
      <c r="O617" s="1" t="s">
        <v>359</v>
      </c>
      <c r="P617" s="1">
        <v>42</v>
      </c>
      <c r="Q617" s="1">
        <v>7</v>
      </c>
      <c r="R617" s="1">
        <v>19</v>
      </c>
      <c r="S617" s="1" t="s">
        <v>54</v>
      </c>
      <c r="T617" s="1" t="s">
        <v>337</v>
      </c>
      <c r="V617" s="1" t="s">
        <v>249</v>
      </c>
      <c r="W617" s="1">
        <v>0</v>
      </c>
      <c r="X617" s="1" t="s">
        <v>84</v>
      </c>
    </row>
    <row r="618" spans="1:24" ht="15" x14ac:dyDescent="0.2">
      <c r="A618" s="1">
        <f t="shared" si="36"/>
        <v>1024050</v>
      </c>
      <c r="B618" s="1">
        <f t="shared" si="36"/>
        <v>1024054</v>
      </c>
      <c r="C618" s="11" t="s">
        <v>52</v>
      </c>
      <c r="D618" s="12">
        <f>INDEX(families!$A:$A,MATCH(E618,families!$B:$B,0))</f>
        <v>3</v>
      </c>
      <c r="E618" s="1" t="str">
        <f t="shared" si="37"/>
        <v>LE</v>
      </c>
      <c r="F618" s="1">
        <f t="shared" si="38"/>
        <v>23.7</v>
      </c>
      <c r="G618" s="1" t="str">
        <f t="shared" si="39"/>
        <v>23.7mm LE</v>
      </c>
      <c r="H618" s="1" t="str">
        <f>_xlfn.CONCAT(TEXT(R618,"0.0"),"mm ",INDEX('Pipe Lookup'!D:D,MATCH('~01 Pipe Segmentation'!S618,'Pipe Lookup'!C:C,0))," TYPE ",Q618)</f>
        <v>23.7mm Elbow TYPE 28</v>
      </c>
      <c r="M618" s="1" t="s">
        <v>53</v>
      </c>
      <c r="N618" s="1" t="s">
        <v>359</v>
      </c>
      <c r="O618" s="1" t="s">
        <v>360</v>
      </c>
      <c r="P618" s="1">
        <v>4</v>
      </c>
      <c r="Q618" s="1">
        <v>28</v>
      </c>
      <c r="R618" s="1">
        <v>23.7</v>
      </c>
      <c r="S618" s="1" t="s">
        <v>56</v>
      </c>
      <c r="T618" s="1" t="s">
        <v>337</v>
      </c>
      <c r="V618" s="1" t="s">
        <v>361</v>
      </c>
      <c r="W618" s="1">
        <v>0</v>
      </c>
      <c r="X618" s="1" t="s">
        <v>58</v>
      </c>
    </row>
    <row r="619" spans="1:24" ht="15" x14ac:dyDescent="0.2">
      <c r="A619" s="1">
        <f t="shared" si="36"/>
        <v>1024054</v>
      </c>
      <c r="B619" s="1">
        <f t="shared" si="36"/>
        <v>1024099</v>
      </c>
      <c r="C619" s="11" t="s">
        <v>52</v>
      </c>
      <c r="D619" s="12">
        <f>INDEX(families!$A:$A,MATCH(E619,families!$B:$B,0))</f>
        <v>2</v>
      </c>
      <c r="E619" s="1" t="str">
        <f t="shared" si="37"/>
        <v>FBE</v>
      </c>
      <c r="F619" s="1">
        <f t="shared" si="38"/>
        <v>19</v>
      </c>
      <c r="G619" s="1" t="str">
        <f t="shared" si="39"/>
        <v>19.0mm FBE</v>
      </c>
      <c r="H619" s="1" t="str">
        <f>_xlfn.CONCAT(TEXT(R619,"0.0"),"mm ",INDEX('Pipe Lookup'!D:D,MATCH('~01 Pipe Segmentation'!S619,'Pipe Lookup'!C:C,0))," TYPE ",Q619)</f>
        <v>19.0mm Fusion-Bonded Epoxy TYPE 7</v>
      </c>
      <c r="M619" s="1" t="s">
        <v>53</v>
      </c>
      <c r="N619" s="1" t="s">
        <v>360</v>
      </c>
      <c r="O619" s="1" t="s">
        <v>362</v>
      </c>
      <c r="P619" s="1">
        <v>45</v>
      </c>
      <c r="Q619" s="1">
        <v>7</v>
      </c>
      <c r="R619" s="1">
        <v>19</v>
      </c>
      <c r="S619" s="1" t="s">
        <v>54</v>
      </c>
      <c r="T619" s="1" t="s">
        <v>337</v>
      </c>
      <c r="W619" s="1">
        <v>0</v>
      </c>
      <c r="X619" s="1" t="s">
        <v>58</v>
      </c>
    </row>
    <row r="620" spans="1:24" ht="15" x14ac:dyDescent="0.2">
      <c r="A620" s="1">
        <f t="shared" si="36"/>
        <v>1024099</v>
      </c>
      <c r="B620" s="1">
        <f t="shared" si="36"/>
        <v>1024123</v>
      </c>
      <c r="C620" s="11" t="s">
        <v>52</v>
      </c>
      <c r="D620" s="12">
        <f>INDEX(families!$A:$A,MATCH(E620,families!$B:$B,0))</f>
        <v>1</v>
      </c>
      <c r="E620" s="1" t="str">
        <f t="shared" si="37"/>
        <v>ARO</v>
      </c>
      <c r="F620" s="1">
        <f t="shared" si="38"/>
        <v>19</v>
      </c>
      <c r="G620" s="1" t="str">
        <f t="shared" si="39"/>
        <v>19.0mm ARO</v>
      </c>
      <c r="H620" s="1" t="str">
        <f>_xlfn.CONCAT(TEXT(R620,"0.0"),"mm ",INDEX('Pipe Lookup'!D:D,MATCH('~01 Pipe Segmentation'!S620,'Pipe Lookup'!C:C,0))," TYPE ",Q620)</f>
        <v>19.0mm Abrasion-Resistant Overcoat TYPE 8</v>
      </c>
      <c r="M620" s="1" t="s">
        <v>53</v>
      </c>
      <c r="N620" s="1" t="s">
        <v>362</v>
      </c>
      <c r="O620" s="1" t="s">
        <v>363</v>
      </c>
      <c r="P620" s="1">
        <v>24</v>
      </c>
      <c r="Q620" s="1">
        <v>8</v>
      </c>
      <c r="R620" s="1">
        <v>19</v>
      </c>
      <c r="S620" s="1" t="s">
        <v>78</v>
      </c>
      <c r="T620" s="1" t="s">
        <v>337</v>
      </c>
      <c r="V620" s="1" t="s">
        <v>364</v>
      </c>
      <c r="W620" s="1">
        <v>0</v>
      </c>
      <c r="X620" s="1" t="s">
        <v>58</v>
      </c>
    </row>
    <row r="621" spans="1:24" ht="15" x14ac:dyDescent="0.2">
      <c r="A621" s="1">
        <f t="shared" si="36"/>
        <v>1024123</v>
      </c>
      <c r="B621" s="1">
        <f t="shared" si="36"/>
        <v>1024231</v>
      </c>
      <c r="C621" s="11" t="s">
        <v>52</v>
      </c>
      <c r="D621" s="12">
        <f>INDEX(families!$A:$A,MATCH(E621,families!$B:$B,0))</f>
        <v>2</v>
      </c>
      <c r="E621" s="1" t="str">
        <f t="shared" si="37"/>
        <v>FBE</v>
      </c>
      <c r="F621" s="1">
        <f t="shared" si="38"/>
        <v>19</v>
      </c>
      <c r="G621" s="1" t="str">
        <f t="shared" si="39"/>
        <v>19.0mm FBE</v>
      </c>
      <c r="H621" s="1" t="str">
        <f>_xlfn.CONCAT(TEXT(R621,"0.0"),"mm ",INDEX('Pipe Lookup'!D:D,MATCH('~01 Pipe Segmentation'!S621,'Pipe Lookup'!C:C,0))," TYPE ",Q621)</f>
        <v>19.0mm Fusion-Bonded Epoxy TYPE 7</v>
      </c>
      <c r="M621" s="1" t="s">
        <v>53</v>
      </c>
      <c r="N621" s="1" t="s">
        <v>363</v>
      </c>
      <c r="O621" s="1" t="s">
        <v>365</v>
      </c>
      <c r="P621" s="1">
        <v>108</v>
      </c>
      <c r="Q621" s="1">
        <v>7</v>
      </c>
      <c r="R621" s="1">
        <v>19</v>
      </c>
      <c r="S621" s="1" t="s">
        <v>54</v>
      </c>
      <c r="T621" s="1" t="s">
        <v>337</v>
      </c>
      <c r="W621" s="1">
        <v>0</v>
      </c>
      <c r="X621" s="1" t="s">
        <v>58</v>
      </c>
    </row>
    <row r="622" spans="1:24" ht="15" x14ac:dyDescent="0.2">
      <c r="A622" s="1">
        <f t="shared" si="36"/>
        <v>1024231</v>
      </c>
      <c r="B622" s="1">
        <f t="shared" si="36"/>
        <v>1024236</v>
      </c>
      <c r="C622" s="11" t="s">
        <v>52</v>
      </c>
      <c r="D622" s="12">
        <f>INDEX(families!$A:$A,MATCH(E622,families!$B:$B,0))</f>
        <v>3</v>
      </c>
      <c r="E622" s="1" t="str">
        <f t="shared" si="37"/>
        <v>LE</v>
      </c>
      <c r="F622" s="1">
        <f t="shared" si="38"/>
        <v>23.7</v>
      </c>
      <c r="G622" s="1" t="str">
        <f t="shared" si="39"/>
        <v>23.7mm LE</v>
      </c>
      <c r="H622" s="1" t="str">
        <f>_xlfn.CONCAT(TEXT(R622,"0.0"),"mm ",INDEX('Pipe Lookup'!D:D,MATCH('~01 Pipe Segmentation'!S622,'Pipe Lookup'!C:C,0))," TYPE ",Q622)</f>
        <v>23.7mm Elbow TYPE 28</v>
      </c>
      <c r="M622" s="1" t="s">
        <v>53</v>
      </c>
      <c r="N622" s="1" t="s">
        <v>365</v>
      </c>
      <c r="O622" s="1" t="s">
        <v>366</v>
      </c>
      <c r="P622" s="1">
        <v>5</v>
      </c>
      <c r="Q622" s="1">
        <v>28</v>
      </c>
      <c r="R622" s="1">
        <v>23.7</v>
      </c>
      <c r="S622" s="1" t="s">
        <v>56</v>
      </c>
      <c r="T622" s="1" t="s">
        <v>337</v>
      </c>
      <c r="V622" s="1" t="s">
        <v>367</v>
      </c>
      <c r="W622" s="1">
        <v>0</v>
      </c>
      <c r="X622" s="1" t="s">
        <v>58</v>
      </c>
    </row>
    <row r="623" spans="1:24" ht="15" x14ac:dyDescent="0.2">
      <c r="A623" s="1">
        <f t="shared" si="36"/>
        <v>1024236</v>
      </c>
      <c r="B623" s="1">
        <f t="shared" si="36"/>
        <v>1024284</v>
      </c>
      <c r="C623" s="11" t="s">
        <v>52</v>
      </c>
      <c r="D623" s="12">
        <f>INDEX(families!$A:$A,MATCH(E623,families!$B:$B,0))</f>
        <v>2</v>
      </c>
      <c r="E623" s="1" t="str">
        <f t="shared" si="37"/>
        <v>FBE</v>
      </c>
      <c r="F623" s="1">
        <f t="shared" si="38"/>
        <v>19</v>
      </c>
      <c r="G623" s="1" t="str">
        <f t="shared" si="39"/>
        <v>19.0mm FBE</v>
      </c>
      <c r="H623" s="1" t="str">
        <f>_xlfn.CONCAT(TEXT(R623,"0.0"),"mm ",INDEX('Pipe Lookup'!D:D,MATCH('~01 Pipe Segmentation'!S623,'Pipe Lookup'!C:C,0))," TYPE ",Q623)</f>
        <v>19.0mm Fusion-Bonded Epoxy TYPE 7</v>
      </c>
      <c r="M623" s="1" t="s">
        <v>53</v>
      </c>
      <c r="N623" s="1" t="s">
        <v>366</v>
      </c>
      <c r="O623" s="1" t="s">
        <v>368</v>
      </c>
      <c r="P623" s="1">
        <v>48</v>
      </c>
      <c r="Q623" s="1">
        <v>7</v>
      </c>
      <c r="R623" s="1">
        <v>19</v>
      </c>
      <c r="S623" s="1" t="s">
        <v>54</v>
      </c>
      <c r="T623" s="1" t="s">
        <v>337</v>
      </c>
      <c r="W623" s="1">
        <v>0</v>
      </c>
      <c r="X623" s="1" t="s">
        <v>58</v>
      </c>
    </row>
    <row r="624" spans="1:24" ht="15" x14ac:dyDescent="0.2">
      <c r="A624" s="1">
        <f t="shared" si="36"/>
        <v>1024284</v>
      </c>
      <c r="B624" s="1">
        <f t="shared" si="36"/>
        <v>1024403</v>
      </c>
      <c r="C624" s="11" t="s">
        <v>52</v>
      </c>
      <c r="D624" s="12">
        <f>INDEX(families!$A:$A,MATCH(E624,families!$B:$B,0))</f>
        <v>1</v>
      </c>
      <c r="E624" s="1" t="str">
        <f t="shared" si="37"/>
        <v>ARO</v>
      </c>
      <c r="F624" s="1">
        <f t="shared" si="38"/>
        <v>21.5</v>
      </c>
      <c r="G624" s="1" t="str">
        <f t="shared" si="39"/>
        <v>21.5mm ARO</v>
      </c>
      <c r="H624" s="1" t="str">
        <f>_xlfn.CONCAT(TEXT(R624,"0.0"),"mm ",INDEX('Pipe Lookup'!D:D,MATCH('~01 Pipe Segmentation'!S624,'Pipe Lookup'!C:C,0))," TYPE ",Q624)</f>
        <v>21.5mm Abrasion-Resistant Overcoat TYPE 15</v>
      </c>
      <c r="M624" s="1" t="s">
        <v>53</v>
      </c>
      <c r="N624" s="1" t="s">
        <v>368</v>
      </c>
      <c r="O624" s="1" t="s">
        <v>369</v>
      </c>
      <c r="P624" s="1">
        <v>119</v>
      </c>
      <c r="Q624" s="1">
        <v>15</v>
      </c>
      <c r="R624" s="1">
        <v>21.5</v>
      </c>
      <c r="S624" s="1" t="s">
        <v>78</v>
      </c>
      <c r="T624" s="1" t="s">
        <v>337</v>
      </c>
      <c r="V624" s="1" t="s">
        <v>370</v>
      </c>
      <c r="W624" s="1">
        <v>0</v>
      </c>
      <c r="X624" s="1" t="s">
        <v>58</v>
      </c>
    </row>
    <row r="625" spans="1:24" ht="15" x14ac:dyDescent="0.2">
      <c r="A625" s="1">
        <f t="shared" si="36"/>
        <v>1024403</v>
      </c>
      <c r="B625" s="1">
        <f t="shared" si="36"/>
        <v>1024406</v>
      </c>
      <c r="C625" s="11" t="s">
        <v>52</v>
      </c>
      <c r="D625" s="12">
        <f>INDEX(families!$A:$A,MATCH(E625,families!$B:$B,0))</f>
        <v>3</v>
      </c>
      <c r="E625" s="1" t="str">
        <f t="shared" si="37"/>
        <v>LE</v>
      </c>
      <c r="F625" s="1">
        <f t="shared" si="38"/>
        <v>23.7</v>
      </c>
      <c r="G625" s="1" t="str">
        <f t="shared" si="39"/>
        <v>23.7mm LE</v>
      </c>
      <c r="H625" s="1" t="str">
        <f>_xlfn.CONCAT(TEXT(R625,"0.0"),"mm ",INDEX('Pipe Lookup'!D:D,MATCH('~01 Pipe Segmentation'!S625,'Pipe Lookup'!C:C,0))," TYPE ",Q625)</f>
        <v>23.7mm Elbow TYPE 28</v>
      </c>
      <c r="M625" s="1" t="s">
        <v>53</v>
      </c>
      <c r="N625" s="1" t="s">
        <v>369</v>
      </c>
      <c r="O625" s="1" t="s">
        <v>371</v>
      </c>
      <c r="P625" s="1">
        <v>3</v>
      </c>
      <c r="Q625" s="1">
        <v>28</v>
      </c>
      <c r="R625" s="1">
        <v>23.7</v>
      </c>
      <c r="S625" s="1" t="s">
        <v>56</v>
      </c>
      <c r="T625" s="1" t="s">
        <v>337</v>
      </c>
      <c r="V625" s="1" t="s">
        <v>372</v>
      </c>
      <c r="W625" s="1">
        <v>0</v>
      </c>
      <c r="X625" s="1" t="s">
        <v>58</v>
      </c>
    </row>
    <row r="626" spans="1:24" ht="15" x14ac:dyDescent="0.2">
      <c r="A626" s="1">
        <f t="shared" si="36"/>
        <v>1024467</v>
      </c>
      <c r="B626" s="1">
        <f t="shared" si="36"/>
        <v>1024470</v>
      </c>
      <c r="C626" s="11" t="s">
        <v>52</v>
      </c>
      <c r="D626" s="12">
        <f>INDEX(families!$A:$A,MATCH(E626,families!$B:$B,0))</f>
        <v>3</v>
      </c>
      <c r="E626" s="1" t="str">
        <f t="shared" si="37"/>
        <v>LE</v>
      </c>
      <c r="F626" s="1">
        <f t="shared" si="38"/>
        <v>23.7</v>
      </c>
      <c r="G626" s="1" t="str">
        <f t="shared" si="39"/>
        <v>23.7mm LE</v>
      </c>
      <c r="H626" s="1" t="str">
        <f>_xlfn.CONCAT(TEXT(R626,"0.0"),"mm ",INDEX('Pipe Lookup'!D:D,MATCH('~01 Pipe Segmentation'!S626,'Pipe Lookup'!C:C,0))," TYPE ",Q626)</f>
        <v>23.7mm Elbow TYPE 28</v>
      </c>
      <c r="M626" s="1" t="s">
        <v>53</v>
      </c>
      <c r="N626" s="1">
        <v>1024467</v>
      </c>
      <c r="O626" s="1">
        <v>1024470</v>
      </c>
      <c r="P626" s="1">
        <v>3</v>
      </c>
      <c r="Q626" s="1">
        <v>28</v>
      </c>
      <c r="R626" s="1">
        <v>23.7</v>
      </c>
      <c r="S626" s="1" t="s">
        <v>56</v>
      </c>
      <c r="T626" s="1" t="s">
        <v>337</v>
      </c>
      <c r="V626" s="1" t="s">
        <v>373</v>
      </c>
      <c r="W626" s="1" t="s">
        <v>173</v>
      </c>
      <c r="X626" s="1" t="s">
        <v>84</v>
      </c>
    </row>
    <row r="627" spans="1:24" ht="15" x14ac:dyDescent="0.2">
      <c r="A627" s="1">
        <f t="shared" si="36"/>
        <v>1024470</v>
      </c>
      <c r="B627" s="1">
        <f t="shared" si="36"/>
        <v>1024686.04</v>
      </c>
      <c r="C627" s="11" t="s">
        <v>52</v>
      </c>
      <c r="D627" s="12">
        <f>INDEX(families!$A:$A,MATCH(E627,families!$B:$B,0))</f>
        <v>2</v>
      </c>
      <c r="E627" s="1" t="str">
        <f t="shared" si="37"/>
        <v>FBE</v>
      </c>
      <c r="F627" s="1">
        <f t="shared" si="38"/>
        <v>19</v>
      </c>
      <c r="G627" s="1" t="str">
        <f t="shared" si="39"/>
        <v>19.0mm FBE</v>
      </c>
      <c r="H627" s="1" t="str">
        <f>_xlfn.CONCAT(TEXT(R627,"0.0"),"mm ",INDEX('Pipe Lookup'!D:D,MATCH('~01 Pipe Segmentation'!S627,'Pipe Lookup'!C:C,0))," TYPE ",Q627)</f>
        <v>19.0mm Fusion-Bonded Epoxy TYPE 7</v>
      </c>
      <c r="M627" s="1" t="s">
        <v>53</v>
      </c>
      <c r="N627" s="1">
        <v>1024470</v>
      </c>
      <c r="O627" s="1">
        <v>1024686.04</v>
      </c>
      <c r="P627" s="1">
        <v>216.04000000003725</v>
      </c>
      <c r="Q627" s="1">
        <v>7</v>
      </c>
      <c r="R627" s="1">
        <v>19</v>
      </c>
      <c r="S627" s="1" t="s">
        <v>54</v>
      </c>
      <c r="T627" s="1" t="s">
        <v>337</v>
      </c>
      <c r="W627" s="1">
        <v>0</v>
      </c>
      <c r="X627" s="1" t="s">
        <v>58</v>
      </c>
    </row>
    <row r="628" spans="1:24" ht="15" x14ac:dyDescent="0.2">
      <c r="A628" s="1">
        <f t="shared" si="36"/>
        <v>1024686.04</v>
      </c>
      <c r="B628" s="1">
        <f t="shared" si="36"/>
        <v>1024691.27</v>
      </c>
      <c r="C628" s="11" t="s">
        <v>52</v>
      </c>
      <c r="D628" s="12">
        <f>INDEX(families!$A:$A,MATCH(E628,families!$B:$B,0))</f>
        <v>3</v>
      </c>
      <c r="E628" s="1" t="str">
        <f t="shared" si="37"/>
        <v>LE</v>
      </c>
      <c r="F628" s="1">
        <f t="shared" si="38"/>
        <v>23.7</v>
      </c>
      <c r="G628" s="1" t="str">
        <f t="shared" si="39"/>
        <v>23.7mm LE</v>
      </c>
      <c r="H628" s="1" t="str">
        <f>_xlfn.CONCAT(TEXT(R628,"0.0"),"mm ",INDEX('Pipe Lookup'!D:D,MATCH('~01 Pipe Segmentation'!S628,'Pipe Lookup'!C:C,0))," TYPE ",Q628)</f>
        <v>23.7mm Elbow TYPE 28</v>
      </c>
      <c r="M628" s="1" t="s">
        <v>53</v>
      </c>
      <c r="N628" s="1">
        <v>1024686.04</v>
      </c>
      <c r="O628" s="1">
        <v>1024691.27</v>
      </c>
      <c r="P628" s="1">
        <v>5.2299999999813735</v>
      </c>
      <c r="Q628" s="1">
        <v>28</v>
      </c>
      <c r="R628" s="1">
        <v>23.7</v>
      </c>
      <c r="S628" s="1" t="s">
        <v>56</v>
      </c>
      <c r="T628" s="1" t="s">
        <v>337</v>
      </c>
      <c r="V628" s="1" t="s">
        <v>374</v>
      </c>
      <c r="W628" s="1">
        <v>0</v>
      </c>
      <c r="X628" s="1" t="s">
        <v>58</v>
      </c>
    </row>
    <row r="629" spans="1:24" ht="15" x14ac:dyDescent="0.2">
      <c r="A629" s="1">
        <f t="shared" si="36"/>
        <v>1024691.27</v>
      </c>
      <c r="B629" s="1">
        <f t="shared" si="36"/>
        <v>1024832.49</v>
      </c>
      <c r="C629" s="11" t="s">
        <v>52</v>
      </c>
      <c r="D629" s="12">
        <f>INDEX(families!$A:$A,MATCH(E629,families!$B:$B,0))</f>
        <v>2</v>
      </c>
      <c r="E629" s="1" t="str">
        <f t="shared" si="37"/>
        <v>FBE</v>
      </c>
      <c r="F629" s="1">
        <f t="shared" si="38"/>
        <v>19</v>
      </c>
      <c r="G629" s="1" t="str">
        <f t="shared" si="39"/>
        <v>19.0mm FBE</v>
      </c>
      <c r="H629" s="1" t="str">
        <f>_xlfn.CONCAT(TEXT(R629,"0.0"),"mm ",INDEX('Pipe Lookup'!D:D,MATCH('~01 Pipe Segmentation'!S629,'Pipe Lookup'!C:C,0))," TYPE ",Q629)</f>
        <v>19.0mm Fusion-Bonded Epoxy TYPE 7</v>
      </c>
      <c r="M629" s="1" t="s">
        <v>53</v>
      </c>
      <c r="N629" s="1">
        <v>1024691.27</v>
      </c>
      <c r="O629" s="1">
        <v>1024832.49</v>
      </c>
      <c r="P629" s="1">
        <v>141.21999999997206</v>
      </c>
      <c r="Q629" s="1">
        <v>7</v>
      </c>
      <c r="R629" s="1">
        <v>19</v>
      </c>
      <c r="S629" s="1" t="s">
        <v>54</v>
      </c>
      <c r="T629" s="1" t="s">
        <v>337</v>
      </c>
      <c r="W629" s="1">
        <v>0</v>
      </c>
      <c r="X629" s="1" t="s">
        <v>58</v>
      </c>
    </row>
    <row r="630" spans="1:24" ht="15" x14ac:dyDescent="0.2">
      <c r="A630" s="1">
        <f t="shared" si="36"/>
        <v>1024832.49</v>
      </c>
      <c r="B630" s="1">
        <f t="shared" si="36"/>
        <v>1024837.5</v>
      </c>
      <c r="C630" s="11" t="s">
        <v>52</v>
      </c>
      <c r="D630" s="12">
        <f>INDEX(families!$A:$A,MATCH(E630,families!$B:$B,0))</f>
        <v>3</v>
      </c>
      <c r="E630" s="1" t="str">
        <f t="shared" si="37"/>
        <v>LE</v>
      </c>
      <c r="F630" s="1">
        <f t="shared" si="38"/>
        <v>23.7</v>
      </c>
      <c r="G630" s="1" t="str">
        <f t="shared" si="39"/>
        <v>23.7mm LE</v>
      </c>
      <c r="H630" s="1" t="str">
        <f>_xlfn.CONCAT(TEXT(R630,"0.0"),"mm ",INDEX('Pipe Lookup'!D:D,MATCH('~01 Pipe Segmentation'!S630,'Pipe Lookup'!C:C,0))," TYPE ",Q630)</f>
        <v>23.7mm Elbow TYPE 28</v>
      </c>
      <c r="M630" s="1" t="s">
        <v>53</v>
      </c>
      <c r="N630" s="1">
        <v>1024832.49</v>
      </c>
      <c r="O630" s="1">
        <v>1024837.5</v>
      </c>
      <c r="P630" s="1">
        <v>5.0100000000093132</v>
      </c>
      <c r="Q630" s="1">
        <v>28</v>
      </c>
      <c r="R630" s="1">
        <v>23.7</v>
      </c>
      <c r="S630" s="1" t="s">
        <v>56</v>
      </c>
      <c r="T630" s="1" t="s">
        <v>337</v>
      </c>
      <c r="V630" s="1" t="s">
        <v>375</v>
      </c>
      <c r="W630" s="1">
        <v>0</v>
      </c>
      <c r="X630" s="1" t="s">
        <v>58</v>
      </c>
    </row>
    <row r="631" spans="1:24" ht="15" x14ac:dyDescent="0.2">
      <c r="A631" s="1">
        <f t="shared" si="36"/>
        <v>1024837.5</v>
      </c>
      <c r="B631" s="1">
        <f t="shared" si="36"/>
        <v>1025237.92</v>
      </c>
      <c r="C631" s="11" t="s">
        <v>52</v>
      </c>
      <c r="D631" s="12">
        <f>INDEX(families!$A:$A,MATCH(E631,families!$B:$B,0))</f>
        <v>2</v>
      </c>
      <c r="E631" s="1" t="str">
        <f t="shared" si="37"/>
        <v>FBE</v>
      </c>
      <c r="F631" s="1">
        <f t="shared" si="38"/>
        <v>19</v>
      </c>
      <c r="G631" s="1" t="str">
        <f t="shared" si="39"/>
        <v>19.0mm FBE</v>
      </c>
      <c r="H631" s="1" t="str">
        <f>_xlfn.CONCAT(TEXT(R631,"0.0"),"mm ",INDEX('Pipe Lookup'!D:D,MATCH('~01 Pipe Segmentation'!S631,'Pipe Lookup'!C:C,0))," TYPE ",Q631)</f>
        <v>19.0mm Fusion-Bonded Epoxy TYPE 7</v>
      </c>
      <c r="M631" s="1" t="s">
        <v>53</v>
      </c>
      <c r="N631" s="1">
        <v>1024837.5</v>
      </c>
      <c r="O631" s="1">
        <v>1025237.92</v>
      </c>
      <c r="P631" s="1">
        <v>400.42000000004191</v>
      </c>
      <c r="Q631" s="1">
        <v>7</v>
      </c>
      <c r="R631" s="1">
        <v>19</v>
      </c>
      <c r="S631" s="1" t="s">
        <v>54</v>
      </c>
      <c r="T631" s="1" t="s">
        <v>337</v>
      </c>
      <c r="W631" s="1">
        <v>0</v>
      </c>
      <c r="X631" s="1" t="s">
        <v>58</v>
      </c>
    </row>
    <row r="632" spans="1:24" ht="15" x14ac:dyDescent="0.2">
      <c r="A632" s="1">
        <f t="shared" si="36"/>
        <v>1025237.92</v>
      </c>
      <c r="B632" s="1">
        <f t="shared" si="36"/>
        <v>1025242.08</v>
      </c>
      <c r="C632" s="11" t="s">
        <v>52</v>
      </c>
      <c r="D632" s="12">
        <f>INDEX(families!$A:$A,MATCH(E632,families!$B:$B,0))</f>
        <v>3</v>
      </c>
      <c r="E632" s="1" t="str">
        <f t="shared" si="37"/>
        <v>LE</v>
      </c>
      <c r="F632" s="1">
        <f t="shared" si="38"/>
        <v>23.7</v>
      </c>
      <c r="G632" s="1" t="str">
        <f t="shared" si="39"/>
        <v>23.7mm LE</v>
      </c>
      <c r="H632" s="1" t="str">
        <f>_xlfn.CONCAT(TEXT(R632,"0.0"),"mm ",INDEX('Pipe Lookup'!D:D,MATCH('~01 Pipe Segmentation'!S632,'Pipe Lookup'!C:C,0))," TYPE ",Q632)</f>
        <v>23.7mm Elbow TYPE 28</v>
      </c>
      <c r="M632" s="1" t="s">
        <v>53</v>
      </c>
      <c r="N632" s="1">
        <v>1025237.92</v>
      </c>
      <c r="O632" s="1">
        <v>1025242.08</v>
      </c>
      <c r="P632" s="1">
        <v>4.159999999916181</v>
      </c>
      <c r="Q632" s="1">
        <v>28</v>
      </c>
      <c r="R632" s="1">
        <v>23.7</v>
      </c>
      <c r="S632" s="1" t="s">
        <v>56</v>
      </c>
      <c r="T632" s="1" t="s">
        <v>337</v>
      </c>
      <c r="V632" s="1" t="s">
        <v>376</v>
      </c>
      <c r="W632" s="1">
        <v>0</v>
      </c>
      <c r="X632" s="1" t="s">
        <v>58</v>
      </c>
    </row>
    <row r="633" spans="1:24" ht="15" x14ac:dyDescent="0.2">
      <c r="A633" s="1">
        <f t="shared" si="36"/>
        <v>1025242.08</v>
      </c>
      <c r="B633" s="1">
        <f t="shared" si="36"/>
        <v>1025246.24</v>
      </c>
      <c r="C633" s="11" t="s">
        <v>52</v>
      </c>
      <c r="D633" s="12">
        <f>INDEX(families!$A:$A,MATCH(E633,families!$B:$B,0))</f>
        <v>3</v>
      </c>
      <c r="E633" s="1" t="str">
        <f t="shared" si="37"/>
        <v>LE</v>
      </c>
      <c r="F633" s="1">
        <f t="shared" si="38"/>
        <v>23.7</v>
      </c>
      <c r="G633" s="1" t="str">
        <f t="shared" si="39"/>
        <v>23.7mm LE</v>
      </c>
      <c r="H633" s="1" t="str">
        <f>_xlfn.CONCAT(TEXT(R633,"0.0"),"mm ",INDEX('Pipe Lookup'!D:D,MATCH('~01 Pipe Segmentation'!S633,'Pipe Lookup'!C:C,0))," TYPE ",Q633)</f>
        <v>23.7mm Elbow TYPE 28</v>
      </c>
      <c r="M633" s="1" t="s">
        <v>53</v>
      </c>
      <c r="N633" s="1">
        <v>1025242.08</v>
      </c>
      <c r="O633" s="1">
        <v>1025246.24</v>
      </c>
      <c r="P633" s="1">
        <v>4.1600000000325963</v>
      </c>
      <c r="Q633" s="1">
        <v>28</v>
      </c>
      <c r="R633" s="1">
        <v>23.7</v>
      </c>
      <c r="S633" s="1" t="s">
        <v>56</v>
      </c>
      <c r="T633" s="1" t="s">
        <v>337</v>
      </c>
      <c r="V633" s="1" t="s">
        <v>377</v>
      </c>
      <c r="W633" s="1">
        <v>0</v>
      </c>
      <c r="X633" s="1" t="s">
        <v>84</v>
      </c>
    </row>
    <row r="634" spans="1:24" ht="15" x14ac:dyDescent="0.2">
      <c r="A634" s="1">
        <f t="shared" si="36"/>
        <v>1025246.24</v>
      </c>
      <c r="B634" s="1">
        <f t="shared" si="36"/>
        <v>1025262.04</v>
      </c>
      <c r="C634" s="11" t="s">
        <v>52</v>
      </c>
      <c r="D634" s="12">
        <f>INDEX(families!$A:$A,MATCH(E634,families!$B:$B,0))</f>
        <v>2</v>
      </c>
      <c r="E634" s="1" t="str">
        <f t="shared" si="37"/>
        <v>FBE</v>
      </c>
      <c r="F634" s="1">
        <f t="shared" si="38"/>
        <v>19</v>
      </c>
      <c r="G634" s="1" t="str">
        <f t="shared" si="39"/>
        <v>19.0mm FBE</v>
      </c>
      <c r="H634" s="1" t="str">
        <f>_xlfn.CONCAT(TEXT(R634,"0.0"),"mm ",INDEX('Pipe Lookup'!D:D,MATCH('~01 Pipe Segmentation'!S634,'Pipe Lookup'!C:C,0))," TYPE ",Q634)</f>
        <v>19.0mm Fusion-Bonded Epoxy TYPE 7</v>
      </c>
      <c r="M634" s="1" t="s">
        <v>53</v>
      </c>
      <c r="N634" s="1">
        <v>1025246.24</v>
      </c>
      <c r="O634" s="1">
        <v>1025262.04</v>
      </c>
      <c r="P634" s="1">
        <v>15.800000000046566</v>
      </c>
      <c r="Q634" s="1">
        <v>7</v>
      </c>
      <c r="R634" s="1">
        <v>19</v>
      </c>
      <c r="S634" s="1" t="s">
        <v>54</v>
      </c>
      <c r="T634" s="1" t="s">
        <v>337</v>
      </c>
      <c r="W634" s="1">
        <v>0</v>
      </c>
      <c r="X634" s="1" t="s">
        <v>58</v>
      </c>
    </row>
    <row r="635" spans="1:24" ht="15" x14ac:dyDescent="0.2">
      <c r="A635" s="1">
        <f t="shared" si="36"/>
        <v>1025262.04</v>
      </c>
      <c r="B635" s="1">
        <f t="shared" si="36"/>
        <v>1025266.2</v>
      </c>
      <c r="C635" s="11" t="s">
        <v>52</v>
      </c>
      <c r="D635" s="12">
        <f>INDEX(families!$A:$A,MATCH(E635,families!$B:$B,0))</f>
        <v>3</v>
      </c>
      <c r="E635" s="1" t="str">
        <f t="shared" si="37"/>
        <v>LE</v>
      </c>
      <c r="F635" s="1">
        <f t="shared" si="38"/>
        <v>23.7</v>
      </c>
      <c r="G635" s="1" t="str">
        <f t="shared" si="39"/>
        <v>23.7mm LE</v>
      </c>
      <c r="H635" s="1" t="str">
        <f>_xlfn.CONCAT(TEXT(R635,"0.0"),"mm ",INDEX('Pipe Lookup'!D:D,MATCH('~01 Pipe Segmentation'!S635,'Pipe Lookup'!C:C,0))," TYPE ",Q635)</f>
        <v>23.7mm Elbow TYPE 28</v>
      </c>
      <c r="M635" s="1" t="s">
        <v>53</v>
      </c>
      <c r="N635" s="1">
        <v>1025262.04</v>
      </c>
      <c r="O635" s="1">
        <v>1025266.2</v>
      </c>
      <c r="P635" s="1">
        <v>4.159999999916181</v>
      </c>
      <c r="Q635" s="1">
        <v>28</v>
      </c>
      <c r="R635" s="1">
        <v>23.7</v>
      </c>
      <c r="S635" s="1" t="s">
        <v>56</v>
      </c>
      <c r="T635" s="1" t="s">
        <v>337</v>
      </c>
      <c r="V635" s="1" t="s">
        <v>378</v>
      </c>
      <c r="W635" s="1">
        <v>0</v>
      </c>
      <c r="X635" s="1" t="s">
        <v>58</v>
      </c>
    </row>
    <row r="636" spans="1:24" ht="15" x14ac:dyDescent="0.2">
      <c r="A636" s="1">
        <f t="shared" si="36"/>
        <v>1025266.2</v>
      </c>
      <c r="B636" s="1">
        <f t="shared" si="36"/>
        <v>1025270.37</v>
      </c>
      <c r="C636" s="11" t="s">
        <v>52</v>
      </c>
      <c r="D636" s="12">
        <f>INDEX(families!$A:$A,MATCH(E636,families!$B:$B,0))</f>
        <v>3</v>
      </c>
      <c r="E636" s="1" t="str">
        <f t="shared" si="37"/>
        <v>LE</v>
      </c>
      <c r="F636" s="1">
        <f t="shared" si="38"/>
        <v>23.7</v>
      </c>
      <c r="G636" s="1" t="str">
        <f t="shared" si="39"/>
        <v>23.7mm LE</v>
      </c>
      <c r="H636" s="1" t="str">
        <f>_xlfn.CONCAT(TEXT(R636,"0.0"),"mm ",INDEX('Pipe Lookup'!D:D,MATCH('~01 Pipe Segmentation'!S636,'Pipe Lookup'!C:C,0))," TYPE ",Q636)</f>
        <v>23.7mm Elbow TYPE 28</v>
      </c>
      <c r="M636" s="1" t="s">
        <v>53</v>
      </c>
      <c r="N636" s="1">
        <v>1025266.2</v>
      </c>
      <c r="O636" s="1">
        <v>1025270.37</v>
      </c>
      <c r="P636" s="1">
        <v>4.1700000000419095</v>
      </c>
      <c r="Q636" s="1">
        <v>28</v>
      </c>
      <c r="R636" s="1">
        <v>23.7</v>
      </c>
      <c r="S636" s="1" t="s">
        <v>56</v>
      </c>
      <c r="T636" s="1" t="s">
        <v>337</v>
      </c>
      <c r="V636" s="1" t="s">
        <v>379</v>
      </c>
      <c r="W636" s="1">
        <v>0</v>
      </c>
      <c r="X636" s="1" t="s">
        <v>84</v>
      </c>
    </row>
    <row r="637" spans="1:24" ht="15" x14ac:dyDescent="0.2">
      <c r="A637" s="1">
        <f t="shared" si="36"/>
        <v>1025270.37</v>
      </c>
      <c r="B637" s="1">
        <f t="shared" si="36"/>
        <v>1025600</v>
      </c>
      <c r="C637" s="11" t="s">
        <v>52</v>
      </c>
      <c r="D637" s="12">
        <f>INDEX(families!$A:$A,MATCH(E637,families!$B:$B,0))</f>
        <v>2</v>
      </c>
      <c r="E637" s="1" t="str">
        <f t="shared" si="37"/>
        <v>FBE</v>
      </c>
      <c r="F637" s="1">
        <f t="shared" si="38"/>
        <v>19</v>
      </c>
      <c r="G637" s="1" t="str">
        <f t="shared" si="39"/>
        <v>19.0mm FBE</v>
      </c>
      <c r="H637" s="1" t="str">
        <f>_xlfn.CONCAT(TEXT(R637,"0.0"),"mm ",INDEX('Pipe Lookup'!D:D,MATCH('~01 Pipe Segmentation'!S637,'Pipe Lookup'!C:C,0))," TYPE ",Q637)</f>
        <v>19.0mm Fusion-Bonded Epoxy TYPE 7</v>
      </c>
      <c r="M637" s="1" t="s">
        <v>53</v>
      </c>
      <c r="N637" s="1">
        <v>1025270.37</v>
      </c>
      <c r="O637" s="1">
        <v>1025600</v>
      </c>
      <c r="P637" s="1">
        <v>329.63000000000466</v>
      </c>
      <c r="Q637" s="1">
        <v>7</v>
      </c>
      <c r="R637" s="1">
        <v>19</v>
      </c>
      <c r="S637" s="1" t="s">
        <v>54</v>
      </c>
      <c r="T637" s="1" t="s">
        <v>337</v>
      </c>
      <c r="W637" s="1">
        <v>0</v>
      </c>
      <c r="X637" s="1" t="s">
        <v>58</v>
      </c>
    </row>
    <row r="638" spans="1:24" ht="15" x14ac:dyDescent="0.2">
      <c r="A638" s="1">
        <f t="shared" si="36"/>
        <v>1025600</v>
      </c>
      <c r="B638" s="1">
        <f t="shared" si="36"/>
        <v>1025795.53</v>
      </c>
      <c r="C638" s="11" t="s">
        <v>52</v>
      </c>
      <c r="D638" s="12">
        <f>INDEX(families!$A:$A,MATCH(E638,families!$B:$B,0))</f>
        <v>2</v>
      </c>
      <c r="E638" s="1" t="str">
        <f t="shared" si="37"/>
        <v>FBE</v>
      </c>
      <c r="F638" s="1">
        <f t="shared" si="38"/>
        <v>19</v>
      </c>
      <c r="G638" s="1" t="str">
        <f t="shared" si="39"/>
        <v>19.0mm FBE</v>
      </c>
      <c r="H638" s="1" t="str">
        <f>_xlfn.CONCAT(TEXT(R638,"0.0"),"mm ",INDEX('Pipe Lookup'!D:D,MATCH('~01 Pipe Segmentation'!S638,'Pipe Lookup'!C:C,0))," TYPE ",Q638)</f>
        <v>19.0mm Fusion-Bonded Epoxy TYPE 7</v>
      </c>
      <c r="M638" s="1" t="s">
        <v>53</v>
      </c>
      <c r="N638" s="1">
        <v>1025600</v>
      </c>
      <c r="O638" s="1">
        <v>1025795.53</v>
      </c>
      <c r="P638" s="1">
        <v>195.53000000002794</v>
      </c>
      <c r="Q638" s="1">
        <v>7</v>
      </c>
      <c r="R638" s="1">
        <v>19</v>
      </c>
      <c r="S638" s="1" t="s">
        <v>54</v>
      </c>
      <c r="T638" s="1" t="s">
        <v>380</v>
      </c>
      <c r="W638" s="1">
        <v>0</v>
      </c>
      <c r="X638" s="1" t="s">
        <v>58</v>
      </c>
    </row>
    <row r="639" spans="1:24" ht="15" x14ac:dyDescent="0.2">
      <c r="A639" s="1">
        <f t="shared" si="36"/>
        <v>1025795.53</v>
      </c>
      <c r="B639" s="1">
        <f t="shared" si="36"/>
        <v>1025804.2</v>
      </c>
      <c r="C639" s="11" t="s">
        <v>52</v>
      </c>
      <c r="D639" s="12">
        <f>INDEX(families!$A:$A,MATCH(E639,families!$B:$B,0))</f>
        <v>3</v>
      </c>
      <c r="E639" s="1" t="str">
        <f t="shared" si="37"/>
        <v>LE</v>
      </c>
      <c r="F639" s="1">
        <f t="shared" si="38"/>
        <v>23.7</v>
      </c>
      <c r="G639" s="1" t="str">
        <f t="shared" si="39"/>
        <v>23.7mm LE</v>
      </c>
      <c r="H639" s="1" t="str">
        <f>_xlfn.CONCAT(TEXT(R639,"0.0"),"mm ",INDEX('Pipe Lookup'!D:D,MATCH('~01 Pipe Segmentation'!S639,'Pipe Lookup'!C:C,0))," TYPE ",Q639)</f>
        <v>23.7mm Elbow TYPE 28</v>
      </c>
      <c r="M639" s="1" t="s">
        <v>53</v>
      </c>
      <c r="N639" s="1">
        <v>1025795.53</v>
      </c>
      <c r="O639" s="1">
        <v>1025804.2</v>
      </c>
      <c r="P639" s="1">
        <v>8.6699999999254942</v>
      </c>
      <c r="Q639" s="1">
        <v>28</v>
      </c>
      <c r="R639" s="1">
        <v>23.7</v>
      </c>
      <c r="S639" s="1" t="s">
        <v>56</v>
      </c>
      <c r="T639" s="1" t="s">
        <v>380</v>
      </c>
      <c r="V639" s="1" t="s">
        <v>381</v>
      </c>
      <c r="W639" s="1">
        <v>0</v>
      </c>
      <c r="X639" s="1" t="s">
        <v>58</v>
      </c>
    </row>
    <row r="640" spans="1:24" ht="15" x14ac:dyDescent="0.2">
      <c r="A640" s="1">
        <f t="shared" si="36"/>
        <v>1025804.2</v>
      </c>
      <c r="B640" s="1">
        <f t="shared" si="36"/>
        <v>1025862.53</v>
      </c>
      <c r="C640" s="11" t="s">
        <v>52</v>
      </c>
      <c r="D640" s="12">
        <f>INDEX(families!$A:$A,MATCH(E640,families!$B:$B,0))</f>
        <v>1</v>
      </c>
      <c r="E640" s="1" t="str">
        <f t="shared" si="37"/>
        <v>ARO</v>
      </c>
      <c r="F640" s="1">
        <f t="shared" si="38"/>
        <v>21.5</v>
      </c>
      <c r="G640" s="1" t="str">
        <f t="shared" si="39"/>
        <v>21.5mm ARO</v>
      </c>
      <c r="H640" s="1" t="str">
        <f>_xlfn.CONCAT(TEXT(R640,"0.0"),"mm ",INDEX('Pipe Lookup'!D:D,MATCH('~01 Pipe Segmentation'!S640,'Pipe Lookup'!C:C,0))," TYPE ",Q640)</f>
        <v>21.5mm Abrasion-Resistant Overcoat TYPE 15</v>
      </c>
      <c r="M640" s="1" t="s">
        <v>53</v>
      </c>
      <c r="N640" s="1">
        <v>1025804.2</v>
      </c>
      <c r="O640" s="1">
        <v>1025862.53</v>
      </c>
      <c r="P640" s="1">
        <v>58.330000000074506</v>
      </c>
      <c r="Q640" s="1">
        <v>15</v>
      </c>
      <c r="R640" s="1">
        <v>21.5</v>
      </c>
      <c r="S640" s="1" t="s">
        <v>78</v>
      </c>
      <c r="T640" s="1" t="s">
        <v>380</v>
      </c>
      <c r="W640" s="1">
        <v>0</v>
      </c>
      <c r="X640" s="1" t="s">
        <v>58</v>
      </c>
    </row>
    <row r="641" spans="1:26" ht="15" x14ac:dyDescent="0.2">
      <c r="A641" s="1">
        <f t="shared" si="36"/>
        <v>1025862.53</v>
      </c>
      <c r="B641" s="1">
        <f t="shared" si="36"/>
        <v>1025871.2</v>
      </c>
      <c r="C641" s="11" t="s">
        <v>52</v>
      </c>
      <c r="D641" s="12">
        <f>INDEX(families!$A:$A,MATCH(E641,families!$B:$B,0))</f>
        <v>3</v>
      </c>
      <c r="E641" s="1" t="str">
        <f t="shared" si="37"/>
        <v>LE</v>
      </c>
      <c r="F641" s="1">
        <f t="shared" si="38"/>
        <v>23.7</v>
      </c>
      <c r="G641" s="1" t="str">
        <f t="shared" si="39"/>
        <v>23.7mm LE</v>
      </c>
      <c r="H641" s="1" t="str">
        <f>_xlfn.CONCAT(TEXT(R641,"0.0"),"mm ",INDEX('Pipe Lookup'!D:D,MATCH('~01 Pipe Segmentation'!S641,'Pipe Lookup'!C:C,0))," TYPE ",Q641)</f>
        <v>23.7mm Elbow TYPE 28</v>
      </c>
      <c r="M641" s="1" t="s">
        <v>53</v>
      </c>
      <c r="N641" s="1">
        <v>1025862.53</v>
      </c>
      <c r="O641" s="1">
        <v>1025871.2</v>
      </c>
      <c r="P641" s="1">
        <v>8.6699999999254942</v>
      </c>
      <c r="Q641" s="1">
        <v>28</v>
      </c>
      <c r="R641" s="1">
        <v>23.7</v>
      </c>
      <c r="S641" s="1" t="s">
        <v>56</v>
      </c>
      <c r="T641" s="1" t="s">
        <v>380</v>
      </c>
      <c r="V641" s="1" t="s">
        <v>382</v>
      </c>
      <c r="W641" s="1">
        <v>0</v>
      </c>
      <c r="X641" s="1" t="s">
        <v>58</v>
      </c>
    </row>
    <row r="642" spans="1:26" ht="15" x14ac:dyDescent="0.2">
      <c r="A642" s="1">
        <f t="shared" ref="A642:B705" si="40">IF(OR(AND(ISNUMBER(N642),N642&gt;0),ISNUMBER(SEARCH("+",N642))),IF(NOT(ISNUMBER(N642)),1000*LEFT(N642,SEARCH("+",N642)-1)+MID(N642,SEARCH("+",N642)+1,3)+RIGHT(N642,3),N642),"")</f>
        <v>1025871.2</v>
      </c>
      <c r="B642" s="1">
        <f t="shared" si="40"/>
        <v>1025935.45</v>
      </c>
      <c r="C642" s="11" t="s">
        <v>52</v>
      </c>
      <c r="D642" s="12">
        <f>INDEX(families!$A:$A,MATCH(E642,families!$B:$B,0))</f>
        <v>2</v>
      </c>
      <c r="E642" s="1" t="str">
        <f t="shared" si="37"/>
        <v>FBE</v>
      </c>
      <c r="F642" s="1">
        <f t="shared" si="38"/>
        <v>19</v>
      </c>
      <c r="G642" s="1" t="str">
        <f t="shared" si="39"/>
        <v>19.0mm FBE</v>
      </c>
      <c r="H642" s="1" t="str">
        <f>_xlfn.CONCAT(TEXT(R642,"0.0"),"mm ",INDEX('Pipe Lookup'!D:D,MATCH('~01 Pipe Segmentation'!S642,'Pipe Lookup'!C:C,0))," TYPE ",Q642)</f>
        <v>19.0mm Fusion-Bonded Epoxy TYPE 7</v>
      </c>
      <c r="M642" s="1" t="s">
        <v>53</v>
      </c>
      <c r="N642" s="1">
        <v>1025871.2</v>
      </c>
      <c r="O642" s="1">
        <v>1025935.45</v>
      </c>
      <c r="P642" s="1">
        <v>64.25</v>
      </c>
      <c r="Q642" s="1">
        <v>7</v>
      </c>
      <c r="R642" s="1">
        <v>19</v>
      </c>
      <c r="S642" s="1" t="s">
        <v>54</v>
      </c>
      <c r="T642" s="1" t="s">
        <v>380</v>
      </c>
      <c r="W642" s="1">
        <v>0</v>
      </c>
      <c r="X642" s="1" t="s">
        <v>58</v>
      </c>
    </row>
    <row r="643" spans="1:26" ht="15" x14ac:dyDescent="0.2">
      <c r="A643" s="1">
        <f t="shared" si="40"/>
        <v>1025935.45</v>
      </c>
      <c r="B643" s="1">
        <f t="shared" si="40"/>
        <v>1025940.68</v>
      </c>
      <c r="C643" s="11" t="s">
        <v>52</v>
      </c>
      <c r="D643" s="12">
        <f>INDEX(families!$A:$A,MATCH(E643,families!$B:$B,0))</f>
        <v>3</v>
      </c>
      <c r="E643" s="1" t="str">
        <f t="shared" ref="E643:E706" si="41">TRIM(LEFT(S643,3))</f>
        <v>LE</v>
      </c>
      <c r="F643" s="1">
        <f t="shared" ref="F643:F706" si="42">R643</f>
        <v>23.7</v>
      </c>
      <c r="G643" s="1" t="str">
        <f t="shared" ref="G643:G706" si="43">_xlfn.CONCAT(TEXT(R643,"0.0"),"mm ",S643)</f>
        <v>23.7mm LE</v>
      </c>
      <c r="H643" s="1" t="str">
        <f>_xlfn.CONCAT(TEXT(R643,"0.0"),"mm ",INDEX('Pipe Lookup'!D:D,MATCH('~01 Pipe Segmentation'!S643,'Pipe Lookup'!C:C,0))," TYPE ",Q643)</f>
        <v>23.7mm Elbow TYPE 28</v>
      </c>
      <c r="M643" s="1" t="s">
        <v>53</v>
      </c>
      <c r="N643" s="1">
        <v>1025935.45</v>
      </c>
      <c r="O643" s="1">
        <v>1025940.68</v>
      </c>
      <c r="P643" s="1">
        <v>5.2300000000977889</v>
      </c>
      <c r="Q643" s="1">
        <v>28</v>
      </c>
      <c r="R643" s="1">
        <v>23.7</v>
      </c>
      <c r="S643" s="1" t="s">
        <v>56</v>
      </c>
      <c r="T643" s="1" t="s">
        <v>380</v>
      </c>
      <c r="V643" s="1" t="s">
        <v>383</v>
      </c>
      <c r="W643" s="1">
        <v>0</v>
      </c>
      <c r="X643" s="1" t="s">
        <v>58</v>
      </c>
    </row>
    <row r="644" spans="1:26" ht="15" x14ac:dyDescent="0.2">
      <c r="A644" s="1">
        <f t="shared" si="40"/>
        <v>1025940.68</v>
      </c>
      <c r="B644" s="1">
        <f t="shared" si="40"/>
        <v>1026081.13</v>
      </c>
      <c r="C644" s="11" t="s">
        <v>52</v>
      </c>
      <c r="D644" s="12">
        <f>INDEX(families!$A:$A,MATCH(E644,families!$B:$B,0))</f>
        <v>2</v>
      </c>
      <c r="E644" s="1" t="str">
        <f t="shared" si="41"/>
        <v>FBE</v>
      </c>
      <c r="F644" s="1">
        <f t="shared" si="42"/>
        <v>19</v>
      </c>
      <c r="G644" s="1" t="str">
        <f t="shared" si="43"/>
        <v>19.0mm FBE</v>
      </c>
      <c r="H644" s="1" t="str">
        <f>_xlfn.CONCAT(TEXT(R644,"0.0"),"mm ",INDEX('Pipe Lookup'!D:D,MATCH('~01 Pipe Segmentation'!S644,'Pipe Lookup'!C:C,0))," TYPE ",Q644)</f>
        <v>19.0mm Fusion-Bonded Epoxy TYPE 7</v>
      </c>
      <c r="M644" s="1" t="s">
        <v>53</v>
      </c>
      <c r="N644" s="1">
        <v>1025940.68</v>
      </c>
      <c r="O644" s="1">
        <v>1026081.13</v>
      </c>
      <c r="P644" s="1">
        <v>140.44999999995343</v>
      </c>
      <c r="Q644" s="1">
        <v>7</v>
      </c>
      <c r="R644" s="1">
        <v>19</v>
      </c>
      <c r="S644" s="1" t="s">
        <v>54</v>
      </c>
      <c r="T644" s="1" t="s">
        <v>380</v>
      </c>
      <c r="W644" s="1">
        <v>0</v>
      </c>
      <c r="X644" s="1" t="s">
        <v>58</v>
      </c>
      <c r="Y644" s="1">
        <v>140.44999999995343</v>
      </c>
      <c r="Z644" s="1">
        <v>7</v>
      </c>
    </row>
    <row r="645" spans="1:26" ht="15" x14ac:dyDescent="0.2">
      <c r="A645" s="1">
        <f t="shared" si="40"/>
        <v>1026081.13</v>
      </c>
      <c r="B645" s="1">
        <f t="shared" si="40"/>
        <v>1026087.37</v>
      </c>
      <c r="C645" s="11" t="s">
        <v>52</v>
      </c>
      <c r="D645" s="12">
        <f>INDEX(families!$A:$A,MATCH(E645,families!$B:$B,0))</f>
        <v>3</v>
      </c>
      <c r="E645" s="1" t="str">
        <f t="shared" si="41"/>
        <v>LE</v>
      </c>
      <c r="F645" s="1">
        <f t="shared" si="42"/>
        <v>23.7</v>
      </c>
      <c r="G645" s="1" t="str">
        <f t="shared" si="43"/>
        <v>23.7mm LE</v>
      </c>
      <c r="H645" s="1" t="str">
        <f>_xlfn.CONCAT(TEXT(R645,"0.0"),"mm ",INDEX('Pipe Lookup'!D:D,MATCH('~01 Pipe Segmentation'!S645,'Pipe Lookup'!C:C,0))," TYPE ",Q645)</f>
        <v>23.7mm Elbow TYPE 28</v>
      </c>
      <c r="M645" s="1" t="s">
        <v>53</v>
      </c>
      <c r="N645" s="1">
        <v>1026081.13</v>
      </c>
      <c r="O645" s="1">
        <v>1026087.37</v>
      </c>
      <c r="P645" s="1">
        <v>6.2399999999906868</v>
      </c>
      <c r="Q645" s="1">
        <v>28</v>
      </c>
      <c r="R645" s="1">
        <v>23.7</v>
      </c>
      <c r="S645" s="1" t="s">
        <v>56</v>
      </c>
      <c r="T645" s="1" t="s">
        <v>380</v>
      </c>
      <c r="V645" s="1" t="s">
        <v>384</v>
      </c>
      <c r="W645" s="1">
        <v>0</v>
      </c>
      <c r="X645" s="1" t="s">
        <v>58</v>
      </c>
      <c r="Y645" s="1">
        <v>6.2399999999906868</v>
      </c>
      <c r="Z645" s="1">
        <v>28</v>
      </c>
    </row>
    <row r="646" spans="1:26" ht="15" x14ac:dyDescent="0.2">
      <c r="A646" s="1">
        <f t="shared" si="40"/>
        <v>1026087.37</v>
      </c>
      <c r="B646" s="1">
        <f t="shared" si="40"/>
        <v>1026100</v>
      </c>
      <c r="C646" s="11" t="s">
        <v>52</v>
      </c>
      <c r="D646" s="12">
        <f>INDEX(families!$A:$A,MATCH(E646,families!$B:$B,0))</f>
        <v>2</v>
      </c>
      <c r="E646" s="1" t="str">
        <f t="shared" si="41"/>
        <v>FBE</v>
      </c>
      <c r="F646" s="1">
        <f t="shared" si="42"/>
        <v>21.5</v>
      </c>
      <c r="G646" s="1" t="str">
        <f t="shared" si="43"/>
        <v>21.5mm FBE</v>
      </c>
      <c r="H646" s="1" t="str">
        <f>_xlfn.CONCAT(TEXT(R646,"0.0"),"mm ",INDEX('Pipe Lookup'!D:D,MATCH('~01 Pipe Segmentation'!S646,'Pipe Lookup'!C:C,0))," TYPE ",Q646)</f>
        <v>21.5mm Fusion-Bonded Epoxy TYPE 34</v>
      </c>
      <c r="M646" s="1" t="s">
        <v>53</v>
      </c>
      <c r="N646" s="1">
        <v>1026087.37</v>
      </c>
      <c r="O646" s="1">
        <v>1026100</v>
      </c>
      <c r="P646" s="1">
        <v>12.630000000004657</v>
      </c>
      <c r="Q646" s="1">
        <v>34</v>
      </c>
      <c r="R646" s="1">
        <v>21.5</v>
      </c>
      <c r="S646" s="1" t="s">
        <v>54</v>
      </c>
      <c r="T646" s="1" t="s">
        <v>380</v>
      </c>
      <c r="W646" s="1">
        <v>0</v>
      </c>
      <c r="X646" s="1" t="s">
        <v>58</v>
      </c>
      <c r="Y646" s="1">
        <v>38.630000000004657</v>
      </c>
      <c r="Z646" s="1">
        <v>34</v>
      </c>
    </row>
    <row r="647" spans="1:26" ht="15" x14ac:dyDescent="0.2">
      <c r="A647" s="1">
        <f t="shared" si="40"/>
        <v>1026100</v>
      </c>
      <c r="B647" s="1">
        <f t="shared" si="40"/>
        <v>1026126</v>
      </c>
      <c r="C647" s="11" t="s">
        <v>52</v>
      </c>
      <c r="D647" s="12">
        <f>INDEX(families!$A:$A,MATCH(E647,families!$B:$B,0))</f>
        <v>2</v>
      </c>
      <c r="E647" s="1" t="str">
        <f t="shared" si="41"/>
        <v>FBE</v>
      </c>
      <c r="F647" s="1">
        <f t="shared" si="42"/>
        <v>21.5</v>
      </c>
      <c r="G647" s="1" t="str">
        <f t="shared" si="43"/>
        <v>21.5mm FBE</v>
      </c>
      <c r="H647" s="1" t="str">
        <f>_xlfn.CONCAT(TEXT(R647,"0.0"),"mm ",INDEX('Pipe Lookup'!D:D,MATCH('~01 Pipe Segmentation'!S647,'Pipe Lookup'!C:C,0))," TYPE ",Q647)</f>
        <v>21.5mm Fusion-Bonded Epoxy TYPE 34</v>
      </c>
      <c r="M647" s="1" t="s">
        <v>53</v>
      </c>
      <c r="N647" s="1">
        <v>1026100</v>
      </c>
      <c r="O647" s="1">
        <v>1026126</v>
      </c>
      <c r="P647" s="1">
        <v>26</v>
      </c>
      <c r="Q647" s="1">
        <v>34</v>
      </c>
      <c r="R647" s="1">
        <v>21.5</v>
      </c>
      <c r="S647" s="1" t="s">
        <v>54</v>
      </c>
      <c r="T647" s="1" t="s">
        <v>380</v>
      </c>
      <c r="V647" s="1" t="s">
        <v>207</v>
      </c>
      <c r="W647" s="1">
        <v>0</v>
      </c>
      <c r="X647" s="1" t="s">
        <v>84</v>
      </c>
    </row>
    <row r="648" spans="1:26" ht="15" x14ac:dyDescent="0.2">
      <c r="A648" s="1">
        <f t="shared" si="40"/>
        <v>1026126</v>
      </c>
      <c r="B648" s="1">
        <f t="shared" si="40"/>
        <v>1026131</v>
      </c>
      <c r="C648" s="11" t="s">
        <v>52</v>
      </c>
      <c r="D648" s="12">
        <f>INDEX(families!$A:$A,MATCH(E648,families!$B:$B,0))</f>
        <v>3</v>
      </c>
      <c r="E648" s="1" t="str">
        <f t="shared" si="41"/>
        <v>LE</v>
      </c>
      <c r="F648" s="1">
        <f t="shared" si="42"/>
        <v>23.7</v>
      </c>
      <c r="G648" s="1" t="str">
        <f t="shared" si="43"/>
        <v>23.7mm LE</v>
      </c>
      <c r="H648" s="1" t="str">
        <f>_xlfn.CONCAT(TEXT(R648,"0.0"),"mm ",INDEX('Pipe Lookup'!D:D,MATCH('~01 Pipe Segmentation'!S648,'Pipe Lookup'!C:C,0))," TYPE ",Q648)</f>
        <v>23.7mm Elbow TYPE 28</v>
      </c>
      <c r="M648" s="1" t="s">
        <v>53</v>
      </c>
      <c r="N648" s="1">
        <v>1026126</v>
      </c>
      <c r="O648" s="1">
        <v>1026131</v>
      </c>
      <c r="P648" s="1">
        <v>5</v>
      </c>
      <c r="Q648" s="1">
        <v>28</v>
      </c>
      <c r="R648" s="1">
        <v>23.7</v>
      </c>
      <c r="S648" s="1" t="s">
        <v>56</v>
      </c>
      <c r="T648" s="1" t="s">
        <v>380</v>
      </c>
      <c r="V648" s="1" t="s">
        <v>385</v>
      </c>
      <c r="W648" s="1">
        <v>0</v>
      </c>
      <c r="X648" s="1" t="s">
        <v>58</v>
      </c>
      <c r="Y648" s="1">
        <v>5</v>
      </c>
      <c r="Z648" s="1">
        <v>28</v>
      </c>
    </row>
    <row r="649" spans="1:26" ht="15" x14ac:dyDescent="0.2">
      <c r="A649" s="1">
        <f t="shared" si="40"/>
        <v>1026131</v>
      </c>
      <c r="B649" s="1">
        <f t="shared" si="40"/>
        <v>1026219</v>
      </c>
      <c r="C649" s="11" t="s">
        <v>52</v>
      </c>
      <c r="D649" s="12">
        <f>INDEX(families!$A:$A,MATCH(E649,families!$B:$B,0))</f>
        <v>2</v>
      </c>
      <c r="E649" s="1" t="str">
        <f t="shared" si="41"/>
        <v>FBE</v>
      </c>
      <c r="F649" s="1">
        <f t="shared" si="42"/>
        <v>21.5</v>
      </c>
      <c r="G649" s="1" t="str">
        <f t="shared" si="43"/>
        <v>21.5mm FBE</v>
      </c>
      <c r="H649" s="1" t="str">
        <f>_xlfn.CONCAT(TEXT(R649,"0.0"),"mm ",INDEX('Pipe Lookup'!D:D,MATCH('~01 Pipe Segmentation'!S649,'Pipe Lookup'!C:C,0))," TYPE ",Q649)</f>
        <v>21.5mm Fusion-Bonded Epoxy TYPE 34</v>
      </c>
      <c r="M649" s="1" t="s">
        <v>53</v>
      </c>
      <c r="N649" s="1">
        <v>1026131</v>
      </c>
      <c r="O649" s="1">
        <v>1026219</v>
      </c>
      <c r="P649" s="1">
        <v>88</v>
      </c>
      <c r="Q649" s="1">
        <v>34</v>
      </c>
      <c r="R649" s="1">
        <v>21.5</v>
      </c>
      <c r="S649" s="1" t="s">
        <v>54</v>
      </c>
      <c r="T649" s="1" t="s">
        <v>380</v>
      </c>
      <c r="V649" s="1" t="s">
        <v>386</v>
      </c>
      <c r="W649" s="1">
        <v>0</v>
      </c>
      <c r="X649" s="1" t="s">
        <v>58</v>
      </c>
      <c r="Y649" s="1">
        <v>88</v>
      </c>
      <c r="Z649" s="1">
        <v>34</v>
      </c>
    </row>
    <row r="650" spans="1:26" ht="15" x14ac:dyDescent="0.2">
      <c r="A650" s="1">
        <f t="shared" si="40"/>
        <v>1026219</v>
      </c>
      <c r="B650" s="1">
        <f t="shared" si="40"/>
        <v>1026226</v>
      </c>
      <c r="C650" s="11" t="s">
        <v>52</v>
      </c>
      <c r="D650" s="12">
        <f>INDEX(families!$A:$A,MATCH(E650,families!$B:$B,0))</f>
        <v>3</v>
      </c>
      <c r="E650" s="1" t="str">
        <f t="shared" si="41"/>
        <v>LE</v>
      </c>
      <c r="F650" s="1">
        <f t="shared" si="42"/>
        <v>23.7</v>
      </c>
      <c r="G650" s="1" t="str">
        <f t="shared" si="43"/>
        <v>23.7mm LE</v>
      </c>
      <c r="H650" s="1" t="str">
        <f>_xlfn.CONCAT(TEXT(R650,"0.0"),"mm ",INDEX('Pipe Lookup'!D:D,MATCH('~01 Pipe Segmentation'!S650,'Pipe Lookup'!C:C,0))," TYPE ",Q650)</f>
        <v>23.7mm Elbow TYPE 28</v>
      </c>
      <c r="M650" s="1" t="s">
        <v>53</v>
      </c>
      <c r="N650" s="1">
        <v>1026219</v>
      </c>
      <c r="O650" s="1">
        <v>1026226</v>
      </c>
      <c r="P650" s="1">
        <v>7</v>
      </c>
      <c r="Q650" s="1">
        <v>28</v>
      </c>
      <c r="R650" s="1">
        <v>23.7</v>
      </c>
      <c r="S650" s="1" t="s">
        <v>56</v>
      </c>
      <c r="T650" s="1" t="s">
        <v>380</v>
      </c>
      <c r="V650" s="1" t="s">
        <v>387</v>
      </c>
      <c r="W650" s="1">
        <v>0</v>
      </c>
      <c r="X650" s="1" t="s">
        <v>58</v>
      </c>
      <c r="Y650" s="1">
        <v>7</v>
      </c>
      <c r="Z650" s="1">
        <v>28</v>
      </c>
    </row>
    <row r="651" spans="1:26" ht="15" x14ac:dyDescent="0.2">
      <c r="A651" s="1">
        <f t="shared" si="40"/>
        <v>1026226</v>
      </c>
      <c r="B651" s="1">
        <f t="shared" si="40"/>
        <v>1026230</v>
      </c>
      <c r="C651" s="11" t="s">
        <v>52</v>
      </c>
      <c r="D651" s="12">
        <f>INDEX(families!$A:$A,MATCH(E651,families!$B:$B,0))</f>
        <v>2</v>
      </c>
      <c r="E651" s="1" t="str">
        <f t="shared" si="41"/>
        <v>FBE</v>
      </c>
      <c r="F651" s="1">
        <f t="shared" si="42"/>
        <v>21.5</v>
      </c>
      <c r="G651" s="1" t="str">
        <f t="shared" si="43"/>
        <v>21.5mm FBE</v>
      </c>
      <c r="H651" s="1" t="str">
        <f>_xlfn.CONCAT(TEXT(R651,"0.0"),"mm ",INDEX('Pipe Lookup'!D:D,MATCH('~01 Pipe Segmentation'!S651,'Pipe Lookup'!C:C,0))," TYPE ",Q651)</f>
        <v>21.5mm Fusion-Bonded Epoxy TYPE 34</v>
      </c>
      <c r="M651" s="1" t="s">
        <v>53</v>
      </c>
      <c r="N651" s="1">
        <v>1026226</v>
      </c>
      <c r="O651" s="1">
        <v>1026230</v>
      </c>
      <c r="P651" s="1">
        <v>4</v>
      </c>
      <c r="Q651" s="1">
        <v>34</v>
      </c>
      <c r="R651" s="1">
        <v>21.5</v>
      </c>
      <c r="S651" s="1" t="s">
        <v>54</v>
      </c>
      <c r="T651" s="1" t="s">
        <v>380</v>
      </c>
      <c r="V651" s="1" t="s">
        <v>65</v>
      </c>
      <c r="W651" s="1">
        <v>0</v>
      </c>
      <c r="X651" s="1" t="s">
        <v>58</v>
      </c>
      <c r="Y651" s="1">
        <v>4</v>
      </c>
      <c r="Z651" s="1">
        <v>34</v>
      </c>
    </row>
    <row r="652" spans="1:26" ht="15" x14ac:dyDescent="0.2">
      <c r="A652" s="1">
        <f t="shared" si="40"/>
        <v>1026230</v>
      </c>
      <c r="B652" s="1">
        <f t="shared" si="40"/>
        <v>1026237</v>
      </c>
      <c r="C652" s="11" t="s">
        <v>52</v>
      </c>
      <c r="D652" s="12">
        <f>INDEX(families!$A:$A,MATCH(E652,families!$B:$B,0))</f>
        <v>3</v>
      </c>
      <c r="E652" s="1" t="str">
        <f t="shared" si="41"/>
        <v>LE</v>
      </c>
      <c r="F652" s="1">
        <f t="shared" si="42"/>
        <v>23.7</v>
      </c>
      <c r="G652" s="1" t="str">
        <f t="shared" si="43"/>
        <v>23.7mm LE</v>
      </c>
      <c r="H652" s="1" t="str">
        <f>_xlfn.CONCAT(TEXT(R652,"0.0"),"mm ",INDEX('Pipe Lookup'!D:D,MATCH('~01 Pipe Segmentation'!S652,'Pipe Lookup'!C:C,0))," TYPE ",Q652)</f>
        <v>23.7mm Elbow TYPE 28</v>
      </c>
      <c r="M652" s="1" t="s">
        <v>53</v>
      </c>
      <c r="N652" s="1">
        <v>1026230</v>
      </c>
      <c r="O652" s="1">
        <v>1026237</v>
      </c>
      <c r="P652" s="1">
        <v>7</v>
      </c>
      <c r="Q652" s="1">
        <v>28</v>
      </c>
      <c r="R652" s="1">
        <v>23.7</v>
      </c>
      <c r="S652" s="1" t="s">
        <v>56</v>
      </c>
      <c r="T652" s="1" t="s">
        <v>380</v>
      </c>
      <c r="V652" s="1" t="s">
        <v>388</v>
      </c>
      <c r="W652" s="1">
        <v>0</v>
      </c>
      <c r="X652" s="1" t="s">
        <v>58</v>
      </c>
      <c r="Y652" s="1">
        <v>7</v>
      </c>
      <c r="Z652" s="1">
        <v>28</v>
      </c>
    </row>
    <row r="653" spans="1:26" ht="15" x14ac:dyDescent="0.2">
      <c r="A653" s="1">
        <f t="shared" si="40"/>
        <v>1026237</v>
      </c>
      <c r="B653" s="1">
        <f t="shared" si="40"/>
        <v>1026297.61</v>
      </c>
      <c r="C653" s="11" t="s">
        <v>52</v>
      </c>
      <c r="D653" s="12">
        <f>INDEX(families!$A:$A,MATCH(E653,families!$B:$B,0))</f>
        <v>2</v>
      </c>
      <c r="E653" s="1" t="str">
        <f t="shared" si="41"/>
        <v>FBE</v>
      </c>
      <c r="F653" s="1">
        <f t="shared" si="42"/>
        <v>19</v>
      </c>
      <c r="G653" s="1" t="str">
        <f t="shared" si="43"/>
        <v>19.0mm FBE</v>
      </c>
      <c r="H653" s="1" t="str">
        <f>_xlfn.CONCAT(TEXT(R653,"0.0"),"mm ",INDEX('Pipe Lookup'!D:D,MATCH('~01 Pipe Segmentation'!S653,'Pipe Lookup'!C:C,0))," TYPE ",Q653)</f>
        <v>19.0mm Fusion-Bonded Epoxy TYPE 7</v>
      </c>
      <c r="M653" s="1" t="s">
        <v>53</v>
      </c>
      <c r="N653" s="1">
        <v>1026237</v>
      </c>
      <c r="O653" s="1">
        <v>1026297.61</v>
      </c>
      <c r="P653" s="1">
        <v>60.60999999998603</v>
      </c>
      <c r="Q653" s="1">
        <v>7</v>
      </c>
      <c r="R653" s="1">
        <v>19</v>
      </c>
      <c r="S653" s="1" t="s">
        <v>54</v>
      </c>
      <c r="T653" s="1" t="s">
        <v>380</v>
      </c>
      <c r="V653" s="1" t="s">
        <v>65</v>
      </c>
      <c r="W653" s="1">
        <v>0</v>
      </c>
      <c r="X653" s="1" t="s">
        <v>58</v>
      </c>
      <c r="Y653" s="1">
        <v>60.60999999998603</v>
      </c>
      <c r="Z653" s="1">
        <v>7</v>
      </c>
    </row>
    <row r="654" spans="1:26" ht="15" x14ac:dyDescent="0.2">
      <c r="A654" s="1">
        <f t="shared" si="40"/>
        <v>1026297.61</v>
      </c>
      <c r="B654" s="1">
        <f t="shared" si="40"/>
        <v>1026300</v>
      </c>
      <c r="C654" s="11" t="s">
        <v>52</v>
      </c>
      <c r="D654" s="12">
        <f>INDEX(families!$A:$A,MATCH(E654,families!$B:$B,0))</f>
        <v>3</v>
      </c>
      <c r="E654" s="1" t="str">
        <f t="shared" si="41"/>
        <v>LE</v>
      </c>
      <c r="F654" s="1">
        <f t="shared" si="42"/>
        <v>23.7</v>
      </c>
      <c r="G654" s="1" t="str">
        <f t="shared" si="43"/>
        <v>23.7mm LE</v>
      </c>
      <c r="H654" s="1" t="str">
        <f>_xlfn.CONCAT(TEXT(R654,"0.0"),"mm ",INDEX('Pipe Lookup'!D:D,MATCH('~01 Pipe Segmentation'!S654,'Pipe Lookup'!C:C,0))," TYPE ",Q654)</f>
        <v>23.7mm Elbow TYPE 28</v>
      </c>
      <c r="M654" s="1" t="s">
        <v>53</v>
      </c>
      <c r="N654" s="1">
        <v>1026297.61</v>
      </c>
      <c r="O654" s="1">
        <v>1026300</v>
      </c>
      <c r="P654" s="1">
        <v>2.3900000000139698</v>
      </c>
      <c r="Q654" s="1">
        <v>28</v>
      </c>
      <c r="R654" s="1">
        <v>23.7</v>
      </c>
      <c r="S654" s="1" t="s">
        <v>56</v>
      </c>
      <c r="T654" s="1" t="s">
        <v>380</v>
      </c>
      <c r="V654" s="1" t="s">
        <v>249</v>
      </c>
      <c r="W654" s="1">
        <v>0</v>
      </c>
      <c r="X654" s="1" t="s">
        <v>58</v>
      </c>
      <c r="Y654" s="1">
        <v>5.0100000000093132</v>
      </c>
      <c r="Z654" s="1">
        <v>28</v>
      </c>
    </row>
    <row r="655" spans="1:26" ht="15" x14ac:dyDescent="0.2">
      <c r="A655" s="1">
        <f t="shared" si="40"/>
        <v>1026300</v>
      </c>
      <c r="B655" s="1">
        <f t="shared" si="40"/>
        <v>1026302.62</v>
      </c>
      <c r="C655" s="11" t="s">
        <v>52</v>
      </c>
      <c r="D655" s="12">
        <f>INDEX(families!$A:$A,MATCH(E655,families!$B:$B,0))</f>
        <v>3</v>
      </c>
      <c r="E655" s="1" t="str">
        <f t="shared" si="41"/>
        <v>LE</v>
      </c>
      <c r="F655" s="1">
        <f t="shared" si="42"/>
        <v>23.7</v>
      </c>
      <c r="G655" s="1" t="str">
        <f t="shared" si="43"/>
        <v>23.7mm LE</v>
      </c>
      <c r="H655" s="1" t="str">
        <f>_xlfn.CONCAT(TEXT(R655,"0.0"),"mm ",INDEX('Pipe Lookup'!D:D,MATCH('~01 Pipe Segmentation'!S655,'Pipe Lookup'!C:C,0))," TYPE ",Q655)</f>
        <v>23.7mm Elbow TYPE 28</v>
      </c>
      <c r="M655" s="1" t="s">
        <v>53</v>
      </c>
      <c r="N655" s="1">
        <v>1026300</v>
      </c>
      <c r="O655" s="1">
        <v>1026302.62</v>
      </c>
      <c r="P655" s="1">
        <v>2.6199999999953434</v>
      </c>
      <c r="Q655" s="1">
        <v>28</v>
      </c>
      <c r="R655" s="1">
        <v>23.7</v>
      </c>
      <c r="S655" s="1" t="s">
        <v>56</v>
      </c>
      <c r="T655" s="1" t="s">
        <v>380</v>
      </c>
      <c r="V655" s="1" t="s">
        <v>389</v>
      </c>
      <c r="W655" s="1">
        <v>0</v>
      </c>
      <c r="X655" s="1" t="s">
        <v>84</v>
      </c>
    </row>
    <row r="656" spans="1:26" ht="15" x14ac:dyDescent="0.2">
      <c r="A656" s="1">
        <f t="shared" si="40"/>
        <v>1026302.62</v>
      </c>
      <c r="B656" s="1">
        <f t="shared" si="40"/>
        <v>1026455.95</v>
      </c>
      <c r="C656" s="11" t="s">
        <v>52</v>
      </c>
      <c r="D656" s="12">
        <f>INDEX(families!$A:$A,MATCH(E656,families!$B:$B,0))</f>
        <v>2</v>
      </c>
      <c r="E656" s="1" t="str">
        <f t="shared" si="41"/>
        <v>FBE</v>
      </c>
      <c r="F656" s="1">
        <f t="shared" si="42"/>
        <v>19</v>
      </c>
      <c r="G656" s="1" t="str">
        <f t="shared" si="43"/>
        <v>19.0mm FBE</v>
      </c>
      <c r="H656" s="1" t="str">
        <f>_xlfn.CONCAT(TEXT(R656,"0.0"),"mm ",INDEX('Pipe Lookup'!D:D,MATCH('~01 Pipe Segmentation'!S656,'Pipe Lookup'!C:C,0))," TYPE ",Q656)</f>
        <v>19.0mm Fusion-Bonded Epoxy TYPE 7</v>
      </c>
      <c r="M656" s="1" t="s">
        <v>53</v>
      </c>
      <c r="N656" s="1">
        <v>1026302.62</v>
      </c>
      <c r="O656" s="1">
        <v>1026455.95</v>
      </c>
      <c r="P656" s="1">
        <v>153.32999999995809</v>
      </c>
      <c r="Q656" s="1">
        <v>7</v>
      </c>
      <c r="R656" s="1">
        <v>19</v>
      </c>
      <c r="S656" s="1" t="s">
        <v>54</v>
      </c>
      <c r="T656" s="1" t="s">
        <v>380</v>
      </c>
      <c r="W656" s="1">
        <v>0</v>
      </c>
      <c r="X656" s="1" t="s">
        <v>58</v>
      </c>
      <c r="Y656" s="1">
        <v>153.32999999995809</v>
      </c>
      <c r="Z656" s="1">
        <v>7</v>
      </c>
    </row>
    <row r="657" spans="1:24" ht="15" x14ac:dyDescent="0.2">
      <c r="A657" s="1">
        <f t="shared" si="40"/>
        <v>1026455.95</v>
      </c>
      <c r="B657" s="1">
        <f t="shared" si="40"/>
        <v>1026461.95</v>
      </c>
      <c r="C657" s="11" t="s">
        <v>52</v>
      </c>
      <c r="D657" s="12">
        <f>INDEX(families!$A:$A,MATCH(E657,families!$B:$B,0))</f>
        <v>3</v>
      </c>
      <c r="E657" s="1" t="str">
        <f t="shared" si="41"/>
        <v>LE</v>
      </c>
      <c r="F657" s="1">
        <f t="shared" si="42"/>
        <v>23.7</v>
      </c>
      <c r="G657" s="1" t="str">
        <f t="shared" si="43"/>
        <v>23.7mm LE</v>
      </c>
      <c r="H657" s="1" t="str">
        <f>_xlfn.CONCAT(TEXT(R657,"0.0"),"mm ",INDEX('Pipe Lookup'!D:D,MATCH('~01 Pipe Segmentation'!S657,'Pipe Lookup'!C:C,0))," TYPE ",Q657)</f>
        <v>23.7mm Elbow TYPE 28</v>
      </c>
      <c r="M657" s="1" t="s">
        <v>53</v>
      </c>
      <c r="N657" s="1">
        <v>1026455.95</v>
      </c>
      <c r="O657" s="1">
        <v>1026461.95</v>
      </c>
      <c r="P657" s="1">
        <v>6</v>
      </c>
      <c r="Q657" s="1">
        <v>28</v>
      </c>
      <c r="R657" s="1">
        <v>23.7</v>
      </c>
      <c r="S657" s="1" t="s">
        <v>56</v>
      </c>
      <c r="T657" s="1" t="s">
        <v>380</v>
      </c>
      <c r="V657" s="1" t="s">
        <v>390</v>
      </c>
      <c r="W657" s="1">
        <v>0</v>
      </c>
      <c r="X657" s="1" t="s">
        <v>58</v>
      </c>
    </row>
    <row r="658" spans="1:24" ht="15" x14ac:dyDescent="0.2">
      <c r="A658" s="1">
        <f t="shared" si="40"/>
        <v>1026461.95</v>
      </c>
      <c r="B658" s="1">
        <f t="shared" si="40"/>
        <v>1026469.23</v>
      </c>
      <c r="C658" s="11" t="s">
        <v>52</v>
      </c>
      <c r="D658" s="12">
        <f>INDEX(families!$A:$A,MATCH(E658,families!$B:$B,0))</f>
        <v>3</v>
      </c>
      <c r="E658" s="1" t="str">
        <f t="shared" si="41"/>
        <v>LE</v>
      </c>
      <c r="F658" s="1">
        <f t="shared" si="42"/>
        <v>23.7</v>
      </c>
      <c r="G658" s="1" t="str">
        <f t="shared" si="43"/>
        <v>23.7mm LE</v>
      </c>
      <c r="H658" s="1" t="str">
        <f>_xlfn.CONCAT(TEXT(R658,"0.0"),"mm ",INDEX('Pipe Lookup'!D:D,MATCH('~01 Pipe Segmentation'!S658,'Pipe Lookup'!C:C,0))," TYPE ",Q658)</f>
        <v>23.7mm Elbow TYPE 28</v>
      </c>
      <c r="M658" s="1" t="s">
        <v>53</v>
      </c>
      <c r="N658" s="1">
        <v>1026461.95</v>
      </c>
      <c r="O658" s="1">
        <v>1026469.23</v>
      </c>
      <c r="P658" s="1">
        <v>7.2800000000279397</v>
      </c>
      <c r="Q658" s="1">
        <v>28</v>
      </c>
      <c r="R658" s="1">
        <v>23.7</v>
      </c>
      <c r="S658" s="1" t="s">
        <v>56</v>
      </c>
      <c r="T658" s="1" t="s">
        <v>380</v>
      </c>
      <c r="V658" s="1" t="s">
        <v>391</v>
      </c>
      <c r="W658" s="1">
        <v>0</v>
      </c>
      <c r="X658" s="1" t="s">
        <v>84</v>
      </c>
    </row>
    <row r="659" spans="1:24" ht="15" x14ac:dyDescent="0.2">
      <c r="A659" s="1">
        <f t="shared" si="40"/>
        <v>1026469.23</v>
      </c>
      <c r="B659" s="1">
        <f t="shared" si="40"/>
        <v>1026504.68</v>
      </c>
      <c r="C659" s="11" t="s">
        <v>52</v>
      </c>
      <c r="D659" s="12">
        <f>INDEX(families!$A:$A,MATCH(E659,families!$B:$B,0))</f>
        <v>2</v>
      </c>
      <c r="E659" s="1" t="str">
        <f t="shared" si="41"/>
        <v>FBE</v>
      </c>
      <c r="F659" s="1">
        <f t="shared" si="42"/>
        <v>21.5</v>
      </c>
      <c r="G659" s="1" t="str">
        <f t="shared" si="43"/>
        <v>21.5mm FBE</v>
      </c>
      <c r="H659" s="1" t="str">
        <f>_xlfn.CONCAT(TEXT(R659,"0.0"),"mm ",INDEX('Pipe Lookup'!D:D,MATCH('~01 Pipe Segmentation'!S659,'Pipe Lookup'!C:C,0))," TYPE ",Q659)</f>
        <v>21.5mm Fusion-Bonded Epoxy TYPE 34</v>
      </c>
      <c r="M659" s="1" t="s">
        <v>53</v>
      </c>
      <c r="N659" s="1">
        <v>1026469.23</v>
      </c>
      <c r="O659" s="1">
        <v>1026504.68</v>
      </c>
      <c r="P659" s="1">
        <v>35.450000000069849</v>
      </c>
      <c r="Q659" s="1">
        <v>34</v>
      </c>
      <c r="R659" s="1">
        <v>21.5</v>
      </c>
      <c r="S659" s="1" t="s">
        <v>54</v>
      </c>
      <c r="T659" s="1" t="s">
        <v>380</v>
      </c>
      <c r="W659" s="1">
        <v>0</v>
      </c>
      <c r="X659" s="1" t="s">
        <v>58</v>
      </c>
    </row>
    <row r="660" spans="1:24" ht="15" x14ac:dyDescent="0.2">
      <c r="A660" s="1">
        <f t="shared" si="40"/>
        <v>1026504.68</v>
      </c>
      <c r="B660" s="1">
        <f t="shared" si="40"/>
        <v>1026565.72</v>
      </c>
      <c r="C660" s="11" t="s">
        <v>52</v>
      </c>
      <c r="D660" s="12">
        <f>INDEX(families!$A:$A,MATCH(E660,families!$B:$B,0))</f>
        <v>2</v>
      </c>
      <c r="E660" s="1" t="str">
        <f t="shared" si="41"/>
        <v>FBE</v>
      </c>
      <c r="F660" s="1">
        <f t="shared" si="42"/>
        <v>19</v>
      </c>
      <c r="G660" s="1" t="str">
        <f t="shared" si="43"/>
        <v>19.0mm FBE</v>
      </c>
      <c r="H660" s="1" t="str">
        <f>_xlfn.CONCAT(TEXT(R660,"0.0"),"mm ",INDEX('Pipe Lookup'!D:D,MATCH('~01 Pipe Segmentation'!S660,'Pipe Lookup'!C:C,0))," TYPE ",Q660)</f>
        <v>19.0mm Fusion-Bonded Epoxy TYPE 7</v>
      </c>
      <c r="M660" s="1" t="s">
        <v>53</v>
      </c>
      <c r="N660" s="1">
        <v>1026504.68</v>
      </c>
      <c r="O660" s="1">
        <v>1026565.72</v>
      </c>
      <c r="P660" s="1">
        <v>61.039999999920838</v>
      </c>
      <c r="Q660" s="1">
        <v>7</v>
      </c>
      <c r="R660" s="1">
        <v>19</v>
      </c>
      <c r="S660" s="1" t="s">
        <v>54</v>
      </c>
      <c r="T660" s="1" t="s">
        <v>380</v>
      </c>
      <c r="W660" s="1">
        <v>0</v>
      </c>
      <c r="X660" s="1" t="s">
        <v>58</v>
      </c>
    </row>
    <row r="661" spans="1:24" ht="15" x14ac:dyDescent="0.2">
      <c r="A661" s="1">
        <f t="shared" si="40"/>
        <v>1026565.72</v>
      </c>
      <c r="B661" s="1">
        <f t="shared" si="40"/>
        <v>1026587.72</v>
      </c>
      <c r="C661" s="11" t="s">
        <v>52</v>
      </c>
      <c r="D661" s="12">
        <f>INDEX(families!$A:$A,MATCH(E661,families!$B:$B,0))</f>
        <v>2</v>
      </c>
      <c r="E661" s="1" t="str">
        <f t="shared" si="41"/>
        <v>FBE</v>
      </c>
      <c r="F661" s="1">
        <f t="shared" si="42"/>
        <v>21.5</v>
      </c>
      <c r="G661" s="1" t="str">
        <f t="shared" si="43"/>
        <v>21.5mm FBE</v>
      </c>
      <c r="H661" s="1" t="str">
        <f>_xlfn.CONCAT(TEXT(R661,"0.0"),"mm ",INDEX('Pipe Lookup'!D:D,MATCH('~01 Pipe Segmentation'!S661,'Pipe Lookup'!C:C,0))," TYPE ",Q661)</f>
        <v>21.5mm Fusion-Bonded Epoxy TYPE 34</v>
      </c>
      <c r="M661" s="1" t="s">
        <v>53</v>
      </c>
      <c r="N661" s="1">
        <v>1026565.72</v>
      </c>
      <c r="O661" s="1">
        <v>1026587.72</v>
      </c>
      <c r="P661" s="1">
        <v>22</v>
      </c>
      <c r="Q661" s="1">
        <v>34</v>
      </c>
      <c r="R661" s="1">
        <v>21.5</v>
      </c>
      <c r="S661" s="1" t="s">
        <v>54</v>
      </c>
      <c r="T661" s="1" t="s">
        <v>380</v>
      </c>
      <c r="W661" s="1">
        <v>0</v>
      </c>
      <c r="X661" s="1" t="s">
        <v>58</v>
      </c>
    </row>
    <row r="662" spans="1:24" ht="15" x14ac:dyDescent="0.2">
      <c r="A662" s="1">
        <f t="shared" si="40"/>
        <v>1026587.72</v>
      </c>
      <c r="B662" s="1">
        <f t="shared" si="40"/>
        <v>1026627.18</v>
      </c>
      <c r="C662" s="11" t="s">
        <v>52</v>
      </c>
      <c r="D662" s="12">
        <f>INDEX(families!$A:$A,MATCH(E662,families!$B:$B,0))</f>
        <v>2</v>
      </c>
      <c r="E662" s="1" t="str">
        <f t="shared" si="41"/>
        <v>FBE</v>
      </c>
      <c r="F662" s="1">
        <f t="shared" si="42"/>
        <v>19</v>
      </c>
      <c r="G662" s="1" t="str">
        <f t="shared" si="43"/>
        <v>19.0mm FBE</v>
      </c>
      <c r="H662" s="1" t="str">
        <f>_xlfn.CONCAT(TEXT(R662,"0.0"),"mm ",INDEX('Pipe Lookup'!D:D,MATCH('~01 Pipe Segmentation'!S662,'Pipe Lookup'!C:C,0))," TYPE ",Q662)</f>
        <v>19.0mm Fusion-Bonded Epoxy TYPE 7</v>
      </c>
      <c r="M662" s="1" t="s">
        <v>53</v>
      </c>
      <c r="N662" s="1">
        <v>1026587.72</v>
      </c>
      <c r="O662" s="1">
        <v>1026627.18</v>
      </c>
      <c r="P662" s="1">
        <v>39.460000000079162</v>
      </c>
      <c r="Q662" s="1">
        <v>7</v>
      </c>
      <c r="R662" s="1">
        <v>19</v>
      </c>
      <c r="S662" s="1" t="s">
        <v>54</v>
      </c>
      <c r="T662" s="1" t="s">
        <v>380</v>
      </c>
      <c r="W662" s="1">
        <v>0</v>
      </c>
      <c r="X662" s="1" t="s">
        <v>58</v>
      </c>
    </row>
    <row r="663" spans="1:24" ht="15" x14ac:dyDescent="0.2">
      <c r="A663" s="1">
        <f t="shared" si="40"/>
        <v>1026627.18</v>
      </c>
      <c r="B663" s="1">
        <f t="shared" si="40"/>
        <v>1026634.76</v>
      </c>
      <c r="C663" s="11" t="s">
        <v>52</v>
      </c>
      <c r="D663" s="12">
        <f>INDEX(families!$A:$A,MATCH(E663,families!$B:$B,0))</f>
        <v>3</v>
      </c>
      <c r="E663" s="1" t="str">
        <f t="shared" si="41"/>
        <v>LE</v>
      </c>
      <c r="F663" s="1">
        <f t="shared" si="42"/>
        <v>23.7</v>
      </c>
      <c r="G663" s="1" t="str">
        <f t="shared" si="43"/>
        <v>23.7mm LE</v>
      </c>
      <c r="H663" s="1" t="str">
        <f>_xlfn.CONCAT(TEXT(R663,"0.0"),"mm ",INDEX('Pipe Lookup'!D:D,MATCH('~01 Pipe Segmentation'!S663,'Pipe Lookup'!C:C,0))," TYPE ",Q663)</f>
        <v>23.7mm Elbow TYPE 28</v>
      </c>
      <c r="M663" s="1" t="s">
        <v>53</v>
      </c>
      <c r="N663" s="1">
        <v>1026627.18</v>
      </c>
      <c r="O663" s="1">
        <v>1026634.76</v>
      </c>
      <c r="P663" s="1">
        <v>7.5799999999580905</v>
      </c>
      <c r="Q663" s="1">
        <v>28</v>
      </c>
      <c r="R663" s="1">
        <v>23.7</v>
      </c>
      <c r="S663" s="1" t="s">
        <v>56</v>
      </c>
      <c r="T663" s="1" t="s">
        <v>380</v>
      </c>
      <c r="V663" s="1" t="s">
        <v>392</v>
      </c>
      <c r="W663" s="1">
        <v>0</v>
      </c>
      <c r="X663" s="1" t="s">
        <v>58</v>
      </c>
    </row>
    <row r="664" spans="1:24" ht="15" x14ac:dyDescent="0.2">
      <c r="A664" s="1">
        <f t="shared" si="40"/>
        <v>1026634.76</v>
      </c>
      <c r="B664" s="1">
        <f t="shared" si="40"/>
        <v>1026642.21</v>
      </c>
      <c r="C664" s="11" t="s">
        <v>52</v>
      </c>
      <c r="D664" s="12">
        <f>INDEX(families!$A:$A,MATCH(E664,families!$B:$B,0))</f>
        <v>2</v>
      </c>
      <c r="E664" s="1" t="str">
        <f t="shared" si="41"/>
        <v>FBE</v>
      </c>
      <c r="F664" s="1">
        <f t="shared" si="42"/>
        <v>19</v>
      </c>
      <c r="G664" s="1" t="str">
        <f t="shared" si="43"/>
        <v>19.0mm FBE</v>
      </c>
      <c r="H664" s="1" t="str">
        <f>_xlfn.CONCAT(TEXT(R664,"0.0"),"mm ",INDEX('Pipe Lookup'!D:D,MATCH('~01 Pipe Segmentation'!S664,'Pipe Lookup'!C:C,0))," TYPE ",Q664)</f>
        <v>19.0mm Fusion-Bonded Epoxy TYPE 7</v>
      </c>
      <c r="M664" s="1" t="s">
        <v>53</v>
      </c>
      <c r="N664" s="1">
        <v>1026634.76</v>
      </c>
      <c r="O664" s="1">
        <v>1026642.21</v>
      </c>
      <c r="P664" s="1">
        <v>7.4499999999534339</v>
      </c>
      <c r="Q664" s="1">
        <v>7</v>
      </c>
      <c r="R664" s="1">
        <v>19</v>
      </c>
      <c r="S664" s="1" t="s">
        <v>54</v>
      </c>
      <c r="T664" s="1" t="s">
        <v>380</v>
      </c>
      <c r="W664" s="1">
        <v>0</v>
      </c>
      <c r="X664" s="1" t="s">
        <v>58</v>
      </c>
    </row>
    <row r="665" spans="1:24" ht="15" x14ac:dyDescent="0.2">
      <c r="A665" s="1">
        <f t="shared" si="40"/>
        <v>1026642.21</v>
      </c>
      <c r="B665" s="1">
        <f t="shared" si="40"/>
        <v>1026650.23</v>
      </c>
      <c r="C665" s="11" t="s">
        <v>52</v>
      </c>
      <c r="D665" s="12">
        <f>INDEX(families!$A:$A,MATCH(E665,families!$B:$B,0))</f>
        <v>3</v>
      </c>
      <c r="E665" s="1" t="str">
        <f t="shared" si="41"/>
        <v>LE</v>
      </c>
      <c r="F665" s="1">
        <f t="shared" si="42"/>
        <v>23.7</v>
      </c>
      <c r="G665" s="1" t="str">
        <f t="shared" si="43"/>
        <v>23.7mm LE</v>
      </c>
      <c r="H665" s="1" t="str">
        <f>_xlfn.CONCAT(TEXT(R665,"0.0"),"mm ",INDEX('Pipe Lookup'!D:D,MATCH('~01 Pipe Segmentation'!S665,'Pipe Lookup'!C:C,0))," TYPE ",Q665)</f>
        <v>23.7mm Elbow TYPE 28</v>
      </c>
      <c r="M665" s="1" t="s">
        <v>53</v>
      </c>
      <c r="N665" s="1">
        <v>1026642.21</v>
      </c>
      <c r="O665" s="1">
        <v>1026650.23</v>
      </c>
      <c r="P665" s="1">
        <v>8.0200000000186265</v>
      </c>
      <c r="Q665" s="1">
        <v>28</v>
      </c>
      <c r="R665" s="1">
        <v>23.7</v>
      </c>
      <c r="S665" s="1" t="s">
        <v>56</v>
      </c>
      <c r="T665" s="1" t="s">
        <v>380</v>
      </c>
      <c r="V665" s="1" t="s">
        <v>393</v>
      </c>
      <c r="W665" s="1">
        <v>0</v>
      </c>
      <c r="X665" s="1" t="s">
        <v>58</v>
      </c>
    </row>
    <row r="666" spans="1:24" ht="15" x14ac:dyDescent="0.2">
      <c r="A666" s="1">
        <f t="shared" si="40"/>
        <v>1026650.23</v>
      </c>
      <c r="B666" s="1">
        <f t="shared" si="40"/>
        <v>1026674.68</v>
      </c>
      <c r="C666" s="11" t="s">
        <v>52</v>
      </c>
      <c r="D666" s="12">
        <f>INDEX(families!$A:$A,MATCH(E666,families!$B:$B,0))</f>
        <v>2</v>
      </c>
      <c r="E666" s="1" t="str">
        <f t="shared" si="41"/>
        <v>FBE</v>
      </c>
      <c r="F666" s="1">
        <f t="shared" si="42"/>
        <v>21.5</v>
      </c>
      <c r="G666" s="1" t="str">
        <f t="shared" si="43"/>
        <v>21.5mm FBE</v>
      </c>
      <c r="H666" s="1" t="str">
        <f>_xlfn.CONCAT(TEXT(R666,"0.0"),"mm ",INDEX('Pipe Lookup'!D:D,MATCH('~01 Pipe Segmentation'!S666,'Pipe Lookup'!C:C,0))," TYPE ",Q666)</f>
        <v>21.5mm Fusion-Bonded Epoxy TYPE 34</v>
      </c>
      <c r="M666" s="1" t="s">
        <v>53</v>
      </c>
      <c r="N666" s="1">
        <v>1026650.23</v>
      </c>
      <c r="O666" s="1">
        <v>1026674.68</v>
      </c>
      <c r="P666" s="1">
        <v>24.450000000069849</v>
      </c>
      <c r="Q666" s="1">
        <v>34</v>
      </c>
      <c r="R666" s="1">
        <v>21.5</v>
      </c>
      <c r="S666" s="1" t="s">
        <v>54</v>
      </c>
      <c r="T666" s="1" t="s">
        <v>380</v>
      </c>
      <c r="W666" s="1">
        <v>0</v>
      </c>
      <c r="X666" s="1" t="s">
        <v>58</v>
      </c>
    </row>
    <row r="667" spans="1:24" ht="15" x14ac:dyDescent="0.2">
      <c r="A667" s="1">
        <f t="shared" si="40"/>
        <v>1026674.68</v>
      </c>
      <c r="B667" s="1">
        <f t="shared" si="40"/>
        <v>1026750</v>
      </c>
      <c r="C667" s="11" t="s">
        <v>52</v>
      </c>
      <c r="D667" s="12">
        <f>INDEX(families!$A:$A,MATCH(E667,families!$B:$B,0))</f>
        <v>2</v>
      </c>
      <c r="E667" s="1" t="str">
        <f t="shared" si="41"/>
        <v>FBE</v>
      </c>
      <c r="F667" s="1">
        <f t="shared" si="42"/>
        <v>19</v>
      </c>
      <c r="G667" s="1" t="str">
        <f t="shared" si="43"/>
        <v>19.0mm FBE</v>
      </c>
      <c r="H667" s="1" t="str">
        <f>_xlfn.CONCAT(TEXT(R667,"0.0"),"mm ",INDEX('Pipe Lookup'!D:D,MATCH('~01 Pipe Segmentation'!S667,'Pipe Lookup'!C:C,0))," TYPE ",Q667)</f>
        <v>19.0mm Fusion-Bonded Epoxy TYPE 7</v>
      </c>
      <c r="M667" s="1" t="s">
        <v>53</v>
      </c>
      <c r="N667" s="1">
        <v>1026674.68</v>
      </c>
      <c r="O667" s="1">
        <v>1026750</v>
      </c>
      <c r="P667" s="1">
        <v>75.319999999948777</v>
      </c>
      <c r="Q667" s="1">
        <v>7</v>
      </c>
      <c r="R667" s="1">
        <v>19</v>
      </c>
      <c r="S667" s="1" t="s">
        <v>54</v>
      </c>
      <c r="T667" s="1" t="s">
        <v>380</v>
      </c>
      <c r="W667" s="1">
        <v>0</v>
      </c>
      <c r="X667" s="1" t="s">
        <v>58</v>
      </c>
    </row>
    <row r="668" spans="1:24" ht="15" x14ac:dyDescent="0.2">
      <c r="A668" s="1">
        <f t="shared" si="40"/>
        <v>1026750</v>
      </c>
      <c r="B668" s="1">
        <f t="shared" si="40"/>
        <v>1026811.68</v>
      </c>
      <c r="C668" s="11" t="s">
        <v>52</v>
      </c>
      <c r="D668" s="12">
        <f>INDEX(families!$A:$A,MATCH(E668,families!$B:$B,0))</f>
        <v>2</v>
      </c>
      <c r="E668" s="1" t="str">
        <f t="shared" si="41"/>
        <v>FBE</v>
      </c>
      <c r="F668" s="1">
        <f t="shared" si="42"/>
        <v>19</v>
      </c>
      <c r="G668" s="1" t="str">
        <f t="shared" si="43"/>
        <v>19.0mm FBE</v>
      </c>
      <c r="H668" s="1" t="str">
        <f>_xlfn.CONCAT(TEXT(R668,"0.0"),"mm ",INDEX('Pipe Lookup'!D:D,MATCH('~01 Pipe Segmentation'!S668,'Pipe Lookup'!C:C,0))," TYPE ",Q668)</f>
        <v>19.0mm Fusion-Bonded Epoxy TYPE 7</v>
      </c>
      <c r="M668" s="1" t="s">
        <v>53</v>
      </c>
      <c r="N668" s="1">
        <v>1026750</v>
      </c>
      <c r="O668" s="1">
        <v>1026811.68</v>
      </c>
      <c r="P668" s="1">
        <v>61.680000000051223</v>
      </c>
      <c r="Q668" s="1">
        <v>7</v>
      </c>
      <c r="R668" s="1">
        <v>19</v>
      </c>
      <c r="S668" s="1" t="s">
        <v>54</v>
      </c>
      <c r="T668" s="1" t="s">
        <v>380</v>
      </c>
      <c r="V668" s="1" t="s">
        <v>207</v>
      </c>
      <c r="W668" s="1">
        <v>0</v>
      </c>
      <c r="X668" s="1" t="s">
        <v>84</v>
      </c>
    </row>
    <row r="669" spans="1:24" ht="15" x14ac:dyDescent="0.2">
      <c r="A669" s="1">
        <f t="shared" si="40"/>
        <v>1026811.68</v>
      </c>
      <c r="B669" s="1">
        <f t="shared" si="40"/>
        <v>1026835.68</v>
      </c>
      <c r="C669" s="11" t="s">
        <v>52</v>
      </c>
      <c r="D669" s="12">
        <f>INDEX(families!$A:$A,MATCH(E669,families!$B:$B,0))</f>
        <v>2</v>
      </c>
      <c r="E669" s="1" t="str">
        <f t="shared" si="41"/>
        <v>FBE</v>
      </c>
      <c r="F669" s="1">
        <f t="shared" si="42"/>
        <v>21.5</v>
      </c>
      <c r="G669" s="1" t="str">
        <f t="shared" si="43"/>
        <v>21.5mm FBE</v>
      </c>
      <c r="H669" s="1" t="str">
        <f>_xlfn.CONCAT(TEXT(R669,"0.0"),"mm ",INDEX('Pipe Lookup'!D:D,MATCH('~01 Pipe Segmentation'!S669,'Pipe Lookup'!C:C,0))," TYPE ",Q669)</f>
        <v>21.5mm Fusion-Bonded Epoxy TYPE 34</v>
      </c>
      <c r="M669" s="1" t="s">
        <v>53</v>
      </c>
      <c r="N669" s="1">
        <v>1026811.68</v>
      </c>
      <c r="O669" s="1">
        <v>1026835.68</v>
      </c>
      <c r="P669" s="1">
        <v>24</v>
      </c>
      <c r="Q669" s="1">
        <v>34</v>
      </c>
      <c r="R669" s="1">
        <v>21.5</v>
      </c>
      <c r="S669" s="1" t="s">
        <v>54</v>
      </c>
      <c r="T669" s="1" t="s">
        <v>380</v>
      </c>
      <c r="V669" s="1" t="s">
        <v>65</v>
      </c>
      <c r="W669" s="1">
        <v>0</v>
      </c>
      <c r="X669" s="1" t="s">
        <v>58</v>
      </c>
    </row>
    <row r="670" spans="1:24" ht="15" x14ac:dyDescent="0.2">
      <c r="A670" s="1">
        <f t="shared" si="40"/>
        <v>1026835.68</v>
      </c>
      <c r="B670" s="1">
        <f t="shared" si="40"/>
        <v>1026858.68</v>
      </c>
      <c r="C670" s="11" t="s">
        <v>52</v>
      </c>
      <c r="D670" s="12">
        <f>INDEX(families!$A:$A,MATCH(E670,families!$B:$B,0))</f>
        <v>2</v>
      </c>
      <c r="E670" s="1" t="str">
        <f t="shared" si="41"/>
        <v>FBE</v>
      </c>
      <c r="F670" s="1">
        <f t="shared" si="42"/>
        <v>19</v>
      </c>
      <c r="G670" s="1" t="str">
        <f t="shared" si="43"/>
        <v>19.0mm FBE</v>
      </c>
      <c r="H670" s="1" t="str">
        <f>_xlfn.CONCAT(TEXT(R670,"0.0"),"mm ",INDEX('Pipe Lookup'!D:D,MATCH('~01 Pipe Segmentation'!S670,'Pipe Lookup'!C:C,0))," TYPE ",Q670)</f>
        <v>19.0mm Fusion-Bonded Epoxy TYPE 7</v>
      </c>
      <c r="M670" s="1" t="s">
        <v>53</v>
      </c>
      <c r="N670" s="1">
        <v>1026835.68</v>
      </c>
      <c r="O670" s="1">
        <v>1026858.68</v>
      </c>
      <c r="P670" s="1">
        <v>23</v>
      </c>
      <c r="Q670" s="1">
        <v>7</v>
      </c>
      <c r="R670" s="1">
        <v>19</v>
      </c>
      <c r="S670" s="1" t="s">
        <v>54</v>
      </c>
      <c r="T670" s="1" t="s">
        <v>380</v>
      </c>
      <c r="V670" s="1" t="s">
        <v>65</v>
      </c>
      <c r="W670" s="1">
        <v>0</v>
      </c>
      <c r="X670" s="1" t="s">
        <v>58</v>
      </c>
    </row>
    <row r="671" spans="1:24" ht="15" x14ac:dyDescent="0.2">
      <c r="A671" s="1">
        <f t="shared" si="40"/>
        <v>1026858.68</v>
      </c>
      <c r="B671" s="1">
        <f t="shared" si="40"/>
        <v>1026987.68</v>
      </c>
      <c r="C671" s="11" t="s">
        <v>52</v>
      </c>
      <c r="D671" s="12">
        <f>INDEX(families!$A:$A,MATCH(E671,families!$B:$B,0))</f>
        <v>1</v>
      </c>
      <c r="E671" s="1" t="str">
        <f t="shared" si="41"/>
        <v>ARO</v>
      </c>
      <c r="F671" s="1">
        <f t="shared" si="42"/>
        <v>19</v>
      </c>
      <c r="G671" s="1" t="str">
        <f t="shared" si="43"/>
        <v>19.0mm ARO-M45</v>
      </c>
      <c r="H671" s="1" t="str">
        <f>_xlfn.CONCAT(TEXT(R671,"0.0"),"mm ",INDEX('Pipe Lookup'!D:D,MATCH('~01 Pipe Segmentation'!S671,'Pipe Lookup'!C:C,0))," TYPE ",Q671)</f>
        <v>19.0mm Abrasion-Resistant Overcoat (M45) TYPE 18</v>
      </c>
      <c r="M671" s="1" t="s">
        <v>53</v>
      </c>
      <c r="N671" s="1">
        <v>1026858.68</v>
      </c>
      <c r="O671" s="1">
        <v>1026987.68</v>
      </c>
      <c r="P671" s="1">
        <v>129</v>
      </c>
      <c r="Q671" s="1">
        <v>18</v>
      </c>
      <c r="R671" s="1">
        <v>19</v>
      </c>
      <c r="S671" s="1" t="s">
        <v>394</v>
      </c>
      <c r="T671" s="1" t="s">
        <v>380</v>
      </c>
      <c r="V671" s="1" t="s">
        <v>65</v>
      </c>
      <c r="W671" s="1">
        <v>0</v>
      </c>
      <c r="X671" s="1" t="s">
        <v>58</v>
      </c>
    </row>
    <row r="672" spans="1:24" ht="15" x14ac:dyDescent="0.2">
      <c r="A672" s="1">
        <f t="shared" si="40"/>
        <v>1026987.68</v>
      </c>
      <c r="B672" s="1">
        <f t="shared" si="40"/>
        <v>1027005.23</v>
      </c>
      <c r="C672" s="11" t="s">
        <v>52</v>
      </c>
      <c r="D672" s="12">
        <f>INDEX(families!$A:$A,MATCH(E672,families!$B:$B,0))</f>
        <v>1</v>
      </c>
      <c r="E672" s="1" t="str">
        <f t="shared" si="41"/>
        <v>ARO</v>
      </c>
      <c r="F672" s="1">
        <f t="shared" si="42"/>
        <v>19</v>
      </c>
      <c r="G672" s="1" t="str">
        <f t="shared" si="43"/>
        <v>19.0mm ARO</v>
      </c>
      <c r="H672" s="1" t="str">
        <f>_xlfn.CONCAT(TEXT(R672,"0.0"),"mm ",INDEX('Pipe Lookup'!D:D,MATCH('~01 Pipe Segmentation'!S672,'Pipe Lookup'!C:C,0))," TYPE ",Q672)</f>
        <v>19.0mm Abrasion-Resistant Overcoat TYPE 8</v>
      </c>
      <c r="M672" s="1" t="s">
        <v>53</v>
      </c>
      <c r="N672" s="1">
        <v>1026987.68</v>
      </c>
      <c r="O672" s="1">
        <v>1027005.23</v>
      </c>
      <c r="P672" s="1">
        <v>17.549999999930151</v>
      </c>
      <c r="Q672" s="1">
        <v>8</v>
      </c>
      <c r="R672" s="1">
        <v>19</v>
      </c>
      <c r="S672" s="1" t="s">
        <v>78</v>
      </c>
      <c r="T672" s="1" t="s">
        <v>380</v>
      </c>
      <c r="V672" s="1" t="s">
        <v>65</v>
      </c>
      <c r="W672" s="1">
        <v>0</v>
      </c>
      <c r="X672" s="1" t="s">
        <v>58</v>
      </c>
    </row>
    <row r="673" spans="1:24" ht="15" x14ac:dyDescent="0.2">
      <c r="A673" s="1">
        <f t="shared" si="40"/>
        <v>1027005.23</v>
      </c>
      <c r="B673" s="1">
        <f t="shared" si="40"/>
        <v>1027010.68</v>
      </c>
      <c r="C673" s="11" t="s">
        <v>52</v>
      </c>
      <c r="D673" s="12">
        <f>INDEX(families!$A:$A,MATCH(E673,families!$B:$B,0))</f>
        <v>3</v>
      </c>
      <c r="E673" s="1" t="str">
        <f t="shared" si="41"/>
        <v>LE</v>
      </c>
      <c r="F673" s="1">
        <f t="shared" si="42"/>
        <v>23.7</v>
      </c>
      <c r="G673" s="1" t="str">
        <f t="shared" si="43"/>
        <v>23.7mm LE</v>
      </c>
      <c r="H673" s="1" t="str">
        <f>_xlfn.CONCAT(TEXT(R673,"0.0"),"mm ",INDEX('Pipe Lookup'!D:D,MATCH('~01 Pipe Segmentation'!S673,'Pipe Lookup'!C:C,0))," TYPE ",Q673)</f>
        <v>23.7mm Elbow TYPE 28</v>
      </c>
      <c r="M673" s="1" t="s">
        <v>53</v>
      </c>
      <c r="N673" s="1">
        <v>1027005.23</v>
      </c>
      <c r="O673" s="1">
        <v>1027010.68</v>
      </c>
      <c r="P673" s="1">
        <v>5.4500000000698492</v>
      </c>
      <c r="Q673" s="1">
        <v>28</v>
      </c>
      <c r="R673" s="1">
        <v>23.7</v>
      </c>
      <c r="S673" s="1" t="s">
        <v>56</v>
      </c>
      <c r="T673" s="1" t="s">
        <v>380</v>
      </c>
      <c r="V673" s="1" t="s">
        <v>395</v>
      </c>
      <c r="W673" s="1">
        <v>0</v>
      </c>
      <c r="X673" s="1" t="s">
        <v>58</v>
      </c>
    </row>
    <row r="674" spans="1:24" ht="15" x14ac:dyDescent="0.2">
      <c r="A674" s="1">
        <f t="shared" si="40"/>
        <v>1027010.68</v>
      </c>
      <c r="B674" s="1">
        <f t="shared" si="40"/>
        <v>1027023.56</v>
      </c>
      <c r="C674" s="11" t="s">
        <v>52</v>
      </c>
      <c r="D674" s="12">
        <f>INDEX(families!$A:$A,MATCH(E674,families!$B:$B,0))</f>
        <v>2</v>
      </c>
      <c r="E674" s="1" t="str">
        <f t="shared" si="41"/>
        <v>FBE</v>
      </c>
      <c r="F674" s="1">
        <f t="shared" si="42"/>
        <v>19</v>
      </c>
      <c r="G674" s="1" t="str">
        <f t="shared" si="43"/>
        <v>19.0mm FBE</v>
      </c>
      <c r="H674" s="1" t="str">
        <f>_xlfn.CONCAT(TEXT(R674,"0.0"),"mm ",INDEX('Pipe Lookup'!D:D,MATCH('~01 Pipe Segmentation'!S674,'Pipe Lookup'!C:C,0))," TYPE ",Q674)</f>
        <v>19.0mm Fusion-Bonded Epoxy TYPE 7</v>
      </c>
      <c r="M674" s="1" t="s">
        <v>53</v>
      </c>
      <c r="N674" s="1">
        <v>1027010.68</v>
      </c>
      <c r="O674" s="1">
        <v>1027023.56</v>
      </c>
      <c r="P674" s="1">
        <v>12.880000000004657</v>
      </c>
      <c r="Q674" s="1">
        <v>7</v>
      </c>
      <c r="R674" s="1">
        <v>19</v>
      </c>
      <c r="S674" s="1" t="s">
        <v>54</v>
      </c>
      <c r="T674" s="1" t="s">
        <v>380</v>
      </c>
      <c r="V674" s="1" t="s">
        <v>65</v>
      </c>
      <c r="W674" s="1">
        <v>0</v>
      </c>
      <c r="X674" s="1" t="s">
        <v>58</v>
      </c>
    </row>
    <row r="675" spans="1:24" ht="15" x14ac:dyDescent="0.2">
      <c r="A675" s="1">
        <f t="shared" si="40"/>
        <v>1027023.56</v>
      </c>
      <c r="B675" s="1">
        <f t="shared" si="40"/>
        <v>1027028.35</v>
      </c>
      <c r="C675" s="11" t="s">
        <v>52</v>
      </c>
      <c r="D675" s="12">
        <f>INDEX(families!$A:$A,MATCH(E675,families!$B:$B,0))</f>
        <v>3</v>
      </c>
      <c r="E675" s="1" t="str">
        <f t="shared" si="41"/>
        <v>LE</v>
      </c>
      <c r="F675" s="1">
        <f t="shared" si="42"/>
        <v>23.7</v>
      </c>
      <c r="G675" s="1" t="str">
        <f t="shared" si="43"/>
        <v>23.7mm LE</v>
      </c>
      <c r="H675" s="1" t="str">
        <f>_xlfn.CONCAT(TEXT(R675,"0.0"),"mm ",INDEX('Pipe Lookup'!D:D,MATCH('~01 Pipe Segmentation'!S675,'Pipe Lookup'!C:C,0))," TYPE ",Q675)</f>
        <v>23.7mm Elbow TYPE 28</v>
      </c>
      <c r="M675" s="1" t="s">
        <v>53</v>
      </c>
      <c r="N675" s="1">
        <v>1027023.56</v>
      </c>
      <c r="O675" s="1">
        <v>1027028.35</v>
      </c>
      <c r="P675" s="1">
        <v>4.7899999999208376</v>
      </c>
      <c r="Q675" s="1">
        <v>28</v>
      </c>
      <c r="R675" s="1">
        <v>23.7</v>
      </c>
      <c r="S675" s="1" t="s">
        <v>56</v>
      </c>
      <c r="T675" s="1" t="s">
        <v>380</v>
      </c>
      <c r="V675" s="1" t="s">
        <v>396</v>
      </c>
      <c r="W675" s="1">
        <v>0</v>
      </c>
      <c r="X675" s="1" t="s">
        <v>58</v>
      </c>
    </row>
    <row r="676" spans="1:24" ht="15" x14ac:dyDescent="0.2">
      <c r="A676" s="1">
        <f t="shared" si="40"/>
        <v>1027028.35</v>
      </c>
      <c r="B676" s="1">
        <f t="shared" si="40"/>
        <v>1027962.51</v>
      </c>
      <c r="C676" s="11" t="s">
        <v>52</v>
      </c>
      <c r="D676" s="12">
        <f>INDEX(families!$A:$A,MATCH(E676,families!$B:$B,0))</f>
        <v>2</v>
      </c>
      <c r="E676" s="1" t="str">
        <f t="shared" si="41"/>
        <v>FBE</v>
      </c>
      <c r="F676" s="1">
        <f t="shared" si="42"/>
        <v>19</v>
      </c>
      <c r="G676" s="1" t="str">
        <f t="shared" si="43"/>
        <v>19.0mm FBE</v>
      </c>
      <c r="H676" s="1" t="str">
        <f>_xlfn.CONCAT(TEXT(R676,"0.0"),"mm ",INDEX('Pipe Lookup'!D:D,MATCH('~01 Pipe Segmentation'!S676,'Pipe Lookup'!C:C,0))," TYPE ",Q676)</f>
        <v>19.0mm Fusion-Bonded Epoxy TYPE 7</v>
      </c>
      <c r="M676" s="1" t="s">
        <v>53</v>
      </c>
      <c r="N676" s="1">
        <v>1027028.35</v>
      </c>
      <c r="O676" s="1">
        <v>1027962.51</v>
      </c>
      <c r="P676" s="1">
        <v>934.1600000000326</v>
      </c>
      <c r="Q676" s="1">
        <v>7</v>
      </c>
      <c r="R676" s="1">
        <v>19</v>
      </c>
      <c r="S676" s="1" t="s">
        <v>54</v>
      </c>
      <c r="T676" s="1" t="s">
        <v>380</v>
      </c>
      <c r="V676" s="1" t="s">
        <v>65</v>
      </c>
      <c r="W676" s="1">
        <v>0</v>
      </c>
      <c r="X676" s="1" t="s">
        <v>58</v>
      </c>
    </row>
    <row r="677" spans="1:24" ht="15" x14ac:dyDescent="0.2">
      <c r="A677" s="1">
        <f t="shared" si="40"/>
        <v>1027962.51</v>
      </c>
      <c r="B677" s="1">
        <f t="shared" si="40"/>
        <v>1027967.3</v>
      </c>
      <c r="C677" s="11" t="s">
        <v>52</v>
      </c>
      <c r="D677" s="12">
        <f>INDEX(families!$A:$A,MATCH(E677,families!$B:$B,0))</f>
        <v>3</v>
      </c>
      <c r="E677" s="1" t="str">
        <f t="shared" si="41"/>
        <v>LE</v>
      </c>
      <c r="F677" s="1">
        <f t="shared" si="42"/>
        <v>23.7</v>
      </c>
      <c r="G677" s="1" t="str">
        <f t="shared" si="43"/>
        <v>23.7mm LE</v>
      </c>
      <c r="H677" s="1" t="str">
        <f>_xlfn.CONCAT(TEXT(R677,"0.0"),"mm ",INDEX('Pipe Lookup'!D:D,MATCH('~01 Pipe Segmentation'!S677,'Pipe Lookup'!C:C,0))," TYPE ",Q677)</f>
        <v>23.7mm Elbow TYPE 28</v>
      </c>
      <c r="M677" s="1" t="s">
        <v>53</v>
      </c>
      <c r="N677" s="1">
        <v>1027962.51</v>
      </c>
      <c r="O677" s="1">
        <v>1027967.3</v>
      </c>
      <c r="P677" s="1">
        <v>4.7900000000372529</v>
      </c>
      <c r="Q677" s="1">
        <v>28</v>
      </c>
      <c r="R677" s="1">
        <v>23.7</v>
      </c>
      <c r="S677" s="1" t="s">
        <v>56</v>
      </c>
      <c r="T677" s="1" t="s">
        <v>380</v>
      </c>
      <c r="V677" s="1" t="s">
        <v>397</v>
      </c>
      <c r="W677" s="1">
        <v>0</v>
      </c>
      <c r="X677" s="1" t="s">
        <v>58</v>
      </c>
    </row>
    <row r="678" spans="1:24" ht="15" x14ac:dyDescent="0.2">
      <c r="A678" s="1">
        <f t="shared" si="40"/>
        <v>1027967.3</v>
      </c>
      <c r="B678" s="1">
        <f t="shared" si="40"/>
        <v>1028131.19</v>
      </c>
      <c r="C678" s="11" t="s">
        <v>52</v>
      </c>
      <c r="D678" s="12">
        <f>INDEX(families!$A:$A,MATCH(E678,families!$B:$B,0))</f>
        <v>2</v>
      </c>
      <c r="E678" s="1" t="str">
        <f t="shared" si="41"/>
        <v>FBE</v>
      </c>
      <c r="F678" s="1">
        <f t="shared" si="42"/>
        <v>19</v>
      </c>
      <c r="G678" s="1" t="str">
        <f t="shared" si="43"/>
        <v>19.0mm FBE</v>
      </c>
      <c r="H678" s="1" t="str">
        <f>_xlfn.CONCAT(TEXT(R678,"0.0"),"mm ",INDEX('Pipe Lookup'!D:D,MATCH('~01 Pipe Segmentation'!S678,'Pipe Lookup'!C:C,0))," TYPE ",Q678)</f>
        <v>19.0mm Fusion-Bonded Epoxy TYPE 7</v>
      </c>
      <c r="M678" s="1" t="s">
        <v>53</v>
      </c>
      <c r="N678" s="1">
        <v>1027967.3</v>
      </c>
      <c r="O678" s="1">
        <v>1028131.19</v>
      </c>
      <c r="P678" s="1">
        <v>163.88999999989755</v>
      </c>
      <c r="Q678" s="1">
        <v>7</v>
      </c>
      <c r="R678" s="1">
        <v>19</v>
      </c>
      <c r="S678" s="1" t="s">
        <v>54</v>
      </c>
      <c r="T678" s="1" t="s">
        <v>380</v>
      </c>
      <c r="V678" s="1" t="s">
        <v>65</v>
      </c>
      <c r="W678" s="1">
        <v>0</v>
      </c>
      <c r="X678" s="1" t="s">
        <v>58</v>
      </c>
    </row>
    <row r="679" spans="1:24" ht="15" x14ac:dyDescent="0.2">
      <c r="A679" s="1">
        <f t="shared" si="40"/>
        <v>1028131.19</v>
      </c>
      <c r="B679" s="1">
        <f t="shared" si="40"/>
        <v>1028135.86</v>
      </c>
      <c r="C679" s="11" t="s">
        <v>52</v>
      </c>
      <c r="D679" s="12">
        <f>INDEX(families!$A:$A,MATCH(E679,families!$B:$B,0))</f>
        <v>3</v>
      </c>
      <c r="E679" s="1" t="str">
        <f t="shared" si="41"/>
        <v>LE</v>
      </c>
      <c r="F679" s="1">
        <f t="shared" si="42"/>
        <v>23.7</v>
      </c>
      <c r="G679" s="1" t="str">
        <f t="shared" si="43"/>
        <v>23.7mm LE</v>
      </c>
      <c r="H679" s="1" t="str">
        <f>_xlfn.CONCAT(TEXT(R679,"0.0"),"mm ",INDEX('Pipe Lookup'!D:D,MATCH('~01 Pipe Segmentation'!S679,'Pipe Lookup'!C:C,0))," TYPE ",Q679)</f>
        <v>23.7mm Elbow TYPE 28</v>
      </c>
      <c r="M679" s="1" t="s">
        <v>53</v>
      </c>
      <c r="N679" s="1">
        <v>1028131.19</v>
      </c>
      <c r="O679" s="1">
        <v>1028135.86</v>
      </c>
      <c r="P679" s="1">
        <v>4.6700000000419095</v>
      </c>
      <c r="Q679" s="1">
        <v>28</v>
      </c>
      <c r="R679" s="1">
        <v>23.7</v>
      </c>
      <c r="S679" s="1" t="s">
        <v>56</v>
      </c>
      <c r="T679" s="1" t="s">
        <v>380</v>
      </c>
      <c r="V679" s="1" t="s">
        <v>398</v>
      </c>
      <c r="W679" s="1">
        <v>0</v>
      </c>
      <c r="X679" s="1" t="s">
        <v>58</v>
      </c>
    </row>
    <row r="680" spans="1:24" ht="15" x14ac:dyDescent="0.2">
      <c r="A680" s="1">
        <f t="shared" si="40"/>
        <v>1028135.86</v>
      </c>
      <c r="B680" s="1">
        <f t="shared" si="40"/>
        <v>1028486.45</v>
      </c>
      <c r="C680" s="11" t="s">
        <v>52</v>
      </c>
      <c r="D680" s="12">
        <f>INDEX(families!$A:$A,MATCH(E680,families!$B:$B,0))</f>
        <v>2</v>
      </c>
      <c r="E680" s="1" t="str">
        <f t="shared" si="41"/>
        <v>FBE</v>
      </c>
      <c r="F680" s="1">
        <f t="shared" si="42"/>
        <v>19</v>
      </c>
      <c r="G680" s="1" t="str">
        <f t="shared" si="43"/>
        <v>19.0mm FBE</v>
      </c>
      <c r="H680" s="1" t="str">
        <f>_xlfn.CONCAT(TEXT(R680,"0.0"),"mm ",INDEX('Pipe Lookup'!D:D,MATCH('~01 Pipe Segmentation'!S680,'Pipe Lookup'!C:C,0))," TYPE ",Q680)</f>
        <v>19.0mm Fusion-Bonded Epoxy TYPE 7</v>
      </c>
      <c r="M680" s="1" t="s">
        <v>53</v>
      </c>
      <c r="N680" s="1">
        <v>1028135.86</v>
      </c>
      <c r="O680" s="1">
        <v>1028486.45</v>
      </c>
      <c r="P680" s="1">
        <v>350.5899999999674</v>
      </c>
      <c r="Q680" s="1">
        <v>7</v>
      </c>
      <c r="R680" s="1">
        <v>19</v>
      </c>
      <c r="S680" s="1" t="s">
        <v>54</v>
      </c>
      <c r="T680" s="1" t="s">
        <v>380</v>
      </c>
      <c r="V680" s="1" t="s">
        <v>65</v>
      </c>
      <c r="W680" s="1">
        <v>0</v>
      </c>
      <c r="X680" s="1" t="s">
        <v>58</v>
      </c>
    </row>
    <row r="681" spans="1:24" ht="15" x14ac:dyDescent="0.2">
      <c r="A681" s="1">
        <f t="shared" si="40"/>
        <v>1028486.45</v>
      </c>
      <c r="B681" s="1">
        <f t="shared" si="40"/>
        <v>1028493.58</v>
      </c>
      <c r="C681" s="11" t="s">
        <v>52</v>
      </c>
      <c r="D681" s="12">
        <f>INDEX(families!$A:$A,MATCH(E681,families!$B:$B,0))</f>
        <v>3</v>
      </c>
      <c r="E681" s="1" t="str">
        <f t="shared" si="41"/>
        <v>LE</v>
      </c>
      <c r="F681" s="1">
        <f t="shared" si="42"/>
        <v>23.7</v>
      </c>
      <c r="G681" s="1" t="str">
        <f t="shared" si="43"/>
        <v>23.7mm LE</v>
      </c>
      <c r="H681" s="1" t="str">
        <f>_xlfn.CONCAT(TEXT(R681,"0.0"),"mm ",INDEX('Pipe Lookup'!D:D,MATCH('~01 Pipe Segmentation'!S681,'Pipe Lookup'!C:C,0))," TYPE ",Q681)</f>
        <v>23.7mm Elbow TYPE 28</v>
      </c>
      <c r="M681" s="1" t="s">
        <v>53</v>
      </c>
      <c r="N681" s="1">
        <v>1028486.45</v>
      </c>
      <c r="O681" s="1">
        <v>1028493.58</v>
      </c>
      <c r="P681" s="1">
        <v>7.1300000000046566</v>
      </c>
      <c r="Q681" s="1">
        <v>28</v>
      </c>
      <c r="R681" s="1">
        <v>23.7</v>
      </c>
      <c r="S681" s="1" t="s">
        <v>56</v>
      </c>
      <c r="T681" s="1" t="s">
        <v>380</v>
      </c>
      <c r="V681" s="1" t="s">
        <v>399</v>
      </c>
      <c r="W681" s="1">
        <v>0</v>
      </c>
      <c r="X681" s="1" t="s">
        <v>58</v>
      </c>
    </row>
    <row r="682" spans="1:24" ht="15" x14ac:dyDescent="0.2">
      <c r="A682" s="1">
        <f t="shared" si="40"/>
        <v>1028493.58</v>
      </c>
      <c r="B682" s="1">
        <f t="shared" si="40"/>
        <v>1028499.36</v>
      </c>
      <c r="C682" s="11" t="s">
        <v>52</v>
      </c>
      <c r="D682" s="12">
        <f>INDEX(families!$A:$A,MATCH(E682,families!$B:$B,0))</f>
        <v>2</v>
      </c>
      <c r="E682" s="1" t="str">
        <f t="shared" si="41"/>
        <v>FBE</v>
      </c>
      <c r="F682" s="1">
        <f t="shared" si="42"/>
        <v>19</v>
      </c>
      <c r="G682" s="1" t="str">
        <f t="shared" si="43"/>
        <v>19.0mm FBE</v>
      </c>
      <c r="H682" s="1" t="str">
        <f>_xlfn.CONCAT(TEXT(R682,"0.0"),"mm ",INDEX('Pipe Lookup'!D:D,MATCH('~01 Pipe Segmentation'!S682,'Pipe Lookup'!C:C,0))," TYPE ",Q682)</f>
        <v>19.0mm Fusion-Bonded Epoxy TYPE 7</v>
      </c>
      <c r="M682" s="1" t="s">
        <v>53</v>
      </c>
      <c r="N682" s="1">
        <v>1028493.58</v>
      </c>
      <c r="O682" s="1">
        <v>1028499.36</v>
      </c>
      <c r="P682" s="1">
        <v>5.7800000000279397</v>
      </c>
      <c r="Q682" s="1">
        <v>7</v>
      </c>
      <c r="R682" s="1">
        <v>19</v>
      </c>
      <c r="S682" s="1" t="s">
        <v>54</v>
      </c>
      <c r="T682" s="1" t="s">
        <v>380</v>
      </c>
      <c r="V682" s="1" t="s">
        <v>65</v>
      </c>
      <c r="W682" s="1">
        <v>0</v>
      </c>
      <c r="X682" s="1" t="s">
        <v>58</v>
      </c>
    </row>
    <row r="683" spans="1:24" ht="15" x14ac:dyDescent="0.2">
      <c r="A683" s="1">
        <f t="shared" si="40"/>
        <v>1028499.36</v>
      </c>
      <c r="B683" s="1">
        <f t="shared" si="40"/>
        <v>1028500</v>
      </c>
      <c r="C683" s="11" t="s">
        <v>52</v>
      </c>
      <c r="D683" s="12">
        <f>INDEX(families!$A:$A,MATCH(E683,families!$B:$B,0))</f>
        <v>3</v>
      </c>
      <c r="E683" s="1" t="str">
        <f t="shared" si="41"/>
        <v>LE</v>
      </c>
      <c r="F683" s="1">
        <f t="shared" si="42"/>
        <v>23.7</v>
      </c>
      <c r="G683" s="1" t="str">
        <f t="shared" si="43"/>
        <v>23.7mm LE</v>
      </c>
      <c r="H683" s="1" t="str">
        <f>_xlfn.CONCAT(TEXT(R683,"0.0"),"mm ",INDEX('Pipe Lookup'!D:D,MATCH('~01 Pipe Segmentation'!S683,'Pipe Lookup'!C:C,0))," TYPE ",Q683)</f>
        <v>23.7mm Elbow TYPE 28</v>
      </c>
      <c r="M683" s="1" t="s">
        <v>53</v>
      </c>
      <c r="N683" s="1">
        <v>1028499.36</v>
      </c>
      <c r="O683" s="1">
        <v>1028500</v>
      </c>
      <c r="P683" s="1">
        <v>0.64000000001396984</v>
      </c>
      <c r="Q683" s="1">
        <v>28</v>
      </c>
      <c r="R683" s="1">
        <v>23.7</v>
      </c>
      <c r="S683" s="1" t="s">
        <v>56</v>
      </c>
      <c r="T683" s="1" t="s">
        <v>380</v>
      </c>
      <c r="V683" s="1" t="s">
        <v>400</v>
      </c>
      <c r="W683" s="1">
        <v>0</v>
      </c>
      <c r="X683" s="1" t="s">
        <v>58</v>
      </c>
    </row>
    <row r="684" spans="1:24" ht="15" x14ac:dyDescent="0.2">
      <c r="A684" s="1">
        <f t="shared" si="40"/>
        <v>1028500</v>
      </c>
      <c r="B684" s="1">
        <f t="shared" si="40"/>
        <v>1028507.27</v>
      </c>
      <c r="C684" s="11" t="s">
        <v>52</v>
      </c>
      <c r="D684" s="12">
        <f>INDEX(families!$A:$A,MATCH(E684,families!$B:$B,0))</f>
        <v>3</v>
      </c>
      <c r="E684" s="1" t="str">
        <f t="shared" si="41"/>
        <v>LE</v>
      </c>
      <c r="F684" s="1">
        <f t="shared" si="42"/>
        <v>23.7</v>
      </c>
      <c r="G684" s="1" t="str">
        <f t="shared" si="43"/>
        <v>23.7mm LE</v>
      </c>
      <c r="H684" s="1" t="str">
        <f>_xlfn.CONCAT(TEXT(R684,"0.0"),"mm ",INDEX('Pipe Lookup'!D:D,MATCH('~01 Pipe Segmentation'!S684,'Pipe Lookup'!C:C,0))," TYPE ",Q684)</f>
        <v>23.7mm Elbow TYPE 28</v>
      </c>
      <c r="M684" s="1" t="s">
        <v>53</v>
      </c>
      <c r="N684" s="1">
        <v>1028500</v>
      </c>
      <c r="O684" s="1">
        <v>1028507.27</v>
      </c>
      <c r="P684" s="1">
        <v>7.2700000000186265</v>
      </c>
      <c r="Q684" s="1">
        <v>28</v>
      </c>
      <c r="R684" s="1">
        <v>23.7</v>
      </c>
      <c r="S684" s="1" t="s">
        <v>56</v>
      </c>
      <c r="T684" s="1" t="s">
        <v>401</v>
      </c>
      <c r="V684" s="1" t="s">
        <v>400</v>
      </c>
      <c r="W684" s="1">
        <v>0</v>
      </c>
      <c r="X684" s="1" t="s">
        <v>58</v>
      </c>
    </row>
    <row r="685" spans="1:24" ht="15" x14ac:dyDescent="0.2">
      <c r="A685" s="1">
        <f t="shared" si="40"/>
        <v>1028507.27</v>
      </c>
      <c r="B685" s="1">
        <f t="shared" si="40"/>
        <v>1028800</v>
      </c>
      <c r="C685" s="11" t="s">
        <v>52</v>
      </c>
      <c r="D685" s="12">
        <f>INDEX(families!$A:$A,MATCH(E685,families!$B:$B,0))</f>
        <v>2</v>
      </c>
      <c r="E685" s="1" t="str">
        <f t="shared" si="41"/>
        <v>FBE</v>
      </c>
      <c r="F685" s="1">
        <f t="shared" si="42"/>
        <v>19</v>
      </c>
      <c r="G685" s="1" t="str">
        <f t="shared" si="43"/>
        <v>19.0mm FBE</v>
      </c>
      <c r="H685" s="1" t="str">
        <f>_xlfn.CONCAT(TEXT(R685,"0.0"),"mm ",INDEX('Pipe Lookup'!D:D,MATCH('~01 Pipe Segmentation'!S685,'Pipe Lookup'!C:C,0))," TYPE ",Q685)</f>
        <v>19.0mm Fusion-Bonded Epoxy TYPE 7</v>
      </c>
      <c r="M685" s="1" t="s">
        <v>53</v>
      </c>
      <c r="N685" s="1">
        <v>1028507.27</v>
      </c>
      <c r="O685" s="1">
        <v>1028800</v>
      </c>
      <c r="P685" s="1">
        <v>292.72999999998137</v>
      </c>
      <c r="Q685" s="1">
        <v>7</v>
      </c>
      <c r="R685" s="1">
        <v>19</v>
      </c>
      <c r="S685" s="1" t="s">
        <v>54</v>
      </c>
      <c r="T685" s="1" t="s">
        <v>401</v>
      </c>
      <c r="V685" s="1" t="s">
        <v>249</v>
      </c>
      <c r="W685" s="1">
        <v>0</v>
      </c>
      <c r="X685" s="1" t="s">
        <v>58</v>
      </c>
    </row>
    <row r="686" spans="1:24" ht="15" x14ac:dyDescent="0.2">
      <c r="A686" s="1">
        <f t="shared" si="40"/>
        <v>1028800</v>
      </c>
      <c r="B686" s="1">
        <f t="shared" si="40"/>
        <v>1028958</v>
      </c>
      <c r="C686" s="11" t="s">
        <v>52</v>
      </c>
      <c r="D686" s="12">
        <f>INDEX(families!$A:$A,MATCH(E686,families!$B:$B,0))</f>
        <v>2</v>
      </c>
      <c r="E686" s="1" t="str">
        <f t="shared" si="41"/>
        <v>FBE</v>
      </c>
      <c r="F686" s="1">
        <f t="shared" si="42"/>
        <v>19</v>
      </c>
      <c r="G686" s="1" t="str">
        <f t="shared" si="43"/>
        <v>19.0mm FBE</v>
      </c>
      <c r="H686" s="1" t="str">
        <f>_xlfn.CONCAT(TEXT(R686,"0.0"),"mm ",INDEX('Pipe Lookup'!D:D,MATCH('~01 Pipe Segmentation'!S686,'Pipe Lookup'!C:C,0))," TYPE ",Q686)</f>
        <v>19.0mm Fusion-Bonded Epoxy TYPE 7</v>
      </c>
      <c r="M686" s="1" t="s">
        <v>53</v>
      </c>
      <c r="N686" s="1">
        <v>1028800</v>
      </c>
      <c r="O686" s="1">
        <v>1028958</v>
      </c>
      <c r="P686" s="1">
        <v>158</v>
      </c>
      <c r="Q686" s="1">
        <v>7</v>
      </c>
      <c r="R686" s="1">
        <v>19</v>
      </c>
      <c r="S686" s="1" t="s">
        <v>54</v>
      </c>
      <c r="T686" s="1" t="s">
        <v>401</v>
      </c>
      <c r="W686" s="1">
        <v>0</v>
      </c>
      <c r="X686" s="1" t="s">
        <v>84</v>
      </c>
    </row>
    <row r="687" spans="1:24" ht="15" x14ac:dyDescent="0.2">
      <c r="A687" s="1">
        <f t="shared" si="40"/>
        <v>1028958</v>
      </c>
      <c r="B687" s="1">
        <f t="shared" si="40"/>
        <v>1028976</v>
      </c>
      <c r="C687" s="11" t="s">
        <v>52</v>
      </c>
      <c r="D687" s="12">
        <f>INDEX(families!$A:$A,MATCH(E687,families!$B:$B,0))</f>
        <v>2</v>
      </c>
      <c r="E687" s="1" t="str">
        <f t="shared" si="41"/>
        <v>FBE</v>
      </c>
      <c r="F687" s="1">
        <f t="shared" si="42"/>
        <v>21.5</v>
      </c>
      <c r="G687" s="1" t="str">
        <f t="shared" si="43"/>
        <v>21.5mm FBE</v>
      </c>
      <c r="H687" s="1" t="str">
        <f>_xlfn.CONCAT(TEXT(R687,"0.0"),"mm ",INDEX('Pipe Lookup'!D:D,MATCH('~01 Pipe Segmentation'!S687,'Pipe Lookup'!C:C,0))," TYPE ",Q687)</f>
        <v>21.5mm Fusion-Bonded Epoxy TYPE 34</v>
      </c>
      <c r="M687" s="1" t="s">
        <v>53</v>
      </c>
      <c r="N687" s="1">
        <v>1028958</v>
      </c>
      <c r="O687" s="1">
        <v>1028976</v>
      </c>
      <c r="P687" s="1">
        <v>18</v>
      </c>
      <c r="Q687" s="1">
        <v>34</v>
      </c>
      <c r="R687" s="1">
        <v>21.5</v>
      </c>
      <c r="S687" s="1" t="s">
        <v>54</v>
      </c>
      <c r="T687" s="1" t="s">
        <v>401</v>
      </c>
      <c r="W687" s="1">
        <v>0</v>
      </c>
      <c r="X687" s="1" t="s">
        <v>58</v>
      </c>
    </row>
    <row r="688" spans="1:24" ht="15" x14ac:dyDescent="0.2">
      <c r="A688" s="1">
        <f t="shared" si="40"/>
        <v>1028976</v>
      </c>
      <c r="B688" s="1">
        <f t="shared" si="40"/>
        <v>1029014.68</v>
      </c>
      <c r="C688" s="11" t="s">
        <v>52</v>
      </c>
      <c r="D688" s="12">
        <f>INDEX(families!$A:$A,MATCH(E688,families!$B:$B,0))</f>
        <v>2</v>
      </c>
      <c r="E688" s="1" t="str">
        <f t="shared" si="41"/>
        <v>FBE</v>
      </c>
      <c r="F688" s="1">
        <f t="shared" si="42"/>
        <v>19</v>
      </c>
      <c r="G688" s="1" t="str">
        <f t="shared" si="43"/>
        <v>19.0mm FBE</v>
      </c>
      <c r="H688" s="1" t="str">
        <f>_xlfn.CONCAT(TEXT(R688,"0.0"),"mm ",INDEX('Pipe Lookup'!D:D,MATCH('~01 Pipe Segmentation'!S688,'Pipe Lookup'!C:C,0))," TYPE ",Q688)</f>
        <v>19.0mm Fusion-Bonded Epoxy TYPE 7</v>
      </c>
      <c r="M688" s="1" t="s">
        <v>53</v>
      </c>
      <c r="N688" s="1">
        <v>1028976</v>
      </c>
      <c r="O688" s="1">
        <v>1029014.68</v>
      </c>
      <c r="P688" s="1">
        <v>38.680000000051223</v>
      </c>
      <c r="Q688" s="1">
        <v>7</v>
      </c>
      <c r="R688" s="1">
        <v>19</v>
      </c>
      <c r="S688" s="1" t="s">
        <v>54</v>
      </c>
      <c r="T688" s="1" t="s">
        <v>401</v>
      </c>
      <c r="W688" s="1">
        <v>0</v>
      </c>
      <c r="X688" s="1" t="s">
        <v>58</v>
      </c>
    </row>
    <row r="689" spans="1:24" ht="15" x14ac:dyDescent="0.2">
      <c r="A689" s="1">
        <f t="shared" si="40"/>
        <v>1029014.68</v>
      </c>
      <c r="B689" s="1">
        <f t="shared" si="40"/>
        <v>1029019.68</v>
      </c>
      <c r="C689" s="11" t="s">
        <v>52</v>
      </c>
      <c r="D689" s="12">
        <f>INDEX(families!$A:$A,MATCH(E689,families!$B:$B,0))</f>
        <v>3</v>
      </c>
      <c r="E689" s="1" t="str">
        <f t="shared" si="41"/>
        <v>LE</v>
      </c>
      <c r="F689" s="1">
        <f t="shared" si="42"/>
        <v>23.7</v>
      </c>
      <c r="G689" s="1" t="str">
        <f t="shared" si="43"/>
        <v>23.7mm LE</v>
      </c>
      <c r="H689" s="1" t="str">
        <f>_xlfn.CONCAT(TEXT(R689,"0.0"),"mm ",INDEX('Pipe Lookup'!D:D,MATCH('~01 Pipe Segmentation'!S689,'Pipe Lookup'!C:C,0))," TYPE ",Q689)</f>
        <v>23.7mm Elbow TYPE 28</v>
      </c>
      <c r="M689" s="1" t="s">
        <v>53</v>
      </c>
      <c r="N689" s="1">
        <v>1029014.68</v>
      </c>
      <c r="O689" s="1">
        <v>1029019.68</v>
      </c>
      <c r="P689" s="1">
        <v>5</v>
      </c>
      <c r="Q689" s="1">
        <v>28</v>
      </c>
      <c r="R689" s="1">
        <v>23.7</v>
      </c>
      <c r="S689" s="1" t="s">
        <v>56</v>
      </c>
      <c r="T689" s="1" t="s">
        <v>401</v>
      </c>
      <c r="V689" s="1" t="s">
        <v>402</v>
      </c>
      <c r="W689" s="1">
        <v>0</v>
      </c>
      <c r="X689" s="1" t="s">
        <v>58</v>
      </c>
    </row>
    <row r="690" spans="1:24" ht="15" x14ac:dyDescent="0.2">
      <c r="A690" s="1">
        <f t="shared" si="40"/>
        <v>1029019.68</v>
      </c>
      <c r="B690" s="1">
        <f t="shared" si="40"/>
        <v>1029121.68</v>
      </c>
      <c r="C690" s="11" t="s">
        <v>52</v>
      </c>
      <c r="D690" s="12">
        <f>INDEX(families!$A:$A,MATCH(E690,families!$B:$B,0))</f>
        <v>1</v>
      </c>
      <c r="E690" s="1" t="str">
        <f t="shared" si="41"/>
        <v>ARO</v>
      </c>
      <c r="F690" s="1">
        <f t="shared" si="42"/>
        <v>19</v>
      </c>
      <c r="G690" s="1" t="str">
        <f t="shared" si="43"/>
        <v>19.0mm ARO</v>
      </c>
      <c r="H690" s="1" t="str">
        <f>_xlfn.CONCAT(TEXT(R690,"0.0"),"mm ",INDEX('Pipe Lookup'!D:D,MATCH('~01 Pipe Segmentation'!S690,'Pipe Lookup'!C:C,0))," TYPE ",Q690)</f>
        <v>19.0mm Abrasion-Resistant Overcoat TYPE 8</v>
      </c>
      <c r="M690" s="1" t="s">
        <v>53</v>
      </c>
      <c r="N690" s="1">
        <v>1029019.68</v>
      </c>
      <c r="O690" s="1">
        <v>1029121.68</v>
      </c>
      <c r="P690" s="1">
        <v>102</v>
      </c>
      <c r="Q690" s="1">
        <v>8</v>
      </c>
      <c r="R690" s="1">
        <v>19</v>
      </c>
      <c r="S690" s="1" t="s">
        <v>78</v>
      </c>
      <c r="T690" s="1" t="s">
        <v>401</v>
      </c>
      <c r="V690" s="1" t="s">
        <v>403</v>
      </c>
      <c r="W690" s="1">
        <v>0</v>
      </c>
      <c r="X690" s="1" t="s">
        <v>58</v>
      </c>
    </row>
    <row r="691" spans="1:24" ht="15" x14ac:dyDescent="0.2">
      <c r="A691" s="1">
        <f t="shared" si="40"/>
        <v>1029121.68</v>
      </c>
      <c r="B691" s="1">
        <f t="shared" si="40"/>
        <v>1029148.27</v>
      </c>
      <c r="C691" s="11" t="s">
        <v>52</v>
      </c>
      <c r="D691" s="12">
        <f>INDEX(families!$A:$A,MATCH(E691,families!$B:$B,0))</f>
        <v>2</v>
      </c>
      <c r="E691" s="1" t="str">
        <f t="shared" si="41"/>
        <v>FBE</v>
      </c>
      <c r="F691" s="1">
        <f t="shared" si="42"/>
        <v>19</v>
      </c>
      <c r="G691" s="1" t="str">
        <f t="shared" si="43"/>
        <v>19.0mm FBE</v>
      </c>
      <c r="H691" s="1" t="str">
        <f>_xlfn.CONCAT(TEXT(R691,"0.0"),"mm ",INDEX('Pipe Lookup'!D:D,MATCH('~01 Pipe Segmentation'!S691,'Pipe Lookup'!C:C,0))," TYPE ",Q691)</f>
        <v>19.0mm Fusion-Bonded Epoxy TYPE 7</v>
      </c>
      <c r="M691" s="1" t="s">
        <v>53</v>
      </c>
      <c r="N691" s="1">
        <v>1029121.68</v>
      </c>
      <c r="O691" s="1">
        <v>1029148.27</v>
      </c>
      <c r="P691" s="1">
        <v>26.589999999967404</v>
      </c>
      <c r="Q691" s="1">
        <v>7</v>
      </c>
      <c r="R691" s="1">
        <v>19</v>
      </c>
      <c r="S691" s="1" t="s">
        <v>54</v>
      </c>
      <c r="T691" s="1" t="s">
        <v>401</v>
      </c>
      <c r="V691" s="1" t="s">
        <v>403</v>
      </c>
      <c r="W691" s="1">
        <v>0</v>
      </c>
      <c r="X691" s="1" t="s">
        <v>58</v>
      </c>
    </row>
    <row r="692" spans="1:24" ht="15" x14ac:dyDescent="0.2">
      <c r="A692" s="1">
        <f t="shared" si="40"/>
        <v>1029148.27</v>
      </c>
      <c r="B692" s="1">
        <f t="shared" si="40"/>
        <v>1029155</v>
      </c>
      <c r="C692" s="11" t="s">
        <v>52</v>
      </c>
      <c r="D692" s="12">
        <f>INDEX(families!$A:$A,MATCH(E692,families!$B:$B,0))</f>
        <v>3</v>
      </c>
      <c r="E692" s="1" t="str">
        <f t="shared" si="41"/>
        <v>LE</v>
      </c>
      <c r="F692" s="1">
        <f t="shared" si="42"/>
        <v>23.7</v>
      </c>
      <c r="G692" s="1" t="str">
        <f t="shared" si="43"/>
        <v>23.7mm LE</v>
      </c>
      <c r="H692" s="1" t="str">
        <f>_xlfn.CONCAT(TEXT(R692,"0.0"),"mm ",INDEX('Pipe Lookup'!D:D,MATCH('~01 Pipe Segmentation'!S692,'Pipe Lookup'!C:C,0))," TYPE ",Q692)</f>
        <v>23.7mm Elbow TYPE 28</v>
      </c>
      <c r="M692" s="1" t="s">
        <v>53</v>
      </c>
      <c r="N692" s="1">
        <v>1029148.27</v>
      </c>
      <c r="O692" s="1">
        <v>1029155</v>
      </c>
      <c r="P692" s="1">
        <v>6.7299999999813735</v>
      </c>
      <c r="Q692" s="1">
        <v>28</v>
      </c>
      <c r="R692" s="1">
        <v>23.7</v>
      </c>
      <c r="S692" s="1" t="s">
        <v>56</v>
      </c>
      <c r="T692" s="1" t="s">
        <v>401</v>
      </c>
      <c r="V692" s="1" t="s">
        <v>404</v>
      </c>
      <c r="W692" s="1">
        <v>0</v>
      </c>
      <c r="X692" s="1" t="s">
        <v>58</v>
      </c>
    </row>
    <row r="693" spans="1:24" ht="15" x14ac:dyDescent="0.2">
      <c r="A693" s="1">
        <f t="shared" si="40"/>
        <v>1029155</v>
      </c>
      <c r="B693" s="1">
        <f t="shared" si="40"/>
        <v>1029161.13</v>
      </c>
      <c r="C693" s="11" t="s">
        <v>52</v>
      </c>
      <c r="D693" s="12">
        <f>INDEX(families!$A:$A,MATCH(E693,families!$B:$B,0))</f>
        <v>3</v>
      </c>
      <c r="E693" s="1" t="str">
        <f t="shared" si="41"/>
        <v>LE</v>
      </c>
      <c r="F693" s="1">
        <f t="shared" si="42"/>
        <v>23.7</v>
      </c>
      <c r="G693" s="1" t="str">
        <f t="shared" si="43"/>
        <v>23.7mm LE</v>
      </c>
      <c r="H693" s="1" t="str">
        <f>_xlfn.CONCAT(TEXT(R693,"0.0"),"mm ",INDEX('Pipe Lookup'!D:D,MATCH('~01 Pipe Segmentation'!S693,'Pipe Lookup'!C:C,0))," TYPE ",Q693)</f>
        <v>23.7mm Elbow TYPE 28</v>
      </c>
      <c r="M693" s="1" t="s">
        <v>53</v>
      </c>
      <c r="N693" s="1">
        <v>1029155</v>
      </c>
      <c r="O693" s="1">
        <v>1029161.13</v>
      </c>
      <c r="P693" s="1">
        <v>6.1300000000046566</v>
      </c>
      <c r="Q693" s="1">
        <v>28</v>
      </c>
      <c r="R693" s="1">
        <v>23.7</v>
      </c>
      <c r="S693" s="1" t="s">
        <v>56</v>
      </c>
      <c r="T693" s="1" t="s">
        <v>401</v>
      </c>
      <c r="V693" s="1" t="s">
        <v>405</v>
      </c>
      <c r="W693" s="1">
        <v>0</v>
      </c>
      <c r="X693" s="1" t="s">
        <v>84</v>
      </c>
    </row>
    <row r="694" spans="1:24" ht="15" x14ac:dyDescent="0.2">
      <c r="A694" s="1">
        <f t="shared" si="40"/>
        <v>1029161.13</v>
      </c>
      <c r="B694" s="1">
        <f t="shared" si="40"/>
        <v>1029889</v>
      </c>
      <c r="C694" s="11" t="s">
        <v>52</v>
      </c>
      <c r="D694" s="12">
        <f>INDEX(families!$A:$A,MATCH(E694,families!$B:$B,0))</f>
        <v>2</v>
      </c>
      <c r="E694" s="1" t="str">
        <f t="shared" si="41"/>
        <v>FBE</v>
      </c>
      <c r="F694" s="1">
        <f t="shared" si="42"/>
        <v>19</v>
      </c>
      <c r="G694" s="1" t="str">
        <f t="shared" si="43"/>
        <v>19.0mm FBE</v>
      </c>
      <c r="H694" s="1" t="str">
        <f>_xlfn.CONCAT(TEXT(R694,"0.0"),"mm ",INDEX('Pipe Lookup'!D:D,MATCH('~01 Pipe Segmentation'!S694,'Pipe Lookup'!C:C,0))," TYPE ",Q694)</f>
        <v>19.0mm Fusion-Bonded Epoxy TYPE 7</v>
      </c>
      <c r="M694" s="1" t="s">
        <v>53</v>
      </c>
      <c r="N694" s="1">
        <v>1029161.13</v>
      </c>
      <c r="O694" s="1">
        <v>1029889</v>
      </c>
      <c r="P694" s="1">
        <v>727.86999999999534</v>
      </c>
      <c r="Q694" s="1">
        <v>7</v>
      </c>
      <c r="R694" s="1">
        <v>19</v>
      </c>
      <c r="S694" s="1" t="s">
        <v>54</v>
      </c>
      <c r="T694" s="1" t="s">
        <v>401</v>
      </c>
      <c r="W694" s="1">
        <v>0</v>
      </c>
      <c r="X694" s="1" t="s">
        <v>58</v>
      </c>
    </row>
    <row r="695" spans="1:24" ht="15" x14ac:dyDescent="0.2">
      <c r="A695" s="1">
        <f t="shared" si="40"/>
        <v>1029889</v>
      </c>
      <c r="B695" s="1">
        <f t="shared" si="40"/>
        <v>1029913</v>
      </c>
      <c r="C695" s="11" t="s">
        <v>52</v>
      </c>
      <c r="D695" s="12">
        <f>INDEX(families!$A:$A,MATCH(E695,families!$B:$B,0))</f>
        <v>2</v>
      </c>
      <c r="E695" s="1" t="str">
        <f t="shared" si="41"/>
        <v>FBE</v>
      </c>
      <c r="F695" s="1">
        <f t="shared" si="42"/>
        <v>21.5</v>
      </c>
      <c r="G695" s="1" t="str">
        <f t="shared" si="43"/>
        <v>21.5mm FBE</v>
      </c>
      <c r="H695" s="1" t="str">
        <f>_xlfn.CONCAT(TEXT(R695,"0.0"),"mm ",INDEX('Pipe Lookup'!D:D,MATCH('~01 Pipe Segmentation'!S695,'Pipe Lookup'!C:C,0))," TYPE ",Q695)</f>
        <v>21.5mm Fusion-Bonded Epoxy TYPE 34</v>
      </c>
      <c r="M695" s="1" t="s">
        <v>53</v>
      </c>
      <c r="N695" s="1">
        <v>1029889</v>
      </c>
      <c r="O695" s="1">
        <v>1029913</v>
      </c>
      <c r="P695" s="1">
        <v>24</v>
      </c>
      <c r="Q695" s="1">
        <v>34</v>
      </c>
      <c r="R695" s="1">
        <v>21.5</v>
      </c>
      <c r="S695" s="1" t="s">
        <v>54</v>
      </c>
      <c r="T695" s="1" t="s">
        <v>401</v>
      </c>
      <c r="V695" s="1" t="s">
        <v>406</v>
      </c>
      <c r="W695" s="1">
        <v>0</v>
      </c>
      <c r="X695" s="1" t="s">
        <v>58</v>
      </c>
    </row>
    <row r="696" spans="1:24" ht="15" x14ac:dyDescent="0.2">
      <c r="A696" s="1">
        <f t="shared" si="40"/>
        <v>1029913</v>
      </c>
      <c r="B696" s="1">
        <f t="shared" si="40"/>
        <v>1030000</v>
      </c>
      <c r="C696" s="11" t="s">
        <v>52</v>
      </c>
      <c r="D696" s="12">
        <f>INDEX(families!$A:$A,MATCH(E696,families!$B:$B,0))</f>
        <v>2</v>
      </c>
      <c r="E696" s="1" t="str">
        <f t="shared" si="41"/>
        <v>FBE</v>
      </c>
      <c r="F696" s="1">
        <f t="shared" si="42"/>
        <v>19</v>
      </c>
      <c r="G696" s="1" t="str">
        <f t="shared" si="43"/>
        <v>19.0mm FBE</v>
      </c>
      <c r="H696" s="1" t="str">
        <f>_xlfn.CONCAT(TEXT(R696,"0.0"),"mm ",INDEX('Pipe Lookup'!D:D,MATCH('~01 Pipe Segmentation'!S696,'Pipe Lookup'!C:C,0))," TYPE ",Q696)</f>
        <v>19.0mm Fusion-Bonded Epoxy TYPE 7</v>
      </c>
      <c r="M696" s="1" t="s">
        <v>53</v>
      </c>
      <c r="N696" s="1">
        <v>1029913</v>
      </c>
      <c r="O696" s="1">
        <v>1030000</v>
      </c>
      <c r="P696" s="1">
        <v>87</v>
      </c>
      <c r="Q696" s="1">
        <v>7</v>
      </c>
      <c r="R696" s="1">
        <v>19</v>
      </c>
      <c r="S696" s="1" t="s">
        <v>54</v>
      </c>
      <c r="T696" s="1" t="s">
        <v>401</v>
      </c>
      <c r="W696" s="1">
        <v>0</v>
      </c>
      <c r="X696" s="1" t="s">
        <v>58</v>
      </c>
    </row>
    <row r="697" spans="1:24" ht="15" x14ac:dyDescent="0.2">
      <c r="A697" s="1">
        <f t="shared" si="40"/>
        <v>1030000</v>
      </c>
      <c r="B697" s="1">
        <f t="shared" si="40"/>
        <v>1030078</v>
      </c>
      <c r="C697" s="11" t="s">
        <v>52</v>
      </c>
      <c r="D697" s="12">
        <f>INDEX(families!$A:$A,MATCH(E697,families!$B:$B,0))</f>
        <v>2</v>
      </c>
      <c r="E697" s="1" t="str">
        <f t="shared" si="41"/>
        <v>FBE</v>
      </c>
      <c r="F697" s="1">
        <f t="shared" si="42"/>
        <v>19</v>
      </c>
      <c r="G697" s="1" t="str">
        <f t="shared" si="43"/>
        <v>19.0mm FBE</v>
      </c>
      <c r="H697" s="1" t="str">
        <f>_xlfn.CONCAT(TEXT(R697,"0.0"),"mm ",INDEX('Pipe Lookup'!D:D,MATCH('~01 Pipe Segmentation'!S697,'Pipe Lookup'!C:C,0))," TYPE ",Q697)</f>
        <v>19.0mm Fusion-Bonded Epoxy TYPE 7</v>
      </c>
      <c r="M697" s="1" t="s">
        <v>53</v>
      </c>
      <c r="N697" s="1">
        <v>1030000</v>
      </c>
      <c r="O697" s="1">
        <v>1030078</v>
      </c>
      <c r="P697" s="1">
        <v>78</v>
      </c>
      <c r="Q697" s="1">
        <v>7</v>
      </c>
      <c r="R697" s="1">
        <v>19</v>
      </c>
      <c r="S697" s="1" t="s">
        <v>54</v>
      </c>
      <c r="T697" s="1" t="s">
        <v>401</v>
      </c>
      <c r="V697" s="1" t="s">
        <v>407</v>
      </c>
      <c r="W697" s="1">
        <v>0</v>
      </c>
      <c r="X697" s="1" t="s">
        <v>84</v>
      </c>
    </row>
    <row r="698" spans="1:24" ht="15" x14ac:dyDescent="0.2">
      <c r="A698" s="1">
        <f t="shared" si="40"/>
        <v>1030078</v>
      </c>
      <c r="B698" s="1">
        <f t="shared" si="40"/>
        <v>1030085.17</v>
      </c>
      <c r="C698" s="11" t="s">
        <v>52</v>
      </c>
      <c r="D698" s="12">
        <f>INDEX(families!$A:$A,MATCH(E698,families!$B:$B,0))</f>
        <v>3</v>
      </c>
      <c r="E698" s="1" t="str">
        <f t="shared" si="41"/>
        <v>LE</v>
      </c>
      <c r="F698" s="1">
        <f t="shared" si="42"/>
        <v>23.7</v>
      </c>
      <c r="G698" s="1" t="str">
        <f t="shared" si="43"/>
        <v>23.7mm LE</v>
      </c>
      <c r="H698" s="1" t="str">
        <f>_xlfn.CONCAT(TEXT(R698,"0.0"),"mm ",INDEX('Pipe Lookup'!D:D,MATCH('~01 Pipe Segmentation'!S698,'Pipe Lookup'!C:C,0))," TYPE ",Q698)</f>
        <v>23.7mm Elbow TYPE 28</v>
      </c>
      <c r="M698" s="1" t="s">
        <v>53</v>
      </c>
      <c r="N698" s="1">
        <v>1030078</v>
      </c>
      <c r="O698" s="1">
        <v>1030085.17</v>
      </c>
      <c r="P698" s="1">
        <v>7.1700000000419095</v>
      </c>
      <c r="Q698" s="1">
        <v>28</v>
      </c>
      <c r="R698" s="1">
        <v>23.7</v>
      </c>
      <c r="S698" s="1" t="s">
        <v>56</v>
      </c>
      <c r="T698" s="1" t="s">
        <v>401</v>
      </c>
      <c r="V698" s="1" t="s">
        <v>408</v>
      </c>
      <c r="W698" s="1">
        <v>0</v>
      </c>
      <c r="X698" s="1" t="s">
        <v>58</v>
      </c>
    </row>
    <row r="699" spans="1:24" ht="15" x14ac:dyDescent="0.2">
      <c r="A699" s="1">
        <f t="shared" si="40"/>
        <v>1030085.17</v>
      </c>
      <c r="B699" s="1">
        <f t="shared" si="40"/>
        <v>1030096.17</v>
      </c>
      <c r="C699" s="11" t="s">
        <v>52</v>
      </c>
      <c r="D699" s="12">
        <f>INDEX(families!$A:$A,MATCH(E699,families!$B:$B,0))</f>
        <v>2</v>
      </c>
      <c r="E699" s="1" t="str">
        <f t="shared" si="41"/>
        <v>FBE</v>
      </c>
      <c r="F699" s="1">
        <f t="shared" si="42"/>
        <v>21.5</v>
      </c>
      <c r="G699" s="1" t="str">
        <f t="shared" si="43"/>
        <v>21.5mm FBE</v>
      </c>
      <c r="H699" s="1" t="str">
        <f>_xlfn.CONCAT(TEXT(R699,"0.0"),"mm ",INDEX('Pipe Lookup'!D:D,MATCH('~01 Pipe Segmentation'!S699,'Pipe Lookup'!C:C,0))," TYPE ",Q699)</f>
        <v>21.5mm Fusion-Bonded Epoxy TYPE 34</v>
      </c>
      <c r="M699" s="1" t="s">
        <v>53</v>
      </c>
      <c r="N699" s="1">
        <v>1030085.17</v>
      </c>
      <c r="O699" s="1">
        <v>1030096.17</v>
      </c>
      <c r="P699" s="1">
        <v>11</v>
      </c>
      <c r="Q699" s="1">
        <v>34</v>
      </c>
      <c r="R699" s="1">
        <v>21.5</v>
      </c>
      <c r="S699" s="1" t="s">
        <v>54</v>
      </c>
      <c r="T699" s="1" t="s">
        <v>401</v>
      </c>
      <c r="W699" s="1">
        <v>0</v>
      </c>
      <c r="X699" s="1" t="s">
        <v>58</v>
      </c>
    </row>
    <row r="700" spans="1:24" ht="15" x14ac:dyDescent="0.2">
      <c r="A700" s="1">
        <f t="shared" si="40"/>
        <v>1030096.17</v>
      </c>
      <c r="B700" s="1">
        <f t="shared" si="40"/>
        <v>1030102.17</v>
      </c>
      <c r="C700" s="11" t="s">
        <v>52</v>
      </c>
      <c r="D700" s="12">
        <f>INDEX(families!$A:$A,MATCH(E700,families!$B:$B,0))</f>
        <v>3</v>
      </c>
      <c r="E700" s="1" t="str">
        <f t="shared" si="41"/>
        <v>LE</v>
      </c>
      <c r="F700" s="1">
        <f t="shared" si="42"/>
        <v>23.7</v>
      </c>
      <c r="G700" s="1" t="str">
        <f t="shared" si="43"/>
        <v>23.7mm LE</v>
      </c>
      <c r="H700" s="1" t="str">
        <f>_xlfn.CONCAT(TEXT(R700,"0.0"),"mm ",INDEX('Pipe Lookup'!D:D,MATCH('~01 Pipe Segmentation'!S700,'Pipe Lookup'!C:C,0))," TYPE ",Q700)</f>
        <v>23.7mm Elbow TYPE 28</v>
      </c>
      <c r="M700" s="1" t="s">
        <v>53</v>
      </c>
      <c r="N700" s="1">
        <v>1030096.17</v>
      </c>
      <c r="O700" s="1">
        <v>1030102.17</v>
      </c>
      <c r="P700" s="1">
        <v>6</v>
      </c>
      <c r="Q700" s="1">
        <v>28</v>
      </c>
      <c r="R700" s="1">
        <v>23.7</v>
      </c>
      <c r="S700" s="1" t="s">
        <v>56</v>
      </c>
      <c r="T700" s="1" t="s">
        <v>401</v>
      </c>
      <c r="V700" s="1" t="s">
        <v>409</v>
      </c>
      <c r="W700" s="1">
        <v>0</v>
      </c>
      <c r="X700" s="1" t="s">
        <v>58</v>
      </c>
    </row>
    <row r="701" spans="1:24" ht="15" x14ac:dyDescent="0.2">
      <c r="A701" s="1">
        <f t="shared" si="40"/>
        <v>1030102.17</v>
      </c>
      <c r="B701" s="1">
        <f t="shared" si="40"/>
        <v>1030236.17</v>
      </c>
      <c r="C701" s="11" t="s">
        <v>52</v>
      </c>
      <c r="D701" s="12">
        <f>INDEX(families!$A:$A,MATCH(E701,families!$B:$B,0))</f>
        <v>2</v>
      </c>
      <c r="E701" s="1" t="str">
        <f t="shared" si="41"/>
        <v>FBE</v>
      </c>
      <c r="F701" s="1">
        <f t="shared" si="42"/>
        <v>21.5</v>
      </c>
      <c r="G701" s="1" t="str">
        <f t="shared" si="43"/>
        <v>21.5mm FBE</v>
      </c>
      <c r="H701" s="1" t="str">
        <f>_xlfn.CONCAT(TEXT(R701,"0.0"),"mm ",INDEX('Pipe Lookup'!D:D,MATCH('~01 Pipe Segmentation'!S701,'Pipe Lookup'!C:C,0))," TYPE ",Q701)</f>
        <v>21.5mm Fusion-Bonded Epoxy TYPE 34</v>
      </c>
      <c r="M701" s="1" t="s">
        <v>53</v>
      </c>
      <c r="N701" s="1">
        <v>1030102.17</v>
      </c>
      <c r="O701" s="1">
        <v>1030236.17</v>
      </c>
      <c r="P701" s="1">
        <v>134</v>
      </c>
      <c r="Q701" s="1">
        <v>34</v>
      </c>
      <c r="R701" s="1">
        <v>21.5</v>
      </c>
      <c r="S701" s="1" t="s">
        <v>54</v>
      </c>
      <c r="T701" s="1" t="s">
        <v>401</v>
      </c>
      <c r="W701" s="1">
        <v>0</v>
      </c>
      <c r="X701" s="1" t="s">
        <v>58</v>
      </c>
    </row>
    <row r="702" spans="1:24" ht="15" x14ac:dyDescent="0.2">
      <c r="A702" s="1">
        <f t="shared" si="40"/>
        <v>1030236.17</v>
      </c>
      <c r="B702" s="1">
        <f t="shared" si="40"/>
        <v>1030420.06</v>
      </c>
      <c r="C702" s="11" t="s">
        <v>52</v>
      </c>
      <c r="D702" s="12">
        <f>INDEX(families!$A:$A,MATCH(E702,families!$B:$B,0))</f>
        <v>2</v>
      </c>
      <c r="E702" s="1" t="str">
        <f t="shared" si="41"/>
        <v>FBE</v>
      </c>
      <c r="F702" s="1">
        <f t="shared" si="42"/>
        <v>19</v>
      </c>
      <c r="G702" s="1" t="str">
        <f t="shared" si="43"/>
        <v>19.0mm FBE</v>
      </c>
      <c r="H702" s="1" t="str">
        <f>_xlfn.CONCAT(TEXT(R702,"0.0"),"mm ",INDEX('Pipe Lookup'!D:D,MATCH('~01 Pipe Segmentation'!S702,'Pipe Lookup'!C:C,0))," TYPE ",Q702)</f>
        <v>19.0mm Fusion-Bonded Epoxy TYPE 7</v>
      </c>
      <c r="M702" s="1" t="s">
        <v>53</v>
      </c>
      <c r="N702" s="1">
        <v>1030236.17</v>
      </c>
      <c r="O702" s="1">
        <v>1030420.06</v>
      </c>
      <c r="P702" s="1">
        <v>183.89000000001397</v>
      </c>
      <c r="Q702" s="1">
        <v>7</v>
      </c>
      <c r="R702" s="1">
        <v>19</v>
      </c>
      <c r="S702" s="1" t="s">
        <v>54</v>
      </c>
      <c r="T702" s="1" t="s">
        <v>401</v>
      </c>
      <c r="W702" s="1">
        <v>0</v>
      </c>
      <c r="X702" s="1" t="s">
        <v>58</v>
      </c>
    </row>
    <row r="703" spans="1:24" ht="15" x14ac:dyDescent="0.2">
      <c r="A703" s="1">
        <f t="shared" si="40"/>
        <v>1030420.06</v>
      </c>
      <c r="B703" s="1">
        <f t="shared" si="40"/>
        <v>1030426.52</v>
      </c>
      <c r="C703" s="11" t="s">
        <v>52</v>
      </c>
      <c r="D703" s="12">
        <f>INDEX(families!$A:$A,MATCH(E703,families!$B:$B,0))</f>
        <v>3</v>
      </c>
      <c r="E703" s="1" t="str">
        <f t="shared" si="41"/>
        <v>LE</v>
      </c>
      <c r="F703" s="1">
        <f t="shared" si="42"/>
        <v>23.7</v>
      </c>
      <c r="G703" s="1" t="str">
        <f t="shared" si="43"/>
        <v>23.7mm LE</v>
      </c>
      <c r="H703" s="1" t="str">
        <f>_xlfn.CONCAT(TEXT(R703,"0.0"),"mm ",INDEX('Pipe Lookup'!D:D,MATCH('~01 Pipe Segmentation'!S703,'Pipe Lookup'!C:C,0))," TYPE ",Q703)</f>
        <v>23.7mm Elbow TYPE 28</v>
      </c>
      <c r="M703" s="1" t="s">
        <v>53</v>
      </c>
      <c r="N703" s="1">
        <v>1030420.06</v>
      </c>
      <c r="O703" s="1">
        <v>1030426.52</v>
      </c>
      <c r="P703" s="1">
        <v>6.4599999999627471</v>
      </c>
      <c r="Q703" s="1">
        <v>28</v>
      </c>
      <c r="R703" s="1">
        <v>23.7</v>
      </c>
      <c r="S703" s="1" t="s">
        <v>56</v>
      </c>
      <c r="T703" s="1" t="s">
        <v>401</v>
      </c>
      <c r="V703" s="1" t="s">
        <v>410</v>
      </c>
      <c r="W703" s="1">
        <v>0</v>
      </c>
      <c r="X703" s="1" t="s">
        <v>58</v>
      </c>
    </row>
    <row r="704" spans="1:24" ht="15" x14ac:dyDescent="0.2">
      <c r="A704" s="1">
        <f t="shared" si="40"/>
        <v>1030426.52</v>
      </c>
      <c r="B704" s="1">
        <f t="shared" si="40"/>
        <v>1030498.17</v>
      </c>
      <c r="C704" s="11" t="s">
        <v>52</v>
      </c>
      <c r="D704" s="12">
        <f>INDEX(families!$A:$A,MATCH(E704,families!$B:$B,0))</f>
        <v>1</v>
      </c>
      <c r="E704" s="1" t="str">
        <f t="shared" si="41"/>
        <v>ARO</v>
      </c>
      <c r="F704" s="1">
        <f t="shared" si="42"/>
        <v>21.5</v>
      </c>
      <c r="G704" s="1" t="str">
        <f t="shared" si="43"/>
        <v>21.5mm ARO</v>
      </c>
      <c r="H704" s="1" t="str">
        <f>_xlfn.CONCAT(TEXT(R704,"0.0"),"mm ",INDEX('Pipe Lookup'!D:D,MATCH('~01 Pipe Segmentation'!S704,'Pipe Lookup'!C:C,0))," TYPE ",Q704)</f>
        <v>21.5mm Abrasion-Resistant Overcoat TYPE 15</v>
      </c>
      <c r="M704" s="1" t="s">
        <v>53</v>
      </c>
      <c r="N704" s="1">
        <v>1030426.52</v>
      </c>
      <c r="O704" s="1">
        <v>1030498.17</v>
      </c>
      <c r="P704" s="1">
        <v>71.650000000023283</v>
      </c>
      <c r="Q704" s="1">
        <v>15</v>
      </c>
      <c r="R704" s="1">
        <v>21.5</v>
      </c>
      <c r="S704" s="1" t="s">
        <v>78</v>
      </c>
      <c r="T704" s="1" t="s">
        <v>401</v>
      </c>
      <c r="W704" s="1">
        <v>0</v>
      </c>
      <c r="X704" s="1" t="s">
        <v>58</v>
      </c>
    </row>
    <row r="705" spans="1:24" ht="15" x14ac:dyDescent="0.2">
      <c r="A705" s="1">
        <f t="shared" si="40"/>
        <v>1030498.17</v>
      </c>
      <c r="B705" s="1">
        <f t="shared" si="40"/>
        <v>1030513.06</v>
      </c>
      <c r="C705" s="11" t="s">
        <v>52</v>
      </c>
      <c r="D705" s="12">
        <f>INDEX(families!$A:$A,MATCH(E705,families!$B:$B,0))</f>
        <v>2</v>
      </c>
      <c r="E705" s="1" t="str">
        <f t="shared" si="41"/>
        <v>FBE</v>
      </c>
      <c r="F705" s="1">
        <f t="shared" si="42"/>
        <v>19</v>
      </c>
      <c r="G705" s="1" t="str">
        <f t="shared" si="43"/>
        <v>19.0mm FBE</v>
      </c>
      <c r="H705" s="1" t="str">
        <f>_xlfn.CONCAT(TEXT(R705,"0.0"),"mm ",INDEX('Pipe Lookup'!D:D,MATCH('~01 Pipe Segmentation'!S705,'Pipe Lookup'!C:C,0))," TYPE ",Q705)</f>
        <v>19.0mm Fusion-Bonded Epoxy TYPE 7</v>
      </c>
      <c r="M705" s="1" t="s">
        <v>53</v>
      </c>
      <c r="N705" s="1">
        <v>1030498.17</v>
      </c>
      <c r="O705" s="1">
        <v>1030513.06</v>
      </c>
      <c r="P705" s="1">
        <v>14.89000000001397</v>
      </c>
      <c r="Q705" s="1">
        <v>7</v>
      </c>
      <c r="R705" s="1">
        <v>19</v>
      </c>
      <c r="S705" s="1" t="s">
        <v>54</v>
      </c>
      <c r="T705" s="1" t="s">
        <v>401</v>
      </c>
      <c r="W705" s="1">
        <v>0</v>
      </c>
      <c r="X705" s="1" t="s">
        <v>58</v>
      </c>
    </row>
    <row r="706" spans="1:24" ht="15" x14ac:dyDescent="0.2">
      <c r="A706" s="1">
        <f t="shared" ref="A706:B769" si="44">IF(OR(AND(ISNUMBER(N706),N706&gt;0),ISNUMBER(SEARCH("+",N706))),IF(NOT(ISNUMBER(N706)),1000*LEFT(N706,SEARCH("+",N706)-1)+MID(N706,SEARCH("+",N706)+1,3)+RIGHT(N706,3),N706),"")</f>
        <v>1030513.06</v>
      </c>
      <c r="B706" s="1">
        <f t="shared" si="44"/>
        <v>1030521.56</v>
      </c>
      <c r="C706" s="11" t="s">
        <v>52</v>
      </c>
      <c r="D706" s="12">
        <f>INDEX(families!$A:$A,MATCH(E706,families!$B:$B,0))</f>
        <v>3</v>
      </c>
      <c r="E706" s="1" t="str">
        <f t="shared" si="41"/>
        <v>LE</v>
      </c>
      <c r="F706" s="1">
        <f t="shared" si="42"/>
        <v>23.7</v>
      </c>
      <c r="G706" s="1" t="str">
        <f t="shared" si="43"/>
        <v>23.7mm LE</v>
      </c>
      <c r="H706" s="1" t="str">
        <f>_xlfn.CONCAT(TEXT(R706,"0.0"),"mm ",INDEX('Pipe Lookup'!D:D,MATCH('~01 Pipe Segmentation'!S706,'Pipe Lookup'!C:C,0))," TYPE ",Q706)</f>
        <v>23.7mm Elbow TYPE 28</v>
      </c>
      <c r="M706" s="1" t="s">
        <v>53</v>
      </c>
      <c r="N706" s="1">
        <v>1030513.06</v>
      </c>
      <c r="O706" s="1">
        <v>1030521.56</v>
      </c>
      <c r="P706" s="1">
        <v>8.5</v>
      </c>
      <c r="Q706" s="1">
        <v>28</v>
      </c>
      <c r="R706" s="1">
        <v>23.7</v>
      </c>
      <c r="S706" s="1" t="s">
        <v>56</v>
      </c>
      <c r="T706" s="1" t="s">
        <v>401</v>
      </c>
      <c r="V706" s="1" t="s">
        <v>411</v>
      </c>
      <c r="W706" s="1">
        <v>0</v>
      </c>
      <c r="X706" s="1" t="s">
        <v>58</v>
      </c>
    </row>
    <row r="707" spans="1:24" ht="15" x14ac:dyDescent="0.2">
      <c r="A707" s="1">
        <f t="shared" si="44"/>
        <v>1030521.56</v>
      </c>
      <c r="B707" s="1">
        <f t="shared" si="44"/>
        <v>1030638</v>
      </c>
      <c r="C707" s="11" t="s">
        <v>52</v>
      </c>
      <c r="D707" s="12">
        <f>INDEX(families!$A:$A,MATCH(E707,families!$B:$B,0))</f>
        <v>2</v>
      </c>
      <c r="E707" s="1" t="str">
        <f t="shared" ref="E707:E770" si="45">TRIM(LEFT(S707,3))</f>
        <v>FBE</v>
      </c>
      <c r="F707" s="1">
        <f t="shared" ref="F707:F770" si="46">R707</f>
        <v>19</v>
      </c>
      <c r="G707" s="1" t="str">
        <f t="shared" ref="G707:G770" si="47">_xlfn.CONCAT(TEXT(R707,"0.0"),"mm ",S707)</f>
        <v>19.0mm FBE</v>
      </c>
      <c r="H707" s="1" t="str">
        <f>_xlfn.CONCAT(TEXT(R707,"0.0"),"mm ",INDEX('Pipe Lookup'!D:D,MATCH('~01 Pipe Segmentation'!S707,'Pipe Lookup'!C:C,0))," TYPE ",Q707)</f>
        <v>19.0mm Fusion-Bonded Epoxy TYPE 7</v>
      </c>
      <c r="M707" s="1" t="s">
        <v>53</v>
      </c>
      <c r="N707" s="1">
        <v>1030521.56</v>
      </c>
      <c r="O707" s="1">
        <v>1030638</v>
      </c>
      <c r="P707" s="1">
        <v>116.43999999994412</v>
      </c>
      <c r="Q707" s="1">
        <v>7</v>
      </c>
      <c r="R707" s="1">
        <v>19</v>
      </c>
      <c r="S707" s="1" t="s">
        <v>54</v>
      </c>
      <c r="T707" s="1" t="s">
        <v>401</v>
      </c>
      <c r="W707" s="1">
        <v>0</v>
      </c>
      <c r="X707" s="1" t="s">
        <v>58</v>
      </c>
    </row>
    <row r="708" spans="1:24" ht="15" x14ac:dyDescent="0.2">
      <c r="A708" s="1">
        <f t="shared" si="44"/>
        <v>1030638</v>
      </c>
      <c r="B708" s="1">
        <f t="shared" si="44"/>
        <v>1030751</v>
      </c>
      <c r="C708" s="11" t="s">
        <v>52</v>
      </c>
      <c r="D708" s="12">
        <f>INDEX(families!$A:$A,MATCH(E708,families!$B:$B,0))</f>
        <v>2</v>
      </c>
      <c r="E708" s="1" t="str">
        <f t="shared" si="45"/>
        <v>FBE</v>
      </c>
      <c r="F708" s="1">
        <f t="shared" si="46"/>
        <v>19</v>
      </c>
      <c r="G708" s="1" t="str">
        <f t="shared" si="47"/>
        <v>19.0mm FBE</v>
      </c>
      <c r="H708" s="1" t="str">
        <f>_xlfn.CONCAT(TEXT(R708,"0.0"),"mm ",INDEX('Pipe Lookup'!D:D,MATCH('~01 Pipe Segmentation'!S708,'Pipe Lookup'!C:C,0))," TYPE ",Q708)</f>
        <v>19.0mm Fusion-Bonded Epoxy TYPE 7</v>
      </c>
      <c r="M708" s="1" t="s">
        <v>53</v>
      </c>
      <c r="N708" s="1">
        <v>1030638</v>
      </c>
      <c r="O708" s="1" t="s">
        <v>412</v>
      </c>
      <c r="P708" s="1">
        <v>113</v>
      </c>
      <c r="Q708" s="1">
        <v>7</v>
      </c>
      <c r="R708" s="1">
        <v>19</v>
      </c>
      <c r="S708" s="1" t="s">
        <v>54</v>
      </c>
      <c r="T708" s="1" t="s">
        <v>401</v>
      </c>
      <c r="V708" s="1" t="s">
        <v>276</v>
      </c>
      <c r="W708" s="1">
        <v>0</v>
      </c>
      <c r="X708" s="1" t="s">
        <v>84</v>
      </c>
    </row>
    <row r="709" spans="1:24" ht="15" x14ac:dyDescent="0.2">
      <c r="A709" s="1">
        <f t="shared" si="44"/>
        <v>1030751</v>
      </c>
      <c r="B709" s="1">
        <f t="shared" si="44"/>
        <v>1030811</v>
      </c>
      <c r="C709" s="11" t="s">
        <v>52</v>
      </c>
      <c r="D709" s="12">
        <f>INDEX(families!$A:$A,MATCH(E709,families!$B:$B,0))</f>
        <v>2</v>
      </c>
      <c r="E709" s="1" t="str">
        <f t="shared" si="45"/>
        <v>FBE</v>
      </c>
      <c r="F709" s="1">
        <f t="shared" si="46"/>
        <v>21.5</v>
      </c>
      <c r="G709" s="1" t="str">
        <f t="shared" si="47"/>
        <v>21.5mm FBE</v>
      </c>
      <c r="H709" s="1" t="str">
        <f>_xlfn.CONCAT(TEXT(R709,"0.0"),"mm ",INDEX('Pipe Lookup'!D:D,MATCH('~01 Pipe Segmentation'!S709,'Pipe Lookup'!C:C,0))," TYPE ",Q709)</f>
        <v>21.5mm Fusion-Bonded Epoxy TYPE 34</v>
      </c>
      <c r="M709" s="1" t="s">
        <v>53</v>
      </c>
      <c r="N709" s="1" t="s">
        <v>412</v>
      </c>
      <c r="O709" s="1" t="s">
        <v>413</v>
      </c>
      <c r="P709" s="1">
        <v>60</v>
      </c>
      <c r="Q709" s="1">
        <v>34</v>
      </c>
      <c r="R709" s="1">
        <v>21.5</v>
      </c>
      <c r="S709" s="1" t="s">
        <v>54</v>
      </c>
      <c r="T709" s="1" t="s">
        <v>401</v>
      </c>
      <c r="V709" s="1" t="s">
        <v>414</v>
      </c>
      <c r="W709" s="1">
        <v>0</v>
      </c>
      <c r="X709" s="1" t="s">
        <v>58</v>
      </c>
    </row>
    <row r="710" spans="1:24" ht="15" x14ac:dyDescent="0.2">
      <c r="A710" s="1">
        <f t="shared" si="44"/>
        <v>1030811</v>
      </c>
      <c r="B710" s="1">
        <f t="shared" si="44"/>
        <v>1030816</v>
      </c>
      <c r="C710" s="11" t="s">
        <v>52</v>
      </c>
      <c r="D710" s="12">
        <f>INDEX(families!$A:$A,MATCH(E710,families!$B:$B,0))</f>
        <v>2</v>
      </c>
      <c r="E710" s="1" t="str">
        <f t="shared" si="45"/>
        <v>FBE</v>
      </c>
      <c r="F710" s="1">
        <f t="shared" si="46"/>
        <v>19</v>
      </c>
      <c r="G710" s="1" t="str">
        <f t="shared" si="47"/>
        <v>19.0mm FBE</v>
      </c>
      <c r="H710" s="1" t="str">
        <f>_xlfn.CONCAT(TEXT(R710,"0.0"),"mm ",INDEX('Pipe Lookup'!D:D,MATCH('~01 Pipe Segmentation'!S710,'Pipe Lookup'!C:C,0))," TYPE ",Q710)</f>
        <v>19.0mm Fusion-Bonded Epoxy TYPE 7</v>
      </c>
      <c r="M710" s="1" t="s">
        <v>53</v>
      </c>
      <c r="N710" s="1" t="s">
        <v>413</v>
      </c>
      <c r="O710" s="1" t="s">
        <v>415</v>
      </c>
      <c r="P710" s="1">
        <v>5</v>
      </c>
      <c r="Q710" s="1">
        <v>7</v>
      </c>
      <c r="R710" s="1">
        <v>19</v>
      </c>
      <c r="S710" s="1" t="s">
        <v>54</v>
      </c>
      <c r="T710" s="1" t="s">
        <v>401</v>
      </c>
      <c r="V710" s="1" t="s">
        <v>273</v>
      </c>
      <c r="W710" s="1">
        <v>0</v>
      </c>
      <c r="X710" s="1" t="s">
        <v>58</v>
      </c>
    </row>
    <row r="711" spans="1:24" ht="15" x14ac:dyDescent="0.2">
      <c r="A711" s="1">
        <f t="shared" si="44"/>
        <v>1030816</v>
      </c>
      <c r="B711" s="1">
        <f t="shared" si="44"/>
        <v>1030842.23</v>
      </c>
      <c r="C711" s="11" t="s">
        <v>52</v>
      </c>
      <c r="D711" s="12">
        <f>INDEX(families!$A:$A,MATCH(E711,families!$B:$B,0))</f>
        <v>2</v>
      </c>
      <c r="E711" s="1" t="str">
        <f t="shared" si="45"/>
        <v>FBE</v>
      </c>
      <c r="F711" s="1">
        <f t="shared" si="46"/>
        <v>19</v>
      </c>
      <c r="G711" s="1" t="str">
        <f t="shared" si="47"/>
        <v>19.0mm FBE</v>
      </c>
      <c r="H711" s="1" t="str">
        <f>_xlfn.CONCAT(TEXT(R711,"0.0"),"mm ",INDEX('Pipe Lookup'!D:D,MATCH('~01 Pipe Segmentation'!S711,'Pipe Lookup'!C:C,0))," TYPE ",Q711)</f>
        <v>19.0mm Fusion-Bonded Epoxy TYPE 7</v>
      </c>
      <c r="M711" s="1" t="s">
        <v>53</v>
      </c>
      <c r="N711" s="1">
        <v>1030816</v>
      </c>
      <c r="O711" s="1">
        <v>1030842.23</v>
      </c>
      <c r="P711" s="1">
        <v>26.229999999981374</v>
      </c>
      <c r="Q711" s="1">
        <v>7</v>
      </c>
      <c r="R711" s="1">
        <v>19</v>
      </c>
      <c r="S711" s="1" t="s">
        <v>54</v>
      </c>
      <c r="T711" s="1" t="s">
        <v>401</v>
      </c>
      <c r="W711" s="1" t="s">
        <v>173</v>
      </c>
      <c r="X711" s="1" t="s">
        <v>84</v>
      </c>
    </row>
    <row r="712" spans="1:24" ht="15" x14ac:dyDescent="0.2">
      <c r="A712" s="1">
        <f t="shared" si="44"/>
        <v>1030842.23</v>
      </c>
      <c r="B712" s="1">
        <f t="shared" si="44"/>
        <v>1030850.15</v>
      </c>
      <c r="C712" s="11" t="s">
        <v>52</v>
      </c>
      <c r="D712" s="12">
        <f>INDEX(families!$A:$A,MATCH(E712,families!$B:$B,0))</f>
        <v>3</v>
      </c>
      <c r="E712" s="1" t="str">
        <f t="shared" si="45"/>
        <v>LE</v>
      </c>
      <c r="F712" s="1">
        <f t="shared" si="46"/>
        <v>23.7</v>
      </c>
      <c r="G712" s="1" t="str">
        <f t="shared" si="47"/>
        <v>23.7mm LE</v>
      </c>
      <c r="H712" s="1" t="str">
        <f>_xlfn.CONCAT(TEXT(R712,"0.0"),"mm ",INDEX('Pipe Lookup'!D:D,MATCH('~01 Pipe Segmentation'!S712,'Pipe Lookup'!C:C,0))," TYPE ",Q712)</f>
        <v>23.7mm Elbow TYPE 28</v>
      </c>
      <c r="M712" s="1" t="s">
        <v>53</v>
      </c>
      <c r="N712" s="1">
        <v>1030842.23</v>
      </c>
      <c r="O712" s="1">
        <v>1030850.15</v>
      </c>
      <c r="P712" s="1">
        <v>7.9200000000419095</v>
      </c>
      <c r="Q712" s="1">
        <v>28</v>
      </c>
      <c r="R712" s="1">
        <v>23.7</v>
      </c>
      <c r="S712" s="1" t="s">
        <v>56</v>
      </c>
      <c r="T712" s="1" t="s">
        <v>401</v>
      </c>
      <c r="V712" s="1" t="s">
        <v>416</v>
      </c>
      <c r="W712" s="1">
        <v>0</v>
      </c>
      <c r="X712" s="1" t="s">
        <v>58</v>
      </c>
    </row>
    <row r="713" spans="1:24" ht="15" x14ac:dyDescent="0.2">
      <c r="A713" s="1">
        <f t="shared" si="44"/>
        <v>1030850.15</v>
      </c>
      <c r="B713" s="1">
        <f t="shared" si="44"/>
        <v>1030863.26</v>
      </c>
      <c r="C713" s="11" t="s">
        <v>52</v>
      </c>
      <c r="D713" s="12">
        <f>INDEX(families!$A:$A,MATCH(E713,families!$B:$B,0))</f>
        <v>2</v>
      </c>
      <c r="E713" s="1" t="str">
        <f t="shared" si="45"/>
        <v>FBE</v>
      </c>
      <c r="F713" s="1">
        <f t="shared" si="46"/>
        <v>19</v>
      </c>
      <c r="G713" s="1" t="str">
        <f t="shared" si="47"/>
        <v>19.0mm FBE</v>
      </c>
      <c r="H713" s="1" t="str">
        <f>_xlfn.CONCAT(TEXT(R713,"0.0"),"mm ",INDEX('Pipe Lookup'!D:D,MATCH('~01 Pipe Segmentation'!S713,'Pipe Lookup'!C:C,0))," TYPE ",Q713)</f>
        <v>19.0mm Fusion-Bonded Epoxy TYPE 7</v>
      </c>
      <c r="M713" s="1" t="s">
        <v>53</v>
      </c>
      <c r="N713" s="1">
        <v>1030850.15</v>
      </c>
      <c r="O713" s="1">
        <v>1030863.26</v>
      </c>
      <c r="P713" s="1">
        <v>13.10999999998603</v>
      </c>
      <c r="Q713" s="1">
        <v>7</v>
      </c>
      <c r="R713" s="1">
        <v>19</v>
      </c>
      <c r="S713" s="1" t="s">
        <v>54</v>
      </c>
      <c r="T713" s="1" t="s">
        <v>401</v>
      </c>
      <c r="W713" s="1">
        <v>0</v>
      </c>
      <c r="X713" s="1" t="s">
        <v>58</v>
      </c>
    </row>
    <row r="714" spans="1:24" ht="15" x14ac:dyDescent="0.2">
      <c r="A714" s="1">
        <f t="shared" si="44"/>
        <v>1030863.26</v>
      </c>
      <c r="B714" s="1">
        <f t="shared" si="44"/>
        <v>1030871.17</v>
      </c>
      <c r="C714" s="11" t="s">
        <v>52</v>
      </c>
      <c r="D714" s="12">
        <f>INDEX(families!$A:$A,MATCH(E714,families!$B:$B,0))</f>
        <v>3</v>
      </c>
      <c r="E714" s="1" t="str">
        <f t="shared" si="45"/>
        <v>LE</v>
      </c>
      <c r="F714" s="1">
        <f t="shared" si="46"/>
        <v>23.7</v>
      </c>
      <c r="G714" s="1" t="str">
        <f t="shared" si="47"/>
        <v>23.7mm LE</v>
      </c>
      <c r="H714" s="1" t="str">
        <f>_xlfn.CONCAT(TEXT(R714,"0.0"),"mm ",INDEX('Pipe Lookup'!D:D,MATCH('~01 Pipe Segmentation'!S714,'Pipe Lookup'!C:C,0))," TYPE ",Q714)</f>
        <v>23.7mm Elbow TYPE 28</v>
      </c>
      <c r="M714" s="1" t="s">
        <v>53</v>
      </c>
      <c r="N714" s="1">
        <v>1030863.26</v>
      </c>
      <c r="O714" s="1">
        <v>1030871.17</v>
      </c>
      <c r="P714" s="1">
        <v>7.9100000000325963</v>
      </c>
      <c r="Q714" s="1">
        <v>28</v>
      </c>
      <c r="R714" s="1">
        <v>23.7</v>
      </c>
      <c r="S714" s="1" t="s">
        <v>56</v>
      </c>
      <c r="T714" s="1" t="s">
        <v>401</v>
      </c>
      <c r="V714" s="1" t="s">
        <v>417</v>
      </c>
      <c r="W714" s="1">
        <v>0</v>
      </c>
      <c r="X714" s="1" t="s">
        <v>58</v>
      </c>
    </row>
    <row r="715" spans="1:24" ht="15" x14ac:dyDescent="0.2">
      <c r="A715" s="1">
        <f t="shared" si="44"/>
        <v>1030871.17</v>
      </c>
      <c r="B715" s="1">
        <f t="shared" si="44"/>
        <v>1031300</v>
      </c>
      <c r="C715" s="11" t="s">
        <v>52</v>
      </c>
      <c r="D715" s="12">
        <f>INDEX(families!$A:$A,MATCH(E715,families!$B:$B,0))</f>
        <v>2</v>
      </c>
      <c r="E715" s="1" t="str">
        <f t="shared" si="45"/>
        <v>FBE</v>
      </c>
      <c r="F715" s="1">
        <f t="shared" si="46"/>
        <v>19</v>
      </c>
      <c r="G715" s="1" t="str">
        <f t="shared" si="47"/>
        <v>19.0mm FBE</v>
      </c>
      <c r="H715" s="1" t="str">
        <f>_xlfn.CONCAT(TEXT(R715,"0.0"),"mm ",INDEX('Pipe Lookup'!D:D,MATCH('~01 Pipe Segmentation'!S715,'Pipe Lookup'!C:C,0))," TYPE ",Q715)</f>
        <v>19.0mm Fusion-Bonded Epoxy TYPE 7</v>
      </c>
      <c r="M715" s="1" t="s">
        <v>53</v>
      </c>
      <c r="N715" s="1">
        <v>1030871.17</v>
      </c>
      <c r="O715" s="1">
        <v>1031300</v>
      </c>
      <c r="P715" s="1">
        <v>428.82999999995809</v>
      </c>
      <c r="Q715" s="1">
        <v>7</v>
      </c>
      <c r="R715" s="1">
        <v>19</v>
      </c>
      <c r="S715" s="1" t="s">
        <v>54</v>
      </c>
      <c r="T715" s="1" t="s">
        <v>401</v>
      </c>
      <c r="W715" s="1">
        <v>0</v>
      </c>
      <c r="X715" s="1" t="s">
        <v>58</v>
      </c>
    </row>
    <row r="716" spans="1:24" ht="15" x14ac:dyDescent="0.2">
      <c r="A716" s="1">
        <f t="shared" si="44"/>
        <v>1031300</v>
      </c>
      <c r="B716" s="1">
        <f t="shared" si="44"/>
        <v>1031793</v>
      </c>
      <c r="C716" s="11" t="s">
        <v>52</v>
      </c>
      <c r="D716" s="12">
        <f>INDEX(families!$A:$A,MATCH(E716,families!$B:$B,0))</f>
        <v>2</v>
      </c>
      <c r="E716" s="1" t="str">
        <f t="shared" si="45"/>
        <v>FBE</v>
      </c>
      <c r="F716" s="1">
        <f t="shared" si="46"/>
        <v>19</v>
      </c>
      <c r="G716" s="1" t="str">
        <f t="shared" si="47"/>
        <v>19.0mm FBE</v>
      </c>
      <c r="H716" s="1" t="str">
        <f>_xlfn.CONCAT(TEXT(R716,"0.0"),"mm ",INDEX('Pipe Lookup'!D:D,MATCH('~01 Pipe Segmentation'!S716,'Pipe Lookup'!C:C,0))," TYPE ",Q716)</f>
        <v>19.0mm Fusion-Bonded Epoxy TYPE 7</v>
      </c>
      <c r="M716" s="1" t="s">
        <v>53</v>
      </c>
      <c r="N716" s="1">
        <v>1031300</v>
      </c>
      <c r="O716" s="1">
        <v>1031793</v>
      </c>
      <c r="P716" s="1">
        <v>493</v>
      </c>
      <c r="Q716" s="1">
        <v>7</v>
      </c>
      <c r="R716" s="1">
        <v>19</v>
      </c>
      <c r="S716" s="1" t="s">
        <v>54</v>
      </c>
      <c r="T716" s="1" t="s">
        <v>418</v>
      </c>
      <c r="W716" s="1">
        <v>0</v>
      </c>
      <c r="X716" s="1" t="s">
        <v>58</v>
      </c>
    </row>
    <row r="717" spans="1:24" ht="15" x14ac:dyDescent="0.2">
      <c r="A717" s="1">
        <f t="shared" si="44"/>
        <v>1031793</v>
      </c>
      <c r="B717" s="1">
        <f t="shared" si="44"/>
        <v>1031817</v>
      </c>
      <c r="C717" s="11" t="s">
        <v>52</v>
      </c>
      <c r="D717" s="12">
        <f>INDEX(families!$A:$A,MATCH(E717,families!$B:$B,0))</f>
        <v>2</v>
      </c>
      <c r="E717" s="1" t="str">
        <f t="shared" si="45"/>
        <v>FBE</v>
      </c>
      <c r="F717" s="1">
        <f t="shared" si="46"/>
        <v>21.5</v>
      </c>
      <c r="G717" s="1" t="str">
        <f t="shared" si="47"/>
        <v>21.5mm FBE-M45</v>
      </c>
      <c r="H717" s="1" t="str">
        <f>_xlfn.CONCAT(TEXT(R717,"0.0"),"mm ",INDEX('Pipe Lookup'!D:D,MATCH('~01 Pipe Segmentation'!S717,'Pipe Lookup'!C:C,0))," TYPE ",Q717)</f>
        <v>21.5mm Fusion-Bonded Epoxy (M45) TYPE 45</v>
      </c>
      <c r="M717" s="1" t="s">
        <v>53</v>
      </c>
      <c r="N717" s="1">
        <v>1031793</v>
      </c>
      <c r="O717" s="1">
        <v>1031817</v>
      </c>
      <c r="P717" s="1">
        <v>24</v>
      </c>
      <c r="Q717" s="1">
        <v>45</v>
      </c>
      <c r="R717" s="1">
        <v>21.5</v>
      </c>
      <c r="S717" s="1" t="s">
        <v>419</v>
      </c>
      <c r="T717" s="1" t="s">
        <v>418</v>
      </c>
      <c r="V717" s="1" t="s">
        <v>420</v>
      </c>
      <c r="W717" s="1">
        <v>0</v>
      </c>
      <c r="X717" s="1" t="s">
        <v>58</v>
      </c>
    </row>
    <row r="718" spans="1:24" ht="15" x14ac:dyDescent="0.2">
      <c r="A718" s="1">
        <f t="shared" si="44"/>
        <v>1031817</v>
      </c>
      <c r="B718" s="1">
        <f t="shared" si="44"/>
        <v>1032175.17</v>
      </c>
      <c r="C718" s="11" t="s">
        <v>52</v>
      </c>
      <c r="D718" s="12">
        <f>INDEX(families!$A:$A,MATCH(E718,families!$B:$B,0))</f>
        <v>2</v>
      </c>
      <c r="E718" s="1" t="str">
        <f t="shared" si="45"/>
        <v>FBE</v>
      </c>
      <c r="F718" s="1">
        <f t="shared" si="46"/>
        <v>19</v>
      </c>
      <c r="G718" s="1" t="str">
        <f t="shared" si="47"/>
        <v>19.0mm FBE</v>
      </c>
      <c r="H718" s="1" t="str">
        <f>_xlfn.CONCAT(TEXT(R718,"0.0"),"mm ",INDEX('Pipe Lookup'!D:D,MATCH('~01 Pipe Segmentation'!S718,'Pipe Lookup'!C:C,0))," TYPE ",Q718)</f>
        <v>19.0mm Fusion-Bonded Epoxy TYPE 7</v>
      </c>
      <c r="M718" s="1" t="s">
        <v>53</v>
      </c>
      <c r="N718" s="1">
        <v>1031817</v>
      </c>
      <c r="O718" s="1">
        <v>1032175.17</v>
      </c>
      <c r="P718" s="1">
        <v>358.17000000004191</v>
      </c>
      <c r="Q718" s="1">
        <v>7</v>
      </c>
      <c r="R718" s="1">
        <v>19</v>
      </c>
      <c r="S718" s="1" t="s">
        <v>54</v>
      </c>
      <c r="T718" s="1" t="s">
        <v>418</v>
      </c>
      <c r="W718" s="1">
        <v>0</v>
      </c>
      <c r="X718" s="1" t="s">
        <v>58</v>
      </c>
    </row>
    <row r="719" spans="1:24" ht="15" x14ac:dyDescent="0.2">
      <c r="A719" s="1">
        <f t="shared" si="44"/>
        <v>1032175.17</v>
      </c>
      <c r="B719" s="1">
        <f t="shared" si="44"/>
        <v>1032193.17</v>
      </c>
      <c r="C719" s="11" t="s">
        <v>52</v>
      </c>
      <c r="D719" s="12">
        <f>INDEX(families!$A:$A,MATCH(E719,families!$B:$B,0))</f>
        <v>2</v>
      </c>
      <c r="E719" s="1" t="str">
        <f t="shared" si="45"/>
        <v>FBE</v>
      </c>
      <c r="F719" s="1">
        <f t="shared" si="46"/>
        <v>21.5</v>
      </c>
      <c r="G719" s="1" t="str">
        <f t="shared" si="47"/>
        <v>21.5mm FBE</v>
      </c>
      <c r="H719" s="1" t="str">
        <f>_xlfn.CONCAT(TEXT(R719,"0.0"),"mm ",INDEX('Pipe Lookup'!D:D,MATCH('~01 Pipe Segmentation'!S719,'Pipe Lookup'!C:C,0))," TYPE ",Q719)</f>
        <v>21.5mm Fusion-Bonded Epoxy TYPE 34</v>
      </c>
      <c r="M719" s="1" t="s">
        <v>53</v>
      </c>
      <c r="N719" s="1">
        <v>1032175.17</v>
      </c>
      <c r="O719" s="1">
        <v>1032193.17</v>
      </c>
      <c r="P719" s="1">
        <v>18</v>
      </c>
      <c r="Q719" s="1">
        <v>34</v>
      </c>
      <c r="R719" s="1">
        <v>21.5</v>
      </c>
      <c r="S719" s="1" t="s">
        <v>54</v>
      </c>
      <c r="T719" s="1" t="s">
        <v>418</v>
      </c>
      <c r="W719" s="1">
        <v>0</v>
      </c>
      <c r="X719" s="1" t="s">
        <v>58</v>
      </c>
    </row>
    <row r="720" spans="1:24" ht="15" x14ac:dyDescent="0.2">
      <c r="A720" s="1">
        <f t="shared" si="44"/>
        <v>1032193.17</v>
      </c>
      <c r="B720" s="1">
        <f t="shared" si="44"/>
        <v>1032287.17</v>
      </c>
      <c r="C720" s="11" t="s">
        <v>52</v>
      </c>
      <c r="D720" s="12">
        <f>INDEX(families!$A:$A,MATCH(E720,families!$B:$B,0))</f>
        <v>2</v>
      </c>
      <c r="E720" s="1" t="str">
        <f t="shared" si="45"/>
        <v>FBE</v>
      </c>
      <c r="F720" s="1">
        <f t="shared" si="46"/>
        <v>19</v>
      </c>
      <c r="G720" s="1" t="str">
        <f t="shared" si="47"/>
        <v>19.0mm FBE</v>
      </c>
      <c r="H720" s="1" t="str">
        <f>_xlfn.CONCAT(TEXT(R720,"0.0"),"mm ",INDEX('Pipe Lookup'!D:D,MATCH('~01 Pipe Segmentation'!S720,'Pipe Lookup'!C:C,0))," TYPE ",Q720)</f>
        <v>19.0mm Fusion-Bonded Epoxy TYPE 7</v>
      </c>
      <c r="M720" s="1" t="s">
        <v>53</v>
      </c>
      <c r="N720" s="1">
        <v>1032193.17</v>
      </c>
      <c r="O720" s="1">
        <v>1032287.17</v>
      </c>
      <c r="P720" s="1">
        <v>94</v>
      </c>
      <c r="Q720" s="1">
        <v>7</v>
      </c>
      <c r="R720" s="1">
        <v>19</v>
      </c>
      <c r="S720" s="1" t="s">
        <v>54</v>
      </c>
      <c r="T720" s="1" t="s">
        <v>418</v>
      </c>
      <c r="W720" s="1">
        <v>0</v>
      </c>
      <c r="X720" s="1" t="s">
        <v>58</v>
      </c>
    </row>
    <row r="721" spans="1:24" ht="15" x14ac:dyDescent="0.2">
      <c r="A721" s="1">
        <f t="shared" si="44"/>
        <v>1032287.17</v>
      </c>
      <c r="B721" s="1">
        <f t="shared" si="44"/>
        <v>1032305.17</v>
      </c>
      <c r="C721" s="11" t="s">
        <v>52</v>
      </c>
      <c r="D721" s="12">
        <f>INDEX(families!$A:$A,MATCH(E721,families!$B:$B,0))</f>
        <v>2</v>
      </c>
      <c r="E721" s="1" t="str">
        <f t="shared" si="45"/>
        <v>FBE</v>
      </c>
      <c r="F721" s="1">
        <f t="shared" si="46"/>
        <v>21.5</v>
      </c>
      <c r="G721" s="1" t="str">
        <f t="shared" si="47"/>
        <v>21.5mm FBE</v>
      </c>
      <c r="H721" s="1" t="str">
        <f>_xlfn.CONCAT(TEXT(R721,"0.0"),"mm ",INDEX('Pipe Lookup'!D:D,MATCH('~01 Pipe Segmentation'!S721,'Pipe Lookup'!C:C,0))," TYPE ",Q721)</f>
        <v>21.5mm Fusion-Bonded Epoxy TYPE 34</v>
      </c>
      <c r="M721" s="1" t="s">
        <v>53</v>
      </c>
      <c r="N721" s="1">
        <v>1032287.17</v>
      </c>
      <c r="O721" s="1">
        <v>1032305.17</v>
      </c>
      <c r="P721" s="1">
        <v>18</v>
      </c>
      <c r="Q721" s="1">
        <v>34</v>
      </c>
      <c r="R721" s="1">
        <v>21.5</v>
      </c>
      <c r="S721" s="1" t="s">
        <v>54</v>
      </c>
      <c r="T721" s="1" t="s">
        <v>418</v>
      </c>
      <c r="W721" s="1">
        <v>0</v>
      </c>
      <c r="X721" s="1" t="s">
        <v>58</v>
      </c>
    </row>
    <row r="722" spans="1:24" ht="15" x14ac:dyDescent="0.2">
      <c r="A722" s="1">
        <f t="shared" si="44"/>
        <v>1032305.17</v>
      </c>
      <c r="B722" s="1">
        <f t="shared" si="44"/>
        <v>1032386.17</v>
      </c>
      <c r="C722" s="11" t="s">
        <v>52</v>
      </c>
      <c r="D722" s="12">
        <f>INDEX(families!$A:$A,MATCH(E722,families!$B:$B,0))</f>
        <v>2</v>
      </c>
      <c r="E722" s="1" t="str">
        <f t="shared" si="45"/>
        <v>FBE</v>
      </c>
      <c r="F722" s="1">
        <f t="shared" si="46"/>
        <v>19</v>
      </c>
      <c r="G722" s="1" t="str">
        <f t="shared" si="47"/>
        <v>19.0mm FBE</v>
      </c>
      <c r="H722" s="1" t="str">
        <f>_xlfn.CONCAT(TEXT(R722,"0.0"),"mm ",INDEX('Pipe Lookup'!D:D,MATCH('~01 Pipe Segmentation'!S722,'Pipe Lookup'!C:C,0))," TYPE ",Q722)</f>
        <v>19.0mm Fusion-Bonded Epoxy TYPE 7</v>
      </c>
      <c r="M722" s="1" t="s">
        <v>53</v>
      </c>
      <c r="N722" s="1">
        <v>1032305.17</v>
      </c>
      <c r="O722" s="1">
        <v>1032386.17</v>
      </c>
      <c r="P722" s="1">
        <v>81</v>
      </c>
      <c r="Q722" s="1">
        <v>7</v>
      </c>
      <c r="R722" s="1">
        <v>19</v>
      </c>
      <c r="S722" s="1" t="s">
        <v>54</v>
      </c>
      <c r="T722" s="1" t="s">
        <v>418</v>
      </c>
      <c r="W722" s="1">
        <v>0</v>
      </c>
      <c r="X722" s="1" t="s">
        <v>58</v>
      </c>
    </row>
    <row r="723" spans="1:24" ht="15" x14ac:dyDescent="0.2">
      <c r="A723" s="1">
        <f t="shared" si="44"/>
        <v>1032386.17</v>
      </c>
      <c r="B723" s="1">
        <f t="shared" si="44"/>
        <v>1032404.17</v>
      </c>
      <c r="C723" s="11" t="s">
        <v>52</v>
      </c>
      <c r="D723" s="12">
        <f>INDEX(families!$A:$A,MATCH(E723,families!$B:$B,0))</f>
        <v>2</v>
      </c>
      <c r="E723" s="1" t="str">
        <f t="shared" si="45"/>
        <v>FBE</v>
      </c>
      <c r="F723" s="1">
        <f t="shared" si="46"/>
        <v>21.5</v>
      </c>
      <c r="G723" s="1" t="str">
        <f t="shared" si="47"/>
        <v>21.5mm FBE</v>
      </c>
      <c r="H723" s="1" t="str">
        <f>_xlfn.CONCAT(TEXT(R723,"0.0"),"mm ",INDEX('Pipe Lookup'!D:D,MATCH('~01 Pipe Segmentation'!S723,'Pipe Lookup'!C:C,0))," TYPE ",Q723)</f>
        <v>21.5mm Fusion-Bonded Epoxy TYPE 34</v>
      </c>
      <c r="M723" s="1" t="s">
        <v>53</v>
      </c>
      <c r="N723" s="1">
        <v>1032386.17</v>
      </c>
      <c r="O723" s="1">
        <v>1032404.17</v>
      </c>
      <c r="P723" s="1">
        <v>18</v>
      </c>
      <c r="Q723" s="1">
        <v>34</v>
      </c>
      <c r="R723" s="1">
        <v>21.5</v>
      </c>
      <c r="S723" s="1" t="s">
        <v>54</v>
      </c>
      <c r="T723" s="1" t="s">
        <v>418</v>
      </c>
      <c r="W723" s="1">
        <v>0</v>
      </c>
      <c r="X723" s="1" t="s">
        <v>58</v>
      </c>
    </row>
    <row r="724" spans="1:24" ht="15" x14ac:dyDescent="0.2">
      <c r="A724" s="1">
        <f t="shared" si="44"/>
        <v>1032404.17</v>
      </c>
      <c r="B724" s="1">
        <f t="shared" si="44"/>
        <v>1032441.17</v>
      </c>
      <c r="C724" s="11" t="s">
        <v>52</v>
      </c>
      <c r="D724" s="12">
        <f>INDEX(families!$A:$A,MATCH(E724,families!$B:$B,0))</f>
        <v>2</v>
      </c>
      <c r="E724" s="1" t="str">
        <f t="shared" si="45"/>
        <v>FBE</v>
      </c>
      <c r="F724" s="1">
        <f t="shared" si="46"/>
        <v>19</v>
      </c>
      <c r="G724" s="1" t="str">
        <f t="shared" si="47"/>
        <v>19.0mm FBE</v>
      </c>
      <c r="H724" s="1" t="str">
        <f>_xlfn.CONCAT(TEXT(R724,"0.0"),"mm ",INDEX('Pipe Lookup'!D:D,MATCH('~01 Pipe Segmentation'!S724,'Pipe Lookup'!C:C,0))," TYPE ",Q724)</f>
        <v>19.0mm Fusion-Bonded Epoxy TYPE 7</v>
      </c>
      <c r="M724" s="1" t="s">
        <v>53</v>
      </c>
      <c r="N724" s="1">
        <v>1032404.17</v>
      </c>
      <c r="O724" s="1">
        <v>1032441.17</v>
      </c>
      <c r="P724" s="1">
        <v>37</v>
      </c>
      <c r="Q724" s="1">
        <v>7</v>
      </c>
      <c r="R724" s="1">
        <v>19</v>
      </c>
      <c r="S724" s="1" t="s">
        <v>54</v>
      </c>
      <c r="T724" s="1" t="s">
        <v>418</v>
      </c>
      <c r="W724" s="1">
        <v>0</v>
      </c>
      <c r="X724" s="1" t="s">
        <v>58</v>
      </c>
    </row>
    <row r="725" spans="1:24" ht="15" x14ac:dyDescent="0.2">
      <c r="A725" s="1">
        <f t="shared" si="44"/>
        <v>1032441.17</v>
      </c>
      <c r="B725" s="1">
        <f t="shared" si="44"/>
        <v>1032513</v>
      </c>
      <c r="C725" s="11" t="s">
        <v>52</v>
      </c>
      <c r="D725" s="12">
        <f>INDEX(families!$A:$A,MATCH(E725,families!$B:$B,0))</f>
        <v>1</v>
      </c>
      <c r="E725" s="1" t="str">
        <f t="shared" si="45"/>
        <v>ARO</v>
      </c>
      <c r="F725" s="1">
        <f t="shared" si="46"/>
        <v>21.5</v>
      </c>
      <c r="G725" s="1" t="str">
        <f t="shared" si="47"/>
        <v>21.5mm ARO</v>
      </c>
      <c r="H725" s="1" t="str">
        <f>_xlfn.CONCAT(TEXT(R725,"0.0"),"mm ",INDEX('Pipe Lookup'!D:D,MATCH('~01 Pipe Segmentation'!S725,'Pipe Lookup'!C:C,0))," TYPE ",Q725)</f>
        <v>21.5mm Abrasion-Resistant Overcoat TYPE 15</v>
      </c>
      <c r="M725" s="1" t="s">
        <v>53</v>
      </c>
      <c r="N725" s="1">
        <v>1032441.17</v>
      </c>
      <c r="O725" s="1">
        <v>1032513</v>
      </c>
      <c r="P725" s="1">
        <v>71.82999999995809</v>
      </c>
      <c r="Q725" s="1">
        <v>15</v>
      </c>
      <c r="R725" s="1">
        <v>21.5</v>
      </c>
      <c r="S725" s="1" t="s">
        <v>78</v>
      </c>
      <c r="T725" s="1" t="s">
        <v>418</v>
      </c>
      <c r="W725" s="1">
        <v>0</v>
      </c>
      <c r="X725" s="1" t="s">
        <v>58</v>
      </c>
    </row>
    <row r="726" spans="1:24" ht="15" x14ac:dyDescent="0.2">
      <c r="A726" s="1">
        <f t="shared" si="44"/>
        <v>1032513</v>
      </c>
      <c r="B726" s="1">
        <f t="shared" si="44"/>
        <v>1032579.95</v>
      </c>
      <c r="C726" s="11" t="s">
        <v>52</v>
      </c>
      <c r="D726" s="12">
        <f>INDEX(families!$A:$A,MATCH(E726,families!$B:$B,0))</f>
        <v>2</v>
      </c>
      <c r="E726" s="1" t="str">
        <f t="shared" si="45"/>
        <v>FBE</v>
      </c>
      <c r="F726" s="1">
        <f t="shared" si="46"/>
        <v>19</v>
      </c>
      <c r="G726" s="1" t="str">
        <f t="shared" si="47"/>
        <v>19.0mm FBE</v>
      </c>
      <c r="H726" s="1" t="str">
        <f>_xlfn.CONCAT(TEXT(R726,"0.0"),"mm ",INDEX('Pipe Lookup'!D:D,MATCH('~01 Pipe Segmentation'!S726,'Pipe Lookup'!C:C,0))," TYPE ",Q726)</f>
        <v>19.0mm Fusion-Bonded Epoxy TYPE 7</v>
      </c>
      <c r="M726" s="1" t="s">
        <v>53</v>
      </c>
      <c r="N726" s="1">
        <v>1032513</v>
      </c>
      <c r="O726" s="1">
        <v>1032579.95</v>
      </c>
      <c r="P726" s="1">
        <v>66.949999999953434</v>
      </c>
      <c r="Q726" s="1">
        <v>7</v>
      </c>
      <c r="R726" s="1">
        <v>19</v>
      </c>
      <c r="S726" s="1" t="s">
        <v>54</v>
      </c>
      <c r="T726" s="1" t="s">
        <v>418</v>
      </c>
      <c r="W726" s="1">
        <v>0</v>
      </c>
      <c r="X726" s="1" t="s">
        <v>58</v>
      </c>
    </row>
    <row r="727" spans="1:24" ht="15" x14ac:dyDescent="0.2">
      <c r="A727" s="1">
        <f t="shared" si="44"/>
        <v>1032579.95</v>
      </c>
      <c r="B727" s="1">
        <f t="shared" si="44"/>
        <v>1032584.73</v>
      </c>
      <c r="C727" s="11" t="s">
        <v>52</v>
      </c>
      <c r="D727" s="12">
        <f>INDEX(families!$A:$A,MATCH(E727,families!$B:$B,0))</f>
        <v>3</v>
      </c>
      <c r="E727" s="1" t="str">
        <f t="shared" si="45"/>
        <v>LE</v>
      </c>
      <c r="F727" s="1">
        <f t="shared" si="46"/>
        <v>23.7</v>
      </c>
      <c r="G727" s="1" t="str">
        <f t="shared" si="47"/>
        <v>23.7mm LE</v>
      </c>
      <c r="H727" s="1" t="str">
        <f>_xlfn.CONCAT(TEXT(R727,"0.0"),"mm ",INDEX('Pipe Lookup'!D:D,MATCH('~01 Pipe Segmentation'!S727,'Pipe Lookup'!C:C,0))," TYPE ",Q727)</f>
        <v>23.7mm Elbow TYPE 28</v>
      </c>
      <c r="M727" s="1" t="s">
        <v>53</v>
      </c>
      <c r="N727" s="1">
        <v>1032579.95</v>
      </c>
      <c r="O727" s="1">
        <v>1032584.73</v>
      </c>
      <c r="P727" s="1">
        <v>4.7800000000279397</v>
      </c>
      <c r="Q727" s="1">
        <v>28</v>
      </c>
      <c r="R727" s="1">
        <v>23.7</v>
      </c>
      <c r="S727" s="1" t="s">
        <v>56</v>
      </c>
      <c r="T727" s="1" t="s">
        <v>418</v>
      </c>
      <c r="V727" s="1" t="s">
        <v>421</v>
      </c>
      <c r="W727" s="1">
        <v>0</v>
      </c>
      <c r="X727" s="1" t="s">
        <v>58</v>
      </c>
    </row>
    <row r="728" spans="1:24" ht="15" x14ac:dyDescent="0.2">
      <c r="A728" s="1">
        <f t="shared" si="44"/>
        <v>1032584.73</v>
      </c>
      <c r="B728" s="1">
        <f t="shared" si="44"/>
        <v>1032625.49</v>
      </c>
      <c r="C728" s="11" t="s">
        <v>52</v>
      </c>
      <c r="D728" s="12">
        <f>INDEX(families!$A:$A,MATCH(E728,families!$B:$B,0))</f>
        <v>2</v>
      </c>
      <c r="E728" s="1" t="str">
        <f t="shared" si="45"/>
        <v>FBE</v>
      </c>
      <c r="F728" s="1">
        <f t="shared" si="46"/>
        <v>19</v>
      </c>
      <c r="G728" s="1" t="str">
        <f t="shared" si="47"/>
        <v>19.0mm FBE</v>
      </c>
      <c r="H728" s="1" t="str">
        <f>_xlfn.CONCAT(TEXT(R728,"0.0"),"mm ",INDEX('Pipe Lookup'!D:D,MATCH('~01 Pipe Segmentation'!S728,'Pipe Lookup'!C:C,0))," TYPE ",Q728)</f>
        <v>19.0mm Fusion-Bonded Epoxy TYPE 7</v>
      </c>
      <c r="M728" s="1" t="s">
        <v>53</v>
      </c>
      <c r="N728" s="1">
        <v>1032584.73</v>
      </c>
      <c r="O728" s="1">
        <v>1032625.49</v>
      </c>
      <c r="P728" s="1">
        <v>40.760000000009313</v>
      </c>
      <c r="Q728" s="1">
        <v>7</v>
      </c>
      <c r="R728" s="1">
        <v>19</v>
      </c>
      <c r="S728" s="1" t="s">
        <v>54</v>
      </c>
      <c r="T728" s="1" t="s">
        <v>418</v>
      </c>
      <c r="W728" s="1">
        <v>0</v>
      </c>
      <c r="X728" s="1" t="s">
        <v>58</v>
      </c>
    </row>
    <row r="729" spans="1:24" ht="15" x14ac:dyDescent="0.2">
      <c r="A729" s="1">
        <f t="shared" si="44"/>
        <v>1032625.49</v>
      </c>
      <c r="B729" s="1">
        <f t="shared" si="44"/>
        <v>1032631.39</v>
      </c>
      <c r="C729" s="11" t="s">
        <v>52</v>
      </c>
      <c r="D729" s="12">
        <f>INDEX(families!$A:$A,MATCH(E729,families!$B:$B,0))</f>
        <v>3</v>
      </c>
      <c r="E729" s="1" t="str">
        <f t="shared" si="45"/>
        <v>LE</v>
      </c>
      <c r="F729" s="1">
        <f t="shared" si="46"/>
        <v>23.7</v>
      </c>
      <c r="G729" s="1" t="str">
        <f t="shared" si="47"/>
        <v>23.7mm LE</v>
      </c>
      <c r="H729" s="1" t="str">
        <f>_xlfn.CONCAT(TEXT(R729,"0.0"),"mm ",INDEX('Pipe Lookup'!D:D,MATCH('~01 Pipe Segmentation'!S729,'Pipe Lookup'!C:C,0))," TYPE ",Q729)</f>
        <v>23.7mm Elbow TYPE 28</v>
      </c>
      <c r="M729" s="1" t="s">
        <v>53</v>
      </c>
      <c r="N729" s="1">
        <v>1032625.49</v>
      </c>
      <c r="O729" s="1">
        <v>1032631.39</v>
      </c>
      <c r="P729" s="1">
        <v>5.9000000000232831</v>
      </c>
      <c r="Q729" s="1">
        <v>28</v>
      </c>
      <c r="R729" s="1">
        <v>23.7</v>
      </c>
      <c r="S729" s="1" t="s">
        <v>56</v>
      </c>
      <c r="T729" s="1" t="s">
        <v>418</v>
      </c>
      <c r="V729" s="1" t="s">
        <v>422</v>
      </c>
      <c r="W729" s="1">
        <v>0</v>
      </c>
      <c r="X729" s="1" t="s">
        <v>58</v>
      </c>
    </row>
    <row r="730" spans="1:24" ht="15" x14ac:dyDescent="0.2">
      <c r="A730" s="1">
        <f t="shared" si="44"/>
        <v>1032631.39</v>
      </c>
      <c r="B730" s="1">
        <f t="shared" si="44"/>
        <v>1032663.17</v>
      </c>
      <c r="C730" s="11" t="s">
        <v>52</v>
      </c>
      <c r="D730" s="12">
        <f>INDEX(families!$A:$A,MATCH(E730,families!$B:$B,0))</f>
        <v>2</v>
      </c>
      <c r="E730" s="1" t="str">
        <f t="shared" si="45"/>
        <v>FBE</v>
      </c>
      <c r="F730" s="1">
        <f t="shared" si="46"/>
        <v>21.5</v>
      </c>
      <c r="G730" s="1" t="str">
        <f t="shared" si="47"/>
        <v>21.5mm FBE</v>
      </c>
      <c r="H730" s="1" t="str">
        <f>_xlfn.CONCAT(TEXT(R730,"0.0"),"mm ",INDEX('Pipe Lookup'!D:D,MATCH('~01 Pipe Segmentation'!S730,'Pipe Lookup'!C:C,0))," TYPE ",Q730)</f>
        <v>21.5mm Fusion-Bonded Epoxy TYPE 34</v>
      </c>
      <c r="M730" s="1" t="s">
        <v>53</v>
      </c>
      <c r="N730" s="1">
        <v>1032631.39</v>
      </c>
      <c r="O730" s="1">
        <v>1032663.17</v>
      </c>
      <c r="P730" s="1">
        <v>31.78000000002794</v>
      </c>
      <c r="Q730" s="1">
        <v>34</v>
      </c>
      <c r="R730" s="1">
        <v>21.5</v>
      </c>
      <c r="S730" s="1" t="s">
        <v>54</v>
      </c>
      <c r="T730" s="1" t="s">
        <v>418</v>
      </c>
      <c r="W730" s="1">
        <v>0</v>
      </c>
      <c r="X730" s="1" t="s">
        <v>58</v>
      </c>
    </row>
    <row r="731" spans="1:24" ht="15" x14ac:dyDescent="0.2">
      <c r="A731" s="1">
        <f t="shared" si="44"/>
        <v>1032663.17</v>
      </c>
      <c r="B731" s="1">
        <f t="shared" si="44"/>
        <v>1032707</v>
      </c>
      <c r="C731" s="11" t="s">
        <v>52</v>
      </c>
      <c r="D731" s="12">
        <f>INDEX(families!$A:$A,MATCH(E731,families!$B:$B,0))</f>
        <v>1</v>
      </c>
      <c r="E731" s="1" t="str">
        <f t="shared" si="45"/>
        <v>ARO</v>
      </c>
      <c r="F731" s="1">
        <f t="shared" si="46"/>
        <v>21.5</v>
      </c>
      <c r="G731" s="1" t="str">
        <f t="shared" si="47"/>
        <v>21.5mm ARO</v>
      </c>
      <c r="H731" s="1" t="str">
        <f>_xlfn.CONCAT(TEXT(R731,"0.0"),"mm ",INDEX('Pipe Lookup'!D:D,MATCH('~01 Pipe Segmentation'!S731,'Pipe Lookup'!C:C,0))," TYPE ",Q731)</f>
        <v>21.5mm Abrasion-Resistant Overcoat TYPE 15</v>
      </c>
      <c r="M731" s="1" t="s">
        <v>53</v>
      </c>
      <c r="N731" s="1">
        <v>1032663.17</v>
      </c>
      <c r="O731" s="1">
        <v>1032707</v>
      </c>
      <c r="P731" s="1">
        <v>43.82999999995809</v>
      </c>
      <c r="Q731" s="1">
        <v>15</v>
      </c>
      <c r="R731" s="1">
        <v>21.5</v>
      </c>
      <c r="S731" s="1" t="s">
        <v>78</v>
      </c>
      <c r="T731" s="1" t="s">
        <v>418</v>
      </c>
      <c r="W731" s="1">
        <v>0</v>
      </c>
      <c r="X731" s="1" t="s">
        <v>58</v>
      </c>
    </row>
    <row r="732" spans="1:24" ht="15" x14ac:dyDescent="0.2">
      <c r="A732" s="1">
        <f t="shared" si="44"/>
        <v>1032707</v>
      </c>
      <c r="B732" s="1">
        <f t="shared" si="44"/>
        <v>1032715</v>
      </c>
      <c r="C732" s="11" t="s">
        <v>52</v>
      </c>
      <c r="D732" s="12">
        <f>INDEX(families!$A:$A,MATCH(E732,families!$B:$B,0))</f>
        <v>2</v>
      </c>
      <c r="E732" s="1" t="str">
        <f t="shared" si="45"/>
        <v>FBE</v>
      </c>
      <c r="F732" s="1">
        <f t="shared" si="46"/>
        <v>21.5</v>
      </c>
      <c r="G732" s="1" t="str">
        <f t="shared" si="47"/>
        <v>21.5mm FBE</v>
      </c>
      <c r="H732" s="1" t="str">
        <f>_xlfn.CONCAT(TEXT(R732,"0.0"),"mm ",INDEX('Pipe Lookup'!D:D,MATCH('~01 Pipe Segmentation'!S732,'Pipe Lookup'!C:C,0))," TYPE ",Q732)</f>
        <v>21.5mm Fusion-Bonded Epoxy TYPE 34</v>
      </c>
      <c r="M732" s="1" t="s">
        <v>53</v>
      </c>
      <c r="N732" s="1">
        <v>1032707</v>
      </c>
      <c r="O732" s="1">
        <v>1032715</v>
      </c>
      <c r="P732" s="1">
        <v>8</v>
      </c>
      <c r="Q732" s="1">
        <v>34</v>
      </c>
      <c r="R732" s="1">
        <v>21.5</v>
      </c>
      <c r="S732" s="1" t="s">
        <v>54</v>
      </c>
      <c r="T732" s="1" t="s">
        <v>418</v>
      </c>
      <c r="W732" s="1">
        <v>0</v>
      </c>
      <c r="X732" s="1" t="s">
        <v>58</v>
      </c>
    </row>
    <row r="733" spans="1:24" ht="15" x14ac:dyDescent="0.2">
      <c r="A733" s="1">
        <f t="shared" si="44"/>
        <v>1032715</v>
      </c>
      <c r="B733" s="1">
        <f t="shared" si="44"/>
        <v>1032720.32</v>
      </c>
      <c r="C733" s="11" t="s">
        <v>52</v>
      </c>
      <c r="D733" s="12">
        <f>INDEX(families!$A:$A,MATCH(E733,families!$B:$B,0))</f>
        <v>3</v>
      </c>
      <c r="E733" s="1" t="str">
        <f t="shared" si="45"/>
        <v>LE</v>
      </c>
      <c r="F733" s="1">
        <f t="shared" si="46"/>
        <v>23.7</v>
      </c>
      <c r="G733" s="1" t="str">
        <f t="shared" si="47"/>
        <v>23.7mm LE</v>
      </c>
      <c r="H733" s="1" t="str">
        <f>_xlfn.CONCAT(TEXT(R733,"0.0"),"mm ",INDEX('Pipe Lookup'!D:D,MATCH('~01 Pipe Segmentation'!S733,'Pipe Lookup'!C:C,0))," TYPE ",Q733)</f>
        <v>23.7mm Elbow TYPE 28</v>
      </c>
      <c r="M733" s="1" t="s">
        <v>53</v>
      </c>
      <c r="N733" s="1">
        <v>1032715</v>
      </c>
      <c r="O733" s="1">
        <v>1032720.32</v>
      </c>
      <c r="P733" s="1">
        <v>5.3199999999487773</v>
      </c>
      <c r="Q733" s="1">
        <v>28</v>
      </c>
      <c r="R733" s="1">
        <v>23.7</v>
      </c>
      <c r="S733" s="1" t="s">
        <v>56</v>
      </c>
      <c r="T733" s="1" t="s">
        <v>418</v>
      </c>
      <c r="V733" s="1" t="s">
        <v>423</v>
      </c>
      <c r="W733" s="1">
        <v>0</v>
      </c>
      <c r="X733" s="1" t="s">
        <v>58</v>
      </c>
    </row>
    <row r="734" spans="1:24" ht="15" x14ac:dyDescent="0.2">
      <c r="A734" s="1">
        <f t="shared" si="44"/>
        <v>1032720.32</v>
      </c>
      <c r="B734" s="1">
        <f t="shared" si="44"/>
        <v>1032730.84</v>
      </c>
      <c r="C734" s="11" t="s">
        <v>52</v>
      </c>
      <c r="D734" s="12">
        <f>INDEX(families!$A:$A,MATCH(E734,families!$B:$B,0))</f>
        <v>2</v>
      </c>
      <c r="E734" s="1" t="str">
        <f t="shared" si="45"/>
        <v>FBE</v>
      </c>
      <c r="F734" s="1">
        <f t="shared" si="46"/>
        <v>21.5</v>
      </c>
      <c r="G734" s="1" t="str">
        <f t="shared" si="47"/>
        <v>21.5mm FBE</v>
      </c>
      <c r="H734" s="1" t="str">
        <f>_xlfn.CONCAT(TEXT(R734,"0.0"),"mm ",INDEX('Pipe Lookup'!D:D,MATCH('~01 Pipe Segmentation'!S734,'Pipe Lookup'!C:C,0))," TYPE ",Q734)</f>
        <v>21.5mm Fusion-Bonded Epoxy TYPE 34</v>
      </c>
      <c r="M734" s="1" t="s">
        <v>53</v>
      </c>
      <c r="N734" s="1">
        <v>1032720.32</v>
      </c>
      <c r="O734" s="1">
        <v>1032730.84</v>
      </c>
      <c r="P734" s="1">
        <v>10.520000000018626</v>
      </c>
      <c r="Q734" s="1">
        <v>34</v>
      </c>
      <c r="R734" s="1">
        <v>21.5</v>
      </c>
      <c r="S734" s="1" t="s">
        <v>54</v>
      </c>
      <c r="T734" s="1" t="s">
        <v>418</v>
      </c>
      <c r="W734" s="1">
        <v>0</v>
      </c>
      <c r="X734" s="1" t="s">
        <v>58</v>
      </c>
    </row>
    <row r="735" spans="1:24" ht="15" x14ac:dyDescent="0.2">
      <c r="A735" s="1">
        <f t="shared" si="44"/>
        <v>1032730.84</v>
      </c>
      <c r="B735" s="1">
        <f t="shared" si="44"/>
        <v>1032738.31</v>
      </c>
      <c r="C735" s="11" t="s">
        <v>52</v>
      </c>
      <c r="D735" s="12">
        <f>INDEX(families!$A:$A,MATCH(E735,families!$B:$B,0))</f>
        <v>3</v>
      </c>
      <c r="E735" s="1" t="str">
        <f t="shared" si="45"/>
        <v>LE</v>
      </c>
      <c r="F735" s="1">
        <f t="shared" si="46"/>
        <v>23.7</v>
      </c>
      <c r="G735" s="1" t="str">
        <f t="shared" si="47"/>
        <v>23.7mm LE</v>
      </c>
      <c r="H735" s="1" t="str">
        <f>_xlfn.CONCAT(TEXT(R735,"0.0"),"mm ",INDEX('Pipe Lookup'!D:D,MATCH('~01 Pipe Segmentation'!S735,'Pipe Lookup'!C:C,0))," TYPE ",Q735)</f>
        <v>23.7mm Elbow TYPE 28</v>
      </c>
      <c r="M735" s="1" t="s">
        <v>53</v>
      </c>
      <c r="N735" s="1">
        <v>1032730.84</v>
      </c>
      <c r="O735" s="1">
        <v>1032738.31</v>
      </c>
      <c r="P735" s="1">
        <v>7.4700000000884756</v>
      </c>
      <c r="Q735" s="1">
        <v>28</v>
      </c>
      <c r="R735" s="1">
        <v>23.7</v>
      </c>
      <c r="S735" s="1" t="s">
        <v>56</v>
      </c>
      <c r="T735" s="1" t="s">
        <v>418</v>
      </c>
      <c r="V735" s="1" t="s">
        <v>424</v>
      </c>
      <c r="W735" s="1">
        <v>0</v>
      </c>
      <c r="X735" s="1" t="s">
        <v>58</v>
      </c>
    </row>
    <row r="736" spans="1:24" ht="15" x14ac:dyDescent="0.2">
      <c r="A736" s="1">
        <f t="shared" si="44"/>
        <v>1032738.31</v>
      </c>
      <c r="B736" s="1">
        <f t="shared" si="44"/>
        <v>1032823.19</v>
      </c>
      <c r="C736" s="11" t="s">
        <v>52</v>
      </c>
      <c r="D736" s="12">
        <f>INDEX(families!$A:$A,MATCH(E736,families!$B:$B,0))</f>
        <v>2</v>
      </c>
      <c r="E736" s="1" t="str">
        <f t="shared" si="45"/>
        <v>FBE</v>
      </c>
      <c r="F736" s="1">
        <f t="shared" si="46"/>
        <v>19</v>
      </c>
      <c r="G736" s="1" t="str">
        <f t="shared" si="47"/>
        <v>19.0mm FBE</v>
      </c>
      <c r="H736" s="1" t="str">
        <f>_xlfn.CONCAT(TEXT(R736,"0.0"),"mm ",INDEX('Pipe Lookup'!D:D,MATCH('~01 Pipe Segmentation'!S736,'Pipe Lookup'!C:C,0))," TYPE ",Q736)</f>
        <v>19.0mm Fusion-Bonded Epoxy TYPE 7</v>
      </c>
      <c r="M736" s="1" t="s">
        <v>53</v>
      </c>
      <c r="N736" s="1">
        <v>1032738.31</v>
      </c>
      <c r="O736" s="1">
        <v>1032823.19</v>
      </c>
      <c r="P736" s="1">
        <v>84.879999999888241</v>
      </c>
      <c r="Q736" s="1">
        <v>7</v>
      </c>
      <c r="R736" s="1">
        <v>19</v>
      </c>
      <c r="S736" s="1" t="s">
        <v>54</v>
      </c>
      <c r="T736" s="1" t="s">
        <v>418</v>
      </c>
      <c r="W736" s="1">
        <v>0</v>
      </c>
      <c r="X736" s="1" t="s">
        <v>58</v>
      </c>
    </row>
    <row r="737" spans="1:24" ht="15" x14ac:dyDescent="0.2">
      <c r="A737" s="1">
        <f t="shared" si="44"/>
        <v>1032823.19</v>
      </c>
      <c r="B737" s="1">
        <f t="shared" si="44"/>
        <v>1032830.1</v>
      </c>
      <c r="C737" s="11" t="s">
        <v>52</v>
      </c>
      <c r="D737" s="12">
        <f>INDEX(families!$A:$A,MATCH(E737,families!$B:$B,0))</f>
        <v>3</v>
      </c>
      <c r="E737" s="1" t="str">
        <f t="shared" si="45"/>
        <v>LE</v>
      </c>
      <c r="F737" s="1">
        <f t="shared" si="46"/>
        <v>23.7</v>
      </c>
      <c r="G737" s="1" t="str">
        <f t="shared" si="47"/>
        <v>23.7mm LE</v>
      </c>
      <c r="H737" s="1" t="str">
        <f>_xlfn.CONCAT(TEXT(R737,"0.0"),"mm ",INDEX('Pipe Lookup'!D:D,MATCH('~01 Pipe Segmentation'!S737,'Pipe Lookup'!C:C,0))," TYPE ",Q737)</f>
        <v>23.7mm Elbow TYPE 28</v>
      </c>
      <c r="M737" s="1" t="s">
        <v>53</v>
      </c>
      <c r="N737" s="1">
        <v>1032823.19</v>
      </c>
      <c r="O737" s="1">
        <v>1032830.1</v>
      </c>
      <c r="P737" s="1">
        <v>6.9100000000325963</v>
      </c>
      <c r="Q737" s="1">
        <v>28</v>
      </c>
      <c r="R737" s="1">
        <v>23.7</v>
      </c>
      <c r="S737" s="1" t="s">
        <v>56</v>
      </c>
      <c r="T737" s="1" t="s">
        <v>418</v>
      </c>
      <c r="V737" s="1" t="s">
        <v>425</v>
      </c>
      <c r="W737" s="1">
        <v>0</v>
      </c>
      <c r="X737" s="1" t="s">
        <v>58</v>
      </c>
    </row>
    <row r="738" spans="1:24" ht="15" x14ac:dyDescent="0.2">
      <c r="A738" s="1">
        <f t="shared" si="44"/>
        <v>1032830.1</v>
      </c>
      <c r="B738" s="1">
        <f t="shared" si="44"/>
        <v>1032851.84</v>
      </c>
      <c r="C738" s="11" t="s">
        <v>52</v>
      </c>
      <c r="D738" s="12">
        <f>INDEX(families!$A:$A,MATCH(E738,families!$B:$B,0))</f>
        <v>2</v>
      </c>
      <c r="E738" s="1" t="str">
        <f t="shared" si="45"/>
        <v>FBE</v>
      </c>
      <c r="F738" s="1">
        <f t="shared" si="46"/>
        <v>19</v>
      </c>
      <c r="G738" s="1" t="str">
        <f t="shared" si="47"/>
        <v>19.0mm FBE</v>
      </c>
      <c r="H738" s="1" t="str">
        <f>_xlfn.CONCAT(TEXT(R738,"0.0"),"mm ",INDEX('Pipe Lookup'!D:D,MATCH('~01 Pipe Segmentation'!S738,'Pipe Lookup'!C:C,0))," TYPE ",Q738)</f>
        <v>19.0mm Fusion-Bonded Epoxy TYPE 7</v>
      </c>
      <c r="M738" s="1" t="s">
        <v>53</v>
      </c>
      <c r="N738" s="1">
        <v>1032830.1</v>
      </c>
      <c r="O738" s="1">
        <v>1032851.84</v>
      </c>
      <c r="P738" s="1">
        <v>21.739999999990687</v>
      </c>
      <c r="Q738" s="1">
        <v>7</v>
      </c>
      <c r="R738" s="1">
        <v>19</v>
      </c>
      <c r="S738" s="1" t="s">
        <v>54</v>
      </c>
      <c r="T738" s="1" t="s">
        <v>418</v>
      </c>
      <c r="W738" s="1">
        <v>0</v>
      </c>
      <c r="X738" s="1" t="s">
        <v>58</v>
      </c>
    </row>
    <row r="739" spans="1:24" ht="15" x14ac:dyDescent="0.2">
      <c r="A739" s="1">
        <f t="shared" si="44"/>
        <v>1032851.84</v>
      </c>
      <c r="B739" s="1">
        <f t="shared" si="44"/>
        <v>1032860.32</v>
      </c>
      <c r="C739" s="11" t="s">
        <v>52</v>
      </c>
      <c r="D739" s="12">
        <f>INDEX(families!$A:$A,MATCH(E739,families!$B:$B,0))</f>
        <v>3</v>
      </c>
      <c r="E739" s="1" t="str">
        <f t="shared" si="45"/>
        <v>LE</v>
      </c>
      <c r="F739" s="1">
        <f t="shared" si="46"/>
        <v>23.7</v>
      </c>
      <c r="G739" s="1" t="str">
        <f t="shared" si="47"/>
        <v>23.7mm LE</v>
      </c>
      <c r="H739" s="1" t="str">
        <f>_xlfn.CONCAT(TEXT(R739,"0.0"),"mm ",INDEX('Pipe Lookup'!D:D,MATCH('~01 Pipe Segmentation'!S739,'Pipe Lookup'!C:C,0))," TYPE ",Q739)</f>
        <v>23.7mm Elbow TYPE 28</v>
      </c>
      <c r="M739" s="1" t="s">
        <v>53</v>
      </c>
      <c r="N739" s="1">
        <v>1032851.84</v>
      </c>
      <c r="O739" s="1">
        <v>1032860.32</v>
      </c>
      <c r="P739" s="1">
        <v>8.4799999999813735</v>
      </c>
      <c r="Q739" s="1">
        <v>28</v>
      </c>
      <c r="R739" s="1">
        <v>23.7</v>
      </c>
      <c r="S739" s="1" t="s">
        <v>56</v>
      </c>
      <c r="T739" s="1" t="s">
        <v>418</v>
      </c>
      <c r="V739" s="1" t="s">
        <v>426</v>
      </c>
      <c r="W739" s="1">
        <v>0</v>
      </c>
      <c r="X739" s="1" t="s">
        <v>58</v>
      </c>
    </row>
    <row r="740" spans="1:24" ht="15" x14ac:dyDescent="0.2">
      <c r="A740" s="1">
        <f t="shared" si="44"/>
        <v>1032860.32</v>
      </c>
      <c r="B740" s="1">
        <f t="shared" si="44"/>
        <v>1032918.72</v>
      </c>
      <c r="C740" s="11" t="s">
        <v>52</v>
      </c>
      <c r="D740" s="12">
        <f>INDEX(families!$A:$A,MATCH(E740,families!$B:$B,0))</f>
        <v>2</v>
      </c>
      <c r="E740" s="1" t="str">
        <f t="shared" si="45"/>
        <v>FBE</v>
      </c>
      <c r="F740" s="1">
        <f t="shared" si="46"/>
        <v>19</v>
      </c>
      <c r="G740" s="1" t="str">
        <f t="shared" si="47"/>
        <v>19.0mm FBE</v>
      </c>
      <c r="H740" s="1" t="str">
        <f>_xlfn.CONCAT(TEXT(R740,"0.0"),"mm ",INDEX('Pipe Lookup'!D:D,MATCH('~01 Pipe Segmentation'!S740,'Pipe Lookup'!C:C,0))," TYPE ",Q740)</f>
        <v>19.0mm Fusion-Bonded Epoxy TYPE 7</v>
      </c>
      <c r="M740" s="1" t="s">
        <v>53</v>
      </c>
      <c r="N740" s="1">
        <v>1032860.32</v>
      </c>
      <c r="O740" s="1">
        <v>1032918.72</v>
      </c>
      <c r="P740" s="1">
        <v>58.400000000023283</v>
      </c>
      <c r="Q740" s="1">
        <v>7</v>
      </c>
      <c r="R740" s="1">
        <v>19</v>
      </c>
      <c r="S740" s="1" t="s">
        <v>54</v>
      </c>
      <c r="T740" s="1" t="s">
        <v>418</v>
      </c>
      <c r="W740" s="1">
        <v>0</v>
      </c>
      <c r="X740" s="1" t="s">
        <v>58</v>
      </c>
    </row>
    <row r="741" spans="1:24" ht="15" x14ac:dyDescent="0.2">
      <c r="A741" s="1">
        <f t="shared" si="44"/>
        <v>1032918.72</v>
      </c>
      <c r="B741" s="1">
        <f t="shared" si="44"/>
        <v>1032925.4</v>
      </c>
      <c r="C741" s="11" t="s">
        <v>52</v>
      </c>
      <c r="D741" s="12">
        <f>INDEX(families!$A:$A,MATCH(E741,families!$B:$B,0))</f>
        <v>3</v>
      </c>
      <c r="E741" s="1" t="str">
        <f t="shared" si="45"/>
        <v>LE</v>
      </c>
      <c r="F741" s="1">
        <f t="shared" si="46"/>
        <v>23.7</v>
      </c>
      <c r="G741" s="1" t="str">
        <f t="shared" si="47"/>
        <v>23.7mm LE</v>
      </c>
      <c r="H741" s="1" t="str">
        <f>_xlfn.CONCAT(TEXT(R741,"0.0"),"mm ",INDEX('Pipe Lookup'!D:D,MATCH('~01 Pipe Segmentation'!S741,'Pipe Lookup'!C:C,0))," TYPE ",Q741)</f>
        <v>23.7mm Elbow TYPE 28</v>
      </c>
      <c r="M741" s="1" t="s">
        <v>53</v>
      </c>
      <c r="N741" s="1">
        <v>1032918.72</v>
      </c>
      <c r="O741" s="1">
        <v>1032925.4</v>
      </c>
      <c r="P741" s="1">
        <v>6.6800000000512227</v>
      </c>
      <c r="Q741" s="1">
        <v>28</v>
      </c>
      <c r="R741" s="1">
        <v>23.7</v>
      </c>
      <c r="S741" s="1" t="s">
        <v>56</v>
      </c>
      <c r="T741" s="1" t="s">
        <v>418</v>
      </c>
      <c r="V741" s="1" t="s">
        <v>427</v>
      </c>
      <c r="W741" s="1">
        <v>0</v>
      </c>
      <c r="X741" s="1" t="s">
        <v>58</v>
      </c>
    </row>
    <row r="742" spans="1:24" ht="15" x14ac:dyDescent="0.2">
      <c r="A742" s="1">
        <f t="shared" si="44"/>
        <v>1032925.4</v>
      </c>
      <c r="B742" s="1">
        <f t="shared" si="44"/>
        <v>1032930.63</v>
      </c>
      <c r="C742" s="11" t="s">
        <v>52</v>
      </c>
      <c r="D742" s="12">
        <f>INDEX(families!$A:$A,MATCH(E742,families!$B:$B,0))</f>
        <v>3</v>
      </c>
      <c r="E742" s="1" t="str">
        <f t="shared" si="45"/>
        <v>LE</v>
      </c>
      <c r="F742" s="1">
        <f t="shared" si="46"/>
        <v>23.7</v>
      </c>
      <c r="G742" s="1" t="str">
        <f t="shared" si="47"/>
        <v>23.7mm LE</v>
      </c>
      <c r="H742" s="1" t="str">
        <f>_xlfn.CONCAT(TEXT(R742,"0.0"),"mm ",INDEX('Pipe Lookup'!D:D,MATCH('~01 Pipe Segmentation'!S742,'Pipe Lookup'!C:C,0))," TYPE ",Q742)</f>
        <v>23.7mm Elbow TYPE 28</v>
      </c>
      <c r="M742" s="1" t="s">
        <v>53</v>
      </c>
      <c r="N742" s="1">
        <v>1032925.4</v>
      </c>
      <c r="O742" s="1">
        <v>1032930.63</v>
      </c>
      <c r="P742" s="1">
        <v>5.2299999999813735</v>
      </c>
      <c r="Q742" s="1">
        <v>28</v>
      </c>
      <c r="R742" s="1">
        <v>23.7</v>
      </c>
      <c r="S742" s="1" t="s">
        <v>56</v>
      </c>
      <c r="T742" s="1" t="s">
        <v>418</v>
      </c>
      <c r="V742" s="1" t="s">
        <v>428</v>
      </c>
      <c r="W742" s="1">
        <v>0</v>
      </c>
      <c r="X742" s="1" t="s">
        <v>84</v>
      </c>
    </row>
    <row r="743" spans="1:24" ht="15" x14ac:dyDescent="0.2">
      <c r="A743" s="1">
        <f t="shared" si="44"/>
        <v>1032930.63</v>
      </c>
      <c r="B743" s="1">
        <f t="shared" si="44"/>
        <v>1033212.69</v>
      </c>
      <c r="C743" s="11" t="s">
        <v>52</v>
      </c>
      <c r="D743" s="12">
        <f>INDEX(families!$A:$A,MATCH(E743,families!$B:$B,0))</f>
        <v>2</v>
      </c>
      <c r="E743" s="1" t="str">
        <f t="shared" si="45"/>
        <v>FBE</v>
      </c>
      <c r="F743" s="1">
        <f t="shared" si="46"/>
        <v>19</v>
      </c>
      <c r="G743" s="1" t="str">
        <f t="shared" si="47"/>
        <v>19.0mm FBE</v>
      </c>
      <c r="H743" s="1" t="str">
        <f>_xlfn.CONCAT(TEXT(R743,"0.0"),"mm ",INDEX('Pipe Lookup'!D:D,MATCH('~01 Pipe Segmentation'!S743,'Pipe Lookup'!C:C,0))," TYPE ",Q743)</f>
        <v>19.0mm Fusion-Bonded Epoxy TYPE 7</v>
      </c>
      <c r="M743" s="1" t="s">
        <v>53</v>
      </c>
      <c r="N743" s="1">
        <v>1032930.63</v>
      </c>
      <c r="O743" s="1">
        <v>1033212.69</v>
      </c>
      <c r="P743" s="1">
        <v>282.05999999993946</v>
      </c>
      <c r="Q743" s="1">
        <v>7</v>
      </c>
      <c r="R743" s="1">
        <v>19</v>
      </c>
      <c r="S743" s="1" t="s">
        <v>54</v>
      </c>
      <c r="T743" s="1" t="s">
        <v>418</v>
      </c>
      <c r="W743" s="1">
        <v>0</v>
      </c>
      <c r="X743" s="1" t="s">
        <v>58</v>
      </c>
    </row>
    <row r="744" spans="1:24" ht="15" x14ac:dyDescent="0.2">
      <c r="A744" s="1">
        <f t="shared" si="44"/>
        <v>1033212.69</v>
      </c>
      <c r="B744" s="1">
        <f t="shared" si="44"/>
        <v>1033217.93</v>
      </c>
      <c r="C744" s="11" t="s">
        <v>52</v>
      </c>
      <c r="D744" s="12">
        <f>INDEX(families!$A:$A,MATCH(E744,families!$B:$B,0))</f>
        <v>3</v>
      </c>
      <c r="E744" s="1" t="str">
        <f t="shared" si="45"/>
        <v>LE</v>
      </c>
      <c r="F744" s="1">
        <f t="shared" si="46"/>
        <v>23.7</v>
      </c>
      <c r="G744" s="1" t="str">
        <f t="shared" si="47"/>
        <v>23.7mm LE</v>
      </c>
      <c r="H744" s="1" t="str">
        <f>_xlfn.CONCAT(TEXT(R744,"0.0"),"mm ",INDEX('Pipe Lookup'!D:D,MATCH('~01 Pipe Segmentation'!S744,'Pipe Lookup'!C:C,0))," TYPE ",Q744)</f>
        <v>23.7mm Elbow TYPE 28</v>
      </c>
      <c r="M744" s="1" t="s">
        <v>53</v>
      </c>
      <c r="N744" s="1">
        <v>1033212.69</v>
      </c>
      <c r="O744" s="1">
        <v>1033217.93</v>
      </c>
      <c r="P744" s="1">
        <v>5.2400000001071021</v>
      </c>
      <c r="Q744" s="1">
        <v>28</v>
      </c>
      <c r="R744" s="1">
        <v>23.7</v>
      </c>
      <c r="S744" s="1" t="s">
        <v>56</v>
      </c>
      <c r="T744" s="1" t="s">
        <v>418</v>
      </c>
      <c r="V744" s="1" t="s">
        <v>429</v>
      </c>
      <c r="W744" s="1">
        <v>0</v>
      </c>
      <c r="X744" s="1" t="s">
        <v>58</v>
      </c>
    </row>
    <row r="745" spans="1:24" ht="15" x14ac:dyDescent="0.2">
      <c r="A745" s="1">
        <f t="shared" si="44"/>
        <v>1033217.93</v>
      </c>
      <c r="B745" s="1">
        <f t="shared" si="44"/>
        <v>1033233.82</v>
      </c>
      <c r="C745" s="11" t="s">
        <v>52</v>
      </c>
      <c r="D745" s="12">
        <f>INDEX(families!$A:$A,MATCH(E745,families!$B:$B,0))</f>
        <v>2</v>
      </c>
      <c r="E745" s="1" t="str">
        <f t="shared" si="45"/>
        <v>FBE</v>
      </c>
      <c r="F745" s="1">
        <f t="shared" si="46"/>
        <v>19</v>
      </c>
      <c r="G745" s="1" t="str">
        <f t="shared" si="47"/>
        <v>19.0mm FBE</v>
      </c>
      <c r="H745" s="1" t="str">
        <f>_xlfn.CONCAT(TEXT(R745,"0.0"),"mm ",INDEX('Pipe Lookup'!D:D,MATCH('~01 Pipe Segmentation'!S745,'Pipe Lookup'!C:C,0))," TYPE ",Q745)</f>
        <v>19.0mm Fusion-Bonded Epoxy TYPE 7</v>
      </c>
      <c r="M745" s="1" t="s">
        <v>53</v>
      </c>
      <c r="N745" s="1">
        <v>1033217.93</v>
      </c>
      <c r="O745" s="1">
        <v>1033233.82</v>
      </c>
      <c r="P745" s="1">
        <v>15.889999999897555</v>
      </c>
      <c r="Q745" s="1">
        <v>7</v>
      </c>
      <c r="R745" s="1">
        <v>19</v>
      </c>
      <c r="S745" s="1" t="s">
        <v>54</v>
      </c>
      <c r="T745" s="1" t="s">
        <v>418</v>
      </c>
      <c r="W745" s="1">
        <v>0</v>
      </c>
      <c r="X745" s="1" t="s">
        <v>58</v>
      </c>
    </row>
    <row r="746" spans="1:24" ht="15" x14ac:dyDescent="0.2">
      <c r="A746" s="1">
        <f t="shared" si="44"/>
        <v>1033233.82</v>
      </c>
      <c r="B746" s="1">
        <f t="shared" si="44"/>
        <v>1033251.8</v>
      </c>
      <c r="C746" s="11" t="s">
        <v>52</v>
      </c>
      <c r="D746" s="12">
        <f>INDEX(families!$A:$A,MATCH(E746,families!$B:$B,0))</f>
        <v>2</v>
      </c>
      <c r="E746" s="1" t="str">
        <f t="shared" si="45"/>
        <v>FBE</v>
      </c>
      <c r="F746" s="1">
        <f t="shared" si="46"/>
        <v>21.5</v>
      </c>
      <c r="G746" s="1" t="str">
        <f t="shared" si="47"/>
        <v>21.5mm FBE</v>
      </c>
      <c r="H746" s="1" t="str">
        <f>_xlfn.CONCAT(TEXT(R746,"0.0"),"mm ",INDEX('Pipe Lookup'!D:D,MATCH('~01 Pipe Segmentation'!S746,'Pipe Lookup'!C:C,0))," TYPE ",Q746)</f>
        <v>21.5mm Fusion-Bonded Epoxy TYPE 34</v>
      </c>
      <c r="M746" s="1" t="s">
        <v>53</v>
      </c>
      <c r="N746" s="1">
        <v>1033233.82</v>
      </c>
      <c r="O746" s="1">
        <v>1033251.8</v>
      </c>
      <c r="P746" s="1">
        <v>17.980000000097789</v>
      </c>
      <c r="Q746" s="1">
        <v>34</v>
      </c>
      <c r="R746" s="1">
        <v>21.5</v>
      </c>
      <c r="S746" s="1" t="s">
        <v>54</v>
      </c>
      <c r="T746" s="1" t="s">
        <v>418</v>
      </c>
      <c r="W746" s="1">
        <v>0</v>
      </c>
      <c r="X746" s="1" t="s">
        <v>58</v>
      </c>
    </row>
    <row r="747" spans="1:24" ht="15" x14ac:dyDescent="0.2">
      <c r="A747" s="1">
        <f t="shared" si="44"/>
        <v>1033251.8</v>
      </c>
      <c r="B747" s="1">
        <f t="shared" si="44"/>
        <v>1033500</v>
      </c>
      <c r="C747" s="11" t="s">
        <v>52</v>
      </c>
      <c r="D747" s="12">
        <f>INDEX(families!$A:$A,MATCH(E747,families!$B:$B,0))</f>
        <v>2</v>
      </c>
      <c r="E747" s="1" t="str">
        <f t="shared" si="45"/>
        <v>FBE</v>
      </c>
      <c r="F747" s="1">
        <f t="shared" si="46"/>
        <v>19</v>
      </c>
      <c r="G747" s="1" t="str">
        <f t="shared" si="47"/>
        <v>19.0mm FBE</v>
      </c>
      <c r="H747" s="1" t="str">
        <f>_xlfn.CONCAT(TEXT(R747,"0.0"),"mm ",INDEX('Pipe Lookup'!D:D,MATCH('~01 Pipe Segmentation'!S747,'Pipe Lookup'!C:C,0))," TYPE ",Q747)</f>
        <v>19.0mm Fusion-Bonded Epoxy TYPE 7</v>
      </c>
      <c r="M747" s="1" t="s">
        <v>53</v>
      </c>
      <c r="N747" s="1">
        <v>1033251.8</v>
      </c>
      <c r="O747" s="1">
        <v>1033500</v>
      </c>
      <c r="P747" s="1">
        <v>248.19999999995343</v>
      </c>
      <c r="Q747" s="1">
        <v>7</v>
      </c>
      <c r="R747" s="1">
        <v>19</v>
      </c>
      <c r="S747" s="1" t="s">
        <v>54</v>
      </c>
      <c r="T747" s="1" t="s">
        <v>418</v>
      </c>
      <c r="W747" s="1">
        <v>0</v>
      </c>
      <c r="X747" s="1" t="s">
        <v>58</v>
      </c>
    </row>
    <row r="748" spans="1:24" ht="15" x14ac:dyDescent="0.2">
      <c r="A748" s="1">
        <f t="shared" si="44"/>
        <v>1033500</v>
      </c>
      <c r="B748" s="1">
        <f t="shared" si="44"/>
        <v>1033627.04</v>
      </c>
      <c r="C748" s="11" t="s">
        <v>52</v>
      </c>
      <c r="D748" s="12">
        <f>INDEX(families!$A:$A,MATCH(E748,families!$B:$B,0))</f>
        <v>2</v>
      </c>
      <c r="E748" s="1" t="str">
        <f t="shared" si="45"/>
        <v>FBE</v>
      </c>
      <c r="F748" s="1">
        <f t="shared" si="46"/>
        <v>19</v>
      </c>
      <c r="G748" s="1" t="str">
        <f t="shared" si="47"/>
        <v>19.0mm FBE</v>
      </c>
      <c r="H748" s="1" t="str">
        <f>_xlfn.CONCAT(TEXT(R748,"0.0"),"mm ",INDEX('Pipe Lookup'!D:D,MATCH('~01 Pipe Segmentation'!S748,'Pipe Lookup'!C:C,0))," TYPE ",Q748)</f>
        <v>19.0mm Fusion-Bonded Epoxy TYPE 7</v>
      </c>
      <c r="M748" s="1" t="s">
        <v>53</v>
      </c>
      <c r="N748" s="1">
        <v>1033500</v>
      </c>
      <c r="O748" s="1">
        <v>1033627.04</v>
      </c>
      <c r="P748" s="1">
        <v>127.04000000003725</v>
      </c>
      <c r="Q748" s="1">
        <v>7</v>
      </c>
      <c r="R748" s="1">
        <v>19</v>
      </c>
      <c r="S748" s="1" t="s">
        <v>54</v>
      </c>
      <c r="T748" s="1" t="s">
        <v>430</v>
      </c>
      <c r="W748" s="1">
        <v>0</v>
      </c>
      <c r="X748" s="1" t="s">
        <v>58</v>
      </c>
    </row>
    <row r="749" spans="1:24" ht="15" x14ac:dyDescent="0.2">
      <c r="A749" s="1">
        <f t="shared" si="44"/>
        <v>1033627.04</v>
      </c>
      <c r="B749" s="1">
        <f t="shared" si="44"/>
        <v>1033632.28</v>
      </c>
      <c r="C749" s="11" t="s">
        <v>52</v>
      </c>
      <c r="D749" s="12">
        <f>INDEX(families!$A:$A,MATCH(E749,families!$B:$B,0))</f>
        <v>3</v>
      </c>
      <c r="E749" s="1" t="str">
        <f t="shared" si="45"/>
        <v>LE</v>
      </c>
      <c r="F749" s="1">
        <f t="shared" si="46"/>
        <v>23.7</v>
      </c>
      <c r="G749" s="1" t="str">
        <f t="shared" si="47"/>
        <v>23.7mm LE</v>
      </c>
      <c r="H749" s="1" t="str">
        <f>_xlfn.CONCAT(TEXT(R749,"0.0"),"mm ",INDEX('Pipe Lookup'!D:D,MATCH('~01 Pipe Segmentation'!S749,'Pipe Lookup'!C:C,0))," TYPE ",Q749)</f>
        <v>23.7mm Elbow TYPE 28</v>
      </c>
      <c r="M749" s="1" t="s">
        <v>53</v>
      </c>
      <c r="N749" s="1">
        <v>1033627.04</v>
      </c>
      <c r="O749" s="1">
        <v>1033632.28</v>
      </c>
      <c r="P749" s="1">
        <v>5.2399999999906868</v>
      </c>
      <c r="Q749" s="1">
        <v>28</v>
      </c>
      <c r="R749" s="1">
        <v>23.7</v>
      </c>
      <c r="S749" s="1" t="s">
        <v>56</v>
      </c>
      <c r="T749" s="1" t="s">
        <v>430</v>
      </c>
      <c r="V749" s="1" t="s">
        <v>431</v>
      </c>
      <c r="W749" s="1">
        <v>0</v>
      </c>
      <c r="X749" s="1" t="s">
        <v>58</v>
      </c>
    </row>
    <row r="750" spans="1:24" ht="15" x14ac:dyDescent="0.2">
      <c r="A750" s="1">
        <f t="shared" si="44"/>
        <v>1033632.28</v>
      </c>
      <c r="B750" s="1">
        <f t="shared" si="44"/>
        <v>1033999.81</v>
      </c>
      <c r="C750" s="11" t="s">
        <v>52</v>
      </c>
      <c r="D750" s="12">
        <f>INDEX(families!$A:$A,MATCH(E750,families!$B:$B,0))</f>
        <v>2</v>
      </c>
      <c r="E750" s="1" t="str">
        <f t="shared" si="45"/>
        <v>FBE</v>
      </c>
      <c r="F750" s="1">
        <f t="shared" si="46"/>
        <v>19</v>
      </c>
      <c r="G750" s="1" t="str">
        <f t="shared" si="47"/>
        <v>19.0mm FBE</v>
      </c>
      <c r="H750" s="1" t="str">
        <f>_xlfn.CONCAT(TEXT(R750,"0.0"),"mm ",INDEX('Pipe Lookup'!D:D,MATCH('~01 Pipe Segmentation'!S750,'Pipe Lookup'!C:C,0))," TYPE ",Q750)</f>
        <v>19.0mm Fusion-Bonded Epoxy TYPE 7</v>
      </c>
      <c r="M750" s="1" t="s">
        <v>53</v>
      </c>
      <c r="N750" s="1">
        <v>1033632.28</v>
      </c>
      <c r="O750" s="1">
        <v>1033999.81</v>
      </c>
      <c r="P750" s="1">
        <v>367.53000000002794</v>
      </c>
      <c r="Q750" s="1">
        <v>7</v>
      </c>
      <c r="R750" s="1">
        <v>19</v>
      </c>
      <c r="S750" s="1" t="s">
        <v>54</v>
      </c>
      <c r="T750" s="1" t="s">
        <v>430</v>
      </c>
      <c r="W750" s="1">
        <v>0</v>
      </c>
      <c r="X750" s="1" t="s">
        <v>58</v>
      </c>
    </row>
    <row r="751" spans="1:24" ht="15" x14ac:dyDescent="0.2">
      <c r="A751" s="1">
        <f t="shared" si="44"/>
        <v>1033999.81</v>
      </c>
      <c r="B751" s="1">
        <f t="shared" si="44"/>
        <v>1034017.81</v>
      </c>
      <c r="C751" s="11" t="s">
        <v>52</v>
      </c>
      <c r="D751" s="12">
        <f>INDEX(families!$A:$A,MATCH(E751,families!$B:$B,0))</f>
        <v>2</v>
      </c>
      <c r="E751" s="1" t="str">
        <f t="shared" si="45"/>
        <v>FBE</v>
      </c>
      <c r="F751" s="1">
        <f t="shared" si="46"/>
        <v>21.5</v>
      </c>
      <c r="G751" s="1" t="str">
        <f t="shared" si="47"/>
        <v>21.5mm FBE</v>
      </c>
      <c r="H751" s="1" t="str">
        <f>_xlfn.CONCAT(TEXT(R751,"0.0"),"mm ",INDEX('Pipe Lookup'!D:D,MATCH('~01 Pipe Segmentation'!S751,'Pipe Lookup'!C:C,0))," TYPE ",Q751)</f>
        <v>21.5mm Fusion-Bonded Epoxy TYPE 34</v>
      </c>
      <c r="M751" s="1" t="s">
        <v>53</v>
      </c>
      <c r="N751" s="1">
        <v>1033999.81</v>
      </c>
      <c r="O751" s="1">
        <v>1034017.81</v>
      </c>
      <c r="P751" s="1">
        <v>18</v>
      </c>
      <c r="Q751" s="1">
        <v>34</v>
      </c>
      <c r="R751" s="1">
        <v>21.5</v>
      </c>
      <c r="S751" s="1" t="s">
        <v>54</v>
      </c>
      <c r="T751" s="1" t="s">
        <v>430</v>
      </c>
      <c r="W751" s="1">
        <v>0</v>
      </c>
      <c r="X751" s="1" t="s">
        <v>58</v>
      </c>
    </row>
    <row r="752" spans="1:24" ht="15" x14ac:dyDescent="0.2">
      <c r="A752" s="1">
        <f t="shared" si="44"/>
        <v>1034017.81</v>
      </c>
      <c r="B752" s="1">
        <f t="shared" si="44"/>
        <v>1034126.73</v>
      </c>
      <c r="C752" s="11" t="s">
        <v>52</v>
      </c>
      <c r="D752" s="12">
        <f>INDEX(families!$A:$A,MATCH(E752,families!$B:$B,0))</f>
        <v>2</v>
      </c>
      <c r="E752" s="1" t="str">
        <f t="shared" si="45"/>
        <v>FBE</v>
      </c>
      <c r="F752" s="1">
        <f t="shared" si="46"/>
        <v>19</v>
      </c>
      <c r="G752" s="1" t="str">
        <f t="shared" si="47"/>
        <v>19.0mm FBE</v>
      </c>
      <c r="H752" s="1" t="str">
        <f>_xlfn.CONCAT(TEXT(R752,"0.0"),"mm ",INDEX('Pipe Lookup'!D:D,MATCH('~01 Pipe Segmentation'!S752,'Pipe Lookup'!C:C,0))," TYPE ",Q752)</f>
        <v>19.0mm Fusion-Bonded Epoxy TYPE 7</v>
      </c>
      <c r="M752" s="1" t="s">
        <v>53</v>
      </c>
      <c r="N752" s="1">
        <v>1034017.81</v>
      </c>
      <c r="O752" s="1">
        <v>1034126.73</v>
      </c>
      <c r="P752" s="1">
        <v>108.91999999992549</v>
      </c>
      <c r="Q752" s="1">
        <v>7</v>
      </c>
      <c r="R752" s="1">
        <v>19</v>
      </c>
      <c r="S752" s="1" t="s">
        <v>54</v>
      </c>
      <c r="T752" s="1" t="s">
        <v>430</v>
      </c>
      <c r="W752" s="1">
        <v>0</v>
      </c>
      <c r="X752" s="1" t="s">
        <v>58</v>
      </c>
    </row>
    <row r="753" spans="1:24" ht="15" x14ac:dyDescent="0.2">
      <c r="A753" s="1">
        <f t="shared" si="44"/>
        <v>1034126.73</v>
      </c>
      <c r="B753" s="1">
        <f t="shared" si="44"/>
        <v>1034144.73</v>
      </c>
      <c r="C753" s="11" t="s">
        <v>52</v>
      </c>
      <c r="D753" s="12">
        <f>INDEX(families!$A:$A,MATCH(E753,families!$B:$B,0))</f>
        <v>2</v>
      </c>
      <c r="E753" s="1" t="str">
        <f t="shared" si="45"/>
        <v>FBE</v>
      </c>
      <c r="F753" s="1">
        <f t="shared" si="46"/>
        <v>21.5</v>
      </c>
      <c r="G753" s="1" t="str">
        <f t="shared" si="47"/>
        <v>21.5mm FBE</v>
      </c>
      <c r="H753" s="1" t="str">
        <f>_xlfn.CONCAT(TEXT(R753,"0.0"),"mm ",INDEX('Pipe Lookup'!D:D,MATCH('~01 Pipe Segmentation'!S753,'Pipe Lookup'!C:C,0))," TYPE ",Q753)</f>
        <v>21.5mm Fusion-Bonded Epoxy TYPE 34</v>
      </c>
      <c r="M753" s="1" t="s">
        <v>53</v>
      </c>
      <c r="N753" s="1">
        <v>1034126.73</v>
      </c>
      <c r="O753" s="1">
        <v>1034144.73</v>
      </c>
      <c r="P753" s="1">
        <v>18</v>
      </c>
      <c r="Q753" s="1">
        <v>34</v>
      </c>
      <c r="R753" s="1">
        <v>21.5</v>
      </c>
      <c r="S753" s="1" t="s">
        <v>54</v>
      </c>
      <c r="T753" s="1" t="s">
        <v>430</v>
      </c>
      <c r="W753" s="1">
        <v>0</v>
      </c>
      <c r="X753" s="1" t="s">
        <v>58</v>
      </c>
    </row>
    <row r="754" spans="1:24" ht="15" x14ac:dyDescent="0.2">
      <c r="A754" s="1">
        <f t="shared" si="44"/>
        <v>1034144.73</v>
      </c>
      <c r="B754" s="1">
        <f t="shared" si="44"/>
        <v>1034686</v>
      </c>
      <c r="C754" s="11" t="s">
        <v>52</v>
      </c>
      <c r="D754" s="12">
        <f>INDEX(families!$A:$A,MATCH(E754,families!$B:$B,0))</f>
        <v>2</v>
      </c>
      <c r="E754" s="1" t="str">
        <f t="shared" si="45"/>
        <v>FBE</v>
      </c>
      <c r="F754" s="1">
        <f t="shared" si="46"/>
        <v>19</v>
      </c>
      <c r="G754" s="1" t="str">
        <f t="shared" si="47"/>
        <v>19.0mm FBE</v>
      </c>
      <c r="H754" s="1" t="str">
        <f>_xlfn.CONCAT(TEXT(R754,"0.0"),"mm ",INDEX('Pipe Lookup'!D:D,MATCH('~01 Pipe Segmentation'!S754,'Pipe Lookup'!C:C,0))," TYPE ",Q754)</f>
        <v>19.0mm Fusion-Bonded Epoxy TYPE 7</v>
      </c>
      <c r="M754" s="1" t="s">
        <v>53</v>
      </c>
      <c r="N754" s="1">
        <v>1034144.73</v>
      </c>
      <c r="O754" s="1">
        <v>1034686</v>
      </c>
      <c r="P754" s="1">
        <v>541.27000000001863</v>
      </c>
      <c r="Q754" s="1">
        <v>7</v>
      </c>
      <c r="R754" s="1">
        <v>19</v>
      </c>
      <c r="S754" s="1" t="s">
        <v>54</v>
      </c>
      <c r="T754" s="1" t="s">
        <v>430</v>
      </c>
      <c r="W754" s="1">
        <v>0</v>
      </c>
      <c r="X754" s="1" t="s">
        <v>58</v>
      </c>
    </row>
    <row r="755" spans="1:24" ht="15" x14ac:dyDescent="0.2">
      <c r="A755" s="1">
        <f t="shared" si="44"/>
        <v>1034686</v>
      </c>
      <c r="B755" s="1">
        <f t="shared" si="44"/>
        <v>1034704</v>
      </c>
      <c r="C755" s="11" t="s">
        <v>52</v>
      </c>
      <c r="D755" s="12">
        <f>INDEX(families!$A:$A,MATCH(E755,families!$B:$B,0))</f>
        <v>2</v>
      </c>
      <c r="E755" s="1" t="str">
        <f t="shared" si="45"/>
        <v>FBE</v>
      </c>
      <c r="F755" s="1">
        <f t="shared" si="46"/>
        <v>21.5</v>
      </c>
      <c r="G755" s="1" t="str">
        <f t="shared" si="47"/>
        <v>21.5mm FBE</v>
      </c>
      <c r="H755" s="1" t="str">
        <f>_xlfn.CONCAT(TEXT(R755,"0.0"),"mm ",INDEX('Pipe Lookup'!D:D,MATCH('~01 Pipe Segmentation'!S755,'Pipe Lookup'!C:C,0))," TYPE ",Q755)</f>
        <v>21.5mm Fusion-Bonded Epoxy TYPE 34</v>
      </c>
      <c r="M755" s="1" t="s">
        <v>53</v>
      </c>
      <c r="N755" s="1">
        <v>1034686</v>
      </c>
      <c r="O755" s="1">
        <v>1034704</v>
      </c>
      <c r="P755" s="1">
        <v>18</v>
      </c>
      <c r="Q755" s="1">
        <v>34</v>
      </c>
      <c r="R755" s="1">
        <v>21.5</v>
      </c>
      <c r="S755" s="1" t="s">
        <v>54</v>
      </c>
      <c r="T755" s="1" t="s">
        <v>430</v>
      </c>
      <c r="W755" s="1">
        <v>0</v>
      </c>
      <c r="X755" s="1" t="s">
        <v>58</v>
      </c>
    </row>
    <row r="756" spans="1:24" ht="15" x14ac:dyDescent="0.2">
      <c r="A756" s="1">
        <f t="shared" si="44"/>
        <v>1034704</v>
      </c>
      <c r="B756" s="1">
        <f t="shared" si="44"/>
        <v>1034731.58</v>
      </c>
      <c r="C756" s="11" t="s">
        <v>52</v>
      </c>
      <c r="D756" s="12">
        <f>INDEX(families!$A:$A,MATCH(E756,families!$B:$B,0))</f>
        <v>2</v>
      </c>
      <c r="E756" s="1" t="str">
        <f t="shared" si="45"/>
        <v>FBE</v>
      </c>
      <c r="F756" s="1">
        <f t="shared" si="46"/>
        <v>19</v>
      </c>
      <c r="G756" s="1" t="str">
        <f t="shared" si="47"/>
        <v>19.0mm FBE</v>
      </c>
      <c r="H756" s="1" t="str">
        <f>_xlfn.CONCAT(TEXT(R756,"0.0"),"mm ",INDEX('Pipe Lookup'!D:D,MATCH('~01 Pipe Segmentation'!S756,'Pipe Lookup'!C:C,0))," TYPE ",Q756)</f>
        <v>19.0mm Fusion-Bonded Epoxy TYPE 7</v>
      </c>
      <c r="M756" s="1" t="s">
        <v>53</v>
      </c>
      <c r="N756" s="1">
        <v>1034704</v>
      </c>
      <c r="O756" s="1">
        <v>1034731.58</v>
      </c>
      <c r="P756" s="1">
        <v>27.57999999995809</v>
      </c>
      <c r="Q756" s="1">
        <v>7</v>
      </c>
      <c r="R756" s="1">
        <v>19</v>
      </c>
      <c r="S756" s="1" t="s">
        <v>54</v>
      </c>
      <c r="T756" s="1" t="s">
        <v>430</v>
      </c>
      <c r="W756" s="1">
        <v>0</v>
      </c>
      <c r="X756" s="1" t="s">
        <v>58</v>
      </c>
    </row>
    <row r="757" spans="1:24" ht="15" x14ac:dyDescent="0.2">
      <c r="A757" s="1">
        <f t="shared" si="44"/>
        <v>1034731.58</v>
      </c>
      <c r="B757" s="1">
        <f t="shared" si="44"/>
        <v>1034749.58</v>
      </c>
      <c r="C757" s="11" t="s">
        <v>52</v>
      </c>
      <c r="D757" s="12">
        <f>INDEX(families!$A:$A,MATCH(E757,families!$B:$B,0))</f>
        <v>2</v>
      </c>
      <c r="E757" s="1" t="str">
        <f t="shared" si="45"/>
        <v>FBE</v>
      </c>
      <c r="F757" s="1">
        <f t="shared" si="46"/>
        <v>21.5</v>
      </c>
      <c r="G757" s="1" t="str">
        <f t="shared" si="47"/>
        <v>21.5mm FBE</v>
      </c>
      <c r="H757" s="1" t="str">
        <f>_xlfn.CONCAT(TEXT(R757,"0.0"),"mm ",INDEX('Pipe Lookup'!D:D,MATCH('~01 Pipe Segmentation'!S757,'Pipe Lookup'!C:C,0))," TYPE ",Q757)</f>
        <v>21.5mm Fusion-Bonded Epoxy TYPE 34</v>
      </c>
      <c r="M757" s="1" t="s">
        <v>53</v>
      </c>
      <c r="N757" s="1">
        <v>1034731.58</v>
      </c>
      <c r="O757" s="1">
        <v>1034749.58</v>
      </c>
      <c r="P757" s="1">
        <v>18</v>
      </c>
      <c r="Q757" s="1">
        <v>34</v>
      </c>
      <c r="R757" s="1">
        <v>21.5</v>
      </c>
      <c r="S757" s="1" t="s">
        <v>54</v>
      </c>
      <c r="T757" s="1" t="s">
        <v>430</v>
      </c>
      <c r="W757" s="1">
        <v>0</v>
      </c>
      <c r="X757" s="1" t="s">
        <v>58</v>
      </c>
    </row>
    <row r="758" spans="1:24" ht="15" x14ac:dyDescent="0.2">
      <c r="A758" s="1">
        <f t="shared" si="44"/>
        <v>1034749.58</v>
      </c>
      <c r="B758" s="1">
        <f t="shared" si="44"/>
        <v>1034773.58</v>
      </c>
      <c r="C758" s="11" t="s">
        <v>52</v>
      </c>
      <c r="D758" s="12">
        <f>INDEX(families!$A:$A,MATCH(E758,families!$B:$B,0))</f>
        <v>2</v>
      </c>
      <c r="E758" s="1" t="str">
        <f t="shared" si="45"/>
        <v>FBE</v>
      </c>
      <c r="F758" s="1">
        <f t="shared" si="46"/>
        <v>25</v>
      </c>
      <c r="G758" s="1" t="str">
        <f t="shared" si="47"/>
        <v>25.0mm FBE</v>
      </c>
      <c r="H758" s="1" t="str">
        <f>_xlfn.CONCAT(TEXT(R758,"0.0"),"mm ",INDEX('Pipe Lookup'!D:D,MATCH('~01 Pipe Segmentation'!S758,'Pipe Lookup'!C:C,0))," TYPE ",Q758)</f>
        <v>25.0mm Fusion-Bonded Epoxy TYPE 19</v>
      </c>
      <c r="M758" s="1" t="s">
        <v>53</v>
      </c>
      <c r="N758" s="1">
        <v>1034749.58</v>
      </c>
      <c r="O758" s="1">
        <v>1034773.58</v>
      </c>
      <c r="P758" s="1">
        <v>24</v>
      </c>
      <c r="Q758" s="1">
        <v>19</v>
      </c>
      <c r="R758" s="1">
        <v>25</v>
      </c>
      <c r="S758" s="1" t="s">
        <v>54</v>
      </c>
      <c r="T758" s="1" t="s">
        <v>430</v>
      </c>
      <c r="W758" s="1">
        <v>0</v>
      </c>
      <c r="X758" s="1" t="s">
        <v>58</v>
      </c>
    </row>
    <row r="759" spans="1:24" ht="15" x14ac:dyDescent="0.2">
      <c r="A759" s="1">
        <f t="shared" si="44"/>
        <v>1034773.58</v>
      </c>
      <c r="B759" s="1">
        <f t="shared" si="44"/>
        <v>1034806</v>
      </c>
      <c r="C759" s="11" t="s">
        <v>52</v>
      </c>
      <c r="D759" s="12">
        <f>INDEX(families!$A:$A,MATCH(E759,families!$B:$B,0))</f>
        <v>2</v>
      </c>
      <c r="E759" s="1" t="str">
        <f t="shared" si="45"/>
        <v>FBE</v>
      </c>
      <c r="F759" s="1">
        <f t="shared" si="46"/>
        <v>21.5</v>
      </c>
      <c r="G759" s="1" t="str">
        <f t="shared" si="47"/>
        <v>21.5mm FBE</v>
      </c>
      <c r="H759" s="1" t="str">
        <f>_xlfn.CONCAT(TEXT(R759,"0.0"),"mm ",INDEX('Pipe Lookup'!D:D,MATCH('~01 Pipe Segmentation'!S759,'Pipe Lookup'!C:C,0))," TYPE ",Q759)</f>
        <v>21.5mm Fusion-Bonded Epoxy TYPE 34</v>
      </c>
      <c r="M759" s="1" t="s">
        <v>53</v>
      </c>
      <c r="N759" s="1">
        <v>1034773.58</v>
      </c>
      <c r="O759" s="1">
        <v>1034806</v>
      </c>
      <c r="P759" s="1">
        <v>32.42000000004191</v>
      </c>
      <c r="Q759" s="1">
        <v>34</v>
      </c>
      <c r="R759" s="1">
        <v>21.5</v>
      </c>
      <c r="S759" s="1" t="s">
        <v>54</v>
      </c>
      <c r="T759" s="1" t="s">
        <v>430</v>
      </c>
      <c r="W759" s="1">
        <v>0</v>
      </c>
      <c r="X759" s="1" t="s">
        <v>58</v>
      </c>
    </row>
    <row r="760" spans="1:24" ht="15" x14ac:dyDescent="0.2">
      <c r="A760" s="1">
        <f t="shared" si="44"/>
        <v>1034806</v>
      </c>
      <c r="B760" s="1">
        <f t="shared" si="44"/>
        <v>1034981</v>
      </c>
      <c r="C760" s="11" t="s">
        <v>52</v>
      </c>
      <c r="D760" s="12">
        <f>INDEX(families!$A:$A,MATCH(E760,families!$B:$B,0))</f>
        <v>2</v>
      </c>
      <c r="E760" s="1" t="str">
        <f t="shared" si="45"/>
        <v>FBE</v>
      </c>
      <c r="F760" s="1">
        <f t="shared" si="46"/>
        <v>19</v>
      </c>
      <c r="G760" s="1" t="str">
        <f t="shared" si="47"/>
        <v>19.0mm FBE</v>
      </c>
      <c r="H760" s="1" t="str">
        <f>_xlfn.CONCAT(TEXT(R760,"0.0"),"mm ",INDEX('Pipe Lookup'!D:D,MATCH('~01 Pipe Segmentation'!S760,'Pipe Lookup'!C:C,0))," TYPE ",Q760)</f>
        <v>19.0mm Fusion-Bonded Epoxy TYPE 7</v>
      </c>
      <c r="M760" s="1" t="s">
        <v>53</v>
      </c>
      <c r="N760" s="1">
        <v>1034806</v>
      </c>
      <c r="O760" s="1">
        <v>1034981</v>
      </c>
      <c r="P760" s="1">
        <v>175</v>
      </c>
      <c r="Q760" s="1">
        <v>7</v>
      </c>
      <c r="R760" s="1">
        <v>19</v>
      </c>
      <c r="S760" s="1" t="s">
        <v>54</v>
      </c>
      <c r="T760" s="1" t="s">
        <v>430</v>
      </c>
      <c r="W760" s="1">
        <v>0</v>
      </c>
      <c r="X760" s="1" t="s">
        <v>58</v>
      </c>
    </row>
    <row r="761" spans="1:24" ht="15" x14ac:dyDescent="0.2">
      <c r="A761" s="1">
        <f t="shared" si="44"/>
        <v>1034981</v>
      </c>
      <c r="B761" s="1">
        <f t="shared" si="44"/>
        <v>1034999</v>
      </c>
      <c r="C761" s="11" t="s">
        <v>52</v>
      </c>
      <c r="D761" s="12">
        <f>INDEX(families!$A:$A,MATCH(E761,families!$B:$B,0))</f>
        <v>2</v>
      </c>
      <c r="E761" s="1" t="str">
        <f t="shared" si="45"/>
        <v>FBE</v>
      </c>
      <c r="F761" s="1">
        <f t="shared" si="46"/>
        <v>21.5</v>
      </c>
      <c r="G761" s="1" t="str">
        <f t="shared" si="47"/>
        <v>21.5mm FBE</v>
      </c>
      <c r="H761" s="1" t="str">
        <f>_xlfn.CONCAT(TEXT(R761,"0.0"),"mm ",INDEX('Pipe Lookup'!D:D,MATCH('~01 Pipe Segmentation'!S761,'Pipe Lookup'!C:C,0))," TYPE ",Q761)</f>
        <v>21.5mm Fusion-Bonded Epoxy TYPE 34</v>
      </c>
      <c r="M761" s="1" t="s">
        <v>53</v>
      </c>
      <c r="N761" s="1">
        <v>1034981</v>
      </c>
      <c r="O761" s="1">
        <v>1034999</v>
      </c>
      <c r="P761" s="1">
        <v>18</v>
      </c>
      <c r="Q761" s="1">
        <v>34</v>
      </c>
      <c r="R761" s="1">
        <v>21.5</v>
      </c>
      <c r="S761" s="1" t="s">
        <v>54</v>
      </c>
      <c r="T761" s="1" t="s">
        <v>430</v>
      </c>
      <c r="W761" s="1">
        <v>0</v>
      </c>
      <c r="X761" s="1" t="s">
        <v>58</v>
      </c>
    </row>
    <row r="762" spans="1:24" ht="15" x14ac:dyDescent="0.2">
      <c r="A762" s="1">
        <f t="shared" si="44"/>
        <v>1034999</v>
      </c>
      <c r="B762" s="1">
        <f t="shared" si="44"/>
        <v>1035030</v>
      </c>
      <c r="C762" s="11" t="s">
        <v>52</v>
      </c>
      <c r="D762" s="12">
        <f>INDEX(families!$A:$A,MATCH(E762,families!$B:$B,0))</f>
        <v>2</v>
      </c>
      <c r="E762" s="1" t="str">
        <f t="shared" si="45"/>
        <v>FBE</v>
      </c>
      <c r="F762" s="1">
        <f t="shared" si="46"/>
        <v>19</v>
      </c>
      <c r="G762" s="1" t="str">
        <f t="shared" si="47"/>
        <v>19.0mm FBE</v>
      </c>
      <c r="H762" s="1" t="str">
        <f>_xlfn.CONCAT(TEXT(R762,"0.0"),"mm ",INDEX('Pipe Lookup'!D:D,MATCH('~01 Pipe Segmentation'!S762,'Pipe Lookup'!C:C,0))," TYPE ",Q762)</f>
        <v>19.0mm Fusion-Bonded Epoxy TYPE 7</v>
      </c>
      <c r="M762" s="1" t="s">
        <v>53</v>
      </c>
      <c r="N762" s="1">
        <v>1034999</v>
      </c>
      <c r="O762" s="1">
        <v>1035030</v>
      </c>
      <c r="P762" s="1">
        <v>31</v>
      </c>
      <c r="Q762" s="1">
        <v>7</v>
      </c>
      <c r="R762" s="1">
        <v>19</v>
      </c>
      <c r="S762" s="1" t="s">
        <v>54</v>
      </c>
      <c r="T762" s="1" t="s">
        <v>430</v>
      </c>
      <c r="W762" s="1">
        <v>0</v>
      </c>
      <c r="X762" s="1" t="s">
        <v>58</v>
      </c>
    </row>
    <row r="763" spans="1:24" ht="15" x14ac:dyDescent="0.2">
      <c r="A763" s="1">
        <f t="shared" si="44"/>
        <v>1035030</v>
      </c>
      <c r="B763" s="1">
        <f t="shared" si="44"/>
        <v>1035096</v>
      </c>
      <c r="C763" s="11" t="s">
        <v>52</v>
      </c>
      <c r="D763" s="12">
        <f>INDEX(families!$A:$A,MATCH(E763,families!$B:$B,0))</f>
        <v>2</v>
      </c>
      <c r="E763" s="1" t="str">
        <f t="shared" si="45"/>
        <v>FBE</v>
      </c>
      <c r="F763" s="1">
        <f t="shared" si="46"/>
        <v>21.5</v>
      </c>
      <c r="G763" s="1" t="str">
        <f t="shared" si="47"/>
        <v>21.5mm FBE</v>
      </c>
      <c r="H763" s="1" t="str">
        <f>_xlfn.CONCAT(TEXT(R763,"0.0"),"mm ",INDEX('Pipe Lookup'!D:D,MATCH('~01 Pipe Segmentation'!S763,'Pipe Lookup'!C:C,0))," TYPE ",Q763)</f>
        <v>21.5mm Fusion-Bonded Epoxy TYPE 34</v>
      </c>
      <c r="M763" s="1" t="s">
        <v>53</v>
      </c>
      <c r="N763" s="1">
        <v>1035030</v>
      </c>
      <c r="O763" s="1">
        <v>1035096</v>
      </c>
      <c r="P763" s="1">
        <v>66</v>
      </c>
      <c r="Q763" s="1">
        <v>34</v>
      </c>
      <c r="R763" s="1">
        <v>21.5</v>
      </c>
      <c r="S763" s="1" t="s">
        <v>54</v>
      </c>
      <c r="T763" s="1" t="s">
        <v>430</v>
      </c>
      <c r="W763" s="1">
        <v>0</v>
      </c>
      <c r="X763" s="1" t="s">
        <v>58</v>
      </c>
    </row>
    <row r="764" spans="1:24" ht="15" x14ac:dyDescent="0.2">
      <c r="A764" s="1">
        <f t="shared" si="44"/>
        <v>1035096</v>
      </c>
      <c r="B764" s="1">
        <f t="shared" si="44"/>
        <v>1035127.76</v>
      </c>
      <c r="C764" s="11" t="s">
        <v>52</v>
      </c>
      <c r="D764" s="12">
        <f>INDEX(families!$A:$A,MATCH(E764,families!$B:$B,0))</f>
        <v>2</v>
      </c>
      <c r="E764" s="1" t="str">
        <f t="shared" si="45"/>
        <v>FBE</v>
      </c>
      <c r="F764" s="1">
        <f t="shared" si="46"/>
        <v>19</v>
      </c>
      <c r="G764" s="1" t="str">
        <f t="shared" si="47"/>
        <v>19.0mm FBE</v>
      </c>
      <c r="H764" s="1" t="str">
        <f>_xlfn.CONCAT(TEXT(R764,"0.0"),"mm ",INDEX('Pipe Lookup'!D:D,MATCH('~01 Pipe Segmentation'!S764,'Pipe Lookup'!C:C,0))," TYPE ",Q764)</f>
        <v>19.0mm Fusion-Bonded Epoxy TYPE 7</v>
      </c>
      <c r="M764" s="1" t="s">
        <v>53</v>
      </c>
      <c r="N764" s="1">
        <v>1035096</v>
      </c>
      <c r="O764" s="1">
        <v>1035127.76</v>
      </c>
      <c r="P764" s="1">
        <v>31.760000000009313</v>
      </c>
      <c r="Q764" s="1">
        <v>7</v>
      </c>
      <c r="R764" s="1">
        <v>19</v>
      </c>
      <c r="S764" s="1" t="s">
        <v>54</v>
      </c>
      <c r="T764" s="1" t="s">
        <v>430</v>
      </c>
      <c r="W764" s="1">
        <v>0</v>
      </c>
      <c r="X764" s="1" t="s">
        <v>58</v>
      </c>
    </row>
    <row r="765" spans="1:24" ht="15" x14ac:dyDescent="0.2">
      <c r="A765" s="1">
        <f t="shared" si="44"/>
        <v>1035127.76</v>
      </c>
      <c r="B765" s="1">
        <f t="shared" si="44"/>
        <v>1035149.76</v>
      </c>
      <c r="C765" s="11" t="s">
        <v>52</v>
      </c>
      <c r="D765" s="12">
        <f>INDEX(families!$A:$A,MATCH(E765,families!$B:$B,0))</f>
        <v>2</v>
      </c>
      <c r="E765" s="1" t="str">
        <f t="shared" si="45"/>
        <v>FBE</v>
      </c>
      <c r="F765" s="1">
        <f t="shared" si="46"/>
        <v>21.5</v>
      </c>
      <c r="G765" s="1" t="str">
        <f t="shared" si="47"/>
        <v>21.5mm FBE</v>
      </c>
      <c r="H765" s="1" t="str">
        <f>_xlfn.CONCAT(TEXT(R765,"0.0"),"mm ",INDEX('Pipe Lookup'!D:D,MATCH('~01 Pipe Segmentation'!S765,'Pipe Lookup'!C:C,0))," TYPE ",Q765)</f>
        <v>21.5mm Fusion-Bonded Epoxy TYPE 34</v>
      </c>
      <c r="M765" s="1" t="s">
        <v>53</v>
      </c>
      <c r="N765" s="1">
        <v>1035127.76</v>
      </c>
      <c r="O765" s="1">
        <v>1035149.76</v>
      </c>
      <c r="P765" s="1">
        <v>22</v>
      </c>
      <c r="Q765" s="1">
        <v>34</v>
      </c>
      <c r="R765" s="1">
        <v>21.5</v>
      </c>
      <c r="S765" s="1" t="s">
        <v>54</v>
      </c>
      <c r="T765" s="1" t="s">
        <v>430</v>
      </c>
      <c r="W765" s="1">
        <v>0</v>
      </c>
      <c r="X765" s="1" t="s">
        <v>58</v>
      </c>
    </row>
    <row r="766" spans="1:24" ht="15" x14ac:dyDescent="0.2">
      <c r="A766" s="1">
        <f t="shared" si="44"/>
        <v>1035149.76</v>
      </c>
      <c r="B766" s="1">
        <f t="shared" si="44"/>
        <v>1035572.02</v>
      </c>
      <c r="C766" s="11" t="s">
        <v>52</v>
      </c>
      <c r="D766" s="12">
        <f>INDEX(families!$A:$A,MATCH(E766,families!$B:$B,0))</f>
        <v>2</v>
      </c>
      <c r="E766" s="1" t="str">
        <f t="shared" si="45"/>
        <v>FBE</v>
      </c>
      <c r="F766" s="1">
        <f t="shared" si="46"/>
        <v>19</v>
      </c>
      <c r="G766" s="1" t="str">
        <f t="shared" si="47"/>
        <v>19.0mm FBE</v>
      </c>
      <c r="H766" s="1" t="str">
        <f>_xlfn.CONCAT(TEXT(R766,"0.0"),"mm ",INDEX('Pipe Lookup'!D:D,MATCH('~01 Pipe Segmentation'!S766,'Pipe Lookup'!C:C,0))," TYPE ",Q766)</f>
        <v>19.0mm Fusion-Bonded Epoxy TYPE 7</v>
      </c>
      <c r="M766" s="1" t="s">
        <v>53</v>
      </c>
      <c r="N766" s="1">
        <v>1035149.76</v>
      </c>
      <c r="O766" s="1">
        <v>1035572.02</v>
      </c>
      <c r="P766" s="1">
        <v>422.26000000000931</v>
      </c>
      <c r="Q766" s="1">
        <v>7</v>
      </c>
      <c r="R766" s="1">
        <v>19</v>
      </c>
      <c r="S766" s="1" t="s">
        <v>54</v>
      </c>
      <c r="T766" s="1" t="s">
        <v>430</v>
      </c>
      <c r="W766" s="1">
        <v>0</v>
      </c>
      <c r="X766" s="1" t="s">
        <v>58</v>
      </c>
    </row>
    <row r="767" spans="1:24" ht="15" x14ac:dyDescent="0.2">
      <c r="A767" s="1">
        <f t="shared" si="44"/>
        <v>1035572.02</v>
      </c>
      <c r="B767" s="1">
        <f t="shared" si="44"/>
        <v>1035590.02</v>
      </c>
      <c r="C767" s="11" t="s">
        <v>52</v>
      </c>
      <c r="D767" s="12">
        <f>INDEX(families!$A:$A,MATCH(E767,families!$B:$B,0))</f>
        <v>2</v>
      </c>
      <c r="E767" s="1" t="str">
        <f t="shared" si="45"/>
        <v>FBE</v>
      </c>
      <c r="F767" s="1">
        <f t="shared" si="46"/>
        <v>21.5</v>
      </c>
      <c r="G767" s="1" t="str">
        <f t="shared" si="47"/>
        <v>21.5mm FBE</v>
      </c>
      <c r="H767" s="1" t="str">
        <f>_xlfn.CONCAT(TEXT(R767,"0.0"),"mm ",INDEX('Pipe Lookup'!D:D,MATCH('~01 Pipe Segmentation'!S767,'Pipe Lookup'!C:C,0))," TYPE ",Q767)</f>
        <v>21.5mm Fusion-Bonded Epoxy TYPE 34</v>
      </c>
      <c r="M767" s="1" t="s">
        <v>53</v>
      </c>
      <c r="N767" s="1">
        <v>1035572.02</v>
      </c>
      <c r="O767" s="1">
        <v>1035590.02</v>
      </c>
      <c r="P767" s="1">
        <v>18</v>
      </c>
      <c r="Q767" s="1">
        <v>34</v>
      </c>
      <c r="R767" s="1">
        <v>21.5</v>
      </c>
      <c r="S767" s="1" t="s">
        <v>54</v>
      </c>
      <c r="T767" s="1" t="s">
        <v>430</v>
      </c>
      <c r="W767" s="1">
        <v>0</v>
      </c>
      <c r="X767" s="1" t="s">
        <v>58</v>
      </c>
    </row>
    <row r="768" spans="1:24" ht="15" x14ac:dyDescent="0.2">
      <c r="A768" s="1">
        <f t="shared" si="44"/>
        <v>1035590.02</v>
      </c>
      <c r="B768" s="1">
        <f t="shared" si="44"/>
        <v>1035669</v>
      </c>
      <c r="C768" s="11" t="s">
        <v>52</v>
      </c>
      <c r="D768" s="12">
        <f>INDEX(families!$A:$A,MATCH(E768,families!$B:$B,0))</f>
        <v>2</v>
      </c>
      <c r="E768" s="1" t="str">
        <f t="shared" si="45"/>
        <v>FBE</v>
      </c>
      <c r="F768" s="1">
        <f t="shared" si="46"/>
        <v>19</v>
      </c>
      <c r="G768" s="1" t="str">
        <f t="shared" si="47"/>
        <v>19.0mm FBE</v>
      </c>
      <c r="H768" s="1" t="str">
        <f>_xlfn.CONCAT(TEXT(R768,"0.0"),"mm ",INDEX('Pipe Lookup'!D:D,MATCH('~01 Pipe Segmentation'!S768,'Pipe Lookup'!C:C,0))," TYPE ",Q768)</f>
        <v>19.0mm Fusion-Bonded Epoxy TYPE 7</v>
      </c>
      <c r="M768" s="1" t="s">
        <v>53</v>
      </c>
      <c r="N768" s="1">
        <v>1035590.02</v>
      </c>
      <c r="O768" s="1">
        <v>1035669</v>
      </c>
      <c r="P768" s="1">
        <v>78.979999999981374</v>
      </c>
      <c r="Q768" s="1">
        <v>7</v>
      </c>
      <c r="R768" s="1">
        <v>19</v>
      </c>
      <c r="S768" s="1" t="s">
        <v>54</v>
      </c>
      <c r="T768" s="1" t="s">
        <v>430</v>
      </c>
      <c r="W768" s="1">
        <v>0</v>
      </c>
      <c r="X768" s="1" t="s">
        <v>58</v>
      </c>
    </row>
    <row r="769" spans="1:27" ht="15" x14ac:dyDescent="0.2">
      <c r="A769" s="1">
        <f t="shared" si="44"/>
        <v>1035669</v>
      </c>
      <c r="B769" s="1">
        <f t="shared" si="44"/>
        <v>1035676</v>
      </c>
      <c r="C769" s="11" t="s">
        <v>52</v>
      </c>
      <c r="D769" s="12">
        <f>INDEX(families!$A:$A,MATCH(E769,families!$B:$B,0))</f>
        <v>3</v>
      </c>
      <c r="E769" s="1" t="str">
        <f t="shared" si="45"/>
        <v>LE</v>
      </c>
      <c r="F769" s="1">
        <f t="shared" si="46"/>
        <v>23.7</v>
      </c>
      <c r="G769" s="1" t="str">
        <f t="shared" si="47"/>
        <v>23.7mm LE</v>
      </c>
      <c r="H769" s="1" t="str">
        <f>_xlfn.CONCAT(TEXT(R769,"0.0"),"mm ",INDEX('Pipe Lookup'!D:D,MATCH('~01 Pipe Segmentation'!S769,'Pipe Lookup'!C:C,0))," TYPE ",Q769)</f>
        <v>23.7mm Elbow TYPE 28</v>
      </c>
      <c r="M769" s="1" t="s">
        <v>53</v>
      </c>
      <c r="N769" s="1">
        <v>1035669</v>
      </c>
      <c r="O769" s="1">
        <v>1035676</v>
      </c>
      <c r="P769" s="1">
        <v>7</v>
      </c>
      <c r="Q769" s="1">
        <v>28</v>
      </c>
      <c r="R769" s="1">
        <v>23.7</v>
      </c>
      <c r="S769" s="1" t="s">
        <v>56</v>
      </c>
      <c r="T769" s="1" t="s">
        <v>430</v>
      </c>
      <c r="V769" s="1" t="s">
        <v>432</v>
      </c>
      <c r="W769" s="1">
        <v>0</v>
      </c>
      <c r="X769" s="1" t="s">
        <v>58</v>
      </c>
    </row>
    <row r="770" spans="1:27" ht="15" x14ac:dyDescent="0.2">
      <c r="A770" s="1">
        <f t="shared" ref="A770:B833" si="48">IF(OR(AND(ISNUMBER(N770),N770&gt;0),ISNUMBER(SEARCH("+",N770))),IF(NOT(ISNUMBER(N770)),1000*LEFT(N770,SEARCH("+",N770)-1)+MID(N770,SEARCH("+",N770)+1,3)+RIGHT(N770,3),N770),"")</f>
        <v>1035676</v>
      </c>
      <c r="B770" s="1">
        <f t="shared" si="48"/>
        <v>1035683</v>
      </c>
      <c r="C770" s="11" t="s">
        <v>52</v>
      </c>
      <c r="D770" s="12">
        <f>INDEX(families!$A:$A,MATCH(E770,families!$B:$B,0))</f>
        <v>3</v>
      </c>
      <c r="E770" s="1" t="str">
        <f t="shared" si="45"/>
        <v>LE</v>
      </c>
      <c r="F770" s="1">
        <f t="shared" si="46"/>
        <v>23.7</v>
      </c>
      <c r="G770" s="1" t="str">
        <f t="shared" si="47"/>
        <v>23.7mm LE</v>
      </c>
      <c r="H770" s="1" t="str">
        <f>_xlfn.CONCAT(TEXT(R770,"0.0"),"mm ",INDEX('Pipe Lookup'!D:D,MATCH('~01 Pipe Segmentation'!S770,'Pipe Lookup'!C:C,0))," TYPE ",Q770)</f>
        <v>23.7mm Elbow TYPE 28</v>
      </c>
      <c r="M770" s="1" t="s">
        <v>53</v>
      </c>
      <c r="N770" s="1">
        <v>1035676</v>
      </c>
      <c r="O770" s="1">
        <v>1035683</v>
      </c>
      <c r="P770" s="1">
        <v>7</v>
      </c>
      <c r="Q770" s="1">
        <v>28</v>
      </c>
      <c r="R770" s="1">
        <v>23.7</v>
      </c>
      <c r="S770" s="1" t="s">
        <v>56</v>
      </c>
      <c r="T770" s="1" t="s">
        <v>430</v>
      </c>
      <c r="V770" s="1" t="s">
        <v>433</v>
      </c>
      <c r="W770" s="1">
        <v>0</v>
      </c>
      <c r="X770" s="1" t="s">
        <v>84</v>
      </c>
    </row>
    <row r="771" spans="1:27" ht="15" x14ac:dyDescent="0.2">
      <c r="A771" s="1">
        <f t="shared" si="48"/>
        <v>1035683</v>
      </c>
      <c r="B771" s="1">
        <f t="shared" si="48"/>
        <v>1035764</v>
      </c>
      <c r="C771" s="11" t="s">
        <v>52</v>
      </c>
      <c r="D771" s="12">
        <f>INDEX(families!$A:$A,MATCH(E771,families!$B:$B,0))</f>
        <v>2</v>
      </c>
      <c r="E771" s="1" t="str">
        <f t="shared" ref="E771:E834" si="49">TRIM(LEFT(S771,3))</f>
        <v>FBE</v>
      </c>
      <c r="F771" s="1">
        <f t="shared" ref="F771:F834" si="50">R771</f>
        <v>19</v>
      </c>
      <c r="G771" s="1" t="str">
        <f t="shared" ref="G771:G834" si="51">_xlfn.CONCAT(TEXT(R771,"0.0"),"mm ",S771)</f>
        <v>19.0mm FBE</v>
      </c>
      <c r="H771" s="1" t="str">
        <f>_xlfn.CONCAT(TEXT(R771,"0.0"),"mm ",INDEX('Pipe Lookup'!D:D,MATCH('~01 Pipe Segmentation'!S771,'Pipe Lookup'!C:C,0))," TYPE ",Q771)</f>
        <v>19.0mm Fusion-Bonded Epoxy TYPE 7</v>
      </c>
      <c r="M771" s="1" t="s">
        <v>53</v>
      </c>
      <c r="N771" s="1">
        <v>1035683</v>
      </c>
      <c r="O771" s="1">
        <v>1035764</v>
      </c>
      <c r="P771" s="1">
        <v>81</v>
      </c>
      <c r="Q771" s="1">
        <v>7</v>
      </c>
      <c r="R771" s="1">
        <v>19</v>
      </c>
      <c r="S771" s="1" t="s">
        <v>54</v>
      </c>
      <c r="T771" s="1" t="s">
        <v>430</v>
      </c>
      <c r="V771" s="1" t="s">
        <v>434</v>
      </c>
      <c r="W771" s="1">
        <v>0</v>
      </c>
      <c r="X771" s="1" t="s">
        <v>58</v>
      </c>
      <c r="Y771" s="1">
        <v>1035687</v>
      </c>
      <c r="Z771" s="1">
        <v>1035806.09</v>
      </c>
      <c r="AA771" s="1">
        <v>119.0899999999674</v>
      </c>
    </row>
    <row r="772" spans="1:27" ht="15" x14ac:dyDescent="0.2">
      <c r="A772" s="1">
        <f t="shared" si="48"/>
        <v>1035764</v>
      </c>
      <c r="B772" s="1">
        <f t="shared" si="48"/>
        <v>1035766</v>
      </c>
      <c r="C772" s="11" t="s">
        <v>52</v>
      </c>
      <c r="D772" s="12">
        <f>INDEX(families!$A:$A,MATCH(E772,families!$B:$B,0))</f>
        <v>3</v>
      </c>
      <c r="E772" s="1" t="str">
        <f t="shared" si="49"/>
        <v>LE</v>
      </c>
      <c r="F772" s="1">
        <f t="shared" si="50"/>
        <v>23.7</v>
      </c>
      <c r="G772" s="1" t="str">
        <f t="shared" si="51"/>
        <v>23.7mm LE</v>
      </c>
      <c r="H772" s="1" t="str">
        <f>_xlfn.CONCAT(TEXT(R772,"0.0"),"mm ",INDEX('Pipe Lookup'!D:D,MATCH('~01 Pipe Segmentation'!S772,'Pipe Lookup'!C:C,0))," TYPE ",Q772)</f>
        <v>23.7mm Elbow TYPE 28</v>
      </c>
      <c r="M772" s="1" t="s">
        <v>53</v>
      </c>
      <c r="N772" s="1">
        <v>1035764</v>
      </c>
      <c r="O772" s="1" t="s">
        <v>435</v>
      </c>
      <c r="P772" s="1">
        <v>2</v>
      </c>
      <c r="Q772" s="1">
        <v>28</v>
      </c>
      <c r="R772" s="1">
        <v>23.7</v>
      </c>
      <c r="S772" s="1" t="s">
        <v>56</v>
      </c>
      <c r="T772" s="1" t="s">
        <v>430</v>
      </c>
      <c r="V772" s="1" t="s">
        <v>436</v>
      </c>
      <c r="W772" s="1">
        <v>0</v>
      </c>
      <c r="X772" s="1" t="s">
        <v>58</v>
      </c>
      <c r="Y772" s="1">
        <v>1035806.09</v>
      </c>
      <c r="Z772" s="1">
        <v>1035811.32</v>
      </c>
      <c r="AA772" s="1">
        <v>5.2299999999813735</v>
      </c>
    </row>
    <row r="773" spans="1:27" ht="15" x14ac:dyDescent="0.2">
      <c r="A773" s="1">
        <f t="shared" si="48"/>
        <v>1035766</v>
      </c>
      <c r="B773" s="1">
        <f t="shared" si="48"/>
        <v>1035769</v>
      </c>
      <c r="C773" s="11" t="s">
        <v>52</v>
      </c>
      <c r="D773" s="12">
        <f>INDEX(families!$A:$A,MATCH(E773,families!$B:$B,0))</f>
        <v>3</v>
      </c>
      <c r="E773" s="1" t="str">
        <f t="shared" si="49"/>
        <v>LE</v>
      </c>
      <c r="F773" s="1">
        <f t="shared" si="50"/>
        <v>23.7</v>
      </c>
      <c r="G773" s="1" t="str">
        <f t="shared" si="51"/>
        <v>23.7mm LE</v>
      </c>
      <c r="H773" s="1" t="str">
        <f>_xlfn.CONCAT(TEXT(R773,"0.0"),"mm ",INDEX('Pipe Lookup'!D:D,MATCH('~01 Pipe Segmentation'!S773,'Pipe Lookup'!C:C,0))," TYPE ",Q773)</f>
        <v>23.7mm Elbow TYPE 28</v>
      </c>
      <c r="M773" s="1" t="s">
        <v>53</v>
      </c>
      <c r="N773" s="1" t="s">
        <v>435</v>
      </c>
      <c r="O773" s="1" t="s">
        <v>437</v>
      </c>
      <c r="P773" s="1">
        <v>3</v>
      </c>
      <c r="Q773" s="1">
        <v>28</v>
      </c>
      <c r="R773" s="1">
        <v>23.7</v>
      </c>
      <c r="S773" s="1" t="s">
        <v>56</v>
      </c>
      <c r="T773" s="1" t="s">
        <v>430</v>
      </c>
      <c r="V773" s="1" t="s">
        <v>438</v>
      </c>
    </row>
    <row r="774" spans="1:27" ht="15" x14ac:dyDescent="0.2">
      <c r="A774" s="1">
        <f t="shared" si="48"/>
        <v>1035769</v>
      </c>
      <c r="B774" s="1">
        <f t="shared" si="48"/>
        <v>1035945</v>
      </c>
      <c r="C774" s="11" t="s">
        <v>52</v>
      </c>
      <c r="D774" s="12">
        <f>INDEX(families!$A:$A,MATCH(E774,families!$B:$B,0))</f>
        <v>2</v>
      </c>
      <c r="E774" s="1" t="str">
        <f t="shared" si="49"/>
        <v>FBE</v>
      </c>
      <c r="F774" s="1">
        <f t="shared" si="50"/>
        <v>19</v>
      </c>
      <c r="G774" s="1" t="str">
        <f t="shared" si="51"/>
        <v>19.0mm FBE</v>
      </c>
      <c r="H774" s="1" t="str">
        <f>_xlfn.CONCAT(TEXT(R774,"0.0"),"mm ",INDEX('Pipe Lookup'!D:D,MATCH('~01 Pipe Segmentation'!S774,'Pipe Lookup'!C:C,0))," TYPE ",Q774)</f>
        <v>19.0mm Fusion-Bonded Epoxy TYPE 7</v>
      </c>
      <c r="M774" s="1" t="s">
        <v>53</v>
      </c>
      <c r="N774" s="1" t="s">
        <v>437</v>
      </c>
      <c r="O774" s="1" t="s">
        <v>439</v>
      </c>
      <c r="P774" s="1">
        <v>176</v>
      </c>
      <c r="Q774" s="1">
        <v>7</v>
      </c>
      <c r="R774" s="1">
        <v>19</v>
      </c>
      <c r="S774" s="1" t="s">
        <v>54</v>
      </c>
      <c r="T774" s="1" t="s">
        <v>430</v>
      </c>
      <c r="W774" s="1">
        <v>3</v>
      </c>
      <c r="X774" s="1" t="s">
        <v>58</v>
      </c>
      <c r="Y774" s="1">
        <v>1035811.32</v>
      </c>
      <c r="Z774" s="1">
        <v>1035943.52</v>
      </c>
      <c r="AA774" s="1">
        <v>132.20000000006985</v>
      </c>
    </row>
    <row r="775" spans="1:27" ht="15" x14ac:dyDescent="0.2">
      <c r="A775" s="1">
        <f t="shared" si="48"/>
        <v>1035945</v>
      </c>
      <c r="B775" s="1">
        <f t="shared" si="48"/>
        <v>1035963</v>
      </c>
      <c r="C775" s="11" t="s">
        <v>52</v>
      </c>
      <c r="D775" s="12">
        <f>INDEX(families!$A:$A,MATCH(E775,families!$B:$B,0))</f>
        <v>2</v>
      </c>
      <c r="E775" s="1" t="str">
        <f t="shared" si="49"/>
        <v>FBE</v>
      </c>
      <c r="F775" s="1">
        <f t="shared" si="50"/>
        <v>21.5</v>
      </c>
      <c r="G775" s="1" t="str">
        <f t="shared" si="51"/>
        <v>21.5mm FBE</v>
      </c>
      <c r="H775" s="1" t="str">
        <f>_xlfn.CONCAT(TEXT(R775,"0.0"),"mm ",INDEX('Pipe Lookup'!D:D,MATCH('~01 Pipe Segmentation'!S775,'Pipe Lookup'!C:C,0))," TYPE ",Q775)</f>
        <v>21.5mm Fusion-Bonded Epoxy TYPE 34</v>
      </c>
      <c r="M775" s="1" t="s">
        <v>53</v>
      </c>
      <c r="N775" s="1" t="s">
        <v>439</v>
      </c>
      <c r="O775" s="1" t="s">
        <v>440</v>
      </c>
      <c r="P775" s="1">
        <v>18</v>
      </c>
      <c r="Q775" s="1">
        <v>34</v>
      </c>
      <c r="R775" s="1">
        <v>21.5</v>
      </c>
      <c r="S775" s="1" t="s">
        <v>54</v>
      </c>
      <c r="T775" s="1" t="s">
        <v>430</v>
      </c>
      <c r="W775" s="1">
        <v>0</v>
      </c>
      <c r="X775" s="1" t="s">
        <v>58</v>
      </c>
      <c r="Y775" s="1">
        <v>1035943.52</v>
      </c>
      <c r="Z775" s="1">
        <v>1035961.52</v>
      </c>
      <c r="AA775" s="1">
        <v>18</v>
      </c>
    </row>
    <row r="776" spans="1:27" ht="15" x14ac:dyDescent="0.2">
      <c r="A776" s="1">
        <f t="shared" si="48"/>
        <v>1035963</v>
      </c>
      <c r="B776" s="1">
        <f t="shared" si="48"/>
        <v>1035993</v>
      </c>
      <c r="C776" s="11" t="s">
        <v>52</v>
      </c>
      <c r="D776" s="12">
        <f>INDEX(families!$A:$A,MATCH(E776,families!$B:$B,0))</f>
        <v>2</v>
      </c>
      <c r="E776" s="1" t="str">
        <f t="shared" si="49"/>
        <v>FBE</v>
      </c>
      <c r="F776" s="1">
        <f t="shared" si="50"/>
        <v>19</v>
      </c>
      <c r="G776" s="1" t="str">
        <f t="shared" si="51"/>
        <v>19.0mm FBE</v>
      </c>
      <c r="H776" s="1" t="str">
        <f>_xlfn.CONCAT(TEXT(R776,"0.0"),"mm ",INDEX('Pipe Lookup'!D:D,MATCH('~01 Pipe Segmentation'!S776,'Pipe Lookup'!C:C,0))," TYPE ",Q776)</f>
        <v>19.0mm Fusion-Bonded Epoxy TYPE 7</v>
      </c>
      <c r="M776" s="1" t="s">
        <v>53</v>
      </c>
      <c r="N776" s="1" t="s">
        <v>440</v>
      </c>
      <c r="O776" s="1" t="s">
        <v>441</v>
      </c>
      <c r="P776" s="1">
        <v>30</v>
      </c>
      <c r="Q776" s="1">
        <v>7</v>
      </c>
      <c r="R776" s="1">
        <v>19</v>
      </c>
      <c r="S776" s="1" t="s">
        <v>54</v>
      </c>
      <c r="T776" s="1" t="s">
        <v>430</v>
      </c>
      <c r="W776" s="1">
        <v>0</v>
      </c>
      <c r="X776" s="1" t="s">
        <v>58</v>
      </c>
      <c r="Y776" s="1">
        <v>1035961.52</v>
      </c>
      <c r="Z776" s="1">
        <v>1035987.82</v>
      </c>
      <c r="AA776" s="1">
        <v>26.299999999930151</v>
      </c>
    </row>
    <row r="777" spans="1:27" ht="15" x14ac:dyDescent="0.2">
      <c r="A777" s="1">
        <f t="shared" si="48"/>
        <v>1035993</v>
      </c>
      <c r="B777" s="1">
        <f t="shared" si="48"/>
        <v>1036011</v>
      </c>
      <c r="C777" s="11" t="s">
        <v>52</v>
      </c>
      <c r="D777" s="12">
        <f>INDEX(families!$A:$A,MATCH(E777,families!$B:$B,0))</f>
        <v>2</v>
      </c>
      <c r="E777" s="1" t="str">
        <f t="shared" si="49"/>
        <v>FBE</v>
      </c>
      <c r="F777" s="1">
        <f t="shared" si="50"/>
        <v>21.5</v>
      </c>
      <c r="G777" s="1" t="str">
        <f t="shared" si="51"/>
        <v>21.5mm FBE</v>
      </c>
      <c r="H777" s="1" t="str">
        <f>_xlfn.CONCAT(TEXT(R777,"0.0"),"mm ",INDEX('Pipe Lookup'!D:D,MATCH('~01 Pipe Segmentation'!S777,'Pipe Lookup'!C:C,0))," TYPE ",Q777)</f>
        <v>21.5mm Fusion-Bonded Epoxy TYPE 34</v>
      </c>
      <c r="M777" s="1" t="s">
        <v>53</v>
      </c>
      <c r="N777" s="1" t="s">
        <v>441</v>
      </c>
      <c r="O777" s="1" t="s">
        <v>442</v>
      </c>
      <c r="P777" s="1">
        <v>18</v>
      </c>
      <c r="Q777" s="1">
        <v>34</v>
      </c>
      <c r="R777" s="1">
        <v>21.5</v>
      </c>
      <c r="S777" s="1" t="s">
        <v>54</v>
      </c>
      <c r="T777" s="1" t="s">
        <v>430</v>
      </c>
      <c r="W777" s="1">
        <v>0</v>
      </c>
      <c r="X777" s="1" t="s">
        <v>58</v>
      </c>
      <c r="Y777" s="1">
        <v>1035987.82</v>
      </c>
      <c r="Z777" s="1">
        <v>1036005.82</v>
      </c>
      <c r="AA777" s="1">
        <v>18</v>
      </c>
    </row>
    <row r="778" spans="1:27" ht="15" x14ac:dyDescent="0.2">
      <c r="A778" s="1">
        <f t="shared" si="48"/>
        <v>1036011</v>
      </c>
      <c r="B778" s="1">
        <f t="shared" si="48"/>
        <v>1036163</v>
      </c>
      <c r="C778" s="11" t="s">
        <v>52</v>
      </c>
      <c r="D778" s="12">
        <f>INDEX(families!$A:$A,MATCH(E778,families!$B:$B,0))</f>
        <v>2</v>
      </c>
      <c r="E778" s="1" t="str">
        <f t="shared" si="49"/>
        <v>FBE</v>
      </c>
      <c r="F778" s="1">
        <f t="shared" si="50"/>
        <v>19</v>
      </c>
      <c r="G778" s="1" t="str">
        <f t="shared" si="51"/>
        <v>19.0mm FBE</v>
      </c>
      <c r="H778" s="1" t="str">
        <f>_xlfn.CONCAT(TEXT(R778,"0.0"),"mm ",INDEX('Pipe Lookup'!D:D,MATCH('~01 Pipe Segmentation'!S778,'Pipe Lookup'!C:C,0))," TYPE ",Q778)</f>
        <v>19.0mm Fusion-Bonded Epoxy TYPE 7</v>
      </c>
      <c r="M778" s="1" t="s">
        <v>53</v>
      </c>
      <c r="N778" s="1" t="s">
        <v>442</v>
      </c>
      <c r="O778" s="1" t="s">
        <v>443</v>
      </c>
      <c r="P778" s="1">
        <v>152</v>
      </c>
      <c r="Q778" s="1">
        <v>7</v>
      </c>
      <c r="R778" s="1">
        <v>19</v>
      </c>
      <c r="S778" s="1" t="s">
        <v>54</v>
      </c>
      <c r="T778" s="1" t="s">
        <v>430</v>
      </c>
      <c r="W778" s="1">
        <v>0</v>
      </c>
      <c r="X778" s="1" t="s">
        <v>58</v>
      </c>
      <c r="Y778" s="1">
        <v>1036005.82</v>
      </c>
      <c r="Z778" s="1">
        <v>1036168.21</v>
      </c>
      <c r="AA778" s="1">
        <v>162.39000000001397</v>
      </c>
    </row>
    <row r="779" spans="1:27" ht="15" x14ac:dyDescent="0.2">
      <c r="A779" s="1">
        <f t="shared" si="48"/>
        <v>1036163</v>
      </c>
      <c r="B779" s="1">
        <f t="shared" si="48"/>
        <v>1036181</v>
      </c>
      <c r="C779" s="11" t="s">
        <v>52</v>
      </c>
      <c r="D779" s="12">
        <f>INDEX(families!$A:$A,MATCH(E779,families!$B:$B,0))</f>
        <v>2</v>
      </c>
      <c r="E779" s="1" t="str">
        <f t="shared" si="49"/>
        <v>FBE</v>
      </c>
      <c r="F779" s="1">
        <f t="shared" si="50"/>
        <v>21.5</v>
      </c>
      <c r="G779" s="1" t="str">
        <f t="shared" si="51"/>
        <v>21.5mm FBE</v>
      </c>
      <c r="H779" s="1" t="str">
        <f>_xlfn.CONCAT(TEXT(R779,"0.0"),"mm ",INDEX('Pipe Lookup'!D:D,MATCH('~01 Pipe Segmentation'!S779,'Pipe Lookup'!C:C,0))," TYPE ",Q779)</f>
        <v>21.5mm Fusion-Bonded Epoxy TYPE 34</v>
      </c>
      <c r="M779" s="1" t="s">
        <v>53</v>
      </c>
      <c r="N779" s="1" t="s">
        <v>443</v>
      </c>
      <c r="O779" s="1" t="s">
        <v>444</v>
      </c>
      <c r="P779" s="1">
        <v>18</v>
      </c>
      <c r="Q779" s="1">
        <v>34</v>
      </c>
      <c r="R779" s="1">
        <v>21.5</v>
      </c>
      <c r="S779" s="1" t="s">
        <v>54</v>
      </c>
      <c r="T779" s="1" t="s">
        <v>430</v>
      </c>
      <c r="W779" s="1">
        <v>0</v>
      </c>
      <c r="X779" s="1" t="s">
        <v>58</v>
      </c>
      <c r="Y779" s="1">
        <v>1036168.21</v>
      </c>
      <c r="Z779" s="1">
        <v>1036186.21</v>
      </c>
      <c r="AA779" s="1">
        <v>18</v>
      </c>
    </row>
    <row r="780" spans="1:27" ht="15" x14ac:dyDescent="0.2">
      <c r="A780" s="1">
        <f t="shared" si="48"/>
        <v>1036181</v>
      </c>
      <c r="B780" s="1">
        <f t="shared" si="48"/>
        <v>1036288</v>
      </c>
      <c r="C780" s="11" t="s">
        <v>52</v>
      </c>
      <c r="D780" s="12">
        <f>INDEX(families!$A:$A,MATCH(E780,families!$B:$B,0))</f>
        <v>2</v>
      </c>
      <c r="E780" s="1" t="str">
        <f t="shared" si="49"/>
        <v>FBE</v>
      </c>
      <c r="F780" s="1">
        <f t="shared" si="50"/>
        <v>19</v>
      </c>
      <c r="G780" s="1" t="str">
        <f t="shared" si="51"/>
        <v>19.0mm FBE</v>
      </c>
      <c r="H780" s="1" t="str">
        <f>_xlfn.CONCAT(TEXT(R780,"0.0"),"mm ",INDEX('Pipe Lookup'!D:D,MATCH('~01 Pipe Segmentation'!S780,'Pipe Lookup'!C:C,0))," TYPE ",Q780)</f>
        <v>19.0mm Fusion-Bonded Epoxy TYPE 7</v>
      </c>
      <c r="M780" s="1" t="s">
        <v>53</v>
      </c>
      <c r="N780" s="1" t="s">
        <v>444</v>
      </c>
      <c r="O780" s="1" t="s">
        <v>445</v>
      </c>
      <c r="P780" s="1">
        <v>107</v>
      </c>
      <c r="Q780" s="1">
        <v>7</v>
      </c>
      <c r="R780" s="1">
        <v>19</v>
      </c>
      <c r="S780" s="1" t="s">
        <v>54</v>
      </c>
      <c r="T780" s="1" t="s">
        <v>430</v>
      </c>
      <c r="V780" s="1" t="s">
        <v>446</v>
      </c>
      <c r="W780" s="1">
        <v>0</v>
      </c>
      <c r="X780" s="1" t="s">
        <v>58</v>
      </c>
    </row>
    <row r="781" spans="1:27" ht="15" x14ac:dyDescent="0.2">
      <c r="A781" s="1">
        <f t="shared" si="48"/>
        <v>1036291</v>
      </c>
      <c r="B781" s="1">
        <f t="shared" si="48"/>
        <v>1036300</v>
      </c>
      <c r="C781" s="11" t="s">
        <v>52</v>
      </c>
      <c r="D781" s="12">
        <f>INDEX(families!$A:$A,MATCH(E781,families!$B:$B,0))</f>
        <v>2</v>
      </c>
      <c r="E781" s="1" t="str">
        <f t="shared" si="49"/>
        <v>FBE</v>
      </c>
      <c r="F781" s="1">
        <f t="shared" si="50"/>
        <v>19</v>
      </c>
      <c r="G781" s="1" t="str">
        <f t="shared" si="51"/>
        <v>19.0mm FBE</v>
      </c>
      <c r="H781" s="1" t="str">
        <f>_xlfn.CONCAT(TEXT(R781,"0.0"),"mm ",INDEX('Pipe Lookup'!D:D,MATCH('~01 Pipe Segmentation'!S781,'Pipe Lookup'!C:C,0))," TYPE ",Q781)</f>
        <v>19.0mm Fusion-Bonded Epoxy TYPE 7</v>
      </c>
      <c r="M781" s="1" t="s">
        <v>53</v>
      </c>
      <c r="N781" s="1">
        <v>1036291</v>
      </c>
      <c r="O781" s="1">
        <v>1036300</v>
      </c>
      <c r="P781" s="1">
        <v>9</v>
      </c>
      <c r="Q781" s="1">
        <v>7</v>
      </c>
      <c r="R781" s="1">
        <v>19</v>
      </c>
      <c r="S781" s="1" t="s">
        <v>54</v>
      </c>
      <c r="T781" s="1" t="s">
        <v>430</v>
      </c>
      <c r="W781" s="1" t="s">
        <v>173</v>
      </c>
      <c r="X781" s="1" t="s">
        <v>84</v>
      </c>
      <c r="Y781" s="1">
        <v>1036186.21</v>
      </c>
      <c r="Z781" s="1">
        <v>1036300</v>
      </c>
      <c r="AA781" s="1">
        <v>113.79000000003725</v>
      </c>
    </row>
    <row r="782" spans="1:27" ht="15" x14ac:dyDescent="0.2">
      <c r="A782" s="1">
        <f t="shared" si="48"/>
        <v>1036300</v>
      </c>
      <c r="B782" s="1">
        <f t="shared" si="48"/>
        <v>1036314.18</v>
      </c>
      <c r="C782" s="11" t="s">
        <v>52</v>
      </c>
      <c r="D782" s="12">
        <f>INDEX(families!$A:$A,MATCH(E782,families!$B:$B,0))</f>
        <v>2</v>
      </c>
      <c r="E782" s="1" t="str">
        <f t="shared" si="49"/>
        <v>FBE</v>
      </c>
      <c r="F782" s="1">
        <f t="shared" si="50"/>
        <v>19</v>
      </c>
      <c r="G782" s="1" t="str">
        <f t="shared" si="51"/>
        <v>19.0mm FBE</v>
      </c>
      <c r="H782" s="1" t="str">
        <f>_xlfn.CONCAT(TEXT(R782,"0.0"),"mm ",INDEX('Pipe Lookup'!D:D,MATCH('~01 Pipe Segmentation'!S782,'Pipe Lookup'!C:C,0))," TYPE ",Q782)</f>
        <v>19.0mm Fusion-Bonded Epoxy TYPE 7</v>
      </c>
      <c r="M782" s="1" t="s">
        <v>53</v>
      </c>
      <c r="N782" s="1">
        <v>1036300</v>
      </c>
      <c r="O782" s="1">
        <v>1036314.18</v>
      </c>
      <c r="P782" s="1">
        <v>14.180000000051223</v>
      </c>
      <c r="Q782" s="1">
        <v>7</v>
      </c>
      <c r="R782" s="1">
        <v>19</v>
      </c>
      <c r="S782" s="1" t="s">
        <v>54</v>
      </c>
      <c r="T782" s="1" t="s">
        <v>447</v>
      </c>
      <c r="W782" s="1">
        <v>0</v>
      </c>
      <c r="X782" s="1" t="s">
        <v>58</v>
      </c>
    </row>
    <row r="783" spans="1:27" ht="15" x14ac:dyDescent="0.2">
      <c r="A783" s="1">
        <f t="shared" si="48"/>
        <v>1036314.18</v>
      </c>
      <c r="B783" s="1">
        <f t="shared" si="48"/>
        <v>1036332.18</v>
      </c>
      <c r="C783" s="11" t="s">
        <v>52</v>
      </c>
      <c r="D783" s="12">
        <f>INDEX(families!$A:$A,MATCH(E783,families!$B:$B,0))</f>
        <v>2</v>
      </c>
      <c r="E783" s="1" t="str">
        <f t="shared" si="49"/>
        <v>FBE</v>
      </c>
      <c r="F783" s="1">
        <f t="shared" si="50"/>
        <v>21.5</v>
      </c>
      <c r="G783" s="1" t="str">
        <f t="shared" si="51"/>
        <v>21.5mm FBE</v>
      </c>
      <c r="H783" s="1" t="str">
        <f>_xlfn.CONCAT(TEXT(R783,"0.0"),"mm ",INDEX('Pipe Lookup'!D:D,MATCH('~01 Pipe Segmentation'!S783,'Pipe Lookup'!C:C,0))," TYPE ",Q783)</f>
        <v>21.5mm Fusion-Bonded Epoxy TYPE 34</v>
      </c>
      <c r="M783" s="1" t="s">
        <v>53</v>
      </c>
      <c r="N783" s="1">
        <v>1036314.18</v>
      </c>
      <c r="O783" s="1">
        <v>1036332.18</v>
      </c>
      <c r="P783" s="1">
        <v>18</v>
      </c>
      <c r="Q783" s="1">
        <v>34</v>
      </c>
      <c r="R783" s="1">
        <v>21.5</v>
      </c>
      <c r="S783" s="1" t="s">
        <v>54</v>
      </c>
      <c r="T783" s="1" t="s">
        <v>447</v>
      </c>
      <c r="W783" s="1">
        <v>0</v>
      </c>
      <c r="X783" s="1" t="s">
        <v>58</v>
      </c>
    </row>
    <row r="784" spans="1:27" ht="15" x14ac:dyDescent="0.2">
      <c r="A784" s="1">
        <f t="shared" si="48"/>
        <v>1036332.18</v>
      </c>
      <c r="B784" s="1">
        <f t="shared" si="48"/>
        <v>1036344.16</v>
      </c>
      <c r="C784" s="11" t="s">
        <v>52</v>
      </c>
      <c r="D784" s="12">
        <f>INDEX(families!$A:$A,MATCH(E784,families!$B:$B,0))</f>
        <v>2</v>
      </c>
      <c r="E784" s="1" t="str">
        <f t="shared" si="49"/>
        <v>FBE</v>
      </c>
      <c r="F784" s="1">
        <f t="shared" si="50"/>
        <v>19</v>
      </c>
      <c r="G784" s="1" t="str">
        <f t="shared" si="51"/>
        <v>19.0mm FBE</v>
      </c>
      <c r="H784" s="1" t="str">
        <f>_xlfn.CONCAT(TEXT(R784,"0.0"),"mm ",INDEX('Pipe Lookup'!D:D,MATCH('~01 Pipe Segmentation'!S784,'Pipe Lookup'!C:C,0))," TYPE ",Q784)</f>
        <v>19.0mm Fusion-Bonded Epoxy TYPE 7</v>
      </c>
      <c r="M784" s="1" t="s">
        <v>53</v>
      </c>
      <c r="N784" s="1">
        <v>1036332.18</v>
      </c>
      <c r="O784" s="1">
        <v>1036344.16</v>
      </c>
      <c r="P784" s="1">
        <v>11.979999999981374</v>
      </c>
      <c r="Q784" s="1">
        <v>7</v>
      </c>
      <c r="R784" s="1">
        <v>19</v>
      </c>
      <c r="S784" s="1" t="s">
        <v>54</v>
      </c>
      <c r="T784" s="1" t="s">
        <v>447</v>
      </c>
      <c r="W784" s="1">
        <v>0</v>
      </c>
      <c r="X784" s="1" t="s">
        <v>58</v>
      </c>
    </row>
    <row r="785" spans="1:24" ht="15" x14ac:dyDescent="0.2">
      <c r="A785" s="1">
        <f t="shared" si="48"/>
        <v>1036344.16</v>
      </c>
      <c r="B785" s="1">
        <f t="shared" si="48"/>
        <v>1036348.84</v>
      </c>
      <c r="C785" s="11" t="s">
        <v>52</v>
      </c>
      <c r="D785" s="12">
        <f>INDEX(families!$A:$A,MATCH(E785,families!$B:$B,0))</f>
        <v>3</v>
      </c>
      <c r="E785" s="1" t="str">
        <f t="shared" si="49"/>
        <v>LE</v>
      </c>
      <c r="F785" s="1">
        <f t="shared" si="50"/>
        <v>23.7</v>
      </c>
      <c r="G785" s="1" t="str">
        <f t="shared" si="51"/>
        <v>23.7mm LE</v>
      </c>
      <c r="H785" s="1" t="str">
        <f>_xlfn.CONCAT(TEXT(R785,"0.0"),"mm ",INDEX('Pipe Lookup'!D:D,MATCH('~01 Pipe Segmentation'!S785,'Pipe Lookup'!C:C,0))," TYPE ",Q785)</f>
        <v>23.7mm Elbow TYPE 28</v>
      </c>
      <c r="M785" s="1" t="s">
        <v>53</v>
      </c>
      <c r="N785" s="1">
        <v>1036344.16</v>
      </c>
      <c r="O785" s="1">
        <v>1036348.84</v>
      </c>
      <c r="P785" s="1">
        <v>4.6799999999348074</v>
      </c>
      <c r="Q785" s="1">
        <v>28</v>
      </c>
      <c r="R785" s="1">
        <v>23.7</v>
      </c>
      <c r="S785" s="1" t="s">
        <v>56</v>
      </c>
      <c r="T785" s="1" t="s">
        <v>447</v>
      </c>
      <c r="V785" s="1" t="s">
        <v>448</v>
      </c>
      <c r="W785" s="1">
        <v>0</v>
      </c>
      <c r="X785" s="1" t="s">
        <v>58</v>
      </c>
    </row>
    <row r="786" spans="1:24" ht="15" x14ac:dyDescent="0.2">
      <c r="A786" s="1">
        <f t="shared" si="48"/>
        <v>1036348.84</v>
      </c>
      <c r="B786" s="1">
        <f t="shared" si="48"/>
        <v>1036384.96</v>
      </c>
      <c r="C786" s="11" t="s">
        <v>52</v>
      </c>
      <c r="D786" s="12">
        <f>INDEX(families!$A:$A,MATCH(E786,families!$B:$B,0))</f>
        <v>2</v>
      </c>
      <c r="E786" s="1" t="str">
        <f t="shared" si="49"/>
        <v>FBE</v>
      </c>
      <c r="F786" s="1">
        <f t="shared" si="50"/>
        <v>19</v>
      </c>
      <c r="G786" s="1" t="str">
        <f t="shared" si="51"/>
        <v>19.0mm FBE</v>
      </c>
      <c r="H786" s="1" t="str">
        <f>_xlfn.CONCAT(TEXT(R786,"0.0"),"mm ",INDEX('Pipe Lookup'!D:D,MATCH('~01 Pipe Segmentation'!S786,'Pipe Lookup'!C:C,0))," TYPE ",Q786)</f>
        <v>19.0mm Fusion-Bonded Epoxy TYPE 7</v>
      </c>
      <c r="M786" s="1" t="s">
        <v>53</v>
      </c>
      <c r="N786" s="1">
        <v>1036348.84</v>
      </c>
      <c r="O786" s="1">
        <v>1036384.96</v>
      </c>
      <c r="P786" s="1">
        <v>36.119999999995343</v>
      </c>
      <c r="Q786" s="1">
        <v>7</v>
      </c>
      <c r="R786" s="1">
        <v>19</v>
      </c>
      <c r="S786" s="1" t="s">
        <v>54</v>
      </c>
      <c r="T786" s="1" t="s">
        <v>447</v>
      </c>
      <c r="W786" s="1">
        <v>0</v>
      </c>
      <c r="X786" s="1" t="s">
        <v>58</v>
      </c>
    </row>
    <row r="787" spans="1:24" ht="15" x14ac:dyDescent="0.2">
      <c r="A787" s="1">
        <f t="shared" si="48"/>
        <v>1036384.96</v>
      </c>
      <c r="B787" s="1">
        <f t="shared" si="48"/>
        <v>1036405</v>
      </c>
      <c r="C787" s="11" t="s">
        <v>52</v>
      </c>
      <c r="D787" s="12">
        <f>INDEX(families!$A:$A,MATCH(E787,families!$B:$B,0))</f>
        <v>2</v>
      </c>
      <c r="E787" s="1" t="str">
        <f t="shared" si="49"/>
        <v>FBE</v>
      </c>
      <c r="F787" s="1">
        <f t="shared" si="50"/>
        <v>21.5</v>
      </c>
      <c r="G787" s="1" t="str">
        <f t="shared" si="51"/>
        <v>21.5mm FBE</v>
      </c>
      <c r="H787" s="1" t="str">
        <f>_xlfn.CONCAT(TEXT(R787,"0.0"),"mm ",INDEX('Pipe Lookup'!D:D,MATCH('~01 Pipe Segmentation'!S787,'Pipe Lookup'!C:C,0))," TYPE ",Q787)</f>
        <v>21.5mm Fusion-Bonded Epoxy TYPE 34</v>
      </c>
      <c r="M787" s="1" t="s">
        <v>53</v>
      </c>
      <c r="N787" s="1">
        <v>1036384.96</v>
      </c>
      <c r="O787" s="1">
        <v>1036405</v>
      </c>
      <c r="P787" s="1">
        <v>20.040000000037253</v>
      </c>
      <c r="Q787" s="1">
        <v>34</v>
      </c>
      <c r="R787" s="1">
        <v>21.5</v>
      </c>
      <c r="S787" s="1" t="s">
        <v>54</v>
      </c>
      <c r="T787" s="1" t="s">
        <v>447</v>
      </c>
      <c r="W787" s="1">
        <v>0</v>
      </c>
      <c r="X787" s="1" t="s">
        <v>58</v>
      </c>
    </row>
    <row r="788" spans="1:24" ht="15" x14ac:dyDescent="0.2">
      <c r="A788" s="1">
        <f t="shared" si="48"/>
        <v>1036405</v>
      </c>
      <c r="B788" s="1">
        <f t="shared" si="48"/>
        <v>1036411</v>
      </c>
      <c r="C788" s="11" t="s">
        <v>52</v>
      </c>
      <c r="D788" s="12">
        <f>INDEX(families!$A:$A,MATCH(E788,families!$B:$B,0))</f>
        <v>3</v>
      </c>
      <c r="E788" s="1" t="str">
        <f t="shared" si="49"/>
        <v>LE</v>
      </c>
      <c r="F788" s="1">
        <f t="shared" si="50"/>
        <v>23.7</v>
      </c>
      <c r="G788" s="1" t="str">
        <f t="shared" si="51"/>
        <v>23.7mm LE</v>
      </c>
      <c r="H788" s="1" t="str">
        <f>_xlfn.CONCAT(TEXT(R788,"0.0"),"mm ",INDEX('Pipe Lookup'!D:D,MATCH('~01 Pipe Segmentation'!S788,'Pipe Lookup'!C:C,0))," TYPE ",Q788)</f>
        <v>23.7mm Elbow TYPE 28</v>
      </c>
      <c r="M788" s="1" t="s">
        <v>53</v>
      </c>
      <c r="N788" s="1">
        <v>1036405</v>
      </c>
      <c r="O788" s="1">
        <v>1036411</v>
      </c>
      <c r="P788" s="1">
        <v>6</v>
      </c>
      <c r="Q788" s="1">
        <v>28</v>
      </c>
      <c r="R788" s="1">
        <v>23.7</v>
      </c>
      <c r="S788" s="1" t="s">
        <v>56</v>
      </c>
      <c r="T788" s="1" t="s">
        <v>447</v>
      </c>
      <c r="V788" s="1" t="s">
        <v>449</v>
      </c>
      <c r="W788" s="1">
        <v>0</v>
      </c>
      <c r="X788" s="1" t="s">
        <v>58</v>
      </c>
    </row>
    <row r="789" spans="1:24" ht="15" x14ac:dyDescent="0.2">
      <c r="A789" s="1">
        <f t="shared" si="48"/>
        <v>1036411</v>
      </c>
      <c r="B789" s="1">
        <f t="shared" si="48"/>
        <v>1036934.43</v>
      </c>
      <c r="C789" s="11" t="s">
        <v>52</v>
      </c>
      <c r="D789" s="12">
        <f>INDEX(families!$A:$A,MATCH(E789,families!$B:$B,0))</f>
        <v>2</v>
      </c>
      <c r="E789" s="1" t="str">
        <f t="shared" si="49"/>
        <v>FBE</v>
      </c>
      <c r="F789" s="1">
        <f t="shared" si="50"/>
        <v>19</v>
      </c>
      <c r="G789" s="1" t="str">
        <f t="shared" si="51"/>
        <v>19.0mm FBE</v>
      </c>
      <c r="H789" s="1" t="str">
        <f>_xlfn.CONCAT(TEXT(R789,"0.0"),"mm ",INDEX('Pipe Lookup'!D:D,MATCH('~01 Pipe Segmentation'!S789,'Pipe Lookup'!C:C,0))," TYPE ",Q789)</f>
        <v>19.0mm Fusion-Bonded Epoxy TYPE 7</v>
      </c>
      <c r="M789" s="1" t="s">
        <v>53</v>
      </c>
      <c r="N789" s="1">
        <v>1036411</v>
      </c>
      <c r="O789" s="1">
        <v>1036934.43</v>
      </c>
      <c r="P789" s="1">
        <v>523.43000000005122</v>
      </c>
      <c r="Q789" s="1">
        <v>7</v>
      </c>
      <c r="R789" s="1">
        <v>19</v>
      </c>
      <c r="S789" s="1" t="s">
        <v>54</v>
      </c>
      <c r="T789" s="1" t="s">
        <v>447</v>
      </c>
      <c r="W789" s="1">
        <v>0</v>
      </c>
      <c r="X789" s="1" t="s">
        <v>58</v>
      </c>
    </row>
    <row r="790" spans="1:24" ht="15" x14ac:dyDescent="0.2">
      <c r="A790" s="1">
        <f t="shared" si="48"/>
        <v>1036934.43</v>
      </c>
      <c r="B790" s="1">
        <f t="shared" si="48"/>
        <v>1036952.43</v>
      </c>
      <c r="C790" s="11" t="s">
        <v>52</v>
      </c>
      <c r="D790" s="12">
        <f>INDEX(families!$A:$A,MATCH(E790,families!$B:$B,0))</f>
        <v>2</v>
      </c>
      <c r="E790" s="1" t="str">
        <f t="shared" si="49"/>
        <v>FBE</v>
      </c>
      <c r="F790" s="1">
        <f t="shared" si="50"/>
        <v>21.5</v>
      </c>
      <c r="G790" s="1" t="str">
        <f t="shared" si="51"/>
        <v>21.5mm FBE</v>
      </c>
      <c r="H790" s="1" t="str">
        <f>_xlfn.CONCAT(TEXT(R790,"0.0"),"mm ",INDEX('Pipe Lookup'!D:D,MATCH('~01 Pipe Segmentation'!S790,'Pipe Lookup'!C:C,0))," TYPE ",Q790)</f>
        <v>21.5mm Fusion-Bonded Epoxy TYPE 34</v>
      </c>
      <c r="M790" s="1" t="s">
        <v>53</v>
      </c>
      <c r="N790" s="1">
        <v>1036934.43</v>
      </c>
      <c r="O790" s="1">
        <v>1036952.43</v>
      </c>
      <c r="P790" s="1">
        <v>18</v>
      </c>
      <c r="Q790" s="1">
        <v>34</v>
      </c>
      <c r="R790" s="1">
        <v>21.5</v>
      </c>
      <c r="S790" s="1" t="s">
        <v>54</v>
      </c>
      <c r="T790" s="1" t="s">
        <v>447</v>
      </c>
      <c r="W790" s="1">
        <v>0</v>
      </c>
      <c r="X790" s="1" t="s">
        <v>58</v>
      </c>
    </row>
    <row r="791" spans="1:24" ht="15" x14ac:dyDescent="0.2">
      <c r="A791" s="1">
        <f t="shared" si="48"/>
        <v>1036952.43</v>
      </c>
      <c r="B791" s="1">
        <f t="shared" si="48"/>
        <v>1037000</v>
      </c>
      <c r="C791" s="11" t="s">
        <v>52</v>
      </c>
      <c r="D791" s="12">
        <f>INDEX(families!$A:$A,MATCH(E791,families!$B:$B,0))</f>
        <v>2</v>
      </c>
      <c r="E791" s="1" t="str">
        <f t="shared" si="49"/>
        <v>FBE</v>
      </c>
      <c r="F791" s="1">
        <f t="shared" si="50"/>
        <v>19</v>
      </c>
      <c r="G791" s="1" t="str">
        <f t="shared" si="51"/>
        <v>19.0mm FBE</v>
      </c>
      <c r="H791" s="1" t="str">
        <f>_xlfn.CONCAT(TEXT(R791,"0.0"),"mm ",INDEX('Pipe Lookup'!D:D,MATCH('~01 Pipe Segmentation'!S791,'Pipe Lookup'!C:C,0))," TYPE ",Q791)</f>
        <v>19.0mm Fusion-Bonded Epoxy TYPE 7</v>
      </c>
      <c r="M791" s="1" t="s">
        <v>53</v>
      </c>
      <c r="N791" s="1">
        <v>1036952.43</v>
      </c>
      <c r="O791" s="1">
        <v>1037000</v>
      </c>
      <c r="P791" s="1">
        <v>47.569999999948777</v>
      </c>
      <c r="Q791" s="1">
        <v>7</v>
      </c>
      <c r="R791" s="1">
        <v>19</v>
      </c>
      <c r="S791" s="1" t="s">
        <v>54</v>
      </c>
      <c r="T791" s="1" t="s">
        <v>447</v>
      </c>
      <c r="W791" s="1">
        <v>0</v>
      </c>
      <c r="X791" s="1" t="s">
        <v>58</v>
      </c>
    </row>
    <row r="792" spans="1:24" ht="15" x14ac:dyDescent="0.2">
      <c r="A792" s="1">
        <f t="shared" si="48"/>
        <v>1037000</v>
      </c>
      <c r="B792" s="1">
        <f t="shared" si="48"/>
        <v>1037266</v>
      </c>
      <c r="C792" s="11" t="s">
        <v>52</v>
      </c>
      <c r="D792" s="12">
        <f>INDEX(families!$A:$A,MATCH(E792,families!$B:$B,0))</f>
        <v>2</v>
      </c>
      <c r="E792" s="1" t="str">
        <f t="shared" si="49"/>
        <v>FBE</v>
      </c>
      <c r="F792" s="1">
        <f t="shared" si="50"/>
        <v>19</v>
      </c>
      <c r="G792" s="1" t="str">
        <f t="shared" si="51"/>
        <v>19.0mm FBE</v>
      </c>
      <c r="H792" s="1" t="str">
        <f>_xlfn.CONCAT(TEXT(R792,"0.0"),"mm ",INDEX('Pipe Lookup'!D:D,MATCH('~01 Pipe Segmentation'!S792,'Pipe Lookup'!C:C,0))," TYPE ",Q792)</f>
        <v>19.0mm Fusion-Bonded Epoxy TYPE 7</v>
      </c>
      <c r="M792" s="1" t="s">
        <v>53</v>
      </c>
      <c r="N792" s="1">
        <v>1037000</v>
      </c>
      <c r="O792" s="1">
        <v>1037266</v>
      </c>
      <c r="P792" s="1">
        <v>266</v>
      </c>
      <c r="Q792" s="1">
        <v>7</v>
      </c>
      <c r="R792" s="1">
        <v>19</v>
      </c>
      <c r="S792" s="1" t="s">
        <v>54</v>
      </c>
      <c r="T792" s="1" t="s">
        <v>447</v>
      </c>
      <c r="V792" s="1" t="s">
        <v>207</v>
      </c>
      <c r="W792" s="1">
        <v>0</v>
      </c>
      <c r="X792" s="1" t="s">
        <v>84</v>
      </c>
    </row>
    <row r="793" spans="1:24" ht="15" x14ac:dyDescent="0.2">
      <c r="A793" s="1">
        <f t="shared" si="48"/>
        <v>1037266</v>
      </c>
      <c r="B793" s="1">
        <f t="shared" si="48"/>
        <v>1037300.25</v>
      </c>
      <c r="C793" s="11" t="s">
        <v>52</v>
      </c>
      <c r="D793" s="12">
        <f>INDEX(families!$A:$A,MATCH(E793,families!$B:$B,0))</f>
        <v>2</v>
      </c>
      <c r="E793" s="1" t="str">
        <f t="shared" si="49"/>
        <v>FBE</v>
      </c>
      <c r="F793" s="1">
        <f t="shared" si="50"/>
        <v>21.5</v>
      </c>
      <c r="G793" s="1" t="str">
        <f t="shared" si="51"/>
        <v>21.5mm FBE</v>
      </c>
      <c r="H793" s="1" t="str">
        <f>_xlfn.CONCAT(TEXT(R793,"0.0"),"mm ",INDEX('Pipe Lookup'!D:D,MATCH('~01 Pipe Segmentation'!S793,'Pipe Lookup'!C:C,0))," TYPE ",Q793)</f>
        <v>21.5mm Fusion-Bonded Epoxy TYPE 34</v>
      </c>
      <c r="M793" s="1" t="s">
        <v>53</v>
      </c>
      <c r="N793" s="1">
        <v>1037266</v>
      </c>
      <c r="O793" s="1">
        <v>1037300.25</v>
      </c>
      <c r="P793" s="1">
        <v>34.25</v>
      </c>
      <c r="Q793" s="1">
        <v>34</v>
      </c>
      <c r="R793" s="1">
        <v>21.5</v>
      </c>
      <c r="S793" s="1" t="s">
        <v>54</v>
      </c>
      <c r="T793" s="1" t="s">
        <v>447</v>
      </c>
      <c r="V793" s="1" t="s">
        <v>65</v>
      </c>
      <c r="W793" s="1">
        <v>0</v>
      </c>
      <c r="X793" s="1" t="s">
        <v>58</v>
      </c>
    </row>
    <row r="794" spans="1:24" ht="15" x14ac:dyDescent="0.2">
      <c r="A794" s="1">
        <f t="shared" si="48"/>
        <v>1037300.25</v>
      </c>
      <c r="B794" s="1">
        <f t="shared" si="48"/>
        <v>1037308</v>
      </c>
      <c r="C794" s="11" t="s">
        <v>52</v>
      </c>
      <c r="D794" s="12">
        <f>INDEX(families!$A:$A,MATCH(E794,families!$B:$B,0))</f>
        <v>3</v>
      </c>
      <c r="E794" s="1" t="str">
        <f t="shared" si="49"/>
        <v>LE</v>
      </c>
      <c r="F794" s="1">
        <f t="shared" si="50"/>
        <v>23.7</v>
      </c>
      <c r="G794" s="1" t="str">
        <f t="shared" si="51"/>
        <v>23.7mm LE</v>
      </c>
      <c r="H794" s="1" t="str">
        <f>_xlfn.CONCAT(TEXT(R794,"0.0"),"mm ",INDEX('Pipe Lookup'!D:D,MATCH('~01 Pipe Segmentation'!S794,'Pipe Lookup'!C:C,0))," TYPE ",Q794)</f>
        <v>23.7mm Elbow TYPE 28</v>
      </c>
      <c r="M794" s="1" t="s">
        <v>53</v>
      </c>
      <c r="N794" s="1">
        <v>1037300.25</v>
      </c>
      <c r="O794" s="1">
        <v>1037308</v>
      </c>
      <c r="P794" s="1">
        <v>7.75</v>
      </c>
      <c r="Q794" s="1">
        <v>28</v>
      </c>
      <c r="R794" s="1">
        <v>23.7</v>
      </c>
      <c r="S794" s="1" t="s">
        <v>56</v>
      </c>
      <c r="T794" s="1" t="s">
        <v>447</v>
      </c>
      <c r="V794" s="1" t="s">
        <v>450</v>
      </c>
      <c r="W794" s="1">
        <v>0</v>
      </c>
      <c r="X794" s="1" t="s">
        <v>58</v>
      </c>
    </row>
    <row r="795" spans="1:24" ht="15" x14ac:dyDescent="0.2">
      <c r="A795" s="1">
        <f t="shared" si="48"/>
        <v>1037308</v>
      </c>
      <c r="B795" s="1">
        <f t="shared" si="48"/>
        <v>1037314.93</v>
      </c>
      <c r="C795" s="11" t="s">
        <v>52</v>
      </c>
      <c r="D795" s="12">
        <f>INDEX(families!$A:$A,MATCH(E795,families!$B:$B,0))</f>
        <v>3</v>
      </c>
      <c r="E795" s="1" t="str">
        <f t="shared" si="49"/>
        <v>LE</v>
      </c>
      <c r="F795" s="1">
        <f t="shared" si="50"/>
        <v>23.7</v>
      </c>
      <c r="G795" s="1" t="str">
        <f t="shared" si="51"/>
        <v>23.7mm LE</v>
      </c>
      <c r="H795" s="1" t="str">
        <f>_xlfn.CONCAT(TEXT(R795,"0.0"),"mm ",INDEX('Pipe Lookup'!D:D,MATCH('~01 Pipe Segmentation'!S795,'Pipe Lookup'!C:C,0))," TYPE ",Q795)</f>
        <v>23.7mm Elbow TYPE 28</v>
      </c>
      <c r="M795" s="1" t="s">
        <v>53</v>
      </c>
      <c r="N795" s="1">
        <v>1037308</v>
      </c>
      <c r="O795" s="1">
        <v>1037314.93</v>
      </c>
      <c r="P795" s="1">
        <v>6.9300000000512227</v>
      </c>
      <c r="Q795" s="1">
        <v>28</v>
      </c>
      <c r="R795" s="1">
        <v>23.7</v>
      </c>
      <c r="S795" s="1" t="s">
        <v>56</v>
      </c>
      <c r="T795" s="1" t="s">
        <v>447</v>
      </c>
      <c r="V795" s="1" t="s">
        <v>451</v>
      </c>
      <c r="W795" s="1">
        <v>0</v>
      </c>
      <c r="X795" s="1" t="s">
        <v>84</v>
      </c>
    </row>
    <row r="796" spans="1:24" ht="15" x14ac:dyDescent="0.2">
      <c r="A796" s="1">
        <f t="shared" si="48"/>
        <v>1037314.93</v>
      </c>
      <c r="B796" s="1">
        <f t="shared" si="48"/>
        <v>1037473</v>
      </c>
      <c r="C796" s="11" t="s">
        <v>52</v>
      </c>
      <c r="D796" s="12">
        <f>INDEX(families!$A:$A,MATCH(E796,families!$B:$B,0))</f>
        <v>2</v>
      </c>
      <c r="E796" s="1" t="str">
        <f t="shared" si="49"/>
        <v>FBE</v>
      </c>
      <c r="F796" s="1">
        <f t="shared" si="50"/>
        <v>21.5</v>
      </c>
      <c r="G796" s="1" t="str">
        <f t="shared" si="51"/>
        <v>21.5mm FBE</v>
      </c>
      <c r="H796" s="1" t="str">
        <f>_xlfn.CONCAT(TEXT(R796,"0.0"),"mm ",INDEX('Pipe Lookup'!D:D,MATCH('~01 Pipe Segmentation'!S796,'Pipe Lookup'!C:C,0))," TYPE ",Q796)</f>
        <v>21.5mm Fusion-Bonded Epoxy TYPE 34</v>
      </c>
      <c r="M796" s="1" t="s">
        <v>53</v>
      </c>
      <c r="N796" s="1">
        <v>1037314.93</v>
      </c>
      <c r="O796" s="1">
        <v>1037473</v>
      </c>
      <c r="P796" s="1">
        <v>158.06999999994878</v>
      </c>
      <c r="Q796" s="1">
        <v>34</v>
      </c>
      <c r="R796" s="1">
        <v>21.5</v>
      </c>
      <c r="S796" s="1" t="s">
        <v>54</v>
      </c>
      <c r="T796" s="1" t="s">
        <v>447</v>
      </c>
      <c r="V796" s="1" t="s">
        <v>65</v>
      </c>
      <c r="W796" s="1">
        <v>0</v>
      </c>
      <c r="X796" s="1" t="s">
        <v>58</v>
      </c>
    </row>
    <row r="797" spans="1:24" ht="15" x14ac:dyDescent="0.2">
      <c r="A797" s="1">
        <f t="shared" si="48"/>
        <v>1037473</v>
      </c>
      <c r="B797" s="1">
        <f t="shared" si="48"/>
        <v>1037479</v>
      </c>
      <c r="C797" s="11" t="s">
        <v>52</v>
      </c>
      <c r="D797" s="12">
        <f>INDEX(families!$A:$A,MATCH(E797,families!$B:$B,0))</f>
        <v>3</v>
      </c>
      <c r="E797" s="1" t="str">
        <f t="shared" si="49"/>
        <v>LE</v>
      </c>
      <c r="F797" s="1">
        <f t="shared" si="50"/>
        <v>23.7</v>
      </c>
      <c r="G797" s="1" t="str">
        <f t="shared" si="51"/>
        <v>23.7mm LE</v>
      </c>
      <c r="H797" s="1" t="str">
        <f>_xlfn.CONCAT(TEXT(R797,"0.0"),"mm ",INDEX('Pipe Lookup'!D:D,MATCH('~01 Pipe Segmentation'!S797,'Pipe Lookup'!C:C,0))," TYPE ",Q797)</f>
        <v>23.7mm Elbow TYPE 28</v>
      </c>
      <c r="M797" s="1" t="s">
        <v>53</v>
      </c>
      <c r="N797" s="1">
        <v>1037473</v>
      </c>
      <c r="O797" s="1">
        <v>1037479</v>
      </c>
      <c r="P797" s="1">
        <v>6</v>
      </c>
      <c r="Q797" s="1">
        <v>28</v>
      </c>
      <c r="R797" s="1">
        <v>23.7</v>
      </c>
      <c r="S797" s="1" t="s">
        <v>56</v>
      </c>
      <c r="T797" s="1" t="s">
        <v>447</v>
      </c>
      <c r="V797" s="1" t="s">
        <v>452</v>
      </c>
      <c r="W797" s="1">
        <v>0</v>
      </c>
      <c r="X797" s="1" t="s">
        <v>58</v>
      </c>
    </row>
    <row r="798" spans="1:24" ht="15" x14ac:dyDescent="0.2">
      <c r="A798" s="1">
        <f t="shared" si="48"/>
        <v>1037479</v>
      </c>
      <c r="B798" s="1">
        <f t="shared" si="48"/>
        <v>1037484.36</v>
      </c>
      <c r="C798" s="11" t="s">
        <v>52</v>
      </c>
      <c r="D798" s="12">
        <f>INDEX(families!$A:$A,MATCH(E798,families!$B:$B,0))</f>
        <v>3</v>
      </c>
      <c r="E798" s="1" t="str">
        <f t="shared" si="49"/>
        <v>LE</v>
      </c>
      <c r="F798" s="1">
        <f t="shared" si="50"/>
        <v>23.7</v>
      </c>
      <c r="G798" s="1" t="str">
        <f t="shared" si="51"/>
        <v>23.7mm LE</v>
      </c>
      <c r="H798" s="1" t="str">
        <f>_xlfn.CONCAT(TEXT(R798,"0.0"),"mm ",INDEX('Pipe Lookup'!D:D,MATCH('~01 Pipe Segmentation'!S798,'Pipe Lookup'!C:C,0))," TYPE ",Q798)</f>
        <v>23.7mm Elbow TYPE 28</v>
      </c>
      <c r="M798" s="1" t="s">
        <v>53</v>
      </c>
      <c r="N798" s="1">
        <v>1037479</v>
      </c>
      <c r="O798" s="1">
        <v>1037484.36</v>
      </c>
      <c r="P798" s="1">
        <v>5.3599999999860302</v>
      </c>
      <c r="Q798" s="1">
        <v>28</v>
      </c>
      <c r="R798" s="1">
        <v>23.7</v>
      </c>
      <c r="S798" s="1" t="s">
        <v>56</v>
      </c>
      <c r="T798" s="1" t="s">
        <v>447</v>
      </c>
      <c r="V798" s="1" t="s">
        <v>453</v>
      </c>
      <c r="W798" s="1">
        <v>0</v>
      </c>
      <c r="X798" s="1" t="s">
        <v>84</v>
      </c>
    </row>
    <row r="799" spans="1:24" ht="15" x14ac:dyDescent="0.2">
      <c r="A799" s="1">
        <f t="shared" si="48"/>
        <v>1037484.36</v>
      </c>
      <c r="B799" s="1">
        <f t="shared" si="48"/>
        <v>1037592.29</v>
      </c>
      <c r="C799" s="11" t="s">
        <v>52</v>
      </c>
      <c r="D799" s="12">
        <f>INDEX(families!$A:$A,MATCH(E799,families!$B:$B,0))</f>
        <v>2</v>
      </c>
      <c r="E799" s="1" t="str">
        <f t="shared" si="49"/>
        <v>FBE</v>
      </c>
      <c r="F799" s="1">
        <f t="shared" si="50"/>
        <v>21.5</v>
      </c>
      <c r="G799" s="1" t="str">
        <f t="shared" si="51"/>
        <v>21.5mm FBE</v>
      </c>
      <c r="H799" s="1" t="str">
        <f>_xlfn.CONCAT(TEXT(R799,"0.0"),"mm ",INDEX('Pipe Lookup'!D:D,MATCH('~01 Pipe Segmentation'!S799,'Pipe Lookup'!C:C,0))," TYPE ",Q799)</f>
        <v>21.5mm Fusion-Bonded Epoxy TYPE 34</v>
      </c>
      <c r="M799" s="1" t="s">
        <v>53</v>
      </c>
      <c r="N799" s="1">
        <v>1037484.36</v>
      </c>
      <c r="O799" s="1">
        <v>1037592.29</v>
      </c>
      <c r="P799" s="1">
        <v>107.93000000005122</v>
      </c>
      <c r="Q799" s="1">
        <v>34</v>
      </c>
      <c r="R799" s="1">
        <v>21.5</v>
      </c>
      <c r="S799" s="1" t="s">
        <v>54</v>
      </c>
      <c r="T799" s="1" t="s">
        <v>447</v>
      </c>
      <c r="V799" s="1" t="s">
        <v>65</v>
      </c>
      <c r="W799" s="1">
        <v>0</v>
      </c>
      <c r="X799" s="1" t="s">
        <v>58</v>
      </c>
    </row>
    <row r="800" spans="1:24" ht="15" x14ac:dyDescent="0.2">
      <c r="A800" s="1">
        <f t="shared" si="48"/>
        <v>1037592.29</v>
      </c>
      <c r="B800" s="1">
        <f t="shared" si="48"/>
        <v>1037597.19</v>
      </c>
      <c r="C800" s="11" t="s">
        <v>52</v>
      </c>
      <c r="D800" s="12">
        <f>INDEX(families!$A:$A,MATCH(E800,families!$B:$B,0))</f>
        <v>3</v>
      </c>
      <c r="E800" s="1" t="str">
        <f t="shared" si="49"/>
        <v>LE</v>
      </c>
      <c r="F800" s="1">
        <f t="shared" si="50"/>
        <v>23.7</v>
      </c>
      <c r="G800" s="1" t="str">
        <f t="shared" si="51"/>
        <v>23.7mm LE</v>
      </c>
      <c r="H800" s="1" t="str">
        <f>_xlfn.CONCAT(TEXT(R800,"0.0"),"mm ",INDEX('Pipe Lookup'!D:D,MATCH('~01 Pipe Segmentation'!S800,'Pipe Lookup'!C:C,0))," TYPE ",Q800)</f>
        <v>23.7mm Elbow TYPE 28</v>
      </c>
      <c r="M800" s="1" t="s">
        <v>53</v>
      </c>
      <c r="N800" s="1">
        <v>1037592.29</v>
      </c>
      <c r="O800" s="1">
        <v>1037597.19</v>
      </c>
      <c r="P800" s="1">
        <v>4.8999999999068677</v>
      </c>
      <c r="Q800" s="1">
        <v>28</v>
      </c>
      <c r="R800" s="1">
        <v>23.7</v>
      </c>
      <c r="S800" s="1" t="s">
        <v>56</v>
      </c>
      <c r="T800" s="1" t="s">
        <v>447</v>
      </c>
      <c r="V800" s="1" t="s">
        <v>454</v>
      </c>
      <c r="W800" s="1">
        <v>0</v>
      </c>
      <c r="X800" s="1" t="s">
        <v>58</v>
      </c>
    </row>
    <row r="801" spans="1:24" ht="15" x14ac:dyDescent="0.2">
      <c r="A801" s="1">
        <f t="shared" si="48"/>
        <v>1037597.19</v>
      </c>
      <c r="B801" s="1">
        <f t="shared" si="48"/>
        <v>1037656.01</v>
      </c>
      <c r="C801" s="11" t="s">
        <v>52</v>
      </c>
      <c r="D801" s="12">
        <f>INDEX(families!$A:$A,MATCH(E801,families!$B:$B,0))</f>
        <v>2</v>
      </c>
      <c r="E801" s="1" t="str">
        <f t="shared" si="49"/>
        <v>FBE</v>
      </c>
      <c r="F801" s="1">
        <f t="shared" si="50"/>
        <v>21.5</v>
      </c>
      <c r="G801" s="1" t="str">
        <f t="shared" si="51"/>
        <v>21.5mm FBE</v>
      </c>
      <c r="H801" s="1" t="str">
        <f>_xlfn.CONCAT(TEXT(R801,"0.0"),"mm ",INDEX('Pipe Lookup'!D:D,MATCH('~01 Pipe Segmentation'!S801,'Pipe Lookup'!C:C,0))," TYPE ",Q801)</f>
        <v>21.5mm Fusion-Bonded Epoxy TYPE 34</v>
      </c>
      <c r="M801" s="1" t="s">
        <v>53</v>
      </c>
      <c r="N801" s="1">
        <v>1037597.19</v>
      </c>
      <c r="O801" s="1">
        <v>1037656.01</v>
      </c>
      <c r="P801" s="1">
        <v>58.820000000065193</v>
      </c>
      <c r="Q801" s="1">
        <v>34</v>
      </c>
      <c r="R801" s="1">
        <v>21.5</v>
      </c>
      <c r="S801" s="1" t="s">
        <v>54</v>
      </c>
      <c r="T801" s="1" t="s">
        <v>447</v>
      </c>
      <c r="V801" s="1" t="s">
        <v>65</v>
      </c>
      <c r="W801" s="1">
        <v>0</v>
      </c>
      <c r="X801" s="1" t="s">
        <v>58</v>
      </c>
    </row>
    <row r="802" spans="1:24" ht="15" x14ac:dyDescent="0.2">
      <c r="A802" s="1">
        <f t="shared" si="48"/>
        <v>1037656.01</v>
      </c>
      <c r="B802" s="1">
        <f t="shared" si="48"/>
        <v>1037660.8</v>
      </c>
      <c r="C802" s="11" t="s">
        <v>52</v>
      </c>
      <c r="D802" s="12">
        <f>INDEX(families!$A:$A,MATCH(E802,families!$B:$B,0))</f>
        <v>3</v>
      </c>
      <c r="E802" s="1" t="str">
        <f t="shared" si="49"/>
        <v>LE</v>
      </c>
      <c r="F802" s="1">
        <f t="shared" si="50"/>
        <v>23.7</v>
      </c>
      <c r="G802" s="1" t="str">
        <f t="shared" si="51"/>
        <v>23.7mm LE</v>
      </c>
      <c r="H802" s="1" t="str">
        <f>_xlfn.CONCAT(TEXT(R802,"0.0"),"mm ",INDEX('Pipe Lookup'!D:D,MATCH('~01 Pipe Segmentation'!S802,'Pipe Lookup'!C:C,0))," TYPE ",Q802)</f>
        <v>23.7mm Elbow TYPE 28</v>
      </c>
      <c r="M802" s="1" t="s">
        <v>53</v>
      </c>
      <c r="N802" s="1">
        <v>1037656.01</v>
      </c>
      <c r="O802" s="1">
        <v>1037660.8</v>
      </c>
      <c r="P802" s="1">
        <v>4.7900000000372529</v>
      </c>
      <c r="Q802" s="1">
        <v>28</v>
      </c>
      <c r="R802" s="1">
        <v>23.7</v>
      </c>
      <c r="S802" s="1" t="s">
        <v>56</v>
      </c>
      <c r="T802" s="1" t="s">
        <v>447</v>
      </c>
      <c r="V802" s="1" t="s">
        <v>455</v>
      </c>
      <c r="W802" s="1">
        <v>0</v>
      </c>
      <c r="X802" s="1" t="s">
        <v>58</v>
      </c>
    </row>
    <row r="803" spans="1:24" ht="15" x14ac:dyDescent="0.2">
      <c r="A803" s="1">
        <f t="shared" si="48"/>
        <v>1037660.8</v>
      </c>
      <c r="B803" s="1">
        <f t="shared" si="48"/>
        <v>1037676</v>
      </c>
      <c r="C803" s="11" t="s">
        <v>52</v>
      </c>
      <c r="D803" s="12">
        <f>INDEX(families!$A:$A,MATCH(E803,families!$B:$B,0))</f>
        <v>2</v>
      </c>
      <c r="E803" s="1" t="str">
        <f t="shared" si="49"/>
        <v>FBE</v>
      </c>
      <c r="F803" s="1">
        <f t="shared" si="50"/>
        <v>21.5</v>
      </c>
      <c r="G803" s="1" t="str">
        <f t="shared" si="51"/>
        <v>21.5mm FBE</v>
      </c>
      <c r="H803" s="1" t="str">
        <f>_xlfn.CONCAT(TEXT(R803,"0.0"),"mm ",INDEX('Pipe Lookup'!D:D,MATCH('~01 Pipe Segmentation'!S803,'Pipe Lookup'!C:C,0))," TYPE ",Q803)</f>
        <v>21.5mm Fusion-Bonded Epoxy TYPE 34</v>
      </c>
      <c r="M803" s="1" t="s">
        <v>53</v>
      </c>
      <c r="N803" s="1">
        <v>1037660.8</v>
      </c>
      <c r="O803" s="1">
        <v>1037676</v>
      </c>
      <c r="P803" s="1">
        <v>15.199999999953434</v>
      </c>
      <c r="Q803" s="1">
        <v>34</v>
      </c>
      <c r="R803" s="1">
        <v>21.5</v>
      </c>
      <c r="S803" s="1" t="s">
        <v>54</v>
      </c>
      <c r="T803" s="1" t="s">
        <v>447</v>
      </c>
      <c r="V803" s="1" t="s">
        <v>65</v>
      </c>
      <c r="W803" s="1">
        <v>0</v>
      </c>
      <c r="X803" s="1" t="s">
        <v>58</v>
      </c>
    </row>
    <row r="804" spans="1:24" ht="15" x14ac:dyDescent="0.2">
      <c r="A804" s="1">
        <f t="shared" si="48"/>
        <v>1037676</v>
      </c>
      <c r="B804" s="1">
        <f t="shared" si="48"/>
        <v>1037721</v>
      </c>
      <c r="C804" s="11" t="s">
        <v>52</v>
      </c>
      <c r="D804" s="12">
        <f>INDEX(families!$A:$A,MATCH(E804,families!$B:$B,0))</f>
        <v>2</v>
      </c>
      <c r="E804" s="1" t="str">
        <f t="shared" si="49"/>
        <v>FBE</v>
      </c>
      <c r="F804" s="1">
        <f t="shared" si="50"/>
        <v>19</v>
      </c>
      <c r="G804" s="1" t="str">
        <f t="shared" si="51"/>
        <v>19.0mm FBE</v>
      </c>
      <c r="H804" s="1" t="str">
        <f>_xlfn.CONCAT(TEXT(R804,"0.0"),"mm ",INDEX('Pipe Lookup'!D:D,MATCH('~01 Pipe Segmentation'!S804,'Pipe Lookup'!C:C,0))," TYPE ",Q804)</f>
        <v>19.0mm Fusion-Bonded Epoxy TYPE 7</v>
      </c>
      <c r="M804" s="1" t="s">
        <v>53</v>
      </c>
      <c r="N804" s="1">
        <v>1037676</v>
      </c>
      <c r="O804" s="1">
        <v>1037721</v>
      </c>
      <c r="P804" s="1">
        <v>45</v>
      </c>
      <c r="Q804" s="1">
        <v>7</v>
      </c>
      <c r="R804" s="1">
        <v>19</v>
      </c>
      <c r="S804" s="1" t="s">
        <v>54</v>
      </c>
      <c r="T804" s="1" t="s">
        <v>447</v>
      </c>
      <c r="V804" s="1" t="s">
        <v>65</v>
      </c>
      <c r="W804" s="1">
        <v>0</v>
      </c>
      <c r="X804" s="1" t="s">
        <v>58</v>
      </c>
    </row>
    <row r="805" spans="1:24" ht="15" x14ac:dyDescent="0.2">
      <c r="A805" s="1">
        <f t="shared" si="48"/>
        <v>1037721</v>
      </c>
      <c r="B805" s="1">
        <f t="shared" si="48"/>
        <v>1037723</v>
      </c>
      <c r="C805" s="11" t="s">
        <v>52</v>
      </c>
      <c r="D805" s="12">
        <f>INDEX(families!$A:$A,MATCH(E805,families!$B:$B,0))</f>
        <v>3</v>
      </c>
      <c r="E805" s="1" t="str">
        <f t="shared" si="49"/>
        <v>LE</v>
      </c>
      <c r="F805" s="1">
        <f t="shared" si="50"/>
        <v>23.7</v>
      </c>
      <c r="G805" s="1" t="str">
        <f t="shared" si="51"/>
        <v>23.7mm LE</v>
      </c>
      <c r="H805" s="1" t="str">
        <f>_xlfn.CONCAT(TEXT(R805,"0.0"),"mm ",INDEX('Pipe Lookup'!D:D,MATCH('~01 Pipe Segmentation'!S805,'Pipe Lookup'!C:C,0))," TYPE ",Q805)</f>
        <v>23.7mm Elbow TYPE 28</v>
      </c>
      <c r="M805" s="1" t="s">
        <v>53</v>
      </c>
      <c r="N805" s="1">
        <v>1037721</v>
      </c>
      <c r="O805" s="1" t="s">
        <v>456</v>
      </c>
      <c r="P805" s="1">
        <v>2</v>
      </c>
      <c r="Q805" s="1">
        <v>28</v>
      </c>
      <c r="R805" s="1">
        <v>23.7</v>
      </c>
      <c r="S805" s="1" t="s">
        <v>56</v>
      </c>
      <c r="T805" s="1" t="s">
        <v>447</v>
      </c>
      <c r="V805" s="1" t="s">
        <v>457</v>
      </c>
      <c r="W805" s="1">
        <v>0</v>
      </c>
      <c r="X805" s="1" t="s">
        <v>58</v>
      </c>
    </row>
    <row r="806" spans="1:24" ht="15" x14ac:dyDescent="0.2">
      <c r="A806" s="1">
        <f t="shared" si="48"/>
        <v>1037723</v>
      </c>
      <c r="B806" s="1">
        <f t="shared" si="48"/>
        <v>1037726</v>
      </c>
      <c r="C806" s="11" t="s">
        <v>52</v>
      </c>
      <c r="D806" s="12">
        <f>INDEX(families!$A:$A,MATCH(E806,families!$B:$B,0))</f>
        <v>3</v>
      </c>
      <c r="E806" s="1" t="str">
        <f t="shared" si="49"/>
        <v>LE</v>
      </c>
      <c r="F806" s="1">
        <f t="shared" si="50"/>
        <v>23.7</v>
      </c>
      <c r="G806" s="1" t="str">
        <f t="shared" si="51"/>
        <v>23.7mm LE</v>
      </c>
      <c r="H806" s="1" t="str">
        <f>_xlfn.CONCAT(TEXT(R806,"0.0"),"mm ",INDEX('Pipe Lookup'!D:D,MATCH('~01 Pipe Segmentation'!S806,'Pipe Lookup'!C:C,0))," TYPE ",Q806)</f>
        <v>23.7mm Elbow TYPE 28</v>
      </c>
      <c r="M806" s="1" t="s">
        <v>53</v>
      </c>
      <c r="N806" s="1" t="s">
        <v>456</v>
      </c>
      <c r="O806" s="1" t="s">
        <v>458</v>
      </c>
      <c r="P806" s="1">
        <v>3</v>
      </c>
      <c r="Q806" s="1">
        <v>28</v>
      </c>
      <c r="R806" s="1">
        <v>23.7</v>
      </c>
      <c r="S806" s="1" t="s">
        <v>56</v>
      </c>
      <c r="T806" s="1" t="s">
        <v>447</v>
      </c>
      <c r="V806" s="1" t="s">
        <v>459</v>
      </c>
      <c r="W806" s="1">
        <v>0</v>
      </c>
      <c r="X806" s="1" t="s">
        <v>84</v>
      </c>
    </row>
    <row r="807" spans="1:24" ht="15" x14ac:dyDescent="0.2">
      <c r="A807" s="1">
        <f t="shared" si="48"/>
        <v>1037726</v>
      </c>
      <c r="B807" s="1">
        <f t="shared" si="48"/>
        <v>1037775</v>
      </c>
      <c r="C807" s="11" t="s">
        <v>52</v>
      </c>
      <c r="D807" s="12">
        <f>INDEX(families!$A:$A,MATCH(E807,families!$B:$B,0))</f>
        <v>2</v>
      </c>
      <c r="E807" s="1" t="str">
        <f t="shared" si="49"/>
        <v>FBE</v>
      </c>
      <c r="F807" s="1">
        <f t="shared" si="50"/>
        <v>21.5</v>
      </c>
      <c r="G807" s="1" t="str">
        <f t="shared" si="51"/>
        <v>21.5mm FBE</v>
      </c>
      <c r="H807" s="1" t="str">
        <f>_xlfn.CONCAT(TEXT(R807,"0.0"),"mm ",INDEX('Pipe Lookup'!D:D,MATCH('~01 Pipe Segmentation'!S807,'Pipe Lookup'!C:C,0))," TYPE ",Q807)</f>
        <v>21.5mm Fusion-Bonded Epoxy TYPE 34</v>
      </c>
      <c r="M807" s="1" t="s">
        <v>53</v>
      </c>
      <c r="N807" s="1" t="s">
        <v>458</v>
      </c>
      <c r="O807" s="1" t="s">
        <v>460</v>
      </c>
      <c r="P807" s="1">
        <v>49</v>
      </c>
      <c r="Q807" s="1">
        <v>34</v>
      </c>
      <c r="R807" s="1">
        <v>21.5</v>
      </c>
      <c r="S807" s="1" t="s">
        <v>54</v>
      </c>
      <c r="T807" s="1" t="s">
        <v>447</v>
      </c>
      <c r="V807" s="1" t="s">
        <v>65</v>
      </c>
      <c r="W807" s="1">
        <v>0</v>
      </c>
      <c r="X807" s="1" t="s">
        <v>58</v>
      </c>
    </row>
    <row r="808" spans="1:24" ht="15" x14ac:dyDescent="0.2">
      <c r="A808" s="1">
        <f t="shared" si="48"/>
        <v>1037775</v>
      </c>
      <c r="B808" s="1">
        <f t="shared" si="48"/>
        <v>1037780</v>
      </c>
      <c r="C808" s="11" t="s">
        <v>52</v>
      </c>
      <c r="D808" s="12">
        <f>INDEX(families!$A:$A,MATCH(E808,families!$B:$B,0))</f>
        <v>3</v>
      </c>
      <c r="E808" s="1" t="str">
        <f t="shared" si="49"/>
        <v>LE</v>
      </c>
      <c r="F808" s="1">
        <f t="shared" si="50"/>
        <v>23.7</v>
      </c>
      <c r="G808" s="1" t="str">
        <f t="shared" si="51"/>
        <v>23.7mm LE</v>
      </c>
      <c r="H808" s="1" t="str">
        <f>_xlfn.CONCAT(TEXT(R808,"0.0"),"mm ",INDEX('Pipe Lookup'!D:D,MATCH('~01 Pipe Segmentation'!S808,'Pipe Lookup'!C:C,0))," TYPE ",Q808)</f>
        <v>23.7mm Elbow TYPE 28</v>
      </c>
      <c r="M808" s="1" t="s">
        <v>53</v>
      </c>
      <c r="N808" s="1" t="s">
        <v>460</v>
      </c>
      <c r="O808" s="1" t="s">
        <v>461</v>
      </c>
      <c r="P808" s="1">
        <v>5</v>
      </c>
      <c r="Q808" s="1">
        <v>28</v>
      </c>
      <c r="R808" s="1">
        <v>23.7</v>
      </c>
      <c r="S808" s="1" t="s">
        <v>56</v>
      </c>
      <c r="T808" s="1" t="s">
        <v>447</v>
      </c>
      <c r="V808" s="1" t="s">
        <v>462</v>
      </c>
      <c r="W808" s="1">
        <v>0</v>
      </c>
      <c r="X808" s="1" t="s">
        <v>58</v>
      </c>
    </row>
    <row r="809" spans="1:24" ht="15" x14ac:dyDescent="0.2">
      <c r="A809" s="1">
        <f t="shared" si="48"/>
        <v>1037780</v>
      </c>
      <c r="B809" s="1">
        <f t="shared" si="48"/>
        <v>1037839</v>
      </c>
      <c r="C809" s="11" t="s">
        <v>52</v>
      </c>
      <c r="D809" s="12">
        <f>INDEX(families!$A:$A,MATCH(E809,families!$B:$B,0))</f>
        <v>2</v>
      </c>
      <c r="E809" s="1" t="str">
        <f t="shared" si="49"/>
        <v>FBE</v>
      </c>
      <c r="F809" s="1">
        <f t="shared" si="50"/>
        <v>21.5</v>
      </c>
      <c r="G809" s="1" t="str">
        <f t="shared" si="51"/>
        <v>21.5mm FBE</v>
      </c>
      <c r="H809" s="1" t="str">
        <f>_xlfn.CONCAT(TEXT(R809,"0.0"),"mm ",INDEX('Pipe Lookup'!D:D,MATCH('~01 Pipe Segmentation'!S809,'Pipe Lookup'!C:C,0))," TYPE ",Q809)</f>
        <v>21.5mm Fusion-Bonded Epoxy TYPE 34</v>
      </c>
      <c r="M809" s="1" t="s">
        <v>53</v>
      </c>
      <c r="N809" s="1" t="s">
        <v>461</v>
      </c>
      <c r="O809" s="1" t="s">
        <v>463</v>
      </c>
      <c r="P809" s="1">
        <v>59</v>
      </c>
      <c r="Q809" s="1">
        <v>34</v>
      </c>
      <c r="R809" s="1">
        <v>21.5</v>
      </c>
      <c r="S809" s="1" t="s">
        <v>54</v>
      </c>
      <c r="T809" s="1" t="s">
        <v>447</v>
      </c>
      <c r="V809" s="1" t="s">
        <v>65</v>
      </c>
      <c r="W809" s="1">
        <v>0</v>
      </c>
      <c r="X809" s="1" t="s">
        <v>58</v>
      </c>
    </row>
    <row r="810" spans="1:24" ht="15" x14ac:dyDescent="0.2">
      <c r="A810" s="1">
        <f t="shared" si="48"/>
        <v>1037839</v>
      </c>
      <c r="B810" s="1">
        <f t="shared" si="48"/>
        <v>1037844</v>
      </c>
      <c r="C810" s="11" t="s">
        <v>52</v>
      </c>
      <c r="D810" s="12">
        <f>INDEX(families!$A:$A,MATCH(E810,families!$B:$B,0))</f>
        <v>3</v>
      </c>
      <c r="E810" s="1" t="str">
        <f t="shared" si="49"/>
        <v>LE</v>
      </c>
      <c r="F810" s="1">
        <f t="shared" si="50"/>
        <v>23.7</v>
      </c>
      <c r="G810" s="1" t="str">
        <f t="shared" si="51"/>
        <v>23.7mm LE</v>
      </c>
      <c r="H810" s="1" t="str">
        <f>_xlfn.CONCAT(TEXT(R810,"0.0"),"mm ",INDEX('Pipe Lookup'!D:D,MATCH('~01 Pipe Segmentation'!S810,'Pipe Lookup'!C:C,0))," TYPE ",Q810)</f>
        <v>23.7mm Elbow TYPE 28</v>
      </c>
      <c r="M810" s="1" t="s">
        <v>53</v>
      </c>
      <c r="N810" s="1" t="s">
        <v>463</v>
      </c>
      <c r="O810" s="1" t="s">
        <v>464</v>
      </c>
      <c r="P810" s="1">
        <v>5</v>
      </c>
      <c r="Q810" s="1">
        <v>28</v>
      </c>
      <c r="R810" s="1">
        <v>23.7</v>
      </c>
      <c r="S810" s="1" t="s">
        <v>56</v>
      </c>
      <c r="T810" s="1" t="s">
        <v>447</v>
      </c>
      <c r="V810" s="1" t="s">
        <v>465</v>
      </c>
      <c r="W810" s="1">
        <v>0</v>
      </c>
      <c r="X810" s="1" t="s">
        <v>58</v>
      </c>
    </row>
    <row r="811" spans="1:24" ht="15" x14ac:dyDescent="0.2">
      <c r="A811" s="1">
        <f t="shared" si="48"/>
        <v>1037844</v>
      </c>
      <c r="B811" s="1">
        <f t="shared" si="48"/>
        <v>1037903</v>
      </c>
      <c r="C811" s="11" t="s">
        <v>52</v>
      </c>
      <c r="D811" s="12">
        <f>INDEX(families!$A:$A,MATCH(E811,families!$B:$B,0))</f>
        <v>2</v>
      </c>
      <c r="E811" s="1" t="str">
        <f t="shared" si="49"/>
        <v>FBE</v>
      </c>
      <c r="F811" s="1">
        <f t="shared" si="50"/>
        <v>21.5</v>
      </c>
      <c r="G811" s="1" t="str">
        <f t="shared" si="51"/>
        <v>21.5mm FBE</v>
      </c>
      <c r="H811" s="1" t="str">
        <f>_xlfn.CONCAT(TEXT(R811,"0.0"),"mm ",INDEX('Pipe Lookup'!D:D,MATCH('~01 Pipe Segmentation'!S811,'Pipe Lookup'!C:C,0))," TYPE ",Q811)</f>
        <v>21.5mm Fusion-Bonded Epoxy TYPE 34</v>
      </c>
      <c r="M811" s="1" t="s">
        <v>53</v>
      </c>
      <c r="N811" s="1" t="s">
        <v>464</v>
      </c>
      <c r="O811" s="1" t="s">
        <v>466</v>
      </c>
      <c r="P811" s="1">
        <v>59</v>
      </c>
      <c r="Q811" s="1">
        <v>34</v>
      </c>
      <c r="R811" s="1">
        <v>21.5</v>
      </c>
      <c r="S811" s="1" t="s">
        <v>54</v>
      </c>
      <c r="T811" s="1" t="s">
        <v>447</v>
      </c>
      <c r="V811" s="1" t="s">
        <v>65</v>
      </c>
      <c r="W811" s="1">
        <v>0</v>
      </c>
      <c r="X811" s="1" t="s">
        <v>58</v>
      </c>
    </row>
    <row r="812" spans="1:24" ht="15" x14ac:dyDescent="0.2">
      <c r="A812" s="1">
        <f t="shared" si="48"/>
        <v>1037903</v>
      </c>
      <c r="B812" s="1">
        <f t="shared" si="48"/>
        <v>1037908</v>
      </c>
      <c r="C812" s="11" t="s">
        <v>52</v>
      </c>
      <c r="D812" s="12">
        <f>INDEX(families!$A:$A,MATCH(E812,families!$B:$B,0))</f>
        <v>3</v>
      </c>
      <c r="E812" s="1" t="str">
        <f t="shared" si="49"/>
        <v>LE</v>
      </c>
      <c r="F812" s="1">
        <f t="shared" si="50"/>
        <v>23.7</v>
      </c>
      <c r="G812" s="1" t="str">
        <f t="shared" si="51"/>
        <v>23.7mm LE</v>
      </c>
      <c r="H812" s="1" t="str">
        <f>_xlfn.CONCAT(TEXT(R812,"0.0"),"mm ",INDEX('Pipe Lookup'!D:D,MATCH('~01 Pipe Segmentation'!S812,'Pipe Lookup'!C:C,0))," TYPE ",Q812)</f>
        <v>23.7mm Elbow TYPE 28</v>
      </c>
      <c r="M812" s="1" t="s">
        <v>53</v>
      </c>
      <c r="N812" s="1" t="s">
        <v>466</v>
      </c>
      <c r="O812" s="1" t="s">
        <v>467</v>
      </c>
      <c r="P812" s="1">
        <v>5</v>
      </c>
      <c r="Q812" s="1">
        <v>28</v>
      </c>
      <c r="R812" s="1">
        <v>23.7</v>
      </c>
      <c r="S812" s="1" t="s">
        <v>56</v>
      </c>
      <c r="T812" s="1" t="s">
        <v>447</v>
      </c>
      <c r="V812" s="1" t="s">
        <v>468</v>
      </c>
      <c r="W812" s="1">
        <v>0</v>
      </c>
      <c r="X812" s="1" t="s">
        <v>58</v>
      </c>
    </row>
    <row r="813" spans="1:24" ht="15" x14ac:dyDescent="0.2">
      <c r="A813" s="1">
        <f t="shared" si="48"/>
        <v>1037908</v>
      </c>
      <c r="B813" s="1">
        <f t="shared" si="48"/>
        <v>1038000</v>
      </c>
      <c r="C813" s="11" t="s">
        <v>52</v>
      </c>
      <c r="D813" s="12">
        <f>INDEX(families!$A:$A,MATCH(E813,families!$B:$B,0))</f>
        <v>2</v>
      </c>
      <c r="E813" s="1" t="str">
        <f t="shared" si="49"/>
        <v>FBE</v>
      </c>
      <c r="F813" s="1">
        <f t="shared" si="50"/>
        <v>21.5</v>
      </c>
      <c r="G813" s="1" t="str">
        <f t="shared" si="51"/>
        <v>21.5mm FBE</v>
      </c>
      <c r="H813" s="1" t="str">
        <f>_xlfn.CONCAT(TEXT(R813,"0.0"),"mm ",INDEX('Pipe Lookup'!D:D,MATCH('~01 Pipe Segmentation'!S813,'Pipe Lookup'!C:C,0))," TYPE ",Q813)</f>
        <v>21.5mm Fusion-Bonded Epoxy TYPE 34</v>
      </c>
      <c r="M813" s="1" t="s">
        <v>53</v>
      </c>
      <c r="N813" s="1" t="s">
        <v>467</v>
      </c>
      <c r="O813" s="1" t="s">
        <v>469</v>
      </c>
      <c r="P813" s="1">
        <v>92</v>
      </c>
      <c r="Q813" s="1">
        <v>34</v>
      </c>
      <c r="R813" s="1">
        <v>21.5</v>
      </c>
      <c r="S813" s="1" t="s">
        <v>54</v>
      </c>
      <c r="T813" s="1" t="s">
        <v>447</v>
      </c>
      <c r="V813" s="1" t="s">
        <v>249</v>
      </c>
      <c r="W813" s="1">
        <v>0</v>
      </c>
      <c r="X813" s="1" t="s">
        <v>58</v>
      </c>
    </row>
    <row r="814" spans="1:24" ht="15" x14ac:dyDescent="0.2">
      <c r="A814" s="1">
        <f t="shared" si="48"/>
        <v>1038000</v>
      </c>
      <c r="B814" s="1">
        <f t="shared" si="48"/>
        <v>1038031</v>
      </c>
      <c r="C814" s="11" t="s">
        <v>52</v>
      </c>
      <c r="D814" s="12">
        <f>INDEX(families!$A:$A,MATCH(E814,families!$B:$B,0))</f>
        <v>2</v>
      </c>
      <c r="E814" s="1" t="str">
        <f t="shared" si="49"/>
        <v>FBE</v>
      </c>
      <c r="F814" s="1">
        <f t="shared" si="50"/>
        <v>21.5</v>
      </c>
      <c r="G814" s="1" t="str">
        <f t="shared" si="51"/>
        <v>21.5mm FBE</v>
      </c>
      <c r="H814" s="1" t="str">
        <f>_xlfn.CONCAT(TEXT(R814,"0.0"),"mm ",INDEX('Pipe Lookup'!D:D,MATCH('~01 Pipe Segmentation'!S814,'Pipe Lookup'!C:C,0))," TYPE ",Q814)</f>
        <v>21.5mm Fusion-Bonded Epoxy TYPE 34</v>
      </c>
      <c r="M814" s="1" t="s">
        <v>53</v>
      </c>
      <c r="N814" s="1" t="s">
        <v>469</v>
      </c>
      <c r="O814" s="1" t="s">
        <v>470</v>
      </c>
      <c r="P814" s="1">
        <v>31</v>
      </c>
      <c r="Q814" s="1">
        <v>34</v>
      </c>
      <c r="R814" s="1">
        <v>21.5</v>
      </c>
      <c r="S814" s="1" t="s">
        <v>54</v>
      </c>
      <c r="T814" s="1" t="s">
        <v>447</v>
      </c>
      <c r="V814" s="1" t="s">
        <v>471</v>
      </c>
      <c r="W814" s="1">
        <v>0</v>
      </c>
      <c r="X814" s="1" t="s">
        <v>84</v>
      </c>
    </row>
    <row r="815" spans="1:24" ht="15" x14ac:dyDescent="0.2">
      <c r="A815" s="1">
        <f t="shared" si="48"/>
        <v>1038031</v>
      </c>
      <c r="B815" s="1">
        <f t="shared" si="48"/>
        <v>1038036</v>
      </c>
      <c r="C815" s="11" t="s">
        <v>52</v>
      </c>
      <c r="D815" s="12">
        <f>INDEX(families!$A:$A,MATCH(E815,families!$B:$B,0))</f>
        <v>3</v>
      </c>
      <c r="E815" s="1" t="str">
        <f t="shared" si="49"/>
        <v>LE</v>
      </c>
      <c r="F815" s="1">
        <f t="shared" si="50"/>
        <v>23.7</v>
      </c>
      <c r="G815" s="1" t="str">
        <f t="shared" si="51"/>
        <v>23.7mm LE</v>
      </c>
      <c r="H815" s="1" t="str">
        <f>_xlfn.CONCAT(TEXT(R815,"0.0"),"mm ",INDEX('Pipe Lookup'!D:D,MATCH('~01 Pipe Segmentation'!S815,'Pipe Lookup'!C:C,0))," TYPE ",Q815)</f>
        <v>23.7mm Elbow TYPE 28</v>
      </c>
      <c r="M815" s="1" t="s">
        <v>53</v>
      </c>
      <c r="N815" s="1" t="s">
        <v>470</v>
      </c>
      <c r="O815" s="1" t="s">
        <v>472</v>
      </c>
      <c r="P815" s="1">
        <v>5</v>
      </c>
      <c r="Q815" s="1">
        <v>28</v>
      </c>
      <c r="R815" s="1">
        <v>23.7</v>
      </c>
      <c r="S815" s="1" t="s">
        <v>56</v>
      </c>
      <c r="T815" s="1" t="s">
        <v>447</v>
      </c>
      <c r="V815" s="1" t="s">
        <v>473</v>
      </c>
      <c r="W815" s="1">
        <v>0</v>
      </c>
      <c r="X815" s="1" t="s">
        <v>58</v>
      </c>
    </row>
    <row r="816" spans="1:24" ht="15" x14ac:dyDescent="0.2">
      <c r="A816" s="1">
        <f t="shared" si="48"/>
        <v>1038036</v>
      </c>
      <c r="B816" s="1">
        <f t="shared" si="48"/>
        <v>1038072</v>
      </c>
      <c r="C816" s="11" t="s">
        <v>52</v>
      </c>
      <c r="D816" s="12">
        <f>INDEX(families!$A:$A,MATCH(E816,families!$B:$B,0))</f>
        <v>2</v>
      </c>
      <c r="E816" s="1" t="str">
        <f t="shared" si="49"/>
        <v>FBE</v>
      </c>
      <c r="F816" s="1">
        <f t="shared" si="50"/>
        <v>21.5</v>
      </c>
      <c r="G816" s="1" t="str">
        <f t="shared" si="51"/>
        <v>21.5mm FBE</v>
      </c>
      <c r="H816" s="1" t="str">
        <f>_xlfn.CONCAT(TEXT(R816,"0.0"),"mm ",INDEX('Pipe Lookup'!D:D,MATCH('~01 Pipe Segmentation'!S816,'Pipe Lookup'!C:C,0))," TYPE ",Q816)</f>
        <v>21.5mm Fusion-Bonded Epoxy TYPE 34</v>
      </c>
      <c r="M816" s="1" t="s">
        <v>53</v>
      </c>
      <c r="N816" s="1" t="s">
        <v>472</v>
      </c>
      <c r="O816" s="1" t="s">
        <v>474</v>
      </c>
      <c r="P816" s="1">
        <v>36</v>
      </c>
      <c r="Q816" s="1">
        <v>34</v>
      </c>
      <c r="R816" s="1">
        <v>21.5</v>
      </c>
      <c r="S816" s="1" t="s">
        <v>54</v>
      </c>
      <c r="T816" s="1" t="s">
        <v>447</v>
      </c>
      <c r="V816" s="1" t="s">
        <v>475</v>
      </c>
      <c r="W816" s="1">
        <v>0</v>
      </c>
      <c r="X816" s="1" t="s">
        <v>58</v>
      </c>
    </row>
    <row r="817" spans="1:24" ht="15" x14ac:dyDescent="0.2">
      <c r="A817" s="1">
        <f t="shared" si="48"/>
        <v>1038091</v>
      </c>
      <c r="B817" s="1">
        <f t="shared" si="48"/>
        <v>1038300</v>
      </c>
      <c r="C817" s="11" t="s">
        <v>52</v>
      </c>
      <c r="D817" s="12">
        <f>INDEX(families!$A:$A,MATCH(E817,families!$B:$B,0))</f>
        <v>2</v>
      </c>
      <c r="E817" s="1" t="str">
        <f t="shared" si="49"/>
        <v>FBE</v>
      </c>
      <c r="F817" s="1">
        <f t="shared" si="50"/>
        <v>21.5</v>
      </c>
      <c r="G817" s="1" t="str">
        <f t="shared" si="51"/>
        <v>21.5mm FBE</v>
      </c>
      <c r="H817" s="1" t="str">
        <f>_xlfn.CONCAT(TEXT(R817,"0.0"),"mm ",INDEX('Pipe Lookup'!D:D,MATCH('~01 Pipe Segmentation'!S817,'Pipe Lookup'!C:C,0))," TYPE ",Q817)</f>
        <v>21.5mm Fusion-Bonded Epoxy TYPE 34</v>
      </c>
      <c r="M817" s="1" t="s">
        <v>53</v>
      </c>
      <c r="N817" s="1">
        <v>1038091</v>
      </c>
      <c r="O817" s="1">
        <v>1038300</v>
      </c>
      <c r="P817" s="1">
        <v>209</v>
      </c>
      <c r="Q817" s="1">
        <v>34</v>
      </c>
      <c r="R817" s="1">
        <v>21.5</v>
      </c>
      <c r="S817" s="1" t="s">
        <v>54</v>
      </c>
      <c r="T817" s="1" t="s">
        <v>447</v>
      </c>
      <c r="V817" s="1" t="s">
        <v>476</v>
      </c>
      <c r="W817" s="1" t="s">
        <v>173</v>
      </c>
      <c r="X817" s="1" t="s">
        <v>84</v>
      </c>
    </row>
    <row r="818" spans="1:24" ht="15" x14ac:dyDescent="0.2">
      <c r="A818" s="1">
        <f t="shared" si="48"/>
        <v>1038300</v>
      </c>
      <c r="B818" s="1">
        <f t="shared" si="48"/>
        <v>1038555.59</v>
      </c>
      <c r="C818" s="11" t="s">
        <v>52</v>
      </c>
      <c r="D818" s="12">
        <f>INDEX(families!$A:$A,MATCH(E818,families!$B:$B,0))</f>
        <v>2</v>
      </c>
      <c r="E818" s="1" t="str">
        <f t="shared" si="49"/>
        <v>FBE</v>
      </c>
      <c r="F818" s="1">
        <f t="shared" si="50"/>
        <v>21.5</v>
      </c>
      <c r="G818" s="1" t="str">
        <f t="shared" si="51"/>
        <v>21.5mm FBE</v>
      </c>
      <c r="H818" s="1" t="str">
        <f>_xlfn.CONCAT(TEXT(R818,"0.0"),"mm ",INDEX('Pipe Lookup'!D:D,MATCH('~01 Pipe Segmentation'!S818,'Pipe Lookup'!C:C,0))," TYPE ",Q818)</f>
        <v>21.5mm Fusion-Bonded Epoxy TYPE 34</v>
      </c>
      <c r="M818" s="1" t="s">
        <v>53</v>
      </c>
      <c r="N818" s="1">
        <v>1038300</v>
      </c>
      <c r="O818" s="1">
        <v>1038555.59</v>
      </c>
      <c r="P818" s="1">
        <v>255.5899999999674</v>
      </c>
      <c r="Q818" s="1">
        <v>34</v>
      </c>
      <c r="R818" s="1">
        <v>21.5</v>
      </c>
      <c r="S818" s="1" t="s">
        <v>54</v>
      </c>
      <c r="T818" s="1" t="s">
        <v>447</v>
      </c>
      <c r="V818" s="1" t="s">
        <v>207</v>
      </c>
      <c r="W818" s="1">
        <v>0</v>
      </c>
      <c r="X818" s="1" t="s">
        <v>84</v>
      </c>
    </row>
    <row r="819" spans="1:24" ht="15" x14ac:dyDescent="0.2">
      <c r="A819" s="1">
        <f t="shared" si="48"/>
        <v>1038555.59</v>
      </c>
      <c r="B819" s="1">
        <f t="shared" si="48"/>
        <v>1038597.59</v>
      </c>
      <c r="C819" s="11" t="s">
        <v>52</v>
      </c>
      <c r="D819" s="12">
        <f>INDEX(families!$A:$A,MATCH(E819,families!$B:$B,0))</f>
        <v>1</v>
      </c>
      <c r="E819" s="1" t="str">
        <f t="shared" si="49"/>
        <v>ARO</v>
      </c>
      <c r="F819" s="1">
        <f t="shared" si="50"/>
        <v>21.5</v>
      </c>
      <c r="G819" s="1" t="str">
        <f t="shared" si="51"/>
        <v>21.5mm ARO</v>
      </c>
      <c r="H819" s="1" t="str">
        <f>_xlfn.CONCAT(TEXT(R819,"0.0"),"mm ",INDEX('Pipe Lookup'!D:D,MATCH('~01 Pipe Segmentation'!S819,'Pipe Lookup'!C:C,0))," TYPE ",Q819)</f>
        <v>21.5mm Abrasion-Resistant Overcoat TYPE 15</v>
      </c>
      <c r="M819" s="1" t="s">
        <v>53</v>
      </c>
      <c r="N819" s="1">
        <v>1038555.59</v>
      </c>
      <c r="O819" s="1">
        <v>1038597.59</v>
      </c>
      <c r="P819" s="1">
        <v>42</v>
      </c>
      <c r="Q819" s="1">
        <v>15</v>
      </c>
      <c r="R819" s="1">
        <v>21.5</v>
      </c>
      <c r="S819" s="1" t="s">
        <v>78</v>
      </c>
      <c r="T819" s="1" t="s">
        <v>447</v>
      </c>
      <c r="V819" s="1" t="s">
        <v>65</v>
      </c>
      <c r="W819" s="1">
        <v>0</v>
      </c>
      <c r="X819" s="1" t="s">
        <v>58</v>
      </c>
    </row>
    <row r="820" spans="1:24" ht="15" x14ac:dyDescent="0.2">
      <c r="A820" s="1">
        <f t="shared" si="48"/>
        <v>1038597.59</v>
      </c>
      <c r="B820" s="1">
        <f t="shared" si="48"/>
        <v>1038688.87</v>
      </c>
      <c r="C820" s="11" t="s">
        <v>52</v>
      </c>
      <c r="D820" s="12">
        <f>INDEX(families!$A:$A,MATCH(E820,families!$B:$B,0))</f>
        <v>2</v>
      </c>
      <c r="E820" s="1" t="str">
        <f t="shared" si="49"/>
        <v>FBE</v>
      </c>
      <c r="F820" s="1">
        <f t="shared" si="50"/>
        <v>21.5</v>
      </c>
      <c r="G820" s="1" t="str">
        <f t="shared" si="51"/>
        <v>21.5mm FBE</v>
      </c>
      <c r="H820" s="1" t="str">
        <f>_xlfn.CONCAT(TEXT(R820,"0.0"),"mm ",INDEX('Pipe Lookup'!D:D,MATCH('~01 Pipe Segmentation'!S820,'Pipe Lookup'!C:C,0))," TYPE ",Q820)</f>
        <v>21.5mm Fusion-Bonded Epoxy TYPE 34</v>
      </c>
      <c r="M820" s="1" t="s">
        <v>53</v>
      </c>
      <c r="N820" s="1">
        <v>1038597.59</v>
      </c>
      <c r="O820" s="1">
        <v>1038688.87</v>
      </c>
      <c r="P820" s="1">
        <v>91.28000000002794</v>
      </c>
      <c r="Q820" s="1">
        <v>34</v>
      </c>
      <c r="R820" s="1">
        <v>21.5</v>
      </c>
      <c r="S820" s="1" t="s">
        <v>54</v>
      </c>
      <c r="T820" s="1" t="s">
        <v>447</v>
      </c>
      <c r="V820" s="1" t="s">
        <v>65</v>
      </c>
      <c r="W820" s="1">
        <v>0</v>
      </c>
      <c r="X820" s="1" t="s">
        <v>58</v>
      </c>
    </row>
    <row r="821" spans="1:24" ht="15" x14ac:dyDescent="0.2">
      <c r="A821" s="1">
        <f t="shared" si="48"/>
        <v>1038688.87</v>
      </c>
      <c r="B821" s="1">
        <f t="shared" si="48"/>
        <v>1038694.1</v>
      </c>
      <c r="C821" s="11" t="s">
        <v>52</v>
      </c>
      <c r="D821" s="12">
        <f>INDEX(families!$A:$A,MATCH(E821,families!$B:$B,0))</f>
        <v>3</v>
      </c>
      <c r="E821" s="1" t="str">
        <f t="shared" si="49"/>
        <v>LE</v>
      </c>
      <c r="F821" s="1">
        <f t="shared" si="50"/>
        <v>23.7</v>
      </c>
      <c r="G821" s="1" t="str">
        <f t="shared" si="51"/>
        <v>23.7mm LE</v>
      </c>
      <c r="H821" s="1" t="str">
        <f>_xlfn.CONCAT(TEXT(R821,"0.0"),"mm ",INDEX('Pipe Lookup'!D:D,MATCH('~01 Pipe Segmentation'!S821,'Pipe Lookup'!C:C,0))," TYPE ",Q821)</f>
        <v>23.7mm Elbow TYPE 28</v>
      </c>
      <c r="M821" s="1" t="s">
        <v>53</v>
      </c>
      <c r="N821" s="1">
        <v>1038688.87</v>
      </c>
      <c r="O821" s="1">
        <v>1038694.1</v>
      </c>
      <c r="P821" s="1">
        <v>5.2299999999813735</v>
      </c>
      <c r="Q821" s="1">
        <v>28</v>
      </c>
      <c r="R821" s="1">
        <v>23.7</v>
      </c>
      <c r="S821" s="1" t="s">
        <v>56</v>
      </c>
      <c r="T821" s="1" t="s">
        <v>447</v>
      </c>
      <c r="V821" s="1" t="s">
        <v>477</v>
      </c>
      <c r="W821" s="1">
        <v>0</v>
      </c>
      <c r="X821" s="1" t="s">
        <v>58</v>
      </c>
    </row>
    <row r="822" spans="1:24" ht="15" x14ac:dyDescent="0.2">
      <c r="A822" s="1">
        <f t="shared" si="48"/>
        <v>1038694.1</v>
      </c>
      <c r="B822" s="1">
        <f t="shared" si="48"/>
        <v>1038800</v>
      </c>
      <c r="C822" s="11" t="s">
        <v>52</v>
      </c>
      <c r="D822" s="12">
        <f>INDEX(families!$A:$A,MATCH(E822,families!$B:$B,0))</f>
        <v>2</v>
      </c>
      <c r="E822" s="1" t="str">
        <f t="shared" si="49"/>
        <v>FBE</v>
      </c>
      <c r="F822" s="1">
        <f t="shared" si="50"/>
        <v>21.5</v>
      </c>
      <c r="G822" s="1" t="str">
        <f t="shared" si="51"/>
        <v>21.5mm FBE</v>
      </c>
      <c r="H822" s="1" t="str">
        <f>_xlfn.CONCAT(TEXT(R822,"0.0"),"mm ",INDEX('Pipe Lookup'!D:D,MATCH('~01 Pipe Segmentation'!S822,'Pipe Lookup'!C:C,0))," TYPE ",Q822)</f>
        <v>21.5mm Fusion-Bonded Epoxy TYPE 34</v>
      </c>
      <c r="M822" s="1" t="s">
        <v>53</v>
      </c>
      <c r="N822" s="1">
        <v>1038694.1</v>
      </c>
      <c r="O822" s="1">
        <v>1038800</v>
      </c>
      <c r="P822" s="1">
        <v>105.90000000002328</v>
      </c>
      <c r="Q822" s="1">
        <v>34</v>
      </c>
      <c r="R822" s="1">
        <v>21.5</v>
      </c>
      <c r="S822" s="1" t="s">
        <v>54</v>
      </c>
      <c r="T822" s="1" t="s">
        <v>447</v>
      </c>
      <c r="V822" s="1" t="s">
        <v>249</v>
      </c>
      <c r="W822" s="1">
        <v>0</v>
      </c>
      <c r="X822" s="1" t="s">
        <v>58</v>
      </c>
    </row>
    <row r="823" spans="1:24" ht="15" x14ac:dyDescent="0.2">
      <c r="A823" s="1">
        <f t="shared" si="48"/>
        <v>1038800</v>
      </c>
      <c r="B823" s="1">
        <f t="shared" si="48"/>
        <v>1039105.57</v>
      </c>
      <c r="C823" s="11" t="s">
        <v>52</v>
      </c>
      <c r="D823" s="12">
        <f>INDEX(families!$A:$A,MATCH(E823,families!$B:$B,0))</f>
        <v>2</v>
      </c>
      <c r="E823" s="1" t="str">
        <f t="shared" si="49"/>
        <v>FBE</v>
      </c>
      <c r="F823" s="1">
        <f t="shared" si="50"/>
        <v>21.5</v>
      </c>
      <c r="G823" s="1" t="str">
        <f t="shared" si="51"/>
        <v>21.5mm FBE</v>
      </c>
      <c r="H823" s="1" t="str">
        <f>_xlfn.CONCAT(TEXT(R823,"0.0"),"mm ",INDEX('Pipe Lookup'!D:D,MATCH('~01 Pipe Segmentation'!S823,'Pipe Lookup'!C:C,0))," TYPE ",Q823)</f>
        <v>21.5mm Fusion-Bonded Epoxy TYPE 34</v>
      </c>
      <c r="M823" s="1" t="s">
        <v>53</v>
      </c>
      <c r="N823" s="1">
        <v>1038800</v>
      </c>
      <c r="O823" s="1">
        <v>1039105.57</v>
      </c>
      <c r="P823" s="1">
        <v>305.56999999994878</v>
      </c>
      <c r="Q823" s="1">
        <v>34</v>
      </c>
      <c r="R823" s="1">
        <v>21.5</v>
      </c>
      <c r="S823" s="1" t="s">
        <v>54</v>
      </c>
      <c r="T823" s="1" t="s">
        <v>447</v>
      </c>
      <c r="W823" s="1">
        <v>0</v>
      </c>
      <c r="X823" s="1" t="s">
        <v>84</v>
      </c>
    </row>
    <row r="824" spans="1:24" ht="15" x14ac:dyDescent="0.2">
      <c r="A824" s="1">
        <f t="shared" si="48"/>
        <v>1039105.57</v>
      </c>
      <c r="B824" s="1">
        <f t="shared" si="48"/>
        <v>1039110.24</v>
      </c>
      <c r="C824" s="11" t="s">
        <v>52</v>
      </c>
      <c r="D824" s="12">
        <f>INDEX(families!$A:$A,MATCH(E824,families!$B:$B,0))</f>
        <v>3</v>
      </c>
      <c r="E824" s="1" t="str">
        <f t="shared" si="49"/>
        <v>LE</v>
      </c>
      <c r="F824" s="1">
        <f t="shared" si="50"/>
        <v>23.7</v>
      </c>
      <c r="G824" s="1" t="str">
        <f t="shared" si="51"/>
        <v>23.7mm LE</v>
      </c>
      <c r="H824" s="1" t="str">
        <f>_xlfn.CONCAT(TEXT(R824,"0.0"),"mm ",INDEX('Pipe Lookup'!D:D,MATCH('~01 Pipe Segmentation'!S824,'Pipe Lookup'!C:C,0))," TYPE ",Q824)</f>
        <v>23.7mm Elbow TYPE 28</v>
      </c>
      <c r="M824" s="1" t="s">
        <v>53</v>
      </c>
      <c r="N824" s="1">
        <v>1039105.57</v>
      </c>
      <c r="O824" s="1">
        <v>1039110.24</v>
      </c>
      <c r="P824" s="1">
        <v>4.6700000000419095</v>
      </c>
      <c r="Q824" s="1">
        <v>28</v>
      </c>
      <c r="R824" s="1">
        <v>23.7</v>
      </c>
      <c r="S824" s="1" t="s">
        <v>56</v>
      </c>
      <c r="T824" s="1" t="s">
        <v>447</v>
      </c>
      <c r="V824" s="1" t="s">
        <v>478</v>
      </c>
      <c r="W824" s="1">
        <v>0</v>
      </c>
      <c r="X824" s="1" t="s">
        <v>58</v>
      </c>
    </row>
    <row r="825" spans="1:24" ht="15" x14ac:dyDescent="0.2">
      <c r="A825" s="1">
        <f t="shared" si="48"/>
        <v>1039110.24</v>
      </c>
      <c r="B825" s="1">
        <f t="shared" si="48"/>
        <v>1039124.91</v>
      </c>
      <c r="C825" s="11" t="s">
        <v>52</v>
      </c>
      <c r="D825" s="12">
        <f>INDEX(families!$A:$A,MATCH(E825,families!$B:$B,0))</f>
        <v>2</v>
      </c>
      <c r="E825" s="1" t="str">
        <f t="shared" si="49"/>
        <v>FBE</v>
      </c>
      <c r="F825" s="1">
        <f t="shared" si="50"/>
        <v>21.5</v>
      </c>
      <c r="G825" s="1" t="str">
        <f t="shared" si="51"/>
        <v>21.5mm FBE</v>
      </c>
      <c r="H825" s="1" t="str">
        <f>_xlfn.CONCAT(TEXT(R825,"0.0"),"mm ",INDEX('Pipe Lookup'!D:D,MATCH('~01 Pipe Segmentation'!S825,'Pipe Lookup'!C:C,0))," TYPE ",Q825)</f>
        <v>21.5mm Fusion-Bonded Epoxy TYPE 34</v>
      </c>
      <c r="M825" s="1" t="s">
        <v>53</v>
      </c>
      <c r="N825" s="1">
        <v>1039110.24</v>
      </c>
      <c r="O825" s="1">
        <v>1039124.91</v>
      </c>
      <c r="P825" s="1">
        <v>14.67000000004191</v>
      </c>
      <c r="Q825" s="1">
        <v>34</v>
      </c>
      <c r="R825" s="1">
        <v>21.5</v>
      </c>
      <c r="S825" s="1" t="s">
        <v>54</v>
      </c>
      <c r="T825" s="1" t="s">
        <v>447</v>
      </c>
      <c r="W825" s="1">
        <v>0</v>
      </c>
      <c r="X825" s="1" t="s">
        <v>58</v>
      </c>
    </row>
    <row r="826" spans="1:24" ht="15" x14ac:dyDescent="0.2">
      <c r="A826" s="1">
        <f t="shared" si="48"/>
        <v>1039124.91</v>
      </c>
      <c r="B826" s="1">
        <f t="shared" si="48"/>
        <v>1039129.59</v>
      </c>
      <c r="C826" s="11" t="s">
        <v>52</v>
      </c>
      <c r="D826" s="12">
        <f>INDEX(families!$A:$A,MATCH(E826,families!$B:$B,0))</f>
        <v>3</v>
      </c>
      <c r="E826" s="1" t="str">
        <f t="shared" si="49"/>
        <v>LE</v>
      </c>
      <c r="F826" s="1">
        <f t="shared" si="50"/>
        <v>23.7</v>
      </c>
      <c r="G826" s="1" t="str">
        <f t="shared" si="51"/>
        <v>23.7mm LE</v>
      </c>
      <c r="H826" s="1" t="str">
        <f>_xlfn.CONCAT(TEXT(R826,"0.0"),"mm ",INDEX('Pipe Lookup'!D:D,MATCH('~01 Pipe Segmentation'!S826,'Pipe Lookup'!C:C,0))," TYPE ",Q826)</f>
        <v>23.7mm Elbow TYPE 28</v>
      </c>
      <c r="M826" s="1" t="s">
        <v>53</v>
      </c>
      <c r="N826" s="1">
        <v>1039124.91</v>
      </c>
      <c r="O826" s="1">
        <v>1039129.59</v>
      </c>
      <c r="P826" s="1">
        <v>4.6799999999348074</v>
      </c>
      <c r="Q826" s="1">
        <v>28</v>
      </c>
      <c r="R826" s="1">
        <v>23.7</v>
      </c>
      <c r="S826" s="1" t="s">
        <v>56</v>
      </c>
      <c r="T826" s="1" t="s">
        <v>447</v>
      </c>
      <c r="V826" s="1" t="s">
        <v>479</v>
      </c>
      <c r="W826" s="1">
        <v>0</v>
      </c>
      <c r="X826" s="1" t="s">
        <v>58</v>
      </c>
    </row>
    <row r="827" spans="1:24" ht="15" x14ac:dyDescent="0.2">
      <c r="A827" s="1">
        <f t="shared" si="48"/>
        <v>1039129.59</v>
      </c>
      <c r="B827" s="1">
        <f t="shared" si="48"/>
        <v>1039165.86</v>
      </c>
      <c r="C827" s="11" t="s">
        <v>52</v>
      </c>
      <c r="D827" s="12">
        <f>INDEX(families!$A:$A,MATCH(E827,families!$B:$B,0))</f>
        <v>2</v>
      </c>
      <c r="E827" s="1" t="str">
        <f t="shared" si="49"/>
        <v>FBE</v>
      </c>
      <c r="F827" s="1">
        <f t="shared" si="50"/>
        <v>21.5</v>
      </c>
      <c r="G827" s="1" t="str">
        <f t="shared" si="51"/>
        <v>21.5mm FBE</v>
      </c>
      <c r="H827" s="1" t="str">
        <f>_xlfn.CONCAT(TEXT(R827,"0.0"),"mm ",INDEX('Pipe Lookup'!D:D,MATCH('~01 Pipe Segmentation'!S827,'Pipe Lookup'!C:C,0))," TYPE ",Q827)</f>
        <v>21.5mm Fusion-Bonded Epoxy TYPE 34</v>
      </c>
      <c r="M827" s="1" t="s">
        <v>53</v>
      </c>
      <c r="N827" s="1">
        <v>1039129.59</v>
      </c>
      <c r="O827" s="1">
        <v>1039165.86</v>
      </c>
      <c r="P827" s="1">
        <v>36.270000000018626</v>
      </c>
      <c r="Q827" s="1">
        <v>34</v>
      </c>
      <c r="R827" s="1">
        <v>21.5</v>
      </c>
      <c r="S827" s="1" t="s">
        <v>54</v>
      </c>
      <c r="T827" s="1" t="s">
        <v>447</v>
      </c>
      <c r="W827" s="1">
        <v>0</v>
      </c>
      <c r="X827" s="1" t="s">
        <v>58</v>
      </c>
    </row>
    <row r="828" spans="1:24" ht="15" x14ac:dyDescent="0.2">
      <c r="A828" s="1">
        <f t="shared" si="48"/>
        <v>1039165.86</v>
      </c>
      <c r="B828" s="1">
        <f t="shared" si="48"/>
        <v>1039170.87</v>
      </c>
      <c r="C828" s="11" t="s">
        <v>52</v>
      </c>
      <c r="D828" s="12">
        <f>INDEX(families!$A:$A,MATCH(E828,families!$B:$B,0))</f>
        <v>3</v>
      </c>
      <c r="E828" s="1" t="str">
        <f t="shared" si="49"/>
        <v>LE</v>
      </c>
      <c r="F828" s="1">
        <f t="shared" si="50"/>
        <v>23.7</v>
      </c>
      <c r="G828" s="1" t="str">
        <f t="shared" si="51"/>
        <v>23.7mm LE</v>
      </c>
      <c r="H828" s="1" t="str">
        <f>_xlfn.CONCAT(TEXT(R828,"0.0"),"mm ",INDEX('Pipe Lookup'!D:D,MATCH('~01 Pipe Segmentation'!S828,'Pipe Lookup'!C:C,0))," TYPE ",Q828)</f>
        <v>23.7mm Elbow TYPE 28</v>
      </c>
      <c r="M828" s="1" t="s">
        <v>53</v>
      </c>
      <c r="N828" s="1">
        <v>1039165.86</v>
      </c>
      <c r="O828" s="1">
        <v>1039170.87</v>
      </c>
      <c r="P828" s="1">
        <v>5.0100000000093132</v>
      </c>
      <c r="Q828" s="1">
        <v>28</v>
      </c>
      <c r="R828" s="1">
        <v>23.7</v>
      </c>
      <c r="S828" s="1" t="s">
        <v>56</v>
      </c>
      <c r="T828" s="1" t="s">
        <v>447</v>
      </c>
      <c r="V828" s="1" t="s">
        <v>480</v>
      </c>
      <c r="W828" s="1">
        <v>0</v>
      </c>
      <c r="X828" s="1" t="s">
        <v>58</v>
      </c>
    </row>
    <row r="829" spans="1:24" ht="15" x14ac:dyDescent="0.2">
      <c r="A829" s="1">
        <f t="shared" si="48"/>
        <v>1039170.87</v>
      </c>
      <c r="B829" s="1">
        <f t="shared" si="48"/>
        <v>1039300</v>
      </c>
      <c r="C829" s="11" t="s">
        <v>52</v>
      </c>
      <c r="D829" s="12">
        <f>INDEX(families!$A:$A,MATCH(E829,families!$B:$B,0))</f>
        <v>2</v>
      </c>
      <c r="E829" s="1" t="str">
        <f t="shared" si="49"/>
        <v>FBE</v>
      </c>
      <c r="F829" s="1">
        <f t="shared" si="50"/>
        <v>21.5</v>
      </c>
      <c r="G829" s="1" t="str">
        <f t="shared" si="51"/>
        <v>21.5mm FBE</v>
      </c>
      <c r="H829" s="1" t="str">
        <f>_xlfn.CONCAT(TEXT(R829,"0.0"),"mm ",INDEX('Pipe Lookup'!D:D,MATCH('~01 Pipe Segmentation'!S829,'Pipe Lookup'!C:C,0))," TYPE ",Q829)</f>
        <v>21.5mm Fusion-Bonded Epoxy TYPE 34</v>
      </c>
      <c r="M829" s="1" t="s">
        <v>53</v>
      </c>
      <c r="N829" s="1">
        <v>1039170.87</v>
      </c>
      <c r="O829" s="1">
        <v>1039300</v>
      </c>
      <c r="P829" s="1">
        <v>129.13000000000466</v>
      </c>
      <c r="Q829" s="1">
        <v>34</v>
      </c>
      <c r="R829" s="1">
        <v>21.5</v>
      </c>
      <c r="S829" s="1" t="s">
        <v>54</v>
      </c>
      <c r="T829" s="1" t="s">
        <v>447</v>
      </c>
      <c r="W829" s="1">
        <v>0</v>
      </c>
      <c r="X829" s="1" t="s">
        <v>58</v>
      </c>
    </row>
    <row r="830" spans="1:24" ht="15" x14ac:dyDescent="0.2">
      <c r="A830" s="1">
        <f t="shared" si="48"/>
        <v>1039300</v>
      </c>
      <c r="B830" s="1">
        <f t="shared" si="48"/>
        <v>1039346.59</v>
      </c>
      <c r="C830" s="11" t="s">
        <v>52</v>
      </c>
      <c r="D830" s="12">
        <f>INDEX(families!$A:$A,MATCH(E830,families!$B:$B,0))</f>
        <v>2</v>
      </c>
      <c r="E830" s="1" t="str">
        <f t="shared" si="49"/>
        <v>FBE</v>
      </c>
      <c r="F830" s="1">
        <f t="shared" si="50"/>
        <v>21.5</v>
      </c>
      <c r="G830" s="1" t="str">
        <f t="shared" si="51"/>
        <v>21.5mm FBE</v>
      </c>
      <c r="H830" s="1" t="str">
        <f>_xlfn.CONCAT(TEXT(R830,"0.0"),"mm ",INDEX('Pipe Lookup'!D:D,MATCH('~01 Pipe Segmentation'!S830,'Pipe Lookup'!C:C,0))," TYPE ",Q830)</f>
        <v>21.5mm Fusion-Bonded Epoxy TYPE 34</v>
      </c>
      <c r="M830" s="1" t="s">
        <v>53</v>
      </c>
      <c r="N830" s="1">
        <v>1039300</v>
      </c>
      <c r="O830" s="1">
        <v>1039346.59</v>
      </c>
      <c r="P830" s="1">
        <v>46.589999999967404</v>
      </c>
      <c r="Q830" s="1">
        <v>34</v>
      </c>
      <c r="R830" s="1">
        <v>21.5</v>
      </c>
      <c r="S830" s="1" t="s">
        <v>54</v>
      </c>
      <c r="T830" s="1" t="s">
        <v>481</v>
      </c>
      <c r="W830" s="1">
        <v>0</v>
      </c>
      <c r="X830" s="1" t="s">
        <v>58</v>
      </c>
    </row>
    <row r="831" spans="1:24" ht="15" x14ac:dyDescent="0.2">
      <c r="A831" s="1">
        <f t="shared" si="48"/>
        <v>1039346.59</v>
      </c>
      <c r="B831" s="1">
        <f t="shared" si="48"/>
        <v>1039364.96</v>
      </c>
      <c r="C831" s="11" t="s">
        <v>52</v>
      </c>
      <c r="D831" s="12">
        <f>INDEX(families!$A:$A,MATCH(E831,families!$B:$B,0))</f>
        <v>1</v>
      </c>
      <c r="E831" s="1" t="str">
        <f t="shared" si="49"/>
        <v>ARO</v>
      </c>
      <c r="F831" s="1">
        <f t="shared" si="50"/>
        <v>21.5</v>
      </c>
      <c r="G831" s="1" t="str">
        <f t="shared" si="51"/>
        <v>21.5mm ARO</v>
      </c>
      <c r="H831" s="1" t="str">
        <f>_xlfn.CONCAT(TEXT(R831,"0.0"),"mm ",INDEX('Pipe Lookup'!D:D,MATCH('~01 Pipe Segmentation'!S831,'Pipe Lookup'!C:C,0))," TYPE ",Q831)</f>
        <v>21.5mm Abrasion-Resistant Overcoat TYPE 15</v>
      </c>
      <c r="M831" s="1" t="s">
        <v>53</v>
      </c>
      <c r="N831" s="1">
        <v>1039346.59</v>
      </c>
      <c r="O831" s="1">
        <v>1039364.96</v>
      </c>
      <c r="P831" s="1">
        <v>18.369999999995343</v>
      </c>
      <c r="Q831" s="1">
        <v>15</v>
      </c>
      <c r="R831" s="1">
        <v>21.5</v>
      </c>
      <c r="S831" s="1" t="s">
        <v>78</v>
      </c>
      <c r="T831" s="1" t="s">
        <v>481</v>
      </c>
      <c r="W831" s="1">
        <v>0</v>
      </c>
      <c r="X831" s="1" t="s">
        <v>58</v>
      </c>
    </row>
    <row r="832" spans="1:24" ht="15" x14ac:dyDescent="0.2">
      <c r="A832" s="1">
        <f t="shared" si="48"/>
        <v>1039364.96</v>
      </c>
      <c r="B832" s="1">
        <f t="shared" si="48"/>
        <v>1039370.46</v>
      </c>
      <c r="C832" s="11" t="s">
        <v>52</v>
      </c>
      <c r="D832" s="12">
        <f>INDEX(families!$A:$A,MATCH(E832,families!$B:$B,0))</f>
        <v>3</v>
      </c>
      <c r="E832" s="1" t="str">
        <f t="shared" si="49"/>
        <v>LE</v>
      </c>
      <c r="F832" s="1">
        <f t="shared" si="50"/>
        <v>23.7</v>
      </c>
      <c r="G832" s="1" t="str">
        <f t="shared" si="51"/>
        <v>23.7mm LE</v>
      </c>
      <c r="H832" s="1" t="str">
        <f>_xlfn.CONCAT(TEXT(R832,"0.0"),"mm ",INDEX('Pipe Lookup'!D:D,MATCH('~01 Pipe Segmentation'!S832,'Pipe Lookup'!C:C,0))," TYPE ",Q832)</f>
        <v>23.7mm Elbow TYPE 28</v>
      </c>
      <c r="M832" s="1" t="s">
        <v>53</v>
      </c>
      <c r="N832" s="1">
        <v>1039364.96</v>
      </c>
      <c r="O832" s="1">
        <v>1039370.46</v>
      </c>
      <c r="P832" s="1">
        <v>5.5</v>
      </c>
      <c r="Q832" s="1">
        <v>28</v>
      </c>
      <c r="R832" s="1">
        <v>23.7</v>
      </c>
      <c r="S832" s="1" t="s">
        <v>56</v>
      </c>
      <c r="T832" s="1" t="s">
        <v>481</v>
      </c>
      <c r="V832" s="1" t="s">
        <v>482</v>
      </c>
      <c r="W832" s="1">
        <v>0</v>
      </c>
      <c r="X832" s="1" t="s">
        <v>58</v>
      </c>
    </row>
    <row r="833" spans="1:24" ht="15" x14ac:dyDescent="0.2">
      <c r="A833" s="1">
        <f t="shared" si="48"/>
        <v>1039370.46</v>
      </c>
      <c r="B833" s="1">
        <f t="shared" si="48"/>
        <v>1039385.32</v>
      </c>
      <c r="C833" s="11" t="s">
        <v>52</v>
      </c>
      <c r="D833" s="12">
        <f>INDEX(families!$A:$A,MATCH(E833,families!$B:$B,0))</f>
        <v>2</v>
      </c>
      <c r="E833" s="1" t="str">
        <f t="shared" si="49"/>
        <v>FBE</v>
      </c>
      <c r="F833" s="1">
        <f t="shared" si="50"/>
        <v>21.5</v>
      </c>
      <c r="G833" s="1" t="str">
        <f t="shared" si="51"/>
        <v>21.5mm FBE</v>
      </c>
      <c r="H833" s="1" t="str">
        <f>_xlfn.CONCAT(TEXT(R833,"0.0"),"mm ",INDEX('Pipe Lookup'!D:D,MATCH('~01 Pipe Segmentation'!S833,'Pipe Lookup'!C:C,0))," TYPE ",Q833)</f>
        <v>21.5mm Fusion-Bonded Epoxy TYPE 34</v>
      </c>
      <c r="M833" s="1" t="s">
        <v>53</v>
      </c>
      <c r="N833" s="1">
        <v>1039370.46</v>
      </c>
      <c r="O833" s="1">
        <v>1039385.32</v>
      </c>
      <c r="P833" s="1">
        <v>14.85999999998603</v>
      </c>
      <c r="Q833" s="1">
        <v>34</v>
      </c>
      <c r="R833" s="1">
        <v>21.5</v>
      </c>
      <c r="S833" s="1" t="s">
        <v>54</v>
      </c>
      <c r="T833" s="1" t="s">
        <v>481</v>
      </c>
      <c r="W833" s="1">
        <v>0</v>
      </c>
      <c r="X833" s="1" t="s">
        <v>58</v>
      </c>
    </row>
    <row r="834" spans="1:24" ht="15" x14ac:dyDescent="0.2">
      <c r="A834" s="1">
        <f t="shared" ref="A834:B897" si="52">IF(OR(AND(ISNUMBER(N834),N834&gt;0),ISNUMBER(SEARCH("+",N834))),IF(NOT(ISNUMBER(N834)),1000*LEFT(N834,SEARCH("+",N834)-1)+MID(N834,SEARCH("+",N834)+1,3)+RIGHT(N834,3),N834),"")</f>
        <v>1039385.32</v>
      </c>
      <c r="B834" s="1">
        <f t="shared" si="52"/>
        <v>1039390.1</v>
      </c>
      <c r="C834" s="11" t="s">
        <v>52</v>
      </c>
      <c r="D834" s="12">
        <f>INDEX(families!$A:$A,MATCH(E834,families!$B:$B,0))</f>
        <v>3</v>
      </c>
      <c r="E834" s="1" t="str">
        <f t="shared" si="49"/>
        <v>LE</v>
      </c>
      <c r="F834" s="1">
        <f t="shared" si="50"/>
        <v>23.7</v>
      </c>
      <c r="G834" s="1" t="str">
        <f t="shared" si="51"/>
        <v>23.7mm LE</v>
      </c>
      <c r="H834" s="1" t="str">
        <f>_xlfn.CONCAT(TEXT(R834,"0.0"),"mm ",INDEX('Pipe Lookup'!D:D,MATCH('~01 Pipe Segmentation'!S834,'Pipe Lookup'!C:C,0))," TYPE ",Q834)</f>
        <v>23.7mm Elbow TYPE 28</v>
      </c>
      <c r="M834" s="1" t="s">
        <v>53</v>
      </c>
      <c r="N834" s="1">
        <v>1039385.32</v>
      </c>
      <c r="O834" s="1">
        <v>1039390.1</v>
      </c>
      <c r="P834" s="1">
        <v>4.7800000000279397</v>
      </c>
      <c r="Q834" s="1">
        <v>28</v>
      </c>
      <c r="R834" s="1">
        <v>23.7</v>
      </c>
      <c r="S834" s="1" t="s">
        <v>56</v>
      </c>
      <c r="T834" s="1" t="s">
        <v>481</v>
      </c>
      <c r="V834" s="1" t="s">
        <v>483</v>
      </c>
      <c r="W834" s="1">
        <v>0</v>
      </c>
      <c r="X834" s="1" t="s">
        <v>58</v>
      </c>
    </row>
    <row r="835" spans="1:24" ht="15" x14ac:dyDescent="0.2">
      <c r="A835" s="1">
        <f t="shared" si="52"/>
        <v>1039390.1</v>
      </c>
      <c r="B835" s="1">
        <f t="shared" si="52"/>
        <v>1039768.58</v>
      </c>
      <c r="C835" s="11" t="s">
        <v>52</v>
      </c>
      <c r="D835" s="12">
        <f>INDEX(families!$A:$A,MATCH(E835,families!$B:$B,0))</f>
        <v>2</v>
      </c>
      <c r="E835" s="1" t="str">
        <f t="shared" ref="E835:E898" si="53">TRIM(LEFT(S835,3))</f>
        <v>FBE</v>
      </c>
      <c r="F835" s="1">
        <f t="shared" ref="F835:F898" si="54">R835</f>
        <v>21.5</v>
      </c>
      <c r="G835" s="1" t="str">
        <f t="shared" ref="G835:G898" si="55">_xlfn.CONCAT(TEXT(R835,"0.0"),"mm ",S835)</f>
        <v>21.5mm FBE</v>
      </c>
      <c r="H835" s="1" t="str">
        <f>_xlfn.CONCAT(TEXT(R835,"0.0"),"mm ",INDEX('Pipe Lookup'!D:D,MATCH('~01 Pipe Segmentation'!S835,'Pipe Lookup'!C:C,0))," TYPE ",Q835)</f>
        <v>21.5mm Fusion-Bonded Epoxy TYPE 34</v>
      </c>
      <c r="M835" s="1" t="s">
        <v>53</v>
      </c>
      <c r="N835" s="1">
        <v>1039390.1</v>
      </c>
      <c r="O835" s="1">
        <v>1039768.58</v>
      </c>
      <c r="P835" s="1">
        <v>378.47999999998137</v>
      </c>
      <c r="Q835" s="1">
        <v>34</v>
      </c>
      <c r="R835" s="1">
        <v>21.5</v>
      </c>
      <c r="S835" s="1" t="s">
        <v>54</v>
      </c>
      <c r="T835" s="1" t="s">
        <v>481</v>
      </c>
      <c r="W835" s="1">
        <v>0</v>
      </c>
      <c r="X835" s="1" t="s">
        <v>58</v>
      </c>
    </row>
    <row r="836" spans="1:24" ht="15" x14ac:dyDescent="0.2">
      <c r="A836" s="1">
        <f t="shared" si="52"/>
        <v>1039768.58</v>
      </c>
      <c r="B836" s="1">
        <f t="shared" si="52"/>
        <v>1039828.72</v>
      </c>
      <c r="C836" s="11" t="s">
        <v>52</v>
      </c>
      <c r="D836" s="12">
        <f>INDEX(families!$A:$A,MATCH(E836,families!$B:$B,0))</f>
        <v>1</v>
      </c>
      <c r="E836" s="1" t="str">
        <f t="shared" si="53"/>
        <v>ARO</v>
      </c>
      <c r="F836" s="1">
        <f t="shared" si="54"/>
        <v>21.5</v>
      </c>
      <c r="G836" s="1" t="str">
        <f t="shared" si="55"/>
        <v>21.5mm ARO</v>
      </c>
      <c r="H836" s="1" t="str">
        <f>_xlfn.CONCAT(TEXT(R836,"0.0"),"mm ",INDEX('Pipe Lookup'!D:D,MATCH('~01 Pipe Segmentation'!S836,'Pipe Lookup'!C:C,0))," TYPE ",Q836)</f>
        <v>21.5mm Abrasion-Resistant Overcoat TYPE 15</v>
      </c>
      <c r="M836" s="1" t="s">
        <v>53</v>
      </c>
      <c r="N836" s="1">
        <v>1039768.58</v>
      </c>
      <c r="O836" s="1">
        <v>1039828.72</v>
      </c>
      <c r="P836" s="1">
        <v>60.14000000001397</v>
      </c>
      <c r="Q836" s="1">
        <v>15</v>
      </c>
      <c r="R836" s="1">
        <v>21.5</v>
      </c>
      <c r="S836" s="1" t="s">
        <v>78</v>
      </c>
      <c r="T836" s="1" t="s">
        <v>481</v>
      </c>
      <c r="V836" s="1" t="s">
        <v>65</v>
      </c>
      <c r="W836" s="1">
        <v>0</v>
      </c>
      <c r="X836" s="1" t="s">
        <v>58</v>
      </c>
    </row>
    <row r="837" spans="1:24" ht="15" x14ac:dyDescent="0.2">
      <c r="A837" s="1">
        <f t="shared" si="52"/>
        <v>1039828.72</v>
      </c>
      <c r="B837" s="1">
        <f t="shared" si="52"/>
        <v>1039843.97</v>
      </c>
      <c r="C837" s="11" t="s">
        <v>52</v>
      </c>
      <c r="D837" s="12">
        <f>INDEX(families!$A:$A,MATCH(E837,families!$B:$B,0))</f>
        <v>2</v>
      </c>
      <c r="E837" s="1" t="str">
        <f t="shared" si="53"/>
        <v>FBE</v>
      </c>
      <c r="F837" s="1">
        <f t="shared" si="54"/>
        <v>21.5</v>
      </c>
      <c r="G837" s="1" t="str">
        <f t="shared" si="55"/>
        <v>21.5mm FBE</v>
      </c>
      <c r="H837" s="1" t="str">
        <f>_xlfn.CONCAT(TEXT(R837,"0.0"),"mm ",INDEX('Pipe Lookup'!D:D,MATCH('~01 Pipe Segmentation'!S837,'Pipe Lookup'!C:C,0))," TYPE ",Q837)</f>
        <v>21.5mm Fusion-Bonded Epoxy TYPE 34</v>
      </c>
      <c r="M837" s="1" t="s">
        <v>53</v>
      </c>
      <c r="N837" s="1">
        <v>1039828.72</v>
      </c>
      <c r="O837" s="1">
        <v>1039843.97</v>
      </c>
      <c r="P837" s="1">
        <v>15.25</v>
      </c>
      <c r="Q837" s="1">
        <v>34</v>
      </c>
      <c r="R837" s="1">
        <v>21.5</v>
      </c>
      <c r="S837" s="1" t="s">
        <v>54</v>
      </c>
      <c r="T837" s="1" t="s">
        <v>481</v>
      </c>
      <c r="W837" s="1">
        <v>0</v>
      </c>
      <c r="X837" s="1" t="s">
        <v>58</v>
      </c>
    </row>
    <row r="838" spans="1:24" ht="15" x14ac:dyDescent="0.2">
      <c r="A838" s="1">
        <f t="shared" si="52"/>
        <v>1039843.97</v>
      </c>
      <c r="B838" s="1">
        <f t="shared" si="52"/>
        <v>1039849.2</v>
      </c>
      <c r="C838" s="11" t="s">
        <v>52</v>
      </c>
      <c r="D838" s="12">
        <f>INDEX(families!$A:$A,MATCH(E838,families!$B:$B,0))</f>
        <v>3</v>
      </c>
      <c r="E838" s="1" t="str">
        <f t="shared" si="53"/>
        <v>LE</v>
      </c>
      <c r="F838" s="1">
        <f t="shared" si="54"/>
        <v>23.7</v>
      </c>
      <c r="G838" s="1" t="str">
        <f t="shared" si="55"/>
        <v>23.7mm LE</v>
      </c>
      <c r="H838" s="1" t="str">
        <f>_xlfn.CONCAT(TEXT(R838,"0.0"),"mm ",INDEX('Pipe Lookup'!D:D,MATCH('~01 Pipe Segmentation'!S838,'Pipe Lookup'!C:C,0))," TYPE ",Q838)</f>
        <v>23.7mm Elbow TYPE 28</v>
      </c>
      <c r="M838" s="1" t="s">
        <v>53</v>
      </c>
      <c r="N838" s="1">
        <v>1039843.97</v>
      </c>
      <c r="O838" s="1">
        <v>1039849.2</v>
      </c>
      <c r="P838" s="1">
        <v>5.2299999999813735</v>
      </c>
      <c r="Q838" s="1">
        <v>28</v>
      </c>
      <c r="R838" s="1">
        <v>23.7</v>
      </c>
      <c r="S838" s="1" t="s">
        <v>56</v>
      </c>
      <c r="T838" s="1" t="s">
        <v>481</v>
      </c>
      <c r="V838" s="1" t="s">
        <v>484</v>
      </c>
      <c r="W838" s="1">
        <v>0</v>
      </c>
      <c r="X838" s="1" t="s">
        <v>58</v>
      </c>
    </row>
    <row r="839" spans="1:24" ht="15" x14ac:dyDescent="0.2">
      <c r="A839" s="1">
        <f t="shared" si="52"/>
        <v>1039849.2</v>
      </c>
      <c r="B839" s="1">
        <f t="shared" si="52"/>
        <v>1039888.58</v>
      </c>
      <c r="C839" s="11" t="s">
        <v>52</v>
      </c>
      <c r="D839" s="12">
        <f>INDEX(families!$A:$A,MATCH(E839,families!$B:$B,0))</f>
        <v>2</v>
      </c>
      <c r="E839" s="1" t="str">
        <f t="shared" si="53"/>
        <v>FBE</v>
      </c>
      <c r="F839" s="1">
        <f t="shared" si="54"/>
        <v>21.5</v>
      </c>
      <c r="G839" s="1" t="str">
        <f t="shared" si="55"/>
        <v>21.5mm FBE</v>
      </c>
      <c r="H839" s="1" t="str">
        <f>_xlfn.CONCAT(TEXT(R839,"0.0"),"mm ",INDEX('Pipe Lookup'!D:D,MATCH('~01 Pipe Segmentation'!S839,'Pipe Lookup'!C:C,0))," TYPE ",Q839)</f>
        <v>21.5mm Fusion-Bonded Epoxy TYPE 34</v>
      </c>
      <c r="M839" s="1" t="s">
        <v>53</v>
      </c>
      <c r="N839" s="1">
        <v>1039849.2</v>
      </c>
      <c r="O839" s="1">
        <v>1039888.58</v>
      </c>
      <c r="P839" s="1">
        <v>39.380000000004657</v>
      </c>
      <c r="Q839" s="1">
        <v>34</v>
      </c>
      <c r="R839" s="1">
        <v>21.5</v>
      </c>
      <c r="S839" s="1" t="s">
        <v>54</v>
      </c>
      <c r="T839" s="1" t="s">
        <v>481</v>
      </c>
      <c r="W839" s="1">
        <v>0</v>
      </c>
      <c r="X839" s="1" t="s">
        <v>58</v>
      </c>
    </row>
    <row r="840" spans="1:24" ht="15" x14ac:dyDescent="0.2">
      <c r="A840" s="1">
        <f t="shared" si="52"/>
        <v>1039888.58</v>
      </c>
      <c r="B840" s="1">
        <f t="shared" si="52"/>
        <v>1039912.59</v>
      </c>
      <c r="C840" s="11" t="s">
        <v>52</v>
      </c>
      <c r="D840" s="12">
        <f>INDEX(families!$A:$A,MATCH(E840,families!$B:$B,0))</f>
        <v>1</v>
      </c>
      <c r="E840" s="1" t="str">
        <f t="shared" si="53"/>
        <v>ARO</v>
      </c>
      <c r="F840" s="1">
        <f t="shared" si="54"/>
        <v>21.5</v>
      </c>
      <c r="G840" s="1" t="str">
        <f t="shared" si="55"/>
        <v>21.5mm ARO</v>
      </c>
      <c r="H840" s="1" t="str">
        <f>_xlfn.CONCAT(TEXT(R840,"0.0"),"mm ",INDEX('Pipe Lookup'!D:D,MATCH('~01 Pipe Segmentation'!S840,'Pipe Lookup'!C:C,0))," TYPE ",Q840)</f>
        <v>21.5mm Abrasion-Resistant Overcoat TYPE 15</v>
      </c>
      <c r="M840" s="1" t="s">
        <v>53</v>
      </c>
      <c r="N840" s="1">
        <v>1039888.58</v>
      </c>
      <c r="O840" s="1">
        <v>1039912.59</v>
      </c>
      <c r="P840" s="1">
        <v>24.010000000009313</v>
      </c>
      <c r="Q840" s="1">
        <v>15</v>
      </c>
      <c r="R840" s="1">
        <v>21.5</v>
      </c>
      <c r="S840" s="1" t="s">
        <v>78</v>
      </c>
      <c r="T840" s="1" t="s">
        <v>481</v>
      </c>
      <c r="W840" s="1">
        <v>0</v>
      </c>
      <c r="X840" s="1" t="s">
        <v>58</v>
      </c>
    </row>
    <row r="841" spans="1:24" ht="15" x14ac:dyDescent="0.2">
      <c r="A841" s="1">
        <f t="shared" si="52"/>
        <v>1039912.59</v>
      </c>
      <c r="B841" s="1">
        <f t="shared" si="52"/>
        <v>1040189.58</v>
      </c>
      <c r="C841" s="11" t="s">
        <v>52</v>
      </c>
      <c r="D841" s="12">
        <f>INDEX(families!$A:$A,MATCH(E841,families!$B:$B,0))</f>
        <v>2</v>
      </c>
      <c r="E841" s="1" t="str">
        <f t="shared" si="53"/>
        <v>FBE</v>
      </c>
      <c r="F841" s="1">
        <f t="shared" si="54"/>
        <v>21.5</v>
      </c>
      <c r="G841" s="1" t="str">
        <f t="shared" si="55"/>
        <v>21.5mm FBE</v>
      </c>
      <c r="H841" s="1" t="str">
        <f>_xlfn.CONCAT(TEXT(R841,"0.0"),"mm ",INDEX('Pipe Lookup'!D:D,MATCH('~01 Pipe Segmentation'!S841,'Pipe Lookup'!C:C,0))," TYPE ",Q841)</f>
        <v>21.5mm Fusion-Bonded Epoxy TYPE 34</v>
      </c>
      <c r="M841" s="1" t="s">
        <v>53</v>
      </c>
      <c r="N841" s="1">
        <v>1039912.59</v>
      </c>
      <c r="O841" s="1">
        <v>1040189.58</v>
      </c>
      <c r="P841" s="1">
        <v>276.98999999999069</v>
      </c>
      <c r="Q841" s="1">
        <v>34</v>
      </c>
      <c r="R841" s="1">
        <v>21.5</v>
      </c>
      <c r="S841" s="1" t="s">
        <v>54</v>
      </c>
      <c r="T841" s="1" t="s">
        <v>481</v>
      </c>
      <c r="W841" s="1">
        <v>0</v>
      </c>
      <c r="X841" s="1" t="s">
        <v>58</v>
      </c>
    </row>
    <row r="842" spans="1:24" ht="15" x14ac:dyDescent="0.2">
      <c r="A842" s="1">
        <f t="shared" si="52"/>
        <v>1040189.58</v>
      </c>
      <c r="B842" s="1">
        <f t="shared" si="52"/>
        <v>1040237.58</v>
      </c>
      <c r="C842" s="11" t="s">
        <v>52</v>
      </c>
      <c r="D842" s="12">
        <f>INDEX(families!$A:$A,MATCH(E842,families!$B:$B,0))</f>
        <v>1</v>
      </c>
      <c r="E842" s="1" t="str">
        <f t="shared" si="53"/>
        <v>ARO</v>
      </c>
      <c r="F842" s="1">
        <f t="shared" si="54"/>
        <v>21.5</v>
      </c>
      <c r="G842" s="1" t="str">
        <f t="shared" si="55"/>
        <v>21.5mm ARO</v>
      </c>
      <c r="H842" s="1" t="str">
        <f>_xlfn.CONCAT(TEXT(R842,"0.0"),"mm ",INDEX('Pipe Lookup'!D:D,MATCH('~01 Pipe Segmentation'!S842,'Pipe Lookup'!C:C,0))," TYPE ",Q842)</f>
        <v>21.5mm Abrasion-Resistant Overcoat TYPE 15</v>
      </c>
      <c r="M842" s="1" t="s">
        <v>53</v>
      </c>
      <c r="N842" s="1">
        <v>1040189.58</v>
      </c>
      <c r="O842" s="1">
        <v>1040237.58</v>
      </c>
      <c r="P842" s="1">
        <v>48</v>
      </c>
      <c r="Q842" s="1">
        <v>15</v>
      </c>
      <c r="R842" s="1">
        <v>21.5</v>
      </c>
      <c r="S842" s="1" t="s">
        <v>78</v>
      </c>
      <c r="T842" s="1" t="s">
        <v>481</v>
      </c>
      <c r="W842" s="1">
        <v>0</v>
      </c>
      <c r="X842" s="1" t="s">
        <v>58</v>
      </c>
    </row>
    <row r="843" spans="1:24" ht="15" x14ac:dyDescent="0.2">
      <c r="A843" s="1">
        <f t="shared" si="52"/>
        <v>1040237.58</v>
      </c>
      <c r="B843" s="1">
        <f t="shared" si="52"/>
        <v>1040340.7</v>
      </c>
      <c r="C843" s="11" t="s">
        <v>52</v>
      </c>
      <c r="D843" s="12">
        <f>INDEX(families!$A:$A,MATCH(E843,families!$B:$B,0))</f>
        <v>2</v>
      </c>
      <c r="E843" s="1" t="str">
        <f t="shared" si="53"/>
        <v>FBE</v>
      </c>
      <c r="F843" s="1">
        <f t="shared" si="54"/>
        <v>21.5</v>
      </c>
      <c r="G843" s="1" t="str">
        <f t="shared" si="55"/>
        <v>21.5mm FBE</v>
      </c>
      <c r="H843" s="1" t="str">
        <f>_xlfn.CONCAT(TEXT(R843,"0.0"),"mm ",INDEX('Pipe Lookup'!D:D,MATCH('~01 Pipe Segmentation'!S843,'Pipe Lookup'!C:C,0))," TYPE ",Q843)</f>
        <v>21.5mm Fusion-Bonded Epoxy TYPE 34</v>
      </c>
      <c r="M843" s="1" t="s">
        <v>53</v>
      </c>
      <c r="N843" s="1">
        <v>1040237.58</v>
      </c>
      <c r="O843" s="1">
        <v>1040340.7</v>
      </c>
      <c r="P843" s="1">
        <v>103.11999999999534</v>
      </c>
      <c r="Q843" s="1">
        <v>34</v>
      </c>
      <c r="R843" s="1">
        <v>21.5</v>
      </c>
      <c r="S843" s="1" t="s">
        <v>54</v>
      </c>
      <c r="T843" s="1" t="s">
        <v>481</v>
      </c>
      <c r="V843" s="1" t="s">
        <v>485</v>
      </c>
      <c r="W843" s="1">
        <v>0</v>
      </c>
      <c r="X843" s="1" t="s">
        <v>58</v>
      </c>
    </row>
    <row r="844" spans="1:24" ht="15" x14ac:dyDescent="0.2">
      <c r="A844" s="1">
        <f t="shared" si="52"/>
        <v>1040340.7</v>
      </c>
      <c r="B844" s="1">
        <f t="shared" si="52"/>
        <v>1040388.58</v>
      </c>
      <c r="C844" s="11" t="s">
        <v>52</v>
      </c>
      <c r="D844" s="12">
        <f>INDEX(families!$A:$A,MATCH(E844,families!$B:$B,0))</f>
        <v>1</v>
      </c>
      <c r="E844" s="1" t="str">
        <f t="shared" si="53"/>
        <v>ARO</v>
      </c>
      <c r="F844" s="1">
        <f t="shared" si="54"/>
        <v>21.5</v>
      </c>
      <c r="G844" s="1" t="str">
        <f t="shared" si="55"/>
        <v>21.5mm ARO</v>
      </c>
      <c r="H844" s="1" t="str">
        <f>_xlfn.CONCAT(TEXT(R844,"0.0"),"mm ",INDEX('Pipe Lookup'!D:D,MATCH('~01 Pipe Segmentation'!S844,'Pipe Lookup'!C:C,0))," TYPE ",Q844)</f>
        <v>21.5mm Abrasion-Resistant Overcoat TYPE 15</v>
      </c>
      <c r="M844" s="1" t="s">
        <v>53</v>
      </c>
      <c r="N844" s="1">
        <v>1040340.7</v>
      </c>
      <c r="O844" s="1">
        <v>1040388.58</v>
      </c>
      <c r="P844" s="1">
        <v>47.880000000004657</v>
      </c>
      <c r="Q844" s="1">
        <v>15</v>
      </c>
      <c r="R844" s="1">
        <v>21.5</v>
      </c>
      <c r="S844" s="1" t="s">
        <v>78</v>
      </c>
      <c r="T844" s="1" t="s">
        <v>481</v>
      </c>
      <c r="W844" s="1">
        <v>0</v>
      </c>
      <c r="X844" s="1" t="s">
        <v>58</v>
      </c>
    </row>
    <row r="845" spans="1:24" ht="15" x14ac:dyDescent="0.2">
      <c r="A845" s="1">
        <f t="shared" si="52"/>
        <v>1040388.58</v>
      </c>
      <c r="B845" s="1">
        <f t="shared" si="52"/>
        <v>1040528.1</v>
      </c>
      <c r="C845" s="11" t="s">
        <v>52</v>
      </c>
      <c r="D845" s="12">
        <f>INDEX(families!$A:$A,MATCH(E845,families!$B:$B,0))</f>
        <v>2</v>
      </c>
      <c r="E845" s="1" t="str">
        <f t="shared" si="53"/>
        <v>FBE</v>
      </c>
      <c r="F845" s="1">
        <f t="shared" si="54"/>
        <v>21.5</v>
      </c>
      <c r="G845" s="1" t="str">
        <f t="shared" si="55"/>
        <v>21.5mm FBE</v>
      </c>
      <c r="H845" s="1" t="str">
        <f>_xlfn.CONCAT(TEXT(R845,"0.0"),"mm ",INDEX('Pipe Lookup'!D:D,MATCH('~01 Pipe Segmentation'!S845,'Pipe Lookup'!C:C,0))," TYPE ",Q845)</f>
        <v>21.5mm Fusion-Bonded Epoxy TYPE 34</v>
      </c>
      <c r="M845" s="1" t="s">
        <v>53</v>
      </c>
      <c r="N845" s="1">
        <v>1040388.58</v>
      </c>
      <c r="O845" s="1">
        <v>1040528.1</v>
      </c>
      <c r="P845" s="1">
        <v>139.52000000001863</v>
      </c>
      <c r="Q845" s="1">
        <v>34</v>
      </c>
      <c r="R845" s="1">
        <v>21.5</v>
      </c>
      <c r="S845" s="1" t="s">
        <v>54</v>
      </c>
      <c r="T845" s="1" t="s">
        <v>481</v>
      </c>
      <c r="W845" s="1">
        <v>0</v>
      </c>
      <c r="X845" s="1" t="s">
        <v>58</v>
      </c>
    </row>
    <row r="846" spans="1:24" ht="15" x14ac:dyDescent="0.2">
      <c r="A846" s="1">
        <f t="shared" si="52"/>
        <v>1040528.1</v>
      </c>
      <c r="B846" s="1">
        <f t="shared" si="52"/>
        <v>1040534.68</v>
      </c>
      <c r="C846" s="11" t="s">
        <v>52</v>
      </c>
      <c r="D846" s="12">
        <f>INDEX(families!$A:$A,MATCH(E846,families!$B:$B,0))</f>
        <v>3</v>
      </c>
      <c r="E846" s="1" t="str">
        <f t="shared" si="53"/>
        <v>LE</v>
      </c>
      <c r="F846" s="1">
        <f t="shared" si="54"/>
        <v>23.7</v>
      </c>
      <c r="G846" s="1" t="str">
        <f t="shared" si="55"/>
        <v>23.7mm LE</v>
      </c>
      <c r="H846" s="1" t="str">
        <f>_xlfn.CONCAT(TEXT(R846,"0.0"),"mm ",INDEX('Pipe Lookup'!D:D,MATCH('~01 Pipe Segmentation'!S846,'Pipe Lookup'!C:C,0))," TYPE ",Q846)</f>
        <v>23.7mm Elbow TYPE 28</v>
      </c>
      <c r="M846" s="1" t="s">
        <v>53</v>
      </c>
      <c r="N846" s="1">
        <v>1040528.1</v>
      </c>
      <c r="O846" s="1">
        <v>1040534.68</v>
      </c>
      <c r="P846" s="1">
        <v>6.5800000000745058</v>
      </c>
      <c r="Q846" s="1">
        <v>28</v>
      </c>
      <c r="R846" s="1">
        <v>23.7</v>
      </c>
      <c r="S846" s="1" t="s">
        <v>56</v>
      </c>
      <c r="T846" s="1" t="s">
        <v>481</v>
      </c>
      <c r="V846" s="1" t="s">
        <v>486</v>
      </c>
      <c r="W846" s="1">
        <v>0</v>
      </c>
      <c r="X846" s="1" t="s">
        <v>58</v>
      </c>
    </row>
    <row r="847" spans="1:24" ht="15" x14ac:dyDescent="0.2">
      <c r="A847" s="1">
        <f t="shared" si="52"/>
        <v>1040534.68</v>
      </c>
      <c r="B847" s="1">
        <f t="shared" si="52"/>
        <v>1040600</v>
      </c>
      <c r="C847" s="11" t="s">
        <v>52</v>
      </c>
      <c r="D847" s="12">
        <f>INDEX(families!$A:$A,MATCH(E847,families!$B:$B,0))</f>
        <v>2</v>
      </c>
      <c r="E847" s="1" t="str">
        <f t="shared" si="53"/>
        <v>FBE</v>
      </c>
      <c r="F847" s="1">
        <f t="shared" si="54"/>
        <v>21.5</v>
      </c>
      <c r="G847" s="1" t="str">
        <f t="shared" si="55"/>
        <v>21.5mm FBE</v>
      </c>
      <c r="H847" s="1" t="str">
        <f>_xlfn.CONCAT(TEXT(R847,"0.0"),"mm ",INDEX('Pipe Lookup'!D:D,MATCH('~01 Pipe Segmentation'!S847,'Pipe Lookup'!C:C,0))," TYPE ",Q847)</f>
        <v>21.5mm Fusion-Bonded Epoxy TYPE 34</v>
      </c>
      <c r="M847" s="1" t="s">
        <v>53</v>
      </c>
      <c r="N847" s="1">
        <v>1040534.68</v>
      </c>
      <c r="O847" s="1">
        <v>1040600</v>
      </c>
      <c r="P847" s="1">
        <v>65.319999999948777</v>
      </c>
      <c r="Q847" s="1">
        <v>34</v>
      </c>
      <c r="R847" s="1">
        <v>21.5</v>
      </c>
      <c r="S847" s="1" t="s">
        <v>54</v>
      </c>
      <c r="T847" s="1" t="s">
        <v>481</v>
      </c>
      <c r="W847" s="1">
        <v>0</v>
      </c>
      <c r="X847" s="1" t="s">
        <v>58</v>
      </c>
    </row>
    <row r="848" spans="1:24" ht="15" x14ac:dyDescent="0.2">
      <c r="A848" s="1">
        <f t="shared" si="52"/>
        <v>1040600</v>
      </c>
      <c r="B848" s="1">
        <f t="shared" si="52"/>
        <v>1040655.58</v>
      </c>
      <c r="C848" s="11" t="s">
        <v>52</v>
      </c>
      <c r="D848" s="12">
        <f>INDEX(families!$A:$A,MATCH(E848,families!$B:$B,0))</f>
        <v>2</v>
      </c>
      <c r="E848" s="1" t="str">
        <f t="shared" si="53"/>
        <v>FBE</v>
      </c>
      <c r="F848" s="1">
        <f t="shared" si="54"/>
        <v>21.5</v>
      </c>
      <c r="G848" s="1" t="str">
        <f t="shared" si="55"/>
        <v>21.5mm FBE</v>
      </c>
      <c r="H848" s="1" t="str">
        <f>_xlfn.CONCAT(TEXT(R848,"0.0"),"mm ",INDEX('Pipe Lookup'!D:D,MATCH('~01 Pipe Segmentation'!S848,'Pipe Lookup'!C:C,0))," TYPE ",Q848)</f>
        <v>21.5mm Fusion-Bonded Epoxy TYPE 34</v>
      </c>
      <c r="M848" s="1" t="s">
        <v>53</v>
      </c>
      <c r="N848" s="1">
        <v>1040600</v>
      </c>
      <c r="O848" s="1">
        <v>1040655.58</v>
      </c>
      <c r="P848" s="1">
        <v>55.57999999995809</v>
      </c>
      <c r="Q848" s="1">
        <v>34</v>
      </c>
      <c r="R848" s="1">
        <v>21.5</v>
      </c>
      <c r="S848" s="1" t="s">
        <v>54</v>
      </c>
      <c r="T848" s="1" t="s">
        <v>481</v>
      </c>
      <c r="V848" s="1" t="s">
        <v>207</v>
      </c>
      <c r="W848" s="1">
        <v>0</v>
      </c>
      <c r="X848" s="1" t="s">
        <v>84</v>
      </c>
    </row>
    <row r="849" spans="1:24" ht="15" x14ac:dyDescent="0.2">
      <c r="A849" s="1">
        <f t="shared" si="52"/>
        <v>1040655.58</v>
      </c>
      <c r="B849" s="1">
        <f t="shared" si="52"/>
        <v>1040660.26</v>
      </c>
      <c r="C849" s="11" t="s">
        <v>52</v>
      </c>
      <c r="D849" s="12">
        <f>INDEX(families!$A:$A,MATCH(E849,families!$B:$B,0))</f>
        <v>3</v>
      </c>
      <c r="E849" s="1" t="str">
        <f t="shared" si="53"/>
        <v>LE</v>
      </c>
      <c r="F849" s="1">
        <f t="shared" si="54"/>
        <v>23.7</v>
      </c>
      <c r="G849" s="1" t="str">
        <f t="shared" si="55"/>
        <v>23.7mm LE</v>
      </c>
      <c r="H849" s="1" t="str">
        <f>_xlfn.CONCAT(TEXT(R849,"0.0"),"mm ",INDEX('Pipe Lookup'!D:D,MATCH('~01 Pipe Segmentation'!S849,'Pipe Lookup'!C:C,0))," TYPE ",Q849)</f>
        <v>23.7mm Elbow TYPE 28</v>
      </c>
      <c r="M849" s="1" t="s">
        <v>53</v>
      </c>
      <c r="N849" s="1">
        <v>1040655.58</v>
      </c>
      <c r="O849" s="1">
        <v>1040660.26</v>
      </c>
      <c r="P849" s="1">
        <v>4.6800000000512227</v>
      </c>
      <c r="Q849" s="1">
        <v>28</v>
      </c>
      <c r="R849" s="1">
        <v>23.7</v>
      </c>
      <c r="S849" s="1" t="s">
        <v>56</v>
      </c>
      <c r="T849" s="1" t="s">
        <v>481</v>
      </c>
      <c r="V849" s="1" t="s">
        <v>487</v>
      </c>
      <c r="W849" s="1">
        <v>0</v>
      </c>
      <c r="X849" s="1" t="s">
        <v>58</v>
      </c>
    </row>
    <row r="850" spans="1:24" ht="15" x14ac:dyDescent="0.2">
      <c r="A850" s="1">
        <f t="shared" si="52"/>
        <v>1040660.26</v>
      </c>
      <c r="B850" s="1">
        <f t="shared" si="52"/>
        <v>1040700.59</v>
      </c>
      <c r="C850" s="11" t="s">
        <v>52</v>
      </c>
      <c r="D850" s="12">
        <f>INDEX(families!$A:$A,MATCH(E850,families!$B:$B,0))</f>
        <v>2</v>
      </c>
      <c r="E850" s="1" t="str">
        <f t="shared" si="53"/>
        <v>FBE</v>
      </c>
      <c r="F850" s="1">
        <f t="shared" si="54"/>
        <v>21.5</v>
      </c>
      <c r="G850" s="1" t="str">
        <f t="shared" si="55"/>
        <v>21.5mm FBE</v>
      </c>
      <c r="H850" s="1" t="str">
        <f>_xlfn.CONCAT(TEXT(R850,"0.0"),"mm ",INDEX('Pipe Lookup'!D:D,MATCH('~01 Pipe Segmentation'!S850,'Pipe Lookup'!C:C,0))," TYPE ",Q850)</f>
        <v>21.5mm Fusion-Bonded Epoxy TYPE 34</v>
      </c>
      <c r="M850" s="1" t="s">
        <v>53</v>
      </c>
      <c r="N850" s="1">
        <v>1040660.26</v>
      </c>
      <c r="O850" s="1">
        <v>1040700.59</v>
      </c>
      <c r="P850" s="1">
        <v>40.32999999995809</v>
      </c>
      <c r="Q850" s="1">
        <v>34</v>
      </c>
      <c r="R850" s="1">
        <v>21.5</v>
      </c>
      <c r="S850" s="1" t="s">
        <v>54</v>
      </c>
      <c r="T850" s="1" t="s">
        <v>481</v>
      </c>
      <c r="V850" s="1" t="s">
        <v>65</v>
      </c>
      <c r="W850" s="1">
        <v>0</v>
      </c>
      <c r="X850" s="1" t="s">
        <v>58</v>
      </c>
    </row>
    <row r="851" spans="1:24" ht="15" x14ac:dyDescent="0.2">
      <c r="A851" s="1">
        <f t="shared" si="52"/>
        <v>1040700.59</v>
      </c>
      <c r="B851" s="1">
        <f t="shared" si="52"/>
        <v>1040707.59</v>
      </c>
      <c r="C851" s="11" t="s">
        <v>52</v>
      </c>
      <c r="D851" s="12">
        <f>INDEX(families!$A:$A,MATCH(E851,families!$B:$B,0))</f>
        <v>3</v>
      </c>
      <c r="E851" s="1" t="str">
        <f t="shared" si="53"/>
        <v>LE</v>
      </c>
      <c r="F851" s="1">
        <f t="shared" si="54"/>
        <v>23.7</v>
      </c>
      <c r="G851" s="1" t="str">
        <f t="shared" si="55"/>
        <v>23.7mm LE</v>
      </c>
      <c r="H851" s="1" t="str">
        <f>_xlfn.CONCAT(TEXT(R851,"0.0"),"mm ",INDEX('Pipe Lookup'!D:D,MATCH('~01 Pipe Segmentation'!S851,'Pipe Lookup'!C:C,0))," TYPE ",Q851)</f>
        <v>23.7mm Elbow TYPE 28</v>
      </c>
      <c r="M851" s="1" t="s">
        <v>53</v>
      </c>
      <c r="N851" s="1">
        <v>1040700.59</v>
      </c>
      <c r="O851" s="1">
        <v>1040707.59</v>
      </c>
      <c r="P851" s="1">
        <v>7</v>
      </c>
      <c r="Q851" s="1">
        <v>28</v>
      </c>
      <c r="R851" s="1">
        <v>23.7</v>
      </c>
      <c r="S851" s="1" t="s">
        <v>56</v>
      </c>
      <c r="T851" s="1" t="s">
        <v>481</v>
      </c>
      <c r="V851" s="1" t="s">
        <v>488</v>
      </c>
      <c r="W851" s="1">
        <v>0</v>
      </c>
      <c r="X851" s="1" t="s">
        <v>58</v>
      </c>
    </row>
    <row r="852" spans="1:24" ht="15" x14ac:dyDescent="0.2">
      <c r="A852" s="1">
        <f t="shared" si="52"/>
        <v>1040707.59</v>
      </c>
      <c r="B852" s="1">
        <f t="shared" si="52"/>
        <v>1040714.59</v>
      </c>
      <c r="C852" s="11" t="s">
        <v>52</v>
      </c>
      <c r="D852" s="12">
        <f>INDEX(families!$A:$A,MATCH(E852,families!$B:$B,0))</f>
        <v>2</v>
      </c>
      <c r="E852" s="1" t="str">
        <f t="shared" si="53"/>
        <v>FBE</v>
      </c>
      <c r="F852" s="1">
        <f t="shared" si="54"/>
        <v>21.5</v>
      </c>
      <c r="G852" s="1" t="str">
        <f t="shared" si="55"/>
        <v>21.5mm FBE</v>
      </c>
      <c r="H852" s="1" t="str">
        <f>_xlfn.CONCAT(TEXT(R852,"0.0"),"mm ",INDEX('Pipe Lookup'!D:D,MATCH('~01 Pipe Segmentation'!S852,'Pipe Lookup'!C:C,0))," TYPE ",Q852)</f>
        <v>21.5mm Fusion-Bonded Epoxy TYPE 34</v>
      </c>
      <c r="M852" s="1" t="s">
        <v>53</v>
      </c>
      <c r="N852" s="1">
        <v>1040707.59</v>
      </c>
      <c r="O852" s="1">
        <v>1040714.59</v>
      </c>
      <c r="P852" s="1">
        <v>7</v>
      </c>
      <c r="Q852" s="1">
        <v>34</v>
      </c>
      <c r="R852" s="1">
        <v>21.5</v>
      </c>
      <c r="S852" s="1" t="s">
        <v>54</v>
      </c>
      <c r="T852" s="1" t="s">
        <v>481</v>
      </c>
      <c r="V852" s="1" t="s">
        <v>489</v>
      </c>
      <c r="W852" s="1">
        <v>0</v>
      </c>
      <c r="X852" s="1" t="s">
        <v>58</v>
      </c>
    </row>
    <row r="853" spans="1:24" ht="15" x14ac:dyDescent="0.2">
      <c r="A853" s="1">
        <f t="shared" si="52"/>
        <v>1040714.59</v>
      </c>
      <c r="B853" s="1">
        <f t="shared" si="52"/>
        <v>1040720.59</v>
      </c>
      <c r="C853" s="11" t="s">
        <v>52</v>
      </c>
      <c r="D853" s="12">
        <f>INDEX(families!$A:$A,MATCH(E853,families!$B:$B,0))</f>
        <v>3</v>
      </c>
      <c r="E853" s="1" t="str">
        <f t="shared" si="53"/>
        <v>LE</v>
      </c>
      <c r="F853" s="1">
        <f t="shared" si="54"/>
        <v>23.7</v>
      </c>
      <c r="G853" s="1" t="str">
        <f t="shared" si="55"/>
        <v>23.7mm LE</v>
      </c>
      <c r="H853" s="1" t="str">
        <f>_xlfn.CONCAT(TEXT(R853,"0.0"),"mm ",INDEX('Pipe Lookup'!D:D,MATCH('~01 Pipe Segmentation'!S853,'Pipe Lookup'!C:C,0))," TYPE ",Q853)</f>
        <v>23.7mm Elbow TYPE 28</v>
      </c>
      <c r="M853" s="1" t="s">
        <v>53</v>
      </c>
      <c r="N853" s="1">
        <v>1040714.59</v>
      </c>
      <c r="O853" s="1">
        <v>1040720.59</v>
      </c>
      <c r="P853" s="1">
        <v>6</v>
      </c>
      <c r="Q853" s="1">
        <v>28</v>
      </c>
      <c r="R853" s="1">
        <v>23.7</v>
      </c>
      <c r="S853" s="1" t="s">
        <v>56</v>
      </c>
      <c r="T853" s="1" t="s">
        <v>481</v>
      </c>
      <c r="V853" s="1" t="s">
        <v>490</v>
      </c>
      <c r="W853" s="1">
        <v>0</v>
      </c>
      <c r="X853" s="1" t="s">
        <v>58</v>
      </c>
    </row>
    <row r="854" spans="1:24" ht="15" x14ac:dyDescent="0.2">
      <c r="A854" s="1">
        <f t="shared" si="52"/>
        <v>1040720.59</v>
      </c>
      <c r="B854" s="1">
        <f t="shared" si="52"/>
        <v>1040800</v>
      </c>
      <c r="C854" s="11" t="s">
        <v>52</v>
      </c>
      <c r="D854" s="12">
        <f>INDEX(families!$A:$A,MATCH(E854,families!$B:$B,0))</f>
        <v>2</v>
      </c>
      <c r="E854" s="1" t="str">
        <f t="shared" si="53"/>
        <v>FBE</v>
      </c>
      <c r="F854" s="1">
        <f t="shared" si="54"/>
        <v>21.5</v>
      </c>
      <c r="G854" s="1" t="str">
        <f t="shared" si="55"/>
        <v>21.5mm FBE</v>
      </c>
      <c r="H854" s="1" t="str">
        <f>_xlfn.CONCAT(TEXT(R854,"0.0"),"mm ",INDEX('Pipe Lookup'!D:D,MATCH('~01 Pipe Segmentation'!S854,'Pipe Lookup'!C:C,0))," TYPE ",Q854)</f>
        <v>21.5mm Fusion-Bonded Epoxy TYPE 34</v>
      </c>
      <c r="M854" s="1" t="s">
        <v>53</v>
      </c>
      <c r="N854" s="1">
        <v>1040720.59</v>
      </c>
      <c r="O854" s="1">
        <v>1040800</v>
      </c>
      <c r="P854" s="1">
        <v>79.410000000032596</v>
      </c>
      <c r="Q854" s="1">
        <v>34</v>
      </c>
      <c r="R854" s="1">
        <v>21.5</v>
      </c>
      <c r="S854" s="1" t="s">
        <v>54</v>
      </c>
      <c r="T854" s="1" t="s">
        <v>481</v>
      </c>
      <c r="V854" s="1" t="s">
        <v>65</v>
      </c>
      <c r="W854" s="1">
        <v>0</v>
      </c>
      <c r="X854" s="1" t="s">
        <v>58</v>
      </c>
    </row>
    <row r="855" spans="1:24" ht="15" x14ac:dyDescent="0.2">
      <c r="A855" s="1">
        <f t="shared" si="52"/>
        <v>1040800</v>
      </c>
      <c r="B855" s="1">
        <f t="shared" si="52"/>
        <v>1040802.15</v>
      </c>
      <c r="C855" s="11" t="s">
        <v>52</v>
      </c>
      <c r="D855" s="12">
        <f>INDEX(families!$A:$A,MATCH(E855,families!$B:$B,0))</f>
        <v>2</v>
      </c>
      <c r="E855" s="1" t="str">
        <f t="shared" si="53"/>
        <v>FBE</v>
      </c>
      <c r="F855" s="1">
        <f t="shared" si="54"/>
        <v>21.5</v>
      </c>
      <c r="G855" s="1" t="str">
        <f t="shared" si="55"/>
        <v>21.5mm FBE</v>
      </c>
      <c r="H855" s="1" t="str">
        <f>_xlfn.CONCAT(TEXT(R855,"0.0"),"mm ",INDEX('Pipe Lookup'!D:D,MATCH('~01 Pipe Segmentation'!S855,'Pipe Lookup'!C:C,0))," TYPE ",Q855)</f>
        <v>21.5mm Fusion-Bonded Epoxy TYPE 34</v>
      </c>
      <c r="M855" s="1" t="s">
        <v>53</v>
      </c>
      <c r="N855" s="1">
        <v>1040800</v>
      </c>
      <c r="O855" s="1">
        <v>1040802.15</v>
      </c>
      <c r="P855" s="1">
        <v>2.1500000000232831</v>
      </c>
      <c r="Q855" s="1">
        <v>34</v>
      </c>
      <c r="R855" s="1">
        <v>21.5</v>
      </c>
      <c r="S855" s="1" t="s">
        <v>54</v>
      </c>
      <c r="T855" s="1" t="s">
        <v>491</v>
      </c>
      <c r="V855" s="1" t="s">
        <v>65</v>
      </c>
      <c r="W855" s="1">
        <v>0</v>
      </c>
      <c r="X855" s="1" t="s">
        <v>58</v>
      </c>
    </row>
    <row r="856" spans="1:24" ht="15" x14ac:dyDescent="0.2">
      <c r="A856" s="1">
        <f t="shared" si="52"/>
        <v>1040802.15</v>
      </c>
      <c r="B856" s="1">
        <f t="shared" si="52"/>
        <v>1040809</v>
      </c>
      <c r="C856" s="11" t="s">
        <v>52</v>
      </c>
      <c r="D856" s="12">
        <f>INDEX(families!$A:$A,MATCH(E856,families!$B:$B,0))</f>
        <v>3</v>
      </c>
      <c r="E856" s="1" t="str">
        <f t="shared" si="53"/>
        <v>LE</v>
      </c>
      <c r="F856" s="1">
        <f t="shared" si="54"/>
        <v>23.7</v>
      </c>
      <c r="G856" s="1" t="str">
        <f t="shared" si="55"/>
        <v>23.7mm LE</v>
      </c>
      <c r="H856" s="1" t="str">
        <f>_xlfn.CONCAT(TEXT(R856,"0.0"),"mm ",INDEX('Pipe Lookup'!D:D,MATCH('~01 Pipe Segmentation'!S856,'Pipe Lookup'!C:C,0))," TYPE ",Q856)</f>
        <v>23.7mm Elbow TYPE 28</v>
      </c>
      <c r="M856" s="1" t="s">
        <v>53</v>
      </c>
      <c r="N856" s="1">
        <v>1040802.15</v>
      </c>
      <c r="O856" s="1">
        <v>1040809</v>
      </c>
      <c r="P856" s="1">
        <v>6.8499999999767169</v>
      </c>
      <c r="Q856" s="1">
        <v>28</v>
      </c>
      <c r="R856" s="1">
        <v>23.7</v>
      </c>
      <c r="S856" s="1" t="s">
        <v>56</v>
      </c>
      <c r="T856" s="1" t="s">
        <v>491</v>
      </c>
      <c r="V856" s="1" t="s">
        <v>492</v>
      </c>
      <c r="W856" s="1">
        <v>0</v>
      </c>
      <c r="X856" s="1" t="s">
        <v>58</v>
      </c>
    </row>
    <row r="857" spans="1:24" ht="15" x14ac:dyDescent="0.2">
      <c r="A857" s="1">
        <f t="shared" si="52"/>
        <v>1040809</v>
      </c>
      <c r="B857" s="1">
        <f t="shared" si="52"/>
        <v>1040812.55</v>
      </c>
      <c r="C857" s="11" t="s">
        <v>52</v>
      </c>
      <c r="D857" s="12">
        <f>INDEX(families!$A:$A,MATCH(E857,families!$B:$B,0))</f>
        <v>2</v>
      </c>
      <c r="E857" s="1" t="str">
        <f t="shared" si="53"/>
        <v>FBE</v>
      </c>
      <c r="F857" s="1">
        <f t="shared" si="54"/>
        <v>21.5</v>
      </c>
      <c r="G857" s="1" t="str">
        <f t="shared" si="55"/>
        <v>21.5mm FBE</v>
      </c>
      <c r="H857" s="1" t="str">
        <f>_xlfn.CONCAT(TEXT(R857,"0.0"),"mm ",INDEX('Pipe Lookup'!D:D,MATCH('~01 Pipe Segmentation'!S857,'Pipe Lookup'!C:C,0))," TYPE ",Q857)</f>
        <v>21.5mm Fusion-Bonded Epoxy TYPE 34</v>
      </c>
      <c r="M857" s="1" t="s">
        <v>53</v>
      </c>
      <c r="N857" s="1">
        <v>1040809</v>
      </c>
      <c r="O857" s="1">
        <v>1040812.55</v>
      </c>
      <c r="P857" s="1">
        <v>3.5500000000465661</v>
      </c>
      <c r="Q857" s="1">
        <v>34</v>
      </c>
      <c r="R857" s="1">
        <v>21.5</v>
      </c>
      <c r="S857" s="1" t="s">
        <v>54</v>
      </c>
      <c r="T857" s="1" t="s">
        <v>491</v>
      </c>
      <c r="V857" s="1" t="s">
        <v>65</v>
      </c>
      <c r="W857" s="1">
        <v>0</v>
      </c>
      <c r="X857" s="1" t="s">
        <v>58</v>
      </c>
    </row>
    <row r="858" spans="1:24" ht="15" x14ac:dyDescent="0.2">
      <c r="A858" s="1">
        <f t="shared" si="52"/>
        <v>1040812.55</v>
      </c>
      <c r="B858" s="1">
        <f t="shared" si="52"/>
        <v>1040819</v>
      </c>
      <c r="C858" s="11" t="s">
        <v>52</v>
      </c>
      <c r="D858" s="12">
        <f>INDEX(families!$A:$A,MATCH(E858,families!$B:$B,0))</f>
        <v>3</v>
      </c>
      <c r="E858" s="1" t="str">
        <f t="shared" si="53"/>
        <v>LE</v>
      </c>
      <c r="F858" s="1">
        <f t="shared" si="54"/>
        <v>23.7</v>
      </c>
      <c r="G858" s="1" t="str">
        <f t="shared" si="55"/>
        <v>23.7mm LE</v>
      </c>
      <c r="H858" s="1" t="str">
        <f>_xlfn.CONCAT(TEXT(R858,"0.0"),"mm ",INDEX('Pipe Lookup'!D:D,MATCH('~01 Pipe Segmentation'!S858,'Pipe Lookup'!C:C,0))," TYPE ",Q858)</f>
        <v>23.7mm Elbow TYPE 28</v>
      </c>
      <c r="M858" s="1" t="s">
        <v>53</v>
      </c>
      <c r="N858" s="1">
        <v>1040812.55</v>
      </c>
      <c r="O858" s="1">
        <v>1040819</v>
      </c>
      <c r="P858" s="1">
        <v>6.4499999999534339</v>
      </c>
      <c r="Q858" s="1">
        <v>28</v>
      </c>
      <c r="R858" s="1">
        <v>23.7</v>
      </c>
      <c r="S858" s="1" t="s">
        <v>56</v>
      </c>
      <c r="T858" s="1" t="s">
        <v>491</v>
      </c>
      <c r="V858" s="1" t="s">
        <v>493</v>
      </c>
      <c r="W858" s="1">
        <v>0</v>
      </c>
      <c r="X858" s="1" t="s">
        <v>58</v>
      </c>
    </row>
    <row r="859" spans="1:24" ht="15" x14ac:dyDescent="0.2">
      <c r="A859" s="1">
        <f t="shared" si="52"/>
        <v>1040819</v>
      </c>
      <c r="B859" s="1">
        <f t="shared" si="52"/>
        <v>1040867</v>
      </c>
      <c r="C859" s="11" t="s">
        <v>52</v>
      </c>
      <c r="D859" s="12">
        <f>INDEX(families!$A:$A,MATCH(E859,families!$B:$B,0))</f>
        <v>1</v>
      </c>
      <c r="E859" s="1" t="str">
        <f t="shared" si="53"/>
        <v>ARO</v>
      </c>
      <c r="F859" s="1">
        <f t="shared" si="54"/>
        <v>21.5</v>
      </c>
      <c r="G859" s="1" t="str">
        <f t="shared" si="55"/>
        <v>21.5mm ARO</v>
      </c>
      <c r="H859" s="1" t="str">
        <f>_xlfn.CONCAT(TEXT(R859,"0.0"),"mm ",INDEX('Pipe Lookup'!D:D,MATCH('~01 Pipe Segmentation'!S859,'Pipe Lookup'!C:C,0))," TYPE ",Q859)</f>
        <v>21.5mm Abrasion-Resistant Overcoat TYPE 15</v>
      </c>
      <c r="M859" s="1" t="s">
        <v>53</v>
      </c>
      <c r="N859" s="1">
        <v>1040819</v>
      </c>
      <c r="O859" s="1">
        <v>1040867</v>
      </c>
      <c r="P859" s="1">
        <v>48</v>
      </c>
      <c r="Q859" s="1">
        <v>15</v>
      </c>
      <c r="R859" s="1">
        <v>21.5</v>
      </c>
      <c r="S859" s="1" t="s">
        <v>78</v>
      </c>
      <c r="T859" s="1" t="s">
        <v>491</v>
      </c>
      <c r="V859" s="1" t="s">
        <v>65</v>
      </c>
      <c r="W859" s="1">
        <v>0</v>
      </c>
      <c r="X859" s="1" t="s">
        <v>58</v>
      </c>
    </row>
    <row r="860" spans="1:24" ht="15" x14ac:dyDescent="0.2">
      <c r="A860" s="1">
        <f t="shared" si="52"/>
        <v>1040867</v>
      </c>
      <c r="B860" s="1">
        <f t="shared" si="52"/>
        <v>1040940.13</v>
      </c>
      <c r="C860" s="11" t="s">
        <v>52</v>
      </c>
      <c r="D860" s="12">
        <f>INDEX(families!$A:$A,MATCH(E860,families!$B:$B,0))</f>
        <v>2</v>
      </c>
      <c r="E860" s="1" t="str">
        <f t="shared" si="53"/>
        <v>FBE</v>
      </c>
      <c r="F860" s="1">
        <f t="shared" si="54"/>
        <v>21.5</v>
      </c>
      <c r="G860" s="1" t="str">
        <f t="shared" si="55"/>
        <v>21.5mm FBE</v>
      </c>
      <c r="H860" s="1" t="str">
        <f>_xlfn.CONCAT(TEXT(R860,"0.0"),"mm ",INDEX('Pipe Lookup'!D:D,MATCH('~01 Pipe Segmentation'!S860,'Pipe Lookup'!C:C,0))," TYPE ",Q860)</f>
        <v>21.5mm Fusion-Bonded Epoxy TYPE 34</v>
      </c>
      <c r="M860" s="1" t="s">
        <v>53</v>
      </c>
      <c r="N860" s="1">
        <v>1040867</v>
      </c>
      <c r="O860" s="1">
        <v>1040940.13</v>
      </c>
      <c r="P860" s="1">
        <v>73.130000000004657</v>
      </c>
      <c r="Q860" s="1">
        <v>34</v>
      </c>
      <c r="R860" s="1">
        <v>21.5</v>
      </c>
      <c r="S860" s="1" t="s">
        <v>54</v>
      </c>
      <c r="T860" s="1" t="s">
        <v>491</v>
      </c>
      <c r="V860" s="1" t="s">
        <v>65</v>
      </c>
      <c r="W860" s="1">
        <v>0</v>
      </c>
      <c r="X860" s="1" t="s">
        <v>58</v>
      </c>
    </row>
    <row r="861" spans="1:24" ht="15" x14ac:dyDescent="0.2">
      <c r="A861" s="1">
        <f t="shared" si="52"/>
        <v>1040940.13</v>
      </c>
      <c r="B861" s="1">
        <f t="shared" si="52"/>
        <v>1040947.035</v>
      </c>
      <c r="C861" s="11" t="s">
        <v>52</v>
      </c>
      <c r="D861" s="12">
        <f>INDEX(families!$A:$A,MATCH(E861,families!$B:$B,0))</f>
        <v>3</v>
      </c>
      <c r="E861" s="1" t="str">
        <f t="shared" si="53"/>
        <v>LE</v>
      </c>
      <c r="F861" s="1">
        <f t="shared" si="54"/>
        <v>23.7</v>
      </c>
      <c r="G861" s="1" t="str">
        <f t="shared" si="55"/>
        <v>23.7mm LE</v>
      </c>
      <c r="H861" s="1" t="str">
        <f>_xlfn.CONCAT(TEXT(R861,"0.0"),"mm ",INDEX('Pipe Lookup'!D:D,MATCH('~01 Pipe Segmentation'!S861,'Pipe Lookup'!C:C,0))," TYPE ",Q861)</f>
        <v>23.7mm Elbow TYPE 28</v>
      </c>
      <c r="M861" s="1" t="s">
        <v>53</v>
      </c>
      <c r="N861" s="1">
        <v>1040940.13</v>
      </c>
      <c r="O861" s="1">
        <v>1040947.035</v>
      </c>
      <c r="P861" s="1">
        <v>6.9050000000279397</v>
      </c>
      <c r="Q861" s="1">
        <v>28</v>
      </c>
      <c r="R861" s="1">
        <v>23.7</v>
      </c>
      <c r="S861" s="1" t="s">
        <v>56</v>
      </c>
      <c r="T861" s="1" t="s">
        <v>491</v>
      </c>
      <c r="V861" s="1" t="s">
        <v>494</v>
      </c>
      <c r="W861" s="1">
        <v>0</v>
      </c>
      <c r="X861" s="1" t="s">
        <v>58</v>
      </c>
    </row>
    <row r="862" spans="1:24" ht="15" x14ac:dyDescent="0.2">
      <c r="A862" s="1">
        <f t="shared" si="52"/>
        <v>1040947.035</v>
      </c>
      <c r="B862" s="1">
        <f t="shared" si="52"/>
        <v>1040953.96</v>
      </c>
      <c r="C862" s="11" t="s">
        <v>52</v>
      </c>
      <c r="D862" s="12">
        <f>INDEX(families!$A:$A,MATCH(E862,families!$B:$B,0))</f>
        <v>3</v>
      </c>
      <c r="E862" s="1" t="str">
        <f t="shared" si="53"/>
        <v>LE</v>
      </c>
      <c r="F862" s="1">
        <f t="shared" si="54"/>
        <v>23.7</v>
      </c>
      <c r="G862" s="1" t="str">
        <f t="shared" si="55"/>
        <v>23.7mm LE</v>
      </c>
      <c r="H862" s="1" t="str">
        <f>_xlfn.CONCAT(TEXT(R862,"0.0"),"mm ",INDEX('Pipe Lookup'!D:D,MATCH('~01 Pipe Segmentation'!S862,'Pipe Lookup'!C:C,0))," TYPE ",Q862)</f>
        <v>23.7mm Elbow TYPE 28</v>
      </c>
      <c r="M862" s="1" t="s">
        <v>53</v>
      </c>
      <c r="N862" s="1">
        <v>1040947.035</v>
      </c>
      <c r="O862" s="1">
        <v>1040953.96</v>
      </c>
      <c r="P862" s="1">
        <v>6.9249999999301508</v>
      </c>
      <c r="Q862" s="1">
        <v>28</v>
      </c>
      <c r="R862" s="1">
        <v>23.7</v>
      </c>
      <c r="S862" s="1" t="s">
        <v>56</v>
      </c>
      <c r="T862" s="1" t="s">
        <v>491</v>
      </c>
      <c r="V862" s="1" t="s">
        <v>495</v>
      </c>
      <c r="W862" s="1">
        <v>0</v>
      </c>
      <c r="X862" s="1" t="s">
        <v>84</v>
      </c>
    </row>
    <row r="863" spans="1:24" ht="15" x14ac:dyDescent="0.2">
      <c r="A863" s="1">
        <f t="shared" si="52"/>
        <v>1040953.96</v>
      </c>
      <c r="B863" s="1">
        <f t="shared" si="52"/>
        <v>1040985.44</v>
      </c>
      <c r="C863" s="11" t="s">
        <v>52</v>
      </c>
      <c r="D863" s="12">
        <f>INDEX(families!$A:$A,MATCH(E863,families!$B:$B,0))</f>
        <v>2</v>
      </c>
      <c r="E863" s="1" t="str">
        <f t="shared" si="53"/>
        <v>FBE</v>
      </c>
      <c r="F863" s="1">
        <f t="shared" si="54"/>
        <v>21.5</v>
      </c>
      <c r="G863" s="1" t="str">
        <f t="shared" si="55"/>
        <v>21.5mm FBE</v>
      </c>
      <c r="H863" s="1" t="str">
        <f>_xlfn.CONCAT(TEXT(R863,"0.0"),"mm ",INDEX('Pipe Lookup'!D:D,MATCH('~01 Pipe Segmentation'!S863,'Pipe Lookup'!C:C,0))," TYPE ",Q863)</f>
        <v>21.5mm Fusion-Bonded Epoxy TYPE 34</v>
      </c>
      <c r="M863" s="1" t="s">
        <v>53</v>
      </c>
      <c r="N863" s="1">
        <v>1040953.96</v>
      </c>
      <c r="O863" s="1">
        <v>1040985.44</v>
      </c>
      <c r="P863" s="1">
        <v>31.479999999981374</v>
      </c>
      <c r="Q863" s="1">
        <v>34</v>
      </c>
      <c r="R863" s="1">
        <v>21.5</v>
      </c>
      <c r="S863" s="1" t="s">
        <v>54</v>
      </c>
      <c r="T863" s="1" t="s">
        <v>491</v>
      </c>
      <c r="V863" s="1" t="s">
        <v>65</v>
      </c>
      <c r="W863" s="1">
        <v>0</v>
      </c>
      <c r="X863" s="1" t="s">
        <v>58</v>
      </c>
    </row>
    <row r="864" spans="1:24" ht="15" x14ac:dyDescent="0.2">
      <c r="A864" s="1">
        <f t="shared" si="52"/>
        <v>1040985.44</v>
      </c>
      <c r="B864" s="1">
        <f t="shared" si="52"/>
        <v>1040989.72</v>
      </c>
      <c r="C864" s="11" t="s">
        <v>52</v>
      </c>
      <c r="D864" s="12">
        <f>INDEX(families!$A:$A,MATCH(E864,families!$B:$B,0))</f>
        <v>3</v>
      </c>
      <c r="E864" s="1" t="str">
        <f t="shared" si="53"/>
        <v>LE</v>
      </c>
      <c r="F864" s="1">
        <f t="shared" si="54"/>
        <v>23.7</v>
      </c>
      <c r="G864" s="1" t="str">
        <f t="shared" si="55"/>
        <v>23.7mm LE</v>
      </c>
      <c r="H864" s="1" t="str">
        <f>_xlfn.CONCAT(TEXT(R864,"0.0"),"mm ",INDEX('Pipe Lookup'!D:D,MATCH('~01 Pipe Segmentation'!S864,'Pipe Lookup'!C:C,0))," TYPE ",Q864)</f>
        <v>23.7mm Elbow TYPE 28</v>
      </c>
      <c r="M864" s="1" t="s">
        <v>53</v>
      </c>
      <c r="N864" s="1">
        <v>1040985.44</v>
      </c>
      <c r="O864" s="1">
        <v>1040989.72</v>
      </c>
      <c r="P864" s="1">
        <v>4.2800000000279397</v>
      </c>
      <c r="Q864" s="1">
        <v>28</v>
      </c>
      <c r="R864" s="1">
        <v>23.7</v>
      </c>
      <c r="S864" s="1" t="s">
        <v>56</v>
      </c>
      <c r="T864" s="1" t="s">
        <v>491</v>
      </c>
      <c r="V864" s="1" t="s">
        <v>496</v>
      </c>
      <c r="W864" s="1">
        <v>0</v>
      </c>
      <c r="X864" s="1" t="s">
        <v>58</v>
      </c>
    </row>
    <row r="865" spans="1:24" ht="15" x14ac:dyDescent="0.2">
      <c r="A865" s="1">
        <f t="shared" si="52"/>
        <v>1040989.72</v>
      </c>
      <c r="B865" s="1">
        <f t="shared" si="52"/>
        <v>1041000</v>
      </c>
      <c r="C865" s="11" t="s">
        <v>52</v>
      </c>
      <c r="D865" s="12">
        <f>INDEX(families!$A:$A,MATCH(E865,families!$B:$B,0))</f>
        <v>2</v>
      </c>
      <c r="E865" s="1" t="str">
        <f t="shared" si="53"/>
        <v>FBE</v>
      </c>
      <c r="F865" s="1">
        <f t="shared" si="54"/>
        <v>21.5</v>
      </c>
      <c r="G865" s="1" t="str">
        <f t="shared" si="55"/>
        <v>21.5mm FBE</v>
      </c>
      <c r="H865" s="1" t="str">
        <f>_xlfn.CONCAT(TEXT(R865,"0.0"),"mm ",INDEX('Pipe Lookup'!D:D,MATCH('~01 Pipe Segmentation'!S865,'Pipe Lookup'!C:C,0))," TYPE ",Q865)</f>
        <v>21.5mm Fusion-Bonded Epoxy TYPE 34</v>
      </c>
      <c r="M865" s="1" t="s">
        <v>53</v>
      </c>
      <c r="N865" s="1">
        <v>1040989.72</v>
      </c>
      <c r="O865" s="1">
        <v>1041000</v>
      </c>
      <c r="P865" s="1">
        <v>10.28000000002794</v>
      </c>
      <c r="Q865" s="1">
        <v>34</v>
      </c>
      <c r="R865" s="1">
        <v>21.5</v>
      </c>
      <c r="S865" s="1" t="s">
        <v>54</v>
      </c>
      <c r="T865" s="1" t="s">
        <v>491</v>
      </c>
      <c r="V865" s="1" t="s">
        <v>249</v>
      </c>
      <c r="W865" s="1">
        <v>0</v>
      </c>
      <c r="X865" s="1" t="s">
        <v>58</v>
      </c>
    </row>
    <row r="866" spans="1:24" ht="15" x14ac:dyDescent="0.2">
      <c r="A866" s="1">
        <f t="shared" si="52"/>
        <v>1041000</v>
      </c>
      <c r="B866" s="1">
        <f t="shared" si="52"/>
        <v>1041109.42</v>
      </c>
      <c r="C866" s="11" t="s">
        <v>52</v>
      </c>
      <c r="D866" s="12">
        <f>INDEX(families!$A:$A,MATCH(E866,families!$B:$B,0))</f>
        <v>2</v>
      </c>
      <c r="E866" s="1" t="str">
        <f t="shared" si="53"/>
        <v>FBE</v>
      </c>
      <c r="F866" s="1">
        <f t="shared" si="54"/>
        <v>21.5</v>
      </c>
      <c r="G866" s="1" t="str">
        <f t="shared" si="55"/>
        <v>21.5mm FBE</v>
      </c>
      <c r="H866" s="1" t="str">
        <f>_xlfn.CONCAT(TEXT(R866,"0.0"),"mm ",INDEX('Pipe Lookup'!D:D,MATCH('~01 Pipe Segmentation'!S866,'Pipe Lookup'!C:C,0))," TYPE ",Q866)</f>
        <v>21.5mm Fusion-Bonded Epoxy TYPE 34</v>
      </c>
      <c r="M866" s="1" t="s">
        <v>53</v>
      </c>
      <c r="N866" s="1">
        <v>1041000</v>
      </c>
      <c r="O866" s="1">
        <v>1041109.42</v>
      </c>
      <c r="P866" s="1">
        <v>109.42000000004191</v>
      </c>
      <c r="Q866" s="1">
        <v>34</v>
      </c>
      <c r="R866" s="1">
        <v>21.5</v>
      </c>
      <c r="S866" s="1" t="s">
        <v>54</v>
      </c>
      <c r="T866" s="1" t="s">
        <v>491</v>
      </c>
      <c r="W866" s="1">
        <v>0</v>
      </c>
      <c r="X866" s="1" t="s">
        <v>84</v>
      </c>
    </row>
    <row r="867" spans="1:24" ht="15" x14ac:dyDescent="0.2">
      <c r="A867" s="1">
        <f t="shared" si="52"/>
        <v>1041109.42</v>
      </c>
      <c r="B867" s="1">
        <f t="shared" si="52"/>
        <v>1041119.6</v>
      </c>
      <c r="C867" s="11" t="s">
        <v>52</v>
      </c>
      <c r="D867" s="12">
        <f>INDEX(families!$A:$A,MATCH(E867,families!$B:$B,0))</f>
        <v>3</v>
      </c>
      <c r="E867" s="1" t="str">
        <f t="shared" si="53"/>
        <v>LE</v>
      </c>
      <c r="F867" s="1">
        <f t="shared" si="54"/>
        <v>23.7</v>
      </c>
      <c r="G867" s="1" t="str">
        <f t="shared" si="55"/>
        <v>23.7mm LE</v>
      </c>
      <c r="H867" s="1" t="str">
        <f>_xlfn.CONCAT(TEXT(R867,"0.0"),"mm ",INDEX('Pipe Lookup'!D:D,MATCH('~01 Pipe Segmentation'!S867,'Pipe Lookup'!C:C,0))," TYPE ",Q867)</f>
        <v>23.7mm Elbow TYPE 28</v>
      </c>
      <c r="M867" s="1" t="s">
        <v>53</v>
      </c>
      <c r="N867" s="1">
        <v>1041109.42</v>
      </c>
      <c r="O867" s="1">
        <v>1041119.6</v>
      </c>
      <c r="P867" s="1">
        <v>10.179999999934807</v>
      </c>
      <c r="Q867" s="1">
        <v>28</v>
      </c>
      <c r="R867" s="1">
        <v>23.7</v>
      </c>
      <c r="S867" s="1" t="s">
        <v>56</v>
      </c>
      <c r="T867" s="1" t="s">
        <v>491</v>
      </c>
      <c r="V867" s="1" t="s">
        <v>497</v>
      </c>
      <c r="W867" s="1">
        <v>0</v>
      </c>
      <c r="X867" s="1" t="s">
        <v>58</v>
      </c>
    </row>
    <row r="868" spans="1:24" ht="15" x14ac:dyDescent="0.2">
      <c r="A868" s="1">
        <f t="shared" si="52"/>
        <v>1041119.6</v>
      </c>
      <c r="B868" s="1">
        <f t="shared" si="52"/>
        <v>1041141.2</v>
      </c>
      <c r="C868" s="11" t="s">
        <v>52</v>
      </c>
      <c r="D868" s="12">
        <f>INDEX(families!$A:$A,MATCH(E868,families!$B:$B,0))</f>
        <v>1</v>
      </c>
      <c r="E868" s="1" t="str">
        <f t="shared" si="53"/>
        <v>ARO</v>
      </c>
      <c r="F868" s="1">
        <f t="shared" si="54"/>
        <v>21.5</v>
      </c>
      <c r="G868" s="1" t="str">
        <f t="shared" si="55"/>
        <v>21.5mm ARO</v>
      </c>
      <c r="H868" s="1" t="str">
        <f>_xlfn.CONCAT(TEXT(R868,"0.0"),"mm ",INDEX('Pipe Lookup'!D:D,MATCH('~01 Pipe Segmentation'!S868,'Pipe Lookup'!C:C,0))," TYPE ",Q868)</f>
        <v>21.5mm Abrasion-Resistant Overcoat TYPE 15</v>
      </c>
      <c r="M868" s="1" t="s">
        <v>53</v>
      </c>
      <c r="N868" s="1">
        <v>1041119.6</v>
      </c>
      <c r="O868" s="1">
        <v>1041141.2</v>
      </c>
      <c r="P868" s="1">
        <v>21.599999999976717</v>
      </c>
      <c r="Q868" s="1">
        <v>15</v>
      </c>
      <c r="R868" s="1">
        <v>21.5</v>
      </c>
      <c r="S868" s="1" t="s">
        <v>78</v>
      </c>
      <c r="T868" s="1" t="s">
        <v>491</v>
      </c>
      <c r="W868" s="1">
        <v>0</v>
      </c>
      <c r="X868" s="1" t="s">
        <v>58</v>
      </c>
    </row>
    <row r="869" spans="1:24" ht="15" x14ac:dyDescent="0.2">
      <c r="A869" s="1">
        <f t="shared" si="52"/>
        <v>1041141.2</v>
      </c>
      <c r="B869" s="1">
        <f t="shared" si="52"/>
        <v>1041163.96</v>
      </c>
      <c r="C869" s="11" t="s">
        <v>52</v>
      </c>
      <c r="D869" s="12">
        <f>INDEX(families!$A:$A,MATCH(E869,families!$B:$B,0))</f>
        <v>2</v>
      </c>
      <c r="E869" s="1" t="str">
        <f t="shared" si="53"/>
        <v>FBE</v>
      </c>
      <c r="F869" s="1">
        <f t="shared" si="54"/>
        <v>25</v>
      </c>
      <c r="G869" s="1" t="str">
        <f t="shared" si="55"/>
        <v>25.0mm FBE</v>
      </c>
      <c r="H869" s="1" t="str">
        <f>_xlfn.CONCAT(TEXT(R869,"0.0"),"mm ",INDEX('Pipe Lookup'!D:D,MATCH('~01 Pipe Segmentation'!S869,'Pipe Lookup'!C:C,0))," TYPE ",Q869)</f>
        <v>25.0mm Fusion-Bonded Epoxy TYPE 19</v>
      </c>
      <c r="M869" s="1" t="s">
        <v>53</v>
      </c>
      <c r="N869" s="1">
        <v>1041141.2</v>
      </c>
      <c r="O869" s="1">
        <v>1041163.96</v>
      </c>
      <c r="P869" s="1">
        <v>22.760000000009313</v>
      </c>
      <c r="Q869" s="1">
        <v>19</v>
      </c>
      <c r="R869" s="1">
        <v>25</v>
      </c>
      <c r="S869" s="1" t="s">
        <v>54</v>
      </c>
      <c r="T869" s="1" t="s">
        <v>491</v>
      </c>
      <c r="V869" s="1" t="s">
        <v>498</v>
      </c>
      <c r="W869" s="1">
        <v>0</v>
      </c>
      <c r="X869" s="1" t="s">
        <v>58</v>
      </c>
    </row>
    <row r="870" spans="1:24" ht="15" x14ac:dyDescent="0.2">
      <c r="A870" s="1">
        <f t="shared" si="52"/>
        <v>1041369.96</v>
      </c>
      <c r="B870" s="1">
        <f t="shared" si="52"/>
        <v>1041500</v>
      </c>
      <c r="C870" s="11" t="s">
        <v>52</v>
      </c>
      <c r="D870" s="12">
        <f>INDEX(families!$A:$A,MATCH(E870,families!$B:$B,0))</f>
        <v>2</v>
      </c>
      <c r="E870" s="1" t="str">
        <f t="shared" si="53"/>
        <v>FBE</v>
      </c>
      <c r="F870" s="1">
        <f t="shared" si="54"/>
        <v>14.7</v>
      </c>
      <c r="G870" s="1" t="str">
        <f t="shared" si="55"/>
        <v>14.7mm FBE</v>
      </c>
      <c r="H870" s="1" t="str">
        <f>_xlfn.CONCAT(TEXT(R870,"0.0"),"mm ",INDEX('Pipe Lookup'!D:D,MATCH('~01 Pipe Segmentation'!S870,'Pipe Lookup'!C:C,0))," TYPE ",Q870)</f>
        <v>14.7mm Fusion-Bonded Epoxy TYPE 5</v>
      </c>
      <c r="M870" s="1" t="s">
        <v>53</v>
      </c>
      <c r="N870" s="1">
        <v>1041369.96</v>
      </c>
      <c r="O870" s="1">
        <v>1041500</v>
      </c>
      <c r="P870" s="1">
        <v>130.04000000003725</v>
      </c>
      <c r="Q870" s="1">
        <v>5</v>
      </c>
      <c r="R870" s="1">
        <v>14.7</v>
      </c>
      <c r="S870" s="1" t="s">
        <v>54</v>
      </c>
      <c r="T870" s="1" t="s">
        <v>491</v>
      </c>
      <c r="V870" s="1" t="s">
        <v>499</v>
      </c>
      <c r="W870" s="1">
        <v>206</v>
      </c>
      <c r="X870" s="1" t="s">
        <v>58</v>
      </c>
    </row>
    <row r="871" spans="1:24" ht="15" x14ac:dyDescent="0.2">
      <c r="A871" s="1">
        <f t="shared" si="52"/>
        <v>1041500</v>
      </c>
      <c r="B871" s="1">
        <f t="shared" si="52"/>
        <v>1041587.96</v>
      </c>
      <c r="C871" s="11" t="s">
        <v>52</v>
      </c>
      <c r="D871" s="12">
        <f>INDEX(families!$A:$A,MATCH(E871,families!$B:$B,0))</f>
        <v>2</v>
      </c>
      <c r="E871" s="1" t="str">
        <f t="shared" si="53"/>
        <v>FBE</v>
      </c>
      <c r="F871" s="1">
        <f t="shared" si="54"/>
        <v>14.7</v>
      </c>
      <c r="G871" s="1" t="str">
        <f t="shared" si="55"/>
        <v>14.7mm FBE</v>
      </c>
      <c r="H871" s="1" t="str">
        <f>_xlfn.CONCAT(TEXT(R871,"0.0"),"mm ",INDEX('Pipe Lookup'!D:D,MATCH('~01 Pipe Segmentation'!S871,'Pipe Lookup'!C:C,0))," TYPE ",Q871)</f>
        <v>14.7mm Fusion-Bonded Epoxy TYPE 5</v>
      </c>
      <c r="M871" s="1" t="s">
        <v>53</v>
      </c>
      <c r="N871" s="1">
        <v>1041500</v>
      </c>
      <c r="O871" s="1">
        <v>1041587.96</v>
      </c>
      <c r="P871" s="1">
        <v>87.959999999962747</v>
      </c>
      <c r="Q871" s="1">
        <v>5</v>
      </c>
      <c r="R871" s="1">
        <v>14.7</v>
      </c>
      <c r="S871" s="1" t="s">
        <v>54</v>
      </c>
      <c r="T871" s="1" t="s">
        <v>491</v>
      </c>
      <c r="V871" s="1" t="s">
        <v>207</v>
      </c>
      <c r="W871" s="1">
        <v>0</v>
      </c>
      <c r="X871" s="1" t="s">
        <v>84</v>
      </c>
    </row>
    <row r="872" spans="1:24" ht="15" x14ac:dyDescent="0.2">
      <c r="A872" s="1">
        <f t="shared" si="52"/>
        <v>1041587.96</v>
      </c>
      <c r="B872" s="1">
        <f t="shared" si="52"/>
        <v>1041611.96</v>
      </c>
      <c r="C872" s="11" t="s">
        <v>52</v>
      </c>
      <c r="D872" s="12">
        <f>INDEX(families!$A:$A,MATCH(E872,families!$B:$B,0))</f>
        <v>2</v>
      </c>
      <c r="E872" s="1" t="str">
        <f t="shared" si="53"/>
        <v>FBE</v>
      </c>
      <c r="F872" s="1">
        <f t="shared" si="54"/>
        <v>19</v>
      </c>
      <c r="G872" s="1" t="str">
        <f t="shared" si="55"/>
        <v>19.0mm FBE</v>
      </c>
      <c r="H872" s="1" t="str">
        <f>_xlfn.CONCAT(TEXT(R872,"0.0"),"mm ",INDEX('Pipe Lookup'!D:D,MATCH('~01 Pipe Segmentation'!S872,'Pipe Lookup'!C:C,0))," TYPE ",Q872)</f>
        <v>19.0mm Fusion-Bonded Epoxy TYPE 7</v>
      </c>
      <c r="M872" s="1" t="s">
        <v>53</v>
      </c>
      <c r="N872" s="1">
        <v>1041587.96</v>
      </c>
      <c r="O872" s="1">
        <v>1041611.96</v>
      </c>
      <c r="P872" s="1">
        <v>24</v>
      </c>
      <c r="Q872" s="1">
        <v>7</v>
      </c>
      <c r="R872" s="1">
        <v>19</v>
      </c>
      <c r="S872" s="1" t="s">
        <v>54</v>
      </c>
      <c r="T872" s="1" t="s">
        <v>491</v>
      </c>
      <c r="V872" s="1" t="s">
        <v>65</v>
      </c>
      <c r="W872" s="1">
        <v>0</v>
      </c>
      <c r="X872" s="1" t="s">
        <v>58</v>
      </c>
    </row>
    <row r="873" spans="1:24" ht="15" x14ac:dyDescent="0.2">
      <c r="A873" s="1">
        <f t="shared" si="52"/>
        <v>1041611.96</v>
      </c>
      <c r="B873" s="1">
        <f t="shared" si="52"/>
        <v>1041617.96</v>
      </c>
      <c r="C873" s="11" t="s">
        <v>52</v>
      </c>
      <c r="D873" s="12">
        <f>INDEX(families!$A:$A,MATCH(E873,families!$B:$B,0))</f>
        <v>3</v>
      </c>
      <c r="E873" s="1" t="str">
        <f t="shared" si="53"/>
        <v>LE</v>
      </c>
      <c r="F873" s="1">
        <f t="shared" si="54"/>
        <v>19</v>
      </c>
      <c r="G873" s="1" t="str">
        <f t="shared" si="55"/>
        <v>19.0mm LE</v>
      </c>
      <c r="H873" s="1" t="str">
        <f>_xlfn.CONCAT(TEXT(R873,"0.0"),"mm ",INDEX('Pipe Lookup'!D:D,MATCH('~01 Pipe Segmentation'!S873,'Pipe Lookup'!C:C,0))," TYPE ",Q873)</f>
        <v>19.0mm Elbow TYPE 26</v>
      </c>
      <c r="M873" s="1" t="s">
        <v>53</v>
      </c>
      <c r="N873" s="1">
        <v>1041611.96</v>
      </c>
      <c r="O873" s="1">
        <v>1041617.96</v>
      </c>
      <c r="P873" s="1">
        <v>6</v>
      </c>
      <c r="Q873" s="1">
        <v>26</v>
      </c>
      <c r="R873" s="1">
        <v>19</v>
      </c>
      <c r="S873" s="1" t="s">
        <v>56</v>
      </c>
      <c r="T873" s="1" t="s">
        <v>491</v>
      </c>
      <c r="V873" s="1" t="s">
        <v>500</v>
      </c>
      <c r="W873" s="1">
        <v>0</v>
      </c>
      <c r="X873" s="1" t="s">
        <v>58</v>
      </c>
    </row>
    <row r="874" spans="1:24" ht="15" x14ac:dyDescent="0.2">
      <c r="A874" s="1">
        <f t="shared" si="52"/>
        <v>1041617.96</v>
      </c>
      <c r="B874" s="1">
        <f t="shared" si="52"/>
        <v>1041679.73</v>
      </c>
      <c r="C874" s="11" t="s">
        <v>52</v>
      </c>
      <c r="D874" s="12">
        <f>INDEX(families!$A:$A,MATCH(E874,families!$B:$B,0))</f>
        <v>1</v>
      </c>
      <c r="E874" s="1" t="str">
        <f t="shared" si="53"/>
        <v>ARO</v>
      </c>
      <c r="F874" s="1">
        <f t="shared" si="54"/>
        <v>19</v>
      </c>
      <c r="G874" s="1" t="str">
        <f t="shared" si="55"/>
        <v>19.0mm ARO</v>
      </c>
      <c r="H874" s="1" t="str">
        <f>_xlfn.CONCAT(TEXT(R874,"0.0"),"mm ",INDEX('Pipe Lookup'!D:D,MATCH('~01 Pipe Segmentation'!S874,'Pipe Lookup'!C:C,0))," TYPE ",Q874)</f>
        <v>19.0mm Abrasion-Resistant Overcoat TYPE 8</v>
      </c>
      <c r="M874" s="1" t="s">
        <v>53</v>
      </c>
      <c r="N874" s="1">
        <v>1041617.96</v>
      </c>
      <c r="O874" s="1">
        <v>1041679.73</v>
      </c>
      <c r="P874" s="1">
        <v>61.770000000018626</v>
      </c>
      <c r="Q874" s="1">
        <v>8</v>
      </c>
      <c r="R874" s="1">
        <v>19</v>
      </c>
      <c r="S874" s="1" t="s">
        <v>78</v>
      </c>
      <c r="T874" s="1" t="s">
        <v>491</v>
      </c>
      <c r="V874" s="1" t="s">
        <v>501</v>
      </c>
      <c r="W874" s="1">
        <v>0</v>
      </c>
      <c r="X874" s="1" t="s">
        <v>58</v>
      </c>
    </row>
    <row r="875" spans="1:24" ht="15" x14ac:dyDescent="0.2">
      <c r="A875" s="1">
        <f t="shared" si="52"/>
        <v>1041679.73</v>
      </c>
      <c r="B875" s="1">
        <f t="shared" si="52"/>
        <v>1041689.11</v>
      </c>
      <c r="C875" s="11" t="s">
        <v>52</v>
      </c>
      <c r="D875" s="12">
        <f>INDEX(families!$A:$A,MATCH(E875,families!$B:$B,0))</f>
        <v>3</v>
      </c>
      <c r="E875" s="1" t="str">
        <f t="shared" si="53"/>
        <v>LE</v>
      </c>
      <c r="F875" s="1">
        <f t="shared" si="54"/>
        <v>19</v>
      </c>
      <c r="G875" s="1" t="str">
        <f t="shared" si="55"/>
        <v>19.0mm LE</v>
      </c>
      <c r="H875" s="1" t="str">
        <f>_xlfn.CONCAT(TEXT(R875,"0.0"),"mm ",INDEX('Pipe Lookup'!D:D,MATCH('~01 Pipe Segmentation'!S875,'Pipe Lookup'!C:C,0))," TYPE ",Q875)</f>
        <v>19.0mm Elbow TYPE 26</v>
      </c>
      <c r="M875" s="1" t="s">
        <v>53</v>
      </c>
      <c r="N875" s="1">
        <v>1041679.73</v>
      </c>
      <c r="O875" s="1">
        <v>1041689.11</v>
      </c>
      <c r="P875" s="1">
        <v>9.3800000000046566</v>
      </c>
      <c r="Q875" s="1">
        <v>26</v>
      </c>
      <c r="R875" s="1">
        <v>19</v>
      </c>
      <c r="S875" s="1" t="s">
        <v>56</v>
      </c>
      <c r="T875" s="1" t="s">
        <v>491</v>
      </c>
      <c r="V875" s="1" t="s">
        <v>502</v>
      </c>
      <c r="W875" s="1">
        <v>0</v>
      </c>
      <c r="X875" s="1" t="s">
        <v>58</v>
      </c>
    </row>
    <row r="876" spans="1:24" ht="15" x14ac:dyDescent="0.2">
      <c r="A876" s="1">
        <f t="shared" si="52"/>
        <v>1041689.11</v>
      </c>
      <c r="B876" s="1">
        <f t="shared" si="52"/>
        <v>1041700.09</v>
      </c>
      <c r="C876" s="11" t="s">
        <v>52</v>
      </c>
      <c r="D876" s="12">
        <f>INDEX(families!$A:$A,MATCH(E876,families!$B:$B,0))</f>
        <v>2</v>
      </c>
      <c r="E876" s="1" t="str">
        <f t="shared" si="53"/>
        <v>FBE</v>
      </c>
      <c r="F876" s="1">
        <f t="shared" si="54"/>
        <v>19</v>
      </c>
      <c r="G876" s="1" t="str">
        <f t="shared" si="55"/>
        <v>19.0mm FBE</v>
      </c>
      <c r="H876" s="1" t="str">
        <f>_xlfn.CONCAT(TEXT(R876,"0.0"),"mm ",INDEX('Pipe Lookup'!D:D,MATCH('~01 Pipe Segmentation'!S876,'Pipe Lookup'!C:C,0))," TYPE ",Q876)</f>
        <v>19.0mm Fusion-Bonded Epoxy TYPE 7</v>
      </c>
      <c r="M876" s="1" t="s">
        <v>53</v>
      </c>
      <c r="N876" s="1">
        <v>1041689.11</v>
      </c>
      <c r="O876" s="1">
        <v>1041700.09</v>
      </c>
      <c r="P876" s="1">
        <v>10.979999999981374</v>
      </c>
      <c r="Q876" s="1">
        <v>7</v>
      </c>
      <c r="R876" s="1">
        <v>19</v>
      </c>
      <c r="S876" s="1" t="s">
        <v>54</v>
      </c>
      <c r="T876" s="1" t="s">
        <v>491</v>
      </c>
      <c r="V876" s="1" t="s">
        <v>65</v>
      </c>
      <c r="W876" s="1">
        <v>0</v>
      </c>
      <c r="X876" s="1" t="s">
        <v>58</v>
      </c>
    </row>
    <row r="877" spans="1:24" ht="15" x14ac:dyDescent="0.2">
      <c r="A877" s="1">
        <f t="shared" si="52"/>
        <v>1041700.09</v>
      </c>
      <c r="B877" s="1">
        <f t="shared" si="52"/>
        <v>1041759.78</v>
      </c>
      <c r="C877" s="11" t="s">
        <v>52</v>
      </c>
      <c r="D877" s="12">
        <f>INDEX(families!$A:$A,MATCH(E877,families!$B:$B,0))</f>
        <v>2</v>
      </c>
      <c r="E877" s="1" t="str">
        <f t="shared" si="53"/>
        <v>FBE</v>
      </c>
      <c r="F877" s="1">
        <f t="shared" si="54"/>
        <v>14.7</v>
      </c>
      <c r="G877" s="1" t="str">
        <f t="shared" si="55"/>
        <v>14.7mm FBE</v>
      </c>
      <c r="H877" s="1" t="str">
        <f>_xlfn.CONCAT(TEXT(R877,"0.0"),"mm ",INDEX('Pipe Lookup'!D:D,MATCH('~01 Pipe Segmentation'!S877,'Pipe Lookup'!C:C,0))," TYPE ",Q877)</f>
        <v>14.7mm Fusion-Bonded Epoxy TYPE 5</v>
      </c>
      <c r="M877" s="1" t="s">
        <v>53</v>
      </c>
      <c r="N877" s="1">
        <v>1041700.09</v>
      </c>
      <c r="O877" s="1">
        <v>1041759.78</v>
      </c>
      <c r="P877" s="1">
        <v>59.690000000060536</v>
      </c>
      <c r="Q877" s="1">
        <v>5</v>
      </c>
      <c r="R877" s="1">
        <v>14.7</v>
      </c>
      <c r="S877" s="1" t="s">
        <v>54</v>
      </c>
      <c r="T877" s="1" t="s">
        <v>491</v>
      </c>
      <c r="V877" s="1" t="s">
        <v>65</v>
      </c>
      <c r="W877" s="1">
        <v>0</v>
      </c>
      <c r="X877" s="1" t="s">
        <v>58</v>
      </c>
    </row>
    <row r="878" spans="1:24" ht="15" x14ac:dyDescent="0.2">
      <c r="A878" s="1">
        <f t="shared" si="52"/>
        <v>1041759.78</v>
      </c>
      <c r="B878" s="1">
        <f t="shared" si="52"/>
        <v>1041783.78</v>
      </c>
      <c r="C878" s="11" t="s">
        <v>52</v>
      </c>
      <c r="D878" s="12">
        <f>INDEX(families!$A:$A,MATCH(E878,families!$B:$B,0))</f>
        <v>2</v>
      </c>
      <c r="E878" s="1" t="str">
        <f t="shared" si="53"/>
        <v>FBE</v>
      </c>
      <c r="F878" s="1">
        <f t="shared" si="54"/>
        <v>19</v>
      </c>
      <c r="G878" s="1" t="str">
        <f t="shared" si="55"/>
        <v>19.0mm FBE</v>
      </c>
      <c r="H878" s="1" t="str">
        <f>_xlfn.CONCAT(TEXT(R878,"0.0"),"mm ",INDEX('Pipe Lookup'!D:D,MATCH('~01 Pipe Segmentation'!S878,'Pipe Lookup'!C:C,0))," TYPE ",Q878)</f>
        <v>19.0mm Fusion-Bonded Epoxy TYPE 7</v>
      </c>
      <c r="M878" s="1" t="s">
        <v>53</v>
      </c>
      <c r="N878" s="1">
        <v>1041759.78</v>
      </c>
      <c r="O878" s="1">
        <v>1041783.78</v>
      </c>
      <c r="P878" s="1">
        <v>24</v>
      </c>
      <c r="Q878" s="1">
        <v>7</v>
      </c>
      <c r="R878" s="1">
        <v>19</v>
      </c>
      <c r="S878" s="1" t="s">
        <v>54</v>
      </c>
      <c r="T878" s="1" t="s">
        <v>491</v>
      </c>
      <c r="V878" s="1" t="s">
        <v>65</v>
      </c>
      <c r="W878" s="1">
        <v>0</v>
      </c>
      <c r="X878" s="1" t="s">
        <v>58</v>
      </c>
    </row>
    <row r="879" spans="1:24" ht="15" x14ac:dyDescent="0.2">
      <c r="A879" s="1">
        <f t="shared" si="52"/>
        <v>1041783.78</v>
      </c>
      <c r="B879" s="1">
        <f t="shared" si="52"/>
        <v>1041788.69</v>
      </c>
      <c r="C879" s="11" t="s">
        <v>52</v>
      </c>
      <c r="D879" s="12">
        <f>INDEX(families!$A:$A,MATCH(E879,families!$B:$B,0))</f>
        <v>3</v>
      </c>
      <c r="E879" s="1" t="str">
        <f t="shared" si="53"/>
        <v>LE</v>
      </c>
      <c r="F879" s="1">
        <f t="shared" si="54"/>
        <v>19</v>
      </c>
      <c r="G879" s="1" t="str">
        <f t="shared" si="55"/>
        <v>19.0mm LE</v>
      </c>
      <c r="H879" s="1" t="str">
        <f>_xlfn.CONCAT(TEXT(R879,"0.0"),"mm ",INDEX('Pipe Lookup'!D:D,MATCH('~01 Pipe Segmentation'!S879,'Pipe Lookup'!C:C,0))," TYPE ",Q879)</f>
        <v>19.0mm Elbow TYPE 26</v>
      </c>
      <c r="M879" s="1" t="s">
        <v>53</v>
      </c>
      <c r="N879" s="1">
        <v>1041783.78</v>
      </c>
      <c r="O879" s="1">
        <v>1041788.69</v>
      </c>
      <c r="P879" s="1">
        <v>4.909999999916181</v>
      </c>
      <c r="Q879" s="1">
        <v>26</v>
      </c>
      <c r="R879" s="1">
        <v>19</v>
      </c>
      <c r="S879" s="1" t="s">
        <v>56</v>
      </c>
      <c r="T879" s="1" t="s">
        <v>491</v>
      </c>
      <c r="V879" s="1" t="s">
        <v>503</v>
      </c>
      <c r="W879" s="1">
        <v>0</v>
      </c>
      <c r="X879" s="1" t="s">
        <v>58</v>
      </c>
    </row>
    <row r="880" spans="1:24" ht="15" x14ac:dyDescent="0.2">
      <c r="A880" s="1">
        <f t="shared" si="52"/>
        <v>1041788.69</v>
      </c>
      <c r="B880" s="1">
        <f t="shared" si="52"/>
        <v>1041812.69</v>
      </c>
      <c r="C880" s="11" t="s">
        <v>52</v>
      </c>
      <c r="D880" s="12">
        <f>INDEX(families!$A:$A,MATCH(E880,families!$B:$B,0))</f>
        <v>2</v>
      </c>
      <c r="E880" s="1" t="str">
        <f t="shared" si="53"/>
        <v>FBE</v>
      </c>
      <c r="F880" s="1">
        <f t="shared" si="54"/>
        <v>19</v>
      </c>
      <c r="G880" s="1" t="str">
        <f t="shared" si="55"/>
        <v>19.0mm FBE</v>
      </c>
      <c r="H880" s="1" t="str">
        <f>_xlfn.CONCAT(TEXT(R880,"0.0"),"mm ",INDEX('Pipe Lookup'!D:D,MATCH('~01 Pipe Segmentation'!S880,'Pipe Lookup'!C:C,0))," TYPE ",Q880)</f>
        <v>19.0mm Fusion-Bonded Epoxy TYPE 7</v>
      </c>
      <c r="M880" s="1" t="s">
        <v>53</v>
      </c>
      <c r="N880" s="1">
        <v>1041788.69</v>
      </c>
      <c r="O880" s="1">
        <v>1041812.69</v>
      </c>
      <c r="P880" s="1">
        <v>24</v>
      </c>
      <c r="Q880" s="1">
        <v>7</v>
      </c>
      <c r="R880" s="1">
        <v>19</v>
      </c>
      <c r="S880" s="1" t="s">
        <v>54</v>
      </c>
      <c r="T880" s="1" t="s">
        <v>491</v>
      </c>
      <c r="V880" s="1" t="s">
        <v>65</v>
      </c>
      <c r="W880" s="1">
        <v>0</v>
      </c>
      <c r="X880" s="1" t="s">
        <v>58</v>
      </c>
    </row>
    <row r="881" spans="1:28" ht="15" x14ac:dyDescent="0.2">
      <c r="A881" s="1">
        <f t="shared" si="52"/>
        <v>1041812.69</v>
      </c>
      <c r="B881" s="1">
        <f t="shared" si="52"/>
        <v>1041887.653</v>
      </c>
      <c r="C881" s="11" t="s">
        <v>52</v>
      </c>
      <c r="D881" s="12">
        <f>INDEX(families!$A:$A,MATCH(E881,families!$B:$B,0))</f>
        <v>2</v>
      </c>
      <c r="E881" s="1" t="str">
        <f t="shared" si="53"/>
        <v>FBE</v>
      </c>
      <c r="F881" s="1">
        <f t="shared" si="54"/>
        <v>14.7</v>
      </c>
      <c r="G881" s="1" t="str">
        <f t="shared" si="55"/>
        <v>14.7mm FBE</v>
      </c>
      <c r="H881" s="1" t="str">
        <f>_xlfn.CONCAT(TEXT(R881,"0.0"),"mm ",INDEX('Pipe Lookup'!D:D,MATCH('~01 Pipe Segmentation'!S881,'Pipe Lookup'!C:C,0))," TYPE ",Q881)</f>
        <v>14.7mm Fusion-Bonded Epoxy TYPE 5</v>
      </c>
      <c r="M881" s="1" t="s">
        <v>53</v>
      </c>
      <c r="N881" s="1">
        <v>1041812.69</v>
      </c>
      <c r="O881" s="1">
        <v>1041887.653</v>
      </c>
      <c r="P881" s="1">
        <v>74.963000000105239</v>
      </c>
      <c r="Q881" s="1">
        <v>5</v>
      </c>
      <c r="R881" s="1">
        <v>14.7</v>
      </c>
      <c r="S881" s="1" t="s">
        <v>54</v>
      </c>
      <c r="T881" s="1" t="s">
        <v>491</v>
      </c>
      <c r="V881" s="1" t="s">
        <v>65</v>
      </c>
      <c r="W881" s="1">
        <v>0</v>
      </c>
      <c r="X881" s="1" t="s">
        <v>58</v>
      </c>
    </row>
    <row r="882" spans="1:28" ht="15" x14ac:dyDescent="0.2">
      <c r="A882" s="1">
        <f t="shared" si="52"/>
        <v>1041887.653</v>
      </c>
      <c r="B882" s="1">
        <f t="shared" si="52"/>
        <v>1041965.653</v>
      </c>
      <c r="C882" s="11" t="s">
        <v>52</v>
      </c>
      <c r="D882" s="12">
        <f>INDEX(families!$A:$A,MATCH(E882,families!$B:$B,0))</f>
        <v>2</v>
      </c>
      <c r="E882" s="1" t="str">
        <f t="shared" si="53"/>
        <v>FBE</v>
      </c>
      <c r="F882" s="1">
        <f t="shared" si="54"/>
        <v>19</v>
      </c>
      <c r="G882" s="1" t="str">
        <f t="shared" si="55"/>
        <v>19.0mm FBE</v>
      </c>
      <c r="H882" s="1" t="str">
        <f>_xlfn.CONCAT(TEXT(R882,"0.0"),"mm ",INDEX('Pipe Lookup'!D:D,MATCH('~01 Pipe Segmentation'!S882,'Pipe Lookup'!C:C,0))," TYPE ",Q882)</f>
        <v>19.0mm Fusion-Bonded Epoxy TYPE 7</v>
      </c>
      <c r="M882" s="1" t="s">
        <v>53</v>
      </c>
      <c r="N882" s="1">
        <v>1041887.653</v>
      </c>
      <c r="O882" s="1">
        <v>1041965.653</v>
      </c>
      <c r="P882" s="1">
        <v>78</v>
      </c>
      <c r="Q882" s="1">
        <v>7</v>
      </c>
      <c r="R882" s="1">
        <v>19</v>
      </c>
      <c r="S882" s="1" t="s">
        <v>54</v>
      </c>
      <c r="T882" s="1" t="s">
        <v>491</v>
      </c>
      <c r="V882" s="1" t="s">
        <v>504</v>
      </c>
      <c r="W882" s="1">
        <v>0</v>
      </c>
      <c r="X882" s="1" t="s">
        <v>58</v>
      </c>
    </row>
    <row r="883" spans="1:28" ht="15" x14ac:dyDescent="0.2">
      <c r="A883" s="1">
        <f t="shared" si="52"/>
        <v>1041965.653</v>
      </c>
      <c r="B883" s="1">
        <f t="shared" si="52"/>
        <v>1042002.96</v>
      </c>
      <c r="C883" s="11" t="s">
        <v>52</v>
      </c>
      <c r="D883" s="12">
        <f>INDEX(families!$A:$A,MATCH(E883,families!$B:$B,0))</f>
        <v>2</v>
      </c>
      <c r="E883" s="1" t="str">
        <f t="shared" si="53"/>
        <v>FBE</v>
      </c>
      <c r="F883" s="1">
        <f t="shared" si="54"/>
        <v>19</v>
      </c>
      <c r="G883" s="1" t="str">
        <f t="shared" si="55"/>
        <v>19.0mm FBE</v>
      </c>
      <c r="H883" s="1" t="str">
        <f>_xlfn.CONCAT(TEXT(R883,"0.0"),"mm ",INDEX('Pipe Lookup'!D:D,MATCH('~01 Pipe Segmentation'!S883,'Pipe Lookup'!C:C,0))," TYPE ",Q883)</f>
        <v>19.0mm Fusion-Bonded Epoxy TYPE 7</v>
      </c>
      <c r="M883" s="1" t="s">
        <v>53</v>
      </c>
      <c r="N883" s="1">
        <v>1041965.653</v>
      </c>
      <c r="O883" s="1">
        <v>1042002.96</v>
      </c>
      <c r="P883" s="1">
        <v>37.306999999913387</v>
      </c>
      <c r="Q883" s="1">
        <v>7</v>
      </c>
      <c r="R883" s="1">
        <v>19</v>
      </c>
      <c r="S883" s="1" t="s">
        <v>54</v>
      </c>
      <c r="T883" s="1" t="s">
        <v>491</v>
      </c>
      <c r="V883" s="1" t="s">
        <v>65</v>
      </c>
      <c r="W883" s="1">
        <v>0</v>
      </c>
      <c r="X883" s="1" t="s">
        <v>84</v>
      </c>
    </row>
    <row r="884" spans="1:28" ht="15" x14ac:dyDescent="0.2">
      <c r="A884" s="1">
        <f t="shared" si="52"/>
        <v>1042002.96</v>
      </c>
      <c r="B884" s="1">
        <f t="shared" si="52"/>
        <v>1042008.92</v>
      </c>
      <c r="C884" s="11" t="s">
        <v>52</v>
      </c>
      <c r="D884" s="12">
        <f>INDEX(families!$A:$A,MATCH(E884,families!$B:$B,0))</f>
        <v>3</v>
      </c>
      <c r="E884" s="1" t="str">
        <f t="shared" si="53"/>
        <v>LE</v>
      </c>
      <c r="F884" s="1">
        <f t="shared" si="54"/>
        <v>19</v>
      </c>
      <c r="G884" s="1" t="str">
        <f t="shared" si="55"/>
        <v>19.0mm LE</v>
      </c>
      <c r="H884" s="1" t="str">
        <f>_xlfn.CONCAT(TEXT(R884,"0.0"),"mm ",INDEX('Pipe Lookup'!D:D,MATCH('~01 Pipe Segmentation'!S884,'Pipe Lookup'!C:C,0))," TYPE ",Q884)</f>
        <v>19.0mm Elbow TYPE 26</v>
      </c>
      <c r="M884" s="1" t="s">
        <v>53</v>
      </c>
      <c r="N884" s="1">
        <v>1042002.96</v>
      </c>
      <c r="O884" s="1">
        <v>1042008.92</v>
      </c>
      <c r="P884" s="1">
        <v>5.9600000000791624</v>
      </c>
      <c r="Q884" s="1">
        <v>26</v>
      </c>
      <c r="R884" s="1">
        <v>19</v>
      </c>
      <c r="S884" s="1" t="s">
        <v>56</v>
      </c>
      <c r="T884" s="1" t="s">
        <v>491</v>
      </c>
      <c r="V884" s="1" t="s">
        <v>505</v>
      </c>
      <c r="W884" s="1">
        <v>0</v>
      </c>
      <c r="X884" s="1" t="s">
        <v>58</v>
      </c>
    </row>
    <row r="885" spans="1:28" ht="15" x14ac:dyDescent="0.2">
      <c r="A885" s="1">
        <f t="shared" si="52"/>
        <v>1042008.92</v>
      </c>
      <c r="B885" s="1">
        <f t="shared" si="52"/>
        <v>1042034.96</v>
      </c>
      <c r="C885" s="11" t="s">
        <v>52</v>
      </c>
      <c r="D885" s="12">
        <f>INDEX(families!$A:$A,MATCH(E885,families!$B:$B,0))</f>
        <v>2</v>
      </c>
      <c r="E885" s="1" t="str">
        <f t="shared" si="53"/>
        <v>FBE</v>
      </c>
      <c r="F885" s="1">
        <f t="shared" si="54"/>
        <v>19</v>
      </c>
      <c r="G885" s="1" t="str">
        <f t="shared" si="55"/>
        <v>19.0mm FBE</v>
      </c>
      <c r="H885" s="1" t="str">
        <f>_xlfn.CONCAT(TEXT(R885,"0.0"),"mm ",INDEX('Pipe Lookup'!D:D,MATCH('~01 Pipe Segmentation'!S885,'Pipe Lookup'!C:C,0))," TYPE ",Q885)</f>
        <v>19.0mm Fusion-Bonded Epoxy TYPE 7</v>
      </c>
      <c r="M885" s="1" t="s">
        <v>53</v>
      </c>
      <c r="N885" s="1">
        <v>1042008.92</v>
      </c>
      <c r="O885" s="1">
        <v>1042034.96</v>
      </c>
      <c r="P885" s="1">
        <v>26.039999999920838</v>
      </c>
      <c r="Q885" s="1">
        <v>7</v>
      </c>
      <c r="R885" s="1">
        <v>19</v>
      </c>
      <c r="S885" s="1" t="s">
        <v>54</v>
      </c>
      <c r="T885" s="1" t="s">
        <v>491</v>
      </c>
      <c r="V885" s="1" t="s">
        <v>65</v>
      </c>
      <c r="W885" s="1">
        <v>0</v>
      </c>
      <c r="X885" s="1" t="s">
        <v>58</v>
      </c>
    </row>
    <row r="886" spans="1:28" ht="15" x14ac:dyDescent="0.2">
      <c r="A886" s="1">
        <f t="shared" si="52"/>
        <v>1042034.96</v>
      </c>
      <c r="B886" s="1">
        <f t="shared" si="52"/>
        <v>1042040.12</v>
      </c>
      <c r="C886" s="11" t="s">
        <v>52</v>
      </c>
      <c r="D886" s="12">
        <f>INDEX(families!$A:$A,MATCH(E886,families!$B:$B,0))</f>
        <v>3</v>
      </c>
      <c r="E886" s="1" t="str">
        <f t="shared" si="53"/>
        <v>LE</v>
      </c>
      <c r="F886" s="1">
        <f t="shared" si="54"/>
        <v>19</v>
      </c>
      <c r="G886" s="1" t="str">
        <f t="shared" si="55"/>
        <v>19.0mm LE</v>
      </c>
      <c r="H886" s="1" t="str">
        <f>_xlfn.CONCAT(TEXT(R886,"0.0"),"mm ",INDEX('Pipe Lookup'!D:D,MATCH('~01 Pipe Segmentation'!S886,'Pipe Lookup'!C:C,0))," TYPE ",Q886)</f>
        <v>19.0mm Elbow TYPE 26</v>
      </c>
      <c r="M886" s="1" t="s">
        <v>53</v>
      </c>
      <c r="N886" s="1">
        <v>1042034.96</v>
      </c>
      <c r="O886" s="1">
        <v>1042040.12</v>
      </c>
      <c r="P886" s="1">
        <v>5.1600000000325963</v>
      </c>
      <c r="Q886" s="1">
        <v>26</v>
      </c>
      <c r="R886" s="1">
        <v>19</v>
      </c>
      <c r="S886" s="1" t="s">
        <v>56</v>
      </c>
      <c r="T886" s="1" t="s">
        <v>491</v>
      </c>
      <c r="V886" s="1" t="s">
        <v>506</v>
      </c>
      <c r="W886" s="1">
        <v>0</v>
      </c>
      <c r="X886" s="1" t="s">
        <v>58</v>
      </c>
    </row>
    <row r="887" spans="1:28" ht="15" x14ac:dyDescent="0.2">
      <c r="A887" s="1">
        <f t="shared" si="52"/>
        <v>1042040.12</v>
      </c>
      <c r="B887" s="1">
        <f t="shared" si="52"/>
        <v>1042064.12</v>
      </c>
      <c r="C887" s="11" t="s">
        <v>52</v>
      </c>
      <c r="D887" s="12">
        <f>INDEX(families!$A:$A,MATCH(E887,families!$B:$B,0))</f>
        <v>2</v>
      </c>
      <c r="E887" s="1" t="str">
        <f t="shared" si="53"/>
        <v>FBE</v>
      </c>
      <c r="F887" s="1">
        <f t="shared" si="54"/>
        <v>19</v>
      </c>
      <c r="G887" s="1" t="str">
        <f t="shared" si="55"/>
        <v>19.0mm FBE</v>
      </c>
      <c r="H887" s="1" t="str">
        <f>_xlfn.CONCAT(TEXT(R887,"0.0"),"mm ",INDEX('Pipe Lookup'!D:D,MATCH('~01 Pipe Segmentation'!S887,'Pipe Lookup'!C:C,0))," TYPE ",Q887)</f>
        <v>19.0mm Fusion-Bonded Epoxy TYPE 7</v>
      </c>
      <c r="M887" s="1" t="s">
        <v>53</v>
      </c>
      <c r="N887" s="1">
        <v>1042040.12</v>
      </c>
      <c r="O887" s="1">
        <v>1042064.12</v>
      </c>
      <c r="P887" s="1">
        <v>24</v>
      </c>
      <c r="Q887" s="1">
        <v>7</v>
      </c>
      <c r="R887" s="1">
        <v>19</v>
      </c>
      <c r="S887" s="1" t="s">
        <v>54</v>
      </c>
      <c r="T887" s="1" t="s">
        <v>491</v>
      </c>
      <c r="V887" s="1" t="s">
        <v>65</v>
      </c>
      <c r="W887" s="1">
        <v>0</v>
      </c>
      <c r="X887" s="1" t="s">
        <v>58</v>
      </c>
    </row>
    <row r="888" spans="1:28" ht="15" x14ac:dyDescent="0.2">
      <c r="A888" s="1">
        <f t="shared" si="52"/>
        <v>1042064.12</v>
      </c>
      <c r="B888" s="1">
        <f t="shared" si="52"/>
        <v>1042283</v>
      </c>
      <c r="C888" s="11" t="s">
        <v>52</v>
      </c>
      <c r="D888" s="12">
        <f>INDEX(families!$A:$A,MATCH(E888,families!$B:$B,0))</f>
        <v>2</v>
      </c>
      <c r="E888" s="1" t="str">
        <f t="shared" si="53"/>
        <v>FBE</v>
      </c>
      <c r="F888" s="1">
        <f t="shared" si="54"/>
        <v>14.7</v>
      </c>
      <c r="G888" s="1" t="str">
        <f t="shared" si="55"/>
        <v>14.7mm FBE</v>
      </c>
      <c r="H888" s="1" t="str">
        <f>_xlfn.CONCAT(TEXT(R888,"0.0"),"mm ",INDEX('Pipe Lookup'!D:D,MATCH('~01 Pipe Segmentation'!S888,'Pipe Lookup'!C:C,0))," TYPE ",Q888)</f>
        <v>14.7mm Fusion-Bonded Epoxy TYPE 5</v>
      </c>
      <c r="M888" s="1" t="s">
        <v>53</v>
      </c>
      <c r="N888" s="1">
        <v>1042064.12</v>
      </c>
      <c r="O888" s="1">
        <v>1042283</v>
      </c>
      <c r="P888" s="1">
        <v>218.88000000000466</v>
      </c>
      <c r="Q888" s="1">
        <v>5</v>
      </c>
      <c r="R888" s="1">
        <v>14.7</v>
      </c>
      <c r="S888" s="1" t="s">
        <v>54</v>
      </c>
      <c r="T888" s="1" t="s">
        <v>491</v>
      </c>
      <c r="V888" s="1" t="s">
        <v>65</v>
      </c>
      <c r="W888" s="1">
        <v>0</v>
      </c>
      <c r="X888" s="1" t="s">
        <v>58</v>
      </c>
    </row>
    <row r="889" spans="1:28" ht="15" x14ac:dyDescent="0.2">
      <c r="A889" s="1">
        <f t="shared" si="52"/>
        <v>1042283</v>
      </c>
      <c r="B889" s="1">
        <f t="shared" si="52"/>
        <v>1042331</v>
      </c>
      <c r="C889" s="11" t="s">
        <v>52</v>
      </c>
      <c r="D889" s="12">
        <f>INDEX(families!$A:$A,MATCH(E889,families!$B:$B,0))</f>
        <v>1</v>
      </c>
      <c r="E889" s="1" t="str">
        <f t="shared" si="53"/>
        <v>ARO</v>
      </c>
      <c r="F889" s="1">
        <f t="shared" si="54"/>
        <v>19</v>
      </c>
      <c r="G889" s="1" t="str">
        <f t="shared" si="55"/>
        <v>19.0mm ARO</v>
      </c>
      <c r="H889" s="1" t="str">
        <f>_xlfn.CONCAT(TEXT(R889,"0.0"),"mm ",INDEX('Pipe Lookup'!D:D,MATCH('~01 Pipe Segmentation'!S889,'Pipe Lookup'!C:C,0))," TYPE ",Q889)</f>
        <v>19.0mm Abrasion-Resistant Overcoat TYPE 8</v>
      </c>
      <c r="M889" s="1" t="s">
        <v>53</v>
      </c>
      <c r="N889" s="1">
        <v>1042283</v>
      </c>
      <c r="O889" s="1">
        <v>1042331</v>
      </c>
      <c r="P889" s="1">
        <v>48</v>
      </c>
      <c r="Q889" s="1">
        <v>8</v>
      </c>
      <c r="R889" s="1">
        <v>19</v>
      </c>
      <c r="S889" s="1" t="s">
        <v>78</v>
      </c>
      <c r="T889" s="1" t="s">
        <v>491</v>
      </c>
      <c r="V889" s="1" t="s">
        <v>507</v>
      </c>
      <c r="W889" s="1">
        <v>0</v>
      </c>
      <c r="X889" s="1" t="s">
        <v>58</v>
      </c>
    </row>
    <row r="890" spans="1:28" ht="15" x14ac:dyDescent="0.2">
      <c r="A890" s="1">
        <f t="shared" si="52"/>
        <v>1042331</v>
      </c>
      <c r="B890" s="1">
        <f t="shared" si="52"/>
        <v>1042400</v>
      </c>
      <c r="C890" s="11" t="s">
        <v>52</v>
      </c>
      <c r="D890" s="12">
        <f>INDEX(families!$A:$A,MATCH(E890,families!$B:$B,0))</f>
        <v>2</v>
      </c>
      <c r="E890" s="1" t="str">
        <f t="shared" si="53"/>
        <v>FBE</v>
      </c>
      <c r="F890" s="1">
        <f t="shared" si="54"/>
        <v>14.7</v>
      </c>
      <c r="G890" s="1" t="str">
        <f t="shared" si="55"/>
        <v>14.7mm FBE</v>
      </c>
      <c r="H890" s="1" t="str">
        <f>_xlfn.CONCAT(TEXT(R890,"0.0"),"mm ",INDEX('Pipe Lookup'!D:D,MATCH('~01 Pipe Segmentation'!S890,'Pipe Lookup'!C:C,0))," TYPE ",Q890)</f>
        <v>14.7mm Fusion-Bonded Epoxy TYPE 5</v>
      </c>
      <c r="M890" s="1" t="s">
        <v>53</v>
      </c>
      <c r="N890" s="1">
        <v>1042331</v>
      </c>
      <c r="O890" s="1">
        <v>1042400</v>
      </c>
      <c r="P890" s="1">
        <v>69</v>
      </c>
      <c r="Q890" s="1">
        <v>5</v>
      </c>
      <c r="R890" s="1">
        <v>14.7</v>
      </c>
      <c r="S890" s="1" t="s">
        <v>54</v>
      </c>
      <c r="T890" s="1" t="s">
        <v>491</v>
      </c>
      <c r="V890" s="1" t="s">
        <v>65</v>
      </c>
      <c r="W890" s="1">
        <v>0</v>
      </c>
      <c r="X890" s="1" t="s">
        <v>58</v>
      </c>
    </row>
    <row r="891" spans="1:28" ht="15" x14ac:dyDescent="0.2">
      <c r="A891" s="1">
        <f t="shared" si="52"/>
        <v>1042400</v>
      </c>
      <c r="B891" s="1">
        <f t="shared" si="52"/>
        <v>1042517.71</v>
      </c>
      <c r="C891" s="11" t="s">
        <v>52</v>
      </c>
      <c r="D891" s="12">
        <f>INDEX(families!$A:$A,MATCH(E891,families!$B:$B,0))</f>
        <v>2</v>
      </c>
      <c r="E891" s="1" t="str">
        <f t="shared" si="53"/>
        <v>FBE</v>
      </c>
      <c r="F891" s="1">
        <f t="shared" si="54"/>
        <v>14.7</v>
      </c>
      <c r="G891" s="1" t="str">
        <f t="shared" si="55"/>
        <v>14.7mm FBE</v>
      </c>
      <c r="H891" s="1" t="str">
        <f>_xlfn.CONCAT(TEXT(R891,"0.0"),"mm ",INDEX('Pipe Lookup'!D:D,MATCH('~01 Pipe Segmentation'!S891,'Pipe Lookup'!C:C,0))," TYPE ",Q891)</f>
        <v>14.7mm Fusion-Bonded Epoxy TYPE 5</v>
      </c>
      <c r="M891" s="1" t="s">
        <v>53</v>
      </c>
      <c r="N891" s="1">
        <v>1042400</v>
      </c>
      <c r="O891" s="1">
        <v>1042517.71</v>
      </c>
      <c r="P891" s="1">
        <v>117.70999999996275</v>
      </c>
      <c r="Q891" s="1">
        <v>5</v>
      </c>
      <c r="R891" s="1">
        <v>14.7</v>
      </c>
      <c r="S891" s="1" t="s">
        <v>54</v>
      </c>
      <c r="T891" s="1" t="s">
        <v>508</v>
      </c>
      <c r="V891" s="1" t="s">
        <v>65</v>
      </c>
      <c r="W891" s="1">
        <v>0</v>
      </c>
      <c r="X891" s="1" t="s">
        <v>58</v>
      </c>
    </row>
    <row r="892" spans="1:28" ht="15" x14ac:dyDescent="0.2">
      <c r="A892" s="1">
        <f t="shared" si="52"/>
        <v>1042517.71</v>
      </c>
      <c r="B892" s="1">
        <f t="shared" si="52"/>
        <v>1042523.34</v>
      </c>
      <c r="C892" s="11" t="s">
        <v>52</v>
      </c>
      <c r="D892" s="12">
        <f>INDEX(families!$A:$A,MATCH(E892,families!$B:$B,0))</f>
        <v>3</v>
      </c>
      <c r="E892" s="1" t="str">
        <f t="shared" si="53"/>
        <v>LE</v>
      </c>
      <c r="F892" s="1">
        <f t="shared" si="54"/>
        <v>14.7</v>
      </c>
      <c r="G892" s="1" t="str">
        <f t="shared" si="55"/>
        <v>14.7mm LE</v>
      </c>
      <c r="H892" s="1" t="str">
        <f>_xlfn.CONCAT(TEXT(R892,"0.0"),"mm ",INDEX('Pipe Lookup'!D:D,MATCH('~01 Pipe Segmentation'!S892,'Pipe Lookup'!C:C,0))," TYPE ",Q892)</f>
        <v>14.7mm Elbow TYPE 22</v>
      </c>
      <c r="M892" s="1" t="s">
        <v>53</v>
      </c>
      <c r="N892" s="1">
        <v>1042517.71</v>
      </c>
      <c r="O892" s="1">
        <v>1042523.34</v>
      </c>
      <c r="P892" s="1">
        <v>5.6300000000046566</v>
      </c>
      <c r="Q892" s="1">
        <v>22</v>
      </c>
      <c r="R892" s="1">
        <v>14.7</v>
      </c>
      <c r="S892" s="1" t="s">
        <v>56</v>
      </c>
      <c r="T892" s="1" t="s">
        <v>508</v>
      </c>
      <c r="V892" s="1" t="s">
        <v>509</v>
      </c>
      <c r="W892" s="1">
        <v>0</v>
      </c>
      <c r="X892" s="1" t="s">
        <v>58</v>
      </c>
    </row>
    <row r="893" spans="1:28" ht="15" x14ac:dyDescent="0.2">
      <c r="A893" s="1">
        <f t="shared" si="52"/>
        <v>1042523.34</v>
      </c>
      <c r="B893" s="1">
        <f t="shared" si="52"/>
        <v>1042554</v>
      </c>
      <c r="C893" s="11" t="s">
        <v>52</v>
      </c>
      <c r="D893" s="12">
        <f>INDEX(families!$A:$A,MATCH(E893,families!$B:$B,0))</f>
        <v>2</v>
      </c>
      <c r="E893" s="1" t="str">
        <f t="shared" si="53"/>
        <v>FBE</v>
      </c>
      <c r="F893" s="1">
        <f t="shared" si="54"/>
        <v>14.7</v>
      </c>
      <c r="G893" s="1" t="str">
        <f t="shared" si="55"/>
        <v>14.7mm FBE</v>
      </c>
      <c r="H893" s="1" t="str">
        <f>_xlfn.CONCAT(TEXT(R893,"0.0"),"mm ",INDEX('Pipe Lookup'!D:D,MATCH('~01 Pipe Segmentation'!S893,'Pipe Lookup'!C:C,0))," TYPE ",Q893)</f>
        <v>14.7mm Fusion-Bonded Epoxy TYPE 5</v>
      </c>
      <c r="M893" s="1" t="s">
        <v>53</v>
      </c>
      <c r="N893" s="1">
        <v>1042523.34</v>
      </c>
      <c r="O893" s="1">
        <v>1042554</v>
      </c>
      <c r="P893" s="1">
        <v>30.660000000032596</v>
      </c>
      <c r="Q893" s="1">
        <v>5</v>
      </c>
      <c r="R893" s="1">
        <v>14.7</v>
      </c>
      <c r="S893" s="1" t="s">
        <v>54</v>
      </c>
      <c r="T893" s="1" t="s">
        <v>508</v>
      </c>
      <c r="V893" s="1" t="s">
        <v>510</v>
      </c>
      <c r="W893" s="1">
        <v>0</v>
      </c>
      <c r="X893" s="1" t="s">
        <v>58</v>
      </c>
      <c r="Y893" s="1">
        <v>1042523.34</v>
      </c>
      <c r="Z893" s="1">
        <v>1042552.727</v>
      </c>
      <c r="AA893" s="1">
        <v>29.386999999987893</v>
      </c>
      <c r="AB893" s="1">
        <v>5</v>
      </c>
    </row>
    <row r="894" spans="1:28" ht="15" x14ac:dyDescent="0.2">
      <c r="A894" s="1">
        <f t="shared" si="52"/>
        <v>1042554</v>
      </c>
      <c r="B894" s="1">
        <f t="shared" si="52"/>
        <v>1042597</v>
      </c>
      <c r="C894" s="11" t="s">
        <v>52</v>
      </c>
      <c r="D894" s="12">
        <f>INDEX(families!$A:$A,MATCH(E894,families!$B:$B,0))</f>
        <v>1</v>
      </c>
      <c r="E894" s="1" t="str">
        <f t="shared" si="53"/>
        <v>ARO</v>
      </c>
      <c r="F894" s="1">
        <f t="shared" si="54"/>
        <v>19</v>
      </c>
      <c r="G894" s="1" t="str">
        <f t="shared" si="55"/>
        <v>19.0mm ARO</v>
      </c>
      <c r="H894" s="1" t="str">
        <f>_xlfn.CONCAT(TEXT(R894,"0.0"),"mm ",INDEX('Pipe Lookup'!D:D,MATCH('~01 Pipe Segmentation'!S894,'Pipe Lookup'!C:C,0))," TYPE ",Q894)</f>
        <v>19.0mm Abrasion-Resistant Overcoat TYPE 8</v>
      </c>
      <c r="M894" s="1" t="s">
        <v>53</v>
      </c>
      <c r="N894" s="1">
        <v>1042554</v>
      </c>
      <c r="O894" s="1">
        <v>1042597</v>
      </c>
      <c r="P894" s="1">
        <v>43</v>
      </c>
      <c r="Q894" s="1">
        <v>8</v>
      </c>
      <c r="R894" s="1">
        <v>19</v>
      </c>
      <c r="S894" s="1" t="s">
        <v>78</v>
      </c>
      <c r="T894" s="1" t="s">
        <v>508</v>
      </c>
      <c r="V894" s="1" t="s">
        <v>511</v>
      </c>
      <c r="W894" s="1">
        <v>0</v>
      </c>
      <c r="X894" s="1" t="s">
        <v>58</v>
      </c>
      <c r="Y894" s="1">
        <v>1042552.727</v>
      </c>
      <c r="Z894" s="1">
        <v>1042594</v>
      </c>
      <c r="AA894" s="1">
        <v>41.273000000044703</v>
      </c>
      <c r="AB894" s="1">
        <v>8</v>
      </c>
    </row>
    <row r="895" spans="1:28" ht="15" x14ac:dyDescent="0.2">
      <c r="A895" s="1">
        <f t="shared" si="52"/>
        <v>1042597</v>
      </c>
      <c r="B895" s="1">
        <f t="shared" si="52"/>
        <v>1042602</v>
      </c>
      <c r="C895" s="11" t="s">
        <v>52</v>
      </c>
      <c r="D895" s="12">
        <f>INDEX(families!$A:$A,MATCH(E895,families!$B:$B,0))</f>
        <v>1</v>
      </c>
      <c r="E895" s="1" t="str">
        <f t="shared" si="53"/>
        <v>ARO</v>
      </c>
      <c r="F895" s="1">
        <f t="shared" si="54"/>
        <v>19</v>
      </c>
      <c r="G895" s="1" t="str">
        <f t="shared" si="55"/>
        <v>19.0mm ARO</v>
      </c>
      <c r="H895" s="1" t="str">
        <f>_xlfn.CONCAT(TEXT(R895,"0.0"),"mm ",INDEX('Pipe Lookup'!D:D,MATCH('~01 Pipe Segmentation'!S895,'Pipe Lookup'!C:C,0))," TYPE ",Q895)</f>
        <v>19.0mm Abrasion-Resistant Overcoat TYPE 8</v>
      </c>
      <c r="M895" s="1" t="s">
        <v>53</v>
      </c>
      <c r="N895" s="1">
        <v>1042597</v>
      </c>
      <c r="O895" s="1" t="s">
        <v>512</v>
      </c>
      <c r="P895" s="1">
        <v>5</v>
      </c>
      <c r="Q895" s="1">
        <v>8</v>
      </c>
      <c r="R895" s="1">
        <v>19</v>
      </c>
      <c r="S895" s="1" t="s">
        <v>78</v>
      </c>
      <c r="T895" s="1" t="s">
        <v>508</v>
      </c>
      <c r="V895" s="1" t="s">
        <v>511</v>
      </c>
      <c r="W895" s="1">
        <v>0</v>
      </c>
      <c r="X895" s="1" t="s">
        <v>84</v>
      </c>
      <c r="Y895" s="1">
        <v>1042594</v>
      </c>
      <c r="Z895" s="1">
        <v>1042601</v>
      </c>
      <c r="AA895" s="1">
        <v>7</v>
      </c>
      <c r="AB895" s="1">
        <v>26</v>
      </c>
    </row>
    <row r="896" spans="1:28" ht="15" x14ac:dyDescent="0.2">
      <c r="A896" s="1">
        <f t="shared" si="52"/>
        <v>1042602</v>
      </c>
      <c r="B896" s="1">
        <f t="shared" si="52"/>
        <v>1042610</v>
      </c>
      <c r="C896" s="11" t="s">
        <v>52</v>
      </c>
      <c r="D896" s="12">
        <f>INDEX(families!$A:$A,MATCH(E896,families!$B:$B,0))</f>
        <v>3</v>
      </c>
      <c r="E896" s="1" t="str">
        <f t="shared" si="53"/>
        <v>LE</v>
      </c>
      <c r="F896" s="1">
        <f t="shared" si="54"/>
        <v>19</v>
      </c>
      <c r="G896" s="1" t="str">
        <f t="shared" si="55"/>
        <v>19.0mm LE</v>
      </c>
      <c r="H896" s="1" t="str">
        <f>_xlfn.CONCAT(TEXT(R896,"0.0"),"mm ",INDEX('Pipe Lookup'!D:D,MATCH('~01 Pipe Segmentation'!S896,'Pipe Lookup'!C:C,0))," TYPE ",Q896)</f>
        <v>19.0mm Elbow TYPE 26</v>
      </c>
      <c r="M896" s="1" t="s">
        <v>53</v>
      </c>
      <c r="N896" s="1" t="s">
        <v>512</v>
      </c>
      <c r="O896" s="1" t="s">
        <v>513</v>
      </c>
      <c r="P896" s="1">
        <v>8</v>
      </c>
      <c r="Q896" s="1">
        <v>26</v>
      </c>
      <c r="R896" s="1">
        <v>19</v>
      </c>
      <c r="S896" s="1" t="s">
        <v>56</v>
      </c>
      <c r="T896" s="1" t="s">
        <v>508</v>
      </c>
      <c r="V896" s="1" t="s">
        <v>514</v>
      </c>
      <c r="W896" s="1">
        <v>0</v>
      </c>
      <c r="X896" s="1" t="s">
        <v>58</v>
      </c>
      <c r="Y896" s="1">
        <v>1042601</v>
      </c>
      <c r="Z896" s="1">
        <v>1042627.37</v>
      </c>
      <c r="AA896" s="1">
        <v>26.369999999995343</v>
      </c>
      <c r="AB896" s="1">
        <v>7</v>
      </c>
    </row>
    <row r="897" spans="1:28" ht="15" x14ac:dyDescent="0.2">
      <c r="A897" s="1">
        <f t="shared" si="52"/>
        <v>1042610</v>
      </c>
      <c r="B897" s="1">
        <f t="shared" si="52"/>
        <v>1042634</v>
      </c>
      <c r="C897" s="11" t="s">
        <v>52</v>
      </c>
      <c r="D897" s="12">
        <f>INDEX(families!$A:$A,MATCH(E897,families!$B:$B,0))</f>
        <v>2</v>
      </c>
      <c r="E897" s="1" t="str">
        <f t="shared" si="53"/>
        <v>FBE</v>
      </c>
      <c r="F897" s="1">
        <f t="shared" si="54"/>
        <v>19</v>
      </c>
      <c r="G897" s="1" t="str">
        <f t="shared" si="55"/>
        <v>19.0mm FBE</v>
      </c>
      <c r="H897" s="1" t="str">
        <f>_xlfn.CONCAT(TEXT(R897,"0.0"),"mm ",INDEX('Pipe Lookup'!D:D,MATCH('~01 Pipe Segmentation'!S897,'Pipe Lookup'!C:C,0))," TYPE ",Q897)</f>
        <v>19.0mm Fusion-Bonded Epoxy TYPE 7</v>
      </c>
      <c r="M897" s="1" t="s">
        <v>53</v>
      </c>
      <c r="N897" s="1" t="s">
        <v>513</v>
      </c>
      <c r="O897" s="1" t="s">
        <v>515</v>
      </c>
      <c r="P897" s="1">
        <v>24</v>
      </c>
      <c r="Q897" s="1">
        <v>7</v>
      </c>
      <c r="R897" s="1">
        <v>19</v>
      </c>
      <c r="S897" s="1" t="s">
        <v>54</v>
      </c>
      <c r="T897" s="1" t="s">
        <v>508</v>
      </c>
      <c r="V897" s="1" t="s">
        <v>65</v>
      </c>
      <c r="W897" s="1">
        <v>0</v>
      </c>
      <c r="X897" s="1" t="s">
        <v>58</v>
      </c>
      <c r="Y897" s="1">
        <v>1042627.37</v>
      </c>
      <c r="Z897" s="1">
        <v>1042631.57</v>
      </c>
      <c r="AA897" s="1">
        <v>4.1999999999534339</v>
      </c>
      <c r="AB897" s="1">
        <v>26</v>
      </c>
    </row>
    <row r="898" spans="1:28" ht="15" x14ac:dyDescent="0.2">
      <c r="A898" s="1">
        <f t="shared" ref="A898:B961" si="56">IF(OR(AND(ISNUMBER(N898),N898&gt;0),ISNUMBER(SEARCH("+",N898))),IF(NOT(ISNUMBER(N898)),1000*LEFT(N898,SEARCH("+",N898)-1)+MID(N898,SEARCH("+",N898)+1,3)+RIGHT(N898,3),N898),"")</f>
        <v>1042630</v>
      </c>
      <c r="B898" s="1">
        <f t="shared" si="56"/>
        <v>1042631.57</v>
      </c>
      <c r="C898" s="11" t="s">
        <v>52</v>
      </c>
      <c r="D898" s="12">
        <f>INDEX(families!$A:$A,MATCH(E898,families!$B:$B,0))</f>
        <v>2</v>
      </c>
      <c r="E898" s="1" t="str">
        <f t="shared" si="53"/>
        <v>FBE</v>
      </c>
      <c r="F898" s="1">
        <f t="shared" si="54"/>
        <v>19</v>
      </c>
      <c r="G898" s="1" t="str">
        <f t="shared" si="55"/>
        <v>19.0mm FBE</v>
      </c>
      <c r="H898" s="1" t="str">
        <f>_xlfn.CONCAT(TEXT(R898,"0.0"),"mm ",INDEX('Pipe Lookup'!D:D,MATCH('~01 Pipe Segmentation'!S898,'Pipe Lookup'!C:C,0))," TYPE ",Q898)</f>
        <v>19.0mm Fusion-Bonded Epoxy TYPE 7</v>
      </c>
      <c r="M898" s="1" t="s">
        <v>53</v>
      </c>
      <c r="N898" s="1">
        <v>1042630</v>
      </c>
      <c r="O898" s="1">
        <v>1042631.57</v>
      </c>
      <c r="P898" s="1">
        <v>1.5699999999487773</v>
      </c>
      <c r="Q898" s="1">
        <v>7</v>
      </c>
      <c r="R898" s="1">
        <v>19</v>
      </c>
      <c r="S898" s="1" t="s">
        <v>54</v>
      </c>
      <c r="T898" s="1" t="s">
        <v>508</v>
      </c>
      <c r="V898" s="1" t="s">
        <v>516</v>
      </c>
      <c r="W898" s="1" t="s">
        <v>173</v>
      </c>
      <c r="X898" s="1" t="s">
        <v>84</v>
      </c>
    </row>
    <row r="899" spans="1:28" ht="15" x14ac:dyDescent="0.2">
      <c r="A899" s="1">
        <f t="shared" si="56"/>
        <v>1042631.57</v>
      </c>
      <c r="B899" s="1">
        <f t="shared" si="56"/>
        <v>1042938</v>
      </c>
      <c r="C899" s="11" t="s">
        <v>52</v>
      </c>
      <c r="D899" s="12">
        <f>INDEX(families!$A:$A,MATCH(E899,families!$B:$B,0))</f>
        <v>1</v>
      </c>
      <c r="E899" s="1" t="str">
        <f t="shared" ref="E899:E962" si="57">TRIM(LEFT(S899,3))</f>
        <v>ARO</v>
      </c>
      <c r="F899" s="1">
        <f t="shared" ref="F899:F962" si="58">R899</f>
        <v>19</v>
      </c>
      <c r="G899" s="1" t="str">
        <f t="shared" ref="G899:G962" si="59">_xlfn.CONCAT(TEXT(R899,"0.0"),"mm ",S899)</f>
        <v>19.0mm ARO</v>
      </c>
      <c r="H899" s="1" t="str">
        <f>_xlfn.CONCAT(TEXT(R899,"0.0"),"mm ",INDEX('Pipe Lookup'!D:D,MATCH('~01 Pipe Segmentation'!S899,'Pipe Lookup'!C:C,0))," TYPE ",Q899)</f>
        <v>19.0mm Abrasion-Resistant Overcoat TYPE 8</v>
      </c>
      <c r="M899" s="1" t="s">
        <v>53</v>
      </c>
      <c r="N899" s="1">
        <v>1042631.57</v>
      </c>
      <c r="O899" s="1">
        <v>1042938</v>
      </c>
      <c r="P899" s="1">
        <v>306.43000000005122</v>
      </c>
      <c r="Q899" s="1">
        <v>8</v>
      </c>
      <c r="R899" s="1">
        <v>19</v>
      </c>
      <c r="S899" s="1" t="s">
        <v>78</v>
      </c>
      <c r="T899" s="1" t="s">
        <v>508</v>
      </c>
      <c r="V899" s="1" t="s">
        <v>517</v>
      </c>
      <c r="W899" s="1">
        <v>0</v>
      </c>
      <c r="X899" s="1" t="s">
        <v>58</v>
      </c>
    </row>
    <row r="900" spans="1:28" ht="15" x14ac:dyDescent="0.2">
      <c r="A900" s="1">
        <f t="shared" si="56"/>
        <v>1042938</v>
      </c>
      <c r="B900" s="1">
        <f t="shared" si="56"/>
        <v>1043000</v>
      </c>
      <c r="C900" s="11" t="s">
        <v>52</v>
      </c>
      <c r="D900" s="12">
        <f>INDEX(families!$A:$A,MATCH(E900,families!$B:$B,0))</f>
        <v>2</v>
      </c>
      <c r="E900" s="1" t="str">
        <f t="shared" si="57"/>
        <v>FBE</v>
      </c>
      <c r="F900" s="1">
        <f t="shared" si="58"/>
        <v>19</v>
      </c>
      <c r="G900" s="1" t="str">
        <f t="shared" si="59"/>
        <v>19.0mm FBE</v>
      </c>
      <c r="H900" s="1" t="str">
        <f>_xlfn.CONCAT(TEXT(R900,"0.0"),"mm ",INDEX('Pipe Lookup'!D:D,MATCH('~01 Pipe Segmentation'!S900,'Pipe Lookup'!C:C,0))," TYPE ",Q900)</f>
        <v>19.0mm Fusion-Bonded Epoxy TYPE 7</v>
      </c>
      <c r="M900" s="1" t="s">
        <v>53</v>
      </c>
      <c r="N900" s="1">
        <v>1042938</v>
      </c>
      <c r="O900" s="1">
        <v>1043000</v>
      </c>
      <c r="P900" s="1">
        <v>62</v>
      </c>
      <c r="Q900" s="1">
        <v>7</v>
      </c>
      <c r="R900" s="1">
        <v>19</v>
      </c>
      <c r="S900" s="1" t="s">
        <v>54</v>
      </c>
      <c r="T900" s="1" t="s">
        <v>508</v>
      </c>
      <c r="V900" s="1" t="s">
        <v>249</v>
      </c>
      <c r="W900" s="1">
        <v>0</v>
      </c>
      <c r="X900" s="1" t="s">
        <v>58</v>
      </c>
    </row>
    <row r="901" spans="1:28" ht="15" x14ac:dyDescent="0.2">
      <c r="A901" s="1">
        <f t="shared" si="56"/>
        <v>1043000</v>
      </c>
      <c r="B901" s="1">
        <f t="shared" si="56"/>
        <v>1043006</v>
      </c>
      <c r="C901" s="11" t="s">
        <v>52</v>
      </c>
      <c r="D901" s="12">
        <f>INDEX(families!$A:$A,MATCH(E901,families!$B:$B,0))</f>
        <v>2</v>
      </c>
      <c r="E901" s="1" t="str">
        <f t="shared" si="57"/>
        <v>FBE</v>
      </c>
      <c r="F901" s="1">
        <f t="shared" si="58"/>
        <v>19</v>
      </c>
      <c r="G901" s="1" t="str">
        <f t="shared" si="59"/>
        <v>19.0mm FBE</v>
      </c>
      <c r="H901" s="1" t="str">
        <f>_xlfn.CONCAT(TEXT(R901,"0.0"),"mm ",INDEX('Pipe Lookup'!D:D,MATCH('~01 Pipe Segmentation'!S901,'Pipe Lookup'!C:C,0))," TYPE ",Q901)</f>
        <v>19.0mm Fusion-Bonded Epoxy TYPE 7</v>
      </c>
      <c r="M901" s="1" t="s">
        <v>53</v>
      </c>
      <c r="N901" s="1">
        <v>1043000</v>
      </c>
      <c r="O901" s="1">
        <v>1043006</v>
      </c>
      <c r="P901" s="1">
        <v>6</v>
      </c>
      <c r="Q901" s="1">
        <v>7</v>
      </c>
      <c r="R901" s="1">
        <v>19</v>
      </c>
      <c r="S901" s="1" t="s">
        <v>54</v>
      </c>
      <c r="T901" s="1" t="s">
        <v>508</v>
      </c>
      <c r="W901" s="1">
        <v>0</v>
      </c>
      <c r="X901" s="1" t="s">
        <v>84</v>
      </c>
    </row>
    <row r="902" spans="1:28" ht="15" x14ac:dyDescent="0.2">
      <c r="A902" s="1">
        <f t="shared" si="56"/>
        <v>1043006</v>
      </c>
      <c r="B902" s="1">
        <f t="shared" si="56"/>
        <v>1043106.53</v>
      </c>
      <c r="C902" s="11" t="s">
        <v>52</v>
      </c>
      <c r="D902" s="12">
        <f>INDEX(families!$A:$A,MATCH(E902,families!$B:$B,0))</f>
        <v>2</v>
      </c>
      <c r="E902" s="1" t="str">
        <f t="shared" si="57"/>
        <v>FBE</v>
      </c>
      <c r="F902" s="1">
        <f t="shared" si="58"/>
        <v>14.7</v>
      </c>
      <c r="G902" s="1" t="str">
        <f t="shared" si="59"/>
        <v>14.7mm FBE</v>
      </c>
      <c r="H902" s="1" t="str">
        <f>_xlfn.CONCAT(TEXT(R902,"0.0"),"mm ",INDEX('Pipe Lookup'!D:D,MATCH('~01 Pipe Segmentation'!S902,'Pipe Lookup'!C:C,0))," TYPE ",Q902)</f>
        <v>14.7mm Fusion-Bonded Epoxy TYPE 5</v>
      </c>
      <c r="M902" s="1" t="s">
        <v>53</v>
      </c>
      <c r="N902" s="1">
        <v>1043006</v>
      </c>
      <c r="O902" s="1">
        <v>1043106.53</v>
      </c>
      <c r="P902" s="1">
        <v>100.53000000002794</v>
      </c>
      <c r="Q902" s="1">
        <v>5</v>
      </c>
      <c r="R902" s="1">
        <v>14.7</v>
      </c>
      <c r="S902" s="1" t="s">
        <v>54</v>
      </c>
      <c r="T902" s="1" t="s">
        <v>508</v>
      </c>
      <c r="W902" s="1">
        <v>0</v>
      </c>
      <c r="X902" s="1" t="s">
        <v>58</v>
      </c>
    </row>
    <row r="903" spans="1:28" ht="15" x14ac:dyDescent="0.2">
      <c r="A903" s="1">
        <f t="shared" si="56"/>
        <v>1043106.53</v>
      </c>
      <c r="B903" s="1">
        <f t="shared" si="56"/>
        <v>1043112.16</v>
      </c>
      <c r="C903" s="11" t="s">
        <v>52</v>
      </c>
      <c r="D903" s="12">
        <f>INDEX(families!$A:$A,MATCH(E903,families!$B:$B,0))</f>
        <v>3</v>
      </c>
      <c r="E903" s="1" t="str">
        <f t="shared" si="57"/>
        <v>LE</v>
      </c>
      <c r="F903" s="1">
        <f t="shared" si="58"/>
        <v>14.7</v>
      </c>
      <c r="G903" s="1" t="str">
        <f t="shared" si="59"/>
        <v>14.7mm LE</v>
      </c>
      <c r="H903" s="1" t="str">
        <f>_xlfn.CONCAT(TEXT(R903,"0.0"),"mm ",INDEX('Pipe Lookup'!D:D,MATCH('~01 Pipe Segmentation'!S903,'Pipe Lookup'!C:C,0))," TYPE ",Q903)</f>
        <v>14.7mm Elbow TYPE 22</v>
      </c>
      <c r="M903" s="1" t="s">
        <v>53</v>
      </c>
      <c r="N903" s="1">
        <v>1043106.53</v>
      </c>
      <c r="O903" s="1">
        <v>1043112.16</v>
      </c>
      <c r="P903" s="1">
        <v>5.6300000000046566</v>
      </c>
      <c r="Q903" s="1">
        <v>22</v>
      </c>
      <c r="R903" s="1">
        <v>14.7</v>
      </c>
      <c r="S903" s="1" t="s">
        <v>56</v>
      </c>
      <c r="T903" s="1" t="s">
        <v>508</v>
      </c>
      <c r="V903" s="1" t="s">
        <v>518</v>
      </c>
      <c r="W903" s="1">
        <v>0</v>
      </c>
      <c r="X903" s="1" t="s">
        <v>58</v>
      </c>
    </row>
    <row r="904" spans="1:28" ht="15" x14ac:dyDescent="0.2">
      <c r="A904" s="1">
        <f t="shared" si="56"/>
        <v>1043112.16</v>
      </c>
      <c r="B904" s="1">
        <f t="shared" si="56"/>
        <v>1043124.48</v>
      </c>
      <c r="C904" s="11" t="s">
        <v>52</v>
      </c>
      <c r="D904" s="12">
        <f>INDEX(families!$A:$A,MATCH(E904,families!$B:$B,0))</f>
        <v>2</v>
      </c>
      <c r="E904" s="1" t="str">
        <f t="shared" si="57"/>
        <v>FBE</v>
      </c>
      <c r="F904" s="1">
        <f t="shared" si="58"/>
        <v>14.7</v>
      </c>
      <c r="G904" s="1" t="str">
        <f t="shared" si="59"/>
        <v>14.7mm FBE</v>
      </c>
      <c r="H904" s="1" t="str">
        <f>_xlfn.CONCAT(TEXT(R904,"0.0"),"mm ",INDEX('Pipe Lookup'!D:D,MATCH('~01 Pipe Segmentation'!S904,'Pipe Lookup'!C:C,0))," TYPE ",Q904)</f>
        <v>14.7mm Fusion-Bonded Epoxy TYPE 5</v>
      </c>
      <c r="M904" s="1" t="s">
        <v>53</v>
      </c>
      <c r="N904" s="1">
        <v>1043112.16</v>
      </c>
      <c r="O904" s="1">
        <v>1043124.48</v>
      </c>
      <c r="P904" s="1">
        <v>12.319999999948777</v>
      </c>
      <c r="Q904" s="1">
        <v>5</v>
      </c>
      <c r="R904" s="1">
        <v>14.7</v>
      </c>
      <c r="S904" s="1" t="s">
        <v>54</v>
      </c>
      <c r="T904" s="1" t="s">
        <v>508</v>
      </c>
      <c r="W904" s="1">
        <v>0</v>
      </c>
      <c r="X904" s="1" t="s">
        <v>58</v>
      </c>
    </row>
    <row r="905" spans="1:28" ht="15" x14ac:dyDescent="0.2">
      <c r="A905" s="1">
        <f t="shared" si="56"/>
        <v>1043124.48</v>
      </c>
      <c r="B905" s="1">
        <f t="shared" si="56"/>
        <v>1043130.99</v>
      </c>
      <c r="C905" s="11" t="s">
        <v>52</v>
      </c>
      <c r="D905" s="12">
        <f>INDEX(families!$A:$A,MATCH(E905,families!$B:$B,0))</f>
        <v>3</v>
      </c>
      <c r="E905" s="1" t="str">
        <f t="shared" si="57"/>
        <v>LE</v>
      </c>
      <c r="F905" s="1">
        <f t="shared" si="58"/>
        <v>14.7</v>
      </c>
      <c r="G905" s="1" t="str">
        <f t="shared" si="59"/>
        <v>14.7mm LE</v>
      </c>
      <c r="H905" s="1" t="str">
        <f>_xlfn.CONCAT(TEXT(R905,"0.0"),"mm ",INDEX('Pipe Lookup'!D:D,MATCH('~01 Pipe Segmentation'!S905,'Pipe Lookup'!C:C,0))," TYPE ",Q905)</f>
        <v>14.7mm Elbow TYPE 22</v>
      </c>
      <c r="M905" s="1" t="s">
        <v>53</v>
      </c>
      <c r="N905" s="1">
        <v>1043124.48</v>
      </c>
      <c r="O905" s="1">
        <v>1043130.99</v>
      </c>
      <c r="P905" s="1">
        <v>6.5100000000093132</v>
      </c>
      <c r="Q905" s="1">
        <v>22</v>
      </c>
      <c r="R905" s="1">
        <v>14.7</v>
      </c>
      <c r="S905" s="1" t="s">
        <v>56</v>
      </c>
      <c r="T905" s="1" t="s">
        <v>508</v>
      </c>
      <c r="V905" s="1" t="s">
        <v>519</v>
      </c>
      <c r="W905" s="1">
        <v>0</v>
      </c>
      <c r="X905" s="1" t="s">
        <v>58</v>
      </c>
    </row>
    <row r="906" spans="1:28" ht="15" x14ac:dyDescent="0.2">
      <c r="A906" s="1">
        <f t="shared" si="56"/>
        <v>1043130.99</v>
      </c>
      <c r="B906" s="1">
        <f t="shared" si="56"/>
        <v>1043228.88</v>
      </c>
      <c r="C906" s="11" t="s">
        <v>52</v>
      </c>
      <c r="D906" s="12">
        <f>INDEX(families!$A:$A,MATCH(E906,families!$B:$B,0))</f>
        <v>2</v>
      </c>
      <c r="E906" s="1" t="str">
        <f t="shared" si="57"/>
        <v>FBE</v>
      </c>
      <c r="F906" s="1">
        <f t="shared" si="58"/>
        <v>14.7</v>
      </c>
      <c r="G906" s="1" t="str">
        <f t="shared" si="59"/>
        <v>14.7mm FBE</v>
      </c>
      <c r="H906" s="1" t="str">
        <f>_xlfn.CONCAT(TEXT(R906,"0.0"),"mm ",INDEX('Pipe Lookup'!D:D,MATCH('~01 Pipe Segmentation'!S906,'Pipe Lookup'!C:C,0))," TYPE ",Q906)</f>
        <v>14.7mm Fusion-Bonded Epoxy TYPE 5</v>
      </c>
      <c r="M906" s="1" t="s">
        <v>53</v>
      </c>
      <c r="N906" s="1">
        <v>1043130.99</v>
      </c>
      <c r="O906" s="1">
        <v>1043228.88</v>
      </c>
      <c r="P906" s="1">
        <v>97.89000000001397</v>
      </c>
      <c r="Q906" s="1">
        <v>5</v>
      </c>
      <c r="R906" s="1">
        <v>14.7</v>
      </c>
      <c r="S906" s="1" t="s">
        <v>54</v>
      </c>
      <c r="T906" s="1" t="s">
        <v>508</v>
      </c>
      <c r="W906" s="1">
        <v>0</v>
      </c>
      <c r="X906" s="1" t="s">
        <v>58</v>
      </c>
    </row>
    <row r="907" spans="1:28" ht="15" x14ac:dyDescent="0.2">
      <c r="A907" s="1">
        <f t="shared" si="56"/>
        <v>1043228.88</v>
      </c>
      <c r="B907" s="1">
        <f t="shared" si="56"/>
        <v>1043233.47</v>
      </c>
      <c r="C907" s="11" t="s">
        <v>52</v>
      </c>
      <c r="D907" s="12">
        <f>INDEX(families!$A:$A,MATCH(E907,families!$B:$B,0))</f>
        <v>3</v>
      </c>
      <c r="E907" s="1" t="str">
        <f t="shared" si="57"/>
        <v>LE</v>
      </c>
      <c r="F907" s="1">
        <f t="shared" si="58"/>
        <v>14.7</v>
      </c>
      <c r="G907" s="1" t="str">
        <f t="shared" si="59"/>
        <v>14.7mm LE</v>
      </c>
      <c r="H907" s="1" t="str">
        <f>_xlfn.CONCAT(TEXT(R907,"0.0"),"mm ",INDEX('Pipe Lookup'!D:D,MATCH('~01 Pipe Segmentation'!S907,'Pipe Lookup'!C:C,0))," TYPE ",Q907)</f>
        <v>14.7mm Elbow TYPE 22</v>
      </c>
      <c r="M907" s="1" t="s">
        <v>53</v>
      </c>
      <c r="N907" s="1">
        <v>1043228.88</v>
      </c>
      <c r="O907" s="1">
        <v>1043233.47</v>
      </c>
      <c r="P907" s="1">
        <v>4.5899999999674037</v>
      </c>
      <c r="Q907" s="1">
        <v>22</v>
      </c>
      <c r="R907" s="1">
        <v>14.7</v>
      </c>
      <c r="S907" s="1" t="s">
        <v>56</v>
      </c>
      <c r="T907" s="1" t="s">
        <v>508</v>
      </c>
      <c r="V907" s="1" t="s">
        <v>520</v>
      </c>
      <c r="W907" s="1">
        <v>0</v>
      </c>
      <c r="X907" s="1" t="s">
        <v>58</v>
      </c>
    </row>
    <row r="908" spans="1:28" ht="15" x14ac:dyDescent="0.2">
      <c r="A908" s="1">
        <f t="shared" si="56"/>
        <v>1043233.47</v>
      </c>
      <c r="B908" s="1">
        <f t="shared" si="56"/>
        <v>1043280.52</v>
      </c>
      <c r="C908" s="11" t="s">
        <v>52</v>
      </c>
      <c r="D908" s="12">
        <f>INDEX(families!$A:$A,MATCH(E908,families!$B:$B,0))</f>
        <v>2</v>
      </c>
      <c r="E908" s="1" t="str">
        <f t="shared" si="57"/>
        <v>FBE</v>
      </c>
      <c r="F908" s="1">
        <f t="shared" si="58"/>
        <v>14.7</v>
      </c>
      <c r="G908" s="1" t="str">
        <f t="shared" si="59"/>
        <v>14.7mm FBE</v>
      </c>
      <c r="H908" s="1" t="str">
        <f>_xlfn.CONCAT(TEXT(R908,"0.0"),"mm ",INDEX('Pipe Lookup'!D:D,MATCH('~01 Pipe Segmentation'!S908,'Pipe Lookup'!C:C,0))," TYPE ",Q908)</f>
        <v>14.7mm Fusion-Bonded Epoxy TYPE 5</v>
      </c>
      <c r="M908" s="1" t="s">
        <v>53</v>
      </c>
      <c r="N908" s="1">
        <v>1043233.47</v>
      </c>
      <c r="O908" s="1">
        <v>1043280.52</v>
      </c>
      <c r="P908" s="1">
        <v>47.050000000046566</v>
      </c>
      <c r="Q908" s="1">
        <v>5</v>
      </c>
      <c r="R908" s="1">
        <v>14.7</v>
      </c>
      <c r="S908" s="1" t="s">
        <v>54</v>
      </c>
      <c r="T908" s="1" t="s">
        <v>508</v>
      </c>
      <c r="W908" s="1">
        <v>0</v>
      </c>
      <c r="X908" s="1" t="s">
        <v>58</v>
      </c>
    </row>
    <row r="909" spans="1:28" ht="15" x14ac:dyDescent="0.2">
      <c r="A909" s="1">
        <f t="shared" si="56"/>
        <v>1043280.52</v>
      </c>
      <c r="B909" s="1">
        <f t="shared" si="56"/>
        <v>1043287.19</v>
      </c>
      <c r="C909" s="11" t="s">
        <v>52</v>
      </c>
      <c r="D909" s="12">
        <f>INDEX(families!$A:$A,MATCH(E909,families!$B:$B,0))</f>
        <v>3</v>
      </c>
      <c r="E909" s="1" t="str">
        <f t="shared" si="57"/>
        <v>LE</v>
      </c>
      <c r="F909" s="1">
        <f t="shared" si="58"/>
        <v>14.7</v>
      </c>
      <c r="G909" s="1" t="str">
        <f t="shared" si="59"/>
        <v>14.7mm LE</v>
      </c>
      <c r="H909" s="1" t="str">
        <f>_xlfn.CONCAT(TEXT(R909,"0.0"),"mm ",INDEX('Pipe Lookup'!D:D,MATCH('~01 Pipe Segmentation'!S909,'Pipe Lookup'!C:C,0))," TYPE ",Q909)</f>
        <v>14.7mm Elbow TYPE 22</v>
      </c>
      <c r="M909" s="1" t="s">
        <v>53</v>
      </c>
      <c r="N909" s="1">
        <v>1043280.52</v>
      </c>
      <c r="O909" s="1">
        <v>1043287.19</v>
      </c>
      <c r="P909" s="1">
        <v>6.6699999999254942</v>
      </c>
      <c r="Q909" s="1">
        <v>22</v>
      </c>
      <c r="R909" s="1">
        <v>14.7</v>
      </c>
      <c r="S909" s="1" t="s">
        <v>56</v>
      </c>
      <c r="T909" s="1" t="s">
        <v>508</v>
      </c>
      <c r="V909" s="1" t="s">
        <v>521</v>
      </c>
      <c r="W909" s="1">
        <v>0</v>
      </c>
      <c r="X909" s="1" t="s">
        <v>58</v>
      </c>
    </row>
    <row r="910" spans="1:28" ht="15" x14ac:dyDescent="0.2">
      <c r="A910" s="1">
        <f t="shared" si="56"/>
        <v>1043287.19</v>
      </c>
      <c r="B910" s="1">
        <f t="shared" si="56"/>
        <v>1043324.23</v>
      </c>
      <c r="C910" s="11" t="s">
        <v>52</v>
      </c>
      <c r="D910" s="12">
        <f>INDEX(families!$A:$A,MATCH(E910,families!$B:$B,0))</f>
        <v>2</v>
      </c>
      <c r="E910" s="1" t="str">
        <f t="shared" si="57"/>
        <v>FBE</v>
      </c>
      <c r="F910" s="1">
        <f t="shared" si="58"/>
        <v>14.7</v>
      </c>
      <c r="G910" s="1" t="str">
        <f t="shared" si="59"/>
        <v>14.7mm FBE</v>
      </c>
      <c r="H910" s="1" t="str">
        <f>_xlfn.CONCAT(TEXT(R910,"0.0"),"mm ",INDEX('Pipe Lookup'!D:D,MATCH('~01 Pipe Segmentation'!S910,'Pipe Lookup'!C:C,0))," TYPE ",Q910)</f>
        <v>14.7mm Fusion-Bonded Epoxy TYPE 5</v>
      </c>
      <c r="M910" s="1" t="s">
        <v>53</v>
      </c>
      <c r="N910" s="1">
        <v>1043287.19</v>
      </c>
      <c r="O910" s="1">
        <v>1043324.23</v>
      </c>
      <c r="P910" s="1">
        <v>37.040000000037253</v>
      </c>
      <c r="Q910" s="1">
        <v>5</v>
      </c>
      <c r="R910" s="1">
        <v>14.7</v>
      </c>
      <c r="S910" s="1" t="s">
        <v>54</v>
      </c>
      <c r="T910" s="1" t="s">
        <v>508</v>
      </c>
      <c r="V910" s="1" t="s">
        <v>65</v>
      </c>
      <c r="W910" s="1">
        <v>0</v>
      </c>
      <c r="X910" s="1" t="s">
        <v>58</v>
      </c>
    </row>
    <row r="911" spans="1:28" ht="15" x14ac:dyDescent="0.2">
      <c r="A911" s="1">
        <f t="shared" si="56"/>
        <v>1043324.23</v>
      </c>
      <c r="B911" s="1">
        <f t="shared" si="56"/>
        <v>1043329.22</v>
      </c>
      <c r="C911" s="11" t="s">
        <v>52</v>
      </c>
      <c r="D911" s="12">
        <f>INDEX(families!$A:$A,MATCH(E911,families!$B:$B,0))</f>
        <v>3</v>
      </c>
      <c r="E911" s="1" t="str">
        <f t="shared" si="57"/>
        <v>LE</v>
      </c>
      <c r="F911" s="1">
        <f t="shared" si="58"/>
        <v>14.7</v>
      </c>
      <c r="G911" s="1" t="str">
        <f t="shared" si="59"/>
        <v>14.7mm LE</v>
      </c>
      <c r="H911" s="1" t="str">
        <f>_xlfn.CONCAT(TEXT(R911,"0.0"),"mm ",INDEX('Pipe Lookup'!D:D,MATCH('~01 Pipe Segmentation'!S911,'Pipe Lookup'!C:C,0))," TYPE ",Q911)</f>
        <v>14.7mm Elbow TYPE 22</v>
      </c>
      <c r="M911" s="1" t="s">
        <v>53</v>
      </c>
      <c r="N911" s="1">
        <v>1043324.23</v>
      </c>
      <c r="O911" s="1">
        <v>1043329.22</v>
      </c>
      <c r="P911" s="1">
        <v>4.9899999999906868</v>
      </c>
      <c r="Q911" s="1">
        <v>22</v>
      </c>
      <c r="R911" s="1">
        <v>14.7</v>
      </c>
      <c r="S911" s="1" t="s">
        <v>56</v>
      </c>
      <c r="T911" s="1" t="s">
        <v>508</v>
      </c>
      <c r="V911" s="1" t="s">
        <v>522</v>
      </c>
      <c r="W911" s="1">
        <v>0</v>
      </c>
      <c r="X911" s="1" t="s">
        <v>58</v>
      </c>
    </row>
    <row r="912" spans="1:28" ht="15" x14ac:dyDescent="0.2">
      <c r="A912" s="1">
        <f t="shared" si="56"/>
        <v>1043329.22</v>
      </c>
      <c r="B912" s="1">
        <f t="shared" si="56"/>
        <v>1043554.12</v>
      </c>
      <c r="C912" s="11" t="s">
        <v>52</v>
      </c>
      <c r="D912" s="12">
        <f>INDEX(families!$A:$A,MATCH(E912,families!$B:$B,0))</f>
        <v>2</v>
      </c>
      <c r="E912" s="1" t="str">
        <f t="shared" si="57"/>
        <v>FBE</v>
      </c>
      <c r="F912" s="1">
        <f t="shared" si="58"/>
        <v>14.7</v>
      </c>
      <c r="G912" s="1" t="str">
        <f t="shared" si="59"/>
        <v>14.7mm FBE</v>
      </c>
      <c r="H912" s="1" t="str">
        <f>_xlfn.CONCAT(TEXT(R912,"0.0"),"mm ",INDEX('Pipe Lookup'!D:D,MATCH('~01 Pipe Segmentation'!S912,'Pipe Lookup'!C:C,0))," TYPE ",Q912)</f>
        <v>14.7mm Fusion-Bonded Epoxy TYPE 5</v>
      </c>
      <c r="M912" s="1" t="s">
        <v>53</v>
      </c>
      <c r="N912" s="1">
        <v>1043329.22</v>
      </c>
      <c r="O912" s="1">
        <v>1043554.12</v>
      </c>
      <c r="P912" s="1">
        <v>224.90000000002328</v>
      </c>
      <c r="Q912" s="1">
        <v>5</v>
      </c>
      <c r="R912" s="1">
        <v>14.7</v>
      </c>
      <c r="S912" s="1" t="s">
        <v>54</v>
      </c>
      <c r="T912" s="1" t="s">
        <v>508</v>
      </c>
      <c r="W912" s="1">
        <v>0</v>
      </c>
      <c r="X912" s="1" t="s">
        <v>58</v>
      </c>
    </row>
    <row r="913" spans="1:24" ht="15" x14ac:dyDescent="0.2">
      <c r="A913" s="1">
        <f t="shared" si="56"/>
        <v>1043554.12</v>
      </c>
      <c r="B913" s="1">
        <f t="shared" si="56"/>
        <v>1043558.48</v>
      </c>
      <c r="C913" s="11" t="s">
        <v>52</v>
      </c>
      <c r="D913" s="12">
        <f>INDEX(families!$A:$A,MATCH(E913,families!$B:$B,0))</f>
        <v>3</v>
      </c>
      <c r="E913" s="1" t="str">
        <f t="shared" si="57"/>
        <v>LE</v>
      </c>
      <c r="F913" s="1">
        <f t="shared" si="58"/>
        <v>14.7</v>
      </c>
      <c r="G913" s="1" t="str">
        <f t="shared" si="59"/>
        <v>14.7mm LE</v>
      </c>
      <c r="H913" s="1" t="str">
        <f>_xlfn.CONCAT(TEXT(R913,"0.0"),"mm ",INDEX('Pipe Lookup'!D:D,MATCH('~01 Pipe Segmentation'!S913,'Pipe Lookup'!C:C,0))," TYPE ",Q913)</f>
        <v>14.7mm Elbow TYPE 22</v>
      </c>
      <c r="M913" s="1" t="s">
        <v>53</v>
      </c>
      <c r="N913" s="1">
        <v>1043554.12</v>
      </c>
      <c r="O913" s="1">
        <v>1043558.48</v>
      </c>
      <c r="P913" s="1">
        <v>4.3599999999860302</v>
      </c>
      <c r="Q913" s="1">
        <v>22</v>
      </c>
      <c r="R913" s="1">
        <v>14.7</v>
      </c>
      <c r="S913" s="1" t="s">
        <v>56</v>
      </c>
      <c r="T913" s="1" t="s">
        <v>508</v>
      </c>
      <c r="V913" s="1" t="s">
        <v>523</v>
      </c>
      <c r="W913" s="1">
        <v>0</v>
      </c>
      <c r="X913" s="1" t="s">
        <v>58</v>
      </c>
    </row>
    <row r="914" spans="1:24" ht="15" x14ac:dyDescent="0.2">
      <c r="A914" s="1">
        <f t="shared" si="56"/>
        <v>1043558.48</v>
      </c>
      <c r="B914" s="1">
        <f t="shared" si="56"/>
        <v>1043610.67</v>
      </c>
      <c r="C914" s="11" t="s">
        <v>52</v>
      </c>
      <c r="D914" s="12">
        <f>INDEX(families!$A:$A,MATCH(E914,families!$B:$B,0))</f>
        <v>2</v>
      </c>
      <c r="E914" s="1" t="str">
        <f t="shared" si="57"/>
        <v>FBE</v>
      </c>
      <c r="F914" s="1">
        <f t="shared" si="58"/>
        <v>14.7</v>
      </c>
      <c r="G914" s="1" t="str">
        <f t="shared" si="59"/>
        <v>14.7mm FBE</v>
      </c>
      <c r="H914" s="1" t="str">
        <f>_xlfn.CONCAT(TEXT(R914,"0.0"),"mm ",INDEX('Pipe Lookup'!D:D,MATCH('~01 Pipe Segmentation'!S914,'Pipe Lookup'!C:C,0))," TYPE ",Q914)</f>
        <v>14.7mm Fusion-Bonded Epoxy TYPE 5</v>
      </c>
      <c r="M914" s="1" t="s">
        <v>53</v>
      </c>
      <c r="N914" s="1">
        <v>1043558.48</v>
      </c>
      <c r="O914" s="1">
        <v>1043610.67</v>
      </c>
      <c r="P914" s="1">
        <v>52.190000000060536</v>
      </c>
      <c r="Q914" s="1">
        <v>5</v>
      </c>
      <c r="R914" s="1">
        <v>14.7</v>
      </c>
      <c r="S914" s="1" t="s">
        <v>54</v>
      </c>
      <c r="T914" s="1" t="s">
        <v>508</v>
      </c>
      <c r="W914" s="1">
        <v>0</v>
      </c>
      <c r="X914" s="1" t="s">
        <v>58</v>
      </c>
    </row>
    <row r="915" spans="1:24" ht="15" x14ac:dyDescent="0.2">
      <c r="A915" s="1">
        <f t="shared" si="56"/>
        <v>1043610.67</v>
      </c>
      <c r="B915" s="1">
        <f t="shared" si="56"/>
        <v>1043617.423</v>
      </c>
      <c r="C915" s="11" t="s">
        <v>52</v>
      </c>
      <c r="D915" s="12">
        <f>INDEX(families!$A:$A,MATCH(E915,families!$B:$B,0))</f>
        <v>3</v>
      </c>
      <c r="E915" s="1" t="str">
        <f t="shared" si="57"/>
        <v>LE</v>
      </c>
      <c r="F915" s="1">
        <f t="shared" si="58"/>
        <v>14.7</v>
      </c>
      <c r="G915" s="1" t="str">
        <f t="shared" si="59"/>
        <v>14.7mm LE</v>
      </c>
      <c r="H915" s="1" t="str">
        <f>_xlfn.CONCAT(TEXT(R915,"0.0"),"mm ",INDEX('Pipe Lookup'!D:D,MATCH('~01 Pipe Segmentation'!S915,'Pipe Lookup'!C:C,0))," TYPE ",Q915)</f>
        <v>14.7mm Elbow TYPE 22</v>
      </c>
      <c r="M915" s="1" t="s">
        <v>53</v>
      </c>
      <c r="N915" s="1">
        <v>1043610.67</v>
      </c>
      <c r="O915" s="1">
        <v>1043617.423</v>
      </c>
      <c r="P915" s="1">
        <v>6.7529999999096617</v>
      </c>
      <c r="Q915" s="1">
        <v>22</v>
      </c>
      <c r="R915" s="1">
        <v>14.7</v>
      </c>
      <c r="S915" s="1" t="s">
        <v>56</v>
      </c>
      <c r="T915" s="1" t="s">
        <v>508</v>
      </c>
      <c r="V915" s="1" t="s">
        <v>524</v>
      </c>
      <c r="W915" s="1">
        <v>0</v>
      </c>
      <c r="X915" s="1" t="s">
        <v>58</v>
      </c>
    </row>
    <row r="916" spans="1:24" ht="15" x14ac:dyDescent="0.2">
      <c r="A916" s="1">
        <f t="shared" si="56"/>
        <v>1043617.423</v>
      </c>
      <c r="B916" s="1">
        <f t="shared" si="56"/>
        <v>1043625</v>
      </c>
      <c r="C916" s="11" t="s">
        <v>52</v>
      </c>
      <c r="D916" s="12">
        <f>INDEX(families!$A:$A,MATCH(E916,families!$B:$B,0))</f>
        <v>3</v>
      </c>
      <c r="E916" s="1" t="str">
        <f t="shared" si="57"/>
        <v>LE</v>
      </c>
      <c r="F916" s="1">
        <f t="shared" si="58"/>
        <v>14.7</v>
      </c>
      <c r="G916" s="1" t="str">
        <f t="shared" si="59"/>
        <v>14.7mm LE</v>
      </c>
      <c r="H916" s="1" t="str">
        <f>_xlfn.CONCAT(TEXT(R916,"0.0"),"mm ",INDEX('Pipe Lookup'!D:D,MATCH('~01 Pipe Segmentation'!S916,'Pipe Lookup'!C:C,0))," TYPE ",Q916)</f>
        <v>14.7mm Elbow TYPE 22</v>
      </c>
      <c r="M916" s="1" t="s">
        <v>53</v>
      </c>
      <c r="N916" s="1">
        <v>1043617.423</v>
      </c>
      <c r="O916" s="1">
        <v>1043625</v>
      </c>
      <c r="P916" s="1">
        <v>7.5770000000484288</v>
      </c>
      <c r="Q916" s="1">
        <v>22</v>
      </c>
      <c r="R916" s="1">
        <v>14.7</v>
      </c>
      <c r="S916" s="1" t="s">
        <v>56</v>
      </c>
      <c r="T916" s="1" t="s">
        <v>508</v>
      </c>
      <c r="V916" s="1" t="s">
        <v>525</v>
      </c>
      <c r="W916" s="1">
        <v>0</v>
      </c>
      <c r="X916" s="1" t="s">
        <v>84</v>
      </c>
    </row>
    <row r="917" spans="1:24" ht="15" x14ac:dyDescent="0.2">
      <c r="A917" s="1">
        <f t="shared" si="56"/>
        <v>1043625</v>
      </c>
      <c r="B917" s="1">
        <f t="shared" si="56"/>
        <v>1043632.6</v>
      </c>
      <c r="C917" s="11" t="s">
        <v>52</v>
      </c>
      <c r="D917" s="12">
        <f>INDEX(families!$A:$A,MATCH(E917,families!$B:$B,0))</f>
        <v>3</v>
      </c>
      <c r="E917" s="1" t="str">
        <f t="shared" si="57"/>
        <v>LE</v>
      </c>
      <c r="F917" s="1">
        <f t="shared" si="58"/>
        <v>14.7</v>
      </c>
      <c r="G917" s="1" t="str">
        <f t="shared" si="59"/>
        <v>14.7mm LE</v>
      </c>
      <c r="H917" s="1" t="str">
        <f>_xlfn.CONCAT(TEXT(R917,"0.0"),"mm ",INDEX('Pipe Lookup'!D:D,MATCH('~01 Pipe Segmentation'!S917,'Pipe Lookup'!C:C,0))," TYPE ",Q917)</f>
        <v>14.7mm Elbow TYPE 22</v>
      </c>
      <c r="M917" s="1" t="s">
        <v>53</v>
      </c>
      <c r="N917" s="1">
        <v>1043625</v>
      </c>
      <c r="O917" s="1">
        <v>1043632.6</v>
      </c>
      <c r="P917" s="1">
        <v>7.5999999999767169</v>
      </c>
      <c r="Q917" s="1">
        <v>22</v>
      </c>
      <c r="R917" s="1">
        <v>14.7</v>
      </c>
      <c r="S917" s="1" t="s">
        <v>56</v>
      </c>
      <c r="T917" s="1" t="s">
        <v>508</v>
      </c>
      <c r="V917" s="1" t="s">
        <v>526</v>
      </c>
      <c r="W917" s="1">
        <v>0</v>
      </c>
      <c r="X917" s="1" t="s">
        <v>84</v>
      </c>
    </row>
    <row r="918" spans="1:24" ht="15" x14ac:dyDescent="0.2">
      <c r="A918" s="1">
        <f t="shared" si="56"/>
        <v>1043632.6</v>
      </c>
      <c r="B918" s="1">
        <f t="shared" si="56"/>
        <v>1043640.96</v>
      </c>
      <c r="C918" s="11" t="s">
        <v>52</v>
      </c>
      <c r="D918" s="12">
        <f>INDEX(families!$A:$A,MATCH(E918,families!$B:$B,0))</f>
        <v>2</v>
      </c>
      <c r="E918" s="1" t="str">
        <f t="shared" si="57"/>
        <v>FBE</v>
      </c>
      <c r="F918" s="1">
        <f t="shared" si="58"/>
        <v>14.7</v>
      </c>
      <c r="G918" s="1" t="str">
        <f t="shared" si="59"/>
        <v>14.7mm FBE</v>
      </c>
      <c r="H918" s="1" t="str">
        <f>_xlfn.CONCAT(TEXT(R918,"0.0"),"mm ",INDEX('Pipe Lookup'!D:D,MATCH('~01 Pipe Segmentation'!S918,'Pipe Lookup'!C:C,0))," TYPE ",Q918)</f>
        <v>14.7mm Fusion-Bonded Epoxy TYPE 5</v>
      </c>
      <c r="M918" s="1" t="s">
        <v>53</v>
      </c>
      <c r="N918" s="1">
        <v>1043632.6</v>
      </c>
      <c r="O918" s="1">
        <v>1043640.96</v>
      </c>
      <c r="P918" s="1">
        <v>8.3599999999860302</v>
      </c>
      <c r="Q918" s="1">
        <v>5</v>
      </c>
      <c r="R918" s="1">
        <v>14.7</v>
      </c>
      <c r="S918" s="1" t="s">
        <v>54</v>
      </c>
      <c r="T918" s="1" t="s">
        <v>508</v>
      </c>
      <c r="V918" s="1" t="s">
        <v>65</v>
      </c>
      <c r="W918" s="1">
        <v>0</v>
      </c>
      <c r="X918" s="1" t="s">
        <v>58</v>
      </c>
    </row>
    <row r="919" spans="1:24" ht="15" x14ac:dyDescent="0.2">
      <c r="A919" s="1">
        <f t="shared" si="56"/>
        <v>1043640.96</v>
      </c>
      <c r="B919" s="1">
        <f t="shared" si="56"/>
        <v>1043651.14</v>
      </c>
      <c r="C919" s="11" t="s">
        <v>52</v>
      </c>
      <c r="D919" s="12">
        <f>INDEX(families!$A:$A,MATCH(E919,families!$B:$B,0))</f>
        <v>3</v>
      </c>
      <c r="E919" s="1" t="str">
        <f t="shared" si="57"/>
        <v>LE</v>
      </c>
      <c r="F919" s="1">
        <f t="shared" si="58"/>
        <v>14.7</v>
      </c>
      <c r="G919" s="1" t="str">
        <f t="shared" si="59"/>
        <v>14.7mm LE</v>
      </c>
      <c r="H919" s="1" t="str">
        <f>_xlfn.CONCAT(TEXT(R919,"0.0"),"mm ",INDEX('Pipe Lookup'!D:D,MATCH('~01 Pipe Segmentation'!S919,'Pipe Lookup'!C:C,0))," TYPE ",Q919)</f>
        <v>14.7mm Elbow TYPE 22</v>
      </c>
      <c r="M919" s="1" t="s">
        <v>53</v>
      </c>
      <c r="N919" s="1">
        <v>1043640.96</v>
      </c>
      <c r="O919" s="1">
        <v>1043651.14</v>
      </c>
      <c r="P919" s="1">
        <v>10.180000000051223</v>
      </c>
      <c r="Q919" s="1">
        <v>22</v>
      </c>
      <c r="R919" s="1">
        <v>14.7</v>
      </c>
      <c r="S919" s="1" t="s">
        <v>56</v>
      </c>
      <c r="T919" s="1" t="s">
        <v>508</v>
      </c>
      <c r="V919" s="1" t="s">
        <v>527</v>
      </c>
      <c r="W919" s="1">
        <v>0</v>
      </c>
      <c r="X919" s="1" t="s">
        <v>58</v>
      </c>
    </row>
    <row r="920" spans="1:24" ht="15" x14ac:dyDescent="0.2">
      <c r="A920" s="1">
        <f t="shared" si="56"/>
        <v>1043651.14</v>
      </c>
      <c r="B920" s="1">
        <f t="shared" si="56"/>
        <v>1043658.13</v>
      </c>
      <c r="C920" s="11" t="s">
        <v>52</v>
      </c>
      <c r="D920" s="12">
        <f>INDEX(families!$A:$A,MATCH(E920,families!$B:$B,0))</f>
        <v>3</v>
      </c>
      <c r="E920" s="1" t="str">
        <f t="shared" si="57"/>
        <v>LE</v>
      </c>
      <c r="F920" s="1">
        <f t="shared" si="58"/>
        <v>14.7</v>
      </c>
      <c r="G920" s="1" t="str">
        <f t="shared" si="59"/>
        <v>14.7mm LE</v>
      </c>
      <c r="H920" s="1" t="str">
        <f>_xlfn.CONCAT(TEXT(R920,"0.0"),"mm ",INDEX('Pipe Lookup'!D:D,MATCH('~01 Pipe Segmentation'!S920,'Pipe Lookup'!C:C,0))," TYPE ",Q920)</f>
        <v>14.7mm Elbow TYPE 22</v>
      </c>
      <c r="M920" s="1" t="s">
        <v>53</v>
      </c>
      <c r="N920" s="1">
        <v>1043651.14</v>
      </c>
      <c r="O920" s="1">
        <v>1043658.13</v>
      </c>
      <c r="P920" s="1">
        <v>6.9899999999906868</v>
      </c>
      <c r="Q920" s="1">
        <v>22</v>
      </c>
      <c r="R920" s="1">
        <v>14.7</v>
      </c>
      <c r="S920" s="1" t="s">
        <v>56</v>
      </c>
      <c r="T920" s="1" t="s">
        <v>508</v>
      </c>
      <c r="V920" s="1" t="s">
        <v>528</v>
      </c>
      <c r="W920" s="1">
        <v>0</v>
      </c>
      <c r="X920" s="1" t="s">
        <v>84</v>
      </c>
    </row>
    <row r="921" spans="1:24" ht="15" x14ac:dyDescent="0.2">
      <c r="A921" s="1">
        <f t="shared" si="56"/>
        <v>1043658.13</v>
      </c>
      <c r="B921" s="1">
        <f t="shared" si="56"/>
        <v>1043675</v>
      </c>
      <c r="C921" s="11" t="s">
        <v>52</v>
      </c>
      <c r="D921" s="12">
        <f>INDEX(families!$A:$A,MATCH(E921,families!$B:$B,0))</f>
        <v>2</v>
      </c>
      <c r="E921" s="1" t="str">
        <f t="shared" si="57"/>
        <v>FBE</v>
      </c>
      <c r="F921" s="1">
        <f t="shared" si="58"/>
        <v>14.7</v>
      </c>
      <c r="G921" s="1" t="str">
        <f t="shared" si="59"/>
        <v>14.7mm FBE</v>
      </c>
      <c r="H921" s="1" t="str">
        <f>_xlfn.CONCAT(TEXT(R921,"0.0"),"mm ",INDEX('Pipe Lookup'!D:D,MATCH('~01 Pipe Segmentation'!S921,'Pipe Lookup'!C:C,0))," TYPE ",Q921)</f>
        <v>14.7mm Fusion-Bonded Epoxy TYPE 5</v>
      </c>
      <c r="M921" s="1" t="s">
        <v>53</v>
      </c>
      <c r="N921" s="1">
        <v>1043658.13</v>
      </c>
      <c r="O921" s="1">
        <v>1043675</v>
      </c>
      <c r="P921" s="1">
        <v>16.869999999995343</v>
      </c>
      <c r="Q921" s="1">
        <v>5</v>
      </c>
      <c r="R921" s="1">
        <v>14.7</v>
      </c>
      <c r="S921" s="1" t="s">
        <v>54</v>
      </c>
      <c r="T921" s="1" t="s">
        <v>508</v>
      </c>
      <c r="V921" s="1" t="s">
        <v>65</v>
      </c>
      <c r="W921" s="1">
        <v>0</v>
      </c>
      <c r="X921" s="1" t="s">
        <v>58</v>
      </c>
    </row>
    <row r="922" spans="1:24" ht="15" x14ac:dyDescent="0.2">
      <c r="A922" s="1">
        <f t="shared" si="56"/>
        <v>1043675</v>
      </c>
      <c r="B922" s="1">
        <f t="shared" si="56"/>
        <v>1043681</v>
      </c>
      <c r="C922" s="11" t="s">
        <v>52</v>
      </c>
      <c r="D922" s="12">
        <f>INDEX(families!$A:$A,MATCH(E922,families!$B:$B,0))</f>
        <v>3</v>
      </c>
      <c r="E922" s="1" t="str">
        <f t="shared" si="57"/>
        <v>LE</v>
      </c>
      <c r="F922" s="1">
        <f t="shared" si="58"/>
        <v>14.7</v>
      </c>
      <c r="G922" s="1" t="str">
        <f t="shared" si="59"/>
        <v>14.7mm LE</v>
      </c>
      <c r="H922" s="1" t="str">
        <f>_xlfn.CONCAT(TEXT(R922,"0.0"),"mm ",INDEX('Pipe Lookup'!D:D,MATCH('~01 Pipe Segmentation'!S922,'Pipe Lookup'!C:C,0))," TYPE ",Q922)</f>
        <v>14.7mm Elbow TYPE 22</v>
      </c>
      <c r="M922" s="1" t="s">
        <v>53</v>
      </c>
      <c r="N922" s="1">
        <v>1043675</v>
      </c>
      <c r="O922" s="1">
        <v>1043681</v>
      </c>
      <c r="P922" s="1">
        <v>6</v>
      </c>
      <c r="Q922" s="1">
        <v>22</v>
      </c>
      <c r="R922" s="1">
        <v>14.7</v>
      </c>
      <c r="S922" s="1" t="s">
        <v>56</v>
      </c>
      <c r="T922" s="1" t="s">
        <v>508</v>
      </c>
      <c r="V922" s="1" t="s">
        <v>529</v>
      </c>
      <c r="W922" s="1">
        <v>0</v>
      </c>
      <c r="X922" s="1" t="s">
        <v>58</v>
      </c>
    </row>
    <row r="923" spans="1:24" ht="15" x14ac:dyDescent="0.2">
      <c r="A923" s="1">
        <f t="shared" si="56"/>
        <v>1043681</v>
      </c>
      <c r="B923" s="1">
        <f t="shared" si="56"/>
        <v>1043688.34</v>
      </c>
      <c r="C923" s="11" t="s">
        <v>52</v>
      </c>
      <c r="D923" s="12">
        <f>INDEX(families!$A:$A,MATCH(E923,families!$B:$B,0))</f>
        <v>3</v>
      </c>
      <c r="E923" s="1" t="str">
        <f t="shared" si="57"/>
        <v>LE</v>
      </c>
      <c r="F923" s="1">
        <f t="shared" si="58"/>
        <v>14.7</v>
      </c>
      <c r="G923" s="1" t="str">
        <f t="shared" si="59"/>
        <v>14.7mm LE</v>
      </c>
      <c r="H923" s="1" t="str">
        <f>_xlfn.CONCAT(TEXT(R923,"0.0"),"mm ",INDEX('Pipe Lookup'!D:D,MATCH('~01 Pipe Segmentation'!S923,'Pipe Lookup'!C:C,0))," TYPE ",Q923)</f>
        <v>14.7mm Elbow TYPE 22</v>
      </c>
      <c r="M923" s="1" t="s">
        <v>53</v>
      </c>
      <c r="N923" s="1">
        <v>1043681</v>
      </c>
      <c r="O923" s="1">
        <v>1043688.34</v>
      </c>
      <c r="P923" s="1">
        <v>7.3399999999674037</v>
      </c>
      <c r="Q923" s="1">
        <v>22</v>
      </c>
      <c r="R923" s="1">
        <v>14.7</v>
      </c>
      <c r="S923" s="1" t="s">
        <v>56</v>
      </c>
      <c r="T923" s="1" t="s">
        <v>508</v>
      </c>
      <c r="V923" s="1" t="s">
        <v>530</v>
      </c>
      <c r="W923" s="1">
        <v>0</v>
      </c>
      <c r="X923" s="1" t="s">
        <v>84</v>
      </c>
    </row>
    <row r="924" spans="1:24" ht="15" x14ac:dyDescent="0.2">
      <c r="A924" s="1">
        <f t="shared" si="56"/>
        <v>1043688.34</v>
      </c>
      <c r="B924" s="1">
        <f t="shared" si="56"/>
        <v>1043746.93</v>
      </c>
      <c r="C924" s="11" t="s">
        <v>52</v>
      </c>
      <c r="D924" s="12">
        <f>INDEX(families!$A:$A,MATCH(E924,families!$B:$B,0))</f>
        <v>2</v>
      </c>
      <c r="E924" s="1" t="str">
        <f t="shared" si="57"/>
        <v>FBE</v>
      </c>
      <c r="F924" s="1">
        <f t="shared" si="58"/>
        <v>14.7</v>
      </c>
      <c r="G924" s="1" t="str">
        <f t="shared" si="59"/>
        <v>14.7mm FBE</v>
      </c>
      <c r="H924" s="1" t="str">
        <f>_xlfn.CONCAT(TEXT(R924,"0.0"),"mm ",INDEX('Pipe Lookup'!D:D,MATCH('~01 Pipe Segmentation'!S924,'Pipe Lookup'!C:C,0))," TYPE ",Q924)</f>
        <v>14.7mm Fusion-Bonded Epoxy TYPE 5</v>
      </c>
      <c r="M924" s="1" t="s">
        <v>53</v>
      </c>
      <c r="N924" s="1">
        <v>1043688.34</v>
      </c>
      <c r="O924" s="1">
        <v>1043746.93</v>
      </c>
      <c r="P924" s="1">
        <v>58.590000000083819</v>
      </c>
      <c r="Q924" s="1">
        <v>5</v>
      </c>
      <c r="R924" s="1">
        <v>14.7</v>
      </c>
      <c r="S924" s="1" t="s">
        <v>54</v>
      </c>
      <c r="T924" s="1" t="s">
        <v>508</v>
      </c>
      <c r="W924" s="1">
        <v>0</v>
      </c>
      <c r="X924" s="1" t="s">
        <v>58</v>
      </c>
    </row>
    <row r="925" spans="1:24" ht="15" x14ac:dyDescent="0.2">
      <c r="A925" s="1">
        <f t="shared" si="56"/>
        <v>1043746.93</v>
      </c>
      <c r="B925" s="1">
        <f t="shared" si="56"/>
        <v>1043751.61</v>
      </c>
      <c r="C925" s="11" t="s">
        <v>52</v>
      </c>
      <c r="D925" s="12">
        <f>INDEX(families!$A:$A,MATCH(E925,families!$B:$B,0))</f>
        <v>3</v>
      </c>
      <c r="E925" s="1" t="str">
        <f t="shared" si="57"/>
        <v>LE</v>
      </c>
      <c r="F925" s="1">
        <f t="shared" si="58"/>
        <v>14.7</v>
      </c>
      <c r="G925" s="1" t="str">
        <f t="shared" si="59"/>
        <v>14.7mm LE</v>
      </c>
      <c r="H925" s="1" t="str">
        <f>_xlfn.CONCAT(TEXT(R925,"0.0"),"mm ",INDEX('Pipe Lookup'!D:D,MATCH('~01 Pipe Segmentation'!S925,'Pipe Lookup'!C:C,0))," TYPE ",Q925)</f>
        <v>14.7mm Elbow TYPE 22</v>
      </c>
      <c r="M925" s="1" t="s">
        <v>53</v>
      </c>
      <c r="N925" s="1">
        <v>1043746.93</v>
      </c>
      <c r="O925" s="1">
        <v>1043751.61</v>
      </c>
      <c r="P925" s="1">
        <v>4.6799999999348074</v>
      </c>
      <c r="Q925" s="1">
        <v>22</v>
      </c>
      <c r="R925" s="1">
        <v>14.7</v>
      </c>
      <c r="S925" s="1" t="s">
        <v>56</v>
      </c>
      <c r="T925" s="1" t="s">
        <v>508</v>
      </c>
      <c r="V925" s="1" t="s">
        <v>531</v>
      </c>
      <c r="W925" s="1">
        <v>0</v>
      </c>
      <c r="X925" s="1" t="s">
        <v>58</v>
      </c>
    </row>
    <row r="926" spans="1:24" ht="15" x14ac:dyDescent="0.2">
      <c r="A926" s="1">
        <f t="shared" si="56"/>
        <v>1043751.61</v>
      </c>
      <c r="B926" s="1">
        <f t="shared" si="56"/>
        <v>1043801.46</v>
      </c>
      <c r="C926" s="11" t="s">
        <v>52</v>
      </c>
      <c r="D926" s="12">
        <f>INDEX(families!$A:$A,MATCH(E926,families!$B:$B,0))</f>
        <v>2</v>
      </c>
      <c r="E926" s="1" t="str">
        <f t="shared" si="57"/>
        <v>FBE</v>
      </c>
      <c r="F926" s="1">
        <f t="shared" si="58"/>
        <v>14.7</v>
      </c>
      <c r="G926" s="1" t="str">
        <f t="shared" si="59"/>
        <v>14.7mm FBE</v>
      </c>
      <c r="H926" s="1" t="str">
        <f>_xlfn.CONCAT(TEXT(R926,"0.0"),"mm ",INDEX('Pipe Lookup'!D:D,MATCH('~01 Pipe Segmentation'!S926,'Pipe Lookup'!C:C,0))," TYPE ",Q926)</f>
        <v>14.7mm Fusion-Bonded Epoxy TYPE 5</v>
      </c>
      <c r="M926" s="1" t="s">
        <v>53</v>
      </c>
      <c r="N926" s="1">
        <v>1043751.61</v>
      </c>
      <c r="O926" s="1">
        <v>1043801.46</v>
      </c>
      <c r="P926" s="1">
        <v>49.849999999976717</v>
      </c>
      <c r="Q926" s="1">
        <v>5</v>
      </c>
      <c r="R926" s="1">
        <v>14.7</v>
      </c>
      <c r="S926" s="1" t="s">
        <v>54</v>
      </c>
      <c r="T926" s="1" t="s">
        <v>508</v>
      </c>
      <c r="W926" s="1">
        <v>0</v>
      </c>
      <c r="X926" s="1" t="s">
        <v>58</v>
      </c>
    </row>
    <row r="927" spans="1:24" ht="15" x14ac:dyDescent="0.2">
      <c r="A927" s="1">
        <f t="shared" si="56"/>
        <v>1043801.46</v>
      </c>
      <c r="B927" s="1">
        <f t="shared" si="56"/>
        <v>1043806.69</v>
      </c>
      <c r="C927" s="11" t="s">
        <v>52</v>
      </c>
      <c r="D927" s="12">
        <f>INDEX(families!$A:$A,MATCH(E927,families!$B:$B,0))</f>
        <v>3</v>
      </c>
      <c r="E927" s="1" t="str">
        <f t="shared" si="57"/>
        <v>LE</v>
      </c>
      <c r="F927" s="1">
        <f t="shared" si="58"/>
        <v>14.7</v>
      </c>
      <c r="G927" s="1" t="str">
        <f t="shared" si="59"/>
        <v>14.7mm LE</v>
      </c>
      <c r="H927" s="1" t="str">
        <f>_xlfn.CONCAT(TEXT(R927,"0.0"),"mm ",INDEX('Pipe Lookup'!D:D,MATCH('~01 Pipe Segmentation'!S927,'Pipe Lookup'!C:C,0))," TYPE ",Q927)</f>
        <v>14.7mm Elbow TYPE 22</v>
      </c>
      <c r="M927" s="1" t="s">
        <v>53</v>
      </c>
      <c r="N927" s="1">
        <v>1043801.46</v>
      </c>
      <c r="O927" s="1">
        <v>1043806.69</v>
      </c>
      <c r="P927" s="1">
        <v>5.2299999999813735</v>
      </c>
      <c r="Q927" s="1">
        <v>22</v>
      </c>
      <c r="R927" s="1">
        <v>14.7</v>
      </c>
      <c r="S927" s="1" t="s">
        <v>56</v>
      </c>
      <c r="T927" s="1" t="s">
        <v>508</v>
      </c>
      <c r="V927" s="1" t="s">
        <v>532</v>
      </c>
      <c r="W927" s="1">
        <v>0</v>
      </c>
      <c r="X927" s="1" t="s">
        <v>58</v>
      </c>
    </row>
    <row r="928" spans="1:24" ht="15" x14ac:dyDescent="0.2">
      <c r="A928" s="1">
        <f t="shared" si="56"/>
        <v>1043806.69</v>
      </c>
      <c r="B928" s="1">
        <f t="shared" si="56"/>
        <v>1043987.98</v>
      </c>
      <c r="C928" s="11" t="s">
        <v>52</v>
      </c>
      <c r="D928" s="12">
        <f>INDEX(families!$A:$A,MATCH(E928,families!$B:$B,0))</f>
        <v>2</v>
      </c>
      <c r="E928" s="1" t="str">
        <f t="shared" si="57"/>
        <v>FBE</v>
      </c>
      <c r="F928" s="1">
        <f t="shared" si="58"/>
        <v>14.7</v>
      </c>
      <c r="G928" s="1" t="str">
        <f t="shared" si="59"/>
        <v>14.7mm FBE</v>
      </c>
      <c r="H928" s="1" t="str">
        <f>_xlfn.CONCAT(TEXT(R928,"0.0"),"mm ",INDEX('Pipe Lookup'!D:D,MATCH('~01 Pipe Segmentation'!S928,'Pipe Lookup'!C:C,0))," TYPE ",Q928)</f>
        <v>14.7mm Fusion-Bonded Epoxy TYPE 5</v>
      </c>
      <c r="M928" s="1" t="s">
        <v>53</v>
      </c>
      <c r="N928" s="1">
        <v>1043806.69</v>
      </c>
      <c r="O928" s="1">
        <v>1043987.98</v>
      </c>
      <c r="P928" s="1">
        <v>181.29000000003725</v>
      </c>
      <c r="Q928" s="1">
        <v>5</v>
      </c>
      <c r="R928" s="1">
        <v>14.7</v>
      </c>
      <c r="S928" s="1" t="s">
        <v>54</v>
      </c>
      <c r="T928" s="1" t="s">
        <v>508</v>
      </c>
      <c r="W928" s="1">
        <v>0</v>
      </c>
      <c r="X928" s="1" t="s">
        <v>58</v>
      </c>
    </row>
    <row r="929" spans="1:24" ht="15" x14ac:dyDescent="0.2">
      <c r="A929" s="1">
        <f t="shared" si="56"/>
        <v>1043987.98</v>
      </c>
      <c r="B929" s="1">
        <f t="shared" si="56"/>
        <v>1043992.73</v>
      </c>
      <c r="C929" s="11" t="s">
        <v>52</v>
      </c>
      <c r="D929" s="12">
        <f>INDEX(families!$A:$A,MATCH(E929,families!$B:$B,0))</f>
        <v>3</v>
      </c>
      <c r="E929" s="1" t="str">
        <f t="shared" si="57"/>
        <v>LE</v>
      </c>
      <c r="F929" s="1">
        <f t="shared" si="58"/>
        <v>14.7</v>
      </c>
      <c r="G929" s="1" t="str">
        <f t="shared" si="59"/>
        <v>14.7mm LE</v>
      </c>
      <c r="H929" s="1" t="str">
        <f>_xlfn.CONCAT(TEXT(R929,"0.0"),"mm ",INDEX('Pipe Lookup'!D:D,MATCH('~01 Pipe Segmentation'!S929,'Pipe Lookup'!C:C,0))," TYPE ",Q929)</f>
        <v>14.7mm Elbow TYPE 22</v>
      </c>
      <c r="M929" s="1" t="s">
        <v>53</v>
      </c>
      <c r="N929" s="1">
        <v>1043987.98</v>
      </c>
      <c r="O929" s="1">
        <v>1043992.73</v>
      </c>
      <c r="P929" s="1">
        <v>4.75</v>
      </c>
      <c r="Q929" s="1">
        <v>22</v>
      </c>
      <c r="R929" s="1">
        <v>14.7</v>
      </c>
      <c r="S929" s="1" t="s">
        <v>56</v>
      </c>
      <c r="T929" s="1" t="s">
        <v>508</v>
      </c>
      <c r="V929" s="1" t="s">
        <v>533</v>
      </c>
      <c r="W929" s="1">
        <v>0</v>
      </c>
      <c r="X929" s="1" t="s">
        <v>58</v>
      </c>
    </row>
    <row r="930" spans="1:24" ht="15" x14ac:dyDescent="0.2">
      <c r="A930" s="1">
        <f t="shared" si="56"/>
        <v>1043992.73</v>
      </c>
      <c r="B930" s="1">
        <f t="shared" si="56"/>
        <v>1044000</v>
      </c>
      <c r="C930" s="11" t="s">
        <v>52</v>
      </c>
      <c r="D930" s="12">
        <f>INDEX(families!$A:$A,MATCH(E930,families!$B:$B,0))</f>
        <v>2</v>
      </c>
      <c r="E930" s="1" t="str">
        <f t="shared" si="57"/>
        <v>FBE</v>
      </c>
      <c r="F930" s="1">
        <f t="shared" si="58"/>
        <v>19</v>
      </c>
      <c r="G930" s="1" t="str">
        <f t="shared" si="59"/>
        <v>19.0mm FBE</v>
      </c>
      <c r="H930" s="1" t="str">
        <f>_xlfn.CONCAT(TEXT(R930,"0.0"),"mm ",INDEX('Pipe Lookup'!D:D,MATCH('~01 Pipe Segmentation'!S930,'Pipe Lookup'!C:C,0))," TYPE ",Q930)</f>
        <v>19.0mm Fusion-Bonded Epoxy TYPE 7</v>
      </c>
      <c r="M930" s="1" t="s">
        <v>53</v>
      </c>
      <c r="N930" s="1">
        <v>1043992.73</v>
      </c>
      <c r="O930" s="1">
        <v>1044000</v>
      </c>
      <c r="P930" s="1">
        <v>7.2700000000186265</v>
      </c>
      <c r="Q930" s="1">
        <v>7</v>
      </c>
      <c r="R930" s="1">
        <v>19</v>
      </c>
      <c r="S930" s="1" t="s">
        <v>54</v>
      </c>
      <c r="T930" s="1" t="s">
        <v>508</v>
      </c>
      <c r="W930" s="1">
        <v>0</v>
      </c>
      <c r="X930" s="1" t="s">
        <v>58</v>
      </c>
    </row>
    <row r="931" spans="1:24" ht="15" x14ac:dyDescent="0.2">
      <c r="A931" s="1">
        <f t="shared" si="56"/>
        <v>1044000</v>
      </c>
      <c r="B931" s="1">
        <f t="shared" si="56"/>
        <v>1044010.52</v>
      </c>
      <c r="C931" s="11" t="s">
        <v>52</v>
      </c>
      <c r="D931" s="12">
        <f>INDEX(families!$A:$A,MATCH(E931,families!$B:$B,0))</f>
        <v>2</v>
      </c>
      <c r="E931" s="1" t="str">
        <f t="shared" si="57"/>
        <v>FBE</v>
      </c>
      <c r="F931" s="1">
        <f t="shared" si="58"/>
        <v>19</v>
      </c>
      <c r="G931" s="1" t="str">
        <f t="shared" si="59"/>
        <v>19.0mm FBE</v>
      </c>
      <c r="H931" s="1" t="str">
        <f>_xlfn.CONCAT(TEXT(R931,"0.0"),"mm ",INDEX('Pipe Lookup'!D:D,MATCH('~01 Pipe Segmentation'!S931,'Pipe Lookup'!C:C,0))," TYPE ",Q931)</f>
        <v>19.0mm Fusion-Bonded Epoxy TYPE 7</v>
      </c>
      <c r="M931" s="1" t="s">
        <v>53</v>
      </c>
      <c r="N931" s="1">
        <v>1044000</v>
      </c>
      <c r="O931" s="1">
        <v>1044010.52</v>
      </c>
      <c r="P931" s="1">
        <v>10.520000000018626</v>
      </c>
      <c r="Q931" s="1">
        <v>7</v>
      </c>
      <c r="R931" s="1">
        <v>19</v>
      </c>
      <c r="S931" s="1" t="s">
        <v>54</v>
      </c>
      <c r="T931" s="1" t="s">
        <v>534</v>
      </c>
      <c r="W931" s="1">
        <v>0</v>
      </c>
      <c r="X931" s="1" t="s">
        <v>58</v>
      </c>
    </row>
    <row r="932" spans="1:24" ht="15" x14ac:dyDescent="0.2">
      <c r="A932" s="1">
        <f t="shared" si="56"/>
        <v>1044010.52</v>
      </c>
      <c r="B932" s="1">
        <f t="shared" si="56"/>
        <v>1044018.78</v>
      </c>
      <c r="C932" s="11" t="s">
        <v>52</v>
      </c>
      <c r="D932" s="12">
        <f>INDEX(families!$A:$A,MATCH(E932,families!$B:$B,0))</f>
        <v>3</v>
      </c>
      <c r="E932" s="1" t="str">
        <f t="shared" si="57"/>
        <v>LE</v>
      </c>
      <c r="F932" s="1">
        <f t="shared" si="58"/>
        <v>19</v>
      </c>
      <c r="G932" s="1" t="str">
        <f t="shared" si="59"/>
        <v>19.0mm LE</v>
      </c>
      <c r="H932" s="1" t="str">
        <f>_xlfn.CONCAT(TEXT(R932,"0.0"),"mm ",INDEX('Pipe Lookup'!D:D,MATCH('~01 Pipe Segmentation'!S932,'Pipe Lookup'!C:C,0))," TYPE ",Q932)</f>
        <v>19.0mm Elbow TYPE 26</v>
      </c>
      <c r="M932" s="1" t="s">
        <v>53</v>
      </c>
      <c r="N932" s="1">
        <v>1044010.52</v>
      </c>
      <c r="O932" s="1">
        <v>1044018.78</v>
      </c>
      <c r="P932" s="1">
        <v>8.2600000000093132</v>
      </c>
      <c r="Q932" s="1">
        <v>26</v>
      </c>
      <c r="R932" s="1">
        <v>19</v>
      </c>
      <c r="S932" s="1" t="s">
        <v>56</v>
      </c>
      <c r="T932" s="1" t="s">
        <v>534</v>
      </c>
      <c r="V932" s="1" t="s">
        <v>535</v>
      </c>
      <c r="W932" s="1">
        <v>0</v>
      </c>
      <c r="X932" s="1" t="s">
        <v>58</v>
      </c>
    </row>
    <row r="933" spans="1:24" ht="15" x14ac:dyDescent="0.2">
      <c r="A933" s="1">
        <f t="shared" si="56"/>
        <v>1044018.78</v>
      </c>
      <c r="B933" s="1">
        <f t="shared" si="56"/>
        <v>1044106.9</v>
      </c>
      <c r="C933" s="11" t="s">
        <v>52</v>
      </c>
      <c r="D933" s="12">
        <f>INDEX(families!$A:$A,MATCH(E933,families!$B:$B,0))</f>
        <v>1</v>
      </c>
      <c r="E933" s="1" t="str">
        <f t="shared" si="57"/>
        <v>ARO</v>
      </c>
      <c r="F933" s="1">
        <f t="shared" si="58"/>
        <v>19</v>
      </c>
      <c r="G933" s="1" t="str">
        <f t="shared" si="59"/>
        <v>19.0mm ARO</v>
      </c>
      <c r="H933" s="1" t="str">
        <f>_xlfn.CONCAT(TEXT(R933,"0.0"),"mm ",INDEX('Pipe Lookup'!D:D,MATCH('~01 Pipe Segmentation'!S933,'Pipe Lookup'!C:C,0))," TYPE ",Q933)</f>
        <v>19.0mm Abrasion-Resistant Overcoat TYPE 8</v>
      </c>
      <c r="M933" s="1" t="s">
        <v>53</v>
      </c>
      <c r="N933" s="1">
        <v>1044018.78</v>
      </c>
      <c r="O933" s="1">
        <v>1044106.9</v>
      </c>
      <c r="P933" s="1">
        <v>88.119999999995343</v>
      </c>
      <c r="Q933" s="1">
        <v>8</v>
      </c>
      <c r="R933" s="1">
        <v>19</v>
      </c>
      <c r="S933" s="1" t="s">
        <v>78</v>
      </c>
      <c r="T933" s="1" t="s">
        <v>534</v>
      </c>
      <c r="V933" s="1" t="s">
        <v>536</v>
      </c>
      <c r="W933" s="1">
        <v>0</v>
      </c>
      <c r="X933" s="1" t="s">
        <v>58</v>
      </c>
    </row>
    <row r="934" spans="1:24" ht="15" x14ac:dyDescent="0.2">
      <c r="A934" s="1">
        <f t="shared" si="56"/>
        <v>1044106.9</v>
      </c>
      <c r="B934" s="1">
        <f t="shared" si="56"/>
        <v>1044115.4</v>
      </c>
      <c r="C934" s="11" t="s">
        <v>52</v>
      </c>
      <c r="D934" s="12">
        <f>INDEX(families!$A:$A,MATCH(E934,families!$B:$B,0))</f>
        <v>3</v>
      </c>
      <c r="E934" s="1" t="str">
        <f t="shared" si="57"/>
        <v>LE</v>
      </c>
      <c r="F934" s="1">
        <f t="shared" si="58"/>
        <v>19</v>
      </c>
      <c r="G934" s="1" t="str">
        <f t="shared" si="59"/>
        <v>19.0mm LE</v>
      </c>
      <c r="H934" s="1" t="str">
        <f>_xlfn.CONCAT(TEXT(R934,"0.0"),"mm ",INDEX('Pipe Lookup'!D:D,MATCH('~01 Pipe Segmentation'!S934,'Pipe Lookup'!C:C,0))," TYPE ",Q934)</f>
        <v>19.0mm Elbow TYPE 26</v>
      </c>
      <c r="M934" s="1" t="s">
        <v>53</v>
      </c>
      <c r="N934" s="1">
        <v>1044106.9</v>
      </c>
      <c r="O934" s="1">
        <v>1044115.4</v>
      </c>
      <c r="P934" s="1">
        <v>8.5</v>
      </c>
      <c r="Q934" s="1">
        <v>26</v>
      </c>
      <c r="R934" s="1">
        <v>19</v>
      </c>
      <c r="S934" s="1" t="s">
        <v>56</v>
      </c>
      <c r="T934" s="1" t="s">
        <v>534</v>
      </c>
      <c r="V934" s="1" t="s">
        <v>537</v>
      </c>
      <c r="W934" s="1">
        <v>0</v>
      </c>
      <c r="X934" s="1" t="s">
        <v>58</v>
      </c>
    </row>
    <row r="935" spans="1:24" ht="15" x14ac:dyDescent="0.2">
      <c r="A935" s="1">
        <f t="shared" si="56"/>
        <v>1044115.4</v>
      </c>
      <c r="B935" s="1">
        <f t="shared" si="56"/>
        <v>1044139.4</v>
      </c>
      <c r="C935" s="11" t="s">
        <v>52</v>
      </c>
      <c r="D935" s="12">
        <f>INDEX(families!$A:$A,MATCH(E935,families!$B:$B,0))</f>
        <v>2</v>
      </c>
      <c r="E935" s="1" t="str">
        <f t="shared" si="57"/>
        <v>FBE</v>
      </c>
      <c r="F935" s="1">
        <f t="shared" si="58"/>
        <v>19</v>
      </c>
      <c r="G935" s="1" t="str">
        <f t="shared" si="59"/>
        <v>19.0mm FBE</v>
      </c>
      <c r="H935" s="1" t="str">
        <f>_xlfn.CONCAT(TEXT(R935,"0.0"),"mm ",INDEX('Pipe Lookup'!D:D,MATCH('~01 Pipe Segmentation'!S935,'Pipe Lookup'!C:C,0))," TYPE ",Q935)</f>
        <v>19.0mm Fusion-Bonded Epoxy TYPE 7</v>
      </c>
      <c r="M935" s="1" t="s">
        <v>53</v>
      </c>
      <c r="N935" s="1">
        <v>1044115.4</v>
      </c>
      <c r="O935" s="1">
        <v>1044139.4</v>
      </c>
      <c r="P935" s="1">
        <v>24</v>
      </c>
      <c r="Q935" s="1">
        <v>7</v>
      </c>
      <c r="R935" s="1">
        <v>19</v>
      </c>
      <c r="S935" s="1" t="s">
        <v>54</v>
      </c>
      <c r="T935" s="1" t="s">
        <v>534</v>
      </c>
      <c r="W935" s="1">
        <v>0</v>
      </c>
      <c r="X935" s="1" t="s">
        <v>58</v>
      </c>
    </row>
    <row r="936" spans="1:24" ht="15" x14ac:dyDescent="0.2">
      <c r="A936" s="1">
        <f t="shared" si="56"/>
        <v>1044139.4</v>
      </c>
      <c r="B936" s="1">
        <f t="shared" si="56"/>
        <v>1044430</v>
      </c>
      <c r="C936" s="11" t="s">
        <v>52</v>
      </c>
      <c r="D936" s="12">
        <f>INDEX(families!$A:$A,MATCH(E936,families!$B:$B,0))</f>
        <v>2</v>
      </c>
      <c r="E936" s="1" t="str">
        <f t="shared" si="57"/>
        <v>FBE</v>
      </c>
      <c r="F936" s="1">
        <f t="shared" si="58"/>
        <v>14.7</v>
      </c>
      <c r="G936" s="1" t="str">
        <f t="shared" si="59"/>
        <v>14.7mm FBE</v>
      </c>
      <c r="H936" s="1" t="str">
        <f>_xlfn.CONCAT(TEXT(R936,"0.0"),"mm ",INDEX('Pipe Lookup'!D:D,MATCH('~01 Pipe Segmentation'!S936,'Pipe Lookup'!C:C,0))," TYPE ",Q936)</f>
        <v>14.7mm Fusion-Bonded Epoxy TYPE 5</v>
      </c>
      <c r="M936" s="1" t="s">
        <v>53</v>
      </c>
      <c r="N936" s="1">
        <v>1044139.4</v>
      </c>
      <c r="O936" s="1">
        <v>1044430</v>
      </c>
      <c r="P936" s="1">
        <v>290.59999999997672</v>
      </c>
      <c r="Q936" s="1">
        <v>5</v>
      </c>
      <c r="R936" s="1">
        <v>14.7</v>
      </c>
      <c r="S936" s="1" t="s">
        <v>54</v>
      </c>
      <c r="T936" s="1" t="s">
        <v>534</v>
      </c>
      <c r="V936" s="1" t="s">
        <v>538</v>
      </c>
      <c r="W936" s="1">
        <v>0</v>
      </c>
      <c r="X936" s="1" t="s">
        <v>58</v>
      </c>
    </row>
    <row r="937" spans="1:24" ht="15" x14ac:dyDescent="0.2">
      <c r="A937" s="1">
        <f t="shared" si="56"/>
        <v>1044430</v>
      </c>
      <c r="B937" s="1">
        <f t="shared" si="56"/>
        <v>1044454</v>
      </c>
      <c r="C937" s="11" t="s">
        <v>52</v>
      </c>
      <c r="D937" s="12">
        <f>INDEX(families!$A:$A,MATCH(E937,families!$B:$B,0))</f>
        <v>2</v>
      </c>
      <c r="E937" s="1" t="str">
        <f t="shared" si="57"/>
        <v>FBE</v>
      </c>
      <c r="F937" s="1">
        <f t="shared" si="58"/>
        <v>19</v>
      </c>
      <c r="G937" s="1" t="str">
        <f t="shared" si="59"/>
        <v>19.0mm FBE</v>
      </c>
      <c r="H937" s="1" t="str">
        <f>_xlfn.CONCAT(TEXT(R937,"0.0"),"mm ",INDEX('Pipe Lookup'!D:D,MATCH('~01 Pipe Segmentation'!S937,'Pipe Lookup'!C:C,0))," TYPE ",Q937)</f>
        <v>19.0mm Fusion-Bonded Epoxy TYPE 7</v>
      </c>
      <c r="M937" s="1" t="s">
        <v>53</v>
      </c>
      <c r="N937" s="1">
        <v>1044430</v>
      </c>
      <c r="O937" s="1">
        <v>1044454</v>
      </c>
      <c r="P937" s="1">
        <v>24</v>
      </c>
      <c r="Q937" s="1">
        <v>7</v>
      </c>
      <c r="R937" s="1">
        <v>19</v>
      </c>
      <c r="S937" s="1" t="s">
        <v>54</v>
      </c>
      <c r="T937" s="1" t="s">
        <v>534</v>
      </c>
      <c r="V937" s="1" t="s">
        <v>539</v>
      </c>
      <c r="W937" s="1">
        <v>0</v>
      </c>
      <c r="X937" s="1" t="s">
        <v>58</v>
      </c>
    </row>
    <row r="938" spans="1:24" ht="15" x14ac:dyDescent="0.2">
      <c r="A938" s="1">
        <f t="shared" si="56"/>
        <v>1044454</v>
      </c>
      <c r="B938" s="1">
        <f t="shared" si="56"/>
        <v>1044527</v>
      </c>
      <c r="C938" s="11" t="s">
        <v>52</v>
      </c>
      <c r="D938" s="12">
        <f>INDEX(families!$A:$A,MATCH(E938,families!$B:$B,0))</f>
        <v>2</v>
      </c>
      <c r="E938" s="1" t="str">
        <f t="shared" si="57"/>
        <v>FBE</v>
      </c>
      <c r="F938" s="1">
        <f t="shared" si="58"/>
        <v>14.7</v>
      </c>
      <c r="G938" s="1" t="str">
        <f t="shared" si="59"/>
        <v>14.7mm FBE</v>
      </c>
      <c r="H938" s="1" t="str">
        <f>_xlfn.CONCAT(TEXT(R938,"0.0"),"mm ",INDEX('Pipe Lookup'!D:D,MATCH('~01 Pipe Segmentation'!S938,'Pipe Lookup'!C:C,0))," TYPE ",Q938)</f>
        <v>14.7mm Fusion-Bonded Epoxy TYPE 5</v>
      </c>
      <c r="M938" s="1" t="s">
        <v>53</v>
      </c>
      <c r="N938" s="1">
        <v>1044454</v>
      </c>
      <c r="O938" s="1">
        <v>1044527</v>
      </c>
      <c r="P938" s="1">
        <v>73</v>
      </c>
      <c r="Q938" s="1">
        <v>5</v>
      </c>
      <c r="R938" s="1">
        <v>14.7</v>
      </c>
      <c r="S938" s="1" t="s">
        <v>54</v>
      </c>
      <c r="T938" s="1" t="s">
        <v>534</v>
      </c>
      <c r="W938" s="1">
        <v>0</v>
      </c>
      <c r="X938" s="1" t="s">
        <v>58</v>
      </c>
    </row>
    <row r="939" spans="1:24" ht="15" x14ac:dyDescent="0.2">
      <c r="A939" s="1">
        <f t="shared" si="56"/>
        <v>1044527</v>
      </c>
      <c r="B939" s="1">
        <f t="shared" si="56"/>
        <v>1044650</v>
      </c>
      <c r="C939" s="11" t="s">
        <v>52</v>
      </c>
      <c r="D939" s="12">
        <f>INDEX(families!$A:$A,MATCH(E939,families!$B:$B,0))</f>
        <v>2</v>
      </c>
      <c r="E939" s="1" t="str">
        <f t="shared" si="57"/>
        <v>FBE</v>
      </c>
      <c r="F939" s="1">
        <f t="shared" si="58"/>
        <v>14.7</v>
      </c>
      <c r="G939" s="1" t="str">
        <f t="shared" si="59"/>
        <v>14.7mm FBE</v>
      </c>
      <c r="H939" s="1" t="str">
        <f>_xlfn.CONCAT(TEXT(R939,"0.0"),"mm ",INDEX('Pipe Lookup'!D:D,MATCH('~01 Pipe Segmentation'!S939,'Pipe Lookup'!C:C,0))," TYPE ",Q939)</f>
        <v>14.7mm Fusion-Bonded Epoxy TYPE 5</v>
      </c>
      <c r="M939" s="1" t="s">
        <v>53</v>
      </c>
      <c r="N939" s="1" t="s">
        <v>540</v>
      </c>
      <c r="O939" s="1" t="s">
        <v>541</v>
      </c>
      <c r="P939" s="1">
        <v>123</v>
      </c>
      <c r="Q939" s="1">
        <v>5</v>
      </c>
      <c r="R939" s="1">
        <v>14.7</v>
      </c>
      <c r="S939" s="1" t="s">
        <v>54</v>
      </c>
      <c r="T939" s="1" t="s">
        <v>534</v>
      </c>
      <c r="W939" s="1">
        <v>0</v>
      </c>
      <c r="X939" s="1" t="s">
        <v>84</v>
      </c>
    </row>
    <row r="940" spans="1:24" ht="15" x14ac:dyDescent="0.2">
      <c r="A940" s="1">
        <f t="shared" si="56"/>
        <v>1044650</v>
      </c>
      <c r="B940" s="1">
        <f t="shared" si="56"/>
        <v>1044900</v>
      </c>
      <c r="C940" s="11" t="s">
        <v>52</v>
      </c>
      <c r="D940" s="12">
        <f>INDEX(families!$A:$A,MATCH(E940,families!$B:$B,0))</f>
        <v>2</v>
      </c>
      <c r="E940" s="1" t="str">
        <f t="shared" si="57"/>
        <v>FBE</v>
      </c>
      <c r="F940" s="1">
        <f t="shared" si="58"/>
        <v>14.7</v>
      </c>
      <c r="G940" s="1" t="str">
        <f t="shared" si="59"/>
        <v>14.7mm FBE</v>
      </c>
      <c r="H940" s="1" t="str">
        <f>_xlfn.CONCAT(TEXT(R940,"0.0"),"mm ",INDEX('Pipe Lookup'!D:D,MATCH('~01 Pipe Segmentation'!S940,'Pipe Lookup'!C:C,0))," TYPE ",Q940)</f>
        <v>14.7mm Fusion-Bonded Epoxy TYPE 5</v>
      </c>
      <c r="M940" s="1" t="s">
        <v>53</v>
      </c>
      <c r="N940" s="1" t="s">
        <v>541</v>
      </c>
      <c r="O940" s="1" t="s">
        <v>542</v>
      </c>
      <c r="P940" s="1">
        <v>250</v>
      </c>
      <c r="Q940" s="1">
        <v>5</v>
      </c>
      <c r="R940" s="1">
        <v>14.7</v>
      </c>
      <c r="S940" s="1" t="s">
        <v>54</v>
      </c>
      <c r="T940" s="1" t="s">
        <v>534</v>
      </c>
      <c r="V940" s="1" t="s">
        <v>543</v>
      </c>
      <c r="W940" s="1">
        <v>0</v>
      </c>
      <c r="X940" s="1" t="s">
        <v>84</v>
      </c>
    </row>
    <row r="941" spans="1:24" ht="15" x14ac:dyDescent="0.2">
      <c r="A941" s="1">
        <f t="shared" si="56"/>
        <v>1044900</v>
      </c>
      <c r="B941" s="1">
        <f t="shared" si="56"/>
        <v>1044917</v>
      </c>
      <c r="C941" s="11" t="s">
        <v>52</v>
      </c>
      <c r="D941" s="12">
        <f>INDEX(families!$A:$A,MATCH(E941,families!$B:$B,0))</f>
        <v>2</v>
      </c>
      <c r="E941" s="1" t="str">
        <f t="shared" si="57"/>
        <v>FBE</v>
      </c>
      <c r="F941" s="1">
        <f t="shared" si="58"/>
        <v>14.7</v>
      </c>
      <c r="G941" s="1" t="str">
        <f t="shared" si="59"/>
        <v>14.7mm FBE</v>
      </c>
      <c r="H941" s="1" t="str">
        <f>_xlfn.CONCAT(TEXT(R941,"0.0"),"mm ",INDEX('Pipe Lookup'!D:D,MATCH('~01 Pipe Segmentation'!S941,'Pipe Lookup'!C:C,0))," TYPE ",Q941)</f>
        <v>14.7mm Fusion-Bonded Epoxy TYPE 5</v>
      </c>
      <c r="M941" s="1" t="s">
        <v>53</v>
      </c>
      <c r="N941" s="1" t="s">
        <v>542</v>
      </c>
      <c r="O941" s="1" t="s">
        <v>544</v>
      </c>
      <c r="P941" s="1">
        <v>17</v>
      </c>
      <c r="Q941" s="1">
        <v>5</v>
      </c>
      <c r="R941" s="1">
        <v>14.7</v>
      </c>
      <c r="S941" s="1" t="s">
        <v>54</v>
      </c>
      <c r="T941" s="1" t="s">
        <v>534</v>
      </c>
      <c r="W941" s="1">
        <v>0</v>
      </c>
      <c r="X941" s="1" t="s">
        <v>84</v>
      </c>
    </row>
    <row r="942" spans="1:24" ht="15" x14ac:dyDescent="0.2">
      <c r="A942" s="1">
        <f t="shared" si="56"/>
        <v>1044917</v>
      </c>
      <c r="B942" s="1">
        <f t="shared" si="56"/>
        <v>1044923</v>
      </c>
      <c r="C942" s="11" t="s">
        <v>52</v>
      </c>
      <c r="D942" s="12">
        <f>INDEX(families!$A:$A,MATCH(E942,families!$B:$B,0))</f>
        <v>3</v>
      </c>
      <c r="E942" s="1" t="str">
        <f t="shared" si="57"/>
        <v>LE</v>
      </c>
      <c r="F942" s="1">
        <f t="shared" si="58"/>
        <v>14.7</v>
      </c>
      <c r="G942" s="1" t="str">
        <f t="shared" si="59"/>
        <v>14.7mm LE</v>
      </c>
      <c r="H942" s="1" t="str">
        <f>_xlfn.CONCAT(TEXT(R942,"0.0"),"mm ",INDEX('Pipe Lookup'!D:D,MATCH('~01 Pipe Segmentation'!S942,'Pipe Lookup'!C:C,0))," TYPE ",Q942)</f>
        <v>14.7mm Elbow TYPE 22</v>
      </c>
      <c r="M942" s="1" t="s">
        <v>53</v>
      </c>
      <c r="N942" s="1" t="s">
        <v>544</v>
      </c>
      <c r="O942" s="1" t="s">
        <v>545</v>
      </c>
      <c r="P942" s="1">
        <v>6</v>
      </c>
      <c r="Q942" s="1">
        <v>22</v>
      </c>
      <c r="R942" s="1">
        <v>14.7</v>
      </c>
      <c r="S942" s="1" t="s">
        <v>56</v>
      </c>
      <c r="T942" s="1" t="s">
        <v>534</v>
      </c>
      <c r="V942" s="1" t="s">
        <v>546</v>
      </c>
      <c r="W942" s="1">
        <v>0</v>
      </c>
      <c r="X942" s="1" t="s">
        <v>58</v>
      </c>
    </row>
    <row r="943" spans="1:24" ht="15" x14ac:dyDescent="0.2">
      <c r="A943" s="1">
        <f t="shared" si="56"/>
        <v>1044923</v>
      </c>
      <c r="B943" s="1">
        <f t="shared" si="56"/>
        <v>1045049</v>
      </c>
      <c r="C943" s="11" t="s">
        <v>52</v>
      </c>
      <c r="D943" s="12">
        <f>INDEX(families!$A:$A,MATCH(E943,families!$B:$B,0))</f>
        <v>2</v>
      </c>
      <c r="E943" s="1" t="str">
        <f t="shared" si="57"/>
        <v>FBE</v>
      </c>
      <c r="F943" s="1">
        <f t="shared" si="58"/>
        <v>14.7</v>
      </c>
      <c r="G943" s="1" t="str">
        <f t="shared" si="59"/>
        <v>14.7mm FBE</v>
      </c>
      <c r="H943" s="1" t="str">
        <f>_xlfn.CONCAT(TEXT(R943,"0.0"),"mm ",INDEX('Pipe Lookup'!D:D,MATCH('~01 Pipe Segmentation'!S943,'Pipe Lookup'!C:C,0))," TYPE ",Q943)</f>
        <v>14.7mm Fusion-Bonded Epoxy TYPE 5</v>
      </c>
      <c r="M943" s="1" t="s">
        <v>53</v>
      </c>
      <c r="N943" s="1" t="s">
        <v>545</v>
      </c>
      <c r="O943" s="1" t="s">
        <v>547</v>
      </c>
      <c r="P943" s="1">
        <v>126</v>
      </c>
      <c r="Q943" s="1">
        <v>5</v>
      </c>
      <c r="R943" s="1">
        <v>14.7</v>
      </c>
      <c r="S943" s="1" t="s">
        <v>54</v>
      </c>
      <c r="T943" s="1" t="s">
        <v>534</v>
      </c>
      <c r="V943" s="1" t="s">
        <v>548</v>
      </c>
      <c r="W943" s="1">
        <v>0</v>
      </c>
      <c r="X943" s="1" t="s">
        <v>58</v>
      </c>
    </row>
    <row r="944" spans="1:24" ht="15" x14ac:dyDescent="0.2">
      <c r="A944" s="1">
        <f t="shared" si="56"/>
        <v>1045049</v>
      </c>
      <c r="B944" s="1">
        <f t="shared" si="56"/>
        <v>1045054</v>
      </c>
      <c r="C944" s="11" t="s">
        <v>52</v>
      </c>
      <c r="D944" s="12">
        <f>INDEX(families!$A:$A,MATCH(E944,families!$B:$B,0))</f>
        <v>3</v>
      </c>
      <c r="E944" s="1" t="str">
        <f t="shared" si="57"/>
        <v>LE</v>
      </c>
      <c r="F944" s="1">
        <f t="shared" si="58"/>
        <v>14.7</v>
      </c>
      <c r="G944" s="1" t="str">
        <f t="shared" si="59"/>
        <v>14.7mm LE</v>
      </c>
      <c r="H944" s="1" t="str">
        <f>_xlfn.CONCAT(TEXT(R944,"0.0"),"mm ",INDEX('Pipe Lookup'!D:D,MATCH('~01 Pipe Segmentation'!S944,'Pipe Lookup'!C:C,0))," TYPE ",Q944)</f>
        <v>14.7mm Elbow TYPE 22</v>
      </c>
      <c r="M944" s="1" t="s">
        <v>53</v>
      </c>
      <c r="N944" s="1" t="s">
        <v>547</v>
      </c>
      <c r="O944" s="1" t="s">
        <v>549</v>
      </c>
      <c r="P944" s="1">
        <v>5</v>
      </c>
      <c r="Q944" s="1">
        <v>22</v>
      </c>
      <c r="R944" s="1">
        <v>14.7</v>
      </c>
      <c r="S944" s="1" t="s">
        <v>56</v>
      </c>
      <c r="T944" s="1" t="s">
        <v>534</v>
      </c>
      <c r="V944" s="1" t="s">
        <v>550</v>
      </c>
      <c r="W944" s="1">
        <v>0</v>
      </c>
      <c r="X944" s="1" t="s">
        <v>58</v>
      </c>
    </row>
    <row r="945" spans="1:28" ht="15" x14ac:dyDescent="0.2">
      <c r="A945" s="1">
        <f t="shared" si="56"/>
        <v>1045054</v>
      </c>
      <c r="B945" s="1">
        <f t="shared" si="56"/>
        <v>1045065</v>
      </c>
      <c r="C945" s="11" t="s">
        <v>52</v>
      </c>
      <c r="D945" s="12">
        <f>INDEX(families!$A:$A,MATCH(E945,families!$B:$B,0))</f>
        <v>2</v>
      </c>
      <c r="E945" s="1" t="str">
        <f t="shared" si="57"/>
        <v>FBE</v>
      </c>
      <c r="F945" s="1">
        <f t="shared" si="58"/>
        <v>14.7</v>
      </c>
      <c r="G945" s="1" t="str">
        <f t="shared" si="59"/>
        <v>14.7mm FBE</v>
      </c>
      <c r="H945" s="1" t="str">
        <f>_xlfn.CONCAT(TEXT(R945,"0.0"),"mm ",INDEX('Pipe Lookup'!D:D,MATCH('~01 Pipe Segmentation'!S945,'Pipe Lookup'!C:C,0))," TYPE ",Q945)</f>
        <v>14.7mm Fusion-Bonded Epoxy TYPE 5</v>
      </c>
      <c r="M945" s="1" t="s">
        <v>53</v>
      </c>
      <c r="N945" s="1" t="s">
        <v>549</v>
      </c>
      <c r="O945" s="1" t="s">
        <v>551</v>
      </c>
      <c r="P945" s="1">
        <v>11</v>
      </c>
      <c r="Q945" s="1">
        <v>5</v>
      </c>
      <c r="R945" s="1">
        <v>14.7</v>
      </c>
      <c r="S945" s="1" t="s">
        <v>54</v>
      </c>
      <c r="T945" s="1" t="s">
        <v>534</v>
      </c>
      <c r="V945" s="1" t="s">
        <v>552</v>
      </c>
      <c r="W945" s="1">
        <v>0</v>
      </c>
      <c r="X945" s="1" t="s">
        <v>58</v>
      </c>
    </row>
    <row r="946" spans="1:28" ht="15" x14ac:dyDescent="0.2">
      <c r="A946" s="1">
        <f t="shared" si="56"/>
        <v>1045067</v>
      </c>
      <c r="B946" s="1">
        <f t="shared" si="56"/>
        <v>1045124.42</v>
      </c>
      <c r="C946" s="11" t="s">
        <v>52</v>
      </c>
      <c r="D946" s="12">
        <f>INDEX(families!$A:$A,MATCH(E946,families!$B:$B,0))</f>
        <v>2</v>
      </c>
      <c r="E946" s="1" t="str">
        <f t="shared" si="57"/>
        <v>FBE</v>
      </c>
      <c r="F946" s="1">
        <f t="shared" si="58"/>
        <v>14.7</v>
      </c>
      <c r="G946" s="1" t="str">
        <f t="shared" si="59"/>
        <v>14.7mm FBE</v>
      </c>
      <c r="H946" s="1" t="str">
        <f>_xlfn.CONCAT(TEXT(R946,"0.0"),"mm ",INDEX('Pipe Lookup'!D:D,MATCH('~01 Pipe Segmentation'!S946,'Pipe Lookup'!C:C,0))," TYPE ",Q946)</f>
        <v>14.7mm Fusion-Bonded Epoxy TYPE 5</v>
      </c>
      <c r="M946" s="1" t="s">
        <v>53</v>
      </c>
      <c r="N946" s="1">
        <v>1045067</v>
      </c>
      <c r="O946" s="1">
        <v>1045124.42</v>
      </c>
      <c r="P946" s="1">
        <v>57.42000000004191</v>
      </c>
      <c r="Q946" s="1">
        <v>5</v>
      </c>
      <c r="R946" s="1">
        <v>14.7</v>
      </c>
      <c r="S946" s="1" t="s">
        <v>54</v>
      </c>
      <c r="T946" s="1" t="s">
        <v>534</v>
      </c>
      <c r="W946" s="1" t="s">
        <v>173</v>
      </c>
      <c r="X946" s="1" t="s">
        <v>84</v>
      </c>
    </row>
    <row r="947" spans="1:28" ht="15" x14ac:dyDescent="0.2">
      <c r="A947" s="1">
        <f t="shared" si="56"/>
        <v>1045124.42</v>
      </c>
      <c r="B947" s="1">
        <f t="shared" si="56"/>
        <v>1045148.42</v>
      </c>
      <c r="C947" s="11" t="s">
        <v>52</v>
      </c>
      <c r="D947" s="12">
        <f>INDEX(families!$A:$A,MATCH(E947,families!$B:$B,0))</f>
        <v>2</v>
      </c>
      <c r="E947" s="1" t="str">
        <f t="shared" si="57"/>
        <v>FBE</v>
      </c>
      <c r="F947" s="1">
        <f t="shared" si="58"/>
        <v>19</v>
      </c>
      <c r="G947" s="1" t="str">
        <f t="shared" si="59"/>
        <v>19.0mm FBE</v>
      </c>
      <c r="H947" s="1" t="str">
        <f>_xlfn.CONCAT(TEXT(R947,"0.0"),"mm ",INDEX('Pipe Lookup'!D:D,MATCH('~01 Pipe Segmentation'!S947,'Pipe Lookup'!C:C,0))," TYPE ",Q947)</f>
        <v>19.0mm Fusion-Bonded Epoxy TYPE 7</v>
      </c>
      <c r="M947" s="1" t="s">
        <v>53</v>
      </c>
      <c r="N947" s="1">
        <v>1045124.42</v>
      </c>
      <c r="O947" s="1">
        <v>1045148.42</v>
      </c>
      <c r="P947" s="1">
        <v>24</v>
      </c>
      <c r="Q947" s="1">
        <v>7</v>
      </c>
      <c r="R947" s="1">
        <v>19</v>
      </c>
      <c r="S947" s="1" t="s">
        <v>54</v>
      </c>
      <c r="T947" s="1" t="s">
        <v>534</v>
      </c>
      <c r="V947" s="1" t="s">
        <v>553</v>
      </c>
      <c r="W947" s="1">
        <v>0</v>
      </c>
      <c r="X947" s="1" t="s">
        <v>58</v>
      </c>
    </row>
    <row r="948" spans="1:28" ht="15" x14ac:dyDescent="0.2">
      <c r="A948" s="1">
        <f t="shared" si="56"/>
        <v>1045148.42</v>
      </c>
      <c r="B948" s="1">
        <f t="shared" si="56"/>
        <v>1045497.33</v>
      </c>
      <c r="C948" s="11" t="s">
        <v>52</v>
      </c>
      <c r="D948" s="12">
        <f>INDEX(families!$A:$A,MATCH(E948,families!$B:$B,0))</f>
        <v>2</v>
      </c>
      <c r="E948" s="1" t="str">
        <f t="shared" si="57"/>
        <v>FBE</v>
      </c>
      <c r="F948" s="1">
        <f t="shared" si="58"/>
        <v>14.7</v>
      </c>
      <c r="G948" s="1" t="str">
        <f t="shared" si="59"/>
        <v>14.7mm FBE</v>
      </c>
      <c r="H948" s="1" t="str">
        <f>_xlfn.CONCAT(TEXT(R948,"0.0"),"mm ",INDEX('Pipe Lookup'!D:D,MATCH('~01 Pipe Segmentation'!S948,'Pipe Lookup'!C:C,0))," TYPE ",Q948)</f>
        <v>14.7mm Fusion-Bonded Epoxy TYPE 5</v>
      </c>
      <c r="M948" s="1" t="s">
        <v>53</v>
      </c>
      <c r="N948" s="1">
        <v>1045148.42</v>
      </c>
      <c r="O948" s="1">
        <v>1045497.33</v>
      </c>
      <c r="P948" s="1">
        <v>348.90999999991618</v>
      </c>
      <c r="Q948" s="1">
        <v>5</v>
      </c>
      <c r="R948" s="1">
        <v>14.7</v>
      </c>
      <c r="S948" s="1" t="s">
        <v>54</v>
      </c>
      <c r="T948" s="1" t="s">
        <v>534</v>
      </c>
      <c r="V948" s="1" t="s">
        <v>554</v>
      </c>
      <c r="W948" s="1">
        <v>0</v>
      </c>
      <c r="X948" s="1" t="s">
        <v>58</v>
      </c>
    </row>
    <row r="949" spans="1:28" ht="15" x14ac:dyDescent="0.2">
      <c r="A949" s="1">
        <f t="shared" si="56"/>
        <v>1045497.33</v>
      </c>
      <c r="B949" s="1">
        <f t="shared" si="56"/>
        <v>1045500</v>
      </c>
      <c r="C949" s="11" t="s">
        <v>52</v>
      </c>
      <c r="D949" s="12">
        <f>INDEX(families!$A:$A,MATCH(E949,families!$B:$B,0))</f>
        <v>2</v>
      </c>
      <c r="E949" s="1" t="str">
        <f t="shared" si="57"/>
        <v>FBE</v>
      </c>
      <c r="F949" s="1">
        <f t="shared" si="58"/>
        <v>19</v>
      </c>
      <c r="G949" s="1" t="str">
        <f t="shared" si="59"/>
        <v>19.0mm FBE</v>
      </c>
      <c r="H949" s="1" t="str">
        <f>_xlfn.CONCAT(TEXT(R949,"0.0"),"mm ",INDEX('Pipe Lookup'!D:D,MATCH('~01 Pipe Segmentation'!S949,'Pipe Lookup'!C:C,0))," TYPE ",Q949)</f>
        <v>19.0mm Fusion-Bonded Epoxy TYPE 7</v>
      </c>
      <c r="M949" s="1" t="s">
        <v>53</v>
      </c>
      <c r="N949" s="1">
        <v>1045497.33</v>
      </c>
      <c r="O949" s="1">
        <v>1045500</v>
      </c>
      <c r="P949" s="1">
        <v>2.6700000000419095</v>
      </c>
      <c r="Q949" s="1">
        <v>7</v>
      </c>
      <c r="R949" s="1">
        <v>19</v>
      </c>
      <c r="S949" s="1" t="s">
        <v>54</v>
      </c>
      <c r="T949" s="1" t="s">
        <v>534</v>
      </c>
      <c r="W949" s="1">
        <v>0</v>
      </c>
      <c r="X949" s="1" t="s">
        <v>58</v>
      </c>
    </row>
    <row r="950" spans="1:28" ht="15" x14ac:dyDescent="0.2">
      <c r="A950" s="1">
        <f t="shared" si="56"/>
        <v>1045500</v>
      </c>
      <c r="B950" s="1">
        <f t="shared" si="56"/>
        <v>1045521.33</v>
      </c>
      <c r="C950" s="11" t="s">
        <v>52</v>
      </c>
      <c r="D950" s="12">
        <f>INDEX(families!$A:$A,MATCH(E950,families!$B:$B,0))</f>
        <v>2</v>
      </c>
      <c r="E950" s="1" t="str">
        <f t="shared" si="57"/>
        <v>FBE</v>
      </c>
      <c r="F950" s="1">
        <f t="shared" si="58"/>
        <v>19</v>
      </c>
      <c r="G950" s="1" t="str">
        <f t="shared" si="59"/>
        <v>19.0mm FBE</v>
      </c>
      <c r="H950" s="1" t="str">
        <f>_xlfn.CONCAT(TEXT(R950,"0.0"),"mm ",INDEX('Pipe Lookup'!D:D,MATCH('~01 Pipe Segmentation'!S950,'Pipe Lookup'!C:C,0))," TYPE ",Q950)</f>
        <v>19.0mm Fusion-Bonded Epoxy TYPE 7</v>
      </c>
      <c r="M950" s="1" t="s">
        <v>53</v>
      </c>
      <c r="N950" s="1">
        <v>1045500</v>
      </c>
      <c r="O950" s="1">
        <v>1045521.33</v>
      </c>
      <c r="P950" s="1">
        <v>21.32999999995809</v>
      </c>
      <c r="Q950" s="1">
        <v>7</v>
      </c>
      <c r="R950" s="1">
        <v>19</v>
      </c>
      <c r="S950" s="1" t="s">
        <v>54</v>
      </c>
      <c r="T950" s="1" t="s">
        <v>555</v>
      </c>
      <c r="W950" s="1">
        <v>0</v>
      </c>
      <c r="X950" s="1" t="s">
        <v>58</v>
      </c>
    </row>
    <row r="951" spans="1:28" ht="15" x14ac:dyDescent="0.2">
      <c r="A951" s="1">
        <f t="shared" si="56"/>
        <v>1045521.33</v>
      </c>
      <c r="B951" s="1">
        <f t="shared" si="56"/>
        <v>1045526.24</v>
      </c>
      <c r="C951" s="11" t="s">
        <v>52</v>
      </c>
      <c r="D951" s="12">
        <f>INDEX(families!$A:$A,MATCH(E951,families!$B:$B,0))</f>
        <v>3</v>
      </c>
      <c r="E951" s="1" t="str">
        <f t="shared" si="57"/>
        <v>LE</v>
      </c>
      <c r="F951" s="1">
        <f t="shared" si="58"/>
        <v>19</v>
      </c>
      <c r="G951" s="1" t="str">
        <f t="shared" si="59"/>
        <v>19.0mm LE</v>
      </c>
      <c r="H951" s="1" t="str">
        <f>_xlfn.CONCAT(TEXT(R951,"0.0"),"mm ",INDEX('Pipe Lookup'!D:D,MATCH('~01 Pipe Segmentation'!S951,'Pipe Lookup'!C:C,0))," TYPE ",Q951)</f>
        <v>19.0mm Elbow TYPE 26</v>
      </c>
      <c r="M951" s="1" t="s">
        <v>53</v>
      </c>
      <c r="N951" s="1">
        <v>1045521.33</v>
      </c>
      <c r="O951" s="1">
        <v>1045526.24</v>
      </c>
      <c r="P951" s="1">
        <v>4.9100000000325963</v>
      </c>
      <c r="Q951" s="1">
        <v>26</v>
      </c>
      <c r="R951" s="1">
        <v>19</v>
      </c>
      <c r="S951" s="1" t="s">
        <v>56</v>
      </c>
      <c r="T951" s="1" t="s">
        <v>555</v>
      </c>
      <c r="V951" s="1" t="s">
        <v>556</v>
      </c>
      <c r="W951" s="1">
        <v>0</v>
      </c>
      <c r="X951" s="1" t="s">
        <v>58</v>
      </c>
    </row>
    <row r="952" spans="1:28" ht="15" x14ac:dyDescent="0.2">
      <c r="A952" s="1">
        <f t="shared" si="56"/>
        <v>1045526.24</v>
      </c>
      <c r="B952" s="1">
        <f t="shared" si="56"/>
        <v>1045550.24</v>
      </c>
      <c r="C952" s="11" t="s">
        <v>52</v>
      </c>
      <c r="D952" s="12">
        <f>INDEX(families!$A:$A,MATCH(E952,families!$B:$B,0))</f>
        <v>2</v>
      </c>
      <c r="E952" s="1" t="str">
        <f t="shared" si="57"/>
        <v>FBE</v>
      </c>
      <c r="F952" s="1">
        <f t="shared" si="58"/>
        <v>19</v>
      </c>
      <c r="G952" s="1" t="str">
        <f t="shared" si="59"/>
        <v>19.0mm FBE</v>
      </c>
      <c r="H952" s="1" t="str">
        <f>_xlfn.CONCAT(TEXT(R952,"0.0"),"mm ",INDEX('Pipe Lookup'!D:D,MATCH('~01 Pipe Segmentation'!S952,'Pipe Lookup'!C:C,0))," TYPE ",Q952)</f>
        <v>19.0mm Fusion-Bonded Epoxy TYPE 7</v>
      </c>
      <c r="M952" s="1" t="s">
        <v>53</v>
      </c>
      <c r="N952" s="1">
        <v>1045526.24</v>
      </c>
      <c r="O952" s="1">
        <v>1045550.24</v>
      </c>
      <c r="P952" s="1">
        <v>24</v>
      </c>
      <c r="Q952" s="1">
        <v>7</v>
      </c>
      <c r="R952" s="1">
        <v>19</v>
      </c>
      <c r="S952" s="1" t="s">
        <v>54</v>
      </c>
      <c r="T952" s="1" t="s">
        <v>555</v>
      </c>
      <c r="W952" s="1">
        <v>0</v>
      </c>
      <c r="X952" s="1" t="s">
        <v>58</v>
      </c>
    </row>
    <row r="953" spans="1:28" ht="15" x14ac:dyDescent="0.2">
      <c r="A953" s="1">
        <f t="shared" si="56"/>
        <v>1045550.24</v>
      </c>
      <c r="B953" s="1">
        <f t="shared" si="56"/>
        <v>1045646</v>
      </c>
      <c r="C953" s="11" t="s">
        <v>52</v>
      </c>
      <c r="D953" s="12">
        <f>INDEX(families!$A:$A,MATCH(E953,families!$B:$B,0))</f>
        <v>2</v>
      </c>
      <c r="E953" s="1" t="str">
        <f t="shared" si="57"/>
        <v>FBE</v>
      </c>
      <c r="F953" s="1">
        <f t="shared" si="58"/>
        <v>14.7</v>
      </c>
      <c r="G953" s="1" t="str">
        <f t="shared" si="59"/>
        <v>14.7mm FBE</v>
      </c>
      <c r="H953" s="1" t="str">
        <f>_xlfn.CONCAT(TEXT(R953,"0.0"),"mm ",INDEX('Pipe Lookup'!D:D,MATCH('~01 Pipe Segmentation'!S953,'Pipe Lookup'!C:C,0))," TYPE ",Q953)</f>
        <v>14.7mm Fusion-Bonded Epoxy TYPE 5</v>
      </c>
      <c r="M953" s="1" t="s">
        <v>53</v>
      </c>
      <c r="N953" s="1">
        <v>1045550.24</v>
      </c>
      <c r="O953" s="1">
        <v>1045646</v>
      </c>
      <c r="P953" s="1">
        <v>95.760000000009313</v>
      </c>
      <c r="Q953" s="1">
        <v>5</v>
      </c>
      <c r="R953" s="1">
        <v>14.7</v>
      </c>
      <c r="S953" s="1" t="s">
        <v>54</v>
      </c>
      <c r="T953" s="1" t="s">
        <v>555</v>
      </c>
      <c r="W953" s="1">
        <v>0</v>
      </c>
      <c r="X953" s="1" t="s">
        <v>58</v>
      </c>
    </row>
    <row r="954" spans="1:28" ht="15" x14ac:dyDescent="0.2">
      <c r="A954" s="1">
        <f t="shared" si="56"/>
        <v>1045646</v>
      </c>
      <c r="B954" s="1">
        <f t="shared" si="56"/>
        <v>1045706</v>
      </c>
      <c r="C954" s="11" t="s">
        <v>52</v>
      </c>
      <c r="D954" s="12">
        <f>INDEX(families!$A:$A,MATCH(E954,families!$B:$B,0))</f>
        <v>1</v>
      </c>
      <c r="E954" s="1" t="str">
        <f t="shared" si="57"/>
        <v>ARO</v>
      </c>
      <c r="F954" s="1">
        <f t="shared" si="58"/>
        <v>14.7</v>
      </c>
      <c r="G954" s="1" t="str">
        <f t="shared" si="59"/>
        <v>14.7mm ARO</v>
      </c>
      <c r="H954" s="1" t="str">
        <f>_xlfn.CONCAT(TEXT(R954,"0.0"),"mm ",INDEX('Pipe Lookup'!D:D,MATCH('~01 Pipe Segmentation'!S954,'Pipe Lookup'!C:C,0))," TYPE ",Q954)</f>
        <v>14.7mm Abrasion-Resistant Overcoat TYPE 6</v>
      </c>
      <c r="M954" s="1" t="s">
        <v>53</v>
      </c>
      <c r="N954" s="1">
        <v>1045646</v>
      </c>
      <c r="O954" s="1">
        <v>1045706</v>
      </c>
      <c r="P954" s="1">
        <v>60</v>
      </c>
      <c r="Q954" s="1">
        <v>6</v>
      </c>
      <c r="R954" s="1">
        <v>14.7</v>
      </c>
      <c r="S954" s="1" t="s">
        <v>78</v>
      </c>
      <c r="T954" s="1" t="s">
        <v>555</v>
      </c>
      <c r="W954" s="1">
        <v>0</v>
      </c>
      <c r="X954" s="1" t="s">
        <v>58</v>
      </c>
    </row>
    <row r="955" spans="1:28" ht="15" x14ac:dyDescent="0.2">
      <c r="A955" s="1">
        <f t="shared" si="56"/>
        <v>1045706</v>
      </c>
      <c r="B955" s="1">
        <f t="shared" si="56"/>
        <v>1045819.42</v>
      </c>
      <c r="C955" s="11" t="s">
        <v>52</v>
      </c>
      <c r="D955" s="12">
        <f>INDEX(families!$A:$A,MATCH(E955,families!$B:$B,0))</f>
        <v>2</v>
      </c>
      <c r="E955" s="1" t="str">
        <f t="shared" si="57"/>
        <v>FBE</v>
      </c>
      <c r="F955" s="1">
        <f t="shared" si="58"/>
        <v>14.7</v>
      </c>
      <c r="G955" s="1" t="str">
        <f t="shared" si="59"/>
        <v>14.7mm FBE</v>
      </c>
      <c r="H955" s="1" t="str">
        <f>_xlfn.CONCAT(TEXT(R955,"0.0"),"mm ",INDEX('Pipe Lookup'!D:D,MATCH('~01 Pipe Segmentation'!S955,'Pipe Lookup'!C:C,0))," TYPE ",Q955)</f>
        <v>14.7mm Fusion-Bonded Epoxy TYPE 5</v>
      </c>
      <c r="M955" s="1" t="s">
        <v>53</v>
      </c>
      <c r="N955" s="1">
        <v>1045706</v>
      </c>
      <c r="O955" s="1">
        <v>1045819.42</v>
      </c>
      <c r="P955" s="1">
        <v>113.42000000004191</v>
      </c>
      <c r="Q955" s="1">
        <v>5</v>
      </c>
      <c r="R955" s="1">
        <v>14.7</v>
      </c>
      <c r="S955" s="1" t="s">
        <v>54</v>
      </c>
      <c r="T955" s="1" t="s">
        <v>555</v>
      </c>
      <c r="W955" s="1">
        <v>0</v>
      </c>
      <c r="X955" s="1" t="s">
        <v>58</v>
      </c>
    </row>
    <row r="956" spans="1:28" ht="15" x14ac:dyDescent="0.2">
      <c r="A956" s="1">
        <f t="shared" si="56"/>
        <v>1045819.42</v>
      </c>
      <c r="B956" s="1">
        <f t="shared" si="56"/>
        <v>1045855.42</v>
      </c>
      <c r="C956" s="11" t="s">
        <v>52</v>
      </c>
      <c r="D956" s="12">
        <f>INDEX(families!$A:$A,MATCH(E956,families!$B:$B,0))</f>
        <v>1</v>
      </c>
      <c r="E956" s="1" t="str">
        <f t="shared" si="57"/>
        <v>ARO</v>
      </c>
      <c r="F956" s="1">
        <f t="shared" si="58"/>
        <v>14.7</v>
      </c>
      <c r="G956" s="1" t="str">
        <f t="shared" si="59"/>
        <v>14.7mm ARO</v>
      </c>
      <c r="H956" s="1" t="str">
        <f>_xlfn.CONCAT(TEXT(R956,"0.0"),"mm ",INDEX('Pipe Lookup'!D:D,MATCH('~01 Pipe Segmentation'!S956,'Pipe Lookup'!C:C,0))," TYPE ",Q956)</f>
        <v>14.7mm Abrasion-Resistant Overcoat TYPE 6</v>
      </c>
      <c r="M956" s="1" t="s">
        <v>53</v>
      </c>
      <c r="N956" s="1">
        <v>1045819.42</v>
      </c>
      <c r="O956" s="1">
        <v>1045855.42</v>
      </c>
      <c r="P956" s="1">
        <v>36</v>
      </c>
      <c r="Q956" s="1">
        <v>6</v>
      </c>
      <c r="R956" s="1">
        <v>14.7</v>
      </c>
      <c r="S956" s="1" t="s">
        <v>78</v>
      </c>
      <c r="T956" s="1" t="s">
        <v>555</v>
      </c>
      <c r="W956" s="1">
        <v>0</v>
      </c>
      <c r="X956" s="1" t="s">
        <v>58</v>
      </c>
    </row>
    <row r="957" spans="1:28" ht="15" x14ac:dyDescent="0.2">
      <c r="A957" s="1">
        <f t="shared" si="56"/>
        <v>1045855.42</v>
      </c>
      <c r="B957" s="1">
        <f t="shared" si="56"/>
        <v>1045956.69</v>
      </c>
      <c r="C957" s="11" t="s">
        <v>52</v>
      </c>
      <c r="D957" s="12">
        <f>INDEX(families!$A:$A,MATCH(E957,families!$B:$B,0))</f>
        <v>2</v>
      </c>
      <c r="E957" s="1" t="str">
        <f t="shared" si="57"/>
        <v>FBE</v>
      </c>
      <c r="F957" s="1">
        <f t="shared" si="58"/>
        <v>14.7</v>
      </c>
      <c r="G957" s="1" t="str">
        <f t="shared" si="59"/>
        <v>14.7mm FBE</v>
      </c>
      <c r="H957" s="1" t="str">
        <f>_xlfn.CONCAT(TEXT(R957,"0.0"),"mm ",INDEX('Pipe Lookup'!D:D,MATCH('~01 Pipe Segmentation'!S957,'Pipe Lookup'!C:C,0))," TYPE ",Q957)</f>
        <v>14.7mm Fusion-Bonded Epoxy TYPE 5</v>
      </c>
      <c r="M957" s="1" t="s">
        <v>53</v>
      </c>
      <c r="N957" s="1">
        <v>1045855.42</v>
      </c>
      <c r="O957" s="1">
        <v>1045956.69</v>
      </c>
      <c r="P957" s="1">
        <v>101.26999999990221</v>
      </c>
      <c r="Q957" s="1">
        <v>5</v>
      </c>
      <c r="R957" s="1">
        <v>14.7</v>
      </c>
      <c r="S957" s="1" t="s">
        <v>54</v>
      </c>
      <c r="T957" s="1" t="s">
        <v>555</v>
      </c>
      <c r="W957" s="1">
        <v>0</v>
      </c>
      <c r="X957" s="1" t="s">
        <v>58</v>
      </c>
    </row>
    <row r="958" spans="1:28" ht="15" x14ac:dyDescent="0.2">
      <c r="A958" s="1">
        <f t="shared" si="56"/>
        <v>1045956.69</v>
      </c>
      <c r="B958" s="1">
        <f t="shared" si="56"/>
        <v>1045980.69</v>
      </c>
      <c r="C958" s="11" t="s">
        <v>52</v>
      </c>
      <c r="D958" s="12">
        <f>INDEX(families!$A:$A,MATCH(E958,families!$B:$B,0))</f>
        <v>2</v>
      </c>
      <c r="E958" s="1" t="str">
        <f t="shared" si="57"/>
        <v>FBE</v>
      </c>
      <c r="F958" s="1">
        <f t="shared" si="58"/>
        <v>19</v>
      </c>
      <c r="G958" s="1" t="str">
        <f t="shared" si="59"/>
        <v>19.0mm FBE</v>
      </c>
      <c r="H958" s="1" t="str">
        <f>_xlfn.CONCAT(TEXT(R958,"0.0"),"mm ",INDEX('Pipe Lookup'!D:D,MATCH('~01 Pipe Segmentation'!S958,'Pipe Lookup'!C:C,0))," TYPE ",Q958)</f>
        <v>19.0mm Fusion-Bonded Epoxy TYPE 7</v>
      </c>
      <c r="M958" s="1" t="s">
        <v>53</v>
      </c>
      <c r="N958" s="1">
        <v>1045956.69</v>
      </c>
      <c r="O958" s="1">
        <v>1045980.69</v>
      </c>
      <c r="P958" s="1">
        <v>24</v>
      </c>
      <c r="Q958" s="1">
        <v>7</v>
      </c>
      <c r="R958" s="1">
        <v>19</v>
      </c>
      <c r="S958" s="1" t="s">
        <v>54</v>
      </c>
      <c r="T958" s="1" t="s">
        <v>555</v>
      </c>
      <c r="W958" s="1">
        <v>0</v>
      </c>
      <c r="X958" s="1" t="s">
        <v>58</v>
      </c>
    </row>
    <row r="959" spans="1:28" ht="15" x14ac:dyDescent="0.2">
      <c r="A959" s="1">
        <f t="shared" si="56"/>
        <v>1045980.69</v>
      </c>
      <c r="B959" s="1">
        <f t="shared" si="56"/>
        <v>1045986.72</v>
      </c>
      <c r="C959" s="11" t="s">
        <v>52</v>
      </c>
      <c r="D959" s="12">
        <f>INDEX(families!$A:$A,MATCH(E959,families!$B:$B,0))</f>
        <v>3</v>
      </c>
      <c r="E959" s="1" t="str">
        <f t="shared" si="57"/>
        <v>LE</v>
      </c>
      <c r="F959" s="1">
        <f t="shared" si="58"/>
        <v>19</v>
      </c>
      <c r="G959" s="1" t="str">
        <f t="shared" si="59"/>
        <v>19.0mm LE</v>
      </c>
      <c r="H959" s="1" t="str">
        <f>_xlfn.CONCAT(TEXT(R959,"0.0"),"mm ",INDEX('Pipe Lookup'!D:D,MATCH('~01 Pipe Segmentation'!S959,'Pipe Lookup'!C:C,0))," TYPE ",Q959)</f>
        <v>19.0mm Elbow TYPE 26</v>
      </c>
      <c r="M959" s="1" t="s">
        <v>53</v>
      </c>
      <c r="N959" s="1">
        <v>1045980.69</v>
      </c>
      <c r="O959" s="1">
        <v>1045986.72</v>
      </c>
      <c r="P959" s="1">
        <v>6.0300000000279397</v>
      </c>
      <c r="Q959" s="1">
        <v>26</v>
      </c>
      <c r="R959" s="1">
        <v>19</v>
      </c>
      <c r="S959" s="1" t="s">
        <v>56</v>
      </c>
      <c r="T959" s="1" t="s">
        <v>555</v>
      </c>
      <c r="V959" s="1" t="s">
        <v>557</v>
      </c>
      <c r="W959" s="1">
        <v>0</v>
      </c>
      <c r="X959" s="1" t="s">
        <v>58</v>
      </c>
    </row>
    <row r="960" spans="1:28" ht="15" x14ac:dyDescent="0.2">
      <c r="A960" s="1">
        <f t="shared" si="56"/>
        <v>1045986.72</v>
      </c>
      <c r="B960" s="1">
        <f t="shared" si="56"/>
        <v>1046000</v>
      </c>
      <c r="C960" s="11" t="s">
        <v>52</v>
      </c>
      <c r="D960" s="12">
        <f>INDEX(families!$A:$A,MATCH(E960,families!$B:$B,0))</f>
        <v>2</v>
      </c>
      <c r="E960" s="1" t="str">
        <f t="shared" si="57"/>
        <v>FBE</v>
      </c>
      <c r="F960" s="1">
        <f t="shared" si="58"/>
        <v>19</v>
      </c>
      <c r="G960" s="1" t="str">
        <f t="shared" si="59"/>
        <v>19.0mm FBE</v>
      </c>
      <c r="H960" s="1" t="str">
        <f>_xlfn.CONCAT(TEXT(R960,"0.0"),"mm ",INDEX('Pipe Lookup'!D:D,MATCH('~01 Pipe Segmentation'!S960,'Pipe Lookup'!C:C,0))," TYPE ",Q960)</f>
        <v>19.0mm Fusion-Bonded Epoxy TYPE 7</v>
      </c>
      <c r="M960" s="1" t="s">
        <v>53</v>
      </c>
      <c r="N960" s="1">
        <v>1045986.72</v>
      </c>
      <c r="O960" s="1">
        <v>1046000</v>
      </c>
      <c r="P960" s="1">
        <v>13.28000000002794</v>
      </c>
      <c r="Q960" s="1">
        <v>7</v>
      </c>
      <c r="R960" s="1">
        <v>19</v>
      </c>
      <c r="S960" s="1" t="s">
        <v>54</v>
      </c>
      <c r="T960" s="1" t="s">
        <v>555</v>
      </c>
      <c r="W960" s="1">
        <v>0</v>
      </c>
      <c r="X960" s="1" t="s">
        <v>58</v>
      </c>
      <c r="Y960" s="1">
        <v>1045986.72</v>
      </c>
      <c r="Z960" s="1">
        <v>1046008.42</v>
      </c>
      <c r="AA960" s="1">
        <v>21.700000000069849</v>
      </c>
      <c r="AB960" s="1">
        <v>7</v>
      </c>
    </row>
    <row r="961" spans="1:28" ht="15" x14ac:dyDescent="0.2">
      <c r="A961" s="1">
        <f t="shared" si="56"/>
        <v>1046000</v>
      </c>
      <c r="B961" s="1">
        <f t="shared" si="56"/>
        <v>1046011</v>
      </c>
      <c r="C961" s="11" t="s">
        <v>52</v>
      </c>
      <c r="D961" s="12">
        <f>INDEX(families!$A:$A,MATCH(E961,families!$B:$B,0))</f>
        <v>2</v>
      </c>
      <c r="E961" s="1" t="str">
        <f t="shared" si="57"/>
        <v>FBE</v>
      </c>
      <c r="F961" s="1">
        <f t="shared" si="58"/>
        <v>19</v>
      </c>
      <c r="G961" s="1" t="str">
        <f t="shared" si="59"/>
        <v>19.0mm FBE</v>
      </c>
      <c r="H961" s="1" t="str">
        <f>_xlfn.CONCAT(TEXT(R961,"0.0"),"mm ",INDEX('Pipe Lookup'!D:D,MATCH('~01 Pipe Segmentation'!S961,'Pipe Lookup'!C:C,0))," TYPE ",Q961)</f>
        <v>19.0mm Fusion-Bonded Epoxy TYPE 7</v>
      </c>
      <c r="M961" s="1" t="s">
        <v>53</v>
      </c>
      <c r="N961" s="1">
        <v>1046000</v>
      </c>
      <c r="O961" s="1">
        <v>1046011</v>
      </c>
      <c r="P961" s="1">
        <v>11</v>
      </c>
      <c r="Q961" s="1">
        <v>7</v>
      </c>
      <c r="R961" s="1">
        <v>19</v>
      </c>
      <c r="S961" s="1" t="s">
        <v>54</v>
      </c>
      <c r="T961" s="1" t="s">
        <v>555</v>
      </c>
      <c r="V961" s="1" t="s">
        <v>207</v>
      </c>
      <c r="W961" s="1">
        <v>0</v>
      </c>
      <c r="X961" s="1" t="s">
        <v>84</v>
      </c>
    </row>
    <row r="962" spans="1:28" ht="15" x14ac:dyDescent="0.2">
      <c r="A962" s="1">
        <f t="shared" ref="A962:B1025" si="60">IF(OR(AND(ISNUMBER(N962),N962&gt;0),ISNUMBER(SEARCH("+",N962))),IF(NOT(ISNUMBER(N962)),1000*LEFT(N962,SEARCH("+",N962)-1)+MID(N962,SEARCH("+",N962)+1,3)+RIGHT(N962,3),N962),"")</f>
        <v>1046011</v>
      </c>
      <c r="B962" s="1">
        <f t="shared" si="60"/>
        <v>1046101</v>
      </c>
      <c r="C962" s="11" t="s">
        <v>52</v>
      </c>
      <c r="D962" s="12">
        <f>INDEX(families!$A:$A,MATCH(E962,families!$B:$B,0))</f>
        <v>1</v>
      </c>
      <c r="E962" s="1" t="str">
        <f t="shared" si="57"/>
        <v>ARO</v>
      </c>
      <c r="F962" s="1">
        <f t="shared" si="58"/>
        <v>19</v>
      </c>
      <c r="G962" s="1" t="str">
        <f t="shared" si="59"/>
        <v>19.0mm ARO</v>
      </c>
      <c r="H962" s="1" t="str">
        <f>_xlfn.CONCAT(TEXT(R962,"0.0"),"mm ",INDEX('Pipe Lookup'!D:D,MATCH('~01 Pipe Segmentation'!S962,'Pipe Lookup'!C:C,0))," TYPE ",Q962)</f>
        <v>19.0mm Abrasion-Resistant Overcoat TYPE 8</v>
      </c>
      <c r="M962" s="1" t="s">
        <v>53</v>
      </c>
      <c r="N962" s="1">
        <v>1046011</v>
      </c>
      <c r="O962" s="1">
        <v>1046101</v>
      </c>
      <c r="P962" s="1">
        <v>90</v>
      </c>
      <c r="Q962" s="1">
        <v>8</v>
      </c>
      <c r="R962" s="1">
        <v>19</v>
      </c>
      <c r="S962" s="1" t="s">
        <v>78</v>
      </c>
      <c r="T962" s="1" t="s">
        <v>555</v>
      </c>
      <c r="V962" s="1" t="s">
        <v>558</v>
      </c>
      <c r="W962" s="1">
        <v>0</v>
      </c>
      <c r="X962" s="1" t="s">
        <v>58</v>
      </c>
      <c r="Y962" s="1">
        <v>1046008.42</v>
      </c>
      <c r="Z962" s="1">
        <v>1046205.95</v>
      </c>
      <c r="AA962" s="1">
        <v>197.52999999991152</v>
      </c>
      <c r="AB962" s="1">
        <v>6</v>
      </c>
    </row>
    <row r="963" spans="1:28" ht="15" x14ac:dyDescent="0.2">
      <c r="A963" s="1">
        <f t="shared" si="60"/>
        <v>1046101</v>
      </c>
      <c r="B963" s="1">
        <f t="shared" si="60"/>
        <v>1046126</v>
      </c>
      <c r="C963" s="11" t="s">
        <v>52</v>
      </c>
      <c r="D963" s="12">
        <f>INDEX(families!$A:$A,MATCH(E963,families!$B:$B,0))</f>
        <v>2</v>
      </c>
      <c r="E963" s="1" t="str">
        <f t="shared" ref="E963:E1026" si="61">TRIM(LEFT(S963,3))</f>
        <v>FBE</v>
      </c>
      <c r="F963" s="1">
        <f t="shared" ref="F963:F1026" si="62">R963</f>
        <v>19</v>
      </c>
      <c r="G963" s="1" t="str">
        <f t="shared" ref="G963:G1026" si="63">_xlfn.CONCAT(TEXT(R963,"0.0"),"mm ",S963)</f>
        <v>19.0mm FBE</v>
      </c>
      <c r="H963" s="1" t="str">
        <f>_xlfn.CONCAT(TEXT(R963,"0.0"),"mm ",INDEX('Pipe Lookup'!D:D,MATCH('~01 Pipe Segmentation'!S963,'Pipe Lookup'!C:C,0))," TYPE ",Q963)</f>
        <v>19.0mm Fusion-Bonded Epoxy TYPE 7</v>
      </c>
      <c r="M963" s="1" t="s">
        <v>53</v>
      </c>
      <c r="N963" s="1">
        <v>1046101</v>
      </c>
      <c r="O963" s="1">
        <v>1046126</v>
      </c>
      <c r="P963" s="1">
        <v>25</v>
      </c>
      <c r="Q963" s="1">
        <v>7</v>
      </c>
      <c r="R963" s="1">
        <v>19</v>
      </c>
      <c r="S963" s="1" t="s">
        <v>54</v>
      </c>
      <c r="T963" s="1" t="s">
        <v>555</v>
      </c>
      <c r="V963" s="1" t="s">
        <v>249</v>
      </c>
      <c r="W963" s="1">
        <v>0</v>
      </c>
      <c r="X963" s="1" t="s">
        <v>58</v>
      </c>
    </row>
    <row r="964" spans="1:28" ht="15" x14ac:dyDescent="0.2">
      <c r="A964" s="1">
        <f t="shared" si="60"/>
        <v>1046126</v>
      </c>
      <c r="B964" s="1">
        <f t="shared" si="60"/>
        <v>1046143</v>
      </c>
      <c r="C964" s="11" t="s">
        <v>52</v>
      </c>
      <c r="D964" s="12">
        <f>INDEX(families!$A:$A,MATCH(E964,families!$B:$B,0))</f>
        <v>2</v>
      </c>
      <c r="E964" s="1" t="str">
        <f t="shared" si="61"/>
        <v>FBE</v>
      </c>
      <c r="F964" s="1">
        <f t="shared" si="62"/>
        <v>19</v>
      </c>
      <c r="G964" s="1" t="str">
        <f t="shared" si="63"/>
        <v>19.0mm FBE</v>
      </c>
      <c r="H964" s="1" t="str">
        <f>_xlfn.CONCAT(TEXT(R964,"0.0"),"mm ",INDEX('Pipe Lookup'!D:D,MATCH('~01 Pipe Segmentation'!S964,'Pipe Lookup'!C:C,0))," TYPE ",Q964)</f>
        <v>19.0mm Fusion-Bonded Epoxy TYPE 7</v>
      </c>
      <c r="M964" s="1" t="s">
        <v>53</v>
      </c>
      <c r="N964" s="1">
        <v>1046126</v>
      </c>
      <c r="O964" s="1">
        <v>1046143</v>
      </c>
      <c r="P964" s="1">
        <v>17</v>
      </c>
      <c r="Q964" s="1">
        <v>7</v>
      </c>
      <c r="R964" s="1">
        <v>19</v>
      </c>
      <c r="S964" s="1" t="s">
        <v>54</v>
      </c>
      <c r="T964" s="1" t="s">
        <v>555</v>
      </c>
      <c r="V964" s="1" t="s">
        <v>558</v>
      </c>
      <c r="W964" s="1">
        <v>0</v>
      </c>
      <c r="X964" s="1" t="s">
        <v>84</v>
      </c>
    </row>
    <row r="965" spans="1:28" ht="15" x14ac:dyDescent="0.2">
      <c r="A965" s="1">
        <f t="shared" si="60"/>
        <v>1046143</v>
      </c>
      <c r="B965" s="1">
        <f t="shared" si="60"/>
        <v>1046179</v>
      </c>
      <c r="C965" s="11" t="s">
        <v>52</v>
      </c>
      <c r="D965" s="12">
        <f>INDEX(families!$A:$A,MATCH(E965,families!$B:$B,0))</f>
        <v>1</v>
      </c>
      <c r="E965" s="1" t="str">
        <f t="shared" si="61"/>
        <v>ARO</v>
      </c>
      <c r="F965" s="1">
        <f t="shared" si="62"/>
        <v>19</v>
      </c>
      <c r="G965" s="1" t="str">
        <f t="shared" si="63"/>
        <v>19.0mm ARO</v>
      </c>
      <c r="H965" s="1" t="str">
        <f>_xlfn.CONCAT(TEXT(R965,"0.0"),"mm ",INDEX('Pipe Lookup'!D:D,MATCH('~01 Pipe Segmentation'!S965,'Pipe Lookup'!C:C,0))," TYPE ",Q965)</f>
        <v>19.0mm Abrasion-Resistant Overcoat TYPE 8</v>
      </c>
      <c r="M965" s="1" t="s">
        <v>53</v>
      </c>
      <c r="N965" s="1">
        <v>1046143</v>
      </c>
      <c r="O965" s="1">
        <v>1046179</v>
      </c>
      <c r="P965" s="1">
        <v>36</v>
      </c>
      <c r="Q965" s="1">
        <v>8</v>
      </c>
      <c r="R965" s="1">
        <v>19</v>
      </c>
      <c r="S965" s="1" t="s">
        <v>78</v>
      </c>
      <c r="T965" s="1" t="s">
        <v>555</v>
      </c>
      <c r="V965" s="1" t="s">
        <v>558</v>
      </c>
      <c r="W965" s="1">
        <v>0</v>
      </c>
      <c r="X965" s="1" t="s">
        <v>58</v>
      </c>
    </row>
    <row r="966" spans="1:28" ht="15" x14ac:dyDescent="0.2">
      <c r="A966" s="1">
        <f t="shared" si="60"/>
        <v>1046179</v>
      </c>
      <c r="B966" s="1">
        <f t="shared" si="60"/>
        <v>1046229.95</v>
      </c>
      <c r="C966" s="11" t="s">
        <v>52</v>
      </c>
      <c r="D966" s="12">
        <f>INDEX(families!$A:$A,MATCH(E966,families!$B:$B,0))</f>
        <v>2</v>
      </c>
      <c r="E966" s="1" t="str">
        <f t="shared" si="61"/>
        <v>FBE</v>
      </c>
      <c r="F966" s="1">
        <f t="shared" si="62"/>
        <v>19</v>
      </c>
      <c r="G966" s="1" t="str">
        <f t="shared" si="63"/>
        <v>19.0mm FBE</v>
      </c>
      <c r="H966" s="1" t="str">
        <f>_xlfn.CONCAT(TEXT(R966,"0.0"),"mm ",INDEX('Pipe Lookup'!D:D,MATCH('~01 Pipe Segmentation'!S966,'Pipe Lookup'!C:C,0))," TYPE ",Q966)</f>
        <v>19.0mm Fusion-Bonded Epoxy TYPE 7</v>
      </c>
      <c r="M966" s="1" t="s">
        <v>53</v>
      </c>
      <c r="N966" s="1">
        <v>1046179</v>
      </c>
      <c r="O966" s="1">
        <v>1046229.95</v>
      </c>
      <c r="P966" s="1">
        <v>50.949999999953434</v>
      </c>
      <c r="Q966" s="1">
        <v>7</v>
      </c>
      <c r="R966" s="1">
        <v>19</v>
      </c>
      <c r="S966" s="1" t="s">
        <v>54</v>
      </c>
      <c r="T966" s="1" t="s">
        <v>555</v>
      </c>
      <c r="V966" s="1" t="s">
        <v>558</v>
      </c>
      <c r="W966" s="1">
        <v>0</v>
      </c>
      <c r="X966" s="1" t="s">
        <v>58</v>
      </c>
      <c r="Y966" s="1">
        <v>1046205.95</v>
      </c>
      <c r="Z966" s="1">
        <v>1046229.95</v>
      </c>
      <c r="AA966" s="1">
        <v>24</v>
      </c>
      <c r="AB966" s="1">
        <v>8</v>
      </c>
    </row>
    <row r="967" spans="1:28" ht="15" x14ac:dyDescent="0.2">
      <c r="A967" s="1">
        <f t="shared" si="60"/>
        <v>1046229.95</v>
      </c>
      <c r="B967" s="1">
        <f t="shared" si="60"/>
        <v>1046235.42</v>
      </c>
      <c r="C967" s="11" t="s">
        <v>52</v>
      </c>
      <c r="D967" s="12">
        <f>INDEX(families!$A:$A,MATCH(E967,families!$B:$B,0))</f>
        <v>3</v>
      </c>
      <c r="E967" s="1" t="str">
        <f t="shared" si="61"/>
        <v>LE</v>
      </c>
      <c r="F967" s="1">
        <f t="shared" si="62"/>
        <v>19</v>
      </c>
      <c r="G967" s="1" t="str">
        <f t="shared" si="63"/>
        <v>19.0mm LE</v>
      </c>
      <c r="H967" s="1" t="str">
        <f>_xlfn.CONCAT(TEXT(R967,"0.0"),"mm ",INDEX('Pipe Lookup'!D:D,MATCH('~01 Pipe Segmentation'!S967,'Pipe Lookup'!C:C,0))," TYPE ",Q967)</f>
        <v>19.0mm Elbow TYPE 26</v>
      </c>
      <c r="M967" s="1" t="s">
        <v>53</v>
      </c>
      <c r="N967" s="1">
        <v>1046229.95</v>
      </c>
      <c r="O967" s="1">
        <v>1046235.42</v>
      </c>
      <c r="P967" s="1">
        <v>5.4700000000884756</v>
      </c>
      <c r="Q967" s="1">
        <v>26</v>
      </c>
      <c r="R967" s="1">
        <v>19</v>
      </c>
      <c r="S967" s="1" t="s">
        <v>56</v>
      </c>
      <c r="T967" s="1" t="s">
        <v>555</v>
      </c>
      <c r="V967" s="1" t="s">
        <v>559</v>
      </c>
      <c r="W967" s="1">
        <v>0</v>
      </c>
      <c r="X967" s="1" t="s">
        <v>58</v>
      </c>
    </row>
    <row r="968" spans="1:28" ht="15" x14ac:dyDescent="0.2">
      <c r="A968" s="1">
        <f t="shared" si="60"/>
        <v>1046235.42</v>
      </c>
      <c r="B968" s="1">
        <f t="shared" si="60"/>
        <v>1046259.42</v>
      </c>
      <c r="C968" s="11" t="s">
        <v>52</v>
      </c>
      <c r="D968" s="12">
        <f>INDEX(families!$A:$A,MATCH(E968,families!$B:$B,0))</f>
        <v>2</v>
      </c>
      <c r="E968" s="1" t="str">
        <f t="shared" si="61"/>
        <v>FBE</v>
      </c>
      <c r="F968" s="1">
        <f t="shared" si="62"/>
        <v>19</v>
      </c>
      <c r="G968" s="1" t="str">
        <f t="shared" si="63"/>
        <v>19.0mm FBE</v>
      </c>
      <c r="H968" s="1" t="str">
        <f>_xlfn.CONCAT(TEXT(R968,"0.0"),"mm ",INDEX('Pipe Lookup'!D:D,MATCH('~01 Pipe Segmentation'!S968,'Pipe Lookup'!C:C,0))," TYPE ",Q968)</f>
        <v>19.0mm Fusion-Bonded Epoxy TYPE 7</v>
      </c>
      <c r="M968" s="1" t="s">
        <v>53</v>
      </c>
      <c r="N968" s="1">
        <v>1046235.42</v>
      </c>
      <c r="O968" s="1">
        <v>1046259.42</v>
      </c>
      <c r="P968" s="1">
        <v>24</v>
      </c>
      <c r="Q968" s="1">
        <v>7</v>
      </c>
      <c r="R968" s="1">
        <v>19</v>
      </c>
      <c r="S968" s="1" t="s">
        <v>54</v>
      </c>
      <c r="T968" s="1" t="s">
        <v>555</v>
      </c>
      <c r="W968" s="1">
        <v>0</v>
      </c>
      <c r="X968" s="1" t="s">
        <v>58</v>
      </c>
    </row>
    <row r="969" spans="1:28" ht="15" x14ac:dyDescent="0.2">
      <c r="A969" s="1">
        <f t="shared" si="60"/>
        <v>1046259.42</v>
      </c>
      <c r="B969" s="1">
        <f t="shared" si="60"/>
        <v>1048043.69</v>
      </c>
      <c r="C969" s="11" t="s">
        <v>52</v>
      </c>
      <c r="D969" s="12">
        <f>INDEX(families!$A:$A,MATCH(E969,families!$B:$B,0))</f>
        <v>2</v>
      </c>
      <c r="E969" s="1" t="str">
        <f t="shared" si="61"/>
        <v>FBE</v>
      </c>
      <c r="F969" s="1">
        <f t="shared" si="62"/>
        <v>14.7</v>
      </c>
      <c r="G969" s="1" t="str">
        <f t="shared" si="63"/>
        <v>14.7mm FBE</v>
      </c>
      <c r="H969" s="1" t="str">
        <f>_xlfn.CONCAT(TEXT(R969,"0.0"),"mm ",INDEX('Pipe Lookup'!D:D,MATCH('~01 Pipe Segmentation'!S969,'Pipe Lookup'!C:C,0))," TYPE ",Q969)</f>
        <v>14.7mm Fusion-Bonded Epoxy TYPE 5</v>
      </c>
      <c r="M969" s="1" t="s">
        <v>53</v>
      </c>
      <c r="N969" s="1">
        <v>1046259.42</v>
      </c>
      <c r="O969" s="1">
        <v>1048043.69</v>
      </c>
      <c r="P969" s="1">
        <v>1784.2699999999022</v>
      </c>
      <c r="Q969" s="1">
        <v>5</v>
      </c>
      <c r="R969" s="1">
        <v>14.7</v>
      </c>
      <c r="S969" s="1" t="s">
        <v>54</v>
      </c>
      <c r="T969" s="1" t="s">
        <v>555</v>
      </c>
      <c r="W969" s="1">
        <v>0</v>
      </c>
      <c r="X969" s="1" t="s">
        <v>58</v>
      </c>
    </row>
    <row r="970" spans="1:28" ht="15" x14ac:dyDescent="0.2">
      <c r="A970" s="1">
        <f t="shared" si="60"/>
        <v>1048043.69</v>
      </c>
      <c r="B970" s="1">
        <f t="shared" si="60"/>
        <v>1048067.69</v>
      </c>
      <c r="C970" s="11" t="s">
        <v>52</v>
      </c>
      <c r="D970" s="12">
        <f>INDEX(families!$A:$A,MATCH(E970,families!$B:$B,0))</f>
        <v>1</v>
      </c>
      <c r="E970" s="1" t="str">
        <f t="shared" si="61"/>
        <v>ARO</v>
      </c>
      <c r="F970" s="1">
        <f t="shared" si="62"/>
        <v>14.7</v>
      </c>
      <c r="G970" s="1" t="str">
        <f t="shared" si="63"/>
        <v>14.7mm ARO</v>
      </c>
      <c r="H970" s="1" t="str">
        <f>_xlfn.CONCAT(TEXT(R970,"0.0"),"mm ",INDEX('Pipe Lookup'!D:D,MATCH('~01 Pipe Segmentation'!S970,'Pipe Lookup'!C:C,0))," TYPE ",Q970)</f>
        <v>14.7mm Abrasion-Resistant Overcoat TYPE 6</v>
      </c>
      <c r="M970" s="1" t="s">
        <v>53</v>
      </c>
      <c r="N970" s="1">
        <v>1048043.69</v>
      </c>
      <c r="O970" s="1">
        <v>1048067.69</v>
      </c>
      <c r="P970" s="1">
        <v>24</v>
      </c>
      <c r="Q970" s="1">
        <v>6</v>
      </c>
      <c r="R970" s="1">
        <v>14.7</v>
      </c>
      <c r="S970" s="1" t="s">
        <v>78</v>
      </c>
      <c r="T970" s="1" t="s">
        <v>555</v>
      </c>
      <c r="W970" s="1">
        <v>0</v>
      </c>
      <c r="X970" s="1" t="s">
        <v>58</v>
      </c>
    </row>
    <row r="971" spans="1:28" ht="15" x14ac:dyDescent="0.2">
      <c r="A971" s="1">
        <f t="shared" si="60"/>
        <v>1048067.69</v>
      </c>
      <c r="B971" s="1">
        <f t="shared" si="60"/>
        <v>1048300</v>
      </c>
      <c r="C971" s="11" t="s">
        <v>52</v>
      </c>
      <c r="D971" s="12">
        <f>INDEX(families!$A:$A,MATCH(E971,families!$B:$B,0))</f>
        <v>2</v>
      </c>
      <c r="E971" s="1" t="str">
        <f t="shared" si="61"/>
        <v>FBE</v>
      </c>
      <c r="F971" s="1">
        <f t="shared" si="62"/>
        <v>14.7</v>
      </c>
      <c r="G971" s="1" t="str">
        <f t="shared" si="63"/>
        <v>14.7mm FBE</v>
      </c>
      <c r="H971" s="1" t="str">
        <f>_xlfn.CONCAT(TEXT(R971,"0.0"),"mm ",INDEX('Pipe Lookup'!D:D,MATCH('~01 Pipe Segmentation'!S971,'Pipe Lookup'!C:C,0))," TYPE ",Q971)</f>
        <v>14.7mm Fusion-Bonded Epoxy TYPE 5</v>
      </c>
      <c r="M971" s="1" t="s">
        <v>53</v>
      </c>
      <c r="N971" s="1">
        <v>1048067.69</v>
      </c>
      <c r="O971" s="1">
        <v>1048300</v>
      </c>
      <c r="P971" s="1">
        <v>232.31000000005588</v>
      </c>
      <c r="Q971" s="1">
        <v>5</v>
      </c>
      <c r="R971" s="1">
        <v>14.7</v>
      </c>
      <c r="S971" s="1" t="s">
        <v>54</v>
      </c>
      <c r="T971" s="1" t="s">
        <v>555</v>
      </c>
      <c r="W971" s="1">
        <v>0</v>
      </c>
      <c r="X971" s="1" t="s">
        <v>58</v>
      </c>
    </row>
    <row r="972" spans="1:28" ht="15" x14ac:dyDescent="0.2">
      <c r="A972" s="1">
        <f t="shared" si="60"/>
        <v>1048300</v>
      </c>
      <c r="B972" s="1">
        <f t="shared" si="60"/>
        <v>1048454.42</v>
      </c>
      <c r="C972" s="11" t="s">
        <v>52</v>
      </c>
      <c r="D972" s="12">
        <f>INDEX(families!$A:$A,MATCH(E972,families!$B:$B,0))</f>
        <v>2</v>
      </c>
      <c r="E972" s="1" t="str">
        <f t="shared" si="61"/>
        <v>FBE</v>
      </c>
      <c r="F972" s="1">
        <f t="shared" si="62"/>
        <v>14.7</v>
      </c>
      <c r="G972" s="1" t="str">
        <f t="shared" si="63"/>
        <v>14.7mm FBE</v>
      </c>
      <c r="H972" s="1" t="str">
        <f>_xlfn.CONCAT(TEXT(R972,"0.0"),"mm ",INDEX('Pipe Lookup'!D:D,MATCH('~01 Pipe Segmentation'!S972,'Pipe Lookup'!C:C,0))," TYPE ",Q972)</f>
        <v>14.7mm Fusion-Bonded Epoxy TYPE 5</v>
      </c>
      <c r="M972" s="1" t="s">
        <v>53</v>
      </c>
      <c r="N972" s="1">
        <v>1048300</v>
      </c>
      <c r="O972" s="1">
        <v>1048454.42</v>
      </c>
      <c r="P972" s="1">
        <v>154.42000000004191</v>
      </c>
      <c r="Q972" s="1">
        <v>5</v>
      </c>
      <c r="R972" s="1">
        <v>14.7</v>
      </c>
      <c r="S972" s="1" t="s">
        <v>54</v>
      </c>
      <c r="T972" s="1" t="s">
        <v>560</v>
      </c>
      <c r="W972" s="1">
        <v>0</v>
      </c>
      <c r="X972" s="1" t="s">
        <v>58</v>
      </c>
    </row>
    <row r="973" spans="1:28" ht="15" x14ac:dyDescent="0.2">
      <c r="A973" s="1">
        <f t="shared" si="60"/>
        <v>1048454.42</v>
      </c>
      <c r="B973" s="1">
        <f t="shared" si="60"/>
        <v>1048484.67</v>
      </c>
      <c r="C973" s="11" t="s">
        <v>52</v>
      </c>
      <c r="D973" s="12">
        <f>INDEX(families!$A:$A,MATCH(E973,families!$B:$B,0))</f>
        <v>1</v>
      </c>
      <c r="E973" s="1" t="str">
        <f t="shared" si="61"/>
        <v>ARO</v>
      </c>
      <c r="F973" s="1">
        <f t="shared" si="62"/>
        <v>14.7</v>
      </c>
      <c r="G973" s="1" t="str">
        <f t="shared" si="63"/>
        <v>14.7mm ARO</v>
      </c>
      <c r="H973" s="1" t="str">
        <f>_xlfn.CONCAT(TEXT(R973,"0.0"),"mm ",INDEX('Pipe Lookup'!D:D,MATCH('~01 Pipe Segmentation'!S973,'Pipe Lookup'!C:C,0))," TYPE ",Q973)</f>
        <v>14.7mm Abrasion-Resistant Overcoat TYPE 6</v>
      </c>
      <c r="M973" s="1" t="s">
        <v>53</v>
      </c>
      <c r="N973" s="1">
        <v>1048454.42</v>
      </c>
      <c r="O973" s="1">
        <v>1048484.67</v>
      </c>
      <c r="P973" s="1">
        <v>30.25</v>
      </c>
      <c r="Q973" s="1">
        <v>6</v>
      </c>
      <c r="R973" s="1">
        <v>14.7</v>
      </c>
      <c r="S973" s="1" t="s">
        <v>78</v>
      </c>
      <c r="T973" s="1" t="s">
        <v>560</v>
      </c>
      <c r="W973" s="1">
        <v>0</v>
      </c>
      <c r="X973" s="1" t="s">
        <v>58</v>
      </c>
    </row>
    <row r="974" spans="1:28" ht="15" x14ac:dyDescent="0.2">
      <c r="A974" s="1">
        <f t="shared" si="60"/>
        <v>1048484.67</v>
      </c>
      <c r="B974" s="1">
        <f t="shared" si="60"/>
        <v>1048692</v>
      </c>
      <c r="C974" s="11" t="s">
        <v>52</v>
      </c>
      <c r="D974" s="12">
        <f>INDEX(families!$A:$A,MATCH(E974,families!$B:$B,0))</f>
        <v>2</v>
      </c>
      <c r="E974" s="1" t="str">
        <f t="shared" si="61"/>
        <v>FBE</v>
      </c>
      <c r="F974" s="1">
        <f t="shared" si="62"/>
        <v>14.7</v>
      </c>
      <c r="G974" s="1" t="str">
        <f t="shared" si="63"/>
        <v>14.7mm FBE</v>
      </c>
      <c r="H974" s="1" t="str">
        <f>_xlfn.CONCAT(TEXT(R974,"0.0"),"mm ",INDEX('Pipe Lookup'!D:D,MATCH('~01 Pipe Segmentation'!S974,'Pipe Lookup'!C:C,0))," TYPE ",Q974)</f>
        <v>14.7mm Fusion-Bonded Epoxy TYPE 5</v>
      </c>
      <c r="M974" s="1" t="s">
        <v>53</v>
      </c>
      <c r="N974" s="1">
        <v>1048484.67</v>
      </c>
      <c r="O974" s="1">
        <v>1048692</v>
      </c>
      <c r="P974" s="1">
        <v>207.32999999995809</v>
      </c>
      <c r="Q974" s="1">
        <v>5</v>
      </c>
      <c r="R974" s="1">
        <v>14.7</v>
      </c>
      <c r="S974" s="1" t="s">
        <v>54</v>
      </c>
      <c r="T974" s="1" t="s">
        <v>560</v>
      </c>
      <c r="W974" s="1">
        <v>0</v>
      </c>
      <c r="X974" s="1" t="s">
        <v>58</v>
      </c>
    </row>
    <row r="975" spans="1:28" ht="15" x14ac:dyDescent="0.2">
      <c r="A975" s="1">
        <f t="shared" si="60"/>
        <v>1048692</v>
      </c>
      <c r="B975" s="1">
        <f t="shared" si="60"/>
        <v>1048752</v>
      </c>
      <c r="C975" s="11" t="s">
        <v>52</v>
      </c>
      <c r="D975" s="12">
        <f>INDEX(families!$A:$A,MATCH(E975,families!$B:$B,0))</f>
        <v>1</v>
      </c>
      <c r="E975" s="1" t="str">
        <f t="shared" si="61"/>
        <v>ARO</v>
      </c>
      <c r="F975" s="1">
        <f t="shared" si="62"/>
        <v>14.7</v>
      </c>
      <c r="G975" s="1" t="str">
        <f t="shared" si="63"/>
        <v>14.7mm ARO</v>
      </c>
      <c r="H975" s="1" t="str">
        <f>_xlfn.CONCAT(TEXT(R975,"0.0"),"mm ",INDEX('Pipe Lookup'!D:D,MATCH('~01 Pipe Segmentation'!S975,'Pipe Lookup'!C:C,0))," TYPE ",Q975)</f>
        <v>14.7mm Abrasion-Resistant Overcoat TYPE 6</v>
      </c>
      <c r="M975" s="1" t="s">
        <v>53</v>
      </c>
      <c r="N975" s="1">
        <v>1048692</v>
      </c>
      <c r="O975" s="1">
        <v>1048752</v>
      </c>
      <c r="P975" s="1">
        <v>60</v>
      </c>
      <c r="Q975" s="1">
        <v>6</v>
      </c>
      <c r="R975" s="1">
        <v>14.7</v>
      </c>
      <c r="S975" s="1" t="s">
        <v>78</v>
      </c>
      <c r="T975" s="1" t="s">
        <v>560</v>
      </c>
      <c r="V975" s="1" t="s">
        <v>561</v>
      </c>
      <c r="W975" s="1">
        <v>0</v>
      </c>
      <c r="X975" s="1" t="s">
        <v>58</v>
      </c>
    </row>
    <row r="976" spans="1:28" ht="15" x14ac:dyDescent="0.2">
      <c r="A976" s="1">
        <f t="shared" si="60"/>
        <v>1048752</v>
      </c>
      <c r="B976" s="1">
        <f t="shared" si="60"/>
        <v>1048776.01</v>
      </c>
      <c r="C976" s="11" t="s">
        <v>52</v>
      </c>
      <c r="D976" s="12">
        <f>INDEX(families!$A:$A,MATCH(E976,families!$B:$B,0))</f>
        <v>2</v>
      </c>
      <c r="E976" s="1" t="str">
        <f t="shared" si="61"/>
        <v>FBE</v>
      </c>
      <c r="F976" s="1">
        <f t="shared" si="62"/>
        <v>19</v>
      </c>
      <c r="G976" s="1" t="str">
        <f t="shared" si="63"/>
        <v>19.0mm FBE</v>
      </c>
      <c r="H976" s="1" t="str">
        <f>_xlfn.CONCAT(TEXT(R976,"0.0"),"mm ",INDEX('Pipe Lookup'!D:D,MATCH('~01 Pipe Segmentation'!S976,'Pipe Lookup'!C:C,0))," TYPE ",Q976)</f>
        <v>19.0mm Fusion-Bonded Epoxy TYPE 7</v>
      </c>
      <c r="M976" s="1" t="s">
        <v>53</v>
      </c>
      <c r="N976" s="1">
        <v>1048752</v>
      </c>
      <c r="O976" s="1">
        <v>1048776.01</v>
      </c>
      <c r="P976" s="1">
        <v>24.010000000009313</v>
      </c>
      <c r="Q976" s="1">
        <v>7</v>
      </c>
      <c r="R976" s="1">
        <v>19</v>
      </c>
      <c r="S976" s="1" t="s">
        <v>54</v>
      </c>
      <c r="T976" s="1" t="s">
        <v>560</v>
      </c>
      <c r="W976" s="1">
        <v>0</v>
      </c>
      <c r="X976" s="1" t="s">
        <v>58</v>
      </c>
    </row>
    <row r="977" spans="1:28" ht="15" x14ac:dyDescent="0.2">
      <c r="A977" s="1">
        <f t="shared" si="60"/>
        <v>1048776.01</v>
      </c>
      <c r="B977" s="1">
        <f t="shared" si="60"/>
        <v>1048781.42</v>
      </c>
      <c r="C977" s="11" t="s">
        <v>52</v>
      </c>
      <c r="D977" s="12">
        <f>INDEX(families!$A:$A,MATCH(E977,families!$B:$B,0))</f>
        <v>3</v>
      </c>
      <c r="E977" s="1" t="str">
        <f t="shared" si="61"/>
        <v>LE</v>
      </c>
      <c r="F977" s="1">
        <f t="shared" si="62"/>
        <v>19</v>
      </c>
      <c r="G977" s="1" t="str">
        <f t="shared" si="63"/>
        <v>19.0mm LE</v>
      </c>
      <c r="H977" s="1" t="str">
        <f>_xlfn.CONCAT(TEXT(R977,"0.0"),"mm ",INDEX('Pipe Lookup'!D:D,MATCH('~01 Pipe Segmentation'!S977,'Pipe Lookup'!C:C,0))," TYPE ",Q977)</f>
        <v>19.0mm Elbow TYPE 26</v>
      </c>
      <c r="M977" s="1" t="s">
        <v>53</v>
      </c>
      <c r="N977" s="1">
        <v>1048776.01</v>
      </c>
      <c r="O977" s="1">
        <v>1048781.42</v>
      </c>
      <c r="P977" s="1">
        <v>5.409999999916181</v>
      </c>
      <c r="Q977" s="1">
        <v>26</v>
      </c>
      <c r="R977" s="1">
        <v>19</v>
      </c>
      <c r="S977" s="1" t="s">
        <v>56</v>
      </c>
      <c r="T977" s="1" t="s">
        <v>560</v>
      </c>
      <c r="V977" s="1" t="s">
        <v>562</v>
      </c>
      <c r="W977" s="1">
        <v>0</v>
      </c>
      <c r="X977" s="1" t="s">
        <v>58</v>
      </c>
    </row>
    <row r="978" spans="1:28" ht="15" x14ac:dyDescent="0.2">
      <c r="A978" s="1">
        <f t="shared" si="60"/>
        <v>1048781.42</v>
      </c>
      <c r="B978" s="1">
        <f t="shared" si="60"/>
        <v>1048905.0900000001</v>
      </c>
      <c r="C978" s="11" t="s">
        <v>52</v>
      </c>
      <c r="D978" s="12">
        <f>INDEX(families!$A:$A,MATCH(E978,families!$B:$B,0))</f>
        <v>1</v>
      </c>
      <c r="E978" s="1" t="str">
        <f t="shared" si="61"/>
        <v>ARO</v>
      </c>
      <c r="F978" s="1">
        <f t="shared" si="62"/>
        <v>19</v>
      </c>
      <c r="G978" s="1" t="str">
        <f t="shared" si="63"/>
        <v>19.0mm ARO</v>
      </c>
      <c r="H978" s="1" t="str">
        <f>_xlfn.CONCAT(TEXT(R978,"0.0"),"mm ",INDEX('Pipe Lookup'!D:D,MATCH('~01 Pipe Segmentation'!S978,'Pipe Lookup'!C:C,0))," TYPE ",Q978)</f>
        <v>19.0mm Abrasion-Resistant Overcoat TYPE 8</v>
      </c>
      <c r="M978" s="1" t="s">
        <v>53</v>
      </c>
      <c r="N978" s="1">
        <v>1048781.42</v>
      </c>
      <c r="O978" s="1">
        <v>1048905.0900000001</v>
      </c>
      <c r="P978" s="1">
        <v>123.67000000015832</v>
      </c>
      <c r="Q978" s="1">
        <v>8</v>
      </c>
      <c r="R978" s="1">
        <v>19</v>
      </c>
      <c r="S978" s="1" t="s">
        <v>78</v>
      </c>
      <c r="T978" s="1" t="s">
        <v>560</v>
      </c>
      <c r="V978" s="1" t="s">
        <v>563</v>
      </c>
      <c r="W978" s="1">
        <v>0</v>
      </c>
      <c r="X978" s="1" t="s">
        <v>58</v>
      </c>
    </row>
    <row r="979" spans="1:28" ht="15" x14ac:dyDescent="0.2">
      <c r="A979" s="1">
        <f t="shared" si="60"/>
        <v>1048905.0900000001</v>
      </c>
      <c r="B979" s="1">
        <f t="shared" si="60"/>
        <v>1048914.31</v>
      </c>
      <c r="C979" s="11" t="s">
        <v>52</v>
      </c>
      <c r="D979" s="12">
        <f>INDEX(families!$A:$A,MATCH(E979,families!$B:$B,0))</f>
        <v>3</v>
      </c>
      <c r="E979" s="1" t="str">
        <f t="shared" si="61"/>
        <v>LE</v>
      </c>
      <c r="F979" s="1">
        <f t="shared" si="62"/>
        <v>19</v>
      </c>
      <c r="G979" s="1" t="str">
        <f t="shared" si="63"/>
        <v>19.0mm LE</v>
      </c>
      <c r="H979" s="1" t="str">
        <f>_xlfn.CONCAT(TEXT(R979,"0.0"),"mm ",INDEX('Pipe Lookup'!D:D,MATCH('~01 Pipe Segmentation'!S979,'Pipe Lookup'!C:C,0))," TYPE ",Q979)</f>
        <v>19.0mm Elbow TYPE 26</v>
      </c>
      <c r="M979" s="1" t="s">
        <v>53</v>
      </c>
      <c r="N979" s="1">
        <v>1048905.0900000001</v>
      </c>
      <c r="O979" s="1">
        <v>1048914.31</v>
      </c>
      <c r="P979" s="1">
        <v>9.2199999999720603</v>
      </c>
      <c r="Q979" s="1">
        <v>26</v>
      </c>
      <c r="R979" s="1">
        <v>19</v>
      </c>
      <c r="S979" s="1" t="s">
        <v>56</v>
      </c>
      <c r="T979" s="1" t="s">
        <v>560</v>
      </c>
      <c r="V979" s="1" t="s">
        <v>564</v>
      </c>
      <c r="W979" s="1">
        <v>0</v>
      </c>
      <c r="X979" s="1" t="s">
        <v>58</v>
      </c>
    </row>
    <row r="980" spans="1:28" ht="15" x14ac:dyDescent="0.2">
      <c r="A980" s="1">
        <f t="shared" si="60"/>
        <v>1048914.31</v>
      </c>
      <c r="B980" s="1">
        <f t="shared" si="60"/>
        <v>1048940.33</v>
      </c>
      <c r="C980" s="11" t="s">
        <v>52</v>
      </c>
      <c r="D980" s="12">
        <f>INDEX(families!$A:$A,MATCH(E980,families!$B:$B,0))</f>
        <v>2</v>
      </c>
      <c r="E980" s="1" t="str">
        <f t="shared" si="61"/>
        <v>FBE</v>
      </c>
      <c r="F980" s="1">
        <f t="shared" si="62"/>
        <v>19</v>
      </c>
      <c r="G980" s="1" t="str">
        <f t="shared" si="63"/>
        <v>19.0mm FBE</v>
      </c>
      <c r="H980" s="1" t="str">
        <f>_xlfn.CONCAT(TEXT(R980,"0.0"),"mm ",INDEX('Pipe Lookup'!D:D,MATCH('~01 Pipe Segmentation'!S980,'Pipe Lookup'!C:C,0))," TYPE ",Q980)</f>
        <v>19.0mm Fusion-Bonded Epoxy TYPE 7</v>
      </c>
      <c r="M980" s="1" t="s">
        <v>53</v>
      </c>
      <c r="N980" s="1">
        <v>1048914.31</v>
      </c>
      <c r="O980" s="1">
        <v>1048940.33</v>
      </c>
      <c r="P980" s="1">
        <v>26.020000000018626</v>
      </c>
      <c r="Q980" s="1">
        <v>7</v>
      </c>
      <c r="R980" s="1">
        <v>19</v>
      </c>
      <c r="S980" s="1" t="s">
        <v>54</v>
      </c>
      <c r="T980" s="1" t="s">
        <v>560</v>
      </c>
      <c r="V980" s="1" t="s">
        <v>565</v>
      </c>
      <c r="W980" s="1">
        <v>0</v>
      </c>
      <c r="X980" s="1" t="s">
        <v>58</v>
      </c>
      <c r="Y980" s="1">
        <v>1048914.31</v>
      </c>
      <c r="Z980" s="1">
        <v>1048940.33</v>
      </c>
      <c r="AA980" s="1">
        <v>26.020000000018626</v>
      </c>
      <c r="AB980" s="1">
        <v>7</v>
      </c>
    </row>
    <row r="981" spans="1:28" ht="15" x14ac:dyDescent="0.2">
      <c r="A981" s="1">
        <f t="shared" si="60"/>
        <v>1048940.33</v>
      </c>
      <c r="B981" s="1">
        <f t="shared" si="60"/>
        <v>1048945</v>
      </c>
      <c r="C981" s="11" t="s">
        <v>52</v>
      </c>
      <c r="D981" s="12">
        <f>INDEX(families!$A:$A,MATCH(E981,families!$B:$B,0))</f>
        <v>3</v>
      </c>
      <c r="E981" s="1" t="str">
        <f t="shared" si="61"/>
        <v>LE</v>
      </c>
      <c r="F981" s="1">
        <f t="shared" si="62"/>
        <v>19</v>
      </c>
      <c r="G981" s="1" t="str">
        <f t="shared" si="63"/>
        <v>19.0mm LE</v>
      </c>
      <c r="H981" s="1" t="str">
        <f>_xlfn.CONCAT(TEXT(R981,"0.0"),"mm ",INDEX('Pipe Lookup'!D:D,MATCH('~01 Pipe Segmentation'!S981,'Pipe Lookup'!C:C,0))," TYPE ",Q981)</f>
        <v>19.0mm Elbow TYPE 26</v>
      </c>
      <c r="M981" s="1" t="s">
        <v>53</v>
      </c>
      <c r="N981" s="1">
        <v>1048940.33</v>
      </c>
      <c r="O981" s="1" t="s">
        <v>566</v>
      </c>
      <c r="P981" s="1">
        <v>4.6699999999254942</v>
      </c>
      <c r="Q981" s="1">
        <v>26</v>
      </c>
      <c r="R981" s="1">
        <v>19</v>
      </c>
      <c r="S981" s="1" t="s">
        <v>56</v>
      </c>
      <c r="T981" s="1" t="s">
        <v>560</v>
      </c>
      <c r="V981" s="1" t="s">
        <v>567</v>
      </c>
      <c r="W981" s="1">
        <v>0</v>
      </c>
      <c r="X981" s="1" t="s">
        <v>58</v>
      </c>
      <c r="Y981" s="1">
        <v>1048940.33</v>
      </c>
      <c r="Z981" s="1">
        <v>1048944.6000000001</v>
      </c>
      <c r="AA981" s="1">
        <v>4.2700000000186265</v>
      </c>
      <c r="AB981" s="1">
        <v>26</v>
      </c>
    </row>
    <row r="982" spans="1:28" ht="15" x14ac:dyDescent="0.2">
      <c r="A982" s="1">
        <f t="shared" si="60"/>
        <v>1048945</v>
      </c>
      <c r="B982" s="1">
        <f t="shared" si="60"/>
        <v>1048980</v>
      </c>
      <c r="C982" s="11" t="s">
        <v>52</v>
      </c>
      <c r="D982" s="12">
        <f>INDEX(families!$A:$A,MATCH(E982,families!$B:$B,0))</f>
        <v>2</v>
      </c>
      <c r="E982" s="1" t="str">
        <f t="shared" si="61"/>
        <v>FBE</v>
      </c>
      <c r="F982" s="1">
        <f t="shared" si="62"/>
        <v>19</v>
      </c>
      <c r="G982" s="1" t="str">
        <f t="shared" si="63"/>
        <v>19.0mm FBE</v>
      </c>
      <c r="H982" s="1" t="str">
        <f>_xlfn.CONCAT(TEXT(R982,"0.0"),"mm ",INDEX('Pipe Lookup'!D:D,MATCH('~01 Pipe Segmentation'!S982,'Pipe Lookup'!C:C,0))," TYPE ",Q982)</f>
        <v>19.0mm Fusion-Bonded Epoxy TYPE 7</v>
      </c>
      <c r="M982" s="1" t="s">
        <v>53</v>
      </c>
      <c r="N982" s="1" t="s">
        <v>566</v>
      </c>
      <c r="O982" s="1" t="s">
        <v>568</v>
      </c>
      <c r="P982" s="1">
        <v>35</v>
      </c>
      <c r="Q982" s="1">
        <v>7</v>
      </c>
      <c r="R982" s="1">
        <v>19</v>
      </c>
      <c r="S982" s="1" t="s">
        <v>54</v>
      </c>
      <c r="T982" s="1" t="s">
        <v>560</v>
      </c>
      <c r="W982" s="1">
        <v>0</v>
      </c>
      <c r="X982" s="1" t="s">
        <v>58</v>
      </c>
      <c r="Y982" s="1">
        <v>1048944.6000000001</v>
      </c>
      <c r="Z982" s="1">
        <v>1048979.6299999999</v>
      </c>
      <c r="AA982" s="1">
        <v>35.029999999795109</v>
      </c>
      <c r="AB982" s="1">
        <v>7</v>
      </c>
    </row>
    <row r="983" spans="1:28" ht="15" x14ac:dyDescent="0.2">
      <c r="A983" s="1">
        <f t="shared" si="60"/>
        <v>1048980</v>
      </c>
      <c r="B983" s="1">
        <f t="shared" si="60"/>
        <v>1048985</v>
      </c>
      <c r="C983" s="11" t="s">
        <v>52</v>
      </c>
      <c r="D983" s="12">
        <f>INDEX(families!$A:$A,MATCH(E983,families!$B:$B,0))</f>
        <v>3</v>
      </c>
      <c r="E983" s="1" t="str">
        <f t="shared" si="61"/>
        <v>LE</v>
      </c>
      <c r="F983" s="1">
        <f t="shared" si="62"/>
        <v>19</v>
      </c>
      <c r="G983" s="1" t="str">
        <f t="shared" si="63"/>
        <v>19.0mm LE</v>
      </c>
      <c r="H983" s="1" t="str">
        <f>_xlfn.CONCAT(TEXT(R983,"0.0"),"mm ",INDEX('Pipe Lookup'!D:D,MATCH('~01 Pipe Segmentation'!S983,'Pipe Lookup'!C:C,0))," TYPE ",Q983)</f>
        <v>19.0mm Elbow TYPE 26</v>
      </c>
      <c r="M983" s="1" t="s">
        <v>53</v>
      </c>
      <c r="N983" s="1" t="s">
        <v>568</v>
      </c>
      <c r="O983" s="1" t="s">
        <v>569</v>
      </c>
      <c r="P983" s="1">
        <v>5</v>
      </c>
      <c r="Q983" s="1">
        <v>26</v>
      </c>
      <c r="R983" s="1">
        <v>19</v>
      </c>
      <c r="S983" s="1" t="s">
        <v>56</v>
      </c>
      <c r="T983" s="1" t="s">
        <v>560</v>
      </c>
      <c r="V983" s="1" t="s">
        <v>570</v>
      </c>
      <c r="W983" s="1">
        <v>0</v>
      </c>
      <c r="X983" s="1" t="s">
        <v>58</v>
      </c>
      <c r="Y983" s="1">
        <v>1048979.6299999999</v>
      </c>
      <c r="Z983" s="1">
        <v>1048984.78</v>
      </c>
      <c r="AA983" s="1">
        <v>5.1500000001396984</v>
      </c>
      <c r="AB983" s="1">
        <v>26</v>
      </c>
    </row>
    <row r="984" spans="1:28" ht="15" x14ac:dyDescent="0.2">
      <c r="A984" s="1">
        <f t="shared" si="60"/>
        <v>1048985</v>
      </c>
      <c r="B984" s="1">
        <f t="shared" si="60"/>
        <v>1049077</v>
      </c>
      <c r="C984" s="11" t="s">
        <v>52</v>
      </c>
      <c r="D984" s="12">
        <f>INDEX(families!$A:$A,MATCH(E984,families!$B:$B,0))</f>
        <v>2</v>
      </c>
      <c r="E984" s="1" t="str">
        <f t="shared" si="61"/>
        <v>FBE</v>
      </c>
      <c r="F984" s="1">
        <f t="shared" si="62"/>
        <v>19</v>
      </c>
      <c r="G984" s="1" t="str">
        <f t="shared" si="63"/>
        <v>19.0mm FBE</v>
      </c>
      <c r="H984" s="1" t="str">
        <f>_xlfn.CONCAT(TEXT(R984,"0.0"),"mm ",INDEX('Pipe Lookup'!D:D,MATCH('~01 Pipe Segmentation'!S984,'Pipe Lookup'!C:C,0))," TYPE ",Q984)</f>
        <v>19.0mm Fusion-Bonded Epoxy TYPE 7</v>
      </c>
      <c r="M984" s="1" t="s">
        <v>53</v>
      </c>
      <c r="N984" s="1" t="s">
        <v>569</v>
      </c>
      <c r="O984" s="1" t="s">
        <v>571</v>
      </c>
      <c r="P984" s="1">
        <v>92</v>
      </c>
      <c r="Q984" s="1">
        <v>7</v>
      </c>
      <c r="R984" s="1">
        <v>19</v>
      </c>
      <c r="S984" s="1" t="s">
        <v>54</v>
      </c>
      <c r="T984" s="1" t="s">
        <v>560</v>
      </c>
      <c r="W984" s="1">
        <v>0</v>
      </c>
      <c r="X984" s="1" t="s">
        <v>58</v>
      </c>
      <c r="Y984" s="1">
        <v>1048984.78</v>
      </c>
      <c r="Z984" s="1">
        <v>1049064.53</v>
      </c>
      <c r="AA984" s="1">
        <v>79.75</v>
      </c>
      <c r="AB984" s="1">
        <v>7</v>
      </c>
    </row>
    <row r="985" spans="1:28" ht="15" x14ac:dyDescent="0.2">
      <c r="A985" s="1">
        <f t="shared" si="60"/>
        <v>1049077</v>
      </c>
      <c r="B985" s="1">
        <f t="shared" si="60"/>
        <v>1049081</v>
      </c>
      <c r="C985" s="11" t="s">
        <v>52</v>
      </c>
      <c r="D985" s="12">
        <f>INDEX(families!$A:$A,MATCH(E985,families!$B:$B,0))</f>
        <v>3</v>
      </c>
      <c r="E985" s="1" t="str">
        <f t="shared" si="61"/>
        <v>LE</v>
      </c>
      <c r="F985" s="1">
        <f t="shared" si="62"/>
        <v>19</v>
      </c>
      <c r="G985" s="1" t="str">
        <f t="shared" si="63"/>
        <v>19.0mm LE</v>
      </c>
      <c r="H985" s="1" t="str">
        <f>_xlfn.CONCAT(TEXT(R985,"0.0"),"mm ",INDEX('Pipe Lookup'!D:D,MATCH('~01 Pipe Segmentation'!S985,'Pipe Lookup'!C:C,0))," TYPE ",Q985)</f>
        <v>19.0mm Elbow TYPE 26</v>
      </c>
      <c r="M985" s="1" t="s">
        <v>53</v>
      </c>
      <c r="N985" s="1" t="s">
        <v>571</v>
      </c>
      <c r="O985" s="1" t="s">
        <v>572</v>
      </c>
      <c r="P985" s="1">
        <v>4</v>
      </c>
      <c r="Q985" s="1">
        <v>26</v>
      </c>
      <c r="R985" s="1">
        <v>19</v>
      </c>
      <c r="S985" s="1" t="s">
        <v>56</v>
      </c>
      <c r="T985" s="1" t="s">
        <v>560</v>
      </c>
      <c r="V985" s="1" t="s">
        <v>573</v>
      </c>
      <c r="W985" s="1">
        <v>0</v>
      </c>
      <c r="X985" s="1" t="s">
        <v>58</v>
      </c>
    </row>
    <row r="986" spans="1:28" ht="15" x14ac:dyDescent="0.2">
      <c r="A986" s="1">
        <f t="shared" si="60"/>
        <v>1049081</v>
      </c>
      <c r="B986" s="1">
        <f t="shared" si="60"/>
        <v>1049088</v>
      </c>
      <c r="C986" s="11" t="s">
        <v>52</v>
      </c>
      <c r="D986" s="12">
        <f>INDEX(families!$A:$A,MATCH(E986,families!$B:$B,0))</f>
        <v>2</v>
      </c>
      <c r="E986" s="1" t="str">
        <f t="shared" si="61"/>
        <v>FBE</v>
      </c>
      <c r="F986" s="1">
        <f t="shared" si="62"/>
        <v>19</v>
      </c>
      <c r="G986" s="1" t="str">
        <f t="shared" si="63"/>
        <v>19.0mm FBE</v>
      </c>
      <c r="H986" s="1" t="str">
        <f>_xlfn.CONCAT(TEXT(R986,"0.0"),"mm ",INDEX('Pipe Lookup'!D:D,MATCH('~01 Pipe Segmentation'!S986,'Pipe Lookup'!C:C,0))," TYPE ",Q986)</f>
        <v>19.0mm Fusion-Bonded Epoxy TYPE 7</v>
      </c>
      <c r="M986" s="1" t="s">
        <v>53</v>
      </c>
      <c r="N986" s="1" t="s">
        <v>572</v>
      </c>
      <c r="O986" s="1" t="s">
        <v>574</v>
      </c>
      <c r="P986" s="1">
        <v>7</v>
      </c>
      <c r="Q986" s="1">
        <v>7</v>
      </c>
      <c r="R986" s="1">
        <v>19</v>
      </c>
      <c r="S986" s="1" t="s">
        <v>54</v>
      </c>
      <c r="T986" s="1" t="s">
        <v>560</v>
      </c>
      <c r="W986" s="1">
        <v>0</v>
      </c>
      <c r="X986" s="1" t="s">
        <v>58</v>
      </c>
    </row>
    <row r="987" spans="1:28" ht="15" x14ac:dyDescent="0.2">
      <c r="A987" s="1">
        <f t="shared" si="60"/>
        <v>1049088</v>
      </c>
      <c r="B987" s="1">
        <f t="shared" si="60"/>
        <v>1049093</v>
      </c>
      <c r="C987" s="11" t="s">
        <v>52</v>
      </c>
      <c r="D987" s="12">
        <f>INDEX(families!$A:$A,MATCH(E987,families!$B:$B,0))</f>
        <v>3</v>
      </c>
      <c r="E987" s="1" t="str">
        <f t="shared" si="61"/>
        <v>LE</v>
      </c>
      <c r="F987" s="1">
        <f t="shared" si="62"/>
        <v>19</v>
      </c>
      <c r="G987" s="1" t="str">
        <f t="shared" si="63"/>
        <v>19.0mm LE</v>
      </c>
      <c r="H987" s="1" t="str">
        <f>_xlfn.CONCAT(TEXT(R987,"0.0"),"mm ",INDEX('Pipe Lookup'!D:D,MATCH('~01 Pipe Segmentation'!S987,'Pipe Lookup'!C:C,0))," TYPE ",Q987)</f>
        <v>19.0mm Elbow TYPE 26</v>
      </c>
      <c r="M987" s="1" t="s">
        <v>53</v>
      </c>
      <c r="N987" s="1" t="s">
        <v>574</v>
      </c>
      <c r="O987" s="1" t="s">
        <v>575</v>
      </c>
      <c r="P987" s="1">
        <v>5</v>
      </c>
      <c r="Q987" s="1">
        <v>26</v>
      </c>
      <c r="R987" s="1">
        <v>19</v>
      </c>
      <c r="S987" s="1" t="s">
        <v>56</v>
      </c>
      <c r="T987" s="1" t="s">
        <v>560</v>
      </c>
      <c r="V987" s="1" t="s">
        <v>576</v>
      </c>
      <c r="W987" s="1">
        <v>0</v>
      </c>
      <c r="X987" s="1" t="s">
        <v>58</v>
      </c>
      <c r="Y987" s="1">
        <v>1049064.53</v>
      </c>
      <c r="Z987" s="1">
        <v>1049070.0800000001</v>
      </c>
      <c r="AA987" s="1">
        <v>5.5500000000465661</v>
      </c>
      <c r="AB987" s="1">
        <v>28</v>
      </c>
    </row>
    <row r="988" spans="1:28" ht="15" x14ac:dyDescent="0.2">
      <c r="A988" s="1">
        <f t="shared" si="60"/>
        <v>1049093</v>
      </c>
      <c r="B988" s="1">
        <f t="shared" si="60"/>
        <v>1049149</v>
      </c>
      <c r="C988" s="11" t="s">
        <v>52</v>
      </c>
      <c r="D988" s="12">
        <f>INDEX(families!$A:$A,MATCH(E988,families!$B:$B,0))</f>
        <v>2</v>
      </c>
      <c r="E988" s="1" t="str">
        <f t="shared" si="61"/>
        <v>FBE</v>
      </c>
      <c r="F988" s="1">
        <f t="shared" si="62"/>
        <v>19</v>
      </c>
      <c r="G988" s="1" t="str">
        <f t="shared" si="63"/>
        <v>19.0mm FBE</v>
      </c>
      <c r="H988" s="1" t="str">
        <f>_xlfn.CONCAT(TEXT(R988,"0.0"),"mm ",INDEX('Pipe Lookup'!D:D,MATCH('~01 Pipe Segmentation'!S988,'Pipe Lookup'!C:C,0))," TYPE ",Q988)</f>
        <v>19.0mm Fusion-Bonded Epoxy TYPE 7</v>
      </c>
      <c r="M988" s="1" t="s">
        <v>53</v>
      </c>
      <c r="N988" s="1" t="s">
        <v>575</v>
      </c>
      <c r="O988" s="1" t="s">
        <v>577</v>
      </c>
      <c r="P988" s="1">
        <v>56</v>
      </c>
      <c r="Q988" s="1">
        <v>7</v>
      </c>
      <c r="R988" s="1">
        <v>19</v>
      </c>
      <c r="S988" s="1" t="s">
        <v>54</v>
      </c>
      <c r="T988" s="1" t="s">
        <v>560</v>
      </c>
      <c r="V988" s="1" t="s">
        <v>578</v>
      </c>
      <c r="W988" s="1">
        <v>0</v>
      </c>
      <c r="X988" s="1" t="s">
        <v>58</v>
      </c>
      <c r="Y988" s="1">
        <v>1049070.0800000001</v>
      </c>
      <c r="Z988" s="1">
        <v>1049102.18</v>
      </c>
      <c r="AA988" s="1">
        <v>32.099999999860302</v>
      </c>
      <c r="AB988" s="1">
        <v>7</v>
      </c>
    </row>
    <row r="989" spans="1:28" ht="15" x14ac:dyDescent="0.2">
      <c r="A989" s="1">
        <f t="shared" si="60"/>
        <v>1049149</v>
      </c>
      <c r="B989" s="1">
        <f t="shared" si="60"/>
        <v>1049155</v>
      </c>
      <c r="C989" s="11" t="s">
        <v>52</v>
      </c>
      <c r="D989" s="12">
        <f>INDEX(families!$A:$A,MATCH(E989,families!$B:$B,0))</f>
        <v>3</v>
      </c>
      <c r="E989" s="1" t="str">
        <f t="shared" si="61"/>
        <v>LE</v>
      </c>
      <c r="F989" s="1">
        <f t="shared" si="62"/>
        <v>19</v>
      </c>
      <c r="G989" s="1" t="str">
        <f t="shared" si="63"/>
        <v>19.0mm LE</v>
      </c>
      <c r="H989" s="1" t="str">
        <f>_xlfn.CONCAT(TEXT(R989,"0.0"),"mm ",INDEX('Pipe Lookup'!D:D,MATCH('~01 Pipe Segmentation'!S989,'Pipe Lookup'!C:C,0))," TYPE ",Q989)</f>
        <v>19.0mm Elbow TYPE 26</v>
      </c>
      <c r="M989" s="1" t="s">
        <v>53</v>
      </c>
      <c r="N989" s="1" t="s">
        <v>577</v>
      </c>
      <c r="O989" s="1" t="s">
        <v>579</v>
      </c>
      <c r="P989" s="1">
        <v>6</v>
      </c>
      <c r="Q989" s="1">
        <v>26</v>
      </c>
      <c r="R989" s="1">
        <v>19</v>
      </c>
      <c r="S989" s="1" t="s">
        <v>56</v>
      </c>
      <c r="T989" s="1" t="s">
        <v>560</v>
      </c>
      <c r="V989" s="1" t="s">
        <v>580</v>
      </c>
      <c r="W989" s="1">
        <v>0</v>
      </c>
      <c r="X989" s="1" t="s">
        <v>58</v>
      </c>
      <c r="Y989" s="1">
        <v>1049102.18</v>
      </c>
      <c r="Z989" s="1">
        <v>1049107.97</v>
      </c>
      <c r="AA989" s="1">
        <v>5.7900000000372529</v>
      </c>
      <c r="AB989" s="1">
        <v>28</v>
      </c>
    </row>
    <row r="990" spans="1:28" ht="15" x14ac:dyDescent="0.2">
      <c r="A990" s="1">
        <f t="shared" si="60"/>
        <v>1049155</v>
      </c>
      <c r="B990" s="1">
        <f t="shared" si="60"/>
        <v>1049172</v>
      </c>
      <c r="C990" s="11" t="s">
        <v>52</v>
      </c>
      <c r="D990" s="12">
        <f>INDEX(families!$A:$A,MATCH(E990,families!$B:$B,0))</f>
        <v>2</v>
      </c>
      <c r="E990" s="1" t="str">
        <f t="shared" si="61"/>
        <v>FBE</v>
      </c>
      <c r="F990" s="1">
        <f t="shared" si="62"/>
        <v>19</v>
      </c>
      <c r="G990" s="1" t="str">
        <f t="shared" si="63"/>
        <v>19.0mm FBE</v>
      </c>
      <c r="H990" s="1" t="str">
        <f>_xlfn.CONCAT(TEXT(R990,"0.0"),"mm ",INDEX('Pipe Lookup'!D:D,MATCH('~01 Pipe Segmentation'!S990,'Pipe Lookup'!C:C,0))," TYPE ",Q990)</f>
        <v>19.0mm Fusion-Bonded Epoxy TYPE 7</v>
      </c>
      <c r="M990" s="1" t="s">
        <v>53</v>
      </c>
      <c r="N990" s="1" t="s">
        <v>579</v>
      </c>
      <c r="O990" s="1" t="s">
        <v>581</v>
      </c>
      <c r="P990" s="1">
        <v>17</v>
      </c>
      <c r="Q990" s="1">
        <v>7</v>
      </c>
      <c r="R990" s="1">
        <v>19</v>
      </c>
      <c r="S990" s="1" t="s">
        <v>54</v>
      </c>
      <c r="T990" s="1" t="s">
        <v>560</v>
      </c>
      <c r="W990" s="1">
        <v>0</v>
      </c>
      <c r="X990" s="1" t="s">
        <v>58</v>
      </c>
      <c r="Y990" s="1">
        <v>1049107.97</v>
      </c>
      <c r="Z990" s="1">
        <v>1049134</v>
      </c>
      <c r="AA990" s="1">
        <v>26.03000000002794</v>
      </c>
      <c r="AB990" s="1">
        <v>34</v>
      </c>
    </row>
    <row r="991" spans="1:28" ht="15" x14ac:dyDescent="0.2">
      <c r="A991" s="1">
        <f t="shared" si="60"/>
        <v>1049172</v>
      </c>
      <c r="B991" s="1">
        <f t="shared" si="60"/>
        <v>1049179</v>
      </c>
      <c r="C991" s="11" t="s">
        <v>52</v>
      </c>
      <c r="D991" s="12">
        <f>INDEX(families!$A:$A,MATCH(E991,families!$B:$B,0))</f>
        <v>3</v>
      </c>
      <c r="E991" s="1" t="str">
        <f t="shared" si="61"/>
        <v>LE</v>
      </c>
      <c r="F991" s="1">
        <f t="shared" si="62"/>
        <v>19</v>
      </c>
      <c r="G991" s="1" t="str">
        <f t="shared" si="63"/>
        <v>19.0mm LE</v>
      </c>
      <c r="H991" s="1" t="str">
        <f>_xlfn.CONCAT(TEXT(R991,"0.0"),"mm ",INDEX('Pipe Lookup'!D:D,MATCH('~01 Pipe Segmentation'!S991,'Pipe Lookup'!C:C,0))," TYPE ",Q991)</f>
        <v>19.0mm Elbow TYPE 26</v>
      </c>
      <c r="M991" s="1" t="s">
        <v>53</v>
      </c>
      <c r="N991" s="1" t="s">
        <v>581</v>
      </c>
      <c r="O991" s="1" t="s">
        <v>582</v>
      </c>
      <c r="P991" s="1">
        <v>7</v>
      </c>
      <c r="Q991" s="1">
        <v>26</v>
      </c>
      <c r="R991" s="1">
        <v>19</v>
      </c>
      <c r="S991" s="1" t="s">
        <v>56</v>
      </c>
      <c r="T991" s="1" t="s">
        <v>560</v>
      </c>
      <c r="V991" s="1" t="s">
        <v>583</v>
      </c>
      <c r="W991" s="1">
        <v>0</v>
      </c>
      <c r="X991" s="1" t="s">
        <v>58</v>
      </c>
      <c r="Y991" s="1">
        <v>1049134</v>
      </c>
      <c r="Z991" s="1">
        <v>1049138</v>
      </c>
      <c r="AA991" s="1">
        <v>4</v>
      </c>
      <c r="AB991" s="1">
        <v>28</v>
      </c>
    </row>
    <row r="992" spans="1:28" ht="15" x14ac:dyDescent="0.2">
      <c r="A992" s="1">
        <f t="shared" si="60"/>
        <v>1049179</v>
      </c>
      <c r="B992" s="1">
        <f t="shared" si="60"/>
        <v>1049185</v>
      </c>
      <c r="C992" s="11" t="s">
        <v>52</v>
      </c>
      <c r="D992" s="12">
        <f>INDEX(families!$A:$A,MATCH(E992,families!$B:$B,0))</f>
        <v>2</v>
      </c>
      <c r="E992" s="1" t="str">
        <f t="shared" si="61"/>
        <v>FBE</v>
      </c>
      <c r="F992" s="1">
        <f t="shared" si="62"/>
        <v>19</v>
      </c>
      <c r="G992" s="1" t="str">
        <f t="shared" si="63"/>
        <v>19.0mm FBE</v>
      </c>
      <c r="H992" s="1" t="str">
        <f>_xlfn.CONCAT(TEXT(R992,"0.0"),"mm ",INDEX('Pipe Lookup'!D:D,MATCH('~01 Pipe Segmentation'!S992,'Pipe Lookup'!C:C,0))," TYPE ",Q992)</f>
        <v>19.0mm Fusion-Bonded Epoxy TYPE 7</v>
      </c>
      <c r="M992" s="1" t="s">
        <v>53</v>
      </c>
      <c r="N992" s="1" t="s">
        <v>582</v>
      </c>
      <c r="O992" s="1" t="s">
        <v>584</v>
      </c>
      <c r="P992" s="1">
        <v>6</v>
      </c>
      <c r="Q992" s="1">
        <v>7</v>
      </c>
      <c r="R992" s="1">
        <v>19</v>
      </c>
      <c r="S992" s="1" t="s">
        <v>54</v>
      </c>
      <c r="T992" s="1" t="s">
        <v>560</v>
      </c>
      <c r="W992" s="1">
        <v>0</v>
      </c>
      <c r="X992" s="1" t="s">
        <v>58</v>
      </c>
      <c r="Y992" s="1">
        <v>1049138</v>
      </c>
      <c r="Z992" s="1">
        <v>1049153</v>
      </c>
      <c r="AA992" s="1">
        <v>15</v>
      </c>
      <c r="AB992" s="1">
        <v>34</v>
      </c>
    </row>
    <row r="993" spans="1:28" ht="15" x14ac:dyDescent="0.2">
      <c r="A993" s="1">
        <f t="shared" si="60"/>
        <v>1049185</v>
      </c>
      <c r="B993" s="1">
        <f t="shared" si="60"/>
        <v>1049218</v>
      </c>
      <c r="C993" s="11" t="s">
        <v>52</v>
      </c>
      <c r="D993" s="12">
        <f>INDEX(families!$A:$A,MATCH(E993,families!$B:$B,0))</f>
        <v>2</v>
      </c>
      <c r="E993" s="1" t="str">
        <f t="shared" si="61"/>
        <v>FBE</v>
      </c>
      <c r="F993" s="1">
        <f t="shared" si="62"/>
        <v>21.5</v>
      </c>
      <c r="G993" s="1" t="str">
        <f t="shared" si="63"/>
        <v>21.5mm FBE</v>
      </c>
      <c r="H993" s="1" t="str">
        <f>_xlfn.CONCAT(TEXT(R993,"0.0"),"mm ",INDEX('Pipe Lookup'!D:D,MATCH('~01 Pipe Segmentation'!S993,'Pipe Lookup'!C:C,0))," TYPE ",Q993)</f>
        <v>21.5mm Fusion-Bonded Epoxy TYPE 34</v>
      </c>
      <c r="M993" s="1" t="s">
        <v>53</v>
      </c>
      <c r="N993" s="1" t="s">
        <v>584</v>
      </c>
      <c r="O993" s="1" t="s">
        <v>585</v>
      </c>
      <c r="P993" s="1">
        <v>33</v>
      </c>
      <c r="Q993" s="1">
        <v>34</v>
      </c>
      <c r="R993" s="1">
        <v>21.5</v>
      </c>
      <c r="S993" s="1" t="s">
        <v>54</v>
      </c>
      <c r="T993" s="1" t="s">
        <v>560</v>
      </c>
      <c r="V993" s="1" t="s">
        <v>586</v>
      </c>
      <c r="W993" s="1">
        <v>0</v>
      </c>
      <c r="X993" s="1" t="s">
        <v>58</v>
      </c>
      <c r="Y993" s="1">
        <v>1049153</v>
      </c>
      <c r="Z993" s="1">
        <v>1049157</v>
      </c>
      <c r="AA993" s="1">
        <v>4</v>
      </c>
      <c r="AB993" s="1">
        <v>28</v>
      </c>
    </row>
    <row r="994" spans="1:28" ht="15" x14ac:dyDescent="0.2">
      <c r="A994" s="1">
        <f t="shared" si="60"/>
        <v>1049220</v>
      </c>
      <c r="B994" s="1">
        <f t="shared" si="60"/>
        <v>1050332.52</v>
      </c>
      <c r="C994" s="11" t="s">
        <v>52</v>
      </c>
      <c r="D994" s="12">
        <f>INDEX(families!$A:$A,MATCH(E994,families!$B:$B,0))</f>
        <v>2</v>
      </c>
      <c r="E994" s="1" t="str">
        <f t="shared" si="61"/>
        <v>FBE</v>
      </c>
      <c r="F994" s="1">
        <f t="shared" si="62"/>
        <v>21.5</v>
      </c>
      <c r="G994" s="1" t="str">
        <f t="shared" si="63"/>
        <v>21.5mm FBE</v>
      </c>
      <c r="H994" s="1" t="str">
        <f>_xlfn.CONCAT(TEXT(R994,"0.0"),"mm ",INDEX('Pipe Lookup'!D:D,MATCH('~01 Pipe Segmentation'!S994,'Pipe Lookup'!C:C,0))," TYPE ",Q994)</f>
        <v>21.5mm Fusion-Bonded Epoxy TYPE 34</v>
      </c>
      <c r="M994" s="1" t="s">
        <v>53</v>
      </c>
      <c r="N994" s="1">
        <v>1049220</v>
      </c>
      <c r="O994" s="1">
        <v>1050332.52</v>
      </c>
      <c r="P994" s="1">
        <v>1112.5200000000186</v>
      </c>
      <c r="Q994" s="1">
        <v>34</v>
      </c>
      <c r="R994" s="1">
        <v>21.5</v>
      </c>
      <c r="S994" s="1" t="s">
        <v>54</v>
      </c>
      <c r="T994" s="1" t="s">
        <v>560</v>
      </c>
      <c r="W994" s="1" t="s">
        <v>173</v>
      </c>
      <c r="X994" s="1" t="s">
        <v>84</v>
      </c>
    </row>
    <row r="995" spans="1:28" ht="15" x14ac:dyDescent="0.2">
      <c r="A995" s="1">
        <f t="shared" si="60"/>
        <v>1050332.52</v>
      </c>
      <c r="B995" s="1">
        <f t="shared" si="60"/>
        <v>1050860.19</v>
      </c>
      <c r="C995" s="11" t="s">
        <v>52</v>
      </c>
      <c r="D995" s="12">
        <f>INDEX(families!$A:$A,MATCH(E995,families!$B:$B,0))</f>
        <v>2</v>
      </c>
      <c r="E995" s="1" t="str">
        <f t="shared" si="61"/>
        <v>FBE</v>
      </c>
      <c r="F995" s="1">
        <f t="shared" si="62"/>
        <v>19</v>
      </c>
      <c r="G995" s="1" t="str">
        <f t="shared" si="63"/>
        <v>19.0mm FBE</v>
      </c>
      <c r="H995" s="1" t="str">
        <f>_xlfn.CONCAT(TEXT(R995,"0.0"),"mm ",INDEX('Pipe Lookup'!D:D,MATCH('~01 Pipe Segmentation'!S995,'Pipe Lookup'!C:C,0))," TYPE ",Q995)</f>
        <v>19.0mm Fusion-Bonded Epoxy TYPE 7</v>
      </c>
      <c r="M995" s="1" t="s">
        <v>53</v>
      </c>
      <c r="N995" s="1">
        <v>1050332.52</v>
      </c>
      <c r="O995" s="1">
        <v>1050860.19</v>
      </c>
      <c r="P995" s="1">
        <v>527.66999999992549</v>
      </c>
      <c r="Q995" s="1">
        <v>7</v>
      </c>
      <c r="R995" s="1">
        <v>19</v>
      </c>
      <c r="S995" s="1" t="s">
        <v>54</v>
      </c>
      <c r="T995" s="1" t="s">
        <v>560</v>
      </c>
      <c r="W995" s="1">
        <v>0</v>
      </c>
      <c r="X995" s="1" t="s">
        <v>58</v>
      </c>
    </row>
    <row r="996" spans="1:28" ht="15" x14ac:dyDescent="0.2">
      <c r="A996" s="1">
        <f t="shared" si="60"/>
        <v>1050860.19</v>
      </c>
      <c r="B996" s="1">
        <f t="shared" si="60"/>
        <v>1050864.71</v>
      </c>
      <c r="C996" s="11" t="s">
        <v>52</v>
      </c>
      <c r="D996" s="12">
        <f>INDEX(families!$A:$A,MATCH(E996,families!$B:$B,0))</f>
        <v>3</v>
      </c>
      <c r="E996" s="1" t="str">
        <f t="shared" si="61"/>
        <v>LE</v>
      </c>
      <c r="F996" s="1">
        <f t="shared" si="62"/>
        <v>19</v>
      </c>
      <c r="G996" s="1" t="str">
        <f t="shared" si="63"/>
        <v>19.0mm LE</v>
      </c>
      <c r="H996" s="1" t="str">
        <f>_xlfn.CONCAT(TEXT(R996,"0.0"),"mm ",INDEX('Pipe Lookup'!D:D,MATCH('~01 Pipe Segmentation'!S996,'Pipe Lookup'!C:C,0))," TYPE ",Q996)</f>
        <v>19.0mm Elbow TYPE 26</v>
      </c>
      <c r="M996" s="1" t="s">
        <v>53</v>
      </c>
      <c r="N996" s="1">
        <v>1050860.19</v>
      </c>
      <c r="O996" s="1">
        <v>1050864.71</v>
      </c>
      <c r="P996" s="1">
        <v>4.5200000000186265</v>
      </c>
      <c r="Q996" s="1">
        <v>26</v>
      </c>
      <c r="R996" s="1">
        <v>19</v>
      </c>
      <c r="S996" s="1" t="s">
        <v>56</v>
      </c>
      <c r="T996" s="1" t="s">
        <v>560</v>
      </c>
      <c r="V996" s="1" t="s">
        <v>587</v>
      </c>
      <c r="W996" s="1">
        <v>0</v>
      </c>
      <c r="X996" s="1" t="s">
        <v>58</v>
      </c>
    </row>
    <row r="997" spans="1:28" ht="15" x14ac:dyDescent="0.2">
      <c r="A997" s="1">
        <f t="shared" si="60"/>
        <v>1050864.71</v>
      </c>
      <c r="B997" s="1">
        <f t="shared" si="60"/>
        <v>1051200</v>
      </c>
      <c r="C997" s="11" t="s">
        <v>52</v>
      </c>
      <c r="D997" s="12">
        <f>INDEX(families!$A:$A,MATCH(E997,families!$B:$B,0))</f>
        <v>2</v>
      </c>
      <c r="E997" s="1" t="str">
        <f t="shared" si="61"/>
        <v>FBE</v>
      </c>
      <c r="F997" s="1">
        <f t="shared" si="62"/>
        <v>19</v>
      </c>
      <c r="G997" s="1" t="str">
        <f t="shared" si="63"/>
        <v>19.0mm FBE</v>
      </c>
      <c r="H997" s="1" t="str">
        <f>_xlfn.CONCAT(TEXT(R997,"0.0"),"mm ",INDEX('Pipe Lookup'!D:D,MATCH('~01 Pipe Segmentation'!S997,'Pipe Lookup'!C:C,0))," TYPE ",Q997)</f>
        <v>19.0mm Fusion-Bonded Epoxy TYPE 7</v>
      </c>
      <c r="M997" s="1" t="s">
        <v>53</v>
      </c>
      <c r="N997" s="1">
        <v>1050864.71</v>
      </c>
      <c r="O997" s="1">
        <v>1051200</v>
      </c>
      <c r="P997" s="1">
        <v>335.29000000003725</v>
      </c>
      <c r="Q997" s="1">
        <v>7</v>
      </c>
      <c r="R997" s="1">
        <v>19</v>
      </c>
      <c r="S997" s="1" t="s">
        <v>54</v>
      </c>
      <c r="T997" s="1" t="s">
        <v>560</v>
      </c>
      <c r="W997" s="1">
        <v>0</v>
      </c>
      <c r="X997" s="1" t="s">
        <v>58</v>
      </c>
    </row>
    <row r="998" spans="1:28" ht="15" x14ac:dyDescent="0.2">
      <c r="A998" s="1">
        <f t="shared" si="60"/>
        <v>1051200</v>
      </c>
      <c r="B998" s="1">
        <f t="shared" si="60"/>
        <v>1051710.42</v>
      </c>
      <c r="C998" s="11" t="s">
        <v>52</v>
      </c>
      <c r="D998" s="12">
        <f>INDEX(families!$A:$A,MATCH(E998,families!$B:$B,0))</f>
        <v>2</v>
      </c>
      <c r="E998" s="1" t="str">
        <f t="shared" si="61"/>
        <v>FBE</v>
      </c>
      <c r="F998" s="1">
        <f t="shared" si="62"/>
        <v>19</v>
      </c>
      <c r="G998" s="1" t="str">
        <f t="shared" si="63"/>
        <v>19.0mm FBE</v>
      </c>
      <c r="H998" s="1" t="str">
        <f>_xlfn.CONCAT(TEXT(R998,"0.0"),"mm ",INDEX('Pipe Lookup'!D:D,MATCH('~01 Pipe Segmentation'!S998,'Pipe Lookup'!C:C,0))," TYPE ",Q998)</f>
        <v>19.0mm Fusion-Bonded Epoxy TYPE 7</v>
      </c>
      <c r="M998" s="1" t="s">
        <v>53</v>
      </c>
      <c r="N998" s="1">
        <v>1051200</v>
      </c>
      <c r="O998" s="1">
        <v>1051710.42</v>
      </c>
      <c r="P998" s="1">
        <v>510.41999999992549</v>
      </c>
      <c r="Q998" s="1">
        <v>7</v>
      </c>
      <c r="R998" s="1">
        <v>19</v>
      </c>
      <c r="S998" s="1" t="s">
        <v>54</v>
      </c>
      <c r="T998" s="1" t="s">
        <v>588</v>
      </c>
      <c r="W998" s="1">
        <v>0</v>
      </c>
      <c r="X998" s="1" t="s">
        <v>58</v>
      </c>
    </row>
    <row r="999" spans="1:28" ht="15" x14ac:dyDescent="0.2">
      <c r="A999" s="1">
        <f t="shared" si="60"/>
        <v>1051710.42</v>
      </c>
      <c r="B999" s="1">
        <f t="shared" si="60"/>
        <v>1051715.22</v>
      </c>
      <c r="C999" s="11" t="s">
        <v>52</v>
      </c>
      <c r="D999" s="12">
        <f>INDEX(families!$A:$A,MATCH(E999,families!$B:$B,0))</f>
        <v>3</v>
      </c>
      <c r="E999" s="1" t="str">
        <f t="shared" si="61"/>
        <v>LE</v>
      </c>
      <c r="F999" s="1">
        <f t="shared" si="62"/>
        <v>19</v>
      </c>
      <c r="G999" s="1" t="str">
        <f t="shared" si="63"/>
        <v>19.0mm LE</v>
      </c>
      <c r="H999" s="1" t="str">
        <f>_xlfn.CONCAT(TEXT(R999,"0.0"),"mm ",INDEX('Pipe Lookup'!D:D,MATCH('~01 Pipe Segmentation'!S999,'Pipe Lookup'!C:C,0))," TYPE ",Q999)</f>
        <v>19.0mm Elbow TYPE 26</v>
      </c>
      <c r="M999" s="1" t="s">
        <v>53</v>
      </c>
      <c r="N999" s="1">
        <v>1051710.42</v>
      </c>
      <c r="O999" s="1">
        <v>1051715.22</v>
      </c>
      <c r="P999" s="1">
        <v>4.8000000000465661</v>
      </c>
      <c r="Q999" s="1">
        <v>26</v>
      </c>
      <c r="R999" s="1">
        <v>19</v>
      </c>
      <c r="S999" s="1" t="s">
        <v>56</v>
      </c>
      <c r="T999" s="1" t="s">
        <v>588</v>
      </c>
      <c r="V999" s="1" t="s">
        <v>589</v>
      </c>
      <c r="W999" s="1">
        <v>0</v>
      </c>
      <c r="X999" s="1" t="s">
        <v>58</v>
      </c>
    </row>
    <row r="1000" spans="1:28" ht="15" x14ac:dyDescent="0.2">
      <c r="A1000" s="1">
        <f t="shared" si="60"/>
        <v>1051715.22</v>
      </c>
      <c r="B1000" s="1">
        <f t="shared" si="60"/>
        <v>1051724.1100000001</v>
      </c>
      <c r="C1000" s="11" t="s">
        <v>52</v>
      </c>
      <c r="D1000" s="12">
        <f>INDEX(families!$A:$A,MATCH(E1000,families!$B:$B,0))</f>
        <v>2</v>
      </c>
      <c r="E1000" s="1" t="str">
        <f t="shared" si="61"/>
        <v>FBE</v>
      </c>
      <c r="F1000" s="1">
        <f t="shared" si="62"/>
        <v>19</v>
      </c>
      <c r="G1000" s="1" t="str">
        <f t="shared" si="63"/>
        <v>19.0mm FBE</v>
      </c>
      <c r="H1000" s="1" t="str">
        <f>_xlfn.CONCAT(TEXT(R1000,"0.0"),"mm ",INDEX('Pipe Lookup'!D:D,MATCH('~01 Pipe Segmentation'!S1000,'Pipe Lookup'!C:C,0))," TYPE ",Q1000)</f>
        <v>19.0mm Fusion-Bonded Epoxy TYPE 7</v>
      </c>
      <c r="M1000" s="1" t="s">
        <v>53</v>
      </c>
      <c r="N1000" s="1">
        <v>1051715.22</v>
      </c>
      <c r="O1000" s="1">
        <v>1051724.1100000001</v>
      </c>
      <c r="P1000" s="1">
        <v>8.8900000001303852</v>
      </c>
      <c r="Q1000" s="1">
        <v>7</v>
      </c>
      <c r="R1000" s="1">
        <v>19</v>
      </c>
      <c r="S1000" s="1" t="s">
        <v>54</v>
      </c>
      <c r="T1000" s="1" t="s">
        <v>588</v>
      </c>
      <c r="W1000" s="1">
        <v>0</v>
      </c>
      <c r="X1000" s="1" t="s">
        <v>58</v>
      </c>
    </row>
    <row r="1001" spans="1:28" ht="15" x14ac:dyDescent="0.2">
      <c r="A1001" s="1">
        <f t="shared" si="60"/>
        <v>1051724.1100000001</v>
      </c>
      <c r="B1001" s="1">
        <f t="shared" si="60"/>
        <v>1051729.42</v>
      </c>
      <c r="C1001" s="11" t="s">
        <v>52</v>
      </c>
      <c r="D1001" s="12">
        <f>INDEX(families!$A:$A,MATCH(E1001,families!$B:$B,0))</f>
        <v>3</v>
      </c>
      <c r="E1001" s="1" t="str">
        <f t="shared" si="61"/>
        <v>LE</v>
      </c>
      <c r="F1001" s="1">
        <f t="shared" si="62"/>
        <v>19</v>
      </c>
      <c r="G1001" s="1" t="str">
        <f t="shared" si="63"/>
        <v>19.0mm LE</v>
      </c>
      <c r="H1001" s="1" t="str">
        <f>_xlfn.CONCAT(TEXT(R1001,"0.0"),"mm ",INDEX('Pipe Lookup'!D:D,MATCH('~01 Pipe Segmentation'!S1001,'Pipe Lookup'!C:C,0))," TYPE ",Q1001)</f>
        <v>19.0mm Elbow TYPE 26</v>
      </c>
      <c r="M1001" s="1" t="s">
        <v>53</v>
      </c>
      <c r="N1001" s="1">
        <v>1051724.1100000001</v>
      </c>
      <c r="O1001" s="1">
        <v>1051729.42</v>
      </c>
      <c r="P1001" s="1">
        <v>5.3099999998230487</v>
      </c>
      <c r="Q1001" s="1">
        <v>26</v>
      </c>
      <c r="R1001" s="1">
        <v>19</v>
      </c>
      <c r="S1001" s="1" t="s">
        <v>56</v>
      </c>
      <c r="T1001" s="1" t="s">
        <v>588</v>
      </c>
      <c r="V1001" s="1" t="s">
        <v>590</v>
      </c>
      <c r="W1001" s="1">
        <v>0</v>
      </c>
      <c r="X1001" s="1" t="s">
        <v>58</v>
      </c>
    </row>
    <row r="1002" spans="1:28" ht="15" x14ac:dyDescent="0.2">
      <c r="A1002" s="1">
        <f t="shared" si="60"/>
        <v>1051729.42</v>
      </c>
      <c r="B1002" s="1">
        <f t="shared" si="60"/>
        <v>1051753.42</v>
      </c>
      <c r="C1002" s="11" t="s">
        <v>52</v>
      </c>
      <c r="D1002" s="12">
        <f>INDEX(families!$A:$A,MATCH(E1002,families!$B:$B,0))</f>
        <v>2</v>
      </c>
      <c r="E1002" s="1" t="str">
        <f t="shared" si="61"/>
        <v>FBE</v>
      </c>
      <c r="F1002" s="1">
        <f t="shared" si="62"/>
        <v>19</v>
      </c>
      <c r="G1002" s="1" t="str">
        <f t="shared" si="63"/>
        <v>19.0mm FBE</v>
      </c>
      <c r="H1002" s="1" t="str">
        <f>_xlfn.CONCAT(TEXT(R1002,"0.0"),"mm ",INDEX('Pipe Lookup'!D:D,MATCH('~01 Pipe Segmentation'!S1002,'Pipe Lookup'!C:C,0))," TYPE ",Q1002)</f>
        <v>19.0mm Fusion-Bonded Epoxy TYPE 7</v>
      </c>
      <c r="M1002" s="1" t="s">
        <v>53</v>
      </c>
      <c r="N1002" s="1">
        <v>1051729.42</v>
      </c>
      <c r="O1002" s="1">
        <v>1051753.42</v>
      </c>
      <c r="P1002" s="1">
        <v>24</v>
      </c>
      <c r="Q1002" s="1">
        <v>7</v>
      </c>
      <c r="R1002" s="1">
        <v>19</v>
      </c>
      <c r="S1002" s="1" t="s">
        <v>54</v>
      </c>
      <c r="T1002" s="1" t="s">
        <v>588</v>
      </c>
      <c r="W1002" s="1">
        <v>0</v>
      </c>
      <c r="X1002" s="1" t="s">
        <v>58</v>
      </c>
    </row>
    <row r="1003" spans="1:28" ht="15" x14ac:dyDescent="0.2">
      <c r="A1003" s="1">
        <f t="shared" si="60"/>
        <v>1051753.42</v>
      </c>
      <c r="B1003" s="1">
        <f t="shared" si="60"/>
        <v>1051891</v>
      </c>
      <c r="C1003" s="11" t="s">
        <v>52</v>
      </c>
      <c r="D1003" s="12">
        <f>INDEX(families!$A:$A,MATCH(E1003,families!$B:$B,0))</f>
        <v>2</v>
      </c>
      <c r="E1003" s="1" t="str">
        <f t="shared" si="61"/>
        <v>FBE</v>
      </c>
      <c r="F1003" s="1">
        <f t="shared" si="62"/>
        <v>14.7</v>
      </c>
      <c r="G1003" s="1" t="str">
        <f t="shared" si="63"/>
        <v>14.7mm FBE</v>
      </c>
      <c r="H1003" s="1" t="str">
        <f>_xlfn.CONCAT(TEXT(R1003,"0.0"),"mm ",INDEX('Pipe Lookup'!D:D,MATCH('~01 Pipe Segmentation'!S1003,'Pipe Lookup'!C:C,0))," TYPE ",Q1003)</f>
        <v>14.7mm Fusion-Bonded Epoxy TYPE 5</v>
      </c>
      <c r="M1003" s="1" t="s">
        <v>53</v>
      </c>
      <c r="N1003" s="1">
        <v>1051753.42</v>
      </c>
      <c r="O1003" s="1">
        <v>1051891</v>
      </c>
      <c r="P1003" s="1">
        <v>137.58000000007451</v>
      </c>
      <c r="Q1003" s="1">
        <v>5</v>
      </c>
      <c r="R1003" s="1">
        <v>14.7</v>
      </c>
      <c r="S1003" s="1" t="s">
        <v>54</v>
      </c>
      <c r="T1003" s="1" t="s">
        <v>588</v>
      </c>
      <c r="W1003" s="1">
        <v>0</v>
      </c>
      <c r="X1003" s="1" t="s">
        <v>58</v>
      </c>
    </row>
    <row r="1004" spans="1:28" ht="15" x14ac:dyDescent="0.2">
      <c r="A1004" s="1">
        <f t="shared" si="60"/>
        <v>1051891</v>
      </c>
      <c r="B1004" s="1">
        <f t="shared" si="60"/>
        <v>1051915</v>
      </c>
      <c r="C1004" s="11" t="s">
        <v>52</v>
      </c>
      <c r="D1004" s="12">
        <f>INDEX(families!$A:$A,MATCH(E1004,families!$B:$B,0))</f>
        <v>2</v>
      </c>
      <c r="E1004" s="1" t="str">
        <f t="shared" si="61"/>
        <v>FBE</v>
      </c>
      <c r="F1004" s="1">
        <f t="shared" si="62"/>
        <v>19</v>
      </c>
      <c r="G1004" s="1" t="str">
        <f t="shared" si="63"/>
        <v>19.0mm FBE</v>
      </c>
      <c r="H1004" s="1" t="str">
        <f>_xlfn.CONCAT(TEXT(R1004,"0.0"),"mm ",INDEX('Pipe Lookup'!D:D,MATCH('~01 Pipe Segmentation'!S1004,'Pipe Lookup'!C:C,0))," TYPE ",Q1004)</f>
        <v>19.0mm Fusion-Bonded Epoxy TYPE 7</v>
      </c>
      <c r="M1004" s="1" t="s">
        <v>53</v>
      </c>
      <c r="N1004" s="1">
        <v>1051891</v>
      </c>
      <c r="O1004" s="1">
        <v>1051915</v>
      </c>
      <c r="P1004" s="1">
        <v>24</v>
      </c>
      <c r="Q1004" s="1">
        <v>7</v>
      </c>
      <c r="R1004" s="1">
        <v>19</v>
      </c>
      <c r="S1004" s="1" t="s">
        <v>54</v>
      </c>
      <c r="T1004" s="1" t="s">
        <v>588</v>
      </c>
      <c r="W1004" s="1">
        <v>0</v>
      </c>
      <c r="X1004" s="1" t="s">
        <v>58</v>
      </c>
    </row>
    <row r="1005" spans="1:28" ht="15" x14ac:dyDescent="0.2">
      <c r="A1005" s="1">
        <f t="shared" si="60"/>
        <v>1051915</v>
      </c>
      <c r="B1005" s="1">
        <f t="shared" si="60"/>
        <v>1052070</v>
      </c>
      <c r="C1005" s="11" t="s">
        <v>52</v>
      </c>
      <c r="D1005" s="12">
        <f>INDEX(families!$A:$A,MATCH(E1005,families!$B:$B,0))</f>
        <v>2</v>
      </c>
      <c r="E1005" s="1" t="str">
        <f t="shared" si="61"/>
        <v>FBE</v>
      </c>
      <c r="F1005" s="1">
        <f t="shared" si="62"/>
        <v>21.5</v>
      </c>
      <c r="G1005" s="1" t="str">
        <f t="shared" si="63"/>
        <v>21.5mm FBE</v>
      </c>
      <c r="H1005" s="1" t="str">
        <f>_xlfn.CONCAT(TEXT(R1005,"0.0"),"mm ",INDEX('Pipe Lookup'!D:D,MATCH('~01 Pipe Segmentation'!S1005,'Pipe Lookup'!C:C,0))," TYPE ",Q1005)</f>
        <v>21.5mm Fusion-Bonded Epoxy TYPE 34</v>
      </c>
      <c r="M1005" s="1" t="s">
        <v>53</v>
      </c>
      <c r="N1005" s="1">
        <v>1051915</v>
      </c>
      <c r="O1005" s="1">
        <v>1052070</v>
      </c>
      <c r="P1005" s="1">
        <v>155</v>
      </c>
      <c r="Q1005" s="1">
        <v>34</v>
      </c>
      <c r="R1005" s="1">
        <v>21.5</v>
      </c>
      <c r="S1005" s="1" t="s">
        <v>54</v>
      </c>
      <c r="T1005" s="1" t="s">
        <v>588</v>
      </c>
      <c r="W1005" s="1">
        <v>0</v>
      </c>
      <c r="X1005" s="1" t="s">
        <v>58</v>
      </c>
    </row>
    <row r="1006" spans="1:28" ht="15" x14ac:dyDescent="0.2">
      <c r="A1006" s="1">
        <f t="shared" si="60"/>
        <v>1052070</v>
      </c>
      <c r="B1006" s="1">
        <f t="shared" si="60"/>
        <v>1052150</v>
      </c>
      <c r="C1006" s="11" t="s">
        <v>52</v>
      </c>
      <c r="D1006" s="12">
        <f>INDEX(families!$A:$A,MATCH(E1006,families!$B:$B,0))</f>
        <v>2</v>
      </c>
      <c r="E1006" s="1" t="str">
        <f t="shared" si="61"/>
        <v>FBE</v>
      </c>
      <c r="F1006" s="1">
        <f t="shared" si="62"/>
        <v>21.5</v>
      </c>
      <c r="G1006" s="1" t="str">
        <f t="shared" si="63"/>
        <v>21.5mm FBE</v>
      </c>
      <c r="H1006" s="1" t="str">
        <f>_xlfn.CONCAT(TEXT(R1006,"0.0"),"mm ",INDEX('Pipe Lookup'!D:D,MATCH('~01 Pipe Segmentation'!S1006,'Pipe Lookup'!C:C,0))," TYPE ",Q1006)</f>
        <v>21.5mm Fusion-Bonded Epoxy TYPE 34</v>
      </c>
      <c r="M1006" s="1" t="s">
        <v>53</v>
      </c>
      <c r="N1006" s="1">
        <v>1052070</v>
      </c>
      <c r="O1006" s="1">
        <v>1052150</v>
      </c>
      <c r="P1006" s="1">
        <v>80</v>
      </c>
      <c r="Q1006" s="1">
        <v>34</v>
      </c>
      <c r="R1006" s="1">
        <v>21.5</v>
      </c>
      <c r="S1006" s="1" t="s">
        <v>54</v>
      </c>
      <c r="T1006" s="1" t="s">
        <v>588</v>
      </c>
      <c r="V1006" s="1" t="s">
        <v>591</v>
      </c>
      <c r="W1006" s="1">
        <v>0</v>
      </c>
      <c r="X1006" s="1" t="s">
        <v>84</v>
      </c>
    </row>
    <row r="1007" spans="1:28" ht="15" x14ac:dyDescent="0.2">
      <c r="A1007" s="1">
        <f t="shared" si="60"/>
        <v>1052150</v>
      </c>
      <c r="B1007" s="1">
        <f t="shared" si="60"/>
        <v>1052284</v>
      </c>
      <c r="C1007" s="11" t="s">
        <v>52</v>
      </c>
      <c r="D1007" s="12">
        <f>INDEX(families!$A:$A,MATCH(E1007,families!$B:$B,0))</f>
        <v>2</v>
      </c>
      <c r="E1007" s="1" t="str">
        <f t="shared" si="61"/>
        <v>FBE</v>
      </c>
      <c r="F1007" s="1">
        <f t="shared" si="62"/>
        <v>21.5</v>
      </c>
      <c r="G1007" s="1" t="str">
        <f t="shared" si="63"/>
        <v>21.5mm FBE</v>
      </c>
      <c r="H1007" s="1" t="str">
        <f>_xlfn.CONCAT(TEXT(R1007,"0.0"),"mm ",INDEX('Pipe Lookup'!D:D,MATCH('~01 Pipe Segmentation'!S1007,'Pipe Lookup'!C:C,0))," TYPE ",Q1007)</f>
        <v>21.5mm Fusion-Bonded Epoxy TYPE 34</v>
      </c>
      <c r="M1007" s="1" t="s">
        <v>53</v>
      </c>
      <c r="N1007" s="1">
        <v>1052150</v>
      </c>
      <c r="O1007" s="1" t="s">
        <v>592</v>
      </c>
      <c r="P1007" s="1">
        <v>134</v>
      </c>
      <c r="Q1007" s="1">
        <v>34</v>
      </c>
      <c r="R1007" s="1">
        <v>21.5</v>
      </c>
      <c r="S1007" s="1" t="s">
        <v>54</v>
      </c>
      <c r="T1007" s="1" t="s">
        <v>588</v>
      </c>
      <c r="V1007" s="1" t="s">
        <v>207</v>
      </c>
      <c r="W1007" s="1">
        <v>0</v>
      </c>
      <c r="X1007" s="1" t="s">
        <v>84</v>
      </c>
    </row>
    <row r="1008" spans="1:28" ht="15" x14ac:dyDescent="0.2">
      <c r="A1008" s="1">
        <f t="shared" si="60"/>
        <v>1052284</v>
      </c>
      <c r="B1008" s="1">
        <f t="shared" si="60"/>
        <v>1052289</v>
      </c>
      <c r="C1008" s="11" t="s">
        <v>52</v>
      </c>
      <c r="D1008" s="12">
        <f>INDEX(families!$A:$A,MATCH(E1008,families!$B:$B,0))</f>
        <v>3</v>
      </c>
      <c r="E1008" s="1" t="str">
        <f t="shared" si="61"/>
        <v>LE</v>
      </c>
      <c r="F1008" s="1">
        <f t="shared" si="62"/>
        <v>23.7</v>
      </c>
      <c r="G1008" s="1" t="str">
        <f t="shared" si="63"/>
        <v>23.7mm LE</v>
      </c>
      <c r="H1008" s="1" t="str">
        <f>_xlfn.CONCAT(TEXT(R1008,"0.0"),"mm ",INDEX('Pipe Lookup'!D:D,MATCH('~01 Pipe Segmentation'!S1008,'Pipe Lookup'!C:C,0))," TYPE ",Q1008)</f>
        <v>23.7mm Elbow TYPE 28</v>
      </c>
      <c r="M1008" s="1" t="s">
        <v>53</v>
      </c>
      <c r="N1008" s="1" t="s">
        <v>592</v>
      </c>
      <c r="O1008" s="1" t="s">
        <v>593</v>
      </c>
      <c r="P1008" s="1">
        <v>5</v>
      </c>
      <c r="Q1008" s="1">
        <v>28</v>
      </c>
      <c r="R1008" s="1">
        <v>23.7</v>
      </c>
      <c r="S1008" s="1" t="s">
        <v>56</v>
      </c>
      <c r="T1008" s="1" t="s">
        <v>588</v>
      </c>
      <c r="V1008" s="1" t="s">
        <v>65</v>
      </c>
      <c r="W1008" s="1">
        <v>0</v>
      </c>
      <c r="X1008" s="1" t="s">
        <v>58</v>
      </c>
    </row>
    <row r="1009" spans="1:24" ht="15" x14ac:dyDescent="0.2">
      <c r="A1009" s="1">
        <f t="shared" si="60"/>
        <v>1052289</v>
      </c>
      <c r="B1009" s="1">
        <f t="shared" si="60"/>
        <v>1052350</v>
      </c>
      <c r="C1009" s="11" t="s">
        <v>52</v>
      </c>
      <c r="D1009" s="12">
        <f>INDEX(families!$A:$A,MATCH(E1009,families!$B:$B,0))</f>
        <v>2</v>
      </c>
      <c r="E1009" s="1" t="str">
        <f t="shared" si="61"/>
        <v>FBE</v>
      </c>
      <c r="F1009" s="1">
        <f t="shared" si="62"/>
        <v>19</v>
      </c>
      <c r="G1009" s="1" t="str">
        <f t="shared" si="63"/>
        <v>19.0mm FBE</v>
      </c>
      <c r="H1009" s="1" t="str">
        <f>_xlfn.CONCAT(TEXT(R1009,"0.0"),"mm ",INDEX('Pipe Lookup'!D:D,MATCH('~01 Pipe Segmentation'!S1009,'Pipe Lookup'!C:C,0))," TYPE ",Q1009)</f>
        <v>19.0mm Fusion-Bonded Epoxy TYPE 7</v>
      </c>
      <c r="M1009" s="1" t="s">
        <v>53</v>
      </c>
      <c r="N1009" s="1" t="s">
        <v>593</v>
      </c>
      <c r="O1009" s="1" t="s">
        <v>594</v>
      </c>
      <c r="P1009" s="1">
        <v>61</v>
      </c>
      <c r="Q1009" s="1">
        <v>7</v>
      </c>
      <c r="R1009" s="1">
        <v>19</v>
      </c>
      <c r="S1009" s="1" t="s">
        <v>54</v>
      </c>
      <c r="T1009" s="1" t="s">
        <v>588</v>
      </c>
      <c r="V1009" s="1" t="s">
        <v>249</v>
      </c>
      <c r="W1009" s="1">
        <v>0</v>
      </c>
      <c r="X1009" s="1" t="s">
        <v>58</v>
      </c>
    </row>
    <row r="1010" spans="1:24" ht="15" x14ac:dyDescent="0.2">
      <c r="A1010" s="1">
        <f t="shared" si="60"/>
        <v>1052350</v>
      </c>
      <c r="B1010" s="1">
        <f t="shared" si="60"/>
        <v>1052363</v>
      </c>
      <c r="C1010" s="11" t="s">
        <v>52</v>
      </c>
      <c r="D1010" s="12">
        <f>INDEX(families!$A:$A,MATCH(E1010,families!$B:$B,0))</f>
        <v>2</v>
      </c>
      <c r="E1010" s="1" t="str">
        <f t="shared" si="61"/>
        <v>FBE</v>
      </c>
      <c r="F1010" s="1">
        <f t="shared" si="62"/>
        <v>19</v>
      </c>
      <c r="G1010" s="1" t="str">
        <f t="shared" si="63"/>
        <v>19.0mm FBE</v>
      </c>
      <c r="H1010" s="1" t="str">
        <f>_xlfn.CONCAT(TEXT(R1010,"0.0"),"mm ",INDEX('Pipe Lookup'!D:D,MATCH('~01 Pipe Segmentation'!S1010,'Pipe Lookup'!C:C,0))," TYPE ",Q1010)</f>
        <v>19.0mm Fusion-Bonded Epoxy TYPE 7</v>
      </c>
      <c r="M1010" s="1" t="s">
        <v>53</v>
      </c>
      <c r="N1010" s="1" t="s">
        <v>594</v>
      </c>
      <c r="O1010" s="1" t="s">
        <v>595</v>
      </c>
      <c r="P1010" s="1">
        <v>13</v>
      </c>
      <c r="Q1010" s="1">
        <v>7</v>
      </c>
      <c r="R1010" s="1">
        <v>19</v>
      </c>
      <c r="S1010" s="1" t="s">
        <v>54</v>
      </c>
      <c r="T1010" s="1" t="s">
        <v>588</v>
      </c>
      <c r="W1010" s="1">
        <v>0</v>
      </c>
      <c r="X1010" s="1" t="s">
        <v>84</v>
      </c>
    </row>
    <row r="1011" spans="1:24" ht="15" x14ac:dyDescent="0.2">
      <c r="A1011" s="1">
        <f t="shared" si="60"/>
        <v>1052370</v>
      </c>
      <c r="B1011" s="1">
        <f t="shared" si="60"/>
        <v>1052382</v>
      </c>
      <c r="C1011" s="11" t="s">
        <v>52</v>
      </c>
      <c r="D1011" s="12">
        <f>INDEX(families!$A:$A,MATCH(E1011,families!$B:$B,0))</f>
        <v>2</v>
      </c>
      <c r="E1011" s="1" t="str">
        <f t="shared" si="61"/>
        <v>FBE</v>
      </c>
      <c r="F1011" s="1">
        <f t="shared" si="62"/>
        <v>19</v>
      </c>
      <c r="G1011" s="1" t="str">
        <f t="shared" si="63"/>
        <v>19.0mm FBE</v>
      </c>
      <c r="H1011" s="1" t="str">
        <f>_xlfn.CONCAT(TEXT(R1011,"0.0"),"mm ",INDEX('Pipe Lookup'!D:D,MATCH('~01 Pipe Segmentation'!S1011,'Pipe Lookup'!C:C,0))," TYPE ",Q1011)</f>
        <v>19.0mm Fusion-Bonded Epoxy TYPE 7</v>
      </c>
      <c r="M1011" s="1" t="s">
        <v>53</v>
      </c>
      <c r="N1011" s="1">
        <v>1052370</v>
      </c>
      <c r="O1011" s="1">
        <v>1052382</v>
      </c>
      <c r="P1011" s="1">
        <v>12</v>
      </c>
      <c r="Q1011" s="1">
        <v>7</v>
      </c>
      <c r="R1011" s="1">
        <v>19</v>
      </c>
      <c r="S1011" s="1" t="s">
        <v>54</v>
      </c>
      <c r="T1011" s="1" t="s">
        <v>588</v>
      </c>
      <c r="V1011" s="1" t="s">
        <v>596</v>
      </c>
      <c r="W1011" s="1" t="s">
        <v>173</v>
      </c>
      <c r="X1011" s="1" t="s">
        <v>84</v>
      </c>
    </row>
    <row r="1012" spans="1:24" ht="15" x14ac:dyDescent="0.2">
      <c r="A1012" s="1">
        <f t="shared" si="60"/>
        <v>1052382</v>
      </c>
      <c r="B1012" s="1">
        <f t="shared" si="60"/>
        <v>1052597.42</v>
      </c>
      <c r="C1012" s="11" t="s">
        <v>52</v>
      </c>
      <c r="D1012" s="12">
        <f>INDEX(families!$A:$A,MATCH(E1012,families!$B:$B,0))</f>
        <v>2</v>
      </c>
      <c r="E1012" s="1" t="str">
        <f t="shared" si="61"/>
        <v>FBE</v>
      </c>
      <c r="F1012" s="1">
        <f t="shared" si="62"/>
        <v>14.7</v>
      </c>
      <c r="G1012" s="1" t="str">
        <f t="shared" si="63"/>
        <v>14.7mm FBE</v>
      </c>
      <c r="H1012" s="1" t="str">
        <f>_xlfn.CONCAT(TEXT(R1012,"0.0"),"mm ",INDEX('Pipe Lookup'!D:D,MATCH('~01 Pipe Segmentation'!S1012,'Pipe Lookup'!C:C,0))," TYPE ",Q1012)</f>
        <v>14.7mm Fusion-Bonded Epoxy TYPE 5</v>
      </c>
      <c r="M1012" s="1" t="s">
        <v>53</v>
      </c>
      <c r="N1012" s="1">
        <v>1052382</v>
      </c>
      <c r="O1012" s="1">
        <v>1052597.42</v>
      </c>
      <c r="P1012" s="1">
        <v>215.41999999992549</v>
      </c>
      <c r="Q1012" s="1">
        <v>5</v>
      </c>
      <c r="R1012" s="1">
        <v>14.7</v>
      </c>
      <c r="S1012" s="1" t="s">
        <v>54</v>
      </c>
      <c r="T1012" s="1" t="s">
        <v>588</v>
      </c>
      <c r="W1012" s="1">
        <v>0</v>
      </c>
      <c r="X1012" s="1" t="s">
        <v>58</v>
      </c>
    </row>
    <row r="1013" spans="1:24" ht="15" x14ac:dyDescent="0.2">
      <c r="A1013" s="1">
        <f t="shared" si="60"/>
        <v>1052597.42</v>
      </c>
      <c r="B1013" s="1">
        <f t="shared" si="60"/>
        <v>1052621.42</v>
      </c>
      <c r="C1013" s="11" t="s">
        <v>52</v>
      </c>
      <c r="D1013" s="12">
        <f>INDEX(families!$A:$A,MATCH(E1013,families!$B:$B,0))</f>
        <v>2</v>
      </c>
      <c r="E1013" s="1" t="str">
        <f t="shared" si="61"/>
        <v>FBE</v>
      </c>
      <c r="F1013" s="1">
        <f t="shared" si="62"/>
        <v>19</v>
      </c>
      <c r="G1013" s="1" t="str">
        <f t="shared" si="63"/>
        <v>19.0mm FBE</v>
      </c>
      <c r="H1013" s="1" t="str">
        <f>_xlfn.CONCAT(TEXT(R1013,"0.0"),"mm ",INDEX('Pipe Lookup'!D:D,MATCH('~01 Pipe Segmentation'!S1013,'Pipe Lookup'!C:C,0))," TYPE ",Q1013)</f>
        <v>19.0mm Fusion-Bonded Epoxy TYPE 7</v>
      </c>
      <c r="M1013" s="1" t="s">
        <v>53</v>
      </c>
      <c r="N1013" s="1">
        <v>1052597.42</v>
      </c>
      <c r="O1013" s="1">
        <v>1052621.42</v>
      </c>
      <c r="P1013" s="1">
        <v>24</v>
      </c>
      <c r="Q1013" s="1">
        <v>7</v>
      </c>
      <c r="R1013" s="1">
        <v>19</v>
      </c>
      <c r="S1013" s="1" t="s">
        <v>54</v>
      </c>
      <c r="T1013" s="1" t="s">
        <v>588</v>
      </c>
      <c r="V1013" s="1" t="s">
        <v>597</v>
      </c>
      <c r="W1013" s="1">
        <v>0</v>
      </c>
      <c r="X1013" s="1" t="s">
        <v>58</v>
      </c>
    </row>
    <row r="1014" spans="1:24" ht="15" x14ac:dyDescent="0.2">
      <c r="A1014" s="1">
        <f t="shared" si="60"/>
        <v>1052621.42</v>
      </c>
      <c r="B1014" s="1">
        <f t="shared" si="60"/>
        <v>1052859.75</v>
      </c>
      <c r="C1014" s="11" t="s">
        <v>52</v>
      </c>
      <c r="D1014" s="12">
        <f>INDEX(families!$A:$A,MATCH(E1014,families!$B:$B,0))</f>
        <v>2</v>
      </c>
      <c r="E1014" s="1" t="str">
        <f t="shared" si="61"/>
        <v>FBE</v>
      </c>
      <c r="F1014" s="1">
        <f t="shared" si="62"/>
        <v>14.7</v>
      </c>
      <c r="G1014" s="1" t="str">
        <f t="shared" si="63"/>
        <v>14.7mm FBE</v>
      </c>
      <c r="H1014" s="1" t="str">
        <f>_xlfn.CONCAT(TEXT(R1014,"0.0"),"mm ",INDEX('Pipe Lookup'!D:D,MATCH('~01 Pipe Segmentation'!S1014,'Pipe Lookup'!C:C,0))," TYPE ",Q1014)</f>
        <v>14.7mm Fusion-Bonded Epoxy TYPE 5</v>
      </c>
      <c r="M1014" s="1" t="s">
        <v>53</v>
      </c>
      <c r="N1014" s="1">
        <v>1052621.42</v>
      </c>
      <c r="O1014" s="1">
        <v>1052859.75</v>
      </c>
      <c r="P1014" s="1">
        <v>238.33000000007451</v>
      </c>
      <c r="Q1014" s="1">
        <v>5</v>
      </c>
      <c r="R1014" s="1">
        <v>14.7</v>
      </c>
      <c r="S1014" s="1" t="s">
        <v>54</v>
      </c>
      <c r="T1014" s="1" t="s">
        <v>588</v>
      </c>
      <c r="W1014" s="1">
        <v>0</v>
      </c>
      <c r="X1014" s="1" t="s">
        <v>58</v>
      </c>
    </row>
    <row r="1015" spans="1:24" ht="15" x14ac:dyDescent="0.2">
      <c r="A1015" s="1">
        <f t="shared" si="60"/>
        <v>1052859.75</v>
      </c>
      <c r="B1015" s="1">
        <f t="shared" si="60"/>
        <v>1052864.1100000001</v>
      </c>
      <c r="C1015" s="11" t="s">
        <v>52</v>
      </c>
      <c r="D1015" s="12">
        <f>INDEX(families!$A:$A,MATCH(E1015,families!$B:$B,0))</f>
        <v>3</v>
      </c>
      <c r="E1015" s="1" t="str">
        <f t="shared" si="61"/>
        <v>LE</v>
      </c>
      <c r="F1015" s="1">
        <f t="shared" si="62"/>
        <v>14.7</v>
      </c>
      <c r="G1015" s="1" t="str">
        <f t="shared" si="63"/>
        <v>14.7mm LE</v>
      </c>
      <c r="H1015" s="1" t="str">
        <f>_xlfn.CONCAT(TEXT(R1015,"0.0"),"mm ",INDEX('Pipe Lookup'!D:D,MATCH('~01 Pipe Segmentation'!S1015,'Pipe Lookup'!C:C,0))," TYPE ",Q1015)</f>
        <v>14.7mm Elbow TYPE 22</v>
      </c>
      <c r="M1015" s="1" t="s">
        <v>53</v>
      </c>
      <c r="N1015" s="1">
        <v>1052859.75</v>
      </c>
      <c r="O1015" s="1">
        <v>1052864.1100000001</v>
      </c>
      <c r="P1015" s="1">
        <v>4.3600000001024455</v>
      </c>
      <c r="Q1015" s="1">
        <v>22</v>
      </c>
      <c r="R1015" s="1">
        <v>14.7</v>
      </c>
      <c r="S1015" s="1" t="s">
        <v>56</v>
      </c>
      <c r="T1015" s="1" t="s">
        <v>588</v>
      </c>
      <c r="V1015" s="1" t="s">
        <v>598</v>
      </c>
      <c r="W1015" s="1">
        <v>0</v>
      </c>
      <c r="X1015" s="1" t="s">
        <v>58</v>
      </c>
    </row>
    <row r="1016" spans="1:24" ht="15" x14ac:dyDescent="0.2">
      <c r="A1016" s="1">
        <f t="shared" si="60"/>
        <v>1052864.1100000001</v>
      </c>
      <c r="B1016" s="1">
        <f t="shared" si="60"/>
        <v>1053080.8999999999</v>
      </c>
      <c r="C1016" s="11" t="s">
        <v>52</v>
      </c>
      <c r="D1016" s="12">
        <f>INDEX(families!$A:$A,MATCH(E1016,families!$B:$B,0))</f>
        <v>2</v>
      </c>
      <c r="E1016" s="1" t="str">
        <f t="shared" si="61"/>
        <v>FBE</v>
      </c>
      <c r="F1016" s="1">
        <f t="shared" si="62"/>
        <v>14.7</v>
      </c>
      <c r="G1016" s="1" t="str">
        <f t="shared" si="63"/>
        <v>14.7mm FBE</v>
      </c>
      <c r="H1016" s="1" t="str">
        <f>_xlfn.CONCAT(TEXT(R1016,"0.0"),"mm ",INDEX('Pipe Lookup'!D:D,MATCH('~01 Pipe Segmentation'!S1016,'Pipe Lookup'!C:C,0))," TYPE ",Q1016)</f>
        <v>14.7mm Fusion-Bonded Epoxy TYPE 5</v>
      </c>
      <c r="M1016" s="1" t="s">
        <v>53</v>
      </c>
      <c r="N1016" s="1">
        <v>1052864.1100000001</v>
      </c>
      <c r="O1016" s="1">
        <v>1053080.8999999999</v>
      </c>
      <c r="P1016" s="1">
        <v>216.78999999980442</v>
      </c>
      <c r="Q1016" s="1">
        <v>5</v>
      </c>
      <c r="R1016" s="1">
        <v>14.7</v>
      </c>
      <c r="S1016" s="1" t="s">
        <v>54</v>
      </c>
      <c r="T1016" s="1" t="s">
        <v>588</v>
      </c>
      <c r="W1016" s="1">
        <v>0</v>
      </c>
      <c r="X1016" s="1" t="s">
        <v>58</v>
      </c>
    </row>
    <row r="1017" spans="1:24" ht="15" x14ac:dyDescent="0.2">
      <c r="A1017" s="1">
        <f t="shared" si="60"/>
        <v>1053080.8999999999</v>
      </c>
      <c r="B1017" s="1">
        <f t="shared" si="60"/>
        <v>1053086.29</v>
      </c>
      <c r="C1017" s="11" t="s">
        <v>52</v>
      </c>
      <c r="D1017" s="12">
        <f>INDEX(families!$A:$A,MATCH(E1017,families!$B:$B,0))</f>
        <v>3</v>
      </c>
      <c r="E1017" s="1" t="str">
        <f t="shared" si="61"/>
        <v>LE</v>
      </c>
      <c r="F1017" s="1">
        <f t="shared" si="62"/>
        <v>14.7</v>
      </c>
      <c r="G1017" s="1" t="str">
        <f t="shared" si="63"/>
        <v>14.7mm LE</v>
      </c>
      <c r="H1017" s="1" t="str">
        <f>_xlfn.CONCAT(TEXT(R1017,"0.0"),"mm ",INDEX('Pipe Lookup'!D:D,MATCH('~01 Pipe Segmentation'!S1017,'Pipe Lookup'!C:C,0))," TYPE ",Q1017)</f>
        <v>14.7mm Elbow TYPE 22</v>
      </c>
      <c r="M1017" s="1" t="s">
        <v>53</v>
      </c>
      <c r="N1017" s="1">
        <v>1053080.8999999999</v>
      </c>
      <c r="O1017" s="1">
        <v>1053086.29</v>
      </c>
      <c r="P1017" s="1">
        <v>5.3900000001303852</v>
      </c>
      <c r="Q1017" s="1">
        <v>22</v>
      </c>
      <c r="R1017" s="1">
        <v>14.7</v>
      </c>
      <c r="S1017" s="1" t="s">
        <v>56</v>
      </c>
      <c r="T1017" s="1" t="s">
        <v>588</v>
      </c>
      <c r="V1017" s="1" t="s">
        <v>599</v>
      </c>
      <c r="W1017" s="1">
        <v>0</v>
      </c>
      <c r="X1017" s="1" t="s">
        <v>58</v>
      </c>
    </row>
    <row r="1018" spans="1:24" ht="15" x14ac:dyDescent="0.2">
      <c r="A1018" s="1">
        <f t="shared" si="60"/>
        <v>1053086.29</v>
      </c>
      <c r="B1018" s="1">
        <f t="shared" si="60"/>
        <v>1053091.04</v>
      </c>
      <c r="C1018" s="11" t="s">
        <v>52</v>
      </c>
      <c r="D1018" s="12">
        <f>INDEX(families!$A:$A,MATCH(E1018,families!$B:$B,0))</f>
        <v>2</v>
      </c>
      <c r="E1018" s="1" t="str">
        <f t="shared" si="61"/>
        <v>FBE</v>
      </c>
      <c r="F1018" s="1">
        <f t="shared" si="62"/>
        <v>14.7</v>
      </c>
      <c r="G1018" s="1" t="str">
        <f t="shared" si="63"/>
        <v>14.7mm FBE</v>
      </c>
      <c r="H1018" s="1" t="str">
        <f>_xlfn.CONCAT(TEXT(R1018,"0.0"),"mm ",INDEX('Pipe Lookup'!D:D,MATCH('~01 Pipe Segmentation'!S1018,'Pipe Lookup'!C:C,0))," TYPE ",Q1018)</f>
        <v>14.7mm Fusion-Bonded Epoxy TYPE 5</v>
      </c>
      <c r="M1018" s="1" t="s">
        <v>53</v>
      </c>
      <c r="N1018" s="1">
        <v>1053086.29</v>
      </c>
      <c r="O1018" s="1">
        <v>1053091.04</v>
      </c>
      <c r="P1018" s="1">
        <v>4.75</v>
      </c>
      <c r="Q1018" s="1">
        <v>5</v>
      </c>
      <c r="R1018" s="1">
        <v>14.7</v>
      </c>
      <c r="S1018" s="1" t="s">
        <v>54</v>
      </c>
      <c r="T1018" s="1" t="s">
        <v>588</v>
      </c>
      <c r="W1018" s="1">
        <v>0</v>
      </c>
      <c r="X1018" s="1" t="s">
        <v>58</v>
      </c>
    </row>
    <row r="1019" spans="1:24" ht="15" x14ac:dyDescent="0.2">
      <c r="A1019" s="1">
        <f t="shared" si="60"/>
        <v>1053091.04</v>
      </c>
      <c r="B1019" s="1">
        <f t="shared" si="60"/>
        <v>1053096.43</v>
      </c>
      <c r="C1019" s="11" t="s">
        <v>52</v>
      </c>
      <c r="D1019" s="12">
        <f>INDEX(families!$A:$A,MATCH(E1019,families!$B:$B,0))</f>
        <v>3</v>
      </c>
      <c r="E1019" s="1" t="str">
        <f t="shared" si="61"/>
        <v>LE</v>
      </c>
      <c r="F1019" s="1">
        <f t="shared" si="62"/>
        <v>14.7</v>
      </c>
      <c r="G1019" s="1" t="str">
        <f t="shared" si="63"/>
        <v>14.7mm LE</v>
      </c>
      <c r="H1019" s="1" t="str">
        <f>_xlfn.CONCAT(TEXT(R1019,"0.0"),"mm ",INDEX('Pipe Lookup'!D:D,MATCH('~01 Pipe Segmentation'!S1019,'Pipe Lookup'!C:C,0))," TYPE ",Q1019)</f>
        <v>14.7mm Elbow TYPE 22</v>
      </c>
      <c r="M1019" s="1" t="s">
        <v>53</v>
      </c>
      <c r="N1019" s="1">
        <v>1053091.04</v>
      </c>
      <c r="O1019" s="1">
        <v>1053096.43</v>
      </c>
      <c r="P1019" s="1">
        <v>5.3899999998975545</v>
      </c>
      <c r="Q1019" s="1">
        <v>22</v>
      </c>
      <c r="R1019" s="1">
        <v>14.7</v>
      </c>
      <c r="S1019" s="1" t="s">
        <v>56</v>
      </c>
      <c r="T1019" s="1" t="s">
        <v>588</v>
      </c>
      <c r="V1019" s="1" t="s">
        <v>600</v>
      </c>
      <c r="W1019" s="1">
        <v>0</v>
      </c>
      <c r="X1019" s="1" t="s">
        <v>58</v>
      </c>
    </row>
    <row r="1020" spans="1:24" ht="15" x14ac:dyDescent="0.2">
      <c r="A1020" s="1">
        <f t="shared" si="60"/>
        <v>1053096.43</v>
      </c>
      <c r="B1020" s="1">
        <f t="shared" si="60"/>
        <v>1053130.42</v>
      </c>
      <c r="C1020" s="11" t="s">
        <v>52</v>
      </c>
      <c r="D1020" s="12">
        <f>INDEX(families!$A:$A,MATCH(E1020,families!$B:$B,0))</f>
        <v>2</v>
      </c>
      <c r="E1020" s="1" t="str">
        <f t="shared" si="61"/>
        <v>FBE</v>
      </c>
      <c r="F1020" s="1">
        <f t="shared" si="62"/>
        <v>14.7</v>
      </c>
      <c r="G1020" s="1" t="str">
        <f t="shared" si="63"/>
        <v>14.7mm FBE</v>
      </c>
      <c r="H1020" s="1" t="str">
        <f>_xlfn.CONCAT(TEXT(R1020,"0.0"),"mm ",INDEX('Pipe Lookup'!D:D,MATCH('~01 Pipe Segmentation'!S1020,'Pipe Lookup'!C:C,0))," TYPE ",Q1020)</f>
        <v>14.7mm Fusion-Bonded Epoxy TYPE 5</v>
      </c>
      <c r="M1020" s="1" t="s">
        <v>53</v>
      </c>
      <c r="N1020" s="1">
        <v>1053096.43</v>
      </c>
      <c r="O1020" s="1">
        <v>1053130.42</v>
      </c>
      <c r="P1020" s="1">
        <v>33.989999999990687</v>
      </c>
      <c r="Q1020" s="1">
        <v>5</v>
      </c>
      <c r="R1020" s="1">
        <v>14.7</v>
      </c>
      <c r="S1020" s="1" t="s">
        <v>54</v>
      </c>
      <c r="T1020" s="1" t="s">
        <v>588</v>
      </c>
      <c r="W1020" s="1">
        <v>0</v>
      </c>
      <c r="X1020" s="1" t="s">
        <v>58</v>
      </c>
    </row>
    <row r="1021" spans="1:24" ht="15" x14ac:dyDescent="0.2">
      <c r="A1021" s="1">
        <f t="shared" si="60"/>
        <v>1053130.42</v>
      </c>
      <c r="B1021" s="1">
        <f t="shared" si="60"/>
        <v>1053135.42</v>
      </c>
      <c r="C1021" s="11" t="s">
        <v>52</v>
      </c>
      <c r="D1021" s="12">
        <f>INDEX(families!$A:$A,MATCH(E1021,families!$B:$B,0))</f>
        <v>3</v>
      </c>
      <c r="E1021" s="1" t="str">
        <f t="shared" si="61"/>
        <v>LE</v>
      </c>
      <c r="F1021" s="1">
        <f t="shared" si="62"/>
        <v>14.7</v>
      </c>
      <c r="G1021" s="1" t="str">
        <f t="shared" si="63"/>
        <v>14.7mm LE</v>
      </c>
      <c r="H1021" s="1" t="str">
        <f>_xlfn.CONCAT(TEXT(R1021,"0.0"),"mm ",INDEX('Pipe Lookup'!D:D,MATCH('~01 Pipe Segmentation'!S1021,'Pipe Lookup'!C:C,0))," TYPE ",Q1021)</f>
        <v>14.7mm Elbow TYPE 22</v>
      </c>
      <c r="M1021" s="1" t="s">
        <v>53</v>
      </c>
      <c r="N1021" s="1">
        <v>1053130.42</v>
      </c>
      <c r="O1021" s="1">
        <v>1053135.42</v>
      </c>
      <c r="P1021" s="1">
        <v>5</v>
      </c>
      <c r="Q1021" s="1">
        <v>22</v>
      </c>
      <c r="R1021" s="1">
        <v>14.7</v>
      </c>
      <c r="S1021" s="1" t="s">
        <v>56</v>
      </c>
      <c r="T1021" s="1" t="s">
        <v>588</v>
      </c>
      <c r="V1021" s="1" t="s">
        <v>601</v>
      </c>
      <c r="W1021" s="1">
        <v>0</v>
      </c>
      <c r="X1021" s="1" t="s">
        <v>58</v>
      </c>
    </row>
    <row r="1022" spans="1:24" ht="15" x14ac:dyDescent="0.2">
      <c r="A1022" s="1">
        <f t="shared" si="60"/>
        <v>1053135.42</v>
      </c>
      <c r="B1022" s="1">
        <f t="shared" si="60"/>
        <v>1053143.42</v>
      </c>
      <c r="C1022" s="11" t="s">
        <v>52</v>
      </c>
      <c r="D1022" s="12">
        <f>INDEX(families!$A:$A,MATCH(E1022,families!$B:$B,0))</f>
        <v>2</v>
      </c>
      <c r="E1022" s="1" t="str">
        <f t="shared" si="61"/>
        <v>FBE</v>
      </c>
      <c r="F1022" s="1">
        <f t="shared" si="62"/>
        <v>14.7</v>
      </c>
      <c r="G1022" s="1" t="str">
        <f t="shared" si="63"/>
        <v>14.7mm FBE</v>
      </c>
      <c r="H1022" s="1" t="str">
        <f>_xlfn.CONCAT(TEXT(R1022,"0.0"),"mm ",INDEX('Pipe Lookup'!D:D,MATCH('~01 Pipe Segmentation'!S1022,'Pipe Lookup'!C:C,0))," TYPE ",Q1022)</f>
        <v>14.7mm Fusion-Bonded Epoxy TYPE 5</v>
      </c>
      <c r="M1022" s="1" t="s">
        <v>53</v>
      </c>
      <c r="N1022" s="1">
        <v>1053135.42</v>
      </c>
      <c r="O1022" s="1">
        <v>1053143.42</v>
      </c>
      <c r="P1022" s="1">
        <v>8</v>
      </c>
      <c r="Q1022" s="1">
        <v>5</v>
      </c>
      <c r="R1022" s="1">
        <v>14.7</v>
      </c>
      <c r="S1022" s="1" t="s">
        <v>54</v>
      </c>
      <c r="T1022" s="1" t="s">
        <v>588</v>
      </c>
      <c r="W1022" s="1">
        <v>0</v>
      </c>
      <c r="X1022" s="1" t="s">
        <v>58</v>
      </c>
    </row>
    <row r="1023" spans="1:24" ht="15" x14ac:dyDescent="0.2">
      <c r="A1023" s="1">
        <f t="shared" si="60"/>
        <v>1053143.42</v>
      </c>
      <c r="B1023" s="1">
        <f t="shared" si="60"/>
        <v>1053148.42</v>
      </c>
      <c r="C1023" s="11" t="s">
        <v>52</v>
      </c>
      <c r="D1023" s="12">
        <f>INDEX(families!$A:$A,MATCH(E1023,families!$B:$B,0))</f>
        <v>3</v>
      </c>
      <c r="E1023" s="1" t="str">
        <f t="shared" si="61"/>
        <v>LE</v>
      </c>
      <c r="F1023" s="1">
        <f t="shared" si="62"/>
        <v>14.7</v>
      </c>
      <c r="G1023" s="1" t="str">
        <f t="shared" si="63"/>
        <v>14.7mm LE</v>
      </c>
      <c r="H1023" s="1" t="str">
        <f>_xlfn.CONCAT(TEXT(R1023,"0.0"),"mm ",INDEX('Pipe Lookup'!D:D,MATCH('~01 Pipe Segmentation'!S1023,'Pipe Lookup'!C:C,0))," TYPE ",Q1023)</f>
        <v>14.7mm Elbow TYPE 22</v>
      </c>
      <c r="M1023" s="1" t="s">
        <v>53</v>
      </c>
      <c r="N1023" s="1">
        <v>1053143.42</v>
      </c>
      <c r="O1023" s="1">
        <v>1053148.42</v>
      </c>
      <c r="P1023" s="1">
        <v>5</v>
      </c>
      <c r="Q1023" s="1">
        <v>22</v>
      </c>
      <c r="R1023" s="1">
        <v>14.7</v>
      </c>
      <c r="S1023" s="1" t="s">
        <v>56</v>
      </c>
      <c r="T1023" s="1" t="s">
        <v>588</v>
      </c>
      <c r="V1023" s="1" t="s">
        <v>602</v>
      </c>
      <c r="W1023" s="1">
        <v>0</v>
      </c>
      <c r="X1023" s="1" t="s">
        <v>58</v>
      </c>
    </row>
    <row r="1024" spans="1:24" ht="15" x14ac:dyDescent="0.2">
      <c r="A1024" s="1">
        <f t="shared" si="60"/>
        <v>1053148.42</v>
      </c>
      <c r="B1024" s="1">
        <f t="shared" si="60"/>
        <v>1053243.82</v>
      </c>
      <c r="C1024" s="11" t="s">
        <v>52</v>
      </c>
      <c r="D1024" s="12">
        <f>INDEX(families!$A:$A,MATCH(E1024,families!$B:$B,0))</f>
        <v>2</v>
      </c>
      <c r="E1024" s="1" t="str">
        <f t="shared" si="61"/>
        <v>FBE</v>
      </c>
      <c r="F1024" s="1">
        <f t="shared" si="62"/>
        <v>14.7</v>
      </c>
      <c r="G1024" s="1" t="str">
        <f t="shared" si="63"/>
        <v>14.7mm FBE</v>
      </c>
      <c r="H1024" s="1" t="str">
        <f>_xlfn.CONCAT(TEXT(R1024,"0.0"),"mm ",INDEX('Pipe Lookup'!D:D,MATCH('~01 Pipe Segmentation'!S1024,'Pipe Lookup'!C:C,0))," TYPE ",Q1024)</f>
        <v>14.7mm Fusion-Bonded Epoxy TYPE 5</v>
      </c>
      <c r="M1024" s="1" t="s">
        <v>53</v>
      </c>
      <c r="N1024" s="1">
        <v>1053148.42</v>
      </c>
      <c r="O1024" s="1">
        <v>1053243.82</v>
      </c>
      <c r="P1024" s="1">
        <v>95.400000000139698</v>
      </c>
      <c r="Q1024" s="1">
        <v>5</v>
      </c>
      <c r="R1024" s="1">
        <v>14.7</v>
      </c>
      <c r="S1024" s="1" t="s">
        <v>54</v>
      </c>
      <c r="T1024" s="1" t="s">
        <v>588</v>
      </c>
      <c r="W1024" s="1">
        <v>0</v>
      </c>
      <c r="X1024" s="1" t="s">
        <v>58</v>
      </c>
    </row>
    <row r="1025" spans="1:24" ht="15" x14ac:dyDescent="0.2">
      <c r="A1025" s="1">
        <f t="shared" si="60"/>
        <v>1053243.82</v>
      </c>
      <c r="B1025" s="1">
        <f t="shared" si="60"/>
        <v>1053249.21</v>
      </c>
      <c r="C1025" s="11" t="s">
        <v>52</v>
      </c>
      <c r="D1025" s="12">
        <f>INDEX(families!$A:$A,MATCH(E1025,families!$B:$B,0))</f>
        <v>3</v>
      </c>
      <c r="E1025" s="1" t="str">
        <f t="shared" si="61"/>
        <v>LE</v>
      </c>
      <c r="F1025" s="1">
        <f t="shared" si="62"/>
        <v>14.7</v>
      </c>
      <c r="G1025" s="1" t="str">
        <f t="shared" si="63"/>
        <v>14.7mm LE</v>
      </c>
      <c r="H1025" s="1" t="str">
        <f>_xlfn.CONCAT(TEXT(R1025,"0.0"),"mm ",INDEX('Pipe Lookup'!D:D,MATCH('~01 Pipe Segmentation'!S1025,'Pipe Lookup'!C:C,0))," TYPE ",Q1025)</f>
        <v>14.7mm Elbow TYPE 22</v>
      </c>
      <c r="M1025" s="1" t="s">
        <v>53</v>
      </c>
      <c r="N1025" s="1">
        <v>1053243.82</v>
      </c>
      <c r="O1025" s="1">
        <v>1053249.21</v>
      </c>
      <c r="P1025" s="1">
        <v>5.3899999998975545</v>
      </c>
      <c r="Q1025" s="1">
        <v>22</v>
      </c>
      <c r="R1025" s="1">
        <v>14.7</v>
      </c>
      <c r="S1025" s="1" t="s">
        <v>56</v>
      </c>
      <c r="T1025" s="1" t="s">
        <v>588</v>
      </c>
      <c r="V1025" s="1" t="s">
        <v>603</v>
      </c>
      <c r="W1025" s="1">
        <v>0</v>
      </c>
      <c r="X1025" s="1" t="s">
        <v>58</v>
      </c>
    </row>
    <row r="1026" spans="1:24" ht="15" x14ac:dyDescent="0.2">
      <c r="A1026" s="1">
        <f t="shared" ref="A1026:B1089" si="64">IF(OR(AND(ISNUMBER(N1026),N1026&gt;0),ISNUMBER(SEARCH("+",N1026))),IF(NOT(ISNUMBER(N1026)),1000*LEFT(N1026,SEARCH("+",N1026)-1)+MID(N1026,SEARCH("+",N1026)+1,3)+RIGHT(N1026,3),N1026),"")</f>
        <v>1053249.21</v>
      </c>
      <c r="B1026" s="1">
        <f t="shared" si="64"/>
        <v>1053254.3899999999</v>
      </c>
      <c r="C1026" s="11" t="s">
        <v>52</v>
      </c>
      <c r="D1026" s="12">
        <f>INDEX(families!$A:$A,MATCH(E1026,families!$B:$B,0))</f>
        <v>2</v>
      </c>
      <c r="E1026" s="1" t="str">
        <f t="shared" si="61"/>
        <v>FBE</v>
      </c>
      <c r="F1026" s="1">
        <f t="shared" si="62"/>
        <v>14.7</v>
      </c>
      <c r="G1026" s="1" t="str">
        <f t="shared" si="63"/>
        <v>14.7mm FBE</v>
      </c>
      <c r="H1026" s="1" t="str">
        <f>_xlfn.CONCAT(TEXT(R1026,"0.0"),"mm ",INDEX('Pipe Lookup'!D:D,MATCH('~01 Pipe Segmentation'!S1026,'Pipe Lookup'!C:C,0))," TYPE ",Q1026)</f>
        <v>14.7mm Fusion-Bonded Epoxy TYPE 5</v>
      </c>
      <c r="M1026" s="1" t="s">
        <v>53</v>
      </c>
      <c r="N1026" s="1">
        <v>1053249.21</v>
      </c>
      <c r="O1026" s="1">
        <v>1053254.3899999999</v>
      </c>
      <c r="P1026" s="1">
        <v>5.1799999999348074</v>
      </c>
      <c r="Q1026" s="1">
        <v>5</v>
      </c>
      <c r="R1026" s="1">
        <v>14.7</v>
      </c>
      <c r="S1026" s="1" t="s">
        <v>54</v>
      </c>
      <c r="T1026" s="1" t="s">
        <v>588</v>
      </c>
      <c r="W1026" s="1">
        <v>0</v>
      </c>
      <c r="X1026" s="1" t="s">
        <v>58</v>
      </c>
    </row>
    <row r="1027" spans="1:24" ht="15" x14ac:dyDescent="0.2">
      <c r="A1027" s="1">
        <f t="shared" si="64"/>
        <v>1053254.3899999999</v>
      </c>
      <c r="B1027" s="1">
        <f t="shared" si="64"/>
        <v>1053259.78</v>
      </c>
      <c r="C1027" s="11" t="s">
        <v>52</v>
      </c>
      <c r="D1027" s="12">
        <f>INDEX(families!$A:$A,MATCH(E1027,families!$B:$B,0))</f>
        <v>3</v>
      </c>
      <c r="E1027" s="1" t="str">
        <f t="shared" ref="E1027:E1090" si="65">TRIM(LEFT(S1027,3))</f>
        <v>LE</v>
      </c>
      <c r="F1027" s="1">
        <f t="shared" ref="F1027:F1090" si="66">R1027</f>
        <v>14.7</v>
      </c>
      <c r="G1027" s="1" t="str">
        <f t="shared" ref="G1027:G1090" si="67">_xlfn.CONCAT(TEXT(R1027,"0.0"),"mm ",S1027)</f>
        <v>14.7mm LE</v>
      </c>
      <c r="H1027" s="1" t="str">
        <f>_xlfn.CONCAT(TEXT(R1027,"0.0"),"mm ",INDEX('Pipe Lookup'!D:D,MATCH('~01 Pipe Segmentation'!S1027,'Pipe Lookup'!C:C,0))," TYPE ",Q1027)</f>
        <v>14.7mm Elbow TYPE 22</v>
      </c>
      <c r="M1027" s="1" t="s">
        <v>53</v>
      </c>
      <c r="N1027" s="1">
        <v>1053254.3899999999</v>
      </c>
      <c r="O1027" s="1">
        <v>1053259.78</v>
      </c>
      <c r="P1027" s="1">
        <v>5.3900000001303852</v>
      </c>
      <c r="Q1027" s="1">
        <v>22</v>
      </c>
      <c r="R1027" s="1">
        <v>14.7</v>
      </c>
      <c r="S1027" s="1" t="s">
        <v>56</v>
      </c>
      <c r="T1027" s="1" t="s">
        <v>588</v>
      </c>
      <c r="V1027" s="1" t="s">
        <v>604</v>
      </c>
      <c r="W1027" s="1">
        <v>0</v>
      </c>
      <c r="X1027" s="1" t="s">
        <v>58</v>
      </c>
    </row>
    <row r="1028" spans="1:24" ht="15" x14ac:dyDescent="0.2">
      <c r="A1028" s="1">
        <f t="shared" si="64"/>
        <v>1053259.78</v>
      </c>
      <c r="B1028" s="1">
        <f t="shared" si="64"/>
        <v>1053424</v>
      </c>
      <c r="C1028" s="11" t="s">
        <v>52</v>
      </c>
      <c r="D1028" s="12">
        <f>INDEX(families!$A:$A,MATCH(E1028,families!$B:$B,0))</f>
        <v>2</v>
      </c>
      <c r="E1028" s="1" t="str">
        <f t="shared" si="65"/>
        <v>FBE</v>
      </c>
      <c r="F1028" s="1">
        <f t="shared" si="66"/>
        <v>11.8</v>
      </c>
      <c r="G1028" s="1" t="str">
        <f t="shared" si="67"/>
        <v>11.8mm FBE</v>
      </c>
      <c r="H1028" s="1" t="str">
        <f>_xlfn.CONCAT(TEXT(R1028,"0.0"),"mm ",INDEX('Pipe Lookup'!D:D,MATCH('~01 Pipe Segmentation'!S1028,'Pipe Lookup'!C:C,0))," TYPE ",Q1028)</f>
        <v>11.8mm Fusion-Bonded Epoxy TYPE 4</v>
      </c>
      <c r="M1028" s="1" t="s">
        <v>53</v>
      </c>
      <c r="N1028" s="1">
        <v>1053259.78</v>
      </c>
      <c r="O1028" s="1">
        <v>1053424</v>
      </c>
      <c r="P1028" s="1">
        <v>164.21999999997206</v>
      </c>
      <c r="Q1028" s="1">
        <v>4</v>
      </c>
      <c r="R1028" s="1">
        <v>11.8</v>
      </c>
      <c r="S1028" s="1" t="s">
        <v>54</v>
      </c>
      <c r="T1028" s="1" t="s">
        <v>588</v>
      </c>
      <c r="W1028" s="1">
        <v>0</v>
      </c>
      <c r="X1028" s="1" t="s">
        <v>58</v>
      </c>
    </row>
    <row r="1029" spans="1:24" ht="15" x14ac:dyDescent="0.2">
      <c r="A1029" s="1">
        <f t="shared" si="64"/>
        <v>1053424</v>
      </c>
      <c r="B1029" s="1">
        <f t="shared" si="64"/>
        <v>1053494.42</v>
      </c>
      <c r="C1029" s="11" t="s">
        <v>52</v>
      </c>
      <c r="D1029" s="12">
        <f>INDEX(families!$A:$A,MATCH(E1029,families!$B:$B,0))</f>
        <v>2</v>
      </c>
      <c r="E1029" s="1" t="str">
        <f t="shared" si="65"/>
        <v>FBE</v>
      </c>
      <c r="F1029" s="1">
        <f t="shared" si="66"/>
        <v>14.7</v>
      </c>
      <c r="G1029" s="1" t="str">
        <f t="shared" si="67"/>
        <v>14.7mm FBE</v>
      </c>
      <c r="H1029" s="1" t="str">
        <f>_xlfn.CONCAT(TEXT(R1029,"0.0"),"mm ",INDEX('Pipe Lookup'!D:D,MATCH('~01 Pipe Segmentation'!S1029,'Pipe Lookup'!C:C,0))," TYPE ",Q1029)</f>
        <v>14.7mm Fusion-Bonded Epoxy TYPE 5</v>
      </c>
      <c r="M1029" s="1" t="s">
        <v>53</v>
      </c>
      <c r="N1029" s="1">
        <v>1053424</v>
      </c>
      <c r="O1029" s="1">
        <v>1053494.42</v>
      </c>
      <c r="P1029" s="1">
        <v>70.419999999925494</v>
      </c>
      <c r="Q1029" s="1">
        <v>5</v>
      </c>
      <c r="R1029" s="1">
        <v>14.7</v>
      </c>
      <c r="S1029" s="1" t="s">
        <v>54</v>
      </c>
      <c r="T1029" s="1" t="s">
        <v>588</v>
      </c>
      <c r="W1029" s="1">
        <v>0</v>
      </c>
      <c r="X1029" s="1" t="s">
        <v>58</v>
      </c>
    </row>
    <row r="1030" spans="1:24" ht="15" x14ac:dyDescent="0.2">
      <c r="A1030" s="1">
        <f t="shared" si="64"/>
        <v>1053494.42</v>
      </c>
      <c r="B1030" s="1">
        <f t="shared" si="64"/>
        <v>1053518.42</v>
      </c>
      <c r="C1030" s="11" t="s">
        <v>52</v>
      </c>
      <c r="D1030" s="12">
        <f>INDEX(families!$A:$A,MATCH(E1030,families!$B:$B,0))</f>
        <v>2</v>
      </c>
      <c r="E1030" s="1" t="str">
        <f t="shared" si="65"/>
        <v>FBE</v>
      </c>
      <c r="F1030" s="1">
        <f t="shared" si="66"/>
        <v>19</v>
      </c>
      <c r="G1030" s="1" t="str">
        <f t="shared" si="67"/>
        <v>19.0mm FBE-M45</v>
      </c>
      <c r="H1030" s="1" t="str">
        <f>_xlfn.CONCAT(TEXT(R1030,"0.0"),"mm ",INDEX('Pipe Lookup'!D:D,MATCH('~01 Pipe Segmentation'!S1030,'Pipe Lookup'!C:C,0))," TYPE ",Q1030)</f>
        <v>19.0mm Fusion-Bonded Epoxy (M45) TYPE 41</v>
      </c>
      <c r="M1030" s="1" t="s">
        <v>53</v>
      </c>
      <c r="N1030" s="1">
        <v>1053494.42</v>
      </c>
      <c r="O1030" s="1">
        <v>1053518.42</v>
      </c>
      <c r="P1030" s="1">
        <v>24</v>
      </c>
      <c r="Q1030" s="1">
        <v>41</v>
      </c>
      <c r="R1030" s="1">
        <v>19</v>
      </c>
      <c r="S1030" s="1" t="s">
        <v>419</v>
      </c>
      <c r="T1030" s="1" t="s">
        <v>588</v>
      </c>
      <c r="V1030" s="1" t="s">
        <v>605</v>
      </c>
      <c r="W1030" s="1">
        <v>0</v>
      </c>
      <c r="X1030" s="1" t="s">
        <v>58</v>
      </c>
    </row>
    <row r="1031" spans="1:24" ht="15" x14ac:dyDescent="0.2">
      <c r="A1031" s="1">
        <f t="shared" si="64"/>
        <v>1053518.42</v>
      </c>
      <c r="B1031" s="1">
        <f t="shared" si="64"/>
        <v>1053542.42</v>
      </c>
      <c r="C1031" s="11" t="s">
        <v>52</v>
      </c>
      <c r="D1031" s="12">
        <f>INDEX(families!$A:$A,MATCH(E1031,families!$B:$B,0))</f>
        <v>2</v>
      </c>
      <c r="E1031" s="1" t="str">
        <f t="shared" si="65"/>
        <v>FBE</v>
      </c>
      <c r="F1031" s="1">
        <f t="shared" si="66"/>
        <v>14.7</v>
      </c>
      <c r="G1031" s="1" t="str">
        <f t="shared" si="67"/>
        <v>14.7mm FBE</v>
      </c>
      <c r="H1031" s="1" t="str">
        <f>_xlfn.CONCAT(TEXT(R1031,"0.0"),"mm ",INDEX('Pipe Lookup'!D:D,MATCH('~01 Pipe Segmentation'!S1031,'Pipe Lookup'!C:C,0))," TYPE ",Q1031)</f>
        <v>14.7mm Fusion-Bonded Epoxy TYPE 5</v>
      </c>
      <c r="M1031" s="1" t="s">
        <v>53</v>
      </c>
      <c r="N1031" s="1">
        <v>1053518.42</v>
      </c>
      <c r="O1031" s="1">
        <v>1053542.42</v>
      </c>
      <c r="P1031" s="1">
        <v>24</v>
      </c>
      <c r="Q1031" s="1">
        <v>5</v>
      </c>
      <c r="R1031" s="1">
        <v>14.7</v>
      </c>
      <c r="S1031" s="1" t="s">
        <v>54</v>
      </c>
      <c r="T1031" s="1" t="s">
        <v>588</v>
      </c>
      <c r="W1031" s="1">
        <v>0</v>
      </c>
      <c r="X1031" s="1" t="s">
        <v>58</v>
      </c>
    </row>
    <row r="1032" spans="1:24" ht="15" x14ac:dyDescent="0.2">
      <c r="A1032" s="1">
        <f t="shared" si="64"/>
        <v>1053542.42</v>
      </c>
      <c r="B1032" s="1">
        <f t="shared" si="64"/>
        <v>1053865.42</v>
      </c>
      <c r="C1032" s="11" t="s">
        <v>52</v>
      </c>
      <c r="D1032" s="12">
        <f>INDEX(families!$A:$A,MATCH(E1032,families!$B:$B,0))</f>
        <v>2</v>
      </c>
      <c r="E1032" s="1" t="str">
        <f t="shared" si="65"/>
        <v>FBE</v>
      </c>
      <c r="F1032" s="1">
        <f t="shared" si="66"/>
        <v>11.8</v>
      </c>
      <c r="G1032" s="1" t="str">
        <f t="shared" si="67"/>
        <v>11.8mm FBE</v>
      </c>
      <c r="H1032" s="1" t="str">
        <f>_xlfn.CONCAT(TEXT(R1032,"0.0"),"mm ",INDEX('Pipe Lookup'!D:D,MATCH('~01 Pipe Segmentation'!S1032,'Pipe Lookup'!C:C,0))," TYPE ",Q1032)</f>
        <v>11.8mm Fusion-Bonded Epoxy TYPE 4</v>
      </c>
      <c r="M1032" s="1" t="s">
        <v>53</v>
      </c>
      <c r="N1032" s="1">
        <v>1053542.42</v>
      </c>
      <c r="O1032" s="1">
        <v>1053865.42</v>
      </c>
      <c r="P1032" s="1">
        <v>323</v>
      </c>
      <c r="Q1032" s="1">
        <v>4</v>
      </c>
      <c r="R1032" s="1">
        <v>11.8</v>
      </c>
      <c r="S1032" s="1" t="s">
        <v>54</v>
      </c>
      <c r="T1032" s="1" t="s">
        <v>588</v>
      </c>
      <c r="W1032" s="1">
        <v>0</v>
      </c>
      <c r="X1032" s="1" t="s">
        <v>58</v>
      </c>
    </row>
    <row r="1033" spans="1:24" ht="15" x14ac:dyDescent="0.2">
      <c r="A1033" s="1">
        <f t="shared" si="64"/>
        <v>1053865.42</v>
      </c>
      <c r="B1033" s="1">
        <f t="shared" si="64"/>
        <v>1053889.42</v>
      </c>
      <c r="C1033" s="11" t="s">
        <v>52</v>
      </c>
      <c r="D1033" s="12">
        <f>INDEX(families!$A:$A,MATCH(E1033,families!$B:$B,0))</f>
        <v>2</v>
      </c>
      <c r="E1033" s="1" t="str">
        <f t="shared" si="65"/>
        <v>FBE</v>
      </c>
      <c r="F1033" s="1">
        <f t="shared" si="66"/>
        <v>14.7</v>
      </c>
      <c r="G1033" s="1" t="str">
        <f t="shared" si="67"/>
        <v>14.7mm FBE</v>
      </c>
      <c r="H1033" s="1" t="str">
        <f>_xlfn.CONCAT(TEXT(R1033,"0.0"),"mm ",INDEX('Pipe Lookup'!D:D,MATCH('~01 Pipe Segmentation'!S1033,'Pipe Lookup'!C:C,0))," TYPE ",Q1033)</f>
        <v>14.7mm Fusion-Bonded Epoxy TYPE 5</v>
      </c>
      <c r="M1033" s="1" t="s">
        <v>53</v>
      </c>
      <c r="N1033" s="1">
        <v>1053865.42</v>
      </c>
      <c r="O1033" s="1">
        <v>1053889.42</v>
      </c>
      <c r="P1033" s="1">
        <v>24</v>
      </c>
      <c r="Q1033" s="1">
        <v>5</v>
      </c>
      <c r="R1033" s="1">
        <v>14.7</v>
      </c>
      <c r="S1033" s="1" t="s">
        <v>54</v>
      </c>
      <c r="T1033" s="1" t="s">
        <v>588</v>
      </c>
      <c r="W1033" s="1">
        <v>0</v>
      </c>
      <c r="X1033" s="1" t="s">
        <v>58</v>
      </c>
    </row>
    <row r="1034" spans="1:24" ht="15" x14ac:dyDescent="0.2">
      <c r="A1034" s="1">
        <f t="shared" si="64"/>
        <v>1053889.42</v>
      </c>
      <c r="B1034" s="1">
        <f t="shared" si="64"/>
        <v>1054100</v>
      </c>
      <c r="C1034" s="11" t="s">
        <v>52</v>
      </c>
      <c r="D1034" s="12">
        <f>INDEX(families!$A:$A,MATCH(E1034,families!$B:$B,0))</f>
        <v>2</v>
      </c>
      <c r="E1034" s="1" t="str">
        <f t="shared" si="65"/>
        <v>FBE</v>
      </c>
      <c r="F1034" s="1">
        <f t="shared" si="66"/>
        <v>11.8</v>
      </c>
      <c r="G1034" s="1" t="str">
        <f t="shared" si="67"/>
        <v>11.8mm FBE</v>
      </c>
      <c r="H1034" s="1" t="str">
        <f>_xlfn.CONCAT(TEXT(R1034,"0.0"),"mm ",INDEX('Pipe Lookup'!D:D,MATCH('~01 Pipe Segmentation'!S1034,'Pipe Lookup'!C:C,0))," TYPE ",Q1034)</f>
        <v>11.8mm Fusion-Bonded Epoxy TYPE 4</v>
      </c>
      <c r="M1034" s="1" t="s">
        <v>53</v>
      </c>
      <c r="N1034" s="1">
        <v>1053889.42</v>
      </c>
      <c r="O1034" s="1">
        <v>1054100</v>
      </c>
      <c r="P1034" s="1">
        <v>210.58000000007451</v>
      </c>
      <c r="Q1034" s="1">
        <v>4</v>
      </c>
      <c r="R1034" s="1">
        <v>11.8</v>
      </c>
      <c r="S1034" s="1" t="s">
        <v>54</v>
      </c>
      <c r="T1034" s="1" t="s">
        <v>588</v>
      </c>
      <c r="W1034" s="1">
        <v>0</v>
      </c>
      <c r="X1034" s="1" t="s">
        <v>58</v>
      </c>
    </row>
    <row r="1035" spans="1:24" ht="15" x14ac:dyDescent="0.2">
      <c r="A1035" s="1">
        <f t="shared" si="64"/>
        <v>1054100</v>
      </c>
      <c r="B1035" s="1">
        <f t="shared" si="64"/>
        <v>1054160.42</v>
      </c>
      <c r="C1035" s="11" t="s">
        <v>52</v>
      </c>
      <c r="D1035" s="12">
        <f>INDEX(families!$A:$A,MATCH(E1035,families!$B:$B,0))</f>
        <v>2</v>
      </c>
      <c r="E1035" s="1" t="str">
        <f t="shared" si="65"/>
        <v>FBE</v>
      </c>
      <c r="F1035" s="1">
        <f t="shared" si="66"/>
        <v>11.8</v>
      </c>
      <c r="G1035" s="1" t="str">
        <f t="shared" si="67"/>
        <v>11.8mm FBE</v>
      </c>
      <c r="H1035" s="1" t="str">
        <f>_xlfn.CONCAT(TEXT(R1035,"0.0"),"mm ",INDEX('Pipe Lookup'!D:D,MATCH('~01 Pipe Segmentation'!S1035,'Pipe Lookup'!C:C,0))," TYPE ",Q1035)</f>
        <v>11.8mm Fusion-Bonded Epoxy TYPE 4</v>
      </c>
      <c r="M1035" s="1" t="s">
        <v>53</v>
      </c>
      <c r="N1035" s="1">
        <v>1054100</v>
      </c>
      <c r="O1035" s="1">
        <v>1054160.42</v>
      </c>
      <c r="P1035" s="1">
        <v>60.419999999925494</v>
      </c>
      <c r="Q1035" s="1">
        <v>4</v>
      </c>
      <c r="R1035" s="1">
        <v>11.8</v>
      </c>
      <c r="S1035" s="1" t="s">
        <v>54</v>
      </c>
      <c r="T1035" s="1" t="s">
        <v>606</v>
      </c>
      <c r="W1035" s="1">
        <v>0</v>
      </c>
      <c r="X1035" s="1" t="s">
        <v>58</v>
      </c>
    </row>
    <row r="1036" spans="1:24" ht="15" x14ac:dyDescent="0.2">
      <c r="A1036" s="1">
        <f t="shared" si="64"/>
        <v>1054160.42</v>
      </c>
      <c r="B1036" s="1">
        <f t="shared" si="64"/>
        <v>1054184.42</v>
      </c>
      <c r="C1036" s="11" t="s">
        <v>52</v>
      </c>
      <c r="D1036" s="12">
        <f>INDEX(families!$A:$A,MATCH(E1036,families!$B:$B,0))</f>
        <v>1</v>
      </c>
      <c r="E1036" s="1" t="str">
        <f t="shared" si="65"/>
        <v>ARO</v>
      </c>
      <c r="F1036" s="1">
        <f t="shared" si="66"/>
        <v>14.7</v>
      </c>
      <c r="G1036" s="1" t="str">
        <f t="shared" si="67"/>
        <v>14.7mm ARO</v>
      </c>
      <c r="H1036" s="1" t="str">
        <f>_xlfn.CONCAT(TEXT(R1036,"0.0"),"mm ",INDEX('Pipe Lookup'!D:D,MATCH('~01 Pipe Segmentation'!S1036,'Pipe Lookup'!C:C,0))," TYPE ",Q1036)</f>
        <v>14.7mm Abrasion-Resistant Overcoat TYPE 6</v>
      </c>
      <c r="M1036" s="1" t="s">
        <v>53</v>
      </c>
      <c r="N1036" s="1">
        <v>1054160.42</v>
      </c>
      <c r="O1036" s="1">
        <v>1054184.42</v>
      </c>
      <c r="P1036" s="1">
        <v>24</v>
      </c>
      <c r="Q1036" s="1">
        <v>6</v>
      </c>
      <c r="R1036" s="1">
        <v>14.7</v>
      </c>
      <c r="S1036" s="1" t="s">
        <v>78</v>
      </c>
      <c r="T1036" s="1" t="s">
        <v>606</v>
      </c>
      <c r="W1036" s="1">
        <v>0</v>
      </c>
      <c r="X1036" s="1" t="s">
        <v>58</v>
      </c>
    </row>
    <row r="1037" spans="1:24" ht="15" x14ac:dyDescent="0.2">
      <c r="A1037" s="1">
        <f t="shared" si="64"/>
        <v>1054184.42</v>
      </c>
      <c r="B1037" s="1">
        <f t="shared" si="64"/>
        <v>1054441.42</v>
      </c>
      <c r="C1037" s="11" t="s">
        <v>52</v>
      </c>
      <c r="D1037" s="12">
        <f>INDEX(families!$A:$A,MATCH(E1037,families!$B:$B,0))</f>
        <v>2</v>
      </c>
      <c r="E1037" s="1" t="str">
        <f t="shared" si="65"/>
        <v>FBE</v>
      </c>
      <c r="F1037" s="1">
        <f t="shared" si="66"/>
        <v>14.7</v>
      </c>
      <c r="G1037" s="1" t="str">
        <f t="shared" si="67"/>
        <v>14.7mm FBE</v>
      </c>
      <c r="H1037" s="1" t="str">
        <f>_xlfn.CONCAT(TEXT(R1037,"0.0"),"mm ",INDEX('Pipe Lookup'!D:D,MATCH('~01 Pipe Segmentation'!S1037,'Pipe Lookup'!C:C,0))," TYPE ",Q1037)</f>
        <v>14.7mm Fusion-Bonded Epoxy TYPE 5</v>
      </c>
      <c r="M1037" s="1" t="s">
        <v>53</v>
      </c>
      <c r="N1037" s="1">
        <v>1054184.42</v>
      </c>
      <c r="O1037" s="1">
        <v>1054441.42</v>
      </c>
      <c r="P1037" s="1">
        <v>257</v>
      </c>
      <c r="Q1037" s="1">
        <v>5</v>
      </c>
      <c r="R1037" s="1">
        <v>14.7</v>
      </c>
      <c r="S1037" s="1" t="s">
        <v>54</v>
      </c>
      <c r="T1037" s="1" t="s">
        <v>606</v>
      </c>
      <c r="W1037" s="1">
        <v>0</v>
      </c>
      <c r="X1037" s="1" t="s">
        <v>58</v>
      </c>
    </row>
    <row r="1038" spans="1:24" ht="15" x14ac:dyDescent="0.2">
      <c r="A1038" s="1">
        <f t="shared" si="64"/>
        <v>1054441.42</v>
      </c>
      <c r="B1038" s="1">
        <f t="shared" si="64"/>
        <v>1054719.4099999999</v>
      </c>
      <c r="C1038" s="11" t="s">
        <v>52</v>
      </c>
      <c r="D1038" s="12">
        <f>INDEX(families!$A:$A,MATCH(E1038,families!$B:$B,0))</f>
        <v>2</v>
      </c>
      <c r="E1038" s="1" t="str">
        <f t="shared" si="65"/>
        <v>FBE</v>
      </c>
      <c r="F1038" s="1">
        <f t="shared" si="66"/>
        <v>11.8</v>
      </c>
      <c r="G1038" s="1" t="str">
        <f t="shared" si="67"/>
        <v>11.8mm FBE</v>
      </c>
      <c r="H1038" s="1" t="str">
        <f>_xlfn.CONCAT(TEXT(R1038,"0.0"),"mm ",INDEX('Pipe Lookup'!D:D,MATCH('~01 Pipe Segmentation'!S1038,'Pipe Lookup'!C:C,0))," TYPE ",Q1038)</f>
        <v>11.8mm Fusion-Bonded Epoxy TYPE 4</v>
      </c>
      <c r="M1038" s="1" t="s">
        <v>53</v>
      </c>
      <c r="N1038" s="1">
        <v>1054441.42</v>
      </c>
      <c r="O1038" s="1">
        <v>1054719.4099999999</v>
      </c>
      <c r="P1038" s="1">
        <v>277.98999999999069</v>
      </c>
      <c r="Q1038" s="1">
        <v>4</v>
      </c>
      <c r="R1038" s="1">
        <v>11.8</v>
      </c>
      <c r="S1038" s="1" t="s">
        <v>54</v>
      </c>
      <c r="T1038" s="1" t="s">
        <v>606</v>
      </c>
      <c r="W1038" s="1">
        <v>0</v>
      </c>
      <c r="X1038" s="1" t="s">
        <v>58</v>
      </c>
    </row>
    <row r="1039" spans="1:24" ht="15" x14ac:dyDescent="0.2">
      <c r="A1039" s="1">
        <f t="shared" si="64"/>
        <v>1054719.4099999999</v>
      </c>
      <c r="B1039" s="1">
        <f t="shared" si="64"/>
        <v>1054743.4099999999</v>
      </c>
      <c r="C1039" s="11" t="s">
        <v>52</v>
      </c>
      <c r="D1039" s="12">
        <f>INDEX(families!$A:$A,MATCH(E1039,families!$B:$B,0))</f>
        <v>2</v>
      </c>
      <c r="E1039" s="1" t="str">
        <f t="shared" si="65"/>
        <v>FBE</v>
      </c>
      <c r="F1039" s="1">
        <f t="shared" si="66"/>
        <v>14.7</v>
      </c>
      <c r="G1039" s="1" t="str">
        <f t="shared" si="67"/>
        <v>14.7mm FBE</v>
      </c>
      <c r="H1039" s="1" t="str">
        <f>_xlfn.CONCAT(TEXT(R1039,"0.0"),"mm ",INDEX('Pipe Lookup'!D:D,MATCH('~01 Pipe Segmentation'!S1039,'Pipe Lookup'!C:C,0))," TYPE ",Q1039)</f>
        <v>14.7mm Fusion-Bonded Epoxy TYPE 5</v>
      </c>
      <c r="M1039" s="1" t="s">
        <v>53</v>
      </c>
      <c r="N1039" s="1">
        <v>1054719.4099999999</v>
      </c>
      <c r="O1039" s="1">
        <v>1054743.4099999999</v>
      </c>
      <c r="P1039" s="1">
        <v>24</v>
      </c>
      <c r="Q1039" s="1">
        <v>5</v>
      </c>
      <c r="R1039" s="1">
        <v>14.7</v>
      </c>
      <c r="S1039" s="1" t="s">
        <v>54</v>
      </c>
      <c r="T1039" s="1" t="s">
        <v>606</v>
      </c>
      <c r="W1039" s="1">
        <v>0</v>
      </c>
      <c r="X1039" s="1" t="s">
        <v>58</v>
      </c>
    </row>
    <row r="1040" spans="1:24" ht="15" x14ac:dyDescent="0.2">
      <c r="A1040" s="1">
        <f t="shared" si="64"/>
        <v>1054743.4099999999</v>
      </c>
      <c r="B1040" s="1">
        <f t="shared" si="64"/>
        <v>1054807.4099999999</v>
      </c>
      <c r="C1040" s="11" t="s">
        <v>52</v>
      </c>
      <c r="D1040" s="12">
        <f>INDEX(families!$A:$A,MATCH(E1040,families!$B:$B,0))</f>
        <v>2</v>
      </c>
      <c r="E1040" s="1" t="str">
        <f t="shared" si="65"/>
        <v>FBE</v>
      </c>
      <c r="F1040" s="1">
        <f t="shared" si="66"/>
        <v>11.8</v>
      </c>
      <c r="G1040" s="1" t="str">
        <f t="shared" si="67"/>
        <v>11.8mm FBE</v>
      </c>
      <c r="H1040" s="1" t="str">
        <f>_xlfn.CONCAT(TEXT(R1040,"0.0"),"mm ",INDEX('Pipe Lookup'!D:D,MATCH('~01 Pipe Segmentation'!S1040,'Pipe Lookup'!C:C,0))," TYPE ",Q1040)</f>
        <v>11.8mm Fusion-Bonded Epoxy TYPE 4</v>
      </c>
      <c r="M1040" s="1" t="s">
        <v>53</v>
      </c>
      <c r="N1040" s="1">
        <v>1054743.4099999999</v>
      </c>
      <c r="O1040" s="1">
        <v>1054807.4099999999</v>
      </c>
      <c r="P1040" s="1">
        <v>64</v>
      </c>
      <c r="Q1040" s="1">
        <v>4</v>
      </c>
      <c r="R1040" s="1">
        <v>11.8</v>
      </c>
      <c r="S1040" s="1" t="s">
        <v>54</v>
      </c>
      <c r="T1040" s="1" t="s">
        <v>606</v>
      </c>
      <c r="W1040" s="1">
        <v>0</v>
      </c>
      <c r="X1040" s="1" t="s">
        <v>58</v>
      </c>
    </row>
    <row r="1041" spans="1:24" ht="15" x14ac:dyDescent="0.2">
      <c r="A1041" s="1">
        <f t="shared" si="64"/>
        <v>1054807.4099999999</v>
      </c>
      <c r="B1041" s="1">
        <f t="shared" si="64"/>
        <v>1054831.4099999999</v>
      </c>
      <c r="C1041" s="11" t="s">
        <v>52</v>
      </c>
      <c r="D1041" s="12">
        <f>INDEX(families!$A:$A,MATCH(E1041,families!$B:$B,0))</f>
        <v>2</v>
      </c>
      <c r="E1041" s="1" t="str">
        <f t="shared" si="65"/>
        <v>FBE</v>
      </c>
      <c r="F1041" s="1">
        <f t="shared" si="66"/>
        <v>14.7</v>
      </c>
      <c r="G1041" s="1" t="str">
        <f t="shared" si="67"/>
        <v>14.7mm FBE</v>
      </c>
      <c r="H1041" s="1" t="str">
        <f>_xlfn.CONCAT(TEXT(R1041,"0.0"),"mm ",INDEX('Pipe Lookup'!D:D,MATCH('~01 Pipe Segmentation'!S1041,'Pipe Lookup'!C:C,0))," TYPE ",Q1041)</f>
        <v>14.7mm Fusion-Bonded Epoxy TYPE 5</v>
      </c>
      <c r="M1041" s="1" t="s">
        <v>53</v>
      </c>
      <c r="N1041" s="1">
        <v>1054807.4099999999</v>
      </c>
      <c r="O1041" s="1">
        <v>1054831.4099999999</v>
      </c>
      <c r="P1041" s="1">
        <v>24</v>
      </c>
      <c r="Q1041" s="1">
        <v>5</v>
      </c>
      <c r="R1041" s="1">
        <v>14.7</v>
      </c>
      <c r="S1041" s="1" t="s">
        <v>54</v>
      </c>
      <c r="T1041" s="1" t="s">
        <v>606</v>
      </c>
      <c r="W1041" s="1">
        <v>0</v>
      </c>
      <c r="X1041" s="1" t="s">
        <v>58</v>
      </c>
    </row>
    <row r="1042" spans="1:24" ht="15" x14ac:dyDescent="0.2">
      <c r="A1042" s="1">
        <f t="shared" si="64"/>
        <v>1054831.4099999999</v>
      </c>
      <c r="B1042" s="1">
        <f t="shared" si="64"/>
        <v>1054900.4099999999</v>
      </c>
      <c r="C1042" s="11" t="s">
        <v>52</v>
      </c>
      <c r="D1042" s="12">
        <f>INDEX(families!$A:$A,MATCH(E1042,families!$B:$B,0))</f>
        <v>2</v>
      </c>
      <c r="E1042" s="1" t="str">
        <f t="shared" si="65"/>
        <v>FBE</v>
      </c>
      <c r="F1042" s="1">
        <f t="shared" si="66"/>
        <v>11.8</v>
      </c>
      <c r="G1042" s="1" t="str">
        <f t="shared" si="67"/>
        <v>11.8mm FBE</v>
      </c>
      <c r="H1042" s="1" t="str">
        <f>_xlfn.CONCAT(TEXT(R1042,"0.0"),"mm ",INDEX('Pipe Lookup'!D:D,MATCH('~01 Pipe Segmentation'!S1042,'Pipe Lookup'!C:C,0))," TYPE ",Q1042)</f>
        <v>11.8mm Fusion-Bonded Epoxy TYPE 4</v>
      </c>
      <c r="M1042" s="1" t="s">
        <v>53</v>
      </c>
      <c r="N1042" s="1">
        <v>1054831.4099999999</v>
      </c>
      <c r="O1042" s="1">
        <v>1054900.4099999999</v>
      </c>
      <c r="P1042" s="1">
        <v>69</v>
      </c>
      <c r="Q1042" s="1">
        <v>4</v>
      </c>
      <c r="R1042" s="1">
        <v>11.8</v>
      </c>
      <c r="S1042" s="1" t="s">
        <v>54</v>
      </c>
      <c r="T1042" s="1" t="s">
        <v>606</v>
      </c>
      <c r="W1042" s="1">
        <v>0</v>
      </c>
      <c r="X1042" s="1" t="s">
        <v>58</v>
      </c>
    </row>
    <row r="1043" spans="1:24" ht="15" x14ac:dyDescent="0.2">
      <c r="A1043" s="1">
        <f t="shared" si="64"/>
        <v>1054900.4099999999</v>
      </c>
      <c r="B1043" s="1">
        <f t="shared" si="64"/>
        <v>1054968.3999999999</v>
      </c>
      <c r="C1043" s="11" t="s">
        <v>52</v>
      </c>
      <c r="D1043" s="12">
        <f>INDEX(families!$A:$A,MATCH(E1043,families!$B:$B,0))</f>
        <v>2</v>
      </c>
      <c r="E1043" s="1" t="str">
        <f t="shared" si="65"/>
        <v>FBE</v>
      </c>
      <c r="F1043" s="1">
        <f t="shared" si="66"/>
        <v>14.7</v>
      </c>
      <c r="G1043" s="1" t="str">
        <f t="shared" si="67"/>
        <v>14.7mm FBE</v>
      </c>
      <c r="H1043" s="1" t="str">
        <f>_xlfn.CONCAT(TEXT(R1043,"0.0"),"mm ",INDEX('Pipe Lookup'!D:D,MATCH('~01 Pipe Segmentation'!S1043,'Pipe Lookup'!C:C,0))," TYPE ",Q1043)</f>
        <v>14.7mm Fusion-Bonded Epoxy TYPE 5</v>
      </c>
      <c r="M1043" s="1" t="s">
        <v>53</v>
      </c>
      <c r="N1043" s="1">
        <v>1054900.4099999999</v>
      </c>
      <c r="O1043" s="1">
        <v>1054968.3999999999</v>
      </c>
      <c r="P1043" s="1">
        <v>67.989999999990687</v>
      </c>
      <c r="Q1043" s="1">
        <v>5</v>
      </c>
      <c r="R1043" s="1">
        <v>14.7</v>
      </c>
      <c r="S1043" s="1" t="s">
        <v>54</v>
      </c>
      <c r="T1043" s="1" t="s">
        <v>606</v>
      </c>
      <c r="W1043" s="1">
        <v>0</v>
      </c>
      <c r="X1043" s="1" t="s">
        <v>58</v>
      </c>
    </row>
    <row r="1044" spans="1:24" ht="15" x14ac:dyDescent="0.2">
      <c r="A1044" s="1">
        <f t="shared" si="64"/>
        <v>1054968.3999999999</v>
      </c>
      <c r="B1044" s="1">
        <f t="shared" si="64"/>
        <v>1055063.3999999999</v>
      </c>
      <c r="C1044" s="11" t="s">
        <v>52</v>
      </c>
      <c r="D1044" s="12">
        <f>INDEX(families!$A:$A,MATCH(E1044,families!$B:$B,0))</f>
        <v>2</v>
      </c>
      <c r="E1044" s="1" t="str">
        <f t="shared" si="65"/>
        <v>FBE</v>
      </c>
      <c r="F1044" s="1">
        <f t="shared" si="66"/>
        <v>11.8</v>
      </c>
      <c r="G1044" s="1" t="str">
        <f t="shared" si="67"/>
        <v>11.8mm FBE</v>
      </c>
      <c r="H1044" s="1" t="str">
        <f>_xlfn.CONCAT(TEXT(R1044,"0.0"),"mm ",INDEX('Pipe Lookup'!D:D,MATCH('~01 Pipe Segmentation'!S1044,'Pipe Lookup'!C:C,0))," TYPE ",Q1044)</f>
        <v>11.8mm Fusion-Bonded Epoxy TYPE 4</v>
      </c>
      <c r="M1044" s="1" t="s">
        <v>53</v>
      </c>
      <c r="N1044" s="1">
        <v>1054968.3999999999</v>
      </c>
      <c r="O1044" s="1">
        <v>1055063.3999999999</v>
      </c>
      <c r="P1044" s="1">
        <v>95</v>
      </c>
      <c r="Q1044" s="1">
        <v>4</v>
      </c>
      <c r="R1044" s="1">
        <v>11.8</v>
      </c>
      <c r="S1044" s="1" t="s">
        <v>54</v>
      </c>
      <c r="T1044" s="1" t="s">
        <v>606</v>
      </c>
      <c r="W1044" s="1">
        <v>0</v>
      </c>
      <c r="X1044" s="1" t="s">
        <v>58</v>
      </c>
    </row>
    <row r="1045" spans="1:24" ht="15" x14ac:dyDescent="0.2">
      <c r="A1045" s="1">
        <f t="shared" si="64"/>
        <v>1055063.3999999999</v>
      </c>
      <c r="B1045" s="1">
        <f t="shared" si="64"/>
        <v>1055087.3999999999</v>
      </c>
      <c r="C1045" s="11" t="s">
        <v>52</v>
      </c>
      <c r="D1045" s="12">
        <f>INDEX(families!$A:$A,MATCH(E1045,families!$B:$B,0))</f>
        <v>2</v>
      </c>
      <c r="E1045" s="1" t="str">
        <f t="shared" si="65"/>
        <v>FBE</v>
      </c>
      <c r="F1045" s="1">
        <f t="shared" si="66"/>
        <v>14.7</v>
      </c>
      <c r="G1045" s="1" t="str">
        <f t="shared" si="67"/>
        <v>14.7mm FBE</v>
      </c>
      <c r="H1045" s="1" t="str">
        <f>_xlfn.CONCAT(TEXT(R1045,"0.0"),"mm ",INDEX('Pipe Lookup'!D:D,MATCH('~01 Pipe Segmentation'!S1045,'Pipe Lookup'!C:C,0))," TYPE ",Q1045)</f>
        <v>14.7mm Fusion-Bonded Epoxy TYPE 5</v>
      </c>
      <c r="M1045" s="1" t="s">
        <v>53</v>
      </c>
      <c r="N1045" s="1">
        <v>1055063.3999999999</v>
      </c>
      <c r="O1045" s="1">
        <v>1055087.3999999999</v>
      </c>
      <c r="P1045" s="1">
        <v>24</v>
      </c>
      <c r="Q1045" s="1">
        <v>5</v>
      </c>
      <c r="R1045" s="1">
        <v>14.7</v>
      </c>
      <c r="S1045" s="1" t="s">
        <v>54</v>
      </c>
      <c r="T1045" s="1" t="s">
        <v>606</v>
      </c>
      <c r="W1045" s="1">
        <v>0</v>
      </c>
      <c r="X1045" s="1" t="s">
        <v>58</v>
      </c>
    </row>
    <row r="1046" spans="1:24" ht="15" x14ac:dyDescent="0.2">
      <c r="A1046" s="1">
        <f t="shared" si="64"/>
        <v>1055087.3999999999</v>
      </c>
      <c r="B1046" s="1">
        <f t="shared" si="64"/>
        <v>1055254</v>
      </c>
      <c r="C1046" s="11" t="s">
        <v>52</v>
      </c>
      <c r="D1046" s="12">
        <f>INDEX(families!$A:$A,MATCH(E1046,families!$B:$B,0))</f>
        <v>2</v>
      </c>
      <c r="E1046" s="1" t="str">
        <f t="shared" si="65"/>
        <v>FBE</v>
      </c>
      <c r="F1046" s="1">
        <f t="shared" si="66"/>
        <v>11.8</v>
      </c>
      <c r="G1046" s="1" t="str">
        <f t="shared" si="67"/>
        <v>11.8mm FBE</v>
      </c>
      <c r="H1046" s="1" t="str">
        <f>_xlfn.CONCAT(TEXT(R1046,"0.0"),"mm ",INDEX('Pipe Lookup'!D:D,MATCH('~01 Pipe Segmentation'!S1046,'Pipe Lookup'!C:C,0))," TYPE ",Q1046)</f>
        <v>11.8mm Fusion-Bonded Epoxy TYPE 4</v>
      </c>
      <c r="M1046" s="1" t="s">
        <v>53</v>
      </c>
      <c r="N1046" s="1">
        <v>1055087.3999999999</v>
      </c>
      <c r="O1046" s="1">
        <v>1055254</v>
      </c>
      <c r="P1046" s="1">
        <v>166.60000000009313</v>
      </c>
      <c r="Q1046" s="1">
        <v>4</v>
      </c>
      <c r="R1046" s="1">
        <v>11.8</v>
      </c>
      <c r="S1046" s="1" t="s">
        <v>54</v>
      </c>
      <c r="T1046" s="1" t="s">
        <v>606</v>
      </c>
      <c r="W1046" s="1">
        <v>0</v>
      </c>
      <c r="X1046" s="1" t="s">
        <v>58</v>
      </c>
    </row>
    <row r="1047" spans="1:24" ht="15" x14ac:dyDescent="0.2">
      <c r="A1047" s="1">
        <f t="shared" si="64"/>
        <v>1055254</v>
      </c>
      <c r="B1047" s="1">
        <f t="shared" si="64"/>
        <v>1055264</v>
      </c>
      <c r="C1047" s="11" t="s">
        <v>52</v>
      </c>
      <c r="D1047" s="12">
        <f>INDEX(families!$A:$A,MATCH(E1047,families!$B:$B,0))</f>
        <v>3</v>
      </c>
      <c r="E1047" s="1" t="str">
        <f t="shared" si="65"/>
        <v>LE</v>
      </c>
      <c r="F1047" s="1">
        <f t="shared" si="66"/>
        <v>14.7</v>
      </c>
      <c r="G1047" s="1" t="str">
        <f t="shared" si="67"/>
        <v>14.7mm LE</v>
      </c>
      <c r="H1047" s="1" t="str">
        <f>_xlfn.CONCAT(TEXT(R1047,"0.0"),"mm ",INDEX('Pipe Lookup'!D:D,MATCH('~01 Pipe Segmentation'!S1047,'Pipe Lookup'!C:C,0))," TYPE ",Q1047)</f>
        <v>14.7mm Elbow TYPE 22</v>
      </c>
      <c r="M1047" s="1" t="s">
        <v>53</v>
      </c>
      <c r="N1047" s="1">
        <v>1055254</v>
      </c>
      <c r="O1047" s="1">
        <v>1055264</v>
      </c>
      <c r="P1047" s="1">
        <v>10</v>
      </c>
      <c r="Q1047" s="1">
        <v>22</v>
      </c>
      <c r="R1047" s="1">
        <v>14.7</v>
      </c>
      <c r="S1047" s="1" t="s">
        <v>56</v>
      </c>
      <c r="T1047" s="1" t="s">
        <v>606</v>
      </c>
      <c r="V1047" s="1" t="s">
        <v>607</v>
      </c>
      <c r="W1047" s="1">
        <v>0</v>
      </c>
      <c r="X1047" s="1" t="s">
        <v>58</v>
      </c>
    </row>
    <row r="1048" spans="1:24" ht="15" x14ac:dyDescent="0.2">
      <c r="A1048" s="1">
        <f t="shared" si="64"/>
        <v>1055264</v>
      </c>
      <c r="B1048" s="1">
        <f t="shared" si="64"/>
        <v>1055290</v>
      </c>
      <c r="C1048" s="11" t="s">
        <v>52</v>
      </c>
      <c r="D1048" s="12">
        <f>INDEX(families!$A:$A,MATCH(E1048,families!$B:$B,0))</f>
        <v>2</v>
      </c>
      <c r="E1048" s="1" t="str">
        <f t="shared" si="65"/>
        <v>FBE</v>
      </c>
      <c r="F1048" s="1">
        <f t="shared" si="66"/>
        <v>14.7</v>
      </c>
      <c r="G1048" s="1" t="str">
        <f t="shared" si="67"/>
        <v>14.7mm FBE</v>
      </c>
      <c r="H1048" s="1" t="str">
        <f>_xlfn.CONCAT(TEXT(R1048,"0.0"),"mm ",INDEX('Pipe Lookup'!D:D,MATCH('~01 Pipe Segmentation'!S1048,'Pipe Lookup'!C:C,0))," TYPE ",Q1048)</f>
        <v>14.7mm Fusion-Bonded Epoxy TYPE 5</v>
      </c>
      <c r="M1048" s="1" t="s">
        <v>53</v>
      </c>
      <c r="N1048" s="1">
        <v>1055264</v>
      </c>
      <c r="O1048" s="1">
        <v>1055290</v>
      </c>
      <c r="P1048" s="1">
        <v>26</v>
      </c>
      <c r="Q1048" s="1">
        <v>5</v>
      </c>
      <c r="R1048" s="1">
        <v>14.7</v>
      </c>
      <c r="S1048" s="1" t="s">
        <v>54</v>
      </c>
      <c r="T1048" s="1" t="s">
        <v>606</v>
      </c>
      <c r="W1048" s="1">
        <v>0</v>
      </c>
      <c r="X1048" s="1" t="s">
        <v>58</v>
      </c>
    </row>
    <row r="1049" spans="1:24" ht="15" x14ac:dyDescent="0.2">
      <c r="A1049" s="1">
        <f t="shared" si="64"/>
        <v>1055290</v>
      </c>
      <c r="B1049" s="1">
        <f t="shared" si="64"/>
        <v>1055300</v>
      </c>
      <c r="C1049" s="11" t="s">
        <v>52</v>
      </c>
      <c r="D1049" s="12">
        <f>INDEX(families!$A:$A,MATCH(E1049,families!$B:$B,0))</f>
        <v>1</v>
      </c>
      <c r="E1049" s="1" t="str">
        <f t="shared" si="65"/>
        <v>ARO</v>
      </c>
      <c r="F1049" s="1">
        <f t="shared" si="66"/>
        <v>14.7</v>
      </c>
      <c r="G1049" s="1" t="str">
        <f t="shared" si="67"/>
        <v>14.7mm ARO</v>
      </c>
      <c r="H1049" s="1" t="str">
        <f>_xlfn.CONCAT(TEXT(R1049,"0.0"),"mm ",INDEX('Pipe Lookup'!D:D,MATCH('~01 Pipe Segmentation'!S1049,'Pipe Lookup'!C:C,0))," TYPE ",Q1049)</f>
        <v>14.7mm Abrasion-Resistant Overcoat TYPE 6</v>
      </c>
      <c r="M1049" s="1" t="s">
        <v>53</v>
      </c>
      <c r="N1049" s="1">
        <v>1055290</v>
      </c>
      <c r="O1049" s="1">
        <v>1055300</v>
      </c>
      <c r="P1049" s="1">
        <v>10</v>
      </c>
      <c r="Q1049" s="1">
        <v>6</v>
      </c>
      <c r="R1049" s="1">
        <v>14.7</v>
      </c>
      <c r="S1049" s="1" t="s">
        <v>78</v>
      </c>
      <c r="T1049" s="1" t="s">
        <v>606</v>
      </c>
      <c r="W1049" s="1">
        <v>0</v>
      </c>
      <c r="X1049" s="1" t="s">
        <v>58</v>
      </c>
    </row>
    <row r="1050" spans="1:24" ht="15" x14ac:dyDescent="0.2">
      <c r="A1050" s="1">
        <f t="shared" si="64"/>
        <v>1055300</v>
      </c>
      <c r="B1050" s="1">
        <f t="shared" si="64"/>
        <v>1055314</v>
      </c>
      <c r="C1050" s="11" t="s">
        <v>52</v>
      </c>
      <c r="D1050" s="12">
        <f>INDEX(families!$A:$A,MATCH(E1050,families!$B:$B,0))</f>
        <v>1</v>
      </c>
      <c r="E1050" s="1" t="str">
        <f t="shared" si="65"/>
        <v>ARO</v>
      </c>
      <c r="F1050" s="1">
        <f t="shared" si="66"/>
        <v>14.7</v>
      </c>
      <c r="G1050" s="1" t="str">
        <f t="shared" si="67"/>
        <v>14.7mm ARO</v>
      </c>
      <c r="H1050" s="1" t="str">
        <f>_xlfn.CONCAT(TEXT(R1050,"0.0"),"mm ",INDEX('Pipe Lookup'!D:D,MATCH('~01 Pipe Segmentation'!S1050,'Pipe Lookup'!C:C,0))," TYPE ",Q1050)</f>
        <v>14.7mm Abrasion-Resistant Overcoat TYPE 6</v>
      </c>
      <c r="M1050" s="1" t="s">
        <v>53</v>
      </c>
      <c r="N1050" s="1">
        <v>1055300</v>
      </c>
      <c r="O1050" s="1">
        <v>1055314</v>
      </c>
      <c r="P1050" s="1">
        <v>14</v>
      </c>
      <c r="Q1050" s="1">
        <v>6</v>
      </c>
      <c r="R1050" s="1">
        <v>14.7</v>
      </c>
      <c r="S1050" s="1" t="s">
        <v>78</v>
      </c>
      <c r="T1050" s="1" t="s">
        <v>606</v>
      </c>
      <c r="V1050" s="1" t="s">
        <v>608</v>
      </c>
      <c r="W1050" s="1">
        <v>0</v>
      </c>
      <c r="X1050" s="1" t="s">
        <v>84</v>
      </c>
    </row>
    <row r="1051" spans="1:24" ht="15" x14ac:dyDescent="0.2">
      <c r="A1051" s="1">
        <f t="shared" si="64"/>
        <v>1055314</v>
      </c>
      <c r="B1051" s="1">
        <f t="shared" si="64"/>
        <v>1055324</v>
      </c>
      <c r="C1051" s="11" t="s">
        <v>52</v>
      </c>
      <c r="D1051" s="12">
        <f>INDEX(families!$A:$A,MATCH(E1051,families!$B:$B,0))</f>
        <v>3</v>
      </c>
      <c r="E1051" s="1" t="str">
        <f t="shared" si="65"/>
        <v>LE</v>
      </c>
      <c r="F1051" s="1">
        <f t="shared" si="66"/>
        <v>14.7</v>
      </c>
      <c r="G1051" s="1" t="str">
        <f t="shared" si="67"/>
        <v>14.7mm LE</v>
      </c>
      <c r="H1051" s="1" t="str">
        <f>_xlfn.CONCAT(TEXT(R1051,"0.0"),"mm ",INDEX('Pipe Lookup'!D:D,MATCH('~01 Pipe Segmentation'!S1051,'Pipe Lookup'!C:C,0))," TYPE ",Q1051)</f>
        <v>14.7mm Elbow TYPE 22</v>
      </c>
      <c r="M1051" s="1" t="s">
        <v>53</v>
      </c>
      <c r="N1051" s="1">
        <v>1055314</v>
      </c>
      <c r="O1051" s="1">
        <v>1055324</v>
      </c>
      <c r="P1051" s="1">
        <v>10</v>
      </c>
      <c r="Q1051" s="1">
        <v>22</v>
      </c>
      <c r="R1051" s="1">
        <v>14.7</v>
      </c>
      <c r="S1051" s="1" t="s">
        <v>56</v>
      </c>
      <c r="T1051" s="1" t="s">
        <v>606</v>
      </c>
      <c r="V1051" s="1" t="s">
        <v>609</v>
      </c>
      <c r="W1051" s="1">
        <v>0</v>
      </c>
      <c r="X1051" s="1" t="s">
        <v>58</v>
      </c>
    </row>
    <row r="1052" spans="1:24" ht="15" x14ac:dyDescent="0.2">
      <c r="A1052" s="1">
        <f t="shared" si="64"/>
        <v>1055324</v>
      </c>
      <c r="B1052" s="1">
        <f t="shared" si="64"/>
        <v>1056600</v>
      </c>
      <c r="C1052" s="11" t="s">
        <v>52</v>
      </c>
      <c r="D1052" s="12">
        <f>INDEX(families!$A:$A,MATCH(E1052,families!$B:$B,0))</f>
        <v>2</v>
      </c>
      <c r="E1052" s="1" t="str">
        <f t="shared" si="65"/>
        <v>FBE</v>
      </c>
      <c r="F1052" s="1">
        <f t="shared" si="66"/>
        <v>14.7</v>
      </c>
      <c r="G1052" s="1" t="str">
        <f t="shared" si="67"/>
        <v>14.7mm FBE</v>
      </c>
      <c r="H1052" s="1" t="str">
        <f>_xlfn.CONCAT(TEXT(R1052,"0.0"),"mm ",INDEX('Pipe Lookup'!D:D,MATCH('~01 Pipe Segmentation'!S1052,'Pipe Lookup'!C:C,0))," TYPE ",Q1052)</f>
        <v>14.7mm Fusion-Bonded Epoxy TYPE 5</v>
      </c>
      <c r="M1052" s="1" t="s">
        <v>53</v>
      </c>
      <c r="N1052" s="1">
        <v>1055324</v>
      </c>
      <c r="O1052" s="1">
        <v>1056600</v>
      </c>
      <c r="P1052" s="1">
        <v>1276</v>
      </c>
      <c r="Q1052" s="1">
        <v>5</v>
      </c>
      <c r="R1052" s="1">
        <v>14.7</v>
      </c>
      <c r="S1052" s="1" t="s">
        <v>54</v>
      </c>
      <c r="T1052" s="1" t="s">
        <v>606</v>
      </c>
      <c r="V1052" s="1" t="s">
        <v>249</v>
      </c>
      <c r="W1052" s="1">
        <v>0</v>
      </c>
      <c r="X1052" s="1" t="s">
        <v>58</v>
      </c>
    </row>
    <row r="1053" spans="1:24" ht="15" x14ac:dyDescent="0.2">
      <c r="A1053" s="1">
        <f t="shared" si="64"/>
        <v>1056600</v>
      </c>
      <c r="B1053" s="1">
        <f t="shared" si="64"/>
        <v>1056640</v>
      </c>
      <c r="C1053" s="11" t="s">
        <v>52</v>
      </c>
      <c r="D1053" s="12">
        <f>INDEX(families!$A:$A,MATCH(E1053,families!$B:$B,0))</f>
        <v>2</v>
      </c>
      <c r="E1053" s="1" t="str">
        <f t="shared" si="65"/>
        <v>FBE</v>
      </c>
      <c r="F1053" s="1">
        <f t="shared" si="66"/>
        <v>14.7</v>
      </c>
      <c r="G1053" s="1" t="str">
        <f t="shared" si="67"/>
        <v>14.7mm FBE</v>
      </c>
      <c r="H1053" s="1" t="str">
        <f>_xlfn.CONCAT(TEXT(R1053,"0.0"),"mm ",INDEX('Pipe Lookup'!D:D,MATCH('~01 Pipe Segmentation'!S1053,'Pipe Lookup'!C:C,0))," TYPE ",Q1053)</f>
        <v>14.7mm Fusion-Bonded Epoxy TYPE 5</v>
      </c>
      <c r="M1053" s="1" t="s">
        <v>53</v>
      </c>
      <c r="N1053" s="1">
        <v>1056600</v>
      </c>
      <c r="O1053" s="1">
        <v>1056640</v>
      </c>
      <c r="P1053" s="1">
        <v>40</v>
      </c>
      <c r="Q1053" s="1">
        <v>5</v>
      </c>
      <c r="R1053" s="1">
        <v>14.7</v>
      </c>
      <c r="S1053" s="1" t="s">
        <v>54</v>
      </c>
      <c r="T1053" s="1" t="s">
        <v>606</v>
      </c>
      <c r="W1053" s="1">
        <v>0</v>
      </c>
      <c r="X1053" s="1" t="s">
        <v>84</v>
      </c>
    </row>
    <row r="1054" spans="1:24" ht="15" x14ac:dyDescent="0.2">
      <c r="A1054" s="1">
        <f t="shared" si="64"/>
        <v>1056640</v>
      </c>
      <c r="B1054" s="1">
        <f t="shared" si="64"/>
        <v>1056650</v>
      </c>
      <c r="C1054" s="11" t="s">
        <v>52</v>
      </c>
      <c r="D1054" s="12">
        <f>INDEX(families!$A:$A,MATCH(E1054,families!$B:$B,0))</f>
        <v>3</v>
      </c>
      <c r="E1054" s="1" t="str">
        <f t="shared" si="65"/>
        <v>LE</v>
      </c>
      <c r="F1054" s="1">
        <f t="shared" si="66"/>
        <v>14.7</v>
      </c>
      <c r="G1054" s="1" t="str">
        <f t="shared" si="67"/>
        <v>14.7mm LE</v>
      </c>
      <c r="H1054" s="1" t="str">
        <f>_xlfn.CONCAT(TEXT(R1054,"0.0"),"mm ",INDEX('Pipe Lookup'!D:D,MATCH('~01 Pipe Segmentation'!S1054,'Pipe Lookup'!C:C,0))," TYPE ",Q1054)</f>
        <v>14.7mm Elbow TYPE 22</v>
      </c>
      <c r="M1054" s="1" t="s">
        <v>53</v>
      </c>
      <c r="N1054" s="1">
        <v>1056640</v>
      </c>
      <c r="O1054" s="1" t="s">
        <v>610</v>
      </c>
      <c r="P1054" s="1">
        <v>10</v>
      </c>
      <c r="Q1054" s="1">
        <v>22</v>
      </c>
      <c r="R1054" s="1">
        <v>14.7</v>
      </c>
      <c r="S1054" s="1" t="s">
        <v>56</v>
      </c>
      <c r="T1054" s="1" t="s">
        <v>606</v>
      </c>
      <c r="V1054" s="1" t="s">
        <v>611</v>
      </c>
      <c r="W1054" s="1">
        <v>0</v>
      </c>
      <c r="X1054" s="1" t="s">
        <v>58</v>
      </c>
    </row>
    <row r="1055" spans="1:24" ht="15" x14ac:dyDescent="0.2">
      <c r="A1055" s="1">
        <f t="shared" si="64"/>
        <v>1056650</v>
      </c>
      <c r="B1055" s="1">
        <f t="shared" si="64"/>
        <v>1056719</v>
      </c>
      <c r="C1055" s="11" t="s">
        <v>52</v>
      </c>
      <c r="D1055" s="12">
        <f>INDEX(families!$A:$A,MATCH(E1055,families!$B:$B,0))</f>
        <v>1</v>
      </c>
      <c r="E1055" s="1" t="str">
        <f t="shared" si="65"/>
        <v>ARO</v>
      </c>
      <c r="F1055" s="1">
        <f t="shared" si="66"/>
        <v>14.7</v>
      </c>
      <c r="G1055" s="1" t="str">
        <f t="shared" si="67"/>
        <v>14.7mm ARO</v>
      </c>
      <c r="H1055" s="1" t="str">
        <f>_xlfn.CONCAT(TEXT(R1055,"0.0"),"mm ",INDEX('Pipe Lookup'!D:D,MATCH('~01 Pipe Segmentation'!S1055,'Pipe Lookup'!C:C,0))," TYPE ",Q1055)</f>
        <v>14.7mm Abrasion-Resistant Overcoat TYPE 6</v>
      </c>
      <c r="M1055" s="1" t="s">
        <v>53</v>
      </c>
      <c r="N1055" s="1" t="s">
        <v>610</v>
      </c>
      <c r="O1055" s="1" t="s">
        <v>612</v>
      </c>
      <c r="P1055" s="1">
        <v>69</v>
      </c>
      <c r="Q1055" s="1">
        <v>6</v>
      </c>
      <c r="R1055" s="1">
        <v>14.7</v>
      </c>
      <c r="S1055" s="1" t="s">
        <v>78</v>
      </c>
      <c r="T1055" s="1" t="s">
        <v>606</v>
      </c>
      <c r="V1055" s="1" t="s">
        <v>613</v>
      </c>
      <c r="W1055" s="1">
        <v>0</v>
      </c>
      <c r="X1055" s="1" t="s">
        <v>58</v>
      </c>
    </row>
    <row r="1056" spans="1:24" ht="15" x14ac:dyDescent="0.2">
      <c r="A1056" s="1">
        <f t="shared" si="64"/>
        <v>1056719</v>
      </c>
      <c r="B1056" s="1">
        <f t="shared" si="64"/>
        <v>1056726</v>
      </c>
      <c r="C1056" s="11" t="s">
        <v>52</v>
      </c>
      <c r="D1056" s="12">
        <f>INDEX(families!$A:$A,MATCH(E1056,families!$B:$B,0))</f>
        <v>3</v>
      </c>
      <c r="E1056" s="1" t="str">
        <f t="shared" si="65"/>
        <v>LE</v>
      </c>
      <c r="F1056" s="1">
        <f t="shared" si="66"/>
        <v>14.7</v>
      </c>
      <c r="G1056" s="1" t="str">
        <f t="shared" si="67"/>
        <v>14.7mm LE</v>
      </c>
      <c r="H1056" s="1" t="str">
        <f>_xlfn.CONCAT(TEXT(R1056,"0.0"),"mm ",INDEX('Pipe Lookup'!D:D,MATCH('~01 Pipe Segmentation'!S1056,'Pipe Lookup'!C:C,0))," TYPE ",Q1056)</f>
        <v>14.7mm Elbow TYPE 22</v>
      </c>
      <c r="M1056" s="1" t="s">
        <v>53</v>
      </c>
      <c r="N1056" s="1" t="s">
        <v>612</v>
      </c>
      <c r="O1056" s="1" t="s">
        <v>614</v>
      </c>
      <c r="P1056" s="1">
        <v>7</v>
      </c>
      <c r="Q1056" s="1">
        <v>22</v>
      </c>
      <c r="R1056" s="1">
        <v>14.7</v>
      </c>
      <c r="S1056" s="1" t="s">
        <v>56</v>
      </c>
      <c r="T1056" s="1" t="s">
        <v>606</v>
      </c>
      <c r="V1056" s="1" t="s">
        <v>615</v>
      </c>
      <c r="W1056" s="1">
        <v>0</v>
      </c>
      <c r="X1056" s="1" t="s">
        <v>58</v>
      </c>
    </row>
    <row r="1057" spans="1:24" ht="15" x14ac:dyDescent="0.2">
      <c r="A1057" s="1">
        <f t="shared" si="64"/>
        <v>1056726.81</v>
      </c>
      <c r="B1057" s="1">
        <f t="shared" si="64"/>
        <v>1056862</v>
      </c>
      <c r="C1057" s="11" t="s">
        <v>52</v>
      </c>
      <c r="D1057" s="12">
        <f>INDEX(families!$A:$A,MATCH(E1057,families!$B:$B,0))</f>
        <v>2</v>
      </c>
      <c r="E1057" s="1" t="str">
        <f t="shared" si="65"/>
        <v>FBE</v>
      </c>
      <c r="F1057" s="1">
        <f t="shared" si="66"/>
        <v>11.8</v>
      </c>
      <c r="G1057" s="1" t="str">
        <f t="shared" si="67"/>
        <v>11.8mm FBE</v>
      </c>
      <c r="H1057" s="1" t="str">
        <f>_xlfn.CONCAT(TEXT(R1057,"0.0"),"mm ",INDEX('Pipe Lookup'!D:D,MATCH('~01 Pipe Segmentation'!S1057,'Pipe Lookup'!C:C,0))," TYPE ",Q1057)</f>
        <v>11.8mm Fusion-Bonded Epoxy TYPE 4</v>
      </c>
      <c r="M1057" s="1" t="s">
        <v>53</v>
      </c>
      <c r="N1057" s="1">
        <v>1056726.81</v>
      </c>
      <c r="O1057" s="1">
        <v>1056862</v>
      </c>
      <c r="P1057" s="1">
        <v>135.18999999994412</v>
      </c>
      <c r="Q1057" s="1">
        <v>4</v>
      </c>
      <c r="R1057" s="1">
        <v>11.8</v>
      </c>
      <c r="S1057" s="1" t="s">
        <v>54</v>
      </c>
      <c r="T1057" s="1" t="s">
        <v>606</v>
      </c>
      <c r="W1057" s="1" t="s">
        <v>173</v>
      </c>
      <c r="X1057" s="1" t="s">
        <v>58</v>
      </c>
    </row>
    <row r="1058" spans="1:24" ht="15" x14ac:dyDescent="0.2">
      <c r="A1058" s="1">
        <f t="shared" si="64"/>
        <v>1056862</v>
      </c>
      <c r="B1058" s="1">
        <f t="shared" si="64"/>
        <v>1056868.3799999999</v>
      </c>
      <c r="C1058" s="11" t="s">
        <v>52</v>
      </c>
      <c r="D1058" s="12">
        <f>INDEX(families!$A:$A,MATCH(E1058,families!$B:$B,0))</f>
        <v>3</v>
      </c>
      <c r="E1058" s="1" t="str">
        <f t="shared" si="65"/>
        <v>LE</v>
      </c>
      <c r="F1058" s="1">
        <f t="shared" si="66"/>
        <v>14.7</v>
      </c>
      <c r="G1058" s="1" t="str">
        <f t="shared" si="67"/>
        <v>14.7mm LE</v>
      </c>
      <c r="H1058" s="1" t="str">
        <f>_xlfn.CONCAT(TEXT(R1058,"0.0"),"mm ",INDEX('Pipe Lookup'!D:D,MATCH('~01 Pipe Segmentation'!S1058,'Pipe Lookup'!C:C,0))," TYPE ",Q1058)</f>
        <v>14.7mm Elbow TYPE 22</v>
      </c>
      <c r="M1058" s="1" t="s">
        <v>53</v>
      </c>
      <c r="N1058" s="1">
        <v>1056862</v>
      </c>
      <c r="O1058" s="1">
        <v>1056868.3799999999</v>
      </c>
      <c r="P1058" s="1">
        <v>6.3799999998882413</v>
      </c>
      <c r="Q1058" s="1">
        <v>22</v>
      </c>
      <c r="R1058" s="1">
        <v>14.7</v>
      </c>
      <c r="S1058" s="1" t="s">
        <v>56</v>
      </c>
      <c r="T1058" s="1" t="s">
        <v>606</v>
      </c>
      <c r="V1058" s="1" t="s">
        <v>616</v>
      </c>
      <c r="W1058" s="1">
        <v>0</v>
      </c>
      <c r="X1058" s="1" t="s">
        <v>58</v>
      </c>
    </row>
    <row r="1059" spans="1:24" ht="15" x14ac:dyDescent="0.2">
      <c r="A1059" s="1">
        <f t="shared" si="64"/>
        <v>1056868.3799999999</v>
      </c>
      <c r="B1059" s="1">
        <f t="shared" si="64"/>
        <v>1056914.01</v>
      </c>
      <c r="C1059" s="11" t="s">
        <v>52</v>
      </c>
      <c r="D1059" s="12">
        <f>INDEX(families!$A:$A,MATCH(E1059,families!$B:$B,0))</f>
        <v>2</v>
      </c>
      <c r="E1059" s="1" t="str">
        <f t="shared" si="65"/>
        <v>FBE</v>
      </c>
      <c r="F1059" s="1">
        <f t="shared" si="66"/>
        <v>11.8</v>
      </c>
      <c r="G1059" s="1" t="str">
        <f t="shared" si="67"/>
        <v>11.8mm FBE</v>
      </c>
      <c r="H1059" s="1" t="str">
        <f>_xlfn.CONCAT(TEXT(R1059,"0.0"),"mm ",INDEX('Pipe Lookup'!D:D,MATCH('~01 Pipe Segmentation'!S1059,'Pipe Lookup'!C:C,0))," TYPE ",Q1059)</f>
        <v>11.8mm Fusion-Bonded Epoxy TYPE 4</v>
      </c>
      <c r="M1059" s="1" t="s">
        <v>53</v>
      </c>
      <c r="N1059" s="1">
        <v>1056868.3799999999</v>
      </c>
      <c r="O1059" s="1">
        <v>1056914.01</v>
      </c>
      <c r="P1059" s="1">
        <v>45.630000000121072</v>
      </c>
      <c r="Q1059" s="1">
        <v>4</v>
      </c>
      <c r="R1059" s="1">
        <v>11.8</v>
      </c>
      <c r="S1059" s="1" t="s">
        <v>54</v>
      </c>
      <c r="T1059" s="1" t="s">
        <v>606</v>
      </c>
      <c r="W1059" s="1">
        <v>0</v>
      </c>
      <c r="X1059" s="1" t="s">
        <v>58</v>
      </c>
    </row>
    <row r="1060" spans="1:24" ht="15" x14ac:dyDescent="0.2">
      <c r="A1060" s="1">
        <f t="shared" si="64"/>
        <v>1056914.01</v>
      </c>
      <c r="B1060" s="1">
        <f t="shared" si="64"/>
        <v>1056938.01</v>
      </c>
      <c r="C1060" s="11" t="s">
        <v>52</v>
      </c>
      <c r="D1060" s="12">
        <f>INDEX(families!$A:$A,MATCH(E1060,families!$B:$B,0))</f>
        <v>1</v>
      </c>
      <c r="E1060" s="1" t="str">
        <f t="shared" si="65"/>
        <v>ARO</v>
      </c>
      <c r="F1060" s="1">
        <f t="shared" si="66"/>
        <v>14.7</v>
      </c>
      <c r="G1060" s="1" t="str">
        <f t="shared" si="67"/>
        <v>14.7mm ARO</v>
      </c>
      <c r="H1060" s="1" t="str">
        <f>_xlfn.CONCAT(TEXT(R1060,"0.0"),"mm ",INDEX('Pipe Lookup'!D:D,MATCH('~01 Pipe Segmentation'!S1060,'Pipe Lookup'!C:C,0))," TYPE ",Q1060)</f>
        <v>14.7mm Abrasion-Resistant Overcoat TYPE 6</v>
      </c>
      <c r="M1060" s="1" t="s">
        <v>53</v>
      </c>
      <c r="N1060" s="1">
        <v>1056914.01</v>
      </c>
      <c r="O1060" s="1">
        <v>1056938.01</v>
      </c>
      <c r="P1060" s="1">
        <v>24</v>
      </c>
      <c r="Q1060" s="1">
        <v>6</v>
      </c>
      <c r="R1060" s="1">
        <v>14.7</v>
      </c>
      <c r="S1060" s="1" t="s">
        <v>78</v>
      </c>
      <c r="T1060" s="1" t="s">
        <v>606</v>
      </c>
      <c r="W1060" s="1">
        <v>0</v>
      </c>
      <c r="X1060" s="1" t="s">
        <v>58</v>
      </c>
    </row>
    <row r="1061" spans="1:24" ht="15" x14ac:dyDescent="0.2">
      <c r="A1061" s="1">
        <f t="shared" si="64"/>
        <v>1056938.01</v>
      </c>
      <c r="B1061" s="1">
        <f t="shared" si="64"/>
        <v>1057035.27</v>
      </c>
      <c r="C1061" s="11" t="s">
        <v>52</v>
      </c>
      <c r="D1061" s="12">
        <f>INDEX(families!$A:$A,MATCH(E1061,families!$B:$B,0))</f>
        <v>2</v>
      </c>
      <c r="E1061" s="1" t="str">
        <f t="shared" si="65"/>
        <v>FBE</v>
      </c>
      <c r="F1061" s="1">
        <f t="shared" si="66"/>
        <v>11.8</v>
      </c>
      <c r="G1061" s="1" t="str">
        <f t="shared" si="67"/>
        <v>11.8mm FBE</v>
      </c>
      <c r="H1061" s="1" t="str">
        <f>_xlfn.CONCAT(TEXT(R1061,"0.0"),"mm ",INDEX('Pipe Lookup'!D:D,MATCH('~01 Pipe Segmentation'!S1061,'Pipe Lookup'!C:C,0))," TYPE ",Q1061)</f>
        <v>11.8mm Fusion-Bonded Epoxy TYPE 4</v>
      </c>
      <c r="M1061" s="1" t="s">
        <v>53</v>
      </c>
      <c r="N1061" s="1">
        <v>1056938.01</v>
      </c>
      <c r="O1061" s="1">
        <v>1057035.27</v>
      </c>
      <c r="P1061" s="1">
        <v>97.260000000009313</v>
      </c>
      <c r="Q1061" s="1">
        <v>4</v>
      </c>
      <c r="R1061" s="1">
        <v>11.8</v>
      </c>
      <c r="S1061" s="1" t="s">
        <v>54</v>
      </c>
      <c r="T1061" s="1" t="s">
        <v>606</v>
      </c>
      <c r="W1061" s="1">
        <v>0</v>
      </c>
      <c r="X1061" s="1" t="s">
        <v>58</v>
      </c>
    </row>
    <row r="1062" spans="1:24" ht="15" x14ac:dyDescent="0.2">
      <c r="A1062" s="1">
        <f t="shared" si="64"/>
        <v>1057035.27</v>
      </c>
      <c r="B1062" s="1">
        <f t="shared" si="64"/>
        <v>1057059</v>
      </c>
      <c r="C1062" s="11" t="s">
        <v>52</v>
      </c>
      <c r="D1062" s="12">
        <f>INDEX(families!$A:$A,MATCH(E1062,families!$B:$B,0))</f>
        <v>1</v>
      </c>
      <c r="E1062" s="1" t="str">
        <f t="shared" si="65"/>
        <v>ARO</v>
      </c>
      <c r="F1062" s="1">
        <f t="shared" si="66"/>
        <v>14.7</v>
      </c>
      <c r="G1062" s="1" t="str">
        <f t="shared" si="67"/>
        <v>14.7mm ARO</v>
      </c>
      <c r="H1062" s="1" t="str">
        <f>_xlfn.CONCAT(TEXT(R1062,"0.0"),"mm ",INDEX('Pipe Lookup'!D:D,MATCH('~01 Pipe Segmentation'!S1062,'Pipe Lookup'!C:C,0))," TYPE ",Q1062)</f>
        <v>14.7mm Abrasion-Resistant Overcoat TYPE 6</v>
      </c>
      <c r="M1062" s="1" t="s">
        <v>53</v>
      </c>
      <c r="N1062" s="1">
        <v>1057035.27</v>
      </c>
      <c r="O1062" s="1">
        <v>1057059</v>
      </c>
      <c r="P1062" s="1">
        <v>23.729999999981374</v>
      </c>
      <c r="Q1062" s="1">
        <v>6</v>
      </c>
      <c r="R1062" s="1">
        <v>14.7</v>
      </c>
      <c r="S1062" s="1" t="s">
        <v>78</v>
      </c>
      <c r="T1062" s="1" t="s">
        <v>606</v>
      </c>
      <c r="W1062" s="1">
        <v>0</v>
      </c>
      <c r="X1062" s="1" t="s">
        <v>58</v>
      </c>
    </row>
    <row r="1063" spans="1:24" ht="15" x14ac:dyDescent="0.2">
      <c r="A1063" s="1">
        <f t="shared" si="64"/>
        <v>1057059</v>
      </c>
      <c r="B1063" s="1">
        <f t="shared" si="64"/>
        <v>1057072</v>
      </c>
      <c r="C1063" s="11" t="s">
        <v>52</v>
      </c>
      <c r="D1063" s="12">
        <f>INDEX(families!$A:$A,MATCH(E1063,families!$B:$B,0))</f>
        <v>2</v>
      </c>
      <c r="E1063" s="1" t="str">
        <f t="shared" si="65"/>
        <v>FBE</v>
      </c>
      <c r="F1063" s="1">
        <f t="shared" si="66"/>
        <v>14.7</v>
      </c>
      <c r="G1063" s="1" t="str">
        <f t="shared" si="67"/>
        <v>14.7mm FBE</v>
      </c>
      <c r="H1063" s="1" t="str">
        <f>_xlfn.CONCAT(TEXT(R1063,"0.0"),"mm ",INDEX('Pipe Lookup'!D:D,MATCH('~01 Pipe Segmentation'!S1063,'Pipe Lookup'!C:C,0))," TYPE ",Q1063)</f>
        <v>14.7mm Fusion-Bonded Epoxy TYPE 5</v>
      </c>
      <c r="M1063" s="1" t="s">
        <v>53</v>
      </c>
      <c r="N1063" s="1">
        <v>1057059</v>
      </c>
      <c r="O1063" s="1">
        <v>1057072</v>
      </c>
      <c r="P1063" s="1">
        <v>13</v>
      </c>
      <c r="Q1063" s="1">
        <v>5</v>
      </c>
      <c r="R1063" s="1">
        <v>14.7</v>
      </c>
      <c r="S1063" s="1" t="s">
        <v>54</v>
      </c>
      <c r="T1063" s="1" t="s">
        <v>606</v>
      </c>
      <c r="W1063" s="1">
        <v>0</v>
      </c>
      <c r="X1063" s="1" t="s">
        <v>58</v>
      </c>
    </row>
    <row r="1064" spans="1:24" ht="15" x14ac:dyDescent="0.2">
      <c r="A1064" s="1">
        <f t="shared" si="64"/>
        <v>1057072</v>
      </c>
      <c r="B1064" s="1">
        <f t="shared" si="64"/>
        <v>1057095.75</v>
      </c>
      <c r="C1064" s="11" t="s">
        <v>52</v>
      </c>
      <c r="D1064" s="12">
        <f>INDEX(families!$A:$A,MATCH(E1064,families!$B:$B,0))</f>
        <v>1</v>
      </c>
      <c r="E1064" s="1" t="str">
        <f t="shared" si="65"/>
        <v>ARO</v>
      </c>
      <c r="F1064" s="1">
        <f t="shared" si="66"/>
        <v>14.7</v>
      </c>
      <c r="G1064" s="1" t="str">
        <f t="shared" si="67"/>
        <v>14.7mm ARO</v>
      </c>
      <c r="H1064" s="1" t="str">
        <f>_xlfn.CONCAT(TEXT(R1064,"0.0"),"mm ",INDEX('Pipe Lookup'!D:D,MATCH('~01 Pipe Segmentation'!S1064,'Pipe Lookup'!C:C,0))," TYPE ",Q1064)</f>
        <v>14.7mm Abrasion-Resistant Overcoat TYPE 6</v>
      </c>
      <c r="M1064" s="1" t="s">
        <v>53</v>
      </c>
      <c r="N1064" s="1">
        <v>1057072</v>
      </c>
      <c r="O1064" s="1">
        <v>1057095.75</v>
      </c>
      <c r="P1064" s="1">
        <v>23.75</v>
      </c>
      <c r="Q1064" s="1">
        <v>6</v>
      </c>
      <c r="R1064" s="1">
        <v>14.7</v>
      </c>
      <c r="S1064" s="1" t="s">
        <v>78</v>
      </c>
      <c r="T1064" s="1" t="s">
        <v>606</v>
      </c>
      <c r="W1064" s="1">
        <v>0</v>
      </c>
      <c r="X1064" s="1" t="s">
        <v>58</v>
      </c>
    </row>
    <row r="1065" spans="1:24" ht="15" x14ac:dyDescent="0.2">
      <c r="A1065" s="1">
        <f t="shared" si="64"/>
        <v>1057095.75</v>
      </c>
      <c r="B1065" s="1">
        <f t="shared" si="64"/>
        <v>1057163.7</v>
      </c>
      <c r="C1065" s="11" t="s">
        <v>52</v>
      </c>
      <c r="D1065" s="12">
        <f>INDEX(families!$A:$A,MATCH(E1065,families!$B:$B,0))</f>
        <v>2</v>
      </c>
      <c r="E1065" s="1" t="str">
        <f t="shared" si="65"/>
        <v>FBE</v>
      </c>
      <c r="F1065" s="1">
        <f t="shared" si="66"/>
        <v>11.8</v>
      </c>
      <c r="G1065" s="1" t="str">
        <f t="shared" si="67"/>
        <v>11.8mm FBE</v>
      </c>
      <c r="H1065" s="1" t="str">
        <f>_xlfn.CONCAT(TEXT(R1065,"0.0"),"mm ",INDEX('Pipe Lookup'!D:D,MATCH('~01 Pipe Segmentation'!S1065,'Pipe Lookup'!C:C,0))," TYPE ",Q1065)</f>
        <v>11.8mm Fusion-Bonded Epoxy TYPE 4</v>
      </c>
      <c r="M1065" s="1" t="s">
        <v>53</v>
      </c>
      <c r="N1065" s="1">
        <v>1057095.75</v>
      </c>
      <c r="O1065" s="1">
        <v>1057163.7</v>
      </c>
      <c r="P1065" s="1">
        <v>67.949999999953434</v>
      </c>
      <c r="Q1065" s="1">
        <v>4</v>
      </c>
      <c r="R1065" s="1">
        <v>11.8</v>
      </c>
      <c r="S1065" s="1" t="s">
        <v>54</v>
      </c>
      <c r="T1065" s="1" t="s">
        <v>606</v>
      </c>
      <c r="W1065" s="1">
        <v>0</v>
      </c>
      <c r="X1065" s="1" t="s">
        <v>58</v>
      </c>
    </row>
    <row r="1066" spans="1:24" ht="15" x14ac:dyDescent="0.2">
      <c r="A1066" s="1">
        <f t="shared" si="64"/>
        <v>1057163.7</v>
      </c>
      <c r="B1066" s="1">
        <f t="shared" si="64"/>
        <v>1057187.7</v>
      </c>
      <c r="C1066" s="11" t="s">
        <v>52</v>
      </c>
      <c r="D1066" s="12">
        <f>INDEX(families!$A:$A,MATCH(E1066,families!$B:$B,0))</f>
        <v>2</v>
      </c>
      <c r="E1066" s="1" t="str">
        <f t="shared" si="65"/>
        <v>FBE</v>
      </c>
      <c r="F1066" s="1">
        <f t="shared" si="66"/>
        <v>14.7</v>
      </c>
      <c r="G1066" s="1" t="str">
        <f t="shared" si="67"/>
        <v>14.7mm FBE</v>
      </c>
      <c r="H1066" s="1" t="str">
        <f>_xlfn.CONCAT(TEXT(R1066,"0.0"),"mm ",INDEX('Pipe Lookup'!D:D,MATCH('~01 Pipe Segmentation'!S1066,'Pipe Lookup'!C:C,0))," TYPE ",Q1066)</f>
        <v>14.7mm Fusion-Bonded Epoxy TYPE 5</v>
      </c>
      <c r="M1066" s="1" t="s">
        <v>53</v>
      </c>
      <c r="N1066" s="1">
        <v>1057163.7</v>
      </c>
      <c r="O1066" s="1">
        <v>1057187.7</v>
      </c>
      <c r="P1066" s="1">
        <v>24</v>
      </c>
      <c r="Q1066" s="1">
        <v>5</v>
      </c>
      <c r="R1066" s="1">
        <v>14.7</v>
      </c>
      <c r="S1066" s="1" t="s">
        <v>54</v>
      </c>
      <c r="T1066" s="1" t="s">
        <v>606</v>
      </c>
      <c r="W1066" s="1">
        <v>0</v>
      </c>
      <c r="X1066" s="1" t="s">
        <v>58</v>
      </c>
    </row>
    <row r="1067" spans="1:24" ht="15" x14ac:dyDescent="0.2">
      <c r="A1067" s="1">
        <f t="shared" si="64"/>
        <v>1057187.7</v>
      </c>
      <c r="B1067" s="1">
        <f t="shared" si="64"/>
        <v>1057200</v>
      </c>
      <c r="C1067" s="11" t="s">
        <v>52</v>
      </c>
      <c r="D1067" s="12">
        <f>INDEX(families!$A:$A,MATCH(E1067,families!$B:$B,0))</f>
        <v>2</v>
      </c>
      <c r="E1067" s="1" t="str">
        <f t="shared" si="65"/>
        <v>FBE</v>
      </c>
      <c r="F1067" s="1">
        <f t="shared" si="66"/>
        <v>11.8</v>
      </c>
      <c r="G1067" s="1" t="str">
        <f t="shared" si="67"/>
        <v>11.8mm FBE</v>
      </c>
      <c r="H1067" s="1" t="str">
        <f>_xlfn.CONCAT(TEXT(R1067,"0.0"),"mm ",INDEX('Pipe Lookup'!D:D,MATCH('~01 Pipe Segmentation'!S1067,'Pipe Lookup'!C:C,0))," TYPE ",Q1067)</f>
        <v>11.8mm Fusion-Bonded Epoxy TYPE 4</v>
      </c>
      <c r="M1067" s="1" t="s">
        <v>53</v>
      </c>
      <c r="N1067" s="1">
        <v>1057187.7</v>
      </c>
      <c r="O1067" s="1">
        <v>1057200</v>
      </c>
      <c r="P1067" s="1">
        <v>12.300000000046566</v>
      </c>
      <c r="Q1067" s="1">
        <v>4</v>
      </c>
      <c r="R1067" s="1">
        <v>11.8</v>
      </c>
      <c r="S1067" s="1" t="s">
        <v>54</v>
      </c>
      <c r="T1067" s="1" t="s">
        <v>606</v>
      </c>
      <c r="W1067" s="1">
        <v>0</v>
      </c>
      <c r="X1067" s="1" t="s">
        <v>58</v>
      </c>
    </row>
    <row r="1068" spans="1:24" ht="15" x14ac:dyDescent="0.2">
      <c r="A1068" s="1">
        <f t="shared" si="64"/>
        <v>1057200</v>
      </c>
      <c r="B1068" s="1">
        <f t="shared" si="64"/>
        <v>1057250.1599999999</v>
      </c>
      <c r="C1068" s="11" t="s">
        <v>52</v>
      </c>
      <c r="D1068" s="12">
        <f>INDEX(families!$A:$A,MATCH(E1068,families!$B:$B,0))</f>
        <v>2</v>
      </c>
      <c r="E1068" s="1" t="str">
        <f t="shared" si="65"/>
        <v>FBE</v>
      </c>
      <c r="F1068" s="1">
        <f t="shared" si="66"/>
        <v>11.8</v>
      </c>
      <c r="G1068" s="1" t="str">
        <f t="shared" si="67"/>
        <v>11.8mm FBE</v>
      </c>
      <c r="H1068" s="1" t="str">
        <f>_xlfn.CONCAT(TEXT(R1068,"0.0"),"mm ",INDEX('Pipe Lookup'!D:D,MATCH('~01 Pipe Segmentation'!S1068,'Pipe Lookup'!C:C,0))," TYPE ",Q1068)</f>
        <v>11.8mm Fusion-Bonded Epoxy TYPE 4</v>
      </c>
      <c r="M1068" s="1" t="s">
        <v>53</v>
      </c>
      <c r="N1068" s="1">
        <v>1057200</v>
      </c>
      <c r="O1068" s="1">
        <v>1057250.1599999999</v>
      </c>
      <c r="P1068" s="1">
        <v>50.159999999916181</v>
      </c>
      <c r="Q1068" s="1">
        <v>4</v>
      </c>
      <c r="R1068" s="1">
        <v>11.8</v>
      </c>
      <c r="S1068" s="1" t="s">
        <v>54</v>
      </c>
      <c r="T1068" s="1" t="s">
        <v>617</v>
      </c>
      <c r="W1068" s="1">
        <v>0</v>
      </c>
      <c r="X1068" s="1" t="s">
        <v>58</v>
      </c>
    </row>
    <row r="1069" spans="1:24" ht="15" x14ac:dyDescent="0.2">
      <c r="A1069" s="1">
        <f t="shared" si="64"/>
        <v>1057250.1599999999</v>
      </c>
      <c r="B1069" s="1">
        <f t="shared" si="64"/>
        <v>1057253.7</v>
      </c>
      <c r="C1069" s="11" t="s">
        <v>52</v>
      </c>
      <c r="D1069" s="12">
        <f>INDEX(families!$A:$A,MATCH(E1069,families!$B:$B,0))</f>
        <v>3</v>
      </c>
      <c r="E1069" s="1" t="str">
        <f t="shared" si="65"/>
        <v>LE</v>
      </c>
      <c r="F1069" s="1">
        <f t="shared" si="66"/>
        <v>14.7</v>
      </c>
      <c r="G1069" s="1" t="str">
        <f t="shared" si="67"/>
        <v>14.7mm LE</v>
      </c>
      <c r="H1069" s="1" t="str">
        <f>_xlfn.CONCAT(TEXT(R1069,"0.0"),"mm ",INDEX('Pipe Lookup'!D:D,MATCH('~01 Pipe Segmentation'!S1069,'Pipe Lookup'!C:C,0))," TYPE ",Q1069)</f>
        <v>14.7mm Elbow TYPE 22</v>
      </c>
      <c r="M1069" s="1" t="s">
        <v>53</v>
      </c>
      <c r="N1069" s="1">
        <v>1057250.1599999999</v>
      </c>
      <c r="O1069" s="1">
        <v>1057253.7</v>
      </c>
      <c r="P1069" s="1">
        <v>3.5400000000372529</v>
      </c>
      <c r="Q1069" s="1">
        <v>22</v>
      </c>
      <c r="R1069" s="1">
        <v>14.7</v>
      </c>
      <c r="S1069" s="1" t="s">
        <v>56</v>
      </c>
      <c r="T1069" s="1" t="s">
        <v>617</v>
      </c>
      <c r="V1069" s="1" t="s">
        <v>618</v>
      </c>
      <c r="W1069" s="1">
        <v>0</v>
      </c>
      <c r="X1069" s="1" t="s">
        <v>58</v>
      </c>
    </row>
    <row r="1070" spans="1:24" ht="15" x14ac:dyDescent="0.2">
      <c r="A1070" s="1">
        <f t="shared" si="64"/>
        <v>1057253.7</v>
      </c>
      <c r="B1070" s="1">
        <f t="shared" si="64"/>
        <v>1057333.52</v>
      </c>
      <c r="C1070" s="11" t="s">
        <v>52</v>
      </c>
      <c r="D1070" s="12">
        <f>INDEX(families!$A:$A,MATCH(E1070,families!$B:$B,0))</f>
        <v>2</v>
      </c>
      <c r="E1070" s="1" t="str">
        <f t="shared" si="65"/>
        <v>FBE</v>
      </c>
      <c r="F1070" s="1">
        <f t="shared" si="66"/>
        <v>11.8</v>
      </c>
      <c r="G1070" s="1" t="str">
        <f t="shared" si="67"/>
        <v>11.8mm FBE</v>
      </c>
      <c r="H1070" s="1" t="str">
        <f>_xlfn.CONCAT(TEXT(R1070,"0.0"),"mm ",INDEX('Pipe Lookup'!D:D,MATCH('~01 Pipe Segmentation'!S1070,'Pipe Lookup'!C:C,0))," TYPE ",Q1070)</f>
        <v>11.8mm Fusion-Bonded Epoxy TYPE 4</v>
      </c>
      <c r="M1070" s="1" t="s">
        <v>53</v>
      </c>
      <c r="N1070" s="1">
        <v>1057253.7</v>
      </c>
      <c r="O1070" s="1">
        <v>1057333.52</v>
      </c>
      <c r="P1070" s="1">
        <v>79.820000000065193</v>
      </c>
      <c r="Q1070" s="1">
        <v>4</v>
      </c>
      <c r="R1070" s="1">
        <v>11.8</v>
      </c>
      <c r="S1070" s="1" t="s">
        <v>54</v>
      </c>
      <c r="T1070" s="1" t="s">
        <v>617</v>
      </c>
      <c r="W1070" s="1">
        <v>0</v>
      </c>
      <c r="X1070" s="1" t="s">
        <v>58</v>
      </c>
    </row>
    <row r="1071" spans="1:24" ht="15" x14ac:dyDescent="0.2">
      <c r="A1071" s="1">
        <f t="shared" si="64"/>
        <v>1057333.52</v>
      </c>
      <c r="B1071" s="1">
        <f t="shared" si="64"/>
        <v>1057337.72</v>
      </c>
      <c r="C1071" s="11" t="s">
        <v>52</v>
      </c>
      <c r="D1071" s="12">
        <f>INDEX(families!$A:$A,MATCH(E1071,families!$B:$B,0))</f>
        <v>3</v>
      </c>
      <c r="E1071" s="1" t="str">
        <f t="shared" si="65"/>
        <v>LE</v>
      </c>
      <c r="F1071" s="1">
        <f t="shared" si="66"/>
        <v>14.7</v>
      </c>
      <c r="G1071" s="1" t="str">
        <f t="shared" si="67"/>
        <v>14.7mm LE</v>
      </c>
      <c r="H1071" s="1" t="str">
        <f>_xlfn.CONCAT(TEXT(R1071,"0.0"),"mm ",INDEX('Pipe Lookup'!D:D,MATCH('~01 Pipe Segmentation'!S1071,'Pipe Lookup'!C:C,0))," TYPE ",Q1071)</f>
        <v>14.7mm Elbow TYPE 22</v>
      </c>
      <c r="M1071" s="1" t="s">
        <v>53</v>
      </c>
      <c r="N1071" s="1">
        <v>1057333.52</v>
      </c>
      <c r="O1071" s="1">
        <v>1057337.72</v>
      </c>
      <c r="P1071" s="1">
        <v>4.1999999999534339</v>
      </c>
      <c r="Q1071" s="1">
        <v>22</v>
      </c>
      <c r="R1071" s="1">
        <v>14.7</v>
      </c>
      <c r="S1071" s="1" t="s">
        <v>56</v>
      </c>
      <c r="T1071" s="1" t="s">
        <v>617</v>
      </c>
      <c r="V1071" s="1" t="s">
        <v>619</v>
      </c>
      <c r="W1071" s="1">
        <v>0</v>
      </c>
      <c r="X1071" s="1" t="s">
        <v>58</v>
      </c>
    </row>
    <row r="1072" spans="1:24" ht="15" x14ac:dyDescent="0.2">
      <c r="A1072" s="1">
        <f t="shared" si="64"/>
        <v>1057337.72</v>
      </c>
      <c r="B1072" s="1">
        <f t="shared" si="64"/>
        <v>1057420.7</v>
      </c>
      <c r="C1072" s="11" t="s">
        <v>52</v>
      </c>
      <c r="D1072" s="12">
        <f>INDEX(families!$A:$A,MATCH(E1072,families!$B:$B,0))</f>
        <v>2</v>
      </c>
      <c r="E1072" s="1" t="str">
        <f t="shared" si="65"/>
        <v>FBE</v>
      </c>
      <c r="F1072" s="1">
        <f t="shared" si="66"/>
        <v>11.8</v>
      </c>
      <c r="G1072" s="1" t="str">
        <f t="shared" si="67"/>
        <v>11.8mm FBE</v>
      </c>
      <c r="H1072" s="1" t="str">
        <f>_xlfn.CONCAT(TEXT(R1072,"0.0"),"mm ",INDEX('Pipe Lookup'!D:D,MATCH('~01 Pipe Segmentation'!S1072,'Pipe Lookup'!C:C,0))," TYPE ",Q1072)</f>
        <v>11.8mm Fusion-Bonded Epoxy TYPE 4</v>
      </c>
      <c r="M1072" s="1" t="s">
        <v>53</v>
      </c>
      <c r="N1072" s="1">
        <v>1057337.72</v>
      </c>
      <c r="O1072" s="1">
        <v>1057420.7</v>
      </c>
      <c r="P1072" s="1">
        <v>82.979999999981374</v>
      </c>
      <c r="Q1072" s="1">
        <v>4</v>
      </c>
      <c r="R1072" s="1">
        <v>11.8</v>
      </c>
      <c r="S1072" s="1" t="s">
        <v>54</v>
      </c>
      <c r="T1072" s="1" t="s">
        <v>617</v>
      </c>
      <c r="W1072" s="1">
        <v>0</v>
      </c>
      <c r="X1072" s="1" t="s">
        <v>58</v>
      </c>
    </row>
    <row r="1073" spans="1:24" ht="15" x14ac:dyDescent="0.2">
      <c r="A1073" s="1">
        <f t="shared" si="64"/>
        <v>1057420.7</v>
      </c>
      <c r="B1073" s="1">
        <f t="shared" si="64"/>
        <v>1057474.7</v>
      </c>
      <c r="C1073" s="11" t="s">
        <v>52</v>
      </c>
      <c r="D1073" s="12">
        <f>INDEX(families!$A:$A,MATCH(E1073,families!$B:$B,0))</f>
        <v>1</v>
      </c>
      <c r="E1073" s="1" t="str">
        <f t="shared" si="65"/>
        <v>ARO</v>
      </c>
      <c r="F1073" s="1">
        <f t="shared" si="66"/>
        <v>14.7</v>
      </c>
      <c r="G1073" s="1" t="str">
        <f t="shared" si="67"/>
        <v>14.7mm ARO</v>
      </c>
      <c r="H1073" s="1" t="str">
        <f>_xlfn.CONCAT(TEXT(R1073,"0.0"),"mm ",INDEX('Pipe Lookup'!D:D,MATCH('~01 Pipe Segmentation'!S1073,'Pipe Lookup'!C:C,0))," TYPE ",Q1073)</f>
        <v>14.7mm Abrasion-Resistant Overcoat TYPE 6</v>
      </c>
      <c r="M1073" s="1" t="s">
        <v>53</v>
      </c>
      <c r="N1073" s="1">
        <v>1057420.7</v>
      </c>
      <c r="O1073" s="1">
        <v>1057474.7</v>
      </c>
      <c r="P1073" s="1">
        <v>54</v>
      </c>
      <c r="Q1073" s="1">
        <v>6</v>
      </c>
      <c r="R1073" s="1">
        <v>14.7</v>
      </c>
      <c r="S1073" s="1" t="s">
        <v>78</v>
      </c>
      <c r="T1073" s="1" t="s">
        <v>617</v>
      </c>
      <c r="V1073" s="1" t="s">
        <v>620</v>
      </c>
      <c r="W1073" s="1">
        <v>0</v>
      </c>
      <c r="X1073" s="1" t="s">
        <v>58</v>
      </c>
    </row>
    <row r="1074" spans="1:24" ht="15" x14ac:dyDescent="0.2">
      <c r="A1074" s="1">
        <f t="shared" si="64"/>
        <v>1057474.7</v>
      </c>
      <c r="B1074" s="1">
        <f t="shared" si="64"/>
        <v>1057489.3500000001</v>
      </c>
      <c r="C1074" s="11" t="s">
        <v>52</v>
      </c>
      <c r="D1074" s="12">
        <f>INDEX(families!$A:$A,MATCH(E1074,families!$B:$B,0))</f>
        <v>2</v>
      </c>
      <c r="E1074" s="1" t="str">
        <f t="shared" si="65"/>
        <v>FBE</v>
      </c>
      <c r="F1074" s="1">
        <f t="shared" si="66"/>
        <v>14.7</v>
      </c>
      <c r="G1074" s="1" t="str">
        <f t="shared" si="67"/>
        <v>14.7mm FBE</v>
      </c>
      <c r="H1074" s="1" t="str">
        <f>_xlfn.CONCAT(TEXT(R1074,"0.0"),"mm ",INDEX('Pipe Lookup'!D:D,MATCH('~01 Pipe Segmentation'!S1074,'Pipe Lookup'!C:C,0))," TYPE ",Q1074)</f>
        <v>14.7mm Fusion-Bonded Epoxy TYPE 5</v>
      </c>
      <c r="M1074" s="1" t="s">
        <v>53</v>
      </c>
      <c r="N1074" s="1">
        <v>1057474.7</v>
      </c>
      <c r="O1074" s="1">
        <v>1057489.3500000001</v>
      </c>
      <c r="P1074" s="1">
        <v>14.650000000139698</v>
      </c>
      <c r="Q1074" s="1">
        <v>5</v>
      </c>
      <c r="R1074" s="1">
        <v>14.7</v>
      </c>
      <c r="S1074" s="1" t="s">
        <v>54</v>
      </c>
      <c r="T1074" s="1" t="s">
        <v>617</v>
      </c>
      <c r="W1074" s="1">
        <v>0</v>
      </c>
      <c r="X1074" s="1" t="s">
        <v>58</v>
      </c>
    </row>
    <row r="1075" spans="1:24" ht="15" x14ac:dyDescent="0.2">
      <c r="A1075" s="1">
        <f t="shared" si="64"/>
        <v>1057489.3500000001</v>
      </c>
      <c r="B1075" s="1">
        <f t="shared" si="64"/>
        <v>1057493.7</v>
      </c>
      <c r="C1075" s="11" t="s">
        <v>52</v>
      </c>
      <c r="D1075" s="12">
        <f>INDEX(families!$A:$A,MATCH(E1075,families!$B:$B,0))</f>
        <v>3</v>
      </c>
      <c r="E1075" s="1" t="str">
        <f t="shared" si="65"/>
        <v>LE</v>
      </c>
      <c r="F1075" s="1">
        <f t="shared" si="66"/>
        <v>14.7</v>
      </c>
      <c r="G1075" s="1" t="str">
        <f t="shared" si="67"/>
        <v>14.7mm LE</v>
      </c>
      <c r="H1075" s="1" t="str">
        <f>_xlfn.CONCAT(TEXT(R1075,"0.0"),"mm ",INDEX('Pipe Lookup'!D:D,MATCH('~01 Pipe Segmentation'!S1075,'Pipe Lookup'!C:C,0))," TYPE ",Q1075)</f>
        <v>14.7mm Elbow TYPE 22</v>
      </c>
      <c r="M1075" s="1" t="s">
        <v>53</v>
      </c>
      <c r="N1075" s="1">
        <v>1057489.3500000001</v>
      </c>
      <c r="O1075" s="1">
        <v>1057493.7</v>
      </c>
      <c r="P1075" s="1">
        <v>4.3499999998603016</v>
      </c>
      <c r="Q1075" s="1">
        <v>22</v>
      </c>
      <c r="R1075" s="1">
        <v>14.7</v>
      </c>
      <c r="S1075" s="1" t="s">
        <v>56</v>
      </c>
      <c r="T1075" s="1" t="s">
        <v>617</v>
      </c>
      <c r="V1075" s="1" t="s">
        <v>621</v>
      </c>
      <c r="W1075" s="1">
        <v>0</v>
      </c>
      <c r="X1075" s="1" t="s">
        <v>58</v>
      </c>
    </row>
    <row r="1076" spans="1:24" ht="15" x14ac:dyDescent="0.2">
      <c r="A1076" s="1">
        <f t="shared" si="64"/>
        <v>1057493.7</v>
      </c>
      <c r="B1076" s="1">
        <f t="shared" si="64"/>
        <v>1057904.7</v>
      </c>
      <c r="C1076" s="11" t="s">
        <v>52</v>
      </c>
      <c r="D1076" s="12">
        <f>INDEX(families!$A:$A,MATCH(E1076,families!$B:$B,0))</f>
        <v>2</v>
      </c>
      <c r="E1076" s="1" t="str">
        <f t="shared" si="65"/>
        <v>FBE</v>
      </c>
      <c r="F1076" s="1">
        <f t="shared" si="66"/>
        <v>11.8</v>
      </c>
      <c r="G1076" s="1" t="str">
        <f t="shared" si="67"/>
        <v>11.8mm FBE</v>
      </c>
      <c r="H1076" s="1" t="str">
        <f>_xlfn.CONCAT(TEXT(R1076,"0.0"),"mm ",INDEX('Pipe Lookup'!D:D,MATCH('~01 Pipe Segmentation'!S1076,'Pipe Lookup'!C:C,0))," TYPE ",Q1076)</f>
        <v>11.8mm Fusion-Bonded Epoxy TYPE 4</v>
      </c>
      <c r="M1076" s="1" t="s">
        <v>53</v>
      </c>
      <c r="N1076" s="1">
        <v>1057493.7</v>
      </c>
      <c r="O1076" s="1">
        <v>1057904.7</v>
      </c>
      <c r="P1076" s="1">
        <v>411</v>
      </c>
      <c r="Q1076" s="1">
        <v>4</v>
      </c>
      <c r="R1076" s="1">
        <v>11.8</v>
      </c>
      <c r="S1076" s="1" t="s">
        <v>54</v>
      </c>
      <c r="T1076" s="1" t="s">
        <v>617</v>
      </c>
      <c r="W1076" s="1">
        <v>0</v>
      </c>
      <c r="X1076" s="1" t="s">
        <v>58</v>
      </c>
    </row>
    <row r="1077" spans="1:24" ht="15" x14ac:dyDescent="0.2">
      <c r="A1077" s="1">
        <f t="shared" si="64"/>
        <v>1057904.7</v>
      </c>
      <c r="B1077" s="1">
        <f t="shared" si="64"/>
        <v>1057946.7</v>
      </c>
      <c r="C1077" s="11" t="s">
        <v>52</v>
      </c>
      <c r="D1077" s="12">
        <f>INDEX(families!$A:$A,MATCH(E1077,families!$B:$B,0))</f>
        <v>1</v>
      </c>
      <c r="E1077" s="1" t="str">
        <f t="shared" si="65"/>
        <v>ARO</v>
      </c>
      <c r="F1077" s="1">
        <f t="shared" si="66"/>
        <v>14.7</v>
      </c>
      <c r="G1077" s="1" t="str">
        <f t="shared" si="67"/>
        <v>14.7mm ARO</v>
      </c>
      <c r="H1077" s="1" t="str">
        <f>_xlfn.CONCAT(TEXT(R1077,"0.0"),"mm ",INDEX('Pipe Lookup'!D:D,MATCH('~01 Pipe Segmentation'!S1077,'Pipe Lookup'!C:C,0))," TYPE ",Q1077)</f>
        <v>14.7mm Abrasion-Resistant Overcoat TYPE 6</v>
      </c>
      <c r="M1077" s="1" t="s">
        <v>53</v>
      </c>
      <c r="N1077" s="1">
        <v>1057904.7</v>
      </c>
      <c r="O1077" s="1">
        <v>1057946.7</v>
      </c>
      <c r="P1077" s="1">
        <v>42</v>
      </c>
      <c r="Q1077" s="1">
        <v>6</v>
      </c>
      <c r="R1077" s="1">
        <v>14.7</v>
      </c>
      <c r="S1077" s="1" t="s">
        <v>78</v>
      </c>
      <c r="T1077" s="1" t="s">
        <v>617</v>
      </c>
      <c r="V1077" s="1" t="s">
        <v>622</v>
      </c>
      <c r="W1077" s="1">
        <v>0</v>
      </c>
      <c r="X1077" s="1" t="s">
        <v>58</v>
      </c>
    </row>
    <row r="1078" spans="1:24" ht="15" x14ac:dyDescent="0.2">
      <c r="A1078" s="1">
        <f t="shared" si="64"/>
        <v>1057946.7</v>
      </c>
      <c r="B1078" s="1">
        <f t="shared" si="64"/>
        <v>1058258.3799999999</v>
      </c>
      <c r="C1078" s="11" t="s">
        <v>52</v>
      </c>
      <c r="D1078" s="12">
        <f>INDEX(families!$A:$A,MATCH(E1078,families!$B:$B,0))</f>
        <v>2</v>
      </c>
      <c r="E1078" s="1" t="str">
        <f t="shared" si="65"/>
        <v>FBE</v>
      </c>
      <c r="F1078" s="1">
        <f t="shared" si="66"/>
        <v>11.8</v>
      </c>
      <c r="G1078" s="1" t="str">
        <f t="shared" si="67"/>
        <v>11.8mm FBE</v>
      </c>
      <c r="H1078" s="1" t="str">
        <f>_xlfn.CONCAT(TEXT(R1078,"0.0"),"mm ",INDEX('Pipe Lookup'!D:D,MATCH('~01 Pipe Segmentation'!S1078,'Pipe Lookup'!C:C,0))," TYPE ",Q1078)</f>
        <v>11.8mm Fusion-Bonded Epoxy TYPE 4</v>
      </c>
      <c r="M1078" s="1" t="s">
        <v>53</v>
      </c>
      <c r="N1078" s="1">
        <v>1057946.7</v>
      </c>
      <c r="O1078" s="1">
        <v>1058258.3799999999</v>
      </c>
      <c r="P1078" s="1">
        <v>311.67999999993481</v>
      </c>
      <c r="Q1078" s="1">
        <v>4</v>
      </c>
      <c r="R1078" s="1">
        <v>11.8</v>
      </c>
      <c r="S1078" s="1" t="s">
        <v>54</v>
      </c>
      <c r="T1078" s="1" t="s">
        <v>617</v>
      </c>
      <c r="W1078" s="1">
        <v>0</v>
      </c>
      <c r="X1078" s="1" t="s">
        <v>58</v>
      </c>
    </row>
    <row r="1079" spans="1:24" ht="15" x14ac:dyDescent="0.2">
      <c r="A1079" s="1">
        <f t="shared" si="64"/>
        <v>1058258.3799999999</v>
      </c>
      <c r="B1079" s="1">
        <f t="shared" si="64"/>
        <v>1058365.6000000001</v>
      </c>
      <c r="C1079" s="11" t="s">
        <v>52</v>
      </c>
      <c r="D1079" s="12">
        <f>INDEX(families!$A:$A,MATCH(E1079,families!$B:$B,0))</f>
        <v>2</v>
      </c>
      <c r="E1079" s="1" t="str">
        <f t="shared" si="65"/>
        <v>FBE</v>
      </c>
      <c r="F1079" s="1">
        <f t="shared" si="66"/>
        <v>14.7</v>
      </c>
      <c r="G1079" s="1" t="str">
        <f t="shared" si="67"/>
        <v>14.7mm FBE</v>
      </c>
      <c r="H1079" s="1" t="str">
        <f>_xlfn.CONCAT(TEXT(R1079,"0.0"),"mm ",INDEX('Pipe Lookup'!D:D,MATCH('~01 Pipe Segmentation'!S1079,'Pipe Lookup'!C:C,0))," TYPE ",Q1079)</f>
        <v>14.7mm Fusion-Bonded Epoxy TYPE 5</v>
      </c>
      <c r="M1079" s="1" t="s">
        <v>53</v>
      </c>
      <c r="N1079" s="1">
        <v>1058258.3799999999</v>
      </c>
      <c r="O1079" s="1">
        <v>1058365.6000000001</v>
      </c>
      <c r="P1079" s="1">
        <v>107.22000000020489</v>
      </c>
      <c r="Q1079" s="1">
        <v>5</v>
      </c>
      <c r="R1079" s="1">
        <v>14.7</v>
      </c>
      <c r="S1079" s="1" t="s">
        <v>54</v>
      </c>
      <c r="T1079" s="1" t="s">
        <v>617</v>
      </c>
      <c r="W1079" s="1">
        <v>0</v>
      </c>
      <c r="X1079" s="1" t="s">
        <v>58</v>
      </c>
    </row>
    <row r="1080" spans="1:24" ht="15" x14ac:dyDescent="0.2">
      <c r="A1080" s="1">
        <f t="shared" si="64"/>
        <v>1058365.6000000001</v>
      </c>
      <c r="B1080" s="1">
        <f t="shared" si="64"/>
        <v>1058389.6000000001</v>
      </c>
      <c r="C1080" s="11" t="s">
        <v>52</v>
      </c>
      <c r="D1080" s="12">
        <f>INDEX(families!$A:$A,MATCH(E1080,families!$B:$B,0))</f>
        <v>2</v>
      </c>
      <c r="E1080" s="1" t="str">
        <f t="shared" si="65"/>
        <v>FBE</v>
      </c>
      <c r="F1080" s="1">
        <f t="shared" si="66"/>
        <v>19</v>
      </c>
      <c r="G1080" s="1" t="str">
        <f t="shared" si="67"/>
        <v>19.0mm FBE</v>
      </c>
      <c r="H1080" s="1" t="str">
        <f>_xlfn.CONCAT(TEXT(R1080,"0.0"),"mm ",INDEX('Pipe Lookup'!D:D,MATCH('~01 Pipe Segmentation'!S1080,'Pipe Lookup'!C:C,0))," TYPE ",Q1080)</f>
        <v>19.0mm Fusion-Bonded Epoxy TYPE 7</v>
      </c>
      <c r="M1080" s="1" t="s">
        <v>53</v>
      </c>
      <c r="N1080" s="1">
        <v>1058365.6000000001</v>
      </c>
      <c r="O1080" s="1">
        <v>1058389.6000000001</v>
      </c>
      <c r="P1080" s="1">
        <v>24</v>
      </c>
      <c r="Q1080" s="1">
        <v>7</v>
      </c>
      <c r="R1080" s="1">
        <v>19</v>
      </c>
      <c r="S1080" s="1" t="s">
        <v>54</v>
      </c>
      <c r="T1080" s="1" t="s">
        <v>617</v>
      </c>
      <c r="V1080" s="1" t="s">
        <v>623</v>
      </c>
      <c r="W1080" s="1">
        <v>0</v>
      </c>
      <c r="X1080" s="1" t="s">
        <v>58</v>
      </c>
    </row>
    <row r="1081" spans="1:24" ht="15" x14ac:dyDescent="0.2">
      <c r="A1081" s="1">
        <f t="shared" si="64"/>
        <v>1058389.6000000001</v>
      </c>
      <c r="B1081" s="1">
        <f t="shared" si="64"/>
        <v>1058413.6000000001</v>
      </c>
      <c r="C1081" s="11" t="s">
        <v>52</v>
      </c>
      <c r="D1081" s="12">
        <f>INDEX(families!$A:$A,MATCH(E1081,families!$B:$B,0))</f>
        <v>2</v>
      </c>
      <c r="E1081" s="1" t="str">
        <f t="shared" si="65"/>
        <v>FBE</v>
      </c>
      <c r="F1081" s="1">
        <f t="shared" si="66"/>
        <v>14.7</v>
      </c>
      <c r="G1081" s="1" t="str">
        <f t="shared" si="67"/>
        <v>14.7mm FBE</v>
      </c>
      <c r="H1081" s="1" t="str">
        <f>_xlfn.CONCAT(TEXT(R1081,"0.0"),"mm ",INDEX('Pipe Lookup'!D:D,MATCH('~01 Pipe Segmentation'!S1081,'Pipe Lookup'!C:C,0))," TYPE ",Q1081)</f>
        <v>14.7mm Fusion-Bonded Epoxy TYPE 5</v>
      </c>
      <c r="M1081" s="1" t="s">
        <v>53</v>
      </c>
      <c r="N1081" s="1">
        <v>1058389.6000000001</v>
      </c>
      <c r="O1081" s="1">
        <v>1058413.6000000001</v>
      </c>
      <c r="P1081" s="1">
        <v>24</v>
      </c>
      <c r="Q1081" s="1">
        <v>5</v>
      </c>
      <c r="R1081" s="1">
        <v>14.7</v>
      </c>
      <c r="S1081" s="1" t="s">
        <v>54</v>
      </c>
      <c r="T1081" s="1" t="s">
        <v>617</v>
      </c>
      <c r="W1081" s="1">
        <v>0</v>
      </c>
      <c r="X1081" s="1" t="s">
        <v>58</v>
      </c>
    </row>
    <row r="1082" spans="1:24" ht="15" x14ac:dyDescent="0.2">
      <c r="A1082" s="1">
        <f t="shared" si="64"/>
        <v>1058413.6000000001</v>
      </c>
      <c r="B1082" s="1">
        <f t="shared" si="64"/>
        <v>1058732</v>
      </c>
      <c r="C1082" s="11" t="s">
        <v>52</v>
      </c>
      <c r="D1082" s="12">
        <f>INDEX(families!$A:$A,MATCH(E1082,families!$B:$B,0))</f>
        <v>2</v>
      </c>
      <c r="E1082" s="1" t="str">
        <f t="shared" si="65"/>
        <v>FBE</v>
      </c>
      <c r="F1082" s="1">
        <f t="shared" si="66"/>
        <v>11.8</v>
      </c>
      <c r="G1082" s="1" t="str">
        <f t="shared" si="67"/>
        <v>11.8mm FBE</v>
      </c>
      <c r="H1082" s="1" t="str">
        <f>_xlfn.CONCAT(TEXT(R1082,"0.0"),"mm ",INDEX('Pipe Lookup'!D:D,MATCH('~01 Pipe Segmentation'!S1082,'Pipe Lookup'!C:C,0))," TYPE ",Q1082)</f>
        <v>11.8mm Fusion-Bonded Epoxy TYPE 4</v>
      </c>
      <c r="M1082" s="1" t="s">
        <v>53</v>
      </c>
      <c r="N1082" s="1">
        <v>1058413.6000000001</v>
      </c>
      <c r="O1082" s="1">
        <v>1058732</v>
      </c>
      <c r="P1082" s="1">
        <v>318.39999999990687</v>
      </c>
      <c r="Q1082" s="1">
        <v>4</v>
      </c>
      <c r="R1082" s="1">
        <v>11.8</v>
      </c>
      <c r="S1082" s="1" t="s">
        <v>54</v>
      </c>
      <c r="T1082" s="1" t="s">
        <v>617</v>
      </c>
      <c r="W1082" s="1">
        <v>0</v>
      </c>
      <c r="X1082" s="1" t="s">
        <v>58</v>
      </c>
    </row>
    <row r="1083" spans="1:24" ht="15" x14ac:dyDescent="0.2">
      <c r="A1083" s="1">
        <f t="shared" si="64"/>
        <v>1058732</v>
      </c>
      <c r="B1083" s="1">
        <f t="shared" si="64"/>
        <v>1058785</v>
      </c>
      <c r="C1083" s="11" t="s">
        <v>52</v>
      </c>
      <c r="D1083" s="12">
        <f>INDEX(families!$A:$A,MATCH(E1083,families!$B:$B,0))</f>
        <v>2</v>
      </c>
      <c r="E1083" s="1" t="str">
        <f t="shared" si="65"/>
        <v>FBE</v>
      </c>
      <c r="F1083" s="1">
        <f t="shared" si="66"/>
        <v>14.7</v>
      </c>
      <c r="G1083" s="1" t="str">
        <f t="shared" si="67"/>
        <v>14.7mm FBE</v>
      </c>
      <c r="H1083" s="1" t="str">
        <f>_xlfn.CONCAT(TEXT(R1083,"0.0"),"mm ",INDEX('Pipe Lookup'!D:D,MATCH('~01 Pipe Segmentation'!S1083,'Pipe Lookup'!C:C,0))," TYPE ",Q1083)</f>
        <v>14.7mm Fusion-Bonded Epoxy TYPE 5</v>
      </c>
      <c r="M1083" s="1" t="s">
        <v>53</v>
      </c>
      <c r="N1083" s="1">
        <v>1058732</v>
      </c>
      <c r="O1083" s="1">
        <v>1058785</v>
      </c>
      <c r="P1083" s="1">
        <v>53</v>
      </c>
      <c r="Q1083" s="1">
        <v>5</v>
      </c>
      <c r="R1083" s="1">
        <v>14.7</v>
      </c>
      <c r="S1083" s="1" t="s">
        <v>54</v>
      </c>
      <c r="T1083" s="1" t="s">
        <v>617</v>
      </c>
      <c r="W1083" s="1">
        <v>0</v>
      </c>
      <c r="X1083" s="1" t="s">
        <v>58</v>
      </c>
    </row>
    <row r="1084" spans="1:24" ht="15" x14ac:dyDescent="0.2">
      <c r="A1084" s="1">
        <f t="shared" si="64"/>
        <v>1058785</v>
      </c>
      <c r="B1084" s="1">
        <f t="shared" si="64"/>
        <v>1058809</v>
      </c>
      <c r="C1084" s="11" t="s">
        <v>52</v>
      </c>
      <c r="D1084" s="12">
        <f>INDEX(families!$A:$A,MATCH(E1084,families!$B:$B,0))</f>
        <v>2</v>
      </c>
      <c r="E1084" s="1" t="str">
        <f t="shared" si="65"/>
        <v>FBE</v>
      </c>
      <c r="F1084" s="1">
        <f t="shared" si="66"/>
        <v>19</v>
      </c>
      <c r="G1084" s="1" t="str">
        <f t="shared" si="67"/>
        <v>19.0mm FBE</v>
      </c>
      <c r="H1084" s="1" t="str">
        <f>_xlfn.CONCAT(TEXT(R1084,"0.0"),"mm ",INDEX('Pipe Lookup'!D:D,MATCH('~01 Pipe Segmentation'!S1084,'Pipe Lookup'!C:C,0))," TYPE ",Q1084)</f>
        <v>19.0mm Fusion-Bonded Epoxy TYPE 7</v>
      </c>
      <c r="M1084" s="1" t="s">
        <v>53</v>
      </c>
      <c r="N1084" s="1">
        <v>1058785</v>
      </c>
      <c r="O1084" s="1">
        <v>1058809</v>
      </c>
      <c r="P1084" s="1">
        <v>24</v>
      </c>
      <c r="Q1084" s="1">
        <v>7</v>
      </c>
      <c r="R1084" s="1">
        <v>19</v>
      </c>
      <c r="S1084" s="1" t="s">
        <v>54</v>
      </c>
      <c r="T1084" s="1" t="s">
        <v>617</v>
      </c>
      <c r="V1084" s="1" t="s">
        <v>624</v>
      </c>
      <c r="W1084" s="1">
        <v>0</v>
      </c>
      <c r="X1084" s="1" t="s">
        <v>58</v>
      </c>
    </row>
    <row r="1085" spans="1:24" ht="15" x14ac:dyDescent="0.2">
      <c r="A1085" s="1">
        <f t="shared" si="64"/>
        <v>1058809</v>
      </c>
      <c r="B1085" s="1">
        <f t="shared" si="64"/>
        <v>1058816</v>
      </c>
      <c r="C1085" s="11" t="s">
        <v>52</v>
      </c>
      <c r="D1085" s="12">
        <f>INDEX(families!$A:$A,MATCH(E1085,families!$B:$B,0))</f>
        <v>3</v>
      </c>
      <c r="E1085" s="1" t="str">
        <f t="shared" si="65"/>
        <v>LE</v>
      </c>
      <c r="F1085" s="1">
        <f t="shared" si="66"/>
        <v>19</v>
      </c>
      <c r="G1085" s="1" t="str">
        <f t="shared" si="67"/>
        <v>19.0mm LE</v>
      </c>
      <c r="H1085" s="1" t="str">
        <f>_xlfn.CONCAT(TEXT(R1085,"0.0"),"mm ",INDEX('Pipe Lookup'!D:D,MATCH('~01 Pipe Segmentation'!S1085,'Pipe Lookup'!C:C,0))," TYPE ",Q1085)</f>
        <v>19.0mm Elbow TYPE 26</v>
      </c>
      <c r="M1085" s="1" t="s">
        <v>53</v>
      </c>
      <c r="N1085" s="1">
        <v>1058809</v>
      </c>
      <c r="O1085" s="1">
        <v>1058816</v>
      </c>
      <c r="P1085" s="1">
        <v>7</v>
      </c>
      <c r="Q1085" s="1">
        <v>26</v>
      </c>
      <c r="R1085" s="1">
        <v>19</v>
      </c>
      <c r="S1085" s="1" t="s">
        <v>56</v>
      </c>
      <c r="T1085" s="1" t="s">
        <v>617</v>
      </c>
      <c r="V1085" s="1" t="s">
        <v>625</v>
      </c>
      <c r="W1085" s="1">
        <v>0</v>
      </c>
      <c r="X1085" s="1" t="s">
        <v>58</v>
      </c>
    </row>
    <row r="1086" spans="1:24" ht="15" x14ac:dyDescent="0.2">
      <c r="A1086" s="1">
        <f t="shared" si="64"/>
        <v>1058816</v>
      </c>
      <c r="B1086" s="1">
        <f t="shared" si="64"/>
        <v>1058822</v>
      </c>
      <c r="C1086" s="11" t="s">
        <v>52</v>
      </c>
      <c r="D1086" s="12">
        <f>INDEX(families!$A:$A,MATCH(E1086,families!$B:$B,0))</f>
        <v>3</v>
      </c>
      <c r="E1086" s="1" t="str">
        <f t="shared" si="65"/>
        <v>LE</v>
      </c>
      <c r="F1086" s="1">
        <f t="shared" si="66"/>
        <v>19</v>
      </c>
      <c r="G1086" s="1" t="str">
        <f t="shared" si="67"/>
        <v>19.0mm LE</v>
      </c>
      <c r="H1086" s="1" t="str">
        <f>_xlfn.CONCAT(TEXT(R1086,"0.0"),"mm ",INDEX('Pipe Lookup'!D:D,MATCH('~01 Pipe Segmentation'!S1086,'Pipe Lookup'!C:C,0))," TYPE ",Q1086)</f>
        <v>19.0mm Elbow TYPE 26</v>
      </c>
      <c r="M1086" s="1" t="s">
        <v>53</v>
      </c>
      <c r="N1086" s="1">
        <v>1058816</v>
      </c>
      <c r="O1086" s="1">
        <v>1058822</v>
      </c>
      <c r="P1086" s="1">
        <v>6</v>
      </c>
      <c r="Q1086" s="1">
        <v>26</v>
      </c>
      <c r="R1086" s="1">
        <v>19</v>
      </c>
      <c r="S1086" s="1" t="s">
        <v>56</v>
      </c>
      <c r="T1086" s="1" t="s">
        <v>617</v>
      </c>
      <c r="V1086" s="1" t="s">
        <v>626</v>
      </c>
      <c r="W1086" s="1">
        <v>0</v>
      </c>
      <c r="X1086" s="1" t="s">
        <v>84</v>
      </c>
    </row>
    <row r="1087" spans="1:24" ht="15" x14ac:dyDescent="0.2">
      <c r="A1087" s="1">
        <f t="shared" si="64"/>
        <v>1058822</v>
      </c>
      <c r="B1087" s="1">
        <f t="shared" si="64"/>
        <v>1058840</v>
      </c>
      <c r="C1087" s="11" t="s">
        <v>52</v>
      </c>
      <c r="D1087" s="12">
        <f>INDEX(families!$A:$A,MATCH(E1087,families!$B:$B,0))</f>
        <v>2</v>
      </c>
      <c r="E1087" s="1" t="str">
        <f t="shared" si="65"/>
        <v>FBE</v>
      </c>
      <c r="F1087" s="1">
        <f t="shared" si="66"/>
        <v>19</v>
      </c>
      <c r="G1087" s="1" t="str">
        <f t="shared" si="67"/>
        <v>19.0mm FBE</v>
      </c>
      <c r="H1087" s="1" t="str">
        <f>_xlfn.CONCAT(TEXT(R1087,"0.0"),"mm ",INDEX('Pipe Lookup'!D:D,MATCH('~01 Pipe Segmentation'!S1087,'Pipe Lookup'!C:C,0))," TYPE ",Q1087)</f>
        <v>19.0mm Fusion-Bonded Epoxy TYPE 7</v>
      </c>
      <c r="M1087" s="1" t="s">
        <v>53</v>
      </c>
      <c r="N1087" s="1">
        <v>1058822</v>
      </c>
      <c r="O1087" s="1">
        <v>1058840</v>
      </c>
      <c r="P1087" s="1">
        <v>18</v>
      </c>
      <c r="Q1087" s="1">
        <v>7</v>
      </c>
      <c r="R1087" s="1">
        <v>19</v>
      </c>
      <c r="S1087" s="1" t="s">
        <v>54</v>
      </c>
      <c r="T1087" s="1" t="s">
        <v>617</v>
      </c>
      <c r="V1087" s="1" t="s">
        <v>627</v>
      </c>
      <c r="W1087" s="1">
        <v>0</v>
      </c>
      <c r="X1087" s="1" t="s">
        <v>58</v>
      </c>
    </row>
    <row r="1088" spans="1:24" ht="15" x14ac:dyDescent="0.2">
      <c r="A1088" s="1">
        <f t="shared" si="64"/>
        <v>1058840</v>
      </c>
      <c r="B1088" s="1">
        <f t="shared" si="64"/>
        <v>1058864</v>
      </c>
      <c r="C1088" s="11" t="s">
        <v>52</v>
      </c>
      <c r="D1088" s="12">
        <f>INDEX(families!$A:$A,MATCH(E1088,families!$B:$B,0))</f>
        <v>2</v>
      </c>
      <c r="E1088" s="1" t="str">
        <f t="shared" si="65"/>
        <v>FBE</v>
      </c>
      <c r="F1088" s="1">
        <f t="shared" si="66"/>
        <v>14.7</v>
      </c>
      <c r="G1088" s="1" t="str">
        <f t="shared" si="67"/>
        <v>14.7mm FBE</v>
      </c>
      <c r="H1088" s="1" t="str">
        <f>_xlfn.CONCAT(TEXT(R1088,"0.0"),"mm ",INDEX('Pipe Lookup'!D:D,MATCH('~01 Pipe Segmentation'!S1088,'Pipe Lookup'!C:C,0))," TYPE ",Q1088)</f>
        <v>14.7mm Fusion-Bonded Epoxy TYPE 5</v>
      </c>
      <c r="M1088" s="1" t="s">
        <v>53</v>
      </c>
      <c r="N1088" s="1">
        <v>1058840</v>
      </c>
      <c r="O1088" s="1">
        <v>1058864</v>
      </c>
      <c r="P1088" s="1">
        <v>24</v>
      </c>
      <c r="Q1088" s="1">
        <v>5</v>
      </c>
      <c r="R1088" s="1">
        <v>14.7</v>
      </c>
      <c r="S1088" s="1" t="s">
        <v>54</v>
      </c>
      <c r="T1088" s="1" t="s">
        <v>617</v>
      </c>
      <c r="W1088" s="1">
        <v>0</v>
      </c>
      <c r="X1088" s="1" t="s">
        <v>58</v>
      </c>
    </row>
    <row r="1089" spans="1:24" ht="15" x14ac:dyDescent="0.2">
      <c r="A1089" s="1">
        <f t="shared" si="64"/>
        <v>1058864</v>
      </c>
      <c r="B1089" s="1">
        <f t="shared" si="64"/>
        <v>1058979</v>
      </c>
      <c r="C1089" s="11" t="s">
        <v>52</v>
      </c>
      <c r="D1089" s="12">
        <f>INDEX(families!$A:$A,MATCH(E1089,families!$B:$B,0))</f>
        <v>2</v>
      </c>
      <c r="E1089" s="1" t="str">
        <f t="shared" si="65"/>
        <v>FBE</v>
      </c>
      <c r="F1089" s="1">
        <f t="shared" si="66"/>
        <v>11.8</v>
      </c>
      <c r="G1089" s="1" t="str">
        <f t="shared" si="67"/>
        <v>11.8mm FBE</v>
      </c>
      <c r="H1089" s="1" t="str">
        <f>_xlfn.CONCAT(TEXT(R1089,"0.0"),"mm ",INDEX('Pipe Lookup'!D:D,MATCH('~01 Pipe Segmentation'!S1089,'Pipe Lookup'!C:C,0))," TYPE ",Q1089)</f>
        <v>11.8mm Fusion-Bonded Epoxy TYPE 4</v>
      </c>
      <c r="M1089" s="1" t="s">
        <v>53</v>
      </c>
      <c r="N1089" s="1">
        <v>1058864</v>
      </c>
      <c r="O1089" s="1">
        <v>1058979</v>
      </c>
      <c r="P1089" s="1">
        <v>115</v>
      </c>
      <c r="Q1089" s="1">
        <v>4</v>
      </c>
      <c r="R1089" s="1">
        <v>11.8</v>
      </c>
      <c r="S1089" s="1" t="s">
        <v>54</v>
      </c>
      <c r="T1089" s="1" t="s">
        <v>617</v>
      </c>
      <c r="W1089" s="1">
        <v>0</v>
      </c>
      <c r="X1089" s="1" t="s">
        <v>58</v>
      </c>
    </row>
    <row r="1090" spans="1:24" ht="15" x14ac:dyDescent="0.2">
      <c r="A1090" s="1">
        <f t="shared" ref="A1090:B1153" si="68">IF(OR(AND(ISNUMBER(N1090),N1090&gt;0),ISNUMBER(SEARCH("+",N1090))),IF(NOT(ISNUMBER(N1090)),1000*LEFT(N1090,SEARCH("+",N1090)-1)+MID(N1090,SEARCH("+",N1090)+1,3)+RIGHT(N1090,3),N1090),"")</f>
        <v>1058979</v>
      </c>
      <c r="B1090" s="1">
        <f t="shared" si="68"/>
        <v>1059033</v>
      </c>
      <c r="C1090" s="11" t="s">
        <v>52</v>
      </c>
      <c r="D1090" s="12">
        <f>INDEX(families!$A:$A,MATCH(E1090,families!$B:$B,0))</f>
        <v>2</v>
      </c>
      <c r="E1090" s="1" t="str">
        <f t="shared" si="65"/>
        <v>FBE</v>
      </c>
      <c r="F1090" s="1">
        <f t="shared" si="66"/>
        <v>14.7</v>
      </c>
      <c r="G1090" s="1" t="str">
        <f t="shared" si="67"/>
        <v>14.7mm FBE</v>
      </c>
      <c r="H1090" s="1" t="str">
        <f>_xlfn.CONCAT(TEXT(R1090,"0.0"),"mm ",INDEX('Pipe Lookup'!D:D,MATCH('~01 Pipe Segmentation'!S1090,'Pipe Lookup'!C:C,0))," TYPE ",Q1090)</f>
        <v>14.7mm Fusion-Bonded Epoxy TYPE 5</v>
      </c>
      <c r="M1090" s="1" t="s">
        <v>53</v>
      </c>
      <c r="N1090" s="1">
        <v>1058979</v>
      </c>
      <c r="O1090" s="1">
        <v>1059033</v>
      </c>
      <c r="P1090" s="1">
        <v>54</v>
      </c>
      <c r="Q1090" s="1">
        <v>5</v>
      </c>
      <c r="R1090" s="1">
        <v>14.7</v>
      </c>
      <c r="S1090" s="1" t="s">
        <v>54</v>
      </c>
      <c r="T1090" s="1" t="s">
        <v>617</v>
      </c>
      <c r="W1090" s="1">
        <v>0</v>
      </c>
      <c r="X1090" s="1" t="s">
        <v>58</v>
      </c>
    </row>
    <row r="1091" spans="1:24" ht="15" x14ac:dyDescent="0.2">
      <c r="A1091" s="1">
        <f t="shared" si="68"/>
        <v>1059033</v>
      </c>
      <c r="B1091" s="1">
        <f t="shared" si="68"/>
        <v>1059229.43</v>
      </c>
      <c r="C1091" s="11" t="s">
        <v>52</v>
      </c>
      <c r="D1091" s="12">
        <f>INDEX(families!$A:$A,MATCH(E1091,families!$B:$B,0))</f>
        <v>2</v>
      </c>
      <c r="E1091" s="1" t="str">
        <f t="shared" ref="E1091:E1154" si="69">TRIM(LEFT(S1091,3))</f>
        <v>FBE</v>
      </c>
      <c r="F1091" s="1">
        <f t="shared" ref="F1091:F1154" si="70">R1091</f>
        <v>11.8</v>
      </c>
      <c r="G1091" s="1" t="str">
        <f t="shared" ref="G1091:G1154" si="71">_xlfn.CONCAT(TEXT(R1091,"0.0"),"mm ",S1091)</f>
        <v>11.8mm FBE</v>
      </c>
      <c r="H1091" s="1" t="str">
        <f>_xlfn.CONCAT(TEXT(R1091,"0.0"),"mm ",INDEX('Pipe Lookup'!D:D,MATCH('~01 Pipe Segmentation'!S1091,'Pipe Lookup'!C:C,0))," TYPE ",Q1091)</f>
        <v>11.8mm Fusion-Bonded Epoxy TYPE 4</v>
      </c>
      <c r="M1091" s="1" t="s">
        <v>53</v>
      </c>
      <c r="N1091" s="1">
        <v>1059033</v>
      </c>
      <c r="O1091" s="1">
        <v>1059229.43</v>
      </c>
      <c r="P1091" s="1">
        <v>196.42999999993481</v>
      </c>
      <c r="Q1091" s="1">
        <v>4</v>
      </c>
      <c r="R1091" s="1">
        <v>11.8</v>
      </c>
      <c r="S1091" s="1" t="s">
        <v>54</v>
      </c>
      <c r="T1091" s="1" t="s">
        <v>617</v>
      </c>
      <c r="W1091" s="1">
        <v>0</v>
      </c>
      <c r="X1091" s="1" t="s">
        <v>58</v>
      </c>
    </row>
    <row r="1092" spans="1:24" ht="15" x14ac:dyDescent="0.2">
      <c r="A1092" s="1">
        <f t="shared" si="68"/>
        <v>1059229.43</v>
      </c>
      <c r="B1092" s="1">
        <f t="shared" si="68"/>
        <v>1059233.8700000001</v>
      </c>
      <c r="C1092" s="11" t="s">
        <v>52</v>
      </c>
      <c r="D1092" s="12">
        <f>INDEX(families!$A:$A,MATCH(E1092,families!$B:$B,0))</f>
        <v>3</v>
      </c>
      <c r="E1092" s="1" t="str">
        <f t="shared" si="69"/>
        <v>LE</v>
      </c>
      <c r="F1092" s="1">
        <f t="shared" si="70"/>
        <v>14.7</v>
      </c>
      <c r="G1092" s="1" t="str">
        <f t="shared" si="71"/>
        <v>14.7mm LE</v>
      </c>
      <c r="H1092" s="1" t="str">
        <f>_xlfn.CONCAT(TEXT(R1092,"0.0"),"mm ",INDEX('Pipe Lookup'!D:D,MATCH('~01 Pipe Segmentation'!S1092,'Pipe Lookup'!C:C,0))," TYPE ",Q1092)</f>
        <v>14.7mm Elbow TYPE 22</v>
      </c>
      <c r="M1092" s="1" t="s">
        <v>53</v>
      </c>
      <c r="N1092" s="1">
        <v>1059229.43</v>
      </c>
      <c r="O1092" s="1">
        <v>1059233.8700000001</v>
      </c>
      <c r="P1092" s="1">
        <v>4.4400000001769513</v>
      </c>
      <c r="Q1092" s="1">
        <v>22</v>
      </c>
      <c r="R1092" s="1">
        <v>14.7</v>
      </c>
      <c r="S1092" s="1" t="s">
        <v>56</v>
      </c>
      <c r="T1092" s="1" t="s">
        <v>617</v>
      </c>
      <c r="V1092" s="1" t="s">
        <v>628</v>
      </c>
      <c r="W1092" s="1">
        <v>0</v>
      </c>
      <c r="X1092" s="1" t="s">
        <v>58</v>
      </c>
    </row>
    <row r="1093" spans="1:24" ht="15" x14ac:dyDescent="0.2">
      <c r="A1093" s="1">
        <f t="shared" si="68"/>
        <v>1059233.8700000001</v>
      </c>
      <c r="B1093" s="1">
        <f t="shared" si="68"/>
        <v>1059264.67</v>
      </c>
      <c r="C1093" s="11" t="s">
        <v>52</v>
      </c>
      <c r="D1093" s="12">
        <f>INDEX(families!$A:$A,MATCH(E1093,families!$B:$B,0))</f>
        <v>2</v>
      </c>
      <c r="E1093" s="1" t="str">
        <f t="shared" si="69"/>
        <v>FBE</v>
      </c>
      <c r="F1093" s="1">
        <f t="shared" si="70"/>
        <v>14.7</v>
      </c>
      <c r="G1093" s="1" t="str">
        <f t="shared" si="71"/>
        <v>14.7mm FBE</v>
      </c>
      <c r="H1093" s="1" t="str">
        <f>_xlfn.CONCAT(TEXT(R1093,"0.0"),"mm ",INDEX('Pipe Lookup'!D:D,MATCH('~01 Pipe Segmentation'!S1093,'Pipe Lookup'!C:C,0))," TYPE ",Q1093)</f>
        <v>14.7mm Fusion-Bonded Epoxy TYPE 5</v>
      </c>
      <c r="M1093" s="1" t="s">
        <v>53</v>
      </c>
      <c r="N1093" s="1">
        <v>1059233.8700000001</v>
      </c>
      <c r="O1093" s="1">
        <v>1059264.67</v>
      </c>
      <c r="P1093" s="1">
        <v>30.799999999813735</v>
      </c>
      <c r="Q1093" s="1">
        <v>5</v>
      </c>
      <c r="R1093" s="1">
        <v>14.7</v>
      </c>
      <c r="S1093" s="1" t="s">
        <v>54</v>
      </c>
      <c r="T1093" s="1" t="s">
        <v>617</v>
      </c>
      <c r="W1093" s="1">
        <v>0</v>
      </c>
      <c r="X1093" s="1" t="s">
        <v>58</v>
      </c>
    </row>
    <row r="1094" spans="1:24" ht="15" x14ac:dyDescent="0.2">
      <c r="A1094" s="1">
        <f t="shared" si="68"/>
        <v>1059264.67</v>
      </c>
      <c r="B1094" s="1">
        <f t="shared" si="68"/>
        <v>1059302.67</v>
      </c>
      <c r="C1094" s="11" t="s">
        <v>52</v>
      </c>
      <c r="D1094" s="12">
        <f>INDEX(families!$A:$A,MATCH(E1094,families!$B:$B,0))</f>
        <v>2</v>
      </c>
      <c r="E1094" s="1" t="str">
        <f t="shared" si="69"/>
        <v>FBE</v>
      </c>
      <c r="F1094" s="1">
        <f t="shared" si="70"/>
        <v>11.8</v>
      </c>
      <c r="G1094" s="1" t="str">
        <f t="shared" si="71"/>
        <v>11.8mm FBE</v>
      </c>
      <c r="H1094" s="1" t="str">
        <f>_xlfn.CONCAT(TEXT(R1094,"0.0"),"mm ",INDEX('Pipe Lookup'!D:D,MATCH('~01 Pipe Segmentation'!S1094,'Pipe Lookup'!C:C,0))," TYPE ",Q1094)</f>
        <v>11.8mm Fusion-Bonded Epoxy TYPE 4</v>
      </c>
      <c r="M1094" s="1" t="s">
        <v>53</v>
      </c>
      <c r="N1094" s="1">
        <v>1059264.67</v>
      </c>
      <c r="O1094" s="1">
        <v>1059302.67</v>
      </c>
      <c r="P1094" s="1">
        <v>38</v>
      </c>
      <c r="Q1094" s="1">
        <v>4</v>
      </c>
      <c r="R1094" s="1">
        <v>11.8</v>
      </c>
      <c r="S1094" s="1" t="s">
        <v>54</v>
      </c>
      <c r="T1094" s="1" t="s">
        <v>617</v>
      </c>
      <c r="W1094" s="1">
        <v>0</v>
      </c>
      <c r="X1094" s="1" t="s">
        <v>58</v>
      </c>
    </row>
    <row r="1095" spans="1:24" ht="15" x14ac:dyDescent="0.2">
      <c r="A1095" s="1">
        <f t="shared" si="68"/>
        <v>1059302.67</v>
      </c>
      <c r="B1095" s="1">
        <f t="shared" si="68"/>
        <v>1059468.67</v>
      </c>
      <c r="C1095" s="11" t="s">
        <v>52</v>
      </c>
      <c r="D1095" s="12">
        <f>INDEX(families!$A:$A,MATCH(E1095,families!$B:$B,0))</f>
        <v>2</v>
      </c>
      <c r="E1095" s="1" t="str">
        <f t="shared" si="69"/>
        <v>FBE</v>
      </c>
      <c r="F1095" s="1">
        <f t="shared" si="70"/>
        <v>14.7</v>
      </c>
      <c r="G1095" s="1" t="str">
        <f t="shared" si="71"/>
        <v>14.7mm FBE</v>
      </c>
      <c r="H1095" s="1" t="str">
        <f>_xlfn.CONCAT(TEXT(R1095,"0.0"),"mm ",INDEX('Pipe Lookup'!D:D,MATCH('~01 Pipe Segmentation'!S1095,'Pipe Lookup'!C:C,0))," TYPE ",Q1095)</f>
        <v>14.7mm Fusion-Bonded Epoxy TYPE 5</v>
      </c>
      <c r="M1095" s="1" t="s">
        <v>53</v>
      </c>
      <c r="N1095" s="1">
        <v>1059302.67</v>
      </c>
      <c r="O1095" s="1">
        <v>1059468.67</v>
      </c>
      <c r="P1095" s="1">
        <v>166</v>
      </c>
      <c r="Q1095" s="1">
        <v>5</v>
      </c>
      <c r="R1095" s="1">
        <v>14.7</v>
      </c>
      <c r="S1095" s="1" t="s">
        <v>54</v>
      </c>
      <c r="T1095" s="1" t="s">
        <v>617</v>
      </c>
      <c r="V1095" s="1" t="s">
        <v>629</v>
      </c>
      <c r="W1095" s="1">
        <v>0</v>
      </c>
      <c r="X1095" s="1" t="s">
        <v>58</v>
      </c>
    </row>
    <row r="1096" spans="1:24" ht="15" x14ac:dyDescent="0.2">
      <c r="A1096" s="1">
        <f t="shared" si="68"/>
        <v>1059468.67</v>
      </c>
      <c r="B1096" s="1">
        <f t="shared" si="68"/>
        <v>1059511.67</v>
      </c>
      <c r="C1096" s="11" t="s">
        <v>52</v>
      </c>
      <c r="D1096" s="12">
        <f>INDEX(families!$A:$A,MATCH(E1096,families!$B:$B,0))</f>
        <v>2</v>
      </c>
      <c r="E1096" s="1" t="str">
        <f t="shared" si="69"/>
        <v>FBE</v>
      </c>
      <c r="F1096" s="1">
        <f t="shared" si="70"/>
        <v>11.8</v>
      </c>
      <c r="G1096" s="1" t="str">
        <f t="shared" si="71"/>
        <v>11.8mm FBE</v>
      </c>
      <c r="H1096" s="1" t="str">
        <f>_xlfn.CONCAT(TEXT(R1096,"0.0"),"mm ",INDEX('Pipe Lookup'!D:D,MATCH('~01 Pipe Segmentation'!S1096,'Pipe Lookup'!C:C,0))," TYPE ",Q1096)</f>
        <v>11.8mm Fusion-Bonded Epoxy TYPE 4</v>
      </c>
      <c r="M1096" s="1" t="s">
        <v>53</v>
      </c>
      <c r="N1096" s="1">
        <v>1059468.67</v>
      </c>
      <c r="O1096" s="1">
        <v>1059511.67</v>
      </c>
      <c r="P1096" s="1">
        <v>43</v>
      </c>
      <c r="Q1096" s="1">
        <v>4</v>
      </c>
      <c r="R1096" s="1">
        <v>11.8</v>
      </c>
      <c r="S1096" s="1" t="s">
        <v>54</v>
      </c>
      <c r="T1096" s="1" t="s">
        <v>617</v>
      </c>
      <c r="W1096" s="1">
        <v>0</v>
      </c>
      <c r="X1096" s="1" t="s">
        <v>58</v>
      </c>
    </row>
    <row r="1097" spans="1:24" ht="15" x14ac:dyDescent="0.2">
      <c r="A1097" s="1">
        <f t="shared" si="68"/>
        <v>1059511.67</v>
      </c>
      <c r="B1097" s="1">
        <f t="shared" si="68"/>
        <v>1059682.3999999999</v>
      </c>
      <c r="C1097" s="11" t="s">
        <v>52</v>
      </c>
      <c r="D1097" s="12">
        <f>INDEX(families!$A:$A,MATCH(E1097,families!$B:$B,0))</f>
        <v>2</v>
      </c>
      <c r="E1097" s="1" t="str">
        <f t="shared" si="69"/>
        <v>FBE</v>
      </c>
      <c r="F1097" s="1">
        <f t="shared" si="70"/>
        <v>14.7</v>
      </c>
      <c r="G1097" s="1" t="str">
        <f t="shared" si="71"/>
        <v>14.7mm FBE</v>
      </c>
      <c r="H1097" s="1" t="str">
        <f>_xlfn.CONCAT(TEXT(R1097,"0.0"),"mm ",INDEX('Pipe Lookup'!D:D,MATCH('~01 Pipe Segmentation'!S1097,'Pipe Lookup'!C:C,0))," TYPE ",Q1097)</f>
        <v>14.7mm Fusion-Bonded Epoxy TYPE 5</v>
      </c>
      <c r="M1097" s="1" t="s">
        <v>53</v>
      </c>
      <c r="N1097" s="1">
        <v>1059511.67</v>
      </c>
      <c r="O1097" s="1">
        <v>1059682.3999999999</v>
      </c>
      <c r="P1097" s="1">
        <v>170.72999999998137</v>
      </c>
      <c r="Q1097" s="1">
        <v>5</v>
      </c>
      <c r="R1097" s="1">
        <v>14.7</v>
      </c>
      <c r="S1097" s="1" t="s">
        <v>54</v>
      </c>
      <c r="T1097" s="1" t="s">
        <v>617</v>
      </c>
      <c r="W1097" s="1">
        <v>0</v>
      </c>
      <c r="X1097" s="1" t="s">
        <v>58</v>
      </c>
    </row>
    <row r="1098" spans="1:24" ht="15" x14ac:dyDescent="0.2">
      <c r="A1098" s="1">
        <f t="shared" si="68"/>
        <v>1059682.3999999999</v>
      </c>
      <c r="B1098" s="1">
        <f t="shared" si="68"/>
        <v>1059706.3999999999</v>
      </c>
      <c r="C1098" s="11" t="s">
        <v>52</v>
      </c>
      <c r="D1098" s="12">
        <f>INDEX(families!$A:$A,MATCH(E1098,families!$B:$B,0))</f>
        <v>2</v>
      </c>
      <c r="E1098" s="1" t="str">
        <f t="shared" si="69"/>
        <v>FBE</v>
      </c>
      <c r="F1098" s="1">
        <f t="shared" si="70"/>
        <v>19</v>
      </c>
      <c r="G1098" s="1" t="str">
        <f t="shared" si="71"/>
        <v>19.0mm FBE</v>
      </c>
      <c r="H1098" s="1" t="str">
        <f>_xlfn.CONCAT(TEXT(R1098,"0.0"),"mm ",INDEX('Pipe Lookup'!D:D,MATCH('~01 Pipe Segmentation'!S1098,'Pipe Lookup'!C:C,0))," TYPE ",Q1098)</f>
        <v>19.0mm Fusion-Bonded Epoxy TYPE 7</v>
      </c>
      <c r="M1098" s="1" t="s">
        <v>53</v>
      </c>
      <c r="N1098" s="1">
        <v>1059682.3999999999</v>
      </c>
      <c r="O1098" s="1">
        <v>1059706.3999999999</v>
      </c>
      <c r="P1098" s="1">
        <v>24</v>
      </c>
      <c r="Q1098" s="1">
        <v>7</v>
      </c>
      <c r="R1098" s="1">
        <v>19</v>
      </c>
      <c r="S1098" s="1" t="s">
        <v>54</v>
      </c>
      <c r="T1098" s="1" t="s">
        <v>617</v>
      </c>
      <c r="V1098" s="1" t="s">
        <v>630</v>
      </c>
      <c r="W1098" s="1">
        <v>0</v>
      </c>
      <c r="X1098" s="1" t="s">
        <v>58</v>
      </c>
    </row>
    <row r="1099" spans="1:24" ht="15" x14ac:dyDescent="0.2">
      <c r="A1099" s="1">
        <f t="shared" si="68"/>
        <v>1059706.3999999999</v>
      </c>
      <c r="B1099" s="1">
        <f t="shared" si="68"/>
        <v>1059827.95</v>
      </c>
      <c r="C1099" s="11" t="s">
        <v>52</v>
      </c>
      <c r="D1099" s="12">
        <f>INDEX(families!$A:$A,MATCH(E1099,families!$B:$B,0))</f>
        <v>2</v>
      </c>
      <c r="E1099" s="1" t="str">
        <f t="shared" si="69"/>
        <v>FBE</v>
      </c>
      <c r="F1099" s="1">
        <f t="shared" si="70"/>
        <v>14.7</v>
      </c>
      <c r="G1099" s="1" t="str">
        <f t="shared" si="71"/>
        <v>14.7mm FBE</v>
      </c>
      <c r="H1099" s="1" t="str">
        <f>_xlfn.CONCAT(TEXT(R1099,"0.0"),"mm ",INDEX('Pipe Lookup'!D:D,MATCH('~01 Pipe Segmentation'!S1099,'Pipe Lookup'!C:C,0))," TYPE ",Q1099)</f>
        <v>14.7mm Fusion-Bonded Epoxy TYPE 5</v>
      </c>
      <c r="M1099" s="1" t="s">
        <v>53</v>
      </c>
      <c r="N1099" s="1">
        <v>1059706.3999999999</v>
      </c>
      <c r="O1099" s="1">
        <v>1059827.95</v>
      </c>
      <c r="P1099" s="1">
        <v>121.55000000004657</v>
      </c>
      <c r="Q1099" s="1">
        <v>5</v>
      </c>
      <c r="R1099" s="1">
        <v>14.7</v>
      </c>
      <c r="S1099" s="1" t="s">
        <v>54</v>
      </c>
      <c r="T1099" s="1" t="s">
        <v>617</v>
      </c>
      <c r="W1099" s="1">
        <v>0</v>
      </c>
      <c r="X1099" s="1" t="s">
        <v>58</v>
      </c>
    </row>
    <row r="1100" spans="1:24" ht="15" x14ac:dyDescent="0.2">
      <c r="A1100" s="1">
        <f t="shared" si="68"/>
        <v>1059827.95</v>
      </c>
      <c r="B1100" s="1">
        <f t="shared" si="68"/>
        <v>1059833.03</v>
      </c>
      <c r="C1100" s="11" t="s">
        <v>52</v>
      </c>
      <c r="D1100" s="12">
        <f>INDEX(families!$A:$A,MATCH(E1100,families!$B:$B,0))</f>
        <v>3</v>
      </c>
      <c r="E1100" s="1" t="str">
        <f t="shared" si="69"/>
        <v>LE</v>
      </c>
      <c r="F1100" s="1">
        <f t="shared" si="70"/>
        <v>14.7</v>
      </c>
      <c r="G1100" s="1" t="str">
        <f t="shared" si="71"/>
        <v>14.7mm LE</v>
      </c>
      <c r="H1100" s="1" t="str">
        <f>_xlfn.CONCAT(TEXT(R1100,"0.0"),"mm ",INDEX('Pipe Lookup'!D:D,MATCH('~01 Pipe Segmentation'!S1100,'Pipe Lookup'!C:C,0))," TYPE ",Q1100)</f>
        <v>14.7mm Elbow TYPE 22</v>
      </c>
      <c r="M1100" s="1" t="s">
        <v>53</v>
      </c>
      <c r="N1100" s="1">
        <v>1059827.95</v>
      </c>
      <c r="O1100" s="1">
        <v>1059833.03</v>
      </c>
      <c r="P1100" s="1">
        <v>5.0800000000745058</v>
      </c>
      <c r="Q1100" s="1">
        <v>22</v>
      </c>
      <c r="R1100" s="1">
        <v>14.7</v>
      </c>
      <c r="S1100" s="1" t="s">
        <v>56</v>
      </c>
      <c r="T1100" s="1" t="s">
        <v>617</v>
      </c>
      <c r="V1100" s="1" t="s">
        <v>631</v>
      </c>
      <c r="W1100" s="1">
        <v>0</v>
      </c>
      <c r="X1100" s="1" t="s">
        <v>58</v>
      </c>
    </row>
    <row r="1101" spans="1:24" ht="15" x14ac:dyDescent="0.2">
      <c r="A1101" s="1">
        <f t="shared" si="68"/>
        <v>1059833.03</v>
      </c>
      <c r="B1101" s="1">
        <f t="shared" si="68"/>
        <v>1059990</v>
      </c>
      <c r="C1101" s="11" t="s">
        <v>52</v>
      </c>
      <c r="D1101" s="12">
        <f>INDEX(families!$A:$A,MATCH(E1101,families!$B:$B,0))</f>
        <v>2</v>
      </c>
      <c r="E1101" s="1" t="str">
        <f t="shared" si="69"/>
        <v>FBE</v>
      </c>
      <c r="F1101" s="1">
        <f t="shared" si="70"/>
        <v>14.7</v>
      </c>
      <c r="G1101" s="1" t="str">
        <f t="shared" si="71"/>
        <v>14.7mm FBE</v>
      </c>
      <c r="H1101" s="1" t="str">
        <f>_xlfn.CONCAT(TEXT(R1101,"0.0"),"mm ",INDEX('Pipe Lookup'!D:D,MATCH('~01 Pipe Segmentation'!S1101,'Pipe Lookup'!C:C,0))," TYPE ",Q1101)</f>
        <v>14.7mm Fusion-Bonded Epoxy TYPE 5</v>
      </c>
      <c r="M1101" s="1" t="s">
        <v>53</v>
      </c>
      <c r="N1101" s="1">
        <v>1059833.03</v>
      </c>
      <c r="O1101" s="1">
        <v>1059990</v>
      </c>
      <c r="P1101" s="1">
        <v>156.96999999997206</v>
      </c>
      <c r="Q1101" s="1">
        <v>5</v>
      </c>
      <c r="R1101" s="1">
        <v>14.7</v>
      </c>
      <c r="S1101" s="1" t="s">
        <v>54</v>
      </c>
      <c r="T1101" s="1" t="s">
        <v>617</v>
      </c>
      <c r="W1101" s="1">
        <v>0</v>
      </c>
      <c r="X1101" s="1" t="s">
        <v>58</v>
      </c>
    </row>
    <row r="1102" spans="1:24" ht="15" x14ac:dyDescent="0.2">
      <c r="A1102" s="1">
        <f t="shared" si="68"/>
        <v>1059990</v>
      </c>
      <c r="B1102" s="1">
        <f t="shared" si="68"/>
        <v>1060000</v>
      </c>
      <c r="C1102" s="11" t="s">
        <v>52</v>
      </c>
      <c r="D1102" s="12">
        <f>INDEX(families!$A:$A,MATCH(E1102,families!$B:$B,0))</f>
        <v>1</v>
      </c>
      <c r="E1102" s="1" t="str">
        <f t="shared" si="69"/>
        <v>ARO</v>
      </c>
      <c r="F1102" s="1">
        <f t="shared" si="70"/>
        <v>14.7</v>
      </c>
      <c r="G1102" s="1" t="str">
        <f t="shared" si="71"/>
        <v>14.7mm ARO</v>
      </c>
      <c r="H1102" s="1" t="str">
        <f>_xlfn.CONCAT(TEXT(R1102,"0.0"),"mm ",INDEX('Pipe Lookup'!D:D,MATCH('~01 Pipe Segmentation'!S1102,'Pipe Lookup'!C:C,0))," TYPE ",Q1102)</f>
        <v>14.7mm Abrasion-Resistant Overcoat TYPE 6</v>
      </c>
      <c r="M1102" s="1" t="s">
        <v>53</v>
      </c>
      <c r="N1102" s="1">
        <v>1059990</v>
      </c>
      <c r="O1102" s="1">
        <v>1060000</v>
      </c>
      <c r="P1102" s="1">
        <v>10</v>
      </c>
      <c r="Q1102" s="1">
        <v>6</v>
      </c>
      <c r="R1102" s="1">
        <v>14.7</v>
      </c>
      <c r="S1102" s="1" t="s">
        <v>78</v>
      </c>
      <c r="T1102" s="1" t="s">
        <v>617</v>
      </c>
      <c r="V1102" s="1" t="s">
        <v>632</v>
      </c>
      <c r="W1102" s="1">
        <v>0</v>
      </c>
      <c r="X1102" s="1" t="s">
        <v>58</v>
      </c>
    </row>
    <row r="1103" spans="1:24" ht="15" x14ac:dyDescent="0.2">
      <c r="A1103" s="1">
        <f t="shared" si="68"/>
        <v>1060000</v>
      </c>
      <c r="B1103" s="1">
        <f t="shared" si="68"/>
        <v>1060032</v>
      </c>
      <c r="C1103" s="11" t="s">
        <v>52</v>
      </c>
      <c r="D1103" s="12">
        <f>INDEX(families!$A:$A,MATCH(E1103,families!$B:$B,0))</f>
        <v>1</v>
      </c>
      <c r="E1103" s="1" t="str">
        <f t="shared" si="69"/>
        <v>ARO</v>
      </c>
      <c r="F1103" s="1">
        <f t="shared" si="70"/>
        <v>14.7</v>
      </c>
      <c r="G1103" s="1" t="str">
        <f t="shared" si="71"/>
        <v>14.7mm ARO</v>
      </c>
      <c r="H1103" s="1" t="str">
        <f>_xlfn.CONCAT(TEXT(R1103,"0.0"),"mm ",INDEX('Pipe Lookup'!D:D,MATCH('~01 Pipe Segmentation'!S1103,'Pipe Lookup'!C:C,0))," TYPE ",Q1103)</f>
        <v>14.7mm Abrasion-Resistant Overcoat TYPE 6</v>
      </c>
      <c r="M1103" s="1" t="s">
        <v>53</v>
      </c>
      <c r="N1103" s="1">
        <v>1060000</v>
      </c>
      <c r="O1103" s="1">
        <v>1060032</v>
      </c>
      <c r="P1103" s="1">
        <v>32</v>
      </c>
      <c r="Q1103" s="1">
        <v>6</v>
      </c>
      <c r="R1103" s="1">
        <v>14.7</v>
      </c>
      <c r="S1103" s="1" t="s">
        <v>78</v>
      </c>
      <c r="T1103" s="1" t="s">
        <v>633</v>
      </c>
      <c r="V1103" s="1" t="s">
        <v>632</v>
      </c>
      <c r="W1103" s="1">
        <v>0</v>
      </c>
      <c r="X1103" s="1" t="s">
        <v>58</v>
      </c>
    </row>
    <row r="1104" spans="1:24" ht="15" x14ac:dyDescent="0.2">
      <c r="A1104" s="1">
        <f t="shared" si="68"/>
        <v>1060032</v>
      </c>
      <c r="B1104" s="1">
        <f t="shared" si="68"/>
        <v>1060382.04</v>
      </c>
      <c r="C1104" s="11" t="s">
        <v>52</v>
      </c>
      <c r="D1104" s="12">
        <f>INDEX(families!$A:$A,MATCH(E1104,families!$B:$B,0))</f>
        <v>2</v>
      </c>
      <c r="E1104" s="1" t="str">
        <f t="shared" si="69"/>
        <v>FBE</v>
      </c>
      <c r="F1104" s="1">
        <f t="shared" si="70"/>
        <v>14.7</v>
      </c>
      <c r="G1104" s="1" t="str">
        <f t="shared" si="71"/>
        <v>14.7mm FBE</v>
      </c>
      <c r="H1104" s="1" t="str">
        <f>_xlfn.CONCAT(TEXT(R1104,"0.0"),"mm ",INDEX('Pipe Lookup'!D:D,MATCH('~01 Pipe Segmentation'!S1104,'Pipe Lookup'!C:C,0))," TYPE ",Q1104)</f>
        <v>14.7mm Fusion-Bonded Epoxy TYPE 5</v>
      </c>
      <c r="M1104" s="1" t="s">
        <v>53</v>
      </c>
      <c r="N1104" s="1">
        <v>1060032</v>
      </c>
      <c r="O1104" s="1">
        <v>1060382.04</v>
      </c>
      <c r="P1104" s="1">
        <v>350.04000000003725</v>
      </c>
      <c r="Q1104" s="1">
        <v>5</v>
      </c>
      <c r="R1104" s="1">
        <v>14.7</v>
      </c>
      <c r="S1104" s="1" t="s">
        <v>54</v>
      </c>
      <c r="T1104" s="1" t="s">
        <v>633</v>
      </c>
      <c r="W1104" s="1">
        <v>0</v>
      </c>
      <c r="X1104" s="1" t="s">
        <v>58</v>
      </c>
    </row>
    <row r="1105" spans="1:24" ht="15" x14ac:dyDescent="0.2">
      <c r="A1105" s="1">
        <f t="shared" si="68"/>
        <v>1060382.04</v>
      </c>
      <c r="B1105" s="1">
        <f t="shared" si="68"/>
        <v>1060387</v>
      </c>
      <c r="C1105" s="11" t="s">
        <v>52</v>
      </c>
      <c r="D1105" s="12">
        <f>INDEX(families!$A:$A,MATCH(E1105,families!$B:$B,0))</f>
        <v>3</v>
      </c>
      <c r="E1105" s="1" t="str">
        <f t="shared" si="69"/>
        <v>LE</v>
      </c>
      <c r="F1105" s="1">
        <f t="shared" si="70"/>
        <v>14.7</v>
      </c>
      <c r="G1105" s="1" t="str">
        <f t="shared" si="71"/>
        <v>14.7mm LE</v>
      </c>
      <c r="H1105" s="1" t="str">
        <f>_xlfn.CONCAT(TEXT(R1105,"0.0"),"mm ",INDEX('Pipe Lookup'!D:D,MATCH('~01 Pipe Segmentation'!S1105,'Pipe Lookup'!C:C,0))," TYPE ",Q1105)</f>
        <v>14.7mm Elbow TYPE 22</v>
      </c>
      <c r="M1105" s="1" t="s">
        <v>53</v>
      </c>
      <c r="N1105" s="1">
        <v>1060382.04</v>
      </c>
      <c r="O1105" s="1">
        <v>1060387</v>
      </c>
      <c r="P1105" s="1">
        <v>4.9599999999627471</v>
      </c>
      <c r="Q1105" s="1">
        <v>22</v>
      </c>
      <c r="R1105" s="1">
        <v>14.7</v>
      </c>
      <c r="S1105" s="1" t="s">
        <v>56</v>
      </c>
      <c r="T1105" s="1" t="s">
        <v>633</v>
      </c>
      <c r="V1105" s="1" t="s">
        <v>634</v>
      </c>
      <c r="W1105" s="1">
        <v>0</v>
      </c>
      <c r="X1105" s="1" t="s">
        <v>58</v>
      </c>
    </row>
    <row r="1106" spans="1:24" ht="15" x14ac:dyDescent="0.2">
      <c r="A1106" s="1">
        <f t="shared" si="68"/>
        <v>1060387</v>
      </c>
      <c r="B1106" s="1">
        <f t="shared" si="68"/>
        <v>1060401.94</v>
      </c>
      <c r="C1106" s="11" t="s">
        <v>52</v>
      </c>
      <c r="D1106" s="12">
        <f>INDEX(families!$A:$A,MATCH(E1106,families!$B:$B,0))</f>
        <v>2</v>
      </c>
      <c r="E1106" s="1" t="str">
        <f t="shared" si="69"/>
        <v>FBE</v>
      </c>
      <c r="F1106" s="1">
        <f t="shared" si="70"/>
        <v>19</v>
      </c>
      <c r="G1106" s="1" t="str">
        <f t="shared" si="71"/>
        <v>19.0mm FBE</v>
      </c>
      <c r="H1106" s="1" t="str">
        <f>_xlfn.CONCAT(TEXT(R1106,"0.0"),"mm ",INDEX('Pipe Lookup'!D:D,MATCH('~01 Pipe Segmentation'!S1106,'Pipe Lookup'!C:C,0))," TYPE ",Q1106)</f>
        <v>19.0mm Fusion-Bonded Epoxy TYPE 7</v>
      </c>
      <c r="M1106" s="1" t="s">
        <v>53</v>
      </c>
      <c r="N1106" s="1">
        <v>1060387</v>
      </c>
      <c r="O1106" s="1">
        <v>1060401.94</v>
      </c>
      <c r="P1106" s="1">
        <v>14.939999999944121</v>
      </c>
      <c r="Q1106" s="1">
        <v>7</v>
      </c>
      <c r="R1106" s="1">
        <v>19</v>
      </c>
      <c r="S1106" s="1" t="s">
        <v>54</v>
      </c>
      <c r="T1106" s="1" t="s">
        <v>633</v>
      </c>
      <c r="W1106" s="1">
        <v>0</v>
      </c>
      <c r="X1106" s="1" t="s">
        <v>58</v>
      </c>
    </row>
    <row r="1107" spans="1:24" ht="15" x14ac:dyDescent="0.2">
      <c r="A1107" s="1">
        <f t="shared" si="68"/>
        <v>1060401.94</v>
      </c>
      <c r="B1107" s="1">
        <f t="shared" si="68"/>
        <v>1060407.33</v>
      </c>
      <c r="C1107" s="11" t="s">
        <v>52</v>
      </c>
      <c r="D1107" s="12">
        <f>INDEX(families!$A:$A,MATCH(E1107,families!$B:$B,0))</f>
        <v>3</v>
      </c>
      <c r="E1107" s="1" t="str">
        <f t="shared" si="69"/>
        <v>LE</v>
      </c>
      <c r="F1107" s="1">
        <f t="shared" si="70"/>
        <v>19</v>
      </c>
      <c r="G1107" s="1" t="str">
        <f t="shared" si="71"/>
        <v>19.0mm LE</v>
      </c>
      <c r="H1107" s="1" t="str">
        <f>_xlfn.CONCAT(TEXT(R1107,"0.0"),"mm ",INDEX('Pipe Lookup'!D:D,MATCH('~01 Pipe Segmentation'!S1107,'Pipe Lookup'!C:C,0))," TYPE ",Q1107)</f>
        <v>19.0mm Elbow TYPE 26</v>
      </c>
      <c r="M1107" s="1" t="s">
        <v>53</v>
      </c>
      <c r="N1107" s="1">
        <v>1060401.94</v>
      </c>
      <c r="O1107" s="1">
        <v>1060407.33</v>
      </c>
      <c r="P1107" s="1">
        <v>5.3900000001303852</v>
      </c>
      <c r="Q1107" s="1">
        <v>26</v>
      </c>
      <c r="R1107" s="1">
        <v>19</v>
      </c>
      <c r="S1107" s="1" t="s">
        <v>56</v>
      </c>
      <c r="T1107" s="1" t="s">
        <v>633</v>
      </c>
      <c r="V1107" s="1" t="s">
        <v>635</v>
      </c>
      <c r="W1107" s="1">
        <v>0</v>
      </c>
      <c r="X1107" s="1" t="s">
        <v>58</v>
      </c>
    </row>
    <row r="1108" spans="1:24" ht="15" x14ac:dyDescent="0.2">
      <c r="A1108" s="1">
        <f t="shared" si="68"/>
        <v>1060407.33</v>
      </c>
      <c r="B1108" s="1">
        <f t="shared" si="68"/>
        <v>1060431.33</v>
      </c>
      <c r="C1108" s="11" t="s">
        <v>52</v>
      </c>
      <c r="D1108" s="12">
        <f>INDEX(families!$A:$A,MATCH(E1108,families!$B:$B,0))</f>
        <v>2</v>
      </c>
      <c r="E1108" s="1" t="str">
        <f t="shared" si="69"/>
        <v>FBE</v>
      </c>
      <c r="F1108" s="1">
        <f t="shared" si="70"/>
        <v>19</v>
      </c>
      <c r="G1108" s="1" t="str">
        <f t="shared" si="71"/>
        <v>19.0mm FBE</v>
      </c>
      <c r="H1108" s="1" t="str">
        <f>_xlfn.CONCAT(TEXT(R1108,"0.0"),"mm ",INDEX('Pipe Lookup'!D:D,MATCH('~01 Pipe Segmentation'!S1108,'Pipe Lookup'!C:C,0))," TYPE ",Q1108)</f>
        <v>19.0mm Fusion-Bonded Epoxy TYPE 7</v>
      </c>
      <c r="M1108" s="1" t="s">
        <v>53</v>
      </c>
      <c r="N1108" s="1">
        <v>1060407.33</v>
      </c>
      <c r="O1108" s="1">
        <v>1060431.33</v>
      </c>
      <c r="P1108" s="1">
        <v>24</v>
      </c>
      <c r="Q1108" s="1">
        <v>7</v>
      </c>
      <c r="R1108" s="1">
        <v>19</v>
      </c>
      <c r="S1108" s="1" t="s">
        <v>54</v>
      </c>
      <c r="T1108" s="1" t="s">
        <v>633</v>
      </c>
      <c r="W1108" s="1">
        <v>0</v>
      </c>
      <c r="X1108" s="1" t="s">
        <v>58</v>
      </c>
    </row>
    <row r="1109" spans="1:24" ht="15" x14ac:dyDescent="0.2">
      <c r="A1109" s="1">
        <f t="shared" si="68"/>
        <v>1060431.33</v>
      </c>
      <c r="B1109" s="1">
        <f t="shared" si="68"/>
        <v>1060487.69</v>
      </c>
      <c r="C1109" s="11" t="s">
        <v>52</v>
      </c>
      <c r="D1109" s="12">
        <f>INDEX(families!$A:$A,MATCH(E1109,families!$B:$B,0))</f>
        <v>2</v>
      </c>
      <c r="E1109" s="1" t="str">
        <f t="shared" si="69"/>
        <v>FBE</v>
      </c>
      <c r="F1109" s="1">
        <f t="shared" si="70"/>
        <v>14.7</v>
      </c>
      <c r="G1109" s="1" t="str">
        <f t="shared" si="71"/>
        <v>14.7mm FBE</v>
      </c>
      <c r="H1109" s="1" t="str">
        <f>_xlfn.CONCAT(TEXT(R1109,"0.0"),"mm ",INDEX('Pipe Lookup'!D:D,MATCH('~01 Pipe Segmentation'!S1109,'Pipe Lookup'!C:C,0))," TYPE ",Q1109)</f>
        <v>14.7mm Fusion-Bonded Epoxy TYPE 5</v>
      </c>
      <c r="M1109" s="1" t="s">
        <v>53</v>
      </c>
      <c r="N1109" s="1">
        <v>1060431.33</v>
      </c>
      <c r="O1109" s="1">
        <v>1060487.69</v>
      </c>
      <c r="P1109" s="1">
        <v>56.359999999869615</v>
      </c>
      <c r="Q1109" s="1">
        <v>5</v>
      </c>
      <c r="R1109" s="1">
        <v>14.7</v>
      </c>
      <c r="S1109" s="1" t="s">
        <v>54</v>
      </c>
      <c r="T1109" s="1" t="s">
        <v>633</v>
      </c>
      <c r="W1109" s="1">
        <v>0</v>
      </c>
      <c r="X1109" s="1" t="s">
        <v>58</v>
      </c>
    </row>
    <row r="1110" spans="1:24" ht="15" x14ac:dyDescent="0.2">
      <c r="A1110" s="1">
        <f t="shared" si="68"/>
        <v>1060487.69</v>
      </c>
      <c r="B1110" s="1">
        <f t="shared" si="68"/>
        <v>1060511.28</v>
      </c>
      <c r="C1110" s="11" t="s">
        <v>52</v>
      </c>
      <c r="D1110" s="12">
        <f>INDEX(families!$A:$A,MATCH(E1110,families!$B:$B,0))</f>
        <v>2</v>
      </c>
      <c r="E1110" s="1" t="str">
        <f t="shared" si="69"/>
        <v>FBE</v>
      </c>
      <c r="F1110" s="1">
        <f t="shared" si="70"/>
        <v>19</v>
      </c>
      <c r="G1110" s="1" t="str">
        <f t="shared" si="71"/>
        <v>19.0mm FBE</v>
      </c>
      <c r="H1110" s="1" t="str">
        <f>_xlfn.CONCAT(TEXT(R1110,"0.0"),"mm ",INDEX('Pipe Lookup'!D:D,MATCH('~01 Pipe Segmentation'!S1110,'Pipe Lookup'!C:C,0))," TYPE ",Q1110)</f>
        <v>19.0mm Fusion-Bonded Epoxy TYPE 7</v>
      </c>
      <c r="M1110" s="1" t="s">
        <v>53</v>
      </c>
      <c r="N1110" s="1">
        <v>1060487.69</v>
      </c>
      <c r="O1110" s="1">
        <v>1060511.28</v>
      </c>
      <c r="P1110" s="1">
        <v>23.590000000083819</v>
      </c>
      <c r="Q1110" s="1">
        <v>7</v>
      </c>
      <c r="R1110" s="1">
        <v>19</v>
      </c>
      <c r="S1110" s="1" t="s">
        <v>54</v>
      </c>
      <c r="T1110" s="1" t="s">
        <v>633</v>
      </c>
      <c r="W1110" s="1">
        <v>0</v>
      </c>
      <c r="X1110" s="1" t="s">
        <v>58</v>
      </c>
    </row>
    <row r="1111" spans="1:24" ht="15" x14ac:dyDescent="0.2">
      <c r="A1111" s="1">
        <f t="shared" si="68"/>
        <v>1060511.28</v>
      </c>
      <c r="B1111" s="1">
        <f t="shared" si="68"/>
        <v>1061236.45</v>
      </c>
      <c r="C1111" s="11" t="s">
        <v>52</v>
      </c>
      <c r="D1111" s="12">
        <f>INDEX(families!$A:$A,MATCH(E1111,families!$B:$B,0))</f>
        <v>2</v>
      </c>
      <c r="E1111" s="1" t="str">
        <f t="shared" si="69"/>
        <v>FBE</v>
      </c>
      <c r="F1111" s="1">
        <f t="shared" si="70"/>
        <v>21.5</v>
      </c>
      <c r="G1111" s="1" t="str">
        <f t="shared" si="71"/>
        <v>21.5mm FBE</v>
      </c>
      <c r="H1111" s="1" t="str">
        <f>_xlfn.CONCAT(TEXT(R1111,"0.0"),"mm ",INDEX('Pipe Lookup'!D:D,MATCH('~01 Pipe Segmentation'!S1111,'Pipe Lookup'!C:C,0))," TYPE ",Q1111)</f>
        <v>21.5mm Fusion-Bonded Epoxy TYPE 34</v>
      </c>
      <c r="M1111" s="1" t="s">
        <v>53</v>
      </c>
      <c r="N1111" s="1">
        <v>1060511.28</v>
      </c>
      <c r="O1111" s="1">
        <v>1061236.45</v>
      </c>
      <c r="P1111" s="1">
        <v>725.16999999992549</v>
      </c>
      <c r="Q1111" s="1">
        <v>34</v>
      </c>
      <c r="R1111" s="1">
        <v>21.5</v>
      </c>
      <c r="S1111" s="1" t="s">
        <v>54</v>
      </c>
      <c r="T1111" s="1" t="s">
        <v>633</v>
      </c>
      <c r="W1111" s="1">
        <v>0</v>
      </c>
      <c r="X1111" s="1" t="s">
        <v>58</v>
      </c>
    </row>
    <row r="1112" spans="1:24" ht="15" x14ac:dyDescent="0.2">
      <c r="A1112" s="1">
        <f t="shared" si="68"/>
        <v>1061236.45</v>
      </c>
      <c r="B1112" s="1">
        <f t="shared" si="68"/>
        <v>1061243.2</v>
      </c>
      <c r="C1112" s="11" t="s">
        <v>52</v>
      </c>
      <c r="D1112" s="12">
        <f>INDEX(families!$A:$A,MATCH(E1112,families!$B:$B,0))</f>
        <v>3</v>
      </c>
      <c r="E1112" s="1" t="str">
        <f t="shared" si="69"/>
        <v>LE</v>
      </c>
      <c r="F1112" s="1">
        <f t="shared" si="70"/>
        <v>23.7</v>
      </c>
      <c r="G1112" s="1" t="str">
        <f t="shared" si="71"/>
        <v>23.7mm LE</v>
      </c>
      <c r="H1112" s="1" t="str">
        <f>_xlfn.CONCAT(TEXT(R1112,"0.0"),"mm ",INDEX('Pipe Lookup'!D:D,MATCH('~01 Pipe Segmentation'!S1112,'Pipe Lookup'!C:C,0))," TYPE ",Q1112)</f>
        <v>23.7mm Elbow TYPE 28</v>
      </c>
      <c r="M1112" s="1" t="s">
        <v>53</v>
      </c>
      <c r="N1112" s="1">
        <v>1061236.45</v>
      </c>
      <c r="O1112" s="1">
        <v>1061243.2</v>
      </c>
      <c r="P1112" s="1">
        <v>6.75</v>
      </c>
      <c r="Q1112" s="1">
        <v>28</v>
      </c>
      <c r="R1112" s="1">
        <v>23.7</v>
      </c>
      <c r="S1112" s="1" t="s">
        <v>56</v>
      </c>
      <c r="T1112" s="1" t="s">
        <v>633</v>
      </c>
      <c r="V1112" s="1" t="s">
        <v>636</v>
      </c>
      <c r="W1112" s="1">
        <v>0</v>
      </c>
      <c r="X1112" s="1" t="s">
        <v>58</v>
      </c>
    </row>
    <row r="1113" spans="1:24" ht="15" x14ac:dyDescent="0.2">
      <c r="A1113" s="1">
        <f t="shared" si="68"/>
        <v>1061243.2</v>
      </c>
      <c r="B1113" s="1">
        <f t="shared" si="68"/>
        <v>1061263.29</v>
      </c>
      <c r="C1113" s="11" t="s">
        <v>52</v>
      </c>
      <c r="D1113" s="12">
        <f>INDEX(families!$A:$A,MATCH(E1113,families!$B:$B,0))</f>
        <v>2</v>
      </c>
      <c r="E1113" s="1" t="str">
        <f t="shared" si="69"/>
        <v>FBE</v>
      </c>
      <c r="F1113" s="1">
        <f t="shared" si="70"/>
        <v>19</v>
      </c>
      <c r="G1113" s="1" t="str">
        <f t="shared" si="71"/>
        <v>19.0mm FBE</v>
      </c>
      <c r="H1113" s="1" t="str">
        <f>_xlfn.CONCAT(TEXT(R1113,"0.0"),"mm ",INDEX('Pipe Lookup'!D:D,MATCH('~01 Pipe Segmentation'!S1113,'Pipe Lookup'!C:C,0))," TYPE ",Q1113)</f>
        <v>19.0mm Fusion-Bonded Epoxy TYPE 7</v>
      </c>
      <c r="M1113" s="1" t="s">
        <v>53</v>
      </c>
      <c r="N1113" s="1">
        <v>1061243.2</v>
      </c>
      <c r="O1113" s="1">
        <v>1061263.29</v>
      </c>
      <c r="P1113" s="1">
        <v>20.090000000083819</v>
      </c>
      <c r="Q1113" s="1">
        <v>7</v>
      </c>
      <c r="R1113" s="1">
        <v>19</v>
      </c>
      <c r="S1113" s="1" t="s">
        <v>54</v>
      </c>
      <c r="T1113" s="1" t="s">
        <v>633</v>
      </c>
      <c r="W1113" s="1">
        <v>0</v>
      </c>
      <c r="X1113" s="1" t="s">
        <v>58</v>
      </c>
    </row>
    <row r="1114" spans="1:24" ht="15" x14ac:dyDescent="0.2">
      <c r="A1114" s="1">
        <f t="shared" si="68"/>
        <v>1061263.29</v>
      </c>
      <c r="B1114" s="1">
        <f t="shared" si="68"/>
        <v>1061269.3999999999</v>
      </c>
      <c r="C1114" s="11" t="s">
        <v>52</v>
      </c>
      <c r="D1114" s="12">
        <f>INDEX(families!$A:$A,MATCH(E1114,families!$B:$B,0))</f>
        <v>3</v>
      </c>
      <c r="E1114" s="1" t="str">
        <f t="shared" si="69"/>
        <v>LE</v>
      </c>
      <c r="F1114" s="1">
        <f t="shared" si="70"/>
        <v>19</v>
      </c>
      <c r="G1114" s="1" t="str">
        <f t="shared" si="71"/>
        <v>19.0mm LE</v>
      </c>
      <c r="H1114" s="1" t="str">
        <f>_xlfn.CONCAT(TEXT(R1114,"0.0"),"mm ",INDEX('Pipe Lookup'!D:D,MATCH('~01 Pipe Segmentation'!S1114,'Pipe Lookup'!C:C,0))," TYPE ",Q1114)</f>
        <v>19.0mm Elbow TYPE 26</v>
      </c>
      <c r="M1114" s="1" t="s">
        <v>53</v>
      </c>
      <c r="N1114" s="1">
        <v>1061263.29</v>
      </c>
      <c r="O1114" s="1">
        <v>1061269.3999999999</v>
      </c>
      <c r="P1114" s="1">
        <v>6.1099999998696148</v>
      </c>
      <c r="Q1114" s="1">
        <v>26</v>
      </c>
      <c r="R1114" s="1">
        <v>19</v>
      </c>
      <c r="S1114" s="1" t="s">
        <v>56</v>
      </c>
      <c r="T1114" s="1" t="s">
        <v>633</v>
      </c>
      <c r="V1114" s="1" t="s">
        <v>637</v>
      </c>
      <c r="W1114" s="1">
        <v>0</v>
      </c>
      <c r="X1114" s="1" t="s">
        <v>58</v>
      </c>
    </row>
    <row r="1115" spans="1:24" ht="15" x14ac:dyDescent="0.2">
      <c r="A1115" s="1">
        <f t="shared" si="68"/>
        <v>1061269.3999999999</v>
      </c>
      <c r="B1115" s="1">
        <f t="shared" si="68"/>
        <v>1061293.28</v>
      </c>
      <c r="C1115" s="11" t="s">
        <v>52</v>
      </c>
      <c r="D1115" s="12">
        <f>INDEX(families!$A:$A,MATCH(E1115,families!$B:$B,0))</f>
        <v>2</v>
      </c>
      <c r="E1115" s="1" t="str">
        <f t="shared" si="69"/>
        <v>FBE</v>
      </c>
      <c r="F1115" s="1">
        <f t="shared" si="70"/>
        <v>19</v>
      </c>
      <c r="G1115" s="1" t="str">
        <f t="shared" si="71"/>
        <v>19.0mm FBE</v>
      </c>
      <c r="H1115" s="1" t="str">
        <f>_xlfn.CONCAT(TEXT(R1115,"0.0"),"mm ",INDEX('Pipe Lookup'!D:D,MATCH('~01 Pipe Segmentation'!S1115,'Pipe Lookup'!C:C,0))," TYPE ",Q1115)</f>
        <v>19.0mm Fusion-Bonded Epoxy TYPE 7</v>
      </c>
      <c r="M1115" s="1" t="s">
        <v>53</v>
      </c>
      <c r="N1115" s="1">
        <v>1061269.3999999999</v>
      </c>
      <c r="O1115" s="1">
        <v>1061293.28</v>
      </c>
      <c r="P1115" s="1">
        <v>23.880000000121072</v>
      </c>
      <c r="Q1115" s="1">
        <v>7</v>
      </c>
      <c r="R1115" s="1">
        <v>19</v>
      </c>
      <c r="S1115" s="1" t="s">
        <v>54</v>
      </c>
      <c r="T1115" s="1" t="s">
        <v>633</v>
      </c>
      <c r="W1115" s="1">
        <v>0</v>
      </c>
      <c r="X1115" s="1" t="s">
        <v>58</v>
      </c>
    </row>
    <row r="1116" spans="1:24" ht="15" x14ac:dyDescent="0.2">
      <c r="A1116" s="1">
        <f t="shared" si="68"/>
        <v>1061293.28</v>
      </c>
      <c r="B1116" s="1">
        <f t="shared" si="68"/>
        <v>1061472.27</v>
      </c>
      <c r="C1116" s="11" t="s">
        <v>52</v>
      </c>
      <c r="D1116" s="12">
        <f>INDEX(families!$A:$A,MATCH(E1116,families!$B:$B,0))</f>
        <v>2</v>
      </c>
      <c r="E1116" s="1" t="str">
        <f t="shared" si="69"/>
        <v>FBE</v>
      </c>
      <c r="F1116" s="1">
        <f t="shared" si="70"/>
        <v>14.7</v>
      </c>
      <c r="G1116" s="1" t="str">
        <f t="shared" si="71"/>
        <v>14.7mm FBE</v>
      </c>
      <c r="H1116" s="1" t="str">
        <f>_xlfn.CONCAT(TEXT(R1116,"0.0"),"mm ",INDEX('Pipe Lookup'!D:D,MATCH('~01 Pipe Segmentation'!S1116,'Pipe Lookup'!C:C,0))," TYPE ",Q1116)</f>
        <v>14.7mm Fusion-Bonded Epoxy TYPE 5</v>
      </c>
      <c r="M1116" s="1" t="s">
        <v>53</v>
      </c>
      <c r="N1116" s="1">
        <v>1061293.28</v>
      </c>
      <c r="O1116" s="1">
        <v>1061472.27</v>
      </c>
      <c r="P1116" s="1">
        <v>178.98999999999069</v>
      </c>
      <c r="Q1116" s="1">
        <v>5</v>
      </c>
      <c r="R1116" s="1">
        <v>14.7</v>
      </c>
      <c r="S1116" s="1" t="s">
        <v>54</v>
      </c>
      <c r="T1116" s="1" t="s">
        <v>633</v>
      </c>
      <c r="W1116" s="1">
        <v>0</v>
      </c>
      <c r="X1116" s="1" t="s">
        <v>58</v>
      </c>
    </row>
    <row r="1117" spans="1:24" ht="15" x14ac:dyDescent="0.2">
      <c r="A1117" s="1">
        <f t="shared" si="68"/>
        <v>1061472.27</v>
      </c>
      <c r="B1117" s="1">
        <f t="shared" si="68"/>
        <v>1061476.55</v>
      </c>
      <c r="C1117" s="11" t="s">
        <v>52</v>
      </c>
      <c r="D1117" s="12">
        <f>INDEX(families!$A:$A,MATCH(E1117,families!$B:$B,0))</f>
        <v>3</v>
      </c>
      <c r="E1117" s="1" t="str">
        <f t="shared" si="69"/>
        <v>LE</v>
      </c>
      <c r="F1117" s="1">
        <f t="shared" si="70"/>
        <v>14.7</v>
      </c>
      <c r="G1117" s="1" t="str">
        <f t="shared" si="71"/>
        <v>14.7mm LE</v>
      </c>
      <c r="H1117" s="1" t="str">
        <f>_xlfn.CONCAT(TEXT(R1117,"0.0"),"mm ",INDEX('Pipe Lookup'!D:D,MATCH('~01 Pipe Segmentation'!S1117,'Pipe Lookup'!C:C,0))," TYPE ",Q1117)</f>
        <v>14.7mm Elbow TYPE 22</v>
      </c>
      <c r="M1117" s="1" t="s">
        <v>53</v>
      </c>
      <c r="N1117" s="1">
        <v>1061472.27</v>
      </c>
      <c r="O1117" s="1">
        <v>1061476.55</v>
      </c>
      <c r="P1117" s="1">
        <v>4.2800000000279397</v>
      </c>
      <c r="Q1117" s="1">
        <v>22</v>
      </c>
      <c r="R1117" s="1">
        <v>14.7</v>
      </c>
      <c r="S1117" s="1" t="s">
        <v>56</v>
      </c>
      <c r="T1117" s="1" t="s">
        <v>633</v>
      </c>
      <c r="V1117" s="1" t="s">
        <v>638</v>
      </c>
      <c r="W1117" s="1">
        <v>0</v>
      </c>
      <c r="X1117" s="1" t="s">
        <v>58</v>
      </c>
    </row>
    <row r="1118" spans="1:24" ht="15" x14ac:dyDescent="0.2">
      <c r="A1118" s="1">
        <f t="shared" si="68"/>
        <v>1061476.55</v>
      </c>
      <c r="B1118" s="1">
        <f t="shared" si="68"/>
        <v>1062520</v>
      </c>
      <c r="C1118" s="11" t="s">
        <v>52</v>
      </c>
      <c r="D1118" s="12">
        <f>INDEX(families!$A:$A,MATCH(E1118,families!$B:$B,0))</f>
        <v>2</v>
      </c>
      <c r="E1118" s="1" t="str">
        <f t="shared" si="69"/>
        <v>FBE</v>
      </c>
      <c r="F1118" s="1">
        <f t="shared" si="70"/>
        <v>14.7</v>
      </c>
      <c r="G1118" s="1" t="str">
        <f t="shared" si="71"/>
        <v>14.7mm FBE</v>
      </c>
      <c r="H1118" s="1" t="str">
        <f>_xlfn.CONCAT(TEXT(R1118,"0.0"),"mm ",INDEX('Pipe Lookup'!D:D,MATCH('~01 Pipe Segmentation'!S1118,'Pipe Lookup'!C:C,0))," TYPE ",Q1118)</f>
        <v>14.7mm Fusion-Bonded Epoxy TYPE 5</v>
      </c>
      <c r="M1118" s="1" t="s">
        <v>53</v>
      </c>
      <c r="N1118" s="1">
        <v>1061476.55</v>
      </c>
      <c r="O1118" s="1">
        <v>1062520</v>
      </c>
      <c r="P1118" s="1">
        <v>1043.4499999999534</v>
      </c>
      <c r="Q1118" s="1">
        <v>5</v>
      </c>
      <c r="R1118" s="1">
        <v>14.7</v>
      </c>
      <c r="S1118" s="1" t="s">
        <v>54</v>
      </c>
      <c r="T1118" s="1" t="s">
        <v>633</v>
      </c>
      <c r="W1118" s="1">
        <v>0</v>
      </c>
      <c r="X1118" s="1" t="s">
        <v>58</v>
      </c>
    </row>
    <row r="1119" spans="1:24" ht="15" x14ac:dyDescent="0.2">
      <c r="A1119" s="1">
        <f t="shared" si="68"/>
        <v>1062520</v>
      </c>
      <c r="B1119" s="1">
        <f t="shared" si="68"/>
        <v>1062524.3600000001</v>
      </c>
      <c r="C1119" s="11" t="s">
        <v>52</v>
      </c>
      <c r="D1119" s="12">
        <f>INDEX(families!$A:$A,MATCH(E1119,families!$B:$B,0))</f>
        <v>3</v>
      </c>
      <c r="E1119" s="1" t="str">
        <f t="shared" si="69"/>
        <v>LE</v>
      </c>
      <c r="F1119" s="1">
        <f t="shared" si="70"/>
        <v>14.7</v>
      </c>
      <c r="G1119" s="1" t="str">
        <f t="shared" si="71"/>
        <v>14.7mm LE</v>
      </c>
      <c r="H1119" s="1" t="str">
        <f>_xlfn.CONCAT(TEXT(R1119,"0.0"),"mm ",INDEX('Pipe Lookup'!D:D,MATCH('~01 Pipe Segmentation'!S1119,'Pipe Lookup'!C:C,0))," TYPE ",Q1119)</f>
        <v>14.7mm Elbow TYPE 22</v>
      </c>
      <c r="M1119" s="1" t="s">
        <v>53</v>
      </c>
      <c r="N1119" s="1">
        <v>1062520</v>
      </c>
      <c r="O1119" s="1">
        <v>1062524.3600000001</v>
      </c>
      <c r="P1119" s="1">
        <v>4.3600000001024455</v>
      </c>
      <c r="Q1119" s="1">
        <v>22</v>
      </c>
      <c r="R1119" s="1">
        <v>14.7</v>
      </c>
      <c r="S1119" s="1" t="s">
        <v>56</v>
      </c>
      <c r="T1119" s="1" t="s">
        <v>633</v>
      </c>
      <c r="V1119" s="1" t="s">
        <v>639</v>
      </c>
      <c r="W1119" s="1">
        <v>0</v>
      </c>
      <c r="X1119" s="1" t="s">
        <v>58</v>
      </c>
    </row>
    <row r="1120" spans="1:24" ht="15" x14ac:dyDescent="0.2">
      <c r="A1120" s="1">
        <f t="shared" si="68"/>
        <v>1062524.3600000001</v>
      </c>
      <c r="B1120" s="1">
        <f t="shared" si="68"/>
        <v>1062683</v>
      </c>
      <c r="C1120" s="11" t="s">
        <v>52</v>
      </c>
      <c r="D1120" s="12">
        <f>INDEX(families!$A:$A,MATCH(E1120,families!$B:$B,0))</f>
        <v>2</v>
      </c>
      <c r="E1120" s="1" t="str">
        <f t="shared" si="69"/>
        <v>FBE</v>
      </c>
      <c r="F1120" s="1">
        <f t="shared" si="70"/>
        <v>14.7</v>
      </c>
      <c r="G1120" s="1" t="str">
        <f t="shared" si="71"/>
        <v>14.7mm FBE</v>
      </c>
      <c r="H1120" s="1" t="str">
        <f>_xlfn.CONCAT(TEXT(R1120,"0.0"),"mm ",INDEX('Pipe Lookup'!D:D,MATCH('~01 Pipe Segmentation'!S1120,'Pipe Lookup'!C:C,0))," TYPE ",Q1120)</f>
        <v>14.7mm Fusion-Bonded Epoxy TYPE 5</v>
      </c>
      <c r="M1120" s="1" t="s">
        <v>53</v>
      </c>
      <c r="N1120" s="1">
        <v>1062524.3600000001</v>
      </c>
      <c r="O1120" s="1">
        <v>1062683</v>
      </c>
      <c r="P1120" s="1">
        <v>158.63999999989755</v>
      </c>
      <c r="Q1120" s="1">
        <v>5</v>
      </c>
      <c r="R1120" s="1">
        <v>14.7</v>
      </c>
      <c r="S1120" s="1" t="s">
        <v>54</v>
      </c>
      <c r="T1120" s="1" t="s">
        <v>633</v>
      </c>
      <c r="V1120" s="1" t="s">
        <v>65</v>
      </c>
      <c r="W1120" s="1">
        <v>0</v>
      </c>
      <c r="X1120" s="1" t="s">
        <v>58</v>
      </c>
    </row>
    <row r="1121" spans="1:24" ht="15" x14ac:dyDescent="0.2">
      <c r="A1121" s="1">
        <f t="shared" si="68"/>
        <v>1062683</v>
      </c>
      <c r="B1121" s="1">
        <f t="shared" si="68"/>
        <v>1062685</v>
      </c>
      <c r="C1121" s="11" t="s">
        <v>52</v>
      </c>
      <c r="D1121" s="12">
        <f>INDEX(families!$A:$A,MATCH(E1121,families!$B:$B,0))</f>
        <v>3</v>
      </c>
      <c r="E1121" s="1" t="str">
        <f t="shared" si="69"/>
        <v>LE</v>
      </c>
      <c r="F1121" s="1">
        <f t="shared" si="70"/>
        <v>14.7</v>
      </c>
      <c r="G1121" s="1" t="str">
        <f t="shared" si="71"/>
        <v>14.7mm LE</v>
      </c>
      <c r="H1121" s="1" t="str">
        <f>_xlfn.CONCAT(TEXT(R1121,"0.0"),"mm ",INDEX('Pipe Lookup'!D:D,MATCH('~01 Pipe Segmentation'!S1121,'Pipe Lookup'!C:C,0))," TYPE ",Q1121)</f>
        <v>14.7mm Elbow TYPE 22</v>
      </c>
      <c r="M1121" s="1" t="s">
        <v>53</v>
      </c>
      <c r="N1121" s="1">
        <v>1062683</v>
      </c>
      <c r="O1121" s="1" t="s">
        <v>640</v>
      </c>
      <c r="P1121" s="1">
        <v>2</v>
      </c>
      <c r="Q1121" s="1">
        <v>22</v>
      </c>
      <c r="R1121" s="1">
        <v>14.7</v>
      </c>
      <c r="S1121" s="1" t="s">
        <v>56</v>
      </c>
      <c r="T1121" s="1" t="s">
        <v>633</v>
      </c>
      <c r="V1121" s="1" t="s">
        <v>641</v>
      </c>
      <c r="W1121" s="1">
        <v>0</v>
      </c>
      <c r="X1121" s="1" t="s">
        <v>58</v>
      </c>
    </row>
    <row r="1122" spans="1:24" ht="15" x14ac:dyDescent="0.2">
      <c r="A1122" s="1">
        <f t="shared" si="68"/>
        <v>1062685</v>
      </c>
      <c r="B1122" s="1">
        <f t="shared" si="68"/>
        <v>1062687</v>
      </c>
      <c r="C1122" s="11" t="s">
        <v>52</v>
      </c>
      <c r="D1122" s="12">
        <f>INDEX(families!$A:$A,MATCH(E1122,families!$B:$B,0))</f>
        <v>3</v>
      </c>
      <c r="E1122" s="1" t="str">
        <f t="shared" si="69"/>
        <v>LE</v>
      </c>
      <c r="F1122" s="1">
        <f t="shared" si="70"/>
        <v>14.7</v>
      </c>
      <c r="G1122" s="1" t="str">
        <f t="shared" si="71"/>
        <v>14.7mm LE</v>
      </c>
      <c r="H1122" s="1" t="str">
        <f>_xlfn.CONCAT(TEXT(R1122,"0.0"),"mm ",INDEX('Pipe Lookup'!D:D,MATCH('~01 Pipe Segmentation'!S1122,'Pipe Lookup'!C:C,0))," TYPE ",Q1122)</f>
        <v>14.7mm Elbow TYPE 22</v>
      </c>
      <c r="M1122" s="1" t="s">
        <v>53</v>
      </c>
      <c r="N1122" s="1" t="s">
        <v>640</v>
      </c>
      <c r="O1122" s="1" t="s">
        <v>642</v>
      </c>
      <c r="P1122" s="1">
        <v>2</v>
      </c>
      <c r="Q1122" s="1">
        <v>22</v>
      </c>
      <c r="R1122" s="1">
        <v>14.7</v>
      </c>
      <c r="S1122" s="1" t="s">
        <v>56</v>
      </c>
      <c r="T1122" s="1" t="s">
        <v>633</v>
      </c>
      <c r="V1122" s="1" t="s">
        <v>65</v>
      </c>
      <c r="W1122" s="1">
        <v>0</v>
      </c>
      <c r="X1122" s="1" t="s">
        <v>84</v>
      </c>
    </row>
    <row r="1123" spans="1:24" ht="15" x14ac:dyDescent="0.2">
      <c r="A1123" s="1">
        <f t="shared" si="68"/>
        <v>1062687</v>
      </c>
      <c r="B1123" s="1">
        <f t="shared" si="68"/>
        <v>1062725</v>
      </c>
      <c r="C1123" s="11" t="s">
        <v>52</v>
      </c>
      <c r="D1123" s="12">
        <f>INDEX(families!$A:$A,MATCH(E1123,families!$B:$B,0))</f>
        <v>2</v>
      </c>
      <c r="E1123" s="1" t="str">
        <f t="shared" si="69"/>
        <v>FBE</v>
      </c>
      <c r="F1123" s="1">
        <f t="shared" si="70"/>
        <v>14.7</v>
      </c>
      <c r="G1123" s="1" t="str">
        <f t="shared" si="71"/>
        <v>14.7mm FBE</v>
      </c>
      <c r="H1123" s="1" t="str">
        <f>_xlfn.CONCAT(TEXT(R1123,"0.0"),"mm ",INDEX('Pipe Lookup'!D:D,MATCH('~01 Pipe Segmentation'!S1123,'Pipe Lookup'!C:C,0))," TYPE ",Q1123)</f>
        <v>14.7mm Fusion-Bonded Epoxy TYPE 5</v>
      </c>
      <c r="M1123" s="1" t="s">
        <v>53</v>
      </c>
      <c r="N1123" s="1" t="s">
        <v>642</v>
      </c>
      <c r="O1123" s="1" t="s">
        <v>643</v>
      </c>
      <c r="P1123" s="1">
        <v>38</v>
      </c>
      <c r="Q1123" s="1">
        <v>5</v>
      </c>
      <c r="R1123" s="1">
        <v>14.7</v>
      </c>
      <c r="S1123" s="1" t="s">
        <v>54</v>
      </c>
      <c r="T1123" s="1" t="s">
        <v>633</v>
      </c>
      <c r="V1123" s="1" t="s">
        <v>65</v>
      </c>
      <c r="W1123" s="1">
        <v>0</v>
      </c>
      <c r="X1123" s="1" t="s">
        <v>58</v>
      </c>
    </row>
    <row r="1124" spans="1:24" ht="15" x14ac:dyDescent="0.2">
      <c r="A1124" s="1">
        <f t="shared" si="68"/>
        <v>1062725</v>
      </c>
      <c r="B1124" s="1">
        <f t="shared" si="68"/>
        <v>1062729</v>
      </c>
      <c r="C1124" s="11" t="s">
        <v>52</v>
      </c>
      <c r="D1124" s="12">
        <f>INDEX(families!$A:$A,MATCH(E1124,families!$B:$B,0))</f>
        <v>3</v>
      </c>
      <c r="E1124" s="1" t="str">
        <f t="shared" si="69"/>
        <v>LE</v>
      </c>
      <c r="F1124" s="1">
        <f t="shared" si="70"/>
        <v>14.7</v>
      </c>
      <c r="G1124" s="1" t="str">
        <f t="shared" si="71"/>
        <v>14.7mm LE</v>
      </c>
      <c r="H1124" s="1" t="str">
        <f>_xlfn.CONCAT(TEXT(R1124,"0.0"),"mm ",INDEX('Pipe Lookup'!D:D,MATCH('~01 Pipe Segmentation'!S1124,'Pipe Lookup'!C:C,0))," TYPE ",Q1124)</f>
        <v>14.7mm Elbow TYPE 22</v>
      </c>
      <c r="M1124" s="1" t="s">
        <v>53</v>
      </c>
      <c r="N1124" s="1" t="s">
        <v>643</v>
      </c>
      <c r="O1124" s="1" t="s">
        <v>644</v>
      </c>
      <c r="P1124" s="1">
        <v>4</v>
      </c>
      <c r="Q1124" s="1">
        <v>22</v>
      </c>
      <c r="R1124" s="1">
        <v>14.7</v>
      </c>
      <c r="S1124" s="1" t="s">
        <v>56</v>
      </c>
      <c r="T1124" s="1" t="s">
        <v>633</v>
      </c>
      <c r="V1124" s="1" t="s">
        <v>65</v>
      </c>
      <c r="W1124" s="1">
        <v>0</v>
      </c>
      <c r="X1124" s="1" t="s">
        <v>58</v>
      </c>
    </row>
    <row r="1125" spans="1:24" ht="15" x14ac:dyDescent="0.2">
      <c r="A1125" s="1">
        <f t="shared" si="68"/>
        <v>1062729</v>
      </c>
      <c r="B1125" s="1">
        <f t="shared" si="68"/>
        <v>1062788</v>
      </c>
      <c r="C1125" s="11" t="s">
        <v>52</v>
      </c>
      <c r="D1125" s="12">
        <f>INDEX(families!$A:$A,MATCH(E1125,families!$B:$B,0))</f>
        <v>2</v>
      </c>
      <c r="E1125" s="1" t="str">
        <f t="shared" si="69"/>
        <v>FBE</v>
      </c>
      <c r="F1125" s="1">
        <f t="shared" si="70"/>
        <v>14.7</v>
      </c>
      <c r="G1125" s="1" t="str">
        <f t="shared" si="71"/>
        <v>14.7mm FBE</v>
      </c>
      <c r="H1125" s="1" t="str">
        <f>_xlfn.CONCAT(TEXT(R1125,"0.0"),"mm ",INDEX('Pipe Lookup'!D:D,MATCH('~01 Pipe Segmentation'!S1125,'Pipe Lookup'!C:C,0))," TYPE ",Q1125)</f>
        <v>14.7mm Fusion-Bonded Epoxy TYPE 5</v>
      </c>
      <c r="M1125" s="1" t="s">
        <v>53</v>
      </c>
      <c r="N1125" s="1" t="s">
        <v>644</v>
      </c>
      <c r="O1125" s="1" t="s">
        <v>645</v>
      </c>
      <c r="P1125" s="1">
        <v>59</v>
      </c>
      <c r="Q1125" s="1">
        <v>5</v>
      </c>
      <c r="R1125" s="1">
        <v>14.7</v>
      </c>
      <c r="S1125" s="1" t="s">
        <v>54</v>
      </c>
      <c r="T1125" s="1" t="s">
        <v>633</v>
      </c>
      <c r="V1125" s="1" t="s">
        <v>65</v>
      </c>
      <c r="W1125" s="1">
        <v>0</v>
      </c>
      <c r="X1125" s="1" t="s">
        <v>58</v>
      </c>
    </row>
    <row r="1126" spans="1:24" ht="15" x14ac:dyDescent="0.2">
      <c r="A1126" s="1">
        <f t="shared" si="68"/>
        <v>1062788</v>
      </c>
      <c r="B1126" s="1">
        <f t="shared" si="68"/>
        <v>1062806</v>
      </c>
      <c r="C1126" s="11" t="s">
        <v>52</v>
      </c>
      <c r="D1126" s="12">
        <f>INDEX(families!$A:$A,MATCH(E1126,families!$B:$B,0))</f>
        <v>2</v>
      </c>
      <c r="E1126" s="1" t="str">
        <f t="shared" si="69"/>
        <v>FBE</v>
      </c>
      <c r="F1126" s="1">
        <f t="shared" si="70"/>
        <v>19</v>
      </c>
      <c r="G1126" s="1" t="str">
        <f t="shared" si="71"/>
        <v>19.0mm FBE</v>
      </c>
      <c r="H1126" s="1" t="str">
        <f>_xlfn.CONCAT(TEXT(R1126,"0.0"),"mm ",INDEX('Pipe Lookup'!D:D,MATCH('~01 Pipe Segmentation'!S1126,'Pipe Lookup'!C:C,0))," TYPE ",Q1126)</f>
        <v>19.0mm Fusion-Bonded Epoxy TYPE 7</v>
      </c>
      <c r="M1126" s="1" t="s">
        <v>53</v>
      </c>
      <c r="N1126" s="1" t="s">
        <v>645</v>
      </c>
      <c r="O1126" s="1" t="s">
        <v>646</v>
      </c>
      <c r="P1126" s="1">
        <v>18</v>
      </c>
      <c r="Q1126" s="1">
        <v>7</v>
      </c>
      <c r="R1126" s="1">
        <v>19</v>
      </c>
      <c r="S1126" s="1" t="s">
        <v>54</v>
      </c>
      <c r="T1126" s="1" t="s">
        <v>633</v>
      </c>
      <c r="V1126" s="1" t="s">
        <v>65</v>
      </c>
      <c r="W1126" s="1">
        <v>0</v>
      </c>
      <c r="X1126" s="1" t="s">
        <v>58</v>
      </c>
    </row>
    <row r="1127" spans="1:24" ht="15" x14ac:dyDescent="0.2">
      <c r="A1127" s="1">
        <f t="shared" si="68"/>
        <v>1062806</v>
      </c>
      <c r="B1127" s="1">
        <f t="shared" si="68"/>
        <v>1062900</v>
      </c>
      <c r="C1127" s="11" t="s">
        <v>52</v>
      </c>
      <c r="D1127" s="12">
        <f>INDEX(families!$A:$A,MATCH(E1127,families!$B:$B,0))</f>
        <v>2</v>
      </c>
      <c r="E1127" s="1" t="str">
        <f t="shared" si="69"/>
        <v>FBE</v>
      </c>
      <c r="F1127" s="1">
        <f t="shared" si="70"/>
        <v>14.7</v>
      </c>
      <c r="G1127" s="1" t="str">
        <f t="shared" si="71"/>
        <v>14.7mm FBE</v>
      </c>
      <c r="H1127" s="1" t="str">
        <f>_xlfn.CONCAT(TEXT(R1127,"0.0"),"mm ",INDEX('Pipe Lookup'!D:D,MATCH('~01 Pipe Segmentation'!S1127,'Pipe Lookup'!C:C,0))," TYPE ",Q1127)</f>
        <v>14.7mm Fusion-Bonded Epoxy TYPE 5</v>
      </c>
      <c r="M1127" s="1" t="s">
        <v>53</v>
      </c>
      <c r="N1127" s="1" t="s">
        <v>646</v>
      </c>
      <c r="O1127" s="1" t="s">
        <v>647</v>
      </c>
      <c r="P1127" s="1">
        <v>94</v>
      </c>
      <c r="Q1127" s="1">
        <v>5</v>
      </c>
      <c r="R1127" s="1">
        <v>14.7</v>
      </c>
      <c r="S1127" s="1" t="s">
        <v>54</v>
      </c>
      <c r="T1127" s="1" t="s">
        <v>633</v>
      </c>
      <c r="V1127" s="1" t="s">
        <v>65</v>
      </c>
      <c r="W1127" s="1">
        <v>0</v>
      </c>
      <c r="X1127" s="1" t="s">
        <v>58</v>
      </c>
    </row>
    <row r="1128" spans="1:24" ht="15" x14ac:dyDescent="0.2">
      <c r="A1128" s="1">
        <f t="shared" si="68"/>
        <v>1062900</v>
      </c>
      <c r="B1128" s="1">
        <f t="shared" si="68"/>
        <v>1063051</v>
      </c>
      <c r="C1128" s="11" t="s">
        <v>52</v>
      </c>
      <c r="D1128" s="12">
        <f>INDEX(families!$A:$A,MATCH(E1128,families!$B:$B,0))</f>
        <v>2</v>
      </c>
      <c r="E1128" s="1" t="str">
        <f t="shared" si="69"/>
        <v>FBE</v>
      </c>
      <c r="F1128" s="1">
        <f t="shared" si="70"/>
        <v>14.7</v>
      </c>
      <c r="G1128" s="1" t="str">
        <f t="shared" si="71"/>
        <v>14.7mm FBE</v>
      </c>
      <c r="H1128" s="1" t="str">
        <f>_xlfn.CONCAT(TEXT(R1128,"0.0"),"mm ",INDEX('Pipe Lookup'!D:D,MATCH('~01 Pipe Segmentation'!S1128,'Pipe Lookup'!C:C,0))," TYPE ",Q1128)</f>
        <v>14.7mm Fusion-Bonded Epoxy TYPE 5</v>
      </c>
      <c r="M1128" s="1" t="s">
        <v>53</v>
      </c>
      <c r="N1128" s="1" t="s">
        <v>647</v>
      </c>
      <c r="O1128" s="1" t="s">
        <v>648</v>
      </c>
      <c r="P1128" s="1">
        <v>151</v>
      </c>
      <c r="Q1128" s="1">
        <v>5</v>
      </c>
      <c r="R1128" s="1">
        <v>14.7</v>
      </c>
      <c r="S1128" s="1" t="s">
        <v>54</v>
      </c>
      <c r="T1128" s="1" t="s">
        <v>649</v>
      </c>
      <c r="V1128" s="1" t="s">
        <v>65</v>
      </c>
      <c r="W1128" s="1">
        <v>0</v>
      </c>
      <c r="X1128" s="1" t="s">
        <v>58</v>
      </c>
    </row>
    <row r="1129" spans="1:24" ht="15" x14ac:dyDescent="0.2">
      <c r="A1129" s="1">
        <f t="shared" si="68"/>
        <v>1063051</v>
      </c>
      <c r="B1129" s="1">
        <f t="shared" si="68"/>
        <v>1063055</v>
      </c>
      <c r="C1129" s="11" t="s">
        <v>52</v>
      </c>
      <c r="D1129" s="12">
        <f>INDEX(families!$A:$A,MATCH(E1129,families!$B:$B,0))</f>
        <v>3</v>
      </c>
      <c r="E1129" s="1" t="str">
        <f t="shared" si="69"/>
        <v>LE</v>
      </c>
      <c r="F1129" s="1">
        <f t="shared" si="70"/>
        <v>14.7</v>
      </c>
      <c r="G1129" s="1" t="str">
        <f t="shared" si="71"/>
        <v>14.7mm LE</v>
      </c>
      <c r="H1129" s="1" t="str">
        <f>_xlfn.CONCAT(TEXT(R1129,"0.0"),"mm ",INDEX('Pipe Lookup'!D:D,MATCH('~01 Pipe Segmentation'!S1129,'Pipe Lookup'!C:C,0))," TYPE ",Q1129)</f>
        <v>14.7mm Elbow TYPE 22</v>
      </c>
      <c r="M1129" s="1" t="s">
        <v>53</v>
      </c>
      <c r="N1129" s="1" t="s">
        <v>648</v>
      </c>
      <c r="O1129" s="1" t="s">
        <v>650</v>
      </c>
      <c r="P1129" s="1">
        <v>4</v>
      </c>
      <c r="Q1129" s="1">
        <v>22</v>
      </c>
      <c r="R1129" s="1">
        <v>14.7</v>
      </c>
      <c r="S1129" s="1" t="s">
        <v>56</v>
      </c>
      <c r="T1129" s="1" t="s">
        <v>649</v>
      </c>
      <c r="V1129" s="1" t="s">
        <v>65</v>
      </c>
      <c r="W1129" s="1">
        <v>0</v>
      </c>
      <c r="X1129" s="1" t="s">
        <v>58</v>
      </c>
    </row>
    <row r="1130" spans="1:24" ht="15" x14ac:dyDescent="0.2">
      <c r="A1130" s="1">
        <f t="shared" si="68"/>
        <v>1063055</v>
      </c>
      <c r="B1130" s="1">
        <f t="shared" si="68"/>
        <v>1063128</v>
      </c>
      <c r="C1130" s="11" t="s">
        <v>52</v>
      </c>
      <c r="D1130" s="12">
        <f>INDEX(families!$A:$A,MATCH(E1130,families!$B:$B,0))</f>
        <v>2</v>
      </c>
      <c r="E1130" s="1" t="str">
        <f t="shared" si="69"/>
        <v>FBE</v>
      </c>
      <c r="F1130" s="1">
        <f t="shared" si="70"/>
        <v>14.7</v>
      </c>
      <c r="G1130" s="1" t="str">
        <f t="shared" si="71"/>
        <v>14.7mm FBE</v>
      </c>
      <c r="H1130" s="1" t="str">
        <f>_xlfn.CONCAT(TEXT(R1130,"0.0"),"mm ",INDEX('Pipe Lookup'!D:D,MATCH('~01 Pipe Segmentation'!S1130,'Pipe Lookup'!C:C,0))," TYPE ",Q1130)</f>
        <v>14.7mm Fusion-Bonded Epoxy TYPE 5</v>
      </c>
      <c r="M1130" s="1" t="s">
        <v>53</v>
      </c>
      <c r="N1130" s="1" t="s">
        <v>650</v>
      </c>
      <c r="O1130" s="1" t="s">
        <v>651</v>
      </c>
      <c r="P1130" s="1">
        <v>73</v>
      </c>
      <c r="Q1130" s="1">
        <v>5</v>
      </c>
      <c r="R1130" s="1">
        <v>14.7</v>
      </c>
      <c r="S1130" s="1" t="s">
        <v>54</v>
      </c>
      <c r="T1130" s="1" t="s">
        <v>649</v>
      </c>
      <c r="V1130" s="1" t="s">
        <v>652</v>
      </c>
      <c r="W1130" s="1">
        <v>0</v>
      </c>
      <c r="X1130" s="1" t="s">
        <v>58</v>
      </c>
    </row>
    <row r="1131" spans="1:24" ht="15" x14ac:dyDescent="0.2">
      <c r="A1131" s="1">
        <f t="shared" si="68"/>
        <v>1063128</v>
      </c>
      <c r="B1131" s="1">
        <f t="shared" si="68"/>
        <v>1063132</v>
      </c>
      <c r="C1131" s="11" t="s">
        <v>52</v>
      </c>
      <c r="D1131" s="12">
        <f>INDEX(families!$A:$A,MATCH(E1131,families!$B:$B,0))</f>
        <v>3</v>
      </c>
      <c r="E1131" s="1" t="str">
        <f t="shared" si="69"/>
        <v>LE</v>
      </c>
      <c r="F1131" s="1">
        <f t="shared" si="70"/>
        <v>14.7</v>
      </c>
      <c r="G1131" s="1" t="str">
        <f t="shared" si="71"/>
        <v>14.7mm LE</v>
      </c>
      <c r="H1131" s="1" t="str">
        <f>_xlfn.CONCAT(TEXT(R1131,"0.0"),"mm ",INDEX('Pipe Lookup'!D:D,MATCH('~01 Pipe Segmentation'!S1131,'Pipe Lookup'!C:C,0))," TYPE ",Q1131)</f>
        <v>14.7mm Elbow TYPE 22</v>
      </c>
      <c r="M1131" s="1" t="s">
        <v>53</v>
      </c>
      <c r="N1131" s="1" t="s">
        <v>651</v>
      </c>
      <c r="O1131" s="1" t="s">
        <v>653</v>
      </c>
      <c r="P1131" s="1">
        <v>4</v>
      </c>
      <c r="Q1131" s="1">
        <v>22</v>
      </c>
      <c r="R1131" s="1">
        <v>14.7</v>
      </c>
      <c r="S1131" s="1" t="s">
        <v>56</v>
      </c>
      <c r="T1131" s="1" t="s">
        <v>649</v>
      </c>
      <c r="V1131" s="1" t="s">
        <v>65</v>
      </c>
      <c r="W1131" s="1">
        <v>0</v>
      </c>
      <c r="X1131" s="1" t="s">
        <v>58</v>
      </c>
    </row>
    <row r="1132" spans="1:24" ht="15" x14ac:dyDescent="0.2">
      <c r="A1132" s="1">
        <f t="shared" si="68"/>
        <v>1063132</v>
      </c>
      <c r="B1132" s="1">
        <f t="shared" si="68"/>
        <v>1063328</v>
      </c>
      <c r="C1132" s="11" t="s">
        <v>52</v>
      </c>
      <c r="D1132" s="12">
        <f>INDEX(families!$A:$A,MATCH(E1132,families!$B:$B,0))</f>
        <v>2</v>
      </c>
      <c r="E1132" s="1" t="str">
        <f t="shared" si="69"/>
        <v>FBE</v>
      </c>
      <c r="F1132" s="1">
        <f t="shared" si="70"/>
        <v>14.7</v>
      </c>
      <c r="G1132" s="1" t="str">
        <f t="shared" si="71"/>
        <v>14.7mm FBE</v>
      </c>
      <c r="H1132" s="1" t="str">
        <f>_xlfn.CONCAT(TEXT(R1132,"0.0"),"mm ",INDEX('Pipe Lookup'!D:D,MATCH('~01 Pipe Segmentation'!S1132,'Pipe Lookup'!C:C,0))," TYPE ",Q1132)</f>
        <v>14.7mm Fusion-Bonded Epoxy TYPE 5</v>
      </c>
      <c r="M1132" s="1" t="s">
        <v>53</v>
      </c>
      <c r="N1132" s="1" t="s">
        <v>653</v>
      </c>
      <c r="O1132" s="1" t="s">
        <v>654</v>
      </c>
      <c r="P1132" s="1">
        <v>196</v>
      </c>
      <c r="Q1132" s="1">
        <v>5</v>
      </c>
      <c r="R1132" s="1">
        <v>14.7</v>
      </c>
      <c r="S1132" s="1" t="s">
        <v>54</v>
      </c>
      <c r="T1132" s="1" t="s">
        <v>649</v>
      </c>
      <c r="V1132" s="1" t="s">
        <v>65</v>
      </c>
      <c r="W1132" s="1">
        <v>0</v>
      </c>
      <c r="X1132" s="1" t="s">
        <v>58</v>
      </c>
    </row>
    <row r="1133" spans="1:24" ht="15" x14ac:dyDescent="0.2">
      <c r="A1133" s="1">
        <f t="shared" si="68"/>
        <v>1063327</v>
      </c>
      <c r="B1133" s="1">
        <f t="shared" si="68"/>
        <v>1064000</v>
      </c>
      <c r="C1133" s="11" t="s">
        <v>52</v>
      </c>
      <c r="D1133" s="12">
        <f>INDEX(families!$A:$A,MATCH(E1133,families!$B:$B,0))</f>
        <v>2</v>
      </c>
      <c r="E1133" s="1" t="str">
        <f t="shared" si="69"/>
        <v>FBE</v>
      </c>
      <c r="F1133" s="1">
        <f t="shared" si="70"/>
        <v>14.7</v>
      </c>
      <c r="G1133" s="1" t="str">
        <f t="shared" si="71"/>
        <v>14.7mm FBE</v>
      </c>
      <c r="H1133" s="1" t="str">
        <f>_xlfn.CONCAT(TEXT(R1133,"0.0"),"mm ",INDEX('Pipe Lookup'!D:D,MATCH('~01 Pipe Segmentation'!S1133,'Pipe Lookup'!C:C,0))," TYPE ",Q1133)</f>
        <v>14.7mm Fusion-Bonded Epoxy TYPE 5</v>
      </c>
      <c r="M1133" s="1" t="s">
        <v>53</v>
      </c>
      <c r="N1133" s="1">
        <v>1063327</v>
      </c>
      <c r="O1133" s="1">
        <v>1064000</v>
      </c>
      <c r="P1133" s="1">
        <v>673</v>
      </c>
      <c r="Q1133" s="1">
        <v>5</v>
      </c>
      <c r="R1133" s="1">
        <v>14.7</v>
      </c>
      <c r="S1133" s="1" t="s">
        <v>54</v>
      </c>
      <c r="T1133" s="1" t="s">
        <v>649</v>
      </c>
      <c r="W1133" s="1" t="s">
        <v>173</v>
      </c>
      <c r="X1133" s="1" t="s">
        <v>84</v>
      </c>
    </row>
    <row r="1134" spans="1:24" ht="15" x14ac:dyDescent="0.2">
      <c r="A1134" s="1">
        <f t="shared" si="68"/>
        <v>1064000</v>
      </c>
      <c r="B1134" s="1">
        <f t="shared" si="68"/>
        <v>1064756.1000000001</v>
      </c>
      <c r="C1134" s="11" t="s">
        <v>52</v>
      </c>
      <c r="D1134" s="12">
        <f>INDEX(families!$A:$A,MATCH(E1134,families!$B:$B,0))</f>
        <v>2</v>
      </c>
      <c r="E1134" s="1" t="str">
        <f t="shared" si="69"/>
        <v>FBE</v>
      </c>
      <c r="F1134" s="1">
        <f t="shared" si="70"/>
        <v>14.7</v>
      </c>
      <c r="G1134" s="1" t="str">
        <f t="shared" si="71"/>
        <v>14.7mm FBE</v>
      </c>
      <c r="H1134" s="1" t="str">
        <f>_xlfn.CONCAT(TEXT(R1134,"0.0"),"mm ",INDEX('Pipe Lookup'!D:D,MATCH('~01 Pipe Segmentation'!S1134,'Pipe Lookup'!C:C,0))," TYPE ",Q1134)</f>
        <v>14.7mm Fusion-Bonded Epoxy TYPE 5</v>
      </c>
      <c r="M1134" s="1" t="s">
        <v>53</v>
      </c>
      <c r="N1134" s="1">
        <v>1064000</v>
      </c>
      <c r="O1134" s="1">
        <v>1064756.1000000001</v>
      </c>
      <c r="P1134" s="1">
        <v>756.10000000009313</v>
      </c>
      <c r="Q1134" s="1">
        <v>5</v>
      </c>
      <c r="R1134" s="1">
        <v>14.7</v>
      </c>
      <c r="S1134" s="1" t="s">
        <v>54</v>
      </c>
      <c r="T1134" s="1" t="s">
        <v>649</v>
      </c>
      <c r="V1134" s="1" t="s">
        <v>207</v>
      </c>
      <c r="W1134" s="1">
        <v>0</v>
      </c>
      <c r="X1134" s="1" t="s">
        <v>84</v>
      </c>
    </row>
    <row r="1135" spans="1:24" ht="15" x14ac:dyDescent="0.2">
      <c r="A1135" s="1">
        <f t="shared" si="68"/>
        <v>1064756.1000000001</v>
      </c>
      <c r="B1135" s="1">
        <f t="shared" si="68"/>
        <v>1064780.1399999999</v>
      </c>
      <c r="C1135" s="11" t="s">
        <v>52</v>
      </c>
      <c r="D1135" s="12">
        <f>INDEX(families!$A:$A,MATCH(E1135,families!$B:$B,0))</f>
        <v>2</v>
      </c>
      <c r="E1135" s="1" t="str">
        <f t="shared" si="69"/>
        <v>FBE</v>
      </c>
      <c r="F1135" s="1">
        <f t="shared" si="70"/>
        <v>19</v>
      </c>
      <c r="G1135" s="1" t="str">
        <f t="shared" si="71"/>
        <v>19.0mm FBE</v>
      </c>
      <c r="H1135" s="1" t="str">
        <f>_xlfn.CONCAT(TEXT(R1135,"0.0"),"mm ",INDEX('Pipe Lookup'!D:D,MATCH('~01 Pipe Segmentation'!S1135,'Pipe Lookup'!C:C,0))," TYPE ",Q1135)</f>
        <v>19.0mm Fusion-Bonded Epoxy TYPE 7</v>
      </c>
      <c r="M1135" s="1" t="s">
        <v>53</v>
      </c>
      <c r="N1135" s="1">
        <v>1064756.1000000001</v>
      </c>
      <c r="O1135" s="1">
        <v>1064780.1399999999</v>
      </c>
      <c r="P1135" s="1">
        <v>24.039999999804422</v>
      </c>
      <c r="Q1135" s="1">
        <v>7</v>
      </c>
      <c r="R1135" s="1">
        <v>19</v>
      </c>
      <c r="S1135" s="1" t="s">
        <v>54</v>
      </c>
      <c r="T1135" s="1" t="s">
        <v>649</v>
      </c>
      <c r="V1135" s="1" t="s">
        <v>655</v>
      </c>
      <c r="W1135" s="1">
        <v>0</v>
      </c>
      <c r="X1135" s="1" t="s">
        <v>58</v>
      </c>
    </row>
    <row r="1136" spans="1:24" ht="15" x14ac:dyDescent="0.2">
      <c r="A1136" s="1">
        <f t="shared" si="68"/>
        <v>1064780.1399999999</v>
      </c>
      <c r="B1136" s="1">
        <f t="shared" si="68"/>
        <v>1064784</v>
      </c>
      <c r="C1136" s="11" t="s">
        <v>52</v>
      </c>
      <c r="D1136" s="12">
        <f>INDEX(families!$A:$A,MATCH(E1136,families!$B:$B,0))</f>
        <v>3</v>
      </c>
      <c r="E1136" s="1" t="str">
        <f t="shared" si="69"/>
        <v>LE</v>
      </c>
      <c r="F1136" s="1">
        <f t="shared" si="70"/>
        <v>23.7</v>
      </c>
      <c r="G1136" s="1" t="str">
        <f t="shared" si="71"/>
        <v>23.7mm LE</v>
      </c>
      <c r="H1136" s="1" t="str">
        <f>_xlfn.CONCAT(TEXT(R1136,"0.0"),"mm ",INDEX('Pipe Lookup'!D:D,MATCH('~01 Pipe Segmentation'!S1136,'Pipe Lookup'!C:C,0))," TYPE ",Q1136)</f>
        <v>23.7mm Elbow TYPE 28</v>
      </c>
      <c r="M1136" s="1" t="s">
        <v>53</v>
      </c>
      <c r="N1136" s="1">
        <v>1064780.1399999999</v>
      </c>
      <c r="O1136" s="1">
        <v>1064784</v>
      </c>
      <c r="P1136" s="1">
        <v>3.8600000001024455</v>
      </c>
      <c r="Q1136" s="1">
        <v>28</v>
      </c>
      <c r="R1136" s="1">
        <v>23.7</v>
      </c>
      <c r="S1136" s="1" t="s">
        <v>56</v>
      </c>
      <c r="T1136" s="1" t="s">
        <v>649</v>
      </c>
      <c r="V1136" s="1" t="s">
        <v>656</v>
      </c>
      <c r="W1136" s="1">
        <v>0</v>
      </c>
      <c r="X1136" s="1" t="s">
        <v>58</v>
      </c>
    </row>
    <row r="1137" spans="1:24" ht="15" x14ac:dyDescent="0.2">
      <c r="A1137" s="1">
        <f t="shared" si="68"/>
        <v>1064784</v>
      </c>
      <c r="B1137" s="1">
        <f t="shared" si="68"/>
        <v>1064904.3400000001</v>
      </c>
      <c r="C1137" s="11" t="s">
        <v>52</v>
      </c>
      <c r="D1137" s="12">
        <f>INDEX(families!$A:$A,MATCH(E1137,families!$B:$B,0))</f>
        <v>1</v>
      </c>
      <c r="E1137" s="1" t="str">
        <f t="shared" si="69"/>
        <v>ARO</v>
      </c>
      <c r="F1137" s="1">
        <f t="shared" si="70"/>
        <v>21.5</v>
      </c>
      <c r="G1137" s="1" t="str">
        <f t="shared" si="71"/>
        <v>21.5mm ARO</v>
      </c>
      <c r="H1137" s="1" t="str">
        <f>_xlfn.CONCAT(TEXT(R1137,"0.0"),"mm ",INDEX('Pipe Lookup'!D:D,MATCH('~01 Pipe Segmentation'!S1137,'Pipe Lookup'!C:C,0))," TYPE ",Q1137)</f>
        <v>21.5mm Abrasion-Resistant Overcoat TYPE 15</v>
      </c>
      <c r="M1137" s="1" t="s">
        <v>53</v>
      </c>
      <c r="N1137" s="1">
        <v>1064784</v>
      </c>
      <c r="O1137" s="1">
        <v>1064904.3400000001</v>
      </c>
      <c r="P1137" s="1">
        <v>120.34000000008382</v>
      </c>
      <c r="Q1137" s="1">
        <v>15</v>
      </c>
      <c r="R1137" s="1">
        <v>21.5</v>
      </c>
      <c r="S1137" s="1" t="s">
        <v>78</v>
      </c>
      <c r="T1137" s="1" t="s">
        <v>649</v>
      </c>
      <c r="V1137" s="1" t="s">
        <v>656</v>
      </c>
      <c r="W1137" s="1">
        <v>0</v>
      </c>
      <c r="X1137" s="1" t="s">
        <v>58</v>
      </c>
    </row>
    <row r="1138" spans="1:24" ht="15" x14ac:dyDescent="0.2">
      <c r="A1138" s="1">
        <f t="shared" si="68"/>
        <v>1064904.3400000001</v>
      </c>
      <c r="B1138" s="1">
        <f t="shared" si="68"/>
        <v>1064909.3400000001</v>
      </c>
      <c r="C1138" s="11" t="s">
        <v>52</v>
      </c>
      <c r="D1138" s="12">
        <f>INDEX(families!$A:$A,MATCH(E1138,families!$B:$B,0))</f>
        <v>3</v>
      </c>
      <c r="E1138" s="1" t="str">
        <f t="shared" si="69"/>
        <v>LE</v>
      </c>
      <c r="F1138" s="1">
        <f t="shared" si="70"/>
        <v>23.7</v>
      </c>
      <c r="G1138" s="1" t="str">
        <f t="shared" si="71"/>
        <v>23.7mm LE</v>
      </c>
      <c r="H1138" s="1" t="str">
        <f>_xlfn.CONCAT(TEXT(R1138,"0.0"),"mm ",INDEX('Pipe Lookup'!D:D,MATCH('~01 Pipe Segmentation'!S1138,'Pipe Lookup'!C:C,0))," TYPE ",Q1138)</f>
        <v>23.7mm Elbow TYPE 28</v>
      </c>
      <c r="M1138" s="1" t="s">
        <v>53</v>
      </c>
      <c r="N1138" s="1">
        <v>1064904.3400000001</v>
      </c>
      <c r="O1138" s="1">
        <v>1064909.3400000001</v>
      </c>
      <c r="P1138" s="1">
        <v>5</v>
      </c>
      <c r="Q1138" s="1">
        <v>28</v>
      </c>
      <c r="R1138" s="1">
        <v>23.7</v>
      </c>
      <c r="S1138" s="1" t="s">
        <v>56</v>
      </c>
      <c r="T1138" s="1" t="s">
        <v>649</v>
      </c>
      <c r="V1138" s="1" t="s">
        <v>656</v>
      </c>
      <c r="W1138" s="1">
        <v>0</v>
      </c>
      <c r="X1138" s="1" t="s">
        <v>58</v>
      </c>
    </row>
    <row r="1139" spans="1:24" ht="15" x14ac:dyDescent="0.2">
      <c r="A1139" s="1">
        <f t="shared" si="68"/>
        <v>1064909.3400000001</v>
      </c>
      <c r="B1139" s="1">
        <f t="shared" si="68"/>
        <v>1065083.33</v>
      </c>
      <c r="C1139" s="11" t="s">
        <v>52</v>
      </c>
      <c r="D1139" s="12">
        <f>INDEX(families!$A:$A,MATCH(E1139,families!$B:$B,0))</f>
        <v>2</v>
      </c>
      <c r="E1139" s="1" t="str">
        <f t="shared" si="69"/>
        <v>FBE</v>
      </c>
      <c r="F1139" s="1">
        <f t="shared" si="70"/>
        <v>21.5</v>
      </c>
      <c r="G1139" s="1" t="str">
        <f t="shared" si="71"/>
        <v>21.5mm FBE</v>
      </c>
      <c r="H1139" s="1" t="str">
        <f>_xlfn.CONCAT(TEXT(R1139,"0.0"),"mm ",INDEX('Pipe Lookup'!D:D,MATCH('~01 Pipe Segmentation'!S1139,'Pipe Lookup'!C:C,0))," TYPE ",Q1139)</f>
        <v>21.5mm Fusion-Bonded Epoxy TYPE 34</v>
      </c>
      <c r="M1139" s="1" t="s">
        <v>53</v>
      </c>
      <c r="N1139" s="1">
        <v>1064909.3400000001</v>
      </c>
      <c r="O1139" s="1">
        <v>1065083.33</v>
      </c>
      <c r="P1139" s="1">
        <v>173.98999999999069</v>
      </c>
      <c r="Q1139" s="1">
        <v>34</v>
      </c>
      <c r="R1139" s="1">
        <v>21.5</v>
      </c>
      <c r="S1139" s="1" t="s">
        <v>54</v>
      </c>
      <c r="T1139" s="1" t="s">
        <v>649</v>
      </c>
      <c r="V1139" s="1" t="s">
        <v>656</v>
      </c>
      <c r="W1139" s="1">
        <v>0</v>
      </c>
      <c r="X1139" s="1" t="s">
        <v>58</v>
      </c>
    </row>
    <row r="1140" spans="1:24" ht="15" x14ac:dyDescent="0.2">
      <c r="A1140" s="1">
        <f t="shared" si="68"/>
        <v>1065083.33</v>
      </c>
      <c r="B1140" s="1">
        <f t="shared" si="68"/>
        <v>1065089.8400000001</v>
      </c>
      <c r="C1140" s="11" t="s">
        <v>52</v>
      </c>
      <c r="D1140" s="12">
        <f>INDEX(families!$A:$A,MATCH(E1140,families!$B:$B,0))</f>
        <v>3</v>
      </c>
      <c r="E1140" s="1" t="str">
        <f t="shared" si="69"/>
        <v>LE</v>
      </c>
      <c r="F1140" s="1">
        <f t="shared" si="70"/>
        <v>23.7</v>
      </c>
      <c r="G1140" s="1" t="str">
        <f t="shared" si="71"/>
        <v>23.7mm LE</v>
      </c>
      <c r="H1140" s="1" t="str">
        <f>_xlfn.CONCAT(TEXT(R1140,"0.0"),"mm ",INDEX('Pipe Lookup'!D:D,MATCH('~01 Pipe Segmentation'!S1140,'Pipe Lookup'!C:C,0))," TYPE ",Q1140)</f>
        <v>23.7mm Elbow TYPE 28</v>
      </c>
      <c r="M1140" s="1" t="s">
        <v>53</v>
      </c>
      <c r="N1140" s="1">
        <v>1065083.33</v>
      </c>
      <c r="O1140" s="1">
        <v>1065089.8400000001</v>
      </c>
      <c r="P1140" s="1">
        <v>6.5100000000093132</v>
      </c>
      <c r="Q1140" s="1">
        <v>28</v>
      </c>
      <c r="R1140" s="1">
        <v>23.7</v>
      </c>
      <c r="S1140" s="1" t="s">
        <v>56</v>
      </c>
      <c r="T1140" s="1" t="s">
        <v>649</v>
      </c>
      <c r="V1140" s="1" t="s">
        <v>656</v>
      </c>
      <c r="W1140" s="1">
        <v>0</v>
      </c>
      <c r="X1140" s="1" t="s">
        <v>58</v>
      </c>
    </row>
    <row r="1141" spans="1:24" ht="15" x14ac:dyDescent="0.2">
      <c r="A1141" s="1">
        <f t="shared" si="68"/>
        <v>1065089.8400000001</v>
      </c>
      <c r="B1141" s="1">
        <f t="shared" si="68"/>
        <v>1065094.94</v>
      </c>
      <c r="C1141" s="11" t="s">
        <v>52</v>
      </c>
      <c r="D1141" s="12">
        <f>INDEX(families!$A:$A,MATCH(E1141,families!$B:$B,0))</f>
        <v>2</v>
      </c>
      <c r="E1141" s="1" t="str">
        <f t="shared" si="69"/>
        <v>FBE</v>
      </c>
      <c r="F1141" s="1">
        <f t="shared" si="70"/>
        <v>21.5</v>
      </c>
      <c r="G1141" s="1" t="str">
        <f t="shared" si="71"/>
        <v>21.5mm FBE</v>
      </c>
      <c r="H1141" s="1" t="str">
        <f>_xlfn.CONCAT(TEXT(R1141,"0.0"),"mm ",INDEX('Pipe Lookup'!D:D,MATCH('~01 Pipe Segmentation'!S1141,'Pipe Lookup'!C:C,0))," TYPE ",Q1141)</f>
        <v>21.5mm Fusion-Bonded Epoxy TYPE 34</v>
      </c>
      <c r="M1141" s="1" t="s">
        <v>53</v>
      </c>
      <c r="N1141" s="1">
        <v>1065089.8400000001</v>
      </c>
      <c r="O1141" s="1">
        <v>1065094.94</v>
      </c>
      <c r="P1141" s="1">
        <v>5.0999999998603016</v>
      </c>
      <c r="Q1141" s="1">
        <v>34</v>
      </c>
      <c r="R1141" s="1">
        <v>21.5</v>
      </c>
      <c r="S1141" s="1" t="s">
        <v>54</v>
      </c>
      <c r="T1141" s="1" t="s">
        <v>649</v>
      </c>
      <c r="V1141" s="1" t="s">
        <v>656</v>
      </c>
      <c r="W1141" s="1">
        <v>0</v>
      </c>
      <c r="X1141" s="1" t="s">
        <v>58</v>
      </c>
    </row>
    <row r="1142" spans="1:24" ht="15" x14ac:dyDescent="0.2">
      <c r="A1142" s="1">
        <f t="shared" si="68"/>
        <v>1065094.94</v>
      </c>
      <c r="B1142" s="1">
        <f t="shared" si="68"/>
        <v>1065099.54</v>
      </c>
      <c r="C1142" s="11" t="s">
        <v>52</v>
      </c>
      <c r="D1142" s="12">
        <f>INDEX(families!$A:$A,MATCH(E1142,families!$B:$B,0))</f>
        <v>3</v>
      </c>
      <c r="E1142" s="1" t="str">
        <f t="shared" si="69"/>
        <v>LE</v>
      </c>
      <c r="F1142" s="1">
        <f t="shared" si="70"/>
        <v>23.7</v>
      </c>
      <c r="G1142" s="1" t="str">
        <f t="shared" si="71"/>
        <v>23.7mm LE</v>
      </c>
      <c r="H1142" s="1" t="str">
        <f>_xlfn.CONCAT(TEXT(R1142,"0.0"),"mm ",INDEX('Pipe Lookup'!D:D,MATCH('~01 Pipe Segmentation'!S1142,'Pipe Lookup'!C:C,0))," TYPE ",Q1142)</f>
        <v>23.7mm Elbow TYPE 28</v>
      </c>
      <c r="M1142" s="1" t="s">
        <v>53</v>
      </c>
      <c r="N1142" s="1">
        <v>1065094.94</v>
      </c>
      <c r="O1142" s="1">
        <v>1065099.54</v>
      </c>
      <c r="P1142" s="1">
        <v>4.6000000000931323</v>
      </c>
      <c r="Q1142" s="1">
        <v>28</v>
      </c>
      <c r="R1142" s="1">
        <v>23.7</v>
      </c>
      <c r="S1142" s="1" t="s">
        <v>56</v>
      </c>
      <c r="T1142" s="1" t="s">
        <v>649</v>
      </c>
      <c r="V1142" s="1" t="s">
        <v>656</v>
      </c>
      <c r="W1142" s="1">
        <v>0</v>
      </c>
      <c r="X1142" s="1" t="s">
        <v>58</v>
      </c>
    </row>
    <row r="1143" spans="1:24" ht="15" x14ac:dyDescent="0.2">
      <c r="A1143" s="1">
        <f t="shared" si="68"/>
        <v>1065099.54</v>
      </c>
      <c r="B1143" s="1">
        <f t="shared" si="68"/>
        <v>1065102.5900000001</v>
      </c>
      <c r="C1143" s="11" t="s">
        <v>52</v>
      </c>
      <c r="D1143" s="12">
        <f>INDEX(families!$A:$A,MATCH(E1143,families!$B:$B,0))</f>
        <v>2</v>
      </c>
      <c r="E1143" s="1" t="str">
        <f t="shared" si="69"/>
        <v>FBE</v>
      </c>
      <c r="F1143" s="1">
        <f t="shared" si="70"/>
        <v>21.5</v>
      </c>
      <c r="G1143" s="1" t="str">
        <f t="shared" si="71"/>
        <v>21.5mm FBE</v>
      </c>
      <c r="H1143" s="1" t="str">
        <f>_xlfn.CONCAT(TEXT(R1143,"0.0"),"mm ",INDEX('Pipe Lookup'!D:D,MATCH('~01 Pipe Segmentation'!S1143,'Pipe Lookup'!C:C,0))," TYPE ",Q1143)</f>
        <v>21.5mm Fusion-Bonded Epoxy TYPE 34</v>
      </c>
      <c r="M1143" s="1" t="s">
        <v>53</v>
      </c>
      <c r="N1143" s="1">
        <v>1065099.54</v>
      </c>
      <c r="O1143" s="1">
        <v>1065102.5900000001</v>
      </c>
      <c r="P1143" s="1">
        <v>3.0500000000465661</v>
      </c>
      <c r="Q1143" s="1">
        <v>34</v>
      </c>
      <c r="R1143" s="1">
        <v>21.5</v>
      </c>
      <c r="S1143" s="1" t="s">
        <v>54</v>
      </c>
      <c r="T1143" s="1" t="s">
        <v>649</v>
      </c>
      <c r="V1143" s="1" t="s">
        <v>656</v>
      </c>
      <c r="W1143" s="1">
        <v>0</v>
      </c>
      <c r="X1143" s="1" t="s">
        <v>58</v>
      </c>
    </row>
    <row r="1144" spans="1:24" ht="15" x14ac:dyDescent="0.2">
      <c r="A1144" s="1">
        <f t="shared" si="68"/>
        <v>1065102.5900000001</v>
      </c>
      <c r="B1144" s="1">
        <f t="shared" si="68"/>
        <v>1065109.58</v>
      </c>
      <c r="C1144" s="11" t="s">
        <v>52</v>
      </c>
      <c r="D1144" s="12">
        <f>INDEX(families!$A:$A,MATCH(E1144,families!$B:$B,0))</f>
        <v>3</v>
      </c>
      <c r="E1144" s="1" t="str">
        <f t="shared" si="69"/>
        <v>LE</v>
      </c>
      <c r="F1144" s="1">
        <f t="shared" si="70"/>
        <v>23.7</v>
      </c>
      <c r="G1144" s="1" t="str">
        <f t="shared" si="71"/>
        <v>23.7mm LE</v>
      </c>
      <c r="H1144" s="1" t="str">
        <f>_xlfn.CONCAT(TEXT(R1144,"0.0"),"mm ",INDEX('Pipe Lookup'!D:D,MATCH('~01 Pipe Segmentation'!S1144,'Pipe Lookup'!C:C,0))," TYPE ",Q1144)</f>
        <v>23.7mm Elbow TYPE 28</v>
      </c>
      <c r="M1144" s="1" t="s">
        <v>53</v>
      </c>
      <c r="N1144" s="1">
        <v>1065102.5900000001</v>
      </c>
      <c r="O1144" s="1">
        <v>1065109.58</v>
      </c>
      <c r="P1144" s="1">
        <v>6.9899999999906868</v>
      </c>
      <c r="Q1144" s="1">
        <v>28</v>
      </c>
      <c r="R1144" s="1">
        <v>23.7</v>
      </c>
      <c r="S1144" s="1" t="s">
        <v>56</v>
      </c>
      <c r="T1144" s="1" t="s">
        <v>649</v>
      </c>
      <c r="V1144" s="1" t="s">
        <v>656</v>
      </c>
      <c r="W1144" s="1">
        <v>0</v>
      </c>
      <c r="X1144" s="1" t="s">
        <v>58</v>
      </c>
    </row>
    <row r="1145" spans="1:24" ht="15" x14ac:dyDescent="0.2">
      <c r="A1145" s="1">
        <f t="shared" si="68"/>
        <v>1065109.58</v>
      </c>
      <c r="B1145" s="1">
        <f t="shared" si="68"/>
        <v>1065203.96</v>
      </c>
      <c r="C1145" s="11" t="s">
        <v>52</v>
      </c>
      <c r="D1145" s="12">
        <f>INDEX(families!$A:$A,MATCH(E1145,families!$B:$B,0))</f>
        <v>2</v>
      </c>
      <c r="E1145" s="1" t="str">
        <f t="shared" si="69"/>
        <v>FBE</v>
      </c>
      <c r="F1145" s="1">
        <f t="shared" si="70"/>
        <v>21.5</v>
      </c>
      <c r="G1145" s="1" t="str">
        <f t="shared" si="71"/>
        <v>21.5mm FBE</v>
      </c>
      <c r="H1145" s="1" t="str">
        <f>_xlfn.CONCAT(TEXT(R1145,"0.0"),"mm ",INDEX('Pipe Lookup'!D:D,MATCH('~01 Pipe Segmentation'!S1145,'Pipe Lookup'!C:C,0))," TYPE ",Q1145)</f>
        <v>21.5mm Fusion-Bonded Epoxy TYPE 34</v>
      </c>
      <c r="M1145" s="1" t="s">
        <v>53</v>
      </c>
      <c r="N1145" s="1">
        <v>1065109.58</v>
      </c>
      <c r="O1145" s="1">
        <v>1065203.96</v>
      </c>
      <c r="P1145" s="1">
        <v>94.379999999888241</v>
      </c>
      <c r="Q1145" s="1">
        <v>34</v>
      </c>
      <c r="R1145" s="1">
        <v>21.5</v>
      </c>
      <c r="S1145" s="1" t="s">
        <v>54</v>
      </c>
      <c r="T1145" s="1" t="s">
        <v>649</v>
      </c>
      <c r="V1145" s="1" t="s">
        <v>656</v>
      </c>
      <c r="W1145" s="1">
        <v>0</v>
      </c>
      <c r="X1145" s="1" t="s">
        <v>58</v>
      </c>
    </row>
    <row r="1146" spans="1:24" ht="15" x14ac:dyDescent="0.2">
      <c r="A1146" s="1">
        <f t="shared" si="68"/>
        <v>1065203.96</v>
      </c>
      <c r="B1146" s="1">
        <f t="shared" si="68"/>
        <v>1065208.71</v>
      </c>
      <c r="C1146" s="11" t="s">
        <v>52</v>
      </c>
      <c r="D1146" s="12">
        <f>INDEX(families!$A:$A,MATCH(E1146,families!$B:$B,0))</f>
        <v>3</v>
      </c>
      <c r="E1146" s="1" t="str">
        <f t="shared" si="69"/>
        <v>LE</v>
      </c>
      <c r="F1146" s="1">
        <f t="shared" si="70"/>
        <v>23.7</v>
      </c>
      <c r="G1146" s="1" t="str">
        <f t="shared" si="71"/>
        <v>23.7mm LE</v>
      </c>
      <c r="H1146" s="1" t="str">
        <f>_xlfn.CONCAT(TEXT(R1146,"0.0"),"mm ",INDEX('Pipe Lookup'!D:D,MATCH('~01 Pipe Segmentation'!S1146,'Pipe Lookup'!C:C,0))," TYPE ",Q1146)</f>
        <v>23.7mm Elbow TYPE 28</v>
      </c>
      <c r="M1146" s="1" t="s">
        <v>53</v>
      </c>
      <c r="N1146" s="1">
        <v>1065203.96</v>
      </c>
      <c r="O1146" s="1">
        <v>1065208.71</v>
      </c>
      <c r="P1146" s="1">
        <v>4.75</v>
      </c>
      <c r="Q1146" s="1">
        <v>28</v>
      </c>
      <c r="R1146" s="1">
        <v>23.7</v>
      </c>
      <c r="S1146" s="1" t="s">
        <v>56</v>
      </c>
      <c r="T1146" s="1" t="s">
        <v>649</v>
      </c>
      <c r="V1146" s="1" t="s">
        <v>656</v>
      </c>
      <c r="W1146" s="1">
        <v>0</v>
      </c>
      <c r="X1146" s="1" t="s">
        <v>58</v>
      </c>
    </row>
    <row r="1147" spans="1:24" ht="15" x14ac:dyDescent="0.2">
      <c r="A1147" s="1">
        <f t="shared" si="68"/>
        <v>1065208.71</v>
      </c>
      <c r="B1147" s="1">
        <f t="shared" si="68"/>
        <v>1065246.1599999999</v>
      </c>
      <c r="C1147" s="11" t="s">
        <v>52</v>
      </c>
      <c r="D1147" s="12">
        <f>INDEX(families!$A:$A,MATCH(E1147,families!$B:$B,0))</f>
        <v>2</v>
      </c>
      <c r="E1147" s="1" t="str">
        <f t="shared" si="69"/>
        <v>FBE</v>
      </c>
      <c r="F1147" s="1">
        <f t="shared" si="70"/>
        <v>21.5</v>
      </c>
      <c r="G1147" s="1" t="str">
        <f t="shared" si="71"/>
        <v>21.5mm FBE</v>
      </c>
      <c r="H1147" s="1" t="str">
        <f>_xlfn.CONCAT(TEXT(R1147,"0.0"),"mm ",INDEX('Pipe Lookup'!D:D,MATCH('~01 Pipe Segmentation'!S1147,'Pipe Lookup'!C:C,0))," TYPE ",Q1147)</f>
        <v>21.5mm Fusion-Bonded Epoxy TYPE 34</v>
      </c>
      <c r="M1147" s="1" t="s">
        <v>53</v>
      </c>
      <c r="N1147" s="1">
        <v>1065208.71</v>
      </c>
      <c r="O1147" s="1">
        <v>1065246.1599999999</v>
      </c>
      <c r="P1147" s="1">
        <v>37.449999999953434</v>
      </c>
      <c r="Q1147" s="1">
        <v>34</v>
      </c>
      <c r="R1147" s="1">
        <v>21.5</v>
      </c>
      <c r="S1147" s="1" t="s">
        <v>54</v>
      </c>
      <c r="T1147" s="1" t="s">
        <v>649</v>
      </c>
      <c r="V1147" s="1" t="s">
        <v>656</v>
      </c>
      <c r="W1147" s="1">
        <v>0</v>
      </c>
      <c r="X1147" s="1" t="s">
        <v>58</v>
      </c>
    </row>
    <row r="1148" spans="1:24" ht="15" x14ac:dyDescent="0.2">
      <c r="A1148" s="1">
        <f t="shared" si="68"/>
        <v>1065246.1599999999</v>
      </c>
      <c r="B1148" s="1">
        <f t="shared" si="68"/>
        <v>1065250.44</v>
      </c>
      <c r="C1148" s="11" t="s">
        <v>52</v>
      </c>
      <c r="D1148" s="12">
        <f>INDEX(families!$A:$A,MATCH(E1148,families!$B:$B,0))</f>
        <v>3</v>
      </c>
      <c r="E1148" s="1" t="str">
        <f t="shared" si="69"/>
        <v>LE</v>
      </c>
      <c r="F1148" s="1">
        <f t="shared" si="70"/>
        <v>23.7</v>
      </c>
      <c r="G1148" s="1" t="str">
        <f t="shared" si="71"/>
        <v>23.7mm LE</v>
      </c>
      <c r="H1148" s="1" t="str">
        <f>_xlfn.CONCAT(TEXT(R1148,"0.0"),"mm ",INDEX('Pipe Lookup'!D:D,MATCH('~01 Pipe Segmentation'!S1148,'Pipe Lookup'!C:C,0))," TYPE ",Q1148)</f>
        <v>23.7mm Elbow TYPE 28</v>
      </c>
      <c r="M1148" s="1" t="s">
        <v>53</v>
      </c>
      <c r="N1148" s="1">
        <v>1065246.1599999999</v>
      </c>
      <c r="O1148" s="1">
        <v>1065250.44</v>
      </c>
      <c r="P1148" s="1">
        <v>4.2800000000279397</v>
      </c>
      <c r="Q1148" s="1">
        <v>28</v>
      </c>
      <c r="R1148" s="1">
        <v>23.7</v>
      </c>
      <c r="S1148" s="1" t="s">
        <v>56</v>
      </c>
      <c r="T1148" s="1" t="s">
        <v>649</v>
      </c>
      <c r="V1148" s="1" t="s">
        <v>656</v>
      </c>
      <c r="W1148" s="1">
        <v>0</v>
      </c>
      <c r="X1148" s="1" t="s">
        <v>58</v>
      </c>
    </row>
    <row r="1149" spans="1:24" ht="15" x14ac:dyDescent="0.2">
      <c r="A1149" s="1">
        <f t="shared" si="68"/>
        <v>1065250.44</v>
      </c>
      <c r="B1149" s="1">
        <f t="shared" si="68"/>
        <v>1065384.53</v>
      </c>
      <c r="C1149" s="11" t="s">
        <v>52</v>
      </c>
      <c r="D1149" s="12">
        <f>INDEX(families!$A:$A,MATCH(E1149,families!$B:$B,0))</f>
        <v>2</v>
      </c>
      <c r="E1149" s="1" t="str">
        <f t="shared" si="69"/>
        <v>FBE</v>
      </c>
      <c r="F1149" s="1">
        <f t="shared" si="70"/>
        <v>21.5</v>
      </c>
      <c r="G1149" s="1" t="str">
        <f t="shared" si="71"/>
        <v>21.5mm FBE</v>
      </c>
      <c r="H1149" s="1" t="str">
        <f>_xlfn.CONCAT(TEXT(R1149,"0.0"),"mm ",INDEX('Pipe Lookup'!D:D,MATCH('~01 Pipe Segmentation'!S1149,'Pipe Lookup'!C:C,0))," TYPE ",Q1149)</f>
        <v>21.5mm Fusion-Bonded Epoxy TYPE 34</v>
      </c>
      <c r="M1149" s="1" t="s">
        <v>53</v>
      </c>
      <c r="N1149" s="1">
        <v>1065250.44</v>
      </c>
      <c r="O1149" s="1">
        <v>1065384.53</v>
      </c>
      <c r="P1149" s="1">
        <v>134.09000000008382</v>
      </c>
      <c r="Q1149" s="1">
        <v>34</v>
      </c>
      <c r="R1149" s="1">
        <v>21.5</v>
      </c>
      <c r="S1149" s="1" t="s">
        <v>54</v>
      </c>
      <c r="T1149" s="1" t="s">
        <v>649</v>
      </c>
      <c r="V1149" s="1" t="s">
        <v>656</v>
      </c>
      <c r="W1149" s="1">
        <v>0</v>
      </c>
      <c r="X1149" s="1" t="s">
        <v>58</v>
      </c>
    </row>
    <row r="1150" spans="1:24" ht="15" x14ac:dyDescent="0.2">
      <c r="A1150" s="1">
        <f t="shared" si="68"/>
        <v>1065384.53</v>
      </c>
      <c r="B1150" s="1">
        <f t="shared" si="68"/>
        <v>1065390.3999999999</v>
      </c>
      <c r="C1150" s="11" t="s">
        <v>52</v>
      </c>
      <c r="D1150" s="12">
        <f>INDEX(families!$A:$A,MATCH(E1150,families!$B:$B,0))</f>
        <v>3</v>
      </c>
      <c r="E1150" s="1" t="str">
        <f t="shared" si="69"/>
        <v>LE</v>
      </c>
      <c r="F1150" s="1">
        <f t="shared" si="70"/>
        <v>23.7</v>
      </c>
      <c r="G1150" s="1" t="str">
        <f t="shared" si="71"/>
        <v>23.7mm LE</v>
      </c>
      <c r="H1150" s="1" t="str">
        <f>_xlfn.CONCAT(TEXT(R1150,"0.0"),"mm ",INDEX('Pipe Lookup'!D:D,MATCH('~01 Pipe Segmentation'!S1150,'Pipe Lookup'!C:C,0))," TYPE ",Q1150)</f>
        <v>23.7mm Elbow TYPE 28</v>
      </c>
      <c r="M1150" s="1" t="s">
        <v>53</v>
      </c>
      <c r="N1150" s="1">
        <v>1065384.53</v>
      </c>
      <c r="O1150" s="1">
        <v>1065390.3999999999</v>
      </c>
      <c r="P1150" s="1">
        <v>5.8699999998789281</v>
      </c>
      <c r="Q1150" s="1">
        <v>28</v>
      </c>
      <c r="R1150" s="1">
        <v>23.7</v>
      </c>
      <c r="S1150" s="1" t="s">
        <v>56</v>
      </c>
      <c r="T1150" s="1" t="s">
        <v>649</v>
      </c>
      <c r="V1150" s="1" t="s">
        <v>656</v>
      </c>
      <c r="W1150" s="1">
        <v>0</v>
      </c>
      <c r="X1150" s="1" t="s">
        <v>58</v>
      </c>
    </row>
    <row r="1151" spans="1:24" ht="15" x14ac:dyDescent="0.2">
      <c r="A1151" s="1">
        <f t="shared" si="68"/>
        <v>1065390.3999999999</v>
      </c>
      <c r="B1151" s="1">
        <f t="shared" si="68"/>
        <v>1065425.31</v>
      </c>
      <c r="C1151" s="11" t="s">
        <v>52</v>
      </c>
      <c r="D1151" s="12">
        <f>INDEX(families!$A:$A,MATCH(E1151,families!$B:$B,0))</f>
        <v>2</v>
      </c>
      <c r="E1151" s="1" t="str">
        <f t="shared" si="69"/>
        <v>FBE</v>
      </c>
      <c r="F1151" s="1">
        <f t="shared" si="70"/>
        <v>21.5</v>
      </c>
      <c r="G1151" s="1" t="str">
        <f t="shared" si="71"/>
        <v>21.5mm FBE</v>
      </c>
      <c r="H1151" s="1" t="str">
        <f>_xlfn.CONCAT(TEXT(R1151,"0.0"),"mm ",INDEX('Pipe Lookup'!D:D,MATCH('~01 Pipe Segmentation'!S1151,'Pipe Lookup'!C:C,0))," TYPE ",Q1151)</f>
        <v>21.5mm Fusion-Bonded Epoxy TYPE 34</v>
      </c>
      <c r="M1151" s="1" t="s">
        <v>53</v>
      </c>
      <c r="N1151" s="1">
        <v>1065390.3999999999</v>
      </c>
      <c r="O1151" s="1">
        <v>1065425.31</v>
      </c>
      <c r="P1151" s="1">
        <v>34.910000000149012</v>
      </c>
      <c r="Q1151" s="1">
        <v>34</v>
      </c>
      <c r="R1151" s="1">
        <v>21.5</v>
      </c>
      <c r="S1151" s="1" t="s">
        <v>54</v>
      </c>
      <c r="T1151" s="1" t="s">
        <v>649</v>
      </c>
      <c r="V1151" s="1" t="s">
        <v>656</v>
      </c>
      <c r="W1151" s="1">
        <v>0</v>
      </c>
      <c r="X1151" s="1" t="s">
        <v>58</v>
      </c>
    </row>
    <row r="1152" spans="1:24" ht="15" x14ac:dyDescent="0.2">
      <c r="A1152" s="1">
        <f t="shared" si="68"/>
        <v>1065425.31</v>
      </c>
      <c r="B1152" s="1">
        <f t="shared" si="68"/>
        <v>1065429.83</v>
      </c>
      <c r="C1152" s="11" t="s">
        <v>52</v>
      </c>
      <c r="D1152" s="12">
        <f>INDEX(families!$A:$A,MATCH(E1152,families!$B:$B,0))</f>
        <v>3</v>
      </c>
      <c r="E1152" s="1" t="str">
        <f t="shared" si="69"/>
        <v>LE</v>
      </c>
      <c r="F1152" s="1">
        <f t="shared" si="70"/>
        <v>23.7</v>
      </c>
      <c r="G1152" s="1" t="str">
        <f t="shared" si="71"/>
        <v>23.7mm LE</v>
      </c>
      <c r="H1152" s="1" t="str">
        <f>_xlfn.CONCAT(TEXT(R1152,"0.0"),"mm ",INDEX('Pipe Lookup'!D:D,MATCH('~01 Pipe Segmentation'!S1152,'Pipe Lookup'!C:C,0))," TYPE ",Q1152)</f>
        <v>23.7mm Elbow TYPE 28</v>
      </c>
      <c r="M1152" s="1" t="s">
        <v>53</v>
      </c>
      <c r="N1152" s="1">
        <v>1065425.31</v>
      </c>
      <c r="O1152" s="1">
        <v>1065429.83</v>
      </c>
      <c r="P1152" s="1">
        <v>4.5200000000186265</v>
      </c>
      <c r="Q1152" s="1">
        <v>28</v>
      </c>
      <c r="R1152" s="1">
        <v>23.7</v>
      </c>
      <c r="S1152" s="1" t="s">
        <v>56</v>
      </c>
      <c r="T1152" s="1" t="s">
        <v>649</v>
      </c>
      <c r="V1152" s="1" t="s">
        <v>656</v>
      </c>
      <c r="W1152" s="1">
        <v>0</v>
      </c>
      <c r="X1152" s="1" t="s">
        <v>58</v>
      </c>
    </row>
    <row r="1153" spans="1:24" ht="15" x14ac:dyDescent="0.2">
      <c r="A1153" s="1">
        <f t="shared" si="68"/>
        <v>1065429.83</v>
      </c>
      <c r="B1153" s="1">
        <f t="shared" si="68"/>
        <v>1065435.3</v>
      </c>
      <c r="C1153" s="11" t="s">
        <v>52</v>
      </c>
      <c r="D1153" s="12">
        <f>INDEX(families!$A:$A,MATCH(E1153,families!$B:$B,0))</f>
        <v>2</v>
      </c>
      <c r="E1153" s="1" t="str">
        <f t="shared" si="69"/>
        <v>FBE</v>
      </c>
      <c r="F1153" s="1">
        <f t="shared" si="70"/>
        <v>21.5</v>
      </c>
      <c r="G1153" s="1" t="str">
        <f t="shared" si="71"/>
        <v>21.5mm FBE</v>
      </c>
      <c r="H1153" s="1" t="str">
        <f>_xlfn.CONCAT(TEXT(R1153,"0.0"),"mm ",INDEX('Pipe Lookup'!D:D,MATCH('~01 Pipe Segmentation'!S1153,'Pipe Lookup'!C:C,0))," TYPE ",Q1153)</f>
        <v>21.5mm Fusion-Bonded Epoxy TYPE 34</v>
      </c>
      <c r="M1153" s="1" t="s">
        <v>53</v>
      </c>
      <c r="N1153" s="1">
        <v>1065429.83</v>
      </c>
      <c r="O1153" s="1">
        <v>1065435.3</v>
      </c>
      <c r="P1153" s="1">
        <v>5.4699999999720603</v>
      </c>
      <c r="Q1153" s="1">
        <v>34</v>
      </c>
      <c r="R1153" s="1">
        <v>21.5</v>
      </c>
      <c r="S1153" s="1" t="s">
        <v>54</v>
      </c>
      <c r="T1153" s="1" t="s">
        <v>649</v>
      </c>
      <c r="V1153" s="1" t="s">
        <v>656</v>
      </c>
      <c r="W1153" s="1">
        <v>0</v>
      </c>
      <c r="X1153" s="1" t="s">
        <v>58</v>
      </c>
    </row>
    <row r="1154" spans="1:24" ht="15" x14ac:dyDescent="0.2">
      <c r="A1154" s="1">
        <f t="shared" ref="A1154:B1192" si="72">IF(OR(AND(ISNUMBER(N1154),N1154&gt;0),ISNUMBER(SEARCH("+",N1154))),IF(NOT(ISNUMBER(N1154)),1000*LEFT(N1154,SEARCH("+",N1154)-1)+MID(N1154,SEARCH("+",N1154)+1,3)+RIGHT(N1154,3),N1154),"")</f>
        <v>1065435.3</v>
      </c>
      <c r="B1154" s="1">
        <f t="shared" si="72"/>
        <v>1065439.8899999999</v>
      </c>
      <c r="C1154" s="11" t="s">
        <v>52</v>
      </c>
      <c r="D1154" s="12">
        <f>INDEX(families!$A:$A,MATCH(E1154,families!$B:$B,0))</f>
        <v>3</v>
      </c>
      <c r="E1154" s="1" t="str">
        <f t="shared" si="69"/>
        <v>LE</v>
      </c>
      <c r="F1154" s="1">
        <f t="shared" si="70"/>
        <v>23.7</v>
      </c>
      <c r="G1154" s="1" t="str">
        <f t="shared" si="71"/>
        <v>23.7mm LE</v>
      </c>
      <c r="H1154" s="1" t="str">
        <f>_xlfn.CONCAT(TEXT(R1154,"0.0"),"mm ",INDEX('Pipe Lookup'!D:D,MATCH('~01 Pipe Segmentation'!S1154,'Pipe Lookup'!C:C,0))," TYPE ",Q1154)</f>
        <v>23.7mm Elbow TYPE 28</v>
      </c>
      <c r="M1154" s="1" t="s">
        <v>53</v>
      </c>
      <c r="N1154" s="1">
        <v>1065435.3</v>
      </c>
      <c r="O1154" s="1">
        <v>1065439.8899999999</v>
      </c>
      <c r="P1154" s="1">
        <v>4.5899999998509884</v>
      </c>
      <c r="Q1154" s="1">
        <v>28</v>
      </c>
      <c r="R1154" s="1">
        <v>23.7</v>
      </c>
      <c r="S1154" s="1" t="s">
        <v>56</v>
      </c>
      <c r="T1154" s="1" t="s">
        <v>649</v>
      </c>
      <c r="V1154" s="1" t="s">
        <v>656</v>
      </c>
      <c r="W1154" s="1">
        <v>0</v>
      </c>
      <c r="X1154" s="1" t="s">
        <v>58</v>
      </c>
    </row>
    <row r="1155" spans="1:24" ht="15" x14ac:dyDescent="0.2">
      <c r="A1155" s="1">
        <f t="shared" si="72"/>
        <v>1065439.8899999999</v>
      </c>
      <c r="B1155" s="1">
        <f t="shared" si="72"/>
        <v>1065500</v>
      </c>
      <c r="C1155" s="11" t="s">
        <v>52</v>
      </c>
      <c r="D1155" s="12">
        <f>INDEX(families!$A:$A,MATCH(E1155,families!$B:$B,0))</f>
        <v>2</v>
      </c>
      <c r="E1155" s="1" t="str">
        <f t="shared" ref="E1155:E1218" si="73">TRIM(LEFT(S1155,3))</f>
        <v>FBE</v>
      </c>
      <c r="F1155" s="1">
        <f t="shared" ref="F1155:F1218" si="74">R1155</f>
        <v>21.5</v>
      </c>
      <c r="G1155" s="1" t="str">
        <f t="shared" ref="G1155:G1218" si="75">_xlfn.CONCAT(TEXT(R1155,"0.0"),"mm ",S1155)</f>
        <v>21.5mm FBE</v>
      </c>
      <c r="H1155" s="1" t="str">
        <f>_xlfn.CONCAT(TEXT(R1155,"0.0"),"mm ",INDEX('Pipe Lookup'!D:D,MATCH('~01 Pipe Segmentation'!S1155,'Pipe Lookup'!C:C,0))," TYPE ",Q1155)</f>
        <v>21.5mm Fusion-Bonded Epoxy TYPE 34</v>
      </c>
      <c r="M1155" s="1" t="s">
        <v>53</v>
      </c>
      <c r="N1155" s="1">
        <v>1065439.8899999999</v>
      </c>
      <c r="O1155" s="1">
        <v>1065500</v>
      </c>
      <c r="P1155" s="1">
        <v>60.110000000102445</v>
      </c>
      <c r="Q1155" s="1">
        <v>34</v>
      </c>
      <c r="R1155" s="1">
        <v>21.5</v>
      </c>
      <c r="S1155" s="1" t="s">
        <v>54</v>
      </c>
      <c r="T1155" s="1" t="s">
        <v>649</v>
      </c>
      <c r="V1155" s="1" t="s">
        <v>656</v>
      </c>
      <c r="W1155" s="1">
        <v>0</v>
      </c>
      <c r="X1155" s="1" t="s">
        <v>58</v>
      </c>
    </row>
    <row r="1156" spans="1:24" ht="15" x14ac:dyDescent="0.2">
      <c r="A1156" s="1">
        <f t="shared" si="72"/>
        <v>1065500</v>
      </c>
      <c r="B1156" s="1">
        <f t="shared" si="72"/>
        <v>1065581.51</v>
      </c>
      <c r="C1156" s="11" t="s">
        <v>52</v>
      </c>
      <c r="D1156" s="12">
        <f>INDEX(families!$A:$A,MATCH(E1156,families!$B:$B,0))</f>
        <v>2</v>
      </c>
      <c r="E1156" s="1" t="str">
        <f t="shared" si="73"/>
        <v>FBE</v>
      </c>
      <c r="F1156" s="1">
        <f t="shared" si="74"/>
        <v>21.5</v>
      </c>
      <c r="G1156" s="1" t="str">
        <f t="shared" si="75"/>
        <v>21.5mm FBE</v>
      </c>
      <c r="H1156" s="1" t="str">
        <f>_xlfn.CONCAT(TEXT(R1156,"0.0"),"mm ",INDEX('Pipe Lookup'!D:D,MATCH('~01 Pipe Segmentation'!S1156,'Pipe Lookup'!C:C,0))," TYPE ",Q1156)</f>
        <v>21.5mm Fusion-Bonded Epoxy TYPE 34</v>
      </c>
      <c r="M1156" s="1" t="s">
        <v>53</v>
      </c>
      <c r="N1156" s="1">
        <v>1065500</v>
      </c>
      <c r="O1156" s="1">
        <v>1065581.51</v>
      </c>
      <c r="P1156" s="1">
        <v>81.510000000009313</v>
      </c>
      <c r="Q1156" s="1">
        <v>34</v>
      </c>
      <c r="R1156" s="1">
        <v>21.5</v>
      </c>
      <c r="S1156" s="1" t="s">
        <v>54</v>
      </c>
      <c r="T1156" s="1" t="s">
        <v>657</v>
      </c>
      <c r="V1156" s="1" t="s">
        <v>656</v>
      </c>
      <c r="W1156" s="1">
        <v>0</v>
      </c>
      <c r="X1156" s="1" t="s">
        <v>58</v>
      </c>
    </row>
    <row r="1157" spans="1:24" ht="15" x14ac:dyDescent="0.2">
      <c r="A1157" s="1">
        <f t="shared" si="72"/>
        <v>1065581.51</v>
      </c>
      <c r="B1157" s="1">
        <f t="shared" si="72"/>
        <v>1065585.7</v>
      </c>
      <c r="C1157" s="11" t="s">
        <v>52</v>
      </c>
      <c r="D1157" s="12">
        <f>INDEX(families!$A:$A,MATCH(E1157,families!$B:$B,0))</f>
        <v>3</v>
      </c>
      <c r="E1157" s="1" t="str">
        <f t="shared" si="73"/>
        <v>LE</v>
      </c>
      <c r="F1157" s="1">
        <f t="shared" si="74"/>
        <v>23.7</v>
      </c>
      <c r="G1157" s="1" t="str">
        <f t="shared" si="75"/>
        <v>23.7mm LE</v>
      </c>
      <c r="H1157" s="1" t="str">
        <f>_xlfn.CONCAT(TEXT(R1157,"0.0"),"mm ",INDEX('Pipe Lookup'!D:D,MATCH('~01 Pipe Segmentation'!S1157,'Pipe Lookup'!C:C,0))," TYPE ",Q1157)</f>
        <v>23.7mm Elbow TYPE 28</v>
      </c>
      <c r="M1157" s="1" t="s">
        <v>53</v>
      </c>
      <c r="N1157" s="1">
        <v>1065581.51</v>
      </c>
      <c r="O1157" s="1">
        <v>1065585.7</v>
      </c>
      <c r="P1157" s="1">
        <v>4.1899999999441206</v>
      </c>
      <c r="Q1157" s="1">
        <v>28</v>
      </c>
      <c r="R1157" s="1">
        <v>23.7</v>
      </c>
      <c r="S1157" s="1" t="s">
        <v>56</v>
      </c>
      <c r="T1157" s="1" t="s">
        <v>657</v>
      </c>
      <c r="V1157" s="1" t="s">
        <v>656</v>
      </c>
      <c r="W1157" s="1">
        <v>0</v>
      </c>
      <c r="X1157" s="1" t="s">
        <v>58</v>
      </c>
    </row>
    <row r="1158" spans="1:24" ht="15" x14ac:dyDescent="0.2">
      <c r="A1158" s="1">
        <f t="shared" si="72"/>
        <v>1065585.7</v>
      </c>
      <c r="B1158" s="1">
        <f t="shared" si="72"/>
        <v>1066748.3</v>
      </c>
      <c r="C1158" s="11" t="s">
        <v>52</v>
      </c>
      <c r="D1158" s="12">
        <f>INDEX(families!$A:$A,MATCH(E1158,families!$B:$B,0))</f>
        <v>2</v>
      </c>
      <c r="E1158" s="1" t="str">
        <f t="shared" si="73"/>
        <v>FBE</v>
      </c>
      <c r="F1158" s="1">
        <f t="shared" si="74"/>
        <v>21.5</v>
      </c>
      <c r="G1158" s="1" t="str">
        <f t="shared" si="75"/>
        <v>21.5mm FBE</v>
      </c>
      <c r="H1158" s="1" t="str">
        <f>_xlfn.CONCAT(TEXT(R1158,"0.0"),"mm ",INDEX('Pipe Lookup'!D:D,MATCH('~01 Pipe Segmentation'!S1158,'Pipe Lookup'!C:C,0))," TYPE ",Q1158)</f>
        <v>21.5mm Fusion-Bonded Epoxy TYPE 34</v>
      </c>
      <c r="M1158" s="1" t="s">
        <v>53</v>
      </c>
      <c r="N1158" s="1">
        <v>1065585.7</v>
      </c>
      <c r="O1158" s="1">
        <v>1066748.3</v>
      </c>
      <c r="P1158" s="1">
        <v>1162.6000000000931</v>
      </c>
      <c r="Q1158" s="1">
        <v>34</v>
      </c>
      <c r="R1158" s="1">
        <v>21.5</v>
      </c>
      <c r="S1158" s="1" t="s">
        <v>54</v>
      </c>
      <c r="T1158" s="1" t="s">
        <v>657</v>
      </c>
      <c r="V1158" s="1" t="s">
        <v>656</v>
      </c>
      <c r="W1158" s="1">
        <v>0</v>
      </c>
      <c r="X1158" s="1" t="s">
        <v>58</v>
      </c>
    </row>
    <row r="1159" spans="1:24" ht="15" x14ac:dyDescent="0.2">
      <c r="A1159" s="1">
        <f t="shared" si="72"/>
        <v>1066748.3</v>
      </c>
      <c r="B1159" s="1">
        <f t="shared" si="72"/>
        <v>1066752.6499999999</v>
      </c>
      <c r="C1159" s="11" t="s">
        <v>52</v>
      </c>
      <c r="D1159" s="12">
        <f>INDEX(families!$A:$A,MATCH(E1159,families!$B:$B,0))</f>
        <v>3</v>
      </c>
      <c r="E1159" s="1" t="str">
        <f t="shared" si="73"/>
        <v>LE</v>
      </c>
      <c r="F1159" s="1">
        <f t="shared" si="74"/>
        <v>23.7</v>
      </c>
      <c r="G1159" s="1" t="str">
        <f t="shared" si="75"/>
        <v>23.7mm LE</v>
      </c>
      <c r="H1159" s="1" t="str">
        <f>_xlfn.CONCAT(TEXT(R1159,"0.0"),"mm ",INDEX('Pipe Lookup'!D:D,MATCH('~01 Pipe Segmentation'!S1159,'Pipe Lookup'!C:C,0))," TYPE ",Q1159)</f>
        <v>23.7mm Elbow TYPE 28</v>
      </c>
      <c r="M1159" s="1" t="s">
        <v>53</v>
      </c>
      <c r="N1159" s="1">
        <v>1066748.3</v>
      </c>
      <c r="O1159" s="1">
        <v>1066752.6499999999</v>
      </c>
      <c r="P1159" s="1">
        <v>4.3499999998603016</v>
      </c>
      <c r="Q1159" s="1">
        <v>28</v>
      </c>
      <c r="R1159" s="1">
        <v>23.7</v>
      </c>
      <c r="S1159" s="1" t="s">
        <v>56</v>
      </c>
      <c r="T1159" s="1" t="s">
        <v>657</v>
      </c>
      <c r="V1159" s="1" t="s">
        <v>656</v>
      </c>
      <c r="W1159" s="1">
        <v>0</v>
      </c>
      <c r="X1159" s="1" t="s">
        <v>58</v>
      </c>
    </row>
    <row r="1160" spans="1:24" ht="15" x14ac:dyDescent="0.2">
      <c r="A1160" s="1">
        <f t="shared" si="72"/>
        <v>1066752.6499999999</v>
      </c>
      <c r="B1160" s="1">
        <f t="shared" si="72"/>
        <v>1066794.33</v>
      </c>
      <c r="C1160" s="11" t="s">
        <v>52</v>
      </c>
      <c r="D1160" s="12">
        <f>INDEX(families!$A:$A,MATCH(E1160,families!$B:$B,0))</f>
        <v>2</v>
      </c>
      <c r="E1160" s="1" t="str">
        <f t="shared" si="73"/>
        <v>FBE</v>
      </c>
      <c r="F1160" s="1">
        <f t="shared" si="74"/>
        <v>21.5</v>
      </c>
      <c r="G1160" s="1" t="str">
        <f t="shared" si="75"/>
        <v>21.5mm FBE</v>
      </c>
      <c r="H1160" s="1" t="str">
        <f>_xlfn.CONCAT(TEXT(R1160,"0.0"),"mm ",INDEX('Pipe Lookup'!D:D,MATCH('~01 Pipe Segmentation'!S1160,'Pipe Lookup'!C:C,0))," TYPE ",Q1160)</f>
        <v>21.5mm Fusion-Bonded Epoxy TYPE 34</v>
      </c>
      <c r="M1160" s="1" t="s">
        <v>53</v>
      </c>
      <c r="N1160" s="1">
        <v>1066752.6499999999</v>
      </c>
      <c r="O1160" s="1">
        <v>1066794.33</v>
      </c>
      <c r="P1160" s="1">
        <v>41.680000000167638</v>
      </c>
      <c r="Q1160" s="1">
        <v>34</v>
      </c>
      <c r="R1160" s="1">
        <v>21.5</v>
      </c>
      <c r="S1160" s="1" t="s">
        <v>54</v>
      </c>
      <c r="T1160" s="1" t="s">
        <v>657</v>
      </c>
      <c r="V1160" s="1" t="s">
        <v>656</v>
      </c>
      <c r="W1160" s="1">
        <v>0</v>
      </c>
      <c r="X1160" s="1" t="s">
        <v>58</v>
      </c>
    </row>
    <row r="1161" spans="1:24" ht="15" x14ac:dyDescent="0.2">
      <c r="A1161" s="1">
        <f t="shared" si="72"/>
        <v>1066794.33</v>
      </c>
      <c r="B1161" s="1">
        <f t="shared" si="72"/>
        <v>1066798.6100000001</v>
      </c>
      <c r="C1161" s="11" t="s">
        <v>52</v>
      </c>
      <c r="D1161" s="12">
        <f>INDEX(families!$A:$A,MATCH(E1161,families!$B:$B,0))</f>
        <v>3</v>
      </c>
      <c r="E1161" s="1" t="str">
        <f t="shared" si="73"/>
        <v>LE</v>
      </c>
      <c r="F1161" s="1">
        <f t="shared" si="74"/>
        <v>23.7</v>
      </c>
      <c r="G1161" s="1" t="str">
        <f t="shared" si="75"/>
        <v>23.7mm LE</v>
      </c>
      <c r="H1161" s="1" t="str">
        <f>_xlfn.CONCAT(TEXT(R1161,"0.0"),"mm ",INDEX('Pipe Lookup'!D:D,MATCH('~01 Pipe Segmentation'!S1161,'Pipe Lookup'!C:C,0))," TYPE ",Q1161)</f>
        <v>23.7mm Elbow TYPE 28</v>
      </c>
      <c r="M1161" s="1" t="s">
        <v>53</v>
      </c>
      <c r="N1161" s="1">
        <v>1066794.33</v>
      </c>
      <c r="O1161" s="1">
        <v>1066798.6100000001</v>
      </c>
      <c r="P1161" s="1">
        <v>4.2800000000279397</v>
      </c>
      <c r="Q1161" s="1">
        <v>28</v>
      </c>
      <c r="R1161" s="1">
        <v>23.7</v>
      </c>
      <c r="S1161" s="1" t="s">
        <v>56</v>
      </c>
      <c r="T1161" s="1" t="s">
        <v>657</v>
      </c>
      <c r="V1161" s="1" t="s">
        <v>656</v>
      </c>
      <c r="W1161" s="1">
        <v>0</v>
      </c>
      <c r="X1161" s="1" t="s">
        <v>58</v>
      </c>
    </row>
    <row r="1162" spans="1:24" ht="15" x14ac:dyDescent="0.2">
      <c r="A1162" s="1">
        <f t="shared" si="72"/>
        <v>1066798.6100000001</v>
      </c>
      <c r="B1162" s="1">
        <f t="shared" si="72"/>
        <v>1066854.47</v>
      </c>
      <c r="C1162" s="11" t="s">
        <v>52</v>
      </c>
      <c r="D1162" s="12">
        <f>INDEX(families!$A:$A,MATCH(E1162,families!$B:$B,0))</f>
        <v>2</v>
      </c>
      <c r="E1162" s="1" t="str">
        <f t="shared" si="73"/>
        <v>FBE</v>
      </c>
      <c r="F1162" s="1">
        <f t="shared" si="74"/>
        <v>21.5</v>
      </c>
      <c r="G1162" s="1" t="str">
        <f t="shared" si="75"/>
        <v>21.5mm FBE</v>
      </c>
      <c r="H1162" s="1" t="str">
        <f>_xlfn.CONCAT(TEXT(R1162,"0.0"),"mm ",INDEX('Pipe Lookup'!D:D,MATCH('~01 Pipe Segmentation'!S1162,'Pipe Lookup'!C:C,0))," TYPE ",Q1162)</f>
        <v>21.5mm Fusion-Bonded Epoxy TYPE 34</v>
      </c>
      <c r="M1162" s="1" t="s">
        <v>53</v>
      </c>
      <c r="N1162" s="1">
        <v>1066798.6100000001</v>
      </c>
      <c r="O1162" s="1">
        <v>1066854.47</v>
      </c>
      <c r="P1162" s="1">
        <v>55.859999999869615</v>
      </c>
      <c r="Q1162" s="1">
        <v>34</v>
      </c>
      <c r="R1162" s="1">
        <v>21.5</v>
      </c>
      <c r="S1162" s="1" t="s">
        <v>54</v>
      </c>
      <c r="T1162" s="1" t="s">
        <v>657</v>
      </c>
      <c r="V1162" s="1" t="s">
        <v>656</v>
      </c>
      <c r="W1162" s="1">
        <v>0</v>
      </c>
      <c r="X1162" s="1" t="s">
        <v>58</v>
      </c>
    </row>
    <row r="1163" spans="1:24" ht="15" x14ac:dyDescent="0.2">
      <c r="A1163" s="1">
        <f t="shared" si="72"/>
        <v>1066854.47</v>
      </c>
      <c r="B1163" s="1">
        <f t="shared" si="72"/>
        <v>1066860.8999999999</v>
      </c>
      <c r="C1163" s="11" t="s">
        <v>52</v>
      </c>
      <c r="D1163" s="12">
        <f>INDEX(families!$A:$A,MATCH(E1163,families!$B:$B,0))</f>
        <v>3</v>
      </c>
      <c r="E1163" s="1" t="str">
        <f t="shared" si="73"/>
        <v>LE</v>
      </c>
      <c r="F1163" s="1">
        <f t="shared" si="74"/>
        <v>23.7</v>
      </c>
      <c r="G1163" s="1" t="str">
        <f t="shared" si="75"/>
        <v>23.7mm LE</v>
      </c>
      <c r="H1163" s="1" t="str">
        <f>_xlfn.CONCAT(TEXT(R1163,"0.0"),"mm ",INDEX('Pipe Lookup'!D:D,MATCH('~01 Pipe Segmentation'!S1163,'Pipe Lookup'!C:C,0))," TYPE ",Q1163)</f>
        <v>23.7mm Elbow TYPE 28</v>
      </c>
      <c r="M1163" s="1" t="s">
        <v>53</v>
      </c>
      <c r="N1163" s="1">
        <v>1066854.47</v>
      </c>
      <c r="O1163" s="1">
        <v>1066860.8999999999</v>
      </c>
      <c r="P1163" s="1">
        <v>6.4299999999348074</v>
      </c>
      <c r="Q1163" s="1">
        <v>28</v>
      </c>
      <c r="R1163" s="1">
        <v>23.7</v>
      </c>
      <c r="S1163" s="1" t="s">
        <v>56</v>
      </c>
      <c r="T1163" s="1" t="s">
        <v>657</v>
      </c>
      <c r="V1163" s="1" t="s">
        <v>656</v>
      </c>
      <c r="W1163" s="1">
        <v>0</v>
      </c>
      <c r="X1163" s="1" t="s">
        <v>58</v>
      </c>
    </row>
    <row r="1164" spans="1:24" ht="15" x14ac:dyDescent="0.2">
      <c r="A1164" s="1">
        <f t="shared" si="72"/>
        <v>1066860.8999999999</v>
      </c>
      <c r="B1164" s="1">
        <f t="shared" si="72"/>
        <v>1066958.1599999999</v>
      </c>
      <c r="C1164" s="11" t="s">
        <v>52</v>
      </c>
      <c r="D1164" s="12">
        <f>INDEX(families!$A:$A,MATCH(E1164,families!$B:$B,0))</f>
        <v>1</v>
      </c>
      <c r="E1164" s="1" t="str">
        <f t="shared" si="73"/>
        <v>ARO</v>
      </c>
      <c r="F1164" s="1">
        <f t="shared" si="74"/>
        <v>21.5</v>
      </c>
      <c r="G1164" s="1" t="str">
        <f t="shared" si="75"/>
        <v>21.5mm ARO</v>
      </c>
      <c r="H1164" s="1" t="str">
        <f>_xlfn.CONCAT(TEXT(R1164,"0.0"),"mm ",INDEX('Pipe Lookup'!D:D,MATCH('~01 Pipe Segmentation'!S1164,'Pipe Lookup'!C:C,0))," TYPE ",Q1164)</f>
        <v>21.5mm Abrasion-Resistant Overcoat TYPE 15</v>
      </c>
      <c r="M1164" s="1" t="s">
        <v>53</v>
      </c>
      <c r="N1164" s="1">
        <v>1066860.8999999999</v>
      </c>
      <c r="O1164" s="1">
        <v>1066958.1599999999</v>
      </c>
      <c r="P1164" s="1">
        <v>97.260000000009313</v>
      </c>
      <c r="Q1164" s="1">
        <v>15</v>
      </c>
      <c r="R1164" s="1">
        <v>21.5</v>
      </c>
      <c r="S1164" s="1" t="s">
        <v>78</v>
      </c>
      <c r="T1164" s="1" t="s">
        <v>657</v>
      </c>
      <c r="V1164" s="1" t="s">
        <v>656</v>
      </c>
      <c r="W1164" s="1">
        <v>0</v>
      </c>
      <c r="X1164" s="1" t="s">
        <v>58</v>
      </c>
    </row>
    <row r="1165" spans="1:24" ht="15" x14ac:dyDescent="0.2">
      <c r="A1165" s="1">
        <f t="shared" si="72"/>
        <v>1066958.1599999999</v>
      </c>
      <c r="B1165" s="1">
        <f t="shared" si="72"/>
        <v>1066964.96</v>
      </c>
      <c r="C1165" s="11" t="s">
        <v>52</v>
      </c>
      <c r="D1165" s="12">
        <f>INDEX(families!$A:$A,MATCH(E1165,families!$B:$B,0))</f>
        <v>3</v>
      </c>
      <c r="E1165" s="1" t="str">
        <f t="shared" si="73"/>
        <v>LE</v>
      </c>
      <c r="F1165" s="1">
        <f t="shared" si="74"/>
        <v>23.7</v>
      </c>
      <c r="G1165" s="1" t="str">
        <f t="shared" si="75"/>
        <v>23.7mm LE</v>
      </c>
      <c r="H1165" s="1" t="str">
        <f>_xlfn.CONCAT(TEXT(R1165,"0.0"),"mm ",INDEX('Pipe Lookup'!D:D,MATCH('~01 Pipe Segmentation'!S1165,'Pipe Lookup'!C:C,0))," TYPE ",Q1165)</f>
        <v>23.7mm Elbow TYPE 28</v>
      </c>
      <c r="M1165" s="1" t="s">
        <v>53</v>
      </c>
      <c r="N1165" s="1">
        <v>1066958.1599999999</v>
      </c>
      <c r="O1165" s="1">
        <v>1066964.96</v>
      </c>
      <c r="P1165" s="1">
        <v>6.8000000000465661</v>
      </c>
      <c r="Q1165" s="1">
        <v>28</v>
      </c>
      <c r="R1165" s="1">
        <v>23.7</v>
      </c>
      <c r="S1165" s="1" t="s">
        <v>56</v>
      </c>
      <c r="T1165" s="1" t="s">
        <v>657</v>
      </c>
      <c r="V1165" s="1" t="s">
        <v>656</v>
      </c>
      <c r="W1165" s="1">
        <v>0</v>
      </c>
      <c r="X1165" s="1" t="s">
        <v>58</v>
      </c>
    </row>
    <row r="1166" spans="1:24" ht="15" x14ac:dyDescent="0.2">
      <c r="A1166" s="1">
        <f t="shared" si="72"/>
        <v>1066964.96</v>
      </c>
      <c r="B1166" s="1">
        <f t="shared" si="72"/>
        <v>1067012.96</v>
      </c>
      <c r="C1166" s="11" t="s">
        <v>52</v>
      </c>
      <c r="D1166" s="12">
        <f>INDEX(families!$A:$A,MATCH(E1166,families!$B:$B,0))</f>
        <v>2</v>
      </c>
      <c r="E1166" s="1" t="str">
        <f t="shared" si="73"/>
        <v>FBE</v>
      </c>
      <c r="F1166" s="1">
        <f t="shared" si="74"/>
        <v>19</v>
      </c>
      <c r="G1166" s="1" t="str">
        <f t="shared" si="75"/>
        <v>19.0mm FBE</v>
      </c>
      <c r="H1166" s="1" t="str">
        <f>_xlfn.CONCAT(TEXT(R1166,"0.0"),"mm ",INDEX('Pipe Lookup'!D:D,MATCH('~01 Pipe Segmentation'!S1166,'Pipe Lookup'!C:C,0))," TYPE ",Q1166)</f>
        <v>19.0mm Fusion-Bonded Epoxy TYPE 7</v>
      </c>
      <c r="M1166" s="1" t="s">
        <v>53</v>
      </c>
      <c r="N1166" s="1">
        <v>1066964.96</v>
      </c>
      <c r="O1166" s="1">
        <v>1067012.96</v>
      </c>
      <c r="P1166" s="1">
        <v>48</v>
      </c>
      <c r="Q1166" s="1">
        <v>7</v>
      </c>
      <c r="R1166" s="1">
        <v>19</v>
      </c>
      <c r="S1166" s="1" t="s">
        <v>54</v>
      </c>
      <c r="T1166" s="1" t="s">
        <v>657</v>
      </c>
      <c r="V1166" s="1" t="s">
        <v>658</v>
      </c>
      <c r="W1166" s="1">
        <v>0</v>
      </c>
      <c r="X1166" s="1" t="s">
        <v>58</v>
      </c>
    </row>
    <row r="1167" spans="1:24" ht="15" x14ac:dyDescent="0.2">
      <c r="A1167" s="1">
        <f t="shared" si="72"/>
        <v>1067012.96</v>
      </c>
      <c r="B1167" s="1">
        <f t="shared" si="72"/>
        <v>1067410.77</v>
      </c>
      <c r="C1167" s="11" t="s">
        <v>52</v>
      </c>
      <c r="D1167" s="12">
        <f>INDEX(families!$A:$A,MATCH(E1167,families!$B:$B,0))</f>
        <v>2</v>
      </c>
      <c r="E1167" s="1" t="str">
        <f t="shared" si="73"/>
        <v>FBE</v>
      </c>
      <c r="F1167" s="1">
        <f t="shared" si="74"/>
        <v>14.7</v>
      </c>
      <c r="G1167" s="1" t="str">
        <f t="shared" si="75"/>
        <v>14.7mm FBE</v>
      </c>
      <c r="H1167" s="1" t="str">
        <f>_xlfn.CONCAT(TEXT(R1167,"0.0"),"mm ",INDEX('Pipe Lookup'!D:D,MATCH('~01 Pipe Segmentation'!S1167,'Pipe Lookup'!C:C,0))," TYPE ",Q1167)</f>
        <v>14.7mm Fusion-Bonded Epoxy TYPE 5</v>
      </c>
      <c r="M1167" s="1" t="s">
        <v>53</v>
      </c>
      <c r="N1167" s="1">
        <v>1067012.96</v>
      </c>
      <c r="O1167" s="1">
        <v>1067410.77</v>
      </c>
      <c r="P1167" s="1">
        <v>397.81000000005588</v>
      </c>
      <c r="Q1167" s="1">
        <v>5</v>
      </c>
      <c r="R1167" s="1">
        <v>14.7</v>
      </c>
      <c r="S1167" s="1" t="s">
        <v>54</v>
      </c>
      <c r="T1167" s="1" t="s">
        <v>657</v>
      </c>
      <c r="V1167" s="1" t="s">
        <v>656</v>
      </c>
      <c r="W1167" s="1">
        <v>0</v>
      </c>
      <c r="X1167" s="1" t="s">
        <v>58</v>
      </c>
    </row>
    <row r="1168" spans="1:24" ht="15" x14ac:dyDescent="0.2">
      <c r="A1168" s="1">
        <f t="shared" si="72"/>
        <v>1067410.77</v>
      </c>
      <c r="B1168" s="1">
        <f t="shared" si="72"/>
        <v>1067419.1100000001</v>
      </c>
      <c r="C1168" s="11" t="s">
        <v>52</v>
      </c>
      <c r="D1168" s="12">
        <f>INDEX(families!$A:$A,MATCH(E1168,families!$B:$B,0))</f>
        <v>3</v>
      </c>
      <c r="E1168" s="1" t="str">
        <f t="shared" si="73"/>
        <v>LE</v>
      </c>
      <c r="F1168" s="1">
        <f t="shared" si="74"/>
        <v>14.7</v>
      </c>
      <c r="G1168" s="1" t="str">
        <f t="shared" si="75"/>
        <v>14.7mm LE</v>
      </c>
      <c r="H1168" s="1" t="str">
        <f>_xlfn.CONCAT(TEXT(R1168,"0.0"),"mm ",INDEX('Pipe Lookup'!D:D,MATCH('~01 Pipe Segmentation'!S1168,'Pipe Lookup'!C:C,0))," TYPE ",Q1168)</f>
        <v>14.7mm Elbow TYPE 22</v>
      </c>
      <c r="M1168" s="1" t="s">
        <v>53</v>
      </c>
      <c r="N1168" s="1">
        <v>1067410.77</v>
      </c>
      <c r="O1168" s="1">
        <v>1067419.1100000001</v>
      </c>
      <c r="P1168" s="1">
        <v>8.340000000083819</v>
      </c>
      <c r="Q1168" s="1">
        <v>22</v>
      </c>
      <c r="R1168" s="1">
        <v>14.7</v>
      </c>
      <c r="S1168" s="1" t="s">
        <v>56</v>
      </c>
      <c r="T1168" s="1" t="s">
        <v>657</v>
      </c>
      <c r="V1168" s="1" t="s">
        <v>656</v>
      </c>
      <c r="W1168" s="1">
        <v>0</v>
      </c>
      <c r="X1168" s="1" t="s">
        <v>58</v>
      </c>
    </row>
    <row r="1169" spans="1:26" ht="15" x14ac:dyDescent="0.2">
      <c r="A1169" s="1">
        <f t="shared" si="72"/>
        <v>1067419.1100000001</v>
      </c>
      <c r="B1169" s="1">
        <f t="shared" si="72"/>
        <v>1067542.0900000001</v>
      </c>
      <c r="C1169" s="11" t="s">
        <v>52</v>
      </c>
      <c r="D1169" s="12">
        <f>INDEX(families!$A:$A,MATCH(E1169,families!$B:$B,0))</f>
        <v>2</v>
      </c>
      <c r="E1169" s="1" t="str">
        <f t="shared" si="73"/>
        <v>FBE</v>
      </c>
      <c r="F1169" s="1">
        <f t="shared" si="74"/>
        <v>14.7</v>
      </c>
      <c r="G1169" s="1" t="str">
        <f t="shared" si="75"/>
        <v>14.7mm FBE</v>
      </c>
      <c r="H1169" s="1" t="str">
        <f>_xlfn.CONCAT(TEXT(R1169,"0.0"),"mm ",INDEX('Pipe Lookup'!D:D,MATCH('~01 Pipe Segmentation'!S1169,'Pipe Lookup'!C:C,0))," TYPE ",Q1169)</f>
        <v>14.7mm Fusion-Bonded Epoxy TYPE 5</v>
      </c>
      <c r="M1169" s="1" t="s">
        <v>53</v>
      </c>
      <c r="N1169" s="1">
        <v>1067419.1100000001</v>
      </c>
      <c r="O1169" s="1">
        <v>1067542.0900000001</v>
      </c>
      <c r="P1169" s="1">
        <v>122.97999999998137</v>
      </c>
      <c r="Q1169" s="1">
        <v>5</v>
      </c>
      <c r="R1169" s="1">
        <v>14.7</v>
      </c>
      <c r="S1169" s="1" t="s">
        <v>54</v>
      </c>
      <c r="T1169" s="1" t="s">
        <v>657</v>
      </c>
      <c r="V1169" s="1" t="s">
        <v>656</v>
      </c>
      <c r="W1169" s="1">
        <v>0</v>
      </c>
      <c r="X1169" s="1" t="s">
        <v>58</v>
      </c>
    </row>
    <row r="1170" spans="1:26" ht="15" x14ac:dyDescent="0.2">
      <c r="A1170" s="1">
        <f t="shared" si="72"/>
        <v>1067542.0900000001</v>
      </c>
      <c r="B1170" s="1">
        <f t="shared" si="72"/>
        <v>1067549.24</v>
      </c>
      <c r="C1170" s="11" t="s">
        <v>52</v>
      </c>
      <c r="D1170" s="12">
        <f>INDEX(families!$A:$A,MATCH(E1170,families!$B:$B,0))</f>
        <v>3</v>
      </c>
      <c r="E1170" s="1" t="str">
        <f t="shared" si="73"/>
        <v>LE</v>
      </c>
      <c r="F1170" s="1">
        <f t="shared" si="74"/>
        <v>14.7</v>
      </c>
      <c r="G1170" s="1" t="str">
        <f t="shared" si="75"/>
        <v>14.7mm LE</v>
      </c>
      <c r="H1170" s="1" t="str">
        <f>_xlfn.CONCAT(TEXT(R1170,"0.0"),"mm ",INDEX('Pipe Lookup'!D:D,MATCH('~01 Pipe Segmentation'!S1170,'Pipe Lookup'!C:C,0))," TYPE ",Q1170)</f>
        <v>14.7mm Elbow TYPE 22</v>
      </c>
      <c r="M1170" s="1" t="s">
        <v>53</v>
      </c>
      <c r="N1170" s="1">
        <v>1067542.0900000001</v>
      </c>
      <c r="O1170" s="1">
        <v>1067549.24</v>
      </c>
      <c r="P1170" s="1">
        <v>7.1499999999068677</v>
      </c>
      <c r="Q1170" s="1">
        <v>22</v>
      </c>
      <c r="R1170" s="1">
        <v>14.7</v>
      </c>
      <c r="S1170" s="1" t="s">
        <v>56</v>
      </c>
      <c r="T1170" s="1" t="s">
        <v>657</v>
      </c>
      <c r="V1170" s="1" t="s">
        <v>656</v>
      </c>
      <c r="W1170" s="1">
        <v>0</v>
      </c>
      <c r="X1170" s="1" t="s">
        <v>58</v>
      </c>
    </row>
    <row r="1171" spans="1:26" ht="15" x14ac:dyDescent="0.2">
      <c r="A1171" s="1">
        <f t="shared" si="72"/>
        <v>1067549.24</v>
      </c>
      <c r="B1171" s="1">
        <f t="shared" si="72"/>
        <v>1067593.46</v>
      </c>
      <c r="C1171" s="11" t="s">
        <v>52</v>
      </c>
      <c r="D1171" s="12">
        <f>INDEX(families!$A:$A,MATCH(E1171,families!$B:$B,0))</f>
        <v>2</v>
      </c>
      <c r="E1171" s="1" t="str">
        <f t="shared" si="73"/>
        <v>FBE</v>
      </c>
      <c r="F1171" s="1">
        <f t="shared" si="74"/>
        <v>14.7</v>
      </c>
      <c r="G1171" s="1" t="str">
        <f t="shared" si="75"/>
        <v>14.7mm FBE</v>
      </c>
      <c r="H1171" s="1" t="str">
        <f>_xlfn.CONCAT(TEXT(R1171,"0.0"),"mm ",INDEX('Pipe Lookup'!D:D,MATCH('~01 Pipe Segmentation'!S1171,'Pipe Lookup'!C:C,0))," TYPE ",Q1171)</f>
        <v>14.7mm Fusion-Bonded Epoxy TYPE 5</v>
      </c>
      <c r="M1171" s="1" t="s">
        <v>53</v>
      </c>
      <c r="N1171" s="1">
        <v>1067549.24</v>
      </c>
      <c r="O1171" s="1">
        <v>1067593.46</v>
      </c>
      <c r="P1171" s="1">
        <v>44.21999999997206</v>
      </c>
      <c r="Q1171" s="1">
        <v>5</v>
      </c>
      <c r="R1171" s="1">
        <v>14.7</v>
      </c>
      <c r="S1171" s="1" t="s">
        <v>54</v>
      </c>
      <c r="T1171" s="1" t="s">
        <v>657</v>
      </c>
      <c r="V1171" s="1" t="s">
        <v>656</v>
      </c>
      <c r="W1171" s="1">
        <v>0</v>
      </c>
      <c r="X1171" s="1" t="s">
        <v>58</v>
      </c>
    </row>
    <row r="1172" spans="1:26" ht="15" x14ac:dyDescent="0.2">
      <c r="A1172" s="1">
        <f t="shared" si="72"/>
        <v>1067593.46</v>
      </c>
      <c r="B1172" s="1">
        <f t="shared" si="72"/>
        <v>1067598.46</v>
      </c>
      <c r="C1172" s="11" t="s">
        <v>52</v>
      </c>
      <c r="D1172" s="12">
        <f>INDEX(families!$A:$A,MATCH(E1172,families!$B:$B,0))</f>
        <v>3</v>
      </c>
      <c r="E1172" s="1" t="str">
        <f t="shared" si="73"/>
        <v>LE</v>
      </c>
      <c r="F1172" s="1">
        <f t="shared" si="74"/>
        <v>14.7</v>
      </c>
      <c r="G1172" s="1" t="str">
        <f t="shared" si="75"/>
        <v>14.7mm LE</v>
      </c>
      <c r="H1172" s="1" t="str">
        <f>_xlfn.CONCAT(TEXT(R1172,"0.0"),"mm ",INDEX('Pipe Lookup'!D:D,MATCH('~01 Pipe Segmentation'!S1172,'Pipe Lookup'!C:C,0))," TYPE ",Q1172)</f>
        <v>14.7mm Elbow TYPE 22</v>
      </c>
      <c r="M1172" s="1" t="s">
        <v>53</v>
      </c>
      <c r="N1172" s="1">
        <v>1067593.46</v>
      </c>
      <c r="O1172" s="1">
        <v>1067598.46</v>
      </c>
      <c r="P1172" s="1">
        <v>5</v>
      </c>
      <c r="Q1172" s="1">
        <v>22</v>
      </c>
      <c r="R1172" s="1">
        <v>14.7</v>
      </c>
      <c r="S1172" s="1" t="s">
        <v>56</v>
      </c>
      <c r="T1172" s="1" t="s">
        <v>657</v>
      </c>
      <c r="V1172" s="1" t="s">
        <v>656</v>
      </c>
      <c r="W1172" s="1">
        <v>0</v>
      </c>
      <c r="X1172" s="1" t="s">
        <v>58</v>
      </c>
    </row>
    <row r="1173" spans="1:26" ht="15" x14ac:dyDescent="0.2">
      <c r="A1173" s="1">
        <f t="shared" si="72"/>
        <v>1067598.46</v>
      </c>
      <c r="B1173" s="1">
        <f t="shared" si="72"/>
        <v>1067605.6599999999</v>
      </c>
      <c r="C1173" s="11" t="s">
        <v>52</v>
      </c>
      <c r="D1173" s="12">
        <f>INDEX(families!$A:$A,MATCH(E1173,families!$B:$B,0))</f>
        <v>2</v>
      </c>
      <c r="E1173" s="1" t="str">
        <f t="shared" si="73"/>
        <v>FBE</v>
      </c>
      <c r="F1173" s="1">
        <f t="shared" si="74"/>
        <v>14.7</v>
      </c>
      <c r="G1173" s="1" t="str">
        <f t="shared" si="75"/>
        <v>14.7mm FBE</v>
      </c>
      <c r="H1173" s="1" t="str">
        <f>_xlfn.CONCAT(TEXT(R1173,"0.0"),"mm ",INDEX('Pipe Lookup'!D:D,MATCH('~01 Pipe Segmentation'!S1173,'Pipe Lookup'!C:C,0))," TYPE ",Q1173)</f>
        <v>14.7mm Fusion-Bonded Epoxy TYPE 5</v>
      </c>
      <c r="M1173" s="1" t="s">
        <v>53</v>
      </c>
      <c r="N1173" s="1">
        <v>1067598.46</v>
      </c>
      <c r="O1173" s="1">
        <v>1067605.6599999999</v>
      </c>
      <c r="P1173" s="1">
        <v>7.1999999999534339</v>
      </c>
      <c r="Q1173" s="1">
        <v>5</v>
      </c>
      <c r="R1173" s="1">
        <v>14.7</v>
      </c>
      <c r="S1173" s="1" t="s">
        <v>54</v>
      </c>
      <c r="T1173" s="1" t="s">
        <v>657</v>
      </c>
      <c r="V1173" s="1" t="s">
        <v>656</v>
      </c>
      <c r="W1173" s="1">
        <v>0</v>
      </c>
      <c r="X1173" s="1" t="s">
        <v>58</v>
      </c>
    </row>
    <row r="1174" spans="1:26" ht="15" x14ac:dyDescent="0.2">
      <c r="A1174" s="1">
        <f t="shared" si="72"/>
        <v>1067605.6599999999</v>
      </c>
      <c r="B1174" s="1">
        <f t="shared" si="72"/>
        <v>1067610.96</v>
      </c>
      <c r="C1174" s="11" t="s">
        <v>52</v>
      </c>
      <c r="D1174" s="12">
        <f>INDEX(families!$A:$A,MATCH(E1174,families!$B:$B,0))</f>
        <v>3</v>
      </c>
      <c r="E1174" s="1" t="str">
        <f t="shared" si="73"/>
        <v>LE</v>
      </c>
      <c r="F1174" s="1">
        <f t="shared" si="74"/>
        <v>14.7</v>
      </c>
      <c r="G1174" s="1" t="str">
        <f t="shared" si="75"/>
        <v>14.7mm LE</v>
      </c>
      <c r="H1174" s="1" t="str">
        <f>_xlfn.CONCAT(TEXT(R1174,"0.0"),"mm ",INDEX('Pipe Lookup'!D:D,MATCH('~01 Pipe Segmentation'!S1174,'Pipe Lookup'!C:C,0))," TYPE ",Q1174)</f>
        <v>14.7mm Elbow TYPE 22</v>
      </c>
      <c r="M1174" s="1" t="s">
        <v>53</v>
      </c>
      <c r="N1174" s="1">
        <v>1067605.6599999999</v>
      </c>
      <c r="O1174" s="1">
        <v>1067610.96</v>
      </c>
      <c r="P1174" s="1">
        <v>5.3000000000465661</v>
      </c>
      <c r="Q1174" s="1">
        <v>22</v>
      </c>
      <c r="R1174" s="1">
        <v>14.7</v>
      </c>
      <c r="S1174" s="1" t="s">
        <v>56</v>
      </c>
      <c r="T1174" s="1" t="s">
        <v>657</v>
      </c>
      <c r="V1174" s="1" t="s">
        <v>656</v>
      </c>
      <c r="W1174" s="1">
        <v>0</v>
      </c>
      <c r="X1174" s="1" t="s">
        <v>58</v>
      </c>
    </row>
    <row r="1175" spans="1:26" ht="15" x14ac:dyDescent="0.2">
      <c r="A1175" s="1">
        <f t="shared" si="72"/>
        <v>1067610.96</v>
      </c>
      <c r="B1175" s="1">
        <f t="shared" si="72"/>
        <v>1068100</v>
      </c>
      <c r="C1175" s="11" t="s">
        <v>52</v>
      </c>
      <c r="D1175" s="12">
        <f>INDEX(families!$A:$A,MATCH(E1175,families!$B:$B,0))</f>
        <v>2</v>
      </c>
      <c r="E1175" s="1" t="str">
        <f t="shared" si="73"/>
        <v>FBE</v>
      </c>
      <c r="F1175" s="1">
        <f t="shared" si="74"/>
        <v>14.7</v>
      </c>
      <c r="G1175" s="1" t="str">
        <f t="shared" si="75"/>
        <v>14.7mm FBE</v>
      </c>
      <c r="H1175" s="1" t="str">
        <f>_xlfn.CONCAT(TEXT(R1175,"0.0"),"mm ",INDEX('Pipe Lookup'!D:D,MATCH('~01 Pipe Segmentation'!S1175,'Pipe Lookup'!C:C,0))," TYPE ",Q1175)</f>
        <v>14.7mm Fusion-Bonded Epoxy TYPE 5</v>
      </c>
      <c r="M1175" s="1" t="s">
        <v>53</v>
      </c>
      <c r="N1175" s="1">
        <v>1067610.96</v>
      </c>
      <c r="O1175" s="1">
        <v>1068100</v>
      </c>
      <c r="P1175" s="1">
        <v>489.04000000003725</v>
      </c>
      <c r="Q1175" s="1">
        <v>5</v>
      </c>
      <c r="R1175" s="1">
        <v>14.7</v>
      </c>
      <c r="S1175" s="1" t="s">
        <v>54</v>
      </c>
      <c r="T1175" s="1" t="s">
        <v>657</v>
      </c>
      <c r="V1175" s="1" t="s">
        <v>656</v>
      </c>
      <c r="W1175" s="1">
        <v>0</v>
      </c>
      <c r="X1175" s="1" t="s">
        <v>58</v>
      </c>
    </row>
    <row r="1176" spans="1:26" ht="15" x14ac:dyDescent="0.2">
      <c r="A1176" s="1">
        <f t="shared" si="72"/>
        <v>1068100</v>
      </c>
      <c r="B1176" s="1">
        <f t="shared" si="72"/>
        <v>1068733.96</v>
      </c>
      <c r="C1176" s="11" t="s">
        <v>52</v>
      </c>
      <c r="D1176" s="12">
        <f>INDEX(families!$A:$A,MATCH(E1176,families!$B:$B,0))</f>
        <v>2</v>
      </c>
      <c r="E1176" s="1" t="str">
        <f t="shared" si="73"/>
        <v>FBE</v>
      </c>
      <c r="F1176" s="1">
        <f t="shared" si="74"/>
        <v>14.7</v>
      </c>
      <c r="G1176" s="1" t="str">
        <f t="shared" si="75"/>
        <v>14.7mm FBE</v>
      </c>
      <c r="H1176" s="1" t="str">
        <f>_xlfn.CONCAT(TEXT(R1176,"0.0"),"mm ",INDEX('Pipe Lookup'!D:D,MATCH('~01 Pipe Segmentation'!S1176,'Pipe Lookup'!C:C,0))," TYPE ",Q1176)</f>
        <v>14.7mm Fusion-Bonded Epoxy TYPE 5</v>
      </c>
      <c r="M1176" s="1" t="s">
        <v>53</v>
      </c>
      <c r="N1176" s="1">
        <v>1068100</v>
      </c>
      <c r="O1176" s="1">
        <v>1068733.96</v>
      </c>
      <c r="P1176" s="1">
        <v>633.95999999996275</v>
      </c>
      <c r="Q1176" s="1">
        <v>5</v>
      </c>
      <c r="R1176" s="1">
        <v>14.7</v>
      </c>
      <c r="S1176" s="1" t="s">
        <v>54</v>
      </c>
      <c r="T1176" s="1" t="s">
        <v>659</v>
      </c>
      <c r="V1176" s="1" t="s">
        <v>660</v>
      </c>
      <c r="W1176" s="1">
        <v>0</v>
      </c>
      <c r="X1176" s="1" t="s">
        <v>58</v>
      </c>
    </row>
    <row r="1177" spans="1:26" ht="15" x14ac:dyDescent="0.2">
      <c r="A1177" s="1">
        <f t="shared" si="72"/>
        <v>1068733.96</v>
      </c>
      <c r="B1177" s="1">
        <f t="shared" si="72"/>
        <v>1068793.96</v>
      </c>
      <c r="C1177" s="11" t="s">
        <v>52</v>
      </c>
      <c r="D1177" s="12">
        <f>INDEX(families!$A:$A,MATCH(E1177,families!$B:$B,0))</f>
        <v>2</v>
      </c>
      <c r="E1177" s="1" t="str">
        <f t="shared" si="73"/>
        <v>FBE</v>
      </c>
      <c r="F1177" s="1">
        <f t="shared" si="74"/>
        <v>19</v>
      </c>
      <c r="G1177" s="1" t="str">
        <f t="shared" si="75"/>
        <v>19.0mm FBE</v>
      </c>
      <c r="H1177" s="1" t="str">
        <f>_xlfn.CONCAT(TEXT(R1177,"0.0"),"mm ",INDEX('Pipe Lookup'!D:D,MATCH('~01 Pipe Segmentation'!S1177,'Pipe Lookup'!C:C,0))," TYPE ",Q1177)</f>
        <v>19.0mm Fusion-Bonded Epoxy TYPE 7</v>
      </c>
      <c r="M1177" s="1" t="s">
        <v>53</v>
      </c>
      <c r="N1177" s="1">
        <v>1068733.96</v>
      </c>
      <c r="O1177" s="1">
        <v>1068793.96</v>
      </c>
      <c r="P1177" s="1">
        <v>60</v>
      </c>
      <c r="Q1177" s="1">
        <v>7</v>
      </c>
      <c r="R1177" s="1">
        <v>19</v>
      </c>
      <c r="S1177" s="1" t="s">
        <v>54</v>
      </c>
      <c r="T1177" s="1" t="s">
        <v>659</v>
      </c>
      <c r="W1177" s="1">
        <v>0</v>
      </c>
      <c r="X1177" s="1" t="s">
        <v>58</v>
      </c>
    </row>
    <row r="1178" spans="1:26" ht="15" x14ac:dyDescent="0.2">
      <c r="A1178" s="1">
        <f t="shared" si="72"/>
        <v>1068793.96</v>
      </c>
      <c r="B1178" s="1">
        <f t="shared" si="72"/>
        <v>1068913.6000000001</v>
      </c>
      <c r="C1178" s="11" t="s">
        <v>52</v>
      </c>
      <c r="D1178" s="12">
        <f>INDEX(families!$A:$A,MATCH(E1178,families!$B:$B,0))</f>
        <v>2</v>
      </c>
      <c r="E1178" s="1" t="str">
        <f t="shared" si="73"/>
        <v>FBE</v>
      </c>
      <c r="F1178" s="1">
        <f t="shared" si="74"/>
        <v>14.7</v>
      </c>
      <c r="G1178" s="1" t="str">
        <f t="shared" si="75"/>
        <v>14.7mm FBE</v>
      </c>
      <c r="H1178" s="1" t="str">
        <f>_xlfn.CONCAT(TEXT(R1178,"0.0"),"mm ",INDEX('Pipe Lookup'!D:D,MATCH('~01 Pipe Segmentation'!S1178,'Pipe Lookup'!C:C,0))," TYPE ",Q1178)</f>
        <v>14.7mm Fusion-Bonded Epoxy TYPE 5</v>
      </c>
      <c r="M1178" s="1" t="s">
        <v>53</v>
      </c>
      <c r="N1178" s="1">
        <v>1068793.96</v>
      </c>
      <c r="O1178" s="1">
        <v>1068913.6000000001</v>
      </c>
      <c r="P1178" s="1">
        <v>119.64000000013039</v>
      </c>
      <c r="Q1178" s="1">
        <v>5</v>
      </c>
      <c r="R1178" s="1">
        <v>14.7</v>
      </c>
      <c r="S1178" s="1" t="s">
        <v>54</v>
      </c>
      <c r="T1178" s="1" t="s">
        <v>659</v>
      </c>
      <c r="W1178" s="1">
        <v>0</v>
      </c>
      <c r="X1178" s="1" t="s">
        <v>58</v>
      </c>
    </row>
    <row r="1179" spans="1:26" ht="15" x14ac:dyDescent="0.2">
      <c r="A1179" s="1">
        <f t="shared" si="72"/>
        <v>1068913.6000000001</v>
      </c>
      <c r="B1179" s="1">
        <f t="shared" si="72"/>
        <v>1068922.5</v>
      </c>
      <c r="C1179" s="11" t="s">
        <v>52</v>
      </c>
      <c r="D1179" s="12">
        <f>INDEX(families!$A:$A,MATCH(E1179,families!$B:$B,0))</f>
        <v>3</v>
      </c>
      <c r="E1179" s="1" t="str">
        <f t="shared" si="73"/>
        <v>LE</v>
      </c>
      <c r="F1179" s="1">
        <f t="shared" si="74"/>
        <v>14.7</v>
      </c>
      <c r="G1179" s="1" t="str">
        <f t="shared" si="75"/>
        <v>14.7mm LE</v>
      </c>
      <c r="H1179" s="1" t="str">
        <f>_xlfn.CONCAT(TEXT(R1179,"0.0"),"mm ",INDEX('Pipe Lookup'!D:D,MATCH('~01 Pipe Segmentation'!S1179,'Pipe Lookup'!C:C,0))," TYPE ",Q1179)</f>
        <v>14.7mm Elbow TYPE 22</v>
      </c>
      <c r="M1179" s="1" t="s">
        <v>53</v>
      </c>
      <c r="N1179" s="1">
        <v>1068913.6000000001</v>
      </c>
      <c r="O1179" s="1">
        <v>1068922.5</v>
      </c>
      <c r="P1179" s="1">
        <v>8.8999999999068677</v>
      </c>
      <c r="Q1179" s="1">
        <v>22</v>
      </c>
      <c r="R1179" s="1">
        <v>14.7</v>
      </c>
      <c r="S1179" s="1" t="s">
        <v>56</v>
      </c>
      <c r="T1179" s="1" t="s">
        <v>659</v>
      </c>
      <c r="V1179" s="1" t="s">
        <v>661</v>
      </c>
      <c r="W1179" s="1">
        <v>0</v>
      </c>
      <c r="X1179" s="1" t="s">
        <v>58</v>
      </c>
    </row>
    <row r="1180" spans="1:26" ht="15" x14ac:dyDescent="0.2">
      <c r="A1180" s="1">
        <f t="shared" si="72"/>
        <v>1068922.5</v>
      </c>
      <c r="B1180" s="1">
        <f t="shared" si="72"/>
        <v>1069015.43</v>
      </c>
      <c r="C1180" s="11" t="s">
        <v>52</v>
      </c>
      <c r="D1180" s="12">
        <f>INDEX(families!$A:$A,MATCH(E1180,families!$B:$B,0))</f>
        <v>2</v>
      </c>
      <c r="E1180" s="1" t="str">
        <f t="shared" si="73"/>
        <v>FBE</v>
      </c>
      <c r="F1180" s="1">
        <f t="shared" si="74"/>
        <v>14.7</v>
      </c>
      <c r="G1180" s="1" t="str">
        <f t="shared" si="75"/>
        <v>14.7mm FBE</v>
      </c>
      <c r="H1180" s="1" t="str">
        <f>_xlfn.CONCAT(TEXT(R1180,"0.0"),"mm ",INDEX('Pipe Lookup'!D:D,MATCH('~01 Pipe Segmentation'!S1180,'Pipe Lookup'!C:C,0))," TYPE ",Q1180)</f>
        <v>14.7mm Fusion-Bonded Epoxy TYPE 5</v>
      </c>
      <c r="M1180" s="1" t="s">
        <v>53</v>
      </c>
      <c r="N1180" s="1">
        <v>1068922.5</v>
      </c>
      <c r="O1180" s="1">
        <v>1069015.43</v>
      </c>
      <c r="P1180" s="1">
        <v>92.929999999934807</v>
      </c>
      <c r="Q1180" s="1">
        <v>5</v>
      </c>
      <c r="R1180" s="1">
        <v>14.7</v>
      </c>
      <c r="S1180" s="1" t="s">
        <v>54</v>
      </c>
      <c r="T1180" s="1" t="s">
        <v>659</v>
      </c>
      <c r="W1180" s="1">
        <v>0</v>
      </c>
      <c r="X1180" s="1" t="s">
        <v>58</v>
      </c>
    </row>
    <row r="1181" spans="1:26" ht="15" x14ac:dyDescent="0.2">
      <c r="A1181" s="1">
        <f t="shared" si="72"/>
        <v>1069015.43</v>
      </c>
      <c r="B1181" s="1">
        <f t="shared" si="72"/>
        <v>1069023.69</v>
      </c>
      <c r="C1181" s="11" t="s">
        <v>52</v>
      </c>
      <c r="D1181" s="12">
        <f>INDEX(families!$A:$A,MATCH(E1181,families!$B:$B,0))</f>
        <v>3</v>
      </c>
      <c r="E1181" s="1" t="str">
        <f t="shared" si="73"/>
        <v>LE</v>
      </c>
      <c r="F1181" s="1">
        <f t="shared" si="74"/>
        <v>14.7</v>
      </c>
      <c r="G1181" s="1" t="str">
        <f t="shared" si="75"/>
        <v>14.7mm LE</v>
      </c>
      <c r="H1181" s="1" t="str">
        <f>_xlfn.CONCAT(TEXT(R1181,"0.0"),"mm ",INDEX('Pipe Lookup'!D:D,MATCH('~01 Pipe Segmentation'!S1181,'Pipe Lookup'!C:C,0))," TYPE ",Q1181)</f>
        <v>14.7mm Elbow TYPE 22</v>
      </c>
      <c r="M1181" s="1" t="s">
        <v>53</v>
      </c>
      <c r="N1181" s="1">
        <v>1069015.43</v>
      </c>
      <c r="O1181" s="1">
        <v>1069023.69</v>
      </c>
      <c r="P1181" s="1">
        <v>8.2600000000093132</v>
      </c>
      <c r="Q1181" s="1">
        <v>22</v>
      </c>
      <c r="R1181" s="1">
        <v>14.7</v>
      </c>
      <c r="S1181" s="1" t="s">
        <v>56</v>
      </c>
      <c r="T1181" s="1" t="s">
        <v>659</v>
      </c>
      <c r="V1181" s="1" t="s">
        <v>662</v>
      </c>
      <c r="W1181" s="1">
        <v>0</v>
      </c>
      <c r="X1181" s="1" t="s">
        <v>58</v>
      </c>
    </row>
    <row r="1182" spans="1:26" ht="15" x14ac:dyDescent="0.2">
      <c r="A1182" s="1">
        <f t="shared" si="72"/>
        <v>1069023.69</v>
      </c>
      <c r="B1182" s="1">
        <f t="shared" si="72"/>
        <v>1069124</v>
      </c>
      <c r="C1182" s="11" t="s">
        <v>52</v>
      </c>
      <c r="D1182" s="12">
        <f>INDEX(families!$A:$A,MATCH(E1182,families!$B:$B,0))</f>
        <v>2</v>
      </c>
      <c r="E1182" s="1" t="str">
        <f t="shared" si="73"/>
        <v>FBE</v>
      </c>
      <c r="F1182" s="1">
        <f t="shared" si="74"/>
        <v>14.7</v>
      </c>
      <c r="G1182" s="1" t="str">
        <f t="shared" si="75"/>
        <v>14.7mm FBE</v>
      </c>
      <c r="H1182" s="1" t="str">
        <f>_xlfn.CONCAT(TEXT(R1182,"0.0"),"mm ",INDEX('Pipe Lookup'!D:D,MATCH('~01 Pipe Segmentation'!S1182,'Pipe Lookup'!C:C,0))," TYPE ",Q1182)</f>
        <v>14.7mm Fusion-Bonded Epoxy TYPE 5</v>
      </c>
      <c r="M1182" s="1" t="s">
        <v>53</v>
      </c>
      <c r="N1182" s="1">
        <v>1069023.69</v>
      </c>
      <c r="O1182" s="1">
        <v>1069124</v>
      </c>
      <c r="P1182" s="1">
        <v>100.31000000005588</v>
      </c>
      <c r="Q1182" s="1">
        <v>5</v>
      </c>
      <c r="R1182" s="1">
        <v>14.7</v>
      </c>
      <c r="S1182" s="1" t="s">
        <v>54</v>
      </c>
      <c r="T1182" s="1" t="s">
        <v>659</v>
      </c>
      <c r="W1182" s="1">
        <v>0</v>
      </c>
      <c r="X1182" s="1" t="s">
        <v>58</v>
      </c>
      <c r="Y1182" s="1">
        <v>105.31000000005588</v>
      </c>
      <c r="Z1182" s="1">
        <v>5</v>
      </c>
    </row>
    <row r="1183" spans="1:26" ht="15" x14ac:dyDescent="0.2">
      <c r="A1183" s="1">
        <f t="shared" si="72"/>
        <v>1069124</v>
      </c>
      <c r="B1183" s="1">
        <f t="shared" si="72"/>
        <v>1069130</v>
      </c>
      <c r="C1183" s="11" t="s">
        <v>52</v>
      </c>
      <c r="D1183" s="12">
        <f>INDEX(families!$A:$A,MATCH(E1183,families!$B:$B,0))</f>
        <v>3</v>
      </c>
      <c r="E1183" s="1" t="str">
        <f t="shared" si="73"/>
        <v>LE</v>
      </c>
      <c r="F1183" s="1">
        <f t="shared" si="74"/>
        <v>14.7</v>
      </c>
      <c r="G1183" s="1" t="str">
        <f t="shared" si="75"/>
        <v>14.7mm LE</v>
      </c>
      <c r="H1183" s="1" t="str">
        <f>_xlfn.CONCAT(TEXT(R1183,"0.0"),"mm ",INDEX('Pipe Lookup'!D:D,MATCH('~01 Pipe Segmentation'!S1183,'Pipe Lookup'!C:C,0))," TYPE ",Q1183)</f>
        <v>14.7mm Elbow TYPE 22</v>
      </c>
      <c r="M1183" s="1" t="s">
        <v>53</v>
      </c>
      <c r="N1183" s="1">
        <v>1069124</v>
      </c>
      <c r="O1183" s="1">
        <v>1069130</v>
      </c>
      <c r="P1183" s="1">
        <v>6</v>
      </c>
      <c r="Q1183" s="1">
        <v>22</v>
      </c>
      <c r="R1183" s="1">
        <v>14.7</v>
      </c>
      <c r="S1183" s="1" t="s">
        <v>56</v>
      </c>
      <c r="T1183" s="1" t="s">
        <v>659</v>
      </c>
      <c r="V1183" s="1" t="s">
        <v>663</v>
      </c>
      <c r="W1183" s="1">
        <v>0</v>
      </c>
      <c r="X1183" s="1" t="s">
        <v>58</v>
      </c>
      <c r="Y1183" s="1">
        <v>5.5500000000465661</v>
      </c>
      <c r="Z1183" s="1">
        <v>22</v>
      </c>
    </row>
    <row r="1184" spans="1:26" ht="15" x14ac:dyDescent="0.2">
      <c r="A1184" s="1">
        <f t="shared" si="72"/>
        <v>1069130</v>
      </c>
      <c r="B1184" s="1">
        <f t="shared" si="72"/>
        <v>1069135</v>
      </c>
      <c r="C1184" s="11" t="s">
        <v>52</v>
      </c>
      <c r="D1184" s="12">
        <f>INDEX(families!$A:$A,MATCH(E1184,families!$B:$B,0))</f>
        <v>2</v>
      </c>
      <c r="E1184" s="1" t="str">
        <f t="shared" si="73"/>
        <v>FBE</v>
      </c>
      <c r="F1184" s="1">
        <f t="shared" si="74"/>
        <v>14.7</v>
      </c>
      <c r="G1184" s="1" t="str">
        <f t="shared" si="75"/>
        <v>14.7mm FBE</v>
      </c>
      <c r="H1184" s="1" t="str">
        <f>_xlfn.CONCAT(TEXT(R1184,"0.0"),"mm ",INDEX('Pipe Lookup'!D:D,MATCH('~01 Pipe Segmentation'!S1184,'Pipe Lookup'!C:C,0))," TYPE ",Q1184)</f>
        <v>14.7mm Fusion-Bonded Epoxy TYPE 5</v>
      </c>
      <c r="M1184" s="1" t="s">
        <v>53</v>
      </c>
      <c r="N1184" s="1">
        <v>1069130</v>
      </c>
      <c r="O1184" s="1">
        <v>1069135</v>
      </c>
      <c r="P1184" s="1">
        <v>5</v>
      </c>
      <c r="Q1184" s="1">
        <v>5</v>
      </c>
      <c r="R1184" s="1">
        <v>14.7</v>
      </c>
      <c r="S1184" s="1" t="s">
        <v>54</v>
      </c>
      <c r="T1184" s="1" t="s">
        <v>659</v>
      </c>
      <c r="W1184" s="1">
        <v>0</v>
      </c>
      <c r="X1184" s="1" t="s">
        <v>58</v>
      </c>
      <c r="Y1184" s="1">
        <v>5</v>
      </c>
      <c r="Z1184" s="1">
        <v>5</v>
      </c>
    </row>
    <row r="1185" spans="1:26" ht="15" x14ac:dyDescent="0.2">
      <c r="A1185" s="1">
        <f t="shared" si="72"/>
        <v>1069135</v>
      </c>
      <c r="B1185" s="1">
        <f t="shared" si="72"/>
        <v>1069140</v>
      </c>
      <c r="C1185" s="11" t="s">
        <v>52</v>
      </c>
      <c r="D1185" s="12">
        <f>INDEX(families!$A:$A,MATCH(E1185,families!$B:$B,0))</f>
        <v>3</v>
      </c>
      <c r="E1185" s="1" t="str">
        <f t="shared" si="73"/>
        <v>LE</v>
      </c>
      <c r="F1185" s="1">
        <f t="shared" si="74"/>
        <v>14.7</v>
      </c>
      <c r="G1185" s="1" t="str">
        <f t="shared" si="75"/>
        <v>14.7mm LE</v>
      </c>
      <c r="H1185" s="1" t="str">
        <f>_xlfn.CONCAT(TEXT(R1185,"0.0"),"mm ",INDEX('Pipe Lookup'!D:D,MATCH('~01 Pipe Segmentation'!S1185,'Pipe Lookup'!C:C,0))," TYPE ",Q1185)</f>
        <v>14.7mm Elbow TYPE 22</v>
      </c>
      <c r="M1185" s="1" t="s">
        <v>53</v>
      </c>
      <c r="N1185" s="1">
        <v>1069135</v>
      </c>
      <c r="O1185" s="1">
        <v>1069140</v>
      </c>
      <c r="P1185" s="1">
        <v>5</v>
      </c>
      <c r="Q1185" s="1">
        <v>22</v>
      </c>
      <c r="R1185" s="1">
        <v>14.7</v>
      </c>
      <c r="S1185" s="1" t="s">
        <v>56</v>
      </c>
      <c r="T1185" s="1" t="s">
        <v>659</v>
      </c>
      <c r="V1185" s="1" t="s">
        <v>664</v>
      </c>
      <c r="W1185" s="1">
        <v>0</v>
      </c>
      <c r="X1185" s="1" t="s">
        <v>58</v>
      </c>
      <c r="Y1185" s="1">
        <v>5</v>
      </c>
      <c r="Z1185" s="1">
        <v>22</v>
      </c>
    </row>
    <row r="1186" spans="1:26" ht="15" x14ac:dyDescent="0.2">
      <c r="A1186" s="1">
        <f t="shared" si="72"/>
        <v>1069140</v>
      </c>
      <c r="B1186" s="1">
        <f t="shared" si="72"/>
        <v>1069190</v>
      </c>
      <c r="C1186" s="11" t="s">
        <v>52</v>
      </c>
      <c r="D1186" s="12">
        <f>INDEX(families!$A:$A,MATCH(E1186,families!$B:$B,0))</f>
        <v>2</v>
      </c>
      <c r="E1186" s="1" t="str">
        <f t="shared" si="73"/>
        <v>FBE</v>
      </c>
      <c r="F1186" s="1">
        <f t="shared" si="74"/>
        <v>19</v>
      </c>
      <c r="G1186" s="1" t="str">
        <f t="shared" si="75"/>
        <v>19.0mm FBE</v>
      </c>
      <c r="H1186" s="1" t="str">
        <f>_xlfn.CONCAT(TEXT(R1186,"0.0"),"mm ",INDEX('Pipe Lookup'!D:D,MATCH('~01 Pipe Segmentation'!S1186,'Pipe Lookup'!C:C,0))," TYPE ",Q1186)</f>
        <v>19.0mm Fusion-Bonded Epoxy TYPE 7</v>
      </c>
      <c r="M1186" s="1" t="s">
        <v>53</v>
      </c>
      <c r="N1186" s="1">
        <v>1069140</v>
      </c>
      <c r="O1186" s="1">
        <v>1069190</v>
      </c>
      <c r="P1186" s="1">
        <v>50</v>
      </c>
      <c r="Q1186" s="1">
        <v>7</v>
      </c>
      <c r="R1186" s="1">
        <v>19</v>
      </c>
      <c r="S1186" s="1" t="s">
        <v>54</v>
      </c>
      <c r="T1186" s="1" t="s">
        <v>659</v>
      </c>
      <c r="V1186" s="1" t="s">
        <v>665</v>
      </c>
      <c r="W1186" s="1">
        <v>0</v>
      </c>
      <c r="X1186" s="1" t="s">
        <v>58</v>
      </c>
      <c r="Y1186" s="1">
        <v>37</v>
      </c>
      <c r="Z1186" s="1">
        <v>7</v>
      </c>
    </row>
    <row r="1187" spans="1:26" ht="15" x14ac:dyDescent="0.2">
      <c r="A1187" s="1">
        <f t="shared" si="72"/>
        <v>1069190</v>
      </c>
      <c r="B1187" s="1">
        <f t="shared" si="72"/>
        <v>1069195</v>
      </c>
      <c r="C1187" s="11" t="s">
        <v>52</v>
      </c>
      <c r="D1187" s="12">
        <f>INDEX(families!$A:$A,MATCH(E1187,families!$B:$B,0))</f>
        <v>3</v>
      </c>
      <c r="E1187" s="1" t="str">
        <f t="shared" si="73"/>
        <v>LE</v>
      </c>
      <c r="F1187" s="1">
        <f t="shared" si="74"/>
        <v>19</v>
      </c>
      <c r="G1187" s="1" t="str">
        <f t="shared" si="75"/>
        <v>19.0mm LE</v>
      </c>
      <c r="H1187" s="1" t="str">
        <f>_xlfn.CONCAT(TEXT(R1187,"0.0"),"mm ",INDEX('Pipe Lookup'!D:D,MATCH('~01 Pipe Segmentation'!S1187,'Pipe Lookup'!C:C,0))," TYPE ",Q1187)</f>
        <v>19.0mm Elbow TYPE 26</v>
      </c>
      <c r="M1187" s="1" t="s">
        <v>53</v>
      </c>
      <c r="N1187" s="1">
        <v>1069190</v>
      </c>
      <c r="O1187" s="1">
        <v>1069195</v>
      </c>
      <c r="P1187" s="1">
        <v>5</v>
      </c>
      <c r="Q1187" s="1">
        <v>26</v>
      </c>
      <c r="R1187" s="1">
        <v>19</v>
      </c>
      <c r="S1187" s="1" t="s">
        <v>56</v>
      </c>
      <c r="T1187" s="1" t="s">
        <v>659</v>
      </c>
      <c r="V1187" s="1" t="s">
        <v>666</v>
      </c>
      <c r="W1187" s="1">
        <v>0</v>
      </c>
      <c r="X1187" s="1" t="s">
        <v>58</v>
      </c>
      <c r="Y1187" s="1">
        <v>5</v>
      </c>
      <c r="Z1187" s="1">
        <v>26</v>
      </c>
    </row>
    <row r="1188" spans="1:26" ht="15" x14ac:dyDescent="0.2">
      <c r="A1188" s="1">
        <f t="shared" si="72"/>
        <v>1069195</v>
      </c>
      <c r="B1188" s="1">
        <f t="shared" si="72"/>
        <v>1069200</v>
      </c>
      <c r="C1188" s="11" t="s">
        <v>52</v>
      </c>
      <c r="D1188" s="12">
        <f>INDEX(families!$A:$A,MATCH(E1188,families!$B:$B,0))</f>
        <v>2</v>
      </c>
      <c r="E1188" s="1" t="str">
        <f t="shared" si="73"/>
        <v>FBE</v>
      </c>
      <c r="F1188" s="1">
        <f t="shared" si="74"/>
        <v>19</v>
      </c>
      <c r="G1188" s="1" t="str">
        <f t="shared" si="75"/>
        <v>19.0mm FBE</v>
      </c>
      <c r="H1188" s="1" t="str">
        <f>_xlfn.CONCAT(TEXT(R1188,"0.0"),"mm ",INDEX('Pipe Lookup'!D:D,MATCH('~01 Pipe Segmentation'!S1188,'Pipe Lookup'!C:C,0))," TYPE ",Q1188)</f>
        <v>19.0mm Fusion-Bonded Epoxy TYPE 7</v>
      </c>
      <c r="M1188" s="1" t="s">
        <v>53</v>
      </c>
      <c r="N1188" s="1">
        <v>1069195</v>
      </c>
      <c r="O1188" s="1">
        <v>1069200</v>
      </c>
      <c r="P1188" s="1">
        <v>5</v>
      </c>
      <c r="Q1188" s="1">
        <v>7</v>
      </c>
      <c r="R1188" s="1">
        <v>19</v>
      </c>
      <c r="S1188" s="1" t="s">
        <v>54</v>
      </c>
      <c r="T1188" s="1" t="s">
        <v>659</v>
      </c>
      <c r="W1188" s="1">
        <v>0</v>
      </c>
      <c r="X1188" s="1" t="s">
        <v>58</v>
      </c>
      <c r="Y1188" s="1">
        <v>5</v>
      </c>
      <c r="Z1188" s="1">
        <v>7</v>
      </c>
    </row>
    <row r="1189" spans="1:26" ht="15" x14ac:dyDescent="0.2">
      <c r="A1189" s="1">
        <f t="shared" si="72"/>
        <v>1069200</v>
      </c>
      <c r="B1189" s="1">
        <f t="shared" si="72"/>
        <v>1069205</v>
      </c>
      <c r="C1189" s="11" t="s">
        <v>52</v>
      </c>
      <c r="D1189" s="12">
        <f>INDEX(families!$A:$A,MATCH(E1189,families!$B:$B,0))</f>
        <v>3</v>
      </c>
      <c r="E1189" s="1" t="str">
        <f t="shared" si="73"/>
        <v>LE</v>
      </c>
      <c r="F1189" s="1">
        <f t="shared" si="74"/>
        <v>19</v>
      </c>
      <c r="G1189" s="1" t="str">
        <f t="shared" si="75"/>
        <v>19.0mm LE</v>
      </c>
      <c r="H1189" s="1" t="str">
        <f>_xlfn.CONCAT(TEXT(R1189,"0.0"),"mm ",INDEX('Pipe Lookup'!D:D,MATCH('~01 Pipe Segmentation'!S1189,'Pipe Lookup'!C:C,0))," TYPE ",Q1189)</f>
        <v>19.0mm Elbow TYPE 26</v>
      </c>
      <c r="M1189" s="1" t="s">
        <v>53</v>
      </c>
      <c r="N1189" s="1">
        <v>1069200</v>
      </c>
      <c r="O1189" s="1">
        <v>1069205</v>
      </c>
      <c r="P1189" s="1">
        <v>5</v>
      </c>
      <c r="Q1189" s="1">
        <v>26</v>
      </c>
      <c r="R1189" s="1">
        <v>19</v>
      </c>
      <c r="S1189" s="1" t="s">
        <v>56</v>
      </c>
      <c r="T1189" s="1" t="s">
        <v>659</v>
      </c>
      <c r="V1189" s="1" t="s">
        <v>667</v>
      </c>
      <c r="W1189" s="1">
        <v>0</v>
      </c>
      <c r="X1189" s="1" t="s">
        <v>58</v>
      </c>
      <c r="Y1189" s="1">
        <v>5</v>
      </c>
      <c r="Z1189" s="1">
        <v>26</v>
      </c>
    </row>
    <row r="1190" spans="1:26" ht="15" x14ac:dyDescent="0.2">
      <c r="A1190" s="1">
        <f t="shared" si="72"/>
        <v>1069205</v>
      </c>
      <c r="B1190" s="1">
        <f t="shared" si="72"/>
        <v>1069229</v>
      </c>
      <c r="C1190" s="11" t="s">
        <v>52</v>
      </c>
      <c r="D1190" s="12">
        <f>INDEX(families!$A:$A,MATCH(E1190,families!$B:$B,0))</f>
        <v>2</v>
      </c>
      <c r="E1190" s="1" t="str">
        <f t="shared" si="73"/>
        <v>FBE</v>
      </c>
      <c r="F1190" s="1">
        <f t="shared" si="74"/>
        <v>19</v>
      </c>
      <c r="G1190" s="1" t="str">
        <f t="shared" si="75"/>
        <v>19.0mm FBE</v>
      </c>
      <c r="H1190" s="1" t="str">
        <f>_xlfn.CONCAT(TEXT(R1190,"0.0"),"mm ",INDEX('Pipe Lookup'!D:D,MATCH('~01 Pipe Segmentation'!S1190,'Pipe Lookup'!C:C,0))," TYPE ",Q1190)</f>
        <v>19.0mm Fusion-Bonded Epoxy TYPE 7</v>
      </c>
      <c r="M1190" s="1" t="s">
        <v>53</v>
      </c>
      <c r="N1190" s="1">
        <v>1069205</v>
      </c>
      <c r="O1190" s="1">
        <v>1069229</v>
      </c>
      <c r="P1190" s="1">
        <v>24</v>
      </c>
      <c r="Q1190" s="1">
        <v>7</v>
      </c>
      <c r="R1190" s="1">
        <v>19</v>
      </c>
      <c r="S1190" s="1" t="s">
        <v>54</v>
      </c>
      <c r="T1190" s="1" t="s">
        <v>659</v>
      </c>
      <c r="W1190" s="1">
        <v>0</v>
      </c>
      <c r="X1190" s="1" t="s">
        <v>58</v>
      </c>
      <c r="Y1190" s="1">
        <v>24</v>
      </c>
      <c r="Z1190" s="1">
        <v>7</v>
      </c>
    </row>
    <row r="1191" spans="1:26" ht="15" x14ac:dyDescent="0.2">
      <c r="A1191" s="1">
        <f t="shared" si="72"/>
        <v>1069229</v>
      </c>
      <c r="B1191" s="1">
        <f t="shared" si="72"/>
        <v>1069300</v>
      </c>
      <c r="C1191" s="11" t="s">
        <v>52</v>
      </c>
      <c r="D1191" s="12">
        <f>INDEX(families!$A:$A,MATCH(E1191,families!$B:$B,0))</f>
        <v>2</v>
      </c>
      <c r="E1191" s="1" t="str">
        <f t="shared" si="73"/>
        <v>FBE</v>
      </c>
      <c r="F1191" s="1">
        <f t="shared" si="74"/>
        <v>14.7</v>
      </c>
      <c r="G1191" s="1" t="str">
        <f t="shared" si="75"/>
        <v>14.7mm FBE</v>
      </c>
      <c r="H1191" s="1" t="str">
        <f>_xlfn.CONCAT(TEXT(R1191,"0.0"),"mm ",INDEX('Pipe Lookup'!D:D,MATCH('~01 Pipe Segmentation'!S1191,'Pipe Lookup'!C:C,0))," TYPE ",Q1191)</f>
        <v>14.7mm Fusion-Bonded Epoxy TYPE 5</v>
      </c>
      <c r="M1191" s="1" t="s">
        <v>53</v>
      </c>
      <c r="N1191" s="1">
        <v>1069229</v>
      </c>
      <c r="O1191" s="1">
        <v>1069300</v>
      </c>
      <c r="P1191" s="1">
        <v>71</v>
      </c>
      <c r="Q1191" s="1">
        <v>5</v>
      </c>
      <c r="R1191" s="1">
        <v>14.7</v>
      </c>
      <c r="S1191" s="1" t="s">
        <v>54</v>
      </c>
      <c r="T1191" s="1" t="s">
        <v>659</v>
      </c>
      <c r="W1191" s="1">
        <v>0</v>
      </c>
      <c r="X1191" s="1" t="s">
        <v>58</v>
      </c>
      <c r="Y1191" s="1">
        <v>417.87999999988824</v>
      </c>
      <c r="Z1191" s="1">
        <v>5</v>
      </c>
    </row>
    <row r="1192" spans="1:26" ht="15" x14ac:dyDescent="0.2">
      <c r="A1192" s="1">
        <f t="shared" si="72"/>
        <v>1069300</v>
      </c>
      <c r="B1192" s="1">
        <f t="shared" si="72"/>
        <v>1069638.43</v>
      </c>
      <c r="C1192" s="11" t="s">
        <v>52</v>
      </c>
      <c r="D1192" s="12">
        <f>INDEX(families!$A:$A,MATCH(E1192,families!$B:$B,0))</f>
        <v>2</v>
      </c>
      <c r="E1192" s="1" t="str">
        <f t="shared" si="73"/>
        <v>FBE</v>
      </c>
      <c r="F1192" s="1">
        <f t="shared" si="74"/>
        <v>14.7</v>
      </c>
      <c r="G1192" s="1" t="str">
        <f t="shared" si="75"/>
        <v>14.7mm FBE</v>
      </c>
      <c r="H1192" s="1" t="str">
        <f>_xlfn.CONCAT(TEXT(R1192,"0.0"),"mm ",INDEX('Pipe Lookup'!D:D,MATCH('~01 Pipe Segmentation'!S1192,'Pipe Lookup'!C:C,0))," TYPE ",Q1192)</f>
        <v>14.7mm Fusion-Bonded Epoxy TYPE 5</v>
      </c>
      <c r="M1192" s="1" t="s">
        <v>53</v>
      </c>
      <c r="N1192" s="1">
        <v>1069300</v>
      </c>
      <c r="O1192" s="1">
        <v>1069638.43</v>
      </c>
      <c r="P1192" s="1">
        <v>338.42999999993481</v>
      </c>
      <c r="Q1192" s="1">
        <v>5</v>
      </c>
      <c r="R1192" s="1">
        <v>14.7</v>
      </c>
      <c r="S1192" s="1" t="s">
        <v>54</v>
      </c>
      <c r="T1192" s="1" t="s">
        <v>659</v>
      </c>
      <c r="V1192" s="1" t="s">
        <v>207</v>
      </c>
      <c r="W1192" s="1">
        <v>0</v>
      </c>
      <c r="X1192" s="1" t="s">
        <v>84</v>
      </c>
    </row>
    <row r="1193" spans="1:26" ht="15" x14ac:dyDescent="0.2">
      <c r="A1193" s="1">
        <f t="shared" ref="A1193:B1251" si="76">IF(OR(AND(ISNUMBER(N1193),N1193&gt;0),ISNUMBER(SEARCH("+",N1193))),IF(NOT(ISNUMBER(N1193)),1000*LEFT(N1193,SEARCH("+",N1193)-1)+MID(N1193,SEARCH("+",N1193)+1,3)+RIGHT(N1193,3),N1193),"")</f>
        <v>1069638.43</v>
      </c>
      <c r="B1193" s="1">
        <f t="shared" si="76"/>
        <v>1069642.78</v>
      </c>
      <c r="C1193" s="11" t="s">
        <v>52</v>
      </c>
      <c r="D1193" s="12">
        <f>INDEX(families!$A:$A,MATCH(E1193,families!$B:$B,0))</f>
        <v>3</v>
      </c>
      <c r="E1193" s="1" t="str">
        <f t="shared" si="73"/>
        <v>LE</v>
      </c>
      <c r="F1193" s="1">
        <f t="shared" si="74"/>
        <v>14.7</v>
      </c>
      <c r="G1193" s="1" t="str">
        <f t="shared" si="75"/>
        <v>14.7mm LE</v>
      </c>
      <c r="H1193" s="1" t="str">
        <f>_xlfn.CONCAT(TEXT(R1193,"0.0"),"mm ",INDEX('Pipe Lookup'!D:D,MATCH('~01 Pipe Segmentation'!S1193,'Pipe Lookup'!C:C,0))," TYPE ",Q1193)</f>
        <v>14.7mm Elbow TYPE 22</v>
      </c>
      <c r="M1193" s="1" t="s">
        <v>53</v>
      </c>
      <c r="N1193" s="1">
        <v>1069638.43</v>
      </c>
      <c r="O1193" s="1">
        <v>1069642.78</v>
      </c>
      <c r="P1193" s="1">
        <v>4.3500000000931323</v>
      </c>
      <c r="Q1193" s="1">
        <v>22</v>
      </c>
      <c r="R1193" s="1">
        <v>14.7</v>
      </c>
      <c r="S1193" s="1" t="s">
        <v>56</v>
      </c>
      <c r="T1193" s="1" t="s">
        <v>659</v>
      </c>
      <c r="V1193" s="1" t="s">
        <v>668</v>
      </c>
      <c r="W1193" s="1">
        <v>0</v>
      </c>
      <c r="X1193" s="1" t="s">
        <v>58</v>
      </c>
    </row>
    <row r="1194" spans="1:26" ht="15" x14ac:dyDescent="0.2">
      <c r="A1194" s="1">
        <f t="shared" si="76"/>
        <v>1069642.78</v>
      </c>
      <c r="B1194" s="1">
        <f t="shared" si="76"/>
        <v>1069673.9473280001</v>
      </c>
      <c r="C1194" s="11" t="s">
        <v>52</v>
      </c>
      <c r="D1194" s="12">
        <f>INDEX(families!$A:$A,MATCH(E1194,families!$B:$B,0))</f>
        <v>2</v>
      </c>
      <c r="E1194" s="1" t="str">
        <f t="shared" si="73"/>
        <v>FBE</v>
      </c>
      <c r="F1194" s="1">
        <f t="shared" si="74"/>
        <v>14.7</v>
      </c>
      <c r="G1194" s="1" t="str">
        <f t="shared" si="75"/>
        <v>14.7mm FBE</v>
      </c>
      <c r="H1194" s="1" t="str">
        <f>_xlfn.CONCAT(TEXT(R1194,"0.0"),"mm ",INDEX('Pipe Lookup'!D:D,MATCH('~01 Pipe Segmentation'!S1194,'Pipe Lookup'!C:C,0))," TYPE ",Q1194)</f>
        <v>14.7mm Fusion-Bonded Epoxy TYPE 5</v>
      </c>
      <c r="M1194" s="1" t="s">
        <v>53</v>
      </c>
      <c r="N1194" s="1">
        <v>1069642.78</v>
      </c>
      <c r="O1194" s="1">
        <v>1069673.9473280001</v>
      </c>
      <c r="P1194" s="1">
        <v>31.167328000068665</v>
      </c>
      <c r="Q1194" s="1">
        <v>5</v>
      </c>
      <c r="R1194" s="1">
        <v>14.7</v>
      </c>
      <c r="S1194" s="1" t="s">
        <v>54</v>
      </c>
      <c r="T1194" s="1" t="s">
        <v>659</v>
      </c>
      <c r="V1194" s="1" t="s">
        <v>65</v>
      </c>
      <c r="W1194" s="1">
        <v>0</v>
      </c>
      <c r="X1194" s="1" t="s">
        <v>58</v>
      </c>
    </row>
    <row r="1195" spans="1:26" ht="15" x14ac:dyDescent="0.2">
      <c r="A1195" s="1">
        <f t="shared" si="76"/>
        <v>1069673.9473280001</v>
      </c>
      <c r="B1195" s="1">
        <f t="shared" si="76"/>
        <v>1069709.9473280001</v>
      </c>
      <c r="C1195" s="11" t="s">
        <v>52</v>
      </c>
      <c r="D1195" s="12">
        <f>INDEX(families!$A:$A,MATCH(E1195,families!$B:$B,0))</f>
        <v>1</v>
      </c>
      <c r="E1195" s="1" t="str">
        <f t="shared" si="73"/>
        <v>ARO</v>
      </c>
      <c r="F1195" s="1">
        <f t="shared" si="74"/>
        <v>14.7</v>
      </c>
      <c r="G1195" s="1" t="str">
        <f t="shared" si="75"/>
        <v>14.7mm ARO</v>
      </c>
      <c r="H1195" s="1" t="str">
        <f>_xlfn.CONCAT(TEXT(R1195,"0.0"),"mm ",INDEX('Pipe Lookup'!D:D,MATCH('~01 Pipe Segmentation'!S1195,'Pipe Lookup'!C:C,0))," TYPE ",Q1195)</f>
        <v>14.7mm Abrasion-Resistant Overcoat TYPE 6</v>
      </c>
      <c r="M1195" s="1" t="s">
        <v>53</v>
      </c>
      <c r="N1195" s="1">
        <v>1069673.9473280001</v>
      </c>
      <c r="O1195" s="1">
        <v>1069709.9473280001</v>
      </c>
      <c r="P1195" s="1">
        <v>36</v>
      </c>
      <c r="Q1195" s="1">
        <v>6</v>
      </c>
      <c r="R1195" s="1">
        <v>14.7</v>
      </c>
      <c r="S1195" s="1" t="s">
        <v>78</v>
      </c>
      <c r="T1195" s="1" t="s">
        <v>659</v>
      </c>
      <c r="V1195" s="1" t="s">
        <v>669</v>
      </c>
      <c r="W1195" s="1">
        <v>0</v>
      </c>
      <c r="X1195" s="1" t="s">
        <v>58</v>
      </c>
    </row>
    <row r="1196" spans="1:26" ht="15" x14ac:dyDescent="0.2">
      <c r="A1196" s="1">
        <f t="shared" si="76"/>
        <v>1069709.9473280001</v>
      </c>
      <c r="B1196" s="1">
        <f t="shared" si="76"/>
        <v>1069800</v>
      </c>
      <c r="C1196" s="11" t="s">
        <v>52</v>
      </c>
      <c r="D1196" s="12">
        <f>INDEX(families!$A:$A,MATCH(E1196,families!$B:$B,0))</f>
        <v>2</v>
      </c>
      <c r="E1196" s="1" t="str">
        <f t="shared" si="73"/>
        <v>FBE</v>
      </c>
      <c r="F1196" s="1">
        <f t="shared" si="74"/>
        <v>14.7</v>
      </c>
      <c r="G1196" s="1" t="str">
        <f t="shared" si="75"/>
        <v>14.7mm FBE</v>
      </c>
      <c r="H1196" s="1" t="str">
        <f>_xlfn.CONCAT(TEXT(R1196,"0.0"),"mm ",INDEX('Pipe Lookup'!D:D,MATCH('~01 Pipe Segmentation'!S1196,'Pipe Lookup'!C:C,0))," TYPE ",Q1196)</f>
        <v>14.7mm Fusion-Bonded Epoxy TYPE 5</v>
      </c>
      <c r="M1196" s="1" t="s">
        <v>53</v>
      </c>
      <c r="N1196" s="1">
        <v>1069709.9473280001</v>
      </c>
      <c r="O1196" s="1">
        <v>1069800</v>
      </c>
      <c r="P1196" s="1">
        <v>90.052671999903396</v>
      </c>
      <c r="Q1196" s="1">
        <v>5</v>
      </c>
      <c r="R1196" s="1">
        <v>14.7</v>
      </c>
      <c r="S1196" s="1" t="s">
        <v>54</v>
      </c>
      <c r="T1196" s="1" t="s">
        <v>659</v>
      </c>
      <c r="V1196" s="1" t="s">
        <v>249</v>
      </c>
      <c r="W1196" s="1">
        <v>0</v>
      </c>
      <c r="X1196" s="1" t="s">
        <v>58</v>
      </c>
    </row>
    <row r="1197" spans="1:26" ht="15" x14ac:dyDescent="0.2">
      <c r="A1197" s="1">
        <f t="shared" si="76"/>
        <v>1069800</v>
      </c>
      <c r="B1197" s="1">
        <f t="shared" si="76"/>
        <v>1070139.55</v>
      </c>
      <c r="C1197" s="11" t="s">
        <v>52</v>
      </c>
      <c r="D1197" s="12">
        <f>INDEX(families!$A:$A,MATCH(E1197,families!$B:$B,0))</f>
        <v>2</v>
      </c>
      <c r="E1197" s="1" t="str">
        <f t="shared" si="73"/>
        <v>FBE</v>
      </c>
      <c r="F1197" s="1">
        <f t="shared" si="74"/>
        <v>14.7</v>
      </c>
      <c r="G1197" s="1" t="str">
        <f t="shared" si="75"/>
        <v>14.7mm FBE</v>
      </c>
      <c r="H1197" s="1" t="str">
        <f>_xlfn.CONCAT(TEXT(R1197,"0.0"),"mm ",INDEX('Pipe Lookup'!D:D,MATCH('~01 Pipe Segmentation'!S1197,'Pipe Lookup'!C:C,0))," TYPE ",Q1197)</f>
        <v>14.7mm Fusion-Bonded Epoxy TYPE 5</v>
      </c>
      <c r="M1197" s="1" t="s">
        <v>53</v>
      </c>
      <c r="N1197" s="1">
        <v>1069800</v>
      </c>
      <c r="O1197" s="1">
        <v>1070139.55</v>
      </c>
      <c r="P1197" s="1">
        <v>339.55000000004657</v>
      </c>
      <c r="Q1197" s="1">
        <v>5</v>
      </c>
      <c r="R1197" s="1">
        <v>14.7</v>
      </c>
      <c r="S1197" s="1" t="s">
        <v>54</v>
      </c>
      <c r="T1197" s="1" t="s">
        <v>659</v>
      </c>
      <c r="W1197" s="1">
        <v>0</v>
      </c>
      <c r="X1197" s="1" t="s">
        <v>84</v>
      </c>
    </row>
    <row r="1198" spans="1:26" ht="15" x14ac:dyDescent="0.2">
      <c r="A1198" s="1">
        <f t="shared" si="76"/>
        <v>1070139.55</v>
      </c>
      <c r="B1198" s="1">
        <f t="shared" si="76"/>
        <v>1070163.55</v>
      </c>
      <c r="C1198" s="11" t="s">
        <v>52</v>
      </c>
      <c r="D1198" s="12">
        <f>INDEX(families!$A:$A,MATCH(E1198,families!$B:$B,0))</f>
        <v>2</v>
      </c>
      <c r="E1198" s="1" t="str">
        <f t="shared" si="73"/>
        <v>FBE</v>
      </c>
      <c r="F1198" s="1">
        <f t="shared" si="74"/>
        <v>19</v>
      </c>
      <c r="G1198" s="1" t="str">
        <f t="shared" si="75"/>
        <v>19.0mm FBE</v>
      </c>
      <c r="H1198" s="1" t="str">
        <f>_xlfn.CONCAT(TEXT(R1198,"0.0"),"mm ",INDEX('Pipe Lookup'!D:D,MATCH('~01 Pipe Segmentation'!S1198,'Pipe Lookup'!C:C,0))," TYPE ",Q1198)</f>
        <v>19.0mm Fusion-Bonded Epoxy TYPE 7</v>
      </c>
      <c r="M1198" s="1" t="s">
        <v>53</v>
      </c>
      <c r="N1198" s="1">
        <v>1070139.55</v>
      </c>
      <c r="O1198" s="1">
        <v>1070163.55</v>
      </c>
      <c r="P1198" s="1">
        <v>24</v>
      </c>
      <c r="Q1198" s="1">
        <v>7</v>
      </c>
      <c r="R1198" s="1">
        <v>19</v>
      </c>
      <c r="S1198" s="1" t="s">
        <v>54</v>
      </c>
      <c r="T1198" s="1" t="s">
        <v>659</v>
      </c>
      <c r="V1198" s="1" t="s">
        <v>670</v>
      </c>
      <c r="W1198" s="1">
        <v>0</v>
      </c>
      <c r="X1198" s="1" t="s">
        <v>58</v>
      </c>
    </row>
    <row r="1199" spans="1:26" ht="15" x14ac:dyDescent="0.2">
      <c r="A1199" s="1">
        <f t="shared" si="76"/>
        <v>1070163.55</v>
      </c>
      <c r="B1199" s="1">
        <f t="shared" si="76"/>
        <v>1070432</v>
      </c>
      <c r="C1199" s="11" t="s">
        <v>52</v>
      </c>
      <c r="D1199" s="12">
        <f>INDEX(families!$A:$A,MATCH(E1199,families!$B:$B,0))</f>
        <v>2</v>
      </c>
      <c r="E1199" s="1" t="str">
        <f t="shared" si="73"/>
        <v>FBE</v>
      </c>
      <c r="F1199" s="1">
        <f t="shared" si="74"/>
        <v>14.7</v>
      </c>
      <c r="G1199" s="1" t="str">
        <f t="shared" si="75"/>
        <v>14.7mm FBE</v>
      </c>
      <c r="H1199" s="1" t="str">
        <f>_xlfn.CONCAT(TEXT(R1199,"0.0"),"mm ",INDEX('Pipe Lookup'!D:D,MATCH('~01 Pipe Segmentation'!S1199,'Pipe Lookup'!C:C,0))," TYPE ",Q1199)</f>
        <v>14.7mm Fusion-Bonded Epoxy TYPE 5</v>
      </c>
      <c r="M1199" s="1" t="s">
        <v>53</v>
      </c>
      <c r="N1199" s="1">
        <v>1070163.55</v>
      </c>
      <c r="O1199" s="1">
        <v>1070432</v>
      </c>
      <c r="P1199" s="1">
        <v>268.44999999995343</v>
      </c>
      <c r="Q1199" s="1">
        <v>5</v>
      </c>
      <c r="R1199" s="1">
        <v>14.7</v>
      </c>
      <c r="S1199" s="1" t="s">
        <v>54</v>
      </c>
      <c r="T1199" s="1" t="s">
        <v>659</v>
      </c>
      <c r="W1199" s="1">
        <v>0</v>
      </c>
      <c r="X1199" s="1" t="s">
        <v>58</v>
      </c>
    </row>
    <row r="1200" spans="1:26" ht="15" x14ac:dyDescent="0.2">
      <c r="A1200" s="1">
        <f t="shared" si="76"/>
        <v>1070432</v>
      </c>
      <c r="B1200" s="1">
        <f t="shared" si="76"/>
        <v>1070560</v>
      </c>
      <c r="C1200" s="11" t="s">
        <v>52</v>
      </c>
      <c r="D1200" s="12">
        <f>INDEX(families!$A:$A,MATCH(E1200,families!$B:$B,0))</f>
        <v>2</v>
      </c>
      <c r="E1200" s="1" t="str">
        <f t="shared" si="73"/>
        <v>FBE</v>
      </c>
      <c r="F1200" s="1">
        <f t="shared" si="74"/>
        <v>14.7</v>
      </c>
      <c r="G1200" s="1" t="str">
        <f t="shared" si="75"/>
        <v>14.7mm FBE</v>
      </c>
      <c r="H1200" s="1" t="str">
        <f>_xlfn.CONCAT(TEXT(R1200,"0.0"),"mm ",INDEX('Pipe Lookup'!D:D,MATCH('~01 Pipe Segmentation'!S1200,'Pipe Lookup'!C:C,0))," TYPE ",Q1200)</f>
        <v>14.7mm Fusion-Bonded Epoxy TYPE 5</v>
      </c>
      <c r="M1200" s="1" t="s">
        <v>53</v>
      </c>
      <c r="N1200" s="1">
        <v>1070432</v>
      </c>
      <c r="O1200" s="1" t="s">
        <v>671</v>
      </c>
      <c r="P1200" s="1">
        <v>128</v>
      </c>
      <c r="Q1200" s="1">
        <v>5</v>
      </c>
      <c r="R1200" s="1">
        <v>14.7</v>
      </c>
      <c r="S1200" s="1" t="s">
        <v>54</v>
      </c>
      <c r="T1200" s="1" t="s">
        <v>659</v>
      </c>
      <c r="V1200" s="1" t="s">
        <v>276</v>
      </c>
      <c r="W1200" s="1">
        <v>0</v>
      </c>
      <c r="X1200" s="1" t="s">
        <v>84</v>
      </c>
    </row>
    <row r="1201" spans="1:24" ht="15" x14ac:dyDescent="0.2">
      <c r="A1201" s="1">
        <f t="shared" si="76"/>
        <v>1070560</v>
      </c>
      <c r="B1201" s="1">
        <f t="shared" si="76"/>
        <v>1070584</v>
      </c>
      <c r="C1201" s="11" t="s">
        <v>52</v>
      </c>
      <c r="D1201" s="12">
        <f>INDEX(families!$A:$A,MATCH(E1201,families!$B:$B,0))</f>
        <v>2</v>
      </c>
      <c r="E1201" s="1" t="str">
        <f t="shared" si="73"/>
        <v>FBE</v>
      </c>
      <c r="F1201" s="1">
        <f t="shared" si="74"/>
        <v>19</v>
      </c>
      <c r="G1201" s="1" t="str">
        <f t="shared" si="75"/>
        <v>19.0mm FBE</v>
      </c>
      <c r="H1201" s="1" t="str">
        <f>_xlfn.CONCAT(TEXT(R1201,"0.0"),"mm ",INDEX('Pipe Lookup'!D:D,MATCH('~01 Pipe Segmentation'!S1201,'Pipe Lookup'!C:C,0))," TYPE ",Q1201)</f>
        <v>19.0mm Fusion-Bonded Epoxy TYPE 7</v>
      </c>
      <c r="M1201" s="1" t="s">
        <v>53</v>
      </c>
      <c r="N1201" s="1" t="s">
        <v>671</v>
      </c>
      <c r="O1201" s="1" t="s">
        <v>672</v>
      </c>
      <c r="P1201" s="1">
        <v>24</v>
      </c>
      <c r="Q1201" s="1">
        <v>7</v>
      </c>
      <c r="R1201" s="1">
        <v>19</v>
      </c>
      <c r="S1201" s="1" t="s">
        <v>54</v>
      </c>
      <c r="T1201" s="1" t="s">
        <v>659</v>
      </c>
      <c r="W1201" s="1">
        <v>0</v>
      </c>
      <c r="X1201" s="1" t="s">
        <v>58</v>
      </c>
    </row>
    <row r="1202" spans="1:24" ht="15" x14ac:dyDescent="0.2">
      <c r="A1202" s="1">
        <f t="shared" si="76"/>
        <v>1070584</v>
      </c>
      <c r="B1202" s="1">
        <f t="shared" si="76"/>
        <v>1070590</v>
      </c>
      <c r="C1202" s="11" t="s">
        <v>52</v>
      </c>
      <c r="D1202" s="12">
        <f>INDEX(families!$A:$A,MATCH(E1202,families!$B:$B,0))</f>
        <v>3</v>
      </c>
      <c r="E1202" s="1" t="str">
        <f t="shared" si="73"/>
        <v>LE</v>
      </c>
      <c r="F1202" s="1">
        <f t="shared" si="74"/>
        <v>19</v>
      </c>
      <c r="G1202" s="1" t="str">
        <f t="shared" si="75"/>
        <v>19.0mm LE</v>
      </c>
      <c r="H1202" s="1" t="str">
        <f>_xlfn.CONCAT(TEXT(R1202,"0.0"),"mm ",INDEX('Pipe Lookup'!D:D,MATCH('~01 Pipe Segmentation'!S1202,'Pipe Lookup'!C:C,0))," TYPE ",Q1202)</f>
        <v>19.0mm Elbow TYPE 26</v>
      </c>
      <c r="M1202" s="1" t="s">
        <v>53</v>
      </c>
      <c r="N1202" s="1" t="s">
        <v>672</v>
      </c>
      <c r="O1202" s="1" t="s">
        <v>673</v>
      </c>
      <c r="P1202" s="1">
        <v>6</v>
      </c>
      <c r="Q1202" s="1">
        <v>26</v>
      </c>
      <c r="R1202" s="1">
        <v>19</v>
      </c>
      <c r="S1202" s="1" t="s">
        <v>56</v>
      </c>
      <c r="T1202" s="1" t="s">
        <v>659</v>
      </c>
      <c r="V1202" s="1" t="s">
        <v>674</v>
      </c>
      <c r="W1202" s="1">
        <v>0</v>
      </c>
      <c r="X1202" s="1" t="s">
        <v>58</v>
      </c>
    </row>
    <row r="1203" spans="1:24" ht="15" x14ac:dyDescent="0.2">
      <c r="A1203" s="1">
        <f t="shared" si="76"/>
        <v>1070590</v>
      </c>
      <c r="B1203" s="1">
        <f t="shared" si="76"/>
        <v>1070597</v>
      </c>
      <c r="C1203" s="11" t="s">
        <v>52</v>
      </c>
      <c r="D1203" s="12">
        <f>INDEX(families!$A:$A,MATCH(E1203,families!$B:$B,0))</f>
        <v>3</v>
      </c>
      <c r="E1203" s="1" t="str">
        <f t="shared" si="73"/>
        <v>LE</v>
      </c>
      <c r="F1203" s="1">
        <f t="shared" si="74"/>
        <v>19</v>
      </c>
      <c r="G1203" s="1" t="str">
        <f t="shared" si="75"/>
        <v>19.0mm LE</v>
      </c>
      <c r="H1203" s="1" t="str">
        <f>_xlfn.CONCAT(TEXT(R1203,"0.0"),"mm ",INDEX('Pipe Lookup'!D:D,MATCH('~01 Pipe Segmentation'!S1203,'Pipe Lookup'!C:C,0))," TYPE ",Q1203)</f>
        <v>19.0mm Elbow TYPE 26</v>
      </c>
      <c r="M1203" s="1" t="s">
        <v>53</v>
      </c>
      <c r="N1203" s="1" t="s">
        <v>673</v>
      </c>
      <c r="O1203" s="1" t="s">
        <v>675</v>
      </c>
      <c r="P1203" s="1">
        <v>7</v>
      </c>
      <c r="Q1203" s="1">
        <v>26</v>
      </c>
      <c r="R1203" s="1">
        <v>19</v>
      </c>
      <c r="S1203" s="1" t="s">
        <v>56</v>
      </c>
      <c r="T1203" s="1" t="s">
        <v>659</v>
      </c>
      <c r="V1203" s="1" t="s">
        <v>676</v>
      </c>
      <c r="W1203" s="1">
        <v>0</v>
      </c>
      <c r="X1203" s="1" t="s">
        <v>84</v>
      </c>
    </row>
    <row r="1204" spans="1:24" ht="15" x14ac:dyDescent="0.2">
      <c r="A1204" s="1">
        <f t="shared" si="76"/>
        <v>1070597</v>
      </c>
      <c r="B1204" s="1">
        <f t="shared" si="76"/>
        <v>1070659</v>
      </c>
      <c r="C1204" s="11" t="s">
        <v>52</v>
      </c>
      <c r="D1204" s="12">
        <f>INDEX(families!$A:$A,MATCH(E1204,families!$B:$B,0))</f>
        <v>2</v>
      </c>
      <c r="E1204" s="1" t="str">
        <f t="shared" si="73"/>
        <v>FBE</v>
      </c>
      <c r="F1204" s="1">
        <f t="shared" si="74"/>
        <v>19</v>
      </c>
      <c r="G1204" s="1" t="str">
        <f t="shared" si="75"/>
        <v>19.0mm FBE</v>
      </c>
      <c r="H1204" s="1" t="str">
        <f>_xlfn.CONCAT(TEXT(R1204,"0.0"),"mm ",INDEX('Pipe Lookup'!D:D,MATCH('~01 Pipe Segmentation'!S1204,'Pipe Lookup'!C:C,0))," TYPE ",Q1204)</f>
        <v>19.0mm Fusion-Bonded Epoxy TYPE 7</v>
      </c>
      <c r="M1204" s="1" t="s">
        <v>53</v>
      </c>
      <c r="N1204" s="1" t="s">
        <v>675</v>
      </c>
      <c r="O1204" s="1" t="s">
        <v>677</v>
      </c>
      <c r="P1204" s="1">
        <v>62</v>
      </c>
      <c r="Q1204" s="1">
        <v>7</v>
      </c>
      <c r="R1204" s="1">
        <v>19</v>
      </c>
      <c r="S1204" s="1" t="s">
        <v>54</v>
      </c>
      <c r="T1204" s="1" t="s">
        <v>659</v>
      </c>
      <c r="W1204" s="1">
        <v>0</v>
      </c>
      <c r="X1204" s="1" t="s">
        <v>58</v>
      </c>
    </row>
    <row r="1205" spans="1:24" ht="15" x14ac:dyDescent="0.2">
      <c r="A1205" s="1">
        <f t="shared" si="76"/>
        <v>1070659</v>
      </c>
      <c r="B1205" s="1">
        <f t="shared" si="76"/>
        <v>1070767</v>
      </c>
      <c r="C1205" s="11" t="s">
        <v>52</v>
      </c>
      <c r="D1205" s="12">
        <f>INDEX(families!$A:$A,MATCH(E1205,families!$B:$B,0))</f>
        <v>2</v>
      </c>
      <c r="E1205" s="1" t="str">
        <f t="shared" si="73"/>
        <v>FBE</v>
      </c>
      <c r="F1205" s="1">
        <f t="shared" si="74"/>
        <v>14.7</v>
      </c>
      <c r="G1205" s="1" t="str">
        <f t="shared" si="75"/>
        <v>14.7mm FBE</v>
      </c>
      <c r="H1205" s="1" t="str">
        <f>_xlfn.CONCAT(TEXT(R1205,"0.0"),"mm ",INDEX('Pipe Lookup'!D:D,MATCH('~01 Pipe Segmentation'!S1205,'Pipe Lookup'!C:C,0))," TYPE ",Q1205)</f>
        <v>14.7mm Fusion-Bonded Epoxy TYPE 5</v>
      </c>
      <c r="M1205" s="1" t="s">
        <v>53</v>
      </c>
      <c r="N1205" s="1" t="s">
        <v>677</v>
      </c>
      <c r="O1205" s="1" t="s">
        <v>678</v>
      </c>
      <c r="P1205" s="1">
        <v>108</v>
      </c>
      <c r="Q1205" s="1">
        <v>5</v>
      </c>
      <c r="R1205" s="1">
        <v>14.7</v>
      </c>
      <c r="S1205" s="1" t="s">
        <v>54</v>
      </c>
      <c r="T1205" s="1" t="s">
        <v>659</v>
      </c>
      <c r="W1205" s="1">
        <v>0</v>
      </c>
      <c r="X1205" s="1" t="s">
        <v>58</v>
      </c>
    </row>
    <row r="1206" spans="1:24" ht="15" x14ac:dyDescent="0.2">
      <c r="A1206" s="1">
        <f t="shared" si="76"/>
        <v>1070767</v>
      </c>
      <c r="B1206" s="1">
        <f t="shared" si="76"/>
        <v>1070772</v>
      </c>
      <c r="C1206" s="11" t="s">
        <v>52</v>
      </c>
      <c r="D1206" s="12">
        <f>INDEX(families!$A:$A,MATCH(E1206,families!$B:$B,0))</f>
        <v>3</v>
      </c>
      <c r="E1206" s="1" t="str">
        <f t="shared" si="73"/>
        <v>LE</v>
      </c>
      <c r="F1206" s="1">
        <f t="shared" si="74"/>
        <v>14.7</v>
      </c>
      <c r="G1206" s="1" t="str">
        <f t="shared" si="75"/>
        <v>14.7mm LE</v>
      </c>
      <c r="H1206" s="1" t="str">
        <f>_xlfn.CONCAT(TEXT(R1206,"0.0"),"mm ",INDEX('Pipe Lookup'!D:D,MATCH('~01 Pipe Segmentation'!S1206,'Pipe Lookup'!C:C,0))," TYPE ",Q1206)</f>
        <v>14.7mm Elbow TYPE 22</v>
      </c>
      <c r="M1206" s="1" t="s">
        <v>53</v>
      </c>
      <c r="N1206" s="1" t="s">
        <v>678</v>
      </c>
      <c r="O1206" s="1" t="s">
        <v>679</v>
      </c>
      <c r="P1206" s="1">
        <v>5</v>
      </c>
      <c r="Q1206" s="1">
        <v>22</v>
      </c>
      <c r="R1206" s="1">
        <v>14.7</v>
      </c>
      <c r="S1206" s="1" t="s">
        <v>56</v>
      </c>
      <c r="T1206" s="1" t="s">
        <v>659</v>
      </c>
      <c r="V1206" s="1" t="s">
        <v>680</v>
      </c>
      <c r="W1206" s="1">
        <v>0</v>
      </c>
      <c r="X1206" s="1" t="s">
        <v>58</v>
      </c>
    </row>
    <row r="1207" spans="1:24" ht="15" x14ac:dyDescent="0.2">
      <c r="A1207" s="1">
        <f t="shared" si="76"/>
        <v>1070772</v>
      </c>
      <c r="B1207" s="1">
        <f t="shared" si="76"/>
        <v>1070775</v>
      </c>
      <c r="C1207" s="11" t="s">
        <v>52</v>
      </c>
      <c r="D1207" s="12">
        <f>INDEX(families!$A:$A,MATCH(E1207,families!$B:$B,0))</f>
        <v>3</v>
      </c>
      <c r="E1207" s="1" t="str">
        <f t="shared" si="73"/>
        <v>LE</v>
      </c>
      <c r="F1207" s="1">
        <f t="shared" si="74"/>
        <v>14.7</v>
      </c>
      <c r="G1207" s="1" t="str">
        <f t="shared" si="75"/>
        <v>14.7mm LE</v>
      </c>
      <c r="H1207" s="1" t="str">
        <f>_xlfn.CONCAT(TEXT(R1207,"0.0"),"mm ",INDEX('Pipe Lookup'!D:D,MATCH('~01 Pipe Segmentation'!S1207,'Pipe Lookup'!C:C,0))," TYPE ",Q1207)</f>
        <v>14.7mm Elbow TYPE 22</v>
      </c>
      <c r="M1207" s="1" t="s">
        <v>53</v>
      </c>
      <c r="N1207" s="1" t="s">
        <v>679</v>
      </c>
      <c r="O1207" s="1" t="s">
        <v>681</v>
      </c>
      <c r="P1207" s="1">
        <v>3</v>
      </c>
      <c r="Q1207" s="1">
        <v>22</v>
      </c>
      <c r="R1207" s="1">
        <v>14.7</v>
      </c>
      <c r="S1207" s="1" t="s">
        <v>56</v>
      </c>
      <c r="T1207" s="1" t="s">
        <v>659</v>
      </c>
      <c r="V1207" s="1" t="s">
        <v>682</v>
      </c>
      <c r="W1207" s="1">
        <v>0</v>
      </c>
      <c r="X1207" s="1" t="s">
        <v>84</v>
      </c>
    </row>
    <row r="1208" spans="1:24" ht="15" x14ac:dyDescent="0.2">
      <c r="A1208" s="1">
        <f t="shared" si="76"/>
        <v>1070772</v>
      </c>
      <c r="B1208" s="1">
        <f t="shared" si="76"/>
        <v>1070776</v>
      </c>
      <c r="C1208" s="11" t="s">
        <v>52</v>
      </c>
      <c r="D1208" s="12">
        <f>INDEX(families!$A:$A,MATCH(E1208,families!$B:$B,0))</f>
        <v>3</v>
      </c>
      <c r="E1208" s="1" t="str">
        <f t="shared" si="73"/>
        <v>LE</v>
      </c>
      <c r="F1208" s="1">
        <f t="shared" si="74"/>
        <v>14.7</v>
      </c>
      <c r="G1208" s="1" t="str">
        <f t="shared" si="75"/>
        <v>14.7mm LE</v>
      </c>
      <c r="H1208" s="1" t="str">
        <f>_xlfn.CONCAT(TEXT(R1208,"0.0"),"mm ",INDEX('Pipe Lookup'!D:D,MATCH('~01 Pipe Segmentation'!S1208,'Pipe Lookup'!C:C,0))," TYPE ",Q1208)</f>
        <v>14.7mm Elbow TYPE 22</v>
      </c>
      <c r="M1208" s="1" t="s">
        <v>53</v>
      </c>
      <c r="N1208" s="1">
        <v>1070772</v>
      </c>
      <c r="O1208" s="1">
        <v>1070776</v>
      </c>
      <c r="P1208" s="1">
        <v>4</v>
      </c>
      <c r="Q1208" s="1">
        <v>22</v>
      </c>
      <c r="R1208" s="1">
        <v>14.7</v>
      </c>
      <c r="S1208" s="1" t="s">
        <v>56</v>
      </c>
      <c r="T1208" s="1" t="s">
        <v>659</v>
      </c>
      <c r="V1208" s="1" t="s">
        <v>273</v>
      </c>
      <c r="W1208" s="1" t="s">
        <v>173</v>
      </c>
      <c r="X1208" s="1" t="s">
        <v>84</v>
      </c>
    </row>
    <row r="1209" spans="1:24" ht="15" x14ac:dyDescent="0.2">
      <c r="A1209" s="1">
        <f t="shared" si="76"/>
        <v>1070776</v>
      </c>
      <c r="B1209" s="1">
        <f t="shared" si="76"/>
        <v>1070900</v>
      </c>
      <c r="C1209" s="11" t="s">
        <v>52</v>
      </c>
      <c r="D1209" s="12">
        <f>INDEX(families!$A:$A,MATCH(E1209,families!$B:$B,0))</f>
        <v>2</v>
      </c>
      <c r="E1209" s="1" t="str">
        <f t="shared" si="73"/>
        <v>FBE</v>
      </c>
      <c r="F1209" s="1">
        <f t="shared" si="74"/>
        <v>14.7</v>
      </c>
      <c r="G1209" s="1" t="str">
        <f t="shared" si="75"/>
        <v>14.7mm FBE</v>
      </c>
      <c r="H1209" s="1" t="str">
        <f>_xlfn.CONCAT(TEXT(R1209,"0.0"),"mm ",INDEX('Pipe Lookup'!D:D,MATCH('~01 Pipe Segmentation'!S1209,'Pipe Lookup'!C:C,0))," TYPE ",Q1209)</f>
        <v>14.7mm Fusion-Bonded Epoxy TYPE 5</v>
      </c>
      <c r="M1209" s="1" t="s">
        <v>53</v>
      </c>
      <c r="N1209" s="1">
        <v>1070776</v>
      </c>
      <c r="O1209" s="1">
        <v>1070900</v>
      </c>
      <c r="P1209" s="1">
        <v>124</v>
      </c>
      <c r="Q1209" s="1">
        <v>5</v>
      </c>
      <c r="R1209" s="1">
        <v>14.7</v>
      </c>
      <c r="S1209" s="1" t="s">
        <v>54</v>
      </c>
      <c r="T1209" s="1" t="s">
        <v>659</v>
      </c>
      <c r="W1209" s="1">
        <v>0</v>
      </c>
      <c r="X1209" s="1" t="s">
        <v>58</v>
      </c>
    </row>
    <row r="1210" spans="1:24" ht="15" x14ac:dyDescent="0.2">
      <c r="A1210" s="1">
        <f t="shared" si="76"/>
        <v>1070900</v>
      </c>
      <c r="B1210" s="1">
        <f t="shared" si="76"/>
        <v>1071795.6299999999</v>
      </c>
      <c r="C1210" s="11" t="s">
        <v>52</v>
      </c>
      <c r="D1210" s="12">
        <f>INDEX(families!$A:$A,MATCH(E1210,families!$B:$B,0))</f>
        <v>2</v>
      </c>
      <c r="E1210" s="1" t="str">
        <f t="shared" si="73"/>
        <v>FBE</v>
      </c>
      <c r="F1210" s="1">
        <f t="shared" si="74"/>
        <v>14.7</v>
      </c>
      <c r="G1210" s="1" t="str">
        <f t="shared" si="75"/>
        <v>14.7mm FBE</v>
      </c>
      <c r="H1210" s="1" t="str">
        <f>_xlfn.CONCAT(TEXT(R1210,"0.0"),"mm ",INDEX('Pipe Lookup'!D:D,MATCH('~01 Pipe Segmentation'!S1210,'Pipe Lookup'!C:C,0))," TYPE ",Q1210)</f>
        <v>14.7mm Fusion-Bonded Epoxy TYPE 5</v>
      </c>
      <c r="M1210" s="1" t="s">
        <v>53</v>
      </c>
      <c r="N1210" s="1">
        <v>1070900</v>
      </c>
      <c r="O1210" s="1">
        <v>1071795.6299999999</v>
      </c>
      <c r="P1210" s="1">
        <v>895.62999999988824</v>
      </c>
      <c r="Q1210" s="1">
        <v>5</v>
      </c>
      <c r="R1210" s="1">
        <v>14.7</v>
      </c>
      <c r="S1210" s="1" t="s">
        <v>54</v>
      </c>
      <c r="T1210" s="1" t="s">
        <v>683</v>
      </c>
      <c r="W1210" s="1">
        <v>0</v>
      </c>
      <c r="X1210" s="1" t="s">
        <v>58</v>
      </c>
    </row>
    <row r="1211" spans="1:24" ht="15" x14ac:dyDescent="0.2">
      <c r="A1211" s="1">
        <f t="shared" si="76"/>
        <v>1071795.6299999999</v>
      </c>
      <c r="B1211" s="1">
        <f t="shared" si="76"/>
        <v>1071799.83</v>
      </c>
      <c r="C1211" s="11" t="s">
        <v>52</v>
      </c>
      <c r="D1211" s="12">
        <f>INDEX(families!$A:$A,MATCH(E1211,families!$B:$B,0))</f>
        <v>3</v>
      </c>
      <c r="E1211" s="1" t="str">
        <f t="shared" si="73"/>
        <v>LE</v>
      </c>
      <c r="F1211" s="1">
        <f t="shared" si="74"/>
        <v>14.7</v>
      </c>
      <c r="G1211" s="1" t="str">
        <f t="shared" si="75"/>
        <v>14.7mm LE</v>
      </c>
      <c r="H1211" s="1" t="str">
        <f>_xlfn.CONCAT(TEXT(R1211,"0.0"),"mm ",INDEX('Pipe Lookup'!D:D,MATCH('~01 Pipe Segmentation'!S1211,'Pipe Lookup'!C:C,0))," TYPE ",Q1211)</f>
        <v>14.7mm Elbow TYPE 22</v>
      </c>
      <c r="M1211" s="1" t="s">
        <v>53</v>
      </c>
      <c r="N1211" s="1">
        <v>1071795.6299999999</v>
      </c>
      <c r="O1211" s="1">
        <v>1071799.83</v>
      </c>
      <c r="P1211" s="1">
        <v>4.2000000001862645</v>
      </c>
      <c r="Q1211" s="1">
        <v>22</v>
      </c>
      <c r="R1211" s="1">
        <v>14.7</v>
      </c>
      <c r="S1211" s="1" t="s">
        <v>56</v>
      </c>
      <c r="T1211" s="1" t="s">
        <v>683</v>
      </c>
      <c r="V1211" s="1" t="s">
        <v>684</v>
      </c>
      <c r="W1211" s="1">
        <v>0</v>
      </c>
      <c r="X1211" s="1" t="s">
        <v>58</v>
      </c>
    </row>
    <row r="1212" spans="1:24" ht="15" x14ac:dyDescent="0.2">
      <c r="A1212" s="1">
        <f t="shared" si="76"/>
        <v>1071799.83</v>
      </c>
      <c r="B1212" s="1">
        <f t="shared" si="76"/>
        <v>1072145.3899999999</v>
      </c>
      <c r="C1212" s="11" t="s">
        <v>52</v>
      </c>
      <c r="D1212" s="12">
        <f>INDEX(families!$A:$A,MATCH(E1212,families!$B:$B,0))</f>
        <v>2</v>
      </c>
      <c r="E1212" s="1" t="str">
        <f t="shared" si="73"/>
        <v>FBE</v>
      </c>
      <c r="F1212" s="1">
        <f t="shared" si="74"/>
        <v>14.7</v>
      </c>
      <c r="G1212" s="1" t="str">
        <f t="shared" si="75"/>
        <v>14.7mm FBE</v>
      </c>
      <c r="H1212" s="1" t="str">
        <f>_xlfn.CONCAT(TEXT(R1212,"0.0"),"mm ",INDEX('Pipe Lookup'!D:D,MATCH('~01 Pipe Segmentation'!S1212,'Pipe Lookup'!C:C,0))," TYPE ",Q1212)</f>
        <v>14.7mm Fusion-Bonded Epoxy TYPE 5</v>
      </c>
      <c r="M1212" s="1" t="s">
        <v>53</v>
      </c>
      <c r="N1212" s="1">
        <v>1071799.83</v>
      </c>
      <c r="O1212" s="1">
        <v>1072145.3899999999</v>
      </c>
      <c r="P1212" s="1">
        <v>345.55999999982305</v>
      </c>
      <c r="Q1212" s="1">
        <v>5</v>
      </c>
      <c r="R1212" s="1">
        <v>14.7</v>
      </c>
      <c r="S1212" s="1" t="s">
        <v>54</v>
      </c>
      <c r="T1212" s="1" t="s">
        <v>683</v>
      </c>
      <c r="W1212" s="1">
        <v>0</v>
      </c>
      <c r="X1212" s="1" t="s">
        <v>58</v>
      </c>
    </row>
    <row r="1213" spans="1:24" ht="15" x14ac:dyDescent="0.2">
      <c r="A1213" s="1">
        <f t="shared" si="76"/>
        <v>1072145.3899999999</v>
      </c>
      <c r="B1213" s="1">
        <f t="shared" si="76"/>
        <v>1072169.3899999999</v>
      </c>
      <c r="C1213" s="11" t="s">
        <v>52</v>
      </c>
      <c r="D1213" s="12">
        <f>INDEX(families!$A:$A,MATCH(E1213,families!$B:$B,0))</f>
        <v>2</v>
      </c>
      <c r="E1213" s="1" t="str">
        <f t="shared" si="73"/>
        <v>FBE</v>
      </c>
      <c r="F1213" s="1">
        <f t="shared" si="74"/>
        <v>19</v>
      </c>
      <c r="G1213" s="1" t="str">
        <f t="shared" si="75"/>
        <v>19.0mm FBE</v>
      </c>
      <c r="H1213" s="1" t="str">
        <f>_xlfn.CONCAT(TEXT(R1213,"0.0"),"mm ",INDEX('Pipe Lookup'!D:D,MATCH('~01 Pipe Segmentation'!S1213,'Pipe Lookup'!C:C,0))," TYPE ",Q1213)</f>
        <v>19.0mm Fusion-Bonded Epoxy TYPE 7</v>
      </c>
      <c r="M1213" s="1" t="s">
        <v>53</v>
      </c>
      <c r="N1213" s="1">
        <v>1072145.3899999999</v>
      </c>
      <c r="O1213" s="1">
        <v>1072169.3899999999</v>
      </c>
      <c r="P1213" s="1">
        <v>24</v>
      </c>
      <c r="Q1213" s="1">
        <v>7</v>
      </c>
      <c r="R1213" s="1">
        <v>19</v>
      </c>
      <c r="S1213" s="1" t="s">
        <v>54</v>
      </c>
      <c r="T1213" s="1" t="s">
        <v>683</v>
      </c>
      <c r="W1213" s="1">
        <v>0</v>
      </c>
      <c r="X1213" s="1" t="s">
        <v>58</v>
      </c>
    </row>
    <row r="1214" spans="1:24" ht="15" x14ac:dyDescent="0.2">
      <c r="A1214" s="1">
        <f t="shared" si="76"/>
        <v>1072169.3899999999</v>
      </c>
      <c r="B1214" s="1">
        <f t="shared" si="76"/>
        <v>1072173.99</v>
      </c>
      <c r="C1214" s="11" t="s">
        <v>52</v>
      </c>
      <c r="D1214" s="12">
        <f>INDEX(families!$A:$A,MATCH(E1214,families!$B:$B,0))</f>
        <v>3</v>
      </c>
      <c r="E1214" s="1" t="str">
        <f t="shared" si="73"/>
        <v>LE</v>
      </c>
      <c r="F1214" s="1">
        <f t="shared" si="74"/>
        <v>19</v>
      </c>
      <c r="G1214" s="1" t="str">
        <f t="shared" si="75"/>
        <v>19.0mm LE</v>
      </c>
      <c r="H1214" s="1" t="str">
        <f>_xlfn.CONCAT(TEXT(R1214,"0.0"),"mm ",INDEX('Pipe Lookup'!D:D,MATCH('~01 Pipe Segmentation'!S1214,'Pipe Lookup'!C:C,0))," TYPE ",Q1214)</f>
        <v>19.0mm Elbow TYPE 26</v>
      </c>
      <c r="M1214" s="1" t="s">
        <v>53</v>
      </c>
      <c r="N1214" s="1">
        <v>1072169.3899999999</v>
      </c>
      <c r="O1214" s="1">
        <v>1072173.99</v>
      </c>
      <c r="P1214" s="1">
        <v>4.6000000000931323</v>
      </c>
      <c r="Q1214" s="1">
        <v>26</v>
      </c>
      <c r="R1214" s="1">
        <v>19</v>
      </c>
      <c r="S1214" s="1" t="s">
        <v>56</v>
      </c>
      <c r="T1214" s="1" t="s">
        <v>683</v>
      </c>
      <c r="V1214" s="1" t="s">
        <v>685</v>
      </c>
      <c r="W1214" s="1">
        <v>0</v>
      </c>
      <c r="X1214" s="1" t="s">
        <v>58</v>
      </c>
    </row>
    <row r="1215" spans="1:24" ht="15" x14ac:dyDescent="0.2">
      <c r="A1215" s="1">
        <f t="shared" si="76"/>
        <v>1072173.99</v>
      </c>
      <c r="B1215" s="1">
        <f t="shared" si="76"/>
        <v>1072197.99</v>
      </c>
      <c r="C1215" s="11" t="s">
        <v>52</v>
      </c>
      <c r="D1215" s="12">
        <f>INDEX(families!$A:$A,MATCH(E1215,families!$B:$B,0))</f>
        <v>2</v>
      </c>
      <c r="E1215" s="1" t="str">
        <f t="shared" si="73"/>
        <v>FBE</v>
      </c>
      <c r="F1215" s="1">
        <f t="shared" si="74"/>
        <v>19</v>
      </c>
      <c r="G1215" s="1" t="str">
        <f t="shared" si="75"/>
        <v>19.0mm FBE</v>
      </c>
      <c r="H1215" s="1" t="str">
        <f>_xlfn.CONCAT(TEXT(R1215,"0.0"),"mm ",INDEX('Pipe Lookup'!D:D,MATCH('~01 Pipe Segmentation'!S1215,'Pipe Lookup'!C:C,0))," TYPE ",Q1215)</f>
        <v>19.0mm Fusion-Bonded Epoxy TYPE 7</v>
      </c>
      <c r="M1215" s="1" t="s">
        <v>53</v>
      </c>
      <c r="N1215" s="1">
        <v>1072173.99</v>
      </c>
      <c r="O1215" s="1">
        <v>1072197.99</v>
      </c>
      <c r="P1215" s="1">
        <v>24</v>
      </c>
      <c r="Q1215" s="1">
        <v>7</v>
      </c>
      <c r="R1215" s="1">
        <v>19</v>
      </c>
      <c r="S1215" s="1" t="s">
        <v>54</v>
      </c>
      <c r="T1215" s="1" t="s">
        <v>683</v>
      </c>
      <c r="W1215" s="1">
        <v>0</v>
      </c>
      <c r="X1215" s="1" t="s">
        <v>58</v>
      </c>
    </row>
    <row r="1216" spans="1:24" ht="15" x14ac:dyDescent="0.2">
      <c r="A1216" s="1">
        <f t="shared" si="76"/>
        <v>1072197.99</v>
      </c>
      <c r="B1216" s="1">
        <f t="shared" si="76"/>
        <v>1072454</v>
      </c>
      <c r="C1216" s="11" t="s">
        <v>52</v>
      </c>
      <c r="D1216" s="12">
        <f>INDEX(families!$A:$A,MATCH(E1216,families!$B:$B,0))</f>
        <v>2</v>
      </c>
      <c r="E1216" s="1" t="str">
        <f t="shared" si="73"/>
        <v>FBE</v>
      </c>
      <c r="F1216" s="1">
        <f t="shared" si="74"/>
        <v>14.7</v>
      </c>
      <c r="G1216" s="1" t="str">
        <f t="shared" si="75"/>
        <v>14.7mm FBE</v>
      </c>
      <c r="H1216" s="1" t="str">
        <f>_xlfn.CONCAT(TEXT(R1216,"0.0"),"mm ",INDEX('Pipe Lookup'!D:D,MATCH('~01 Pipe Segmentation'!S1216,'Pipe Lookup'!C:C,0))," TYPE ",Q1216)</f>
        <v>14.7mm Fusion-Bonded Epoxy TYPE 5</v>
      </c>
      <c r="M1216" s="1" t="s">
        <v>53</v>
      </c>
      <c r="N1216" s="1">
        <v>1072197.99</v>
      </c>
      <c r="O1216" s="1">
        <v>1072454</v>
      </c>
      <c r="P1216" s="1">
        <v>256.01000000000931</v>
      </c>
      <c r="Q1216" s="1">
        <v>5</v>
      </c>
      <c r="R1216" s="1">
        <v>14.7</v>
      </c>
      <c r="S1216" s="1" t="s">
        <v>54</v>
      </c>
      <c r="T1216" s="1" t="s">
        <v>683</v>
      </c>
      <c r="W1216" s="1">
        <v>0</v>
      </c>
      <c r="X1216" s="1" t="s">
        <v>58</v>
      </c>
    </row>
    <row r="1217" spans="1:24" ht="15" x14ac:dyDescent="0.2">
      <c r="A1217" s="1">
        <f t="shared" si="76"/>
        <v>1072454</v>
      </c>
      <c r="B1217" s="1">
        <f t="shared" si="76"/>
        <v>1072455</v>
      </c>
      <c r="C1217" s="11" t="s">
        <v>52</v>
      </c>
      <c r="D1217" s="12">
        <f>INDEX(families!$A:$A,MATCH(E1217,families!$B:$B,0))</f>
        <v>3</v>
      </c>
      <c r="E1217" s="1" t="str">
        <f t="shared" si="73"/>
        <v>LE</v>
      </c>
      <c r="F1217" s="1">
        <f t="shared" si="74"/>
        <v>14.7</v>
      </c>
      <c r="G1217" s="1" t="str">
        <f t="shared" si="75"/>
        <v>14.7mm LE</v>
      </c>
      <c r="H1217" s="1" t="str">
        <f>_xlfn.CONCAT(TEXT(R1217,"0.0"),"mm ",INDEX('Pipe Lookup'!D:D,MATCH('~01 Pipe Segmentation'!S1217,'Pipe Lookup'!C:C,0))," TYPE ",Q1217)</f>
        <v>14.7mm Elbow TYPE 22</v>
      </c>
      <c r="M1217" s="1" t="s">
        <v>53</v>
      </c>
      <c r="N1217" s="1">
        <v>1072454</v>
      </c>
      <c r="O1217" s="1">
        <v>1072455</v>
      </c>
      <c r="P1217" s="1">
        <v>1</v>
      </c>
      <c r="Q1217" s="1">
        <v>22</v>
      </c>
      <c r="R1217" s="1">
        <v>14.7</v>
      </c>
      <c r="S1217" s="1" t="s">
        <v>56</v>
      </c>
      <c r="T1217" s="1" t="s">
        <v>683</v>
      </c>
      <c r="V1217" s="1" t="s">
        <v>686</v>
      </c>
      <c r="W1217" s="1">
        <v>0</v>
      </c>
      <c r="X1217" s="1" t="s">
        <v>58</v>
      </c>
    </row>
    <row r="1218" spans="1:24" ht="15" x14ac:dyDescent="0.2">
      <c r="A1218" s="1">
        <f t="shared" si="76"/>
        <v>1072455</v>
      </c>
      <c r="B1218" s="1">
        <f t="shared" si="76"/>
        <v>1072458</v>
      </c>
      <c r="C1218" s="11" t="s">
        <v>52</v>
      </c>
      <c r="D1218" s="12">
        <f>INDEX(families!$A:$A,MATCH(E1218,families!$B:$B,0))</f>
        <v>3</v>
      </c>
      <c r="E1218" s="1" t="str">
        <f t="shared" si="73"/>
        <v>LE</v>
      </c>
      <c r="F1218" s="1">
        <f t="shared" si="74"/>
        <v>14.7</v>
      </c>
      <c r="G1218" s="1" t="str">
        <f t="shared" si="75"/>
        <v>14.7mm LE</v>
      </c>
      <c r="H1218" s="1" t="str">
        <f>_xlfn.CONCAT(TEXT(R1218,"0.0"),"mm ",INDEX('Pipe Lookup'!D:D,MATCH('~01 Pipe Segmentation'!S1218,'Pipe Lookup'!C:C,0))," TYPE ",Q1218)</f>
        <v>14.7mm Elbow TYPE 22</v>
      </c>
      <c r="M1218" s="1" t="s">
        <v>53</v>
      </c>
      <c r="N1218" s="1">
        <v>1072455</v>
      </c>
      <c r="O1218" s="1" t="s">
        <v>687</v>
      </c>
      <c r="P1218" s="1">
        <v>3</v>
      </c>
      <c r="Q1218" s="1">
        <v>22</v>
      </c>
      <c r="R1218" s="1">
        <v>14.7</v>
      </c>
      <c r="S1218" s="1" t="s">
        <v>56</v>
      </c>
      <c r="T1218" s="1" t="s">
        <v>683</v>
      </c>
      <c r="V1218" s="1" t="s">
        <v>688</v>
      </c>
      <c r="W1218" s="1">
        <v>0</v>
      </c>
      <c r="X1218" s="1" t="s">
        <v>84</v>
      </c>
    </row>
    <row r="1219" spans="1:24" ht="15" x14ac:dyDescent="0.2">
      <c r="A1219" s="1">
        <f t="shared" si="76"/>
        <v>1072458</v>
      </c>
      <c r="B1219" s="1">
        <f t="shared" si="76"/>
        <v>1072475</v>
      </c>
      <c r="C1219" s="11" t="s">
        <v>52</v>
      </c>
      <c r="D1219" s="12">
        <f>INDEX(families!$A:$A,MATCH(E1219,families!$B:$B,0))</f>
        <v>2</v>
      </c>
      <c r="E1219" s="1" t="str">
        <f t="shared" ref="E1219:E1251" si="77">TRIM(LEFT(S1219,3))</f>
        <v>FBE</v>
      </c>
      <c r="F1219" s="1">
        <f t="shared" ref="F1219:F1251" si="78">R1219</f>
        <v>14.7</v>
      </c>
      <c r="G1219" s="1" t="str">
        <f t="shared" ref="G1219:G1251" si="79">_xlfn.CONCAT(TEXT(R1219,"0.0"),"mm ",S1219)</f>
        <v>14.7mm FBE</v>
      </c>
      <c r="H1219" s="1" t="str">
        <f>_xlfn.CONCAT(TEXT(R1219,"0.0"),"mm ",INDEX('Pipe Lookup'!D:D,MATCH('~01 Pipe Segmentation'!S1219,'Pipe Lookup'!C:C,0))," TYPE ",Q1219)</f>
        <v>14.7mm Fusion-Bonded Epoxy TYPE 5</v>
      </c>
      <c r="M1219" s="1" t="s">
        <v>53</v>
      </c>
      <c r="N1219" s="1" t="s">
        <v>687</v>
      </c>
      <c r="O1219" s="1" t="s">
        <v>689</v>
      </c>
      <c r="P1219" s="1">
        <v>17</v>
      </c>
      <c r="Q1219" s="1">
        <v>5</v>
      </c>
      <c r="R1219" s="1">
        <v>14.7</v>
      </c>
      <c r="S1219" s="1" t="s">
        <v>54</v>
      </c>
      <c r="T1219" s="1" t="s">
        <v>683</v>
      </c>
      <c r="W1219" s="1">
        <v>0</v>
      </c>
      <c r="X1219" s="1" t="s">
        <v>58</v>
      </c>
    </row>
    <row r="1220" spans="1:24" ht="15" x14ac:dyDescent="0.2">
      <c r="A1220" s="1">
        <f t="shared" si="76"/>
        <v>1072475</v>
      </c>
      <c r="B1220" s="1">
        <f t="shared" si="76"/>
        <v>1072479</v>
      </c>
      <c r="C1220" s="11" t="s">
        <v>52</v>
      </c>
      <c r="D1220" s="12">
        <f>INDEX(families!$A:$A,MATCH(E1220,families!$B:$B,0))</f>
        <v>3</v>
      </c>
      <c r="E1220" s="1" t="str">
        <f t="shared" si="77"/>
        <v>LE</v>
      </c>
      <c r="F1220" s="1">
        <f t="shared" si="78"/>
        <v>14.7</v>
      </c>
      <c r="G1220" s="1" t="str">
        <f t="shared" si="79"/>
        <v>14.7mm LE</v>
      </c>
      <c r="H1220" s="1" t="str">
        <f>_xlfn.CONCAT(TEXT(R1220,"0.0"),"mm ",INDEX('Pipe Lookup'!D:D,MATCH('~01 Pipe Segmentation'!S1220,'Pipe Lookup'!C:C,0))," TYPE ",Q1220)</f>
        <v>14.7mm Elbow TYPE 22</v>
      </c>
      <c r="M1220" s="1" t="s">
        <v>53</v>
      </c>
      <c r="N1220" s="1" t="s">
        <v>689</v>
      </c>
      <c r="O1220" s="1" t="s">
        <v>690</v>
      </c>
      <c r="P1220" s="1">
        <v>4</v>
      </c>
      <c r="Q1220" s="1">
        <v>22</v>
      </c>
      <c r="R1220" s="1">
        <v>14.7</v>
      </c>
      <c r="S1220" s="1" t="s">
        <v>56</v>
      </c>
      <c r="T1220" s="1" t="s">
        <v>683</v>
      </c>
      <c r="V1220" s="1" t="s">
        <v>691</v>
      </c>
      <c r="W1220" s="1">
        <v>0</v>
      </c>
      <c r="X1220" s="1" t="s">
        <v>58</v>
      </c>
    </row>
    <row r="1221" spans="1:24" ht="15" x14ac:dyDescent="0.2">
      <c r="A1221" s="1">
        <f t="shared" si="76"/>
        <v>1072479</v>
      </c>
      <c r="B1221" s="1">
        <f t="shared" si="76"/>
        <v>1072676</v>
      </c>
      <c r="C1221" s="11" t="s">
        <v>52</v>
      </c>
      <c r="D1221" s="12">
        <f>INDEX(families!$A:$A,MATCH(E1221,families!$B:$B,0))</f>
        <v>2</v>
      </c>
      <c r="E1221" s="1" t="str">
        <f t="shared" si="77"/>
        <v>FBE</v>
      </c>
      <c r="F1221" s="1">
        <f t="shared" si="78"/>
        <v>14.7</v>
      </c>
      <c r="G1221" s="1" t="str">
        <f t="shared" si="79"/>
        <v>14.7mm FBE</v>
      </c>
      <c r="H1221" s="1" t="str">
        <f>_xlfn.CONCAT(TEXT(R1221,"0.0"),"mm ",INDEX('Pipe Lookup'!D:D,MATCH('~01 Pipe Segmentation'!S1221,'Pipe Lookup'!C:C,0))," TYPE ",Q1221)</f>
        <v>14.7mm Fusion-Bonded Epoxy TYPE 5</v>
      </c>
      <c r="M1221" s="1" t="s">
        <v>53</v>
      </c>
      <c r="N1221" s="1" t="s">
        <v>690</v>
      </c>
      <c r="O1221" s="1" t="s">
        <v>692</v>
      </c>
      <c r="P1221" s="1">
        <v>197</v>
      </c>
      <c r="Q1221" s="1">
        <v>5</v>
      </c>
      <c r="R1221" s="1">
        <v>14.7</v>
      </c>
      <c r="S1221" s="1" t="s">
        <v>54</v>
      </c>
      <c r="T1221" s="1" t="s">
        <v>683</v>
      </c>
      <c r="W1221" s="1">
        <v>0</v>
      </c>
      <c r="X1221" s="1" t="s">
        <v>58</v>
      </c>
    </row>
    <row r="1222" spans="1:24" ht="15" x14ac:dyDescent="0.2">
      <c r="A1222" s="1">
        <f t="shared" si="76"/>
        <v>1072676</v>
      </c>
      <c r="B1222" s="1">
        <f t="shared" si="76"/>
        <v>1072680</v>
      </c>
      <c r="C1222" s="11" t="s">
        <v>52</v>
      </c>
      <c r="D1222" s="12">
        <f>INDEX(families!$A:$A,MATCH(E1222,families!$B:$B,0))</f>
        <v>3</v>
      </c>
      <c r="E1222" s="1" t="str">
        <f t="shared" si="77"/>
        <v>LE</v>
      </c>
      <c r="F1222" s="1">
        <f t="shared" si="78"/>
        <v>14.7</v>
      </c>
      <c r="G1222" s="1" t="str">
        <f t="shared" si="79"/>
        <v>14.7mm LE</v>
      </c>
      <c r="H1222" s="1" t="str">
        <f>_xlfn.CONCAT(TEXT(R1222,"0.0"),"mm ",INDEX('Pipe Lookup'!D:D,MATCH('~01 Pipe Segmentation'!S1222,'Pipe Lookup'!C:C,0))," TYPE ",Q1222)</f>
        <v>14.7mm Elbow TYPE 22</v>
      </c>
      <c r="M1222" s="1" t="s">
        <v>53</v>
      </c>
      <c r="N1222" s="1" t="s">
        <v>692</v>
      </c>
      <c r="O1222" s="1" t="s">
        <v>693</v>
      </c>
      <c r="P1222" s="1">
        <v>4</v>
      </c>
      <c r="Q1222" s="1">
        <v>22</v>
      </c>
      <c r="R1222" s="1">
        <v>14.7</v>
      </c>
      <c r="S1222" s="1" t="s">
        <v>56</v>
      </c>
      <c r="T1222" s="1" t="s">
        <v>683</v>
      </c>
      <c r="V1222" s="1" t="s">
        <v>694</v>
      </c>
      <c r="W1222" s="1">
        <v>0</v>
      </c>
      <c r="X1222" s="1" t="s">
        <v>58</v>
      </c>
    </row>
    <row r="1223" spans="1:24" ht="15" x14ac:dyDescent="0.2">
      <c r="A1223" s="1">
        <f t="shared" si="76"/>
        <v>1072680</v>
      </c>
      <c r="B1223" s="1">
        <f t="shared" si="76"/>
        <v>1072697</v>
      </c>
      <c r="C1223" s="11" t="s">
        <v>52</v>
      </c>
      <c r="D1223" s="12">
        <f>INDEX(families!$A:$A,MATCH(E1223,families!$B:$B,0))</f>
        <v>2</v>
      </c>
      <c r="E1223" s="1" t="str">
        <f t="shared" si="77"/>
        <v>FBE</v>
      </c>
      <c r="F1223" s="1">
        <f t="shared" si="78"/>
        <v>14.7</v>
      </c>
      <c r="G1223" s="1" t="str">
        <f t="shared" si="79"/>
        <v>14.7mm FBE</v>
      </c>
      <c r="H1223" s="1" t="str">
        <f>_xlfn.CONCAT(TEXT(R1223,"0.0"),"mm ",INDEX('Pipe Lookup'!D:D,MATCH('~01 Pipe Segmentation'!S1223,'Pipe Lookup'!C:C,0))," TYPE ",Q1223)</f>
        <v>14.7mm Fusion-Bonded Epoxy TYPE 5</v>
      </c>
      <c r="M1223" s="1" t="s">
        <v>53</v>
      </c>
      <c r="N1223" s="1" t="s">
        <v>693</v>
      </c>
      <c r="O1223" s="1" t="s">
        <v>695</v>
      </c>
      <c r="P1223" s="1">
        <v>17</v>
      </c>
      <c r="Q1223" s="1">
        <v>5</v>
      </c>
      <c r="R1223" s="1">
        <v>14.7</v>
      </c>
      <c r="S1223" s="1" t="s">
        <v>54</v>
      </c>
      <c r="T1223" s="1" t="s">
        <v>683</v>
      </c>
      <c r="W1223" s="1">
        <v>0</v>
      </c>
      <c r="X1223" s="1" t="s">
        <v>58</v>
      </c>
    </row>
    <row r="1224" spans="1:24" ht="15" x14ac:dyDescent="0.2">
      <c r="A1224" s="1">
        <f t="shared" si="76"/>
        <v>1072697</v>
      </c>
      <c r="B1224" s="1">
        <f t="shared" si="76"/>
        <v>1072699</v>
      </c>
      <c r="C1224" s="11" t="s">
        <v>52</v>
      </c>
      <c r="D1224" s="12">
        <f>INDEX(families!$A:$A,MATCH(E1224,families!$B:$B,0))</f>
        <v>3</v>
      </c>
      <c r="E1224" s="1" t="str">
        <f t="shared" si="77"/>
        <v>LE</v>
      </c>
      <c r="F1224" s="1">
        <f t="shared" si="78"/>
        <v>14.7</v>
      </c>
      <c r="G1224" s="1" t="str">
        <f t="shared" si="79"/>
        <v>14.7mm LE</v>
      </c>
      <c r="H1224" s="1" t="str">
        <f>_xlfn.CONCAT(TEXT(R1224,"0.0"),"mm ",INDEX('Pipe Lookup'!D:D,MATCH('~01 Pipe Segmentation'!S1224,'Pipe Lookup'!C:C,0))," TYPE ",Q1224)</f>
        <v>14.7mm Elbow TYPE 22</v>
      </c>
      <c r="M1224" s="1" t="s">
        <v>53</v>
      </c>
      <c r="N1224" s="1" t="s">
        <v>695</v>
      </c>
      <c r="O1224" s="1" t="s">
        <v>696</v>
      </c>
      <c r="P1224" s="1">
        <v>2</v>
      </c>
      <c r="Q1224" s="1">
        <v>22</v>
      </c>
      <c r="R1224" s="1">
        <v>14.7</v>
      </c>
      <c r="S1224" s="1" t="s">
        <v>56</v>
      </c>
      <c r="T1224" s="1" t="s">
        <v>683</v>
      </c>
      <c r="V1224" s="1" t="s">
        <v>273</v>
      </c>
      <c r="W1224" s="1">
        <v>0</v>
      </c>
      <c r="X1224" s="1" t="s">
        <v>58</v>
      </c>
    </row>
    <row r="1225" spans="1:24" ht="15" x14ac:dyDescent="0.2">
      <c r="A1225" s="1">
        <f t="shared" si="76"/>
        <v>1072697</v>
      </c>
      <c r="B1225" s="1">
        <f t="shared" si="76"/>
        <v>1072699</v>
      </c>
      <c r="C1225" s="11" t="s">
        <v>52</v>
      </c>
      <c r="D1225" s="12">
        <f>INDEX(families!$A:$A,MATCH(E1225,families!$B:$B,0))</f>
        <v>3</v>
      </c>
      <c r="E1225" s="1" t="str">
        <f t="shared" si="77"/>
        <v>LE</v>
      </c>
      <c r="F1225" s="1">
        <f t="shared" si="78"/>
        <v>14.7</v>
      </c>
      <c r="G1225" s="1" t="str">
        <f t="shared" si="79"/>
        <v>14.7mm LE</v>
      </c>
      <c r="H1225" s="1" t="str">
        <f>_xlfn.CONCAT(TEXT(R1225,"0.0"),"mm ",INDEX('Pipe Lookup'!D:D,MATCH('~01 Pipe Segmentation'!S1225,'Pipe Lookup'!C:C,0))," TYPE ",Q1225)</f>
        <v>14.7mm Elbow TYPE 22</v>
      </c>
      <c r="M1225" s="1" t="s">
        <v>53</v>
      </c>
      <c r="N1225" s="1">
        <v>1072697</v>
      </c>
      <c r="O1225" s="1">
        <v>1072699</v>
      </c>
      <c r="P1225" s="1">
        <v>2</v>
      </c>
      <c r="Q1225" s="1">
        <v>22</v>
      </c>
      <c r="R1225" s="1">
        <v>14.7</v>
      </c>
      <c r="S1225" s="1" t="s">
        <v>56</v>
      </c>
      <c r="T1225" s="1" t="s">
        <v>683</v>
      </c>
      <c r="V1225" s="1" t="s">
        <v>697</v>
      </c>
      <c r="W1225" s="1" t="s">
        <v>173</v>
      </c>
      <c r="X1225" s="1" t="s">
        <v>84</v>
      </c>
    </row>
    <row r="1226" spans="1:24" ht="15" x14ac:dyDescent="0.2">
      <c r="A1226" s="1">
        <f t="shared" si="76"/>
        <v>1072699</v>
      </c>
      <c r="B1226" s="1">
        <f t="shared" si="76"/>
        <v>1073298.17</v>
      </c>
      <c r="C1226" s="11" t="s">
        <v>52</v>
      </c>
      <c r="D1226" s="12">
        <f>INDEX(families!$A:$A,MATCH(E1226,families!$B:$B,0))</f>
        <v>2</v>
      </c>
      <c r="E1226" s="1" t="str">
        <f t="shared" si="77"/>
        <v>FBE</v>
      </c>
      <c r="F1226" s="1">
        <f t="shared" si="78"/>
        <v>14.7</v>
      </c>
      <c r="G1226" s="1" t="str">
        <f t="shared" si="79"/>
        <v>14.7mm FBE</v>
      </c>
      <c r="H1226" s="1" t="str">
        <f>_xlfn.CONCAT(TEXT(R1226,"0.0"),"mm ",INDEX('Pipe Lookup'!D:D,MATCH('~01 Pipe Segmentation'!S1226,'Pipe Lookup'!C:C,0))," TYPE ",Q1226)</f>
        <v>14.7mm Fusion-Bonded Epoxy TYPE 5</v>
      </c>
      <c r="M1226" s="1" t="s">
        <v>53</v>
      </c>
      <c r="N1226" s="1">
        <v>1072699</v>
      </c>
      <c r="O1226" s="1">
        <v>1073298.17</v>
      </c>
      <c r="P1226" s="1">
        <v>599.16999999992549</v>
      </c>
      <c r="Q1226" s="1">
        <v>5</v>
      </c>
      <c r="R1226" s="1">
        <v>14.7</v>
      </c>
      <c r="S1226" s="1" t="s">
        <v>54</v>
      </c>
      <c r="T1226" s="1" t="s">
        <v>683</v>
      </c>
      <c r="W1226" s="1">
        <v>0</v>
      </c>
      <c r="X1226" s="1" t="s">
        <v>58</v>
      </c>
    </row>
    <row r="1227" spans="1:24" ht="15" x14ac:dyDescent="0.2">
      <c r="A1227" s="1">
        <f t="shared" si="76"/>
        <v>1073298.17</v>
      </c>
      <c r="B1227" s="1">
        <f t="shared" si="76"/>
        <v>1073322.17</v>
      </c>
      <c r="C1227" s="11" t="s">
        <v>52</v>
      </c>
      <c r="D1227" s="12">
        <f>INDEX(families!$A:$A,MATCH(E1227,families!$B:$B,0))</f>
        <v>2</v>
      </c>
      <c r="E1227" s="1" t="str">
        <f t="shared" si="77"/>
        <v>FBE</v>
      </c>
      <c r="F1227" s="1">
        <f t="shared" si="78"/>
        <v>19</v>
      </c>
      <c r="G1227" s="1" t="str">
        <f t="shared" si="79"/>
        <v>19.0mm FBE</v>
      </c>
      <c r="H1227" s="1" t="str">
        <f>_xlfn.CONCAT(TEXT(R1227,"0.0"),"mm ",INDEX('Pipe Lookup'!D:D,MATCH('~01 Pipe Segmentation'!S1227,'Pipe Lookup'!C:C,0))," TYPE ",Q1227)</f>
        <v>19.0mm Fusion-Bonded Epoxy TYPE 7</v>
      </c>
      <c r="M1227" s="1" t="s">
        <v>53</v>
      </c>
      <c r="N1227" s="1">
        <v>1073298.17</v>
      </c>
      <c r="O1227" s="1">
        <v>1073322.17</v>
      </c>
      <c r="P1227" s="1">
        <v>24</v>
      </c>
      <c r="Q1227" s="1">
        <v>7</v>
      </c>
      <c r="R1227" s="1">
        <v>19</v>
      </c>
      <c r="S1227" s="1" t="s">
        <v>54</v>
      </c>
      <c r="T1227" s="1" t="s">
        <v>683</v>
      </c>
      <c r="W1227" s="1">
        <v>0</v>
      </c>
      <c r="X1227" s="1" t="s">
        <v>58</v>
      </c>
    </row>
    <row r="1228" spans="1:24" ht="15" x14ac:dyDescent="0.2">
      <c r="A1228" s="1">
        <f t="shared" si="76"/>
        <v>1073322.17</v>
      </c>
      <c r="B1228" s="1">
        <f t="shared" si="76"/>
        <v>1073326.3700000001</v>
      </c>
      <c r="C1228" s="11" t="s">
        <v>52</v>
      </c>
      <c r="D1228" s="12">
        <f>INDEX(families!$A:$A,MATCH(E1228,families!$B:$B,0))</f>
        <v>3</v>
      </c>
      <c r="E1228" s="1" t="str">
        <f t="shared" si="77"/>
        <v>LE</v>
      </c>
      <c r="F1228" s="1">
        <f t="shared" si="78"/>
        <v>19</v>
      </c>
      <c r="G1228" s="1" t="str">
        <f t="shared" si="79"/>
        <v>19.0mm LE</v>
      </c>
      <c r="H1228" s="1" t="str">
        <f>_xlfn.CONCAT(TEXT(R1228,"0.0"),"mm ",INDEX('Pipe Lookup'!D:D,MATCH('~01 Pipe Segmentation'!S1228,'Pipe Lookup'!C:C,0))," TYPE ",Q1228)</f>
        <v>19.0mm Elbow TYPE 26</v>
      </c>
      <c r="M1228" s="1" t="s">
        <v>53</v>
      </c>
      <c r="N1228" s="1">
        <v>1073322.17</v>
      </c>
      <c r="O1228" s="1">
        <v>1073326.3700000001</v>
      </c>
      <c r="P1228" s="1">
        <v>4.2000000001862645</v>
      </c>
      <c r="Q1228" s="1">
        <v>26</v>
      </c>
      <c r="R1228" s="1">
        <v>19</v>
      </c>
      <c r="S1228" s="1" t="s">
        <v>56</v>
      </c>
      <c r="T1228" s="1" t="s">
        <v>683</v>
      </c>
      <c r="V1228" s="1" t="s">
        <v>698</v>
      </c>
      <c r="W1228" s="1">
        <v>0</v>
      </c>
      <c r="X1228" s="1" t="s">
        <v>58</v>
      </c>
    </row>
    <row r="1229" spans="1:24" ht="15" x14ac:dyDescent="0.2">
      <c r="A1229" s="1">
        <f t="shared" si="76"/>
        <v>1073326.3700000001</v>
      </c>
      <c r="B1229" s="1">
        <f t="shared" si="76"/>
        <v>1073350.3700000001</v>
      </c>
      <c r="C1229" s="11" t="s">
        <v>52</v>
      </c>
      <c r="D1229" s="12">
        <f>INDEX(families!$A:$A,MATCH(E1229,families!$B:$B,0))</f>
        <v>2</v>
      </c>
      <c r="E1229" s="1" t="str">
        <f t="shared" si="77"/>
        <v>FBE</v>
      </c>
      <c r="F1229" s="1">
        <f t="shared" si="78"/>
        <v>19</v>
      </c>
      <c r="G1229" s="1" t="str">
        <f t="shared" si="79"/>
        <v>19.0mm FBE</v>
      </c>
      <c r="H1229" s="1" t="str">
        <f>_xlfn.CONCAT(TEXT(R1229,"0.0"),"mm ",INDEX('Pipe Lookup'!D:D,MATCH('~01 Pipe Segmentation'!S1229,'Pipe Lookup'!C:C,0))," TYPE ",Q1229)</f>
        <v>19.0mm Fusion-Bonded Epoxy TYPE 7</v>
      </c>
      <c r="M1229" s="1" t="s">
        <v>53</v>
      </c>
      <c r="N1229" s="1">
        <v>1073326.3700000001</v>
      </c>
      <c r="O1229" s="1">
        <v>1073350.3700000001</v>
      </c>
      <c r="P1229" s="1">
        <v>24</v>
      </c>
      <c r="Q1229" s="1">
        <v>7</v>
      </c>
      <c r="R1229" s="1">
        <v>19</v>
      </c>
      <c r="S1229" s="1" t="s">
        <v>54</v>
      </c>
      <c r="T1229" s="1" t="s">
        <v>683</v>
      </c>
      <c r="W1229" s="1">
        <v>0</v>
      </c>
      <c r="X1229" s="1" t="s">
        <v>58</v>
      </c>
    </row>
    <row r="1230" spans="1:24" ht="15" x14ac:dyDescent="0.2">
      <c r="A1230" s="1">
        <f t="shared" si="76"/>
        <v>1073350.3700000001</v>
      </c>
      <c r="B1230" s="1">
        <f t="shared" si="76"/>
        <v>1073500</v>
      </c>
      <c r="C1230" s="11" t="s">
        <v>52</v>
      </c>
      <c r="D1230" s="12">
        <f>INDEX(families!$A:$A,MATCH(E1230,families!$B:$B,0))</f>
        <v>2</v>
      </c>
      <c r="E1230" s="1" t="str">
        <f t="shared" si="77"/>
        <v>FBE</v>
      </c>
      <c r="F1230" s="1">
        <f t="shared" si="78"/>
        <v>14.7</v>
      </c>
      <c r="G1230" s="1" t="str">
        <f t="shared" si="79"/>
        <v>14.7mm FBE</v>
      </c>
      <c r="H1230" s="1" t="str">
        <f>_xlfn.CONCAT(TEXT(R1230,"0.0"),"mm ",INDEX('Pipe Lookup'!D:D,MATCH('~01 Pipe Segmentation'!S1230,'Pipe Lookup'!C:C,0))," TYPE ",Q1230)</f>
        <v>14.7mm Fusion-Bonded Epoxy TYPE 5</v>
      </c>
      <c r="M1230" s="1" t="s">
        <v>53</v>
      </c>
      <c r="N1230" s="1">
        <v>1073350.3700000001</v>
      </c>
      <c r="O1230" s="1">
        <v>1073500</v>
      </c>
      <c r="P1230" s="1">
        <v>149.62999999988824</v>
      </c>
      <c r="Q1230" s="1">
        <v>5</v>
      </c>
      <c r="R1230" s="1">
        <v>14.7</v>
      </c>
      <c r="S1230" s="1" t="s">
        <v>54</v>
      </c>
      <c r="T1230" s="1" t="s">
        <v>683</v>
      </c>
      <c r="W1230" s="1">
        <v>0</v>
      </c>
      <c r="X1230" s="1" t="s">
        <v>58</v>
      </c>
    </row>
    <row r="1231" spans="1:24" ht="15" x14ac:dyDescent="0.2">
      <c r="A1231" s="1">
        <f t="shared" si="76"/>
        <v>1073500</v>
      </c>
      <c r="B1231" s="1">
        <f t="shared" si="76"/>
        <v>1073896.9099999999</v>
      </c>
      <c r="C1231" s="11" t="s">
        <v>52</v>
      </c>
      <c r="D1231" s="12">
        <f>INDEX(families!$A:$A,MATCH(E1231,families!$B:$B,0))</f>
        <v>2</v>
      </c>
      <c r="E1231" s="1" t="str">
        <f t="shared" si="77"/>
        <v>FBE</v>
      </c>
      <c r="F1231" s="1">
        <f t="shared" si="78"/>
        <v>14.7</v>
      </c>
      <c r="G1231" s="1" t="str">
        <f t="shared" si="79"/>
        <v>14.7mm FBE</v>
      </c>
      <c r="H1231" s="1" t="str">
        <f>_xlfn.CONCAT(TEXT(R1231,"0.0"),"mm ",INDEX('Pipe Lookup'!D:D,MATCH('~01 Pipe Segmentation'!S1231,'Pipe Lookup'!C:C,0))," TYPE ",Q1231)</f>
        <v>14.7mm Fusion-Bonded Epoxy TYPE 5</v>
      </c>
      <c r="M1231" s="1" t="s">
        <v>53</v>
      </c>
      <c r="N1231" s="1">
        <v>1073500</v>
      </c>
      <c r="O1231" s="1">
        <v>1073896.9099999999</v>
      </c>
      <c r="P1231" s="1">
        <v>396.90999999991618</v>
      </c>
      <c r="Q1231" s="1">
        <v>5</v>
      </c>
      <c r="R1231" s="1">
        <v>14.7</v>
      </c>
      <c r="S1231" s="1" t="s">
        <v>54</v>
      </c>
      <c r="T1231" s="1" t="s">
        <v>699</v>
      </c>
      <c r="V1231" s="1" t="s">
        <v>700</v>
      </c>
      <c r="W1231" s="1">
        <v>0</v>
      </c>
      <c r="X1231" s="1" t="s">
        <v>58</v>
      </c>
    </row>
    <row r="1232" spans="1:24" ht="15" x14ac:dyDescent="0.2">
      <c r="A1232" s="1">
        <f t="shared" si="76"/>
        <v>1073896.9099999999</v>
      </c>
      <c r="B1232" s="1">
        <f t="shared" si="76"/>
        <v>1073920.9099999999</v>
      </c>
      <c r="C1232" s="11" t="s">
        <v>52</v>
      </c>
      <c r="D1232" s="12">
        <f>INDEX(families!$A:$A,MATCH(E1232,families!$B:$B,0))</f>
        <v>2</v>
      </c>
      <c r="E1232" s="1" t="str">
        <f t="shared" si="77"/>
        <v>FBE</v>
      </c>
      <c r="F1232" s="1">
        <f t="shared" si="78"/>
        <v>19</v>
      </c>
      <c r="G1232" s="1" t="str">
        <f t="shared" si="79"/>
        <v>19.0mm FBE</v>
      </c>
      <c r="H1232" s="1" t="str">
        <f>_xlfn.CONCAT(TEXT(R1232,"0.0"),"mm ",INDEX('Pipe Lookup'!D:D,MATCH('~01 Pipe Segmentation'!S1232,'Pipe Lookup'!C:C,0))," TYPE ",Q1232)</f>
        <v>19.0mm Fusion-Bonded Epoxy TYPE 7</v>
      </c>
      <c r="M1232" s="1" t="s">
        <v>53</v>
      </c>
      <c r="N1232" s="1">
        <v>1073896.9099999999</v>
      </c>
      <c r="O1232" s="1">
        <v>1073920.9099999999</v>
      </c>
      <c r="P1232" s="1">
        <v>24</v>
      </c>
      <c r="Q1232" s="1">
        <v>7</v>
      </c>
      <c r="R1232" s="1">
        <v>19</v>
      </c>
      <c r="S1232" s="1" t="s">
        <v>54</v>
      </c>
      <c r="T1232" s="1" t="s">
        <v>699</v>
      </c>
      <c r="W1232" s="1">
        <v>0</v>
      </c>
      <c r="X1232" s="1" t="s">
        <v>58</v>
      </c>
    </row>
    <row r="1233" spans="1:24" ht="15" x14ac:dyDescent="0.2">
      <c r="A1233" s="1">
        <f t="shared" si="76"/>
        <v>1073920.9099999999</v>
      </c>
      <c r="B1233" s="1">
        <f t="shared" si="76"/>
        <v>1073924.55</v>
      </c>
      <c r="C1233" s="11" t="s">
        <v>52</v>
      </c>
      <c r="D1233" s="12">
        <f>INDEX(families!$A:$A,MATCH(E1233,families!$B:$B,0))</f>
        <v>3</v>
      </c>
      <c r="E1233" s="1" t="str">
        <f t="shared" si="77"/>
        <v>LE</v>
      </c>
      <c r="F1233" s="1">
        <f t="shared" si="78"/>
        <v>19</v>
      </c>
      <c r="G1233" s="1" t="str">
        <f t="shared" si="79"/>
        <v>19.0mm LE</v>
      </c>
      <c r="H1233" s="1" t="str">
        <f>_xlfn.CONCAT(TEXT(R1233,"0.0"),"mm ",INDEX('Pipe Lookup'!D:D,MATCH('~01 Pipe Segmentation'!S1233,'Pipe Lookup'!C:C,0))," TYPE ",Q1233)</f>
        <v>19.0mm Elbow TYPE 26</v>
      </c>
      <c r="M1233" s="1" t="s">
        <v>53</v>
      </c>
      <c r="N1233" s="1">
        <v>1073920.9099999999</v>
      </c>
      <c r="O1233" s="1">
        <v>1073924.55</v>
      </c>
      <c r="P1233" s="1">
        <v>3.6400000001303852</v>
      </c>
      <c r="Q1233" s="1">
        <v>26</v>
      </c>
      <c r="R1233" s="1">
        <v>19</v>
      </c>
      <c r="S1233" s="1" t="s">
        <v>56</v>
      </c>
      <c r="T1233" s="1" t="s">
        <v>699</v>
      </c>
      <c r="V1233" s="1" t="s">
        <v>701</v>
      </c>
      <c r="W1233" s="1">
        <v>0</v>
      </c>
      <c r="X1233" s="1" t="s">
        <v>58</v>
      </c>
    </row>
    <row r="1234" spans="1:24" ht="15" x14ac:dyDescent="0.2">
      <c r="A1234" s="1">
        <f t="shared" si="76"/>
        <v>1073924.55</v>
      </c>
      <c r="B1234" s="1">
        <f t="shared" si="76"/>
        <v>1073948.55</v>
      </c>
      <c r="C1234" s="11" t="s">
        <v>52</v>
      </c>
      <c r="D1234" s="12">
        <f>INDEX(families!$A:$A,MATCH(E1234,families!$B:$B,0))</f>
        <v>2</v>
      </c>
      <c r="E1234" s="1" t="str">
        <f t="shared" si="77"/>
        <v>FBE</v>
      </c>
      <c r="F1234" s="1">
        <f t="shared" si="78"/>
        <v>19</v>
      </c>
      <c r="G1234" s="1" t="str">
        <f t="shared" si="79"/>
        <v>19.0mm FBE</v>
      </c>
      <c r="H1234" s="1" t="str">
        <f>_xlfn.CONCAT(TEXT(R1234,"0.0"),"mm ",INDEX('Pipe Lookup'!D:D,MATCH('~01 Pipe Segmentation'!S1234,'Pipe Lookup'!C:C,0))," TYPE ",Q1234)</f>
        <v>19.0mm Fusion-Bonded Epoxy TYPE 7</v>
      </c>
      <c r="M1234" s="1" t="s">
        <v>53</v>
      </c>
      <c r="N1234" s="1">
        <v>1073924.55</v>
      </c>
      <c r="O1234" s="1">
        <v>1073948.55</v>
      </c>
      <c r="P1234" s="1">
        <v>24</v>
      </c>
      <c r="Q1234" s="1">
        <v>7</v>
      </c>
      <c r="R1234" s="1">
        <v>19</v>
      </c>
      <c r="S1234" s="1" t="s">
        <v>54</v>
      </c>
      <c r="T1234" s="1" t="s">
        <v>699</v>
      </c>
      <c r="W1234" s="1">
        <v>0</v>
      </c>
      <c r="X1234" s="1" t="s">
        <v>58</v>
      </c>
    </row>
    <row r="1235" spans="1:24" ht="15" x14ac:dyDescent="0.2">
      <c r="A1235" s="1">
        <f t="shared" si="76"/>
        <v>1073948.55</v>
      </c>
      <c r="B1235" s="1">
        <f t="shared" si="76"/>
        <v>1074085.54</v>
      </c>
      <c r="C1235" s="11" t="s">
        <v>52</v>
      </c>
      <c r="D1235" s="12">
        <f>INDEX(families!$A:$A,MATCH(E1235,families!$B:$B,0))</f>
        <v>2</v>
      </c>
      <c r="E1235" s="1" t="str">
        <f t="shared" si="77"/>
        <v>FBE</v>
      </c>
      <c r="F1235" s="1">
        <f t="shared" si="78"/>
        <v>14.7</v>
      </c>
      <c r="G1235" s="1" t="str">
        <f t="shared" si="79"/>
        <v>14.7mm FBE</v>
      </c>
      <c r="H1235" s="1" t="str">
        <f>_xlfn.CONCAT(TEXT(R1235,"0.0"),"mm ",INDEX('Pipe Lookup'!D:D,MATCH('~01 Pipe Segmentation'!S1235,'Pipe Lookup'!C:C,0))," TYPE ",Q1235)</f>
        <v>14.7mm Fusion-Bonded Epoxy TYPE 5</v>
      </c>
      <c r="M1235" s="1" t="s">
        <v>53</v>
      </c>
      <c r="N1235" s="1">
        <v>1073948.55</v>
      </c>
      <c r="O1235" s="1">
        <v>1074085.54</v>
      </c>
      <c r="P1235" s="1">
        <v>136.98999999999069</v>
      </c>
      <c r="Q1235" s="1">
        <v>5</v>
      </c>
      <c r="R1235" s="1">
        <v>14.7</v>
      </c>
      <c r="S1235" s="1" t="s">
        <v>54</v>
      </c>
      <c r="T1235" s="1" t="s">
        <v>699</v>
      </c>
      <c r="W1235" s="1">
        <v>0</v>
      </c>
      <c r="X1235" s="1" t="s">
        <v>58</v>
      </c>
    </row>
    <row r="1236" spans="1:24" ht="15" x14ac:dyDescent="0.2">
      <c r="A1236" s="1">
        <f t="shared" si="76"/>
        <v>1074085.54</v>
      </c>
      <c r="B1236" s="1">
        <f t="shared" si="76"/>
        <v>1074333.54</v>
      </c>
      <c r="C1236" s="11" t="s">
        <v>52</v>
      </c>
      <c r="D1236" s="12">
        <f>INDEX(families!$A:$A,MATCH(E1236,families!$B:$B,0))</f>
        <v>2</v>
      </c>
      <c r="E1236" s="1" t="str">
        <f t="shared" si="77"/>
        <v>FBE</v>
      </c>
      <c r="F1236" s="1">
        <f t="shared" si="78"/>
        <v>11.8</v>
      </c>
      <c r="G1236" s="1" t="str">
        <f t="shared" si="79"/>
        <v>11.8mm FBE</v>
      </c>
      <c r="H1236" s="1" t="str">
        <f>_xlfn.CONCAT(TEXT(R1236,"0.0"),"mm ",INDEX('Pipe Lookup'!D:D,MATCH('~01 Pipe Segmentation'!S1236,'Pipe Lookup'!C:C,0))," TYPE ",Q1236)</f>
        <v>11.8mm Fusion-Bonded Epoxy TYPE 4</v>
      </c>
      <c r="M1236" s="1" t="s">
        <v>53</v>
      </c>
      <c r="N1236" s="1">
        <v>1074085.54</v>
      </c>
      <c r="O1236" s="1">
        <v>1074333.54</v>
      </c>
      <c r="P1236" s="1">
        <v>248</v>
      </c>
      <c r="Q1236" s="1">
        <v>4</v>
      </c>
      <c r="R1236" s="1">
        <v>11.8</v>
      </c>
      <c r="S1236" s="1" t="s">
        <v>54</v>
      </c>
      <c r="T1236" s="1" t="s">
        <v>699</v>
      </c>
      <c r="W1236" s="1">
        <v>0</v>
      </c>
      <c r="X1236" s="1" t="s">
        <v>58</v>
      </c>
    </row>
    <row r="1237" spans="1:24" ht="15" x14ac:dyDescent="0.2">
      <c r="A1237" s="1">
        <f t="shared" si="76"/>
        <v>1074333.54</v>
      </c>
      <c r="B1237" s="1">
        <f t="shared" si="76"/>
        <v>1074357.54</v>
      </c>
      <c r="C1237" s="11" t="s">
        <v>52</v>
      </c>
      <c r="D1237" s="12">
        <f>INDEX(families!$A:$A,MATCH(E1237,families!$B:$B,0))</f>
        <v>2</v>
      </c>
      <c r="E1237" s="1" t="str">
        <f t="shared" si="77"/>
        <v>FBE</v>
      </c>
      <c r="F1237" s="1">
        <f t="shared" si="78"/>
        <v>14.7</v>
      </c>
      <c r="G1237" s="1" t="str">
        <f t="shared" si="79"/>
        <v>14.7mm FBE</v>
      </c>
      <c r="H1237" s="1" t="str">
        <f>_xlfn.CONCAT(TEXT(R1237,"0.0"),"mm ",INDEX('Pipe Lookup'!D:D,MATCH('~01 Pipe Segmentation'!S1237,'Pipe Lookup'!C:C,0))," TYPE ",Q1237)</f>
        <v>14.7mm Fusion-Bonded Epoxy TYPE 5</v>
      </c>
      <c r="M1237" s="1" t="s">
        <v>53</v>
      </c>
      <c r="N1237" s="1">
        <v>1074333.54</v>
      </c>
      <c r="O1237" s="1">
        <v>1074357.54</v>
      </c>
      <c r="P1237" s="1">
        <v>24</v>
      </c>
      <c r="Q1237" s="1">
        <v>5</v>
      </c>
      <c r="R1237" s="1">
        <v>14.7</v>
      </c>
      <c r="S1237" s="1" t="s">
        <v>54</v>
      </c>
      <c r="T1237" s="1" t="s">
        <v>699</v>
      </c>
      <c r="W1237" s="1">
        <v>0</v>
      </c>
      <c r="X1237" s="1" t="s">
        <v>58</v>
      </c>
    </row>
    <row r="1238" spans="1:24" ht="15" x14ac:dyDescent="0.2">
      <c r="A1238" s="1">
        <f t="shared" si="76"/>
        <v>1074357.54</v>
      </c>
      <c r="B1238" s="1">
        <f t="shared" si="76"/>
        <v>1074785.75</v>
      </c>
      <c r="C1238" s="11" t="s">
        <v>52</v>
      </c>
      <c r="D1238" s="12">
        <f>INDEX(families!$A:$A,MATCH(E1238,families!$B:$B,0))</f>
        <v>2</v>
      </c>
      <c r="E1238" s="1" t="str">
        <f t="shared" si="77"/>
        <v>FBE</v>
      </c>
      <c r="F1238" s="1">
        <f t="shared" si="78"/>
        <v>11.8</v>
      </c>
      <c r="G1238" s="1" t="str">
        <f t="shared" si="79"/>
        <v>11.8mm FBE</v>
      </c>
      <c r="H1238" s="1" t="str">
        <f>_xlfn.CONCAT(TEXT(R1238,"0.0"),"mm ",INDEX('Pipe Lookup'!D:D,MATCH('~01 Pipe Segmentation'!S1238,'Pipe Lookup'!C:C,0))," TYPE ",Q1238)</f>
        <v>11.8mm Fusion-Bonded Epoxy TYPE 4</v>
      </c>
      <c r="M1238" s="1" t="s">
        <v>53</v>
      </c>
      <c r="N1238" s="1">
        <v>1074357.54</v>
      </c>
      <c r="O1238" s="1">
        <v>1074785.75</v>
      </c>
      <c r="P1238" s="1">
        <v>428.20999999996275</v>
      </c>
      <c r="Q1238" s="1">
        <v>4</v>
      </c>
      <c r="R1238" s="1">
        <v>11.8</v>
      </c>
      <c r="S1238" s="1" t="s">
        <v>54</v>
      </c>
      <c r="T1238" s="1" t="s">
        <v>699</v>
      </c>
      <c r="W1238" s="1">
        <v>0</v>
      </c>
      <c r="X1238" s="1" t="s">
        <v>58</v>
      </c>
    </row>
    <row r="1239" spans="1:24" ht="15" x14ac:dyDescent="0.2">
      <c r="A1239" s="1">
        <f t="shared" si="76"/>
        <v>1074785.75</v>
      </c>
      <c r="B1239" s="1">
        <f t="shared" si="76"/>
        <v>1074895.55</v>
      </c>
      <c r="C1239" s="11" t="s">
        <v>52</v>
      </c>
      <c r="D1239" s="12">
        <f>INDEX(families!$A:$A,MATCH(E1239,families!$B:$B,0))</f>
        <v>2</v>
      </c>
      <c r="E1239" s="1" t="str">
        <f t="shared" si="77"/>
        <v>FBE</v>
      </c>
      <c r="F1239" s="1">
        <f t="shared" si="78"/>
        <v>14.7</v>
      </c>
      <c r="G1239" s="1" t="str">
        <f t="shared" si="79"/>
        <v>14.7mm FBE</v>
      </c>
      <c r="H1239" s="1" t="str">
        <f>_xlfn.CONCAT(TEXT(R1239,"0.0"),"mm ",INDEX('Pipe Lookup'!D:D,MATCH('~01 Pipe Segmentation'!S1239,'Pipe Lookup'!C:C,0))," TYPE ",Q1239)</f>
        <v>14.7mm Fusion-Bonded Epoxy TYPE 5</v>
      </c>
      <c r="M1239" s="1" t="s">
        <v>53</v>
      </c>
      <c r="N1239" s="1">
        <v>1074785.75</v>
      </c>
      <c r="O1239" s="1">
        <v>1074895.55</v>
      </c>
      <c r="P1239" s="1">
        <v>109.80000000004657</v>
      </c>
      <c r="Q1239" s="1">
        <v>5</v>
      </c>
      <c r="R1239" s="1">
        <v>14.7</v>
      </c>
      <c r="S1239" s="1" t="s">
        <v>54</v>
      </c>
      <c r="T1239" s="1" t="s">
        <v>699</v>
      </c>
      <c r="W1239" s="1">
        <v>0</v>
      </c>
      <c r="X1239" s="1" t="s">
        <v>58</v>
      </c>
    </row>
    <row r="1240" spans="1:24" ht="15" x14ac:dyDescent="0.2">
      <c r="A1240" s="1">
        <f t="shared" si="76"/>
        <v>1074895.55</v>
      </c>
      <c r="B1240" s="1">
        <f t="shared" si="76"/>
        <v>1075025.55</v>
      </c>
      <c r="C1240" s="11" t="s">
        <v>52</v>
      </c>
      <c r="D1240" s="12">
        <f>INDEX(families!$A:$A,MATCH(E1240,families!$B:$B,0))</f>
        <v>2</v>
      </c>
      <c r="E1240" s="1" t="str">
        <f t="shared" si="77"/>
        <v>FBE</v>
      </c>
      <c r="F1240" s="1">
        <f t="shared" si="78"/>
        <v>19</v>
      </c>
      <c r="G1240" s="1" t="str">
        <f t="shared" si="79"/>
        <v>19.0mm FBE</v>
      </c>
      <c r="H1240" s="1" t="str">
        <f>_xlfn.CONCAT(TEXT(R1240,"0.0"),"mm ",INDEX('Pipe Lookup'!D:D,MATCH('~01 Pipe Segmentation'!S1240,'Pipe Lookup'!C:C,0))," TYPE ",Q1240)</f>
        <v>19.0mm Fusion-Bonded Epoxy TYPE 7</v>
      </c>
      <c r="M1240" s="1" t="s">
        <v>53</v>
      </c>
      <c r="N1240" s="1">
        <v>1074895.55</v>
      </c>
      <c r="O1240" s="1">
        <v>1075025.55</v>
      </c>
      <c r="P1240" s="1">
        <v>130</v>
      </c>
      <c r="Q1240" s="1">
        <v>7</v>
      </c>
      <c r="R1240" s="1">
        <v>19</v>
      </c>
      <c r="S1240" s="1" t="s">
        <v>54</v>
      </c>
      <c r="T1240" s="1" t="s">
        <v>699</v>
      </c>
      <c r="W1240" s="1">
        <v>0</v>
      </c>
      <c r="X1240" s="1" t="s">
        <v>58</v>
      </c>
    </row>
    <row r="1241" spans="1:24" ht="15" x14ac:dyDescent="0.2">
      <c r="A1241" s="1">
        <f t="shared" si="76"/>
        <v>1075025.55</v>
      </c>
      <c r="B1241" s="1">
        <f t="shared" si="76"/>
        <v>1075087</v>
      </c>
      <c r="C1241" s="11" t="s">
        <v>52</v>
      </c>
      <c r="D1241" s="12">
        <f>INDEX(families!$A:$A,MATCH(E1241,families!$B:$B,0))</f>
        <v>2</v>
      </c>
      <c r="E1241" s="1" t="str">
        <f t="shared" si="77"/>
        <v>FBE</v>
      </c>
      <c r="F1241" s="1">
        <f t="shared" si="78"/>
        <v>14.7</v>
      </c>
      <c r="G1241" s="1" t="str">
        <f t="shared" si="79"/>
        <v>14.7mm FBE</v>
      </c>
      <c r="H1241" s="1" t="str">
        <f>_xlfn.CONCAT(TEXT(R1241,"0.0"),"mm ",INDEX('Pipe Lookup'!D:D,MATCH('~01 Pipe Segmentation'!S1241,'Pipe Lookup'!C:C,0))," TYPE ",Q1241)</f>
        <v>14.7mm Fusion-Bonded Epoxy TYPE 5</v>
      </c>
      <c r="M1241" s="1" t="s">
        <v>53</v>
      </c>
      <c r="N1241" s="1">
        <v>1075025.55</v>
      </c>
      <c r="O1241" s="1">
        <v>1075087</v>
      </c>
      <c r="P1241" s="1">
        <v>61.449999999953434</v>
      </c>
      <c r="Q1241" s="1">
        <v>5</v>
      </c>
      <c r="R1241" s="1">
        <v>14.7</v>
      </c>
      <c r="S1241" s="1" t="s">
        <v>54</v>
      </c>
      <c r="T1241" s="1" t="s">
        <v>699</v>
      </c>
      <c r="W1241" s="1">
        <v>0</v>
      </c>
      <c r="X1241" s="1" t="s">
        <v>58</v>
      </c>
    </row>
    <row r="1242" spans="1:24" ht="15" x14ac:dyDescent="0.2">
      <c r="A1242" s="1">
        <f t="shared" si="76"/>
        <v>1075087</v>
      </c>
      <c r="B1242" s="1">
        <f t="shared" si="76"/>
        <v>1075111</v>
      </c>
      <c r="C1242" s="11" t="s">
        <v>52</v>
      </c>
      <c r="D1242" s="12">
        <f>INDEX(families!$A:$A,MATCH(E1242,families!$B:$B,0))</f>
        <v>2</v>
      </c>
      <c r="E1242" s="1" t="str">
        <f t="shared" si="77"/>
        <v>FBE</v>
      </c>
      <c r="F1242" s="1">
        <f t="shared" si="78"/>
        <v>19</v>
      </c>
      <c r="G1242" s="1" t="str">
        <f t="shared" si="79"/>
        <v>19.0mm FBE</v>
      </c>
      <c r="H1242" s="1" t="str">
        <f>_xlfn.CONCAT(TEXT(R1242,"0.0"),"mm ",INDEX('Pipe Lookup'!D:D,MATCH('~01 Pipe Segmentation'!S1242,'Pipe Lookup'!C:C,0))," TYPE ",Q1242)</f>
        <v>19.0mm Fusion-Bonded Epoxy TYPE 7</v>
      </c>
      <c r="M1242" s="1" t="s">
        <v>53</v>
      </c>
      <c r="N1242" s="1">
        <v>1075087</v>
      </c>
      <c r="O1242" s="1">
        <v>1075111</v>
      </c>
      <c r="P1242" s="1">
        <v>24</v>
      </c>
      <c r="Q1242" s="1">
        <v>7</v>
      </c>
      <c r="R1242" s="1">
        <v>19</v>
      </c>
      <c r="S1242" s="1" t="s">
        <v>54</v>
      </c>
      <c r="T1242" s="1" t="s">
        <v>699</v>
      </c>
      <c r="W1242" s="1">
        <v>0</v>
      </c>
      <c r="X1242" s="1" t="s">
        <v>58</v>
      </c>
    </row>
    <row r="1243" spans="1:24" ht="15" x14ac:dyDescent="0.2">
      <c r="A1243" s="1">
        <f t="shared" si="76"/>
        <v>1075111</v>
      </c>
      <c r="B1243" s="1">
        <f t="shared" si="76"/>
        <v>1075285</v>
      </c>
      <c r="C1243" s="11" t="s">
        <v>52</v>
      </c>
      <c r="D1243" s="12">
        <f>INDEX(families!$A:$A,MATCH(E1243,families!$B:$B,0))</f>
        <v>2</v>
      </c>
      <c r="E1243" s="1" t="str">
        <f t="shared" si="77"/>
        <v>FBE</v>
      </c>
      <c r="F1243" s="1">
        <f t="shared" si="78"/>
        <v>14.7</v>
      </c>
      <c r="G1243" s="1" t="str">
        <f t="shared" si="79"/>
        <v>14.7mm FBE</v>
      </c>
      <c r="H1243" s="1" t="str">
        <f>_xlfn.CONCAT(TEXT(R1243,"0.0"),"mm ",INDEX('Pipe Lookup'!D:D,MATCH('~01 Pipe Segmentation'!S1243,'Pipe Lookup'!C:C,0))," TYPE ",Q1243)</f>
        <v>14.7mm Fusion-Bonded Epoxy TYPE 5</v>
      </c>
      <c r="M1243" s="1" t="s">
        <v>53</v>
      </c>
      <c r="N1243" s="1">
        <v>1075111</v>
      </c>
      <c r="O1243" s="1">
        <v>1075285</v>
      </c>
      <c r="P1243" s="1">
        <v>174</v>
      </c>
      <c r="Q1243" s="1">
        <v>5</v>
      </c>
      <c r="R1243" s="1">
        <v>14.7</v>
      </c>
      <c r="S1243" s="1" t="s">
        <v>54</v>
      </c>
      <c r="T1243" s="1" t="s">
        <v>699</v>
      </c>
      <c r="W1243" s="1">
        <v>0</v>
      </c>
      <c r="X1243" s="1" t="s">
        <v>58</v>
      </c>
    </row>
    <row r="1244" spans="1:24" ht="15" x14ac:dyDescent="0.2">
      <c r="A1244" s="1">
        <f t="shared" si="76"/>
        <v>1075285</v>
      </c>
      <c r="B1244" s="1">
        <f t="shared" si="76"/>
        <v>1075362</v>
      </c>
      <c r="C1244" s="11" t="s">
        <v>52</v>
      </c>
      <c r="D1244" s="12">
        <f>INDEX(families!$A:$A,MATCH(E1244,families!$B:$B,0))</f>
        <v>2</v>
      </c>
      <c r="E1244" s="1" t="str">
        <f t="shared" si="77"/>
        <v>FBE</v>
      </c>
      <c r="F1244" s="1">
        <f t="shared" si="78"/>
        <v>11.8</v>
      </c>
      <c r="G1244" s="1" t="str">
        <f t="shared" si="79"/>
        <v>11.8mm FBE</v>
      </c>
      <c r="H1244" s="1" t="str">
        <f>_xlfn.CONCAT(TEXT(R1244,"0.0"),"mm ",INDEX('Pipe Lookup'!D:D,MATCH('~01 Pipe Segmentation'!S1244,'Pipe Lookup'!C:C,0))," TYPE ",Q1244)</f>
        <v>11.8mm Fusion-Bonded Epoxy TYPE 4</v>
      </c>
      <c r="M1244" s="1" t="s">
        <v>53</v>
      </c>
      <c r="N1244" s="1">
        <v>1075285</v>
      </c>
      <c r="O1244" s="1">
        <v>1075362</v>
      </c>
      <c r="P1244" s="1">
        <v>77</v>
      </c>
      <c r="Q1244" s="1">
        <v>4</v>
      </c>
      <c r="R1244" s="1">
        <v>11.8</v>
      </c>
      <c r="S1244" s="1" t="s">
        <v>54</v>
      </c>
      <c r="T1244" s="1" t="s">
        <v>699</v>
      </c>
      <c r="W1244" s="1">
        <v>0</v>
      </c>
      <c r="X1244" s="1" t="s">
        <v>58</v>
      </c>
    </row>
    <row r="1245" spans="1:24" ht="15" x14ac:dyDescent="0.2">
      <c r="A1245" s="1">
        <f t="shared" si="76"/>
        <v>1075362</v>
      </c>
      <c r="B1245" s="1">
        <f t="shared" si="76"/>
        <v>1075385.54</v>
      </c>
      <c r="C1245" s="11" t="s">
        <v>52</v>
      </c>
      <c r="D1245" s="12">
        <f>INDEX(families!$A:$A,MATCH(E1245,families!$B:$B,0))</f>
        <v>2</v>
      </c>
      <c r="E1245" s="1" t="str">
        <f t="shared" si="77"/>
        <v>FBE</v>
      </c>
      <c r="F1245" s="1">
        <f t="shared" si="78"/>
        <v>19</v>
      </c>
      <c r="G1245" s="1" t="str">
        <f t="shared" si="79"/>
        <v>19.0mm FBE</v>
      </c>
      <c r="H1245" s="1" t="str">
        <f>_xlfn.CONCAT(TEXT(R1245,"0.0"),"mm ",INDEX('Pipe Lookup'!D:D,MATCH('~01 Pipe Segmentation'!S1245,'Pipe Lookup'!C:C,0))," TYPE ",Q1245)</f>
        <v>19.0mm Fusion-Bonded Epoxy TYPE 7</v>
      </c>
      <c r="M1245" s="1" t="s">
        <v>53</v>
      </c>
      <c r="N1245" s="1">
        <v>1075362</v>
      </c>
      <c r="O1245" s="1">
        <v>1075385.54</v>
      </c>
      <c r="P1245" s="1">
        <v>23.540000000037253</v>
      </c>
      <c r="Q1245" s="1">
        <v>7</v>
      </c>
      <c r="R1245" s="1">
        <v>19</v>
      </c>
      <c r="S1245" s="1" t="s">
        <v>54</v>
      </c>
      <c r="T1245" s="1" t="s">
        <v>699</v>
      </c>
      <c r="W1245" s="1">
        <v>0</v>
      </c>
      <c r="X1245" s="1" t="s">
        <v>58</v>
      </c>
    </row>
    <row r="1246" spans="1:24" ht="15" x14ac:dyDescent="0.2">
      <c r="A1246" s="1">
        <f t="shared" si="76"/>
        <v>1075385.54</v>
      </c>
      <c r="B1246" s="1">
        <f t="shared" si="76"/>
        <v>1075449.54</v>
      </c>
      <c r="C1246" s="11" t="s">
        <v>52</v>
      </c>
      <c r="D1246" s="12">
        <f>INDEX(families!$A:$A,MATCH(E1246,families!$B:$B,0))</f>
        <v>1</v>
      </c>
      <c r="E1246" s="1" t="str">
        <f t="shared" si="77"/>
        <v>ARO</v>
      </c>
      <c r="F1246" s="1">
        <f t="shared" si="78"/>
        <v>19</v>
      </c>
      <c r="G1246" s="1" t="str">
        <f t="shared" si="79"/>
        <v>19.0mm ARO</v>
      </c>
      <c r="H1246" s="1" t="str">
        <f>_xlfn.CONCAT(TEXT(R1246,"0.0"),"mm ",INDEX('Pipe Lookup'!D:D,MATCH('~01 Pipe Segmentation'!S1246,'Pipe Lookup'!C:C,0))," TYPE ",Q1246)</f>
        <v>19.0mm Abrasion-Resistant Overcoat TYPE 8</v>
      </c>
      <c r="M1246" s="1" t="s">
        <v>53</v>
      </c>
      <c r="N1246" s="1">
        <v>1075385.54</v>
      </c>
      <c r="O1246" s="1">
        <v>1075449.54</v>
      </c>
      <c r="P1246" s="1">
        <v>64</v>
      </c>
      <c r="Q1246" s="1">
        <v>8</v>
      </c>
      <c r="R1246" s="1">
        <v>19</v>
      </c>
      <c r="S1246" s="1" t="s">
        <v>78</v>
      </c>
      <c r="T1246" s="1" t="s">
        <v>699</v>
      </c>
      <c r="V1246" s="1" t="s">
        <v>702</v>
      </c>
      <c r="W1246" s="1">
        <v>0</v>
      </c>
      <c r="X1246" s="1" t="s">
        <v>58</v>
      </c>
    </row>
    <row r="1247" spans="1:24" ht="15" x14ac:dyDescent="0.2">
      <c r="A1247" s="1">
        <f t="shared" si="76"/>
        <v>1075449.54</v>
      </c>
      <c r="B1247" s="1">
        <f t="shared" si="76"/>
        <v>1075659.54</v>
      </c>
      <c r="C1247" s="11" t="s">
        <v>52</v>
      </c>
      <c r="D1247" s="12">
        <f>INDEX(families!$A:$A,MATCH(E1247,families!$B:$B,0))</f>
        <v>2</v>
      </c>
      <c r="E1247" s="1" t="str">
        <f t="shared" si="77"/>
        <v>FBE</v>
      </c>
      <c r="F1247" s="1">
        <f t="shared" si="78"/>
        <v>19</v>
      </c>
      <c r="G1247" s="1" t="str">
        <f t="shared" si="79"/>
        <v>19.0mm FBE</v>
      </c>
      <c r="H1247" s="1" t="str">
        <f>_xlfn.CONCAT(TEXT(R1247,"0.0"),"mm ",INDEX('Pipe Lookup'!D:D,MATCH('~01 Pipe Segmentation'!S1247,'Pipe Lookup'!C:C,0))," TYPE ",Q1247)</f>
        <v>19.0mm Fusion-Bonded Epoxy TYPE 7</v>
      </c>
      <c r="M1247" s="1" t="s">
        <v>53</v>
      </c>
      <c r="N1247" s="1">
        <v>1075449.54</v>
      </c>
      <c r="O1247" s="1">
        <v>1075659.54</v>
      </c>
      <c r="P1247" s="1">
        <v>210</v>
      </c>
      <c r="Q1247" s="1">
        <v>7</v>
      </c>
      <c r="R1247" s="1">
        <v>19</v>
      </c>
      <c r="S1247" s="1" t="s">
        <v>54</v>
      </c>
      <c r="T1247" s="1" t="s">
        <v>699</v>
      </c>
      <c r="V1247" s="1" t="s">
        <v>703</v>
      </c>
      <c r="W1247" s="1">
        <v>0</v>
      </c>
      <c r="X1247" s="1" t="s">
        <v>58</v>
      </c>
    </row>
    <row r="1248" spans="1:24" ht="15" x14ac:dyDescent="0.2">
      <c r="A1248" s="1">
        <f t="shared" si="76"/>
        <v>1075659.54</v>
      </c>
      <c r="B1248" s="1">
        <f t="shared" si="76"/>
        <v>1075723.54</v>
      </c>
      <c r="C1248" s="11" t="s">
        <v>52</v>
      </c>
      <c r="D1248" s="12">
        <f>INDEX(families!$A:$A,MATCH(E1248,families!$B:$B,0))</f>
        <v>1</v>
      </c>
      <c r="E1248" s="1" t="str">
        <f t="shared" si="77"/>
        <v>ARO</v>
      </c>
      <c r="F1248" s="1">
        <f t="shared" si="78"/>
        <v>19</v>
      </c>
      <c r="G1248" s="1" t="str">
        <f t="shared" si="79"/>
        <v>19.0mm ARO</v>
      </c>
      <c r="H1248" s="1" t="str">
        <f>_xlfn.CONCAT(TEXT(R1248,"0.0"),"mm ",INDEX('Pipe Lookup'!D:D,MATCH('~01 Pipe Segmentation'!S1248,'Pipe Lookup'!C:C,0))," TYPE ",Q1248)</f>
        <v>19.0mm Abrasion-Resistant Overcoat TYPE 8</v>
      </c>
      <c r="M1248" s="1" t="s">
        <v>53</v>
      </c>
      <c r="N1248" s="1">
        <v>1075659.54</v>
      </c>
      <c r="O1248" s="1">
        <v>1075723.54</v>
      </c>
      <c r="P1248" s="1">
        <v>64</v>
      </c>
      <c r="Q1248" s="1">
        <v>8</v>
      </c>
      <c r="R1248" s="1">
        <v>19</v>
      </c>
      <c r="S1248" s="1" t="s">
        <v>78</v>
      </c>
      <c r="T1248" s="1" t="s">
        <v>699</v>
      </c>
      <c r="V1248" s="1" t="s">
        <v>704</v>
      </c>
      <c r="W1248" s="1">
        <v>0</v>
      </c>
      <c r="X1248" s="1" t="s">
        <v>58</v>
      </c>
    </row>
    <row r="1249" spans="1:24" ht="15" x14ac:dyDescent="0.2">
      <c r="A1249" s="1">
        <f t="shared" si="76"/>
        <v>1075723.54</v>
      </c>
      <c r="B1249" s="1">
        <f t="shared" si="76"/>
        <v>1075831</v>
      </c>
      <c r="C1249" s="11" t="s">
        <v>52</v>
      </c>
      <c r="D1249" s="12">
        <f>INDEX(families!$A:$A,MATCH(E1249,families!$B:$B,0))</f>
        <v>2</v>
      </c>
      <c r="E1249" s="1" t="str">
        <f t="shared" si="77"/>
        <v>FBE</v>
      </c>
      <c r="F1249" s="1">
        <f t="shared" si="78"/>
        <v>14.7</v>
      </c>
      <c r="G1249" s="1" t="str">
        <f t="shared" si="79"/>
        <v>14.7mm FBE</v>
      </c>
      <c r="H1249" s="1" t="str">
        <f>_xlfn.CONCAT(TEXT(R1249,"0.0"),"mm ",INDEX('Pipe Lookup'!D:D,MATCH('~01 Pipe Segmentation'!S1249,'Pipe Lookup'!C:C,0))," TYPE ",Q1249)</f>
        <v>14.7mm Fusion-Bonded Epoxy TYPE 5</v>
      </c>
      <c r="M1249" s="1" t="s">
        <v>53</v>
      </c>
      <c r="N1249" s="1">
        <v>1075723.54</v>
      </c>
      <c r="O1249" s="1">
        <v>1075831</v>
      </c>
      <c r="P1249" s="1">
        <v>107.45999999996275</v>
      </c>
      <c r="Q1249" s="1">
        <v>5</v>
      </c>
      <c r="R1249" s="1">
        <v>14.7</v>
      </c>
      <c r="S1249" s="1" t="s">
        <v>54</v>
      </c>
      <c r="T1249" s="1" t="s">
        <v>699</v>
      </c>
      <c r="W1249" s="1">
        <v>0</v>
      </c>
      <c r="X1249" s="1" t="s">
        <v>58</v>
      </c>
    </row>
    <row r="1250" spans="1:24" ht="15" x14ac:dyDescent="0.2">
      <c r="A1250" s="1">
        <f t="shared" si="76"/>
        <v>1075831</v>
      </c>
      <c r="B1250" s="1">
        <f t="shared" si="76"/>
        <v>1075875</v>
      </c>
      <c r="C1250" s="11" t="s">
        <v>52</v>
      </c>
      <c r="D1250" s="12">
        <f>INDEX(families!$A:$A,MATCH(E1250,families!$B:$B,0))</f>
        <v>2</v>
      </c>
      <c r="E1250" s="1" t="str">
        <f t="shared" si="77"/>
        <v>FBE</v>
      </c>
      <c r="F1250" s="1">
        <f t="shared" si="78"/>
        <v>19</v>
      </c>
      <c r="G1250" s="1" t="str">
        <f t="shared" si="79"/>
        <v>19.0mm FBE</v>
      </c>
      <c r="H1250" s="1" t="str">
        <f>_xlfn.CONCAT(TEXT(R1250,"0.0"),"mm ",INDEX('Pipe Lookup'!D:D,MATCH('~01 Pipe Segmentation'!S1250,'Pipe Lookup'!C:C,0))," TYPE ",Q1250)</f>
        <v>19.0mm Fusion-Bonded Epoxy TYPE 7</v>
      </c>
      <c r="M1250" s="1" t="s">
        <v>53</v>
      </c>
      <c r="N1250" s="1">
        <v>1075831</v>
      </c>
      <c r="O1250" s="1">
        <v>1075875</v>
      </c>
      <c r="P1250" s="1">
        <v>44</v>
      </c>
      <c r="Q1250" s="1">
        <v>7</v>
      </c>
      <c r="R1250" s="1">
        <v>19</v>
      </c>
      <c r="S1250" s="1" t="s">
        <v>54</v>
      </c>
      <c r="T1250" s="1" t="s">
        <v>699</v>
      </c>
      <c r="W1250" s="1">
        <v>0</v>
      </c>
      <c r="X1250" s="1" t="s">
        <v>58</v>
      </c>
    </row>
    <row r="1251" spans="1:24" ht="15" x14ac:dyDescent="0.2">
      <c r="A1251" s="1">
        <f t="shared" si="76"/>
        <v>1075875</v>
      </c>
      <c r="B1251" s="1">
        <f t="shared" si="76"/>
        <v>1075916</v>
      </c>
      <c r="C1251" s="11" t="s">
        <v>52</v>
      </c>
      <c r="D1251" s="12">
        <f>INDEX(families!$A:$A,MATCH(E1251,families!$B:$B,0))</f>
        <v>2</v>
      </c>
      <c r="E1251" s="1" t="str">
        <f t="shared" si="77"/>
        <v>FBE</v>
      </c>
      <c r="F1251" s="1">
        <f t="shared" si="78"/>
        <v>14.7</v>
      </c>
      <c r="G1251" s="1" t="str">
        <f t="shared" si="79"/>
        <v>14.7mm FBE</v>
      </c>
      <c r="H1251" s="1" t="str">
        <f>_xlfn.CONCAT(TEXT(R1251,"0.0"),"mm ",INDEX('Pipe Lookup'!D:D,MATCH('~01 Pipe Segmentation'!S1251,'Pipe Lookup'!C:C,0))," TYPE ",Q1251)</f>
        <v>14.7mm Fusion-Bonded Epoxy TYPE 5</v>
      </c>
      <c r="M1251" s="1" t="s">
        <v>53</v>
      </c>
      <c r="N1251" s="1">
        <v>1075875</v>
      </c>
      <c r="O1251" s="1">
        <v>1075916</v>
      </c>
      <c r="P1251" s="1">
        <v>41</v>
      </c>
      <c r="Q1251" s="1">
        <v>5</v>
      </c>
      <c r="R1251" s="1">
        <v>14.7</v>
      </c>
      <c r="S1251" s="1" t="s">
        <v>54</v>
      </c>
      <c r="T1251" s="1" t="s">
        <v>699</v>
      </c>
      <c r="W1251" s="1">
        <v>0</v>
      </c>
      <c r="X1251" s="1" t="s">
        <v>58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DB68E-1008-464E-A1D5-E2AC597A380C}">
  <dimension ref="A1:D15"/>
  <sheetViews>
    <sheetView workbookViewId="0"/>
  </sheetViews>
  <sheetFormatPr baseColWidth="10" defaultColWidth="8.83203125" defaultRowHeight="15" x14ac:dyDescent="0.2"/>
  <cols>
    <col min="1" max="3" width="8.83203125" style="1"/>
    <col min="4" max="4" width="30" style="1" bestFit="1" customWidth="1"/>
    <col min="5" max="16384" width="8.83203125" style="1"/>
  </cols>
  <sheetData>
    <row r="1" spans="1:4" x14ac:dyDescent="0.2">
      <c r="A1" s="1" t="s">
        <v>44</v>
      </c>
      <c r="B1" s="1" t="s">
        <v>45</v>
      </c>
      <c r="C1" s="1" t="s">
        <v>46</v>
      </c>
      <c r="D1" s="1" t="s">
        <v>705</v>
      </c>
    </row>
    <row r="2" spans="1:4" x14ac:dyDescent="0.2">
      <c r="A2" s="1">
        <v>4</v>
      </c>
      <c r="B2" s="1">
        <v>11.8</v>
      </c>
      <c r="C2" s="1" t="s">
        <v>54</v>
      </c>
      <c r="D2" s="1" t="s">
        <v>706</v>
      </c>
    </row>
    <row r="3" spans="1:4" x14ac:dyDescent="0.2">
      <c r="A3" s="1">
        <v>5</v>
      </c>
      <c r="B3" s="1">
        <v>14.7</v>
      </c>
      <c r="C3" s="1" t="s">
        <v>54</v>
      </c>
      <c r="D3" s="1" t="s">
        <v>706</v>
      </c>
    </row>
    <row r="4" spans="1:4" x14ac:dyDescent="0.2">
      <c r="A4" s="1">
        <v>6</v>
      </c>
      <c r="B4" s="1">
        <v>14.7</v>
      </c>
      <c r="C4" s="1" t="s">
        <v>78</v>
      </c>
      <c r="D4" s="1" t="s">
        <v>707</v>
      </c>
    </row>
    <row r="5" spans="1:4" x14ac:dyDescent="0.2">
      <c r="A5" s="1">
        <v>7</v>
      </c>
      <c r="B5" s="1">
        <v>19</v>
      </c>
      <c r="C5" s="1" t="s">
        <v>54</v>
      </c>
      <c r="D5" s="1" t="s">
        <v>706</v>
      </c>
    </row>
    <row r="6" spans="1:4" x14ac:dyDescent="0.2">
      <c r="A6" s="1">
        <v>8</v>
      </c>
      <c r="B6" s="1">
        <v>19</v>
      </c>
      <c r="C6" s="1" t="s">
        <v>78</v>
      </c>
      <c r="D6" s="1" t="s">
        <v>707</v>
      </c>
    </row>
    <row r="7" spans="1:4" x14ac:dyDescent="0.2">
      <c r="A7" s="1">
        <v>15</v>
      </c>
      <c r="B7" s="1">
        <v>21.5</v>
      </c>
      <c r="C7" s="1" t="s">
        <v>78</v>
      </c>
      <c r="D7" s="1" t="s">
        <v>707</v>
      </c>
    </row>
    <row r="8" spans="1:4" x14ac:dyDescent="0.2">
      <c r="A8" s="1">
        <v>18</v>
      </c>
      <c r="B8" s="1">
        <v>19</v>
      </c>
      <c r="C8" s="1" t="s">
        <v>394</v>
      </c>
      <c r="D8" s="1" t="s">
        <v>708</v>
      </c>
    </row>
    <row r="9" spans="1:4" x14ac:dyDescent="0.2">
      <c r="A9" s="1">
        <v>19</v>
      </c>
      <c r="B9" s="1">
        <v>25</v>
      </c>
      <c r="C9" s="1" t="s">
        <v>54</v>
      </c>
      <c r="D9" s="1" t="s">
        <v>706</v>
      </c>
    </row>
    <row r="10" spans="1:4" x14ac:dyDescent="0.2">
      <c r="A10" s="1">
        <v>22</v>
      </c>
      <c r="B10" s="1">
        <v>14.7</v>
      </c>
      <c r="C10" s="1" t="s">
        <v>56</v>
      </c>
      <c r="D10" s="1" t="s">
        <v>709</v>
      </c>
    </row>
    <row r="11" spans="1:4" x14ac:dyDescent="0.2">
      <c r="A11" s="1">
        <v>26</v>
      </c>
      <c r="B11" s="1">
        <v>19</v>
      </c>
      <c r="C11" s="1" t="s">
        <v>56</v>
      </c>
      <c r="D11" s="1" t="s">
        <v>709</v>
      </c>
    </row>
    <row r="12" spans="1:4" x14ac:dyDescent="0.2">
      <c r="A12" s="1">
        <v>28</v>
      </c>
      <c r="B12" s="1">
        <v>23.7</v>
      </c>
      <c r="C12" s="1" t="s">
        <v>56</v>
      </c>
      <c r="D12" s="1" t="s">
        <v>709</v>
      </c>
    </row>
    <row r="13" spans="1:4" x14ac:dyDescent="0.2">
      <c r="A13" s="1">
        <v>34</v>
      </c>
      <c r="B13" s="1">
        <v>21.5</v>
      </c>
      <c r="C13" s="1" t="s">
        <v>54</v>
      </c>
      <c r="D13" s="1" t="s">
        <v>706</v>
      </c>
    </row>
    <row r="14" spans="1:4" x14ac:dyDescent="0.2">
      <c r="A14" s="1">
        <v>41</v>
      </c>
      <c r="B14" s="1">
        <v>19</v>
      </c>
      <c r="C14" s="1" t="s">
        <v>419</v>
      </c>
      <c r="D14" s="1" t="s">
        <v>710</v>
      </c>
    </row>
    <row r="15" spans="1:4" x14ac:dyDescent="0.2">
      <c r="A15" s="1">
        <v>45</v>
      </c>
      <c r="B15" s="1">
        <v>21.5</v>
      </c>
      <c r="C15" s="1" t="s">
        <v>419</v>
      </c>
      <c r="D15" s="1" t="s">
        <v>710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ED8FA-16C6-8747-A26C-87DC639CEE74}">
  <sheetPr>
    <tabColor theme="5" tint="0.39997558519241921"/>
  </sheetPr>
  <dimension ref="A1:W1251"/>
  <sheetViews>
    <sheetView workbookViewId="0">
      <selection activeCell="D2" sqref="D2"/>
    </sheetView>
  </sheetViews>
  <sheetFormatPr baseColWidth="10" defaultColWidth="8.83203125" defaultRowHeight="15" x14ac:dyDescent="0.2"/>
  <cols>
    <col min="1" max="3" width="8.83203125" style="1"/>
    <col min="4" max="4" width="8.1640625" style="2" bestFit="1" customWidth="1"/>
    <col min="5" max="5" width="10.5" style="1" bestFit="1" customWidth="1"/>
    <col min="6" max="6" width="5.1640625" style="1" bestFit="1" customWidth="1"/>
    <col min="7" max="7" width="28.5" style="1" bestFit="1" customWidth="1"/>
    <col min="8" max="8" width="22.5" style="1" bestFit="1" customWidth="1"/>
    <col min="9" max="13" width="8.83203125" style="1"/>
    <col min="14" max="14" width="18.5" style="1" bestFit="1" customWidth="1"/>
    <col min="15" max="16" width="8.83203125" style="1"/>
    <col min="17" max="17" width="11.5" style="1" bestFit="1" customWidth="1"/>
    <col min="18" max="21" width="8.83203125" style="1"/>
    <col min="22" max="22" width="13.1640625" style="1" bestFit="1" customWidth="1"/>
    <col min="23" max="16384" width="8.83203125" style="1"/>
  </cols>
  <sheetData>
    <row r="1" spans="1:23" x14ac:dyDescent="0.2">
      <c r="A1" s="1" t="s">
        <v>9823</v>
      </c>
      <c r="B1" s="1" t="s">
        <v>9824</v>
      </c>
      <c r="C1" s="1" t="s">
        <v>1585</v>
      </c>
      <c r="D1" s="12" t="s">
        <v>9820</v>
      </c>
      <c r="E1" s="11" t="s">
        <v>9818</v>
      </c>
      <c r="F1" s="1" t="s">
        <v>1586</v>
      </c>
      <c r="G1" s="1" t="s">
        <v>1588</v>
      </c>
      <c r="H1" s="1" t="s">
        <v>1587</v>
      </c>
      <c r="K1" s="1" t="s">
        <v>30</v>
      </c>
      <c r="L1" s="1" t="s">
        <v>33</v>
      </c>
      <c r="M1" s="1" t="s">
        <v>32</v>
      </c>
      <c r="Q1" s="1" t="s">
        <v>3</v>
      </c>
      <c r="R1" s="1" t="s">
        <v>31</v>
      </c>
      <c r="V1" s="1" t="s">
        <v>30</v>
      </c>
    </row>
    <row r="2" spans="1:23" x14ac:dyDescent="0.2">
      <c r="A2" s="1">
        <v>990270</v>
      </c>
      <c r="B2" s="1">
        <v>990439</v>
      </c>
      <c r="C2" s="1" t="s">
        <v>2</v>
      </c>
      <c r="D2" s="12">
        <f>INDEX(families!$A:$A,MATCH(E2,families!$B:$B,0))</f>
        <v>4</v>
      </c>
      <c r="E2" s="1" t="str">
        <f>L2</f>
        <v>FW</v>
      </c>
      <c r="F2" s="1">
        <f>_xlfn.NUMBERVALUE(O2)</f>
        <v>15</v>
      </c>
      <c r="G2" s="1" t="str">
        <f t="shared" ref="G2:G65" si="0">_xlfn.CONCAT(K2," ",N2)</f>
        <v>15-20cm Full Width</v>
      </c>
      <c r="H2" s="1" t="str">
        <f t="shared" ref="H2:H65" si="1">_xlfn.CONCAT(K2," ",L2)</f>
        <v>15-20cm FW</v>
      </c>
      <c r="K2" s="1" t="s">
        <v>6</v>
      </c>
      <c r="L2" s="1" t="s">
        <v>3</v>
      </c>
      <c r="M2" s="1">
        <v>169</v>
      </c>
      <c r="N2" s="1" t="str">
        <f t="shared" ref="N2:N65" si="2">INDEX(R:R,MATCH(L2,Q:Q,0))</f>
        <v>Full Width</v>
      </c>
      <c r="O2" s="1" t="str">
        <f t="shared" ref="O2:O65" si="3">TEXT(INDEX(W:W,MATCH(K2,V:V,0)),"00")</f>
        <v>15</v>
      </c>
      <c r="Q2" s="1" t="s">
        <v>0</v>
      </c>
      <c r="R2" s="1" t="s">
        <v>29</v>
      </c>
      <c r="V2" s="1" t="s">
        <v>23</v>
      </c>
      <c r="W2" s="1">
        <v>10</v>
      </c>
    </row>
    <row r="3" spans="1:23" x14ac:dyDescent="0.2">
      <c r="A3" s="1">
        <v>990439</v>
      </c>
      <c r="B3" s="1">
        <v>990496</v>
      </c>
      <c r="C3" s="1" t="s">
        <v>2</v>
      </c>
      <c r="D3" s="12">
        <f>INDEX(families!$A:$A,MATCH(E3,families!$B:$B,0))</f>
        <v>5</v>
      </c>
      <c r="E3" s="1" t="str">
        <f t="shared" ref="E3:E66" si="4">L3</f>
        <v>SSH</v>
      </c>
      <c r="F3" s="1">
        <f t="shared" ref="F3:F66" si="5">_xlfn.NUMBERVALUE(O3)</f>
        <v>15</v>
      </c>
      <c r="G3" s="1" t="str">
        <f t="shared" si="0"/>
        <v>15-20cm Site-Specific Handling</v>
      </c>
      <c r="H3" s="1" t="str">
        <f t="shared" si="1"/>
        <v>15-20cm SSH</v>
      </c>
      <c r="K3" s="1" t="s">
        <v>6</v>
      </c>
      <c r="L3" s="1" t="s">
        <v>0</v>
      </c>
      <c r="M3" s="1">
        <v>57</v>
      </c>
      <c r="N3" s="1" t="str">
        <f t="shared" si="2"/>
        <v>Site-Specific Handling</v>
      </c>
      <c r="O3" s="1" t="str">
        <f t="shared" si="3"/>
        <v>15</v>
      </c>
      <c r="Q3" s="1" t="s">
        <v>11</v>
      </c>
      <c r="R3" s="1" t="s">
        <v>28</v>
      </c>
      <c r="V3" s="1" t="s">
        <v>18</v>
      </c>
      <c r="W3" s="1">
        <v>15</v>
      </c>
    </row>
    <row r="4" spans="1:23" x14ac:dyDescent="0.2">
      <c r="A4" s="1">
        <v>990496</v>
      </c>
      <c r="B4" s="1">
        <v>990978</v>
      </c>
      <c r="C4" s="1" t="s">
        <v>2</v>
      </c>
      <c r="D4" s="12">
        <f>INDEX(families!$A:$A,MATCH(E4,families!$B:$B,0))</f>
        <v>5</v>
      </c>
      <c r="E4" s="1" t="str">
        <f t="shared" si="4"/>
        <v>SSH</v>
      </c>
      <c r="F4" s="1">
        <f t="shared" si="5"/>
        <v>0</v>
      </c>
      <c r="G4" s="1" t="str">
        <f t="shared" si="0"/>
        <v>0cm Site-Specific Handling</v>
      </c>
      <c r="H4" s="1" t="str">
        <f t="shared" si="1"/>
        <v>0cm SSH</v>
      </c>
      <c r="K4" s="1" t="s">
        <v>1</v>
      </c>
      <c r="L4" s="1" t="s">
        <v>0</v>
      </c>
      <c r="M4" s="1">
        <v>482</v>
      </c>
      <c r="N4" s="1" t="str">
        <f t="shared" si="2"/>
        <v>Site-Specific Handling</v>
      </c>
      <c r="O4" s="1" t="str">
        <f t="shared" si="3"/>
        <v>00</v>
      </c>
      <c r="Q4" s="1" t="s">
        <v>14</v>
      </c>
      <c r="R4" s="1" t="s">
        <v>27</v>
      </c>
      <c r="V4" s="1" t="s">
        <v>17</v>
      </c>
      <c r="W4" s="1">
        <v>15</v>
      </c>
    </row>
    <row r="5" spans="1:23" x14ac:dyDescent="0.2">
      <c r="A5" s="1">
        <v>990978</v>
      </c>
      <c r="B5" s="1">
        <v>991081</v>
      </c>
      <c r="C5" s="1" t="s">
        <v>2</v>
      </c>
      <c r="D5" s="12">
        <f>INDEX(families!$A:$A,MATCH(E5,families!$B:$B,0))</f>
        <v>4</v>
      </c>
      <c r="E5" s="1" t="str">
        <f t="shared" si="4"/>
        <v>FW</v>
      </c>
      <c r="F5" s="1">
        <f t="shared" si="5"/>
        <v>15</v>
      </c>
      <c r="G5" s="1" t="str">
        <f t="shared" si="0"/>
        <v>15-20cm Full Width</v>
      </c>
      <c r="H5" s="1" t="str">
        <f t="shared" si="1"/>
        <v>15-20cm FW</v>
      </c>
      <c r="K5" s="1" t="s">
        <v>6</v>
      </c>
      <c r="L5" s="1" t="s">
        <v>3</v>
      </c>
      <c r="M5" s="1">
        <v>103</v>
      </c>
      <c r="N5" s="1" t="str">
        <f t="shared" si="2"/>
        <v>Full Width</v>
      </c>
      <c r="O5" s="1" t="str">
        <f t="shared" si="3"/>
        <v>15</v>
      </c>
      <c r="V5" s="1" t="s">
        <v>22</v>
      </c>
      <c r="W5" s="1">
        <v>20</v>
      </c>
    </row>
    <row r="6" spans="1:23" x14ac:dyDescent="0.2">
      <c r="A6" s="1">
        <v>991081</v>
      </c>
      <c r="B6" s="1">
        <v>991214</v>
      </c>
      <c r="C6" s="1" t="s">
        <v>2</v>
      </c>
      <c r="D6" s="12">
        <f>INDEX(families!$A:$A,MATCH(E6,families!$B:$B,0))</f>
        <v>5</v>
      </c>
      <c r="E6" s="1" t="str">
        <f t="shared" si="4"/>
        <v>SSH</v>
      </c>
      <c r="F6" s="1">
        <f t="shared" si="5"/>
        <v>15</v>
      </c>
      <c r="G6" s="1" t="str">
        <f t="shared" si="0"/>
        <v>15-20cm Site-Specific Handling</v>
      </c>
      <c r="H6" s="1" t="str">
        <f t="shared" si="1"/>
        <v>15-20cm SSH</v>
      </c>
      <c r="K6" s="1" t="s">
        <v>6</v>
      </c>
      <c r="L6" s="1" t="s">
        <v>0</v>
      </c>
      <c r="M6" s="1">
        <v>133</v>
      </c>
      <c r="N6" s="1" t="str">
        <f t="shared" si="2"/>
        <v>Site-Specific Handling</v>
      </c>
      <c r="O6" s="1" t="str">
        <f t="shared" si="3"/>
        <v>15</v>
      </c>
      <c r="V6" s="1" t="s">
        <v>15</v>
      </c>
      <c r="W6" s="1">
        <v>25</v>
      </c>
    </row>
    <row r="7" spans="1:23" x14ac:dyDescent="0.2">
      <c r="A7" s="1">
        <v>991214</v>
      </c>
      <c r="B7" s="1">
        <v>991602</v>
      </c>
      <c r="C7" s="1" t="s">
        <v>2</v>
      </c>
      <c r="D7" s="12">
        <f>INDEX(families!$A:$A,MATCH(E7,families!$B:$B,0))</f>
        <v>4</v>
      </c>
      <c r="E7" s="1" t="str">
        <f t="shared" si="4"/>
        <v>FW</v>
      </c>
      <c r="F7" s="1">
        <f t="shared" si="5"/>
        <v>15</v>
      </c>
      <c r="G7" s="1" t="str">
        <f t="shared" si="0"/>
        <v>15-20cm Full Width</v>
      </c>
      <c r="H7" s="1" t="str">
        <f t="shared" si="1"/>
        <v>15-20cm FW</v>
      </c>
      <c r="K7" s="1" t="s">
        <v>6</v>
      </c>
      <c r="L7" s="1" t="s">
        <v>3</v>
      </c>
      <c r="M7" s="1">
        <v>388</v>
      </c>
      <c r="N7" s="1" t="str">
        <f t="shared" si="2"/>
        <v>Full Width</v>
      </c>
      <c r="O7" s="1" t="str">
        <f t="shared" si="3"/>
        <v>15</v>
      </c>
      <c r="V7" s="1" t="s">
        <v>16</v>
      </c>
      <c r="W7" s="1">
        <v>25</v>
      </c>
    </row>
    <row r="8" spans="1:23" x14ac:dyDescent="0.2">
      <c r="A8" s="1">
        <v>991602</v>
      </c>
      <c r="B8" s="1">
        <v>991632</v>
      </c>
      <c r="C8" s="1" t="s">
        <v>2</v>
      </c>
      <c r="D8" s="12">
        <f>INDEX(families!$A:$A,MATCH(E8,families!$B:$B,0))</f>
        <v>5</v>
      </c>
      <c r="E8" s="1" t="str">
        <f t="shared" si="4"/>
        <v>SSH</v>
      </c>
      <c r="F8" s="1">
        <f t="shared" si="5"/>
        <v>15</v>
      </c>
      <c r="G8" s="1" t="str">
        <f t="shared" si="0"/>
        <v>15-20cm Site-Specific Handling</v>
      </c>
      <c r="H8" s="1" t="str">
        <f t="shared" si="1"/>
        <v>15-20cm SSH</v>
      </c>
      <c r="K8" s="1" t="s">
        <v>6</v>
      </c>
      <c r="L8" s="1" t="s">
        <v>0</v>
      </c>
      <c r="M8" s="1">
        <v>30</v>
      </c>
      <c r="N8" s="1" t="str">
        <f t="shared" si="2"/>
        <v>Site-Specific Handling</v>
      </c>
      <c r="O8" s="1" t="str">
        <f t="shared" si="3"/>
        <v>15</v>
      </c>
      <c r="V8" s="1" t="s">
        <v>1</v>
      </c>
      <c r="W8" s="1">
        <v>0</v>
      </c>
    </row>
    <row r="9" spans="1:23" x14ac:dyDescent="0.2">
      <c r="A9" s="1">
        <v>991632</v>
      </c>
      <c r="B9" s="1">
        <v>991926</v>
      </c>
      <c r="C9" s="1" t="s">
        <v>2</v>
      </c>
      <c r="D9" s="12">
        <f>INDEX(families!$A:$A,MATCH(E9,families!$B:$B,0))</f>
        <v>4</v>
      </c>
      <c r="E9" s="1" t="str">
        <f t="shared" si="4"/>
        <v>FW</v>
      </c>
      <c r="F9" s="1">
        <f t="shared" si="5"/>
        <v>15</v>
      </c>
      <c r="G9" s="1" t="str">
        <f t="shared" si="0"/>
        <v>15-20cm Full Width</v>
      </c>
      <c r="H9" s="1" t="str">
        <f t="shared" si="1"/>
        <v>15-20cm FW</v>
      </c>
      <c r="K9" s="1" t="s">
        <v>6</v>
      </c>
      <c r="L9" s="1" t="s">
        <v>3</v>
      </c>
      <c r="M9" s="1">
        <v>294</v>
      </c>
      <c r="N9" s="1" t="str">
        <f t="shared" si="2"/>
        <v>Full Width</v>
      </c>
      <c r="O9" s="1" t="str">
        <f t="shared" si="3"/>
        <v>15</v>
      </c>
      <c r="V9" s="1" t="s">
        <v>9</v>
      </c>
      <c r="W9" s="1">
        <v>10</v>
      </c>
    </row>
    <row r="10" spans="1:23" x14ac:dyDescent="0.2">
      <c r="A10" s="1">
        <v>991926</v>
      </c>
      <c r="B10" s="1">
        <v>991982</v>
      </c>
      <c r="C10" s="1" t="s">
        <v>2</v>
      </c>
      <c r="D10" s="12">
        <f>INDEX(families!$A:$A,MATCH(E10,families!$B:$B,0))</f>
        <v>5</v>
      </c>
      <c r="E10" s="1" t="str">
        <f t="shared" si="4"/>
        <v>SSH</v>
      </c>
      <c r="F10" s="1">
        <f t="shared" si="5"/>
        <v>15</v>
      </c>
      <c r="G10" s="1" t="str">
        <f t="shared" si="0"/>
        <v>15-20cm Site-Specific Handling</v>
      </c>
      <c r="H10" s="1" t="str">
        <f t="shared" si="1"/>
        <v>15-20cm SSH</v>
      </c>
      <c r="K10" s="1" t="s">
        <v>6</v>
      </c>
      <c r="L10" s="1" t="s">
        <v>0</v>
      </c>
      <c r="M10" s="1">
        <v>56</v>
      </c>
      <c r="N10" s="1" t="str">
        <f t="shared" si="2"/>
        <v>Site-Specific Handling</v>
      </c>
      <c r="O10" s="1" t="str">
        <f t="shared" si="3"/>
        <v>15</v>
      </c>
      <c r="V10" s="1" t="s">
        <v>7</v>
      </c>
      <c r="W10" s="1">
        <v>10</v>
      </c>
    </row>
    <row r="11" spans="1:23" x14ac:dyDescent="0.2">
      <c r="A11" s="1">
        <v>991982</v>
      </c>
      <c r="B11" s="1">
        <v>992126</v>
      </c>
      <c r="C11" s="1" t="s">
        <v>2</v>
      </c>
      <c r="D11" s="12">
        <f>INDEX(families!$A:$A,MATCH(E11,families!$B:$B,0))</f>
        <v>4</v>
      </c>
      <c r="E11" s="1" t="str">
        <f t="shared" si="4"/>
        <v>FW</v>
      </c>
      <c r="F11" s="1">
        <f t="shared" si="5"/>
        <v>15</v>
      </c>
      <c r="G11" s="1" t="str">
        <f t="shared" si="0"/>
        <v>15-20cm Full Width</v>
      </c>
      <c r="H11" s="1" t="str">
        <f t="shared" si="1"/>
        <v>15-20cm FW</v>
      </c>
      <c r="K11" s="1" t="s">
        <v>6</v>
      </c>
      <c r="L11" s="1" t="s">
        <v>3</v>
      </c>
      <c r="M11" s="1">
        <v>144</v>
      </c>
      <c r="N11" s="1" t="str">
        <f t="shared" si="2"/>
        <v>Full Width</v>
      </c>
      <c r="O11" s="1" t="str">
        <f t="shared" si="3"/>
        <v>15</v>
      </c>
      <c r="V11" s="1" t="s">
        <v>20</v>
      </c>
      <c r="W11" s="1">
        <v>10</v>
      </c>
    </row>
    <row r="12" spans="1:23" x14ac:dyDescent="0.2">
      <c r="A12" s="1">
        <v>992126</v>
      </c>
      <c r="B12" s="1">
        <v>992187</v>
      </c>
      <c r="C12" s="1" t="s">
        <v>2</v>
      </c>
      <c r="D12" s="12">
        <f>INDEX(families!$A:$A,MATCH(E12,families!$B:$B,0))</f>
        <v>5</v>
      </c>
      <c r="E12" s="1" t="str">
        <f t="shared" si="4"/>
        <v>SSH</v>
      </c>
      <c r="F12" s="1">
        <f t="shared" si="5"/>
        <v>15</v>
      </c>
      <c r="G12" s="1" t="str">
        <f t="shared" si="0"/>
        <v>15-20cm Site-Specific Handling</v>
      </c>
      <c r="H12" s="1" t="str">
        <f t="shared" si="1"/>
        <v>15-20cm SSH</v>
      </c>
      <c r="K12" s="1" t="s">
        <v>6</v>
      </c>
      <c r="L12" s="1" t="s">
        <v>0</v>
      </c>
      <c r="M12" s="1">
        <v>61</v>
      </c>
      <c r="N12" s="1" t="str">
        <f t="shared" si="2"/>
        <v>Site-Specific Handling</v>
      </c>
      <c r="O12" s="1" t="str">
        <f t="shared" si="3"/>
        <v>15</v>
      </c>
      <c r="V12" s="1" t="s">
        <v>6</v>
      </c>
      <c r="W12" s="1">
        <v>15</v>
      </c>
    </row>
    <row r="13" spans="1:23" x14ac:dyDescent="0.2">
      <c r="A13" s="1">
        <v>992187</v>
      </c>
      <c r="B13" s="1">
        <v>992295</v>
      </c>
      <c r="C13" s="1" t="s">
        <v>2</v>
      </c>
      <c r="D13" s="12">
        <f>INDEX(families!$A:$A,MATCH(E13,families!$B:$B,0))</f>
        <v>4</v>
      </c>
      <c r="E13" s="1" t="str">
        <f t="shared" si="4"/>
        <v>FW</v>
      </c>
      <c r="F13" s="1">
        <f t="shared" si="5"/>
        <v>15</v>
      </c>
      <c r="G13" s="1" t="str">
        <f t="shared" si="0"/>
        <v>15-20cm Full Width</v>
      </c>
      <c r="H13" s="1" t="str">
        <f t="shared" si="1"/>
        <v>15-20cm FW</v>
      </c>
      <c r="K13" s="1" t="s">
        <v>6</v>
      </c>
      <c r="L13" s="1" t="s">
        <v>3</v>
      </c>
      <c r="M13" s="1">
        <v>108</v>
      </c>
      <c r="N13" s="1" t="str">
        <f t="shared" si="2"/>
        <v>Full Width</v>
      </c>
      <c r="O13" s="1" t="str">
        <f t="shared" si="3"/>
        <v>15</v>
      </c>
      <c r="V13" s="1" t="s">
        <v>5</v>
      </c>
      <c r="W13" s="1">
        <v>15</v>
      </c>
    </row>
    <row r="14" spans="1:23" x14ac:dyDescent="0.2">
      <c r="A14" s="1">
        <v>992295</v>
      </c>
      <c r="B14" s="1">
        <v>992352</v>
      </c>
      <c r="C14" s="1" t="s">
        <v>2</v>
      </c>
      <c r="D14" s="12">
        <f>INDEX(families!$A:$A,MATCH(E14,families!$B:$B,0))</f>
        <v>5</v>
      </c>
      <c r="E14" s="1" t="str">
        <f t="shared" si="4"/>
        <v>SSH</v>
      </c>
      <c r="F14" s="1">
        <f t="shared" si="5"/>
        <v>15</v>
      </c>
      <c r="G14" s="1" t="str">
        <f t="shared" si="0"/>
        <v>15-20cm Site-Specific Handling</v>
      </c>
      <c r="H14" s="1" t="str">
        <f t="shared" si="1"/>
        <v>15-20cm SSH</v>
      </c>
      <c r="K14" s="1" t="s">
        <v>6</v>
      </c>
      <c r="L14" s="1" t="s">
        <v>0</v>
      </c>
      <c r="M14" s="1">
        <v>57</v>
      </c>
      <c r="N14" s="1" t="str">
        <f t="shared" si="2"/>
        <v>Site-Specific Handling</v>
      </c>
      <c r="O14" s="1" t="str">
        <f t="shared" si="3"/>
        <v>15</v>
      </c>
      <c r="V14" s="1" t="s">
        <v>21</v>
      </c>
      <c r="W14" s="1">
        <v>20</v>
      </c>
    </row>
    <row r="15" spans="1:23" x14ac:dyDescent="0.2">
      <c r="A15" s="1">
        <v>992352</v>
      </c>
      <c r="B15" s="1">
        <v>994162</v>
      </c>
      <c r="C15" s="1" t="s">
        <v>2</v>
      </c>
      <c r="D15" s="12">
        <f>INDEX(families!$A:$A,MATCH(E15,families!$B:$B,0))</f>
        <v>4</v>
      </c>
      <c r="E15" s="1" t="str">
        <f t="shared" si="4"/>
        <v>FW</v>
      </c>
      <c r="F15" s="1">
        <f t="shared" si="5"/>
        <v>15</v>
      </c>
      <c r="G15" s="1" t="str">
        <f t="shared" si="0"/>
        <v>15-20cm Full Width</v>
      </c>
      <c r="H15" s="1" t="str">
        <f t="shared" si="1"/>
        <v>15-20cm FW</v>
      </c>
      <c r="K15" s="1" t="s">
        <v>6</v>
      </c>
      <c r="L15" s="1" t="s">
        <v>3</v>
      </c>
      <c r="M15" s="1">
        <v>1810</v>
      </c>
      <c r="N15" s="1" t="str">
        <f t="shared" si="2"/>
        <v>Full Width</v>
      </c>
      <c r="O15" s="1" t="str">
        <f t="shared" si="3"/>
        <v>15</v>
      </c>
      <c r="V15" s="1" t="s">
        <v>8</v>
      </c>
      <c r="W15" s="1">
        <v>20</v>
      </c>
    </row>
    <row r="16" spans="1:23" x14ac:dyDescent="0.2">
      <c r="A16" s="1">
        <v>994162</v>
      </c>
      <c r="B16" s="1">
        <v>994214</v>
      </c>
      <c r="C16" s="1" t="s">
        <v>2</v>
      </c>
      <c r="D16" s="12">
        <f>INDEX(families!$A:$A,MATCH(E16,families!$B:$B,0))</f>
        <v>5</v>
      </c>
      <c r="E16" s="1" t="str">
        <f t="shared" si="4"/>
        <v>SSH</v>
      </c>
      <c r="F16" s="1">
        <f t="shared" si="5"/>
        <v>15</v>
      </c>
      <c r="G16" s="1" t="str">
        <f t="shared" si="0"/>
        <v>15-20cm Site-Specific Handling</v>
      </c>
      <c r="H16" s="1" t="str">
        <f t="shared" si="1"/>
        <v>15-20cm SSH</v>
      </c>
      <c r="K16" s="1" t="s">
        <v>6</v>
      </c>
      <c r="L16" s="1" t="s">
        <v>0</v>
      </c>
      <c r="M16" s="1">
        <v>52</v>
      </c>
      <c r="N16" s="1" t="str">
        <f t="shared" si="2"/>
        <v>Site-Specific Handling</v>
      </c>
      <c r="O16" s="1" t="str">
        <f t="shared" si="3"/>
        <v>15</v>
      </c>
      <c r="V16" s="1" t="s">
        <v>4</v>
      </c>
      <c r="W16" s="1">
        <v>20</v>
      </c>
    </row>
    <row r="17" spans="1:23" x14ac:dyDescent="0.2">
      <c r="A17" s="1">
        <v>994214</v>
      </c>
      <c r="B17" s="1">
        <v>994224</v>
      </c>
      <c r="C17" s="1" t="s">
        <v>2</v>
      </c>
      <c r="D17" s="12">
        <f>INDEX(families!$A:$A,MATCH(E17,families!$B:$B,0))</f>
        <v>4</v>
      </c>
      <c r="E17" s="1" t="str">
        <f t="shared" si="4"/>
        <v>FW</v>
      </c>
      <c r="F17" s="1">
        <f t="shared" si="5"/>
        <v>15</v>
      </c>
      <c r="G17" s="1" t="str">
        <f t="shared" si="0"/>
        <v>15-20cm Full Width</v>
      </c>
      <c r="H17" s="1" t="str">
        <f t="shared" si="1"/>
        <v>15-20cm FW</v>
      </c>
      <c r="K17" s="1" t="s">
        <v>6</v>
      </c>
      <c r="L17" s="1" t="s">
        <v>3</v>
      </c>
      <c r="M17" s="1">
        <v>10</v>
      </c>
      <c r="N17" s="1" t="str">
        <f t="shared" si="2"/>
        <v>Full Width</v>
      </c>
      <c r="O17" s="1" t="str">
        <f t="shared" si="3"/>
        <v>15</v>
      </c>
      <c r="V17" s="1" t="s">
        <v>10</v>
      </c>
      <c r="W17" s="1">
        <v>25</v>
      </c>
    </row>
    <row r="18" spans="1:23" x14ac:dyDescent="0.2">
      <c r="A18" s="1">
        <v>994224</v>
      </c>
      <c r="B18" s="1">
        <v>994243</v>
      </c>
      <c r="C18" s="1" t="s">
        <v>2</v>
      </c>
      <c r="D18" s="12">
        <f>INDEX(families!$A:$A,MATCH(E18,families!$B:$B,0))</f>
        <v>5</v>
      </c>
      <c r="E18" s="1" t="str">
        <f t="shared" si="4"/>
        <v>SSH</v>
      </c>
      <c r="F18" s="1">
        <f t="shared" si="5"/>
        <v>15</v>
      </c>
      <c r="G18" s="1" t="str">
        <f t="shared" si="0"/>
        <v>15-20cm Site-Specific Handling</v>
      </c>
      <c r="H18" s="1" t="str">
        <f t="shared" si="1"/>
        <v>15-20cm SSH</v>
      </c>
      <c r="K18" s="1" t="s">
        <v>6</v>
      </c>
      <c r="L18" s="1" t="s">
        <v>0</v>
      </c>
      <c r="M18" s="1">
        <v>19</v>
      </c>
      <c r="N18" s="1" t="str">
        <f t="shared" si="2"/>
        <v>Site-Specific Handling</v>
      </c>
      <c r="O18" s="1" t="str">
        <f t="shared" si="3"/>
        <v>15</v>
      </c>
      <c r="V18" s="1" t="s">
        <v>25</v>
      </c>
      <c r="W18" s="1">
        <v>30</v>
      </c>
    </row>
    <row r="19" spans="1:23" x14ac:dyDescent="0.2">
      <c r="A19" s="1">
        <v>994243</v>
      </c>
      <c r="B19" s="1">
        <v>994449</v>
      </c>
      <c r="C19" s="1" t="s">
        <v>2</v>
      </c>
      <c r="D19" s="12">
        <f>INDEX(families!$A:$A,MATCH(E19,families!$B:$B,0))</f>
        <v>5</v>
      </c>
      <c r="E19" s="1" t="str">
        <f t="shared" si="4"/>
        <v>SSH</v>
      </c>
      <c r="F19" s="1">
        <f t="shared" si="5"/>
        <v>0</v>
      </c>
      <c r="G19" s="1" t="str">
        <f t="shared" si="0"/>
        <v>0cm Site-Specific Handling</v>
      </c>
      <c r="H19" s="1" t="str">
        <f t="shared" si="1"/>
        <v>0cm SSH</v>
      </c>
      <c r="K19" s="1" t="s">
        <v>1</v>
      </c>
      <c r="L19" s="1" t="s">
        <v>0</v>
      </c>
      <c r="M19" s="1">
        <v>206</v>
      </c>
      <c r="N19" s="1" t="str">
        <f t="shared" si="2"/>
        <v>Site-Specific Handling</v>
      </c>
      <c r="O19" s="1" t="str">
        <f t="shared" si="3"/>
        <v>00</v>
      </c>
      <c r="V19" s="1" t="s">
        <v>26</v>
      </c>
      <c r="W19" s="1">
        <v>35</v>
      </c>
    </row>
    <row r="20" spans="1:23" x14ac:dyDescent="0.2">
      <c r="A20" s="1">
        <v>994449</v>
      </c>
      <c r="B20" s="1">
        <v>994981</v>
      </c>
      <c r="C20" s="1" t="s">
        <v>2</v>
      </c>
      <c r="D20" s="12">
        <f>INDEX(families!$A:$A,MATCH(E20,families!$B:$B,0))</f>
        <v>4</v>
      </c>
      <c r="E20" s="1" t="str">
        <f t="shared" si="4"/>
        <v>FW</v>
      </c>
      <c r="F20" s="1">
        <f t="shared" si="5"/>
        <v>15</v>
      </c>
      <c r="G20" s="1" t="str">
        <f t="shared" si="0"/>
        <v>15-20cm Full Width</v>
      </c>
      <c r="H20" s="1" t="str">
        <f t="shared" si="1"/>
        <v>15-20cm FW</v>
      </c>
      <c r="K20" s="1" t="s">
        <v>6</v>
      </c>
      <c r="L20" s="1" t="s">
        <v>3</v>
      </c>
      <c r="M20" s="1">
        <v>532</v>
      </c>
      <c r="N20" s="1" t="str">
        <f t="shared" si="2"/>
        <v>Full Width</v>
      </c>
      <c r="O20" s="1" t="str">
        <f t="shared" si="3"/>
        <v>15</v>
      </c>
      <c r="V20" s="1" t="s">
        <v>13</v>
      </c>
      <c r="W20" s="1">
        <v>40</v>
      </c>
    </row>
    <row r="21" spans="1:23" x14ac:dyDescent="0.2">
      <c r="A21" s="1">
        <v>994981</v>
      </c>
      <c r="B21" s="1">
        <v>995014</v>
      </c>
      <c r="C21" s="1" t="s">
        <v>2</v>
      </c>
      <c r="D21" s="12">
        <f>INDEX(families!$A:$A,MATCH(E21,families!$B:$B,0))</f>
        <v>5</v>
      </c>
      <c r="E21" s="1" t="str">
        <f t="shared" si="4"/>
        <v>SSH</v>
      </c>
      <c r="F21" s="1">
        <f t="shared" si="5"/>
        <v>15</v>
      </c>
      <c r="G21" s="1" t="str">
        <f t="shared" si="0"/>
        <v>15-20cm Site-Specific Handling</v>
      </c>
      <c r="H21" s="1" t="str">
        <f t="shared" si="1"/>
        <v>15-20cm SSH</v>
      </c>
      <c r="K21" s="1" t="s">
        <v>6</v>
      </c>
      <c r="L21" s="1" t="s">
        <v>0</v>
      </c>
      <c r="M21" s="1">
        <v>33</v>
      </c>
      <c r="N21" s="1" t="str">
        <f t="shared" si="2"/>
        <v>Site-Specific Handling</v>
      </c>
      <c r="O21" s="1" t="str">
        <f t="shared" si="3"/>
        <v>15</v>
      </c>
      <c r="V21" s="1" t="s">
        <v>19</v>
      </c>
      <c r="W21" s="1">
        <v>5</v>
      </c>
    </row>
    <row r="22" spans="1:23" x14ac:dyDescent="0.2">
      <c r="A22" s="1">
        <v>995014</v>
      </c>
      <c r="B22" s="1">
        <v>995466</v>
      </c>
      <c r="C22" s="1" t="s">
        <v>2</v>
      </c>
      <c r="D22" s="12">
        <f>INDEX(families!$A:$A,MATCH(E22,families!$B:$B,0))</f>
        <v>4</v>
      </c>
      <c r="E22" s="1" t="str">
        <f t="shared" si="4"/>
        <v>FW</v>
      </c>
      <c r="F22" s="1">
        <f t="shared" si="5"/>
        <v>15</v>
      </c>
      <c r="G22" s="1" t="str">
        <f t="shared" si="0"/>
        <v>15-20cm Full Width</v>
      </c>
      <c r="H22" s="1" t="str">
        <f t="shared" si="1"/>
        <v>15-20cm FW</v>
      </c>
      <c r="K22" s="1" t="s">
        <v>6</v>
      </c>
      <c r="L22" s="1" t="s">
        <v>3</v>
      </c>
      <c r="M22" s="1">
        <v>452</v>
      </c>
      <c r="N22" s="1" t="str">
        <f t="shared" si="2"/>
        <v>Full Width</v>
      </c>
      <c r="O22" s="1" t="str">
        <f t="shared" si="3"/>
        <v>15</v>
      </c>
      <c r="V22" s="1" t="s">
        <v>24</v>
      </c>
      <c r="W22" s="1">
        <v>5</v>
      </c>
    </row>
    <row r="23" spans="1:23" x14ac:dyDescent="0.2">
      <c r="A23" s="1">
        <v>995466</v>
      </c>
      <c r="B23" s="1">
        <v>995491</v>
      </c>
      <c r="C23" s="1" t="s">
        <v>2</v>
      </c>
      <c r="D23" s="12">
        <f>INDEX(families!$A:$A,MATCH(E23,families!$B:$B,0))</f>
        <v>5</v>
      </c>
      <c r="E23" s="1" t="str">
        <f t="shared" si="4"/>
        <v>SSH</v>
      </c>
      <c r="F23" s="1">
        <f t="shared" si="5"/>
        <v>15</v>
      </c>
      <c r="G23" s="1" t="str">
        <f t="shared" si="0"/>
        <v>15-20cm Site-Specific Handling</v>
      </c>
      <c r="H23" s="1" t="str">
        <f t="shared" si="1"/>
        <v>15-20cm SSH</v>
      </c>
      <c r="K23" s="1" t="s">
        <v>6</v>
      </c>
      <c r="L23" s="1" t="s">
        <v>0</v>
      </c>
      <c r="M23" s="1">
        <v>25</v>
      </c>
      <c r="N23" s="1" t="str">
        <f t="shared" si="2"/>
        <v>Site-Specific Handling</v>
      </c>
      <c r="O23" s="1" t="str">
        <f t="shared" si="3"/>
        <v>15</v>
      </c>
      <c r="V23" s="1" t="s">
        <v>12</v>
      </c>
      <c r="W23" s="1">
        <v>0</v>
      </c>
    </row>
    <row r="24" spans="1:23" x14ac:dyDescent="0.2">
      <c r="A24" s="1">
        <v>995491</v>
      </c>
      <c r="B24" s="1">
        <v>995664</v>
      </c>
      <c r="C24" s="1" t="s">
        <v>2</v>
      </c>
      <c r="D24" s="12">
        <f>INDEX(families!$A:$A,MATCH(E24,families!$B:$B,0))</f>
        <v>4</v>
      </c>
      <c r="E24" s="1" t="str">
        <f t="shared" si="4"/>
        <v>FW</v>
      </c>
      <c r="F24" s="1">
        <f t="shared" si="5"/>
        <v>15</v>
      </c>
      <c r="G24" s="1" t="str">
        <f t="shared" si="0"/>
        <v>15-20cm Full Width</v>
      </c>
      <c r="H24" s="1" t="str">
        <f t="shared" si="1"/>
        <v>15-20cm FW</v>
      </c>
      <c r="K24" s="1" t="s">
        <v>6</v>
      </c>
      <c r="L24" s="1" t="s">
        <v>3</v>
      </c>
      <c r="M24" s="1">
        <v>173</v>
      </c>
      <c r="N24" s="1" t="str">
        <f t="shared" si="2"/>
        <v>Full Width</v>
      </c>
      <c r="O24" s="1" t="str">
        <f t="shared" si="3"/>
        <v>15</v>
      </c>
    </row>
    <row r="25" spans="1:23" x14ac:dyDescent="0.2">
      <c r="A25" s="1">
        <v>995664</v>
      </c>
      <c r="B25" s="1">
        <v>995675</v>
      </c>
      <c r="C25" s="1" t="s">
        <v>2</v>
      </c>
      <c r="D25" s="12">
        <f>INDEX(families!$A:$A,MATCH(E25,families!$B:$B,0))</f>
        <v>5</v>
      </c>
      <c r="E25" s="1" t="str">
        <f t="shared" si="4"/>
        <v>SSH</v>
      </c>
      <c r="F25" s="1">
        <f t="shared" si="5"/>
        <v>15</v>
      </c>
      <c r="G25" s="1" t="str">
        <f t="shared" si="0"/>
        <v>15-20cm Site-Specific Handling</v>
      </c>
      <c r="H25" s="1" t="str">
        <f t="shared" si="1"/>
        <v>15-20cm SSH</v>
      </c>
      <c r="K25" s="1" t="s">
        <v>6</v>
      </c>
      <c r="L25" s="1" t="s">
        <v>0</v>
      </c>
      <c r="M25" s="1">
        <v>11</v>
      </c>
      <c r="N25" s="1" t="str">
        <f t="shared" si="2"/>
        <v>Site-Specific Handling</v>
      </c>
      <c r="O25" s="1" t="str">
        <f t="shared" si="3"/>
        <v>15</v>
      </c>
    </row>
    <row r="26" spans="1:23" x14ac:dyDescent="0.2">
      <c r="A26" s="1">
        <v>995675</v>
      </c>
      <c r="B26" s="1">
        <v>995852</v>
      </c>
      <c r="C26" s="1" t="s">
        <v>2</v>
      </c>
      <c r="D26" s="12">
        <f>INDEX(families!$A:$A,MATCH(E26,families!$B:$B,0))</f>
        <v>5</v>
      </c>
      <c r="E26" s="1" t="str">
        <f t="shared" si="4"/>
        <v>SSH</v>
      </c>
      <c r="F26" s="1">
        <f t="shared" si="5"/>
        <v>0</v>
      </c>
      <c r="G26" s="1" t="str">
        <f t="shared" si="0"/>
        <v>0cm Site-Specific Handling</v>
      </c>
      <c r="H26" s="1" t="str">
        <f t="shared" si="1"/>
        <v>0cm SSH</v>
      </c>
      <c r="K26" s="1" t="s">
        <v>1</v>
      </c>
      <c r="L26" s="1" t="s">
        <v>0</v>
      </c>
      <c r="M26" s="1">
        <v>177</v>
      </c>
      <c r="N26" s="1" t="str">
        <f t="shared" si="2"/>
        <v>Site-Specific Handling</v>
      </c>
      <c r="O26" s="1" t="str">
        <f t="shared" si="3"/>
        <v>00</v>
      </c>
    </row>
    <row r="27" spans="1:23" x14ac:dyDescent="0.2">
      <c r="A27" s="1">
        <v>995852</v>
      </c>
      <c r="B27" s="1">
        <v>995866</v>
      </c>
      <c r="C27" s="1" t="s">
        <v>2</v>
      </c>
      <c r="D27" s="12">
        <f>INDEX(families!$A:$A,MATCH(E27,families!$B:$B,0))</f>
        <v>5</v>
      </c>
      <c r="E27" s="1" t="str">
        <f t="shared" si="4"/>
        <v>SSH</v>
      </c>
      <c r="F27" s="1">
        <f t="shared" si="5"/>
        <v>15</v>
      </c>
      <c r="G27" s="1" t="str">
        <f t="shared" si="0"/>
        <v>15-20cm Site-Specific Handling</v>
      </c>
      <c r="H27" s="1" t="str">
        <f t="shared" si="1"/>
        <v>15-20cm SSH</v>
      </c>
      <c r="K27" s="1" t="s">
        <v>6</v>
      </c>
      <c r="L27" s="1" t="s">
        <v>0</v>
      </c>
      <c r="M27" s="1">
        <v>14</v>
      </c>
      <c r="N27" s="1" t="str">
        <f t="shared" si="2"/>
        <v>Site-Specific Handling</v>
      </c>
      <c r="O27" s="1" t="str">
        <f t="shared" si="3"/>
        <v>15</v>
      </c>
    </row>
    <row r="28" spans="1:23" x14ac:dyDescent="0.2">
      <c r="A28" s="1">
        <v>995866</v>
      </c>
      <c r="B28" s="1">
        <v>995914</v>
      </c>
      <c r="C28" s="1" t="s">
        <v>2</v>
      </c>
      <c r="D28" s="12">
        <f>INDEX(families!$A:$A,MATCH(E28,families!$B:$B,0))</f>
        <v>4</v>
      </c>
      <c r="E28" s="1" t="str">
        <f t="shared" si="4"/>
        <v>FW</v>
      </c>
      <c r="F28" s="1">
        <f t="shared" si="5"/>
        <v>15</v>
      </c>
      <c r="G28" s="1" t="str">
        <f t="shared" si="0"/>
        <v>15-20cm Full Width</v>
      </c>
      <c r="H28" s="1" t="str">
        <f t="shared" si="1"/>
        <v>15-20cm FW</v>
      </c>
      <c r="K28" s="1" t="s">
        <v>6</v>
      </c>
      <c r="L28" s="1" t="s">
        <v>3</v>
      </c>
      <c r="M28" s="1">
        <v>48</v>
      </c>
      <c r="N28" s="1" t="str">
        <f t="shared" si="2"/>
        <v>Full Width</v>
      </c>
      <c r="O28" s="1" t="str">
        <f t="shared" si="3"/>
        <v>15</v>
      </c>
    </row>
    <row r="29" spans="1:23" x14ac:dyDescent="0.2">
      <c r="A29" s="1">
        <v>995914</v>
      </c>
      <c r="B29" s="1">
        <v>995951</v>
      </c>
      <c r="C29" s="1" t="s">
        <v>2</v>
      </c>
      <c r="D29" s="12">
        <f>INDEX(families!$A:$A,MATCH(E29,families!$B:$B,0))</f>
        <v>5</v>
      </c>
      <c r="E29" s="1" t="str">
        <f t="shared" si="4"/>
        <v>SSH</v>
      </c>
      <c r="F29" s="1">
        <f t="shared" si="5"/>
        <v>15</v>
      </c>
      <c r="G29" s="1" t="str">
        <f t="shared" si="0"/>
        <v>15-20cm Site-Specific Handling</v>
      </c>
      <c r="H29" s="1" t="str">
        <f t="shared" si="1"/>
        <v>15-20cm SSH</v>
      </c>
      <c r="K29" s="1" t="s">
        <v>6</v>
      </c>
      <c r="L29" s="1" t="s">
        <v>0</v>
      </c>
      <c r="M29" s="1">
        <v>37</v>
      </c>
      <c r="N29" s="1" t="str">
        <f t="shared" si="2"/>
        <v>Site-Specific Handling</v>
      </c>
      <c r="O29" s="1" t="str">
        <f t="shared" si="3"/>
        <v>15</v>
      </c>
    </row>
    <row r="30" spans="1:23" x14ac:dyDescent="0.2">
      <c r="A30" s="1">
        <v>995951</v>
      </c>
      <c r="B30" s="1">
        <v>996287</v>
      </c>
      <c r="C30" s="1" t="s">
        <v>2</v>
      </c>
      <c r="D30" s="12">
        <f>INDEX(families!$A:$A,MATCH(E30,families!$B:$B,0))</f>
        <v>4</v>
      </c>
      <c r="E30" s="1" t="str">
        <f t="shared" si="4"/>
        <v>FW</v>
      </c>
      <c r="F30" s="1">
        <f t="shared" si="5"/>
        <v>15</v>
      </c>
      <c r="G30" s="1" t="str">
        <f t="shared" si="0"/>
        <v>15-20cm Full Width</v>
      </c>
      <c r="H30" s="1" t="str">
        <f t="shared" si="1"/>
        <v>15-20cm FW</v>
      </c>
      <c r="K30" s="1" t="s">
        <v>6</v>
      </c>
      <c r="L30" s="1" t="s">
        <v>3</v>
      </c>
      <c r="M30" s="1">
        <v>336</v>
      </c>
      <c r="N30" s="1" t="str">
        <f t="shared" si="2"/>
        <v>Full Width</v>
      </c>
      <c r="O30" s="1" t="str">
        <f t="shared" si="3"/>
        <v>15</v>
      </c>
    </row>
    <row r="31" spans="1:23" x14ac:dyDescent="0.2">
      <c r="A31" s="1">
        <v>996287</v>
      </c>
      <c r="B31" s="1">
        <v>997169</v>
      </c>
      <c r="C31" s="1" t="s">
        <v>2</v>
      </c>
      <c r="D31" s="12">
        <f>INDEX(families!$A:$A,MATCH(E31,families!$B:$B,0))</f>
        <v>5</v>
      </c>
      <c r="E31" s="1" t="str">
        <f t="shared" si="4"/>
        <v>SSH</v>
      </c>
      <c r="F31" s="1">
        <f t="shared" si="5"/>
        <v>0</v>
      </c>
      <c r="G31" s="1" t="str">
        <f t="shared" si="0"/>
        <v>0cm Site-Specific Handling</v>
      </c>
      <c r="H31" s="1" t="str">
        <f t="shared" si="1"/>
        <v>0cm SSH</v>
      </c>
      <c r="K31" s="1" t="s">
        <v>1</v>
      </c>
      <c r="L31" s="1" t="s">
        <v>0</v>
      </c>
      <c r="M31" s="1">
        <v>882</v>
      </c>
      <c r="N31" s="1" t="str">
        <f t="shared" si="2"/>
        <v>Site-Specific Handling</v>
      </c>
      <c r="O31" s="1" t="str">
        <f t="shared" si="3"/>
        <v>00</v>
      </c>
    </row>
    <row r="32" spans="1:23" x14ac:dyDescent="0.2">
      <c r="A32" s="1">
        <v>997169</v>
      </c>
      <c r="B32" s="1">
        <v>997631</v>
      </c>
      <c r="C32" s="1" t="s">
        <v>2</v>
      </c>
      <c r="D32" s="12">
        <f>INDEX(families!$A:$A,MATCH(E32,families!$B:$B,0))</f>
        <v>4</v>
      </c>
      <c r="E32" s="1" t="str">
        <f t="shared" si="4"/>
        <v>FW</v>
      </c>
      <c r="F32" s="1">
        <f t="shared" si="5"/>
        <v>15</v>
      </c>
      <c r="G32" s="1" t="str">
        <f t="shared" si="0"/>
        <v>15-20cm Full Width</v>
      </c>
      <c r="H32" s="1" t="str">
        <f t="shared" si="1"/>
        <v>15-20cm FW</v>
      </c>
      <c r="K32" s="1" t="s">
        <v>6</v>
      </c>
      <c r="L32" s="1" t="s">
        <v>3</v>
      </c>
      <c r="M32" s="1">
        <v>462</v>
      </c>
      <c r="N32" s="1" t="str">
        <f t="shared" si="2"/>
        <v>Full Width</v>
      </c>
      <c r="O32" s="1" t="str">
        <f t="shared" si="3"/>
        <v>15</v>
      </c>
    </row>
    <row r="33" spans="1:15" x14ac:dyDescent="0.2">
      <c r="A33" s="1">
        <v>997631</v>
      </c>
      <c r="B33" s="1">
        <v>997669</v>
      </c>
      <c r="C33" s="1" t="s">
        <v>2</v>
      </c>
      <c r="D33" s="12">
        <f>INDEX(families!$A:$A,MATCH(E33,families!$B:$B,0))</f>
        <v>5</v>
      </c>
      <c r="E33" s="1" t="str">
        <f t="shared" si="4"/>
        <v>SSH</v>
      </c>
      <c r="F33" s="1">
        <f t="shared" si="5"/>
        <v>15</v>
      </c>
      <c r="G33" s="1" t="str">
        <f t="shared" si="0"/>
        <v>15-20cm Site-Specific Handling</v>
      </c>
      <c r="H33" s="1" t="str">
        <f t="shared" si="1"/>
        <v>15-20cm SSH</v>
      </c>
      <c r="K33" s="1" t="s">
        <v>6</v>
      </c>
      <c r="L33" s="1" t="s">
        <v>0</v>
      </c>
      <c r="M33" s="1">
        <v>38</v>
      </c>
      <c r="N33" s="1" t="str">
        <f t="shared" si="2"/>
        <v>Site-Specific Handling</v>
      </c>
      <c r="O33" s="1" t="str">
        <f t="shared" si="3"/>
        <v>15</v>
      </c>
    </row>
    <row r="34" spans="1:15" x14ac:dyDescent="0.2">
      <c r="A34" s="1">
        <v>997669</v>
      </c>
      <c r="B34" s="1">
        <v>997700</v>
      </c>
      <c r="C34" s="1" t="s">
        <v>2</v>
      </c>
      <c r="D34" s="12">
        <f>INDEX(families!$A:$A,MATCH(E34,families!$B:$B,0))</f>
        <v>4</v>
      </c>
      <c r="E34" s="1" t="str">
        <f t="shared" si="4"/>
        <v>FW</v>
      </c>
      <c r="F34" s="1">
        <f t="shared" si="5"/>
        <v>15</v>
      </c>
      <c r="G34" s="1" t="str">
        <f t="shared" si="0"/>
        <v>15-20cm Full Width</v>
      </c>
      <c r="H34" s="1" t="str">
        <f t="shared" si="1"/>
        <v>15-20cm FW</v>
      </c>
      <c r="K34" s="1" t="s">
        <v>6</v>
      </c>
      <c r="L34" s="1" t="s">
        <v>3</v>
      </c>
      <c r="M34" s="1">
        <v>31</v>
      </c>
      <c r="N34" s="1" t="str">
        <f t="shared" si="2"/>
        <v>Full Width</v>
      </c>
      <c r="O34" s="1" t="str">
        <f t="shared" si="3"/>
        <v>15</v>
      </c>
    </row>
    <row r="35" spans="1:15" x14ac:dyDescent="0.2">
      <c r="A35" s="1">
        <v>997700</v>
      </c>
      <c r="B35" s="1">
        <v>997775</v>
      </c>
      <c r="C35" s="1" t="s">
        <v>2</v>
      </c>
      <c r="D35" s="12">
        <f>INDEX(families!$A:$A,MATCH(E35,families!$B:$B,0))</f>
        <v>5</v>
      </c>
      <c r="E35" s="1" t="str">
        <f t="shared" si="4"/>
        <v>SSH</v>
      </c>
      <c r="F35" s="1">
        <f t="shared" si="5"/>
        <v>15</v>
      </c>
      <c r="G35" s="1" t="str">
        <f t="shared" si="0"/>
        <v>15-20cm Site-Specific Handling</v>
      </c>
      <c r="H35" s="1" t="str">
        <f t="shared" si="1"/>
        <v>15-20cm SSH</v>
      </c>
      <c r="K35" s="1" t="s">
        <v>6</v>
      </c>
      <c r="L35" s="1" t="s">
        <v>0</v>
      </c>
      <c r="M35" s="1">
        <v>75</v>
      </c>
      <c r="N35" s="1" t="str">
        <f t="shared" si="2"/>
        <v>Site-Specific Handling</v>
      </c>
      <c r="O35" s="1" t="str">
        <f t="shared" si="3"/>
        <v>15</v>
      </c>
    </row>
    <row r="36" spans="1:15" x14ac:dyDescent="0.2">
      <c r="A36" s="1">
        <v>997775</v>
      </c>
      <c r="B36" s="1">
        <v>998077</v>
      </c>
      <c r="C36" s="1" t="s">
        <v>2</v>
      </c>
      <c r="D36" s="12">
        <f>INDEX(families!$A:$A,MATCH(E36,families!$B:$B,0))</f>
        <v>4</v>
      </c>
      <c r="E36" s="1" t="str">
        <f t="shared" si="4"/>
        <v>FW</v>
      </c>
      <c r="F36" s="1">
        <f t="shared" si="5"/>
        <v>15</v>
      </c>
      <c r="G36" s="1" t="str">
        <f t="shared" si="0"/>
        <v>15-20cm Full Width</v>
      </c>
      <c r="H36" s="1" t="str">
        <f t="shared" si="1"/>
        <v>15-20cm FW</v>
      </c>
      <c r="K36" s="1" t="s">
        <v>6</v>
      </c>
      <c r="L36" s="1" t="s">
        <v>3</v>
      </c>
      <c r="M36" s="1">
        <v>302</v>
      </c>
      <c r="N36" s="1" t="str">
        <f t="shared" si="2"/>
        <v>Full Width</v>
      </c>
      <c r="O36" s="1" t="str">
        <f t="shared" si="3"/>
        <v>15</v>
      </c>
    </row>
    <row r="37" spans="1:15" x14ac:dyDescent="0.2">
      <c r="A37" s="1">
        <v>998077</v>
      </c>
      <c r="B37" s="1">
        <v>998104</v>
      </c>
      <c r="C37" s="1" t="s">
        <v>2</v>
      </c>
      <c r="D37" s="12">
        <f>INDEX(families!$A:$A,MATCH(E37,families!$B:$B,0))</f>
        <v>5</v>
      </c>
      <c r="E37" s="1" t="str">
        <f t="shared" si="4"/>
        <v>SSH</v>
      </c>
      <c r="F37" s="1">
        <f t="shared" si="5"/>
        <v>15</v>
      </c>
      <c r="G37" s="1" t="str">
        <f t="shared" si="0"/>
        <v>15-20cm Site-Specific Handling</v>
      </c>
      <c r="H37" s="1" t="str">
        <f t="shared" si="1"/>
        <v>15-20cm SSH</v>
      </c>
      <c r="K37" s="1" t="s">
        <v>6</v>
      </c>
      <c r="L37" s="1" t="s">
        <v>0</v>
      </c>
      <c r="M37" s="1">
        <v>27</v>
      </c>
      <c r="N37" s="1" t="str">
        <f t="shared" si="2"/>
        <v>Site-Specific Handling</v>
      </c>
      <c r="O37" s="1" t="str">
        <f t="shared" si="3"/>
        <v>15</v>
      </c>
    </row>
    <row r="38" spans="1:15" x14ac:dyDescent="0.2">
      <c r="A38" s="1">
        <v>998104</v>
      </c>
      <c r="B38" s="1">
        <v>998396</v>
      </c>
      <c r="C38" s="1" t="s">
        <v>2</v>
      </c>
      <c r="D38" s="12">
        <f>INDEX(families!$A:$A,MATCH(E38,families!$B:$B,0))</f>
        <v>4</v>
      </c>
      <c r="E38" s="1" t="str">
        <f t="shared" si="4"/>
        <v>FW</v>
      </c>
      <c r="F38" s="1">
        <f t="shared" si="5"/>
        <v>15</v>
      </c>
      <c r="G38" s="1" t="str">
        <f t="shared" si="0"/>
        <v>15-20cm Full Width</v>
      </c>
      <c r="H38" s="1" t="str">
        <f t="shared" si="1"/>
        <v>15-20cm FW</v>
      </c>
      <c r="K38" s="1" t="s">
        <v>6</v>
      </c>
      <c r="L38" s="1" t="s">
        <v>3</v>
      </c>
      <c r="M38" s="1">
        <v>292</v>
      </c>
      <c r="N38" s="1" t="str">
        <f t="shared" si="2"/>
        <v>Full Width</v>
      </c>
      <c r="O38" s="1" t="str">
        <f t="shared" si="3"/>
        <v>15</v>
      </c>
    </row>
    <row r="39" spans="1:15" x14ac:dyDescent="0.2">
      <c r="A39" s="1">
        <v>998396</v>
      </c>
      <c r="B39" s="1">
        <v>998524</v>
      </c>
      <c r="C39" s="1" t="s">
        <v>2</v>
      </c>
      <c r="D39" s="12">
        <f>INDEX(families!$A:$A,MATCH(E39,families!$B:$B,0))</f>
        <v>5</v>
      </c>
      <c r="E39" s="1" t="str">
        <f t="shared" si="4"/>
        <v>SSH</v>
      </c>
      <c r="F39" s="1">
        <f t="shared" si="5"/>
        <v>35</v>
      </c>
      <c r="G39" s="1" t="str">
        <f t="shared" si="0"/>
        <v>35cm Site-Specific Handling</v>
      </c>
      <c r="H39" s="1" t="str">
        <f t="shared" si="1"/>
        <v>35cm SSH</v>
      </c>
      <c r="K39" s="1" t="s">
        <v>26</v>
      </c>
      <c r="L39" s="1" t="s">
        <v>0</v>
      </c>
      <c r="M39" s="1">
        <v>128</v>
      </c>
      <c r="N39" s="1" t="str">
        <f t="shared" si="2"/>
        <v>Site-Specific Handling</v>
      </c>
      <c r="O39" s="1" t="str">
        <f t="shared" si="3"/>
        <v>35</v>
      </c>
    </row>
    <row r="40" spans="1:15" x14ac:dyDescent="0.2">
      <c r="A40" s="1">
        <v>998524</v>
      </c>
      <c r="B40" s="1">
        <v>998665</v>
      </c>
      <c r="C40" s="1" t="s">
        <v>2</v>
      </c>
      <c r="D40" s="12">
        <f>INDEX(families!$A:$A,MATCH(E40,families!$B:$B,0))</f>
        <v>5</v>
      </c>
      <c r="E40" s="1" t="str">
        <f t="shared" si="4"/>
        <v>SSH</v>
      </c>
      <c r="F40" s="1">
        <f t="shared" si="5"/>
        <v>30</v>
      </c>
      <c r="G40" s="1" t="str">
        <f t="shared" si="0"/>
        <v>30cm Site-Specific Handling</v>
      </c>
      <c r="H40" s="1" t="str">
        <f t="shared" si="1"/>
        <v>30cm SSH</v>
      </c>
      <c r="K40" s="1" t="s">
        <v>25</v>
      </c>
      <c r="L40" s="1" t="s">
        <v>0</v>
      </c>
      <c r="M40" s="1">
        <v>141</v>
      </c>
      <c r="N40" s="1" t="str">
        <f t="shared" si="2"/>
        <v>Site-Specific Handling</v>
      </c>
      <c r="O40" s="1" t="str">
        <f t="shared" si="3"/>
        <v>30</v>
      </c>
    </row>
    <row r="41" spans="1:15" x14ac:dyDescent="0.2">
      <c r="A41" s="1">
        <v>998665</v>
      </c>
      <c r="B41" s="1">
        <v>999759</v>
      </c>
      <c r="C41" s="1" t="s">
        <v>2</v>
      </c>
      <c r="D41" s="12">
        <f>INDEX(families!$A:$A,MATCH(E41,families!$B:$B,0))</f>
        <v>4</v>
      </c>
      <c r="E41" s="1" t="str">
        <f t="shared" si="4"/>
        <v>FW</v>
      </c>
      <c r="F41" s="1">
        <f t="shared" si="5"/>
        <v>15</v>
      </c>
      <c r="G41" s="1" t="str">
        <f t="shared" si="0"/>
        <v>15-20cm Full Width</v>
      </c>
      <c r="H41" s="1" t="str">
        <f t="shared" si="1"/>
        <v>15-20cm FW</v>
      </c>
      <c r="K41" s="1" t="s">
        <v>6</v>
      </c>
      <c r="L41" s="1" t="s">
        <v>3</v>
      </c>
      <c r="M41" s="1">
        <v>1094</v>
      </c>
      <c r="N41" s="1" t="str">
        <f t="shared" si="2"/>
        <v>Full Width</v>
      </c>
      <c r="O41" s="1" t="str">
        <f t="shared" si="3"/>
        <v>15</v>
      </c>
    </row>
    <row r="42" spans="1:15" x14ac:dyDescent="0.2">
      <c r="A42" s="1">
        <v>999759</v>
      </c>
      <c r="B42" s="1">
        <v>999799</v>
      </c>
      <c r="C42" s="1" t="s">
        <v>2</v>
      </c>
      <c r="D42" s="12">
        <f>INDEX(families!$A:$A,MATCH(E42,families!$B:$B,0))</f>
        <v>5</v>
      </c>
      <c r="E42" s="1" t="str">
        <f t="shared" si="4"/>
        <v>SSH</v>
      </c>
      <c r="F42" s="1">
        <f t="shared" si="5"/>
        <v>15</v>
      </c>
      <c r="G42" s="1" t="str">
        <f t="shared" si="0"/>
        <v>15-20cm Site-Specific Handling</v>
      </c>
      <c r="H42" s="1" t="str">
        <f t="shared" si="1"/>
        <v>15-20cm SSH</v>
      </c>
      <c r="K42" s="1" t="s">
        <v>6</v>
      </c>
      <c r="L42" s="1" t="s">
        <v>0</v>
      </c>
      <c r="M42" s="1">
        <v>40</v>
      </c>
      <c r="N42" s="1" t="str">
        <f t="shared" si="2"/>
        <v>Site-Specific Handling</v>
      </c>
      <c r="O42" s="1" t="str">
        <f t="shared" si="3"/>
        <v>15</v>
      </c>
    </row>
    <row r="43" spans="1:15" x14ac:dyDescent="0.2">
      <c r="A43" s="1">
        <v>999799</v>
      </c>
      <c r="B43" s="1">
        <v>1000048</v>
      </c>
      <c r="C43" s="1" t="s">
        <v>2</v>
      </c>
      <c r="D43" s="12">
        <f>INDEX(families!$A:$A,MATCH(E43,families!$B:$B,0))</f>
        <v>4</v>
      </c>
      <c r="E43" s="1" t="str">
        <f t="shared" si="4"/>
        <v>FW</v>
      </c>
      <c r="F43" s="1">
        <f t="shared" si="5"/>
        <v>15</v>
      </c>
      <c r="G43" s="1" t="str">
        <f t="shared" si="0"/>
        <v>15-20cm Full Width</v>
      </c>
      <c r="H43" s="1" t="str">
        <f t="shared" si="1"/>
        <v>15-20cm FW</v>
      </c>
      <c r="K43" s="1" t="s">
        <v>6</v>
      </c>
      <c r="L43" s="1" t="s">
        <v>3</v>
      </c>
      <c r="M43" s="1">
        <v>249</v>
      </c>
      <c r="N43" s="1" t="str">
        <f t="shared" si="2"/>
        <v>Full Width</v>
      </c>
      <c r="O43" s="1" t="str">
        <f t="shared" si="3"/>
        <v>15</v>
      </c>
    </row>
    <row r="44" spans="1:15" x14ac:dyDescent="0.2">
      <c r="A44" s="1">
        <v>1000048</v>
      </c>
      <c r="B44" s="1">
        <v>1000077</v>
      </c>
      <c r="C44" s="1" t="s">
        <v>2</v>
      </c>
      <c r="D44" s="12">
        <f>INDEX(families!$A:$A,MATCH(E44,families!$B:$B,0))</f>
        <v>5</v>
      </c>
      <c r="E44" s="1" t="str">
        <f t="shared" si="4"/>
        <v>SSH</v>
      </c>
      <c r="F44" s="1">
        <f t="shared" si="5"/>
        <v>15</v>
      </c>
      <c r="G44" s="1" t="str">
        <f t="shared" si="0"/>
        <v>15-20cm Site-Specific Handling</v>
      </c>
      <c r="H44" s="1" t="str">
        <f t="shared" si="1"/>
        <v>15-20cm SSH</v>
      </c>
      <c r="K44" s="1" t="s">
        <v>6</v>
      </c>
      <c r="L44" s="1" t="s">
        <v>0</v>
      </c>
      <c r="M44" s="1">
        <v>29</v>
      </c>
      <c r="N44" s="1" t="str">
        <f t="shared" si="2"/>
        <v>Site-Specific Handling</v>
      </c>
      <c r="O44" s="1" t="str">
        <f t="shared" si="3"/>
        <v>15</v>
      </c>
    </row>
    <row r="45" spans="1:15" x14ac:dyDescent="0.2">
      <c r="A45" s="1">
        <v>1000077</v>
      </c>
      <c r="B45" s="1">
        <v>1000226</v>
      </c>
      <c r="C45" s="1" t="s">
        <v>2</v>
      </c>
      <c r="D45" s="12">
        <f>INDEX(families!$A:$A,MATCH(E45,families!$B:$B,0))</f>
        <v>4</v>
      </c>
      <c r="E45" s="1" t="str">
        <f t="shared" si="4"/>
        <v>FW</v>
      </c>
      <c r="F45" s="1">
        <f t="shared" si="5"/>
        <v>15</v>
      </c>
      <c r="G45" s="1" t="str">
        <f t="shared" si="0"/>
        <v>15-20cm Full Width</v>
      </c>
      <c r="H45" s="1" t="str">
        <f t="shared" si="1"/>
        <v>15-20cm FW</v>
      </c>
      <c r="K45" s="1" t="s">
        <v>6</v>
      </c>
      <c r="L45" s="1" t="s">
        <v>3</v>
      </c>
      <c r="M45" s="1">
        <v>149</v>
      </c>
      <c r="N45" s="1" t="str">
        <f t="shared" si="2"/>
        <v>Full Width</v>
      </c>
      <c r="O45" s="1" t="str">
        <f t="shared" si="3"/>
        <v>15</v>
      </c>
    </row>
    <row r="46" spans="1:15" x14ac:dyDescent="0.2">
      <c r="A46" s="1">
        <v>1000226</v>
      </c>
      <c r="B46" s="1">
        <v>1000247</v>
      </c>
      <c r="C46" s="1" t="s">
        <v>2</v>
      </c>
      <c r="D46" s="12">
        <f>INDEX(families!$A:$A,MATCH(E46,families!$B:$B,0))</f>
        <v>5</v>
      </c>
      <c r="E46" s="1" t="str">
        <f t="shared" si="4"/>
        <v>SSH</v>
      </c>
      <c r="F46" s="1">
        <f t="shared" si="5"/>
        <v>15</v>
      </c>
      <c r="G46" s="1" t="str">
        <f t="shared" si="0"/>
        <v>15-20cm Site-Specific Handling</v>
      </c>
      <c r="H46" s="1" t="str">
        <f t="shared" si="1"/>
        <v>15-20cm SSH</v>
      </c>
      <c r="K46" s="1" t="s">
        <v>6</v>
      </c>
      <c r="L46" s="1" t="s">
        <v>0</v>
      </c>
      <c r="M46" s="1">
        <v>21</v>
      </c>
      <c r="N46" s="1" t="str">
        <f t="shared" si="2"/>
        <v>Site-Specific Handling</v>
      </c>
      <c r="O46" s="1" t="str">
        <f t="shared" si="3"/>
        <v>15</v>
      </c>
    </row>
    <row r="47" spans="1:15" x14ac:dyDescent="0.2">
      <c r="A47" s="1">
        <v>1000247</v>
      </c>
      <c r="B47" s="1">
        <v>1000587</v>
      </c>
      <c r="C47" s="1" t="s">
        <v>2</v>
      </c>
      <c r="D47" s="12">
        <f>INDEX(families!$A:$A,MATCH(E47,families!$B:$B,0))</f>
        <v>4</v>
      </c>
      <c r="E47" s="1" t="str">
        <f t="shared" si="4"/>
        <v>FW</v>
      </c>
      <c r="F47" s="1">
        <f t="shared" si="5"/>
        <v>15</v>
      </c>
      <c r="G47" s="1" t="str">
        <f t="shared" si="0"/>
        <v>15-20cm Full Width</v>
      </c>
      <c r="H47" s="1" t="str">
        <f t="shared" si="1"/>
        <v>15-20cm FW</v>
      </c>
      <c r="K47" s="1" t="s">
        <v>6</v>
      </c>
      <c r="L47" s="1" t="s">
        <v>3</v>
      </c>
      <c r="M47" s="1">
        <v>340</v>
      </c>
      <c r="N47" s="1" t="str">
        <f t="shared" si="2"/>
        <v>Full Width</v>
      </c>
      <c r="O47" s="1" t="str">
        <f t="shared" si="3"/>
        <v>15</v>
      </c>
    </row>
    <row r="48" spans="1:15" x14ac:dyDescent="0.2">
      <c r="A48" s="1">
        <v>1000587</v>
      </c>
      <c r="B48" s="1">
        <v>1000794</v>
      </c>
      <c r="C48" s="1" t="s">
        <v>2</v>
      </c>
      <c r="D48" s="12">
        <f>INDEX(families!$A:$A,MATCH(E48,families!$B:$B,0))</f>
        <v>5</v>
      </c>
      <c r="E48" s="1" t="str">
        <f t="shared" si="4"/>
        <v>SSH</v>
      </c>
      <c r="F48" s="1">
        <f t="shared" si="5"/>
        <v>30</v>
      </c>
      <c r="G48" s="1" t="str">
        <f t="shared" si="0"/>
        <v>30cm Site-Specific Handling</v>
      </c>
      <c r="H48" s="1" t="str">
        <f t="shared" si="1"/>
        <v>30cm SSH</v>
      </c>
      <c r="K48" s="1" t="s">
        <v>25</v>
      </c>
      <c r="L48" s="1" t="s">
        <v>0</v>
      </c>
      <c r="M48" s="1">
        <v>207</v>
      </c>
      <c r="N48" s="1" t="str">
        <f t="shared" si="2"/>
        <v>Site-Specific Handling</v>
      </c>
      <c r="O48" s="1" t="str">
        <f t="shared" si="3"/>
        <v>30</v>
      </c>
    </row>
    <row r="49" spans="1:15" x14ac:dyDescent="0.2">
      <c r="A49" s="1">
        <v>1000794</v>
      </c>
      <c r="B49" s="1">
        <v>1001091</v>
      </c>
      <c r="C49" s="1" t="s">
        <v>2</v>
      </c>
      <c r="D49" s="12">
        <f>INDEX(families!$A:$A,MATCH(E49,families!$B:$B,0))</f>
        <v>5</v>
      </c>
      <c r="E49" s="1" t="str">
        <f t="shared" si="4"/>
        <v>SSH</v>
      </c>
      <c r="F49" s="1">
        <f t="shared" si="5"/>
        <v>40</v>
      </c>
      <c r="G49" s="1" t="str">
        <f t="shared" si="0"/>
        <v>40cm Site-Specific Handling</v>
      </c>
      <c r="H49" s="1" t="str">
        <f t="shared" si="1"/>
        <v>40cm SSH</v>
      </c>
      <c r="K49" s="1" t="s">
        <v>13</v>
      </c>
      <c r="L49" s="1" t="s">
        <v>0</v>
      </c>
      <c r="M49" s="1">
        <v>297</v>
      </c>
      <c r="N49" s="1" t="str">
        <f t="shared" si="2"/>
        <v>Site-Specific Handling</v>
      </c>
      <c r="O49" s="1" t="str">
        <f t="shared" si="3"/>
        <v>40</v>
      </c>
    </row>
    <row r="50" spans="1:15" x14ac:dyDescent="0.2">
      <c r="A50" s="1">
        <v>1001091</v>
      </c>
      <c r="B50" s="1">
        <v>1001494</v>
      </c>
      <c r="C50" s="1" t="s">
        <v>2</v>
      </c>
      <c r="D50" s="12">
        <f>INDEX(families!$A:$A,MATCH(E50,families!$B:$B,0))</f>
        <v>5</v>
      </c>
      <c r="E50" s="1" t="str">
        <f t="shared" si="4"/>
        <v>SSH</v>
      </c>
      <c r="F50" s="1">
        <f t="shared" si="5"/>
        <v>0</v>
      </c>
      <c r="G50" s="1" t="str">
        <f t="shared" si="0"/>
        <v>0cm Site-Specific Handling</v>
      </c>
      <c r="H50" s="1" t="str">
        <f t="shared" si="1"/>
        <v>0cm SSH</v>
      </c>
      <c r="K50" s="1" t="s">
        <v>1</v>
      </c>
      <c r="L50" s="1" t="s">
        <v>0</v>
      </c>
      <c r="M50" s="1">
        <v>403</v>
      </c>
      <c r="N50" s="1" t="str">
        <f t="shared" si="2"/>
        <v>Site-Specific Handling</v>
      </c>
      <c r="O50" s="1" t="str">
        <f t="shared" si="3"/>
        <v>00</v>
      </c>
    </row>
    <row r="51" spans="1:15" x14ac:dyDescent="0.2">
      <c r="A51" s="1">
        <v>1001494</v>
      </c>
      <c r="B51" s="1">
        <v>1001624</v>
      </c>
      <c r="C51" s="1" t="s">
        <v>2</v>
      </c>
      <c r="D51" s="12">
        <f>INDEX(families!$A:$A,MATCH(E51,families!$B:$B,0))</f>
        <v>4</v>
      </c>
      <c r="E51" s="1" t="str">
        <f t="shared" si="4"/>
        <v>FW</v>
      </c>
      <c r="F51" s="1">
        <f t="shared" si="5"/>
        <v>15</v>
      </c>
      <c r="G51" s="1" t="str">
        <f t="shared" si="0"/>
        <v>15-20cm Full Width</v>
      </c>
      <c r="H51" s="1" t="str">
        <f t="shared" si="1"/>
        <v>15-20cm FW</v>
      </c>
      <c r="K51" s="1" t="s">
        <v>6</v>
      </c>
      <c r="L51" s="1" t="s">
        <v>3</v>
      </c>
      <c r="M51" s="1">
        <v>130</v>
      </c>
      <c r="N51" s="1" t="str">
        <f t="shared" si="2"/>
        <v>Full Width</v>
      </c>
      <c r="O51" s="1" t="str">
        <f t="shared" si="3"/>
        <v>15</v>
      </c>
    </row>
    <row r="52" spans="1:15" x14ac:dyDescent="0.2">
      <c r="A52" s="1">
        <v>1001624</v>
      </c>
      <c r="B52" s="1">
        <v>1001644</v>
      </c>
      <c r="C52" s="1" t="s">
        <v>2</v>
      </c>
      <c r="D52" s="12">
        <f>INDEX(families!$A:$A,MATCH(E52,families!$B:$B,0))</f>
        <v>5</v>
      </c>
      <c r="E52" s="1" t="str">
        <f t="shared" si="4"/>
        <v>SSH</v>
      </c>
      <c r="F52" s="1">
        <f t="shared" si="5"/>
        <v>15</v>
      </c>
      <c r="G52" s="1" t="str">
        <f t="shared" si="0"/>
        <v>15-20cm Site-Specific Handling</v>
      </c>
      <c r="H52" s="1" t="str">
        <f t="shared" si="1"/>
        <v>15-20cm SSH</v>
      </c>
      <c r="K52" s="1" t="s">
        <v>6</v>
      </c>
      <c r="L52" s="1" t="s">
        <v>0</v>
      </c>
      <c r="M52" s="1">
        <v>20</v>
      </c>
      <c r="N52" s="1" t="str">
        <f t="shared" si="2"/>
        <v>Site-Specific Handling</v>
      </c>
      <c r="O52" s="1" t="str">
        <f t="shared" si="3"/>
        <v>15</v>
      </c>
    </row>
    <row r="53" spans="1:15" x14ac:dyDescent="0.2">
      <c r="A53" s="1">
        <v>1001644</v>
      </c>
      <c r="B53" s="1">
        <v>1004579</v>
      </c>
      <c r="C53" s="1" t="s">
        <v>2</v>
      </c>
      <c r="D53" s="12">
        <f>INDEX(families!$A:$A,MATCH(E53,families!$B:$B,0))</f>
        <v>4</v>
      </c>
      <c r="E53" s="1" t="str">
        <f t="shared" si="4"/>
        <v>FW</v>
      </c>
      <c r="F53" s="1">
        <f t="shared" si="5"/>
        <v>15</v>
      </c>
      <c r="G53" s="1" t="str">
        <f t="shared" si="0"/>
        <v>15-20cm Full Width</v>
      </c>
      <c r="H53" s="1" t="str">
        <f t="shared" si="1"/>
        <v>15-20cm FW</v>
      </c>
      <c r="K53" s="1" t="s">
        <v>6</v>
      </c>
      <c r="L53" s="1" t="s">
        <v>3</v>
      </c>
      <c r="M53" s="1">
        <v>2935</v>
      </c>
      <c r="N53" s="1" t="str">
        <f t="shared" si="2"/>
        <v>Full Width</v>
      </c>
      <c r="O53" s="1" t="str">
        <f t="shared" si="3"/>
        <v>15</v>
      </c>
    </row>
    <row r="54" spans="1:15" x14ac:dyDescent="0.2">
      <c r="A54" s="1">
        <v>1004579</v>
      </c>
      <c r="B54" s="1">
        <v>1004669</v>
      </c>
      <c r="C54" s="1" t="s">
        <v>2</v>
      </c>
      <c r="D54" s="12">
        <f>INDEX(families!$A:$A,MATCH(E54,families!$B:$B,0))</f>
        <v>5</v>
      </c>
      <c r="E54" s="1" t="str">
        <f t="shared" si="4"/>
        <v>SSH</v>
      </c>
      <c r="F54" s="1">
        <f t="shared" si="5"/>
        <v>15</v>
      </c>
      <c r="G54" s="1" t="str">
        <f t="shared" si="0"/>
        <v>15-20cm Site-Specific Handling</v>
      </c>
      <c r="H54" s="1" t="str">
        <f t="shared" si="1"/>
        <v>15-20cm SSH</v>
      </c>
      <c r="K54" s="1" t="s">
        <v>6</v>
      </c>
      <c r="L54" s="1" t="s">
        <v>0</v>
      </c>
      <c r="M54" s="1">
        <v>90</v>
      </c>
      <c r="N54" s="1" t="str">
        <f t="shared" si="2"/>
        <v>Site-Specific Handling</v>
      </c>
      <c r="O54" s="1" t="str">
        <f t="shared" si="3"/>
        <v>15</v>
      </c>
    </row>
    <row r="55" spans="1:15" x14ac:dyDescent="0.2">
      <c r="A55" s="1">
        <v>1004669</v>
      </c>
      <c r="B55" s="1">
        <v>1005604</v>
      </c>
      <c r="C55" s="1" t="s">
        <v>2</v>
      </c>
      <c r="D55" s="12">
        <f>INDEX(families!$A:$A,MATCH(E55,families!$B:$B,0))</f>
        <v>4</v>
      </c>
      <c r="E55" s="1" t="str">
        <f t="shared" si="4"/>
        <v>FW</v>
      </c>
      <c r="F55" s="1">
        <f t="shared" si="5"/>
        <v>15</v>
      </c>
      <c r="G55" s="1" t="str">
        <f t="shared" si="0"/>
        <v>15-20cm Full Width</v>
      </c>
      <c r="H55" s="1" t="str">
        <f t="shared" si="1"/>
        <v>15-20cm FW</v>
      </c>
      <c r="K55" s="1" t="s">
        <v>6</v>
      </c>
      <c r="L55" s="1" t="s">
        <v>3</v>
      </c>
      <c r="M55" s="1">
        <v>935</v>
      </c>
      <c r="N55" s="1" t="str">
        <f t="shared" si="2"/>
        <v>Full Width</v>
      </c>
      <c r="O55" s="1" t="str">
        <f t="shared" si="3"/>
        <v>15</v>
      </c>
    </row>
    <row r="56" spans="1:15" x14ac:dyDescent="0.2">
      <c r="A56" s="1">
        <v>1005604</v>
      </c>
      <c r="B56" s="1">
        <v>1005637</v>
      </c>
      <c r="C56" s="1" t="s">
        <v>2</v>
      </c>
      <c r="D56" s="12">
        <f>INDEX(families!$A:$A,MATCH(E56,families!$B:$B,0))</f>
        <v>5</v>
      </c>
      <c r="E56" s="1" t="str">
        <f t="shared" si="4"/>
        <v>SSH</v>
      </c>
      <c r="F56" s="1">
        <f t="shared" si="5"/>
        <v>15</v>
      </c>
      <c r="G56" s="1" t="str">
        <f t="shared" si="0"/>
        <v>15-20cm Site-Specific Handling</v>
      </c>
      <c r="H56" s="1" t="str">
        <f t="shared" si="1"/>
        <v>15-20cm SSH</v>
      </c>
      <c r="K56" s="1" t="s">
        <v>6</v>
      </c>
      <c r="L56" s="1" t="s">
        <v>0</v>
      </c>
      <c r="M56" s="1">
        <v>33</v>
      </c>
      <c r="N56" s="1" t="str">
        <f t="shared" si="2"/>
        <v>Site-Specific Handling</v>
      </c>
      <c r="O56" s="1" t="str">
        <f t="shared" si="3"/>
        <v>15</v>
      </c>
    </row>
    <row r="57" spans="1:15" x14ac:dyDescent="0.2">
      <c r="A57" s="1">
        <v>1005637</v>
      </c>
      <c r="B57" s="1">
        <v>1006327</v>
      </c>
      <c r="C57" s="1" t="s">
        <v>2</v>
      </c>
      <c r="D57" s="12">
        <f>INDEX(families!$A:$A,MATCH(E57,families!$B:$B,0))</f>
        <v>4</v>
      </c>
      <c r="E57" s="1" t="str">
        <f t="shared" si="4"/>
        <v>FW</v>
      </c>
      <c r="F57" s="1">
        <f t="shared" si="5"/>
        <v>15</v>
      </c>
      <c r="G57" s="1" t="str">
        <f t="shared" si="0"/>
        <v>15-20cm Full Width</v>
      </c>
      <c r="H57" s="1" t="str">
        <f t="shared" si="1"/>
        <v>15-20cm FW</v>
      </c>
      <c r="K57" s="1" t="s">
        <v>6</v>
      </c>
      <c r="L57" s="1" t="s">
        <v>3</v>
      </c>
      <c r="M57" s="1">
        <v>690</v>
      </c>
      <c r="N57" s="1" t="str">
        <f t="shared" si="2"/>
        <v>Full Width</v>
      </c>
      <c r="O57" s="1" t="str">
        <f t="shared" si="3"/>
        <v>15</v>
      </c>
    </row>
    <row r="58" spans="1:15" x14ac:dyDescent="0.2">
      <c r="A58" s="1">
        <v>1006327</v>
      </c>
      <c r="B58" s="1">
        <v>1006357</v>
      </c>
      <c r="C58" s="1" t="s">
        <v>2</v>
      </c>
      <c r="D58" s="12">
        <f>INDEX(families!$A:$A,MATCH(E58,families!$B:$B,0))</f>
        <v>5</v>
      </c>
      <c r="E58" s="1" t="str">
        <f t="shared" si="4"/>
        <v>SSH</v>
      </c>
      <c r="F58" s="1">
        <f t="shared" si="5"/>
        <v>15</v>
      </c>
      <c r="G58" s="1" t="str">
        <f t="shared" si="0"/>
        <v>15-20cm Site-Specific Handling</v>
      </c>
      <c r="H58" s="1" t="str">
        <f t="shared" si="1"/>
        <v>15-20cm SSH</v>
      </c>
      <c r="K58" s="1" t="s">
        <v>6</v>
      </c>
      <c r="L58" s="1" t="s">
        <v>0</v>
      </c>
      <c r="M58" s="1">
        <v>30</v>
      </c>
      <c r="N58" s="1" t="str">
        <f t="shared" si="2"/>
        <v>Site-Specific Handling</v>
      </c>
      <c r="O58" s="1" t="str">
        <f t="shared" si="3"/>
        <v>15</v>
      </c>
    </row>
    <row r="59" spans="1:15" x14ac:dyDescent="0.2">
      <c r="A59" s="1">
        <v>1006357</v>
      </c>
      <c r="B59" s="1">
        <v>1006459</v>
      </c>
      <c r="C59" s="1" t="s">
        <v>2</v>
      </c>
      <c r="D59" s="12">
        <f>INDEX(families!$A:$A,MATCH(E59,families!$B:$B,0))</f>
        <v>4</v>
      </c>
      <c r="E59" s="1" t="str">
        <f t="shared" si="4"/>
        <v>FW</v>
      </c>
      <c r="F59" s="1">
        <f t="shared" si="5"/>
        <v>15</v>
      </c>
      <c r="G59" s="1" t="str">
        <f t="shared" si="0"/>
        <v>15-20cm Full Width</v>
      </c>
      <c r="H59" s="1" t="str">
        <f t="shared" si="1"/>
        <v>15-20cm FW</v>
      </c>
      <c r="K59" s="1" t="s">
        <v>6</v>
      </c>
      <c r="L59" s="1" t="s">
        <v>3</v>
      </c>
      <c r="M59" s="1">
        <v>102</v>
      </c>
      <c r="N59" s="1" t="str">
        <f t="shared" si="2"/>
        <v>Full Width</v>
      </c>
      <c r="O59" s="1" t="str">
        <f t="shared" si="3"/>
        <v>15</v>
      </c>
    </row>
    <row r="60" spans="1:15" x14ac:dyDescent="0.2">
      <c r="A60" s="1">
        <v>1006459</v>
      </c>
      <c r="B60" s="1">
        <v>1006613</v>
      </c>
      <c r="C60" s="1" t="s">
        <v>2</v>
      </c>
      <c r="D60" s="12">
        <f>INDEX(families!$A:$A,MATCH(E60,families!$B:$B,0))</f>
        <v>5</v>
      </c>
      <c r="E60" s="1" t="str">
        <f t="shared" si="4"/>
        <v>SSH</v>
      </c>
      <c r="F60" s="1">
        <f t="shared" si="5"/>
        <v>15</v>
      </c>
      <c r="G60" s="1" t="str">
        <f t="shared" si="0"/>
        <v>15-20cm Site-Specific Handling</v>
      </c>
      <c r="H60" s="1" t="str">
        <f t="shared" si="1"/>
        <v>15-20cm SSH</v>
      </c>
      <c r="K60" s="1" t="s">
        <v>6</v>
      </c>
      <c r="L60" s="1" t="s">
        <v>0</v>
      </c>
      <c r="M60" s="1">
        <v>154</v>
      </c>
      <c r="N60" s="1" t="str">
        <f t="shared" si="2"/>
        <v>Site-Specific Handling</v>
      </c>
      <c r="O60" s="1" t="str">
        <f t="shared" si="3"/>
        <v>15</v>
      </c>
    </row>
    <row r="61" spans="1:15" x14ac:dyDescent="0.2">
      <c r="A61" s="1">
        <v>1006613</v>
      </c>
      <c r="B61" s="1">
        <v>1006665</v>
      </c>
      <c r="C61" s="1" t="s">
        <v>2</v>
      </c>
      <c r="D61" s="12">
        <f>INDEX(families!$A:$A,MATCH(E61,families!$B:$B,0))</f>
        <v>4</v>
      </c>
      <c r="E61" s="1" t="str">
        <f t="shared" si="4"/>
        <v>FW</v>
      </c>
      <c r="F61" s="1">
        <f t="shared" si="5"/>
        <v>15</v>
      </c>
      <c r="G61" s="1" t="str">
        <f t="shared" si="0"/>
        <v>15-20cm Full Width</v>
      </c>
      <c r="H61" s="1" t="str">
        <f t="shared" si="1"/>
        <v>15-20cm FW</v>
      </c>
      <c r="K61" s="1" t="s">
        <v>6</v>
      </c>
      <c r="L61" s="1" t="s">
        <v>3</v>
      </c>
      <c r="M61" s="1">
        <v>52</v>
      </c>
      <c r="N61" s="1" t="str">
        <f t="shared" si="2"/>
        <v>Full Width</v>
      </c>
      <c r="O61" s="1" t="str">
        <f t="shared" si="3"/>
        <v>15</v>
      </c>
    </row>
    <row r="62" spans="1:15" x14ac:dyDescent="0.2">
      <c r="A62" s="1">
        <v>1006665</v>
      </c>
      <c r="B62" s="1">
        <v>1006685</v>
      </c>
      <c r="C62" s="1" t="s">
        <v>2</v>
      </c>
      <c r="D62" s="12">
        <f>INDEX(families!$A:$A,MATCH(E62,families!$B:$B,0))</f>
        <v>5</v>
      </c>
      <c r="E62" s="1" t="str">
        <f t="shared" si="4"/>
        <v>SSH</v>
      </c>
      <c r="F62" s="1">
        <f t="shared" si="5"/>
        <v>15</v>
      </c>
      <c r="G62" s="1" t="str">
        <f t="shared" si="0"/>
        <v>15-20cm Site-Specific Handling</v>
      </c>
      <c r="H62" s="1" t="str">
        <f t="shared" si="1"/>
        <v>15-20cm SSH</v>
      </c>
      <c r="K62" s="1" t="s">
        <v>6</v>
      </c>
      <c r="L62" s="1" t="s">
        <v>0</v>
      </c>
      <c r="M62" s="1">
        <v>20</v>
      </c>
      <c r="N62" s="1" t="str">
        <f t="shared" si="2"/>
        <v>Site-Specific Handling</v>
      </c>
      <c r="O62" s="1" t="str">
        <f t="shared" si="3"/>
        <v>15</v>
      </c>
    </row>
    <row r="63" spans="1:15" x14ac:dyDescent="0.2">
      <c r="A63" s="1">
        <v>1006685</v>
      </c>
      <c r="B63" s="1">
        <v>1007883</v>
      </c>
      <c r="C63" s="1" t="s">
        <v>2</v>
      </c>
      <c r="D63" s="12">
        <f>INDEX(families!$A:$A,MATCH(E63,families!$B:$B,0))</f>
        <v>4</v>
      </c>
      <c r="E63" s="1" t="str">
        <f t="shared" si="4"/>
        <v>FW</v>
      </c>
      <c r="F63" s="1">
        <f t="shared" si="5"/>
        <v>15</v>
      </c>
      <c r="G63" s="1" t="str">
        <f t="shared" si="0"/>
        <v>15-20cm Full Width</v>
      </c>
      <c r="H63" s="1" t="str">
        <f t="shared" si="1"/>
        <v>15-20cm FW</v>
      </c>
      <c r="K63" s="1" t="s">
        <v>6</v>
      </c>
      <c r="L63" s="1" t="s">
        <v>3</v>
      </c>
      <c r="M63" s="1">
        <v>1198</v>
      </c>
      <c r="N63" s="1" t="str">
        <f t="shared" si="2"/>
        <v>Full Width</v>
      </c>
      <c r="O63" s="1" t="str">
        <f t="shared" si="3"/>
        <v>15</v>
      </c>
    </row>
    <row r="64" spans="1:15" x14ac:dyDescent="0.2">
      <c r="A64" s="1">
        <v>1007883</v>
      </c>
      <c r="B64" s="1">
        <v>1007924</v>
      </c>
      <c r="C64" s="1" t="s">
        <v>2</v>
      </c>
      <c r="D64" s="12">
        <f>INDEX(families!$A:$A,MATCH(E64,families!$B:$B,0))</f>
        <v>5</v>
      </c>
      <c r="E64" s="1" t="str">
        <f t="shared" si="4"/>
        <v>SSH</v>
      </c>
      <c r="F64" s="1">
        <f t="shared" si="5"/>
        <v>15</v>
      </c>
      <c r="G64" s="1" t="str">
        <f t="shared" si="0"/>
        <v>15-20cm Site-Specific Handling</v>
      </c>
      <c r="H64" s="1" t="str">
        <f t="shared" si="1"/>
        <v>15-20cm SSH</v>
      </c>
      <c r="K64" s="1" t="s">
        <v>6</v>
      </c>
      <c r="L64" s="1" t="s">
        <v>0</v>
      </c>
      <c r="M64" s="1">
        <v>41</v>
      </c>
      <c r="N64" s="1" t="str">
        <f t="shared" si="2"/>
        <v>Site-Specific Handling</v>
      </c>
      <c r="O64" s="1" t="str">
        <f t="shared" si="3"/>
        <v>15</v>
      </c>
    </row>
    <row r="65" spans="1:15" x14ac:dyDescent="0.2">
      <c r="A65" s="1">
        <v>1007924</v>
      </c>
      <c r="B65" s="1">
        <v>1007948</v>
      </c>
      <c r="C65" s="1" t="s">
        <v>2</v>
      </c>
      <c r="D65" s="12">
        <f>INDEX(families!$A:$A,MATCH(E65,families!$B:$B,0))</f>
        <v>5</v>
      </c>
      <c r="E65" s="1" t="str">
        <f t="shared" si="4"/>
        <v>SSH</v>
      </c>
      <c r="F65" s="1">
        <f t="shared" si="5"/>
        <v>0</v>
      </c>
      <c r="G65" s="1" t="str">
        <f t="shared" si="0"/>
        <v>0cm Site-Specific Handling</v>
      </c>
      <c r="H65" s="1" t="str">
        <f t="shared" si="1"/>
        <v>0cm SSH</v>
      </c>
      <c r="K65" s="1" t="s">
        <v>1</v>
      </c>
      <c r="L65" s="1" t="s">
        <v>0</v>
      </c>
      <c r="M65" s="1">
        <v>24</v>
      </c>
      <c r="N65" s="1" t="str">
        <f t="shared" si="2"/>
        <v>Site-Specific Handling</v>
      </c>
      <c r="O65" s="1" t="str">
        <f t="shared" si="3"/>
        <v>00</v>
      </c>
    </row>
    <row r="66" spans="1:15" x14ac:dyDescent="0.2">
      <c r="A66" s="1">
        <v>1007948</v>
      </c>
      <c r="B66" s="1">
        <v>1007974</v>
      </c>
      <c r="C66" s="1" t="s">
        <v>2</v>
      </c>
      <c r="D66" s="12">
        <f>INDEX(families!$A:$A,MATCH(E66,families!$B:$B,0))</f>
        <v>5</v>
      </c>
      <c r="E66" s="1" t="str">
        <f t="shared" si="4"/>
        <v>SSH</v>
      </c>
      <c r="F66" s="1">
        <f t="shared" si="5"/>
        <v>15</v>
      </c>
      <c r="G66" s="1" t="str">
        <f t="shared" ref="G66:G129" si="6">_xlfn.CONCAT(K66," ",N66)</f>
        <v>15-20cm Site-Specific Handling</v>
      </c>
      <c r="H66" s="1" t="str">
        <f t="shared" ref="H66:H129" si="7">_xlfn.CONCAT(K66," ",L66)</f>
        <v>15-20cm SSH</v>
      </c>
      <c r="K66" s="1" t="s">
        <v>6</v>
      </c>
      <c r="L66" s="1" t="s">
        <v>0</v>
      </c>
      <c r="M66" s="1">
        <v>26</v>
      </c>
      <c r="N66" s="1" t="str">
        <f t="shared" ref="N66:N129" si="8">INDEX(R:R,MATCH(L66,Q:Q,0))</f>
        <v>Site-Specific Handling</v>
      </c>
      <c r="O66" s="1" t="str">
        <f t="shared" ref="O66:O129" si="9">TEXT(INDEX(W:W,MATCH(K66,V:V,0)),"00")</f>
        <v>15</v>
      </c>
    </row>
    <row r="67" spans="1:15" x14ac:dyDescent="0.2">
      <c r="A67" s="1">
        <v>1007974</v>
      </c>
      <c r="B67" s="1">
        <v>1008066</v>
      </c>
      <c r="C67" s="1" t="s">
        <v>2</v>
      </c>
      <c r="D67" s="12">
        <f>INDEX(families!$A:$A,MATCH(E67,families!$B:$B,0))</f>
        <v>4</v>
      </c>
      <c r="E67" s="1" t="str">
        <f t="shared" ref="E67:E130" si="10">L67</f>
        <v>FW</v>
      </c>
      <c r="F67" s="1">
        <f t="shared" ref="F67:F130" si="11">_xlfn.NUMBERVALUE(O67)</f>
        <v>15</v>
      </c>
      <c r="G67" s="1" t="str">
        <f t="shared" si="6"/>
        <v>15-20cm Full Width</v>
      </c>
      <c r="H67" s="1" t="str">
        <f t="shared" si="7"/>
        <v>15-20cm FW</v>
      </c>
      <c r="K67" s="1" t="s">
        <v>6</v>
      </c>
      <c r="L67" s="1" t="s">
        <v>3</v>
      </c>
      <c r="M67" s="1">
        <v>92</v>
      </c>
      <c r="N67" s="1" t="str">
        <f t="shared" si="8"/>
        <v>Full Width</v>
      </c>
      <c r="O67" s="1" t="str">
        <f t="shared" si="9"/>
        <v>15</v>
      </c>
    </row>
    <row r="68" spans="1:15" x14ac:dyDescent="0.2">
      <c r="A68" s="1">
        <v>1008066</v>
      </c>
      <c r="B68" s="1">
        <v>1008421</v>
      </c>
      <c r="C68" s="1" t="s">
        <v>2</v>
      </c>
      <c r="D68" s="12">
        <f>INDEX(families!$A:$A,MATCH(E68,families!$B:$B,0))</f>
        <v>5</v>
      </c>
      <c r="E68" s="1" t="str">
        <f t="shared" si="10"/>
        <v>SSH</v>
      </c>
      <c r="F68" s="1">
        <f t="shared" si="11"/>
        <v>15</v>
      </c>
      <c r="G68" s="1" t="str">
        <f t="shared" si="6"/>
        <v>15-20cm Site-Specific Handling</v>
      </c>
      <c r="H68" s="1" t="str">
        <f t="shared" si="7"/>
        <v>15-20cm SSH</v>
      </c>
      <c r="K68" s="1" t="s">
        <v>6</v>
      </c>
      <c r="L68" s="1" t="s">
        <v>0</v>
      </c>
      <c r="M68" s="1">
        <v>355</v>
      </c>
      <c r="N68" s="1" t="str">
        <f t="shared" si="8"/>
        <v>Site-Specific Handling</v>
      </c>
      <c r="O68" s="1" t="str">
        <f t="shared" si="9"/>
        <v>15</v>
      </c>
    </row>
    <row r="69" spans="1:15" x14ac:dyDescent="0.2">
      <c r="A69" s="1">
        <v>1008421</v>
      </c>
      <c r="B69" s="1">
        <v>1009034</v>
      </c>
      <c r="C69" s="1" t="s">
        <v>2</v>
      </c>
      <c r="D69" s="12">
        <f>INDEX(families!$A:$A,MATCH(E69,families!$B:$B,0))</f>
        <v>4</v>
      </c>
      <c r="E69" s="1" t="str">
        <f t="shared" si="10"/>
        <v>FW</v>
      </c>
      <c r="F69" s="1">
        <f t="shared" si="11"/>
        <v>15</v>
      </c>
      <c r="G69" s="1" t="str">
        <f t="shared" si="6"/>
        <v>15-20cm Full Width</v>
      </c>
      <c r="H69" s="1" t="str">
        <f t="shared" si="7"/>
        <v>15-20cm FW</v>
      </c>
      <c r="K69" s="1" t="s">
        <v>6</v>
      </c>
      <c r="L69" s="1" t="s">
        <v>3</v>
      </c>
      <c r="M69" s="1">
        <v>613</v>
      </c>
      <c r="N69" s="1" t="str">
        <f t="shared" si="8"/>
        <v>Full Width</v>
      </c>
      <c r="O69" s="1" t="str">
        <f t="shared" si="9"/>
        <v>15</v>
      </c>
    </row>
    <row r="70" spans="1:15" x14ac:dyDescent="0.2">
      <c r="A70" s="1">
        <v>1009034</v>
      </c>
      <c r="B70" s="1">
        <v>1009104</v>
      </c>
      <c r="C70" s="1" t="s">
        <v>2</v>
      </c>
      <c r="D70" s="12">
        <f>INDEX(families!$A:$A,MATCH(E70,families!$B:$B,0))</f>
        <v>5</v>
      </c>
      <c r="E70" s="1" t="str">
        <f t="shared" si="10"/>
        <v>SSH</v>
      </c>
      <c r="F70" s="1">
        <f t="shared" si="11"/>
        <v>15</v>
      </c>
      <c r="G70" s="1" t="str">
        <f t="shared" si="6"/>
        <v>15-20cm Site-Specific Handling</v>
      </c>
      <c r="H70" s="1" t="str">
        <f t="shared" si="7"/>
        <v>15-20cm SSH</v>
      </c>
      <c r="K70" s="1" t="s">
        <v>6</v>
      </c>
      <c r="L70" s="1" t="s">
        <v>0</v>
      </c>
      <c r="M70" s="1">
        <v>70</v>
      </c>
      <c r="N70" s="1" t="str">
        <f t="shared" si="8"/>
        <v>Site-Specific Handling</v>
      </c>
      <c r="O70" s="1" t="str">
        <f t="shared" si="9"/>
        <v>15</v>
      </c>
    </row>
    <row r="71" spans="1:15" x14ac:dyDescent="0.2">
      <c r="A71" s="1">
        <v>1009104</v>
      </c>
      <c r="B71" s="1">
        <v>1009410</v>
      </c>
      <c r="C71" s="1" t="s">
        <v>2</v>
      </c>
      <c r="D71" s="12">
        <f>INDEX(families!$A:$A,MATCH(E71,families!$B:$B,0))</f>
        <v>4</v>
      </c>
      <c r="E71" s="1" t="str">
        <f t="shared" si="10"/>
        <v>FW</v>
      </c>
      <c r="F71" s="1">
        <f t="shared" si="11"/>
        <v>15</v>
      </c>
      <c r="G71" s="1" t="str">
        <f t="shared" si="6"/>
        <v>15-20cm Full Width</v>
      </c>
      <c r="H71" s="1" t="str">
        <f t="shared" si="7"/>
        <v>15-20cm FW</v>
      </c>
      <c r="K71" s="1" t="s">
        <v>6</v>
      </c>
      <c r="L71" s="1" t="s">
        <v>3</v>
      </c>
      <c r="M71" s="1">
        <v>306</v>
      </c>
      <c r="N71" s="1" t="str">
        <f t="shared" si="8"/>
        <v>Full Width</v>
      </c>
      <c r="O71" s="1" t="str">
        <f t="shared" si="9"/>
        <v>15</v>
      </c>
    </row>
    <row r="72" spans="1:15" x14ac:dyDescent="0.2">
      <c r="A72" s="1">
        <v>1009410</v>
      </c>
      <c r="B72" s="1">
        <v>1009967</v>
      </c>
      <c r="C72" s="1" t="s">
        <v>2</v>
      </c>
      <c r="D72" s="12">
        <f>INDEX(families!$A:$A,MATCH(E72,families!$B:$B,0))</f>
        <v>5</v>
      </c>
      <c r="E72" s="1" t="str">
        <f t="shared" si="10"/>
        <v>SSH</v>
      </c>
      <c r="F72" s="1">
        <f t="shared" si="11"/>
        <v>15</v>
      </c>
      <c r="G72" s="1" t="str">
        <f t="shared" si="6"/>
        <v>15-20cm Site-Specific Handling</v>
      </c>
      <c r="H72" s="1" t="str">
        <f t="shared" si="7"/>
        <v>15-20cm SSH</v>
      </c>
      <c r="K72" s="1" t="s">
        <v>6</v>
      </c>
      <c r="L72" s="1" t="s">
        <v>0</v>
      </c>
      <c r="M72" s="1">
        <v>557</v>
      </c>
      <c r="N72" s="1" t="str">
        <f t="shared" si="8"/>
        <v>Site-Specific Handling</v>
      </c>
      <c r="O72" s="1" t="str">
        <f t="shared" si="9"/>
        <v>15</v>
      </c>
    </row>
    <row r="73" spans="1:15" x14ac:dyDescent="0.2">
      <c r="A73" s="1">
        <v>1009967</v>
      </c>
      <c r="B73" s="1">
        <v>1010121</v>
      </c>
      <c r="C73" s="1" t="s">
        <v>2</v>
      </c>
      <c r="D73" s="12">
        <f>INDEX(families!$A:$A,MATCH(E73,families!$B:$B,0))</f>
        <v>4</v>
      </c>
      <c r="E73" s="1" t="str">
        <f t="shared" si="10"/>
        <v>FW</v>
      </c>
      <c r="F73" s="1">
        <f t="shared" si="11"/>
        <v>15</v>
      </c>
      <c r="G73" s="1" t="str">
        <f t="shared" si="6"/>
        <v>15-20cm Full Width</v>
      </c>
      <c r="H73" s="1" t="str">
        <f t="shared" si="7"/>
        <v>15-20cm FW</v>
      </c>
      <c r="K73" s="1" t="s">
        <v>6</v>
      </c>
      <c r="L73" s="1" t="s">
        <v>3</v>
      </c>
      <c r="M73" s="1">
        <v>154</v>
      </c>
      <c r="N73" s="1" t="str">
        <f t="shared" si="8"/>
        <v>Full Width</v>
      </c>
      <c r="O73" s="1" t="str">
        <f t="shared" si="9"/>
        <v>15</v>
      </c>
    </row>
    <row r="74" spans="1:15" x14ac:dyDescent="0.2">
      <c r="A74" s="1">
        <v>1010121</v>
      </c>
      <c r="B74" s="1">
        <v>1010177</v>
      </c>
      <c r="C74" s="1" t="s">
        <v>2</v>
      </c>
      <c r="D74" s="12">
        <f>INDEX(families!$A:$A,MATCH(E74,families!$B:$B,0))</f>
        <v>5</v>
      </c>
      <c r="E74" s="1" t="str">
        <f t="shared" si="10"/>
        <v>SSH</v>
      </c>
      <c r="F74" s="1">
        <f t="shared" si="11"/>
        <v>15</v>
      </c>
      <c r="G74" s="1" t="str">
        <f t="shared" si="6"/>
        <v>15-20cm Site-Specific Handling</v>
      </c>
      <c r="H74" s="1" t="str">
        <f t="shared" si="7"/>
        <v>15-20cm SSH</v>
      </c>
      <c r="K74" s="1" t="s">
        <v>6</v>
      </c>
      <c r="L74" s="1" t="s">
        <v>0</v>
      </c>
      <c r="M74" s="1">
        <v>56</v>
      </c>
      <c r="N74" s="1" t="str">
        <f t="shared" si="8"/>
        <v>Site-Specific Handling</v>
      </c>
      <c r="O74" s="1" t="str">
        <f t="shared" si="9"/>
        <v>15</v>
      </c>
    </row>
    <row r="75" spans="1:15" x14ac:dyDescent="0.2">
      <c r="A75" s="1">
        <v>1010177</v>
      </c>
      <c r="B75" s="1">
        <v>1010236</v>
      </c>
      <c r="C75" s="1" t="s">
        <v>2</v>
      </c>
      <c r="D75" s="12">
        <f>INDEX(families!$A:$A,MATCH(E75,families!$B:$B,0))</f>
        <v>4</v>
      </c>
      <c r="E75" s="1" t="str">
        <f t="shared" si="10"/>
        <v>FW</v>
      </c>
      <c r="F75" s="1">
        <f t="shared" si="11"/>
        <v>15</v>
      </c>
      <c r="G75" s="1" t="str">
        <f t="shared" si="6"/>
        <v>15-20cm Full Width</v>
      </c>
      <c r="H75" s="1" t="str">
        <f t="shared" si="7"/>
        <v>15-20cm FW</v>
      </c>
      <c r="K75" s="1" t="s">
        <v>6</v>
      </c>
      <c r="L75" s="1" t="s">
        <v>3</v>
      </c>
      <c r="M75" s="1">
        <v>59</v>
      </c>
      <c r="N75" s="1" t="str">
        <f t="shared" si="8"/>
        <v>Full Width</v>
      </c>
      <c r="O75" s="1" t="str">
        <f t="shared" si="9"/>
        <v>15</v>
      </c>
    </row>
    <row r="76" spans="1:15" x14ac:dyDescent="0.2">
      <c r="A76" s="1">
        <v>1010236</v>
      </c>
      <c r="B76" s="1">
        <v>1010262</v>
      </c>
      <c r="C76" s="1" t="s">
        <v>2</v>
      </c>
      <c r="D76" s="12">
        <f>INDEX(families!$A:$A,MATCH(E76,families!$B:$B,0))</f>
        <v>5</v>
      </c>
      <c r="E76" s="1" t="str">
        <f t="shared" si="10"/>
        <v>SSH</v>
      </c>
      <c r="F76" s="1">
        <f t="shared" si="11"/>
        <v>15</v>
      </c>
      <c r="G76" s="1" t="str">
        <f t="shared" si="6"/>
        <v>15-20cm Site-Specific Handling</v>
      </c>
      <c r="H76" s="1" t="str">
        <f t="shared" si="7"/>
        <v>15-20cm SSH</v>
      </c>
      <c r="K76" s="1" t="s">
        <v>6</v>
      </c>
      <c r="L76" s="1" t="s">
        <v>0</v>
      </c>
      <c r="M76" s="1">
        <v>26</v>
      </c>
      <c r="N76" s="1" t="str">
        <f t="shared" si="8"/>
        <v>Site-Specific Handling</v>
      </c>
      <c r="O76" s="1" t="str">
        <f t="shared" si="9"/>
        <v>15</v>
      </c>
    </row>
    <row r="77" spans="1:15" x14ac:dyDescent="0.2">
      <c r="A77" s="1">
        <v>1010262</v>
      </c>
      <c r="B77" s="1">
        <v>1010339</v>
      </c>
      <c r="C77" s="1" t="s">
        <v>2</v>
      </c>
      <c r="D77" s="12">
        <f>INDEX(families!$A:$A,MATCH(E77,families!$B:$B,0))</f>
        <v>4</v>
      </c>
      <c r="E77" s="1" t="str">
        <f t="shared" si="10"/>
        <v>FW</v>
      </c>
      <c r="F77" s="1">
        <f t="shared" si="11"/>
        <v>15</v>
      </c>
      <c r="G77" s="1" t="str">
        <f t="shared" si="6"/>
        <v>15-20cm Full Width</v>
      </c>
      <c r="H77" s="1" t="str">
        <f t="shared" si="7"/>
        <v>15-20cm FW</v>
      </c>
      <c r="K77" s="1" t="s">
        <v>6</v>
      </c>
      <c r="L77" s="1" t="s">
        <v>3</v>
      </c>
      <c r="M77" s="1">
        <v>77</v>
      </c>
      <c r="N77" s="1" t="str">
        <f t="shared" si="8"/>
        <v>Full Width</v>
      </c>
      <c r="O77" s="1" t="str">
        <f t="shared" si="9"/>
        <v>15</v>
      </c>
    </row>
    <row r="78" spans="1:15" x14ac:dyDescent="0.2">
      <c r="A78" s="1">
        <v>1010339</v>
      </c>
      <c r="B78" s="1">
        <v>1010378</v>
      </c>
      <c r="C78" s="1" t="s">
        <v>2</v>
      </c>
      <c r="D78" s="12">
        <f>INDEX(families!$A:$A,MATCH(E78,families!$B:$B,0))</f>
        <v>5</v>
      </c>
      <c r="E78" s="1" t="str">
        <f t="shared" si="10"/>
        <v>SSH</v>
      </c>
      <c r="F78" s="1">
        <f t="shared" si="11"/>
        <v>15</v>
      </c>
      <c r="G78" s="1" t="str">
        <f t="shared" si="6"/>
        <v>15-20cm Site-Specific Handling</v>
      </c>
      <c r="H78" s="1" t="str">
        <f t="shared" si="7"/>
        <v>15-20cm SSH</v>
      </c>
      <c r="K78" s="1" t="s">
        <v>6</v>
      </c>
      <c r="L78" s="1" t="s">
        <v>0</v>
      </c>
      <c r="M78" s="1">
        <v>39</v>
      </c>
      <c r="N78" s="1" t="str">
        <f t="shared" si="8"/>
        <v>Site-Specific Handling</v>
      </c>
      <c r="O78" s="1" t="str">
        <f t="shared" si="9"/>
        <v>15</v>
      </c>
    </row>
    <row r="79" spans="1:15" x14ac:dyDescent="0.2">
      <c r="A79" s="1">
        <v>1010378</v>
      </c>
      <c r="B79" s="1">
        <v>1010416</v>
      </c>
      <c r="C79" s="1" t="s">
        <v>2</v>
      </c>
      <c r="D79" s="12">
        <f>INDEX(families!$A:$A,MATCH(E79,families!$B:$B,0))</f>
        <v>4</v>
      </c>
      <c r="E79" s="1" t="str">
        <f t="shared" si="10"/>
        <v>FW</v>
      </c>
      <c r="F79" s="1">
        <f t="shared" si="11"/>
        <v>15</v>
      </c>
      <c r="G79" s="1" t="str">
        <f t="shared" si="6"/>
        <v>15-20cm Full Width</v>
      </c>
      <c r="H79" s="1" t="str">
        <f t="shared" si="7"/>
        <v>15-20cm FW</v>
      </c>
      <c r="K79" s="1" t="s">
        <v>6</v>
      </c>
      <c r="L79" s="1" t="s">
        <v>3</v>
      </c>
      <c r="M79" s="1">
        <v>38</v>
      </c>
      <c r="N79" s="1" t="str">
        <f t="shared" si="8"/>
        <v>Full Width</v>
      </c>
      <c r="O79" s="1" t="str">
        <f t="shared" si="9"/>
        <v>15</v>
      </c>
    </row>
    <row r="80" spans="1:15" x14ac:dyDescent="0.2">
      <c r="A80" s="1">
        <v>1010416</v>
      </c>
      <c r="B80" s="1">
        <v>1010441</v>
      </c>
      <c r="C80" s="1" t="s">
        <v>2</v>
      </c>
      <c r="D80" s="12">
        <f>INDEX(families!$A:$A,MATCH(E80,families!$B:$B,0))</f>
        <v>5</v>
      </c>
      <c r="E80" s="1" t="str">
        <f t="shared" si="10"/>
        <v>SSH</v>
      </c>
      <c r="F80" s="1">
        <f t="shared" si="11"/>
        <v>15</v>
      </c>
      <c r="G80" s="1" t="str">
        <f t="shared" si="6"/>
        <v>15-20cm Site-Specific Handling</v>
      </c>
      <c r="H80" s="1" t="str">
        <f t="shared" si="7"/>
        <v>15-20cm SSH</v>
      </c>
      <c r="K80" s="1" t="s">
        <v>6</v>
      </c>
      <c r="L80" s="1" t="s">
        <v>0</v>
      </c>
      <c r="M80" s="1">
        <v>25</v>
      </c>
      <c r="N80" s="1" t="str">
        <f t="shared" si="8"/>
        <v>Site-Specific Handling</v>
      </c>
      <c r="O80" s="1" t="str">
        <f t="shared" si="9"/>
        <v>15</v>
      </c>
    </row>
    <row r="81" spans="1:15" x14ac:dyDescent="0.2">
      <c r="A81" s="1">
        <v>1010441</v>
      </c>
      <c r="B81" s="1">
        <v>1010852</v>
      </c>
      <c r="C81" s="1" t="s">
        <v>2</v>
      </c>
      <c r="D81" s="12">
        <f>INDEX(families!$A:$A,MATCH(E81,families!$B:$B,0))</f>
        <v>4</v>
      </c>
      <c r="E81" s="1" t="str">
        <f t="shared" si="10"/>
        <v>FW</v>
      </c>
      <c r="F81" s="1">
        <f t="shared" si="11"/>
        <v>15</v>
      </c>
      <c r="G81" s="1" t="str">
        <f t="shared" si="6"/>
        <v>15-20cm Full Width</v>
      </c>
      <c r="H81" s="1" t="str">
        <f t="shared" si="7"/>
        <v>15-20cm FW</v>
      </c>
      <c r="K81" s="1" t="s">
        <v>6</v>
      </c>
      <c r="L81" s="1" t="s">
        <v>3</v>
      </c>
      <c r="M81" s="1">
        <v>411</v>
      </c>
      <c r="N81" s="1" t="str">
        <f t="shared" si="8"/>
        <v>Full Width</v>
      </c>
      <c r="O81" s="1" t="str">
        <f t="shared" si="9"/>
        <v>15</v>
      </c>
    </row>
    <row r="82" spans="1:15" x14ac:dyDescent="0.2">
      <c r="A82" s="1">
        <v>1010852</v>
      </c>
      <c r="B82" s="1">
        <v>1010945</v>
      </c>
      <c r="C82" s="1" t="s">
        <v>2</v>
      </c>
      <c r="D82" s="12">
        <f>INDEX(families!$A:$A,MATCH(E82,families!$B:$B,0))</f>
        <v>5</v>
      </c>
      <c r="E82" s="1" t="str">
        <f t="shared" si="10"/>
        <v>SSH</v>
      </c>
      <c r="F82" s="1">
        <f t="shared" si="11"/>
        <v>15</v>
      </c>
      <c r="G82" s="1" t="str">
        <f t="shared" si="6"/>
        <v>15-20cm Site-Specific Handling</v>
      </c>
      <c r="H82" s="1" t="str">
        <f t="shared" si="7"/>
        <v>15-20cm SSH</v>
      </c>
      <c r="K82" s="1" t="s">
        <v>6</v>
      </c>
      <c r="L82" s="1" t="s">
        <v>0</v>
      </c>
      <c r="M82" s="1">
        <v>93</v>
      </c>
      <c r="N82" s="1" t="str">
        <f t="shared" si="8"/>
        <v>Site-Specific Handling</v>
      </c>
      <c r="O82" s="1" t="str">
        <f t="shared" si="9"/>
        <v>15</v>
      </c>
    </row>
    <row r="83" spans="1:15" x14ac:dyDescent="0.2">
      <c r="A83" s="1">
        <v>1010945</v>
      </c>
      <c r="B83" s="1">
        <v>1011007</v>
      </c>
      <c r="C83" s="1" t="s">
        <v>2</v>
      </c>
      <c r="D83" s="12">
        <f>INDEX(families!$A:$A,MATCH(E83,families!$B:$B,0))</f>
        <v>4</v>
      </c>
      <c r="E83" s="1" t="str">
        <f t="shared" si="10"/>
        <v>FW</v>
      </c>
      <c r="F83" s="1">
        <f t="shared" si="11"/>
        <v>15</v>
      </c>
      <c r="G83" s="1" t="str">
        <f t="shared" si="6"/>
        <v>15-20cm Full Width</v>
      </c>
      <c r="H83" s="1" t="str">
        <f t="shared" si="7"/>
        <v>15-20cm FW</v>
      </c>
      <c r="K83" s="1" t="s">
        <v>6</v>
      </c>
      <c r="L83" s="1" t="s">
        <v>3</v>
      </c>
      <c r="M83" s="1">
        <v>62</v>
      </c>
      <c r="N83" s="1" t="str">
        <f t="shared" si="8"/>
        <v>Full Width</v>
      </c>
      <c r="O83" s="1" t="str">
        <f t="shared" si="9"/>
        <v>15</v>
      </c>
    </row>
    <row r="84" spans="1:15" x14ac:dyDescent="0.2">
      <c r="A84" s="1">
        <v>1011007</v>
      </c>
      <c r="B84" s="1">
        <v>1011036</v>
      </c>
      <c r="C84" s="1" t="s">
        <v>2</v>
      </c>
      <c r="D84" s="12">
        <f>INDEX(families!$A:$A,MATCH(E84,families!$B:$B,0))</f>
        <v>5</v>
      </c>
      <c r="E84" s="1" t="str">
        <f t="shared" si="10"/>
        <v>SSH</v>
      </c>
      <c r="F84" s="1">
        <f t="shared" si="11"/>
        <v>15</v>
      </c>
      <c r="G84" s="1" t="str">
        <f t="shared" si="6"/>
        <v>15-20cm Site-Specific Handling</v>
      </c>
      <c r="H84" s="1" t="str">
        <f t="shared" si="7"/>
        <v>15-20cm SSH</v>
      </c>
      <c r="K84" s="1" t="s">
        <v>6</v>
      </c>
      <c r="L84" s="1" t="s">
        <v>0</v>
      </c>
      <c r="M84" s="1">
        <v>29</v>
      </c>
      <c r="N84" s="1" t="str">
        <f t="shared" si="8"/>
        <v>Site-Specific Handling</v>
      </c>
      <c r="O84" s="1" t="str">
        <f t="shared" si="9"/>
        <v>15</v>
      </c>
    </row>
    <row r="85" spans="1:15" x14ac:dyDescent="0.2">
      <c r="A85" s="1">
        <v>1011036</v>
      </c>
      <c r="B85" s="1">
        <v>1011082</v>
      </c>
      <c r="C85" s="1" t="s">
        <v>2</v>
      </c>
      <c r="D85" s="12">
        <f>INDEX(families!$A:$A,MATCH(E85,families!$B:$B,0))</f>
        <v>4</v>
      </c>
      <c r="E85" s="1" t="str">
        <f t="shared" si="10"/>
        <v>FW</v>
      </c>
      <c r="F85" s="1">
        <f t="shared" si="11"/>
        <v>15</v>
      </c>
      <c r="G85" s="1" t="str">
        <f t="shared" si="6"/>
        <v>15-20cm Full Width</v>
      </c>
      <c r="H85" s="1" t="str">
        <f t="shared" si="7"/>
        <v>15-20cm FW</v>
      </c>
      <c r="K85" s="1" t="s">
        <v>6</v>
      </c>
      <c r="L85" s="1" t="s">
        <v>3</v>
      </c>
      <c r="M85" s="1">
        <v>46</v>
      </c>
      <c r="N85" s="1" t="str">
        <f t="shared" si="8"/>
        <v>Full Width</v>
      </c>
      <c r="O85" s="1" t="str">
        <f t="shared" si="9"/>
        <v>15</v>
      </c>
    </row>
    <row r="86" spans="1:15" x14ac:dyDescent="0.2">
      <c r="A86" s="1">
        <v>1011082</v>
      </c>
      <c r="B86" s="1">
        <v>1011108</v>
      </c>
      <c r="C86" s="1" t="s">
        <v>2</v>
      </c>
      <c r="D86" s="12">
        <f>INDEX(families!$A:$A,MATCH(E86,families!$B:$B,0))</f>
        <v>5</v>
      </c>
      <c r="E86" s="1" t="str">
        <f t="shared" si="10"/>
        <v>SSH</v>
      </c>
      <c r="F86" s="1">
        <f t="shared" si="11"/>
        <v>15</v>
      </c>
      <c r="G86" s="1" t="str">
        <f t="shared" si="6"/>
        <v>15-20cm Site-Specific Handling</v>
      </c>
      <c r="H86" s="1" t="str">
        <f t="shared" si="7"/>
        <v>15-20cm SSH</v>
      </c>
      <c r="K86" s="1" t="s">
        <v>6</v>
      </c>
      <c r="L86" s="1" t="s">
        <v>0</v>
      </c>
      <c r="M86" s="1">
        <v>26</v>
      </c>
      <c r="N86" s="1" t="str">
        <f t="shared" si="8"/>
        <v>Site-Specific Handling</v>
      </c>
      <c r="O86" s="1" t="str">
        <f t="shared" si="9"/>
        <v>15</v>
      </c>
    </row>
    <row r="87" spans="1:15" x14ac:dyDescent="0.2">
      <c r="A87" s="1">
        <v>1011108</v>
      </c>
      <c r="B87" s="1">
        <v>1011225</v>
      </c>
      <c r="C87" s="1" t="s">
        <v>2</v>
      </c>
      <c r="D87" s="12">
        <f>INDEX(families!$A:$A,MATCH(E87,families!$B:$B,0))</f>
        <v>4</v>
      </c>
      <c r="E87" s="1" t="str">
        <f t="shared" si="10"/>
        <v>FW</v>
      </c>
      <c r="F87" s="1">
        <f t="shared" si="11"/>
        <v>15</v>
      </c>
      <c r="G87" s="1" t="str">
        <f t="shared" si="6"/>
        <v>15-20cm Full Width</v>
      </c>
      <c r="H87" s="1" t="str">
        <f t="shared" si="7"/>
        <v>15-20cm FW</v>
      </c>
      <c r="K87" s="1" t="s">
        <v>6</v>
      </c>
      <c r="L87" s="1" t="s">
        <v>3</v>
      </c>
      <c r="M87" s="1">
        <v>117</v>
      </c>
      <c r="N87" s="1" t="str">
        <f t="shared" si="8"/>
        <v>Full Width</v>
      </c>
      <c r="O87" s="1" t="str">
        <f t="shared" si="9"/>
        <v>15</v>
      </c>
    </row>
    <row r="88" spans="1:15" x14ac:dyDescent="0.2">
      <c r="A88" s="1">
        <v>1011225</v>
      </c>
      <c r="B88" s="1">
        <v>1011249</v>
      </c>
      <c r="C88" s="1" t="s">
        <v>2</v>
      </c>
      <c r="D88" s="12">
        <f>INDEX(families!$A:$A,MATCH(E88,families!$B:$B,0))</f>
        <v>5</v>
      </c>
      <c r="E88" s="1" t="str">
        <f t="shared" si="10"/>
        <v>SSH</v>
      </c>
      <c r="F88" s="1">
        <f t="shared" si="11"/>
        <v>15</v>
      </c>
      <c r="G88" s="1" t="str">
        <f t="shared" si="6"/>
        <v>15-20cm Site-Specific Handling</v>
      </c>
      <c r="H88" s="1" t="str">
        <f t="shared" si="7"/>
        <v>15-20cm SSH</v>
      </c>
      <c r="K88" s="1" t="s">
        <v>6</v>
      </c>
      <c r="L88" s="1" t="s">
        <v>0</v>
      </c>
      <c r="M88" s="1">
        <v>24</v>
      </c>
      <c r="N88" s="1" t="str">
        <f t="shared" si="8"/>
        <v>Site-Specific Handling</v>
      </c>
      <c r="O88" s="1" t="str">
        <f t="shared" si="9"/>
        <v>15</v>
      </c>
    </row>
    <row r="89" spans="1:15" x14ac:dyDescent="0.2">
      <c r="A89" s="1">
        <v>1011249</v>
      </c>
      <c r="B89" s="1">
        <v>1011311</v>
      </c>
      <c r="C89" s="1" t="s">
        <v>2</v>
      </c>
      <c r="D89" s="12">
        <f>INDEX(families!$A:$A,MATCH(E89,families!$B:$B,0))</f>
        <v>4</v>
      </c>
      <c r="E89" s="1" t="str">
        <f t="shared" si="10"/>
        <v>FW</v>
      </c>
      <c r="F89" s="1">
        <f t="shared" si="11"/>
        <v>15</v>
      </c>
      <c r="G89" s="1" t="str">
        <f t="shared" si="6"/>
        <v>15-20cm Full Width</v>
      </c>
      <c r="H89" s="1" t="str">
        <f t="shared" si="7"/>
        <v>15-20cm FW</v>
      </c>
      <c r="K89" s="1" t="s">
        <v>6</v>
      </c>
      <c r="L89" s="1" t="s">
        <v>3</v>
      </c>
      <c r="M89" s="1">
        <v>62</v>
      </c>
      <c r="N89" s="1" t="str">
        <f t="shared" si="8"/>
        <v>Full Width</v>
      </c>
      <c r="O89" s="1" t="str">
        <f t="shared" si="9"/>
        <v>15</v>
      </c>
    </row>
    <row r="90" spans="1:15" x14ac:dyDescent="0.2">
      <c r="A90" s="1">
        <v>1011311</v>
      </c>
      <c r="B90" s="1">
        <v>1011341</v>
      </c>
      <c r="C90" s="1" t="s">
        <v>2</v>
      </c>
      <c r="D90" s="12">
        <f>INDEX(families!$A:$A,MATCH(E90,families!$B:$B,0))</f>
        <v>5</v>
      </c>
      <c r="E90" s="1" t="str">
        <f t="shared" si="10"/>
        <v>SSH</v>
      </c>
      <c r="F90" s="1">
        <f t="shared" si="11"/>
        <v>15</v>
      </c>
      <c r="G90" s="1" t="str">
        <f t="shared" si="6"/>
        <v>15-20cm Site-Specific Handling</v>
      </c>
      <c r="H90" s="1" t="str">
        <f t="shared" si="7"/>
        <v>15-20cm SSH</v>
      </c>
      <c r="K90" s="1" t="s">
        <v>6</v>
      </c>
      <c r="L90" s="1" t="s">
        <v>0</v>
      </c>
      <c r="M90" s="1">
        <v>30</v>
      </c>
      <c r="N90" s="1" t="str">
        <f t="shared" si="8"/>
        <v>Site-Specific Handling</v>
      </c>
      <c r="O90" s="1" t="str">
        <f t="shared" si="9"/>
        <v>15</v>
      </c>
    </row>
    <row r="91" spans="1:15" x14ac:dyDescent="0.2">
      <c r="A91" s="1">
        <v>1011341</v>
      </c>
      <c r="B91" s="1">
        <v>1011520</v>
      </c>
      <c r="C91" s="1" t="s">
        <v>2</v>
      </c>
      <c r="D91" s="12">
        <f>INDEX(families!$A:$A,MATCH(E91,families!$B:$B,0))</f>
        <v>4</v>
      </c>
      <c r="E91" s="1" t="str">
        <f t="shared" si="10"/>
        <v>FW</v>
      </c>
      <c r="F91" s="1">
        <f t="shared" si="11"/>
        <v>15</v>
      </c>
      <c r="G91" s="1" t="str">
        <f t="shared" si="6"/>
        <v>15-20cm Full Width</v>
      </c>
      <c r="H91" s="1" t="str">
        <f t="shared" si="7"/>
        <v>15-20cm FW</v>
      </c>
      <c r="K91" s="1" t="s">
        <v>6</v>
      </c>
      <c r="L91" s="1" t="s">
        <v>3</v>
      </c>
      <c r="M91" s="1">
        <v>179</v>
      </c>
      <c r="N91" s="1" t="str">
        <f t="shared" si="8"/>
        <v>Full Width</v>
      </c>
      <c r="O91" s="1" t="str">
        <f t="shared" si="9"/>
        <v>15</v>
      </c>
    </row>
    <row r="92" spans="1:15" x14ac:dyDescent="0.2">
      <c r="A92" s="1">
        <v>1011520</v>
      </c>
      <c r="B92" s="1">
        <v>1011550</v>
      </c>
      <c r="C92" s="1" t="s">
        <v>2</v>
      </c>
      <c r="D92" s="12">
        <f>INDEX(families!$A:$A,MATCH(E92,families!$B:$B,0))</f>
        <v>5</v>
      </c>
      <c r="E92" s="1" t="str">
        <f t="shared" si="10"/>
        <v>SSH</v>
      </c>
      <c r="F92" s="1">
        <f t="shared" si="11"/>
        <v>15</v>
      </c>
      <c r="G92" s="1" t="str">
        <f t="shared" si="6"/>
        <v>15-20cm Site-Specific Handling</v>
      </c>
      <c r="H92" s="1" t="str">
        <f t="shared" si="7"/>
        <v>15-20cm SSH</v>
      </c>
      <c r="K92" s="1" t="s">
        <v>6</v>
      </c>
      <c r="L92" s="1" t="s">
        <v>0</v>
      </c>
      <c r="M92" s="1">
        <v>30</v>
      </c>
      <c r="N92" s="1" t="str">
        <f t="shared" si="8"/>
        <v>Site-Specific Handling</v>
      </c>
      <c r="O92" s="1" t="str">
        <f t="shared" si="9"/>
        <v>15</v>
      </c>
    </row>
    <row r="93" spans="1:15" x14ac:dyDescent="0.2">
      <c r="A93" s="1">
        <v>1011550</v>
      </c>
      <c r="B93" s="1">
        <v>1011615</v>
      </c>
      <c r="C93" s="1" t="s">
        <v>2</v>
      </c>
      <c r="D93" s="12">
        <f>INDEX(families!$A:$A,MATCH(E93,families!$B:$B,0))</f>
        <v>4</v>
      </c>
      <c r="E93" s="1" t="str">
        <f t="shared" si="10"/>
        <v>FW</v>
      </c>
      <c r="F93" s="1">
        <f t="shared" si="11"/>
        <v>15</v>
      </c>
      <c r="G93" s="1" t="str">
        <f t="shared" si="6"/>
        <v>15-20cm Full Width</v>
      </c>
      <c r="H93" s="1" t="str">
        <f t="shared" si="7"/>
        <v>15-20cm FW</v>
      </c>
      <c r="K93" s="1" t="s">
        <v>6</v>
      </c>
      <c r="L93" s="1" t="s">
        <v>3</v>
      </c>
      <c r="M93" s="1">
        <v>65</v>
      </c>
      <c r="N93" s="1" t="str">
        <f t="shared" si="8"/>
        <v>Full Width</v>
      </c>
      <c r="O93" s="1" t="str">
        <f t="shared" si="9"/>
        <v>15</v>
      </c>
    </row>
    <row r="94" spans="1:15" x14ac:dyDescent="0.2">
      <c r="A94" s="1">
        <v>1011615</v>
      </c>
      <c r="B94" s="1">
        <v>1011642</v>
      </c>
      <c r="C94" s="1" t="s">
        <v>2</v>
      </c>
      <c r="D94" s="12">
        <f>INDEX(families!$A:$A,MATCH(E94,families!$B:$B,0))</f>
        <v>5</v>
      </c>
      <c r="E94" s="1" t="str">
        <f t="shared" si="10"/>
        <v>SSH</v>
      </c>
      <c r="F94" s="1">
        <f t="shared" si="11"/>
        <v>15</v>
      </c>
      <c r="G94" s="1" t="str">
        <f t="shared" si="6"/>
        <v>15-20cm Site-Specific Handling</v>
      </c>
      <c r="H94" s="1" t="str">
        <f t="shared" si="7"/>
        <v>15-20cm SSH</v>
      </c>
      <c r="K94" s="1" t="s">
        <v>6</v>
      </c>
      <c r="L94" s="1" t="s">
        <v>0</v>
      </c>
      <c r="M94" s="1">
        <v>27</v>
      </c>
      <c r="N94" s="1" t="str">
        <f t="shared" si="8"/>
        <v>Site-Specific Handling</v>
      </c>
      <c r="O94" s="1" t="str">
        <f t="shared" si="9"/>
        <v>15</v>
      </c>
    </row>
    <row r="95" spans="1:15" x14ac:dyDescent="0.2">
      <c r="A95" s="1">
        <v>1011642</v>
      </c>
      <c r="B95" s="1">
        <v>1011734</v>
      </c>
      <c r="C95" s="1" t="s">
        <v>2</v>
      </c>
      <c r="D95" s="12">
        <f>INDEX(families!$A:$A,MATCH(E95,families!$B:$B,0))</f>
        <v>4</v>
      </c>
      <c r="E95" s="1" t="str">
        <f t="shared" si="10"/>
        <v>FW</v>
      </c>
      <c r="F95" s="1">
        <f t="shared" si="11"/>
        <v>15</v>
      </c>
      <c r="G95" s="1" t="str">
        <f t="shared" si="6"/>
        <v>15-20cm Full Width</v>
      </c>
      <c r="H95" s="1" t="str">
        <f t="shared" si="7"/>
        <v>15-20cm FW</v>
      </c>
      <c r="K95" s="1" t="s">
        <v>6</v>
      </c>
      <c r="L95" s="1" t="s">
        <v>3</v>
      </c>
      <c r="M95" s="1">
        <v>92</v>
      </c>
      <c r="N95" s="1" t="str">
        <f t="shared" si="8"/>
        <v>Full Width</v>
      </c>
      <c r="O95" s="1" t="str">
        <f t="shared" si="9"/>
        <v>15</v>
      </c>
    </row>
    <row r="96" spans="1:15" x14ac:dyDescent="0.2">
      <c r="A96" s="1">
        <v>1011734</v>
      </c>
      <c r="B96" s="1">
        <v>1011817</v>
      </c>
      <c r="C96" s="1" t="s">
        <v>2</v>
      </c>
      <c r="D96" s="12">
        <f>INDEX(families!$A:$A,MATCH(E96,families!$B:$B,0))</f>
        <v>5</v>
      </c>
      <c r="E96" s="1" t="str">
        <f t="shared" si="10"/>
        <v>SSH</v>
      </c>
      <c r="F96" s="1">
        <f t="shared" si="11"/>
        <v>15</v>
      </c>
      <c r="G96" s="1" t="str">
        <f t="shared" si="6"/>
        <v>15-20cm Site-Specific Handling</v>
      </c>
      <c r="H96" s="1" t="str">
        <f t="shared" si="7"/>
        <v>15-20cm SSH</v>
      </c>
      <c r="K96" s="1" t="s">
        <v>6</v>
      </c>
      <c r="L96" s="1" t="s">
        <v>0</v>
      </c>
      <c r="M96" s="1">
        <v>83</v>
      </c>
      <c r="N96" s="1" t="str">
        <f t="shared" si="8"/>
        <v>Site-Specific Handling</v>
      </c>
      <c r="O96" s="1" t="str">
        <f t="shared" si="9"/>
        <v>15</v>
      </c>
    </row>
    <row r="97" spans="1:15" x14ac:dyDescent="0.2">
      <c r="A97" s="1">
        <v>1011817</v>
      </c>
      <c r="B97" s="1">
        <v>1011983</v>
      </c>
      <c r="C97" s="1" t="s">
        <v>2</v>
      </c>
      <c r="D97" s="12">
        <f>INDEX(families!$A:$A,MATCH(E97,families!$B:$B,0))</f>
        <v>4</v>
      </c>
      <c r="E97" s="1" t="str">
        <f t="shared" si="10"/>
        <v>FW</v>
      </c>
      <c r="F97" s="1">
        <f t="shared" si="11"/>
        <v>15</v>
      </c>
      <c r="G97" s="1" t="str">
        <f t="shared" si="6"/>
        <v>15-20cm Full Width</v>
      </c>
      <c r="H97" s="1" t="str">
        <f t="shared" si="7"/>
        <v>15-20cm FW</v>
      </c>
      <c r="K97" s="1" t="s">
        <v>6</v>
      </c>
      <c r="L97" s="1" t="s">
        <v>3</v>
      </c>
      <c r="M97" s="1">
        <v>166</v>
      </c>
      <c r="N97" s="1" t="str">
        <f t="shared" si="8"/>
        <v>Full Width</v>
      </c>
      <c r="O97" s="1" t="str">
        <f t="shared" si="9"/>
        <v>15</v>
      </c>
    </row>
    <row r="98" spans="1:15" x14ac:dyDescent="0.2">
      <c r="A98" s="1">
        <v>1011983</v>
      </c>
      <c r="B98" s="1">
        <v>1012015</v>
      </c>
      <c r="C98" s="1" t="s">
        <v>2</v>
      </c>
      <c r="D98" s="12">
        <f>INDEX(families!$A:$A,MATCH(E98,families!$B:$B,0))</f>
        <v>5</v>
      </c>
      <c r="E98" s="1" t="str">
        <f t="shared" si="10"/>
        <v>SSH</v>
      </c>
      <c r="F98" s="1">
        <f t="shared" si="11"/>
        <v>15</v>
      </c>
      <c r="G98" s="1" t="str">
        <f t="shared" si="6"/>
        <v>15-20cm Site-Specific Handling</v>
      </c>
      <c r="H98" s="1" t="str">
        <f t="shared" si="7"/>
        <v>15-20cm SSH</v>
      </c>
      <c r="K98" s="1" t="s">
        <v>6</v>
      </c>
      <c r="L98" s="1" t="s">
        <v>0</v>
      </c>
      <c r="M98" s="1">
        <v>32</v>
      </c>
      <c r="N98" s="1" t="str">
        <f t="shared" si="8"/>
        <v>Site-Specific Handling</v>
      </c>
      <c r="O98" s="1" t="str">
        <f t="shared" si="9"/>
        <v>15</v>
      </c>
    </row>
    <row r="99" spans="1:15" x14ac:dyDescent="0.2">
      <c r="A99" s="1">
        <v>1012015</v>
      </c>
      <c r="B99" s="1">
        <v>1012172</v>
      </c>
      <c r="C99" s="1" t="s">
        <v>2</v>
      </c>
      <c r="D99" s="12">
        <f>INDEX(families!$A:$A,MATCH(E99,families!$B:$B,0))</f>
        <v>4</v>
      </c>
      <c r="E99" s="1" t="str">
        <f t="shared" si="10"/>
        <v>FW</v>
      </c>
      <c r="F99" s="1">
        <f t="shared" si="11"/>
        <v>15</v>
      </c>
      <c r="G99" s="1" t="str">
        <f t="shared" si="6"/>
        <v>15-20cm Full Width</v>
      </c>
      <c r="H99" s="1" t="str">
        <f t="shared" si="7"/>
        <v>15-20cm FW</v>
      </c>
      <c r="K99" s="1" t="s">
        <v>6</v>
      </c>
      <c r="L99" s="1" t="s">
        <v>3</v>
      </c>
      <c r="M99" s="1">
        <v>157</v>
      </c>
      <c r="N99" s="1" t="str">
        <f t="shared" si="8"/>
        <v>Full Width</v>
      </c>
      <c r="O99" s="1" t="str">
        <f t="shared" si="9"/>
        <v>15</v>
      </c>
    </row>
    <row r="100" spans="1:15" x14ac:dyDescent="0.2">
      <c r="A100" s="1">
        <v>1012172</v>
      </c>
      <c r="B100" s="1">
        <v>1012210</v>
      </c>
      <c r="C100" s="1" t="s">
        <v>2</v>
      </c>
      <c r="D100" s="12">
        <f>INDEX(families!$A:$A,MATCH(E100,families!$B:$B,0))</f>
        <v>5</v>
      </c>
      <c r="E100" s="1" t="str">
        <f t="shared" si="10"/>
        <v>SSH</v>
      </c>
      <c r="F100" s="1">
        <f t="shared" si="11"/>
        <v>15</v>
      </c>
      <c r="G100" s="1" t="str">
        <f t="shared" si="6"/>
        <v>15-20cm Site-Specific Handling</v>
      </c>
      <c r="H100" s="1" t="str">
        <f t="shared" si="7"/>
        <v>15-20cm SSH</v>
      </c>
      <c r="K100" s="1" t="s">
        <v>6</v>
      </c>
      <c r="L100" s="1" t="s">
        <v>0</v>
      </c>
      <c r="M100" s="1">
        <v>38</v>
      </c>
      <c r="N100" s="1" t="str">
        <f t="shared" si="8"/>
        <v>Site-Specific Handling</v>
      </c>
      <c r="O100" s="1" t="str">
        <f t="shared" si="9"/>
        <v>15</v>
      </c>
    </row>
    <row r="101" spans="1:15" x14ac:dyDescent="0.2">
      <c r="A101" s="1">
        <v>1012210</v>
      </c>
      <c r="B101" s="1">
        <v>1012387</v>
      </c>
      <c r="C101" s="1" t="s">
        <v>2</v>
      </c>
      <c r="D101" s="12">
        <f>INDEX(families!$A:$A,MATCH(E101,families!$B:$B,0))</f>
        <v>4</v>
      </c>
      <c r="E101" s="1" t="str">
        <f t="shared" si="10"/>
        <v>FW</v>
      </c>
      <c r="F101" s="1">
        <f t="shared" si="11"/>
        <v>15</v>
      </c>
      <c r="G101" s="1" t="str">
        <f t="shared" si="6"/>
        <v>15-20cm Full Width</v>
      </c>
      <c r="H101" s="1" t="str">
        <f t="shared" si="7"/>
        <v>15-20cm FW</v>
      </c>
      <c r="K101" s="1" t="s">
        <v>6</v>
      </c>
      <c r="L101" s="1" t="s">
        <v>3</v>
      </c>
      <c r="M101" s="1">
        <v>177</v>
      </c>
      <c r="N101" s="1" t="str">
        <f t="shared" si="8"/>
        <v>Full Width</v>
      </c>
      <c r="O101" s="1" t="str">
        <f t="shared" si="9"/>
        <v>15</v>
      </c>
    </row>
    <row r="102" spans="1:15" x14ac:dyDescent="0.2">
      <c r="A102" s="1">
        <v>1012387</v>
      </c>
      <c r="B102" s="1">
        <v>1012507</v>
      </c>
      <c r="C102" s="1" t="s">
        <v>2</v>
      </c>
      <c r="D102" s="12">
        <f>INDEX(families!$A:$A,MATCH(E102,families!$B:$B,0))</f>
        <v>5</v>
      </c>
      <c r="E102" s="1" t="str">
        <f t="shared" si="10"/>
        <v>SSH</v>
      </c>
      <c r="F102" s="1">
        <f t="shared" si="11"/>
        <v>15</v>
      </c>
      <c r="G102" s="1" t="str">
        <f t="shared" si="6"/>
        <v>15-20cm Site-Specific Handling</v>
      </c>
      <c r="H102" s="1" t="str">
        <f t="shared" si="7"/>
        <v>15-20cm SSH</v>
      </c>
      <c r="K102" s="1" t="s">
        <v>6</v>
      </c>
      <c r="L102" s="1" t="s">
        <v>0</v>
      </c>
      <c r="M102" s="1">
        <v>120</v>
      </c>
      <c r="N102" s="1" t="str">
        <f t="shared" si="8"/>
        <v>Site-Specific Handling</v>
      </c>
      <c r="O102" s="1" t="str">
        <f t="shared" si="9"/>
        <v>15</v>
      </c>
    </row>
    <row r="103" spans="1:15" x14ac:dyDescent="0.2">
      <c r="A103" s="1">
        <v>1012507</v>
      </c>
      <c r="B103" s="1">
        <v>1012793</v>
      </c>
      <c r="C103" s="1" t="s">
        <v>2</v>
      </c>
      <c r="D103" s="12">
        <f>INDEX(families!$A:$A,MATCH(E103,families!$B:$B,0))</f>
        <v>4</v>
      </c>
      <c r="E103" s="1" t="str">
        <f t="shared" si="10"/>
        <v>FW</v>
      </c>
      <c r="F103" s="1">
        <f t="shared" si="11"/>
        <v>15</v>
      </c>
      <c r="G103" s="1" t="str">
        <f t="shared" si="6"/>
        <v>15-20cm Full Width</v>
      </c>
      <c r="H103" s="1" t="str">
        <f t="shared" si="7"/>
        <v>15-20cm FW</v>
      </c>
      <c r="K103" s="1" t="s">
        <v>6</v>
      </c>
      <c r="L103" s="1" t="s">
        <v>3</v>
      </c>
      <c r="M103" s="1">
        <v>286</v>
      </c>
      <c r="N103" s="1" t="str">
        <f t="shared" si="8"/>
        <v>Full Width</v>
      </c>
      <c r="O103" s="1" t="str">
        <f t="shared" si="9"/>
        <v>15</v>
      </c>
    </row>
    <row r="104" spans="1:15" x14ac:dyDescent="0.2">
      <c r="A104" s="1">
        <v>1012793</v>
      </c>
      <c r="B104" s="1">
        <v>1012825</v>
      </c>
      <c r="C104" s="1" t="s">
        <v>2</v>
      </c>
      <c r="D104" s="12">
        <f>INDEX(families!$A:$A,MATCH(E104,families!$B:$B,0))</f>
        <v>5</v>
      </c>
      <c r="E104" s="1" t="str">
        <f t="shared" si="10"/>
        <v>SSH</v>
      </c>
      <c r="F104" s="1">
        <f t="shared" si="11"/>
        <v>15</v>
      </c>
      <c r="G104" s="1" t="str">
        <f t="shared" si="6"/>
        <v>15-20cm Site-Specific Handling</v>
      </c>
      <c r="H104" s="1" t="str">
        <f t="shared" si="7"/>
        <v>15-20cm SSH</v>
      </c>
      <c r="K104" s="1" t="s">
        <v>6</v>
      </c>
      <c r="L104" s="1" t="s">
        <v>0</v>
      </c>
      <c r="M104" s="1">
        <v>32</v>
      </c>
      <c r="N104" s="1" t="str">
        <f t="shared" si="8"/>
        <v>Site-Specific Handling</v>
      </c>
      <c r="O104" s="1" t="str">
        <f t="shared" si="9"/>
        <v>15</v>
      </c>
    </row>
    <row r="105" spans="1:15" x14ac:dyDescent="0.2">
      <c r="A105" s="1">
        <v>1012825</v>
      </c>
      <c r="B105" s="1">
        <v>1013029</v>
      </c>
      <c r="C105" s="1" t="s">
        <v>2</v>
      </c>
      <c r="D105" s="12">
        <f>INDEX(families!$A:$A,MATCH(E105,families!$B:$B,0))</f>
        <v>4</v>
      </c>
      <c r="E105" s="1" t="str">
        <f t="shared" si="10"/>
        <v>FW</v>
      </c>
      <c r="F105" s="1">
        <f t="shared" si="11"/>
        <v>15</v>
      </c>
      <c r="G105" s="1" t="str">
        <f t="shared" si="6"/>
        <v>15-20cm Full Width</v>
      </c>
      <c r="H105" s="1" t="str">
        <f t="shared" si="7"/>
        <v>15-20cm FW</v>
      </c>
      <c r="K105" s="1" t="s">
        <v>6</v>
      </c>
      <c r="L105" s="1" t="s">
        <v>3</v>
      </c>
      <c r="M105" s="1">
        <v>204</v>
      </c>
      <c r="N105" s="1" t="str">
        <f t="shared" si="8"/>
        <v>Full Width</v>
      </c>
      <c r="O105" s="1" t="str">
        <f t="shared" si="9"/>
        <v>15</v>
      </c>
    </row>
    <row r="106" spans="1:15" x14ac:dyDescent="0.2">
      <c r="A106" s="1">
        <v>1013029</v>
      </c>
      <c r="B106" s="1">
        <v>1013079</v>
      </c>
      <c r="C106" s="1" t="s">
        <v>2</v>
      </c>
      <c r="D106" s="12">
        <f>INDEX(families!$A:$A,MATCH(E106,families!$B:$B,0))</f>
        <v>5</v>
      </c>
      <c r="E106" s="1" t="str">
        <f t="shared" si="10"/>
        <v>SSH</v>
      </c>
      <c r="F106" s="1">
        <f t="shared" si="11"/>
        <v>15</v>
      </c>
      <c r="G106" s="1" t="str">
        <f t="shared" si="6"/>
        <v>15-20cm Site-Specific Handling</v>
      </c>
      <c r="H106" s="1" t="str">
        <f t="shared" si="7"/>
        <v>15-20cm SSH</v>
      </c>
      <c r="K106" s="1" t="s">
        <v>6</v>
      </c>
      <c r="L106" s="1" t="s">
        <v>0</v>
      </c>
      <c r="M106" s="1">
        <v>50</v>
      </c>
      <c r="N106" s="1" t="str">
        <f t="shared" si="8"/>
        <v>Site-Specific Handling</v>
      </c>
      <c r="O106" s="1" t="str">
        <f t="shared" si="9"/>
        <v>15</v>
      </c>
    </row>
    <row r="107" spans="1:15" x14ac:dyDescent="0.2">
      <c r="A107" s="1">
        <v>1013079</v>
      </c>
      <c r="B107" s="1">
        <v>1015103</v>
      </c>
      <c r="C107" s="1" t="s">
        <v>2</v>
      </c>
      <c r="D107" s="12">
        <f>INDEX(families!$A:$A,MATCH(E107,families!$B:$B,0))</f>
        <v>4</v>
      </c>
      <c r="E107" s="1" t="str">
        <f t="shared" si="10"/>
        <v>FW</v>
      </c>
      <c r="F107" s="1">
        <f t="shared" si="11"/>
        <v>15</v>
      </c>
      <c r="G107" s="1" t="str">
        <f t="shared" si="6"/>
        <v>15-20cm Full Width</v>
      </c>
      <c r="H107" s="1" t="str">
        <f t="shared" si="7"/>
        <v>15-20cm FW</v>
      </c>
      <c r="K107" s="1" t="s">
        <v>6</v>
      </c>
      <c r="L107" s="1" t="s">
        <v>3</v>
      </c>
      <c r="M107" s="1">
        <v>2024</v>
      </c>
      <c r="N107" s="1" t="str">
        <f t="shared" si="8"/>
        <v>Full Width</v>
      </c>
      <c r="O107" s="1" t="str">
        <f t="shared" si="9"/>
        <v>15</v>
      </c>
    </row>
    <row r="108" spans="1:15" x14ac:dyDescent="0.2">
      <c r="A108" s="1">
        <v>1015103</v>
      </c>
      <c r="B108" s="1">
        <v>1015154</v>
      </c>
      <c r="C108" s="1" t="s">
        <v>2</v>
      </c>
      <c r="D108" s="12">
        <f>INDEX(families!$A:$A,MATCH(E108,families!$B:$B,0))</f>
        <v>5</v>
      </c>
      <c r="E108" s="1" t="str">
        <f t="shared" si="10"/>
        <v>SSH</v>
      </c>
      <c r="F108" s="1">
        <f t="shared" si="11"/>
        <v>15</v>
      </c>
      <c r="G108" s="1" t="str">
        <f t="shared" si="6"/>
        <v>15-20cm Site-Specific Handling</v>
      </c>
      <c r="H108" s="1" t="str">
        <f t="shared" si="7"/>
        <v>15-20cm SSH</v>
      </c>
      <c r="K108" s="1" t="s">
        <v>6</v>
      </c>
      <c r="L108" s="1" t="s">
        <v>0</v>
      </c>
      <c r="M108" s="1">
        <v>51</v>
      </c>
      <c r="N108" s="1" t="str">
        <f t="shared" si="8"/>
        <v>Site-Specific Handling</v>
      </c>
      <c r="O108" s="1" t="str">
        <f t="shared" si="9"/>
        <v>15</v>
      </c>
    </row>
    <row r="109" spans="1:15" x14ac:dyDescent="0.2">
      <c r="A109" s="1">
        <v>1015154</v>
      </c>
      <c r="B109" s="1">
        <v>1015442</v>
      </c>
      <c r="C109" s="1" t="s">
        <v>2</v>
      </c>
      <c r="D109" s="12">
        <f>INDEX(families!$A:$A,MATCH(E109,families!$B:$B,0))</f>
        <v>4</v>
      </c>
      <c r="E109" s="1" t="str">
        <f t="shared" si="10"/>
        <v>FW</v>
      </c>
      <c r="F109" s="1">
        <f t="shared" si="11"/>
        <v>15</v>
      </c>
      <c r="G109" s="1" t="str">
        <f t="shared" si="6"/>
        <v>15-20cm Full Width</v>
      </c>
      <c r="H109" s="1" t="str">
        <f t="shared" si="7"/>
        <v>15-20cm FW</v>
      </c>
      <c r="K109" s="1" t="s">
        <v>6</v>
      </c>
      <c r="L109" s="1" t="s">
        <v>3</v>
      </c>
      <c r="M109" s="1">
        <v>288</v>
      </c>
      <c r="N109" s="1" t="str">
        <f t="shared" si="8"/>
        <v>Full Width</v>
      </c>
      <c r="O109" s="1" t="str">
        <f t="shared" si="9"/>
        <v>15</v>
      </c>
    </row>
    <row r="110" spans="1:15" x14ac:dyDescent="0.2">
      <c r="A110" s="1">
        <v>1015442</v>
      </c>
      <c r="B110" s="1">
        <v>1015462</v>
      </c>
      <c r="C110" s="1" t="s">
        <v>2</v>
      </c>
      <c r="D110" s="12">
        <f>INDEX(families!$A:$A,MATCH(E110,families!$B:$B,0))</f>
        <v>5</v>
      </c>
      <c r="E110" s="1" t="str">
        <f t="shared" si="10"/>
        <v>SSH</v>
      </c>
      <c r="F110" s="1">
        <f t="shared" si="11"/>
        <v>15</v>
      </c>
      <c r="G110" s="1" t="str">
        <f t="shared" si="6"/>
        <v>15-20cm Site-Specific Handling</v>
      </c>
      <c r="H110" s="1" t="str">
        <f t="shared" si="7"/>
        <v>15-20cm SSH</v>
      </c>
      <c r="K110" s="1" t="s">
        <v>6</v>
      </c>
      <c r="L110" s="1" t="s">
        <v>0</v>
      </c>
      <c r="M110" s="1">
        <v>20</v>
      </c>
      <c r="N110" s="1" t="str">
        <f t="shared" si="8"/>
        <v>Site-Specific Handling</v>
      </c>
      <c r="O110" s="1" t="str">
        <f t="shared" si="9"/>
        <v>15</v>
      </c>
    </row>
    <row r="111" spans="1:15" x14ac:dyDescent="0.2">
      <c r="A111" s="1">
        <v>1015462</v>
      </c>
      <c r="B111" s="1">
        <v>1015651</v>
      </c>
      <c r="C111" s="1" t="s">
        <v>2</v>
      </c>
      <c r="D111" s="12">
        <f>INDEX(families!$A:$A,MATCH(E111,families!$B:$B,0))</f>
        <v>4</v>
      </c>
      <c r="E111" s="1" t="str">
        <f t="shared" si="10"/>
        <v>FW</v>
      </c>
      <c r="F111" s="1">
        <f t="shared" si="11"/>
        <v>15</v>
      </c>
      <c r="G111" s="1" t="str">
        <f t="shared" si="6"/>
        <v>15-20cm Full Width</v>
      </c>
      <c r="H111" s="1" t="str">
        <f t="shared" si="7"/>
        <v>15-20cm FW</v>
      </c>
      <c r="K111" s="1" t="s">
        <v>6</v>
      </c>
      <c r="L111" s="1" t="s">
        <v>3</v>
      </c>
      <c r="M111" s="1">
        <v>189</v>
      </c>
      <c r="N111" s="1" t="str">
        <f t="shared" si="8"/>
        <v>Full Width</v>
      </c>
      <c r="O111" s="1" t="str">
        <f t="shared" si="9"/>
        <v>15</v>
      </c>
    </row>
    <row r="112" spans="1:15" x14ac:dyDescent="0.2">
      <c r="A112" s="1">
        <v>1015651</v>
      </c>
      <c r="B112" s="1">
        <v>1015689</v>
      </c>
      <c r="C112" s="1" t="s">
        <v>2</v>
      </c>
      <c r="D112" s="12">
        <f>INDEX(families!$A:$A,MATCH(E112,families!$B:$B,0))</f>
        <v>5</v>
      </c>
      <c r="E112" s="1" t="str">
        <f t="shared" si="10"/>
        <v>SSH</v>
      </c>
      <c r="F112" s="1">
        <f t="shared" si="11"/>
        <v>15</v>
      </c>
      <c r="G112" s="1" t="str">
        <f t="shared" si="6"/>
        <v>15-20cm Site-Specific Handling</v>
      </c>
      <c r="H112" s="1" t="str">
        <f t="shared" si="7"/>
        <v>15-20cm SSH</v>
      </c>
      <c r="K112" s="1" t="s">
        <v>6</v>
      </c>
      <c r="L112" s="1" t="s">
        <v>0</v>
      </c>
      <c r="M112" s="1">
        <v>38</v>
      </c>
      <c r="N112" s="1" t="str">
        <f t="shared" si="8"/>
        <v>Site-Specific Handling</v>
      </c>
      <c r="O112" s="1" t="str">
        <f t="shared" si="9"/>
        <v>15</v>
      </c>
    </row>
    <row r="113" spans="1:15" x14ac:dyDescent="0.2">
      <c r="A113" s="1">
        <v>1015689</v>
      </c>
      <c r="B113" s="1">
        <v>1015815</v>
      </c>
      <c r="C113" s="1" t="s">
        <v>2</v>
      </c>
      <c r="D113" s="12">
        <f>INDEX(families!$A:$A,MATCH(E113,families!$B:$B,0))</f>
        <v>4</v>
      </c>
      <c r="E113" s="1" t="str">
        <f t="shared" si="10"/>
        <v>FW</v>
      </c>
      <c r="F113" s="1">
        <f t="shared" si="11"/>
        <v>15</v>
      </c>
      <c r="G113" s="1" t="str">
        <f t="shared" si="6"/>
        <v>15-20cm Full Width</v>
      </c>
      <c r="H113" s="1" t="str">
        <f t="shared" si="7"/>
        <v>15-20cm FW</v>
      </c>
      <c r="K113" s="1" t="s">
        <v>6</v>
      </c>
      <c r="L113" s="1" t="s">
        <v>3</v>
      </c>
      <c r="M113" s="1">
        <v>126</v>
      </c>
      <c r="N113" s="1" t="str">
        <f t="shared" si="8"/>
        <v>Full Width</v>
      </c>
      <c r="O113" s="1" t="str">
        <f t="shared" si="9"/>
        <v>15</v>
      </c>
    </row>
    <row r="114" spans="1:15" x14ac:dyDescent="0.2">
      <c r="A114" s="1">
        <v>1015815</v>
      </c>
      <c r="B114" s="1">
        <v>1015835</v>
      </c>
      <c r="C114" s="1" t="s">
        <v>2</v>
      </c>
      <c r="D114" s="12">
        <f>INDEX(families!$A:$A,MATCH(E114,families!$B:$B,0))</f>
        <v>5</v>
      </c>
      <c r="E114" s="1" t="str">
        <f t="shared" si="10"/>
        <v>SSH</v>
      </c>
      <c r="F114" s="1">
        <f t="shared" si="11"/>
        <v>15</v>
      </c>
      <c r="G114" s="1" t="str">
        <f t="shared" si="6"/>
        <v>15-20cm Site-Specific Handling</v>
      </c>
      <c r="H114" s="1" t="str">
        <f t="shared" si="7"/>
        <v>15-20cm SSH</v>
      </c>
      <c r="K114" s="1" t="s">
        <v>6</v>
      </c>
      <c r="L114" s="1" t="s">
        <v>0</v>
      </c>
      <c r="M114" s="1">
        <v>20</v>
      </c>
      <c r="N114" s="1" t="str">
        <f t="shared" si="8"/>
        <v>Site-Specific Handling</v>
      </c>
      <c r="O114" s="1" t="str">
        <f t="shared" si="9"/>
        <v>15</v>
      </c>
    </row>
    <row r="115" spans="1:15" x14ac:dyDescent="0.2">
      <c r="A115" s="1">
        <v>1015835</v>
      </c>
      <c r="B115" s="1">
        <v>1016040</v>
      </c>
      <c r="C115" s="1" t="s">
        <v>2</v>
      </c>
      <c r="D115" s="12">
        <f>INDEX(families!$A:$A,MATCH(E115,families!$B:$B,0))</f>
        <v>4</v>
      </c>
      <c r="E115" s="1" t="str">
        <f t="shared" si="10"/>
        <v>FW</v>
      </c>
      <c r="F115" s="1">
        <f t="shared" si="11"/>
        <v>15</v>
      </c>
      <c r="G115" s="1" t="str">
        <f t="shared" si="6"/>
        <v>15-20cm Full Width</v>
      </c>
      <c r="H115" s="1" t="str">
        <f t="shared" si="7"/>
        <v>15-20cm FW</v>
      </c>
      <c r="K115" s="1" t="s">
        <v>6</v>
      </c>
      <c r="L115" s="1" t="s">
        <v>3</v>
      </c>
      <c r="M115" s="1">
        <v>205</v>
      </c>
      <c r="N115" s="1" t="str">
        <f t="shared" si="8"/>
        <v>Full Width</v>
      </c>
      <c r="O115" s="1" t="str">
        <f t="shared" si="9"/>
        <v>15</v>
      </c>
    </row>
    <row r="116" spans="1:15" x14ac:dyDescent="0.2">
      <c r="A116" s="1">
        <v>1016040</v>
      </c>
      <c r="B116" s="1">
        <v>1016068</v>
      </c>
      <c r="C116" s="1" t="s">
        <v>2</v>
      </c>
      <c r="D116" s="12">
        <f>INDEX(families!$A:$A,MATCH(E116,families!$B:$B,0))</f>
        <v>5</v>
      </c>
      <c r="E116" s="1" t="str">
        <f t="shared" si="10"/>
        <v>SSH</v>
      </c>
      <c r="F116" s="1">
        <f t="shared" si="11"/>
        <v>15</v>
      </c>
      <c r="G116" s="1" t="str">
        <f t="shared" si="6"/>
        <v>15-20cm Site-Specific Handling</v>
      </c>
      <c r="H116" s="1" t="str">
        <f t="shared" si="7"/>
        <v>15-20cm SSH</v>
      </c>
      <c r="K116" s="1" t="s">
        <v>6</v>
      </c>
      <c r="L116" s="1" t="s">
        <v>0</v>
      </c>
      <c r="M116" s="1">
        <v>28</v>
      </c>
      <c r="N116" s="1" t="str">
        <f t="shared" si="8"/>
        <v>Site-Specific Handling</v>
      </c>
      <c r="O116" s="1" t="str">
        <f t="shared" si="9"/>
        <v>15</v>
      </c>
    </row>
    <row r="117" spans="1:15" x14ac:dyDescent="0.2">
      <c r="A117" s="1">
        <v>1016068</v>
      </c>
      <c r="B117" s="1">
        <v>1016093</v>
      </c>
      <c r="C117" s="1" t="s">
        <v>2</v>
      </c>
      <c r="D117" s="12">
        <f>INDEX(families!$A:$A,MATCH(E117,families!$B:$B,0))</f>
        <v>4</v>
      </c>
      <c r="E117" s="1" t="str">
        <f t="shared" si="10"/>
        <v>FW</v>
      </c>
      <c r="F117" s="1">
        <f t="shared" si="11"/>
        <v>15</v>
      </c>
      <c r="G117" s="1" t="str">
        <f t="shared" si="6"/>
        <v>15-20cm Full Width</v>
      </c>
      <c r="H117" s="1" t="str">
        <f t="shared" si="7"/>
        <v>15-20cm FW</v>
      </c>
      <c r="K117" s="1" t="s">
        <v>6</v>
      </c>
      <c r="L117" s="1" t="s">
        <v>3</v>
      </c>
      <c r="M117" s="1">
        <v>25</v>
      </c>
      <c r="N117" s="1" t="str">
        <f t="shared" si="8"/>
        <v>Full Width</v>
      </c>
      <c r="O117" s="1" t="str">
        <f t="shared" si="9"/>
        <v>15</v>
      </c>
    </row>
    <row r="118" spans="1:15" x14ac:dyDescent="0.2">
      <c r="A118" s="1">
        <v>1016093</v>
      </c>
      <c r="B118" s="1">
        <v>1016215</v>
      </c>
      <c r="C118" s="1" t="s">
        <v>2</v>
      </c>
      <c r="D118" s="12">
        <f>INDEX(families!$A:$A,MATCH(E118,families!$B:$B,0))</f>
        <v>5</v>
      </c>
      <c r="E118" s="1" t="str">
        <f t="shared" si="10"/>
        <v>SSH</v>
      </c>
      <c r="F118" s="1">
        <f t="shared" si="11"/>
        <v>15</v>
      </c>
      <c r="G118" s="1" t="str">
        <f t="shared" si="6"/>
        <v>15-20cm Site-Specific Handling</v>
      </c>
      <c r="H118" s="1" t="str">
        <f t="shared" si="7"/>
        <v>15-20cm SSH</v>
      </c>
      <c r="K118" s="1" t="s">
        <v>6</v>
      </c>
      <c r="L118" s="1" t="s">
        <v>0</v>
      </c>
      <c r="M118" s="1">
        <v>122</v>
      </c>
      <c r="N118" s="1" t="str">
        <f t="shared" si="8"/>
        <v>Site-Specific Handling</v>
      </c>
      <c r="O118" s="1" t="str">
        <f t="shared" si="9"/>
        <v>15</v>
      </c>
    </row>
    <row r="119" spans="1:15" x14ac:dyDescent="0.2">
      <c r="A119" s="1">
        <v>1016215</v>
      </c>
      <c r="B119" s="1">
        <v>1016352</v>
      </c>
      <c r="C119" s="1" t="s">
        <v>2</v>
      </c>
      <c r="D119" s="12">
        <f>INDEX(families!$A:$A,MATCH(E119,families!$B:$B,0))</f>
        <v>4</v>
      </c>
      <c r="E119" s="1" t="str">
        <f t="shared" si="10"/>
        <v>FW</v>
      </c>
      <c r="F119" s="1">
        <f t="shared" si="11"/>
        <v>15</v>
      </c>
      <c r="G119" s="1" t="str">
        <f t="shared" si="6"/>
        <v>15-20cm Full Width</v>
      </c>
      <c r="H119" s="1" t="str">
        <f t="shared" si="7"/>
        <v>15-20cm FW</v>
      </c>
      <c r="K119" s="1" t="s">
        <v>6</v>
      </c>
      <c r="L119" s="1" t="s">
        <v>3</v>
      </c>
      <c r="M119" s="1">
        <v>137</v>
      </c>
      <c r="N119" s="1" t="str">
        <f t="shared" si="8"/>
        <v>Full Width</v>
      </c>
      <c r="O119" s="1" t="str">
        <f t="shared" si="9"/>
        <v>15</v>
      </c>
    </row>
    <row r="120" spans="1:15" x14ac:dyDescent="0.2">
      <c r="A120" s="1">
        <v>1016352</v>
      </c>
      <c r="B120" s="1">
        <v>1016409</v>
      </c>
      <c r="C120" s="1" t="s">
        <v>2</v>
      </c>
      <c r="D120" s="12">
        <f>INDEX(families!$A:$A,MATCH(E120,families!$B:$B,0))</f>
        <v>5</v>
      </c>
      <c r="E120" s="1" t="str">
        <f t="shared" si="10"/>
        <v>SSH</v>
      </c>
      <c r="F120" s="1">
        <f t="shared" si="11"/>
        <v>15</v>
      </c>
      <c r="G120" s="1" t="str">
        <f t="shared" si="6"/>
        <v>15-20cm Site-Specific Handling</v>
      </c>
      <c r="H120" s="1" t="str">
        <f t="shared" si="7"/>
        <v>15-20cm SSH</v>
      </c>
      <c r="K120" s="1" t="s">
        <v>6</v>
      </c>
      <c r="L120" s="1" t="s">
        <v>0</v>
      </c>
      <c r="M120" s="1">
        <v>57</v>
      </c>
      <c r="N120" s="1" t="str">
        <f t="shared" si="8"/>
        <v>Site-Specific Handling</v>
      </c>
      <c r="O120" s="1" t="str">
        <f t="shared" si="9"/>
        <v>15</v>
      </c>
    </row>
    <row r="121" spans="1:15" x14ac:dyDescent="0.2">
      <c r="A121" s="1">
        <v>1016409</v>
      </c>
      <c r="B121" s="1">
        <v>1016701</v>
      </c>
      <c r="C121" s="1" t="s">
        <v>2</v>
      </c>
      <c r="D121" s="12">
        <f>INDEX(families!$A:$A,MATCH(E121,families!$B:$B,0))</f>
        <v>4</v>
      </c>
      <c r="E121" s="1" t="str">
        <f t="shared" si="10"/>
        <v>FW</v>
      </c>
      <c r="F121" s="1">
        <f t="shared" si="11"/>
        <v>15</v>
      </c>
      <c r="G121" s="1" t="str">
        <f t="shared" si="6"/>
        <v>15-20cm Full Width</v>
      </c>
      <c r="H121" s="1" t="str">
        <f t="shared" si="7"/>
        <v>15-20cm FW</v>
      </c>
      <c r="K121" s="1" t="s">
        <v>6</v>
      </c>
      <c r="L121" s="1" t="s">
        <v>3</v>
      </c>
      <c r="M121" s="1">
        <v>292</v>
      </c>
      <c r="N121" s="1" t="str">
        <f t="shared" si="8"/>
        <v>Full Width</v>
      </c>
      <c r="O121" s="1" t="str">
        <f t="shared" si="9"/>
        <v>15</v>
      </c>
    </row>
    <row r="122" spans="1:15" x14ac:dyDescent="0.2">
      <c r="A122" s="1">
        <v>1016701</v>
      </c>
      <c r="B122" s="1">
        <v>1016727</v>
      </c>
      <c r="C122" s="1" t="s">
        <v>2</v>
      </c>
      <c r="D122" s="12">
        <f>INDEX(families!$A:$A,MATCH(E122,families!$B:$B,0))</f>
        <v>5</v>
      </c>
      <c r="E122" s="1" t="str">
        <f t="shared" si="10"/>
        <v>SSH</v>
      </c>
      <c r="F122" s="1">
        <f t="shared" si="11"/>
        <v>15</v>
      </c>
      <c r="G122" s="1" t="str">
        <f t="shared" si="6"/>
        <v>15-20cm Site-Specific Handling</v>
      </c>
      <c r="H122" s="1" t="str">
        <f t="shared" si="7"/>
        <v>15-20cm SSH</v>
      </c>
      <c r="K122" s="1" t="s">
        <v>6</v>
      </c>
      <c r="L122" s="1" t="s">
        <v>0</v>
      </c>
      <c r="M122" s="1">
        <v>26</v>
      </c>
      <c r="N122" s="1" t="str">
        <f t="shared" si="8"/>
        <v>Site-Specific Handling</v>
      </c>
      <c r="O122" s="1" t="str">
        <f t="shared" si="9"/>
        <v>15</v>
      </c>
    </row>
    <row r="123" spans="1:15" x14ac:dyDescent="0.2">
      <c r="A123" s="1">
        <v>1016727</v>
      </c>
      <c r="B123" s="1">
        <v>1016803</v>
      </c>
      <c r="C123" s="1" t="s">
        <v>2</v>
      </c>
      <c r="D123" s="12">
        <f>INDEX(families!$A:$A,MATCH(E123,families!$B:$B,0))</f>
        <v>4</v>
      </c>
      <c r="E123" s="1" t="str">
        <f t="shared" si="10"/>
        <v>FW</v>
      </c>
      <c r="F123" s="1">
        <f t="shared" si="11"/>
        <v>15</v>
      </c>
      <c r="G123" s="1" t="str">
        <f t="shared" si="6"/>
        <v>15-20cm Full Width</v>
      </c>
      <c r="H123" s="1" t="str">
        <f t="shared" si="7"/>
        <v>15-20cm FW</v>
      </c>
      <c r="K123" s="1" t="s">
        <v>6</v>
      </c>
      <c r="L123" s="1" t="s">
        <v>3</v>
      </c>
      <c r="M123" s="1">
        <v>76</v>
      </c>
      <c r="N123" s="1" t="str">
        <f t="shared" si="8"/>
        <v>Full Width</v>
      </c>
      <c r="O123" s="1" t="str">
        <f t="shared" si="9"/>
        <v>15</v>
      </c>
    </row>
    <row r="124" spans="1:15" x14ac:dyDescent="0.2">
      <c r="A124" s="1">
        <v>1016803</v>
      </c>
      <c r="B124" s="1">
        <v>1016832</v>
      </c>
      <c r="C124" s="1" t="s">
        <v>2</v>
      </c>
      <c r="D124" s="12">
        <f>INDEX(families!$A:$A,MATCH(E124,families!$B:$B,0))</f>
        <v>5</v>
      </c>
      <c r="E124" s="1" t="str">
        <f t="shared" si="10"/>
        <v>SSH</v>
      </c>
      <c r="F124" s="1">
        <f t="shared" si="11"/>
        <v>15</v>
      </c>
      <c r="G124" s="1" t="str">
        <f t="shared" si="6"/>
        <v>15-20cm Site-Specific Handling</v>
      </c>
      <c r="H124" s="1" t="str">
        <f t="shared" si="7"/>
        <v>15-20cm SSH</v>
      </c>
      <c r="K124" s="1" t="s">
        <v>6</v>
      </c>
      <c r="L124" s="1" t="s">
        <v>0</v>
      </c>
      <c r="M124" s="1">
        <v>29</v>
      </c>
      <c r="N124" s="1" t="str">
        <f t="shared" si="8"/>
        <v>Site-Specific Handling</v>
      </c>
      <c r="O124" s="1" t="str">
        <f t="shared" si="9"/>
        <v>15</v>
      </c>
    </row>
    <row r="125" spans="1:15" x14ac:dyDescent="0.2">
      <c r="A125" s="1">
        <v>1016832</v>
      </c>
      <c r="B125" s="1">
        <v>1016958</v>
      </c>
      <c r="C125" s="1" t="s">
        <v>2</v>
      </c>
      <c r="D125" s="12">
        <f>INDEX(families!$A:$A,MATCH(E125,families!$B:$B,0))</f>
        <v>4</v>
      </c>
      <c r="E125" s="1" t="str">
        <f t="shared" si="10"/>
        <v>FW</v>
      </c>
      <c r="F125" s="1">
        <f t="shared" si="11"/>
        <v>15</v>
      </c>
      <c r="G125" s="1" t="str">
        <f t="shared" si="6"/>
        <v>15-20cm Full Width</v>
      </c>
      <c r="H125" s="1" t="str">
        <f t="shared" si="7"/>
        <v>15-20cm FW</v>
      </c>
      <c r="K125" s="1" t="s">
        <v>6</v>
      </c>
      <c r="L125" s="1" t="s">
        <v>3</v>
      </c>
      <c r="M125" s="1">
        <v>126</v>
      </c>
      <c r="N125" s="1" t="str">
        <f t="shared" si="8"/>
        <v>Full Width</v>
      </c>
      <c r="O125" s="1" t="str">
        <f t="shared" si="9"/>
        <v>15</v>
      </c>
    </row>
    <row r="126" spans="1:15" x14ac:dyDescent="0.2">
      <c r="A126" s="1">
        <v>1016958</v>
      </c>
      <c r="B126" s="1">
        <v>1017016</v>
      </c>
      <c r="C126" s="1" t="s">
        <v>2</v>
      </c>
      <c r="D126" s="12">
        <f>INDEX(families!$A:$A,MATCH(E126,families!$B:$B,0))</f>
        <v>5</v>
      </c>
      <c r="E126" s="1" t="str">
        <f t="shared" si="10"/>
        <v>SSH</v>
      </c>
      <c r="F126" s="1">
        <f t="shared" si="11"/>
        <v>15</v>
      </c>
      <c r="G126" s="1" t="str">
        <f t="shared" si="6"/>
        <v>15-20cm Site-Specific Handling</v>
      </c>
      <c r="H126" s="1" t="str">
        <f t="shared" si="7"/>
        <v>15-20cm SSH</v>
      </c>
      <c r="K126" s="1" t="s">
        <v>6</v>
      </c>
      <c r="L126" s="1" t="s">
        <v>0</v>
      </c>
      <c r="M126" s="1">
        <v>58</v>
      </c>
      <c r="N126" s="1" t="str">
        <f t="shared" si="8"/>
        <v>Site-Specific Handling</v>
      </c>
      <c r="O126" s="1" t="str">
        <f t="shared" si="9"/>
        <v>15</v>
      </c>
    </row>
    <row r="127" spans="1:15" x14ac:dyDescent="0.2">
      <c r="A127" s="1">
        <v>1017016</v>
      </c>
      <c r="B127" s="1">
        <v>1017087</v>
      </c>
      <c r="C127" s="1" t="s">
        <v>2</v>
      </c>
      <c r="D127" s="12">
        <f>INDEX(families!$A:$A,MATCH(E127,families!$B:$B,0))</f>
        <v>4</v>
      </c>
      <c r="E127" s="1" t="str">
        <f t="shared" si="10"/>
        <v>FW</v>
      </c>
      <c r="F127" s="1">
        <f t="shared" si="11"/>
        <v>15</v>
      </c>
      <c r="G127" s="1" t="str">
        <f t="shared" si="6"/>
        <v>15-20cm Full Width</v>
      </c>
      <c r="H127" s="1" t="str">
        <f t="shared" si="7"/>
        <v>15-20cm FW</v>
      </c>
      <c r="K127" s="1" t="s">
        <v>6</v>
      </c>
      <c r="L127" s="1" t="s">
        <v>3</v>
      </c>
      <c r="M127" s="1">
        <v>71</v>
      </c>
      <c r="N127" s="1" t="str">
        <f t="shared" si="8"/>
        <v>Full Width</v>
      </c>
      <c r="O127" s="1" t="str">
        <f t="shared" si="9"/>
        <v>15</v>
      </c>
    </row>
    <row r="128" spans="1:15" x14ac:dyDescent="0.2">
      <c r="A128" s="1">
        <v>1017087</v>
      </c>
      <c r="B128" s="1">
        <v>1017107</v>
      </c>
      <c r="C128" s="1" t="s">
        <v>2</v>
      </c>
      <c r="D128" s="12">
        <f>INDEX(families!$A:$A,MATCH(E128,families!$B:$B,0))</f>
        <v>5</v>
      </c>
      <c r="E128" s="1" t="str">
        <f t="shared" si="10"/>
        <v>SSH</v>
      </c>
      <c r="F128" s="1">
        <f t="shared" si="11"/>
        <v>15</v>
      </c>
      <c r="G128" s="1" t="str">
        <f t="shared" si="6"/>
        <v>15-20cm Site-Specific Handling</v>
      </c>
      <c r="H128" s="1" t="str">
        <f t="shared" si="7"/>
        <v>15-20cm SSH</v>
      </c>
      <c r="K128" s="1" t="s">
        <v>6</v>
      </c>
      <c r="L128" s="1" t="s">
        <v>0</v>
      </c>
      <c r="M128" s="1">
        <v>20</v>
      </c>
      <c r="N128" s="1" t="str">
        <f t="shared" si="8"/>
        <v>Site-Specific Handling</v>
      </c>
      <c r="O128" s="1" t="str">
        <f t="shared" si="9"/>
        <v>15</v>
      </c>
    </row>
    <row r="129" spans="1:15" x14ac:dyDescent="0.2">
      <c r="A129" s="1">
        <v>1017107</v>
      </c>
      <c r="B129" s="1">
        <v>1017245</v>
      </c>
      <c r="C129" s="1" t="s">
        <v>2</v>
      </c>
      <c r="D129" s="12">
        <f>INDEX(families!$A:$A,MATCH(E129,families!$B:$B,0))</f>
        <v>4</v>
      </c>
      <c r="E129" s="1" t="str">
        <f t="shared" si="10"/>
        <v>FW</v>
      </c>
      <c r="F129" s="1">
        <f t="shared" si="11"/>
        <v>15</v>
      </c>
      <c r="G129" s="1" t="str">
        <f t="shared" si="6"/>
        <v>15-20cm Full Width</v>
      </c>
      <c r="H129" s="1" t="str">
        <f t="shared" si="7"/>
        <v>15-20cm FW</v>
      </c>
      <c r="K129" s="1" t="s">
        <v>6</v>
      </c>
      <c r="L129" s="1" t="s">
        <v>3</v>
      </c>
      <c r="M129" s="1">
        <v>138</v>
      </c>
      <c r="N129" s="1" t="str">
        <f t="shared" si="8"/>
        <v>Full Width</v>
      </c>
      <c r="O129" s="1" t="str">
        <f t="shared" si="9"/>
        <v>15</v>
      </c>
    </row>
    <row r="130" spans="1:15" x14ac:dyDescent="0.2">
      <c r="A130" s="1">
        <v>1017245</v>
      </c>
      <c r="B130" s="1">
        <v>1017711</v>
      </c>
      <c r="C130" s="1" t="s">
        <v>2</v>
      </c>
      <c r="D130" s="12">
        <f>INDEX(families!$A:$A,MATCH(E130,families!$B:$B,0))</f>
        <v>5</v>
      </c>
      <c r="E130" s="1" t="str">
        <f t="shared" si="10"/>
        <v>SSH</v>
      </c>
      <c r="F130" s="1">
        <f t="shared" si="11"/>
        <v>15</v>
      </c>
      <c r="G130" s="1" t="str">
        <f t="shared" ref="G130:G193" si="12">_xlfn.CONCAT(K130," ",N130)</f>
        <v>15-20cm Site-Specific Handling</v>
      </c>
      <c r="H130" s="1" t="str">
        <f t="shared" ref="H130:H193" si="13">_xlfn.CONCAT(K130," ",L130)</f>
        <v>15-20cm SSH</v>
      </c>
      <c r="K130" s="1" t="s">
        <v>6</v>
      </c>
      <c r="L130" s="1" t="s">
        <v>0</v>
      </c>
      <c r="M130" s="1">
        <v>466</v>
      </c>
      <c r="N130" s="1" t="str">
        <f t="shared" ref="N130:N193" si="14">INDEX(R:R,MATCH(L130,Q:Q,0))</f>
        <v>Site-Specific Handling</v>
      </c>
      <c r="O130" s="1" t="str">
        <f t="shared" ref="O130:O193" si="15">TEXT(INDEX(W:W,MATCH(K130,V:V,0)),"00")</f>
        <v>15</v>
      </c>
    </row>
    <row r="131" spans="1:15" x14ac:dyDescent="0.2">
      <c r="A131" s="1">
        <v>1017711</v>
      </c>
      <c r="B131" s="1">
        <v>1018291</v>
      </c>
      <c r="C131" s="1" t="s">
        <v>2</v>
      </c>
      <c r="D131" s="12">
        <f>INDEX(families!$A:$A,MATCH(E131,families!$B:$B,0))</f>
        <v>4</v>
      </c>
      <c r="E131" s="1" t="str">
        <f t="shared" ref="E131:E194" si="16">L131</f>
        <v>FW</v>
      </c>
      <c r="F131" s="1">
        <f t="shared" ref="F131:F194" si="17">_xlfn.NUMBERVALUE(O131)</f>
        <v>15</v>
      </c>
      <c r="G131" s="1" t="str">
        <f t="shared" si="12"/>
        <v>15-20cm Full Width</v>
      </c>
      <c r="H131" s="1" t="str">
        <f t="shared" si="13"/>
        <v>15-20cm FW</v>
      </c>
      <c r="K131" s="1" t="s">
        <v>6</v>
      </c>
      <c r="L131" s="1" t="s">
        <v>3</v>
      </c>
      <c r="M131" s="1">
        <v>580</v>
      </c>
      <c r="N131" s="1" t="str">
        <f t="shared" si="14"/>
        <v>Full Width</v>
      </c>
      <c r="O131" s="1" t="str">
        <f t="shared" si="15"/>
        <v>15</v>
      </c>
    </row>
    <row r="132" spans="1:15" x14ac:dyDescent="0.2">
      <c r="A132" s="1">
        <v>1018291</v>
      </c>
      <c r="B132" s="1">
        <v>1018312</v>
      </c>
      <c r="C132" s="1" t="s">
        <v>2</v>
      </c>
      <c r="D132" s="12">
        <f>INDEX(families!$A:$A,MATCH(E132,families!$B:$B,0))</f>
        <v>5</v>
      </c>
      <c r="E132" s="1" t="str">
        <f t="shared" si="16"/>
        <v>SSH</v>
      </c>
      <c r="F132" s="1">
        <f t="shared" si="17"/>
        <v>15</v>
      </c>
      <c r="G132" s="1" t="str">
        <f t="shared" si="12"/>
        <v>15-20cm Site-Specific Handling</v>
      </c>
      <c r="H132" s="1" t="str">
        <f t="shared" si="13"/>
        <v>15-20cm SSH</v>
      </c>
      <c r="K132" s="1" t="s">
        <v>6</v>
      </c>
      <c r="L132" s="1" t="s">
        <v>0</v>
      </c>
      <c r="M132" s="1">
        <v>21</v>
      </c>
      <c r="N132" s="1" t="str">
        <f t="shared" si="14"/>
        <v>Site-Specific Handling</v>
      </c>
      <c r="O132" s="1" t="str">
        <f t="shared" si="15"/>
        <v>15</v>
      </c>
    </row>
    <row r="133" spans="1:15" x14ac:dyDescent="0.2">
      <c r="A133" s="1">
        <v>1018312</v>
      </c>
      <c r="B133" s="1">
        <v>1018322</v>
      </c>
      <c r="C133" s="1" t="s">
        <v>2</v>
      </c>
      <c r="D133" s="12">
        <f>INDEX(families!$A:$A,MATCH(E133,families!$B:$B,0))</f>
        <v>4</v>
      </c>
      <c r="E133" s="1" t="str">
        <f t="shared" si="16"/>
        <v>FW</v>
      </c>
      <c r="F133" s="1">
        <f t="shared" si="17"/>
        <v>15</v>
      </c>
      <c r="G133" s="1" t="str">
        <f t="shared" si="12"/>
        <v>15-20cm Full Width</v>
      </c>
      <c r="H133" s="1" t="str">
        <f t="shared" si="13"/>
        <v>15-20cm FW</v>
      </c>
      <c r="K133" s="1" t="s">
        <v>6</v>
      </c>
      <c r="L133" s="1" t="s">
        <v>3</v>
      </c>
      <c r="M133" s="1">
        <v>10</v>
      </c>
      <c r="N133" s="1" t="str">
        <f t="shared" si="14"/>
        <v>Full Width</v>
      </c>
      <c r="O133" s="1" t="str">
        <f t="shared" si="15"/>
        <v>15</v>
      </c>
    </row>
    <row r="134" spans="1:15" x14ac:dyDescent="0.2">
      <c r="A134" s="1">
        <v>1018322</v>
      </c>
      <c r="B134" s="1">
        <v>1018341</v>
      </c>
      <c r="C134" s="1" t="s">
        <v>2</v>
      </c>
      <c r="D134" s="12">
        <f>INDEX(families!$A:$A,MATCH(E134,families!$B:$B,0))</f>
        <v>5</v>
      </c>
      <c r="E134" s="1" t="str">
        <f t="shared" si="16"/>
        <v>SSH</v>
      </c>
      <c r="F134" s="1">
        <f t="shared" si="17"/>
        <v>15</v>
      </c>
      <c r="G134" s="1" t="str">
        <f t="shared" si="12"/>
        <v>15-20cm Site-Specific Handling</v>
      </c>
      <c r="H134" s="1" t="str">
        <f t="shared" si="13"/>
        <v>15-20cm SSH</v>
      </c>
      <c r="K134" s="1" t="s">
        <v>6</v>
      </c>
      <c r="L134" s="1" t="s">
        <v>0</v>
      </c>
      <c r="M134" s="1">
        <v>19</v>
      </c>
      <c r="N134" s="1" t="str">
        <f t="shared" si="14"/>
        <v>Site-Specific Handling</v>
      </c>
      <c r="O134" s="1" t="str">
        <f t="shared" si="15"/>
        <v>15</v>
      </c>
    </row>
    <row r="135" spans="1:15" x14ac:dyDescent="0.2">
      <c r="A135" s="1">
        <v>1018341</v>
      </c>
      <c r="B135" s="1">
        <v>1018359</v>
      </c>
      <c r="C135" s="1" t="s">
        <v>2</v>
      </c>
      <c r="D135" s="12">
        <f>INDEX(families!$A:$A,MATCH(E135,families!$B:$B,0))</f>
        <v>4</v>
      </c>
      <c r="E135" s="1" t="str">
        <f t="shared" si="16"/>
        <v>FW</v>
      </c>
      <c r="F135" s="1">
        <f t="shared" si="17"/>
        <v>15</v>
      </c>
      <c r="G135" s="1" t="str">
        <f t="shared" si="12"/>
        <v>15-20cm Full Width</v>
      </c>
      <c r="H135" s="1" t="str">
        <f t="shared" si="13"/>
        <v>15-20cm FW</v>
      </c>
      <c r="K135" s="1" t="s">
        <v>6</v>
      </c>
      <c r="L135" s="1" t="s">
        <v>3</v>
      </c>
      <c r="M135" s="1">
        <v>18</v>
      </c>
      <c r="N135" s="1" t="str">
        <f t="shared" si="14"/>
        <v>Full Width</v>
      </c>
      <c r="O135" s="1" t="str">
        <f t="shared" si="15"/>
        <v>15</v>
      </c>
    </row>
    <row r="136" spans="1:15" x14ac:dyDescent="0.2">
      <c r="A136" s="1">
        <v>1018359</v>
      </c>
      <c r="B136" s="1">
        <v>1018447</v>
      </c>
      <c r="C136" s="1" t="s">
        <v>2</v>
      </c>
      <c r="D136" s="12">
        <f>INDEX(families!$A:$A,MATCH(E136,families!$B:$B,0))</f>
        <v>5</v>
      </c>
      <c r="E136" s="1" t="str">
        <f t="shared" si="16"/>
        <v>SSH</v>
      </c>
      <c r="F136" s="1">
        <f t="shared" si="17"/>
        <v>15</v>
      </c>
      <c r="G136" s="1" t="str">
        <f t="shared" si="12"/>
        <v>15-20cm Site-Specific Handling</v>
      </c>
      <c r="H136" s="1" t="str">
        <f t="shared" si="13"/>
        <v>15-20cm SSH</v>
      </c>
      <c r="K136" s="1" t="s">
        <v>6</v>
      </c>
      <c r="L136" s="1" t="s">
        <v>0</v>
      </c>
      <c r="M136" s="1">
        <v>88</v>
      </c>
      <c r="N136" s="1" t="str">
        <f t="shared" si="14"/>
        <v>Site-Specific Handling</v>
      </c>
      <c r="O136" s="1" t="str">
        <f t="shared" si="15"/>
        <v>15</v>
      </c>
    </row>
    <row r="137" spans="1:15" x14ac:dyDescent="0.2">
      <c r="A137" s="1">
        <v>1018447</v>
      </c>
      <c r="B137" s="1">
        <v>1018468</v>
      </c>
      <c r="C137" s="1" t="s">
        <v>2</v>
      </c>
      <c r="D137" s="12">
        <f>INDEX(families!$A:$A,MATCH(E137,families!$B:$B,0))</f>
        <v>4</v>
      </c>
      <c r="E137" s="1" t="str">
        <f t="shared" si="16"/>
        <v>FW</v>
      </c>
      <c r="F137" s="1">
        <f t="shared" si="17"/>
        <v>15</v>
      </c>
      <c r="G137" s="1" t="str">
        <f t="shared" si="12"/>
        <v>15-20cm Full Width</v>
      </c>
      <c r="H137" s="1" t="str">
        <f t="shared" si="13"/>
        <v>15-20cm FW</v>
      </c>
      <c r="K137" s="1" t="s">
        <v>6</v>
      </c>
      <c r="L137" s="1" t="s">
        <v>3</v>
      </c>
      <c r="M137" s="1">
        <v>21</v>
      </c>
      <c r="N137" s="1" t="str">
        <f t="shared" si="14"/>
        <v>Full Width</v>
      </c>
      <c r="O137" s="1" t="str">
        <f t="shared" si="15"/>
        <v>15</v>
      </c>
    </row>
    <row r="138" spans="1:15" x14ac:dyDescent="0.2">
      <c r="A138" s="1">
        <v>1018468</v>
      </c>
      <c r="B138" s="1">
        <v>1018488</v>
      </c>
      <c r="C138" s="1" t="s">
        <v>2</v>
      </c>
      <c r="D138" s="12">
        <f>INDEX(families!$A:$A,MATCH(E138,families!$B:$B,0))</f>
        <v>5</v>
      </c>
      <c r="E138" s="1" t="str">
        <f t="shared" si="16"/>
        <v>SSH</v>
      </c>
      <c r="F138" s="1">
        <f t="shared" si="17"/>
        <v>15</v>
      </c>
      <c r="G138" s="1" t="str">
        <f t="shared" si="12"/>
        <v>15-20cm Site-Specific Handling</v>
      </c>
      <c r="H138" s="1" t="str">
        <f t="shared" si="13"/>
        <v>15-20cm SSH</v>
      </c>
      <c r="K138" s="1" t="s">
        <v>6</v>
      </c>
      <c r="L138" s="1" t="s">
        <v>0</v>
      </c>
      <c r="M138" s="1">
        <v>20</v>
      </c>
      <c r="N138" s="1" t="str">
        <f t="shared" si="14"/>
        <v>Site-Specific Handling</v>
      </c>
      <c r="O138" s="1" t="str">
        <f t="shared" si="15"/>
        <v>15</v>
      </c>
    </row>
    <row r="139" spans="1:15" x14ac:dyDescent="0.2">
      <c r="A139" s="1">
        <v>1018488</v>
      </c>
      <c r="B139" s="1">
        <v>1018577</v>
      </c>
      <c r="C139" s="1" t="s">
        <v>2</v>
      </c>
      <c r="D139" s="12">
        <f>INDEX(families!$A:$A,MATCH(E139,families!$B:$B,0))</f>
        <v>4</v>
      </c>
      <c r="E139" s="1" t="str">
        <f t="shared" si="16"/>
        <v>FW</v>
      </c>
      <c r="F139" s="1">
        <f t="shared" si="17"/>
        <v>15</v>
      </c>
      <c r="G139" s="1" t="str">
        <f t="shared" si="12"/>
        <v>15-20cm Full Width</v>
      </c>
      <c r="H139" s="1" t="str">
        <f t="shared" si="13"/>
        <v>15-20cm FW</v>
      </c>
      <c r="K139" s="1" t="s">
        <v>6</v>
      </c>
      <c r="L139" s="1" t="s">
        <v>3</v>
      </c>
      <c r="M139" s="1">
        <v>89</v>
      </c>
      <c r="N139" s="1" t="str">
        <f t="shared" si="14"/>
        <v>Full Width</v>
      </c>
      <c r="O139" s="1" t="str">
        <f t="shared" si="15"/>
        <v>15</v>
      </c>
    </row>
    <row r="140" spans="1:15" x14ac:dyDescent="0.2">
      <c r="A140" s="1">
        <v>1018577</v>
      </c>
      <c r="B140" s="1">
        <v>1018834</v>
      </c>
      <c r="C140" s="1" t="s">
        <v>2</v>
      </c>
      <c r="D140" s="12">
        <f>INDEX(families!$A:$A,MATCH(E140,families!$B:$B,0))</f>
        <v>5</v>
      </c>
      <c r="E140" s="1" t="str">
        <f t="shared" si="16"/>
        <v>SSH</v>
      </c>
      <c r="F140" s="1">
        <f t="shared" si="17"/>
        <v>15</v>
      </c>
      <c r="G140" s="1" t="str">
        <f t="shared" si="12"/>
        <v>15-20cm Site-Specific Handling</v>
      </c>
      <c r="H140" s="1" t="str">
        <f t="shared" si="13"/>
        <v>15-20cm SSH</v>
      </c>
      <c r="K140" s="1" t="s">
        <v>6</v>
      </c>
      <c r="L140" s="1" t="s">
        <v>0</v>
      </c>
      <c r="M140" s="1">
        <v>257</v>
      </c>
      <c r="N140" s="1" t="str">
        <f t="shared" si="14"/>
        <v>Site-Specific Handling</v>
      </c>
      <c r="O140" s="1" t="str">
        <f t="shared" si="15"/>
        <v>15</v>
      </c>
    </row>
    <row r="141" spans="1:15" x14ac:dyDescent="0.2">
      <c r="A141" s="1">
        <v>1018834</v>
      </c>
      <c r="B141" s="1">
        <v>1018885</v>
      </c>
      <c r="C141" s="1" t="s">
        <v>2</v>
      </c>
      <c r="D141" s="12">
        <f>INDEX(families!$A:$A,MATCH(E141,families!$B:$B,0))</f>
        <v>4</v>
      </c>
      <c r="E141" s="1" t="str">
        <f t="shared" si="16"/>
        <v>FW</v>
      </c>
      <c r="F141" s="1">
        <f t="shared" si="17"/>
        <v>15</v>
      </c>
      <c r="G141" s="1" t="str">
        <f t="shared" si="12"/>
        <v>15-20cm Full Width</v>
      </c>
      <c r="H141" s="1" t="str">
        <f t="shared" si="13"/>
        <v>15-20cm FW</v>
      </c>
      <c r="K141" s="1" t="s">
        <v>6</v>
      </c>
      <c r="L141" s="1" t="s">
        <v>3</v>
      </c>
      <c r="M141" s="1">
        <v>51</v>
      </c>
      <c r="N141" s="1" t="str">
        <f t="shared" si="14"/>
        <v>Full Width</v>
      </c>
      <c r="O141" s="1" t="str">
        <f t="shared" si="15"/>
        <v>15</v>
      </c>
    </row>
    <row r="142" spans="1:15" x14ac:dyDescent="0.2">
      <c r="A142" s="1">
        <v>1018885</v>
      </c>
      <c r="B142" s="1">
        <v>1019149</v>
      </c>
      <c r="C142" s="1" t="s">
        <v>2</v>
      </c>
      <c r="D142" s="12">
        <f>INDEX(families!$A:$A,MATCH(E142,families!$B:$B,0))</f>
        <v>5</v>
      </c>
      <c r="E142" s="1" t="str">
        <f t="shared" si="16"/>
        <v>SSH</v>
      </c>
      <c r="F142" s="1">
        <f t="shared" si="17"/>
        <v>15</v>
      </c>
      <c r="G142" s="1" t="str">
        <f t="shared" si="12"/>
        <v>15-20cm Site-Specific Handling</v>
      </c>
      <c r="H142" s="1" t="str">
        <f t="shared" si="13"/>
        <v>15-20cm SSH</v>
      </c>
      <c r="K142" s="1" t="s">
        <v>6</v>
      </c>
      <c r="L142" s="1" t="s">
        <v>0</v>
      </c>
      <c r="M142" s="1">
        <v>264</v>
      </c>
      <c r="N142" s="1" t="str">
        <f t="shared" si="14"/>
        <v>Site-Specific Handling</v>
      </c>
      <c r="O142" s="1" t="str">
        <f t="shared" si="15"/>
        <v>15</v>
      </c>
    </row>
    <row r="143" spans="1:15" x14ac:dyDescent="0.2">
      <c r="A143" s="1">
        <v>1019149</v>
      </c>
      <c r="B143" s="1">
        <v>1019779</v>
      </c>
      <c r="C143" s="1" t="s">
        <v>2</v>
      </c>
      <c r="D143" s="12">
        <f>INDEX(families!$A:$A,MATCH(E143,families!$B:$B,0))</f>
        <v>4</v>
      </c>
      <c r="E143" s="1" t="str">
        <f t="shared" si="16"/>
        <v>FW</v>
      </c>
      <c r="F143" s="1">
        <f t="shared" si="17"/>
        <v>15</v>
      </c>
      <c r="G143" s="1" t="str">
        <f t="shared" si="12"/>
        <v>15-20cm Full Width</v>
      </c>
      <c r="H143" s="1" t="str">
        <f t="shared" si="13"/>
        <v>15-20cm FW</v>
      </c>
      <c r="K143" s="1" t="s">
        <v>6</v>
      </c>
      <c r="L143" s="1" t="s">
        <v>3</v>
      </c>
      <c r="M143" s="1">
        <v>630</v>
      </c>
      <c r="N143" s="1" t="str">
        <f t="shared" si="14"/>
        <v>Full Width</v>
      </c>
      <c r="O143" s="1" t="str">
        <f t="shared" si="15"/>
        <v>15</v>
      </c>
    </row>
    <row r="144" spans="1:15" x14ac:dyDescent="0.2">
      <c r="A144" s="1">
        <v>1019779</v>
      </c>
      <c r="B144" s="1">
        <v>1019807</v>
      </c>
      <c r="C144" s="1" t="s">
        <v>2</v>
      </c>
      <c r="D144" s="12">
        <f>INDEX(families!$A:$A,MATCH(E144,families!$B:$B,0))</f>
        <v>5</v>
      </c>
      <c r="E144" s="1" t="str">
        <f t="shared" si="16"/>
        <v>SSH</v>
      </c>
      <c r="F144" s="1">
        <f t="shared" si="17"/>
        <v>15</v>
      </c>
      <c r="G144" s="1" t="str">
        <f t="shared" si="12"/>
        <v>15-20cm Site-Specific Handling</v>
      </c>
      <c r="H144" s="1" t="str">
        <f t="shared" si="13"/>
        <v>15-20cm SSH</v>
      </c>
      <c r="K144" s="1" t="s">
        <v>6</v>
      </c>
      <c r="L144" s="1" t="s">
        <v>0</v>
      </c>
      <c r="M144" s="1">
        <v>28</v>
      </c>
      <c r="N144" s="1" t="str">
        <f t="shared" si="14"/>
        <v>Site-Specific Handling</v>
      </c>
      <c r="O144" s="1" t="str">
        <f t="shared" si="15"/>
        <v>15</v>
      </c>
    </row>
    <row r="145" spans="1:15" x14ac:dyDescent="0.2">
      <c r="A145" s="1">
        <v>1019807</v>
      </c>
      <c r="B145" s="1">
        <v>1020080</v>
      </c>
      <c r="C145" s="1" t="s">
        <v>2</v>
      </c>
      <c r="D145" s="12">
        <f>INDEX(families!$A:$A,MATCH(E145,families!$B:$B,0))</f>
        <v>4</v>
      </c>
      <c r="E145" s="1" t="str">
        <f t="shared" si="16"/>
        <v>FW</v>
      </c>
      <c r="F145" s="1">
        <f t="shared" si="17"/>
        <v>15</v>
      </c>
      <c r="G145" s="1" t="str">
        <f t="shared" si="12"/>
        <v>15-20cm Full Width</v>
      </c>
      <c r="H145" s="1" t="str">
        <f t="shared" si="13"/>
        <v>15-20cm FW</v>
      </c>
      <c r="K145" s="1" t="s">
        <v>6</v>
      </c>
      <c r="L145" s="1" t="s">
        <v>3</v>
      </c>
      <c r="M145" s="1">
        <v>273</v>
      </c>
      <c r="N145" s="1" t="str">
        <f t="shared" si="14"/>
        <v>Full Width</v>
      </c>
      <c r="O145" s="1" t="str">
        <f t="shared" si="15"/>
        <v>15</v>
      </c>
    </row>
    <row r="146" spans="1:15" x14ac:dyDescent="0.2">
      <c r="A146" s="1">
        <v>1020080</v>
      </c>
      <c r="B146" s="1">
        <v>1020111</v>
      </c>
      <c r="C146" s="1" t="s">
        <v>2</v>
      </c>
      <c r="D146" s="12">
        <f>INDEX(families!$A:$A,MATCH(E146,families!$B:$B,0))</f>
        <v>5</v>
      </c>
      <c r="E146" s="1" t="str">
        <f t="shared" si="16"/>
        <v>SSH</v>
      </c>
      <c r="F146" s="1">
        <f t="shared" si="17"/>
        <v>15</v>
      </c>
      <c r="G146" s="1" t="str">
        <f t="shared" si="12"/>
        <v>15-20cm Site-Specific Handling</v>
      </c>
      <c r="H146" s="1" t="str">
        <f t="shared" si="13"/>
        <v>15-20cm SSH</v>
      </c>
      <c r="K146" s="1" t="s">
        <v>6</v>
      </c>
      <c r="L146" s="1" t="s">
        <v>0</v>
      </c>
      <c r="M146" s="1">
        <v>31</v>
      </c>
      <c r="N146" s="1" t="str">
        <f t="shared" si="14"/>
        <v>Site-Specific Handling</v>
      </c>
      <c r="O146" s="1" t="str">
        <f t="shared" si="15"/>
        <v>15</v>
      </c>
    </row>
    <row r="147" spans="1:15" x14ac:dyDescent="0.2">
      <c r="A147" s="1">
        <v>1020111</v>
      </c>
      <c r="B147" s="1">
        <v>1020137</v>
      </c>
      <c r="C147" s="1" t="s">
        <v>2</v>
      </c>
      <c r="D147" s="12">
        <f>INDEX(families!$A:$A,MATCH(E147,families!$B:$B,0))</f>
        <v>4</v>
      </c>
      <c r="E147" s="1" t="str">
        <f t="shared" si="16"/>
        <v>FW</v>
      </c>
      <c r="F147" s="1">
        <f t="shared" si="17"/>
        <v>15</v>
      </c>
      <c r="G147" s="1" t="str">
        <f t="shared" si="12"/>
        <v>15-20cm Full Width</v>
      </c>
      <c r="H147" s="1" t="str">
        <f t="shared" si="13"/>
        <v>15-20cm FW</v>
      </c>
      <c r="K147" s="1" t="s">
        <v>6</v>
      </c>
      <c r="L147" s="1" t="s">
        <v>3</v>
      </c>
      <c r="M147" s="1">
        <v>26</v>
      </c>
      <c r="N147" s="1" t="str">
        <f t="shared" si="14"/>
        <v>Full Width</v>
      </c>
      <c r="O147" s="1" t="str">
        <f t="shared" si="15"/>
        <v>15</v>
      </c>
    </row>
    <row r="148" spans="1:15" x14ac:dyDescent="0.2">
      <c r="A148" s="1">
        <v>1020137</v>
      </c>
      <c r="B148" s="1">
        <v>1020260</v>
      </c>
      <c r="C148" s="1" t="s">
        <v>2</v>
      </c>
      <c r="D148" s="12">
        <f>INDEX(families!$A:$A,MATCH(E148,families!$B:$B,0))</f>
        <v>5</v>
      </c>
      <c r="E148" s="1" t="str">
        <f t="shared" si="16"/>
        <v>SSH</v>
      </c>
      <c r="F148" s="1">
        <f t="shared" si="17"/>
        <v>15</v>
      </c>
      <c r="G148" s="1" t="str">
        <f t="shared" si="12"/>
        <v>15-20cm Site-Specific Handling</v>
      </c>
      <c r="H148" s="1" t="str">
        <f t="shared" si="13"/>
        <v>15-20cm SSH</v>
      </c>
      <c r="K148" s="1" t="s">
        <v>6</v>
      </c>
      <c r="L148" s="1" t="s">
        <v>0</v>
      </c>
      <c r="M148" s="1">
        <v>123</v>
      </c>
      <c r="N148" s="1" t="str">
        <f t="shared" si="14"/>
        <v>Site-Specific Handling</v>
      </c>
      <c r="O148" s="1" t="str">
        <f t="shared" si="15"/>
        <v>15</v>
      </c>
    </row>
    <row r="149" spans="1:15" x14ac:dyDescent="0.2">
      <c r="A149" s="1">
        <v>1020260</v>
      </c>
      <c r="B149" s="1">
        <v>1020442</v>
      </c>
      <c r="C149" s="1" t="s">
        <v>2</v>
      </c>
      <c r="D149" s="12">
        <f>INDEX(families!$A:$A,MATCH(E149,families!$B:$B,0))</f>
        <v>4</v>
      </c>
      <c r="E149" s="1" t="str">
        <f t="shared" si="16"/>
        <v>FW</v>
      </c>
      <c r="F149" s="1">
        <f t="shared" si="17"/>
        <v>15</v>
      </c>
      <c r="G149" s="1" t="str">
        <f t="shared" si="12"/>
        <v>15-20cm Full Width</v>
      </c>
      <c r="H149" s="1" t="str">
        <f t="shared" si="13"/>
        <v>15-20cm FW</v>
      </c>
      <c r="K149" s="1" t="s">
        <v>6</v>
      </c>
      <c r="L149" s="1" t="s">
        <v>3</v>
      </c>
      <c r="M149" s="1">
        <v>182</v>
      </c>
      <c r="N149" s="1" t="str">
        <f t="shared" si="14"/>
        <v>Full Width</v>
      </c>
      <c r="O149" s="1" t="str">
        <f t="shared" si="15"/>
        <v>15</v>
      </c>
    </row>
    <row r="150" spans="1:15" x14ac:dyDescent="0.2">
      <c r="A150" s="1">
        <v>1020442</v>
      </c>
      <c r="B150" s="1">
        <v>1020460</v>
      </c>
      <c r="C150" s="1" t="s">
        <v>2</v>
      </c>
      <c r="D150" s="12">
        <f>INDEX(families!$A:$A,MATCH(E150,families!$B:$B,0))</f>
        <v>5</v>
      </c>
      <c r="E150" s="1" t="str">
        <f t="shared" si="16"/>
        <v>SSH</v>
      </c>
      <c r="F150" s="1">
        <f t="shared" si="17"/>
        <v>15</v>
      </c>
      <c r="G150" s="1" t="str">
        <f t="shared" si="12"/>
        <v>15-20cm Site-Specific Handling</v>
      </c>
      <c r="H150" s="1" t="str">
        <f t="shared" si="13"/>
        <v>15-20cm SSH</v>
      </c>
      <c r="K150" s="1" t="s">
        <v>6</v>
      </c>
      <c r="L150" s="1" t="s">
        <v>0</v>
      </c>
      <c r="M150" s="1">
        <v>18</v>
      </c>
      <c r="N150" s="1" t="str">
        <f t="shared" si="14"/>
        <v>Site-Specific Handling</v>
      </c>
      <c r="O150" s="1" t="str">
        <f t="shared" si="15"/>
        <v>15</v>
      </c>
    </row>
    <row r="151" spans="1:15" x14ac:dyDescent="0.2">
      <c r="A151" s="1">
        <v>1020460</v>
      </c>
      <c r="B151" s="1">
        <v>1020585</v>
      </c>
      <c r="C151" s="1" t="s">
        <v>2</v>
      </c>
      <c r="D151" s="12">
        <f>INDEX(families!$A:$A,MATCH(E151,families!$B:$B,0))</f>
        <v>4</v>
      </c>
      <c r="E151" s="1" t="str">
        <f t="shared" si="16"/>
        <v>FW</v>
      </c>
      <c r="F151" s="1">
        <f t="shared" si="17"/>
        <v>15</v>
      </c>
      <c r="G151" s="1" t="str">
        <f t="shared" si="12"/>
        <v>15-20cm Full Width</v>
      </c>
      <c r="H151" s="1" t="str">
        <f t="shared" si="13"/>
        <v>15-20cm FW</v>
      </c>
      <c r="K151" s="1" t="s">
        <v>6</v>
      </c>
      <c r="L151" s="1" t="s">
        <v>3</v>
      </c>
      <c r="M151" s="1">
        <v>125</v>
      </c>
      <c r="N151" s="1" t="str">
        <f t="shared" si="14"/>
        <v>Full Width</v>
      </c>
      <c r="O151" s="1" t="str">
        <f t="shared" si="15"/>
        <v>15</v>
      </c>
    </row>
    <row r="152" spans="1:15" x14ac:dyDescent="0.2">
      <c r="A152" s="1">
        <v>1020585</v>
      </c>
      <c r="B152" s="1">
        <v>1020604</v>
      </c>
      <c r="C152" s="1" t="s">
        <v>2</v>
      </c>
      <c r="D152" s="12">
        <f>INDEX(families!$A:$A,MATCH(E152,families!$B:$B,0))</f>
        <v>5</v>
      </c>
      <c r="E152" s="1" t="str">
        <f t="shared" si="16"/>
        <v>SSH</v>
      </c>
      <c r="F152" s="1">
        <f t="shared" si="17"/>
        <v>15</v>
      </c>
      <c r="G152" s="1" t="str">
        <f t="shared" si="12"/>
        <v>15-20cm Site-Specific Handling</v>
      </c>
      <c r="H152" s="1" t="str">
        <f t="shared" si="13"/>
        <v>15-20cm SSH</v>
      </c>
      <c r="K152" s="1" t="s">
        <v>6</v>
      </c>
      <c r="L152" s="1" t="s">
        <v>0</v>
      </c>
      <c r="M152" s="1">
        <v>19</v>
      </c>
      <c r="N152" s="1" t="str">
        <f t="shared" si="14"/>
        <v>Site-Specific Handling</v>
      </c>
      <c r="O152" s="1" t="str">
        <f t="shared" si="15"/>
        <v>15</v>
      </c>
    </row>
    <row r="153" spans="1:15" x14ac:dyDescent="0.2">
      <c r="A153" s="1">
        <v>1020604</v>
      </c>
      <c r="B153" s="1">
        <v>1021061</v>
      </c>
      <c r="C153" s="1" t="s">
        <v>2</v>
      </c>
      <c r="D153" s="12">
        <f>INDEX(families!$A:$A,MATCH(E153,families!$B:$B,0))</f>
        <v>4</v>
      </c>
      <c r="E153" s="1" t="str">
        <f t="shared" si="16"/>
        <v>FW</v>
      </c>
      <c r="F153" s="1">
        <f t="shared" si="17"/>
        <v>15</v>
      </c>
      <c r="G153" s="1" t="str">
        <f t="shared" si="12"/>
        <v>15-20cm Full Width</v>
      </c>
      <c r="H153" s="1" t="str">
        <f t="shared" si="13"/>
        <v>15-20cm FW</v>
      </c>
      <c r="K153" s="1" t="s">
        <v>6</v>
      </c>
      <c r="L153" s="1" t="s">
        <v>3</v>
      </c>
      <c r="M153" s="1">
        <v>457</v>
      </c>
      <c r="N153" s="1" t="str">
        <f t="shared" si="14"/>
        <v>Full Width</v>
      </c>
      <c r="O153" s="1" t="str">
        <f t="shared" si="15"/>
        <v>15</v>
      </c>
    </row>
    <row r="154" spans="1:15" x14ac:dyDescent="0.2">
      <c r="A154" s="1">
        <v>1021061</v>
      </c>
      <c r="B154" s="1">
        <v>1021079</v>
      </c>
      <c r="C154" s="1" t="s">
        <v>2</v>
      </c>
      <c r="D154" s="12">
        <f>INDEX(families!$A:$A,MATCH(E154,families!$B:$B,0))</f>
        <v>5</v>
      </c>
      <c r="E154" s="1" t="str">
        <f t="shared" si="16"/>
        <v>SSH</v>
      </c>
      <c r="F154" s="1">
        <f t="shared" si="17"/>
        <v>15</v>
      </c>
      <c r="G154" s="1" t="str">
        <f t="shared" si="12"/>
        <v>15-20cm Site-Specific Handling</v>
      </c>
      <c r="H154" s="1" t="str">
        <f t="shared" si="13"/>
        <v>15-20cm SSH</v>
      </c>
      <c r="K154" s="1" t="s">
        <v>6</v>
      </c>
      <c r="L154" s="1" t="s">
        <v>0</v>
      </c>
      <c r="M154" s="1">
        <v>18</v>
      </c>
      <c r="N154" s="1" t="str">
        <f t="shared" si="14"/>
        <v>Site-Specific Handling</v>
      </c>
      <c r="O154" s="1" t="str">
        <f t="shared" si="15"/>
        <v>15</v>
      </c>
    </row>
    <row r="155" spans="1:15" x14ac:dyDescent="0.2">
      <c r="A155" s="1">
        <v>1021079</v>
      </c>
      <c r="B155" s="1">
        <v>1021470</v>
      </c>
      <c r="C155" s="1" t="s">
        <v>2</v>
      </c>
      <c r="D155" s="12">
        <f>INDEX(families!$A:$A,MATCH(E155,families!$B:$B,0))</f>
        <v>4</v>
      </c>
      <c r="E155" s="1" t="str">
        <f t="shared" si="16"/>
        <v>FW</v>
      </c>
      <c r="F155" s="1">
        <f t="shared" si="17"/>
        <v>15</v>
      </c>
      <c r="G155" s="1" t="str">
        <f t="shared" si="12"/>
        <v>15-20cm Full Width</v>
      </c>
      <c r="H155" s="1" t="str">
        <f t="shared" si="13"/>
        <v>15-20cm FW</v>
      </c>
      <c r="K155" s="1" t="s">
        <v>6</v>
      </c>
      <c r="L155" s="1" t="s">
        <v>3</v>
      </c>
      <c r="M155" s="1">
        <v>391</v>
      </c>
      <c r="N155" s="1" t="str">
        <f t="shared" si="14"/>
        <v>Full Width</v>
      </c>
      <c r="O155" s="1" t="str">
        <f t="shared" si="15"/>
        <v>15</v>
      </c>
    </row>
    <row r="156" spans="1:15" x14ac:dyDescent="0.2">
      <c r="A156" s="1">
        <v>1021470</v>
      </c>
      <c r="B156" s="1">
        <v>1021583</v>
      </c>
      <c r="C156" s="1" t="s">
        <v>2</v>
      </c>
      <c r="D156" s="12">
        <f>INDEX(families!$A:$A,MATCH(E156,families!$B:$B,0))</f>
        <v>5</v>
      </c>
      <c r="E156" s="1" t="str">
        <f t="shared" si="16"/>
        <v>SSH</v>
      </c>
      <c r="F156" s="1">
        <f t="shared" si="17"/>
        <v>15</v>
      </c>
      <c r="G156" s="1" t="str">
        <f t="shared" si="12"/>
        <v>15-20cm Site-Specific Handling</v>
      </c>
      <c r="H156" s="1" t="str">
        <f t="shared" si="13"/>
        <v>15-20cm SSH</v>
      </c>
      <c r="K156" s="1" t="s">
        <v>6</v>
      </c>
      <c r="L156" s="1" t="s">
        <v>0</v>
      </c>
      <c r="M156" s="1">
        <v>113</v>
      </c>
      <c r="N156" s="1" t="str">
        <f t="shared" si="14"/>
        <v>Site-Specific Handling</v>
      </c>
      <c r="O156" s="1" t="str">
        <f t="shared" si="15"/>
        <v>15</v>
      </c>
    </row>
    <row r="157" spans="1:15" x14ac:dyDescent="0.2">
      <c r="A157" s="1">
        <v>1021583</v>
      </c>
      <c r="B157" s="1">
        <v>1021744</v>
      </c>
      <c r="C157" s="1" t="s">
        <v>2</v>
      </c>
      <c r="D157" s="12">
        <f>INDEX(families!$A:$A,MATCH(E157,families!$B:$B,0))</f>
        <v>4</v>
      </c>
      <c r="E157" s="1" t="str">
        <f t="shared" si="16"/>
        <v>FW</v>
      </c>
      <c r="F157" s="1">
        <f t="shared" si="17"/>
        <v>15</v>
      </c>
      <c r="G157" s="1" t="str">
        <f t="shared" si="12"/>
        <v>15-20cm Full Width</v>
      </c>
      <c r="H157" s="1" t="str">
        <f t="shared" si="13"/>
        <v>15-20cm FW</v>
      </c>
      <c r="K157" s="1" t="s">
        <v>6</v>
      </c>
      <c r="L157" s="1" t="s">
        <v>3</v>
      </c>
      <c r="M157" s="1">
        <v>161</v>
      </c>
      <c r="N157" s="1" t="str">
        <f t="shared" si="14"/>
        <v>Full Width</v>
      </c>
      <c r="O157" s="1" t="str">
        <f t="shared" si="15"/>
        <v>15</v>
      </c>
    </row>
    <row r="158" spans="1:15" x14ac:dyDescent="0.2">
      <c r="A158" s="1">
        <v>1021744</v>
      </c>
      <c r="B158" s="1">
        <v>1021853</v>
      </c>
      <c r="C158" s="1" t="s">
        <v>2</v>
      </c>
      <c r="D158" s="12">
        <f>INDEX(families!$A:$A,MATCH(E158,families!$B:$B,0))</f>
        <v>5</v>
      </c>
      <c r="E158" s="1" t="str">
        <f t="shared" si="16"/>
        <v>SSH</v>
      </c>
      <c r="F158" s="1">
        <f t="shared" si="17"/>
        <v>15</v>
      </c>
      <c r="G158" s="1" t="str">
        <f t="shared" si="12"/>
        <v>15-20cm Site-Specific Handling</v>
      </c>
      <c r="H158" s="1" t="str">
        <f t="shared" si="13"/>
        <v>15-20cm SSH</v>
      </c>
      <c r="K158" s="1" t="s">
        <v>6</v>
      </c>
      <c r="L158" s="1" t="s">
        <v>0</v>
      </c>
      <c r="M158" s="1">
        <v>109</v>
      </c>
      <c r="N158" s="1" t="str">
        <f t="shared" si="14"/>
        <v>Site-Specific Handling</v>
      </c>
      <c r="O158" s="1" t="str">
        <f t="shared" si="15"/>
        <v>15</v>
      </c>
    </row>
    <row r="159" spans="1:15" x14ac:dyDescent="0.2">
      <c r="A159" s="1">
        <v>1021853</v>
      </c>
      <c r="B159" s="1">
        <v>1022249</v>
      </c>
      <c r="C159" s="1" t="s">
        <v>2</v>
      </c>
      <c r="D159" s="12">
        <f>INDEX(families!$A:$A,MATCH(E159,families!$B:$B,0))</f>
        <v>4</v>
      </c>
      <c r="E159" s="1" t="str">
        <f t="shared" si="16"/>
        <v>FW</v>
      </c>
      <c r="F159" s="1">
        <f t="shared" si="17"/>
        <v>15</v>
      </c>
      <c r="G159" s="1" t="str">
        <f t="shared" si="12"/>
        <v>15-20cm Full Width</v>
      </c>
      <c r="H159" s="1" t="str">
        <f t="shared" si="13"/>
        <v>15-20cm FW</v>
      </c>
      <c r="K159" s="1" t="s">
        <v>6</v>
      </c>
      <c r="L159" s="1" t="s">
        <v>3</v>
      </c>
      <c r="M159" s="1">
        <v>396</v>
      </c>
      <c r="N159" s="1" t="str">
        <f t="shared" si="14"/>
        <v>Full Width</v>
      </c>
      <c r="O159" s="1" t="str">
        <f t="shared" si="15"/>
        <v>15</v>
      </c>
    </row>
    <row r="160" spans="1:15" x14ac:dyDescent="0.2">
      <c r="A160" s="1">
        <v>1022249</v>
      </c>
      <c r="B160" s="1">
        <v>1022266</v>
      </c>
      <c r="C160" s="1" t="s">
        <v>2</v>
      </c>
      <c r="D160" s="12">
        <f>INDEX(families!$A:$A,MATCH(E160,families!$B:$B,0))</f>
        <v>5</v>
      </c>
      <c r="E160" s="1" t="str">
        <f t="shared" si="16"/>
        <v>SSH</v>
      </c>
      <c r="F160" s="1">
        <f t="shared" si="17"/>
        <v>15</v>
      </c>
      <c r="G160" s="1" t="str">
        <f t="shared" si="12"/>
        <v>15-20cm Site-Specific Handling</v>
      </c>
      <c r="H160" s="1" t="str">
        <f t="shared" si="13"/>
        <v>15-20cm SSH</v>
      </c>
      <c r="K160" s="1" t="s">
        <v>6</v>
      </c>
      <c r="L160" s="1" t="s">
        <v>0</v>
      </c>
      <c r="M160" s="1">
        <v>17</v>
      </c>
      <c r="N160" s="1" t="str">
        <f t="shared" si="14"/>
        <v>Site-Specific Handling</v>
      </c>
      <c r="O160" s="1" t="str">
        <f t="shared" si="15"/>
        <v>15</v>
      </c>
    </row>
    <row r="161" spans="1:15" x14ac:dyDescent="0.2">
      <c r="A161" s="1">
        <v>1022266</v>
      </c>
      <c r="B161" s="1">
        <v>1022308</v>
      </c>
      <c r="C161" s="1" t="s">
        <v>2</v>
      </c>
      <c r="D161" s="12">
        <f>INDEX(families!$A:$A,MATCH(E161,families!$B:$B,0))</f>
        <v>4</v>
      </c>
      <c r="E161" s="1" t="str">
        <f t="shared" si="16"/>
        <v>FW</v>
      </c>
      <c r="F161" s="1">
        <f t="shared" si="17"/>
        <v>15</v>
      </c>
      <c r="G161" s="1" t="str">
        <f t="shared" si="12"/>
        <v>15-20cm Full Width</v>
      </c>
      <c r="H161" s="1" t="str">
        <f t="shared" si="13"/>
        <v>15-20cm FW</v>
      </c>
      <c r="K161" s="1" t="s">
        <v>6</v>
      </c>
      <c r="L161" s="1" t="s">
        <v>3</v>
      </c>
      <c r="M161" s="1">
        <v>42</v>
      </c>
      <c r="N161" s="1" t="str">
        <f t="shared" si="14"/>
        <v>Full Width</v>
      </c>
      <c r="O161" s="1" t="str">
        <f t="shared" si="15"/>
        <v>15</v>
      </c>
    </row>
    <row r="162" spans="1:15" x14ac:dyDescent="0.2">
      <c r="A162" s="1">
        <v>1022308</v>
      </c>
      <c r="B162" s="1">
        <v>1022329</v>
      </c>
      <c r="C162" s="1" t="s">
        <v>2</v>
      </c>
      <c r="D162" s="12">
        <f>INDEX(families!$A:$A,MATCH(E162,families!$B:$B,0))</f>
        <v>5</v>
      </c>
      <c r="E162" s="1" t="str">
        <f t="shared" si="16"/>
        <v>SSH</v>
      </c>
      <c r="F162" s="1">
        <f t="shared" si="17"/>
        <v>15</v>
      </c>
      <c r="G162" s="1" t="str">
        <f t="shared" si="12"/>
        <v>15-20cm Site-Specific Handling</v>
      </c>
      <c r="H162" s="1" t="str">
        <f t="shared" si="13"/>
        <v>15-20cm SSH</v>
      </c>
      <c r="K162" s="1" t="s">
        <v>6</v>
      </c>
      <c r="L162" s="1" t="s">
        <v>0</v>
      </c>
      <c r="M162" s="1">
        <v>21</v>
      </c>
      <c r="N162" s="1" t="str">
        <f t="shared" si="14"/>
        <v>Site-Specific Handling</v>
      </c>
      <c r="O162" s="1" t="str">
        <f t="shared" si="15"/>
        <v>15</v>
      </c>
    </row>
    <row r="163" spans="1:15" x14ac:dyDescent="0.2">
      <c r="A163" s="1">
        <v>1022329</v>
      </c>
      <c r="B163" s="1">
        <v>1022349</v>
      </c>
      <c r="C163" s="1" t="s">
        <v>2</v>
      </c>
      <c r="D163" s="12">
        <f>INDEX(families!$A:$A,MATCH(E163,families!$B:$B,0))</f>
        <v>4</v>
      </c>
      <c r="E163" s="1" t="str">
        <f t="shared" si="16"/>
        <v>FW</v>
      </c>
      <c r="F163" s="1">
        <f t="shared" si="17"/>
        <v>15</v>
      </c>
      <c r="G163" s="1" t="str">
        <f t="shared" si="12"/>
        <v>15-20cm Full Width</v>
      </c>
      <c r="H163" s="1" t="str">
        <f t="shared" si="13"/>
        <v>15-20cm FW</v>
      </c>
      <c r="K163" s="1" t="s">
        <v>6</v>
      </c>
      <c r="L163" s="1" t="s">
        <v>3</v>
      </c>
      <c r="M163" s="1">
        <v>20</v>
      </c>
      <c r="N163" s="1" t="str">
        <f t="shared" si="14"/>
        <v>Full Width</v>
      </c>
      <c r="O163" s="1" t="str">
        <f t="shared" si="15"/>
        <v>15</v>
      </c>
    </row>
    <row r="164" spans="1:15" x14ac:dyDescent="0.2">
      <c r="A164" s="1">
        <v>1022349</v>
      </c>
      <c r="B164" s="1">
        <v>1022369</v>
      </c>
      <c r="C164" s="1" t="s">
        <v>2</v>
      </c>
      <c r="D164" s="12">
        <f>INDEX(families!$A:$A,MATCH(E164,families!$B:$B,0))</f>
        <v>5</v>
      </c>
      <c r="E164" s="1" t="str">
        <f t="shared" si="16"/>
        <v>SSH</v>
      </c>
      <c r="F164" s="1">
        <f t="shared" si="17"/>
        <v>15</v>
      </c>
      <c r="G164" s="1" t="str">
        <f t="shared" si="12"/>
        <v>15-20cm Site-Specific Handling</v>
      </c>
      <c r="H164" s="1" t="str">
        <f t="shared" si="13"/>
        <v>15-20cm SSH</v>
      </c>
      <c r="K164" s="1" t="s">
        <v>6</v>
      </c>
      <c r="L164" s="1" t="s">
        <v>0</v>
      </c>
      <c r="M164" s="1">
        <v>20</v>
      </c>
      <c r="N164" s="1" t="str">
        <f t="shared" si="14"/>
        <v>Site-Specific Handling</v>
      </c>
      <c r="O164" s="1" t="str">
        <f t="shared" si="15"/>
        <v>15</v>
      </c>
    </row>
    <row r="165" spans="1:15" x14ac:dyDescent="0.2">
      <c r="A165" s="1">
        <v>1022369</v>
      </c>
      <c r="B165" s="1">
        <v>1022486</v>
      </c>
      <c r="C165" s="1" t="s">
        <v>2</v>
      </c>
      <c r="D165" s="12">
        <f>INDEX(families!$A:$A,MATCH(E165,families!$B:$B,0))</f>
        <v>4</v>
      </c>
      <c r="E165" s="1" t="str">
        <f t="shared" si="16"/>
        <v>FW</v>
      </c>
      <c r="F165" s="1">
        <f t="shared" si="17"/>
        <v>15</v>
      </c>
      <c r="G165" s="1" t="str">
        <f t="shared" si="12"/>
        <v>15-20cm Full Width</v>
      </c>
      <c r="H165" s="1" t="str">
        <f t="shared" si="13"/>
        <v>15-20cm FW</v>
      </c>
      <c r="K165" s="1" t="s">
        <v>6</v>
      </c>
      <c r="L165" s="1" t="s">
        <v>3</v>
      </c>
      <c r="M165" s="1">
        <v>117</v>
      </c>
      <c r="N165" s="1" t="str">
        <f t="shared" si="14"/>
        <v>Full Width</v>
      </c>
      <c r="O165" s="1" t="str">
        <f t="shared" si="15"/>
        <v>15</v>
      </c>
    </row>
    <row r="166" spans="1:15" x14ac:dyDescent="0.2">
      <c r="A166" s="1">
        <v>1022486</v>
      </c>
      <c r="B166" s="1">
        <v>1022506</v>
      </c>
      <c r="C166" s="1" t="s">
        <v>2</v>
      </c>
      <c r="D166" s="12">
        <f>INDEX(families!$A:$A,MATCH(E166,families!$B:$B,0))</f>
        <v>5</v>
      </c>
      <c r="E166" s="1" t="str">
        <f t="shared" si="16"/>
        <v>SSH</v>
      </c>
      <c r="F166" s="1">
        <f t="shared" si="17"/>
        <v>15</v>
      </c>
      <c r="G166" s="1" t="str">
        <f t="shared" si="12"/>
        <v>15-20cm Site-Specific Handling</v>
      </c>
      <c r="H166" s="1" t="str">
        <f t="shared" si="13"/>
        <v>15-20cm SSH</v>
      </c>
      <c r="K166" s="1" t="s">
        <v>6</v>
      </c>
      <c r="L166" s="1" t="s">
        <v>0</v>
      </c>
      <c r="M166" s="1">
        <v>20</v>
      </c>
      <c r="N166" s="1" t="str">
        <f t="shared" si="14"/>
        <v>Site-Specific Handling</v>
      </c>
      <c r="O166" s="1" t="str">
        <f t="shared" si="15"/>
        <v>15</v>
      </c>
    </row>
    <row r="167" spans="1:15" x14ac:dyDescent="0.2">
      <c r="A167" s="1">
        <v>1022506</v>
      </c>
      <c r="B167" s="1">
        <v>1022839</v>
      </c>
      <c r="C167" s="1" t="s">
        <v>2</v>
      </c>
      <c r="D167" s="12">
        <f>INDEX(families!$A:$A,MATCH(E167,families!$B:$B,0))</f>
        <v>4</v>
      </c>
      <c r="E167" s="1" t="str">
        <f t="shared" si="16"/>
        <v>FW</v>
      </c>
      <c r="F167" s="1">
        <f t="shared" si="17"/>
        <v>15</v>
      </c>
      <c r="G167" s="1" t="str">
        <f t="shared" si="12"/>
        <v>15-20cm Full Width</v>
      </c>
      <c r="H167" s="1" t="str">
        <f t="shared" si="13"/>
        <v>15-20cm FW</v>
      </c>
      <c r="K167" s="1" t="s">
        <v>6</v>
      </c>
      <c r="L167" s="1" t="s">
        <v>3</v>
      </c>
      <c r="M167" s="1">
        <v>333</v>
      </c>
      <c r="N167" s="1" t="str">
        <f t="shared" si="14"/>
        <v>Full Width</v>
      </c>
      <c r="O167" s="1" t="str">
        <f t="shared" si="15"/>
        <v>15</v>
      </c>
    </row>
    <row r="168" spans="1:15" x14ac:dyDescent="0.2">
      <c r="A168" s="1">
        <v>1022839</v>
      </c>
      <c r="B168" s="1">
        <v>1022907</v>
      </c>
      <c r="C168" s="1" t="s">
        <v>2</v>
      </c>
      <c r="D168" s="12">
        <f>INDEX(families!$A:$A,MATCH(E168,families!$B:$B,0))</f>
        <v>5</v>
      </c>
      <c r="E168" s="1" t="str">
        <f t="shared" si="16"/>
        <v>SSH</v>
      </c>
      <c r="F168" s="1">
        <f t="shared" si="17"/>
        <v>15</v>
      </c>
      <c r="G168" s="1" t="str">
        <f t="shared" si="12"/>
        <v>15-20cm Site-Specific Handling</v>
      </c>
      <c r="H168" s="1" t="str">
        <f t="shared" si="13"/>
        <v>15-20cm SSH</v>
      </c>
      <c r="K168" s="1" t="s">
        <v>6</v>
      </c>
      <c r="L168" s="1" t="s">
        <v>0</v>
      </c>
      <c r="M168" s="1">
        <v>68</v>
      </c>
      <c r="N168" s="1" t="str">
        <f t="shared" si="14"/>
        <v>Site-Specific Handling</v>
      </c>
      <c r="O168" s="1" t="str">
        <f t="shared" si="15"/>
        <v>15</v>
      </c>
    </row>
    <row r="169" spans="1:15" x14ac:dyDescent="0.2">
      <c r="A169" s="1">
        <v>1022907</v>
      </c>
      <c r="B169" s="1">
        <v>1023858</v>
      </c>
      <c r="C169" s="1" t="s">
        <v>2</v>
      </c>
      <c r="D169" s="12">
        <f>INDEX(families!$A:$A,MATCH(E169,families!$B:$B,0))</f>
        <v>4</v>
      </c>
      <c r="E169" s="1" t="str">
        <f t="shared" si="16"/>
        <v>FW</v>
      </c>
      <c r="F169" s="1">
        <f t="shared" si="17"/>
        <v>15</v>
      </c>
      <c r="G169" s="1" t="str">
        <f t="shared" si="12"/>
        <v>15-20cm Full Width</v>
      </c>
      <c r="H169" s="1" t="str">
        <f t="shared" si="13"/>
        <v>15-20cm FW</v>
      </c>
      <c r="K169" s="1" t="s">
        <v>6</v>
      </c>
      <c r="L169" s="1" t="s">
        <v>3</v>
      </c>
      <c r="M169" s="1">
        <v>951</v>
      </c>
      <c r="N169" s="1" t="str">
        <f t="shared" si="14"/>
        <v>Full Width</v>
      </c>
      <c r="O169" s="1" t="str">
        <f t="shared" si="15"/>
        <v>15</v>
      </c>
    </row>
    <row r="170" spans="1:15" x14ac:dyDescent="0.2">
      <c r="A170" s="1">
        <v>1023858</v>
      </c>
      <c r="B170" s="1">
        <v>1024022</v>
      </c>
      <c r="C170" s="1" t="s">
        <v>2</v>
      </c>
      <c r="D170" s="12">
        <f>INDEX(families!$A:$A,MATCH(E170,families!$B:$B,0))</f>
        <v>5</v>
      </c>
      <c r="E170" s="1" t="str">
        <f t="shared" si="16"/>
        <v>SSH</v>
      </c>
      <c r="F170" s="1">
        <f t="shared" si="17"/>
        <v>15</v>
      </c>
      <c r="G170" s="1" t="str">
        <f t="shared" si="12"/>
        <v>15-20cm Site-Specific Handling</v>
      </c>
      <c r="H170" s="1" t="str">
        <f t="shared" si="13"/>
        <v>15-20cm SSH</v>
      </c>
      <c r="K170" s="1" t="s">
        <v>6</v>
      </c>
      <c r="L170" s="1" t="s">
        <v>0</v>
      </c>
      <c r="M170" s="1">
        <v>164</v>
      </c>
      <c r="N170" s="1" t="str">
        <f t="shared" si="14"/>
        <v>Site-Specific Handling</v>
      </c>
      <c r="O170" s="1" t="str">
        <f t="shared" si="15"/>
        <v>15</v>
      </c>
    </row>
    <row r="171" spans="1:15" x14ac:dyDescent="0.2">
      <c r="A171" s="1">
        <v>1024022</v>
      </c>
      <c r="B171" s="1">
        <v>1024301</v>
      </c>
      <c r="C171" s="1" t="s">
        <v>2</v>
      </c>
      <c r="D171" s="12">
        <f>INDEX(families!$A:$A,MATCH(E171,families!$B:$B,0))</f>
        <v>4</v>
      </c>
      <c r="E171" s="1" t="str">
        <f t="shared" si="16"/>
        <v>FW</v>
      </c>
      <c r="F171" s="1">
        <f t="shared" si="17"/>
        <v>15</v>
      </c>
      <c r="G171" s="1" t="str">
        <f t="shared" si="12"/>
        <v>15-20cm Full Width</v>
      </c>
      <c r="H171" s="1" t="str">
        <f t="shared" si="13"/>
        <v>15-20cm FW</v>
      </c>
      <c r="K171" s="1" t="s">
        <v>6</v>
      </c>
      <c r="L171" s="1" t="s">
        <v>3</v>
      </c>
      <c r="M171" s="1">
        <v>279</v>
      </c>
      <c r="N171" s="1" t="str">
        <f t="shared" si="14"/>
        <v>Full Width</v>
      </c>
      <c r="O171" s="1" t="str">
        <f t="shared" si="15"/>
        <v>15</v>
      </c>
    </row>
    <row r="172" spans="1:15" x14ac:dyDescent="0.2">
      <c r="A172" s="1">
        <v>1024301</v>
      </c>
      <c r="B172" s="1">
        <v>1024343</v>
      </c>
      <c r="C172" s="1" t="s">
        <v>2</v>
      </c>
      <c r="D172" s="12">
        <f>INDEX(families!$A:$A,MATCH(E172,families!$B:$B,0))</f>
        <v>5</v>
      </c>
      <c r="E172" s="1" t="str">
        <f t="shared" si="16"/>
        <v>SSH</v>
      </c>
      <c r="F172" s="1">
        <f t="shared" si="17"/>
        <v>15</v>
      </c>
      <c r="G172" s="1" t="str">
        <f t="shared" si="12"/>
        <v>15-20cm Site-Specific Handling</v>
      </c>
      <c r="H172" s="1" t="str">
        <f t="shared" si="13"/>
        <v>15-20cm SSH</v>
      </c>
      <c r="K172" s="1" t="s">
        <v>6</v>
      </c>
      <c r="L172" s="1" t="s">
        <v>0</v>
      </c>
      <c r="M172" s="1">
        <v>42</v>
      </c>
      <c r="N172" s="1" t="str">
        <f t="shared" si="14"/>
        <v>Site-Specific Handling</v>
      </c>
      <c r="O172" s="1" t="str">
        <f t="shared" si="15"/>
        <v>15</v>
      </c>
    </row>
    <row r="173" spans="1:15" x14ac:dyDescent="0.2">
      <c r="A173" s="1">
        <v>1024343</v>
      </c>
      <c r="B173" s="1">
        <v>1025812</v>
      </c>
      <c r="C173" s="1" t="s">
        <v>2</v>
      </c>
      <c r="D173" s="12">
        <f>INDEX(families!$A:$A,MATCH(E173,families!$B:$B,0))</f>
        <v>4</v>
      </c>
      <c r="E173" s="1" t="str">
        <f t="shared" si="16"/>
        <v>FW</v>
      </c>
      <c r="F173" s="1">
        <f t="shared" si="17"/>
        <v>15</v>
      </c>
      <c r="G173" s="1" t="str">
        <f t="shared" si="12"/>
        <v>15-20cm Full Width</v>
      </c>
      <c r="H173" s="1" t="str">
        <f t="shared" si="13"/>
        <v>15-20cm FW</v>
      </c>
      <c r="K173" s="1" t="s">
        <v>6</v>
      </c>
      <c r="L173" s="1" t="s">
        <v>3</v>
      </c>
      <c r="M173" s="1">
        <v>1469</v>
      </c>
      <c r="N173" s="1" t="str">
        <f t="shared" si="14"/>
        <v>Full Width</v>
      </c>
      <c r="O173" s="1" t="str">
        <f t="shared" si="15"/>
        <v>15</v>
      </c>
    </row>
    <row r="174" spans="1:15" x14ac:dyDescent="0.2">
      <c r="A174" s="1">
        <v>1025812</v>
      </c>
      <c r="B174" s="1">
        <v>1025854</v>
      </c>
      <c r="C174" s="1" t="s">
        <v>2</v>
      </c>
      <c r="D174" s="12">
        <f>INDEX(families!$A:$A,MATCH(E174,families!$B:$B,0))</f>
        <v>5</v>
      </c>
      <c r="E174" s="1" t="str">
        <f t="shared" si="16"/>
        <v>SSH</v>
      </c>
      <c r="F174" s="1">
        <f t="shared" si="17"/>
        <v>15</v>
      </c>
      <c r="G174" s="1" t="str">
        <f t="shared" si="12"/>
        <v>15-20cm Site-Specific Handling</v>
      </c>
      <c r="H174" s="1" t="str">
        <f t="shared" si="13"/>
        <v>15-20cm SSH</v>
      </c>
      <c r="K174" s="1" t="s">
        <v>6</v>
      </c>
      <c r="L174" s="1" t="s">
        <v>0</v>
      </c>
      <c r="M174" s="1">
        <v>42</v>
      </c>
      <c r="N174" s="1" t="str">
        <f t="shared" si="14"/>
        <v>Site-Specific Handling</v>
      </c>
      <c r="O174" s="1" t="str">
        <f t="shared" si="15"/>
        <v>15</v>
      </c>
    </row>
    <row r="175" spans="1:15" x14ac:dyDescent="0.2">
      <c r="A175" s="1">
        <v>1025854</v>
      </c>
      <c r="B175" s="1">
        <v>1026075</v>
      </c>
      <c r="C175" s="1" t="s">
        <v>2</v>
      </c>
      <c r="D175" s="12">
        <f>INDEX(families!$A:$A,MATCH(E175,families!$B:$B,0))</f>
        <v>4</v>
      </c>
      <c r="E175" s="1" t="str">
        <f t="shared" si="16"/>
        <v>FW</v>
      </c>
      <c r="F175" s="1">
        <f t="shared" si="17"/>
        <v>15</v>
      </c>
      <c r="G175" s="1" t="str">
        <f t="shared" si="12"/>
        <v>15-20cm Full Width</v>
      </c>
      <c r="H175" s="1" t="str">
        <f t="shared" si="13"/>
        <v>15-20cm FW</v>
      </c>
      <c r="K175" s="1" t="s">
        <v>6</v>
      </c>
      <c r="L175" s="1" t="s">
        <v>3</v>
      </c>
      <c r="M175" s="1">
        <v>221</v>
      </c>
      <c r="N175" s="1" t="str">
        <f t="shared" si="14"/>
        <v>Full Width</v>
      </c>
      <c r="O175" s="1" t="str">
        <f t="shared" si="15"/>
        <v>15</v>
      </c>
    </row>
    <row r="176" spans="1:15" x14ac:dyDescent="0.2">
      <c r="A176" s="1">
        <v>1026075</v>
      </c>
      <c r="B176" s="1">
        <v>1026273</v>
      </c>
      <c r="C176" s="1" t="s">
        <v>2</v>
      </c>
      <c r="D176" s="12">
        <f>INDEX(families!$A:$A,MATCH(E176,families!$B:$B,0))</f>
        <v>5</v>
      </c>
      <c r="E176" s="1" t="str">
        <f t="shared" si="16"/>
        <v>SSH</v>
      </c>
      <c r="F176" s="1">
        <f t="shared" si="17"/>
        <v>15</v>
      </c>
      <c r="G176" s="1" t="str">
        <f t="shared" si="12"/>
        <v>15-20cm Site-Specific Handling</v>
      </c>
      <c r="H176" s="1" t="str">
        <f t="shared" si="13"/>
        <v>15-20cm SSH</v>
      </c>
      <c r="K176" s="1" t="s">
        <v>6</v>
      </c>
      <c r="L176" s="1" t="s">
        <v>0</v>
      </c>
      <c r="M176" s="1">
        <v>198</v>
      </c>
      <c r="N176" s="1" t="str">
        <f t="shared" si="14"/>
        <v>Site-Specific Handling</v>
      </c>
      <c r="O176" s="1" t="str">
        <f t="shared" si="15"/>
        <v>15</v>
      </c>
    </row>
    <row r="177" spans="1:15" x14ac:dyDescent="0.2">
      <c r="A177" s="1">
        <v>1026273</v>
      </c>
      <c r="B177" s="1">
        <v>1026465</v>
      </c>
      <c r="C177" s="1" t="s">
        <v>2</v>
      </c>
      <c r="D177" s="12">
        <f>INDEX(families!$A:$A,MATCH(E177,families!$B:$B,0))</f>
        <v>4</v>
      </c>
      <c r="E177" s="1" t="str">
        <f t="shared" si="16"/>
        <v>FW</v>
      </c>
      <c r="F177" s="1">
        <f t="shared" si="17"/>
        <v>15</v>
      </c>
      <c r="G177" s="1" t="str">
        <f t="shared" si="12"/>
        <v>15-20cm Full Width</v>
      </c>
      <c r="H177" s="1" t="str">
        <f t="shared" si="13"/>
        <v>15-20cm FW</v>
      </c>
      <c r="K177" s="1" t="s">
        <v>6</v>
      </c>
      <c r="L177" s="1" t="s">
        <v>3</v>
      </c>
      <c r="M177" s="1">
        <v>192</v>
      </c>
      <c r="N177" s="1" t="str">
        <f t="shared" si="14"/>
        <v>Full Width</v>
      </c>
      <c r="O177" s="1" t="str">
        <f t="shared" si="15"/>
        <v>15</v>
      </c>
    </row>
    <row r="178" spans="1:15" x14ac:dyDescent="0.2">
      <c r="A178" s="1">
        <v>1026465</v>
      </c>
      <c r="B178" s="1">
        <v>1026499</v>
      </c>
      <c r="C178" s="1" t="s">
        <v>2</v>
      </c>
      <c r="D178" s="12">
        <f>INDEX(families!$A:$A,MATCH(E178,families!$B:$B,0))</f>
        <v>5</v>
      </c>
      <c r="E178" s="1" t="str">
        <f t="shared" si="16"/>
        <v>SSH</v>
      </c>
      <c r="F178" s="1">
        <f t="shared" si="17"/>
        <v>15</v>
      </c>
      <c r="G178" s="1" t="str">
        <f t="shared" si="12"/>
        <v>15-20cm Site-Specific Handling</v>
      </c>
      <c r="H178" s="1" t="str">
        <f t="shared" si="13"/>
        <v>15-20cm SSH</v>
      </c>
      <c r="K178" s="1" t="s">
        <v>6</v>
      </c>
      <c r="L178" s="1" t="s">
        <v>0</v>
      </c>
      <c r="M178" s="1">
        <v>34</v>
      </c>
      <c r="N178" s="1" t="str">
        <f t="shared" si="14"/>
        <v>Site-Specific Handling</v>
      </c>
      <c r="O178" s="1" t="str">
        <f t="shared" si="15"/>
        <v>15</v>
      </c>
    </row>
    <row r="179" spans="1:15" x14ac:dyDescent="0.2">
      <c r="A179" s="1">
        <v>1026499</v>
      </c>
      <c r="B179" s="1">
        <v>1026810</v>
      </c>
      <c r="C179" s="1" t="s">
        <v>2</v>
      </c>
      <c r="D179" s="12">
        <f>INDEX(families!$A:$A,MATCH(E179,families!$B:$B,0))</f>
        <v>4</v>
      </c>
      <c r="E179" s="1" t="str">
        <f t="shared" si="16"/>
        <v>FW</v>
      </c>
      <c r="F179" s="1">
        <f t="shared" si="17"/>
        <v>15</v>
      </c>
      <c r="G179" s="1" t="str">
        <f t="shared" si="12"/>
        <v>15-20cm Full Width</v>
      </c>
      <c r="H179" s="1" t="str">
        <f t="shared" si="13"/>
        <v>15-20cm FW</v>
      </c>
      <c r="K179" s="1" t="s">
        <v>6</v>
      </c>
      <c r="L179" s="1" t="s">
        <v>3</v>
      </c>
      <c r="M179" s="1">
        <v>311</v>
      </c>
      <c r="N179" s="1" t="str">
        <f t="shared" si="14"/>
        <v>Full Width</v>
      </c>
      <c r="O179" s="1" t="str">
        <f t="shared" si="15"/>
        <v>15</v>
      </c>
    </row>
    <row r="180" spans="1:15" x14ac:dyDescent="0.2">
      <c r="A180" s="1">
        <v>1026810</v>
      </c>
      <c r="B180" s="1">
        <v>1026831</v>
      </c>
      <c r="C180" s="1" t="s">
        <v>2</v>
      </c>
      <c r="D180" s="12">
        <f>INDEX(families!$A:$A,MATCH(E180,families!$B:$B,0))</f>
        <v>5</v>
      </c>
      <c r="E180" s="1" t="str">
        <f t="shared" si="16"/>
        <v>SSH</v>
      </c>
      <c r="F180" s="1">
        <f t="shared" si="17"/>
        <v>15</v>
      </c>
      <c r="G180" s="1" t="str">
        <f t="shared" si="12"/>
        <v>15-20cm Site-Specific Handling</v>
      </c>
      <c r="H180" s="1" t="str">
        <f t="shared" si="13"/>
        <v>15-20cm SSH</v>
      </c>
      <c r="K180" s="1" t="s">
        <v>6</v>
      </c>
      <c r="L180" s="1" t="s">
        <v>0</v>
      </c>
      <c r="M180" s="1">
        <v>21</v>
      </c>
      <c r="N180" s="1" t="str">
        <f t="shared" si="14"/>
        <v>Site-Specific Handling</v>
      </c>
      <c r="O180" s="1" t="str">
        <f t="shared" si="15"/>
        <v>15</v>
      </c>
    </row>
    <row r="181" spans="1:15" x14ac:dyDescent="0.2">
      <c r="A181" s="1">
        <v>1026831</v>
      </c>
      <c r="B181" s="1">
        <v>1027009</v>
      </c>
      <c r="C181" s="1" t="s">
        <v>2</v>
      </c>
      <c r="D181" s="12">
        <f>INDEX(families!$A:$A,MATCH(E181,families!$B:$B,0))</f>
        <v>4</v>
      </c>
      <c r="E181" s="1" t="str">
        <f t="shared" si="16"/>
        <v>FW</v>
      </c>
      <c r="F181" s="1">
        <f t="shared" si="17"/>
        <v>15</v>
      </c>
      <c r="G181" s="1" t="str">
        <f t="shared" si="12"/>
        <v>15-20cm Full Width</v>
      </c>
      <c r="H181" s="1" t="str">
        <f t="shared" si="13"/>
        <v>15-20cm FW</v>
      </c>
      <c r="K181" s="1" t="s">
        <v>6</v>
      </c>
      <c r="L181" s="1" t="s">
        <v>3</v>
      </c>
      <c r="M181" s="1">
        <v>178</v>
      </c>
      <c r="N181" s="1" t="str">
        <f t="shared" si="14"/>
        <v>Full Width</v>
      </c>
      <c r="O181" s="1" t="str">
        <f t="shared" si="15"/>
        <v>15</v>
      </c>
    </row>
    <row r="182" spans="1:15" x14ac:dyDescent="0.2">
      <c r="A182" s="1">
        <v>1027009</v>
      </c>
      <c r="B182" s="1">
        <v>1027028</v>
      </c>
      <c r="C182" s="1" t="s">
        <v>2</v>
      </c>
      <c r="D182" s="12">
        <f>INDEX(families!$A:$A,MATCH(E182,families!$B:$B,0))</f>
        <v>5</v>
      </c>
      <c r="E182" s="1" t="str">
        <f t="shared" si="16"/>
        <v>SSH</v>
      </c>
      <c r="F182" s="1">
        <f t="shared" si="17"/>
        <v>15</v>
      </c>
      <c r="G182" s="1" t="str">
        <f t="shared" si="12"/>
        <v>15-20cm Site-Specific Handling</v>
      </c>
      <c r="H182" s="1" t="str">
        <f t="shared" si="13"/>
        <v>15-20cm SSH</v>
      </c>
      <c r="K182" s="1" t="s">
        <v>6</v>
      </c>
      <c r="L182" s="1" t="s">
        <v>0</v>
      </c>
      <c r="M182" s="1">
        <v>19</v>
      </c>
      <c r="N182" s="1" t="str">
        <f t="shared" si="14"/>
        <v>Site-Specific Handling</v>
      </c>
      <c r="O182" s="1" t="str">
        <f t="shared" si="15"/>
        <v>15</v>
      </c>
    </row>
    <row r="183" spans="1:15" x14ac:dyDescent="0.2">
      <c r="A183" s="1">
        <v>1027028</v>
      </c>
      <c r="B183" s="1">
        <v>1027153</v>
      </c>
      <c r="C183" s="1" t="s">
        <v>2</v>
      </c>
      <c r="D183" s="12">
        <f>INDEX(families!$A:$A,MATCH(E183,families!$B:$B,0))</f>
        <v>4</v>
      </c>
      <c r="E183" s="1" t="str">
        <f t="shared" si="16"/>
        <v>FW</v>
      </c>
      <c r="F183" s="1">
        <f t="shared" si="17"/>
        <v>15</v>
      </c>
      <c r="G183" s="1" t="str">
        <f t="shared" si="12"/>
        <v>15-20cm Full Width</v>
      </c>
      <c r="H183" s="1" t="str">
        <f t="shared" si="13"/>
        <v>15-20cm FW</v>
      </c>
      <c r="K183" s="1" t="s">
        <v>6</v>
      </c>
      <c r="L183" s="1" t="s">
        <v>3</v>
      </c>
      <c r="M183" s="1">
        <v>125</v>
      </c>
      <c r="N183" s="1" t="str">
        <f t="shared" si="14"/>
        <v>Full Width</v>
      </c>
      <c r="O183" s="1" t="str">
        <f t="shared" si="15"/>
        <v>15</v>
      </c>
    </row>
    <row r="184" spans="1:15" x14ac:dyDescent="0.2">
      <c r="A184" s="1">
        <v>1027153</v>
      </c>
      <c r="B184" s="1">
        <v>1027175</v>
      </c>
      <c r="C184" s="1" t="s">
        <v>2</v>
      </c>
      <c r="D184" s="12">
        <f>INDEX(families!$A:$A,MATCH(E184,families!$B:$B,0))</f>
        <v>5</v>
      </c>
      <c r="E184" s="1" t="str">
        <f t="shared" si="16"/>
        <v>SSH</v>
      </c>
      <c r="F184" s="1">
        <f t="shared" si="17"/>
        <v>15</v>
      </c>
      <c r="G184" s="1" t="str">
        <f t="shared" si="12"/>
        <v>15-20cm Site-Specific Handling</v>
      </c>
      <c r="H184" s="1" t="str">
        <f t="shared" si="13"/>
        <v>15-20cm SSH</v>
      </c>
      <c r="K184" s="1" t="s">
        <v>6</v>
      </c>
      <c r="L184" s="1" t="s">
        <v>0</v>
      </c>
      <c r="M184" s="1">
        <v>22</v>
      </c>
      <c r="N184" s="1" t="str">
        <f t="shared" si="14"/>
        <v>Site-Specific Handling</v>
      </c>
      <c r="O184" s="1" t="str">
        <f t="shared" si="15"/>
        <v>15</v>
      </c>
    </row>
    <row r="185" spans="1:15" x14ac:dyDescent="0.2">
      <c r="A185" s="1">
        <v>1027175</v>
      </c>
      <c r="B185" s="1">
        <v>1028954</v>
      </c>
      <c r="C185" s="1" t="s">
        <v>2</v>
      </c>
      <c r="D185" s="12">
        <f>INDEX(families!$A:$A,MATCH(E185,families!$B:$B,0))</f>
        <v>4</v>
      </c>
      <c r="E185" s="1" t="str">
        <f t="shared" si="16"/>
        <v>FW</v>
      </c>
      <c r="F185" s="1">
        <f t="shared" si="17"/>
        <v>15</v>
      </c>
      <c r="G185" s="1" t="str">
        <f t="shared" si="12"/>
        <v>15-20cm Full Width</v>
      </c>
      <c r="H185" s="1" t="str">
        <f t="shared" si="13"/>
        <v>15-20cm FW</v>
      </c>
      <c r="K185" s="1" t="s">
        <v>6</v>
      </c>
      <c r="L185" s="1" t="s">
        <v>3</v>
      </c>
      <c r="M185" s="1">
        <v>1779</v>
      </c>
      <c r="N185" s="1" t="str">
        <f t="shared" si="14"/>
        <v>Full Width</v>
      </c>
      <c r="O185" s="1" t="str">
        <f t="shared" si="15"/>
        <v>15</v>
      </c>
    </row>
    <row r="186" spans="1:15" x14ac:dyDescent="0.2">
      <c r="A186" s="1">
        <v>1028954</v>
      </c>
      <c r="B186" s="1">
        <v>1028983</v>
      </c>
      <c r="C186" s="1" t="s">
        <v>2</v>
      </c>
      <c r="D186" s="12">
        <f>INDEX(families!$A:$A,MATCH(E186,families!$B:$B,0))</f>
        <v>5</v>
      </c>
      <c r="E186" s="1" t="str">
        <f t="shared" si="16"/>
        <v>SSH</v>
      </c>
      <c r="F186" s="1">
        <f t="shared" si="17"/>
        <v>15</v>
      </c>
      <c r="G186" s="1" t="str">
        <f t="shared" si="12"/>
        <v>15-20cm Site-Specific Handling</v>
      </c>
      <c r="H186" s="1" t="str">
        <f t="shared" si="13"/>
        <v>15-20cm SSH</v>
      </c>
      <c r="K186" s="1" t="s">
        <v>6</v>
      </c>
      <c r="L186" s="1" t="s">
        <v>0</v>
      </c>
      <c r="M186" s="1">
        <v>29</v>
      </c>
      <c r="N186" s="1" t="str">
        <f t="shared" si="14"/>
        <v>Site-Specific Handling</v>
      </c>
      <c r="O186" s="1" t="str">
        <f t="shared" si="15"/>
        <v>15</v>
      </c>
    </row>
    <row r="187" spans="1:15" x14ac:dyDescent="0.2">
      <c r="A187" s="1">
        <v>1028983</v>
      </c>
      <c r="B187" s="1">
        <v>1029912</v>
      </c>
      <c r="C187" s="1" t="s">
        <v>2</v>
      </c>
      <c r="D187" s="12">
        <f>INDEX(families!$A:$A,MATCH(E187,families!$B:$B,0))</f>
        <v>4</v>
      </c>
      <c r="E187" s="1" t="str">
        <f t="shared" si="16"/>
        <v>FW</v>
      </c>
      <c r="F187" s="1">
        <f t="shared" si="17"/>
        <v>15</v>
      </c>
      <c r="G187" s="1" t="str">
        <f t="shared" si="12"/>
        <v>15-20cm Full Width</v>
      </c>
      <c r="H187" s="1" t="str">
        <f t="shared" si="13"/>
        <v>15-20cm FW</v>
      </c>
      <c r="K187" s="1" t="s">
        <v>6</v>
      </c>
      <c r="L187" s="1" t="s">
        <v>3</v>
      </c>
      <c r="M187" s="1">
        <v>929</v>
      </c>
      <c r="N187" s="1" t="str">
        <f t="shared" si="14"/>
        <v>Full Width</v>
      </c>
      <c r="O187" s="1" t="str">
        <f t="shared" si="15"/>
        <v>15</v>
      </c>
    </row>
    <row r="188" spans="1:15" x14ac:dyDescent="0.2">
      <c r="A188" s="1">
        <v>1029912</v>
      </c>
      <c r="B188" s="1">
        <v>1029932</v>
      </c>
      <c r="C188" s="1" t="s">
        <v>2</v>
      </c>
      <c r="D188" s="12">
        <f>INDEX(families!$A:$A,MATCH(E188,families!$B:$B,0))</f>
        <v>5</v>
      </c>
      <c r="E188" s="1" t="str">
        <f t="shared" si="16"/>
        <v>SSH</v>
      </c>
      <c r="F188" s="1">
        <f t="shared" si="17"/>
        <v>15</v>
      </c>
      <c r="G188" s="1" t="str">
        <f t="shared" si="12"/>
        <v>15-20cm Site-Specific Handling</v>
      </c>
      <c r="H188" s="1" t="str">
        <f t="shared" si="13"/>
        <v>15-20cm SSH</v>
      </c>
      <c r="K188" s="1" t="s">
        <v>6</v>
      </c>
      <c r="L188" s="1" t="s">
        <v>0</v>
      </c>
      <c r="M188" s="1">
        <v>20</v>
      </c>
      <c r="N188" s="1" t="str">
        <f t="shared" si="14"/>
        <v>Site-Specific Handling</v>
      </c>
      <c r="O188" s="1" t="str">
        <f t="shared" si="15"/>
        <v>15</v>
      </c>
    </row>
    <row r="189" spans="1:15" x14ac:dyDescent="0.2">
      <c r="A189" s="1">
        <v>1029932</v>
      </c>
      <c r="B189" s="1">
        <v>1030059</v>
      </c>
      <c r="C189" s="1" t="s">
        <v>2</v>
      </c>
      <c r="D189" s="12">
        <f>INDEX(families!$A:$A,MATCH(E189,families!$B:$B,0))</f>
        <v>4</v>
      </c>
      <c r="E189" s="1" t="str">
        <f t="shared" si="16"/>
        <v>FW</v>
      </c>
      <c r="F189" s="1">
        <f t="shared" si="17"/>
        <v>15</v>
      </c>
      <c r="G189" s="1" t="str">
        <f t="shared" si="12"/>
        <v>15-20cm Full Width</v>
      </c>
      <c r="H189" s="1" t="str">
        <f t="shared" si="13"/>
        <v>15-20cm FW</v>
      </c>
      <c r="K189" s="1" t="s">
        <v>6</v>
      </c>
      <c r="L189" s="1" t="s">
        <v>3</v>
      </c>
      <c r="M189" s="1">
        <v>127</v>
      </c>
      <c r="N189" s="1" t="str">
        <f t="shared" si="14"/>
        <v>Full Width</v>
      </c>
      <c r="O189" s="1" t="str">
        <f t="shared" si="15"/>
        <v>15</v>
      </c>
    </row>
    <row r="190" spans="1:15" x14ac:dyDescent="0.2">
      <c r="A190" s="1">
        <v>1030059</v>
      </c>
      <c r="B190" s="1">
        <v>1030244</v>
      </c>
      <c r="C190" s="1" t="s">
        <v>2</v>
      </c>
      <c r="D190" s="12">
        <f>INDEX(families!$A:$A,MATCH(E190,families!$B:$B,0))</f>
        <v>5</v>
      </c>
      <c r="E190" s="1" t="str">
        <f t="shared" si="16"/>
        <v>SSH</v>
      </c>
      <c r="F190" s="1">
        <f t="shared" si="17"/>
        <v>15</v>
      </c>
      <c r="G190" s="1" t="str">
        <f t="shared" si="12"/>
        <v>15-20cm Site-Specific Handling</v>
      </c>
      <c r="H190" s="1" t="str">
        <f t="shared" si="13"/>
        <v>15-20cm SSH</v>
      </c>
      <c r="K190" s="1" t="s">
        <v>6</v>
      </c>
      <c r="L190" s="1" t="s">
        <v>0</v>
      </c>
      <c r="M190" s="1">
        <v>185</v>
      </c>
      <c r="N190" s="1" t="str">
        <f t="shared" si="14"/>
        <v>Site-Specific Handling</v>
      </c>
      <c r="O190" s="1" t="str">
        <f t="shared" si="15"/>
        <v>15</v>
      </c>
    </row>
    <row r="191" spans="1:15" x14ac:dyDescent="0.2">
      <c r="A191" s="1">
        <v>1030244</v>
      </c>
      <c r="B191" s="1">
        <v>1030438</v>
      </c>
      <c r="C191" s="1" t="s">
        <v>2</v>
      </c>
      <c r="D191" s="12">
        <f>INDEX(families!$A:$A,MATCH(E191,families!$B:$B,0))</f>
        <v>4</v>
      </c>
      <c r="E191" s="1" t="str">
        <f t="shared" si="16"/>
        <v>FW</v>
      </c>
      <c r="F191" s="1">
        <f t="shared" si="17"/>
        <v>15</v>
      </c>
      <c r="G191" s="1" t="str">
        <f t="shared" si="12"/>
        <v>15-20cm Full Width</v>
      </c>
      <c r="H191" s="1" t="str">
        <f t="shared" si="13"/>
        <v>15-20cm FW</v>
      </c>
      <c r="K191" s="1" t="s">
        <v>6</v>
      </c>
      <c r="L191" s="1" t="s">
        <v>3</v>
      </c>
      <c r="M191" s="1">
        <v>194</v>
      </c>
      <c r="N191" s="1" t="str">
        <f t="shared" si="14"/>
        <v>Full Width</v>
      </c>
      <c r="O191" s="1" t="str">
        <f t="shared" si="15"/>
        <v>15</v>
      </c>
    </row>
    <row r="192" spans="1:15" x14ac:dyDescent="0.2">
      <c r="A192" s="1">
        <v>1030438</v>
      </c>
      <c r="B192" s="1">
        <v>1030483</v>
      </c>
      <c r="C192" s="1" t="s">
        <v>2</v>
      </c>
      <c r="D192" s="12">
        <f>INDEX(families!$A:$A,MATCH(E192,families!$B:$B,0))</f>
        <v>5</v>
      </c>
      <c r="E192" s="1" t="str">
        <f t="shared" si="16"/>
        <v>SSH</v>
      </c>
      <c r="F192" s="1">
        <f t="shared" si="17"/>
        <v>0</v>
      </c>
      <c r="G192" s="1" t="str">
        <f t="shared" si="12"/>
        <v>0cm Site-Specific Handling</v>
      </c>
      <c r="H192" s="1" t="str">
        <f t="shared" si="13"/>
        <v>0cm SSH</v>
      </c>
      <c r="K192" s="1" t="s">
        <v>1</v>
      </c>
      <c r="L192" s="1" t="s">
        <v>0</v>
      </c>
      <c r="M192" s="1">
        <v>45</v>
      </c>
      <c r="N192" s="1" t="str">
        <f t="shared" si="14"/>
        <v>Site-Specific Handling</v>
      </c>
      <c r="O192" s="1" t="str">
        <f t="shared" si="15"/>
        <v>00</v>
      </c>
    </row>
    <row r="193" spans="1:15" x14ac:dyDescent="0.2">
      <c r="A193" s="1">
        <v>1030483</v>
      </c>
      <c r="B193" s="1">
        <v>1030746</v>
      </c>
      <c r="C193" s="1" t="s">
        <v>2</v>
      </c>
      <c r="D193" s="12">
        <f>INDEX(families!$A:$A,MATCH(E193,families!$B:$B,0))</f>
        <v>4</v>
      </c>
      <c r="E193" s="1" t="str">
        <f t="shared" si="16"/>
        <v>FW</v>
      </c>
      <c r="F193" s="1">
        <f t="shared" si="17"/>
        <v>15</v>
      </c>
      <c r="G193" s="1" t="str">
        <f t="shared" si="12"/>
        <v>15-20cm Full Width</v>
      </c>
      <c r="H193" s="1" t="str">
        <f t="shared" si="13"/>
        <v>15-20cm FW</v>
      </c>
      <c r="K193" s="1" t="s">
        <v>6</v>
      </c>
      <c r="L193" s="1" t="s">
        <v>3</v>
      </c>
      <c r="M193" s="1">
        <v>263</v>
      </c>
      <c r="N193" s="1" t="str">
        <f t="shared" si="14"/>
        <v>Full Width</v>
      </c>
      <c r="O193" s="1" t="str">
        <f t="shared" si="15"/>
        <v>15</v>
      </c>
    </row>
    <row r="194" spans="1:15" x14ac:dyDescent="0.2">
      <c r="A194" s="1">
        <v>1030746</v>
      </c>
      <c r="B194" s="1">
        <v>1030868</v>
      </c>
      <c r="C194" s="1" t="s">
        <v>2</v>
      </c>
      <c r="D194" s="12">
        <f>INDEX(families!$A:$A,MATCH(E194,families!$B:$B,0))</f>
        <v>5</v>
      </c>
      <c r="E194" s="1" t="str">
        <f t="shared" si="16"/>
        <v>SSH</v>
      </c>
      <c r="F194" s="1">
        <f t="shared" si="17"/>
        <v>15</v>
      </c>
      <c r="G194" s="1" t="str">
        <f t="shared" ref="G194:G257" si="18">_xlfn.CONCAT(K194," ",N194)</f>
        <v>15-20cm Site-Specific Handling</v>
      </c>
      <c r="H194" s="1" t="str">
        <f t="shared" ref="H194:H257" si="19">_xlfn.CONCAT(K194," ",L194)</f>
        <v>15-20cm SSH</v>
      </c>
      <c r="K194" s="1" t="s">
        <v>6</v>
      </c>
      <c r="L194" s="1" t="s">
        <v>0</v>
      </c>
      <c r="M194" s="1">
        <v>122</v>
      </c>
      <c r="N194" s="1" t="str">
        <f t="shared" ref="N194:N257" si="20">INDEX(R:R,MATCH(L194,Q:Q,0))</f>
        <v>Site-Specific Handling</v>
      </c>
      <c r="O194" s="1" t="str">
        <f t="shared" ref="O194:O257" si="21">TEXT(INDEX(W:W,MATCH(K194,V:V,0)),"00")</f>
        <v>15</v>
      </c>
    </row>
    <row r="195" spans="1:15" x14ac:dyDescent="0.2">
      <c r="A195" s="1">
        <v>1030868</v>
      </c>
      <c r="B195" s="1">
        <v>1032448</v>
      </c>
      <c r="C195" s="1" t="s">
        <v>2</v>
      </c>
      <c r="D195" s="12">
        <f>INDEX(families!$A:$A,MATCH(E195,families!$B:$B,0))</f>
        <v>4</v>
      </c>
      <c r="E195" s="1" t="str">
        <f t="shared" ref="E195:E258" si="22">L195</f>
        <v>FW</v>
      </c>
      <c r="F195" s="1">
        <f t="shared" ref="F195:F258" si="23">_xlfn.NUMBERVALUE(O195)</f>
        <v>15</v>
      </c>
      <c r="G195" s="1" t="str">
        <f t="shared" si="18"/>
        <v>15-20cm Full Width</v>
      </c>
      <c r="H195" s="1" t="str">
        <f t="shared" si="19"/>
        <v>15-20cm FW</v>
      </c>
      <c r="K195" s="1" t="s">
        <v>6</v>
      </c>
      <c r="L195" s="1" t="s">
        <v>3</v>
      </c>
      <c r="M195" s="1">
        <v>1580</v>
      </c>
      <c r="N195" s="1" t="str">
        <f t="shared" si="20"/>
        <v>Full Width</v>
      </c>
      <c r="O195" s="1" t="str">
        <f t="shared" si="21"/>
        <v>15</v>
      </c>
    </row>
    <row r="196" spans="1:15" x14ac:dyDescent="0.2">
      <c r="A196" s="1">
        <v>1032448</v>
      </c>
      <c r="B196" s="1">
        <v>1032467</v>
      </c>
      <c r="C196" s="1" t="s">
        <v>2</v>
      </c>
      <c r="D196" s="12">
        <f>INDEX(families!$A:$A,MATCH(E196,families!$B:$B,0))</f>
        <v>5</v>
      </c>
      <c r="E196" s="1" t="str">
        <f t="shared" si="22"/>
        <v>SSH</v>
      </c>
      <c r="F196" s="1">
        <f t="shared" si="23"/>
        <v>15</v>
      </c>
      <c r="G196" s="1" t="str">
        <f t="shared" si="18"/>
        <v>15-20cm Site-Specific Handling</v>
      </c>
      <c r="H196" s="1" t="str">
        <f t="shared" si="19"/>
        <v>15-20cm SSH</v>
      </c>
      <c r="K196" s="1" t="s">
        <v>6</v>
      </c>
      <c r="L196" s="1" t="s">
        <v>0</v>
      </c>
      <c r="M196" s="1">
        <v>19</v>
      </c>
      <c r="N196" s="1" t="str">
        <f t="shared" si="20"/>
        <v>Site-Specific Handling</v>
      </c>
      <c r="O196" s="1" t="str">
        <f t="shared" si="21"/>
        <v>15</v>
      </c>
    </row>
    <row r="197" spans="1:15" x14ac:dyDescent="0.2">
      <c r="A197" s="1">
        <v>1032467</v>
      </c>
      <c r="B197" s="1">
        <v>1032667</v>
      </c>
      <c r="C197" s="1" t="s">
        <v>2</v>
      </c>
      <c r="D197" s="12">
        <f>INDEX(families!$A:$A,MATCH(E197,families!$B:$B,0))</f>
        <v>4</v>
      </c>
      <c r="E197" s="1" t="str">
        <f t="shared" si="22"/>
        <v>FW</v>
      </c>
      <c r="F197" s="1">
        <f t="shared" si="23"/>
        <v>15</v>
      </c>
      <c r="G197" s="1" t="str">
        <f t="shared" si="18"/>
        <v>15-20cm Full Width</v>
      </c>
      <c r="H197" s="1" t="str">
        <f t="shared" si="19"/>
        <v>15-20cm FW</v>
      </c>
      <c r="K197" s="1" t="s">
        <v>6</v>
      </c>
      <c r="L197" s="1" t="s">
        <v>3</v>
      </c>
      <c r="M197" s="1">
        <v>200</v>
      </c>
      <c r="N197" s="1" t="str">
        <f t="shared" si="20"/>
        <v>Full Width</v>
      </c>
      <c r="O197" s="1" t="str">
        <f t="shared" si="21"/>
        <v>15</v>
      </c>
    </row>
    <row r="198" spans="1:15" x14ac:dyDescent="0.2">
      <c r="A198" s="1">
        <v>1032667</v>
      </c>
      <c r="B198" s="1">
        <v>1032687</v>
      </c>
      <c r="C198" s="1" t="s">
        <v>2</v>
      </c>
      <c r="D198" s="12">
        <f>INDEX(families!$A:$A,MATCH(E198,families!$B:$B,0))</f>
        <v>5</v>
      </c>
      <c r="E198" s="1" t="str">
        <f t="shared" si="22"/>
        <v>SSH</v>
      </c>
      <c r="F198" s="1">
        <f t="shared" si="23"/>
        <v>15</v>
      </c>
      <c r="G198" s="1" t="str">
        <f t="shared" si="18"/>
        <v>15-20cm Site-Specific Handling</v>
      </c>
      <c r="H198" s="1" t="str">
        <f t="shared" si="19"/>
        <v>15-20cm SSH</v>
      </c>
      <c r="K198" s="1" t="s">
        <v>6</v>
      </c>
      <c r="L198" s="1" t="s">
        <v>0</v>
      </c>
      <c r="M198" s="1">
        <v>20</v>
      </c>
      <c r="N198" s="1" t="str">
        <f t="shared" si="20"/>
        <v>Site-Specific Handling</v>
      </c>
      <c r="O198" s="1" t="str">
        <f t="shared" si="21"/>
        <v>15</v>
      </c>
    </row>
    <row r="199" spans="1:15" x14ac:dyDescent="0.2">
      <c r="A199" s="1">
        <v>1032687</v>
      </c>
      <c r="B199" s="1">
        <v>1033983</v>
      </c>
      <c r="C199" s="1" t="s">
        <v>2</v>
      </c>
      <c r="D199" s="12">
        <f>INDEX(families!$A:$A,MATCH(E199,families!$B:$B,0))</f>
        <v>4</v>
      </c>
      <c r="E199" s="1" t="str">
        <f t="shared" si="22"/>
        <v>FW</v>
      </c>
      <c r="F199" s="1">
        <f t="shared" si="23"/>
        <v>15</v>
      </c>
      <c r="G199" s="1" t="str">
        <f t="shared" si="18"/>
        <v>15-20cm Full Width</v>
      </c>
      <c r="H199" s="1" t="str">
        <f t="shared" si="19"/>
        <v>15-20cm FW</v>
      </c>
      <c r="K199" s="1" t="s">
        <v>6</v>
      </c>
      <c r="L199" s="1" t="s">
        <v>3</v>
      </c>
      <c r="M199" s="1">
        <v>1296</v>
      </c>
      <c r="N199" s="1" t="str">
        <f t="shared" si="20"/>
        <v>Full Width</v>
      </c>
      <c r="O199" s="1" t="str">
        <f t="shared" si="21"/>
        <v>15</v>
      </c>
    </row>
    <row r="200" spans="1:15" x14ac:dyDescent="0.2">
      <c r="A200" s="1">
        <v>1033983</v>
      </c>
      <c r="B200" s="1">
        <v>1034027</v>
      </c>
      <c r="C200" s="1" t="s">
        <v>2</v>
      </c>
      <c r="D200" s="12">
        <f>INDEX(families!$A:$A,MATCH(E200,families!$B:$B,0))</f>
        <v>5</v>
      </c>
      <c r="E200" s="1" t="str">
        <f t="shared" si="22"/>
        <v>SSH</v>
      </c>
      <c r="F200" s="1">
        <f t="shared" si="23"/>
        <v>15</v>
      </c>
      <c r="G200" s="1" t="str">
        <f t="shared" si="18"/>
        <v>15-20cm Site-Specific Handling</v>
      </c>
      <c r="H200" s="1" t="str">
        <f t="shared" si="19"/>
        <v>15-20cm SSH</v>
      </c>
      <c r="K200" s="1" t="s">
        <v>6</v>
      </c>
      <c r="L200" s="1" t="s">
        <v>0</v>
      </c>
      <c r="M200" s="1">
        <v>44</v>
      </c>
      <c r="N200" s="1" t="str">
        <f t="shared" si="20"/>
        <v>Site-Specific Handling</v>
      </c>
      <c r="O200" s="1" t="str">
        <f t="shared" si="21"/>
        <v>15</v>
      </c>
    </row>
    <row r="201" spans="1:15" x14ac:dyDescent="0.2">
      <c r="A201" s="1">
        <v>1034027</v>
      </c>
      <c r="B201" s="1">
        <v>1034124</v>
      </c>
      <c r="C201" s="1" t="s">
        <v>2</v>
      </c>
      <c r="D201" s="12">
        <f>INDEX(families!$A:$A,MATCH(E201,families!$B:$B,0))</f>
        <v>4</v>
      </c>
      <c r="E201" s="1" t="str">
        <f t="shared" si="22"/>
        <v>FW</v>
      </c>
      <c r="F201" s="1">
        <f t="shared" si="23"/>
        <v>15</v>
      </c>
      <c r="G201" s="1" t="str">
        <f t="shared" si="18"/>
        <v>15-20cm Full Width</v>
      </c>
      <c r="H201" s="1" t="str">
        <f t="shared" si="19"/>
        <v>15-20cm FW</v>
      </c>
      <c r="K201" s="1" t="s">
        <v>6</v>
      </c>
      <c r="L201" s="1" t="s">
        <v>3</v>
      </c>
      <c r="M201" s="1">
        <v>97</v>
      </c>
      <c r="N201" s="1" t="str">
        <f t="shared" si="20"/>
        <v>Full Width</v>
      </c>
      <c r="O201" s="1" t="str">
        <f t="shared" si="21"/>
        <v>15</v>
      </c>
    </row>
    <row r="202" spans="1:15" x14ac:dyDescent="0.2">
      <c r="A202" s="1">
        <v>1034124</v>
      </c>
      <c r="B202" s="1">
        <v>1034165</v>
      </c>
      <c r="C202" s="1" t="s">
        <v>2</v>
      </c>
      <c r="D202" s="12">
        <f>INDEX(families!$A:$A,MATCH(E202,families!$B:$B,0))</f>
        <v>5</v>
      </c>
      <c r="E202" s="1" t="str">
        <f t="shared" si="22"/>
        <v>SSH</v>
      </c>
      <c r="F202" s="1">
        <f t="shared" si="23"/>
        <v>15</v>
      </c>
      <c r="G202" s="1" t="str">
        <f t="shared" si="18"/>
        <v>15-20cm Site-Specific Handling</v>
      </c>
      <c r="H202" s="1" t="str">
        <f t="shared" si="19"/>
        <v>15-20cm SSH</v>
      </c>
      <c r="K202" s="1" t="s">
        <v>6</v>
      </c>
      <c r="L202" s="1" t="s">
        <v>0</v>
      </c>
      <c r="M202" s="1">
        <v>41</v>
      </c>
      <c r="N202" s="1" t="str">
        <f t="shared" si="20"/>
        <v>Site-Specific Handling</v>
      </c>
      <c r="O202" s="1" t="str">
        <f t="shared" si="21"/>
        <v>15</v>
      </c>
    </row>
    <row r="203" spans="1:15" x14ac:dyDescent="0.2">
      <c r="A203" s="1">
        <v>1034165</v>
      </c>
      <c r="B203" s="1">
        <v>1035045</v>
      </c>
      <c r="C203" s="1" t="s">
        <v>2</v>
      </c>
      <c r="D203" s="12">
        <f>INDEX(families!$A:$A,MATCH(E203,families!$B:$B,0))</f>
        <v>4</v>
      </c>
      <c r="E203" s="1" t="str">
        <f t="shared" si="22"/>
        <v>FW</v>
      </c>
      <c r="F203" s="1">
        <f t="shared" si="23"/>
        <v>15</v>
      </c>
      <c r="G203" s="1" t="str">
        <f t="shared" si="18"/>
        <v>15-20cm Full Width</v>
      </c>
      <c r="H203" s="1" t="str">
        <f t="shared" si="19"/>
        <v>15-20cm FW</v>
      </c>
      <c r="K203" s="1" t="s">
        <v>6</v>
      </c>
      <c r="L203" s="1" t="s">
        <v>3</v>
      </c>
      <c r="M203" s="1">
        <v>880</v>
      </c>
      <c r="N203" s="1" t="str">
        <f t="shared" si="20"/>
        <v>Full Width</v>
      </c>
      <c r="O203" s="1" t="str">
        <f t="shared" si="21"/>
        <v>15</v>
      </c>
    </row>
    <row r="204" spans="1:15" x14ac:dyDescent="0.2">
      <c r="A204" s="1">
        <v>1035045</v>
      </c>
      <c r="B204" s="1">
        <v>1035173</v>
      </c>
      <c r="C204" s="1" t="s">
        <v>2</v>
      </c>
      <c r="D204" s="12">
        <f>INDEX(families!$A:$A,MATCH(E204,families!$B:$B,0))</f>
        <v>5</v>
      </c>
      <c r="E204" s="1" t="str">
        <f t="shared" si="22"/>
        <v>SSH</v>
      </c>
      <c r="F204" s="1">
        <f t="shared" si="23"/>
        <v>15</v>
      </c>
      <c r="G204" s="1" t="str">
        <f t="shared" si="18"/>
        <v>15-20cm Site-Specific Handling</v>
      </c>
      <c r="H204" s="1" t="str">
        <f t="shared" si="19"/>
        <v>15-20cm SSH</v>
      </c>
      <c r="K204" s="1" t="s">
        <v>6</v>
      </c>
      <c r="L204" s="1" t="s">
        <v>0</v>
      </c>
      <c r="M204" s="1">
        <v>128</v>
      </c>
      <c r="N204" s="1" t="str">
        <f t="shared" si="20"/>
        <v>Site-Specific Handling</v>
      </c>
      <c r="O204" s="1" t="str">
        <f t="shared" si="21"/>
        <v>15</v>
      </c>
    </row>
    <row r="205" spans="1:15" x14ac:dyDescent="0.2">
      <c r="A205" s="1">
        <v>1035173</v>
      </c>
      <c r="B205" s="1">
        <v>1037692</v>
      </c>
      <c r="C205" s="1" t="s">
        <v>2</v>
      </c>
      <c r="D205" s="12">
        <f>INDEX(families!$A:$A,MATCH(E205,families!$B:$B,0))</f>
        <v>4</v>
      </c>
      <c r="E205" s="1" t="str">
        <f t="shared" si="22"/>
        <v>FW</v>
      </c>
      <c r="F205" s="1">
        <f t="shared" si="23"/>
        <v>15</v>
      </c>
      <c r="G205" s="1" t="str">
        <f t="shared" si="18"/>
        <v>15-20cm Full Width</v>
      </c>
      <c r="H205" s="1" t="str">
        <f t="shared" si="19"/>
        <v>15-20cm FW</v>
      </c>
      <c r="K205" s="1" t="s">
        <v>6</v>
      </c>
      <c r="L205" s="1" t="s">
        <v>3</v>
      </c>
      <c r="M205" s="1">
        <v>2519</v>
      </c>
      <c r="N205" s="1" t="str">
        <f t="shared" si="20"/>
        <v>Full Width</v>
      </c>
      <c r="O205" s="1" t="str">
        <f t="shared" si="21"/>
        <v>15</v>
      </c>
    </row>
    <row r="206" spans="1:15" x14ac:dyDescent="0.2">
      <c r="A206" s="1">
        <v>1037692</v>
      </c>
      <c r="B206" s="1">
        <v>1037711</v>
      </c>
      <c r="C206" s="1" t="s">
        <v>2</v>
      </c>
      <c r="D206" s="12">
        <f>INDEX(families!$A:$A,MATCH(E206,families!$B:$B,0))</f>
        <v>5</v>
      </c>
      <c r="E206" s="1" t="str">
        <f t="shared" si="22"/>
        <v>SSH</v>
      </c>
      <c r="F206" s="1">
        <f t="shared" si="23"/>
        <v>15</v>
      </c>
      <c r="G206" s="1" t="str">
        <f t="shared" si="18"/>
        <v>15-20cm Site-Specific Handling</v>
      </c>
      <c r="H206" s="1" t="str">
        <f t="shared" si="19"/>
        <v>15-20cm SSH</v>
      </c>
      <c r="K206" s="1" t="s">
        <v>6</v>
      </c>
      <c r="L206" s="1" t="s">
        <v>0</v>
      </c>
      <c r="M206" s="1">
        <v>19</v>
      </c>
      <c r="N206" s="1" t="str">
        <f t="shared" si="20"/>
        <v>Site-Specific Handling</v>
      </c>
      <c r="O206" s="1" t="str">
        <f t="shared" si="21"/>
        <v>15</v>
      </c>
    </row>
    <row r="207" spans="1:15" x14ac:dyDescent="0.2">
      <c r="A207" s="1">
        <v>1037711</v>
      </c>
      <c r="B207" s="1">
        <v>1037854</v>
      </c>
      <c r="C207" s="1" t="s">
        <v>2</v>
      </c>
      <c r="D207" s="12">
        <f>INDEX(families!$A:$A,MATCH(E207,families!$B:$B,0))</f>
        <v>4</v>
      </c>
      <c r="E207" s="1" t="str">
        <f t="shared" si="22"/>
        <v>FW</v>
      </c>
      <c r="F207" s="1">
        <f t="shared" si="23"/>
        <v>15</v>
      </c>
      <c r="G207" s="1" t="str">
        <f t="shared" si="18"/>
        <v>15-20cm Full Width</v>
      </c>
      <c r="H207" s="1" t="str">
        <f t="shared" si="19"/>
        <v>15-20cm FW</v>
      </c>
      <c r="K207" s="1" t="s">
        <v>6</v>
      </c>
      <c r="L207" s="1" t="s">
        <v>3</v>
      </c>
      <c r="M207" s="1">
        <v>143</v>
      </c>
      <c r="N207" s="1" t="str">
        <f t="shared" si="20"/>
        <v>Full Width</v>
      </c>
      <c r="O207" s="1" t="str">
        <f t="shared" si="21"/>
        <v>15</v>
      </c>
    </row>
    <row r="208" spans="1:15" x14ac:dyDescent="0.2">
      <c r="A208" s="1">
        <v>1037854</v>
      </c>
      <c r="B208" s="1">
        <v>1037874</v>
      </c>
      <c r="C208" s="1" t="s">
        <v>2</v>
      </c>
      <c r="D208" s="12">
        <f>INDEX(families!$A:$A,MATCH(E208,families!$B:$B,0))</f>
        <v>5</v>
      </c>
      <c r="E208" s="1" t="str">
        <f t="shared" si="22"/>
        <v>SSH</v>
      </c>
      <c r="F208" s="1">
        <f t="shared" si="23"/>
        <v>15</v>
      </c>
      <c r="G208" s="1" t="str">
        <f t="shared" si="18"/>
        <v>15-20cm Site-Specific Handling</v>
      </c>
      <c r="H208" s="1" t="str">
        <f t="shared" si="19"/>
        <v>15-20cm SSH</v>
      </c>
      <c r="K208" s="1" t="s">
        <v>6</v>
      </c>
      <c r="L208" s="1" t="s">
        <v>0</v>
      </c>
      <c r="M208" s="1">
        <v>20</v>
      </c>
      <c r="N208" s="1" t="str">
        <f t="shared" si="20"/>
        <v>Site-Specific Handling</v>
      </c>
      <c r="O208" s="1" t="str">
        <f t="shared" si="21"/>
        <v>15</v>
      </c>
    </row>
    <row r="209" spans="1:15" x14ac:dyDescent="0.2">
      <c r="A209" s="1">
        <v>1037874</v>
      </c>
      <c r="B209" s="1">
        <v>1038046</v>
      </c>
      <c r="C209" s="1" t="s">
        <v>2</v>
      </c>
      <c r="D209" s="12">
        <f>INDEX(families!$A:$A,MATCH(E209,families!$B:$B,0))</f>
        <v>4</v>
      </c>
      <c r="E209" s="1" t="str">
        <f t="shared" si="22"/>
        <v>FW</v>
      </c>
      <c r="F209" s="1">
        <f t="shared" si="23"/>
        <v>15</v>
      </c>
      <c r="G209" s="1" t="str">
        <f t="shared" si="18"/>
        <v>15-20cm Full Width</v>
      </c>
      <c r="H209" s="1" t="str">
        <f t="shared" si="19"/>
        <v>15-20cm FW</v>
      </c>
      <c r="K209" s="1" t="s">
        <v>6</v>
      </c>
      <c r="L209" s="1" t="s">
        <v>3</v>
      </c>
      <c r="M209" s="1">
        <v>172</v>
      </c>
      <c r="N209" s="1" t="str">
        <f t="shared" si="20"/>
        <v>Full Width</v>
      </c>
      <c r="O209" s="1" t="str">
        <f t="shared" si="21"/>
        <v>15</v>
      </c>
    </row>
    <row r="210" spans="1:15" x14ac:dyDescent="0.2">
      <c r="A210" s="1">
        <v>1038046</v>
      </c>
      <c r="B210" s="1">
        <v>1038110</v>
      </c>
      <c r="C210" s="1" t="s">
        <v>2</v>
      </c>
      <c r="D210" s="12">
        <f>INDEX(families!$A:$A,MATCH(E210,families!$B:$B,0))</f>
        <v>5</v>
      </c>
      <c r="E210" s="1" t="str">
        <f t="shared" si="22"/>
        <v>SSH</v>
      </c>
      <c r="F210" s="1">
        <f t="shared" si="23"/>
        <v>15</v>
      </c>
      <c r="G210" s="1" t="str">
        <f t="shared" si="18"/>
        <v>15-20cm Site-Specific Handling</v>
      </c>
      <c r="H210" s="1" t="str">
        <f t="shared" si="19"/>
        <v>15-20cm SSH</v>
      </c>
      <c r="K210" s="1" t="s">
        <v>6</v>
      </c>
      <c r="L210" s="1" t="s">
        <v>0</v>
      </c>
      <c r="M210" s="1">
        <v>64</v>
      </c>
      <c r="N210" s="1" t="str">
        <f t="shared" si="20"/>
        <v>Site-Specific Handling</v>
      </c>
      <c r="O210" s="1" t="str">
        <f t="shared" si="21"/>
        <v>15</v>
      </c>
    </row>
    <row r="211" spans="1:15" x14ac:dyDescent="0.2">
      <c r="A211" s="1">
        <v>1038110</v>
      </c>
      <c r="B211" s="1">
        <v>1038429</v>
      </c>
      <c r="C211" s="1" t="s">
        <v>2</v>
      </c>
      <c r="D211" s="12">
        <f>INDEX(families!$A:$A,MATCH(E211,families!$B:$B,0))</f>
        <v>4</v>
      </c>
      <c r="E211" s="1" t="str">
        <f t="shared" si="22"/>
        <v>FW</v>
      </c>
      <c r="F211" s="1">
        <f t="shared" si="23"/>
        <v>15</v>
      </c>
      <c r="G211" s="1" t="str">
        <f t="shared" si="18"/>
        <v>15-20cm Full Width</v>
      </c>
      <c r="H211" s="1" t="str">
        <f t="shared" si="19"/>
        <v>15-20cm FW</v>
      </c>
      <c r="K211" s="1" t="s">
        <v>6</v>
      </c>
      <c r="L211" s="1" t="s">
        <v>3</v>
      </c>
      <c r="M211" s="1">
        <v>319</v>
      </c>
      <c r="N211" s="1" t="str">
        <f t="shared" si="20"/>
        <v>Full Width</v>
      </c>
      <c r="O211" s="1" t="str">
        <f t="shared" si="21"/>
        <v>15</v>
      </c>
    </row>
    <row r="212" spans="1:15" x14ac:dyDescent="0.2">
      <c r="A212" s="1">
        <v>1038429</v>
      </c>
      <c r="B212" s="1">
        <v>1038538</v>
      </c>
      <c r="C212" s="1" t="s">
        <v>2</v>
      </c>
      <c r="D212" s="12">
        <f>INDEX(families!$A:$A,MATCH(E212,families!$B:$B,0))</f>
        <v>5</v>
      </c>
      <c r="E212" s="1" t="str">
        <f t="shared" si="22"/>
        <v>SSH</v>
      </c>
      <c r="F212" s="1">
        <f t="shared" si="23"/>
        <v>15</v>
      </c>
      <c r="G212" s="1" t="str">
        <f t="shared" si="18"/>
        <v>15-20cm Site-Specific Handling</v>
      </c>
      <c r="H212" s="1" t="str">
        <f t="shared" si="19"/>
        <v>15-20cm SSH</v>
      </c>
      <c r="K212" s="1" t="s">
        <v>6</v>
      </c>
      <c r="L212" s="1" t="s">
        <v>0</v>
      </c>
      <c r="M212" s="1">
        <v>109</v>
      </c>
      <c r="N212" s="1" t="str">
        <f t="shared" si="20"/>
        <v>Site-Specific Handling</v>
      </c>
      <c r="O212" s="1" t="str">
        <f t="shared" si="21"/>
        <v>15</v>
      </c>
    </row>
    <row r="213" spans="1:15" x14ac:dyDescent="0.2">
      <c r="A213" s="1">
        <v>1038538</v>
      </c>
      <c r="B213" s="1">
        <v>1038558</v>
      </c>
      <c r="C213" s="1" t="s">
        <v>2</v>
      </c>
      <c r="D213" s="12">
        <f>INDEX(families!$A:$A,MATCH(E213,families!$B:$B,0))</f>
        <v>4</v>
      </c>
      <c r="E213" s="1" t="str">
        <f t="shared" si="22"/>
        <v>FW</v>
      </c>
      <c r="F213" s="1">
        <f t="shared" si="23"/>
        <v>15</v>
      </c>
      <c r="G213" s="1" t="str">
        <f t="shared" si="18"/>
        <v>15-20cm Full Width</v>
      </c>
      <c r="H213" s="1" t="str">
        <f t="shared" si="19"/>
        <v>15-20cm FW</v>
      </c>
      <c r="K213" s="1" t="s">
        <v>6</v>
      </c>
      <c r="L213" s="1" t="s">
        <v>3</v>
      </c>
      <c r="M213" s="1">
        <v>20</v>
      </c>
      <c r="N213" s="1" t="str">
        <f t="shared" si="20"/>
        <v>Full Width</v>
      </c>
      <c r="O213" s="1" t="str">
        <f t="shared" si="21"/>
        <v>15</v>
      </c>
    </row>
    <row r="214" spans="1:15" x14ac:dyDescent="0.2">
      <c r="A214" s="1">
        <v>1038558</v>
      </c>
      <c r="B214" s="1">
        <v>1038589</v>
      </c>
      <c r="C214" s="1" t="s">
        <v>2</v>
      </c>
      <c r="D214" s="12">
        <f>INDEX(families!$A:$A,MATCH(E214,families!$B:$B,0))</f>
        <v>5</v>
      </c>
      <c r="E214" s="1" t="str">
        <f t="shared" si="22"/>
        <v>SSH</v>
      </c>
      <c r="F214" s="1">
        <f t="shared" si="23"/>
        <v>15</v>
      </c>
      <c r="G214" s="1" t="str">
        <f t="shared" si="18"/>
        <v>15-20cm Site-Specific Handling</v>
      </c>
      <c r="H214" s="1" t="str">
        <f t="shared" si="19"/>
        <v>15-20cm SSH</v>
      </c>
      <c r="K214" s="1" t="s">
        <v>6</v>
      </c>
      <c r="L214" s="1" t="s">
        <v>0</v>
      </c>
      <c r="M214" s="1">
        <v>31</v>
      </c>
      <c r="N214" s="1" t="str">
        <f t="shared" si="20"/>
        <v>Site-Specific Handling</v>
      </c>
      <c r="O214" s="1" t="str">
        <f t="shared" si="21"/>
        <v>15</v>
      </c>
    </row>
    <row r="215" spans="1:15" x14ac:dyDescent="0.2">
      <c r="A215" s="1">
        <v>1038589</v>
      </c>
      <c r="B215" s="1">
        <v>1039079</v>
      </c>
      <c r="C215" s="1" t="s">
        <v>2</v>
      </c>
      <c r="D215" s="12">
        <f>INDEX(families!$A:$A,MATCH(E215,families!$B:$B,0))</f>
        <v>4</v>
      </c>
      <c r="E215" s="1" t="str">
        <f t="shared" si="22"/>
        <v>FW</v>
      </c>
      <c r="F215" s="1">
        <f t="shared" si="23"/>
        <v>15</v>
      </c>
      <c r="G215" s="1" t="str">
        <f t="shared" si="18"/>
        <v>15-20cm Full Width</v>
      </c>
      <c r="H215" s="1" t="str">
        <f t="shared" si="19"/>
        <v>15-20cm FW</v>
      </c>
      <c r="K215" s="1" t="s">
        <v>6</v>
      </c>
      <c r="L215" s="1" t="s">
        <v>3</v>
      </c>
      <c r="M215" s="1">
        <v>490</v>
      </c>
      <c r="N215" s="1" t="str">
        <f t="shared" si="20"/>
        <v>Full Width</v>
      </c>
      <c r="O215" s="1" t="str">
        <f t="shared" si="21"/>
        <v>15</v>
      </c>
    </row>
    <row r="216" spans="1:15" x14ac:dyDescent="0.2">
      <c r="A216" s="1">
        <v>1039079</v>
      </c>
      <c r="B216" s="1">
        <v>1039193</v>
      </c>
      <c r="C216" s="1" t="s">
        <v>2</v>
      </c>
      <c r="D216" s="12">
        <f>INDEX(families!$A:$A,MATCH(E216,families!$B:$B,0))</f>
        <v>5</v>
      </c>
      <c r="E216" s="1" t="str">
        <f t="shared" si="22"/>
        <v>SSH</v>
      </c>
      <c r="F216" s="1">
        <f t="shared" si="23"/>
        <v>15</v>
      </c>
      <c r="G216" s="1" t="str">
        <f t="shared" si="18"/>
        <v>15-20cm Site-Specific Handling</v>
      </c>
      <c r="H216" s="1" t="str">
        <f t="shared" si="19"/>
        <v>15-20cm SSH</v>
      </c>
      <c r="K216" s="1" t="s">
        <v>6</v>
      </c>
      <c r="L216" s="1" t="s">
        <v>0</v>
      </c>
      <c r="M216" s="1">
        <v>114</v>
      </c>
      <c r="N216" s="1" t="str">
        <f t="shared" si="20"/>
        <v>Site-Specific Handling</v>
      </c>
      <c r="O216" s="1" t="str">
        <f t="shared" si="21"/>
        <v>15</v>
      </c>
    </row>
    <row r="217" spans="1:15" x14ac:dyDescent="0.2">
      <c r="A217" s="1">
        <v>1039193</v>
      </c>
      <c r="B217" s="1">
        <v>1039791</v>
      </c>
      <c r="C217" s="1" t="s">
        <v>2</v>
      </c>
      <c r="D217" s="12">
        <f>INDEX(families!$A:$A,MATCH(E217,families!$B:$B,0))</f>
        <v>4</v>
      </c>
      <c r="E217" s="1" t="str">
        <f t="shared" si="22"/>
        <v>FW</v>
      </c>
      <c r="F217" s="1">
        <f t="shared" si="23"/>
        <v>15</v>
      </c>
      <c r="G217" s="1" t="str">
        <f t="shared" si="18"/>
        <v>15-20cm Full Width</v>
      </c>
      <c r="H217" s="1" t="str">
        <f t="shared" si="19"/>
        <v>15-20cm FW</v>
      </c>
      <c r="K217" s="1" t="s">
        <v>6</v>
      </c>
      <c r="L217" s="1" t="s">
        <v>3</v>
      </c>
      <c r="M217" s="1">
        <v>598</v>
      </c>
      <c r="N217" s="1" t="str">
        <f t="shared" si="20"/>
        <v>Full Width</v>
      </c>
      <c r="O217" s="1" t="str">
        <f t="shared" si="21"/>
        <v>15</v>
      </c>
    </row>
    <row r="218" spans="1:15" x14ac:dyDescent="0.2">
      <c r="A218" s="1">
        <v>1039791</v>
      </c>
      <c r="B218" s="1">
        <v>1040272</v>
      </c>
      <c r="C218" s="1" t="s">
        <v>2</v>
      </c>
      <c r="D218" s="12">
        <f>INDEX(families!$A:$A,MATCH(E218,families!$B:$B,0))</f>
        <v>5</v>
      </c>
      <c r="E218" s="1" t="str">
        <f t="shared" si="22"/>
        <v>SSH</v>
      </c>
      <c r="F218" s="1">
        <f t="shared" si="23"/>
        <v>0</v>
      </c>
      <c r="G218" s="1" t="str">
        <f t="shared" si="18"/>
        <v>0cm Site-Specific Handling</v>
      </c>
      <c r="H218" s="1" t="str">
        <f t="shared" si="19"/>
        <v>0cm SSH</v>
      </c>
      <c r="K218" s="1" t="s">
        <v>1</v>
      </c>
      <c r="L218" s="1" t="s">
        <v>0</v>
      </c>
      <c r="M218" s="1">
        <v>481</v>
      </c>
      <c r="N218" s="1" t="str">
        <f t="shared" si="20"/>
        <v>Site-Specific Handling</v>
      </c>
      <c r="O218" s="1" t="str">
        <f t="shared" si="21"/>
        <v>00</v>
      </c>
    </row>
    <row r="219" spans="1:15" x14ac:dyDescent="0.2">
      <c r="A219" s="1">
        <v>1040272</v>
      </c>
      <c r="B219" s="1">
        <v>1040346</v>
      </c>
      <c r="C219" s="1" t="s">
        <v>2</v>
      </c>
      <c r="D219" s="12">
        <f>INDEX(families!$A:$A,MATCH(E219,families!$B:$B,0))</f>
        <v>4</v>
      </c>
      <c r="E219" s="1" t="str">
        <f t="shared" si="22"/>
        <v>FW</v>
      </c>
      <c r="F219" s="1">
        <f t="shared" si="23"/>
        <v>15</v>
      </c>
      <c r="G219" s="1" t="str">
        <f t="shared" si="18"/>
        <v>15-20cm Full Width</v>
      </c>
      <c r="H219" s="1" t="str">
        <f t="shared" si="19"/>
        <v>15-20cm FW</v>
      </c>
      <c r="K219" s="1" t="s">
        <v>6</v>
      </c>
      <c r="L219" s="1" t="s">
        <v>3</v>
      </c>
      <c r="M219" s="1">
        <v>74</v>
      </c>
      <c r="N219" s="1" t="str">
        <f t="shared" si="20"/>
        <v>Full Width</v>
      </c>
      <c r="O219" s="1" t="str">
        <f t="shared" si="21"/>
        <v>15</v>
      </c>
    </row>
    <row r="220" spans="1:15" x14ac:dyDescent="0.2">
      <c r="A220" s="1">
        <v>1040346</v>
      </c>
      <c r="B220" s="1">
        <v>1040366</v>
      </c>
      <c r="C220" s="1" t="s">
        <v>2</v>
      </c>
      <c r="D220" s="12">
        <f>INDEX(families!$A:$A,MATCH(E220,families!$B:$B,0))</f>
        <v>5</v>
      </c>
      <c r="E220" s="1" t="str">
        <f t="shared" si="22"/>
        <v>SSH</v>
      </c>
      <c r="F220" s="1">
        <f t="shared" si="23"/>
        <v>15</v>
      </c>
      <c r="G220" s="1" t="str">
        <f t="shared" si="18"/>
        <v>15-20cm Site-Specific Handling</v>
      </c>
      <c r="H220" s="1" t="str">
        <f t="shared" si="19"/>
        <v>15-20cm SSH</v>
      </c>
      <c r="K220" s="1" t="s">
        <v>6</v>
      </c>
      <c r="L220" s="1" t="s">
        <v>0</v>
      </c>
      <c r="M220" s="1">
        <v>20</v>
      </c>
      <c r="N220" s="1" t="str">
        <f t="shared" si="20"/>
        <v>Site-Specific Handling</v>
      </c>
      <c r="O220" s="1" t="str">
        <f t="shared" si="21"/>
        <v>15</v>
      </c>
    </row>
    <row r="221" spans="1:15" x14ac:dyDescent="0.2">
      <c r="A221" s="1">
        <v>1040366</v>
      </c>
      <c r="B221" s="1">
        <v>1040464</v>
      </c>
      <c r="C221" s="1" t="s">
        <v>2</v>
      </c>
      <c r="D221" s="12">
        <f>INDEX(families!$A:$A,MATCH(E221,families!$B:$B,0))</f>
        <v>4</v>
      </c>
      <c r="E221" s="1" t="str">
        <f t="shared" si="22"/>
        <v>FW</v>
      </c>
      <c r="F221" s="1">
        <f t="shared" si="23"/>
        <v>15</v>
      </c>
      <c r="G221" s="1" t="str">
        <f t="shared" si="18"/>
        <v>15-20cm Full Width</v>
      </c>
      <c r="H221" s="1" t="str">
        <f t="shared" si="19"/>
        <v>15-20cm FW</v>
      </c>
      <c r="K221" s="1" t="s">
        <v>6</v>
      </c>
      <c r="L221" s="1" t="s">
        <v>3</v>
      </c>
      <c r="M221" s="1">
        <v>98</v>
      </c>
      <c r="N221" s="1" t="str">
        <f t="shared" si="20"/>
        <v>Full Width</v>
      </c>
      <c r="O221" s="1" t="str">
        <f t="shared" si="21"/>
        <v>15</v>
      </c>
    </row>
    <row r="222" spans="1:15" x14ac:dyDescent="0.2">
      <c r="A222" s="1">
        <v>1040464</v>
      </c>
      <c r="B222" s="1">
        <v>1040484</v>
      </c>
      <c r="C222" s="1" t="s">
        <v>2</v>
      </c>
      <c r="D222" s="12">
        <f>INDEX(families!$A:$A,MATCH(E222,families!$B:$B,0))</f>
        <v>5</v>
      </c>
      <c r="E222" s="1" t="str">
        <f t="shared" si="22"/>
        <v>SSH</v>
      </c>
      <c r="F222" s="1">
        <f t="shared" si="23"/>
        <v>15</v>
      </c>
      <c r="G222" s="1" t="str">
        <f t="shared" si="18"/>
        <v>15-20cm Site-Specific Handling</v>
      </c>
      <c r="H222" s="1" t="str">
        <f t="shared" si="19"/>
        <v>15-20cm SSH</v>
      </c>
      <c r="K222" s="1" t="s">
        <v>6</v>
      </c>
      <c r="L222" s="1" t="s">
        <v>0</v>
      </c>
      <c r="M222" s="1">
        <v>20</v>
      </c>
      <c r="N222" s="1" t="str">
        <f t="shared" si="20"/>
        <v>Site-Specific Handling</v>
      </c>
      <c r="O222" s="1" t="str">
        <f t="shared" si="21"/>
        <v>15</v>
      </c>
    </row>
    <row r="223" spans="1:15" x14ac:dyDescent="0.2">
      <c r="A223" s="1">
        <v>1040484</v>
      </c>
      <c r="B223" s="1">
        <v>1040675</v>
      </c>
      <c r="C223" s="1" t="s">
        <v>2</v>
      </c>
      <c r="D223" s="12">
        <f>INDEX(families!$A:$A,MATCH(E223,families!$B:$B,0))</f>
        <v>4</v>
      </c>
      <c r="E223" s="1" t="str">
        <f t="shared" si="22"/>
        <v>FW</v>
      </c>
      <c r="F223" s="1">
        <f t="shared" si="23"/>
        <v>15</v>
      </c>
      <c r="G223" s="1" t="str">
        <f t="shared" si="18"/>
        <v>15-20cm Full Width</v>
      </c>
      <c r="H223" s="1" t="str">
        <f t="shared" si="19"/>
        <v>15-20cm FW</v>
      </c>
      <c r="K223" s="1" t="s">
        <v>6</v>
      </c>
      <c r="L223" s="1" t="s">
        <v>3</v>
      </c>
      <c r="M223" s="1">
        <v>191</v>
      </c>
      <c r="N223" s="1" t="str">
        <f t="shared" si="20"/>
        <v>Full Width</v>
      </c>
      <c r="O223" s="1" t="str">
        <f t="shared" si="21"/>
        <v>15</v>
      </c>
    </row>
    <row r="224" spans="1:15" x14ac:dyDescent="0.2">
      <c r="A224" s="1">
        <v>1040675</v>
      </c>
      <c r="B224" s="1">
        <v>1040856</v>
      </c>
      <c r="C224" s="1" t="s">
        <v>2</v>
      </c>
      <c r="D224" s="12">
        <f>INDEX(families!$A:$A,MATCH(E224,families!$B:$B,0))</f>
        <v>5</v>
      </c>
      <c r="E224" s="1" t="str">
        <f t="shared" si="22"/>
        <v>SSH</v>
      </c>
      <c r="F224" s="1">
        <f t="shared" si="23"/>
        <v>15</v>
      </c>
      <c r="G224" s="1" t="str">
        <f t="shared" si="18"/>
        <v>15-20cm Site-Specific Handling</v>
      </c>
      <c r="H224" s="1" t="str">
        <f t="shared" si="19"/>
        <v>15-20cm SSH</v>
      </c>
      <c r="K224" s="1" t="s">
        <v>6</v>
      </c>
      <c r="L224" s="1" t="s">
        <v>0</v>
      </c>
      <c r="M224" s="1">
        <v>181</v>
      </c>
      <c r="N224" s="1" t="str">
        <f t="shared" si="20"/>
        <v>Site-Specific Handling</v>
      </c>
      <c r="O224" s="1" t="str">
        <f t="shared" si="21"/>
        <v>15</v>
      </c>
    </row>
    <row r="225" spans="1:15" x14ac:dyDescent="0.2">
      <c r="A225" s="1">
        <v>1040856</v>
      </c>
      <c r="B225" s="1">
        <v>1040996</v>
      </c>
      <c r="C225" s="1" t="s">
        <v>2</v>
      </c>
      <c r="D225" s="12">
        <f>INDEX(families!$A:$A,MATCH(E225,families!$B:$B,0))</f>
        <v>4</v>
      </c>
      <c r="E225" s="1" t="str">
        <f t="shared" si="22"/>
        <v>FW</v>
      </c>
      <c r="F225" s="1">
        <f t="shared" si="23"/>
        <v>15</v>
      </c>
      <c r="G225" s="1" t="str">
        <f t="shared" si="18"/>
        <v>15-20cm Full Width</v>
      </c>
      <c r="H225" s="1" t="str">
        <f t="shared" si="19"/>
        <v>15-20cm FW</v>
      </c>
      <c r="K225" s="1" t="s">
        <v>6</v>
      </c>
      <c r="L225" s="1" t="s">
        <v>3</v>
      </c>
      <c r="M225" s="1">
        <v>140</v>
      </c>
      <c r="N225" s="1" t="str">
        <f t="shared" si="20"/>
        <v>Full Width</v>
      </c>
      <c r="O225" s="1" t="str">
        <f t="shared" si="21"/>
        <v>15</v>
      </c>
    </row>
    <row r="226" spans="1:15" x14ac:dyDescent="0.2">
      <c r="A226" s="1">
        <v>1040996</v>
      </c>
      <c r="B226" s="1">
        <v>1041016</v>
      </c>
      <c r="C226" s="1" t="s">
        <v>2</v>
      </c>
      <c r="D226" s="12">
        <f>INDEX(families!$A:$A,MATCH(E226,families!$B:$B,0))</f>
        <v>5</v>
      </c>
      <c r="E226" s="1" t="str">
        <f t="shared" si="22"/>
        <v>SSH</v>
      </c>
      <c r="F226" s="1">
        <f t="shared" si="23"/>
        <v>15</v>
      </c>
      <c r="G226" s="1" t="str">
        <f t="shared" si="18"/>
        <v>15-20cm Site-Specific Handling</v>
      </c>
      <c r="H226" s="1" t="str">
        <f t="shared" si="19"/>
        <v>15-20cm SSH</v>
      </c>
      <c r="K226" s="1" t="s">
        <v>6</v>
      </c>
      <c r="L226" s="1" t="s">
        <v>0</v>
      </c>
      <c r="M226" s="1">
        <v>20</v>
      </c>
      <c r="N226" s="1" t="str">
        <f t="shared" si="20"/>
        <v>Site-Specific Handling</v>
      </c>
      <c r="O226" s="1" t="str">
        <f t="shared" si="21"/>
        <v>15</v>
      </c>
    </row>
    <row r="227" spans="1:15" x14ac:dyDescent="0.2">
      <c r="A227" s="1">
        <v>1041016</v>
      </c>
      <c r="B227" s="1">
        <v>1041118</v>
      </c>
      <c r="C227" s="1" t="s">
        <v>2</v>
      </c>
      <c r="D227" s="12">
        <f>INDEX(families!$A:$A,MATCH(E227,families!$B:$B,0))</f>
        <v>4</v>
      </c>
      <c r="E227" s="1" t="str">
        <f t="shared" si="22"/>
        <v>FW</v>
      </c>
      <c r="F227" s="1">
        <f t="shared" si="23"/>
        <v>15</v>
      </c>
      <c r="G227" s="1" t="str">
        <f t="shared" si="18"/>
        <v>15-20cm Full Width</v>
      </c>
      <c r="H227" s="1" t="str">
        <f t="shared" si="19"/>
        <v>15-20cm FW</v>
      </c>
      <c r="K227" s="1" t="s">
        <v>6</v>
      </c>
      <c r="L227" s="1" t="s">
        <v>3</v>
      </c>
      <c r="M227" s="1">
        <v>102</v>
      </c>
      <c r="N227" s="1" t="str">
        <f t="shared" si="20"/>
        <v>Full Width</v>
      </c>
      <c r="O227" s="1" t="str">
        <f t="shared" si="21"/>
        <v>15</v>
      </c>
    </row>
    <row r="228" spans="1:15" x14ac:dyDescent="0.2">
      <c r="A228" s="1">
        <v>1041118</v>
      </c>
      <c r="B228" s="1">
        <v>1041500</v>
      </c>
      <c r="C228" s="1" t="s">
        <v>2</v>
      </c>
      <c r="D228" s="12">
        <f>INDEX(families!$A:$A,MATCH(E228,families!$B:$B,0))</f>
        <v>5</v>
      </c>
      <c r="E228" s="1" t="str">
        <f t="shared" si="22"/>
        <v>SSH</v>
      </c>
      <c r="F228" s="1">
        <f t="shared" si="23"/>
        <v>0</v>
      </c>
      <c r="G228" s="1" t="str">
        <f t="shared" si="18"/>
        <v>0cm Site-Specific Handling</v>
      </c>
      <c r="H228" s="1" t="str">
        <f t="shared" si="19"/>
        <v>0cm SSH</v>
      </c>
      <c r="K228" s="1" t="s">
        <v>1</v>
      </c>
      <c r="L228" s="1" t="s">
        <v>0</v>
      </c>
      <c r="M228" s="1">
        <v>382</v>
      </c>
      <c r="N228" s="1" t="str">
        <f t="shared" si="20"/>
        <v>Site-Specific Handling</v>
      </c>
      <c r="O228" s="1" t="str">
        <f t="shared" si="21"/>
        <v>00</v>
      </c>
    </row>
    <row r="229" spans="1:15" x14ac:dyDescent="0.2">
      <c r="A229" s="1">
        <v>1041500</v>
      </c>
      <c r="B229" s="1">
        <v>1041642</v>
      </c>
      <c r="C229" s="1" t="s">
        <v>2</v>
      </c>
      <c r="D229" s="12">
        <f>INDEX(families!$A:$A,MATCH(E229,families!$B:$B,0))</f>
        <v>4</v>
      </c>
      <c r="E229" s="1" t="str">
        <f t="shared" si="22"/>
        <v>FW</v>
      </c>
      <c r="F229" s="1">
        <f t="shared" si="23"/>
        <v>15</v>
      </c>
      <c r="G229" s="1" t="str">
        <f t="shared" si="18"/>
        <v>15-20cm Full Width</v>
      </c>
      <c r="H229" s="1" t="str">
        <f t="shared" si="19"/>
        <v>15-20cm FW</v>
      </c>
      <c r="K229" s="1" t="s">
        <v>6</v>
      </c>
      <c r="L229" s="1" t="s">
        <v>3</v>
      </c>
      <c r="M229" s="1">
        <v>142</v>
      </c>
      <c r="N229" s="1" t="str">
        <f t="shared" si="20"/>
        <v>Full Width</v>
      </c>
      <c r="O229" s="1" t="str">
        <f t="shared" si="21"/>
        <v>15</v>
      </c>
    </row>
    <row r="230" spans="1:15" x14ac:dyDescent="0.2">
      <c r="A230" s="1">
        <v>1041642</v>
      </c>
      <c r="B230" s="1">
        <v>1041673</v>
      </c>
      <c r="C230" s="1" t="s">
        <v>2</v>
      </c>
      <c r="D230" s="12">
        <f>INDEX(families!$A:$A,MATCH(E230,families!$B:$B,0))</f>
        <v>6</v>
      </c>
      <c r="E230" s="1" t="str">
        <f t="shared" si="22"/>
        <v>TRENCHLESS</v>
      </c>
      <c r="F230" s="1">
        <f t="shared" si="23"/>
        <v>0</v>
      </c>
      <c r="G230" s="1" t="str">
        <f t="shared" si="18"/>
        <v>0cm Trenchless Crossing</v>
      </c>
      <c r="H230" s="1" t="str">
        <f t="shared" si="19"/>
        <v>0cm TRENCHLESS</v>
      </c>
      <c r="K230" s="1" t="s">
        <v>1</v>
      </c>
      <c r="L230" s="1" t="s">
        <v>11</v>
      </c>
      <c r="M230" s="1">
        <v>31</v>
      </c>
      <c r="N230" s="1" t="str">
        <f t="shared" si="20"/>
        <v>Trenchless Crossing</v>
      </c>
      <c r="O230" s="1" t="str">
        <f t="shared" si="21"/>
        <v>00</v>
      </c>
    </row>
    <row r="231" spans="1:15" x14ac:dyDescent="0.2">
      <c r="A231" s="1">
        <v>1041673</v>
      </c>
      <c r="B231" s="1">
        <v>1041898</v>
      </c>
      <c r="C231" s="1" t="s">
        <v>2</v>
      </c>
      <c r="D231" s="12">
        <f>INDEX(families!$A:$A,MATCH(E231,families!$B:$B,0))</f>
        <v>6</v>
      </c>
      <c r="E231" s="1" t="str">
        <f t="shared" si="22"/>
        <v>TRENCHLESS</v>
      </c>
      <c r="F231" s="1">
        <f t="shared" si="23"/>
        <v>15</v>
      </c>
      <c r="G231" s="1" t="str">
        <f t="shared" si="18"/>
        <v>15-20cm Trenchless Crossing</v>
      </c>
      <c r="H231" s="1" t="str">
        <f t="shared" si="19"/>
        <v>15-20cm TRENCHLESS</v>
      </c>
      <c r="K231" s="1" t="s">
        <v>6</v>
      </c>
      <c r="L231" s="1" t="s">
        <v>11</v>
      </c>
      <c r="M231" s="1">
        <v>225</v>
      </c>
      <c r="N231" s="1" t="str">
        <f t="shared" si="20"/>
        <v>Trenchless Crossing</v>
      </c>
      <c r="O231" s="1" t="str">
        <f t="shared" si="21"/>
        <v>15</v>
      </c>
    </row>
    <row r="232" spans="1:15" x14ac:dyDescent="0.2">
      <c r="A232" s="1">
        <v>1041898</v>
      </c>
      <c r="B232" s="1">
        <v>1041956</v>
      </c>
      <c r="C232" s="1" t="s">
        <v>2</v>
      </c>
      <c r="D232" s="12">
        <f>INDEX(families!$A:$A,MATCH(E232,families!$B:$B,0))</f>
        <v>6</v>
      </c>
      <c r="E232" s="1" t="str">
        <f t="shared" si="22"/>
        <v>TRENCHLESS</v>
      </c>
      <c r="F232" s="1">
        <f t="shared" si="23"/>
        <v>0</v>
      </c>
      <c r="G232" s="1" t="str">
        <f t="shared" si="18"/>
        <v>0cm Trenchless Crossing</v>
      </c>
      <c r="H232" s="1" t="str">
        <f t="shared" si="19"/>
        <v>0cm TRENCHLESS</v>
      </c>
      <c r="K232" s="1" t="s">
        <v>1</v>
      </c>
      <c r="L232" s="1" t="s">
        <v>11</v>
      </c>
      <c r="M232" s="1">
        <v>58</v>
      </c>
      <c r="N232" s="1" t="str">
        <f t="shared" si="20"/>
        <v>Trenchless Crossing</v>
      </c>
      <c r="O232" s="1" t="str">
        <f t="shared" si="21"/>
        <v>00</v>
      </c>
    </row>
    <row r="233" spans="1:15" x14ac:dyDescent="0.2">
      <c r="A233" s="1">
        <v>1041956</v>
      </c>
      <c r="B233" s="1">
        <v>1042280</v>
      </c>
      <c r="C233" s="1" t="s">
        <v>2</v>
      </c>
      <c r="D233" s="12">
        <f>INDEX(families!$A:$A,MATCH(E233,families!$B:$B,0))</f>
        <v>4</v>
      </c>
      <c r="E233" s="1" t="str">
        <f t="shared" si="22"/>
        <v>FW</v>
      </c>
      <c r="F233" s="1">
        <f t="shared" si="23"/>
        <v>15</v>
      </c>
      <c r="G233" s="1" t="str">
        <f t="shared" si="18"/>
        <v>15-20cm Full Width</v>
      </c>
      <c r="H233" s="1" t="str">
        <f t="shared" si="19"/>
        <v>15-20cm FW</v>
      </c>
      <c r="K233" s="1" t="s">
        <v>6</v>
      </c>
      <c r="L233" s="1" t="s">
        <v>3</v>
      </c>
      <c r="M233" s="1">
        <v>324</v>
      </c>
      <c r="N233" s="1" t="str">
        <f t="shared" si="20"/>
        <v>Full Width</v>
      </c>
      <c r="O233" s="1" t="str">
        <f t="shared" si="21"/>
        <v>15</v>
      </c>
    </row>
    <row r="234" spans="1:15" x14ac:dyDescent="0.2">
      <c r="A234" s="1">
        <v>1042280</v>
      </c>
      <c r="B234" s="1">
        <v>1042325</v>
      </c>
      <c r="C234" s="1" t="s">
        <v>2</v>
      </c>
      <c r="D234" s="12">
        <f>INDEX(families!$A:$A,MATCH(E234,families!$B:$B,0))</f>
        <v>5</v>
      </c>
      <c r="E234" s="1" t="str">
        <f t="shared" si="22"/>
        <v>SSH</v>
      </c>
      <c r="F234" s="1">
        <f t="shared" si="23"/>
        <v>15</v>
      </c>
      <c r="G234" s="1" t="str">
        <f t="shared" si="18"/>
        <v>15-20cm Site-Specific Handling</v>
      </c>
      <c r="H234" s="1" t="str">
        <f t="shared" si="19"/>
        <v>15-20cm SSH</v>
      </c>
      <c r="K234" s="1" t="s">
        <v>6</v>
      </c>
      <c r="L234" s="1" t="s">
        <v>0</v>
      </c>
      <c r="M234" s="1">
        <v>45</v>
      </c>
      <c r="N234" s="1" t="str">
        <f t="shared" si="20"/>
        <v>Site-Specific Handling</v>
      </c>
      <c r="O234" s="1" t="str">
        <f t="shared" si="21"/>
        <v>15</v>
      </c>
    </row>
    <row r="235" spans="1:15" x14ac:dyDescent="0.2">
      <c r="A235" s="1">
        <v>1042325</v>
      </c>
      <c r="B235" s="1">
        <v>1042539</v>
      </c>
      <c r="C235" s="1" t="s">
        <v>2</v>
      </c>
      <c r="D235" s="12">
        <f>INDEX(families!$A:$A,MATCH(E235,families!$B:$B,0))</f>
        <v>4</v>
      </c>
      <c r="E235" s="1" t="str">
        <f t="shared" si="22"/>
        <v>FW</v>
      </c>
      <c r="F235" s="1">
        <f t="shared" si="23"/>
        <v>15</v>
      </c>
      <c r="G235" s="1" t="str">
        <f t="shared" si="18"/>
        <v>15-20cm Full Width</v>
      </c>
      <c r="H235" s="1" t="str">
        <f t="shared" si="19"/>
        <v>15-20cm FW</v>
      </c>
      <c r="K235" s="1" t="s">
        <v>6</v>
      </c>
      <c r="L235" s="1" t="s">
        <v>3</v>
      </c>
      <c r="M235" s="1">
        <v>214</v>
      </c>
      <c r="N235" s="1" t="str">
        <f t="shared" si="20"/>
        <v>Full Width</v>
      </c>
      <c r="O235" s="1" t="str">
        <f t="shared" si="21"/>
        <v>15</v>
      </c>
    </row>
    <row r="236" spans="1:15" x14ac:dyDescent="0.2">
      <c r="A236" s="1">
        <v>1042539</v>
      </c>
      <c r="B236" s="1">
        <v>1042622</v>
      </c>
      <c r="C236" s="1" t="s">
        <v>2</v>
      </c>
      <c r="D236" s="12">
        <f>INDEX(families!$A:$A,MATCH(E236,families!$B:$B,0))</f>
        <v>5</v>
      </c>
      <c r="E236" s="1" t="str">
        <f t="shared" si="22"/>
        <v>SSH</v>
      </c>
      <c r="F236" s="1">
        <f t="shared" si="23"/>
        <v>0</v>
      </c>
      <c r="G236" s="1" t="str">
        <f t="shared" si="18"/>
        <v>0cm Site-Specific Handling</v>
      </c>
      <c r="H236" s="1" t="str">
        <f t="shared" si="19"/>
        <v>0cm SSH</v>
      </c>
      <c r="K236" s="1" t="s">
        <v>1</v>
      </c>
      <c r="L236" s="1" t="s">
        <v>0</v>
      </c>
      <c r="M236" s="1">
        <v>83</v>
      </c>
      <c r="N236" s="1" t="str">
        <f t="shared" si="20"/>
        <v>Site-Specific Handling</v>
      </c>
      <c r="O236" s="1" t="str">
        <f t="shared" si="21"/>
        <v>00</v>
      </c>
    </row>
    <row r="237" spans="1:15" x14ac:dyDescent="0.2">
      <c r="A237" s="1">
        <v>1042622</v>
      </c>
      <c r="B237" s="1">
        <v>1042804</v>
      </c>
      <c r="C237" s="1" t="s">
        <v>2</v>
      </c>
      <c r="D237" s="12">
        <f>INDEX(families!$A:$A,MATCH(E237,families!$B:$B,0))</f>
        <v>4</v>
      </c>
      <c r="E237" s="1" t="str">
        <f t="shared" si="22"/>
        <v>FW</v>
      </c>
      <c r="F237" s="1">
        <f t="shared" si="23"/>
        <v>5</v>
      </c>
      <c r="G237" s="1" t="str">
        <f t="shared" si="18"/>
        <v>5cm Full Width</v>
      </c>
      <c r="H237" s="1" t="str">
        <f t="shared" si="19"/>
        <v>5cm FW</v>
      </c>
      <c r="K237" s="1" t="s">
        <v>24</v>
      </c>
      <c r="L237" s="1" t="s">
        <v>3</v>
      </c>
      <c r="M237" s="1">
        <v>182</v>
      </c>
      <c r="N237" s="1" t="str">
        <f t="shared" si="20"/>
        <v>Full Width</v>
      </c>
      <c r="O237" s="1" t="str">
        <f t="shared" si="21"/>
        <v>05</v>
      </c>
    </row>
    <row r="238" spans="1:15" x14ac:dyDescent="0.2">
      <c r="A238" s="1">
        <v>1042804</v>
      </c>
      <c r="B238" s="1">
        <v>1042819</v>
      </c>
      <c r="C238" s="1" t="s">
        <v>2</v>
      </c>
      <c r="D238" s="12">
        <f>INDEX(families!$A:$A,MATCH(E238,families!$B:$B,0))</f>
        <v>5</v>
      </c>
      <c r="E238" s="1" t="str">
        <f t="shared" si="22"/>
        <v>SSH</v>
      </c>
      <c r="F238" s="1">
        <f t="shared" si="23"/>
        <v>5</v>
      </c>
      <c r="G238" s="1" t="str">
        <f t="shared" si="18"/>
        <v>5cm Site-Specific Handling</v>
      </c>
      <c r="H238" s="1" t="str">
        <f t="shared" si="19"/>
        <v>5cm SSH</v>
      </c>
      <c r="K238" s="1" t="s">
        <v>24</v>
      </c>
      <c r="L238" s="1" t="s">
        <v>0</v>
      </c>
      <c r="M238" s="1">
        <v>15</v>
      </c>
      <c r="N238" s="1" t="str">
        <f t="shared" si="20"/>
        <v>Site-Specific Handling</v>
      </c>
      <c r="O238" s="1" t="str">
        <f t="shared" si="21"/>
        <v>05</v>
      </c>
    </row>
    <row r="239" spans="1:15" x14ac:dyDescent="0.2">
      <c r="A239" s="1">
        <v>1042819</v>
      </c>
      <c r="B239" s="1">
        <v>1042861</v>
      </c>
      <c r="C239" s="1" t="s">
        <v>2</v>
      </c>
      <c r="D239" s="12">
        <f>INDEX(families!$A:$A,MATCH(E239,families!$B:$B,0))</f>
        <v>5</v>
      </c>
      <c r="E239" s="1" t="str">
        <f t="shared" si="22"/>
        <v>SSH</v>
      </c>
      <c r="F239" s="1">
        <f t="shared" si="23"/>
        <v>0</v>
      </c>
      <c r="G239" s="1" t="str">
        <f t="shared" si="18"/>
        <v>0cm Site-Specific Handling</v>
      </c>
      <c r="H239" s="1" t="str">
        <f t="shared" si="19"/>
        <v>0cm SSH</v>
      </c>
      <c r="K239" s="1" t="s">
        <v>1</v>
      </c>
      <c r="L239" s="1" t="s">
        <v>0</v>
      </c>
      <c r="M239" s="1">
        <v>42</v>
      </c>
      <c r="N239" s="1" t="str">
        <f t="shared" si="20"/>
        <v>Site-Specific Handling</v>
      </c>
      <c r="O239" s="1" t="str">
        <f t="shared" si="21"/>
        <v>00</v>
      </c>
    </row>
    <row r="240" spans="1:15" x14ac:dyDescent="0.2">
      <c r="A240" s="1">
        <v>1042861</v>
      </c>
      <c r="B240" s="1">
        <v>1042898</v>
      </c>
      <c r="C240" s="1" t="s">
        <v>2</v>
      </c>
      <c r="D240" s="12">
        <f>INDEX(families!$A:$A,MATCH(E240,families!$B:$B,0))</f>
        <v>5</v>
      </c>
      <c r="E240" s="1" t="str">
        <f t="shared" si="22"/>
        <v>SSH</v>
      </c>
      <c r="F240" s="1">
        <f t="shared" si="23"/>
        <v>5</v>
      </c>
      <c r="G240" s="1" t="str">
        <f t="shared" si="18"/>
        <v>5cm Site-Specific Handling</v>
      </c>
      <c r="H240" s="1" t="str">
        <f t="shared" si="19"/>
        <v>5cm SSH</v>
      </c>
      <c r="K240" s="1" t="s">
        <v>24</v>
      </c>
      <c r="L240" s="1" t="s">
        <v>0</v>
      </c>
      <c r="M240" s="1">
        <v>37</v>
      </c>
      <c r="N240" s="1" t="str">
        <f t="shared" si="20"/>
        <v>Site-Specific Handling</v>
      </c>
      <c r="O240" s="1" t="str">
        <f t="shared" si="21"/>
        <v>05</v>
      </c>
    </row>
    <row r="241" spans="1:15" x14ac:dyDescent="0.2">
      <c r="A241" s="1">
        <v>1042898</v>
      </c>
      <c r="B241" s="1">
        <v>1043318</v>
      </c>
      <c r="C241" s="1" t="s">
        <v>2</v>
      </c>
      <c r="D241" s="12">
        <f>INDEX(families!$A:$A,MATCH(E241,families!$B:$B,0))</f>
        <v>4</v>
      </c>
      <c r="E241" s="1" t="str">
        <f t="shared" si="22"/>
        <v>FW</v>
      </c>
      <c r="F241" s="1">
        <f t="shared" si="23"/>
        <v>5</v>
      </c>
      <c r="G241" s="1" t="str">
        <f t="shared" si="18"/>
        <v>5cm Full Width</v>
      </c>
      <c r="H241" s="1" t="str">
        <f t="shared" si="19"/>
        <v>5cm FW</v>
      </c>
      <c r="K241" s="1" t="s">
        <v>24</v>
      </c>
      <c r="L241" s="1" t="s">
        <v>3</v>
      </c>
      <c r="M241" s="1">
        <v>420</v>
      </c>
      <c r="N241" s="1" t="str">
        <f t="shared" si="20"/>
        <v>Full Width</v>
      </c>
      <c r="O241" s="1" t="str">
        <f t="shared" si="21"/>
        <v>05</v>
      </c>
    </row>
    <row r="242" spans="1:15" x14ac:dyDescent="0.2">
      <c r="A242" s="1">
        <v>1043318</v>
      </c>
      <c r="B242" s="1">
        <v>1044034</v>
      </c>
      <c r="C242" s="1" t="s">
        <v>2</v>
      </c>
      <c r="D242" s="12">
        <f>INDEX(families!$A:$A,MATCH(E242,families!$B:$B,0))</f>
        <v>4</v>
      </c>
      <c r="E242" s="1" t="str">
        <f t="shared" si="22"/>
        <v>FW</v>
      </c>
      <c r="F242" s="1">
        <f t="shared" si="23"/>
        <v>15</v>
      </c>
      <c r="G242" s="1" t="str">
        <f t="shared" si="18"/>
        <v>15-20cm Full Width</v>
      </c>
      <c r="H242" s="1" t="str">
        <f t="shared" si="19"/>
        <v>15-20cm FW</v>
      </c>
      <c r="K242" s="1" t="s">
        <v>6</v>
      </c>
      <c r="L242" s="1" t="s">
        <v>3</v>
      </c>
      <c r="M242" s="1">
        <v>716</v>
      </c>
      <c r="N242" s="1" t="str">
        <f t="shared" si="20"/>
        <v>Full Width</v>
      </c>
      <c r="O242" s="1" t="str">
        <f t="shared" si="21"/>
        <v>15</v>
      </c>
    </row>
    <row r="243" spans="1:15" x14ac:dyDescent="0.2">
      <c r="A243" s="1">
        <v>1044034</v>
      </c>
      <c r="B243" s="1">
        <v>1044053</v>
      </c>
      <c r="C243" s="1" t="s">
        <v>2</v>
      </c>
      <c r="D243" s="12">
        <f>INDEX(families!$A:$A,MATCH(E243,families!$B:$B,0))</f>
        <v>5</v>
      </c>
      <c r="E243" s="1" t="str">
        <f t="shared" si="22"/>
        <v>SSH</v>
      </c>
      <c r="F243" s="1">
        <f t="shared" si="23"/>
        <v>15</v>
      </c>
      <c r="G243" s="1" t="str">
        <f t="shared" si="18"/>
        <v>15-20cm Site-Specific Handling</v>
      </c>
      <c r="H243" s="1" t="str">
        <f t="shared" si="19"/>
        <v>15-20cm SSH</v>
      </c>
      <c r="K243" s="1" t="s">
        <v>6</v>
      </c>
      <c r="L243" s="1" t="s">
        <v>0</v>
      </c>
      <c r="M243" s="1">
        <v>19</v>
      </c>
      <c r="N243" s="1" t="str">
        <f t="shared" si="20"/>
        <v>Site-Specific Handling</v>
      </c>
      <c r="O243" s="1" t="str">
        <f t="shared" si="21"/>
        <v>15</v>
      </c>
    </row>
    <row r="244" spans="1:15" x14ac:dyDescent="0.2">
      <c r="A244" s="1">
        <v>1044053</v>
      </c>
      <c r="B244" s="1">
        <v>1044109</v>
      </c>
      <c r="C244" s="1" t="s">
        <v>2</v>
      </c>
      <c r="D244" s="12">
        <f>INDEX(families!$A:$A,MATCH(E244,families!$B:$B,0))</f>
        <v>5</v>
      </c>
      <c r="E244" s="1" t="str">
        <f t="shared" si="22"/>
        <v>SSH</v>
      </c>
      <c r="F244" s="1">
        <f t="shared" si="23"/>
        <v>0</v>
      </c>
      <c r="G244" s="1" t="str">
        <f t="shared" si="18"/>
        <v>0cm Site-Specific Handling</v>
      </c>
      <c r="H244" s="1" t="str">
        <f t="shared" si="19"/>
        <v>0cm SSH</v>
      </c>
      <c r="K244" s="1" t="s">
        <v>1</v>
      </c>
      <c r="L244" s="1" t="s">
        <v>0</v>
      </c>
      <c r="M244" s="1">
        <v>56</v>
      </c>
      <c r="N244" s="1" t="str">
        <f t="shared" si="20"/>
        <v>Site-Specific Handling</v>
      </c>
      <c r="O244" s="1" t="str">
        <f t="shared" si="21"/>
        <v>00</v>
      </c>
    </row>
    <row r="245" spans="1:15" x14ac:dyDescent="0.2">
      <c r="A245" s="1">
        <v>1044109</v>
      </c>
      <c r="B245" s="1">
        <v>1044126</v>
      </c>
      <c r="C245" s="1" t="s">
        <v>2</v>
      </c>
      <c r="D245" s="12">
        <f>INDEX(families!$A:$A,MATCH(E245,families!$B:$B,0))</f>
        <v>5</v>
      </c>
      <c r="E245" s="1" t="str">
        <f t="shared" si="22"/>
        <v>SSH</v>
      </c>
      <c r="F245" s="1">
        <f t="shared" si="23"/>
        <v>15</v>
      </c>
      <c r="G245" s="1" t="str">
        <f t="shared" si="18"/>
        <v>15-20cm Site-Specific Handling</v>
      </c>
      <c r="H245" s="1" t="str">
        <f t="shared" si="19"/>
        <v>15-20cm SSH</v>
      </c>
      <c r="K245" s="1" t="s">
        <v>6</v>
      </c>
      <c r="L245" s="1" t="s">
        <v>0</v>
      </c>
      <c r="M245" s="1">
        <v>17</v>
      </c>
      <c r="N245" s="1" t="str">
        <f t="shared" si="20"/>
        <v>Site-Specific Handling</v>
      </c>
      <c r="O245" s="1" t="str">
        <f t="shared" si="21"/>
        <v>15</v>
      </c>
    </row>
    <row r="246" spans="1:15" x14ac:dyDescent="0.2">
      <c r="A246" s="1">
        <v>1044126</v>
      </c>
      <c r="B246" s="1">
        <v>1044535</v>
      </c>
      <c r="C246" s="1" t="s">
        <v>2</v>
      </c>
      <c r="D246" s="12">
        <f>INDEX(families!$A:$A,MATCH(E246,families!$B:$B,0))</f>
        <v>4</v>
      </c>
      <c r="E246" s="1" t="str">
        <f t="shared" si="22"/>
        <v>FW</v>
      </c>
      <c r="F246" s="1">
        <f t="shared" si="23"/>
        <v>15</v>
      </c>
      <c r="G246" s="1" t="str">
        <f t="shared" si="18"/>
        <v>15-20cm Full Width</v>
      </c>
      <c r="H246" s="1" t="str">
        <f t="shared" si="19"/>
        <v>15-20cm FW</v>
      </c>
      <c r="K246" s="1" t="s">
        <v>6</v>
      </c>
      <c r="L246" s="1" t="s">
        <v>3</v>
      </c>
      <c r="M246" s="1">
        <v>409</v>
      </c>
      <c r="N246" s="1" t="str">
        <f t="shared" si="20"/>
        <v>Full Width</v>
      </c>
      <c r="O246" s="1" t="str">
        <f t="shared" si="21"/>
        <v>15</v>
      </c>
    </row>
    <row r="247" spans="1:15" x14ac:dyDescent="0.2">
      <c r="A247" s="1">
        <v>1044535</v>
      </c>
      <c r="B247" s="1">
        <v>1044740</v>
      </c>
      <c r="C247" s="1" t="s">
        <v>2</v>
      </c>
      <c r="D247" s="12">
        <f>INDEX(families!$A:$A,MATCH(E247,families!$B:$B,0))</f>
        <v>4</v>
      </c>
      <c r="E247" s="1" t="str">
        <f t="shared" si="22"/>
        <v>FW</v>
      </c>
      <c r="F247" s="1">
        <f t="shared" si="23"/>
        <v>25</v>
      </c>
      <c r="G247" s="1" t="str">
        <f t="shared" si="18"/>
        <v>25cm Full Width</v>
      </c>
      <c r="H247" s="1" t="str">
        <f t="shared" si="19"/>
        <v>25cm FW</v>
      </c>
      <c r="K247" s="1" t="s">
        <v>10</v>
      </c>
      <c r="L247" s="1" t="s">
        <v>3</v>
      </c>
      <c r="M247" s="1">
        <v>205</v>
      </c>
      <c r="N247" s="1" t="str">
        <f t="shared" si="20"/>
        <v>Full Width</v>
      </c>
      <c r="O247" s="1" t="str">
        <f t="shared" si="21"/>
        <v>25</v>
      </c>
    </row>
    <row r="248" spans="1:15" x14ac:dyDescent="0.2">
      <c r="A248" s="1">
        <v>1044740</v>
      </c>
      <c r="B248" s="1">
        <v>1044816</v>
      </c>
      <c r="C248" s="1" t="s">
        <v>2</v>
      </c>
      <c r="D248" s="12">
        <f>INDEX(families!$A:$A,MATCH(E248,families!$B:$B,0))</f>
        <v>5</v>
      </c>
      <c r="E248" s="1" t="str">
        <f t="shared" si="22"/>
        <v>SSH</v>
      </c>
      <c r="F248" s="1">
        <f t="shared" si="23"/>
        <v>25</v>
      </c>
      <c r="G248" s="1" t="str">
        <f t="shared" si="18"/>
        <v>25cm Site-Specific Handling</v>
      </c>
      <c r="H248" s="1" t="str">
        <f t="shared" si="19"/>
        <v>25cm SSH</v>
      </c>
      <c r="K248" s="1" t="s">
        <v>10</v>
      </c>
      <c r="L248" s="1" t="s">
        <v>0</v>
      </c>
      <c r="M248" s="1">
        <v>76</v>
      </c>
      <c r="N248" s="1" t="str">
        <f t="shared" si="20"/>
        <v>Site-Specific Handling</v>
      </c>
      <c r="O248" s="1" t="str">
        <f t="shared" si="21"/>
        <v>25</v>
      </c>
    </row>
    <row r="249" spans="1:15" x14ac:dyDescent="0.2">
      <c r="A249" s="1">
        <v>1044816</v>
      </c>
      <c r="B249" s="1">
        <v>1044858</v>
      </c>
      <c r="C249" s="1" t="s">
        <v>2</v>
      </c>
      <c r="D249" s="12">
        <f>INDEX(families!$A:$A,MATCH(E249,families!$B:$B,0))</f>
        <v>5</v>
      </c>
      <c r="E249" s="1" t="str">
        <f t="shared" si="22"/>
        <v>SSH</v>
      </c>
      <c r="F249" s="1">
        <f t="shared" si="23"/>
        <v>15</v>
      </c>
      <c r="G249" s="1" t="str">
        <f t="shared" si="18"/>
        <v>15-20cm Site-Specific Handling</v>
      </c>
      <c r="H249" s="1" t="str">
        <f t="shared" si="19"/>
        <v>15-20cm SSH</v>
      </c>
      <c r="K249" s="1" t="s">
        <v>6</v>
      </c>
      <c r="L249" s="1" t="s">
        <v>0</v>
      </c>
      <c r="M249" s="1">
        <v>42</v>
      </c>
      <c r="N249" s="1" t="str">
        <f t="shared" si="20"/>
        <v>Site-Specific Handling</v>
      </c>
      <c r="O249" s="1" t="str">
        <f t="shared" si="21"/>
        <v>15</v>
      </c>
    </row>
    <row r="250" spans="1:15" x14ac:dyDescent="0.2">
      <c r="A250" s="1">
        <v>1044858</v>
      </c>
      <c r="B250" s="1">
        <v>1044983</v>
      </c>
      <c r="C250" s="1" t="s">
        <v>2</v>
      </c>
      <c r="D250" s="12">
        <f>INDEX(families!$A:$A,MATCH(E250,families!$B:$B,0))</f>
        <v>5</v>
      </c>
      <c r="E250" s="1" t="str">
        <f t="shared" si="22"/>
        <v>SSH</v>
      </c>
      <c r="F250" s="1">
        <f t="shared" si="23"/>
        <v>25</v>
      </c>
      <c r="G250" s="1" t="str">
        <f t="shared" si="18"/>
        <v>25cm Site-Specific Handling</v>
      </c>
      <c r="H250" s="1" t="str">
        <f t="shared" si="19"/>
        <v>25cm SSH</v>
      </c>
      <c r="K250" s="1" t="s">
        <v>10</v>
      </c>
      <c r="L250" s="1" t="s">
        <v>0</v>
      </c>
      <c r="M250" s="1">
        <v>125</v>
      </c>
      <c r="N250" s="1" t="str">
        <f t="shared" si="20"/>
        <v>Site-Specific Handling</v>
      </c>
      <c r="O250" s="1" t="str">
        <f t="shared" si="21"/>
        <v>25</v>
      </c>
    </row>
    <row r="251" spans="1:15" x14ac:dyDescent="0.2">
      <c r="A251" s="1">
        <v>1044983</v>
      </c>
      <c r="B251" s="1">
        <v>1045147</v>
      </c>
      <c r="C251" s="1" t="s">
        <v>2</v>
      </c>
      <c r="D251" s="12">
        <f>INDEX(families!$A:$A,MATCH(E251,families!$B:$B,0))</f>
        <v>5</v>
      </c>
      <c r="E251" s="1" t="str">
        <f t="shared" si="22"/>
        <v>SSH</v>
      </c>
      <c r="F251" s="1">
        <f t="shared" si="23"/>
        <v>0</v>
      </c>
      <c r="G251" s="1" t="str">
        <f t="shared" si="18"/>
        <v>0cm Site-Specific Handling</v>
      </c>
      <c r="H251" s="1" t="str">
        <f t="shared" si="19"/>
        <v>0cm SSH</v>
      </c>
      <c r="K251" s="1" t="s">
        <v>1</v>
      </c>
      <c r="L251" s="1" t="s">
        <v>0</v>
      </c>
      <c r="M251" s="1">
        <v>164</v>
      </c>
      <c r="N251" s="1" t="str">
        <f t="shared" si="20"/>
        <v>Site-Specific Handling</v>
      </c>
      <c r="O251" s="1" t="str">
        <f t="shared" si="21"/>
        <v>00</v>
      </c>
    </row>
    <row r="252" spans="1:15" x14ac:dyDescent="0.2">
      <c r="A252" s="1">
        <v>1045147</v>
      </c>
      <c r="B252" s="1">
        <v>1045656</v>
      </c>
      <c r="C252" s="1" t="s">
        <v>2</v>
      </c>
      <c r="D252" s="12">
        <f>INDEX(families!$A:$A,MATCH(E252,families!$B:$B,0))</f>
        <v>4</v>
      </c>
      <c r="E252" s="1" t="str">
        <f t="shared" si="22"/>
        <v>FW</v>
      </c>
      <c r="F252" s="1">
        <f t="shared" si="23"/>
        <v>15</v>
      </c>
      <c r="G252" s="1" t="str">
        <f t="shared" si="18"/>
        <v>15-20cm Full Width</v>
      </c>
      <c r="H252" s="1" t="str">
        <f t="shared" si="19"/>
        <v>15-20cm FW</v>
      </c>
      <c r="K252" s="1" t="s">
        <v>6</v>
      </c>
      <c r="L252" s="1" t="s">
        <v>3</v>
      </c>
      <c r="M252" s="1">
        <v>509</v>
      </c>
      <c r="N252" s="1" t="str">
        <f t="shared" si="20"/>
        <v>Full Width</v>
      </c>
      <c r="O252" s="1" t="str">
        <f t="shared" si="21"/>
        <v>15</v>
      </c>
    </row>
    <row r="253" spans="1:15" x14ac:dyDescent="0.2">
      <c r="A253" s="1">
        <v>1045656</v>
      </c>
      <c r="B253" s="1">
        <v>1046197</v>
      </c>
      <c r="C253" s="1" t="s">
        <v>2</v>
      </c>
      <c r="D253" s="12">
        <f>INDEX(families!$A:$A,MATCH(E253,families!$B:$B,0))</f>
        <v>5</v>
      </c>
      <c r="E253" s="1" t="str">
        <f t="shared" si="22"/>
        <v>SSH</v>
      </c>
      <c r="F253" s="1">
        <f t="shared" si="23"/>
        <v>0</v>
      </c>
      <c r="G253" s="1" t="str">
        <f t="shared" si="18"/>
        <v>0cm Site-Specific Handling</v>
      </c>
      <c r="H253" s="1" t="str">
        <f t="shared" si="19"/>
        <v>0cm SSH</v>
      </c>
      <c r="K253" s="1" t="s">
        <v>1</v>
      </c>
      <c r="L253" s="1" t="s">
        <v>0</v>
      </c>
      <c r="M253" s="1">
        <v>541</v>
      </c>
      <c r="N253" s="1" t="str">
        <f t="shared" si="20"/>
        <v>Site-Specific Handling</v>
      </c>
      <c r="O253" s="1" t="str">
        <f t="shared" si="21"/>
        <v>00</v>
      </c>
    </row>
    <row r="254" spans="1:15" x14ac:dyDescent="0.2">
      <c r="A254" s="1">
        <v>1046197</v>
      </c>
      <c r="B254" s="1">
        <v>1046680</v>
      </c>
      <c r="C254" s="1" t="s">
        <v>2</v>
      </c>
      <c r="D254" s="12">
        <f>INDEX(families!$A:$A,MATCH(E254,families!$B:$B,0))</f>
        <v>7</v>
      </c>
      <c r="E254" s="1" t="str">
        <f t="shared" si="22"/>
        <v>FW(3-LIFT)</v>
      </c>
      <c r="F254" s="1">
        <f t="shared" si="23"/>
        <v>10</v>
      </c>
      <c r="G254" s="1" t="str">
        <f t="shared" si="18"/>
        <v>(10-15) [30]cm Full Width (3 Lift)</v>
      </c>
      <c r="H254" s="1" t="str">
        <f t="shared" si="19"/>
        <v>(10-15) [30]cm FW(3-LIFT)</v>
      </c>
      <c r="K254" s="1" t="s">
        <v>23</v>
      </c>
      <c r="L254" s="1" t="s">
        <v>14</v>
      </c>
      <c r="M254" s="1">
        <v>483</v>
      </c>
      <c r="N254" s="1" t="str">
        <f t="shared" si="20"/>
        <v>Full Width (3 Lift)</v>
      </c>
      <c r="O254" s="1" t="str">
        <f t="shared" si="21"/>
        <v>10</v>
      </c>
    </row>
    <row r="255" spans="1:15" x14ac:dyDescent="0.2">
      <c r="A255" s="1">
        <v>1046680</v>
      </c>
      <c r="B255" s="1">
        <v>1046874</v>
      </c>
      <c r="C255" s="1" t="s">
        <v>2</v>
      </c>
      <c r="D255" s="12">
        <f>INDEX(families!$A:$A,MATCH(E255,families!$B:$B,0))</f>
        <v>5</v>
      </c>
      <c r="E255" s="1" t="str">
        <f t="shared" si="22"/>
        <v>SSH</v>
      </c>
      <c r="F255" s="1">
        <f t="shared" si="23"/>
        <v>0</v>
      </c>
      <c r="G255" s="1" t="str">
        <f t="shared" si="18"/>
        <v>0cm Site-Specific Handling</v>
      </c>
      <c r="H255" s="1" t="str">
        <f t="shared" si="19"/>
        <v>0cm SSH</v>
      </c>
      <c r="K255" s="1" t="s">
        <v>1</v>
      </c>
      <c r="L255" s="1" t="s">
        <v>0</v>
      </c>
      <c r="M255" s="1">
        <v>194</v>
      </c>
      <c r="N255" s="1" t="str">
        <f t="shared" si="20"/>
        <v>Site-Specific Handling</v>
      </c>
      <c r="O255" s="1" t="str">
        <f t="shared" si="21"/>
        <v>00</v>
      </c>
    </row>
    <row r="256" spans="1:15" x14ac:dyDescent="0.2">
      <c r="A256" s="1">
        <v>1046874</v>
      </c>
      <c r="B256" s="1">
        <v>1047495</v>
      </c>
      <c r="C256" s="1" t="s">
        <v>2</v>
      </c>
      <c r="D256" s="12">
        <f>INDEX(families!$A:$A,MATCH(E256,families!$B:$B,0))</f>
        <v>7</v>
      </c>
      <c r="E256" s="1" t="str">
        <f t="shared" si="22"/>
        <v>FW(3-LIFT)</v>
      </c>
      <c r="F256" s="1">
        <f t="shared" si="23"/>
        <v>20</v>
      </c>
      <c r="G256" s="1" t="str">
        <f t="shared" si="18"/>
        <v>(20-25) [25]cm Full Width (3 Lift)</v>
      </c>
      <c r="H256" s="1" t="str">
        <f t="shared" si="19"/>
        <v>(20-25) [25]cm FW(3-LIFT)</v>
      </c>
      <c r="K256" s="1" t="s">
        <v>22</v>
      </c>
      <c r="L256" s="1" t="s">
        <v>14</v>
      </c>
      <c r="M256" s="1">
        <v>621</v>
      </c>
      <c r="N256" s="1" t="str">
        <f t="shared" si="20"/>
        <v>Full Width (3 Lift)</v>
      </c>
      <c r="O256" s="1" t="str">
        <f t="shared" si="21"/>
        <v>20</v>
      </c>
    </row>
    <row r="257" spans="1:15" x14ac:dyDescent="0.2">
      <c r="A257" s="1">
        <v>1047495</v>
      </c>
      <c r="B257" s="1">
        <v>1048226</v>
      </c>
      <c r="C257" s="1" t="s">
        <v>2</v>
      </c>
      <c r="D257" s="12">
        <f>INDEX(families!$A:$A,MATCH(E257,families!$B:$B,0))</f>
        <v>7</v>
      </c>
      <c r="E257" s="1" t="str">
        <f t="shared" si="22"/>
        <v>FW(3-LIFT)</v>
      </c>
      <c r="F257" s="1">
        <f t="shared" si="23"/>
        <v>15</v>
      </c>
      <c r="G257" s="1" t="str">
        <f t="shared" si="18"/>
        <v>(15-20) [30]cm Full Width (3 Lift)</v>
      </c>
      <c r="H257" s="1" t="str">
        <f t="shared" si="19"/>
        <v>(15-20) [30]cm FW(3-LIFT)</v>
      </c>
      <c r="K257" s="1" t="s">
        <v>17</v>
      </c>
      <c r="L257" s="1" t="s">
        <v>14</v>
      </c>
      <c r="M257" s="1">
        <v>731</v>
      </c>
      <c r="N257" s="1" t="str">
        <f t="shared" si="20"/>
        <v>Full Width (3 Lift)</v>
      </c>
      <c r="O257" s="1" t="str">
        <f t="shared" si="21"/>
        <v>15</v>
      </c>
    </row>
    <row r="258" spans="1:15" x14ac:dyDescent="0.2">
      <c r="A258" s="1">
        <v>1048226</v>
      </c>
      <c r="B258" s="1">
        <v>1048274</v>
      </c>
      <c r="C258" s="1" t="s">
        <v>2</v>
      </c>
      <c r="D258" s="12">
        <f>INDEX(families!$A:$A,MATCH(E258,families!$B:$B,0))</f>
        <v>5</v>
      </c>
      <c r="E258" s="1" t="str">
        <f t="shared" si="22"/>
        <v>SSH</v>
      </c>
      <c r="F258" s="1">
        <f t="shared" si="23"/>
        <v>0</v>
      </c>
      <c r="G258" s="1" t="str">
        <f t="shared" ref="G258:G321" si="24">_xlfn.CONCAT(K258," ",N258)</f>
        <v>0cm Site-Specific Handling</v>
      </c>
      <c r="H258" s="1" t="str">
        <f t="shared" ref="H258:H321" si="25">_xlfn.CONCAT(K258," ",L258)</f>
        <v>0cm SSH</v>
      </c>
      <c r="K258" s="1" t="s">
        <v>1</v>
      </c>
      <c r="L258" s="1" t="s">
        <v>0</v>
      </c>
      <c r="M258" s="1">
        <v>48</v>
      </c>
      <c r="N258" s="1" t="str">
        <f t="shared" ref="N258:N321" si="26">INDEX(R:R,MATCH(L258,Q:Q,0))</f>
        <v>Site-Specific Handling</v>
      </c>
      <c r="O258" s="1" t="str">
        <f t="shared" ref="O258:O321" si="27">TEXT(INDEX(W:W,MATCH(K258,V:V,0)),"00")</f>
        <v>00</v>
      </c>
    </row>
    <row r="259" spans="1:15" x14ac:dyDescent="0.2">
      <c r="A259" s="1">
        <v>1048274</v>
      </c>
      <c r="B259" s="1">
        <v>1048467</v>
      </c>
      <c r="C259" s="1" t="s">
        <v>2</v>
      </c>
      <c r="D259" s="12">
        <f>INDEX(families!$A:$A,MATCH(E259,families!$B:$B,0))</f>
        <v>4</v>
      </c>
      <c r="E259" s="1" t="str">
        <f t="shared" ref="E259:E322" si="28">L259</f>
        <v>FW</v>
      </c>
      <c r="F259" s="1">
        <f t="shared" ref="F259:F322" si="29">_xlfn.NUMBERVALUE(O259)</f>
        <v>10</v>
      </c>
      <c r="G259" s="1" t="str">
        <f t="shared" si="24"/>
        <v>10cm Full Width</v>
      </c>
      <c r="H259" s="1" t="str">
        <f t="shared" si="25"/>
        <v>10cm FW</v>
      </c>
      <c r="K259" s="1" t="s">
        <v>20</v>
      </c>
      <c r="L259" s="1" t="s">
        <v>3</v>
      </c>
      <c r="M259" s="1">
        <v>193</v>
      </c>
      <c r="N259" s="1" t="str">
        <f t="shared" si="26"/>
        <v>Full Width</v>
      </c>
      <c r="O259" s="1" t="str">
        <f t="shared" si="27"/>
        <v>10</v>
      </c>
    </row>
    <row r="260" spans="1:15" x14ac:dyDescent="0.2">
      <c r="A260" s="1">
        <v>1048467</v>
      </c>
      <c r="B260" s="1">
        <v>1048487</v>
      </c>
      <c r="C260" s="1" t="s">
        <v>2</v>
      </c>
      <c r="D260" s="12">
        <f>INDEX(families!$A:$A,MATCH(E260,families!$B:$B,0))</f>
        <v>5</v>
      </c>
      <c r="E260" s="1" t="str">
        <f t="shared" si="28"/>
        <v>SSH</v>
      </c>
      <c r="F260" s="1">
        <f t="shared" si="29"/>
        <v>10</v>
      </c>
      <c r="G260" s="1" t="str">
        <f t="shared" si="24"/>
        <v>10cm Site-Specific Handling</v>
      </c>
      <c r="H260" s="1" t="str">
        <f t="shared" si="25"/>
        <v>10cm SSH</v>
      </c>
      <c r="K260" s="1" t="s">
        <v>20</v>
      </c>
      <c r="L260" s="1" t="s">
        <v>0</v>
      </c>
      <c r="M260" s="1">
        <v>20</v>
      </c>
      <c r="N260" s="1" t="str">
        <f t="shared" si="26"/>
        <v>Site-Specific Handling</v>
      </c>
      <c r="O260" s="1" t="str">
        <f t="shared" si="27"/>
        <v>10</v>
      </c>
    </row>
    <row r="261" spans="1:15" x14ac:dyDescent="0.2">
      <c r="A261" s="1">
        <v>1048487</v>
      </c>
      <c r="B261" s="1">
        <v>1048715</v>
      </c>
      <c r="C261" s="1" t="s">
        <v>2</v>
      </c>
      <c r="D261" s="12">
        <f>INDEX(families!$A:$A,MATCH(E261,families!$B:$B,0))</f>
        <v>4</v>
      </c>
      <c r="E261" s="1" t="str">
        <f t="shared" si="28"/>
        <v>FW</v>
      </c>
      <c r="F261" s="1">
        <f t="shared" si="29"/>
        <v>15</v>
      </c>
      <c r="G261" s="1" t="str">
        <f t="shared" si="24"/>
        <v>15-20cm Full Width</v>
      </c>
      <c r="H261" s="1" t="str">
        <f t="shared" si="25"/>
        <v>15-20cm FW</v>
      </c>
      <c r="K261" s="1" t="s">
        <v>6</v>
      </c>
      <c r="L261" s="1" t="s">
        <v>3</v>
      </c>
      <c r="M261" s="1">
        <v>228</v>
      </c>
      <c r="N261" s="1" t="str">
        <f t="shared" si="26"/>
        <v>Full Width</v>
      </c>
      <c r="O261" s="1" t="str">
        <f t="shared" si="27"/>
        <v>15</v>
      </c>
    </row>
    <row r="262" spans="1:15" x14ac:dyDescent="0.2">
      <c r="A262" s="1">
        <v>1048715</v>
      </c>
      <c r="B262" s="1">
        <v>1048794</v>
      </c>
      <c r="C262" s="1" t="s">
        <v>2</v>
      </c>
      <c r="D262" s="12">
        <f>INDEX(families!$A:$A,MATCH(E262,families!$B:$B,0))</f>
        <v>5</v>
      </c>
      <c r="E262" s="1" t="str">
        <f t="shared" si="28"/>
        <v>SSH</v>
      </c>
      <c r="F262" s="1">
        <f t="shared" si="29"/>
        <v>15</v>
      </c>
      <c r="G262" s="1" t="str">
        <f t="shared" si="24"/>
        <v>15-20cm Site-Specific Handling</v>
      </c>
      <c r="H262" s="1" t="str">
        <f t="shared" si="25"/>
        <v>15-20cm SSH</v>
      </c>
      <c r="K262" s="1" t="s">
        <v>6</v>
      </c>
      <c r="L262" s="1" t="s">
        <v>0</v>
      </c>
      <c r="M262" s="1">
        <v>79</v>
      </c>
      <c r="N262" s="1" t="str">
        <f t="shared" si="26"/>
        <v>Site-Specific Handling</v>
      </c>
      <c r="O262" s="1" t="str">
        <f t="shared" si="27"/>
        <v>15</v>
      </c>
    </row>
    <row r="263" spans="1:15" x14ac:dyDescent="0.2">
      <c r="A263" s="1">
        <v>1048794</v>
      </c>
      <c r="B263" s="1">
        <v>1048907</v>
      </c>
      <c r="C263" s="1" t="s">
        <v>2</v>
      </c>
      <c r="D263" s="12">
        <f>INDEX(families!$A:$A,MATCH(E263,families!$B:$B,0))</f>
        <v>5</v>
      </c>
      <c r="E263" s="1" t="str">
        <f t="shared" si="28"/>
        <v>SSH</v>
      </c>
      <c r="F263" s="1">
        <f t="shared" si="29"/>
        <v>0</v>
      </c>
      <c r="G263" s="1" t="str">
        <f t="shared" si="24"/>
        <v>0cm Site-Specific Handling</v>
      </c>
      <c r="H263" s="1" t="str">
        <f t="shared" si="25"/>
        <v>0cm SSH</v>
      </c>
      <c r="K263" s="1" t="s">
        <v>1</v>
      </c>
      <c r="L263" s="1" t="s">
        <v>0</v>
      </c>
      <c r="M263" s="1">
        <v>113</v>
      </c>
      <c r="N263" s="1" t="str">
        <f t="shared" si="26"/>
        <v>Site-Specific Handling</v>
      </c>
      <c r="O263" s="1" t="str">
        <f t="shared" si="27"/>
        <v>00</v>
      </c>
    </row>
    <row r="264" spans="1:15" x14ac:dyDescent="0.2">
      <c r="A264" s="1">
        <v>1048907</v>
      </c>
      <c r="B264" s="1">
        <v>1048926</v>
      </c>
      <c r="C264" s="1" t="s">
        <v>2</v>
      </c>
      <c r="D264" s="12">
        <f>INDEX(families!$A:$A,MATCH(E264,families!$B:$B,0))</f>
        <v>5</v>
      </c>
      <c r="E264" s="1" t="str">
        <f t="shared" si="28"/>
        <v>SSH</v>
      </c>
      <c r="F264" s="1">
        <f t="shared" si="29"/>
        <v>40</v>
      </c>
      <c r="G264" s="1" t="str">
        <f t="shared" si="24"/>
        <v>40cm Site-Specific Handling</v>
      </c>
      <c r="H264" s="1" t="str">
        <f t="shared" si="25"/>
        <v>40cm SSH</v>
      </c>
      <c r="K264" s="1" t="s">
        <v>13</v>
      </c>
      <c r="L264" s="1" t="s">
        <v>0</v>
      </c>
      <c r="M264" s="1">
        <v>19</v>
      </c>
      <c r="N264" s="1" t="str">
        <f t="shared" si="26"/>
        <v>Site-Specific Handling</v>
      </c>
      <c r="O264" s="1" t="str">
        <f t="shared" si="27"/>
        <v>40</v>
      </c>
    </row>
    <row r="265" spans="1:15" x14ac:dyDescent="0.2">
      <c r="A265" s="1">
        <v>1048926</v>
      </c>
      <c r="B265" s="1">
        <v>1048993</v>
      </c>
      <c r="C265" s="1" t="s">
        <v>2</v>
      </c>
      <c r="D265" s="12">
        <f>INDEX(families!$A:$A,MATCH(E265,families!$B:$B,0))</f>
        <v>5</v>
      </c>
      <c r="E265" s="1" t="str">
        <f t="shared" si="28"/>
        <v>SSH</v>
      </c>
      <c r="F265" s="1">
        <f t="shared" si="29"/>
        <v>0</v>
      </c>
      <c r="G265" s="1" t="str">
        <f t="shared" si="24"/>
        <v>0cm Site-Specific Handling</v>
      </c>
      <c r="H265" s="1" t="str">
        <f t="shared" si="25"/>
        <v>0cm SSH</v>
      </c>
      <c r="K265" s="1" t="s">
        <v>1</v>
      </c>
      <c r="L265" s="1" t="s">
        <v>0</v>
      </c>
      <c r="M265" s="1">
        <v>67</v>
      </c>
      <c r="N265" s="1" t="str">
        <f t="shared" si="26"/>
        <v>Site-Specific Handling</v>
      </c>
      <c r="O265" s="1" t="str">
        <f t="shared" si="27"/>
        <v>00</v>
      </c>
    </row>
    <row r="266" spans="1:15" x14ac:dyDescent="0.2">
      <c r="A266" s="1">
        <v>1048993</v>
      </c>
      <c r="B266" s="1">
        <v>1049083</v>
      </c>
      <c r="C266" s="1" t="s">
        <v>2</v>
      </c>
      <c r="D266" s="12">
        <f>INDEX(families!$A:$A,MATCH(E266,families!$B:$B,0))</f>
        <v>5</v>
      </c>
      <c r="E266" s="1" t="str">
        <f t="shared" si="28"/>
        <v>SSH</v>
      </c>
      <c r="F266" s="1">
        <f t="shared" si="29"/>
        <v>40</v>
      </c>
      <c r="G266" s="1" t="str">
        <f t="shared" si="24"/>
        <v>40cm Site-Specific Handling</v>
      </c>
      <c r="H266" s="1" t="str">
        <f t="shared" si="25"/>
        <v>40cm SSH</v>
      </c>
      <c r="K266" s="1" t="s">
        <v>13</v>
      </c>
      <c r="L266" s="1" t="s">
        <v>0</v>
      </c>
      <c r="M266" s="1">
        <v>90</v>
      </c>
      <c r="N266" s="1" t="str">
        <f t="shared" si="26"/>
        <v>Site-Specific Handling</v>
      </c>
      <c r="O266" s="1" t="str">
        <f t="shared" si="27"/>
        <v>40</v>
      </c>
    </row>
    <row r="267" spans="1:15" x14ac:dyDescent="0.2">
      <c r="A267" s="1">
        <v>1049083</v>
      </c>
      <c r="B267" s="1">
        <v>1050182</v>
      </c>
      <c r="C267" s="1" t="s">
        <v>2</v>
      </c>
      <c r="D267" s="12">
        <f>INDEX(families!$A:$A,MATCH(E267,families!$B:$B,0))</f>
        <v>5</v>
      </c>
      <c r="E267" s="1" t="str">
        <f t="shared" si="28"/>
        <v>SSH</v>
      </c>
      <c r="F267" s="1">
        <f t="shared" si="29"/>
        <v>0</v>
      </c>
      <c r="G267" s="1" t="str">
        <f t="shared" si="24"/>
        <v>0cm Site-Specific Handling</v>
      </c>
      <c r="H267" s="1" t="str">
        <f t="shared" si="25"/>
        <v>0cm SSH</v>
      </c>
      <c r="K267" s="1" t="s">
        <v>1</v>
      </c>
      <c r="L267" s="1" t="s">
        <v>0</v>
      </c>
      <c r="M267" s="1">
        <v>1099</v>
      </c>
      <c r="N267" s="1" t="str">
        <f t="shared" si="26"/>
        <v>Site-Specific Handling</v>
      </c>
      <c r="O267" s="1" t="str">
        <f t="shared" si="27"/>
        <v>00</v>
      </c>
    </row>
    <row r="268" spans="1:15" x14ac:dyDescent="0.2">
      <c r="A268" s="1">
        <v>1050182</v>
      </c>
      <c r="B268" s="1">
        <v>1050642</v>
      </c>
      <c r="C268" s="1" t="s">
        <v>2</v>
      </c>
      <c r="D268" s="12">
        <f>INDEX(families!$A:$A,MATCH(E268,families!$B:$B,0))</f>
        <v>4</v>
      </c>
      <c r="E268" s="1" t="str">
        <f t="shared" si="28"/>
        <v>FW</v>
      </c>
      <c r="F268" s="1">
        <f t="shared" si="29"/>
        <v>10</v>
      </c>
      <c r="G268" s="1" t="str">
        <f t="shared" si="24"/>
        <v>10-20cm Full Width</v>
      </c>
      <c r="H268" s="1" t="str">
        <f t="shared" si="25"/>
        <v>10-20cm FW</v>
      </c>
      <c r="K268" s="1" t="s">
        <v>7</v>
      </c>
      <c r="L268" s="1" t="s">
        <v>3</v>
      </c>
      <c r="M268" s="1">
        <v>460</v>
      </c>
      <c r="N268" s="1" t="str">
        <f t="shared" si="26"/>
        <v>Full Width</v>
      </c>
      <c r="O268" s="1" t="str">
        <f t="shared" si="27"/>
        <v>10</v>
      </c>
    </row>
    <row r="269" spans="1:15" x14ac:dyDescent="0.2">
      <c r="A269" s="1">
        <v>1050642</v>
      </c>
      <c r="B269" s="1">
        <v>1050676</v>
      </c>
      <c r="C269" s="1" t="s">
        <v>2</v>
      </c>
      <c r="D269" s="12">
        <f>INDEX(families!$A:$A,MATCH(E269,families!$B:$B,0))</f>
        <v>5</v>
      </c>
      <c r="E269" s="1" t="str">
        <f t="shared" si="28"/>
        <v>SSH</v>
      </c>
      <c r="F269" s="1">
        <f t="shared" si="29"/>
        <v>10</v>
      </c>
      <c r="G269" s="1" t="str">
        <f t="shared" si="24"/>
        <v>10-20cm Site-Specific Handling</v>
      </c>
      <c r="H269" s="1" t="str">
        <f t="shared" si="25"/>
        <v>10-20cm SSH</v>
      </c>
      <c r="K269" s="1" t="s">
        <v>7</v>
      </c>
      <c r="L269" s="1" t="s">
        <v>0</v>
      </c>
      <c r="M269" s="1">
        <v>34</v>
      </c>
      <c r="N269" s="1" t="str">
        <f t="shared" si="26"/>
        <v>Site-Specific Handling</v>
      </c>
      <c r="O269" s="1" t="str">
        <f t="shared" si="27"/>
        <v>10</v>
      </c>
    </row>
    <row r="270" spans="1:15" x14ac:dyDescent="0.2">
      <c r="A270" s="1">
        <v>1050676</v>
      </c>
      <c r="B270" s="1">
        <v>1050776</v>
      </c>
      <c r="C270" s="1" t="s">
        <v>2</v>
      </c>
      <c r="D270" s="12">
        <f>INDEX(families!$A:$A,MATCH(E270,families!$B:$B,0))</f>
        <v>4</v>
      </c>
      <c r="E270" s="1" t="str">
        <f t="shared" si="28"/>
        <v>FW</v>
      </c>
      <c r="F270" s="1">
        <f t="shared" si="29"/>
        <v>10</v>
      </c>
      <c r="G270" s="1" t="str">
        <f t="shared" si="24"/>
        <v>10-20cm Full Width</v>
      </c>
      <c r="H270" s="1" t="str">
        <f t="shared" si="25"/>
        <v>10-20cm FW</v>
      </c>
      <c r="K270" s="1" t="s">
        <v>7</v>
      </c>
      <c r="L270" s="1" t="s">
        <v>3</v>
      </c>
      <c r="M270" s="1">
        <v>100</v>
      </c>
      <c r="N270" s="1" t="str">
        <f t="shared" si="26"/>
        <v>Full Width</v>
      </c>
      <c r="O270" s="1" t="str">
        <f t="shared" si="27"/>
        <v>10</v>
      </c>
    </row>
    <row r="271" spans="1:15" x14ac:dyDescent="0.2">
      <c r="A271" s="1">
        <v>1050776</v>
      </c>
      <c r="B271" s="1">
        <v>1050819</v>
      </c>
      <c r="C271" s="1" t="s">
        <v>2</v>
      </c>
      <c r="D271" s="12">
        <f>INDEX(families!$A:$A,MATCH(E271,families!$B:$B,0))</f>
        <v>5</v>
      </c>
      <c r="E271" s="1" t="str">
        <f t="shared" si="28"/>
        <v>SSH</v>
      </c>
      <c r="F271" s="1">
        <f t="shared" si="29"/>
        <v>10</v>
      </c>
      <c r="G271" s="1" t="str">
        <f t="shared" si="24"/>
        <v>10-20cm Site-Specific Handling</v>
      </c>
      <c r="H271" s="1" t="str">
        <f t="shared" si="25"/>
        <v>10-20cm SSH</v>
      </c>
      <c r="K271" s="1" t="s">
        <v>7</v>
      </c>
      <c r="L271" s="1" t="s">
        <v>0</v>
      </c>
      <c r="M271" s="1">
        <v>43</v>
      </c>
      <c r="N271" s="1" t="str">
        <f t="shared" si="26"/>
        <v>Site-Specific Handling</v>
      </c>
      <c r="O271" s="1" t="str">
        <f t="shared" si="27"/>
        <v>10</v>
      </c>
    </row>
    <row r="272" spans="1:15" x14ac:dyDescent="0.2">
      <c r="A272" s="1">
        <v>1050819</v>
      </c>
      <c r="B272" s="1">
        <v>1050910</v>
      </c>
      <c r="C272" s="1" t="s">
        <v>2</v>
      </c>
      <c r="D272" s="12">
        <f>INDEX(families!$A:$A,MATCH(E272,families!$B:$B,0))</f>
        <v>4</v>
      </c>
      <c r="E272" s="1" t="str">
        <f t="shared" si="28"/>
        <v>FW</v>
      </c>
      <c r="F272" s="1">
        <f t="shared" si="29"/>
        <v>10</v>
      </c>
      <c r="G272" s="1" t="str">
        <f t="shared" si="24"/>
        <v>10-20cm Full Width</v>
      </c>
      <c r="H272" s="1" t="str">
        <f t="shared" si="25"/>
        <v>10-20cm FW</v>
      </c>
      <c r="K272" s="1" t="s">
        <v>7</v>
      </c>
      <c r="L272" s="1" t="s">
        <v>3</v>
      </c>
      <c r="M272" s="1">
        <v>91</v>
      </c>
      <c r="N272" s="1" t="str">
        <f t="shared" si="26"/>
        <v>Full Width</v>
      </c>
      <c r="O272" s="1" t="str">
        <f t="shared" si="27"/>
        <v>10</v>
      </c>
    </row>
    <row r="273" spans="1:15" x14ac:dyDescent="0.2">
      <c r="A273" s="1">
        <v>1050910</v>
      </c>
      <c r="B273" s="1">
        <v>1051339</v>
      </c>
      <c r="C273" s="1" t="s">
        <v>2</v>
      </c>
      <c r="D273" s="12">
        <f>INDEX(families!$A:$A,MATCH(E273,families!$B:$B,0))</f>
        <v>4</v>
      </c>
      <c r="E273" s="1" t="str">
        <f t="shared" si="28"/>
        <v>FW</v>
      </c>
      <c r="F273" s="1">
        <f t="shared" si="29"/>
        <v>20</v>
      </c>
      <c r="G273" s="1" t="str">
        <f t="shared" si="24"/>
        <v>20cm Full Width</v>
      </c>
      <c r="H273" s="1" t="str">
        <f t="shared" si="25"/>
        <v>20cm FW</v>
      </c>
      <c r="K273" s="1" t="s">
        <v>4</v>
      </c>
      <c r="L273" s="1" t="s">
        <v>3</v>
      </c>
      <c r="M273" s="1">
        <v>429</v>
      </c>
      <c r="N273" s="1" t="str">
        <f t="shared" si="26"/>
        <v>Full Width</v>
      </c>
      <c r="O273" s="1" t="str">
        <f t="shared" si="27"/>
        <v>20</v>
      </c>
    </row>
    <row r="274" spans="1:15" x14ac:dyDescent="0.2">
      <c r="A274" s="1">
        <v>1051339</v>
      </c>
      <c r="B274" s="1">
        <v>1051752</v>
      </c>
      <c r="C274" s="1" t="s">
        <v>2</v>
      </c>
      <c r="D274" s="12">
        <f>INDEX(families!$A:$A,MATCH(E274,families!$B:$B,0))</f>
        <v>4</v>
      </c>
      <c r="E274" s="1" t="str">
        <f t="shared" si="28"/>
        <v>FW</v>
      </c>
      <c r="F274" s="1">
        <f t="shared" si="29"/>
        <v>20</v>
      </c>
      <c r="G274" s="1" t="str">
        <f t="shared" si="24"/>
        <v>20-25cm Full Width</v>
      </c>
      <c r="H274" s="1" t="str">
        <f t="shared" si="25"/>
        <v>20-25cm FW</v>
      </c>
      <c r="K274" s="1" t="s">
        <v>21</v>
      </c>
      <c r="L274" s="1" t="s">
        <v>3</v>
      </c>
      <c r="M274" s="1">
        <v>413</v>
      </c>
      <c r="N274" s="1" t="str">
        <f t="shared" si="26"/>
        <v>Full Width</v>
      </c>
      <c r="O274" s="1" t="str">
        <f t="shared" si="27"/>
        <v>20</v>
      </c>
    </row>
    <row r="275" spans="1:15" x14ac:dyDescent="0.2">
      <c r="A275" s="1">
        <v>1051752</v>
      </c>
      <c r="B275" s="1">
        <v>1052438</v>
      </c>
      <c r="C275" s="1" t="s">
        <v>2</v>
      </c>
      <c r="D275" s="12">
        <f>INDEX(families!$A:$A,MATCH(E275,families!$B:$B,0))</f>
        <v>4</v>
      </c>
      <c r="E275" s="1" t="str">
        <f t="shared" si="28"/>
        <v>FW</v>
      </c>
      <c r="F275" s="1">
        <f t="shared" si="29"/>
        <v>10</v>
      </c>
      <c r="G275" s="1" t="str">
        <f t="shared" si="24"/>
        <v>10cm Full Width</v>
      </c>
      <c r="H275" s="1" t="str">
        <f t="shared" si="25"/>
        <v>10cm FW</v>
      </c>
      <c r="K275" s="1" t="s">
        <v>20</v>
      </c>
      <c r="L275" s="1" t="s">
        <v>3</v>
      </c>
      <c r="M275" s="1">
        <v>686</v>
      </c>
      <c r="N275" s="1" t="str">
        <f t="shared" si="26"/>
        <v>Full Width</v>
      </c>
      <c r="O275" s="1" t="str">
        <f t="shared" si="27"/>
        <v>10</v>
      </c>
    </row>
    <row r="276" spans="1:15" x14ac:dyDescent="0.2">
      <c r="A276" s="1">
        <v>1052438</v>
      </c>
      <c r="B276" s="1">
        <v>1052457</v>
      </c>
      <c r="C276" s="1" t="s">
        <v>2</v>
      </c>
      <c r="D276" s="12">
        <f>INDEX(families!$A:$A,MATCH(E276,families!$B:$B,0))</f>
        <v>5</v>
      </c>
      <c r="E276" s="1" t="str">
        <f t="shared" si="28"/>
        <v>SSH</v>
      </c>
      <c r="F276" s="1">
        <f t="shared" si="29"/>
        <v>10</v>
      </c>
      <c r="G276" s="1" t="str">
        <f t="shared" si="24"/>
        <v>10cm Site-Specific Handling</v>
      </c>
      <c r="H276" s="1" t="str">
        <f t="shared" si="25"/>
        <v>10cm SSH</v>
      </c>
      <c r="K276" s="1" t="s">
        <v>20</v>
      </c>
      <c r="L276" s="1" t="s">
        <v>0</v>
      </c>
      <c r="M276" s="1">
        <v>19</v>
      </c>
      <c r="N276" s="1" t="str">
        <f t="shared" si="26"/>
        <v>Site-Specific Handling</v>
      </c>
      <c r="O276" s="1" t="str">
        <f t="shared" si="27"/>
        <v>10</v>
      </c>
    </row>
    <row r="277" spans="1:15" x14ac:dyDescent="0.2">
      <c r="A277" s="1">
        <v>1052457</v>
      </c>
      <c r="B277" s="1">
        <v>1053067</v>
      </c>
      <c r="C277" s="1" t="s">
        <v>2</v>
      </c>
      <c r="D277" s="12">
        <f>INDEX(families!$A:$A,MATCH(E277,families!$B:$B,0))</f>
        <v>4</v>
      </c>
      <c r="E277" s="1" t="str">
        <f t="shared" si="28"/>
        <v>FW</v>
      </c>
      <c r="F277" s="1">
        <f t="shared" si="29"/>
        <v>10</v>
      </c>
      <c r="G277" s="1" t="str">
        <f t="shared" si="24"/>
        <v>10cm Full Width</v>
      </c>
      <c r="H277" s="1" t="str">
        <f t="shared" si="25"/>
        <v>10cm FW</v>
      </c>
      <c r="K277" s="1" t="s">
        <v>20</v>
      </c>
      <c r="L277" s="1" t="s">
        <v>3</v>
      </c>
      <c r="M277" s="1">
        <v>610</v>
      </c>
      <c r="N277" s="1" t="str">
        <f t="shared" si="26"/>
        <v>Full Width</v>
      </c>
      <c r="O277" s="1" t="str">
        <f t="shared" si="27"/>
        <v>10</v>
      </c>
    </row>
    <row r="278" spans="1:15" x14ac:dyDescent="0.2">
      <c r="A278" s="1">
        <v>1053067</v>
      </c>
      <c r="B278" s="1">
        <v>1053184</v>
      </c>
      <c r="C278" s="1" t="s">
        <v>2</v>
      </c>
      <c r="D278" s="12">
        <f>INDEX(families!$A:$A,MATCH(E278,families!$B:$B,0))</f>
        <v>5</v>
      </c>
      <c r="E278" s="1" t="str">
        <f t="shared" si="28"/>
        <v>SSH</v>
      </c>
      <c r="F278" s="1">
        <f t="shared" si="29"/>
        <v>10</v>
      </c>
      <c r="G278" s="1" t="str">
        <f t="shared" si="24"/>
        <v>10cm Site-Specific Handling</v>
      </c>
      <c r="H278" s="1" t="str">
        <f t="shared" si="25"/>
        <v>10cm SSH</v>
      </c>
      <c r="K278" s="1" t="s">
        <v>20</v>
      </c>
      <c r="L278" s="1" t="s">
        <v>0</v>
      </c>
      <c r="M278" s="1">
        <v>117</v>
      </c>
      <c r="N278" s="1" t="str">
        <f t="shared" si="26"/>
        <v>Site-Specific Handling</v>
      </c>
      <c r="O278" s="1" t="str">
        <f t="shared" si="27"/>
        <v>10</v>
      </c>
    </row>
    <row r="279" spans="1:15" x14ac:dyDescent="0.2">
      <c r="A279" s="1">
        <v>1053184</v>
      </c>
      <c r="B279" s="1">
        <v>1053258</v>
      </c>
      <c r="C279" s="1" t="s">
        <v>2</v>
      </c>
      <c r="D279" s="12">
        <f>INDEX(families!$A:$A,MATCH(E279,families!$B:$B,0))</f>
        <v>5</v>
      </c>
      <c r="E279" s="1" t="str">
        <f t="shared" si="28"/>
        <v>SSH</v>
      </c>
      <c r="F279" s="1">
        <f t="shared" si="29"/>
        <v>10</v>
      </c>
      <c r="G279" s="1" t="str">
        <f t="shared" si="24"/>
        <v>10-15cm Site-Specific Handling</v>
      </c>
      <c r="H279" s="1" t="str">
        <f t="shared" si="25"/>
        <v>10-15cm SSH</v>
      </c>
      <c r="K279" s="1" t="s">
        <v>9</v>
      </c>
      <c r="L279" s="1" t="s">
        <v>0</v>
      </c>
      <c r="M279" s="1">
        <v>74</v>
      </c>
      <c r="N279" s="1" t="str">
        <f t="shared" si="26"/>
        <v>Site-Specific Handling</v>
      </c>
      <c r="O279" s="1" t="str">
        <f t="shared" si="27"/>
        <v>10</v>
      </c>
    </row>
    <row r="280" spans="1:15" x14ac:dyDescent="0.2">
      <c r="A280" s="1">
        <v>1053258</v>
      </c>
      <c r="B280" s="1">
        <v>1054105</v>
      </c>
      <c r="C280" s="1" t="s">
        <v>2</v>
      </c>
      <c r="D280" s="12">
        <f>INDEX(families!$A:$A,MATCH(E280,families!$B:$B,0))</f>
        <v>4</v>
      </c>
      <c r="E280" s="1" t="str">
        <f t="shared" si="28"/>
        <v>FW</v>
      </c>
      <c r="F280" s="1">
        <f t="shared" si="29"/>
        <v>10</v>
      </c>
      <c r="G280" s="1" t="str">
        <f t="shared" si="24"/>
        <v>10-15cm Full Width</v>
      </c>
      <c r="H280" s="1" t="str">
        <f t="shared" si="25"/>
        <v>10-15cm FW</v>
      </c>
      <c r="K280" s="1" t="s">
        <v>9</v>
      </c>
      <c r="L280" s="1" t="s">
        <v>3</v>
      </c>
      <c r="M280" s="1">
        <v>847</v>
      </c>
      <c r="N280" s="1" t="str">
        <f t="shared" si="26"/>
        <v>Full Width</v>
      </c>
      <c r="O280" s="1" t="str">
        <f t="shared" si="27"/>
        <v>10</v>
      </c>
    </row>
    <row r="281" spans="1:15" x14ac:dyDescent="0.2">
      <c r="A281" s="1">
        <v>1054105</v>
      </c>
      <c r="B281" s="1">
        <v>1054163</v>
      </c>
      <c r="C281" s="1" t="s">
        <v>2</v>
      </c>
      <c r="D281" s="12">
        <f>INDEX(families!$A:$A,MATCH(E281,families!$B:$B,0))</f>
        <v>4</v>
      </c>
      <c r="E281" s="1" t="str">
        <f t="shared" si="28"/>
        <v>FW</v>
      </c>
      <c r="F281" s="1">
        <f t="shared" si="29"/>
        <v>5</v>
      </c>
      <c r="G281" s="1" t="str">
        <f t="shared" si="24"/>
        <v>5-10cm Full Width</v>
      </c>
      <c r="H281" s="1" t="str">
        <f t="shared" si="25"/>
        <v>5-10cm FW</v>
      </c>
      <c r="K281" s="1" t="s">
        <v>19</v>
      </c>
      <c r="L281" s="1" t="s">
        <v>3</v>
      </c>
      <c r="M281" s="1">
        <v>58</v>
      </c>
      <c r="N281" s="1" t="str">
        <f t="shared" si="26"/>
        <v>Full Width</v>
      </c>
      <c r="O281" s="1" t="str">
        <f t="shared" si="27"/>
        <v>05</v>
      </c>
    </row>
    <row r="282" spans="1:15" x14ac:dyDescent="0.2">
      <c r="A282" s="1">
        <v>1054163</v>
      </c>
      <c r="B282" s="1">
        <v>1054183</v>
      </c>
      <c r="C282" s="1" t="s">
        <v>2</v>
      </c>
      <c r="D282" s="12">
        <f>INDEX(families!$A:$A,MATCH(E282,families!$B:$B,0))</f>
        <v>5</v>
      </c>
      <c r="E282" s="1" t="str">
        <f t="shared" si="28"/>
        <v>SSH</v>
      </c>
      <c r="F282" s="1">
        <f t="shared" si="29"/>
        <v>5</v>
      </c>
      <c r="G282" s="1" t="str">
        <f t="shared" si="24"/>
        <v>5-10cm Site-Specific Handling</v>
      </c>
      <c r="H282" s="1" t="str">
        <f t="shared" si="25"/>
        <v>5-10cm SSH</v>
      </c>
      <c r="K282" s="1" t="s">
        <v>19</v>
      </c>
      <c r="L282" s="1" t="s">
        <v>0</v>
      </c>
      <c r="M282" s="1">
        <v>20</v>
      </c>
      <c r="N282" s="1" t="str">
        <f t="shared" si="26"/>
        <v>Site-Specific Handling</v>
      </c>
      <c r="O282" s="1" t="str">
        <f t="shared" si="27"/>
        <v>05</v>
      </c>
    </row>
    <row r="283" spans="1:15" x14ac:dyDescent="0.2">
      <c r="A283" s="1">
        <v>1054183</v>
      </c>
      <c r="B283" s="1">
        <v>1054615</v>
      </c>
      <c r="C283" s="1" t="s">
        <v>2</v>
      </c>
      <c r="D283" s="12">
        <f>INDEX(families!$A:$A,MATCH(E283,families!$B:$B,0))</f>
        <v>4</v>
      </c>
      <c r="E283" s="1" t="str">
        <f t="shared" si="28"/>
        <v>FW</v>
      </c>
      <c r="F283" s="1">
        <f t="shared" si="29"/>
        <v>5</v>
      </c>
      <c r="G283" s="1" t="str">
        <f t="shared" si="24"/>
        <v>5-10cm Full Width</v>
      </c>
      <c r="H283" s="1" t="str">
        <f t="shared" si="25"/>
        <v>5-10cm FW</v>
      </c>
      <c r="K283" s="1" t="s">
        <v>19</v>
      </c>
      <c r="L283" s="1" t="s">
        <v>3</v>
      </c>
      <c r="M283" s="1">
        <v>432</v>
      </c>
      <c r="N283" s="1" t="str">
        <f t="shared" si="26"/>
        <v>Full Width</v>
      </c>
      <c r="O283" s="1" t="str">
        <f t="shared" si="27"/>
        <v>05</v>
      </c>
    </row>
    <row r="284" spans="1:15" x14ac:dyDescent="0.2">
      <c r="A284" s="1">
        <v>1054615</v>
      </c>
      <c r="B284" s="1">
        <v>1054721</v>
      </c>
      <c r="C284" s="1" t="s">
        <v>2</v>
      </c>
      <c r="D284" s="12">
        <f>INDEX(families!$A:$A,MATCH(E284,families!$B:$B,0))</f>
        <v>4</v>
      </c>
      <c r="E284" s="1" t="str">
        <f t="shared" si="28"/>
        <v>FW</v>
      </c>
      <c r="F284" s="1">
        <f t="shared" si="29"/>
        <v>15</v>
      </c>
      <c r="G284" s="1" t="str">
        <f t="shared" si="24"/>
        <v>15cm Full Width</v>
      </c>
      <c r="H284" s="1" t="str">
        <f t="shared" si="25"/>
        <v>15cm FW</v>
      </c>
      <c r="K284" s="1" t="s">
        <v>5</v>
      </c>
      <c r="L284" s="1" t="s">
        <v>3</v>
      </c>
      <c r="M284" s="1">
        <v>106</v>
      </c>
      <c r="N284" s="1" t="str">
        <f t="shared" si="26"/>
        <v>Full Width</v>
      </c>
      <c r="O284" s="1" t="str">
        <f t="shared" si="27"/>
        <v>15</v>
      </c>
    </row>
    <row r="285" spans="1:15" x14ac:dyDescent="0.2">
      <c r="A285" s="1">
        <v>1054721</v>
      </c>
      <c r="B285" s="1">
        <v>1054741</v>
      </c>
      <c r="C285" s="1" t="s">
        <v>2</v>
      </c>
      <c r="D285" s="12">
        <f>INDEX(families!$A:$A,MATCH(E285,families!$B:$B,0))</f>
        <v>5</v>
      </c>
      <c r="E285" s="1" t="str">
        <f t="shared" si="28"/>
        <v>SSH</v>
      </c>
      <c r="F285" s="1">
        <f t="shared" si="29"/>
        <v>15</v>
      </c>
      <c r="G285" s="1" t="str">
        <f t="shared" si="24"/>
        <v>15cm Site-Specific Handling</v>
      </c>
      <c r="H285" s="1" t="str">
        <f t="shared" si="25"/>
        <v>15cm SSH</v>
      </c>
      <c r="K285" s="1" t="s">
        <v>5</v>
      </c>
      <c r="L285" s="1" t="s">
        <v>0</v>
      </c>
      <c r="M285" s="1">
        <v>20</v>
      </c>
      <c r="N285" s="1" t="str">
        <f t="shared" si="26"/>
        <v>Site-Specific Handling</v>
      </c>
      <c r="O285" s="1" t="str">
        <f t="shared" si="27"/>
        <v>15</v>
      </c>
    </row>
    <row r="286" spans="1:15" x14ac:dyDescent="0.2">
      <c r="A286" s="1">
        <v>1054741</v>
      </c>
      <c r="B286" s="1">
        <v>1054948</v>
      </c>
      <c r="C286" s="1" t="s">
        <v>2</v>
      </c>
      <c r="D286" s="12">
        <f>INDEX(families!$A:$A,MATCH(E286,families!$B:$B,0))</f>
        <v>4</v>
      </c>
      <c r="E286" s="1" t="str">
        <f t="shared" si="28"/>
        <v>FW</v>
      </c>
      <c r="F286" s="1">
        <f t="shared" si="29"/>
        <v>15</v>
      </c>
      <c r="G286" s="1" t="str">
        <f t="shared" si="24"/>
        <v>15cm Full Width</v>
      </c>
      <c r="H286" s="1" t="str">
        <f t="shared" si="25"/>
        <v>15cm FW</v>
      </c>
      <c r="K286" s="1" t="s">
        <v>5</v>
      </c>
      <c r="L286" s="1" t="s">
        <v>3</v>
      </c>
      <c r="M286" s="1">
        <v>207</v>
      </c>
      <c r="N286" s="1" t="str">
        <f t="shared" si="26"/>
        <v>Full Width</v>
      </c>
      <c r="O286" s="1" t="str">
        <f t="shared" si="27"/>
        <v>15</v>
      </c>
    </row>
    <row r="287" spans="1:15" x14ac:dyDescent="0.2">
      <c r="A287" s="1">
        <v>1054948</v>
      </c>
      <c r="B287" s="1">
        <v>1055268</v>
      </c>
      <c r="C287" s="1" t="s">
        <v>2</v>
      </c>
      <c r="D287" s="12">
        <f>INDEX(families!$A:$A,MATCH(E287,families!$B:$B,0))</f>
        <v>7</v>
      </c>
      <c r="E287" s="1" t="str">
        <f t="shared" si="28"/>
        <v>FW(3-LIFT)</v>
      </c>
      <c r="F287" s="1">
        <f t="shared" si="29"/>
        <v>15</v>
      </c>
      <c r="G287" s="1" t="str">
        <f t="shared" si="24"/>
        <v>(15) [35]cm Full Width (3 Lift)</v>
      </c>
      <c r="H287" s="1" t="str">
        <f t="shared" si="25"/>
        <v>(15) [35]cm FW(3-LIFT)</v>
      </c>
      <c r="K287" s="1" t="s">
        <v>18</v>
      </c>
      <c r="L287" s="1" t="s">
        <v>14</v>
      </c>
      <c r="M287" s="1">
        <v>320</v>
      </c>
      <c r="N287" s="1" t="str">
        <f t="shared" si="26"/>
        <v>Full Width (3 Lift)</v>
      </c>
      <c r="O287" s="1" t="str">
        <f t="shared" si="27"/>
        <v>15</v>
      </c>
    </row>
    <row r="288" spans="1:15" x14ac:dyDescent="0.2">
      <c r="A288" s="1">
        <v>1055268</v>
      </c>
      <c r="B288" s="1">
        <v>1055300</v>
      </c>
      <c r="C288" s="1" t="s">
        <v>2</v>
      </c>
      <c r="D288" s="12">
        <f>INDEX(families!$A:$A,MATCH(E288,families!$B:$B,0))</f>
        <v>5</v>
      </c>
      <c r="E288" s="1" t="str">
        <f t="shared" si="28"/>
        <v>SSH</v>
      </c>
      <c r="F288" s="1">
        <f t="shared" si="29"/>
        <v>15</v>
      </c>
      <c r="G288" s="1" t="str">
        <f t="shared" si="24"/>
        <v>(15) [35]cm Site-Specific Handling</v>
      </c>
      <c r="H288" s="1" t="str">
        <f t="shared" si="25"/>
        <v>(15) [35]cm SSH</v>
      </c>
      <c r="K288" s="1" t="s">
        <v>18</v>
      </c>
      <c r="L288" s="1" t="s">
        <v>0</v>
      </c>
      <c r="M288" s="1">
        <v>32</v>
      </c>
      <c r="N288" s="1" t="str">
        <f t="shared" si="26"/>
        <v>Site-Specific Handling</v>
      </c>
      <c r="O288" s="1" t="str">
        <f t="shared" si="27"/>
        <v>15</v>
      </c>
    </row>
    <row r="289" spans="1:15" x14ac:dyDescent="0.2">
      <c r="A289" s="1">
        <v>1055300</v>
      </c>
      <c r="B289" s="1">
        <v>1055505</v>
      </c>
      <c r="C289" s="1" t="s">
        <v>2</v>
      </c>
      <c r="D289" s="12">
        <f>INDEX(families!$A:$A,MATCH(E289,families!$B:$B,0))</f>
        <v>4</v>
      </c>
      <c r="E289" s="1" t="str">
        <f t="shared" si="28"/>
        <v>FW</v>
      </c>
      <c r="F289" s="1">
        <f t="shared" si="29"/>
        <v>0</v>
      </c>
      <c r="G289" s="1" t="str">
        <f t="shared" si="24"/>
        <v>NONE Full Width</v>
      </c>
      <c r="H289" s="1" t="str">
        <f t="shared" si="25"/>
        <v>NONE FW</v>
      </c>
      <c r="K289" s="1" t="s">
        <v>12</v>
      </c>
      <c r="L289" s="1" t="s">
        <v>3</v>
      </c>
      <c r="M289" s="1">
        <v>205</v>
      </c>
      <c r="N289" s="1" t="str">
        <f t="shared" si="26"/>
        <v>Full Width</v>
      </c>
      <c r="O289" s="1" t="str">
        <f t="shared" si="27"/>
        <v>00</v>
      </c>
    </row>
    <row r="290" spans="1:15" x14ac:dyDescent="0.2">
      <c r="A290" s="1">
        <v>1055505</v>
      </c>
      <c r="B290" s="1">
        <v>1055524</v>
      </c>
      <c r="C290" s="1" t="s">
        <v>2</v>
      </c>
      <c r="D290" s="12">
        <f>INDEX(families!$A:$A,MATCH(E290,families!$B:$B,0))</f>
        <v>5</v>
      </c>
      <c r="E290" s="1" t="str">
        <f t="shared" si="28"/>
        <v>SSH</v>
      </c>
      <c r="F290" s="1">
        <f t="shared" si="29"/>
        <v>0</v>
      </c>
      <c r="G290" s="1" t="str">
        <f t="shared" si="24"/>
        <v>NONE Site-Specific Handling</v>
      </c>
      <c r="H290" s="1" t="str">
        <f t="shared" si="25"/>
        <v>NONE SSH</v>
      </c>
      <c r="K290" s="1" t="s">
        <v>12</v>
      </c>
      <c r="L290" s="1" t="s">
        <v>0</v>
      </c>
      <c r="M290" s="1">
        <v>19</v>
      </c>
      <c r="N290" s="1" t="str">
        <f t="shared" si="26"/>
        <v>Site-Specific Handling</v>
      </c>
      <c r="O290" s="1" t="str">
        <f t="shared" si="27"/>
        <v>00</v>
      </c>
    </row>
    <row r="291" spans="1:15" x14ac:dyDescent="0.2">
      <c r="A291" s="1">
        <v>1055524</v>
      </c>
      <c r="B291" s="1">
        <v>1056649</v>
      </c>
      <c r="C291" s="1" t="s">
        <v>2</v>
      </c>
      <c r="D291" s="12">
        <f>INDEX(families!$A:$A,MATCH(E291,families!$B:$B,0))</f>
        <v>4</v>
      </c>
      <c r="E291" s="1" t="str">
        <f t="shared" si="28"/>
        <v>FW</v>
      </c>
      <c r="F291" s="1">
        <f t="shared" si="29"/>
        <v>0</v>
      </c>
      <c r="G291" s="1" t="str">
        <f t="shared" si="24"/>
        <v>NONE Full Width</v>
      </c>
      <c r="H291" s="1" t="str">
        <f t="shared" si="25"/>
        <v>NONE FW</v>
      </c>
      <c r="K291" s="1" t="s">
        <v>12</v>
      </c>
      <c r="L291" s="1" t="s">
        <v>3</v>
      </c>
      <c r="M291" s="1">
        <v>1125</v>
      </c>
      <c r="N291" s="1" t="str">
        <f t="shared" si="26"/>
        <v>Full Width</v>
      </c>
      <c r="O291" s="1" t="str">
        <f t="shared" si="27"/>
        <v>00</v>
      </c>
    </row>
    <row r="292" spans="1:15" x14ac:dyDescent="0.2">
      <c r="A292" s="1">
        <v>1056649</v>
      </c>
      <c r="B292" s="1">
        <v>1056670</v>
      </c>
      <c r="C292" s="1" t="s">
        <v>2</v>
      </c>
      <c r="D292" s="12">
        <f>INDEX(families!$A:$A,MATCH(E292,families!$B:$B,0))</f>
        <v>5</v>
      </c>
      <c r="E292" s="1" t="str">
        <f t="shared" si="28"/>
        <v>SSH</v>
      </c>
      <c r="F292" s="1">
        <f t="shared" si="29"/>
        <v>0</v>
      </c>
      <c r="G292" s="1" t="str">
        <f t="shared" si="24"/>
        <v>NONE Site-Specific Handling</v>
      </c>
      <c r="H292" s="1" t="str">
        <f t="shared" si="25"/>
        <v>NONE SSH</v>
      </c>
      <c r="K292" s="1" t="s">
        <v>12</v>
      </c>
      <c r="L292" s="1" t="s">
        <v>0</v>
      </c>
      <c r="M292" s="1">
        <v>21</v>
      </c>
      <c r="N292" s="1" t="str">
        <f t="shared" si="26"/>
        <v>Site-Specific Handling</v>
      </c>
      <c r="O292" s="1" t="str">
        <f t="shared" si="27"/>
        <v>00</v>
      </c>
    </row>
    <row r="293" spans="1:15" x14ac:dyDescent="0.2">
      <c r="A293" s="1">
        <v>1056670</v>
      </c>
      <c r="B293" s="1">
        <v>1056790</v>
      </c>
      <c r="C293" s="1" t="s">
        <v>2</v>
      </c>
      <c r="D293" s="12">
        <f>INDEX(families!$A:$A,MATCH(E293,families!$B:$B,0))</f>
        <v>4</v>
      </c>
      <c r="E293" s="1" t="str">
        <f t="shared" si="28"/>
        <v>FW</v>
      </c>
      <c r="F293" s="1">
        <f t="shared" si="29"/>
        <v>15</v>
      </c>
      <c r="G293" s="1" t="str">
        <f t="shared" si="24"/>
        <v>(15) [35]cm Full Width</v>
      </c>
      <c r="H293" s="1" t="str">
        <f t="shared" si="25"/>
        <v>(15) [35]cm FW</v>
      </c>
      <c r="K293" s="1" t="s">
        <v>18</v>
      </c>
      <c r="L293" s="1" t="s">
        <v>3</v>
      </c>
      <c r="M293" s="1">
        <v>120</v>
      </c>
      <c r="N293" s="1" t="str">
        <f t="shared" si="26"/>
        <v>Full Width</v>
      </c>
      <c r="O293" s="1" t="str">
        <f t="shared" si="27"/>
        <v>15</v>
      </c>
    </row>
    <row r="294" spans="1:15" x14ac:dyDescent="0.2">
      <c r="A294" s="1">
        <v>1056790</v>
      </c>
      <c r="B294" s="1">
        <v>1056944</v>
      </c>
      <c r="C294" s="1" t="s">
        <v>2</v>
      </c>
      <c r="D294" s="12">
        <f>INDEX(families!$A:$A,MATCH(E294,families!$B:$B,0))</f>
        <v>7</v>
      </c>
      <c r="E294" s="1" t="str">
        <f t="shared" si="28"/>
        <v>FW(3-LIFT)</v>
      </c>
      <c r="F294" s="1">
        <f t="shared" si="29"/>
        <v>15</v>
      </c>
      <c r="G294" s="1" t="str">
        <f t="shared" si="24"/>
        <v>(15) [35]cm Full Width (3 Lift)</v>
      </c>
      <c r="H294" s="1" t="str">
        <f t="shared" si="25"/>
        <v>(15) [35]cm FW(3-LIFT)</v>
      </c>
      <c r="K294" s="1" t="s">
        <v>18</v>
      </c>
      <c r="L294" s="1" t="s">
        <v>14</v>
      </c>
      <c r="M294" s="1">
        <v>154</v>
      </c>
      <c r="N294" s="1" t="str">
        <f t="shared" si="26"/>
        <v>Full Width (3 Lift)</v>
      </c>
      <c r="O294" s="1" t="str">
        <f t="shared" si="27"/>
        <v>15</v>
      </c>
    </row>
    <row r="295" spans="1:15" x14ac:dyDescent="0.2">
      <c r="A295" s="1">
        <v>1056944</v>
      </c>
      <c r="B295" s="1">
        <v>1057845</v>
      </c>
      <c r="C295" s="1" t="s">
        <v>2</v>
      </c>
      <c r="D295" s="12">
        <f>INDEX(families!$A:$A,MATCH(E295,families!$B:$B,0))</f>
        <v>7</v>
      </c>
      <c r="E295" s="1" t="str">
        <f t="shared" si="28"/>
        <v>FW(3-LIFT)</v>
      </c>
      <c r="F295" s="1">
        <f t="shared" si="29"/>
        <v>15</v>
      </c>
      <c r="G295" s="1" t="str">
        <f t="shared" si="24"/>
        <v>(15-20) [30]cm Full Width (3 Lift)</v>
      </c>
      <c r="H295" s="1" t="str">
        <f t="shared" si="25"/>
        <v>(15-20) [30]cm FW(3-LIFT)</v>
      </c>
      <c r="K295" s="1" t="s">
        <v>17</v>
      </c>
      <c r="L295" s="1" t="s">
        <v>14</v>
      </c>
      <c r="M295" s="1">
        <v>901</v>
      </c>
      <c r="N295" s="1" t="str">
        <f t="shared" si="26"/>
        <v>Full Width (3 Lift)</v>
      </c>
      <c r="O295" s="1" t="str">
        <f t="shared" si="27"/>
        <v>15</v>
      </c>
    </row>
    <row r="296" spans="1:15" x14ac:dyDescent="0.2">
      <c r="A296" s="1">
        <v>1057845</v>
      </c>
      <c r="B296" s="1">
        <v>1058747</v>
      </c>
      <c r="C296" s="1" t="s">
        <v>2</v>
      </c>
      <c r="D296" s="12">
        <f>INDEX(families!$A:$A,MATCH(E296,families!$B:$B,0))</f>
        <v>7</v>
      </c>
      <c r="E296" s="1" t="str">
        <f t="shared" si="28"/>
        <v>FW(3-LIFT)</v>
      </c>
      <c r="F296" s="1">
        <f t="shared" si="29"/>
        <v>25</v>
      </c>
      <c r="G296" s="1" t="str">
        <f t="shared" si="24"/>
        <v>(25-30) [20]cm Full Width (3 Lift)</v>
      </c>
      <c r="H296" s="1" t="str">
        <f t="shared" si="25"/>
        <v>(25-30) [20]cm FW(3-LIFT)</v>
      </c>
      <c r="K296" s="1" t="s">
        <v>16</v>
      </c>
      <c r="L296" s="1" t="s">
        <v>14</v>
      </c>
      <c r="M296" s="1">
        <v>902</v>
      </c>
      <c r="N296" s="1" t="str">
        <f t="shared" si="26"/>
        <v>Full Width (3 Lift)</v>
      </c>
      <c r="O296" s="1" t="str">
        <f t="shared" si="27"/>
        <v>25</v>
      </c>
    </row>
    <row r="297" spans="1:15" x14ac:dyDescent="0.2">
      <c r="A297" s="1">
        <v>1058747</v>
      </c>
      <c r="B297" s="1">
        <v>1058803</v>
      </c>
      <c r="C297" s="1" t="s">
        <v>2</v>
      </c>
      <c r="D297" s="12">
        <f>INDEX(families!$A:$A,MATCH(E297,families!$B:$B,0))</f>
        <v>5</v>
      </c>
      <c r="E297" s="1" t="str">
        <f t="shared" si="28"/>
        <v>SSH</v>
      </c>
      <c r="F297" s="1">
        <f t="shared" si="29"/>
        <v>15</v>
      </c>
      <c r="G297" s="1" t="str">
        <f t="shared" si="24"/>
        <v>15-20cm Site-Specific Handling</v>
      </c>
      <c r="H297" s="1" t="str">
        <f t="shared" si="25"/>
        <v>15-20cm SSH</v>
      </c>
      <c r="K297" s="1" t="s">
        <v>6</v>
      </c>
      <c r="L297" s="1" t="s">
        <v>0</v>
      </c>
      <c r="M297" s="1">
        <v>56</v>
      </c>
      <c r="N297" s="1" t="str">
        <f t="shared" si="26"/>
        <v>Site-Specific Handling</v>
      </c>
      <c r="O297" s="1" t="str">
        <f t="shared" si="27"/>
        <v>15</v>
      </c>
    </row>
    <row r="298" spans="1:15" x14ac:dyDescent="0.2">
      <c r="A298" s="1">
        <v>1058803</v>
      </c>
      <c r="B298" s="1">
        <v>1058853</v>
      </c>
      <c r="C298" s="1" t="s">
        <v>2</v>
      </c>
      <c r="D298" s="12">
        <f>INDEX(families!$A:$A,MATCH(E298,families!$B:$B,0))</f>
        <v>7</v>
      </c>
      <c r="E298" s="1" t="str">
        <f t="shared" si="28"/>
        <v>FW(3-LIFT)</v>
      </c>
      <c r="F298" s="1">
        <f t="shared" si="29"/>
        <v>25</v>
      </c>
      <c r="G298" s="1" t="str">
        <f t="shared" si="24"/>
        <v>(25) [25]cm Full Width (3 Lift)</v>
      </c>
      <c r="H298" s="1" t="str">
        <f t="shared" si="25"/>
        <v>(25) [25]cm FW(3-LIFT)</v>
      </c>
      <c r="K298" s="1" t="s">
        <v>15</v>
      </c>
      <c r="L298" s="1" t="s">
        <v>14</v>
      </c>
      <c r="M298" s="1">
        <v>50</v>
      </c>
      <c r="N298" s="1" t="str">
        <f t="shared" si="26"/>
        <v>Full Width (3 Lift)</v>
      </c>
      <c r="O298" s="1" t="str">
        <f t="shared" si="27"/>
        <v>25</v>
      </c>
    </row>
    <row r="299" spans="1:15" x14ac:dyDescent="0.2">
      <c r="A299" s="1">
        <v>1058853</v>
      </c>
      <c r="B299" s="1">
        <v>1059001</v>
      </c>
      <c r="C299" s="1" t="s">
        <v>2</v>
      </c>
      <c r="D299" s="12">
        <f>INDEX(families!$A:$A,MATCH(E299,families!$B:$B,0))</f>
        <v>4</v>
      </c>
      <c r="E299" s="1" t="str">
        <f t="shared" si="28"/>
        <v>FW</v>
      </c>
      <c r="F299" s="1">
        <f t="shared" si="29"/>
        <v>10</v>
      </c>
      <c r="G299" s="1" t="str">
        <f t="shared" si="24"/>
        <v>10-15cm Full Width</v>
      </c>
      <c r="H299" s="1" t="str">
        <f t="shared" si="25"/>
        <v>10-15cm FW</v>
      </c>
      <c r="K299" s="1" t="s">
        <v>9</v>
      </c>
      <c r="L299" s="1" t="s">
        <v>3</v>
      </c>
      <c r="M299" s="1">
        <v>148</v>
      </c>
      <c r="N299" s="1" t="str">
        <f t="shared" si="26"/>
        <v>Full Width</v>
      </c>
      <c r="O299" s="1" t="str">
        <f t="shared" si="27"/>
        <v>10</v>
      </c>
    </row>
    <row r="300" spans="1:15" x14ac:dyDescent="0.2">
      <c r="A300" s="1">
        <v>1059001</v>
      </c>
      <c r="B300" s="1">
        <v>1059034</v>
      </c>
      <c r="C300" s="1" t="s">
        <v>2</v>
      </c>
      <c r="D300" s="12">
        <f>INDEX(families!$A:$A,MATCH(E300,families!$B:$B,0))</f>
        <v>5</v>
      </c>
      <c r="E300" s="1" t="str">
        <f t="shared" si="28"/>
        <v>SSH</v>
      </c>
      <c r="F300" s="1">
        <f t="shared" si="29"/>
        <v>10</v>
      </c>
      <c r="G300" s="1" t="str">
        <f t="shared" si="24"/>
        <v>10-15cm Site-Specific Handling</v>
      </c>
      <c r="H300" s="1" t="str">
        <f t="shared" si="25"/>
        <v>10-15cm SSH</v>
      </c>
      <c r="K300" s="1" t="s">
        <v>9</v>
      </c>
      <c r="L300" s="1" t="s">
        <v>0</v>
      </c>
      <c r="M300" s="1">
        <v>33</v>
      </c>
      <c r="N300" s="1" t="str">
        <f t="shared" si="26"/>
        <v>Site-Specific Handling</v>
      </c>
      <c r="O300" s="1" t="str">
        <f t="shared" si="27"/>
        <v>10</v>
      </c>
    </row>
    <row r="301" spans="1:15" x14ac:dyDescent="0.2">
      <c r="A301" s="1">
        <v>1059034</v>
      </c>
      <c r="B301" s="1">
        <v>1059232</v>
      </c>
      <c r="C301" s="1" t="s">
        <v>2</v>
      </c>
      <c r="D301" s="12">
        <f>INDEX(families!$A:$A,MATCH(E301,families!$B:$B,0))</f>
        <v>4</v>
      </c>
      <c r="E301" s="1" t="str">
        <f t="shared" si="28"/>
        <v>FW</v>
      </c>
      <c r="F301" s="1">
        <f t="shared" si="29"/>
        <v>10</v>
      </c>
      <c r="G301" s="1" t="str">
        <f t="shared" si="24"/>
        <v>10-15cm Full Width</v>
      </c>
      <c r="H301" s="1" t="str">
        <f t="shared" si="25"/>
        <v>10-15cm FW</v>
      </c>
      <c r="K301" s="1" t="s">
        <v>9</v>
      </c>
      <c r="L301" s="1" t="s">
        <v>3</v>
      </c>
      <c r="M301" s="1">
        <v>198</v>
      </c>
      <c r="N301" s="1" t="str">
        <f t="shared" si="26"/>
        <v>Full Width</v>
      </c>
      <c r="O301" s="1" t="str">
        <f t="shared" si="27"/>
        <v>10</v>
      </c>
    </row>
    <row r="302" spans="1:15" x14ac:dyDescent="0.2">
      <c r="A302" s="1">
        <v>1059232</v>
      </c>
      <c r="B302" s="1">
        <v>1059288</v>
      </c>
      <c r="C302" s="1" t="s">
        <v>2</v>
      </c>
      <c r="D302" s="12">
        <f>INDEX(families!$A:$A,MATCH(E302,families!$B:$B,0))</f>
        <v>4</v>
      </c>
      <c r="E302" s="1" t="str">
        <f t="shared" si="28"/>
        <v>FW</v>
      </c>
      <c r="F302" s="1">
        <f t="shared" si="29"/>
        <v>15</v>
      </c>
      <c r="G302" s="1" t="str">
        <f t="shared" si="24"/>
        <v>15-20cm Full Width</v>
      </c>
      <c r="H302" s="1" t="str">
        <f t="shared" si="25"/>
        <v>15-20cm FW</v>
      </c>
      <c r="K302" s="1" t="s">
        <v>6</v>
      </c>
      <c r="L302" s="1" t="s">
        <v>3</v>
      </c>
      <c r="M302" s="1">
        <v>56</v>
      </c>
      <c r="N302" s="1" t="str">
        <f t="shared" si="26"/>
        <v>Full Width</v>
      </c>
      <c r="O302" s="1" t="str">
        <f t="shared" si="27"/>
        <v>15</v>
      </c>
    </row>
    <row r="303" spans="1:15" x14ac:dyDescent="0.2">
      <c r="A303" s="1">
        <v>1059288</v>
      </c>
      <c r="B303" s="1">
        <v>1059411</v>
      </c>
      <c r="C303" s="1" t="s">
        <v>2</v>
      </c>
      <c r="D303" s="12">
        <f>INDEX(families!$A:$A,MATCH(E303,families!$B:$B,0))</f>
        <v>5</v>
      </c>
      <c r="E303" s="1" t="str">
        <f t="shared" si="28"/>
        <v>SSH</v>
      </c>
      <c r="F303" s="1">
        <f t="shared" si="29"/>
        <v>15</v>
      </c>
      <c r="G303" s="1" t="str">
        <f t="shared" si="24"/>
        <v>15-20cm Site-Specific Handling</v>
      </c>
      <c r="H303" s="1" t="str">
        <f t="shared" si="25"/>
        <v>15-20cm SSH</v>
      </c>
      <c r="K303" s="1" t="s">
        <v>6</v>
      </c>
      <c r="L303" s="1" t="s">
        <v>0</v>
      </c>
      <c r="M303" s="1">
        <v>123</v>
      </c>
      <c r="N303" s="1" t="str">
        <f t="shared" si="26"/>
        <v>Site-Specific Handling</v>
      </c>
      <c r="O303" s="1" t="str">
        <f t="shared" si="27"/>
        <v>15</v>
      </c>
    </row>
    <row r="304" spans="1:15" x14ac:dyDescent="0.2">
      <c r="A304" s="1">
        <v>1059411</v>
      </c>
      <c r="B304" s="1">
        <v>1060000</v>
      </c>
      <c r="C304" s="1" t="s">
        <v>2</v>
      </c>
      <c r="D304" s="12">
        <f>INDEX(families!$A:$A,MATCH(E304,families!$B:$B,0))</f>
        <v>4</v>
      </c>
      <c r="E304" s="1" t="str">
        <f t="shared" si="28"/>
        <v>FW</v>
      </c>
      <c r="F304" s="1">
        <f t="shared" si="29"/>
        <v>10</v>
      </c>
      <c r="G304" s="1" t="str">
        <f t="shared" si="24"/>
        <v>10-15cm Full Width</v>
      </c>
      <c r="H304" s="1" t="str">
        <f t="shared" si="25"/>
        <v>10-15cm FW</v>
      </c>
      <c r="K304" s="1" t="s">
        <v>9</v>
      </c>
      <c r="L304" s="1" t="s">
        <v>3</v>
      </c>
      <c r="M304" s="1">
        <v>589</v>
      </c>
      <c r="N304" s="1" t="str">
        <f t="shared" si="26"/>
        <v>Full Width</v>
      </c>
      <c r="O304" s="1" t="str">
        <f t="shared" si="27"/>
        <v>10</v>
      </c>
    </row>
    <row r="305" spans="1:15" x14ac:dyDescent="0.2">
      <c r="A305" s="1">
        <v>1060000</v>
      </c>
      <c r="B305" s="1">
        <v>1062200</v>
      </c>
      <c r="C305" s="1" t="s">
        <v>2</v>
      </c>
      <c r="D305" s="12">
        <f>INDEX(families!$A:$A,MATCH(E305,families!$B:$B,0))</f>
        <v>5</v>
      </c>
      <c r="E305" s="1" t="str">
        <f t="shared" si="28"/>
        <v>SSH</v>
      </c>
      <c r="F305" s="1">
        <f t="shared" si="29"/>
        <v>0</v>
      </c>
      <c r="G305" s="1" t="str">
        <f t="shared" si="24"/>
        <v>0cm Site-Specific Handling</v>
      </c>
      <c r="H305" s="1" t="str">
        <f t="shared" si="25"/>
        <v>0cm SSH</v>
      </c>
      <c r="K305" s="1" t="s">
        <v>1</v>
      </c>
      <c r="L305" s="1" t="s">
        <v>0</v>
      </c>
      <c r="M305" s="1">
        <v>2200</v>
      </c>
      <c r="N305" s="1" t="str">
        <f t="shared" si="26"/>
        <v>Site-Specific Handling</v>
      </c>
      <c r="O305" s="1" t="str">
        <f t="shared" si="27"/>
        <v>00</v>
      </c>
    </row>
    <row r="306" spans="1:15" x14ac:dyDescent="0.2">
      <c r="A306" s="1">
        <v>1062200</v>
      </c>
      <c r="B306" s="1">
        <v>1062240</v>
      </c>
      <c r="C306" s="1" t="s">
        <v>2</v>
      </c>
      <c r="D306" s="12">
        <f>INDEX(families!$A:$A,MATCH(E306,families!$B:$B,0))</f>
        <v>4</v>
      </c>
      <c r="E306" s="1" t="str">
        <f t="shared" si="28"/>
        <v>FW</v>
      </c>
      <c r="F306" s="1">
        <f t="shared" si="29"/>
        <v>15</v>
      </c>
      <c r="G306" s="1" t="str">
        <f t="shared" si="24"/>
        <v>15-20cm Full Width</v>
      </c>
      <c r="H306" s="1" t="str">
        <f t="shared" si="25"/>
        <v>15-20cm FW</v>
      </c>
      <c r="K306" s="1" t="s">
        <v>6</v>
      </c>
      <c r="L306" s="1" t="s">
        <v>3</v>
      </c>
      <c r="M306" s="1">
        <v>40</v>
      </c>
      <c r="N306" s="1" t="str">
        <f t="shared" si="26"/>
        <v>Full Width</v>
      </c>
      <c r="O306" s="1" t="str">
        <f t="shared" si="27"/>
        <v>15</v>
      </c>
    </row>
    <row r="307" spans="1:15" x14ac:dyDescent="0.2">
      <c r="A307" s="1">
        <v>1062240</v>
      </c>
      <c r="B307" s="1">
        <v>1062348</v>
      </c>
      <c r="C307" s="1" t="s">
        <v>2</v>
      </c>
      <c r="D307" s="12">
        <f>INDEX(families!$A:$A,MATCH(E307,families!$B:$B,0))</f>
        <v>5</v>
      </c>
      <c r="E307" s="1" t="str">
        <f t="shared" si="28"/>
        <v>SSH</v>
      </c>
      <c r="F307" s="1">
        <f t="shared" si="29"/>
        <v>15</v>
      </c>
      <c r="G307" s="1" t="str">
        <f t="shared" si="24"/>
        <v>15-20cm Site-Specific Handling</v>
      </c>
      <c r="H307" s="1" t="str">
        <f t="shared" si="25"/>
        <v>15-20cm SSH</v>
      </c>
      <c r="K307" s="1" t="s">
        <v>6</v>
      </c>
      <c r="L307" s="1" t="s">
        <v>0</v>
      </c>
      <c r="M307" s="1">
        <v>108</v>
      </c>
      <c r="N307" s="1" t="str">
        <f t="shared" si="26"/>
        <v>Site-Specific Handling</v>
      </c>
      <c r="O307" s="1" t="str">
        <f t="shared" si="27"/>
        <v>15</v>
      </c>
    </row>
    <row r="308" spans="1:15" x14ac:dyDescent="0.2">
      <c r="A308" s="1">
        <v>1062348</v>
      </c>
      <c r="B308" s="1">
        <v>1062614</v>
      </c>
      <c r="C308" s="1" t="s">
        <v>2</v>
      </c>
      <c r="D308" s="12">
        <f>INDEX(families!$A:$A,MATCH(E308,families!$B:$B,0))</f>
        <v>4</v>
      </c>
      <c r="E308" s="1" t="str">
        <f t="shared" si="28"/>
        <v>FW</v>
      </c>
      <c r="F308" s="1">
        <f t="shared" si="29"/>
        <v>15</v>
      </c>
      <c r="G308" s="1" t="str">
        <f t="shared" si="24"/>
        <v>15-20cm Full Width</v>
      </c>
      <c r="H308" s="1" t="str">
        <f t="shared" si="25"/>
        <v>15-20cm FW</v>
      </c>
      <c r="K308" s="1" t="s">
        <v>6</v>
      </c>
      <c r="L308" s="1" t="s">
        <v>3</v>
      </c>
      <c r="M308" s="1">
        <v>266</v>
      </c>
      <c r="N308" s="1" t="str">
        <f t="shared" si="26"/>
        <v>Full Width</v>
      </c>
      <c r="O308" s="1" t="str">
        <f t="shared" si="27"/>
        <v>15</v>
      </c>
    </row>
    <row r="309" spans="1:15" x14ac:dyDescent="0.2">
      <c r="A309" s="1">
        <v>1062614</v>
      </c>
      <c r="B309" s="1">
        <v>1062833</v>
      </c>
      <c r="C309" s="1" t="s">
        <v>2</v>
      </c>
      <c r="D309" s="12">
        <f>INDEX(families!$A:$A,MATCH(E309,families!$B:$B,0))</f>
        <v>5</v>
      </c>
      <c r="E309" s="1" t="str">
        <f t="shared" si="28"/>
        <v>SSH</v>
      </c>
      <c r="F309" s="1">
        <f t="shared" si="29"/>
        <v>40</v>
      </c>
      <c r="G309" s="1" t="str">
        <f t="shared" si="24"/>
        <v>40cm Site-Specific Handling</v>
      </c>
      <c r="H309" s="1" t="str">
        <f t="shared" si="25"/>
        <v>40cm SSH</v>
      </c>
      <c r="K309" s="1" t="s">
        <v>13</v>
      </c>
      <c r="L309" s="1" t="s">
        <v>0</v>
      </c>
      <c r="M309" s="1">
        <v>219</v>
      </c>
      <c r="N309" s="1" t="str">
        <f t="shared" si="26"/>
        <v>Site-Specific Handling</v>
      </c>
      <c r="O309" s="1" t="str">
        <f t="shared" si="27"/>
        <v>40</v>
      </c>
    </row>
    <row r="310" spans="1:15" x14ac:dyDescent="0.2">
      <c r="A310" s="1">
        <v>1062833</v>
      </c>
      <c r="B310" s="1">
        <v>1063138</v>
      </c>
      <c r="C310" s="1" t="s">
        <v>2</v>
      </c>
      <c r="D310" s="12">
        <f>INDEX(families!$A:$A,MATCH(E310,families!$B:$B,0))</f>
        <v>5</v>
      </c>
      <c r="E310" s="1" t="str">
        <f t="shared" si="28"/>
        <v>SSH</v>
      </c>
      <c r="F310" s="1">
        <f t="shared" si="29"/>
        <v>0</v>
      </c>
      <c r="G310" s="1" t="str">
        <f t="shared" si="24"/>
        <v>0cm Site-Specific Handling</v>
      </c>
      <c r="H310" s="1" t="str">
        <f t="shared" si="25"/>
        <v>0cm SSH</v>
      </c>
      <c r="K310" s="1" t="s">
        <v>1</v>
      </c>
      <c r="L310" s="1" t="s">
        <v>0</v>
      </c>
      <c r="M310" s="1">
        <v>305</v>
      </c>
      <c r="N310" s="1" t="str">
        <f t="shared" si="26"/>
        <v>Site-Specific Handling</v>
      </c>
      <c r="O310" s="1" t="str">
        <f t="shared" si="27"/>
        <v>00</v>
      </c>
    </row>
    <row r="311" spans="1:15" x14ac:dyDescent="0.2">
      <c r="A311" s="1">
        <v>1063138</v>
      </c>
      <c r="B311" s="1">
        <v>1063249</v>
      </c>
      <c r="C311" s="1" t="s">
        <v>2</v>
      </c>
      <c r="D311" s="12">
        <f>INDEX(families!$A:$A,MATCH(E311,families!$B:$B,0))</f>
        <v>4</v>
      </c>
      <c r="E311" s="1" t="str">
        <f t="shared" si="28"/>
        <v>FW</v>
      </c>
      <c r="F311" s="1">
        <f t="shared" si="29"/>
        <v>20</v>
      </c>
      <c r="G311" s="1" t="str">
        <f t="shared" si="24"/>
        <v>20cm Full Width</v>
      </c>
      <c r="H311" s="1" t="str">
        <f t="shared" si="25"/>
        <v>20cm FW</v>
      </c>
      <c r="K311" s="1" t="s">
        <v>4</v>
      </c>
      <c r="L311" s="1" t="s">
        <v>3</v>
      </c>
      <c r="M311" s="1">
        <v>111</v>
      </c>
      <c r="N311" s="1" t="str">
        <f t="shared" si="26"/>
        <v>Full Width</v>
      </c>
      <c r="O311" s="1" t="str">
        <f t="shared" si="27"/>
        <v>20</v>
      </c>
    </row>
    <row r="312" spans="1:15" x14ac:dyDescent="0.2">
      <c r="A312" s="1">
        <v>1063249</v>
      </c>
      <c r="B312" s="1">
        <v>1063281</v>
      </c>
      <c r="C312" s="1" t="s">
        <v>2</v>
      </c>
      <c r="D312" s="12">
        <f>INDEX(families!$A:$A,MATCH(E312,families!$B:$B,0))</f>
        <v>5</v>
      </c>
      <c r="E312" s="1" t="str">
        <f t="shared" si="28"/>
        <v>SSH</v>
      </c>
      <c r="F312" s="1">
        <f t="shared" si="29"/>
        <v>20</v>
      </c>
      <c r="G312" s="1" t="str">
        <f t="shared" si="24"/>
        <v>20cm Site-Specific Handling</v>
      </c>
      <c r="H312" s="1" t="str">
        <f t="shared" si="25"/>
        <v>20cm SSH</v>
      </c>
      <c r="K312" s="1" t="s">
        <v>4</v>
      </c>
      <c r="L312" s="1" t="s">
        <v>0</v>
      </c>
      <c r="M312" s="1">
        <v>32</v>
      </c>
      <c r="N312" s="1" t="str">
        <f t="shared" si="26"/>
        <v>Site-Specific Handling</v>
      </c>
      <c r="O312" s="1" t="str">
        <f t="shared" si="27"/>
        <v>20</v>
      </c>
    </row>
    <row r="313" spans="1:15" x14ac:dyDescent="0.2">
      <c r="A313" s="1">
        <v>1063281</v>
      </c>
      <c r="B313" s="1">
        <v>1063788</v>
      </c>
      <c r="C313" s="1" t="s">
        <v>2</v>
      </c>
      <c r="D313" s="12">
        <f>INDEX(families!$A:$A,MATCH(E313,families!$B:$B,0))</f>
        <v>4</v>
      </c>
      <c r="E313" s="1" t="str">
        <f t="shared" si="28"/>
        <v>FW</v>
      </c>
      <c r="F313" s="1">
        <f t="shared" si="29"/>
        <v>20</v>
      </c>
      <c r="G313" s="1" t="str">
        <f t="shared" si="24"/>
        <v>20cm Full Width</v>
      </c>
      <c r="H313" s="1" t="str">
        <f t="shared" si="25"/>
        <v>20cm FW</v>
      </c>
      <c r="K313" s="1" t="s">
        <v>4</v>
      </c>
      <c r="L313" s="1" t="s">
        <v>3</v>
      </c>
      <c r="M313" s="1">
        <v>507</v>
      </c>
      <c r="N313" s="1" t="str">
        <f t="shared" si="26"/>
        <v>Full Width</v>
      </c>
      <c r="O313" s="1" t="str">
        <f t="shared" si="27"/>
        <v>20</v>
      </c>
    </row>
    <row r="314" spans="1:15" x14ac:dyDescent="0.2">
      <c r="A314" s="1">
        <v>1063788</v>
      </c>
      <c r="B314" s="1">
        <v>1063989</v>
      </c>
      <c r="C314" s="1" t="s">
        <v>2</v>
      </c>
      <c r="D314" s="12">
        <f>INDEX(families!$A:$A,MATCH(E314,families!$B:$B,0))</f>
        <v>4</v>
      </c>
      <c r="E314" s="1" t="str">
        <f t="shared" si="28"/>
        <v>FW</v>
      </c>
      <c r="F314" s="1">
        <f t="shared" si="29"/>
        <v>10</v>
      </c>
      <c r="G314" s="1" t="str">
        <f t="shared" si="24"/>
        <v>10-15cm Full Width</v>
      </c>
      <c r="H314" s="1" t="str">
        <f t="shared" si="25"/>
        <v>10-15cm FW</v>
      </c>
      <c r="K314" s="1" t="s">
        <v>9</v>
      </c>
      <c r="L314" s="1" t="s">
        <v>3</v>
      </c>
      <c r="M314" s="1">
        <v>201</v>
      </c>
      <c r="N314" s="1" t="str">
        <f t="shared" si="26"/>
        <v>Full Width</v>
      </c>
      <c r="O314" s="1" t="str">
        <f t="shared" si="27"/>
        <v>10</v>
      </c>
    </row>
    <row r="315" spans="1:15" x14ac:dyDescent="0.2">
      <c r="A315" s="1">
        <v>1063989</v>
      </c>
      <c r="B315" s="1">
        <v>1064107</v>
      </c>
      <c r="C315" s="1" t="s">
        <v>2</v>
      </c>
      <c r="D315" s="12">
        <f>INDEX(families!$A:$A,MATCH(E315,families!$B:$B,0))</f>
        <v>5</v>
      </c>
      <c r="E315" s="1" t="str">
        <f t="shared" si="28"/>
        <v>SSH</v>
      </c>
      <c r="F315" s="1">
        <f t="shared" si="29"/>
        <v>10</v>
      </c>
      <c r="G315" s="1" t="str">
        <f t="shared" si="24"/>
        <v>10-15cm Site-Specific Handling</v>
      </c>
      <c r="H315" s="1" t="str">
        <f t="shared" si="25"/>
        <v>10-15cm SSH</v>
      </c>
      <c r="K315" s="1" t="s">
        <v>9</v>
      </c>
      <c r="L315" s="1" t="s">
        <v>0</v>
      </c>
      <c r="M315" s="1">
        <v>118</v>
      </c>
      <c r="N315" s="1" t="str">
        <f t="shared" si="26"/>
        <v>Site-Specific Handling</v>
      </c>
      <c r="O315" s="1" t="str">
        <f t="shared" si="27"/>
        <v>10</v>
      </c>
    </row>
    <row r="316" spans="1:15" x14ac:dyDescent="0.2">
      <c r="A316" s="1">
        <v>1064107</v>
      </c>
      <c r="B316" s="1">
        <v>1064829</v>
      </c>
      <c r="C316" s="1" t="s">
        <v>2</v>
      </c>
      <c r="D316" s="12">
        <f>INDEX(families!$A:$A,MATCH(E316,families!$B:$B,0))</f>
        <v>4</v>
      </c>
      <c r="E316" s="1" t="str">
        <f t="shared" si="28"/>
        <v>FW</v>
      </c>
      <c r="F316" s="1">
        <f t="shared" si="29"/>
        <v>10</v>
      </c>
      <c r="G316" s="1" t="str">
        <f t="shared" si="24"/>
        <v>10-15cm Full Width</v>
      </c>
      <c r="H316" s="1" t="str">
        <f t="shared" si="25"/>
        <v>10-15cm FW</v>
      </c>
      <c r="K316" s="1" t="s">
        <v>9</v>
      </c>
      <c r="L316" s="1" t="s">
        <v>3</v>
      </c>
      <c r="M316" s="1">
        <v>722</v>
      </c>
      <c r="N316" s="1" t="str">
        <f t="shared" si="26"/>
        <v>Full Width</v>
      </c>
      <c r="O316" s="1" t="str">
        <f t="shared" si="27"/>
        <v>10</v>
      </c>
    </row>
    <row r="317" spans="1:15" x14ac:dyDescent="0.2">
      <c r="A317" s="1">
        <v>1064829</v>
      </c>
      <c r="B317" s="1">
        <v>1064862</v>
      </c>
      <c r="C317" s="1" t="s">
        <v>2</v>
      </c>
      <c r="D317" s="12">
        <f>INDEX(families!$A:$A,MATCH(E317,families!$B:$B,0))</f>
        <v>6</v>
      </c>
      <c r="E317" s="1" t="str">
        <f t="shared" si="28"/>
        <v>TRENCHLESS</v>
      </c>
      <c r="F317" s="1">
        <f t="shared" si="29"/>
        <v>10</v>
      </c>
      <c r="G317" s="1" t="str">
        <f t="shared" si="24"/>
        <v>10-15cm Trenchless Crossing</v>
      </c>
      <c r="H317" s="1" t="str">
        <f t="shared" si="25"/>
        <v>10-15cm TRENCHLESS</v>
      </c>
      <c r="K317" s="1" t="s">
        <v>9</v>
      </c>
      <c r="L317" s="1" t="s">
        <v>11</v>
      </c>
      <c r="M317" s="1">
        <v>33</v>
      </c>
      <c r="N317" s="1" t="str">
        <f t="shared" si="26"/>
        <v>Trenchless Crossing</v>
      </c>
      <c r="O317" s="1" t="str">
        <f t="shared" si="27"/>
        <v>10</v>
      </c>
    </row>
    <row r="318" spans="1:15" x14ac:dyDescent="0.2">
      <c r="A318" s="1">
        <v>1064862</v>
      </c>
      <c r="B318" s="1">
        <v>1064891</v>
      </c>
      <c r="C318" s="1" t="s">
        <v>2</v>
      </c>
      <c r="D318" s="12">
        <f>INDEX(families!$A:$A,MATCH(E318,families!$B:$B,0))</f>
        <v>6</v>
      </c>
      <c r="E318" s="1" t="str">
        <f t="shared" si="28"/>
        <v>TRENCHLESS</v>
      </c>
      <c r="F318" s="1">
        <f t="shared" si="29"/>
        <v>0</v>
      </c>
      <c r="G318" s="1" t="str">
        <f t="shared" si="24"/>
        <v>NONE Trenchless Crossing</v>
      </c>
      <c r="H318" s="1" t="str">
        <f t="shared" si="25"/>
        <v>NONE TRENCHLESS</v>
      </c>
      <c r="K318" s="1" t="s">
        <v>12</v>
      </c>
      <c r="L318" s="1" t="s">
        <v>11</v>
      </c>
      <c r="M318" s="1">
        <v>29</v>
      </c>
      <c r="N318" s="1" t="str">
        <f t="shared" si="26"/>
        <v>Trenchless Crossing</v>
      </c>
      <c r="O318" s="1" t="str">
        <f t="shared" si="27"/>
        <v>00</v>
      </c>
    </row>
    <row r="319" spans="1:15" x14ac:dyDescent="0.2">
      <c r="A319" s="1">
        <v>1064891</v>
      </c>
      <c r="B319" s="1">
        <v>1066053</v>
      </c>
      <c r="C319" s="1" t="s">
        <v>2</v>
      </c>
      <c r="D319" s="12">
        <f>INDEX(families!$A:$A,MATCH(E319,families!$B:$B,0))</f>
        <v>4</v>
      </c>
      <c r="E319" s="1" t="str">
        <f t="shared" si="28"/>
        <v>FW</v>
      </c>
      <c r="F319" s="1">
        <f t="shared" si="29"/>
        <v>10</v>
      </c>
      <c r="G319" s="1" t="str">
        <f t="shared" si="24"/>
        <v>10-15cm Full Width</v>
      </c>
      <c r="H319" s="1" t="str">
        <f t="shared" si="25"/>
        <v>10-15cm FW</v>
      </c>
      <c r="K319" s="1" t="s">
        <v>9</v>
      </c>
      <c r="L319" s="1" t="s">
        <v>3</v>
      </c>
      <c r="M319" s="1">
        <v>1162</v>
      </c>
      <c r="N319" s="1" t="str">
        <f t="shared" si="26"/>
        <v>Full Width</v>
      </c>
      <c r="O319" s="1" t="str">
        <f t="shared" si="27"/>
        <v>10</v>
      </c>
    </row>
    <row r="320" spans="1:15" x14ac:dyDescent="0.2">
      <c r="A320" s="1">
        <v>1066053</v>
      </c>
      <c r="B320" s="1">
        <v>1066077</v>
      </c>
      <c r="C320" s="1" t="s">
        <v>2</v>
      </c>
      <c r="D320" s="12">
        <f>INDEX(families!$A:$A,MATCH(E320,families!$B:$B,0))</f>
        <v>5</v>
      </c>
      <c r="E320" s="1" t="str">
        <f t="shared" si="28"/>
        <v>SSH</v>
      </c>
      <c r="F320" s="1">
        <f t="shared" si="29"/>
        <v>10</v>
      </c>
      <c r="G320" s="1" t="str">
        <f t="shared" si="24"/>
        <v>10-15cm Site-Specific Handling</v>
      </c>
      <c r="H320" s="1" t="str">
        <f t="shared" si="25"/>
        <v>10-15cm SSH</v>
      </c>
      <c r="K320" s="1" t="s">
        <v>9</v>
      </c>
      <c r="L320" s="1" t="s">
        <v>0</v>
      </c>
      <c r="M320" s="1">
        <v>24</v>
      </c>
      <c r="N320" s="1" t="str">
        <f t="shared" si="26"/>
        <v>Site-Specific Handling</v>
      </c>
      <c r="O320" s="1" t="str">
        <f t="shared" si="27"/>
        <v>10</v>
      </c>
    </row>
    <row r="321" spans="1:15" x14ac:dyDescent="0.2">
      <c r="A321" s="1">
        <v>1066077</v>
      </c>
      <c r="B321" s="1">
        <v>1066327</v>
      </c>
      <c r="C321" s="1" t="s">
        <v>2</v>
      </c>
      <c r="D321" s="12">
        <f>INDEX(families!$A:$A,MATCH(E321,families!$B:$B,0))</f>
        <v>4</v>
      </c>
      <c r="E321" s="1" t="str">
        <f t="shared" si="28"/>
        <v>FW</v>
      </c>
      <c r="F321" s="1">
        <f t="shared" si="29"/>
        <v>10</v>
      </c>
      <c r="G321" s="1" t="str">
        <f t="shared" si="24"/>
        <v>10-15cm Full Width</v>
      </c>
      <c r="H321" s="1" t="str">
        <f t="shared" si="25"/>
        <v>10-15cm FW</v>
      </c>
      <c r="K321" s="1" t="s">
        <v>9</v>
      </c>
      <c r="L321" s="1" t="s">
        <v>3</v>
      </c>
      <c r="M321" s="1">
        <v>250</v>
      </c>
      <c r="N321" s="1" t="str">
        <f t="shared" si="26"/>
        <v>Full Width</v>
      </c>
      <c r="O321" s="1" t="str">
        <f t="shared" si="27"/>
        <v>10</v>
      </c>
    </row>
    <row r="322" spans="1:15" x14ac:dyDescent="0.2">
      <c r="A322" s="1">
        <v>1066327</v>
      </c>
      <c r="B322" s="1">
        <v>1066865</v>
      </c>
      <c r="C322" s="1" t="s">
        <v>2</v>
      </c>
      <c r="D322" s="12">
        <f>INDEX(families!$A:$A,MATCH(E322,families!$B:$B,0))</f>
        <v>5</v>
      </c>
      <c r="E322" s="1" t="str">
        <f t="shared" si="28"/>
        <v>SSH</v>
      </c>
      <c r="F322" s="1">
        <f t="shared" si="29"/>
        <v>10</v>
      </c>
      <c r="G322" s="1" t="str">
        <f t="shared" ref="G322:G378" si="30">_xlfn.CONCAT(K322," ",N322)</f>
        <v>10-15cm Site-Specific Handling</v>
      </c>
      <c r="H322" s="1" t="str">
        <f t="shared" ref="H322:H378" si="31">_xlfn.CONCAT(K322," ",L322)</f>
        <v>10-15cm SSH</v>
      </c>
      <c r="K322" s="1" t="s">
        <v>9</v>
      </c>
      <c r="L322" s="1" t="s">
        <v>0</v>
      </c>
      <c r="M322" s="1">
        <v>538</v>
      </c>
      <c r="N322" s="1" t="str">
        <f t="shared" ref="N322:N378" si="32">INDEX(R:R,MATCH(L322,Q:Q,0))</f>
        <v>Site-Specific Handling</v>
      </c>
      <c r="O322" s="1" t="str">
        <f t="shared" ref="O322:O378" si="33">TEXT(INDEX(W:W,MATCH(K322,V:V,0)),"00")</f>
        <v>10</v>
      </c>
    </row>
    <row r="323" spans="1:15" x14ac:dyDescent="0.2">
      <c r="A323" s="1">
        <v>1066865</v>
      </c>
      <c r="B323" s="1">
        <v>1066922</v>
      </c>
      <c r="C323" s="1" t="s">
        <v>2</v>
      </c>
      <c r="D323" s="12">
        <f>INDEX(families!$A:$A,MATCH(E323,families!$B:$B,0))</f>
        <v>6</v>
      </c>
      <c r="E323" s="1" t="str">
        <f t="shared" ref="E323:E378" si="34">L323</f>
        <v>TRENCHLESS</v>
      </c>
      <c r="F323" s="1">
        <f t="shared" ref="F323:F378" si="35">_xlfn.NUMBERVALUE(O323)</f>
        <v>0</v>
      </c>
      <c r="G323" s="1" t="str">
        <f t="shared" si="30"/>
        <v>NONE Trenchless Crossing</v>
      </c>
      <c r="H323" s="1" t="str">
        <f t="shared" si="31"/>
        <v>NONE TRENCHLESS</v>
      </c>
      <c r="K323" s="1" t="s">
        <v>12</v>
      </c>
      <c r="L323" s="1" t="s">
        <v>11</v>
      </c>
      <c r="M323" s="1">
        <v>57</v>
      </c>
      <c r="N323" s="1" t="str">
        <f t="shared" si="32"/>
        <v>Trenchless Crossing</v>
      </c>
      <c r="O323" s="1" t="str">
        <f t="shared" si="33"/>
        <v>00</v>
      </c>
    </row>
    <row r="324" spans="1:15" x14ac:dyDescent="0.2">
      <c r="A324" s="1">
        <v>1066922</v>
      </c>
      <c r="B324" s="1">
        <v>1066955</v>
      </c>
      <c r="C324" s="1" t="s">
        <v>2</v>
      </c>
      <c r="D324" s="12">
        <f>INDEX(families!$A:$A,MATCH(E324,families!$B:$B,0))</f>
        <v>5</v>
      </c>
      <c r="E324" s="1" t="str">
        <f t="shared" si="34"/>
        <v>SSH</v>
      </c>
      <c r="F324" s="1">
        <f t="shared" si="35"/>
        <v>10</v>
      </c>
      <c r="G324" s="1" t="str">
        <f t="shared" si="30"/>
        <v>10-15cm Site-Specific Handling</v>
      </c>
      <c r="H324" s="1" t="str">
        <f t="shared" si="31"/>
        <v>10-15cm SSH</v>
      </c>
      <c r="K324" s="1" t="s">
        <v>9</v>
      </c>
      <c r="L324" s="1" t="s">
        <v>0</v>
      </c>
      <c r="M324" s="1">
        <v>33</v>
      </c>
      <c r="N324" s="1" t="str">
        <f t="shared" si="32"/>
        <v>Site-Specific Handling</v>
      </c>
      <c r="O324" s="1" t="str">
        <f t="shared" si="33"/>
        <v>10</v>
      </c>
    </row>
    <row r="325" spans="1:15" x14ac:dyDescent="0.2">
      <c r="A325" s="1">
        <v>1066955</v>
      </c>
      <c r="B325" s="1">
        <v>1067050</v>
      </c>
      <c r="C325" s="1" t="s">
        <v>2</v>
      </c>
      <c r="D325" s="12">
        <f>INDEX(families!$A:$A,MATCH(E325,families!$B:$B,0))</f>
        <v>5</v>
      </c>
      <c r="E325" s="1" t="str">
        <f t="shared" si="34"/>
        <v>SSH</v>
      </c>
      <c r="F325" s="1">
        <f t="shared" si="35"/>
        <v>25</v>
      </c>
      <c r="G325" s="1" t="str">
        <f t="shared" si="30"/>
        <v>25cm Site-Specific Handling</v>
      </c>
      <c r="H325" s="1" t="str">
        <f t="shared" si="31"/>
        <v>25cm SSH</v>
      </c>
      <c r="K325" s="1" t="s">
        <v>10</v>
      </c>
      <c r="L325" s="1" t="s">
        <v>0</v>
      </c>
      <c r="M325" s="1">
        <v>95</v>
      </c>
      <c r="N325" s="1" t="str">
        <f t="shared" si="32"/>
        <v>Site-Specific Handling</v>
      </c>
      <c r="O325" s="1" t="str">
        <f t="shared" si="33"/>
        <v>25</v>
      </c>
    </row>
    <row r="326" spans="1:15" x14ac:dyDescent="0.2">
      <c r="A326" s="1">
        <v>1067050</v>
      </c>
      <c r="B326" s="1">
        <v>1067337</v>
      </c>
      <c r="C326" s="1" t="s">
        <v>2</v>
      </c>
      <c r="D326" s="12">
        <f>INDEX(families!$A:$A,MATCH(E326,families!$B:$B,0))</f>
        <v>4</v>
      </c>
      <c r="E326" s="1" t="str">
        <f t="shared" si="34"/>
        <v>FW</v>
      </c>
      <c r="F326" s="1">
        <f t="shared" si="35"/>
        <v>25</v>
      </c>
      <c r="G326" s="1" t="str">
        <f t="shared" si="30"/>
        <v>25cm Full Width</v>
      </c>
      <c r="H326" s="1" t="str">
        <f t="shared" si="31"/>
        <v>25cm FW</v>
      </c>
      <c r="K326" s="1" t="s">
        <v>10</v>
      </c>
      <c r="L326" s="1" t="s">
        <v>3</v>
      </c>
      <c r="M326" s="1">
        <v>287</v>
      </c>
      <c r="N326" s="1" t="str">
        <f t="shared" si="32"/>
        <v>Full Width</v>
      </c>
      <c r="O326" s="1" t="str">
        <f t="shared" si="33"/>
        <v>25</v>
      </c>
    </row>
    <row r="327" spans="1:15" x14ac:dyDescent="0.2">
      <c r="A327" s="1">
        <v>1067337</v>
      </c>
      <c r="B327" s="1">
        <v>1067367</v>
      </c>
      <c r="C327" s="1" t="s">
        <v>2</v>
      </c>
      <c r="D327" s="12">
        <f>INDEX(families!$A:$A,MATCH(E327,families!$B:$B,0))</f>
        <v>5</v>
      </c>
      <c r="E327" s="1" t="str">
        <f t="shared" si="34"/>
        <v>SSH</v>
      </c>
      <c r="F327" s="1">
        <f t="shared" si="35"/>
        <v>25</v>
      </c>
      <c r="G327" s="1" t="str">
        <f t="shared" si="30"/>
        <v>25cm Site-Specific Handling</v>
      </c>
      <c r="H327" s="1" t="str">
        <f t="shared" si="31"/>
        <v>25cm SSH</v>
      </c>
      <c r="K327" s="1" t="s">
        <v>10</v>
      </c>
      <c r="L327" s="1" t="s">
        <v>0</v>
      </c>
      <c r="M327" s="1">
        <v>30</v>
      </c>
      <c r="N327" s="1" t="str">
        <f t="shared" si="32"/>
        <v>Site-Specific Handling</v>
      </c>
      <c r="O327" s="1" t="str">
        <f t="shared" si="33"/>
        <v>25</v>
      </c>
    </row>
    <row r="328" spans="1:15" x14ac:dyDescent="0.2">
      <c r="A328" s="1">
        <v>1067367</v>
      </c>
      <c r="B328" s="1">
        <v>1067427</v>
      </c>
      <c r="C328" s="1" t="s">
        <v>2</v>
      </c>
      <c r="D328" s="12">
        <f>INDEX(families!$A:$A,MATCH(E328,families!$B:$B,0))</f>
        <v>4</v>
      </c>
      <c r="E328" s="1" t="str">
        <f t="shared" si="34"/>
        <v>FW</v>
      </c>
      <c r="F328" s="1">
        <f t="shared" si="35"/>
        <v>25</v>
      </c>
      <c r="G328" s="1" t="str">
        <f t="shared" si="30"/>
        <v>25cm Full Width</v>
      </c>
      <c r="H328" s="1" t="str">
        <f t="shared" si="31"/>
        <v>25cm FW</v>
      </c>
      <c r="K328" s="1" t="s">
        <v>10</v>
      </c>
      <c r="L328" s="1" t="s">
        <v>3</v>
      </c>
      <c r="M328" s="1">
        <v>60</v>
      </c>
      <c r="N328" s="1" t="str">
        <f t="shared" si="32"/>
        <v>Full Width</v>
      </c>
      <c r="O328" s="1" t="str">
        <f t="shared" si="33"/>
        <v>25</v>
      </c>
    </row>
    <row r="329" spans="1:15" x14ac:dyDescent="0.2">
      <c r="A329" s="1">
        <v>1067427</v>
      </c>
      <c r="B329" s="1">
        <v>1068472</v>
      </c>
      <c r="C329" s="1" t="s">
        <v>2</v>
      </c>
      <c r="D329" s="12">
        <f>INDEX(families!$A:$A,MATCH(E329,families!$B:$B,0))</f>
        <v>4</v>
      </c>
      <c r="E329" s="1" t="str">
        <f t="shared" si="34"/>
        <v>FW</v>
      </c>
      <c r="F329" s="1">
        <f t="shared" si="35"/>
        <v>15</v>
      </c>
      <c r="G329" s="1" t="str">
        <f t="shared" si="30"/>
        <v>15-20cm Full Width</v>
      </c>
      <c r="H329" s="1" t="str">
        <f t="shared" si="31"/>
        <v>15-20cm FW</v>
      </c>
      <c r="K329" s="1" t="s">
        <v>6</v>
      </c>
      <c r="L329" s="1" t="s">
        <v>3</v>
      </c>
      <c r="M329" s="1">
        <v>1045</v>
      </c>
      <c r="N329" s="1" t="str">
        <f t="shared" si="32"/>
        <v>Full Width</v>
      </c>
      <c r="O329" s="1" t="str">
        <f t="shared" si="33"/>
        <v>15</v>
      </c>
    </row>
    <row r="330" spans="1:15" x14ac:dyDescent="0.2">
      <c r="A330" s="1">
        <v>1068472</v>
      </c>
      <c r="B330" s="1">
        <v>1068525</v>
      </c>
      <c r="C330" s="1" t="s">
        <v>2</v>
      </c>
      <c r="D330" s="12">
        <f>INDEX(families!$A:$A,MATCH(E330,families!$B:$B,0))</f>
        <v>4</v>
      </c>
      <c r="E330" s="1" t="str">
        <f t="shared" si="34"/>
        <v>FW</v>
      </c>
      <c r="F330" s="1">
        <f t="shared" si="35"/>
        <v>10</v>
      </c>
      <c r="G330" s="1" t="str">
        <f t="shared" si="30"/>
        <v>10-15cm Full Width</v>
      </c>
      <c r="H330" s="1" t="str">
        <f t="shared" si="31"/>
        <v>10-15cm FW</v>
      </c>
      <c r="K330" s="1" t="s">
        <v>9</v>
      </c>
      <c r="L330" s="1" t="s">
        <v>3</v>
      </c>
      <c r="M330" s="1">
        <v>53</v>
      </c>
      <c r="N330" s="1" t="str">
        <f t="shared" si="32"/>
        <v>Full Width</v>
      </c>
      <c r="O330" s="1" t="str">
        <f t="shared" si="33"/>
        <v>10</v>
      </c>
    </row>
    <row r="331" spans="1:15" x14ac:dyDescent="0.2">
      <c r="A331" s="1">
        <v>1068525</v>
      </c>
      <c r="B331" s="1">
        <v>1068561</v>
      </c>
      <c r="C331" s="1" t="s">
        <v>2</v>
      </c>
      <c r="D331" s="12">
        <f>INDEX(families!$A:$A,MATCH(E331,families!$B:$B,0))</f>
        <v>5</v>
      </c>
      <c r="E331" s="1" t="str">
        <f t="shared" si="34"/>
        <v>SSH</v>
      </c>
      <c r="F331" s="1">
        <f t="shared" si="35"/>
        <v>10</v>
      </c>
      <c r="G331" s="1" t="str">
        <f t="shared" si="30"/>
        <v>10-15cm Site-Specific Handling</v>
      </c>
      <c r="H331" s="1" t="str">
        <f t="shared" si="31"/>
        <v>10-15cm SSH</v>
      </c>
      <c r="K331" s="1" t="s">
        <v>9</v>
      </c>
      <c r="L331" s="1" t="s">
        <v>0</v>
      </c>
      <c r="M331" s="1">
        <v>36</v>
      </c>
      <c r="N331" s="1" t="str">
        <f t="shared" si="32"/>
        <v>Site-Specific Handling</v>
      </c>
      <c r="O331" s="1" t="str">
        <f t="shared" si="33"/>
        <v>10</v>
      </c>
    </row>
    <row r="332" spans="1:15" x14ac:dyDescent="0.2">
      <c r="A332" s="1">
        <v>1068561</v>
      </c>
      <c r="B332" s="1">
        <v>1068639</v>
      </c>
      <c r="C332" s="1" t="s">
        <v>2</v>
      </c>
      <c r="D332" s="12">
        <f>INDEX(families!$A:$A,MATCH(E332,families!$B:$B,0))</f>
        <v>4</v>
      </c>
      <c r="E332" s="1" t="str">
        <f t="shared" si="34"/>
        <v>FW</v>
      </c>
      <c r="F332" s="1">
        <f t="shared" si="35"/>
        <v>10</v>
      </c>
      <c r="G332" s="1" t="str">
        <f t="shared" si="30"/>
        <v>10-15cm Full Width</v>
      </c>
      <c r="H332" s="1" t="str">
        <f t="shared" si="31"/>
        <v>10-15cm FW</v>
      </c>
      <c r="K332" s="1" t="s">
        <v>9</v>
      </c>
      <c r="L332" s="1" t="s">
        <v>3</v>
      </c>
      <c r="M332" s="1">
        <v>78</v>
      </c>
      <c r="N332" s="1" t="str">
        <f t="shared" si="32"/>
        <v>Full Width</v>
      </c>
      <c r="O332" s="1" t="str">
        <f t="shared" si="33"/>
        <v>10</v>
      </c>
    </row>
    <row r="333" spans="1:15" x14ac:dyDescent="0.2">
      <c r="A333" s="1">
        <v>1068639</v>
      </c>
      <c r="B333" s="1">
        <v>1068693</v>
      </c>
      <c r="C333" s="1" t="s">
        <v>2</v>
      </c>
      <c r="D333" s="12">
        <f>INDEX(families!$A:$A,MATCH(E333,families!$B:$B,0))</f>
        <v>5</v>
      </c>
      <c r="E333" s="1" t="str">
        <f t="shared" si="34"/>
        <v>SSH</v>
      </c>
      <c r="F333" s="1">
        <f t="shared" si="35"/>
        <v>10</v>
      </c>
      <c r="G333" s="1" t="str">
        <f t="shared" si="30"/>
        <v>10-15cm Site-Specific Handling</v>
      </c>
      <c r="H333" s="1" t="str">
        <f t="shared" si="31"/>
        <v>10-15cm SSH</v>
      </c>
      <c r="K333" s="1" t="s">
        <v>9</v>
      </c>
      <c r="L333" s="1" t="s">
        <v>0</v>
      </c>
      <c r="M333" s="1">
        <v>54</v>
      </c>
      <c r="N333" s="1" t="str">
        <f t="shared" si="32"/>
        <v>Site-Specific Handling</v>
      </c>
      <c r="O333" s="1" t="str">
        <f t="shared" si="33"/>
        <v>10</v>
      </c>
    </row>
    <row r="334" spans="1:15" x14ac:dyDescent="0.2">
      <c r="A334" s="1">
        <v>1068693</v>
      </c>
      <c r="B334" s="1">
        <v>1068763</v>
      </c>
      <c r="C334" s="1" t="s">
        <v>2</v>
      </c>
      <c r="D334" s="12">
        <f>INDEX(families!$A:$A,MATCH(E334,families!$B:$B,0))</f>
        <v>4</v>
      </c>
      <c r="E334" s="1" t="str">
        <f t="shared" si="34"/>
        <v>FW</v>
      </c>
      <c r="F334" s="1">
        <f t="shared" si="35"/>
        <v>10</v>
      </c>
      <c r="G334" s="1" t="str">
        <f t="shared" si="30"/>
        <v>10-15cm Full Width</v>
      </c>
      <c r="H334" s="1" t="str">
        <f t="shared" si="31"/>
        <v>10-15cm FW</v>
      </c>
      <c r="K334" s="1" t="s">
        <v>9</v>
      </c>
      <c r="L334" s="1" t="s">
        <v>3</v>
      </c>
      <c r="M334" s="1">
        <v>70</v>
      </c>
      <c r="N334" s="1" t="str">
        <f t="shared" si="32"/>
        <v>Full Width</v>
      </c>
      <c r="O334" s="1" t="str">
        <f t="shared" si="33"/>
        <v>10</v>
      </c>
    </row>
    <row r="335" spans="1:15" x14ac:dyDescent="0.2">
      <c r="A335" s="1">
        <v>1068763</v>
      </c>
      <c r="B335" s="1">
        <v>1068788</v>
      </c>
      <c r="C335" s="1" t="s">
        <v>2</v>
      </c>
      <c r="D335" s="12">
        <f>INDEX(families!$A:$A,MATCH(E335,families!$B:$B,0))</f>
        <v>5</v>
      </c>
      <c r="E335" s="1" t="str">
        <f t="shared" si="34"/>
        <v>SSH</v>
      </c>
      <c r="F335" s="1">
        <f t="shared" si="35"/>
        <v>10</v>
      </c>
      <c r="G335" s="1" t="str">
        <f t="shared" si="30"/>
        <v>10-15cm Site-Specific Handling</v>
      </c>
      <c r="H335" s="1" t="str">
        <f t="shared" si="31"/>
        <v>10-15cm SSH</v>
      </c>
      <c r="K335" s="1" t="s">
        <v>9</v>
      </c>
      <c r="L335" s="1" t="s">
        <v>0</v>
      </c>
      <c r="M335" s="1">
        <v>25</v>
      </c>
      <c r="N335" s="1" t="str">
        <f t="shared" si="32"/>
        <v>Site-Specific Handling</v>
      </c>
      <c r="O335" s="1" t="str">
        <f t="shared" si="33"/>
        <v>10</v>
      </c>
    </row>
    <row r="336" spans="1:15" x14ac:dyDescent="0.2">
      <c r="A336" s="1">
        <v>1068788</v>
      </c>
      <c r="B336" s="1">
        <v>1069064</v>
      </c>
      <c r="C336" s="1" t="s">
        <v>2</v>
      </c>
      <c r="D336" s="12">
        <f>INDEX(families!$A:$A,MATCH(E336,families!$B:$B,0))</f>
        <v>4</v>
      </c>
      <c r="E336" s="1" t="str">
        <f t="shared" si="34"/>
        <v>FW</v>
      </c>
      <c r="F336" s="1">
        <f t="shared" si="35"/>
        <v>10</v>
      </c>
      <c r="G336" s="1" t="str">
        <f t="shared" si="30"/>
        <v>10-15cm Full Width</v>
      </c>
      <c r="H336" s="1" t="str">
        <f t="shared" si="31"/>
        <v>10-15cm FW</v>
      </c>
      <c r="K336" s="1" t="s">
        <v>9</v>
      </c>
      <c r="L336" s="1" t="s">
        <v>3</v>
      </c>
      <c r="M336" s="1">
        <v>276</v>
      </c>
      <c r="N336" s="1" t="str">
        <f t="shared" si="32"/>
        <v>Full Width</v>
      </c>
      <c r="O336" s="1" t="str">
        <f t="shared" si="33"/>
        <v>10</v>
      </c>
    </row>
    <row r="337" spans="1:15" x14ac:dyDescent="0.2">
      <c r="A337" s="1">
        <v>1069064</v>
      </c>
      <c r="B337" s="1">
        <v>1069152</v>
      </c>
      <c r="C337" s="1" t="s">
        <v>2</v>
      </c>
      <c r="D337" s="12">
        <f>INDEX(families!$A:$A,MATCH(E337,families!$B:$B,0))</f>
        <v>5</v>
      </c>
      <c r="E337" s="1" t="str">
        <f t="shared" si="34"/>
        <v>SSH</v>
      </c>
      <c r="F337" s="1">
        <f t="shared" si="35"/>
        <v>10</v>
      </c>
      <c r="G337" s="1" t="str">
        <f t="shared" si="30"/>
        <v>10-15cm Site-Specific Handling</v>
      </c>
      <c r="H337" s="1" t="str">
        <f t="shared" si="31"/>
        <v>10-15cm SSH</v>
      </c>
      <c r="K337" s="1" t="s">
        <v>9</v>
      </c>
      <c r="L337" s="1" t="s">
        <v>0</v>
      </c>
      <c r="M337" s="1">
        <v>88</v>
      </c>
      <c r="N337" s="1" t="str">
        <f t="shared" si="32"/>
        <v>Site-Specific Handling</v>
      </c>
      <c r="O337" s="1" t="str">
        <f t="shared" si="33"/>
        <v>10</v>
      </c>
    </row>
    <row r="338" spans="1:15" x14ac:dyDescent="0.2">
      <c r="A338" s="1">
        <v>1069152</v>
      </c>
      <c r="B338" s="1">
        <v>1069178</v>
      </c>
      <c r="C338" s="1" t="s">
        <v>2</v>
      </c>
      <c r="D338" s="12">
        <f>INDEX(families!$A:$A,MATCH(E338,families!$B:$B,0))</f>
        <v>5</v>
      </c>
      <c r="E338" s="1" t="str">
        <f t="shared" si="34"/>
        <v>SSH</v>
      </c>
      <c r="F338" s="1">
        <f t="shared" si="35"/>
        <v>15</v>
      </c>
      <c r="G338" s="1" t="str">
        <f t="shared" si="30"/>
        <v>15-20cm Site-Specific Handling</v>
      </c>
      <c r="H338" s="1" t="str">
        <f t="shared" si="31"/>
        <v>15-20cm SSH</v>
      </c>
      <c r="K338" s="1" t="s">
        <v>6</v>
      </c>
      <c r="L338" s="1" t="s">
        <v>0</v>
      </c>
      <c r="M338" s="1">
        <v>26</v>
      </c>
      <c r="N338" s="1" t="str">
        <f t="shared" si="32"/>
        <v>Site-Specific Handling</v>
      </c>
      <c r="O338" s="1" t="str">
        <f t="shared" si="33"/>
        <v>15</v>
      </c>
    </row>
    <row r="339" spans="1:15" x14ac:dyDescent="0.2">
      <c r="A339" s="1">
        <v>1069178</v>
      </c>
      <c r="B339" s="1">
        <v>1069488</v>
      </c>
      <c r="C339" s="1" t="s">
        <v>2</v>
      </c>
      <c r="D339" s="12">
        <f>INDEX(families!$A:$A,MATCH(E339,families!$B:$B,0))</f>
        <v>5</v>
      </c>
      <c r="E339" s="1" t="str">
        <f t="shared" si="34"/>
        <v>SSH</v>
      </c>
      <c r="F339" s="1">
        <f t="shared" si="35"/>
        <v>10</v>
      </c>
      <c r="G339" s="1" t="str">
        <f t="shared" si="30"/>
        <v>10-15cm Site-Specific Handling</v>
      </c>
      <c r="H339" s="1" t="str">
        <f t="shared" si="31"/>
        <v>10-15cm SSH</v>
      </c>
      <c r="K339" s="1" t="s">
        <v>9</v>
      </c>
      <c r="L339" s="1" t="s">
        <v>0</v>
      </c>
      <c r="M339" s="1">
        <v>310</v>
      </c>
      <c r="N339" s="1" t="str">
        <f t="shared" si="32"/>
        <v>Site-Specific Handling</v>
      </c>
      <c r="O339" s="1" t="str">
        <f t="shared" si="33"/>
        <v>10</v>
      </c>
    </row>
    <row r="340" spans="1:15" x14ac:dyDescent="0.2">
      <c r="A340" s="1">
        <v>1069488</v>
      </c>
      <c r="B340" s="1">
        <v>1069677</v>
      </c>
      <c r="C340" s="1" t="s">
        <v>2</v>
      </c>
      <c r="D340" s="12">
        <f>INDEX(families!$A:$A,MATCH(E340,families!$B:$B,0))</f>
        <v>4</v>
      </c>
      <c r="E340" s="1" t="str">
        <f t="shared" si="34"/>
        <v>FW</v>
      </c>
      <c r="F340" s="1">
        <f t="shared" si="35"/>
        <v>10</v>
      </c>
      <c r="G340" s="1" t="str">
        <f t="shared" si="30"/>
        <v>10-15cm Full Width</v>
      </c>
      <c r="H340" s="1" t="str">
        <f t="shared" si="31"/>
        <v>10-15cm FW</v>
      </c>
      <c r="K340" s="1" t="s">
        <v>9</v>
      </c>
      <c r="L340" s="1" t="s">
        <v>3</v>
      </c>
      <c r="M340" s="1">
        <v>189</v>
      </c>
      <c r="N340" s="1" t="str">
        <f t="shared" si="32"/>
        <v>Full Width</v>
      </c>
      <c r="O340" s="1" t="str">
        <f t="shared" si="33"/>
        <v>10</v>
      </c>
    </row>
    <row r="341" spans="1:15" x14ac:dyDescent="0.2">
      <c r="A341" s="1">
        <v>1069677</v>
      </c>
      <c r="B341" s="1">
        <v>1069698</v>
      </c>
      <c r="C341" s="1" t="s">
        <v>2</v>
      </c>
      <c r="D341" s="12">
        <f>INDEX(families!$A:$A,MATCH(E341,families!$B:$B,0))</f>
        <v>5</v>
      </c>
      <c r="E341" s="1" t="str">
        <f t="shared" si="34"/>
        <v>SSH</v>
      </c>
      <c r="F341" s="1">
        <f t="shared" si="35"/>
        <v>10</v>
      </c>
      <c r="G341" s="1" t="str">
        <f t="shared" si="30"/>
        <v>10-15cm Site-Specific Handling</v>
      </c>
      <c r="H341" s="1" t="str">
        <f t="shared" si="31"/>
        <v>10-15cm SSH</v>
      </c>
      <c r="K341" s="1" t="s">
        <v>9</v>
      </c>
      <c r="L341" s="1" t="s">
        <v>0</v>
      </c>
      <c r="M341" s="1">
        <v>21</v>
      </c>
      <c r="N341" s="1" t="str">
        <f t="shared" si="32"/>
        <v>Site-Specific Handling</v>
      </c>
      <c r="O341" s="1" t="str">
        <f t="shared" si="33"/>
        <v>10</v>
      </c>
    </row>
    <row r="342" spans="1:15" x14ac:dyDescent="0.2">
      <c r="A342" s="1">
        <v>1069698</v>
      </c>
      <c r="B342" s="1">
        <v>1069913</v>
      </c>
      <c r="C342" s="1" t="s">
        <v>2</v>
      </c>
      <c r="D342" s="12">
        <f>INDEX(families!$A:$A,MATCH(E342,families!$B:$B,0))</f>
        <v>4</v>
      </c>
      <c r="E342" s="1" t="str">
        <f t="shared" si="34"/>
        <v>FW</v>
      </c>
      <c r="F342" s="1">
        <f t="shared" si="35"/>
        <v>10</v>
      </c>
      <c r="G342" s="1" t="str">
        <f t="shared" si="30"/>
        <v>10-15cm Full Width</v>
      </c>
      <c r="H342" s="1" t="str">
        <f t="shared" si="31"/>
        <v>10-15cm FW</v>
      </c>
      <c r="K342" s="1" t="s">
        <v>9</v>
      </c>
      <c r="L342" s="1" t="s">
        <v>3</v>
      </c>
      <c r="M342" s="1">
        <v>215</v>
      </c>
      <c r="N342" s="1" t="str">
        <f t="shared" si="32"/>
        <v>Full Width</v>
      </c>
      <c r="O342" s="1" t="str">
        <f t="shared" si="33"/>
        <v>10</v>
      </c>
    </row>
    <row r="343" spans="1:15" x14ac:dyDescent="0.2">
      <c r="A343" s="1">
        <v>1069913</v>
      </c>
      <c r="B343" s="1">
        <v>1070061</v>
      </c>
      <c r="C343" s="1" t="s">
        <v>2</v>
      </c>
      <c r="D343" s="12">
        <f>INDEX(families!$A:$A,MATCH(E343,families!$B:$B,0))</f>
        <v>5</v>
      </c>
      <c r="E343" s="1" t="str">
        <f t="shared" si="34"/>
        <v>SSH</v>
      </c>
      <c r="F343" s="1">
        <f t="shared" si="35"/>
        <v>10</v>
      </c>
      <c r="G343" s="1" t="str">
        <f t="shared" si="30"/>
        <v>10-15cm Site-Specific Handling</v>
      </c>
      <c r="H343" s="1" t="str">
        <f t="shared" si="31"/>
        <v>10-15cm SSH</v>
      </c>
      <c r="K343" s="1" t="s">
        <v>9</v>
      </c>
      <c r="L343" s="1" t="s">
        <v>0</v>
      </c>
      <c r="M343" s="1">
        <v>148</v>
      </c>
      <c r="N343" s="1" t="str">
        <f t="shared" si="32"/>
        <v>Site-Specific Handling</v>
      </c>
      <c r="O343" s="1" t="str">
        <f t="shared" si="33"/>
        <v>10</v>
      </c>
    </row>
    <row r="344" spans="1:15" x14ac:dyDescent="0.2">
      <c r="A344" s="1">
        <v>1070061</v>
      </c>
      <c r="B344" s="1">
        <v>1070084</v>
      </c>
      <c r="C344" s="1" t="s">
        <v>2</v>
      </c>
      <c r="D344" s="12">
        <f>INDEX(families!$A:$A,MATCH(E344,families!$B:$B,0))</f>
        <v>4</v>
      </c>
      <c r="E344" s="1" t="str">
        <f t="shared" si="34"/>
        <v>FW</v>
      </c>
      <c r="F344" s="1">
        <f t="shared" si="35"/>
        <v>10</v>
      </c>
      <c r="G344" s="1" t="str">
        <f t="shared" si="30"/>
        <v>10-15cm Full Width</v>
      </c>
      <c r="H344" s="1" t="str">
        <f t="shared" si="31"/>
        <v>10-15cm FW</v>
      </c>
      <c r="K344" s="1" t="s">
        <v>9</v>
      </c>
      <c r="L344" s="1" t="s">
        <v>3</v>
      </c>
      <c r="M344" s="1">
        <v>23</v>
      </c>
      <c r="N344" s="1" t="str">
        <f t="shared" si="32"/>
        <v>Full Width</v>
      </c>
      <c r="O344" s="1" t="str">
        <f t="shared" si="33"/>
        <v>10</v>
      </c>
    </row>
    <row r="345" spans="1:15" x14ac:dyDescent="0.2">
      <c r="A345" s="1">
        <v>1070084</v>
      </c>
      <c r="B345" s="1">
        <v>1070145</v>
      </c>
      <c r="C345" s="1" t="s">
        <v>2</v>
      </c>
      <c r="D345" s="12">
        <f>INDEX(families!$A:$A,MATCH(E345,families!$B:$B,0))</f>
        <v>5</v>
      </c>
      <c r="E345" s="1" t="str">
        <f t="shared" si="34"/>
        <v>SSH</v>
      </c>
      <c r="F345" s="1">
        <f t="shared" si="35"/>
        <v>10</v>
      </c>
      <c r="G345" s="1" t="str">
        <f t="shared" si="30"/>
        <v>10-15cm Site-Specific Handling</v>
      </c>
      <c r="H345" s="1" t="str">
        <f t="shared" si="31"/>
        <v>10-15cm SSH</v>
      </c>
      <c r="K345" s="1" t="s">
        <v>9</v>
      </c>
      <c r="L345" s="1" t="s">
        <v>0</v>
      </c>
      <c r="M345" s="1">
        <v>61</v>
      </c>
      <c r="N345" s="1" t="str">
        <f t="shared" si="32"/>
        <v>Site-Specific Handling</v>
      </c>
      <c r="O345" s="1" t="str">
        <f t="shared" si="33"/>
        <v>10</v>
      </c>
    </row>
    <row r="346" spans="1:15" x14ac:dyDescent="0.2">
      <c r="A346" s="1">
        <v>1070145</v>
      </c>
      <c r="B346" s="1">
        <v>1070189</v>
      </c>
      <c r="C346" s="1" t="s">
        <v>2</v>
      </c>
      <c r="D346" s="12">
        <f>INDEX(families!$A:$A,MATCH(E346,families!$B:$B,0))</f>
        <v>4</v>
      </c>
      <c r="E346" s="1" t="str">
        <f t="shared" si="34"/>
        <v>FW</v>
      </c>
      <c r="F346" s="1">
        <f t="shared" si="35"/>
        <v>10</v>
      </c>
      <c r="G346" s="1" t="str">
        <f t="shared" si="30"/>
        <v>10-15cm Full Width</v>
      </c>
      <c r="H346" s="1" t="str">
        <f t="shared" si="31"/>
        <v>10-15cm FW</v>
      </c>
      <c r="K346" s="1" t="s">
        <v>9</v>
      </c>
      <c r="L346" s="1" t="s">
        <v>3</v>
      </c>
      <c r="M346" s="1">
        <v>44</v>
      </c>
      <c r="N346" s="1" t="str">
        <f t="shared" si="32"/>
        <v>Full Width</v>
      </c>
      <c r="O346" s="1" t="str">
        <f t="shared" si="33"/>
        <v>10</v>
      </c>
    </row>
    <row r="347" spans="1:15" x14ac:dyDescent="0.2">
      <c r="A347" s="1">
        <v>1070189</v>
      </c>
      <c r="B347" s="1">
        <v>1070221</v>
      </c>
      <c r="C347" s="1" t="s">
        <v>2</v>
      </c>
      <c r="D347" s="12">
        <f>INDEX(families!$A:$A,MATCH(E347,families!$B:$B,0))</f>
        <v>5</v>
      </c>
      <c r="E347" s="1" t="str">
        <f t="shared" si="34"/>
        <v>SSH</v>
      </c>
      <c r="F347" s="1">
        <f t="shared" si="35"/>
        <v>10</v>
      </c>
      <c r="G347" s="1" t="str">
        <f t="shared" si="30"/>
        <v>10-15cm Site-Specific Handling</v>
      </c>
      <c r="H347" s="1" t="str">
        <f t="shared" si="31"/>
        <v>10-15cm SSH</v>
      </c>
      <c r="K347" s="1" t="s">
        <v>9</v>
      </c>
      <c r="L347" s="1" t="s">
        <v>0</v>
      </c>
      <c r="M347" s="1">
        <v>32</v>
      </c>
      <c r="N347" s="1" t="str">
        <f t="shared" si="32"/>
        <v>Site-Specific Handling</v>
      </c>
      <c r="O347" s="1" t="str">
        <f t="shared" si="33"/>
        <v>10</v>
      </c>
    </row>
    <row r="348" spans="1:15" x14ac:dyDescent="0.2">
      <c r="A348" s="1">
        <v>1070221</v>
      </c>
      <c r="B348" s="1">
        <v>1070345</v>
      </c>
      <c r="C348" s="1" t="s">
        <v>2</v>
      </c>
      <c r="D348" s="12">
        <f>INDEX(families!$A:$A,MATCH(E348,families!$B:$B,0))</f>
        <v>4</v>
      </c>
      <c r="E348" s="1" t="str">
        <f t="shared" si="34"/>
        <v>FW</v>
      </c>
      <c r="F348" s="1">
        <f t="shared" si="35"/>
        <v>10</v>
      </c>
      <c r="G348" s="1" t="str">
        <f t="shared" si="30"/>
        <v>10-15cm Full Width</v>
      </c>
      <c r="H348" s="1" t="str">
        <f t="shared" si="31"/>
        <v>10-15cm FW</v>
      </c>
      <c r="K348" s="1" t="s">
        <v>9</v>
      </c>
      <c r="L348" s="1" t="s">
        <v>3</v>
      </c>
      <c r="M348" s="1">
        <v>124</v>
      </c>
      <c r="N348" s="1" t="str">
        <f t="shared" si="32"/>
        <v>Full Width</v>
      </c>
      <c r="O348" s="1" t="str">
        <f t="shared" si="33"/>
        <v>10</v>
      </c>
    </row>
    <row r="349" spans="1:15" x14ac:dyDescent="0.2">
      <c r="A349" s="1">
        <v>1070345</v>
      </c>
      <c r="B349" s="1">
        <v>1070391</v>
      </c>
      <c r="C349" s="1" t="s">
        <v>2</v>
      </c>
      <c r="D349" s="12">
        <f>INDEX(families!$A:$A,MATCH(E349,families!$B:$B,0))</f>
        <v>5</v>
      </c>
      <c r="E349" s="1" t="str">
        <f t="shared" si="34"/>
        <v>SSH</v>
      </c>
      <c r="F349" s="1">
        <f t="shared" si="35"/>
        <v>10</v>
      </c>
      <c r="G349" s="1" t="str">
        <f t="shared" si="30"/>
        <v>10-15cm Site-Specific Handling</v>
      </c>
      <c r="H349" s="1" t="str">
        <f t="shared" si="31"/>
        <v>10-15cm SSH</v>
      </c>
      <c r="K349" s="1" t="s">
        <v>9</v>
      </c>
      <c r="L349" s="1" t="s">
        <v>0</v>
      </c>
      <c r="M349" s="1">
        <v>46</v>
      </c>
      <c r="N349" s="1" t="str">
        <f t="shared" si="32"/>
        <v>Site-Specific Handling</v>
      </c>
      <c r="O349" s="1" t="str">
        <f t="shared" si="33"/>
        <v>10</v>
      </c>
    </row>
    <row r="350" spans="1:15" x14ac:dyDescent="0.2">
      <c r="A350" s="1">
        <v>1070391</v>
      </c>
      <c r="B350" s="1">
        <v>1070658</v>
      </c>
      <c r="C350" s="1" t="s">
        <v>2</v>
      </c>
      <c r="D350" s="12">
        <f>INDEX(families!$A:$A,MATCH(E350,families!$B:$B,0))</f>
        <v>4</v>
      </c>
      <c r="E350" s="1" t="str">
        <f t="shared" si="34"/>
        <v>FW</v>
      </c>
      <c r="F350" s="1">
        <f t="shared" si="35"/>
        <v>10</v>
      </c>
      <c r="G350" s="1" t="str">
        <f t="shared" si="30"/>
        <v>10-15cm Full Width</v>
      </c>
      <c r="H350" s="1" t="str">
        <f t="shared" si="31"/>
        <v>10-15cm FW</v>
      </c>
      <c r="K350" s="1" t="s">
        <v>9</v>
      </c>
      <c r="L350" s="1" t="s">
        <v>3</v>
      </c>
      <c r="M350" s="1">
        <v>267</v>
      </c>
      <c r="N350" s="1" t="str">
        <f t="shared" si="32"/>
        <v>Full Width</v>
      </c>
      <c r="O350" s="1" t="str">
        <f t="shared" si="33"/>
        <v>10</v>
      </c>
    </row>
    <row r="351" spans="1:15" x14ac:dyDescent="0.2">
      <c r="A351" s="1">
        <v>1070658</v>
      </c>
      <c r="B351" s="1">
        <v>1070699</v>
      </c>
      <c r="C351" s="1" t="s">
        <v>2</v>
      </c>
      <c r="D351" s="12">
        <f>INDEX(families!$A:$A,MATCH(E351,families!$B:$B,0))</f>
        <v>5</v>
      </c>
      <c r="E351" s="1" t="str">
        <f t="shared" si="34"/>
        <v>SSH</v>
      </c>
      <c r="F351" s="1">
        <f t="shared" si="35"/>
        <v>10</v>
      </c>
      <c r="G351" s="1" t="str">
        <f t="shared" si="30"/>
        <v>10-15cm Site-Specific Handling</v>
      </c>
      <c r="H351" s="1" t="str">
        <f t="shared" si="31"/>
        <v>10-15cm SSH</v>
      </c>
      <c r="K351" s="1" t="s">
        <v>9</v>
      </c>
      <c r="L351" s="1" t="s">
        <v>0</v>
      </c>
      <c r="M351" s="1">
        <v>41</v>
      </c>
      <c r="N351" s="1" t="str">
        <f t="shared" si="32"/>
        <v>Site-Specific Handling</v>
      </c>
      <c r="O351" s="1" t="str">
        <f t="shared" si="33"/>
        <v>10</v>
      </c>
    </row>
    <row r="352" spans="1:15" x14ac:dyDescent="0.2">
      <c r="A352" s="1">
        <v>1070699</v>
      </c>
      <c r="B352" s="1">
        <v>1070718</v>
      </c>
      <c r="C352" s="1" t="s">
        <v>2</v>
      </c>
      <c r="D352" s="12">
        <f>INDEX(families!$A:$A,MATCH(E352,families!$B:$B,0))</f>
        <v>4</v>
      </c>
      <c r="E352" s="1" t="str">
        <f t="shared" si="34"/>
        <v>FW</v>
      </c>
      <c r="F352" s="1">
        <f t="shared" si="35"/>
        <v>10</v>
      </c>
      <c r="G352" s="1" t="str">
        <f t="shared" si="30"/>
        <v>10-15cm Full Width</v>
      </c>
      <c r="H352" s="1" t="str">
        <f t="shared" si="31"/>
        <v>10-15cm FW</v>
      </c>
      <c r="K352" s="1" t="s">
        <v>9</v>
      </c>
      <c r="L352" s="1" t="s">
        <v>3</v>
      </c>
      <c r="M352" s="1">
        <v>19</v>
      </c>
      <c r="N352" s="1" t="str">
        <f t="shared" si="32"/>
        <v>Full Width</v>
      </c>
      <c r="O352" s="1" t="str">
        <f t="shared" si="33"/>
        <v>10</v>
      </c>
    </row>
    <row r="353" spans="1:15" x14ac:dyDescent="0.2">
      <c r="A353" s="1">
        <v>1070718</v>
      </c>
      <c r="B353" s="1">
        <v>1070804</v>
      </c>
      <c r="C353" s="1" t="s">
        <v>2</v>
      </c>
      <c r="D353" s="12">
        <f>INDEX(families!$A:$A,MATCH(E353,families!$B:$B,0))</f>
        <v>5</v>
      </c>
      <c r="E353" s="1" t="str">
        <f t="shared" si="34"/>
        <v>SSH</v>
      </c>
      <c r="F353" s="1">
        <f t="shared" si="35"/>
        <v>10</v>
      </c>
      <c r="G353" s="1" t="str">
        <f t="shared" si="30"/>
        <v>10-15cm Site-Specific Handling</v>
      </c>
      <c r="H353" s="1" t="str">
        <f t="shared" si="31"/>
        <v>10-15cm SSH</v>
      </c>
      <c r="K353" s="1" t="s">
        <v>9</v>
      </c>
      <c r="L353" s="1" t="s">
        <v>0</v>
      </c>
      <c r="M353" s="1">
        <v>86</v>
      </c>
      <c r="N353" s="1" t="str">
        <f t="shared" si="32"/>
        <v>Site-Specific Handling</v>
      </c>
      <c r="O353" s="1" t="str">
        <f t="shared" si="33"/>
        <v>10</v>
      </c>
    </row>
    <row r="354" spans="1:15" x14ac:dyDescent="0.2">
      <c r="A354" s="1">
        <v>1070804</v>
      </c>
      <c r="B354" s="1">
        <v>1070882</v>
      </c>
      <c r="C354" s="1" t="s">
        <v>2</v>
      </c>
      <c r="D354" s="12">
        <f>INDEX(families!$A:$A,MATCH(E354,families!$B:$B,0))</f>
        <v>4</v>
      </c>
      <c r="E354" s="1" t="str">
        <f t="shared" si="34"/>
        <v>FW</v>
      </c>
      <c r="F354" s="1">
        <f t="shared" si="35"/>
        <v>10</v>
      </c>
      <c r="G354" s="1" t="str">
        <f t="shared" si="30"/>
        <v>10-15cm Full Width</v>
      </c>
      <c r="H354" s="1" t="str">
        <f t="shared" si="31"/>
        <v>10-15cm FW</v>
      </c>
      <c r="K354" s="1" t="s">
        <v>9</v>
      </c>
      <c r="L354" s="1" t="s">
        <v>3</v>
      </c>
      <c r="M354" s="1">
        <v>78</v>
      </c>
      <c r="N354" s="1" t="str">
        <f t="shared" si="32"/>
        <v>Full Width</v>
      </c>
      <c r="O354" s="1" t="str">
        <f t="shared" si="33"/>
        <v>10</v>
      </c>
    </row>
    <row r="355" spans="1:15" x14ac:dyDescent="0.2">
      <c r="A355" s="1">
        <v>1070882</v>
      </c>
      <c r="B355" s="1">
        <v>1070920</v>
      </c>
      <c r="C355" s="1" t="s">
        <v>2</v>
      </c>
      <c r="D355" s="12">
        <f>INDEX(families!$A:$A,MATCH(E355,families!$B:$B,0))</f>
        <v>5</v>
      </c>
      <c r="E355" s="1" t="str">
        <f t="shared" si="34"/>
        <v>SSH</v>
      </c>
      <c r="F355" s="1">
        <f t="shared" si="35"/>
        <v>10</v>
      </c>
      <c r="G355" s="1" t="str">
        <f t="shared" si="30"/>
        <v>10-15cm Site-Specific Handling</v>
      </c>
      <c r="H355" s="1" t="str">
        <f t="shared" si="31"/>
        <v>10-15cm SSH</v>
      </c>
      <c r="K355" s="1" t="s">
        <v>9</v>
      </c>
      <c r="L355" s="1" t="s">
        <v>0</v>
      </c>
      <c r="M355" s="1">
        <v>38</v>
      </c>
      <c r="N355" s="1" t="str">
        <f t="shared" si="32"/>
        <v>Site-Specific Handling</v>
      </c>
      <c r="O355" s="1" t="str">
        <f t="shared" si="33"/>
        <v>10</v>
      </c>
    </row>
    <row r="356" spans="1:15" x14ac:dyDescent="0.2">
      <c r="A356" s="1">
        <v>1070920</v>
      </c>
      <c r="B356" s="1">
        <v>1070988</v>
      </c>
      <c r="C356" s="1" t="s">
        <v>2</v>
      </c>
      <c r="D356" s="12">
        <f>INDEX(families!$A:$A,MATCH(E356,families!$B:$B,0))</f>
        <v>4</v>
      </c>
      <c r="E356" s="1" t="str">
        <f t="shared" si="34"/>
        <v>FW</v>
      </c>
      <c r="F356" s="1">
        <f t="shared" si="35"/>
        <v>10</v>
      </c>
      <c r="G356" s="1" t="str">
        <f t="shared" si="30"/>
        <v>10-15cm Full Width</v>
      </c>
      <c r="H356" s="1" t="str">
        <f t="shared" si="31"/>
        <v>10-15cm FW</v>
      </c>
      <c r="K356" s="1" t="s">
        <v>9</v>
      </c>
      <c r="L356" s="1" t="s">
        <v>3</v>
      </c>
      <c r="M356" s="1">
        <v>68</v>
      </c>
      <c r="N356" s="1" t="str">
        <f t="shared" si="32"/>
        <v>Full Width</v>
      </c>
      <c r="O356" s="1" t="str">
        <f t="shared" si="33"/>
        <v>10</v>
      </c>
    </row>
    <row r="357" spans="1:15" x14ac:dyDescent="0.2">
      <c r="A357" s="1">
        <v>1070988</v>
      </c>
      <c r="B357" s="1">
        <v>1071091</v>
      </c>
      <c r="C357" s="1" t="s">
        <v>2</v>
      </c>
      <c r="D357" s="12">
        <f>INDEX(families!$A:$A,MATCH(E357,families!$B:$B,0))</f>
        <v>5</v>
      </c>
      <c r="E357" s="1" t="str">
        <f t="shared" si="34"/>
        <v>SSH</v>
      </c>
      <c r="F357" s="1">
        <f t="shared" si="35"/>
        <v>10</v>
      </c>
      <c r="G357" s="1" t="str">
        <f t="shared" si="30"/>
        <v>10-15cm Site-Specific Handling</v>
      </c>
      <c r="H357" s="1" t="str">
        <f t="shared" si="31"/>
        <v>10-15cm SSH</v>
      </c>
      <c r="K357" s="1" t="s">
        <v>9</v>
      </c>
      <c r="L357" s="1" t="s">
        <v>0</v>
      </c>
      <c r="M357" s="1">
        <v>103</v>
      </c>
      <c r="N357" s="1" t="str">
        <f t="shared" si="32"/>
        <v>Site-Specific Handling</v>
      </c>
      <c r="O357" s="1" t="str">
        <f t="shared" si="33"/>
        <v>10</v>
      </c>
    </row>
    <row r="358" spans="1:15" x14ac:dyDescent="0.2">
      <c r="A358" s="1">
        <v>1071091</v>
      </c>
      <c r="B358" s="1">
        <v>1071114</v>
      </c>
      <c r="C358" s="1" t="s">
        <v>2</v>
      </c>
      <c r="D358" s="12">
        <f>INDEX(families!$A:$A,MATCH(E358,families!$B:$B,0))</f>
        <v>4</v>
      </c>
      <c r="E358" s="1" t="str">
        <f t="shared" si="34"/>
        <v>FW</v>
      </c>
      <c r="F358" s="1">
        <f t="shared" si="35"/>
        <v>10</v>
      </c>
      <c r="G358" s="1" t="str">
        <f t="shared" si="30"/>
        <v>10-15cm Full Width</v>
      </c>
      <c r="H358" s="1" t="str">
        <f t="shared" si="31"/>
        <v>10-15cm FW</v>
      </c>
      <c r="K358" s="1" t="s">
        <v>9</v>
      </c>
      <c r="L358" s="1" t="s">
        <v>3</v>
      </c>
      <c r="M358" s="1">
        <v>23</v>
      </c>
      <c r="N358" s="1" t="str">
        <f t="shared" si="32"/>
        <v>Full Width</v>
      </c>
      <c r="O358" s="1" t="str">
        <f t="shared" si="33"/>
        <v>10</v>
      </c>
    </row>
    <row r="359" spans="1:15" x14ac:dyDescent="0.2">
      <c r="A359" s="1">
        <v>1071114</v>
      </c>
      <c r="B359" s="1">
        <v>1071410</v>
      </c>
      <c r="C359" s="1" t="s">
        <v>2</v>
      </c>
      <c r="D359" s="12">
        <f>INDEX(families!$A:$A,MATCH(E359,families!$B:$B,0))</f>
        <v>4</v>
      </c>
      <c r="E359" s="1" t="str">
        <f t="shared" si="34"/>
        <v>FW</v>
      </c>
      <c r="F359" s="1">
        <f t="shared" si="35"/>
        <v>15</v>
      </c>
      <c r="G359" s="1" t="str">
        <f t="shared" si="30"/>
        <v>15-20cm Full Width</v>
      </c>
      <c r="H359" s="1" t="str">
        <f t="shared" si="31"/>
        <v>15-20cm FW</v>
      </c>
      <c r="K359" s="1" t="s">
        <v>6</v>
      </c>
      <c r="L359" s="1" t="s">
        <v>3</v>
      </c>
      <c r="M359" s="1">
        <v>296</v>
      </c>
      <c r="N359" s="1" t="str">
        <f t="shared" si="32"/>
        <v>Full Width</v>
      </c>
      <c r="O359" s="1" t="str">
        <f t="shared" si="33"/>
        <v>15</v>
      </c>
    </row>
    <row r="360" spans="1:15" x14ac:dyDescent="0.2">
      <c r="A360" s="1">
        <v>1071410</v>
      </c>
      <c r="B360" s="1">
        <v>1071513</v>
      </c>
      <c r="C360" s="1" t="s">
        <v>2</v>
      </c>
      <c r="D360" s="12">
        <f>INDEX(families!$A:$A,MATCH(E360,families!$B:$B,0))</f>
        <v>5</v>
      </c>
      <c r="E360" s="1" t="str">
        <f t="shared" si="34"/>
        <v>SSH</v>
      </c>
      <c r="F360" s="1">
        <f t="shared" si="35"/>
        <v>15</v>
      </c>
      <c r="G360" s="1" t="str">
        <f t="shared" si="30"/>
        <v>15-20cm Site-Specific Handling</v>
      </c>
      <c r="H360" s="1" t="str">
        <f t="shared" si="31"/>
        <v>15-20cm SSH</v>
      </c>
      <c r="K360" s="1" t="s">
        <v>6</v>
      </c>
      <c r="L360" s="1" t="s">
        <v>0</v>
      </c>
      <c r="M360" s="1">
        <v>103</v>
      </c>
      <c r="N360" s="1" t="str">
        <f t="shared" si="32"/>
        <v>Site-Specific Handling</v>
      </c>
      <c r="O360" s="1" t="str">
        <f t="shared" si="33"/>
        <v>15</v>
      </c>
    </row>
    <row r="361" spans="1:15" x14ac:dyDescent="0.2">
      <c r="A361" s="1">
        <v>1071513</v>
      </c>
      <c r="B361" s="1">
        <v>1072010</v>
      </c>
      <c r="C361" s="1" t="s">
        <v>2</v>
      </c>
      <c r="D361" s="12">
        <f>INDEX(families!$A:$A,MATCH(E361,families!$B:$B,0))</f>
        <v>4</v>
      </c>
      <c r="E361" s="1" t="str">
        <f t="shared" si="34"/>
        <v>FW</v>
      </c>
      <c r="F361" s="1">
        <f t="shared" si="35"/>
        <v>15</v>
      </c>
      <c r="G361" s="1" t="str">
        <f t="shared" si="30"/>
        <v>15-20cm Full Width</v>
      </c>
      <c r="H361" s="1" t="str">
        <f t="shared" si="31"/>
        <v>15-20cm FW</v>
      </c>
      <c r="K361" s="1" t="s">
        <v>6</v>
      </c>
      <c r="L361" s="1" t="s">
        <v>3</v>
      </c>
      <c r="M361" s="1">
        <v>497</v>
      </c>
      <c r="N361" s="1" t="str">
        <f t="shared" si="32"/>
        <v>Full Width</v>
      </c>
      <c r="O361" s="1" t="str">
        <f t="shared" si="33"/>
        <v>15</v>
      </c>
    </row>
    <row r="362" spans="1:15" x14ac:dyDescent="0.2">
      <c r="A362" s="1">
        <v>1072010</v>
      </c>
      <c r="B362" s="1">
        <v>1072075</v>
      </c>
      <c r="C362" s="1" t="s">
        <v>2</v>
      </c>
      <c r="D362" s="12">
        <f>INDEX(families!$A:$A,MATCH(E362,families!$B:$B,0))</f>
        <v>5</v>
      </c>
      <c r="E362" s="1" t="str">
        <f t="shared" si="34"/>
        <v>SSH</v>
      </c>
      <c r="F362" s="1">
        <f t="shared" si="35"/>
        <v>15</v>
      </c>
      <c r="G362" s="1" t="str">
        <f t="shared" si="30"/>
        <v>15-20cm Site-Specific Handling</v>
      </c>
      <c r="H362" s="1" t="str">
        <f t="shared" si="31"/>
        <v>15-20cm SSH</v>
      </c>
      <c r="K362" s="1" t="s">
        <v>6</v>
      </c>
      <c r="L362" s="1" t="s">
        <v>0</v>
      </c>
      <c r="M362" s="1">
        <v>65</v>
      </c>
      <c r="N362" s="1" t="str">
        <f t="shared" si="32"/>
        <v>Site-Specific Handling</v>
      </c>
      <c r="O362" s="1" t="str">
        <f t="shared" si="33"/>
        <v>15</v>
      </c>
    </row>
    <row r="363" spans="1:15" x14ac:dyDescent="0.2">
      <c r="A363" s="1">
        <v>1072075</v>
      </c>
      <c r="B363" s="1">
        <v>1072881</v>
      </c>
      <c r="C363" s="1" t="s">
        <v>2</v>
      </c>
      <c r="D363" s="12">
        <f>INDEX(families!$A:$A,MATCH(E363,families!$B:$B,0))</f>
        <v>5</v>
      </c>
      <c r="E363" s="1" t="str">
        <f t="shared" si="34"/>
        <v>SSH</v>
      </c>
      <c r="F363" s="1">
        <f t="shared" si="35"/>
        <v>20</v>
      </c>
      <c r="G363" s="1" t="str">
        <f t="shared" si="30"/>
        <v>20-30cm Site-Specific Handling</v>
      </c>
      <c r="H363" s="1" t="str">
        <f t="shared" si="31"/>
        <v>20-30cm SSH</v>
      </c>
      <c r="K363" s="1" t="s">
        <v>8</v>
      </c>
      <c r="L363" s="1" t="s">
        <v>0</v>
      </c>
      <c r="M363" s="1">
        <v>806</v>
      </c>
      <c r="N363" s="1" t="str">
        <f t="shared" si="32"/>
        <v>Site-Specific Handling</v>
      </c>
      <c r="O363" s="1" t="str">
        <f t="shared" si="33"/>
        <v>20</v>
      </c>
    </row>
    <row r="364" spans="1:15" x14ac:dyDescent="0.2">
      <c r="A364" s="1">
        <v>1072881</v>
      </c>
      <c r="B364" s="1">
        <v>1073706</v>
      </c>
      <c r="C364" s="1" t="s">
        <v>2</v>
      </c>
      <c r="D364" s="12">
        <f>INDEX(families!$A:$A,MATCH(E364,families!$B:$B,0))</f>
        <v>4</v>
      </c>
      <c r="E364" s="1" t="str">
        <f t="shared" si="34"/>
        <v>FW</v>
      </c>
      <c r="F364" s="1">
        <f t="shared" si="35"/>
        <v>10</v>
      </c>
      <c r="G364" s="1" t="str">
        <f t="shared" si="30"/>
        <v>10-20cm Full Width</v>
      </c>
      <c r="H364" s="1" t="str">
        <f t="shared" si="31"/>
        <v>10-20cm FW</v>
      </c>
      <c r="K364" s="1" t="s">
        <v>7</v>
      </c>
      <c r="L364" s="1" t="s">
        <v>3</v>
      </c>
      <c r="M364" s="1">
        <v>825</v>
      </c>
      <c r="N364" s="1" t="str">
        <f t="shared" si="32"/>
        <v>Full Width</v>
      </c>
      <c r="O364" s="1" t="str">
        <f t="shared" si="33"/>
        <v>10</v>
      </c>
    </row>
    <row r="365" spans="1:15" x14ac:dyDescent="0.2">
      <c r="A365" s="1">
        <v>1073706</v>
      </c>
      <c r="B365" s="1">
        <v>1073792</v>
      </c>
      <c r="C365" s="1" t="s">
        <v>2</v>
      </c>
      <c r="D365" s="12">
        <f>INDEX(families!$A:$A,MATCH(E365,families!$B:$B,0))</f>
        <v>4</v>
      </c>
      <c r="E365" s="1" t="str">
        <f t="shared" si="34"/>
        <v>FW</v>
      </c>
      <c r="F365" s="1">
        <f t="shared" si="35"/>
        <v>15</v>
      </c>
      <c r="G365" s="1" t="str">
        <f t="shared" si="30"/>
        <v>15cm Full Width</v>
      </c>
      <c r="H365" s="1" t="str">
        <f t="shared" si="31"/>
        <v>15cm FW</v>
      </c>
      <c r="K365" s="1" t="s">
        <v>5</v>
      </c>
      <c r="L365" s="1" t="s">
        <v>3</v>
      </c>
      <c r="M365" s="1">
        <v>86</v>
      </c>
      <c r="N365" s="1" t="str">
        <f t="shared" si="32"/>
        <v>Full Width</v>
      </c>
      <c r="O365" s="1" t="str">
        <f t="shared" si="33"/>
        <v>15</v>
      </c>
    </row>
    <row r="366" spans="1:15" x14ac:dyDescent="0.2">
      <c r="A366" s="1">
        <v>1073792</v>
      </c>
      <c r="B366" s="1">
        <v>1073845</v>
      </c>
      <c r="C366" s="1" t="s">
        <v>2</v>
      </c>
      <c r="D366" s="12">
        <f>INDEX(families!$A:$A,MATCH(E366,families!$B:$B,0))</f>
        <v>5</v>
      </c>
      <c r="E366" s="1" t="str">
        <f t="shared" si="34"/>
        <v>SSH</v>
      </c>
      <c r="F366" s="1">
        <f t="shared" si="35"/>
        <v>15</v>
      </c>
      <c r="G366" s="1" t="str">
        <f t="shared" si="30"/>
        <v>15cm Site-Specific Handling</v>
      </c>
      <c r="H366" s="1" t="str">
        <f t="shared" si="31"/>
        <v>15cm SSH</v>
      </c>
      <c r="K366" s="1" t="s">
        <v>5</v>
      </c>
      <c r="L366" s="1" t="s">
        <v>0</v>
      </c>
      <c r="M366" s="1">
        <v>53</v>
      </c>
      <c r="N366" s="1" t="str">
        <f t="shared" si="32"/>
        <v>Site-Specific Handling</v>
      </c>
      <c r="O366" s="1" t="str">
        <f t="shared" si="33"/>
        <v>15</v>
      </c>
    </row>
    <row r="367" spans="1:15" x14ac:dyDescent="0.2">
      <c r="A367" s="1">
        <v>1073845</v>
      </c>
      <c r="B367" s="1">
        <v>1073892</v>
      </c>
      <c r="C367" s="1" t="s">
        <v>2</v>
      </c>
      <c r="D367" s="12">
        <f>INDEX(families!$A:$A,MATCH(E367,families!$B:$B,0))</f>
        <v>4</v>
      </c>
      <c r="E367" s="1" t="str">
        <f t="shared" si="34"/>
        <v>FW</v>
      </c>
      <c r="F367" s="1">
        <f t="shared" si="35"/>
        <v>15</v>
      </c>
      <c r="G367" s="1" t="str">
        <f t="shared" si="30"/>
        <v>15cm Full Width</v>
      </c>
      <c r="H367" s="1" t="str">
        <f t="shared" si="31"/>
        <v>15cm FW</v>
      </c>
      <c r="K367" s="1" t="s">
        <v>5</v>
      </c>
      <c r="L367" s="1" t="s">
        <v>3</v>
      </c>
      <c r="M367" s="1">
        <v>47</v>
      </c>
      <c r="N367" s="1" t="str">
        <f t="shared" si="32"/>
        <v>Full Width</v>
      </c>
      <c r="O367" s="1" t="str">
        <f t="shared" si="33"/>
        <v>15</v>
      </c>
    </row>
    <row r="368" spans="1:15" x14ac:dyDescent="0.2">
      <c r="A368" s="1">
        <v>1073892</v>
      </c>
      <c r="B368" s="1">
        <v>1074736</v>
      </c>
      <c r="C368" s="1" t="s">
        <v>2</v>
      </c>
      <c r="D368" s="12">
        <f>INDEX(families!$A:$A,MATCH(E368,families!$B:$B,0))</f>
        <v>4</v>
      </c>
      <c r="E368" s="1" t="str">
        <f t="shared" si="34"/>
        <v>FW</v>
      </c>
      <c r="F368" s="1">
        <f t="shared" si="35"/>
        <v>15</v>
      </c>
      <c r="G368" s="1" t="str">
        <f t="shared" si="30"/>
        <v>15-20cm Full Width</v>
      </c>
      <c r="H368" s="1" t="str">
        <f t="shared" si="31"/>
        <v>15-20cm FW</v>
      </c>
      <c r="K368" s="1" t="s">
        <v>6</v>
      </c>
      <c r="L368" s="1" t="s">
        <v>3</v>
      </c>
      <c r="M368" s="1">
        <v>844</v>
      </c>
      <c r="N368" s="1" t="str">
        <f t="shared" si="32"/>
        <v>Full Width</v>
      </c>
      <c r="O368" s="1" t="str">
        <f t="shared" si="33"/>
        <v>15</v>
      </c>
    </row>
    <row r="369" spans="1:15" x14ac:dyDescent="0.2">
      <c r="A369" s="1">
        <v>1074736</v>
      </c>
      <c r="B369" s="1">
        <v>1075016</v>
      </c>
      <c r="C369" s="1" t="s">
        <v>2</v>
      </c>
      <c r="D369" s="12">
        <f>INDEX(families!$A:$A,MATCH(E369,families!$B:$B,0))</f>
        <v>4</v>
      </c>
      <c r="E369" s="1" t="str">
        <f t="shared" si="34"/>
        <v>FW</v>
      </c>
      <c r="F369" s="1">
        <f t="shared" si="35"/>
        <v>15</v>
      </c>
      <c r="G369" s="1" t="str">
        <f t="shared" si="30"/>
        <v>15cm Full Width</v>
      </c>
      <c r="H369" s="1" t="str">
        <f t="shared" si="31"/>
        <v>15cm FW</v>
      </c>
      <c r="K369" s="1" t="s">
        <v>5</v>
      </c>
      <c r="L369" s="1" t="s">
        <v>3</v>
      </c>
      <c r="M369" s="1">
        <v>280</v>
      </c>
      <c r="N369" s="1" t="str">
        <f t="shared" si="32"/>
        <v>Full Width</v>
      </c>
      <c r="O369" s="1" t="str">
        <f t="shared" si="33"/>
        <v>15</v>
      </c>
    </row>
    <row r="370" spans="1:15" x14ac:dyDescent="0.2">
      <c r="A370" s="1">
        <v>1075016</v>
      </c>
      <c r="B370" s="1">
        <v>1075293</v>
      </c>
      <c r="C370" s="1" t="s">
        <v>2</v>
      </c>
      <c r="D370" s="12">
        <f>INDEX(families!$A:$A,MATCH(E370,families!$B:$B,0))</f>
        <v>5</v>
      </c>
      <c r="E370" s="1" t="str">
        <f t="shared" si="34"/>
        <v>SSH</v>
      </c>
      <c r="F370" s="1">
        <f t="shared" si="35"/>
        <v>0</v>
      </c>
      <c r="G370" s="1" t="str">
        <f t="shared" si="30"/>
        <v>0cm Site-Specific Handling</v>
      </c>
      <c r="H370" s="1" t="str">
        <f t="shared" si="31"/>
        <v>0cm SSH</v>
      </c>
      <c r="K370" s="1" t="s">
        <v>1</v>
      </c>
      <c r="L370" s="1" t="s">
        <v>0</v>
      </c>
      <c r="M370" s="1">
        <v>277</v>
      </c>
      <c r="N370" s="1" t="str">
        <f t="shared" si="32"/>
        <v>Site-Specific Handling</v>
      </c>
      <c r="O370" s="1" t="str">
        <f t="shared" si="33"/>
        <v>00</v>
      </c>
    </row>
    <row r="371" spans="1:15" x14ac:dyDescent="0.2">
      <c r="A371" s="1">
        <v>1075293</v>
      </c>
      <c r="B371" s="1">
        <v>1075404</v>
      </c>
      <c r="C371" s="1" t="s">
        <v>2</v>
      </c>
      <c r="D371" s="12">
        <f>INDEX(families!$A:$A,MATCH(E371,families!$B:$B,0))</f>
        <v>4</v>
      </c>
      <c r="E371" s="1" t="str">
        <f t="shared" si="34"/>
        <v>FW</v>
      </c>
      <c r="F371" s="1">
        <f t="shared" si="35"/>
        <v>20</v>
      </c>
      <c r="G371" s="1" t="str">
        <f t="shared" si="30"/>
        <v>20cm Full Width</v>
      </c>
      <c r="H371" s="1" t="str">
        <f t="shared" si="31"/>
        <v>20cm FW</v>
      </c>
      <c r="K371" s="1" t="s">
        <v>4</v>
      </c>
      <c r="L371" s="1" t="s">
        <v>3</v>
      </c>
      <c r="M371" s="1">
        <v>111</v>
      </c>
      <c r="N371" s="1" t="str">
        <f t="shared" si="32"/>
        <v>Full Width</v>
      </c>
      <c r="O371" s="1" t="str">
        <f t="shared" si="33"/>
        <v>20</v>
      </c>
    </row>
    <row r="372" spans="1:15" x14ac:dyDescent="0.2">
      <c r="A372" s="1">
        <v>1075404</v>
      </c>
      <c r="B372" s="1">
        <v>1075422</v>
      </c>
      <c r="C372" s="1" t="s">
        <v>2</v>
      </c>
      <c r="D372" s="12">
        <f>INDEX(families!$A:$A,MATCH(E372,families!$B:$B,0))</f>
        <v>5</v>
      </c>
      <c r="E372" s="1" t="str">
        <f t="shared" si="34"/>
        <v>SSH</v>
      </c>
      <c r="F372" s="1">
        <f t="shared" si="35"/>
        <v>20</v>
      </c>
      <c r="G372" s="1" t="str">
        <f t="shared" si="30"/>
        <v>20cm Site-Specific Handling</v>
      </c>
      <c r="H372" s="1" t="str">
        <f t="shared" si="31"/>
        <v>20cm SSH</v>
      </c>
      <c r="K372" s="1" t="s">
        <v>4</v>
      </c>
      <c r="L372" s="1" t="s">
        <v>0</v>
      </c>
      <c r="M372" s="1">
        <v>18</v>
      </c>
      <c r="N372" s="1" t="str">
        <f t="shared" si="32"/>
        <v>Site-Specific Handling</v>
      </c>
      <c r="O372" s="1" t="str">
        <f t="shared" si="33"/>
        <v>20</v>
      </c>
    </row>
    <row r="373" spans="1:15" x14ac:dyDescent="0.2">
      <c r="A373" s="1">
        <v>1075422</v>
      </c>
      <c r="B373" s="1">
        <v>1075536</v>
      </c>
      <c r="C373" s="1" t="s">
        <v>2</v>
      </c>
      <c r="D373" s="12">
        <f>INDEX(families!$A:$A,MATCH(E373,families!$B:$B,0))</f>
        <v>4</v>
      </c>
      <c r="E373" s="1" t="str">
        <f t="shared" si="34"/>
        <v>FW</v>
      </c>
      <c r="F373" s="1">
        <f t="shared" si="35"/>
        <v>20</v>
      </c>
      <c r="G373" s="1" t="str">
        <f t="shared" si="30"/>
        <v>20cm Full Width</v>
      </c>
      <c r="H373" s="1" t="str">
        <f t="shared" si="31"/>
        <v>20cm FW</v>
      </c>
      <c r="K373" s="1" t="s">
        <v>4</v>
      </c>
      <c r="L373" s="1" t="s">
        <v>3</v>
      </c>
      <c r="M373" s="1">
        <v>114</v>
      </c>
      <c r="N373" s="1" t="str">
        <f t="shared" si="32"/>
        <v>Full Width</v>
      </c>
      <c r="O373" s="1" t="str">
        <f t="shared" si="33"/>
        <v>20</v>
      </c>
    </row>
    <row r="374" spans="1:15" x14ac:dyDescent="0.2">
      <c r="A374" s="1">
        <v>1075536</v>
      </c>
      <c r="B374" s="1">
        <v>1075594</v>
      </c>
      <c r="C374" s="1" t="s">
        <v>2</v>
      </c>
      <c r="D374" s="12">
        <f>INDEX(families!$A:$A,MATCH(E374,families!$B:$B,0))</f>
        <v>5</v>
      </c>
      <c r="E374" s="1" t="str">
        <f t="shared" si="34"/>
        <v>SSH</v>
      </c>
      <c r="F374" s="1">
        <f t="shared" si="35"/>
        <v>20</v>
      </c>
      <c r="G374" s="1" t="str">
        <f t="shared" si="30"/>
        <v>20cm Site-Specific Handling</v>
      </c>
      <c r="H374" s="1" t="str">
        <f t="shared" si="31"/>
        <v>20cm SSH</v>
      </c>
      <c r="K374" s="1" t="s">
        <v>4</v>
      </c>
      <c r="L374" s="1" t="s">
        <v>0</v>
      </c>
      <c r="M374" s="1">
        <v>58</v>
      </c>
      <c r="N374" s="1" t="str">
        <f t="shared" si="32"/>
        <v>Site-Specific Handling</v>
      </c>
      <c r="O374" s="1" t="str">
        <f t="shared" si="33"/>
        <v>20</v>
      </c>
    </row>
    <row r="375" spans="1:15" x14ac:dyDescent="0.2">
      <c r="A375" s="1">
        <v>1075594</v>
      </c>
      <c r="B375" s="1">
        <v>1075665</v>
      </c>
      <c r="C375" s="1" t="s">
        <v>2</v>
      </c>
      <c r="D375" s="12">
        <f>INDEX(families!$A:$A,MATCH(E375,families!$B:$B,0))</f>
        <v>4</v>
      </c>
      <c r="E375" s="1" t="str">
        <f t="shared" si="34"/>
        <v>FW</v>
      </c>
      <c r="F375" s="1">
        <f t="shared" si="35"/>
        <v>20</v>
      </c>
      <c r="G375" s="1" t="str">
        <f t="shared" si="30"/>
        <v>20cm Full Width</v>
      </c>
      <c r="H375" s="1" t="str">
        <f t="shared" si="31"/>
        <v>20cm FW</v>
      </c>
      <c r="K375" s="1" t="s">
        <v>4</v>
      </c>
      <c r="L375" s="1" t="s">
        <v>3</v>
      </c>
      <c r="M375" s="1">
        <v>71</v>
      </c>
      <c r="N375" s="1" t="str">
        <f t="shared" si="32"/>
        <v>Full Width</v>
      </c>
      <c r="O375" s="1" t="str">
        <f t="shared" si="33"/>
        <v>20</v>
      </c>
    </row>
    <row r="376" spans="1:15" x14ac:dyDescent="0.2">
      <c r="A376" s="1">
        <v>1075665</v>
      </c>
      <c r="B376" s="1">
        <v>1075685</v>
      </c>
      <c r="C376" s="1" t="s">
        <v>2</v>
      </c>
      <c r="D376" s="12">
        <f>INDEX(families!$A:$A,MATCH(E376,families!$B:$B,0))</f>
        <v>5</v>
      </c>
      <c r="E376" s="1" t="str">
        <f t="shared" si="34"/>
        <v>SSH</v>
      </c>
      <c r="F376" s="1">
        <f t="shared" si="35"/>
        <v>20</v>
      </c>
      <c r="G376" s="1" t="str">
        <f t="shared" si="30"/>
        <v>20cm Site-Specific Handling</v>
      </c>
      <c r="H376" s="1" t="str">
        <f t="shared" si="31"/>
        <v>20cm SSH</v>
      </c>
      <c r="K376" s="1" t="s">
        <v>4</v>
      </c>
      <c r="L376" s="1" t="s">
        <v>0</v>
      </c>
      <c r="M376" s="1">
        <v>20</v>
      </c>
      <c r="N376" s="1" t="str">
        <f t="shared" si="32"/>
        <v>Site-Specific Handling</v>
      </c>
      <c r="O376" s="1" t="str">
        <f t="shared" si="33"/>
        <v>20</v>
      </c>
    </row>
    <row r="377" spans="1:15" x14ac:dyDescent="0.2">
      <c r="A377" s="1">
        <v>1075685</v>
      </c>
      <c r="B377" s="1">
        <v>1075858</v>
      </c>
      <c r="C377" s="1" t="s">
        <v>2</v>
      </c>
      <c r="D377" s="12">
        <f>INDEX(families!$A:$A,MATCH(E377,families!$B:$B,0))</f>
        <v>4</v>
      </c>
      <c r="E377" s="1" t="str">
        <f t="shared" si="34"/>
        <v>FW</v>
      </c>
      <c r="F377" s="1">
        <f t="shared" si="35"/>
        <v>20</v>
      </c>
      <c r="G377" s="1" t="str">
        <f t="shared" si="30"/>
        <v>20cm Full Width</v>
      </c>
      <c r="H377" s="1" t="str">
        <f t="shared" si="31"/>
        <v>20cm FW</v>
      </c>
      <c r="K377" s="1" t="s">
        <v>4</v>
      </c>
      <c r="L377" s="1" t="s">
        <v>3</v>
      </c>
      <c r="M377" s="1">
        <v>173</v>
      </c>
      <c r="N377" s="1" t="str">
        <f t="shared" si="32"/>
        <v>Full Width</v>
      </c>
      <c r="O377" s="1" t="str">
        <f t="shared" si="33"/>
        <v>20</v>
      </c>
    </row>
    <row r="378" spans="1:15" x14ac:dyDescent="0.2">
      <c r="A378" s="1">
        <v>1075858</v>
      </c>
      <c r="B378" s="1">
        <v>1075916.3700000001</v>
      </c>
      <c r="C378" s="1" t="s">
        <v>2</v>
      </c>
      <c r="D378" s="12">
        <f>INDEX(families!$A:$A,MATCH(E378,families!$B:$B,0))</f>
        <v>5</v>
      </c>
      <c r="E378" s="1" t="str">
        <f t="shared" si="34"/>
        <v>SSH</v>
      </c>
      <c r="F378" s="1">
        <f t="shared" si="35"/>
        <v>0</v>
      </c>
      <c r="G378" s="1" t="str">
        <f t="shared" si="30"/>
        <v>0cm Site-Specific Handling</v>
      </c>
      <c r="H378" s="1" t="str">
        <f t="shared" si="31"/>
        <v>0cm SSH</v>
      </c>
      <c r="K378" s="1" t="s">
        <v>1</v>
      </c>
      <c r="L378" s="1" t="s">
        <v>0</v>
      </c>
      <c r="M378" s="1">
        <v>58.370000000111702</v>
      </c>
      <c r="N378" s="1" t="str">
        <f t="shared" si="32"/>
        <v>Site-Specific Handling</v>
      </c>
      <c r="O378" s="1" t="str">
        <f t="shared" si="33"/>
        <v>00</v>
      </c>
    </row>
    <row r="379" spans="1:15" x14ac:dyDescent="0.2">
      <c r="D379" s="12"/>
    </row>
    <row r="380" spans="1:15" x14ac:dyDescent="0.2">
      <c r="D380" s="12"/>
    </row>
    <row r="381" spans="1:15" x14ac:dyDescent="0.2">
      <c r="D381" s="12"/>
    </row>
    <row r="382" spans="1:15" x14ac:dyDescent="0.2">
      <c r="D382" s="12"/>
    </row>
    <row r="383" spans="1:15" x14ac:dyDescent="0.2">
      <c r="D383" s="12"/>
    </row>
    <row r="384" spans="1:15" x14ac:dyDescent="0.2">
      <c r="D384" s="12"/>
    </row>
    <row r="385" spans="4:4" x14ac:dyDescent="0.2">
      <c r="D385" s="12"/>
    </row>
    <row r="386" spans="4:4" x14ac:dyDescent="0.2">
      <c r="D386" s="12"/>
    </row>
    <row r="387" spans="4:4" x14ac:dyDescent="0.2">
      <c r="D387" s="12"/>
    </row>
    <row r="388" spans="4:4" x14ac:dyDescent="0.2">
      <c r="D388" s="12"/>
    </row>
    <row r="389" spans="4:4" x14ac:dyDescent="0.2">
      <c r="D389" s="12"/>
    </row>
    <row r="390" spans="4:4" x14ac:dyDescent="0.2">
      <c r="D390" s="12"/>
    </row>
    <row r="391" spans="4:4" x14ac:dyDescent="0.2">
      <c r="D391" s="12"/>
    </row>
    <row r="392" spans="4:4" x14ac:dyDescent="0.2">
      <c r="D392" s="12"/>
    </row>
    <row r="393" spans="4:4" x14ac:dyDescent="0.2">
      <c r="D393" s="12"/>
    </row>
    <row r="394" spans="4:4" x14ac:dyDescent="0.2">
      <c r="D394" s="12"/>
    </row>
    <row r="395" spans="4:4" x14ac:dyDescent="0.2">
      <c r="D395" s="12"/>
    </row>
    <row r="396" spans="4:4" x14ac:dyDescent="0.2">
      <c r="D396" s="12"/>
    </row>
    <row r="397" spans="4:4" x14ac:dyDescent="0.2">
      <c r="D397" s="12"/>
    </row>
    <row r="398" spans="4:4" x14ac:dyDescent="0.2">
      <c r="D398" s="12"/>
    </row>
    <row r="399" spans="4:4" x14ac:dyDescent="0.2">
      <c r="D399" s="12"/>
    </row>
    <row r="400" spans="4:4" x14ac:dyDescent="0.2">
      <c r="D400" s="12"/>
    </row>
    <row r="401" spans="4:4" x14ac:dyDescent="0.2">
      <c r="D401" s="12"/>
    </row>
    <row r="402" spans="4:4" x14ac:dyDescent="0.2">
      <c r="D402" s="12"/>
    </row>
    <row r="403" spans="4:4" x14ac:dyDescent="0.2">
      <c r="D403" s="12"/>
    </row>
    <row r="404" spans="4:4" x14ac:dyDescent="0.2">
      <c r="D404" s="12"/>
    </row>
    <row r="405" spans="4:4" x14ac:dyDescent="0.2">
      <c r="D405" s="12"/>
    </row>
    <row r="406" spans="4:4" x14ac:dyDescent="0.2">
      <c r="D406" s="12"/>
    </row>
    <row r="407" spans="4:4" x14ac:dyDescent="0.2">
      <c r="D407" s="12"/>
    </row>
    <row r="408" spans="4:4" x14ac:dyDescent="0.2">
      <c r="D408" s="12"/>
    </row>
    <row r="409" spans="4:4" x14ac:dyDescent="0.2">
      <c r="D409" s="12"/>
    </row>
    <row r="410" spans="4:4" x14ac:dyDescent="0.2">
      <c r="D410" s="12"/>
    </row>
    <row r="411" spans="4:4" x14ac:dyDescent="0.2">
      <c r="D411" s="12"/>
    </row>
    <row r="412" spans="4:4" x14ac:dyDescent="0.2">
      <c r="D412" s="12"/>
    </row>
    <row r="413" spans="4:4" x14ac:dyDescent="0.2">
      <c r="D413" s="12"/>
    </row>
    <row r="414" spans="4:4" x14ac:dyDescent="0.2">
      <c r="D414" s="12"/>
    </row>
    <row r="415" spans="4:4" x14ac:dyDescent="0.2">
      <c r="D415" s="12"/>
    </row>
    <row r="416" spans="4:4" x14ac:dyDescent="0.2">
      <c r="D416" s="12"/>
    </row>
    <row r="417" spans="4:4" x14ac:dyDescent="0.2">
      <c r="D417" s="12"/>
    </row>
    <row r="418" spans="4:4" x14ac:dyDescent="0.2">
      <c r="D418" s="12"/>
    </row>
    <row r="419" spans="4:4" x14ac:dyDescent="0.2">
      <c r="D419" s="12"/>
    </row>
    <row r="420" spans="4:4" x14ac:dyDescent="0.2">
      <c r="D420" s="12"/>
    </row>
    <row r="421" spans="4:4" x14ac:dyDescent="0.2">
      <c r="D421" s="12"/>
    </row>
    <row r="422" spans="4:4" x14ac:dyDescent="0.2">
      <c r="D422" s="12"/>
    </row>
    <row r="423" spans="4:4" x14ac:dyDescent="0.2">
      <c r="D423" s="12"/>
    </row>
    <row r="424" spans="4:4" x14ac:dyDescent="0.2">
      <c r="D424" s="12"/>
    </row>
    <row r="425" spans="4:4" x14ac:dyDescent="0.2">
      <c r="D425" s="12"/>
    </row>
    <row r="426" spans="4:4" x14ac:dyDescent="0.2">
      <c r="D426" s="12"/>
    </row>
    <row r="427" spans="4:4" x14ac:dyDescent="0.2">
      <c r="D427" s="12"/>
    </row>
    <row r="428" spans="4:4" x14ac:dyDescent="0.2">
      <c r="D428" s="12"/>
    </row>
    <row r="429" spans="4:4" x14ac:dyDescent="0.2">
      <c r="D429" s="12"/>
    </row>
    <row r="430" spans="4:4" x14ac:dyDescent="0.2">
      <c r="D430" s="12"/>
    </row>
    <row r="431" spans="4:4" x14ac:dyDescent="0.2">
      <c r="D431" s="12"/>
    </row>
    <row r="432" spans="4:4" x14ac:dyDescent="0.2">
      <c r="D432" s="12"/>
    </row>
    <row r="433" spans="4:4" x14ac:dyDescent="0.2">
      <c r="D433" s="12"/>
    </row>
    <row r="434" spans="4:4" x14ac:dyDescent="0.2">
      <c r="D434" s="12"/>
    </row>
    <row r="435" spans="4:4" x14ac:dyDescent="0.2">
      <c r="D435" s="12"/>
    </row>
    <row r="436" spans="4:4" x14ac:dyDescent="0.2">
      <c r="D436" s="12"/>
    </row>
    <row r="437" spans="4:4" x14ac:dyDescent="0.2">
      <c r="D437" s="12"/>
    </row>
    <row r="438" spans="4:4" x14ac:dyDescent="0.2">
      <c r="D438" s="12"/>
    </row>
    <row r="439" spans="4:4" x14ac:dyDescent="0.2">
      <c r="D439" s="12"/>
    </row>
    <row r="440" spans="4:4" x14ac:dyDescent="0.2">
      <c r="D440" s="12"/>
    </row>
    <row r="441" spans="4:4" x14ac:dyDescent="0.2">
      <c r="D441" s="12"/>
    </row>
    <row r="442" spans="4:4" x14ac:dyDescent="0.2">
      <c r="D442" s="12"/>
    </row>
    <row r="443" spans="4:4" x14ac:dyDescent="0.2">
      <c r="D443" s="12"/>
    </row>
    <row r="444" spans="4:4" x14ac:dyDescent="0.2">
      <c r="D444" s="12"/>
    </row>
    <row r="445" spans="4:4" x14ac:dyDescent="0.2">
      <c r="D445" s="12"/>
    </row>
    <row r="446" spans="4:4" x14ac:dyDescent="0.2">
      <c r="D446" s="12"/>
    </row>
    <row r="447" spans="4:4" x14ac:dyDescent="0.2">
      <c r="D447" s="12"/>
    </row>
    <row r="448" spans="4:4" x14ac:dyDescent="0.2">
      <c r="D448" s="12"/>
    </row>
    <row r="449" spans="4:4" x14ac:dyDescent="0.2">
      <c r="D449" s="12"/>
    </row>
    <row r="450" spans="4:4" x14ac:dyDescent="0.2">
      <c r="D450" s="12"/>
    </row>
    <row r="451" spans="4:4" x14ac:dyDescent="0.2">
      <c r="D451" s="12"/>
    </row>
    <row r="452" spans="4:4" x14ac:dyDescent="0.2">
      <c r="D452" s="12"/>
    </row>
    <row r="453" spans="4:4" x14ac:dyDescent="0.2">
      <c r="D453" s="12"/>
    </row>
    <row r="454" spans="4:4" x14ac:dyDescent="0.2">
      <c r="D454" s="12"/>
    </row>
    <row r="455" spans="4:4" x14ac:dyDescent="0.2">
      <c r="D455" s="12"/>
    </row>
    <row r="456" spans="4:4" x14ac:dyDescent="0.2">
      <c r="D456" s="12"/>
    </row>
    <row r="457" spans="4:4" x14ac:dyDescent="0.2">
      <c r="D457" s="12"/>
    </row>
    <row r="458" spans="4:4" x14ac:dyDescent="0.2">
      <c r="D458" s="12"/>
    </row>
    <row r="459" spans="4:4" x14ac:dyDescent="0.2">
      <c r="D459" s="12"/>
    </row>
    <row r="460" spans="4:4" x14ac:dyDescent="0.2">
      <c r="D460" s="12"/>
    </row>
    <row r="461" spans="4:4" x14ac:dyDescent="0.2">
      <c r="D461" s="12"/>
    </row>
    <row r="462" spans="4:4" x14ac:dyDescent="0.2">
      <c r="D462" s="12"/>
    </row>
    <row r="463" spans="4:4" x14ac:dyDescent="0.2">
      <c r="D463" s="12"/>
    </row>
    <row r="464" spans="4:4" x14ac:dyDescent="0.2">
      <c r="D464" s="12"/>
    </row>
    <row r="465" spans="4:4" x14ac:dyDescent="0.2">
      <c r="D465" s="12"/>
    </row>
    <row r="466" spans="4:4" x14ac:dyDescent="0.2">
      <c r="D466" s="12"/>
    </row>
    <row r="467" spans="4:4" x14ac:dyDescent="0.2">
      <c r="D467" s="12"/>
    </row>
    <row r="468" spans="4:4" x14ac:dyDescent="0.2">
      <c r="D468" s="12"/>
    </row>
    <row r="469" spans="4:4" x14ac:dyDescent="0.2">
      <c r="D469" s="12"/>
    </row>
    <row r="470" spans="4:4" x14ac:dyDescent="0.2">
      <c r="D470" s="12"/>
    </row>
    <row r="471" spans="4:4" x14ac:dyDescent="0.2">
      <c r="D471" s="12"/>
    </row>
    <row r="472" spans="4:4" x14ac:dyDescent="0.2">
      <c r="D472" s="12"/>
    </row>
    <row r="473" spans="4:4" x14ac:dyDescent="0.2">
      <c r="D473" s="12"/>
    </row>
    <row r="474" spans="4:4" x14ac:dyDescent="0.2">
      <c r="D474" s="12"/>
    </row>
    <row r="475" spans="4:4" x14ac:dyDescent="0.2">
      <c r="D475" s="12"/>
    </row>
    <row r="476" spans="4:4" x14ac:dyDescent="0.2">
      <c r="D476" s="12"/>
    </row>
    <row r="477" spans="4:4" x14ac:dyDescent="0.2">
      <c r="D477" s="12"/>
    </row>
    <row r="478" spans="4:4" x14ac:dyDescent="0.2">
      <c r="D478" s="12"/>
    </row>
    <row r="479" spans="4:4" x14ac:dyDescent="0.2">
      <c r="D479" s="12"/>
    </row>
    <row r="480" spans="4:4" x14ac:dyDescent="0.2">
      <c r="D480" s="12"/>
    </row>
    <row r="481" spans="4:4" x14ac:dyDescent="0.2">
      <c r="D481" s="12"/>
    </row>
    <row r="482" spans="4:4" x14ac:dyDescent="0.2">
      <c r="D482" s="12"/>
    </row>
    <row r="483" spans="4:4" x14ac:dyDescent="0.2">
      <c r="D483" s="12"/>
    </row>
    <row r="484" spans="4:4" x14ac:dyDescent="0.2">
      <c r="D484" s="12"/>
    </row>
    <row r="485" spans="4:4" x14ac:dyDescent="0.2">
      <c r="D485" s="12"/>
    </row>
    <row r="486" spans="4:4" x14ac:dyDescent="0.2">
      <c r="D486" s="12"/>
    </row>
    <row r="487" spans="4:4" x14ac:dyDescent="0.2">
      <c r="D487" s="12"/>
    </row>
    <row r="488" spans="4:4" x14ac:dyDescent="0.2">
      <c r="D488" s="12"/>
    </row>
    <row r="489" spans="4:4" x14ac:dyDescent="0.2">
      <c r="D489" s="12"/>
    </row>
    <row r="490" spans="4:4" x14ac:dyDescent="0.2">
      <c r="D490" s="12"/>
    </row>
    <row r="491" spans="4:4" x14ac:dyDescent="0.2">
      <c r="D491" s="12"/>
    </row>
    <row r="492" spans="4:4" x14ac:dyDescent="0.2">
      <c r="D492" s="12"/>
    </row>
    <row r="493" spans="4:4" x14ac:dyDescent="0.2">
      <c r="D493" s="12"/>
    </row>
    <row r="494" spans="4:4" x14ac:dyDescent="0.2">
      <c r="D494" s="12"/>
    </row>
    <row r="495" spans="4:4" x14ac:dyDescent="0.2">
      <c r="D495" s="12"/>
    </row>
    <row r="496" spans="4:4" x14ac:dyDescent="0.2">
      <c r="D496" s="12"/>
    </row>
    <row r="497" spans="4:4" x14ac:dyDescent="0.2">
      <c r="D497" s="12"/>
    </row>
    <row r="498" spans="4:4" x14ac:dyDescent="0.2">
      <c r="D498" s="12"/>
    </row>
    <row r="499" spans="4:4" x14ac:dyDescent="0.2">
      <c r="D499" s="12"/>
    </row>
    <row r="500" spans="4:4" x14ac:dyDescent="0.2">
      <c r="D500" s="12"/>
    </row>
    <row r="501" spans="4:4" x14ac:dyDescent="0.2">
      <c r="D501" s="12"/>
    </row>
    <row r="502" spans="4:4" x14ac:dyDescent="0.2">
      <c r="D502" s="12"/>
    </row>
    <row r="503" spans="4:4" x14ac:dyDescent="0.2">
      <c r="D503" s="12"/>
    </row>
    <row r="504" spans="4:4" x14ac:dyDescent="0.2">
      <c r="D504" s="12"/>
    </row>
    <row r="505" spans="4:4" x14ac:dyDescent="0.2">
      <c r="D505" s="12"/>
    </row>
    <row r="506" spans="4:4" x14ac:dyDescent="0.2">
      <c r="D506" s="12"/>
    </row>
    <row r="507" spans="4:4" x14ac:dyDescent="0.2">
      <c r="D507" s="12"/>
    </row>
    <row r="508" spans="4:4" x14ac:dyDescent="0.2">
      <c r="D508" s="12"/>
    </row>
    <row r="509" spans="4:4" x14ac:dyDescent="0.2">
      <c r="D509" s="12"/>
    </row>
    <row r="510" spans="4:4" x14ac:dyDescent="0.2">
      <c r="D510" s="12"/>
    </row>
    <row r="511" spans="4:4" x14ac:dyDescent="0.2">
      <c r="D511" s="12"/>
    </row>
    <row r="512" spans="4:4" x14ac:dyDescent="0.2">
      <c r="D512" s="12"/>
    </row>
    <row r="513" spans="4:4" x14ac:dyDescent="0.2">
      <c r="D513" s="12"/>
    </row>
    <row r="514" spans="4:4" x14ac:dyDescent="0.2">
      <c r="D514" s="12"/>
    </row>
    <row r="515" spans="4:4" x14ac:dyDescent="0.2">
      <c r="D515" s="12"/>
    </row>
    <row r="516" spans="4:4" x14ac:dyDescent="0.2">
      <c r="D516" s="12"/>
    </row>
    <row r="517" spans="4:4" x14ac:dyDescent="0.2">
      <c r="D517" s="12"/>
    </row>
    <row r="518" spans="4:4" x14ac:dyDescent="0.2">
      <c r="D518" s="12"/>
    </row>
    <row r="519" spans="4:4" x14ac:dyDescent="0.2">
      <c r="D519" s="12"/>
    </row>
    <row r="520" spans="4:4" x14ac:dyDescent="0.2">
      <c r="D520" s="12"/>
    </row>
    <row r="521" spans="4:4" x14ac:dyDescent="0.2">
      <c r="D521" s="12"/>
    </row>
    <row r="522" spans="4:4" x14ac:dyDescent="0.2">
      <c r="D522" s="12"/>
    </row>
    <row r="523" spans="4:4" x14ac:dyDescent="0.2">
      <c r="D523" s="12"/>
    </row>
    <row r="524" spans="4:4" x14ac:dyDescent="0.2">
      <c r="D524" s="12"/>
    </row>
    <row r="525" spans="4:4" x14ac:dyDescent="0.2">
      <c r="D525" s="12"/>
    </row>
    <row r="526" spans="4:4" x14ac:dyDescent="0.2">
      <c r="D526" s="12"/>
    </row>
    <row r="527" spans="4:4" x14ac:dyDescent="0.2">
      <c r="D527" s="12"/>
    </row>
    <row r="528" spans="4:4" x14ac:dyDescent="0.2">
      <c r="D528" s="12"/>
    </row>
    <row r="529" spans="4:4" x14ac:dyDescent="0.2">
      <c r="D529" s="12"/>
    </row>
    <row r="530" spans="4:4" x14ac:dyDescent="0.2">
      <c r="D530" s="12"/>
    </row>
    <row r="531" spans="4:4" x14ac:dyDescent="0.2">
      <c r="D531" s="12"/>
    </row>
    <row r="532" spans="4:4" x14ac:dyDescent="0.2">
      <c r="D532" s="12"/>
    </row>
    <row r="533" spans="4:4" x14ac:dyDescent="0.2">
      <c r="D533" s="12"/>
    </row>
    <row r="534" spans="4:4" x14ac:dyDescent="0.2">
      <c r="D534" s="12"/>
    </row>
    <row r="535" spans="4:4" x14ac:dyDescent="0.2">
      <c r="D535" s="12"/>
    </row>
    <row r="536" spans="4:4" x14ac:dyDescent="0.2">
      <c r="D536" s="12"/>
    </row>
    <row r="537" spans="4:4" x14ac:dyDescent="0.2">
      <c r="D537" s="12"/>
    </row>
    <row r="538" spans="4:4" x14ac:dyDescent="0.2">
      <c r="D538" s="12"/>
    </row>
    <row r="539" spans="4:4" x14ac:dyDescent="0.2">
      <c r="D539" s="12"/>
    </row>
    <row r="540" spans="4:4" x14ac:dyDescent="0.2">
      <c r="D540" s="12"/>
    </row>
    <row r="541" spans="4:4" x14ac:dyDescent="0.2">
      <c r="D541" s="12"/>
    </row>
    <row r="542" spans="4:4" x14ac:dyDescent="0.2">
      <c r="D542" s="12"/>
    </row>
    <row r="543" spans="4:4" x14ac:dyDescent="0.2">
      <c r="D543" s="12"/>
    </row>
    <row r="544" spans="4:4" x14ac:dyDescent="0.2">
      <c r="D544" s="12"/>
    </row>
    <row r="545" spans="4:4" x14ac:dyDescent="0.2">
      <c r="D545" s="12"/>
    </row>
    <row r="546" spans="4:4" x14ac:dyDescent="0.2">
      <c r="D546" s="12"/>
    </row>
    <row r="547" spans="4:4" x14ac:dyDescent="0.2">
      <c r="D547" s="12"/>
    </row>
    <row r="548" spans="4:4" x14ac:dyDescent="0.2">
      <c r="D548" s="12"/>
    </row>
    <row r="549" spans="4:4" x14ac:dyDescent="0.2">
      <c r="D549" s="12"/>
    </row>
    <row r="550" spans="4:4" x14ac:dyDescent="0.2">
      <c r="D550" s="12"/>
    </row>
    <row r="551" spans="4:4" x14ac:dyDescent="0.2">
      <c r="D551" s="12"/>
    </row>
    <row r="552" spans="4:4" x14ac:dyDescent="0.2">
      <c r="D552" s="12"/>
    </row>
    <row r="553" spans="4:4" x14ac:dyDescent="0.2">
      <c r="D553" s="12"/>
    </row>
    <row r="554" spans="4:4" x14ac:dyDescent="0.2">
      <c r="D554" s="12"/>
    </row>
    <row r="555" spans="4:4" x14ac:dyDescent="0.2">
      <c r="D555" s="12"/>
    </row>
    <row r="556" spans="4:4" x14ac:dyDescent="0.2">
      <c r="D556" s="12"/>
    </row>
    <row r="557" spans="4:4" x14ac:dyDescent="0.2">
      <c r="D557" s="12"/>
    </row>
    <row r="558" spans="4:4" x14ac:dyDescent="0.2">
      <c r="D558" s="12"/>
    </row>
    <row r="559" spans="4:4" x14ac:dyDescent="0.2">
      <c r="D559" s="12"/>
    </row>
    <row r="560" spans="4:4" x14ac:dyDescent="0.2">
      <c r="D560" s="12"/>
    </row>
    <row r="561" spans="4:4" x14ac:dyDescent="0.2">
      <c r="D561" s="12"/>
    </row>
    <row r="562" spans="4:4" x14ac:dyDescent="0.2">
      <c r="D562" s="12"/>
    </row>
    <row r="563" spans="4:4" x14ac:dyDescent="0.2">
      <c r="D563" s="12"/>
    </row>
    <row r="564" spans="4:4" x14ac:dyDescent="0.2">
      <c r="D564" s="12"/>
    </row>
    <row r="565" spans="4:4" x14ac:dyDescent="0.2">
      <c r="D565" s="12"/>
    </row>
    <row r="566" spans="4:4" x14ac:dyDescent="0.2">
      <c r="D566" s="12"/>
    </row>
    <row r="567" spans="4:4" x14ac:dyDescent="0.2">
      <c r="D567" s="12"/>
    </row>
    <row r="568" spans="4:4" x14ac:dyDescent="0.2">
      <c r="D568" s="12"/>
    </row>
    <row r="569" spans="4:4" x14ac:dyDescent="0.2">
      <c r="D569" s="12"/>
    </row>
    <row r="570" spans="4:4" x14ac:dyDescent="0.2">
      <c r="D570" s="12"/>
    </row>
    <row r="571" spans="4:4" x14ac:dyDescent="0.2">
      <c r="D571" s="12"/>
    </row>
    <row r="572" spans="4:4" x14ac:dyDescent="0.2">
      <c r="D572" s="12"/>
    </row>
    <row r="573" spans="4:4" x14ac:dyDescent="0.2">
      <c r="D573" s="12"/>
    </row>
    <row r="574" spans="4:4" x14ac:dyDescent="0.2">
      <c r="D574" s="12"/>
    </row>
    <row r="575" spans="4:4" x14ac:dyDescent="0.2">
      <c r="D575" s="12"/>
    </row>
    <row r="576" spans="4:4" x14ac:dyDescent="0.2">
      <c r="D576" s="12"/>
    </row>
    <row r="577" spans="4:4" x14ac:dyDescent="0.2">
      <c r="D577" s="12"/>
    </row>
    <row r="578" spans="4:4" x14ac:dyDescent="0.2">
      <c r="D578" s="12"/>
    </row>
    <row r="579" spans="4:4" x14ac:dyDescent="0.2">
      <c r="D579" s="12"/>
    </row>
    <row r="580" spans="4:4" x14ac:dyDescent="0.2">
      <c r="D580" s="12"/>
    </row>
    <row r="581" spans="4:4" x14ac:dyDescent="0.2">
      <c r="D581" s="12"/>
    </row>
    <row r="582" spans="4:4" x14ac:dyDescent="0.2">
      <c r="D582" s="12"/>
    </row>
    <row r="583" spans="4:4" x14ac:dyDescent="0.2">
      <c r="D583" s="12"/>
    </row>
    <row r="584" spans="4:4" x14ac:dyDescent="0.2">
      <c r="D584" s="12"/>
    </row>
    <row r="585" spans="4:4" x14ac:dyDescent="0.2">
      <c r="D585" s="12"/>
    </row>
    <row r="586" spans="4:4" x14ac:dyDescent="0.2">
      <c r="D586" s="12"/>
    </row>
    <row r="587" spans="4:4" x14ac:dyDescent="0.2">
      <c r="D587" s="12"/>
    </row>
    <row r="588" spans="4:4" x14ac:dyDescent="0.2">
      <c r="D588" s="12"/>
    </row>
    <row r="589" spans="4:4" x14ac:dyDescent="0.2">
      <c r="D589" s="12"/>
    </row>
    <row r="590" spans="4:4" x14ac:dyDescent="0.2">
      <c r="D590" s="12"/>
    </row>
    <row r="591" spans="4:4" x14ac:dyDescent="0.2">
      <c r="D591" s="12"/>
    </row>
    <row r="592" spans="4:4" x14ac:dyDescent="0.2">
      <c r="D592" s="12"/>
    </row>
    <row r="593" spans="4:4" x14ac:dyDescent="0.2">
      <c r="D593" s="12"/>
    </row>
    <row r="594" spans="4:4" x14ac:dyDescent="0.2">
      <c r="D594" s="12"/>
    </row>
    <row r="595" spans="4:4" x14ac:dyDescent="0.2">
      <c r="D595" s="12"/>
    </row>
    <row r="596" spans="4:4" x14ac:dyDescent="0.2">
      <c r="D596" s="12"/>
    </row>
    <row r="597" spans="4:4" x14ac:dyDescent="0.2">
      <c r="D597" s="12"/>
    </row>
    <row r="598" spans="4:4" x14ac:dyDescent="0.2">
      <c r="D598" s="12"/>
    </row>
    <row r="599" spans="4:4" x14ac:dyDescent="0.2">
      <c r="D599" s="12"/>
    </row>
    <row r="600" spans="4:4" x14ac:dyDescent="0.2">
      <c r="D600" s="12"/>
    </row>
    <row r="601" spans="4:4" x14ac:dyDescent="0.2">
      <c r="D601" s="12"/>
    </row>
    <row r="602" spans="4:4" x14ac:dyDescent="0.2">
      <c r="D602" s="12"/>
    </row>
    <row r="603" spans="4:4" x14ac:dyDescent="0.2">
      <c r="D603" s="12"/>
    </row>
    <row r="604" spans="4:4" x14ac:dyDescent="0.2">
      <c r="D604" s="12"/>
    </row>
    <row r="605" spans="4:4" x14ac:dyDescent="0.2">
      <c r="D605" s="12"/>
    </row>
    <row r="606" spans="4:4" x14ac:dyDescent="0.2">
      <c r="D606" s="12"/>
    </row>
    <row r="607" spans="4:4" x14ac:dyDescent="0.2">
      <c r="D607" s="12"/>
    </row>
    <row r="608" spans="4:4" x14ac:dyDescent="0.2">
      <c r="D608" s="12"/>
    </row>
    <row r="609" spans="4:4" x14ac:dyDescent="0.2">
      <c r="D609" s="12"/>
    </row>
    <row r="610" spans="4:4" x14ac:dyDescent="0.2">
      <c r="D610" s="12"/>
    </row>
    <row r="611" spans="4:4" x14ac:dyDescent="0.2">
      <c r="D611" s="12"/>
    </row>
    <row r="612" spans="4:4" x14ac:dyDescent="0.2">
      <c r="D612" s="12"/>
    </row>
    <row r="613" spans="4:4" x14ac:dyDescent="0.2">
      <c r="D613" s="12"/>
    </row>
    <row r="614" spans="4:4" x14ac:dyDescent="0.2">
      <c r="D614" s="12"/>
    </row>
    <row r="615" spans="4:4" x14ac:dyDescent="0.2">
      <c r="D615" s="12"/>
    </row>
    <row r="616" spans="4:4" x14ac:dyDescent="0.2">
      <c r="D616" s="12"/>
    </row>
    <row r="617" spans="4:4" x14ac:dyDescent="0.2">
      <c r="D617" s="12"/>
    </row>
    <row r="618" spans="4:4" x14ac:dyDescent="0.2">
      <c r="D618" s="12"/>
    </row>
    <row r="619" spans="4:4" x14ac:dyDescent="0.2">
      <c r="D619" s="12"/>
    </row>
    <row r="620" spans="4:4" x14ac:dyDescent="0.2">
      <c r="D620" s="12"/>
    </row>
    <row r="621" spans="4:4" x14ac:dyDescent="0.2">
      <c r="D621" s="12"/>
    </row>
    <row r="622" spans="4:4" x14ac:dyDescent="0.2">
      <c r="D622" s="12"/>
    </row>
    <row r="623" spans="4:4" x14ac:dyDescent="0.2">
      <c r="D623" s="12"/>
    </row>
    <row r="624" spans="4:4" x14ac:dyDescent="0.2">
      <c r="D624" s="12"/>
    </row>
    <row r="625" spans="4:4" x14ac:dyDescent="0.2">
      <c r="D625" s="12"/>
    </row>
    <row r="626" spans="4:4" x14ac:dyDescent="0.2">
      <c r="D626" s="12"/>
    </row>
    <row r="627" spans="4:4" x14ac:dyDescent="0.2">
      <c r="D627" s="12"/>
    </row>
    <row r="628" spans="4:4" x14ac:dyDescent="0.2">
      <c r="D628" s="12"/>
    </row>
    <row r="629" spans="4:4" x14ac:dyDescent="0.2">
      <c r="D629" s="12"/>
    </row>
    <row r="630" spans="4:4" x14ac:dyDescent="0.2">
      <c r="D630" s="12"/>
    </row>
    <row r="631" spans="4:4" x14ac:dyDescent="0.2">
      <c r="D631" s="12"/>
    </row>
    <row r="632" spans="4:4" x14ac:dyDescent="0.2">
      <c r="D632" s="12"/>
    </row>
    <row r="633" spans="4:4" x14ac:dyDescent="0.2">
      <c r="D633" s="12"/>
    </row>
    <row r="634" spans="4:4" x14ac:dyDescent="0.2">
      <c r="D634" s="12"/>
    </row>
    <row r="635" spans="4:4" x14ac:dyDescent="0.2">
      <c r="D635" s="12"/>
    </row>
    <row r="636" spans="4:4" x14ac:dyDescent="0.2">
      <c r="D636" s="12"/>
    </row>
    <row r="637" spans="4:4" x14ac:dyDescent="0.2">
      <c r="D637" s="12"/>
    </row>
    <row r="638" spans="4:4" x14ac:dyDescent="0.2">
      <c r="D638" s="12"/>
    </row>
    <row r="639" spans="4:4" x14ac:dyDescent="0.2">
      <c r="D639" s="12"/>
    </row>
    <row r="640" spans="4:4" x14ac:dyDescent="0.2">
      <c r="D640" s="12"/>
    </row>
    <row r="641" spans="4:4" x14ac:dyDescent="0.2">
      <c r="D641" s="12"/>
    </row>
    <row r="642" spans="4:4" x14ac:dyDescent="0.2">
      <c r="D642" s="12"/>
    </row>
    <row r="643" spans="4:4" x14ac:dyDescent="0.2">
      <c r="D643" s="12"/>
    </row>
    <row r="644" spans="4:4" x14ac:dyDescent="0.2">
      <c r="D644" s="12"/>
    </row>
    <row r="645" spans="4:4" x14ac:dyDescent="0.2">
      <c r="D645" s="12"/>
    </row>
    <row r="646" spans="4:4" x14ac:dyDescent="0.2">
      <c r="D646" s="12"/>
    </row>
    <row r="647" spans="4:4" x14ac:dyDescent="0.2">
      <c r="D647" s="12"/>
    </row>
    <row r="648" spans="4:4" x14ac:dyDescent="0.2">
      <c r="D648" s="12"/>
    </row>
    <row r="649" spans="4:4" x14ac:dyDescent="0.2">
      <c r="D649" s="12"/>
    </row>
    <row r="650" spans="4:4" x14ac:dyDescent="0.2">
      <c r="D650" s="12"/>
    </row>
    <row r="651" spans="4:4" x14ac:dyDescent="0.2">
      <c r="D651" s="12"/>
    </row>
    <row r="652" spans="4:4" x14ac:dyDescent="0.2">
      <c r="D652" s="12"/>
    </row>
    <row r="653" spans="4:4" x14ac:dyDescent="0.2">
      <c r="D653" s="12"/>
    </row>
    <row r="654" spans="4:4" x14ac:dyDescent="0.2">
      <c r="D654" s="12"/>
    </row>
    <row r="655" spans="4:4" x14ac:dyDescent="0.2">
      <c r="D655" s="12"/>
    </row>
    <row r="656" spans="4:4" x14ac:dyDescent="0.2">
      <c r="D656" s="12"/>
    </row>
    <row r="657" spans="4:4" x14ac:dyDescent="0.2">
      <c r="D657" s="12"/>
    </row>
    <row r="658" spans="4:4" x14ac:dyDescent="0.2">
      <c r="D658" s="12"/>
    </row>
    <row r="659" spans="4:4" x14ac:dyDescent="0.2">
      <c r="D659" s="12"/>
    </row>
    <row r="660" spans="4:4" x14ac:dyDescent="0.2">
      <c r="D660" s="12"/>
    </row>
    <row r="661" spans="4:4" x14ac:dyDescent="0.2">
      <c r="D661" s="12"/>
    </row>
    <row r="662" spans="4:4" x14ac:dyDescent="0.2">
      <c r="D662" s="12"/>
    </row>
    <row r="663" spans="4:4" x14ac:dyDescent="0.2">
      <c r="D663" s="12"/>
    </row>
    <row r="664" spans="4:4" x14ac:dyDescent="0.2">
      <c r="D664" s="12"/>
    </row>
    <row r="665" spans="4:4" x14ac:dyDescent="0.2">
      <c r="D665" s="12"/>
    </row>
    <row r="666" spans="4:4" x14ac:dyDescent="0.2">
      <c r="D666" s="12"/>
    </row>
    <row r="667" spans="4:4" x14ac:dyDescent="0.2">
      <c r="D667" s="12"/>
    </row>
    <row r="668" spans="4:4" x14ac:dyDescent="0.2">
      <c r="D668" s="12"/>
    </row>
    <row r="669" spans="4:4" x14ac:dyDescent="0.2">
      <c r="D669" s="12"/>
    </row>
    <row r="670" spans="4:4" x14ac:dyDescent="0.2">
      <c r="D670" s="12"/>
    </row>
    <row r="671" spans="4:4" x14ac:dyDescent="0.2">
      <c r="D671" s="12"/>
    </row>
    <row r="672" spans="4:4" x14ac:dyDescent="0.2">
      <c r="D672" s="12"/>
    </row>
    <row r="673" spans="4:4" x14ac:dyDescent="0.2">
      <c r="D673" s="12"/>
    </row>
    <row r="674" spans="4:4" x14ac:dyDescent="0.2">
      <c r="D674" s="12"/>
    </row>
    <row r="675" spans="4:4" x14ac:dyDescent="0.2">
      <c r="D675" s="12"/>
    </row>
    <row r="676" spans="4:4" x14ac:dyDescent="0.2">
      <c r="D676" s="12"/>
    </row>
    <row r="677" spans="4:4" x14ac:dyDescent="0.2">
      <c r="D677" s="12"/>
    </row>
    <row r="678" spans="4:4" x14ac:dyDescent="0.2">
      <c r="D678" s="12"/>
    </row>
    <row r="679" spans="4:4" x14ac:dyDescent="0.2">
      <c r="D679" s="12"/>
    </row>
    <row r="680" spans="4:4" x14ac:dyDescent="0.2">
      <c r="D680" s="12"/>
    </row>
    <row r="681" spans="4:4" x14ac:dyDescent="0.2">
      <c r="D681" s="12"/>
    </row>
    <row r="682" spans="4:4" x14ac:dyDescent="0.2">
      <c r="D682" s="12"/>
    </row>
    <row r="683" spans="4:4" x14ac:dyDescent="0.2">
      <c r="D683" s="12"/>
    </row>
    <row r="684" spans="4:4" x14ac:dyDescent="0.2">
      <c r="D684" s="12"/>
    </row>
    <row r="685" spans="4:4" x14ac:dyDescent="0.2">
      <c r="D685" s="12"/>
    </row>
    <row r="686" spans="4:4" x14ac:dyDescent="0.2">
      <c r="D686" s="12"/>
    </row>
    <row r="687" spans="4:4" x14ac:dyDescent="0.2">
      <c r="D687" s="12"/>
    </row>
    <row r="688" spans="4:4" x14ac:dyDescent="0.2">
      <c r="D688" s="12"/>
    </row>
    <row r="689" spans="4:4" x14ac:dyDescent="0.2">
      <c r="D689" s="12"/>
    </row>
    <row r="690" spans="4:4" x14ac:dyDescent="0.2">
      <c r="D690" s="12"/>
    </row>
    <row r="691" spans="4:4" x14ac:dyDescent="0.2">
      <c r="D691" s="12"/>
    </row>
    <row r="692" spans="4:4" x14ac:dyDescent="0.2">
      <c r="D692" s="12"/>
    </row>
    <row r="693" spans="4:4" x14ac:dyDescent="0.2">
      <c r="D693" s="12"/>
    </row>
    <row r="694" spans="4:4" x14ac:dyDescent="0.2">
      <c r="D694" s="12"/>
    </row>
    <row r="695" spans="4:4" x14ac:dyDescent="0.2">
      <c r="D695" s="12"/>
    </row>
    <row r="696" spans="4:4" x14ac:dyDescent="0.2">
      <c r="D696" s="12"/>
    </row>
    <row r="697" spans="4:4" x14ac:dyDescent="0.2">
      <c r="D697" s="12"/>
    </row>
    <row r="698" spans="4:4" x14ac:dyDescent="0.2">
      <c r="D698" s="12"/>
    </row>
    <row r="699" spans="4:4" x14ac:dyDescent="0.2">
      <c r="D699" s="12"/>
    </row>
    <row r="700" spans="4:4" x14ac:dyDescent="0.2">
      <c r="D700" s="12"/>
    </row>
    <row r="701" spans="4:4" x14ac:dyDescent="0.2">
      <c r="D701" s="12"/>
    </row>
    <row r="702" spans="4:4" x14ac:dyDescent="0.2">
      <c r="D702" s="12"/>
    </row>
    <row r="703" spans="4:4" x14ac:dyDescent="0.2">
      <c r="D703" s="12"/>
    </row>
    <row r="704" spans="4:4" x14ac:dyDescent="0.2">
      <c r="D704" s="12"/>
    </row>
    <row r="705" spans="4:4" x14ac:dyDescent="0.2">
      <c r="D705" s="12"/>
    </row>
    <row r="706" spans="4:4" x14ac:dyDescent="0.2">
      <c r="D706" s="12"/>
    </row>
    <row r="707" spans="4:4" x14ac:dyDescent="0.2">
      <c r="D707" s="12"/>
    </row>
    <row r="708" spans="4:4" x14ac:dyDescent="0.2">
      <c r="D708" s="12"/>
    </row>
    <row r="709" spans="4:4" x14ac:dyDescent="0.2">
      <c r="D709" s="12"/>
    </row>
    <row r="710" spans="4:4" x14ac:dyDescent="0.2">
      <c r="D710" s="12"/>
    </row>
    <row r="711" spans="4:4" x14ac:dyDescent="0.2">
      <c r="D711" s="12"/>
    </row>
    <row r="712" spans="4:4" x14ac:dyDescent="0.2">
      <c r="D712" s="12"/>
    </row>
    <row r="713" spans="4:4" x14ac:dyDescent="0.2">
      <c r="D713" s="12"/>
    </row>
    <row r="714" spans="4:4" x14ac:dyDescent="0.2">
      <c r="D714" s="12"/>
    </row>
    <row r="715" spans="4:4" x14ac:dyDescent="0.2">
      <c r="D715" s="12"/>
    </row>
    <row r="716" spans="4:4" x14ac:dyDescent="0.2">
      <c r="D716" s="12"/>
    </row>
    <row r="717" spans="4:4" x14ac:dyDescent="0.2">
      <c r="D717" s="12"/>
    </row>
    <row r="718" spans="4:4" x14ac:dyDescent="0.2">
      <c r="D718" s="12"/>
    </row>
    <row r="719" spans="4:4" x14ac:dyDescent="0.2">
      <c r="D719" s="12"/>
    </row>
    <row r="720" spans="4:4" x14ac:dyDescent="0.2">
      <c r="D720" s="12"/>
    </row>
    <row r="721" spans="4:4" x14ac:dyDescent="0.2">
      <c r="D721" s="12"/>
    </row>
    <row r="722" spans="4:4" x14ac:dyDescent="0.2">
      <c r="D722" s="12"/>
    </row>
    <row r="723" spans="4:4" x14ac:dyDescent="0.2">
      <c r="D723" s="12"/>
    </row>
    <row r="724" spans="4:4" x14ac:dyDescent="0.2">
      <c r="D724" s="12"/>
    </row>
    <row r="725" spans="4:4" x14ac:dyDescent="0.2">
      <c r="D725" s="12"/>
    </row>
    <row r="726" spans="4:4" x14ac:dyDescent="0.2">
      <c r="D726" s="12"/>
    </row>
    <row r="727" spans="4:4" x14ac:dyDescent="0.2">
      <c r="D727" s="12"/>
    </row>
    <row r="728" spans="4:4" x14ac:dyDescent="0.2">
      <c r="D728" s="12"/>
    </row>
    <row r="729" spans="4:4" x14ac:dyDescent="0.2">
      <c r="D729" s="12"/>
    </row>
    <row r="730" spans="4:4" x14ac:dyDescent="0.2">
      <c r="D730" s="12"/>
    </row>
    <row r="731" spans="4:4" x14ac:dyDescent="0.2">
      <c r="D731" s="12"/>
    </row>
    <row r="732" spans="4:4" x14ac:dyDescent="0.2">
      <c r="D732" s="12"/>
    </row>
    <row r="733" spans="4:4" x14ac:dyDescent="0.2">
      <c r="D733" s="12"/>
    </row>
    <row r="734" spans="4:4" x14ac:dyDescent="0.2">
      <c r="D734" s="12"/>
    </row>
    <row r="735" spans="4:4" x14ac:dyDescent="0.2">
      <c r="D735" s="12"/>
    </row>
    <row r="736" spans="4:4" x14ac:dyDescent="0.2">
      <c r="D736" s="12"/>
    </row>
    <row r="737" spans="4:4" x14ac:dyDescent="0.2">
      <c r="D737" s="12"/>
    </row>
    <row r="738" spans="4:4" x14ac:dyDescent="0.2">
      <c r="D738" s="12"/>
    </row>
    <row r="739" spans="4:4" x14ac:dyDescent="0.2">
      <c r="D739" s="12"/>
    </row>
    <row r="740" spans="4:4" x14ac:dyDescent="0.2">
      <c r="D740" s="12"/>
    </row>
    <row r="741" spans="4:4" x14ac:dyDescent="0.2">
      <c r="D741" s="12"/>
    </row>
    <row r="742" spans="4:4" x14ac:dyDescent="0.2">
      <c r="D742" s="12"/>
    </row>
    <row r="743" spans="4:4" x14ac:dyDescent="0.2">
      <c r="D743" s="12"/>
    </row>
    <row r="744" spans="4:4" x14ac:dyDescent="0.2">
      <c r="D744" s="12"/>
    </row>
    <row r="745" spans="4:4" x14ac:dyDescent="0.2">
      <c r="D745" s="12"/>
    </row>
    <row r="746" spans="4:4" x14ac:dyDescent="0.2">
      <c r="D746" s="12"/>
    </row>
    <row r="747" spans="4:4" x14ac:dyDescent="0.2">
      <c r="D747" s="12"/>
    </row>
    <row r="748" spans="4:4" x14ac:dyDescent="0.2">
      <c r="D748" s="12"/>
    </row>
    <row r="749" spans="4:4" x14ac:dyDescent="0.2">
      <c r="D749" s="12"/>
    </row>
    <row r="750" spans="4:4" x14ac:dyDescent="0.2">
      <c r="D750" s="12"/>
    </row>
    <row r="751" spans="4:4" x14ac:dyDescent="0.2">
      <c r="D751" s="12"/>
    </row>
    <row r="752" spans="4:4" x14ac:dyDescent="0.2">
      <c r="D752" s="12"/>
    </row>
    <row r="753" spans="4:4" x14ac:dyDescent="0.2">
      <c r="D753" s="12"/>
    </row>
    <row r="754" spans="4:4" x14ac:dyDescent="0.2">
      <c r="D754" s="12"/>
    </row>
    <row r="755" spans="4:4" x14ac:dyDescent="0.2">
      <c r="D755" s="12"/>
    </row>
    <row r="756" spans="4:4" x14ac:dyDescent="0.2">
      <c r="D756" s="12"/>
    </row>
    <row r="757" spans="4:4" x14ac:dyDescent="0.2">
      <c r="D757" s="12"/>
    </row>
    <row r="758" spans="4:4" x14ac:dyDescent="0.2">
      <c r="D758" s="12"/>
    </row>
    <row r="759" spans="4:4" x14ac:dyDescent="0.2">
      <c r="D759" s="12"/>
    </row>
    <row r="760" spans="4:4" x14ac:dyDescent="0.2">
      <c r="D760" s="12"/>
    </row>
    <row r="761" spans="4:4" x14ac:dyDescent="0.2">
      <c r="D761" s="12"/>
    </row>
    <row r="762" spans="4:4" x14ac:dyDescent="0.2">
      <c r="D762" s="12"/>
    </row>
    <row r="763" spans="4:4" x14ac:dyDescent="0.2">
      <c r="D763" s="12"/>
    </row>
    <row r="764" spans="4:4" x14ac:dyDescent="0.2">
      <c r="D764" s="12"/>
    </row>
    <row r="765" spans="4:4" x14ac:dyDescent="0.2">
      <c r="D765" s="12"/>
    </row>
    <row r="766" spans="4:4" x14ac:dyDescent="0.2">
      <c r="D766" s="12"/>
    </row>
    <row r="767" spans="4:4" x14ac:dyDescent="0.2">
      <c r="D767" s="12"/>
    </row>
    <row r="768" spans="4:4" x14ac:dyDescent="0.2">
      <c r="D768" s="12"/>
    </row>
    <row r="769" spans="4:4" x14ac:dyDescent="0.2">
      <c r="D769" s="12"/>
    </row>
    <row r="770" spans="4:4" x14ac:dyDescent="0.2">
      <c r="D770" s="12"/>
    </row>
    <row r="771" spans="4:4" x14ac:dyDescent="0.2">
      <c r="D771" s="12"/>
    </row>
    <row r="772" spans="4:4" x14ac:dyDescent="0.2">
      <c r="D772" s="12"/>
    </row>
    <row r="773" spans="4:4" x14ac:dyDescent="0.2">
      <c r="D773" s="12"/>
    </row>
    <row r="774" spans="4:4" x14ac:dyDescent="0.2">
      <c r="D774" s="12"/>
    </row>
    <row r="775" spans="4:4" x14ac:dyDescent="0.2">
      <c r="D775" s="12"/>
    </row>
    <row r="776" spans="4:4" x14ac:dyDescent="0.2">
      <c r="D776" s="12"/>
    </row>
    <row r="777" spans="4:4" x14ac:dyDescent="0.2">
      <c r="D777" s="12"/>
    </row>
    <row r="778" spans="4:4" x14ac:dyDescent="0.2">
      <c r="D778" s="12"/>
    </row>
    <row r="779" spans="4:4" x14ac:dyDescent="0.2">
      <c r="D779" s="12"/>
    </row>
    <row r="780" spans="4:4" x14ac:dyDescent="0.2">
      <c r="D780" s="12"/>
    </row>
    <row r="781" spans="4:4" x14ac:dyDescent="0.2">
      <c r="D781" s="12"/>
    </row>
    <row r="782" spans="4:4" x14ac:dyDescent="0.2">
      <c r="D782" s="12"/>
    </row>
    <row r="783" spans="4:4" x14ac:dyDescent="0.2">
      <c r="D783" s="12"/>
    </row>
    <row r="784" spans="4:4" x14ac:dyDescent="0.2">
      <c r="D784" s="12"/>
    </row>
    <row r="785" spans="4:4" x14ac:dyDescent="0.2">
      <c r="D785" s="12"/>
    </row>
    <row r="786" spans="4:4" x14ac:dyDescent="0.2">
      <c r="D786" s="12"/>
    </row>
    <row r="787" spans="4:4" x14ac:dyDescent="0.2">
      <c r="D787" s="12"/>
    </row>
    <row r="788" spans="4:4" x14ac:dyDescent="0.2">
      <c r="D788" s="12"/>
    </row>
    <row r="789" spans="4:4" x14ac:dyDescent="0.2">
      <c r="D789" s="12"/>
    </row>
    <row r="790" spans="4:4" x14ac:dyDescent="0.2">
      <c r="D790" s="12"/>
    </row>
    <row r="791" spans="4:4" x14ac:dyDescent="0.2">
      <c r="D791" s="12"/>
    </row>
    <row r="792" spans="4:4" x14ac:dyDescent="0.2">
      <c r="D792" s="12"/>
    </row>
    <row r="793" spans="4:4" x14ac:dyDescent="0.2">
      <c r="D793" s="12"/>
    </row>
    <row r="794" spans="4:4" x14ac:dyDescent="0.2">
      <c r="D794" s="12"/>
    </row>
    <row r="795" spans="4:4" x14ac:dyDescent="0.2">
      <c r="D795" s="12"/>
    </row>
    <row r="796" spans="4:4" x14ac:dyDescent="0.2">
      <c r="D796" s="12"/>
    </row>
    <row r="797" spans="4:4" x14ac:dyDescent="0.2">
      <c r="D797" s="12"/>
    </row>
    <row r="798" spans="4:4" x14ac:dyDescent="0.2">
      <c r="D798" s="12"/>
    </row>
    <row r="799" spans="4:4" x14ac:dyDescent="0.2">
      <c r="D799" s="12"/>
    </row>
    <row r="800" spans="4:4" x14ac:dyDescent="0.2">
      <c r="D800" s="12"/>
    </row>
    <row r="801" spans="4:4" x14ac:dyDescent="0.2">
      <c r="D801" s="12"/>
    </row>
    <row r="802" spans="4:4" x14ac:dyDescent="0.2">
      <c r="D802" s="12"/>
    </row>
    <row r="803" spans="4:4" x14ac:dyDescent="0.2">
      <c r="D803" s="12"/>
    </row>
    <row r="804" spans="4:4" x14ac:dyDescent="0.2">
      <c r="D804" s="12"/>
    </row>
    <row r="805" spans="4:4" x14ac:dyDescent="0.2">
      <c r="D805" s="12"/>
    </row>
    <row r="806" spans="4:4" x14ac:dyDescent="0.2">
      <c r="D806" s="12"/>
    </row>
    <row r="807" spans="4:4" x14ac:dyDescent="0.2">
      <c r="D807" s="12"/>
    </row>
    <row r="808" spans="4:4" x14ac:dyDescent="0.2">
      <c r="D808" s="12"/>
    </row>
    <row r="809" spans="4:4" x14ac:dyDescent="0.2">
      <c r="D809" s="12"/>
    </row>
    <row r="810" spans="4:4" x14ac:dyDescent="0.2">
      <c r="D810" s="12"/>
    </row>
    <row r="811" spans="4:4" x14ac:dyDescent="0.2">
      <c r="D811" s="12"/>
    </row>
    <row r="812" spans="4:4" x14ac:dyDescent="0.2">
      <c r="D812" s="12"/>
    </row>
    <row r="813" spans="4:4" x14ac:dyDescent="0.2">
      <c r="D813" s="12"/>
    </row>
    <row r="814" spans="4:4" x14ac:dyDescent="0.2">
      <c r="D814" s="12"/>
    </row>
    <row r="815" spans="4:4" x14ac:dyDescent="0.2">
      <c r="D815" s="12"/>
    </row>
    <row r="816" spans="4:4" x14ac:dyDescent="0.2">
      <c r="D816" s="12"/>
    </row>
    <row r="817" spans="4:4" x14ac:dyDescent="0.2">
      <c r="D817" s="12"/>
    </row>
    <row r="818" spans="4:4" x14ac:dyDescent="0.2">
      <c r="D818" s="12"/>
    </row>
    <row r="819" spans="4:4" x14ac:dyDescent="0.2">
      <c r="D819" s="12"/>
    </row>
    <row r="820" spans="4:4" x14ac:dyDescent="0.2">
      <c r="D820" s="12"/>
    </row>
    <row r="821" spans="4:4" x14ac:dyDescent="0.2">
      <c r="D821" s="12"/>
    </row>
    <row r="822" spans="4:4" x14ac:dyDescent="0.2">
      <c r="D822" s="12"/>
    </row>
    <row r="823" spans="4:4" x14ac:dyDescent="0.2">
      <c r="D823" s="12"/>
    </row>
    <row r="824" spans="4:4" x14ac:dyDescent="0.2">
      <c r="D824" s="12"/>
    </row>
    <row r="825" spans="4:4" x14ac:dyDescent="0.2">
      <c r="D825" s="12"/>
    </row>
    <row r="826" spans="4:4" x14ac:dyDescent="0.2">
      <c r="D826" s="12"/>
    </row>
    <row r="827" spans="4:4" x14ac:dyDescent="0.2">
      <c r="D827" s="12"/>
    </row>
    <row r="828" spans="4:4" x14ac:dyDescent="0.2">
      <c r="D828" s="12"/>
    </row>
    <row r="829" spans="4:4" x14ac:dyDescent="0.2">
      <c r="D829" s="12"/>
    </row>
    <row r="830" spans="4:4" x14ac:dyDescent="0.2">
      <c r="D830" s="12"/>
    </row>
    <row r="831" spans="4:4" x14ac:dyDescent="0.2">
      <c r="D831" s="12"/>
    </row>
    <row r="832" spans="4:4" x14ac:dyDescent="0.2">
      <c r="D832" s="12"/>
    </row>
    <row r="833" spans="4:4" x14ac:dyDescent="0.2">
      <c r="D833" s="12"/>
    </row>
    <row r="834" spans="4:4" x14ac:dyDescent="0.2">
      <c r="D834" s="12"/>
    </row>
    <row r="835" spans="4:4" x14ac:dyDescent="0.2">
      <c r="D835" s="12"/>
    </row>
    <row r="836" spans="4:4" x14ac:dyDescent="0.2">
      <c r="D836" s="12"/>
    </row>
    <row r="837" spans="4:4" x14ac:dyDescent="0.2">
      <c r="D837" s="12"/>
    </row>
    <row r="838" spans="4:4" x14ac:dyDescent="0.2">
      <c r="D838" s="12"/>
    </row>
    <row r="839" spans="4:4" x14ac:dyDescent="0.2">
      <c r="D839" s="12"/>
    </row>
    <row r="840" spans="4:4" x14ac:dyDescent="0.2">
      <c r="D840" s="12"/>
    </row>
    <row r="841" spans="4:4" x14ac:dyDescent="0.2">
      <c r="D841" s="12"/>
    </row>
    <row r="842" spans="4:4" x14ac:dyDescent="0.2">
      <c r="D842" s="12"/>
    </row>
    <row r="843" spans="4:4" x14ac:dyDescent="0.2">
      <c r="D843" s="12"/>
    </row>
    <row r="844" spans="4:4" x14ac:dyDescent="0.2">
      <c r="D844" s="12"/>
    </row>
    <row r="845" spans="4:4" x14ac:dyDescent="0.2">
      <c r="D845" s="12"/>
    </row>
    <row r="846" spans="4:4" x14ac:dyDescent="0.2">
      <c r="D846" s="12"/>
    </row>
    <row r="847" spans="4:4" x14ac:dyDescent="0.2">
      <c r="D847" s="12"/>
    </row>
    <row r="848" spans="4:4" x14ac:dyDescent="0.2">
      <c r="D848" s="12"/>
    </row>
    <row r="849" spans="4:4" x14ac:dyDescent="0.2">
      <c r="D849" s="12"/>
    </row>
    <row r="850" spans="4:4" x14ac:dyDescent="0.2">
      <c r="D850" s="12"/>
    </row>
    <row r="851" spans="4:4" x14ac:dyDescent="0.2">
      <c r="D851" s="12"/>
    </row>
    <row r="852" spans="4:4" x14ac:dyDescent="0.2">
      <c r="D852" s="12"/>
    </row>
    <row r="853" spans="4:4" x14ac:dyDescent="0.2">
      <c r="D853" s="12"/>
    </row>
    <row r="854" spans="4:4" x14ac:dyDescent="0.2">
      <c r="D854" s="12"/>
    </row>
    <row r="855" spans="4:4" x14ac:dyDescent="0.2">
      <c r="D855" s="12"/>
    </row>
    <row r="856" spans="4:4" x14ac:dyDescent="0.2">
      <c r="D856" s="12"/>
    </row>
    <row r="857" spans="4:4" x14ac:dyDescent="0.2">
      <c r="D857" s="12"/>
    </row>
    <row r="858" spans="4:4" x14ac:dyDescent="0.2">
      <c r="D858" s="12"/>
    </row>
    <row r="859" spans="4:4" x14ac:dyDescent="0.2">
      <c r="D859" s="12"/>
    </row>
    <row r="860" spans="4:4" x14ac:dyDescent="0.2">
      <c r="D860" s="12"/>
    </row>
    <row r="861" spans="4:4" x14ac:dyDescent="0.2">
      <c r="D861" s="12"/>
    </row>
    <row r="862" spans="4:4" x14ac:dyDescent="0.2">
      <c r="D862" s="12"/>
    </row>
    <row r="863" spans="4:4" x14ac:dyDescent="0.2">
      <c r="D863" s="12"/>
    </row>
    <row r="864" spans="4:4" x14ac:dyDescent="0.2">
      <c r="D864" s="12"/>
    </row>
    <row r="865" spans="4:4" x14ac:dyDescent="0.2">
      <c r="D865" s="12"/>
    </row>
    <row r="866" spans="4:4" x14ac:dyDescent="0.2">
      <c r="D866" s="12"/>
    </row>
    <row r="867" spans="4:4" x14ac:dyDescent="0.2">
      <c r="D867" s="12"/>
    </row>
    <row r="868" spans="4:4" x14ac:dyDescent="0.2">
      <c r="D868" s="12"/>
    </row>
    <row r="869" spans="4:4" x14ac:dyDescent="0.2">
      <c r="D869" s="12"/>
    </row>
    <row r="870" spans="4:4" x14ac:dyDescent="0.2">
      <c r="D870" s="12"/>
    </row>
    <row r="871" spans="4:4" x14ac:dyDescent="0.2">
      <c r="D871" s="12"/>
    </row>
    <row r="872" spans="4:4" x14ac:dyDescent="0.2">
      <c r="D872" s="12"/>
    </row>
    <row r="873" spans="4:4" x14ac:dyDescent="0.2">
      <c r="D873" s="12"/>
    </row>
    <row r="874" spans="4:4" x14ac:dyDescent="0.2">
      <c r="D874" s="12"/>
    </row>
    <row r="875" spans="4:4" x14ac:dyDescent="0.2">
      <c r="D875" s="12"/>
    </row>
    <row r="876" spans="4:4" x14ac:dyDescent="0.2">
      <c r="D876" s="12"/>
    </row>
    <row r="877" spans="4:4" x14ac:dyDescent="0.2">
      <c r="D877" s="12"/>
    </row>
    <row r="878" spans="4:4" x14ac:dyDescent="0.2">
      <c r="D878" s="12"/>
    </row>
    <row r="879" spans="4:4" x14ac:dyDescent="0.2">
      <c r="D879" s="12"/>
    </row>
    <row r="880" spans="4:4" x14ac:dyDescent="0.2">
      <c r="D880" s="12"/>
    </row>
    <row r="881" spans="4:4" x14ac:dyDescent="0.2">
      <c r="D881" s="12"/>
    </row>
    <row r="882" spans="4:4" x14ac:dyDescent="0.2">
      <c r="D882" s="12"/>
    </row>
    <row r="883" spans="4:4" x14ac:dyDescent="0.2">
      <c r="D883" s="12"/>
    </row>
    <row r="884" spans="4:4" x14ac:dyDescent="0.2">
      <c r="D884" s="12"/>
    </row>
    <row r="885" spans="4:4" x14ac:dyDescent="0.2">
      <c r="D885" s="12"/>
    </row>
    <row r="886" spans="4:4" x14ac:dyDescent="0.2">
      <c r="D886" s="12"/>
    </row>
    <row r="887" spans="4:4" x14ac:dyDescent="0.2">
      <c r="D887" s="12"/>
    </row>
    <row r="888" spans="4:4" x14ac:dyDescent="0.2">
      <c r="D888" s="12"/>
    </row>
    <row r="889" spans="4:4" x14ac:dyDescent="0.2">
      <c r="D889" s="12"/>
    </row>
    <row r="890" spans="4:4" x14ac:dyDescent="0.2">
      <c r="D890" s="12"/>
    </row>
    <row r="891" spans="4:4" x14ac:dyDescent="0.2">
      <c r="D891" s="12"/>
    </row>
    <row r="892" spans="4:4" x14ac:dyDescent="0.2">
      <c r="D892" s="12"/>
    </row>
    <row r="893" spans="4:4" x14ac:dyDescent="0.2">
      <c r="D893" s="12"/>
    </row>
    <row r="894" spans="4:4" x14ac:dyDescent="0.2">
      <c r="D894" s="12"/>
    </row>
    <row r="895" spans="4:4" x14ac:dyDescent="0.2">
      <c r="D895" s="12"/>
    </row>
    <row r="896" spans="4:4" x14ac:dyDescent="0.2">
      <c r="D896" s="12"/>
    </row>
    <row r="897" spans="4:4" x14ac:dyDescent="0.2">
      <c r="D897" s="12"/>
    </row>
    <row r="898" spans="4:4" x14ac:dyDescent="0.2">
      <c r="D898" s="12"/>
    </row>
    <row r="899" spans="4:4" x14ac:dyDescent="0.2">
      <c r="D899" s="12"/>
    </row>
    <row r="900" spans="4:4" x14ac:dyDescent="0.2">
      <c r="D900" s="12"/>
    </row>
    <row r="901" spans="4:4" x14ac:dyDescent="0.2">
      <c r="D901" s="12"/>
    </row>
    <row r="902" spans="4:4" x14ac:dyDescent="0.2">
      <c r="D902" s="12"/>
    </row>
    <row r="903" spans="4:4" x14ac:dyDescent="0.2">
      <c r="D903" s="12"/>
    </row>
    <row r="904" spans="4:4" x14ac:dyDescent="0.2">
      <c r="D904" s="12"/>
    </row>
    <row r="905" spans="4:4" x14ac:dyDescent="0.2">
      <c r="D905" s="12"/>
    </row>
    <row r="906" spans="4:4" x14ac:dyDescent="0.2">
      <c r="D906" s="12"/>
    </row>
    <row r="907" spans="4:4" x14ac:dyDescent="0.2">
      <c r="D907" s="12"/>
    </row>
    <row r="908" spans="4:4" x14ac:dyDescent="0.2">
      <c r="D908" s="12"/>
    </row>
    <row r="909" spans="4:4" x14ac:dyDescent="0.2">
      <c r="D909" s="12"/>
    </row>
    <row r="910" spans="4:4" x14ac:dyDescent="0.2">
      <c r="D910" s="12"/>
    </row>
    <row r="911" spans="4:4" x14ac:dyDescent="0.2">
      <c r="D911" s="12"/>
    </row>
    <row r="912" spans="4:4" x14ac:dyDescent="0.2">
      <c r="D912" s="12"/>
    </row>
    <row r="913" spans="4:4" x14ac:dyDescent="0.2">
      <c r="D913" s="12"/>
    </row>
    <row r="914" spans="4:4" x14ac:dyDescent="0.2">
      <c r="D914" s="12"/>
    </row>
    <row r="915" spans="4:4" x14ac:dyDescent="0.2">
      <c r="D915" s="12"/>
    </row>
    <row r="916" spans="4:4" x14ac:dyDescent="0.2">
      <c r="D916" s="12"/>
    </row>
    <row r="917" spans="4:4" x14ac:dyDescent="0.2">
      <c r="D917" s="12"/>
    </row>
    <row r="918" spans="4:4" x14ac:dyDescent="0.2">
      <c r="D918" s="12"/>
    </row>
    <row r="919" spans="4:4" x14ac:dyDescent="0.2">
      <c r="D919" s="12"/>
    </row>
    <row r="920" spans="4:4" x14ac:dyDescent="0.2">
      <c r="D920" s="12"/>
    </row>
    <row r="921" spans="4:4" x14ac:dyDescent="0.2">
      <c r="D921" s="12"/>
    </row>
    <row r="922" spans="4:4" x14ac:dyDescent="0.2">
      <c r="D922" s="12"/>
    </row>
    <row r="923" spans="4:4" x14ac:dyDescent="0.2">
      <c r="D923" s="12"/>
    </row>
    <row r="924" spans="4:4" x14ac:dyDescent="0.2">
      <c r="D924" s="12"/>
    </row>
    <row r="925" spans="4:4" x14ac:dyDescent="0.2">
      <c r="D925" s="12"/>
    </row>
    <row r="926" spans="4:4" x14ac:dyDescent="0.2">
      <c r="D926" s="12"/>
    </row>
    <row r="927" spans="4:4" x14ac:dyDescent="0.2">
      <c r="D927" s="12"/>
    </row>
    <row r="928" spans="4:4" x14ac:dyDescent="0.2">
      <c r="D928" s="12"/>
    </row>
    <row r="929" spans="4:4" x14ac:dyDescent="0.2">
      <c r="D929" s="12"/>
    </row>
    <row r="930" spans="4:4" x14ac:dyDescent="0.2">
      <c r="D930" s="12"/>
    </row>
    <row r="931" spans="4:4" x14ac:dyDescent="0.2">
      <c r="D931" s="12"/>
    </row>
    <row r="932" spans="4:4" x14ac:dyDescent="0.2">
      <c r="D932" s="12"/>
    </row>
    <row r="933" spans="4:4" x14ac:dyDescent="0.2">
      <c r="D933" s="12"/>
    </row>
    <row r="934" spans="4:4" x14ac:dyDescent="0.2">
      <c r="D934" s="12"/>
    </row>
    <row r="935" spans="4:4" x14ac:dyDescent="0.2">
      <c r="D935" s="12"/>
    </row>
    <row r="936" spans="4:4" x14ac:dyDescent="0.2">
      <c r="D936" s="12"/>
    </row>
    <row r="937" spans="4:4" x14ac:dyDescent="0.2">
      <c r="D937" s="12"/>
    </row>
    <row r="938" spans="4:4" x14ac:dyDescent="0.2">
      <c r="D938" s="12"/>
    </row>
    <row r="939" spans="4:4" x14ac:dyDescent="0.2">
      <c r="D939" s="12"/>
    </row>
    <row r="940" spans="4:4" x14ac:dyDescent="0.2">
      <c r="D940" s="12"/>
    </row>
    <row r="941" spans="4:4" x14ac:dyDescent="0.2">
      <c r="D941" s="12"/>
    </row>
    <row r="942" spans="4:4" x14ac:dyDescent="0.2">
      <c r="D942" s="12"/>
    </row>
    <row r="943" spans="4:4" x14ac:dyDescent="0.2">
      <c r="D943" s="12"/>
    </row>
    <row r="944" spans="4:4" x14ac:dyDescent="0.2">
      <c r="D944" s="12"/>
    </row>
    <row r="945" spans="4:4" x14ac:dyDescent="0.2">
      <c r="D945" s="12"/>
    </row>
    <row r="946" spans="4:4" x14ac:dyDescent="0.2">
      <c r="D946" s="12"/>
    </row>
    <row r="947" spans="4:4" x14ac:dyDescent="0.2">
      <c r="D947" s="12"/>
    </row>
    <row r="948" spans="4:4" x14ac:dyDescent="0.2">
      <c r="D948" s="12"/>
    </row>
    <row r="949" spans="4:4" x14ac:dyDescent="0.2">
      <c r="D949" s="12"/>
    </row>
    <row r="950" spans="4:4" x14ac:dyDescent="0.2">
      <c r="D950" s="12"/>
    </row>
    <row r="951" spans="4:4" x14ac:dyDescent="0.2">
      <c r="D951" s="12"/>
    </row>
    <row r="952" spans="4:4" x14ac:dyDescent="0.2">
      <c r="D952" s="12"/>
    </row>
    <row r="953" spans="4:4" x14ac:dyDescent="0.2">
      <c r="D953" s="12"/>
    </row>
    <row r="954" spans="4:4" x14ac:dyDescent="0.2">
      <c r="D954" s="12"/>
    </row>
    <row r="955" spans="4:4" x14ac:dyDescent="0.2">
      <c r="D955" s="12"/>
    </row>
    <row r="956" spans="4:4" x14ac:dyDescent="0.2">
      <c r="D956" s="12"/>
    </row>
    <row r="957" spans="4:4" x14ac:dyDescent="0.2">
      <c r="D957" s="12"/>
    </row>
    <row r="958" spans="4:4" x14ac:dyDescent="0.2">
      <c r="D958" s="12"/>
    </row>
    <row r="959" spans="4:4" x14ac:dyDescent="0.2">
      <c r="D959" s="12"/>
    </row>
    <row r="960" spans="4:4" x14ac:dyDescent="0.2">
      <c r="D960" s="12"/>
    </row>
    <row r="961" spans="4:4" x14ac:dyDescent="0.2">
      <c r="D961" s="12"/>
    </row>
    <row r="962" spans="4:4" x14ac:dyDescent="0.2">
      <c r="D962" s="12"/>
    </row>
    <row r="963" spans="4:4" x14ac:dyDescent="0.2">
      <c r="D963" s="12"/>
    </row>
    <row r="964" spans="4:4" x14ac:dyDescent="0.2">
      <c r="D964" s="12"/>
    </row>
    <row r="965" spans="4:4" x14ac:dyDescent="0.2">
      <c r="D965" s="12"/>
    </row>
    <row r="966" spans="4:4" x14ac:dyDescent="0.2">
      <c r="D966" s="12"/>
    </row>
    <row r="967" spans="4:4" x14ac:dyDescent="0.2">
      <c r="D967" s="12"/>
    </row>
    <row r="968" spans="4:4" x14ac:dyDescent="0.2">
      <c r="D968" s="12"/>
    </row>
    <row r="969" spans="4:4" x14ac:dyDescent="0.2">
      <c r="D969" s="12"/>
    </row>
    <row r="970" spans="4:4" x14ac:dyDescent="0.2">
      <c r="D970" s="12"/>
    </row>
    <row r="971" spans="4:4" x14ac:dyDescent="0.2">
      <c r="D971" s="12"/>
    </row>
    <row r="972" spans="4:4" x14ac:dyDescent="0.2">
      <c r="D972" s="12"/>
    </row>
    <row r="973" spans="4:4" x14ac:dyDescent="0.2">
      <c r="D973" s="12"/>
    </row>
    <row r="974" spans="4:4" x14ac:dyDescent="0.2">
      <c r="D974" s="12"/>
    </row>
    <row r="975" spans="4:4" x14ac:dyDescent="0.2">
      <c r="D975" s="12"/>
    </row>
    <row r="976" spans="4:4" x14ac:dyDescent="0.2">
      <c r="D976" s="12"/>
    </row>
    <row r="977" spans="4:4" x14ac:dyDescent="0.2">
      <c r="D977" s="12"/>
    </row>
    <row r="978" spans="4:4" x14ac:dyDescent="0.2">
      <c r="D978" s="12"/>
    </row>
    <row r="979" spans="4:4" x14ac:dyDescent="0.2">
      <c r="D979" s="12"/>
    </row>
    <row r="980" spans="4:4" x14ac:dyDescent="0.2">
      <c r="D980" s="12"/>
    </row>
    <row r="981" spans="4:4" x14ac:dyDescent="0.2">
      <c r="D981" s="12"/>
    </row>
    <row r="982" spans="4:4" x14ac:dyDescent="0.2">
      <c r="D982" s="12"/>
    </row>
    <row r="983" spans="4:4" x14ac:dyDescent="0.2">
      <c r="D983" s="12"/>
    </row>
    <row r="984" spans="4:4" x14ac:dyDescent="0.2">
      <c r="D984" s="12"/>
    </row>
    <row r="985" spans="4:4" x14ac:dyDescent="0.2">
      <c r="D985" s="12"/>
    </row>
    <row r="986" spans="4:4" x14ac:dyDescent="0.2">
      <c r="D986" s="12"/>
    </row>
    <row r="987" spans="4:4" x14ac:dyDescent="0.2">
      <c r="D987" s="12"/>
    </row>
    <row r="988" spans="4:4" x14ac:dyDescent="0.2">
      <c r="D988" s="12"/>
    </row>
    <row r="989" spans="4:4" x14ac:dyDescent="0.2">
      <c r="D989" s="12"/>
    </row>
    <row r="990" spans="4:4" x14ac:dyDescent="0.2">
      <c r="D990" s="12"/>
    </row>
    <row r="991" spans="4:4" x14ac:dyDescent="0.2">
      <c r="D991" s="12"/>
    </row>
    <row r="992" spans="4:4" x14ac:dyDescent="0.2">
      <c r="D992" s="12"/>
    </row>
    <row r="993" spans="4:4" x14ac:dyDescent="0.2">
      <c r="D993" s="12"/>
    </row>
    <row r="994" spans="4:4" x14ac:dyDescent="0.2">
      <c r="D994" s="12"/>
    </row>
    <row r="995" spans="4:4" x14ac:dyDescent="0.2">
      <c r="D995" s="12"/>
    </row>
    <row r="996" spans="4:4" x14ac:dyDescent="0.2">
      <c r="D996" s="12"/>
    </row>
    <row r="997" spans="4:4" x14ac:dyDescent="0.2">
      <c r="D997" s="12"/>
    </row>
    <row r="998" spans="4:4" x14ac:dyDescent="0.2">
      <c r="D998" s="12"/>
    </row>
    <row r="999" spans="4:4" x14ac:dyDescent="0.2">
      <c r="D999" s="12"/>
    </row>
    <row r="1000" spans="4:4" x14ac:dyDescent="0.2">
      <c r="D1000" s="12"/>
    </row>
    <row r="1001" spans="4:4" x14ac:dyDescent="0.2">
      <c r="D1001" s="12"/>
    </row>
    <row r="1002" spans="4:4" x14ac:dyDescent="0.2">
      <c r="D1002" s="12"/>
    </row>
    <row r="1003" spans="4:4" x14ac:dyDescent="0.2">
      <c r="D1003" s="12"/>
    </row>
    <row r="1004" spans="4:4" x14ac:dyDescent="0.2">
      <c r="D1004" s="12"/>
    </row>
    <row r="1005" spans="4:4" x14ac:dyDescent="0.2">
      <c r="D1005" s="12"/>
    </row>
    <row r="1006" spans="4:4" x14ac:dyDescent="0.2">
      <c r="D1006" s="12"/>
    </row>
    <row r="1007" spans="4:4" x14ac:dyDescent="0.2">
      <c r="D1007" s="12"/>
    </row>
    <row r="1008" spans="4:4" x14ac:dyDescent="0.2">
      <c r="D1008" s="12"/>
    </row>
    <row r="1009" spans="4:4" x14ac:dyDescent="0.2">
      <c r="D1009" s="12"/>
    </row>
    <row r="1010" spans="4:4" x14ac:dyDescent="0.2">
      <c r="D1010" s="12"/>
    </row>
    <row r="1011" spans="4:4" x14ac:dyDescent="0.2">
      <c r="D1011" s="12"/>
    </row>
    <row r="1012" spans="4:4" x14ac:dyDescent="0.2">
      <c r="D1012" s="12"/>
    </row>
    <row r="1013" spans="4:4" x14ac:dyDescent="0.2">
      <c r="D1013" s="12"/>
    </row>
    <row r="1014" spans="4:4" x14ac:dyDescent="0.2">
      <c r="D1014" s="12"/>
    </row>
    <row r="1015" spans="4:4" x14ac:dyDescent="0.2">
      <c r="D1015" s="12"/>
    </row>
    <row r="1016" spans="4:4" x14ac:dyDescent="0.2">
      <c r="D1016" s="12"/>
    </row>
    <row r="1017" spans="4:4" x14ac:dyDescent="0.2">
      <c r="D1017" s="12"/>
    </row>
    <row r="1018" spans="4:4" x14ac:dyDescent="0.2">
      <c r="D1018" s="12"/>
    </row>
    <row r="1019" spans="4:4" x14ac:dyDescent="0.2">
      <c r="D1019" s="12"/>
    </row>
    <row r="1020" spans="4:4" x14ac:dyDescent="0.2">
      <c r="D1020" s="12"/>
    </row>
    <row r="1021" spans="4:4" x14ac:dyDescent="0.2">
      <c r="D1021" s="12"/>
    </row>
    <row r="1022" spans="4:4" x14ac:dyDescent="0.2">
      <c r="D1022" s="12"/>
    </row>
    <row r="1023" spans="4:4" x14ac:dyDescent="0.2">
      <c r="D1023" s="12"/>
    </row>
    <row r="1024" spans="4:4" x14ac:dyDescent="0.2">
      <c r="D1024" s="12"/>
    </row>
    <row r="1025" spans="4:4" x14ac:dyDescent="0.2">
      <c r="D1025" s="12"/>
    </row>
    <row r="1026" spans="4:4" x14ac:dyDescent="0.2">
      <c r="D1026" s="12"/>
    </row>
    <row r="1027" spans="4:4" x14ac:dyDescent="0.2">
      <c r="D1027" s="12"/>
    </row>
    <row r="1028" spans="4:4" x14ac:dyDescent="0.2">
      <c r="D1028" s="12"/>
    </row>
    <row r="1029" spans="4:4" x14ac:dyDescent="0.2">
      <c r="D1029" s="12"/>
    </row>
    <row r="1030" spans="4:4" x14ac:dyDescent="0.2">
      <c r="D1030" s="12"/>
    </row>
    <row r="1031" spans="4:4" x14ac:dyDescent="0.2">
      <c r="D1031" s="12"/>
    </row>
    <row r="1032" spans="4:4" x14ac:dyDescent="0.2">
      <c r="D1032" s="12"/>
    </row>
    <row r="1033" spans="4:4" x14ac:dyDescent="0.2">
      <c r="D1033" s="12"/>
    </row>
    <row r="1034" spans="4:4" x14ac:dyDescent="0.2">
      <c r="D1034" s="12"/>
    </row>
    <row r="1035" spans="4:4" x14ac:dyDescent="0.2">
      <c r="D1035" s="12"/>
    </row>
    <row r="1036" spans="4:4" x14ac:dyDescent="0.2">
      <c r="D1036" s="12"/>
    </row>
    <row r="1037" spans="4:4" x14ac:dyDescent="0.2">
      <c r="D1037" s="12"/>
    </row>
    <row r="1038" spans="4:4" x14ac:dyDescent="0.2">
      <c r="D1038" s="12"/>
    </row>
    <row r="1039" spans="4:4" x14ac:dyDescent="0.2">
      <c r="D1039" s="12"/>
    </row>
    <row r="1040" spans="4:4" x14ac:dyDescent="0.2">
      <c r="D1040" s="12"/>
    </row>
    <row r="1041" spans="4:4" x14ac:dyDescent="0.2">
      <c r="D1041" s="12"/>
    </row>
    <row r="1042" spans="4:4" x14ac:dyDescent="0.2">
      <c r="D1042" s="12"/>
    </row>
    <row r="1043" spans="4:4" x14ac:dyDescent="0.2">
      <c r="D1043" s="12"/>
    </row>
    <row r="1044" spans="4:4" x14ac:dyDescent="0.2">
      <c r="D1044" s="12"/>
    </row>
    <row r="1045" spans="4:4" x14ac:dyDescent="0.2">
      <c r="D1045" s="12"/>
    </row>
    <row r="1046" spans="4:4" x14ac:dyDescent="0.2">
      <c r="D1046" s="12"/>
    </row>
    <row r="1047" spans="4:4" x14ac:dyDescent="0.2">
      <c r="D1047" s="12"/>
    </row>
    <row r="1048" spans="4:4" x14ac:dyDescent="0.2">
      <c r="D1048" s="12"/>
    </row>
    <row r="1049" spans="4:4" x14ac:dyDescent="0.2">
      <c r="D1049" s="12"/>
    </row>
    <row r="1050" spans="4:4" x14ac:dyDescent="0.2">
      <c r="D1050" s="12"/>
    </row>
    <row r="1051" spans="4:4" x14ac:dyDescent="0.2">
      <c r="D1051" s="12"/>
    </row>
    <row r="1052" spans="4:4" x14ac:dyDescent="0.2">
      <c r="D1052" s="12"/>
    </row>
    <row r="1053" spans="4:4" x14ac:dyDescent="0.2">
      <c r="D1053" s="12"/>
    </row>
    <row r="1054" spans="4:4" x14ac:dyDescent="0.2">
      <c r="D1054" s="12"/>
    </row>
    <row r="1055" spans="4:4" x14ac:dyDescent="0.2">
      <c r="D1055" s="12"/>
    </row>
    <row r="1056" spans="4:4" x14ac:dyDescent="0.2">
      <c r="D1056" s="12"/>
    </row>
    <row r="1057" spans="4:4" x14ac:dyDescent="0.2">
      <c r="D1057" s="12"/>
    </row>
    <row r="1058" spans="4:4" x14ac:dyDescent="0.2">
      <c r="D1058" s="12"/>
    </row>
    <row r="1059" spans="4:4" x14ac:dyDescent="0.2">
      <c r="D1059" s="12"/>
    </row>
    <row r="1060" spans="4:4" x14ac:dyDescent="0.2">
      <c r="D1060" s="12"/>
    </row>
    <row r="1061" spans="4:4" x14ac:dyDescent="0.2">
      <c r="D1061" s="12"/>
    </row>
    <row r="1062" spans="4:4" x14ac:dyDescent="0.2">
      <c r="D1062" s="12"/>
    </row>
    <row r="1063" spans="4:4" x14ac:dyDescent="0.2">
      <c r="D1063" s="12"/>
    </row>
    <row r="1064" spans="4:4" x14ac:dyDescent="0.2">
      <c r="D1064" s="12"/>
    </row>
    <row r="1065" spans="4:4" x14ac:dyDescent="0.2">
      <c r="D1065" s="12"/>
    </row>
    <row r="1066" spans="4:4" x14ac:dyDescent="0.2">
      <c r="D1066" s="12"/>
    </row>
    <row r="1067" spans="4:4" x14ac:dyDescent="0.2">
      <c r="D1067" s="12"/>
    </row>
    <row r="1068" spans="4:4" x14ac:dyDescent="0.2">
      <c r="D1068" s="12"/>
    </row>
    <row r="1069" spans="4:4" x14ac:dyDescent="0.2">
      <c r="D1069" s="12"/>
    </row>
    <row r="1070" spans="4:4" x14ac:dyDescent="0.2">
      <c r="D1070" s="12"/>
    </row>
    <row r="1071" spans="4:4" x14ac:dyDescent="0.2">
      <c r="D1071" s="12"/>
    </row>
    <row r="1072" spans="4:4" x14ac:dyDescent="0.2">
      <c r="D1072" s="12"/>
    </row>
    <row r="1073" spans="4:4" x14ac:dyDescent="0.2">
      <c r="D1073" s="12"/>
    </row>
    <row r="1074" spans="4:4" x14ac:dyDescent="0.2">
      <c r="D1074" s="12"/>
    </row>
    <row r="1075" spans="4:4" x14ac:dyDescent="0.2">
      <c r="D1075" s="12"/>
    </row>
    <row r="1076" spans="4:4" x14ac:dyDescent="0.2">
      <c r="D1076" s="12"/>
    </row>
    <row r="1077" spans="4:4" x14ac:dyDescent="0.2">
      <c r="D1077" s="12"/>
    </row>
    <row r="1078" spans="4:4" x14ac:dyDescent="0.2">
      <c r="D1078" s="12"/>
    </row>
    <row r="1079" spans="4:4" x14ac:dyDescent="0.2">
      <c r="D1079" s="12"/>
    </row>
    <row r="1080" spans="4:4" x14ac:dyDescent="0.2">
      <c r="D1080" s="12"/>
    </row>
    <row r="1081" spans="4:4" x14ac:dyDescent="0.2">
      <c r="D1081" s="12"/>
    </row>
    <row r="1082" spans="4:4" x14ac:dyDescent="0.2">
      <c r="D1082" s="12"/>
    </row>
    <row r="1083" spans="4:4" x14ac:dyDescent="0.2">
      <c r="D1083" s="12"/>
    </row>
    <row r="1084" spans="4:4" x14ac:dyDescent="0.2">
      <c r="D1084" s="12"/>
    </row>
    <row r="1085" spans="4:4" x14ac:dyDescent="0.2">
      <c r="D1085" s="12"/>
    </row>
    <row r="1086" spans="4:4" x14ac:dyDescent="0.2">
      <c r="D1086" s="12"/>
    </row>
    <row r="1087" spans="4:4" x14ac:dyDescent="0.2">
      <c r="D1087" s="12"/>
    </row>
    <row r="1088" spans="4:4" x14ac:dyDescent="0.2">
      <c r="D1088" s="12"/>
    </row>
    <row r="1089" spans="4:4" x14ac:dyDescent="0.2">
      <c r="D1089" s="12"/>
    </row>
    <row r="1090" spans="4:4" x14ac:dyDescent="0.2">
      <c r="D1090" s="12"/>
    </row>
    <row r="1091" spans="4:4" x14ac:dyDescent="0.2">
      <c r="D1091" s="12"/>
    </row>
    <row r="1092" spans="4:4" x14ac:dyDescent="0.2">
      <c r="D1092" s="12"/>
    </row>
    <row r="1093" spans="4:4" x14ac:dyDescent="0.2">
      <c r="D1093" s="12"/>
    </row>
    <row r="1094" spans="4:4" x14ac:dyDescent="0.2">
      <c r="D1094" s="12"/>
    </row>
    <row r="1095" spans="4:4" x14ac:dyDescent="0.2">
      <c r="D1095" s="12"/>
    </row>
    <row r="1096" spans="4:4" x14ac:dyDescent="0.2">
      <c r="D1096" s="12"/>
    </row>
    <row r="1097" spans="4:4" x14ac:dyDescent="0.2">
      <c r="D1097" s="12"/>
    </row>
    <row r="1098" spans="4:4" x14ac:dyDescent="0.2">
      <c r="D1098" s="12"/>
    </row>
    <row r="1099" spans="4:4" x14ac:dyDescent="0.2">
      <c r="D1099" s="12"/>
    </row>
    <row r="1100" spans="4:4" x14ac:dyDescent="0.2">
      <c r="D1100" s="12"/>
    </row>
    <row r="1101" spans="4:4" x14ac:dyDescent="0.2">
      <c r="D1101" s="12"/>
    </row>
    <row r="1102" spans="4:4" x14ac:dyDescent="0.2">
      <c r="D1102" s="12"/>
    </row>
    <row r="1103" spans="4:4" x14ac:dyDescent="0.2">
      <c r="D1103" s="12"/>
    </row>
    <row r="1104" spans="4:4" x14ac:dyDescent="0.2">
      <c r="D1104" s="12"/>
    </row>
    <row r="1105" spans="4:4" x14ac:dyDescent="0.2">
      <c r="D1105" s="12"/>
    </row>
    <row r="1106" spans="4:4" x14ac:dyDescent="0.2">
      <c r="D1106" s="12"/>
    </row>
    <row r="1107" spans="4:4" x14ac:dyDescent="0.2">
      <c r="D1107" s="12"/>
    </row>
    <row r="1108" spans="4:4" x14ac:dyDescent="0.2">
      <c r="D1108" s="12"/>
    </row>
    <row r="1109" spans="4:4" x14ac:dyDescent="0.2">
      <c r="D1109" s="12"/>
    </row>
    <row r="1110" spans="4:4" x14ac:dyDescent="0.2">
      <c r="D1110" s="12"/>
    </row>
    <row r="1111" spans="4:4" x14ac:dyDescent="0.2">
      <c r="D1111" s="12"/>
    </row>
    <row r="1112" spans="4:4" x14ac:dyDescent="0.2">
      <c r="D1112" s="12"/>
    </row>
    <row r="1113" spans="4:4" x14ac:dyDescent="0.2">
      <c r="D1113" s="12"/>
    </row>
    <row r="1114" spans="4:4" x14ac:dyDescent="0.2">
      <c r="D1114" s="12"/>
    </row>
    <row r="1115" spans="4:4" x14ac:dyDescent="0.2">
      <c r="D1115" s="12"/>
    </row>
    <row r="1116" spans="4:4" x14ac:dyDescent="0.2">
      <c r="D1116" s="12"/>
    </row>
    <row r="1117" spans="4:4" x14ac:dyDescent="0.2">
      <c r="D1117" s="12"/>
    </row>
    <row r="1118" spans="4:4" x14ac:dyDescent="0.2">
      <c r="D1118" s="12"/>
    </row>
    <row r="1119" spans="4:4" x14ac:dyDescent="0.2">
      <c r="D1119" s="12"/>
    </row>
    <row r="1120" spans="4:4" x14ac:dyDescent="0.2">
      <c r="D1120" s="12"/>
    </row>
    <row r="1121" spans="4:4" x14ac:dyDescent="0.2">
      <c r="D1121" s="12"/>
    </row>
    <row r="1122" spans="4:4" x14ac:dyDescent="0.2">
      <c r="D1122" s="12"/>
    </row>
    <row r="1123" spans="4:4" x14ac:dyDescent="0.2">
      <c r="D1123" s="12"/>
    </row>
    <row r="1124" spans="4:4" x14ac:dyDescent="0.2">
      <c r="D1124" s="12"/>
    </row>
    <row r="1125" spans="4:4" x14ac:dyDescent="0.2">
      <c r="D1125" s="12"/>
    </row>
    <row r="1126" spans="4:4" x14ac:dyDescent="0.2">
      <c r="D1126" s="12"/>
    </row>
    <row r="1127" spans="4:4" x14ac:dyDescent="0.2">
      <c r="D1127" s="12"/>
    </row>
    <row r="1128" spans="4:4" x14ac:dyDescent="0.2">
      <c r="D1128" s="12"/>
    </row>
    <row r="1129" spans="4:4" x14ac:dyDescent="0.2">
      <c r="D1129" s="12"/>
    </row>
    <row r="1130" spans="4:4" x14ac:dyDescent="0.2">
      <c r="D1130" s="12"/>
    </row>
    <row r="1131" spans="4:4" x14ac:dyDescent="0.2">
      <c r="D1131" s="12"/>
    </row>
    <row r="1132" spans="4:4" x14ac:dyDescent="0.2">
      <c r="D1132" s="12"/>
    </row>
    <row r="1133" spans="4:4" x14ac:dyDescent="0.2">
      <c r="D1133" s="12"/>
    </row>
    <row r="1134" spans="4:4" x14ac:dyDescent="0.2">
      <c r="D1134" s="12"/>
    </row>
    <row r="1135" spans="4:4" x14ac:dyDescent="0.2">
      <c r="D1135" s="12"/>
    </row>
    <row r="1136" spans="4:4" x14ac:dyDescent="0.2">
      <c r="D1136" s="12"/>
    </row>
    <row r="1137" spans="4:4" x14ac:dyDescent="0.2">
      <c r="D1137" s="12"/>
    </row>
    <row r="1138" spans="4:4" x14ac:dyDescent="0.2">
      <c r="D1138" s="12"/>
    </row>
    <row r="1139" spans="4:4" x14ac:dyDescent="0.2">
      <c r="D1139" s="12"/>
    </row>
    <row r="1140" spans="4:4" x14ac:dyDescent="0.2">
      <c r="D1140" s="12"/>
    </row>
    <row r="1141" spans="4:4" x14ac:dyDescent="0.2">
      <c r="D1141" s="12"/>
    </row>
    <row r="1142" spans="4:4" x14ac:dyDescent="0.2">
      <c r="D1142" s="12"/>
    </row>
    <row r="1143" spans="4:4" x14ac:dyDescent="0.2">
      <c r="D1143" s="12"/>
    </row>
    <row r="1144" spans="4:4" x14ac:dyDescent="0.2">
      <c r="D1144" s="12"/>
    </row>
    <row r="1145" spans="4:4" x14ac:dyDescent="0.2">
      <c r="D1145" s="12"/>
    </row>
    <row r="1146" spans="4:4" x14ac:dyDescent="0.2">
      <c r="D1146" s="12"/>
    </row>
    <row r="1147" spans="4:4" x14ac:dyDescent="0.2">
      <c r="D1147" s="12"/>
    </row>
    <row r="1148" spans="4:4" x14ac:dyDescent="0.2">
      <c r="D1148" s="12"/>
    </row>
    <row r="1149" spans="4:4" x14ac:dyDescent="0.2">
      <c r="D1149" s="12"/>
    </row>
    <row r="1150" spans="4:4" x14ac:dyDescent="0.2">
      <c r="D1150" s="12"/>
    </row>
    <row r="1151" spans="4:4" x14ac:dyDescent="0.2">
      <c r="D1151" s="12"/>
    </row>
    <row r="1152" spans="4:4" x14ac:dyDescent="0.2">
      <c r="D1152" s="12"/>
    </row>
    <row r="1153" spans="4:4" x14ac:dyDescent="0.2">
      <c r="D1153" s="12"/>
    </row>
    <row r="1154" spans="4:4" x14ac:dyDescent="0.2">
      <c r="D1154" s="12"/>
    </row>
    <row r="1155" spans="4:4" x14ac:dyDescent="0.2">
      <c r="D1155" s="12"/>
    </row>
    <row r="1156" spans="4:4" x14ac:dyDescent="0.2">
      <c r="D1156" s="12"/>
    </row>
    <row r="1157" spans="4:4" x14ac:dyDescent="0.2">
      <c r="D1157" s="12"/>
    </row>
    <row r="1158" spans="4:4" x14ac:dyDescent="0.2">
      <c r="D1158" s="12"/>
    </row>
    <row r="1159" spans="4:4" x14ac:dyDescent="0.2">
      <c r="D1159" s="12"/>
    </row>
    <row r="1160" spans="4:4" x14ac:dyDescent="0.2">
      <c r="D1160" s="12"/>
    </row>
    <row r="1161" spans="4:4" x14ac:dyDescent="0.2">
      <c r="D1161" s="12"/>
    </row>
    <row r="1162" spans="4:4" x14ac:dyDescent="0.2">
      <c r="D1162" s="12"/>
    </row>
    <row r="1163" spans="4:4" x14ac:dyDescent="0.2">
      <c r="D1163" s="12"/>
    </row>
    <row r="1164" spans="4:4" x14ac:dyDescent="0.2">
      <c r="D1164" s="12"/>
    </row>
    <row r="1165" spans="4:4" x14ac:dyDescent="0.2">
      <c r="D1165" s="12"/>
    </row>
    <row r="1166" spans="4:4" x14ac:dyDescent="0.2">
      <c r="D1166" s="12"/>
    </row>
    <row r="1167" spans="4:4" x14ac:dyDescent="0.2">
      <c r="D1167" s="12"/>
    </row>
    <row r="1168" spans="4:4" x14ac:dyDescent="0.2">
      <c r="D1168" s="12"/>
    </row>
    <row r="1169" spans="4:4" x14ac:dyDescent="0.2">
      <c r="D1169" s="12"/>
    </row>
    <row r="1170" spans="4:4" x14ac:dyDescent="0.2">
      <c r="D1170" s="12"/>
    </row>
    <row r="1171" spans="4:4" x14ac:dyDescent="0.2">
      <c r="D1171" s="12"/>
    </row>
    <row r="1172" spans="4:4" x14ac:dyDescent="0.2">
      <c r="D1172" s="12"/>
    </row>
    <row r="1173" spans="4:4" x14ac:dyDescent="0.2">
      <c r="D1173" s="12"/>
    </row>
    <row r="1174" spans="4:4" x14ac:dyDescent="0.2">
      <c r="D1174" s="12"/>
    </row>
    <row r="1175" spans="4:4" x14ac:dyDescent="0.2">
      <c r="D1175" s="12"/>
    </row>
    <row r="1176" spans="4:4" x14ac:dyDescent="0.2">
      <c r="D1176" s="12"/>
    </row>
    <row r="1177" spans="4:4" x14ac:dyDescent="0.2">
      <c r="D1177" s="12"/>
    </row>
    <row r="1178" spans="4:4" x14ac:dyDescent="0.2">
      <c r="D1178" s="12"/>
    </row>
    <row r="1179" spans="4:4" x14ac:dyDescent="0.2">
      <c r="D1179" s="12"/>
    </row>
    <row r="1180" spans="4:4" x14ac:dyDescent="0.2">
      <c r="D1180" s="12"/>
    </row>
    <row r="1181" spans="4:4" x14ac:dyDescent="0.2">
      <c r="D1181" s="12"/>
    </row>
    <row r="1182" spans="4:4" x14ac:dyDescent="0.2">
      <c r="D1182" s="12"/>
    </row>
    <row r="1183" spans="4:4" x14ac:dyDescent="0.2">
      <c r="D1183" s="12"/>
    </row>
    <row r="1184" spans="4:4" x14ac:dyDescent="0.2">
      <c r="D1184" s="12"/>
    </row>
    <row r="1185" spans="4:4" x14ac:dyDescent="0.2">
      <c r="D1185" s="12"/>
    </row>
    <row r="1186" spans="4:4" x14ac:dyDescent="0.2">
      <c r="D1186" s="12"/>
    </row>
    <row r="1187" spans="4:4" x14ac:dyDescent="0.2">
      <c r="D1187" s="12"/>
    </row>
    <row r="1188" spans="4:4" x14ac:dyDescent="0.2">
      <c r="D1188" s="12"/>
    </row>
    <row r="1189" spans="4:4" x14ac:dyDescent="0.2">
      <c r="D1189" s="12"/>
    </row>
    <row r="1190" spans="4:4" x14ac:dyDescent="0.2">
      <c r="D1190" s="12"/>
    </row>
    <row r="1191" spans="4:4" x14ac:dyDescent="0.2">
      <c r="D1191" s="12"/>
    </row>
    <row r="1192" spans="4:4" x14ac:dyDescent="0.2">
      <c r="D1192" s="12"/>
    </row>
    <row r="1193" spans="4:4" x14ac:dyDescent="0.2">
      <c r="D1193" s="12"/>
    </row>
    <row r="1194" spans="4:4" x14ac:dyDescent="0.2">
      <c r="D1194" s="12"/>
    </row>
    <row r="1195" spans="4:4" x14ac:dyDescent="0.2">
      <c r="D1195" s="12"/>
    </row>
    <row r="1196" spans="4:4" x14ac:dyDescent="0.2">
      <c r="D1196" s="12"/>
    </row>
    <row r="1197" spans="4:4" x14ac:dyDescent="0.2">
      <c r="D1197" s="12"/>
    </row>
    <row r="1198" spans="4:4" x14ac:dyDescent="0.2">
      <c r="D1198" s="12"/>
    </row>
    <row r="1199" spans="4:4" x14ac:dyDescent="0.2">
      <c r="D1199" s="12"/>
    </row>
    <row r="1200" spans="4:4" x14ac:dyDescent="0.2">
      <c r="D1200" s="12"/>
    </row>
    <row r="1201" spans="4:4" x14ac:dyDescent="0.2">
      <c r="D1201" s="12"/>
    </row>
    <row r="1202" spans="4:4" x14ac:dyDescent="0.2">
      <c r="D1202" s="12"/>
    </row>
    <row r="1203" spans="4:4" x14ac:dyDescent="0.2">
      <c r="D1203" s="12"/>
    </row>
    <row r="1204" spans="4:4" x14ac:dyDescent="0.2">
      <c r="D1204" s="12"/>
    </row>
    <row r="1205" spans="4:4" x14ac:dyDescent="0.2">
      <c r="D1205" s="12"/>
    </row>
    <row r="1206" spans="4:4" x14ac:dyDescent="0.2">
      <c r="D1206" s="12"/>
    </row>
    <row r="1207" spans="4:4" x14ac:dyDescent="0.2">
      <c r="D1207" s="12"/>
    </row>
    <row r="1208" spans="4:4" x14ac:dyDescent="0.2">
      <c r="D1208" s="12"/>
    </row>
    <row r="1209" spans="4:4" x14ac:dyDescent="0.2">
      <c r="D1209" s="12"/>
    </row>
    <row r="1210" spans="4:4" x14ac:dyDescent="0.2">
      <c r="D1210" s="12"/>
    </row>
    <row r="1211" spans="4:4" x14ac:dyDescent="0.2">
      <c r="D1211" s="12"/>
    </row>
    <row r="1212" spans="4:4" x14ac:dyDescent="0.2">
      <c r="D1212" s="12"/>
    </row>
    <row r="1213" spans="4:4" x14ac:dyDescent="0.2">
      <c r="D1213" s="12"/>
    </row>
    <row r="1214" spans="4:4" x14ac:dyDescent="0.2">
      <c r="D1214" s="12"/>
    </row>
    <row r="1215" spans="4:4" x14ac:dyDescent="0.2">
      <c r="D1215" s="12"/>
    </row>
    <row r="1216" spans="4:4" x14ac:dyDescent="0.2">
      <c r="D1216" s="12"/>
    </row>
    <row r="1217" spans="4:4" x14ac:dyDescent="0.2">
      <c r="D1217" s="12"/>
    </row>
    <row r="1218" spans="4:4" x14ac:dyDescent="0.2">
      <c r="D1218" s="12"/>
    </row>
    <row r="1219" spans="4:4" x14ac:dyDescent="0.2">
      <c r="D1219" s="12"/>
    </row>
    <row r="1220" spans="4:4" x14ac:dyDescent="0.2">
      <c r="D1220" s="12"/>
    </row>
    <row r="1221" spans="4:4" x14ac:dyDescent="0.2">
      <c r="D1221" s="12"/>
    </row>
    <row r="1222" spans="4:4" x14ac:dyDescent="0.2">
      <c r="D1222" s="12"/>
    </row>
    <row r="1223" spans="4:4" x14ac:dyDescent="0.2">
      <c r="D1223" s="12"/>
    </row>
    <row r="1224" spans="4:4" x14ac:dyDescent="0.2">
      <c r="D1224" s="12"/>
    </row>
    <row r="1225" spans="4:4" x14ac:dyDescent="0.2">
      <c r="D1225" s="12"/>
    </row>
    <row r="1226" spans="4:4" x14ac:dyDescent="0.2">
      <c r="D1226" s="12"/>
    </row>
    <row r="1227" spans="4:4" x14ac:dyDescent="0.2">
      <c r="D1227" s="12"/>
    </row>
    <row r="1228" spans="4:4" x14ac:dyDescent="0.2">
      <c r="D1228" s="12"/>
    </row>
    <row r="1229" spans="4:4" x14ac:dyDescent="0.2">
      <c r="D1229" s="12"/>
    </row>
    <row r="1230" spans="4:4" x14ac:dyDescent="0.2">
      <c r="D1230" s="12"/>
    </row>
    <row r="1231" spans="4:4" x14ac:dyDescent="0.2">
      <c r="D1231" s="12"/>
    </row>
    <row r="1232" spans="4:4" x14ac:dyDescent="0.2">
      <c r="D1232" s="12"/>
    </row>
    <row r="1233" spans="4:4" x14ac:dyDescent="0.2">
      <c r="D1233" s="12"/>
    </row>
    <row r="1234" spans="4:4" x14ac:dyDescent="0.2">
      <c r="D1234" s="12"/>
    </row>
    <row r="1235" spans="4:4" x14ac:dyDescent="0.2">
      <c r="D1235" s="12"/>
    </row>
    <row r="1236" spans="4:4" x14ac:dyDescent="0.2">
      <c r="D1236" s="12"/>
    </row>
    <row r="1237" spans="4:4" x14ac:dyDescent="0.2">
      <c r="D1237" s="12"/>
    </row>
    <row r="1238" spans="4:4" x14ac:dyDescent="0.2">
      <c r="D1238" s="12"/>
    </row>
    <row r="1239" spans="4:4" x14ac:dyDescent="0.2">
      <c r="D1239" s="12"/>
    </row>
    <row r="1240" spans="4:4" x14ac:dyDescent="0.2">
      <c r="D1240" s="12"/>
    </row>
    <row r="1241" spans="4:4" x14ac:dyDescent="0.2">
      <c r="D1241" s="12"/>
    </row>
    <row r="1242" spans="4:4" x14ac:dyDescent="0.2">
      <c r="D1242" s="12"/>
    </row>
    <row r="1243" spans="4:4" x14ac:dyDescent="0.2">
      <c r="D1243" s="12"/>
    </row>
    <row r="1244" spans="4:4" x14ac:dyDescent="0.2">
      <c r="D1244" s="12"/>
    </row>
    <row r="1245" spans="4:4" x14ac:dyDescent="0.2">
      <c r="D1245" s="12"/>
    </row>
    <row r="1246" spans="4:4" x14ac:dyDescent="0.2">
      <c r="D1246" s="12"/>
    </row>
    <row r="1247" spans="4:4" x14ac:dyDescent="0.2">
      <c r="D1247" s="12"/>
    </row>
    <row r="1248" spans="4:4" x14ac:dyDescent="0.2">
      <c r="D1248" s="12"/>
    </row>
    <row r="1249" spans="4:4" x14ac:dyDescent="0.2">
      <c r="D1249" s="12"/>
    </row>
    <row r="1250" spans="4:4" x14ac:dyDescent="0.2">
      <c r="D1250" s="12"/>
    </row>
    <row r="1251" spans="4:4" x14ac:dyDescent="0.2">
      <c r="D1251" s="1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3686F-FEE2-3642-A5C2-F7FC420D9686}">
  <dimension ref="A1:T90111"/>
  <sheetViews>
    <sheetView workbookViewId="0">
      <selection activeCell="G11" sqref="G11"/>
    </sheetView>
  </sheetViews>
  <sheetFormatPr baseColWidth="10" defaultColWidth="8.83203125" defaultRowHeight="15" x14ac:dyDescent="0.2"/>
  <cols>
    <col min="1" max="2" width="12" style="1" bestFit="1" customWidth="1"/>
    <col min="3" max="3" width="16.1640625" style="1" bestFit="1" customWidth="1"/>
    <col min="4" max="4" width="45" style="1" bestFit="1" customWidth="1"/>
    <col min="5" max="5" width="7.33203125" style="1" bestFit="1" customWidth="1"/>
    <col min="6" max="6" width="8" style="1" bestFit="1" customWidth="1"/>
    <col min="7" max="7" width="8" style="1" customWidth="1"/>
    <col min="8" max="8" width="10.83203125" style="2" bestFit="1" customWidth="1"/>
    <col min="9" max="12" width="6.5" style="1" customWidth="1"/>
    <col min="13" max="14" width="12" style="1" bestFit="1" customWidth="1"/>
    <col min="15" max="15" width="6.83203125" style="1" bestFit="1" customWidth="1"/>
    <col min="16" max="16" width="6.33203125" style="1" bestFit="1" customWidth="1"/>
    <col min="17" max="17" width="19.83203125" style="1" bestFit="1" customWidth="1"/>
    <col min="18" max="18" width="15.6640625" style="1" bestFit="1" customWidth="1"/>
    <col min="19" max="19" width="45" style="1" bestFit="1" customWidth="1"/>
    <col min="20" max="20" width="9" style="1" bestFit="1" customWidth="1"/>
    <col min="21" max="16384" width="8.83203125" style="1"/>
  </cols>
  <sheetData>
    <row r="1" spans="1:20" x14ac:dyDescent="0.2">
      <c r="A1" s="1" t="s">
        <v>9823</v>
      </c>
      <c r="B1" s="1" t="s">
        <v>9824</v>
      </c>
      <c r="C1" s="1" t="s">
        <v>1587</v>
      </c>
      <c r="D1" s="1" t="s">
        <v>1588</v>
      </c>
      <c r="E1" s="1" t="s">
        <v>1585</v>
      </c>
      <c r="F1" s="1" t="s">
        <v>1586</v>
      </c>
      <c r="G1" s="12" t="s">
        <v>9820</v>
      </c>
      <c r="H1" s="12" t="s">
        <v>9818</v>
      </c>
      <c r="M1" s="1" t="s">
        <v>9823</v>
      </c>
      <c r="N1" s="1" t="s">
        <v>9824</v>
      </c>
      <c r="O1" s="1" t="s">
        <v>711</v>
      </c>
      <c r="P1" s="1" t="s">
        <v>712</v>
      </c>
      <c r="Q1" s="1" t="s">
        <v>713</v>
      </c>
      <c r="R1" s="1" t="s">
        <v>714</v>
      </c>
      <c r="S1" s="1" t="s">
        <v>715</v>
      </c>
      <c r="T1" s="1" t="s">
        <v>32</v>
      </c>
    </row>
    <row r="2" spans="1:20" x14ac:dyDescent="0.2">
      <c r="A2" s="1">
        <f>M2</f>
        <v>950000</v>
      </c>
      <c r="B2" s="1">
        <f>N2</f>
        <v>985795</v>
      </c>
      <c r="C2" s="1" t="str">
        <f>R2</f>
        <v>0.9m FG</v>
      </c>
      <c r="D2" s="1" t="str">
        <f>R2&amp;" - "&amp;Q2</f>
        <v>0.9m FG - Default Depth</v>
      </c>
      <c r="E2" s="1" t="s">
        <v>38</v>
      </c>
      <c r="F2" s="1">
        <f>_xlfn.NUMBERVALUE(TRIM(LEFT(R2,3)))</f>
        <v>0.9</v>
      </c>
      <c r="G2" s="12">
        <f>INDEX(families!$A:$A,MATCH(H2,families!$B:$B,0))</f>
        <v>8</v>
      </c>
      <c r="H2" s="12" t="s">
        <v>38</v>
      </c>
      <c r="M2" s="1">
        <v>950000</v>
      </c>
      <c r="N2" s="1">
        <v>985795</v>
      </c>
      <c r="O2" s="1">
        <v>0.9</v>
      </c>
      <c r="P2" s="1" t="s">
        <v>716</v>
      </c>
      <c r="Q2" s="1" t="s">
        <v>717</v>
      </c>
      <c r="R2" s="1" t="s">
        <v>718</v>
      </c>
      <c r="S2" s="1" t="s">
        <v>719</v>
      </c>
      <c r="T2" s="1">
        <v>35795</v>
      </c>
    </row>
    <row r="3" spans="1:20" x14ac:dyDescent="0.2">
      <c r="A3" s="1">
        <f t="shared" ref="A3:B66" si="0">M3</f>
        <v>985795</v>
      </c>
      <c r="B3" s="1">
        <f t="shared" si="0"/>
        <v>985855</v>
      </c>
      <c r="C3" s="1" t="str">
        <f t="shared" ref="C3:C66" si="1">R3</f>
        <v>1.5m CG</v>
      </c>
      <c r="D3" s="1" t="str">
        <f t="shared" ref="D3:D66" si="2">R3&amp;" - "&amp;Q3</f>
        <v>1.5m CG - Alignment Sheets</v>
      </c>
      <c r="E3" s="1" t="s">
        <v>38</v>
      </c>
      <c r="F3" s="1">
        <f t="shared" ref="F3:F66" si="3">_xlfn.NUMBERVALUE(TRIM(LEFT(R3,3)))</f>
        <v>1.5</v>
      </c>
      <c r="G3" s="12">
        <f>INDEX(families!$A:$A,MATCH(H3,families!$B:$B,0))</f>
        <v>8</v>
      </c>
      <c r="H3" s="12" t="s">
        <v>38</v>
      </c>
      <c r="M3" s="1">
        <v>985795</v>
      </c>
      <c r="N3" s="1">
        <v>985855</v>
      </c>
      <c r="O3" s="1">
        <v>1.5</v>
      </c>
      <c r="P3" s="1" t="s">
        <v>720</v>
      </c>
      <c r="Q3" s="1" t="s">
        <v>721</v>
      </c>
      <c r="R3" s="1" t="s">
        <v>722</v>
      </c>
      <c r="S3" s="1" t="s">
        <v>723</v>
      </c>
      <c r="T3" s="1">
        <v>60</v>
      </c>
    </row>
    <row r="4" spans="1:20" x14ac:dyDescent="0.2">
      <c r="A4" s="1">
        <f t="shared" si="0"/>
        <v>985855</v>
      </c>
      <c r="B4" s="1">
        <f t="shared" si="0"/>
        <v>986208</v>
      </c>
      <c r="C4" s="1" t="str">
        <f t="shared" si="1"/>
        <v>0.9m FG</v>
      </c>
      <c r="D4" s="1" t="str">
        <f t="shared" si="2"/>
        <v>0.9m FG - Default Depth</v>
      </c>
      <c r="E4" s="1" t="s">
        <v>38</v>
      </c>
      <c r="F4" s="1">
        <f t="shared" si="3"/>
        <v>0.9</v>
      </c>
      <c r="G4" s="12">
        <f>INDEX(families!$A:$A,MATCH(H4,families!$B:$B,0))</f>
        <v>8</v>
      </c>
      <c r="H4" s="12" t="s">
        <v>38</v>
      </c>
      <c r="M4" s="1">
        <v>985855</v>
      </c>
      <c r="N4" s="1">
        <v>986208</v>
      </c>
      <c r="O4" s="1">
        <v>0.9</v>
      </c>
      <c r="P4" s="1" t="s">
        <v>716</v>
      </c>
      <c r="Q4" s="1" t="s">
        <v>717</v>
      </c>
      <c r="R4" s="1" t="s">
        <v>718</v>
      </c>
      <c r="S4" s="1" t="s">
        <v>719</v>
      </c>
      <c r="T4" s="1">
        <v>353</v>
      </c>
    </row>
    <row r="5" spans="1:20" x14ac:dyDescent="0.2">
      <c r="A5" s="1">
        <f t="shared" si="0"/>
        <v>986208</v>
      </c>
      <c r="B5" s="1">
        <f t="shared" si="0"/>
        <v>986248</v>
      </c>
      <c r="C5" s="1" t="str">
        <f t="shared" si="1"/>
        <v>1.5m FG</v>
      </c>
      <c r="D5" s="1" t="str">
        <f t="shared" si="2"/>
        <v>1.5m FG - Alignment Sheets</v>
      </c>
      <c r="E5" s="1" t="s">
        <v>38</v>
      </c>
      <c r="F5" s="1">
        <f t="shared" si="3"/>
        <v>1.5</v>
      </c>
      <c r="G5" s="12">
        <f>INDEX(families!$A:$A,MATCH(H5,families!$B:$B,0))</f>
        <v>8</v>
      </c>
      <c r="H5" s="12" t="s">
        <v>38</v>
      </c>
      <c r="M5" s="1">
        <v>986208</v>
      </c>
      <c r="N5" s="1">
        <v>986248</v>
      </c>
      <c r="O5" s="1">
        <v>1.5</v>
      </c>
      <c r="P5" s="1" t="s">
        <v>716</v>
      </c>
      <c r="Q5" s="1" t="s">
        <v>721</v>
      </c>
      <c r="R5" s="1" t="s">
        <v>724</v>
      </c>
      <c r="S5" s="1" t="s">
        <v>725</v>
      </c>
      <c r="T5" s="1">
        <v>40</v>
      </c>
    </row>
    <row r="6" spans="1:20" x14ac:dyDescent="0.2">
      <c r="A6" s="1">
        <f t="shared" si="0"/>
        <v>986248</v>
      </c>
      <c r="B6" s="1">
        <f t="shared" si="0"/>
        <v>987074</v>
      </c>
      <c r="C6" s="1" t="str">
        <f t="shared" si="1"/>
        <v>0.9m FG</v>
      </c>
      <c r="D6" s="1" t="str">
        <f t="shared" si="2"/>
        <v>0.9m FG - Default Depth</v>
      </c>
      <c r="E6" s="1" t="s">
        <v>38</v>
      </c>
      <c r="F6" s="1">
        <f t="shared" si="3"/>
        <v>0.9</v>
      </c>
      <c r="G6" s="12">
        <f>INDEX(families!$A:$A,MATCH(H6,families!$B:$B,0))</f>
        <v>8</v>
      </c>
      <c r="H6" s="12" t="s">
        <v>38</v>
      </c>
      <c r="M6" s="1">
        <v>986248</v>
      </c>
      <c r="N6" s="1">
        <v>987074</v>
      </c>
      <c r="O6" s="1">
        <v>0.9</v>
      </c>
      <c r="P6" s="1" t="s">
        <v>716</v>
      </c>
      <c r="Q6" s="1" t="s">
        <v>717</v>
      </c>
      <c r="R6" s="1" t="s">
        <v>718</v>
      </c>
      <c r="S6" s="1" t="s">
        <v>719</v>
      </c>
      <c r="T6" s="1">
        <v>826</v>
      </c>
    </row>
    <row r="7" spans="1:20" x14ac:dyDescent="0.2">
      <c r="A7" s="1">
        <f t="shared" si="0"/>
        <v>987074</v>
      </c>
      <c r="B7" s="1">
        <f t="shared" si="0"/>
        <v>987114</v>
      </c>
      <c r="C7" s="1" t="str">
        <f t="shared" si="1"/>
        <v>1.5m FG</v>
      </c>
      <c r="D7" s="1" t="str">
        <f t="shared" si="2"/>
        <v>1.5m FG - Alignment Sheets</v>
      </c>
      <c r="E7" s="1" t="s">
        <v>38</v>
      </c>
      <c r="F7" s="1">
        <f t="shared" si="3"/>
        <v>1.5</v>
      </c>
      <c r="G7" s="12">
        <f>INDEX(families!$A:$A,MATCH(H7,families!$B:$B,0))</f>
        <v>8</v>
      </c>
      <c r="H7" s="12" t="s">
        <v>38</v>
      </c>
      <c r="M7" s="1">
        <v>987074</v>
      </c>
      <c r="N7" s="1">
        <v>987114</v>
      </c>
      <c r="O7" s="1">
        <v>1.5</v>
      </c>
      <c r="P7" s="1" t="s">
        <v>716</v>
      </c>
      <c r="Q7" s="1" t="s">
        <v>721</v>
      </c>
      <c r="R7" s="1" t="s">
        <v>724</v>
      </c>
      <c r="S7" s="1" t="s">
        <v>725</v>
      </c>
      <c r="T7" s="1">
        <v>40</v>
      </c>
    </row>
    <row r="8" spans="1:20" x14ac:dyDescent="0.2">
      <c r="A8" s="1">
        <f t="shared" si="0"/>
        <v>987114</v>
      </c>
      <c r="B8" s="1">
        <f t="shared" si="0"/>
        <v>987641</v>
      </c>
      <c r="C8" s="1" t="str">
        <f t="shared" si="1"/>
        <v>0.9m FG</v>
      </c>
      <c r="D8" s="1" t="str">
        <f t="shared" si="2"/>
        <v>0.9m FG - Default Depth</v>
      </c>
      <c r="E8" s="1" t="s">
        <v>38</v>
      </c>
      <c r="F8" s="1">
        <f t="shared" si="3"/>
        <v>0.9</v>
      </c>
      <c r="G8" s="12">
        <f>INDEX(families!$A:$A,MATCH(H8,families!$B:$B,0))</f>
        <v>8</v>
      </c>
      <c r="H8" s="12" t="s">
        <v>38</v>
      </c>
      <c r="M8" s="1">
        <v>987114</v>
      </c>
      <c r="N8" s="1">
        <v>987641</v>
      </c>
      <c r="O8" s="1">
        <v>0.9</v>
      </c>
      <c r="P8" s="1" t="s">
        <v>716</v>
      </c>
      <c r="Q8" s="1" t="s">
        <v>717</v>
      </c>
      <c r="R8" s="1" t="s">
        <v>718</v>
      </c>
      <c r="S8" s="1" t="s">
        <v>719</v>
      </c>
      <c r="T8" s="1">
        <v>527</v>
      </c>
    </row>
    <row r="9" spans="1:20" x14ac:dyDescent="0.2">
      <c r="A9" s="1">
        <f t="shared" si="0"/>
        <v>987641</v>
      </c>
      <c r="B9" s="1">
        <f t="shared" si="0"/>
        <v>987665</v>
      </c>
      <c r="C9" s="1" t="str">
        <f t="shared" si="1"/>
        <v>1.2m FG</v>
      </c>
      <c r="D9" s="1" t="str">
        <f t="shared" si="2"/>
        <v>1.2m FG - Alignment Sheets</v>
      </c>
      <c r="E9" s="1" t="s">
        <v>38</v>
      </c>
      <c r="F9" s="1">
        <f t="shared" si="3"/>
        <v>1.2</v>
      </c>
      <c r="G9" s="12">
        <f>INDEX(families!$A:$A,MATCH(H9,families!$B:$B,0))</f>
        <v>8</v>
      </c>
      <c r="H9" s="12" t="s">
        <v>38</v>
      </c>
      <c r="M9" s="1">
        <v>987641</v>
      </c>
      <c r="N9" s="1">
        <v>987665</v>
      </c>
      <c r="O9" s="1">
        <v>1.2</v>
      </c>
      <c r="P9" s="1" t="s">
        <v>716</v>
      </c>
      <c r="Q9" s="1" t="s">
        <v>721</v>
      </c>
      <c r="R9" s="1" t="s">
        <v>726</v>
      </c>
      <c r="S9" s="1" t="s">
        <v>727</v>
      </c>
      <c r="T9" s="1">
        <v>24</v>
      </c>
    </row>
    <row r="10" spans="1:20" x14ac:dyDescent="0.2">
      <c r="A10" s="1">
        <f t="shared" si="0"/>
        <v>987665</v>
      </c>
      <c r="B10" s="1">
        <f t="shared" si="0"/>
        <v>989735</v>
      </c>
      <c r="C10" s="1" t="str">
        <f t="shared" si="1"/>
        <v>0.9m FG</v>
      </c>
      <c r="D10" s="1" t="str">
        <f t="shared" si="2"/>
        <v>0.9m FG - Default Depth</v>
      </c>
      <c r="E10" s="1" t="s">
        <v>38</v>
      </c>
      <c r="F10" s="1">
        <f t="shared" si="3"/>
        <v>0.9</v>
      </c>
      <c r="G10" s="12">
        <f>INDEX(families!$A:$A,MATCH(H10,families!$B:$B,0))</f>
        <v>8</v>
      </c>
      <c r="H10" s="12" t="s">
        <v>38</v>
      </c>
      <c r="M10" s="1">
        <v>987665</v>
      </c>
      <c r="N10" s="1">
        <v>989735</v>
      </c>
      <c r="O10" s="1">
        <v>0.9</v>
      </c>
      <c r="P10" s="1" t="s">
        <v>716</v>
      </c>
      <c r="Q10" s="1" t="s">
        <v>717</v>
      </c>
      <c r="R10" s="1" t="s">
        <v>718</v>
      </c>
      <c r="S10" s="1" t="s">
        <v>719</v>
      </c>
      <c r="T10" s="1">
        <v>2070</v>
      </c>
    </row>
    <row r="11" spans="1:20" x14ac:dyDescent="0.2">
      <c r="A11" s="1">
        <f t="shared" si="0"/>
        <v>989735</v>
      </c>
      <c r="B11" s="1">
        <f t="shared" si="0"/>
        <v>989742</v>
      </c>
      <c r="C11" s="1" t="str">
        <f t="shared" si="1"/>
        <v>1.5m DD</v>
      </c>
      <c r="D11" s="1" t="str">
        <f t="shared" si="2"/>
        <v>1.5m DD - BGC Dominant Design</v>
      </c>
      <c r="E11" s="1" t="s">
        <v>38</v>
      </c>
      <c r="F11" s="1">
        <f t="shared" si="3"/>
        <v>1.5</v>
      </c>
      <c r="G11" s="12">
        <f>INDEX(families!$A:$A,MATCH(H11,families!$B:$B,0))</f>
        <v>8</v>
      </c>
      <c r="H11" s="12" t="s">
        <v>38</v>
      </c>
      <c r="M11" s="1">
        <v>989735</v>
      </c>
      <c r="N11" s="1">
        <v>989742</v>
      </c>
      <c r="O11" s="1">
        <v>1.5</v>
      </c>
      <c r="P11" s="1" t="s">
        <v>728</v>
      </c>
      <c r="Q11" s="1" t="s">
        <v>729</v>
      </c>
      <c r="R11" s="1" t="s">
        <v>730</v>
      </c>
      <c r="S11" s="1" t="s">
        <v>731</v>
      </c>
      <c r="T11" s="1">
        <v>7</v>
      </c>
    </row>
    <row r="12" spans="1:20" x14ac:dyDescent="0.2">
      <c r="A12" s="1">
        <f t="shared" si="0"/>
        <v>989742</v>
      </c>
      <c r="B12" s="1">
        <f t="shared" si="0"/>
        <v>990260.66</v>
      </c>
      <c r="C12" s="1" t="str">
        <f t="shared" si="1"/>
        <v>0.9m FG</v>
      </c>
      <c r="D12" s="1" t="str">
        <f t="shared" si="2"/>
        <v>0.9m FG - Default Depth</v>
      </c>
      <c r="E12" s="1" t="s">
        <v>38</v>
      </c>
      <c r="F12" s="1">
        <f t="shared" si="3"/>
        <v>0.9</v>
      </c>
      <c r="G12" s="12">
        <f>INDEX(families!$A:$A,MATCH(H12,families!$B:$B,0))</f>
        <v>8</v>
      </c>
      <c r="H12" s="12" t="s">
        <v>38</v>
      </c>
      <c r="M12" s="1">
        <v>989742</v>
      </c>
      <c r="N12" s="1">
        <v>990260.66</v>
      </c>
      <c r="O12" s="1">
        <v>0.9</v>
      </c>
      <c r="P12" s="1" t="s">
        <v>716</v>
      </c>
      <c r="Q12" s="1" t="s">
        <v>717</v>
      </c>
      <c r="R12" s="1" t="s">
        <v>718</v>
      </c>
      <c r="S12" s="1" t="s">
        <v>719</v>
      </c>
      <c r="T12" s="1">
        <v>518.66000000003203</v>
      </c>
    </row>
    <row r="13" spans="1:20" x14ac:dyDescent="0.2">
      <c r="A13" s="1">
        <f t="shared" si="0"/>
        <v>990260.66</v>
      </c>
      <c r="B13" s="1">
        <f t="shared" si="0"/>
        <v>990284.66</v>
      </c>
      <c r="C13" s="1" t="str">
        <f t="shared" si="1"/>
        <v>1.2m WC</v>
      </c>
      <c r="D13" s="1" t="str">
        <f t="shared" si="2"/>
        <v>1.2m WC - DWG# PT610201</v>
      </c>
      <c r="E13" s="1" t="s">
        <v>38</v>
      </c>
      <c r="F13" s="1">
        <f t="shared" si="3"/>
        <v>1.2</v>
      </c>
      <c r="G13" s="12">
        <f>INDEX(families!$A:$A,MATCH(H13,families!$B:$B,0))</f>
        <v>8</v>
      </c>
      <c r="H13" s="12" t="s">
        <v>38</v>
      </c>
      <c r="M13" s="1">
        <v>990260.66</v>
      </c>
      <c r="N13" s="1">
        <v>990284.66</v>
      </c>
      <c r="O13" s="1">
        <v>1.2</v>
      </c>
      <c r="P13" s="1" t="s">
        <v>732</v>
      </c>
      <c r="Q13" s="1" t="s">
        <v>733</v>
      </c>
      <c r="R13" s="1" t="s">
        <v>734</v>
      </c>
      <c r="S13" s="1" t="s">
        <v>734</v>
      </c>
      <c r="T13" s="1">
        <v>24</v>
      </c>
    </row>
    <row r="14" spans="1:20" x14ac:dyDescent="0.2">
      <c r="A14" s="1">
        <f t="shared" si="0"/>
        <v>990284.66</v>
      </c>
      <c r="B14" s="1">
        <f t="shared" si="0"/>
        <v>990454.33</v>
      </c>
      <c r="C14" s="1" t="str">
        <f t="shared" si="1"/>
        <v>0.9m FG</v>
      </c>
      <c r="D14" s="1" t="str">
        <f t="shared" si="2"/>
        <v>0.9m FG - Default Depth</v>
      </c>
      <c r="E14" s="1" t="s">
        <v>38</v>
      </c>
      <c r="F14" s="1">
        <f t="shared" si="3"/>
        <v>0.9</v>
      </c>
      <c r="G14" s="12">
        <f>INDEX(families!$A:$A,MATCH(H14,families!$B:$B,0))</f>
        <v>8</v>
      </c>
      <c r="H14" s="12" t="s">
        <v>38</v>
      </c>
      <c r="M14" s="1">
        <v>990284.66</v>
      </c>
      <c r="N14" s="1">
        <v>990454.33</v>
      </c>
      <c r="O14" s="1">
        <v>0.9</v>
      </c>
      <c r="P14" s="1" t="s">
        <v>716</v>
      </c>
      <c r="Q14" s="1" t="s">
        <v>717</v>
      </c>
      <c r="R14" s="1" t="s">
        <v>718</v>
      </c>
      <c r="S14" s="1" t="s">
        <v>719</v>
      </c>
      <c r="T14" s="1">
        <v>169.66999999992501</v>
      </c>
    </row>
    <row r="15" spans="1:20" x14ac:dyDescent="0.2">
      <c r="A15" s="1">
        <f t="shared" si="0"/>
        <v>990454.33</v>
      </c>
      <c r="B15" s="1">
        <f t="shared" si="0"/>
        <v>990478.33</v>
      </c>
      <c r="C15" s="1" t="str">
        <f t="shared" si="1"/>
        <v>1.2m WC</v>
      </c>
      <c r="D15" s="1" t="str">
        <f t="shared" si="2"/>
        <v>1.2m WC - DWG# PT610201</v>
      </c>
      <c r="E15" s="1" t="s">
        <v>38</v>
      </c>
      <c r="F15" s="1">
        <f t="shared" si="3"/>
        <v>1.2</v>
      </c>
      <c r="G15" s="12">
        <f>INDEX(families!$A:$A,MATCH(H15,families!$B:$B,0))</f>
        <v>8</v>
      </c>
      <c r="H15" s="12" t="s">
        <v>38</v>
      </c>
      <c r="M15" s="1">
        <v>990454.33</v>
      </c>
      <c r="N15" s="1">
        <v>990478.33</v>
      </c>
      <c r="O15" s="1">
        <v>1.2</v>
      </c>
      <c r="P15" s="1" t="s">
        <v>732</v>
      </c>
      <c r="Q15" s="1" t="s">
        <v>733</v>
      </c>
      <c r="R15" s="1" t="s">
        <v>734</v>
      </c>
      <c r="S15" s="1" t="s">
        <v>734</v>
      </c>
      <c r="T15" s="1">
        <v>24</v>
      </c>
    </row>
    <row r="16" spans="1:20" x14ac:dyDescent="0.2">
      <c r="A16" s="1">
        <f t="shared" si="0"/>
        <v>990478.33</v>
      </c>
      <c r="B16" s="1">
        <f t="shared" si="0"/>
        <v>990583.48</v>
      </c>
      <c r="C16" s="1" t="str">
        <f t="shared" si="1"/>
        <v>0.9m FG</v>
      </c>
      <c r="D16" s="1" t="str">
        <f t="shared" si="2"/>
        <v>0.9m FG - Default Depth</v>
      </c>
      <c r="E16" s="1" t="s">
        <v>38</v>
      </c>
      <c r="F16" s="1">
        <f t="shared" si="3"/>
        <v>0.9</v>
      </c>
      <c r="G16" s="12">
        <f>INDEX(families!$A:$A,MATCH(H16,families!$B:$B,0))</f>
        <v>8</v>
      </c>
      <c r="H16" s="12" t="s">
        <v>38</v>
      </c>
      <c r="M16" s="1">
        <v>990478.33</v>
      </c>
      <c r="N16" s="1">
        <v>990583.48</v>
      </c>
      <c r="O16" s="1">
        <v>0.9</v>
      </c>
      <c r="P16" s="1" t="s">
        <v>716</v>
      </c>
      <c r="Q16" s="1" t="s">
        <v>717</v>
      </c>
      <c r="R16" s="1" t="s">
        <v>718</v>
      </c>
      <c r="S16" s="1" t="s">
        <v>719</v>
      </c>
      <c r="T16" s="1">
        <v>105.150000000023</v>
      </c>
    </row>
    <row r="17" spans="1:20" x14ac:dyDescent="0.2">
      <c r="A17" s="1">
        <f t="shared" si="0"/>
        <v>990583.48</v>
      </c>
      <c r="B17" s="1">
        <f t="shared" si="0"/>
        <v>990601</v>
      </c>
      <c r="C17" s="1" t="str">
        <f t="shared" si="1"/>
        <v>1.2m WC</v>
      </c>
      <c r="D17" s="1" t="str">
        <f t="shared" si="2"/>
        <v>1.2m WC - DWG# PT610201</v>
      </c>
      <c r="E17" s="1" t="s">
        <v>38</v>
      </c>
      <c r="F17" s="1">
        <f t="shared" si="3"/>
        <v>1.2</v>
      </c>
      <c r="G17" s="12">
        <f>INDEX(families!$A:$A,MATCH(H17,families!$B:$B,0))</f>
        <v>8</v>
      </c>
      <c r="H17" s="12" t="s">
        <v>38</v>
      </c>
      <c r="M17" s="1">
        <v>990583.48</v>
      </c>
      <c r="N17" s="1">
        <v>990601</v>
      </c>
      <c r="O17" s="1">
        <v>1.2</v>
      </c>
      <c r="P17" s="1" t="s">
        <v>732</v>
      </c>
      <c r="Q17" s="1" t="s">
        <v>733</v>
      </c>
      <c r="R17" s="1" t="s">
        <v>734</v>
      </c>
      <c r="S17" s="1" t="s">
        <v>734</v>
      </c>
      <c r="T17" s="1">
        <v>17.520000000018602</v>
      </c>
    </row>
    <row r="18" spans="1:20" x14ac:dyDescent="0.2">
      <c r="A18" s="1">
        <f t="shared" si="0"/>
        <v>990601</v>
      </c>
      <c r="B18" s="1">
        <f t="shared" si="0"/>
        <v>990681</v>
      </c>
      <c r="C18" s="1" t="str">
        <f t="shared" si="1"/>
        <v>1.5m FG</v>
      </c>
      <c r="D18" s="1" t="str">
        <f t="shared" si="2"/>
        <v>1.5m FG - Alignment Sheets</v>
      </c>
      <c r="E18" s="1" t="s">
        <v>38</v>
      </c>
      <c r="F18" s="1">
        <f t="shared" si="3"/>
        <v>1.5</v>
      </c>
      <c r="G18" s="12">
        <f>INDEX(families!$A:$A,MATCH(H18,families!$B:$B,0))</f>
        <v>8</v>
      </c>
      <c r="H18" s="12" t="s">
        <v>38</v>
      </c>
      <c r="M18" s="1">
        <v>990601</v>
      </c>
      <c r="N18" s="1">
        <v>990681</v>
      </c>
      <c r="O18" s="1">
        <v>1.5</v>
      </c>
      <c r="P18" s="1" t="s">
        <v>716</v>
      </c>
      <c r="Q18" s="1" t="s">
        <v>721</v>
      </c>
      <c r="R18" s="1" t="s">
        <v>724</v>
      </c>
      <c r="S18" s="1" t="s">
        <v>725</v>
      </c>
      <c r="T18" s="1">
        <v>80</v>
      </c>
    </row>
    <row r="19" spans="1:20" x14ac:dyDescent="0.2">
      <c r="A19" s="1">
        <f t="shared" si="0"/>
        <v>990681</v>
      </c>
      <c r="B19" s="1">
        <f t="shared" si="0"/>
        <v>990746.45</v>
      </c>
      <c r="C19" s="1" t="str">
        <f t="shared" si="1"/>
        <v>0.9m FG</v>
      </c>
      <c r="D19" s="1" t="str">
        <f t="shared" si="2"/>
        <v>0.9m FG - Default Depth</v>
      </c>
      <c r="E19" s="1" t="s">
        <v>38</v>
      </c>
      <c r="F19" s="1">
        <f t="shared" si="3"/>
        <v>0.9</v>
      </c>
      <c r="G19" s="12">
        <f>INDEX(families!$A:$A,MATCH(H19,families!$B:$B,0))</f>
        <v>8</v>
      </c>
      <c r="H19" s="12" t="s">
        <v>38</v>
      </c>
      <c r="M19" s="1">
        <v>990681</v>
      </c>
      <c r="N19" s="1">
        <v>990746.45</v>
      </c>
      <c r="O19" s="1">
        <v>0.9</v>
      </c>
      <c r="P19" s="1" t="s">
        <v>716</v>
      </c>
      <c r="Q19" s="1" t="s">
        <v>717</v>
      </c>
      <c r="R19" s="1" t="s">
        <v>718</v>
      </c>
      <c r="S19" s="1" t="s">
        <v>719</v>
      </c>
      <c r="T19" s="1">
        <v>65.449999999953405</v>
      </c>
    </row>
    <row r="20" spans="1:20" x14ac:dyDescent="0.2">
      <c r="A20" s="1">
        <f t="shared" si="0"/>
        <v>990746.45</v>
      </c>
      <c r="B20" s="1">
        <f t="shared" si="0"/>
        <v>990770.45</v>
      </c>
      <c r="C20" s="1" t="str">
        <f t="shared" si="1"/>
        <v>1.2m WC</v>
      </c>
      <c r="D20" s="1" t="str">
        <f t="shared" si="2"/>
        <v>1.2m WC - DWG# PT610201</v>
      </c>
      <c r="E20" s="1" t="s">
        <v>38</v>
      </c>
      <c r="F20" s="1">
        <f t="shared" si="3"/>
        <v>1.2</v>
      </c>
      <c r="G20" s="12">
        <f>INDEX(families!$A:$A,MATCH(H20,families!$B:$B,0))</f>
        <v>8</v>
      </c>
      <c r="H20" s="12" t="s">
        <v>38</v>
      </c>
      <c r="M20" s="1">
        <v>990746.45</v>
      </c>
      <c r="N20" s="1">
        <v>990770.45</v>
      </c>
      <c r="O20" s="1">
        <v>1.2</v>
      </c>
      <c r="P20" s="1" t="s">
        <v>732</v>
      </c>
      <c r="Q20" s="1" t="s">
        <v>733</v>
      </c>
      <c r="R20" s="1" t="s">
        <v>734</v>
      </c>
      <c r="S20" s="1" t="s">
        <v>734</v>
      </c>
      <c r="T20" s="1">
        <v>24</v>
      </c>
    </row>
    <row r="21" spans="1:20" x14ac:dyDescent="0.2">
      <c r="A21" s="1">
        <f t="shared" si="0"/>
        <v>990770.45</v>
      </c>
      <c r="B21" s="1">
        <f t="shared" si="0"/>
        <v>990788.43</v>
      </c>
      <c r="C21" s="1" t="str">
        <f t="shared" si="1"/>
        <v>0.9m FG</v>
      </c>
      <c r="D21" s="1" t="str">
        <f t="shared" si="2"/>
        <v>0.9m FG - Default Depth</v>
      </c>
      <c r="E21" s="1" t="s">
        <v>38</v>
      </c>
      <c r="F21" s="1">
        <f t="shared" si="3"/>
        <v>0.9</v>
      </c>
      <c r="G21" s="12">
        <f>INDEX(families!$A:$A,MATCH(H21,families!$B:$B,0))</f>
        <v>8</v>
      </c>
      <c r="H21" s="12" t="s">
        <v>38</v>
      </c>
      <c r="M21" s="1">
        <v>990770.45</v>
      </c>
      <c r="N21" s="1">
        <v>990788.43</v>
      </c>
      <c r="O21" s="1">
        <v>0.9</v>
      </c>
      <c r="P21" s="1" t="s">
        <v>716</v>
      </c>
      <c r="Q21" s="1" t="s">
        <v>717</v>
      </c>
      <c r="R21" s="1" t="s">
        <v>718</v>
      </c>
      <c r="S21" s="1" t="s">
        <v>719</v>
      </c>
      <c r="T21" s="1">
        <v>17.9800000000977</v>
      </c>
    </row>
    <row r="22" spans="1:20" x14ac:dyDescent="0.2">
      <c r="A22" s="1">
        <f t="shared" si="0"/>
        <v>990788.43</v>
      </c>
      <c r="B22" s="1">
        <f t="shared" si="0"/>
        <v>990812.43</v>
      </c>
      <c r="C22" s="1" t="str">
        <f t="shared" si="1"/>
        <v>1.2m WC</v>
      </c>
      <c r="D22" s="1" t="str">
        <f t="shared" si="2"/>
        <v>1.2m WC - DWG# PT610201</v>
      </c>
      <c r="E22" s="1" t="s">
        <v>38</v>
      </c>
      <c r="F22" s="1">
        <f t="shared" si="3"/>
        <v>1.2</v>
      </c>
      <c r="G22" s="12">
        <f>INDEX(families!$A:$A,MATCH(H22,families!$B:$B,0))</f>
        <v>8</v>
      </c>
      <c r="H22" s="12" t="s">
        <v>38</v>
      </c>
      <c r="M22" s="1">
        <v>990788.43</v>
      </c>
      <c r="N22" s="1">
        <v>990812.43</v>
      </c>
      <c r="O22" s="1">
        <v>1.2</v>
      </c>
      <c r="P22" s="1" t="s">
        <v>732</v>
      </c>
      <c r="Q22" s="1" t="s">
        <v>733</v>
      </c>
      <c r="R22" s="1" t="s">
        <v>734</v>
      </c>
      <c r="S22" s="1" t="s">
        <v>734</v>
      </c>
      <c r="T22" s="1">
        <v>24</v>
      </c>
    </row>
    <row r="23" spans="1:20" x14ac:dyDescent="0.2">
      <c r="A23" s="1">
        <f t="shared" si="0"/>
        <v>990812.43</v>
      </c>
      <c r="B23" s="1">
        <f t="shared" si="0"/>
        <v>990846.41</v>
      </c>
      <c r="C23" s="1" t="str">
        <f t="shared" si="1"/>
        <v>0.9m FG</v>
      </c>
      <c r="D23" s="1" t="str">
        <f t="shared" si="2"/>
        <v>0.9m FG - Default Depth</v>
      </c>
      <c r="E23" s="1" t="s">
        <v>38</v>
      </c>
      <c r="F23" s="1">
        <f t="shared" si="3"/>
        <v>0.9</v>
      </c>
      <c r="G23" s="12">
        <f>INDEX(families!$A:$A,MATCH(H23,families!$B:$B,0))</f>
        <v>8</v>
      </c>
      <c r="H23" s="12" t="s">
        <v>38</v>
      </c>
      <c r="M23" s="1">
        <v>990812.43</v>
      </c>
      <c r="N23" s="1">
        <v>990846.41</v>
      </c>
      <c r="O23" s="1">
        <v>0.9</v>
      </c>
      <c r="P23" s="1" t="s">
        <v>716</v>
      </c>
      <c r="Q23" s="1" t="s">
        <v>717</v>
      </c>
      <c r="R23" s="1" t="s">
        <v>718</v>
      </c>
      <c r="S23" s="1" t="s">
        <v>719</v>
      </c>
      <c r="T23" s="1">
        <v>33.979999999981302</v>
      </c>
    </row>
    <row r="24" spans="1:20" x14ac:dyDescent="0.2">
      <c r="A24" s="1">
        <f t="shared" si="0"/>
        <v>990846.41</v>
      </c>
      <c r="B24" s="1">
        <f t="shared" si="0"/>
        <v>990870.41</v>
      </c>
      <c r="C24" s="1" t="str">
        <f t="shared" si="1"/>
        <v>1.2m WC</v>
      </c>
      <c r="D24" s="1" t="str">
        <f t="shared" si="2"/>
        <v>1.2m WC - DWG# PT610201</v>
      </c>
      <c r="E24" s="1" t="s">
        <v>38</v>
      </c>
      <c r="F24" s="1">
        <f t="shared" si="3"/>
        <v>1.2</v>
      </c>
      <c r="G24" s="12">
        <f>INDEX(families!$A:$A,MATCH(H24,families!$B:$B,0))</f>
        <v>8</v>
      </c>
      <c r="H24" s="12" t="s">
        <v>38</v>
      </c>
      <c r="M24" s="1">
        <v>990846.41</v>
      </c>
      <c r="N24" s="1">
        <v>990870.41</v>
      </c>
      <c r="O24" s="1">
        <v>1.2</v>
      </c>
      <c r="P24" s="1" t="s">
        <v>732</v>
      </c>
      <c r="Q24" s="1" t="s">
        <v>733</v>
      </c>
      <c r="R24" s="1" t="s">
        <v>734</v>
      </c>
      <c r="S24" s="1" t="s">
        <v>734</v>
      </c>
      <c r="T24" s="1">
        <v>24</v>
      </c>
    </row>
    <row r="25" spans="1:20" x14ac:dyDescent="0.2">
      <c r="A25" s="1">
        <f t="shared" si="0"/>
        <v>990870.41</v>
      </c>
      <c r="B25" s="1">
        <f t="shared" si="0"/>
        <v>990893</v>
      </c>
      <c r="C25" s="1" t="str">
        <f t="shared" si="1"/>
        <v>0.9m FG</v>
      </c>
      <c r="D25" s="1" t="str">
        <f t="shared" si="2"/>
        <v>0.9m FG - Default Depth</v>
      </c>
      <c r="E25" s="1" t="s">
        <v>38</v>
      </c>
      <c r="F25" s="1">
        <f t="shared" si="3"/>
        <v>0.9</v>
      </c>
      <c r="G25" s="12">
        <f>INDEX(families!$A:$A,MATCH(H25,families!$B:$B,0))</f>
        <v>8</v>
      </c>
      <c r="H25" s="12" t="s">
        <v>38</v>
      </c>
      <c r="M25" s="1">
        <v>990870.41</v>
      </c>
      <c r="N25" s="1">
        <v>990893</v>
      </c>
      <c r="O25" s="1">
        <v>0.9</v>
      </c>
      <c r="P25" s="1" t="s">
        <v>716</v>
      </c>
      <c r="Q25" s="1" t="s">
        <v>717</v>
      </c>
      <c r="R25" s="1" t="s">
        <v>718</v>
      </c>
      <c r="S25" s="1" t="s">
        <v>719</v>
      </c>
      <c r="T25" s="1">
        <v>22.5899999999674</v>
      </c>
    </row>
    <row r="26" spans="1:20" x14ac:dyDescent="0.2">
      <c r="A26" s="1">
        <f t="shared" si="0"/>
        <v>990893</v>
      </c>
      <c r="B26" s="1">
        <f t="shared" si="0"/>
        <v>990973</v>
      </c>
      <c r="C26" s="1" t="str">
        <f t="shared" si="1"/>
        <v>1.5m FG</v>
      </c>
      <c r="D26" s="1" t="str">
        <f t="shared" si="2"/>
        <v>1.5m FG - Alignment Sheets</v>
      </c>
      <c r="E26" s="1" t="s">
        <v>38</v>
      </c>
      <c r="F26" s="1">
        <f t="shared" si="3"/>
        <v>1.5</v>
      </c>
      <c r="G26" s="12">
        <f>INDEX(families!$A:$A,MATCH(H26,families!$B:$B,0))</f>
        <v>8</v>
      </c>
      <c r="H26" s="12" t="s">
        <v>38</v>
      </c>
      <c r="M26" s="1">
        <v>990893</v>
      </c>
      <c r="N26" s="1">
        <v>990973</v>
      </c>
      <c r="O26" s="1">
        <v>1.5</v>
      </c>
      <c r="P26" s="1" t="s">
        <v>716</v>
      </c>
      <c r="Q26" s="1" t="s">
        <v>721</v>
      </c>
      <c r="R26" s="1" t="s">
        <v>724</v>
      </c>
      <c r="S26" s="1" t="s">
        <v>725</v>
      </c>
      <c r="T26" s="1">
        <v>80</v>
      </c>
    </row>
    <row r="27" spans="1:20" x14ac:dyDescent="0.2">
      <c r="A27" s="1">
        <f t="shared" si="0"/>
        <v>990973</v>
      </c>
      <c r="B27" s="1">
        <f t="shared" si="0"/>
        <v>990974.45</v>
      </c>
      <c r="C27" s="1" t="str">
        <f t="shared" si="1"/>
        <v>1.2m WC</v>
      </c>
      <c r="D27" s="1" t="str">
        <f t="shared" si="2"/>
        <v>1.2m WC - DWG# PT610201</v>
      </c>
      <c r="E27" s="1" t="s">
        <v>38</v>
      </c>
      <c r="F27" s="1">
        <f t="shared" si="3"/>
        <v>1.2</v>
      </c>
      <c r="G27" s="12">
        <f>INDEX(families!$A:$A,MATCH(H27,families!$B:$B,0))</f>
        <v>8</v>
      </c>
      <c r="H27" s="12" t="s">
        <v>38</v>
      </c>
      <c r="M27" s="1">
        <v>990973</v>
      </c>
      <c r="N27" s="1">
        <v>990974.45</v>
      </c>
      <c r="O27" s="1">
        <v>1.2</v>
      </c>
      <c r="P27" s="1" t="s">
        <v>732</v>
      </c>
      <c r="Q27" s="1" t="s">
        <v>733</v>
      </c>
      <c r="R27" s="1" t="s">
        <v>734</v>
      </c>
      <c r="S27" s="1" t="s">
        <v>734</v>
      </c>
      <c r="T27" s="1">
        <v>1.4499999999534301</v>
      </c>
    </row>
    <row r="28" spans="1:20" x14ac:dyDescent="0.2">
      <c r="A28" s="1">
        <f t="shared" si="0"/>
        <v>990974.45</v>
      </c>
      <c r="B28" s="1">
        <f t="shared" si="0"/>
        <v>991078.36</v>
      </c>
      <c r="C28" s="1" t="str">
        <f t="shared" si="1"/>
        <v>0.9m FG</v>
      </c>
      <c r="D28" s="1" t="str">
        <f t="shared" si="2"/>
        <v>0.9m FG - Default Depth</v>
      </c>
      <c r="E28" s="1" t="s">
        <v>38</v>
      </c>
      <c r="F28" s="1">
        <f t="shared" si="3"/>
        <v>0.9</v>
      </c>
      <c r="G28" s="12">
        <f>INDEX(families!$A:$A,MATCH(H28,families!$B:$B,0))</f>
        <v>8</v>
      </c>
      <c r="H28" s="12" t="s">
        <v>38</v>
      </c>
      <c r="M28" s="1">
        <v>990974.45</v>
      </c>
      <c r="N28" s="1">
        <v>991078.36</v>
      </c>
      <c r="O28" s="1">
        <v>0.9</v>
      </c>
      <c r="P28" s="1" t="s">
        <v>716</v>
      </c>
      <c r="Q28" s="1" t="s">
        <v>717</v>
      </c>
      <c r="R28" s="1" t="s">
        <v>718</v>
      </c>
      <c r="S28" s="1" t="s">
        <v>719</v>
      </c>
      <c r="T28" s="1">
        <v>103.910000000032</v>
      </c>
    </row>
    <row r="29" spans="1:20" x14ac:dyDescent="0.2">
      <c r="A29" s="1">
        <f t="shared" si="0"/>
        <v>991078.36</v>
      </c>
      <c r="B29" s="1">
        <f t="shared" si="0"/>
        <v>991102.36</v>
      </c>
      <c r="C29" s="1" t="str">
        <f t="shared" si="1"/>
        <v>1.2m WC</v>
      </c>
      <c r="D29" s="1" t="str">
        <f t="shared" si="2"/>
        <v>1.2m WC - DWG# PT610201</v>
      </c>
      <c r="E29" s="1" t="s">
        <v>38</v>
      </c>
      <c r="F29" s="1">
        <f t="shared" si="3"/>
        <v>1.2</v>
      </c>
      <c r="G29" s="12">
        <f>INDEX(families!$A:$A,MATCH(H29,families!$B:$B,0))</f>
        <v>8</v>
      </c>
      <c r="H29" s="12" t="s">
        <v>38</v>
      </c>
      <c r="M29" s="1">
        <v>991078.36</v>
      </c>
      <c r="N29" s="1">
        <v>991102.36</v>
      </c>
      <c r="O29" s="1">
        <v>1.2</v>
      </c>
      <c r="P29" s="1" t="s">
        <v>732</v>
      </c>
      <c r="Q29" s="1" t="s">
        <v>733</v>
      </c>
      <c r="R29" s="1" t="s">
        <v>734</v>
      </c>
      <c r="S29" s="1" t="s">
        <v>734</v>
      </c>
      <c r="T29" s="1">
        <v>24</v>
      </c>
    </row>
    <row r="30" spans="1:20" x14ac:dyDescent="0.2">
      <c r="A30" s="1">
        <f t="shared" si="0"/>
        <v>991102.36</v>
      </c>
      <c r="B30" s="1">
        <f t="shared" si="0"/>
        <v>991114.23</v>
      </c>
      <c r="C30" s="1" t="str">
        <f t="shared" si="1"/>
        <v>0.9m FG</v>
      </c>
      <c r="D30" s="1" t="str">
        <f t="shared" si="2"/>
        <v>0.9m FG - Default Depth</v>
      </c>
      <c r="E30" s="1" t="s">
        <v>38</v>
      </c>
      <c r="F30" s="1">
        <f t="shared" si="3"/>
        <v>0.9</v>
      </c>
      <c r="G30" s="12">
        <f>INDEX(families!$A:$A,MATCH(H30,families!$B:$B,0))</f>
        <v>8</v>
      </c>
      <c r="H30" s="12" t="s">
        <v>38</v>
      </c>
      <c r="M30" s="1">
        <v>991102.36</v>
      </c>
      <c r="N30" s="1">
        <v>991114.23</v>
      </c>
      <c r="O30" s="1">
        <v>0.9</v>
      </c>
      <c r="P30" s="1" t="s">
        <v>716</v>
      </c>
      <c r="Q30" s="1" t="s">
        <v>717</v>
      </c>
      <c r="R30" s="1" t="s">
        <v>718</v>
      </c>
      <c r="S30" s="1" t="s">
        <v>719</v>
      </c>
      <c r="T30" s="1">
        <v>11.869999999995301</v>
      </c>
    </row>
    <row r="31" spans="1:20" x14ac:dyDescent="0.2">
      <c r="A31" s="1">
        <f t="shared" si="0"/>
        <v>991114.23</v>
      </c>
      <c r="B31" s="1">
        <f t="shared" si="0"/>
        <v>991126.23</v>
      </c>
      <c r="C31" s="1" t="str">
        <f t="shared" si="1"/>
        <v>1.5m RD</v>
      </c>
      <c r="D31" s="1" t="str">
        <f t="shared" si="2"/>
        <v>1.5m RD - DWG# PT640301</v>
      </c>
      <c r="E31" s="1" t="s">
        <v>38</v>
      </c>
      <c r="F31" s="1">
        <f t="shared" si="3"/>
        <v>1.5</v>
      </c>
      <c r="G31" s="12">
        <f>INDEX(families!$A:$A,MATCH(H31,families!$B:$B,0))</f>
        <v>8</v>
      </c>
      <c r="H31" s="12" t="s">
        <v>38</v>
      </c>
      <c r="M31" s="1">
        <v>991114.23</v>
      </c>
      <c r="N31" s="1">
        <v>991126.23</v>
      </c>
      <c r="O31" s="1">
        <v>1.5</v>
      </c>
      <c r="P31" s="1" t="s">
        <v>735</v>
      </c>
      <c r="Q31" s="1" t="s">
        <v>736</v>
      </c>
      <c r="R31" s="1" t="s">
        <v>737</v>
      </c>
      <c r="S31" s="1" t="s">
        <v>737</v>
      </c>
      <c r="T31" s="1">
        <v>12</v>
      </c>
    </row>
    <row r="32" spans="1:20" x14ac:dyDescent="0.2">
      <c r="A32" s="1">
        <f t="shared" si="0"/>
        <v>991126.23</v>
      </c>
      <c r="B32" s="1">
        <f t="shared" si="0"/>
        <v>991139.21</v>
      </c>
      <c r="C32" s="1" t="str">
        <f t="shared" si="1"/>
        <v>0.9m FG</v>
      </c>
      <c r="D32" s="1" t="str">
        <f t="shared" si="2"/>
        <v>0.9m FG - Default Depth</v>
      </c>
      <c r="E32" s="1" t="s">
        <v>38</v>
      </c>
      <c r="F32" s="1">
        <f t="shared" si="3"/>
        <v>0.9</v>
      </c>
      <c r="G32" s="12">
        <f>INDEX(families!$A:$A,MATCH(H32,families!$B:$B,0))</f>
        <v>8</v>
      </c>
      <c r="H32" s="12" t="s">
        <v>38</v>
      </c>
      <c r="M32" s="1">
        <v>991126.23</v>
      </c>
      <c r="N32" s="1">
        <v>991139.21</v>
      </c>
      <c r="O32" s="1">
        <v>0.9</v>
      </c>
      <c r="P32" s="1" t="s">
        <v>716</v>
      </c>
      <c r="Q32" s="1" t="s">
        <v>717</v>
      </c>
      <c r="R32" s="1" t="s">
        <v>718</v>
      </c>
      <c r="S32" s="1" t="s">
        <v>719</v>
      </c>
      <c r="T32" s="1">
        <v>12.979999999981301</v>
      </c>
    </row>
    <row r="33" spans="1:20" x14ac:dyDescent="0.2">
      <c r="A33" s="1">
        <f t="shared" si="0"/>
        <v>991139.21</v>
      </c>
      <c r="B33" s="1">
        <f t="shared" si="0"/>
        <v>991163.21</v>
      </c>
      <c r="C33" s="1" t="str">
        <f t="shared" si="1"/>
        <v>1.2m WC</v>
      </c>
      <c r="D33" s="1" t="str">
        <f t="shared" si="2"/>
        <v>1.2m WC - DWG# PT610201</v>
      </c>
      <c r="E33" s="1" t="s">
        <v>38</v>
      </c>
      <c r="F33" s="1">
        <f t="shared" si="3"/>
        <v>1.2</v>
      </c>
      <c r="G33" s="12">
        <f>INDEX(families!$A:$A,MATCH(H33,families!$B:$B,0))</f>
        <v>8</v>
      </c>
      <c r="H33" s="12" t="s">
        <v>38</v>
      </c>
      <c r="M33" s="1">
        <v>991139.21</v>
      </c>
      <c r="N33" s="1">
        <v>991163.21</v>
      </c>
      <c r="O33" s="1">
        <v>1.2</v>
      </c>
      <c r="P33" s="1" t="s">
        <v>732</v>
      </c>
      <c r="Q33" s="1" t="s">
        <v>733</v>
      </c>
      <c r="R33" s="1" t="s">
        <v>734</v>
      </c>
      <c r="S33" s="1" t="s">
        <v>734</v>
      </c>
      <c r="T33" s="1">
        <v>24</v>
      </c>
    </row>
    <row r="34" spans="1:20" x14ac:dyDescent="0.2">
      <c r="A34" s="1">
        <f t="shared" si="0"/>
        <v>991163.21</v>
      </c>
      <c r="B34" s="1">
        <f t="shared" si="0"/>
        <v>991216.17</v>
      </c>
      <c r="C34" s="1" t="str">
        <f t="shared" si="1"/>
        <v>0.9m FG</v>
      </c>
      <c r="D34" s="1" t="str">
        <f t="shared" si="2"/>
        <v>0.9m FG - Default Depth</v>
      </c>
      <c r="E34" s="1" t="s">
        <v>38</v>
      </c>
      <c r="F34" s="1">
        <f t="shared" si="3"/>
        <v>0.9</v>
      </c>
      <c r="G34" s="12">
        <f>INDEX(families!$A:$A,MATCH(H34,families!$B:$B,0))</f>
        <v>8</v>
      </c>
      <c r="H34" s="12" t="s">
        <v>38</v>
      </c>
      <c r="M34" s="1">
        <v>991163.21</v>
      </c>
      <c r="N34" s="1">
        <v>991216.17</v>
      </c>
      <c r="O34" s="1">
        <v>0.9</v>
      </c>
      <c r="P34" s="1" t="s">
        <v>716</v>
      </c>
      <c r="Q34" s="1" t="s">
        <v>717</v>
      </c>
      <c r="R34" s="1" t="s">
        <v>718</v>
      </c>
      <c r="S34" s="1" t="s">
        <v>719</v>
      </c>
      <c r="T34" s="1">
        <v>52.960000000079098</v>
      </c>
    </row>
    <row r="35" spans="1:20" x14ac:dyDescent="0.2">
      <c r="A35" s="1">
        <f t="shared" si="0"/>
        <v>991216.17</v>
      </c>
      <c r="B35" s="1">
        <f t="shared" si="0"/>
        <v>991240.17</v>
      </c>
      <c r="C35" s="1" t="str">
        <f t="shared" si="1"/>
        <v>1.2m WC</v>
      </c>
      <c r="D35" s="1" t="str">
        <f t="shared" si="2"/>
        <v>1.2m WC - DWG# PT610201</v>
      </c>
      <c r="E35" s="1" t="s">
        <v>38</v>
      </c>
      <c r="F35" s="1">
        <f t="shared" si="3"/>
        <v>1.2</v>
      </c>
      <c r="G35" s="12">
        <f>INDEX(families!$A:$A,MATCH(H35,families!$B:$B,0))</f>
        <v>8</v>
      </c>
      <c r="H35" s="12" t="s">
        <v>38</v>
      </c>
      <c r="M35" s="1">
        <v>991216.17</v>
      </c>
      <c r="N35" s="1">
        <v>991240.17</v>
      </c>
      <c r="O35" s="1">
        <v>1.2</v>
      </c>
      <c r="P35" s="1" t="s">
        <v>732</v>
      </c>
      <c r="Q35" s="1" t="s">
        <v>733</v>
      </c>
      <c r="R35" s="1" t="s">
        <v>734</v>
      </c>
      <c r="S35" s="1" t="s">
        <v>734</v>
      </c>
      <c r="T35" s="1">
        <v>24</v>
      </c>
    </row>
    <row r="36" spans="1:20" x14ac:dyDescent="0.2">
      <c r="A36" s="1">
        <f t="shared" si="0"/>
        <v>991240.17</v>
      </c>
      <c r="B36" s="1">
        <f t="shared" si="0"/>
        <v>991325.23</v>
      </c>
      <c r="C36" s="1" t="str">
        <f t="shared" si="1"/>
        <v>0.9m FG</v>
      </c>
      <c r="D36" s="1" t="str">
        <f t="shared" si="2"/>
        <v>0.9m FG - Default Depth</v>
      </c>
      <c r="E36" s="1" t="s">
        <v>38</v>
      </c>
      <c r="F36" s="1">
        <f t="shared" si="3"/>
        <v>0.9</v>
      </c>
      <c r="G36" s="12">
        <f>INDEX(families!$A:$A,MATCH(H36,families!$B:$B,0))</f>
        <v>8</v>
      </c>
      <c r="H36" s="12" t="s">
        <v>38</v>
      </c>
      <c r="M36" s="1">
        <v>991240.17</v>
      </c>
      <c r="N36" s="1">
        <v>991325.23</v>
      </c>
      <c r="O36" s="1">
        <v>0.9</v>
      </c>
      <c r="P36" s="1" t="s">
        <v>716</v>
      </c>
      <c r="Q36" s="1" t="s">
        <v>717</v>
      </c>
      <c r="R36" s="1" t="s">
        <v>718</v>
      </c>
      <c r="S36" s="1" t="s">
        <v>719</v>
      </c>
      <c r="T36" s="1">
        <v>85.059999999939393</v>
      </c>
    </row>
    <row r="37" spans="1:20" x14ac:dyDescent="0.2">
      <c r="A37" s="1">
        <f t="shared" si="0"/>
        <v>991325.23</v>
      </c>
      <c r="B37" s="1">
        <f t="shared" si="0"/>
        <v>991349.23</v>
      </c>
      <c r="C37" s="1" t="str">
        <f t="shared" si="1"/>
        <v>1.2m WC</v>
      </c>
      <c r="D37" s="1" t="str">
        <f t="shared" si="2"/>
        <v>1.2m WC - DWG# PT610201</v>
      </c>
      <c r="E37" s="1" t="s">
        <v>38</v>
      </c>
      <c r="F37" s="1">
        <f t="shared" si="3"/>
        <v>1.2</v>
      </c>
      <c r="G37" s="12">
        <f>INDEX(families!$A:$A,MATCH(H37,families!$B:$B,0))</f>
        <v>8</v>
      </c>
      <c r="H37" s="12" t="s">
        <v>38</v>
      </c>
      <c r="M37" s="1">
        <v>991325.23</v>
      </c>
      <c r="N37" s="1">
        <v>991349.23</v>
      </c>
      <c r="O37" s="1">
        <v>1.2</v>
      </c>
      <c r="P37" s="1" t="s">
        <v>732</v>
      </c>
      <c r="Q37" s="1" t="s">
        <v>733</v>
      </c>
      <c r="R37" s="1" t="s">
        <v>734</v>
      </c>
      <c r="S37" s="1" t="s">
        <v>734</v>
      </c>
      <c r="T37" s="1">
        <v>24</v>
      </c>
    </row>
    <row r="38" spans="1:20" x14ac:dyDescent="0.2">
      <c r="A38" s="1">
        <f t="shared" si="0"/>
        <v>991349.23</v>
      </c>
      <c r="B38" s="1">
        <f t="shared" si="0"/>
        <v>991357</v>
      </c>
      <c r="C38" s="1" t="str">
        <f t="shared" si="1"/>
        <v>0.9m FG</v>
      </c>
      <c r="D38" s="1" t="str">
        <f t="shared" si="2"/>
        <v>0.9m FG - Default Depth</v>
      </c>
      <c r="E38" s="1" t="s">
        <v>38</v>
      </c>
      <c r="F38" s="1">
        <f t="shared" si="3"/>
        <v>0.9</v>
      </c>
      <c r="G38" s="12">
        <f>INDEX(families!$A:$A,MATCH(H38,families!$B:$B,0))</f>
        <v>8</v>
      </c>
      <c r="H38" s="12" t="s">
        <v>38</v>
      </c>
      <c r="M38" s="1">
        <v>991349.23</v>
      </c>
      <c r="N38" s="1">
        <v>991357</v>
      </c>
      <c r="O38" s="1">
        <v>0.9</v>
      </c>
      <c r="P38" s="1" t="s">
        <v>716</v>
      </c>
      <c r="Q38" s="1" t="s">
        <v>717</v>
      </c>
      <c r="R38" s="1" t="s">
        <v>718</v>
      </c>
      <c r="S38" s="1" t="s">
        <v>719</v>
      </c>
      <c r="T38" s="1">
        <v>7.7700000000186202</v>
      </c>
    </row>
    <row r="39" spans="1:20" x14ac:dyDescent="0.2">
      <c r="A39" s="1">
        <f t="shared" si="0"/>
        <v>991357</v>
      </c>
      <c r="B39" s="1">
        <f t="shared" si="0"/>
        <v>991381</v>
      </c>
      <c r="C39" s="1" t="str">
        <f t="shared" si="1"/>
        <v>1.2m WC</v>
      </c>
      <c r="D39" s="1" t="str">
        <f t="shared" si="2"/>
        <v>1.2m WC - DWG# PT610201</v>
      </c>
      <c r="E39" s="1" t="s">
        <v>38</v>
      </c>
      <c r="F39" s="1">
        <f t="shared" si="3"/>
        <v>1.2</v>
      </c>
      <c r="G39" s="12">
        <f>INDEX(families!$A:$A,MATCH(H39,families!$B:$B,0))</f>
        <v>8</v>
      </c>
      <c r="H39" s="12" t="s">
        <v>38</v>
      </c>
      <c r="M39" s="1">
        <v>991357</v>
      </c>
      <c r="N39" s="1">
        <v>991381</v>
      </c>
      <c r="O39" s="1">
        <v>1.2</v>
      </c>
      <c r="P39" s="1" t="s">
        <v>732</v>
      </c>
      <c r="Q39" s="1" t="s">
        <v>733</v>
      </c>
      <c r="R39" s="1" t="s">
        <v>734</v>
      </c>
      <c r="S39" s="1" t="s">
        <v>734</v>
      </c>
      <c r="T39" s="1">
        <v>24</v>
      </c>
    </row>
    <row r="40" spans="1:20" x14ac:dyDescent="0.2">
      <c r="A40" s="1">
        <f t="shared" si="0"/>
        <v>991381</v>
      </c>
      <c r="B40" s="1">
        <f t="shared" si="0"/>
        <v>991604.84</v>
      </c>
      <c r="C40" s="1" t="str">
        <f t="shared" si="1"/>
        <v>0.9m FG</v>
      </c>
      <c r="D40" s="1" t="str">
        <f t="shared" si="2"/>
        <v>0.9m FG - Default Depth</v>
      </c>
      <c r="E40" s="1" t="s">
        <v>38</v>
      </c>
      <c r="F40" s="1">
        <f t="shared" si="3"/>
        <v>0.9</v>
      </c>
      <c r="G40" s="12">
        <f>INDEX(families!$A:$A,MATCH(H40,families!$B:$B,0))</f>
        <v>8</v>
      </c>
      <c r="H40" s="12" t="s">
        <v>38</v>
      </c>
      <c r="M40" s="1">
        <v>991381</v>
      </c>
      <c r="N40" s="1">
        <v>991604.84</v>
      </c>
      <c r="O40" s="1">
        <v>0.9</v>
      </c>
      <c r="P40" s="1" t="s">
        <v>716</v>
      </c>
      <c r="Q40" s="1" t="s">
        <v>717</v>
      </c>
      <c r="R40" s="1" t="s">
        <v>718</v>
      </c>
      <c r="S40" s="1" t="s">
        <v>719</v>
      </c>
      <c r="T40" s="1">
        <v>223.83999999996701</v>
      </c>
    </row>
    <row r="41" spans="1:20" x14ac:dyDescent="0.2">
      <c r="A41" s="1">
        <f t="shared" si="0"/>
        <v>991604.84</v>
      </c>
      <c r="B41" s="1">
        <f t="shared" si="0"/>
        <v>991628.84</v>
      </c>
      <c r="C41" s="1" t="str">
        <f t="shared" si="1"/>
        <v>1.2m WC</v>
      </c>
      <c r="D41" s="1" t="str">
        <f t="shared" si="2"/>
        <v>1.2m WC - DWG# PT610201</v>
      </c>
      <c r="E41" s="1" t="s">
        <v>38</v>
      </c>
      <c r="F41" s="1">
        <f t="shared" si="3"/>
        <v>1.2</v>
      </c>
      <c r="G41" s="12">
        <f>INDEX(families!$A:$A,MATCH(H41,families!$B:$B,0))</f>
        <v>8</v>
      </c>
      <c r="H41" s="12" t="s">
        <v>38</v>
      </c>
      <c r="M41" s="1">
        <v>991604.84</v>
      </c>
      <c r="N41" s="1">
        <v>991628.84</v>
      </c>
      <c r="O41" s="1">
        <v>1.2</v>
      </c>
      <c r="P41" s="1" t="s">
        <v>732</v>
      </c>
      <c r="Q41" s="1" t="s">
        <v>733</v>
      </c>
      <c r="R41" s="1" t="s">
        <v>734</v>
      </c>
      <c r="S41" s="1" t="s">
        <v>734</v>
      </c>
      <c r="T41" s="1">
        <v>24</v>
      </c>
    </row>
    <row r="42" spans="1:20" x14ac:dyDescent="0.2">
      <c r="A42" s="1">
        <f t="shared" si="0"/>
        <v>991628.84</v>
      </c>
      <c r="B42" s="1">
        <f t="shared" si="0"/>
        <v>991926.81</v>
      </c>
      <c r="C42" s="1" t="str">
        <f t="shared" si="1"/>
        <v>0.9m FG</v>
      </c>
      <c r="D42" s="1" t="str">
        <f t="shared" si="2"/>
        <v>0.9m FG - Default Depth</v>
      </c>
      <c r="E42" s="1" t="s">
        <v>38</v>
      </c>
      <c r="F42" s="1">
        <f t="shared" si="3"/>
        <v>0.9</v>
      </c>
      <c r="G42" s="12">
        <f>INDEX(families!$A:$A,MATCH(H42,families!$B:$B,0))</f>
        <v>8</v>
      </c>
      <c r="H42" s="12" t="s">
        <v>38</v>
      </c>
      <c r="M42" s="1">
        <v>991628.84</v>
      </c>
      <c r="N42" s="1">
        <v>991926.81</v>
      </c>
      <c r="O42" s="1">
        <v>0.9</v>
      </c>
      <c r="P42" s="1" t="s">
        <v>716</v>
      </c>
      <c r="Q42" s="1" t="s">
        <v>717</v>
      </c>
      <c r="R42" s="1" t="s">
        <v>718</v>
      </c>
      <c r="S42" s="1" t="s">
        <v>719</v>
      </c>
      <c r="T42" s="1">
        <v>297.97000000008802</v>
      </c>
    </row>
    <row r="43" spans="1:20" x14ac:dyDescent="0.2">
      <c r="A43" s="1">
        <f t="shared" si="0"/>
        <v>991926.81</v>
      </c>
      <c r="B43" s="1">
        <f t="shared" si="0"/>
        <v>991950.81</v>
      </c>
      <c r="C43" s="1" t="str">
        <f t="shared" si="1"/>
        <v>1.2m WC</v>
      </c>
      <c r="D43" s="1" t="str">
        <f t="shared" si="2"/>
        <v>1.2m WC - DWG# PT610201</v>
      </c>
      <c r="E43" s="1" t="s">
        <v>38</v>
      </c>
      <c r="F43" s="1">
        <f t="shared" si="3"/>
        <v>1.2</v>
      </c>
      <c r="G43" s="12">
        <f>INDEX(families!$A:$A,MATCH(H43,families!$B:$B,0))</f>
        <v>8</v>
      </c>
      <c r="H43" s="12" t="s">
        <v>38</v>
      </c>
      <c r="M43" s="1">
        <v>991926.81</v>
      </c>
      <c r="N43" s="1">
        <v>991950.81</v>
      </c>
      <c r="O43" s="1">
        <v>1.2</v>
      </c>
      <c r="P43" s="1" t="s">
        <v>732</v>
      </c>
      <c r="Q43" s="1" t="s">
        <v>733</v>
      </c>
      <c r="R43" s="1" t="s">
        <v>734</v>
      </c>
      <c r="S43" s="1" t="s">
        <v>734</v>
      </c>
      <c r="T43" s="1">
        <v>24</v>
      </c>
    </row>
    <row r="44" spans="1:20" x14ac:dyDescent="0.2">
      <c r="A44" s="1">
        <f t="shared" si="0"/>
        <v>991950.81</v>
      </c>
      <c r="B44" s="1">
        <f t="shared" si="0"/>
        <v>992131.22</v>
      </c>
      <c r="C44" s="1" t="str">
        <f t="shared" si="1"/>
        <v>0.9m FG</v>
      </c>
      <c r="D44" s="1" t="str">
        <f t="shared" si="2"/>
        <v>0.9m FG - Default Depth</v>
      </c>
      <c r="E44" s="1" t="s">
        <v>38</v>
      </c>
      <c r="F44" s="1">
        <f t="shared" si="3"/>
        <v>0.9</v>
      </c>
      <c r="G44" s="12">
        <f>INDEX(families!$A:$A,MATCH(H44,families!$B:$B,0))</f>
        <v>8</v>
      </c>
      <c r="H44" s="12" t="s">
        <v>38</v>
      </c>
      <c r="M44" s="1">
        <v>991950.81</v>
      </c>
      <c r="N44" s="1">
        <v>992131.22</v>
      </c>
      <c r="O44" s="1">
        <v>0.9</v>
      </c>
      <c r="P44" s="1" t="s">
        <v>716</v>
      </c>
      <c r="Q44" s="1" t="s">
        <v>717</v>
      </c>
      <c r="R44" s="1" t="s">
        <v>718</v>
      </c>
      <c r="S44" s="1" t="s">
        <v>719</v>
      </c>
      <c r="T44" s="1">
        <v>180.40999999991601</v>
      </c>
    </row>
    <row r="45" spans="1:20" x14ac:dyDescent="0.2">
      <c r="A45" s="1">
        <f t="shared" si="0"/>
        <v>992131.22</v>
      </c>
      <c r="B45" s="1">
        <f t="shared" si="0"/>
        <v>992155.22</v>
      </c>
      <c r="C45" s="1" t="str">
        <f t="shared" si="1"/>
        <v>1.5m WC</v>
      </c>
      <c r="D45" s="1" t="str">
        <f t="shared" si="2"/>
        <v>1.5m WC - DWG# PT610001</v>
      </c>
      <c r="E45" s="1" t="s">
        <v>38</v>
      </c>
      <c r="F45" s="1">
        <f t="shared" si="3"/>
        <v>1.5</v>
      </c>
      <c r="G45" s="12">
        <f>INDEX(families!$A:$A,MATCH(H45,families!$B:$B,0))</f>
        <v>8</v>
      </c>
      <c r="H45" s="12" t="s">
        <v>38</v>
      </c>
      <c r="M45" s="1">
        <v>992131.22</v>
      </c>
      <c r="N45" s="1">
        <v>992155.22</v>
      </c>
      <c r="O45" s="1">
        <v>1.5</v>
      </c>
      <c r="P45" s="1" t="s">
        <v>732</v>
      </c>
      <c r="Q45" s="1" t="s">
        <v>738</v>
      </c>
      <c r="R45" s="1" t="s">
        <v>739</v>
      </c>
      <c r="S45" s="1" t="s">
        <v>739</v>
      </c>
      <c r="T45" s="1">
        <v>24</v>
      </c>
    </row>
    <row r="46" spans="1:20" x14ac:dyDescent="0.2">
      <c r="A46" s="1">
        <f t="shared" si="0"/>
        <v>992155.22</v>
      </c>
      <c r="B46" s="1">
        <f t="shared" si="0"/>
        <v>992306.47</v>
      </c>
      <c r="C46" s="1" t="str">
        <f t="shared" si="1"/>
        <v>0.9m FG</v>
      </c>
      <c r="D46" s="1" t="str">
        <f t="shared" si="2"/>
        <v>0.9m FG - Default Depth</v>
      </c>
      <c r="E46" s="1" t="s">
        <v>38</v>
      </c>
      <c r="F46" s="1">
        <f t="shared" si="3"/>
        <v>0.9</v>
      </c>
      <c r="G46" s="12">
        <f>INDEX(families!$A:$A,MATCH(H46,families!$B:$B,0))</f>
        <v>8</v>
      </c>
      <c r="H46" s="12" t="s">
        <v>38</v>
      </c>
      <c r="M46" s="1">
        <v>992155.22</v>
      </c>
      <c r="N46" s="1">
        <v>992306.47</v>
      </c>
      <c r="O46" s="1">
        <v>0.9</v>
      </c>
      <c r="P46" s="1" t="s">
        <v>716</v>
      </c>
      <c r="Q46" s="1" t="s">
        <v>717</v>
      </c>
      <c r="R46" s="1" t="s">
        <v>718</v>
      </c>
      <c r="S46" s="1" t="s">
        <v>719</v>
      </c>
      <c r="T46" s="1">
        <v>151.25</v>
      </c>
    </row>
    <row r="47" spans="1:20" x14ac:dyDescent="0.2">
      <c r="A47" s="1">
        <f t="shared" si="0"/>
        <v>992306.47</v>
      </c>
      <c r="B47" s="1">
        <f t="shared" si="0"/>
        <v>992330.47</v>
      </c>
      <c r="C47" s="1" t="str">
        <f t="shared" si="1"/>
        <v>1.2m WC</v>
      </c>
      <c r="D47" s="1" t="str">
        <f t="shared" si="2"/>
        <v>1.2m WC - DWG# PT610201</v>
      </c>
      <c r="E47" s="1" t="s">
        <v>38</v>
      </c>
      <c r="F47" s="1">
        <f t="shared" si="3"/>
        <v>1.2</v>
      </c>
      <c r="G47" s="12">
        <f>INDEX(families!$A:$A,MATCH(H47,families!$B:$B,0))</f>
        <v>8</v>
      </c>
      <c r="H47" s="12" t="s">
        <v>38</v>
      </c>
      <c r="M47" s="1">
        <v>992306.47</v>
      </c>
      <c r="N47" s="1">
        <v>992330.47</v>
      </c>
      <c r="O47" s="1">
        <v>1.2</v>
      </c>
      <c r="P47" s="1" t="s">
        <v>732</v>
      </c>
      <c r="Q47" s="1" t="s">
        <v>733</v>
      </c>
      <c r="R47" s="1" t="s">
        <v>734</v>
      </c>
      <c r="S47" s="1" t="s">
        <v>734</v>
      </c>
      <c r="T47" s="1">
        <v>24</v>
      </c>
    </row>
    <row r="48" spans="1:20" x14ac:dyDescent="0.2">
      <c r="A48" s="1">
        <f t="shared" si="0"/>
        <v>992330.47</v>
      </c>
      <c r="B48" s="1">
        <f t="shared" si="0"/>
        <v>992343</v>
      </c>
      <c r="C48" s="1" t="str">
        <f t="shared" si="1"/>
        <v>0.9m FG</v>
      </c>
      <c r="D48" s="1" t="str">
        <f t="shared" si="2"/>
        <v>0.9m FG - Default Depth</v>
      </c>
      <c r="E48" s="1" t="s">
        <v>38</v>
      </c>
      <c r="F48" s="1">
        <f t="shared" si="3"/>
        <v>0.9</v>
      </c>
      <c r="G48" s="12">
        <f>INDEX(families!$A:$A,MATCH(H48,families!$B:$B,0))</f>
        <v>8</v>
      </c>
      <c r="H48" s="12" t="s">
        <v>38</v>
      </c>
      <c r="M48" s="1">
        <v>992330.47</v>
      </c>
      <c r="N48" s="1">
        <v>992343</v>
      </c>
      <c r="O48" s="1">
        <v>0.9</v>
      </c>
      <c r="P48" s="1" t="s">
        <v>716</v>
      </c>
      <c r="Q48" s="1" t="s">
        <v>717</v>
      </c>
      <c r="R48" s="1" t="s">
        <v>718</v>
      </c>
      <c r="S48" s="1" t="s">
        <v>719</v>
      </c>
      <c r="T48" s="1">
        <v>12.530000000027901</v>
      </c>
    </row>
    <row r="49" spans="1:20" x14ac:dyDescent="0.2">
      <c r="A49" s="1">
        <f t="shared" si="0"/>
        <v>992343</v>
      </c>
      <c r="B49" s="1">
        <f t="shared" si="0"/>
        <v>992485</v>
      </c>
      <c r="C49" s="1" t="str">
        <f t="shared" si="1"/>
        <v>1.5m FG</v>
      </c>
      <c r="D49" s="1" t="str">
        <f t="shared" si="2"/>
        <v>1.5m FG - Alignment Sheets</v>
      </c>
      <c r="E49" s="1" t="s">
        <v>38</v>
      </c>
      <c r="F49" s="1">
        <f t="shared" si="3"/>
        <v>1.5</v>
      </c>
      <c r="G49" s="12">
        <f>INDEX(families!$A:$A,MATCH(H49,families!$B:$B,0))</f>
        <v>8</v>
      </c>
      <c r="H49" s="12" t="s">
        <v>38</v>
      </c>
      <c r="M49" s="1">
        <v>992343</v>
      </c>
      <c r="N49" s="1">
        <v>992485</v>
      </c>
      <c r="O49" s="1">
        <v>1.5</v>
      </c>
      <c r="P49" s="1" t="s">
        <v>716</v>
      </c>
      <c r="Q49" s="1" t="s">
        <v>721</v>
      </c>
      <c r="R49" s="1" t="s">
        <v>724</v>
      </c>
      <c r="S49" s="1" t="s">
        <v>725</v>
      </c>
      <c r="T49" s="1">
        <v>142</v>
      </c>
    </row>
    <row r="50" spans="1:20" x14ac:dyDescent="0.2">
      <c r="A50" s="1">
        <f t="shared" si="0"/>
        <v>992485</v>
      </c>
      <c r="B50" s="1">
        <f t="shared" si="0"/>
        <v>992790</v>
      </c>
      <c r="C50" s="1" t="str">
        <f t="shared" si="1"/>
        <v>0.9m FG</v>
      </c>
      <c r="D50" s="1" t="str">
        <f t="shared" si="2"/>
        <v>0.9m FG - Default Depth</v>
      </c>
      <c r="E50" s="1" t="s">
        <v>38</v>
      </c>
      <c r="F50" s="1">
        <f t="shared" si="3"/>
        <v>0.9</v>
      </c>
      <c r="G50" s="12">
        <f>INDEX(families!$A:$A,MATCH(H50,families!$B:$B,0))</f>
        <v>8</v>
      </c>
      <c r="H50" s="12" t="s">
        <v>38</v>
      </c>
      <c r="M50" s="1">
        <v>992485</v>
      </c>
      <c r="N50" s="1">
        <v>992790</v>
      </c>
      <c r="O50" s="1">
        <v>0.9</v>
      </c>
      <c r="P50" s="1" t="s">
        <v>716</v>
      </c>
      <c r="Q50" s="1" t="s">
        <v>717</v>
      </c>
      <c r="R50" s="1" t="s">
        <v>718</v>
      </c>
      <c r="S50" s="1" t="s">
        <v>719</v>
      </c>
      <c r="T50" s="1">
        <v>305</v>
      </c>
    </row>
    <row r="51" spans="1:20" x14ac:dyDescent="0.2">
      <c r="A51" s="1">
        <f t="shared" si="0"/>
        <v>992790</v>
      </c>
      <c r="B51" s="1">
        <f t="shared" si="0"/>
        <v>993150</v>
      </c>
      <c r="C51" s="1" t="str">
        <f t="shared" si="1"/>
        <v>1.5m CG/2.3m FG</v>
      </c>
      <c r="D51" s="1" t="str">
        <f t="shared" si="2"/>
        <v>1.5m CG/2.3m FG - Alignment Sheets</v>
      </c>
      <c r="E51" s="1" t="s">
        <v>38</v>
      </c>
      <c r="F51" s="1">
        <f t="shared" si="3"/>
        <v>1.5</v>
      </c>
      <c r="G51" s="12">
        <f>INDEX(families!$A:$A,MATCH(H51,families!$B:$B,0))</f>
        <v>8</v>
      </c>
      <c r="H51" s="12" t="s">
        <v>38</v>
      </c>
      <c r="M51" s="1">
        <v>992790</v>
      </c>
      <c r="N51" s="1">
        <v>993150</v>
      </c>
      <c r="O51" s="1" t="s">
        <v>740</v>
      </c>
      <c r="P51" s="1" t="s">
        <v>741</v>
      </c>
      <c r="Q51" s="1" t="s">
        <v>721</v>
      </c>
      <c r="R51" s="1" t="s">
        <v>742</v>
      </c>
      <c r="S51" s="1" t="s">
        <v>743</v>
      </c>
      <c r="T51" s="1">
        <v>360</v>
      </c>
    </row>
    <row r="52" spans="1:20" x14ac:dyDescent="0.2">
      <c r="A52" s="1">
        <f t="shared" si="0"/>
        <v>993150</v>
      </c>
      <c r="B52" s="1">
        <f t="shared" si="0"/>
        <v>993271.5</v>
      </c>
      <c r="C52" s="1" t="str">
        <f t="shared" si="1"/>
        <v>0.9m FG</v>
      </c>
      <c r="D52" s="1" t="str">
        <f t="shared" si="2"/>
        <v>0.9m FG - Default Depth</v>
      </c>
      <c r="E52" s="1" t="s">
        <v>38</v>
      </c>
      <c r="F52" s="1">
        <f t="shared" si="3"/>
        <v>0.9</v>
      </c>
      <c r="G52" s="12">
        <f>INDEX(families!$A:$A,MATCH(H52,families!$B:$B,0))</f>
        <v>8</v>
      </c>
      <c r="H52" s="12" t="s">
        <v>38</v>
      </c>
      <c r="M52" s="1">
        <v>993150</v>
      </c>
      <c r="N52" s="1">
        <v>993271.5</v>
      </c>
      <c r="O52" s="1">
        <v>0.9</v>
      </c>
      <c r="P52" s="1" t="s">
        <v>716</v>
      </c>
      <c r="Q52" s="1" t="s">
        <v>717</v>
      </c>
      <c r="R52" s="1" t="s">
        <v>718</v>
      </c>
      <c r="S52" s="1" t="s">
        <v>719</v>
      </c>
      <c r="T52" s="1">
        <v>121.5</v>
      </c>
    </row>
    <row r="53" spans="1:20" x14ac:dyDescent="0.2">
      <c r="A53" s="1">
        <f t="shared" si="0"/>
        <v>993271.5</v>
      </c>
      <c r="B53" s="1">
        <f t="shared" si="0"/>
        <v>993295.5</v>
      </c>
      <c r="C53" s="1" t="str">
        <f t="shared" si="1"/>
        <v>1.2m WC</v>
      </c>
      <c r="D53" s="1" t="str">
        <f t="shared" si="2"/>
        <v>1.2m WC - DWG# PT610201</v>
      </c>
      <c r="E53" s="1" t="s">
        <v>38</v>
      </c>
      <c r="F53" s="1">
        <f t="shared" si="3"/>
        <v>1.2</v>
      </c>
      <c r="G53" s="12">
        <f>INDEX(families!$A:$A,MATCH(H53,families!$B:$B,0))</f>
        <v>8</v>
      </c>
      <c r="H53" s="12" t="s">
        <v>38</v>
      </c>
      <c r="M53" s="1">
        <v>993271.5</v>
      </c>
      <c r="N53" s="1">
        <v>993295.5</v>
      </c>
      <c r="O53" s="1">
        <v>1.2</v>
      </c>
      <c r="P53" s="1" t="s">
        <v>732</v>
      </c>
      <c r="Q53" s="1" t="s">
        <v>733</v>
      </c>
      <c r="R53" s="1" t="s">
        <v>734</v>
      </c>
      <c r="S53" s="1" t="s">
        <v>734</v>
      </c>
      <c r="T53" s="1">
        <v>24</v>
      </c>
    </row>
    <row r="54" spans="1:20" x14ac:dyDescent="0.2">
      <c r="A54" s="1">
        <f t="shared" si="0"/>
        <v>993295.5</v>
      </c>
      <c r="B54" s="1">
        <f t="shared" si="0"/>
        <v>994117.02</v>
      </c>
      <c r="C54" s="1" t="str">
        <f t="shared" si="1"/>
        <v>0.9m FG</v>
      </c>
      <c r="D54" s="1" t="str">
        <f t="shared" si="2"/>
        <v>0.9m FG - Default Depth</v>
      </c>
      <c r="E54" s="1" t="s">
        <v>38</v>
      </c>
      <c r="F54" s="1">
        <f t="shared" si="3"/>
        <v>0.9</v>
      </c>
      <c r="G54" s="12">
        <f>INDEX(families!$A:$A,MATCH(H54,families!$B:$B,0))</f>
        <v>8</v>
      </c>
      <c r="H54" s="12" t="s">
        <v>38</v>
      </c>
      <c r="M54" s="1">
        <v>993295.5</v>
      </c>
      <c r="N54" s="1">
        <v>994117.02</v>
      </c>
      <c r="O54" s="1">
        <v>0.9</v>
      </c>
      <c r="P54" s="1" t="s">
        <v>716</v>
      </c>
      <c r="Q54" s="1" t="s">
        <v>717</v>
      </c>
      <c r="R54" s="1" t="s">
        <v>718</v>
      </c>
      <c r="S54" s="1" t="s">
        <v>719</v>
      </c>
      <c r="T54" s="1">
        <v>821.52000000001794</v>
      </c>
    </row>
    <row r="55" spans="1:20" x14ac:dyDescent="0.2">
      <c r="A55" s="1">
        <f t="shared" si="0"/>
        <v>994117.02</v>
      </c>
      <c r="B55" s="1">
        <f t="shared" si="0"/>
        <v>994141.02</v>
      </c>
      <c r="C55" s="1" t="str">
        <f t="shared" si="1"/>
        <v>1.2m WC</v>
      </c>
      <c r="D55" s="1" t="str">
        <f t="shared" si="2"/>
        <v>1.2m WC - DWG# PT610201</v>
      </c>
      <c r="E55" s="1" t="s">
        <v>38</v>
      </c>
      <c r="F55" s="1">
        <f t="shared" si="3"/>
        <v>1.2</v>
      </c>
      <c r="G55" s="12">
        <f>INDEX(families!$A:$A,MATCH(H55,families!$B:$B,0))</f>
        <v>8</v>
      </c>
      <c r="H55" s="12" t="s">
        <v>38</v>
      </c>
      <c r="M55" s="1">
        <v>994117.02</v>
      </c>
      <c r="N55" s="1">
        <v>994141.02</v>
      </c>
      <c r="O55" s="1">
        <v>1.2</v>
      </c>
      <c r="P55" s="1" t="s">
        <v>732</v>
      </c>
      <c r="Q55" s="1" t="s">
        <v>733</v>
      </c>
      <c r="R55" s="1" t="s">
        <v>734</v>
      </c>
      <c r="S55" s="1" t="s">
        <v>734</v>
      </c>
      <c r="T55" s="1">
        <v>24</v>
      </c>
    </row>
    <row r="56" spans="1:20" x14ac:dyDescent="0.2">
      <c r="A56" s="1">
        <f t="shared" si="0"/>
        <v>994141.02</v>
      </c>
      <c r="B56" s="1">
        <f t="shared" si="0"/>
        <v>994175.91</v>
      </c>
      <c r="C56" s="1" t="str">
        <f t="shared" si="1"/>
        <v>0.9m FG</v>
      </c>
      <c r="D56" s="1" t="str">
        <f t="shared" si="2"/>
        <v>0.9m FG - Default Depth</v>
      </c>
      <c r="E56" s="1" t="s">
        <v>38</v>
      </c>
      <c r="F56" s="1">
        <f t="shared" si="3"/>
        <v>0.9</v>
      </c>
      <c r="G56" s="12">
        <f>INDEX(families!$A:$A,MATCH(H56,families!$B:$B,0))</f>
        <v>8</v>
      </c>
      <c r="H56" s="12" t="s">
        <v>38</v>
      </c>
      <c r="M56" s="1">
        <v>994141.02</v>
      </c>
      <c r="N56" s="1">
        <v>994175.91</v>
      </c>
      <c r="O56" s="1">
        <v>0.9</v>
      </c>
      <c r="P56" s="1" t="s">
        <v>716</v>
      </c>
      <c r="Q56" s="1" t="s">
        <v>717</v>
      </c>
      <c r="R56" s="1" t="s">
        <v>718</v>
      </c>
      <c r="S56" s="1" t="s">
        <v>719</v>
      </c>
      <c r="T56" s="1">
        <v>34.890000000013899</v>
      </c>
    </row>
    <row r="57" spans="1:20" x14ac:dyDescent="0.2">
      <c r="A57" s="1">
        <f t="shared" si="0"/>
        <v>994175.91</v>
      </c>
      <c r="B57" s="1">
        <f t="shared" si="0"/>
        <v>994199.91</v>
      </c>
      <c r="C57" s="1" t="str">
        <f t="shared" si="1"/>
        <v>1.5m WC</v>
      </c>
      <c r="D57" s="1" t="str">
        <f t="shared" si="2"/>
        <v>1.5m WC - DWG# PT610601</v>
      </c>
      <c r="E57" s="1" t="s">
        <v>38</v>
      </c>
      <c r="F57" s="1">
        <f t="shared" si="3"/>
        <v>1.5</v>
      </c>
      <c r="G57" s="12">
        <f>INDEX(families!$A:$A,MATCH(H57,families!$B:$B,0))</f>
        <v>8</v>
      </c>
      <c r="H57" s="12" t="s">
        <v>38</v>
      </c>
      <c r="M57" s="1">
        <v>994175.91</v>
      </c>
      <c r="N57" s="1">
        <v>994199.91</v>
      </c>
      <c r="O57" s="1">
        <v>1.5</v>
      </c>
      <c r="P57" s="1" t="s">
        <v>732</v>
      </c>
      <c r="Q57" s="1" t="s">
        <v>744</v>
      </c>
      <c r="R57" s="1" t="s">
        <v>739</v>
      </c>
      <c r="S57" s="1" t="s">
        <v>739</v>
      </c>
      <c r="T57" s="1">
        <v>24</v>
      </c>
    </row>
    <row r="58" spans="1:20" x14ac:dyDescent="0.2">
      <c r="A58" s="1">
        <f t="shared" si="0"/>
        <v>994199.91</v>
      </c>
      <c r="B58" s="1">
        <f t="shared" si="0"/>
        <v>994228</v>
      </c>
      <c r="C58" s="1" t="str">
        <f t="shared" si="1"/>
        <v>0.9m FG</v>
      </c>
      <c r="D58" s="1" t="str">
        <f t="shared" si="2"/>
        <v>0.9m FG - Default Depth</v>
      </c>
      <c r="E58" s="1" t="s">
        <v>38</v>
      </c>
      <c r="F58" s="1">
        <f t="shared" si="3"/>
        <v>0.9</v>
      </c>
      <c r="G58" s="12">
        <f>INDEX(families!$A:$A,MATCH(H58,families!$B:$B,0))</f>
        <v>8</v>
      </c>
      <c r="H58" s="12" t="s">
        <v>38</v>
      </c>
      <c r="M58" s="1">
        <v>994199.91</v>
      </c>
      <c r="N58" s="1">
        <v>994228</v>
      </c>
      <c r="O58" s="1">
        <v>0.9</v>
      </c>
      <c r="P58" s="1" t="s">
        <v>716</v>
      </c>
      <c r="Q58" s="1" t="s">
        <v>717</v>
      </c>
      <c r="R58" s="1" t="s">
        <v>718</v>
      </c>
      <c r="S58" s="1" t="s">
        <v>719</v>
      </c>
      <c r="T58" s="1">
        <v>28.0899999999674</v>
      </c>
    </row>
    <row r="59" spans="1:20" x14ac:dyDescent="0.2">
      <c r="A59" s="1">
        <f t="shared" si="0"/>
        <v>994228</v>
      </c>
      <c r="B59" s="1">
        <f t="shared" si="0"/>
        <v>994258</v>
      </c>
      <c r="C59" s="1" t="str">
        <f t="shared" si="1"/>
        <v>1.5m FG</v>
      </c>
      <c r="D59" s="1" t="str">
        <f t="shared" si="2"/>
        <v>1.5m FG - Alignment Sheets</v>
      </c>
      <c r="E59" s="1" t="s">
        <v>38</v>
      </c>
      <c r="F59" s="1">
        <f t="shared" si="3"/>
        <v>1.5</v>
      </c>
      <c r="G59" s="12">
        <f>INDEX(families!$A:$A,MATCH(H59,families!$B:$B,0))</f>
        <v>8</v>
      </c>
      <c r="H59" s="12" t="s">
        <v>38</v>
      </c>
      <c r="M59" s="1">
        <v>994228</v>
      </c>
      <c r="N59" s="1">
        <v>994258</v>
      </c>
      <c r="O59" s="1">
        <v>1.5</v>
      </c>
      <c r="P59" s="1" t="s">
        <v>716</v>
      </c>
      <c r="Q59" s="1" t="s">
        <v>721</v>
      </c>
      <c r="R59" s="1" t="s">
        <v>724</v>
      </c>
      <c r="S59" s="1" t="s">
        <v>725</v>
      </c>
      <c r="T59" s="1">
        <v>30</v>
      </c>
    </row>
    <row r="60" spans="1:20" x14ac:dyDescent="0.2">
      <c r="A60" s="1">
        <f t="shared" si="0"/>
        <v>994258</v>
      </c>
      <c r="B60" s="1">
        <f t="shared" si="0"/>
        <v>994315.64</v>
      </c>
      <c r="C60" s="1" t="str">
        <f t="shared" si="1"/>
        <v>0.9m FG</v>
      </c>
      <c r="D60" s="1" t="str">
        <f t="shared" si="2"/>
        <v>0.9m FG - Default Depth</v>
      </c>
      <c r="E60" s="1" t="s">
        <v>38</v>
      </c>
      <c r="F60" s="1">
        <f t="shared" si="3"/>
        <v>0.9</v>
      </c>
      <c r="G60" s="12">
        <f>INDEX(families!$A:$A,MATCH(H60,families!$B:$B,0))</f>
        <v>8</v>
      </c>
      <c r="H60" s="12" t="s">
        <v>38</v>
      </c>
      <c r="M60" s="1">
        <v>994258</v>
      </c>
      <c r="N60" s="1">
        <v>994315.64</v>
      </c>
      <c r="O60" s="1">
        <v>0.9</v>
      </c>
      <c r="P60" s="1" t="s">
        <v>716</v>
      </c>
      <c r="Q60" s="1" t="s">
        <v>717</v>
      </c>
      <c r="R60" s="1" t="s">
        <v>718</v>
      </c>
      <c r="S60" s="1" t="s">
        <v>719</v>
      </c>
      <c r="T60" s="1">
        <v>57.640000000013899</v>
      </c>
    </row>
    <row r="61" spans="1:20" x14ac:dyDescent="0.2">
      <c r="A61" s="1">
        <f t="shared" si="0"/>
        <v>994315.64</v>
      </c>
      <c r="B61" s="1">
        <f t="shared" si="0"/>
        <v>994327.64</v>
      </c>
      <c r="C61" s="1" t="str">
        <f t="shared" si="1"/>
        <v>2.0m RD</v>
      </c>
      <c r="D61" s="1" t="str">
        <f t="shared" si="2"/>
        <v>2.0m RD - DWG# PT640801</v>
      </c>
      <c r="E61" s="1" t="s">
        <v>38</v>
      </c>
      <c r="F61" s="1">
        <f t="shared" si="3"/>
        <v>2</v>
      </c>
      <c r="G61" s="12">
        <f>INDEX(families!$A:$A,MATCH(H61,families!$B:$B,0))</f>
        <v>8</v>
      </c>
      <c r="H61" s="12" t="s">
        <v>38</v>
      </c>
      <c r="M61" s="1">
        <v>994315.64</v>
      </c>
      <c r="N61" s="1">
        <v>994327.64</v>
      </c>
      <c r="O61" s="1">
        <v>2</v>
      </c>
      <c r="P61" s="1" t="s">
        <v>735</v>
      </c>
      <c r="Q61" s="1" t="s">
        <v>745</v>
      </c>
      <c r="R61" s="1" t="s">
        <v>746</v>
      </c>
      <c r="S61" s="1" t="s">
        <v>746</v>
      </c>
      <c r="T61" s="1">
        <v>12</v>
      </c>
    </row>
    <row r="62" spans="1:20" x14ac:dyDescent="0.2">
      <c r="A62" s="1">
        <f t="shared" si="0"/>
        <v>994327.64</v>
      </c>
      <c r="B62" s="1">
        <f t="shared" si="0"/>
        <v>994871.34</v>
      </c>
      <c r="C62" s="1" t="str">
        <f t="shared" si="1"/>
        <v>0.9m FG</v>
      </c>
      <c r="D62" s="1" t="str">
        <f t="shared" si="2"/>
        <v>0.9m FG - Default Depth</v>
      </c>
      <c r="E62" s="1" t="s">
        <v>38</v>
      </c>
      <c r="F62" s="1">
        <f t="shared" si="3"/>
        <v>0.9</v>
      </c>
      <c r="G62" s="12">
        <f>INDEX(families!$A:$A,MATCH(H62,families!$B:$B,0))</f>
        <v>8</v>
      </c>
      <c r="H62" s="12" t="s">
        <v>38</v>
      </c>
      <c r="M62" s="1">
        <v>994327.64</v>
      </c>
      <c r="N62" s="1">
        <v>994871.34</v>
      </c>
      <c r="O62" s="1">
        <v>0.9</v>
      </c>
      <c r="P62" s="1" t="s">
        <v>716</v>
      </c>
      <c r="Q62" s="1" t="s">
        <v>717</v>
      </c>
      <c r="R62" s="1" t="s">
        <v>718</v>
      </c>
      <c r="S62" s="1" t="s">
        <v>719</v>
      </c>
      <c r="T62" s="1">
        <v>543.69999999995298</v>
      </c>
    </row>
    <row r="63" spans="1:20" x14ac:dyDescent="0.2">
      <c r="A63" s="1">
        <f t="shared" si="0"/>
        <v>994871.34</v>
      </c>
      <c r="B63" s="1">
        <f t="shared" si="0"/>
        <v>994895.34</v>
      </c>
      <c r="C63" s="1" t="str">
        <f t="shared" si="1"/>
        <v>1.2m WC</v>
      </c>
      <c r="D63" s="1" t="str">
        <f t="shared" si="2"/>
        <v>1.2m WC - DWG# PT610201</v>
      </c>
      <c r="E63" s="1" t="s">
        <v>38</v>
      </c>
      <c r="F63" s="1">
        <f t="shared" si="3"/>
        <v>1.2</v>
      </c>
      <c r="G63" s="12">
        <f>INDEX(families!$A:$A,MATCH(H63,families!$B:$B,0))</f>
        <v>8</v>
      </c>
      <c r="H63" s="12" t="s">
        <v>38</v>
      </c>
      <c r="M63" s="1">
        <v>994871.34</v>
      </c>
      <c r="N63" s="1">
        <v>994895.34</v>
      </c>
      <c r="O63" s="1">
        <v>1.2</v>
      </c>
      <c r="P63" s="1" t="s">
        <v>732</v>
      </c>
      <c r="Q63" s="1" t="s">
        <v>733</v>
      </c>
      <c r="R63" s="1" t="s">
        <v>734</v>
      </c>
      <c r="S63" s="1" t="s">
        <v>734</v>
      </c>
      <c r="T63" s="1">
        <v>24</v>
      </c>
    </row>
    <row r="64" spans="1:20" x14ac:dyDescent="0.2">
      <c r="A64" s="1">
        <f t="shared" si="0"/>
        <v>994895.34</v>
      </c>
      <c r="B64" s="1">
        <f t="shared" si="0"/>
        <v>994935</v>
      </c>
      <c r="C64" s="1" t="str">
        <f t="shared" si="1"/>
        <v>0.9m FG</v>
      </c>
      <c r="D64" s="1" t="str">
        <f t="shared" si="2"/>
        <v>0.9m FG - Default Depth</v>
      </c>
      <c r="E64" s="1" t="s">
        <v>38</v>
      </c>
      <c r="F64" s="1">
        <f t="shared" si="3"/>
        <v>0.9</v>
      </c>
      <c r="G64" s="12">
        <f>INDEX(families!$A:$A,MATCH(H64,families!$B:$B,0))</f>
        <v>8</v>
      </c>
      <c r="H64" s="12" t="s">
        <v>38</v>
      </c>
      <c r="M64" s="1">
        <v>994895.34</v>
      </c>
      <c r="N64" s="1">
        <v>994935</v>
      </c>
      <c r="O64" s="1">
        <v>0.9</v>
      </c>
      <c r="P64" s="1" t="s">
        <v>716</v>
      </c>
      <c r="Q64" s="1" t="s">
        <v>717</v>
      </c>
      <c r="R64" s="1" t="s">
        <v>718</v>
      </c>
      <c r="S64" s="1" t="s">
        <v>719</v>
      </c>
      <c r="T64" s="1">
        <v>39.660000000032497</v>
      </c>
    </row>
    <row r="65" spans="1:20" x14ac:dyDescent="0.2">
      <c r="A65" s="1">
        <f t="shared" si="0"/>
        <v>994935</v>
      </c>
      <c r="B65" s="1">
        <f t="shared" si="0"/>
        <v>995066</v>
      </c>
      <c r="C65" s="1" t="str">
        <f t="shared" si="1"/>
        <v>1.5m FG</v>
      </c>
      <c r="D65" s="1" t="str">
        <f t="shared" si="2"/>
        <v>1.5m FG - Alignment Sheets</v>
      </c>
      <c r="E65" s="1" t="s">
        <v>38</v>
      </c>
      <c r="F65" s="1">
        <f t="shared" si="3"/>
        <v>1.5</v>
      </c>
      <c r="G65" s="12">
        <f>INDEX(families!$A:$A,MATCH(H65,families!$B:$B,0))</f>
        <v>8</v>
      </c>
      <c r="H65" s="12" t="s">
        <v>38</v>
      </c>
      <c r="M65" s="1">
        <v>994935</v>
      </c>
      <c r="N65" s="1">
        <v>995066</v>
      </c>
      <c r="O65" s="1">
        <v>1.5</v>
      </c>
      <c r="P65" s="1" t="s">
        <v>716</v>
      </c>
      <c r="Q65" s="1" t="s">
        <v>721</v>
      </c>
      <c r="R65" s="1" t="s">
        <v>724</v>
      </c>
      <c r="S65" s="1" t="s">
        <v>725</v>
      </c>
      <c r="T65" s="1">
        <v>131</v>
      </c>
    </row>
    <row r="66" spans="1:20" x14ac:dyDescent="0.2">
      <c r="A66" s="1">
        <f t="shared" si="0"/>
        <v>995066</v>
      </c>
      <c r="B66" s="1">
        <f t="shared" si="0"/>
        <v>995082.01</v>
      </c>
      <c r="C66" s="1" t="str">
        <f t="shared" si="1"/>
        <v>1.5m WC</v>
      </c>
      <c r="D66" s="1" t="str">
        <f t="shared" si="2"/>
        <v>1.5m WC - DWG# PT610601</v>
      </c>
      <c r="E66" s="1" t="s">
        <v>38</v>
      </c>
      <c r="F66" s="1">
        <f t="shared" si="3"/>
        <v>1.5</v>
      </c>
      <c r="G66" s="12">
        <f>INDEX(families!$A:$A,MATCH(H66,families!$B:$B,0))</f>
        <v>8</v>
      </c>
      <c r="H66" s="12" t="s">
        <v>38</v>
      </c>
      <c r="M66" s="1">
        <v>995066</v>
      </c>
      <c r="N66" s="1">
        <v>995082.01</v>
      </c>
      <c r="O66" s="1">
        <v>1.5</v>
      </c>
      <c r="P66" s="1" t="s">
        <v>732</v>
      </c>
      <c r="Q66" s="1" t="s">
        <v>744</v>
      </c>
      <c r="R66" s="1" t="s">
        <v>739</v>
      </c>
      <c r="S66" s="1" t="s">
        <v>739</v>
      </c>
      <c r="T66" s="1">
        <v>16.010000000009299</v>
      </c>
    </row>
    <row r="67" spans="1:20" x14ac:dyDescent="0.2">
      <c r="A67" s="1">
        <f t="shared" ref="A67:B130" si="4">M67</f>
        <v>995082.01</v>
      </c>
      <c r="B67" s="1">
        <f t="shared" si="4"/>
        <v>995147.26</v>
      </c>
      <c r="C67" s="1" t="str">
        <f t="shared" ref="C67:C130" si="5">R67</f>
        <v>0.9m FG</v>
      </c>
      <c r="D67" s="1" t="str">
        <f t="shared" ref="D67:D130" si="6">R67&amp;" - "&amp;Q67</f>
        <v>0.9m FG - Default Depth</v>
      </c>
      <c r="E67" s="1" t="s">
        <v>38</v>
      </c>
      <c r="F67" s="1">
        <f t="shared" ref="F67:F130" si="7">_xlfn.NUMBERVALUE(TRIM(LEFT(R67,3)))</f>
        <v>0.9</v>
      </c>
      <c r="G67" s="12">
        <f>INDEX(families!$A:$A,MATCH(H67,families!$B:$B,0))</f>
        <v>8</v>
      </c>
      <c r="H67" s="12" t="s">
        <v>38</v>
      </c>
      <c r="M67" s="1">
        <v>995082.01</v>
      </c>
      <c r="N67" s="1">
        <v>995147.26</v>
      </c>
      <c r="O67" s="1">
        <v>0.9</v>
      </c>
      <c r="P67" s="1" t="s">
        <v>716</v>
      </c>
      <c r="Q67" s="1" t="s">
        <v>717</v>
      </c>
      <c r="R67" s="1" t="s">
        <v>718</v>
      </c>
      <c r="S67" s="1" t="s">
        <v>719</v>
      </c>
      <c r="T67" s="1">
        <v>65.25</v>
      </c>
    </row>
    <row r="68" spans="1:20" x14ac:dyDescent="0.2">
      <c r="A68" s="1">
        <f t="shared" si="4"/>
        <v>995147.26</v>
      </c>
      <c r="B68" s="1">
        <f t="shared" si="4"/>
        <v>995171.26</v>
      </c>
      <c r="C68" s="1" t="str">
        <f t="shared" si="5"/>
        <v>1.2m WC</v>
      </c>
      <c r="D68" s="1" t="str">
        <f t="shared" si="6"/>
        <v>1.2m WC - DWG# PT610201</v>
      </c>
      <c r="E68" s="1" t="s">
        <v>38</v>
      </c>
      <c r="F68" s="1">
        <f t="shared" si="7"/>
        <v>1.2</v>
      </c>
      <c r="G68" s="12">
        <f>INDEX(families!$A:$A,MATCH(H68,families!$B:$B,0))</f>
        <v>8</v>
      </c>
      <c r="H68" s="12" t="s">
        <v>38</v>
      </c>
      <c r="M68" s="1">
        <v>995147.26</v>
      </c>
      <c r="N68" s="1">
        <v>995171.26</v>
      </c>
      <c r="O68" s="1">
        <v>1.2</v>
      </c>
      <c r="P68" s="1" t="s">
        <v>732</v>
      </c>
      <c r="Q68" s="1" t="s">
        <v>733</v>
      </c>
      <c r="R68" s="1" t="s">
        <v>734</v>
      </c>
      <c r="S68" s="1" t="s">
        <v>734</v>
      </c>
      <c r="T68" s="1">
        <v>24</v>
      </c>
    </row>
    <row r="69" spans="1:20" x14ac:dyDescent="0.2">
      <c r="A69" s="1">
        <f t="shared" si="4"/>
        <v>995171.26</v>
      </c>
      <c r="B69" s="1">
        <f t="shared" si="4"/>
        <v>995525.63</v>
      </c>
      <c r="C69" s="1" t="str">
        <f t="shared" si="5"/>
        <v>0.9m FG</v>
      </c>
      <c r="D69" s="1" t="str">
        <f t="shared" si="6"/>
        <v>0.9m FG - Default Depth</v>
      </c>
      <c r="E69" s="1" t="s">
        <v>38</v>
      </c>
      <c r="F69" s="1">
        <f t="shared" si="7"/>
        <v>0.9</v>
      </c>
      <c r="G69" s="12">
        <f>INDEX(families!$A:$A,MATCH(H69,families!$B:$B,0))</f>
        <v>8</v>
      </c>
      <c r="H69" s="12" t="s">
        <v>38</v>
      </c>
      <c r="M69" s="1">
        <v>995171.26</v>
      </c>
      <c r="N69" s="1">
        <v>995525.63</v>
      </c>
      <c r="O69" s="1">
        <v>0.9</v>
      </c>
      <c r="P69" s="1" t="s">
        <v>716</v>
      </c>
      <c r="Q69" s="1" t="s">
        <v>717</v>
      </c>
      <c r="R69" s="1" t="s">
        <v>718</v>
      </c>
      <c r="S69" s="1" t="s">
        <v>719</v>
      </c>
      <c r="T69" s="1">
        <v>354.369999999995</v>
      </c>
    </row>
    <row r="70" spans="1:20" x14ac:dyDescent="0.2">
      <c r="A70" s="1">
        <f t="shared" si="4"/>
        <v>995525.63</v>
      </c>
      <c r="B70" s="1">
        <f t="shared" si="4"/>
        <v>995526.98</v>
      </c>
      <c r="C70" s="1" t="str">
        <f t="shared" si="5"/>
        <v>1.2m WC</v>
      </c>
      <c r="D70" s="1" t="str">
        <f t="shared" si="6"/>
        <v>1.2m WC - DWG# PT610201</v>
      </c>
      <c r="E70" s="1" t="s">
        <v>38</v>
      </c>
      <c r="F70" s="1">
        <f t="shared" si="7"/>
        <v>1.2</v>
      </c>
      <c r="G70" s="12">
        <f>INDEX(families!$A:$A,MATCH(H70,families!$B:$B,0))</f>
        <v>8</v>
      </c>
      <c r="H70" s="12" t="s">
        <v>38</v>
      </c>
      <c r="M70" s="1">
        <v>995525.63</v>
      </c>
      <c r="N70" s="1">
        <v>995526.98</v>
      </c>
      <c r="O70" s="1">
        <v>1.2</v>
      </c>
      <c r="P70" s="1" t="s">
        <v>732</v>
      </c>
      <c r="Q70" s="1" t="s">
        <v>733</v>
      </c>
      <c r="R70" s="1" t="s">
        <v>734</v>
      </c>
      <c r="S70" s="1" t="s">
        <v>734</v>
      </c>
      <c r="T70" s="1">
        <v>1.3499999999767101</v>
      </c>
    </row>
    <row r="71" spans="1:20" x14ac:dyDescent="0.2">
      <c r="A71" s="1">
        <f t="shared" si="4"/>
        <v>995526.98</v>
      </c>
      <c r="B71" s="1">
        <f t="shared" si="4"/>
        <v>995550.98</v>
      </c>
      <c r="C71" s="1" t="str">
        <f t="shared" si="5"/>
        <v>1.5m WC</v>
      </c>
      <c r="D71" s="1" t="str">
        <f t="shared" si="6"/>
        <v>1.5m WC - DWG# PT610001</v>
      </c>
      <c r="E71" s="1" t="s">
        <v>38</v>
      </c>
      <c r="F71" s="1">
        <f t="shared" si="7"/>
        <v>1.5</v>
      </c>
      <c r="G71" s="12">
        <f>INDEX(families!$A:$A,MATCH(H71,families!$B:$B,0))</f>
        <v>8</v>
      </c>
      <c r="H71" s="12" t="s">
        <v>38</v>
      </c>
      <c r="M71" s="1">
        <v>995526.98</v>
      </c>
      <c r="N71" s="1">
        <v>995550.98</v>
      </c>
      <c r="O71" s="1">
        <v>1.5</v>
      </c>
      <c r="P71" s="1" t="s">
        <v>732</v>
      </c>
      <c r="Q71" s="1" t="s">
        <v>738</v>
      </c>
      <c r="R71" s="1" t="s">
        <v>739</v>
      </c>
      <c r="S71" s="1" t="s">
        <v>739</v>
      </c>
      <c r="T71" s="1">
        <v>24</v>
      </c>
    </row>
    <row r="72" spans="1:20" x14ac:dyDescent="0.2">
      <c r="A72" s="1">
        <f t="shared" si="4"/>
        <v>995550.98</v>
      </c>
      <c r="B72" s="1">
        <f t="shared" si="4"/>
        <v>995684.72</v>
      </c>
      <c r="C72" s="1" t="str">
        <f t="shared" si="5"/>
        <v>0.9m FG</v>
      </c>
      <c r="D72" s="1" t="str">
        <f t="shared" si="6"/>
        <v>0.9m FG - Default Depth</v>
      </c>
      <c r="E72" s="1" t="s">
        <v>38</v>
      </c>
      <c r="F72" s="1">
        <f t="shared" si="7"/>
        <v>0.9</v>
      </c>
      <c r="G72" s="12">
        <f>INDEX(families!$A:$A,MATCH(H72,families!$B:$B,0))</f>
        <v>8</v>
      </c>
      <c r="H72" s="12" t="s">
        <v>38</v>
      </c>
      <c r="M72" s="1">
        <v>995550.98</v>
      </c>
      <c r="N72" s="1">
        <v>995684.72</v>
      </c>
      <c r="O72" s="1">
        <v>0.9</v>
      </c>
      <c r="P72" s="1" t="s">
        <v>716</v>
      </c>
      <c r="Q72" s="1" t="s">
        <v>717</v>
      </c>
      <c r="R72" s="1" t="s">
        <v>718</v>
      </c>
      <c r="S72" s="1" t="s">
        <v>719</v>
      </c>
      <c r="T72" s="1">
        <v>133.73999999999</v>
      </c>
    </row>
    <row r="73" spans="1:20" x14ac:dyDescent="0.2">
      <c r="A73" s="1">
        <f t="shared" si="4"/>
        <v>995684.72</v>
      </c>
      <c r="B73" s="1">
        <f t="shared" si="4"/>
        <v>995708.72</v>
      </c>
      <c r="C73" s="1" t="str">
        <f t="shared" si="5"/>
        <v>1.2m WC</v>
      </c>
      <c r="D73" s="1" t="str">
        <f t="shared" si="6"/>
        <v>1.2m WC - DWG# PT610201</v>
      </c>
      <c r="E73" s="1" t="s">
        <v>38</v>
      </c>
      <c r="F73" s="1">
        <f t="shared" si="7"/>
        <v>1.2</v>
      </c>
      <c r="G73" s="12">
        <f>INDEX(families!$A:$A,MATCH(H73,families!$B:$B,0))</f>
        <v>8</v>
      </c>
      <c r="H73" s="12" t="s">
        <v>38</v>
      </c>
      <c r="M73" s="1">
        <v>995684.72</v>
      </c>
      <c r="N73" s="1">
        <v>995708.72</v>
      </c>
      <c r="O73" s="1">
        <v>1.2</v>
      </c>
      <c r="P73" s="1" t="s">
        <v>732</v>
      </c>
      <c r="Q73" s="1" t="s">
        <v>733</v>
      </c>
      <c r="R73" s="1" t="s">
        <v>734</v>
      </c>
      <c r="S73" s="1" t="s">
        <v>734</v>
      </c>
      <c r="T73" s="1">
        <v>24</v>
      </c>
    </row>
    <row r="74" spans="1:20" x14ac:dyDescent="0.2">
      <c r="A74" s="1">
        <f t="shared" si="4"/>
        <v>995708.72</v>
      </c>
      <c r="B74" s="1">
        <f t="shared" si="4"/>
        <v>995815.86</v>
      </c>
      <c r="C74" s="1" t="str">
        <f t="shared" si="5"/>
        <v>0.9m FG</v>
      </c>
      <c r="D74" s="1" t="str">
        <f t="shared" si="6"/>
        <v>0.9m FG - Default Depth</v>
      </c>
      <c r="E74" s="1" t="s">
        <v>38</v>
      </c>
      <c r="F74" s="1">
        <f t="shared" si="7"/>
        <v>0.9</v>
      </c>
      <c r="G74" s="12">
        <f>INDEX(families!$A:$A,MATCH(H74,families!$B:$B,0))</f>
        <v>8</v>
      </c>
      <c r="H74" s="12" t="s">
        <v>38</v>
      </c>
      <c r="M74" s="1">
        <v>995708.72</v>
      </c>
      <c r="N74" s="1">
        <v>995815.86</v>
      </c>
      <c r="O74" s="1">
        <v>0.9</v>
      </c>
      <c r="P74" s="1" t="s">
        <v>716</v>
      </c>
      <c r="Q74" s="1" t="s">
        <v>717</v>
      </c>
      <c r="R74" s="1" t="s">
        <v>718</v>
      </c>
      <c r="S74" s="1" t="s">
        <v>719</v>
      </c>
      <c r="T74" s="1">
        <v>107.140000000013</v>
      </c>
    </row>
    <row r="75" spans="1:20" x14ac:dyDescent="0.2">
      <c r="A75" s="1">
        <f t="shared" si="4"/>
        <v>995815.86</v>
      </c>
      <c r="B75" s="1">
        <f t="shared" si="4"/>
        <v>995839.86</v>
      </c>
      <c r="C75" s="1" t="str">
        <f t="shared" si="5"/>
        <v>1.2m WC</v>
      </c>
      <c r="D75" s="1" t="str">
        <f t="shared" si="6"/>
        <v>1.2m WC - DWG# PT610201</v>
      </c>
      <c r="E75" s="1" t="s">
        <v>38</v>
      </c>
      <c r="F75" s="1">
        <f t="shared" si="7"/>
        <v>1.2</v>
      </c>
      <c r="G75" s="12">
        <f>INDEX(families!$A:$A,MATCH(H75,families!$B:$B,0))</f>
        <v>8</v>
      </c>
      <c r="H75" s="12" t="s">
        <v>38</v>
      </c>
      <c r="M75" s="1">
        <v>995815.86</v>
      </c>
      <c r="N75" s="1">
        <v>995839.86</v>
      </c>
      <c r="O75" s="1">
        <v>1.2</v>
      </c>
      <c r="P75" s="1" t="s">
        <v>732</v>
      </c>
      <c r="Q75" s="1" t="s">
        <v>733</v>
      </c>
      <c r="R75" s="1" t="s">
        <v>734</v>
      </c>
      <c r="S75" s="1" t="s">
        <v>734</v>
      </c>
      <c r="T75" s="1">
        <v>24</v>
      </c>
    </row>
    <row r="76" spans="1:20" x14ac:dyDescent="0.2">
      <c r="A76" s="1">
        <f t="shared" si="4"/>
        <v>995839.86</v>
      </c>
      <c r="B76" s="1">
        <f t="shared" si="4"/>
        <v>995870.06</v>
      </c>
      <c r="C76" s="1" t="str">
        <f t="shared" si="5"/>
        <v>0.9m FG</v>
      </c>
      <c r="D76" s="1" t="str">
        <f t="shared" si="6"/>
        <v>0.9m FG - Default Depth</v>
      </c>
      <c r="E76" s="1" t="s">
        <v>38</v>
      </c>
      <c r="F76" s="1">
        <f t="shared" si="7"/>
        <v>0.9</v>
      </c>
      <c r="G76" s="12">
        <f>INDEX(families!$A:$A,MATCH(H76,families!$B:$B,0))</f>
        <v>8</v>
      </c>
      <c r="H76" s="12" t="s">
        <v>38</v>
      </c>
      <c r="M76" s="1">
        <v>995839.86</v>
      </c>
      <c r="N76" s="1">
        <v>995870.06</v>
      </c>
      <c r="O76" s="1">
        <v>0.9</v>
      </c>
      <c r="P76" s="1" t="s">
        <v>716</v>
      </c>
      <c r="Q76" s="1" t="s">
        <v>717</v>
      </c>
      <c r="R76" s="1" t="s">
        <v>718</v>
      </c>
      <c r="S76" s="1" t="s">
        <v>719</v>
      </c>
      <c r="T76" s="1">
        <v>30.200000000069799</v>
      </c>
    </row>
    <row r="77" spans="1:20" x14ac:dyDescent="0.2">
      <c r="A77" s="1">
        <f t="shared" si="4"/>
        <v>995870.06</v>
      </c>
      <c r="B77" s="1">
        <f t="shared" si="4"/>
        <v>995894.06</v>
      </c>
      <c r="C77" s="1" t="str">
        <f t="shared" si="5"/>
        <v>1.2m WC</v>
      </c>
      <c r="D77" s="1" t="str">
        <f t="shared" si="6"/>
        <v>1.2m WC - DWG# PT610201</v>
      </c>
      <c r="E77" s="1" t="s">
        <v>38</v>
      </c>
      <c r="F77" s="1">
        <f t="shared" si="7"/>
        <v>1.2</v>
      </c>
      <c r="G77" s="12">
        <f>INDEX(families!$A:$A,MATCH(H77,families!$B:$B,0))</f>
        <v>8</v>
      </c>
      <c r="H77" s="12" t="s">
        <v>38</v>
      </c>
      <c r="M77" s="1">
        <v>995870.06</v>
      </c>
      <c r="N77" s="1">
        <v>995894.06</v>
      </c>
      <c r="O77" s="1">
        <v>1.2</v>
      </c>
      <c r="P77" s="1" t="s">
        <v>732</v>
      </c>
      <c r="Q77" s="1" t="s">
        <v>733</v>
      </c>
      <c r="R77" s="1" t="s">
        <v>734</v>
      </c>
      <c r="S77" s="1" t="s">
        <v>734</v>
      </c>
      <c r="T77" s="1">
        <v>24</v>
      </c>
    </row>
    <row r="78" spans="1:20" x14ac:dyDescent="0.2">
      <c r="A78" s="1">
        <f t="shared" si="4"/>
        <v>995894.06</v>
      </c>
      <c r="B78" s="1">
        <f t="shared" si="4"/>
        <v>995922.26</v>
      </c>
      <c r="C78" s="1" t="str">
        <f t="shared" si="5"/>
        <v>0.9m FG</v>
      </c>
      <c r="D78" s="1" t="str">
        <f t="shared" si="6"/>
        <v>0.9m FG - Default Depth</v>
      </c>
      <c r="E78" s="1" t="s">
        <v>38</v>
      </c>
      <c r="F78" s="1">
        <f t="shared" si="7"/>
        <v>0.9</v>
      </c>
      <c r="G78" s="12">
        <f>INDEX(families!$A:$A,MATCH(H78,families!$B:$B,0))</f>
        <v>8</v>
      </c>
      <c r="H78" s="12" t="s">
        <v>38</v>
      </c>
      <c r="M78" s="1">
        <v>995894.06</v>
      </c>
      <c r="N78" s="1">
        <v>995922.26</v>
      </c>
      <c r="O78" s="1">
        <v>0.9</v>
      </c>
      <c r="P78" s="1" t="s">
        <v>716</v>
      </c>
      <c r="Q78" s="1" t="s">
        <v>717</v>
      </c>
      <c r="R78" s="1" t="s">
        <v>718</v>
      </c>
      <c r="S78" s="1" t="s">
        <v>719</v>
      </c>
      <c r="T78" s="1">
        <v>28.199999999953398</v>
      </c>
    </row>
    <row r="79" spans="1:20" x14ac:dyDescent="0.2">
      <c r="A79" s="1">
        <f t="shared" si="4"/>
        <v>995922.26</v>
      </c>
      <c r="B79" s="1">
        <f t="shared" si="4"/>
        <v>995946.26</v>
      </c>
      <c r="C79" s="1" t="str">
        <f t="shared" si="5"/>
        <v>1.5m WC</v>
      </c>
      <c r="D79" s="1" t="str">
        <f t="shared" si="6"/>
        <v>1.5m WC - DWG# PT610001</v>
      </c>
      <c r="E79" s="1" t="s">
        <v>38</v>
      </c>
      <c r="F79" s="1">
        <f t="shared" si="7"/>
        <v>1.5</v>
      </c>
      <c r="G79" s="12">
        <f>INDEX(families!$A:$A,MATCH(H79,families!$B:$B,0))</f>
        <v>8</v>
      </c>
      <c r="H79" s="12" t="s">
        <v>38</v>
      </c>
      <c r="M79" s="1">
        <v>995922.26</v>
      </c>
      <c r="N79" s="1">
        <v>995946.26</v>
      </c>
      <c r="O79" s="1">
        <v>1.5</v>
      </c>
      <c r="P79" s="1" t="s">
        <v>732</v>
      </c>
      <c r="Q79" s="1" t="s">
        <v>738</v>
      </c>
      <c r="R79" s="1" t="s">
        <v>739</v>
      </c>
      <c r="S79" s="1" t="s">
        <v>739</v>
      </c>
      <c r="T79" s="1">
        <v>24</v>
      </c>
    </row>
    <row r="80" spans="1:20" x14ac:dyDescent="0.2">
      <c r="A80" s="1">
        <f t="shared" si="4"/>
        <v>995946.26</v>
      </c>
      <c r="B80" s="1">
        <f t="shared" si="4"/>
        <v>996487.38</v>
      </c>
      <c r="C80" s="1" t="str">
        <f t="shared" si="5"/>
        <v>0.9m FG</v>
      </c>
      <c r="D80" s="1" t="str">
        <f t="shared" si="6"/>
        <v>0.9m FG - Default Depth</v>
      </c>
      <c r="E80" s="1" t="s">
        <v>38</v>
      </c>
      <c r="F80" s="1">
        <f t="shared" si="7"/>
        <v>0.9</v>
      </c>
      <c r="G80" s="12">
        <f>INDEX(families!$A:$A,MATCH(H80,families!$B:$B,0))</f>
        <v>8</v>
      </c>
      <c r="H80" s="12" t="s">
        <v>38</v>
      </c>
      <c r="M80" s="1">
        <v>995946.26</v>
      </c>
      <c r="N80" s="1">
        <v>996487.38</v>
      </c>
      <c r="O80" s="1">
        <v>0.9</v>
      </c>
      <c r="P80" s="1" t="s">
        <v>716</v>
      </c>
      <c r="Q80" s="1" t="s">
        <v>717</v>
      </c>
      <c r="R80" s="1" t="s">
        <v>718</v>
      </c>
      <c r="S80" s="1" t="s">
        <v>719</v>
      </c>
      <c r="T80" s="1">
        <v>541.119999999995</v>
      </c>
    </row>
    <row r="81" spans="1:20" x14ac:dyDescent="0.2">
      <c r="A81" s="1">
        <f t="shared" si="4"/>
        <v>996487.38</v>
      </c>
      <c r="B81" s="1">
        <f t="shared" si="4"/>
        <v>996533.61</v>
      </c>
      <c r="C81" s="1" t="str">
        <f t="shared" si="5"/>
        <v>1.2m WC</v>
      </c>
      <c r="D81" s="1" t="str">
        <f t="shared" si="6"/>
        <v>1.2m WC - DWG# PT610201</v>
      </c>
      <c r="E81" s="1" t="s">
        <v>38</v>
      </c>
      <c r="F81" s="1">
        <f t="shared" si="7"/>
        <v>1.2</v>
      </c>
      <c r="G81" s="12">
        <f>INDEX(families!$A:$A,MATCH(H81,families!$B:$B,0))</f>
        <v>8</v>
      </c>
      <c r="H81" s="12" t="s">
        <v>38</v>
      </c>
      <c r="M81" s="1">
        <v>996487.38</v>
      </c>
      <c r="N81" s="1">
        <v>996533.61</v>
      </c>
      <c r="O81" s="1">
        <v>1.2</v>
      </c>
      <c r="P81" s="1" t="s">
        <v>732</v>
      </c>
      <c r="Q81" s="1" t="s">
        <v>733</v>
      </c>
      <c r="R81" s="1" t="s">
        <v>734</v>
      </c>
      <c r="S81" s="1" t="s">
        <v>734</v>
      </c>
      <c r="T81" s="1">
        <v>46.229999999981302</v>
      </c>
    </row>
    <row r="82" spans="1:20" x14ac:dyDescent="0.2">
      <c r="A82" s="1">
        <f t="shared" si="4"/>
        <v>996533.61</v>
      </c>
      <c r="B82" s="1">
        <f t="shared" si="4"/>
        <v>996886.79</v>
      </c>
      <c r="C82" s="1" t="str">
        <f t="shared" si="5"/>
        <v>0.9m FG</v>
      </c>
      <c r="D82" s="1" t="str">
        <f t="shared" si="6"/>
        <v>0.9m FG - Default Depth</v>
      </c>
      <c r="E82" s="1" t="s">
        <v>38</v>
      </c>
      <c r="F82" s="1">
        <f t="shared" si="7"/>
        <v>0.9</v>
      </c>
      <c r="G82" s="12">
        <f>INDEX(families!$A:$A,MATCH(H82,families!$B:$B,0))</f>
        <v>8</v>
      </c>
      <c r="H82" s="12" t="s">
        <v>38</v>
      </c>
      <c r="M82" s="1">
        <v>996533.61</v>
      </c>
      <c r="N82" s="1">
        <v>996886.79</v>
      </c>
      <c r="O82" s="1">
        <v>0.9</v>
      </c>
      <c r="P82" s="1" t="s">
        <v>716</v>
      </c>
      <c r="Q82" s="1" t="s">
        <v>717</v>
      </c>
      <c r="R82" s="1" t="s">
        <v>718</v>
      </c>
      <c r="S82" s="1" t="s">
        <v>719</v>
      </c>
      <c r="T82" s="1">
        <v>353.180000000051</v>
      </c>
    </row>
    <row r="83" spans="1:20" x14ac:dyDescent="0.2">
      <c r="A83" s="1">
        <f t="shared" si="4"/>
        <v>996886.79</v>
      </c>
      <c r="B83" s="1">
        <f t="shared" si="4"/>
        <v>996910.79</v>
      </c>
      <c r="C83" s="1" t="str">
        <f t="shared" si="5"/>
        <v>1.2m WC</v>
      </c>
      <c r="D83" s="1" t="str">
        <f t="shared" si="6"/>
        <v>1.2m WC - DWG# PT610201</v>
      </c>
      <c r="E83" s="1" t="s">
        <v>38</v>
      </c>
      <c r="F83" s="1">
        <f t="shared" si="7"/>
        <v>1.2</v>
      </c>
      <c r="G83" s="12">
        <f>INDEX(families!$A:$A,MATCH(H83,families!$B:$B,0))</f>
        <v>8</v>
      </c>
      <c r="H83" s="12" t="s">
        <v>38</v>
      </c>
      <c r="M83" s="1">
        <v>996886.79</v>
      </c>
      <c r="N83" s="1">
        <v>996910.79</v>
      </c>
      <c r="O83" s="1">
        <v>1.2</v>
      </c>
      <c r="P83" s="1" t="s">
        <v>732</v>
      </c>
      <c r="Q83" s="1" t="s">
        <v>733</v>
      </c>
      <c r="R83" s="1" t="s">
        <v>734</v>
      </c>
      <c r="S83" s="1" t="s">
        <v>734</v>
      </c>
      <c r="T83" s="1">
        <v>24</v>
      </c>
    </row>
    <row r="84" spans="1:20" x14ac:dyDescent="0.2">
      <c r="A84" s="1">
        <f t="shared" si="4"/>
        <v>996910.79</v>
      </c>
      <c r="B84" s="1">
        <f t="shared" si="4"/>
        <v>997001.48</v>
      </c>
      <c r="C84" s="1" t="str">
        <f t="shared" si="5"/>
        <v>0.9m FG</v>
      </c>
      <c r="D84" s="1" t="str">
        <f t="shared" si="6"/>
        <v>0.9m FG - Default Depth</v>
      </c>
      <c r="E84" s="1" t="s">
        <v>38</v>
      </c>
      <c r="F84" s="1">
        <f t="shared" si="7"/>
        <v>0.9</v>
      </c>
      <c r="G84" s="12">
        <f>INDEX(families!$A:$A,MATCH(H84,families!$B:$B,0))</f>
        <v>8</v>
      </c>
      <c r="H84" s="12" t="s">
        <v>38</v>
      </c>
      <c r="M84" s="1">
        <v>996910.79</v>
      </c>
      <c r="N84" s="1">
        <v>997001.48</v>
      </c>
      <c r="O84" s="1">
        <v>0.9</v>
      </c>
      <c r="P84" s="1" t="s">
        <v>716</v>
      </c>
      <c r="Q84" s="1" t="s">
        <v>717</v>
      </c>
      <c r="R84" s="1" t="s">
        <v>718</v>
      </c>
      <c r="S84" s="1" t="s">
        <v>719</v>
      </c>
      <c r="T84" s="1">
        <v>90.689999999944106</v>
      </c>
    </row>
    <row r="85" spans="1:20" x14ac:dyDescent="0.2">
      <c r="A85" s="1">
        <f t="shared" si="4"/>
        <v>997001.48</v>
      </c>
      <c r="B85" s="1">
        <f t="shared" si="4"/>
        <v>997025.48</v>
      </c>
      <c r="C85" s="1" t="str">
        <f t="shared" si="5"/>
        <v>1.2m WC</v>
      </c>
      <c r="D85" s="1" t="str">
        <f t="shared" si="6"/>
        <v>1.2m WC - DWG# PT610201</v>
      </c>
      <c r="E85" s="1" t="s">
        <v>38</v>
      </c>
      <c r="F85" s="1">
        <f t="shared" si="7"/>
        <v>1.2</v>
      </c>
      <c r="G85" s="12">
        <f>INDEX(families!$A:$A,MATCH(H85,families!$B:$B,0))</f>
        <v>8</v>
      </c>
      <c r="H85" s="12" t="s">
        <v>38</v>
      </c>
      <c r="M85" s="1">
        <v>997001.48</v>
      </c>
      <c r="N85" s="1">
        <v>997025.48</v>
      </c>
      <c r="O85" s="1">
        <v>1.2</v>
      </c>
      <c r="P85" s="1" t="s">
        <v>732</v>
      </c>
      <c r="Q85" s="1" t="s">
        <v>733</v>
      </c>
      <c r="R85" s="1" t="s">
        <v>734</v>
      </c>
      <c r="S85" s="1" t="s">
        <v>734</v>
      </c>
      <c r="T85" s="1">
        <v>24</v>
      </c>
    </row>
    <row r="86" spans="1:20" x14ac:dyDescent="0.2">
      <c r="A86" s="1">
        <f t="shared" si="4"/>
        <v>997025.48</v>
      </c>
      <c r="B86" s="1">
        <f t="shared" si="4"/>
        <v>997180.19</v>
      </c>
      <c r="C86" s="1" t="str">
        <f t="shared" si="5"/>
        <v>0.9m FG</v>
      </c>
      <c r="D86" s="1" t="str">
        <f t="shared" si="6"/>
        <v>0.9m FG - Default Depth</v>
      </c>
      <c r="E86" s="1" t="s">
        <v>38</v>
      </c>
      <c r="F86" s="1">
        <f t="shared" si="7"/>
        <v>0.9</v>
      </c>
      <c r="G86" s="12">
        <f>INDEX(families!$A:$A,MATCH(H86,families!$B:$B,0))</f>
        <v>8</v>
      </c>
      <c r="H86" s="12" t="s">
        <v>38</v>
      </c>
      <c r="M86" s="1">
        <v>997025.48</v>
      </c>
      <c r="N86" s="1">
        <v>997180.19</v>
      </c>
      <c r="O86" s="1">
        <v>0.9</v>
      </c>
      <c r="P86" s="1" t="s">
        <v>716</v>
      </c>
      <c r="Q86" s="1" t="s">
        <v>717</v>
      </c>
      <c r="R86" s="1" t="s">
        <v>718</v>
      </c>
      <c r="S86" s="1" t="s">
        <v>719</v>
      </c>
      <c r="T86" s="1">
        <v>154.70999999996201</v>
      </c>
    </row>
    <row r="87" spans="1:20" x14ac:dyDescent="0.2">
      <c r="A87" s="1">
        <f t="shared" si="4"/>
        <v>997180.19</v>
      </c>
      <c r="B87" s="1">
        <f t="shared" si="4"/>
        <v>997204.19</v>
      </c>
      <c r="C87" s="1" t="str">
        <f t="shared" si="5"/>
        <v>1.2m WC</v>
      </c>
      <c r="D87" s="1" t="str">
        <f t="shared" si="6"/>
        <v>1.2m WC - DWG# PT610201</v>
      </c>
      <c r="E87" s="1" t="s">
        <v>38</v>
      </c>
      <c r="F87" s="1">
        <f t="shared" si="7"/>
        <v>1.2</v>
      </c>
      <c r="G87" s="12">
        <f>INDEX(families!$A:$A,MATCH(H87,families!$B:$B,0))</f>
        <v>8</v>
      </c>
      <c r="H87" s="12" t="s">
        <v>38</v>
      </c>
      <c r="M87" s="1">
        <v>997180.19</v>
      </c>
      <c r="N87" s="1">
        <v>997204.19</v>
      </c>
      <c r="O87" s="1">
        <v>1.2</v>
      </c>
      <c r="P87" s="1" t="s">
        <v>732</v>
      </c>
      <c r="Q87" s="1" t="s">
        <v>733</v>
      </c>
      <c r="R87" s="1" t="s">
        <v>734</v>
      </c>
      <c r="S87" s="1" t="s">
        <v>734</v>
      </c>
      <c r="T87" s="1">
        <v>24</v>
      </c>
    </row>
    <row r="88" spans="1:20" x14ac:dyDescent="0.2">
      <c r="A88" s="1">
        <f t="shared" si="4"/>
        <v>997204.19</v>
      </c>
      <c r="B88" s="1">
        <f t="shared" si="4"/>
        <v>997269.9</v>
      </c>
      <c r="C88" s="1" t="str">
        <f t="shared" si="5"/>
        <v>0.9m FG</v>
      </c>
      <c r="D88" s="1" t="str">
        <f t="shared" si="6"/>
        <v>0.9m FG - Default Depth</v>
      </c>
      <c r="E88" s="1" t="s">
        <v>38</v>
      </c>
      <c r="F88" s="1">
        <f t="shared" si="7"/>
        <v>0.9</v>
      </c>
      <c r="G88" s="12">
        <f>INDEX(families!$A:$A,MATCH(H88,families!$B:$B,0))</f>
        <v>8</v>
      </c>
      <c r="H88" s="12" t="s">
        <v>38</v>
      </c>
      <c r="M88" s="1">
        <v>997204.19</v>
      </c>
      <c r="N88" s="1">
        <v>997269.9</v>
      </c>
      <c r="O88" s="1">
        <v>0.9</v>
      </c>
      <c r="P88" s="1" t="s">
        <v>716</v>
      </c>
      <c r="Q88" s="1" t="s">
        <v>717</v>
      </c>
      <c r="R88" s="1" t="s">
        <v>718</v>
      </c>
      <c r="S88" s="1" t="s">
        <v>719</v>
      </c>
      <c r="T88" s="1">
        <v>65.710000000079106</v>
      </c>
    </row>
    <row r="89" spans="1:20" x14ac:dyDescent="0.2">
      <c r="A89" s="1">
        <f t="shared" si="4"/>
        <v>997269.9</v>
      </c>
      <c r="B89" s="1">
        <f t="shared" si="4"/>
        <v>997293.9</v>
      </c>
      <c r="C89" s="1" t="str">
        <f t="shared" si="5"/>
        <v>1.2m WC</v>
      </c>
      <c r="D89" s="1" t="str">
        <f t="shared" si="6"/>
        <v>1.2m WC - DWG# PT610201</v>
      </c>
      <c r="E89" s="1" t="s">
        <v>38</v>
      </c>
      <c r="F89" s="1">
        <f t="shared" si="7"/>
        <v>1.2</v>
      </c>
      <c r="G89" s="12">
        <f>INDEX(families!$A:$A,MATCH(H89,families!$B:$B,0))</f>
        <v>8</v>
      </c>
      <c r="H89" s="12" t="s">
        <v>38</v>
      </c>
      <c r="M89" s="1">
        <v>997269.9</v>
      </c>
      <c r="N89" s="1">
        <v>997293.9</v>
      </c>
      <c r="O89" s="1">
        <v>1.2</v>
      </c>
      <c r="P89" s="1" t="s">
        <v>732</v>
      </c>
      <c r="Q89" s="1" t="s">
        <v>733</v>
      </c>
      <c r="R89" s="1" t="s">
        <v>734</v>
      </c>
      <c r="S89" s="1" t="s">
        <v>734</v>
      </c>
      <c r="T89" s="1">
        <v>24</v>
      </c>
    </row>
    <row r="90" spans="1:20" x14ac:dyDescent="0.2">
      <c r="A90" s="1">
        <f t="shared" si="4"/>
        <v>997293.9</v>
      </c>
      <c r="B90" s="1">
        <f t="shared" si="4"/>
        <v>997298.21</v>
      </c>
      <c r="C90" s="1" t="str">
        <f t="shared" si="5"/>
        <v>0.9m FG</v>
      </c>
      <c r="D90" s="1" t="str">
        <f t="shared" si="6"/>
        <v>0.9m FG - Default Depth</v>
      </c>
      <c r="E90" s="1" t="s">
        <v>38</v>
      </c>
      <c r="F90" s="1">
        <f t="shared" si="7"/>
        <v>0.9</v>
      </c>
      <c r="G90" s="12">
        <f>INDEX(families!$A:$A,MATCH(H90,families!$B:$B,0))</f>
        <v>8</v>
      </c>
      <c r="H90" s="12" t="s">
        <v>38</v>
      </c>
      <c r="M90" s="1">
        <v>997293.9</v>
      </c>
      <c r="N90" s="1">
        <v>997298.21</v>
      </c>
      <c r="O90" s="1">
        <v>0.9</v>
      </c>
      <c r="P90" s="1" t="s">
        <v>716</v>
      </c>
      <c r="Q90" s="1" t="s">
        <v>717</v>
      </c>
      <c r="R90" s="1" t="s">
        <v>718</v>
      </c>
      <c r="S90" s="1" t="s">
        <v>719</v>
      </c>
      <c r="T90" s="1">
        <v>4.3099999999394596</v>
      </c>
    </row>
    <row r="91" spans="1:20" x14ac:dyDescent="0.2">
      <c r="A91" s="1">
        <f t="shared" si="4"/>
        <v>997298.21</v>
      </c>
      <c r="B91" s="1">
        <f t="shared" si="4"/>
        <v>997334.25</v>
      </c>
      <c r="C91" s="1" t="str">
        <f t="shared" si="5"/>
        <v>1.2m WC</v>
      </c>
      <c r="D91" s="1" t="str">
        <f t="shared" si="6"/>
        <v>1.2m WC - DWG# PT610201</v>
      </c>
      <c r="E91" s="1" t="s">
        <v>38</v>
      </c>
      <c r="F91" s="1">
        <f t="shared" si="7"/>
        <v>1.2</v>
      </c>
      <c r="G91" s="12">
        <f>INDEX(families!$A:$A,MATCH(H91,families!$B:$B,0))</f>
        <v>8</v>
      </c>
      <c r="H91" s="12" t="s">
        <v>38</v>
      </c>
      <c r="M91" s="1">
        <v>997298.21</v>
      </c>
      <c r="N91" s="1">
        <v>997334.25</v>
      </c>
      <c r="O91" s="1">
        <v>1.2</v>
      </c>
      <c r="P91" s="1" t="s">
        <v>732</v>
      </c>
      <c r="Q91" s="1" t="s">
        <v>733</v>
      </c>
      <c r="R91" s="1" t="s">
        <v>734</v>
      </c>
      <c r="S91" s="1" t="s">
        <v>734</v>
      </c>
      <c r="T91" s="1">
        <v>36.040000000037203</v>
      </c>
    </row>
    <row r="92" spans="1:20" x14ac:dyDescent="0.2">
      <c r="A92" s="1">
        <f t="shared" si="4"/>
        <v>997334.25</v>
      </c>
      <c r="B92" s="1">
        <f t="shared" si="4"/>
        <v>997553.03</v>
      </c>
      <c r="C92" s="1" t="str">
        <f t="shared" si="5"/>
        <v>0.9m FG</v>
      </c>
      <c r="D92" s="1" t="str">
        <f t="shared" si="6"/>
        <v>0.9m FG - Default Depth</v>
      </c>
      <c r="E92" s="1" t="s">
        <v>38</v>
      </c>
      <c r="F92" s="1">
        <f t="shared" si="7"/>
        <v>0.9</v>
      </c>
      <c r="G92" s="12">
        <f>INDEX(families!$A:$A,MATCH(H92,families!$B:$B,0))</f>
        <v>8</v>
      </c>
      <c r="H92" s="12" t="s">
        <v>38</v>
      </c>
      <c r="M92" s="1">
        <v>997334.25</v>
      </c>
      <c r="N92" s="1">
        <v>997553.03</v>
      </c>
      <c r="O92" s="1">
        <v>0.9</v>
      </c>
      <c r="P92" s="1" t="s">
        <v>716</v>
      </c>
      <c r="Q92" s="1" t="s">
        <v>717</v>
      </c>
      <c r="R92" s="1" t="s">
        <v>718</v>
      </c>
      <c r="S92" s="1" t="s">
        <v>719</v>
      </c>
      <c r="T92" s="1">
        <v>218.780000000027</v>
      </c>
    </row>
    <row r="93" spans="1:20" x14ac:dyDescent="0.2">
      <c r="A93" s="1">
        <f t="shared" si="4"/>
        <v>997553.03</v>
      </c>
      <c r="B93" s="1">
        <f t="shared" si="4"/>
        <v>997577.03</v>
      </c>
      <c r="C93" s="1" t="str">
        <f t="shared" si="5"/>
        <v>1.2m WC</v>
      </c>
      <c r="D93" s="1" t="str">
        <f t="shared" si="6"/>
        <v>1.2m WC - DWG# PT610201</v>
      </c>
      <c r="E93" s="1" t="s">
        <v>38</v>
      </c>
      <c r="F93" s="1">
        <f t="shared" si="7"/>
        <v>1.2</v>
      </c>
      <c r="G93" s="12">
        <f>INDEX(families!$A:$A,MATCH(H93,families!$B:$B,0))</f>
        <v>8</v>
      </c>
      <c r="H93" s="12" t="s">
        <v>38</v>
      </c>
      <c r="M93" s="1">
        <v>997553.03</v>
      </c>
      <c r="N93" s="1">
        <v>997577.03</v>
      </c>
      <c r="O93" s="1">
        <v>1.2</v>
      </c>
      <c r="P93" s="1" t="s">
        <v>732</v>
      </c>
      <c r="Q93" s="1" t="s">
        <v>733</v>
      </c>
      <c r="R93" s="1" t="s">
        <v>734</v>
      </c>
      <c r="S93" s="1" t="s">
        <v>734</v>
      </c>
      <c r="T93" s="1">
        <v>24</v>
      </c>
    </row>
    <row r="94" spans="1:20" x14ac:dyDescent="0.2">
      <c r="A94" s="1">
        <f t="shared" si="4"/>
        <v>997577.03</v>
      </c>
      <c r="B94" s="1">
        <f t="shared" si="4"/>
        <v>997712</v>
      </c>
      <c r="C94" s="1" t="str">
        <f t="shared" si="5"/>
        <v>0.9m FG</v>
      </c>
      <c r="D94" s="1" t="str">
        <f t="shared" si="6"/>
        <v>0.9m FG - Default Depth</v>
      </c>
      <c r="E94" s="1" t="s">
        <v>38</v>
      </c>
      <c r="F94" s="1">
        <f t="shared" si="7"/>
        <v>0.9</v>
      </c>
      <c r="G94" s="12">
        <f>INDEX(families!$A:$A,MATCH(H94,families!$B:$B,0))</f>
        <v>8</v>
      </c>
      <c r="H94" s="12" t="s">
        <v>38</v>
      </c>
      <c r="M94" s="1">
        <v>997577.03</v>
      </c>
      <c r="N94" s="1">
        <v>997712</v>
      </c>
      <c r="O94" s="1">
        <v>0.9</v>
      </c>
      <c r="P94" s="1" t="s">
        <v>716</v>
      </c>
      <c r="Q94" s="1" t="s">
        <v>717</v>
      </c>
      <c r="R94" s="1" t="s">
        <v>718</v>
      </c>
      <c r="S94" s="1" t="s">
        <v>719</v>
      </c>
      <c r="T94" s="1">
        <v>134.969999999972</v>
      </c>
    </row>
    <row r="95" spans="1:20" x14ac:dyDescent="0.2">
      <c r="A95" s="1">
        <f t="shared" si="4"/>
        <v>997712</v>
      </c>
      <c r="B95" s="1">
        <f t="shared" si="4"/>
        <v>997792</v>
      </c>
      <c r="C95" s="1" t="str">
        <f t="shared" si="5"/>
        <v>1.5m FG</v>
      </c>
      <c r="D95" s="1" t="str">
        <f t="shared" si="6"/>
        <v>1.5m FG - Alignment Sheets</v>
      </c>
      <c r="E95" s="1" t="s">
        <v>38</v>
      </c>
      <c r="F95" s="1">
        <f t="shared" si="7"/>
        <v>1.5</v>
      </c>
      <c r="G95" s="12">
        <f>INDEX(families!$A:$A,MATCH(H95,families!$B:$B,0))</f>
        <v>8</v>
      </c>
      <c r="H95" s="12" t="s">
        <v>38</v>
      </c>
      <c r="M95" s="1">
        <v>997712</v>
      </c>
      <c r="N95" s="1">
        <v>997792</v>
      </c>
      <c r="O95" s="1">
        <v>1.5</v>
      </c>
      <c r="P95" s="1" t="s">
        <v>716</v>
      </c>
      <c r="Q95" s="1" t="s">
        <v>721</v>
      </c>
      <c r="R95" s="1" t="s">
        <v>724</v>
      </c>
      <c r="S95" s="1" t="s">
        <v>725</v>
      </c>
      <c r="T95" s="1">
        <v>80</v>
      </c>
    </row>
    <row r="96" spans="1:20" x14ac:dyDescent="0.2">
      <c r="A96" s="1">
        <f t="shared" si="4"/>
        <v>997792</v>
      </c>
      <c r="B96" s="1">
        <f t="shared" si="4"/>
        <v>998077.16</v>
      </c>
      <c r="C96" s="1" t="str">
        <f t="shared" si="5"/>
        <v>0.9m FG</v>
      </c>
      <c r="D96" s="1" t="str">
        <f t="shared" si="6"/>
        <v>0.9m FG - Default Depth</v>
      </c>
      <c r="E96" s="1" t="s">
        <v>38</v>
      </c>
      <c r="F96" s="1">
        <f t="shared" si="7"/>
        <v>0.9</v>
      </c>
      <c r="G96" s="12">
        <f>INDEX(families!$A:$A,MATCH(H96,families!$B:$B,0))</f>
        <v>8</v>
      </c>
      <c r="H96" s="12" t="s">
        <v>38</v>
      </c>
      <c r="M96" s="1">
        <v>997792</v>
      </c>
      <c r="N96" s="1">
        <v>998077.16</v>
      </c>
      <c r="O96" s="1">
        <v>0.9</v>
      </c>
      <c r="P96" s="1" t="s">
        <v>716</v>
      </c>
      <c r="Q96" s="1" t="s">
        <v>717</v>
      </c>
      <c r="R96" s="1" t="s">
        <v>718</v>
      </c>
      <c r="S96" s="1" t="s">
        <v>719</v>
      </c>
      <c r="T96" s="1">
        <v>285.16000000003203</v>
      </c>
    </row>
    <row r="97" spans="1:20" x14ac:dyDescent="0.2">
      <c r="A97" s="1">
        <f t="shared" si="4"/>
        <v>998077.16</v>
      </c>
      <c r="B97" s="1">
        <f t="shared" si="4"/>
        <v>998101.16</v>
      </c>
      <c r="C97" s="1" t="str">
        <f t="shared" si="5"/>
        <v>1.5m WC</v>
      </c>
      <c r="D97" s="1" t="str">
        <f t="shared" si="6"/>
        <v>1.5m WC - DWG# PT610001</v>
      </c>
      <c r="E97" s="1" t="s">
        <v>38</v>
      </c>
      <c r="F97" s="1">
        <f t="shared" si="7"/>
        <v>1.5</v>
      </c>
      <c r="G97" s="12">
        <f>INDEX(families!$A:$A,MATCH(H97,families!$B:$B,0))</f>
        <v>8</v>
      </c>
      <c r="H97" s="12" t="s">
        <v>38</v>
      </c>
      <c r="M97" s="1">
        <v>998077.16</v>
      </c>
      <c r="N97" s="1">
        <v>998101.16</v>
      </c>
      <c r="O97" s="1">
        <v>1.5</v>
      </c>
      <c r="P97" s="1" t="s">
        <v>732</v>
      </c>
      <c r="Q97" s="1" t="s">
        <v>738</v>
      </c>
      <c r="R97" s="1" t="s">
        <v>739</v>
      </c>
      <c r="S97" s="1" t="s">
        <v>739</v>
      </c>
      <c r="T97" s="1">
        <v>24</v>
      </c>
    </row>
    <row r="98" spans="1:20" x14ac:dyDescent="0.2">
      <c r="A98" s="1">
        <f t="shared" si="4"/>
        <v>998101.16</v>
      </c>
      <c r="B98" s="1">
        <f t="shared" si="4"/>
        <v>999408.15</v>
      </c>
      <c r="C98" s="1" t="str">
        <f t="shared" si="5"/>
        <v>0.9m FG</v>
      </c>
      <c r="D98" s="1" t="str">
        <f t="shared" si="6"/>
        <v>0.9m FG - Default Depth</v>
      </c>
      <c r="E98" s="1" t="s">
        <v>38</v>
      </c>
      <c r="F98" s="1">
        <f t="shared" si="7"/>
        <v>0.9</v>
      </c>
      <c r="G98" s="12">
        <f>INDEX(families!$A:$A,MATCH(H98,families!$B:$B,0))</f>
        <v>8</v>
      </c>
      <c r="H98" s="12" t="s">
        <v>38</v>
      </c>
      <c r="M98" s="1">
        <v>998101.16</v>
      </c>
      <c r="N98" s="1">
        <v>999408.15</v>
      </c>
      <c r="O98" s="1">
        <v>0.9</v>
      </c>
      <c r="P98" s="1" t="s">
        <v>716</v>
      </c>
      <c r="Q98" s="1" t="s">
        <v>717</v>
      </c>
      <c r="R98" s="1" t="s">
        <v>718</v>
      </c>
      <c r="S98" s="1" t="s">
        <v>719</v>
      </c>
      <c r="T98" s="1">
        <v>1306.98999999999</v>
      </c>
    </row>
    <row r="99" spans="1:20" x14ac:dyDescent="0.2">
      <c r="A99" s="1">
        <f t="shared" si="4"/>
        <v>999408.15</v>
      </c>
      <c r="B99" s="1">
        <f t="shared" si="4"/>
        <v>999422.35</v>
      </c>
      <c r="C99" s="1" t="str">
        <f t="shared" si="5"/>
        <v>1.2m WC</v>
      </c>
      <c r="D99" s="1" t="str">
        <f t="shared" si="6"/>
        <v>1.2m WC - DWG# PT610201</v>
      </c>
      <c r="E99" s="1" t="s">
        <v>38</v>
      </c>
      <c r="F99" s="1">
        <f t="shared" si="7"/>
        <v>1.2</v>
      </c>
      <c r="G99" s="12">
        <f>INDEX(families!$A:$A,MATCH(H99,families!$B:$B,0))</f>
        <v>8</v>
      </c>
      <c r="H99" s="12" t="s">
        <v>38</v>
      </c>
      <c r="M99" s="1">
        <v>999408.15</v>
      </c>
      <c r="N99" s="1">
        <v>999422.35</v>
      </c>
      <c r="O99" s="1">
        <v>1.2</v>
      </c>
      <c r="P99" s="1" t="s">
        <v>732</v>
      </c>
      <c r="Q99" s="1" t="s">
        <v>733</v>
      </c>
      <c r="R99" s="1" t="s">
        <v>734</v>
      </c>
      <c r="S99" s="1" t="s">
        <v>734</v>
      </c>
      <c r="T99" s="1">
        <v>14.1999999999534</v>
      </c>
    </row>
    <row r="100" spans="1:20" x14ac:dyDescent="0.2">
      <c r="A100" s="1">
        <f t="shared" si="4"/>
        <v>999422.35</v>
      </c>
      <c r="B100" s="1">
        <f t="shared" si="4"/>
        <v>999446.35</v>
      </c>
      <c r="C100" s="1" t="str">
        <f t="shared" si="5"/>
        <v>1.5m WC</v>
      </c>
      <c r="D100" s="1" t="str">
        <f t="shared" si="6"/>
        <v>1.5m WC - DWG# PT610001</v>
      </c>
      <c r="E100" s="1" t="s">
        <v>38</v>
      </c>
      <c r="F100" s="1">
        <f t="shared" si="7"/>
        <v>1.5</v>
      </c>
      <c r="G100" s="12">
        <f>INDEX(families!$A:$A,MATCH(H100,families!$B:$B,0))</f>
        <v>8</v>
      </c>
      <c r="H100" s="12" t="s">
        <v>38</v>
      </c>
      <c r="M100" s="1">
        <v>999422.35</v>
      </c>
      <c r="N100" s="1">
        <v>999446.35</v>
      </c>
      <c r="O100" s="1">
        <v>1.5</v>
      </c>
      <c r="P100" s="1" t="s">
        <v>732</v>
      </c>
      <c r="Q100" s="1" t="s">
        <v>738</v>
      </c>
      <c r="R100" s="1" t="s">
        <v>739</v>
      </c>
      <c r="S100" s="1" t="s">
        <v>739</v>
      </c>
      <c r="T100" s="1">
        <v>24</v>
      </c>
    </row>
    <row r="101" spans="1:20" x14ac:dyDescent="0.2">
      <c r="A101" s="1">
        <f t="shared" si="4"/>
        <v>999446.35</v>
      </c>
      <c r="B101" s="1">
        <f t="shared" si="4"/>
        <v>999513</v>
      </c>
      <c r="C101" s="1" t="str">
        <f t="shared" si="5"/>
        <v>1.5m FG</v>
      </c>
      <c r="D101" s="1" t="str">
        <f t="shared" si="6"/>
        <v>1.5m FG - Alignment Sheets</v>
      </c>
      <c r="E101" s="1" t="s">
        <v>38</v>
      </c>
      <c r="F101" s="1">
        <f t="shared" si="7"/>
        <v>1.5</v>
      </c>
      <c r="G101" s="12">
        <f>INDEX(families!$A:$A,MATCH(H101,families!$B:$B,0))</f>
        <v>8</v>
      </c>
      <c r="H101" s="12" t="s">
        <v>38</v>
      </c>
      <c r="M101" s="1">
        <v>999446.35</v>
      </c>
      <c r="N101" s="1">
        <v>999513</v>
      </c>
      <c r="O101" s="1">
        <v>1.5</v>
      </c>
      <c r="P101" s="1" t="s">
        <v>716</v>
      </c>
      <c r="Q101" s="1" t="s">
        <v>721</v>
      </c>
      <c r="R101" s="1" t="s">
        <v>724</v>
      </c>
      <c r="S101" s="1" t="s">
        <v>725</v>
      </c>
      <c r="T101" s="1">
        <v>66.650000000023198</v>
      </c>
    </row>
    <row r="102" spans="1:20" x14ac:dyDescent="0.2">
      <c r="A102" s="1">
        <f t="shared" si="4"/>
        <v>999513</v>
      </c>
      <c r="B102" s="1">
        <f t="shared" si="4"/>
        <v>999518</v>
      </c>
      <c r="C102" s="1" t="str">
        <f t="shared" si="5"/>
        <v>1.2m CG/1.5m FG</v>
      </c>
      <c r="D102" s="1" t="str">
        <f t="shared" si="6"/>
        <v>1.2m CG/1.5m FG - Alignment Sheets</v>
      </c>
      <c r="E102" s="1" t="s">
        <v>38</v>
      </c>
      <c r="F102" s="1">
        <f t="shared" si="7"/>
        <v>1.2</v>
      </c>
      <c r="G102" s="12">
        <f>INDEX(families!$A:$A,MATCH(H102,families!$B:$B,0))</f>
        <v>8</v>
      </c>
      <c r="H102" s="12" t="s">
        <v>38</v>
      </c>
      <c r="M102" s="1">
        <v>999513</v>
      </c>
      <c r="N102" s="1">
        <v>999518</v>
      </c>
      <c r="O102" s="1" t="s">
        <v>747</v>
      </c>
      <c r="P102" s="1" t="s">
        <v>741</v>
      </c>
      <c r="Q102" s="1" t="s">
        <v>721</v>
      </c>
      <c r="R102" s="1" t="s">
        <v>748</v>
      </c>
      <c r="S102" s="1" t="s">
        <v>749</v>
      </c>
      <c r="T102" s="1">
        <v>5</v>
      </c>
    </row>
    <row r="103" spans="1:20" x14ac:dyDescent="0.2">
      <c r="A103" s="1">
        <f t="shared" si="4"/>
        <v>999518</v>
      </c>
      <c r="B103" s="1">
        <f t="shared" si="4"/>
        <v>999522</v>
      </c>
      <c r="C103" s="1" t="str">
        <f t="shared" si="5"/>
        <v>1.5m FG</v>
      </c>
      <c r="D103" s="1" t="str">
        <f t="shared" si="6"/>
        <v>1.5m FG - Alignment Sheets</v>
      </c>
      <c r="E103" s="1" t="s">
        <v>38</v>
      </c>
      <c r="F103" s="1">
        <f t="shared" si="7"/>
        <v>1.5</v>
      </c>
      <c r="G103" s="12">
        <f>INDEX(families!$A:$A,MATCH(H103,families!$B:$B,0))</f>
        <v>8</v>
      </c>
      <c r="H103" s="12" t="s">
        <v>38</v>
      </c>
      <c r="M103" s="1">
        <v>999518</v>
      </c>
      <c r="N103" s="1">
        <v>999522</v>
      </c>
      <c r="O103" s="1">
        <v>1.5</v>
      </c>
      <c r="P103" s="1" t="s">
        <v>716</v>
      </c>
      <c r="Q103" s="1" t="s">
        <v>721</v>
      </c>
      <c r="R103" s="1" t="s">
        <v>724</v>
      </c>
      <c r="S103" s="1" t="s">
        <v>725</v>
      </c>
      <c r="T103" s="1">
        <v>4</v>
      </c>
    </row>
    <row r="104" spans="1:20" x14ac:dyDescent="0.2">
      <c r="A104" s="1">
        <f t="shared" si="4"/>
        <v>999522</v>
      </c>
      <c r="B104" s="1">
        <f t="shared" si="4"/>
        <v>999777.27</v>
      </c>
      <c r="C104" s="1" t="str">
        <f t="shared" si="5"/>
        <v>0.9m FG</v>
      </c>
      <c r="D104" s="1" t="str">
        <f t="shared" si="6"/>
        <v>0.9m FG - Default Depth</v>
      </c>
      <c r="E104" s="1" t="s">
        <v>38</v>
      </c>
      <c r="F104" s="1">
        <f t="shared" si="7"/>
        <v>0.9</v>
      </c>
      <c r="G104" s="12">
        <f>INDEX(families!$A:$A,MATCH(H104,families!$B:$B,0))</f>
        <v>8</v>
      </c>
      <c r="H104" s="12" t="s">
        <v>38</v>
      </c>
      <c r="M104" s="1">
        <v>999522</v>
      </c>
      <c r="N104" s="1">
        <v>999777.27</v>
      </c>
      <c r="O104" s="1">
        <v>0.9</v>
      </c>
      <c r="P104" s="1" t="s">
        <v>716</v>
      </c>
      <c r="Q104" s="1" t="s">
        <v>717</v>
      </c>
      <c r="R104" s="1" t="s">
        <v>718</v>
      </c>
      <c r="S104" s="1" t="s">
        <v>719</v>
      </c>
      <c r="T104" s="1">
        <v>255.270000000018</v>
      </c>
    </row>
    <row r="105" spans="1:20" x14ac:dyDescent="0.2">
      <c r="A105" s="1">
        <f t="shared" si="4"/>
        <v>999777.27</v>
      </c>
      <c r="B105" s="1">
        <f t="shared" si="4"/>
        <v>999801.27</v>
      </c>
      <c r="C105" s="1" t="str">
        <f t="shared" si="5"/>
        <v>1.2m WC</v>
      </c>
      <c r="D105" s="1" t="str">
        <f t="shared" si="6"/>
        <v>1.2m WC - DWG# PT610201</v>
      </c>
      <c r="E105" s="1" t="s">
        <v>38</v>
      </c>
      <c r="F105" s="1">
        <f t="shared" si="7"/>
        <v>1.2</v>
      </c>
      <c r="G105" s="12">
        <f>INDEX(families!$A:$A,MATCH(H105,families!$B:$B,0))</f>
        <v>8</v>
      </c>
      <c r="H105" s="12" t="s">
        <v>38</v>
      </c>
      <c r="M105" s="1">
        <v>999777.27</v>
      </c>
      <c r="N105" s="1">
        <v>999801.27</v>
      </c>
      <c r="O105" s="1">
        <v>1.2</v>
      </c>
      <c r="P105" s="1" t="s">
        <v>732</v>
      </c>
      <c r="Q105" s="1" t="s">
        <v>733</v>
      </c>
      <c r="R105" s="1" t="s">
        <v>734</v>
      </c>
      <c r="S105" s="1" t="s">
        <v>734</v>
      </c>
      <c r="T105" s="1">
        <v>24</v>
      </c>
    </row>
    <row r="106" spans="1:20" x14ac:dyDescent="0.2">
      <c r="A106" s="1">
        <f t="shared" si="4"/>
        <v>999801.27</v>
      </c>
      <c r="B106" s="1">
        <f t="shared" si="4"/>
        <v>999902.98</v>
      </c>
      <c r="C106" s="1" t="str">
        <f t="shared" si="5"/>
        <v>0.9m FG</v>
      </c>
      <c r="D106" s="1" t="str">
        <f t="shared" si="6"/>
        <v>0.9m FG - Default Depth</v>
      </c>
      <c r="E106" s="1" t="s">
        <v>38</v>
      </c>
      <c r="F106" s="1">
        <f t="shared" si="7"/>
        <v>0.9</v>
      </c>
      <c r="G106" s="12">
        <f>INDEX(families!$A:$A,MATCH(H106,families!$B:$B,0))</f>
        <v>8</v>
      </c>
      <c r="H106" s="12" t="s">
        <v>38</v>
      </c>
      <c r="M106" s="1">
        <v>999801.27</v>
      </c>
      <c r="N106" s="1">
        <v>999902.98</v>
      </c>
      <c r="O106" s="1">
        <v>0.9</v>
      </c>
      <c r="P106" s="1" t="s">
        <v>716</v>
      </c>
      <c r="Q106" s="1" t="s">
        <v>717</v>
      </c>
      <c r="R106" s="1" t="s">
        <v>718</v>
      </c>
      <c r="S106" s="1" t="s">
        <v>719</v>
      </c>
      <c r="T106" s="1">
        <v>101.70999999996199</v>
      </c>
    </row>
    <row r="107" spans="1:20" x14ac:dyDescent="0.2">
      <c r="A107" s="1">
        <f t="shared" si="4"/>
        <v>999902.98</v>
      </c>
      <c r="B107" s="1">
        <f t="shared" si="4"/>
        <v>999911.94</v>
      </c>
      <c r="C107" s="1" t="str">
        <f t="shared" si="5"/>
        <v>1.2m WC</v>
      </c>
      <c r="D107" s="1" t="str">
        <f t="shared" si="6"/>
        <v>1.2m WC - DWG# PT610201</v>
      </c>
      <c r="E107" s="1" t="s">
        <v>38</v>
      </c>
      <c r="F107" s="1">
        <f t="shared" si="7"/>
        <v>1.2</v>
      </c>
      <c r="G107" s="12">
        <f>INDEX(families!$A:$A,MATCH(H107,families!$B:$B,0))</f>
        <v>8</v>
      </c>
      <c r="H107" s="12" t="s">
        <v>38</v>
      </c>
      <c r="M107" s="1">
        <v>999902.98</v>
      </c>
      <c r="N107" s="1">
        <v>999911.94</v>
      </c>
      <c r="O107" s="1">
        <v>1.2</v>
      </c>
      <c r="P107" s="1" t="s">
        <v>732</v>
      </c>
      <c r="Q107" s="1" t="s">
        <v>733</v>
      </c>
      <c r="R107" s="1" t="s">
        <v>734</v>
      </c>
      <c r="S107" s="1" t="s">
        <v>734</v>
      </c>
      <c r="T107" s="1">
        <v>8.95999999996274</v>
      </c>
    </row>
    <row r="108" spans="1:20" x14ac:dyDescent="0.2">
      <c r="A108" s="1">
        <f t="shared" si="4"/>
        <v>999911.94</v>
      </c>
      <c r="B108" s="1">
        <f t="shared" si="4"/>
        <v>999923.94</v>
      </c>
      <c r="C108" s="1" t="str">
        <f t="shared" si="5"/>
        <v>1.5m RD</v>
      </c>
      <c r="D108" s="1" t="str">
        <f t="shared" si="6"/>
        <v>1.5m RD - DWG# PT640301</v>
      </c>
      <c r="E108" s="1" t="s">
        <v>38</v>
      </c>
      <c r="F108" s="1">
        <f t="shared" si="7"/>
        <v>1.5</v>
      </c>
      <c r="G108" s="12">
        <f>INDEX(families!$A:$A,MATCH(H108,families!$B:$B,0))</f>
        <v>8</v>
      </c>
      <c r="H108" s="12" t="s">
        <v>38</v>
      </c>
      <c r="M108" s="1">
        <v>999911.94</v>
      </c>
      <c r="N108" s="1">
        <v>999923.94</v>
      </c>
      <c r="O108" s="1">
        <v>1.5</v>
      </c>
      <c r="P108" s="1" t="s">
        <v>735</v>
      </c>
      <c r="Q108" s="1" t="s">
        <v>736</v>
      </c>
      <c r="R108" s="1" t="s">
        <v>737</v>
      </c>
      <c r="S108" s="1" t="s">
        <v>737</v>
      </c>
      <c r="T108" s="1">
        <v>12</v>
      </c>
    </row>
    <row r="109" spans="1:20" x14ac:dyDescent="0.2">
      <c r="A109" s="1">
        <f t="shared" si="4"/>
        <v>999923.94</v>
      </c>
      <c r="B109" s="1">
        <f t="shared" si="4"/>
        <v>999926.98</v>
      </c>
      <c r="C109" s="1" t="str">
        <f t="shared" si="5"/>
        <v>1.2m WC</v>
      </c>
      <c r="D109" s="1" t="str">
        <f t="shared" si="6"/>
        <v>1.2m WC - DWG# PT610201</v>
      </c>
      <c r="E109" s="1" t="s">
        <v>38</v>
      </c>
      <c r="F109" s="1">
        <f t="shared" si="7"/>
        <v>1.2</v>
      </c>
      <c r="G109" s="12">
        <f>INDEX(families!$A:$A,MATCH(H109,families!$B:$B,0))</f>
        <v>8</v>
      </c>
      <c r="H109" s="12" t="s">
        <v>38</v>
      </c>
      <c r="M109" s="1">
        <v>999923.94</v>
      </c>
      <c r="N109" s="1">
        <v>999926.98</v>
      </c>
      <c r="O109" s="1">
        <v>1.2</v>
      </c>
      <c r="P109" s="1" t="s">
        <v>732</v>
      </c>
      <c r="Q109" s="1" t="s">
        <v>733</v>
      </c>
      <c r="R109" s="1" t="s">
        <v>734</v>
      </c>
      <c r="S109" s="1" t="s">
        <v>734</v>
      </c>
      <c r="T109" s="1">
        <v>3.0400000000372498</v>
      </c>
    </row>
    <row r="110" spans="1:20" x14ac:dyDescent="0.2">
      <c r="A110" s="1">
        <f t="shared" si="4"/>
        <v>999926.98</v>
      </c>
      <c r="B110" s="1">
        <f t="shared" si="4"/>
        <v>999997.02</v>
      </c>
      <c r="C110" s="1" t="str">
        <f t="shared" si="5"/>
        <v>0.9m FG</v>
      </c>
      <c r="D110" s="1" t="str">
        <f t="shared" si="6"/>
        <v>0.9m FG - Default Depth</v>
      </c>
      <c r="E110" s="1" t="s">
        <v>38</v>
      </c>
      <c r="F110" s="1">
        <f t="shared" si="7"/>
        <v>0.9</v>
      </c>
      <c r="G110" s="12">
        <f>INDEX(families!$A:$A,MATCH(H110,families!$B:$B,0))</f>
        <v>8</v>
      </c>
      <c r="H110" s="12" t="s">
        <v>38</v>
      </c>
      <c r="M110" s="1">
        <v>999926.98</v>
      </c>
      <c r="N110" s="1">
        <v>999997.02</v>
      </c>
      <c r="O110" s="1">
        <v>0.9</v>
      </c>
      <c r="P110" s="1" t="s">
        <v>716</v>
      </c>
      <c r="Q110" s="1" t="s">
        <v>717</v>
      </c>
      <c r="R110" s="1" t="s">
        <v>718</v>
      </c>
      <c r="S110" s="1" t="s">
        <v>719</v>
      </c>
      <c r="T110" s="1">
        <v>70.040000000037196</v>
      </c>
    </row>
    <row r="111" spans="1:20" x14ac:dyDescent="0.2">
      <c r="A111" s="1">
        <f t="shared" si="4"/>
        <v>999997.02</v>
      </c>
      <c r="B111" s="1">
        <f t="shared" si="4"/>
        <v>1000013</v>
      </c>
      <c r="C111" s="1" t="str">
        <f t="shared" si="5"/>
        <v>1.2m WC</v>
      </c>
      <c r="D111" s="1" t="str">
        <f t="shared" si="6"/>
        <v>1.2m WC - DWG# PT610201</v>
      </c>
      <c r="E111" s="1" t="s">
        <v>38</v>
      </c>
      <c r="F111" s="1">
        <f t="shared" si="7"/>
        <v>1.2</v>
      </c>
      <c r="G111" s="12">
        <f>INDEX(families!$A:$A,MATCH(H111,families!$B:$B,0))</f>
        <v>8</v>
      </c>
      <c r="H111" s="12" t="s">
        <v>38</v>
      </c>
      <c r="M111" s="1">
        <v>999997.02</v>
      </c>
      <c r="N111" s="1">
        <v>1000013</v>
      </c>
      <c r="O111" s="1">
        <v>1.2</v>
      </c>
      <c r="P111" s="1" t="s">
        <v>732</v>
      </c>
      <c r="Q111" s="1" t="s">
        <v>733</v>
      </c>
      <c r="R111" s="1" t="s">
        <v>734</v>
      </c>
      <c r="S111" s="1" t="s">
        <v>734</v>
      </c>
      <c r="T111" s="1">
        <v>15.979999999981301</v>
      </c>
    </row>
    <row r="112" spans="1:20" x14ac:dyDescent="0.2">
      <c r="A112" s="1">
        <f t="shared" si="4"/>
        <v>1000013</v>
      </c>
      <c r="B112" s="1">
        <f t="shared" si="4"/>
        <v>1000116</v>
      </c>
      <c r="C112" s="1" t="str">
        <f t="shared" si="5"/>
        <v>1.5m FG</v>
      </c>
      <c r="D112" s="1" t="str">
        <f t="shared" si="6"/>
        <v>1.5m FG - Alignment Sheets</v>
      </c>
      <c r="E112" s="1" t="s">
        <v>38</v>
      </c>
      <c r="F112" s="1">
        <f t="shared" si="7"/>
        <v>1.5</v>
      </c>
      <c r="G112" s="12">
        <f>INDEX(families!$A:$A,MATCH(H112,families!$B:$B,0))</f>
        <v>8</v>
      </c>
      <c r="H112" s="12" t="s">
        <v>38</v>
      </c>
      <c r="M112" s="1">
        <v>1000013</v>
      </c>
      <c r="N112" s="1">
        <v>1000116</v>
      </c>
      <c r="O112" s="1">
        <v>1.5</v>
      </c>
      <c r="P112" s="1" t="s">
        <v>716</v>
      </c>
      <c r="Q112" s="1" t="s">
        <v>721</v>
      </c>
      <c r="R112" s="1" t="s">
        <v>724</v>
      </c>
      <c r="S112" s="1" t="s">
        <v>725</v>
      </c>
      <c r="T112" s="1">
        <v>103</v>
      </c>
    </row>
    <row r="113" spans="1:20" x14ac:dyDescent="0.2">
      <c r="A113" s="1">
        <f t="shared" si="4"/>
        <v>1000116</v>
      </c>
      <c r="B113" s="1">
        <f t="shared" si="4"/>
        <v>1000170.54</v>
      </c>
      <c r="C113" s="1" t="str">
        <f t="shared" si="5"/>
        <v>0.9m FG</v>
      </c>
      <c r="D113" s="1" t="str">
        <f t="shared" si="6"/>
        <v>0.9m FG - Default Depth</v>
      </c>
      <c r="E113" s="1" t="s">
        <v>38</v>
      </c>
      <c r="F113" s="1">
        <f t="shared" si="7"/>
        <v>0.9</v>
      </c>
      <c r="G113" s="12">
        <f>INDEX(families!$A:$A,MATCH(H113,families!$B:$B,0))</f>
        <v>8</v>
      </c>
      <c r="H113" s="12" t="s">
        <v>38</v>
      </c>
      <c r="M113" s="1">
        <v>1000116</v>
      </c>
      <c r="N113" s="1">
        <v>1000170.54</v>
      </c>
      <c r="O113" s="1">
        <v>0.9</v>
      </c>
      <c r="P113" s="1" t="s">
        <v>716</v>
      </c>
      <c r="Q113" s="1" t="s">
        <v>717</v>
      </c>
      <c r="R113" s="1" t="s">
        <v>718</v>
      </c>
      <c r="S113" s="1" t="s">
        <v>719</v>
      </c>
      <c r="T113" s="1">
        <v>54.540000000037203</v>
      </c>
    </row>
    <row r="114" spans="1:20" x14ac:dyDescent="0.2">
      <c r="A114" s="1">
        <f t="shared" si="4"/>
        <v>1000170.54</v>
      </c>
      <c r="B114" s="1">
        <f t="shared" si="4"/>
        <v>1000182.54</v>
      </c>
      <c r="C114" s="1" t="str">
        <f t="shared" si="5"/>
        <v>1.5m RD</v>
      </c>
      <c r="D114" s="1" t="str">
        <f t="shared" si="6"/>
        <v>1.5m RD - DWG# PT640301</v>
      </c>
      <c r="E114" s="1" t="s">
        <v>38</v>
      </c>
      <c r="F114" s="1">
        <f t="shared" si="7"/>
        <v>1.5</v>
      </c>
      <c r="G114" s="12">
        <f>INDEX(families!$A:$A,MATCH(H114,families!$B:$B,0))</f>
        <v>8</v>
      </c>
      <c r="H114" s="12" t="s">
        <v>38</v>
      </c>
      <c r="M114" s="1">
        <v>1000170.54</v>
      </c>
      <c r="N114" s="1">
        <v>1000182.54</v>
      </c>
      <c r="O114" s="1">
        <v>1.5</v>
      </c>
      <c r="P114" s="1" t="s">
        <v>735</v>
      </c>
      <c r="Q114" s="1" t="s">
        <v>736</v>
      </c>
      <c r="R114" s="1" t="s">
        <v>737</v>
      </c>
      <c r="S114" s="1" t="s">
        <v>737</v>
      </c>
      <c r="T114" s="1">
        <v>12</v>
      </c>
    </row>
    <row r="115" spans="1:20" x14ac:dyDescent="0.2">
      <c r="A115" s="1">
        <f t="shared" si="4"/>
        <v>1000182.54</v>
      </c>
      <c r="B115" s="1">
        <f t="shared" si="4"/>
        <v>1000270.62</v>
      </c>
      <c r="C115" s="1" t="str">
        <f t="shared" si="5"/>
        <v>0.9m FG</v>
      </c>
      <c r="D115" s="1" t="str">
        <f t="shared" si="6"/>
        <v>0.9m FG - Default Depth</v>
      </c>
      <c r="E115" s="1" t="s">
        <v>38</v>
      </c>
      <c r="F115" s="1">
        <f t="shared" si="7"/>
        <v>0.9</v>
      </c>
      <c r="G115" s="12">
        <f>INDEX(families!$A:$A,MATCH(H115,families!$B:$B,0))</f>
        <v>8</v>
      </c>
      <c r="H115" s="12" t="s">
        <v>38</v>
      </c>
      <c r="M115" s="1">
        <v>1000182.54</v>
      </c>
      <c r="N115" s="1">
        <v>1000270.62</v>
      </c>
      <c r="O115" s="1">
        <v>0.9</v>
      </c>
      <c r="P115" s="1" t="s">
        <v>716</v>
      </c>
      <c r="Q115" s="1" t="s">
        <v>717</v>
      </c>
      <c r="R115" s="1" t="s">
        <v>718</v>
      </c>
      <c r="S115" s="1" t="s">
        <v>719</v>
      </c>
      <c r="T115" s="1">
        <v>88.079999999958005</v>
      </c>
    </row>
    <row r="116" spans="1:20" x14ac:dyDescent="0.2">
      <c r="A116" s="1">
        <f t="shared" si="4"/>
        <v>1000270.62</v>
      </c>
      <c r="B116" s="1">
        <f t="shared" si="4"/>
        <v>1000294.62</v>
      </c>
      <c r="C116" s="1" t="str">
        <f t="shared" si="5"/>
        <v>1.2m WC</v>
      </c>
      <c r="D116" s="1" t="str">
        <f t="shared" si="6"/>
        <v>1.2m WC - DWG# PT610201</v>
      </c>
      <c r="E116" s="1" t="s">
        <v>38</v>
      </c>
      <c r="F116" s="1">
        <f t="shared" si="7"/>
        <v>1.2</v>
      </c>
      <c r="G116" s="12">
        <f>INDEX(families!$A:$A,MATCH(H116,families!$B:$B,0))</f>
        <v>8</v>
      </c>
      <c r="H116" s="12" t="s">
        <v>38</v>
      </c>
      <c r="M116" s="1">
        <v>1000270.62</v>
      </c>
      <c r="N116" s="1">
        <v>1000294.62</v>
      </c>
      <c r="O116" s="1">
        <v>1.2</v>
      </c>
      <c r="P116" s="1" t="s">
        <v>732</v>
      </c>
      <c r="Q116" s="1" t="s">
        <v>733</v>
      </c>
      <c r="R116" s="1" t="s">
        <v>734</v>
      </c>
      <c r="S116" s="1" t="s">
        <v>734</v>
      </c>
      <c r="T116" s="1">
        <v>24</v>
      </c>
    </row>
    <row r="117" spans="1:20" x14ac:dyDescent="0.2">
      <c r="A117" s="1">
        <f t="shared" si="4"/>
        <v>1000294.62</v>
      </c>
      <c r="B117" s="1">
        <f t="shared" si="4"/>
        <v>1000376.55</v>
      </c>
      <c r="C117" s="1" t="str">
        <f t="shared" si="5"/>
        <v>0.9m FG</v>
      </c>
      <c r="D117" s="1" t="str">
        <f t="shared" si="6"/>
        <v>0.9m FG - Default Depth</v>
      </c>
      <c r="E117" s="1" t="s">
        <v>38</v>
      </c>
      <c r="F117" s="1">
        <f t="shared" si="7"/>
        <v>0.9</v>
      </c>
      <c r="G117" s="12">
        <f>INDEX(families!$A:$A,MATCH(H117,families!$B:$B,0))</f>
        <v>8</v>
      </c>
      <c r="H117" s="12" t="s">
        <v>38</v>
      </c>
      <c r="M117" s="1">
        <v>1000294.62</v>
      </c>
      <c r="N117" s="1">
        <v>1000376.55</v>
      </c>
      <c r="O117" s="1">
        <v>0.9</v>
      </c>
      <c r="P117" s="1" t="s">
        <v>716</v>
      </c>
      <c r="Q117" s="1" t="s">
        <v>717</v>
      </c>
      <c r="R117" s="1" t="s">
        <v>718</v>
      </c>
      <c r="S117" s="1" t="s">
        <v>719</v>
      </c>
      <c r="T117" s="1">
        <v>81.930000000051194</v>
      </c>
    </row>
    <row r="118" spans="1:20" x14ac:dyDescent="0.2">
      <c r="A118" s="1">
        <f t="shared" si="4"/>
        <v>1000376.55</v>
      </c>
      <c r="B118" s="1">
        <f t="shared" si="4"/>
        <v>1000412.91</v>
      </c>
      <c r="C118" s="1" t="str">
        <f t="shared" si="5"/>
        <v>1.2m WC</v>
      </c>
      <c r="D118" s="1" t="str">
        <f t="shared" si="6"/>
        <v>1.2m WC - DWG# PT610201</v>
      </c>
      <c r="E118" s="1" t="s">
        <v>38</v>
      </c>
      <c r="F118" s="1">
        <f t="shared" si="7"/>
        <v>1.2</v>
      </c>
      <c r="G118" s="12">
        <f>INDEX(families!$A:$A,MATCH(H118,families!$B:$B,0))</f>
        <v>8</v>
      </c>
      <c r="H118" s="12" t="s">
        <v>38</v>
      </c>
      <c r="M118" s="1">
        <v>1000376.55</v>
      </c>
      <c r="N118" s="1">
        <v>1000412.91</v>
      </c>
      <c r="O118" s="1">
        <v>1.2</v>
      </c>
      <c r="P118" s="1" t="s">
        <v>732</v>
      </c>
      <c r="Q118" s="1" t="s">
        <v>733</v>
      </c>
      <c r="R118" s="1" t="s">
        <v>734</v>
      </c>
      <c r="S118" s="1" t="s">
        <v>734</v>
      </c>
      <c r="T118" s="1">
        <v>36.359999999986002</v>
      </c>
    </row>
    <row r="119" spans="1:20" x14ac:dyDescent="0.2">
      <c r="A119" s="1">
        <f t="shared" si="4"/>
        <v>1000412.91</v>
      </c>
      <c r="B119" s="1">
        <f t="shared" si="4"/>
        <v>1000780.35</v>
      </c>
      <c r="C119" s="1" t="str">
        <f t="shared" si="5"/>
        <v>0.9m FG</v>
      </c>
      <c r="D119" s="1" t="str">
        <f t="shared" si="6"/>
        <v>0.9m FG - Default Depth</v>
      </c>
      <c r="E119" s="1" t="s">
        <v>38</v>
      </c>
      <c r="F119" s="1">
        <f t="shared" si="7"/>
        <v>0.9</v>
      </c>
      <c r="G119" s="12">
        <f>INDEX(families!$A:$A,MATCH(H119,families!$B:$B,0))</f>
        <v>8</v>
      </c>
      <c r="H119" s="12" t="s">
        <v>38</v>
      </c>
      <c r="M119" s="1">
        <v>1000412.91</v>
      </c>
      <c r="N119" s="1">
        <v>1000780.35</v>
      </c>
      <c r="O119" s="1">
        <v>0.9</v>
      </c>
      <c r="P119" s="1" t="s">
        <v>716</v>
      </c>
      <c r="Q119" s="1" t="s">
        <v>717</v>
      </c>
      <c r="R119" s="1" t="s">
        <v>718</v>
      </c>
      <c r="S119" s="1" t="s">
        <v>719</v>
      </c>
      <c r="T119" s="1">
        <v>367.43999999994401</v>
      </c>
    </row>
    <row r="120" spans="1:20" x14ac:dyDescent="0.2">
      <c r="A120" s="1">
        <f t="shared" si="4"/>
        <v>1000780.35</v>
      </c>
      <c r="B120" s="1">
        <f t="shared" si="4"/>
        <v>1000804.35</v>
      </c>
      <c r="C120" s="1" t="str">
        <f t="shared" si="5"/>
        <v>1.2m WC</v>
      </c>
      <c r="D120" s="1" t="str">
        <f t="shared" si="6"/>
        <v>1.2m WC - DWG# PT610201</v>
      </c>
      <c r="E120" s="1" t="s">
        <v>38</v>
      </c>
      <c r="F120" s="1">
        <f t="shared" si="7"/>
        <v>1.2</v>
      </c>
      <c r="G120" s="12">
        <f>INDEX(families!$A:$A,MATCH(H120,families!$B:$B,0))</f>
        <v>8</v>
      </c>
      <c r="H120" s="12" t="s">
        <v>38</v>
      </c>
      <c r="M120" s="1">
        <v>1000780.35</v>
      </c>
      <c r="N120" s="1">
        <v>1000804.35</v>
      </c>
      <c r="O120" s="1">
        <v>1.2</v>
      </c>
      <c r="P120" s="1" t="s">
        <v>732</v>
      </c>
      <c r="Q120" s="1" t="s">
        <v>733</v>
      </c>
      <c r="R120" s="1" t="s">
        <v>734</v>
      </c>
      <c r="S120" s="1" t="s">
        <v>734</v>
      </c>
      <c r="T120" s="1">
        <v>24</v>
      </c>
    </row>
    <row r="121" spans="1:20" x14ac:dyDescent="0.2">
      <c r="A121" s="1">
        <f t="shared" si="4"/>
        <v>1000804.35</v>
      </c>
      <c r="B121" s="1">
        <f t="shared" si="4"/>
        <v>1000984.53</v>
      </c>
      <c r="C121" s="1" t="str">
        <f t="shared" si="5"/>
        <v>0.9m FG</v>
      </c>
      <c r="D121" s="1" t="str">
        <f t="shared" si="6"/>
        <v>0.9m FG - Default Depth</v>
      </c>
      <c r="E121" s="1" t="s">
        <v>38</v>
      </c>
      <c r="F121" s="1">
        <f t="shared" si="7"/>
        <v>0.9</v>
      </c>
      <c r="G121" s="12">
        <f>INDEX(families!$A:$A,MATCH(H121,families!$B:$B,0))</f>
        <v>8</v>
      </c>
      <c r="H121" s="12" t="s">
        <v>38</v>
      </c>
      <c r="M121" s="1">
        <v>1000804.35</v>
      </c>
      <c r="N121" s="1">
        <v>1000984.53</v>
      </c>
      <c r="O121" s="1">
        <v>0.9</v>
      </c>
      <c r="P121" s="1" t="s">
        <v>716</v>
      </c>
      <c r="Q121" s="1" t="s">
        <v>717</v>
      </c>
      <c r="R121" s="1" t="s">
        <v>718</v>
      </c>
      <c r="S121" s="1" t="s">
        <v>719</v>
      </c>
      <c r="T121" s="1">
        <v>180.180000000051</v>
      </c>
    </row>
    <row r="122" spans="1:20" x14ac:dyDescent="0.2">
      <c r="A122" s="1">
        <f t="shared" si="4"/>
        <v>1000984.53</v>
      </c>
      <c r="B122" s="1">
        <f t="shared" si="4"/>
        <v>1001008.53</v>
      </c>
      <c r="C122" s="1" t="str">
        <f t="shared" si="5"/>
        <v>1.2m WC</v>
      </c>
      <c r="D122" s="1" t="str">
        <f t="shared" si="6"/>
        <v>1.2m WC - DWG# PT610201</v>
      </c>
      <c r="E122" s="1" t="s">
        <v>38</v>
      </c>
      <c r="F122" s="1">
        <f t="shared" si="7"/>
        <v>1.2</v>
      </c>
      <c r="G122" s="12">
        <f>INDEX(families!$A:$A,MATCH(H122,families!$B:$B,0))</f>
        <v>8</v>
      </c>
      <c r="H122" s="12" t="s">
        <v>38</v>
      </c>
      <c r="M122" s="1">
        <v>1000984.53</v>
      </c>
      <c r="N122" s="1">
        <v>1001008.53</v>
      </c>
      <c r="O122" s="1">
        <v>1.2</v>
      </c>
      <c r="P122" s="1" t="s">
        <v>732</v>
      </c>
      <c r="Q122" s="1" t="s">
        <v>733</v>
      </c>
      <c r="R122" s="1" t="s">
        <v>734</v>
      </c>
      <c r="S122" s="1" t="s">
        <v>734</v>
      </c>
      <c r="T122" s="1">
        <v>24</v>
      </c>
    </row>
    <row r="123" spans="1:20" x14ac:dyDescent="0.2">
      <c r="A123" s="1">
        <f t="shared" si="4"/>
        <v>1001008.53</v>
      </c>
      <c r="B123" s="1">
        <f t="shared" si="4"/>
        <v>1001026.63</v>
      </c>
      <c r="C123" s="1" t="str">
        <f t="shared" si="5"/>
        <v>0.9m FG</v>
      </c>
      <c r="D123" s="1" t="str">
        <f t="shared" si="6"/>
        <v>0.9m FG - Default Depth</v>
      </c>
      <c r="E123" s="1" t="s">
        <v>38</v>
      </c>
      <c r="F123" s="1">
        <f t="shared" si="7"/>
        <v>0.9</v>
      </c>
      <c r="G123" s="12">
        <f>INDEX(families!$A:$A,MATCH(H123,families!$B:$B,0))</f>
        <v>8</v>
      </c>
      <c r="H123" s="12" t="s">
        <v>38</v>
      </c>
      <c r="M123" s="1">
        <v>1001008.53</v>
      </c>
      <c r="N123" s="1">
        <v>1001026.63</v>
      </c>
      <c r="O123" s="1">
        <v>0.9</v>
      </c>
      <c r="P123" s="1" t="s">
        <v>716</v>
      </c>
      <c r="Q123" s="1" t="s">
        <v>717</v>
      </c>
      <c r="R123" s="1" t="s">
        <v>718</v>
      </c>
      <c r="S123" s="1" t="s">
        <v>719</v>
      </c>
      <c r="T123" s="1">
        <v>18.099999999976699</v>
      </c>
    </row>
    <row r="124" spans="1:20" x14ac:dyDescent="0.2">
      <c r="A124" s="1">
        <f t="shared" si="4"/>
        <v>1001026.63</v>
      </c>
      <c r="B124" s="1">
        <f t="shared" si="4"/>
        <v>1001063.62</v>
      </c>
      <c r="C124" s="1" t="str">
        <f t="shared" si="5"/>
        <v>1.2m WC</v>
      </c>
      <c r="D124" s="1" t="str">
        <f t="shared" si="6"/>
        <v>1.2m WC - DWG# PT610201</v>
      </c>
      <c r="E124" s="1" t="s">
        <v>38</v>
      </c>
      <c r="F124" s="1">
        <f t="shared" si="7"/>
        <v>1.2</v>
      </c>
      <c r="G124" s="12">
        <f>INDEX(families!$A:$A,MATCH(H124,families!$B:$B,0))</f>
        <v>8</v>
      </c>
      <c r="H124" s="12" t="s">
        <v>38</v>
      </c>
      <c r="M124" s="1">
        <v>1001026.63</v>
      </c>
      <c r="N124" s="1">
        <v>1001063.62</v>
      </c>
      <c r="O124" s="1">
        <v>1.2</v>
      </c>
      <c r="P124" s="1" t="s">
        <v>732</v>
      </c>
      <c r="Q124" s="1" t="s">
        <v>733</v>
      </c>
      <c r="R124" s="1" t="s">
        <v>734</v>
      </c>
      <c r="S124" s="1" t="s">
        <v>734</v>
      </c>
      <c r="T124" s="1">
        <v>36.989999999990602</v>
      </c>
    </row>
    <row r="125" spans="1:20" x14ac:dyDescent="0.2">
      <c r="A125" s="1">
        <f t="shared" si="4"/>
        <v>1001063.62</v>
      </c>
      <c r="B125" s="1">
        <f t="shared" si="4"/>
        <v>1001609.97</v>
      </c>
      <c r="C125" s="1" t="str">
        <f t="shared" si="5"/>
        <v>0.9m FG</v>
      </c>
      <c r="D125" s="1" t="str">
        <f t="shared" si="6"/>
        <v>0.9m FG - Default Depth</v>
      </c>
      <c r="E125" s="1" t="s">
        <v>38</v>
      </c>
      <c r="F125" s="1">
        <f t="shared" si="7"/>
        <v>0.9</v>
      </c>
      <c r="G125" s="12">
        <f>INDEX(families!$A:$A,MATCH(H125,families!$B:$B,0))</f>
        <v>8</v>
      </c>
      <c r="H125" s="12" t="s">
        <v>38</v>
      </c>
      <c r="M125" s="1">
        <v>1001063.62</v>
      </c>
      <c r="N125" s="1">
        <v>1001609.97</v>
      </c>
      <c r="O125" s="1">
        <v>0.9</v>
      </c>
      <c r="P125" s="1" t="s">
        <v>716</v>
      </c>
      <c r="Q125" s="1" t="s">
        <v>717</v>
      </c>
      <c r="R125" s="1" t="s">
        <v>718</v>
      </c>
      <c r="S125" s="1" t="s">
        <v>719</v>
      </c>
      <c r="T125" s="1">
        <v>546.34999999997603</v>
      </c>
    </row>
    <row r="126" spans="1:20" x14ac:dyDescent="0.2">
      <c r="A126" s="1">
        <f t="shared" si="4"/>
        <v>1001609.97</v>
      </c>
      <c r="B126" s="1">
        <f t="shared" si="4"/>
        <v>1001629.89</v>
      </c>
      <c r="C126" s="1" t="str">
        <f t="shared" si="5"/>
        <v>1.2m WC</v>
      </c>
      <c r="D126" s="1" t="str">
        <f t="shared" si="6"/>
        <v>1.2m WC - DWG# PT610201</v>
      </c>
      <c r="E126" s="1" t="s">
        <v>38</v>
      </c>
      <c r="F126" s="1">
        <f t="shared" si="7"/>
        <v>1.2</v>
      </c>
      <c r="G126" s="12">
        <f>INDEX(families!$A:$A,MATCH(H126,families!$B:$B,0))</f>
        <v>8</v>
      </c>
      <c r="H126" s="12" t="s">
        <v>38</v>
      </c>
      <c r="M126" s="1">
        <v>1001609.97</v>
      </c>
      <c r="N126" s="1">
        <v>1001629.89</v>
      </c>
      <c r="O126" s="1">
        <v>1.2</v>
      </c>
      <c r="P126" s="1" t="s">
        <v>732</v>
      </c>
      <c r="Q126" s="1" t="s">
        <v>733</v>
      </c>
      <c r="R126" s="1" t="s">
        <v>734</v>
      </c>
      <c r="S126" s="1" t="s">
        <v>734</v>
      </c>
      <c r="T126" s="1">
        <v>19.920000000041899</v>
      </c>
    </row>
    <row r="127" spans="1:20" x14ac:dyDescent="0.2">
      <c r="A127" s="1">
        <f t="shared" si="4"/>
        <v>1001629.89</v>
      </c>
      <c r="B127" s="1">
        <f t="shared" si="4"/>
        <v>1001649</v>
      </c>
      <c r="C127" s="1" t="str">
        <f t="shared" si="5"/>
        <v>1.5m WC</v>
      </c>
      <c r="D127" s="1" t="str">
        <f t="shared" si="6"/>
        <v>1.5m WC - DWG# PT610001</v>
      </c>
      <c r="E127" s="1" t="s">
        <v>38</v>
      </c>
      <c r="F127" s="1">
        <f t="shared" si="7"/>
        <v>1.5</v>
      </c>
      <c r="G127" s="12">
        <f>INDEX(families!$A:$A,MATCH(H127,families!$B:$B,0))</f>
        <v>8</v>
      </c>
      <c r="H127" s="12" t="s">
        <v>38</v>
      </c>
      <c r="M127" s="1">
        <v>1001629.89</v>
      </c>
      <c r="N127" s="1">
        <v>1001649</v>
      </c>
      <c r="O127" s="1">
        <v>1.5</v>
      </c>
      <c r="P127" s="1" t="s">
        <v>732</v>
      </c>
      <c r="Q127" s="1" t="s">
        <v>738</v>
      </c>
      <c r="R127" s="1" t="s">
        <v>739</v>
      </c>
      <c r="S127" s="1" t="s">
        <v>739</v>
      </c>
      <c r="T127" s="1">
        <v>19.109999999986002</v>
      </c>
    </row>
    <row r="128" spans="1:20" x14ac:dyDescent="0.2">
      <c r="A128" s="1">
        <f t="shared" si="4"/>
        <v>1001649</v>
      </c>
      <c r="B128" s="1">
        <f t="shared" si="4"/>
        <v>1007920</v>
      </c>
      <c r="C128" s="1" t="str">
        <f t="shared" si="5"/>
        <v>1.5m CG/2.5m FG</v>
      </c>
      <c r="D128" s="1" t="str">
        <f t="shared" si="6"/>
        <v>1.5m CG/2.5m FG - Alignment Sheets</v>
      </c>
      <c r="E128" s="1" t="s">
        <v>38</v>
      </c>
      <c r="F128" s="1">
        <f t="shared" si="7"/>
        <v>1.5</v>
      </c>
      <c r="G128" s="12">
        <f>INDEX(families!$A:$A,MATCH(H128,families!$B:$B,0))</f>
        <v>8</v>
      </c>
      <c r="H128" s="12" t="s">
        <v>38</v>
      </c>
      <c r="M128" s="1">
        <v>1001649</v>
      </c>
      <c r="N128" s="1">
        <v>1007920</v>
      </c>
      <c r="O128" s="1" t="s">
        <v>750</v>
      </c>
      <c r="P128" s="1" t="s">
        <v>741</v>
      </c>
      <c r="Q128" s="1" t="s">
        <v>721</v>
      </c>
      <c r="R128" s="1" t="s">
        <v>751</v>
      </c>
      <c r="S128" s="1" t="s">
        <v>752</v>
      </c>
      <c r="T128" s="1">
        <v>6271</v>
      </c>
    </row>
    <row r="129" spans="1:20" x14ac:dyDescent="0.2">
      <c r="A129" s="1">
        <f t="shared" si="4"/>
        <v>1007920</v>
      </c>
      <c r="B129" s="1">
        <f t="shared" si="4"/>
        <v>1008263</v>
      </c>
      <c r="C129" s="1" t="str">
        <f t="shared" si="5"/>
        <v>2.5m CG/2.5m FG</v>
      </c>
      <c r="D129" s="1" t="str">
        <f t="shared" si="6"/>
        <v>2.5m CG/2.5m FG - Alignment Sheets</v>
      </c>
      <c r="E129" s="1" t="s">
        <v>38</v>
      </c>
      <c r="F129" s="1">
        <f t="shared" si="7"/>
        <v>2.5</v>
      </c>
      <c r="G129" s="12">
        <f>INDEX(families!$A:$A,MATCH(H129,families!$B:$B,0))</f>
        <v>8</v>
      </c>
      <c r="H129" s="12" t="s">
        <v>38</v>
      </c>
      <c r="M129" s="1">
        <v>1007920</v>
      </c>
      <c r="N129" s="1">
        <v>1008263</v>
      </c>
      <c r="O129" s="1">
        <v>2.5</v>
      </c>
      <c r="P129" s="1" t="s">
        <v>741</v>
      </c>
      <c r="Q129" s="1" t="s">
        <v>721</v>
      </c>
      <c r="R129" s="1" t="s">
        <v>753</v>
      </c>
      <c r="S129" s="1" t="s">
        <v>754</v>
      </c>
      <c r="T129" s="1">
        <v>343</v>
      </c>
    </row>
    <row r="130" spans="1:20" x14ac:dyDescent="0.2">
      <c r="A130" s="1">
        <f t="shared" si="4"/>
        <v>1008263</v>
      </c>
      <c r="B130" s="1">
        <f t="shared" si="4"/>
        <v>1008354</v>
      </c>
      <c r="C130" s="1" t="str">
        <f t="shared" si="5"/>
        <v>1.5m CG/2.5m FG</v>
      </c>
      <c r="D130" s="1" t="str">
        <f t="shared" si="6"/>
        <v>1.5m CG/2.5m FG - Alignment Sheets</v>
      </c>
      <c r="E130" s="1" t="s">
        <v>38</v>
      </c>
      <c r="F130" s="1">
        <f t="shared" si="7"/>
        <v>1.5</v>
      </c>
      <c r="G130" s="12">
        <f>INDEX(families!$A:$A,MATCH(H130,families!$B:$B,0))</f>
        <v>8</v>
      </c>
      <c r="H130" s="12" t="s">
        <v>38</v>
      </c>
      <c r="M130" s="1">
        <v>1008263</v>
      </c>
      <c r="N130" s="1">
        <v>1008354</v>
      </c>
      <c r="O130" s="1" t="s">
        <v>750</v>
      </c>
      <c r="P130" s="1" t="s">
        <v>741</v>
      </c>
      <c r="Q130" s="1" t="s">
        <v>721</v>
      </c>
      <c r="R130" s="1" t="s">
        <v>751</v>
      </c>
      <c r="S130" s="1" t="s">
        <v>752</v>
      </c>
      <c r="T130" s="1">
        <v>91</v>
      </c>
    </row>
    <row r="131" spans="1:20" x14ac:dyDescent="0.2">
      <c r="A131" s="1">
        <f t="shared" ref="A131:B194" si="8">M131</f>
        <v>1008354</v>
      </c>
      <c r="B131" s="1">
        <f t="shared" si="8"/>
        <v>1008357</v>
      </c>
      <c r="C131" s="1" t="str">
        <f t="shared" ref="C131:C194" si="9">R131</f>
        <v>2.5m CG/2.5m FG</v>
      </c>
      <c r="D131" s="1" t="str">
        <f t="shared" ref="D131:D194" si="10">R131&amp;" - "&amp;Q131</f>
        <v>2.5m CG/2.5m FG - Alignment Sheets</v>
      </c>
      <c r="E131" s="1" t="s">
        <v>38</v>
      </c>
      <c r="F131" s="1">
        <f t="shared" ref="F131:F194" si="11">_xlfn.NUMBERVALUE(TRIM(LEFT(R131,3)))</f>
        <v>2.5</v>
      </c>
      <c r="G131" s="12">
        <f>INDEX(families!$A:$A,MATCH(H131,families!$B:$B,0))</f>
        <v>8</v>
      </c>
      <c r="H131" s="12" t="s">
        <v>38</v>
      </c>
      <c r="M131" s="1">
        <v>1008354</v>
      </c>
      <c r="N131" s="1">
        <v>1008357</v>
      </c>
      <c r="O131" s="1">
        <v>2.5</v>
      </c>
      <c r="P131" s="1" t="s">
        <v>741</v>
      </c>
      <c r="Q131" s="1" t="s">
        <v>721</v>
      </c>
      <c r="R131" s="1" t="s">
        <v>753</v>
      </c>
      <c r="S131" s="1" t="s">
        <v>754</v>
      </c>
      <c r="T131" s="1">
        <v>3</v>
      </c>
    </row>
    <row r="132" spans="1:20" x14ac:dyDescent="0.2">
      <c r="A132" s="1">
        <f t="shared" si="8"/>
        <v>1008357</v>
      </c>
      <c r="B132" s="1">
        <f t="shared" si="8"/>
        <v>1009031</v>
      </c>
      <c r="C132" s="1" t="str">
        <f t="shared" si="9"/>
        <v>1.5m CG/2.5m FG</v>
      </c>
      <c r="D132" s="1" t="str">
        <f t="shared" si="10"/>
        <v>1.5m CG/2.5m FG - Alignment Sheets</v>
      </c>
      <c r="E132" s="1" t="s">
        <v>38</v>
      </c>
      <c r="F132" s="1">
        <f t="shared" si="11"/>
        <v>1.5</v>
      </c>
      <c r="G132" s="12">
        <f>INDEX(families!$A:$A,MATCH(H132,families!$B:$B,0))</f>
        <v>8</v>
      </c>
      <c r="H132" s="12" t="s">
        <v>38</v>
      </c>
      <c r="M132" s="1">
        <v>1008357</v>
      </c>
      <c r="N132" s="1">
        <v>1009031</v>
      </c>
      <c r="O132" s="1" t="s">
        <v>750</v>
      </c>
      <c r="P132" s="1" t="s">
        <v>741</v>
      </c>
      <c r="Q132" s="1" t="s">
        <v>721</v>
      </c>
      <c r="R132" s="1" t="s">
        <v>751</v>
      </c>
      <c r="S132" s="1" t="s">
        <v>752</v>
      </c>
      <c r="T132" s="1">
        <v>674</v>
      </c>
    </row>
    <row r="133" spans="1:20" x14ac:dyDescent="0.2">
      <c r="A133" s="1">
        <f t="shared" si="8"/>
        <v>1009031</v>
      </c>
      <c r="B133" s="1">
        <f t="shared" si="8"/>
        <v>1009035</v>
      </c>
      <c r="C133" s="1" t="str">
        <f t="shared" si="9"/>
        <v>1.5m CG/1.5m FG</v>
      </c>
      <c r="D133" s="1" t="str">
        <f t="shared" si="10"/>
        <v>1.5m CG/1.5m FG - Alignment Sheets</v>
      </c>
      <c r="E133" s="1" t="s">
        <v>38</v>
      </c>
      <c r="F133" s="1">
        <f t="shared" si="11"/>
        <v>1.5</v>
      </c>
      <c r="G133" s="12">
        <f>INDEX(families!$A:$A,MATCH(H133,families!$B:$B,0))</f>
        <v>8</v>
      </c>
      <c r="H133" s="12" t="s">
        <v>38</v>
      </c>
      <c r="M133" s="1">
        <v>1009031</v>
      </c>
      <c r="N133" s="1">
        <v>1009035</v>
      </c>
      <c r="O133" s="1">
        <v>1.5</v>
      </c>
      <c r="P133" s="1" t="s">
        <v>741</v>
      </c>
      <c r="Q133" s="1" t="s">
        <v>721</v>
      </c>
      <c r="R133" s="1" t="s">
        <v>755</v>
      </c>
      <c r="S133" s="1" t="s">
        <v>756</v>
      </c>
      <c r="T133" s="1">
        <v>4</v>
      </c>
    </row>
    <row r="134" spans="1:20" x14ac:dyDescent="0.2">
      <c r="A134" s="1">
        <f t="shared" si="8"/>
        <v>1009035</v>
      </c>
      <c r="B134" s="1">
        <f t="shared" si="8"/>
        <v>1009413</v>
      </c>
      <c r="C134" s="1" t="str">
        <f t="shared" si="9"/>
        <v>1.5m CG/2.5m FG</v>
      </c>
      <c r="D134" s="1" t="str">
        <f t="shared" si="10"/>
        <v>1.5m CG/2.5m FG - Alignment Sheets</v>
      </c>
      <c r="E134" s="1" t="s">
        <v>38</v>
      </c>
      <c r="F134" s="1">
        <f t="shared" si="11"/>
        <v>1.5</v>
      </c>
      <c r="G134" s="12">
        <f>INDEX(families!$A:$A,MATCH(H134,families!$B:$B,0))</f>
        <v>8</v>
      </c>
      <c r="H134" s="12" t="s">
        <v>38</v>
      </c>
      <c r="M134" s="1">
        <v>1009035</v>
      </c>
      <c r="N134" s="1">
        <v>1009413</v>
      </c>
      <c r="O134" s="1" t="s">
        <v>750</v>
      </c>
      <c r="P134" s="1" t="s">
        <v>741</v>
      </c>
      <c r="Q134" s="1" t="s">
        <v>721</v>
      </c>
      <c r="R134" s="1" t="s">
        <v>751</v>
      </c>
      <c r="S134" s="1" t="s">
        <v>752</v>
      </c>
      <c r="T134" s="1">
        <v>378</v>
      </c>
    </row>
    <row r="135" spans="1:20" x14ac:dyDescent="0.2">
      <c r="A135" s="1">
        <f t="shared" si="8"/>
        <v>1009413</v>
      </c>
      <c r="B135" s="1">
        <f t="shared" si="8"/>
        <v>1009433</v>
      </c>
      <c r="C135" s="1" t="str">
        <f t="shared" si="9"/>
        <v>1.5m CG/1.5m FG</v>
      </c>
      <c r="D135" s="1" t="str">
        <f t="shared" si="10"/>
        <v>1.5m CG/1.5m FG - Alignment Sheets</v>
      </c>
      <c r="E135" s="1" t="s">
        <v>38</v>
      </c>
      <c r="F135" s="1">
        <f t="shared" si="11"/>
        <v>1.5</v>
      </c>
      <c r="G135" s="12">
        <f>INDEX(families!$A:$A,MATCH(H135,families!$B:$B,0))</f>
        <v>8</v>
      </c>
      <c r="H135" s="12" t="s">
        <v>38</v>
      </c>
      <c r="M135" s="1">
        <v>1009413</v>
      </c>
      <c r="N135" s="1">
        <v>1009433</v>
      </c>
      <c r="O135" s="1">
        <v>1.5</v>
      </c>
      <c r="P135" s="1" t="s">
        <v>741</v>
      </c>
      <c r="Q135" s="1" t="s">
        <v>721</v>
      </c>
      <c r="R135" s="1" t="s">
        <v>755</v>
      </c>
      <c r="S135" s="1" t="s">
        <v>756</v>
      </c>
      <c r="T135" s="1">
        <v>20</v>
      </c>
    </row>
    <row r="136" spans="1:20" x14ac:dyDescent="0.2">
      <c r="A136" s="1">
        <f t="shared" si="8"/>
        <v>1009433</v>
      </c>
      <c r="B136" s="1">
        <f t="shared" si="8"/>
        <v>1010880</v>
      </c>
      <c r="C136" s="1" t="str">
        <f t="shared" si="9"/>
        <v>1.5m CG/2.5m FG</v>
      </c>
      <c r="D136" s="1" t="str">
        <f t="shared" si="10"/>
        <v>1.5m CG/2.5m FG - Alignment Sheets</v>
      </c>
      <c r="E136" s="1" t="s">
        <v>38</v>
      </c>
      <c r="F136" s="1">
        <f t="shared" si="11"/>
        <v>1.5</v>
      </c>
      <c r="G136" s="12">
        <f>INDEX(families!$A:$A,MATCH(H136,families!$B:$B,0))</f>
        <v>8</v>
      </c>
      <c r="H136" s="12" t="s">
        <v>38</v>
      </c>
      <c r="M136" s="1">
        <v>1009433</v>
      </c>
      <c r="N136" s="1">
        <v>1010880</v>
      </c>
      <c r="O136" s="1" t="s">
        <v>750</v>
      </c>
      <c r="P136" s="1" t="s">
        <v>741</v>
      </c>
      <c r="Q136" s="1" t="s">
        <v>721</v>
      </c>
      <c r="R136" s="1" t="s">
        <v>751</v>
      </c>
      <c r="S136" s="1" t="s">
        <v>752</v>
      </c>
      <c r="T136" s="1">
        <v>1447</v>
      </c>
    </row>
    <row r="137" spans="1:20" x14ac:dyDescent="0.2">
      <c r="A137" s="1">
        <f t="shared" si="8"/>
        <v>1010880</v>
      </c>
      <c r="B137" s="1">
        <f t="shared" si="8"/>
        <v>1010896</v>
      </c>
      <c r="C137" s="1" t="str">
        <f t="shared" si="9"/>
        <v>2.0m FG</v>
      </c>
      <c r="D137" s="1" t="str">
        <f t="shared" si="10"/>
        <v>2.0m FG - Alignment Sheets</v>
      </c>
      <c r="E137" s="1" t="s">
        <v>38</v>
      </c>
      <c r="F137" s="1">
        <f t="shared" si="11"/>
        <v>2</v>
      </c>
      <c r="G137" s="12">
        <f>INDEX(families!$A:$A,MATCH(H137,families!$B:$B,0))</f>
        <v>8</v>
      </c>
      <c r="H137" s="12" t="s">
        <v>38</v>
      </c>
      <c r="M137" s="1">
        <v>1010880</v>
      </c>
      <c r="N137" s="1">
        <v>1010896</v>
      </c>
      <c r="O137" s="1">
        <v>2</v>
      </c>
      <c r="P137" s="1" t="s">
        <v>716</v>
      </c>
      <c r="Q137" s="1" t="s">
        <v>721</v>
      </c>
      <c r="R137" s="1" t="s">
        <v>757</v>
      </c>
      <c r="S137" s="1" t="s">
        <v>758</v>
      </c>
      <c r="T137" s="1">
        <v>16</v>
      </c>
    </row>
    <row r="138" spans="1:20" x14ac:dyDescent="0.2">
      <c r="A138" s="1">
        <f t="shared" si="8"/>
        <v>1010896</v>
      </c>
      <c r="B138" s="1">
        <f t="shared" si="8"/>
        <v>1011191</v>
      </c>
      <c r="C138" s="1" t="str">
        <f t="shared" si="9"/>
        <v>2.5m FG</v>
      </c>
      <c r="D138" s="1" t="str">
        <f t="shared" si="10"/>
        <v>2.5m FG - Alignment Sheets</v>
      </c>
      <c r="E138" s="1" t="s">
        <v>38</v>
      </c>
      <c r="F138" s="1">
        <f t="shared" si="11"/>
        <v>2.5</v>
      </c>
      <c r="G138" s="12">
        <f>INDEX(families!$A:$A,MATCH(H138,families!$B:$B,0))</f>
        <v>8</v>
      </c>
      <c r="H138" s="12" t="s">
        <v>38</v>
      </c>
      <c r="M138" s="1">
        <v>1010896</v>
      </c>
      <c r="N138" s="1">
        <v>1011191</v>
      </c>
      <c r="O138" s="1">
        <v>2.5</v>
      </c>
      <c r="P138" s="1" t="s">
        <v>716</v>
      </c>
      <c r="Q138" s="1" t="s">
        <v>721</v>
      </c>
      <c r="R138" s="1" t="s">
        <v>759</v>
      </c>
      <c r="S138" s="1" t="s">
        <v>760</v>
      </c>
      <c r="T138" s="1">
        <v>295</v>
      </c>
    </row>
    <row r="139" spans="1:20" x14ac:dyDescent="0.2">
      <c r="A139" s="1">
        <f t="shared" si="8"/>
        <v>1011191</v>
      </c>
      <c r="B139" s="1">
        <f t="shared" si="8"/>
        <v>1011197</v>
      </c>
      <c r="C139" s="1" t="str">
        <f t="shared" si="9"/>
        <v>2.0m FG</v>
      </c>
      <c r="D139" s="1" t="str">
        <f t="shared" si="10"/>
        <v>2.0m FG - Alignment Sheets</v>
      </c>
      <c r="E139" s="1" t="s">
        <v>38</v>
      </c>
      <c r="F139" s="1">
        <f t="shared" si="11"/>
        <v>2</v>
      </c>
      <c r="G139" s="12">
        <f>INDEX(families!$A:$A,MATCH(H139,families!$B:$B,0))</f>
        <v>8</v>
      </c>
      <c r="H139" s="12" t="s">
        <v>38</v>
      </c>
      <c r="M139" s="1">
        <v>1011191</v>
      </c>
      <c r="N139" s="1">
        <v>1011197</v>
      </c>
      <c r="O139" s="1">
        <v>2</v>
      </c>
      <c r="P139" s="1" t="s">
        <v>716</v>
      </c>
      <c r="Q139" s="1" t="s">
        <v>721</v>
      </c>
      <c r="R139" s="1" t="s">
        <v>757</v>
      </c>
      <c r="S139" s="1" t="s">
        <v>758</v>
      </c>
      <c r="T139" s="1">
        <v>6</v>
      </c>
    </row>
    <row r="140" spans="1:20" x14ac:dyDescent="0.2">
      <c r="A140" s="1">
        <f t="shared" si="8"/>
        <v>1011197</v>
      </c>
      <c r="B140" s="1">
        <f t="shared" si="8"/>
        <v>1011755</v>
      </c>
      <c r="C140" s="1" t="str">
        <f t="shared" si="9"/>
        <v>1.5m CG/2.5m FG</v>
      </c>
      <c r="D140" s="1" t="str">
        <f t="shared" si="10"/>
        <v>1.5m CG/2.5m FG - Alignment Sheets</v>
      </c>
      <c r="E140" s="1" t="s">
        <v>38</v>
      </c>
      <c r="F140" s="1">
        <f t="shared" si="11"/>
        <v>1.5</v>
      </c>
      <c r="G140" s="12">
        <f>INDEX(families!$A:$A,MATCH(H140,families!$B:$B,0))</f>
        <v>8</v>
      </c>
      <c r="H140" s="12" t="s">
        <v>38</v>
      </c>
      <c r="M140" s="1">
        <v>1011197</v>
      </c>
      <c r="N140" s="1">
        <v>1011755</v>
      </c>
      <c r="O140" s="1" t="s">
        <v>750</v>
      </c>
      <c r="P140" s="1" t="s">
        <v>741</v>
      </c>
      <c r="Q140" s="1" t="s">
        <v>721</v>
      </c>
      <c r="R140" s="1" t="s">
        <v>751</v>
      </c>
      <c r="S140" s="1" t="s">
        <v>752</v>
      </c>
      <c r="T140" s="1">
        <v>558</v>
      </c>
    </row>
    <row r="141" spans="1:20" x14ac:dyDescent="0.2">
      <c r="A141" s="1">
        <f t="shared" si="8"/>
        <v>1011755</v>
      </c>
      <c r="B141" s="1">
        <f t="shared" si="8"/>
        <v>1011771</v>
      </c>
      <c r="C141" s="1" t="str">
        <f t="shared" si="9"/>
        <v>2.5m CG/2.5m FG</v>
      </c>
      <c r="D141" s="1" t="str">
        <f t="shared" si="10"/>
        <v>2.5m CG/2.5m FG - Alignment Sheets</v>
      </c>
      <c r="E141" s="1" t="s">
        <v>38</v>
      </c>
      <c r="F141" s="1">
        <f t="shared" si="11"/>
        <v>2.5</v>
      </c>
      <c r="G141" s="12">
        <f>INDEX(families!$A:$A,MATCH(H141,families!$B:$B,0))</f>
        <v>8</v>
      </c>
      <c r="H141" s="12" t="s">
        <v>38</v>
      </c>
      <c r="M141" s="1">
        <v>1011755</v>
      </c>
      <c r="N141" s="1">
        <v>1011771</v>
      </c>
      <c r="O141" s="1">
        <v>2.5</v>
      </c>
      <c r="P141" s="1" t="s">
        <v>741</v>
      </c>
      <c r="Q141" s="1" t="s">
        <v>721</v>
      </c>
      <c r="R141" s="1" t="s">
        <v>753</v>
      </c>
      <c r="S141" s="1" t="s">
        <v>754</v>
      </c>
      <c r="T141" s="1">
        <v>16</v>
      </c>
    </row>
    <row r="142" spans="1:20" x14ac:dyDescent="0.2">
      <c r="A142" s="1">
        <f t="shared" si="8"/>
        <v>1011771</v>
      </c>
      <c r="B142" s="1">
        <f t="shared" si="8"/>
        <v>1012300</v>
      </c>
      <c r="C142" s="1" t="str">
        <f t="shared" si="9"/>
        <v>1.5m CG/2.5m FG</v>
      </c>
      <c r="D142" s="1" t="str">
        <f t="shared" si="10"/>
        <v>1.5m CG/2.5m FG - Alignment Sheets</v>
      </c>
      <c r="E142" s="1" t="s">
        <v>38</v>
      </c>
      <c r="F142" s="1">
        <f t="shared" si="11"/>
        <v>1.5</v>
      </c>
      <c r="G142" s="12">
        <f>INDEX(families!$A:$A,MATCH(H142,families!$B:$B,0))</f>
        <v>8</v>
      </c>
      <c r="H142" s="12" t="s">
        <v>38</v>
      </c>
      <c r="M142" s="1">
        <v>1011771</v>
      </c>
      <c r="N142" s="1">
        <v>1012300</v>
      </c>
      <c r="O142" s="1" t="s">
        <v>750</v>
      </c>
      <c r="P142" s="1" t="s">
        <v>741</v>
      </c>
      <c r="Q142" s="1" t="s">
        <v>721</v>
      </c>
      <c r="R142" s="1" t="s">
        <v>751</v>
      </c>
      <c r="S142" s="1" t="s">
        <v>752</v>
      </c>
      <c r="T142" s="1">
        <v>529</v>
      </c>
    </row>
    <row r="143" spans="1:20" x14ac:dyDescent="0.2">
      <c r="A143" s="1">
        <f t="shared" si="8"/>
        <v>1012300</v>
      </c>
      <c r="B143" s="1">
        <f t="shared" si="8"/>
        <v>1012309.89</v>
      </c>
      <c r="C143" s="1" t="str">
        <f t="shared" si="9"/>
        <v>1.2m CG</v>
      </c>
      <c r="D143" s="1" t="str">
        <f t="shared" si="10"/>
        <v>1.2m CG - Alignment Sheets</v>
      </c>
      <c r="E143" s="1" t="s">
        <v>38</v>
      </c>
      <c r="F143" s="1">
        <f t="shared" si="11"/>
        <v>1.2</v>
      </c>
      <c r="G143" s="12">
        <f>INDEX(families!$A:$A,MATCH(H143,families!$B:$B,0))</f>
        <v>8</v>
      </c>
      <c r="H143" s="12" t="s">
        <v>38</v>
      </c>
      <c r="M143" s="1">
        <v>1012300</v>
      </c>
      <c r="N143" s="1">
        <v>1012309.89</v>
      </c>
      <c r="O143" s="1">
        <v>1.2</v>
      </c>
      <c r="P143" s="1" t="s">
        <v>720</v>
      </c>
      <c r="Q143" s="1" t="s">
        <v>721</v>
      </c>
      <c r="R143" s="1" t="s">
        <v>761</v>
      </c>
      <c r="S143" s="1" t="s">
        <v>762</v>
      </c>
      <c r="T143" s="1">
        <v>9.8900000000139698</v>
      </c>
    </row>
    <row r="144" spans="1:20" x14ac:dyDescent="0.2">
      <c r="A144" s="1">
        <f t="shared" si="8"/>
        <v>1012309.89</v>
      </c>
      <c r="B144" s="1">
        <f t="shared" si="8"/>
        <v>1012317</v>
      </c>
      <c r="C144" s="1" t="str">
        <f t="shared" si="9"/>
        <v>1.5m RD</v>
      </c>
      <c r="D144" s="1" t="str">
        <f t="shared" si="10"/>
        <v>1.5m RD - DWG# PT640301</v>
      </c>
      <c r="E144" s="1" t="s">
        <v>38</v>
      </c>
      <c r="F144" s="1">
        <f t="shared" si="11"/>
        <v>1.5</v>
      </c>
      <c r="G144" s="12">
        <f>INDEX(families!$A:$A,MATCH(H144,families!$B:$B,0))</f>
        <v>8</v>
      </c>
      <c r="H144" s="12" t="s">
        <v>38</v>
      </c>
      <c r="M144" s="1">
        <v>1012309.89</v>
      </c>
      <c r="N144" s="1">
        <v>1012317</v>
      </c>
      <c r="O144" s="1">
        <v>1.5</v>
      </c>
      <c r="P144" s="1" t="s">
        <v>735</v>
      </c>
      <c r="Q144" s="1" t="s">
        <v>736</v>
      </c>
      <c r="R144" s="1" t="s">
        <v>737</v>
      </c>
      <c r="S144" s="1" t="s">
        <v>737</v>
      </c>
      <c r="T144" s="1">
        <v>7.1099999999860302</v>
      </c>
    </row>
    <row r="145" spans="1:20" x14ac:dyDescent="0.2">
      <c r="A145" s="1">
        <f t="shared" si="8"/>
        <v>1012317</v>
      </c>
      <c r="B145" s="1">
        <f t="shared" si="8"/>
        <v>1012349</v>
      </c>
      <c r="C145" s="1" t="str">
        <f t="shared" si="9"/>
        <v>2.3m WC</v>
      </c>
      <c r="D145" s="1" t="str">
        <f t="shared" si="10"/>
        <v>2.3m WC - DWG# PT610801</v>
      </c>
      <c r="E145" s="1" t="s">
        <v>38</v>
      </c>
      <c r="F145" s="1">
        <f t="shared" si="11"/>
        <v>2.2999999999999998</v>
      </c>
      <c r="G145" s="12">
        <f>INDEX(families!$A:$A,MATCH(H145,families!$B:$B,0))</f>
        <v>8</v>
      </c>
      <c r="H145" s="12" t="s">
        <v>38</v>
      </c>
      <c r="M145" s="1">
        <v>1012317</v>
      </c>
      <c r="N145" s="1">
        <v>1012349</v>
      </c>
      <c r="O145" s="1">
        <v>2.2999999999999998</v>
      </c>
      <c r="P145" s="1" t="s">
        <v>732</v>
      </c>
      <c r="Q145" s="1" t="s">
        <v>763</v>
      </c>
      <c r="R145" s="1" t="s">
        <v>764</v>
      </c>
      <c r="S145" s="1" t="s">
        <v>764</v>
      </c>
      <c r="T145" s="1">
        <v>32</v>
      </c>
    </row>
    <row r="146" spans="1:20" x14ac:dyDescent="0.2">
      <c r="A146" s="1">
        <f t="shared" si="8"/>
        <v>1012349</v>
      </c>
      <c r="B146" s="1">
        <f t="shared" si="8"/>
        <v>1012357.47</v>
      </c>
      <c r="C146" s="1" t="str">
        <f t="shared" si="9"/>
        <v>1.5m RD</v>
      </c>
      <c r="D146" s="1" t="str">
        <f t="shared" si="10"/>
        <v>1.5m RD - DWG# PT640301</v>
      </c>
      <c r="E146" s="1" t="s">
        <v>38</v>
      </c>
      <c r="F146" s="1">
        <f t="shared" si="11"/>
        <v>1.5</v>
      </c>
      <c r="G146" s="12">
        <f>INDEX(families!$A:$A,MATCH(H146,families!$B:$B,0))</f>
        <v>8</v>
      </c>
      <c r="H146" s="12" t="s">
        <v>38</v>
      </c>
      <c r="M146" s="1">
        <v>1012349</v>
      </c>
      <c r="N146" s="1">
        <v>1012357.47</v>
      </c>
      <c r="O146" s="1">
        <v>1.5</v>
      </c>
      <c r="P146" s="1" t="s">
        <v>735</v>
      </c>
      <c r="Q146" s="1" t="s">
        <v>736</v>
      </c>
      <c r="R146" s="1" t="s">
        <v>737</v>
      </c>
      <c r="S146" s="1" t="s">
        <v>737</v>
      </c>
      <c r="T146" s="1">
        <v>8.4699999999720603</v>
      </c>
    </row>
    <row r="147" spans="1:20" x14ac:dyDescent="0.2">
      <c r="A147" s="1">
        <f t="shared" si="8"/>
        <v>1012357.47</v>
      </c>
      <c r="B147" s="1">
        <f t="shared" si="8"/>
        <v>1012415.2</v>
      </c>
      <c r="C147" s="1" t="str">
        <f t="shared" si="9"/>
        <v>1.2m CG</v>
      </c>
      <c r="D147" s="1" t="str">
        <f t="shared" si="10"/>
        <v>1.2m CG - Alignment Sheets</v>
      </c>
      <c r="E147" s="1" t="s">
        <v>38</v>
      </c>
      <c r="F147" s="1">
        <f t="shared" si="11"/>
        <v>1.2</v>
      </c>
      <c r="G147" s="12">
        <f>INDEX(families!$A:$A,MATCH(H147,families!$B:$B,0))</f>
        <v>8</v>
      </c>
      <c r="H147" s="12" t="s">
        <v>38</v>
      </c>
      <c r="M147" s="1">
        <v>1012357.47</v>
      </c>
      <c r="N147" s="1">
        <v>1012415.2</v>
      </c>
      <c r="O147" s="1">
        <v>1.2</v>
      </c>
      <c r="P147" s="1" t="s">
        <v>720</v>
      </c>
      <c r="Q147" s="1" t="s">
        <v>721</v>
      </c>
      <c r="R147" s="1" t="s">
        <v>761</v>
      </c>
      <c r="S147" s="1" t="s">
        <v>762</v>
      </c>
      <c r="T147" s="1">
        <v>57.729999999981302</v>
      </c>
    </row>
    <row r="148" spans="1:20" x14ac:dyDescent="0.2">
      <c r="A148" s="1">
        <f t="shared" si="8"/>
        <v>1012415.2</v>
      </c>
      <c r="B148" s="1">
        <f t="shared" si="8"/>
        <v>1012427.2</v>
      </c>
      <c r="C148" s="1" t="str">
        <f t="shared" si="9"/>
        <v>1.5m RD</v>
      </c>
      <c r="D148" s="1" t="str">
        <f t="shared" si="10"/>
        <v>1.5m RD - DWG# PT640301</v>
      </c>
      <c r="E148" s="1" t="s">
        <v>38</v>
      </c>
      <c r="F148" s="1">
        <f t="shared" si="11"/>
        <v>1.5</v>
      </c>
      <c r="G148" s="12">
        <f>INDEX(families!$A:$A,MATCH(H148,families!$B:$B,0))</f>
        <v>8</v>
      </c>
      <c r="H148" s="12" t="s">
        <v>38</v>
      </c>
      <c r="M148" s="1">
        <v>1012415.2</v>
      </c>
      <c r="N148" s="1">
        <v>1012427.2</v>
      </c>
      <c r="O148" s="1">
        <v>1.5</v>
      </c>
      <c r="P148" s="1" t="s">
        <v>735</v>
      </c>
      <c r="Q148" s="1" t="s">
        <v>736</v>
      </c>
      <c r="R148" s="1" t="s">
        <v>737</v>
      </c>
      <c r="S148" s="1" t="s">
        <v>737</v>
      </c>
      <c r="T148" s="1">
        <v>12</v>
      </c>
    </row>
    <row r="149" spans="1:20" x14ac:dyDescent="0.2">
      <c r="A149" s="1">
        <f t="shared" si="8"/>
        <v>1012427.2</v>
      </c>
      <c r="B149" s="1">
        <f t="shared" si="8"/>
        <v>1012475.64</v>
      </c>
      <c r="C149" s="1" t="str">
        <f t="shared" si="9"/>
        <v>1.2m CG</v>
      </c>
      <c r="D149" s="1" t="str">
        <f t="shared" si="10"/>
        <v>1.2m CG - Alignment Sheets</v>
      </c>
      <c r="E149" s="1" t="s">
        <v>38</v>
      </c>
      <c r="F149" s="1">
        <f t="shared" si="11"/>
        <v>1.2</v>
      </c>
      <c r="G149" s="12">
        <f>INDEX(families!$A:$A,MATCH(H149,families!$B:$B,0))</f>
        <v>8</v>
      </c>
      <c r="H149" s="12" t="s">
        <v>38</v>
      </c>
      <c r="M149" s="1">
        <v>1012427.2</v>
      </c>
      <c r="N149" s="1">
        <v>1012475.64</v>
      </c>
      <c r="O149" s="1">
        <v>1.2</v>
      </c>
      <c r="P149" s="1" t="s">
        <v>720</v>
      </c>
      <c r="Q149" s="1" t="s">
        <v>721</v>
      </c>
      <c r="R149" s="1" t="s">
        <v>761</v>
      </c>
      <c r="S149" s="1" t="s">
        <v>762</v>
      </c>
      <c r="T149" s="1">
        <v>48.4400000000605</v>
      </c>
    </row>
    <row r="150" spans="1:20" x14ac:dyDescent="0.2">
      <c r="A150" s="1">
        <f t="shared" si="8"/>
        <v>1012475.64</v>
      </c>
      <c r="B150" s="1">
        <f t="shared" si="8"/>
        <v>1012499.64</v>
      </c>
      <c r="C150" s="1" t="str">
        <f t="shared" si="9"/>
        <v>1.5m WC</v>
      </c>
      <c r="D150" s="1" t="str">
        <f t="shared" si="10"/>
        <v>1.5m WC - DWG# PT610001</v>
      </c>
      <c r="E150" s="1" t="s">
        <v>38</v>
      </c>
      <c r="F150" s="1">
        <f t="shared" si="11"/>
        <v>1.5</v>
      </c>
      <c r="G150" s="12">
        <f>INDEX(families!$A:$A,MATCH(H150,families!$B:$B,0))</f>
        <v>8</v>
      </c>
      <c r="H150" s="12" t="s">
        <v>38</v>
      </c>
      <c r="M150" s="1">
        <v>1012475.64</v>
      </c>
      <c r="N150" s="1">
        <v>1012499.64</v>
      </c>
      <c r="O150" s="1">
        <v>1.5</v>
      </c>
      <c r="P150" s="1" t="s">
        <v>732</v>
      </c>
      <c r="Q150" s="1" t="s">
        <v>738</v>
      </c>
      <c r="R150" s="1" t="s">
        <v>739</v>
      </c>
      <c r="S150" s="1" t="s">
        <v>739</v>
      </c>
      <c r="T150" s="1">
        <v>24</v>
      </c>
    </row>
    <row r="151" spans="1:20" x14ac:dyDescent="0.2">
      <c r="A151" s="1">
        <f t="shared" si="8"/>
        <v>1012499.64</v>
      </c>
      <c r="B151" s="1">
        <f t="shared" si="8"/>
        <v>1012522</v>
      </c>
      <c r="C151" s="1" t="str">
        <f t="shared" si="9"/>
        <v>1.5m CG</v>
      </c>
      <c r="D151" s="1" t="str">
        <f t="shared" si="10"/>
        <v>1.5m CG - Alignment Sheets</v>
      </c>
      <c r="E151" s="1" t="s">
        <v>38</v>
      </c>
      <c r="F151" s="1">
        <f t="shared" si="11"/>
        <v>1.5</v>
      </c>
      <c r="G151" s="12">
        <f>INDEX(families!$A:$A,MATCH(H151,families!$B:$B,0))</f>
        <v>8</v>
      </c>
      <c r="H151" s="12" t="s">
        <v>38</v>
      </c>
      <c r="M151" s="1">
        <v>1012499.64</v>
      </c>
      <c r="N151" s="1">
        <v>1012522</v>
      </c>
      <c r="O151" s="1">
        <v>1.5</v>
      </c>
      <c r="P151" s="1" t="s">
        <v>720</v>
      </c>
      <c r="Q151" s="1" t="s">
        <v>721</v>
      </c>
      <c r="R151" s="1" t="s">
        <v>722</v>
      </c>
      <c r="S151" s="1" t="s">
        <v>723</v>
      </c>
      <c r="T151" s="1">
        <v>22.359999999986002</v>
      </c>
    </row>
    <row r="152" spans="1:20" x14ac:dyDescent="0.2">
      <c r="A152" s="1">
        <f t="shared" si="8"/>
        <v>1012522</v>
      </c>
      <c r="B152" s="1">
        <f t="shared" si="8"/>
        <v>1015597</v>
      </c>
      <c r="C152" s="1" t="str">
        <f t="shared" si="9"/>
        <v>2.5m CG/1.5m CG</v>
      </c>
      <c r="D152" s="1" t="str">
        <f t="shared" si="10"/>
        <v>2.5m CG/1.5m CG - Alignment Sheets</v>
      </c>
      <c r="E152" s="1" t="s">
        <v>38</v>
      </c>
      <c r="F152" s="1">
        <f t="shared" si="11"/>
        <v>2.5</v>
      </c>
      <c r="G152" s="12">
        <f>INDEX(families!$A:$A,MATCH(H152,families!$B:$B,0))</f>
        <v>8</v>
      </c>
      <c r="H152" s="12" t="s">
        <v>38</v>
      </c>
      <c r="M152" s="1">
        <v>1012522</v>
      </c>
      <c r="N152" s="1">
        <v>1015597</v>
      </c>
      <c r="O152" s="1" t="s">
        <v>765</v>
      </c>
      <c r="P152" s="1" t="s">
        <v>720</v>
      </c>
      <c r="Q152" s="1" t="s">
        <v>721</v>
      </c>
      <c r="R152" s="1" t="s">
        <v>766</v>
      </c>
      <c r="S152" s="1" t="s">
        <v>767</v>
      </c>
      <c r="T152" s="1">
        <v>3075</v>
      </c>
    </row>
    <row r="153" spans="1:20" x14ac:dyDescent="0.2">
      <c r="A153" s="1">
        <f t="shared" si="8"/>
        <v>1015597</v>
      </c>
      <c r="B153" s="1">
        <f t="shared" si="8"/>
        <v>1015633</v>
      </c>
      <c r="C153" s="1" t="str">
        <f t="shared" si="9"/>
        <v>1.5m FG</v>
      </c>
      <c r="D153" s="1" t="str">
        <f t="shared" si="10"/>
        <v>1.5m FG - Alignment Sheets</v>
      </c>
      <c r="E153" s="1" t="s">
        <v>38</v>
      </c>
      <c r="F153" s="1">
        <f t="shared" si="11"/>
        <v>1.5</v>
      </c>
      <c r="G153" s="12">
        <f>INDEX(families!$A:$A,MATCH(H153,families!$B:$B,0))</f>
        <v>8</v>
      </c>
      <c r="H153" s="12" t="s">
        <v>38</v>
      </c>
      <c r="M153" s="1">
        <v>1015597</v>
      </c>
      <c r="N153" s="1">
        <v>1015633</v>
      </c>
      <c r="O153" s="1">
        <v>1.5</v>
      </c>
      <c r="P153" s="1" t="s">
        <v>716</v>
      </c>
      <c r="Q153" s="1" t="s">
        <v>721</v>
      </c>
      <c r="R153" s="1" t="s">
        <v>724</v>
      </c>
      <c r="S153" s="1" t="s">
        <v>725</v>
      </c>
      <c r="T153" s="1">
        <v>36</v>
      </c>
    </row>
    <row r="154" spans="1:20" x14ac:dyDescent="0.2">
      <c r="A154" s="1">
        <f t="shared" si="8"/>
        <v>1015633</v>
      </c>
      <c r="B154" s="1">
        <f t="shared" si="8"/>
        <v>1015708</v>
      </c>
      <c r="C154" s="1" t="str">
        <f t="shared" si="9"/>
        <v>0.9m FG</v>
      </c>
      <c r="D154" s="1" t="str">
        <f t="shared" si="10"/>
        <v>0.9m FG - Default Depth</v>
      </c>
      <c r="E154" s="1" t="s">
        <v>38</v>
      </c>
      <c r="F154" s="1">
        <f t="shared" si="11"/>
        <v>0.9</v>
      </c>
      <c r="G154" s="12">
        <f>INDEX(families!$A:$A,MATCH(H154,families!$B:$B,0))</f>
        <v>8</v>
      </c>
      <c r="H154" s="12" t="s">
        <v>38</v>
      </c>
      <c r="M154" s="1">
        <v>1015633</v>
      </c>
      <c r="N154" s="1">
        <v>1015708</v>
      </c>
      <c r="O154" s="1">
        <v>0.9</v>
      </c>
      <c r="P154" s="1" t="s">
        <v>716</v>
      </c>
      <c r="Q154" s="1" t="s">
        <v>717</v>
      </c>
      <c r="R154" s="1" t="s">
        <v>718</v>
      </c>
      <c r="S154" s="1" t="s">
        <v>719</v>
      </c>
      <c r="T154" s="1">
        <v>75</v>
      </c>
    </row>
    <row r="155" spans="1:20" x14ac:dyDescent="0.2">
      <c r="A155" s="1">
        <f t="shared" si="8"/>
        <v>1015708</v>
      </c>
      <c r="B155" s="1">
        <f t="shared" si="8"/>
        <v>1016404</v>
      </c>
      <c r="C155" s="1" t="str">
        <f t="shared" si="9"/>
        <v>2.0m MOTI</v>
      </c>
      <c r="D155" s="1" t="str">
        <f t="shared" si="10"/>
        <v>2.0m MOTI - MOTI Encroachment</v>
      </c>
      <c r="E155" s="1" t="s">
        <v>38</v>
      </c>
      <c r="F155" s="1">
        <f t="shared" si="11"/>
        <v>2</v>
      </c>
      <c r="G155" s="12">
        <f>INDEX(families!$A:$A,MATCH(H155,families!$B:$B,0))</f>
        <v>8</v>
      </c>
      <c r="H155" s="12" t="s">
        <v>38</v>
      </c>
      <c r="M155" s="1">
        <v>1015708</v>
      </c>
      <c r="N155" s="1">
        <v>1016404</v>
      </c>
      <c r="O155" s="1">
        <v>2</v>
      </c>
      <c r="P155" s="1" t="s">
        <v>768</v>
      </c>
      <c r="Q155" s="1" t="s">
        <v>769</v>
      </c>
      <c r="R155" s="1" t="s">
        <v>770</v>
      </c>
      <c r="S155" s="1" t="s">
        <v>771</v>
      </c>
      <c r="T155" s="1">
        <v>696</v>
      </c>
    </row>
    <row r="156" spans="1:20" x14ac:dyDescent="0.2">
      <c r="A156" s="1">
        <f t="shared" si="8"/>
        <v>1016404</v>
      </c>
      <c r="B156" s="1">
        <f t="shared" si="8"/>
        <v>1016706.15</v>
      </c>
      <c r="C156" s="1" t="str">
        <f t="shared" si="9"/>
        <v>0.9m FG</v>
      </c>
      <c r="D156" s="1" t="str">
        <f t="shared" si="10"/>
        <v>0.9m FG - Default Depth</v>
      </c>
      <c r="E156" s="1" t="s">
        <v>38</v>
      </c>
      <c r="F156" s="1">
        <f t="shared" si="11"/>
        <v>0.9</v>
      </c>
      <c r="G156" s="12">
        <f>INDEX(families!$A:$A,MATCH(H156,families!$B:$B,0))</f>
        <v>8</v>
      </c>
      <c r="H156" s="12" t="s">
        <v>38</v>
      </c>
      <c r="M156" s="1">
        <v>1016404</v>
      </c>
      <c r="N156" s="1">
        <v>1016706.15</v>
      </c>
      <c r="O156" s="1">
        <v>0.9</v>
      </c>
      <c r="P156" s="1" t="s">
        <v>716</v>
      </c>
      <c r="Q156" s="1" t="s">
        <v>717</v>
      </c>
      <c r="R156" s="1" t="s">
        <v>718</v>
      </c>
      <c r="S156" s="1" t="s">
        <v>719</v>
      </c>
      <c r="T156" s="1">
        <v>302.150000000023</v>
      </c>
    </row>
    <row r="157" spans="1:20" x14ac:dyDescent="0.2">
      <c r="A157" s="1">
        <f t="shared" si="8"/>
        <v>1016706.15</v>
      </c>
      <c r="B157" s="1">
        <f t="shared" si="8"/>
        <v>1016730.15</v>
      </c>
      <c r="C157" s="1" t="str">
        <f t="shared" si="9"/>
        <v>1.2m WC</v>
      </c>
      <c r="D157" s="1" t="str">
        <f t="shared" si="10"/>
        <v>1.2m WC - DWG# PT610201</v>
      </c>
      <c r="E157" s="1" t="s">
        <v>38</v>
      </c>
      <c r="F157" s="1">
        <f t="shared" si="11"/>
        <v>1.2</v>
      </c>
      <c r="G157" s="12">
        <f>INDEX(families!$A:$A,MATCH(H157,families!$B:$B,0))</f>
        <v>8</v>
      </c>
      <c r="H157" s="12" t="s">
        <v>38</v>
      </c>
      <c r="M157" s="1">
        <v>1016706.15</v>
      </c>
      <c r="N157" s="1">
        <v>1016730.15</v>
      </c>
      <c r="O157" s="1">
        <v>1.2</v>
      </c>
      <c r="P157" s="1" t="s">
        <v>732</v>
      </c>
      <c r="Q157" s="1" t="s">
        <v>733</v>
      </c>
      <c r="R157" s="1" t="s">
        <v>734</v>
      </c>
      <c r="S157" s="1" t="s">
        <v>734</v>
      </c>
      <c r="T157" s="1">
        <v>24</v>
      </c>
    </row>
    <row r="158" spans="1:20" x14ac:dyDescent="0.2">
      <c r="A158" s="1">
        <f t="shared" si="8"/>
        <v>1016730.15</v>
      </c>
      <c r="B158" s="1">
        <f t="shared" si="8"/>
        <v>1016732</v>
      </c>
      <c r="C158" s="1" t="str">
        <f t="shared" si="9"/>
        <v>0.9m FG</v>
      </c>
      <c r="D158" s="1" t="str">
        <f t="shared" si="10"/>
        <v>0.9m FG - Default Depth</v>
      </c>
      <c r="E158" s="1" t="s">
        <v>38</v>
      </c>
      <c r="F158" s="1">
        <f t="shared" si="11"/>
        <v>0.9</v>
      </c>
      <c r="G158" s="12">
        <f>INDEX(families!$A:$A,MATCH(H158,families!$B:$B,0))</f>
        <v>8</v>
      </c>
      <c r="H158" s="12" t="s">
        <v>38</v>
      </c>
      <c r="M158" s="1">
        <v>1016730.15</v>
      </c>
      <c r="N158" s="1">
        <v>1016732</v>
      </c>
      <c r="O158" s="1">
        <v>0.9</v>
      </c>
      <c r="P158" s="1" t="s">
        <v>716</v>
      </c>
      <c r="Q158" s="1" t="s">
        <v>717</v>
      </c>
      <c r="R158" s="1" t="s">
        <v>718</v>
      </c>
      <c r="S158" s="1" t="s">
        <v>719</v>
      </c>
      <c r="T158" s="1">
        <v>1.8499999999767101</v>
      </c>
    </row>
    <row r="159" spans="1:20" x14ac:dyDescent="0.2">
      <c r="A159" s="1">
        <f t="shared" si="8"/>
        <v>1016732</v>
      </c>
      <c r="B159" s="1">
        <f t="shared" si="8"/>
        <v>1016748</v>
      </c>
      <c r="C159" s="1" t="str">
        <f t="shared" si="9"/>
        <v>1.2m CG</v>
      </c>
      <c r="D159" s="1" t="str">
        <f t="shared" si="10"/>
        <v>1.2m CG - Alignment Sheets</v>
      </c>
      <c r="E159" s="1" t="s">
        <v>38</v>
      </c>
      <c r="F159" s="1">
        <f t="shared" si="11"/>
        <v>1.2</v>
      </c>
      <c r="G159" s="12">
        <f>INDEX(families!$A:$A,MATCH(H159,families!$B:$B,0))</f>
        <v>8</v>
      </c>
      <c r="H159" s="12" t="s">
        <v>38</v>
      </c>
      <c r="M159" s="1">
        <v>1016732</v>
      </c>
      <c r="N159" s="1">
        <v>1016748</v>
      </c>
      <c r="O159" s="1">
        <v>1.2</v>
      </c>
      <c r="P159" s="1" t="s">
        <v>720</v>
      </c>
      <c r="Q159" s="1" t="s">
        <v>721</v>
      </c>
      <c r="R159" s="1" t="s">
        <v>761</v>
      </c>
      <c r="S159" s="1" t="s">
        <v>762</v>
      </c>
      <c r="T159" s="1">
        <v>16</v>
      </c>
    </row>
    <row r="160" spans="1:20" x14ac:dyDescent="0.2">
      <c r="A160" s="1">
        <f t="shared" si="8"/>
        <v>1016748</v>
      </c>
      <c r="B160" s="1">
        <f t="shared" si="8"/>
        <v>1016805.19</v>
      </c>
      <c r="C160" s="1" t="str">
        <f t="shared" si="9"/>
        <v>0.9m FG</v>
      </c>
      <c r="D160" s="1" t="str">
        <f t="shared" si="10"/>
        <v>0.9m FG - Default Depth</v>
      </c>
      <c r="E160" s="1" t="s">
        <v>38</v>
      </c>
      <c r="F160" s="1">
        <f t="shared" si="11"/>
        <v>0.9</v>
      </c>
      <c r="G160" s="12">
        <f>INDEX(families!$A:$A,MATCH(H160,families!$B:$B,0))</f>
        <v>8</v>
      </c>
      <c r="H160" s="12" t="s">
        <v>38</v>
      </c>
      <c r="M160" s="1">
        <v>1016748</v>
      </c>
      <c r="N160" s="1">
        <v>1016805.19</v>
      </c>
      <c r="O160" s="1">
        <v>0.9</v>
      </c>
      <c r="P160" s="1" t="s">
        <v>716</v>
      </c>
      <c r="Q160" s="1" t="s">
        <v>717</v>
      </c>
      <c r="R160" s="1" t="s">
        <v>718</v>
      </c>
      <c r="S160" s="1" t="s">
        <v>719</v>
      </c>
      <c r="T160" s="1">
        <v>57.189999999944099</v>
      </c>
    </row>
    <row r="161" spans="1:20" x14ac:dyDescent="0.2">
      <c r="A161" s="1">
        <f t="shared" si="8"/>
        <v>1016805.19</v>
      </c>
      <c r="B161" s="1">
        <f t="shared" si="8"/>
        <v>1016829.19</v>
      </c>
      <c r="C161" s="1" t="str">
        <f t="shared" si="9"/>
        <v>1.2m WC</v>
      </c>
      <c r="D161" s="1" t="str">
        <f t="shared" si="10"/>
        <v>1.2m WC - DWG# PT610201</v>
      </c>
      <c r="E161" s="1" t="s">
        <v>38</v>
      </c>
      <c r="F161" s="1">
        <f t="shared" si="11"/>
        <v>1.2</v>
      </c>
      <c r="G161" s="12">
        <f>INDEX(families!$A:$A,MATCH(H161,families!$B:$B,0))</f>
        <v>8</v>
      </c>
      <c r="H161" s="12" t="s">
        <v>38</v>
      </c>
      <c r="M161" s="1">
        <v>1016805.19</v>
      </c>
      <c r="N161" s="1">
        <v>1016829.19</v>
      </c>
      <c r="O161" s="1">
        <v>1.2</v>
      </c>
      <c r="P161" s="1" t="s">
        <v>732</v>
      </c>
      <c r="Q161" s="1" t="s">
        <v>733</v>
      </c>
      <c r="R161" s="1" t="s">
        <v>734</v>
      </c>
      <c r="S161" s="1" t="s">
        <v>734</v>
      </c>
      <c r="T161" s="1">
        <v>24</v>
      </c>
    </row>
    <row r="162" spans="1:20" x14ac:dyDescent="0.2">
      <c r="A162" s="1">
        <f t="shared" si="8"/>
        <v>1016829.19</v>
      </c>
      <c r="B162" s="1">
        <f t="shared" si="8"/>
        <v>1016951</v>
      </c>
      <c r="C162" s="1" t="str">
        <f t="shared" si="9"/>
        <v>0.9m FG</v>
      </c>
      <c r="D162" s="1" t="str">
        <f t="shared" si="10"/>
        <v>0.9m FG - Default Depth</v>
      </c>
      <c r="E162" s="1" t="s">
        <v>38</v>
      </c>
      <c r="F162" s="1">
        <f t="shared" si="11"/>
        <v>0.9</v>
      </c>
      <c r="G162" s="12">
        <f>INDEX(families!$A:$A,MATCH(H162,families!$B:$B,0))</f>
        <v>8</v>
      </c>
      <c r="H162" s="12" t="s">
        <v>38</v>
      </c>
      <c r="M162" s="1">
        <v>1016829.19</v>
      </c>
      <c r="N162" s="1">
        <v>1016951</v>
      </c>
      <c r="O162" s="1">
        <v>0.9</v>
      </c>
      <c r="P162" s="1" t="s">
        <v>716</v>
      </c>
      <c r="Q162" s="1" t="s">
        <v>717</v>
      </c>
      <c r="R162" s="1" t="s">
        <v>718</v>
      </c>
      <c r="S162" s="1" t="s">
        <v>719</v>
      </c>
      <c r="T162" s="1">
        <v>121.810000000055</v>
      </c>
    </row>
    <row r="163" spans="1:20" x14ac:dyDescent="0.2">
      <c r="A163" s="1">
        <f t="shared" si="8"/>
        <v>1016951</v>
      </c>
      <c r="B163" s="1">
        <f t="shared" si="8"/>
        <v>1016976</v>
      </c>
      <c r="C163" s="1" t="str">
        <f t="shared" si="9"/>
        <v>1.2m CG</v>
      </c>
      <c r="D163" s="1" t="str">
        <f t="shared" si="10"/>
        <v>1.2m CG - Alignment Sheets</v>
      </c>
      <c r="E163" s="1" t="s">
        <v>38</v>
      </c>
      <c r="F163" s="1">
        <f t="shared" si="11"/>
        <v>1.2</v>
      </c>
      <c r="G163" s="12">
        <f>INDEX(families!$A:$A,MATCH(H163,families!$B:$B,0))</f>
        <v>8</v>
      </c>
      <c r="H163" s="12" t="s">
        <v>38</v>
      </c>
      <c r="M163" s="1">
        <v>1016951</v>
      </c>
      <c r="N163" s="1">
        <v>1016976</v>
      </c>
      <c r="O163" s="1">
        <v>1.2</v>
      </c>
      <c r="P163" s="1" t="s">
        <v>720</v>
      </c>
      <c r="Q163" s="1" t="s">
        <v>721</v>
      </c>
      <c r="R163" s="1" t="s">
        <v>761</v>
      </c>
      <c r="S163" s="1" t="s">
        <v>762</v>
      </c>
      <c r="T163" s="1">
        <v>25</v>
      </c>
    </row>
    <row r="164" spans="1:20" x14ac:dyDescent="0.2">
      <c r="A164" s="1">
        <f t="shared" si="8"/>
        <v>1016976</v>
      </c>
      <c r="B164" s="1">
        <f t="shared" si="8"/>
        <v>1016981.91</v>
      </c>
      <c r="C164" s="1" t="str">
        <f t="shared" si="9"/>
        <v>1.2m WC</v>
      </c>
      <c r="D164" s="1" t="str">
        <f t="shared" si="10"/>
        <v>1.2m WC - DWG# PT610201</v>
      </c>
      <c r="E164" s="1" t="s">
        <v>38</v>
      </c>
      <c r="F164" s="1">
        <f t="shared" si="11"/>
        <v>1.2</v>
      </c>
      <c r="G164" s="12">
        <f>INDEX(families!$A:$A,MATCH(H164,families!$B:$B,0))</f>
        <v>8</v>
      </c>
      <c r="H164" s="12" t="s">
        <v>38</v>
      </c>
      <c r="M164" s="1">
        <v>1016976</v>
      </c>
      <c r="N164" s="1">
        <v>1016981.91</v>
      </c>
      <c r="O164" s="1">
        <v>1.2</v>
      </c>
      <c r="P164" s="1" t="s">
        <v>732</v>
      </c>
      <c r="Q164" s="1" t="s">
        <v>733</v>
      </c>
      <c r="R164" s="1" t="s">
        <v>734</v>
      </c>
      <c r="S164" s="1" t="s">
        <v>734</v>
      </c>
      <c r="T164" s="1">
        <v>5.9100000000325901</v>
      </c>
    </row>
    <row r="165" spans="1:20" x14ac:dyDescent="0.2">
      <c r="A165" s="1">
        <f t="shared" si="8"/>
        <v>1016981.91</v>
      </c>
      <c r="B165" s="1">
        <f t="shared" si="8"/>
        <v>1017469</v>
      </c>
      <c r="C165" s="1" t="str">
        <f t="shared" si="9"/>
        <v>0.9m FG</v>
      </c>
      <c r="D165" s="1" t="str">
        <f t="shared" si="10"/>
        <v>0.9m FG - Default Depth</v>
      </c>
      <c r="E165" s="1" t="s">
        <v>38</v>
      </c>
      <c r="F165" s="1">
        <f t="shared" si="11"/>
        <v>0.9</v>
      </c>
      <c r="G165" s="12">
        <f>INDEX(families!$A:$A,MATCH(H165,families!$B:$B,0))</f>
        <v>8</v>
      </c>
      <c r="H165" s="12" t="s">
        <v>38</v>
      </c>
      <c r="M165" s="1">
        <v>1016981.91</v>
      </c>
      <c r="N165" s="1">
        <v>1017469</v>
      </c>
      <c r="O165" s="1">
        <v>0.9</v>
      </c>
      <c r="P165" s="1" t="s">
        <v>716</v>
      </c>
      <c r="Q165" s="1" t="s">
        <v>717</v>
      </c>
      <c r="R165" s="1" t="s">
        <v>718</v>
      </c>
      <c r="S165" s="1" t="s">
        <v>719</v>
      </c>
      <c r="T165" s="1">
        <v>487.08999999996701</v>
      </c>
    </row>
    <row r="166" spans="1:20" x14ac:dyDescent="0.2">
      <c r="A166" s="1">
        <f t="shared" si="8"/>
        <v>1017469</v>
      </c>
      <c r="B166" s="1">
        <f t="shared" si="8"/>
        <v>1017522</v>
      </c>
      <c r="C166" s="1" t="str">
        <f t="shared" si="9"/>
        <v>1.5m FG</v>
      </c>
      <c r="D166" s="1" t="str">
        <f t="shared" si="10"/>
        <v>1.5m FG - Alignment Sheets</v>
      </c>
      <c r="E166" s="1" t="s">
        <v>38</v>
      </c>
      <c r="F166" s="1">
        <f t="shared" si="11"/>
        <v>1.5</v>
      </c>
      <c r="G166" s="12">
        <f>INDEX(families!$A:$A,MATCH(H166,families!$B:$B,0))</f>
        <v>8</v>
      </c>
      <c r="H166" s="12" t="s">
        <v>38</v>
      </c>
      <c r="M166" s="1">
        <v>1017469</v>
      </c>
      <c r="N166" s="1">
        <v>1017522</v>
      </c>
      <c r="O166" s="1">
        <v>1.5</v>
      </c>
      <c r="P166" s="1" t="s">
        <v>716</v>
      </c>
      <c r="Q166" s="1" t="s">
        <v>721</v>
      </c>
      <c r="R166" s="1" t="s">
        <v>724</v>
      </c>
      <c r="S166" s="1" t="s">
        <v>725</v>
      </c>
      <c r="T166" s="1">
        <v>53</v>
      </c>
    </row>
    <row r="167" spans="1:20" x14ac:dyDescent="0.2">
      <c r="A167" s="1">
        <f t="shared" si="8"/>
        <v>1017522</v>
      </c>
      <c r="B167" s="1">
        <f t="shared" si="8"/>
        <v>1017537</v>
      </c>
      <c r="C167" s="1" t="str">
        <f t="shared" si="9"/>
        <v>0.9m FG</v>
      </c>
      <c r="D167" s="1" t="str">
        <f t="shared" si="10"/>
        <v>0.9m FG - Default Depth</v>
      </c>
      <c r="E167" s="1" t="s">
        <v>38</v>
      </c>
      <c r="F167" s="1">
        <f t="shared" si="11"/>
        <v>0.9</v>
      </c>
      <c r="G167" s="12">
        <f>INDEX(families!$A:$A,MATCH(H167,families!$B:$B,0))</f>
        <v>8</v>
      </c>
      <c r="H167" s="12" t="s">
        <v>38</v>
      </c>
      <c r="M167" s="1">
        <v>1017522</v>
      </c>
      <c r="N167" s="1">
        <v>1017537</v>
      </c>
      <c r="O167" s="1">
        <v>0.9</v>
      </c>
      <c r="P167" s="1" t="s">
        <v>716</v>
      </c>
      <c r="Q167" s="1" t="s">
        <v>717</v>
      </c>
      <c r="R167" s="1" t="s">
        <v>718</v>
      </c>
      <c r="S167" s="1" t="s">
        <v>719</v>
      </c>
      <c r="T167" s="1">
        <v>15</v>
      </c>
    </row>
    <row r="168" spans="1:20" x14ac:dyDescent="0.2">
      <c r="A168" s="1">
        <f t="shared" si="8"/>
        <v>1017537</v>
      </c>
      <c r="B168" s="1">
        <f t="shared" si="8"/>
        <v>1017556</v>
      </c>
      <c r="C168" s="1" t="str">
        <f t="shared" si="9"/>
        <v>2.0m CG</v>
      </c>
      <c r="D168" s="1" t="str">
        <f t="shared" si="10"/>
        <v>2.0m CG - Alignment Sheets</v>
      </c>
      <c r="E168" s="1" t="s">
        <v>38</v>
      </c>
      <c r="F168" s="1">
        <f t="shared" si="11"/>
        <v>2</v>
      </c>
      <c r="G168" s="12">
        <f>INDEX(families!$A:$A,MATCH(H168,families!$B:$B,0))</f>
        <v>8</v>
      </c>
      <c r="H168" s="12" t="s">
        <v>38</v>
      </c>
      <c r="M168" s="1">
        <v>1017537</v>
      </c>
      <c r="N168" s="1">
        <v>1017556</v>
      </c>
      <c r="O168" s="1">
        <v>2</v>
      </c>
      <c r="P168" s="1" t="s">
        <v>720</v>
      </c>
      <c r="Q168" s="1" t="s">
        <v>721</v>
      </c>
      <c r="R168" s="1" t="s">
        <v>772</v>
      </c>
      <c r="S168" s="1" t="s">
        <v>773</v>
      </c>
      <c r="T168" s="1">
        <v>19</v>
      </c>
    </row>
    <row r="169" spans="1:20" x14ac:dyDescent="0.2">
      <c r="A169" s="1">
        <f t="shared" si="8"/>
        <v>1017556</v>
      </c>
      <c r="B169" s="1">
        <f t="shared" si="8"/>
        <v>1018237.45</v>
      </c>
      <c r="C169" s="1" t="str">
        <f t="shared" si="9"/>
        <v>0.9m FG</v>
      </c>
      <c r="D169" s="1" t="str">
        <f t="shared" si="10"/>
        <v>0.9m FG - Default Depth</v>
      </c>
      <c r="E169" s="1" t="s">
        <v>38</v>
      </c>
      <c r="F169" s="1">
        <f t="shared" si="11"/>
        <v>0.9</v>
      </c>
      <c r="G169" s="12">
        <f>INDEX(families!$A:$A,MATCH(H169,families!$B:$B,0))</f>
        <v>8</v>
      </c>
      <c r="H169" s="12" t="s">
        <v>38</v>
      </c>
      <c r="M169" s="1">
        <v>1017556</v>
      </c>
      <c r="N169" s="1">
        <v>1018237.45</v>
      </c>
      <c r="O169" s="1">
        <v>0.9</v>
      </c>
      <c r="P169" s="1" t="s">
        <v>716</v>
      </c>
      <c r="Q169" s="1" t="s">
        <v>717</v>
      </c>
      <c r="R169" s="1" t="s">
        <v>718</v>
      </c>
      <c r="S169" s="1" t="s">
        <v>719</v>
      </c>
      <c r="T169" s="1">
        <v>681.44999999995298</v>
      </c>
    </row>
    <row r="170" spans="1:20" x14ac:dyDescent="0.2">
      <c r="A170" s="1">
        <f t="shared" si="8"/>
        <v>1018237.45</v>
      </c>
      <c r="B170" s="1">
        <f t="shared" si="8"/>
        <v>1018261.45</v>
      </c>
      <c r="C170" s="1" t="str">
        <f t="shared" si="9"/>
        <v>1.5m WC</v>
      </c>
      <c r="D170" s="1" t="str">
        <f t="shared" si="10"/>
        <v>1.5m WC - DWG# PT610001</v>
      </c>
      <c r="E170" s="1" t="s">
        <v>38</v>
      </c>
      <c r="F170" s="1">
        <f t="shared" si="11"/>
        <v>1.5</v>
      </c>
      <c r="G170" s="12">
        <f>INDEX(families!$A:$A,MATCH(H170,families!$B:$B,0))</f>
        <v>8</v>
      </c>
      <c r="H170" s="12" t="s">
        <v>38</v>
      </c>
      <c r="M170" s="1">
        <v>1018237.45</v>
      </c>
      <c r="N170" s="1">
        <v>1018261.45</v>
      </c>
      <c r="O170" s="1">
        <v>1.5</v>
      </c>
      <c r="P170" s="1" t="s">
        <v>732</v>
      </c>
      <c r="Q170" s="1" t="s">
        <v>738</v>
      </c>
      <c r="R170" s="1" t="s">
        <v>739</v>
      </c>
      <c r="S170" s="1" t="s">
        <v>739</v>
      </c>
      <c r="T170" s="1">
        <v>24</v>
      </c>
    </row>
    <row r="171" spans="1:20" x14ac:dyDescent="0.2">
      <c r="A171" s="1">
        <f t="shared" si="8"/>
        <v>1018261.45</v>
      </c>
      <c r="B171" s="1">
        <f t="shared" si="8"/>
        <v>1019108</v>
      </c>
      <c r="C171" s="1" t="str">
        <f t="shared" si="9"/>
        <v>0.9m FG</v>
      </c>
      <c r="D171" s="1" t="str">
        <f t="shared" si="10"/>
        <v>0.9m FG - Default Depth</v>
      </c>
      <c r="E171" s="1" t="s">
        <v>38</v>
      </c>
      <c r="F171" s="1">
        <f t="shared" si="11"/>
        <v>0.9</v>
      </c>
      <c r="G171" s="12">
        <f>INDEX(families!$A:$A,MATCH(H171,families!$B:$B,0))</f>
        <v>8</v>
      </c>
      <c r="H171" s="12" t="s">
        <v>38</v>
      </c>
      <c r="M171" s="1">
        <v>1018261.45</v>
      </c>
      <c r="N171" s="1">
        <v>1019108</v>
      </c>
      <c r="O171" s="1">
        <v>0.9</v>
      </c>
      <c r="P171" s="1" t="s">
        <v>716</v>
      </c>
      <c r="Q171" s="1" t="s">
        <v>717</v>
      </c>
      <c r="R171" s="1" t="s">
        <v>718</v>
      </c>
      <c r="S171" s="1" t="s">
        <v>719</v>
      </c>
      <c r="T171" s="1">
        <v>846.550000000046</v>
      </c>
    </row>
    <row r="172" spans="1:20" x14ac:dyDescent="0.2">
      <c r="A172" s="1">
        <f t="shared" si="8"/>
        <v>1019108</v>
      </c>
      <c r="B172" s="1">
        <f t="shared" si="8"/>
        <v>1019284</v>
      </c>
      <c r="C172" s="1" t="str">
        <f t="shared" si="9"/>
        <v>1.5m FG</v>
      </c>
      <c r="D172" s="1" t="str">
        <f t="shared" si="10"/>
        <v>1.5m FG - Alignment Sheets</v>
      </c>
      <c r="E172" s="1" t="s">
        <v>38</v>
      </c>
      <c r="F172" s="1">
        <f t="shared" si="11"/>
        <v>1.5</v>
      </c>
      <c r="G172" s="12">
        <f>INDEX(families!$A:$A,MATCH(H172,families!$B:$B,0))</f>
        <v>8</v>
      </c>
      <c r="H172" s="12" t="s">
        <v>38</v>
      </c>
      <c r="M172" s="1">
        <v>1019108</v>
      </c>
      <c r="N172" s="1">
        <v>1019284</v>
      </c>
      <c r="O172" s="1">
        <v>1.5</v>
      </c>
      <c r="P172" s="1" t="s">
        <v>716</v>
      </c>
      <c r="Q172" s="1" t="s">
        <v>721</v>
      </c>
      <c r="R172" s="1" t="s">
        <v>724</v>
      </c>
      <c r="S172" s="1" t="s">
        <v>725</v>
      </c>
      <c r="T172" s="1">
        <v>176</v>
      </c>
    </row>
    <row r="173" spans="1:20" x14ac:dyDescent="0.2">
      <c r="A173" s="1">
        <f t="shared" si="8"/>
        <v>1019284</v>
      </c>
      <c r="B173" s="1">
        <f t="shared" si="8"/>
        <v>1019447.05</v>
      </c>
      <c r="C173" s="1" t="str">
        <f t="shared" si="9"/>
        <v>0.9m FG</v>
      </c>
      <c r="D173" s="1" t="str">
        <f t="shared" si="10"/>
        <v>0.9m FG - Default Depth</v>
      </c>
      <c r="E173" s="1" t="s">
        <v>38</v>
      </c>
      <c r="F173" s="1">
        <f t="shared" si="11"/>
        <v>0.9</v>
      </c>
      <c r="G173" s="12">
        <f>INDEX(families!$A:$A,MATCH(H173,families!$B:$B,0))</f>
        <v>8</v>
      </c>
      <c r="H173" s="12" t="s">
        <v>38</v>
      </c>
      <c r="M173" s="1">
        <v>1019284</v>
      </c>
      <c r="N173" s="1">
        <v>1019447.05</v>
      </c>
      <c r="O173" s="1">
        <v>0.9</v>
      </c>
      <c r="P173" s="1" t="s">
        <v>716</v>
      </c>
      <c r="Q173" s="1" t="s">
        <v>717</v>
      </c>
      <c r="R173" s="1" t="s">
        <v>718</v>
      </c>
      <c r="S173" s="1" t="s">
        <v>719</v>
      </c>
      <c r="T173" s="1">
        <v>163.050000000046</v>
      </c>
    </row>
    <row r="174" spans="1:20" x14ac:dyDescent="0.2">
      <c r="A174" s="1">
        <f t="shared" si="8"/>
        <v>1019447.05</v>
      </c>
      <c r="B174" s="1">
        <f t="shared" si="8"/>
        <v>1019471.05</v>
      </c>
      <c r="C174" s="1" t="str">
        <f t="shared" si="9"/>
        <v>1.2m WC</v>
      </c>
      <c r="D174" s="1" t="str">
        <f t="shared" si="10"/>
        <v>1.2m WC - DWG# PT610201</v>
      </c>
      <c r="E174" s="1" t="s">
        <v>38</v>
      </c>
      <c r="F174" s="1">
        <f t="shared" si="11"/>
        <v>1.2</v>
      </c>
      <c r="G174" s="12">
        <f>INDEX(families!$A:$A,MATCH(H174,families!$B:$B,0))</f>
        <v>8</v>
      </c>
      <c r="H174" s="12" t="s">
        <v>38</v>
      </c>
      <c r="M174" s="1">
        <v>1019447.05</v>
      </c>
      <c r="N174" s="1">
        <v>1019471.05</v>
      </c>
      <c r="O174" s="1">
        <v>1.2</v>
      </c>
      <c r="P174" s="1" t="s">
        <v>732</v>
      </c>
      <c r="Q174" s="1" t="s">
        <v>733</v>
      </c>
      <c r="R174" s="1" t="s">
        <v>734</v>
      </c>
      <c r="S174" s="1" t="s">
        <v>734</v>
      </c>
      <c r="T174" s="1">
        <v>24</v>
      </c>
    </row>
    <row r="175" spans="1:20" x14ac:dyDescent="0.2">
      <c r="A175" s="1">
        <f t="shared" si="8"/>
        <v>1019471.05</v>
      </c>
      <c r="B175" s="1">
        <f t="shared" si="8"/>
        <v>1019543</v>
      </c>
      <c r="C175" s="1" t="str">
        <f t="shared" si="9"/>
        <v>0.9m FG</v>
      </c>
      <c r="D175" s="1" t="str">
        <f t="shared" si="10"/>
        <v>0.9m FG - Default Depth</v>
      </c>
      <c r="E175" s="1" t="s">
        <v>38</v>
      </c>
      <c r="F175" s="1">
        <f t="shared" si="11"/>
        <v>0.9</v>
      </c>
      <c r="G175" s="12">
        <f>INDEX(families!$A:$A,MATCH(H175,families!$B:$B,0))</f>
        <v>8</v>
      </c>
      <c r="H175" s="12" t="s">
        <v>38</v>
      </c>
      <c r="M175" s="1">
        <v>1019471.05</v>
      </c>
      <c r="N175" s="1">
        <v>1019543</v>
      </c>
      <c r="O175" s="1">
        <v>0.9</v>
      </c>
      <c r="P175" s="1" t="s">
        <v>716</v>
      </c>
      <c r="Q175" s="1" t="s">
        <v>717</v>
      </c>
      <c r="R175" s="1" t="s">
        <v>718</v>
      </c>
      <c r="S175" s="1" t="s">
        <v>719</v>
      </c>
      <c r="T175" s="1">
        <v>71.949999999953405</v>
      </c>
    </row>
    <row r="176" spans="1:20" x14ac:dyDescent="0.2">
      <c r="A176" s="1">
        <f t="shared" si="8"/>
        <v>1019543</v>
      </c>
      <c r="B176" s="1">
        <f t="shared" si="8"/>
        <v>1019603</v>
      </c>
      <c r="C176" s="1" t="str">
        <f t="shared" si="9"/>
        <v>1.5m FG</v>
      </c>
      <c r="D176" s="1" t="str">
        <f t="shared" si="10"/>
        <v>1.5m FG - Alignment Sheets</v>
      </c>
      <c r="E176" s="1" t="s">
        <v>38</v>
      </c>
      <c r="F176" s="1">
        <f t="shared" si="11"/>
        <v>1.5</v>
      </c>
      <c r="G176" s="12">
        <f>INDEX(families!$A:$A,MATCH(H176,families!$B:$B,0))</f>
        <v>8</v>
      </c>
      <c r="H176" s="12" t="s">
        <v>38</v>
      </c>
      <c r="M176" s="1">
        <v>1019543</v>
      </c>
      <c r="N176" s="1">
        <v>1019603</v>
      </c>
      <c r="O176" s="1">
        <v>1.5</v>
      </c>
      <c r="P176" s="1" t="s">
        <v>716</v>
      </c>
      <c r="Q176" s="1" t="s">
        <v>721</v>
      </c>
      <c r="R176" s="1" t="s">
        <v>724</v>
      </c>
      <c r="S176" s="1" t="s">
        <v>725</v>
      </c>
      <c r="T176" s="1">
        <v>60</v>
      </c>
    </row>
    <row r="177" spans="1:20" x14ac:dyDescent="0.2">
      <c r="A177" s="1">
        <f t="shared" si="8"/>
        <v>1019603</v>
      </c>
      <c r="B177" s="1">
        <f t="shared" si="8"/>
        <v>1019789.89</v>
      </c>
      <c r="C177" s="1" t="str">
        <f t="shared" si="9"/>
        <v>0.9m FG</v>
      </c>
      <c r="D177" s="1" t="str">
        <f t="shared" si="10"/>
        <v>0.9m FG - Default Depth</v>
      </c>
      <c r="E177" s="1" t="s">
        <v>38</v>
      </c>
      <c r="F177" s="1">
        <f t="shared" si="11"/>
        <v>0.9</v>
      </c>
      <c r="G177" s="12">
        <f>INDEX(families!$A:$A,MATCH(H177,families!$B:$B,0))</f>
        <v>8</v>
      </c>
      <c r="H177" s="12" t="s">
        <v>38</v>
      </c>
      <c r="M177" s="1">
        <v>1019603</v>
      </c>
      <c r="N177" s="1">
        <v>1019789.89</v>
      </c>
      <c r="O177" s="1">
        <v>0.9</v>
      </c>
      <c r="P177" s="1" t="s">
        <v>716</v>
      </c>
      <c r="Q177" s="1" t="s">
        <v>717</v>
      </c>
      <c r="R177" s="1" t="s">
        <v>718</v>
      </c>
      <c r="S177" s="1" t="s">
        <v>719</v>
      </c>
      <c r="T177" s="1">
        <v>186.890000000013</v>
      </c>
    </row>
    <row r="178" spans="1:20" x14ac:dyDescent="0.2">
      <c r="A178" s="1">
        <f t="shared" si="8"/>
        <v>1019789.89</v>
      </c>
      <c r="B178" s="1">
        <f t="shared" si="8"/>
        <v>1019801.89</v>
      </c>
      <c r="C178" s="1" t="str">
        <f t="shared" si="9"/>
        <v>1.5m RD</v>
      </c>
      <c r="D178" s="1" t="str">
        <f t="shared" si="10"/>
        <v>1.5m RD - DWG# PT640301</v>
      </c>
      <c r="E178" s="1" t="s">
        <v>38</v>
      </c>
      <c r="F178" s="1">
        <f t="shared" si="11"/>
        <v>1.5</v>
      </c>
      <c r="G178" s="12">
        <f>INDEX(families!$A:$A,MATCH(H178,families!$B:$B,0))</f>
        <v>8</v>
      </c>
      <c r="H178" s="12" t="s">
        <v>38</v>
      </c>
      <c r="M178" s="1">
        <v>1019789.89</v>
      </c>
      <c r="N178" s="1">
        <v>1019801.89</v>
      </c>
      <c r="O178" s="1">
        <v>1.5</v>
      </c>
      <c r="P178" s="1" t="s">
        <v>735</v>
      </c>
      <c r="Q178" s="1" t="s">
        <v>736</v>
      </c>
      <c r="R178" s="1" t="s">
        <v>737</v>
      </c>
      <c r="S178" s="1" t="s">
        <v>737</v>
      </c>
      <c r="T178" s="1">
        <v>12</v>
      </c>
    </row>
    <row r="179" spans="1:20" x14ac:dyDescent="0.2">
      <c r="A179" s="1">
        <f t="shared" si="8"/>
        <v>1019801.89</v>
      </c>
      <c r="B179" s="1">
        <f t="shared" si="8"/>
        <v>1019848</v>
      </c>
      <c r="C179" s="1" t="str">
        <f t="shared" si="9"/>
        <v>0.9m FG</v>
      </c>
      <c r="D179" s="1" t="str">
        <f t="shared" si="10"/>
        <v>0.9m FG - Default Depth</v>
      </c>
      <c r="E179" s="1" t="s">
        <v>38</v>
      </c>
      <c r="F179" s="1">
        <f t="shared" si="11"/>
        <v>0.9</v>
      </c>
      <c r="G179" s="12">
        <f>INDEX(families!$A:$A,MATCH(H179,families!$B:$B,0))</f>
        <v>8</v>
      </c>
      <c r="H179" s="12" t="s">
        <v>38</v>
      </c>
      <c r="M179" s="1">
        <v>1019801.89</v>
      </c>
      <c r="N179" s="1">
        <v>1019848</v>
      </c>
      <c r="O179" s="1">
        <v>0.9</v>
      </c>
      <c r="P179" s="1" t="s">
        <v>716</v>
      </c>
      <c r="Q179" s="1" t="s">
        <v>717</v>
      </c>
      <c r="R179" s="1" t="s">
        <v>718</v>
      </c>
      <c r="S179" s="1" t="s">
        <v>719</v>
      </c>
      <c r="T179" s="1">
        <v>46.109999999986002</v>
      </c>
    </row>
    <row r="180" spans="1:20" x14ac:dyDescent="0.2">
      <c r="A180" s="1">
        <f t="shared" si="8"/>
        <v>1019848</v>
      </c>
      <c r="B180" s="1">
        <f t="shared" si="8"/>
        <v>1019908</v>
      </c>
      <c r="C180" s="1" t="str">
        <f t="shared" si="9"/>
        <v>1.5m FG</v>
      </c>
      <c r="D180" s="1" t="str">
        <f t="shared" si="10"/>
        <v>1.5m FG - Alignment Sheets</v>
      </c>
      <c r="E180" s="1" t="s">
        <v>38</v>
      </c>
      <c r="F180" s="1">
        <f t="shared" si="11"/>
        <v>1.5</v>
      </c>
      <c r="G180" s="12">
        <f>INDEX(families!$A:$A,MATCH(H180,families!$B:$B,0))</f>
        <v>8</v>
      </c>
      <c r="H180" s="12" t="s">
        <v>38</v>
      </c>
      <c r="M180" s="1">
        <v>1019848</v>
      </c>
      <c r="N180" s="1">
        <v>1019908</v>
      </c>
      <c r="O180" s="1">
        <v>1.5</v>
      </c>
      <c r="P180" s="1" t="s">
        <v>716</v>
      </c>
      <c r="Q180" s="1" t="s">
        <v>721</v>
      </c>
      <c r="R180" s="1" t="s">
        <v>724</v>
      </c>
      <c r="S180" s="1" t="s">
        <v>725</v>
      </c>
      <c r="T180" s="1">
        <v>60</v>
      </c>
    </row>
    <row r="181" spans="1:20" x14ac:dyDescent="0.2">
      <c r="A181" s="1">
        <f t="shared" si="8"/>
        <v>1019908</v>
      </c>
      <c r="B181" s="1">
        <f t="shared" si="8"/>
        <v>1020080.3</v>
      </c>
      <c r="C181" s="1" t="str">
        <f t="shared" si="9"/>
        <v>0.9m FG</v>
      </c>
      <c r="D181" s="1" t="str">
        <f t="shared" si="10"/>
        <v>0.9m FG - Default Depth</v>
      </c>
      <c r="E181" s="1" t="s">
        <v>38</v>
      </c>
      <c r="F181" s="1">
        <f t="shared" si="11"/>
        <v>0.9</v>
      </c>
      <c r="G181" s="12">
        <f>INDEX(families!$A:$A,MATCH(H181,families!$B:$B,0))</f>
        <v>8</v>
      </c>
      <c r="H181" s="12" t="s">
        <v>38</v>
      </c>
      <c r="M181" s="1">
        <v>1019908</v>
      </c>
      <c r="N181" s="1">
        <v>1020080.3</v>
      </c>
      <c r="O181" s="1">
        <v>0.9</v>
      </c>
      <c r="P181" s="1" t="s">
        <v>716</v>
      </c>
      <c r="Q181" s="1" t="s">
        <v>717</v>
      </c>
      <c r="R181" s="1" t="s">
        <v>718</v>
      </c>
      <c r="S181" s="1" t="s">
        <v>719</v>
      </c>
      <c r="T181" s="1">
        <v>172.300000000046</v>
      </c>
    </row>
    <row r="182" spans="1:20" x14ac:dyDescent="0.2">
      <c r="A182" s="1">
        <f t="shared" si="8"/>
        <v>1020080.3</v>
      </c>
      <c r="B182" s="1">
        <f t="shared" si="8"/>
        <v>1020092.3</v>
      </c>
      <c r="C182" s="1" t="str">
        <f t="shared" si="9"/>
        <v>2.0m RD</v>
      </c>
      <c r="D182" s="1" t="str">
        <f t="shared" si="10"/>
        <v>2.0m RD - DWG# PT640801</v>
      </c>
      <c r="E182" s="1" t="s">
        <v>38</v>
      </c>
      <c r="F182" s="1">
        <f t="shared" si="11"/>
        <v>2</v>
      </c>
      <c r="G182" s="12">
        <f>INDEX(families!$A:$A,MATCH(H182,families!$B:$B,0))</f>
        <v>8</v>
      </c>
      <c r="H182" s="12" t="s">
        <v>38</v>
      </c>
      <c r="M182" s="1">
        <v>1020080.3</v>
      </c>
      <c r="N182" s="1">
        <v>1020092.3</v>
      </c>
      <c r="O182" s="1">
        <v>2</v>
      </c>
      <c r="P182" s="1" t="s">
        <v>735</v>
      </c>
      <c r="Q182" s="1" t="s">
        <v>745</v>
      </c>
      <c r="R182" s="1" t="s">
        <v>746</v>
      </c>
      <c r="S182" s="1" t="s">
        <v>746</v>
      </c>
      <c r="T182" s="1">
        <v>12</v>
      </c>
    </row>
    <row r="183" spans="1:20" x14ac:dyDescent="0.2">
      <c r="A183" s="1">
        <f t="shared" si="8"/>
        <v>1020092.3</v>
      </c>
      <c r="B183" s="1">
        <f t="shared" si="8"/>
        <v>1020095.05</v>
      </c>
      <c r="C183" s="1" t="str">
        <f t="shared" si="9"/>
        <v>0.9m FG</v>
      </c>
      <c r="D183" s="1" t="str">
        <f t="shared" si="10"/>
        <v>0.9m FG - Default Depth</v>
      </c>
      <c r="E183" s="1" t="s">
        <v>38</v>
      </c>
      <c r="F183" s="1">
        <f t="shared" si="11"/>
        <v>0.9</v>
      </c>
      <c r="G183" s="12">
        <f>INDEX(families!$A:$A,MATCH(H183,families!$B:$B,0))</f>
        <v>8</v>
      </c>
      <c r="H183" s="12" t="s">
        <v>38</v>
      </c>
      <c r="M183" s="1">
        <v>1020092.3</v>
      </c>
      <c r="N183" s="1">
        <v>1020095.05</v>
      </c>
      <c r="O183" s="1">
        <v>0.9</v>
      </c>
      <c r="P183" s="1" t="s">
        <v>716</v>
      </c>
      <c r="Q183" s="1" t="s">
        <v>717</v>
      </c>
      <c r="R183" s="1" t="s">
        <v>718</v>
      </c>
      <c r="S183" s="1" t="s">
        <v>719</v>
      </c>
      <c r="T183" s="1">
        <v>2.75</v>
      </c>
    </row>
    <row r="184" spans="1:20" x14ac:dyDescent="0.2">
      <c r="A184" s="1">
        <f t="shared" si="8"/>
        <v>1020095.05</v>
      </c>
      <c r="B184" s="1">
        <f t="shared" si="8"/>
        <v>1020107.05</v>
      </c>
      <c r="C184" s="1" t="str">
        <f t="shared" si="9"/>
        <v>2.0m RD</v>
      </c>
      <c r="D184" s="1" t="str">
        <f t="shared" si="10"/>
        <v>2.0m RD - DWG# PT640801</v>
      </c>
      <c r="E184" s="1" t="s">
        <v>38</v>
      </c>
      <c r="F184" s="1">
        <f t="shared" si="11"/>
        <v>2</v>
      </c>
      <c r="G184" s="12">
        <f>INDEX(families!$A:$A,MATCH(H184,families!$B:$B,0))</f>
        <v>8</v>
      </c>
      <c r="H184" s="12" t="s">
        <v>38</v>
      </c>
      <c r="M184" s="1">
        <v>1020095.05</v>
      </c>
      <c r="N184" s="1">
        <v>1020107.05</v>
      </c>
      <c r="O184" s="1">
        <v>2</v>
      </c>
      <c r="P184" s="1" t="s">
        <v>735</v>
      </c>
      <c r="Q184" s="1" t="s">
        <v>745</v>
      </c>
      <c r="R184" s="1" t="s">
        <v>746</v>
      </c>
      <c r="S184" s="1" t="s">
        <v>746</v>
      </c>
      <c r="T184" s="1">
        <v>12</v>
      </c>
    </row>
    <row r="185" spans="1:20" x14ac:dyDescent="0.2">
      <c r="A185" s="1">
        <f t="shared" si="8"/>
        <v>1020107.05</v>
      </c>
      <c r="B185" s="1">
        <f t="shared" si="8"/>
        <v>1020135</v>
      </c>
      <c r="C185" s="1" t="str">
        <f t="shared" si="9"/>
        <v>0.9m FG</v>
      </c>
      <c r="D185" s="1" t="str">
        <f t="shared" si="10"/>
        <v>0.9m FG - Default Depth</v>
      </c>
      <c r="E185" s="1" t="s">
        <v>38</v>
      </c>
      <c r="F185" s="1">
        <f t="shared" si="11"/>
        <v>0.9</v>
      </c>
      <c r="G185" s="12">
        <f>INDEX(families!$A:$A,MATCH(H185,families!$B:$B,0))</f>
        <v>8</v>
      </c>
      <c r="H185" s="12" t="s">
        <v>38</v>
      </c>
      <c r="M185" s="1">
        <v>1020107.05</v>
      </c>
      <c r="N185" s="1">
        <v>1020135</v>
      </c>
      <c r="O185" s="1">
        <v>0.9</v>
      </c>
      <c r="P185" s="1" t="s">
        <v>716</v>
      </c>
      <c r="Q185" s="1" t="s">
        <v>717</v>
      </c>
      <c r="R185" s="1" t="s">
        <v>718</v>
      </c>
      <c r="S185" s="1" t="s">
        <v>719</v>
      </c>
      <c r="T185" s="1">
        <v>27.949999999953398</v>
      </c>
    </row>
    <row r="186" spans="1:20" x14ac:dyDescent="0.2">
      <c r="A186" s="1">
        <f t="shared" si="8"/>
        <v>1020135</v>
      </c>
      <c r="B186" s="1">
        <f t="shared" si="8"/>
        <v>1020180</v>
      </c>
      <c r="C186" s="1" t="str">
        <f t="shared" si="9"/>
        <v>1.2m CG</v>
      </c>
      <c r="D186" s="1" t="str">
        <f t="shared" si="10"/>
        <v>1.2m CG - Alignment Sheets</v>
      </c>
      <c r="E186" s="1" t="s">
        <v>38</v>
      </c>
      <c r="F186" s="1">
        <f t="shared" si="11"/>
        <v>1.2</v>
      </c>
      <c r="G186" s="12">
        <f>INDEX(families!$A:$A,MATCH(H186,families!$B:$B,0))</f>
        <v>8</v>
      </c>
      <c r="H186" s="12" t="s">
        <v>38</v>
      </c>
      <c r="M186" s="1">
        <v>1020135</v>
      </c>
      <c r="N186" s="1">
        <v>1020180</v>
      </c>
      <c r="O186" s="1">
        <v>1.2</v>
      </c>
      <c r="P186" s="1" t="s">
        <v>720</v>
      </c>
      <c r="Q186" s="1" t="s">
        <v>721</v>
      </c>
      <c r="R186" s="1" t="s">
        <v>761</v>
      </c>
      <c r="S186" s="1" t="s">
        <v>762</v>
      </c>
      <c r="T186" s="1">
        <v>45</v>
      </c>
    </row>
    <row r="187" spans="1:20" x14ac:dyDescent="0.2">
      <c r="A187" s="1">
        <f t="shared" si="8"/>
        <v>1020180</v>
      </c>
      <c r="B187" s="1">
        <f t="shared" si="8"/>
        <v>1020239</v>
      </c>
      <c r="C187" s="1" t="str">
        <f t="shared" si="9"/>
        <v>2.0m CG</v>
      </c>
      <c r="D187" s="1" t="str">
        <f t="shared" si="10"/>
        <v>2.0m CG - Alignment Sheets</v>
      </c>
      <c r="E187" s="1" t="s">
        <v>38</v>
      </c>
      <c r="F187" s="1">
        <f t="shared" si="11"/>
        <v>2</v>
      </c>
      <c r="G187" s="12">
        <f>INDEX(families!$A:$A,MATCH(H187,families!$B:$B,0))</f>
        <v>8</v>
      </c>
      <c r="H187" s="12" t="s">
        <v>38</v>
      </c>
      <c r="M187" s="1">
        <v>1020180</v>
      </c>
      <c r="N187" s="1">
        <v>1020239</v>
      </c>
      <c r="O187" s="1">
        <v>2</v>
      </c>
      <c r="P187" s="1" t="s">
        <v>720</v>
      </c>
      <c r="Q187" s="1" t="s">
        <v>721</v>
      </c>
      <c r="R187" s="1" t="s">
        <v>772</v>
      </c>
      <c r="S187" s="1" t="s">
        <v>773</v>
      </c>
      <c r="T187" s="1">
        <v>59</v>
      </c>
    </row>
    <row r="188" spans="1:20" x14ac:dyDescent="0.2">
      <c r="A188" s="1">
        <f t="shared" si="8"/>
        <v>1020239</v>
      </c>
      <c r="B188" s="1">
        <f t="shared" si="8"/>
        <v>1020295</v>
      </c>
      <c r="C188" s="1" t="str">
        <f t="shared" si="9"/>
        <v>1.5m FG</v>
      </c>
      <c r="D188" s="1" t="str">
        <f t="shared" si="10"/>
        <v>1.5m FG - Alignment Sheets</v>
      </c>
      <c r="E188" s="1" t="s">
        <v>38</v>
      </c>
      <c r="F188" s="1">
        <f t="shared" si="11"/>
        <v>1.5</v>
      </c>
      <c r="G188" s="12">
        <f>INDEX(families!$A:$A,MATCH(H188,families!$B:$B,0))</f>
        <v>8</v>
      </c>
      <c r="H188" s="12" t="s">
        <v>38</v>
      </c>
      <c r="M188" s="1">
        <v>1020239</v>
      </c>
      <c r="N188" s="1">
        <v>1020295</v>
      </c>
      <c r="O188" s="1">
        <v>1.5</v>
      </c>
      <c r="P188" s="1" t="s">
        <v>716</v>
      </c>
      <c r="Q188" s="1" t="s">
        <v>721</v>
      </c>
      <c r="R188" s="1" t="s">
        <v>724</v>
      </c>
      <c r="S188" s="1" t="s">
        <v>725</v>
      </c>
      <c r="T188" s="1">
        <v>56</v>
      </c>
    </row>
    <row r="189" spans="1:20" x14ac:dyDescent="0.2">
      <c r="A189" s="1">
        <f t="shared" si="8"/>
        <v>1020295</v>
      </c>
      <c r="B189" s="1">
        <f t="shared" si="8"/>
        <v>1020446.31</v>
      </c>
      <c r="C189" s="1" t="str">
        <f t="shared" si="9"/>
        <v>0.9m FG</v>
      </c>
      <c r="D189" s="1" t="str">
        <f t="shared" si="10"/>
        <v>0.9m FG - Default Depth</v>
      </c>
      <c r="E189" s="1" t="s">
        <v>38</v>
      </c>
      <c r="F189" s="1">
        <f t="shared" si="11"/>
        <v>0.9</v>
      </c>
      <c r="G189" s="12">
        <f>INDEX(families!$A:$A,MATCH(H189,families!$B:$B,0))</f>
        <v>8</v>
      </c>
      <c r="H189" s="12" t="s">
        <v>38</v>
      </c>
      <c r="M189" s="1">
        <v>1020295</v>
      </c>
      <c r="N189" s="1">
        <v>1020446.31</v>
      </c>
      <c r="O189" s="1">
        <v>0.9</v>
      </c>
      <c r="P189" s="1" t="s">
        <v>716</v>
      </c>
      <c r="Q189" s="1" t="s">
        <v>717</v>
      </c>
      <c r="R189" s="1" t="s">
        <v>718</v>
      </c>
      <c r="S189" s="1" t="s">
        <v>719</v>
      </c>
      <c r="T189" s="1">
        <v>151.310000000055</v>
      </c>
    </row>
    <row r="190" spans="1:20" x14ac:dyDescent="0.2">
      <c r="A190" s="1">
        <f t="shared" si="8"/>
        <v>1020446.31</v>
      </c>
      <c r="B190" s="1">
        <f t="shared" si="8"/>
        <v>1020458.31</v>
      </c>
      <c r="C190" s="1" t="str">
        <f t="shared" si="9"/>
        <v>2.0m RD</v>
      </c>
      <c r="D190" s="1" t="str">
        <f t="shared" si="10"/>
        <v>2.0m RD - DWG# PT640801</v>
      </c>
      <c r="E190" s="1" t="s">
        <v>38</v>
      </c>
      <c r="F190" s="1">
        <f t="shared" si="11"/>
        <v>2</v>
      </c>
      <c r="G190" s="12">
        <f>INDEX(families!$A:$A,MATCH(H190,families!$B:$B,0))</f>
        <v>8</v>
      </c>
      <c r="H190" s="12" t="s">
        <v>38</v>
      </c>
      <c r="M190" s="1">
        <v>1020446.31</v>
      </c>
      <c r="N190" s="1">
        <v>1020458.31</v>
      </c>
      <c r="O190" s="1">
        <v>2</v>
      </c>
      <c r="P190" s="1" t="s">
        <v>735</v>
      </c>
      <c r="Q190" s="1" t="s">
        <v>745</v>
      </c>
      <c r="R190" s="1" t="s">
        <v>746</v>
      </c>
      <c r="S190" s="1" t="s">
        <v>746</v>
      </c>
      <c r="T190" s="1">
        <v>12</v>
      </c>
    </row>
    <row r="191" spans="1:20" x14ac:dyDescent="0.2">
      <c r="A191" s="1">
        <f t="shared" si="8"/>
        <v>1020458.31</v>
      </c>
      <c r="B191" s="1">
        <f t="shared" si="8"/>
        <v>1020592.67</v>
      </c>
      <c r="C191" s="1" t="str">
        <f t="shared" si="9"/>
        <v>0.9m FG</v>
      </c>
      <c r="D191" s="1" t="str">
        <f t="shared" si="10"/>
        <v>0.9m FG - Default Depth</v>
      </c>
      <c r="E191" s="1" t="s">
        <v>38</v>
      </c>
      <c r="F191" s="1">
        <f t="shared" si="11"/>
        <v>0.9</v>
      </c>
      <c r="G191" s="12">
        <f>INDEX(families!$A:$A,MATCH(H191,families!$B:$B,0))</f>
        <v>8</v>
      </c>
      <c r="H191" s="12" t="s">
        <v>38</v>
      </c>
      <c r="M191" s="1">
        <v>1020458.31</v>
      </c>
      <c r="N191" s="1">
        <v>1020592.67</v>
      </c>
      <c r="O191" s="1">
        <v>0.9</v>
      </c>
      <c r="P191" s="1" t="s">
        <v>716</v>
      </c>
      <c r="Q191" s="1" t="s">
        <v>717</v>
      </c>
      <c r="R191" s="1" t="s">
        <v>718</v>
      </c>
      <c r="S191" s="1" t="s">
        <v>719</v>
      </c>
      <c r="T191" s="1">
        <v>134.359999999986</v>
      </c>
    </row>
    <row r="192" spans="1:20" x14ac:dyDescent="0.2">
      <c r="A192" s="1">
        <f t="shared" si="8"/>
        <v>1020592.67</v>
      </c>
      <c r="B192" s="1">
        <f t="shared" si="8"/>
        <v>1020604.67</v>
      </c>
      <c r="C192" s="1" t="str">
        <f t="shared" si="9"/>
        <v>2.0m RD</v>
      </c>
      <c r="D192" s="1" t="str">
        <f t="shared" si="10"/>
        <v>2.0m RD - DWG# PT640801</v>
      </c>
      <c r="E192" s="1" t="s">
        <v>38</v>
      </c>
      <c r="F192" s="1">
        <f t="shared" si="11"/>
        <v>2</v>
      </c>
      <c r="G192" s="12">
        <f>INDEX(families!$A:$A,MATCH(H192,families!$B:$B,0))</f>
        <v>8</v>
      </c>
      <c r="H192" s="12" t="s">
        <v>38</v>
      </c>
      <c r="M192" s="1">
        <v>1020592.67</v>
      </c>
      <c r="N192" s="1">
        <v>1020604.67</v>
      </c>
      <c r="O192" s="1">
        <v>2</v>
      </c>
      <c r="P192" s="1" t="s">
        <v>735</v>
      </c>
      <c r="Q192" s="1" t="s">
        <v>745</v>
      </c>
      <c r="R192" s="1" t="s">
        <v>746</v>
      </c>
      <c r="S192" s="1" t="s">
        <v>746</v>
      </c>
      <c r="T192" s="1">
        <v>12</v>
      </c>
    </row>
    <row r="193" spans="1:20" x14ac:dyDescent="0.2">
      <c r="A193" s="1">
        <f t="shared" si="8"/>
        <v>1020604.67</v>
      </c>
      <c r="B193" s="1">
        <f t="shared" si="8"/>
        <v>1020988.95</v>
      </c>
      <c r="C193" s="1" t="str">
        <f t="shared" si="9"/>
        <v>0.9m FG</v>
      </c>
      <c r="D193" s="1" t="str">
        <f t="shared" si="10"/>
        <v>0.9m FG - Default Depth</v>
      </c>
      <c r="E193" s="1" t="s">
        <v>38</v>
      </c>
      <c r="F193" s="1">
        <f t="shared" si="11"/>
        <v>0.9</v>
      </c>
      <c r="G193" s="12">
        <f>INDEX(families!$A:$A,MATCH(H193,families!$B:$B,0))</f>
        <v>8</v>
      </c>
      <c r="H193" s="12" t="s">
        <v>38</v>
      </c>
      <c r="M193" s="1">
        <v>1020604.67</v>
      </c>
      <c r="N193" s="1">
        <v>1020988.95</v>
      </c>
      <c r="O193" s="1">
        <v>0.9</v>
      </c>
      <c r="P193" s="1" t="s">
        <v>716</v>
      </c>
      <c r="Q193" s="1" t="s">
        <v>717</v>
      </c>
      <c r="R193" s="1" t="s">
        <v>718</v>
      </c>
      <c r="S193" s="1" t="s">
        <v>719</v>
      </c>
      <c r="T193" s="1">
        <v>384.27999999991101</v>
      </c>
    </row>
    <row r="194" spans="1:20" x14ac:dyDescent="0.2">
      <c r="A194" s="1">
        <f t="shared" si="8"/>
        <v>1020988.95</v>
      </c>
      <c r="B194" s="1">
        <f t="shared" si="8"/>
        <v>1021012.95</v>
      </c>
      <c r="C194" s="1" t="str">
        <f t="shared" si="9"/>
        <v>1.2m WC</v>
      </c>
      <c r="D194" s="1" t="str">
        <f t="shared" si="10"/>
        <v>1.2m WC - DWG# PT610201</v>
      </c>
      <c r="E194" s="1" t="s">
        <v>38</v>
      </c>
      <c r="F194" s="1">
        <f t="shared" si="11"/>
        <v>1.2</v>
      </c>
      <c r="G194" s="12">
        <f>INDEX(families!$A:$A,MATCH(H194,families!$B:$B,0))</f>
        <v>8</v>
      </c>
      <c r="H194" s="12" t="s">
        <v>38</v>
      </c>
      <c r="M194" s="1">
        <v>1020988.95</v>
      </c>
      <c r="N194" s="1">
        <v>1021012.95</v>
      </c>
      <c r="O194" s="1">
        <v>1.2</v>
      </c>
      <c r="P194" s="1" t="s">
        <v>732</v>
      </c>
      <c r="Q194" s="1" t="s">
        <v>733</v>
      </c>
      <c r="R194" s="1" t="s">
        <v>734</v>
      </c>
      <c r="S194" s="1" t="s">
        <v>734</v>
      </c>
      <c r="T194" s="1">
        <v>24</v>
      </c>
    </row>
    <row r="195" spans="1:20" x14ac:dyDescent="0.2">
      <c r="A195" s="1">
        <f t="shared" ref="A195:B258" si="12">M195</f>
        <v>1021012.95</v>
      </c>
      <c r="B195" s="1">
        <f t="shared" si="12"/>
        <v>1021065.61</v>
      </c>
      <c r="C195" s="1" t="str">
        <f t="shared" ref="C195:C258" si="13">R195</f>
        <v>0.9m FG</v>
      </c>
      <c r="D195" s="1" t="str">
        <f t="shared" ref="D195:D258" si="14">R195&amp;" - "&amp;Q195</f>
        <v>0.9m FG - Default Depth</v>
      </c>
      <c r="E195" s="1" t="s">
        <v>38</v>
      </c>
      <c r="F195" s="1">
        <f t="shared" ref="F195:F258" si="15">_xlfn.NUMBERVALUE(TRIM(LEFT(R195,3)))</f>
        <v>0.9</v>
      </c>
      <c r="G195" s="12">
        <f>INDEX(families!$A:$A,MATCH(H195,families!$B:$B,0))</f>
        <v>8</v>
      </c>
      <c r="H195" s="12" t="s">
        <v>38</v>
      </c>
      <c r="M195" s="1">
        <v>1021012.95</v>
      </c>
      <c r="N195" s="1">
        <v>1021065.61</v>
      </c>
      <c r="O195" s="1">
        <v>0.9</v>
      </c>
      <c r="P195" s="1" t="s">
        <v>716</v>
      </c>
      <c r="Q195" s="1" t="s">
        <v>717</v>
      </c>
      <c r="R195" s="1" t="s">
        <v>718</v>
      </c>
      <c r="S195" s="1" t="s">
        <v>719</v>
      </c>
      <c r="T195" s="1">
        <v>52.660000000032497</v>
      </c>
    </row>
    <row r="196" spans="1:20" x14ac:dyDescent="0.2">
      <c r="A196" s="1">
        <f t="shared" si="12"/>
        <v>1021065.61</v>
      </c>
      <c r="B196" s="1">
        <f t="shared" si="12"/>
        <v>1021077.61</v>
      </c>
      <c r="C196" s="1" t="str">
        <f t="shared" si="13"/>
        <v>2.0m RD</v>
      </c>
      <c r="D196" s="1" t="str">
        <f t="shared" si="14"/>
        <v>2.0m RD - DWG# PT640801</v>
      </c>
      <c r="E196" s="1" t="s">
        <v>38</v>
      </c>
      <c r="F196" s="1">
        <f t="shared" si="15"/>
        <v>2</v>
      </c>
      <c r="G196" s="12">
        <f>INDEX(families!$A:$A,MATCH(H196,families!$B:$B,0))</f>
        <v>8</v>
      </c>
      <c r="H196" s="12" t="s">
        <v>38</v>
      </c>
      <c r="M196" s="1">
        <v>1021065.61</v>
      </c>
      <c r="N196" s="1">
        <v>1021077.61</v>
      </c>
      <c r="O196" s="1">
        <v>2</v>
      </c>
      <c r="P196" s="1" t="s">
        <v>735</v>
      </c>
      <c r="Q196" s="1" t="s">
        <v>745</v>
      </c>
      <c r="R196" s="1" t="s">
        <v>746</v>
      </c>
      <c r="S196" s="1" t="s">
        <v>746</v>
      </c>
      <c r="T196" s="1">
        <v>12</v>
      </c>
    </row>
    <row r="197" spans="1:20" x14ac:dyDescent="0.2">
      <c r="A197" s="1">
        <f t="shared" si="12"/>
        <v>1021077.61</v>
      </c>
      <c r="B197" s="1">
        <f t="shared" si="12"/>
        <v>1021401.86</v>
      </c>
      <c r="C197" s="1" t="str">
        <f t="shared" si="13"/>
        <v>0.9m FG</v>
      </c>
      <c r="D197" s="1" t="str">
        <f t="shared" si="14"/>
        <v>0.9m FG - Default Depth</v>
      </c>
      <c r="E197" s="1" t="s">
        <v>38</v>
      </c>
      <c r="F197" s="1">
        <f t="shared" si="15"/>
        <v>0.9</v>
      </c>
      <c r="G197" s="12">
        <f>INDEX(families!$A:$A,MATCH(H197,families!$B:$B,0))</f>
        <v>8</v>
      </c>
      <c r="H197" s="12" t="s">
        <v>38</v>
      </c>
      <c r="M197" s="1">
        <v>1021077.61</v>
      </c>
      <c r="N197" s="1">
        <v>1021401.86</v>
      </c>
      <c r="O197" s="1">
        <v>0.9</v>
      </c>
      <c r="P197" s="1" t="s">
        <v>716</v>
      </c>
      <c r="Q197" s="1" t="s">
        <v>717</v>
      </c>
      <c r="R197" s="1" t="s">
        <v>718</v>
      </c>
      <c r="S197" s="1" t="s">
        <v>719</v>
      </c>
      <c r="T197" s="1">
        <v>324.25</v>
      </c>
    </row>
    <row r="198" spans="1:20" x14ac:dyDescent="0.2">
      <c r="A198" s="1">
        <f t="shared" si="12"/>
        <v>1021401.86</v>
      </c>
      <c r="B198" s="1">
        <f t="shared" si="12"/>
        <v>1021413.86</v>
      </c>
      <c r="C198" s="1" t="str">
        <f t="shared" si="13"/>
        <v>1.5m RD</v>
      </c>
      <c r="D198" s="1" t="str">
        <f t="shared" si="14"/>
        <v>1.5m RD - DWG# PT640301</v>
      </c>
      <c r="E198" s="1" t="s">
        <v>38</v>
      </c>
      <c r="F198" s="1">
        <f t="shared" si="15"/>
        <v>1.5</v>
      </c>
      <c r="G198" s="12">
        <f>INDEX(families!$A:$A,MATCH(H198,families!$B:$B,0))</f>
        <v>8</v>
      </c>
      <c r="H198" s="12" t="s">
        <v>38</v>
      </c>
      <c r="M198" s="1">
        <v>1021401.86</v>
      </c>
      <c r="N198" s="1">
        <v>1021413.86</v>
      </c>
      <c r="O198" s="1">
        <v>1.5</v>
      </c>
      <c r="P198" s="1" t="s">
        <v>735</v>
      </c>
      <c r="Q198" s="1" t="s">
        <v>736</v>
      </c>
      <c r="R198" s="1" t="s">
        <v>737</v>
      </c>
      <c r="S198" s="1" t="s">
        <v>737</v>
      </c>
      <c r="T198" s="1">
        <v>12</v>
      </c>
    </row>
    <row r="199" spans="1:20" x14ac:dyDescent="0.2">
      <c r="A199" s="1">
        <f t="shared" si="12"/>
        <v>1021413.86</v>
      </c>
      <c r="B199" s="1">
        <f t="shared" si="12"/>
        <v>1021497.3</v>
      </c>
      <c r="C199" s="1" t="str">
        <f t="shared" si="13"/>
        <v>0.9m FG</v>
      </c>
      <c r="D199" s="1" t="str">
        <f t="shared" si="14"/>
        <v>0.9m FG - Default Depth</v>
      </c>
      <c r="E199" s="1" t="s">
        <v>38</v>
      </c>
      <c r="F199" s="1">
        <f t="shared" si="15"/>
        <v>0.9</v>
      </c>
      <c r="G199" s="12">
        <f>INDEX(families!$A:$A,MATCH(H199,families!$B:$B,0))</f>
        <v>8</v>
      </c>
      <c r="H199" s="12" t="s">
        <v>38</v>
      </c>
      <c r="M199" s="1">
        <v>1021413.86</v>
      </c>
      <c r="N199" s="1">
        <v>1021497.3</v>
      </c>
      <c r="O199" s="1">
        <v>0.9</v>
      </c>
      <c r="P199" s="1" t="s">
        <v>716</v>
      </c>
      <c r="Q199" s="1" t="s">
        <v>717</v>
      </c>
      <c r="R199" s="1" t="s">
        <v>718</v>
      </c>
      <c r="S199" s="1" t="s">
        <v>719</v>
      </c>
      <c r="T199" s="1">
        <v>83.440000000060493</v>
      </c>
    </row>
    <row r="200" spans="1:20" x14ac:dyDescent="0.2">
      <c r="A200" s="1">
        <f t="shared" si="12"/>
        <v>1021497.3</v>
      </c>
      <c r="B200" s="1">
        <f t="shared" si="12"/>
        <v>1021521.3</v>
      </c>
      <c r="C200" s="1" t="str">
        <f t="shared" si="13"/>
        <v>1.2m WC</v>
      </c>
      <c r="D200" s="1" t="str">
        <f t="shared" si="14"/>
        <v>1.2m WC - DWG# PT610201</v>
      </c>
      <c r="E200" s="1" t="s">
        <v>38</v>
      </c>
      <c r="F200" s="1">
        <f t="shared" si="15"/>
        <v>1.2</v>
      </c>
      <c r="G200" s="12">
        <f>INDEX(families!$A:$A,MATCH(H200,families!$B:$B,0))</f>
        <v>8</v>
      </c>
      <c r="H200" s="12" t="s">
        <v>38</v>
      </c>
      <c r="M200" s="1">
        <v>1021497.3</v>
      </c>
      <c r="N200" s="1">
        <v>1021521.3</v>
      </c>
      <c r="O200" s="1">
        <v>1.2</v>
      </c>
      <c r="P200" s="1" t="s">
        <v>732</v>
      </c>
      <c r="Q200" s="1" t="s">
        <v>733</v>
      </c>
      <c r="R200" s="1" t="s">
        <v>734</v>
      </c>
      <c r="S200" s="1" t="s">
        <v>734</v>
      </c>
      <c r="T200" s="1">
        <v>24</v>
      </c>
    </row>
    <row r="201" spans="1:20" x14ac:dyDescent="0.2">
      <c r="A201" s="1">
        <f t="shared" si="12"/>
        <v>1021521.3</v>
      </c>
      <c r="B201" s="1">
        <f t="shared" si="12"/>
        <v>1021548.31</v>
      </c>
      <c r="C201" s="1" t="str">
        <f t="shared" si="13"/>
        <v>0.9m FG</v>
      </c>
      <c r="D201" s="1" t="str">
        <f t="shared" si="14"/>
        <v>0.9m FG - Default Depth</v>
      </c>
      <c r="E201" s="1" t="s">
        <v>38</v>
      </c>
      <c r="F201" s="1">
        <f t="shared" si="15"/>
        <v>0.9</v>
      </c>
      <c r="G201" s="12">
        <f>INDEX(families!$A:$A,MATCH(H201,families!$B:$B,0))</f>
        <v>8</v>
      </c>
      <c r="H201" s="12" t="s">
        <v>38</v>
      </c>
      <c r="M201" s="1">
        <v>1021521.3</v>
      </c>
      <c r="N201" s="1">
        <v>1021548.31</v>
      </c>
      <c r="O201" s="1">
        <v>0.9</v>
      </c>
      <c r="P201" s="1" t="s">
        <v>716</v>
      </c>
      <c r="Q201" s="1" t="s">
        <v>717</v>
      </c>
      <c r="R201" s="1" t="s">
        <v>718</v>
      </c>
      <c r="S201" s="1" t="s">
        <v>719</v>
      </c>
      <c r="T201" s="1">
        <v>27.010000000009299</v>
      </c>
    </row>
    <row r="202" spans="1:20" x14ac:dyDescent="0.2">
      <c r="A202" s="1">
        <f t="shared" si="12"/>
        <v>1021548.31</v>
      </c>
      <c r="B202" s="1">
        <f t="shared" si="12"/>
        <v>1021572.31</v>
      </c>
      <c r="C202" s="1" t="str">
        <f t="shared" si="13"/>
        <v>1.2m WC</v>
      </c>
      <c r="D202" s="1" t="str">
        <f t="shared" si="14"/>
        <v>1.2m WC - DWG# PT610201</v>
      </c>
      <c r="E202" s="1" t="s">
        <v>38</v>
      </c>
      <c r="F202" s="1">
        <f t="shared" si="15"/>
        <v>1.2</v>
      </c>
      <c r="G202" s="12">
        <f>INDEX(families!$A:$A,MATCH(H202,families!$B:$B,0))</f>
        <v>8</v>
      </c>
      <c r="H202" s="12" t="s">
        <v>38</v>
      </c>
      <c r="M202" s="1">
        <v>1021548.31</v>
      </c>
      <c r="N202" s="1">
        <v>1021572.31</v>
      </c>
      <c r="O202" s="1">
        <v>1.2</v>
      </c>
      <c r="P202" s="1" t="s">
        <v>732</v>
      </c>
      <c r="Q202" s="1" t="s">
        <v>733</v>
      </c>
      <c r="R202" s="1" t="s">
        <v>734</v>
      </c>
      <c r="S202" s="1" t="s">
        <v>734</v>
      </c>
      <c r="T202" s="1">
        <v>24</v>
      </c>
    </row>
    <row r="203" spans="1:20" x14ac:dyDescent="0.2">
      <c r="A203" s="1">
        <f t="shared" si="12"/>
        <v>1021572.31</v>
      </c>
      <c r="B203" s="1">
        <f t="shared" si="12"/>
        <v>1021768</v>
      </c>
      <c r="C203" s="1" t="str">
        <f t="shared" si="13"/>
        <v>0.9m FG</v>
      </c>
      <c r="D203" s="1" t="str">
        <f t="shared" si="14"/>
        <v>0.9m FG - Default Depth</v>
      </c>
      <c r="E203" s="1" t="s">
        <v>38</v>
      </c>
      <c r="F203" s="1">
        <f t="shared" si="15"/>
        <v>0.9</v>
      </c>
      <c r="G203" s="12">
        <f>INDEX(families!$A:$A,MATCH(H203,families!$B:$B,0))</f>
        <v>8</v>
      </c>
      <c r="H203" s="12" t="s">
        <v>38</v>
      </c>
      <c r="M203" s="1">
        <v>1021572.31</v>
      </c>
      <c r="N203" s="1">
        <v>1021768</v>
      </c>
      <c r="O203" s="1">
        <v>0.9</v>
      </c>
      <c r="P203" s="1" t="s">
        <v>716</v>
      </c>
      <c r="Q203" s="1" t="s">
        <v>717</v>
      </c>
      <c r="R203" s="1" t="s">
        <v>718</v>
      </c>
      <c r="S203" s="1" t="s">
        <v>719</v>
      </c>
      <c r="T203" s="1">
        <v>195.68999999994401</v>
      </c>
    </row>
    <row r="204" spans="1:20" x14ac:dyDescent="0.2">
      <c r="A204" s="1">
        <f t="shared" si="12"/>
        <v>1021768</v>
      </c>
      <c r="B204" s="1">
        <f t="shared" si="12"/>
        <v>1021793</v>
      </c>
      <c r="C204" s="1" t="str">
        <f t="shared" si="13"/>
        <v>1.5m CG</v>
      </c>
      <c r="D204" s="1" t="str">
        <f t="shared" si="14"/>
        <v>1.5m CG - Alignment Sheets</v>
      </c>
      <c r="E204" s="1" t="s">
        <v>38</v>
      </c>
      <c r="F204" s="1">
        <f t="shared" si="15"/>
        <v>1.5</v>
      </c>
      <c r="G204" s="12">
        <f>INDEX(families!$A:$A,MATCH(H204,families!$B:$B,0))</f>
        <v>8</v>
      </c>
      <c r="H204" s="12" t="s">
        <v>38</v>
      </c>
      <c r="M204" s="1">
        <v>1021768</v>
      </c>
      <c r="N204" s="1">
        <v>1021793</v>
      </c>
      <c r="O204" s="1">
        <v>1.5</v>
      </c>
      <c r="P204" s="1" t="s">
        <v>720</v>
      </c>
      <c r="Q204" s="1" t="s">
        <v>721</v>
      </c>
      <c r="R204" s="1" t="s">
        <v>722</v>
      </c>
      <c r="S204" s="1" t="s">
        <v>723</v>
      </c>
      <c r="T204" s="1">
        <v>25</v>
      </c>
    </row>
    <row r="205" spans="1:20" x14ac:dyDescent="0.2">
      <c r="A205" s="1">
        <f t="shared" si="12"/>
        <v>1021793</v>
      </c>
      <c r="B205" s="1">
        <f t="shared" si="12"/>
        <v>1021831</v>
      </c>
      <c r="C205" s="1" t="str">
        <f t="shared" si="13"/>
        <v>0.9m FG</v>
      </c>
      <c r="D205" s="1" t="str">
        <f t="shared" si="14"/>
        <v>0.9m FG - Default Depth</v>
      </c>
      <c r="E205" s="1" t="s">
        <v>38</v>
      </c>
      <c r="F205" s="1">
        <f t="shared" si="15"/>
        <v>0.9</v>
      </c>
      <c r="G205" s="12">
        <f>INDEX(families!$A:$A,MATCH(H205,families!$B:$B,0))</f>
        <v>8</v>
      </c>
      <c r="H205" s="12" t="s">
        <v>38</v>
      </c>
      <c r="M205" s="1">
        <v>1021793</v>
      </c>
      <c r="N205" s="1">
        <v>1021831</v>
      </c>
      <c r="O205" s="1">
        <v>0.9</v>
      </c>
      <c r="P205" s="1" t="s">
        <v>716</v>
      </c>
      <c r="Q205" s="1" t="s">
        <v>717</v>
      </c>
      <c r="R205" s="1" t="s">
        <v>718</v>
      </c>
      <c r="S205" s="1" t="s">
        <v>719</v>
      </c>
      <c r="T205" s="1">
        <v>38</v>
      </c>
    </row>
    <row r="206" spans="1:20" x14ac:dyDescent="0.2">
      <c r="A206" s="1">
        <f t="shared" si="12"/>
        <v>1021831</v>
      </c>
      <c r="B206" s="1">
        <f t="shared" si="12"/>
        <v>1021891</v>
      </c>
      <c r="C206" s="1" t="str">
        <f t="shared" si="13"/>
        <v>1.5m FG</v>
      </c>
      <c r="D206" s="1" t="str">
        <f t="shared" si="14"/>
        <v>1.5m FG - Alignment Sheets</v>
      </c>
      <c r="E206" s="1" t="s">
        <v>38</v>
      </c>
      <c r="F206" s="1">
        <f t="shared" si="15"/>
        <v>1.5</v>
      </c>
      <c r="G206" s="12">
        <f>INDEX(families!$A:$A,MATCH(H206,families!$B:$B,0))</f>
        <v>8</v>
      </c>
      <c r="H206" s="12" t="s">
        <v>38</v>
      </c>
      <c r="M206" s="1">
        <v>1021831</v>
      </c>
      <c r="N206" s="1">
        <v>1021891</v>
      </c>
      <c r="O206" s="1">
        <v>1.5</v>
      </c>
      <c r="P206" s="1" t="s">
        <v>716</v>
      </c>
      <c r="Q206" s="1" t="s">
        <v>721</v>
      </c>
      <c r="R206" s="1" t="s">
        <v>724</v>
      </c>
      <c r="S206" s="1" t="s">
        <v>725</v>
      </c>
      <c r="T206" s="1">
        <v>60</v>
      </c>
    </row>
    <row r="207" spans="1:20" x14ac:dyDescent="0.2">
      <c r="A207" s="1">
        <f t="shared" si="12"/>
        <v>1021891</v>
      </c>
      <c r="B207" s="1">
        <f t="shared" si="12"/>
        <v>1021893.89</v>
      </c>
      <c r="C207" s="1" t="str">
        <f t="shared" si="13"/>
        <v>1.2m WC</v>
      </c>
      <c r="D207" s="1" t="str">
        <f t="shared" si="14"/>
        <v>1.2m WC - DWG# PT610201</v>
      </c>
      <c r="E207" s="1" t="s">
        <v>38</v>
      </c>
      <c r="F207" s="1">
        <f t="shared" si="15"/>
        <v>1.2</v>
      </c>
      <c r="G207" s="12">
        <f>INDEX(families!$A:$A,MATCH(H207,families!$B:$B,0))</f>
        <v>8</v>
      </c>
      <c r="H207" s="12" t="s">
        <v>38</v>
      </c>
      <c r="M207" s="1">
        <v>1021891</v>
      </c>
      <c r="N207" s="1">
        <v>1021893.89</v>
      </c>
      <c r="O207" s="1">
        <v>1.2</v>
      </c>
      <c r="P207" s="1" t="s">
        <v>732</v>
      </c>
      <c r="Q207" s="1" t="s">
        <v>733</v>
      </c>
      <c r="R207" s="1" t="s">
        <v>734</v>
      </c>
      <c r="S207" s="1" t="s">
        <v>734</v>
      </c>
      <c r="T207" s="1">
        <v>2.8900000000139698</v>
      </c>
    </row>
    <row r="208" spans="1:20" x14ac:dyDescent="0.2">
      <c r="A208" s="1">
        <f t="shared" si="12"/>
        <v>1021893.89</v>
      </c>
      <c r="B208" s="1">
        <f t="shared" si="12"/>
        <v>1022013</v>
      </c>
      <c r="C208" s="1" t="str">
        <f t="shared" si="13"/>
        <v>0.9m FG</v>
      </c>
      <c r="D208" s="1" t="str">
        <f t="shared" si="14"/>
        <v>0.9m FG - Default Depth</v>
      </c>
      <c r="E208" s="1" t="s">
        <v>38</v>
      </c>
      <c r="F208" s="1">
        <f t="shared" si="15"/>
        <v>0.9</v>
      </c>
      <c r="G208" s="12">
        <f>INDEX(families!$A:$A,MATCH(H208,families!$B:$B,0))</f>
        <v>8</v>
      </c>
      <c r="H208" s="12" t="s">
        <v>38</v>
      </c>
      <c r="M208" s="1">
        <v>1021893.89</v>
      </c>
      <c r="N208" s="1">
        <v>1022013</v>
      </c>
      <c r="O208" s="1">
        <v>0.9</v>
      </c>
      <c r="P208" s="1" t="s">
        <v>716</v>
      </c>
      <c r="Q208" s="1" t="s">
        <v>717</v>
      </c>
      <c r="R208" s="1" t="s">
        <v>718</v>
      </c>
      <c r="S208" s="1" t="s">
        <v>719</v>
      </c>
      <c r="T208" s="1">
        <v>119.109999999986</v>
      </c>
    </row>
    <row r="209" spans="1:20" x14ac:dyDescent="0.2">
      <c r="A209" s="1">
        <f t="shared" si="12"/>
        <v>1022013</v>
      </c>
      <c r="B209" s="1">
        <f t="shared" si="12"/>
        <v>1022073</v>
      </c>
      <c r="C209" s="1" t="str">
        <f t="shared" si="13"/>
        <v>1.5m FG</v>
      </c>
      <c r="D209" s="1" t="str">
        <f t="shared" si="14"/>
        <v>1.5m FG - Alignment Sheets</v>
      </c>
      <c r="E209" s="1" t="s">
        <v>38</v>
      </c>
      <c r="F209" s="1">
        <f t="shared" si="15"/>
        <v>1.5</v>
      </c>
      <c r="G209" s="12">
        <f>INDEX(families!$A:$A,MATCH(H209,families!$B:$B,0))</f>
        <v>8</v>
      </c>
      <c r="H209" s="12" t="s">
        <v>38</v>
      </c>
      <c r="M209" s="1">
        <v>1022013</v>
      </c>
      <c r="N209" s="1">
        <v>1022073</v>
      </c>
      <c r="O209" s="1">
        <v>1.5</v>
      </c>
      <c r="P209" s="1" t="s">
        <v>716</v>
      </c>
      <c r="Q209" s="1" t="s">
        <v>721</v>
      </c>
      <c r="R209" s="1" t="s">
        <v>724</v>
      </c>
      <c r="S209" s="1" t="s">
        <v>725</v>
      </c>
      <c r="T209" s="1">
        <v>60</v>
      </c>
    </row>
    <row r="210" spans="1:20" x14ac:dyDescent="0.2">
      <c r="A210" s="1">
        <f t="shared" si="12"/>
        <v>1022073</v>
      </c>
      <c r="B210" s="1">
        <f t="shared" si="12"/>
        <v>1022093.88</v>
      </c>
      <c r="C210" s="1" t="str">
        <f t="shared" si="13"/>
        <v>0.9m FG</v>
      </c>
      <c r="D210" s="1" t="str">
        <f t="shared" si="14"/>
        <v>0.9m FG - Default Depth</v>
      </c>
      <c r="E210" s="1" t="s">
        <v>38</v>
      </c>
      <c r="F210" s="1">
        <f t="shared" si="15"/>
        <v>0.9</v>
      </c>
      <c r="G210" s="12">
        <f>INDEX(families!$A:$A,MATCH(H210,families!$B:$B,0))</f>
        <v>8</v>
      </c>
      <c r="H210" s="12" t="s">
        <v>38</v>
      </c>
      <c r="M210" s="1">
        <v>1022073</v>
      </c>
      <c r="N210" s="1">
        <v>1022093.88</v>
      </c>
      <c r="O210" s="1">
        <v>0.9</v>
      </c>
      <c r="P210" s="1" t="s">
        <v>716</v>
      </c>
      <c r="Q210" s="1" t="s">
        <v>717</v>
      </c>
      <c r="R210" s="1" t="s">
        <v>718</v>
      </c>
      <c r="S210" s="1" t="s">
        <v>719</v>
      </c>
      <c r="T210" s="1">
        <v>20.8800000000046</v>
      </c>
    </row>
    <row r="211" spans="1:20" x14ac:dyDescent="0.2">
      <c r="A211" s="1">
        <f t="shared" si="12"/>
        <v>1022093.88</v>
      </c>
      <c r="B211" s="1">
        <f t="shared" si="12"/>
        <v>1022117.88</v>
      </c>
      <c r="C211" s="1" t="str">
        <f t="shared" si="13"/>
        <v>1.2m WC</v>
      </c>
      <c r="D211" s="1" t="str">
        <f t="shared" si="14"/>
        <v>1.2m WC - DWG# PT610201</v>
      </c>
      <c r="E211" s="1" t="s">
        <v>38</v>
      </c>
      <c r="F211" s="1">
        <f t="shared" si="15"/>
        <v>1.2</v>
      </c>
      <c r="G211" s="12">
        <f>INDEX(families!$A:$A,MATCH(H211,families!$B:$B,0))</f>
        <v>8</v>
      </c>
      <c r="H211" s="12" t="s">
        <v>38</v>
      </c>
      <c r="M211" s="1">
        <v>1022093.88</v>
      </c>
      <c r="N211" s="1">
        <v>1022117.88</v>
      </c>
      <c r="O211" s="1">
        <v>1.2</v>
      </c>
      <c r="P211" s="1" t="s">
        <v>732</v>
      </c>
      <c r="Q211" s="1" t="s">
        <v>733</v>
      </c>
      <c r="R211" s="1" t="s">
        <v>734</v>
      </c>
      <c r="S211" s="1" t="s">
        <v>734</v>
      </c>
      <c r="T211" s="1">
        <v>24</v>
      </c>
    </row>
    <row r="212" spans="1:20" x14ac:dyDescent="0.2">
      <c r="A212" s="1">
        <f t="shared" si="12"/>
        <v>1022117.88</v>
      </c>
      <c r="B212" s="1">
        <f t="shared" si="12"/>
        <v>1022253.46</v>
      </c>
      <c r="C212" s="1" t="str">
        <f t="shared" si="13"/>
        <v>0.9m FG</v>
      </c>
      <c r="D212" s="1" t="str">
        <f t="shared" si="14"/>
        <v>0.9m FG - Default Depth</v>
      </c>
      <c r="E212" s="1" t="s">
        <v>38</v>
      </c>
      <c r="F212" s="1">
        <f t="shared" si="15"/>
        <v>0.9</v>
      </c>
      <c r="G212" s="12">
        <f>INDEX(families!$A:$A,MATCH(H212,families!$B:$B,0))</f>
        <v>8</v>
      </c>
      <c r="H212" s="12" t="s">
        <v>38</v>
      </c>
      <c r="M212" s="1">
        <v>1022117.88</v>
      </c>
      <c r="N212" s="1">
        <v>1022253.46</v>
      </c>
      <c r="O212" s="1">
        <v>0.9</v>
      </c>
      <c r="P212" s="1" t="s">
        <v>716</v>
      </c>
      <c r="Q212" s="1" t="s">
        <v>717</v>
      </c>
      <c r="R212" s="1" t="s">
        <v>718</v>
      </c>
      <c r="S212" s="1" t="s">
        <v>719</v>
      </c>
      <c r="T212" s="1">
        <v>135.57999999995801</v>
      </c>
    </row>
    <row r="213" spans="1:20" x14ac:dyDescent="0.2">
      <c r="A213" s="1">
        <f t="shared" si="12"/>
        <v>1022253.46</v>
      </c>
      <c r="B213" s="1">
        <f t="shared" si="12"/>
        <v>1022265.46</v>
      </c>
      <c r="C213" s="1" t="str">
        <f t="shared" si="13"/>
        <v>1.5m RD</v>
      </c>
      <c r="D213" s="1" t="str">
        <f t="shared" si="14"/>
        <v>1.5m RD - DWG# PT640301</v>
      </c>
      <c r="E213" s="1" t="s">
        <v>38</v>
      </c>
      <c r="F213" s="1">
        <f t="shared" si="15"/>
        <v>1.5</v>
      </c>
      <c r="G213" s="12">
        <f>INDEX(families!$A:$A,MATCH(H213,families!$B:$B,0))</f>
        <v>8</v>
      </c>
      <c r="H213" s="12" t="s">
        <v>38</v>
      </c>
      <c r="M213" s="1">
        <v>1022253.46</v>
      </c>
      <c r="N213" s="1">
        <v>1022265.46</v>
      </c>
      <c r="O213" s="1">
        <v>1.5</v>
      </c>
      <c r="P213" s="1" t="s">
        <v>735</v>
      </c>
      <c r="Q213" s="1" t="s">
        <v>736</v>
      </c>
      <c r="R213" s="1" t="s">
        <v>737</v>
      </c>
      <c r="S213" s="1" t="s">
        <v>737</v>
      </c>
      <c r="T213" s="1">
        <v>12</v>
      </c>
    </row>
    <row r="214" spans="1:20" x14ac:dyDescent="0.2">
      <c r="A214" s="1">
        <f t="shared" si="12"/>
        <v>1022265.46</v>
      </c>
      <c r="B214" s="1">
        <f t="shared" si="12"/>
        <v>1022317.33</v>
      </c>
      <c r="C214" s="1" t="str">
        <f t="shared" si="13"/>
        <v>0.9m FG</v>
      </c>
      <c r="D214" s="1" t="str">
        <f t="shared" si="14"/>
        <v>0.9m FG - Default Depth</v>
      </c>
      <c r="E214" s="1" t="s">
        <v>38</v>
      </c>
      <c r="F214" s="1">
        <f t="shared" si="15"/>
        <v>0.9</v>
      </c>
      <c r="G214" s="12">
        <f>INDEX(families!$A:$A,MATCH(H214,families!$B:$B,0))</f>
        <v>8</v>
      </c>
      <c r="H214" s="12" t="s">
        <v>38</v>
      </c>
      <c r="M214" s="1">
        <v>1022265.46</v>
      </c>
      <c r="N214" s="1">
        <v>1022317.33</v>
      </c>
      <c r="O214" s="1">
        <v>0.9</v>
      </c>
      <c r="P214" s="1" t="s">
        <v>716</v>
      </c>
      <c r="Q214" s="1" t="s">
        <v>717</v>
      </c>
      <c r="R214" s="1" t="s">
        <v>718</v>
      </c>
      <c r="S214" s="1" t="s">
        <v>719</v>
      </c>
      <c r="T214" s="1">
        <v>51.869999999995301</v>
      </c>
    </row>
    <row r="215" spans="1:20" x14ac:dyDescent="0.2">
      <c r="A215" s="1">
        <f t="shared" si="12"/>
        <v>1022317.33</v>
      </c>
      <c r="B215" s="1">
        <f t="shared" si="12"/>
        <v>1022341.33</v>
      </c>
      <c r="C215" s="1" t="str">
        <f t="shared" si="13"/>
        <v>1.2m WC</v>
      </c>
      <c r="D215" s="1" t="str">
        <f t="shared" si="14"/>
        <v>1.2m WC - DWG# PT610201</v>
      </c>
      <c r="E215" s="1" t="s">
        <v>38</v>
      </c>
      <c r="F215" s="1">
        <f t="shared" si="15"/>
        <v>1.2</v>
      </c>
      <c r="G215" s="12">
        <f>INDEX(families!$A:$A,MATCH(H215,families!$B:$B,0))</f>
        <v>8</v>
      </c>
      <c r="H215" s="12" t="s">
        <v>38</v>
      </c>
      <c r="M215" s="1">
        <v>1022317.33</v>
      </c>
      <c r="N215" s="1">
        <v>1022341.33</v>
      </c>
      <c r="O215" s="1">
        <v>1.2</v>
      </c>
      <c r="P215" s="1" t="s">
        <v>732</v>
      </c>
      <c r="Q215" s="1" t="s">
        <v>733</v>
      </c>
      <c r="R215" s="1" t="s">
        <v>734</v>
      </c>
      <c r="S215" s="1" t="s">
        <v>734</v>
      </c>
      <c r="T215" s="1">
        <v>24</v>
      </c>
    </row>
    <row r="216" spans="1:20" x14ac:dyDescent="0.2">
      <c r="A216" s="1">
        <f t="shared" si="12"/>
        <v>1022341.33</v>
      </c>
      <c r="B216" s="1">
        <f t="shared" si="12"/>
        <v>1022345</v>
      </c>
      <c r="C216" s="1" t="str">
        <f t="shared" si="13"/>
        <v>0.9m FG</v>
      </c>
      <c r="D216" s="1" t="str">
        <f t="shared" si="14"/>
        <v>0.9m FG - Default Depth</v>
      </c>
      <c r="E216" s="1" t="s">
        <v>38</v>
      </c>
      <c r="F216" s="1">
        <f t="shared" si="15"/>
        <v>0.9</v>
      </c>
      <c r="G216" s="12">
        <f>INDEX(families!$A:$A,MATCH(H216,families!$B:$B,0))</f>
        <v>8</v>
      </c>
      <c r="H216" s="12" t="s">
        <v>38</v>
      </c>
      <c r="M216" s="1">
        <v>1022341.33</v>
      </c>
      <c r="N216" s="1">
        <v>1022345</v>
      </c>
      <c r="O216" s="1">
        <v>0.9</v>
      </c>
      <c r="P216" s="1" t="s">
        <v>716</v>
      </c>
      <c r="Q216" s="1" t="s">
        <v>717</v>
      </c>
      <c r="R216" s="1" t="s">
        <v>718</v>
      </c>
      <c r="S216" s="1" t="s">
        <v>719</v>
      </c>
      <c r="T216" s="1">
        <v>3.6700000000419002</v>
      </c>
    </row>
    <row r="217" spans="1:20" x14ac:dyDescent="0.2">
      <c r="A217" s="1">
        <f t="shared" si="12"/>
        <v>1022345</v>
      </c>
      <c r="B217" s="1">
        <f t="shared" si="12"/>
        <v>1022438</v>
      </c>
      <c r="C217" s="1" t="str">
        <f t="shared" si="13"/>
        <v>2.0m FG</v>
      </c>
      <c r="D217" s="1" t="str">
        <f t="shared" si="14"/>
        <v>2.0m FG - Alignment Sheets</v>
      </c>
      <c r="E217" s="1" t="s">
        <v>38</v>
      </c>
      <c r="F217" s="1">
        <f t="shared" si="15"/>
        <v>2</v>
      </c>
      <c r="G217" s="12">
        <f>INDEX(families!$A:$A,MATCH(H217,families!$B:$B,0))</f>
        <v>8</v>
      </c>
      <c r="H217" s="12" t="s">
        <v>38</v>
      </c>
      <c r="M217" s="1">
        <v>1022345</v>
      </c>
      <c r="N217" s="1">
        <v>1022438</v>
      </c>
      <c r="O217" s="1">
        <v>2</v>
      </c>
      <c r="P217" s="1" t="s">
        <v>716</v>
      </c>
      <c r="Q217" s="1" t="s">
        <v>721</v>
      </c>
      <c r="R217" s="1" t="s">
        <v>757</v>
      </c>
      <c r="S217" s="1" t="s">
        <v>758</v>
      </c>
      <c r="T217" s="1">
        <v>93</v>
      </c>
    </row>
    <row r="218" spans="1:20" x14ac:dyDescent="0.2">
      <c r="A218" s="1">
        <f t="shared" si="12"/>
        <v>1022438</v>
      </c>
      <c r="B218" s="1">
        <f t="shared" si="12"/>
        <v>1022491.56</v>
      </c>
      <c r="C218" s="1" t="str">
        <f t="shared" si="13"/>
        <v>0.9m FG</v>
      </c>
      <c r="D218" s="1" t="str">
        <f t="shared" si="14"/>
        <v>0.9m FG - Default Depth</v>
      </c>
      <c r="E218" s="1" t="s">
        <v>38</v>
      </c>
      <c r="F218" s="1">
        <f t="shared" si="15"/>
        <v>0.9</v>
      </c>
      <c r="G218" s="12">
        <f>INDEX(families!$A:$A,MATCH(H218,families!$B:$B,0))</f>
        <v>8</v>
      </c>
      <c r="H218" s="12" t="s">
        <v>38</v>
      </c>
      <c r="M218" s="1">
        <v>1022438</v>
      </c>
      <c r="N218" s="1">
        <v>1022491.56</v>
      </c>
      <c r="O218" s="1">
        <v>0.9</v>
      </c>
      <c r="P218" s="1" t="s">
        <v>716</v>
      </c>
      <c r="Q218" s="1" t="s">
        <v>717</v>
      </c>
      <c r="R218" s="1" t="s">
        <v>718</v>
      </c>
      <c r="S218" s="1" t="s">
        <v>719</v>
      </c>
      <c r="T218" s="1">
        <v>53.560000000055801</v>
      </c>
    </row>
    <row r="219" spans="1:20" x14ac:dyDescent="0.2">
      <c r="A219" s="1">
        <f t="shared" si="12"/>
        <v>1022491.56</v>
      </c>
      <c r="B219" s="1">
        <f t="shared" si="12"/>
        <v>1022496.35</v>
      </c>
      <c r="C219" s="1" t="str">
        <f t="shared" si="13"/>
        <v>1.2m WC</v>
      </c>
      <c r="D219" s="1" t="str">
        <f t="shared" si="14"/>
        <v>1.2m WC - DWG# PT610201</v>
      </c>
      <c r="E219" s="1" t="s">
        <v>38</v>
      </c>
      <c r="F219" s="1">
        <f t="shared" si="15"/>
        <v>1.2</v>
      </c>
      <c r="G219" s="12">
        <f>INDEX(families!$A:$A,MATCH(H219,families!$B:$B,0))</f>
        <v>8</v>
      </c>
      <c r="H219" s="12" t="s">
        <v>38</v>
      </c>
      <c r="M219" s="1">
        <v>1022491.56</v>
      </c>
      <c r="N219" s="1">
        <v>1022496.35</v>
      </c>
      <c r="O219" s="1">
        <v>1.2</v>
      </c>
      <c r="P219" s="1" t="s">
        <v>732</v>
      </c>
      <c r="Q219" s="1" t="s">
        <v>733</v>
      </c>
      <c r="R219" s="1" t="s">
        <v>734</v>
      </c>
      <c r="S219" s="1" t="s">
        <v>734</v>
      </c>
      <c r="T219" s="1">
        <v>4.7899999999208296</v>
      </c>
    </row>
    <row r="220" spans="1:20" x14ac:dyDescent="0.2">
      <c r="A220" s="1">
        <f t="shared" si="12"/>
        <v>1022496.35</v>
      </c>
      <c r="B220" s="1">
        <f t="shared" si="12"/>
        <v>1022508.35</v>
      </c>
      <c r="C220" s="1" t="str">
        <f t="shared" si="13"/>
        <v>1.5m RD</v>
      </c>
      <c r="D220" s="1" t="str">
        <f t="shared" si="14"/>
        <v>1.5m RD - DWG# PT640301</v>
      </c>
      <c r="E220" s="1" t="s">
        <v>38</v>
      </c>
      <c r="F220" s="1">
        <f t="shared" si="15"/>
        <v>1.5</v>
      </c>
      <c r="G220" s="12">
        <f>INDEX(families!$A:$A,MATCH(H220,families!$B:$B,0))</f>
        <v>8</v>
      </c>
      <c r="H220" s="12" t="s">
        <v>38</v>
      </c>
      <c r="M220" s="1">
        <v>1022496.35</v>
      </c>
      <c r="N220" s="1">
        <v>1022508.35</v>
      </c>
      <c r="O220" s="1">
        <v>1.5</v>
      </c>
      <c r="P220" s="1" t="s">
        <v>735</v>
      </c>
      <c r="Q220" s="1" t="s">
        <v>736</v>
      </c>
      <c r="R220" s="1" t="s">
        <v>737</v>
      </c>
      <c r="S220" s="1" t="s">
        <v>737</v>
      </c>
      <c r="T220" s="1">
        <v>12</v>
      </c>
    </row>
    <row r="221" spans="1:20" x14ac:dyDescent="0.2">
      <c r="A221" s="1">
        <f t="shared" si="12"/>
        <v>1022508.35</v>
      </c>
      <c r="B221" s="1">
        <f t="shared" si="12"/>
        <v>1022515.56</v>
      </c>
      <c r="C221" s="1" t="str">
        <f t="shared" si="13"/>
        <v>1.2m WC</v>
      </c>
      <c r="D221" s="1" t="str">
        <f t="shared" si="14"/>
        <v>1.2m WC - DWG# PT610201</v>
      </c>
      <c r="E221" s="1" t="s">
        <v>38</v>
      </c>
      <c r="F221" s="1">
        <f t="shared" si="15"/>
        <v>1.2</v>
      </c>
      <c r="G221" s="12">
        <f>INDEX(families!$A:$A,MATCH(H221,families!$B:$B,0))</f>
        <v>8</v>
      </c>
      <c r="H221" s="12" t="s">
        <v>38</v>
      </c>
      <c r="M221" s="1">
        <v>1022508.35</v>
      </c>
      <c r="N221" s="1">
        <v>1022515.56</v>
      </c>
      <c r="O221" s="1">
        <v>1.2</v>
      </c>
      <c r="P221" s="1" t="s">
        <v>732</v>
      </c>
      <c r="Q221" s="1" t="s">
        <v>733</v>
      </c>
      <c r="R221" s="1" t="s">
        <v>734</v>
      </c>
      <c r="S221" s="1" t="s">
        <v>734</v>
      </c>
      <c r="T221" s="1">
        <v>7.2100000000791598</v>
      </c>
    </row>
    <row r="222" spans="1:20" x14ac:dyDescent="0.2">
      <c r="A222" s="1">
        <f t="shared" si="12"/>
        <v>1022515.56</v>
      </c>
      <c r="B222" s="1">
        <f t="shared" si="12"/>
        <v>1022533.51</v>
      </c>
      <c r="C222" s="1" t="str">
        <f t="shared" si="13"/>
        <v>0.9m FG</v>
      </c>
      <c r="D222" s="1" t="str">
        <f t="shared" si="14"/>
        <v>0.9m FG - Default Depth</v>
      </c>
      <c r="E222" s="1" t="s">
        <v>38</v>
      </c>
      <c r="F222" s="1">
        <f t="shared" si="15"/>
        <v>0.9</v>
      </c>
      <c r="G222" s="12">
        <f>INDEX(families!$A:$A,MATCH(H222,families!$B:$B,0))</f>
        <v>8</v>
      </c>
      <c r="H222" s="12" t="s">
        <v>38</v>
      </c>
      <c r="M222" s="1">
        <v>1022515.56</v>
      </c>
      <c r="N222" s="1">
        <v>1022533.51</v>
      </c>
      <c r="O222" s="1">
        <v>0.9</v>
      </c>
      <c r="P222" s="1" t="s">
        <v>716</v>
      </c>
      <c r="Q222" s="1" t="s">
        <v>717</v>
      </c>
      <c r="R222" s="1" t="s">
        <v>718</v>
      </c>
      <c r="S222" s="1" t="s">
        <v>719</v>
      </c>
      <c r="T222" s="1">
        <v>17.949999999953398</v>
      </c>
    </row>
    <row r="223" spans="1:20" x14ac:dyDescent="0.2">
      <c r="A223" s="1">
        <f t="shared" si="12"/>
        <v>1022533.51</v>
      </c>
      <c r="B223" s="1">
        <f t="shared" si="12"/>
        <v>1022545.51</v>
      </c>
      <c r="C223" s="1" t="str">
        <f t="shared" si="13"/>
        <v>1.5m RD</v>
      </c>
      <c r="D223" s="1" t="str">
        <f t="shared" si="14"/>
        <v>1.5m RD - DWG# PT640301</v>
      </c>
      <c r="E223" s="1" t="s">
        <v>38</v>
      </c>
      <c r="F223" s="1">
        <f t="shared" si="15"/>
        <v>1.5</v>
      </c>
      <c r="G223" s="12">
        <f>INDEX(families!$A:$A,MATCH(H223,families!$B:$B,0))</f>
        <v>8</v>
      </c>
      <c r="H223" s="12" t="s">
        <v>38</v>
      </c>
      <c r="M223" s="1">
        <v>1022533.51</v>
      </c>
      <c r="N223" s="1">
        <v>1022545.51</v>
      </c>
      <c r="O223" s="1">
        <v>1.5</v>
      </c>
      <c r="P223" s="1" t="s">
        <v>735</v>
      </c>
      <c r="Q223" s="1" t="s">
        <v>736</v>
      </c>
      <c r="R223" s="1" t="s">
        <v>737</v>
      </c>
      <c r="S223" s="1" t="s">
        <v>737</v>
      </c>
      <c r="T223" s="1">
        <v>12</v>
      </c>
    </row>
    <row r="224" spans="1:20" x14ac:dyDescent="0.2">
      <c r="A224" s="1">
        <f t="shared" si="12"/>
        <v>1022545.51</v>
      </c>
      <c r="B224" s="1">
        <f t="shared" si="12"/>
        <v>1022633.34</v>
      </c>
      <c r="C224" s="1" t="str">
        <f t="shared" si="13"/>
        <v>0.9m FG</v>
      </c>
      <c r="D224" s="1" t="str">
        <f t="shared" si="14"/>
        <v>0.9m FG - Default Depth</v>
      </c>
      <c r="E224" s="1" t="s">
        <v>38</v>
      </c>
      <c r="F224" s="1">
        <f t="shared" si="15"/>
        <v>0.9</v>
      </c>
      <c r="G224" s="12">
        <f>INDEX(families!$A:$A,MATCH(H224,families!$B:$B,0))</f>
        <v>8</v>
      </c>
      <c r="H224" s="12" t="s">
        <v>38</v>
      </c>
      <c r="M224" s="1">
        <v>1022545.51</v>
      </c>
      <c r="N224" s="1">
        <v>1022633.34</v>
      </c>
      <c r="O224" s="1">
        <v>0.9</v>
      </c>
      <c r="P224" s="1" t="s">
        <v>716</v>
      </c>
      <c r="Q224" s="1" t="s">
        <v>717</v>
      </c>
      <c r="R224" s="1" t="s">
        <v>718</v>
      </c>
      <c r="S224" s="1" t="s">
        <v>719</v>
      </c>
      <c r="T224" s="1">
        <v>87.829999999958005</v>
      </c>
    </row>
    <row r="225" spans="1:20" x14ac:dyDescent="0.2">
      <c r="A225" s="1">
        <f t="shared" si="12"/>
        <v>1022633.34</v>
      </c>
      <c r="B225" s="1">
        <f t="shared" si="12"/>
        <v>1022657.34</v>
      </c>
      <c r="C225" s="1" t="str">
        <f t="shared" si="13"/>
        <v>1.2m WC</v>
      </c>
      <c r="D225" s="1" t="str">
        <f t="shared" si="14"/>
        <v>1.2m WC - DWG# PT610201</v>
      </c>
      <c r="E225" s="1" t="s">
        <v>38</v>
      </c>
      <c r="F225" s="1">
        <f t="shared" si="15"/>
        <v>1.2</v>
      </c>
      <c r="G225" s="12">
        <f>INDEX(families!$A:$A,MATCH(H225,families!$B:$B,0))</f>
        <v>8</v>
      </c>
      <c r="H225" s="12" t="s">
        <v>38</v>
      </c>
      <c r="M225" s="1">
        <v>1022633.34</v>
      </c>
      <c r="N225" s="1">
        <v>1022657.34</v>
      </c>
      <c r="O225" s="1">
        <v>1.2</v>
      </c>
      <c r="P225" s="1" t="s">
        <v>732</v>
      </c>
      <c r="Q225" s="1" t="s">
        <v>733</v>
      </c>
      <c r="R225" s="1" t="s">
        <v>734</v>
      </c>
      <c r="S225" s="1" t="s">
        <v>734</v>
      </c>
      <c r="T225" s="1">
        <v>24</v>
      </c>
    </row>
    <row r="226" spans="1:20" x14ac:dyDescent="0.2">
      <c r="A226" s="1">
        <f t="shared" si="12"/>
        <v>1022657.34</v>
      </c>
      <c r="B226" s="1">
        <f t="shared" si="12"/>
        <v>1022674</v>
      </c>
      <c r="C226" s="1" t="str">
        <f t="shared" si="13"/>
        <v>1.2m CG</v>
      </c>
      <c r="D226" s="1" t="str">
        <f t="shared" si="14"/>
        <v>1.2m CG - Alignment Sheets</v>
      </c>
      <c r="E226" s="1" t="s">
        <v>38</v>
      </c>
      <c r="F226" s="1">
        <f t="shared" si="15"/>
        <v>1.2</v>
      </c>
      <c r="G226" s="12">
        <f>INDEX(families!$A:$A,MATCH(H226,families!$B:$B,0))</f>
        <v>8</v>
      </c>
      <c r="H226" s="12" t="s">
        <v>38</v>
      </c>
      <c r="M226" s="1">
        <v>1022657.34</v>
      </c>
      <c r="N226" s="1">
        <v>1022674</v>
      </c>
      <c r="O226" s="1">
        <v>1.2</v>
      </c>
      <c r="P226" s="1" t="s">
        <v>720</v>
      </c>
      <c r="Q226" s="1" t="s">
        <v>721</v>
      </c>
      <c r="R226" s="1" t="s">
        <v>761</v>
      </c>
      <c r="S226" s="1" t="s">
        <v>762</v>
      </c>
      <c r="T226" s="1">
        <v>16.6600000000325</v>
      </c>
    </row>
    <row r="227" spans="1:20" x14ac:dyDescent="0.2">
      <c r="A227" s="1">
        <f t="shared" si="12"/>
        <v>1022674</v>
      </c>
      <c r="B227" s="1">
        <f t="shared" si="12"/>
        <v>1022693</v>
      </c>
      <c r="C227" s="1" t="str">
        <f t="shared" si="13"/>
        <v>0.9m FG</v>
      </c>
      <c r="D227" s="1" t="str">
        <f t="shared" si="14"/>
        <v>0.9m FG - Default Depth</v>
      </c>
      <c r="E227" s="1" t="s">
        <v>38</v>
      </c>
      <c r="F227" s="1">
        <f t="shared" si="15"/>
        <v>0.9</v>
      </c>
      <c r="G227" s="12">
        <f>INDEX(families!$A:$A,MATCH(H227,families!$B:$B,0))</f>
        <v>8</v>
      </c>
      <c r="H227" s="12" t="s">
        <v>38</v>
      </c>
      <c r="M227" s="1">
        <v>1022674</v>
      </c>
      <c r="N227" s="1">
        <v>1022693</v>
      </c>
      <c r="O227" s="1">
        <v>0.9</v>
      </c>
      <c r="P227" s="1" t="s">
        <v>716</v>
      </c>
      <c r="Q227" s="1" t="s">
        <v>717</v>
      </c>
      <c r="R227" s="1" t="s">
        <v>718</v>
      </c>
      <c r="S227" s="1" t="s">
        <v>719</v>
      </c>
      <c r="T227" s="1">
        <v>19</v>
      </c>
    </row>
    <row r="228" spans="1:20" x14ac:dyDescent="0.2">
      <c r="A228" s="1">
        <f t="shared" si="12"/>
        <v>1022693</v>
      </c>
      <c r="B228" s="1">
        <f t="shared" si="12"/>
        <v>1022753</v>
      </c>
      <c r="C228" s="1" t="str">
        <f t="shared" si="13"/>
        <v>1.5m FG</v>
      </c>
      <c r="D228" s="1" t="str">
        <f t="shared" si="14"/>
        <v>1.5m FG - Alignment Sheets</v>
      </c>
      <c r="E228" s="1" t="s">
        <v>38</v>
      </c>
      <c r="F228" s="1">
        <f t="shared" si="15"/>
        <v>1.5</v>
      </c>
      <c r="G228" s="12">
        <f>INDEX(families!$A:$A,MATCH(H228,families!$B:$B,0))</f>
        <v>8</v>
      </c>
      <c r="H228" s="12" t="s">
        <v>38</v>
      </c>
      <c r="M228" s="1">
        <v>1022693</v>
      </c>
      <c r="N228" s="1">
        <v>1022753</v>
      </c>
      <c r="O228" s="1">
        <v>1.5</v>
      </c>
      <c r="P228" s="1" t="s">
        <v>716</v>
      </c>
      <c r="Q228" s="1" t="s">
        <v>721</v>
      </c>
      <c r="R228" s="1" t="s">
        <v>724</v>
      </c>
      <c r="S228" s="1" t="s">
        <v>725</v>
      </c>
      <c r="T228" s="1">
        <v>60</v>
      </c>
    </row>
    <row r="229" spans="1:20" x14ac:dyDescent="0.2">
      <c r="A229" s="1">
        <f t="shared" si="12"/>
        <v>1022753</v>
      </c>
      <c r="B229" s="1">
        <f t="shared" si="12"/>
        <v>1022755.5</v>
      </c>
      <c r="C229" s="1" t="str">
        <f t="shared" si="13"/>
        <v>1.2m WC</v>
      </c>
      <c r="D229" s="1" t="str">
        <f t="shared" si="14"/>
        <v>1.2m WC - DWG# PT610201</v>
      </c>
      <c r="E229" s="1" t="s">
        <v>38</v>
      </c>
      <c r="F229" s="1">
        <f t="shared" si="15"/>
        <v>1.2</v>
      </c>
      <c r="G229" s="12">
        <f>INDEX(families!$A:$A,MATCH(H229,families!$B:$B,0))</f>
        <v>8</v>
      </c>
      <c r="H229" s="12" t="s">
        <v>38</v>
      </c>
      <c r="M229" s="1">
        <v>1022753</v>
      </c>
      <c r="N229" s="1">
        <v>1022755.5</v>
      </c>
      <c r="O229" s="1">
        <v>1.2</v>
      </c>
      <c r="P229" s="1" t="s">
        <v>732</v>
      </c>
      <c r="Q229" s="1" t="s">
        <v>733</v>
      </c>
      <c r="R229" s="1" t="s">
        <v>734</v>
      </c>
      <c r="S229" s="1" t="s">
        <v>734</v>
      </c>
      <c r="T229" s="1">
        <v>2.5</v>
      </c>
    </row>
    <row r="230" spans="1:20" x14ac:dyDescent="0.2">
      <c r="A230" s="1">
        <f t="shared" si="12"/>
        <v>1022755.5</v>
      </c>
      <c r="B230" s="1">
        <f t="shared" si="12"/>
        <v>1022778.13</v>
      </c>
      <c r="C230" s="1" t="str">
        <f t="shared" si="13"/>
        <v>0.9m FG</v>
      </c>
      <c r="D230" s="1" t="str">
        <f t="shared" si="14"/>
        <v>0.9m FG - Default Depth</v>
      </c>
      <c r="E230" s="1" t="s">
        <v>38</v>
      </c>
      <c r="F230" s="1">
        <f t="shared" si="15"/>
        <v>0.9</v>
      </c>
      <c r="G230" s="12">
        <f>INDEX(families!$A:$A,MATCH(H230,families!$B:$B,0))</f>
        <v>8</v>
      </c>
      <c r="H230" s="12" t="s">
        <v>38</v>
      </c>
      <c r="M230" s="1">
        <v>1022755.5</v>
      </c>
      <c r="N230" s="1">
        <v>1022778.13</v>
      </c>
      <c r="O230" s="1">
        <v>0.9</v>
      </c>
      <c r="P230" s="1" t="s">
        <v>716</v>
      </c>
      <c r="Q230" s="1" t="s">
        <v>717</v>
      </c>
      <c r="R230" s="1" t="s">
        <v>718</v>
      </c>
      <c r="S230" s="1" t="s">
        <v>719</v>
      </c>
      <c r="T230" s="1">
        <v>22.6300000000046</v>
      </c>
    </row>
    <row r="231" spans="1:20" x14ac:dyDescent="0.2">
      <c r="A231" s="1">
        <f t="shared" si="12"/>
        <v>1022778.13</v>
      </c>
      <c r="B231" s="1">
        <f t="shared" si="12"/>
        <v>1022802.13</v>
      </c>
      <c r="C231" s="1" t="str">
        <f t="shared" si="13"/>
        <v>1.2m WC</v>
      </c>
      <c r="D231" s="1" t="str">
        <f t="shared" si="14"/>
        <v>1.2m WC - DWG# PT610201</v>
      </c>
      <c r="E231" s="1" t="s">
        <v>38</v>
      </c>
      <c r="F231" s="1">
        <f t="shared" si="15"/>
        <v>1.2</v>
      </c>
      <c r="G231" s="12">
        <f>INDEX(families!$A:$A,MATCH(H231,families!$B:$B,0))</f>
        <v>8</v>
      </c>
      <c r="H231" s="12" t="s">
        <v>38</v>
      </c>
      <c r="M231" s="1">
        <v>1022778.13</v>
      </c>
      <c r="N231" s="1">
        <v>1022802.13</v>
      </c>
      <c r="O231" s="1">
        <v>1.2</v>
      </c>
      <c r="P231" s="1" t="s">
        <v>732</v>
      </c>
      <c r="Q231" s="1" t="s">
        <v>733</v>
      </c>
      <c r="R231" s="1" t="s">
        <v>734</v>
      </c>
      <c r="S231" s="1" t="s">
        <v>734</v>
      </c>
      <c r="T231" s="1">
        <v>24</v>
      </c>
    </row>
    <row r="232" spans="1:20" x14ac:dyDescent="0.2">
      <c r="A232" s="1">
        <f t="shared" si="12"/>
        <v>1022802.13</v>
      </c>
      <c r="B232" s="1">
        <f t="shared" si="12"/>
        <v>1022845.52</v>
      </c>
      <c r="C232" s="1" t="str">
        <f t="shared" si="13"/>
        <v>1.2m CG</v>
      </c>
      <c r="D232" s="1" t="str">
        <f t="shared" si="14"/>
        <v>1.2m CG - Alignment Sheets</v>
      </c>
      <c r="E232" s="1" t="s">
        <v>38</v>
      </c>
      <c r="F232" s="1">
        <f t="shared" si="15"/>
        <v>1.2</v>
      </c>
      <c r="G232" s="12">
        <f>INDEX(families!$A:$A,MATCH(H232,families!$B:$B,0))</f>
        <v>8</v>
      </c>
      <c r="H232" s="12" t="s">
        <v>38</v>
      </c>
      <c r="M232" s="1">
        <v>1022802.13</v>
      </c>
      <c r="N232" s="1">
        <v>1022845.52</v>
      </c>
      <c r="O232" s="1">
        <v>1.2</v>
      </c>
      <c r="P232" s="1" t="s">
        <v>720</v>
      </c>
      <c r="Q232" s="1" t="s">
        <v>721</v>
      </c>
      <c r="R232" s="1" t="s">
        <v>761</v>
      </c>
      <c r="S232" s="1" t="s">
        <v>762</v>
      </c>
      <c r="T232" s="1">
        <v>43.390000000013899</v>
      </c>
    </row>
    <row r="233" spans="1:20" x14ac:dyDescent="0.2">
      <c r="A233" s="1">
        <f t="shared" si="12"/>
        <v>1022845.52</v>
      </c>
      <c r="B233" s="1">
        <f t="shared" si="12"/>
        <v>1022857.52</v>
      </c>
      <c r="C233" s="1" t="str">
        <f t="shared" si="13"/>
        <v>1.5m RD</v>
      </c>
      <c r="D233" s="1" t="str">
        <f t="shared" si="14"/>
        <v>1.5m RD - DWG# PT640301</v>
      </c>
      <c r="E233" s="1" t="s">
        <v>38</v>
      </c>
      <c r="F233" s="1">
        <f t="shared" si="15"/>
        <v>1.5</v>
      </c>
      <c r="G233" s="12">
        <f>INDEX(families!$A:$A,MATCH(H233,families!$B:$B,0))</f>
        <v>8</v>
      </c>
      <c r="H233" s="12" t="s">
        <v>38</v>
      </c>
      <c r="M233" s="1">
        <v>1022845.52</v>
      </c>
      <c r="N233" s="1">
        <v>1022857.52</v>
      </c>
      <c r="O233" s="1">
        <v>1.5</v>
      </c>
      <c r="P233" s="1" t="s">
        <v>735</v>
      </c>
      <c r="Q233" s="1" t="s">
        <v>736</v>
      </c>
      <c r="R233" s="1" t="s">
        <v>737</v>
      </c>
      <c r="S233" s="1" t="s">
        <v>737</v>
      </c>
      <c r="T233" s="1">
        <v>12</v>
      </c>
    </row>
    <row r="234" spans="1:20" x14ac:dyDescent="0.2">
      <c r="A234" s="1">
        <f t="shared" si="12"/>
        <v>1022857.52</v>
      </c>
      <c r="B234" s="1">
        <f t="shared" si="12"/>
        <v>1022876</v>
      </c>
      <c r="C234" s="1" t="str">
        <f t="shared" si="13"/>
        <v>1.2m CG</v>
      </c>
      <c r="D234" s="1" t="str">
        <f t="shared" si="14"/>
        <v>1.2m CG - Alignment Sheets</v>
      </c>
      <c r="E234" s="1" t="s">
        <v>38</v>
      </c>
      <c r="F234" s="1">
        <f t="shared" si="15"/>
        <v>1.2</v>
      </c>
      <c r="G234" s="12">
        <f>INDEX(families!$A:$A,MATCH(H234,families!$B:$B,0))</f>
        <v>8</v>
      </c>
      <c r="H234" s="12" t="s">
        <v>38</v>
      </c>
      <c r="M234" s="1">
        <v>1022857.52</v>
      </c>
      <c r="N234" s="1">
        <v>1022876</v>
      </c>
      <c r="O234" s="1">
        <v>1.2</v>
      </c>
      <c r="P234" s="1" t="s">
        <v>720</v>
      </c>
      <c r="Q234" s="1" t="s">
        <v>721</v>
      </c>
      <c r="R234" s="1" t="s">
        <v>761</v>
      </c>
      <c r="S234" s="1" t="s">
        <v>762</v>
      </c>
      <c r="T234" s="1">
        <v>18.479999999981299</v>
      </c>
    </row>
    <row r="235" spans="1:20" x14ac:dyDescent="0.2">
      <c r="A235" s="1">
        <f t="shared" si="12"/>
        <v>1022876</v>
      </c>
      <c r="B235" s="1">
        <f t="shared" si="12"/>
        <v>1022885</v>
      </c>
      <c r="C235" s="1" t="str">
        <f t="shared" si="13"/>
        <v>1.5m CG/1.2m CG</v>
      </c>
      <c r="D235" s="1" t="str">
        <f t="shared" si="14"/>
        <v>1.5m CG/1.2m CG - Alignment Sheets</v>
      </c>
      <c r="E235" s="1" t="s">
        <v>38</v>
      </c>
      <c r="F235" s="1">
        <f t="shared" si="15"/>
        <v>1.5</v>
      </c>
      <c r="G235" s="12">
        <f>INDEX(families!$A:$A,MATCH(H235,families!$B:$B,0))</f>
        <v>8</v>
      </c>
      <c r="H235" s="12" t="s">
        <v>38</v>
      </c>
      <c r="M235" s="1">
        <v>1022876</v>
      </c>
      <c r="N235" s="1">
        <v>1022885</v>
      </c>
      <c r="O235" s="1" t="s">
        <v>774</v>
      </c>
      <c r="P235" s="1" t="s">
        <v>720</v>
      </c>
      <c r="Q235" s="1" t="s">
        <v>721</v>
      </c>
      <c r="R235" s="1" t="s">
        <v>775</v>
      </c>
      <c r="S235" s="1" t="s">
        <v>776</v>
      </c>
      <c r="T235" s="1">
        <v>9</v>
      </c>
    </row>
    <row r="236" spans="1:20" x14ac:dyDescent="0.2">
      <c r="A236" s="1">
        <f t="shared" si="12"/>
        <v>1022885</v>
      </c>
      <c r="B236" s="1">
        <f t="shared" si="12"/>
        <v>1023096</v>
      </c>
      <c r="C236" s="1" t="str">
        <f t="shared" si="13"/>
        <v>1.2m CG</v>
      </c>
      <c r="D236" s="1" t="str">
        <f t="shared" si="14"/>
        <v>1.2m CG - Alignment Sheets</v>
      </c>
      <c r="E236" s="1" t="s">
        <v>38</v>
      </c>
      <c r="F236" s="1">
        <f t="shared" si="15"/>
        <v>1.2</v>
      </c>
      <c r="G236" s="12">
        <f>INDEX(families!$A:$A,MATCH(H236,families!$B:$B,0))</f>
        <v>8</v>
      </c>
      <c r="H236" s="12" t="s">
        <v>38</v>
      </c>
      <c r="M236" s="1">
        <v>1022885</v>
      </c>
      <c r="N236" s="1">
        <v>1023096</v>
      </c>
      <c r="O236" s="1">
        <v>1.2</v>
      </c>
      <c r="P236" s="1" t="s">
        <v>720</v>
      </c>
      <c r="Q236" s="1" t="s">
        <v>721</v>
      </c>
      <c r="R236" s="1" t="s">
        <v>761</v>
      </c>
      <c r="S236" s="1" t="s">
        <v>762</v>
      </c>
      <c r="T236" s="1">
        <v>211</v>
      </c>
    </row>
    <row r="237" spans="1:20" x14ac:dyDescent="0.2">
      <c r="A237" s="1">
        <f t="shared" si="12"/>
        <v>1023096</v>
      </c>
      <c r="B237" s="1">
        <f t="shared" si="12"/>
        <v>1023169</v>
      </c>
      <c r="C237" s="1" t="str">
        <f t="shared" si="13"/>
        <v>2.0m CG/1.2m CG</v>
      </c>
      <c r="D237" s="1" t="str">
        <f t="shared" si="14"/>
        <v>2.0m CG/1.2m CG - Alignment Sheets</v>
      </c>
      <c r="E237" s="1" t="s">
        <v>38</v>
      </c>
      <c r="F237" s="1">
        <f t="shared" si="15"/>
        <v>2</v>
      </c>
      <c r="G237" s="12">
        <f>INDEX(families!$A:$A,MATCH(H237,families!$B:$B,0))</f>
        <v>8</v>
      </c>
      <c r="H237" s="12" t="s">
        <v>38</v>
      </c>
      <c r="M237" s="1">
        <v>1023096</v>
      </c>
      <c r="N237" s="1">
        <v>1023169</v>
      </c>
      <c r="O237" s="1" t="s">
        <v>777</v>
      </c>
      <c r="P237" s="1" t="s">
        <v>720</v>
      </c>
      <c r="Q237" s="1" t="s">
        <v>721</v>
      </c>
      <c r="R237" s="1" t="s">
        <v>778</v>
      </c>
      <c r="S237" s="1" t="s">
        <v>779</v>
      </c>
      <c r="T237" s="1">
        <v>73</v>
      </c>
    </row>
    <row r="238" spans="1:20" x14ac:dyDescent="0.2">
      <c r="A238" s="1">
        <f t="shared" si="12"/>
        <v>1023169</v>
      </c>
      <c r="B238" s="1">
        <f t="shared" si="12"/>
        <v>1023184</v>
      </c>
      <c r="C238" s="1" t="str">
        <f t="shared" si="13"/>
        <v>2.0m CG</v>
      </c>
      <c r="D238" s="1" t="str">
        <f t="shared" si="14"/>
        <v>2.0m CG - Alignment Sheets</v>
      </c>
      <c r="E238" s="1" t="s">
        <v>38</v>
      </c>
      <c r="F238" s="1">
        <f t="shared" si="15"/>
        <v>2</v>
      </c>
      <c r="G238" s="12">
        <f>INDEX(families!$A:$A,MATCH(H238,families!$B:$B,0))</f>
        <v>8</v>
      </c>
      <c r="H238" s="12" t="s">
        <v>38</v>
      </c>
      <c r="M238" s="1">
        <v>1023169</v>
      </c>
      <c r="N238" s="1">
        <v>1023184</v>
      </c>
      <c r="O238" s="1">
        <v>2</v>
      </c>
      <c r="P238" s="1" t="s">
        <v>720</v>
      </c>
      <c r="Q238" s="1" t="s">
        <v>721</v>
      </c>
      <c r="R238" s="1" t="s">
        <v>772</v>
      </c>
      <c r="S238" s="1" t="s">
        <v>773</v>
      </c>
      <c r="T238" s="1">
        <v>15</v>
      </c>
    </row>
    <row r="239" spans="1:20" x14ac:dyDescent="0.2">
      <c r="A239" s="1">
        <f t="shared" si="12"/>
        <v>1023184</v>
      </c>
      <c r="B239" s="1">
        <f t="shared" si="12"/>
        <v>1023317</v>
      </c>
      <c r="C239" s="1" t="str">
        <f t="shared" si="13"/>
        <v>2.0m CG/1.5m CG/1.8m FG</v>
      </c>
      <c r="D239" s="1" t="str">
        <f t="shared" si="14"/>
        <v>2.0m CG/1.5m CG/1.8m FG - Alignment Sheets</v>
      </c>
      <c r="E239" s="1" t="s">
        <v>38</v>
      </c>
      <c r="F239" s="1">
        <f t="shared" si="15"/>
        <v>2</v>
      </c>
      <c r="G239" s="12">
        <f>INDEX(families!$A:$A,MATCH(H239,families!$B:$B,0))</f>
        <v>8</v>
      </c>
      <c r="H239" s="12" t="s">
        <v>38</v>
      </c>
      <c r="M239" s="1">
        <v>1023184</v>
      </c>
      <c r="N239" s="1">
        <v>1023317</v>
      </c>
      <c r="O239" s="1" t="s">
        <v>780</v>
      </c>
      <c r="P239" s="1" t="s">
        <v>741</v>
      </c>
      <c r="Q239" s="1" t="s">
        <v>721</v>
      </c>
      <c r="R239" s="1" t="s">
        <v>781</v>
      </c>
      <c r="S239" s="1" t="s">
        <v>782</v>
      </c>
      <c r="T239" s="1">
        <v>133</v>
      </c>
    </row>
    <row r="240" spans="1:20" x14ac:dyDescent="0.2">
      <c r="A240" s="1">
        <f t="shared" si="12"/>
        <v>1023317</v>
      </c>
      <c r="B240" s="1">
        <f t="shared" si="12"/>
        <v>1023639</v>
      </c>
      <c r="C240" s="1" t="str">
        <f t="shared" si="13"/>
        <v>2.0m CG</v>
      </c>
      <c r="D240" s="1" t="str">
        <f t="shared" si="14"/>
        <v>2.0m CG - Alignment Sheets</v>
      </c>
      <c r="E240" s="1" t="s">
        <v>38</v>
      </c>
      <c r="F240" s="1">
        <f t="shared" si="15"/>
        <v>2</v>
      </c>
      <c r="G240" s="12">
        <f>INDEX(families!$A:$A,MATCH(H240,families!$B:$B,0))</f>
        <v>8</v>
      </c>
      <c r="H240" s="12" t="s">
        <v>38</v>
      </c>
      <c r="M240" s="1">
        <v>1023317</v>
      </c>
      <c r="N240" s="1">
        <v>1023639</v>
      </c>
      <c r="O240" s="1">
        <v>2</v>
      </c>
      <c r="P240" s="1" t="s">
        <v>720</v>
      </c>
      <c r="Q240" s="1" t="s">
        <v>721</v>
      </c>
      <c r="R240" s="1" t="s">
        <v>772</v>
      </c>
      <c r="S240" s="1" t="s">
        <v>773</v>
      </c>
      <c r="T240" s="1">
        <v>322</v>
      </c>
    </row>
    <row r="241" spans="1:20" x14ac:dyDescent="0.2">
      <c r="A241" s="1">
        <f t="shared" si="12"/>
        <v>1023639</v>
      </c>
      <c r="B241" s="1">
        <f t="shared" si="12"/>
        <v>1023760</v>
      </c>
      <c r="C241" s="1" t="str">
        <f t="shared" si="13"/>
        <v>2.0m CG/1.5m CG/2.3m FG</v>
      </c>
      <c r="D241" s="1" t="str">
        <f t="shared" si="14"/>
        <v>2.0m CG/1.5m CG/2.3m FG - Alignment Sheets</v>
      </c>
      <c r="E241" s="1" t="s">
        <v>38</v>
      </c>
      <c r="F241" s="1">
        <f t="shared" si="15"/>
        <v>2</v>
      </c>
      <c r="G241" s="12">
        <f>INDEX(families!$A:$A,MATCH(H241,families!$B:$B,0))</f>
        <v>8</v>
      </c>
      <c r="H241" s="12" t="s">
        <v>38</v>
      </c>
      <c r="M241" s="1">
        <v>1023639</v>
      </c>
      <c r="N241" s="1">
        <v>1023760</v>
      </c>
      <c r="O241" s="1" t="s">
        <v>783</v>
      </c>
      <c r="P241" s="1" t="s">
        <v>741</v>
      </c>
      <c r="Q241" s="1" t="s">
        <v>721</v>
      </c>
      <c r="R241" s="1" t="s">
        <v>784</v>
      </c>
      <c r="S241" s="1" t="s">
        <v>785</v>
      </c>
      <c r="T241" s="1">
        <v>121</v>
      </c>
    </row>
    <row r="242" spans="1:20" x14ac:dyDescent="0.2">
      <c r="A242" s="1">
        <f t="shared" si="12"/>
        <v>1023760</v>
      </c>
      <c r="B242" s="1">
        <f t="shared" si="12"/>
        <v>1023763</v>
      </c>
      <c r="C242" s="1" t="str">
        <f t="shared" si="13"/>
        <v>2.0m CG</v>
      </c>
      <c r="D242" s="1" t="str">
        <f t="shared" si="14"/>
        <v>2.0m CG - Alignment Sheets</v>
      </c>
      <c r="E242" s="1" t="s">
        <v>38</v>
      </c>
      <c r="F242" s="1">
        <f t="shared" si="15"/>
        <v>2</v>
      </c>
      <c r="G242" s="12">
        <f>INDEX(families!$A:$A,MATCH(H242,families!$B:$B,0))</f>
        <v>8</v>
      </c>
      <c r="H242" s="12" t="s">
        <v>38</v>
      </c>
      <c r="M242" s="1">
        <v>1023760</v>
      </c>
      <c r="N242" s="1">
        <v>1023763</v>
      </c>
      <c r="O242" s="1">
        <v>2</v>
      </c>
      <c r="P242" s="1" t="s">
        <v>720</v>
      </c>
      <c r="Q242" s="1" t="s">
        <v>721</v>
      </c>
      <c r="R242" s="1" t="s">
        <v>772</v>
      </c>
      <c r="S242" s="1" t="s">
        <v>773</v>
      </c>
      <c r="T242" s="1">
        <v>3</v>
      </c>
    </row>
    <row r="243" spans="1:20" x14ac:dyDescent="0.2">
      <c r="A243" s="1">
        <f t="shared" si="12"/>
        <v>1023763</v>
      </c>
      <c r="B243" s="1">
        <f t="shared" si="12"/>
        <v>1023787</v>
      </c>
      <c r="C243" s="1" t="str">
        <f t="shared" si="13"/>
        <v>2.0m CG/1.2m FG</v>
      </c>
      <c r="D243" s="1" t="str">
        <f t="shared" si="14"/>
        <v>2.0m CG/1.2m FG - Alignment Sheets</v>
      </c>
      <c r="E243" s="1" t="s">
        <v>38</v>
      </c>
      <c r="F243" s="1">
        <f t="shared" si="15"/>
        <v>2</v>
      </c>
      <c r="G243" s="12">
        <f>INDEX(families!$A:$A,MATCH(H243,families!$B:$B,0))</f>
        <v>8</v>
      </c>
      <c r="H243" s="12" t="s">
        <v>38</v>
      </c>
      <c r="M243" s="1">
        <v>1023763</v>
      </c>
      <c r="N243" s="1">
        <v>1023787</v>
      </c>
      <c r="O243" s="1" t="s">
        <v>777</v>
      </c>
      <c r="P243" s="1" t="s">
        <v>741</v>
      </c>
      <c r="Q243" s="1" t="s">
        <v>721</v>
      </c>
      <c r="R243" s="1" t="s">
        <v>786</v>
      </c>
      <c r="S243" s="1" t="s">
        <v>787</v>
      </c>
      <c r="T243" s="1">
        <v>24</v>
      </c>
    </row>
    <row r="244" spans="1:20" x14ac:dyDescent="0.2">
      <c r="A244" s="1">
        <f t="shared" si="12"/>
        <v>1023787</v>
      </c>
      <c r="B244" s="1">
        <f t="shared" si="12"/>
        <v>1023895</v>
      </c>
      <c r="C244" s="1" t="str">
        <f t="shared" si="13"/>
        <v>2.0m CG</v>
      </c>
      <c r="D244" s="1" t="str">
        <f t="shared" si="14"/>
        <v>2.0m CG - Alignment Sheets</v>
      </c>
      <c r="E244" s="1" t="s">
        <v>38</v>
      </c>
      <c r="F244" s="1">
        <f t="shared" si="15"/>
        <v>2</v>
      </c>
      <c r="G244" s="12">
        <f>INDEX(families!$A:$A,MATCH(H244,families!$B:$B,0))</f>
        <v>8</v>
      </c>
      <c r="H244" s="12" t="s">
        <v>38</v>
      </c>
      <c r="M244" s="1">
        <v>1023787</v>
      </c>
      <c r="N244" s="1">
        <v>1023895</v>
      </c>
      <c r="O244" s="1">
        <v>2</v>
      </c>
      <c r="P244" s="1" t="s">
        <v>720</v>
      </c>
      <c r="Q244" s="1" t="s">
        <v>721</v>
      </c>
      <c r="R244" s="1" t="s">
        <v>772</v>
      </c>
      <c r="S244" s="1" t="s">
        <v>773</v>
      </c>
      <c r="T244" s="1">
        <v>108</v>
      </c>
    </row>
    <row r="245" spans="1:20" x14ac:dyDescent="0.2">
      <c r="A245" s="1">
        <f t="shared" si="12"/>
        <v>1023895</v>
      </c>
      <c r="B245" s="1">
        <f t="shared" si="12"/>
        <v>1023972</v>
      </c>
      <c r="C245" s="1" t="str">
        <f t="shared" si="13"/>
        <v>2.5m CG/2.0m CG</v>
      </c>
      <c r="D245" s="1" t="str">
        <f t="shared" si="14"/>
        <v>2.5m CG/2.0m CG - Alignment Sheets</v>
      </c>
      <c r="E245" s="1" t="s">
        <v>38</v>
      </c>
      <c r="F245" s="1">
        <f t="shared" si="15"/>
        <v>2.5</v>
      </c>
      <c r="G245" s="12">
        <f>INDEX(families!$A:$A,MATCH(H245,families!$B:$B,0))</f>
        <v>8</v>
      </c>
      <c r="H245" s="12" t="s">
        <v>38</v>
      </c>
      <c r="M245" s="1">
        <v>1023895</v>
      </c>
      <c r="N245" s="1">
        <v>1023972</v>
      </c>
      <c r="O245" s="1" t="s">
        <v>788</v>
      </c>
      <c r="P245" s="1" t="s">
        <v>720</v>
      </c>
      <c r="Q245" s="1" t="s">
        <v>721</v>
      </c>
      <c r="R245" s="1" t="s">
        <v>789</v>
      </c>
      <c r="S245" s="1" t="s">
        <v>790</v>
      </c>
      <c r="T245" s="1">
        <v>77</v>
      </c>
    </row>
    <row r="246" spans="1:20" x14ac:dyDescent="0.2">
      <c r="A246" s="1">
        <f t="shared" si="12"/>
        <v>1023972</v>
      </c>
      <c r="B246" s="1">
        <f t="shared" si="12"/>
        <v>1024008</v>
      </c>
      <c r="C246" s="1" t="str">
        <f t="shared" si="13"/>
        <v>2.0m CG/1.5m FG</v>
      </c>
      <c r="D246" s="1" t="str">
        <f t="shared" si="14"/>
        <v>2.0m CG/1.5m FG - Alignment Sheets</v>
      </c>
      <c r="E246" s="1" t="s">
        <v>38</v>
      </c>
      <c r="F246" s="1">
        <f t="shared" si="15"/>
        <v>2</v>
      </c>
      <c r="G246" s="12">
        <f>INDEX(families!$A:$A,MATCH(H246,families!$B:$B,0))</f>
        <v>8</v>
      </c>
      <c r="H246" s="12" t="s">
        <v>38</v>
      </c>
      <c r="M246" s="1">
        <v>1023972</v>
      </c>
      <c r="N246" s="1">
        <v>1024008</v>
      </c>
      <c r="O246" s="1" t="s">
        <v>791</v>
      </c>
      <c r="P246" s="1" t="s">
        <v>741</v>
      </c>
      <c r="Q246" s="1" t="s">
        <v>721</v>
      </c>
      <c r="R246" s="1" t="s">
        <v>792</v>
      </c>
      <c r="S246" s="1" t="s">
        <v>793</v>
      </c>
      <c r="T246" s="1">
        <v>36</v>
      </c>
    </row>
    <row r="247" spans="1:20" x14ac:dyDescent="0.2">
      <c r="A247" s="1">
        <f t="shared" si="12"/>
        <v>1024008</v>
      </c>
      <c r="B247" s="1">
        <f t="shared" si="12"/>
        <v>1024467</v>
      </c>
      <c r="C247" s="1" t="str">
        <f t="shared" si="13"/>
        <v>2.0m CG</v>
      </c>
      <c r="D247" s="1" t="str">
        <f t="shared" si="14"/>
        <v>2.0m CG - Alignment Sheets</v>
      </c>
      <c r="E247" s="1" t="s">
        <v>38</v>
      </c>
      <c r="F247" s="1">
        <f t="shared" si="15"/>
        <v>2</v>
      </c>
      <c r="G247" s="12">
        <f>INDEX(families!$A:$A,MATCH(H247,families!$B:$B,0))</f>
        <v>8</v>
      </c>
      <c r="H247" s="12" t="s">
        <v>38</v>
      </c>
      <c r="M247" s="1">
        <v>1024008</v>
      </c>
      <c r="N247" s="1">
        <v>1024467</v>
      </c>
      <c r="O247" s="1">
        <v>2</v>
      </c>
      <c r="P247" s="1" t="s">
        <v>720</v>
      </c>
      <c r="Q247" s="1" t="s">
        <v>721</v>
      </c>
      <c r="R247" s="1" t="s">
        <v>772</v>
      </c>
      <c r="S247" s="1" t="s">
        <v>773</v>
      </c>
      <c r="T247" s="1">
        <v>459</v>
      </c>
    </row>
    <row r="248" spans="1:20" x14ac:dyDescent="0.2">
      <c r="A248" s="1">
        <f t="shared" si="12"/>
        <v>1024467</v>
      </c>
      <c r="B248" s="1">
        <f t="shared" si="12"/>
        <v>1024735</v>
      </c>
      <c r="C248" s="1" t="str">
        <f t="shared" si="13"/>
        <v>0.9m FG</v>
      </c>
      <c r="D248" s="1" t="str">
        <f t="shared" si="14"/>
        <v>0.9m FG - Default Depth</v>
      </c>
      <c r="E248" s="1" t="s">
        <v>38</v>
      </c>
      <c r="F248" s="1">
        <f t="shared" si="15"/>
        <v>0.9</v>
      </c>
      <c r="G248" s="12">
        <f>INDEX(families!$A:$A,MATCH(H248,families!$B:$B,0))</f>
        <v>8</v>
      </c>
      <c r="H248" s="12" t="s">
        <v>38</v>
      </c>
      <c r="M248" s="1">
        <v>1024467</v>
      </c>
      <c r="N248" s="1">
        <v>1024735</v>
      </c>
      <c r="O248" s="1">
        <v>0.9</v>
      </c>
      <c r="P248" s="1" t="s">
        <v>716</v>
      </c>
      <c r="Q248" s="1" t="s">
        <v>717</v>
      </c>
      <c r="R248" s="1" t="s">
        <v>718</v>
      </c>
      <c r="S248" s="1" t="s">
        <v>719</v>
      </c>
      <c r="T248" s="1">
        <v>268</v>
      </c>
    </row>
    <row r="249" spans="1:20" x14ac:dyDescent="0.2">
      <c r="A249" s="1">
        <f t="shared" si="12"/>
        <v>1024735</v>
      </c>
      <c r="B249" s="1">
        <f t="shared" si="12"/>
        <v>1024801.92</v>
      </c>
      <c r="C249" s="1" t="str">
        <f t="shared" si="13"/>
        <v>1.2m CG</v>
      </c>
      <c r="D249" s="1" t="str">
        <f t="shared" si="14"/>
        <v>1.2m CG - Alignment Sheets</v>
      </c>
      <c r="E249" s="1" t="s">
        <v>38</v>
      </c>
      <c r="F249" s="1">
        <f t="shared" si="15"/>
        <v>1.2</v>
      </c>
      <c r="G249" s="12">
        <f>INDEX(families!$A:$A,MATCH(H249,families!$B:$B,0))</f>
        <v>8</v>
      </c>
      <c r="H249" s="12" t="s">
        <v>38</v>
      </c>
      <c r="M249" s="1">
        <v>1024735</v>
      </c>
      <c r="N249" s="1">
        <v>1024801.92</v>
      </c>
      <c r="O249" s="1">
        <v>1.2</v>
      </c>
      <c r="P249" s="1" t="s">
        <v>720</v>
      </c>
      <c r="Q249" s="1" t="s">
        <v>721</v>
      </c>
      <c r="R249" s="1" t="s">
        <v>761</v>
      </c>
      <c r="S249" s="1" t="s">
        <v>762</v>
      </c>
      <c r="T249" s="1">
        <v>66.920000000041895</v>
      </c>
    </row>
    <row r="250" spans="1:20" x14ac:dyDescent="0.2">
      <c r="A250" s="1">
        <f t="shared" si="12"/>
        <v>1024801.92</v>
      </c>
      <c r="B250" s="1">
        <f t="shared" si="12"/>
        <v>1024825.92</v>
      </c>
      <c r="C250" s="1" t="str">
        <f t="shared" si="13"/>
        <v>2.0m WC</v>
      </c>
      <c r="D250" s="1" t="str">
        <f t="shared" si="14"/>
        <v>2.0m WC - DWG# PT610301</v>
      </c>
      <c r="E250" s="1" t="s">
        <v>38</v>
      </c>
      <c r="F250" s="1">
        <f t="shared" si="15"/>
        <v>2</v>
      </c>
      <c r="G250" s="12">
        <f>INDEX(families!$A:$A,MATCH(H250,families!$B:$B,0))</f>
        <v>8</v>
      </c>
      <c r="H250" s="12" t="s">
        <v>38</v>
      </c>
      <c r="M250" s="1">
        <v>1024801.92</v>
      </c>
      <c r="N250" s="1">
        <v>1024825.92</v>
      </c>
      <c r="O250" s="1">
        <v>2</v>
      </c>
      <c r="P250" s="1" t="s">
        <v>732</v>
      </c>
      <c r="Q250" s="1" t="s">
        <v>794</v>
      </c>
      <c r="R250" s="1" t="s">
        <v>795</v>
      </c>
      <c r="S250" s="1" t="s">
        <v>795</v>
      </c>
      <c r="T250" s="1">
        <v>24</v>
      </c>
    </row>
    <row r="251" spans="1:20" x14ac:dyDescent="0.2">
      <c r="A251" s="1">
        <f t="shared" si="12"/>
        <v>1024825.92</v>
      </c>
      <c r="B251" s="1">
        <f t="shared" si="12"/>
        <v>1024826</v>
      </c>
      <c r="C251" s="1" t="str">
        <f t="shared" si="13"/>
        <v>2.0m CG</v>
      </c>
      <c r="D251" s="1" t="str">
        <f t="shared" si="14"/>
        <v>2.0m CG - Alignment Sheets</v>
      </c>
      <c r="E251" s="1" t="s">
        <v>38</v>
      </c>
      <c r="F251" s="1">
        <f t="shared" si="15"/>
        <v>2</v>
      </c>
      <c r="G251" s="12">
        <f>INDEX(families!$A:$A,MATCH(H251,families!$B:$B,0))</f>
        <v>8</v>
      </c>
      <c r="H251" s="12" t="s">
        <v>38</v>
      </c>
      <c r="M251" s="1">
        <v>1024825.92</v>
      </c>
      <c r="N251" s="1">
        <v>1024826</v>
      </c>
      <c r="O251" s="1">
        <v>2</v>
      </c>
      <c r="P251" s="1" t="s">
        <v>720</v>
      </c>
      <c r="Q251" s="1" t="s">
        <v>721</v>
      </c>
      <c r="R251" s="1" t="s">
        <v>772</v>
      </c>
      <c r="S251" s="1" t="s">
        <v>773</v>
      </c>
      <c r="T251" s="1">
        <v>7.9999999958090401E-2</v>
      </c>
    </row>
    <row r="252" spans="1:20" x14ac:dyDescent="0.2">
      <c r="A252" s="1">
        <f t="shared" si="12"/>
        <v>1024826</v>
      </c>
      <c r="B252" s="1">
        <f t="shared" si="12"/>
        <v>1025049</v>
      </c>
      <c r="C252" s="1" t="str">
        <f t="shared" si="13"/>
        <v>1.2m CG</v>
      </c>
      <c r="D252" s="1" t="str">
        <f t="shared" si="14"/>
        <v>1.2m CG - Alignment Sheets</v>
      </c>
      <c r="E252" s="1" t="s">
        <v>38</v>
      </c>
      <c r="F252" s="1">
        <f t="shared" si="15"/>
        <v>1.2</v>
      </c>
      <c r="G252" s="12">
        <f>INDEX(families!$A:$A,MATCH(H252,families!$B:$B,0))</f>
        <v>8</v>
      </c>
      <c r="H252" s="12" t="s">
        <v>38</v>
      </c>
      <c r="M252" s="1">
        <v>1024826</v>
      </c>
      <c r="N252" s="1">
        <v>1025049</v>
      </c>
      <c r="O252" s="1">
        <v>1.2</v>
      </c>
      <c r="P252" s="1" t="s">
        <v>720</v>
      </c>
      <c r="Q252" s="1" t="s">
        <v>721</v>
      </c>
      <c r="R252" s="1" t="s">
        <v>761</v>
      </c>
      <c r="S252" s="1" t="s">
        <v>762</v>
      </c>
      <c r="T252" s="1">
        <v>223</v>
      </c>
    </row>
    <row r="253" spans="1:20" x14ac:dyDescent="0.2">
      <c r="A253" s="1">
        <f t="shared" si="12"/>
        <v>1025049</v>
      </c>
      <c r="B253" s="1">
        <f t="shared" si="12"/>
        <v>1025050.03</v>
      </c>
      <c r="C253" s="1" t="str">
        <f t="shared" si="13"/>
        <v>1.2m RD</v>
      </c>
      <c r="D253" s="1" t="str">
        <f t="shared" si="14"/>
        <v>1.2m RD - DWG# PT640001</v>
      </c>
      <c r="E253" s="1" t="s">
        <v>38</v>
      </c>
      <c r="F253" s="1">
        <f t="shared" si="15"/>
        <v>1.2</v>
      </c>
      <c r="G253" s="12">
        <f>INDEX(families!$A:$A,MATCH(H253,families!$B:$B,0))</f>
        <v>8</v>
      </c>
      <c r="H253" s="12" t="s">
        <v>38</v>
      </c>
      <c r="M253" s="1">
        <v>1025049</v>
      </c>
      <c r="N253" s="1">
        <v>1025050.03</v>
      </c>
      <c r="O253" s="1">
        <v>1.2</v>
      </c>
      <c r="P253" s="1" t="s">
        <v>735</v>
      </c>
      <c r="Q253" s="1" t="s">
        <v>796</v>
      </c>
      <c r="R253" s="1" t="s">
        <v>797</v>
      </c>
      <c r="S253" s="1" t="s">
        <v>797</v>
      </c>
      <c r="T253" s="1">
        <v>1.0300000000279299</v>
      </c>
    </row>
    <row r="254" spans="1:20" x14ac:dyDescent="0.2">
      <c r="A254" s="1">
        <f t="shared" si="12"/>
        <v>1025050.03</v>
      </c>
      <c r="B254" s="1">
        <f t="shared" si="12"/>
        <v>1025261.87</v>
      </c>
      <c r="C254" s="1" t="str">
        <f t="shared" si="13"/>
        <v>0.9m FG</v>
      </c>
      <c r="D254" s="1" t="str">
        <f t="shared" si="14"/>
        <v>0.9m FG - Default Depth</v>
      </c>
      <c r="E254" s="1" t="s">
        <v>38</v>
      </c>
      <c r="F254" s="1">
        <f t="shared" si="15"/>
        <v>0.9</v>
      </c>
      <c r="G254" s="12">
        <f>INDEX(families!$A:$A,MATCH(H254,families!$B:$B,0))</f>
        <v>8</v>
      </c>
      <c r="H254" s="12" t="s">
        <v>38</v>
      </c>
      <c r="M254" s="1">
        <v>1025050.03</v>
      </c>
      <c r="N254" s="1">
        <v>1025261.87</v>
      </c>
      <c r="O254" s="1">
        <v>0.9</v>
      </c>
      <c r="P254" s="1" t="s">
        <v>716</v>
      </c>
      <c r="Q254" s="1" t="s">
        <v>717</v>
      </c>
      <c r="R254" s="1" t="s">
        <v>718</v>
      </c>
      <c r="S254" s="1" t="s">
        <v>719</v>
      </c>
      <c r="T254" s="1">
        <v>211.83999999996701</v>
      </c>
    </row>
    <row r="255" spans="1:20" x14ac:dyDescent="0.2">
      <c r="A255" s="1">
        <f t="shared" si="12"/>
        <v>1025261.87</v>
      </c>
      <c r="B255" s="1">
        <f t="shared" si="12"/>
        <v>1025273.87</v>
      </c>
      <c r="C255" s="1" t="str">
        <f t="shared" si="13"/>
        <v>1.2m RD</v>
      </c>
      <c r="D255" s="1" t="str">
        <f t="shared" si="14"/>
        <v>1.2m RD - DWG# PT640001</v>
      </c>
      <c r="E255" s="1" t="s">
        <v>38</v>
      </c>
      <c r="F255" s="1">
        <f t="shared" si="15"/>
        <v>1.2</v>
      </c>
      <c r="G255" s="12">
        <f>INDEX(families!$A:$A,MATCH(H255,families!$B:$B,0))</f>
        <v>8</v>
      </c>
      <c r="H255" s="12" t="s">
        <v>38</v>
      </c>
      <c r="M255" s="1">
        <v>1025261.87</v>
      </c>
      <c r="N255" s="1">
        <v>1025273.87</v>
      </c>
      <c r="O255" s="1">
        <v>1.2</v>
      </c>
      <c r="P255" s="1" t="s">
        <v>735</v>
      </c>
      <c r="Q255" s="1" t="s">
        <v>796</v>
      </c>
      <c r="R255" s="1" t="s">
        <v>797</v>
      </c>
      <c r="S255" s="1" t="s">
        <v>797</v>
      </c>
      <c r="T255" s="1">
        <v>12</v>
      </c>
    </row>
    <row r="256" spans="1:20" x14ac:dyDescent="0.2">
      <c r="A256" s="1">
        <f t="shared" si="12"/>
        <v>1025273.87</v>
      </c>
      <c r="B256" s="1">
        <f t="shared" si="12"/>
        <v>1025615</v>
      </c>
      <c r="C256" s="1" t="str">
        <f t="shared" si="13"/>
        <v>0.9m FG</v>
      </c>
      <c r="D256" s="1" t="str">
        <f t="shared" si="14"/>
        <v>0.9m FG - Default Depth</v>
      </c>
      <c r="E256" s="1" t="s">
        <v>38</v>
      </c>
      <c r="F256" s="1">
        <f t="shared" si="15"/>
        <v>0.9</v>
      </c>
      <c r="G256" s="12">
        <f>INDEX(families!$A:$A,MATCH(H256,families!$B:$B,0))</f>
        <v>8</v>
      </c>
      <c r="H256" s="12" t="s">
        <v>38</v>
      </c>
      <c r="M256" s="1">
        <v>1025273.87</v>
      </c>
      <c r="N256" s="1">
        <v>1025615</v>
      </c>
      <c r="O256" s="1">
        <v>0.9</v>
      </c>
      <c r="P256" s="1" t="s">
        <v>716</v>
      </c>
      <c r="Q256" s="1" t="s">
        <v>717</v>
      </c>
      <c r="R256" s="1" t="s">
        <v>718</v>
      </c>
      <c r="S256" s="1" t="s">
        <v>719</v>
      </c>
      <c r="T256" s="1">
        <v>341.13000000000397</v>
      </c>
    </row>
    <row r="257" spans="1:20" x14ac:dyDescent="0.2">
      <c r="A257" s="1">
        <f t="shared" si="12"/>
        <v>1025615</v>
      </c>
      <c r="B257" s="1">
        <f t="shared" si="12"/>
        <v>1025806</v>
      </c>
      <c r="C257" s="1" t="str">
        <f t="shared" si="13"/>
        <v>2.0m MOTI</v>
      </c>
      <c r="D257" s="1" t="str">
        <f t="shared" si="14"/>
        <v>2.0m MOTI - MOTI Encroachment</v>
      </c>
      <c r="E257" s="1" t="s">
        <v>38</v>
      </c>
      <c r="F257" s="1">
        <f t="shared" si="15"/>
        <v>2</v>
      </c>
      <c r="G257" s="12">
        <f>INDEX(families!$A:$A,MATCH(H257,families!$B:$B,0))</f>
        <v>8</v>
      </c>
      <c r="H257" s="12" t="s">
        <v>38</v>
      </c>
      <c r="M257" s="1">
        <v>1025615</v>
      </c>
      <c r="N257" s="1">
        <v>1025806</v>
      </c>
      <c r="O257" s="1">
        <v>2</v>
      </c>
      <c r="P257" s="1" t="s">
        <v>768</v>
      </c>
      <c r="Q257" s="1" t="s">
        <v>769</v>
      </c>
      <c r="R257" s="1" t="s">
        <v>770</v>
      </c>
      <c r="S257" s="1" t="s">
        <v>771</v>
      </c>
      <c r="T257" s="1">
        <v>191</v>
      </c>
    </row>
    <row r="258" spans="1:20" x14ac:dyDescent="0.2">
      <c r="A258" s="1">
        <f t="shared" si="12"/>
        <v>1025806</v>
      </c>
      <c r="B258" s="1">
        <f t="shared" si="12"/>
        <v>1025861</v>
      </c>
      <c r="C258" s="1" t="str">
        <f t="shared" si="13"/>
        <v>0.9m FG</v>
      </c>
      <c r="D258" s="1" t="str">
        <f t="shared" si="14"/>
        <v>0.9m FG - Default Depth</v>
      </c>
      <c r="E258" s="1" t="s">
        <v>38</v>
      </c>
      <c r="F258" s="1">
        <f t="shared" si="15"/>
        <v>0.9</v>
      </c>
      <c r="G258" s="12">
        <f>INDEX(families!$A:$A,MATCH(H258,families!$B:$B,0))</f>
        <v>8</v>
      </c>
      <c r="H258" s="12" t="s">
        <v>38</v>
      </c>
      <c r="M258" s="1">
        <v>1025806</v>
      </c>
      <c r="N258" s="1">
        <v>1025861</v>
      </c>
      <c r="O258" s="1">
        <v>0.9</v>
      </c>
      <c r="P258" s="1" t="s">
        <v>716</v>
      </c>
      <c r="Q258" s="1" t="s">
        <v>717</v>
      </c>
      <c r="R258" s="1" t="s">
        <v>718</v>
      </c>
      <c r="S258" s="1" t="s">
        <v>719</v>
      </c>
      <c r="T258" s="1">
        <v>55.000000000116401</v>
      </c>
    </row>
    <row r="259" spans="1:20" x14ac:dyDescent="0.2">
      <c r="A259" s="1">
        <f t="shared" ref="A259:B322" si="16">M259</f>
        <v>1025861</v>
      </c>
      <c r="B259" s="1">
        <f t="shared" si="16"/>
        <v>1025936.99999999</v>
      </c>
      <c r="C259" s="1" t="str">
        <f t="shared" ref="C259:C322" si="17">R259</f>
        <v>2.0m MOTI</v>
      </c>
      <c r="D259" s="1" t="str">
        <f t="shared" ref="D259:D322" si="18">R259&amp;" - "&amp;Q259</f>
        <v>2.0m MOTI - MOTI Encroachment</v>
      </c>
      <c r="E259" s="1" t="s">
        <v>38</v>
      </c>
      <c r="F259" s="1">
        <f t="shared" ref="F259:F322" si="19">_xlfn.NUMBERVALUE(TRIM(LEFT(R259,3)))</f>
        <v>2</v>
      </c>
      <c r="G259" s="12">
        <f>INDEX(families!$A:$A,MATCH(H259,families!$B:$B,0))</f>
        <v>8</v>
      </c>
      <c r="H259" s="12" t="s">
        <v>38</v>
      </c>
      <c r="M259" s="1">
        <v>1025861</v>
      </c>
      <c r="N259" s="1">
        <v>1025936.99999999</v>
      </c>
      <c r="O259" s="1">
        <v>2</v>
      </c>
      <c r="P259" s="1" t="s">
        <v>768</v>
      </c>
      <c r="Q259" s="1" t="s">
        <v>769</v>
      </c>
      <c r="R259" s="1" t="s">
        <v>770</v>
      </c>
      <c r="S259" s="1" t="s">
        <v>771</v>
      </c>
      <c r="T259" s="1">
        <v>75.999999999767098</v>
      </c>
    </row>
    <row r="260" spans="1:20" x14ac:dyDescent="0.2">
      <c r="A260" s="1">
        <f t="shared" si="16"/>
        <v>1025936.99999999</v>
      </c>
      <c r="B260" s="1">
        <f t="shared" si="16"/>
        <v>1026133</v>
      </c>
      <c r="C260" s="1" t="str">
        <f t="shared" si="17"/>
        <v>0.9m FG</v>
      </c>
      <c r="D260" s="1" t="str">
        <f t="shared" si="18"/>
        <v>0.9m FG - Default Depth</v>
      </c>
      <c r="E260" s="1" t="s">
        <v>38</v>
      </c>
      <c r="F260" s="1">
        <f t="shared" si="19"/>
        <v>0.9</v>
      </c>
      <c r="G260" s="12">
        <f>INDEX(families!$A:$A,MATCH(H260,families!$B:$B,0))</f>
        <v>8</v>
      </c>
      <c r="H260" s="12" t="s">
        <v>38</v>
      </c>
      <c r="M260" s="1">
        <v>1025936.99999999</v>
      </c>
      <c r="N260" s="1">
        <v>1026133</v>
      </c>
      <c r="O260" s="1">
        <v>0.9</v>
      </c>
      <c r="P260" s="1" t="s">
        <v>716</v>
      </c>
      <c r="Q260" s="1" t="s">
        <v>717</v>
      </c>
      <c r="R260" s="1" t="s">
        <v>718</v>
      </c>
      <c r="S260" s="1" t="s">
        <v>719</v>
      </c>
      <c r="T260" s="1">
        <v>196.00000000011599</v>
      </c>
    </row>
    <row r="261" spans="1:20" x14ac:dyDescent="0.2">
      <c r="A261" s="1">
        <f t="shared" si="16"/>
        <v>1026133</v>
      </c>
      <c r="B261" s="1">
        <f t="shared" si="16"/>
        <v>1026219</v>
      </c>
      <c r="C261" s="1" t="str">
        <f t="shared" si="17"/>
        <v>3.0m CG/3.0m FG</v>
      </c>
      <c r="D261" s="1" t="str">
        <f t="shared" si="18"/>
        <v>3.0m CG/3.0m FG - Alignment Sheets</v>
      </c>
      <c r="E261" s="1" t="s">
        <v>38</v>
      </c>
      <c r="F261" s="1">
        <f t="shared" si="19"/>
        <v>3</v>
      </c>
      <c r="G261" s="12">
        <f>INDEX(families!$A:$A,MATCH(H261,families!$B:$B,0))</f>
        <v>8</v>
      </c>
      <c r="H261" s="12" t="s">
        <v>38</v>
      </c>
      <c r="M261" s="1">
        <v>1026133</v>
      </c>
      <c r="N261" s="1">
        <v>1026219</v>
      </c>
      <c r="O261" s="1">
        <v>3</v>
      </c>
      <c r="P261" s="1" t="s">
        <v>741</v>
      </c>
      <c r="Q261" s="1" t="s">
        <v>721</v>
      </c>
      <c r="R261" s="1" t="s">
        <v>798</v>
      </c>
      <c r="S261" s="1" t="s">
        <v>799</v>
      </c>
      <c r="T261" s="1">
        <v>86</v>
      </c>
    </row>
    <row r="262" spans="1:20" x14ac:dyDescent="0.2">
      <c r="A262" s="1">
        <f t="shared" si="16"/>
        <v>1026219</v>
      </c>
      <c r="B262" s="1">
        <f t="shared" si="16"/>
        <v>1026280</v>
      </c>
      <c r="C262" s="1" t="str">
        <f t="shared" si="17"/>
        <v>1.5m FG</v>
      </c>
      <c r="D262" s="1" t="str">
        <f t="shared" si="18"/>
        <v>1.5m FG - Alignment Sheets</v>
      </c>
      <c r="E262" s="1" t="s">
        <v>38</v>
      </c>
      <c r="F262" s="1">
        <f t="shared" si="19"/>
        <v>1.5</v>
      </c>
      <c r="G262" s="12">
        <f>INDEX(families!$A:$A,MATCH(H262,families!$B:$B,0))</f>
        <v>8</v>
      </c>
      <c r="H262" s="12" t="s">
        <v>38</v>
      </c>
      <c r="M262" s="1">
        <v>1026219</v>
      </c>
      <c r="N262" s="1">
        <v>1026280</v>
      </c>
      <c r="O262" s="1">
        <v>1.5</v>
      </c>
      <c r="P262" s="1" t="s">
        <v>716</v>
      </c>
      <c r="Q262" s="1" t="s">
        <v>721</v>
      </c>
      <c r="R262" s="1" t="s">
        <v>724</v>
      </c>
      <c r="S262" s="1" t="s">
        <v>725</v>
      </c>
      <c r="T262" s="1">
        <v>61</v>
      </c>
    </row>
    <row r="263" spans="1:20" x14ac:dyDescent="0.2">
      <c r="A263" s="1">
        <f t="shared" si="16"/>
        <v>1026280</v>
      </c>
      <c r="B263" s="1">
        <f t="shared" si="16"/>
        <v>1026347</v>
      </c>
      <c r="C263" s="1" t="str">
        <f t="shared" si="17"/>
        <v>0.9m FG</v>
      </c>
      <c r="D263" s="1" t="str">
        <f t="shared" si="18"/>
        <v>0.9m FG - Default Depth</v>
      </c>
      <c r="E263" s="1" t="s">
        <v>38</v>
      </c>
      <c r="F263" s="1">
        <f t="shared" si="19"/>
        <v>0.9</v>
      </c>
      <c r="G263" s="12">
        <f>INDEX(families!$A:$A,MATCH(H263,families!$B:$B,0))</f>
        <v>8</v>
      </c>
      <c r="H263" s="12" t="s">
        <v>38</v>
      </c>
      <c r="M263" s="1">
        <v>1026280</v>
      </c>
      <c r="N263" s="1">
        <v>1026347</v>
      </c>
      <c r="O263" s="1">
        <v>0.9</v>
      </c>
      <c r="P263" s="1" t="s">
        <v>716</v>
      </c>
      <c r="Q263" s="1" t="s">
        <v>717</v>
      </c>
      <c r="R263" s="1" t="s">
        <v>718</v>
      </c>
      <c r="S263" s="1" t="s">
        <v>719</v>
      </c>
      <c r="T263" s="1">
        <v>67</v>
      </c>
    </row>
    <row r="264" spans="1:20" x14ac:dyDescent="0.2">
      <c r="A264" s="1">
        <f t="shared" si="16"/>
        <v>1026347</v>
      </c>
      <c r="B264" s="1">
        <f t="shared" si="16"/>
        <v>1026445</v>
      </c>
      <c r="C264" s="1" t="str">
        <f t="shared" si="17"/>
        <v>1.2m CG/1.2m FG</v>
      </c>
      <c r="D264" s="1" t="str">
        <f t="shared" si="18"/>
        <v>1.2m CG/1.2m FG - Alignment Sheets</v>
      </c>
      <c r="E264" s="1" t="s">
        <v>38</v>
      </c>
      <c r="F264" s="1">
        <f t="shared" si="19"/>
        <v>1.2</v>
      </c>
      <c r="G264" s="12">
        <f>INDEX(families!$A:$A,MATCH(H264,families!$B:$B,0))</f>
        <v>8</v>
      </c>
      <c r="H264" s="12" t="s">
        <v>38</v>
      </c>
      <c r="M264" s="1">
        <v>1026347</v>
      </c>
      <c r="N264" s="1">
        <v>1026445</v>
      </c>
      <c r="O264" s="1">
        <v>1.2</v>
      </c>
      <c r="P264" s="1" t="s">
        <v>741</v>
      </c>
      <c r="Q264" s="1" t="s">
        <v>721</v>
      </c>
      <c r="R264" s="1" t="s">
        <v>800</v>
      </c>
      <c r="S264" s="1" t="s">
        <v>801</v>
      </c>
      <c r="T264" s="1">
        <v>98</v>
      </c>
    </row>
    <row r="265" spans="1:20" x14ac:dyDescent="0.2">
      <c r="A265" s="1">
        <f t="shared" si="16"/>
        <v>1026445</v>
      </c>
      <c r="B265" s="1">
        <f t="shared" si="16"/>
        <v>1026490</v>
      </c>
      <c r="C265" s="1" t="str">
        <f t="shared" si="17"/>
        <v>1.2m CG/1.5m FG</v>
      </c>
      <c r="D265" s="1" t="str">
        <f t="shared" si="18"/>
        <v>1.2m CG/1.5m FG - Alignment Sheets</v>
      </c>
      <c r="E265" s="1" t="s">
        <v>38</v>
      </c>
      <c r="F265" s="1">
        <f t="shared" si="19"/>
        <v>1.2</v>
      </c>
      <c r="G265" s="12">
        <f>INDEX(families!$A:$A,MATCH(H265,families!$B:$B,0))</f>
        <v>8</v>
      </c>
      <c r="H265" s="12" t="s">
        <v>38</v>
      </c>
      <c r="M265" s="1">
        <v>1026445</v>
      </c>
      <c r="N265" s="1">
        <v>1026490</v>
      </c>
      <c r="O265" s="1" t="s">
        <v>747</v>
      </c>
      <c r="P265" s="1" t="s">
        <v>741</v>
      </c>
      <c r="Q265" s="1" t="s">
        <v>721</v>
      </c>
      <c r="R265" s="1" t="s">
        <v>748</v>
      </c>
      <c r="S265" s="1" t="s">
        <v>749</v>
      </c>
      <c r="T265" s="1">
        <v>45</v>
      </c>
    </row>
    <row r="266" spans="1:20" x14ac:dyDescent="0.2">
      <c r="A266" s="1">
        <f t="shared" si="16"/>
        <v>1026490</v>
      </c>
      <c r="B266" s="1">
        <f t="shared" si="16"/>
        <v>1026496</v>
      </c>
      <c r="C266" s="1" t="str">
        <f t="shared" si="17"/>
        <v>1.5m CG/1.5m FG</v>
      </c>
      <c r="D266" s="1" t="str">
        <f t="shared" si="18"/>
        <v>1.5m CG/1.5m FG - Alignment Sheets</v>
      </c>
      <c r="E266" s="1" t="s">
        <v>38</v>
      </c>
      <c r="F266" s="1">
        <f t="shared" si="19"/>
        <v>1.5</v>
      </c>
      <c r="G266" s="12">
        <f>INDEX(families!$A:$A,MATCH(H266,families!$B:$B,0))</f>
        <v>8</v>
      </c>
      <c r="H266" s="12" t="s">
        <v>38</v>
      </c>
      <c r="M266" s="1">
        <v>1026490</v>
      </c>
      <c r="N266" s="1">
        <v>1026496</v>
      </c>
      <c r="O266" s="1">
        <v>1.5</v>
      </c>
      <c r="P266" s="1" t="s">
        <v>741</v>
      </c>
      <c r="Q266" s="1" t="s">
        <v>721</v>
      </c>
      <c r="R266" s="1" t="s">
        <v>755</v>
      </c>
      <c r="S266" s="1" t="s">
        <v>756</v>
      </c>
      <c r="T266" s="1">
        <v>6</v>
      </c>
    </row>
    <row r="267" spans="1:20" x14ac:dyDescent="0.2">
      <c r="A267" s="1">
        <f t="shared" si="16"/>
        <v>1026496</v>
      </c>
      <c r="B267" s="1">
        <f t="shared" si="16"/>
        <v>1026506</v>
      </c>
      <c r="C267" s="1" t="str">
        <f t="shared" si="17"/>
        <v>1.2m CG/1.5m FG</v>
      </c>
      <c r="D267" s="1" t="str">
        <f t="shared" si="18"/>
        <v>1.2m CG/1.5m FG - Alignment Sheets</v>
      </c>
      <c r="E267" s="1" t="s">
        <v>38</v>
      </c>
      <c r="F267" s="1">
        <f t="shared" si="19"/>
        <v>1.2</v>
      </c>
      <c r="G267" s="12">
        <f>INDEX(families!$A:$A,MATCH(H267,families!$B:$B,0))</f>
        <v>8</v>
      </c>
      <c r="H267" s="12" t="s">
        <v>38</v>
      </c>
      <c r="M267" s="1">
        <v>1026496</v>
      </c>
      <c r="N267" s="1">
        <v>1026506</v>
      </c>
      <c r="O267" s="1" t="s">
        <v>747</v>
      </c>
      <c r="P267" s="1" t="s">
        <v>741</v>
      </c>
      <c r="Q267" s="1" t="s">
        <v>721</v>
      </c>
      <c r="R267" s="1" t="s">
        <v>748</v>
      </c>
      <c r="S267" s="1" t="s">
        <v>749</v>
      </c>
      <c r="T267" s="1">
        <v>10</v>
      </c>
    </row>
    <row r="268" spans="1:20" x14ac:dyDescent="0.2">
      <c r="A268" s="1">
        <f t="shared" si="16"/>
        <v>1026506</v>
      </c>
      <c r="B268" s="1">
        <f t="shared" si="16"/>
        <v>1026507.59</v>
      </c>
      <c r="C268" s="1" t="str">
        <f t="shared" si="17"/>
        <v>1.5m WC</v>
      </c>
      <c r="D268" s="1" t="str">
        <f t="shared" si="18"/>
        <v>1.5m WC - DWG# PT610001</v>
      </c>
      <c r="E268" s="1" t="s">
        <v>38</v>
      </c>
      <c r="F268" s="1">
        <f t="shared" si="19"/>
        <v>1.5</v>
      </c>
      <c r="G268" s="12">
        <f>INDEX(families!$A:$A,MATCH(H268,families!$B:$B,0))</f>
        <v>8</v>
      </c>
      <c r="H268" s="12" t="s">
        <v>38</v>
      </c>
      <c r="M268" s="1">
        <v>1026506</v>
      </c>
      <c r="N268" s="1">
        <v>1026507.59</v>
      </c>
      <c r="O268" s="1">
        <v>1.5</v>
      </c>
      <c r="P268" s="1" t="s">
        <v>732</v>
      </c>
      <c r="Q268" s="1" t="s">
        <v>738</v>
      </c>
      <c r="R268" s="1" t="s">
        <v>739</v>
      </c>
      <c r="S268" s="1" t="s">
        <v>739</v>
      </c>
      <c r="T268" s="1">
        <v>1.5899999999673999</v>
      </c>
    </row>
    <row r="269" spans="1:20" x14ac:dyDescent="0.2">
      <c r="A269" s="1">
        <f t="shared" si="16"/>
        <v>1026507.59</v>
      </c>
      <c r="B269" s="1">
        <f t="shared" si="16"/>
        <v>1026548</v>
      </c>
      <c r="C269" s="1" t="str">
        <f t="shared" si="17"/>
        <v>1.2m CG/1.2m FG</v>
      </c>
      <c r="D269" s="1" t="str">
        <f t="shared" si="18"/>
        <v>1.2m CG/1.2m FG - Alignment Sheets</v>
      </c>
      <c r="E269" s="1" t="s">
        <v>38</v>
      </c>
      <c r="F269" s="1">
        <f t="shared" si="19"/>
        <v>1.2</v>
      </c>
      <c r="G269" s="12">
        <f>INDEX(families!$A:$A,MATCH(H269,families!$B:$B,0))</f>
        <v>8</v>
      </c>
      <c r="H269" s="12" t="s">
        <v>38</v>
      </c>
      <c r="M269" s="1">
        <v>1026507.59</v>
      </c>
      <c r="N269" s="1">
        <v>1026548</v>
      </c>
      <c r="O269" s="1">
        <v>1.2</v>
      </c>
      <c r="P269" s="1" t="s">
        <v>741</v>
      </c>
      <c r="Q269" s="1" t="s">
        <v>721</v>
      </c>
      <c r="R269" s="1" t="s">
        <v>800</v>
      </c>
      <c r="S269" s="1" t="s">
        <v>801</v>
      </c>
      <c r="T269" s="1">
        <v>40.410000000032497</v>
      </c>
    </row>
    <row r="270" spans="1:20" x14ac:dyDescent="0.2">
      <c r="A270" s="1">
        <f t="shared" si="16"/>
        <v>1026548</v>
      </c>
      <c r="B270" s="1">
        <f t="shared" si="16"/>
        <v>1026570.72</v>
      </c>
      <c r="C270" s="1" t="str">
        <f t="shared" si="17"/>
        <v>0.9m FG</v>
      </c>
      <c r="D270" s="1" t="str">
        <f t="shared" si="18"/>
        <v>0.9m FG - Default Depth</v>
      </c>
      <c r="E270" s="1" t="s">
        <v>38</v>
      </c>
      <c r="F270" s="1">
        <f t="shared" si="19"/>
        <v>0.9</v>
      </c>
      <c r="G270" s="12">
        <f>INDEX(families!$A:$A,MATCH(H270,families!$B:$B,0))</f>
        <v>8</v>
      </c>
      <c r="H270" s="12" t="s">
        <v>38</v>
      </c>
      <c r="M270" s="1">
        <v>1026548</v>
      </c>
      <c r="N270" s="1">
        <v>1026570.72</v>
      </c>
      <c r="O270" s="1">
        <v>0.9</v>
      </c>
      <c r="P270" s="1" t="s">
        <v>716</v>
      </c>
      <c r="Q270" s="1" t="s">
        <v>717</v>
      </c>
      <c r="R270" s="1" t="s">
        <v>718</v>
      </c>
      <c r="S270" s="1" t="s">
        <v>719</v>
      </c>
      <c r="T270" s="1">
        <v>22.719999999972</v>
      </c>
    </row>
    <row r="271" spans="1:20" x14ac:dyDescent="0.2">
      <c r="A271" s="1">
        <f t="shared" si="16"/>
        <v>1026570.72</v>
      </c>
      <c r="B271" s="1">
        <f t="shared" si="16"/>
        <v>1026582.72</v>
      </c>
      <c r="C271" s="1" t="str">
        <f t="shared" si="17"/>
        <v>1.5m RD</v>
      </c>
      <c r="D271" s="1" t="str">
        <f t="shared" si="18"/>
        <v>1.5m RD - DWG# PT640301</v>
      </c>
      <c r="E271" s="1" t="s">
        <v>38</v>
      </c>
      <c r="F271" s="1">
        <f t="shared" si="19"/>
        <v>1.5</v>
      </c>
      <c r="G271" s="12">
        <f>INDEX(families!$A:$A,MATCH(H271,families!$B:$B,0))</f>
        <v>8</v>
      </c>
      <c r="H271" s="12" t="s">
        <v>38</v>
      </c>
      <c r="M271" s="1">
        <v>1026570.72</v>
      </c>
      <c r="N271" s="1">
        <v>1026582.72</v>
      </c>
      <c r="O271" s="1">
        <v>1.5</v>
      </c>
      <c r="P271" s="1" t="s">
        <v>735</v>
      </c>
      <c r="Q271" s="1" t="s">
        <v>736</v>
      </c>
      <c r="R271" s="1" t="s">
        <v>737</v>
      </c>
      <c r="S271" s="1" t="s">
        <v>737</v>
      </c>
      <c r="T271" s="1">
        <v>12</v>
      </c>
    </row>
    <row r="272" spans="1:20" x14ac:dyDescent="0.2">
      <c r="A272" s="1">
        <f t="shared" si="16"/>
        <v>1026582.72</v>
      </c>
      <c r="B272" s="1">
        <f t="shared" si="16"/>
        <v>1026648.7</v>
      </c>
      <c r="C272" s="1" t="str">
        <f t="shared" si="17"/>
        <v>0.9m FG</v>
      </c>
      <c r="D272" s="1" t="str">
        <f t="shared" si="18"/>
        <v>0.9m FG - Default Depth</v>
      </c>
      <c r="E272" s="1" t="s">
        <v>38</v>
      </c>
      <c r="F272" s="1">
        <f t="shared" si="19"/>
        <v>0.9</v>
      </c>
      <c r="G272" s="12">
        <f>INDEX(families!$A:$A,MATCH(H272,families!$B:$B,0))</f>
        <v>8</v>
      </c>
      <c r="H272" s="12" t="s">
        <v>38</v>
      </c>
      <c r="M272" s="1">
        <v>1026582.72</v>
      </c>
      <c r="N272" s="1">
        <v>1026648.7</v>
      </c>
      <c r="O272" s="1">
        <v>0.9</v>
      </c>
      <c r="P272" s="1" t="s">
        <v>716</v>
      </c>
      <c r="Q272" s="1" t="s">
        <v>717</v>
      </c>
      <c r="R272" s="1" t="s">
        <v>718</v>
      </c>
      <c r="S272" s="1" t="s">
        <v>719</v>
      </c>
      <c r="T272" s="1">
        <v>65.979999999981302</v>
      </c>
    </row>
    <row r="273" spans="1:20" x14ac:dyDescent="0.2">
      <c r="A273" s="1">
        <f t="shared" si="16"/>
        <v>1026648.7</v>
      </c>
      <c r="B273" s="1">
        <f t="shared" si="16"/>
        <v>1026660.7</v>
      </c>
      <c r="C273" s="1" t="str">
        <f t="shared" si="17"/>
        <v>1.5m RD</v>
      </c>
      <c r="D273" s="1" t="str">
        <f t="shared" si="18"/>
        <v>1.5m RD - DWG# PT640301</v>
      </c>
      <c r="E273" s="1" t="s">
        <v>38</v>
      </c>
      <c r="F273" s="1">
        <f t="shared" si="19"/>
        <v>1.5</v>
      </c>
      <c r="G273" s="12">
        <f>INDEX(families!$A:$A,MATCH(H273,families!$B:$B,0))</f>
        <v>8</v>
      </c>
      <c r="H273" s="12" t="s">
        <v>38</v>
      </c>
      <c r="M273" s="1">
        <v>1026648.7</v>
      </c>
      <c r="N273" s="1">
        <v>1026660.7</v>
      </c>
      <c r="O273" s="1">
        <v>1.5</v>
      </c>
      <c r="P273" s="1" t="s">
        <v>735</v>
      </c>
      <c r="Q273" s="1" t="s">
        <v>736</v>
      </c>
      <c r="R273" s="1" t="s">
        <v>737</v>
      </c>
      <c r="S273" s="1" t="s">
        <v>737</v>
      </c>
      <c r="T273" s="1">
        <v>12</v>
      </c>
    </row>
    <row r="274" spans="1:20" x14ac:dyDescent="0.2">
      <c r="A274" s="1">
        <f t="shared" si="16"/>
        <v>1026660.7</v>
      </c>
      <c r="B274" s="1">
        <f t="shared" si="16"/>
        <v>1026803</v>
      </c>
      <c r="C274" s="1" t="str">
        <f t="shared" si="17"/>
        <v>0.9m FG</v>
      </c>
      <c r="D274" s="1" t="str">
        <f t="shared" si="18"/>
        <v>0.9m FG - Default Depth</v>
      </c>
      <c r="E274" s="1" t="s">
        <v>38</v>
      </c>
      <c r="F274" s="1">
        <f t="shared" si="19"/>
        <v>0.9</v>
      </c>
      <c r="G274" s="12">
        <f>INDEX(families!$A:$A,MATCH(H274,families!$B:$B,0))</f>
        <v>8</v>
      </c>
      <c r="H274" s="12" t="s">
        <v>38</v>
      </c>
      <c r="M274" s="1">
        <v>1026660.7</v>
      </c>
      <c r="N274" s="1">
        <v>1026803</v>
      </c>
      <c r="O274" s="1">
        <v>0.9</v>
      </c>
      <c r="P274" s="1" t="s">
        <v>716</v>
      </c>
      <c r="Q274" s="1" t="s">
        <v>717</v>
      </c>
      <c r="R274" s="1" t="s">
        <v>718</v>
      </c>
      <c r="S274" s="1" t="s">
        <v>719</v>
      </c>
      <c r="T274" s="1">
        <v>142.300000000046</v>
      </c>
    </row>
    <row r="275" spans="1:20" x14ac:dyDescent="0.2">
      <c r="A275" s="1">
        <f t="shared" si="16"/>
        <v>1026803</v>
      </c>
      <c r="B275" s="1">
        <f t="shared" si="16"/>
        <v>1026863</v>
      </c>
      <c r="C275" s="1" t="str">
        <f t="shared" si="17"/>
        <v>1.8m CG/2.3m FG</v>
      </c>
      <c r="D275" s="1" t="str">
        <f t="shared" si="18"/>
        <v>1.8m CG/2.3m FG - Alignment Sheets</v>
      </c>
      <c r="E275" s="1" t="s">
        <v>38</v>
      </c>
      <c r="F275" s="1">
        <f t="shared" si="19"/>
        <v>1.8</v>
      </c>
      <c r="G275" s="12">
        <f>INDEX(families!$A:$A,MATCH(H275,families!$B:$B,0))</f>
        <v>8</v>
      </c>
      <c r="H275" s="12" t="s">
        <v>38</v>
      </c>
      <c r="M275" s="1">
        <v>1026803</v>
      </c>
      <c r="N275" s="1">
        <v>1026863</v>
      </c>
      <c r="O275" s="1" t="s">
        <v>802</v>
      </c>
      <c r="P275" s="1" t="s">
        <v>741</v>
      </c>
      <c r="Q275" s="1" t="s">
        <v>721</v>
      </c>
      <c r="R275" s="1" t="s">
        <v>803</v>
      </c>
      <c r="S275" s="1" t="s">
        <v>804</v>
      </c>
      <c r="T275" s="1">
        <v>60</v>
      </c>
    </row>
    <row r="276" spans="1:20" x14ac:dyDescent="0.2">
      <c r="A276" s="1">
        <f t="shared" si="16"/>
        <v>1026863</v>
      </c>
      <c r="B276" s="1">
        <f t="shared" si="16"/>
        <v>1026978</v>
      </c>
      <c r="C276" s="1" t="str">
        <f t="shared" si="17"/>
        <v>0.9m FG</v>
      </c>
      <c r="D276" s="1" t="str">
        <f t="shared" si="18"/>
        <v>0.9m FG - Default Depth</v>
      </c>
      <c r="E276" s="1" t="s">
        <v>38</v>
      </c>
      <c r="F276" s="1">
        <f t="shared" si="19"/>
        <v>0.9</v>
      </c>
      <c r="G276" s="12">
        <f>INDEX(families!$A:$A,MATCH(H276,families!$B:$B,0))</f>
        <v>8</v>
      </c>
      <c r="H276" s="12" t="s">
        <v>38</v>
      </c>
      <c r="M276" s="1">
        <v>1026863</v>
      </c>
      <c r="N276" s="1">
        <v>1026978</v>
      </c>
      <c r="O276" s="1">
        <v>0.9</v>
      </c>
      <c r="P276" s="1" t="s">
        <v>716</v>
      </c>
      <c r="Q276" s="1" t="s">
        <v>717</v>
      </c>
      <c r="R276" s="1" t="s">
        <v>718</v>
      </c>
      <c r="S276" s="1" t="s">
        <v>719</v>
      </c>
      <c r="T276" s="1">
        <v>115</v>
      </c>
    </row>
    <row r="277" spans="1:20" x14ac:dyDescent="0.2">
      <c r="A277" s="1">
        <f t="shared" si="16"/>
        <v>1026978</v>
      </c>
      <c r="B277" s="1">
        <f t="shared" si="16"/>
        <v>1027773</v>
      </c>
      <c r="C277" s="1" t="str">
        <f t="shared" si="17"/>
        <v>1.8m CG/2.3m FG</v>
      </c>
      <c r="D277" s="1" t="str">
        <f t="shared" si="18"/>
        <v>1.8m CG/2.3m FG - Alignment Sheets</v>
      </c>
      <c r="E277" s="1" t="s">
        <v>38</v>
      </c>
      <c r="F277" s="1">
        <f t="shared" si="19"/>
        <v>1.8</v>
      </c>
      <c r="G277" s="12">
        <f>INDEX(families!$A:$A,MATCH(H277,families!$B:$B,0))</f>
        <v>8</v>
      </c>
      <c r="H277" s="12" t="s">
        <v>38</v>
      </c>
      <c r="M277" s="1">
        <v>1026978</v>
      </c>
      <c r="N277" s="1">
        <v>1027773</v>
      </c>
      <c r="O277" s="1" t="s">
        <v>802</v>
      </c>
      <c r="P277" s="1" t="s">
        <v>741</v>
      </c>
      <c r="Q277" s="1" t="s">
        <v>721</v>
      </c>
      <c r="R277" s="1" t="s">
        <v>803</v>
      </c>
      <c r="S277" s="1" t="s">
        <v>804</v>
      </c>
      <c r="T277" s="1">
        <v>795</v>
      </c>
    </row>
    <row r="278" spans="1:20" x14ac:dyDescent="0.2">
      <c r="A278" s="1">
        <f t="shared" si="16"/>
        <v>1027773</v>
      </c>
      <c r="B278" s="1">
        <f t="shared" si="16"/>
        <v>1027850</v>
      </c>
      <c r="C278" s="1" t="str">
        <f t="shared" si="17"/>
        <v>0.9m FG</v>
      </c>
      <c r="D278" s="1" t="str">
        <f t="shared" si="18"/>
        <v>0.9m FG - Default Depth</v>
      </c>
      <c r="E278" s="1" t="s">
        <v>38</v>
      </c>
      <c r="F278" s="1">
        <f t="shared" si="19"/>
        <v>0.9</v>
      </c>
      <c r="G278" s="12">
        <f>INDEX(families!$A:$A,MATCH(H278,families!$B:$B,0))</f>
        <v>8</v>
      </c>
      <c r="H278" s="12" t="s">
        <v>38</v>
      </c>
      <c r="M278" s="1">
        <v>1027773</v>
      </c>
      <c r="N278" s="1">
        <v>1027850</v>
      </c>
      <c r="O278" s="1">
        <v>0.9</v>
      </c>
      <c r="P278" s="1" t="s">
        <v>716</v>
      </c>
      <c r="Q278" s="1" t="s">
        <v>717</v>
      </c>
      <c r="R278" s="1" t="s">
        <v>718</v>
      </c>
      <c r="S278" s="1" t="s">
        <v>719</v>
      </c>
      <c r="T278" s="1">
        <v>77</v>
      </c>
    </row>
    <row r="279" spans="1:20" x14ac:dyDescent="0.2">
      <c r="A279" s="1">
        <f t="shared" si="16"/>
        <v>1027850</v>
      </c>
      <c r="B279" s="1">
        <f t="shared" si="16"/>
        <v>1028180.98</v>
      </c>
      <c r="C279" s="1" t="str">
        <f t="shared" si="17"/>
        <v>1.2m CG/1.2m FG</v>
      </c>
      <c r="D279" s="1" t="str">
        <f t="shared" si="18"/>
        <v>1.2m CG/1.2m FG - Alignment Sheets</v>
      </c>
      <c r="E279" s="1" t="s">
        <v>38</v>
      </c>
      <c r="F279" s="1">
        <f t="shared" si="19"/>
        <v>1.2</v>
      </c>
      <c r="G279" s="12">
        <f>INDEX(families!$A:$A,MATCH(H279,families!$B:$B,0))</f>
        <v>8</v>
      </c>
      <c r="H279" s="12" t="s">
        <v>38</v>
      </c>
      <c r="M279" s="1">
        <v>1027850</v>
      </c>
      <c r="N279" s="1">
        <v>1028180.98</v>
      </c>
      <c r="O279" s="1">
        <v>1.2</v>
      </c>
      <c r="P279" s="1" t="s">
        <v>741</v>
      </c>
      <c r="Q279" s="1" t="s">
        <v>721</v>
      </c>
      <c r="R279" s="1" t="s">
        <v>800</v>
      </c>
      <c r="S279" s="1" t="s">
        <v>801</v>
      </c>
      <c r="T279" s="1">
        <v>330.97999999998098</v>
      </c>
    </row>
    <row r="280" spans="1:20" x14ac:dyDescent="0.2">
      <c r="A280" s="1">
        <f t="shared" si="16"/>
        <v>1028180.98</v>
      </c>
      <c r="B280" s="1">
        <f t="shared" si="16"/>
        <v>1028212.98</v>
      </c>
      <c r="C280" s="1" t="str">
        <f t="shared" si="17"/>
        <v>2.3m WC</v>
      </c>
      <c r="D280" s="1" t="str">
        <f t="shared" si="18"/>
        <v>2.3m WC - DWG# PT610801</v>
      </c>
      <c r="E280" s="1" t="s">
        <v>38</v>
      </c>
      <c r="F280" s="1">
        <f t="shared" si="19"/>
        <v>2.2999999999999998</v>
      </c>
      <c r="G280" s="12">
        <f>INDEX(families!$A:$A,MATCH(H280,families!$B:$B,0))</f>
        <v>8</v>
      </c>
      <c r="H280" s="12" t="s">
        <v>38</v>
      </c>
      <c r="M280" s="1">
        <v>1028180.98</v>
      </c>
      <c r="N280" s="1">
        <v>1028212.98</v>
      </c>
      <c r="O280" s="1">
        <v>2.2999999999999998</v>
      </c>
      <c r="P280" s="1" t="s">
        <v>732</v>
      </c>
      <c r="Q280" s="1" t="s">
        <v>763</v>
      </c>
      <c r="R280" s="1" t="s">
        <v>764</v>
      </c>
      <c r="S280" s="1" t="s">
        <v>764</v>
      </c>
      <c r="T280" s="1">
        <v>32</v>
      </c>
    </row>
    <row r="281" spans="1:20" x14ac:dyDescent="0.2">
      <c r="A281" s="1">
        <f t="shared" si="16"/>
        <v>1028212.98</v>
      </c>
      <c r="B281" s="1">
        <f t="shared" si="16"/>
        <v>1028704</v>
      </c>
      <c r="C281" s="1" t="str">
        <f t="shared" si="17"/>
        <v>1.8m CG/2.3m FG</v>
      </c>
      <c r="D281" s="1" t="str">
        <f t="shared" si="18"/>
        <v>1.8m CG/2.3m FG - Alignment Sheets</v>
      </c>
      <c r="E281" s="1" t="s">
        <v>38</v>
      </c>
      <c r="F281" s="1">
        <f t="shared" si="19"/>
        <v>1.8</v>
      </c>
      <c r="G281" s="12">
        <f>INDEX(families!$A:$A,MATCH(H281,families!$B:$B,0))</f>
        <v>8</v>
      </c>
      <c r="H281" s="12" t="s">
        <v>38</v>
      </c>
      <c r="M281" s="1">
        <v>1028212.98</v>
      </c>
      <c r="N281" s="1">
        <v>1028704</v>
      </c>
      <c r="O281" s="1" t="s">
        <v>802</v>
      </c>
      <c r="P281" s="1" t="s">
        <v>741</v>
      </c>
      <c r="Q281" s="1" t="s">
        <v>721</v>
      </c>
      <c r="R281" s="1" t="s">
        <v>803</v>
      </c>
      <c r="S281" s="1" t="s">
        <v>804</v>
      </c>
      <c r="T281" s="1">
        <v>491.020000000018</v>
      </c>
    </row>
    <row r="282" spans="1:20" x14ac:dyDescent="0.2">
      <c r="A282" s="1">
        <f t="shared" si="16"/>
        <v>1028704</v>
      </c>
      <c r="B282" s="1">
        <f t="shared" si="16"/>
        <v>1028929</v>
      </c>
      <c r="C282" s="1" t="str">
        <f t="shared" si="17"/>
        <v>2.3m FG</v>
      </c>
      <c r="D282" s="1" t="str">
        <f t="shared" si="18"/>
        <v>2.3m FG - Alignment Sheets</v>
      </c>
      <c r="E282" s="1" t="s">
        <v>38</v>
      </c>
      <c r="F282" s="1">
        <f t="shared" si="19"/>
        <v>2.2999999999999998</v>
      </c>
      <c r="G282" s="12">
        <f>INDEX(families!$A:$A,MATCH(H282,families!$B:$B,0))</f>
        <v>8</v>
      </c>
      <c r="H282" s="12" t="s">
        <v>38</v>
      </c>
      <c r="M282" s="1">
        <v>1028704</v>
      </c>
      <c r="N282" s="1">
        <v>1028929</v>
      </c>
      <c r="O282" s="1">
        <v>2.2999999999999998</v>
      </c>
      <c r="P282" s="1" t="s">
        <v>716</v>
      </c>
      <c r="Q282" s="1" t="s">
        <v>721</v>
      </c>
      <c r="R282" s="1" t="s">
        <v>805</v>
      </c>
      <c r="S282" s="1" t="s">
        <v>806</v>
      </c>
      <c r="T282" s="1">
        <v>225</v>
      </c>
    </row>
    <row r="283" spans="1:20" x14ac:dyDescent="0.2">
      <c r="A283" s="1">
        <f t="shared" si="16"/>
        <v>1028929</v>
      </c>
      <c r="B283" s="1">
        <f t="shared" si="16"/>
        <v>1028961</v>
      </c>
      <c r="C283" s="1" t="str">
        <f t="shared" si="17"/>
        <v>1.2m CG/2.3m FG</v>
      </c>
      <c r="D283" s="1" t="str">
        <f t="shared" si="18"/>
        <v>1.2m CG/2.3m FG - Alignment Sheets</v>
      </c>
      <c r="E283" s="1" t="s">
        <v>38</v>
      </c>
      <c r="F283" s="1">
        <f t="shared" si="19"/>
        <v>1.2</v>
      </c>
      <c r="G283" s="12">
        <f>INDEX(families!$A:$A,MATCH(H283,families!$B:$B,0))</f>
        <v>8</v>
      </c>
      <c r="H283" s="12" t="s">
        <v>38</v>
      </c>
      <c r="M283" s="1">
        <v>1028929</v>
      </c>
      <c r="N283" s="1">
        <v>1028961</v>
      </c>
      <c r="O283" s="1" t="s">
        <v>807</v>
      </c>
      <c r="P283" s="1" t="s">
        <v>741</v>
      </c>
      <c r="Q283" s="1" t="s">
        <v>721</v>
      </c>
      <c r="R283" s="1" t="s">
        <v>808</v>
      </c>
      <c r="S283" s="1" t="s">
        <v>809</v>
      </c>
      <c r="T283" s="1">
        <v>32</v>
      </c>
    </row>
    <row r="284" spans="1:20" x14ac:dyDescent="0.2">
      <c r="A284" s="1">
        <f t="shared" si="16"/>
        <v>1028961</v>
      </c>
      <c r="B284" s="1">
        <f t="shared" si="16"/>
        <v>1028968</v>
      </c>
      <c r="C284" s="1" t="str">
        <f t="shared" si="17"/>
        <v>1.5m CG/2.3m FG</v>
      </c>
      <c r="D284" s="1" t="str">
        <f t="shared" si="18"/>
        <v>1.5m CG/2.3m FG - Alignment Sheets</v>
      </c>
      <c r="E284" s="1" t="s">
        <v>38</v>
      </c>
      <c r="F284" s="1">
        <f t="shared" si="19"/>
        <v>1.5</v>
      </c>
      <c r="G284" s="12">
        <f>INDEX(families!$A:$A,MATCH(H284,families!$B:$B,0))</f>
        <v>8</v>
      </c>
      <c r="H284" s="12" t="s">
        <v>38</v>
      </c>
      <c r="M284" s="1">
        <v>1028961</v>
      </c>
      <c r="N284" s="1">
        <v>1028968</v>
      </c>
      <c r="O284" s="1" t="s">
        <v>740</v>
      </c>
      <c r="P284" s="1" t="s">
        <v>741</v>
      </c>
      <c r="Q284" s="1" t="s">
        <v>721</v>
      </c>
      <c r="R284" s="1" t="s">
        <v>742</v>
      </c>
      <c r="S284" s="1" t="s">
        <v>743</v>
      </c>
      <c r="T284" s="1">
        <v>7</v>
      </c>
    </row>
    <row r="285" spans="1:20" x14ac:dyDescent="0.2">
      <c r="A285" s="1">
        <f t="shared" si="16"/>
        <v>1028968</v>
      </c>
      <c r="B285" s="1">
        <f t="shared" si="16"/>
        <v>1029009</v>
      </c>
      <c r="C285" s="1" t="str">
        <f t="shared" si="17"/>
        <v>1.2m CG/2.3m FG</v>
      </c>
      <c r="D285" s="1" t="str">
        <f t="shared" si="18"/>
        <v>1.2m CG/2.3m FG - Alignment Sheets</v>
      </c>
      <c r="E285" s="1" t="s">
        <v>38</v>
      </c>
      <c r="F285" s="1">
        <f t="shared" si="19"/>
        <v>1.2</v>
      </c>
      <c r="G285" s="12">
        <f>INDEX(families!$A:$A,MATCH(H285,families!$B:$B,0))</f>
        <v>8</v>
      </c>
      <c r="H285" s="12" t="s">
        <v>38</v>
      </c>
      <c r="M285" s="1">
        <v>1028968</v>
      </c>
      <c r="N285" s="1">
        <v>1029009</v>
      </c>
      <c r="O285" s="1" t="s">
        <v>807</v>
      </c>
      <c r="P285" s="1" t="s">
        <v>741</v>
      </c>
      <c r="Q285" s="1" t="s">
        <v>721</v>
      </c>
      <c r="R285" s="1" t="s">
        <v>808</v>
      </c>
      <c r="S285" s="1" t="s">
        <v>809</v>
      </c>
      <c r="T285" s="1">
        <v>41</v>
      </c>
    </row>
    <row r="286" spans="1:20" x14ac:dyDescent="0.2">
      <c r="A286" s="1">
        <f t="shared" si="16"/>
        <v>1029009</v>
      </c>
      <c r="B286" s="1">
        <f t="shared" si="16"/>
        <v>1029569</v>
      </c>
      <c r="C286" s="1" t="str">
        <f t="shared" si="17"/>
        <v>1.8m CG/2.3m FG</v>
      </c>
      <c r="D286" s="1" t="str">
        <f t="shared" si="18"/>
        <v>1.8m CG/2.3m FG - Alignment Sheets</v>
      </c>
      <c r="E286" s="1" t="s">
        <v>38</v>
      </c>
      <c r="F286" s="1">
        <f t="shared" si="19"/>
        <v>1.8</v>
      </c>
      <c r="G286" s="12">
        <f>INDEX(families!$A:$A,MATCH(H286,families!$B:$B,0))</f>
        <v>8</v>
      </c>
      <c r="H286" s="12" t="s">
        <v>38</v>
      </c>
      <c r="M286" s="1">
        <v>1029009</v>
      </c>
      <c r="N286" s="1">
        <v>1029569</v>
      </c>
      <c r="O286" s="1" t="s">
        <v>802</v>
      </c>
      <c r="P286" s="1" t="s">
        <v>741</v>
      </c>
      <c r="Q286" s="1" t="s">
        <v>721</v>
      </c>
      <c r="R286" s="1" t="s">
        <v>803</v>
      </c>
      <c r="S286" s="1" t="s">
        <v>804</v>
      </c>
      <c r="T286" s="1">
        <v>560</v>
      </c>
    </row>
    <row r="287" spans="1:20" x14ac:dyDescent="0.2">
      <c r="A287" s="1">
        <f t="shared" si="16"/>
        <v>1029569</v>
      </c>
      <c r="B287" s="1">
        <f t="shared" si="16"/>
        <v>1030000</v>
      </c>
      <c r="C287" s="1" t="str">
        <f t="shared" si="17"/>
        <v>2.3m CG/2.3m FG</v>
      </c>
      <c r="D287" s="1" t="str">
        <f t="shared" si="18"/>
        <v>2.3m CG/2.3m FG - Alignment Sheets</v>
      </c>
      <c r="E287" s="1" t="s">
        <v>38</v>
      </c>
      <c r="F287" s="1">
        <f t="shared" si="19"/>
        <v>2.2999999999999998</v>
      </c>
      <c r="G287" s="12">
        <f>INDEX(families!$A:$A,MATCH(H287,families!$B:$B,0))</f>
        <v>8</v>
      </c>
      <c r="H287" s="12" t="s">
        <v>38</v>
      </c>
      <c r="M287" s="1">
        <v>1029569</v>
      </c>
      <c r="N287" s="1">
        <v>1030000</v>
      </c>
      <c r="O287" s="1">
        <v>2.2999999999999998</v>
      </c>
      <c r="P287" s="1" t="s">
        <v>741</v>
      </c>
      <c r="Q287" s="1" t="s">
        <v>721</v>
      </c>
      <c r="R287" s="1" t="s">
        <v>810</v>
      </c>
      <c r="S287" s="1" t="s">
        <v>811</v>
      </c>
      <c r="T287" s="1">
        <v>431</v>
      </c>
    </row>
    <row r="288" spans="1:20" x14ac:dyDescent="0.2">
      <c r="A288" s="1">
        <f t="shared" si="16"/>
        <v>1030000</v>
      </c>
      <c r="B288" s="1">
        <f t="shared" si="16"/>
        <v>1030042</v>
      </c>
      <c r="C288" s="1" t="str">
        <f t="shared" si="17"/>
        <v>0.9m FG</v>
      </c>
      <c r="D288" s="1" t="str">
        <f t="shared" si="18"/>
        <v>0.9m FG - Default Depth</v>
      </c>
      <c r="E288" s="1" t="s">
        <v>38</v>
      </c>
      <c r="F288" s="1">
        <f t="shared" si="19"/>
        <v>0.9</v>
      </c>
      <c r="G288" s="12">
        <f>INDEX(families!$A:$A,MATCH(H288,families!$B:$B,0))</f>
        <v>8</v>
      </c>
      <c r="H288" s="12" t="s">
        <v>38</v>
      </c>
      <c r="M288" s="1">
        <v>1030000</v>
      </c>
      <c r="N288" s="1">
        <v>1030042</v>
      </c>
      <c r="O288" s="1">
        <v>0.9</v>
      </c>
      <c r="P288" s="1" t="s">
        <v>716</v>
      </c>
      <c r="Q288" s="1" t="s">
        <v>717</v>
      </c>
      <c r="R288" s="1" t="s">
        <v>718</v>
      </c>
      <c r="S288" s="1" t="s">
        <v>719</v>
      </c>
      <c r="T288" s="1">
        <v>42</v>
      </c>
    </row>
    <row r="289" spans="1:20" x14ac:dyDescent="0.2">
      <c r="A289" s="1">
        <f t="shared" si="16"/>
        <v>1030042</v>
      </c>
      <c r="B289" s="1">
        <f t="shared" si="16"/>
        <v>1030106</v>
      </c>
      <c r="C289" s="1" t="str">
        <f t="shared" si="17"/>
        <v>1.5m FG</v>
      </c>
      <c r="D289" s="1" t="str">
        <f t="shared" si="18"/>
        <v>1.5m FG - Alignment Sheets</v>
      </c>
      <c r="E289" s="1" t="s">
        <v>38</v>
      </c>
      <c r="F289" s="1">
        <f t="shared" si="19"/>
        <v>1.5</v>
      </c>
      <c r="G289" s="12">
        <f>INDEX(families!$A:$A,MATCH(H289,families!$B:$B,0))</f>
        <v>8</v>
      </c>
      <c r="H289" s="12" t="s">
        <v>38</v>
      </c>
      <c r="M289" s="1">
        <v>1030042</v>
      </c>
      <c r="N289" s="1">
        <v>1030106</v>
      </c>
      <c r="O289" s="1">
        <v>1.5</v>
      </c>
      <c r="P289" s="1" t="s">
        <v>716</v>
      </c>
      <c r="Q289" s="1" t="s">
        <v>721</v>
      </c>
      <c r="R289" s="1" t="s">
        <v>724</v>
      </c>
      <c r="S289" s="1" t="s">
        <v>725</v>
      </c>
      <c r="T289" s="1">
        <v>64</v>
      </c>
    </row>
    <row r="290" spans="1:20" x14ac:dyDescent="0.2">
      <c r="A290" s="1">
        <f t="shared" si="16"/>
        <v>1030106</v>
      </c>
      <c r="B290" s="1">
        <f t="shared" si="16"/>
        <v>1030234</v>
      </c>
      <c r="C290" s="1" t="str">
        <f t="shared" si="17"/>
        <v>3.0m FG</v>
      </c>
      <c r="D290" s="1" t="str">
        <f t="shared" si="18"/>
        <v>3.0m FG - Alignment Sheets</v>
      </c>
      <c r="E290" s="1" t="s">
        <v>38</v>
      </c>
      <c r="F290" s="1">
        <f t="shared" si="19"/>
        <v>3</v>
      </c>
      <c r="G290" s="12">
        <f>INDEX(families!$A:$A,MATCH(H290,families!$B:$B,0))</f>
        <v>8</v>
      </c>
      <c r="H290" s="12" t="s">
        <v>38</v>
      </c>
      <c r="M290" s="1">
        <v>1030106</v>
      </c>
      <c r="N290" s="1">
        <v>1030234</v>
      </c>
      <c r="O290" s="1">
        <v>3</v>
      </c>
      <c r="P290" s="1" t="s">
        <v>716</v>
      </c>
      <c r="Q290" s="1" t="s">
        <v>721</v>
      </c>
      <c r="R290" s="1" t="s">
        <v>812</v>
      </c>
      <c r="S290" s="1" t="s">
        <v>813</v>
      </c>
      <c r="T290" s="1">
        <v>128</v>
      </c>
    </row>
    <row r="291" spans="1:20" x14ac:dyDescent="0.2">
      <c r="A291" s="1">
        <f t="shared" si="16"/>
        <v>1030234</v>
      </c>
      <c r="B291" s="1">
        <f t="shared" si="16"/>
        <v>1030490.53</v>
      </c>
      <c r="C291" s="1" t="str">
        <f t="shared" si="17"/>
        <v>0.9m FG</v>
      </c>
      <c r="D291" s="1" t="str">
        <f t="shared" si="18"/>
        <v>0.9m FG - Default Depth</v>
      </c>
      <c r="E291" s="1" t="s">
        <v>38</v>
      </c>
      <c r="F291" s="1">
        <f t="shared" si="19"/>
        <v>0.9</v>
      </c>
      <c r="G291" s="12">
        <f>INDEX(families!$A:$A,MATCH(H291,families!$B:$B,0))</f>
        <v>8</v>
      </c>
      <c r="H291" s="12" t="s">
        <v>38</v>
      </c>
      <c r="M291" s="1">
        <v>1030234</v>
      </c>
      <c r="N291" s="1">
        <v>1030490.53</v>
      </c>
      <c r="O291" s="1">
        <v>0.9</v>
      </c>
      <c r="P291" s="1" t="s">
        <v>716</v>
      </c>
      <c r="Q291" s="1" t="s">
        <v>717</v>
      </c>
      <c r="R291" s="1" t="s">
        <v>718</v>
      </c>
      <c r="S291" s="1" t="s">
        <v>719</v>
      </c>
      <c r="T291" s="1">
        <v>256.53000000002697</v>
      </c>
    </row>
    <row r="292" spans="1:20" x14ac:dyDescent="0.2">
      <c r="A292" s="1">
        <f t="shared" si="16"/>
        <v>1030490.53</v>
      </c>
      <c r="B292" s="1">
        <f t="shared" si="16"/>
        <v>1030514.53</v>
      </c>
      <c r="C292" s="1" t="str">
        <f t="shared" si="17"/>
        <v>2.0m WC</v>
      </c>
      <c r="D292" s="1" t="str">
        <f t="shared" si="18"/>
        <v>2.0m WC - DWG# PT610301</v>
      </c>
      <c r="E292" s="1" t="s">
        <v>38</v>
      </c>
      <c r="F292" s="1">
        <f t="shared" si="19"/>
        <v>2</v>
      </c>
      <c r="G292" s="12">
        <f>INDEX(families!$A:$A,MATCH(H292,families!$B:$B,0))</f>
        <v>8</v>
      </c>
      <c r="H292" s="12" t="s">
        <v>38</v>
      </c>
      <c r="M292" s="1">
        <v>1030490.53</v>
      </c>
      <c r="N292" s="1">
        <v>1030514.53</v>
      </c>
      <c r="O292" s="1">
        <v>2</v>
      </c>
      <c r="P292" s="1" t="s">
        <v>732</v>
      </c>
      <c r="Q292" s="1" t="s">
        <v>794</v>
      </c>
      <c r="R292" s="1" t="s">
        <v>795</v>
      </c>
      <c r="S292" s="1" t="s">
        <v>795</v>
      </c>
      <c r="T292" s="1">
        <v>24</v>
      </c>
    </row>
    <row r="293" spans="1:20" x14ac:dyDescent="0.2">
      <c r="A293" s="1">
        <f t="shared" si="16"/>
        <v>1030514.53</v>
      </c>
      <c r="B293" s="1">
        <f t="shared" si="16"/>
        <v>1030535.73</v>
      </c>
      <c r="C293" s="1" t="str">
        <f t="shared" si="17"/>
        <v>1.2m WC</v>
      </c>
      <c r="D293" s="1" t="str">
        <f t="shared" si="18"/>
        <v>1.2m WC - DWG# PT610201</v>
      </c>
      <c r="E293" s="1" t="s">
        <v>38</v>
      </c>
      <c r="F293" s="1">
        <f t="shared" si="19"/>
        <v>1.2</v>
      </c>
      <c r="G293" s="12">
        <f>INDEX(families!$A:$A,MATCH(H293,families!$B:$B,0))</f>
        <v>8</v>
      </c>
      <c r="H293" s="12" t="s">
        <v>38</v>
      </c>
      <c r="M293" s="1">
        <v>1030514.53</v>
      </c>
      <c r="N293" s="1">
        <v>1030535.73</v>
      </c>
      <c r="O293" s="1">
        <v>1.2</v>
      </c>
      <c r="P293" s="1" t="s">
        <v>732</v>
      </c>
      <c r="Q293" s="1" t="s">
        <v>733</v>
      </c>
      <c r="R293" s="1" t="s">
        <v>734</v>
      </c>
      <c r="S293" s="1" t="s">
        <v>734</v>
      </c>
      <c r="T293" s="1">
        <v>21.199999999953398</v>
      </c>
    </row>
    <row r="294" spans="1:20" x14ac:dyDescent="0.2">
      <c r="A294" s="1">
        <f t="shared" si="16"/>
        <v>1030535.73</v>
      </c>
      <c r="B294" s="1">
        <f t="shared" si="16"/>
        <v>1030582.94</v>
      </c>
      <c r="C294" s="1" t="str">
        <f t="shared" si="17"/>
        <v>0.9m FG</v>
      </c>
      <c r="D294" s="1" t="str">
        <f t="shared" si="18"/>
        <v>0.9m FG - Default Depth</v>
      </c>
      <c r="E294" s="1" t="s">
        <v>38</v>
      </c>
      <c r="F294" s="1">
        <f t="shared" si="19"/>
        <v>0.9</v>
      </c>
      <c r="G294" s="12">
        <f>INDEX(families!$A:$A,MATCH(H294,families!$B:$B,0))</f>
        <v>8</v>
      </c>
      <c r="H294" s="12" t="s">
        <v>38</v>
      </c>
      <c r="M294" s="1">
        <v>1030535.73</v>
      </c>
      <c r="N294" s="1">
        <v>1030582.94</v>
      </c>
      <c r="O294" s="1">
        <v>0.9</v>
      </c>
      <c r="P294" s="1" t="s">
        <v>716</v>
      </c>
      <c r="Q294" s="1" t="s">
        <v>717</v>
      </c>
      <c r="R294" s="1" t="s">
        <v>718</v>
      </c>
      <c r="S294" s="1" t="s">
        <v>719</v>
      </c>
      <c r="T294" s="1">
        <v>47.209999999962697</v>
      </c>
    </row>
    <row r="295" spans="1:20" x14ac:dyDescent="0.2">
      <c r="A295" s="1">
        <f t="shared" si="16"/>
        <v>1030582.94</v>
      </c>
      <c r="B295" s="1">
        <f t="shared" si="16"/>
        <v>1030606.94</v>
      </c>
      <c r="C295" s="1" t="str">
        <f t="shared" si="17"/>
        <v>1.2m WC</v>
      </c>
      <c r="D295" s="1" t="str">
        <f t="shared" si="18"/>
        <v>1.2m WC - DWG# PT610201</v>
      </c>
      <c r="E295" s="1" t="s">
        <v>38</v>
      </c>
      <c r="F295" s="1">
        <f t="shared" si="19"/>
        <v>1.2</v>
      </c>
      <c r="G295" s="12">
        <f>INDEX(families!$A:$A,MATCH(H295,families!$B:$B,0))</f>
        <v>8</v>
      </c>
      <c r="H295" s="12" t="s">
        <v>38</v>
      </c>
      <c r="M295" s="1">
        <v>1030582.94</v>
      </c>
      <c r="N295" s="1">
        <v>1030606.94</v>
      </c>
      <c r="O295" s="1">
        <v>1.2</v>
      </c>
      <c r="P295" s="1" t="s">
        <v>732</v>
      </c>
      <c r="Q295" s="1" t="s">
        <v>733</v>
      </c>
      <c r="R295" s="1" t="s">
        <v>734</v>
      </c>
      <c r="S295" s="1" t="s">
        <v>734</v>
      </c>
      <c r="T295" s="1">
        <v>24</v>
      </c>
    </row>
    <row r="296" spans="1:20" x14ac:dyDescent="0.2">
      <c r="A296" s="1">
        <f t="shared" si="16"/>
        <v>1030606.94</v>
      </c>
      <c r="B296" s="1">
        <f t="shared" si="16"/>
        <v>1030676.93</v>
      </c>
      <c r="C296" s="1" t="str">
        <f t="shared" si="17"/>
        <v>0.9m FG</v>
      </c>
      <c r="D296" s="1" t="str">
        <f t="shared" si="18"/>
        <v>0.9m FG - Default Depth</v>
      </c>
      <c r="E296" s="1" t="s">
        <v>38</v>
      </c>
      <c r="F296" s="1">
        <f t="shared" si="19"/>
        <v>0.9</v>
      </c>
      <c r="G296" s="12">
        <f>INDEX(families!$A:$A,MATCH(H296,families!$B:$B,0))</f>
        <v>8</v>
      </c>
      <c r="H296" s="12" t="s">
        <v>38</v>
      </c>
      <c r="M296" s="1">
        <v>1030606.94</v>
      </c>
      <c r="N296" s="1">
        <v>1030676.93</v>
      </c>
      <c r="O296" s="1">
        <v>0.9</v>
      </c>
      <c r="P296" s="1" t="s">
        <v>716</v>
      </c>
      <c r="Q296" s="1" t="s">
        <v>717</v>
      </c>
      <c r="R296" s="1" t="s">
        <v>718</v>
      </c>
      <c r="S296" s="1" t="s">
        <v>719</v>
      </c>
      <c r="T296" s="1">
        <v>69.990000000107102</v>
      </c>
    </row>
    <row r="297" spans="1:20" x14ac:dyDescent="0.2">
      <c r="A297" s="1">
        <f t="shared" si="16"/>
        <v>1030676.93</v>
      </c>
      <c r="B297" s="1">
        <f t="shared" si="16"/>
        <v>1030708.93</v>
      </c>
      <c r="C297" s="1" t="str">
        <f t="shared" si="17"/>
        <v>2.3m WC</v>
      </c>
      <c r="D297" s="1" t="str">
        <f t="shared" si="18"/>
        <v>2.3m WC - DWG# PT610801</v>
      </c>
      <c r="E297" s="1" t="s">
        <v>38</v>
      </c>
      <c r="F297" s="1">
        <f t="shared" si="19"/>
        <v>2.2999999999999998</v>
      </c>
      <c r="G297" s="12">
        <f>INDEX(families!$A:$A,MATCH(H297,families!$B:$B,0))</f>
        <v>8</v>
      </c>
      <c r="H297" s="12" t="s">
        <v>38</v>
      </c>
      <c r="M297" s="1">
        <v>1030676.93</v>
      </c>
      <c r="N297" s="1">
        <v>1030708.93</v>
      </c>
      <c r="O297" s="1">
        <v>2.2999999999999998</v>
      </c>
      <c r="P297" s="1" t="s">
        <v>732</v>
      </c>
      <c r="Q297" s="1" t="s">
        <v>763</v>
      </c>
      <c r="R297" s="1" t="s">
        <v>764</v>
      </c>
      <c r="S297" s="1" t="s">
        <v>764</v>
      </c>
      <c r="T297" s="1">
        <v>32</v>
      </c>
    </row>
    <row r="298" spans="1:20" x14ac:dyDescent="0.2">
      <c r="A298" s="1">
        <f t="shared" si="16"/>
        <v>1030708.93</v>
      </c>
      <c r="B298" s="1">
        <f t="shared" si="16"/>
        <v>1030778</v>
      </c>
      <c r="C298" s="1" t="str">
        <f t="shared" si="17"/>
        <v>1.2m CG</v>
      </c>
      <c r="D298" s="1" t="str">
        <f t="shared" si="18"/>
        <v>1.2m CG - Alignment Sheets</v>
      </c>
      <c r="E298" s="1" t="s">
        <v>38</v>
      </c>
      <c r="F298" s="1">
        <f t="shared" si="19"/>
        <v>1.2</v>
      </c>
      <c r="G298" s="12">
        <f>INDEX(families!$A:$A,MATCH(H298,families!$B:$B,0))</f>
        <v>8</v>
      </c>
      <c r="H298" s="12" t="s">
        <v>38</v>
      </c>
      <c r="M298" s="1">
        <v>1030708.93</v>
      </c>
      <c r="N298" s="1">
        <v>1030778</v>
      </c>
      <c r="O298" s="1">
        <v>1.2</v>
      </c>
      <c r="P298" s="1" t="s">
        <v>720</v>
      </c>
      <c r="Q298" s="1" t="s">
        <v>721</v>
      </c>
      <c r="R298" s="1" t="s">
        <v>761</v>
      </c>
      <c r="S298" s="1" t="s">
        <v>762</v>
      </c>
      <c r="T298" s="1">
        <v>69.069999999948706</v>
      </c>
    </row>
    <row r="299" spans="1:20" x14ac:dyDescent="0.2">
      <c r="A299" s="1">
        <f t="shared" si="16"/>
        <v>1030778</v>
      </c>
      <c r="B299" s="1">
        <f t="shared" si="16"/>
        <v>1030798</v>
      </c>
      <c r="C299" s="1" t="str">
        <f t="shared" si="17"/>
        <v>2.0m CG</v>
      </c>
      <c r="D299" s="1" t="str">
        <f t="shared" si="18"/>
        <v>2.0m CG - Alignment Sheets</v>
      </c>
      <c r="E299" s="1" t="s">
        <v>38</v>
      </c>
      <c r="F299" s="1">
        <f t="shared" si="19"/>
        <v>2</v>
      </c>
      <c r="G299" s="12">
        <f>INDEX(families!$A:$A,MATCH(H299,families!$B:$B,0))</f>
        <v>8</v>
      </c>
      <c r="H299" s="12" t="s">
        <v>38</v>
      </c>
      <c r="M299" s="1">
        <v>1030778</v>
      </c>
      <c r="N299" s="1">
        <v>1030798</v>
      </c>
      <c r="O299" s="1">
        <v>2</v>
      </c>
      <c r="P299" s="1" t="s">
        <v>720</v>
      </c>
      <c r="Q299" s="1" t="s">
        <v>721</v>
      </c>
      <c r="R299" s="1" t="s">
        <v>772</v>
      </c>
      <c r="S299" s="1" t="s">
        <v>773</v>
      </c>
      <c r="T299" s="1">
        <v>20</v>
      </c>
    </row>
    <row r="300" spans="1:20" x14ac:dyDescent="0.2">
      <c r="A300" s="1">
        <f t="shared" si="16"/>
        <v>1030798</v>
      </c>
      <c r="B300" s="1">
        <f t="shared" si="16"/>
        <v>1030881</v>
      </c>
      <c r="C300" s="1" t="str">
        <f t="shared" si="17"/>
        <v>1.2m CG</v>
      </c>
      <c r="D300" s="1" t="str">
        <f t="shared" si="18"/>
        <v>1.2m CG - Alignment Sheets</v>
      </c>
      <c r="E300" s="1" t="s">
        <v>38</v>
      </c>
      <c r="F300" s="1">
        <f t="shared" si="19"/>
        <v>1.2</v>
      </c>
      <c r="G300" s="12">
        <f>INDEX(families!$A:$A,MATCH(H300,families!$B:$B,0))</f>
        <v>8</v>
      </c>
      <c r="H300" s="12" t="s">
        <v>38</v>
      </c>
      <c r="M300" s="1">
        <v>1030798</v>
      </c>
      <c r="N300" s="1">
        <v>1030881</v>
      </c>
      <c r="O300" s="1">
        <v>1.2</v>
      </c>
      <c r="P300" s="1" t="s">
        <v>720</v>
      </c>
      <c r="Q300" s="1" t="s">
        <v>721</v>
      </c>
      <c r="R300" s="1" t="s">
        <v>761</v>
      </c>
      <c r="S300" s="1" t="s">
        <v>762</v>
      </c>
      <c r="T300" s="1">
        <v>83</v>
      </c>
    </row>
    <row r="301" spans="1:20" x14ac:dyDescent="0.2">
      <c r="A301" s="1">
        <f t="shared" si="16"/>
        <v>1030881</v>
      </c>
      <c r="B301" s="1">
        <f t="shared" si="16"/>
        <v>1031757.58</v>
      </c>
      <c r="C301" s="1" t="str">
        <f t="shared" si="17"/>
        <v>0.9m FG</v>
      </c>
      <c r="D301" s="1" t="str">
        <f t="shared" si="18"/>
        <v>0.9m FG - Default Depth</v>
      </c>
      <c r="E301" s="1" t="s">
        <v>38</v>
      </c>
      <c r="F301" s="1">
        <f t="shared" si="19"/>
        <v>0.9</v>
      </c>
      <c r="G301" s="12">
        <f>INDEX(families!$A:$A,MATCH(H301,families!$B:$B,0))</f>
        <v>8</v>
      </c>
      <c r="H301" s="12" t="s">
        <v>38</v>
      </c>
      <c r="M301" s="1">
        <v>1030881</v>
      </c>
      <c r="N301" s="1">
        <v>1031757.58</v>
      </c>
      <c r="O301" s="1">
        <v>0.9</v>
      </c>
      <c r="P301" s="1" t="s">
        <v>716</v>
      </c>
      <c r="Q301" s="1" t="s">
        <v>717</v>
      </c>
      <c r="R301" s="1" t="s">
        <v>718</v>
      </c>
      <c r="S301" s="1" t="s">
        <v>719</v>
      </c>
      <c r="T301" s="1">
        <v>876.57999999995798</v>
      </c>
    </row>
    <row r="302" spans="1:20" x14ac:dyDescent="0.2">
      <c r="A302" s="1">
        <f t="shared" si="16"/>
        <v>1031757.58</v>
      </c>
      <c r="B302" s="1">
        <f t="shared" si="16"/>
        <v>1031781.58</v>
      </c>
      <c r="C302" s="1" t="str">
        <f t="shared" si="17"/>
        <v>2.0m WC</v>
      </c>
      <c r="D302" s="1" t="str">
        <f t="shared" si="18"/>
        <v>2.0m WC - DWG# PT610301</v>
      </c>
      <c r="E302" s="1" t="s">
        <v>38</v>
      </c>
      <c r="F302" s="1">
        <f t="shared" si="19"/>
        <v>2</v>
      </c>
      <c r="G302" s="12">
        <f>INDEX(families!$A:$A,MATCH(H302,families!$B:$B,0))</f>
        <v>8</v>
      </c>
      <c r="H302" s="12" t="s">
        <v>38</v>
      </c>
      <c r="M302" s="1">
        <v>1031757.58</v>
      </c>
      <c r="N302" s="1">
        <v>1031781.58</v>
      </c>
      <c r="O302" s="1">
        <v>2</v>
      </c>
      <c r="P302" s="1" t="s">
        <v>732</v>
      </c>
      <c r="Q302" s="1" t="s">
        <v>794</v>
      </c>
      <c r="R302" s="1" t="s">
        <v>795</v>
      </c>
      <c r="S302" s="1" t="s">
        <v>795</v>
      </c>
      <c r="T302" s="1">
        <v>24</v>
      </c>
    </row>
    <row r="303" spans="1:20" x14ac:dyDescent="0.2">
      <c r="A303" s="1">
        <f t="shared" si="16"/>
        <v>1031781.58</v>
      </c>
      <c r="B303" s="1">
        <f t="shared" si="16"/>
        <v>1031793</v>
      </c>
      <c r="C303" s="1" t="str">
        <f t="shared" si="17"/>
        <v>0.9m FG</v>
      </c>
      <c r="D303" s="1" t="str">
        <f t="shared" si="18"/>
        <v>0.9m FG - Default Depth</v>
      </c>
      <c r="E303" s="1" t="s">
        <v>38</v>
      </c>
      <c r="F303" s="1">
        <f t="shared" si="19"/>
        <v>0.9</v>
      </c>
      <c r="G303" s="12">
        <f>INDEX(families!$A:$A,MATCH(H303,families!$B:$B,0))</f>
        <v>8</v>
      </c>
      <c r="H303" s="12" t="s">
        <v>38</v>
      </c>
      <c r="M303" s="1">
        <v>1031781.58</v>
      </c>
      <c r="N303" s="1">
        <v>1031793</v>
      </c>
      <c r="O303" s="1">
        <v>0.9</v>
      </c>
      <c r="P303" s="1" t="s">
        <v>716</v>
      </c>
      <c r="Q303" s="1" t="s">
        <v>717</v>
      </c>
      <c r="R303" s="1" t="s">
        <v>718</v>
      </c>
      <c r="S303" s="1" t="s">
        <v>719</v>
      </c>
      <c r="T303" s="1">
        <v>11.420000000041901</v>
      </c>
    </row>
    <row r="304" spans="1:20" x14ac:dyDescent="0.2">
      <c r="A304" s="1">
        <f t="shared" si="16"/>
        <v>1031793</v>
      </c>
      <c r="B304" s="1">
        <f t="shared" si="16"/>
        <v>1031817</v>
      </c>
      <c r="C304" s="1" t="str">
        <f t="shared" si="17"/>
        <v>1.2m FG</v>
      </c>
      <c r="D304" s="1" t="str">
        <f t="shared" si="18"/>
        <v>1.2m FG - Alignment Sheets</v>
      </c>
      <c r="E304" s="1" t="s">
        <v>38</v>
      </c>
      <c r="F304" s="1">
        <f t="shared" si="19"/>
        <v>1.2</v>
      </c>
      <c r="G304" s="12">
        <f>INDEX(families!$A:$A,MATCH(H304,families!$B:$B,0))</f>
        <v>8</v>
      </c>
      <c r="H304" s="12" t="s">
        <v>38</v>
      </c>
      <c r="M304" s="1">
        <v>1031793</v>
      </c>
      <c r="N304" s="1">
        <v>1031817</v>
      </c>
      <c r="O304" s="1">
        <v>1.2</v>
      </c>
      <c r="P304" s="1" t="s">
        <v>716</v>
      </c>
      <c r="Q304" s="1" t="s">
        <v>721</v>
      </c>
      <c r="R304" s="1" t="s">
        <v>726</v>
      </c>
      <c r="S304" s="1" t="s">
        <v>727</v>
      </c>
      <c r="T304" s="1">
        <v>24</v>
      </c>
    </row>
    <row r="305" spans="1:20" x14ac:dyDescent="0.2">
      <c r="A305" s="1">
        <f t="shared" si="16"/>
        <v>1031817</v>
      </c>
      <c r="B305" s="1">
        <f t="shared" si="16"/>
        <v>1031830.86</v>
      </c>
      <c r="C305" s="1" t="str">
        <f t="shared" si="17"/>
        <v>0.9m FG</v>
      </c>
      <c r="D305" s="1" t="str">
        <f t="shared" si="18"/>
        <v>0.9m FG - Default Depth</v>
      </c>
      <c r="E305" s="1" t="s">
        <v>38</v>
      </c>
      <c r="F305" s="1">
        <f t="shared" si="19"/>
        <v>0.9</v>
      </c>
      <c r="G305" s="12">
        <f>INDEX(families!$A:$A,MATCH(H305,families!$B:$B,0))</f>
        <v>8</v>
      </c>
      <c r="H305" s="12" t="s">
        <v>38</v>
      </c>
      <c r="M305" s="1">
        <v>1031817</v>
      </c>
      <c r="N305" s="1">
        <v>1031830.86</v>
      </c>
      <c r="O305" s="1">
        <v>0.9</v>
      </c>
      <c r="P305" s="1" t="s">
        <v>716</v>
      </c>
      <c r="Q305" s="1" t="s">
        <v>717</v>
      </c>
      <c r="R305" s="1" t="s">
        <v>718</v>
      </c>
      <c r="S305" s="1" t="s">
        <v>719</v>
      </c>
      <c r="T305" s="1">
        <v>13.859999999986</v>
      </c>
    </row>
    <row r="306" spans="1:20" x14ac:dyDescent="0.2">
      <c r="A306" s="1">
        <f t="shared" si="16"/>
        <v>1031830.86</v>
      </c>
      <c r="B306" s="1">
        <f t="shared" si="16"/>
        <v>1031854.86</v>
      </c>
      <c r="C306" s="1" t="str">
        <f t="shared" si="17"/>
        <v>1.2m WC</v>
      </c>
      <c r="D306" s="1" t="str">
        <f t="shared" si="18"/>
        <v>1.2m WC - DWG# PT610201</v>
      </c>
      <c r="E306" s="1" t="s">
        <v>38</v>
      </c>
      <c r="F306" s="1">
        <f t="shared" si="19"/>
        <v>1.2</v>
      </c>
      <c r="G306" s="12">
        <f>INDEX(families!$A:$A,MATCH(H306,families!$B:$B,0))</f>
        <v>8</v>
      </c>
      <c r="H306" s="12" t="s">
        <v>38</v>
      </c>
      <c r="M306" s="1">
        <v>1031830.86</v>
      </c>
      <c r="N306" s="1">
        <v>1031854.86</v>
      </c>
      <c r="O306" s="1">
        <v>1.2</v>
      </c>
      <c r="P306" s="1" t="s">
        <v>732</v>
      </c>
      <c r="Q306" s="1" t="s">
        <v>733</v>
      </c>
      <c r="R306" s="1" t="s">
        <v>734</v>
      </c>
      <c r="S306" s="1" t="s">
        <v>734</v>
      </c>
      <c r="T306" s="1">
        <v>24</v>
      </c>
    </row>
    <row r="307" spans="1:20" x14ac:dyDescent="0.2">
      <c r="A307" s="1">
        <f t="shared" si="16"/>
        <v>1031854.86</v>
      </c>
      <c r="B307" s="1">
        <f t="shared" si="16"/>
        <v>1032178.07</v>
      </c>
      <c r="C307" s="1" t="str">
        <f t="shared" si="17"/>
        <v>0.9m FG</v>
      </c>
      <c r="D307" s="1" t="str">
        <f t="shared" si="18"/>
        <v>0.9m FG - Default Depth</v>
      </c>
      <c r="E307" s="1" t="s">
        <v>38</v>
      </c>
      <c r="F307" s="1">
        <f t="shared" si="19"/>
        <v>0.9</v>
      </c>
      <c r="G307" s="12">
        <f>INDEX(families!$A:$A,MATCH(H307,families!$B:$B,0))</f>
        <v>8</v>
      </c>
      <c r="H307" s="12" t="s">
        <v>38</v>
      </c>
      <c r="M307" s="1">
        <v>1031854.86</v>
      </c>
      <c r="N307" s="1">
        <v>1032178.07</v>
      </c>
      <c r="O307" s="1">
        <v>0.9</v>
      </c>
      <c r="P307" s="1" t="s">
        <v>716</v>
      </c>
      <c r="Q307" s="1" t="s">
        <v>717</v>
      </c>
      <c r="R307" s="1" t="s">
        <v>718</v>
      </c>
      <c r="S307" s="1" t="s">
        <v>719</v>
      </c>
      <c r="T307" s="1">
        <v>323.20999999996201</v>
      </c>
    </row>
    <row r="308" spans="1:20" x14ac:dyDescent="0.2">
      <c r="A308" s="1">
        <f t="shared" si="16"/>
        <v>1032178.07</v>
      </c>
      <c r="B308" s="1">
        <f t="shared" si="16"/>
        <v>1032190.07</v>
      </c>
      <c r="C308" s="1" t="str">
        <f t="shared" si="17"/>
        <v>1.5m RD</v>
      </c>
      <c r="D308" s="1" t="str">
        <f t="shared" si="18"/>
        <v>1.5m RD - DWG# PT640301</v>
      </c>
      <c r="E308" s="1" t="s">
        <v>38</v>
      </c>
      <c r="F308" s="1">
        <f t="shared" si="19"/>
        <v>1.5</v>
      </c>
      <c r="G308" s="12">
        <f>INDEX(families!$A:$A,MATCH(H308,families!$B:$B,0))</f>
        <v>8</v>
      </c>
      <c r="H308" s="12" t="s">
        <v>38</v>
      </c>
      <c r="M308" s="1">
        <v>1032178.07</v>
      </c>
      <c r="N308" s="1">
        <v>1032190.07</v>
      </c>
      <c r="O308" s="1">
        <v>1.5</v>
      </c>
      <c r="P308" s="1" t="s">
        <v>735</v>
      </c>
      <c r="Q308" s="1" t="s">
        <v>736</v>
      </c>
      <c r="R308" s="1" t="s">
        <v>737</v>
      </c>
      <c r="S308" s="1" t="s">
        <v>737</v>
      </c>
      <c r="T308" s="1">
        <v>12</v>
      </c>
    </row>
    <row r="309" spans="1:20" x14ac:dyDescent="0.2">
      <c r="A309" s="1">
        <f t="shared" si="16"/>
        <v>1032190.07</v>
      </c>
      <c r="B309" s="1">
        <f t="shared" si="16"/>
        <v>1032290.08</v>
      </c>
      <c r="C309" s="1" t="str">
        <f t="shared" si="17"/>
        <v>0.9m FG</v>
      </c>
      <c r="D309" s="1" t="str">
        <f t="shared" si="18"/>
        <v>0.9m FG - Default Depth</v>
      </c>
      <c r="E309" s="1" t="s">
        <v>38</v>
      </c>
      <c r="F309" s="1">
        <f t="shared" si="19"/>
        <v>0.9</v>
      </c>
      <c r="G309" s="12">
        <f>INDEX(families!$A:$A,MATCH(H309,families!$B:$B,0))</f>
        <v>8</v>
      </c>
      <c r="H309" s="12" t="s">
        <v>38</v>
      </c>
      <c r="M309" s="1">
        <v>1032190.07</v>
      </c>
      <c r="N309" s="1">
        <v>1032290.08</v>
      </c>
      <c r="O309" s="1">
        <v>0.9</v>
      </c>
      <c r="P309" s="1" t="s">
        <v>716</v>
      </c>
      <c r="Q309" s="1" t="s">
        <v>717</v>
      </c>
      <c r="R309" s="1" t="s">
        <v>718</v>
      </c>
      <c r="S309" s="1" t="s">
        <v>719</v>
      </c>
      <c r="T309" s="1">
        <v>100.010000000009</v>
      </c>
    </row>
    <row r="310" spans="1:20" x14ac:dyDescent="0.2">
      <c r="A310" s="1">
        <f t="shared" si="16"/>
        <v>1032290.08</v>
      </c>
      <c r="B310" s="1">
        <f t="shared" si="16"/>
        <v>1032302.08</v>
      </c>
      <c r="C310" s="1" t="str">
        <f t="shared" si="17"/>
        <v>1.2m RD</v>
      </c>
      <c r="D310" s="1" t="str">
        <f t="shared" si="18"/>
        <v>1.2m RD - DWG# PT640001</v>
      </c>
      <c r="E310" s="1" t="s">
        <v>38</v>
      </c>
      <c r="F310" s="1">
        <f t="shared" si="19"/>
        <v>1.2</v>
      </c>
      <c r="G310" s="12">
        <f>INDEX(families!$A:$A,MATCH(H310,families!$B:$B,0))</f>
        <v>8</v>
      </c>
      <c r="H310" s="12" t="s">
        <v>38</v>
      </c>
      <c r="M310" s="1">
        <v>1032290.08</v>
      </c>
      <c r="N310" s="1">
        <v>1032302.08</v>
      </c>
      <c r="O310" s="1">
        <v>1.2</v>
      </c>
      <c r="P310" s="1" t="s">
        <v>735</v>
      </c>
      <c r="Q310" s="1" t="s">
        <v>796</v>
      </c>
      <c r="R310" s="1" t="s">
        <v>797</v>
      </c>
      <c r="S310" s="1" t="s">
        <v>797</v>
      </c>
      <c r="T310" s="1">
        <v>12</v>
      </c>
    </row>
    <row r="311" spans="1:20" x14ac:dyDescent="0.2">
      <c r="A311" s="1">
        <f t="shared" si="16"/>
        <v>1032302.08</v>
      </c>
      <c r="B311" s="1">
        <f t="shared" si="16"/>
        <v>1032388.64</v>
      </c>
      <c r="C311" s="1" t="str">
        <f t="shared" si="17"/>
        <v>0.9m FG</v>
      </c>
      <c r="D311" s="1" t="str">
        <f t="shared" si="18"/>
        <v>0.9m FG - Default Depth</v>
      </c>
      <c r="E311" s="1" t="s">
        <v>38</v>
      </c>
      <c r="F311" s="1">
        <f t="shared" si="19"/>
        <v>0.9</v>
      </c>
      <c r="G311" s="12">
        <f>INDEX(families!$A:$A,MATCH(H311,families!$B:$B,0))</f>
        <v>8</v>
      </c>
      <c r="H311" s="12" t="s">
        <v>38</v>
      </c>
      <c r="M311" s="1">
        <v>1032302.08</v>
      </c>
      <c r="N311" s="1">
        <v>1032388.64</v>
      </c>
      <c r="O311" s="1">
        <v>0.9</v>
      </c>
      <c r="P311" s="1" t="s">
        <v>716</v>
      </c>
      <c r="Q311" s="1" t="s">
        <v>717</v>
      </c>
      <c r="R311" s="1" t="s">
        <v>718</v>
      </c>
      <c r="S311" s="1" t="s">
        <v>719</v>
      </c>
      <c r="T311" s="1">
        <v>86.560000000055794</v>
      </c>
    </row>
    <row r="312" spans="1:20" x14ac:dyDescent="0.2">
      <c r="A312" s="1">
        <f t="shared" si="16"/>
        <v>1032388.64</v>
      </c>
      <c r="B312" s="1">
        <f t="shared" si="16"/>
        <v>1032400.64</v>
      </c>
      <c r="C312" s="1" t="str">
        <f t="shared" si="17"/>
        <v>1.2m RD</v>
      </c>
      <c r="D312" s="1" t="str">
        <f t="shared" si="18"/>
        <v>1.2m RD - DWG# PT640001</v>
      </c>
      <c r="E312" s="1" t="s">
        <v>38</v>
      </c>
      <c r="F312" s="1">
        <f t="shared" si="19"/>
        <v>1.2</v>
      </c>
      <c r="G312" s="12">
        <f>INDEX(families!$A:$A,MATCH(H312,families!$B:$B,0))</f>
        <v>8</v>
      </c>
      <c r="H312" s="12" t="s">
        <v>38</v>
      </c>
      <c r="M312" s="1">
        <v>1032388.64</v>
      </c>
      <c r="N312" s="1">
        <v>1032400.64</v>
      </c>
      <c r="O312" s="1">
        <v>1.2</v>
      </c>
      <c r="P312" s="1" t="s">
        <v>735</v>
      </c>
      <c r="Q312" s="1" t="s">
        <v>796</v>
      </c>
      <c r="R312" s="1" t="s">
        <v>797</v>
      </c>
      <c r="S312" s="1" t="s">
        <v>797</v>
      </c>
      <c r="T312" s="1">
        <v>12</v>
      </c>
    </row>
    <row r="313" spans="1:20" x14ac:dyDescent="0.2">
      <c r="A313" s="1">
        <f t="shared" si="16"/>
        <v>1032400.64</v>
      </c>
      <c r="B313" s="1">
        <f t="shared" si="16"/>
        <v>1032537</v>
      </c>
      <c r="C313" s="1" t="str">
        <f t="shared" si="17"/>
        <v>0.9m FG</v>
      </c>
      <c r="D313" s="1" t="str">
        <f t="shared" si="18"/>
        <v>0.9m FG - Default Depth</v>
      </c>
      <c r="E313" s="1" t="s">
        <v>38</v>
      </c>
      <c r="F313" s="1">
        <f t="shared" si="19"/>
        <v>0.9</v>
      </c>
      <c r="G313" s="12">
        <f>INDEX(families!$A:$A,MATCH(H313,families!$B:$B,0))</f>
        <v>8</v>
      </c>
      <c r="H313" s="12" t="s">
        <v>38</v>
      </c>
      <c r="M313" s="1">
        <v>1032400.64</v>
      </c>
      <c r="N313" s="1">
        <v>1032537</v>
      </c>
      <c r="O313" s="1">
        <v>0.9</v>
      </c>
      <c r="P313" s="1" t="s">
        <v>716</v>
      </c>
      <c r="Q313" s="1" t="s">
        <v>717</v>
      </c>
      <c r="R313" s="1" t="s">
        <v>718</v>
      </c>
      <c r="S313" s="1" t="s">
        <v>719</v>
      </c>
      <c r="T313" s="1">
        <v>136.359999999986</v>
      </c>
    </row>
    <row r="314" spans="1:20" x14ac:dyDescent="0.2">
      <c r="A314" s="1">
        <f t="shared" si="16"/>
        <v>1032537</v>
      </c>
      <c r="B314" s="1">
        <f t="shared" si="16"/>
        <v>1032596</v>
      </c>
      <c r="C314" s="1" t="str">
        <f t="shared" si="17"/>
        <v>2.0m MOTI</v>
      </c>
      <c r="D314" s="1" t="str">
        <f t="shared" si="18"/>
        <v>2.0m MOTI - MOTI Encroachment</v>
      </c>
      <c r="E314" s="1" t="s">
        <v>38</v>
      </c>
      <c r="F314" s="1">
        <f t="shared" si="19"/>
        <v>2</v>
      </c>
      <c r="G314" s="12">
        <f>INDEX(families!$A:$A,MATCH(H314,families!$B:$B,0))</f>
        <v>8</v>
      </c>
      <c r="H314" s="12" t="s">
        <v>38</v>
      </c>
      <c r="M314" s="1">
        <v>1032537</v>
      </c>
      <c r="N314" s="1">
        <v>1032596</v>
      </c>
      <c r="O314" s="1">
        <v>2</v>
      </c>
      <c r="P314" s="1" t="s">
        <v>768</v>
      </c>
      <c r="Q314" s="1" t="s">
        <v>769</v>
      </c>
      <c r="R314" s="1" t="s">
        <v>770</v>
      </c>
      <c r="S314" s="1" t="s">
        <v>771</v>
      </c>
      <c r="T314" s="1">
        <v>59</v>
      </c>
    </row>
    <row r="315" spans="1:20" x14ac:dyDescent="0.2">
      <c r="A315" s="1">
        <f t="shared" si="16"/>
        <v>1032596</v>
      </c>
      <c r="B315" s="1">
        <f t="shared" si="16"/>
        <v>1032622</v>
      </c>
      <c r="C315" s="1" t="str">
        <f t="shared" si="17"/>
        <v>1.5m FG</v>
      </c>
      <c r="D315" s="1" t="str">
        <f t="shared" si="18"/>
        <v>1.5m FG - Alignment Sheets</v>
      </c>
      <c r="E315" s="1" t="s">
        <v>38</v>
      </c>
      <c r="F315" s="1">
        <f t="shared" si="19"/>
        <v>1.5</v>
      </c>
      <c r="G315" s="12">
        <f>INDEX(families!$A:$A,MATCH(H315,families!$B:$B,0))</f>
        <v>8</v>
      </c>
      <c r="H315" s="12" t="s">
        <v>38</v>
      </c>
      <c r="M315" s="1">
        <v>1032596</v>
      </c>
      <c r="N315" s="1">
        <v>1032622</v>
      </c>
      <c r="O315" s="1">
        <v>1.5</v>
      </c>
      <c r="P315" s="1" t="s">
        <v>716</v>
      </c>
      <c r="Q315" s="1" t="s">
        <v>721</v>
      </c>
      <c r="R315" s="1" t="s">
        <v>724</v>
      </c>
      <c r="S315" s="1" t="s">
        <v>725</v>
      </c>
      <c r="T315" s="1">
        <v>26</v>
      </c>
    </row>
    <row r="316" spans="1:20" x14ac:dyDescent="0.2">
      <c r="A316" s="1">
        <f t="shared" si="16"/>
        <v>1032622</v>
      </c>
      <c r="B316" s="1">
        <f t="shared" si="16"/>
        <v>1032705.43</v>
      </c>
      <c r="C316" s="1" t="str">
        <f t="shared" si="17"/>
        <v>0.9m FG</v>
      </c>
      <c r="D316" s="1" t="str">
        <f t="shared" si="18"/>
        <v>0.9m FG - Default Depth</v>
      </c>
      <c r="E316" s="1" t="s">
        <v>38</v>
      </c>
      <c r="F316" s="1">
        <f t="shared" si="19"/>
        <v>0.9</v>
      </c>
      <c r="G316" s="12">
        <f>INDEX(families!$A:$A,MATCH(H316,families!$B:$B,0))</f>
        <v>8</v>
      </c>
      <c r="H316" s="12" t="s">
        <v>38</v>
      </c>
      <c r="M316" s="1">
        <v>1032622</v>
      </c>
      <c r="N316" s="1">
        <v>1032705.43</v>
      </c>
      <c r="O316" s="1">
        <v>0.9</v>
      </c>
      <c r="P316" s="1" t="s">
        <v>716</v>
      </c>
      <c r="Q316" s="1" t="s">
        <v>717</v>
      </c>
      <c r="R316" s="1" t="s">
        <v>718</v>
      </c>
      <c r="S316" s="1" t="s">
        <v>719</v>
      </c>
      <c r="T316" s="1">
        <v>83.430000000051194</v>
      </c>
    </row>
    <row r="317" spans="1:20" x14ac:dyDescent="0.2">
      <c r="A317" s="1">
        <f t="shared" si="16"/>
        <v>1032705.43</v>
      </c>
      <c r="B317" s="1">
        <f t="shared" si="16"/>
        <v>1032729.43</v>
      </c>
      <c r="C317" s="1" t="str">
        <f t="shared" si="17"/>
        <v>1.2m WC</v>
      </c>
      <c r="D317" s="1" t="str">
        <f t="shared" si="18"/>
        <v>1.2m WC - DWG# PT610201</v>
      </c>
      <c r="E317" s="1" t="s">
        <v>38</v>
      </c>
      <c r="F317" s="1">
        <f t="shared" si="19"/>
        <v>1.2</v>
      </c>
      <c r="G317" s="12">
        <f>INDEX(families!$A:$A,MATCH(H317,families!$B:$B,0))</f>
        <v>8</v>
      </c>
      <c r="H317" s="12" t="s">
        <v>38</v>
      </c>
      <c r="M317" s="1">
        <v>1032705.43</v>
      </c>
      <c r="N317" s="1">
        <v>1032729.43</v>
      </c>
      <c r="O317" s="1">
        <v>1.2</v>
      </c>
      <c r="P317" s="1" t="s">
        <v>732</v>
      </c>
      <c r="Q317" s="1" t="s">
        <v>733</v>
      </c>
      <c r="R317" s="1" t="s">
        <v>734</v>
      </c>
      <c r="S317" s="1" t="s">
        <v>734</v>
      </c>
      <c r="T317" s="1">
        <v>24</v>
      </c>
    </row>
    <row r="318" spans="1:20" x14ac:dyDescent="0.2">
      <c r="A318" s="1">
        <f t="shared" si="16"/>
        <v>1032729.43</v>
      </c>
      <c r="B318" s="1">
        <f t="shared" si="16"/>
        <v>1032807</v>
      </c>
      <c r="C318" s="1" t="str">
        <f t="shared" si="17"/>
        <v>0.9m FG</v>
      </c>
      <c r="D318" s="1" t="str">
        <f t="shared" si="18"/>
        <v>0.9m FG - Default Depth</v>
      </c>
      <c r="E318" s="1" t="s">
        <v>38</v>
      </c>
      <c r="F318" s="1">
        <f t="shared" si="19"/>
        <v>0.9</v>
      </c>
      <c r="G318" s="12">
        <f>INDEX(families!$A:$A,MATCH(H318,families!$B:$B,0))</f>
        <v>8</v>
      </c>
      <c r="H318" s="12" t="s">
        <v>38</v>
      </c>
      <c r="M318" s="1">
        <v>1032729.43</v>
      </c>
      <c r="N318" s="1">
        <v>1032807</v>
      </c>
      <c r="O318" s="1">
        <v>0.9</v>
      </c>
      <c r="P318" s="1" t="s">
        <v>716</v>
      </c>
      <c r="Q318" s="1" t="s">
        <v>717</v>
      </c>
      <c r="R318" s="1" t="s">
        <v>718</v>
      </c>
      <c r="S318" s="1" t="s">
        <v>719</v>
      </c>
      <c r="T318" s="1">
        <v>77.569999999948706</v>
      </c>
    </row>
    <row r="319" spans="1:20" x14ac:dyDescent="0.2">
      <c r="A319" s="1">
        <f t="shared" si="16"/>
        <v>1032807</v>
      </c>
      <c r="B319" s="1">
        <f t="shared" si="16"/>
        <v>1032867</v>
      </c>
      <c r="C319" s="1" t="str">
        <f t="shared" si="17"/>
        <v>1.8m FG</v>
      </c>
      <c r="D319" s="1" t="str">
        <f t="shared" si="18"/>
        <v>1.8m FG - Alignment Sheets</v>
      </c>
      <c r="E319" s="1" t="s">
        <v>38</v>
      </c>
      <c r="F319" s="1">
        <f t="shared" si="19"/>
        <v>1.8</v>
      </c>
      <c r="G319" s="12">
        <f>INDEX(families!$A:$A,MATCH(H319,families!$B:$B,0))</f>
        <v>8</v>
      </c>
      <c r="H319" s="12" t="s">
        <v>38</v>
      </c>
      <c r="M319" s="1">
        <v>1032807</v>
      </c>
      <c r="N319" s="1">
        <v>1032867</v>
      </c>
      <c r="O319" s="1">
        <v>1.8</v>
      </c>
      <c r="P319" s="1" t="s">
        <v>716</v>
      </c>
      <c r="Q319" s="1" t="s">
        <v>721</v>
      </c>
      <c r="R319" s="1" t="s">
        <v>814</v>
      </c>
      <c r="S319" s="1" t="s">
        <v>815</v>
      </c>
      <c r="T319" s="1">
        <v>60</v>
      </c>
    </row>
    <row r="320" spans="1:20" x14ac:dyDescent="0.2">
      <c r="A320" s="1">
        <f t="shared" si="16"/>
        <v>1032867</v>
      </c>
      <c r="B320" s="1">
        <f t="shared" si="16"/>
        <v>1033195</v>
      </c>
      <c r="C320" s="1" t="str">
        <f t="shared" si="17"/>
        <v>0.9m FG</v>
      </c>
      <c r="D320" s="1" t="str">
        <f t="shared" si="18"/>
        <v>0.9m FG - Default Depth</v>
      </c>
      <c r="E320" s="1" t="s">
        <v>38</v>
      </c>
      <c r="F320" s="1">
        <f t="shared" si="19"/>
        <v>0.9</v>
      </c>
      <c r="G320" s="12">
        <f>INDEX(families!$A:$A,MATCH(H320,families!$B:$B,0))</f>
        <v>8</v>
      </c>
      <c r="H320" s="12" t="s">
        <v>38</v>
      </c>
      <c r="M320" s="1">
        <v>1032867</v>
      </c>
      <c r="N320" s="1">
        <v>1033195</v>
      </c>
      <c r="O320" s="1">
        <v>0.9</v>
      </c>
      <c r="P320" s="1" t="s">
        <v>716</v>
      </c>
      <c r="Q320" s="1" t="s">
        <v>717</v>
      </c>
      <c r="R320" s="1" t="s">
        <v>718</v>
      </c>
      <c r="S320" s="1" t="s">
        <v>719</v>
      </c>
      <c r="T320" s="1">
        <v>328</v>
      </c>
    </row>
    <row r="321" spans="1:20" x14ac:dyDescent="0.2">
      <c r="A321" s="1">
        <f t="shared" si="16"/>
        <v>1033195</v>
      </c>
      <c r="B321" s="1">
        <f t="shared" si="16"/>
        <v>1033237.14</v>
      </c>
      <c r="C321" s="1" t="str">
        <f t="shared" si="17"/>
        <v>1.5m FG</v>
      </c>
      <c r="D321" s="1" t="str">
        <f t="shared" si="18"/>
        <v>1.5m FG - Alignment Sheets</v>
      </c>
      <c r="E321" s="1" t="s">
        <v>38</v>
      </c>
      <c r="F321" s="1">
        <f t="shared" si="19"/>
        <v>1.5</v>
      </c>
      <c r="G321" s="12">
        <f>INDEX(families!$A:$A,MATCH(H321,families!$B:$B,0))</f>
        <v>8</v>
      </c>
      <c r="H321" s="12" t="s">
        <v>38</v>
      </c>
      <c r="M321" s="1">
        <v>1033195</v>
      </c>
      <c r="N321" s="1">
        <v>1033237.14</v>
      </c>
      <c r="O321" s="1">
        <v>1.5</v>
      </c>
      <c r="P321" s="1" t="s">
        <v>716</v>
      </c>
      <c r="Q321" s="1" t="s">
        <v>721</v>
      </c>
      <c r="R321" s="1" t="s">
        <v>724</v>
      </c>
      <c r="S321" s="1" t="s">
        <v>725</v>
      </c>
      <c r="T321" s="1">
        <v>42.140000000013899</v>
      </c>
    </row>
    <row r="322" spans="1:20" x14ac:dyDescent="0.2">
      <c r="A322" s="1">
        <f t="shared" si="16"/>
        <v>1033237.14</v>
      </c>
      <c r="B322" s="1">
        <f t="shared" si="16"/>
        <v>1033249.14</v>
      </c>
      <c r="C322" s="1" t="str">
        <f t="shared" si="17"/>
        <v>2.0m RD</v>
      </c>
      <c r="D322" s="1" t="str">
        <f t="shared" si="18"/>
        <v>2.0m RD - DWG# PT640801</v>
      </c>
      <c r="E322" s="1" t="s">
        <v>38</v>
      </c>
      <c r="F322" s="1">
        <f t="shared" si="19"/>
        <v>2</v>
      </c>
      <c r="G322" s="12">
        <f>INDEX(families!$A:$A,MATCH(H322,families!$B:$B,0))</f>
        <v>8</v>
      </c>
      <c r="H322" s="12" t="s">
        <v>38</v>
      </c>
      <c r="M322" s="1">
        <v>1033237.14</v>
      </c>
      <c r="N322" s="1">
        <v>1033249.14</v>
      </c>
      <c r="O322" s="1">
        <v>2</v>
      </c>
      <c r="P322" s="1" t="s">
        <v>735</v>
      </c>
      <c r="Q322" s="1" t="s">
        <v>745</v>
      </c>
      <c r="R322" s="1" t="s">
        <v>746</v>
      </c>
      <c r="S322" s="1" t="s">
        <v>746</v>
      </c>
      <c r="T322" s="1">
        <v>12</v>
      </c>
    </row>
    <row r="323" spans="1:20" x14ac:dyDescent="0.2">
      <c r="A323" s="1">
        <f t="shared" ref="A323:B386" si="20">M323</f>
        <v>1033249.14</v>
      </c>
      <c r="B323" s="1">
        <f t="shared" si="20"/>
        <v>1033255</v>
      </c>
      <c r="C323" s="1" t="str">
        <f t="shared" ref="C323:C386" si="21">R323</f>
        <v>1.5m FG</v>
      </c>
      <c r="D323" s="1" t="str">
        <f t="shared" ref="D323:D386" si="22">R323&amp;" - "&amp;Q323</f>
        <v>1.5m FG - Alignment Sheets</v>
      </c>
      <c r="E323" s="1" t="s">
        <v>38</v>
      </c>
      <c r="F323" s="1">
        <f t="shared" ref="F323:F386" si="23">_xlfn.NUMBERVALUE(TRIM(LEFT(R323,3)))</f>
        <v>1.5</v>
      </c>
      <c r="G323" s="12">
        <f>INDEX(families!$A:$A,MATCH(H323,families!$B:$B,0))</f>
        <v>8</v>
      </c>
      <c r="H323" s="12" t="s">
        <v>38</v>
      </c>
      <c r="M323" s="1">
        <v>1033249.14</v>
      </c>
      <c r="N323" s="1">
        <v>1033255</v>
      </c>
      <c r="O323" s="1">
        <v>1.5</v>
      </c>
      <c r="P323" s="1" t="s">
        <v>716</v>
      </c>
      <c r="Q323" s="1" t="s">
        <v>721</v>
      </c>
      <c r="R323" s="1" t="s">
        <v>724</v>
      </c>
      <c r="S323" s="1" t="s">
        <v>725</v>
      </c>
      <c r="T323" s="1">
        <v>5.8599999999860302</v>
      </c>
    </row>
    <row r="324" spans="1:20" x14ac:dyDescent="0.2">
      <c r="A324" s="1">
        <f t="shared" si="20"/>
        <v>1033255</v>
      </c>
      <c r="B324" s="1">
        <f t="shared" si="20"/>
        <v>1033881.55</v>
      </c>
      <c r="C324" s="1" t="str">
        <f t="shared" si="21"/>
        <v>0.9m FG</v>
      </c>
      <c r="D324" s="1" t="str">
        <f t="shared" si="22"/>
        <v>0.9m FG - Default Depth</v>
      </c>
      <c r="E324" s="1" t="s">
        <v>38</v>
      </c>
      <c r="F324" s="1">
        <f t="shared" si="23"/>
        <v>0.9</v>
      </c>
      <c r="G324" s="12">
        <f>INDEX(families!$A:$A,MATCH(H324,families!$B:$B,0))</f>
        <v>8</v>
      </c>
      <c r="H324" s="12" t="s">
        <v>38</v>
      </c>
      <c r="M324" s="1">
        <v>1033255</v>
      </c>
      <c r="N324" s="1">
        <v>1033881.55</v>
      </c>
      <c r="O324" s="1">
        <v>0.9</v>
      </c>
      <c r="P324" s="1" t="s">
        <v>716</v>
      </c>
      <c r="Q324" s="1" t="s">
        <v>717</v>
      </c>
      <c r="R324" s="1" t="s">
        <v>718</v>
      </c>
      <c r="S324" s="1" t="s">
        <v>719</v>
      </c>
      <c r="T324" s="1">
        <v>626.550000000046</v>
      </c>
    </row>
    <row r="325" spans="1:20" x14ac:dyDescent="0.2">
      <c r="A325" s="1">
        <f t="shared" si="20"/>
        <v>1033881.55</v>
      </c>
      <c r="B325" s="1">
        <f t="shared" si="20"/>
        <v>1033905.55</v>
      </c>
      <c r="C325" s="1" t="str">
        <f t="shared" si="21"/>
        <v>1.2m WC</v>
      </c>
      <c r="D325" s="1" t="str">
        <f t="shared" si="22"/>
        <v>1.2m WC - DWG# PT610201</v>
      </c>
      <c r="E325" s="1" t="s">
        <v>38</v>
      </c>
      <c r="F325" s="1">
        <f t="shared" si="23"/>
        <v>1.2</v>
      </c>
      <c r="G325" s="12">
        <f>INDEX(families!$A:$A,MATCH(H325,families!$B:$B,0))</f>
        <v>8</v>
      </c>
      <c r="H325" s="12" t="s">
        <v>38</v>
      </c>
      <c r="M325" s="1">
        <v>1033881.55</v>
      </c>
      <c r="N325" s="1">
        <v>1033905.55</v>
      </c>
      <c r="O325" s="1">
        <v>1.2</v>
      </c>
      <c r="P325" s="1" t="s">
        <v>732</v>
      </c>
      <c r="Q325" s="1" t="s">
        <v>733</v>
      </c>
      <c r="R325" s="1" t="s">
        <v>734</v>
      </c>
      <c r="S325" s="1" t="s">
        <v>734</v>
      </c>
      <c r="T325" s="1">
        <v>24</v>
      </c>
    </row>
    <row r="326" spans="1:20" x14ac:dyDescent="0.2">
      <c r="A326" s="1">
        <f t="shared" si="20"/>
        <v>1033905.55</v>
      </c>
      <c r="B326" s="1">
        <f t="shared" si="20"/>
        <v>1033996.81</v>
      </c>
      <c r="C326" s="1" t="str">
        <f t="shared" si="21"/>
        <v>0.9m FG</v>
      </c>
      <c r="D326" s="1" t="str">
        <f t="shared" si="22"/>
        <v>0.9m FG - Default Depth</v>
      </c>
      <c r="E326" s="1" t="s">
        <v>38</v>
      </c>
      <c r="F326" s="1">
        <f t="shared" si="23"/>
        <v>0.9</v>
      </c>
      <c r="G326" s="12">
        <f>INDEX(families!$A:$A,MATCH(H326,families!$B:$B,0))</f>
        <v>8</v>
      </c>
      <c r="H326" s="12" t="s">
        <v>38</v>
      </c>
      <c r="M326" s="1">
        <v>1033905.55</v>
      </c>
      <c r="N326" s="1">
        <v>1033996.81</v>
      </c>
      <c r="O326" s="1">
        <v>0.9</v>
      </c>
      <c r="P326" s="1" t="s">
        <v>716</v>
      </c>
      <c r="Q326" s="1" t="s">
        <v>717</v>
      </c>
      <c r="R326" s="1" t="s">
        <v>718</v>
      </c>
      <c r="S326" s="1" t="s">
        <v>719</v>
      </c>
      <c r="T326" s="1">
        <v>91.260000000009299</v>
      </c>
    </row>
    <row r="327" spans="1:20" x14ac:dyDescent="0.2">
      <c r="A327" s="1">
        <f t="shared" si="20"/>
        <v>1033996.81</v>
      </c>
      <c r="B327" s="1">
        <f t="shared" si="20"/>
        <v>1034041.17</v>
      </c>
      <c r="C327" s="1" t="str">
        <f t="shared" si="21"/>
        <v>1.2m WC</v>
      </c>
      <c r="D327" s="1" t="str">
        <f t="shared" si="22"/>
        <v>1.2m WC - DWG# PT610201</v>
      </c>
      <c r="E327" s="1" t="s">
        <v>38</v>
      </c>
      <c r="F327" s="1">
        <f t="shared" si="23"/>
        <v>1.2</v>
      </c>
      <c r="G327" s="12">
        <f>INDEX(families!$A:$A,MATCH(H327,families!$B:$B,0))</f>
        <v>8</v>
      </c>
      <c r="H327" s="12" t="s">
        <v>38</v>
      </c>
      <c r="M327" s="1">
        <v>1033996.81</v>
      </c>
      <c r="N327" s="1">
        <v>1034041.17</v>
      </c>
      <c r="O327" s="1">
        <v>1.2</v>
      </c>
      <c r="P327" s="1" t="s">
        <v>732</v>
      </c>
      <c r="Q327" s="1" t="s">
        <v>733</v>
      </c>
      <c r="R327" s="1" t="s">
        <v>734</v>
      </c>
      <c r="S327" s="1" t="s">
        <v>734</v>
      </c>
      <c r="T327" s="1">
        <v>44.359999999986002</v>
      </c>
    </row>
    <row r="328" spans="1:20" x14ac:dyDescent="0.2">
      <c r="A328" s="1">
        <f t="shared" si="20"/>
        <v>1034041.17</v>
      </c>
      <c r="B328" s="1">
        <f t="shared" si="20"/>
        <v>1034123.73</v>
      </c>
      <c r="C328" s="1" t="str">
        <f t="shared" si="21"/>
        <v>0.9m FG</v>
      </c>
      <c r="D328" s="1" t="str">
        <f t="shared" si="22"/>
        <v>0.9m FG - Default Depth</v>
      </c>
      <c r="E328" s="1" t="s">
        <v>38</v>
      </c>
      <c r="F328" s="1">
        <f t="shared" si="23"/>
        <v>0.9</v>
      </c>
      <c r="G328" s="12">
        <f>INDEX(families!$A:$A,MATCH(H328,families!$B:$B,0))</f>
        <v>8</v>
      </c>
      <c r="H328" s="12" t="s">
        <v>38</v>
      </c>
      <c r="M328" s="1">
        <v>1034041.17</v>
      </c>
      <c r="N328" s="1">
        <v>1034123.73</v>
      </c>
      <c r="O328" s="1">
        <v>0.9</v>
      </c>
      <c r="P328" s="1" t="s">
        <v>716</v>
      </c>
      <c r="Q328" s="1" t="s">
        <v>717</v>
      </c>
      <c r="R328" s="1" t="s">
        <v>718</v>
      </c>
      <c r="S328" s="1" t="s">
        <v>719</v>
      </c>
      <c r="T328" s="1">
        <v>82.559999999939393</v>
      </c>
    </row>
    <row r="329" spans="1:20" x14ac:dyDescent="0.2">
      <c r="A329" s="1">
        <f t="shared" si="20"/>
        <v>1034123.73</v>
      </c>
      <c r="B329" s="1">
        <f t="shared" si="20"/>
        <v>1034147.73</v>
      </c>
      <c r="C329" s="1" t="str">
        <f t="shared" si="21"/>
        <v>1.2m WC</v>
      </c>
      <c r="D329" s="1" t="str">
        <f t="shared" si="22"/>
        <v>1.2m WC - DWG# PT610201</v>
      </c>
      <c r="E329" s="1" t="s">
        <v>38</v>
      </c>
      <c r="F329" s="1">
        <f t="shared" si="23"/>
        <v>1.2</v>
      </c>
      <c r="G329" s="12">
        <f>INDEX(families!$A:$A,MATCH(H329,families!$B:$B,0))</f>
        <v>8</v>
      </c>
      <c r="H329" s="12" t="s">
        <v>38</v>
      </c>
      <c r="M329" s="1">
        <v>1034123.73</v>
      </c>
      <c r="N329" s="1">
        <v>1034147.73</v>
      </c>
      <c r="O329" s="1">
        <v>1.2</v>
      </c>
      <c r="P329" s="1" t="s">
        <v>732</v>
      </c>
      <c r="Q329" s="1" t="s">
        <v>733</v>
      </c>
      <c r="R329" s="1" t="s">
        <v>734</v>
      </c>
      <c r="S329" s="1" t="s">
        <v>734</v>
      </c>
      <c r="T329" s="1">
        <v>24</v>
      </c>
    </row>
    <row r="330" spans="1:20" x14ac:dyDescent="0.2">
      <c r="A330" s="1">
        <f t="shared" si="20"/>
        <v>1034147.73</v>
      </c>
      <c r="B330" s="1">
        <f t="shared" si="20"/>
        <v>1034227.15</v>
      </c>
      <c r="C330" s="1" t="str">
        <f t="shared" si="21"/>
        <v>0.9m FG</v>
      </c>
      <c r="D330" s="1" t="str">
        <f t="shared" si="22"/>
        <v>0.9m FG - Default Depth</v>
      </c>
      <c r="E330" s="1" t="s">
        <v>38</v>
      </c>
      <c r="F330" s="1">
        <f t="shared" si="23"/>
        <v>0.9</v>
      </c>
      <c r="G330" s="12">
        <f>INDEX(families!$A:$A,MATCH(H330,families!$B:$B,0))</f>
        <v>8</v>
      </c>
      <c r="H330" s="12" t="s">
        <v>38</v>
      </c>
      <c r="M330" s="1">
        <v>1034147.73</v>
      </c>
      <c r="N330" s="1">
        <v>1034227.15</v>
      </c>
      <c r="O330" s="1">
        <v>0.9</v>
      </c>
      <c r="P330" s="1" t="s">
        <v>716</v>
      </c>
      <c r="Q330" s="1" t="s">
        <v>717</v>
      </c>
      <c r="R330" s="1" t="s">
        <v>718</v>
      </c>
      <c r="S330" s="1" t="s">
        <v>719</v>
      </c>
      <c r="T330" s="1">
        <v>79.420000000041895</v>
      </c>
    </row>
    <row r="331" spans="1:20" x14ac:dyDescent="0.2">
      <c r="A331" s="1">
        <f t="shared" si="20"/>
        <v>1034227.15</v>
      </c>
      <c r="B331" s="1">
        <f t="shared" si="20"/>
        <v>1034251.15</v>
      </c>
      <c r="C331" s="1" t="str">
        <f t="shared" si="21"/>
        <v>1.2m WC</v>
      </c>
      <c r="D331" s="1" t="str">
        <f t="shared" si="22"/>
        <v>1.2m WC - DWG# PT610201</v>
      </c>
      <c r="E331" s="1" t="s">
        <v>38</v>
      </c>
      <c r="F331" s="1">
        <f t="shared" si="23"/>
        <v>1.2</v>
      </c>
      <c r="G331" s="12">
        <f>INDEX(families!$A:$A,MATCH(H331,families!$B:$B,0))</f>
        <v>8</v>
      </c>
      <c r="H331" s="12" t="s">
        <v>38</v>
      </c>
      <c r="M331" s="1">
        <v>1034227.15</v>
      </c>
      <c r="N331" s="1">
        <v>1034251.15</v>
      </c>
      <c r="O331" s="1">
        <v>1.2</v>
      </c>
      <c r="P331" s="1" t="s">
        <v>732</v>
      </c>
      <c r="Q331" s="1" t="s">
        <v>733</v>
      </c>
      <c r="R331" s="1" t="s">
        <v>734</v>
      </c>
      <c r="S331" s="1" t="s">
        <v>734</v>
      </c>
      <c r="T331" s="1">
        <v>24</v>
      </c>
    </row>
    <row r="332" spans="1:20" x14ac:dyDescent="0.2">
      <c r="A332" s="1">
        <f t="shared" si="20"/>
        <v>1034251.15</v>
      </c>
      <c r="B332" s="1">
        <f t="shared" si="20"/>
        <v>1034320</v>
      </c>
      <c r="C332" s="1" t="str">
        <f t="shared" si="21"/>
        <v>0.9m FG</v>
      </c>
      <c r="D332" s="1" t="str">
        <f t="shared" si="22"/>
        <v>0.9m FG - Default Depth</v>
      </c>
      <c r="E332" s="1" t="s">
        <v>38</v>
      </c>
      <c r="F332" s="1">
        <f t="shared" si="23"/>
        <v>0.9</v>
      </c>
      <c r="G332" s="12">
        <f>INDEX(families!$A:$A,MATCH(H332,families!$B:$B,0))</f>
        <v>8</v>
      </c>
      <c r="H332" s="12" t="s">
        <v>38</v>
      </c>
      <c r="M332" s="1">
        <v>1034251.15</v>
      </c>
      <c r="N332" s="1">
        <v>1034320</v>
      </c>
      <c r="O332" s="1">
        <v>0.9</v>
      </c>
      <c r="P332" s="1" t="s">
        <v>716</v>
      </c>
      <c r="Q332" s="1" t="s">
        <v>717</v>
      </c>
      <c r="R332" s="1" t="s">
        <v>718</v>
      </c>
      <c r="S332" s="1" t="s">
        <v>719</v>
      </c>
      <c r="T332" s="1">
        <v>68.849999999976703</v>
      </c>
    </row>
    <row r="333" spans="1:20" x14ac:dyDescent="0.2">
      <c r="A333" s="1">
        <f t="shared" si="20"/>
        <v>1034320</v>
      </c>
      <c r="B333" s="1">
        <f t="shared" si="20"/>
        <v>1035107</v>
      </c>
      <c r="C333" s="1" t="str">
        <f t="shared" si="21"/>
        <v>1.8m CG</v>
      </c>
      <c r="D333" s="1" t="str">
        <f t="shared" si="22"/>
        <v>1.8m CG - Alignment Sheets</v>
      </c>
      <c r="E333" s="1" t="s">
        <v>38</v>
      </c>
      <c r="F333" s="1">
        <f t="shared" si="23"/>
        <v>1.8</v>
      </c>
      <c r="G333" s="12">
        <f>INDEX(families!$A:$A,MATCH(H333,families!$B:$B,0))</f>
        <v>8</v>
      </c>
      <c r="H333" s="12" t="s">
        <v>38</v>
      </c>
      <c r="M333" s="1">
        <v>1034320</v>
      </c>
      <c r="N333" s="1">
        <v>1035107</v>
      </c>
      <c r="O333" s="1">
        <v>1.8</v>
      </c>
      <c r="P333" s="1" t="s">
        <v>720</v>
      </c>
      <c r="Q333" s="1" t="s">
        <v>721</v>
      </c>
      <c r="R333" s="1" t="s">
        <v>816</v>
      </c>
      <c r="S333" s="1" t="s">
        <v>817</v>
      </c>
      <c r="T333" s="1">
        <v>787</v>
      </c>
    </row>
    <row r="334" spans="1:20" x14ac:dyDescent="0.2">
      <c r="A334" s="1">
        <f t="shared" si="20"/>
        <v>1035107</v>
      </c>
      <c r="B334" s="1">
        <f t="shared" si="20"/>
        <v>1035575.02</v>
      </c>
      <c r="C334" s="1" t="str">
        <f t="shared" si="21"/>
        <v>1.2m CG</v>
      </c>
      <c r="D334" s="1" t="str">
        <f t="shared" si="22"/>
        <v>1.2m CG - Alignment Sheets</v>
      </c>
      <c r="E334" s="1" t="s">
        <v>38</v>
      </c>
      <c r="F334" s="1">
        <f t="shared" si="23"/>
        <v>1.2</v>
      </c>
      <c r="G334" s="12">
        <f>INDEX(families!$A:$A,MATCH(H334,families!$B:$B,0))</f>
        <v>8</v>
      </c>
      <c r="H334" s="12" t="s">
        <v>38</v>
      </c>
      <c r="M334" s="1">
        <v>1035107</v>
      </c>
      <c r="N334" s="1">
        <v>1035575.02</v>
      </c>
      <c r="O334" s="1">
        <v>1.2</v>
      </c>
      <c r="P334" s="1" t="s">
        <v>720</v>
      </c>
      <c r="Q334" s="1" t="s">
        <v>721</v>
      </c>
      <c r="R334" s="1" t="s">
        <v>761</v>
      </c>
      <c r="S334" s="1" t="s">
        <v>762</v>
      </c>
      <c r="T334" s="1">
        <v>468.020000000018</v>
      </c>
    </row>
    <row r="335" spans="1:20" x14ac:dyDescent="0.2">
      <c r="A335" s="1">
        <f t="shared" si="20"/>
        <v>1035575.02</v>
      </c>
      <c r="B335" s="1">
        <f t="shared" si="20"/>
        <v>1035587.02</v>
      </c>
      <c r="C335" s="1" t="str">
        <f t="shared" si="21"/>
        <v>1.5m RD</v>
      </c>
      <c r="D335" s="1" t="str">
        <f t="shared" si="22"/>
        <v>1.5m RD - DWG# PT640301</v>
      </c>
      <c r="E335" s="1" t="s">
        <v>38</v>
      </c>
      <c r="F335" s="1">
        <f t="shared" si="23"/>
        <v>1.5</v>
      </c>
      <c r="G335" s="12">
        <f>INDEX(families!$A:$A,MATCH(H335,families!$B:$B,0))</f>
        <v>8</v>
      </c>
      <c r="H335" s="12" t="s">
        <v>38</v>
      </c>
      <c r="M335" s="1">
        <v>1035575.02</v>
      </c>
      <c r="N335" s="1">
        <v>1035587.02</v>
      </c>
      <c r="O335" s="1">
        <v>1.5</v>
      </c>
      <c r="P335" s="1" t="s">
        <v>735</v>
      </c>
      <c r="Q335" s="1" t="s">
        <v>736</v>
      </c>
      <c r="R335" s="1" t="s">
        <v>737</v>
      </c>
      <c r="S335" s="1" t="s">
        <v>737</v>
      </c>
      <c r="T335" s="1">
        <v>12</v>
      </c>
    </row>
    <row r="336" spans="1:20" x14ac:dyDescent="0.2">
      <c r="A336" s="1">
        <f t="shared" si="20"/>
        <v>1035587.02</v>
      </c>
      <c r="B336" s="1">
        <f t="shared" si="20"/>
        <v>1035653</v>
      </c>
      <c r="C336" s="1" t="str">
        <f t="shared" si="21"/>
        <v>1.2m CG</v>
      </c>
      <c r="D336" s="1" t="str">
        <f t="shared" si="22"/>
        <v>1.2m CG - Alignment Sheets</v>
      </c>
      <c r="E336" s="1" t="s">
        <v>38</v>
      </c>
      <c r="F336" s="1">
        <f t="shared" si="23"/>
        <v>1.2</v>
      </c>
      <c r="G336" s="12">
        <f>INDEX(families!$A:$A,MATCH(H336,families!$B:$B,0))</f>
        <v>8</v>
      </c>
      <c r="H336" s="12" t="s">
        <v>38</v>
      </c>
      <c r="M336" s="1">
        <v>1035587.02</v>
      </c>
      <c r="N336" s="1">
        <v>1035653</v>
      </c>
      <c r="O336" s="1">
        <v>1.2</v>
      </c>
      <c r="P336" s="1" t="s">
        <v>720</v>
      </c>
      <c r="Q336" s="1" t="s">
        <v>721</v>
      </c>
      <c r="R336" s="1" t="s">
        <v>761</v>
      </c>
      <c r="S336" s="1" t="s">
        <v>762</v>
      </c>
      <c r="T336" s="1">
        <v>65.979999999981302</v>
      </c>
    </row>
    <row r="337" spans="1:20" x14ac:dyDescent="0.2">
      <c r="A337" s="1">
        <f t="shared" si="20"/>
        <v>1035653</v>
      </c>
      <c r="B337" s="1">
        <f t="shared" si="20"/>
        <v>1035713</v>
      </c>
      <c r="C337" s="1" t="str">
        <f t="shared" si="21"/>
        <v>1.2m CG/2.0m FG</v>
      </c>
      <c r="D337" s="1" t="str">
        <f t="shared" si="22"/>
        <v>1.2m CG/2.0m FG - Alignment Sheets</v>
      </c>
      <c r="E337" s="1" t="s">
        <v>38</v>
      </c>
      <c r="F337" s="1">
        <f t="shared" si="23"/>
        <v>1.2</v>
      </c>
      <c r="G337" s="12">
        <f>INDEX(families!$A:$A,MATCH(H337,families!$B:$B,0))</f>
        <v>8</v>
      </c>
      <c r="H337" s="12" t="s">
        <v>38</v>
      </c>
      <c r="M337" s="1">
        <v>1035653</v>
      </c>
      <c r="N337" s="1">
        <v>1035713</v>
      </c>
      <c r="O337" s="1" t="s">
        <v>818</v>
      </c>
      <c r="P337" s="1" t="s">
        <v>741</v>
      </c>
      <c r="Q337" s="1" t="s">
        <v>721</v>
      </c>
      <c r="R337" s="1" t="s">
        <v>819</v>
      </c>
      <c r="S337" s="1" t="s">
        <v>820</v>
      </c>
      <c r="T337" s="1">
        <v>60</v>
      </c>
    </row>
    <row r="338" spans="1:20" x14ac:dyDescent="0.2">
      <c r="A338" s="1">
        <f t="shared" si="20"/>
        <v>1035713</v>
      </c>
      <c r="B338" s="1">
        <f t="shared" si="20"/>
        <v>1036082</v>
      </c>
      <c r="C338" s="1" t="str">
        <f t="shared" si="21"/>
        <v>1.2m CG</v>
      </c>
      <c r="D338" s="1" t="str">
        <f t="shared" si="22"/>
        <v>1.2m CG - Alignment Sheets</v>
      </c>
      <c r="E338" s="1" t="s">
        <v>38</v>
      </c>
      <c r="F338" s="1">
        <f t="shared" si="23"/>
        <v>1.2</v>
      </c>
      <c r="G338" s="12">
        <f>INDEX(families!$A:$A,MATCH(H338,families!$B:$B,0))</f>
        <v>8</v>
      </c>
      <c r="H338" s="12" t="s">
        <v>38</v>
      </c>
      <c r="M338" s="1">
        <v>1035713</v>
      </c>
      <c r="N338" s="1">
        <v>1036082</v>
      </c>
      <c r="O338" s="1">
        <v>1.2</v>
      </c>
      <c r="P338" s="1" t="s">
        <v>720</v>
      </c>
      <c r="Q338" s="1" t="s">
        <v>721</v>
      </c>
      <c r="R338" s="1" t="s">
        <v>761</v>
      </c>
      <c r="S338" s="1" t="s">
        <v>762</v>
      </c>
      <c r="T338" s="1">
        <v>369</v>
      </c>
    </row>
    <row r="339" spans="1:20" x14ac:dyDescent="0.2">
      <c r="A339" s="1">
        <f t="shared" si="20"/>
        <v>1036082</v>
      </c>
      <c r="B339" s="1">
        <f t="shared" si="20"/>
        <v>1036142</v>
      </c>
      <c r="C339" s="1" t="str">
        <f t="shared" si="21"/>
        <v>1.2m CG/1.5m FG</v>
      </c>
      <c r="D339" s="1" t="str">
        <f t="shared" si="22"/>
        <v>1.2m CG/1.5m FG - Alignment Sheets</v>
      </c>
      <c r="E339" s="1" t="s">
        <v>38</v>
      </c>
      <c r="F339" s="1">
        <f t="shared" si="23"/>
        <v>1.2</v>
      </c>
      <c r="G339" s="12">
        <f>INDEX(families!$A:$A,MATCH(H339,families!$B:$B,0))</f>
        <v>8</v>
      </c>
      <c r="H339" s="12" t="s">
        <v>38</v>
      </c>
      <c r="M339" s="1">
        <v>1036082</v>
      </c>
      <c r="N339" s="1">
        <v>1036142</v>
      </c>
      <c r="O339" s="1" t="s">
        <v>747</v>
      </c>
      <c r="P339" s="1" t="s">
        <v>741</v>
      </c>
      <c r="Q339" s="1" t="s">
        <v>721</v>
      </c>
      <c r="R339" s="1" t="s">
        <v>748</v>
      </c>
      <c r="S339" s="1" t="s">
        <v>749</v>
      </c>
      <c r="T339" s="1">
        <v>60</v>
      </c>
    </row>
    <row r="340" spans="1:20" x14ac:dyDescent="0.2">
      <c r="A340" s="1">
        <f t="shared" si="20"/>
        <v>1036142</v>
      </c>
      <c r="B340" s="1">
        <f t="shared" si="20"/>
        <v>1036320</v>
      </c>
      <c r="C340" s="1" t="str">
        <f t="shared" si="21"/>
        <v>1.2m CG</v>
      </c>
      <c r="D340" s="1" t="str">
        <f t="shared" si="22"/>
        <v>1.2m CG - Alignment Sheets</v>
      </c>
      <c r="E340" s="1" t="s">
        <v>38</v>
      </c>
      <c r="F340" s="1">
        <f t="shared" si="23"/>
        <v>1.2</v>
      </c>
      <c r="G340" s="12">
        <f>INDEX(families!$A:$A,MATCH(H340,families!$B:$B,0))</f>
        <v>8</v>
      </c>
      <c r="H340" s="12" t="s">
        <v>38</v>
      </c>
      <c r="M340" s="1">
        <v>1036142</v>
      </c>
      <c r="N340" s="1">
        <v>1036320</v>
      </c>
      <c r="O340" s="1">
        <v>1.2</v>
      </c>
      <c r="P340" s="1" t="s">
        <v>720</v>
      </c>
      <c r="Q340" s="1" t="s">
        <v>721</v>
      </c>
      <c r="R340" s="1" t="s">
        <v>761</v>
      </c>
      <c r="S340" s="1" t="s">
        <v>762</v>
      </c>
      <c r="T340" s="1">
        <v>178</v>
      </c>
    </row>
    <row r="341" spans="1:20" x14ac:dyDescent="0.2">
      <c r="A341" s="1">
        <f t="shared" si="20"/>
        <v>1036320</v>
      </c>
      <c r="B341" s="1">
        <f t="shared" si="20"/>
        <v>1036409</v>
      </c>
      <c r="C341" s="1" t="str">
        <f t="shared" si="21"/>
        <v>1.2m CG/1.5m FG</v>
      </c>
      <c r="D341" s="1" t="str">
        <f t="shared" si="22"/>
        <v>1.2m CG/1.5m FG - Alignment Sheets</v>
      </c>
      <c r="E341" s="1" t="s">
        <v>38</v>
      </c>
      <c r="F341" s="1">
        <f t="shared" si="23"/>
        <v>1.2</v>
      </c>
      <c r="G341" s="12">
        <f>INDEX(families!$A:$A,MATCH(H341,families!$B:$B,0))</f>
        <v>8</v>
      </c>
      <c r="H341" s="12" t="s">
        <v>38</v>
      </c>
      <c r="M341" s="1">
        <v>1036320</v>
      </c>
      <c r="N341" s="1">
        <v>1036409</v>
      </c>
      <c r="O341" s="1" t="s">
        <v>747</v>
      </c>
      <c r="P341" s="1" t="s">
        <v>741</v>
      </c>
      <c r="Q341" s="1" t="s">
        <v>721</v>
      </c>
      <c r="R341" s="1" t="s">
        <v>748</v>
      </c>
      <c r="S341" s="1" t="s">
        <v>749</v>
      </c>
      <c r="T341" s="1">
        <v>89</v>
      </c>
    </row>
    <row r="342" spans="1:20" x14ac:dyDescent="0.2">
      <c r="A342" s="1">
        <f t="shared" si="20"/>
        <v>1036409</v>
      </c>
      <c r="B342" s="1">
        <f t="shared" si="20"/>
        <v>1037732</v>
      </c>
      <c r="C342" s="1" t="str">
        <f t="shared" si="21"/>
        <v>1.2m CG</v>
      </c>
      <c r="D342" s="1" t="str">
        <f t="shared" si="22"/>
        <v>1.2m CG - Alignment Sheets</v>
      </c>
      <c r="E342" s="1" t="s">
        <v>38</v>
      </c>
      <c r="F342" s="1">
        <f t="shared" si="23"/>
        <v>1.2</v>
      </c>
      <c r="G342" s="12">
        <f>INDEX(families!$A:$A,MATCH(H342,families!$B:$B,0))</f>
        <v>8</v>
      </c>
      <c r="H342" s="12" t="s">
        <v>38</v>
      </c>
      <c r="M342" s="1">
        <v>1036409</v>
      </c>
      <c r="N342" s="1">
        <v>1037732</v>
      </c>
      <c r="O342" s="1">
        <v>1.2</v>
      </c>
      <c r="P342" s="1" t="s">
        <v>720</v>
      </c>
      <c r="Q342" s="1" t="s">
        <v>721</v>
      </c>
      <c r="R342" s="1" t="s">
        <v>761</v>
      </c>
      <c r="S342" s="1" t="s">
        <v>762</v>
      </c>
      <c r="T342" s="1">
        <v>1323</v>
      </c>
    </row>
    <row r="343" spans="1:20" x14ac:dyDescent="0.2">
      <c r="A343" s="1">
        <f t="shared" si="20"/>
        <v>1037732</v>
      </c>
      <c r="B343" s="1">
        <f t="shared" si="20"/>
        <v>1037839</v>
      </c>
      <c r="C343" s="1" t="str">
        <f t="shared" si="21"/>
        <v>1.2m CG/1.5m FG</v>
      </c>
      <c r="D343" s="1" t="str">
        <f t="shared" si="22"/>
        <v>1.2m CG/1.5m FG - Alignment Sheets</v>
      </c>
      <c r="E343" s="1" t="s">
        <v>38</v>
      </c>
      <c r="F343" s="1">
        <f t="shared" si="23"/>
        <v>1.2</v>
      </c>
      <c r="G343" s="12">
        <f>INDEX(families!$A:$A,MATCH(H343,families!$B:$B,0))</f>
        <v>8</v>
      </c>
      <c r="H343" s="12" t="s">
        <v>38</v>
      </c>
      <c r="M343" s="1">
        <v>1037732</v>
      </c>
      <c r="N343" s="1">
        <v>1037839</v>
      </c>
      <c r="O343" s="1" t="s">
        <v>747</v>
      </c>
      <c r="P343" s="1" t="s">
        <v>741</v>
      </c>
      <c r="Q343" s="1" t="s">
        <v>721</v>
      </c>
      <c r="R343" s="1" t="s">
        <v>748</v>
      </c>
      <c r="S343" s="1" t="s">
        <v>749</v>
      </c>
      <c r="T343" s="1">
        <v>107</v>
      </c>
    </row>
    <row r="344" spans="1:20" x14ac:dyDescent="0.2">
      <c r="A344" s="1">
        <f t="shared" si="20"/>
        <v>1037839</v>
      </c>
      <c r="B344" s="1">
        <f t="shared" si="20"/>
        <v>1037846</v>
      </c>
      <c r="C344" s="1" t="str">
        <f t="shared" si="21"/>
        <v>1.2m CG</v>
      </c>
      <c r="D344" s="1" t="str">
        <f t="shared" si="22"/>
        <v>1.2m CG - Alignment Sheets</v>
      </c>
      <c r="E344" s="1" t="s">
        <v>38</v>
      </c>
      <c r="F344" s="1">
        <f t="shared" si="23"/>
        <v>1.2</v>
      </c>
      <c r="G344" s="12">
        <f>INDEX(families!$A:$A,MATCH(H344,families!$B:$B,0))</f>
        <v>8</v>
      </c>
      <c r="H344" s="12" t="s">
        <v>38</v>
      </c>
      <c r="M344" s="1">
        <v>1037839</v>
      </c>
      <c r="N344" s="1">
        <v>1037846</v>
      </c>
      <c r="O344" s="1">
        <v>1.2</v>
      </c>
      <c r="P344" s="1" t="s">
        <v>720</v>
      </c>
      <c r="Q344" s="1" t="s">
        <v>721</v>
      </c>
      <c r="R344" s="1" t="s">
        <v>761</v>
      </c>
      <c r="S344" s="1" t="s">
        <v>762</v>
      </c>
      <c r="T344" s="1">
        <v>7</v>
      </c>
    </row>
    <row r="345" spans="1:20" x14ac:dyDescent="0.2">
      <c r="A345" s="1">
        <f t="shared" si="20"/>
        <v>1037846</v>
      </c>
      <c r="B345" s="1">
        <f t="shared" si="20"/>
        <v>1037858</v>
      </c>
      <c r="C345" s="1" t="str">
        <f t="shared" si="21"/>
        <v>1.5m RD</v>
      </c>
      <c r="D345" s="1" t="str">
        <f t="shared" si="22"/>
        <v>1.5m RD - DWG# PT640301</v>
      </c>
      <c r="E345" s="1" t="s">
        <v>38</v>
      </c>
      <c r="F345" s="1">
        <f t="shared" si="23"/>
        <v>1.5</v>
      </c>
      <c r="G345" s="12">
        <f>INDEX(families!$A:$A,MATCH(H345,families!$B:$B,0))</f>
        <v>8</v>
      </c>
      <c r="H345" s="12" t="s">
        <v>38</v>
      </c>
      <c r="M345" s="1">
        <v>1037846</v>
      </c>
      <c r="N345" s="1">
        <v>1037858</v>
      </c>
      <c r="O345" s="1">
        <v>1.5</v>
      </c>
      <c r="P345" s="1" t="s">
        <v>735</v>
      </c>
      <c r="Q345" s="1" t="s">
        <v>736</v>
      </c>
      <c r="R345" s="1" t="s">
        <v>737</v>
      </c>
      <c r="S345" s="1" t="s">
        <v>737</v>
      </c>
      <c r="T345" s="1">
        <v>12</v>
      </c>
    </row>
    <row r="346" spans="1:20" x14ac:dyDescent="0.2">
      <c r="A346" s="1">
        <f t="shared" si="20"/>
        <v>1037858</v>
      </c>
      <c r="B346" s="1">
        <f t="shared" si="20"/>
        <v>1038564.35</v>
      </c>
      <c r="C346" s="1" t="str">
        <f t="shared" si="21"/>
        <v>1.2m CG</v>
      </c>
      <c r="D346" s="1" t="str">
        <f t="shared" si="22"/>
        <v>1.2m CG - Alignment Sheets</v>
      </c>
      <c r="E346" s="1" t="s">
        <v>38</v>
      </c>
      <c r="F346" s="1">
        <f t="shared" si="23"/>
        <v>1.2</v>
      </c>
      <c r="G346" s="12">
        <f>INDEX(families!$A:$A,MATCH(H346,families!$B:$B,0))</f>
        <v>8</v>
      </c>
      <c r="H346" s="12" t="s">
        <v>38</v>
      </c>
      <c r="M346" s="1">
        <v>1037858</v>
      </c>
      <c r="N346" s="1">
        <v>1038564.35</v>
      </c>
      <c r="O346" s="1">
        <v>1.2</v>
      </c>
      <c r="P346" s="1" t="s">
        <v>720</v>
      </c>
      <c r="Q346" s="1" t="s">
        <v>721</v>
      </c>
      <c r="R346" s="1" t="s">
        <v>761</v>
      </c>
      <c r="S346" s="1" t="s">
        <v>762</v>
      </c>
      <c r="T346" s="1">
        <v>706.34999999997603</v>
      </c>
    </row>
    <row r="347" spans="1:20" x14ac:dyDescent="0.2">
      <c r="A347" s="1">
        <f t="shared" si="20"/>
        <v>1038564.35</v>
      </c>
      <c r="B347" s="1">
        <f t="shared" si="20"/>
        <v>1038576.35</v>
      </c>
      <c r="C347" s="1" t="str">
        <f t="shared" si="21"/>
        <v>1.5m RD</v>
      </c>
      <c r="D347" s="1" t="str">
        <f t="shared" si="22"/>
        <v>1.5m RD - DWG# PT640301</v>
      </c>
      <c r="E347" s="1" t="s">
        <v>38</v>
      </c>
      <c r="F347" s="1">
        <f t="shared" si="23"/>
        <v>1.5</v>
      </c>
      <c r="G347" s="12">
        <f>INDEX(families!$A:$A,MATCH(H347,families!$B:$B,0))</f>
        <v>8</v>
      </c>
      <c r="H347" s="12" t="s">
        <v>38</v>
      </c>
      <c r="M347" s="1">
        <v>1038564.35</v>
      </c>
      <c r="N347" s="1">
        <v>1038576.35</v>
      </c>
      <c r="O347" s="1">
        <v>1.5</v>
      </c>
      <c r="P347" s="1" t="s">
        <v>735</v>
      </c>
      <c r="Q347" s="1" t="s">
        <v>736</v>
      </c>
      <c r="R347" s="1" t="s">
        <v>737</v>
      </c>
      <c r="S347" s="1" t="s">
        <v>737</v>
      </c>
      <c r="T347" s="1">
        <v>12</v>
      </c>
    </row>
    <row r="348" spans="1:20" x14ac:dyDescent="0.2">
      <c r="A348" s="1">
        <f t="shared" si="20"/>
        <v>1038576.35</v>
      </c>
      <c r="B348" s="1">
        <f t="shared" si="20"/>
        <v>1039358.05</v>
      </c>
      <c r="C348" s="1" t="str">
        <f t="shared" si="21"/>
        <v>1.2m CG</v>
      </c>
      <c r="D348" s="1" t="str">
        <f t="shared" si="22"/>
        <v>1.2m CG - Alignment Sheets</v>
      </c>
      <c r="E348" s="1" t="s">
        <v>38</v>
      </c>
      <c r="F348" s="1">
        <f t="shared" si="23"/>
        <v>1.2</v>
      </c>
      <c r="G348" s="12">
        <f>INDEX(families!$A:$A,MATCH(H348,families!$B:$B,0))</f>
        <v>8</v>
      </c>
      <c r="H348" s="12" t="s">
        <v>38</v>
      </c>
      <c r="M348" s="1">
        <v>1038576.35</v>
      </c>
      <c r="N348" s="1">
        <v>1039358.05</v>
      </c>
      <c r="O348" s="1">
        <v>1.2</v>
      </c>
      <c r="P348" s="1" t="s">
        <v>720</v>
      </c>
      <c r="Q348" s="1" t="s">
        <v>721</v>
      </c>
      <c r="R348" s="1" t="s">
        <v>761</v>
      </c>
      <c r="S348" s="1" t="s">
        <v>762</v>
      </c>
      <c r="T348" s="1">
        <v>781.70000000006905</v>
      </c>
    </row>
    <row r="349" spans="1:20" x14ac:dyDescent="0.2">
      <c r="A349" s="1">
        <f t="shared" si="20"/>
        <v>1039358.05</v>
      </c>
      <c r="B349" s="1">
        <f t="shared" si="20"/>
        <v>1039370.05</v>
      </c>
      <c r="C349" s="1" t="str">
        <f t="shared" si="21"/>
        <v>1.5m RD</v>
      </c>
      <c r="D349" s="1" t="str">
        <f t="shared" si="22"/>
        <v>1.5m RD - DWG# PT640301</v>
      </c>
      <c r="E349" s="1" t="s">
        <v>38</v>
      </c>
      <c r="F349" s="1">
        <f t="shared" si="23"/>
        <v>1.5</v>
      </c>
      <c r="G349" s="12">
        <f>INDEX(families!$A:$A,MATCH(H349,families!$B:$B,0))</f>
        <v>8</v>
      </c>
      <c r="H349" s="12" t="s">
        <v>38</v>
      </c>
      <c r="M349" s="1">
        <v>1039358.05</v>
      </c>
      <c r="N349" s="1">
        <v>1039370.05</v>
      </c>
      <c r="O349" s="1">
        <v>1.5</v>
      </c>
      <c r="P349" s="1" t="s">
        <v>735</v>
      </c>
      <c r="Q349" s="1" t="s">
        <v>736</v>
      </c>
      <c r="R349" s="1" t="s">
        <v>737</v>
      </c>
      <c r="S349" s="1" t="s">
        <v>737</v>
      </c>
      <c r="T349" s="1">
        <v>12</v>
      </c>
    </row>
    <row r="350" spans="1:20" x14ac:dyDescent="0.2">
      <c r="A350" s="1">
        <f t="shared" si="20"/>
        <v>1039370.05</v>
      </c>
      <c r="B350" s="1">
        <f t="shared" si="20"/>
        <v>1039652.17</v>
      </c>
      <c r="C350" s="1" t="str">
        <f t="shared" si="21"/>
        <v>1.2m CG</v>
      </c>
      <c r="D350" s="1" t="str">
        <f t="shared" si="22"/>
        <v>1.2m CG - Alignment Sheets</v>
      </c>
      <c r="E350" s="1" t="s">
        <v>38</v>
      </c>
      <c r="F350" s="1">
        <f t="shared" si="23"/>
        <v>1.2</v>
      </c>
      <c r="G350" s="12">
        <f>INDEX(families!$A:$A,MATCH(H350,families!$B:$B,0))</f>
        <v>8</v>
      </c>
      <c r="H350" s="12" t="s">
        <v>38</v>
      </c>
      <c r="M350" s="1">
        <v>1039370.05</v>
      </c>
      <c r="N350" s="1">
        <v>1039652.17</v>
      </c>
      <c r="O350" s="1">
        <v>1.2</v>
      </c>
      <c r="P350" s="1" t="s">
        <v>720</v>
      </c>
      <c r="Q350" s="1" t="s">
        <v>721</v>
      </c>
      <c r="R350" s="1" t="s">
        <v>761</v>
      </c>
      <c r="S350" s="1" t="s">
        <v>762</v>
      </c>
      <c r="T350" s="1">
        <v>282.119999999995</v>
      </c>
    </row>
    <row r="351" spans="1:20" x14ac:dyDescent="0.2">
      <c r="A351" s="1">
        <f t="shared" si="20"/>
        <v>1039652.17</v>
      </c>
      <c r="B351" s="1">
        <f t="shared" si="20"/>
        <v>1039664.17</v>
      </c>
      <c r="C351" s="1" t="str">
        <f t="shared" si="21"/>
        <v>1.5m RD</v>
      </c>
      <c r="D351" s="1" t="str">
        <f t="shared" si="22"/>
        <v>1.5m RD - DWG# PT640301</v>
      </c>
      <c r="E351" s="1" t="s">
        <v>38</v>
      </c>
      <c r="F351" s="1">
        <f t="shared" si="23"/>
        <v>1.5</v>
      </c>
      <c r="G351" s="12">
        <f>INDEX(families!$A:$A,MATCH(H351,families!$B:$B,0))</f>
        <v>8</v>
      </c>
      <c r="H351" s="12" t="s">
        <v>38</v>
      </c>
      <c r="M351" s="1">
        <v>1039652.17</v>
      </c>
      <c r="N351" s="1">
        <v>1039664.17</v>
      </c>
      <c r="O351" s="1">
        <v>1.5</v>
      </c>
      <c r="P351" s="1" t="s">
        <v>735</v>
      </c>
      <c r="Q351" s="1" t="s">
        <v>736</v>
      </c>
      <c r="R351" s="1" t="s">
        <v>737</v>
      </c>
      <c r="S351" s="1" t="s">
        <v>737</v>
      </c>
      <c r="T351" s="1">
        <v>12</v>
      </c>
    </row>
    <row r="352" spans="1:20" x14ac:dyDescent="0.2">
      <c r="A352" s="1">
        <f t="shared" si="20"/>
        <v>1039664.17</v>
      </c>
      <c r="B352" s="1">
        <f t="shared" si="20"/>
        <v>1039684.99</v>
      </c>
      <c r="C352" s="1" t="str">
        <f t="shared" si="21"/>
        <v>1.2m CG</v>
      </c>
      <c r="D352" s="1" t="str">
        <f t="shared" si="22"/>
        <v>1.2m CG - Alignment Sheets</v>
      </c>
      <c r="E352" s="1" t="s">
        <v>38</v>
      </c>
      <c r="F352" s="1">
        <f t="shared" si="23"/>
        <v>1.2</v>
      </c>
      <c r="G352" s="12">
        <f>INDEX(families!$A:$A,MATCH(H352,families!$B:$B,0))</f>
        <v>8</v>
      </c>
      <c r="H352" s="12" t="s">
        <v>38</v>
      </c>
      <c r="M352" s="1">
        <v>1039664.17</v>
      </c>
      <c r="N352" s="1">
        <v>1039684.99</v>
      </c>
      <c r="O352" s="1">
        <v>1.2</v>
      </c>
      <c r="P352" s="1" t="s">
        <v>720</v>
      </c>
      <c r="Q352" s="1" t="s">
        <v>721</v>
      </c>
      <c r="R352" s="1" t="s">
        <v>761</v>
      </c>
      <c r="S352" s="1" t="s">
        <v>762</v>
      </c>
      <c r="T352" s="1">
        <v>20.819999999948699</v>
      </c>
    </row>
    <row r="353" spans="1:20" x14ac:dyDescent="0.2">
      <c r="A353" s="1">
        <f t="shared" si="20"/>
        <v>1039684.99</v>
      </c>
      <c r="B353" s="1">
        <f t="shared" si="20"/>
        <v>1039696.99</v>
      </c>
      <c r="C353" s="1" t="str">
        <f t="shared" si="21"/>
        <v>1.5m RD</v>
      </c>
      <c r="D353" s="1" t="str">
        <f t="shared" si="22"/>
        <v>1.5m RD - DWG# PT640301</v>
      </c>
      <c r="E353" s="1" t="s">
        <v>38</v>
      </c>
      <c r="F353" s="1">
        <f t="shared" si="23"/>
        <v>1.5</v>
      </c>
      <c r="G353" s="12">
        <f>INDEX(families!$A:$A,MATCH(H353,families!$B:$B,0))</f>
        <v>8</v>
      </c>
      <c r="H353" s="12" t="s">
        <v>38</v>
      </c>
      <c r="M353" s="1">
        <v>1039684.99</v>
      </c>
      <c r="N353" s="1">
        <v>1039696.99</v>
      </c>
      <c r="O353" s="1">
        <v>1.5</v>
      </c>
      <c r="P353" s="1" t="s">
        <v>735</v>
      </c>
      <c r="Q353" s="1" t="s">
        <v>736</v>
      </c>
      <c r="R353" s="1" t="s">
        <v>737</v>
      </c>
      <c r="S353" s="1" t="s">
        <v>737</v>
      </c>
      <c r="T353" s="1">
        <v>12</v>
      </c>
    </row>
    <row r="354" spans="1:20" x14ac:dyDescent="0.2">
      <c r="A354" s="1">
        <f t="shared" si="20"/>
        <v>1039696.99</v>
      </c>
      <c r="B354" s="1">
        <f t="shared" si="20"/>
        <v>1039775.56</v>
      </c>
      <c r="C354" s="1" t="str">
        <f t="shared" si="21"/>
        <v>1.2m CG</v>
      </c>
      <c r="D354" s="1" t="str">
        <f t="shared" si="22"/>
        <v>1.2m CG - Alignment Sheets</v>
      </c>
      <c r="E354" s="1" t="s">
        <v>38</v>
      </c>
      <c r="F354" s="1">
        <f t="shared" si="23"/>
        <v>1.2</v>
      </c>
      <c r="G354" s="12">
        <f>INDEX(families!$A:$A,MATCH(H354,families!$B:$B,0))</f>
        <v>8</v>
      </c>
      <c r="H354" s="12" t="s">
        <v>38</v>
      </c>
      <c r="M354" s="1">
        <v>1039696.99</v>
      </c>
      <c r="N354" s="1">
        <v>1039775.56</v>
      </c>
      <c r="O354" s="1">
        <v>1.2</v>
      </c>
      <c r="P354" s="1" t="s">
        <v>720</v>
      </c>
      <c r="Q354" s="1" t="s">
        <v>721</v>
      </c>
      <c r="R354" s="1" t="s">
        <v>761</v>
      </c>
      <c r="S354" s="1" t="s">
        <v>762</v>
      </c>
      <c r="T354" s="1">
        <v>78.570000000065093</v>
      </c>
    </row>
    <row r="355" spans="1:20" x14ac:dyDescent="0.2">
      <c r="A355" s="1">
        <f t="shared" si="20"/>
        <v>1039775.56</v>
      </c>
      <c r="B355" s="1">
        <f t="shared" si="20"/>
        <v>1039787.56</v>
      </c>
      <c r="C355" s="1" t="str">
        <f t="shared" si="21"/>
        <v>1.5m RD</v>
      </c>
      <c r="D355" s="1" t="str">
        <f t="shared" si="22"/>
        <v>1.5m RD - DWG# PT640301</v>
      </c>
      <c r="E355" s="1" t="s">
        <v>38</v>
      </c>
      <c r="F355" s="1">
        <f t="shared" si="23"/>
        <v>1.5</v>
      </c>
      <c r="G355" s="12">
        <f>INDEX(families!$A:$A,MATCH(H355,families!$B:$B,0))</f>
        <v>8</v>
      </c>
      <c r="H355" s="12" t="s">
        <v>38</v>
      </c>
      <c r="M355" s="1">
        <v>1039775.56</v>
      </c>
      <c r="N355" s="1">
        <v>1039787.56</v>
      </c>
      <c r="O355" s="1">
        <v>1.5</v>
      </c>
      <c r="P355" s="1" t="s">
        <v>735</v>
      </c>
      <c r="Q355" s="1" t="s">
        <v>736</v>
      </c>
      <c r="R355" s="1" t="s">
        <v>737</v>
      </c>
      <c r="S355" s="1" t="s">
        <v>737</v>
      </c>
      <c r="T355" s="1">
        <v>12</v>
      </c>
    </row>
    <row r="356" spans="1:20" x14ac:dyDescent="0.2">
      <c r="A356" s="1">
        <f t="shared" si="20"/>
        <v>1039787.56</v>
      </c>
      <c r="B356" s="1">
        <f t="shared" si="20"/>
        <v>1039807</v>
      </c>
      <c r="C356" s="1" t="str">
        <f t="shared" si="21"/>
        <v>1.2m CG</v>
      </c>
      <c r="D356" s="1" t="str">
        <f t="shared" si="22"/>
        <v>1.2m CG - Alignment Sheets</v>
      </c>
      <c r="E356" s="1" t="s">
        <v>38</v>
      </c>
      <c r="F356" s="1">
        <f t="shared" si="23"/>
        <v>1.2</v>
      </c>
      <c r="G356" s="12">
        <f>INDEX(families!$A:$A,MATCH(H356,families!$B:$B,0))</f>
        <v>8</v>
      </c>
      <c r="H356" s="12" t="s">
        <v>38</v>
      </c>
      <c r="M356" s="1">
        <v>1039787.56</v>
      </c>
      <c r="N356" s="1">
        <v>1039807</v>
      </c>
      <c r="O356" s="1">
        <v>1.2</v>
      </c>
      <c r="P356" s="1" t="s">
        <v>720</v>
      </c>
      <c r="Q356" s="1" t="s">
        <v>721</v>
      </c>
      <c r="R356" s="1" t="s">
        <v>761</v>
      </c>
      <c r="S356" s="1" t="s">
        <v>762</v>
      </c>
      <c r="T356" s="1">
        <v>19.439999999944099</v>
      </c>
    </row>
    <row r="357" spans="1:20" x14ac:dyDescent="0.2">
      <c r="A357" s="1">
        <f t="shared" si="20"/>
        <v>1039807</v>
      </c>
      <c r="B357" s="1">
        <f t="shared" si="20"/>
        <v>1039887</v>
      </c>
      <c r="C357" s="1" t="str">
        <f t="shared" si="21"/>
        <v>1.2m CG/1.5m FG</v>
      </c>
      <c r="D357" s="1" t="str">
        <f t="shared" si="22"/>
        <v>1.2m CG/1.5m FG - Alignment Sheets</v>
      </c>
      <c r="E357" s="1" t="s">
        <v>38</v>
      </c>
      <c r="F357" s="1">
        <f t="shared" si="23"/>
        <v>1.2</v>
      </c>
      <c r="G357" s="12">
        <f>INDEX(families!$A:$A,MATCH(H357,families!$B:$B,0))</f>
        <v>8</v>
      </c>
      <c r="H357" s="12" t="s">
        <v>38</v>
      </c>
      <c r="M357" s="1">
        <v>1039807</v>
      </c>
      <c r="N357" s="1">
        <v>1039887</v>
      </c>
      <c r="O357" s="1" t="s">
        <v>747</v>
      </c>
      <c r="P357" s="1" t="s">
        <v>741</v>
      </c>
      <c r="Q357" s="1" t="s">
        <v>721</v>
      </c>
      <c r="R357" s="1" t="s">
        <v>748</v>
      </c>
      <c r="S357" s="1" t="s">
        <v>749</v>
      </c>
      <c r="T357" s="1">
        <v>80</v>
      </c>
    </row>
    <row r="358" spans="1:20" x14ac:dyDescent="0.2">
      <c r="A358" s="1">
        <f t="shared" si="20"/>
        <v>1039887</v>
      </c>
      <c r="B358" s="1">
        <f t="shared" si="20"/>
        <v>1039899.51</v>
      </c>
      <c r="C358" s="1" t="str">
        <f t="shared" si="21"/>
        <v>1.2m CG</v>
      </c>
      <c r="D358" s="1" t="str">
        <f t="shared" si="22"/>
        <v>1.2m CG - Alignment Sheets</v>
      </c>
      <c r="E358" s="1" t="s">
        <v>38</v>
      </c>
      <c r="F358" s="1">
        <f t="shared" si="23"/>
        <v>1.2</v>
      </c>
      <c r="G358" s="12">
        <f>INDEX(families!$A:$A,MATCH(H358,families!$B:$B,0))</f>
        <v>8</v>
      </c>
      <c r="H358" s="12" t="s">
        <v>38</v>
      </c>
      <c r="M358" s="1">
        <v>1039887</v>
      </c>
      <c r="N358" s="1">
        <v>1039899.51</v>
      </c>
      <c r="O358" s="1">
        <v>1.2</v>
      </c>
      <c r="P358" s="1" t="s">
        <v>720</v>
      </c>
      <c r="Q358" s="1" t="s">
        <v>721</v>
      </c>
      <c r="R358" s="1" t="s">
        <v>761</v>
      </c>
      <c r="S358" s="1" t="s">
        <v>762</v>
      </c>
      <c r="T358" s="1">
        <v>12.510000000009301</v>
      </c>
    </row>
    <row r="359" spans="1:20" x14ac:dyDescent="0.2">
      <c r="A359" s="1">
        <f t="shared" si="20"/>
        <v>1039899.51</v>
      </c>
      <c r="B359" s="1">
        <f t="shared" si="20"/>
        <v>1039911.51</v>
      </c>
      <c r="C359" s="1" t="str">
        <f t="shared" si="21"/>
        <v>1.5m RD</v>
      </c>
      <c r="D359" s="1" t="str">
        <f t="shared" si="22"/>
        <v>1.5m RD - DWG# PT640301</v>
      </c>
      <c r="E359" s="1" t="s">
        <v>38</v>
      </c>
      <c r="F359" s="1">
        <f t="shared" si="23"/>
        <v>1.5</v>
      </c>
      <c r="G359" s="12">
        <f>INDEX(families!$A:$A,MATCH(H359,families!$B:$B,0))</f>
        <v>8</v>
      </c>
      <c r="H359" s="12" t="s">
        <v>38</v>
      </c>
      <c r="M359" s="1">
        <v>1039899.51</v>
      </c>
      <c r="N359" s="1">
        <v>1039911.51</v>
      </c>
      <c r="O359" s="1">
        <v>1.5</v>
      </c>
      <c r="P359" s="1" t="s">
        <v>735</v>
      </c>
      <c r="Q359" s="1" t="s">
        <v>736</v>
      </c>
      <c r="R359" s="1" t="s">
        <v>737</v>
      </c>
      <c r="S359" s="1" t="s">
        <v>737</v>
      </c>
      <c r="T359" s="1">
        <v>12</v>
      </c>
    </row>
    <row r="360" spans="1:20" x14ac:dyDescent="0.2">
      <c r="A360" s="1">
        <f t="shared" si="20"/>
        <v>1039911.51</v>
      </c>
      <c r="B360" s="1">
        <f t="shared" si="20"/>
        <v>1040203.46</v>
      </c>
      <c r="C360" s="1" t="str">
        <f t="shared" si="21"/>
        <v>1.2m CG</v>
      </c>
      <c r="D360" s="1" t="str">
        <f t="shared" si="22"/>
        <v>1.2m CG - Alignment Sheets</v>
      </c>
      <c r="E360" s="1" t="s">
        <v>38</v>
      </c>
      <c r="F360" s="1">
        <f t="shared" si="23"/>
        <v>1.2</v>
      </c>
      <c r="G360" s="12">
        <f>INDEX(families!$A:$A,MATCH(H360,families!$B:$B,0))</f>
        <v>8</v>
      </c>
      <c r="H360" s="12" t="s">
        <v>38</v>
      </c>
      <c r="M360" s="1">
        <v>1039911.51</v>
      </c>
      <c r="N360" s="1">
        <v>1040203.46</v>
      </c>
      <c r="O360" s="1">
        <v>1.2</v>
      </c>
      <c r="P360" s="1" t="s">
        <v>720</v>
      </c>
      <c r="Q360" s="1" t="s">
        <v>721</v>
      </c>
      <c r="R360" s="1" t="s">
        <v>761</v>
      </c>
      <c r="S360" s="1" t="s">
        <v>762</v>
      </c>
      <c r="T360" s="1">
        <v>291.94999999995298</v>
      </c>
    </row>
    <row r="361" spans="1:20" x14ac:dyDescent="0.2">
      <c r="A361" s="1">
        <f t="shared" si="20"/>
        <v>1040203.46</v>
      </c>
      <c r="B361" s="1">
        <f t="shared" si="20"/>
        <v>1040215.46</v>
      </c>
      <c r="C361" s="1" t="str">
        <f t="shared" si="21"/>
        <v>1.5m RD</v>
      </c>
      <c r="D361" s="1" t="str">
        <f t="shared" si="22"/>
        <v>1.5m RD - DWG# PT640301</v>
      </c>
      <c r="E361" s="1" t="s">
        <v>38</v>
      </c>
      <c r="F361" s="1">
        <f t="shared" si="23"/>
        <v>1.5</v>
      </c>
      <c r="G361" s="12">
        <f>INDEX(families!$A:$A,MATCH(H361,families!$B:$B,0))</f>
        <v>8</v>
      </c>
      <c r="H361" s="12" t="s">
        <v>38</v>
      </c>
      <c r="M361" s="1">
        <v>1040203.46</v>
      </c>
      <c r="N361" s="1">
        <v>1040215.46</v>
      </c>
      <c r="O361" s="1">
        <v>1.5</v>
      </c>
      <c r="P361" s="1" t="s">
        <v>735</v>
      </c>
      <c r="Q361" s="1" t="s">
        <v>736</v>
      </c>
      <c r="R361" s="1" t="s">
        <v>737</v>
      </c>
      <c r="S361" s="1" t="s">
        <v>737</v>
      </c>
      <c r="T361" s="1">
        <v>12</v>
      </c>
    </row>
    <row r="362" spans="1:20" x14ac:dyDescent="0.2">
      <c r="A362" s="1">
        <f t="shared" si="20"/>
        <v>1040215.46</v>
      </c>
      <c r="B362" s="1">
        <f t="shared" si="20"/>
        <v>1040291</v>
      </c>
      <c r="C362" s="1" t="str">
        <f t="shared" si="21"/>
        <v>1.2m CG</v>
      </c>
      <c r="D362" s="1" t="str">
        <f t="shared" si="22"/>
        <v>1.2m CG - Alignment Sheets</v>
      </c>
      <c r="E362" s="1" t="s">
        <v>38</v>
      </c>
      <c r="F362" s="1">
        <f t="shared" si="23"/>
        <v>1.2</v>
      </c>
      <c r="G362" s="12">
        <f>INDEX(families!$A:$A,MATCH(H362,families!$B:$B,0))</f>
        <v>8</v>
      </c>
      <c r="H362" s="12" t="s">
        <v>38</v>
      </c>
      <c r="M362" s="1">
        <v>1040215.46</v>
      </c>
      <c r="N362" s="1">
        <v>1040291</v>
      </c>
      <c r="O362" s="1">
        <v>1.2</v>
      </c>
      <c r="P362" s="1" t="s">
        <v>720</v>
      </c>
      <c r="Q362" s="1" t="s">
        <v>721</v>
      </c>
      <c r="R362" s="1" t="s">
        <v>761</v>
      </c>
      <c r="S362" s="1" t="s">
        <v>762</v>
      </c>
      <c r="T362" s="1">
        <v>75.540000000037196</v>
      </c>
    </row>
    <row r="363" spans="1:20" x14ac:dyDescent="0.2">
      <c r="A363" s="1">
        <f t="shared" si="20"/>
        <v>1040291</v>
      </c>
      <c r="B363" s="1">
        <f t="shared" si="20"/>
        <v>1040315</v>
      </c>
      <c r="C363" s="1" t="str">
        <f t="shared" si="21"/>
        <v>1.2m CG/1.2m FG</v>
      </c>
      <c r="D363" s="1" t="str">
        <f t="shared" si="22"/>
        <v>1.2m CG/1.2m FG - Alignment Sheets</v>
      </c>
      <c r="E363" s="1" t="s">
        <v>38</v>
      </c>
      <c r="F363" s="1">
        <f t="shared" si="23"/>
        <v>1.2</v>
      </c>
      <c r="G363" s="12">
        <f>INDEX(families!$A:$A,MATCH(H363,families!$B:$B,0))</f>
        <v>8</v>
      </c>
      <c r="H363" s="12" t="s">
        <v>38</v>
      </c>
      <c r="M363" s="1">
        <v>1040291</v>
      </c>
      <c r="N363" s="1">
        <v>1040315</v>
      </c>
      <c r="O363" s="1">
        <v>1.2</v>
      </c>
      <c r="P363" s="1" t="s">
        <v>741</v>
      </c>
      <c r="Q363" s="1" t="s">
        <v>721</v>
      </c>
      <c r="R363" s="1" t="s">
        <v>800</v>
      </c>
      <c r="S363" s="1" t="s">
        <v>801</v>
      </c>
      <c r="T363" s="1">
        <v>24</v>
      </c>
    </row>
    <row r="364" spans="1:20" x14ac:dyDescent="0.2">
      <c r="A364" s="1">
        <f t="shared" si="20"/>
        <v>1040315</v>
      </c>
      <c r="B364" s="1">
        <f t="shared" si="20"/>
        <v>1040511</v>
      </c>
      <c r="C364" s="1" t="str">
        <f t="shared" si="21"/>
        <v>1.2m CG/1.5m FG</v>
      </c>
      <c r="D364" s="1" t="str">
        <f t="shared" si="22"/>
        <v>1.2m CG/1.5m FG - Alignment Sheets</v>
      </c>
      <c r="E364" s="1" t="s">
        <v>38</v>
      </c>
      <c r="F364" s="1">
        <f t="shared" si="23"/>
        <v>1.2</v>
      </c>
      <c r="G364" s="12">
        <f>INDEX(families!$A:$A,MATCH(H364,families!$B:$B,0))</f>
        <v>8</v>
      </c>
      <c r="H364" s="12" t="s">
        <v>38</v>
      </c>
      <c r="M364" s="1">
        <v>1040315</v>
      </c>
      <c r="N364" s="1">
        <v>1040511</v>
      </c>
      <c r="O364" s="1" t="s">
        <v>747</v>
      </c>
      <c r="P364" s="1" t="s">
        <v>741</v>
      </c>
      <c r="Q364" s="1" t="s">
        <v>721</v>
      </c>
      <c r="R364" s="1" t="s">
        <v>748</v>
      </c>
      <c r="S364" s="1" t="s">
        <v>749</v>
      </c>
      <c r="T364" s="1">
        <v>196</v>
      </c>
    </row>
    <row r="365" spans="1:20" x14ac:dyDescent="0.2">
      <c r="A365" s="1">
        <f t="shared" si="20"/>
        <v>1040511</v>
      </c>
      <c r="B365" s="1">
        <f t="shared" si="20"/>
        <v>1040723</v>
      </c>
      <c r="C365" s="1" t="str">
        <f t="shared" si="21"/>
        <v>2.0m CG/1.5m FG</v>
      </c>
      <c r="D365" s="1" t="str">
        <f t="shared" si="22"/>
        <v>2.0m CG/1.5m FG - Alignment Sheets</v>
      </c>
      <c r="E365" s="1" t="s">
        <v>38</v>
      </c>
      <c r="F365" s="1">
        <f t="shared" si="23"/>
        <v>2</v>
      </c>
      <c r="G365" s="12">
        <f>INDEX(families!$A:$A,MATCH(H365,families!$B:$B,0))</f>
        <v>8</v>
      </c>
      <c r="H365" s="12" t="s">
        <v>38</v>
      </c>
      <c r="M365" s="1">
        <v>1040511</v>
      </c>
      <c r="N365" s="1">
        <v>1040723</v>
      </c>
      <c r="O365" s="1" t="s">
        <v>791</v>
      </c>
      <c r="P365" s="1" t="s">
        <v>741</v>
      </c>
      <c r="Q365" s="1" t="s">
        <v>721</v>
      </c>
      <c r="R365" s="1" t="s">
        <v>792</v>
      </c>
      <c r="S365" s="1" t="s">
        <v>793</v>
      </c>
      <c r="T365" s="1">
        <v>212</v>
      </c>
    </row>
    <row r="366" spans="1:20" x14ac:dyDescent="0.2">
      <c r="A366" s="1">
        <f t="shared" si="20"/>
        <v>1040723</v>
      </c>
      <c r="B366" s="1">
        <f t="shared" si="20"/>
        <v>1040856</v>
      </c>
      <c r="C366" s="1" t="str">
        <f t="shared" si="21"/>
        <v>1.5m FG</v>
      </c>
      <c r="D366" s="1" t="str">
        <f t="shared" si="22"/>
        <v>1.5m FG - Alignment Sheets</v>
      </c>
      <c r="E366" s="1" t="s">
        <v>38</v>
      </c>
      <c r="F366" s="1">
        <f t="shared" si="23"/>
        <v>1.5</v>
      </c>
      <c r="G366" s="12">
        <f>INDEX(families!$A:$A,MATCH(H366,families!$B:$B,0))</f>
        <v>8</v>
      </c>
      <c r="H366" s="12" t="s">
        <v>38</v>
      </c>
      <c r="M366" s="1">
        <v>1040723</v>
      </c>
      <c r="N366" s="1">
        <v>1040856</v>
      </c>
      <c r="O366" s="1">
        <v>1.5</v>
      </c>
      <c r="P366" s="1" t="s">
        <v>716</v>
      </c>
      <c r="Q366" s="1" t="s">
        <v>721</v>
      </c>
      <c r="R366" s="1" t="s">
        <v>724</v>
      </c>
      <c r="S366" s="1" t="s">
        <v>725</v>
      </c>
      <c r="T366" s="1">
        <v>133</v>
      </c>
    </row>
    <row r="367" spans="1:20" x14ac:dyDescent="0.2">
      <c r="A367" s="1">
        <f t="shared" si="20"/>
        <v>1040856</v>
      </c>
      <c r="B367" s="1">
        <f t="shared" si="20"/>
        <v>1040904</v>
      </c>
      <c r="C367" s="1" t="str">
        <f t="shared" si="21"/>
        <v>0.9m FG</v>
      </c>
      <c r="D367" s="1" t="str">
        <f t="shared" si="22"/>
        <v>0.9m FG - Default Depth</v>
      </c>
      <c r="E367" s="1" t="s">
        <v>38</v>
      </c>
      <c r="F367" s="1">
        <f t="shared" si="23"/>
        <v>0.9</v>
      </c>
      <c r="G367" s="12">
        <f>INDEX(families!$A:$A,MATCH(H367,families!$B:$B,0))</f>
        <v>8</v>
      </c>
      <c r="H367" s="12" t="s">
        <v>38</v>
      </c>
      <c r="M367" s="1">
        <v>1040856</v>
      </c>
      <c r="N367" s="1">
        <v>1040904</v>
      </c>
      <c r="O367" s="1">
        <v>0.9</v>
      </c>
      <c r="P367" s="1" t="s">
        <v>716</v>
      </c>
      <c r="Q367" s="1" t="s">
        <v>717</v>
      </c>
      <c r="R367" s="1" t="s">
        <v>718</v>
      </c>
      <c r="S367" s="1" t="s">
        <v>719</v>
      </c>
      <c r="T367" s="1">
        <v>48</v>
      </c>
    </row>
    <row r="368" spans="1:20" x14ac:dyDescent="0.2">
      <c r="A368" s="1">
        <f t="shared" si="20"/>
        <v>1040904</v>
      </c>
      <c r="B368" s="1">
        <f t="shared" si="20"/>
        <v>1040984</v>
      </c>
      <c r="C368" s="1" t="str">
        <f t="shared" si="21"/>
        <v>1.5m FG</v>
      </c>
      <c r="D368" s="1" t="str">
        <f t="shared" si="22"/>
        <v>1.5m FG - Alignment Sheets</v>
      </c>
      <c r="E368" s="1" t="s">
        <v>38</v>
      </c>
      <c r="F368" s="1">
        <f t="shared" si="23"/>
        <v>1.5</v>
      </c>
      <c r="G368" s="12">
        <f>INDEX(families!$A:$A,MATCH(H368,families!$B:$B,0))</f>
        <v>8</v>
      </c>
      <c r="H368" s="12" t="s">
        <v>38</v>
      </c>
      <c r="M368" s="1">
        <v>1040904</v>
      </c>
      <c r="N368" s="1">
        <v>1040984</v>
      </c>
      <c r="O368" s="1">
        <v>1.5</v>
      </c>
      <c r="P368" s="1" t="s">
        <v>716</v>
      </c>
      <c r="Q368" s="1" t="s">
        <v>721</v>
      </c>
      <c r="R368" s="1" t="s">
        <v>724</v>
      </c>
      <c r="S368" s="1" t="s">
        <v>725</v>
      </c>
      <c r="T368" s="1">
        <v>80</v>
      </c>
    </row>
    <row r="369" spans="1:20" x14ac:dyDescent="0.2">
      <c r="A369" s="1">
        <f t="shared" si="20"/>
        <v>1040984</v>
      </c>
      <c r="B369" s="1">
        <f t="shared" si="20"/>
        <v>1040998.18</v>
      </c>
      <c r="C369" s="1" t="str">
        <f t="shared" si="21"/>
        <v>0.9m FG</v>
      </c>
      <c r="D369" s="1" t="str">
        <f t="shared" si="22"/>
        <v>0.9m FG - Default Depth</v>
      </c>
      <c r="E369" s="1" t="s">
        <v>38</v>
      </c>
      <c r="F369" s="1">
        <f t="shared" si="23"/>
        <v>0.9</v>
      </c>
      <c r="G369" s="12">
        <f>INDEX(families!$A:$A,MATCH(H369,families!$B:$B,0))</f>
        <v>8</v>
      </c>
      <c r="H369" s="12" t="s">
        <v>38</v>
      </c>
      <c r="M369" s="1">
        <v>1040984</v>
      </c>
      <c r="N369" s="1">
        <v>1040998.18</v>
      </c>
      <c r="O369" s="1">
        <v>0.9</v>
      </c>
      <c r="P369" s="1" t="s">
        <v>716</v>
      </c>
      <c r="Q369" s="1" t="s">
        <v>717</v>
      </c>
      <c r="R369" s="1" t="s">
        <v>718</v>
      </c>
      <c r="S369" s="1" t="s">
        <v>719</v>
      </c>
      <c r="T369" s="1">
        <v>14.1800000000512</v>
      </c>
    </row>
    <row r="370" spans="1:20" x14ac:dyDescent="0.2">
      <c r="A370" s="1">
        <f t="shared" si="20"/>
        <v>1040998.18</v>
      </c>
      <c r="B370" s="1">
        <f t="shared" si="20"/>
        <v>1041010.18</v>
      </c>
      <c r="C370" s="1" t="str">
        <f t="shared" si="21"/>
        <v>1.5m RD</v>
      </c>
      <c r="D370" s="1" t="str">
        <f t="shared" si="22"/>
        <v>1.5m RD - DWG# PT640301</v>
      </c>
      <c r="E370" s="1" t="s">
        <v>38</v>
      </c>
      <c r="F370" s="1">
        <f t="shared" si="23"/>
        <v>1.5</v>
      </c>
      <c r="G370" s="12">
        <f>INDEX(families!$A:$A,MATCH(H370,families!$B:$B,0))</f>
        <v>8</v>
      </c>
      <c r="H370" s="12" t="s">
        <v>38</v>
      </c>
      <c r="M370" s="1">
        <v>1040998.18</v>
      </c>
      <c r="N370" s="1">
        <v>1041010.18</v>
      </c>
      <c r="O370" s="1">
        <v>1.5</v>
      </c>
      <c r="P370" s="1" t="s">
        <v>735</v>
      </c>
      <c r="Q370" s="1" t="s">
        <v>736</v>
      </c>
      <c r="R370" s="1" t="s">
        <v>737</v>
      </c>
      <c r="S370" s="1" t="s">
        <v>737</v>
      </c>
      <c r="T370" s="1">
        <v>12</v>
      </c>
    </row>
    <row r="371" spans="1:20" x14ac:dyDescent="0.2">
      <c r="A371" s="1">
        <f t="shared" si="20"/>
        <v>1041010.18</v>
      </c>
      <c r="B371" s="1">
        <f t="shared" si="20"/>
        <v>1041115</v>
      </c>
      <c r="C371" s="1" t="str">
        <f t="shared" si="21"/>
        <v>0.9m FG</v>
      </c>
      <c r="D371" s="1" t="str">
        <f t="shared" si="22"/>
        <v>0.9m FG - Default Depth</v>
      </c>
      <c r="E371" s="1" t="s">
        <v>38</v>
      </c>
      <c r="F371" s="1">
        <f t="shared" si="23"/>
        <v>0.9</v>
      </c>
      <c r="G371" s="12">
        <f>INDEX(families!$A:$A,MATCH(H371,families!$B:$B,0))</f>
        <v>8</v>
      </c>
      <c r="H371" s="12" t="s">
        <v>38</v>
      </c>
      <c r="M371" s="1">
        <v>1041010.18</v>
      </c>
      <c r="N371" s="1">
        <v>1041115</v>
      </c>
      <c r="O371" s="1">
        <v>0.9</v>
      </c>
      <c r="P371" s="1" t="s">
        <v>716</v>
      </c>
      <c r="Q371" s="1" t="s">
        <v>717</v>
      </c>
      <c r="R371" s="1" t="s">
        <v>718</v>
      </c>
      <c r="S371" s="1" t="s">
        <v>719</v>
      </c>
      <c r="T371" s="1">
        <v>104.819999999948</v>
      </c>
    </row>
    <row r="372" spans="1:20" x14ac:dyDescent="0.2">
      <c r="A372" s="1">
        <f t="shared" si="20"/>
        <v>1041115</v>
      </c>
      <c r="B372" s="1">
        <f t="shared" si="20"/>
        <v>1041164</v>
      </c>
      <c r="C372" s="1" t="str">
        <f t="shared" si="21"/>
        <v>1.5m FG</v>
      </c>
      <c r="D372" s="1" t="str">
        <f t="shared" si="22"/>
        <v>1.5m FG - Alignment Sheets</v>
      </c>
      <c r="E372" s="1" t="s">
        <v>38</v>
      </c>
      <c r="F372" s="1">
        <f t="shared" si="23"/>
        <v>1.5</v>
      </c>
      <c r="G372" s="12">
        <f>INDEX(families!$A:$A,MATCH(H372,families!$B:$B,0))</f>
        <v>8</v>
      </c>
      <c r="H372" s="12" t="s">
        <v>38</v>
      </c>
      <c r="M372" s="1">
        <v>1041115</v>
      </c>
      <c r="N372" s="1">
        <v>1041164</v>
      </c>
      <c r="O372" s="1">
        <v>1.5</v>
      </c>
      <c r="P372" s="1" t="s">
        <v>716</v>
      </c>
      <c r="Q372" s="1" t="s">
        <v>721</v>
      </c>
      <c r="R372" s="1" t="s">
        <v>724</v>
      </c>
      <c r="S372" s="1" t="s">
        <v>725</v>
      </c>
      <c r="T372" s="1">
        <v>49</v>
      </c>
    </row>
    <row r="373" spans="1:20" x14ac:dyDescent="0.2">
      <c r="A373" s="1">
        <f t="shared" si="20"/>
        <v>1041164</v>
      </c>
      <c r="B373" s="1">
        <f t="shared" si="20"/>
        <v>1041369</v>
      </c>
      <c r="C373" s="1" t="str">
        <f t="shared" si="21"/>
        <v>0.9m FG</v>
      </c>
      <c r="D373" s="1" t="str">
        <f t="shared" si="22"/>
        <v>0.9m FG - Default Depth</v>
      </c>
      <c r="E373" s="1" t="s">
        <v>38</v>
      </c>
      <c r="F373" s="1">
        <f t="shared" si="23"/>
        <v>0.9</v>
      </c>
      <c r="G373" s="12">
        <f>INDEX(families!$A:$A,MATCH(H373,families!$B:$B,0))</f>
        <v>8</v>
      </c>
      <c r="H373" s="12" t="s">
        <v>38</v>
      </c>
      <c r="M373" s="1">
        <v>1041164</v>
      </c>
      <c r="N373" s="1">
        <v>1041369</v>
      </c>
      <c r="O373" s="1">
        <v>0.9</v>
      </c>
      <c r="P373" s="1" t="s">
        <v>716</v>
      </c>
      <c r="Q373" s="1" t="s">
        <v>717</v>
      </c>
      <c r="R373" s="1" t="s">
        <v>718</v>
      </c>
      <c r="S373" s="1" t="s">
        <v>719</v>
      </c>
      <c r="T373" s="1">
        <v>205</v>
      </c>
    </row>
    <row r="374" spans="1:20" x14ac:dyDescent="0.2">
      <c r="A374" s="1">
        <f t="shared" si="20"/>
        <v>1041369</v>
      </c>
      <c r="B374" s="1">
        <f t="shared" si="20"/>
        <v>1041584</v>
      </c>
      <c r="C374" s="1" t="str">
        <f t="shared" si="21"/>
        <v>1.5m FG</v>
      </c>
      <c r="D374" s="1" t="str">
        <f t="shared" si="22"/>
        <v>1.5m FG - Alignment Sheets</v>
      </c>
      <c r="E374" s="1" t="s">
        <v>38</v>
      </c>
      <c r="F374" s="1">
        <f t="shared" si="23"/>
        <v>1.5</v>
      </c>
      <c r="G374" s="12">
        <f>INDEX(families!$A:$A,MATCH(H374,families!$B:$B,0))</f>
        <v>8</v>
      </c>
      <c r="H374" s="12" t="s">
        <v>38</v>
      </c>
      <c r="M374" s="1">
        <v>1041369</v>
      </c>
      <c r="N374" s="1">
        <v>1041584</v>
      </c>
      <c r="O374" s="1">
        <v>1.5</v>
      </c>
      <c r="P374" s="1" t="s">
        <v>716</v>
      </c>
      <c r="Q374" s="1" t="s">
        <v>721</v>
      </c>
      <c r="R374" s="1" t="s">
        <v>724</v>
      </c>
      <c r="S374" s="1" t="s">
        <v>725</v>
      </c>
      <c r="T374" s="1">
        <v>215</v>
      </c>
    </row>
    <row r="375" spans="1:20" x14ac:dyDescent="0.2">
      <c r="A375" s="1">
        <f t="shared" si="20"/>
        <v>1041584</v>
      </c>
      <c r="B375" s="1">
        <f t="shared" si="20"/>
        <v>1041680</v>
      </c>
      <c r="C375" s="1" t="str">
        <f t="shared" si="21"/>
        <v>0.9m FG</v>
      </c>
      <c r="D375" s="1" t="str">
        <f t="shared" si="22"/>
        <v>0.9m FG - Default Depth</v>
      </c>
      <c r="E375" s="1" t="s">
        <v>38</v>
      </c>
      <c r="F375" s="1">
        <f t="shared" si="23"/>
        <v>0.9</v>
      </c>
      <c r="G375" s="12">
        <f>INDEX(families!$A:$A,MATCH(H375,families!$B:$B,0))</f>
        <v>8</v>
      </c>
      <c r="H375" s="12" t="s">
        <v>38</v>
      </c>
      <c r="M375" s="1">
        <v>1041584</v>
      </c>
      <c r="N375" s="1">
        <v>1041680</v>
      </c>
      <c r="O375" s="1">
        <v>0.9</v>
      </c>
      <c r="P375" s="1" t="s">
        <v>716</v>
      </c>
      <c r="Q375" s="1" t="s">
        <v>717</v>
      </c>
      <c r="R375" s="1" t="s">
        <v>718</v>
      </c>
      <c r="S375" s="1" t="s">
        <v>719</v>
      </c>
      <c r="T375" s="1">
        <v>96.000000000116401</v>
      </c>
    </row>
    <row r="376" spans="1:20" x14ac:dyDescent="0.2">
      <c r="A376" s="1">
        <f t="shared" si="20"/>
        <v>1041680</v>
      </c>
      <c r="B376" s="1">
        <f t="shared" si="20"/>
        <v>1041900</v>
      </c>
      <c r="C376" s="1" t="str">
        <f t="shared" si="21"/>
        <v>2.0m MOTI</v>
      </c>
      <c r="D376" s="1" t="str">
        <f t="shared" si="22"/>
        <v>2.0m MOTI - MOTI Encroachment</v>
      </c>
      <c r="E376" s="1" t="s">
        <v>38</v>
      </c>
      <c r="F376" s="1">
        <f t="shared" si="23"/>
        <v>2</v>
      </c>
      <c r="G376" s="12">
        <f>INDEX(families!$A:$A,MATCH(H376,families!$B:$B,0))</f>
        <v>8</v>
      </c>
      <c r="H376" s="12" t="s">
        <v>38</v>
      </c>
      <c r="M376" s="1">
        <v>1041680</v>
      </c>
      <c r="N376" s="1">
        <v>1041900</v>
      </c>
      <c r="O376" s="1">
        <v>2</v>
      </c>
      <c r="P376" s="1" t="s">
        <v>768</v>
      </c>
      <c r="Q376" s="1" t="s">
        <v>769</v>
      </c>
      <c r="R376" s="1" t="s">
        <v>770</v>
      </c>
      <c r="S376" s="1" t="s">
        <v>771</v>
      </c>
      <c r="T376" s="1">
        <v>220</v>
      </c>
    </row>
    <row r="377" spans="1:20" x14ac:dyDescent="0.2">
      <c r="A377" s="1">
        <f t="shared" si="20"/>
        <v>1041900</v>
      </c>
      <c r="B377" s="1">
        <f t="shared" si="20"/>
        <v>1041961</v>
      </c>
      <c r="C377" s="1" t="str">
        <f t="shared" si="21"/>
        <v>0.9m FG</v>
      </c>
      <c r="D377" s="1" t="str">
        <f t="shared" si="22"/>
        <v>0.9m FG - Default Depth</v>
      </c>
      <c r="E377" s="1" t="s">
        <v>38</v>
      </c>
      <c r="F377" s="1">
        <f t="shared" si="23"/>
        <v>0.9</v>
      </c>
      <c r="G377" s="12">
        <f>INDEX(families!$A:$A,MATCH(H377,families!$B:$B,0))</f>
        <v>8</v>
      </c>
      <c r="H377" s="12" t="s">
        <v>38</v>
      </c>
      <c r="M377" s="1">
        <v>1041900</v>
      </c>
      <c r="N377" s="1">
        <v>1041961</v>
      </c>
      <c r="O377" s="1">
        <v>0.9</v>
      </c>
      <c r="P377" s="1" t="s">
        <v>716</v>
      </c>
      <c r="Q377" s="1" t="s">
        <v>717</v>
      </c>
      <c r="R377" s="1" t="s">
        <v>718</v>
      </c>
      <c r="S377" s="1" t="s">
        <v>719</v>
      </c>
      <c r="T377" s="1">
        <v>60.999999999883499</v>
      </c>
    </row>
    <row r="378" spans="1:20" x14ac:dyDescent="0.2">
      <c r="A378" s="1">
        <f t="shared" si="20"/>
        <v>1041961</v>
      </c>
      <c r="B378" s="1">
        <f t="shared" si="20"/>
        <v>1042102.1</v>
      </c>
      <c r="C378" s="1" t="str">
        <f t="shared" si="21"/>
        <v>2.0m CG</v>
      </c>
      <c r="D378" s="1" t="str">
        <f t="shared" si="22"/>
        <v>2.0m CG - Alignment Sheets</v>
      </c>
      <c r="E378" s="1" t="s">
        <v>38</v>
      </c>
      <c r="F378" s="1">
        <f t="shared" si="23"/>
        <v>2</v>
      </c>
      <c r="G378" s="12">
        <f>INDEX(families!$A:$A,MATCH(H378,families!$B:$B,0))</f>
        <v>8</v>
      </c>
      <c r="H378" s="12" t="s">
        <v>38</v>
      </c>
      <c r="M378" s="1">
        <v>1041961</v>
      </c>
      <c r="N378" s="1">
        <v>1042102.1</v>
      </c>
      <c r="O378" s="1">
        <v>2</v>
      </c>
      <c r="P378" s="1" t="s">
        <v>720</v>
      </c>
      <c r="Q378" s="1" t="s">
        <v>721</v>
      </c>
      <c r="R378" s="1" t="s">
        <v>772</v>
      </c>
      <c r="S378" s="1" t="s">
        <v>773</v>
      </c>
      <c r="T378" s="1">
        <v>141.09999999997601</v>
      </c>
    </row>
    <row r="379" spans="1:20" x14ac:dyDescent="0.2">
      <c r="A379" s="1">
        <f t="shared" si="20"/>
        <v>1042102.1</v>
      </c>
      <c r="B379" s="1">
        <f t="shared" si="20"/>
        <v>1042165.74</v>
      </c>
      <c r="C379" s="1" t="str">
        <f t="shared" si="21"/>
        <v>2.3m WC</v>
      </c>
      <c r="D379" s="1" t="str">
        <f t="shared" si="22"/>
        <v>2.3m WC - DWG# PT610801</v>
      </c>
      <c r="E379" s="1" t="s">
        <v>38</v>
      </c>
      <c r="F379" s="1">
        <f t="shared" si="23"/>
        <v>2.2999999999999998</v>
      </c>
      <c r="G379" s="12">
        <f>INDEX(families!$A:$A,MATCH(H379,families!$B:$B,0))</f>
        <v>8</v>
      </c>
      <c r="H379" s="12" t="s">
        <v>38</v>
      </c>
      <c r="M379" s="1">
        <v>1042102.1</v>
      </c>
      <c r="N379" s="1">
        <v>1042165.74</v>
      </c>
      <c r="O379" s="1">
        <v>2.2999999999999998</v>
      </c>
      <c r="P379" s="1" t="s">
        <v>732</v>
      </c>
      <c r="Q379" s="1" t="s">
        <v>763</v>
      </c>
      <c r="R379" s="1" t="s">
        <v>764</v>
      </c>
      <c r="S379" s="1" t="s">
        <v>764</v>
      </c>
      <c r="T379" s="1">
        <v>63.640000000013899</v>
      </c>
    </row>
    <row r="380" spans="1:20" x14ac:dyDescent="0.2">
      <c r="A380" s="1">
        <f t="shared" si="20"/>
        <v>1042165.74</v>
      </c>
      <c r="B380" s="1">
        <f t="shared" si="20"/>
        <v>1042286</v>
      </c>
      <c r="C380" s="1" t="str">
        <f t="shared" si="21"/>
        <v>2.0m CG</v>
      </c>
      <c r="D380" s="1" t="str">
        <f t="shared" si="22"/>
        <v>2.0m CG - Alignment Sheets</v>
      </c>
      <c r="E380" s="1" t="s">
        <v>38</v>
      </c>
      <c r="F380" s="1">
        <f t="shared" si="23"/>
        <v>2</v>
      </c>
      <c r="G380" s="12">
        <f>INDEX(families!$A:$A,MATCH(H380,families!$B:$B,0))</f>
        <v>8</v>
      </c>
      <c r="H380" s="12" t="s">
        <v>38</v>
      </c>
      <c r="M380" s="1">
        <v>1042165.74</v>
      </c>
      <c r="N380" s="1">
        <v>1042286</v>
      </c>
      <c r="O380" s="1">
        <v>2</v>
      </c>
      <c r="P380" s="1" t="s">
        <v>720</v>
      </c>
      <c r="Q380" s="1" t="s">
        <v>721</v>
      </c>
      <c r="R380" s="1" t="s">
        <v>772</v>
      </c>
      <c r="S380" s="1" t="s">
        <v>773</v>
      </c>
      <c r="T380" s="1">
        <v>120.260000000009</v>
      </c>
    </row>
    <row r="381" spans="1:20" x14ac:dyDescent="0.2">
      <c r="A381" s="1">
        <f t="shared" si="20"/>
        <v>1042286</v>
      </c>
      <c r="B381" s="1">
        <f t="shared" si="20"/>
        <v>1042332</v>
      </c>
      <c r="C381" s="1" t="str">
        <f t="shared" si="21"/>
        <v>0.9m FG</v>
      </c>
      <c r="D381" s="1" t="str">
        <f t="shared" si="22"/>
        <v>0.9m FG - Default Depth</v>
      </c>
      <c r="E381" s="1" t="s">
        <v>38</v>
      </c>
      <c r="F381" s="1">
        <f t="shared" si="23"/>
        <v>0.9</v>
      </c>
      <c r="G381" s="12">
        <f>INDEX(families!$A:$A,MATCH(H381,families!$B:$B,0))</f>
        <v>8</v>
      </c>
      <c r="H381" s="12" t="s">
        <v>38</v>
      </c>
      <c r="M381" s="1">
        <v>1042286</v>
      </c>
      <c r="N381" s="1">
        <v>1042332</v>
      </c>
      <c r="O381" s="1">
        <v>0.9</v>
      </c>
      <c r="P381" s="1" t="s">
        <v>716</v>
      </c>
      <c r="Q381" s="1" t="s">
        <v>717</v>
      </c>
      <c r="R381" s="1" t="s">
        <v>718</v>
      </c>
      <c r="S381" s="1" t="s">
        <v>719</v>
      </c>
      <c r="T381" s="1">
        <v>46</v>
      </c>
    </row>
    <row r="382" spans="1:20" x14ac:dyDescent="0.2">
      <c r="A382" s="1">
        <f t="shared" si="20"/>
        <v>1042332</v>
      </c>
      <c r="B382" s="1">
        <f t="shared" si="20"/>
        <v>1042534</v>
      </c>
      <c r="C382" s="1" t="str">
        <f t="shared" si="21"/>
        <v>2.0m CG</v>
      </c>
      <c r="D382" s="1" t="str">
        <f t="shared" si="22"/>
        <v>2.0m CG - Alignment Sheets</v>
      </c>
      <c r="E382" s="1" t="s">
        <v>38</v>
      </c>
      <c r="F382" s="1">
        <f t="shared" si="23"/>
        <v>2</v>
      </c>
      <c r="G382" s="12">
        <f>INDEX(families!$A:$A,MATCH(H382,families!$B:$B,0))</f>
        <v>8</v>
      </c>
      <c r="H382" s="12" t="s">
        <v>38</v>
      </c>
      <c r="M382" s="1">
        <v>1042332</v>
      </c>
      <c r="N382" s="1">
        <v>1042534</v>
      </c>
      <c r="O382" s="1">
        <v>2</v>
      </c>
      <c r="P382" s="1" t="s">
        <v>720</v>
      </c>
      <c r="Q382" s="1" t="s">
        <v>721</v>
      </c>
      <c r="R382" s="1" t="s">
        <v>772</v>
      </c>
      <c r="S382" s="1" t="s">
        <v>773</v>
      </c>
      <c r="T382" s="1">
        <v>202</v>
      </c>
    </row>
    <row r="383" spans="1:20" x14ac:dyDescent="0.2">
      <c r="A383" s="1">
        <f t="shared" si="20"/>
        <v>1042534</v>
      </c>
      <c r="B383" s="1">
        <f t="shared" si="20"/>
        <v>1042593</v>
      </c>
      <c r="C383" s="1" t="str">
        <f t="shared" si="21"/>
        <v>0.9m FG</v>
      </c>
      <c r="D383" s="1" t="str">
        <f t="shared" si="22"/>
        <v>0.9m FG - Default Depth</v>
      </c>
      <c r="E383" s="1" t="s">
        <v>38</v>
      </c>
      <c r="F383" s="1">
        <f t="shared" si="23"/>
        <v>0.9</v>
      </c>
      <c r="G383" s="12">
        <f>INDEX(families!$A:$A,MATCH(H383,families!$B:$B,0))</f>
        <v>8</v>
      </c>
      <c r="H383" s="12" t="s">
        <v>38</v>
      </c>
      <c r="M383" s="1">
        <v>1042534</v>
      </c>
      <c r="N383" s="1">
        <v>1042593</v>
      </c>
      <c r="O383" s="1">
        <v>0.9</v>
      </c>
      <c r="P383" s="1" t="s">
        <v>716</v>
      </c>
      <c r="Q383" s="1" t="s">
        <v>717</v>
      </c>
      <c r="R383" s="1" t="s">
        <v>718</v>
      </c>
      <c r="S383" s="1" t="s">
        <v>719</v>
      </c>
      <c r="T383" s="1">
        <v>59.000000000116401</v>
      </c>
    </row>
    <row r="384" spans="1:20" x14ac:dyDescent="0.2">
      <c r="A384" s="1">
        <f t="shared" si="20"/>
        <v>1042593</v>
      </c>
      <c r="B384" s="1">
        <f t="shared" si="20"/>
        <v>1042823</v>
      </c>
      <c r="C384" s="1" t="str">
        <f t="shared" si="21"/>
        <v>2.0m MOTI</v>
      </c>
      <c r="D384" s="1" t="str">
        <f t="shared" si="22"/>
        <v>2.0m MOTI - MOTI Encroachment</v>
      </c>
      <c r="E384" s="1" t="s">
        <v>38</v>
      </c>
      <c r="F384" s="1">
        <f t="shared" si="23"/>
        <v>2</v>
      </c>
      <c r="G384" s="12">
        <f>INDEX(families!$A:$A,MATCH(H384,families!$B:$B,0))</f>
        <v>8</v>
      </c>
      <c r="H384" s="12" t="s">
        <v>38</v>
      </c>
      <c r="M384" s="1">
        <v>1042593</v>
      </c>
      <c r="N384" s="1">
        <v>1042823</v>
      </c>
      <c r="O384" s="1">
        <v>2</v>
      </c>
      <c r="P384" s="1" t="s">
        <v>768</v>
      </c>
      <c r="Q384" s="1" t="s">
        <v>769</v>
      </c>
      <c r="R384" s="1" t="s">
        <v>770</v>
      </c>
      <c r="S384" s="1" t="s">
        <v>771</v>
      </c>
      <c r="T384" s="1">
        <v>230</v>
      </c>
    </row>
    <row r="385" spans="1:20" x14ac:dyDescent="0.2">
      <c r="A385" s="1">
        <f t="shared" si="20"/>
        <v>1042823</v>
      </c>
      <c r="B385" s="1">
        <f t="shared" si="20"/>
        <v>1043032.99999999</v>
      </c>
      <c r="C385" s="1" t="str">
        <f t="shared" si="21"/>
        <v>0.9m FG</v>
      </c>
      <c r="D385" s="1" t="str">
        <f t="shared" si="22"/>
        <v>0.9m FG - Default Depth</v>
      </c>
      <c r="E385" s="1" t="s">
        <v>38</v>
      </c>
      <c r="F385" s="1">
        <f t="shared" si="23"/>
        <v>0.9</v>
      </c>
      <c r="G385" s="12">
        <f>INDEX(families!$A:$A,MATCH(H385,families!$B:$B,0))</f>
        <v>8</v>
      </c>
      <c r="H385" s="12" t="s">
        <v>38</v>
      </c>
      <c r="M385" s="1">
        <v>1042823</v>
      </c>
      <c r="N385" s="1">
        <v>1043032.99999999</v>
      </c>
      <c r="O385" s="1">
        <v>0.9</v>
      </c>
      <c r="P385" s="1" t="s">
        <v>716</v>
      </c>
      <c r="Q385" s="1" t="s">
        <v>717</v>
      </c>
      <c r="R385" s="1" t="s">
        <v>718</v>
      </c>
      <c r="S385" s="1" t="s">
        <v>719</v>
      </c>
      <c r="T385" s="1">
        <v>209.999999999767</v>
      </c>
    </row>
    <row r="386" spans="1:20" x14ac:dyDescent="0.2">
      <c r="A386" s="1">
        <f t="shared" si="20"/>
        <v>1043032.99999999</v>
      </c>
      <c r="B386" s="1">
        <f t="shared" si="20"/>
        <v>1043327</v>
      </c>
      <c r="C386" s="1" t="str">
        <f t="shared" si="21"/>
        <v>2.0m MOTI</v>
      </c>
      <c r="D386" s="1" t="str">
        <f t="shared" si="22"/>
        <v>2.0m MOTI - MOTI Encroachment</v>
      </c>
      <c r="E386" s="1" t="s">
        <v>38</v>
      </c>
      <c r="F386" s="1">
        <f t="shared" si="23"/>
        <v>2</v>
      </c>
      <c r="G386" s="12">
        <f>INDEX(families!$A:$A,MATCH(H386,families!$B:$B,0))</f>
        <v>8</v>
      </c>
      <c r="H386" s="12" t="s">
        <v>38</v>
      </c>
      <c r="M386" s="1">
        <v>1043032.99999999</v>
      </c>
      <c r="N386" s="1">
        <v>1043327</v>
      </c>
      <c r="O386" s="1">
        <v>2</v>
      </c>
      <c r="P386" s="1" t="s">
        <v>768</v>
      </c>
      <c r="Q386" s="1" t="s">
        <v>769</v>
      </c>
      <c r="R386" s="1" t="s">
        <v>770</v>
      </c>
      <c r="S386" s="1" t="s">
        <v>771</v>
      </c>
      <c r="T386" s="1">
        <v>294.00000000011602</v>
      </c>
    </row>
    <row r="387" spans="1:20" x14ac:dyDescent="0.2">
      <c r="A387" s="1">
        <f t="shared" ref="A387:B445" si="24">M387</f>
        <v>1043327</v>
      </c>
      <c r="B387" s="1">
        <f t="shared" si="24"/>
        <v>1043425.26</v>
      </c>
      <c r="C387" s="1" t="str">
        <f t="shared" ref="C387:C450" si="25">R387</f>
        <v>0.9m FG</v>
      </c>
      <c r="D387" s="1" t="str">
        <f t="shared" ref="D387:D450" si="26">R387&amp;" - "&amp;Q387</f>
        <v>0.9m FG - Default Depth</v>
      </c>
      <c r="E387" s="1" t="s">
        <v>38</v>
      </c>
      <c r="F387" s="1">
        <f t="shared" ref="F387:F450" si="27">_xlfn.NUMBERVALUE(TRIM(LEFT(R387,3)))</f>
        <v>0.9</v>
      </c>
      <c r="G387" s="12">
        <f>INDEX(families!$A:$A,MATCH(H387,families!$B:$B,0))</f>
        <v>8</v>
      </c>
      <c r="H387" s="12" t="s">
        <v>38</v>
      </c>
      <c r="M387" s="1">
        <v>1043327</v>
      </c>
      <c r="N387" s="1">
        <v>1043425.26</v>
      </c>
      <c r="O387" s="1">
        <v>0.9</v>
      </c>
      <c r="P387" s="1" t="s">
        <v>716</v>
      </c>
      <c r="Q387" s="1" t="s">
        <v>717</v>
      </c>
      <c r="R387" s="1" t="s">
        <v>718</v>
      </c>
      <c r="S387" s="1" t="s">
        <v>719</v>
      </c>
      <c r="T387" s="1">
        <v>98.260000000009299</v>
      </c>
    </row>
    <row r="388" spans="1:20" x14ac:dyDescent="0.2">
      <c r="A388" s="1">
        <f t="shared" si="24"/>
        <v>1043425.26</v>
      </c>
      <c r="B388" s="1">
        <f t="shared" si="24"/>
        <v>1043437.26</v>
      </c>
      <c r="C388" s="1" t="str">
        <f t="shared" si="25"/>
        <v>1.5m RD</v>
      </c>
      <c r="D388" s="1" t="str">
        <f t="shared" si="26"/>
        <v>1.5m RD - DWG# PT640301</v>
      </c>
      <c r="E388" s="1" t="s">
        <v>38</v>
      </c>
      <c r="F388" s="1">
        <f t="shared" si="27"/>
        <v>1.5</v>
      </c>
      <c r="G388" s="12">
        <f>INDEX(families!$A:$A,MATCH(H388,families!$B:$B,0))</f>
        <v>8</v>
      </c>
      <c r="H388" s="12" t="s">
        <v>38</v>
      </c>
      <c r="M388" s="1">
        <v>1043425.26</v>
      </c>
      <c r="N388" s="1">
        <v>1043437.26</v>
      </c>
      <c r="O388" s="1">
        <v>1.5</v>
      </c>
      <c r="P388" s="1" t="s">
        <v>735</v>
      </c>
      <c r="Q388" s="1" t="s">
        <v>736</v>
      </c>
      <c r="R388" s="1" t="s">
        <v>737</v>
      </c>
      <c r="S388" s="1" t="s">
        <v>737</v>
      </c>
      <c r="T388" s="1">
        <v>12</v>
      </c>
    </row>
    <row r="389" spans="1:20" x14ac:dyDescent="0.2">
      <c r="A389" s="1">
        <f t="shared" si="24"/>
        <v>1043437.26</v>
      </c>
      <c r="B389" s="1">
        <f t="shared" si="24"/>
        <v>1043590</v>
      </c>
      <c r="C389" s="1" t="str">
        <f t="shared" si="25"/>
        <v>0.9m FG</v>
      </c>
      <c r="D389" s="1" t="str">
        <f t="shared" si="26"/>
        <v>0.9m FG - Default Depth</v>
      </c>
      <c r="E389" s="1" t="s">
        <v>38</v>
      </c>
      <c r="F389" s="1">
        <f t="shared" si="27"/>
        <v>0.9</v>
      </c>
      <c r="G389" s="12">
        <f>INDEX(families!$A:$A,MATCH(H389,families!$B:$B,0))</f>
        <v>8</v>
      </c>
      <c r="H389" s="12" t="s">
        <v>38</v>
      </c>
      <c r="M389" s="1">
        <v>1043437.26</v>
      </c>
      <c r="N389" s="1">
        <v>1043590</v>
      </c>
      <c r="O389" s="1">
        <v>0.9</v>
      </c>
      <c r="P389" s="1" t="s">
        <v>716</v>
      </c>
      <c r="Q389" s="1" t="s">
        <v>717</v>
      </c>
      <c r="R389" s="1" t="s">
        <v>718</v>
      </c>
      <c r="S389" s="1" t="s">
        <v>719</v>
      </c>
      <c r="T389" s="1">
        <v>152.73999999999</v>
      </c>
    </row>
    <row r="390" spans="1:20" x14ac:dyDescent="0.2">
      <c r="A390" s="1">
        <f t="shared" si="24"/>
        <v>1043590</v>
      </c>
      <c r="B390" s="1">
        <f t="shared" si="24"/>
        <v>1043695</v>
      </c>
      <c r="C390" s="1" t="str">
        <f t="shared" si="25"/>
        <v>1.5m FG</v>
      </c>
      <c r="D390" s="1" t="str">
        <f t="shared" si="26"/>
        <v>1.5m FG - Alignment Sheets</v>
      </c>
      <c r="E390" s="1" t="s">
        <v>38</v>
      </c>
      <c r="F390" s="1">
        <f t="shared" si="27"/>
        <v>1.5</v>
      </c>
      <c r="G390" s="12">
        <f>INDEX(families!$A:$A,MATCH(H390,families!$B:$B,0))</f>
        <v>8</v>
      </c>
      <c r="H390" s="12" t="s">
        <v>38</v>
      </c>
      <c r="M390" s="1">
        <v>1043590</v>
      </c>
      <c r="N390" s="1">
        <v>1043695</v>
      </c>
      <c r="O390" s="1">
        <v>1.5</v>
      </c>
      <c r="P390" s="1" t="s">
        <v>716</v>
      </c>
      <c r="Q390" s="1" t="s">
        <v>721</v>
      </c>
      <c r="R390" s="1" t="s">
        <v>724</v>
      </c>
      <c r="S390" s="1" t="s">
        <v>725</v>
      </c>
      <c r="T390" s="1">
        <v>105</v>
      </c>
    </row>
    <row r="391" spans="1:20" x14ac:dyDescent="0.2">
      <c r="A391" s="1">
        <f t="shared" si="24"/>
        <v>1043695</v>
      </c>
      <c r="B391" s="1">
        <f t="shared" si="24"/>
        <v>1044108</v>
      </c>
      <c r="C391" s="1" t="str">
        <f t="shared" si="25"/>
        <v>0.9m FG</v>
      </c>
      <c r="D391" s="1" t="str">
        <f t="shared" si="26"/>
        <v>0.9m FG - Default Depth</v>
      </c>
      <c r="E391" s="1" t="s">
        <v>38</v>
      </c>
      <c r="F391" s="1">
        <f t="shared" si="27"/>
        <v>0.9</v>
      </c>
      <c r="G391" s="12">
        <f>INDEX(families!$A:$A,MATCH(H391,families!$B:$B,0))</f>
        <v>8</v>
      </c>
      <c r="H391" s="12" t="s">
        <v>38</v>
      </c>
      <c r="M391" s="1">
        <v>1043695</v>
      </c>
      <c r="N391" s="1">
        <v>1044108</v>
      </c>
      <c r="O391" s="1">
        <v>0.9</v>
      </c>
      <c r="P391" s="1" t="s">
        <v>716</v>
      </c>
      <c r="Q391" s="1" t="s">
        <v>717</v>
      </c>
      <c r="R391" s="1" t="s">
        <v>718</v>
      </c>
      <c r="S391" s="1" t="s">
        <v>719</v>
      </c>
      <c r="T391" s="1">
        <v>413</v>
      </c>
    </row>
    <row r="392" spans="1:20" x14ac:dyDescent="0.2">
      <c r="A392" s="1">
        <f t="shared" si="24"/>
        <v>1044108</v>
      </c>
      <c r="B392" s="1">
        <f t="shared" si="24"/>
        <v>1044174</v>
      </c>
      <c r="C392" s="1" t="str">
        <f t="shared" si="25"/>
        <v>2.0m MOTI</v>
      </c>
      <c r="D392" s="1" t="str">
        <f t="shared" si="26"/>
        <v>2.0m MOTI - MOTI Encroachment</v>
      </c>
      <c r="E392" s="1" t="s">
        <v>38</v>
      </c>
      <c r="F392" s="1">
        <f t="shared" si="27"/>
        <v>2</v>
      </c>
      <c r="G392" s="12">
        <f>INDEX(families!$A:$A,MATCH(H392,families!$B:$B,0))</f>
        <v>8</v>
      </c>
      <c r="H392" s="12" t="s">
        <v>38</v>
      </c>
      <c r="M392" s="1">
        <v>1044108</v>
      </c>
      <c r="N392" s="1">
        <v>1044174</v>
      </c>
      <c r="O392" s="1">
        <v>2</v>
      </c>
      <c r="P392" s="1" t="s">
        <v>768</v>
      </c>
      <c r="Q392" s="1" t="s">
        <v>769</v>
      </c>
      <c r="R392" s="1" t="s">
        <v>770</v>
      </c>
      <c r="S392" s="1" t="s">
        <v>771</v>
      </c>
      <c r="T392" s="1">
        <v>66</v>
      </c>
    </row>
    <row r="393" spans="1:20" x14ac:dyDescent="0.2">
      <c r="A393" s="1">
        <f t="shared" si="24"/>
        <v>1044174</v>
      </c>
      <c r="B393" s="1">
        <f t="shared" si="24"/>
        <v>1044196.21</v>
      </c>
      <c r="C393" s="1" t="str">
        <f t="shared" si="25"/>
        <v>0.9m FG</v>
      </c>
      <c r="D393" s="1" t="str">
        <f t="shared" si="26"/>
        <v>0.9m FG - Default Depth</v>
      </c>
      <c r="E393" s="1" t="s">
        <v>38</v>
      </c>
      <c r="F393" s="1">
        <f t="shared" si="27"/>
        <v>0.9</v>
      </c>
      <c r="G393" s="12">
        <f>INDEX(families!$A:$A,MATCH(H393,families!$B:$B,0))</f>
        <v>8</v>
      </c>
      <c r="H393" s="12" t="s">
        <v>38</v>
      </c>
      <c r="M393" s="1">
        <v>1044174</v>
      </c>
      <c r="N393" s="1">
        <v>1044196.21</v>
      </c>
      <c r="O393" s="1">
        <v>0.9</v>
      </c>
      <c r="P393" s="1" t="s">
        <v>716</v>
      </c>
      <c r="Q393" s="1" t="s">
        <v>717</v>
      </c>
      <c r="R393" s="1" t="s">
        <v>718</v>
      </c>
      <c r="S393" s="1" t="s">
        <v>719</v>
      </c>
      <c r="T393" s="1">
        <v>22.209999999962701</v>
      </c>
    </row>
    <row r="394" spans="1:20" x14ac:dyDescent="0.2">
      <c r="A394" s="1">
        <f t="shared" si="24"/>
        <v>1044196.21</v>
      </c>
      <c r="B394" s="1">
        <f t="shared" si="24"/>
        <v>1044208.21</v>
      </c>
      <c r="C394" s="1" t="str">
        <f t="shared" si="25"/>
        <v>1.2m RD</v>
      </c>
      <c r="D394" s="1" t="str">
        <f t="shared" si="26"/>
        <v>1.2m RD - DWG# PT640001</v>
      </c>
      <c r="E394" s="1" t="s">
        <v>38</v>
      </c>
      <c r="F394" s="1">
        <f t="shared" si="27"/>
        <v>1.2</v>
      </c>
      <c r="G394" s="12">
        <f>INDEX(families!$A:$A,MATCH(H394,families!$B:$B,0))</f>
        <v>8</v>
      </c>
      <c r="H394" s="12" t="s">
        <v>38</v>
      </c>
      <c r="M394" s="1">
        <v>1044196.21</v>
      </c>
      <c r="N394" s="1">
        <v>1044208.21</v>
      </c>
      <c r="O394" s="1">
        <v>1.2</v>
      </c>
      <c r="P394" s="1" t="s">
        <v>735</v>
      </c>
      <c r="Q394" s="1" t="s">
        <v>796</v>
      </c>
      <c r="R394" s="1" t="s">
        <v>797</v>
      </c>
      <c r="S394" s="1" t="s">
        <v>797</v>
      </c>
      <c r="T394" s="1">
        <v>12</v>
      </c>
    </row>
    <row r="395" spans="1:20" x14ac:dyDescent="0.2">
      <c r="A395" s="1">
        <f t="shared" si="24"/>
        <v>1044208.21</v>
      </c>
      <c r="B395" s="1">
        <f t="shared" si="24"/>
        <v>1044390.19</v>
      </c>
      <c r="C395" s="1" t="str">
        <f t="shared" si="25"/>
        <v>0.9m FG</v>
      </c>
      <c r="D395" s="1" t="str">
        <f t="shared" si="26"/>
        <v>0.9m FG - Default Depth</v>
      </c>
      <c r="E395" s="1" t="s">
        <v>38</v>
      </c>
      <c r="F395" s="1">
        <f t="shared" si="27"/>
        <v>0.9</v>
      </c>
      <c r="G395" s="12">
        <f>INDEX(families!$A:$A,MATCH(H395,families!$B:$B,0))</f>
        <v>8</v>
      </c>
      <c r="H395" s="12" t="s">
        <v>38</v>
      </c>
      <c r="M395" s="1">
        <v>1044208.21</v>
      </c>
      <c r="N395" s="1">
        <v>1044390.19</v>
      </c>
      <c r="O395" s="1">
        <v>0.9</v>
      </c>
      <c r="P395" s="1" t="s">
        <v>716</v>
      </c>
      <c r="Q395" s="1" t="s">
        <v>717</v>
      </c>
      <c r="R395" s="1" t="s">
        <v>718</v>
      </c>
      <c r="S395" s="1" t="s">
        <v>719</v>
      </c>
      <c r="T395" s="1">
        <v>181.979999999981</v>
      </c>
    </row>
    <row r="396" spans="1:20" x14ac:dyDescent="0.2">
      <c r="A396" s="1">
        <f t="shared" si="24"/>
        <v>1044390.19</v>
      </c>
      <c r="B396" s="1">
        <f t="shared" si="24"/>
        <v>1044402.19</v>
      </c>
      <c r="C396" s="1" t="str">
        <f t="shared" si="25"/>
        <v>1.2m RD</v>
      </c>
      <c r="D396" s="1" t="str">
        <f t="shared" si="26"/>
        <v>1.2m RD - DWG# PT640001</v>
      </c>
      <c r="E396" s="1" t="s">
        <v>38</v>
      </c>
      <c r="F396" s="1">
        <f t="shared" si="27"/>
        <v>1.2</v>
      </c>
      <c r="G396" s="12">
        <f>INDEX(families!$A:$A,MATCH(H396,families!$B:$B,0))</f>
        <v>8</v>
      </c>
      <c r="H396" s="12" t="s">
        <v>38</v>
      </c>
      <c r="M396" s="1">
        <v>1044390.19</v>
      </c>
      <c r="N396" s="1">
        <v>1044402.19</v>
      </c>
      <c r="O396" s="1">
        <v>1.2</v>
      </c>
      <c r="P396" s="1" t="s">
        <v>735</v>
      </c>
      <c r="Q396" s="1" t="s">
        <v>796</v>
      </c>
      <c r="R396" s="1" t="s">
        <v>797</v>
      </c>
      <c r="S396" s="1" t="s">
        <v>797</v>
      </c>
      <c r="T396" s="1">
        <v>12</v>
      </c>
    </row>
    <row r="397" spans="1:20" x14ac:dyDescent="0.2">
      <c r="A397" s="1">
        <f t="shared" si="24"/>
        <v>1044402.19</v>
      </c>
      <c r="B397" s="1">
        <f t="shared" si="24"/>
        <v>1044430</v>
      </c>
      <c r="C397" s="1" t="str">
        <f t="shared" si="25"/>
        <v>0.9m FG</v>
      </c>
      <c r="D397" s="1" t="str">
        <f t="shared" si="26"/>
        <v>0.9m FG - Default Depth</v>
      </c>
      <c r="E397" s="1" t="s">
        <v>38</v>
      </c>
      <c r="F397" s="1">
        <f t="shared" si="27"/>
        <v>0.9</v>
      </c>
      <c r="G397" s="12">
        <f>INDEX(families!$A:$A,MATCH(H397,families!$B:$B,0))</f>
        <v>8</v>
      </c>
      <c r="H397" s="12" t="s">
        <v>38</v>
      </c>
      <c r="M397" s="1">
        <v>1044402.19</v>
      </c>
      <c r="N397" s="1">
        <v>1044430</v>
      </c>
      <c r="O397" s="1">
        <v>0.9</v>
      </c>
      <c r="P397" s="1" t="s">
        <v>716</v>
      </c>
      <c r="Q397" s="1" t="s">
        <v>717</v>
      </c>
      <c r="R397" s="1" t="s">
        <v>718</v>
      </c>
      <c r="S397" s="1" t="s">
        <v>719</v>
      </c>
      <c r="T397" s="1">
        <v>27.810000000055801</v>
      </c>
    </row>
    <row r="398" spans="1:20" x14ac:dyDescent="0.2">
      <c r="A398" s="1">
        <f t="shared" si="24"/>
        <v>1044430</v>
      </c>
      <c r="B398" s="1">
        <f t="shared" si="24"/>
        <v>1044454</v>
      </c>
      <c r="C398" s="1" t="str">
        <f t="shared" si="25"/>
        <v>1.2m FG</v>
      </c>
      <c r="D398" s="1" t="str">
        <f t="shared" si="26"/>
        <v>1.2m FG - Alignment Sheets</v>
      </c>
      <c r="E398" s="1" t="s">
        <v>38</v>
      </c>
      <c r="F398" s="1">
        <f t="shared" si="27"/>
        <v>1.2</v>
      </c>
      <c r="G398" s="12">
        <f>INDEX(families!$A:$A,MATCH(H398,families!$B:$B,0))</f>
        <v>8</v>
      </c>
      <c r="H398" s="12" t="s">
        <v>38</v>
      </c>
      <c r="M398" s="1">
        <v>1044430</v>
      </c>
      <c r="N398" s="1">
        <v>1044454</v>
      </c>
      <c r="O398" s="1">
        <v>1.2</v>
      </c>
      <c r="P398" s="1" t="s">
        <v>716</v>
      </c>
      <c r="Q398" s="1" t="s">
        <v>721</v>
      </c>
      <c r="R398" s="1" t="s">
        <v>726</v>
      </c>
      <c r="S398" s="1" t="s">
        <v>727</v>
      </c>
      <c r="T398" s="1">
        <v>24</v>
      </c>
    </row>
    <row r="399" spans="1:20" x14ac:dyDescent="0.2">
      <c r="A399" s="1">
        <f t="shared" si="24"/>
        <v>1044454</v>
      </c>
      <c r="B399" s="1">
        <f t="shared" si="24"/>
        <v>1044557.33</v>
      </c>
      <c r="C399" s="1" t="str">
        <f t="shared" si="25"/>
        <v>0.9m FG</v>
      </c>
      <c r="D399" s="1" t="str">
        <f t="shared" si="26"/>
        <v>0.9m FG - Default Depth</v>
      </c>
      <c r="E399" s="1" t="s">
        <v>38</v>
      </c>
      <c r="F399" s="1">
        <f t="shared" si="27"/>
        <v>0.9</v>
      </c>
      <c r="G399" s="12">
        <f>INDEX(families!$A:$A,MATCH(H399,families!$B:$B,0))</f>
        <v>8</v>
      </c>
      <c r="H399" s="12" t="s">
        <v>38</v>
      </c>
      <c r="M399" s="1">
        <v>1044454</v>
      </c>
      <c r="N399" s="1">
        <v>1044557.33</v>
      </c>
      <c r="O399" s="1">
        <v>0.9</v>
      </c>
      <c r="P399" s="1" t="s">
        <v>716</v>
      </c>
      <c r="Q399" s="1" t="s">
        <v>717</v>
      </c>
      <c r="R399" s="1" t="s">
        <v>718</v>
      </c>
      <c r="S399" s="1" t="s">
        <v>719</v>
      </c>
      <c r="T399" s="1">
        <v>103.32999999995801</v>
      </c>
    </row>
    <row r="400" spans="1:20" x14ac:dyDescent="0.2">
      <c r="A400" s="1">
        <f t="shared" si="24"/>
        <v>1044557.33</v>
      </c>
      <c r="B400" s="1">
        <f t="shared" si="24"/>
        <v>1044569.33</v>
      </c>
      <c r="C400" s="1" t="str">
        <f t="shared" si="25"/>
        <v>1.2m RD</v>
      </c>
      <c r="D400" s="1" t="str">
        <f t="shared" si="26"/>
        <v>1.2m RD - DWG# PT640001</v>
      </c>
      <c r="E400" s="1" t="s">
        <v>38</v>
      </c>
      <c r="F400" s="1">
        <f t="shared" si="27"/>
        <v>1.2</v>
      </c>
      <c r="G400" s="12">
        <f>INDEX(families!$A:$A,MATCH(H400,families!$B:$B,0))</f>
        <v>8</v>
      </c>
      <c r="H400" s="12" t="s">
        <v>38</v>
      </c>
      <c r="M400" s="1">
        <v>1044557.33</v>
      </c>
      <c r="N400" s="1">
        <v>1044569.33</v>
      </c>
      <c r="O400" s="1">
        <v>1.2</v>
      </c>
      <c r="P400" s="1" t="s">
        <v>735</v>
      </c>
      <c r="Q400" s="1" t="s">
        <v>796</v>
      </c>
      <c r="R400" s="1" t="s">
        <v>797</v>
      </c>
      <c r="S400" s="1" t="s">
        <v>797</v>
      </c>
      <c r="T400" s="1">
        <v>12</v>
      </c>
    </row>
    <row r="401" spans="1:20" x14ac:dyDescent="0.2">
      <c r="A401" s="1">
        <f t="shared" si="24"/>
        <v>1044569.33</v>
      </c>
      <c r="B401" s="1">
        <f t="shared" si="24"/>
        <v>1044656.24</v>
      </c>
      <c r="C401" s="1" t="str">
        <f t="shared" si="25"/>
        <v>0.9m FG</v>
      </c>
      <c r="D401" s="1" t="str">
        <f t="shared" si="26"/>
        <v>0.9m FG - Default Depth</v>
      </c>
      <c r="E401" s="1" t="s">
        <v>38</v>
      </c>
      <c r="F401" s="1">
        <f t="shared" si="27"/>
        <v>0.9</v>
      </c>
      <c r="G401" s="12">
        <f>INDEX(families!$A:$A,MATCH(H401,families!$B:$B,0))</f>
        <v>8</v>
      </c>
      <c r="H401" s="12" t="s">
        <v>38</v>
      </c>
      <c r="M401" s="1">
        <v>1044569.33</v>
      </c>
      <c r="N401" s="1">
        <v>1044656.24</v>
      </c>
      <c r="O401" s="1">
        <v>0.9</v>
      </c>
      <c r="P401" s="1" t="s">
        <v>716</v>
      </c>
      <c r="Q401" s="1" t="s">
        <v>717</v>
      </c>
      <c r="R401" s="1" t="s">
        <v>718</v>
      </c>
      <c r="S401" s="1" t="s">
        <v>719</v>
      </c>
      <c r="T401" s="1">
        <v>86.910000000032596</v>
      </c>
    </row>
    <row r="402" spans="1:20" x14ac:dyDescent="0.2">
      <c r="A402" s="1">
        <f t="shared" si="24"/>
        <v>1044656.24</v>
      </c>
      <c r="B402" s="1">
        <f t="shared" si="24"/>
        <v>1044668.24</v>
      </c>
      <c r="C402" s="1" t="str">
        <f t="shared" si="25"/>
        <v>1.2m RD</v>
      </c>
      <c r="D402" s="1" t="str">
        <f t="shared" si="26"/>
        <v>1.2m RD - DWG# PT640001</v>
      </c>
      <c r="E402" s="1" t="s">
        <v>38</v>
      </c>
      <c r="F402" s="1">
        <f t="shared" si="27"/>
        <v>1.2</v>
      </c>
      <c r="G402" s="12">
        <f>INDEX(families!$A:$A,MATCH(H402,families!$B:$B,0))</f>
        <v>8</v>
      </c>
      <c r="H402" s="12" t="s">
        <v>38</v>
      </c>
      <c r="M402" s="1">
        <v>1044656.24</v>
      </c>
      <c r="N402" s="1">
        <v>1044668.24</v>
      </c>
      <c r="O402" s="1">
        <v>1.2</v>
      </c>
      <c r="P402" s="1" t="s">
        <v>735</v>
      </c>
      <c r="Q402" s="1" t="s">
        <v>796</v>
      </c>
      <c r="R402" s="1" t="s">
        <v>797</v>
      </c>
      <c r="S402" s="1" t="s">
        <v>797</v>
      </c>
      <c r="T402" s="1">
        <v>12</v>
      </c>
    </row>
    <row r="403" spans="1:20" x14ac:dyDescent="0.2">
      <c r="A403" s="1">
        <f t="shared" si="24"/>
        <v>1044668.24</v>
      </c>
      <c r="B403" s="1">
        <f t="shared" si="24"/>
        <v>1044741</v>
      </c>
      <c r="C403" s="1" t="str">
        <f t="shared" si="25"/>
        <v>0.9m FG</v>
      </c>
      <c r="D403" s="1" t="str">
        <f t="shared" si="26"/>
        <v>0.9m FG - Default Depth</v>
      </c>
      <c r="E403" s="1" t="s">
        <v>38</v>
      </c>
      <c r="F403" s="1">
        <f t="shared" si="27"/>
        <v>0.9</v>
      </c>
      <c r="G403" s="12">
        <f>INDEX(families!$A:$A,MATCH(H403,families!$B:$B,0))</f>
        <v>8</v>
      </c>
      <c r="H403" s="12" t="s">
        <v>38</v>
      </c>
      <c r="M403" s="1">
        <v>1044668.24</v>
      </c>
      <c r="N403" s="1">
        <v>1044741</v>
      </c>
      <c r="O403" s="1">
        <v>0.9</v>
      </c>
      <c r="P403" s="1" t="s">
        <v>716</v>
      </c>
      <c r="Q403" s="1" t="s">
        <v>717</v>
      </c>
      <c r="R403" s="1" t="s">
        <v>718</v>
      </c>
      <c r="S403" s="1" t="s">
        <v>719</v>
      </c>
      <c r="T403" s="1">
        <v>72.760000000009299</v>
      </c>
    </row>
    <row r="404" spans="1:20" x14ac:dyDescent="0.2">
      <c r="A404" s="1">
        <f t="shared" si="24"/>
        <v>1044741</v>
      </c>
      <c r="B404" s="1">
        <f t="shared" si="24"/>
        <v>1044814</v>
      </c>
      <c r="C404" s="1" t="str">
        <f t="shared" si="25"/>
        <v>2.0m MOTI</v>
      </c>
      <c r="D404" s="1" t="str">
        <f t="shared" si="26"/>
        <v>2.0m MOTI - MOTI Encroachment</v>
      </c>
      <c r="E404" s="1" t="s">
        <v>38</v>
      </c>
      <c r="F404" s="1">
        <f t="shared" si="27"/>
        <v>2</v>
      </c>
      <c r="G404" s="12">
        <f>INDEX(families!$A:$A,MATCH(H404,families!$B:$B,0))</f>
        <v>8</v>
      </c>
      <c r="H404" s="12" t="s">
        <v>38</v>
      </c>
      <c r="M404" s="1">
        <v>1044741</v>
      </c>
      <c r="N404" s="1">
        <v>1044814</v>
      </c>
      <c r="O404" s="1">
        <v>2</v>
      </c>
      <c r="P404" s="1" t="s">
        <v>768</v>
      </c>
      <c r="Q404" s="1" t="s">
        <v>769</v>
      </c>
      <c r="R404" s="1" t="s">
        <v>770</v>
      </c>
      <c r="S404" s="1" t="s">
        <v>771</v>
      </c>
      <c r="T404" s="1">
        <v>73.000000000116401</v>
      </c>
    </row>
    <row r="405" spans="1:20" x14ac:dyDescent="0.2">
      <c r="A405" s="1">
        <f t="shared" si="24"/>
        <v>1044814</v>
      </c>
      <c r="B405" s="1">
        <f t="shared" si="24"/>
        <v>1044869.99999999</v>
      </c>
      <c r="C405" s="1" t="str">
        <f t="shared" si="25"/>
        <v>0.9m FG</v>
      </c>
      <c r="D405" s="1" t="str">
        <f t="shared" si="26"/>
        <v>0.9m FG - Default Depth</v>
      </c>
      <c r="E405" s="1" t="s">
        <v>38</v>
      </c>
      <c r="F405" s="1">
        <f t="shared" si="27"/>
        <v>0.9</v>
      </c>
      <c r="G405" s="12">
        <f>INDEX(families!$A:$A,MATCH(H405,families!$B:$B,0))</f>
        <v>8</v>
      </c>
      <c r="H405" s="12" t="s">
        <v>38</v>
      </c>
      <c r="M405" s="1">
        <v>1044814</v>
      </c>
      <c r="N405" s="1">
        <v>1044869.99999999</v>
      </c>
      <c r="O405" s="1">
        <v>0.9</v>
      </c>
      <c r="P405" s="1" t="s">
        <v>716</v>
      </c>
      <c r="Q405" s="1" t="s">
        <v>717</v>
      </c>
      <c r="R405" s="1" t="s">
        <v>718</v>
      </c>
      <c r="S405" s="1" t="s">
        <v>719</v>
      </c>
      <c r="T405" s="1">
        <v>55.999999999767098</v>
      </c>
    </row>
    <row r="406" spans="1:20" x14ac:dyDescent="0.2">
      <c r="A406" s="1">
        <f t="shared" si="24"/>
        <v>1044869.99999999</v>
      </c>
      <c r="B406" s="1">
        <f t="shared" si="24"/>
        <v>1044904</v>
      </c>
      <c r="C406" s="1" t="str">
        <f t="shared" si="25"/>
        <v>2.0m MOTI</v>
      </c>
      <c r="D406" s="1" t="str">
        <f t="shared" si="26"/>
        <v>2.0m MOTI - MOTI Encroachment</v>
      </c>
      <c r="E406" s="1" t="s">
        <v>38</v>
      </c>
      <c r="F406" s="1">
        <f t="shared" si="27"/>
        <v>2</v>
      </c>
      <c r="G406" s="12">
        <f>INDEX(families!$A:$A,MATCH(H406,families!$B:$B,0))</f>
        <v>8</v>
      </c>
      <c r="H406" s="12" t="s">
        <v>38</v>
      </c>
      <c r="M406" s="1">
        <v>1044869.99999999</v>
      </c>
      <c r="N406" s="1">
        <v>1044904</v>
      </c>
      <c r="O406" s="1">
        <v>2</v>
      </c>
      <c r="P406" s="1" t="s">
        <v>768</v>
      </c>
      <c r="Q406" s="1" t="s">
        <v>769</v>
      </c>
      <c r="R406" s="1" t="s">
        <v>770</v>
      </c>
      <c r="S406" s="1" t="s">
        <v>771</v>
      </c>
      <c r="T406" s="1">
        <v>34.000000000116401</v>
      </c>
    </row>
    <row r="407" spans="1:20" x14ac:dyDescent="0.2">
      <c r="A407" s="1">
        <f t="shared" si="24"/>
        <v>1044904</v>
      </c>
      <c r="B407" s="1">
        <f t="shared" si="24"/>
        <v>1044904.16</v>
      </c>
      <c r="C407" s="1" t="str">
        <f t="shared" si="25"/>
        <v>1.2m RD</v>
      </c>
      <c r="D407" s="1" t="str">
        <f t="shared" si="26"/>
        <v>1.2m RD - DWG# PT640001</v>
      </c>
      <c r="E407" s="1" t="s">
        <v>38</v>
      </c>
      <c r="F407" s="1">
        <f t="shared" si="27"/>
        <v>1.2</v>
      </c>
      <c r="G407" s="12">
        <f>INDEX(families!$A:$A,MATCH(H407,families!$B:$B,0))</f>
        <v>8</v>
      </c>
      <c r="H407" s="12" t="s">
        <v>38</v>
      </c>
      <c r="M407" s="1">
        <v>1044904</v>
      </c>
      <c r="N407" s="1">
        <v>1044904.16</v>
      </c>
      <c r="O407" s="1">
        <v>1.2</v>
      </c>
      <c r="P407" s="1" t="s">
        <v>735</v>
      </c>
      <c r="Q407" s="1" t="s">
        <v>796</v>
      </c>
      <c r="R407" s="1" t="s">
        <v>797</v>
      </c>
      <c r="S407" s="1" t="s">
        <v>797</v>
      </c>
      <c r="T407" s="1">
        <v>0.16000000003259601</v>
      </c>
    </row>
    <row r="408" spans="1:20" x14ac:dyDescent="0.2">
      <c r="A408" s="1">
        <f t="shared" si="24"/>
        <v>1044904.16</v>
      </c>
      <c r="B408" s="1">
        <f t="shared" si="24"/>
        <v>1044935.92</v>
      </c>
      <c r="C408" s="1" t="str">
        <f t="shared" si="25"/>
        <v>0.9m FG</v>
      </c>
      <c r="D408" s="1" t="str">
        <f t="shared" si="26"/>
        <v>0.9m FG - Default Depth</v>
      </c>
      <c r="E408" s="1" t="s">
        <v>38</v>
      </c>
      <c r="F408" s="1">
        <f t="shared" si="27"/>
        <v>0.9</v>
      </c>
      <c r="G408" s="12">
        <f>INDEX(families!$A:$A,MATCH(H408,families!$B:$B,0))</f>
        <v>8</v>
      </c>
      <c r="H408" s="12" t="s">
        <v>38</v>
      </c>
      <c r="M408" s="1">
        <v>1044904.16</v>
      </c>
      <c r="N408" s="1">
        <v>1044935.92</v>
      </c>
      <c r="O408" s="1">
        <v>0.9</v>
      </c>
      <c r="P408" s="1" t="s">
        <v>716</v>
      </c>
      <c r="Q408" s="1" t="s">
        <v>717</v>
      </c>
      <c r="R408" s="1" t="s">
        <v>718</v>
      </c>
      <c r="S408" s="1" t="s">
        <v>719</v>
      </c>
      <c r="T408" s="1">
        <v>31.760000000009299</v>
      </c>
    </row>
    <row r="409" spans="1:20" x14ac:dyDescent="0.2">
      <c r="A409" s="1">
        <f t="shared" si="24"/>
        <v>1044935.92</v>
      </c>
      <c r="B409" s="1">
        <f t="shared" si="24"/>
        <v>1044947.92</v>
      </c>
      <c r="C409" s="1" t="str">
        <f t="shared" si="25"/>
        <v>1.2m RD</v>
      </c>
      <c r="D409" s="1" t="str">
        <f t="shared" si="26"/>
        <v>1.2m RD - DWG# PT640001</v>
      </c>
      <c r="E409" s="1" t="s">
        <v>38</v>
      </c>
      <c r="F409" s="1">
        <f t="shared" si="27"/>
        <v>1.2</v>
      </c>
      <c r="G409" s="12">
        <f>INDEX(families!$A:$A,MATCH(H409,families!$B:$B,0))</f>
        <v>8</v>
      </c>
      <c r="H409" s="12" t="s">
        <v>38</v>
      </c>
      <c r="M409" s="1">
        <v>1044935.92</v>
      </c>
      <c r="N409" s="1">
        <v>1044947.92</v>
      </c>
      <c r="O409" s="1">
        <v>1.2</v>
      </c>
      <c r="P409" s="1" t="s">
        <v>735</v>
      </c>
      <c r="Q409" s="1" t="s">
        <v>796</v>
      </c>
      <c r="R409" s="1" t="s">
        <v>797</v>
      </c>
      <c r="S409" s="1" t="s">
        <v>797</v>
      </c>
      <c r="T409" s="1">
        <v>12</v>
      </c>
    </row>
    <row r="410" spans="1:20" x14ac:dyDescent="0.2">
      <c r="A410" s="1">
        <f t="shared" si="24"/>
        <v>1044947.92</v>
      </c>
      <c r="B410" s="1">
        <f t="shared" si="24"/>
        <v>1044967.65</v>
      </c>
      <c r="C410" s="1" t="str">
        <f t="shared" si="25"/>
        <v>0.9m FG</v>
      </c>
      <c r="D410" s="1" t="str">
        <f t="shared" si="26"/>
        <v>0.9m FG - Default Depth</v>
      </c>
      <c r="E410" s="1" t="s">
        <v>38</v>
      </c>
      <c r="F410" s="1">
        <f t="shared" si="27"/>
        <v>0.9</v>
      </c>
      <c r="G410" s="12">
        <f>INDEX(families!$A:$A,MATCH(H410,families!$B:$B,0))</f>
        <v>8</v>
      </c>
      <c r="H410" s="12" t="s">
        <v>38</v>
      </c>
      <c r="M410" s="1">
        <v>1044947.92</v>
      </c>
      <c r="N410" s="1">
        <v>1044967.65</v>
      </c>
      <c r="O410" s="1">
        <v>0.9</v>
      </c>
      <c r="P410" s="1" t="s">
        <v>716</v>
      </c>
      <c r="Q410" s="1" t="s">
        <v>717</v>
      </c>
      <c r="R410" s="1" t="s">
        <v>718</v>
      </c>
      <c r="S410" s="1" t="s">
        <v>719</v>
      </c>
      <c r="T410" s="1">
        <v>19.729999999981299</v>
      </c>
    </row>
    <row r="411" spans="1:20" x14ac:dyDescent="0.2">
      <c r="A411" s="1">
        <f t="shared" si="24"/>
        <v>1044967.65</v>
      </c>
      <c r="B411" s="1">
        <f t="shared" si="24"/>
        <v>1044979.65</v>
      </c>
      <c r="C411" s="1" t="str">
        <f t="shared" si="25"/>
        <v>1.2m RD</v>
      </c>
      <c r="D411" s="1" t="str">
        <f t="shared" si="26"/>
        <v>1.2m RD - DWG# PT640001</v>
      </c>
      <c r="E411" s="1" t="s">
        <v>38</v>
      </c>
      <c r="F411" s="1">
        <f t="shared" si="27"/>
        <v>1.2</v>
      </c>
      <c r="G411" s="12">
        <f>INDEX(families!$A:$A,MATCH(H411,families!$B:$B,0))</f>
        <v>8</v>
      </c>
      <c r="H411" s="12" t="s">
        <v>38</v>
      </c>
      <c r="M411" s="1">
        <v>1044967.65</v>
      </c>
      <c r="N411" s="1">
        <v>1044979.65</v>
      </c>
      <c r="O411" s="1">
        <v>1.2</v>
      </c>
      <c r="P411" s="1" t="s">
        <v>735</v>
      </c>
      <c r="Q411" s="1" t="s">
        <v>796</v>
      </c>
      <c r="R411" s="1" t="s">
        <v>797</v>
      </c>
      <c r="S411" s="1" t="s">
        <v>797</v>
      </c>
      <c r="T411" s="1">
        <v>12</v>
      </c>
    </row>
    <row r="412" spans="1:20" x14ac:dyDescent="0.2">
      <c r="A412" s="1">
        <f t="shared" si="24"/>
        <v>1044979.65</v>
      </c>
      <c r="B412" s="1">
        <f t="shared" si="24"/>
        <v>1045006.31</v>
      </c>
      <c r="C412" s="1" t="str">
        <f t="shared" si="25"/>
        <v>0.9m FG</v>
      </c>
      <c r="D412" s="1" t="str">
        <f t="shared" si="26"/>
        <v>0.9m FG - Default Depth</v>
      </c>
      <c r="E412" s="1" t="s">
        <v>38</v>
      </c>
      <c r="F412" s="1">
        <f t="shared" si="27"/>
        <v>0.9</v>
      </c>
      <c r="G412" s="12">
        <f>INDEX(families!$A:$A,MATCH(H412,families!$B:$B,0))</f>
        <v>8</v>
      </c>
      <c r="H412" s="12" t="s">
        <v>38</v>
      </c>
      <c r="M412" s="1">
        <v>1044979.65</v>
      </c>
      <c r="N412" s="1">
        <v>1045006.31</v>
      </c>
      <c r="O412" s="1">
        <v>0.9</v>
      </c>
      <c r="P412" s="1" t="s">
        <v>716</v>
      </c>
      <c r="Q412" s="1" t="s">
        <v>717</v>
      </c>
      <c r="R412" s="1" t="s">
        <v>718</v>
      </c>
      <c r="S412" s="1" t="s">
        <v>719</v>
      </c>
      <c r="T412" s="1">
        <v>26.6600000000325</v>
      </c>
    </row>
    <row r="413" spans="1:20" x14ac:dyDescent="0.2">
      <c r="A413" s="1">
        <f t="shared" si="24"/>
        <v>1045006.31</v>
      </c>
      <c r="B413" s="1">
        <f t="shared" si="24"/>
        <v>1045018.31</v>
      </c>
      <c r="C413" s="1" t="str">
        <f t="shared" si="25"/>
        <v>1.2m RD</v>
      </c>
      <c r="D413" s="1" t="str">
        <f t="shared" si="26"/>
        <v>1.2m RD - DWG# PT640001</v>
      </c>
      <c r="E413" s="1" t="s">
        <v>38</v>
      </c>
      <c r="F413" s="1">
        <f t="shared" si="27"/>
        <v>1.2</v>
      </c>
      <c r="G413" s="12">
        <f>INDEX(families!$A:$A,MATCH(H413,families!$B:$B,0))</f>
        <v>8</v>
      </c>
      <c r="H413" s="12" t="s">
        <v>38</v>
      </c>
      <c r="M413" s="1">
        <v>1045006.31</v>
      </c>
      <c r="N413" s="1">
        <v>1045018.31</v>
      </c>
      <c r="O413" s="1">
        <v>1.2</v>
      </c>
      <c r="P413" s="1" t="s">
        <v>735</v>
      </c>
      <c r="Q413" s="1" t="s">
        <v>796</v>
      </c>
      <c r="R413" s="1" t="s">
        <v>797</v>
      </c>
      <c r="S413" s="1" t="s">
        <v>797</v>
      </c>
      <c r="T413" s="1">
        <v>12</v>
      </c>
    </row>
    <row r="414" spans="1:20" x14ac:dyDescent="0.2">
      <c r="A414" s="1">
        <f t="shared" si="24"/>
        <v>1045018.31</v>
      </c>
      <c r="B414" s="1">
        <f t="shared" si="24"/>
        <v>1045025</v>
      </c>
      <c r="C414" s="1" t="str">
        <f t="shared" si="25"/>
        <v>0.9m FG</v>
      </c>
      <c r="D414" s="1" t="str">
        <f t="shared" si="26"/>
        <v>0.9m FG - Default Depth</v>
      </c>
      <c r="E414" s="1" t="s">
        <v>38</v>
      </c>
      <c r="F414" s="1">
        <f t="shared" si="27"/>
        <v>0.9</v>
      </c>
      <c r="G414" s="12">
        <f>INDEX(families!$A:$A,MATCH(H414,families!$B:$B,0))</f>
        <v>8</v>
      </c>
      <c r="H414" s="12" t="s">
        <v>38</v>
      </c>
      <c r="M414" s="1">
        <v>1045018.31</v>
      </c>
      <c r="N414" s="1">
        <v>1045025</v>
      </c>
      <c r="O414" s="1">
        <v>0.9</v>
      </c>
      <c r="P414" s="1" t="s">
        <v>716</v>
      </c>
      <c r="Q414" s="1" t="s">
        <v>717</v>
      </c>
      <c r="R414" s="1" t="s">
        <v>718</v>
      </c>
      <c r="S414" s="1" t="s">
        <v>719</v>
      </c>
      <c r="T414" s="1">
        <v>6.6899999999441198</v>
      </c>
    </row>
    <row r="415" spans="1:20" x14ac:dyDescent="0.2">
      <c r="A415" s="1">
        <f t="shared" si="24"/>
        <v>1045025</v>
      </c>
      <c r="B415" s="1">
        <f t="shared" si="24"/>
        <v>1045124</v>
      </c>
      <c r="C415" s="1" t="str">
        <f t="shared" si="25"/>
        <v>1.2m CG</v>
      </c>
      <c r="D415" s="1" t="str">
        <f t="shared" si="26"/>
        <v>1.2m CG - Alignment Sheets</v>
      </c>
      <c r="E415" s="1" t="s">
        <v>38</v>
      </c>
      <c r="F415" s="1">
        <f t="shared" si="27"/>
        <v>1.2</v>
      </c>
      <c r="G415" s="12">
        <f>INDEX(families!$A:$A,MATCH(H415,families!$B:$B,0))</f>
        <v>8</v>
      </c>
      <c r="H415" s="12" t="s">
        <v>38</v>
      </c>
      <c r="M415" s="1">
        <v>1045025</v>
      </c>
      <c r="N415" s="1">
        <v>1045124</v>
      </c>
      <c r="O415" s="1">
        <v>1.2</v>
      </c>
      <c r="P415" s="1" t="s">
        <v>720</v>
      </c>
      <c r="Q415" s="1" t="s">
        <v>721</v>
      </c>
      <c r="R415" s="1" t="s">
        <v>761</v>
      </c>
      <c r="S415" s="1" t="s">
        <v>762</v>
      </c>
      <c r="T415" s="1">
        <v>99</v>
      </c>
    </row>
    <row r="416" spans="1:20" x14ac:dyDescent="0.2">
      <c r="A416" s="1">
        <f t="shared" si="24"/>
        <v>1045124</v>
      </c>
      <c r="B416" s="1">
        <f t="shared" si="24"/>
        <v>1045148</v>
      </c>
      <c r="C416" s="1" t="str">
        <f t="shared" si="25"/>
        <v>1.2m CG/1.2m FG</v>
      </c>
      <c r="D416" s="1" t="str">
        <f t="shared" si="26"/>
        <v>1.2m CG/1.2m FG - Alignment Sheets</v>
      </c>
      <c r="E416" s="1" t="s">
        <v>38</v>
      </c>
      <c r="F416" s="1">
        <f t="shared" si="27"/>
        <v>1.2</v>
      </c>
      <c r="G416" s="12">
        <f>INDEX(families!$A:$A,MATCH(H416,families!$B:$B,0))</f>
        <v>8</v>
      </c>
      <c r="H416" s="12" t="s">
        <v>38</v>
      </c>
      <c r="M416" s="1">
        <v>1045124</v>
      </c>
      <c r="N416" s="1">
        <v>1045148</v>
      </c>
      <c r="O416" s="1">
        <v>1.2</v>
      </c>
      <c r="P416" s="1" t="s">
        <v>741</v>
      </c>
      <c r="Q416" s="1" t="s">
        <v>721</v>
      </c>
      <c r="R416" s="1" t="s">
        <v>800</v>
      </c>
      <c r="S416" s="1" t="s">
        <v>801</v>
      </c>
      <c r="T416" s="1">
        <v>24</v>
      </c>
    </row>
    <row r="417" spans="1:20" x14ac:dyDescent="0.2">
      <c r="A417" s="1">
        <f t="shared" si="24"/>
        <v>1045148</v>
      </c>
      <c r="B417" s="1">
        <f t="shared" si="24"/>
        <v>1045353.96</v>
      </c>
      <c r="C417" s="1" t="str">
        <f t="shared" si="25"/>
        <v>1.2m CG</v>
      </c>
      <c r="D417" s="1" t="str">
        <f t="shared" si="26"/>
        <v>1.2m CG - Alignment Sheets</v>
      </c>
      <c r="E417" s="1" t="s">
        <v>38</v>
      </c>
      <c r="F417" s="1">
        <f t="shared" si="27"/>
        <v>1.2</v>
      </c>
      <c r="G417" s="12">
        <f>INDEX(families!$A:$A,MATCH(H417,families!$B:$B,0))</f>
        <v>8</v>
      </c>
      <c r="H417" s="12" t="s">
        <v>38</v>
      </c>
      <c r="M417" s="1">
        <v>1045148</v>
      </c>
      <c r="N417" s="1">
        <v>1045353.96</v>
      </c>
      <c r="O417" s="1">
        <v>1.2</v>
      </c>
      <c r="P417" s="1" t="s">
        <v>720</v>
      </c>
      <c r="Q417" s="1" t="s">
        <v>721</v>
      </c>
      <c r="R417" s="1" t="s">
        <v>761</v>
      </c>
      <c r="S417" s="1" t="s">
        <v>762</v>
      </c>
      <c r="T417" s="1">
        <v>205.95999999996201</v>
      </c>
    </row>
    <row r="418" spans="1:20" x14ac:dyDescent="0.2">
      <c r="A418" s="1">
        <f t="shared" si="24"/>
        <v>1045353.96</v>
      </c>
      <c r="B418" s="1">
        <f t="shared" si="24"/>
        <v>1045377.96</v>
      </c>
      <c r="C418" s="1" t="str">
        <f t="shared" si="25"/>
        <v>1.5m WC</v>
      </c>
      <c r="D418" s="1" t="str">
        <f t="shared" si="26"/>
        <v>1.5m WC - DWG# PT610001</v>
      </c>
      <c r="E418" s="1" t="s">
        <v>38</v>
      </c>
      <c r="F418" s="1">
        <f t="shared" si="27"/>
        <v>1.5</v>
      </c>
      <c r="G418" s="12">
        <f>INDEX(families!$A:$A,MATCH(H418,families!$B:$B,0))</f>
        <v>8</v>
      </c>
      <c r="H418" s="12" t="s">
        <v>38</v>
      </c>
      <c r="M418" s="1">
        <v>1045353.96</v>
      </c>
      <c r="N418" s="1">
        <v>1045377.96</v>
      </c>
      <c r="O418" s="1">
        <v>1.5</v>
      </c>
      <c r="P418" s="1" t="s">
        <v>732</v>
      </c>
      <c r="Q418" s="1" t="s">
        <v>738</v>
      </c>
      <c r="R418" s="1" t="s">
        <v>739</v>
      </c>
      <c r="S418" s="1" t="s">
        <v>739</v>
      </c>
      <c r="T418" s="1">
        <v>24</v>
      </c>
    </row>
    <row r="419" spans="1:20" x14ac:dyDescent="0.2">
      <c r="A419" s="1">
        <f t="shared" si="24"/>
        <v>1045377.96</v>
      </c>
      <c r="B419" s="1">
        <f t="shared" si="24"/>
        <v>1045831.17</v>
      </c>
      <c r="C419" s="1" t="str">
        <f t="shared" si="25"/>
        <v>1.2m CG</v>
      </c>
      <c r="D419" s="1" t="str">
        <f t="shared" si="26"/>
        <v>1.2m CG - Alignment Sheets</v>
      </c>
      <c r="E419" s="1" t="s">
        <v>38</v>
      </c>
      <c r="F419" s="1">
        <f t="shared" si="27"/>
        <v>1.2</v>
      </c>
      <c r="G419" s="12">
        <f>INDEX(families!$A:$A,MATCH(H419,families!$B:$B,0))</f>
        <v>8</v>
      </c>
      <c r="H419" s="12" t="s">
        <v>38</v>
      </c>
      <c r="M419" s="1">
        <v>1045377.96</v>
      </c>
      <c r="N419" s="1">
        <v>1045831.17</v>
      </c>
      <c r="O419" s="1">
        <v>1.2</v>
      </c>
      <c r="P419" s="1" t="s">
        <v>720</v>
      </c>
      <c r="Q419" s="1" t="s">
        <v>721</v>
      </c>
      <c r="R419" s="1" t="s">
        <v>761</v>
      </c>
      <c r="S419" s="1" t="s">
        <v>762</v>
      </c>
      <c r="T419" s="1">
        <v>453.21000000007899</v>
      </c>
    </row>
    <row r="420" spans="1:20" x14ac:dyDescent="0.2">
      <c r="A420" s="1">
        <f t="shared" si="24"/>
        <v>1045831.17</v>
      </c>
      <c r="B420" s="1">
        <f t="shared" si="24"/>
        <v>1045843.17</v>
      </c>
      <c r="C420" s="1" t="str">
        <f t="shared" si="25"/>
        <v>1.5m RD</v>
      </c>
      <c r="D420" s="1" t="str">
        <f t="shared" si="26"/>
        <v>1.5m RD - DWG# PT640301</v>
      </c>
      <c r="E420" s="1" t="s">
        <v>38</v>
      </c>
      <c r="F420" s="1">
        <f t="shared" si="27"/>
        <v>1.5</v>
      </c>
      <c r="G420" s="12">
        <f>INDEX(families!$A:$A,MATCH(H420,families!$B:$B,0))</f>
        <v>8</v>
      </c>
      <c r="H420" s="12" t="s">
        <v>38</v>
      </c>
      <c r="M420" s="1">
        <v>1045831.17</v>
      </c>
      <c r="N420" s="1">
        <v>1045843.17</v>
      </c>
      <c r="O420" s="1">
        <v>1.5</v>
      </c>
      <c r="P420" s="1" t="s">
        <v>735</v>
      </c>
      <c r="Q420" s="1" t="s">
        <v>736</v>
      </c>
      <c r="R420" s="1" t="s">
        <v>737</v>
      </c>
      <c r="S420" s="1" t="s">
        <v>737</v>
      </c>
      <c r="T420" s="1">
        <v>12</v>
      </c>
    </row>
    <row r="421" spans="1:20" x14ac:dyDescent="0.2">
      <c r="A421" s="1">
        <f t="shared" si="24"/>
        <v>1045843.17</v>
      </c>
      <c r="B421" s="1">
        <f t="shared" si="24"/>
        <v>1046041.99</v>
      </c>
      <c r="C421" s="1" t="str">
        <f t="shared" si="25"/>
        <v>1.2m CG</v>
      </c>
      <c r="D421" s="1" t="str">
        <f t="shared" si="26"/>
        <v>1.2m CG - Alignment Sheets</v>
      </c>
      <c r="E421" s="1" t="s">
        <v>38</v>
      </c>
      <c r="F421" s="1">
        <f t="shared" si="27"/>
        <v>1.2</v>
      </c>
      <c r="G421" s="12">
        <f>INDEX(families!$A:$A,MATCH(H421,families!$B:$B,0))</f>
        <v>8</v>
      </c>
      <c r="H421" s="12" t="s">
        <v>38</v>
      </c>
      <c r="M421" s="1">
        <v>1045843.17</v>
      </c>
      <c r="N421" s="1">
        <v>1046041.99</v>
      </c>
      <c r="O421" s="1">
        <v>1.2</v>
      </c>
      <c r="P421" s="1" t="s">
        <v>720</v>
      </c>
      <c r="Q421" s="1" t="s">
        <v>721</v>
      </c>
      <c r="R421" s="1" t="s">
        <v>761</v>
      </c>
      <c r="S421" s="1" t="s">
        <v>762</v>
      </c>
      <c r="T421" s="1">
        <v>198.81999999994801</v>
      </c>
    </row>
    <row r="422" spans="1:20" x14ac:dyDescent="0.2">
      <c r="A422" s="1">
        <f t="shared" si="24"/>
        <v>1046041.99</v>
      </c>
      <c r="B422" s="1">
        <f t="shared" si="24"/>
        <v>1046053.99</v>
      </c>
      <c r="C422" s="1" t="str">
        <f t="shared" si="25"/>
        <v>1.5m RD</v>
      </c>
      <c r="D422" s="1" t="str">
        <f t="shared" si="26"/>
        <v>1.5m RD - DWG# PT640301</v>
      </c>
      <c r="E422" s="1" t="s">
        <v>38</v>
      </c>
      <c r="F422" s="1">
        <f t="shared" si="27"/>
        <v>1.5</v>
      </c>
      <c r="G422" s="12">
        <f>INDEX(families!$A:$A,MATCH(H422,families!$B:$B,0))</f>
        <v>8</v>
      </c>
      <c r="H422" s="12" t="s">
        <v>38</v>
      </c>
      <c r="M422" s="1">
        <v>1046041.99</v>
      </c>
      <c r="N422" s="1">
        <v>1046053.99</v>
      </c>
      <c r="O422" s="1">
        <v>1.5</v>
      </c>
      <c r="P422" s="1" t="s">
        <v>735</v>
      </c>
      <c r="Q422" s="1" t="s">
        <v>736</v>
      </c>
      <c r="R422" s="1" t="s">
        <v>737</v>
      </c>
      <c r="S422" s="1" t="s">
        <v>737</v>
      </c>
      <c r="T422" s="1">
        <v>12</v>
      </c>
    </row>
    <row r="423" spans="1:20" x14ac:dyDescent="0.2">
      <c r="A423" s="1">
        <f t="shared" si="24"/>
        <v>1046053.99</v>
      </c>
      <c r="B423" s="1">
        <f t="shared" si="24"/>
        <v>1046221.75</v>
      </c>
      <c r="C423" s="1" t="str">
        <f t="shared" si="25"/>
        <v>1.2m CG</v>
      </c>
      <c r="D423" s="1" t="str">
        <f t="shared" si="26"/>
        <v>1.2m CG - Alignment Sheets</v>
      </c>
      <c r="E423" s="1" t="s">
        <v>38</v>
      </c>
      <c r="F423" s="1">
        <f t="shared" si="27"/>
        <v>1.2</v>
      </c>
      <c r="G423" s="12">
        <f>INDEX(families!$A:$A,MATCH(H423,families!$B:$B,0))</f>
        <v>8</v>
      </c>
      <c r="H423" s="12" t="s">
        <v>38</v>
      </c>
      <c r="M423" s="1">
        <v>1046053.99</v>
      </c>
      <c r="N423" s="1">
        <v>1046221.75</v>
      </c>
      <c r="O423" s="1">
        <v>1.2</v>
      </c>
      <c r="P423" s="1" t="s">
        <v>720</v>
      </c>
      <c r="Q423" s="1" t="s">
        <v>721</v>
      </c>
      <c r="R423" s="1" t="s">
        <v>761</v>
      </c>
      <c r="S423" s="1" t="s">
        <v>762</v>
      </c>
      <c r="T423" s="1">
        <v>167.760000000009</v>
      </c>
    </row>
    <row r="424" spans="1:20" x14ac:dyDescent="0.2">
      <c r="A424" s="1">
        <f t="shared" si="24"/>
        <v>1046221.75</v>
      </c>
      <c r="B424" s="1">
        <f t="shared" si="24"/>
        <v>1046233.75</v>
      </c>
      <c r="C424" s="1" t="str">
        <f t="shared" si="25"/>
        <v>1.5m RD</v>
      </c>
      <c r="D424" s="1" t="str">
        <f t="shared" si="26"/>
        <v>1.5m RD - DWG# PT640301</v>
      </c>
      <c r="E424" s="1" t="s">
        <v>38</v>
      </c>
      <c r="F424" s="1">
        <f t="shared" si="27"/>
        <v>1.5</v>
      </c>
      <c r="G424" s="12">
        <f>INDEX(families!$A:$A,MATCH(H424,families!$B:$B,0))</f>
        <v>8</v>
      </c>
      <c r="H424" s="12" t="s">
        <v>38</v>
      </c>
      <c r="M424" s="1">
        <v>1046221.75</v>
      </c>
      <c r="N424" s="1">
        <v>1046233.75</v>
      </c>
      <c r="O424" s="1">
        <v>1.5</v>
      </c>
      <c r="P424" s="1" t="s">
        <v>735</v>
      </c>
      <c r="Q424" s="1" t="s">
        <v>736</v>
      </c>
      <c r="R424" s="1" t="s">
        <v>737</v>
      </c>
      <c r="S424" s="1" t="s">
        <v>737</v>
      </c>
      <c r="T424" s="1">
        <v>12</v>
      </c>
    </row>
    <row r="425" spans="1:20" x14ac:dyDescent="0.2">
      <c r="A425" s="1">
        <f t="shared" si="24"/>
        <v>1046233.75</v>
      </c>
      <c r="B425" s="1">
        <f t="shared" si="24"/>
        <v>1046538.04</v>
      </c>
      <c r="C425" s="1" t="str">
        <f t="shared" si="25"/>
        <v>1.2m CG</v>
      </c>
      <c r="D425" s="1" t="str">
        <f t="shared" si="26"/>
        <v>1.2m CG - Alignment Sheets</v>
      </c>
      <c r="E425" s="1" t="s">
        <v>38</v>
      </c>
      <c r="F425" s="1">
        <f t="shared" si="27"/>
        <v>1.2</v>
      </c>
      <c r="G425" s="12">
        <f>INDEX(families!$A:$A,MATCH(H425,families!$B:$B,0))</f>
        <v>8</v>
      </c>
      <c r="H425" s="12" t="s">
        <v>38</v>
      </c>
      <c r="M425" s="1">
        <v>1046233.75</v>
      </c>
      <c r="N425" s="1">
        <v>1046538.04</v>
      </c>
      <c r="O425" s="1">
        <v>1.2</v>
      </c>
      <c r="P425" s="1" t="s">
        <v>720</v>
      </c>
      <c r="Q425" s="1" t="s">
        <v>721</v>
      </c>
      <c r="R425" s="1" t="s">
        <v>761</v>
      </c>
      <c r="S425" s="1" t="s">
        <v>762</v>
      </c>
      <c r="T425" s="1">
        <v>304.29000000003703</v>
      </c>
    </row>
    <row r="426" spans="1:20" x14ac:dyDescent="0.2">
      <c r="A426" s="1">
        <f t="shared" si="24"/>
        <v>1046538.04</v>
      </c>
      <c r="B426" s="1">
        <f t="shared" si="24"/>
        <v>1046550.04</v>
      </c>
      <c r="C426" s="1" t="str">
        <f t="shared" si="25"/>
        <v>1.5m RD</v>
      </c>
      <c r="D426" s="1" t="str">
        <f t="shared" si="26"/>
        <v>1.5m RD - DWG# PT640301</v>
      </c>
      <c r="E426" s="1" t="s">
        <v>38</v>
      </c>
      <c r="F426" s="1">
        <f t="shared" si="27"/>
        <v>1.5</v>
      </c>
      <c r="G426" s="12">
        <f>INDEX(families!$A:$A,MATCH(H426,families!$B:$B,0))</f>
        <v>8</v>
      </c>
      <c r="H426" s="12" t="s">
        <v>38</v>
      </c>
      <c r="M426" s="1">
        <v>1046538.04</v>
      </c>
      <c r="N426" s="1">
        <v>1046550.04</v>
      </c>
      <c r="O426" s="1">
        <v>1.5</v>
      </c>
      <c r="P426" s="1" t="s">
        <v>735</v>
      </c>
      <c r="Q426" s="1" t="s">
        <v>736</v>
      </c>
      <c r="R426" s="1" t="s">
        <v>737</v>
      </c>
      <c r="S426" s="1" t="s">
        <v>737</v>
      </c>
      <c r="T426" s="1">
        <v>12</v>
      </c>
    </row>
    <row r="427" spans="1:20" x14ac:dyDescent="0.2">
      <c r="A427" s="1">
        <f t="shared" si="24"/>
        <v>1046550.04</v>
      </c>
      <c r="B427" s="1">
        <f t="shared" si="24"/>
        <v>1046708.18</v>
      </c>
      <c r="C427" s="1" t="str">
        <f t="shared" si="25"/>
        <v>1.2m CG</v>
      </c>
      <c r="D427" s="1" t="str">
        <f t="shared" si="26"/>
        <v>1.2m CG - Alignment Sheets</v>
      </c>
      <c r="E427" s="1" t="s">
        <v>38</v>
      </c>
      <c r="F427" s="1">
        <f t="shared" si="27"/>
        <v>1.2</v>
      </c>
      <c r="G427" s="12">
        <f>INDEX(families!$A:$A,MATCH(H427,families!$B:$B,0))</f>
        <v>8</v>
      </c>
      <c r="H427" s="12" t="s">
        <v>38</v>
      </c>
      <c r="M427" s="1">
        <v>1046550.04</v>
      </c>
      <c r="N427" s="1">
        <v>1046708.18</v>
      </c>
      <c r="O427" s="1">
        <v>1.2</v>
      </c>
      <c r="P427" s="1" t="s">
        <v>720</v>
      </c>
      <c r="Q427" s="1" t="s">
        <v>721</v>
      </c>
      <c r="R427" s="1" t="s">
        <v>761</v>
      </c>
      <c r="S427" s="1" t="s">
        <v>762</v>
      </c>
      <c r="T427" s="1">
        <v>158.140000000013</v>
      </c>
    </row>
    <row r="428" spans="1:20" x14ac:dyDescent="0.2">
      <c r="A428" s="1">
        <f t="shared" si="24"/>
        <v>1046708.18</v>
      </c>
      <c r="B428" s="1">
        <f t="shared" si="24"/>
        <v>1046720.18</v>
      </c>
      <c r="C428" s="1" t="str">
        <f t="shared" si="25"/>
        <v>1.5m RD</v>
      </c>
      <c r="D428" s="1" t="str">
        <f t="shared" si="26"/>
        <v>1.5m RD - DWG# PT640301</v>
      </c>
      <c r="E428" s="1" t="s">
        <v>38</v>
      </c>
      <c r="F428" s="1">
        <f t="shared" si="27"/>
        <v>1.5</v>
      </c>
      <c r="G428" s="12">
        <f>INDEX(families!$A:$A,MATCH(H428,families!$B:$B,0))</f>
        <v>8</v>
      </c>
      <c r="H428" s="12" t="s">
        <v>38</v>
      </c>
      <c r="M428" s="1">
        <v>1046708.18</v>
      </c>
      <c r="N428" s="1">
        <v>1046720.18</v>
      </c>
      <c r="O428" s="1">
        <v>1.5</v>
      </c>
      <c r="P428" s="1" t="s">
        <v>735</v>
      </c>
      <c r="Q428" s="1" t="s">
        <v>736</v>
      </c>
      <c r="R428" s="1" t="s">
        <v>737</v>
      </c>
      <c r="S428" s="1" t="s">
        <v>737</v>
      </c>
      <c r="T428" s="1">
        <v>12</v>
      </c>
    </row>
    <row r="429" spans="1:20" x14ac:dyDescent="0.2">
      <c r="A429" s="1">
        <f t="shared" si="24"/>
        <v>1046720.18</v>
      </c>
      <c r="B429" s="1">
        <f t="shared" si="24"/>
        <v>1046838.65</v>
      </c>
      <c r="C429" s="1" t="str">
        <f t="shared" si="25"/>
        <v>1.2m CG</v>
      </c>
      <c r="D429" s="1" t="str">
        <f t="shared" si="26"/>
        <v>1.2m CG - Alignment Sheets</v>
      </c>
      <c r="E429" s="1" t="s">
        <v>38</v>
      </c>
      <c r="F429" s="1">
        <f t="shared" si="27"/>
        <v>1.2</v>
      </c>
      <c r="G429" s="12">
        <f>INDEX(families!$A:$A,MATCH(H429,families!$B:$B,0))</f>
        <v>8</v>
      </c>
      <c r="H429" s="12" t="s">
        <v>38</v>
      </c>
      <c r="M429" s="1">
        <v>1046720.18</v>
      </c>
      <c r="N429" s="1">
        <v>1046838.65</v>
      </c>
      <c r="O429" s="1">
        <v>1.2</v>
      </c>
      <c r="P429" s="1" t="s">
        <v>720</v>
      </c>
      <c r="Q429" s="1" t="s">
        <v>721</v>
      </c>
      <c r="R429" s="1" t="s">
        <v>761</v>
      </c>
      <c r="S429" s="1" t="s">
        <v>762</v>
      </c>
      <c r="T429" s="1">
        <v>118.469999999972</v>
      </c>
    </row>
    <row r="430" spans="1:20" x14ac:dyDescent="0.2">
      <c r="A430" s="1">
        <f t="shared" si="24"/>
        <v>1046838.65</v>
      </c>
      <c r="B430" s="1">
        <f t="shared" si="24"/>
        <v>1046850.65</v>
      </c>
      <c r="C430" s="1" t="str">
        <f t="shared" si="25"/>
        <v>1.5m RD</v>
      </c>
      <c r="D430" s="1" t="str">
        <f t="shared" si="26"/>
        <v>1.5m RD - DWG# PT640301</v>
      </c>
      <c r="E430" s="1" t="s">
        <v>38</v>
      </c>
      <c r="F430" s="1">
        <f t="shared" si="27"/>
        <v>1.5</v>
      </c>
      <c r="G430" s="12">
        <f>INDEX(families!$A:$A,MATCH(H430,families!$B:$B,0))</f>
        <v>8</v>
      </c>
      <c r="H430" s="12" t="s">
        <v>38</v>
      </c>
      <c r="M430" s="1">
        <v>1046838.65</v>
      </c>
      <c r="N430" s="1">
        <v>1046850.65</v>
      </c>
      <c r="O430" s="1">
        <v>1.5</v>
      </c>
      <c r="P430" s="1" t="s">
        <v>735</v>
      </c>
      <c r="Q430" s="1" t="s">
        <v>736</v>
      </c>
      <c r="R430" s="1" t="s">
        <v>737</v>
      </c>
      <c r="S430" s="1" t="s">
        <v>737</v>
      </c>
      <c r="T430" s="1">
        <v>12</v>
      </c>
    </row>
    <row r="431" spans="1:20" x14ac:dyDescent="0.2">
      <c r="A431" s="1">
        <f t="shared" si="24"/>
        <v>1046850.65</v>
      </c>
      <c r="B431" s="1">
        <f t="shared" si="24"/>
        <v>1047559.48</v>
      </c>
      <c r="C431" s="1" t="str">
        <f t="shared" si="25"/>
        <v>1.2m CG</v>
      </c>
      <c r="D431" s="1" t="str">
        <f t="shared" si="26"/>
        <v>1.2m CG - Alignment Sheets</v>
      </c>
      <c r="E431" s="1" t="s">
        <v>38</v>
      </c>
      <c r="F431" s="1">
        <f t="shared" si="27"/>
        <v>1.2</v>
      </c>
      <c r="G431" s="12">
        <f>INDEX(families!$A:$A,MATCH(H431,families!$B:$B,0))</f>
        <v>8</v>
      </c>
      <c r="H431" s="12" t="s">
        <v>38</v>
      </c>
      <c r="M431" s="1">
        <v>1046850.65</v>
      </c>
      <c r="N431" s="1">
        <v>1047559.48</v>
      </c>
      <c r="O431" s="1">
        <v>1.2</v>
      </c>
      <c r="P431" s="1" t="s">
        <v>720</v>
      </c>
      <c r="Q431" s="1" t="s">
        <v>721</v>
      </c>
      <c r="R431" s="1" t="s">
        <v>761</v>
      </c>
      <c r="S431" s="1" t="s">
        <v>762</v>
      </c>
      <c r="T431" s="1">
        <v>708.82999999995798</v>
      </c>
    </row>
    <row r="432" spans="1:20" x14ac:dyDescent="0.2">
      <c r="A432" s="1">
        <f t="shared" si="24"/>
        <v>1047559.48</v>
      </c>
      <c r="B432" s="1">
        <f t="shared" si="24"/>
        <v>1047571.48</v>
      </c>
      <c r="C432" s="1" t="str">
        <f t="shared" si="25"/>
        <v>1.5m RD</v>
      </c>
      <c r="D432" s="1" t="str">
        <f t="shared" si="26"/>
        <v>1.5m RD - DWG# PT640301</v>
      </c>
      <c r="E432" s="1" t="s">
        <v>38</v>
      </c>
      <c r="F432" s="1">
        <f t="shared" si="27"/>
        <v>1.5</v>
      </c>
      <c r="G432" s="12">
        <f>INDEX(families!$A:$A,MATCH(H432,families!$B:$B,0))</f>
        <v>8</v>
      </c>
      <c r="H432" s="12" t="s">
        <v>38</v>
      </c>
      <c r="M432" s="1">
        <v>1047559.48</v>
      </c>
      <c r="N432" s="1">
        <v>1047571.48</v>
      </c>
      <c r="O432" s="1">
        <v>1.5</v>
      </c>
      <c r="P432" s="1" t="s">
        <v>735</v>
      </c>
      <c r="Q432" s="1" t="s">
        <v>736</v>
      </c>
      <c r="R432" s="1" t="s">
        <v>737</v>
      </c>
      <c r="S432" s="1" t="s">
        <v>737</v>
      </c>
      <c r="T432" s="1">
        <v>12</v>
      </c>
    </row>
    <row r="433" spans="1:20" x14ac:dyDescent="0.2">
      <c r="A433" s="1">
        <f t="shared" si="24"/>
        <v>1047571.48</v>
      </c>
      <c r="B433" s="1">
        <f t="shared" si="24"/>
        <v>1047625.69</v>
      </c>
      <c r="C433" s="1" t="str">
        <f t="shared" si="25"/>
        <v>1.2m CG</v>
      </c>
      <c r="D433" s="1" t="str">
        <f t="shared" si="26"/>
        <v>1.2m CG - Alignment Sheets</v>
      </c>
      <c r="E433" s="1" t="s">
        <v>38</v>
      </c>
      <c r="F433" s="1">
        <f t="shared" si="27"/>
        <v>1.2</v>
      </c>
      <c r="G433" s="12">
        <f>INDEX(families!$A:$A,MATCH(H433,families!$B:$B,0))</f>
        <v>8</v>
      </c>
      <c r="H433" s="12" t="s">
        <v>38</v>
      </c>
      <c r="M433" s="1">
        <v>1047571.48</v>
      </c>
      <c r="N433" s="1">
        <v>1047625.69</v>
      </c>
      <c r="O433" s="1">
        <v>1.2</v>
      </c>
      <c r="P433" s="1" t="s">
        <v>720</v>
      </c>
      <c r="Q433" s="1" t="s">
        <v>721</v>
      </c>
      <c r="R433" s="1" t="s">
        <v>761</v>
      </c>
      <c r="S433" s="1" t="s">
        <v>762</v>
      </c>
      <c r="T433" s="1">
        <v>54.209999999962697</v>
      </c>
    </row>
    <row r="434" spans="1:20" x14ac:dyDescent="0.2">
      <c r="A434" s="1">
        <f t="shared" si="24"/>
        <v>1047625.69</v>
      </c>
      <c r="B434" s="1">
        <f t="shared" si="24"/>
        <v>1047637.69</v>
      </c>
      <c r="C434" s="1" t="str">
        <f t="shared" si="25"/>
        <v>1.5m RD</v>
      </c>
      <c r="D434" s="1" t="str">
        <f t="shared" si="26"/>
        <v>1.5m RD - DWG# PT640301</v>
      </c>
      <c r="E434" s="1" t="s">
        <v>38</v>
      </c>
      <c r="F434" s="1">
        <f t="shared" si="27"/>
        <v>1.5</v>
      </c>
      <c r="G434" s="12">
        <f>INDEX(families!$A:$A,MATCH(H434,families!$B:$B,0))</f>
        <v>8</v>
      </c>
      <c r="H434" s="12" t="s">
        <v>38</v>
      </c>
      <c r="M434" s="1">
        <v>1047625.69</v>
      </c>
      <c r="N434" s="1">
        <v>1047637.69</v>
      </c>
      <c r="O434" s="1">
        <v>1.5</v>
      </c>
      <c r="P434" s="1" t="s">
        <v>735</v>
      </c>
      <c r="Q434" s="1" t="s">
        <v>736</v>
      </c>
      <c r="R434" s="1" t="s">
        <v>737</v>
      </c>
      <c r="S434" s="1" t="s">
        <v>737</v>
      </c>
      <c r="T434" s="1">
        <v>12</v>
      </c>
    </row>
    <row r="435" spans="1:20" x14ac:dyDescent="0.2">
      <c r="A435" s="1">
        <f t="shared" si="24"/>
        <v>1047637.69</v>
      </c>
      <c r="B435" s="1">
        <f t="shared" si="24"/>
        <v>1047657.68</v>
      </c>
      <c r="C435" s="1" t="str">
        <f t="shared" si="25"/>
        <v>1.2m CG</v>
      </c>
      <c r="D435" s="1" t="str">
        <f t="shared" si="26"/>
        <v>1.2m CG - Alignment Sheets</v>
      </c>
      <c r="E435" s="1" t="s">
        <v>38</v>
      </c>
      <c r="F435" s="1">
        <f t="shared" si="27"/>
        <v>1.2</v>
      </c>
      <c r="G435" s="12">
        <f>INDEX(families!$A:$A,MATCH(H435,families!$B:$B,0))</f>
        <v>8</v>
      </c>
      <c r="H435" s="12" t="s">
        <v>38</v>
      </c>
      <c r="M435" s="1">
        <v>1047637.69</v>
      </c>
      <c r="N435" s="1">
        <v>1047657.68</v>
      </c>
      <c r="O435" s="1">
        <v>1.2</v>
      </c>
      <c r="P435" s="1" t="s">
        <v>720</v>
      </c>
      <c r="Q435" s="1" t="s">
        <v>721</v>
      </c>
      <c r="R435" s="1" t="s">
        <v>761</v>
      </c>
      <c r="S435" s="1" t="s">
        <v>762</v>
      </c>
      <c r="T435" s="1">
        <v>19.990000000107099</v>
      </c>
    </row>
    <row r="436" spans="1:20" x14ac:dyDescent="0.2">
      <c r="A436" s="1">
        <f t="shared" si="24"/>
        <v>1047657.68</v>
      </c>
      <c r="B436" s="1">
        <f t="shared" si="24"/>
        <v>1047669.68</v>
      </c>
      <c r="C436" s="1" t="str">
        <f t="shared" si="25"/>
        <v>1.5m RD</v>
      </c>
      <c r="D436" s="1" t="str">
        <f t="shared" si="26"/>
        <v>1.5m RD - DWG# PT640301</v>
      </c>
      <c r="E436" s="1" t="s">
        <v>38</v>
      </c>
      <c r="F436" s="1">
        <f t="shared" si="27"/>
        <v>1.5</v>
      </c>
      <c r="G436" s="12">
        <f>INDEX(families!$A:$A,MATCH(H436,families!$B:$B,0))</f>
        <v>8</v>
      </c>
      <c r="H436" s="12" t="s">
        <v>38</v>
      </c>
      <c r="M436" s="1">
        <v>1047657.68</v>
      </c>
      <c r="N436" s="1">
        <v>1047669.68</v>
      </c>
      <c r="O436" s="1">
        <v>1.5</v>
      </c>
      <c r="P436" s="1" t="s">
        <v>735</v>
      </c>
      <c r="Q436" s="1" t="s">
        <v>736</v>
      </c>
      <c r="R436" s="1" t="s">
        <v>737</v>
      </c>
      <c r="S436" s="1" t="s">
        <v>737</v>
      </c>
      <c r="T436" s="1">
        <v>12</v>
      </c>
    </row>
    <row r="437" spans="1:20" x14ac:dyDescent="0.2">
      <c r="A437" s="1">
        <f t="shared" si="24"/>
        <v>1047669.68</v>
      </c>
      <c r="B437" s="1">
        <f t="shared" si="24"/>
        <v>1047694.99</v>
      </c>
      <c r="C437" s="1" t="str">
        <f t="shared" si="25"/>
        <v>1.2m CG</v>
      </c>
      <c r="D437" s="1" t="str">
        <f t="shared" si="26"/>
        <v>1.2m CG - Alignment Sheets</v>
      </c>
      <c r="E437" s="1" t="s">
        <v>38</v>
      </c>
      <c r="F437" s="1">
        <f t="shared" si="27"/>
        <v>1.2</v>
      </c>
      <c r="G437" s="12">
        <f>INDEX(families!$A:$A,MATCH(H437,families!$B:$B,0))</f>
        <v>8</v>
      </c>
      <c r="H437" s="12" t="s">
        <v>38</v>
      </c>
      <c r="M437" s="1">
        <v>1047669.68</v>
      </c>
      <c r="N437" s="1">
        <v>1047694.99</v>
      </c>
      <c r="O437" s="1">
        <v>1.2</v>
      </c>
      <c r="P437" s="1" t="s">
        <v>720</v>
      </c>
      <c r="Q437" s="1" t="s">
        <v>721</v>
      </c>
      <c r="R437" s="1" t="s">
        <v>761</v>
      </c>
      <c r="S437" s="1" t="s">
        <v>762</v>
      </c>
      <c r="T437" s="1">
        <v>25.3099999999394</v>
      </c>
    </row>
    <row r="438" spans="1:20" x14ac:dyDescent="0.2">
      <c r="A438" s="1">
        <f t="shared" si="24"/>
        <v>1047694.99</v>
      </c>
      <c r="B438" s="1">
        <f t="shared" si="24"/>
        <v>1047706.99</v>
      </c>
      <c r="C438" s="1" t="str">
        <f t="shared" si="25"/>
        <v>1.5m RD</v>
      </c>
      <c r="D438" s="1" t="str">
        <f t="shared" si="26"/>
        <v>1.5m RD - DWG# PT640301</v>
      </c>
      <c r="E438" s="1" t="s">
        <v>38</v>
      </c>
      <c r="F438" s="1">
        <f t="shared" si="27"/>
        <v>1.5</v>
      </c>
      <c r="G438" s="12">
        <f>INDEX(families!$A:$A,MATCH(H438,families!$B:$B,0))</f>
        <v>8</v>
      </c>
      <c r="H438" s="12" t="s">
        <v>38</v>
      </c>
      <c r="M438" s="1">
        <v>1047694.99</v>
      </c>
      <c r="N438" s="1">
        <v>1047706.99</v>
      </c>
      <c r="O438" s="1">
        <v>1.5</v>
      </c>
      <c r="P438" s="1" t="s">
        <v>735</v>
      </c>
      <c r="Q438" s="1" t="s">
        <v>736</v>
      </c>
      <c r="R438" s="1" t="s">
        <v>737</v>
      </c>
      <c r="S438" s="1" t="s">
        <v>737</v>
      </c>
      <c r="T438" s="1">
        <v>12</v>
      </c>
    </row>
    <row r="439" spans="1:20" x14ac:dyDescent="0.2">
      <c r="A439" s="1">
        <f t="shared" si="24"/>
        <v>1047706.99</v>
      </c>
      <c r="B439" s="1">
        <f t="shared" si="24"/>
        <v>1047778.76</v>
      </c>
      <c r="C439" s="1" t="str">
        <f t="shared" si="25"/>
        <v>1.2m CG</v>
      </c>
      <c r="D439" s="1" t="str">
        <f t="shared" si="26"/>
        <v>1.2m CG - Alignment Sheets</v>
      </c>
      <c r="E439" s="1" t="s">
        <v>38</v>
      </c>
      <c r="F439" s="1">
        <f t="shared" si="27"/>
        <v>1.2</v>
      </c>
      <c r="G439" s="12">
        <f>INDEX(families!$A:$A,MATCH(H439,families!$B:$B,0))</f>
        <v>8</v>
      </c>
      <c r="H439" s="12" t="s">
        <v>38</v>
      </c>
      <c r="M439" s="1">
        <v>1047706.99</v>
      </c>
      <c r="N439" s="1">
        <v>1047778.76</v>
      </c>
      <c r="O439" s="1">
        <v>1.2</v>
      </c>
      <c r="P439" s="1" t="s">
        <v>720</v>
      </c>
      <c r="Q439" s="1" t="s">
        <v>721</v>
      </c>
      <c r="R439" s="1" t="s">
        <v>761</v>
      </c>
      <c r="S439" s="1" t="s">
        <v>762</v>
      </c>
      <c r="T439" s="1">
        <v>71.770000000018598</v>
      </c>
    </row>
    <row r="440" spans="1:20" x14ac:dyDescent="0.2">
      <c r="A440" s="1">
        <f t="shared" si="24"/>
        <v>1047778.76</v>
      </c>
      <c r="B440" s="1">
        <f t="shared" si="24"/>
        <v>1047790.76</v>
      </c>
      <c r="C440" s="1" t="str">
        <f t="shared" si="25"/>
        <v>1.5m RD</v>
      </c>
      <c r="D440" s="1" t="str">
        <f t="shared" si="26"/>
        <v>1.5m RD - DWG# PT640301</v>
      </c>
      <c r="E440" s="1" t="s">
        <v>38</v>
      </c>
      <c r="F440" s="1">
        <f t="shared" si="27"/>
        <v>1.5</v>
      </c>
      <c r="G440" s="12">
        <f>INDEX(families!$A:$A,MATCH(H440,families!$B:$B,0))</f>
        <v>8</v>
      </c>
      <c r="H440" s="12" t="s">
        <v>38</v>
      </c>
      <c r="M440" s="1">
        <v>1047778.76</v>
      </c>
      <c r="N440" s="1">
        <v>1047790.76</v>
      </c>
      <c r="O440" s="1">
        <v>1.5</v>
      </c>
      <c r="P440" s="1" t="s">
        <v>735</v>
      </c>
      <c r="Q440" s="1" t="s">
        <v>736</v>
      </c>
      <c r="R440" s="1" t="s">
        <v>737</v>
      </c>
      <c r="S440" s="1" t="s">
        <v>737</v>
      </c>
      <c r="T440" s="1">
        <v>12</v>
      </c>
    </row>
    <row r="441" spans="1:20" x14ac:dyDescent="0.2">
      <c r="A441" s="1">
        <f t="shared" si="24"/>
        <v>1047790.76</v>
      </c>
      <c r="B441" s="1">
        <f t="shared" si="24"/>
        <v>1047807.26</v>
      </c>
      <c r="C441" s="1" t="str">
        <f t="shared" si="25"/>
        <v>1.2m CG</v>
      </c>
      <c r="D441" s="1" t="str">
        <f t="shared" si="26"/>
        <v>1.2m CG - Alignment Sheets</v>
      </c>
      <c r="E441" s="1" t="s">
        <v>38</v>
      </c>
      <c r="F441" s="1">
        <f t="shared" si="27"/>
        <v>1.2</v>
      </c>
      <c r="G441" s="12">
        <f>INDEX(families!$A:$A,MATCH(H441,families!$B:$B,0))</f>
        <v>8</v>
      </c>
      <c r="H441" s="12" t="s">
        <v>38</v>
      </c>
      <c r="M441" s="1">
        <v>1047790.76</v>
      </c>
      <c r="N441" s="1">
        <v>1047807.26</v>
      </c>
      <c r="O441" s="1">
        <v>1.2</v>
      </c>
      <c r="P441" s="1" t="s">
        <v>720</v>
      </c>
      <c r="Q441" s="1" t="s">
        <v>721</v>
      </c>
      <c r="R441" s="1" t="s">
        <v>761</v>
      </c>
      <c r="S441" s="1" t="s">
        <v>762</v>
      </c>
      <c r="T441" s="1">
        <v>16.5</v>
      </c>
    </row>
    <row r="442" spans="1:20" x14ac:dyDescent="0.2">
      <c r="A442" s="1">
        <f t="shared" si="24"/>
        <v>1047807.26</v>
      </c>
      <c r="B442" s="1">
        <f t="shared" si="24"/>
        <v>1047819.26</v>
      </c>
      <c r="C442" s="1" t="str">
        <f t="shared" si="25"/>
        <v>1.5m RD</v>
      </c>
      <c r="D442" s="1" t="str">
        <f t="shared" si="26"/>
        <v>1.5m RD - DWG# PT640301</v>
      </c>
      <c r="E442" s="1" t="s">
        <v>38</v>
      </c>
      <c r="F442" s="1">
        <f t="shared" si="27"/>
        <v>1.5</v>
      </c>
      <c r="G442" s="12">
        <f>INDEX(families!$A:$A,MATCH(H442,families!$B:$B,0))</f>
        <v>8</v>
      </c>
      <c r="H442" s="12" t="s">
        <v>38</v>
      </c>
      <c r="M442" s="1">
        <v>1047807.26</v>
      </c>
      <c r="N442" s="1">
        <v>1047819.26</v>
      </c>
      <c r="O442" s="1">
        <v>1.5</v>
      </c>
      <c r="P442" s="1" t="s">
        <v>735</v>
      </c>
      <c r="Q442" s="1" t="s">
        <v>736</v>
      </c>
      <c r="R442" s="1" t="s">
        <v>737</v>
      </c>
      <c r="S442" s="1" t="s">
        <v>737</v>
      </c>
      <c r="T442" s="1">
        <v>12</v>
      </c>
    </row>
    <row r="443" spans="1:20" x14ac:dyDescent="0.2">
      <c r="A443" s="1">
        <f t="shared" si="24"/>
        <v>1047819.26</v>
      </c>
      <c r="B443" s="1">
        <f t="shared" si="24"/>
        <v>1047860.51</v>
      </c>
      <c r="C443" s="1" t="str">
        <f t="shared" si="25"/>
        <v>1.2m CG</v>
      </c>
      <c r="D443" s="1" t="str">
        <f t="shared" si="26"/>
        <v>1.2m CG - Alignment Sheets</v>
      </c>
      <c r="E443" s="1" t="s">
        <v>38</v>
      </c>
      <c r="F443" s="1">
        <f t="shared" si="27"/>
        <v>1.2</v>
      </c>
      <c r="G443" s="12">
        <f>INDEX(families!$A:$A,MATCH(H443,families!$B:$B,0))</f>
        <v>8</v>
      </c>
      <c r="H443" s="12" t="s">
        <v>38</v>
      </c>
      <c r="M443" s="1">
        <v>1047819.26</v>
      </c>
      <c r="N443" s="1">
        <v>1047860.51</v>
      </c>
      <c r="O443" s="1">
        <v>1.2</v>
      </c>
      <c r="P443" s="1" t="s">
        <v>720</v>
      </c>
      <c r="Q443" s="1" t="s">
        <v>721</v>
      </c>
      <c r="R443" s="1" t="s">
        <v>761</v>
      </c>
      <c r="S443" s="1" t="s">
        <v>762</v>
      </c>
      <c r="T443" s="1">
        <v>41.25</v>
      </c>
    </row>
    <row r="444" spans="1:20" x14ac:dyDescent="0.2">
      <c r="A444" s="1">
        <f t="shared" si="24"/>
        <v>1047860.51</v>
      </c>
      <c r="B444" s="1">
        <f t="shared" si="24"/>
        <v>1047872.51</v>
      </c>
      <c r="C444" s="1" t="str">
        <f t="shared" si="25"/>
        <v>1.5m RD</v>
      </c>
      <c r="D444" s="1" t="str">
        <f t="shared" si="26"/>
        <v>1.5m RD - DWG# PT640301</v>
      </c>
      <c r="E444" s="1" t="s">
        <v>38</v>
      </c>
      <c r="F444" s="1">
        <f t="shared" si="27"/>
        <v>1.5</v>
      </c>
      <c r="G444" s="12">
        <f>INDEX(families!$A:$A,MATCH(H444,families!$B:$B,0))</f>
        <v>8</v>
      </c>
      <c r="H444" s="12" t="s">
        <v>38</v>
      </c>
      <c r="M444" s="1">
        <v>1047860.51</v>
      </c>
      <c r="N444" s="1">
        <v>1047872.51</v>
      </c>
      <c r="O444" s="1">
        <v>1.5</v>
      </c>
      <c r="P444" s="1" t="s">
        <v>735</v>
      </c>
      <c r="Q444" s="1" t="s">
        <v>736</v>
      </c>
      <c r="R444" s="1" t="s">
        <v>737</v>
      </c>
      <c r="S444" s="1" t="s">
        <v>737</v>
      </c>
      <c r="T444" s="1">
        <v>12</v>
      </c>
    </row>
    <row r="445" spans="1:20" x14ac:dyDescent="0.2">
      <c r="A445" s="1">
        <f t="shared" si="24"/>
        <v>1047872.51</v>
      </c>
      <c r="B445" s="1">
        <f t="shared" si="24"/>
        <v>1048049.69</v>
      </c>
      <c r="C445" s="1" t="str">
        <f t="shared" si="25"/>
        <v>1.2m CG</v>
      </c>
      <c r="D445" s="1" t="str">
        <f t="shared" si="26"/>
        <v>1.2m CG - Alignment Sheets</v>
      </c>
      <c r="E445" s="1" t="s">
        <v>38</v>
      </c>
      <c r="F445" s="1">
        <f t="shared" si="27"/>
        <v>1.2</v>
      </c>
      <c r="G445" s="12">
        <f>INDEX(families!$A:$A,MATCH(H445,families!$B:$B,0))</f>
        <v>8</v>
      </c>
      <c r="H445" s="12" t="s">
        <v>38</v>
      </c>
      <c r="M445" s="1">
        <v>1047872.51</v>
      </c>
      <c r="N445" s="1">
        <v>1048049.69</v>
      </c>
      <c r="O445" s="1">
        <v>1.2</v>
      </c>
      <c r="P445" s="1" t="s">
        <v>720</v>
      </c>
      <c r="Q445" s="1" t="s">
        <v>721</v>
      </c>
      <c r="R445" s="1" t="s">
        <v>761</v>
      </c>
      <c r="S445" s="1" t="s">
        <v>762</v>
      </c>
      <c r="T445" s="1">
        <v>177.17999999993401</v>
      </c>
    </row>
    <row r="446" spans="1:20" x14ac:dyDescent="0.2">
      <c r="A446" s="1">
        <f t="shared" ref="A446:B509" si="28">M446</f>
        <v>1048049.69</v>
      </c>
      <c r="B446" s="1">
        <f t="shared" si="28"/>
        <v>1048061.69</v>
      </c>
      <c r="C446" s="1" t="str">
        <f t="shared" si="25"/>
        <v>1.5m RD</v>
      </c>
      <c r="D446" s="1" t="str">
        <f t="shared" si="26"/>
        <v>1.5m RD - DWG# PT640301</v>
      </c>
      <c r="E446" s="1" t="s">
        <v>38</v>
      </c>
      <c r="F446" s="1">
        <f t="shared" si="27"/>
        <v>1.5</v>
      </c>
      <c r="G446" s="12">
        <f>INDEX(families!$A:$A,MATCH(H446,families!$B:$B,0))</f>
        <v>8</v>
      </c>
      <c r="H446" s="12" t="s">
        <v>38</v>
      </c>
      <c r="M446" s="1">
        <v>1048049.69</v>
      </c>
      <c r="N446" s="1">
        <v>1048061.69</v>
      </c>
      <c r="O446" s="1">
        <v>1.5</v>
      </c>
      <c r="P446" s="1" t="s">
        <v>735</v>
      </c>
      <c r="Q446" s="1" t="s">
        <v>736</v>
      </c>
      <c r="R446" s="1" t="s">
        <v>737</v>
      </c>
      <c r="S446" s="1" t="s">
        <v>737</v>
      </c>
      <c r="T446" s="1">
        <v>12</v>
      </c>
    </row>
    <row r="447" spans="1:20" x14ac:dyDescent="0.2">
      <c r="A447" s="1">
        <f t="shared" si="28"/>
        <v>1048061.69</v>
      </c>
      <c r="B447" s="1">
        <f t="shared" si="28"/>
        <v>1048234.16</v>
      </c>
      <c r="C447" s="1" t="str">
        <f t="shared" si="25"/>
        <v>1.2m CG</v>
      </c>
      <c r="D447" s="1" t="str">
        <f t="shared" si="26"/>
        <v>1.2m CG - Alignment Sheets</v>
      </c>
      <c r="E447" s="1" t="s">
        <v>38</v>
      </c>
      <c r="F447" s="1">
        <f t="shared" si="27"/>
        <v>1.2</v>
      </c>
      <c r="G447" s="12">
        <f>INDEX(families!$A:$A,MATCH(H447,families!$B:$B,0))</f>
        <v>8</v>
      </c>
      <c r="H447" s="12" t="s">
        <v>38</v>
      </c>
      <c r="M447" s="1">
        <v>1048061.69</v>
      </c>
      <c r="N447" s="1">
        <v>1048234.16</v>
      </c>
      <c r="O447" s="1">
        <v>1.2</v>
      </c>
      <c r="P447" s="1" t="s">
        <v>720</v>
      </c>
      <c r="Q447" s="1" t="s">
        <v>721</v>
      </c>
      <c r="R447" s="1" t="s">
        <v>761</v>
      </c>
      <c r="S447" s="1" t="s">
        <v>762</v>
      </c>
      <c r="T447" s="1">
        <v>172.47000000008799</v>
      </c>
    </row>
    <row r="448" spans="1:20" x14ac:dyDescent="0.2">
      <c r="A448" s="1">
        <f t="shared" si="28"/>
        <v>1048234.16</v>
      </c>
      <c r="B448" s="1">
        <f t="shared" si="28"/>
        <v>1048246.16</v>
      </c>
      <c r="C448" s="1" t="str">
        <f t="shared" si="25"/>
        <v>1.5m RD</v>
      </c>
      <c r="D448" s="1" t="str">
        <f t="shared" si="26"/>
        <v>1.5m RD - DWG# PT640301</v>
      </c>
      <c r="E448" s="1" t="s">
        <v>38</v>
      </c>
      <c r="F448" s="1">
        <f t="shared" si="27"/>
        <v>1.5</v>
      </c>
      <c r="G448" s="12">
        <f>INDEX(families!$A:$A,MATCH(H448,families!$B:$B,0))</f>
        <v>8</v>
      </c>
      <c r="H448" s="12" t="s">
        <v>38</v>
      </c>
      <c r="M448" s="1">
        <v>1048234.16</v>
      </c>
      <c r="N448" s="1">
        <v>1048246.16</v>
      </c>
      <c r="O448" s="1">
        <v>1.5</v>
      </c>
      <c r="P448" s="1" t="s">
        <v>735</v>
      </c>
      <c r="Q448" s="1" t="s">
        <v>736</v>
      </c>
      <c r="R448" s="1" t="s">
        <v>737</v>
      </c>
      <c r="S448" s="1" t="s">
        <v>737</v>
      </c>
      <c r="T448" s="1">
        <v>12</v>
      </c>
    </row>
    <row r="449" spans="1:20" x14ac:dyDescent="0.2">
      <c r="A449" s="1">
        <f t="shared" si="28"/>
        <v>1048246.16</v>
      </c>
      <c r="B449" s="1">
        <f t="shared" si="28"/>
        <v>1048310.55</v>
      </c>
      <c r="C449" s="1" t="str">
        <f t="shared" si="25"/>
        <v>1.2m CG</v>
      </c>
      <c r="D449" s="1" t="str">
        <f t="shared" si="26"/>
        <v>1.2m CG - Alignment Sheets</v>
      </c>
      <c r="E449" s="1" t="s">
        <v>38</v>
      </c>
      <c r="F449" s="1">
        <f t="shared" si="27"/>
        <v>1.2</v>
      </c>
      <c r="G449" s="12">
        <f>INDEX(families!$A:$A,MATCH(H449,families!$B:$B,0))</f>
        <v>8</v>
      </c>
      <c r="H449" s="12" t="s">
        <v>38</v>
      </c>
      <c r="M449" s="1">
        <v>1048246.16</v>
      </c>
      <c r="N449" s="1">
        <v>1048310.55</v>
      </c>
      <c r="O449" s="1">
        <v>1.2</v>
      </c>
      <c r="P449" s="1" t="s">
        <v>720</v>
      </c>
      <c r="Q449" s="1" t="s">
        <v>721</v>
      </c>
      <c r="R449" s="1" t="s">
        <v>761</v>
      </c>
      <c r="S449" s="1" t="s">
        <v>762</v>
      </c>
      <c r="T449" s="1">
        <v>64.390000000013899</v>
      </c>
    </row>
    <row r="450" spans="1:20" x14ac:dyDescent="0.2">
      <c r="A450" s="1">
        <f t="shared" si="28"/>
        <v>1048310.55</v>
      </c>
      <c r="B450" s="1">
        <f t="shared" si="28"/>
        <v>1048322.55</v>
      </c>
      <c r="C450" s="1" t="str">
        <f t="shared" si="25"/>
        <v>1.5m RD</v>
      </c>
      <c r="D450" s="1" t="str">
        <f t="shared" si="26"/>
        <v>1.5m RD - DWG# PT640301</v>
      </c>
      <c r="E450" s="1" t="s">
        <v>38</v>
      </c>
      <c r="F450" s="1">
        <f t="shared" si="27"/>
        <v>1.5</v>
      </c>
      <c r="G450" s="12">
        <f>INDEX(families!$A:$A,MATCH(H450,families!$B:$B,0))</f>
        <v>8</v>
      </c>
      <c r="H450" s="12" t="s">
        <v>38</v>
      </c>
      <c r="M450" s="1">
        <v>1048310.55</v>
      </c>
      <c r="N450" s="1">
        <v>1048322.55</v>
      </c>
      <c r="O450" s="1">
        <v>1.5</v>
      </c>
      <c r="P450" s="1" t="s">
        <v>735</v>
      </c>
      <c r="Q450" s="1" t="s">
        <v>736</v>
      </c>
      <c r="R450" s="1" t="s">
        <v>737</v>
      </c>
      <c r="S450" s="1" t="s">
        <v>737</v>
      </c>
      <c r="T450" s="1">
        <v>12</v>
      </c>
    </row>
    <row r="451" spans="1:20" x14ac:dyDescent="0.2">
      <c r="A451" s="1">
        <f t="shared" si="28"/>
        <v>1048322.55</v>
      </c>
      <c r="B451" s="1">
        <f t="shared" si="28"/>
        <v>1048466.67</v>
      </c>
      <c r="C451" s="1" t="str">
        <f t="shared" ref="C451:C514" si="29">R451</f>
        <v>1.2m CG</v>
      </c>
      <c r="D451" s="1" t="str">
        <f t="shared" ref="D451:D514" si="30">R451&amp;" - "&amp;Q451</f>
        <v>1.2m CG - Alignment Sheets</v>
      </c>
      <c r="E451" s="1" t="s">
        <v>38</v>
      </c>
      <c r="F451" s="1">
        <f t="shared" ref="F451:F514" si="31">_xlfn.NUMBERVALUE(TRIM(LEFT(R451,3)))</f>
        <v>1.2</v>
      </c>
      <c r="G451" s="12">
        <f>INDEX(families!$A:$A,MATCH(H451,families!$B:$B,0))</f>
        <v>8</v>
      </c>
      <c r="H451" s="12" t="s">
        <v>38</v>
      </c>
      <c r="M451" s="1">
        <v>1048322.55</v>
      </c>
      <c r="N451" s="1">
        <v>1048466.67</v>
      </c>
      <c r="O451" s="1">
        <v>1.2</v>
      </c>
      <c r="P451" s="1" t="s">
        <v>720</v>
      </c>
      <c r="Q451" s="1" t="s">
        <v>721</v>
      </c>
      <c r="R451" s="1" t="s">
        <v>761</v>
      </c>
      <c r="S451" s="1" t="s">
        <v>762</v>
      </c>
      <c r="T451" s="1">
        <v>144.119999999995</v>
      </c>
    </row>
    <row r="452" spans="1:20" x14ac:dyDescent="0.2">
      <c r="A452" s="1">
        <f t="shared" si="28"/>
        <v>1048466.67</v>
      </c>
      <c r="B452" s="1">
        <f t="shared" si="28"/>
        <v>1048478.67</v>
      </c>
      <c r="C452" s="1" t="str">
        <f t="shared" si="29"/>
        <v>1.5m RD</v>
      </c>
      <c r="D452" s="1" t="str">
        <f t="shared" si="30"/>
        <v>1.5m RD - DWG# PT640301</v>
      </c>
      <c r="E452" s="1" t="s">
        <v>38</v>
      </c>
      <c r="F452" s="1">
        <f t="shared" si="31"/>
        <v>1.5</v>
      </c>
      <c r="G452" s="12">
        <f>INDEX(families!$A:$A,MATCH(H452,families!$B:$B,0))</f>
        <v>8</v>
      </c>
      <c r="H452" s="12" t="s">
        <v>38</v>
      </c>
      <c r="M452" s="1">
        <v>1048466.67</v>
      </c>
      <c r="N452" s="1">
        <v>1048478.67</v>
      </c>
      <c r="O452" s="1">
        <v>1.5</v>
      </c>
      <c r="P452" s="1" t="s">
        <v>735</v>
      </c>
      <c r="Q452" s="1" t="s">
        <v>736</v>
      </c>
      <c r="R452" s="1" t="s">
        <v>737</v>
      </c>
      <c r="S452" s="1" t="s">
        <v>737</v>
      </c>
      <c r="T452" s="1">
        <v>12</v>
      </c>
    </row>
    <row r="453" spans="1:20" x14ac:dyDescent="0.2">
      <c r="A453" s="1">
        <f t="shared" si="28"/>
        <v>1048478.67</v>
      </c>
      <c r="B453" s="1">
        <f t="shared" si="28"/>
        <v>1048743</v>
      </c>
      <c r="C453" s="1" t="str">
        <f t="shared" si="29"/>
        <v>1.2m CG</v>
      </c>
      <c r="D453" s="1" t="str">
        <f t="shared" si="30"/>
        <v>1.2m CG - Alignment Sheets</v>
      </c>
      <c r="E453" s="1" t="s">
        <v>38</v>
      </c>
      <c r="F453" s="1">
        <f t="shared" si="31"/>
        <v>1.2</v>
      </c>
      <c r="G453" s="12">
        <f>INDEX(families!$A:$A,MATCH(H453,families!$B:$B,0))</f>
        <v>8</v>
      </c>
      <c r="H453" s="12" t="s">
        <v>38</v>
      </c>
      <c r="M453" s="1">
        <v>1048478.67</v>
      </c>
      <c r="N453" s="1">
        <v>1048743</v>
      </c>
      <c r="O453" s="1">
        <v>1.2</v>
      </c>
      <c r="P453" s="1" t="s">
        <v>720</v>
      </c>
      <c r="Q453" s="1" t="s">
        <v>721</v>
      </c>
      <c r="R453" s="1" t="s">
        <v>761</v>
      </c>
      <c r="S453" s="1" t="s">
        <v>762</v>
      </c>
      <c r="T453" s="1">
        <v>264.32999999995798</v>
      </c>
    </row>
    <row r="454" spans="1:20" x14ac:dyDescent="0.2">
      <c r="A454" s="1">
        <f t="shared" si="28"/>
        <v>1048743</v>
      </c>
      <c r="B454" s="1">
        <f t="shared" si="28"/>
        <v>1048791</v>
      </c>
      <c r="C454" s="1" t="str">
        <f t="shared" si="29"/>
        <v>2.0m MOTI</v>
      </c>
      <c r="D454" s="1" t="str">
        <f t="shared" si="30"/>
        <v>2.0m MOTI - MOTI Encroachment</v>
      </c>
      <c r="E454" s="1" t="s">
        <v>38</v>
      </c>
      <c r="F454" s="1">
        <f t="shared" si="31"/>
        <v>2</v>
      </c>
      <c r="G454" s="12">
        <f>INDEX(families!$A:$A,MATCH(H454,families!$B:$B,0))</f>
        <v>8</v>
      </c>
      <c r="H454" s="12" t="s">
        <v>38</v>
      </c>
      <c r="M454" s="1">
        <v>1048743</v>
      </c>
      <c r="N454" s="1">
        <v>1048791</v>
      </c>
      <c r="O454" s="1">
        <v>2</v>
      </c>
      <c r="P454" s="1" t="s">
        <v>768</v>
      </c>
      <c r="Q454" s="1" t="s">
        <v>769</v>
      </c>
      <c r="R454" s="1" t="s">
        <v>770</v>
      </c>
      <c r="S454" s="1" t="s">
        <v>771</v>
      </c>
      <c r="T454" s="1">
        <v>48</v>
      </c>
    </row>
    <row r="455" spans="1:20" x14ac:dyDescent="0.2">
      <c r="A455" s="1">
        <f t="shared" si="28"/>
        <v>1048791</v>
      </c>
      <c r="B455" s="1">
        <f t="shared" si="28"/>
        <v>1048907</v>
      </c>
      <c r="C455" s="1" t="str">
        <f t="shared" si="29"/>
        <v>1.2m CG</v>
      </c>
      <c r="D455" s="1" t="str">
        <f t="shared" si="30"/>
        <v>1.2m CG - Alignment Sheets</v>
      </c>
      <c r="E455" s="1" t="s">
        <v>38</v>
      </c>
      <c r="F455" s="1">
        <f t="shared" si="31"/>
        <v>1.2</v>
      </c>
      <c r="G455" s="12">
        <f>INDEX(families!$A:$A,MATCH(H455,families!$B:$B,0))</f>
        <v>8</v>
      </c>
      <c r="H455" s="12" t="s">
        <v>38</v>
      </c>
      <c r="M455" s="1">
        <v>1048791</v>
      </c>
      <c r="N455" s="1">
        <v>1048907</v>
      </c>
      <c r="O455" s="1">
        <v>1.2</v>
      </c>
      <c r="P455" s="1" t="s">
        <v>720</v>
      </c>
      <c r="Q455" s="1" t="s">
        <v>721</v>
      </c>
      <c r="R455" s="1" t="s">
        <v>761</v>
      </c>
      <c r="S455" s="1" t="s">
        <v>762</v>
      </c>
      <c r="T455" s="1">
        <v>116</v>
      </c>
    </row>
    <row r="456" spans="1:20" x14ac:dyDescent="0.2">
      <c r="A456" s="1">
        <f t="shared" si="28"/>
        <v>1048907</v>
      </c>
      <c r="B456" s="1">
        <f t="shared" si="28"/>
        <v>1048968</v>
      </c>
      <c r="C456" s="1" t="str">
        <f t="shared" si="29"/>
        <v>2.0m MOTI</v>
      </c>
      <c r="D456" s="1" t="str">
        <f t="shared" si="30"/>
        <v>2.0m MOTI - MOTI Encroachment</v>
      </c>
      <c r="E456" s="1" t="s">
        <v>38</v>
      </c>
      <c r="F456" s="1">
        <f t="shared" si="31"/>
        <v>2</v>
      </c>
      <c r="G456" s="12">
        <f>INDEX(families!$A:$A,MATCH(H456,families!$B:$B,0))</f>
        <v>8</v>
      </c>
      <c r="H456" s="12" t="s">
        <v>38</v>
      </c>
      <c r="M456" s="1">
        <v>1048907</v>
      </c>
      <c r="N456" s="1">
        <v>1048968</v>
      </c>
      <c r="O456" s="1">
        <v>2</v>
      </c>
      <c r="P456" s="1" t="s">
        <v>768</v>
      </c>
      <c r="Q456" s="1" t="s">
        <v>769</v>
      </c>
      <c r="R456" s="1" t="s">
        <v>770</v>
      </c>
      <c r="S456" s="1" t="s">
        <v>771</v>
      </c>
      <c r="T456" s="1">
        <v>61</v>
      </c>
    </row>
    <row r="457" spans="1:20" x14ac:dyDescent="0.2">
      <c r="A457" s="1">
        <f t="shared" si="28"/>
        <v>1048968</v>
      </c>
      <c r="B457" s="1">
        <f t="shared" si="28"/>
        <v>1049087</v>
      </c>
      <c r="C457" s="1" t="str">
        <f t="shared" si="29"/>
        <v>1.2m CG</v>
      </c>
      <c r="D457" s="1" t="str">
        <f t="shared" si="30"/>
        <v>1.2m CG - Alignment Sheets</v>
      </c>
      <c r="E457" s="1" t="s">
        <v>38</v>
      </c>
      <c r="F457" s="1">
        <f t="shared" si="31"/>
        <v>1.2</v>
      </c>
      <c r="G457" s="12">
        <f>INDEX(families!$A:$A,MATCH(H457,families!$B:$B,0))</f>
        <v>8</v>
      </c>
      <c r="H457" s="12" t="s">
        <v>38</v>
      </c>
      <c r="M457" s="1">
        <v>1048968</v>
      </c>
      <c r="N457" s="1">
        <v>1049087</v>
      </c>
      <c r="O457" s="1">
        <v>1.2</v>
      </c>
      <c r="P457" s="1" t="s">
        <v>720</v>
      </c>
      <c r="Q457" s="1" t="s">
        <v>721</v>
      </c>
      <c r="R457" s="1" t="s">
        <v>761</v>
      </c>
      <c r="S457" s="1" t="s">
        <v>762</v>
      </c>
      <c r="T457" s="1">
        <v>119</v>
      </c>
    </row>
    <row r="458" spans="1:20" x14ac:dyDescent="0.2">
      <c r="A458" s="1">
        <f t="shared" si="28"/>
        <v>1049087</v>
      </c>
      <c r="B458" s="1">
        <f t="shared" si="28"/>
        <v>1050337</v>
      </c>
      <c r="C458" s="1" t="str">
        <f t="shared" si="29"/>
        <v>2.0m MOTI</v>
      </c>
      <c r="D458" s="1" t="str">
        <f t="shared" si="30"/>
        <v>2.0m MOTI - MOTI Encroachment</v>
      </c>
      <c r="E458" s="1" t="s">
        <v>38</v>
      </c>
      <c r="F458" s="1">
        <f t="shared" si="31"/>
        <v>2</v>
      </c>
      <c r="G458" s="12">
        <f>INDEX(families!$A:$A,MATCH(H458,families!$B:$B,0))</f>
        <v>8</v>
      </c>
      <c r="H458" s="12" t="s">
        <v>38</v>
      </c>
      <c r="M458" s="1">
        <v>1049087</v>
      </c>
      <c r="N458" s="1">
        <v>1050337</v>
      </c>
      <c r="O458" s="1">
        <v>2</v>
      </c>
      <c r="P458" s="1" t="s">
        <v>768</v>
      </c>
      <c r="Q458" s="1" t="s">
        <v>769</v>
      </c>
      <c r="R458" s="1" t="s">
        <v>770</v>
      </c>
      <c r="S458" s="1" t="s">
        <v>771</v>
      </c>
      <c r="T458" s="1">
        <v>1250</v>
      </c>
    </row>
    <row r="459" spans="1:20" x14ac:dyDescent="0.2">
      <c r="A459" s="1">
        <f t="shared" si="28"/>
        <v>1050337</v>
      </c>
      <c r="B459" s="1">
        <f t="shared" si="28"/>
        <v>1050640.8151999901</v>
      </c>
      <c r="C459" s="1" t="str">
        <f t="shared" si="29"/>
        <v>2.0m CG</v>
      </c>
      <c r="D459" s="1" t="str">
        <f t="shared" si="30"/>
        <v>2.0m CG - Alignment Sheets</v>
      </c>
      <c r="E459" s="1" t="s">
        <v>38</v>
      </c>
      <c r="F459" s="1">
        <f t="shared" si="31"/>
        <v>2</v>
      </c>
      <c r="G459" s="12">
        <f>INDEX(families!$A:$A,MATCH(H459,families!$B:$B,0))</f>
        <v>8</v>
      </c>
      <c r="H459" s="12" t="s">
        <v>38</v>
      </c>
      <c r="M459" s="1">
        <v>1050337</v>
      </c>
      <c r="N459" s="1">
        <v>1050640.8151999901</v>
      </c>
      <c r="O459" s="1">
        <v>2</v>
      </c>
      <c r="P459" s="1" t="s">
        <v>720</v>
      </c>
      <c r="Q459" s="1" t="s">
        <v>721</v>
      </c>
      <c r="R459" s="1" t="s">
        <v>772</v>
      </c>
      <c r="S459" s="1" t="s">
        <v>773</v>
      </c>
      <c r="T459" s="1">
        <v>303.81519999983698</v>
      </c>
    </row>
    <row r="460" spans="1:20" x14ac:dyDescent="0.2">
      <c r="A460" s="1">
        <f t="shared" si="28"/>
        <v>1050640.8151999901</v>
      </c>
      <c r="B460" s="1">
        <f t="shared" si="28"/>
        <v>1050659.8134999999</v>
      </c>
      <c r="C460" s="1" t="str">
        <f t="shared" si="29"/>
        <v>3.0m DD</v>
      </c>
      <c r="D460" s="1" t="str">
        <f t="shared" si="30"/>
        <v>3.0m DD - BGC Dominant Design</v>
      </c>
      <c r="E460" s="1" t="s">
        <v>38</v>
      </c>
      <c r="F460" s="1">
        <f t="shared" si="31"/>
        <v>3</v>
      </c>
      <c r="G460" s="12">
        <f>INDEX(families!$A:$A,MATCH(H460,families!$B:$B,0))</f>
        <v>8</v>
      </c>
      <c r="H460" s="12" t="s">
        <v>38</v>
      </c>
      <c r="M460" s="1">
        <v>1050640.8151999901</v>
      </c>
      <c r="N460" s="1">
        <v>1050659.8134999999</v>
      </c>
      <c r="O460" s="1">
        <v>3</v>
      </c>
      <c r="P460" s="1" t="s">
        <v>728</v>
      </c>
      <c r="Q460" s="1" t="s">
        <v>729</v>
      </c>
      <c r="R460" s="1" t="s">
        <v>821</v>
      </c>
      <c r="S460" s="1" t="s">
        <v>822</v>
      </c>
      <c r="T460" s="1">
        <v>18.998300000093799</v>
      </c>
    </row>
    <row r="461" spans="1:20" x14ac:dyDescent="0.2">
      <c r="A461" s="1">
        <f t="shared" si="28"/>
        <v>1050659.8134999999</v>
      </c>
      <c r="B461" s="1">
        <f t="shared" si="28"/>
        <v>1050660</v>
      </c>
      <c r="C461" s="1" t="str">
        <f t="shared" si="29"/>
        <v>3.0m CG</v>
      </c>
      <c r="D461" s="1" t="str">
        <f t="shared" si="30"/>
        <v>3.0m CG - Alignment Sheets</v>
      </c>
      <c r="E461" s="1" t="s">
        <v>38</v>
      </c>
      <c r="F461" s="1">
        <f t="shared" si="31"/>
        <v>3</v>
      </c>
      <c r="G461" s="12">
        <f>INDEX(families!$A:$A,MATCH(H461,families!$B:$B,0))</f>
        <v>8</v>
      </c>
      <c r="H461" s="12" t="s">
        <v>38</v>
      </c>
      <c r="M461" s="1">
        <v>1050659.8134999999</v>
      </c>
      <c r="N461" s="1">
        <v>1050660</v>
      </c>
      <c r="O461" s="1">
        <v>3</v>
      </c>
      <c r="P461" s="1" t="s">
        <v>720</v>
      </c>
      <c r="Q461" s="1" t="s">
        <v>721</v>
      </c>
      <c r="R461" s="1" t="s">
        <v>823</v>
      </c>
      <c r="S461" s="1" t="s">
        <v>824</v>
      </c>
      <c r="T461" s="1">
        <v>0.18650000006891701</v>
      </c>
    </row>
    <row r="462" spans="1:20" x14ac:dyDescent="0.2">
      <c r="A462" s="1">
        <f t="shared" si="28"/>
        <v>1050660</v>
      </c>
      <c r="B462" s="1">
        <f t="shared" si="28"/>
        <v>1050781</v>
      </c>
      <c r="C462" s="1" t="str">
        <f t="shared" si="29"/>
        <v>2.0m CG</v>
      </c>
      <c r="D462" s="1" t="str">
        <f t="shared" si="30"/>
        <v>2.0m CG - Alignment Sheets</v>
      </c>
      <c r="E462" s="1" t="s">
        <v>38</v>
      </c>
      <c r="F462" s="1">
        <f t="shared" si="31"/>
        <v>2</v>
      </c>
      <c r="G462" s="12">
        <f>INDEX(families!$A:$A,MATCH(H462,families!$B:$B,0))</f>
        <v>8</v>
      </c>
      <c r="H462" s="12" t="s">
        <v>38</v>
      </c>
      <c r="M462" s="1">
        <v>1050660</v>
      </c>
      <c r="N462" s="1">
        <v>1050781</v>
      </c>
      <c r="O462" s="1">
        <v>2</v>
      </c>
      <c r="P462" s="1" t="s">
        <v>720</v>
      </c>
      <c r="Q462" s="1" t="s">
        <v>721</v>
      </c>
      <c r="R462" s="1" t="s">
        <v>772</v>
      </c>
      <c r="S462" s="1" t="s">
        <v>773</v>
      </c>
      <c r="T462" s="1">
        <v>121</v>
      </c>
    </row>
    <row r="463" spans="1:20" x14ac:dyDescent="0.2">
      <c r="A463" s="1">
        <f t="shared" si="28"/>
        <v>1050781</v>
      </c>
      <c r="B463" s="1">
        <f t="shared" si="28"/>
        <v>1050812</v>
      </c>
      <c r="C463" s="1" t="str">
        <f t="shared" si="29"/>
        <v>3.0m CG</v>
      </c>
      <c r="D463" s="1" t="str">
        <f t="shared" si="30"/>
        <v>3.0m CG - Alignment Sheets</v>
      </c>
      <c r="E463" s="1" t="s">
        <v>38</v>
      </c>
      <c r="F463" s="1">
        <f t="shared" si="31"/>
        <v>3</v>
      </c>
      <c r="G463" s="12">
        <f>INDEX(families!$A:$A,MATCH(H463,families!$B:$B,0))</f>
        <v>8</v>
      </c>
      <c r="H463" s="12" t="s">
        <v>38</v>
      </c>
      <c r="M463" s="1">
        <v>1050781</v>
      </c>
      <c r="N463" s="1">
        <v>1050812</v>
      </c>
      <c r="O463" s="1">
        <v>3</v>
      </c>
      <c r="P463" s="1" t="s">
        <v>720</v>
      </c>
      <c r="Q463" s="1" t="s">
        <v>721</v>
      </c>
      <c r="R463" s="1" t="s">
        <v>823</v>
      </c>
      <c r="S463" s="1" t="s">
        <v>824</v>
      </c>
      <c r="T463" s="1">
        <v>31</v>
      </c>
    </row>
    <row r="464" spans="1:20" x14ac:dyDescent="0.2">
      <c r="A464" s="1">
        <f t="shared" si="28"/>
        <v>1050812</v>
      </c>
      <c r="B464" s="1">
        <f t="shared" si="28"/>
        <v>1051001</v>
      </c>
      <c r="C464" s="1" t="str">
        <f t="shared" si="29"/>
        <v>2.0m CG</v>
      </c>
      <c r="D464" s="1" t="str">
        <f t="shared" si="30"/>
        <v>2.0m CG - Alignment Sheets</v>
      </c>
      <c r="E464" s="1" t="s">
        <v>38</v>
      </c>
      <c r="F464" s="1">
        <f t="shared" si="31"/>
        <v>2</v>
      </c>
      <c r="G464" s="12">
        <f>INDEX(families!$A:$A,MATCH(H464,families!$B:$B,0))</f>
        <v>8</v>
      </c>
      <c r="H464" s="12" t="s">
        <v>38</v>
      </c>
      <c r="M464" s="1">
        <v>1050812</v>
      </c>
      <c r="N464" s="1">
        <v>1051001</v>
      </c>
      <c r="O464" s="1">
        <v>2</v>
      </c>
      <c r="P464" s="1" t="s">
        <v>720</v>
      </c>
      <c r="Q464" s="1" t="s">
        <v>721</v>
      </c>
      <c r="R464" s="1" t="s">
        <v>772</v>
      </c>
      <c r="S464" s="1" t="s">
        <v>773</v>
      </c>
      <c r="T464" s="1">
        <v>189</v>
      </c>
    </row>
    <row r="465" spans="1:20" x14ac:dyDescent="0.2">
      <c r="A465" s="1">
        <f t="shared" si="28"/>
        <v>1051001</v>
      </c>
      <c r="B465" s="1">
        <f t="shared" si="28"/>
        <v>1051018</v>
      </c>
      <c r="C465" s="1" t="str">
        <f t="shared" si="29"/>
        <v>1.2m CG</v>
      </c>
      <c r="D465" s="1" t="str">
        <f t="shared" si="30"/>
        <v>1.2m CG - Alignment Sheets</v>
      </c>
      <c r="E465" s="1" t="s">
        <v>38</v>
      </c>
      <c r="F465" s="1">
        <f t="shared" si="31"/>
        <v>1.2</v>
      </c>
      <c r="G465" s="12">
        <f>INDEX(families!$A:$A,MATCH(H465,families!$B:$B,0))</f>
        <v>8</v>
      </c>
      <c r="H465" s="12" t="s">
        <v>38</v>
      </c>
      <c r="M465" s="1">
        <v>1051001</v>
      </c>
      <c r="N465" s="1">
        <v>1051018</v>
      </c>
      <c r="O465" s="1">
        <v>1.2</v>
      </c>
      <c r="P465" s="1" t="s">
        <v>720</v>
      </c>
      <c r="Q465" s="1" t="s">
        <v>721</v>
      </c>
      <c r="R465" s="1" t="s">
        <v>761</v>
      </c>
      <c r="S465" s="1" t="s">
        <v>762</v>
      </c>
      <c r="T465" s="1">
        <v>17</v>
      </c>
    </row>
    <row r="466" spans="1:20" x14ac:dyDescent="0.2">
      <c r="A466" s="1">
        <f t="shared" si="28"/>
        <v>1051018</v>
      </c>
      <c r="B466" s="1">
        <f t="shared" si="28"/>
        <v>1051093</v>
      </c>
      <c r="C466" s="1" t="str">
        <f t="shared" si="29"/>
        <v>0.9m FG</v>
      </c>
      <c r="D466" s="1" t="str">
        <f t="shared" si="30"/>
        <v>0.9m FG - Default Depth</v>
      </c>
      <c r="E466" s="1" t="s">
        <v>38</v>
      </c>
      <c r="F466" s="1">
        <f t="shared" si="31"/>
        <v>0.9</v>
      </c>
      <c r="G466" s="12">
        <f>INDEX(families!$A:$A,MATCH(H466,families!$B:$B,0))</f>
        <v>8</v>
      </c>
      <c r="H466" s="12" t="s">
        <v>38</v>
      </c>
      <c r="M466" s="1">
        <v>1051018</v>
      </c>
      <c r="N466" s="1">
        <v>1051093</v>
      </c>
      <c r="O466" s="1">
        <v>0.9</v>
      </c>
      <c r="P466" s="1" t="s">
        <v>716</v>
      </c>
      <c r="Q466" s="1" t="s">
        <v>717</v>
      </c>
      <c r="R466" s="1" t="s">
        <v>718</v>
      </c>
      <c r="S466" s="1" t="s">
        <v>719</v>
      </c>
      <c r="T466" s="1">
        <v>75</v>
      </c>
    </row>
    <row r="467" spans="1:20" x14ac:dyDescent="0.2">
      <c r="A467" s="1">
        <f t="shared" si="28"/>
        <v>1051093</v>
      </c>
      <c r="B467" s="1">
        <f t="shared" si="28"/>
        <v>1051104</v>
      </c>
      <c r="C467" s="1" t="str">
        <f t="shared" si="29"/>
        <v>1.2m CG</v>
      </c>
      <c r="D467" s="1" t="str">
        <f t="shared" si="30"/>
        <v>1.2m CG - Alignment Sheets</v>
      </c>
      <c r="E467" s="1" t="s">
        <v>38</v>
      </c>
      <c r="F467" s="1">
        <f t="shared" si="31"/>
        <v>1.2</v>
      </c>
      <c r="G467" s="12">
        <f>INDEX(families!$A:$A,MATCH(H467,families!$B:$B,0))</f>
        <v>8</v>
      </c>
      <c r="H467" s="12" t="s">
        <v>38</v>
      </c>
      <c r="M467" s="1">
        <v>1051093</v>
      </c>
      <c r="N467" s="1">
        <v>1051104</v>
      </c>
      <c r="O467" s="1">
        <v>1.2</v>
      </c>
      <c r="P467" s="1" t="s">
        <v>720</v>
      </c>
      <c r="Q467" s="1" t="s">
        <v>721</v>
      </c>
      <c r="R467" s="1" t="s">
        <v>761</v>
      </c>
      <c r="S467" s="1" t="s">
        <v>762</v>
      </c>
      <c r="T467" s="1">
        <v>11</v>
      </c>
    </row>
    <row r="468" spans="1:20" x14ac:dyDescent="0.2">
      <c r="A468" s="1">
        <f t="shared" si="28"/>
        <v>1051104</v>
      </c>
      <c r="B468" s="1">
        <f t="shared" si="28"/>
        <v>1051424</v>
      </c>
      <c r="C468" s="1" t="str">
        <f t="shared" si="29"/>
        <v>0.9m FG</v>
      </c>
      <c r="D468" s="1" t="str">
        <f t="shared" si="30"/>
        <v>0.9m FG - Default Depth</v>
      </c>
      <c r="E468" s="1" t="s">
        <v>38</v>
      </c>
      <c r="F468" s="1">
        <f t="shared" si="31"/>
        <v>0.9</v>
      </c>
      <c r="G468" s="12">
        <f>INDEX(families!$A:$A,MATCH(H468,families!$B:$B,0))</f>
        <v>8</v>
      </c>
      <c r="H468" s="12" t="s">
        <v>38</v>
      </c>
      <c r="M468" s="1">
        <v>1051104</v>
      </c>
      <c r="N468" s="1">
        <v>1051424</v>
      </c>
      <c r="O468" s="1">
        <v>0.9</v>
      </c>
      <c r="P468" s="1" t="s">
        <v>716</v>
      </c>
      <c r="Q468" s="1" t="s">
        <v>717</v>
      </c>
      <c r="R468" s="1" t="s">
        <v>718</v>
      </c>
      <c r="S468" s="1" t="s">
        <v>719</v>
      </c>
      <c r="T468" s="1">
        <v>320</v>
      </c>
    </row>
    <row r="469" spans="1:20" x14ac:dyDescent="0.2">
      <c r="A469" s="1">
        <f t="shared" si="28"/>
        <v>1051424</v>
      </c>
      <c r="B469" s="1">
        <f t="shared" si="28"/>
        <v>1051691.94</v>
      </c>
      <c r="C469" s="1" t="str">
        <f t="shared" si="29"/>
        <v>1.2m CG</v>
      </c>
      <c r="D469" s="1" t="str">
        <f t="shared" si="30"/>
        <v>1.2m CG - Alignment Sheets</v>
      </c>
      <c r="E469" s="1" t="s">
        <v>38</v>
      </c>
      <c r="F469" s="1">
        <f t="shared" si="31"/>
        <v>1.2</v>
      </c>
      <c r="G469" s="12">
        <f>INDEX(families!$A:$A,MATCH(H469,families!$B:$B,0))</f>
        <v>8</v>
      </c>
      <c r="H469" s="12" t="s">
        <v>38</v>
      </c>
      <c r="M469" s="1">
        <v>1051424</v>
      </c>
      <c r="N469" s="1">
        <v>1051691.94</v>
      </c>
      <c r="O469" s="1">
        <v>1.2</v>
      </c>
      <c r="P469" s="1" t="s">
        <v>720</v>
      </c>
      <c r="Q469" s="1" t="s">
        <v>721</v>
      </c>
      <c r="R469" s="1" t="s">
        <v>761</v>
      </c>
      <c r="S469" s="1" t="s">
        <v>762</v>
      </c>
      <c r="T469" s="1">
        <v>267.93999999994401</v>
      </c>
    </row>
    <row r="470" spans="1:20" x14ac:dyDescent="0.2">
      <c r="A470" s="1">
        <f t="shared" si="28"/>
        <v>1051691.94</v>
      </c>
      <c r="B470" s="1">
        <f t="shared" si="28"/>
        <v>1051715.94</v>
      </c>
      <c r="C470" s="1" t="str">
        <f t="shared" si="29"/>
        <v>1.5m WC</v>
      </c>
      <c r="D470" s="1" t="str">
        <f t="shared" si="30"/>
        <v>1.5m WC - DWG# PT610001</v>
      </c>
      <c r="E470" s="1" t="s">
        <v>38</v>
      </c>
      <c r="F470" s="1">
        <f t="shared" si="31"/>
        <v>1.5</v>
      </c>
      <c r="G470" s="12">
        <f>INDEX(families!$A:$A,MATCH(H470,families!$B:$B,0))</f>
        <v>8</v>
      </c>
      <c r="H470" s="12" t="s">
        <v>38</v>
      </c>
      <c r="M470" s="1">
        <v>1051691.94</v>
      </c>
      <c r="N470" s="1">
        <v>1051715.94</v>
      </c>
      <c r="O470" s="1">
        <v>1.5</v>
      </c>
      <c r="P470" s="1" t="s">
        <v>732</v>
      </c>
      <c r="Q470" s="1" t="s">
        <v>738</v>
      </c>
      <c r="R470" s="1" t="s">
        <v>739</v>
      </c>
      <c r="S470" s="1" t="s">
        <v>739</v>
      </c>
      <c r="T470" s="1">
        <v>24</v>
      </c>
    </row>
    <row r="471" spans="1:20" x14ac:dyDescent="0.2">
      <c r="A471" s="1">
        <f t="shared" si="28"/>
        <v>1051715.94</v>
      </c>
      <c r="B471" s="1">
        <f t="shared" si="28"/>
        <v>1051882</v>
      </c>
      <c r="C471" s="1" t="str">
        <f t="shared" si="29"/>
        <v>1.2m CG</v>
      </c>
      <c r="D471" s="1" t="str">
        <f t="shared" si="30"/>
        <v>1.2m CG - Alignment Sheets</v>
      </c>
      <c r="E471" s="1" t="s">
        <v>38</v>
      </c>
      <c r="F471" s="1">
        <f t="shared" si="31"/>
        <v>1.2</v>
      </c>
      <c r="G471" s="12">
        <f>INDEX(families!$A:$A,MATCH(H471,families!$B:$B,0))</f>
        <v>8</v>
      </c>
      <c r="H471" s="12" t="s">
        <v>38</v>
      </c>
      <c r="M471" s="1">
        <v>1051715.94</v>
      </c>
      <c r="N471" s="1">
        <v>1051882</v>
      </c>
      <c r="O471" s="1">
        <v>1.2</v>
      </c>
      <c r="P471" s="1" t="s">
        <v>720</v>
      </c>
      <c r="Q471" s="1" t="s">
        <v>721</v>
      </c>
      <c r="R471" s="1" t="s">
        <v>761</v>
      </c>
      <c r="S471" s="1" t="s">
        <v>762</v>
      </c>
      <c r="T471" s="1">
        <v>166.060000000055</v>
      </c>
    </row>
    <row r="472" spans="1:20" x14ac:dyDescent="0.2">
      <c r="A472" s="1">
        <f t="shared" si="28"/>
        <v>1051882</v>
      </c>
      <c r="B472" s="1">
        <f t="shared" si="28"/>
        <v>1052082</v>
      </c>
      <c r="C472" s="1" t="str">
        <f t="shared" si="29"/>
        <v>0.9m FG</v>
      </c>
      <c r="D472" s="1" t="str">
        <f t="shared" si="30"/>
        <v>0.9m FG - Default Depth</v>
      </c>
      <c r="E472" s="1" t="s">
        <v>38</v>
      </c>
      <c r="F472" s="1">
        <f t="shared" si="31"/>
        <v>0.9</v>
      </c>
      <c r="G472" s="12">
        <f>INDEX(families!$A:$A,MATCH(H472,families!$B:$B,0))</f>
        <v>8</v>
      </c>
      <c r="H472" s="12" t="s">
        <v>38</v>
      </c>
      <c r="M472" s="1">
        <v>1051882</v>
      </c>
      <c r="N472" s="1">
        <v>1052082</v>
      </c>
      <c r="O472" s="1">
        <v>0.9</v>
      </c>
      <c r="P472" s="1" t="s">
        <v>716</v>
      </c>
      <c r="Q472" s="1" t="s">
        <v>717</v>
      </c>
      <c r="R472" s="1" t="s">
        <v>718</v>
      </c>
      <c r="S472" s="1" t="s">
        <v>719</v>
      </c>
      <c r="T472" s="1">
        <v>200</v>
      </c>
    </row>
    <row r="473" spans="1:20" x14ac:dyDescent="0.2">
      <c r="A473" s="1">
        <f t="shared" si="28"/>
        <v>1052082</v>
      </c>
      <c r="B473" s="1">
        <f t="shared" si="28"/>
        <v>1052432</v>
      </c>
      <c r="C473" s="1" t="str">
        <f t="shared" si="29"/>
        <v>2.0m MOTI</v>
      </c>
      <c r="D473" s="1" t="str">
        <f t="shared" si="30"/>
        <v>2.0m MOTI - MOTI Encroachment</v>
      </c>
      <c r="E473" s="1" t="s">
        <v>38</v>
      </c>
      <c r="F473" s="1">
        <f t="shared" si="31"/>
        <v>2</v>
      </c>
      <c r="G473" s="12">
        <f>INDEX(families!$A:$A,MATCH(H473,families!$B:$B,0))</f>
        <v>8</v>
      </c>
      <c r="H473" s="12" t="s">
        <v>38</v>
      </c>
      <c r="M473" s="1">
        <v>1052082</v>
      </c>
      <c r="N473" s="1">
        <v>1052432</v>
      </c>
      <c r="O473" s="1">
        <v>2</v>
      </c>
      <c r="P473" s="1" t="s">
        <v>768</v>
      </c>
      <c r="Q473" s="1" t="s">
        <v>769</v>
      </c>
      <c r="R473" s="1" t="s">
        <v>770</v>
      </c>
      <c r="S473" s="1" t="s">
        <v>771</v>
      </c>
      <c r="T473" s="1">
        <v>350</v>
      </c>
    </row>
    <row r="474" spans="1:20" x14ac:dyDescent="0.2">
      <c r="A474" s="1">
        <f t="shared" si="28"/>
        <v>1052432</v>
      </c>
      <c r="B474" s="1">
        <f t="shared" si="28"/>
        <v>1052446.74</v>
      </c>
      <c r="C474" s="1" t="str">
        <f t="shared" si="29"/>
        <v>0.9m FG</v>
      </c>
      <c r="D474" s="1" t="str">
        <f t="shared" si="30"/>
        <v>0.9m FG - Default Depth</v>
      </c>
      <c r="E474" s="1" t="s">
        <v>38</v>
      </c>
      <c r="F474" s="1">
        <f t="shared" si="31"/>
        <v>0.9</v>
      </c>
      <c r="G474" s="12">
        <f>INDEX(families!$A:$A,MATCH(H474,families!$B:$B,0))</f>
        <v>8</v>
      </c>
      <c r="H474" s="12" t="s">
        <v>38</v>
      </c>
      <c r="M474" s="1">
        <v>1052432</v>
      </c>
      <c r="N474" s="1">
        <v>1052446.74</v>
      </c>
      <c r="O474" s="1">
        <v>0.9</v>
      </c>
      <c r="P474" s="1" t="s">
        <v>716</v>
      </c>
      <c r="Q474" s="1" t="s">
        <v>717</v>
      </c>
      <c r="R474" s="1" t="s">
        <v>718</v>
      </c>
      <c r="S474" s="1" t="s">
        <v>719</v>
      </c>
      <c r="T474" s="1">
        <v>14.7399999999906</v>
      </c>
    </row>
    <row r="475" spans="1:20" x14ac:dyDescent="0.2">
      <c r="A475" s="1">
        <f t="shared" si="28"/>
        <v>1052446.74</v>
      </c>
      <c r="B475" s="1">
        <f t="shared" si="28"/>
        <v>1052458.74</v>
      </c>
      <c r="C475" s="1" t="str">
        <f t="shared" si="29"/>
        <v>1.2m RD</v>
      </c>
      <c r="D475" s="1" t="str">
        <f t="shared" si="30"/>
        <v>1.2m RD - DWG# PT640001</v>
      </c>
      <c r="E475" s="1" t="s">
        <v>38</v>
      </c>
      <c r="F475" s="1">
        <f t="shared" si="31"/>
        <v>1.2</v>
      </c>
      <c r="G475" s="12">
        <f>INDEX(families!$A:$A,MATCH(H475,families!$B:$B,0))</f>
        <v>8</v>
      </c>
      <c r="H475" s="12" t="s">
        <v>38</v>
      </c>
      <c r="M475" s="1">
        <v>1052446.74</v>
      </c>
      <c r="N475" s="1">
        <v>1052458.74</v>
      </c>
      <c r="O475" s="1">
        <v>1.2</v>
      </c>
      <c r="P475" s="1" t="s">
        <v>735</v>
      </c>
      <c r="Q475" s="1" t="s">
        <v>796</v>
      </c>
      <c r="R475" s="1" t="s">
        <v>797</v>
      </c>
      <c r="S475" s="1" t="s">
        <v>797</v>
      </c>
      <c r="T475" s="1">
        <v>12</v>
      </c>
    </row>
    <row r="476" spans="1:20" x14ac:dyDescent="0.2">
      <c r="A476" s="1">
        <f t="shared" si="28"/>
        <v>1052458.74</v>
      </c>
      <c r="B476" s="1">
        <f t="shared" si="28"/>
        <v>1052488.3500000001</v>
      </c>
      <c r="C476" s="1" t="str">
        <f t="shared" si="29"/>
        <v>0.9m FG</v>
      </c>
      <c r="D476" s="1" t="str">
        <f t="shared" si="30"/>
        <v>0.9m FG - Default Depth</v>
      </c>
      <c r="E476" s="1" t="s">
        <v>38</v>
      </c>
      <c r="F476" s="1">
        <f t="shared" si="31"/>
        <v>0.9</v>
      </c>
      <c r="G476" s="12">
        <f>INDEX(families!$A:$A,MATCH(H476,families!$B:$B,0))</f>
        <v>8</v>
      </c>
      <c r="H476" s="12" t="s">
        <v>38</v>
      </c>
      <c r="M476" s="1">
        <v>1052458.74</v>
      </c>
      <c r="N476" s="1">
        <v>1052488.3500000001</v>
      </c>
      <c r="O476" s="1">
        <v>0.9</v>
      </c>
      <c r="P476" s="1" t="s">
        <v>716</v>
      </c>
      <c r="Q476" s="1" t="s">
        <v>717</v>
      </c>
      <c r="R476" s="1" t="s">
        <v>718</v>
      </c>
      <c r="S476" s="1" t="s">
        <v>719</v>
      </c>
      <c r="T476" s="1">
        <v>29.610000000102399</v>
      </c>
    </row>
    <row r="477" spans="1:20" x14ac:dyDescent="0.2">
      <c r="A477" s="1">
        <f t="shared" si="28"/>
        <v>1052488.3500000001</v>
      </c>
      <c r="B477" s="1">
        <f t="shared" si="28"/>
        <v>1052512.3500000001</v>
      </c>
      <c r="C477" s="1" t="str">
        <f t="shared" si="29"/>
        <v>1.2m WC</v>
      </c>
      <c r="D477" s="1" t="str">
        <f t="shared" si="30"/>
        <v>1.2m WC - DWG# PT610201</v>
      </c>
      <c r="E477" s="1" t="s">
        <v>38</v>
      </c>
      <c r="F477" s="1">
        <f t="shared" si="31"/>
        <v>1.2</v>
      </c>
      <c r="G477" s="12">
        <f>INDEX(families!$A:$A,MATCH(H477,families!$B:$B,0))</f>
        <v>8</v>
      </c>
      <c r="H477" s="12" t="s">
        <v>38</v>
      </c>
      <c r="M477" s="1">
        <v>1052488.3500000001</v>
      </c>
      <c r="N477" s="1">
        <v>1052512.3500000001</v>
      </c>
      <c r="O477" s="1">
        <v>1.2</v>
      </c>
      <c r="P477" s="1" t="s">
        <v>732</v>
      </c>
      <c r="Q477" s="1" t="s">
        <v>733</v>
      </c>
      <c r="R477" s="1" t="s">
        <v>734</v>
      </c>
      <c r="S477" s="1" t="s">
        <v>734</v>
      </c>
      <c r="T477" s="1">
        <v>24</v>
      </c>
    </row>
    <row r="478" spans="1:20" x14ac:dyDescent="0.2">
      <c r="A478" s="1">
        <f t="shared" si="28"/>
        <v>1052512.3500000001</v>
      </c>
      <c r="B478" s="1">
        <f t="shared" si="28"/>
        <v>1052597</v>
      </c>
      <c r="C478" s="1" t="str">
        <f t="shared" si="29"/>
        <v>0.9m FG</v>
      </c>
      <c r="D478" s="1" t="str">
        <f t="shared" si="30"/>
        <v>0.9m FG - Default Depth</v>
      </c>
      <c r="E478" s="1" t="s">
        <v>38</v>
      </c>
      <c r="F478" s="1">
        <f t="shared" si="31"/>
        <v>0.9</v>
      </c>
      <c r="G478" s="12">
        <f>INDEX(families!$A:$A,MATCH(H478,families!$B:$B,0))</f>
        <v>8</v>
      </c>
      <c r="H478" s="12" t="s">
        <v>38</v>
      </c>
      <c r="M478" s="1">
        <v>1052512.3500000001</v>
      </c>
      <c r="N478" s="1">
        <v>1052597</v>
      </c>
      <c r="O478" s="1">
        <v>0.9</v>
      </c>
      <c r="P478" s="1" t="s">
        <v>716</v>
      </c>
      <c r="Q478" s="1" t="s">
        <v>717</v>
      </c>
      <c r="R478" s="1" t="s">
        <v>718</v>
      </c>
      <c r="S478" s="1" t="s">
        <v>719</v>
      </c>
      <c r="T478" s="1">
        <v>84.649999999906797</v>
      </c>
    </row>
    <row r="479" spans="1:20" x14ac:dyDescent="0.2">
      <c r="A479" s="1">
        <f t="shared" si="28"/>
        <v>1052597</v>
      </c>
      <c r="B479" s="1">
        <f t="shared" si="28"/>
        <v>1052621</v>
      </c>
      <c r="C479" s="1" t="str">
        <f t="shared" si="29"/>
        <v>1.2m FG</v>
      </c>
      <c r="D479" s="1" t="str">
        <f t="shared" si="30"/>
        <v>1.2m FG - Alignment Sheets</v>
      </c>
      <c r="E479" s="1" t="s">
        <v>38</v>
      </c>
      <c r="F479" s="1">
        <f t="shared" si="31"/>
        <v>1.2</v>
      </c>
      <c r="G479" s="12">
        <f>INDEX(families!$A:$A,MATCH(H479,families!$B:$B,0))</f>
        <v>8</v>
      </c>
      <c r="H479" s="12" t="s">
        <v>38</v>
      </c>
      <c r="M479" s="1">
        <v>1052597</v>
      </c>
      <c r="N479" s="1">
        <v>1052621</v>
      </c>
      <c r="O479" s="1">
        <v>1.2</v>
      </c>
      <c r="P479" s="1" t="s">
        <v>716</v>
      </c>
      <c r="Q479" s="1" t="s">
        <v>721</v>
      </c>
      <c r="R479" s="1" t="s">
        <v>726</v>
      </c>
      <c r="S479" s="1" t="s">
        <v>727</v>
      </c>
      <c r="T479" s="1">
        <v>24</v>
      </c>
    </row>
    <row r="480" spans="1:20" x14ac:dyDescent="0.2">
      <c r="A480" s="1">
        <f t="shared" si="28"/>
        <v>1052621</v>
      </c>
      <c r="B480" s="1">
        <f t="shared" si="28"/>
        <v>1052759</v>
      </c>
      <c r="C480" s="1" t="str">
        <f t="shared" si="29"/>
        <v>0.9m FG</v>
      </c>
      <c r="D480" s="1" t="str">
        <f t="shared" si="30"/>
        <v>0.9m FG - Default Depth</v>
      </c>
      <c r="E480" s="1" t="s">
        <v>38</v>
      </c>
      <c r="F480" s="1">
        <f t="shared" si="31"/>
        <v>0.9</v>
      </c>
      <c r="G480" s="12">
        <f>INDEX(families!$A:$A,MATCH(H480,families!$B:$B,0))</f>
        <v>8</v>
      </c>
      <c r="H480" s="12" t="s">
        <v>38</v>
      </c>
      <c r="M480" s="1">
        <v>1052621</v>
      </c>
      <c r="N480" s="1">
        <v>1052759</v>
      </c>
      <c r="O480" s="1">
        <v>0.9</v>
      </c>
      <c r="P480" s="1" t="s">
        <v>716</v>
      </c>
      <c r="Q480" s="1" t="s">
        <v>717</v>
      </c>
      <c r="R480" s="1" t="s">
        <v>718</v>
      </c>
      <c r="S480" s="1" t="s">
        <v>719</v>
      </c>
      <c r="T480" s="1">
        <v>138</v>
      </c>
    </row>
    <row r="481" spans="1:20" x14ac:dyDescent="0.2">
      <c r="A481" s="1">
        <f t="shared" si="28"/>
        <v>1052759</v>
      </c>
      <c r="B481" s="1">
        <f t="shared" si="28"/>
        <v>1052761</v>
      </c>
      <c r="C481" s="1" t="str">
        <f t="shared" si="29"/>
        <v>1.2m CG</v>
      </c>
      <c r="D481" s="1" t="str">
        <f t="shared" si="30"/>
        <v>1.2m CG - Alignment Sheets</v>
      </c>
      <c r="E481" s="1" t="s">
        <v>38</v>
      </c>
      <c r="F481" s="1">
        <f t="shared" si="31"/>
        <v>1.2</v>
      </c>
      <c r="G481" s="12">
        <f>INDEX(families!$A:$A,MATCH(H481,families!$B:$B,0))</f>
        <v>8</v>
      </c>
      <c r="H481" s="12" t="s">
        <v>38</v>
      </c>
      <c r="M481" s="1">
        <v>1052759</v>
      </c>
      <c r="N481" s="1">
        <v>1052761</v>
      </c>
      <c r="O481" s="1">
        <v>1.2</v>
      </c>
      <c r="P481" s="1" t="s">
        <v>720</v>
      </c>
      <c r="Q481" s="1" t="s">
        <v>721</v>
      </c>
      <c r="R481" s="1" t="s">
        <v>761</v>
      </c>
      <c r="S481" s="1" t="s">
        <v>762</v>
      </c>
      <c r="T481" s="1">
        <v>2</v>
      </c>
    </row>
    <row r="482" spans="1:20" x14ac:dyDescent="0.2">
      <c r="A482" s="1">
        <f t="shared" si="28"/>
        <v>1052761</v>
      </c>
      <c r="B482" s="1">
        <f t="shared" si="28"/>
        <v>1053092</v>
      </c>
      <c r="C482" s="1" t="str">
        <f t="shared" si="29"/>
        <v>0.9m FG</v>
      </c>
      <c r="D482" s="1" t="str">
        <f t="shared" si="30"/>
        <v>0.9m FG - Default Depth</v>
      </c>
      <c r="E482" s="1" t="s">
        <v>38</v>
      </c>
      <c r="F482" s="1">
        <f t="shared" si="31"/>
        <v>0.9</v>
      </c>
      <c r="G482" s="12">
        <f>INDEX(families!$A:$A,MATCH(H482,families!$B:$B,0))</f>
        <v>8</v>
      </c>
      <c r="H482" s="12" t="s">
        <v>38</v>
      </c>
      <c r="M482" s="1">
        <v>1052761</v>
      </c>
      <c r="N482" s="1">
        <v>1053092</v>
      </c>
      <c r="O482" s="1">
        <v>0.9</v>
      </c>
      <c r="P482" s="1" t="s">
        <v>716</v>
      </c>
      <c r="Q482" s="1" t="s">
        <v>717</v>
      </c>
      <c r="R482" s="1" t="s">
        <v>718</v>
      </c>
      <c r="S482" s="1" t="s">
        <v>719</v>
      </c>
      <c r="T482" s="1">
        <v>331</v>
      </c>
    </row>
    <row r="483" spans="1:20" x14ac:dyDescent="0.2">
      <c r="A483" s="1">
        <f t="shared" si="28"/>
        <v>1053092</v>
      </c>
      <c r="B483" s="1">
        <f t="shared" si="28"/>
        <v>1053152</v>
      </c>
      <c r="C483" s="1" t="str">
        <f t="shared" si="29"/>
        <v>1.5m FG</v>
      </c>
      <c r="D483" s="1" t="str">
        <f t="shared" si="30"/>
        <v>1.5m FG - Alignment Sheets</v>
      </c>
      <c r="E483" s="1" t="s">
        <v>38</v>
      </c>
      <c r="F483" s="1">
        <f t="shared" si="31"/>
        <v>1.5</v>
      </c>
      <c r="G483" s="12">
        <f>INDEX(families!$A:$A,MATCH(H483,families!$B:$B,0))</f>
        <v>8</v>
      </c>
      <c r="H483" s="12" t="s">
        <v>38</v>
      </c>
      <c r="M483" s="1">
        <v>1053092</v>
      </c>
      <c r="N483" s="1">
        <v>1053152</v>
      </c>
      <c r="O483" s="1">
        <v>1.5</v>
      </c>
      <c r="P483" s="1" t="s">
        <v>716</v>
      </c>
      <c r="Q483" s="1" t="s">
        <v>721</v>
      </c>
      <c r="R483" s="1" t="s">
        <v>724</v>
      </c>
      <c r="S483" s="1" t="s">
        <v>725</v>
      </c>
      <c r="T483" s="1">
        <v>60</v>
      </c>
    </row>
    <row r="484" spans="1:20" x14ac:dyDescent="0.2">
      <c r="A484" s="1">
        <f t="shared" si="28"/>
        <v>1053152</v>
      </c>
      <c r="B484" s="1">
        <f t="shared" si="28"/>
        <v>1053185</v>
      </c>
      <c r="C484" s="1" t="str">
        <f t="shared" si="29"/>
        <v>2.0m CG</v>
      </c>
      <c r="D484" s="1" t="str">
        <f t="shared" si="30"/>
        <v>2.0m CG - Alignment Sheets</v>
      </c>
      <c r="E484" s="1" t="s">
        <v>38</v>
      </c>
      <c r="F484" s="1">
        <f t="shared" si="31"/>
        <v>2</v>
      </c>
      <c r="G484" s="12">
        <f>INDEX(families!$A:$A,MATCH(H484,families!$B:$B,0))</f>
        <v>8</v>
      </c>
      <c r="H484" s="12" t="s">
        <v>38</v>
      </c>
      <c r="M484" s="1">
        <v>1053152</v>
      </c>
      <c r="N484" s="1">
        <v>1053185</v>
      </c>
      <c r="O484" s="1">
        <v>2</v>
      </c>
      <c r="P484" s="1" t="s">
        <v>720</v>
      </c>
      <c r="Q484" s="1" t="s">
        <v>721</v>
      </c>
      <c r="R484" s="1" t="s">
        <v>772</v>
      </c>
      <c r="S484" s="1" t="s">
        <v>773</v>
      </c>
      <c r="T484" s="1">
        <v>33</v>
      </c>
    </row>
    <row r="485" spans="1:20" x14ac:dyDescent="0.2">
      <c r="A485" s="1">
        <f t="shared" si="28"/>
        <v>1053185</v>
      </c>
      <c r="B485" s="1">
        <f t="shared" si="28"/>
        <v>1053207</v>
      </c>
      <c r="C485" s="1" t="str">
        <f t="shared" si="29"/>
        <v>2.5m CG</v>
      </c>
      <c r="D485" s="1" t="str">
        <f t="shared" si="30"/>
        <v>2.5m CG - Alignment Sheets</v>
      </c>
      <c r="E485" s="1" t="s">
        <v>38</v>
      </c>
      <c r="F485" s="1">
        <f t="shared" si="31"/>
        <v>2.5</v>
      </c>
      <c r="G485" s="12">
        <f>INDEX(families!$A:$A,MATCH(H485,families!$B:$B,0))</f>
        <v>8</v>
      </c>
      <c r="H485" s="12" t="s">
        <v>38</v>
      </c>
      <c r="M485" s="1">
        <v>1053185</v>
      </c>
      <c r="N485" s="1">
        <v>1053207</v>
      </c>
      <c r="O485" s="1">
        <v>2.5</v>
      </c>
      <c r="P485" s="1" t="s">
        <v>720</v>
      </c>
      <c r="Q485" s="1" t="s">
        <v>721</v>
      </c>
      <c r="R485" s="1" t="s">
        <v>825</v>
      </c>
      <c r="S485" s="1" t="s">
        <v>826</v>
      </c>
      <c r="T485" s="1">
        <v>22</v>
      </c>
    </row>
    <row r="486" spans="1:20" x14ac:dyDescent="0.2">
      <c r="A486" s="1">
        <f t="shared" si="28"/>
        <v>1053207</v>
      </c>
      <c r="B486" s="1">
        <f t="shared" si="28"/>
        <v>1053494</v>
      </c>
      <c r="C486" s="1" t="str">
        <f t="shared" si="29"/>
        <v>0.9m FG</v>
      </c>
      <c r="D486" s="1" t="str">
        <f t="shared" si="30"/>
        <v>0.9m FG - Default Depth</v>
      </c>
      <c r="E486" s="1" t="s">
        <v>38</v>
      </c>
      <c r="F486" s="1">
        <f t="shared" si="31"/>
        <v>0.9</v>
      </c>
      <c r="G486" s="12">
        <f>INDEX(families!$A:$A,MATCH(H486,families!$B:$B,0))</f>
        <v>8</v>
      </c>
      <c r="H486" s="12" t="s">
        <v>38</v>
      </c>
      <c r="M486" s="1">
        <v>1053207</v>
      </c>
      <c r="N486" s="1">
        <v>1053494</v>
      </c>
      <c r="O486" s="1">
        <v>0.9</v>
      </c>
      <c r="P486" s="1" t="s">
        <v>716</v>
      </c>
      <c r="Q486" s="1" t="s">
        <v>717</v>
      </c>
      <c r="R486" s="1" t="s">
        <v>718</v>
      </c>
      <c r="S486" s="1" t="s">
        <v>719</v>
      </c>
      <c r="T486" s="1">
        <v>287</v>
      </c>
    </row>
    <row r="487" spans="1:20" x14ac:dyDescent="0.2">
      <c r="A487" s="1">
        <f t="shared" si="28"/>
        <v>1053494</v>
      </c>
      <c r="B487" s="1">
        <f t="shared" si="28"/>
        <v>1053518</v>
      </c>
      <c r="C487" s="1" t="str">
        <f t="shared" si="29"/>
        <v>1.2m FG</v>
      </c>
      <c r="D487" s="1" t="str">
        <f t="shared" si="30"/>
        <v>1.2m FG - Alignment Sheets</v>
      </c>
      <c r="E487" s="1" t="s">
        <v>38</v>
      </c>
      <c r="F487" s="1">
        <f t="shared" si="31"/>
        <v>1.2</v>
      </c>
      <c r="G487" s="12">
        <f>INDEX(families!$A:$A,MATCH(H487,families!$B:$B,0))</f>
        <v>8</v>
      </c>
      <c r="H487" s="12" t="s">
        <v>38</v>
      </c>
      <c r="M487" s="1">
        <v>1053494</v>
      </c>
      <c r="N487" s="1">
        <v>1053518</v>
      </c>
      <c r="O487" s="1">
        <v>1.2</v>
      </c>
      <c r="P487" s="1" t="s">
        <v>716</v>
      </c>
      <c r="Q487" s="1" t="s">
        <v>721</v>
      </c>
      <c r="R487" s="1" t="s">
        <v>726</v>
      </c>
      <c r="S487" s="1" t="s">
        <v>727</v>
      </c>
      <c r="T487" s="1">
        <v>24</v>
      </c>
    </row>
    <row r="488" spans="1:20" x14ac:dyDescent="0.2">
      <c r="A488" s="1">
        <f t="shared" si="28"/>
        <v>1053518</v>
      </c>
      <c r="B488" s="1">
        <f t="shared" si="28"/>
        <v>1053878.0900000001</v>
      </c>
      <c r="C488" s="1" t="str">
        <f t="shared" si="29"/>
        <v>0.9m FG</v>
      </c>
      <c r="D488" s="1" t="str">
        <f t="shared" si="30"/>
        <v>0.9m FG - Default Depth</v>
      </c>
      <c r="E488" s="1" t="s">
        <v>38</v>
      </c>
      <c r="F488" s="1">
        <f t="shared" si="31"/>
        <v>0.9</v>
      </c>
      <c r="G488" s="12">
        <f>INDEX(families!$A:$A,MATCH(H488,families!$B:$B,0))</f>
        <v>8</v>
      </c>
      <c r="H488" s="12" t="s">
        <v>38</v>
      </c>
      <c r="M488" s="1">
        <v>1053518</v>
      </c>
      <c r="N488" s="1">
        <v>1053878.0900000001</v>
      </c>
      <c r="O488" s="1">
        <v>0.9</v>
      </c>
      <c r="P488" s="1" t="s">
        <v>716</v>
      </c>
      <c r="Q488" s="1" t="s">
        <v>717</v>
      </c>
      <c r="R488" s="1" t="s">
        <v>718</v>
      </c>
      <c r="S488" s="1" t="s">
        <v>719</v>
      </c>
      <c r="T488" s="1">
        <v>360.09000000008302</v>
      </c>
    </row>
    <row r="489" spans="1:20" x14ac:dyDescent="0.2">
      <c r="A489" s="1">
        <f t="shared" si="28"/>
        <v>1053878.0900000001</v>
      </c>
      <c r="B489" s="1">
        <f t="shared" si="28"/>
        <v>1053890.0900000001</v>
      </c>
      <c r="C489" s="1" t="str">
        <f t="shared" si="29"/>
        <v>1.5m RD</v>
      </c>
      <c r="D489" s="1" t="str">
        <f t="shared" si="30"/>
        <v>1.5m RD - DWG# PT640301</v>
      </c>
      <c r="E489" s="1" t="s">
        <v>38</v>
      </c>
      <c r="F489" s="1">
        <f t="shared" si="31"/>
        <v>1.5</v>
      </c>
      <c r="G489" s="12">
        <f>INDEX(families!$A:$A,MATCH(H489,families!$B:$B,0))</f>
        <v>8</v>
      </c>
      <c r="H489" s="12" t="s">
        <v>38</v>
      </c>
      <c r="M489" s="1">
        <v>1053878.0900000001</v>
      </c>
      <c r="N489" s="1">
        <v>1053890.0900000001</v>
      </c>
      <c r="O489" s="1">
        <v>1.5</v>
      </c>
      <c r="P489" s="1" t="s">
        <v>735</v>
      </c>
      <c r="Q489" s="1" t="s">
        <v>736</v>
      </c>
      <c r="R489" s="1" t="s">
        <v>737</v>
      </c>
      <c r="S489" s="1" t="s">
        <v>737</v>
      </c>
      <c r="T489" s="1">
        <v>12</v>
      </c>
    </row>
    <row r="490" spans="1:20" x14ac:dyDescent="0.2">
      <c r="A490" s="1">
        <f t="shared" si="28"/>
        <v>1053890.0900000001</v>
      </c>
      <c r="B490" s="1">
        <f t="shared" si="28"/>
        <v>1054166.69</v>
      </c>
      <c r="C490" s="1" t="str">
        <f t="shared" si="29"/>
        <v>0.9m FG</v>
      </c>
      <c r="D490" s="1" t="str">
        <f t="shared" si="30"/>
        <v>0.9m FG - Default Depth</v>
      </c>
      <c r="E490" s="1" t="s">
        <v>38</v>
      </c>
      <c r="F490" s="1">
        <f t="shared" si="31"/>
        <v>0.9</v>
      </c>
      <c r="G490" s="12">
        <f>INDEX(families!$A:$A,MATCH(H490,families!$B:$B,0))</f>
        <v>8</v>
      </c>
      <c r="H490" s="12" t="s">
        <v>38</v>
      </c>
      <c r="M490" s="1">
        <v>1053890.0900000001</v>
      </c>
      <c r="N490" s="1">
        <v>1054166.69</v>
      </c>
      <c r="O490" s="1">
        <v>0.9</v>
      </c>
      <c r="P490" s="1" t="s">
        <v>716</v>
      </c>
      <c r="Q490" s="1" t="s">
        <v>717</v>
      </c>
      <c r="R490" s="1" t="s">
        <v>718</v>
      </c>
      <c r="S490" s="1" t="s">
        <v>719</v>
      </c>
      <c r="T490" s="1">
        <v>276.59999999986002</v>
      </c>
    </row>
    <row r="491" spans="1:20" x14ac:dyDescent="0.2">
      <c r="A491" s="1">
        <f t="shared" si="28"/>
        <v>1054166.69</v>
      </c>
      <c r="B491" s="1">
        <f t="shared" si="28"/>
        <v>1054178.69</v>
      </c>
      <c r="C491" s="1" t="str">
        <f t="shared" si="29"/>
        <v>2.0m RD</v>
      </c>
      <c r="D491" s="1" t="str">
        <f t="shared" si="30"/>
        <v>2.0m RD - DWG# PT640801</v>
      </c>
      <c r="E491" s="1" t="s">
        <v>38</v>
      </c>
      <c r="F491" s="1">
        <f t="shared" si="31"/>
        <v>2</v>
      </c>
      <c r="G491" s="12">
        <f>INDEX(families!$A:$A,MATCH(H491,families!$B:$B,0))</f>
        <v>8</v>
      </c>
      <c r="H491" s="12" t="s">
        <v>38</v>
      </c>
      <c r="M491" s="1">
        <v>1054166.69</v>
      </c>
      <c r="N491" s="1">
        <v>1054178.69</v>
      </c>
      <c r="O491" s="1">
        <v>2</v>
      </c>
      <c r="P491" s="1" t="s">
        <v>735</v>
      </c>
      <c r="Q491" s="1" t="s">
        <v>745</v>
      </c>
      <c r="R491" s="1" t="s">
        <v>746</v>
      </c>
      <c r="S491" s="1" t="s">
        <v>746</v>
      </c>
      <c r="T491" s="1">
        <v>12</v>
      </c>
    </row>
    <row r="492" spans="1:20" x14ac:dyDescent="0.2">
      <c r="A492" s="1">
        <f t="shared" si="28"/>
        <v>1054178.69</v>
      </c>
      <c r="B492" s="1">
        <f t="shared" si="28"/>
        <v>1054225.8799999999</v>
      </c>
      <c r="C492" s="1" t="str">
        <f t="shared" si="29"/>
        <v>0.9m FG</v>
      </c>
      <c r="D492" s="1" t="str">
        <f t="shared" si="30"/>
        <v>0.9m FG - Default Depth</v>
      </c>
      <c r="E492" s="1" t="s">
        <v>38</v>
      </c>
      <c r="F492" s="1">
        <f t="shared" si="31"/>
        <v>0.9</v>
      </c>
      <c r="G492" s="12">
        <f>INDEX(families!$A:$A,MATCH(H492,families!$B:$B,0))</f>
        <v>8</v>
      </c>
      <c r="H492" s="12" t="s">
        <v>38</v>
      </c>
      <c r="M492" s="1">
        <v>1054178.69</v>
      </c>
      <c r="N492" s="1">
        <v>1054225.8799999999</v>
      </c>
      <c r="O492" s="1">
        <v>0.9</v>
      </c>
      <c r="P492" s="1" t="s">
        <v>716</v>
      </c>
      <c r="Q492" s="1" t="s">
        <v>717</v>
      </c>
      <c r="R492" s="1" t="s">
        <v>718</v>
      </c>
      <c r="S492" s="1" t="s">
        <v>719</v>
      </c>
      <c r="T492" s="1">
        <v>47.189999999944099</v>
      </c>
    </row>
    <row r="493" spans="1:20" x14ac:dyDescent="0.2">
      <c r="A493" s="1">
        <f t="shared" si="28"/>
        <v>1054225.8799999999</v>
      </c>
      <c r="B493" s="1">
        <f t="shared" si="28"/>
        <v>1054237.8799999999</v>
      </c>
      <c r="C493" s="1" t="str">
        <f t="shared" si="29"/>
        <v>1.5m RD</v>
      </c>
      <c r="D493" s="1" t="str">
        <f t="shared" si="30"/>
        <v>1.5m RD - DWG# PT640301</v>
      </c>
      <c r="E493" s="1" t="s">
        <v>38</v>
      </c>
      <c r="F493" s="1">
        <f t="shared" si="31"/>
        <v>1.5</v>
      </c>
      <c r="G493" s="12">
        <f>INDEX(families!$A:$A,MATCH(H493,families!$B:$B,0))</f>
        <v>8</v>
      </c>
      <c r="H493" s="12" t="s">
        <v>38</v>
      </c>
      <c r="M493" s="1">
        <v>1054225.8799999999</v>
      </c>
      <c r="N493" s="1">
        <v>1054237.8799999999</v>
      </c>
      <c r="O493" s="1">
        <v>1.5</v>
      </c>
      <c r="P493" s="1" t="s">
        <v>735</v>
      </c>
      <c r="Q493" s="1" t="s">
        <v>736</v>
      </c>
      <c r="R493" s="1" t="s">
        <v>737</v>
      </c>
      <c r="S493" s="1" t="s">
        <v>737</v>
      </c>
      <c r="T493" s="1">
        <v>12</v>
      </c>
    </row>
    <row r="494" spans="1:20" x14ac:dyDescent="0.2">
      <c r="A494" s="1">
        <f t="shared" si="28"/>
        <v>1054237.8799999999</v>
      </c>
      <c r="B494" s="1">
        <f t="shared" si="28"/>
        <v>1054350.9099999999</v>
      </c>
      <c r="C494" s="1" t="str">
        <f t="shared" si="29"/>
        <v>0.9m FG</v>
      </c>
      <c r="D494" s="1" t="str">
        <f t="shared" si="30"/>
        <v>0.9m FG - Default Depth</v>
      </c>
      <c r="E494" s="1" t="s">
        <v>38</v>
      </c>
      <c r="F494" s="1">
        <f t="shared" si="31"/>
        <v>0.9</v>
      </c>
      <c r="G494" s="12">
        <f>INDEX(families!$A:$A,MATCH(H494,families!$B:$B,0))</f>
        <v>8</v>
      </c>
      <c r="H494" s="12" t="s">
        <v>38</v>
      </c>
      <c r="M494" s="1">
        <v>1054237.8799999999</v>
      </c>
      <c r="N494" s="1">
        <v>1054350.9099999999</v>
      </c>
      <c r="O494" s="1">
        <v>0.9</v>
      </c>
      <c r="P494" s="1" t="s">
        <v>716</v>
      </c>
      <c r="Q494" s="1" t="s">
        <v>717</v>
      </c>
      <c r="R494" s="1" t="s">
        <v>718</v>
      </c>
      <c r="S494" s="1" t="s">
        <v>719</v>
      </c>
      <c r="T494" s="1">
        <v>113.030000000027</v>
      </c>
    </row>
    <row r="495" spans="1:20" x14ac:dyDescent="0.2">
      <c r="A495" s="1">
        <f t="shared" si="28"/>
        <v>1054350.9099999999</v>
      </c>
      <c r="B495" s="1">
        <f t="shared" si="28"/>
        <v>1054374.9099999999</v>
      </c>
      <c r="C495" s="1" t="str">
        <f t="shared" si="29"/>
        <v>1.2m WC</v>
      </c>
      <c r="D495" s="1" t="str">
        <f t="shared" si="30"/>
        <v>1.2m WC - DWG# PT610201</v>
      </c>
      <c r="E495" s="1" t="s">
        <v>38</v>
      </c>
      <c r="F495" s="1">
        <f t="shared" si="31"/>
        <v>1.2</v>
      </c>
      <c r="G495" s="12">
        <f>INDEX(families!$A:$A,MATCH(H495,families!$B:$B,0))</f>
        <v>8</v>
      </c>
      <c r="H495" s="12" t="s">
        <v>38</v>
      </c>
      <c r="M495" s="1">
        <v>1054350.9099999999</v>
      </c>
      <c r="N495" s="1">
        <v>1054374.9099999999</v>
      </c>
      <c r="O495" s="1">
        <v>1.2</v>
      </c>
      <c r="P495" s="1" t="s">
        <v>732</v>
      </c>
      <c r="Q495" s="1" t="s">
        <v>733</v>
      </c>
      <c r="R495" s="1" t="s">
        <v>734</v>
      </c>
      <c r="S495" s="1" t="s">
        <v>734</v>
      </c>
      <c r="T495" s="1">
        <v>24</v>
      </c>
    </row>
    <row r="496" spans="1:20" x14ac:dyDescent="0.2">
      <c r="A496" s="1">
        <f t="shared" si="28"/>
        <v>1054374.9099999999</v>
      </c>
      <c r="B496" s="1">
        <f t="shared" si="28"/>
        <v>1054474</v>
      </c>
      <c r="C496" s="1" t="str">
        <f t="shared" si="29"/>
        <v>0.9m FG</v>
      </c>
      <c r="D496" s="1" t="str">
        <f t="shared" si="30"/>
        <v>0.9m FG - Default Depth</v>
      </c>
      <c r="E496" s="1" t="s">
        <v>38</v>
      </c>
      <c r="F496" s="1">
        <f t="shared" si="31"/>
        <v>0.9</v>
      </c>
      <c r="G496" s="12">
        <f>INDEX(families!$A:$A,MATCH(H496,families!$B:$B,0))</f>
        <v>8</v>
      </c>
      <c r="H496" s="12" t="s">
        <v>38</v>
      </c>
      <c r="M496" s="1">
        <v>1054374.9099999999</v>
      </c>
      <c r="N496" s="1">
        <v>1054474</v>
      </c>
      <c r="O496" s="1">
        <v>0.9</v>
      </c>
      <c r="P496" s="1" t="s">
        <v>716</v>
      </c>
      <c r="Q496" s="1" t="s">
        <v>717</v>
      </c>
      <c r="R496" s="1" t="s">
        <v>718</v>
      </c>
      <c r="S496" s="1" t="s">
        <v>719</v>
      </c>
      <c r="T496" s="1">
        <v>99.090000000083805</v>
      </c>
    </row>
    <row r="497" spans="1:20" x14ac:dyDescent="0.2">
      <c r="A497" s="1">
        <f t="shared" si="28"/>
        <v>1054474</v>
      </c>
      <c r="B497" s="1">
        <f t="shared" si="28"/>
        <v>1055316</v>
      </c>
      <c r="C497" s="1" t="str">
        <f t="shared" si="29"/>
        <v>1.2m CG</v>
      </c>
      <c r="D497" s="1" t="str">
        <f t="shared" si="30"/>
        <v>1.2m CG - Alignment Sheets</v>
      </c>
      <c r="E497" s="1" t="s">
        <v>38</v>
      </c>
      <c r="F497" s="1">
        <f t="shared" si="31"/>
        <v>1.2</v>
      </c>
      <c r="G497" s="12">
        <f>INDEX(families!$A:$A,MATCH(H497,families!$B:$B,0))</f>
        <v>8</v>
      </c>
      <c r="H497" s="12" t="s">
        <v>38</v>
      </c>
      <c r="M497" s="1">
        <v>1054474</v>
      </c>
      <c r="N497" s="1">
        <v>1055316</v>
      </c>
      <c r="O497" s="1">
        <v>1.2</v>
      </c>
      <c r="P497" s="1" t="s">
        <v>720</v>
      </c>
      <c r="Q497" s="1" t="s">
        <v>721</v>
      </c>
      <c r="R497" s="1" t="s">
        <v>761</v>
      </c>
      <c r="S497" s="1" t="s">
        <v>762</v>
      </c>
      <c r="T497" s="1">
        <v>842</v>
      </c>
    </row>
    <row r="498" spans="1:20" x14ac:dyDescent="0.2">
      <c r="A498" s="1">
        <f t="shared" si="28"/>
        <v>1055316</v>
      </c>
      <c r="B498" s="1">
        <f t="shared" si="28"/>
        <v>1056651</v>
      </c>
      <c r="C498" s="1" t="str">
        <f t="shared" si="29"/>
        <v>2.0m MOTI</v>
      </c>
      <c r="D498" s="1" t="str">
        <f t="shared" si="30"/>
        <v>2.0m MOTI - MOTI Encroachment</v>
      </c>
      <c r="E498" s="1" t="s">
        <v>38</v>
      </c>
      <c r="F498" s="1">
        <f t="shared" si="31"/>
        <v>2</v>
      </c>
      <c r="G498" s="12">
        <f>INDEX(families!$A:$A,MATCH(H498,families!$B:$B,0))</f>
        <v>8</v>
      </c>
      <c r="H498" s="12" t="s">
        <v>38</v>
      </c>
      <c r="M498" s="1">
        <v>1055316</v>
      </c>
      <c r="N498" s="1">
        <v>1056651</v>
      </c>
      <c r="O498" s="1">
        <v>2</v>
      </c>
      <c r="P498" s="1" t="s">
        <v>768</v>
      </c>
      <c r="Q498" s="1" t="s">
        <v>769</v>
      </c>
      <c r="R498" s="1" t="s">
        <v>770</v>
      </c>
      <c r="S498" s="1" t="s">
        <v>771</v>
      </c>
      <c r="T498" s="1">
        <v>1335</v>
      </c>
    </row>
    <row r="499" spans="1:20" x14ac:dyDescent="0.2">
      <c r="A499" s="1">
        <f t="shared" si="28"/>
        <v>1056651</v>
      </c>
      <c r="B499" s="1">
        <f t="shared" si="28"/>
        <v>1058366</v>
      </c>
      <c r="C499" s="1" t="str">
        <f t="shared" si="29"/>
        <v>1.2m CG</v>
      </c>
      <c r="D499" s="1" t="str">
        <f t="shared" si="30"/>
        <v>1.2m CG - Alignment Sheets</v>
      </c>
      <c r="E499" s="1" t="s">
        <v>38</v>
      </c>
      <c r="F499" s="1">
        <f t="shared" si="31"/>
        <v>1.2</v>
      </c>
      <c r="G499" s="12">
        <f>INDEX(families!$A:$A,MATCH(H499,families!$B:$B,0))</f>
        <v>8</v>
      </c>
      <c r="H499" s="12" t="s">
        <v>38</v>
      </c>
      <c r="M499" s="1">
        <v>1056651</v>
      </c>
      <c r="N499" s="1">
        <v>1058366</v>
      </c>
      <c r="O499" s="1">
        <v>1.2</v>
      </c>
      <c r="P499" s="1" t="s">
        <v>720</v>
      </c>
      <c r="Q499" s="1" t="s">
        <v>721</v>
      </c>
      <c r="R499" s="1" t="s">
        <v>761</v>
      </c>
      <c r="S499" s="1" t="s">
        <v>762</v>
      </c>
      <c r="T499" s="1">
        <v>1715</v>
      </c>
    </row>
    <row r="500" spans="1:20" x14ac:dyDescent="0.2">
      <c r="A500" s="1">
        <f t="shared" si="28"/>
        <v>1058366</v>
      </c>
      <c r="B500" s="1">
        <f t="shared" si="28"/>
        <v>1058390</v>
      </c>
      <c r="C500" s="1" t="str">
        <f t="shared" si="29"/>
        <v>1.2m CG/1.2m FG</v>
      </c>
      <c r="D500" s="1" t="str">
        <f t="shared" si="30"/>
        <v>1.2m CG/1.2m FG - Alignment Sheets</v>
      </c>
      <c r="E500" s="1" t="s">
        <v>38</v>
      </c>
      <c r="F500" s="1">
        <f t="shared" si="31"/>
        <v>1.2</v>
      </c>
      <c r="G500" s="12">
        <f>INDEX(families!$A:$A,MATCH(H500,families!$B:$B,0))</f>
        <v>8</v>
      </c>
      <c r="H500" s="12" t="s">
        <v>38</v>
      </c>
      <c r="M500" s="1">
        <v>1058366</v>
      </c>
      <c r="N500" s="1">
        <v>1058390</v>
      </c>
      <c r="O500" s="1">
        <v>1.2</v>
      </c>
      <c r="P500" s="1" t="s">
        <v>741</v>
      </c>
      <c r="Q500" s="1" t="s">
        <v>721</v>
      </c>
      <c r="R500" s="1" t="s">
        <v>800</v>
      </c>
      <c r="S500" s="1" t="s">
        <v>801</v>
      </c>
      <c r="T500" s="1">
        <v>24</v>
      </c>
    </row>
    <row r="501" spans="1:20" x14ac:dyDescent="0.2">
      <c r="A501" s="1">
        <f t="shared" si="28"/>
        <v>1058390</v>
      </c>
      <c r="B501" s="1">
        <f t="shared" si="28"/>
        <v>1058707</v>
      </c>
      <c r="C501" s="1" t="str">
        <f t="shared" si="29"/>
        <v>1.2m CG</v>
      </c>
      <c r="D501" s="1" t="str">
        <f t="shared" si="30"/>
        <v>1.2m CG - Alignment Sheets</v>
      </c>
      <c r="E501" s="1" t="s">
        <v>38</v>
      </c>
      <c r="F501" s="1">
        <f t="shared" si="31"/>
        <v>1.2</v>
      </c>
      <c r="G501" s="12">
        <f>INDEX(families!$A:$A,MATCH(H501,families!$B:$B,0))</f>
        <v>8</v>
      </c>
      <c r="H501" s="12" t="s">
        <v>38</v>
      </c>
      <c r="M501" s="1">
        <v>1058390</v>
      </c>
      <c r="N501" s="1">
        <v>1058707</v>
      </c>
      <c r="O501" s="1">
        <v>1.2</v>
      </c>
      <c r="P501" s="1" t="s">
        <v>720</v>
      </c>
      <c r="Q501" s="1" t="s">
        <v>721</v>
      </c>
      <c r="R501" s="1" t="s">
        <v>761</v>
      </c>
      <c r="S501" s="1" t="s">
        <v>762</v>
      </c>
      <c r="T501" s="1">
        <v>317</v>
      </c>
    </row>
    <row r="502" spans="1:20" x14ac:dyDescent="0.2">
      <c r="A502" s="1">
        <f t="shared" si="28"/>
        <v>1058707</v>
      </c>
      <c r="B502" s="1">
        <f t="shared" si="28"/>
        <v>1058743</v>
      </c>
      <c r="C502" s="1" t="str">
        <f t="shared" si="29"/>
        <v>1.2m CG/1.2m FG</v>
      </c>
      <c r="D502" s="1" t="str">
        <f t="shared" si="30"/>
        <v>1.2m CG/1.2m FG - Alignment Sheets</v>
      </c>
      <c r="E502" s="1" t="s">
        <v>38</v>
      </c>
      <c r="F502" s="1">
        <f t="shared" si="31"/>
        <v>1.2</v>
      </c>
      <c r="G502" s="12">
        <f>INDEX(families!$A:$A,MATCH(H502,families!$B:$B,0))</f>
        <v>8</v>
      </c>
      <c r="H502" s="12" t="s">
        <v>38</v>
      </c>
      <c r="M502" s="1">
        <v>1058707</v>
      </c>
      <c r="N502" s="1">
        <v>1058743</v>
      </c>
      <c r="O502" s="1">
        <v>1.2</v>
      </c>
      <c r="P502" s="1" t="s">
        <v>741</v>
      </c>
      <c r="Q502" s="1" t="s">
        <v>721</v>
      </c>
      <c r="R502" s="1" t="s">
        <v>800</v>
      </c>
      <c r="S502" s="1" t="s">
        <v>801</v>
      </c>
      <c r="T502" s="1">
        <v>36</v>
      </c>
    </row>
    <row r="503" spans="1:20" x14ac:dyDescent="0.2">
      <c r="A503" s="1">
        <f t="shared" si="28"/>
        <v>1058743</v>
      </c>
      <c r="B503" s="1">
        <f t="shared" si="28"/>
        <v>1058746</v>
      </c>
      <c r="C503" s="1" t="str">
        <f t="shared" si="29"/>
        <v>1.2m FG</v>
      </c>
      <c r="D503" s="1" t="str">
        <f t="shared" si="30"/>
        <v>1.2m FG - Alignment Sheets</v>
      </c>
      <c r="E503" s="1" t="s">
        <v>38</v>
      </c>
      <c r="F503" s="1">
        <f t="shared" si="31"/>
        <v>1.2</v>
      </c>
      <c r="G503" s="12">
        <f>INDEX(families!$A:$A,MATCH(H503,families!$B:$B,0))</f>
        <v>8</v>
      </c>
      <c r="H503" s="12" t="s">
        <v>38</v>
      </c>
      <c r="M503" s="1">
        <v>1058743</v>
      </c>
      <c r="N503" s="1">
        <v>1058746</v>
      </c>
      <c r="O503" s="1">
        <v>1.2</v>
      </c>
      <c r="P503" s="1" t="s">
        <v>716</v>
      </c>
      <c r="Q503" s="1" t="s">
        <v>721</v>
      </c>
      <c r="R503" s="1" t="s">
        <v>726</v>
      </c>
      <c r="S503" s="1" t="s">
        <v>727</v>
      </c>
      <c r="T503" s="1">
        <v>3</v>
      </c>
    </row>
    <row r="504" spans="1:20" x14ac:dyDescent="0.2">
      <c r="A504" s="1">
        <f t="shared" si="28"/>
        <v>1058746</v>
      </c>
      <c r="B504" s="1">
        <f t="shared" si="28"/>
        <v>1058809</v>
      </c>
      <c r="C504" s="1" t="str">
        <f t="shared" si="29"/>
        <v>1.8m FG/1.2m FG</v>
      </c>
      <c r="D504" s="1" t="str">
        <f t="shared" si="30"/>
        <v>1.8m FG/1.2m FG - Alignment Sheets</v>
      </c>
      <c r="E504" s="1" t="s">
        <v>38</v>
      </c>
      <c r="F504" s="1">
        <f t="shared" si="31"/>
        <v>1.8</v>
      </c>
      <c r="G504" s="12">
        <f>INDEX(families!$A:$A,MATCH(H504,families!$B:$B,0))</f>
        <v>8</v>
      </c>
      <c r="H504" s="12" t="s">
        <v>38</v>
      </c>
      <c r="M504" s="1">
        <v>1058746</v>
      </c>
      <c r="N504" s="1">
        <v>1058809</v>
      </c>
      <c r="O504" s="1" t="s">
        <v>827</v>
      </c>
      <c r="P504" s="1" t="s">
        <v>716</v>
      </c>
      <c r="Q504" s="1" t="s">
        <v>721</v>
      </c>
      <c r="R504" s="1" t="s">
        <v>828</v>
      </c>
      <c r="S504" s="1" t="s">
        <v>829</v>
      </c>
      <c r="T504" s="1">
        <v>63</v>
      </c>
    </row>
    <row r="505" spans="1:20" x14ac:dyDescent="0.2">
      <c r="A505" s="1">
        <f t="shared" si="28"/>
        <v>1058809</v>
      </c>
      <c r="B505" s="1">
        <f t="shared" si="28"/>
        <v>1058854</v>
      </c>
      <c r="C505" s="1" t="str">
        <f t="shared" si="29"/>
        <v>1.5m FG/1.2m FG</v>
      </c>
      <c r="D505" s="1" t="str">
        <f t="shared" si="30"/>
        <v>1.5m FG/1.2m FG - Alignment Sheets</v>
      </c>
      <c r="E505" s="1" t="s">
        <v>38</v>
      </c>
      <c r="F505" s="1">
        <f t="shared" si="31"/>
        <v>1.5</v>
      </c>
      <c r="G505" s="12">
        <f>INDEX(families!$A:$A,MATCH(H505,families!$B:$B,0))</f>
        <v>8</v>
      </c>
      <c r="H505" s="12" t="s">
        <v>38</v>
      </c>
      <c r="M505" s="1">
        <v>1058809</v>
      </c>
      <c r="N505" s="1">
        <v>1058854</v>
      </c>
      <c r="O505" s="1" t="s">
        <v>774</v>
      </c>
      <c r="P505" s="1" t="s">
        <v>716</v>
      </c>
      <c r="Q505" s="1" t="s">
        <v>721</v>
      </c>
      <c r="R505" s="1" t="s">
        <v>830</v>
      </c>
      <c r="S505" s="1" t="s">
        <v>831</v>
      </c>
      <c r="T505" s="1">
        <v>45</v>
      </c>
    </row>
    <row r="506" spans="1:20" x14ac:dyDescent="0.2">
      <c r="A506" s="1">
        <f t="shared" si="28"/>
        <v>1058854</v>
      </c>
      <c r="B506" s="1">
        <f t="shared" si="28"/>
        <v>1059245</v>
      </c>
      <c r="C506" s="1" t="str">
        <f t="shared" si="29"/>
        <v>1.2m FG</v>
      </c>
      <c r="D506" s="1" t="str">
        <f t="shared" si="30"/>
        <v>1.2m FG - Alignment Sheets</v>
      </c>
      <c r="E506" s="1" t="s">
        <v>38</v>
      </c>
      <c r="F506" s="1">
        <f t="shared" si="31"/>
        <v>1.2</v>
      </c>
      <c r="G506" s="12">
        <f>INDEX(families!$A:$A,MATCH(H506,families!$B:$B,0))</f>
        <v>8</v>
      </c>
      <c r="H506" s="12" t="s">
        <v>38</v>
      </c>
      <c r="M506" s="1">
        <v>1058854</v>
      </c>
      <c r="N506" s="1">
        <v>1059245</v>
      </c>
      <c r="O506" s="1">
        <v>1.2</v>
      </c>
      <c r="P506" s="1" t="s">
        <v>716</v>
      </c>
      <c r="Q506" s="1" t="s">
        <v>721</v>
      </c>
      <c r="R506" s="1" t="s">
        <v>726</v>
      </c>
      <c r="S506" s="1" t="s">
        <v>727</v>
      </c>
      <c r="T506" s="1">
        <v>391</v>
      </c>
    </row>
    <row r="507" spans="1:20" x14ac:dyDescent="0.2">
      <c r="A507" s="1">
        <f t="shared" si="28"/>
        <v>1059245</v>
      </c>
      <c r="B507" s="1">
        <f t="shared" si="28"/>
        <v>1059316</v>
      </c>
      <c r="C507" s="1" t="str">
        <f t="shared" si="29"/>
        <v>1.2m CG/1.2m FG</v>
      </c>
      <c r="D507" s="1" t="str">
        <f t="shared" si="30"/>
        <v>1.2m CG/1.2m FG - Alignment Sheets</v>
      </c>
      <c r="E507" s="1" t="s">
        <v>38</v>
      </c>
      <c r="F507" s="1">
        <f t="shared" si="31"/>
        <v>1.2</v>
      </c>
      <c r="G507" s="12">
        <f>INDEX(families!$A:$A,MATCH(H507,families!$B:$B,0))</f>
        <v>8</v>
      </c>
      <c r="H507" s="12" t="s">
        <v>38</v>
      </c>
      <c r="M507" s="1">
        <v>1059245</v>
      </c>
      <c r="N507" s="1">
        <v>1059316</v>
      </c>
      <c r="O507" s="1">
        <v>1.2</v>
      </c>
      <c r="P507" s="1" t="s">
        <v>741</v>
      </c>
      <c r="Q507" s="1" t="s">
        <v>721</v>
      </c>
      <c r="R507" s="1" t="s">
        <v>800</v>
      </c>
      <c r="S507" s="1" t="s">
        <v>801</v>
      </c>
      <c r="T507" s="1">
        <v>71</v>
      </c>
    </row>
    <row r="508" spans="1:20" x14ac:dyDescent="0.2">
      <c r="A508" s="1">
        <f t="shared" si="28"/>
        <v>1059316</v>
      </c>
      <c r="B508" s="1">
        <f t="shared" si="28"/>
        <v>1059468</v>
      </c>
      <c r="C508" s="1" t="str">
        <f t="shared" si="29"/>
        <v>2.0m CG/1.2m FG</v>
      </c>
      <c r="D508" s="1" t="str">
        <f t="shared" si="30"/>
        <v>2.0m CG/1.2m FG - Alignment Sheets</v>
      </c>
      <c r="E508" s="1" t="s">
        <v>38</v>
      </c>
      <c r="F508" s="1">
        <f t="shared" si="31"/>
        <v>2</v>
      </c>
      <c r="G508" s="12">
        <f>INDEX(families!$A:$A,MATCH(H508,families!$B:$B,0))</f>
        <v>8</v>
      </c>
      <c r="H508" s="12" t="s">
        <v>38</v>
      </c>
      <c r="M508" s="1">
        <v>1059316</v>
      </c>
      <c r="N508" s="1">
        <v>1059468</v>
      </c>
      <c r="O508" s="1" t="s">
        <v>777</v>
      </c>
      <c r="P508" s="1" t="s">
        <v>741</v>
      </c>
      <c r="Q508" s="1" t="s">
        <v>721</v>
      </c>
      <c r="R508" s="1" t="s">
        <v>786</v>
      </c>
      <c r="S508" s="1" t="s">
        <v>787</v>
      </c>
      <c r="T508" s="1">
        <v>152</v>
      </c>
    </row>
    <row r="509" spans="1:20" x14ac:dyDescent="0.2">
      <c r="A509" s="1">
        <f t="shared" si="28"/>
        <v>1059468</v>
      </c>
      <c r="B509" s="1">
        <f t="shared" si="28"/>
        <v>1059683</v>
      </c>
      <c r="C509" s="1" t="str">
        <f t="shared" si="29"/>
        <v>1.2m FG</v>
      </c>
      <c r="D509" s="1" t="str">
        <f t="shared" si="30"/>
        <v>1.2m FG - Alignment Sheets</v>
      </c>
      <c r="E509" s="1" t="s">
        <v>38</v>
      </c>
      <c r="F509" s="1">
        <f t="shared" si="31"/>
        <v>1.2</v>
      </c>
      <c r="G509" s="12">
        <f>INDEX(families!$A:$A,MATCH(H509,families!$B:$B,0))</f>
        <v>8</v>
      </c>
      <c r="H509" s="12" t="s">
        <v>38</v>
      </c>
      <c r="M509" s="1">
        <v>1059468</v>
      </c>
      <c r="N509" s="1">
        <v>1059683</v>
      </c>
      <c r="O509" s="1">
        <v>1.2</v>
      </c>
      <c r="P509" s="1" t="s">
        <v>716</v>
      </c>
      <c r="Q509" s="1" t="s">
        <v>721</v>
      </c>
      <c r="R509" s="1" t="s">
        <v>726</v>
      </c>
      <c r="S509" s="1" t="s">
        <v>727</v>
      </c>
      <c r="T509" s="1">
        <v>215</v>
      </c>
    </row>
    <row r="510" spans="1:20" x14ac:dyDescent="0.2">
      <c r="A510" s="1">
        <f t="shared" ref="A510:B573" si="32">M510</f>
        <v>1059683</v>
      </c>
      <c r="B510" s="1">
        <f t="shared" si="32"/>
        <v>1059898</v>
      </c>
      <c r="C510" s="1" t="str">
        <f t="shared" si="29"/>
        <v>0.9m FG</v>
      </c>
      <c r="D510" s="1" t="str">
        <f t="shared" si="30"/>
        <v>0.9m FG - Default Depth</v>
      </c>
      <c r="E510" s="1" t="s">
        <v>38</v>
      </c>
      <c r="F510" s="1">
        <f t="shared" si="31"/>
        <v>0.9</v>
      </c>
      <c r="G510" s="12">
        <f>INDEX(families!$A:$A,MATCH(H510,families!$B:$B,0))</f>
        <v>8</v>
      </c>
      <c r="H510" s="12" t="s">
        <v>38</v>
      </c>
      <c r="M510" s="1">
        <v>1059683</v>
      </c>
      <c r="N510" s="1">
        <v>1059898</v>
      </c>
      <c r="O510" s="1">
        <v>0.9</v>
      </c>
      <c r="P510" s="1" t="s">
        <v>716</v>
      </c>
      <c r="Q510" s="1" t="s">
        <v>717</v>
      </c>
      <c r="R510" s="1" t="s">
        <v>718</v>
      </c>
      <c r="S510" s="1" t="s">
        <v>719</v>
      </c>
      <c r="T510" s="1">
        <v>215</v>
      </c>
    </row>
    <row r="511" spans="1:20" x14ac:dyDescent="0.2">
      <c r="A511" s="1">
        <f t="shared" si="32"/>
        <v>1059898</v>
      </c>
      <c r="B511" s="1">
        <f t="shared" si="32"/>
        <v>1059999</v>
      </c>
      <c r="C511" s="1" t="str">
        <f t="shared" si="29"/>
        <v>2.0m MOTI</v>
      </c>
      <c r="D511" s="1" t="str">
        <f t="shared" si="30"/>
        <v>2.0m MOTI - MOTI Encroachment</v>
      </c>
      <c r="E511" s="1" t="s">
        <v>38</v>
      </c>
      <c r="F511" s="1">
        <f t="shared" si="31"/>
        <v>2</v>
      </c>
      <c r="G511" s="12">
        <f>INDEX(families!$A:$A,MATCH(H511,families!$B:$B,0))</f>
        <v>8</v>
      </c>
      <c r="H511" s="12" t="s">
        <v>38</v>
      </c>
      <c r="M511" s="1">
        <v>1059898</v>
      </c>
      <c r="N511" s="1">
        <v>1059999</v>
      </c>
      <c r="O511" s="1">
        <v>2</v>
      </c>
      <c r="P511" s="1" t="s">
        <v>768</v>
      </c>
      <c r="Q511" s="1" t="s">
        <v>769</v>
      </c>
      <c r="R511" s="1" t="s">
        <v>770</v>
      </c>
      <c r="S511" s="1" t="s">
        <v>771</v>
      </c>
      <c r="T511" s="1">
        <v>101</v>
      </c>
    </row>
    <row r="512" spans="1:20" x14ac:dyDescent="0.2">
      <c r="A512" s="1">
        <f t="shared" si="32"/>
        <v>1059999</v>
      </c>
      <c r="B512" s="1">
        <f t="shared" si="32"/>
        <v>1060026</v>
      </c>
      <c r="C512" s="1" t="str">
        <f t="shared" si="29"/>
        <v>0.9m FG</v>
      </c>
      <c r="D512" s="1" t="str">
        <f t="shared" si="30"/>
        <v>0.9m FG - Default Depth</v>
      </c>
      <c r="E512" s="1" t="s">
        <v>38</v>
      </c>
      <c r="F512" s="1">
        <f t="shared" si="31"/>
        <v>0.9</v>
      </c>
      <c r="G512" s="12">
        <f>INDEX(families!$A:$A,MATCH(H512,families!$B:$B,0))</f>
        <v>8</v>
      </c>
      <c r="H512" s="12" t="s">
        <v>38</v>
      </c>
      <c r="M512" s="1">
        <v>1059999</v>
      </c>
      <c r="N512" s="1">
        <v>1060026</v>
      </c>
      <c r="O512" s="1">
        <v>0.9</v>
      </c>
      <c r="P512" s="1" t="s">
        <v>716</v>
      </c>
      <c r="Q512" s="1" t="s">
        <v>717</v>
      </c>
      <c r="R512" s="1" t="s">
        <v>718</v>
      </c>
      <c r="S512" s="1" t="s">
        <v>719</v>
      </c>
      <c r="T512" s="1">
        <v>27</v>
      </c>
    </row>
    <row r="513" spans="1:20" x14ac:dyDescent="0.2">
      <c r="A513" s="1">
        <f t="shared" si="32"/>
        <v>1060026</v>
      </c>
      <c r="B513" s="1">
        <f t="shared" si="32"/>
        <v>1061246</v>
      </c>
      <c r="C513" s="1" t="str">
        <f t="shared" si="29"/>
        <v>2.0m MOTI</v>
      </c>
      <c r="D513" s="1" t="str">
        <f t="shared" si="30"/>
        <v>2.0m MOTI - MOTI Encroachment</v>
      </c>
      <c r="E513" s="1" t="s">
        <v>38</v>
      </c>
      <c r="F513" s="1">
        <f t="shared" si="31"/>
        <v>2</v>
      </c>
      <c r="G513" s="12">
        <f>INDEX(families!$A:$A,MATCH(H513,families!$B:$B,0))</f>
        <v>8</v>
      </c>
      <c r="H513" s="12" t="s">
        <v>38</v>
      </c>
      <c r="M513" s="1">
        <v>1060026</v>
      </c>
      <c r="N513" s="1">
        <v>1061246</v>
      </c>
      <c r="O513" s="1">
        <v>2</v>
      </c>
      <c r="P513" s="1" t="s">
        <v>768</v>
      </c>
      <c r="Q513" s="1" t="s">
        <v>769</v>
      </c>
      <c r="R513" s="1" t="s">
        <v>770</v>
      </c>
      <c r="S513" s="1" t="s">
        <v>771</v>
      </c>
      <c r="T513" s="1">
        <v>1220</v>
      </c>
    </row>
    <row r="514" spans="1:20" x14ac:dyDescent="0.2">
      <c r="A514" s="1">
        <f t="shared" si="32"/>
        <v>1061246</v>
      </c>
      <c r="B514" s="1">
        <f t="shared" si="32"/>
        <v>1061466</v>
      </c>
      <c r="C514" s="1" t="str">
        <f t="shared" si="29"/>
        <v>1.2m CG</v>
      </c>
      <c r="D514" s="1" t="str">
        <f t="shared" si="30"/>
        <v>1.2m CG - Alignment Sheets</v>
      </c>
      <c r="E514" s="1" t="s">
        <v>38</v>
      </c>
      <c r="F514" s="1">
        <f t="shared" si="31"/>
        <v>1.2</v>
      </c>
      <c r="G514" s="12">
        <f>INDEX(families!$A:$A,MATCH(H514,families!$B:$B,0))</f>
        <v>8</v>
      </c>
      <c r="H514" s="12" t="s">
        <v>38</v>
      </c>
      <c r="M514" s="1">
        <v>1061246</v>
      </c>
      <c r="N514" s="1">
        <v>1061466</v>
      </c>
      <c r="O514" s="1">
        <v>1.2</v>
      </c>
      <c r="P514" s="1" t="s">
        <v>720</v>
      </c>
      <c r="Q514" s="1" t="s">
        <v>721</v>
      </c>
      <c r="R514" s="1" t="s">
        <v>761</v>
      </c>
      <c r="S514" s="1" t="s">
        <v>762</v>
      </c>
      <c r="T514" s="1">
        <v>220</v>
      </c>
    </row>
    <row r="515" spans="1:20" x14ac:dyDescent="0.2">
      <c r="A515" s="1">
        <f t="shared" si="32"/>
        <v>1061466</v>
      </c>
      <c r="B515" s="1">
        <f t="shared" si="32"/>
        <v>1061487.6100000001</v>
      </c>
      <c r="C515" s="1" t="str">
        <f t="shared" ref="C515:C578" si="33">R515</f>
        <v>1.2m WC</v>
      </c>
      <c r="D515" s="1" t="str">
        <f t="shared" ref="D515:D578" si="34">R515&amp;" - "&amp;Q515</f>
        <v>1.2m WC - DWG# PT610201</v>
      </c>
      <c r="E515" s="1" t="s">
        <v>38</v>
      </c>
      <c r="F515" s="1">
        <f t="shared" ref="F515:F578" si="35">_xlfn.NUMBERVALUE(TRIM(LEFT(R515,3)))</f>
        <v>1.2</v>
      </c>
      <c r="G515" s="12">
        <f>INDEX(families!$A:$A,MATCH(H515,families!$B:$B,0))</f>
        <v>8</v>
      </c>
      <c r="H515" s="12" t="s">
        <v>38</v>
      </c>
      <c r="M515" s="1">
        <v>1061466</v>
      </c>
      <c r="N515" s="1">
        <v>1061487.6100000001</v>
      </c>
      <c r="O515" s="1">
        <v>1.2</v>
      </c>
      <c r="P515" s="1" t="s">
        <v>732</v>
      </c>
      <c r="Q515" s="1" t="s">
        <v>733</v>
      </c>
      <c r="R515" s="1" t="s">
        <v>734</v>
      </c>
      <c r="S515" s="1" t="s">
        <v>734</v>
      </c>
      <c r="T515" s="1">
        <v>21.610000000102399</v>
      </c>
    </row>
    <row r="516" spans="1:20" x14ac:dyDescent="0.2">
      <c r="A516" s="1">
        <f t="shared" si="32"/>
        <v>1061487.6100000001</v>
      </c>
      <c r="B516" s="1">
        <f t="shared" si="32"/>
        <v>1061493.72</v>
      </c>
      <c r="C516" s="1" t="str">
        <f t="shared" si="33"/>
        <v>0.9m FG</v>
      </c>
      <c r="D516" s="1" t="str">
        <f t="shared" si="34"/>
        <v>0.9m FG - Default Depth</v>
      </c>
      <c r="E516" s="1" t="s">
        <v>38</v>
      </c>
      <c r="F516" s="1">
        <f t="shared" si="35"/>
        <v>0.9</v>
      </c>
      <c r="G516" s="12">
        <f>INDEX(families!$A:$A,MATCH(H516,families!$B:$B,0))</f>
        <v>8</v>
      </c>
      <c r="H516" s="12" t="s">
        <v>38</v>
      </c>
      <c r="M516" s="1">
        <v>1061487.6100000001</v>
      </c>
      <c r="N516" s="1">
        <v>1061493.72</v>
      </c>
      <c r="O516" s="1">
        <v>0.9</v>
      </c>
      <c r="P516" s="1" t="s">
        <v>716</v>
      </c>
      <c r="Q516" s="1" t="s">
        <v>717</v>
      </c>
      <c r="R516" s="1" t="s">
        <v>718</v>
      </c>
      <c r="S516" s="1" t="s">
        <v>719</v>
      </c>
      <c r="T516" s="1">
        <v>6.1099999998696104</v>
      </c>
    </row>
    <row r="517" spans="1:20" x14ac:dyDescent="0.2">
      <c r="A517" s="1">
        <f t="shared" si="32"/>
        <v>1061493.72</v>
      </c>
      <c r="B517" s="1">
        <f t="shared" si="32"/>
        <v>1061517.72</v>
      </c>
      <c r="C517" s="1" t="str">
        <f t="shared" si="33"/>
        <v>1.2m WC</v>
      </c>
      <c r="D517" s="1" t="str">
        <f t="shared" si="34"/>
        <v>1.2m WC - DWG# PT610201</v>
      </c>
      <c r="E517" s="1" t="s">
        <v>38</v>
      </c>
      <c r="F517" s="1">
        <f t="shared" si="35"/>
        <v>1.2</v>
      </c>
      <c r="G517" s="12">
        <f>INDEX(families!$A:$A,MATCH(H517,families!$B:$B,0))</f>
        <v>8</v>
      </c>
      <c r="H517" s="12" t="s">
        <v>38</v>
      </c>
      <c r="M517" s="1">
        <v>1061493.72</v>
      </c>
      <c r="N517" s="1">
        <v>1061517.72</v>
      </c>
      <c r="O517" s="1">
        <v>1.2</v>
      </c>
      <c r="P517" s="1" t="s">
        <v>732</v>
      </c>
      <c r="Q517" s="1" t="s">
        <v>733</v>
      </c>
      <c r="R517" s="1" t="s">
        <v>734</v>
      </c>
      <c r="S517" s="1" t="s">
        <v>734</v>
      </c>
      <c r="T517" s="1">
        <v>24</v>
      </c>
    </row>
    <row r="518" spans="1:20" x14ac:dyDescent="0.2">
      <c r="A518" s="1">
        <f t="shared" si="32"/>
        <v>1061517.72</v>
      </c>
      <c r="B518" s="1">
        <f t="shared" si="32"/>
        <v>1061809.51</v>
      </c>
      <c r="C518" s="1" t="str">
        <f t="shared" si="33"/>
        <v>1.2m CG</v>
      </c>
      <c r="D518" s="1" t="str">
        <f t="shared" si="34"/>
        <v>1.2m CG - Alignment Sheets</v>
      </c>
      <c r="E518" s="1" t="s">
        <v>38</v>
      </c>
      <c r="F518" s="1">
        <f t="shared" si="35"/>
        <v>1.2</v>
      </c>
      <c r="G518" s="12">
        <f>INDEX(families!$A:$A,MATCH(H518,families!$B:$B,0))</f>
        <v>8</v>
      </c>
      <c r="H518" s="12" t="s">
        <v>38</v>
      </c>
      <c r="M518" s="1">
        <v>1061517.72</v>
      </c>
      <c r="N518" s="1">
        <v>1061809.51</v>
      </c>
      <c r="O518" s="1">
        <v>1.2</v>
      </c>
      <c r="P518" s="1" t="s">
        <v>720</v>
      </c>
      <c r="Q518" s="1" t="s">
        <v>721</v>
      </c>
      <c r="R518" s="1" t="s">
        <v>761</v>
      </c>
      <c r="S518" s="1" t="s">
        <v>762</v>
      </c>
      <c r="T518" s="1">
        <v>291.79000000003703</v>
      </c>
    </row>
    <row r="519" spans="1:20" x14ac:dyDescent="0.2">
      <c r="A519" s="1">
        <f t="shared" si="32"/>
        <v>1061809.51</v>
      </c>
      <c r="B519" s="1">
        <f t="shared" si="32"/>
        <v>1061833.51</v>
      </c>
      <c r="C519" s="1" t="str">
        <f t="shared" si="33"/>
        <v>2.0m WC</v>
      </c>
      <c r="D519" s="1" t="str">
        <f t="shared" si="34"/>
        <v>2.0m WC - DWG# PT610301</v>
      </c>
      <c r="E519" s="1" t="s">
        <v>38</v>
      </c>
      <c r="F519" s="1">
        <f t="shared" si="35"/>
        <v>2</v>
      </c>
      <c r="G519" s="12">
        <f>INDEX(families!$A:$A,MATCH(H519,families!$B:$B,0))</f>
        <v>8</v>
      </c>
      <c r="H519" s="12" t="s">
        <v>38</v>
      </c>
      <c r="M519" s="1">
        <v>1061809.51</v>
      </c>
      <c r="N519" s="1">
        <v>1061833.51</v>
      </c>
      <c r="O519" s="1">
        <v>2</v>
      </c>
      <c r="P519" s="1" t="s">
        <v>732</v>
      </c>
      <c r="Q519" s="1" t="s">
        <v>794</v>
      </c>
      <c r="R519" s="1" t="s">
        <v>795</v>
      </c>
      <c r="S519" s="1" t="s">
        <v>795</v>
      </c>
      <c r="T519" s="1">
        <v>24</v>
      </c>
    </row>
    <row r="520" spans="1:20" x14ac:dyDescent="0.2">
      <c r="A520" s="1">
        <f t="shared" si="32"/>
        <v>1061833.51</v>
      </c>
      <c r="B520" s="1">
        <f t="shared" si="32"/>
        <v>1061838</v>
      </c>
      <c r="C520" s="1" t="str">
        <f t="shared" si="33"/>
        <v>2.0m CG CE</v>
      </c>
      <c r="D520" s="1" t="str">
        <f t="shared" si="34"/>
        <v>2.0m CG CE - Alignment Sheets</v>
      </c>
      <c r="E520" s="1" t="s">
        <v>38</v>
      </c>
      <c r="F520" s="1">
        <f t="shared" si="35"/>
        <v>2</v>
      </c>
      <c r="G520" s="12">
        <f>INDEX(families!$A:$A,MATCH(H520,families!$B:$B,0))</f>
        <v>8</v>
      </c>
      <c r="H520" s="12" t="s">
        <v>38</v>
      </c>
      <c r="M520" s="1">
        <v>1061833.51</v>
      </c>
      <c r="N520" s="1">
        <v>1061838</v>
      </c>
      <c r="O520" s="1">
        <v>2</v>
      </c>
      <c r="P520" s="1" t="s">
        <v>832</v>
      </c>
      <c r="Q520" s="1" t="s">
        <v>721</v>
      </c>
      <c r="R520" s="1" t="s">
        <v>833</v>
      </c>
      <c r="S520" s="1" t="s">
        <v>834</v>
      </c>
      <c r="T520" s="1">
        <v>4.4899999999906797</v>
      </c>
    </row>
    <row r="521" spans="1:20" x14ac:dyDescent="0.2">
      <c r="A521" s="1">
        <f t="shared" si="32"/>
        <v>1061838</v>
      </c>
      <c r="B521" s="1">
        <f t="shared" si="32"/>
        <v>1062050.25</v>
      </c>
      <c r="C521" s="1" t="str">
        <f t="shared" si="33"/>
        <v>1.2m CG</v>
      </c>
      <c r="D521" s="1" t="str">
        <f t="shared" si="34"/>
        <v>1.2m CG - Alignment Sheets</v>
      </c>
      <c r="E521" s="1" t="s">
        <v>38</v>
      </c>
      <c r="F521" s="1">
        <f t="shared" si="35"/>
        <v>1.2</v>
      </c>
      <c r="G521" s="12">
        <f>INDEX(families!$A:$A,MATCH(H521,families!$B:$B,0))</f>
        <v>8</v>
      </c>
      <c r="H521" s="12" t="s">
        <v>38</v>
      </c>
      <c r="M521" s="1">
        <v>1061838</v>
      </c>
      <c r="N521" s="1">
        <v>1062050.25</v>
      </c>
      <c r="O521" s="1">
        <v>1.2</v>
      </c>
      <c r="P521" s="1" t="s">
        <v>720</v>
      </c>
      <c r="Q521" s="1" t="s">
        <v>721</v>
      </c>
      <c r="R521" s="1" t="s">
        <v>761</v>
      </c>
      <c r="S521" s="1" t="s">
        <v>762</v>
      </c>
      <c r="T521" s="1">
        <v>212.25</v>
      </c>
    </row>
    <row r="522" spans="1:20" x14ac:dyDescent="0.2">
      <c r="A522" s="1">
        <f t="shared" si="32"/>
        <v>1062050.25</v>
      </c>
      <c r="B522" s="1">
        <f t="shared" si="32"/>
        <v>1062062.25</v>
      </c>
      <c r="C522" s="1" t="str">
        <f t="shared" si="33"/>
        <v>1.5m RD</v>
      </c>
      <c r="D522" s="1" t="str">
        <f t="shared" si="34"/>
        <v>1.5m RD - DWG# PT640301</v>
      </c>
      <c r="E522" s="1" t="s">
        <v>38</v>
      </c>
      <c r="F522" s="1">
        <f t="shared" si="35"/>
        <v>1.5</v>
      </c>
      <c r="G522" s="12">
        <f>INDEX(families!$A:$A,MATCH(H522,families!$B:$B,0))</f>
        <v>8</v>
      </c>
      <c r="H522" s="12" t="s">
        <v>38</v>
      </c>
      <c r="M522" s="1">
        <v>1062050.25</v>
      </c>
      <c r="N522" s="1">
        <v>1062062.25</v>
      </c>
      <c r="O522" s="1">
        <v>1.5</v>
      </c>
      <c r="P522" s="1" t="s">
        <v>735</v>
      </c>
      <c r="Q522" s="1" t="s">
        <v>736</v>
      </c>
      <c r="R522" s="1" t="s">
        <v>737</v>
      </c>
      <c r="S522" s="1" t="s">
        <v>737</v>
      </c>
      <c r="T522" s="1">
        <v>12</v>
      </c>
    </row>
    <row r="523" spans="1:20" x14ac:dyDescent="0.2">
      <c r="A523" s="1">
        <f t="shared" si="32"/>
        <v>1062062.25</v>
      </c>
      <c r="B523" s="1">
        <f t="shared" si="32"/>
        <v>1062609</v>
      </c>
      <c r="C523" s="1" t="str">
        <f t="shared" si="33"/>
        <v>1.2m CG</v>
      </c>
      <c r="D523" s="1" t="str">
        <f t="shared" si="34"/>
        <v>1.2m CG - Alignment Sheets</v>
      </c>
      <c r="E523" s="1" t="s">
        <v>38</v>
      </c>
      <c r="F523" s="1">
        <f t="shared" si="35"/>
        <v>1.2</v>
      </c>
      <c r="G523" s="12">
        <f>INDEX(families!$A:$A,MATCH(H523,families!$B:$B,0))</f>
        <v>8</v>
      </c>
      <c r="H523" s="12" t="s">
        <v>38</v>
      </c>
      <c r="M523" s="1">
        <v>1062062.25</v>
      </c>
      <c r="N523" s="1">
        <v>1062609</v>
      </c>
      <c r="O523" s="1">
        <v>1.2</v>
      </c>
      <c r="P523" s="1" t="s">
        <v>720</v>
      </c>
      <c r="Q523" s="1" t="s">
        <v>721</v>
      </c>
      <c r="R523" s="1" t="s">
        <v>761</v>
      </c>
      <c r="S523" s="1" t="s">
        <v>762</v>
      </c>
      <c r="T523" s="1">
        <v>546.75</v>
      </c>
    </row>
    <row r="524" spans="1:20" x14ac:dyDescent="0.2">
      <c r="A524" s="1">
        <f t="shared" si="32"/>
        <v>1062609</v>
      </c>
      <c r="B524" s="1">
        <f t="shared" si="32"/>
        <v>1062787.6902999999</v>
      </c>
      <c r="C524" s="1" t="str">
        <f t="shared" si="33"/>
        <v>2.0m MOTI</v>
      </c>
      <c r="D524" s="1" t="str">
        <f t="shared" si="34"/>
        <v>2.0m MOTI - MOTI Encroachment</v>
      </c>
      <c r="E524" s="1" t="s">
        <v>38</v>
      </c>
      <c r="F524" s="1">
        <f t="shared" si="35"/>
        <v>2</v>
      </c>
      <c r="G524" s="12">
        <f>INDEX(families!$A:$A,MATCH(H524,families!$B:$B,0))</f>
        <v>8</v>
      </c>
      <c r="H524" s="12" t="s">
        <v>38</v>
      </c>
      <c r="M524" s="1">
        <v>1062609</v>
      </c>
      <c r="N524" s="1">
        <v>1062787.6902999999</v>
      </c>
      <c r="O524" s="1">
        <v>2</v>
      </c>
      <c r="P524" s="1" t="s">
        <v>768</v>
      </c>
      <c r="Q524" s="1" t="s">
        <v>769</v>
      </c>
      <c r="R524" s="1" t="s">
        <v>770</v>
      </c>
      <c r="S524" s="1" t="s">
        <v>771</v>
      </c>
      <c r="T524" s="1">
        <v>178.69029999989999</v>
      </c>
    </row>
    <row r="525" spans="1:20" x14ac:dyDescent="0.2">
      <c r="A525" s="1">
        <f t="shared" si="32"/>
        <v>1062787.6902999999</v>
      </c>
      <c r="B525" s="1">
        <f t="shared" si="32"/>
        <v>1062805.4112</v>
      </c>
      <c r="C525" s="1" t="str">
        <f t="shared" si="33"/>
        <v>2.5m DD</v>
      </c>
      <c r="D525" s="1" t="str">
        <f t="shared" si="34"/>
        <v>2.5m DD - BGC Dominant Design</v>
      </c>
      <c r="E525" s="1" t="s">
        <v>38</v>
      </c>
      <c r="F525" s="1">
        <f t="shared" si="35"/>
        <v>2.5</v>
      </c>
      <c r="G525" s="12">
        <f>INDEX(families!$A:$A,MATCH(H525,families!$B:$B,0))</f>
        <v>8</v>
      </c>
      <c r="H525" s="12" t="s">
        <v>38</v>
      </c>
      <c r="M525" s="1">
        <v>1062787.6902999999</v>
      </c>
      <c r="N525" s="1">
        <v>1062805.4112</v>
      </c>
      <c r="O525" s="1">
        <v>2.5</v>
      </c>
      <c r="P525" s="1" t="s">
        <v>728</v>
      </c>
      <c r="Q525" s="1" t="s">
        <v>729</v>
      </c>
      <c r="R525" s="1" t="s">
        <v>835</v>
      </c>
      <c r="S525" s="1" t="s">
        <v>836</v>
      </c>
      <c r="T525" s="1">
        <v>17.720900000073001</v>
      </c>
    </row>
    <row r="526" spans="1:20" x14ac:dyDescent="0.2">
      <c r="A526" s="1">
        <f t="shared" si="32"/>
        <v>1062805.4112</v>
      </c>
      <c r="B526" s="1">
        <f t="shared" si="32"/>
        <v>1063248.97</v>
      </c>
      <c r="C526" s="1" t="str">
        <f t="shared" si="33"/>
        <v>2.0m MOTI</v>
      </c>
      <c r="D526" s="1" t="str">
        <f t="shared" si="34"/>
        <v>2.0m MOTI - MOTI Encroachment</v>
      </c>
      <c r="E526" s="1" t="s">
        <v>38</v>
      </c>
      <c r="F526" s="1">
        <f t="shared" si="35"/>
        <v>2</v>
      </c>
      <c r="G526" s="12">
        <f>INDEX(families!$A:$A,MATCH(H526,families!$B:$B,0))</f>
        <v>8</v>
      </c>
      <c r="H526" s="12" t="s">
        <v>38</v>
      </c>
      <c r="M526" s="1">
        <v>1062805.4112</v>
      </c>
      <c r="N526" s="1">
        <v>1063248.97</v>
      </c>
      <c r="O526" s="1">
        <v>2</v>
      </c>
      <c r="P526" s="1" t="s">
        <v>768</v>
      </c>
      <c r="Q526" s="1" t="s">
        <v>769</v>
      </c>
      <c r="R526" s="1" t="s">
        <v>770</v>
      </c>
      <c r="S526" s="1" t="s">
        <v>771</v>
      </c>
      <c r="T526" s="1">
        <v>443.55879999999797</v>
      </c>
    </row>
    <row r="527" spans="1:20" x14ac:dyDescent="0.2">
      <c r="A527" s="1">
        <f t="shared" si="32"/>
        <v>1063248.97</v>
      </c>
      <c r="B527" s="1">
        <f t="shared" si="32"/>
        <v>1063256</v>
      </c>
      <c r="C527" s="1" t="str">
        <f t="shared" si="33"/>
        <v>2.3m WC</v>
      </c>
      <c r="D527" s="1" t="str">
        <f t="shared" si="34"/>
        <v>2.3m WC - DWG# PT610801</v>
      </c>
      <c r="E527" s="1" t="s">
        <v>38</v>
      </c>
      <c r="F527" s="1">
        <f t="shared" si="35"/>
        <v>2.2999999999999998</v>
      </c>
      <c r="G527" s="12">
        <f>INDEX(families!$A:$A,MATCH(H527,families!$B:$B,0))</f>
        <v>8</v>
      </c>
      <c r="H527" s="12" t="s">
        <v>38</v>
      </c>
      <c r="M527" s="1">
        <v>1063248.97</v>
      </c>
      <c r="N527" s="1">
        <v>1063256</v>
      </c>
      <c r="O527" s="1">
        <v>2.2999999999999998</v>
      </c>
      <c r="P527" s="1" t="s">
        <v>732</v>
      </c>
      <c r="Q527" s="1" t="s">
        <v>763</v>
      </c>
      <c r="R527" s="1" t="s">
        <v>764</v>
      </c>
      <c r="S527" s="1" t="s">
        <v>764</v>
      </c>
      <c r="T527" s="1">
        <v>7.0300000000279397</v>
      </c>
    </row>
    <row r="528" spans="1:20" x14ac:dyDescent="0.2">
      <c r="A528" s="1">
        <f t="shared" si="32"/>
        <v>1063256</v>
      </c>
      <c r="B528" s="1">
        <f t="shared" si="32"/>
        <v>1063279</v>
      </c>
      <c r="C528" s="1" t="str">
        <f t="shared" si="33"/>
        <v>3.0m CG</v>
      </c>
      <c r="D528" s="1" t="str">
        <f t="shared" si="34"/>
        <v>3.0m CG - Alignment Sheets</v>
      </c>
      <c r="E528" s="1" t="s">
        <v>38</v>
      </c>
      <c r="F528" s="1">
        <f t="shared" si="35"/>
        <v>3</v>
      </c>
      <c r="G528" s="12">
        <f>INDEX(families!$A:$A,MATCH(H528,families!$B:$B,0))</f>
        <v>8</v>
      </c>
      <c r="H528" s="12" t="s">
        <v>38</v>
      </c>
      <c r="M528" s="1">
        <v>1063256</v>
      </c>
      <c r="N528" s="1">
        <v>1063279</v>
      </c>
      <c r="O528" s="1">
        <v>3</v>
      </c>
      <c r="P528" s="1" t="s">
        <v>720</v>
      </c>
      <c r="Q528" s="1" t="s">
        <v>721</v>
      </c>
      <c r="R528" s="1" t="s">
        <v>823</v>
      </c>
      <c r="S528" s="1" t="s">
        <v>824</v>
      </c>
      <c r="T528" s="1">
        <v>23</v>
      </c>
    </row>
    <row r="529" spans="1:20" x14ac:dyDescent="0.2">
      <c r="A529" s="1">
        <f t="shared" si="32"/>
        <v>1063279</v>
      </c>
      <c r="B529" s="1">
        <f t="shared" si="32"/>
        <v>1063280.97</v>
      </c>
      <c r="C529" s="1" t="str">
        <f t="shared" si="33"/>
        <v>2.3m WC</v>
      </c>
      <c r="D529" s="1" t="str">
        <f t="shared" si="34"/>
        <v>2.3m WC - DWG# PT610801</v>
      </c>
      <c r="E529" s="1" t="s">
        <v>38</v>
      </c>
      <c r="F529" s="1">
        <f t="shared" si="35"/>
        <v>2.2999999999999998</v>
      </c>
      <c r="G529" s="12">
        <f>INDEX(families!$A:$A,MATCH(H529,families!$B:$B,0))</f>
        <v>8</v>
      </c>
      <c r="H529" s="12" t="s">
        <v>38</v>
      </c>
      <c r="M529" s="1">
        <v>1063279</v>
      </c>
      <c r="N529" s="1">
        <v>1063280.97</v>
      </c>
      <c r="O529" s="1">
        <v>2.2999999999999998</v>
      </c>
      <c r="P529" s="1" t="s">
        <v>732</v>
      </c>
      <c r="Q529" s="1" t="s">
        <v>763</v>
      </c>
      <c r="R529" s="1" t="s">
        <v>764</v>
      </c>
      <c r="S529" s="1" t="s">
        <v>764</v>
      </c>
      <c r="T529" s="1">
        <v>1.9699999999720601</v>
      </c>
    </row>
    <row r="530" spans="1:20" x14ac:dyDescent="0.2">
      <c r="A530" s="1">
        <f t="shared" si="32"/>
        <v>1063280.97</v>
      </c>
      <c r="B530" s="1">
        <f t="shared" si="32"/>
        <v>1064262</v>
      </c>
      <c r="C530" s="1" t="str">
        <f t="shared" si="33"/>
        <v>2.0m MOTI</v>
      </c>
      <c r="D530" s="1" t="str">
        <f t="shared" si="34"/>
        <v>2.0m MOTI - MOTI Encroachment</v>
      </c>
      <c r="E530" s="1" t="s">
        <v>38</v>
      </c>
      <c r="F530" s="1">
        <f t="shared" si="35"/>
        <v>2</v>
      </c>
      <c r="G530" s="12">
        <f>INDEX(families!$A:$A,MATCH(H530,families!$B:$B,0))</f>
        <v>8</v>
      </c>
      <c r="H530" s="12" t="s">
        <v>38</v>
      </c>
      <c r="M530" s="1">
        <v>1063280.97</v>
      </c>
      <c r="N530" s="1">
        <v>1064262</v>
      </c>
      <c r="O530" s="1">
        <v>2</v>
      </c>
      <c r="P530" s="1" t="s">
        <v>768</v>
      </c>
      <c r="Q530" s="1" t="s">
        <v>769</v>
      </c>
      <c r="R530" s="1" t="s">
        <v>770</v>
      </c>
      <c r="S530" s="1" t="s">
        <v>771</v>
      </c>
      <c r="T530" s="1">
        <v>981.03000000002703</v>
      </c>
    </row>
    <row r="531" spans="1:20" x14ac:dyDescent="0.2">
      <c r="A531" s="1">
        <f t="shared" si="32"/>
        <v>1064262</v>
      </c>
      <c r="B531" s="1">
        <f t="shared" si="32"/>
        <v>1064630</v>
      </c>
      <c r="C531" s="1" t="str">
        <f t="shared" si="33"/>
        <v>1.2m CG</v>
      </c>
      <c r="D531" s="1" t="str">
        <f t="shared" si="34"/>
        <v>1.2m CG - Alignment Sheets</v>
      </c>
      <c r="E531" s="1" t="s">
        <v>38</v>
      </c>
      <c r="F531" s="1">
        <f t="shared" si="35"/>
        <v>1.2</v>
      </c>
      <c r="G531" s="12">
        <f>INDEX(families!$A:$A,MATCH(H531,families!$B:$B,0))</f>
        <v>8</v>
      </c>
      <c r="H531" s="12" t="s">
        <v>38</v>
      </c>
      <c r="M531" s="1">
        <v>1064262</v>
      </c>
      <c r="N531" s="1">
        <v>1064630</v>
      </c>
      <c r="O531" s="1">
        <v>1.2</v>
      </c>
      <c r="P531" s="1" t="s">
        <v>720</v>
      </c>
      <c r="Q531" s="1" t="s">
        <v>721</v>
      </c>
      <c r="R531" s="1" t="s">
        <v>761</v>
      </c>
      <c r="S531" s="1" t="s">
        <v>762</v>
      </c>
      <c r="T531" s="1">
        <v>368</v>
      </c>
    </row>
    <row r="532" spans="1:20" x14ac:dyDescent="0.2">
      <c r="A532" s="1">
        <f t="shared" si="32"/>
        <v>1064630</v>
      </c>
      <c r="B532" s="1">
        <f t="shared" si="32"/>
        <v>1064666.96</v>
      </c>
      <c r="C532" s="1" t="str">
        <f t="shared" si="33"/>
        <v>0.9m FG</v>
      </c>
      <c r="D532" s="1" t="str">
        <f t="shared" si="34"/>
        <v>0.9m FG - Default Depth</v>
      </c>
      <c r="E532" s="1" t="s">
        <v>38</v>
      </c>
      <c r="F532" s="1">
        <f t="shared" si="35"/>
        <v>0.9</v>
      </c>
      <c r="G532" s="12">
        <f>INDEX(families!$A:$A,MATCH(H532,families!$B:$B,0))</f>
        <v>8</v>
      </c>
      <c r="H532" s="12" t="s">
        <v>38</v>
      </c>
      <c r="M532" s="1">
        <v>1064630</v>
      </c>
      <c r="N532" s="1">
        <v>1064666.96</v>
      </c>
      <c r="O532" s="1">
        <v>0.9</v>
      </c>
      <c r="P532" s="1" t="s">
        <v>716</v>
      </c>
      <c r="Q532" s="1" t="s">
        <v>717</v>
      </c>
      <c r="R532" s="1" t="s">
        <v>718</v>
      </c>
      <c r="S532" s="1" t="s">
        <v>719</v>
      </c>
      <c r="T532" s="1">
        <v>36.959999999962697</v>
      </c>
    </row>
    <row r="533" spans="1:20" x14ac:dyDescent="0.2">
      <c r="A533" s="1">
        <f t="shared" si="32"/>
        <v>1064666.96</v>
      </c>
      <c r="B533" s="1">
        <f t="shared" si="32"/>
        <v>1064690.96</v>
      </c>
      <c r="C533" s="1" t="str">
        <f t="shared" si="33"/>
        <v>1.2m WC</v>
      </c>
      <c r="D533" s="1" t="str">
        <f t="shared" si="34"/>
        <v>1.2m WC - DWG# PT610201</v>
      </c>
      <c r="E533" s="1" t="s">
        <v>38</v>
      </c>
      <c r="F533" s="1">
        <f t="shared" si="35"/>
        <v>1.2</v>
      </c>
      <c r="G533" s="12">
        <f>INDEX(families!$A:$A,MATCH(H533,families!$B:$B,0))</f>
        <v>8</v>
      </c>
      <c r="H533" s="12" t="s">
        <v>38</v>
      </c>
      <c r="M533" s="1">
        <v>1064666.96</v>
      </c>
      <c r="N533" s="1">
        <v>1064690.96</v>
      </c>
      <c r="O533" s="1">
        <v>1.2</v>
      </c>
      <c r="P533" s="1" t="s">
        <v>732</v>
      </c>
      <c r="Q533" s="1" t="s">
        <v>733</v>
      </c>
      <c r="R533" s="1" t="s">
        <v>734</v>
      </c>
      <c r="S533" s="1" t="s">
        <v>734</v>
      </c>
      <c r="T533" s="1">
        <v>24</v>
      </c>
    </row>
    <row r="534" spans="1:20" x14ac:dyDescent="0.2">
      <c r="A534" s="1">
        <f t="shared" si="32"/>
        <v>1064690.96</v>
      </c>
      <c r="B534" s="1">
        <f t="shared" si="32"/>
        <v>1064769</v>
      </c>
      <c r="C534" s="1" t="str">
        <f t="shared" si="33"/>
        <v>0.9m FG</v>
      </c>
      <c r="D534" s="1" t="str">
        <f t="shared" si="34"/>
        <v>0.9m FG - Default Depth</v>
      </c>
      <c r="E534" s="1" t="s">
        <v>38</v>
      </c>
      <c r="F534" s="1">
        <f t="shared" si="35"/>
        <v>0.9</v>
      </c>
      <c r="G534" s="12">
        <f>INDEX(families!$A:$A,MATCH(H534,families!$B:$B,0))</f>
        <v>8</v>
      </c>
      <c r="H534" s="12" t="s">
        <v>38</v>
      </c>
      <c r="M534" s="1">
        <v>1064690.96</v>
      </c>
      <c r="N534" s="1">
        <v>1064769</v>
      </c>
      <c r="O534" s="1">
        <v>0.9</v>
      </c>
      <c r="P534" s="1" t="s">
        <v>716</v>
      </c>
      <c r="Q534" s="1" t="s">
        <v>717</v>
      </c>
      <c r="R534" s="1" t="s">
        <v>718</v>
      </c>
      <c r="S534" s="1" t="s">
        <v>719</v>
      </c>
      <c r="T534" s="1">
        <v>78.040000000037196</v>
      </c>
    </row>
    <row r="535" spans="1:20" x14ac:dyDescent="0.2">
      <c r="A535" s="1">
        <f t="shared" si="32"/>
        <v>1064769</v>
      </c>
      <c r="B535" s="1">
        <f t="shared" si="32"/>
        <v>1064773</v>
      </c>
      <c r="C535" s="1" t="str">
        <f t="shared" si="33"/>
        <v>1.2m CG</v>
      </c>
      <c r="D535" s="1" t="str">
        <f t="shared" si="34"/>
        <v>1.2m CG - Alignment Sheets</v>
      </c>
      <c r="E535" s="1" t="s">
        <v>38</v>
      </c>
      <c r="F535" s="1">
        <f t="shared" si="35"/>
        <v>1.2</v>
      </c>
      <c r="G535" s="12">
        <f>INDEX(families!$A:$A,MATCH(H535,families!$B:$B,0))</f>
        <v>8</v>
      </c>
      <c r="H535" s="12" t="s">
        <v>38</v>
      </c>
      <c r="M535" s="1">
        <v>1064769</v>
      </c>
      <c r="N535" s="1">
        <v>1064773</v>
      </c>
      <c r="O535" s="1">
        <v>1.2</v>
      </c>
      <c r="P535" s="1" t="s">
        <v>720</v>
      </c>
      <c r="Q535" s="1" t="s">
        <v>721</v>
      </c>
      <c r="R535" s="1" t="s">
        <v>761</v>
      </c>
      <c r="S535" s="1" t="s">
        <v>762</v>
      </c>
      <c r="T535" s="1">
        <v>4</v>
      </c>
    </row>
    <row r="536" spans="1:20" x14ac:dyDescent="0.2">
      <c r="A536" s="1">
        <f t="shared" si="32"/>
        <v>1064773</v>
      </c>
      <c r="B536" s="1">
        <f t="shared" si="32"/>
        <v>1064895</v>
      </c>
      <c r="C536" s="1" t="str">
        <f t="shared" si="33"/>
        <v>0.9m FG</v>
      </c>
      <c r="D536" s="1" t="str">
        <f t="shared" si="34"/>
        <v>0.9m FG - Default Depth</v>
      </c>
      <c r="E536" s="1" t="s">
        <v>38</v>
      </c>
      <c r="F536" s="1">
        <f t="shared" si="35"/>
        <v>0.9</v>
      </c>
      <c r="G536" s="12">
        <f>INDEX(families!$A:$A,MATCH(H536,families!$B:$B,0))</f>
        <v>8</v>
      </c>
      <c r="H536" s="12" t="s">
        <v>38</v>
      </c>
      <c r="M536" s="1">
        <v>1064773</v>
      </c>
      <c r="N536" s="1">
        <v>1064895</v>
      </c>
      <c r="O536" s="1">
        <v>0.9</v>
      </c>
      <c r="P536" s="1" t="s">
        <v>716</v>
      </c>
      <c r="Q536" s="1" t="s">
        <v>717</v>
      </c>
      <c r="R536" s="1" t="s">
        <v>718</v>
      </c>
      <c r="S536" s="1" t="s">
        <v>719</v>
      </c>
      <c r="T536" s="1">
        <v>122</v>
      </c>
    </row>
    <row r="537" spans="1:20" x14ac:dyDescent="0.2">
      <c r="A537" s="1">
        <f t="shared" si="32"/>
        <v>1064895</v>
      </c>
      <c r="B537" s="1">
        <f t="shared" si="32"/>
        <v>1065360</v>
      </c>
      <c r="C537" s="1" t="str">
        <f t="shared" si="33"/>
        <v>2.0m FG</v>
      </c>
      <c r="D537" s="1" t="str">
        <f t="shared" si="34"/>
        <v>2.0m FG - Alignment Sheets</v>
      </c>
      <c r="E537" s="1" t="s">
        <v>38</v>
      </c>
      <c r="F537" s="1">
        <f t="shared" si="35"/>
        <v>2</v>
      </c>
      <c r="G537" s="12">
        <f>INDEX(families!$A:$A,MATCH(H537,families!$B:$B,0))</f>
        <v>8</v>
      </c>
      <c r="H537" s="12" t="s">
        <v>38</v>
      </c>
      <c r="M537" s="1">
        <v>1064895</v>
      </c>
      <c r="N537" s="1">
        <v>1065360</v>
      </c>
      <c r="O537" s="1">
        <v>2</v>
      </c>
      <c r="P537" s="1" t="s">
        <v>716</v>
      </c>
      <c r="Q537" s="1" t="s">
        <v>721</v>
      </c>
      <c r="R537" s="1" t="s">
        <v>757</v>
      </c>
      <c r="S537" s="1" t="s">
        <v>758</v>
      </c>
      <c r="T537" s="1">
        <v>465</v>
      </c>
    </row>
    <row r="538" spans="1:20" x14ac:dyDescent="0.2">
      <c r="A538" s="1">
        <f t="shared" si="32"/>
        <v>1065360</v>
      </c>
      <c r="B538" s="1">
        <f t="shared" si="32"/>
        <v>1065805</v>
      </c>
      <c r="C538" s="1" t="str">
        <f t="shared" si="33"/>
        <v>0.9m FG</v>
      </c>
      <c r="D538" s="1" t="str">
        <f t="shared" si="34"/>
        <v>0.9m FG - Default Depth</v>
      </c>
      <c r="E538" s="1" t="s">
        <v>38</v>
      </c>
      <c r="F538" s="1">
        <f t="shared" si="35"/>
        <v>0.9</v>
      </c>
      <c r="G538" s="12">
        <f>INDEX(families!$A:$A,MATCH(H538,families!$B:$B,0))</f>
        <v>8</v>
      </c>
      <c r="H538" s="12" t="s">
        <v>38</v>
      </c>
      <c r="M538" s="1">
        <v>1065360</v>
      </c>
      <c r="N538" s="1">
        <v>1065805</v>
      </c>
      <c r="O538" s="1">
        <v>0.9</v>
      </c>
      <c r="P538" s="1" t="s">
        <v>716</v>
      </c>
      <c r="Q538" s="1" t="s">
        <v>717</v>
      </c>
      <c r="R538" s="1" t="s">
        <v>718</v>
      </c>
      <c r="S538" s="1" t="s">
        <v>719</v>
      </c>
      <c r="T538" s="1">
        <v>445</v>
      </c>
    </row>
    <row r="539" spans="1:20" x14ac:dyDescent="0.2">
      <c r="A539" s="1">
        <f t="shared" si="32"/>
        <v>1065805</v>
      </c>
      <c r="B539" s="1">
        <f t="shared" si="32"/>
        <v>1065870</v>
      </c>
      <c r="C539" s="1" t="str">
        <f t="shared" si="33"/>
        <v>2.0m MOTI</v>
      </c>
      <c r="D539" s="1" t="str">
        <f t="shared" si="34"/>
        <v>2.0m MOTI - MOTI Encroachment</v>
      </c>
      <c r="E539" s="1" t="s">
        <v>38</v>
      </c>
      <c r="F539" s="1">
        <f t="shared" si="35"/>
        <v>2</v>
      </c>
      <c r="G539" s="12">
        <f>INDEX(families!$A:$A,MATCH(H539,families!$B:$B,0))</f>
        <v>8</v>
      </c>
      <c r="H539" s="12" t="s">
        <v>38</v>
      </c>
      <c r="M539" s="1">
        <v>1065805</v>
      </c>
      <c r="N539" s="1">
        <v>1065870</v>
      </c>
      <c r="O539" s="1">
        <v>2</v>
      </c>
      <c r="P539" s="1" t="s">
        <v>768</v>
      </c>
      <c r="Q539" s="1" t="s">
        <v>769</v>
      </c>
      <c r="R539" s="1" t="s">
        <v>770</v>
      </c>
      <c r="S539" s="1" t="s">
        <v>771</v>
      </c>
      <c r="T539" s="1">
        <v>65</v>
      </c>
    </row>
    <row r="540" spans="1:20" x14ac:dyDescent="0.2">
      <c r="A540" s="1">
        <f t="shared" si="32"/>
        <v>1065870</v>
      </c>
      <c r="B540" s="1">
        <f t="shared" si="32"/>
        <v>1065937</v>
      </c>
      <c r="C540" s="1" t="str">
        <f t="shared" si="33"/>
        <v>0.9m FG</v>
      </c>
      <c r="D540" s="1" t="str">
        <f t="shared" si="34"/>
        <v>0.9m FG - Default Depth</v>
      </c>
      <c r="E540" s="1" t="s">
        <v>38</v>
      </c>
      <c r="F540" s="1">
        <f t="shared" si="35"/>
        <v>0.9</v>
      </c>
      <c r="G540" s="12">
        <f>INDEX(families!$A:$A,MATCH(H540,families!$B:$B,0))</f>
        <v>8</v>
      </c>
      <c r="H540" s="12" t="s">
        <v>38</v>
      </c>
      <c r="M540" s="1">
        <v>1065870</v>
      </c>
      <c r="N540" s="1">
        <v>1065937</v>
      </c>
      <c r="O540" s="1">
        <v>0.9</v>
      </c>
      <c r="P540" s="1" t="s">
        <v>716</v>
      </c>
      <c r="Q540" s="1" t="s">
        <v>717</v>
      </c>
      <c r="R540" s="1" t="s">
        <v>718</v>
      </c>
      <c r="S540" s="1" t="s">
        <v>719</v>
      </c>
      <c r="T540" s="1">
        <v>67</v>
      </c>
    </row>
    <row r="541" spans="1:20" x14ac:dyDescent="0.2">
      <c r="A541" s="1">
        <f t="shared" si="32"/>
        <v>1065937</v>
      </c>
      <c r="B541" s="1">
        <f t="shared" si="32"/>
        <v>1066029</v>
      </c>
      <c r="C541" s="1" t="str">
        <f t="shared" si="33"/>
        <v>2.0m MOTI</v>
      </c>
      <c r="D541" s="1" t="str">
        <f t="shared" si="34"/>
        <v>2.0m MOTI - MOTI Encroachment</v>
      </c>
      <c r="E541" s="1" t="s">
        <v>38</v>
      </c>
      <c r="F541" s="1">
        <f t="shared" si="35"/>
        <v>2</v>
      </c>
      <c r="G541" s="12">
        <f>INDEX(families!$A:$A,MATCH(H541,families!$B:$B,0))</f>
        <v>8</v>
      </c>
      <c r="H541" s="12" t="s">
        <v>38</v>
      </c>
      <c r="M541" s="1">
        <v>1065937</v>
      </c>
      <c r="N541" s="1">
        <v>1066029</v>
      </c>
      <c r="O541" s="1">
        <v>2</v>
      </c>
      <c r="P541" s="1" t="s">
        <v>768</v>
      </c>
      <c r="Q541" s="1" t="s">
        <v>769</v>
      </c>
      <c r="R541" s="1" t="s">
        <v>770</v>
      </c>
      <c r="S541" s="1" t="s">
        <v>771</v>
      </c>
      <c r="T541" s="1">
        <v>92</v>
      </c>
    </row>
    <row r="542" spans="1:20" x14ac:dyDescent="0.2">
      <c r="A542" s="1">
        <f t="shared" si="32"/>
        <v>1066029</v>
      </c>
      <c r="B542" s="1">
        <f t="shared" si="32"/>
        <v>1066053.27</v>
      </c>
      <c r="C542" s="1" t="str">
        <f t="shared" si="33"/>
        <v>0.9m FG</v>
      </c>
      <c r="D542" s="1" t="str">
        <f t="shared" si="34"/>
        <v>0.9m FG - Default Depth</v>
      </c>
      <c r="E542" s="1" t="s">
        <v>38</v>
      </c>
      <c r="F542" s="1">
        <f t="shared" si="35"/>
        <v>0.9</v>
      </c>
      <c r="G542" s="12">
        <f>INDEX(families!$A:$A,MATCH(H542,families!$B:$B,0))</f>
        <v>8</v>
      </c>
      <c r="H542" s="12" t="s">
        <v>38</v>
      </c>
      <c r="M542" s="1">
        <v>1066029</v>
      </c>
      <c r="N542" s="1">
        <v>1066053.27</v>
      </c>
      <c r="O542" s="1">
        <v>0.9</v>
      </c>
      <c r="P542" s="1" t="s">
        <v>716</v>
      </c>
      <c r="Q542" s="1" t="s">
        <v>717</v>
      </c>
      <c r="R542" s="1" t="s">
        <v>718</v>
      </c>
      <c r="S542" s="1" t="s">
        <v>719</v>
      </c>
      <c r="T542" s="1">
        <v>24.270000000018602</v>
      </c>
    </row>
    <row r="543" spans="1:20" x14ac:dyDescent="0.2">
      <c r="A543" s="1">
        <f t="shared" si="32"/>
        <v>1066053.27</v>
      </c>
      <c r="B543" s="1">
        <f t="shared" si="32"/>
        <v>1066077.27</v>
      </c>
      <c r="C543" s="1" t="str">
        <f t="shared" si="33"/>
        <v>1.2m WC</v>
      </c>
      <c r="D543" s="1" t="str">
        <f t="shared" si="34"/>
        <v>1.2m WC - DWG# PT610201</v>
      </c>
      <c r="E543" s="1" t="s">
        <v>38</v>
      </c>
      <c r="F543" s="1">
        <f t="shared" si="35"/>
        <v>1.2</v>
      </c>
      <c r="G543" s="12">
        <f>INDEX(families!$A:$A,MATCH(H543,families!$B:$B,0))</f>
        <v>8</v>
      </c>
      <c r="H543" s="12" t="s">
        <v>38</v>
      </c>
      <c r="M543" s="1">
        <v>1066053.27</v>
      </c>
      <c r="N543" s="1">
        <v>1066077.27</v>
      </c>
      <c r="O543" s="1">
        <v>1.2</v>
      </c>
      <c r="P543" s="1" t="s">
        <v>732</v>
      </c>
      <c r="Q543" s="1" t="s">
        <v>733</v>
      </c>
      <c r="R543" s="1" t="s">
        <v>734</v>
      </c>
      <c r="S543" s="1" t="s">
        <v>734</v>
      </c>
      <c r="T543" s="1">
        <v>24</v>
      </c>
    </row>
    <row r="544" spans="1:20" x14ac:dyDescent="0.2">
      <c r="A544" s="1">
        <f t="shared" si="32"/>
        <v>1066077.27</v>
      </c>
      <c r="B544" s="1">
        <f t="shared" si="32"/>
        <v>1066317.1000000001</v>
      </c>
      <c r="C544" s="1" t="str">
        <f t="shared" si="33"/>
        <v>0.9m FG</v>
      </c>
      <c r="D544" s="1" t="str">
        <f t="shared" si="34"/>
        <v>0.9m FG - Default Depth</v>
      </c>
      <c r="E544" s="1" t="s">
        <v>38</v>
      </c>
      <c r="F544" s="1">
        <f t="shared" si="35"/>
        <v>0.9</v>
      </c>
      <c r="G544" s="12">
        <f>INDEX(families!$A:$A,MATCH(H544,families!$B:$B,0))</f>
        <v>8</v>
      </c>
      <c r="H544" s="12" t="s">
        <v>38</v>
      </c>
      <c r="M544" s="1">
        <v>1066077.27</v>
      </c>
      <c r="N544" s="1">
        <v>1066317.1000000001</v>
      </c>
      <c r="O544" s="1">
        <v>0.9</v>
      </c>
      <c r="P544" s="1" t="s">
        <v>716</v>
      </c>
      <c r="Q544" s="1" t="s">
        <v>717</v>
      </c>
      <c r="R544" s="1" t="s">
        <v>718</v>
      </c>
      <c r="S544" s="1" t="s">
        <v>719</v>
      </c>
      <c r="T544" s="1">
        <v>239.83000000007399</v>
      </c>
    </row>
    <row r="545" spans="1:20" x14ac:dyDescent="0.2">
      <c r="A545" s="1">
        <f t="shared" si="32"/>
        <v>1066317.1000000001</v>
      </c>
      <c r="B545" s="1">
        <f t="shared" si="32"/>
        <v>1066341.1000000001</v>
      </c>
      <c r="C545" s="1" t="str">
        <f t="shared" si="33"/>
        <v>1.2m WC</v>
      </c>
      <c r="D545" s="1" t="str">
        <f t="shared" si="34"/>
        <v>1.2m WC - DWG# PT610201</v>
      </c>
      <c r="E545" s="1" t="s">
        <v>38</v>
      </c>
      <c r="F545" s="1">
        <f t="shared" si="35"/>
        <v>1.2</v>
      </c>
      <c r="G545" s="12">
        <f>INDEX(families!$A:$A,MATCH(H545,families!$B:$B,0))</f>
        <v>8</v>
      </c>
      <c r="H545" s="12" t="s">
        <v>38</v>
      </c>
      <c r="M545" s="1">
        <v>1066317.1000000001</v>
      </c>
      <c r="N545" s="1">
        <v>1066341.1000000001</v>
      </c>
      <c r="O545" s="1">
        <v>1.2</v>
      </c>
      <c r="P545" s="1" t="s">
        <v>732</v>
      </c>
      <c r="Q545" s="1" t="s">
        <v>733</v>
      </c>
      <c r="R545" s="1" t="s">
        <v>734</v>
      </c>
      <c r="S545" s="1" t="s">
        <v>734</v>
      </c>
      <c r="T545" s="1">
        <v>24</v>
      </c>
    </row>
    <row r="546" spans="1:20" x14ac:dyDescent="0.2">
      <c r="A546" s="1">
        <f t="shared" si="32"/>
        <v>1066341.1000000001</v>
      </c>
      <c r="B546" s="1">
        <f t="shared" si="32"/>
        <v>1066930</v>
      </c>
      <c r="C546" s="1" t="str">
        <f t="shared" si="33"/>
        <v>0.9m FG</v>
      </c>
      <c r="D546" s="1" t="str">
        <f t="shared" si="34"/>
        <v>0.9m FG - Default Depth</v>
      </c>
      <c r="E546" s="1" t="s">
        <v>38</v>
      </c>
      <c r="F546" s="1">
        <f t="shared" si="35"/>
        <v>0.9</v>
      </c>
      <c r="G546" s="12">
        <f>INDEX(families!$A:$A,MATCH(H546,families!$B:$B,0))</f>
        <v>8</v>
      </c>
      <c r="H546" s="12" t="s">
        <v>38</v>
      </c>
      <c r="M546" s="1">
        <v>1066341.1000000001</v>
      </c>
      <c r="N546" s="1">
        <v>1066930</v>
      </c>
      <c r="O546" s="1">
        <v>0.9</v>
      </c>
      <c r="P546" s="1" t="s">
        <v>716</v>
      </c>
      <c r="Q546" s="1" t="s">
        <v>717</v>
      </c>
      <c r="R546" s="1" t="s">
        <v>718</v>
      </c>
      <c r="S546" s="1" t="s">
        <v>719</v>
      </c>
      <c r="T546" s="1">
        <v>588.89999999990596</v>
      </c>
    </row>
    <row r="547" spans="1:20" x14ac:dyDescent="0.2">
      <c r="A547" s="1">
        <f t="shared" si="32"/>
        <v>1066930</v>
      </c>
      <c r="B547" s="1">
        <f t="shared" si="32"/>
        <v>1066947</v>
      </c>
      <c r="C547" s="1" t="str">
        <f t="shared" si="33"/>
        <v>2.0m MOTI</v>
      </c>
      <c r="D547" s="1" t="str">
        <f t="shared" si="34"/>
        <v>2.0m MOTI - MOTI Encroachment</v>
      </c>
      <c r="E547" s="1" t="s">
        <v>38</v>
      </c>
      <c r="F547" s="1">
        <f t="shared" si="35"/>
        <v>2</v>
      </c>
      <c r="G547" s="12">
        <f>INDEX(families!$A:$A,MATCH(H547,families!$B:$B,0))</f>
        <v>8</v>
      </c>
      <c r="H547" s="12" t="s">
        <v>38</v>
      </c>
      <c r="M547" s="1">
        <v>1066930</v>
      </c>
      <c r="N547" s="1">
        <v>1066947</v>
      </c>
      <c r="O547" s="1">
        <v>2</v>
      </c>
      <c r="P547" s="1" t="s">
        <v>768</v>
      </c>
      <c r="Q547" s="1" t="s">
        <v>769</v>
      </c>
      <c r="R547" s="1" t="s">
        <v>770</v>
      </c>
      <c r="S547" s="1" t="s">
        <v>771</v>
      </c>
      <c r="T547" s="1">
        <v>17</v>
      </c>
    </row>
    <row r="548" spans="1:20" x14ac:dyDescent="0.2">
      <c r="A548" s="1">
        <f t="shared" si="32"/>
        <v>1066947</v>
      </c>
      <c r="B548" s="1">
        <f t="shared" si="32"/>
        <v>1066989</v>
      </c>
      <c r="C548" s="1" t="str">
        <f t="shared" si="33"/>
        <v>2.3m CG</v>
      </c>
      <c r="D548" s="1" t="str">
        <f t="shared" si="34"/>
        <v>2.3m CG - Alignment Sheets</v>
      </c>
      <c r="E548" s="1" t="s">
        <v>38</v>
      </c>
      <c r="F548" s="1">
        <f t="shared" si="35"/>
        <v>2.2999999999999998</v>
      </c>
      <c r="G548" s="12">
        <f>INDEX(families!$A:$A,MATCH(H548,families!$B:$B,0))</f>
        <v>8</v>
      </c>
      <c r="H548" s="12" t="s">
        <v>38</v>
      </c>
      <c r="M548" s="1">
        <v>1066947</v>
      </c>
      <c r="N548" s="1">
        <v>1066989</v>
      </c>
      <c r="O548" s="1">
        <v>2.2999999999999998</v>
      </c>
      <c r="P548" s="1" t="s">
        <v>720</v>
      </c>
      <c r="Q548" s="1" t="s">
        <v>721</v>
      </c>
      <c r="R548" s="1" t="s">
        <v>837</v>
      </c>
      <c r="S548" s="1" t="s">
        <v>838</v>
      </c>
      <c r="T548" s="1">
        <v>42</v>
      </c>
    </row>
    <row r="549" spans="1:20" x14ac:dyDescent="0.2">
      <c r="A549" s="1">
        <f t="shared" si="32"/>
        <v>1066989</v>
      </c>
      <c r="B549" s="1">
        <f t="shared" si="32"/>
        <v>1066991</v>
      </c>
      <c r="C549" s="1" t="str">
        <f t="shared" si="33"/>
        <v>2.0m MOTI</v>
      </c>
      <c r="D549" s="1" t="str">
        <f t="shared" si="34"/>
        <v>2.0m MOTI - MOTI Encroachment</v>
      </c>
      <c r="E549" s="1" t="s">
        <v>38</v>
      </c>
      <c r="F549" s="1">
        <f t="shared" si="35"/>
        <v>2</v>
      </c>
      <c r="G549" s="12">
        <f>INDEX(families!$A:$A,MATCH(H549,families!$B:$B,0))</f>
        <v>8</v>
      </c>
      <c r="H549" s="12" t="s">
        <v>38</v>
      </c>
      <c r="M549" s="1">
        <v>1066989</v>
      </c>
      <c r="N549" s="1">
        <v>1066991</v>
      </c>
      <c r="O549" s="1">
        <v>2</v>
      </c>
      <c r="P549" s="1" t="s">
        <v>768</v>
      </c>
      <c r="Q549" s="1" t="s">
        <v>769</v>
      </c>
      <c r="R549" s="1" t="s">
        <v>770</v>
      </c>
      <c r="S549" s="1" t="s">
        <v>771</v>
      </c>
      <c r="T549" s="1">
        <v>2</v>
      </c>
    </row>
    <row r="550" spans="1:20" x14ac:dyDescent="0.2">
      <c r="A550" s="1">
        <f t="shared" si="32"/>
        <v>1066991</v>
      </c>
      <c r="B550" s="1">
        <f t="shared" si="32"/>
        <v>1067010</v>
      </c>
      <c r="C550" s="1" t="str">
        <f t="shared" si="33"/>
        <v>2.5m CG</v>
      </c>
      <c r="D550" s="1" t="str">
        <f t="shared" si="34"/>
        <v>2.5m CG - Alignment Sheets</v>
      </c>
      <c r="E550" s="1" t="s">
        <v>38</v>
      </c>
      <c r="F550" s="1">
        <f t="shared" si="35"/>
        <v>2.5</v>
      </c>
      <c r="G550" s="12">
        <f>INDEX(families!$A:$A,MATCH(H550,families!$B:$B,0))</f>
        <v>8</v>
      </c>
      <c r="H550" s="12" t="s">
        <v>38</v>
      </c>
      <c r="M550" s="1">
        <v>1066991</v>
      </c>
      <c r="N550" s="1">
        <v>1067010</v>
      </c>
      <c r="O550" s="1">
        <v>2.5</v>
      </c>
      <c r="P550" s="1" t="s">
        <v>720</v>
      </c>
      <c r="Q550" s="1" t="s">
        <v>721</v>
      </c>
      <c r="R550" s="1" t="s">
        <v>825</v>
      </c>
      <c r="S550" s="1" t="s">
        <v>826</v>
      </c>
      <c r="T550" s="1">
        <v>19</v>
      </c>
    </row>
    <row r="551" spans="1:20" x14ac:dyDescent="0.2">
      <c r="A551" s="1">
        <f t="shared" si="32"/>
        <v>1067010</v>
      </c>
      <c r="B551" s="1">
        <f t="shared" si="32"/>
        <v>1067047</v>
      </c>
      <c r="C551" s="1" t="str">
        <f t="shared" si="33"/>
        <v>1.5m CG/2.3m FG</v>
      </c>
      <c r="D551" s="1" t="str">
        <f t="shared" si="34"/>
        <v>1.5m CG/2.3m FG - Alignment Sheets</v>
      </c>
      <c r="E551" s="1" t="s">
        <v>38</v>
      </c>
      <c r="F551" s="1">
        <f t="shared" si="35"/>
        <v>1.5</v>
      </c>
      <c r="G551" s="12">
        <f>INDEX(families!$A:$A,MATCH(H551,families!$B:$B,0))</f>
        <v>8</v>
      </c>
      <c r="H551" s="12" t="s">
        <v>38</v>
      </c>
      <c r="M551" s="1">
        <v>1067010</v>
      </c>
      <c r="N551" s="1">
        <v>1067047</v>
      </c>
      <c r="O551" s="1" t="s">
        <v>740</v>
      </c>
      <c r="P551" s="1" t="s">
        <v>741</v>
      </c>
      <c r="Q551" s="1" t="s">
        <v>721</v>
      </c>
      <c r="R551" s="1" t="s">
        <v>742</v>
      </c>
      <c r="S551" s="1" t="s">
        <v>743</v>
      </c>
      <c r="T551" s="1">
        <v>37</v>
      </c>
    </row>
    <row r="552" spans="1:20" x14ac:dyDescent="0.2">
      <c r="A552" s="1">
        <f t="shared" si="32"/>
        <v>1067047</v>
      </c>
      <c r="B552" s="1">
        <f t="shared" si="32"/>
        <v>1067370</v>
      </c>
      <c r="C552" s="1" t="str">
        <f t="shared" si="33"/>
        <v>2.0m MOTI</v>
      </c>
      <c r="D552" s="1" t="str">
        <f t="shared" si="34"/>
        <v>2.0m MOTI - MOTI Encroachment</v>
      </c>
      <c r="E552" s="1" t="s">
        <v>38</v>
      </c>
      <c r="F552" s="1">
        <f t="shared" si="35"/>
        <v>2</v>
      </c>
      <c r="G552" s="12">
        <f>INDEX(families!$A:$A,MATCH(H552,families!$B:$B,0))</f>
        <v>8</v>
      </c>
      <c r="H552" s="12" t="s">
        <v>38</v>
      </c>
      <c r="M552" s="1">
        <v>1067047</v>
      </c>
      <c r="N552" s="1">
        <v>1067370</v>
      </c>
      <c r="O552" s="1">
        <v>2</v>
      </c>
      <c r="P552" s="1" t="s">
        <v>768</v>
      </c>
      <c r="Q552" s="1" t="s">
        <v>769</v>
      </c>
      <c r="R552" s="1" t="s">
        <v>770</v>
      </c>
      <c r="S552" s="1" t="s">
        <v>771</v>
      </c>
      <c r="T552" s="1">
        <v>323</v>
      </c>
    </row>
    <row r="553" spans="1:20" x14ac:dyDescent="0.2">
      <c r="A553" s="1">
        <f t="shared" si="32"/>
        <v>1067370</v>
      </c>
      <c r="B553" s="1">
        <f t="shared" si="32"/>
        <v>1067557</v>
      </c>
      <c r="C553" s="1" t="str">
        <f t="shared" si="33"/>
        <v>2.3m CG</v>
      </c>
      <c r="D553" s="1" t="str">
        <f t="shared" si="34"/>
        <v>2.3m CG - Alignment Sheets</v>
      </c>
      <c r="E553" s="1" t="s">
        <v>38</v>
      </c>
      <c r="F553" s="1">
        <f t="shared" si="35"/>
        <v>2.2999999999999998</v>
      </c>
      <c r="G553" s="12">
        <f>INDEX(families!$A:$A,MATCH(H553,families!$B:$B,0))</f>
        <v>8</v>
      </c>
      <c r="H553" s="12" t="s">
        <v>38</v>
      </c>
      <c r="M553" s="1">
        <v>1067370</v>
      </c>
      <c r="N553" s="1">
        <v>1067557</v>
      </c>
      <c r="O553" s="1">
        <v>2.2999999999999998</v>
      </c>
      <c r="P553" s="1" t="s">
        <v>720</v>
      </c>
      <c r="Q553" s="1" t="s">
        <v>721</v>
      </c>
      <c r="R553" s="1" t="s">
        <v>837</v>
      </c>
      <c r="S553" s="1" t="s">
        <v>838</v>
      </c>
      <c r="T553" s="1">
        <v>187</v>
      </c>
    </row>
    <row r="554" spans="1:20" x14ac:dyDescent="0.2">
      <c r="A554" s="1">
        <f t="shared" si="32"/>
        <v>1067557</v>
      </c>
      <c r="B554" s="1">
        <f t="shared" si="32"/>
        <v>1067616</v>
      </c>
      <c r="C554" s="1" t="str">
        <f t="shared" si="33"/>
        <v>1.2m CG/1.5m FG</v>
      </c>
      <c r="D554" s="1" t="str">
        <f t="shared" si="34"/>
        <v>1.2m CG/1.5m FG - Alignment Sheets</v>
      </c>
      <c r="E554" s="1" t="s">
        <v>38</v>
      </c>
      <c r="F554" s="1">
        <f t="shared" si="35"/>
        <v>1.2</v>
      </c>
      <c r="G554" s="12">
        <f>INDEX(families!$A:$A,MATCH(H554,families!$B:$B,0))</f>
        <v>8</v>
      </c>
      <c r="H554" s="12" t="s">
        <v>38</v>
      </c>
      <c r="M554" s="1">
        <v>1067557</v>
      </c>
      <c r="N554" s="1">
        <v>1067616</v>
      </c>
      <c r="O554" s="1" t="s">
        <v>747</v>
      </c>
      <c r="P554" s="1" t="s">
        <v>741</v>
      </c>
      <c r="Q554" s="1" t="s">
        <v>721</v>
      </c>
      <c r="R554" s="1" t="s">
        <v>748</v>
      </c>
      <c r="S554" s="1" t="s">
        <v>749</v>
      </c>
      <c r="T554" s="1">
        <v>59</v>
      </c>
    </row>
    <row r="555" spans="1:20" x14ac:dyDescent="0.2">
      <c r="A555" s="1">
        <f t="shared" si="32"/>
        <v>1067616</v>
      </c>
      <c r="B555" s="1">
        <f t="shared" si="32"/>
        <v>1068616</v>
      </c>
      <c r="C555" s="1" t="str">
        <f t="shared" si="33"/>
        <v>1.2m CG</v>
      </c>
      <c r="D555" s="1" t="str">
        <f t="shared" si="34"/>
        <v>1.2m CG - Alignment Sheets</v>
      </c>
      <c r="E555" s="1" t="s">
        <v>38</v>
      </c>
      <c r="F555" s="1">
        <f t="shared" si="35"/>
        <v>1.2</v>
      </c>
      <c r="G555" s="12">
        <f>INDEX(families!$A:$A,MATCH(H555,families!$B:$B,0))</f>
        <v>8</v>
      </c>
      <c r="H555" s="12" t="s">
        <v>38</v>
      </c>
      <c r="M555" s="1">
        <v>1067616</v>
      </c>
      <c r="N555" s="1">
        <v>1068616</v>
      </c>
      <c r="O555" s="1">
        <v>1.2</v>
      </c>
      <c r="P555" s="1" t="s">
        <v>720</v>
      </c>
      <c r="Q555" s="1" t="s">
        <v>721</v>
      </c>
      <c r="R555" s="1" t="s">
        <v>761</v>
      </c>
      <c r="S555" s="1" t="s">
        <v>762</v>
      </c>
      <c r="T555" s="1">
        <v>1000</v>
      </c>
    </row>
    <row r="556" spans="1:20" x14ac:dyDescent="0.2">
      <c r="A556" s="1">
        <f t="shared" si="32"/>
        <v>1068616</v>
      </c>
      <c r="B556" s="1">
        <f t="shared" si="32"/>
        <v>1068651</v>
      </c>
      <c r="C556" s="1" t="str">
        <f t="shared" si="33"/>
        <v>2.0m MOTI</v>
      </c>
      <c r="D556" s="1" t="str">
        <f t="shared" si="34"/>
        <v>2.0m MOTI - MOTI Encroachment</v>
      </c>
      <c r="E556" s="1" t="s">
        <v>38</v>
      </c>
      <c r="F556" s="1">
        <f t="shared" si="35"/>
        <v>2</v>
      </c>
      <c r="G556" s="12">
        <f>INDEX(families!$A:$A,MATCH(H556,families!$B:$B,0))</f>
        <v>8</v>
      </c>
      <c r="H556" s="12" t="s">
        <v>38</v>
      </c>
      <c r="M556" s="1">
        <v>1068616</v>
      </c>
      <c r="N556" s="1">
        <v>1068651</v>
      </c>
      <c r="O556" s="1">
        <v>2</v>
      </c>
      <c r="P556" s="1" t="s">
        <v>768</v>
      </c>
      <c r="Q556" s="1" t="s">
        <v>769</v>
      </c>
      <c r="R556" s="1" t="s">
        <v>770</v>
      </c>
      <c r="S556" s="1" t="s">
        <v>771</v>
      </c>
      <c r="T556" s="1">
        <v>35</v>
      </c>
    </row>
    <row r="557" spans="1:20" x14ac:dyDescent="0.2">
      <c r="A557" s="1">
        <f t="shared" si="32"/>
        <v>1068651</v>
      </c>
      <c r="B557" s="1">
        <f t="shared" si="32"/>
        <v>1068686</v>
      </c>
      <c r="C557" s="1" t="str">
        <f t="shared" si="33"/>
        <v>3.0m CG</v>
      </c>
      <c r="D557" s="1" t="str">
        <f t="shared" si="34"/>
        <v>3.0m CG - Alignment Sheets</v>
      </c>
      <c r="E557" s="1" t="s">
        <v>38</v>
      </c>
      <c r="F557" s="1">
        <f t="shared" si="35"/>
        <v>3</v>
      </c>
      <c r="G557" s="12">
        <f>INDEX(families!$A:$A,MATCH(H557,families!$B:$B,0))</f>
        <v>8</v>
      </c>
      <c r="H557" s="12" t="s">
        <v>38</v>
      </c>
      <c r="M557" s="1">
        <v>1068651</v>
      </c>
      <c r="N557" s="1">
        <v>1068686</v>
      </c>
      <c r="O557" s="1">
        <v>3</v>
      </c>
      <c r="P557" s="1" t="s">
        <v>720</v>
      </c>
      <c r="Q557" s="1" t="s">
        <v>721</v>
      </c>
      <c r="R557" s="1" t="s">
        <v>823</v>
      </c>
      <c r="S557" s="1" t="s">
        <v>824</v>
      </c>
      <c r="T557" s="1">
        <v>35</v>
      </c>
    </row>
    <row r="558" spans="1:20" x14ac:dyDescent="0.2">
      <c r="A558" s="1">
        <f t="shared" si="32"/>
        <v>1068686</v>
      </c>
      <c r="B558" s="1">
        <f t="shared" si="32"/>
        <v>1068764</v>
      </c>
      <c r="C558" s="1" t="str">
        <f t="shared" si="33"/>
        <v>2.0m MOTI</v>
      </c>
      <c r="D558" s="1" t="str">
        <f t="shared" si="34"/>
        <v>2.0m MOTI - MOTI Encroachment</v>
      </c>
      <c r="E558" s="1" t="s">
        <v>38</v>
      </c>
      <c r="F558" s="1">
        <f t="shared" si="35"/>
        <v>2</v>
      </c>
      <c r="G558" s="12">
        <f>INDEX(families!$A:$A,MATCH(H558,families!$B:$B,0))</f>
        <v>8</v>
      </c>
      <c r="H558" s="12" t="s">
        <v>38</v>
      </c>
      <c r="M558" s="1">
        <v>1068686</v>
      </c>
      <c r="N558" s="1">
        <v>1068764</v>
      </c>
      <c r="O558" s="1">
        <v>2</v>
      </c>
      <c r="P558" s="1" t="s">
        <v>768</v>
      </c>
      <c r="Q558" s="1" t="s">
        <v>769</v>
      </c>
      <c r="R558" s="1" t="s">
        <v>770</v>
      </c>
      <c r="S558" s="1" t="s">
        <v>771</v>
      </c>
      <c r="T558" s="1">
        <v>78</v>
      </c>
    </row>
    <row r="559" spans="1:20" x14ac:dyDescent="0.2">
      <c r="A559" s="1">
        <f t="shared" si="32"/>
        <v>1068764</v>
      </c>
      <c r="B559" s="1">
        <f t="shared" si="32"/>
        <v>1068789</v>
      </c>
      <c r="C559" s="1" t="str">
        <f t="shared" si="33"/>
        <v>3.0m CG</v>
      </c>
      <c r="D559" s="1" t="str">
        <f t="shared" si="34"/>
        <v>3.0m CG - Alignment Sheets</v>
      </c>
      <c r="E559" s="1" t="s">
        <v>38</v>
      </c>
      <c r="F559" s="1">
        <f t="shared" si="35"/>
        <v>3</v>
      </c>
      <c r="G559" s="12">
        <f>INDEX(families!$A:$A,MATCH(H559,families!$B:$B,0))</f>
        <v>8</v>
      </c>
      <c r="H559" s="12" t="s">
        <v>38</v>
      </c>
      <c r="M559" s="1">
        <v>1068764</v>
      </c>
      <c r="N559" s="1">
        <v>1068789</v>
      </c>
      <c r="O559" s="1">
        <v>3</v>
      </c>
      <c r="P559" s="1" t="s">
        <v>720</v>
      </c>
      <c r="Q559" s="1" t="s">
        <v>721</v>
      </c>
      <c r="R559" s="1" t="s">
        <v>823</v>
      </c>
      <c r="S559" s="1" t="s">
        <v>824</v>
      </c>
      <c r="T559" s="1">
        <v>25</v>
      </c>
    </row>
    <row r="560" spans="1:20" x14ac:dyDescent="0.2">
      <c r="A560" s="1">
        <f t="shared" si="32"/>
        <v>1068789</v>
      </c>
      <c r="B560" s="1">
        <f t="shared" si="32"/>
        <v>1068789.1185999999</v>
      </c>
      <c r="C560" s="1" t="str">
        <f t="shared" si="33"/>
        <v>3.0m DD</v>
      </c>
      <c r="D560" s="1" t="str">
        <f t="shared" si="34"/>
        <v>3.0m DD - BGC Dominant Design</v>
      </c>
      <c r="E560" s="1" t="s">
        <v>38</v>
      </c>
      <c r="F560" s="1">
        <f t="shared" si="35"/>
        <v>3</v>
      </c>
      <c r="G560" s="12">
        <f>INDEX(families!$A:$A,MATCH(H560,families!$B:$B,0))</f>
        <v>8</v>
      </c>
      <c r="H560" s="12" t="s">
        <v>38</v>
      </c>
      <c r="M560" s="1">
        <v>1068789</v>
      </c>
      <c r="N560" s="1">
        <v>1068789.1185999999</v>
      </c>
      <c r="O560" s="1">
        <v>3</v>
      </c>
      <c r="P560" s="1" t="s">
        <v>728</v>
      </c>
      <c r="Q560" s="1" t="s">
        <v>729</v>
      </c>
      <c r="R560" s="1" t="s">
        <v>821</v>
      </c>
      <c r="S560" s="1" t="s">
        <v>822</v>
      </c>
      <c r="T560" s="1">
        <v>0.118599999928846</v>
      </c>
    </row>
    <row r="561" spans="1:20" x14ac:dyDescent="0.2">
      <c r="A561" s="1">
        <f t="shared" si="32"/>
        <v>1068789.1185999999</v>
      </c>
      <c r="B561" s="1">
        <f t="shared" si="32"/>
        <v>1068797</v>
      </c>
      <c r="C561" s="1" t="str">
        <f t="shared" si="33"/>
        <v>2.0m MOTI</v>
      </c>
      <c r="D561" s="1" t="str">
        <f t="shared" si="34"/>
        <v>2.0m MOTI - MOTI Encroachment</v>
      </c>
      <c r="E561" s="1" t="s">
        <v>38</v>
      </c>
      <c r="F561" s="1">
        <f t="shared" si="35"/>
        <v>2</v>
      </c>
      <c r="G561" s="12">
        <f>INDEX(families!$A:$A,MATCH(H561,families!$B:$B,0))</f>
        <v>8</v>
      </c>
      <c r="H561" s="12" t="s">
        <v>38</v>
      </c>
      <c r="M561" s="1">
        <v>1068789.1185999999</v>
      </c>
      <c r="N561" s="1">
        <v>1068797</v>
      </c>
      <c r="O561" s="1">
        <v>2</v>
      </c>
      <c r="P561" s="1" t="s">
        <v>768</v>
      </c>
      <c r="Q561" s="1" t="s">
        <v>769</v>
      </c>
      <c r="R561" s="1" t="s">
        <v>770</v>
      </c>
      <c r="S561" s="1" t="s">
        <v>771</v>
      </c>
      <c r="T561" s="1">
        <v>7.8814000000711504</v>
      </c>
    </row>
    <row r="562" spans="1:20" x14ac:dyDescent="0.2">
      <c r="A562" s="1">
        <f t="shared" si="32"/>
        <v>1068797</v>
      </c>
      <c r="B562" s="1">
        <f t="shared" si="32"/>
        <v>1068898</v>
      </c>
      <c r="C562" s="1" t="str">
        <f t="shared" si="33"/>
        <v>2.0m CG</v>
      </c>
      <c r="D562" s="1" t="str">
        <f t="shared" si="34"/>
        <v>2.0m CG - Alignment Sheets</v>
      </c>
      <c r="E562" s="1" t="s">
        <v>38</v>
      </c>
      <c r="F562" s="1">
        <f t="shared" si="35"/>
        <v>2</v>
      </c>
      <c r="G562" s="12">
        <f>INDEX(families!$A:$A,MATCH(H562,families!$B:$B,0))</f>
        <v>8</v>
      </c>
      <c r="H562" s="12" t="s">
        <v>38</v>
      </c>
      <c r="M562" s="1">
        <v>1068797</v>
      </c>
      <c r="N562" s="1">
        <v>1068898</v>
      </c>
      <c r="O562" s="1">
        <v>2</v>
      </c>
      <c r="P562" s="1" t="s">
        <v>720</v>
      </c>
      <c r="Q562" s="1" t="s">
        <v>721</v>
      </c>
      <c r="R562" s="1" t="s">
        <v>772</v>
      </c>
      <c r="S562" s="1" t="s">
        <v>773</v>
      </c>
      <c r="T562" s="1">
        <v>101</v>
      </c>
    </row>
    <row r="563" spans="1:20" x14ac:dyDescent="0.2">
      <c r="A563" s="1">
        <f t="shared" si="32"/>
        <v>1068898</v>
      </c>
      <c r="B563" s="1">
        <f t="shared" si="32"/>
        <v>1068990</v>
      </c>
      <c r="C563" s="1" t="str">
        <f t="shared" si="33"/>
        <v>0.9m FG</v>
      </c>
      <c r="D563" s="1" t="str">
        <f t="shared" si="34"/>
        <v>0.9m FG - Default Depth</v>
      </c>
      <c r="E563" s="1" t="s">
        <v>38</v>
      </c>
      <c r="F563" s="1">
        <f t="shared" si="35"/>
        <v>0.9</v>
      </c>
      <c r="G563" s="12">
        <f>INDEX(families!$A:$A,MATCH(H563,families!$B:$B,0))</f>
        <v>8</v>
      </c>
      <c r="H563" s="12" t="s">
        <v>38</v>
      </c>
      <c r="M563" s="1">
        <v>1068898</v>
      </c>
      <c r="N563" s="1">
        <v>1068990</v>
      </c>
      <c r="O563" s="1">
        <v>0.9</v>
      </c>
      <c r="P563" s="1" t="s">
        <v>716</v>
      </c>
      <c r="Q563" s="1" t="s">
        <v>717</v>
      </c>
      <c r="R563" s="1" t="s">
        <v>718</v>
      </c>
      <c r="S563" s="1" t="s">
        <v>719</v>
      </c>
      <c r="T563" s="1">
        <v>92</v>
      </c>
    </row>
    <row r="564" spans="1:20" x14ac:dyDescent="0.2">
      <c r="A564" s="1">
        <f t="shared" si="32"/>
        <v>1068990</v>
      </c>
      <c r="B564" s="1">
        <f t="shared" si="32"/>
        <v>1069151</v>
      </c>
      <c r="C564" s="1" t="str">
        <f t="shared" si="33"/>
        <v>2.0m MOTI</v>
      </c>
      <c r="D564" s="1" t="str">
        <f t="shared" si="34"/>
        <v>2.0m MOTI - MOTI Encroachment</v>
      </c>
      <c r="E564" s="1" t="s">
        <v>38</v>
      </c>
      <c r="F564" s="1">
        <f t="shared" si="35"/>
        <v>2</v>
      </c>
      <c r="G564" s="12">
        <f>INDEX(families!$A:$A,MATCH(H564,families!$B:$B,0))</f>
        <v>8</v>
      </c>
      <c r="H564" s="12" t="s">
        <v>38</v>
      </c>
      <c r="M564" s="1">
        <v>1068990</v>
      </c>
      <c r="N564" s="1">
        <v>1069151</v>
      </c>
      <c r="O564" s="1">
        <v>2</v>
      </c>
      <c r="P564" s="1" t="s">
        <v>768</v>
      </c>
      <c r="Q564" s="1" t="s">
        <v>769</v>
      </c>
      <c r="R564" s="1" t="s">
        <v>770</v>
      </c>
      <c r="S564" s="1" t="s">
        <v>771</v>
      </c>
      <c r="T564" s="1">
        <v>161</v>
      </c>
    </row>
    <row r="565" spans="1:20" x14ac:dyDescent="0.2">
      <c r="A565" s="1">
        <f t="shared" si="32"/>
        <v>1069151</v>
      </c>
      <c r="B565" s="1">
        <f t="shared" si="32"/>
        <v>1069180</v>
      </c>
      <c r="C565" s="1" t="str">
        <f t="shared" si="33"/>
        <v>3.0m DD</v>
      </c>
      <c r="D565" s="1" t="str">
        <f t="shared" si="34"/>
        <v>3.0m DD - BGC Dominant Design</v>
      </c>
      <c r="E565" s="1" t="s">
        <v>38</v>
      </c>
      <c r="F565" s="1">
        <f t="shared" si="35"/>
        <v>3</v>
      </c>
      <c r="G565" s="12">
        <f>INDEX(families!$A:$A,MATCH(H565,families!$B:$B,0))</f>
        <v>8</v>
      </c>
      <c r="H565" s="12" t="s">
        <v>38</v>
      </c>
      <c r="M565" s="1">
        <v>1069151</v>
      </c>
      <c r="N565" s="1">
        <v>1069180</v>
      </c>
      <c r="O565" s="1">
        <v>3</v>
      </c>
      <c r="P565" s="1" t="s">
        <v>728</v>
      </c>
      <c r="Q565" s="1" t="s">
        <v>729</v>
      </c>
      <c r="R565" s="1" t="s">
        <v>821</v>
      </c>
      <c r="S565" s="1" t="s">
        <v>822</v>
      </c>
      <c r="T565" s="1">
        <v>29</v>
      </c>
    </row>
    <row r="566" spans="1:20" x14ac:dyDescent="0.2">
      <c r="A566" s="1">
        <f t="shared" si="32"/>
        <v>1069180</v>
      </c>
      <c r="B566" s="1">
        <f t="shared" si="32"/>
        <v>1069619</v>
      </c>
      <c r="C566" s="1" t="str">
        <f t="shared" si="33"/>
        <v>2.0m MOTI</v>
      </c>
      <c r="D566" s="1" t="str">
        <f t="shared" si="34"/>
        <v>2.0m MOTI - MOTI Encroachment</v>
      </c>
      <c r="E566" s="1" t="s">
        <v>38</v>
      </c>
      <c r="F566" s="1">
        <f t="shared" si="35"/>
        <v>2</v>
      </c>
      <c r="G566" s="12">
        <f>INDEX(families!$A:$A,MATCH(H566,families!$B:$B,0))</f>
        <v>8</v>
      </c>
      <c r="H566" s="12" t="s">
        <v>38</v>
      </c>
      <c r="M566" s="1">
        <v>1069180</v>
      </c>
      <c r="N566" s="1">
        <v>1069619</v>
      </c>
      <c r="O566" s="1">
        <v>2</v>
      </c>
      <c r="P566" s="1" t="s">
        <v>768</v>
      </c>
      <c r="Q566" s="1" t="s">
        <v>769</v>
      </c>
      <c r="R566" s="1" t="s">
        <v>770</v>
      </c>
      <c r="S566" s="1" t="s">
        <v>771</v>
      </c>
      <c r="T566" s="1">
        <v>439</v>
      </c>
    </row>
    <row r="567" spans="1:20" x14ac:dyDescent="0.2">
      <c r="A567" s="1">
        <f t="shared" si="32"/>
        <v>1069619</v>
      </c>
      <c r="B567" s="1">
        <f t="shared" si="32"/>
        <v>1069659</v>
      </c>
      <c r="C567" s="1" t="str">
        <f t="shared" si="33"/>
        <v>1.2m CG</v>
      </c>
      <c r="D567" s="1" t="str">
        <f t="shared" si="34"/>
        <v>1.2m CG - Alignment Sheets</v>
      </c>
      <c r="E567" s="1" t="s">
        <v>38</v>
      </c>
      <c r="F567" s="1">
        <f t="shared" si="35"/>
        <v>1.2</v>
      </c>
      <c r="G567" s="12">
        <f>INDEX(families!$A:$A,MATCH(H567,families!$B:$B,0))</f>
        <v>8</v>
      </c>
      <c r="H567" s="12" t="s">
        <v>38</v>
      </c>
      <c r="M567" s="1">
        <v>1069619</v>
      </c>
      <c r="N567" s="1">
        <v>1069659</v>
      </c>
      <c r="O567" s="1">
        <v>1.2</v>
      </c>
      <c r="P567" s="1" t="s">
        <v>720</v>
      </c>
      <c r="Q567" s="1" t="s">
        <v>721</v>
      </c>
      <c r="R567" s="1" t="s">
        <v>761</v>
      </c>
      <c r="S567" s="1" t="s">
        <v>762</v>
      </c>
      <c r="T567" s="1">
        <v>40</v>
      </c>
    </row>
    <row r="568" spans="1:20" x14ac:dyDescent="0.2">
      <c r="A568" s="1">
        <f t="shared" si="32"/>
        <v>1069659</v>
      </c>
      <c r="B568" s="1">
        <f t="shared" si="32"/>
        <v>1070105.7808000001</v>
      </c>
      <c r="C568" s="1" t="str">
        <f t="shared" si="33"/>
        <v>2.0m CG</v>
      </c>
      <c r="D568" s="1" t="str">
        <f t="shared" si="34"/>
        <v>2.0m CG - Alignment Sheets</v>
      </c>
      <c r="E568" s="1" t="s">
        <v>38</v>
      </c>
      <c r="F568" s="1">
        <f t="shared" si="35"/>
        <v>2</v>
      </c>
      <c r="G568" s="12">
        <f>INDEX(families!$A:$A,MATCH(H568,families!$B:$B,0))</f>
        <v>8</v>
      </c>
      <c r="H568" s="12" t="s">
        <v>38</v>
      </c>
      <c r="M568" s="1">
        <v>1069659</v>
      </c>
      <c r="N568" s="1">
        <v>1070105.7808000001</v>
      </c>
      <c r="O568" s="1">
        <v>2</v>
      </c>
      <c r="P568" s="1" t="s">
        <v>720</v>
      </c>
      <c r="Q568" s="1" t="s">
        <v>721</v>
      </c>
      <c r="R568" s="1" t="s">
        <v>772</v>
      </c>
      <c r="S568" s="1" t="s">
        <v>773</v>
      </c>
      <c r="T568" s="1">
        <v>446.78080000006503</v>
      </c>
    </row>
    <row r="569" spans="1:20" x14ac:dyDescent="0.2">
      <c r="A569" s="1">
        <f t="shared" si="32"/>
        <v>1070105.7808000001</v>
      </c>
      <c r="B569" s="1">
        <f t="shared" si="32"/>
        <v>1070121.8461</v>
      </c>
      <c r="C569" s="1" t="str">
        <f t="shared" si="33"/>
        <v>3.0m DD</v>
      </c>
      <c r="D569" s="1" t="str">
        <f t="shared" si="34"/>
        <v>3.0m DD - BGC Dominant Design</v>
      </c>
      <c r="E569" s="1" t="s">
        <v>38</v>
      </c>
      <c r="F569" s="1">
        <f t="shared" si="35"/>
        <v>3</v>
      </c>
      <c r="G569" s="12">
        <f>INDEX(families!$A:$A,MATCH(H569,families!$B:$B,0))</f>
        <v>8</v>
      </c>
      <c r="H569" s="12" t="s">
        <v>38</v>
      </c>
      <c r="M569" s="1">
        <v>1070105.7808000001</v>
      </c>
      <c r="N569" s="1">
        <v>1070121.8461</v>
      </c>
      <c r="O569" s="1">
        <v>3</v>
      </c>
      <c r="P569" s="1" t="s">
        <v>728</v>
      </c>
      <c r="Q569" s="1" t="s">
        <v>729</v>
      </c>
      <c r="R569" s="1" t="s">
        <v>821</v>
      </c>
      <c r="S569" s="1" t="s">
        <v>822</v>
      </c>
      <c r="T569" s="1">
        <v>16.065299999900098</v>
      </c>
    </row>
    <row r="570" spans="1:20" x14ac:dyDescent="0.2">
      <c r="A570" s="1">
        <f t="shared" si="32"/>
        <v>1070121.8461</v>
      </c>
      <c r="B570" s="1">
        <f t="shared" si="32"/>
        <v>1070122</v>
      </c>
      <c r="C570" s="1" t="str">
        <f t="shared" si="33"/>
        <v>3.0m CG</v>
      </c>
      <c r="D570" s="1" t="str">
        <f t="shared" si="34"/>
        <v>3.0m CG - Alignment Sheets</v>
      </c>
      <c r="E570" s="1" t="s">
        <v>38</v>
      </c>
      <c r="F570" s="1">
        <f t="shared" si="35"/>
        <v>3</v>
      </c>
      <c r="G570" s="12">
        <f>INDEX(families!$A:$A,MATCH(H570,families!$B:$B,0))</f>
        <v>8</v>
      </c>
      <c r="H570" s="12" t="s">
        <v>38</v>
      </c>
      <c r="M570" s="1">
        <v>1070121.8461</v>
      </c>
      <c r="N570" s="1">
        <v>1070122</v>
      </c>
      <c r="O570" s="1">
        <v>3</v>
      </c>
      <c r="P570" s="1" t="s">
        <v>720</v>
      </c>
      <c r="Q570" s="1" t="s">
        <v>721</v>
      </c>
      <c r="R570" s="1" t="s">
        <v>823</v>
      </c>
      <c r="S570" s="1" t="s">
        <v>824</v>
      </c>
      <c r="T570" s="1">
        <v>0.1539000000339</v>
      </c>
    </row>
    <row r="571" spans="1:20" x14ac:dyDescent="0.2">
      <c r="A571" s="1">
        <f t="shared" si="32"/>
        <v>1070122</v>
      </c>
      <c r="B571" s="1">
        <f t="shared" si="32"/>
        <v>1070362</v>
      </c>
      <c r="C571" s="1" t="str">
        <f t="shared" si="33"/>
        <v>2.0m CG</v>
      </c>
      <c r="D571" s="1" t="str">
        <f t="shared" si="34"/>
        <v>2.0m CG - Alignment Sheets</v>
      </c>
      <c r="E571" s="1" t="s">
        <v>38</v>
      </c>
      <c r="F571" s="1">
        <f t="shared" si="35"/>
        <v>2</v>
      </c>
      <c r="G571" s="12">
        <f>INDEX(families!$A:$A,MATCH(H571,families!$B:$B,0))</f>
        <v>8</v>
      </c>
      <c r="H571" s="12" t="s">
        <v>38</v>
      </c>
      <c r="M571" s="1">
        <v>1070122</v>
      </c>
      <c r="N571" s="1">
        <v>1070362</v>
      </c>
      <c r="O571" s="1">
        <v>2</v>
      </c>
      <c r="P571" s="1" t="s">
        <v>720</v>
      </c>
      <c r="Q571" s="1" t="s">
        <v>721</v>
      </c>
      <c r="R571" s="1" t="s">
        <v>772</v>
      </c>
      <c r="S571" s="1" t="s">
        <v>773</v>
      </c>
      <c r="T571" s="1">
        <v>240</v>
      </c>
    </row>
    <row r="572" spans="1:20" x14ac:dyDescent="0.2">
      <c r="A572" s="1">
        <f t="shared" si="32"/>
        <v>1070362</v>
      </c>
      <c r="B572" s="1">
        <f t="shared" si="32"/>
        <v>1070374</v>
      </c>
      <c r="C572" s="1" t="str">
        <f t="shared" si="33"/>
        <v>3.0m CG</v>
      </c>
      <c r="D572" s="1" t="str">
        <f t="shared" si="34"/>
        <v>3.0m CG - Alignment Sheets</v>
      </c>
      <c r="E572" s="1" t="s">
        <v>38</v>
      </c>
      <c r="F572" s="1">
        <f t="shared" si="35"/>
        <v>3</v>
      </c>
      <c r="G572" s="12">
        <f>INDEX(families!$A:$A,MATCH(H572,families!$B:$B,0))</f>
        <v>8</v>
      </c>
      <c r="H572" s="12" t="s">
        <v>38</v>
      </c>
      <c r="M572" s="1">
        <v>1070362</v>
      </c>
      <c r="N572" s="1">
        <v>1070374</v>
      </c>
      <c r="O572" s="1">
        <v>3</v>
      </c>
      <c r="P572" s="1" t="s">
        <v>720</v>
      </c>
      <c r="Q572" s="1" t="s">
        <v>721</v>
      </c>
      <c r="R572" s="1" t="s">
        <v>823</v>
      </c>
      <c r="S572" s="1" t="s">
        <v>824</v>
      </c>
      <c r="T572" s="1">
        <v>12</v>
      </c>
    </row>
    <row r="573" spans="1:20" x14ac:dyDescent="0.2">
      <c r="A573" s="1">
        <f t="shared" si="32"/>
        <v>1070374</v>
      </c>
      <c r="B573" s="1">
        <f t="shared" si="32"/>
        <v>1070547</v>
      </c>
      <c r="C573" s="1" t="str">
        <f t="shared" si="33"/>
        <v>2.0m CG</v>
      </c>
      <c r="D573" s="1" t="str">
        <f t="shared" si="34"/>
        <v>2.0m CG - Alignment Sheets</v>
      </c>
      <c r="E573" s="1" t="s">
        <v>38</v>
      </c>
      <c r="F573" s="1">
        <f t="shared" si="35"/>
        <v>2</v>
      </c>
      <c r="G573" s="12">
        <f>INDEX(families!$A:$A,MATCH(H573,families!$B:$B,0))</f>
        <v>8</v>
      </c>
      <c r="H573" s="12" t="s">
        <v>38</v>
      </c>
      <c r="M573" s="1">
        <v>1070374</v>
      </c>
      <c r="N573" s="1">
        <v>1070547</v>
      </c>
      <c r="O573" s="1">
        <v>2</v>
      </c>
      <c r="P573" s="1" t="s">
        <v>720</v>
      </c>
      <c r="Q573" s="1" t="s">
        <v>721</v>
      </c>
      <c r="R573" s="1" t="s">
        <v>772</v>
      </c>
      <c r="S573" s="1" t="s">
        <v>773</v>
      </c>
      <c r="T573" s="1">
        <v>173</v>
      </c>
    </row>
    <row r="574" spans="1:20" x14ac:dyDescent="0.2">
      <c r="A574" s="1">
        <f t="shared" ref="A574:B606" si="36">M574</f>
        <v>1070547</v>
      </c>
      <c r="B574" s="1">
        <f t="shared" si="36"/>
        <v>1070601</v>
      </c>
      <c r="C574" s="1" t="str">
        <f t="shared" si="33"/>
        <v>2.0m CG/1.5m FG</v>
      </c>
      <c r="D574" s="1" t="str">
        <f t="shared" si="34"/>
        <v>2.0m CG/1.5m FG - Alignment Sheets</v>
      </c>
      <c r="E574" s="1" t="s">
        <v>38</v>
      </c>
      <c r="F574" s="1">
        <f t="shared" si="35"/>
        <v>2</v>
      </c>
      <c r="G574" s="12">
        <f>INDEX(families!$A:$A,MATCH(H574,families!$B:$B,0))</f>
        <v>8</v>
      </c>
      <c r="H574" s="12" t="s">
        <v>38</v>
      </c>
      <c r="M574" s="1">
        <v>1070547</v>
      </c>
      <c r="N574" s="1">
        <v>1070601</v>
      </c>
      <c r="O574" s="1" t="s">
        <v>791</v>
      </c>
      <c r="P574" s="1" t="s">
        <v>741</v>
      </c>
      <c r="Q574" s="1" t="s">
        <v>721</v>
      </c>
      <c r="R574" s="1" t="s">
        <v>792</v>
      </c>
      <c r="S574" s="1" t="s">
        <v>793</v>
      </c>
      <c r="T574" s="1">
        <v>54</v>
      </c>
    </row>
    <row r="575" spans="1:20" x14ac:dyDescent="0.2">
      <c r="A575" s="1">
        <f t="shared" si="36"/>
        <v>1070601</v>
      </c>
      <c r="B575" s="1">
        <f t="shared" si="36"/>
        <v>1070607</v>
      </c>
      <c r="C575" s="1" t="str">
        <f t="shared" si="33"/>
        <v>3.0m CG/1.5m FG</v>
      </c>
      <c r="D575" s="1" t="str">
        <f t="shared" si="34"/>
        <v>3.0m CG/1.5m FG - Alignment Sheets</v>
      </c>
      <c r="E575" s="1" t="s">
        <v>38</v>
      </c>
      <c r="F575" s="1">
        <f t="shared" si="35"/>
        <v>3</v>
      </c>
      <c r="G575" s="12">
        <f>INDEX(families!$A:$A,MATCH(H575,families!$B:$B,0))</f>
        <v>8</v>
      </c>
      <c r="H575" s="12" t="s">
        <v>38</v>
      </c>
      <c r="M575" s="1">
        <v>1070601</v>
      </c>
      <c r="N575" s="1">
        <v>1070607</v>
      </c>
      <c r="O575" s="1" t="s">
        <v>839</v>
      </c>
      <c r="P575" s="1" t="s">
        <v>741</v>
      </c>
      <c r="Q575" s="1" t="s">
        <v>721</v>
      </c>
      <c r="R575" s="1" t="s">
        <v>840</v>
      </c>
      <c r="S575" s="1" t="s">
        <v>841</v>
      </c>
      <c r="T575" s="1">
        <v>6</v>
      </c>
    </row>
    <row r="576" spans="1:20" x14ac:dyDescent="0.2">
      <c r="A576" s="1">
        <f t="shared" si="36"/>
        <v>1070607</v>
      </c>
      <c r="B576" s="1">
        <f t="shared" si="36"/>
        <v>1070657</v>
      </c>
      <c r="C576" s="1" t="str">
        <f t="shared" si="33"/>
        <v>3.0m CG</v>
      </c>
      <c r="D576" s="1" t="str">
        <f t="shared" si="34"/>
        <v>3.0m CG - Alignment Sheets</v>
      </c>
      <c r="E576" s="1" t="s">
        <v>38</v>
      </c>
      <c r="F576" s="1">
        <f t="shared" si="35"/>
        <v>3</v>
      </c>
      <c r="G576" s="12">
        <f>INDEX(families!$A:$A,MATCH(H576,families!$B:$B,0))</f>
        <v>8</v>
      </c>
      <c r="H576" s="12" t="s">
        <v>38</v>
      </c>
      <c r="M576" s="1">
        <v>1070607</v>
      </c>
      <c r="N576" s="1">
        <v>1070657</v>
      </c>
      <c r="O576" s="1">
        <v>3</v>
      </c>
      <c r="P576" s="1" t="s">
        <v>720</v>
      </c>
      <c r="Q576" s="1" t="s">
        <v>721</v>
      </c>
      <c r="R576" s="1" t="s">
        <v>823</v>
      </c>
      <c r="S576" s="1" t="s">
        <v>824</v>
      </c>
      <c r="T576" s="1">
        <v>50</v>
      </c>
    </row>
    <row r="577" spans="1:20" x14ac:dyDescent="0.2">
      <c r="A577" s="1">
        <f t="shared" si="36"/>
        <v>1070657</v>
      </c>
      <c r="B577" s="1">
        <f t="shared" si="36"/>
        <v>1070663</v>
      </c>
      <c r="C577" s="1" t="str">
        <f t="shared" si="33"/>
        <v>2.0m CG</v>
      </c>
      <c r="D577" s="1" t="str">
        <f t="shared" si="34"/>
        <v>2.0m CG - Alignment Sheets</v>
      </c>
      <c r="E577" s="1" t="s">
        <v>38</v>
      </c>
      <c r="F577" s="1">
        <f t="shared" si="35"/>
        <v>2</v>
      </c>
      <c r="G577" s="12">
        <f>INDEX(families!$A:$A,MATCH(H577,families!$B:$B,0))</f>
        <v>8</v>
      </c>
      <c r="H577" s="12" t="s">
        <v>38</v>
      </c>
      <c r="M577" s="1">
        <v>1070657</v>
      </c>
      <c r="N577" s="1">
        <v>1070663</v>
      </c>
      <c r="O577" s="1">
        <v>2</v>
      </c>
      <c r="P577" s="1" t="s">
        <v>720</v>
      </c>
      <c r="Q577" s="1" t="s">
        <v>721</v>
      </c>
      <c r="R577" s="1" t="s">
        <v>772</v>
      </c>
      <c r="S577" s="1" t="s">
        <v>773</v>
      </c>
      <c r="T577" s="1">
        <v>6</v>
      </c>
    </row>
    <row r="578" spans="1:20" x14ac:dyDescent="0.2">
      <c r="A578" s="1">
        <f t="shared" si="36"/>
        <v>1070663</v>
      </c>
      <c r="B578" s="1">
        <f t="shared" si="36"/>
        <v>1070677</v>
      </c>
      <c r="C578" s="1" t="str">
        <f t="shared" si="33"/>
        <v>0.9m FG</v>
      </c>
      <c r="D578" s="1" t="str">
        <f t="shared" si="34"/>
        <v>0.9m FG - Default Depth</v>
      </c>
      <c r="E578" s="1" t="s">
        <v>38</v>
      </c>
      <c r="F578" s="1">
        <f t="shared" si="35"/>
        <v>0.9</v>
      </c>
      <c r="G578" s="12">
        <f>INDEX(families!$A:$A,MATCH(H578,families!$B:$B,0))</f>
        <v>8</v>
      </c>
      <c r="H578" s="12" t="s">
        <v>38</v>
      </c>
      <c r="M578" s="1">
        <v>1070663</v>
      </c>
      <c r="N578" s="1">
        <v>1070677</v>
      </c>
      <c r="O578" s="1">
        <v>0.9</v>
      </c>
      <c r="P578" s="1" t="s">
        <v>716</v>
      </c>
      <c r="Q578" s="1" t="s">
        <v>717</v>
      </c>
      <c r="R578" s="1" t="s">
        <v>718</v>
      </c>
      <c r="S578" s="1" t="s">
        <v>719</v>
      </c>
      <c r="T578" s="1">
        <v>14</v>
      </c>
    </row>
    <row r="579" spans="1:20" x14ac:dyDescent="0.2">
      <c r="A579" s="1">
        <f t="shared" si="36"/>
        <v>1070677</v>
      </c>
      <c r="B579" s="1">
        <f t="shared" si="36"/>
        <v>1070701</v>
      </c>
      <c r="C579" s="1" t="str">
        <f t="shared" ref="C579:C606" si="37">R579</f>
        <v>1.2m WC</v>
      </c>
      <c r="D579" s="1" t="str">
        <f t="shared" ref="D579:D606" si="38">R579&amp;" - "&amp;Q579</f>
        <v>1.2m WC - DWG# PT610201</v>
      </c>
      <c r="E579" s="1" t="s">
        <v>38</v>
      </c>
      <c r="F579" s="1">
        <f t="shared" ref="F579:F606" si="39">_xlfn.NUMBERVALUE(TRIM(LEFT(R579,3)))</f>
        <v>1.2</v>
      </c>
      <c r="G579" s="12">
        <f>INDEX(families!$A:$A,MATCH(H579,families!$B:$B,0))</f>
        <v>8</v>
      </c>
      <c r="H579" s="12" t="s">
        <v>38</v>
      </c>
      <c r="M579" s="1">
        <v>1070677</v>
      </c>
      <c r="N579" s="1">
        <v>1070701</v>
      </c>
      <c r="O579" s="1">
        <v>1.2</v>
      </c>
      <c r="P579" s="1" t="s">
        <v>732</v>
      </c>
      <c r="Q579" s="1" t="s">
        <v>733</v>
      </c>
      <c r="R579" s="1" t="s">
        <v>734</v>
      </c>
      <c r="S579" s="1" t="s">
        <v>734</v>
      </c>
      <c r="T579" s="1">
        <v>24</v>
      </c>
    </row>
    <row r="580" spans="1:20" x14ac:dyDescent="0.2">
      <c r="A580" s="1">
        <f t="shared" si="36"/>
        <v>1070701</v>
      </c>
      <c r="B580" s="1">
        <f t="shared" si="36"/>
        <v>1070890.1599999999</v>
      </c>
      <c r="C580" s="1" t="str">
        <f t="shared" si="37"/>
        <v>1.2m CG</v>
      </c>
      <c r="D580" s="1" t="str">
        <f t="shared" si="38"/>
        <v>1.2m CG - Alignment Sheets</v>
      </c>
      <c r="E580" s="1" t="s">
        <v>38</v>
      </c>
      <c r="F580" s="1">
        <f t="shared" si="39"/>
        <v>1.2</v>
      </c>
      <c r="G580" s="12">
        <f>INDEX(families!$A:$A,MATCH(H580,families!$B:$B,0))</f>
        <v>8</v>
      </c>
      <c r="H580" s="12" t="s">
        <v>38</v>
      </c>
      <c r="M580" s="1">
        <v>1070701</v>
      </c>
      <c r="N580" s="1">
        <v>1070890.1599999999</v>
      </c>
      <c r="O580" s="1">
        <v>1.2</v>
      </c>
      <c r="P580" s="1" t="s">
        <v>720</v>
      </c>
      <c r="Q580" s="1" t="s">
        <v>721</v>
      </c>
      <c r="R580" s="1" t="s">
        <v>761</v>
      </c>
      <c r="S580" s="1" t="s">
        <v>762</v>
      </c>
      <c r="T580" s="1">
        <v>189.15999999991601</v>
      </c>
    </row>
    <row r="581" spans="1:20" x14ac:dyDescent="0.2">
      <c r="A581" s="1">
        <f t="shared" si="36"/>
        <v>1070890.1599999999</v>
      </c>
      <c r="B581" s="1">
        <f t="shared" si="36"/>
        <v>1070914.1599999999</v>
      </c>
      <c r="C581" s="1" t="str">
        <f t="shared" si="37"/>
        <v>1.5m WC</v>
      </c>
      <c r="D581" s="1" t="str">
        <f t="shared" si="38"/>
        <v>1.5m WC - DWG# PT610001</v>
      </c>
      <c r="E581" s="1" t="s">
        <v>38</v>
      </c>
      <c r="F581" s="1">
        <f t="shared" si="39"/>
        <v>1.5</v>
      </c>
      <c r="G581" s="12">
        <f>INDEX(families!$A:$A,MATCH(H581,families!$B:$B,0))</f>
        <v>8</v>
      </c>
      <c r="H581" s="12" t="s">
        <v>38</v>
      </c>
      <c r="M581" s="1">
        <v>1070890.1599999999</v>
      </c>
      <c r="N581" s="1">
        <v>1070914.1599999999</v>
      </c>
      <c r="O581" s="1">
        <v>1.5</v>
      </c>
      <c r="P581" s="1" t="s">
        <v>732</v>
      </c>
      <c r="Q581" s="1" t="s">
        <v>738</v>
      </c>
      <c r="R581" s="1" t="s">
        <v>739</v>
      </c>
      <c r="S581" s="1" t="s">
        <v>739</v>
      </c>
      <c r="T581" s="1">
        <v>24</v>
      </c>
    </row>
    <row r="582" spans="1:20" x14ac:dyDescent="0.2">
      <c r="A582" s="1">
        <f t="shared" si="36"/>
        <v>1070914.1599999999</v>
      </c>
      <c r="B582" s="1">
        <f t="shared" si="36"/>
        <v>1071015</v>
      </c>
      <c r="C582" s="1" t="str">
        <f t="shared" si="37"/>
        <v>1.5m CG</v>
      </c>
      <c r="D582" s="1" t="str">
        <f t="shared" si="38"/>
        <v>1.5m CG - Alignment Sheets</v>
      </c>
      <c r="E582" s="1" t="s">
        <v>38</v>
      </c>
      <c r="F582" s="1">
        <f t="shared" si="39"/>
        <v>1.5</v>
      </c>
      <c r="G582" s="12">
        <f>INDEX(families!$A:$A,MATCH(H582,families!$B:$B,0))</f>
        <v>8</v>
      </c>
      <c r="H582" s="12" t="s">
        <v>38</v>
      </c>
      <c r="M582" s="1">
        <v>1070914.1599999999</v>
      </c>
      <c r="N582" s="1">
        <v>1071015</v>
      </c>
      <c r="O582" s="1">
        <v>1.5</v>
      </c>
      <c r="P582" s="1" t="s">
        <v>720</v>
      </c>
      <c r="Q582" s="1" t="s">
        <v>721</v>
      </c>
      <c r="R582" s="1" t="s">
        <v>722</v>
      </c>
      <c r="S582" s="1" t="s">
        <v>723</v>
      </c>
      <c r="T582" s="1">
        <v>100.84000000008299</v>
      </c>
    </row>
    <row r="583" spans="1:20" x14ac:dyDescent="0.2">
      <c r="A583" s="1">
        <f t="shared" si="36"/>
        <v>1071015</v>
      </c>
      <c r="B583" s="1">
        <f t="shared" si="36"/>
        <v>1071034.01</v>
      </c>
      <c r="C583" s="1" t="str">
        <f t="shared" si="37"/>
        <v>1.5m WC</v>
      </c>
      <c r="D583" s="1" t="str">
        <f t="shared" si="38"/>
        <v>1.5m WC - DWG# PT610001</v>
      </c>
      <c r="E583" s="1" t="s">
        <v>38</v>
      </c>
      <c r="F583" s="1">
        <f t="shared" si="39"/>
        <v>1.5</v>
      </c>
      <c r="G583" s="12">
        <f>INDEX(families!$A:$A,MATCH(H583,families!$B:$B,0))</f>
        <v>8</v>
      </c>
      <c r="H583" s="12" t="s">
        <v>38</v>
      </c>
      <c r="M583" s="1">
        <v>1071015</v>
      </c>
      <c r="N583" s="1">
        <v>1071034.01</v>
      </c>
      <c r="O583" s="1">
        <v>1.5</v>
      </c>
      <c r="P583" s="1" t="s">
        <v>732</v>
      </c>
      <c r="Q583" s="1" t="s">
        <v>738</v>
      </c>
      <c r="R583" s="1" t="s">
        <v>739</v>
      </c>
      <c r="S583" s="1" t="s">
        <v>739</v>
      </c>
      <c r="T583" s="1">
        <v>19.010000000009299</v>
      </c>
    </row>
    <row r="584" spans="1:20" x14ac:dyDescent="0.2">
      <c r="A584" s="1">
        <f t="shared" si="36"/>
        <v>1071034.01</v>
      </c>
      <c r="B584" s="1">
        <f t="shared" si="36"/>
        <v>1071477.8</v>
      </c>
      <c r="C584" s="1" t="str">
        <f t="shared" si="37"/>
        <v>1.2m CG</v>
      </c>
      <c r="D584" s="1" t="str">
        <f t="shared" si="38"/>
        <v>1.2m CG - Alignment Sheets</v>
      </c>
      <c r="E584" s="1" t="s">
        <v>38</v>
      </c>
      <c r="F584" s="1">
        <f t="shared" si="39"/>
        <v>1.2</v>
      </c>
      <c r="G584" s="12">
        <f>INDEX(families!$A:$A,MATCH(H584,families!$B:$B,0))</f>
        <v>8</v>
      </c>
      <c r="H584" s="12" t="s">
        <v>38</v>
      </c>
      <c r="M584" s="1">
        <v>1071034.01</v>
      </c>
      <c r="N584" s="1">
        <v>1071477.8</v>
      </c>
      <c r="O584" s="1">
        <v>1.2</v>
      </c>
      <c r="P584" s="1" t="s">
        <v>720</v>
      </c>
      <c r="Q584" s="1" t="s">
        <v>721</v>
      </c>
      <c r="R584" s="1" t="s">
        <v>761</v>
      </c>
      <c r="S584" s="1" t="s">
        <v>762</v>
      </c>
      <c r="T584" s="1">
        <v>443.79000000003703</v>
      </c>
    </row>
    <row r="585" spans="1:20" x14ac:dyDescent="0.2">
      <c r="A585" s="1">
        <f t="shared" si="36"/>
        <v>1071477.8</v>
      </c>
      <c r="B585" s="1">
        <f t="shared" si="36"/>
        <v>1071501.8</v>
      </c>
      <c r="C585" s="1" t="str">
        <f t="shared" si="37"/>
        <v>1.5m WC</v>
      </c>
      <c r="D585" s="1" t="str">
        <f t="shared" si="38"/>
        <v>1.5m WC - DWG# PT610001</v>
      </c>
      <c r="E585" s="1" t="s">
        <v>38</v>
      </c>
      <c r="F585" s="1">
        <f t="shared" si="39"/>
        <v>1.5</v>
      </c>
      <c r="G585" s="12">
        <f>INDEX(families!$A:$A,MATCH(H585,families!$B:$B,0))</f>
        <v>8</v>
      </c>
      <c r="H585" s="12" t="s">
        <v>38</v>
      </c>
      <c r="M585" s="1">
        <v>1071477.8</v>
      </c>
      <c r="N585" s="1">
        <v>1071501.8</v>
      </c>
      <c r="O585" s="1">
        <v>1.5</v>
      </c>
      <c r="P585" s="1" t="s">
        <v>732</v>
      </c>
      <c r="Q585" s="1" t="s">
        <v>738</v>
      </c>
      <c r="R585" s="1" t="s">
        <v>739</v>
      </c>
      <c r="S585" s="1" t="s">
        <v>739</v>
      </c>
      <c r="T585" s="1">
        <v>24</v>
      </c>
    </row>
    <row r="586" spans="1:20" x14ac:dyDescent="0.2">
      <c r="A586" s="1">
        <f t="shared" si="36"/>
        <v>1071501.8</v>
      </c>
      <c r="B586" s="1">
        <f t="shared" si="36"/>
        <v>1071508</v>
      </c>
      <c r="C586" s="1" t="str">
        <f t="shared" si="37"/>
        <v>1.2m CG</v>
      </c>
      <c r="D586" s="1" t="str">
        <f t="shared" si="38"/>
        <v>1.2m CG - Alignment Sheets</v>
      </c>
      <c r="E586" s="1" t="s">
        <v>38</v>
      </c>
      <c r="F586" s="1">
        <f t="shared" si="39"/>
        <v>1.2</v>
      </c>
      <c r="G586" s="12">
        <f>INDEX(families!$A:$A,MATCH(H586,families!$B:$B,0))</f>
        <v>8</v>
      </c>
      <c r="H586" s="12" t="s">
        <v>38</v>
      </c>
      <c r="M586" s="1">
        <v>1071501.8</v>
      </c>
      <c r="N586" s="1">
        <v>1071508</v>
      </c>
      <c r="O586" s="1">
        <v>1.2</v>
      </c>
      <c r="P586" s="1" t="s">
        <v>720</v>
      </c>
      <c r="Q586" s="1" t="s">
        <v>721</v>
      </c>
      <c r="R586" s="1" t="s">
        <v>761</v>
      </c>
      <c r="S586" s="1" t="s">
        <v>762</v>
      </c>
      <c r="T586" s="1">
        <v>6.1999999999534303</v>
      </c>
    </row>
    <row r="587" spans="1:20" x14ac:dyDescent="0.2">
      <c r="A587" s="1">
        <f t="shared" si="36"/>
        <v>1071508</v>
      </c>
      <c r="B587" s="1">
        <f t="shared" si="36"/>
        <v>1071520</v>
      </c>
      <c r="C587" s="1" t="str">
        <f t="shared" si="37"/>
        <v>1.5m CG CE</v>
      </c>
      <c r="D587" s="1" t="str">
        <f t="shared" si="38"/>
        <v>1.5m CG CE - Alignment Sheets</v>
      </c>
      <c r="E587" s="1" t="s">
        <v>38</v>
      </c>
      <c r="F587" s="1">
        <f t="shared" si="39"/>
        <v>1.5</v>
      </c>
      <c r="G587" s="12">
        <f>INDEX(families!$A:$A,MATCH(H587,families!$B:$B,0))</f>
        <v>8</v>
      </c>
      <c r="H587" s="12" t="s">
        <v>38</v>
      </c>
      <c r="M587" s="1">
        <v>1071508</v>
      </c>
      <c r="N587" s="1">
        <v>1071520</v>
      </c>
      <c r="O587" s="1">
        <v>1.5</v>
      </c>
      <c r="P587" s="1" t="s">
        <v>832</v>
      </c>
      <c r="Q587" s="1" t="s">
        <v>721</v>
      </c>
      <c r="R587" s="1" t="s">
        <v>842</v>
      </c>
      <c r="S587" s="1" t="s">
        <v>843</v>
      </c>
      <c r="T587" s="1">
        <v>12</v>
      </c>
    </row>
    <row r="588" spans="1:20" x14ac:dyDescent="0.2">
      <c r="A588" s="1">
        <f t="shared" si="36"/>
        <v>1071520</v>
      </c>
      <c r="B588" s="1">
        <f t="shared" si="36"/>
        <v>1071522</v>
      </c>
      <c r="C588" s="1" t="str">
        <f t="shared" si="37"/>
        <v>1.2m CG</v>
      </c>
      <c r="D588" s="1" t="str">
        <f t="shared" si="38"/>
        <v>1.2m CG - Alignment Sheets</v>
      </c>
      <c r="E588" s="1" t="s">
        <v>38</v>
      </c>
      <c r="F588" s="1">
        <f t="shared" si="39"/>
        <v>1.2</v>
      </c>
      <c r="G588" s="12">
        <f>INDEX(families!$A:$A,MATCH(H588,families!$B:$B,0))</f>
        <v>8</v>
      </c>
      <c r="H588" s="12" t="s">
        <v>38</v>
      </c>
      <c r="M588" s="1">
        <v>1071520</v>
      </c>
      <c r="N588" s="1">
        <v>1071522</v>
      </c>
      <c r="O588" s="1">
        <v>1.2</v>
      </c>
      <c r="P588" s="1" t="s">
        <v>720</v>
      </c>
      <c r="Q588" s="1" t="s">
        <v>721</v>
      </c>
      <c r="R588" s="1" t="s">
        <v>761</v>
      </c>
      <c r="S588" s="1" t="s">
        <v>762</v>
      </c>
      <c r="T588" s="1">
        <v>2</v>
      </c>
    </row>
    <row r="589" spans="1:20" x14ac:dyDescent="0.2">
      <c r="A589" s="1">
        <f t="shared" si="36"/>
        <v>1071522</v>
      </c>
      <c r="B589" s="1">
        <f t="shared" si="36"/>
        <v>1071787.3999999999</v>
      </c>
      <c r="C589" s="1" t="str">
        <f t="shared" si="37"/>
        <v>0.9m FG</v>
      </c>
      <c r="D589" s="1" t="str">
        <f t="shared" si="38"/>
        <v>0.9m FG - Default Depth</v>
      </c>
      <c r="E589" s="1" t="s">
        <v>38</v>
      </c>
      <c r="F589" s="1">
        <f t="shared" si="39"/>
        <v>0.9</v>
      </c>
      <c r="G589" s="12">
        <f>INDEX(families!$A:$A,MATCH(H589,families!$B:$B,0))</f>
        <v>8</v>
      </c>
      <c r="H589" s="12" t="s">
        <v>38</v>
      </c>
      <c r="M589" s="1">
        <v>1071522</v>
      </c>
      <c r="N589" s="1">
        <v>1071787.3999999999</v>
      </c>
      <c r="O589" s="1">
        <v>0.9</v>
      </c>
      <c r="P589" s="1" t="s">
        <v>716</v>
      </c>
      <c r="Q589" s="1" t="s">
        <v>717</v>
      </c>
      <c r="R589" s="1" t="s">
        <v>718</v>
      </c>
      <c r="S589" s="1" t="s">
        <v>719</v>
      </c>
      <c r="T589" s="1">
        <v>265.39999999990602</v>
      </c>
    </row>
    <row r="590" spans="1:20" x14ac:dyDescent="0.2">
      <c r="A590" s="1">
        <f t="shared" si="36"/>
        <v>1071787.3999999999</v>
      </c>
      <c r="B590" s="1">
        <f t="shared" si="36"/>
        <v>1071799.3999999999</v>
      </c>
      <c r="C590" s="1" t="str">
        <f t="shared" si="37"/>
        <v>1.5m RD</v>
      </c>
      <c r="D590" s="1" t="str">
        <f t="shared" si="38"/>
        <v>1.5m RD - DWG# PT640301</v>
      </c>
      <c r="E590" s="1" t="s">
        <v>38</v>
      </c>
      <c r="F590" s="1">
        <f t="shared" si="39"/>
        <v>1.5</v>
      </c>
      <c r="G590" s="12">
        <f>INDEX(families!$A:$A,MATCH(H590,families!$B:$B,0))</f>
        <v>8</v>
      </c>
      <c r="H590" s="12" t="s">
        <v>38</v>
      </c>
      <c r="M590" s="1">
        <v>1071787.3999999999</v>
      </c>
      <c r="N590" s="1">
        <v>1071799.3999999999</v>
      </c>
      <c r="O590" s="1">
        <v>1.5</v>
      </c>
      <c r="P590" s="1" t="s">
        <v>735</v>
      </c>
      <c r="Q590" s="1" t="s">
        <v>736</v>
      </c>
      <c r="R590" s="1" t="s">
        <v>737</v>
      </c>
      <c r="S590" s="1" t="s">
        <v>737</v>
      </c>
      <c r="T590" s="1">
        <v>12</v>
      </c>
    </row>
    <row r="591" spans="1:20" x14ac:dyDescent="0.2">
      <c r="A591" s="1">
        <f t="shared" si="36"/>
        <v>1071799.3999999999</v>
      </c>
      <c r="B591" s="1">
        <f t="shared" si="36"/>
        <v>1071951.45</v>
      </c>
      <c r="C591" s="1" t="str">
        <f t="shared" si="37"/>
        <v>0.9m FG</v>
      </c>
      <c r="D591" s="1" t="str">
        <f t="shared" si="38"/>
        <v>0.9m FG - Default Depth</v>
      </c>
      <c r="E591" s="1" t="s">
        <v>38</v>
      </c>
      <c r="F591" s="1">
        <f t="shared" si="39"/>
        <v>0.9</v>
      </c>
      <c r="G591" s="12">
        <f>INDEX(families!$A:$A,MATCH(H591,families!$B:$B,0))</f>
        <v>8</v>
      </c>
      <c r="H591" s="12" t="s">
        <v>38</v>
      </c>
      <c r="M591" s="1">
        <v>1071799.3999999999</v>
      </c>
      <c r="N591" s="1">
        <v>1071951.45</v>
      </c>
      <c r="O591" s="1">
        <v>0.9</v>
      </c>
      <c r="P591" s="1" t="s">
        <v>716</v>
      </c>
      <c r="Q591" s="1" t="s">
        <v>717</v>
      </c>
      <c r="R591" s="1" t="s">
        <v>718</v>
      </c>
      <c r="S591" s="1" t="s">
        <v>719</v>
      </c>
      <c r="T591" s="1">
        <v>152.050000000046</v>
      </c>
    </row>
    <row r="592" spans="1:20" x14ac:dyDescent="0.2">
      <c r="A592" s="1">
        <f t="shared" si="36"/>
        <v>1071951.45</v>
      </c>
      <c r="B592" s="1">
        <f t="shared" si="36"/>
        <v>1071963.45</v>
      </c>
      <c r="C592" s="1" t="str">
        <f t="shared" si="37"/>
        <v>1.5m RD</v>
      </c>
      <c r="D592" s="1" t="str">
        <f t="shared" si="38"/>
        <v>1.5m RD - DWG# PT640301</v>
      </c>
      <c r="E592" s="1" t="s">
        <v>38</v>
      </c>
      <c r="F592" s="1">
        <f t="shared" si="39"/>
        <v>1.5</v>
      </c>
      <c r="G592" s="12">
        <f>INDEX(families!$A:$A,MATCH(H592,families!$B:$B,0))</f>
        <v>8</v>
      </c>
      <c r="H592" s="12" t="s">
        <v>38</v>
      </c>
      <c r="M592" s="1">
        <v>1071951.45</v>
      </c>
      <c r="N592" s="1">
        <v>1071963.45</v>
      </c>
      <c r="O592" s="1">
        <v>1.5</v>
      </c>
      <c r="P592" s="1" t="s">
        <v>735</v>
      </c>
      <c r="Q592" s="1" t="s">
        <v>736</v>
      </c>
      <c r="R592" s="1" t="s">
        <v>737</v>
      </c>
      <c r="S592" s="1" t="s">
        <v>737</v>
      </c>
      <c r="T592" s="1">
        <v>12</v>
      </c>
    </row>
    <row r="593" spans="1:20" x14ac:dyDescent="0.2">
      <c r="A593" s="1">
        <f t="shared" si="36"/>
        <v>1071963.45</v>
      </c>
      <c r="B593" s="1">
        <f t="shared" si="36"/>
        <v>1072004</v>
      </c>
      <c r="C593" s="1" t="str">
        <f t="shared" si="37"/>
        <v>0.9m FG</v>
      </c>
      <c r="D593" s="1" t="str">
        <f t="shared" si="38"/>
        <v>0.9m FG - Default Depth</v>
      </c>
      <c r="E593" s="1" t="s">
        <v>38</v>
      </c>
      <c r="F593" s="1">
        <f t="shared" si="39"/>
        <v>0.9</v>
      </c>
      <c r="G593" s="12">
        <f>INDEX(families!$A:$A,MATCH(H593,families!$B:$B,0))</f>
        <v>8</v>
      </c>
      <c r="H593" s="12" t="s">
        <v>38</v>
      </c>
      <c r="M593" s="1">
        <v>1071963.45</v>
      </c>
      <c r="N593" s="1">
        <v>1072004</v>
      </c>
      <c r="O593" s="1">
        <v>0.9</v>
      </c>
      <c r="P593" s="1" t="s">
        <v>716</v>
      </c>
      <c r="Q593" s="1" t="s">
        <v>717</v>
      </c>
      <c r="R593" s="1" t="s">
        <v>718</v>
      </c>
      <c r="S593" s="1" t="s">
        <v>719</v>
      </c>
      <c r="T593" s="1">
        <v>40.550000000046502</v>
      </c>
    </row>
    <row r="594" spans="1:20" x14ac:dyDescent="0.2">
      <c r="A594" s="1">
        <f t="shared" si="36"/>
        <v>1072004</v>
      </c>
      <c r="B594" s="1">
        <f t="shared" si="36"/>
        <v>1072042</v>
      </c>
      <c r="C594" s="1" t="str">
        <f t="shared" si="37"/>
        <v>2.5m CG</v>
      </c>
      <c r="D594" s="1" t="str">
        <f t="shared" si="38"/>
        <v>2.5m CG - Alignment Sheets</v>
      </c>
      <c r="E594" s="1" t="s">
        <v>38</v>
      </c>
      <c r="F594" s="1">
        <f t="shared" si="39"/>
        <v>2.5</v>
      </c>
      <c r="G594" s="12">
        <f>INDEX(families!$A:$A,MATCH(H594,families!$B:$B,0))</f>
        <v>8</v>
      </c>
      <c r="H594" s="12" t="s">
        <v>38</v>
      </c>
      <c r="M594" s="1">
        <v>1072004</v>
      </c>
      <c r="N594" s="1">
        <v>1072042</v>
      </c>
      <c r="O594" s="1">
        <v>2.5</v>
      </c>
      <c r="P594" s="1" t="s">
        <v>720</v>
      </c>
      <c r="Q594" s="1" t="s">
        <v>721</v>
      </c>
      <c r="R594" s="1" t="s">
        <v>825</v>
      </c>
      <c r="S594" s="1" t="s">
        <v>826</v>
      </c>
      <c r="T594" s="1">
        <v>38</v>
      </c>
    </row>
    <row r="595" spans="1:20" x14ac:dyDescent="0.2">
      <c r="A595" s="1">
        <f t="shared" si="36"/>
        <v>1072042</v>
      </c>
      <c r="B595" s="1">
        <f t="shared" si="36"/>
        <v>1073822.2549000001</v>
      </c>
      <c r="C595" s="1" t="str">
        <f t="shared" si="37"/>
        <v>2.5m DD</v>
      </c>
      <c r="D595" s="1" t="str">
        <f t="shared" si="38"/>
        <v>2.5m DD - BGC Dominant Design</v>
      </c>
      <c r="E595" s="1" t="s">
        <v>38</v>
      </c>
      <c r="F595" s="1">
        <f t="shared" si="39"/>
        <v>2.5</v>
      </c>
      <c r="G595" s="12">
        <f>INDEX(families!$A:$A,MATCH(H595,families!$B:$B,0))</f>
        <v>8</v>
      </c>
      <c r="H595" s="12" t="s">
        <v>38</v>
      </c>
      <c r="M595" s="1">
        <v>1072042</v>
      </c>
      <c r="N595" s="1">
        <v>1073822.2549000001</v>
      </c>
      <c r="O595" s="1">
        <v>2.5</v>
      </c>
      <c r="P595" s="1" t="s">
        <v>728</v>
      </c>
      <c r="Q595" s="1" t="s">
        <v>729</v>
      </c>
      <c r="R595" s="1" t="s">
        <v>835</v>
      </c>
      <c r="S595" s="1" t="s">
        <v>836</v>
      </c>
      <c r="T595" s="1">
        <v>1780.2549000000499</v>
      </c>
    </row>
    <row r="596" spans="1:20" x14ac:dyDescent="0.2">
      <c r="A596" s="1">
        <f t="shared" si="36"/>
        <v>1073822.2549000001</v>
      </c>
      <c r="B596" s="1">
        <f t="shared" si="36"/>
        <v>1073852</v>
      </c>
      <c r="C596" s="1" t="str">
        <f t="shared" si="37"/>
        <v>2.5m CG CE</v>
      </c>
      <c r="D596" s="1" t="str">
        <f t="shared" si="38"/>
        <v>2.5m CG CE - Alignment Sheets</v>
      </c>
      <c r="E596" s="1" t="s">
        <v>38</v>
      </c>
      <c r="F596" s="1">
        <f t="shared" si="39"/>
        <v>2.5</v>
      </c>
      <c r="G596" s="12">
        <f>INDEX(families!$A:$A,MATCH(H596,families!$B:$B,0))</f>
        <v>8</v>
      </c>
      <c r="H596" s="12" t="s">
        <v>38</v>
      </c>
      <c r="M596" s="1">
        <v>1073822.2549000001</v>
      </c>
      <c r="N596" s="1">
        <v>1073852</v>
      </c>
      <c r="O596" s="1">
        <v>2.5</v>
      </c>
      <c r="P596" s="1" t="s">
        <v>832</v>
      </c>
      <c r="Q596" s="1" t="s">
        <v>721</v>
      </c>
      <c r="R596" s="1" t="s">
        <v>844</v>
      </c>
      <c r="S596" s="1" t="s">
        <v>845</v>
      </c>
      <c r="T596" s="1">
        <v>29.7450999999418</v>
      </c>
    </row>
    <row r="597" spans="1:20" x14ac:dyDescent="0.2">
      <c r="A597" s="1">
        <f t="shared" si="36"/>
        <v>1073852</v>
      </c>
      <c r="B597" s="1">
        <f t="shared" si="36"/>
        <v>1074513.3500000001</v>
      </c>
      <c r="C597" s="1" t="str">
        <f t="shared" si="37"/>
        <v>1.2m CG</v>
      </c>
      <c r="D597" s="1" t="str">
        <f t="shared" si="38"/>
        <v>1.2m CG - Alignment Sheets</v>
      </c>
      <c r="E597" s="1" t="s">
        <v>38</v>
      </c>
      <c r="F597" s="1">
        <f t="shared" si="39"/>
        <v>1.2</v>
      </c>
      <c r="G597" s="12">
        <f>INDEX(families!$A:$A,MATCH(H597,families!$B:$B,0))</f>
        <v>8</v>
      </c>
      <c r="H597" s="12" t="s">
        <v>38</v>
      </c>
      <c r="M597" s="1">
        <v>1073852</v>
      </c>
      <c r="N597" s="1">
        <v>1074513.3500000001</v>
      </c>
      <c r="O597" s="1">
        <v>1.2</v>
      </c>
      <c r="P597" s="1" t="s">
        <v>720</v>
      </c>
      <c r="Q597" s="1" t="s">
        <v>721</v>
      </c>
      <c r="R597" s="1" t="s">
        <v>761</v>
      </c>
      <c r="S597" s="1" t="s">
        <v>762</v>
      </c>
      <c r="T597" s="1">
        <v>661.35000000009302</v>
      </c>
    </row>
    <row r="598" spans="1:20" x14ac:dyDescent="0.2">
      <c r="A598" s="1">
        <f t="shared" si="36"/>
        <v>1074513.3500000001</v>
      </c>
      <c r="B598" s="1">
        <f t="shared" si="36"/>
        <v>1074537.3500000001</v>
      </c>
      <c r="C598" s="1" t="str">
        <f t="shared" si="37"/>
        <v>1.5m WC</v>
      </c>
      <c r="D598" s="1" t="str">
        <f t="shared" si="38"/>
        <v>1.5m WC - DWG# PT610001</v>
      </c>
      <c r="E598" s="1" t="s">
        <v>38</v>
      </c>
      <c r="F598" s="1">
        <f t="shared" si="39"/>
        <v>1.5</v>
      </c>
      <c r="G598" s="12">
        <f>INDEX(families!$A:$A,MATCH(H598,families!$B:$B,0))</f>
        <v>8</v>
      </c>
      <c r="H598" s="12" t="s">
        <v>38</v>
      </c>
      <c r="M598" s="1">
        <v>1074513.3500000001</v>
      </c>
      <c r="N598" s="1">
        <v>1074537.3500000001</v>
      </c>
      <c r="O598" s="1">
        <v>1.5</v>
      </c>
      <c r="P598" s="1" t="s">
        <v>732</v>
      </c>
      <c r="Q598" s="1" t="s">
        <v>738</v>
      </c>
      <c r="R598" s="1" t="s">
        <v>739</v>
      </c>
      <c r="S598" s="1" t="s">
        <v>739</v>
      </c>
      <c r="T598" s="1">
        <v>24</v>
      </c>
    </row>
    <row r="599" spans="1:20" x14ac:dyDescent="0.2">
      <c r="A599" s="1">
        <f t="shared" si="36"/>
        <v>1074537.3500000001</v>
      </c>
      <c r="B599" s="1">
        <f t="shared" si="36"/>
        <v>1075026</v>
      </c>
      <c r="C599" s="1" t="str">
        <f t="shared" si="37"/>
        <v>1.2m CG</v>
      </c>
      <c r="D599" s="1" t="str">
        <f t="shared" si="38"/>
        <v>1.2m CG - Alignment Sheets</v>
      </c>
      <c r="E599" s="1" t="s">
        <v>38</v>
      </c>
      <c r="F599" s="1">
        <f t="shared" si="39"/>
        <v>1.2</v>
      </c>
      <c r="G599" s="12">
        <f>INDEX(families!$A:$A,MATCH(H599,families!$B:$B,0))</f>
        <v>8</v>
      </c>
      <c r="H599" s="12" t="s">
        <v>38</v>
      </c>
      <c r="M599" s="1">
        <v>1074537.3500000001</v>
      </c>
      <c r="N599" s="1">
        <v>1075026</v>
      </c>
      <c r="O599" s="1">
        <v>1.2</v>
      </c>
      <c r="P599" s="1" t="s">
        <v>720</v>
      </c>
      <c r="Q599" s="1" t="s">
        <v>721</v>
      </c>
      <c r="R599" s="1" t="s">
        <v>761</v>
      </c>
      <c r="S599" s="1" t="s">
        <v>762</v>
      </c>
      <c r="T599" s="1">
        <v>488.64999999990602</v>
      </c>
    </row>
    <row r="600" spans="1:20" x14ac:dyDescent="0.2">
      <c r="A600" s="1">
        <f t="shared" si="36"/>
        <v>1075026</v>
      </c>
      <c r="B600" s="1">
        <f t="shared" si="36"/>
        <v>1075285</v>
      </c>
      <c r="C600" s="1" t="str">
        <f t="shared" si="37"/>
        <v>1.2m CG/1.5m FG</v>
      </c>
      <c r="D600" s="1" t="str">
        <f t="shared" si="38"/>
        <v>1.2m CG/1.5m FG - Alignment Sheets</v>
      </c>
      <c r="E600" s="1" t="s">
        <v>38</v>
      </c>
      <c r="F600" s="1">
        <f t="shared" si="39"/>
        <v>1.2</v>
      </c>
      <c r="G600" s="12">
        <f>INDEX(families!$A:$A,MATCH(H600,families!$B:$B,0))</f>
        <v>8</v>
      </c>
      <c r="H600" s="12" t="s">
        <v>38</v>
      </c>
      <c r="M600" s="1">
        <v>1075026</v>
      </c>
      <c r="N600" s="1">
        <v>1075285</v>
      </c>
      <c r="O600" s="1" t="s">
        <v>747</v>
      </c>
      <c r="P600" s="1" t="s">
        <v>741</v>
      </c>
      <c r="Q600" s="1" t="s">
        <v>721</v>
      </c>
      <c r="R600" s="1" t="s">
        <v>748</v>
      </c>
      <c r="S600" s="1" t="s">
        <v>749</v>
      </c>
      <c r="T600" s="1">
        <v>259</v>
      </c>
    </row>
    <row r="601" spans="1:20" x14ac:dyDescent="0.2">
      <c r="A601" s="1">
        <f t="shared" si="36"/>
        <v>1075285</v>
      </c>
      <c r="B601" s="1">
        <f t="shared" si="36"/>
        <v>1075457</v>
      </c>
      <c r="C601" s="1" t="str">
        <f t="shared" si="37"/>
        <v>1.2m CG</v>
      </c>
      <c r="D601" s="1" t="str">
        <f t="shared" si="38"/>
        <v>1.2m CG - Alignment Sheets</v>
      </c>
      <c r="E601" s="1" t="s">
        <v>38</v>
      </c>
      <c r="F601" s="1">
        <f t="shared" si="39"/>
        <v>1.2</v>
      </c>
      <c r="G601" s="12">
        <f>INDEX(families!$A:$A,MATCH(H601,families!$B:$B,0))</f>
        <v>8</v>
      </c>
      <c r="H601" s="12" t="s">
        <v>38</v>
      </c>
      <c r="M601" s="1">
        <v>1075285</v>
      </c>
      <c r="N601" s="1">
        <v>1075457</v>
      </c>
      <c r="O601" s="1">
        <v>1.2</v>
      </c>
      <c r="P601" s="1" t="s">
        <v>720</v>
      </c>
      <c r="Q601" s="1" t="s">
        <v>721</v>
      </c>
      <c r="R601" s="1" t="s">
        <v>761</v>
      </c>
      <c r="S601" s="1" t="s">
        <v>762</v>
      </c>
      <c r="T601" s="1">
        <v>172</v>
      </c>
    </row>
    <row r="602" spans="1:20" x14ac:dyDescent="0.2">
      <c r="A602" s="1">
        <f t="shared" si="36"/>
        <v>1075457</v>
      </c>
      <c r="B602" s="1">
        <f t="shared" si="36"/>
        <v>1075523</v>
      </c>
      <c r="C602" s="1" t="str">
        <f t="shared" si="37"/>
        <v>2.0m MOTI</v>
      </c>
      <c r="D602" s="1" t="str">
        <f t="shared" si="38"/>
        <v>2.0m MOTI - MOTI Encroachment</v>
      </c>
      <c r="E602" s="1" t="s">
        <v>38</v>
      </c>
      <c r="F602" s="1">
        <f t="shared" si="39"/>
        <v>2</v>
      </c>
      <c r="G602" s="12">
        <f>INDEX(families!$A:$A,MATCH(H602,families!$B:$B,0))</f>
        <v>8</v>
      </c>
      <c r="H602" s="12" t="s">
        <v>38</v>
      </c>
      <c r="M602" s="1">
        <v>1075457</v>
      </c>
      <c r="N602" s="1">
        <v>1075523</v>
      </c>
      <c r="O602" s="1">
        <v>2</v>
      </c>
      <c r="P602" s="1" t="s">
        <v>768</v>
      </c>
      <c r="Q602" s="1" t="s">
        <v>769</v>
      </c>
      <c r="R602" s="1" t="s">
        <v>770</v>
      </c>
      <c r="S602" s="1" t="s">
        <v>771</v>
      </c>
      <c r="T602" s="1">
        <v>66</v>
      </c>
    </row>
    <row r="603" spans="1:20" x14ac:dyDescent="0.2">
      <c r="A603" s="1">
        <f t="shared" si="36"/>
        <v>1075523</v>
      </c>
      <c r="B603" s="1">
        <f t="shared" si="36"/>
        <v>1075601</v>
      </c>
      <c r="C603" s="1" t="str">
        <f t="shared" si="37"/>
        <v>1.2m CG</v>
      </c>
      <c r="D603" s="1" t="str">
        <f t="shared" si="38"/>
        <v>1.2m CG - Alignment Sheets</v>
      </c>
      <c r="E603" s="1" t="s">
        <v>38</v>
      </c>
      <c r="F603" s="1">
        <f t="shared" si="39"/>
        <v>1.2</v>
      </c>
      <c r="G603" s="12">
        <f>INDEX(families!$A:$A,MATCH(H603,families!$B:$B,0))</f>
        <v>8</v>
      </c>
      <c r="H603" s="12" t="s">
        <v>38</v>
      </c>
      <c r="M603" s="1">
        <v>1075523</v>
      </c>
      <c r="N603" s="1">
        <v>1075601</v>
      </c>
      <c r="O603" s="1">
        <v>1.2</v>
      </c>
      <c r="P603" s="1" t="s">
        <v>720</v>
      </c>
      <c r="Q603" s="1" t="s">
        <v>721</v>
      </c>
      <c r="R603" s="1" t="s">
        <v>761</v>
      </c>
      <c r="S603" s="1" t="s">
        <v>762</v>
      </c>
      <c r="T603" s="1">
        <v>78</v>
      </c>
    </row>
    <row r="604" spans="1:20" x14ac:dyDescent="0.2">
      <c r="A604" s="1">
        <f t="shared" si="36"/>
        <v>1075601</v>
      </c>
      <c r="B604" s="1">
        <f t="shared" si="36"/>
        <v>1075656</v>
      </c>
      <c r="C604" s="1" t="str">
        <f t="shared" si="37"/>
        <v>2.0m MOTI</v>
      </c>
      <c r="D604" s="1" t="str">
        <f t="shared" si="38"/>
        <v>2.0m MOTI - MOTI Encroachment</v>
      </c>
      <c r="E604" s="1" t="s">
        <v>38</v>
      </c>
      <c r="F604" s="1">
        <f t="shared" si="39"/>
        <v>2</v>
      </c>
      <c r="G604" s="12">
        <f>INDEX(families!$A:$A,MATCH(H604,families!$B:$B,0))</f>
        <v>8</v>
      </c>
      <c r="H604" s="12" t="s">
        <v>38</v>
      </c>
      <c r="M604" s="1">
        <v>1075601</v>
      </c>
      <c r="N604" s="1">
        <v>1075656</v>
      </c>
      <c r="O604" s="1">
        <v>2</v>
      </c>
      <c r="P604" s="1" t="s">
        <v>768</v>
      </c>
      <c r="Q604" s="1" t="s">
        <v>769</v>
      </c>
      <c r="R604" s="1" t="s">
        <v>770</v>
      </c>
      <c r="S604" s="1" t="s">
        <v>771</v>
      </c>
      <c r="T604" s="1">
        <v>55</v>
      </c>
    </row>
    <row r="605" spans="1:20" x14ac:dyDescent="0.2">
      <c r="A605" s="1">
        <f t="shared" si="36"/>
        <v>1075656</v>
      </c>
      <c r="B605" s="1">
        <f t="shared" si="36"/>
        <v>1075843</v>
      </c>
      <c r="C605" s="1" t="str">
        <f t="shared" si="37"/>
        <v>1.2m CG</v>
      </c>
      <c r="D605" s="1" t="str">
        <f t="shared" si="38"/>
        <v>1.2m CG - Alignment Sheets</v>
      </c>
      <c r="E605" s="1" t="s">
        <v>38</v>
      </c>
      <c r="F605" s="1">
        <f t="shared" si="39"/>
        <v>1.2</v>
      </c>
      <c r="G605" s="12">
        <f>INDEX(families!$A:$A,MATCH(H605,families!$B:$B,0))</f>
        <v>8</v>
      </c>
      <c r="H605" s="12" t="s">
        <v>38</v>
      </c>
      <c r="M605" s="1">
        <v>1075656</v>
      </c>
      <c r="N605" s="1">
        <v>1075843</v>
      </c>
      <c r="O605" s="1">
        <v>1.2</v>
      </c>
      <c r="P605" s="1" t="s">
        <v>720</v>
      </c>
      <c r="Q605" s="1" t="s">
        <v>721</v>
      </c>
      <c r="R605" s="1" t="s">
        <v>761</v>
      </c>
      <c r="S605" s="1" t="s">
        <v>762</v>
      </c>
      <c r="T605" s="1">
        <v>187</v>
      </c>
    </row>
    <row r="606" spans="1:20" x14ac:dyDescent="0.2">
      <c r="A606" s="1">
        <f t="shared" si="36"/>
        <v>1075843</v>
      </c>
      <c r="B606" s="1">
        <f t="shared" si="36"/>
        <v>1075916</v>
      </c>
      <c r="C606" s="1" t="str">
        <f t="shared" si="37"/>
        <v>1.2m CG/1.5m FG</v>
      </c>
      <c r="D606" s="1" t="str">
        <f t="shared" si="38"/>
        <v>1.2m CG/1.5m FG - Alignment Sheets</v>
      </c>
      <c r="E606" s="1" t="s">
        <v>38</v>
      </c>
      <c r="F606" s="1">
        <f t="shared" si="39"/>
        <v>1.2</v>
      </c>
      <c r="G606" s="12">
        <f>INDEX(families!$A:$A,MATCH(H606,families!$B:$B,0))</f>
        <v>8</v>
      </c>
      <c r="H606" s="12" t="s">
        <v>38</v>
      </c>
      <c r="M606" s="1">
        <v>1075843</v>
      </c>
      <c r="N606" s="1">
        <v>1075916</v>
      </c>
      <c r="O606" s="1" t="s">
        <v>747</v>
      </c>
      <c r="P606" s="1" t="s">
        <v>741</v>
      </c>
      <c r="Q606" s="1" t="s">
        <v>721</v>
      </c>
      <c r="R606" s="1" t="s">
        <v>748</v>
      </c>
      <c r="S606" s="1" t="s">
        <v>749</v>
      </c>
      <c r="T606" s="1">
        <v>73</v>
      </c>
    </row>
    <row r="607" spans="1:20" x14ac:dyDescent="0.2">
      <c r="G607" s="12"/>
    </row>
    <row r="608" spans="1:20" x14ac:dyDescent="0.2">
      <c r="G608" s="12"/>
    </row>
    <row r="609" spans="7:7" x14ac:dyDescent="0.2">
      <c r="G609" s="12"/>
    </row>
    <row r="610" spans="7:7" x14ac:dyDescent="0.2">
      <c r="G610" s="12"/>
    </row>
    <row r="611" spans="7:7" x14ac:dyDescent="0.2">
      <c r="G611" s="12"/>
    </row>
    <row r="612" spans="7:7" x14ac:dyDescent="0.2">
      <c r="G612" s="12"/>
    </row>
    <row r="613" spans="7:7" x14ac:dyDescent="0.2">
      <c r="G613" s="12"/>
    </row>
    <row r="614" spans="7:7" x14ac:dyDescent="0.2">
      <c r="G614" s="12"/>
    </row>
    <row r="615" spans="7:7" x14ac:dyDescent="0.2">
      <c r="G615" s="12"/>
    </row>
    <row r="616" spans="7:7" x14ac:dyDescent="0.2">
      <c r="G616" s="12"/>
    </row>
    <row r="617" spans="7:7" x14ac:dyDescent="0.2">
      <c r="G617" s="12"/>
    </row>
    <row r="618" spans="7:7" x14ac:dyDescent="0.2">
      <c r="G618" s="12"/>
    </row>
    <row r="619" spans="7:7" x14ac:dyDescent="0.2">
      <c r="G619" s="12"/>
    </row>
    <row r="620" spans="7:7" x14ac:dyDescent="0.2">
      <c r="G620" s="12"/>
    </row>
    <row r="621" spans="7:7" x14ac:dyDescent="0.2">
      <c r="G621" s="12"/>
    </row>
    <row r="622" spans="7:7" x14ac:dyDescent="0.2">
      <c r="G622" s="12"/>
    </row>
    <row r="623" spans="7:7" x14ac:dyDescent="0.2">
      <c r="G623" s="12"/>
    </row>
    <row r="624" spans="7:7" x14ac:dyDescent="0.2">
      <c r="G624" s="12"/>
    </row>
    <row r="625" spans="7:7" x14ac:dyDescent="0.2">
      <c r="G625" s="12"/>
    </row>
    <row r="626" spans="7:7" x14ac:dyDescent="0.2">
      <c r="G626" s="12"/>
    </row>
    <row r="627" spans="7:7" x14ac:dyDescent="0.2">
      <c r="G627" s="12"/>
    </row>
    <row r="628" spans="7:7" x14ac:dyDescent="0.2">
      <c r="G628" s="12"/>
    </row>
    <row r="629" spans="7:7" x14ac:dyDescent="0.2">
      <c r="G629" s="12"/>
    </row>
    <row r="630" spans="7:7" x14ac:dyDescent="0.2">
      <c r="G630" s="12"/>
    </row>
    <row r="631" spans="7:7" x14ac:dyDescent="0.2">
      <c r="G631" s="12"/>
    </row>
    <row r="632" spans="7:7" x14ac:dyDescent="0.2">
      <c r="G632" s="12"/>
    </row>
    <row r="633" spans="7:7" x14ac:dyDescent="0.2">
      <c r="G633" s="12"/>
    </row>
    <row r="634" spans="7:7" x14ac:dyDescent="0.2">
      <c r="G634" s="12"/>
    </row>
    <row r="635" spans="7:7" x14ac:dyDescent="0.2">
      <c r="G635" s="12"/>
    </row>
    <row r="636" spans="7:7" x14ac:dyDescent="0.2">
      <c r="G636" s="12"/>
    </row>
    <row r="637" spans="7:7" x14ac:dyDescent="0.2">
      <c r="G637" s="12"/>
    </row>
    <row r="638" spans="7:7" x14ac:dyDescent="0.2">
      <c r="G638" s="12"/>
    </row>
    <row r="639" spans="7:7" x14ac:dyDescent="0.2">
      <c r="G639" s="12"/>
    </row>
    <row r="640" spans="7:7" x14ac:dyDescent="0.2">
      <c r="G640" s="12"/>
    </row>
    <row r="641" spans="7:7" x14ac:dyDescent="0.2">
      <c r="G641" s="12"/>
    </row>
    <row r="642" spans="7:7" x14ac:dyDescent="0.2">
      <c r="G642" s="12"/>
    </row>
    <row r="643" spans="7:7" x14ac:dyDescent="0.2">
      <c r="G643" s="12"/>
    </row>
    <row r="644" spans="7:7" x14ac:dyDescent="0.2">
      <c r="G644" s="12"/>
    </row>
    <row r="645" spans="7:7" x14ac:dyDescent="0.2">
      <c r="G645" s="12"/>
    </row>
    <row r="646" spans="7:7" x14ac:dyDescent="0.2">
      <c r="G646" s="12"/>
    </row>
    <row r="647" spans="7:7" x14ac:dyDescent="0.2">
      <c r="G647" s="12"/>
    </row>
    <row r="648" spans="7:7" x14ac:dyDescent="0.2">
      <c r="G648" s="12"/>
    </row>
    <row r="649" spans="7:7" x14ac:dyDescent="0.2">
      <c r="G649" s="12"/>
    </row>
    <row r="650" spans="7:7" x14ac:dyDescent="0.2">
      <c r="G650" s="12"/>
    </row>
    <row r="651" spans="7:7" x14ac:dyDescent="0.2">
      <c r="G651" s="12"/>
    </row>
    <row r="652" spans="7:7" x14ac:dyDescent="0.2">
      <c r="G652" s="12"/>
    </row>
    <row r="653" spans="7:7" x14ac:dyDescent="0.2">
      <c r="G653" s="12"/>
    </row>
    <row r="654" spans="7:7" x14ac:dyDescent="0.2">
      <c r="G654" s="12"/>
    </row>
    <row r="655" spans="7:7" x14ac:dyDescent="0.2">
      <c r="G655" s="12"/>
    </row>
    <row r="656" spans="7:7" x14ac:dyDescent="0.2">
      <c r="G656" s="12"/>
    </row>
    <row r="657" spans="7:7" x14ac:dyDescent="0.2">
      <c r="G657" s="12"/>
    </row>
    <row r="658" spans="7:7" x14ac:dyDescent="0.2">
      <c r="G658" s="12"/>
    </row>
    <row r="659" spans="7:7" x14ac:dyDescent="0.2">
      <c r="G659" s="12"/>
    </row>
    <row r="660" spans="7:7" x14ac:dyDescent="0.2">
      <c r="G660" s="12"/>
    </row>
    <row r="661" spans="7:7" x14ac:dyDescent="0.2">
      <c r="G661" s="12"/>
    </row>
    <row r="662" spans="7:7" x14ac:dyDescent="0.2">
      <c r="G662" s="12"/>
    </row>
    <row r="663" spans="7:7" x14ac:dyDescent="0.2">
      <c r="G663" s="12"/>
    </row>
    <row r="664" spans="7:7" x14ac:dyDescent="0.2">
      <c r="G664" s="12"/>
    </row>
    <row r="665" spans="7:7" x14ac:dyDescent="0.2">
      <c r="G665" s="12"/>
    </row>
    <row r="666" spans="7:7" x14ac:dyDescent="0.2">
      <c r="G666" s="12"/>
    </row>
    <row r="667" spans="7:7" x14ac:dyDescent="0.2">
      <c r="G667" s="12"/>
    </row>
    <row r="668" spans="7:7" x14ac:dyDescent="0.2">
      <c r="G668" s="12"/>
    </row>
    <row r="669" spans="7:7" x14ac:dyDescent="0.2">
      <c r="G669" s="12"/>
    </row>
    <row r="670" spans="7:7" x14ac:dyDescent="0.2">
      <c r="G670" s="12"/>
    </row>
    <row r="671" spans="7:7" x14ac:dyDescent="0.2">
      <c r="G671" s="12"/>
    </row>
    <row r="672" spans="7:7" x14ac:dyDescent="0.2">
      <c r="G672" s="12"/>
    </row>
    <row r="673" spans="7:7" x14ac:dyDescent="0.2">
      <c r="G673" s="12"/>
    </row>
    <row r="674" spans="7:7" x14ac:dyDescent="0.2">
      <c r="G674" s="12"/>
    </row>
    <row r="675" spans="7:7" x14ac:dyDescent="0.2">
      <c r="G675" s="12"/>
    </row>
    <row r="676" spans="7:7" x14ac:dyDescent="0.2">
      <c r="G676" s="12"/>
    </row>
    <row r="677" spans="7:7" x14ac:dyDescent="0.2">
      <c r="G677" s="12"/>
    </row>
    <row r="678" spans="7:7" x14ac:dyDescent="0.2">
      <c r="G678" s="12"/>
    </row>
    <row r="679" spans="7:7" x14ac:dyDescent="0.2">
      <c r="G679" s="12"/>
    </row>
    <row r="680" spans="7:7" x14ac:dyDescent="0.2">
      <c r="G680" s="12"/>
    </row>
    <row r="681" spans="7:7" x14ac:dyDescent="0.2">
      <c r="G681" s="12"/>
    </row>
    <row r="682" spans="7:7" x14ac:dyDescent="0.2">
      <c r="G682" s="12"/>
    </row>
    <row r="683" spans="7:7" x14ac:dyDescent="0.2">
      <c r="G683" s="12"/>
    </row>
    <row r="684" spans="7:7" x14ac:dyDescent="0.2">
      <c r="G684" s="12"/>
    </row>
    <row r="685" spans="7:7" x14ac:dyDescent="0.2">
      <c r="G685" s="12"/>
    </row>
    <row r="686" spans="7:7" x14ac:dyDescent="0.2">
      <c r="G686" s="12"/>
    </row>
    <row r="687" spans="7:7" x14ac:dyDescent="0.2">
      <c r="G687" s="12"/>
    </row>
    <row r="688" spans="7:7" x14ac:dyDescent="0.2">
      <c r="G688" s="12"/>
    </row>
    <row r="689" spans="7:7" x14ac:dyDescent="0.2">
      <c r="G689" s="12"/>
    </row>
    <row r="690" spans="7:7" x14ac:dyDescent="0.2">
      <c r="G690" s="12"/>
    </row>
    <row r="691" spans="7:7" x14ac:dyDescent="0.2">
      <c r="G691" s="12"/>
    </row>
    <row r="692" spans="7:7" x14ac:dyDescent="0.2">
      <c r="G692" s="12"/>
    </row>
    <row r="693" spans="7:7" x14ac:dyDescent="0.2">
      <c r="G693" s="12"/>
    </row>
    <row r="694" spans="7:7" x14ac:dyDescent="0.2">
      <c r="G694" s="12"/>
    </row>
    <row r="695" spans="7:7" x14ac:dyDescent="0.2">
      <c r="G695" s="12"/>
    </row>
    <row r="696" spans="7:7" x14ac:dyDescent="0.2">
      <c r="G696" s="12"/>
    </row>
    <row r="697" spans="7:7" x14ac:dyDescent="0.2">
      <c r="G697" s="12"/>
    </row>
    <row r="698" spans="7:7" x14ac:dyDescent="0.2">
      <c r="G698" s="12"/>
    </row>
    <row r="699" spans="7:7" x14ac:dyDescent="0.2">
      <c r="G699" s="12"/>
    </row>
    <row r="700" spans="7:7" x14ac:dyDescent="0.2">
      <c r="G700" s="12"/>
    </row>
    <row r="701" spans="7:7" x14ac:dyDescent="0.2">
      <c r="G701" s="12"/>
    </row>
    <row r="702" spans="7:7" x14ac:dyDescent="0.2">
      <c r="G702" s="12"/>
    </row>
    <row r="703" spans="7:7" x14ac:dyDescent="0.2">
      <c r="G703" s="12"/>
    </row>
    <row r="704" spans="7:7" x14ac:dyDescent="0.2">
      <c r="G704" s="12"/>
    </row>
    <row r="705" spans="7:7" x14ac:dyDescent="0.2">
      <c r="G705" s="12"/>
    </row>
    <row r="706" spans="7:7" x14ac:dyDescent="0.2">
      <c r="G706" s="12"/>
    </row>
    <row r="707" spans="7:7" x14ac:dyDescent="0.2">
      <c r="G707" s="12"/>
    </row>
    <row r="708" spans="7:7" x14ac:dyDescent="0.2">
      <c r="G708" s="12"/>
    </row>
    <row r="709" spans="7:7" x14ac:dyDescent="0.2">
      <c r="G709" s="12"/>
    </row>
    <row r="710" spans="7:7" x14ac:dyDescent="0.2">
      <c r="G710" s="12"/>
    </row>
    <row r="711" spans="7:7" x14ac:dyDescent="0.2">
      <c r="G711" s="12"/>
    </row>
    <row r="712" spans="7:7" x14ac:dyDescent="0.2">
      <c r="G712" s="12"/>
    </row>
    <row r="713" spans="7:7" x14ac:dyDescent="0.2">
      <c r="G713" s="12"/>
    </row>
    <row r="714" spans="7:7" x14ac:dyDescent="0.2">
      <c r="G714" s="12"/>
    </row>
    <row r="715" spans="7:7" x14ac:dyDescent="0.2">
      <c r="G715" s="12"/>
    </row>
    <row r="716" spans="7:7" x14ac:dyDescent="0.2">
      <c r="G716" s="12"/>
    </row>
    <row r="717" spans="7:7" x14ac:dyDescent="0.2">
      <c r="G717" s="12"/>
    </row>
    <row r="718" spans="7:7" x14ac:dyDescent="0.2">
      <c r="G718" s="12"/>
    </row>
    <row r="719" spans="7:7" x14ac:dyDescent="0.2">
      <c r="G719" s="12"/>
    </row>
    <row r="720" spans="7:7" x14ac:dyDescent="0.2">
      <c r="G720" s="12"/>
    </row>
    <row r="721" spans="7:7" x14ac:dyDescent="0.2">
      <c r="G721" s="12"/>
    </row>
    <row r="722" spans="7:7" x14ac:dyDescent="0.2">
      <c r="G722" s="12"/>
    </row>
    <row r="723" spans="7:7" x14ac:dyDescent="0.2">
      <c r="G723" s="12"/>
    </row>
    <row r="724" spans="7:7" x14ac:dyDescent="0.2">
      <c r="G724" s="12"/>
    </row>
    <row r="725" spans="7:7" x14ac:dyDescent="0.2">
      <c r="G725" s="12"/>
    </row>
    <row r="726" spans="7:7" x14ac:dyDescent="0.2">
      <c r="G726" s="12"/>
    </row>
    <row r="727" spans="7:7" x14ac:dyDescent="0.2">
      <c r="G727" s="12"/>
    </row>
    <row r="728" spans="7:7" x14ac:dyDescent="0.2">
      <c r="G728" s="12"/>
    </row>
    <row r="729" spans="7:7" x14ac:dyDescent="0.2">
      <c r="G729" s="12"/>
    </row>
    <row r="730" spans="7:7" x14ac:dyDescent="0.2">
      <c r="G730" s="12"/>
    </row>
    <row r="731" spans="7:7" x14ac:dyDescent="0.2">
      <c r="G731" s="12"/>
    </row>
    <row r="732" spans="7:7" x14ac:dyDescent="0.2">
      <c r="G732" s="12"/>
    </row>
    <row r="733" spans="7:7" x14ac:dyDescent="0.2">
      <c r="G733" s="12"/>
    </row>
    <row r="734" spans="7:7" x14ac:dyDescent="0.2">
      <c r="G734" s="12"/>
    </row>
    <row r="735" spans="7:7" x14ac:dyDescent="0.2">
      <c r="G735" s="12"/>
    </row>
    <row r="736" spans="7:7" x14ac:dyDescent="0.2">
      <c r="G736" s="12"/>
    </row>
    <row r="737" spans="7:7" x14ac:dyDescent="0.2">
      <c r="G737" s="12"/>
    </row>
    <row r="738" spans="7:7" x14ac:dyDescent="0.2">
      <c r="G738" s="12"/>
    </row>
    <row r="739" spans="7:7" x14ac:dyDescent="0.2">
      <c r="G739" s="12"/>
    </row>
    <row r="740" spans="7:7" x14ac:dyDescent="0.2">
      <c r="G740" s="12"/>
    </row>
    <row r="741" spans="7:7" x14ac:dyDescent="0.2">
      <c r="G741" s="12"/>
    </row>
    <row r="742" spans="7:7" x14ac:dyDescent="0.2">
      <c r="G742" s="12"/>
    </row>
    <row r="743" spans="7:7" x14ac:dyDescent="0.2">
      <c r="G743" s="12"/>
    </row>
    <row r="744" spans="7:7" x14ac:dyDescent="0.2">
      <c r="G744" s="12"/>
    </row>
    <row r="745" spans="7:7" x14ac:dyDescent="0.2">
      <c r="G745" s="12"/>
    </row>
    <row r="746" spans="7:7" x14ac:dyDescent="0.2">
      <c r="G746" s="12"/>
    </row>
    <row r="747" spans="7:7" x14ac:dyDescent="0.2">
      <c r="G747" s="12"/>
    </row>
    <row r="748" spans="7:7" x14ac:dyDescent="0.2">
      <c r="G748" s="12"/>
    </row>
    <row r="749" spans="7:7" x14ac:dyDescent="0.2">
      <c r="G749" s="12"/>
    </row>
    <row r="750" spans="7:7" x14ac:dyDescent="0.2">
      <c r="G750" s="12"/>
    </row>
    <row r="751" spans="7:7" x14ac:dyDescent="0.2">
      <c r="G751" s="12"/>
    </row>
    <row r="752" spans="7:7" x14ac:dyDescent="0.2">
      <c r="G752" s="12"/>
    </row>
    <row r="753" spans="7:7" x14ac:dyDescent="0.2">
      <c r="G753" s="12"/>
    </row>
    <row r="754" spans="7:7" x14ac:dyDescent="0.2">
      <c r="G754" s="12"/>
    </row>
    <row r="755" spans="7:7" x14ac:dyDescent="0.2">
      <c r="G755" s="12"/>
    </row>
    <row r="756" spans="7:7" x14ac:dyDescent="0.2">
      <c r="G756" s="12"/>
    </row>
    <row r="757" spans="7:7" x14ac:dyDescent="0.2">
      <c r="G757" s="12"/>
    </row>
    <row r="758" spans="7:7" x14ac:dyDescent="0.2">
      <c r="G758" s="12"/>
    </row>
    <row r="759" spans="7:7" x14ac:dyDescent="0.2">
      <c r="G759" s="12"/>
    </row>
    <row r="760" spans="7:7" x14ac:dyDescent="0.2">
      <c r="G760" s="12"/>
    </row>
    <row r="761" spans="7:7" x14ac:dyDescent="0.2">
      <c r="G761" s="12"/>
    </row>
    <row r="762" spans="7:7" x14ac:dyDescent="0.2">
      <c r="G762" s="12"/>
    </row>
    <row r="763" spans="7:7" x14ac:dyDescent="0.2">
      <c r="G763" s="12"/>
    </row>
    <row r="764" spans="7:7" x14ac:dyDescent="0.2">
      <c r="G764" s="12"/>
    </row>
    <row r="765" spans="7:7" x14ac:dyDescent="0.2">
      <c r="G765" s="12"/>
    </row>
    <row r="766" spans="7:7" x14ac:dyDescent="0.2">
      <c r="G766" s="12"/>
    </row>
    <row r="767" spans="7:7" x14ac:dyDescent="0.2">
      <c r="G767" s="12"/>
    </row>
    <row r="768" spans="7:7" x14ac:dyDescent="0.2">
      <c r="G768" s="12"/>
    </row>
    <row r="769" spans="7:7" x14ac:dyDescent="0.2">
      <c r="G769" s="12"/>
    </row>
    <row r="770" spans="7:7" x14ac:dyDescent="0.2">
      <c r="G770" s="12"/>
    </row>
    <row r="771" spans="7:7" x14ac:dyDescent="0.2">
      <c r="G771" s="12"/>
    </row>
    <row r="772" spans="7:7" x14ac:dyDescent="0.2">
      <c r="G772" s="12"/>
    </row>
    <row r="773" spans="7:7" x14ac:dyDescent="0.2">
      <c r="G773" s="12"/>
    </row>
    <row r="774" spans="7:7" x14ac:dyDescent="0.2">
      <c r="G774" s="12"/>
    </row>
    <row r="775" spans="7:7" x14ac:dyDescent="0.2">
      <c r="G775" s="12"/>
    </row>
    <row r="776" spans="7:7" x14ac:dyDescent="0.2">
      <c r="G776" s="12"/>
    </row>
    <row r="777" spans="7:7" x14ac:dyDescent="0.2">
      <c r="G777" s="12"/>
    </row>
    <row r="778" spans="7:7" x14ac:dyDescent="0.2">
      <c r="G778" s="12"/>
    </row>
    <row r="779" spans="7:7" x14ac:dyDescent="0.2">
      <c r="G779" s="12"/>
    </row>
    <row r="780" spans="7:7" x14ac:dyDescent="0.2">
      <c r="G780" s="12"/>
    </row>
    <row r="781" spans="7:7" x14ac:dyDescent="0.2">
      <c r="G781" s="12"/>
    </row>
    <row r="782" spans="7:7" x14ac:dyDescent="0.2">
      <c r="G782" s="12"/>
    </row>
    <row r="783" spans="7:7" x14ac:dyDescent="0.2">
      <c r="G783" s="12"/>
    </row>
    <row r="784" spans="7:7" x14ac:dyDescent="0.2">
      <c r="G784" s="12"/>
    </row>
    <row r="785" spans="7:7" x14ac:dyDescent="0.2">
      <c r="G785" s="12"/>
    </row>
    <row r="786" spans="7:7" x14ac:dyDescent="0.2">
      <c r="G786" s="12"/>
    </row>
    <row r="787" spans="7:7" x14ac:dyDescent="0.2">
      <c r="G787" s="12"/>
    </row>
    <row r="788" spans="7:7" x14ac:dyDescent="0.2">
      <c r="G788" s="12"/>
    </row>
    <row r="789" spans="7:7" x14ac:dyDescent="0.2">
      <c r="G789" s="12"/>
    </row>
    <row r="790" spans="7:7" x14ac:dyDescent="0.2">
      <c r="G790" s="12"/>
    </row>
    <row r="791" spans="7:7" x14ac:dyDescent="0.2">
      <c r="G791" s="12"/>
    </row>
    <row r="792" spans="7:7" x14ac:dyDescent="0.2">
      <c r="G792" s="12"/>
    </row>
    <row r="793" spans="7:7" x14ac:dyDescent="0.2">
      <c r="G793" s="12"/>
    </row>
    <row r="794" spans="7:7" x14ac:dyDescent="0.2">
      <c r="G794" s="12"/>
    </row>
    <row r="795" spans="7:7" x14ac:dyDescent="0.2">
      <c r="G795" s="12"/>
    </row>
    <row r="796" spans="7:7" x14ac:dyDescent="0.2">
      <c r="G796" s="12"/>
    </row>
    <row r="797" spans="7:7" x14ac:dyDescent="0.2">
      <c r="G797" s="12"/>
    </row>
    <row r="798" spans="7:7" x14ac:dyDescent="0.2">
      <c r="G798" s="12"/>
    </row>
    <row r="799" spans="7:7" x14ac:dyDescent="0.2">
      <c r="G799" s="12"/>
    </row>
    <row r="800" spans="7:7" x14ac:dyDescent="0.2">
      <c r="G800" s="12"/>
    </row>
    <row r="801" spans="7:7" x14ac:dyDescent="0.2">
      <c r="G801" s="12"/>
    </row>
    <row r="802" spans="7:7" x14ac:dyDescent="0.2">
      <c r="G802" s="12"/>
    </row>
    <row r="803" spans="7:7" x14ac:dyDescent="0.2">
      <c r="G803" s="12"/>
    </row>
    <row r="804" spans="7:7" x14ac:dyDescent="0.2">
      <c r="G804" s="12"/>
    </row>
    <row r="805" spans="7:7" x14ac:dyDescent="0.2">
      <c r="G805" s="12"/>
    </row>
    <row r="806" spans="7:7" x14ac:dyDescent="0.2">
      <c r="G806" s="12"/>
    </row>
    <row r="807" spans="7:7" x14ac:dyDescent="0.2">
      <c r="G807" s="12"/>
    </row>
    <row r="808" spans="7:7" x14ac:dyDescent="0.2">
      <c r="G808" s="12"/>
    </row>
    <row r="809" spans="7:7" x14ac:dyDescent="0.2">
      <c r="G809" s="12"/>
    </row>
    <row r="810" spans="7:7" x14ac:dyDescent="0.2">
      <c r="G810" s="12"/>
    </row>
    <row r="811" spans="7:7" x14ac:dyDescent="0.2">
      <c r="G811" s="12"/>
    </row>
    <row r="812" spans="7:7" x14ac:dyDescent="0.2">
      <c r="G812" s="12"/>
    </row>
    <row r="813" spans="7:7" x14ac:dyDescent="0.2">
      <c r="G813" s="12"/>
    </row>
    <row r="814" spans="7:7" x14ac:dyDescent="0.2">
      <c r="G814" s="12"/>
    </row>
    <row r="815" spans="7:7" x14ac:dyDescent="0.2">
      <c r="G815" s="12"/>
    </row>
    <row r="816" spans="7:7" x14ac:dyDescent="0.2">
      <c r="G816" s="12"/>
    </row>
    <row r="817" spans="7:7" x14ac:dyDescent="0.2">
      <c r="G817" s="12"/>
    </row>
    <row r="818" spans="7:7" x14ac:dyDescent="0.2">
      <c r="G818" s="12"/>
    </row>
    <row r="819" spans="7:7" x14ac:dyDescent="0.2">
      <c r="G819" s="12"/>
    </row>
    <row r="820" spans="7:7" x14ac:dyDescent="0.2">
      <c r="G820" s="12"/>
    </row>
    <row r="821" spans="7:7" x14ac:dyDescent="0.2">
      <c r="G821" s="12"/>
    </row>
    <row r="822" spans="7:7" x14ac:dyDescent="0.2">
      <c r="G822" s="12"/>
    </row>
    <row r="823" spans="7:7" x14ac:dyDescent="0.2">
      <c r="G823" s="12"/>
    </row>
    <row r="824" spans="7:7" x14ac:dyDescent="0.2">
      <c r="G824" s="12"/>
    </row>
    <row r="825" spans="7:7" x14ac:dyDescent="0.2">
      <c r="G825" s="12"/>
    </row>
    <row r="826" spans="7:7" x14ac:dyDescent="0.2">
      <c r="G826" s="12"/>
    </row>
    <row r="827" spans="7:7" x14ac:dyDescent="0.2">
      <c r="G827" s="12"/>
    </row>
    <row r="828" spans="7:7" x14ac:dyDescent="0.2">
      <c r="G828" s="12"/>
    </row>
    <row r="829" spans="7:7" x14ac:dyDescent="0.2">
      <c r="G829" s="12"/>
    </row>
    <row r="830" spans="7:7" x14ac:dyDescent="0.2">
      <c r="G830" s="12"/>
    </row>
    <row r="831" spans="7:7" x14ac:dyDescent="0.2">
      <c r="G831" s="12"/>
    </row>
    <row r="832" spans="7:7" x14ac:dyDescent="0.2">
      <c r="G832" s="12"/>
    </row>
    <row r="833" spans="7:7" x14ac:dyDescent="0.2">
      <c r="G833" s="12"/>
    </row>
    <row r="834" spans="7:7" x14ac:dyDescent="0.2">
      <c r="G834" s="12"/>
    </row>
    <row r="835" spans="7:7" x14ac:dyDescent="0.2">
      <c r="G835" s="12"/>
    </row>
    <row r="836" spans="7:7" x14ac:dyDescent="0.2">
      <c r="G836" s="12"/>
    </row>
    <row r="837" spans="7:7" x14ac:dyDescent="0.2">
      <c r="G837" s="12"/>
    </row>
    <row r="838" spans="7:7" x14ac:dyDescent="0.2">
      <c r="G838" s="12"/>
    </row>
    <row r="839" spans="7:7" x14ac:dyDescent="0.2">
      <c r="G839" s="12"/>
    </row>
    <row r="840" spans="7:7" x14ac:dyDescent="0.2">
      <c r="G840" s="12"/>
    </row>
    <row r="841" spans="7:7" x14ac:dyDescent="0.2">
      <c r="G841" s="12"/>
    </row>
    <row r="842" spans="7:7" x14ac:dyDescent="0.2">
      <c r="G842" s="12"/>
    </row>
    <row r="843" spans="7:7" x14ac:dyDescent="0.2">
      <c r="G843" s="12"/>
    </row>
    <row r="844" spans="7:7" x14ac:dyDescent="0.2">
      <c r="G844" s="12"/>
    </row>
    <row r="845" spans="7:7" x14ac:dyDescent="0.2">
      <c r="G845" s="12"/>
    </row>
    <row r="846" spans="7:7" x14ac:dyDescent="0.2">
      <c r="G846" s="12"/>
    </row>
    <row r="847" spans="7:7" x14ac:dyDescent="0.2">
      <c r="G847" s="12"/>
    </row>
    <row r="848" spans="7:7" x14ac:dyDescent="0.2">
      <c r="G848" s="12"/>
    </row>
    <row r="849" spans="7:7" x14ac:dyDescent="0.2">
      <c r="G849" s="12"/>
    </row>
    <row r="850" spans="7:7" x14ac:dyDescent="0.2">
      <c r="G850" s="12"/>
    </row>
    <row r="851" spans="7:7" x14ac:dyDescent="0.2">
      <c r="G851" s="12"/>
    </row>
    <row r="852" spans="7:7" x14ac:dyDescent="0.2">
      <c r="G852" s="12"/>
    </row>
    <row r="853" spans="7:7" x14ac:dyDescent="0.2">
      <c r="G853" s="12"/>
    </row>
    <row r="854" spans="7:7" x14ac:dyDescent="0.2">
      <c r="G854" s="12"/>
    </row>
    <row r="855" spans="7:7" x14ac:dyDescent="0.2">
      <c r="G855" s="12"/>
    </row>
    <row r="856" spans="7:7" x14ac:dyDescent="0.2">
      <c r="G856" s="12"/>
    </row>
    <row r="857" spans="7:7" x14ac:dyDescent="0.2">
      <c r="G857" s="12"/>
    </row>
    <row r="858" spans="7:7" x14ac:dyDescent="0.2">
      <c r="G858" s="12"/>
    </row>
    <row r="859" spans="7:7" x14ac:dyDescent="0.2">
      <c r="G859" s="12"/>
    </row>
    <row r="860" spans="7:7" x14ac:dyDescent="0.2">
      <c r="G860" s="12"/>
    </row>
    <row r="861" spans="7:7" x14ac:dyDescent="0.2">
      <c r="G861" s="12"/>
    </row>
    <row r="862" spans="7:7" x14ac:dyDescent="0.2">
      <c r="G862" s="12"/>
    </row>
    <row r="863" spans="7:7" x14ac:dyDescent="0.2">
      <c r="G863" s="12"/>
    </row>
    <row r="864" spans="7:7" x14ac:dyDescent="0.2">
      <c r="G864" s="12"/>
    </row>
    <row r="865" spans="7:7" x14ac:dyDescent="0.2">
      <c r="G865" s="12"/>
    </row>
    <row r="866" spans="7:7" x14ac:dyDescent="0.2">
      <c r="G866" s="12"/>
    </row>
    <row r="867" spans="7:7" x14ac:dyDescent="0.2">
      <c r="G867" s="12"/>
    </row>
    <row r="868" spans="7:7" x14ac:dyDescent="0.2">
      <c r="G868" s="12"/>
    </row>
    <row r="869" spans="7:7" x14ac:dyDescent="0.2">
      <c r="G869" s="12"/>
    </row>
    <row r="870" spans="7:7" x14ac:dyDescent="0.2">
      <c r="G870" s="12"/>
    </row>
    <row r="871" spans="7:7" x14ac:dyDescent="0.2">
      <c r="G871" s="12"/>
    </row>
    <row r="872" spans="7:7" x14ac:dyDescent="0.2">
      <c r="G872" s="12"/>
    </row>
    <row r="873" spans="7:7" x14ac:dyDescent="0.2">
      <c r="G873" s="12"/>
    </row>
    <row r="874" spans="7:7" x14ac:dyDescent="0.2">
      <c r="G874" s="12"/>
    </row>
    <row r="875" spans="7:7" x14ac:dyDescent="0.2">
      <c r="G875" s="12"/>
    </row>
    <row r="876" spans="7:7" x14ac:dyDescent="0.2">
      <c r="G876" s="12"/>
    </row>
    <row r="877" spans="7:7" x14ac:dyDescent="0.2">
      <c r="G877" s="12"/>
    </row>
    <row r="878" spans="7:7" x14ac:dyDescent="0.2">
      <c r="G878" s="12"/>
    </row>
    <row r="879" spans="7:7" x14ac:dyDescent="0.2">
      <c r="G879" s="12"/>
    </row>
    <row r="880" spans="7:7" x14ac:dyDescent="0.2">
      <c r="G880" s="12"/>
    </row>
    <row r="881" spans="7:7" x14ac:dyDescent="0.2">
      <c r="G881" s="12"/>
    </row>
    <row r="882" spans="7:7" x14ac:dyDescent="0.2">
      <c r="G882" s="12"/>
    </row>
    <row r="883" spans="7:7" x14ac:dyDescent="0.2">
      <c r="G883" s="12"/>
    </row>
    <row r="884" spans="7:7" x14ac:dyDescent="0.2">
      <c r="G884" s="12"/>
    </row>
    <row r="885" spans="7:7" x14ac:dyDescent="0.2">
      <c r="G885" s="12"/>
    </row>
    <row r="886" spans="7:7" x14ac:dyDescent="0.2">
      <c r="G886" s="12"/>
    </row>
    <row r="887" spans="7:7" x14ac:dyDescent="0.2">
      <c r="G887" s="12"/>
    </row>
    <row r="888" spans="7:7" x14ac:dyDescent="0.2">
      <c r="G888" s="12"/>
    </row>
    <row r="889" spans="7:7" x14ac:dyDescent="0.2">
      <c r="G889" s="12"/>
    </row>
    <row r="890" spans="7:7" x14ac:dyDescent="0.2">
      <c r="G890" s="12"/>
    </row>
    <row r="891" spans="7:7" x14ac:dyDescent="0.2">
      <c r="G891" s="12"/>
    </row>
    <row r="892" spans="7:7" x14ac:dyDescent="0.2">
      <c r="G892" s="12"/>
    </row>
    <row r="893" spans="7:7" x14ac:dyDescent="0.2">
      <c r="G893" s="12"/>
    </row>
    <row r="894" spans="7:7" x14ac:dyDescent="0.2">
      <c r="G894" s="12"/>
    </row>
    <row r="895" spans="7:7" x14ac:dyDescent="0.2">
      <c r="G895" s="12"/>
    </row>
    <row r="896" spans="7:7" x14ac:dyDescent="0.2">
      <c r="G896" s="12"/>
    </row>
    <row r="897" spans="7:7" x14ac:dyDescent="0.2">
      <c r="G897" s="12"/>
    </row>
    <row r="898" spans="7:7" x14ac:dyDescent="0.2">
      <c r="G898" s="12"/>
    </row>
    <row r="899" spans="7:7" x14ac:dyDescent="0.2">
      <c r="G899" s="12"/>
    </row>
    <row r="900" spans="7:7" x14ac:dyDescent="0.2">
      <c r="G900" s="12"/>
    </row>
    <row r="901" spans="7:7" x14ac:dyDescent="0.2">
      <c r="G901" s="12"/>
    </row>
    <row r="902" spans="7:7" x14ac:dyDescent="0.2">
      <c r="G902" s="12"/>
    </row>
    <row r="903" spans="7:7" x14ac:dyDescent="0.2">
      <c r="G903" s="12"/>
    </row>
    <row r="904" spans="7:7" x14ac:dyDescent="0.2">
      <c r="G904" s="12"/>
    </row>
    <row r="905" spans="7:7" x14ac:dyDescent="0.2">
      <c r="G905" s="12"/>
    </row>
    <row r="906" spans="7:7" x14ac:dyDescent="0.2">
      <c r="G906" s="12"/>
    </row>
    <row r="907" spans="7:7" x14ac:dyDescent="0.2">
      <c r="G907" s="12"/>
    </row>
    <row r="908" spans="7:7" x14ac:dyDescent="0.2">
      <c r="G908" s="12"/>
    </row>
    <row r="909" spans="7:7" x14ac:dyDescent="0.2">
      <c r="G909" s="12"/>
    </row>
    <row r="910" spans="7:7" x14ac:dyDescent="0.2">
      <c r="G910" s="12"/>
    </row>
    <row r="911" spans="7:7" x14ac:dyDescent="0.2">
      <c r="G911" s="12"/>
    </row>
    <row r="912" spans="7:7" x14ac:dyDescent="0.2">
      <c r="G912" s="12"/>
    </row>
    <row r="913" spans="7:7" x14ac:dyDescent="0.2">
      <c r="G913" s="12"/>
    </row>
    <row r="914" spans="7:7" x14ac:dyDescent="0.2">
      <c r="G914" s="12"/>
    </row>
    <row r="915" spans="7:7" x14ac:dyDescent="0.2">
      <c r="G915" s="12"/>
    </row>
    <row r="916" spans="7:7" x14ac:dyDescent="0.2">
      <c r="G916" s="12"/>
    </row>
    <row r="917" spans="7:7" x14ac:dyDescent="0.2">
      <c r="G917" s="12"/>
    </row>
    <row r="918" spans="7:7" x14ac:dyDescent="0.2">
      <c r="G918" s="12"/>
    </row>
    <row r="919" spans="7:7" x14ac:dyDescent="0.2">
      <c r="G919" s="12"/>
    </row>
    <row r="920" spans="7:7" x14ac:dyDescent="0.2">
      <c r="G920" s="12"/>
    </row>
    <row r="921" spans="7:7" x14ac:dyDescent="0.2">
      <c r="G921" s="12"/>
    </row>
    <row r="922" spans="7:7" x14ac:dyDescent="0.2">
      <c r="G922" s="12"/>
    </row>
    <row r="923" spans="7:7" x14ac:dyDescent="0.2">
      <c r="G923" s="12"/>
    </row>
    <row r="924" spans="7:7" x14ac:dyDescent="0.2">
      <c r="G924" s="12"/>
    </row>
    <row r="925" spans="7:7" x14ac:dyDescent="0.2">
      <c r="G925" s="12"/>
    </row>
    <row r="926" spans="7:7" x14ac:dyDescent="0.2">
      <c r="G926" s="12"/>
    </row>
    <row r="927" spans="7:7" x14ac:dyDescent="0.2">
      <c r="G927" s="12"/>
    </row>
    <row r="928" spans="7:7" x14ac:dyDescent="0.2">
      <c r="G928" s="12"/>
    </row>
    <row r="929" spans="7:7" x14ac:dyDescent="0.2">
      <c r="G929" s="12"/>
    </row>
    <row r="930" spans="7:7" x14ac:dyDescent="0.2">
      <c r="G930" s="12"/>
    </row>
    <row r="931" spans="7:7" x14ac:dyDescent="0.2">
      <c r="G931" s="12"/>
    </row>
    <row r="932" spans="7:7" x14ac:dyDescent="0.2">
      <c r="G932" s="12"/>
    </row>
    <row r="933" spans="7:7" x14ac:dyDescent="0.2">
      <c r="G933" s="12"/>
    </row>
    <row r="934" spans="7:7" x14ac:dyDescent="0.2">
      <c r="G934" s="12"/>
    </row>
    <row r="935" spans="7:7" x14ac:dyDescent="0.2">
      <c r="G935" s="12"/>
    </row>
    <row r="936" spans="7:7" x14ac:dyDescent="0.2">
      <c r="G936" s="12"/>
    </row>
    <row r="937" spans="7:7" x14ac:dyDescent="0.2">
      <c r="G937" s="12"/>
    </row>
    <row r="938" spans="7:7" x14ac:dyDescent="0.2">
      <c r="G938" s="12"/>
    </row>
    <row r="939" spans="7:7" x14ac:dyDescent="0.2">
      <c r="G939" s="12"/>
    </row>
    <row r="940" spans="7:7" x14ac:dyDescent="0.2">
      <c r="G940" s="12"/>
    </row>
    <row r="941" spans="7:7" x14ac:dyDescent="0.2">
      <c r="G941" s="12"/>
    </row>
    <row r="942" spans="7:7" x14ac:dyDescent="0.2">
      <c r="G942" s="12"/>
    </row>
    <row r="943" spans="7:7" x14ac:dyDescent="0.2">
      <c r="G943" s="12"/>
    </row>
    <row r="944" spans="7:7" x14ac:dyDescent="0.2">
      <c r="G944" s="12"/>
    </row>
    <row r="945" spans="7:7" x14ac:dyDescent="0.2">
      <c r="G945" s="12"/>
    </row>
    <row r="946" spans="7:7" x14ac:dyDescent="0.2">
      <c r="G946" s="12"/>
    </row>
    <row r="947" spans="7:7" x14ac:dyDescent="0.2">
      <c r="G947" s="12"/>
    </row>
    <row r="948" spans="7:7" x14ac:dyDescent="0.2">
      <c r="G948" s="12"/>
    </row>
    <row r="949" spans="7:7" x14ac:dyDescent="0.2">
      <c r="G949" s="12"/>
    </row>
    <row r="950" spans="7:7" x14ac:dyDescent="0.2">
      <c r="G950" s="12"/>
    </row>
    <row r="951" spans="7:7" x14ac:dyDescent="0.2">
      <c r="G951" s="12"/>
    </row>
    <row r="952" spans="7:7" x14ac:dyDescent="0.2">
      <c r="G952" s="12"/>
    </row>
    <row r="953" spans="7:7" x14ac:dyDescent="0.2">
      <c r="G953" s="12"/>
    </row>
    <row r="954" spans="7:7" x14ac:dyDescent="0.2">
      <c r="G954" s="12"/>
    </row>
    <row r="955" spans="7:7" x14ac:dyDescent="0.2">
      <c r="G955" s="12"/>
    </row>
    <row r="956" spans="7:7" x14ac:dyDescent="0.2">
      <c r="G956" s="12"/>
    </row>
    <row r="957" spans="7:7" x14ac:dyDescent="0.2">
      <c r="G957" s="12"/>
    </row>
    <row r="958" spans="7:7" x14ac:dyDescent="0.2">
      <c r="G958" s="12"/>
    </row>
    <row r="959" spans="7:7" x14ac:dyDescent="0.2">
      <c r="G959" s="12"/>
    </row>
    <row r="960" spans="7:7" x14ac:dyDescent="0.2">
      <c r="G960" s="12"/>
    </row>
    <row r="961" spans="7:7" x14ac:dyDescent="0.2">
      <c r="G961" s="12"/>
    </row>
    <row r="962" spans="7:7" x14ac:dyDescent="0.2">
      <c r="G962" s="12"/>
    </row>
    <row r="963" spans="7:7" x14ac:dyDescent="0.2">
      <c r="G963" s="12"/>
    </row>
    <row r="964" spans="7:7" x14ac:dyDescent="0.2">
      <c r="G964" s="12"/>
    </row>
    <row r="965" spans="7:7" x14ac:dyDescent="0.2">
      <c r="G965" s="12"/>
    </row>
    <row r="966" spans="7:7" x14ac:dyDescent="0.2">
      <c r="G966" s="12"/>
    </row>
    <row r="967" spans="7:7" x14ac:dyDescent="0.2">
      <c r="G967" s="12"/>
    </row>
    <row r="968" spans="7:7" x14ac:dyDescent="0.2">
      <c r="G968" s="12"/>
    </row>
    <row r="969" spans="7:7" x14ac:dyDescent="0.2">
      <c r="G969" s="12"/>
    </row>
    <row r="970" spans="7:7" x14ac:dyDescent="0.2">
      <c r="G970" s="12"/>
    </row>
    <row r="971" spans="7:7" x14ac:dyDescent="0.2">
      <c r="G971" s="12"/>
    </row>
    <row r="972" spans="7:7" x14ac:dyDescent="0.2">
      <c r="G972" s="12"/>
    </row>
    <row r="973" spans="7:7" x14ac:dyDescent="0.2">
      <c r="G973" s="12"/>
    </row>
    <row r="974" spans="7:7" x14ac:dyDescent="0.2">
      <c r="G974" s="12"/>
    </row>
    <row r="975" spans="7:7" x14ac:dyDescent="0.2">
      <c r="G975" s="12"/>
    </row>
    <row r="976" spans="7:7" x14ac:dyDescent="0.2">
      <c r="G976" s="12"/>
    </row>
    <row r="977" spans="7:7" x14ac:dyDescent="0.2">
      <c r="G977" s="12"/>
    </row>
    <row r="978" spans="7:7" x14ac:dyDescent="0.2">
      <c r="G978" s="12"/>
    </row>
    <row r="979" spans="7:7" x14ac:dyDescent="0.2">
      <c r="G979" s="12"/>
    </row>
    <row r="980" spans="7:7" x14ac:dyDescent="0.2">
      <c r="G980" s="12"/>
    </row>
    <row r="981" spans="7:7" x14ac:dyDescent="0.2">
      <c r="G981" s="12"/>
    </row>
    <row r="982" spans="7:7" x14ac:dyDescent="0.2">
      <c r="G982" s="12"/>
    </row>
    <row r="983" spans="7:7" x14ac:dyDescent="0.2">
      <c r="G983" s="12"/>
    </row>
    <row r="984" spans="7:7" x14ac:dyDescent="0.2">
      <c r="G984" s="12"/>
    </row>
    <row r="985" spans="7:7" x14ac:dyDescent="0.2">
      <c r="G985" s="12"/>
    </row>
    <row r="986" spans="7:7" x14ac:dyDescent="0.2">
      <c r="G986" s="12"/>
    </row>
    <row r="987" spans="7:7" x14ac:dyDescent="0.2">
      <c r="G987" s="12"/>
    </row>
    <row r="988" spans="7:7" x14ac:dyDescent="0.2">
      <c r="G988" s="12"/>
    </row>
    <row r="989" spans="7:7" x14ac:dyDescent="0.2">
      <c r="G989" s="12"/>
    </row>
    <row r="990" spans="7:7" x14ac:dyDescent="0.2">
      <c r="G990" s="12"/>
    </row>
    <row r="991" spans="7:7" x14ac:dyDescent="0.2">
      <c r="G991" s="12"/>
    </row>
    <row r="992" spans="7:7" x14ac:dyDescent="0.2">
      <c r="G992" s="12"/>
    </row>
    <row r="993" spans="7:7" x14ac:dyDescent="0.2">
      <c r="G993" s="12"/>
    </row>
    <row r="994" spans="7:7" x14ac:dyDescent="0.2">
      <c r="G994" s="12"/>
    </row>
    <row r="995" spans="7:7" x14ac:dyDescent="0.2">
      <c r="G995" s="12"/>
    </row>
    <row r="996" spans="7:7" x14ac:dyDescent="0.2">
      <c r="G996" s="12"/>
    </row>
    <row r="997" spans="7:7" x14ac:dyDescent="0.2">
      <c r="G997" s="12"/>
    </row>
    <row r="998" spans="7:7" x14ac:dyDescent="0.2">
      <c r="G998" s="12"/>
    </row>
    <row r="999" spans="7:7" x14ac:dyDescent="0.2">
      <c r="G999" s="12"/>
    </row>
    <row r="1000" spans="7:7" x14ac:dyDescent="0.2">
      <c r="G1000" s="12"/>
    </row>
    <row r="1001" spans="7:7" x14ac:dyDescent="0.2">
      <c r="G1001" s="12"/>
    </row>
    <row r="1002" spans="7:7" x14ac:dyDescent="0.2">
      <c r="G1002" s="12"/>
    </row>
    <row r="1003" spans="7:7" x14ac:dyDescent="0.2">
      <c r="G1003" s="12"/>
    </row>
    <row r="1004" spans="7:7" x14ac:dyDescent="0.2">
      <c r="G1004" s="12"/>
    </row>
    <row r="1005" spans="7:7" x14ac:dyDescent="0.2">
      <c r="G1005" s="12"/>
    </row>
    <row r="1006" spans="7:7" x14ac:dyDescent="0.2">
      <c r="G1006" s="12"/>
    </row>
    <row r="1007" spans="7:7" x14ac:dyDescent="0.2">
      <c r="G1007" s="12"/>
    </row>
    <row r="1008" spans="7:7" x14ac:dyDescent="0.2">
      <c r="G1008" s="12"/>
    </row>
    <row r="1009" spans="7:7" x14ac:dyDescent="0.2">
      <c r="G1009" s="12"/>
    </row>
    <row r="1010" spans="7:7" x14ac:dyDescent="0.2">
      <c r="G1010" s="12"/>
    </row>
    <row r="1011" spans="7:7" x14ac:dyDescent="0.2">
      <c r="G1011" s="12"/>
    </row>
    <row r="1012" spans="7:7" x14ac:dyDescent="0.2">
      <c r="G1012" s="12"/>
    </row>
    <row r="1013" spans="7:7" x14ac:dyDescent="0.2">
      <c r="G1013" s="12"/>
    </row>
    <row r="1014" spans="7:7" x14ac:dyDescent="0.2">
      <c r="G1014" s="12"/>
    </row>
    <row r="1015" spans="7:7" x14ac:dyDescent="0.2">
      <c r="G1015" s="12"/>
    </row>
    <row r="1016" spans="7:7" x14ac:dyDescent="0.2">
      <c r="G1016" s="12"/>
    </row>
    <row r="1017" spans="7:7" x14ac:dyDescent="0.2">
      <c r="G1017" s="12"/>
    </row>
    <row r="1018" spans="7:7" x14ac:dyDescent="0.2">
      <c r="G1018" s="12"/>
    </row>
    <row r="1019" spans="7:7" x14ac:dyDescent="0.2">
      <c r="G1019" s="12"/>
    </row>
    <row r="1020" spans="7:7" x14ac:dyDescent="0.2">
      <c r="G1020" s="12"/>
    </row>
    <row r="1021" spans="7:7" x14ac:dyDescent="0.2">
      <c r="G1021" s="12"/>
    </row>
    <row r="1022" spans="7:7" x14ac:dyDescent="0.2">
      <c r="G1022" s="12"/>
    </row>
    <row r="1023" spans="7:7" x14ac:dyDescent="0.2">
      <c r="G1023" s="12"/>
    </row>
    <row r="1024" spans="7:7" x14ac:dyDescent="0.2">
      <c r="G1024" s="12"/>
    </row>
    <row r="1025" spans="7:7" x14ac:dyDescent="0.2">
      <c r="G1025" s="12"/>
    </row>
    <row r="1026" spans="7:7" x14ac:dyDescent="0.2">
      <c r="G1026" s="12"/>
    </row>
    <row r="1027" spans="7:7" x14ac:dyDescent="0.2">
      <c r="G1027" s="12"/>
    </row>
    <row r="1028" spans="7:7" x14ac:dyDescent="0.2">
      <c r="G1028" s="12"/>
    </row>
    <row r="1029" spans="7:7" x14ac:dyDescent="0.2">
      <c r="G1029" s="12"/>
    </row>
    <row r="1030" spans="7:7" x14ac:dyDescent="0.2">
      <c r="G1030" s="12"/>
    </row>
    <row r="1031" spans="7:7" x14ac:dyDescent="0.2">
      <c r="G1031" s="12"/>
    </row>
    <row r="1032" spans="7:7" x14ac:dyDescent="0.2">
      <c r="G1032" s="12"/>
    </row>
    <row r="1033" spans="7:7" x14ac:dyDescent="0.2">
      <c r="G1033" s="12"/>
    </row>
    <row r="1034" spans="7:7" x14ac:dyDescent="0.2">
      <c r="G1034" s="12"/>
    </row>
    <row r="1035" spans="7:7" x14ac:dyDescent="0.2">
      <c r="G1035" s="12"/>
    </row>
    <row r="1036" spans="7:7" x14ac:dyDescent="0.2">
      <c r="G1036" s="12"/>
    </row>
    <row r="1037" spans="7:7" x14ac:dyDescent="0.2">
      <c r="G1037" s="12"/>
    </row>
    <row r="1038" spans="7:7" x14ac:dyDescent="0.2">
      <c r="G1038" s="12"/>
    </row>
    <row r="1039" spans="7:7" x14ac:dyDescent="0.2">
      <c r="G1039" s="12"/>
    </row>
    <row r="1040" spans="7:7" x14ac:dyDescent="0.2">
      <c r="G1040" s="12"/>
    </row>
    <row r="1041" spans="7:7" x14ac:dyDescent="0.2">
      <c r="G1041" s="12"/>
    </row>
    <row r="1042" spans="7:7" x14ac:dyDescent="0.2">
      <c r="G1042" s="12"/>
    </row>
    <row r="1043" spans="7:7" x14ac:dyDescent="0.2">
      <c r="G1043" s="12"/>
    </row>
    <row r="1044" spans="7:7" x14ac:dyDescent="0.2">
      <c r="G1044" s="12"/>
    </row>
    <row r="1045" spans="7:7" x14ac:dyDescent="0.2">
      <c r="G1045" s="12"/>
    </row>
    <row r="1046" spans="7:7" x14ac:dyDescent="0.2">
      <c r="G1046" s="12"/>
    </row>
    <row r="1047" spans="7:7" x14ac:dyDescent="0.2">
      <c r="G1047" s="12"/>
    </row>
    <row r="1048" spans="7:7" x14ac:dyDescent="0.2">
      <c r="G1048" s="12"/>
    </row>
    <row r="1049" spans="7:7" x14ac:dyDescent="0.2">
      <c r="G1049" s="12"/>
    </row>
    <row r="1050" spans="7:7" x14ac:dyDescent="0.2">
      <c r="G1050" s="12"/>
    </row>
    <row r="1051" spans="7:7" x14ac:dyDescent="0.2">
      <c r="G1051" s="12"/>
    </row>
    <row r="1052" spans="7:7" x14ac:dyDescent="0.2">
      <c r="G1052" s="12"/>
    </row>
    <row r="1053" spans="7:7" x14ac:dyDescent="0.2">
      <c r="G1053" s="12"/>
    </row>
    <row r="1054" spans="7:7" x14ac:dyDescent="0.2">
      <c r="G1054" s="12"/>
    </row>
    <row r="1055" spans="7:7" x14ac:dyDescent="0.2">
      <c r="G1055" s="12"/>
    </row>
    <row r="1056" spans="7:7" x14ac:dyDescent="0.2">
      <c r="G1056" s="12"/>
    </row>
    <row r="1057" spans="7:7" x14ac:dyDescent="0.2">
      <c r="G1057" s="12"/>
    </row>
    <row r="1058" spans="7:7" x14ac:dyDescent="0.2">
      <c r="G1058" s="12"/>
    </row>
    <row r="1059" spans="7:7" x14ac:dyDescent="0.2">
      <c r="G1059" s="12"/>
    </row>
    <row r="1060" spans="7:7" x14ac:dyDescent="0.2">
      <c r="G1060" s="12"/>
    </row>
    <row r="1061" spans="7:7" x14ac:dyDescent="0.2">
      <c r="G1061" s="12"/>
    </row>
    <row r="1062" spans="7:7" x14ac:dyDescent="0.2">
      <c r="G1062" s="12"/>
    </row>
    <row r="1063" spans="7:7" x14ac:dyDescent="0.2">
      <c r="G1063" s="12"/>
    </row>
    <row r="1064" spans="7:7" x14ac:dyDescent="0.2">
      <c r="G1064" s="12"/>
    </row>
    <row r="1065" spans="7:7" x14ac:dyDescent="0.2">
      <c r="G1065" s="12"/>
    </row>
    <row r="1066" spans="7:7" x14ac:dyDescent="0.2">
      <c r="G1066" s="12"/>
    </row>
    <row r="1067" spans="7:7" x14ac:dyDescent="0.2">
      <c r="G1067" s="12"/>
    </row>
    <row r="1068" spans="7:7" x14ac:dyDescent="0.2">
      <c r="G1068" s="12"/>
    </row>
    <row r="1069" spans="7:7" x14ac:dyDescent="0.2">
      <c r="G1069" s="12"/>
    </row>
    <row r="1070" spans="7:7" x14ac:dyDescent="0.2">
      <c r="G1070" s="12"/>
    </row>
    <row r="1071" spans="7:7" x14ac:dyDescent="0.2">
      <c r="G1071" s="12"/>
    </row>
    <row r="1072" spans="7:7" x14ac:dyDescent="0.2">
      <c r="G1072" s="12"/>
    </row>
    <row r="1073" spans="7:7" x14ac:dyDescent="0.2">
      <c r="G1073" s="12"/>
    </row>
    <row r="1074" spans="7:7" x14ac:dyDescent="0.2">
      <c r="G1074" s="12"/>
    </row>
    <row r="1075" spans="7:7" x14ac:dyDescent="0.2">
      <c r="G1075" s="12"/>
    </row>
    <row r="1076" spans="7:7" x14ac:dyDescent="0.2">
      <c r="G1076" s="12"/>
    </row>
    <row r="1077" spans="7:7" x14ac:dyDescent="0.2">
      <c r="G1077" s="12"/>
    </row>
    <row r="1078" spans="7:7" x14ac:dyDescent="0.2">
      <c r="G1078" s="12"/>
    </row>
    <row r="1079" spans="7:7" x14ac:dyDescent="0.2">
      <c r="G1079" s="12"/>
    </row>
    <row r="1080" spans="7:7" x14ac:dyDescent="0.2">
      <c r="G1080" s="12"/>
    </row>
    <row r="1081" spans="7:7" x14ac:dyDescent="0.2">
      <c r="G1081" s="12"/>
    </row>
    <row r="1082" spans="7:7" x14ac:dyDescent="0.2">
      <c r="G1082" s="12"/>
    </row>
    <row r="1083" spans="7:7" x14ac:dyDescent="0.2">
      <c r="G1083" s="12"/>
    </row>
    <row r="1084" spans="7:7" x14ac:dyDescent="0.2">
      <c r="G1084" s="12"/>
    </row>
    <row r="1085" spans="7:7" x14ac:dyDescent="0.2">
      <c r="G1085" s="12"/>
    </row>
    <row r="1086" spans="7:7" x14ac:dyDescent="0.2">
      <c r="G1086" s="12"/>
    </row>
    <row r="1087" spans="7:7" x14ac:dyDescent="0.2">
      <c r="G1087" s="12"/>
    </row>
    <row r="1088" spans="7:7" x14ac:dyDescent="0.2">
      <c r="G1088" s="12"/>
    </row>
    <row r="1089" spans="7:7" x14ac:dyDescent="0.2">
      <c r="G1089" s="12"/>
    </row>
    <row r="1090" spans="7:7" x14ac:dyDescent="0.2">
      <c r="G1090" s="12"/>
    </row>
    <row r="1091" spans="7:7" x14ac:dyDescent="0.2">
      <c r="G1091" s="12"/>
    </row>
    <row r="1092" spans="7:7" x14ac:dyDescent="0.2">
      <c r="G1092" s="12"/>
    </row>
    <row r="1093" spans="7:7" x14ac:dyDescent="0.2">
      <c r="G1093" s="12"/>
    </row>
    <row r="1094" spans="7:7" x14ac:dyDescent="0.2">
      <c r="G1094" s="12"/>
    </row>
    <row r="1095" spans="7:7" x14ac:dyDescent="0.2">
      <c r="G1095" s="12"/>
    </row>
    <row r="1096" spans="7:7" x14ac:dyDescent="0.2">
      <c r="G1096" s="12"/>
    </row>
    <row r="1097" spans="7:7" x14ac:dyDescent="0.2">
      <c r="G1097" s="12"/>
    </row>
    <row r="1098" spans="7:7" x14ac:dyDescent="0.2">
      <c r="G1098" s="12"/>
    </row>
    <row r="1099" spans="7:7" x14ac:dyDescent="0.2">
      <c r="G1099" s="12"/>
    </row>
    <row r="1100" spans="7:7" x14ac:dyDescent="0.2">
      <c r="G1100" s="12"/>
    </row>
    <row r="1101" spans="7:7" x14ac:dyDescent="0.2">
      <c r="G1101" s="12"/>
    </row>
    <row r="1102" spans="7:7" x14ac:dyDescent="0.2">
      <c r="G1102" s="12"/>
    </row>
    <row r="1103" spans="7:7" x14ac:dyDescent="0.2">
      <c r="G1103" s="12"/>
    </row>
    <row r="1104" spans="7:7" x14ac:dyDescent="0.2">
      <c r="G1104" s="12"/>
    </row>
    <row r="1105" spans="7:7" x14ac:dyDescent="0.2">
      <c r="G1105" s="12"/>
    </row>
    <row r="1106" spans="7:7" x14ac:dyDescent="0.2">
      <c r="G1106" s="12"/>
    </row>
    <row r="1107" spans="7:7" x14ac:dyDescent="0.2">
      <c r="G1107" s="12"/>
    </row>
    <row r="1108" spans="7:7" x14ac:dyDescent="0.2">
      <c r="G1108" s="12"/>
    </row>
    <row r="1109" spans="7:7" x14ac:dyDescent="0.2">
      <c r="G1109" s="12"/>
    </row>
    <row r="1110" spans="7:7" x14ac:dyDescent="0.2">
      <c r="G1110" s="12"/>
    </row>
    <row r="1111" spans="7:7" x14ac:dyDescent="0.2">
      <c r="G1111" s="12"/>
    </row>
    <row r="1112" spans="7:7" x14ac:dyDescent="0.2">
      <c r="G1112" s="12"/>
    </row>
    <row r="1113" spans="7:7" x14ac:dyDescent="0.2">
      <c r="G1113" s="12"/>
    </row>
    <row r="1114" spans="7:7" x14ac:dyDescent="0.2">
      <c r="G1114" s="12"/>
    </row>
    <row r="1115" spans="7:7" x14ac:dyDescent="0.2">
      <c r="G1115" s="12"/>
    </row>
    <row r="1116" spans="7:7" x14ac:dyDescent="0.2">
      <c r="G1116" s="12"/>
    </row>
    <row r="1117" spans="7:7" x14ac:dyDescent="0.2">
      <c r="G1117" s="12"/>
    </row>
    <row r="1118" spans="7:7" x14ac:dyDescent="0.2">
      <c r="G1118" s="12"/>
    </row>
    <row r="1119" spans="7:7" x14ac:dyDescent="0.2">
      <c r="G1119" s="12"/>
    </row>
    <row r="1120" spans="7:7" x14ac:dyDescent="0.2">
      <c r="G1120" s="12"/>
    </row>
    <row r="1121" spans="7:7" x14ac:dyDescent="0.2">
      <c r="G1121" s="12"/>
    </row>
    <row r="1122" spans="7:7" x14ac:dyDescent="0.2">
      <c r="G1122" s="12"/>
    </row>
    <row r="1123" spans="7:7" x14ac:dyDescent="0.2">
      <c r="G1123" s="12"/>
    </row>
    <row r="1124" spans="7:7" x14ac:dyDescent="0.2">
      <c r="G1124" s="12"/>
    </row>
    <row r="1125" spans="7:7" x14ac:dyDescent="0.2">
      <c r="G1125" s="12"/>
    </row>
    <row r="1126" spans="7:7" x14ac:dyDescent="0.2">
      <c r="G1126" s="12"/>
    </row>
    <row r="1127" spans="7:7" x14ac:dyDescent="0.2">
      <c r="G1127" s="12"/>
    </row>
    <row r="1128" spans="7:7" x14ac:dyDescent="0.2">
      <c r="G1128" s="12"/>
    </row>
    <row r="1129" spans="7:7" x14ac:dyDescent="0.2">
      <c r="G1129" s="12"/>
    </row>
    <row r="1130" spans="7:7" x14ac:dyDescent="0.2">
      <c r="G1130" s="12"/>
    </row>
    <row r="1131" spans="7:7" x14ac:dyDescent="0.2">
      <c r="G1131" s="12"/>
    </row>
    <row r="1132" spans="7:7" x14ac:dyDescent="0.2">
      <c r="G1132" s="12"/>
    </row>
    <row r="1133" spans="7:7" x14ac:dyDescent="0.2">
      <c r="G1133" s="12"/>
    </row>
    <row r="1134" spans="7:7" x14ac:dyDescent="0.2">
      <c r="G1134" s="12"/>
    </row>
    <row r="1135" spans="7:7" x14ac:dyDescent="0.2">
      <c r="G1135" s="12"/>
    </row>
    <row r="1136" spans="7:7" x14ac:dyDescent="0.2">
      <c r="G1136" s="12"/>
    </row>
    <row r="1137" spans="7:7" x14ac:dyDescent="0.2">
      <c r="G1137" s="12"/>
    </row>
    <row r="1138" spans="7:7" x14ac:dyDescent="0.2">
      <c r="G1138" s="12"/>
    </row>
    <row r="1139" spans="7:7" x14ac:dyDescent="0.2">
      <c r="G1139" s="12"/>
    </row>
    <row r="1140" spans="7:7" x14ac:dyDescent="0.2">
      <c r="G1140" s="12"/>
    </row>
    <row r="1141" spans="7:7" x14ac:dyDescent="0.2">
      <c r="G1141" s="12"/>
    </row>
    <row r="1142" spans="7:7" x14ac:dyDescent="0.2">
      <c r="G1142" s="12"/>
    </row>
    <row r="1143" spans="7:7" x14ac:dyDescent="0.2">
      <c r="G1143" s="12"/>
    </row>
    <row r="1144" spans="7:7" x14ac:dyDescent="0.2">
      <c r="G1144" s="12"/>
    </row>
    <row r="1145" spans="7:7" x14ac:dyDescent="0.2">
      <c r="G1145" s="12"/>
    </row>
    <row r="1146" spans="7:7" x14ac:dyDescent="0.2">
      <c r="G1146" s="12"/>
    </row>
    <row r="1147" spans="7:7" x14ac:dyDescent="0.2">
      <c r="G1147" s="12"/>
    </row>
    <row r="1148" spans="7:7" x14ac:dyDescent="0.2">
      <c r="G1148" s="12"/>
    </row>
    <row r="1149" spans="7:7" x14ac:dyDescent="0.2">
      <c r="G1149" s="12"/>
    </row>
    <row r="1150" spans="7:7" x14ac:dyDescent="0.2">
      <c r="G1150" s="12"/>
    </row>
    <row r="1151" spans="7:7" x14ac:dyDescent="0.2">
      <c r="G1151" s="12"/>
    </row>
    <row r="1152" spans="7:7" x14ac:dyDescent="0.2">
      <c r="G1152" s="12"/>
    </row>
    <row r="1153" spans="7:7" x14ac:dyDescent="0.2">
      <c r="G1153" s="12"/>
    </row>
    <row r="1154" spans="7:7" x14ac:dyDescent="0.2">
      <c r="G1154" s="12"/>
    </row>
    <row r="1155" spans="7:7" x14ac:dyDescent="0.2">
      <c r="G1155" s="12"/>
    </row>
    <row r="1156" spans="7:7" x14ac:dyDescent="0.2">
      <c r="G1156" s="12"/>
    </row>
    <row r="1157" spans="7:7" x14ac:dyDescent="0.2">
      <c r="G1157" s="12"/>
    </row>
    <row r="1158" spans="7:7" x14ac:dyDescent="0.2">
      <c r="G1158" s="12"/>
    </row>
    <row r="1159" spans="7:7" x14ac:dyDescent="0.2">
      <c r="G1159" s="12"/>
    </row>
    <row r="1160" spans="7:7" x14ac:dyDescent="0.2">
      <c r="G1160" s="12"/>
    </row>
    <row r="1161" spans="7:7" x14ac:dyDescent="0.2">
      <c r="G1161" s="12"/>
    </row>
    <row r="1162" spans="7:7" x14ac:dyDescent="0.2">
      <c r="G1162" s="12"/>
    </row>
    <row r="1163" spans="7:7" x14ac:dyDescent="0.2">
      <c r="G1163" s="12"/>
    </row>
    <row r="1164" spans="7:7" x14ac:dyDescent="0.2">
      <c r="G1164" s="12"/>
    </row>
    <row r="1165" spans="7:7" x14ac:dyDescent="0.2">
      <c r="G1165" s="12"/>
    </row>
    <row r="1166" spans="7:7" x14ac:dyDescent="0.2">
      <c r="G1166" s="12"/>
    </row>
    <row r="1167" spans="7:7" x14ac:dyDescent="0.2">
      <c r="G1167" s="12"/>
    </row>
    <row r="1168" spans="7:7" x14ac:dyDescent="0.2">
      <c r="G1168" s="12"/>
    </row>
    <row r="1169" spans="7:7" x14ac:dyDescent="0.2">
      <c r="G1169" s="12"/>
    </row>
    <row r="1170" spans="7:7" x14ac:dyDescent="0.2">
      <c r="G1170" s="12"/>
    </row>
    <row r="1171" spans="7:7" x14ac:dyDescent="0.2">
      <c r="G1171" s="12"/>
    </row>
    <row r="1172" spans="7:7" x14ac:dyDescent="0.2">
      <c r="G1172" s="12"/>
    </row>
    <row r="1173" spans="7:7" x14ac:dyDescent="0.2">
      <c r="G1173" s="12"/>
    </row>
    <row r="1174" spans="7:7" x14ac:dyDescent="0.2">
      <c r="G1174" s="12"/>
    </row>
    <row r="1175" spans="7:7" x14ac:dyDescent="0.2">
      <c r="G1175" s="12"/>
    </row>
    <row r="1176" spans="7:7" x14ac:dyDescent="0.2">
      <c r="G1176" s="12"/>
    </row>
    <row r="1177" spans="7:7" x14ac:dyDescent="0.2">
      <c r="G1177" s="12"/>
    </row>
    <row r="1178" spans="7:7" x14ac:dyDescent="0.2">
      <c r="G1178" s="12"/>
    </row>
    <row r="1179" spans="7:7" x14ac:dyDescent="0.2">
      <c r="G1179" s="12"/>
    </row>
    <row r="1180" spans="7:7" x14ac:dyDescent="0.2">
      <c r="G1180" s="12"/>
    </row>
    <row r="1181" spans="7:7" x14ac:dyDescent="0.2">
      <c r="G1181" s="12"/>
    </row>
    <row r="1182" spans="7:7" x14ac:dyDescent="0.2">
      <c r="G1182" s="12"/>
    </row>
    <row r="1183" spans="7:7" x14ac:dyDescent="0.2">
      <c r="G1183" s="12"/>
    </row>
    <row r="1184" spans="7:7" x14ac:dyDescent="0.2">
      <c r="G1184" s="12"/>
    </row>
    <row r="1185" spans="7:7" x14ac:dyDescent="0.2">
      <c r="G1185" s="12"/>
    </row>
    <row r="1186" spans="7:7" x14ac:dyDescent="0.2">
      <c r="G1186" s="12"/>
    </row>
    <row r="1187" spans="7:7" x14ac:dyDescent="0.2">
      <c r="G1187" s="12"/>
    </row>
    <row r="1188" spans="7:7" x14ac:dyDescent="0.2">
      <c r="G1188" s="12"/>
    </row>
    <row r="1189" spans="7:7" x14ac:dyDescent="0.2">
      <c r="G1189" s="12"/>
    </row>
    <row r="1190" spans="7:7" x14ac:dyDescent="0.2">
      <c r="G1190" s="12"/>
    </row>
    <row r="1191" spans="7:7" x14ac:dyDescent="0.2">
      <c r="G1191" s="12"/>
    </row>
    <row r="1192" spans="7:7" x14ac:dyDescent="0.2">
      <c r="G1192" s="12"/>
    </row>
    <row r="1193" spans="7:7" x14ac:dyDescent="0.2">
      <c r="G1193" s="12"/>
    </row>
    <row r="1194" spans="7:7" x14ac:dyDescent="0.2">
      <c r="G1194" s="12"/>
    </row>
    <row r="1195" spans="7:7" x14ac:dyDescent="0.2">
      <c r="G1195" s="12"/>
    </row>
    <row r="1196" spans="7:7" x14ac:dyDescent="0.2">
      <c r="G1196" s="12"/>
    </row>
    <row r="1197" spans="7:7" x14ac:dyDescent="0.2">
      <c r="G1197" s="12"/>
    </row>
    <row r="1198" spans="7:7" x14ac:dyDescent="0.2">
      <c r="G1198" s="12"/>
    </row>
    <row r="1199" spans="7:7" x14ac:dyDescent="0.2">
      <c r="G1199" s="12"/>
    </row>
    <row r="1200" spans="7:7" x14ac:dyDescent="0.2">
      <c r="G1200" s="12"/>
    </row>
    <row r="1201" spans="7:7" x14ac:dyDescent="0.2">
      <c r="G1201" s="12"/>
    </row>
    <row r="1202" spans="7:7" x14ac:dyDescent="0.2">
      <c r="G1202" s="12"/>
    </row>
    <row r="1203" spans="7:7" x14ac:dyDescent="0.2">
      <c r="G1203" s="12"/>
    </row>
    <row r="1204" spans="7:7" x14ac:dyDescent="0.2">
      <c r="G1204" s="12"/>
    </row>
    <row r="1205" spans="7:7" x14ac:dyDescent="0.2">
      <c r="G1205" s="12"/>
    </row>
    <row r="1206" spans="7:7" x14ac:dyDescent="0.2">
      <c r="G1206" s="12"/>
    </row>
    <row r="1207" spans="7:7" x14ac:dyDescent="0.2">
      <c r="G1207" s="12"/>
    </row>
    <row r="1208" spans="7:7" x14ac:dyDescent="0.2">
      <c r="G1208" s="12"/>
    </row>
    <row r="1209" spans="7:7" x14ac:dyDescent="0.2">
      <c r="G1209" s="12"/>
    </row>
    <row r="1210" spans="7:7" x14ac:dyDescent="0.2">
      <c r="G1210" s="12"/>
    </row>
    <row r="1211" spans="7:7" x14ac:dyDescent="0.2">
      <c r="G1211" s="12"/>
    </row>
    <row r="1212" spans="7:7" x14ac:dyDescent="0.2">
      <c r="G1212" s="12"/>
    </row>
    <row r="1213" spans="7:7" x14ac:dyDescent="0.2">
      <c r="G1213" s="12"/>
    </row>
    <row r="1214" spans="7:7" x14ac:dyDescent="0.2">
      <c r="G1214" s="12"/>
    </row>
    <row r="1215" spans="7:7" x14ac:dyDescent="0.2">
      <c r="G1215" s="12"/>
    </row>
    <row r="1216" spans="7:7" x14ac:dyDescent="0.2">
      <c r="G1216" s="12"/>
    </row>
    <row r="1217" spans="7:7" x14ac:dyDescent="0.2">
      <c r="G1217" s="12"/>
    </row>
    <row r="1218" spans="7:7" x14ac:dyDescent="0.2">
      <c r="G1218" s="12"/>
    </row>
    <row r="1219" spans="7:7" x14ac:dyDescent="0.2">
      <c r="G1219" s="12"/>
    </row>
    <row r="1220" spans="7:7" x14ac:dyDescent="0.2">
      <c r="G1220" s="12"/>
    </row>
    <row r="1221" spans="7:7" x14ac:dyDescent="0.2">
      <c r="G1221" s="12"/>
    </row>
    <row r="1222" spans="7:7" x14ac:dyDescent="0.2">
      <c r="G1222" s="12"/>
    </row>
    <row r="1223" spans="7:7" x14ac:dyDescent="0.2">
      <c r="G1223" s="12"/>
    </row>
    <row r="1224" spans="7:7" x14ac:dyDescent="0.2">
      <c r="G1224" s="12"/>
    </row>
    <row r="1225" spans="7:7" x14ac:dyDescent="0.2">
      <c r="G1225" s="12"/>
    </row>
    <row r="1226" spans="7:7" x14ac:dyDescent="0.2">
      <c r="G1226" s="12"/>
    </row>
    <row r="1227" spans="7:7" x14ac:dyDescent="0.2">
      <c r="G1227" s="12"/>
    </row>
    <row r="1228" spans="7:7" x14ac:dyDescent="0.2">
      <c r="G1228" s="12"/>
    </row>
    <row r="1229" spans="7:7" x14ac:dyDescent="0.2">
      <c r="G1229" s="12"/>
    </row>
    <row r="1230" spans="7:7" x14ac:dyDescent="0.2">
      <c r="G1230" s="12"/>
    </row>
    <row r="1231" spans="7:7" x14ac:dyDescent="0.2">
      <c r="G1231" s="12"/>
    </row>
    <row r="1232" spans="7:7" x14ac:dyDescent="0.2">
      <c r="G1232" s="12"/>
    </row>
    <row r="1233" spans="7:7" x14ac:dyDescent="0.2">
      <c r="G1233" s="12"/>
    </row>
    <row r="1234" spans="7:7" x14ac:dyDescent="0.2">
      <c r="G1234" s="12"/>
    </row>
    <row r="1235" spans="7:7" x14ac:dyDescent="0.2">
      <c r="G1235" s="12"/>
    </row>
    <row r="1236" spans="7:7" x14ac:dyDescent="0.2">
      <c r="G1236" s="12"/>
    </row>
    <row r="1237" spans="7:7" x14ac:dyDescent="0.2">
      <c r="G1237" s="12"/>
    </row>
    <row r="1238" spans="7:7" x14ac:dyDescent="0.2">
      <c r="G1238" s="12"/>
    </row>
    <row r="1239" spans="7:7" x14ac:dyDescent="0.2">
      <c r="G1239" s="12"/>
    </row>
    <row r="1240" spans="7:7" x14ac:dyDescent="0.2">
      <c r="G1240" s="12"/>
    </row>
    <row r="1241" spans="7:7" x14ac:dyDescent="0.2">
      <c r="G1241" s="12"/>
    </row>
    <row r="1242" spans="7:7" x14ac:dyDescent="0.2">
      <c r="G1242" s="12"/>
    </row>
    <row r="1243" spans="7:7" x14ac:dyDescent="0.2">
      <c r="G1243" s="12"/>
    </row>
    <row r="1244" spans="7:7" x14ac:dyDescent="0.2">
      <c r="G1244" s="12"/>
    </row>
    <row r="1245" spans="7:7" x14ac:dyDescent="0.2">
      <c r="G1245" s="12"/>
    </row>
    <row r="1246" spans="7:7" x14ac:dyDescent="0.2">
      <c r="G1246" s="12"/>
    </row>
    <row r="1247" spans="7:7" x14ac:dyDescent="0.2">
      <c r="G1247" s="12"/>
    </row>
    <row r="1248" spans="7:7" x14ac:dyDescent="0.2">
      <c r="G1248" s="12"/>
    </row>
    <row r="1249" spans="7:7" x14ac:dyDescent="0.2">
      <c r="G1249" s="12"/>
    </row>
    <row r="1250" spans="7:7" x14ac:dyDescent="0.2">
      <c r="G1250" s="12"/>
    </row>
    <row r="1251" spans="7:7" x14ac:dyDescent="0.2">
      <c r="G1251" s="12"/>
    </row>
    <row r="1252" spans="7:7" x14ac:dyDescent="0.2">
      <c r="G1252" s="12"/>
    </row>
    <row r="1253" spans="7:7" x14ac:dyDescent="0.2">
      <c r="G1253" s="12"/>
    </row>
    <row r="1254" spans="7:7" x14ac:dyDescent="0.2">
      <c r="G1254" s="12"/>
    </row>
    <row r="1255" spans="7:7" x14ac:dyDescent="0.2">
      <c r="G1255" s="12"/>
    </row>
    <row r="1256" spans="7:7" x14ac:dyDescent="0.2">
      <c r="G1256" s="12"/>
    </row>
    <row r="1257" spans="7:7" x14ac:dyDescent="0.2">
      <c r="G1257" s="12"/>
    </row>
    <row r="1258" spans="7:7" x14ac:dyDescent="0.2">
      <c r="G1258" s="12"/>
    </row>
    <row r="1259" spans="7:7" x14ac:dyDescent="0.2">
      <c r="G1259" s="12"/>
    </row>
    <row r="1260" spans="7:7" x14ac:dyDescent="0.2">
      <c r="G1260" s="12"/>
    </row>
    <row r="1261" spans="7:7" x14ac:dyDescent="0.2">
      <c r="G1261" s="12"/>
    </row>
    <row r="1262" spans="7:7" x14ac:dyDescent="0.2">
      <c r="G1262" s="12"/>
    </row>
    <row r="1263" spans="7:7" x14ac:dyDescent="0.2">
      <c r="G1263" s="12"/>
    </row>
    <row r="1264" spans="7:7" x14ac:dyDescent="0.2">
      <c r="G1264" s="12"/>
    </row>
    <row r="1265" spans="7:7" x14ac:dyDescent="0.2">
      <c r="G1265" s="12"/>
    </row>
    <row r="1266" spans="7:7" x14ac:dyDescent="0.2">
      <c r="G1266" s="12"/>
    </row>
    <row r="1267" spans="7:7" x14ac:dyDescent="0.2">
      <c r="G1267" s="12"/>
    </row>
    <row r="1268" spans="7:7" x14ac:dyDescent="0.2">
      <c r="G1268" s="12"/>
    </row>
    <row r="1269" spans="7:7" x14ac:dyDescent="0.2">
      <c r="G1269" s="12"/>
    </row>
    <row r="1270" spans="7:7" x14ac:dyDescent="0.2">
      <c r="G1270" s="12"/>
    </row>
    <row r="1271" spans="7:7" x14ac:dyDescent="0.2">
      <c r="G1271" s="12"/>
    </row>
    <row r="1272" spans="7:7" x14ac:dyDescent="0.2">
      <c r="G1272" s="12"/>
    </row>
    <row r="1273" spans="7:7" x14ac:dyDescent="0.2">
      <c r="G1273" s="12"/>
    </row>
    <row r="1274" spans="7:7" x14ac:dyDescent="0.2">
      <c r="G1274" s="12"/>
    </row>
    <row r="1275" spans="7:7" x14ac:dyDescent="0.2">
      <c r="G1275" s="12"/>
    </row>
    <row r="1276" spans="7:7" x14ac:dyDescent="0.2">
      <c r="G1276" s="12"/>
    </row>
    <row r="1277" spans="7:7" x14ac:dyDescent="0.2">
      <c r="G1277" s="12"/>
    </row>
    <row r="1278" spans="7:7" x14ac:dyDescent="0.2">
      <c r="G1278" s="12"/>
    </row>
    <row r="1279" spans="7:7" x14ac:dyDescent="0.2">
      <c r="G1279" s="12"/>
    </row>
    <row r="1280" spans="7:7" x14ac:dyDescent="0.2">
      <c r="G1280" s="12"/>
    </row>
    <row r="1281" spans="7:7" x14ac:dyDescent="0.2">
      <c r="G1281" s="12"/>
    </row>
    <row r="1282" spans="7:7" x14ac:dyDescent="0.2">
      <c r="G1282" s="12"/>
    </row>
    <row r="1283" spans="7:7" x14ac:dyDescent="0.2">
      <c r="G1283" s="12"/>
    </row>
    <row r="1284" spans="7:7" x14ac:dyDescent="0.2">
      <c r="G1284" s="12"/>
    </row>
    <row r="1285" spans="7:7" x14ac:dyDescent="0.2">
      <c r="G1285" s="12"/>
    </row>
    <row r="1286" spans="7:7" x14ac:dyDescent="0.2">
      <c r="G1286" s="12"/>
    </row>
    <row r="1287" spans="7:7" x14ac:dyDescent="0.2">
      <c r="G1287" s="12"/>
    </row>
    <row r="1288" spans="7:7" x14ac:dyDescent="0.2">
      <c r="G1288" s="12"/>
    </row>
    <row r="1289" spans="7:7" x14ac:dyDescent="0.2">
      <c r="G1289" s="12"/>
    </row>
    <row r="1290" spans="7:7" x14ac:dyDescent="0.2">
      <c r="G1290" s="12"/>
    </row>
    <row r="1291" spans="7:7" x14ac:dyDescent="0.2">
      <c r="G1291" s="12"/>
    </row>
    <row r="1292" spans="7:7" x14ac:dyDescent="0.2">
      <c r="G1292" s="12"/>
    </row>
    <row r="1293" spans="7:7" x14ac:dyDescent="0.2">
      <c r="G1293" s="12"/>
    </row>
    <row r="1294" spans="7:7" x14ac:dyDescent="0.2">
      <c r="G1294" s="12"/>
    </row>
    <row r="1295" spans="7:7" x14ac:dyDescent="0.2">
      <c r="G1295" s="12"/>
    </row>
    <row r="1296" spans="7:7" x14ac:dyDescent="0.2">
      <c r="G1296" s="12"/>
    </row>
    <row r="1297" spans="7:7" x14ac:dyDescent="0.2">
      <c r="G1297" s="12"/>
    </row>
    <row r="1298" spans="7:7" x14ac:dyDescent="0.2">
      <c r="G1298" s="12"/>
    </row>
    <row r="1299" spans="7:7" x14ac:dyDescent="0.2">
      <c r="G1299" s="12"/>
    </row>
    <row r="1300" spans="7:7" x14ac:dyDescent="0.2">
      <c r="G1300" s="12"/>
    </row>
    <row r="1301" spans="7:7" x14ac:dyDescent="0.2">
      <c r="G1301" s="12"/>
    </row>
    <row r="1302" spans="7:7" x14ac:dyDescent="0.2">
      <c r="G1302" s="12"/>
    </row>
    <row r="1303" spans="7:7" x14ac:dyDescent="0.2">
      <c r="G1303" s="12"/>
    </row>
    <row r="1304" spans="7:7" x14ac:dyDescent="0.2">
      <c r="G1304" s="12"/>
    </row>
    <row r="1305" spans="7:7" x14ac:dyDescent="0.2">
      <c r="G1305" s="12"/>
    </row>
    <row r="1306" spans="7:7" x14ac:dyDescent="0.2">
      <c r="G1306" s="12"/>
    </row>
    <row r="1307" spans="7:7" x14ac:dyDescent="0.2">
      <c r="G1307" s="12"/>
    </row>
    <row r="1308" spans="7:7" x14ac:dyDescent="0.2">
      <c r="G1308" s="12"/>
    </row>
    <row r="1309" spans="7:7" x14ac:dyDescent="0.2">
      <c r="G1309" s="12"/>
    </row>
    <row r="1310" spans="7:7" x14ac:dyDescent="0.2">
      <c r="G1310" s="12"/>
    </row>
    <row r="1311" spans="7:7" x14ac:dyDescent="0.2">
      <c r="G1311" s="12"/>
    </row>
    <row r="1312" spans="7:7" x14ac:dyDescent="0.2">
      <c r="G1312" s="12"/>
    </row>
    <row r="1313" spans="7:7" x14ac:dyDescent="0.2">
      <c r="G1313" s="12"/>
    </row>
    <row r="1314" spans="7:7" x14ac:dyDescent="0.2">
      <c r="G1314" s="12"/>
    </row>
    <row r="1315" spans="7:7" x14ac:dyDescent="0.2">
      <c r="G1315" s="12"/>
    </row>
    <row r="1316" spans="7:7" x14ac:dyDescent="0.2">
      <c r="G1316" s="12"/>
    </row>
    <row r="1317" spans="7:7" x14ac:dyDescent="0.2">
      <c r="G1317" s="12"/>
    </row>
    <row r="1318" spans="7:7" x14ac:dyDescent="0.2">
      <c r="G1318" s="12"/>
    </row>
    <row r="1319" spans="7:7" x14ac:dyDescent="0.2">
      <c r="G1319" s="12"/>
    </row>
    <row r="1320" spans="7:7" x14ac:dyDescent="0.2">
      <c r="G1320" s="12"/>
    </row>
    <row r="1321" spans="7:7" x14ac:dyDescent="0.2">
      <c r="G1321" s="12"/>
    </row>
    <row r="1322" spans="7:7" x14ac:dyDescent="0.2">
      <c r="G1322" s="12"/>
    </row>
    <row r="1323" spans="7:7" x14ac:dyDescent="0.2">
      <c r="G1323" s="12"/>
    </row>
    <row r="1324" spans="7:7" x14ac:dyDescent="0.2">
      <c r="G1324" s="12"/>
    </row>
    <row r="1325" spans="7:7" x14ac:dyDescent="0.2">
      <c r="G1325" s="12"/>
    </row>
    <row r="1326" spans="7:7" x14ac:dyDescent="0.2">
      <c r="G1326" s="12"/>
    </row>
    <row r="1327" spans="7:7" x14ac:dyDescent="0.2">
      <c r="G1327" s="12"/>
    </row>
    <row r="1328" spans="7:7" x14ac:dyDescent="0.2">
      <c r="G1328" s="12"/>
    </row>
    <row r="1329" spans="7:7" x14ac:dyDescent="0.2">
      <c r="G1329" s="12"/>
    </row>
    <row r="1330" spans="7:7" x14ac:dyDescent="0.2">
      <c r="G1330" s="12"/>
    </row>
    <row r="1331" spans="7:7" x14ac:dyDescent="0.2">
      <c r="G1331" s="12"/>
    </row>
    <row r="1332" spans="7:7" x14ac:dyDescent="0.2">
      <c r="G1332" s="12"/>
    </row>
    <row r="1333" spans="7:7" x14ac:dyDescent="0.2">
      <c r="G1333" s="12"/>
    </row>
    <row r="1334" spans="7:7" x14ac:dyDescent="0.2">
      <c r="G1334" s="12"/>
    </row>
    <row r="1335" spans="7:7" x14ac:dyDescent="0.2">
      <c r="G1335" s="12"/>
    </row>
    <row r="1336" spans="7:7" x14ac:dyDescent="0.2">
      <c r="G1336" s="12"/>
    </row>
    <row r="1337" spans="7:7" x14ac:dyDescent="0.2">
      <c r="G1337" s="12"/>
    </row>
    <row r="1338" spans="7:7" x14ac:dyDescent="0.2">
      <c r="G1338" s="12"/>
    </row>
    <row r="1339" spans="7:7" x14ac:dyDescent="0.2">
      <c r="G1339" s="12"/>
    </row>
    <row r="1340" spans="7:7" x14ac:dyDescent="0.2">
      <c r="G1340" s="12"/>
    </row>
    <row r="1341" spans="7:7" x14ac:dyDescent="0.2">
      <c r="G1341" s="12"/>
    </row>
    <row r="1342" spans="7:7" x14ac:dyDescent="0.2">
      <c r="G1342" s="12"/>
    </row>
    <row r="1343" spans="7:7" x14ac:dyDescent="0.2">
      <c r="G1343" s="12"/>
    </row>
    <row r="1344" spans="7:7" x14ac:dyDescent="0.2">
      <c r="G1344" s="12"/>
    </row>
    <row r="1345" spans="7:7" x14ac:dyDescent="0.2">
      <c r="G1345" s="12"/>
    </row>
    <row r="1346" spans="7:7" x14ac:dyDescent="0.2">
      <c r="G1346" s="12"/>
    </row>
    <row r="1347" spans="7:7" x14ac:dyDescent="0.2">
      <c r="G1347" s="12"/>
    </row>
    <row r="1348" spans="7:7" x14ac:dyDescent="0.2">
      <c r="G1348" s="12"/>
    </row>
    <row r="1349" spans="7:7" x14ac:dyDescent="0.2">
      <c r="G1349" s="12"/>
    </row>
    <row r="1350" spans="7:7" x14ac:dyDescent="0.2">
      <c r="G1350" s="12"/>
    </row>
    <row r="1351" spans="7:7" x14ac:dyDescent="0.2">
      <c r="G1351" s="12"/>
    </row>
    <row r="1352" spans="7:7" x14ac:dyDescent="0.2">
      <c r="G1352" s="12"/>
    </row>
    <row r="1353" spans="7:7" x14ac:dyDescent="0.2">
      <c r="G1353" s="12"/>
    </row>
    <row r="1354" spans="7:7" x14ac:dyDescent="0.2">
      <c r="G1354" s="12"/>
    </row>
    <row r="1355" spans="7:7" x14ac:dyDescent="0.2">
      <c r="G1355" s="12"/>
    </row>
    <row r="1356" spans="7:7" x14ac:dyDescent="0.2">
      <c r="G1356" s="12"/>
    </row>
    <row r="1357" spans="7:7" x14ac:dyDescent="0.2">
      <c r="G1357" s="12"/>
    </row>
    <row r="1358" spans="7:7" x14ac:dyDescent="0.2">
      <c r="G1358" s="12"/>
    </row>
    <row r="1359" spans="7:7" x14ac:dyDescent="0.2">
      <c r="G1359" s="12"/>
    </row>
    <row r="1360" spans="7:7" x14ac:dyDescent="0.2">
      <c r="G1360" s="12"/>
    </row>
    <row r="1361" spans="7:7" x14ac:dyDescent="0.2">
      <c r="G1361" s="12"/>
    </row>
    <row r="1362" spans="7:7" x14ac:dyDescent="0.2">
      <c r="G1362" s="12"/>
    </row>
    <row r="1363" spans="7:7" x14ac:dyDescent="0.2">
      <c r="G1363" s="12"/>
    </row>
    <row r="1364" spans="7:7" x14ac:dyDescent="0.2">
      <c r="G1364" s="12"/>
    </row>
    <row r="1365" spans="7:7" x14ac:dyDescent="0.2">
      <c r="G1365" s="12"/>
    </row>
    <row r="1366" spans="7:7" x14ac:dyDescent="0.2">
      <c r="G1366" s="12"/>
    </row>
    <row r="1367" spans="7:7" x14ac:dyDescent="0.2">
      <c r="G1367" s="12"/>
    </row>
    <row r="1368" spans="7:7" x14ac:dyDescent="0.2">
      <c r="G1368" s="12"/>
    </row>
    <row r="1369" spans="7:7" x14ac:dyDescent="0.2">
      <c r="G1369" s="12"/>
    </row>
    <row r="1370" spans="7:7" x14ac:dyDescent="0.2">
      <c r="G1370" s="12"/>
    </row>
    <row r="1371" spans="7:7" x14ac:dyDescent="0.2">
      <c r="G1371" s="12"/>
    </row>
    <row r="1372" spans="7:7" x14ac:dyDescent="0.2">
      <c r="G1372" s="12"/>
    </row>
    <row r="1373" spans="7:7" x14ac:dyDescent="0.2">
      <c r="G1373" s="12"/>
    </row>
    <row r="1374" spans="7:7" x14ac:dyDescent="0.2">
      <c r="G1374" s="12"/>
    </row>
    <row r="1375" spans="7:7" x14ac:dyDescent="0.2">
      <c r="G1375" s="12"/>
    </row>
    <row r="1376" spans="7:7" x14ac:dyDescent="0.2">
      <c r="G1376" s="12"/>
    </row>
    <row r="1377" spans="7:7" x14ac:dyDescent="0.2">
      <c r="G1377" s="12"/>
    </row>
    <row r="1378" spans="7:7" x14ac:dyDescent="0.2">
      <c r="G1378" s="12"/>
    </row>
    <row r="1379" spans="7:7" x14ac:dyDescent="0.2">
      <c r="G1379" s="12"/>
    </row>
    <row r="1380" spans="7:7" x14ac:dyDescent="0.2">
      <c r="G1380" s="12"/>
    </row>
    <row r="1381" spans="7:7" x14ac:dyDescent="0.2">
      <c r="G1381" s="12"/>
    </row>
    <row r="1382" spans="7:7" x14ac:dyDescent="0.2">
      <c r="G1382" s="12"/>
    </row>
    <row r="1383" spans="7:7" x14ac:dyDescent="0.2">
      <c r="G1383" s="12"/>
    </row>
    <row r="1384" spans="7:7" x14ac:dyDescent="0.2">
      <c r="G1384" s="12"/>
    </row>
    <row r="1385" spans="7:7" x14ac:dyDescent="0.2">
      <c r="G1385" s="12"/>
    </row>
    <row r="1386" spans="7:7" x14ac:dyDescent="0.2">
      <c r="G1386" s="12"/>
    </row>
    <row r="1387" spans="7:7" x14ac:dyDescent="0.2">
      <c r="G1387" s="12"/>
    </row>
    <row r="1388" spans="7:7" x14ac:dyDescent="0.2">
      <c r="G1388" s="12"/>
    </row>
    <row r="1389" spans="7:7" x14ac:dyDescent="0.2">
      <c r="G1389" s="12"/>
    </row>
    <row r="1390" spans="7:7" x14ac:dyDescent="0.2">
      <c r="G1390" s="12"/>
    </row>
    <row r="1391" spans="7:7" x14ac:dyDescent="0.2">
      <c r="G1391" s="12"/>
    </row>
    <row r="1392" spans="7:7" x14ac:dyDescent="0.2">
      <c r="G1392" s="12"/>
    </row>
    <row r="1393" spans="7:7" x14ac:dyDescent="0.2">
      <c r="G1393" s="12"/>
    </row>
    <row r="1394" spans="7:7" x14ac:dyDescent="0.2">
      <c r="G1394" s="12"/>
    </row>
    <row r="1395" spans="7:7" x14ac:dyDescent="0.2">
      <c r="G1395" s="12"/>
    </row>
    <row r="1396" spans="7:7" x14ac:dyDescent="0.2">
      <c r="G1396" s="12"/>
    </row>
    <row r="1397" spans="7:7" x14ac:dyDescent="0.2">
      <c r="G1397" s="12"/>
    </row>
    <row r="1398" spans="7:7" x14ac:dyDescent="0.2">
      <c r="G1398" s="12"/>
    </row>
    <row r="1399" spans="7:7" x14ac:dyDescent="0.2">
      <c r="G1399" s="12"/>
    </row>
    <row r="1400" spans="7:7" x14ac:dyDescent="0.2">
      <c r="G1400" s="12"/>
    </row>
    <row r="1401" spans="7:7" x14ac:dyDescent="0.2">
      <c r="G1401" s="12"/>
    </row>
    <row r="1402" spans="7:7" x14ac:dyDescent="0.2">
      <c r="G1402" s="12"/>
    </row>
    <row r="1403" spans="7:7" x14ac:dyDescent="0.2">
      <c r="G1403" s="12"/>
    </row>
    <row r="1404" spans="7:7" x14ac:dyDescent="0.2">
      <c r="G1404" s="12"/>
    </row>
    <row r="1405" spans="7:7" x14ac:dyDescent="0.2">
      <c r="G1405" s="12"/>
    </row>
    <row r="1406" spans="7:7" x14ac:dyDescent="0.2">
      <c r="G1406" s="12"/>
    </row>
    <row r="1407" spans="7:7" x14ac:dyDescent="0.2">
      <c r="G1407" s="12"/>
    </row>
    <row r="1408" spans="7:7" x14ac:dyDescent="0.2">
      <c r="G1408" s="12"/>
    </row>
    <row r="1409" spans="7:7" x14ac:dyDescent="0.2">
      <c r="G1409" s="12"/>
    </row>
    <row r="1410" spans="7:7" x14ac:dyDescent="0.2">
      <c r="G1410" s="12"/>
    </row>
    <row r="1411" spans="7:7" x14ac:dyDescent="0.2">
      <c r="G1411" s="12"/>
    </row>
    <row r="1412" spans="7:7" x14ac:dyDescent="0.2">
      <c r="G1412" s="12"/>
    </row>
    <row r="1413" spans="7:7" x14ac:dyDescent="0.2">
      <c r="G1413" s="12"/>
    </row>
    <row r="1414" spans="7:7" x14ac:dyDescent="0.2">
      <c r="G1414" s="12"/>
    </row>
    <row r="1415" spans="7:7" x14ac:dyDescent="0.2">
      <c r="G1415" s="12"/>
    </row>
    <row r="1416" spans="7:7" x14ac:dyDescent="0.2">
      <c r="G1416" s="12"/>
    </row>
    <row r="1417" spans="7:7" x14ac:dyDescent="0.2">
      <c r="G1417" s="12"/>
    </row>
    <row r="1418" spans="7:7" x14ac:dyDescent="0.2">
      <c r="G1418" s="12"/>
    </row>
    <row r="1419" spans="7:7" x14ac:dyDescent="0.2">
      <c r="G1419" s="12"/>
    </row>
    <row r="1420" spans="7:7" x14ac:dyDescent="0.2">
      <c r="G1420" s="12"/>
    </row>
    <row r="1421" spans="7:7" x14ac:dyDescent="0.2">
      <c r="G1421" s="12"/>
    </row>
    <row r="1422" spans="7:7" x14ac:dyDescent="0.2">
      <c r="G1422" s="12"/>
    </row>
    <row r="1423" spans="7:7" x14ac:dyDescent="0.2">
      <c r="G1423" s="12"/>
    </row>
    <row r="1424" spans="7:7" x14ac:dyDescent="0.2">
      <c r="G1424" s="12"/>
    </row>
    <row r="1425" spans="7:7" x14ac:dyDescent="0.2">
      <c r="G1425" s="12"/>
    </row>
    <row r="1426" spans="7:7" x14ac:dyDescent="0.2">
      <c r="G1426" s="12"/>
    </row>
    <row r="1427" spans="7:7" x14ac:dyDescent="0.2">
      <c r="G1427" s="12"/>
    </row>
    <row r="1428" spans="7:7" x14ac:dyDescent="0.2">
      <c r="G1428" s="12"/>
    </row>
    <row r="1429" spans="7:7" x14ac:dyDescent="0.2">
      <c r="G1429" s="12"/>
    </row>
    <row r="1430" spans="7:7" x14ac:dyDescent="0.2">
      <c r="G1430" s="12"/>
    </row>
    <row r="1431" spans="7:7" x14ac:dyDescent="0.2">
      <c r="G1431" s="12"/>
    </row>
    <row r="1432" spans="7:7" x14ac:dyDescent="0.2">
      <c r="G1432" s="12"/>
    </row>
    <row r="1433" spans="7:7" x14ac:dyDescent="0.2">
      <c r="G1433" s="12"/>
    </row>
    <row r="1434" spans="7:7" x14ac:dyDescent="0.2">
      <c r="G1434" s="12"/>
    </row>
    <row r="1435" spans="7:7" x14ac:dyDescent="0.2">
      <c r="G1435" s="12"/>
    </row>
    <row r="1436" spans="7:7" x14ac:dyDescent="0.2">
      <c r="G1436" s="12"/>
    </row>
    <row r="1437" spans="7:7" x14ac:dyDescent="0.2">
      <c r="G1437" s="12"/>
    </row>
    <row r="1438" spans="7:7" x14ac:dyDescent="0.2">
      <c r="G1438" s="12"/>
    </row>
    <row r="1439" spans="7:7" x14ac:dyDescent="0.2">
      <c r="G1439" s="12"/>
    </row>
    <row r="1440" spans="7:7" x14ac:dyDescent="0.2">
      <c r="G1440" s="12"/>
    </row>
    <row r="1441" spans="7:7" x14ac:dyDescent="0.2">
      <c r="G1441" s="12"/>
    </row>
    <row r="1442" spans="7:7" x14ac:dyDescent="0.2">
      <c r="G1442" s="12"/>
    </row>
    <row r="1443" spans="7:7" x14ac:dyDescent="0.2">
      <c r="G1443" s="12"/>
    </row>
    <row r="1444" spans="7:7" x14ac:dyDescent="0.2">
      <c r="G1444" s="12"/>
    </row>
    <row r="1445" spans="7:7" x14ac:dyDescent="0.2">
      <c r="G1445" s="12"/>
    </row>
    <row r="1446" spans="7:7" x14ac:dyDescent="0.2">
      <c r="G1446" s="12"/>
    </row>
    <row r="1447" spans="7:7" x14ac:dyDescent="0.2">
      <c r="G1447" s="12"/>
    </row>
    <row r="1448" spans="7:7" x14ac:dyDescent="0.2">
      <c r="G1448" s="12"/>
    </row>
    <row r="1449" spans="7:7" x14ac:dyDescent="0.2">
      <c r="G1449" s="12"/>
    </row>
    <row r="1450" spans="7:7" x14ac:dyDescent="0.2">
      <c r="G1450" s="12"/>
    </row>
    <row r="1451" spans="7:7" x14ac:dyDescent="0.2">
      <c r="G1451" s="12"/>
    </row>
    <row r="1452" spans="7:7" x14ac:dyDescent="0.2">
      <c r="G1452" s="12"/>
    </row>
    <row r="1453" spans="7:7" x14ac:dyDescent="0.2">
      <c r="G1453" s="12"/>
    </row>
    <row r="1454" spans="7:7" x14ac:dyDescent="0.2">
      <c r="G1454" s="12"/>
    </row>
    <row r="1455" spans="7:7" x14ac:dyDescent="0.2">
      <c r="G1455" s="12"/>
    </row>
    <row r="1456" spans="7:7" x14ac:dyDescent="0.2">
      <c r="G1456" s="12"/>
    </row>
    <row r="1457" spans="7:7" x14ac:dyDescent="0.2">
      <c r="G1457" s="12"/>
    </row>
    <row r="1458" spans="7:7" x14ac:dyDescent="0.2">
      <c r="G1458" s="12"/>
    </row>
    <row r="1459" spans="7:7" x14ac:dyDescent="0.2">
      <c r="G1459" s="12"/>
    </row>
    <row r="1460" spans="7:7" x14ac:dyDescent="0.2">
      <c r="G1460" s="12"/>
    </row>
    <row r="1461" spans="7:7" x14ac:dyDescent="0.2">
      <c r="G1461" s="12"/>
    </row>
    <row r="1462" spans="7:7" x14ac:dyDescent="0.2">
      <c r="G1462" s="12"/>
    </row>
    <row r="1463" spans="7:7" x14ac:dyDescent="0.2">
      <c r="G1463" s="12"/>
    </row>
    <row r="1464" spans="7:7" x14ac:dyDescent="0.2">
      <c r="G1464" s="12"/>
    </row>
    <row r="1465" spans="7:7" x14ac:dyDescent="0.2">
      <c r="G1465" s="12"/>
    </row>
    <row r="1466" spans="7:7" x14ac:dyDescent="0.2">
      <c r="G1466" s="12"/>
    </row>
    <row r="1467" spans="7:7" x14ac:dyDescent="0.2">
      <c r="G1467" s="12"/>
    </row>
    <row r="1468" spans="7:7" x14ac:dyDescent="0.2">
      <c r="G1468" s="12"/>
    </row>
    <row r="1469" spans="7:7" x14ac:dyDescent="0.2">
      <c r="G1469" s="12"/>
    </row>
    <row r="1470" spans="7:7" x14ac:dyDescent="0.2">
      <c r="G1470" s="12"/>
    </row>
    <row r="1471" spans="7:7" x14ac:dyDescent="0.2">
      <c r="G1471" s="12"/>
    </row>
    <row r="1472" spans="7:7" x14ac:dyDescent="0.2">
      <c r="G1472" s="12"/>
    </row>
    <row r="1473" spans="7:7" x14ac:dyDescent="0.2">
      <c r="G1473" s="12"/>
    </row>
    <row r="1474" spans="7:7" x14ac:dyDescent="0.2">
      <c r="G1474" s="12"/>
    </row>
    <row r="1475" spans="7:7" x14ac:dyDescent="0.2">
      <c r="G1475" s="12"/>
    </row>
    <row r="1476" spans="7:7" x14ac:dyDescent="0.2">
      <c r="G1476" s="12"/>
    </row>
    <row r="1477" spans="7:7" x14ac:dyDescent="0.2">
      <c r="G1477" s="12"/>
    </row>
    <row r="1478" spans="7:7" x14ac:dyDescent="0.2">
      <c r="G1478" s="12"/>
    </row>
    <row r="1479" spans="7:7" x14ac:dyDescent="0.2">
      <c r="G1479" s="12"/>
    </row>
    <row r="1480" spans="7:7" x14ac:dyDescent="0.2">
      <c r="G1480" s="12"/>
    </row>
    <row r="1481" spans="7:7" x14ac:dyDescent="0.2">
      <c r="G1481" s="12"/>
    </row>
    <row r="1482" spans="7:7" x14ac:dyDescent="0.2">
      <c r="G1482" s="12"/>
    </row>
    <row r="1483" spans="7:7" x14ac:dyDescent="0.2">
      <c r="G1483" s="12"/>
    </row>
    <row r="1484" spans="7:7" x14ac:dyDescent="0.2">
      <c r="G1484" s="12"/>
    </row>
    <row r="1485" spans="7:7" x14ac:dyDescent="0.2">
      <c r="G1485" s="12"/>
    </row>
    <row r="1486" spans="7:7" x14ac:dyDescent="0.2">
      <c r="G1486" s="12"/>
    </row>
    <row r="1487" spans="7:7" x14ac:dyDescent="0.2">
      <c r="G1487" s="12"/>
    </row>
    <row r="1488" spans="7:7" x14ac:dyDescent="0.2">
      <c r="G1488" s="12"/>
    </row>
    <row r="1489" spans="7:7" x14ac:dyDescent="0.2">
      <c r="G1489" s="12"/>
    </row>
    <row r="1490" spans="7:7" x14ac:dyDescent="0.2">
      <c r="G1490" s="12"/>
    </row>
    <row r="1491" spans="7:7" x14ac:dyDescent="0.2">
      <c r="G1491" s="12"/>
    </row>
    <row r="1492" spans="7:7" x14ac:dyDescent="0.2">
      <c r="G1492" s="12"/>
    </row>
    <row r="1493" spans="7:7" x14ac:dyDescent="0.2">
      <c r="G1493" s="12"/>
    </row>
    <row r="1494" spans="7:7" x14ac:dyDescent="0.2">
      <c r="G1494" s="12"/>
    </row>
    <row r="1495" spans="7:7" x14ac:dyDescent="0.2">
      <c r="G1495" s="12"/>
    </row>
    <row r="1496" spans="7:7" x14ac:dyDescent="0.2">
      <c r="G1496" s="12"/>
    </row>
    <row r="1497" spans="7:7" x14ac:dyDescent="0.2">
      <c r="G1497" s="12"/>
    </row>
    <row r="1498" spans="7:7" x14ac:dyDescent="0.2">
      <c r="G1498" s="12"/>
    </row>
    <row r="1499" spans="7:7" x14ac:dyDescent="0.2">
      <c r="G1499" s="12"/>
    </row>
    <row r="1500" spans="7:7" x14ac:dyDescent="0.2">
      <c r="G1500" s="12"/>
    </row>
    <row r="1501" spans="7:7" x14ac:dyDescent="0.2">
      <c r="G1501" s="12"/>
    </row>
    <row r="1502" spans="7:7" x14ac:dyDescent="0.2">
      <c r="G1502" s="12"/>
    </row>
    <row r="1503" spans="7:7" x14ac:dyDescent="0.2">
      <c r="G1503" s="12"/>
    </row>
    <row r="1504" spans="7:7" x14ac:dyDescent="0.2">
      <c r="G1504" s="12"/>
    </row>
    <row r="1505" spans="7:7" x14ac:dyDescent="0.2">
      <c r="G1505" s="12"/>
    </row>
    <row r="1506" spans="7:7" x14ac:dyDescent="0.2">
      <c r="G1506" s="12"/>
    </row>
    <row r="1507" spans="7:7" x14ac:dyDescent="0.2">
      <c r="G1507" s="12"/>
    </row>
    <row r="1508" spans="7:7" x14ac:dyDescent="0.2">
      <c r="G1508" s="12"/>
    </row>
    <row r="1509" spans="7:7" x14ac:dyDescent="0.2">
      <c r="G1509" s="12"/>
    </row>
    <row r="1510" spans="7:7" x14ac:dyDescent="0.2">
      <c r="G1510" s="12"/>
    </row>
    <row r="1511" spans="7:7" x14ac:dyDescent="0.2">
      <c r="G1511" s="12"/>
    </row>
    <row r="1512" spans="7:7" x14ac:dyDescent="0.2">
      <c r="G1512" s="12"/>
    </row>
    <row r="1513" spans="7:7" x14ac:dyDescent="0.2">
      <c r="G1513" s="12"/>
    </row>
    <row r="1514" spans="7:7" x14ac:dyDescent="0.2">
      <c r="G1514" s="12"/>
    </row>
    <row r="1515" spans="7:7" x14ac:dyDescent="0.2">
      <c r="G1515" s="12"/>
    </row>
    <row r="1516" spans="7:7" x14ac:dyDescent="0.2">
      <c r="G1516" s="12"/>
    </row>
    <row r="1517" spans="7:7" x14ac:dyDescent="0.2">
      <c r="G1517" s="12"/>
    </row>
    <row r="1518" spans="7:7" x14ac:dyDescent="0.2">
      <c r="G1518" s="12"/>
    </row>
    <row r="1519" spans="7:7" x14ac:dyDescent="0.2">
      <c r="G1519" s="12"/>
    </row>
    <row r="1520" spans="7:7" x14ac:dyDescent="0.2">
      <c r="G1520" s="12"/>
    </row>
    <row r="1521" spans="7:7" x14ac:dyDescent="0.2">
      <c r="G1521" s="12"/>
    </row>
    <row r="1522" spans="7:7" x14ac:dyDescent="0.2">
      <c r="G1522" s="12"/>
    </row>
    <row r="1523" spans="7:7" x14ac:dyDescent="0.2">
      <c r="G1523" s="12"/>
    </row>
    <row r="1524" spans="7:7" x14ac:dyDescent="0.2">
      <c r="G1524" s="12"/>
    </row>
    <row r="1525" spans="7:7" x14ac:dyDescent="0.2">
      <c r="G1525" s="12"/>
    </row>
    <row r="1526" spans="7:7" x14ac:dyDescent="0.2">
      <c r="G1526" s="12"/>
    </row>
    <row r="1527" spans="7:7" x14ac:dyDescent="0.2">
      <c r="G1527" s="12"/>
    </row>
    <row r="1528" spans="7:7" x14ac:dyDescent="0.2">
      <c r="G1528" s="12"/>
    </row>
    <row r="1529" spans="7:7" x14ac:dyDescent="0.2">
      <c r="G1529" s="12"/>
    </row>
    <row r="1530" spans="7:7" x14ac:dyDescent="0.2">
      <c r="G1530" s="12"/>
    </row>
    <row r="1531" spans="7:7" x14ac:dyDescent="0.2">
      <c r="G1531" s="12"/>
    </row>
    <row r="1532" spans="7:7" x14ac:dyDescent="0.2">
      <c r="G1532" s="12"/>
    </row>
    <row r="1533" spans="7:7" x14ac:dyDescent="0.2">
      <c r="G1533" s="12"/>
    </row>
    <row r="1534" spans="7:7" x14ac:dyDescent="0.2">
      <c r="G1534" s="12"/>
    </row>
    <row r="1535" spans="7:7" x14ac:dyDescent="0.2">
      <c r="G1535" s="12"/>
    </row>
    <row r="1536" spans="7:7" x14ac:dyDescent="0.2">
      <c r="G1536" s="12"/>
    </row>
    <row r="1537" spans="7:7" x14ac:dyDescent="0.2">
      <c r="G1537" s="12"/>
    </row>
    <row r="1538" spans="7:7" x14ac:dyDescent="0.2">
      <c r="G1538" s="12"/>
    </row>
    <row r="1539" spans="7:7" x14ac:dyDescent="0.2">
      <c r="G1539" s="12"/>
    </row>
    <row r="1540" spans="7:7" x14ac:dyDescent="0.2">
      <c r="G1540" s="12"/>
    </row>
    <row r="1541" spans="7:7" x14ac:dyDescent="0.2">
      <c r="G1541" s="12"/>
    </row>
    <row r="1542" spans="7:7" x14ac:dyDescent="0.2">
      <c r="G1542" s="12"/>
    </row>
    <row r="1543" spans="7:7" x14ac:dyDescent="0.2">
      <c r="G1543" s="12"/>
    </row>
    <row r="1544" spans="7:7" x14ac:dyDescent="0.2">
      <c r="G1544" s="12"/>
    </row>
    <row r="1545" spans="7:7" x14ac:dyDescent="0.2">
      <c r="G1545" s="12"/>
    </row>
    <row r="1546" spans="7:7" x14ac:dyDescent="0.2">
      <c r="G1546" s="12"/>
    </row>
    <row r="1547" spans="7:7" x14ac:dyDescent="0.2">
      <c r="G1547" s="12"/>
    </row>
    <row r="1548" spans="7:7" x14ac:dyDescent="0.2">
      <c r="G1548" s="12"/>
    </row>
    <row r="1549" spans="7:7" x14ac:dyDescent="0.2">
      <c r="G1549" s="12"/>
    </row>
    <row r="1550" spans="7:7" x14ac:dyDescent="0.2">
      <c r="G1550" s="12"/>
    </row>
    <row r="1551" spans="7:7" x14ac:dyDescent="0.2">
      <c r="G1551" s="12"/>
    </row>
    <row r="1552" spans="7:7" x14ac:dyDescent="0.2">
      <c r="G1552" s="12"/>
    </row>
    <row r="1553" spans="7:7" x14ac:dyDescent="0.2">
      <c r="G1553" s="12"/>
    </row>
    <row r="1554" spans="7:7" x14ac:dyDescent="0.2">
      <c r="G1554" s="12"/>
    </row>
    <row r="1555" spans="7:7" x14ac:dyDescent="0.2">
      <c r="G1555" s="12"/>
    </row>
    <row r="1556" spans="7:7" x14ac:dyDescent="0.2">
      <c r="G1556" s="12"/>
    </row>
    <row r="1557" spans="7:7" x14ac:dyDescent="0.2">
      <c r="G1557" s="12"/>
    </row>
    <row r="1558" spans="7:7" x14ac:dyDescent="0.2">
      <c r="G1558" s="12"/>
    </row>
    <row r="1559" spans="7:7" x14ac:dyDescent="0.2">
      <c r="G1559" s="12"/>
    </row>
    <row r="1560" spans="7:7" x14ac:dyDescent="0.2">
      <c r="G1560" s="12"/>
    </row>
    <row r="1561" spans="7:7" x14ac:dyDescent="0.2">
      <c r="G1561" s="12"/>
    </row>
    <row r="1562" spans="7:7" x14ac:dyDescent="0.2">
      <c r="G1562" s="12"/>
    </row>
    <row r="1563" spans="7:7" x14ac:dyDescent="0.2">
      <c r="G1563" s="12"/>
    </row>
    <row r="1564" spans="7:7" x14ac:dyDescent="0.2">
      <c r="G1564" s="12"/>
    </row>
    <row r="1565" spans="7:7" x14ac:dyDescent="0.2">
      <c r="G1565" s="12"/>
    </row>
    <row r="1566" spans="7:7" x14ac:dyDescent="0.2">
      <c r="G1566" s="12"/>
    </row>
    <row r="1567" spans="7:7" x14ac:dyDescent="0.2">
      <c r="G1567" s="12"/>
    </row>
    <row r="1568" spans="7:7" x14ac:dyDescent="0.2">
      <c r="G1568" s="12"/>
    </row>
    <row r="1569" spans="7:7" x14ac:dyDescent="0.2">
      <c r="G1569" s="12"/>
    </row>
    <row r="1570" spans="7:7" x14ac:dyDescent="0.2">
      <c r="G1570" s="12"/>
    </row>
    <row r="1571" spans="7:7" x14ac:dyDescent="0.2">
      <c r="G1571" s="12"/>
    </row>
    <row r="1572" spans="7:7" x14ac:dyDescent="0.2">
      <c r="G1572" s="12"/>
    </row>
    <row r="1573" spans="7:7" x14ac:dyDescent="0.2">
      <c r="G1573" s="12"/>
    </row>
    <row r="1574" spans="7:7" x14ac:dyDescent="0.2">
      <c r="G1574" s="12"/>
    </row>
    <row r="1575" spans="7:7" x14ac:dyDescent="0.2">
      <c r="G1575" s="12"/>
    </row>
    <row r="1576" spans="7:7" x14ac:dyDescent="0.2">
      <c r="G1576" s="12"/>
    </row>
    <row r="1577" spans="7:7" x14ac:dyDescent="0.2">
      <c r="G1577" s="12"/>
    </row>
    <row r="1578" spans="7:7" x14ac:dyDescent="0.2">
      <c r="G1578" s="12"/>
    </row>
    <row r="1579" spans="7:7" x14ac:dyDescent="0.2">
      <c r="G1579" s="12"/>
    </row>
    <row r="1580" spans="7:7" x14ac:dyDescent="0.2">
      <c r="G1580" s="12"/>
    </row>
    <row r="1581" spans="7:7" x14ac:dyDescent="0.2">
      <c r="G1581" s="12"/>
    </row>
    <row r="1582" spans="7:7" x14ac:dyDescent="0.2">
      <c r="G1582" s="12"/>
    </row>
    <row r="1583" spans="7:7" x14ac:dyDescent="0.2">
      <c r="G1583" s="12"/>
    </row>
    <row r="1584" spans="7:7" x14ac:dyDescent="0.2">
      <c r="G1584" s="12"/>
    </row>
    <row r="1585" spans="7:7" x14ac:dyDescent="0.2">
      <c r="G1585" s="12"/>
    </row>
    <row r="1586" spans="7:7" x14ac:dyDescent="0.2">
      <c r="G1586" s="12"/>
    </row>
    <row r="1587" spans="7:7" x14ac:dyDescent="0.2">
      <c r="G1587" s="12"/>
    </row>
    <row r="1588" spans="7:7" x14ac:dyDescent="0.2">
      <c r="G1588" s="12"/>
    </row>
    <row r="1589" spans="7:7" x14ac:dyDescent="0.2">
      <c r="G1589" s="12"/>
    </row>
    <row r="1590" spans="7:7" x14ac:dyDescent="0.2">
      <c r="G1590" s="12"/>
    </row>
    <row r="1591" spans="7:7" x14ac:dyDescent="0.2">
      <c r="G1591" s="12"/>
    </row>
    <row r="1592" spans="7:7" x14ac:dyDescent="0.2">
      <c r="G1592" s="12"/>
    </row>
    <row r="1593" spans="7:7" x14ac:dyDescent="0.2">
      <c r="G1593" s="12"/>
    </row>
    <row r="1594" spans="7:7" x14ac:dyDescent="0.2">
      <c r="G1594" s="12"/>
    </row>
    <row r="1595" spans="7:7" x14ac:dyDescent="0.2">
      <c r="G1595" s="12"/>
    </row>
    <row r="1596" spans="7:7" x14ac:dyDescent="0.2">
      <c r="G1596" s="12"/>
    </row>
    <row r="1597" spans="7:7" x14ac:dyDescent="0.2">
      <c r="G1597" s="12"/>
    </row>
    <row r="1598" spans="7:7" x14ac:dyDescent="0.2">
      <c r="G1598" s="12"/>
    </row>
    <row r="1599" spans="7:7" x14ac:dyDescent="0.2">
      <c r="G1599" s="12"/>
    </row>
    <row r="1600" spans="7:7" x14ac:dyDescent="0.2">
      <c r="G1600" s="12"/>
    </row>
    <row r="1601" spans="7:7" x14ac:dyDescent="0.2">
      <c r="G1601" s="12"/>
    </row>
    <row r="1602" spans="7:7" x14ac:dyDescent="0.2">
      <c r="G1602" s="12"/>
    </row>
    <row r="1603" spans="7:7" x14ac:dyDescent="0.2">
      <c r="G1603" s="12"/>
    </row>
    <row r="1604" spans="7:7" x14ac:dyDescent="0.2">
      <c r="G1604" s="12"/>
    </row>
    <row r="1605" spans="7:7" x14ac:dyDescent="0.2">
      <c r="G1605" s="12"/>
    </row>
    <row r="1606" spans="7:7" x14ac:dyDescent="0.2">
      <c r="G1606" s="12"/>
    </row>
    <row r="1607" spans="7:7" x14ac:dyDescent="0.2">
      <c r="G1607" s="12"/>
    </row>
    <row r="1608" spans="7:7" x14ac:dyDescent="0.2">
      <c r="G1608" s="12"/>
    </row>
    <row r="1609" spans="7:7" x14ac:dyDescent="0.2">
      <c r="G1609" s="12"/>
    </row>
    <row r="1610" spans="7:7" x14ac:dyDescent="0.2">
      <c r="G1610" s="12"/>
    </row>
    <row r="1611" spans="7:7" x14ac:dyDescent="0.2">
      <c r="G1611" s="12"/>
    </row>
    <row r="1612" spans="7:7" x14ac:dyDescent="0.2">
      <c r="G1612" s="12"/>
    </row>
    <row r="1613" spans="7:7" x14ac:dyDescent="0.2">
      <c r="G1613" s="12"/>
    </row>
    <row r="1614" spans="7:7" x14ac:dyDescent="0.2">
      <c r="G1614" s="12"/>
    </row>
    <row r="1615" spans="7:7" x14ac:dyDescent="0.2">
      <c r="G1615" s="12"/>
    </row>
    <row r="1616" spans="7:7" x14ac:dyDescent="0.2">
      <c r="G1616" s="12"/>
    </row>
    <row r="1617" spans="7:7" x14ac:dyDescent="0.2">
      <c r="G1617" s="12"/>
    </row>
    <row r="1618" spans="7:7" x14ac:dyDescent="0.2">
      <c r="G1618" s="12"/>
    </row>
    <row r="1619" spans="7:7" x14ac:dyDescent="0.2">
      <c r="G1619" s="12"/>
    </row>
    <row r="1620" spans="7:7" x14ac:dyDescent="0.2">
      <c r="G1620" s="12"/>
    </row>
    <row r="1621" spans="7:7" x14ac:dyDescent="0.2">
      <c r="G1621" s="12"/>
    </row>
    <row r="1622" spans="7:7" x14ac:dyDescent="0.2">
      <c r="G1622" s="12"/>
    </row>
    <row r="1623" spans="7:7" x14ac:dyDescent="0.2">
      <c r="G1623" s="12"/>
    </row>
    <row r="1624" spans="7:7" x14ac:dyDescent="0.2">
      <c r="G1624" s="12"/>
    </row>
    <row r="1625" spans="7:7" x14ac:dyDescent="0.2">
      <c r="G1625" s="12"/>
    </row>
    <row r="1626" spans="7:7" x14ac:dyDescent="0.2">
      <c r="G1626" s="12"/>
    </row>
    <row r="1627" spans="7:7" x14ac:dyDescent="0.2">
      <c r="G1627" s="12"/>
    </row>
    <row r="1628" spans="7:7" x14ac:dyDescent="0.2">
      <c r="G1628" s="12"/>
    </row>
    <row r="1629" spans="7:7" x14ac:dyDescent="0.2">
      <c r="G1629" s="12"/>
    </row>
    <row r="1630" spans="7:7" x14ac:dyDescent="0.2">
      <c r="G1630" s="12"/>
    </row>
    <row r="1631" spans="7:7" x14ac:dyDescent="0.2">
      <c r="G1631" s="12"/>
    </row>
    <row r="1632" spans="7:7" x14ac:dyDescent="0.2">
      <c r="G1632" s="12"/>
    </row>
    <row r="1633" spans="7:7" x14ac:dyDescent="0.2">
      <c r="G1633" s="12"/>
    </row>
    <row r="1634" spans="7:7" x14ac:dyDescent="0.2">
      <c r="G1634" s="12"/>
    </row>
    <row r="1635" spans="7:7" x14ac:dyDescent="0.2">
      <c r="G1635" s="12"/>
    </row>
    <row r="1636" spans="7:7" x14ac:dyDescent="0.2">
      <c r="G1636" s="12"/>
    </row>
    <row r="1637" spans="7:7" x14ac:dyDescent="0.2">
      <c r="G1637" s="12"/>
    </row>
    <row r="1638" spans="7:7" x14ac:dyDescent="0.2">
      <c r="G1638" s="12"/>
    </row>
    <row r="1639" spans="7:7" x14ac:dyDescent="0.2">
      <c r="G1639" s="12"/>
    </row>
    <row r="1640" spans="7:7" x14ac:dyDescent="0.2">
      <c r="G1640" s="12"/>
    </row>
    <row r="1641" spans="7:7" x14ac:dyDescent="0.2">
      <c r="G1641" s="12"/>
    </row>
    <row r="1642" spans="7:7" x14ac:dyDescent="0.2">
      <c r="G1642" s="12"/>
    </row>
    <row r="1643" spans="7:7" x14ac:dyDescent="0.2">
      <c r="G1643" s="12"/>
    </row>
    <row r="1644" spans="7:7" x14ac:dyDescent="0.2">
      <c r="G1644" s="12"/>
    </row>
    <row r="1645" spans="7:7" x14ac:dyDescent="0.2">
      <c r="G1645" s="12"/>
    </row>
    <row r="1646" spans="7:7" x14ac:dyDescent="0.2">
      <c r="G1646" s="12"/>
    </row>
    <row r="1647" spans="7:7" x14ac:dyDescent="0.2">
      <c r="G1647" s="12"/>
    </row>
    <row r="1648" spans="7:7" x14ac:dyDescent="0.2">
      <c r="G1648" s="12"/>
    </row>
    <row r="1649" spans="7:7" x14ac:dyDescent="0.2">
      <c r="G1649" s="12"/>
    </row>
    <row r="1650" spans="7:7" x14ac:dyDescent="0.2">
      <c r="G1650" s="12"/>
    </row>
    <row r="1651" spans="7:7" x14ac:dyDescent="0.2">
      <c r="G1651" s="12"/>
    </row>
    <row r="1652" spans="7:7" x14ac:dyDescent="0.2">
      <c r="G1652" s="12"/>
    </row>
    <row r="1653" spans="7:7" x14ac:dyDescent="0.2">
      <c r="G1653" s="12"/>
    </row>
    <row r="1654" spans="7:7" x14ac:dyDescent="0.2">
      <c r="G1654" s="12"/>
    </row>
    <row r="1655" spans="7:7" x14ac:dyDescent="0.2">
      <c r="G1655" s="12"/>
    </row>
    <row r="1656" spans="7:7" x14ac:dyDescent="0.2">
      <c r="G1656" s="12"/>
    </row>
    <row r="1657" spans="7:7" x14ac:dyDescent="0.2">
      <c r="G1657" s="12"/>
    </row>
    <row r="1658" spans="7:7" x14ac:dyDescent="0.2">
      <c r="G1658" s="12"/>
    </row>
    <row r="1659" spans="7:7" x14ac:dyDescent="0.2">
      <c r="G1659" s="12"/>
    </row>
    <row r="1660" spans="7:7" x14ac:dyDescent="0.2">
      <c r="G1660" s="12"/>
    </row>
    <row r="1661" spans="7:7" x14ac:dyDescent="0.2">
      <c r="G1661" s="12"/>
    </row>
    <row r="1662" spans="7:7" x14ac:dyDescent="0.2">
      <c r="G1662" s="12"/>
    </row>
    <row r="1663" spans="7:7" x14ac:dyDescent="0.2">
      <c r="G1663" s="12"/>
    </row>
    <row r="1664" spans="7:7" x14ac:dyDescent="0.2">
      <c r="G1664" s="12"/>
    </row>
    <row r="1665" spans="7:7" x14ac:dyDescent="0.2">
      <c r="G1665" s="12"/>
    </row>
    <row r="1666" spans="7:7" x14ac:dyDescent="0.2">
      <c r="G1666" s="12"/>
    </row>
    <row r="1667" spans="7:7" x14ac:dyDescent="0.2">
      <c r="G1667" s="12"/>
    </row>
    <row r="1668" spans="7:7" x14ac:dyDescent="0.2">
      <c r="G1668" s="12"/>
    </row>
    <row r="1669" spans="7:7" x14ac:dyDescent="0.2">
      <c r="G1669" s="12"/>
    </row>
    <row r="1670" spans="7:7" x14ac:dyDescent="0.2">
      <c r="G1670" s="12"/>
    </row>
    <row r="1671" spans="7:7" x14ac:dyDescent="0.2">
      <c r="G1671" s="12"/>
    </row>
    <row r="1672" spans="7:7" x14ac:dyDescent="0.2">
      <c r="G1672" s="12"/>
    </row>
    <row r="1673" spans="7:7" x14ac:dyDescent="0.2">
      <c r="G1673" s="12"/>
    </row>
    <row r="1674" spans="7:7" x14ac:dyDescent="0.2">
      <c r="G1674" s="12"/>
    </row>
    <row r="1675" spans="7:7" x14ac:dyDescent="0.2">
      <c r="G1675" s="12"/>
    </row>
    <row r="1676" spans="7:7" x14ac:dyDescent="0.2">
      <c r="G1676" s="12"/>
    </row>
    <row r="1677" spans="7:7" x14ac:dyDescent="0.2">
      <c r="G1677" s="12"/>
    </row>
    <row r="1678" spans="7:7" x14ac:dyDescent="0.2">
      <c r="G1678" s="12"/>
    </row>
    <row r="1679" spans="7:7" x14ac:dyDescent="0.2">
      <c r="G1679" s="12"/>
    </row>
    <row r="1680" spans="7:7" x14ac:dyDescent="0.2">
      <c r="G1680" s="12"/>
    </row>
    <row r="1681" spans="7:7" x14ac:dyDescent="0.2">
      <c r="G1681" s="12"/>
    </row>
    <row r="1682" spans="7:7" x14ac:dyDescent="0.2">
      <c r="G1682" s="12"/>
    </row>
    <row r="1683" spans="7:7" x14ac:dyDescent="0.2">
      <c r="G1683" s="12"/>
    </row>
    <row r="1684" spans="7:7" x14ac:dyDescent="0.2">
      <c r="G1684" s="12"/>
    </row>
    <row r="1685" spans="7:7" x14ac:dyDescent="0.2">
      <c r="G1685" s="12"/>
    </row>
    <row r="1686" spans="7:7" x14ac:dyDescent="0.2">
      <c r="G1686" s="12"/>
    </row>
    <row r="1687" spans="7:7" x14ac:dyDescent="0.2">
      <c r="G1687" s="12"/>
    </row>
    <row r="1688" spans="7:7" x14ac:dyDescent="0.2">
      <c r="G1688" s="12"/>
    </row>
    <row r="1689" spans="7:7" x14ac:dyDescent="0.2">
      <c r="G1689" s="12"/>
    </row>
    <row r="1690" spans="7:7" x14ac:dyDescent="0.2">
      <c r="G1690" s="12"/>
    </row>
    <row r="1691" spans="7:7" x14ac:dyDescent="0.2">
      <c r="G1691" s="12"/>
    </row>
    <row r="1692" spans="7:7" x14ac:dyDescent="0.2">
      <c r="G1692" s="12"/>
    </row>
    <row r="1693" spans="7:7" x14ac:dyDescent="0.2">
      <c r="G1693" s="12"/>
    </row>
    <row r="1694" spans="7:7" x14ac:dyDescent="0.2">
      <c r="G1694" s="12"/>
    </row>
    <row r="1695" spans="7:7" x14ac:dyDescent="0.2">
      <c r="G1695" s="12"/>
    </row>
    <row r="1696" spans="7:7" x14ac:dyDescent="0.2">
      <c r="G1696" s="12"/>
    </row>
    <row r="1697" spans="7:7" x14ac:dyDescent="0.2">
      <c r="G1697" s="12"/>
    </row>
    <row r="1698" spans="7:7" x14ac:dyDescent="0.2">
      <c r="G1698" s="12"/>
    </row>
    <row r="1699" spans="7:7" x14ac:dyDescent="0.2">
      <c r="G1699" s="12"/>
    </row>
    <row r="1700" spans="7:7" x14ac:dyDescent="0.2">
      <c r="G1700" s="12"/>
    </row>
    <row r="1701" spans="7:7" x14ac:dyDescent="0.2">
      <c r="G1701" s="12"/>
    </row>
    <row r="1702" spans="7:7" x14ac:dyDescent="0.2">
      <c r="G1702" s="12"/>
    </row>
    <row r="1703" spans="7:7" x14ac:dyDescent="0.2">
      <c r="G1703" s="12"/>
    </row>
    <row r="1704" spans="7:7" x14ac:dyDescent="0.2">
      <c r="G1704" s="12"/>
    </row>
    <row r="1705" spans="7:7" x14ac:dyDescent="0.2">
      <c r="G1705" s="12"/>
    </row>
    <row r="1706" spans="7:7" x14ac:dyDescent="0.2">
      <c r="G1706" s="12"/>
    </row>
    <row r="1707" spans="7:7" x14ac:dyDescent="0.2">
      <c r="G1707" s="12"/>
    </row>
    <row r="1708" spans="7:7" x14ac:dyDescent="0.2">
      <c r="G1708" s="12"/>
    </row>
    <row r="1709" spans="7:7" x14ac:dyDescent="0.2">
      <c r="G1709" s="12"/>
    </row>
    <row r="1710" spans="7:7" x14ac:dyDescent="0.2">
      <c r="G1710" s="12"/>
    </row>
    <row r="1711" spans="7:7" x14ac:dyDescent="0.2">
      <c r="G1711" s="12"/>
    </row>
    <row r="1712" spans="7:7" x14ac:dyDescent="0.2">
      <c r="G1712" s="12"/>
    </row>
    <row r="1713" spans="7:7" x14ac:dyDescent="0.2">
      <c r="G1713" s="12"/>
    </row>
    <row r="1714" spans="7:7" x14ac:dyDescent="0.2">
      <c r="G1714" s="12"/>
    </row>
    <row r="1715" spans="7:7" x14ac:dyDescent="0.2">
      <c r="G1715" s="12"/>
    </row>
    <row r="1716" spans="7:7" x14ac:dyDescent="0.2">
      <c r="G1716" s="12"/>
    </row>
    <row r="1717" spans="7:7" x14ac:dyDescent="0.2">
      <c r="G1717" s="12"/>
    </row>
    <row r="1718" spans="7:7" x14ac:dyDescent="0.2">
      <c r="G1718" s="12"/>
    </row>
    <row r="1719" spans="7:7" x14ac:dyDescent="0.2">
      <c r="G1719" s="12"/>
    </row>
    <row r="1720" spans="7:7" x14ac:dyDescent="0.2">
      <c r="G1720" s="12"/>
    </row>
    <row r="1721" spans="7:7" x14ac:dyDescent="0.2">
      <c r="G1721" s="12"/>
    </row>
    <row r="1722" spans="7:7" x14ac:dyDescent="0.2">
      <c r="G1722" s="12"/>
    </row>
    <row r="1723" spans="7:7" x14ac:dyDescent="0.2">
      <c r="G1723" s="12"/>
    </row>
    <row r="1724" spans="7:7" x14ac:dyDescent="0.2">
      <c r="G1724" s="12"/>
    </row>
    <row r="1725" spans="7:7" x14ac:dyDescent="0.2">
      <c r="G1725" s="12"/>
    </row>
    <row r="1726" spans="7:7" x14ac:dyDescent="0.2">
      <c r="G1726" s="12"/>
    </row>
    <row r="1727" spans="7:7" x14ac:dyDescent="0.2">
      <c r="G1727" s="12"/>
    </row>
    <row r="1728" spans="7:7" x14ac:dyDescent="0.2">
      <c r="G1728" s="12"/>
    </row>
    <row r="1729" spans="7:7" x14ac:dyDescent="0.2">
      <c r="G1729" s="12"/>
    </row>
    <row r="1730" spans="7:7" x14ac:dyDescent="0.2">
      <c r="G1730" s="12"/>
    </row>
    <row r="1731" spans="7:7" x14ac:dyDescent="0.2">
      <c r="G1731" s="12"/>
    </row>
    <row r="1732" spans="7:7" x14ac:dyDescent="0.2">
      <c r="G1732" s="12"/>
    </row>
    <row r="1733" spans="7:7" x14ac:dyDescent="0.2">
      <c r="G1733" s="12"/>
    </row>
    <row r="1734" spans="7:7" x14ac:dyDescent="0.2">
      <c r="G1734" s="12"/>
    </row>
    <row r="1735" spans="7:7" x14ac:dyDescent="0.2">
      <c r="G1735" s="12"/>
    </row>
    <row r="1736" spans="7:7" x14ac:dyDescent="0.2">
      <c r="G1736" s="12"/>
    </row>
    <row r="1737" spans="7:7" x14ac:dyDescent="0.2">
      <c r="G1737" s="12"/>
    </row>
    <row r="1738" spans="7:7" x14ac:dyDescent="0.2">
      <c r="G1738" s="12"/>
    </row>
    <row r="1739" spans="7:7" x14ac:dyDescent="0.2">
      <c r="G1739" s="12"/>
    </row>
    <row r="1740" spans="7:7" x14ac:dyDescent="0.2">
      <c r="G1740" s="12"/>
    </row>
    <row r="1741" spans="7:7" x14ac:dyDescent="0.2">
      <c r="G1741" s="12"/>
    </row>
    <row r="1742" spans="7:7" x14ac:dyDescent="0.2">
      <c r="G1742" s="12"/>
    </row>
    <row r="1743" spans="7:7" x14ac:dyDescent="0.2">
      <c r="G1743" s="12"/>
    </row>
    <row r="1744" spans="7:7" x14ac:dyDescent="0.2">
      <c r="G1744" s="12"/>
    </row>
    <row r="1745" spans="7:7" x14ac:dyDescent="0.2">
      <c r="G1745" s="12"/>
    </row>
    <row r="1746" spans="7:7" x14ac:dyDescent="0.2">
      <c r="G1746" s="12"/>
    </row>
    <row r="1747" spans="7:7" x14ac:dyDescent="0.2">
      <c r="G1747" s="12"/>
    </row>
    <row r="1748" spans="7:7" x14ac:dyDescent="0.2">
      <c r="G1748" s="12"/>
    </row>
    <row r="1749" spans="7:7" x14ac:dyDescent="0.2">
      <c r="G1749" s="12"/>
    </row>
    <row r="1750" spans="7:7" x14ac:dyDescent="0.2">
      <c r="G1750" s="12"/>
    </row>
    <row r="1751" spans="7:7" x14ac:dyDescent="0.2">
      <c r="G1751" s="12"/>
    </row>
    <row r="1752" spans="7:7" x14ac:dyDescent="0.2">
      <c r="G1752" s="12"/>
    </row>
    <row r="1753" spans="7:7" x14ac:dyDescent="0.2">
      <c r="G1753" s="12"/>
    </row>
    <row r="1754" spans="7:7" x14ac:dyDescent="0.2">
      <c r="G1754" s="12"/>
    </row>
    <row r="1755" spans="7:7" x14ac:dyDescent="0.2">
      <c r="G1755" s="12"/>
    </row>
    <row r="1756" spans="7:7" x14ac:dyDescent="0.2">
      <c r="G1756" s="12"/>
    </row>
    <row r="1757" spans="7:7" x14ac:dyDescent="0.2">
      <c r="G1757" s="12"/>
    </row>
    <row r="1758" spans="7:7" x14ac:dyDescent="0.2">
      <c r="G1758" s="12"/>
    </row>
    <row r="1759" spans="7:7" x14ac:dyDescent="0.2">
      <c r="G1759" s="12"/>
    </row>
    <row r="1760" spans="7:7" x14ac:dyDescent="0.2">
      <c r="G1760" s="12"/>
    </row>
    <row r="1761" spans="7:7" x14ac:dyDescent="0.2">
      <c r="G1761" s="12"/>
    </row>
    <row r="1762" spans="7:7" x14ac:dyDescent="0.2">
      <c r="G1762" s="12"/>
    </row>
    <row r="1763" spans="7:7" x14ac:dyDescent="0.2">
      <c r="G1763" s="12"/>
    </row>
    <row r="1764" spans="7:7" x14ac:dyDescent="0.2">
      <c r="G1764" s="12"/>
    </row>
    <row r="1765" spans="7:7" x14ac:dyDescent="0.2">
      <c r="G1765" s="12"/>
    </row>
    <row r="1766" spans="7:7" x14ac:dyDescent="0.2">
      <c r="G1766" s="12"/>
    </row>
    <row r="1767" spans="7:7" x14ac:dyDescent="0.2">
      <c r="G1767" s="12"/>
    </row>
    <row r="1768" spans="7:7" x14ac:dyDescent="0.2">
      <c r="G1768" s="12"/>
    </row>
    <row r="1769" spans="7:7" x14ac:dyDescent="0.2">
      <c r="G1769" s="12"/>
    </row>
    <row r="1770" spans="7:7" x14ac:dyDescent="0.2">
      <c r="G1770" s="12"/>
    </row>
    <row r="1771" spans="7:7" x14ac:dyDescent="0.2">
      <c r="G1771" s="12"/>
    </row>
    <row r="1772" spans="7:7" x14ac:dyDescent="0.2">
      <c r="G1772" s="12"/>
    </row>
    <row r="1773" spans="7:7" x14ac:dyDescent="0.2">
      <c r="G1773" s="12"/>
    </row>
    <row r="1774" spans="7:7" x14ac:dyDescent="0.2">
      <c r="G1774" s="12"/>
    </row>
    <row r="1775" spans="7:7" x14ac:dyDescent="0.2">
      <c r="G1775" s="12"/>
    </row>
    <row r="1776" spans="7:7" x14ac:dyDescent="0.2">
      <c r="G1776" s="12"/>
    </row>
    <row r="1777" spans="7:7" x14ac:dyDescent="0.2">
      <c r="G1777" s="12"/>
    </row>
    <row r="1778" spans="7:7" x14ac:dyDescent="0.2">
      <c r="G1778" s="12"/>
    </row>
    <row r="1779" spans="7:7" x14ac:dyDescent="0.2">
      <c r="G1779" s="12"/>
    </row>
    <row r="1780" spans="7:7" x14ac:dyDescent="0.2">
      <c r="G1780" s="12"/>
    </row>
    <row r="1781" spans="7:7" x14ac:dyDescent="0.2">
      <c r="G1781" s="12"/>
    </row>
    <row r="1782" spans="7:7" x14ac:dyDescent="0.2">
      <c r="G1782" s="12"/>
    </row>
    <row r="1783" spans="7:7" x14ac:dyDescent="0.2">
      <c r="G1783" s="12"/>
    </row>
    <row r="1784" spans="7:7" x14ac:dyDescent="0.2">
      <c r="G1784" s="12"/>
    </row>
    <row r="1785" spans="7:7" x14ac:dyDescent="0.2">
      <c r="G1785" s="12"/>
    </row>
    <row r="1786" spans="7:7" x14ac:dyDescent="0.2">
      <c r="G1786" s="12"/>
    </row>
    <row r="1787" spans="7:7" x14ac:dyDescent="0.2">
      <c r="G1787" s="12"/>
    </row>
    <row r="1788" spans="7:7" x14ac:dyDescent="0.2">
      <c r="G1788" s="12"/>
    </row>
    <row r="1789" spans="7:7" x14ac:dyDescent="0.2">
      <c r="G1789" s="12"/>
    </row>
    <row r="1790" spans="7:7" x14ac:dyDescent="0.2">
      <c r="G1790" s="12"/>
    </row>
    <row r="1791" spans="7:7" x14ac:dyDescent="0.2">
      <c r="G1791" s="12"/>
    </row>
    <row r="1792" spans="7:7" x14ac:dyDescent="0.2">
      <c r="G1792" s="12"/>
    </row>
    <row r="1793" spans="7:7" x14ac:dyDescent="0.2">
      <c r="G1793" s="12"/>
    </row>
    <row r="1794" spans="7:7" x14ac:dyDescent="0.2">
      <c r="G1794" s="12"/>
    </row>
    <row r="1795" spans="7:7" x14ac:dyDescent="0.2">
      <c r="G1795" s="12"/>
    </row>
    <row r="1796" spans="7:7" x14ac:dyDescent="0.2">
      <c r="G1796" s="12"/>
    </row>
    <row r="1797" spans="7:7" x14ac:dyDescent="0.2">
      <c r="G1797" s="12"/>
    </row>
    <row r="1798" spans="7:7" x14ac:dyDescent="0.2">
      <c r="G1798" s="12"/>
    </row>
    <row r="1799" spans="7:7" x14ac:dyDescent="0.2">
      <c r="G1799" s="12"/>
    </row>
    <row r="1800" spans="7:7" x14ac:dyDescent="0.2">
      <c r="G1800" s="12"/>
    </row>
    <row r="1801" spans="7:7" x14ac:dyDescent="0.2">
      <c r="G1801" s="12"/>
    </row>
    <row r="1802" spans="7:7" x14ac:dyDescent="0.2">
      <c r="G1802" s="12"/>
    </row>
    <row r="1803" spans="7:7" x14ac:dyDescent="0.2">
      <c r="G1803" s="12"/>
    </row>
    <row r="1804" spans="7:7" x14ac:dyDescent="0.2">
      <c r="G1804" s="12"/>
    </row>
    <row r="1805" spans="7:7" x14ac:dyDescent="0.2">
      <c r="G1805" s="12"/>
    </row>
    <row r="1806" spans="7:7" x14ac:dyDescent="0.2">
      <c r="G1806" s="12"/>
    </row>
    <row r="1807" spans="7:7" x14ac:dyDescent="0.2">
      <c r="G1807" s="12"/>
    </row>
    <row r="1808" spans="7:7" x14ac:dyDescent="0.2">
      <c r="G1808" s="12"/>
    </row>
    <row r="1809" spans="7:7" x14ac:dyDescent="0.2">
      <c r="G1809" s="12"/>
    </row>
    <row r="1810" spans="7:7" x14ac:dyDescent="0.2">
      <c r="G1810" s="12"/>
    </row>
    <row r="1811" spans="7:7" x14ac:dyDescent="0.2">
      <c r="G1811" s="12"/>
    </row>
    <row r="1812" spans="7:7" x14ac:dyDescent="0.2">
      <c r="G1812" s="12"/>
    </row>
    <row r="1813" spans="7:7" x14ac:dyDescent="0.2">
      <c r="G1813" s="12"/>
    </row>
    <row r="1814" spans="7:7" x14ac:dyDescent="0.2">
      <c r="G1814" s="12"/>
    </row>
    <row r="1815" spans="7:7" x14ac:dyDescent="0.2">
      <c r="G1815" s="12"/>
    </row>
    <row r="1816" spans="7:7" x14ac:dyDescent="0.2">
      <c r="G1816" s="12"/>
    </row>
    <row r="1817" spans="7:7" x14ac:dyDescent="0.2">
      <c r="G1817" s="12"/>
    </row>
    <row r="1818" spans="7:7" x14ac:dyDescent="0.2">
      <c r="G1818" s="12"/>
    </row>
    <row r="1819" spans="7:7" x14ac:dyDescent="0.2">
      <c r="G1819" s="12"/>
    </row>
    <row r="1820" spans="7:7" x14ac:dyDescent="0.2">
      <c r="G1820" s="12"/>
    </row>
    <row r="1821" spans="7:7" x14ac:dyDescent="0.2">
      <c r="G1821" s="12"/>
    </row>
    <row r="1822" spans="7:7" x14ac:dyDescent="0.2">
      <c r="G1822" s="12"/>
    </row>
    <row r="1823" spans="7:7" x14ac:dyDescent="0.2">
      <c r="G1823" s="12"/>
    </row>
    <row r="1824" spans="7:7" x14ac:dyDescent="0.2">
      <c r="G1824" s="12"/>
    </row>
    <row r="1825" spans="7:7" x14ac:dyDescent="0.2">
      <c r="G1825" s="12"/>
    </row>
    <row r="1826" spans="7:7" x14ac:dyDescent="0.2">
      <c r="G1826" s="12"/>
    </row>
    <row r="1827" spans="7:7" x14ac:dyDescent="0.2">
      <c r="G1827" s="12"/>
    </row>
    <row r="1828" spans="7:7" x14ac:dyDescent="0.2">
      <c r="G1828" s="12"/>
    </row>
    <row r="1829" spans="7:7" x14ac:dyDescent="0.2">
      <c r="G1829" s="12"/>
    </row>
    <row r="1830" spans="7:7" x14ac:dyDescent="0.2">
      <c r="G1830" s="12"/>
    </row>
    <row r="1831" spans="7:7" x14ac:dyDescent="0.2">
      <c r="G1831" s="12"/>
    </row>
    <row r="1832" spans="7:7" x14ac:dyDescent="0.2">
      <c r="G1832" s="12"/>
    </row>
    <row r="1833" spans="7:7" x14ac:dyDescent="0.2">
      <c r="G1833" s="12"/>
    </row>
    <row r="1834" spans="7:7" x14ac:dyDescent="0.2">
      <c r="G1834" s="12"/>
    </row>
    <row r="1835" spans="7:7" x14ac:dyDescent="0.2">
      <c r="G1835" s="12"/>
    </row>
    <row r="1836" spans="7:7" x14ac:dyDescent="0.2">
      <c r="G1836" s="12"/>
    </row>
    <row r="1837" spans="7:7" x14ac:dyDescent="0.2">
      <c r="G1837" s="12"/>
    </row>
    <row r="1838" spans="7:7" x14ac:dyDescent="0.2">
      <c r="G1838" s="12"/>
    </row>
    <row r="1839" spans="7:7" x14ac:dyDescent="0.2">
      <c r="G1839" s="12"/>
    </row>
    <row r="1840" spans="7:7" x14ac:dyDescent="0.2">
      <c r="G1840" s="12"/>
    </row>
    <row r="1841" spans="7:7" x14ac:dyDescent="0.2">
      <c r="G1841" s="12"/>
    </row>
    <row r="1842" spans="7:7" x14ac:dyDescent="0.2">
      <c r="G1842" s="12"/>
    </row>
    <row r="1843" spans="7:7" x14ac:dyDescent="0.2">
      <c r="G1843" s="12"/>
    </row>
    <row r="1844" spans="7:7" x14ac:dyDescent="0.2">
      <c r="G1844" s="12"/>
    </row>
    <row r="1845" spans="7:7" x14ac:dyDescent="0.2">
      <c r="G1845" s="12"/>
    </row>
    <row r="1846" spans="7:7" x14ac:dyDescent="0.2">
      <c r="G1846" s="12"/>
    </row>
    <row r="1847" spans="7:7" x14ac:dyDescent="0.2">
      <c r="G1847" s="12"/>
    </row>
    <row r="1848" spans="7:7" x14ac:dyDescent="0.2">
      <c r="G1848" s="12"/>
    </row>
    <row r="1849" spans="7:7" x14ac:dyDescent="0.2">
      <c r="G1849" s="12"/>
    </row>
    <row r="1850" spans="7:7" x14ac:dyDescent="0.2">
      <c r="G1850" s="12"/>
    </row>
    <row r="1851" spans="7:7" x14ac:dyDescent="0.2">
      <c r="G1851" s="12"/>
    </row>
    <row r="1852" spans="7:7" x14ac:dyDescent="0.2">
      <c r="G1852" s="12"/>
    </row>
    <row r="1853" spans="7:7" x14ac:dyDescent="0.2">
      <c r="G1853" s="12"/>
    </row>
    <row r="1854" spans="7:7" x14ac:dyDescent="0.2">
      <c r="G1854" s="12"/>
    </row>
    <row r="1855" spans="7:7" x14ac:dyDescent="0.2">
      <c r="G1855" s="12"/>
    </row>
    <row r="1856" spans="7:7" x14ac:dyDescent="0.2">
      <c r="G1856" s="12"/>
    </row>
    <row r="1857" spans="7:7" x14ac:dyDescent="0.2">
      <c r="G1857" s="12"/>
    </row>
    <row r="1858" spans="7:7" x14ac:dyDescent="0.2">
      <c r="G1858" s="12"/>
    </row>
    <row r="1859" spans="7:7" x14ac:dyDescent="0.2">
      <c r="G1859" s="12"/>
    </row>
    <row r="1860" spans="7:7" x14ac:dyDescent="0.2">
      <c r="G1860" s="12"/>
    </row>
    <row r="1861" spans="7:7" x14ac:dyDescent="0.2">
      <c r="G1861" s="12"/>
    </row>
    <row r="1862" spans="7:7" x14ac:dyDescent="0.2">
      <c r="G1862" s="12"/>
    </row>
    <row r="1863" spans="7:7" x14ac:dyDescent="0.2">
      <c r="G1863" s="12"/>
    </row>
    <row r="1864" spans="7:7" x14ac:dyDescent="0.2">
      <c r="G1864" s="12"/>
    </row>
    <row r="1865" spans="7:7" x14ac:dyDescent="0.2">
      <c r="G1865" s="12"/>
    </row>
    <row r="1866" spans="7:7" x14ac:dyDescent="0.2">
      <c r="G1866" s="12"/>
    </row>
    <row r="1867" spans="7:7" x14ac:dyDescent="0.2">
      <c r="G1867" s="12"/>
    </row>
    <row r="1868" spans="7:7" x14ac:dyDescent="0.2">
      <c r="G1868" s="12"/>
    </row>
    <row r="1869" spans="7:7" x14ac:dyDescent="0.2">
      <c r="G1869" s="12"/>
    </row>
    <row r="1870" spans="7:7" x14ac:dyDescent="0.2">
      <c r="G1870" s="12"/>
    </row>
    <row r="1871" spans="7:7" x14ac:dyDescent="0.2">
      <c r="G1871" s="12"/>
    </row>
    <row r="1872" spans="7:7" x14ac:dyDescent="0.2">
      <c r="G1872" s="12"/>
    </row>
    <row r="1873" spans="7:7" x14ac:dyDescent="0.2">
      <c r="G1873" s="12"/>
    </row>
    <row r="1874" spans="7:7" x14ac:dyDescent="0.2">
      <c r="G1874" s="12"/>
    </row>
    <row r="1875" spans="7:7" x14ac:dyDescent="0.2">
      <c r="G1875" s="12"/>
    </row>
    <row r="1876" spans="7:7" x14ac:dyDescent="0.2">
      <c r="G1876" s="12"/>
    </row>
    <row r="1877" spans="7:7" x14ac:dyDescent="0.2">
      <c r="G1877" s="12"/>
    </row>
    <row r="1878" spans="7:7" x14ac:dyDescent="0.2">
      <c r="G1878" s="12"/>
    </row>
    <row r="1879" spans="7:7" x14ac:dyDescent="0.2">
      <c r="G1879" s="12"/>
    </row>
    <row r="1880" spans="7:7" x14ac:dyDescent="0.2">
      <c r="G1880" s="12"/>
    </row>
    <row r="1881" spans="7:7" x14ac:dyDescent="0.2">
      <c r="G1881" s="12"/>
    </row>
    <row r="1882" spans="7:7" x14ac:dyDescent="0.2">
      <c r="G1882" s="12"/>
    </row>
    <row r="1883" spans="7:7" x14ac:dyDescent="0.2">
      <c r="G1883" s="12"/>
    </row>
    <row r="1884" spans="7:7" x14ac:dyDescent="0.2">
      <c r="G1884" s="12"/>
    </row>
    <row r="1885" spans="7:7" x14ac:dyDescent="0.2">
      <c r="G1885" s="12"/>
    </row>
    <row r="1886" spans="7:7" x14ac:dyDescent="0.2">
      <c r="G1886" s="12"/>
    </row>
    <row r="1887" spans="7:7" x14ac:dyDescent="0.2">
      <c r="G1887" s="12"/>
    </row>
    <row r="1888" spans="7:7" x14ac:dyDescent="0.2">
      <c r="G1888" s="12"/>
    </row>
    <row r="1889" spans="7:7" x14ac:dyDescent="0.2">
      <c r="G1889" s="12"/>
    </row>
    <row r="1890" spans="7:7" x14ac:dyDescent="0.2">
      <c r="G1890" s="12"/>
    </row>
    <row r="1891" spans="7:7" x14ac:dyDescent="0.2">
      <c r="G1891" s="12"/>
    </row>
    <row r="1892" spans="7:7" x14ac:dyDescent="0.2">
      <c r="G1892" s="12"/>
    </row>
    <row r="1893" spans="7:7" x14ac:dyDescent="0.2">
      <c r="G1893" s="12"/>
    </row>
    <row r="1894" spans="7:7" x14ac:dyDescent="0.2">
      <c r="G1894" s="12"/>
    </row>
    <row r="1895" spans="7:7" x14ac:dyDescent="0.2">
      <c r="G1895" s="12"/>
    </row>
    <row r="1896" spans="7:7" x14ac:dyDescent="0.2">
      <c r="G1896" s="12"/>
    </row>
    <row r="1897" spans="7:7" x14ac:dyDescent="0.2">
      <c r="G1897" s="12"/>
    </row>
    <row r="1898" spans="7:7" x14ac:dyDescent="0.2">
      <c r="G1898" s="12"/>
    </row>
    <row r="1899" spans="7:7" x14ac:dyDescent="0.2">
      <c r="G1899" s="12"/>
    </row>
    <row r="1900" spans="7:7" x14ac:dyDescent="0.2">
      <c r="G1900" s="12"/>
    </row>
    <row r="1901" spans="7:7" x14ac:dyDescent="0.2">
      <c r="G1901" s="12"/>
    </row>
    <row r="1902" spans="7:7" x14ac:dyDescent="0.2">
      <c r="G1902" s="12"/>
    </row>
    <row r="1903" spans="7:7" x14ac:dyDescent="0.2">
      <c r="G1903" s="12"/>
    </row>
    <row r="1904" spans="7:7" x14ac:dyDescent="0.2">
      <c r="G1904" s="12"/>
    </row>
    <row r="1905" spans="7:7" x14ac:dyDescent="0.2">
      <c r="G1905" s="12"/>
    </row>
    <row r="1906" spans="7:7" x14ac:dyDescent="0.2">
      <c r="G1906" s="12"/>
    </row>
    <row r="1907" spans="7:7" x14ac:dyDescent="0.2">
      <c r="G1907" s="12"/>
    </row>
    <row r="1908" spans="7:7" x14ac:dyDescent="0.2">
      <c r="G1908" s="12"/>
    </row>
    <row r="1909" spans="7:7" x14ac:dyDescent="0.2">
      <c r="G1909" s="12"/>
    </row>
    <row r="1910" spans="7:7" x14ac:dyDescent="0.2">
      <c r="G1910" s="12"/>
    </row>
    <row r="1911" spans="7:7" x14ac:dyDescent="0.2">
      <c r="G1911" s="12"/>
    </row>
    <row r="1912" spans="7:7" x14ac:dyDescent="0.2">
      <c r="G1912" s="12"/>
    </row>
    <row r="1913" spans="7:7" x14ac:dyDescent="0.2">
      <c r="G1913" s="12"/>
    </row>
    <row r="1914" spans="7:7" x14ac:dyDescent="0.2">
      <c r="G1914" s="12"/>
    </row>
    <row r="1915" spans="7:7" x14ac:dyDescent="0.2">
      <c r="G1915" s="12"/>
    </row>
    <row r="1916" spans="7:7" x14ac:dyDescent="0.2">
      <c r="G1916" s="12"/>
    </row>
    <row r="1917" spans="7:7" x14ac:dyDescent="0.2">
      <c r="G1917" s="12"/>
    </row>
    <row r="1918" spans="7:7" x14ac:dyDescent="0.2">
      <c r="G1918" s="12"/>
    </row>
    <row r="1919" spans="7:7" x14ac:dyDescent="0.2">
      <c r="G1919" s="12"/>
    </row>
    <row r="1920" spans="7:7" x14ac:dyDescent="0.2">
      <c r="G1920" s="12"/>
    </row>
    <row r="1921" spans="7:7" x14ac:dyDescent="0.2">
      <c r="G1921" s="12"/>
    </row>
    <row r="1922" spans="7:7" x14ac:dyDescent="0.2">
      <c r="G1922" s="12"/>
    </row>
    <row r="1923" spans="7:7" x14ac:dyDescent="0.2">
      <c r="G1923" s="12"/>
    </row>
    <row r="1924" spans="7:7" x14ac:dyDescent="0.2">
      <c r="G1924" s="12"/>
    </row>
    <row r="1925" spans="7:7" x14ac:dyDescent="0.2">
      <c r="G1925" s="12"/>
    </row>
    <row r="1926" spans="7:7" x14ac:dyDescent="0.2">
      <c r="G1926" s="12"/>
    </row>
    <row r="1927" spans="7:7" x14ac:dyDescent="0.2">
      <c r="G1927" s="12"/>
    </row>
    <row r="1928" spans="7:7" x14ac:dyDescent="0.2">
      <c r="G1928" s="12"/>
    </row>
    <row r="1929" spans="7:7" x14ac:dyDescent="0.2">
      <c r="G1929" s="12"/>
    </row>
    <row r="1930" spans="7:7" x14ac:dyDescent="0.2">
      <c r="G1930" s="12"/>
    </row>
    <row r="1931" spans="7:7" x14ac:dyDescent="0.2">
      <c r="G1931" s="12"/>
    </row>
    <row r="1932" spans="7:7" x14ac:dyDescent="0.2">
      <c r="G1932" s="12"/>
    </row>
    <row r="1933" spans="7:7" x14ac:dyDescent="0.2">
      <c r="G1933" s="12"/>
    </row>
    <row r="1934" spans="7:7" x14ac:dyDescent="0.2">
      <c r="G1934" s="12"/>
    </row>
    <row r="1935" spans="7:7" x14ac:dyDescent="0.2">
      <c r="G1935" s="12"/>
    </row>
    <row r="1936" spans="7:7" x14ac:dyDescent="0.2">
      <c r="G1936" s="12"/>
    </row>
    <row r="1937" spans="7:7" x14ac:dyDescent="0.2">
      <c r="G1937" s="12"/>
    </row>
    <row r="1938" spans="7:7" x14ac:dyDescent="0.2">
      <c r="G1938" s="12"/>
    </row>
    <row r="1939" spans="7:7" x14ac:dyDescent="0.2">
      <c r="G1939" s="12"/>
    </row>
    <row r="1940" spans="7:7" x14ac:dyDescent="0.2">
      <c r="G1940" s="12"/>
    </row>
    <row r="1941" spans="7:7" x14ac:dyDescent="0.2">
      <c r="G1941" s="12"/>
    </row>
    <row r="1942" spans="7:7" x14ac:dyDescent="0.2">
      <c r="G1942" s="12"/>
    </row>
    <row r="1943" spans="7:7" x14ac:dyDescent="0.2">
      <c r="G1943" s="12"/>
    </row>
    <row r="1944" spans="7:7" x14ac:dyDescent="0.2">
      <c r="G1944" s="12"/>
    </row>
    <row r="1945" spans="7:7" x14ac:dyDescent="0.2">
      <c r="G1945" s="12"/>
    </row>
    <row r="1946" spans="7:7" x14ac:dyDescent="0.2">
      <c r="G1946" s="12"/>
    </row>
    <row r="1947" spans="7:7" x14ac:dyDescent="0.2">
      <c r="G1947" s="12"/>
    </row>
    <row r="1948" spans="7:7" x14ac:dyDescent="0.2">
      <c r="G1948" s="12"/>
    </row>
    <row r="1949" spans="7:7" x14ac:dyDescent="0.2">
      <c r="G1949" s="12"/>
    </row>
    <row r="1950" spans="7:7" x14ac:dyDescent="0.2">
      <c r="G1950" s="12"/>
    </row>
    <row r="1951" spans="7:7" x14ac:dyDescent="0.2">
      <c r="G1951" s="12"/>
    </row>
    <row r="1952" spans="7:7" x14ac:dyDescent="0.2">
      <c r="G1952" s="12"/>
    </row>
    <row r="1953" spans="7:7" x14ac:dyDescent="0.2">
      <c r="G1953" s="12"/>
    </row>
    <row r="1954" spans="7:7" x14ac:dyDescent="0.2">
      <c r="G1954" s="12"/>
    </row>
    <row r="1955" spans="7:7" x14ac:dyDescent="0.2">
      <c r="G1955" s="12"/>
    </row>
    <row r="1956" spans="7:7" x14ac:dyDescent="0.2">
      <c r="G1956" s="12"/>
    </row>
    <row r="1957" spans="7:7" x14ac:dyDescent="0.2">
      <c r="G1957" s="12"/>
    </row>
    <row r="1958" spans="7:7" x14ac:dyDescent="0.2">
      <c r="G1958" s="12"/>
    </row>
    <row r="1959" spans="7:7" x14ac:dyDescent="0.2">
      <c r="G1959" s="12"/>
    </row>
    <row r="1960" spans="7:7" x14ac:dyDescent="0.2">
      <c r="G1960" s="12"/>
    </row>
    <row r="1961" spans="7:7" x14ac:dyDescent="0.2">
      <c r="G1961" s="12"/>
    </row>
    <row r="1962" spans="7:7" x14ac:dyDescent="0.2">
      <c r="G1962" s="12"/>
    </row>
    <row r="1963" spans="7:7" x14ac:dyDescent="0.2">
      <c r="G1963" s="12"/>
    </row>
    <row r="1964" spans="7:7" x14ac:dyDescent="0.2">
      <c r="G1964" s="12"/>
    </row>
    <row r="1965" spans="7:7" x14ac:dyDescent="0.2">
      <c r="G1965" s="12"/>
    </row>
    <row r="1966" spans="7:7" x14ac:dyDescent="0.2">
      <c r="G1966" s="12"/>
    </row>
    <row r="1967" spans="7:7" x14ac:dyDescent="0.2">
      <c r="G1967" s="12"/>
    </row>
    <row r="1968" spans="7:7" x14ac:dyDescent="0.2">
      <c r="G1968" s="12"/>
    </row>
    <row r="1969" spans="7:7" x14ac:dyDescent="0.2">
      <c r="G1969" s="12"/>
    </row>
    <row r="1970" spans="7:7" x14ac:dyDescent="0.2">
      <c r="G1970" s="12"/>
    </row>
    <row r="1971" spans="7:7" x14ac:dyDescent="0.2">
      <c r="G1971" s="12"/>
    </row>
    <row r="1972" spans="7:7" x14ac:dyDescent="0.2">
      <c r="G1972" s="12"/>
    </row>
    <row r="1973" spans="7:7" x14ac:dyDescent="0.2">
      <c r="G1973" s="12"/>
    </row>
    <row r="1974" spans="7:7" x14ac:dyDescent="0.2">
      <c r="G1974" s="12"/>
    </row>
    <row r="1975" spans="7:7" x14ac:dyDescent="0.2">
      <c r="G1975" s="12"/>
    </row>
    <row r="1976" spans="7:7" x14ac:dyDescent="0.2">
      <c r="G1976" s="12"/>
    </row>
    <row r="1977" spans="7:7" x14ac:dyDescent="0.2">
      <c r="G1977" s="12"/>
    </row>
    <row r="1978" spans="7:7" x14ac:dyDescent="0.2">
      <c r="G1978" s="12"/>
    </row>
    <row r="1979" spans="7:7" x14ac:dyDescent="0.2">
      <c r="G1979" s="12"/>
    </row>
    <row r="1980" spans="7:7" x14ac:dyDescent="0.2">
      <c r="G1980" s="12"/>
    </row>
    <row r="1981" spans="7:7" x14ac:dyDescent="0.2">
      <c r="G1981" s="12"/>
    </row>
    <row r="1982" spans="7:7" x14ac:dyDescent="0.2">
      <c r="G1982" s="12"/>
    </row>
    <row r="1983" spans="7:7" x14ac:dyDescent="0.2">
      <c r="G1983" s="12"/>
    </row>
    <row r="1984" spans="7:7" x14ac:dyDescent="0.2">
      <c r="G1984" s="12"/>
    </row>
    <row r="1985" spans="7:7" x14ac:dyDescent="0.2">
      <c r="G1985" s="12"/>
    </row>
    <row r="1986" spans="7:7" x14ac:dyDescent="0.2">
      <c r="G1986" s="12"/>
    </row>
    <row r="1987" spans="7:7" x14ac:dyDescent="0.2">
      <c r="G1987" s="12"/>
    </row>
    <row r="1988" spans="7:7" x14ac:dyDescent="0.2">
      <c r="G1988" s="12"/>
    </row>
    <row r="1989" spans="7:7" x14ac:dyDescent="0.2">
      <c r="G1989" s="12"/>
    </row>
    <row r="1990" spans="7:7" x14ac:dyDescent="0.2">
      <c r="G1990" s="12"/>
    </row>
    <row r="1991" spans="7:7" x14ac:dyDescent="0.2">
      <c r="G1991" s="12"/>
    </row>
    <row r="1992" spans="7:7" x14ac:dyDescent="0.2">
      <c r="G1992" s="12"/>
    </row>
    <row r="1993" spans="7:7" x14ac:dyDescent="0.2">
      <c r="G1993" s="12"/>
    </row>
    <row r="1994" spans="7:7" x14ac:dyDescent="0.2">
      <c r="G1994" s="12"/>
    </row>
    <row r="1995" spans="7:7" x14ac:dyDescent="0.2">
      <c r="G1995" s="12"/>
    </row>
    <row r="1996" spans="7:7" x14ac:dyDescent="0.2">
      <c r="G1996" s="12"/>
    </row>
    <row r="1997" spans="7:7" x14ac:dyDescent="0.2">
      <c r="G1997" s="12"/>
    </row>
    <row r="1998" spans="7:7" x14ac:dyDescent="0.2">
      <c r="G1998" s="12"/>
    </row>
    <row r="1999" spans="7:7" x14ac:dyDescent="0.2">
      <c r="G1999" s="12"/>
    </row>
    <row r="2000" spans="7:7" x14ac:dyDescent="0.2">
      <c r="G2000" s="12"/>
    </row>
    <row r="2001" spans="7:7" x14ac:dyDescent="0.2">
      <c r="G2001" s="12"/>
    </row>
    <row r="2002" spans="7:7" x14ac:dyDescent="0.2">
      <c r="G2002" s="12"/>
    </row>
    <row r="2003" spans="7:7" x14ac:dyDescent="0.2">
      <c r="G2003" s="12"/>
    </row>
    <row r="2004" spans="7:7" x14ac:dyDescent="0.2">
      <c r="G2004" s="12"/>
    </row>
    <row r="2005" spans="7:7" x14ac:dyDescent="0.2">
      <c r="G2005" s="12"/>
    </row>
    <row r="2006" spans="7:7" x14ac:dyDescent="0.2">
      <c r="G2006" s="12"/>
    </row>
    <row r="2007" spans="7:7" x14ac:dyDescent="0.2">
      <c r="G2007" s="12"/>
    </row>
    <row r="2008" spans="7:7" x14ac:dyDescent="0.2">
      <c r="G2008" s="12"/>
    </row>
    <row r="2009" spans="7:7" x14ac:dyDescent="0.2">
      <c r="G2009" s="12"/>
    </row>
    <row r="2010" spans="7:7" x14ac:dyDescent="0.2">
      <c r="G2010" s="12"/>
    </row>
    <row r="2011" spans="7:7" x14ac:dyDescent="0.2">
      <c r="G2011" s="12"/>
    </row>
    <row r="2012" spans="7:7" x14ac:dyDescent="0.2">
      <c r="G2012" s="12"/>
    </row>
    <row r="2013" spans="7:7" x14ac:dyDescent="0.2">
      <c r="G2013" s="12"/>
    </row>
    <row r="2014" spans="7:7" x14ac:dyDescent="0.2">
      <c r="G2014" s="12"/>
    </row>
    <row r="2015" spans="7:7" x14ac:dyDescent="0.2">
      <c r="G2015" s="12"/>
    </row>
    <row r="2016" spans="7:7" x14ac:dyDescent="0.2">
      <c r="G2016" s="12"/>
    </row>
    <row r="2017" spans="7:7" x14ac:dyDescent="0.2">
      <c r="G2017" s="12"/>
    </row>
    <row r="2018" spans="7:7" x14ac:dyDescent="0.2">
      <c r="G2018" s="12"/>
    </row>
    <row r="2019" spans="7:7" x14ac:dyDescent="0.2">
      <c r="G2019" s="12"/>
    </row>
    <row r="2020" spans="7:7" x14ac:dyDescent="0.2">
      <c r="G2020" s="12"/>
    </row>
    <row r="2021" spans="7:7" x14ac:dyDescent="0.2">
      <c r="G2021" s="12"/>
    </row>
    <row r="2022" spans="7:7" x14ac:dyDescent="0.2">
      <c r="G2022" s="12"/>
    </row>
    <row r="2023" spans="7:7" x14ac:dyDescent="0.2">
      <c r="G2023" s="12"/>
    </row>
    <row r="2024" spans="7:7" x14ac:dyDescent="0.2">
      <c r="G2024" s="12"/>
    </row>
    <row r="2025" spans="7:7" x14ac:dyDescent="0.2">
      <c r="G2025" s="12"/>
    </row>
    <row r="2026" spans="7:7" x14ac:dyDescent="0.2">
      <c r="G2026" s="12"/>
    </row>
    <row r="2027" spans="7:7" x14ac:dyDescent="0.2">
      <c r="G2027" s="12"/>
    </row>
    <row r="2028" spans="7:7" x14ac:dyDescent="0.2">
      <c r="G2028" s="12"/>
    </row>
    <row r="2029" spans="7:7" x14ac:dyDescent="0.2">
      <c r="G2029" s="12"/>
    </row>
    <row r="2030" spans="7:7" x14ac:dyDescent="0.2">
      <c r="G2030" s="12"/>
    </row>
    <row r="2031" spans="7:7" x14ac:dyDescent="0.2">
      <c r="G2031" s="12"/>
    </row>
    <row r="2032" spans="7:7" x14ac:dyDescent="0.2">
      <c r="G2032" s="12"/>
    </row>
    <row r="2033" spans="7:7" x14ac:dyDescent="0.2">
      <c r="G2033" s="12"/>
    </row>
    <row r="2034" spans="7:7" x14ac:dyDescent="0.2">
      <c r="G2034" s="12"/>
    </row>
    <row r="2035" spans="7:7" x14ac:dyDescent="0.2">
      <c r="G2035" s="12"/>
    </row>
    <row r="2036" spans="7:7" x14ac:dyDescent="0.2">
      <c r="G2036" s="12"/>
    </row>
    <row r="2037" spans="7:7" x14ac:dyDescent="0.2">
      <c r="G2037" s="12"/>
    </row>
    <row r="2038" spans="7:7" x14ac:dyDescent="0.2">
      <c r="G2038" s="12"/>
    </row>
    <row r="2039" spans="7:7" x14ac:dyDescent="0.2">
      <c r="G2039" s="12"/>
    </row>
    <row r="2040" spans="7:7" x14ac:dyDescent="0.2">
      <c r="G2040" s="12"/>
    </row>
    <row r="2041" spans="7:7" x14ac:dyDescent="0.2">
      <c r="G2041" s="12"/>
    </row>
    <row r="2042" spans="7:7" x14ac:dyDescent="0.2">
      <c r="G2042" s="12"/>
    </row>
    <row r="2043" spans="7:7" x14ac:dyDescent="0.2">
      <c r="G2043" s="12"/>
    </row>
    <row r="2044" spans="7:7" x14ac:dyDescent="0.2">
      <c r="G2044" s="12"/>
    </row>
    <row r="2045" spans="7:7" x14ac:dyDescent="0.2">
      <c r="G2045" s="12"/>
    </row>
    <row r="2046" spans="7:7" x14ac:dyDescent="0.2">
      <c r="G2046" s="12"/>
    </row>
    <row r="2047" spans="7:7" x14ac:dyDescent="0.2">
      <c r="G2047" s="12"/>
    </row>
    <row r="2048" spans="7:7" x14ac:dyDescent="0.2">
      <c r="G2048" s="12"/>
    </row>
    <row r="2049" spans="7:7" x14ac:dyDescent="0.2">
      <c r="G2049" s="12"/>
    </row>
    <row r="2050" spans="7:7" x14ac:dyDescent="0.2">
      <c r="G2050" s="12"/>
    </row>
    <row r="2051" spans="7:7" x14ac:dyDescent="0.2">
      <c r="G2051" s="12"/>
    </row>
    <row r="2052" spans="7:7" x14ac:dyDescent="0.2">
      <c r="G2052" s="12"/>
    </row>
    <row r="2053" spans="7:7" x14ac:dyDescent="0.2">
      <c r="G2053" s="12"/>
    </row>
    <row r="2054" spans="7:7" x14ac:dyDescent="0.2">
      <c r="G2054" s="12"/>
    </row>
    <row r="2055" spans="7:7" x14ac:dyDescent="0.2">
      <c r="G2055" s="12"/>
    </row>
    <row r="2056" spans="7:7" x14ac:dyDescent="0.2">
      <c r="G2056" s="12"/>
    </row>
    <row r="2057" spans="7:7" x14ac:dyDescent="0.2">
      <c r="G2057" s="12"/>
    </row>
    <row r="2058" spans="7:7" x14ac:dyDescent="0.2">
      <c r="G2058" s="12"/>
    </row>
    <row r="2059" spans="7:7" x14ac:dyDescent="0.2">
      <c r="G2059" s="12"/>
    </row>
    <row r="2060" spans="7:7" x14ac:dyDescent="0.2">
      <c r="G2060" s="12"/>
    </row>
    <row r="2061" spans="7:7" x14ac:dyDescent="0.2">
      <c r="G2061" s="12"/>
    </row>
    <row r="2062" spans="7:7" x14ac:dyDescent="0.2">
      <c r="G2062" s="12"/>
    </row>
    <row r="2063" spans="7:7" x14ac:dyDescent="0.2">
      <c r="G2063" s="12"/>
    </row>
    <row r="2064" spans="7:7" x14ac:dyDescent="0.2">
      <c r="G2064" s="12"/>
    </row>
    <row r="2065" spans="7:7" x14ac:dyDescent="0.2">
      <c r="G2065" s="12"/>
    </row>
    <row r="2066" spans="7:7" x14ac:dyDescent="0.2">
      <c r="G2066" s="12"/>
    </row>
    <row r="2067" spans="7:7" x14ac:dyDescent="0.2">
      <c r="G2067" s="12"/>
    </row>
    <row r="2068" spans="7:7" x14ac:dyDescent="0.2">
      <c r="G2068" s="12"/>
    </row>
    <row r="2069" spans="7:7" x14ac:dyDescent="0.2">
      <c r="G2069" s="12"/>
    </row>
    <row r="2070" spans="7:7" x14ac:dyDescent="0.2">
      <c r="G2070" s="12"/>
    </row>
    <row r="2071" spans="7:7" x14ac:dyDescent="0.2">
      <c r="G2071" s="12"/>
    </row>
    <row r="2072" spans="7:7" x14ac:dyDescent="0.2">
      <c r="G2072" s="12"/>
    </row>
    <row r="2073" spans="7:7" x14ac:dyDescent="0.2">
      <c r="G2073" s="12"/>
    </row>
    <row r="2074" spans="7:7" x14ac:dyDescent="0.2">
      <c r="G2074" s="12"/>
    </row>
    <row r="2075" spans="7:7" x14ac:dyDescent="0.2">
      <c r="G2075" s="12"/>
    </row>
    <row r="2076" spans="7:7" x14ac:dyDescent="0.2">
      <c r="G2076" s="12"/>
    </row>
    <row r="2077" spans="7:7" x14ac:dyDescent="0.2">
      <c r="G2077" s="12"/>
    </row>
    <row r="2078" spans="7:7" x14ac:dyDescent="0.2">
      <c r="G2078" s="12"/>
    </row>
    <row r="2079" spans="7:7" x14ac:dyDescent="0.2">
      <c r="G2079" s="12"/>
    </row>
    <row r="2080" spans="7:7" x14ac:dyDescent="0.2">
      <c r="G2080" s="12"/>
    </row>
    <row r="2081" spans="7:7" x14ac:dyDescent="0.2">
      <c r="G2081" s="12"/>
    </row>
    <row r="2082" spans="7:7" x14ac:dyDescent="0.2">
      <c r="G2082" s="12"/>
    </row>
    <row r="2083" spans="7:7" x14ac:dyDescent="0.2">
      <c r="G2083" s="12"/>
    </row>
    <row r="2084" spans="7:7" x14ac:dyDescent="0.2">
      <c r="G2084" s="12"/>
    </row>
    <row r="2085" spans="7:7" x14ac:dyDescent="0.2">
      <c r="G2085" s="12"/>
    </row>
    <row r="2086" spans="7:7" x14ac:dyDescent="0.2">
      <c r="G2086" s="12"/>
    </row>
    <row r="2087" spans="7:7" x14ac:dyDescent="0.2">
      <c r="G2087" s="12"/>
    </row>
    <row r="2088" spans="7:7" x14ac:dyDescent="0.2">
      <c r="G2088" s="12"/>
    </row>
    <row r="2089" spans="7:7" x14ac:dyDescent="0.2">
      <c r="G2089" s="12"/>
    </row>
    <row r="2090" spans="7:7" x14ac:dyDescent="0.2">
      <c r="G2090" s="12"/>
    </row>
    <row r="2091" spans="7:7" x14ac:dyDescent="0.2">
      <c r="G2091" s="12"/>
    </row>
    <row r="2092" spans="7:7" x14ac:dyDescent="0.2">
      <c r="G2092" s="12"/>
    </row>
    <row r="2093" spans="7:7" x14ac:dyDescent="0.2">
      <c r="G2093" s="12"/>
    </row>
    <row r="2094" spans="7:7" x14ac:dyDescent="0.2">
      <c r="G2094" s="12"/>
    </row>
    <row r="2095" spans="7:7" x14ac:dyDescent="0.2">
      <c r="G2095" s="12"/>
    </row>
    <row r="2096" spans="7:7" x14ac:dyDescent="0.2">
      <c r="G2096" s="12"/>
    </row>
    <row r="2097" spans="7:7" x14ac:dyDescent="0.2">
      <c r="G2097" s="12"/>
    </row>
    <row r="2098" spans="7:7" x14ac:dyDescent="0.2">
      <c r="G2098" s="12"/>
    </row>
    <row r="2099" spans="7:7" x14ac:dyDescent="0.2">
      <c r="G2099" s="12"/>
    </row>
    <row r="2100" spans="7:7" x14ac:dyDescent="0.2">
      <c r="G2100" s="12"/>
    </row>
    <row r="2101" spans="7:7" x14ac:dyDescent="0.2">
      <c r="G2101" s="12"/>
    </row>
    <row r="2102" spans="7:7" x14ac:dyDescent="0.2">
      <c r="G2102" s="12"/>
    </row>
    <row r="2103" spans="7:7" x14ac:dyDescent="0.2">
      <c r="G2103" s="12"/>
    </row>
    <row r="2104" spans="7:7" x14ac:dyDescent="0.2">
      <c r="G2104" s="12"/>
    </row>
    <row r="2105" spans="7:7" x14ac:dyDescent="0.2">
      <c r="G2105" s="12"/>
    </row>
    <row r="2106" spans="7:7" x14ac:dyDescent="0.2">
      <c r="G2106" s="12"/>
    </row>
    <row r="2107" spans="7:7" x14ac:dyDescent="0.2">
      <c r="G2107" s="12"/>
    </row>
    <row r="2108" spans="7:7" x14ac:dyDescent="0.2">
      <c r="G2108" s="12"/>
    </row>
    <row r="2109" spans="7:7" x14ac:dyDescent="0.2">
      <c r="G2109" s="12"/>
    </row>
    <row r="2110" spans="7:7" x14ac:dyDescent="0.2">
      <c r="G2110" s="12"/>
    </row>
    <row r="2111" spans="7:7" x14ac:dyDescent="0.2">
      <c r="G2111" s="12"/>
    </row>
    <row r="2112" spans="7:7" x14ac:dyDescent="0.2">
      <c r="G2112" s="12"/>
    </row>
    <row r="2113" spans="7:7" x14ac:dyDescent="0.2">
      <c r="G2113" s="12"/>
    </row>
    <row r="2114" spans="7:7" x14ac:dyDescent="0.2">
      <c r="G2114" s="12"/>
    </row>
    <row r="2115" spans="7:7" x14ac:dyDescent="0.2">
      <c r="G2115" s="12"/>
    </row>
    <row r="2116" spans="7:7" x14ac:dyDescent="0.2">
      <c r="G2116" s="12"/>
    </row>
    <row r="2117" spans="7:7" x14ac:dyDescent="0.2">
      <c r="G2117" s="12"/>
    </row>
    <row r="2118" spans="7:7" x14ac:dyDescent="0.2">
      <c r="G2118" s="12"/>
    </row>
    <row r="2119" spans="7:7" x14ac:dyDescent="0.2">
      <c r="G2119" s="12"/>
    </row>
    <row r="2120" spans="7:7" x14ac:dyDescent="0.2">
      <c r="G2120" s="12"/>
    </row>
    <row r="2121" spans="7:7" x14ac:dyDescent="0.2">
      <c r="G2121" s="12"/>
    </row>
    <row r="2122" spans="7:7" x14ac:dyDescent="0.2">
      <c r="G2122" s="12"/>
    </row>
    <row r="2123" spans="7:7" x14ac:dyDescent="0.2">
      <c r="G2123" s="12"/>
    </row>
    <row r="2124" spans="7:7" x14ac:dyDescent="0.2">
      <c r="G2124" s="12"/>
    </row>
    <row r="2125" spans="7:7" x14ac:dyDescent="0.2">
      <c r="G2125" s="12"/>
    </row>
    <row r="2126" spans="7:7" x14ac:dyDescent="0.2">
      <c r="G2126" s="12"/>
    </row>
    <row r="2127" spans="7:7" x14ac:dyDescent="0.2">
      <c r="G2127" s="12"/>
    </row>
    <row r="2128" spans="7:7" x14ac:dyDescent="0.2">
      <c r="G2128" s="12"/>
    </row>
    <row r="2129" spans="7:7" x14ac:dyDescent="0.2">
      <c r="G2129" s="12"/>
    </row>
    <row r="2130" spans="7:7" x14ac:dyDescent="0.2">
      <c r="G2130" s="12"/>
    </row>
    <row r="2131" spans="7:7" x14ac:dyDescent="0.2">
      <c r="G2131" s="12"/>
    </row>
    <row r="2132" spans="7:7" x14ac:dyDescent="0.2">
      <c r="G2132" s="12"/>
    </row>
    <row r="2133" spans="7:7" x14ac:dyDescent="0.2">
      <c r="G2133" s="12"/>
    </row>
    <row r="2134" spans="7:7" x14ac:dyDescent="0.2">
      <c r="G2134" s="12"/>
    </row>
    <row r="2135" spans="7:7" x14ac:dyDescent="0.2">
      <c r="G2135" s="12"/>
    </row>
    <row r="2136" spans="7:7" x14ac:dyDescent="0.2">
      <c r="G2136" s="12"/>
    </row>
    <row r="2137" spans="7:7" x14ac:dyDescent="0.2">
      <c r="G2137" s="12"/>
    </row>
    <row r="2138" spans="7:7" x14ac:dyDescent="0.2">
      <c r="G2138" s="12"/>
    </row>
    <row r="2139" spans="7:7" x14ac:dyDescent="0.2">
      <c r="G2139" s="12"/>
    </row>
    <row r="2140" spans="7:7" x14ac:dyDescent="0.2">
      <c r="G2140" s="12"/>
    </row>
    <row r="2141" spans="7:7" x14ac:dyDescent="0.2">
      <c r="G2141" s="12"/>
    </row>
    <row r="2142" spans="7:7" x14ac:dyDescent="0.2">
      <c r="G2142" s="12"/>
    </row>
    <row r="2143" spans="7:7" x14ac:dyDescent="0.2">
      <c r="G2143" s="12"/>
    </row>
    <row r="2144" spans="7:7" x14ac:dyDescent="0.2">
      <c r="G2144" s="12"/>
    </row>
    <row r="2145" spans="7:7" x14ac:dyDescent="0.2">
      <c r="G2145" s="12"/>
    </row>
    <row r="2146" spans="7:7" x14ac:dyDescent="0.2">
      <c r="G2146" s="12"/>
    </row>
    <row r="2147" spans="7:7" x14ac:dyDescent="0.2">
      <c r="G2147" s="12"/>
    </row>
    <row r="2148" spans="7:7" x14ac:dyDescent="0.2">
      <c r="G2148" s="12"/>
    </row>
    <row r="2149" spans="7:7" x14ac:dyDescent="0.2">
      <c r="G2149" s="12"/>
    </row>
    <row r="2150" spans="7:7" x14ac:dyDescent="0.2">
      <c r="G2150" s="12"/>
    </row>
    <row r="2151" spans="7:7" x14ac:dyDescent="0.2">
      <c r="G2151" s="12"/>
    </row>
    <row r="2152" spans="7:7" x14ac:dyDescent="0.2">
      <c r="G2152" s="12"/>
    </row>
    <row r="2153" spans="7:7" x14ac:dyDescent="0.2">
      <c r="G2153" s="12"/>
    </row>
    <row r="2154" spans="7:7" x14ac:dyDescent="0.2">
      <c r="G2154" s="12"/>
    </row>
    <row r="2155" spans="7:7" x14ac:dyDescent="0.2">
      <c r="G2155" s="12"/>
    </row>
    <row r="2156" spans="7:7" x14ac:dyDescent="0.2">
      <c r="G2156" s="12"/>
    </row>
    <row r="2157" spans="7:7" x14ac:dyDescent="0.2">
      <c r="G2157" s="12"/>
    </row>
    <row r="2158" spans="7:7" x14ac:dyDescent="0.2">
      <c r="G2158" s="12"/>
    </row>
    <row r="2159" spans="7:7" x14ac:dyDescent="0.2">
      <c r="G2159" s="12"/>
    </row>
    <row r="2160" spans="7:7" x14ac:dyDescent="0.2">
      <c r="G2160" s="12"/>
    </row>
    <row r="2161" spans="7:7" x14ac:dyDescent="0.2">
      <c r="G2161" s="12"/>
    </row>
    <row r="2162" spans="7:7" x14ac:dyDescent="0.2">
      <c r="G2162" s="12"/>
    </row>
    <row r="2163" spans="7:7" x14ac:dyDescent="0.2">
      <c r="G2163" s="12"/>
    </row>
    <row r="2164" spans="7:7" x14ac:dyDescent="0.2">
      <c r="G2164" s="12"/>
    </row>
    <row r="2165" spans="7:7" x14ac:dyDescent="0.2">
      <c r="G2165" s="12"/>
    </row>
    <row r="2166" spans="7:7" x14ac:dyDescent="0.2">
      <c r="G2166" s="12"/>
    </row>
    <row r="2167" spans="7:7" x14ac:dyDescent="0.2">
      <c r="G2167" s="12"/>
    </row>
    <row r="2168" spans="7:7" x14ac:dyDescent="0.2">
      <c r="G2168" s="12"/>
    </row>
    <row r="2169" spans="7:7" x14ac:dyDescent="0.2">
      <c r="G2169" s="12"/>
    </row>
    <row r="2170" spans="7:7" x14ac:dyDescent="0.2">
      <c r="G2170" s="12"/>
    </row>
    <row r="2171" spans="7:7" x14ac:dyDescent="0.2">
      <c r="G2171" s="12"/>
    </row>
    <row r="2172" spans="7:7" x14ac:dyDescent="0.2">
      <c r="G2172" s="12"/>
    </row>
    <row r="2173" spans="7:7" x14ac:dyDescent="0.2">
      <c r="G2173" s="12"/>
    </row>
    <row r="2174" spans="7:7" x14ac:dyDescent="0.2">
      <c r="G2174" s="12"/>
    </row>
    <row r="2175" spans="7:7" x14ac:dyDescent="0.2">
      <c r="G2175" s="12"/>
    </row>
    <row r="2176" spans="7:7" x14ac:dyDescent="0.2">
      <c r="G2176" s="12"/>
    </row>
    <row r="2177" spans="7:7" x14ac:dyDescent="0.2">
      <c r="G2177" s="12"/>
    </row>
    <row r="2178" spans="7:7" x14ac:dyDescent="0.2">
      <c r="G2178" s="12"/>
    </row>
    <row r="2179" spans="7:7" x14ac:dyDescent="0.2">
      <c r="G2179" s="12"/>
    </row>
    <row r="2180" spans="7:7" x14ac:dyDescent="0.2">
      <c r="G2180" s="12"/>
    </row>
    <row r="2181" spans="7:7" x14ac:dyDescent="0.2">
      <c r="G2181" s="12"/>
    </row>
    <row r="2182" spans="7:7" x14ac:dyDescent="0.2">
      <c r="G2182" s="12"/>
    </row>
    <row r="2183" spans="7:7" x14ac:dyDescent="0.2">
      <c r="G2183" s="12"/>
    </row>
    <row r="2184" spans="7:7" x14ac:dyDescent="0.2">
      <c r="G2184" s="12"/>
    </row>
    <row r="2185" spans="7:7" x14ac:dyDescent="0.2">
      <c r="G2185" s="12"/>
    </row>
    <row r="2186" spans="7:7" x14ac:dyDescent="0.2">
      <c r="G2186" s="12"/>
    </row>
    <row r="2187" spans="7:7" x14ac:dyDescent="0.2">
      <c r="G2187" s="12"/>
    </row>
    <row r="2188" spans="7:7" x14ac:dyDescent="0.2">
      <c r="G2188" s="12"/>
    </row>
    <row r="2189" spans="7:7" x14ac:dyDescent="0.2">
      <c r="G2189" s="12"/>
    </row>
    <row r="2190" spans="7:7" x14ac:dyDescent="0.2">
      <c r="G2190" s="12"/>
    </row>
    <row r="2191" spans="7:7" x14ac:dyDescent="0.2">
      <c r="G2191" s="12"/>
    </row>
    <row r="2192" spans="7:7" x14ac:dyDescent="0.2">
      <c r="G2192" s="12"/>
    </row>
    <row r="2193" spans="7:7" x14ac:dyDescent="0.2">
      <c r="G2193" s="12"/>
    </row>
    <row r="2194" spans="7:7" x14ac:dyDescent="0.2">
      <c r="G2194" s="12"/>
    </row>
    <row r="2195" spans="7:7" x14ac:dyDescent="0.2">
      <c r="G2195" s="12"/>
    </row>
    <row r="2196" spans="7:7" x14ac:dyDescent="0.2">
      <c r="G2196" s="12"/>
    </row>
    <row r="2197" spans="7:7" x14ac:dyDescent="0.2">
      <c r="G2197" s="12"/>
    </row>
    <row r="2198" spans="7:7" x14ac:dyDescent="0.2">
      <c r="G2198" s="12"/>
    </row>
    <row r="2199" spans="7:7" x14ac:dyDescent="0.2">
      <c r="G2199" s="12"/>
    </row>
    <row r="2200" spans="7:7" x14ac:dyDescent="0.2">
      <c r="G2200" s="12"/>
    </row>
    <row r="2201" spans="7:7" x14ac:dyDescent="0.2">
      <c r="G2201" s="12"/>
    </row>
    <row r="2202" spans="7:7" x14ac:dyDescent="0.2">
      <c r="G2202" s="12"/>
    </row>
    <row r="2203" spans="7:7" x14ac:dyDescent="0.2">
      <c r="G2203" s="12"/>
    </row>
    <row r="2204" spans="7:7" x14ac:dyDescent="0.2">
      <c r="G2204" s="12"/>
    </row>
    <row r="2205" spans="7:7" x14ac:dyDescent="0.2">
      <c r="G2205" s="12"/>
    </row>
    <row r="2206" spans="7:7" x14ac:dyDescent="0.2">
      <c r="G2206" s="12"/>
    </row>
    <row r="2207" spans="7:7" x14ac:dyDescent="0.2">
      <c r="G2207" s="12"/>
    </row>
    <row r="2208" spans="7:7" x14ac:dyDescent="0.2">
      <c r="G2208" s="12"/>
    </row>
    <row r="2209" spans="7:7" x14ac:dyDescent="0.2">
      <c r="G2209" s="12"/>
    </row>
    <row r="2210" spans="7:7" x14ac:dyDescent="0.2">
      <c r="G2210" s="12"/>
    </row>
    <row r="2211" spans="7:7" x14ac:dyDescent="0.2">
      <c r="G2211" s="12"/>
    </row>
    <row r="2212" spans="7:7" x14ac:dyDescent="0.2">
      <c r="G2212" s="12"/>
    </row>
    <row r="2213" spans="7:7" x14ac:dyDescent="0.2">
      <c r="G2213" s="12"/>
    </row>
    <row r="2214" spans="7:7" x14ac:dyDescent="0.2">
      <c r="G2214" s="12"/>
    </row>
    <row r="2215" spans="7:7" x14ac:dyDescent="0.2">
      <c r="G2215" s="12"/>
    </row>
    <row r="2216" spans="7:7" x14ac:dyDescent="0.2">
      <c r="G2216" s="12"/>
    </row>
    <row r="2217" spans="7:7" x14ac:dyDescent="0.2">
      <c r="G2217" s="12"/>
    </row>
    <row r="2218" spans="7:7" x14ac:dyDescent="0.2">
      <c r="G2218" s="12"/>
    </row>
    <row r="2219" spans="7:7" x14ac:dyDescent="0.2">
      <c r="G2219" s="12"/>
    </row>
    <row r="2220" spans="7:7" x14ac:dyDescent="0.2">
      <c r="G2220" s="12"/>
    </row>
    <row r="2221" spans="7:7" x14ac:dyDescent="0.2">
      <c r="G2221" s="12"/>
    </row>
    <row r="2222" spans="7:7" x14ac:dyDescent="0.2">
      <c r="G2222" s="12"/>
    </row>
    <row r="2223" spans="7:7" x14ac:dyDescent="0.2">
      <c r="G2223" s="12"/>
    </row>
    <row r="2224" spans="7:7" x14ac:dyDescent="0.2">
      <c r="G2224" s="12"/>
    </row>
    <row r="2225" spans="7:7" x14ac:dyDescent="0.2">
      <c r="G2225" s="12"/>
    </row>
    <row r="2226" spans="7:7" x14ac:dyDescent="0.2">
      <c r="G2226" s="12"/>
    </row>
    <row r="2227" spans="7:7" x14ac:dyDescent="0.2">
      <c r="G2227" s="12"/>
    </row>
    <row r="2228" spans="7:7" x14ac:dyDescent="0.2">
      <c r="G2228" s="12"/>
    </row>
    <row r="2229" spans="7:7" x14ac:dyDescent="0.2">
      <c r="G2229" s="12"/>
    </row>
    <row r="2230" spans="7:7" x14ac:dyDescent="0.2">
      <c r="G2230" s="12"/>
    </row>
    <row r="2231" spans="7:7" x14ac:dyDescent="0.2">
      <c r="G2231" s="12"/>
    </row>
    <row r="2232" spans="7:7" x14ac:dyDescent="0.2">
      <c r="G2232" s="12"/>
    </row>
    <row r="2233" spans="7:7" x14ac:dyDescent="0.2">
      <c r="G2233" s="12"/>
    </row>
    <row r="2234" spans="7:7" x14ac:dyDescent="0.2">
      <c r="G2234" s="12"/>
    </row>
    <row r="2235" spans="7:7" x14ac:dyDescent="0.2">
      <c r="G2235" s="12"/>
    </row>
    <row r="2236" spans="7:7" x14ac:dyDescent="0.2">
      <c r="G2236" s="12"/>
    </row>
    <row r="2237" spans="7:7" x14ac:dyDescent="0.2">
      <c r="G2237" s="12"/>
    </row>
    <row r="2238" spans="7:7" x14ac:dyDescent="0.2">
      <c r="G2238" s="12"/>
    </row>
    <row r="2239" spans="7:7" x14ac:dyDescent="0.2">
      <c r="G2239" s="12"/>
    </row>
    <row r="2240" spans="7:7" x14ac:dyDescent="0.2">
      <c r="G2240" s="12"/>
    </row>
    <row r="2241" spans="7:7" x14ac:dyDescent="0.2">
      <c r="G2241" s="12"/>
    </row>
    <row r="2242" spans="7:7" x14ac:dyDescent="0.2">
      <c r="G2242" s="12"/>
    </row>
    <row r="2243" spans="7:7" x14ac:dyDescent="0.2">
      <c r="G2243" s="12"/>
    </row>
    <row r="2244" spans="7:7" x14ac:dyDescent="0.2">
      <c r="G2244" s="12"/>
    </row>
    <row r="2245" spans="7:7" x14ac:dyDescent="0.2">
      <c r="G2245" s="12"/>
    </row>
    <row r="2246" spans="7:7" x14ac:dyDescent="0.2">
      <c r="G2246" s="12"/>
    </row>
    <row r="2247" spans="7:7" x14ac:dyDescent="0.2">
      <c r="G2247" s="12"/>
    </row>
    <row r="2248" spans="7:7" x14ac:dyDescent="0.2">
      <c r="G2248" s="12"/>
    </row>
    <row r="2249" spans="7:7" x14ac:dyDescent="0.2">
      <c r="G2249" s="12"/>
    </row>
    <row r="2250" spans="7:7" x14ac:dyDescent="0.2">
      <c r="G2250" s="12"/>
    </row>
    <row r="2251" spans="7:7" x14ac:dyDescent="0.2">
      <c r="G2251" s="12"/>
    </row>
    <row r="2252" spans="7:7" x14ac:dyDescent="0.2">
      <c r="G2252" s="12"/>
    </row>
    <row r="2253" spans="7:7" x14ac:dyDescent="0.2">
      <c r="G2253" s="12"/>
    </row>
    <row r="2254" spans="7:7" x14ac:dyDescent="0.2">
      <c r="G2254" s="12"/>
    </row>
    <row r="2255" spans="7:7" x14ac:dyDescent="0.2">
      <c r="G2255" s="12"/>
    </row>
    <row r="2256" spans="7:7" x14ac:dyDescent="0.2">
      <c r="G2256" s="12"/>
    </row>
    <row r="2257" spans="7:7" x14ac:dyDescent="0.2">
      <c r="G2257" s="12"/>
    </row>
    <row r="2258" spans="7:7" x14ac:dyDescent="0.2">
      <c r="G2258" s="12"/>
    </row>
    <row r="2259" spans="7:7" x14ac:dyDescent="0.2">
      <c r="G2259" s="12"/>
    </row>
    <row r="2260" spans="7:7" x14ac:dyDescent="0.2">
      <c r="G2260" s="12"/>
    </row>
    <row r="2261" spans="7:7" x14ac:dyDescent="0.2">
      <c r="G2261" s="12"/>
    </row>
    <row r="2262" spans="7:7" x14ac:dyDescent="0.2">
      <c r="G2262" s="12"/>
    </row>
    <row r="2263" spans="7:7" x14ac:dyDescent="0.2">
      <c r="G2263" s="12"/>
    </row>
    <row r="2264" spans="7:7" x14ac:dyDescent="0.2">
      <c r="G2264" s="12"/>
    </row>
    <row r="2265" spans="7:7" x14ac:dyDescent="0.2">
      <c r="G2265" s="12"/>
    </row>
    <row r="2266" spans="7:7" x14ac:dyDescent="0.2">
      <c r="G2266" s="12"/>
    </row>
    <row r="2267" spans="7:7" x14ac:dyDescent="0.2">
      <c r="G2267" s="12"/>
    </row>
    <row r="2268" spans="7:7" x14ac:dyDescent="0.2">
      <c r="G2268" s="12"/>
    </row>
    <row r="2269" spans="7:7" x14ac:dyDescent="0.2">
      <c r="G2269" s="12"/>
    </row>
    <row r="2270" spans="7:7" x14ac:dyDescent="0.2">
      <c r="G2270" s="12"/>
    </row>
    <row r="2271" spans="7:7" x14ac:dyDescent="0.2">
      <c r="G2271" s="12"/>
    </row>
    <row r="2272" spans="7:7" x14ac:dyDescent="0.2">
      <c r="G2272" s="12"/>
    </row>
    <row r="2273" spans="7:7" x14ac:dyDescent="0.2">
      <c r="G2273" s="12"/>
    </row>
    <row r="2274" spans="7:7" x14ac:dyDescent="0.2">
      <c r="G2274" s="12"/>
    </row>
    <row r="2275" spans="7:7" x14ac:dyDescent="0.2">
      <c r="G2275" s="12"/>
    </row>
    <row r="2276" spans="7:7" x14ac:dyDescent="0.2">
      <c r="G2276" s="12"/>
    </row>
    <row r="2277" spans="7:7" x14ac:dyDescent="0.2">
      <c r="G2277" s="12"/>
    </row>
    <row r="2278" spans="7:7" x14ac:dyDescent="0.2">
      <c r="G2278" s="12"/>
    </row>
    <row r="2279" spans="7:7" x14ac:dyDescent="0.2">
      <c r="G2279" s="12"/>
    </row>
    <row r="2280" spans="7:7" x14ac:dyDescent="0.2">
      <c r="G2280" s="12"/>
    </row>
    <row r="2281" spans="7:7" x14ac:dyDescent="0.2">
      <c r="G2281" s="12"/>
    </row>
    <row r="2282" spans="7:7" x14ac:dyDescent="0.2">
      <c r="G2282" s="12"/>
    </row>
    <row r="2283" spans="7:7" x14ac:dyDescent="0.2">
      <c r="G2283" s="12"/>
    </row>
    <row r="2284" spans="7:7" x14ac:dyDescent="0.2">
      <c r="G2284" s="12"/>
    </row>
    <row r="2285" spans="7:7" x14ac:dyDescent="0.2">
      <c r="G2285" s="12"/>
    </row>
    <row r="2286" spans="7:7" x14ac:dyDescent="0.2">
      <c r="G2286" s="12"/>
    </row>
    <row r="2287" spans="7:7" x14ac:dyDescent="0.2">
      <c r="G2287" s="12"/>
    </row>
    <row r="2288" spans="7:7" x14ac:dyDescent="0.2">
      <c r="G2288" s="12"/>
    </row>
    <row r="2289" spans="7:7" x14ac:dyDescent="0.2">
      <c r="G2289" s="12"/>
    </row>
    <row r="2290" spans="7:7" x14ac:dyDescent="0.2">
      <c r="G2290" s="12"/>
    </row>
    <row r="2291" spans="7:7" x14ac:dyDescent="0.2">
      <c r="G2291" s="12"/>
    </row>
    <row r="2292" spans="7:7" x14ac:dyDescent="0.2">
      <c r="G2292" s="12"/>
    </row>
    <row r="2293" spans="7:7" x14ac:dyDescent="0.2">
      <c r="G2293" s="12"/>
    </row>
    <row r="2294" spans="7:7" x14ac:dyDescent="0.2">
      <c r="G2294" s="12"/>
    </row>
    <row r="2295" spans="7:7" x14ac:dyDescent="0.2">
      <c r="G2295" s="12"/>
    </row>
    <row r="2296" spans="7:7" x14ac:dyDescent="0.2">
      <c r="G2296" s="12"/>
    </row>
    <row r="2297" spans="7:7" x14ac:dyDescent="0.2">
      <c r="G2297" s="12"/>
    </row>
    <row r="2298" spans="7:7" x14ac:dyDescent="0.2">
      <c r="G2298" s="12"/>
    </row>
    <row r="2299" spans="7:7" x14ac:dyDescent="0.2">
      <c r="G2299" s="12"/>
    </row>
    <row r="2300" spans="7:7" x14ac:dyDescent="0.2">
      <c r="G2300" s="12"/>
    </row>
    <row r="2301" spans="7:7" x14ac:dyDescent="0.2">
      <c r="G2301" s="12"/>
    </row>
    <row r="2302" spans="7:7" x14ac:dyDescent="0.2">
      <c r="G2302" s="12"/>
    </row>
    <row r="2303" spans="7:7" x14ac:dyDescent="0.2">
      <c r="G2303" s="12"/>
    </row>
    <row r="2304" spans="7:7" x14ac:dyDescent="0.2">
      <c r="G2304" s="12"/>
    </row>
    <row r="2305" spans="7:7" x14ac:dyDescent="0.2">
      <c r="G2305" s="12"/>
    </row>
    <row r="2306" spans="7:7" x14ac:dyDescent="0.2">
      <c r="G2306" s="12"/>
    </row>
    <row r="2307" spans="7:7" x14ac:dyDescent="0.2">
      <c r="G2307" s="12"/>
    </row>
    <row r="2308" spans="7:7" x14ac:dyDescent="0.2">
      <c r="G2308" s="12"/>
    </row>
    <row r="2309" spans="7:7" x14ac:dyDescent="0.2">
      <c r="G2309" s="12"/>
    </row>
    <row r="2310" spans="7:7" x14ac:dyDescent="0.2">
      <c r="G2310" s="12"/>
    </row>
    <row r="2311" spans="7:7" x14ac:dyDescent="0.2">
      <c r="G2311" s="12"/>
    </row>
    <row r="2312" spans="7:7" x14ac:dyDescent="0.2">
      <c r="G2312" s="12"/>
    </row>
    <row r="2313" spans="7:7" x14ac:dyDescent="0.2">
      <c r="G2313" s="12"/>
    </row>
    <row r="2314" spans="7:7" x14ac:dyDescent="0.2">
      <c r="G2314" s="12"/>
    </row>
    <row r="2315" spans="7:7" x14ac:dyDescent="0.2">
      <c r="G2315" s="12"/>
    </row>
    <row r="2316" spans="7:7" x14ac:dyDescent="0.2">
      <c r="G2316" s="12"/>
    </row>
    <row r="2317" spans="7:7" x14ac:dyDescent="0.2">
      <c r="G2317" s="12"/>
    </row>
    <row r="2318" spans="7:7" x14ac:dyDescent="0.2">
      <c r="G2318" s="12"/>
    </row>
    <row r="2319" spans="7:7" x14ac:dyDescent="0.2">
      <c r="G2319" s="12"/>
    </row>
    <row r="2320" spans="7:7" x14ac:dyDescent="0.2">
      <c r="G2320" s="12"/>
    </row>
    <row r="2321" spans="7:7" x14ac:dyDescent="0.2">
      <c r="G2321" s="12"/>
    </row>
    <row r="2322" spans="7:7" x14ac:dyDescent="0.2">
      <c r="G2322" s="12"/>
    </row>
    <row r="2323" spans="7:7" x14ac:dyDescent="0.2">
      <c r="G2323" s="12"/>
    </row>
    <row r="2324" spans="7:7" x14ac:dyDescent="0.2">
      <c r="G2324" s="12"/>
    </row>
    <row r="2325" spans="7:7" x14ac:dyDescent="0.2">
      <c r="G2325" s="12"/>
    </row>
    <row r="2326" spans="7:7" x14ac:dyDescent="0.2">
      <c r="G2326" s="12"/>
    </row>
    <row r="2327" spans="7:7" x14ac:dyDescent="0.2">
      <c r="G2327" s="12"/>
    </row>
    <row r="2328" spans="7:7" x14ac:dyDescent="0.2">
      <c r="G2328" s="12"/>
    </row>
    <row r="2329" spans="7:7" x14ac:dyDescent="0.2">
      <c r="G2329" s="12"/>
    </row>
    <row r="2330" spans="7:7" x14ac:dyDescent="0.2">
      <c r="G2330" s="12"/>
    </row>
    <row r="2331" spans="7:7" x14ac:dyDescent="0.2">
      <c r="G2331" s="12"/>
    </row>
    <row r="2332" spans="7:7" x14ac:dyDescent="0.2">
      <c r="G2332" s="12"/>
    </row>
    <row r="2333" spans="7:7" x14ac:dyDescent="0.2">
      <c r="G2333" s="12"/>
    </row>
    <row r="2334" spans="7:7" x14ac:dyDescent="0.2">
      <c r="G2334" s="12"/>
    </row>
    <row r="2335" spans="7:7" x14ac:dyDescent="0.2">
      <c r="G2335" s="12"/>
    </row>
    <row r="2336" spans="7:7" x14ac:dyDescent="0.2">
      <c r="G2336" s="12"/>
    </row>
    <row r="2337" spans="7:7" x14ac:dyDescent="0.2">
      <c r="G2337" s="12"/>
    </row>
    <row r="2338" spans="7:7" x14ac:dyDescent="0.2">
      <c r="G2338" s="12"/>
    </row>
    <row r="2339" spans="7:7" x14ac:dyDescent="0.2">
      <c r="G2339" s="12"/>
    </row>
    <row r="2340" spans="7:7" x14ac:dyDescent="0.2">
      <c r="G2340" s="12"/>
    </row>
    <row r="2341" spans="7:7" x14ac:dyDescent="0.2">
      <c r="G2341" s="12"/>
    </row>
    <row r="2342" spans="7:7" x14ac:dyDescent="0.2">
      <c r="G2342" s="12"/>
    </row>
    <row r="2343" spans="7:7" x14ac:dyDescent="0.2">
      <c r="G2343" s="12"/>
    </row>
    <row r="2344" spans="7:7" x14ac:dyDescent="0.2">
      <c r="G2344" s="12"/>
    </row>
    <row r="2345" spans="7:7" x14ac:dyDescent="0.2">
      <c r="G2345" s="12"/>
    </row>
    <row r="2346" spans="7:7" x14ac:dyDescent="0.2">
      <c r="G2346" s="12"/>
    </row>
    <row r="2347" spans="7:7" x14ac:dyDescent="0.2">
      <c r="G2347" s="12"/>
    </row>
    <row r="2348" spans="7:7" x14ac:dyDescent="0.2">
      <c r="G2348" s="12"/>
    </row>
    <row r="2349" spans="7:7" x14ac:dyDescent="0.2">
      <c r="G2349" s="12"/>
    </row>
    <row r="2350" spans="7:7" x14ac:dyDescent="0.2">
      <c r="G2350" s="12"/>
    </row>
    <row r="2351" spans="7:7" x14ac:dyDescent="0.2">
      <c r="G2351" s="12"/>
    </row>
    <row r="2352" spans="7:7" x14ac:dyDescent="0.2">
      <c r="G2352" s="12"/>
    </row>
    <row r="2353" spans="7:7" x14ac:dyDescent="0.2">
      <c r="G2353" s="12"/>
    </row>
    <row r="2354" spans="7:7" x14ac:dyDescent="0.2">
      <c r="G2354" s="12"/>
    </row>
    <row r="2355" spans="7:7" x14ac:dyDescent="0.2">
      <c r="G2355" s="12"/>
    </row>
    <row r="2356" spans="7:7" x14ac:dyDescent="0.2">
      <c r="G2356" s="12"/>
    </row>
    <row r="2357" spans="7:7" x14ac:dyDescent="0.2">
      <c r="G2357" s="12"/>
    </row>
    <row r="2358" spans="7:7" x14ac:dyDescent="0.2">
      <c r="G2358" s="12"/>
    </row>
    <row r="2359" spans="7:7" x14ac:dyDescent="0.2">
      <c r="G2359" s="12"/>
    </row>
    <row r="2360" spans="7:7" x14ac:dyDescent="0.2">
      <c r="G2360" s="12"/>
    </row>
    <row r="2361" spans="7:7" x14ac:dyDescent="0.2">
      <c r="G2361" s="12"/>
    </row>
    <row r="2362" spans="7:7" x14ac:dyDescent="0.2">
      <c r="G2362" s="12"/>
    </row>
    <row r="2363" spans="7:7" x14ac:dyDescent="0.2">
      <c r="G2363" s="12"/>
    </row>
    <row r="2364" spans="7:7" x14ac:dyDescent="0.2">
      <c r="G2364" s="12"/>
    </row>
    <row r="2365" spans="7:7" x14ac:dyDescent="0.2">
      <c r="G2365" s="12"/>
    </row>
    <row r="2366" spans="7:7" x14ac:dyDescent="0.2">
      <c r="G2366" s="12"/>
    </row>
    <row r="2367" spans="7:7" x14ac:dyDescent="0.2">
      <c r="G2367" s="12"/>
    </row>
    <row r="2368" spans="7:7" x14ac:dyDescent="0.2">
      <c r="G2368" s="12"/>
    </row>
    <row r="2369" spans="7:7" x14ac:dyDescent="0.2">
      <c r="G2369" s="12"/>
    </row>
    <row r="2370" spans="7:7" x14ac:dyDescent="0.2">
      <c r="G2370" s="12"/>
    </row>
    <row r="2371" spans="7:7" x14ac:dyDescent="0.2">
      <c r="G2371" s="12"/>
    </row>
    <row r="2372" spans="7:7" x14ac:dyDescent="0.2">
      <c r="G2372" s="12"/>
    </row>
    <row r="2373" spans="7:7" x14ac:dyDescent="0.2">
      <c r="G2373" s="12"/>
    </row>
    <row r="2374" spans="7:7" x14ac:dyDescent="0.2">
      <c r="G2374" s="12"/>
    </row>
    <row r="2375" spans="7:7" x14ac:dyDescent="0.2">
      <c r="G2375" s="12"/>
    </row>
    <row r="2376" spans="7:7" x14ac:dyDescent="0.2">
      <c r="G2376" s="12"/>
    </row>
    <row r="2377" spans="7:7" x14ac:dyDescent="0.2">
      <c r="G2377" s="12"/>
    </row>
    <row r="2378" spans="7:7" x14ac:dyDescent="0.2">
      <c r="G2378" s="12"/>
    </row>
    <row r="2379" spans="7:7" x14ac:dyDescent="0.2">
      <c r="G2379" s="12"/>
    </row>
    <row r="2380" spans="7:7" x14ac:dyDescent="0.2">
      <c r="G2380" s="12"/>
    </row>
    <row r="2381" spans="7:7" x14ac:dyDescent="0.2">
      <c r="G2381" s="12"/>
    </row>
    <row r="2382" spans="7:7" x14ac:dyDescent="0.2">
      <c r="G2382" s="12"/>
    </row>
    <row r="2383" spans="7:7" x14ac:dyDescent="0.2">
      <c r="G2383" s="12"/>
    </row>
    <row r="2384" spans="7:7" x14ac:dyDescent="0.2">
      <c r="G2384" s="12"/>
    </row>
    <row r="2385" spans="7:7" x14ac:dyDescent="0.2">
      <c r="G2385" s="12"/>
    </row>
    <row r="2386" spans="7:7" x14ac:dyDescent="0.2">
      <c r="G2386" s="12"/>
    </row>
    <row r="2387" spans="7:7" x14ac:dyDescent="0.2">
      <c r="G2387" s="12"/>
    </row>
    <row r="2388" spans="7:7" x14ac:dyDescent="0.2">
      <c r="G2388" s="12"/>
    </row>
    <row r="2389" spans="7:7" x14ac:dyDescent="0.2">
      <c r="G2389" s="12"/>
    </row>
    <row r="2390" spans="7:7" x14ac:dyDescent="0.2">
      <c r="G2390" s="12"/>
    </row>
    <row r="2391" spans="7:7" x14ac:dyDescent="0.2">
      <c r="G2391" s="12"/>
    </row>
    <row r="2392" spans="7:7" x14ac:dyDescent="0.2">
      <c r="G2392" s="12"/>
    </row>
    <row r="2393" spans="7:7" x14ac:dyDescent="0.2">
      <c r="G2393" s="12"/>
    </row>
    <row r="2394" spans="7:7" x14ac:dyDescent="0.2">
      <c r="G2394" s="12"/>
    </row>
    <row r="2395" spans="7:7" x14ac:dyDescent="0.2">
      <c r="G2395" s="12"/>
    </row>
    <row r="2396" spans="7:7" x14ac:dyDescent="0.2">
      <c r="G2396" s="12"/>
    </row>
    <row r="2397" spans="7:7" x14ac:dyDescent="0.2">
      <c r="G2397" s="12"/>
    </row>
    <row r="2398" spans="7:7" x14ac:dyDescent="0.2">
      <c r="G2398" s="12"/>
    </row>
    <row r="2399" spans="7:7" x14ac:dyDescent="0.2">
      <c r="G2399" s="12"/>
    </row>
    <row r="2400" spans="7:7" x14ac:dyDescent="0.2">
      <c r="G2400" s="12"/>
    </row>
    <row r="2401" spans="7:7" x14ac:dyDescent="0.2">
      <c r="G2401" s="12"/>
    </row>
    <row r="2402" spans="7:7" x14ac:dyDescent="0.2">
      <c r="G2402" s="12"/>
    </row>
    <row r="2403" spans="7:7" x14ac:dyDescent="0.2">
      <c r="G2403" s="12"/>
    </row>
    <row r="2404" spans="7:7" x14ac:dyDescent="0.2">
      <c r="G2404" s="12"/>
    </row>
    <row r="2405" spans="7:7" x14ac:dyDescent="0.2">
      <c r="G2405" s="12"/>
    </row>
    <row r="2406" spans="7:7" x14ac:dyDescent="0.2">
      <c r="G2406" s="12"/>
    </row>
    <row r="2407" spans="7:7" x14ac:dyDescent="0.2">
      <c r="G2407" s="12"/>
    </row>
    <row r="2408" spans="7:7" x14ac:dyDescent="0.2">
      <c r="G2408" s="12"/>
    </row>
    <row r="2409" spans="7:7" x14ac:dyDescent="0.2">
      <c r="G2409" s="12"/>
    </row>
    <row r="2410" spans="7:7" x14ac:dyDescent="0.2">
      <c r="G2410" s="12"/>
    </row>
    <row r="2411" spans="7:7" x14ac:dyDescent="0.2">
      <c r="G2411" s="12"/>
    </row>
    <row r="2412" spans="7:7" x14ac:dyDescent="0.2">
      <c r="G2412" s="12"/>
    </row>
    <row r="2413" spans="7:7" x14ac:dyDescent="0.2">
      <c r="G2413" s="12"/>
    </row>
    <row r="2414" spans="7:7" x14ac:dyDescent="0.2">
      <c r="G2414" s="12"/>
    </row>
    <row r="2415" spans="7:7" x14ac:dyDescent="0.2">
      <c r="G2415" s="12"/>
    </row>
    <row r="2416" spans="7:7" x14ac:dyDescent="0.2">
      <c r="G2416" s="12"/>
    </row>
    <row r="2417" spans="7:7" x14ac:dyDescent="0.2">
      <c r="G2417" s="12"/>
    </row>
    <row r="2418" spans="7:7" x14ac:dyDescent="0.2">
      <c r="G2418" s="12"/>
    </row>
    <row r="2419" spans="7:7" x14ac:dyDescent="0.2">
      <c r="G2419" s="12"/>
    </row>
    <row r="2420" spans="7:7" x14ac:dyDescent="0.2">
      <c r="G2420" s="12"/>
    </row>
    <row r="2421" spans="7:7" x14ac:dyDescent="0.2">
      <c r="G2421" s="12"/>
    </row>
    <row r="2422" spans="7:7" x14ac:dyDescent="0.2">
      <c r="G2422" s="12"/>
    </row>
    <row r="2423" spans="7:7" x14ac:dyDescent="0.2">
      <c r="G2423" s="12"/>
    </row>
    <row r="2424" spans="7:7" x14ac:dyDescent="0.2">
      <c r="G2424" s="12"/>
    </row>
    <row r="2425" spans="7:7" x14ac:dyDescent="0.2">
      <c r="G2425" s="12"/>
    </row>
    <row r="2426" spans="7:7" x14ac:dyDescent="0.2">
      <c r="G2426" s="12"/>
    </row>
    <row r="2427" spans="7:7" x14ac:dyDescent="0.2">
      <c r="G2427" s="12"/>
    </row>
    <row r="2428" spans="7:7" x14ac:dyDescent="0.2">
      <c r="G2428" s="12"/>
    </row>
    <row r="2429" spans="7:7" x14ac:dyDescent="0.2">
      <c r="G2429" s="12"/>
    </row>
    <row r="2430" spans="7:7" x14ac:dyDescent="0.2">
      <c r="G2430" s="12"/>
    </row>
    <row r="2431" spans="7:7" x14ac:dyDescent="0.2">
      <c r="G2431" s="12"/>
    </row>
    <row r="2432" spans="7:7" x14ac:dyDescent="0.2">
      <c r="G2432" s="12"/>
    </row>
    <row r="2433" spans="7:7" x14ac:dyDescent="0.2">
      <c r="G2433" s="12"/>
    </row>
    <row r="2434" spans="7:7" x14ac:dyDescent="0.2">
      <c r="G2434" s="12"/>
    </row>
    <row r="2435" spans="7:7" x14ac:dyDescent="0.2">
      <c r="G2435" s="12"/>
    </row>
    <row r="2436" spans="7:7" x14ac:dyDescent="0.2">
      <c r="G2436" s="12"/>
    </row>
    <row r="2437" spans="7:7" x14ac:dyDescent="0.2">
      <c r="G2437" s="12"/>
    </row>
    <row r="2438" spans="7:7" x14ac:dyDescent="0.2">
      <c r="G2438" s="12"/>
    </row>
    <row r="2439" spans="7:7" x14ac:dyDescent="0.2">
      <c r="G2439" s="12"/>
    </row>
    <row r="2440" spans="7:7" x14ac:dyDescent="0.2">
      <c r="G2440" s="12"/>
    </row>
    <row r="2441" spans="7:7" x14ac:dyDescent="0.2">
      <c r="G2441" s="12"/>
    </row>
    <row r="2442" spans="7:7" x14ac:dyDescent="0.2">
      <c r="G2442" s="12"/>
    </row>
    <row r="2443" spans="7:7" x14ac:dyDescent="0.2">
      <c r="G2443" s="12"/>
    </row>
    <row r="2444" spans="7:7" x14ac:dyDescent="0.2">
      <c r="G2444" s="12"/>
    </row>
    <row r="2445" spans="7:7" x14ac:dyDescent="0.2">
      <c r="G2445" s="12"/>
    </row>
    <row r="2446" spans="7:7" x14ac:dyDescent="0.2">
      <c r="G2446" s="12"/>
    </row>
    <row r="2447" spans="7:7" x14ac:dyDescent="0.2">
      <c r="G2447" s="12"/>
    </row>
    <row r="2448" spans="7:7" x14ac:dyDescent="0.2">
      <c r="G2448" s="12"/>
    </row>
    <row r="2449" spans="7:7" x14ac:dyDescent="0.2">
      <c r="G2449" s="12"/>
    </row>
    <row r="2450" spans="7:7" x14ac:dyDescent="0.2">
      <c r="G2450" s="12"/>
    </row>
    <row r="2451" spans="7:7" x14ac:dyDescent="0.2">
      <c r="G2451" s="12"/>
    </row>
    <row r="2452" spans="7:7" x14ac:dyDescent="0.2">
      <c r="G2452" s="12"/>
    </row>
    <row r="2453" spans="7:7" x14ac:dyDescent="0.2">
      <c r="G2453" s="12"/>
    </row>
    <row r="2454" spans="7:7" x14ac:dyDescent="0.2">
      <c r="G2454" s="12"/>
    </row>
    <row r="2455" spans="7:7" x14ac:dyDescent="0.2">
      <c r="G2455" s="12"/>
    </row>
    <row r="2456" spans="7:7" x14ac:dyDescent="0.2">
      <c r="G2456" s="12"/>
    </row>
    <row r="2457" spans="7:7" x14ac:dyDescent="0.2">
      <c r="G2457" s="12"/>
    </row>
    <row r="2458" spans="7:7" x14ac:dyDescent="0.2">
      <c r="G2458" s="12"/>
    </row>
    <row r="2459" spans="7:7" x14ac:dyDescent="0.2">
      <c r="G2459" s="12"/>
    </row>
    <row r="2460" spans="7:7" x14ac:dyDescent="0.2">
      <c r="G2460" s="12"/>
    </row>
    <row r="2461" spans="7:7" x14ac:dyDescent="0.2">
      <c r="G2461" s="12"/>
    </row>
    <row r="2462" spans="7:7" x14ac:dyDescent="0.2">
      <c r="G2462" s="12"/>
    </row>
    <row r="2463" spans="7:7" x14ac:dyDescent="0.2">
      <c r="G2463" s="12"/>
    </row>
    <row r="2464" spans="7:7" x14ac:dyDescent="0.2">
      <c r="G2464" s="12"/>
    </row>
    <row r="2465" spans="7:7" x14ac:dyDescent="0.2">
      <c r="G2465" s="12"/>
    </row>
    <row r="2466" spans="7:7" x14ac:dyDescent="0.2">
      <c r="G2466" s="12"/>
    </row>
    <row r="2467" spans="7:7" x14ac:dyDescent="0.2">
      <c r="G2467" s="12"/>
    </row>
    <row r="2468" spans="7:7" x14ac:dyDescent="0.2">
      <c r="G2468" s="12"/>
    </row>
    <row r="2469" spans="7:7" x14ac:dyDescent="0.2">
      <c r="G2469" s="12"/>
    </row>
    <row r="2470" spans="7:7" x14ac:dyDescent="0.2">
      <c r="G2470" s="12"/>
    </row>
    <row r="2471" spans="7:7" x14ac:dyDescent="0.2">
      <c r="G2471" s="12"/>
    </row>
    <row r="2472" spans="7:7" x14ac:dyDescent="0.2">
      <c r="G2472" s="12"/>
    </row>
    <row r="2473" spans="7:7" x14ac:dyDescent="0.2">
      <c r="G2473" s="12"/>
    </row>
    <row r="2474" spans="7:7" x14ac:dyDescent="0.2">
      <c r="G2474" s="12"/>
    </row>
    <row r="2475" spans="7:7" x14ac:dyDescent="0.2">
      <c r="G2475" s="12"/>
    </row>
    <row r="2476" spans="7:7" x14ac:dyDescent="0.2">
      <c r="G2476" s="12"/>
    </row>
    <row r="2477" spans="7:7" x14ac:dyDescent="0.2">
      <c r="G2477" s="12"/>
    </row>
    <row r="2478" spans="7:7" x14ac:dyDescent="0.2">
      <c r="G2478" s="12"/>
    </row>
    <row r="2479" spans="7:7" x14ac:dyDescent="0.2">
      <c r="G2479" s="12"/>
    </row>
    <row r="2480" spans="7:7" x14ac:dyDescent="0.2">
      <c r="G2480" s="12"/>
    </row>
    <row r="2481" spans="7:7" x14ac:dyDescent="0.2">
      <c r="G2481" s="12"/>
    </row>
    <row r="2482" spans="7:7" x14ac:dyDescent="0.2">
      <c r="G2482" s="12"/>
    </row>
    <row r="2483" spans="7:7" x14ac:dyDescent="0.2">
      <c r="G2483" s="12"/>
    </row>
    <row r="2484" spans="7:7" x14ac:dyDescent="0.2">
      <c r="G2484" s="12"/>
    </row>
    <row r="2485" spans="7:7" x14ac:dyDescent="0.2">
      <c r="G2485" s="12"/>
    </row>
    <row r="2486" spans="7:7" x14ac:dyDescent="0.2">
      <c r="G2486" s="12"/>
    </row>
    <row r="2487" spans="7:7" x14ac:dyDescent="0.2">
      <c r="G2487" s="12"/>
    </row>
    <row r="2488" spans="7:7" x14ac:dyDescent="0.2">
      <c r="G2488" s="12"/>
    </row>
    <row r="2489" spans="7:7" x14ac:dyDescent="0.2">
      <c r="G2489" s="12"/>
    </row>
    <row r="2490" spans="7:7" x14ac:dyDescent="0.2">
      <c r="G2490" s="12"/>
    </row>
    <row r="2491" spans="7:7" x14ac:dyDescent="0.2">
      <c r="G2491" s="12"/>
    </row>
    <row r="2492" spans="7:7" x14ac:dyDescent="0.2">
      <c r="G2492" s="12"/>
    </row>
    <row r="2493" spans="7:7" x14ac:dyDescent="0.2">
      <c r="G2493" s="12"/>
    </row>
    <row r="2494" spans="7:7" x14ac:dyDescent="0.2">
      <c r="G2494" s="12"/>
    </row>
    <row r="2495" spans="7:7" x14ac:dyDescent="0.2">
      <c r="G2495" s="12"/>
    </row>
    <row r="2496" spans="7:7" x14ac:dyDescent="0.2">
      <c r="G2496" s="12"/>
    </row>
    <row r="2497" spans="7:7" x14ac:dyDescent="0.2">
      <c r="G2497" s="12"/>
    </row>
    <row r="2498" spans="7:7" x14ac:dyDescent="0.2">
      <c r="G2498" s="12"/>
    </row>
    <row r="2499" spans="7:7" x14ac:dyDescent="0.2">
      <c r="G2499" s="12"/>
    </row>
    <row r="2500" spans="7:7" x14ac:dyDescent="0.2">
      <c r="G2500" s="12"/>
    </row>
    <row r="2501" spans="7:7" x14ac:dyDescent="0.2">
      <c r="G2501" s="12"/>
    </row>
    <row r="2502" spans="7:7" x14ac:dyDescent="0.2">
      <c r="G2502" s="12"/>
    </row>
    <row r="2503" spans="7:7" x14ac:dyDescent="0.2">
      <c r="G2503" s="12"/>
    </row>
    <row r="2504" spans="7:7" x14ac:dyDescent="0.2">
      <c r="G2504" s="12"/>
    </row>
    <row r="2505" spans="7:7" x14ac:dyDescent="0.2">
      <c r="G2505" s="12"/>
    </row>
    <row r="2506" spans="7:7" x14ac:dyDescent="0.2">
      <c r="G2506" s="12"/>
    </row>
    <row r="2507" spans="7:7" x14ac:dyDescent="0.2">
      <c r="G2507" s="12"/>
    </row>
    <row r="2508" spans="7:7" x14ac:dyDescent="0.2">
      <c r="G2508" s="12"/>
    </row>
    <row r="2509" spans="7:7" x14ac:dyDescent="0.2">
      <c r="G2509" s="12"/>
    </row>
    <row r="2510" spans="7:7" x14ac:dyDescent="0.2">
      <c r="G2510" s="12"/>
    </row>
    <row r="2511" spans="7:7" x14ac:dyDescent="0.2">
      <c r="G2511" s="12"/>
    </row>
    <row r="2512" spans="7:7" x14ac:dyDescent="0.2">
      <c r="G2512" s="12"/>
    </row>
    <row r="2513" spans="7:7" x14ac:dyDescent="0.2">
      <c r="G2513" s="12"/>
    </row>
    <row r="2514" spans="7:7" x14ac:dyDescent="0.2">
      <c r="G2514" s="12"/>
    </row>
    <row r="2515" spans="7:7" x14ac:dyDescent="0.2">
      <c r="G2515" s="12"/>
    </row>
    <row r="2516" spans="7:7" x14ac:dyDescent="0.2">
      <c r="G2516" s="12"/>
    </row>
    <row r="2517" spans="7:7" x14ac:dyDescent="0.2">
      <c r="G2517" s="12"/>
    </row>
    <row r="2518" spans="7:7" x14ac:dyDescent="0.2">
      <c r="G2518" s="12"/>
    </row>
    <row r="2519" spans="7:7" x14ac:dyDescent="0.2">
      <c r="G2519" s="12"/>
    </row>
    <row r="2520" spans="7:7" x14ac:dyDescent="0.2">
      <c r="G2520" s="12"/>
    </row>
    <row r="2521" spans="7:7" x14ac:dyDescent="0.2">
      <c r="G2521" s="12"/>
    </row>
    <row r="2522" spans="7:7" x14ac:dyDescent="0.2">
      <c r="G2522" s="12"/>
    </row>
    <row r="2523" spans="7:7" x14ac:dyDescent="0.2">
      <c r="G2523" s="12"/>
    </row>
    <row r="2524" spans="7:7" x14ac:dyDescent="0.2">
      <c r="G2524" s="12"/>
    </row>
    <row r="2525" spans="7:7" x14ac:dyDescent="0.2">
      <c r="G2525" s="12"/>
    </row>
    <row r="2526" spans="7:7" x14ac:dyDescent="0.2">
      <c r="G2526" s="12"/>
    </row>
    <row r="2527" spans="7:7" x14ac:dyDescent="0.2">
      <c r="G2527" s="12"/>
    </row>
    <row r="2528" spans="7:7" x14ac:dyDescent="0.2">
      <c r="G2528" s="12"/>
    </row>
    <row r="2529" spans="7:7" x14ac:dyDescent="0.2">
      <c r="G2529" s="12"/>
    </row>
    <row r="2530" spans="7:7" x14ac:dyDescent="0.2">
      <c r="G2530" s="12"/>
    </row>
    <row r="2531" spans="7:7" x14ac:dyDescent="0.2">
      <c r="G2531" s="12"/>
    </row>
    <row r="2532" spans="7:7" x14ac:dyDescent="0.2">
      <c r="G2532" s="12"/>
    </row>
    <row r="2533" spans="7:7" x14ac:dyDescent="0.2">
      <c r="G2533" s="12"/>
    </row>
    <row r="2534" spans="7:7" x14ac:dyDescent="0.2">
      <c r="G2534" s="12"/>
    </row>
    <row r="2535" spans="7:7" x14ac:dyDescent="0.2">
      <c r="G2535" s="12"/>
    </row>
    <row r="2536" spans="7:7" x14ac:dyDescent="0.2">
      <c r="G2536" s="12"/>
    </row>
    <row r="2537" spans="7:7" x14ac:dyDescent="0.2">
      <c r="G2537" s="12"/>
    </row>
    <row r="2538" spans="7:7" x14ac:dyDescent="0.2">
      <c r="G2538" s="12"/>
    </row>
    <row r="2539" spans="7:7" x14ac:dyDescent="0.2">
      <c r="G2539" s="12"/>
    </row>
    <row r="2540" spans="7:7" x14ac:dyDescent="0.2">
      <c r="G2540" s="12"/>
    </row>
    <row r="2541" spans="7:7" x14ac:dyDescent="0.2">
      <c r="G2541" s="12"/>
    </row>
    <row r="2542" spans="7:7" x14ac:dyDescent="0.2">
      <c r="G2542" s="12"/>
    </row>
    <row r="2543" spans="7:7" x14ac:dyDescent="0.2">
      <c r="G2543" s="12"/>
    </row>
    <row r="2544" spans="7:7" x14ac:dyDescent="0.2">
      <c r="G2544" s="12"/>
    </row>
    <row r="2545" spans="7:7" x14ac:dyDescent="0.2">
      <c r="G2545" s="12"/>
    </row>
    <row r="2546" spans="7:7" x14ac:dyDescent="0.2">
      <c r="G2546" s="12"/>
    </row>
    <row r="2547" spans="7:7" x14ac:dyDescent="0.2">
      <c r="G2547" s="12"/>
    </row>
    <row r="2548" spans="7:7" x14ac:dyDescent="0.2">
      <c r="G2548" s="12"/>
    </row>
    <row r="2549" spans="7:7" x14ac:dyDescent="0.2">
      <c r="G2549" s="12"/>
    </row>
    <row r="2550" spans="7:7" x14ac:dyDescent="0.2">
      <c r="G2550" s="12"/>
    </row>
    <row r="2551" spans="7:7" x14ac:dyDescent="0.2">
      <c r="G2551" s="12"/>
    </row>
    <row r="2552" spans="7:7" x14ac:dyDescent="0.2">
      <c r="G2552" s="12"/>
    </row>
    <row r="2553" spans="7:7" x14ac:dyDescent="0.2">
      <c r="G2553" s="12"/>
    </row>
    <row r="2554" spans="7:7" x14ac:dyDescent="0.2">
      <c r="G2554" s="12"/>
    </row>
    <row r="2555" spans="7:7" x14ac:dyDescent="0.2">
      <c r="G2555" s="12"/>
    </row>
    <row r="2556" spans="7:7" x14ac:dyDescent="0.2">
      <c r="G2556" s="12"/>
    </row>
    <row r="2557" spans="7:7" x14ac:dyDescent="0.2">
      <c r="G2557" s="12"/>
    </row>
    <row r="2558" spans="7:7" x14ac:dyDescent="0.2">
      <c r="G2558" s="12"/>
    </row>
    <row r="2559" spans="7:7" x14ac:dyDescent="0.2">
      <c r="G2559" s="12"/>
    </row>
    <row r="2560" spans="7:7" x14ac:dyDescent="0.2">
      <c r="G2560" s="12"/>
    </row>
    <row r="2561" spans="7:7" x14ac:dyDescent="0.2">
      <c r="G2561" s="12"/>
    </row>
    <row r="2562" spans="7:7" x14ac:dyDescent="0.2">
      <c r="G2562" s="12"/>
    </row>
    <row r="2563" spans="7:7" x14ac:dyDescent="0.2">
      <c r="G2563" s="12"/>
    </row>
    <row r="2564" spans="7:7" x14ac:dyDescent="0.2">
      <c r="G2564" s="12"/>
    </row>
    <row r="2565" spans="7:7" x14ac:dyDescent="0.2">
      <c r="G2565" s="12"/>
    </row>
    <row r="2566" spans="7:7" x14ac:dyDescent="0.2">
      <c r="G2566" s="12"/>
    </row>
    <row r="2567" spans="7:7" x14ac:dyDescent="0.2">
      <c r="G2567" s="12"/>
    </row>
    <row r="2568" spans="7:7" x14ac:dyDescent="0.2">
      <c r="G2568" s="12"/>
    </row>
    <row r="2569" spans="7:7" x14ac:dyDescent="0.2">
      <c r="G2569" s="12"/>
    </row>
    <row r="2570" spans="7:7" x14ac:dyDescent="0.2">
      <c r="G2570" s="12"/>
    </row>
    <row r="2571" spans="7:7" x14ac:dyDescent="0.2">
      <c r="G2571" s="12"/>
    </row>
    <row r="2572" spans="7:7" x14ac:dyDescent="0.2">
      <c r="G2572" s="12"/>
    </row>
    <row r="2573" spans="7:7" x14ac:dyDescent="0.2">
      <c r="G2573" s="12"/>
    </row>
    <row r="2574" spans="7:7" x14ac:dyDescent="0.2">
      <c r="G2574" s="12"/>
    </row>
    <row r="2575" spans="7:7" x14ac:dyDescent="0.2">
      <c r="G2575" s="12"/>
    </row>
    <row r="2576" spans="7:7" x14ac:dyDescent="0.2">
      <c r="G2576" s="12"/>
    </row>
    <row r="2577" spans="7:7" x14ac:dyDescent="0.2">
      <c r="G2577" s="12"/>
    </row>
    <row r="2578" spans="7:7" x14ac:dyDescent="0.2">
      <c r="G2578" s="12"/>
    </row>
    <row r="2579" spans="7:7" x14ac:dyDescent="0.2">
      <c r="G2579" s="12"/>
    </row>
    <row r="2580" spans="7:7" x14ac:dyDescent="0.2">
      <c r="G2580" s="12"/>
    </row>
    <row r="2581" spans="7:7" x14ac:dyDescent="0.2">
      <c r="G2581" s="12"/>
    </row>
    <row r="2582" spans="7:7" x14ac:dyDescent="0.2">
      <c r="G2582" s="12"/>
    </row>
    <row r="2583" spans="7:7" x14ac:dyDescent="0.2">
      <c r="G2583" s="12"/>
    </row>
    <row r="2584" spans="7:7" x14ac:dyDescent="0.2">
      <c r="G2584" s="12"/>
    </row>
    <row r="2585" spans="7:7" x14ac:dyDescent="0.2">
      <c r="G2585" s="12"/>
    </row>
    <row r="2586" spans="7:7" x14ac:dyDescent="0.2">
      <c r="G2586" s="12"/>
    </row>
    <row r="2587" spans="7:7" x14ac:dyDescent="0.2">
      <c r="G2587" s="12"/>
    </row>
    <row r="2588" spans="7:7" x14ac:dyDescent="0.2">
      <c r="G2588" s="12"/>
    </row>
    <row r="2589" spans="7:7" x14ac:dyDescent="0.2">
      <c r="G2589" s="12"/>
    </row>
    <row r="2590" spans="7:7" x14ac:dyDescent="0.2">
      <c r="G2590" s="12"/>
    </row>
    <row r="2591" spans="7:7" x14ac:dyDescent="0.2">
      <c r="G2591" s="12"/>
    </row>
    <row r="2592" spans="7:7" x14ac:dyDescent="0.2">
      <c r="G2592" s="12"/>
    </row>
    <row r="2593" spans="7:7" x14ac:dyDescent="0.2">
      <c r="G2593" s="12"/>
    </row>
    <row r="2594" spans="7:7" x14ac:dyDescent="0.2">
      <c r="G2594" s="12"/>
    </row>
    <row r="2595" spans="7:7" x14ac:dyDescent="0.2">
      <c r="G2595" s="12"/>
    </row>
    <row r="2596" spans="7:7" x14ac:dyDescent="0.2">
      <c r="G2596" s="12"/>
    </row>
    <row r="2597" spans="7:7" x14ac:dyDescent="0.2">
      <c r="G2597" s="12"/>
    </row>
    <row r="2598" spans="7:7" x14ac:dyDescent="0.2">
      <c r="G2598" s="12"/>
    </row>
    <row r="2599" spans="7:7" x14ac:dyDescent="0.2">
      <c r="G2599" s="12"/>
    </row>
    <row r="2600" spans="7:7" x14ac:dyDescent="0.2">
      <c r="G2600" s="12"/>
    </row>
    <row r="2601" spans="7:7" x14ac:dyDescent="0.2">
      <c r="G2601" s="12"/>
    </row>
    <row r="2602" spans="7:7" x14ac:dyDescent="0.2">
      <c r="G2602" s="12"/>
    </row>
    <row r="2603" spans="7:7" x14ac:dyDescent="0.2">
      <c r="G2603" s="12"/>
    </row>
    <row r="2604" spans="7:7" x14ac:dyDescent="0.2">
      <c r="G2604" s="12"/>
    </row>
    <row r="2605" spans="7:7" x14ac:dyDescent="0.2">
      <c r="G2605" s="12"/>
    </row>
    <row r="2606" spans="7:7" x14ac:dyDescent="0.2">
      <c r="G2606" s="12"/>
    </row>
    <row r="2607" spans="7:7" x14ac:dyDescent="0.2">
      <c r="G2607" s="12"/>
    </row>
    <row r="2608" spans="7:7" x14ac:dyDescent="0.2">
      <c r="G2608" s="12"/>
    </row>
    <row r="2609" spans="7:7" x14ac:dyDescent="0.2">
      <c r="G2609" s="12"/>
    </row>
    <row r="2610" spans="7:7" x14ac:dyDescent="0.2">
      <c r="G2610" s="12"/>
    </row>
    <row r="2611" spans="7:7" x14ac:dyDescent="0.2">
      <c r="G2611" s="12"/>
    </row>
    <row r="2612" spans="7:7" x14ac:dyDescent="0.2">
      <c r="G2612" s="12"/>
    </row>
    <row r="2613" spans="7:7" x14ac:dyDescent="0.2">
      <c r="G2613" s="12"/>
    </row>
    <row r="2614" spans="7:7" x14ac:dyDescent="0.2">
      <c r="G2614" s="12"/>
    </row>
    <row r="2615" spans="7:7" x14ac:dyDescent="0.2">
      <c r="G2615" s="12"/>
    </row>
    <row r="2616" spans="7:7" x14ac:dyDescent="0.2">
      <c r="G2616" s="12"/>
    </row>
    <row r="2617" spans="7:7" x14ac:dyDescent="0.2">
      <c r="G2617" s="12"/>
    </row>
    <row r="2618" spans="7:7" x14ac:dyDescent="0.2">
      <c r="G2618" s="12"/>
    </row>
    <row r="2619" spans="7:7" x14ac:dyDescent="0.2">
      <c r="G2619" s="12"/>
    </row>
    <row r="2620" spans="7:7" x14ac:dyDescent="0.2">
      <c r="G2620" s="12"/>
    </row>
    <row r="2621" spans="7:7" x14ac:dyDescent="0.2">
      <c r="G2621" s="12"/>
    </row>
    <row r="2622" spans="7:7" x14ac:dyDescent="0.2">
      <c r="G2622" s="12"/>
    </row>
    <row r="2623" spans="7:7" x14ac:dyDescent="0.2">
      <c r="G2623" s="12"/>
    </row>
    <row r="2624" spans="7:7" x14ac:dyDescent="0.2">
      <c r="G2624" s="12"/>
    </row>
    <row r="2625" spans="7:7" x14ac:dyDescent="0.2">
      <c r="G2625" s="12"/>
    </row>
    <row r="2626" spans="7:7" x14ac:dyDescent="0.2">
      <c r="G2626" s="12"/>
    </row>
    <row r="2627" spans="7:7" x14ac:dyDescent="0.2">
      <c r="G2627" s="12"/>
    </row>
    <row r="2628" spans="7:7" x14ac:dyDescent="0.2">
      <c r="G2628" s="12"/>
    </row>
    <row r="2629" spans="7:7" x14ac:dyDescent="0.2">
      <c r="G2629" s="12"/>
    </row>
    <row r="2630" spans="7:7" x14ac:dyDescent="0.2">
      <c r="G2630" s="12"/>
    </row>
    <row r="2631" spans="7:7" x14ac:dyDescent="0.2">
      <c r="G2631" s="12"/>
    </row>
    <row r="2632" spans="7:7" x14ac:dyDescent="0.2">
      <c r="G2632" s="12"/>
    </row>
    <row r="2633" spans="7:7" x14ac:dyDescent="0.2">
      <c r="G2633" s="12"/>
    </row>
    <row r="2634" spans="7:7" x14ac:dyDescent="0.2">
      <c r="G2634" s="12"/>
    </row>
    <row r="2635" spans="7:7" x14ac:dyDescent="0.2">
      <c r="G2635" s="12"/>
    </row>
    <row r="2636" spans="7:7" x14ac:dyDescent="0.2">
      <c r="G2636" s="12"/>
    </row>
    <row r="2637" spans="7:7" x14ac:dyDescent="0.2">
      <c r="G2637" s="12"/>
    </row>
    <row r="2638" spans="7:7" x14ac:dyDescent="0.2">
      <c r="G2638" s="12"/>
    </row>
    <row r="2639" spans="7:7" x14ac:dyDescent="0.2">
      <c r="G2639" s="12"/>
    </row>
    <row r="2640" spans="7:7" x14ac:dyDescent="0.2">
      <c r="G2640" s="12"/>
    </row>
    <row r="2641" spans="7:7" x14ac:dyDescent="0.2">
      <c r="G2641" s="12"/>
    </row>
    <row r="2642" spans="7:7" x14ac:dyDescent="0.2">
      <c r="G2642" s="12"/>
    </row>
    <row r="2643" spans="7:7" x14ac:dyDescent="0.2">
      <c r="G2643" s="12"/>
    </row>
    <row r="2644" spans="7:7" x14ac:dyDescent="0.2">
      <c r="G2644" s="12"/>
    </row>
    <row r="2645" spans="7:7" x14ac:dyDescent="0.2">
      <c r="G2645" s="12"/>
    </row>
    <row r="2646" spans="7:7" x14ac:dyDescent="0.2">
      <c r="G2646" s="12"/>
    </row>
    <row r="2647" spans="7:7" x14ac:dyDescent="0.2">
      <c r="G2647" s="12"/>
    </row>
    <row r="2648" spans="7:7" x14ac:dyDescent="0.2">
      <c r="G2648" s="12"/>
    </row>
    <row r="2649" spans="7:7" x14ac:dyDescent="0.2">
      <c r="G2649" s="12"/>
    </row>
    <row r="2650" spans="7:7" x14ac:dyDescent="0.2">
      <c r="G2650" s="12"/>
    </row>
    <row r="2651" spans="7:7" x14ac:dyDescent="0.2">
      <c r="G2651" s="12"/>
    </row>
    <row r="2652" spans="7:7" x14ac:dyDescent="0.2">
      <c r="G2652" s="12"/>
    </row>
    <row r="2653" spans="7:7" x14ac:dyDescent="0.2">
      <c r="G2653" s="12"/>
    </row>
    <row r="2654" spans="7:7" x14ac:dyDescent="0.2">
      <c r="G2654" s="12"/>
    </row>
    <row r="2655" spans="7:7" x14ac:dyDescent="0.2">
      <c r="G2655" s="12"/>
    </row>
    <row r="2656" spans="7:7" x14ac:dyDescent="0.2">
      <c r="G2656" s="12"/>
    </row>
    <row r="2657" spans="7:7" x14ac:dyDescent="0.2">
      <c r="G2657" s="12"/>
    </row>
    <row r="2658" spans="7:7" x14ac:dyDescent="0.2">
      <c r="G2658" s="12"/>
    </row>
    <row r="2659" spans="7:7" x14ac:dyDescent="0.2">
      <c r="G2659" s="12"/>
    </row>
    <row r="2660" spans="7:7" x14ac:dyDescent="0.2">
      <c r="G2660" s="12"/>
    </row>
    <row r="2661" spans="7:7" x14ac:dyDescent="0.2">
      <c r="G2661" s="12"/>
    </row>
    <row r="2662" spans="7:7" x14ac:dyDescent="0.2">
      <c r="G2662" s="12"/>
    </row>
    <row r="2663" spans="7:7" x14ac:dyDescent="0.2">
      <c r="G2663" s="12"/>
    </row>
    <row r="2664" spans="7:7" x14ac:dyDescent="0.2">
      <c r="G2664" s="12"/>
    </row>
    <row r="2665" spans="7:7" x14ac:dyDescent="0.2">
      <c r="G2665" s="12"/>
    </row>
    <row r="2666" spans="7:7" x14ac:dyDescent="0.2">
      <c r="G2666" s="12"/>
    </row>
    <row r="2667" spans="7:7" x14ac:dyDescent="0.2">
      <c r="G2667" s="12"/>
    </row>
    <row r="2668" spans="7:7" x14ac:dyDescent="0.2">
      <c r="G2668" s="12"/>
    </row>
    <row r="2669" spans="7:7" x14ac:dyDescent="0.2">
      <c r="G2669" s="12"/>
    </row>
    <row r="2670" spans="7:7" x14ac:dyDescent="0.2">
      <c r="G2670" s="12"/>
    </row>
    <row r="2671" spans="7:7" x14ac:dyDescent="0.2">
      <c r="G2671" s="12"/>
    </row>
    <row r="2672" spans="7:7" x14ac:dyDescent="0.2">
      <c r="G2672" s="12"/>
    </row>
    <row r="2673" spans="7:7" x14ac:dyDescent="0.2">
      <c r="G2673" s="12"/>
    </row>
    <row r="2674" spans="7:7" x14ac:dyDescent="0.2">
      <c r="G2674" s="12"/>
    </row>
    <row r="2675" spans="7:7" x14ac:dyDescent="0.2">
      <c r="G2675" s="12"/>
    </row>
    <row r="2676" spans="7:7" x14ac:dyDescent="0.2">
      <c r="G2676" s="12"/>
    </row>
    <row r="2677" spans="7:7" x14ac:dyDescent="0.2">
      <c r="G2677" s="12"/>
    </row>
    <row r="2678" spans="7:7" x14ac:dyDescent="0.2">
      <c r="G2678" s="12"/>
    </row>
    <row r="2679" spans="7:7" x14ac:dyDescent="0.2">
      <c r="G2679" s="12"/>
    </row>
    <row r="2680" spans="7:7" x14ac:dyDescent="0.2">
      <c r="G2680" s="12"/>
    </row>
    <row r="2681" spans="7:7" x14ac:dyDescent="0.2">
      <c r="G2681" s="12"/>
    </row>
    <row r="2682" spans="7:7" x14ac:dyDescent="0.2">
      <c r="G2682" s="12"/>
    </row>
    <row r="2683" spans="7:7" x14ac:dyDescent="0.2">
      <c r="G2683" s="12"/>
    </row>
    <row r="2684" spans="7:7" x14ac:dyDescent="0.2">
      <c r="G2684" s="12"/>
    </row>
    <row r="2685" spans="7:7" x14ac:dyDescent="0.2">
      <c r="G2685" s="12"/>
    </row>
    <row r="2686" spans="7:7" x14ac:dyDescent="0.2">
      <c r="G2686" s="12"/>
    </row>
    <row r="2687" spans="7:7" x14ac:dyDescent="0.2">
      <c r="G2687" s="12"/>
    </row>
    <row r="2688" spans="7:7" x14ac:dyDescent="0.2">
      <c r="G2688" s="12"/>
    </row>
    <row r="2689" spans="7:7" x14ac:dyDescent="0.2">
      <c r="G2689" s="12"/>
    </row>
    <row r="2690" spans="7:7" x14ac:dyDescent="0.2">
      <c r="G2690" s="12"/>
    </row>
    <row r="2691" spans="7:7" x14ac:dyDescent="0.2">
      <c r="G2691" s="12"/>
    </row>
    <row r="2692" spans="7:7" x14ac:dyDescent="0.2">
      <c r="G2692" s="12"/>
    </row>
    <row r="2693" spans="7:7" x14ac:dyDescent="0.2">
      <c r="G2693" s="12"/>
    </row>
    <row r="2694" spans="7:7" x14ac:dyDescent="0.2">
      <c r="G2694" s="12"/>
    </row>
    <row r="2695" spans="7:7" x14ac:dyDescent="0.2">
      <c r="G2695" s="12"/>
    </row>
    <row r="2696" spans="7:7" x14ac:dyDescent="0.2">
      <c r="G2696" s="12"/>
    </row>
    <row r="2697" spans="7:7" x14ac:dyDescent="0.2">
      <c r="G2697" s="12"/>
    </row>
    <row r="2698" spans="7:7" x14ac:dyDescent="0.2">
      <c r="G2698" s="12"/>
    </row>
    <row r="2699" spans="7:7" x14ac:dyDescent="0.2">
      <c r="G2699" s="12"/>
    </row>
    <row r="2700" spans="7:7" x14ac:dyDescent="0.2">
      <c r="G2700" s="12"/>
    </row>
    <row r="2701" spans="7:7" x14ac:dyDescent="0.2">
      <c r="G2701" s="12"/>
    </row>
    <row r="2702" spans="7:7" x14ac:dyDescent="0.2">
      <c r="G2702" s="12"/>
    </row>
    <row r="2703" spans="7:7" x14ac:dyDescent="0.2">
      <c r="G2703" s="12"/>
    </row>
    <row r="2704" spans="7:7" x14ac:dyDescent="0.2">
      <c r="G2704" s="12"/>
    </row>
    <row r="2705" spans="7:7" x14ac:dyDescent="0.2">
      <c r="G2705" s="12"/>
    </row>
    <row r="2706" spans="7:7" x14ac:dyDescent="0.2">
      <c r="G2706" s="12"/>
    </row>
    <row r="2707" spans="7:7" x14ac:dyDescent="0.2">
      <c r="G2707" s="12"/>
    </row>
    <row r="2708" spans="7:7" x14ac:dyDescent="0.2">
      <c r="G2708" s="12"/>
    </row>
    <row r="2709" spans="7:7" x14ac:dyDescent="0.2">
      <c r="G2709" s="12"/>
    </row>
    <row r="2710" spans="7:7" x14ac:dyDescent="0.2">
      <c r="G2710" s="12"/>
    </row>
    <row r="2711" spans="7:7" x14ac:dyDescent="0.2">
      <c r="G2711" s="12"/>
    </row>
    <row r="2712" spans="7:7" x14ac:dyDescent="0.2">
      <c r="G2712" s="12"/>
    </row>
    <row r="2713" spans="7:7" x14ac:dyDescent="0.2">
      <c r="G2713" s="12"/>
    </row>
    <row r="2714" spans="7:7" x14ac:dyDescent="0.2">
      <c r="G2714" s="12"/>
    </row>
    <row r="2715" spans="7:7" x14ac:dyDescent="0.2">
      <c r="G2715" s="12"/>
    </row>
    <row r="2716" spans="7:7" x14ac:dyDescent="0.2">
      <c r="G2716" s="12"/>
    </row>
    <row r="2717" spans="7:7" x14ac:dyDescent="0.2">
      <c r="G2717" s="12"/>
    </row>
    <row r="2718" spans="7:7" x14ac:dyDescent="0.2">
      <c r="G2718" s="12"/>
    </row>
    <row r="2719" spans="7:7" x14ac:dyDescent="0.2">
      <c r="G2719" s="12"/>
    </row>
    <row r="2720" spans="7:7" x14ac:dyDescent="0.2">
      <c r="G2720" s="12"/>
    </row>
    <row r="2721" spans="7:7" x14ac:dyDescent="0.2">
      <c r="G2721" s="12"/>
    </row>
    <row r="2722" spans="7:7" x14ac:dyDescent="0.2">
      <c r="G2722" s="12"/>
    </row>
    <row r="2723" spans="7:7" x14ac:dyDescent="0.2">
      <c r="G2723" s="12"/>
    </row>
    <row r="2724" spans="7:7" x14ac:dyDescent="0.2">
      <c r="G2724" s="12"/>
    </row>
    <row r="2725" spans="7:7" x14ac:dyDescent="0.2">
      <c r="G2725" s="12"/>
    </row>
    <row r="2726" spans="7:7" x14ac:dyDescent="0.2">
      <c r="G2726" s="12"/>
    </row>
    <row r="2727" spans="7:7" x14ac:dyDescent="0.2">
      <c r="G2727" s="12"/>
    </row>
    <row r="2728" spans="7:7" x14ac:dyDescent="0.2">
      <c r="G2728" s="12"/>
    </row>
    <row r="2729" spans="7:7" x14ac:dyDescent="0.2">
      <c r="G2729" s="12"/>
    </row>
    <row r="2730" spans="7:7" x14ac:dyDescent="0.2">
      <c r="G2730" s="12"/>
    </row>
    <row r="2731" spans="7:7" x14ac:dyDescent="0.2">
      <c r="G2731" s="12"/>
    </row>
    <row r="2732" spans="7:7" x14ac:dyDescent="0.2">
      <c r="G2732" s="12"/>
    </row>
    <row r="2733" spans="7:7" x14ac:dyDescent="0.2">
      <c r="G2733" s="12"/>
    </row>
    <row r="2734" spans="7:7" x14ac:dyDescent="0.2">
      <c r="G2734" s="12"/>
    </row>
    <row r="2735" spans="7:7" x14ac:dyDescent="0.2">
      <c r="G2735" s="12"/>
    </row>
    <row r="2736" spans="7:7" x14ac:dyDescent="0.2">
      <c r="G2736" s="12"/>
    </row>
    <row r="2737" spans="7:7" x14ac:dyDescent="0.2">
      <c r="G2737" s="12"/>
    </row>
    <row r="2738" spans="7:7" x14ac:dyDescent="0.2">
      <c r="G2738" s="12"/>
    </row>
    <row r="2739" spans="7:7" x14ac:dyDescent="0.2">
      <c r="G2739" s="12"/>
    </row>
    <row r="2740" spans="7:7" x14ac:dyDescent="0.2">
      <c r="G2740" s="12"/>
    </row>
    <row r="2741" spans="7:7" x14ac:dyDescent="0.2">
      <c r="G2741" s="12"/>
    </row>
    <row r="2742" spans="7:7" x14ac:dyDescent="0.2">
      <c r="G2742" s="12"/>
    </row>
    <row r="2743" spans="7:7" x14ac:dyDescent="0.2">
      <c r="G2743" s="12"/>
    </row>
    <row r="2744" spans="7:7" x14ac:dyDescent="0.2">
      <c r="G2744" s="12"/>
    </row>
    <row r="2745" spans="7:7" x14ac:dyDescent="0.2">
      <c r="G2745" s="12"/>
    </row>
    <row r="2746" spans="7:7" x14ac:dyDescent="0.2">
      <c r="G2746" s="12"/>
    </row>
    <row r="2747" spans="7:7" x14ac:dyDescent="0.2">
      <c r="G2747" s="12"/>
    </row>
    <row r="2748" spans="7:7" x14ac:dyDescent="0.2">
      <c r="G2748" s="12"/>
    </row>
    <row r="2749" spans="7:7" x14ac:dyDescent="0.2">
      <c r="G2749" s="12"/>
    </row>
    <row r="2750" spans="7:7" x14ac:dyDescent="0.2">
      <c r="G2750" s="12"/>
    </row>
    <row r="2751" spans="7:7" x14ac:dyDescent="0.2">
      <c r="G2751" s="12"/>
    </row>
    <row r="2752" spans="7:7" x14ac:dyDescent="0.2">
      <c r="G2752" s="12"/>
    </row>
    <row r="2753" spans="7:7" x14ac:dyDescent="0.2">
      <c r="G2753" s="12"/>
    </row>
    <row r="2754" spans="7:7" x14ac:dyDescent="0.2">
      <c r="G2754" s="12"/>
    </row>
    <row r="2755" spans="7:7" x14ac:dyDescent="0.2">
      <c r="G2755" s="12"/>
    </row>
    <row r="2756" spans="7:7" x14ac:dyDescent="0.2">
      <c r="G2756" s="12"/>
    </row>
    <row r="2757" spans="7:7" x14ac:dyDescent="0.2">
      <c r="G2757" s="12"/>
    </row>
    <row r="2758" spans="7:7" x14ac:dyDescent="0.2">
      <c r="G2758" s="12"/>
    </row>
    <row r="2759" spans="7:7" x14ac:dyDescent="0.2">
      <c r="G2759" s="12"/>
    </row>
    <row r="2760" spans="7:7" x14ac:dyDescent="0.2">
      <c r="G2760" s="12"/>
    </row>
    <row r="2761" spans="7:7" x14ac:dyDescent="0.2">
      <c r="G2761" s="12"/>
    </row>
    <row r="2762" spans="7:7" x14ac:dyDescent="0.2">
      <c r="G2762" s="12"/>
    </row>
    <row r="2763" spans="7:7" x14ac:dyDescent="0.2">
      <c r="G2763" s="12"/>
    </row>
    <row r="2764" spans="7:7" x14ac:dyDescent="0.2">
      <c r="G2764" s="12"/>
    </row>
    <row r="2765" spans="7:7" x14ac:dyDescent="0.2">
      <c r="G2765" s="12"/>
    </row>
    <row r="2766" spans="7:7" x14ac:dyDescent="0.2">
      <c r="G2766" s="12"/>
    </row>
    <row r="2767" spans="7:7" x14ac:dyDescent="0.2">
      <c r="G2767" s="12"/>
    </row>
    <row r="2768" spans="7:7" x14ac:dyDescent="0.2">
      <c r="G2768" s="12"/>
    </row>
    <row r="2769" spans="7:7" x14ac:dyDescent="0.2">
      <c r="G2769" s="12"/>
    </row>
    <row r="2770" spans="7:7" x14ac:dyDescent="0.2">
      <c r="G2770" s="12"/>
    </row>
    <row r="2771" spans="7:7" x14ac:dyDescent="0.2">
      <c r="G2771" s="12"/>
    </row>
    <row r="2772" spans="7:7" x14ac:dyDescent="0.2">
      <c r="G2772" s="12"/>
    </row>
    <row r="2773" spans="7:7" x14ac:dyDescent="0.2">
      <c r="G2773" s="12"/>
    </row>
    <row r="2774" spans="7:7" x14ac:dyDescent="0.2">
      <c r="G2774" s="12"/>
    </row>
    <row r="2775" spans="7:7" x14ac:dyDescent="0.2">
      <c r="G2775" s="12"/>
    </row>
    <row r="2776" spans="7:7" x14ac:dyDescent="0.2">
      <c r="G2776" s="12"/>
    </row>
    <row r="2777" spans="7:7" x14ac:dyDescent="0.2">
      <c r="G2777" s="12"/>
    </row>
    <row r="2778" spans="7:7" x14ac:dyDescent="0.2">
      <c r="G2778" s="12"/>
    </row>
    <row r="2779" spans="7:7" x14ac:dyDescent="0.2">
      <c r="G2779" s="12"/>
    </row>
    <row r="2780" spans="7:7" x14ac:dyDescent="0.2">
      <c r="G2780" s="12"/>
    </row>
    <row r="2781" spans="7:7" x14ac:dyDescent="0.2">
      <c r="G2781" s="12"/>
    </row>
    <row r="2782" spans="7:7" x14ac:dyDescent="0.2">
      <c r="G2782" s="12"/>
    </row>
    <row r="2783" spans="7:7" x14ac:dyDescent="0.2">
      <c r="G2783" s="12"/>
    </row>
    <row r="2784" spans="7:7" x14ac:dyDescent="0.2">
      <c r="G2784" s="12"/>
    </row>
    <row r="2785" spans="7:7" x14ac:dyDescent="0.2">
      <c r="G2785" s="12"/>
    </row>
    <row r="2786" spans="7:7" x14ac:dyDescent="0.2">
      <c r="G2786" s="12"/>
    </row>
    <row r="2787" spans="7:7" x14ac:dyDescent="0.2">
      <c r="G2787" s="12"/>
    </row>
    <row r="2788" spans="7:7" x14ac:dyDescent="0.2">
      <c r="G2788" s="12"/>
    </row>
    <row r="2789" spans="7:7" x14ac:dyDescent="0.2">
      <c r="G2789" s="12"/>
    </row>
    <row r="2790" spans="7:7" x14ac:dyDescent="0.2">
      <c r="G2790" s="12"/>
    </row>
    <row r="2791" spans="7:7" x14ac:dyDescent="0.2">
      <c r="G2791" s="12"/>
    </row>
    <row r="2792" spans="7:7" x14ac:dyDescent="0.2">
      <c r="G2792" s="12"/>
    </row>
    <row r="2793" spans="7:7" x14ac:dyDescent="0.2">
      <c r="G2793" s="12"/>
    </row>
    <row r="2794" spans="7:7" x14ac:dyDescent="0.2">
      <c r="G2794" s="12"/>
    </row>
    <row r="2795" spans="7:7" x14ac:dyDescent="0.2">
      <c r="G2795" s="12"/>
    </row>
    <row r="2796" spans="7:7" x14ac:dyDescent="0.2">
      <c r="G2796" s="12"/>
    </row>
    <row r="2797" spans="7:7" x14ac:dyDescent="0.2">
      <c r="G2797" s="12"/>
    </row>
    <row r="2798" spans="7:7" x14ac:dyDescent="0.2">
      <c r="G2798" s="12"/>
    </row>
    <row r="2799" spans="7:7" x14ac:dyDescent="0.2">
      <c r="G2799" s="12"/>
    </row>
    <row r="2800" spans="7:7" x14ac:dyDescent="0.2">
      <c r="G2800" s="12"/>
    </row>
    <row r="2801" spans="7:7" x14ac:dyDescent="0.2">
      <c r="G2801" s="12"/>
    </row>
    <row r="2802" spans="7:7" x14ac:dyDescent="0.2">
      <c r="G2802" s="12"/>
    </row>
    <row r="2803" spans="7:7" x14ac:dyDescent="0.2">
      <c r="G2803" s="12"/>
    </row>
    <row r="2804" spans="7:7" x14ac:dyDescent="0.2">
      <c r="G2804" s="12"/>
    </row>
    <row r="2805" spans="7:7" x14ac:dyDescent="0.2">
      <c r="G2805" s="12"/>
    </row>
    <row r="2806" spans="7:7" x14ac:dyDescent="0.2">
      <c r="G2806" s="12"/>
    </row>
    <row r="2807" spans="7:7" x14ac:dyDescent="0.2">
      <c r="G2807" s="12"/>
    </row>
    <row r="2808" spans="7:7" x14ac:dyDescent="0.2">
      <c r="G2808" s="12"/>
    </row>
    <row r="2809" spans="7:7" x14ac:dyDescent="0.2">
      <c r="G2809" s="12"/>
    </row>
    <row r="2810" spans="7:7" x14ac:dyDescent="0.2">
      <c r="G2810" s="12"/>
    </row>
    <row r="2811" spans="7:7" x14ac:dyDescent="0.2">
      <c r="G2811" s="12"/>
    </row>
    <row r="2812" spans="7:7" x14ac:dyDescent="0.2">
      <c r="G2812" s="12"/>
    </row>
    <row r="2813" spans="7:7" x14ac:dyDescent="0.2">
      <c r="G2813" s="12"/>
    </row>
    <row r="2814" spans="7:7" x14ac:dyDescent="0.2">
      <c r="G2814" s="12"/>
    </row>
    <row r="2815" spans="7:7" x14ac:dyDescent="0.2">
      <c r="G2815" s="12"/>
    </row>
    <row r="2816" spans="7:7" x14ac:dyDescent="0.2">
      <c r="G2816" s="12"/>
    </row>
    <row r="2817" spans="7:7" x14ac:dyDescent="0.2">
      <c r="G2817" s="12"/>
    </row>
    <row r="2818" spans="7:7" x14ac:dyDescent="0.2">
      <c r="G2818" s="12"/>
    </row>
    <row r="2819" spans="7:7" x14ac:dyDescent="0.2">
      <c r="G2819" s="12"/>
    </row>
    <row r="2820" spans="7:7" x14ac:dyDescent="0.2">
      <c r="G2820" s="12"/>
    </row>
    <row r="2821" spans="7:7" x14ac:dyDescent="0.2">
      <c r="G2821" s="12"/>
    </row>
    <row r="2822" spans="7:7" x14ac:dyDescent="0.2">
      <c r="G2822" s="12"/>
    </row>
    <row r="2823" spans="7:7" x14ac:dyDescent="0.2">
      <c r="G2823" s="12"/>
    </row>
    <row r="2824" spans="7:7" x14ac:dyDescent="0.2">
      <c r="G2824" s="12"/>
    </row>
    <row r="2825" spans="7:7" x14ac:dyDescent="0.2">
      <c r="G2825" s="12"/>
    </row>
    <row r="2826" spans="7:7" x14ac:dyDescent="0.2">
      <c r="G2826" s="12"/>
    </row>
    <row r="2827" spans="7:7" x14ac:dyDescent="0.2">
      <c r="G2827" s="12"/>
    </row>
    <row r="2828" spans="7:7" x14ac:dyDescent="0.2">
      <c r="G2828" s="12"/>
    </row>
    <row r="2829" spans="7:7" x14ac:dyDescent="0.2">
      <c r="G2829" s="12"/>
    </row>
    <row r="2830" spans="7:7" x14ac:dyDescent="0.2">
      <c r="G2830" s="12"/>
    </row>
    <row r="2831" spans="7:7" x14ac:dyDescent="0.2">
      <c r="G2831" s="12"/>
    </row>
    <row r="2832" spans="7:7" x14ac:dyDescent="0.2">
      <c r="G2832" s="12"/>
    </row>
    <row r="2833" spans="7:7" x14ac:dyDescent="0.2">
      <c r="G2833" s="12"/>
    </row>
    <row r="2834" spans="7:7" x14ac:dyDescent="0.2">
      <c r="G2834" s="12"/>
    </row>
    <row r="2835" spans="7:7" x14ac:dyDescent="0.2">
      <c r="G2835" s="12"/>
    </row>
    <row r="2836" spans="7:7" x14ac:dyDescent="0.2">
      <c r="G2836" s="12"/>
    </row>
    <row r="2837" spans="7:7" x14ac:dyDescent="0.2">
      <c r="G2837" s="12"/>
    </row>
    <row r="2838" spans="7:7" x14ac:dyDescent="0.2">
      <c r="G2838" s="12"/>
    </row>
    <row r="2839" spans="7:7" x14ac:dyDescent="0.2">
      <c r="G2839" s="12"/>
    </row>
    <row r="2840" spans="7:7" x14ac:dyDescent="0.2">
      <c r="G2840" s="12"/>
    </row>
    <row r="2841" spans="7:7" x14ac:dyDescent="0.2">
      <c r="G2841" s="12"/>
    </row>
    <row r="2842" spans="7:7" x14ac:dyDescent="0.2">
      <c r="G2842" s="12"/>
    </row>
    <row r="2843" spans="7:7" x14ac:dyDescent="0.2">
      <c r="G2843" s="12"/>
    </row>
    <row r="2844" spans="7:7" x14ac:dyDescent="0.2">
      <c r="G2844" s="12"/>
    </row>
    <row r="2845" spans="7:7" x14ac:dyDescent="0.2">
      <c r="G2845" s="12"/>
    </row>
    <row r="2846" spans="7:7" x14ac:dyDescent="0.2">
      <c r="G2846" s="12"/>
    </row>
    <row r="2847" spans="7:7" x14ac:dyDescent="0.2">
      <c r="G2847" s="12"/>
    </row>
    <row r="2848" spans="7:7" x14ac:dyDescent="0.2">
      <c r="G2848" s="12"/>
    </row>
    <row r="2849" spans="7:7" x14ac:dyDescent="0.2">
      <c r="G2849" s="12"/>
    </row>
    <row r="2850" spans="7:7" x14ac:dyDescent="0.2">
      <c r="G2850" s="12"/>
    </row>
    <row r="2851" spans="7:7" x14ac:dyDescent="0.2">
      <c r="G2851" s="12"/>
    </row>
    <row r="2852" spans="7:7" x14ac:dyDescent="0.2">
      <c r="G2852" s="12"/>
    </row>
    <row r="2853" spans="7:7" x14ac:dyDescent="0.2">
      <c r="G2853" s="12"/>
    </row>
    <row r="2854" spans="7:7" x14ac:dyDescent="0.2">
      <c r="G2854" s="12"/>
    </row>
    <row r="2855" spans="7:7" x14ac:dyDescent="0.2">
      <c r="G2855" s="12"/>
    </row>
    <row r="2856" spans="7:7" x14ac:dyDescent="0.2">
      <c r="G2856" s="12"/>
    </row>
    <row r="2857" spans="7:7" x14ac:dyDescent="0.2">
      <c r="G2857" s="12"/>
    </row>
    <row r="2858" spans="7:7" x14ac:dyDescent="0.2">
      <c r="G2858" s="12"/>
    </row>
    <row r="2859" spans="7:7" x14ac:dyDescent="0.2">
      <c r="G2859" s="12"/>
    </row>
    <row r="2860" spans="7:7" x14ac:dyDescent="0.2">
      <c r="G2860" s="12"/>
    </row>
    <row r="2861" spans="7:7" x14ac:dyDescent="0.2">
      <c r="G2861" s="12"/>
    </row>
    <row r="2862" spans="7:7" x14ac:dyDescent="0.2">
      <c r="G2862" s="12"/>
    </row>
    <row r="2863" spans="7:7" x14ac:dyDescent="0.2">
      <c r="G2863" s="12"/>
    </row>
    <row r="2864" spans="7:7" x14ac:dyDescent="0.2">
      <c r="G2864" s="12"/>
    </row>
    <row r="2865" spans="7:7" x14ac:dyDescent="0.2">
      <c r="G2865" s="12"/>
    </row>
    <row r="2866" spans="7:7" x14ac:dyDescent="0.2">
      <c r="G2866" s="12"/>
    </row>
    <row r="2867" spans="7:7" x14ac:dyDescent="0.2">
      <c r="G2867" s="12"/>
    </row>
    <row r="2868" spans="7:7" x14ac:dyDescent="0.2">
      <c r="G2868" s="12"/>
    </row>
    <row r="2869" spans="7:7" x14ac:dyDescent="0.2">
      <c r="G2869" s="12"/>
    </row>
    <row r="2870" spans="7:7" x14ac:dyDescent="0.2">
      <c r="G2870" s="12"/>
    </row>
    <row r="2871" spans="7:7" x14ac:dyDescent="0.2">
      <c r="G2871" s="12"/>
    </row>
    <row r="2872" spans="7:7" x14ac:dyDescent="0.2">
      <c r="G2872" s="12"/>
    </row>
    <row r="2873" spans="7:7" x14ac:dyDescent="0.2">
      <c r="G2873" s="12"/>
    </row>
    <row r="2874" spans="7:7" x14ac:dyDescent="0.2">
      <c r="G2874" s="12"/>
    </row>
    <row r="2875" spans="7:7" x14ac:dyDescent="0.2">
      <c r="G2875" s="12"/>
    </row>
    <row r="2876" spans="7:7" x14ac:dyDescent="0.2">
      <c r="G2876" s="12"/>
    </row>
    <row r="2877" spans="7:7" x14ac:dyDescent="0.2">
      <c r="G2877" s="12"/>
    </row>
    <row r="2878" spans="7:7" x14ac:dyDescent="0.2">
      <c r="G2878" s="12"/>
    </row>
    <row r="2879" spans="7:7" x14ac:dyDescent="0.2">
      <c r="G2879" s="12"/>
    </row>
    <row r="2880" spans="7:7" x14ac:dyDescent="0.2">
      <c r="G2880" s="12"/>
    </row>
    <row r="2881" spans="7:7" x14ac:dyDescent="0.2">
      <c r="G2881" s="12"/>
    </row>
    <row r="2882" spans="7:7" x14ac:dyDescent="0.2">
      <c r="G2882" s="12"/>
    </row>
    <row r="2883" spans="7:7" x14ac:dyDescent="0.2">
      <c r="G2883" s="12"/>
    </row>
    <row r="2884" spans="7:7" x14ac:dyDescent="0.2">
      <c r="G2884" s="12"/>
    </row>
    <row r="2885" spans="7:7" x14ac:dyDescent="0.2">
      <c r="G2885" s="12"/>
    </row>
    <row r="2886" spans="7:7" x14ac:dyDescent="0.2">
      <c r="G2886" s="12"/>
    </row>
    <row r="2887" spans="7:7" x14ac:dyDescent="0.2">
      <c r="G2887" s="12"/>
    </row>
    <row r="2888" spans="7:7" x14ac:dyDescent="0.2">
      <c r="G2888" s="12"/>
    </row>
    <row r="2889" spans="7:7" x14ac:dyDescent="0.2">
      <c r="G2889" s="12"/>
    </row>
    <row r="2890" spans="7:7" x14ac:dyDescent="0.2">
      <c r="G2890" s="12"/>
    </row>
    <row r="2891" spans="7:7" x14ac:dyDescent="0.2">
      <c r="G2891" s="12"/>
    </row>
    <row r="2892" spans="7:7" x14ac:dyDescent="0.2">
      <c r="G2892" s="12"/>
    </row>
    <row r="2893" spans="7:7" x14ac:dyDescent="0.2">
      <c r="G2893" s="12"/>
    </row>
    <row r="2894" spans="7:7" x14ac:dyDescent="0.2">
      <c r="G2894" s="12"/>
    </row>
    <row r="2895" spans="7:7" x14ac:dyDescent="0.2">
      <c r="G2895" s="12"/>
    </row>
    <row r="2896" spans="7:7" x14ac:dyDescent="0.2">
      <c r="G2896" s="12"/>
    </row>
    <row r="2897" spans="7:7" x14ac:dyDescent="0.2">
      <c r="G2897" s="12"/>
    </row>
    <row r="2898" spans="7:7" x14ac:dyDescent="0.2">
      <c r="G2898" s="12"/>
    </row>
    <row r="2899" spans="7:7" x14ac:dyDescent="0.2">
      <c r="G2899" s="12"/>
    </row>
    <row r="2900" spans="7:7" x14ac:dyDescent="0.2">
      <c r="G2900" s="12"/>
    </row>
    <row r="2901" spans="7:7" x14ac:dyDescent="0.2">
      <c r="G2901" s="12"/>
    </row>
    <row r="2902" spans="7:7" x14ac:dyDescent="0.2">
      <c r="G2902" s="12"/>
    </row>
    <row r="2903" spans="7:7" x14ac:dyDescent="0.2">
      <c r="G2903" s="12"/>
    </row>
    <row r="2904" spans="7:7" x14ac:dyDescent="0.2">
      <c r="G2904" s="12"/>
    </row>
    <row r="2905" spans="7:7" x14ac:dyDescent="0.2">
      <c r="G2905" s="12"/>
    </row>
    <row r="2906" spans="7:7" x14ac:dyDescent="0.2">
      <c r="G2906" s="12"/>
    </row>
    <row r="2907" spans="7:7" x14ac:dyDescent="0.2">
      <c r="G2907" s="12"/>
    </row>
    <row r="2908" spans="7:7" x14ac:dyDescent="0.2">
      <c r="G2908" s="12"/>
    </row>
    <row r="2909" spans="7:7" x14ac:dyDescent="0.2">
      <c r="G2909" s="12"/>
    </row>
    <row r="2910" spans="7:7" x14ac:dyDescent="0.2">
      <c r="G2910" s="12"/>
    </row>
    <row r="2911" spans="7:7" x14ac:dyDescent="0.2">
      <c r="G2911" s="12"/>
    </row>
    <row r="2912" spans="7:7" x14ac:dyDescent="0.2">
      <c r="G2912" s="12"/>
    </row>
    <row r="2913" spans="7:7" x14ac:dyDescent="0.2">
      <c r="G2913" s="12"/>
    </row>
    <row r="2914" spans="7:7" x14ac:dyDescent="0.2">
      <c r="G2914" s="12"/>
    </row>
    <row r="2915" spans="7:7" x14ac:dyDescent="0.2">
      <c r="G2915" s="12"/>
    </row>
    <row r="2916" spans="7:7" x14ac:dyDescent="0.2">
      <c r="G2916" s="12"/>
    </row>
    <row r="2917" spans="7:7" x14ac:dyDescent="0.2">
      <c r="G2917" s="12"/>
    </row>
    <row r="2918" spans="7:7" x14ac:dyDescent="0.2">
      <c r="G2918" s="12"/>
    </row>
    <row r="2919" spans="7:7" x14ac:dyDescent="0.2">
      <c r="G2919" s="12"/>
    </row>
    <row r="2920" spans="7:7" x14ac:dyDescent="0.2">
      <c r="G2920" s="12"/>
    </row>
    <row r="2921" spans="7:7" x14ac:dyDescent="0.2">
      <c r="G2921" s="12"/>
    </row>
    <row r="2922" spans="7:7" x14ac:dyDescent="0.2">
      <c r="G2922" s="12"/>
    </row>
    <row r="2923" spans="7:7" x14ac:dyDescent="0.2">
      <c r="G2923" s="12"/>
    </row>
    <row r="2924" spans="7:7" x14ac:dyDescent="0.2">
      <c r="G2924" s="12"/>
    </row>
    <row r="2925" spans="7:7" x14ac:dyDescent="0.2">
      <c r="G2925" s="12"/>
    </row>
    <row r="2926" spans="7:7" x14ac:dyDescent="0.2">
      <c r="G2926" s="12"/>
    </row>
    <row r="2927" spans="7:7" x14ac:dyDescent="0.2">
      <c r="G2927" s="12"/>
    </row>
    <row r="2928" spans="7:7" x14ac:dyDescent="0.2">
      <c r="G2928" s="12"/>
    </row>
    <row r="2929" spans="7:7" x14ac:dyDescent="0.2">
      <c r="G2929" s="12"/>
    </row>
    <row r="2930" spans="7:7" x14ac:dyDescent="0.2">
      <c r="G2930" s="12"/>
    </row>
    <row r="2931" spans="7:7" x14ac:dyDescent="0.2">
      <c r="G2931" s="12"/>
    </row>
    <row r="2932" spans="7:7" x14ac:dyDescent="0.2">
      <c r="G2932" s="12"/>
    </row>
    <row r="2933" spans="7:7" x14ac:dyDescent="0.2">
      <c r="G2933" s="12"/>
    </row>
    <row r="2934" spans="7:7" x14ac:dyDescent="0.2">
      <c r="G2934" s="12"/>
    </row>
    <row r="2935" spans="7:7" x14ac:dyDescent="0.2">
      <c r="G2935" s="12"/>
    </row>
    <row r="2936" spans="7:7" x14ac:dyDescent="0.2">
      <c r="G2936" s="12"/>
    </row>
    <row r="2937" spans="7:7" x14ac:dyDescent="0.2">
      <c r="G2937" s="12"/>
    </row>
    <row r="2938" spans="7:7" x14ac:dyDescent="0.2">
      <c r="G2938" s="12"/>
    </row>
    <row r="2939" spans="7:7" x14ac:dyDescent="0.2">
      <c r="G2939" s="12"/>
    </row>
    <row r="2940" spans="7:7" x14ac:dyDescent="0.2">
      <c r="G2940" s="12"/>
    </row>
    <row r="2941" spans="7:7" x14ac:dyDescent="0.2">
      <c r="G2941" s="12"/>
    </row>
    <row r="2942" spans="7:7" x14ac:dyDescent="0.2">
      <c r="G2942" s="12"/>
    </row>
    <row r="2943" spans="7:7" x14ac:dyDescent="0.2">
      <c r="G2943" s="12"/>
    </row>
    <row r="2944" spans="7:7" x14ac:dyDescent="0.2">
      <c r="G2944" s="12"/>
    </row>
    <row r="2945" spans="7:7" x14ac:dyDescent="0.2">
      <c r="G2945" s="12"/>
    </row>
    <row r="2946" spans="7:7" x14ac:dyDescent="0.2">
      <c r="G2946" s="12"/>
    </row>
    <row r="2947" spans="7:7" x14ac:dyDescent="0.2">
      <c r="G2947" s="12"/>
    </row>
    <row r="2948" spans="7:7" x14ac:dyDescent="0.2">
      <c r="G2948" s="12"/>
    </row>
    <row r="2949" spans="7:7" x14ac:dyDescent="0.2">
      <c r="G2949" s="12"/>
    </row>
    <row r="2950" spans="7:7" x14ac:dyDescent="0.2">
      <c r="G2950" s="12"/>
    </row>
    <row r="2951" spans="7:7" x14ac:dyDescent="0.2">
      <c r="G2951" s="12"/>
    </row>
    <row r="2952" spans="7:7" x14ac:dyDescent="0.2">
      <c r="G2952" s="12"/>
    </row>
    <row r="2953" spans="7:7" x14ac:dyDescent="0.2">
      <c r="G2953" s="12"/>
    </row>
    <row r="2954" spans="7:7" x14ac:dyDescent="0.2">
      <c r="G2954" s="12"/>
    </row>
    <row r="2955" spans="7:7" x14ac:dyDescent="0.2">
      <c r="G2955" s="12"/>
    </row>
    <row r="2956" spans="7:7" x14ac:dyDescent="0.2">
      <c r="G2956" s="12"/>
    </row>
    <row r="2957" spans="7:7" x14ac:dyDescent="0.2">
      <c r="G2957" s="12"/>
    </row>
    <row r="2958" spans="7:7" x14ac:dyDescent="0.2">
      <c r="G2958" s="12"/>
    </row>
    <row r="2959" spans="7:7" x14ac:dyDescent="0.2">
      <c r="G2959" s="12"/>
    </row>
    <row r="2960" spans="7:7" x14ac:dyDescent="0.2">
      <c r="G2960" s="12"/>
    </row>
    <row r="2961" spans="7:7" x14ac:dyDescent="0.2">
      <c r="G2961" s="12"/>
    </row>
    <row r="2962" spans="7:7" x14ac:dyDescent="0.2">
      <c r="G2962" s="12"/>
    </row>
    <row r="2963" spans="7:7" x14ac:dyDescent="0.2">
      <c r="G2963" s="12"/>
    </row>
    <row r="2964" spans="7:7" x14ac:dyDescent="0.2">
      <c r="G2964" s="12"/>
    </row>
    <row r="2965" spans="7:7" x14ac:dyDescent="0.2">
      <c r="G2965" s="12"/>
    </row>
    <row r="2966" spans="7:7" x14ac:dyDescent="0.2">
      <c r="G2966" s="12"/>
    </row>
    <row r="2967" spans="7:7" x14ac:dyDescent="0.2">
      <c r="G2967" s="12"/>
    </row>
    <row r="2968" spans="7:7" x14ac:dyDescent="0.2">
      <c r="G2968" s="12"/>
    </row>
    <row r="2969" spans="7:7" x14ac:dyDescent="0.2">
      <c r="G2969" s="12"/>
    </row>
    <row r="2970" spans="7:7" x14ac:dyDescent="0.2">
      <c r="G2970" s="12"/>
    </row>
    <row r="2971" spans="7:7" x14ac:dyDescent="0.2">
      <c r="G2971" s="12"/>
    </row>
    <row r="2972" spans="7:7" x14ac:dyDescent="0.2">
      <c r="G2972" s="12"/>
    </row>
    <row r="2973" spans="7:7" x14ac:dyDescent="0.2">
      <c r="G2973" s="12"/>
    </row>
    <row r="2974" spans="7:7" x14ac:dyDescent="0.2">
      <c r="G2974" s="12"/>
    </row>
    <row r="2975" spans="7:7" x14ac:dyDescent="0.2">
      <c r="G2975" s="12"/>
    </row>
    <row r="2976" spans="7:7" x14ac:dyDescent="0.2">
      <c r="G2976" s="12"/>
    </row>
    <row r="2977" spans="7:7" x14ac:dyDescent="0.2">
      <c r="G2977" s="12"/>
    </row>
    <row r="2978" spans="7:7" x14ac:dyDescent="0.2">
      <c r="G2978" s="12"/>
    </row>
    <row r="2979" spans="7:7" x14ac:dyDescent="0.2">
      <c r="G2979" s="12"/>
    </row>
    <row r="2980" spans="7:7" x14ac:dyDescent="0.2">
      <c r="G2980" s="12"/>
    </row>
    <row r="2981" spans="7:7" x14ac:dyDescent="0.2">
      <c r="G2981" s="12"/>
    </row>
    <row r="2982" spans="7:7" x14ac:dyDescent="0.2">
      <c r="G2982" s="12"/>
    </row>
    <row r="2983" spans="7:7" x14ac:dyDescent="0.2">
      <c r="G2983" s="12"/>
    </row>
    <row r="2984" spans="7:7" x14ac:dyDescent="0.2">
      <c r="G2984" s="12"/>
    </row>
    <row r="2985" spans="7:7" x14ac:dyDescent="0.2">
      <c r="G2985" s="12"/>
    </row>
    <row r="2986" spans="7:7" x14ac:dyDescent="0.2">
      <c r="G2986" s="12"/>
    </row>
    <row r="2987" spans="7:7" x14ac:dyDescent="0.2">
      <c r="G2987" s="12"/>
    </row>
    <row r="2988" spans="7:7" x14ac:dyDescent="0.2">
      <c r="G2988" s="12"/>
    </row>
    <row r="2989" spans="7:7" x14ac:dyDescent="0.2">
      <c r="G2989" s="12"/>
    </row>
    <row r="2990" spans="7:7" x14ac:dyDescent="0.2">
      <c r="G2990" s="12"/>
    </row>
    <row r="2991" spans="7:7" x14ac:dyDescent="0.2">
      <c r="G2991" s="12"/>
    </row>
    <row r="2992" spans="7:7" x14ac:dyDescent="0.2">
      <c r="G2992" s="12"/>
    </row>
    <row r="2993" spans="7:7" x14ac:dyDescent="0.2">
      <c r="G2993" s="12"/>
    </row>
    <row r="2994" spans="7:7" x14ac:dyDescent="0.2">
      <c r="G2994" s="12"/>
    </row>
    <row r="2995" spans="7:7" x14ac:dyDescent="0.2">
      <c r="G2995" s="12"/>
    </row>
    <row r="2996" spans="7:7" x14ac:dyDescent="0.2">
      <c r="G2996" s="12"/>
    </row>
    <row r="2997" spans="7:7" x14ac:dyDescent="0.2">
      <c r="G2997" s="12"/>
    </row>
    <row r="2998" spans="7:7" x14ac:dyDescent="0.2">
      <c r="G2998" s="12"/>
    </row>
    <row r="2999" spans="7:7" x14ac:dyDescent="0.2">
      <c r="G2999" s="12"/>
    </row>
    <row r="3000" spans="7:7" x14ac:dyDescent="0.2">
      <c r="G3000" s="12"/>
    </row>
    <row r="3001" spans="7:7" x14ac:dyDescent="0.2">
      <c r="G3001" s="12"/>
    </row>
    <row r="3002" spans="7:7" x14ac:dyDescent="0.2">
      <c r="G3002" s="12"/>
    </row>
    <row r="3003" spans="7:7" x14ac:dyDescent="0.2">
      <c r="G3003" s="12"/>
    </row>
    <row r="3004" spans="7:7" x14ac:dyDescent="0.2">
      <c r="G3004" s="12"/>
    </row>
    <row r="3005" spans="7:7" x14ac:dyDescent="0.2">
      <c r="G3005" s="12"/>
    </row>
    <row r="3006" spans="7:7" x14ac:dyDescent="0.2">
      <c r="G3006" s="12"/>
    </row>
    <row r="3007" spans="7:7" x14ac:dyDescent="0.2">
      <c r="G3007" s="12"/>
    </row>
    <row r="3008" spans="7:7" x14ac:dyDescent="0.2">
      <c r="G3008" s="12"/>
    </row>
    <row r="3009" spans="7:7" x14ac:dyDescent="0.2">
      <c r="G3009" s="12"/>
    </row>
    <row r="3010" spans="7:7" x14ac:dyDescent="0.2">
      <c r="G3010" s="12"/>
    </row>
    <row r="3011" spans="7:7" x14ac:dyDescent="0.2">
      <c r="G3011" s="12"/>
    </row>
    <row r="3012" spans="7:7" x14ac:dyDescent="0.2">
      <c r="G3012" s="12"/>
    </row>
    <row r="3013" spans="7:7" x14ac:dyDescent="0.2">
      <c r="G3013" s="12"/>
    </row>
    <row r="3014" spans="7:7" x14ac:dyDescent="0.2">
      <c r="G3014" s="12"/>
    </row>
    <row r="3015" spans="7:7" x14ac:dyDescent="0.2">
      <c r="G3015" s="12"/>
    </row>
    <row r="3016" spans="7:7" x14ac:dyDescent="0.2">
      <c r="G3016" s="12"/>
    </row>
    <row r="3017" spans="7:7" x14ac:dyDescent="0.2">
      <c r="G3017" s="12"/>
    </row>
    <row r="3018" spans="7:7" x14ac:dyDescent="0.2">
      <c r="G3018" s="12"/>
    </row>
    <row r="3019" spans="7:7" x14ac:dyDescent="0.2">
      <c r="G3019" s="12"/>
    </row>
    <row r="3020" spans="7:7" x14ac:dyDescent="0.2">
      <c r="G3020" s="12"/>
    </row>
    <row r="3021" spans="7:7" x14ac:dyDescent="0.2">
      <c r="G3021" s="12"/>
    </row>
    <row r="3022" spans="7:7" x14ac:dyDescent="0.2">
      <c r="G3022" s="12"/>
    </row>
    <row r="3023" spans="7:7" x14ac:dyDescent="0.2">
      <c r="G3023" s="12"/>
    </row>
    <row r="3024" spans="7:7" x14ac:dyDescent="0.2">
      <c r="G3024" s="12"/>
    </row>
    <row r="3025" spans="7:7" x14ac:dyDescent="0.2">
      <c r="G3025" s="12"/>
    </row>
    <row r="3026" spans="7:7" x14ac:dyDescent="0.2">
      <c r="G3026" s="12"/>
    </row>
    <row r="3027" spans="7:7" x14ac:dyDescent="0.2">
      <c r="G3027" s="12"/>
    </row>
    <row r="3028" spans="7:7" x14ac:dyDescent="0.2">
      <c r="G3028" s="12"/>
    </row>
    <row r="3029" spans="7:7" x14ac:dyDescent="0.2">
      <c r="G3029" s="12"/>
    </row>
    <row r="3030" spans="7:7" x14ac:dyDescent="0.2">
      <c r="G3030" s="12"/>
    </row>
    <row r="3031" spans="7:7" x14ac:dyDescent="0.2">
      <c r="G3031" s="12"/>
    </row>
    <row r="3032" spans="7:7" x14ac:dyDescent="0.2">
      <c r="G3032" s="12"/>
    </row>
    <row r="3033" spans="7:7" x14ac:dyDescent="0.2">
      <c r="G3033" s="12"/>
    </row>
    <row r="3034" spans="7:7" x14ac:dyDescent="0.2">
      <c r="G3034" s="12"/>
    </row>
    <row r="3035" spans="7:7" x14ac:dyDescent="0.2">
      <c r="G3035" s="12"/>
    </row>
    <row r="3036" spans="7:7" x14ac:dyDescent="0.2">
      <c r="G3036" s="12"/>
    </row>
    <row r="3037" spans="7:7" x14ac:dyDescent="0.2">
      <c r="G3037" s="12"/>
    </row>
    <row r="3038" spans="7:7" x14ac:dyDescent="0.2">
      <c r="G3038" s="12"/>
    </row>
    <row r="3039" spans="7:7" x14ac:dyDescent="0.2">
      <c r="G3039" s="12"/>
    </row>
    <row r="3040" spans="7:7" x14ac:dyDescent="0.2">
      <c r="G3040" s="12"/>
    </row>
    <row r="3041" spans="7:7" x14ac:dyDescent="0.2">
      <c r="G3041" s="12"/>
    </row>
    <row r="3042" spans="7:7" x14ac:dyDescent="0.2">
      <c r="G3042" s="12"/>
    </row>
    <row r="3043" spans="7:7" x14ac:dyDescent="0.2">
      <c r="G3043" s="12"/>
    </row>
    <row r="3044" spans="7:7" x14ac:dyDescent="0.2">
      <c r="G3044" s="12"/>
    </row>
    <row r="3045" spans="7:7" x14ac:dyDescent="0.2">
      <c r="G3045" s="12"/>
    </row>
    <row r="3046" spans="7:7" x14ac:dyDescent="0.2">
      <c r="G3046" s="12"/>
    </row>
    <row r="3047" spans="7:7" x14ac:dyDescent="0.2">
      <c r="G3047" s="12"/>
    </row>
    <row r="3048" spans="7:7" x14ac:dyDescent="0.2">
      <c r="G3048" s="12"/>
    </row>
    <row r="3049" spans="7:7" x14ac:dyDescent="0.2">
      <c r="G3049" s="12"/>
    </row>
    <row r="3050" spans="7:7" x14ac:dyDescent="0.2">
      <c r="G3050" s="12"/>
    </row>
    <row r="3051" spans="7:7" x14ac:dyDescent="0.2">
      <c r="G3051" s="12"/>
    </row>
    <row r="3052" spans="7:7" x14ac:dyDescent="0.2">
      <c r="G3052" s="12"/>
    </row>
    <row r="3053" spans="7:7" x14ac:dyDescent="0.2">
      <c r="G3053" s="12"/>
    </row>
    <row r="3054" spans="7:7" x14ac:dyDescent="0.2">
      <c r="G3054" s="12"/>
    </row>
    <row r="3055" spans="7:7" x14ac:dyDescent="0.2">
      <c r="G3055" s="12"/>
    </row>
    <row r="3056" spans="7:7" x14ac:dyDescent="0.2">
      <c r="G3056" s="12"/>
    </row>
    <row r="3057" spans="7:7" x14ac:dyDescent="0.2">
      <c r="G3057" s="12"/>
    </row>
    <row r="3058" spans="7:7" x14ac:dyDescent="0.2">
      <c r="G3058" s="12"/>
    </row>
    <row r="3059" spans="7:7" x14ac:dyDescent="0.2">
      <c r="G3059" s="12"/>
    </row>
    <row r="3060" spans="7:7" x14ac:dyDescent="0.2">
      <c r="G3060" s="12"/>
    </row>
    <row r="3061" spans="7:7" x14ac:dyDescent="0.2">
      <c r="G3061" s="12"/>
    </row>
    <row r="3062" spans="7:7" x14ac:dyDescent="0.2">
      <c r="G3062" s="12"/>
    </row>
    <row r="3063" spans="7:7" x14ac:dyDescent="0.2">
      <c r="G3063" s="12"/>
    </row>
    <row r="3064" spans="7:7" x14ac:dyDescent="0.2">
      <c r="G3064" s="12"/>
    </row>
    <row r="3065" spans="7:7" x14ac:dyDescent="0.2">
      <c r="G3065" s="12"/>
    </row>
    <row r="3066" spans="7:7" x14ac:dyDescent="0.2">
      <c r="G3066" s="12"/>
    </row>
    <row r="3067" spans="7:7" x14ac:dyDescent="0.2">
      <c r="G3067" s="12"/>
    </row>
    <row r="3068" spans="7:7" x14ac:dyDescent="0.2">
      <c r="G3068" s="12"/>
    </row>
    <row r="3069" spans="7:7" x14ac:dyDescent="0.2">
      <c r="G3069" s="12"/>
    </row>
    <row r="3070" spans="7:7" x14ac:dyDescent="0.2">
      <c r="G3070" s="12"/>
    </row>
    <row r="3071" spans="7:7" x14ac:dyDescent="0.2">
      <c r="G3071" s="12"/>
    </row>
    <row r="3072" spans="7:7" x14ac:dyDescent="0.2">
      <c r="G3072" s="12"/>
    </row>
    <row r="3073" spans="7:7" x14ac:dyDescent="0.2">
      <c r="G3073" s="12"/>
    </row>
    <row r="3074" spans="7:7" x14ac:dyDescent="0.2">
      <c r="G3074" s="12"/>
    </row>
    <row r="3075" spans="7:7" x14ac:dyDescent="0.2">
      <c r="G3075" s="12"/>
    </row>
    <row r="3076" spans="7:7" x14ac:dyDescent="0.2">
      <c r="G3076" s="12"/>
    </row>
    <row r="3077" spans="7:7" x14ac:dyDescent="0.2">
      <c r="G3077" s="12"/>
    </row>
    <row r="3078" spans="7:7" x14ac:dyDescent="0.2">
      <c r="G3078" s="12"/>
    </row>
    <row r="3079" spans="7:7" x14ac:dyDescent="0.2">
      <c r="G3079" s="12"/>
    </row>
    <row r="3080" spans="7:7" x14ac:dyDescent="0.2">
      <c r="G3080" s="12"/>
    </row>
    <row r="3081" spans="7:7" x14ac:dyDescent="0.2">
      <c r="G3081" s="12"/>
    </row>
    <row r="3082" spans="7:7" x14ac:dyDescent="0.2">
      <c r="G3082" s="12"/>
    </row>
    <row r="3083" spans="7:7" x14ac:dyDescent="0.2">
      <c r="G3083" s="12"/>
    </row>
    <row r="3084" spans="7:7" x14ac:dyDescent="0.2">
      <c r="G3084" s="12"/>
    </row>
    <row r="3085" spans="7:7" x14ac:dyDescent="0.2">
      <c r="G3085" s="12"/>
    </row>
    <row r="3086" spans="7:7" x14ac:dyDescent="0.2">
      <c r="G3086" s="12"/>
    </row>
    <row r="3087" spans="7:7" x14ac:dyDescent="0.2">
      <c r="G3087" s="12"/>
    </row>
    <row r="3088" spans="7:7" x14ac:dyDescent="0.2">
      <c r="G3088" s="12"/>
    </row>
    <row r="3089" spans="7:7" x14ac:dyDescent="0.2">
      <c r="G3089" s="12"/>
    </row>
    <row r="3090" spans="7:7" x14ac:dyDescent="0.2">
      <c r="G3090" s="12"/>
    </row>
    <row r="3091" spans="7:7" x14ac:dyDescent="0.2">
      <c r="G3091" s="12"/>
    </row>
    <row r="3092" spans="7:7" x14ac:dyDescent="0.2">
      <c r="G3092" s="12"/>
    </row>
    <row r="3093" spans="7:7" x14ac:dyDescent="0.2">
      <c r="G3093" s="12"/>
    </row>
    <row r="3094" spans="7:7" x14ac:dyDescent="0.2">
      <c r="G3094" s="12"/>
    </row>
    <row r="3095" spans="7:7" x14ac:dyDescent="0.2">
      <c r="G3095" s="12"/>
    </row>
    <row r="3096" spans="7:7" x14ac:dyDescent="0.2">
      <c r="G3096" s="12"/>
    </row>
    <row r="3097" spans="7:7" x14ac:dyDescent="0.2">
      <c r="G3097" s="12"/>
    </row>
    <row r="3098" spans="7:7" x14ac:dyDescent="0.2">
      <c r="G3098" s="12"/>
    </row>
    <row r="3099" spans="7:7" x14ac:dyDescent="0.2">
      <c r="G3099" s="12"/>
    </row>
    <row r="3100" spans="7:7" x14ac:dyDescent="0.2">
      <c r="G3100" s="12"/>
    </row>
    <row r="3101" spans="7:7" x14ac:dyDescent="0.2">
      <c r="G3101" s="12"/>
    </row>
    <row r="3102" spans="7:7" x14ac:dyDescent="0.2">
      <c r="G3102" s="12"/>
    </row>
    <row r="3103" spans="7:7" x14ac:dyDescent="0.2">
      <c r="G3103" s="12"/>
    </row>
    <row r="3104" spans="7:7" x14ac:dyDescent="0.2">
      <c r="G3104" s="12"/>
    </row>
    <row r="3105" spans="7:7" x14ac:dyDescent="0.2">
      <c r="G3105" s="12"/>
    </row>
    <row r="3106" spans="7:7" x14ac:dyDescent="0.2">
      <c r="G3106" s="12"/>
    </row>
    <row r="3107" spans="7:7" x14ac:dyDescent="0.2">
      <c r="G3107" s="12"/>
    </row>
    <row r="3108" spans="7:7" x14ac:dyDescent="0.2">
      <c r="G3108" s="12"/>
    </row>
    <row r="3109" spans="7:7" x14ac:dyDescent="0.2">
      <c r="G3109" s="12"/>
    </row>
    <row r="3110" spans="7:7" x14ac:dyDescent="0.2">
      <c r="G3110" s="12"/>
    </row>
    <row r="3111" spans="7:7" x14ac:dyDescent="0.2">
      <c r="G3111" s="12"/>
    </row>
    <row r="3112" spans="7:7" x14ac:dyDescent="0.2">
      <c r="G3112" s="12"/>
    </row>
    <row r="3113" spans="7:7" x14ac:dyDescent="0.2">
      <c r="G3113" s="12"/>
    </row>
    <row r="3114" spans="7:7" x14ac:dyDescent="0.2">
      <c r="G3114" s="12"/>
    </row>
    <row r="3115" spans="7:7" x14ac:dyDescent="0.2">
      <c r="G3115" s="12"/>
    </row>
    <row r="3116" spans="7:7" x14ac:dyDescent="0.2">
      <c r="G3116" s="12"/>
    </row>
    <row r="3117" spans="7:7" x14ac:dyDescent="0.2">
      <c r="G3117" s="12"/>
    </row>
    <row r="3118" spans="7:7" x14ac:dyDescent="0.2">
      <c r="G3118" s="12"/>
    </row>
    <row r="3119" spans="7:7" x14ac:dyDescent="0.2">
      <c r="G3119" s="12"/>
    </row>
    <row r="3120" spans="7:7" x14ac:dyDescent="0.2">
      <c r="G3120" s="12"/>
    </row>
    <row r="3121" spans="7:7" x14ac:dyDescent="0.2">
      <c r="G3121" s="12"/>
    </row>
    <row r="3122" spans="7:7" x14ac:dyDescent="0.2">
      <c r="G3122" s="12"/>
    </row>
    <row r="3123" spans="7:7" x14ac:dyDescent="0.2">
      <c r="G3123" s="12"/>
    </row>
    <row r="3124" spans="7:7" x14ac:dyDescent="0.2">
      <c r="G3124" s="12"/>
    </row>
    <row r="3125" spans="7:7" x14ac:dyDescent="0.2">
      <c r="G3125" s="12"/>
    </row>
    <row r="3126" spans="7:7" x14ac:dyDescent="0.2">
      <c r="G3126" s="12"/>
    </row>
    <row r="3127" spans="7:7" x14ac:dyDescent="0.2">
      <c r="G3127" s="12"/>
    </row>
    <row r="3128" spans="7:7" x14ac:dyDescent="0.2">
      <c r="G3128" s="12"/>
    </row>
    <row r="3129" spans="7:7" x14ac:dyDescent="0.2">
      <c r="G3129" s="12"/>
    </row>
    <row r="3130" spans="7:7" x14ac:dyDescent="0.2">
      <c r="G3130" s="12"/>
    </row>
    <row r="3131" spans="7:7" x14ac:dyDescent="0.2">
      <c r="G3131" s="12"/>
    </row>
    <row r="3132" spans="7:7" x14ac:dyDescent="0.2">
      <c r="G3132" s="12"/>
    </row>
    <row r="3133" spans="7:7" x14ac:dyDescent="0.2">
      <c r="G3133" s="12"/>
    </row>
    <row r="3134" spans="7:7" x14ac:dyDescent="0.2">
      <c r="G3134" s="12"/>
    </row>
    <row r="3135" spans="7:7" x14ac:dyDescent="0.2">
      <c r="G3135" s="12"/>
    </row>
    <row r="3136" spans="7:7" x14ac:dyDescent="0.2">
      <c r="G3136" s="12"/>
    </row>
    <row r="3137" spans="7:7" x14ac:dyDescent="0.2">
      <c r="G3137" s="12"/>
    </row>
    <row r="3138" spans="7:7" x14ac:dyDescent="0.2">
      <c r="G3138" s="12"/>
    </row>
    <row r="3139" spans="7:7" x14ac:dyDescent="0.2">
      <c r="G3139" s="12"/>
    </row>
    <row r="3140" spans="7:7" x14ac:dyDescent="0.2">
      <c r="G3140" s="12"/>
    </row>
    <row r="3141" spans="7:7" x14ac:dyDescent="0.2">
      <c r="G3141" s="12"/>
    </row>
    <row r="3142" spans="7:7" x14ac:dyDescent="0.2">
      <c r="G3142" s="12"/>
    </row>
    <row r="3143" spans="7:7" x14ac:dyDescent="0.2">
      <c r="G3143" s="12"/>
    </row>
    <row r="3144" spans="7:7" x14ac:dyDescent="0.2">
      <c r="G3144" s="12"/>
    </row>
    <row r="3145" spans="7:7" x14ac:dyDescent="0.2">
      <c r="G3145" s="12"/>
    </row>
    <row r="3146" spans="7:7" x14ac:dyDescent="0.2">
      <c r="G3146" s="12"/>
    </row>
    <row r="3147" spans="7:7" x14ac:dyDescent="0.2">
      <c r="G3147" s="12"/>
    </row>
    <row r="3148" spans="7:7" x14ac:dyDescent="0.2">
      <c r="G3148" s="12"/>
    </row>
    <row r="3149" spans="7:7" x14ac:dyDescent="0.2">
      <c r="G3149" s="12"/>
    </row>
    <row r="3150" spans="7:7" x14ac:dyDescent="0.2">
      <c r="G3150" s="12"/>
    </row>
    <row r="3151" spans="7:7" x14ac:dyDescent="0.2">
      <c r="G3151" s="12"/>
    </row>
    <row r="3152" spans="7:7" x14ac:dyDescent="0.2">
      <c r="G3152" s="12"/>
    </row>
    <row r="3153" spans="7:7" x14ac:dyDescent="0.2">
      <c r="G3153" s="12"/>
    </row>
    <row r="3154" spans="7:7" x14ac:dyDescent="0.2">
      <c r="G3154" s="12"/>
    </row>
    <row r="3155" spans="7:7" x14ac:dyDescent="0.2">
      <c r="G3155" s="12"/>
    </row>
    <row r="3156" spans="7:7" x14ac:dyDescent="0.2">
      <c r="G3156" s="12"/>
    </row>
    <row r="3157" spans="7:7" x14ac:dyDescent="0.2">
      <c r="G3157" s="12"/>
    </row>
    <row r="3158" spans="7:7" x14ac:dyDescent="0.2">
      <c r="G3158" s="12"/>
    </row>
    <row r="3159" spans="7:7" x14ac:dyDescent="0.2">
      <c r="G3159" s="12"/>
    </row>
    <row r="3160" spans="7:7" x14ac:dyDescent="0.2">
      <c r="G3160" s="12"/>
    </row>
    <row r="3161" spans="7:7" x14ac:dyDescent="0.2">
      <c r="G3161" s="12"/>
    </row>
    <row r="3162" spans="7:7" x14ac:dyDescent="0.2">
      <c r="G3162" s="12"/>
    </row>
    <row r="3163" spans="7:7" x14ac:dyDescent="0.2">
      <c r="G3163" s="12"/>
    </row>
    <row r="3164" spans="7:7" x14ac:dyDescent="0.2">
      <c r="G3164" s="12"/>
    </row>
    <row r="3165" spans="7:7" x14ac:dyDescent="0.2">
      <c r="G3165" s="12"/>
    </row>
    <row r="3166" spans="7:7" x14ac:dyDescent="0.2">
      <c r="G3166" s="12"/>
    </row>
    <row r="3167" spans="7:7" x14ac:dyDescent="0.2">
      <c r="G3167" s="12"/>
    </row>
    <row r="3168" spans="7:7" x14ac:dyDescent="0.2">
      <c r="G3168" s="12"/>
    </row>
    <row r="3169" spans="7:7" x14ac:dyDescent="0.2">
      <c r="G3169" s="12"/>
    </row>
    <row r="3170" spans="7:7" x14ac:dyDescent="0.2">
      <c r="G3170" s="12"/>
    </row>
    <row r="3171" spans="7:7" x14ac:dyDescent="0.2">
      <c r="G3171" s="12"/>
    </row>
    <row r="3172" spans="7:7" x14ac:dyDescent="0.2">
      <c r="G3172" s="12"/>
    </row>
    <row r="3173" spans="7:7" x14ac:dyDescent="0.2">
      <c r="G3173" s="12"/>
    </row>
    <row r="3174" spans="7:7" x14ac:dyDescent="0.2">
      <c r="G3174" s="12"/>
    </row>
    <row r="3175" spans="7:7" x14ac:dyDescent="0.2">
      <c r="G3175" s="12"/>
    </row>
    <row r="3176" spans="7:7" x14ac:dyDescent="0.2">
      <c r="G3176" s="12"/>
    </row>
    <row r="3177" spans="7:7" x14ac:dyDescent="0.2">
      <c r="G3177" s="12"/>
    </row>
    <row r="3178" spans="7:7" x14ac:dyDescent="0.2">
      <c r="G3178" s="12"/>
    </row>
    <row r="3179" spans="7:7" x14ac:dyDescent="0.2">
      <c r="G3179" s="12"/>
    </row>
    <row r="3180" spans="7:7" x14ac:dyDescent="0.2">
      <c r="G3180" s="12"/>
    </row>
    <row r="3181" spans="7:7" x14ac:dyDescent="0.2">
      <c r="G3181" s="12"/>
    </row>
    <row r="3182" spans="7:7" x14ac:dyDescent="0.2">
      <c r="G3182" s="12"/>
    </row>
    <row r="3183" spans="7:7" x14ac:dyDescent="0.2">
      <c r="G3183" s="12"/>
    </row>
    <row r="3184" spans="7:7" x14ac:dyDescent="0.2">
      <c r="G3184" s="12"/>
    </row>
    <row r="3185" spans="7:7" x14ac:dyDescent="0.2">
      <c r="G3185" s="12"/>
    </row>
    <row r="3186" spans="7:7" x14ac:dyDescent="0.2">
      <c r="G3186" s="12"/>
    </row>
    <row r="3187" spans="7:7" x14ac:dyDescent="0.2">
      <c r="G3187" s="12"/>
    </row>
    <row r="3188" spans="7:7" x14ac:dyDescent="0.2">
      <c r="G3188" s="12"/>
    </row>
    <row r="3189" spans="7:7" x14ac:dyDescent="0.2">
      <c r="G3189" s="12"/>
    </row>
    <row r="3190" spans="7:7" x14ac:dyDescent="0.2">
      <c r="G3190" s="12"/>
    </row>
    <row r="3191" spans="7:7" x14ac:dyDescent="0.2">
      <c r="G3191" s="12"/>
    </row>
    <row r="3192" spans="7:7" x14ac:dyDescent="0.2">
      <c r="G3192" s="12"/>
    </row>
    <row r="3193" spans="7:7" x14ac:dyDescent="0.2">
      <c r="G3193" s="12"/>
    </row>
    <row r="3194" spans="7:7" x14ac:dyDescent="0.2">
      <c r="G3194" s="12"/>
    </row>
    <row r="3195" spans="7:7" x14ac:dyDescent="0.2">
      <c r="G3195" s="12"/>
    </row>
    <row r="3196" spans="7:7" x14ac:dyDescent="0.2">
      <c r="G3196" s="12"/>
    </row>
    <row r="3197" spans="7:7" x14ac:dyDescent="0.2">
      <c r="G3197" s="12"/>
    </row>
    <row r="3198" spans="7:7" x14ac:dyDescent="0.2">
      <c r="G3198" s="12"/>
    </row>
    <row r="3199" spans="7:7" x14ac:dyDescent="0.2">
      <c r="G3199" s="12"/>
    </row>
    <row r="3200" spans="7:7" x14ac:dyDescent="0.2">
      <c r="G3200" s="12"/>
    </row>
    <row r="3201" spans="7:7" x14ac:dyDescent="0.2">
      <c r="G3201" s="12"/>
    </row>
    <row r="3202" spans="7:7" x14ac:dyDescent="0.2">
      <c r="G3202" s="12"/>
    </row>
    <row r="3203" spans="7:7" x14ac:dyDescent="0.2">
      <c r="G3203" s="12"/>
    </row>
    <row r="3204" spans="7:7" x14ac:dyDescent="0.2">
      <c r="G3204" s="12"/>
    </row>
    <row r="3205" spans="7:7" x14ac:dyDescent="0.2">
      <c r="G3205" s="12"/>
    </row>
    <row r="3206" spans="7:7" x14ac:dyDescent="0.2">
      <c r="G3206" s="12"/>
    </row>
    <row r="3207" spans="7:7" x14ac:dyDescent="0.2">
      <c r="G3207" s="12"/>
    </row>
    <row r="3208" spans="7:7" x14ac:dyDescent="0.2">
      <c r="G3208" s="12"/>
    </row>
    <row r="3209" spans="7:7" x14ac:dyDescent="0.2">
      <c r="G3209" s="12"/>
    </row>
    <row r="3210" spans="7:7" x14ac:dyDescent="0.2">
      <c r="G3210" s="12"/>
    </row>
    <row r="3211" spans="7:7" x14ac:dyDescent="0.2">
      <c r="G3211" s="12"/>
    </row>
    <row r="3212" spans="7:7" x14ac:dyDescent="0.2">
      <c r="G3212" s="12"/>
    </row>
    <row r="3213" spans="7:7" x14ac:dyDescent="0.2">
      <c r="G3213" s="12"/>
    </row>
    <row r="3214" spans="7:7" x14ac:dyDescent="0.2">
      <c r="G3214" s="12"/>
    </row>
    <row r="3215" spans="7:7" x14ac:dyDescent="0.2">
      <c r="G3215" s="12"/>
    </row>
    <row r="3216" spans="7:7" x14ac:dyDescent="0.2">
      <c r="G3216" s="12"/>
    </row>
    <row r="3217" spans="7:7" x14ac:dyDescent="0.2">
      <c r="G3217" s="12"/>
    </row>
    <row r="3218" spans="7:7" x14ac:dyDescent="0.2">
      <c r="G3218" s="12"/>
    </row>
    <row r="3219" spans="7:7" x14ac:dyDescent="0.2">
      <c r="G3219" s="12"/>
    </row>
    <row r="3220" spans="7:7" x14ac:dyDescent="0.2">
      <c r="G3220" s="12"/>
    </row>
    <row r="3221" spans="7:7" x14ac:dyDescent="0.2">
      <c r="G3221" s="12"/>
    </row>
    <row r="3222" spans="7:7" x14ac:dyDescent="0.2">
      <c r="G3222" s="12"/>
    </row>
    <row r="3223" spans="7:7" x14ac:dyDescent="0.2">
      <c r="G3223" s="12"/>
    </row>
    <row r="3224" spans="7:7" x14ac:dyDescent="0.2">
      <c r="G3224" s="12"/>
    </row>
    <row r="3225" spans="7:7" x14ac:dyDescent="0.2">
      <c r="G3225" s="12"/>
    </row>
    <row r="3226" spans="7:7" x14ac:dyDescent="0.2">
      <c r="G3226" s="12"/>
    </row>
    <row r="3227" spans="7:7" x14ac:dyDescent="0.2">
      <c r="G3227" s="12"/>
    </row>
    <row r="3228" spans="7:7" x14ac:dyDescent="0.2">
      <c r="G3228" s="12"/>
    </row>
    <row r="3229" spans="7:7" x14ac:dyDescent="0.2">
      <c r="G3229" s="12"/>
    </row>
    <row r="3230" spans="7:7" x14ac:dyDescent="0.2">
      <c r="G3230" s="12"/>
    </row>
    <row r="3231" spans="7:7" x14ac:dyDescent="0.2">
      <c r="G3231" s="12"/>
    </row>
    <row r="3232" spans="7:7" x14ac:dyDescent="0.2">
      <c r="G3232" s="12"/>
    </row>
    <row r="3233" spans="7:7" x14ac:dyDescent="0.2">
      <c r="G3233" s="12"/>
    </row>
    <row r="3234" spans="7:7" x14ac:dyDescent="0.2">
      <c r="G3234" s="12"/>
    </row>
    <row r="3235" spans="7:7" x14ac:dyDescent="0.2">
      <c r="G3235" s="12"/>
    </row>
    <row r="3236" spans="7:7" x14ac:dyDescent="0.2">
      <c r="G3236" s="12"/>
    </row>
    <row r="3237" spans="7:7" x14ac:dyDescent="0.2">
      <c r="G3237" s="12"/>
    </row>
    <row r="3238" spans="7:7" x14ac:dyDescent="0.2">
      <c r="G3238" s="12"/>
    </row>
    <row r="3239" spans="7:7" x14ac:dyDescent="0.2">
      <c r="G3239" s="12"/>
    </row>
    <row r="3240" spans="7:7" x14ac:dyDescent="0.2">
      <c r="G3240" s="12"/>
    </row>
    <row r="3241" spans="7:7" x14ac:dyDescent="0.2">
      <c r="G3241" s="12"/>
    </row>
    <row r="3242" spans="7:7" x14ac:dyDescent="0.2">
      <c r="G3242" s="12"/>
    </row>
    <row r="3243" spans="7:7" x14ac:dyDescent="0.2">
      <c r="G3243" s="12"/>
    </row>
    <row r="3244" spans="7:7" x14ac:dyDescent="0.2">
      <c r="G3244" s="12"/>
    </row>
    <row r="3245" spans="7:7" x14ac:dyDescent="0.2">
      <c r="G3245" s="12"/>
    </row>
    <row r="3246" spans="7:7" x14ac:dyDescent="0.2">
      <c r="G3246" s="12"/>
    </row>
    <row r="3247" spans="7:7" x14ac:dyDescent="0.2">
      <c r="G3247" s="12"/>
    </row>
    <row r="3248" spans="7:7" x14ac:dyDescent="0.2">
      <c r="G3248" s="12"/>
    </row>
    <row r="3249" spans="7:7" x14ac:dyDescent="0.2">
      <c r="G3249" s="12"/>
    </row>
    <row r="3250" spans="7:7" x14ac:dyDescent="0.2">
      <c r="G3250" s="12"/>
    </row>
    <row r="3251" spans="7:7" x14ac:dyDescent="0.2">
      <c r="G3251" s="12"/>
    </row>
    <row r="3252" spans="7:7" x14ac:dyDescent="0.2">
      <c r="G3252" s="12"/>
    </row>
    <row r="3253" spans="7:7" x14ac:dyDescent="0.2">
      <c r="G3253" s="12"/>
    </row>
    <row r="3254" spans="7:7" x14ac:dyDescent="0.2">
      <c r="G3254" s="12"/>
    </row>
    <row r="3255" spans="7:7" x14ac:dyDescent="0.2">
      <c r="G3255" s="12"/>
    </row>
    <row r="3256" spans="7:7" x14ac:dyDescent="0.2">
      <c r="G3256" s="12"/>
    </row>
    <row r="3257" spans="7:7" x14ac:dyDescent="0.2">
      <c r="G3257" s="12"/>
    </row>
    <row r="3258" spans="7:7" x14ac:dyDescent="0.2">
      <c r="G3258" s="12"/>
    </row>
    <row r="3259" spans="7:7" x14ac:dyDescent="0.2">
      <c r="G3259" s="12"/>
    </row>
    <row r="3260" spans="7:7" x14ac:dyDescent="0.2">
      <c r="G3260" s="12"/>
    </row>
    <row r="3261" spans="7:7" x14ac:dyDescent="0.2">
      <c r="G3261" s="12"/>
    </row>
    <row r="3262" spans="7:7" x14ac:dyDescent="0.2">
      <c r="G3262" s="12"/>
    </row>
    <row r="3263" spans="7:7" x14ac:dyDescent="0.2">
      <c r="G3263" s="12"/>
    </row>
    <row r="3264" spans="7:7" x14ac:dyDescent="0.2">
      <c r="G3264" s="12"/>
    </row>
    <row r="3265" spans="7:7" x14ac:dyDescent="0.2">
      <c r="G3265" s="12"/>
    </row>
    <row r="3266" spans="7:7" x14ac:dyDescent="0.2">
      <c r="G3266" s="12"/>
    </row>
    <row r="3267" spans="7:7" x14ac:dyDescent="0.2">
      <c r="G3267" s="12"/>
    </row>
    <row r="3268" spans="7:7" x14ac:dyDescent="0.2">
      <c r="G3268" s="12"/>
    </row>
    <row r="3269" spans="7:7" x14ac:dyDescent="0.2">
      <c r="G3269" s="12"/>
    </row>
    <row r="3270" spans="7:7" x14ac:dyDescent="0.2">
      <c r="G3270" s="12"/>
    </row>
    <row r="3271" spans="7:7" x14ac:dyDescent="0.2">
      <c r="G3271" s="12"/>
    </row>
    <row r="3272" spans="7:7" x14ac:dyDescent="0.2">
      <c r="G3272" s="12"/>
    </row>
    <row r="3273" spans="7:7" x14ac:dyDescent="0.2">
      <c r="G3273" s="12"/>
    </row>
    <row r="3274" spans="7:7" x14ac:dyDescent="0.2">
      <c r="G3274" s="12"/>
    </row>
    <row r="3275" spans="7:7" x14ac:dyDescent="0.2">
      <c r="G3275" s="12"/>
    </row>
    <row r="3276" spans="7:7" x14ac:dyDescent="0.2">
      <c r="G3276" s="12"/>
    </row>
    <row r="3277" spans="7:7" x14ac:dyDescent="0.2">
      <c r="G3277" s="12"/>
    </row>
    <row r="3278" spans="7:7" x14ac:dyDescent="0.2">
      <c r="G3278" s="12"/>
    </row>
    <row r="3279" spans="7:7" x14ac:dyDescent="0.2">
      <c r="G3279" s="12"/>
    </row>
    <row r="3280" spans="7:7" x14ac:dyDescent="0.2">
      <c r="G3280" s="12"/>
    </row>
    <row r="3281" spans="7:7" x14ac:dyDescent="0.2">
      <c r="G3281" s="12"/>
    </row>
    <row r="3282" spans="7:7" x14ac:dyDescent="0.2">
      <c r="G3282" s="12"/>
    </row>
    <row r="3283" spans="7:7" x14ac:dyDescent="0.2">
      <c r="G3283" s="12"/>
    </row>
    <row r="3284" spans="7:7" x14ac:dyDescent="0.2">
      <c r="G3284" s="12"/>
    </row>
    <row r="3285" spans="7:7" x14ac:dyDescent="0.2">
      <c r="G3285" s="12"/>
    </row>
    <row r="3286" spans="7:7" x14ac:dyDescent="0.2">
      <c r="G3286" s="12"/>
    </row>
    <row r="3287" spans="7:7" x14ac:dyDescent="0.2">
      <c r="G3287" s="12"/>
    </row>
    <row r="3288" spans="7:7" x14ac:dyDescent="0.2">
      <c r="G3288" s="12"/>
    </row>
    <row r="3289" spans="7:7" x14ac:dyDescent="0.2">
      <c r="G3289" s="12"/>
    </row>
    <row r="3290" spans="7:7" x14ac:dyDescent="0.2">
      <c r="G3290" s="12"/>
    </row>
    <row r="3291" spans="7:7" x14ac:dyDescent="0.2">
      <c r="G3291" s="12"/>
    </row>
    <row r="3292" spans="7:7" x14ac:dyDescent="0.2">
      <c r="G3292" s="12"/>
    </row>
    <row r="3293" spans="7:7" x14ac:dyDescent="0.2">
      <c r="G3293" s="12"/>
    </row>
    <row r="3294" spans="7:7" x14ac:dyDescent="0.2">
      <c r="G3294" s="12"/>
    </row>
    <row r="3295" spans="7:7" x14ac:dyDescent="0.2">
      <c r="G3295" s="12"/>
    </row>
    <row r="3296" spans="7:7" x14ac:dyDescent="0.2">
      <c r="G3296" s="12"/>
    </row>
    <row r="3297" spans="7:7" x14ac:dyDescent="0.2">
      <c r="G3297" s="12"/>
    </row>
    <row r="3298" spans="7:7" x14ac:dyDescent="0.2">
      <c r="G3298" s="12"/>
    </row>
    <row r="3299" spans="7:7" x14ac:dyDescent="0.2">
      <c r="G3299" s="12"/>
    </row>
    <row r="3300" spans="7:7" x14ac:dyDescent="0.2">
      <c r="G3300" s="12"/>
    </row>
    <row r="3301" spans="7:7" x14ac:dyDescent="0.2">
      <c r="G3301" s="12"/>
    </row>
    <row r="3302" spans="7:7" x14ac:dyDescent="0.2">
      <c r="G3302" s="12"/>
    </row>
    <row r="3303" spans="7:7" x14ac:dyDescent="0.2">
      <c r="G3303" s="12"/>
    </row>
    <row r="3304" spans="7:7" x14ac:dyDescent="0.2">
      <c r="G3304" s="12"/>
    </row>
    <row r="3305" spans="7:7" x14ac:dyDescent="0.2">
      <c r="G3305" s="12"/>
    </row>
    <row r="3306" spans="7:7" x14ac:dyDescent="0.2">
      <c r="G3306" s="12"/>
    </row>
    <row r="3307" spans="7:7" x14ac:dyDescent="0.2">
      <c r="G3307" s="12"/>
    </row>
    <row r="3308" spans="7:7" x14ac:dyDescent="0.2">
      <c r="G3308" s="12"/>
    </row>
    <row r="3309" spans="7:7" x14ac:dyDescent="0.2">
      <c r="G3309" s="12"/>
    </row>
    <row r="3310" spans="7:7" x14ac:dyDescent="0.2">
      <c r="G3310" s="12"/>
    </row>
    <row r="3311" spans="7:7" x14ac:dyDescent="0.2">
      <c r="G3311" s="12"/>
    </row>
    <row r="3312" spans="7:7" x14ac:dyDescent="0.2">
      <c r="G3312" s="12"/>
    </row>
    <row r="3313" spans="7:7" x14ac:dyDescent="0.2">
      <c r="G3313" s="12"/>
    </row>
    <row r="3314" spans="7:7" x14ac:dyDescent="0.2">
      <c r="G3314" s="12"/>
    </row>
    <row r="3315" spans="7:7" x14ac:dyDescent="0.2">
      <c r="G3315" s="12"/>
    </row>
    <row r="3316" spans="7:7" x14ac:dyDescent="0.2">
      <c r="G3316" s="12"/>
    </row>
    <row r="3317" spans="7:7" x14ac:dyDescent="0.2">
      <c r="G3317" s="12"/>
    </row>
    <row r="3318" spans="7:7" x14ac:dyDescent="0.2">
      <c r="G3318" s="12"/>
    </row>
    <row r="3319" spans="7:7" x14ac:dyDescent="0.2">
      <c r="G3319" s="12"/>
    </row>
    <row r="3320" spans="7:7" x14ac:dyDescent="0.2">
      <c r="G3320" s="12"/>
    </row>
    <row r="3321" spans="7:7" x14ac:dyDescent="0.2">
      <c r="G3321" s="12"/>
    </row>
    <row r="3322" spans="7:7" x14ac:dyDescent="0.2">
      <c r="G3322" s="12"/>
    </row>
    <row r="3323" spans="7:7" x14ac:dyDescent="0.2">
      <c r="G3323" s="12"/>
    </row>
    <row r="3324" spans="7:7" x14ac:dyDescent="0.2">
      <c r="G3324" s="12"/>
    </row>
    <row r="3325" spans="7:7" x14ac:dyDescent="0.2">
      <c r="G3325" s="12"/>
    </row>
    <row r="3326" spans="7:7" x14ac:dyDescent="0.2">
      <c r="G3326" s="12"/>
    </row>
    <row r="3327" spans="7:7" x14ac:dyDescent="0.2">
      <c r="G3327" s="12"/>
    </row>
    <row r="3328" spans="7:7" x14ac:dyDescent="0.2">
      <c r="G3328" s="12"/>
    </row>
    <row r="3329" spans="7:7" x14ac:dyDescent="0.2">
      <c r="G3329" s="12"/>
    </row>
    <row r="3330" spans="7:7" x14ac:dyDescent="0.2">
      <c r="G3330" s="12"/>
    </row>
    <row r="3331" spans="7:7" x14ac:dyDescent="0.2">
      <c r="G3331" s="12"/>
    </row>
    <row r="3332" spans="7:7" x14ac:dyDescent="0.2">
      <c r="G3332" s="12"/>
    </row>
    <row r="3333" spans="7:7" x14ac:dyDescent="0.2">
      <c r="G3333" s="12"/>
    </row>
    <row r="3334" spans="7:7" x14ac:dyDescent="0.2">
      <c r="G3334" s="12"/>
    </row>
    <row r="3335" spans="7:7" x14ac:dyDescent="0.2">
      <c r="G3335" s="12"/>
    </row>
    <row r="3336" spans="7:7" x14ac:dyDescent="0.2">
      <c r="G3336" s="12"/>
    </row>
    <row r="3337" spans="7:7" x14ac:dyDescent="0.2">
      <c r="G3337" s="12"/>
    </row>
    <row r="3338" spans="7:7" x14ac:dyDescent="0.2">
      <c r="G3338" s="12"/>
    </row>
    <row r="3339" spans="7:7" x14ac:dyDescent="0.2">
      <c r="G3339" s="12"/>
    </row>
    <row r="3340" spans="7:7" x14ac:dyDescent="0.2">
      <c r="G3340" s="12"/>
    </row>
    <row r="3341" spans="7:7" x14ac:dyDescent="0.2">
      <c r="G3341" s="12"/>
    </row>
    <row r="3342" spans="7:7" x14ac:dyDescent="0.2">
      <c r="G3342" s="12"/>
    </row>
    <row r="3343" spans="7:7" x14ac:dyDescent="0.2">
      <c r="G3343" s="12"/>
    </row>
    <row r="3344" spans="7:7" x14ac:dyDescent="0.2">
      <c r="G3344" s="12"/>
    </row>
    <row r="3345" spans="7:7" x14ac:dyDescent="0.2">
      <c r="G3345" s="12"/>
    </row>
    <row r="3346" spans="7:7" x14ac:dyDescent="0.2">
      <c r="G3346" s="12"/>
    </row>
    <row r="3347" spans="7:7" x14ac:dyDescent="0.2">
      <c r="G3347" s="12"/>
    </row>
    <row r="3348" spans="7:7" x14ac:dyDescent="0.2">
      <c r="G3348" s="12"/>
    </row>
    <row r="3349" spans="7:7" x14ac:dyDescent="0.2">
      <c r="G3349" s="12"/>
    </row>
    <row r="3350" spans="7:7" x14ac:dyDescent="0.2">
      <c r="G3350" s="12"/>
    </row>
    <row r="3351" spans="7:7" x14ac:dyDescent="0.2">
      <c r="G3351" s="12"/>
    </row>
    <row r="3352" spans="7:7" x14ac:dyDescent="0.2">
      <c r="G3352" s="12"/>
    </row>
    <row r="3353" spans="7:7" x14ac:dyDescent="0.2">
      <c r="G3353" s="12"/>
    </row>
    <row r="3354" spans="7:7" x14ac:dyDescent="0.2">
      <c r="G3354" s="12"/>
    </row>
    <row r="3355" spans="7:7" x14ac:dyDescent="0.2">
      <c r="G3355" s="12"/>
    </row>
    <row r="3356" spans="7:7" x14ac:dyDescent="0.2">
      <c r="G3356" s="12"/>
    </row>
    <row r="3357" spans="7:7" x14ac:dyDescent="0.2">
      <c r="G3357" s="12"/>
    </row>
    <row r="3358" spans="7:7" x14ac:dyDescent="0.2">
      <c r="G3358" s="12"/>
    </row>
    <row r="3359" spans="7:7" x14ac:dyDescent="0.2">
      <c r="G3359" s="12"/>
    </row>
    <row r="3360" spans="7:7" x14ac:dyDescent="0.2">
      <c r="G3360" s="12"/>
    </row>
    <row r="3361" spans="7:7" x14ac:dyDescent="0.2">
      <c r="G3361" s="12"/>
    </row>
    <row r="3362" spans="7:7" x14ac:dyDescent="0.2">
      <c r="G3362" s="12"/>
    </row>
    <row r="3363" spans="7:7" x14ac:dyDescent="0.2">
      <c r="G3363" s="12"/>
    </row>
    <row r="3364" spans="7:7" x14ac:dyDescent="0.2">
      <c r="G3364" s="12"/>
    </row>
    <row r="3365" spans="7:7" x14ac:dyDescent="0.2">
      <c r="G3365" s="12"/>
    </row>
    <row r="3366" spans="7:7" x14ac:dyDescent="0.2">
      <c r="G3366" s="12"/>
    </row>
    <row r="3367" spans="7:7" x14ac:dyDescent="0.2">
      <c r="G3367" s="12"/>
    </row>
    <row r="3368" spans="7:7" x14ac:dyDescent="0.2">
      <c r="G3368" s="12"/>
    </row>
    <row r="3369" spans="7:7" x14ac:dyDescent="0.2">
      <c r="G3369" s="12"/>
    </row>
    <row r="3370" spans="7:7" x14ac:dyDescent="0.2">
      <c r="G3370" s="12"/>
    </row>
    <row r="3371" spans="7:7" x14ac:dyDescent="0.2">
      <c r="G3371" s="12"/>
    </row>
    <row r="3372" spans="7:7" x14ac:dyDescent="0.2">
      <c r="G3372" s="12"/>
    </row>
    <row r="3373" spans="7:7" x14ac:dyDescent="0.2">
      <c r="G3373" s="12"/>
    </row>
    <row r="3374" spans="7:7" x14ac:dyDescent="0.2">
      <c r="G3374" s="12"/>
    </row>
    <row r="3375" spans="7:7" x14ac:dyDescent="0.2">
      <c r="G3375" s="12"/>
    </row>
    <row r="3376" spans="7:7" x14ac:dyDescent="0.2">
      <c r="G3376" s="12"/>
    </row>
    <row r="3377" spans="7:7" x14ac:dyDescent="0.2">
      <c r="G3377" s="12"/>
    </row>
    <row r="3378" spans="7:7" x14ac:dyDescent="0.2">
      <c r="G3378" s="12"/>
    </row>
    <row r="3379" spans="7:7" x14ac:dyDescent="0.2">
      <c r="G3379" s="12"/>
    </row>
    <row r="3380" spans="7:7" x14ac:dyDescent="0.2">
      <c r="G3380" s="12"/>
    </row>
    <row r="3381" spans="7:7" x14ac:dyDescent="0.2">
      <c r="G3381" s="12"/>
    </row>
    <row r="3382" spans="7:7" x14ac:dyDescent="0.2">
      <c r="G3382" s="12"/>
    </row>
    <row r="3383" spans="7:7" x14ac:dyDescent="0.2">
      <c r="G3383" s="12"/>
    </row>
    <row r="3384" spans="7:7" x14ac:dyDescent="0.2">
      <c r="G3384" s="12"/>
    </row>
    <row r="3385" spans="7:7" x14ac:dyDescent="0.2">
      <c r="G3385" s="12"/>
    </row>
    <row r="3386" spans="7:7" x14ac:dyDescent="0.2">
      <c r="G3386" s="12"/>
    </row>
    <row r="3387" spans="7:7" x14ac:dyDescent="0.2">
      <c r="G3387" s="12"/>
    </row>
    <row r="3388" spans="7:7" x14ac:dyDescent="0.2">
      <c r="G3388" s="12"/>
    </row>
    <row r="3389" spans="7:7" x14ac:dyDescent="0.2">
      <c r="G3389" s="12"/>
    </row>
    <row r="3390" spans="7:7" x14ac:dyDescent="0.2">
      <c r="G3390" s="12"/>
    </row>
    <row r="3391" spans="7:7" x14ac:dyDescent="0.2">
      <c r="G3391" s="12"/>
    </row>
    <row r="3392" spans="7:7" x14ac:dyDescent="0.2">
      <c r="G3392" s="12"/>
    </row>
    <row r="3393" spans="7:7" x14ac:dyDescent="0.2">
      <c r="G3393" s="12"/>
    </row>
    <row r="3394" spans="7:7" x14ac:dyDescent="0.2">
      <c r="G3394" s="12"/>
    </row>
    <row r="3395" spans="7:7" x14ac:dyDescent="0.2">
      <c r="G3395" s="12"/>
    </row>
    <row r="3396" spans="7:7" x14ac:dyDescent="0.2">
      <c r="G3396" s="12"/>
    </row>
    <row r="3397" spans="7:7" x14ac:dyDescent="0.2">
      <c r="G3397" s="12"/>
    </row>
    <row r="3398" spans="7:7" x14ac:dyDescent="0.2">
      <c r="G3398" s="12"/>
    </row>
    <row r="3399" spans="7:7" x14ac:dyDescent="0.2">
      <c r="G3399" s="12"/>
    </row>
    <row r="3400" spans="7:7" x14ac:dyDescent="0.2">
      <c r="G3400" s="12"/>
    </row>
    <row r="3401" spans="7:7" x14ac:dyDescent="0.2">
      <c r="G3401" s="12"/>
    </row>
    <row r="3402" spans="7:7" x14ac:dyDescent="0.2">
      <c r="G3402" s="12"/>
    </row>
    <row r="3403" spans="7:7" x14ac:dyDescent="0.2">
      <c r="G3403" s="12"/>
    </row>
    <row r="3404" spans="7:7" x14ac:dyDescent="0.2">
      <c r="G3404" s="12"/>
    </row>
    <row r="3405" spans="7:7" x14ac:dyDescent="0.2">
      <c r="G3405" s="12"/>
    </row>
    <row r="3406" spans="7:7" x14ac:dyDescent="0.2">
      <c r="G3406" s="12"/>
    </row>
    <row r="3407" spans="7:7" x14ac:dyDescent="0.2">
      <c r="G3407" s="12"/>
    </row>
    <row r="3408" spans="7:7" x14ac:dyDescent="0.2">
      <c r="G3408" s="12"/>
    </row>
    <row r="3409" spans="7:7" x14ac:dyDescent="0.2">
      <c r="G3409" s="12"/>
    </row>
    <row r="3410" spans="7:7" x14ac:dyDescent="0.2">
      <c r="G3410" s="12"/>
    </row>
    <row r="3411" spans="7:7" x14ac:dyDescent="0.2">
      <c r="G3411" s="12"/>
    </row>
    <row r="3412" spans="7:7" x14ac:dyDescent="0.2">
      <c r="G3412" s="12"/>
    </row>
    <row r="3413" spans="7:7" x14ac:dyDescent="0.2">
      <c r="G3413" s="12"/>
    </row>
    <row r="3414" spans="7:7" x14ac:dyDescent="0.2">
      <c r="G3414" s="12"/>
    </row>
    <row r="3415" spans="7:7" x14ac:dyDescent="0.2">
      <c r="G3415" s="12"/>
    </row>
    <row r="3416" spans="7:7" x14ac:dyDescent="0.2">
      <c r="G3416" s="12"/>
    </row>
    <row r="3417" spans="7:7" x14ac:dyDescent="0.2">
      <c r="G3417" s="12"/>
    </row>
    <row r="3418" spans="7:7" x14ac:dyDescent="0.2">
      <c r="G3418" s="12"/>
    </row>
    <row r="3419" spans="7:7" x14ac:dyDescent="0.2">
      <c r="G3419" s="12"/>
    </row>
    <row r="3420" spans="7:7" x14ac:dyDescent="0.2">
      <c r="G3420" s="12"/>
    </row>
    <row r="3421" spans="7:7" x14ac:dyDescent="0.2">
      <c r="G3421" s="12"/>
    </row>
    <row r="3422" spans="7:7" x14ac:dyDescent="0.2">
      <c r="G3422" s="12"/>
    </row>
    <row r="3423" spans="7:7" x14ac:dyDescent="0.2">
      <c r="G3423" s="12"/>
    </row>
    <row r="3424" spans="7:7" x14ac:dyDescent="0.2">
      <c r="G3424" s="12"/>
    </row>
    <row r="3425" spans="7:7" x14ac:dyDescent="0.2">
      <c r="G3425" s="12"/>
    </row>
    <row r="3426" spans="7:7" x14ac:dyDescent="0.2">
      <c r="G3426" s="12"/>
    </row>
    <row r="3427" spans="7:7" x14ac:dyDescent="0.2">
      <c r="G3427" s="12"/>
    </row>
    <row r="3428" spans="7:7" x14ac:dyDescent="0.2">
      <c r="G3428" s="12"/>
    </row>
    <row r="3429" spans="7:7" x14ac:dyDescent="0.2">
      <c r="G3429" s="12"/>
    </row>
    <row r="3430" spans="7:7" x14ac:dyDescent="0.2">
      <c r="G3430" s="12"/>
    </row>
    <row r="3431" spans="7:7" x14ac:dyDescent="0.2">
      <c r="G3431" s="12"/>
    </row>
    <row r="3432" spans="7:7" x14ac:dyDescent="0.2">
      <c r="G3432" s="12"/>
    </row>
    <row r="3433" spans="7:7" x14ac:dyDescent="0.2">
      <c r="G3433" s="12"/>
    </row>
    <row r="3434" spans="7:7" x14ac:dyDescent="0.2">
      <c r="G3434" s="12"/>
    </row>
    <row r="3435" spans="7:7" x14ac:dyDescent="0.2">
      <c r="G3435" s="12"/>
    </row>
    <row r="3436" spans="7:7" x14ac:dyDescent="0.2">
      <c r="G3436" s="12"/>
    </row>
    <row r="3437" spans="7:7" x14ac:dyDescent="0.2">
      <c r="G3437" s="12"/>
    </row>
    <row r="3438" spans="7:7" x14ac:dyDescent="0.2">
      <c r="G3438" s="12"/>
    </row>
    <row r="3439" spans="7:7" x14ac:dyDescent="0.2">
      <c r="G3439" s="12"/>
    </row>
    <row r="3440" spans="7:7" x14ac:dyDescent="0.2">
      <c r="G3440" s="12"/>
    </row>
    <row r="3441" spans="7:7" x14ac:dyDescent="0.2">
      <c r="G3441" s="12"/>
    </row>
    <row r="3442" spans="7:7" x14ac:dyDescent="0.2">
      <c r="G3442" s="12"/>
    </row>
    <row r="3443" spans="7:7" x14ac:dyDescent="0.2">
      <c r="G3443" s="12"/>
    </row>
    <row r="3444" spans="7:7" x14ac:dyDescent="0.2">
      <c r="G3444" s="12"/>
    </row>
    <row r="3445" spans="7:7" x14ac:dyDescent="0.2">
      <c r="G3445" s="12"/>
    </row>
    <row r="3446" spans="7:7" x14ac:dyDescent="0.2">
      <c r="G3446" s="12"/>
    </row>
    <row r="3447" spans="7:7" x14ac:dyDescent="0.2">
      <c r="G3447" s="12"/>
    </row>
    <row r="3448" spans="7:7" x14ac:dyDescent="0.2">
      <c r="G3448" s="12"/>
    </row>
    <row r="3449" spans="7:7" x14ac:dyDescent="0.2">
      <c r="G3449" s="12"/>
    </row>
    <row r="3450" spans="7:7" x14ac:dyDescent="0.2">
      <c r="G3450" s="12"/>
    </row>
    <row r="3451" spans="7:7" x14ac:dyDescent="0.2">
      <c r="G3451" s="12"/>
    </row>
    <row r="3452" spans="7:7" x14ac:dyDescent="0.2">
      <c r="G3452" s="12"/>
    </row>
    <row r="3453" spans="7:7" x14ac:dyDescent="0.2">
      <c r="G3453" s="12"/>
    </row>
    <row r="3454" spans="7:7" x14ac:dyDescent="0.2">
      <c r="G3454" s="12"/>
    </row>
    <row r="3455" spans="7:7" x14ac:dyDescent="0.2">
      <c r="G3455" s="12"/>
    </row>
    <row r="3456" spans="7:7" x14ac:dyDescent="0.2">
      <c r="G3456" s="12"/>
    </row>
    <row r="3457" spans="7:7" x14ac:dyDescent="0.2">
      <c r="G3457" s="12"/>
    </row>
    <row r="3458" spans="7:7" x14ac:dyDescent="0.2">
      <c r="G3458" s="12"/>
    </row>
    <row r="3459" spans="7:7" x14ac:dyDescent="0.2">
      <c r="G3459" s="12"/>
    </row>
    <row r="3460" spans="7:7" x14ac:dyDescent="0.2">
      <c r="G3460" s="12"/>
    </row>
    <row r="3461" spans="7:7" x14ac:dyDescent="0.2">
      <c r="G3461" s="12"/>
    </row>
    <row r="3462" spans="7:7" x14ac:dyDescent="0.2">
      <c r="G3462" s="12"/>
    </row>
    <row r="3463" spans="7:7" x14ac:dyDescent="0.2">
      <c r="G3463" s="12"/>
    </row>
    <row r="3464" spans="7:7" x14ac:dyDescent="0.2">
      <c r="G3464" s="12"/>
    </row>
    <row r="3465" spans="7:7" x14ac:dyDescent="0.2">
      <c r="G3465" s="12"/>
    </row>
    <row r="3466" spans="7:7" x14ac:dyDescent="0.2">
      <c r="G3466" s="12"/>
    </row>
    <row r="3467" spans="7:7" x14ac:dyDescent="0.2">
      <c r="G3467" s="12"/>
    </row>
    <row r="3468" spans="7:7" x14ac:dyDescent="0.2">
      <c r="G3468" s="12"/>
    </row>
    <row r="3469" spans="7:7" x14ac:dyDescent="0.2">
      <c r="G3469" s="12"/>
    </row>
    <row r="3470" spans="7:7" x14ac:dyDescent="0.2">
      <c r="G3470" s="12"/>
    </row>
    <row r="3471" spans="7:7" x14ac:dyDescent="0.2">
      <c r="G3471" s="12"/>
    </row>
    <row r="3472" spans="7:7" x14ac:dyDescent="0.2">
      <c r="G3472" s="12"/>
    </row>
    <row r="3473" spans="7:7" x14ac:dyDescent="0.2">
      <c r="G3473" s="12"/>
    </row>
    <row r="3474" spans="7:7" x14ac:dyDescent="0.2">
      <c r="G3474" s="12"/>
    </row>
    <row r="3475" spans="7:7" x14ac:dyDescent="0.2">
      <c r="G3475" s="12"/>
    </row>
    <row r="3476" spans="7:7" x14ac:dyDescent="0.2">
      <c r="G3476" s="12"/>
    </row>
    <row r="3477" spans="7:7" x14ac:dyDescent="0.2">
      <c r="G3477" s="12"/>
    </row>
    <row r="3478" spans="7:7" x14ac:dyDescent="0.2">
      <c r="G3478" s="12"/>
    </row>
    <row r="3479" spans="7:7" x14ac:dyDescent="0.2">
      <c r="G3479" s="12"/>
    </row>
    <row r="3480" spans="7:7" x14ac:dyDescent="0.2">
      <c r="G3480" s="12"/>
    </row>
    <row r="3481" spans="7:7" x14ac:dyDescent="0.2">
      <c r="G3481" s="12"/>
    </row>
    <row r="3482" spans="7:7" x14ac:dyDescent="0.2">
      <c r="G3482" s="12"/>
    </row>
    <row r="3483" spans="7:7" x14ac:dyDescent="0.2">
      <c r="G3483" s="12"/>
    </row>
    <row r="3484" spans="7:7" x14ac:dyDescent="0.2">
      <c r="G3484" s="12"/>
    </row>
    <row r="3485" spans="7:7" x14ac:dyDescent="0.2">
      <c r="G3485" s="12"/>
    </row>
    <row r="3486" spans="7:7" x14ac:dyDescent="0.2">
      <c r="G3486" s="12"/>
    </row>
    <row r="3487" spans="7:7" x14ac:dyDescent="0.2">
      <c r="G3487" s="12"/>
    </row>
    <row r="3488" spans="7:7" x14ac:dyDescent="0.2">
      <c r="G3488" s="12"/>
    </row>
    <row r="3489" spans="7:7" x14ac:dyDescent="0.2">
      <c r="G3489" s="12"/>
    </row>
    <row r="3490" spans="7:7" x14ac:dyDescent="0.2">
      <c r="G3490" s="12"/>
    </row>
    <row r="3491" spans="7:7" x14ac:dyDescent="0.2">
      <c r="G3491" s="12"/>
    </row>
    <row r="3492" spans="7:7" x14ac:dyDescent="0.2">
      <c r="G3492" s="12"/>
    </row>
    <row r="3493" spans="7:7" x14ac:dyDescent="0.2">
      <c r="G3493" s="12"/>
    </row>
    <row r="3494" spans="7:7" x14ac:dyDescent="0.2">
      <c r="G3494" s="12"/>
    </row>
    <row r="3495" spans="7:7" x14ac:dyDescent="0.2">
      <c r="G3495" s="12"/>
    </row>
    <row r="3496" spans="7:7" x14ac:dyDescent="0.2">
      <c r="G3496" s="12"/>
    </row>
    <row r="3497" spans="7:7" x14ac:dyDescent="0.2">
      <c r="G3497" s="12"/>
    </row>
    <row r="3498" spans="7:7" x14ac:dyDescent="0.2">
      <c r="G3498" s="12"/>
    </row>
    <row r="3499" spans="7:7" x14ac:dyDescent="0.2">
      <c r="G3499" s="12"/>
    </row>
    <row r="3500" spans="7:7" x14ac:dyDescent="0.2">
      <c r="G3500" s="12"/>
    </row>
    <row r="3501" spans="7:7" x14ac:dyDescent="0.2">
      <c r="G3501" s="12"/>
    </row>
    <row r="3502" spans="7:7" x14ac:dyDescent="0.2">
      <c r="G3502" s="12"/>
    </row>
    <row r="3503" spans="7:7" x14ac:dyDescent="0.2">
      <c r="G3503" s="12"/>
    </row>
    <row r="3504" spans="7:7" x14ac:dyDescent="0.2">
      <c r="G3504" s="12"/>
    </row>
    <row r="3505" spans="7:7" x14ac:dyDescent="0.2">
      <c r="G3505" s="12"/>
    </row>
    <row r="3506" spans="7:7" x14ac:dyDescent="0.2">
      <c r="G3506" s="12"/>
    </row>
    <row r="3507" spans="7:7" x14ac:dyDescent="0.2">
      <c r="G3507" s="12"/>
    </row>
    <row r="3508" spans="7:7" x14ac:dyDescent="0.2">
      <c r="G3508" s="12"/>
    </row>
    <row r="3509" spans="7:7" x14ac:dyDescent="0.2">
      <c r="G3509" s="12"/>
    </row>
    <row r="3510" spans="7:7" x14ac:dyDescent="0.2">
      <c r="G3510" s="12"/>
    </row>
    <row r="3511" spans="7:7" x14ac:dyDescent="0.2">
      <c r="G3511" s="12"/>
    </row>
    <row r="3512" spans="7:7" x14ac:dyDescent="0.2">
      <c r="G3512" s="12"/>
    </row>
    <row r="3513" spans="7:7" x14ac:dyDescent="0.2">
      <c r="G3513" s="12"/>
    </row>
    <row r="3514" spans="7:7" x14ac:dyDescent="0.2">
      <c r="G3514" s="12"/>
    </row>
    <row r="3515" spans="7:7" x14ac:dyDescent="0.2">
      <c r="G3515" s="12"/>
    </row>
    <row r="3516" spans="7:7" x14ac:dyDescent="0.2">
      <c r="G3516" s="12"/>
    </row>
    <row r="3517" spans="7:7" x14ac:dyDescent="0.2">
      <c r="G3517" s="12"/>
    </row>
    <row r="3518" spans="7:7" x14ac:dyDescent="0.2">
      <c r="G3518" s="12"/>
    </row>
    <row r="3519" spans="7:7" x14ac:dyDescent="0.2">
      <c r="G3519" s="12"/>
    </row>
    <row r="3520" spans="7:7" x14ac:dyDescent="0.2">
      <c r="G3520" s="12"/>
    </row>
    <row r="3521" spans="7:7" x14ac:dyDescent="0.2">
      <c r="G3521" s="12"/>
    </row>
    <row r="3522" spans="7:7" x14ac:dyDescent="0.2">
      <c r="G3522" s="12"/>
    </row>
    <row r="3523" spans="7:7" x14ac:dyDescent="0.2">
      <c r="G3523" s="12"/>
    </row>
    <row r="3524" spans="7:7" x14ac:dyDescent="0.2">
      <c r="G3524" s="12"/>
    </row>
    <row r="3525" spans="7:7" x14ac:dyDescent="0.2">
      <c r="G3525" s="12"/>
    </row>
    <row r="3526" spans="7:7" x14ac:dyDescent="0.2">
      <c r="G3526" s="12"/>
    </row>
    <row r="3527" spans="7:7" x14ac:dyDescent="0.2">
      <c r="G3527" s="12"/>
    </row>
    <row r="3528" spans="7:7" x14ac:dyDescent="0.2">
      <c r="G3528" s="12"/>
    </row>
    <row r="3529" spans="7:7" x14ac:dyDescent="0.2">
      <c r="G3529" s="12"/>
    </row>
    <row r="3530" spans="7:7" x14ac:dyDescent="0.2">
      <c r="G3530" s="12"/>
    </row>
    <row r="3531" spans="7:7" x14ac:dyDescent="0.2">
      <c r="G3531" s="12"/>
    </row>
    <row r="3532" spans="7:7" x14ac:dyDescent="0.2">
      <c r="G3532" s="12"/>
    </row>
    <row r="3533" spans="7:7" x14ac:dyDescent="0.2">
      <c r="G3533" s="12"/>
    </row>
    <row r="3534" spans="7:7" x14ac:dyDescent="0.2">
      <c r="G3534" s="12"/>
    </row>
    <row r="3535" spans="7:7" x14ac:dyDescent="0.2">
      <c r="G3535" s="12"/>
    </row>
    <row r="3536" spans="7:7" x14ac:dyDescent="0.2">
      <c r="G3536" s="12"/>
    </row>
    <row r="3537" spans="7:7" x14ac:dyDescent="0.2">
      <c r="G3537" s="12"/>
    </row>
    <row r="3538" spans="7:7" x14ac:dyDescent="0.2">
      <c r="G3538" s="12"/>
    </row>
    <row r="3539" spans="7:7" x14ac:dyDescent="0.2">
      <c r="G3539" s="12"/>
    </row>
    <row r="3540" spans="7:7" x14ac:dyDescent="0.2">
      <c r="G3540" s="12"/>
    </row>
    <row r="3541" spans="7:7" x14ac:dyDescent="0.2">
      <c r="G3541" s="12"/>
    </row>
    <row r="3542" spans="7:7" x14ac:dyDescent="0.2">
      <c r="G3542" s="12"/>
    </row>
    <row r="3543" spans="7:7" x14ac:dyDescent="0.2">
      <c r="G3543" s="12"/>
    </row>
    <row r="3544" spans="7:7" x14ac:dyDescent="0.2">
      <c r="G3544" s="12"/>
    </row>
    <row r="3545" spans="7:7" x14ac:dyDescent="0.2">
      <c r="G3545" s="12"/>
    </row>
    <row r="3546" spans="7:7" x14ac:dyDescent="0.2">
      <c r="G3546" s="12"/>
    </row>
    <row r="3547" spans="7:7" x14ac:dyDescent="0.2">
      <c r="G3547" s="12"/>
    </row>
    <row r="3548" spans="7:7" x14ac:dyDescent="0.2">
      <c r="G3548" s="12"/>
    </row>
    <row r="3549" spans="7:7" x14ac:dyDescent="0.2">
      <c r="G3549" s="12"/>
    </row>
    <row r="3550" spans="7:7" x14ac:dyDescent="0.2">
      <c r="G3550" s="12"/>
    </row>
    <row r="3551" spans="7:7" x14ac:dyDescent="0.2">
      <c r="G3551" s="12"/>
    </row>
    <row r="3552" spans="7:7" x14ac:dyDescent="0.2">
      <c r="G3552" s="12"/>
    </row>
    <row r="3553" spans="7:7" x14ac:dyDescent="0.2">
      <c r="G3553" s="12"/>
    </row>
    <row r="3554" spans="7:7" x14ac:dyDescent="0.2">
      <c r="G3554" s="12"/>
    </row>
    <row r="3555" spans="7:7" x14ac:dyDescent="0.2">
      <c r="G3555" s="12"/>
    </row>
    <row r="3556" spans="7:7" x14ac:dyDescent="0.2">
      <c r="G3556" s="12"/>
    </row>
    <row r="3557" spans="7:7" x14ac:dyDescent="0.2">
      <c r="G3557" s="12"/>
    </row>
    <row r="3558" spans="7:7" x14ac:dyDescent="0.2">
      <c r="G3558" s="12"/>
    </row>
    <row r="3559" spans="7:7" x14ac:dyDescent="0.2">
      <c r="G3559" s="12"/>
    </row>
    <row r="3560" spans="7:7" x14ac:dyDescent="0.2">
      <c r="G3560" s="12"/>
    </row>
    <row r="3561" spans="7:7" x14ac:dyDescent="0.2">
      <c r="G3561" s="12"/>
    </row>
    <row r="3562" spans="7:7" x14ac:dyDescent="0.2">
      <c r="G3562" s="12"/>
    </row>
    <row r="3563" spans="7:7" x14ac:dyDescent="0.2">
      <c r="G3563" s="12"/>
    </row>
    <row r="3564" spans="7:7" x14ac:dyDescent="0.2">
      <c r="G3564" s="12"/>
    </row>
    <row r="3565" spans="7:7" x14ac:dyDescent="0.2">
      <c r="G3565" s="12"/>
    </row>
    <row r="3566" spans="7:7" x14ac:dyDescent="0.2">
      <c r="G3566" s="12"/>
    </row>
    <row r="3567" spans="7:7" x14ac:dyDescent="0.2">
      <c r="G3567" s="12"/>
    </row>
    <row r="3568" spans="7:7" x14ac:dyDescent="0.2">
      <c r="G3568" s="12"/>
    </row>
    <row r="3569" spans="7:7" x14ac:dyDescent="0.2">
      <c r="G3569" s="12"/>
    </row>
    <row r="3570" spans="7:7" x14ac:dyDescent="0.2">
      <c r="G3570" s="12"/>
    </row>
    <row r="3571" spans="7:7" x14ac:dyDescent="0.2">
      <c r="G3571" s="12"/>
    </row>
    <row r="3572" spans="7:7" x14ac:dyDescent="0.2">
      <c r="G3572" s="12"/>
    </row>
    <row r="3573" spans="7:7" x14ac:dyDescent="0.2">
      <c r="G3573" s="12"/>
    </row>
    <row r="3574" spans="7:7" x14ac:dyDescent="0.2">
      <c r="G3574" s="12"/>
    </row>
    <row r="3575" spans="7:7" x14ac:dyDescent="0.2">
      <c r="G3575" s="12"/>
    </row>
    <row r="3576" spans="7:7" x14ac:dyDescent="0.2">
      <c r="G3576" s="12"/>
    </row>
    <row r="3577" spans="7:7" x14ac:dyDescent="0.2">
      <c r="G3577" s="12"/>
    </row>
    <row r="3578" spans="7:7" x14ac:dyDescent="0.2">
      <c r="G3578" s="12"/>
    </row>
    <row r="3579" spans="7:7" x14ac:dyDescent="0.2">
      <c r="G3579" s="12"/>
    </row>
    <row r="3580" spans="7:7" x14ac:dyDescent="0.2">
      <c r="G3580" s="12"/>
    </row>
    <row r="3581" spans="7:7" x14ac:dyDescent="0.2">
      <c r="G3581" s="12"/>
    </row>
    <row r="3582" spans="7:7" x14ac:dyDescent="0.2">
      <c r="G3582" s="12"/>
    </row>
    <row r="3583" spans="7:7" x14ac:dyDescent="0.2">
      <c r="G3583" s="12"/>
    </row>
    <row r="3584" spans="7:7" x14ac:dyDescent="0.2">
      <c r="G3584" s="12"/>
    </row>
    <row r="3585" spans="7:7" x14ac:dyDescent="0.2">
      <c r="G3585" s="12"/>
    </row>
    <row r="3586" spans="7:7" x14ac:dyDescent="0.2">
      <c r="G3586" s="12"/>
    </row>
    <row r="3587" spans="7:7" x14ac:dyDescent="0.2">
      <c r="G3587" s="12"/>
    </row>
    <row r="3588" spans="7:7" x14ac:dyDescent="0.2">
      <c r="G3588" s="12"/>
    </row>
    <row r="3589" spans="7:7" x14ac:dyDescent="0.2">
      <c r="G3589" s="12"/>
    </row>
    <row r="3590" spans="7:7" x14ac:dyDescent="0.2">
      <c r="G3590" s="12"/>
    </row>
    <row r="3591" spans="7:7" x14ac:dyDescent="0.2">
      <c r="G3591" s="12"/>
    </row>
    <row r="3592" spans="7:7" x14ac:dyDescent="0.2">
      <c r="G3592" s="12"/>
    </row>
    <row r="3593" spans="7:7" x14ac:dyDescent="0.2">
      <c r="G3593" s="12"/>
    </row>
    <row r="3594" spans="7:7" x14ac:dyDescent="0.2">
      <c r="G3594" s="12"/>
    </row>
    <row r="3595" spans="7:7" x14ac:dyDescent="0.2">
      <c r="G3595" s="12"/>
    </row>
    <row r="3596" spans="7:7" x14ac:dyDescent="0.2">
      <c r="G3596" s="12"/>
    </row>
    <row r="3597" spans="7:7" x14ac:dyDescent="0.2">
      <c r="G3597" s="12"/>
    </row>
    <row r="3598" spans="7:7" x14ac:dyDescent="0.2">
      <c r="G3598" s="12"/>
    </row>
    <row r="3599" spans="7:7" x14ac:dyDescent="0.2">
      <c r="G3599" s="12"/>
    </row>
    <row r="3600" spans="7:7" x14ac:dyDescent="0.2">
      <c r="G3600" s="12"/>
    </row>
    <row r="3601" spans="7:7" x14ac:dyDescent="0.2">
      <c r="G3601" s="12"/>
    </row>
    <row r="3602" spans="7:7" x14ac:dyDescent="0.2">
      <c r="G3602" s="12"/>
    </row>
    <row r="3603" spans="7:7" x14ac:dyDescent="0.2">
      <c r="G3603" s="12"/>
    </row>
    <row r="3604" spans="7:7" x14ac:dyDescent="0.2">
      <c r="G3604" s="12"/>
    </row>
    <row r="3605" spans="7:7" x14ac:dyDescent="0.2">
      <c r="G3605" s="12"/>
    </row>
    <row r="3606" spans="7:7" x14ac:dyDescent="0.2">
      <c r="G3606" s="12"/>
    </row>
    <row r="3607" spans="7:7" x14ac:dyDescent="0.2">
      <c r="G3607" s="12"/>
    </row>
    <row r="3608" spans="7:7" x14ac:dyDescent="0.2">
      <c r="G3608" s="12"/>
    </row>
    <row r="3609" spans="7:7" x14ac:dyDescent="0.2">
      <c r="G3609" s="12"/>
    </row>
    <row r="3610" spans="7:7" x14ac:dyDescent="0.2">
      <c r="G3610" s="12"/>
    </row>
    <row r="3611" spans="7:7" x14ac:dyDescent="0.2">
      <c r="G3611" s="12"/>
    </row>
    <row r="3612" spans="7:7" x14ac:dyDescent="0.2">
      <c r="G3612" s="12"/>
    </row>
    <row r="3613" spans="7:7" x14ac:dyDescent="0.2">
      <c r="G3613" s="12"/>
    </row>
    <row r="3614" spans="7:7" x14ac:dyDescent="0.2">
      <c r="G3614" s="12"/>
    </row>
    <row r="3615" spans="7:7" x14ac:dyDescent="0.2">
      <c r="G3615" s="12"/>
    </row>
    <row r="3616" spans="7:7" x14ac:dyDescent="0.2">
      <c r="G3616" s="12"/>
    </row>
    <row r="3617" spans="7:7" x14ac:dyDescent="0.2">
      <c r="G3617" s="12"/>
    </row>
    <row r="3618" spans="7:7" x14ac:dyDescent="0.2">
      <c r="G3618" s="12"/>
    </row>
    <row r="3619" spans="7:7" x14ac:dyDescent="0.2">
      <c r="G3619" s="12"/>
    </row>
    <row r="3620" spans="7:7" x14ac:dyDescent="0.2">
      <c r="G3620" s="12"/>
    </row>
    <row r="3621" spans="7:7" x14ac:dyDescent="0.2">
      <c r="G3621" s="12"/>
    </row>
    <row r="3622" spans="7:7" x14ac:dyDescent="0.2">
      <c r="G3622" s="12"/>
    </row>
    <row r="3623" spans="7:7" x14ac:dyDescent="0.2">
      <c r="G3623" s="12"/>
    </row>
    <row r="3624" spans="7:7" x14ac:dyDescent="0.2">
      <c r="G3624" s="12"/>
    </row>
    <row r="3625" spans="7:7" x14ac:dyDescent="0.2">
      <c r="G3625" s="12"/>
    </row>
    <row r="3626" spans="7:7" x14ac:dyDescent="0.2">
      <c r="G3626" s="12"/>
    </row>
    <row r="3627" spans="7:7" x14ac:dyDescent="0.2">
      <c r="G3627" s="12"/>
    </row>
    <row r="3628" spans="7:7" x14ac:dyDescent="0.2">
      <c r="G3628" s="12"/>
    </row>
    <row r="3629" spans="7:7" x14ac:dyDescent="0.2">
      <c r="G3629" s="12"/>
    </row>
    <row r="3630" spans="7:7" x14ac:dyDescent="0.2">
      <c r="G3630" s="12"/>
    </row>
    <row r="3631" spans="7:7" x14ac:dyDescent="0.2">
      <c r="G3631" s="12"/>
    </row>
    <row r="3632" spans="7:7" x14ac:dyDescent="0.2">
      <c r="G3632" s="12"/>
    </row>
    <row r="3633" spans="7:7" x14ac:dyDescent="0.2">
      <c r="G3633" s="12"/>
    </row>
    <row r="3634" spans="7:7" x14ac:dyDescent="0.2">
      <c r="G3634" s="12"/>
    </row>
    <row r="3635" spans="7:7" x14ac:dyDescent="0.2">
      <c r="G3635" s="12"/>
    </row>
    <row r="3636" spans="7:7" x14ac:dyDescent="0.2">
      <c r="G3636" s="12"/>
    </row>
    <row r="3637" spans="7:7" x14ac:dyDescent="0.2">
      <c r="G3637" s="12"/>
    </row>
    <row r="3638" spans="7:7" x14ac:dyDescent="0.2">
      <c r="G3638" s="12"/>
    </row>
    <row r="3639" spans="7:7" x14ac:dyDescent="0.2">
      <c r="G3639" s="12"/>
    </row>
    <row r="3640" spans="7:7" x14ac:dyDescent="0.2">
      <c r="G3640" s="12"/>
    </row>
    <row r="3641" spans="7:7" x14ac:dyDescent="0.2">
      <c r="G3641" s="12"/>
    </row>
    <row r="3642" spans="7:7" x14ac:dyDescent="0.2">
      <c r="G3642" s="12"/>
    </row>
    <row r="3643" spans="7:7" x14ac:dyDescent="0.2">
      <c r="G3643" s="12"/>
    </row>
    <row r="3644" spans="7:7" x14ac:dyDescent="0.2">
      <c r="G3644" s="12"/>
    </row>
    <row r="3645" spans="7:7" x14ac:dyDescent="0.2">
      <c r="G3645" s="12"/>
    </row>
    <row r="3646" spans="7:7" x14ac:dyDescent="0.2">
      <c r="G3646" s="12"/>
    </row>
    <row r="3647" spans="7:7" x14ac:dyDescent="0.2">
      <c r="G3647" s="12"/>
    </row>
    <row r="3648" spans="7:7" x14ac:dyDescent="0.2">
      <c r="G3648" s="12"/>
    </row>
    <row r="3649" spans="7:7" x14ac:dyDescent="0.2">
      <c r="G3649" s="12"/>
    </row>
    <row r="3650" spans="7:7" x14ac:dyDescent="0.2">
      <c r="G3650" s="12"/>
    </row>
    <row r="3651" spans="7:7" x14ac:dyDescent="0.2">
      <c r="G3651" s="12"/>
    </row>
    <row r="3652" spans="7:7" x14ac:dyDescent="0.2">
      <c r="G3652" s="12"/>
    </row>
    <row r="3653" spans="7:7" x14ac:dyDescent="0.2">
      <c r="G3653" s="12"/>
    </row>
    <row r="3654" spans="7:7" x14ac:dyDescent="0.2">
      <c r="G3654" s="12"/>
    </row>
    <row r="3655" spans="7:7" x14ac:dyDescent="0.2">
      <c r="G3655" s="12"/>
    </row>
    <row r="3656" spans="7:7" x14ac:dyDescent="0.2">
      <c r="G3656" s="12"/>
    </row>
    <row r="3657" spans="7:7" x14ac:dyDescent="0.2">
      <c r="G3657" s="12"/>
    </row>
    <row r="3658" spans="7:7" x14ac:dyDescent="0.2">
      <c r="G3658" s="12"/>
    </row>
    <row r="3659" spans="7:7" x14ac:dyDescent="0.2">
      <c r="G3659" s="12"/>
    </row>
    <row r="3660" spans="7:7" x14ac:dyDescent="0.2">
      <c r="G3660" s="12"/>
    </row>
    <row r="3661" spans="7:7" x14ac:dyDescent="0.2">
      <c r="G3661" s="12"/>
    </row>
    <row r="3662" spans="7:7" x14ac:dyDescent="0.2">
      <c r="G3662" s="12"/>
    </row>
    <row r="3663" spans="7:7" x14ac:dyDescent="0.2">
      <c r="G3663" s="12"/>
    </row>
    <row r="3664" spans="7:7" x14ac:dyDescent="0.2">
      <c r="G3664" s="12"/>
    </row>
    <row r="3665" spans="7:7" x14ac:dyDescent="0.2">
      <c r="G3665" s="12"/>
    </row>
    <row r="3666" spans="7:7" x14ac:dyDescent="0.2">
      <c r="G3666" s="12"/>
    </row>
    <row r="3667" spans="7:7" x14ac:dyDescent="0.2">
      <c r="G3667" s="12"/>
    </row>
    <row r="3668" spans="7:7" x14ac:dyDescent="0.2">
      <c r="G3668" s="12"/>
    </row>
    <row r="3669" spans="7:7" x14ac:dyDescent="0.2">
      <c r="G3669" s="12"/>
    </row>
    <row r="3670" spans="7:7" x14ac:dyDescent="0.2">
      <c r="G3670" s="12"/>
    </row>
    <row r="3671" spans="7:7" x14ac:dyDescent="0.2">
      <c r="G3671" s="12"/>
    </row>
    <row r="3672" spans="7:7" x14ac:dyDescent="0.2">
      <c r="G3672" s="12"/>
    </row>
    <row r="3673" spans="7:7" x14ac:dyDescent="0.2">
      <c r="G3673" s="12"/>
    </row>
    <row r="3674" spans="7:7" x14ac:dyDescent="0.2">
      <c r="G3674" s="12"/>
    </row>
    <row r="3675" spans="7:7" x14ac:dyDescent="0.2">
      <c r="G3675" s="12"/>
    </row>
    <row r="3676" spans="7:7" x14ac:dyDescent="0.2">
      <c r="G3676" s="12"/>
    </row>
    <row r="3677" spans="7:7" x14ac:dyDescent="0.2">
      <c r="G3677" s="12"/>
    </row>
    <row r="3678" spans="7:7" x14ac:dyDescent="0.2">
      <c r="G3678" s="12"/>
    </row>
    <row r="3679" spans="7:7" x14ac:dyDescent="0.2">
      <c r="G3679" s="12"/>
    </row>
    <row r="3680" spans="7:7" x14ac:dyDescent="0.2">
      <c r="G3680" s="12"/>
    </row>
    <row r="3681" spans="7:7" x14ac:dyDescent="0.2">
      <c r="G3681" s="12"/>
    </row>
    <row r="3682" spans="7:7" x14ac:dyDescent="0.2">
      <c r="G3682" s="12"/>
    </row>
    <row r="3683" spans="7:7" x14ac:dyDescent="0.2">
      <c r="G3683" s="12"/>
    </row>
    <row r="3684" spans="7:7" x14ac:dyDescent="0.2">
      <c r="G3684" s="12"/>
    </row>
    <row r="3685" spans="7:7" x14ac:dyDescent="0.2">
      <c r="G3685" s="12"/>
    </row>
    <row r="3686" spans="7:7" x14ac:dyDescent="0.2">
      <c r="G3686" s="12"/>
    </row>
    <row r="3687" spans="7:7" x14ac:dyDescent="0.2">
      <c r="G3687" s="12"/>
    </row>
    <row r="3688" spans="7:7" x14ac:dyDescent="0.2">
      <c r="G3688" s="12"/>
    </row>
    <row r="3689" spans="7:7" x14ac:dyDescent="0.2">
      <c r="G3689" s="12"/>
    </row>
    <row r="3690" spans="7:7" x14ac:dyDescent="0.2">
      <c r="G3690" s="12"/>
    </row>
    <row r="3691" spans="7:7" x14ac:dyDescent="0.2">
      <c r="G3691" s="12"/>
    </row>
    <row r="3692" spans="7:7" x14ac:dyDescent="0.2">
      <c r="G3692" s="12"/>
    </row>
    <row r="3693" spans="7:7" x14ac:dyDescent="0.2">
      <c r="G3693" s="12"/>
    </row>
    <row r="3694" spans="7:7" x14ac:dyDescent="0.2">
      <c r="G3694" s="12"/>
    </row>
    <row r="3695" spans="7:7" x14ac:dyDescent="0.2">
      <c r="G3695" s="12"/>
    </row>
    <row r="3696" spans="7:7" x14ac:dyDescent="0.2">
      <c r="G3696" s="12"/>
    </row>
    <row r="3697" spans="7:7" x14ac:dyDescent="0.2">
      <c r="G3697" s="12"/>
    </row>
    <row r="3698" spans="7:7" x14ac:dyDescent="0.2">
      <c r="G3698" s="12"/>
    </row>
    <row r="3699" spans="7:7" x14ac:dyDescent="0.2">
      <c r="G3699" s="12"/>
    </row>
    <row r="3700" spans="7:7" x14ac:dyDescent="0.2">
      <c r="G3700" s="12"/>
    </row>
    <row r="3701" spans="7:7" x14ac:dyDescent="0.2">
      <c r="G3701" s="12"/>
    </row>
    <row r="3702" spans="7:7" x14ac:dyDescent="0.2">
      <c r="G3702" s="12"/>
    </row>
    <row r="3703" spans="7:7" x14ac:dyDescent="0.2">
      <c r="G3703" s="12"/>
    </row>
    <row r="3704" spans="7:7" x14ac:dyDescent="0.2">
      <c r="G3704" s="12"/>
    </row>
    <row r="3705" spans="7:7" x14ac:dyDescent="0.2">
      <c r="G3705" s="12"/>
    </row>
    <row r="3706" spans="7:7" x14ac:dyDescent="0.2">
      <c r="G3706" s="12"/>
    </row>
    <row r="3707" spans="7:7" x14ac:dyDescent="0.2">
      <c r="G3707" s="12"/>
    </row>
    <row r="3708" spans="7:7" x14ac:dyDescent="0.2">
      <c r="G3708" s="12"/>
    </row>
    <row r="3709" spans="7:7" x14ac:dyDescent="0.2">
      <c r="G3709" s="12"/>
    </row>
    <row r="3710" spans="7:7" x14ac:dyDescent="0.2">
      <c r="G3710" s="12"/>
    </row>
    <row r="3711" spans="7:7" x14ac:dyDescent="0.2">
      <c r="G3711" s="12"/>
    </row>
    <row r="3712" spans="7:7" x14ac:dyDescent="0.2">
      <c r="G3712" s="12"/>
    </row>
    <row r="3713" spans="7:7" x14ac:dyDescent="0.2">
      <c r="G3713" s="12"/>
    </row>
    <row r="3714" spans="7:7" x14ac:dyDescent="0.2">
      <c r="G3714" s="12"/>
    </row>
    <row r="3715" spans="7:7" x14ac:dyDescent="0.2">
      <c r="G3715" s="12"/>
    </row>
    <row r="3716" spans="7:7" x14ac:dyDescent="0.2">
      <c r="G3716" s="12"/>
    </row>
    <row r="3717" spans="7:7" x14ac:dyDescent="0.2">
      <c r="G3717" s="12"/>
    </row>
    <row r="3718" spans="7:7" x14ac:dyDescent="0.2">
      <c r="G3718" s="12"/>
    </row>
    <row r="3719" spans="7:7" x14ac:dyDescent="0.2">
      <c r="G3719" s="12"/>
    </row>
    <row r="3720" spans="7:7" x14ac:dyDescent="0.2">
      <c r="G3720" s="12"/>
    </row>
    <row r="3721" spans="7:7" x14ac:dyDescent="0.2">
      <c r="G3721" s="12"/>
    </row>
    <row r="3722" spans="7:7" x14ac:dyDescent="0.2">
      <c r="G3722" s="12"/>
    </row>
    <row r="3723" spans="7:7" x14ac:dyDescent="0.2">
      <c r="G3723" s="12"/>
    </row>
    <row r="3724" spans="7:7" x14ac:dyDescent="0.2">
      <c r="G3724" s="12"/>
    </row>
    <row r="3725" spans="7:7" x14ac:dyDescent="0.2">
      <c r="G3725" s="12"/>
    </row>
    <row r="3726" spans="7:7" x14ac:dyDescent="0.2">
      <c r="G3726" s="12"/>
    </row>
    <row r="3727" spans="7:7" x14ac:dyDescent="0.2">
      <c r="G3727" s="12"/>
    </row>
    <row r="3728" spans="7:7" x14ac:dyDescent="0.2">
      <c r="G3728" s="12"/>
    </row>
    <row r="3729" spans="7:7" x14ac:dyDescent="0.2">
      <c r="G3729" s="12"/>
    </row>
    <row r="3730" spans="7:7" x14ac:dyDescent="0.2">
      <c r="G3730" s="12"/>
    </row>
    <row r="3731" spans="7:7" x14ac:dyDescent="0.2">
      <c r="G3731" s="12"/>
    </row>
    <row r="3732" spans="7:7" x14ac:dyDescent="0.2">
      <c r="G3732" s="12"/>
    </row>
    <row r="3733" spans="7:7" x14ac:dyDescent="0.2">
      <c r="G3733" s="12"/>
    </row>
    <row r="3734" spans="7:7" x14ac:dyDescent="0.2">
      <c r="G3734" s="12"/>
    </row>
    <row r="3735" spans="7:7" x14ac:dyDescent="0.2">
      <c r="G3735" s="12"/>
    </row>
    <row r="3736" spans="7:7" x14ac:dyDescent="0.2">
      <c r="G3736" s="12"/>
    </row>
    <row r="3737" spans="7:7" x14ac:dyDescent="0.2">
      <c r="G3737" s="12"/>
    </row>
    <row r="3738" spans="7:7" x14ac:dyDescent="0.2">
      <c r="G3738" s="12"/>
    </row>
    <row r="3739" spans="7:7" x14ac:dyDescent="0.2">
      <c r="G3739" s="12"/>
    </row>
    <row r="3740" spans="7:7" x14ac:dyDescent="0.2">
      <c r="G3740" s="12"/>
    </row>
    <row r="3741" spans="7:7" x14ac:dyDescent="0.2">
      <c r="G3741" s="12"/>
    </row>
    <row r="3742" spans="7:7" x14ac:dyDescent="0.2">
      <c r="G3742" s="12"/>
    </row>
    <row r="3743" spans="7:7" x14ac:dyDescent="0.2">
      <c r="G3743" s="12"/>
    </row>
    <row r="3744" spans="7:7" x14ac:dyDescent="0.2">
      <c r="G3744" s="12"/>
    </row>
    <row r="3745" spans="7:7" x14ac:dyDescent="0.2">
      <c r="G3745" s="12"/>
    </row>
    <row r="3746" spans="7:7" x14ac:dyDescent="0.2">
      <c r="G3746" s="12"/>
    </row>
    <row r="3747" spans="7:7" x14ac:dyDescent="0.2">
      <c r="G3747" s="12"/>
    </row>
    <row r="3748" spans="7:7" x14ac:dyDescent="0.2">
      <c r="G3748" s="12"/>
    </row>
    <row r="3749" spans="7:7" x14ac:dyDescent="0.2">
      <c r="G3749" s="12"/>
    </row>
    <row r="3750" spans="7:7" x14ac:dyDescent="0.2">
      <c r="G3750" s="12"/>
    </row>
    <row r="3751" spans="7:7" x14ac:dyDescent="0.2">
      <c r="G3751" s="12"/>
    </row>
    <row r="3752" spans="7:7" x14ac:dyDescent="0.2">
      <c r="G3752" s="12"/>
    </row>
    <row r="3753" spans="7:7" x14ac:dyDescent="0.2">
      <c r="G3753" s="12"/>
    </row>
    <row r="3754" spans="7:7" x14ac:dyDescent="0.2">
      <c r="G3754" s="12"/>
    </row>
    <row r="3755" spans="7:7" x14ac:dyDescent="0.2">
      <c r="G3755" s="12"/>
    </row>
    <row r="3756" spans="7:7" x14ac:dyDescent="0.2">
      <c r="G3756" s="12"/>
    </row>
    <row r="3757" spans="7:7" x14ac:dyDescent="0.2">
      <c r="G3757" s="12"/>
    </row>
    <row r="3758" spans="7:7" x14ac:dyDescent="0.2">
      <c r="G3758" s="12"/>
    </row>
    <row r="3759" spans="7:7" x14ac:dyDescent="0.2">
      <c r="G3759" s="12"/>
    </row>
    <row r="3760" spans="7:7" x14ac:dyDescent="0.2">
      <c r="G3760" s="12"/>
    </row>
    <row r="3761" spans="7:7" x14ac:dyDescent="0.2">
      <c r="G3761" s="12"/>
    </row>
    <row r="3762" spans="7:7" x14ac:dyDescent="0.2">
      <c r="G3762" s="12"/>
    </row>
    <row r="3763" spans="7:7" x14ac:dyDescent="0.2">
      <c r="G3763" s="12"/>
    </row>
    <row r="3764" spans="7:7" x14ac:dyDescent="0.2">
      <c r="G3764" s="12"/>
    </row>
    <row r="3765" spans="7:7" x14ac:dyDescent="0.2">
      <c r="G3765" s="12"/>
    </row>
    <row r="3766" spans="7:7" x14ac:dyDescent="0.2">
      <c r="G3766" s="12"/>
    </row>
    <row r="3767" spans="7:7" x14ac:dyDescent="0.2">
      <c r="G3767" s="12"/>
    </row>
    <row r="3768" spans="7:7" x14ac:dyDescent="0.2">
      <c r="G3768" s="12"/>
    </row>
    <row r="3769" spans="7:7" x14ac:dyDescent="0.2">
      <c r="G3769" s="12"/>
    </row>
    <row r="3770" spans="7:7" x14ac:dyDescent="0.2">
      <c r="G3770" s="12"/>
    </row>
    <row r="3771" spans="7:7" x14ac:dyDescent="0.2">
      <c r="G3771" s="12"/>
    </row>
    <row r="3772" spans="7:7" x14ac:dyDescent="0.2">
      <c r="G3772" s="12"/>
    </row>
    <row r="3773" spans="7:7" x14ac:dyDescent="0.2">
      <c r="G3773" s="12"/>
    </row>
    <row r="3774" spans="7:7" x14ac:dyDescent="0.2">
      <c r="G3774" s="12"/>
    </row>
    <row r="3775" spans="7:7" x14ac:dyDescent="0.2">
      <c r="G3775" s="12"/>
    </row>
    <row r="3776" spans="7:7" x14ac:dyDescent="0.2">
      <c r="G3776" s="12"/>
    </row>
    <row r="3777" spans="7:7" x14ac:dyDescent="0.2">
      <c r="G3777" s="12"/>
    </row>
    <row r="3778" spans="7:7" x14ac:dyDescent="0.2">
      <c r="G3778" s="12"/>
    </row>
    <row r="3779" spans="7:7" x14ac:dyDescent="0.2">
      <c r="G3779" s="12"/>
    </row>
    <row r="3780" spans="7:7" x14ac:dyDescent="0.2">
      <c r="G3780" s="12"/>
    </row>
    <row r="3781" spans="7:7" x14ac:dyDescent="0.2">
      <c r="G3781" s="12"/>
    </row>
    <row r="3782" spans="7:7" x14ac:dyDescent="0.2">
      <c r="G3782" s="12"/>
    </row>
    <row r="3783" spans="7:7" x14ac:dyDescent="0.2">
      <c r="G3783" s="12"/>
    </row>
    <row r="3784" spans="7:7" x14ac:dyDescent="0.2">
      <c r="G3784" s="12"/>
    </row>
    <row r="3785" spans="7:7" x14ac:dyDescent="0.2">
      <c r="G3785" s="12"/>
    </row>
    <row r="3786" spans="7:7" x14ac:dyDescent="0.2">
      <c r="G3786" s="12"/>
    </row>
    <row r="3787" spans="7:7" x14ac:dyDescent="0.2">
      <c r="G3787" s="12"/>
    </row>
    <row r="3788" spans="7:7" x14ac:dyDescent="0.2">
      <c r="G3788" s="12"/>
    </row>
    <row r="3789" spans="7:7" x14ac:dyDescent="0.2">
      <c r="G3789" s="12"/>
    </row>
    <row r="3790" spans="7:7" x14ac:dyDescent="0.2">
      <c r="G3790" s="12"/>
    </row>
    <row r="3791" spans="7:7" x14ac:dyDescent="0.2">
      <c r="G3791" s="12"/>
    </row>
    <row r="3792" spans="7:7" x14ac:dyDescent="0.2">
      <c r="G3792" s="12"/>
    </row>
    <row r="3793" spans="7:7" x14ac:dyDescent="0.2">
      <c r="G3793" s="12"/>
    </row>
    <row r="3794" spans="7:7" x14ac:dyDescent="0.2">
      <c r="G3794" s="12"/>
    </row>
    <row r="3795" spans="7:7" x14ac:dyDescent="0.2">
      <c r="G3795" s="12"/>
    </row>
    <row r="3796" spans="7:7" x14ac:dyDescent="0.2">
      <c r="G3796" s="12"/>
    </row>
    <row r="3797" spans="7:7" x14ac:dyDescent="0.2">
      <c r="G3797" s="12"/>
    </row>
    <row r="3798" spans="7:7" x14ac:dyDescent="0.2">
      <c r="G3798" s="12"/>
    </row>
    <row r="3799" spans="7:7" x14ac:dyDescent="0.2">
      <c r="G3799" s="12"/>
    </row>
    <row r="3800" spans="7:7" x14ac:dyDescent="0.2">
      <c r="G3800" s="12"/>
    </row>
    <row r="3801" spans="7:7" x14ac:dyDescent="0.2">
      <c r="G3801" s="12"/>
    </row>
    <row r="3802" spans="7:7" x14ac:dyDescent="0.2">
      <c r="G3802" s="12"/>
    </row>
    <row r="3803" spans="7:7" x14ac:dyDescent="0.2">
      <c r="G3803" s="12"/>
    </row>
    <row r="3804" spans="7:7" x14ac:dyDescent="0.2">
      <c r="G3804" s="12"/>
    </row>
    <row r="3805" spans="7:7" x14ac:dyDescent="0.2">
      <c r="G3805" s="12"/>
    </row>
    <row r="3806" spans="7:7" x14ac:dyDescent="0.2">
      <c r="G3806" s="12"/>
    </row>
    <row r="3807" spans="7:7" x14ac:dyDescent="0.2">
      <c r="G3807" s="12"/>
    </row>
    <row r="3808" spans="7:7" x14ac:dyDescent="0.2">
      <c r="G3808" s="12"/>
    </row>
    <row r="3809" spans="7:7" x14ac:dyDescent="0.2">
      <c r="G3809" s="12"/>
    </row>
    <row r="3810" spans="7:7" x14ac:dyDescent="0.2">
      <c r="G3810" s="12"/>
    </row>
    <row r="3811" spans="7:7" x14ac:dyDescent="0.2">
      <c r="G3811" s="12"/>
    </row>
    <row r="3812" spans="7:7" x14ac:dyDescent="0.2">
      <c r="G3812" s="12"/>
    </row>
    <row r="3813" spans="7:7" x14ac:dyDescent="0.2">
      <c r="G3813" s="12"/>
    </row>
    <row r="3814" spans="7:7" x14ac:dyDescent="0.2">
      <c r="G3814" s="12"/>
    </row>
    <row r="3815" spans="7:7" x14ac:dyDescent="0.2">
      <c r="G3815" s="12"/>
    </row>
    <row r="3816" spans="7:7" x14ac:dyDescent="0.2">
      <c r="G3816" s="12"/>
    </row>
    <row r="3817" spans="7:7" x14ac:dyDescent="0.2">
      <c r="G3817" s="12"/>
    </row>
    <row r="3818" spans="7:7" x14ac:dyDescent="0.2">
      <c r="G3818" s="12"/>
    </row>
    <row r="3819" spans="7:7" x14ac:dyDescent="0.2">
      <c r="G3819" s="12"/>
    </row>
    <row r="3820" spans="7:7" x14ac:dyDescent="0.2">
      <c r="G3820" s="12"/>
    </row>
    <row r="3821" spans="7:7" x14ac:dyDescent="0.2">
      <c r="G3821" s="12"/>
    </row>
    <row r="3822" spans="7:7" x14ac:dyDescent="0.2">
      <c r="G3822" s="12"/>
    </row>
    <row r="3823" spans="7:7" x14ac:dyDescent="0.2">
      <c r="G3823" s="12"/>
    </row>
    <row r="3824" spans="7:7" x14ac:dyDescent="0.2">
      <c r="G3824" s="12"/>
    </row>
    <row r="3825" spans="7:7" x14ac:dyDescent="0.2">
      <c r="G3825" s="12"/>
    </row>
    <row r="3826" spans="7:7" x14ac:dyDescent="0.2">
      <c r="G3826" s="12"/>
    </row>
    <row r="3827" spans="7:7" x14ac:dyDescent="0.2">
      <c r="G3827" s="12"/>
    </row>
    <row r="3828" spans="7:7" x14ac:dyDescent="0.2">
      <c r="G3828" s="12"/>
    </row>
    <row r="3829" spans="7:7" x14ac:dyDescent="0.2">
      <c r="G3829" s="12"/>
    </row>
    <row r="3830" spans="7:7" x14ac:dyDescent="0.2">
      <c r="G3830" s="12"/>
    </row>
    <row r="3831" spans="7:7" x14ac:dyDescent="0.2">
      <c r="G3831" s="12"/>
    </row>
    <row r="3832" spans="7:7" x14ac:dyDescent="0.2">
      <c r="G3832" s="12"/>
    </row>
    <row r="3833" spans="7:7" x14ac:dyDescent="0.2">
      <c r="G3833" s="12"/>
    </row>
    <row r="3834" spans="7:7" x14ac:dyDescent="0.2">
      <c r="G3834" s="12"/>
    </row>
    <row r="3835" spans="7:7" x14ac:dyDescent="0.2">
      <c r="G3835" s="12"/>
    </row>
    <row r="3836" spans="7:7" x14ac:dyDescent="0.2">
      <c r="G3836" s="12"/>
    </row>
    <row r="3837" spans="7:7" x14ac:dyDescent="0.2">
      <c r="G3837" s="12"/>
    </row>
    <row r="3838" spans="7:7" x14ac:dyDescent="0.2">
      <c r="G3838" s="12"/>
    </row>
    <row r="3839" spans="7:7" x14ac:dyDescent="0.2">
      <c r="G3839" s="12"/>
    </row>
    <row r="3840" spans="7:7" x14ac:dyDescent="0.2">
      <c r="G3840" s="12"/>
    </row>
    <row r="3841" spans="7:7" x14ac:dyDescent="0.2">
      <c r="G3841" s="12"/>
    </row>
    <row r="3842" spans="7:7" x14ac:dyDescent="0.2">
      <c r="G3842" s="12"/>
    </row>
    <row r="3843" spans="7:7" x14ac:dyDescent="0.2">
      <c r="G3843" s="12"/>
    </row>
    <row r="3844" spans="7:7" x14ac:dyDescent="0.2">
      <c r="G3844" s="12"/>
    </row>
    <row r="3845" spans="7:7" x14ac:dyDescent="0.2">
      <c r="G3845" s="12"/>
    </row>
    <row r="3846" spans="7:7" x14ac:dyDescent="0.2">
      <c r="G3846" s="12"/>
    </row>
    <row r="3847" spans="7:7" x14ac:dyDescent="0.2">
      <c r="G3847" s="12"/>
    </row>
    <row r="3848" spans="7:7" x14ac:dyDescent="0.2">
      <c r="G3848" s="12"/>
    </row>
    <row r="3849" spans="7:7" x14ac:dyDescent="0.2">
      <c r="G3849" s="12"/>
    </row>
    <row r="3850" spans="7:7" x14ac:dyDescent="0.2">
      <c r="G3850" s="12"/>
    </row>
    <row r="3851" spans="7:7" x14ac:dyDescent="0.2">
      <c r="G3851" s="12"/>
    </row>
    <row r="3852" spans="7:7" x14ac:dyDescent="0.2">
      <c r="G3852" s="12"/>
    </row>
    <row r="3853" spans="7:7" x14ac:dyDescent="0.2">
      <c r="G3853" s="12"/>
    </row>
    <row r="3854" spans="7:7" x14ac:dyDescent="0.2">
      <c r="G3854" s="12"/>
    </row>
    <row r="3855" spans="7:7" x14ac:dyDescent="0.2">
      <c r="G3855" s="12"/>
    </row>
    <row r="3856" spans="7:7" x14ac:dyDescent="0.2">
      <c r="G3856" s="12"/>
    </row>
    <row r="3857" spans="7:7" x14ac:dyDescent="0.2">
      <c r="G3857" s="12"/>
    </row>
    <row r="3858" spans="7:7" x14ac:dyDescent="0.2">
      <c r="G3858" s="12"/>
    </row>
    <row r="3859" spans="7:7" x14ac:dyDescent="0.2">
      <c r="G3859" s="12"/>
    </row>
    <row r="3860" spans="7:7" x14ac:dyDescent="0.2">
      <c r="G3860" s="12"/>
    </row>
    <row r="3861" spans="7:7" x14ac:dyDescent="0.2">
      <c r="G3861" s="12"/>
    </row>
    <row r="3862" spans="7:7" x14ac:dyDescent="0.2">
      <c r="G3862" s="12"/>
    </row>
    <row r="3863" spans="7:7" x14ac:dyDescent="0.2">
      <c r="G3863" s="12"/>
    </row>
    <row r="3864" spans="7:7" x14ac:dyDescent="0.2">
      <c r="G3864" s="12"/>
    </row>
    <row r="3865" spans="7:7" x14ac:dyDescent="0.2">
      <c r="G3865" s="12"/>
    </row>
    <row r="3866" spans="7:7" x14ac:dyDescent="0.2">
      <c r="G3866" s="12"/>
    </row>
    <row r="3867" spans="7:7" x14ac:dyDescent="0.2">
      <c r="G3867" s="12"/>
    </row>
    <row r="3868" spans="7:7" x14ac:dyDescent="0.2">
      <c r="G3868" s="12"/>
    </row>
    <row r="3869" spans="7:7" x14ac:dyDescent="0.2">
      <c r="G3869" s="12"/>
    </row>
    <row r="3870" spans="7:7" x14ac:dyDescent="0.2">
      <c r="G3870" s="12"/>
    </row>
    <row r="3871" spans="7:7" x14ac:dyDescent="0.2">
      <c r="G3871" s="12"/>
    </row>
    <row r="3872" spans="7:7" x14ac:dyDescent="0.2">
      <c r="G3872" s="12"/>
    </row>
    <row r="3873" spans="7:7" x14ac:dyDescent="0.2">
      <c r="G3873" s="12"/>
    </row>
    <row r="3874" spans="7:7" x14ac:dyDescent="0.2">
      <c r="G3874" s="12"/>
    </row>
    <row r="3875" spans="7:7" x14ac:dyDescent="0.2">
      <c r="G3875" s="12"/>
    </row>
    <row r="3876" spans="7:7" x14ac:dyDescent="0.2">
      <c r="G3876" s="12"/>
    </row>
    <row r="3877" spans="7:7" x14ac:dyDescent="0.2">
      <c r="G3877" s="12"/>
    </row>
    <row r="3878" spans="7:7" x14ac:dyDescent="0.2">
      <c r="G3878" s="12"/>
    </row>
    <row r="3879" spans="7:7" x14ac:dyDescent="0.2">
      <c r="G3879" s="12"/>
    </row>
    <row r="3880" spans="7:7" x14ac:dyDescent="0.2">
      <c r="G3880" s="12"/>
    </row>
    <row r="3881" spans="7:7" x14ac:dyDescent="0.2">
      <c r="G3881" s="12"/>
    </row>
    <row r="3882" spans="7:7" x14ac:dyDescent="0.2">
      <c r="G3882" s="12"/>
    </row>
    <row r="3883" spans="7:7" x14ac:dyDescent="0.2">
      <c r="G3883" s="12"/>
    </row>
    <row r="3884" spans="7:7" x14ac:dyDescent="0.2">
      <c r="G3884" s="12"/>
    </row>
    <row r="3885" spans="7:7" x14ac:dyDescent="0.2">
      <c r="G3885" s="12"/>
    </row>
    <row r="3886" spans="7:7" x14ac:dyDescent="0.2">
      <c r="G3886" s="12"/>
    </row>
    <row r="3887" spans="7:7" x14ac:dyDescent="0.2">
      <c r="G3887" s="12"/>
    </row>
    <row r="3888" spans="7:7" x14ac:dyDescent="0.2">
      <c r="G3888" s="12"/>
    </row>
    <row r="3889" spans="7:7" x14ac:dyDescent="0.2">
      <c r="G3889" s="12"/>
    </row>
    <row r="3890" spans="7:7" x14ac:dyDescent="0.2">
      <c r="G3890" s="12"/>
    </row>
    <row r="3891" spans="7:7" x14ac:dyDescent="0.2">
      <c r="G3891" s="12"/>
    </row>
    <row r="3892" spans="7:7" x14ac:dyDescent="0.2">
      <c r="G3892" s="12"/>
    </row>
    <row r="3893" spans="7:7" x14ac:dyDescent="0.2">
      <c r="G3893" s="12"/>
    </row>
    <row r="3894" spans="7:7" x14ac:dyDescent="0.2">
      <c r="G3894" s="12"/>
    </row>
    <row r="3895" spans="7:7" x14ac:dyDescent="0.2">
      <c r="G3895" s="12"/>
    </row>
    <row r="3896" spans="7:7" x14ac:dyDescent="0.2">
      <c r="G3896" s="12"/>
    </row>
    <row r="3897" spans="7:7" x14ac:dyDescent="0.2">
      <c r="G3897" s="12"/>
    </row>
    <row r="3898" spans="7:7" x14ac:dyDescent="0.2">
      <c r="G3898" s="12"/>
    </row>
    <row r="3899" spans="7:7" x14ac:dyDescent="0.2">
      <c r="G3899" s="12"/>
    </row>
    <row r="3900" spans="7:7" x14ac:dyDescent="0.2">
      <c r="G3900" s="12"/>
    </row>
    <row r="3901" spans="7:7" x14ac:dyDescent="0.2">
      <c r="G3901" s="12"/>
    </row>
    <row r="3902" spans="7:7" x14ac:dyDescent="0.2">
      <c r="G3902" s="12"/>
    </row>
    <row r="3903" spans="7:7" x14ac:dyDescent="0.2">
      <c r="G3903" s="12"/>
    </row>
    <row r="3904" spans="7:7" x14ac:dyDescent="0.2">
      <c r="G3904" s="12"/>
    </row>
    <row r="3905" spans="7:7" x14ac:dyDescent="0.2">
      <c r="G3905" s="12"/>
    </row>
    <row r="3906" spans="7:7" x14ac:dyDescent="0.2">
      <c r="G3906" s="12"/>
    </row>
    <row r="3907" spans="7:7" x14ac:dyDescent="0.2">
      <c r="G3907" s="12"/>
    </row>
    <row r="3908" spans="7:7" x14ac:dyDescent="0.2">
      <c r="G3908" s="12"/>
    </row>
    <row r="3909" spans="7:7" x14ac:dyDescent="0.2">
      <c r="G3909" s="12"/>
    </row>
    <row r="3910" spans="7:7" x14ac:dyDescent="0.2">
      <c r="G3910" s="12"/>
    </row>
    <row r="3911" spans="7:7" x14ac:dyDescent="0.2">
      <c r="G3911" s="12"/>
    </row>
    <row r="3912" spans="7:7" x14ac:dyDescent="0.2">
      <c r="G3912" s="12"/>
    </row>
    <row r="3913" spans="7:7" x14ac:dyDescent="0.2">
      <c r="G3913" s="12"/>
    </row>
    <row r="3914" spans="7:7" x14ac:dyDescent="0.2">
      <c r="G3914" s="12"/>
    </row>
    <row r="3915" spans="7:7" x14ac:dyDescent="0.2">
      <c r="G3915" s="12"/>
    </row>
    <row r="3916" spans="7:7" x14ac:dyDescent="0.2">
      <c r="G3916" s="12"/>
    </row>
    <row r="3917" spans="7:7" x14ac:dyDescent="0.2">
      <c r="G3917" s="12"/>
    </row>
    <row r="3918" spans="7:7" x14ac:dyDescent="0.2">
      <c r="G3918" s="12"/>
    </row>
    <row r="3919" spans="7:7" x14ac:dyDescent="0.2">
      <c r="G3919" s="12"/>
    </row>
    <row r="3920" spans="7:7" x14ac:dyDescent="0.2">
      <c r="G3920" s="12"/>
    </row>
    <row r="3921" spans="7:7" x14ac:dyDescent="0.2">
      <c r="G3921" s="12"/>
    </row>
    <row r="3922" spans="7:7" x14ac:dyDescent="0.2">
      <c r="G3922" s="12"/>
    </row>
    <row r="3923" spans="7:7" x14ac:dyDescent="0.2">
      <c r="G3923" s="12"/>
    </row>
    <row r="3924" spans="7:7" x14ac:dyDescent="0.2">
      <c r="G3924" s="12"/>
    </row>
    <row r="3925" spans="7:7" x14ac:dyDescent="0.2">
      <c r="G3925" s="12"/>
    </row>
    <row r="3926" spans="7:7" x14ac:dyDescent="0.2">
      <c r="G3926" s="12"/>
    </row>
    <row r="3927" spans="7:7" x14ac:dyDescent="0.2">
      <c r="G3927" s="12"/>
    </row>
    <row r="3928" spans="7:7" x14ac:dyDescent="0.2">
      <c r="G3928" s="12"/>
    </row>
    <row r="3929" spans="7:7" x14ac:dyDescent="0.2">
      <c r="G3929" s="12"/>
    </row>
    <row r="3930" spans="7:7" x14ac:dyDescent="0.2">
      <c r="G3930" s="12"/>
    </row>
    <row r="3931" spans="7:7" x14ac:dyDescent="0.2">
      <c r="G3931" s="12"/>
    </row>
    <row r="3932" spans="7:7" x14ac:dyDescent="0.2">
      <c r="G3932" s="12"/>
    </row>
    <row r="3933" spans="7:7" x14ac:dyDescent="0.2">
      <c r="G3933" s="12"/>
    </row>
    <row r="3934" spans="7:7" x14ac:dyDescent="0.2">
      <c r="G3934" s="12"/>
    </row>
    <row r="3935" spans="7:7" x14ac:dyDescent="0.2">
      <c r="G3935" s="12"/>
    </row>
    <row r="3936" spans="7:7" x14ac:dyDescent="0.2">
      <c r="G3936" s="12"/>
    </row>
    <row r="3937" spans="7:7" x14ac:dyDescent="0.2">
      <c r="G3937" s="12"/>
    </row>
    <row r="3938" spans="7:7" x14ac:dyDescent="0.2">
      <c r="G3938" s="12"/>
    </row>
    <row r="3939" spans="7:7" x14ac:dyDescent="0.2">
      <c r="G3939" s="12"/>
    </row>
    <row r="3940" spans="7:7" x14ac:dyDescent="0.2">
      <c r="G3940" s="12"/>
    </row>
    <row r="3941" spans="7:7" x14ac:dyDescent="0.2">
      <c r="G3941" s="12"/>
    </row>
    <row r="3942" spans="7:7" x14ac:dyDescent="0.2">
      <c r="G3942" s="12"/>
    </row>
    <row r="3943" spans="7:7" x14ac:dyDescent="0.2">
      <c r="G3943" s="12"/>
    </row>
    <row r="3944" spans="7:7" x14ac:dyDescent="0.2">
      <c r="G3944" s="12"/>
    </row>
    <row r="3945" spans="7:7" x14ac:dyDescent="0.2">
      <c r="G3945" s="12"/>
    </row>
    <row r="3946" spans="7:7" x14ac:dyDescent="0.2">
      <c r="G3946" s="12"/>
    </row>
    <row r="3947" spans="7:7" x14ac:dyDescent="0.2">
      <c r="G3947" s="12"/>
    </row>
    <row r="3948" spans="7:7" x14ac:dyDescent="0.2">
      <c r="G3948" s="12"/>
    </row>
    <row r="3949" spans="7:7" x14ac:dyDescent="0.2">
      <c r="G3949" s="12"/>
    </row>
    <row r="3950" spans="7:7" x14ac:dyDescent="0.2">
      <c r="G3950" s="12"/>
    </row>
    <row r="3951" spans="7:7" x14ac:dyDescent="0.2">
      <c r="G3951" s="12"/>
    </row>
    <row r="3952" spans="7:7" x14ac:dyDescent="0.2">
      <c r="G3952" s="12"/>
    </row>
    <row r="3953" spans="7:7" x14ac:dyDescent="0.2">
      <c r="G3953" s="12"/>
    </row>
    <row r="3954" spans="7:7" x14ac:dyDescent="0.2">
      <c r="G3954" s="12"/>
    </row>
    <row r="3955" spans="7:7" x14ac:dyDescent="0.2">
      <c r="G3955" s="12"/>
    </row>
    <row r="3956" spans="7:7" x14ac:dyDescent="0.2">
      <c r="G3956" s="12"/>
    </row>
    <row r="3957" spans="7:7" x14ac:dyDescent="0.2">
      <c r="G3957" s="12"/>
    </row>
    <row r="3958" spans="7:7" x14ac:dyDescent="0.2">
      <c r="G3958" s="12"/>
    </row>
    <row r="3959" spans="7:7" x14ac:dyDescent="0.2">
      <c r="G3959" s="12"/>
    </row>
    <row r="3960" spans="7:7" x14ac:dyDescent="0.2">
      <c r="G3960" s="12"/>
    </row>
    <row r="3961" spans="7:7" x14ac:dyDescent="0.2">
      <c r="G3961" s="12"/>
    </row>
    <row r="3962" spans="7:7" x14ac:dyDescent="0.2">
      <c r="G3962" s="12"/>
    </row>
    <row r="3963" spans="7:7" x14ac:dyDescent="0.2">
      <c r="G3963" s="12"/>
    </row>
    <row r="3964" spans="7:7" x14ac:dyDescent="0.2">
      <c r="G3964" s="12"/>
    </row>
    <row r="3965" spans="7:7" x14ac:dyDescent="0.2">
      <c r="G3965" s="12"/>
    </row>
    <row r="3966" spans="7:7" x14ac:dyDescent="0.2">
      <c r="G3966" s="12"/>
    </row>
    <row r="3967" spans="7:7" x14ac:dyDescent="0.2">
      <c r="G3967" s="12"/>
    </row>
    <row r="3968" spans="7:7" x14ac:dyDescent="0.2">
      <c r="G3968" s="12"/>
    </row>
    <row r="3969" spans="7:7" x14ac:dyDescent="0.2">
      <c r="G3969" s="12"/>
    </row>
    <row r="3970" spans="7:7" x14ac:dyDescent="0.2">
      <c r="G3970" s="12"/>
    </row>
    <row r="3971" spans="7:7" x14ac:dyDescent="0.2">
      <c r="G3971" s="12"/>
    </row>
    <row r="3972" spans="7:7" x14ac:dyDescent="0.2">
      <c r="G3972" s="12"/>
    </row>
    <row r="3973" spans="7:7" x14ac:dyDescent="0.2">
      <c r="G3973" s="12"/>
    </row>
    <row r="3974" spans="7:7" x14ac:dyDescent="0.2">
      <c r="G3974" s="12"/>
    </row>
    <row r="3975" spans="7:7" x14ac:dyDescent="0.2">
      <c r="G3975" s="12"/>
    </row>
    <row r="3976" spans="7:7" x14ac:dyDescent="0.2">
      <c r="G3976" s="12"/>
    </row>
    <row r="3977" spans="7:7" x14ac:dyDescent="0.2">
      <c r="G3977" s="12"/>
    </row>
    <row r="3978" spans="7:7" x14ac:dyDescent="0.2">
      <c r="G3978" s="12"/>
    </row>
    <row r="3979" spans="7:7" x14ac:dyDescent="0.2">
      <c r="G3979" s="12"/>
    </row>
    <row r="3980" spans="7:7" x14ac:dyDescent="0.2">
      <c r="G3980" s="12"/>
    </row>
    <row r="3981" spans="7:7" x14ac:dyDescent="0.2">
      <c r="G3981" s="12"/>
    </row>
    <row r="3982" spans="7:7" x14ac:dyDescent="0.2">
      <c r="G3982" s="12"/>
    </row>
    <row r="3983" spans="7:7" x14ac:dyDescent="0.2">
      <c r="G3983" s="12"/>
    </row>
    <row r="3984" spans="7:7" x14ac:dyDescent="0.2">
      <c r="G3984" s="12"/>
    </row>
    <row r="3985" spans="7:7" x14ac:dyDescent="0.2">
      <c r="G3985" s="12"/>
    </row>
    <row r="3986" spans="7:7" x14ac:dyDescent="0.2">
      <c r="G3986" s="12"/>
    </row>
    <row r="3987" spans="7:7" x14ac:dyDescent="0.2">
      <c r="G3987" s="12"/>
    </row>
    <row r="3988" spans="7:7" x14ac:dyDescent="0.2">
      <c r="G3988" s="12"/>
    </row>
    <row r="3989" spans="7:7" x14ac:dyDescent="0.2">
      <c r="G3989" s="12"/>
    </row>
    <row r="3990" spans="7:7" x14ac:dyDescent="0.2">
      <c r="G3990" s="12"/>
    </row>
    <row r="3991" spans="7:7" x14ac:dyDescent="0.2">
      <c r="G3991" s="12"/>
    </row>
    <row r="3992" spans="7:7" x14ac:dyDescent="0.2">
      <c r="G3992" s="12"/>
    </row>
    <row r="3993" spans="7:7" x14ac:dyDescent="0.2">
      <c r="G3993" s="12"/>
    </row>
    <row r="3994" spans="7:7" x14ac:dyDescent="0.2">
      <c r="G3994" s="12"/>
    </row>
    <row r="3995" spans="7:7" x14ac:dyDescent="0.2">
      <c r="G3995" s="12"/>
    </row>
    <row r="3996" spans="7:7" x14ac:dyDescent="0.2">
      <c r="G3996" s="12"/>
    </row>
    <row r="3997" spans="7:7" x14ac:dyDescent="0.2">
      <c r="G3997" s="12"/>
    </row>
    <row r="3998" spans="7:7" x14ac:dyDescent="0.2">
      <c r="G3998" s="12"/>
    </row>
    <row r="3999" spans="7:7" x14ac:dyDescent="0.2">
      <c r="G3999" s="12"/>
    </row>
    <row r="4000" spans="7:7" x14ac:dyDescent="0.2">
      <c r="G4000" s="12"/>
    </row>
    <row r="4001" spans="7:7" x14ac:dyDescent="0.2">
      <c r="G4001" s="12"/>
    </row>
    <row r="4002" spans="7:7" x14ac:dyDescent="0.2">
      <c r="G4002" s="12"/>
    </row>
    <row r="4003" spans="7:7" x14ac:dyDescent="0.2">
      <c r="G4003" s="12"/>
    </row>
    <row r="4004" spans="7:7" x14ac:dyDescent="0.2">
      <c r="G4004" s="12"/>
    </row>
    <row r="4005" spans="7:7" x14ac:dyDescent="0.2">
      <c r="G4005" s="12"/>
    </row>
    <row r="4006" spans="7:7" x14ac:dyDescent="0.2">
      <c r="G4006" s="12"/>
    </row>
    <row r="4007" spans="7:7" x14ac:dyDescent="0.2">
      <c r="G4007" s="12"/>
    </row>
    <row r="4008" spans="7:7" x14ac:dyDescent="0.2">
      <c r="G4008" s="12"/>
    </row>
    <row r="4009" spans="7:7" x14ac:dyDescent="0.2">
      <c r="G4009" s="12"/>
    </row>
    <row r="4010" spans="7:7" x14ac:dyDescent="0.2">
      <c r="G4010" s="12"/>
    </row>
    <row r="4011" spans="7:7" x14ac:dyDescent="0.2">
      <c r="G4011" s="12"/>
    </row>
    <row r="4012" spans="7:7" x14ac:dyDescent="0.2">
      <c r="G4012" s="12"/>
    </row>
    <row r="4013" spans="7:7" x14ac:dyDescent="0.2">
      <c r="G4013" s="12"/>
    </row>
    <row r="4014" spans="7:7" x14ac:dyDescent="0.2">
      <c r="G4014" s="12"/>
    </row>
    <row r="4015" spans="7:7" x14ac:dyDescent="0.2">
      <c r="G4015" s="12"/>
    </row>
    <row r="4016" spans="7:7" x14ac:dyDescent="0.2">
      <c r="G4016" s="12"/>
    </row>
    <row r="4017" spans="7:7" x14ac:dyDescent="0.2">
      <c r="G4017" s="12"/>
    </row>
    <row r="4018" spans="7:7" x14ac:dyDescent="0.2">
      <c r="G4018" s="12"/>
    </row>
    <row r="4019" spans="7:7" x14ac:dyDescent="0.2">
      <c r="G4019" s="12"/>
    </row>
    <row r="4020" spans="7:7" x14ac:dyDescent="0.2">
      <c r="G4020" s="12"/>
    </row>
    <row r="4021" spans="7:7" x14ac:dyDescent="0.2">
      <c r="G4021" s="12"/>
    </row>
    <row r="4022" spans="7:7" x14ac:dyDescent="0.2">
      <c r="G4022" s="12"/>
    </row>
    <row r="4023" spans="7:7" x14ac:dyDescent="0.2">
      <c r="G4023" s="12"/>
    </row>
    <row r="4024" spans="7:7" x14ac:dyDescent="0.2">
      <c r="G4024" s="12"/>
    </row>
    <row r="4025" spans="7:7" x14ac:dyDescent="0.2">
      <c r="G4025" s="12"/>
    </row>
    <row r="4026" spans="7:7" x14ac:dyDescent="0.2">
      <c r="G4026" s="12"/>
    </row>
    <row r="4027" spans="7:7" x14ac:dyDescent="0.2">
      <c r="G4027" s="12"/>
    </row>
    <row r="4028" spans="7:7" x14ac:dyDescent="0.2">
      <c r="G4028" s="12"/>
    </row>
    <row r="4029" spans="7:7" x14ac:dyDescent="0.2">
      <c r="G4029" s="12"/>
    </row>
    <row r="4030" spans="7:7" x14ac:dyDescent="0.2">
      <c r="G4030" s="12"/>
    </row>
    <row r="4031" spans="7:7" x14ac:dyDescent="0.2">
      <c r="G4031" s="12"/>
    </row>
    <row r="4032" spans="7:7" x14ac:dyDescent="0.2">
      <c r="G4032" s="12"/>
    </row>
    <row r="4033" spans="7:7" x14ac:dyDescent="0.2">
      <c r="G4033" s="12"/>
    </row>
    <row r="4034" spans="7:7" x14ac:dyDescent="0.2">
      <c r="G4034" s="12"/>
    </row>
    <row r="4035" spans="7:7" x14ac:dyDescent="0.2">
      <c r="G4035" s="12"/>
    </row>
    <row r="4036" spans="7:7" x14ac:dyDescent="0.2">
      <c r="G4036" s="12"/>
    </row>
    <row r="4037" spans="7:7" x14ac:dyDescent="0.2">
      <c r="G4037" s="12"/>
    </row>
    <row r="4038" spans="7:7" x14ac:dyDescent="0.2">
      <c r="G4038" s="12"/>
    </row>
    <row r="4039" spans="7:7" x14ac:dyDescent="0.2">
      <c r="G4039" s="12"/>
    </row>
    <row r="4040" spans="7:7" x14ac:dyDescent="0.2">
      <c r="G4040" s="12"/>
    </row>
    <row r="4041" spans="7:7" x14ac:dyDescent="0.2">
      <c r="G4041" s="12"/>
    </row>
    <row r="4042" spans="7:7" x14ac:dyDescent="0.2">
      <c r="G4042" s="12"/>
    </row>
    <row r="4043" spans="7:7" x14ac:dyDescent="0.2">
      <c r="G4043" s="12"/>
    </row>
    <row r="4044" spans="7:7" x14ac:dyDescent="0.2">
      <c r="G4044" s="12"/>
    </row>
    <row r="4045" spans="7:7" x14ac:dyDescent="0.2">
      <c r="G4045" s="12"/>
    </row>
    <row r="4046" spans="7:7" x14ac:dyDescent="0.2">
      <c r="G4046" s="12"/>
    </row>
    <row r="4047" spans="7:7" x14ac:dyDescent="0.2">
      <c r="G4047" s="12"/>
    </row>
    <row r="4048" spans="7:7" x14ac:dyDescent="0.2">
      <c r="G4048" s="12"/>
    </row>
    <row r="4049" spans="7:7" x14ac:dyDescent="0.2">
      <c r="G4049" s="12"/>
    </row>
    <row r="4050" spans="7:7" x14ac:dyDescent="0.2">
      <c r="G4050" s="12"/>
    </row>
    <row r="4051" spans="7:7" x14ac:dyDescent="0.2">
      <c r="G4051" s="12"/>
    </row>
    <row r="4052" spans="7:7" x14ac:dyDescent="0.2">
      <c r="G4052" s="12"/>
    </row>
    <row r="4053" spans="7:7" x14ac:dyDescent="0.2">
      <c r="G4053" s="12"/>
    </row>
    <row r="4054" spans="7:7" x14ac:dyDescent="0.2">
      <c r="G4054" s="12"/>
    </row>
    <row r="4055" spans="7:7" x14ac:dyDescent="0.2">
      <c r="G4055" s="12"/>
    </row>
    <row r="4056" spans="7:7" x14ac:dyDescent="0.2">
      <c r="G4056" s="12"/>
    </row>
    <row r="4057" spans="7:7" x14ac:dyDescent="0.2">
      <c r="G4057" s="12"/>
    </row>
    <row r="4058" spans="7:7" x14ac:dyDescent="0.2">
      <c r="G4058" s="12"/>
    </row>
    <row r="4059" spans="7:7" x14ac:dyDescent="0.2">
      <c r="G4059" s="12"/>
    </row>
    <row r="4060" spans="7:7" x14ac:dyDescent="0.2">
      <c r="G4060" s="12"/>
    </row>
    <row r="4061" spans="7:7" x14ac:dyDescent="0.2">
      <c r="G4061" s="12"/>
    </row>
    <row r="4062" spans="7:7" x14ac:dyDescent="0.2">
      <c r="G4062" s="12"/>
    </row>
    <row r="4063" spans="7:7" x14ac:dyDescent="0.2">
      <c r="G4063" s="12"/>
    </row>
    <row r="4064" spans="7:7" x14ac:dyDescent="0.2">
      <c r="G4064" s="12"/>
    </row>
    <row r="4065" spans="7:7" x14ac:dyDescent="0.2">
      <c r="G4065" s="12"/>
    </row>
    <row r="4066" spans="7:7" x14ac:dyDescent="0.2">
      <c r="G4066" s="12"/>
    </row>
    <row r="4067" spans="7:7" x14ac:dyDescent="0.2">
      <c r="G4067" s="12"/>
    </row>
    <row r="4068" spans="7:7" x14ac:dyDescent="0.2">
      <c r="G4068" s="12"/>
    </row>
    <row r="4069" spans="7:7" x14ac:dyDescent="0.2">
      <c r="G4069" s="12"/>
    </row>
    <row r="4070" spans="7:7" x14ac:dyDescent="0.2">
      <c r="G4070" s="12"/>
    </row>
    <row r="4071" spans="7:7" x14ac:dyDescent="0.2">
      <c r="G4071" s="12"/>
    </row>
    <row r="4072" spans="7:7" x14ac:dyDescent="0.2">
      <c r="G4072" s="12"/>
    </row>
    <row r="4073" spans="7:7" x14ac:dyDescent="0.2">
      <c r="G4073" s="12"/>
    </row>
    <row r="4074" spans="7:7" x14ac:dyDescent="0.2">
      <c r="G4074" s="12"/>
    </row>
    <row r="4075" spans="7:7" x14ac:dyDescent="0.2">
      <c r="G4075" s="12"/>
    </row>
    <row r="4076" spans="7:7" x14ac:dyDescent="0.2">
      <c r="G4076" s="12"/>
    </row>
    <row r="4077" spans="7:7" x14ac:dyDescent="0.2">
      <c r="G4077" s="12"/>
    </row>
    <row r="4078" spans="7:7" x14ac:dyDescent="0.2">
      <c r="G4078" s="12"/>
    </row>
    <row r="4079" spans="7:7" x14ac:dyDescent="0.2">
      <c r="G4079" s="12"/>
    </row>
    <row r="4080" spans="7:7" x14ac:dyDescent="0.2">
      <c r="G4080" s="12"/>
    </row>
    <row r="4081" spans="7:7" x14ac:dyDescent="0.2">
      <c r="G4081" s="12"/>
    </row>
    <row r="4082" spans="7:7" x14ac:dyDescent="0.2">
      <c r="G4082" s="12"/>
    </row>
    <row r="4083" spans="7:7" x14ac:dyDescent="0.2">
      <c r="G4083" s="12"/>
    </row>
    <row r="4084" spans="7:7" x14ac:dyDescent="0.2">
      <c r="G4084" s="12"/>
    </row>
    <row r="4085" spans="7:7" x14ac:dyDescent="0.2">
      <c r="G4085" s="12"/>
    </row>
    <row r="4086" spans="7:7" x14ac:dyDescent="0.2">
      <c r="G4086" s="12"/>
    </row>
    <row r="4087" spans="7:7" x14ac:dyDescent="0.2">
      <c r="G4087" s="12"/>
    </row>
    <row r="4088" spans="7:7" x14ac:dyDescent="0.2">
      <c r="G4088" s="12"/>
    </row>
    <row r="4089" spans="7:7" x14ac:dyDescent="0.2">
      <c r="G4089" s="12"/>
    </row>
    <row r="4090" spans="7:7" x14ac:dyDescent="0.2">
      <c r="G4090" s="12"/>
    </row>
    <row r="4091" spans="7:7" x14ac:dyDescent="0.2">
      <c r="G4091" s="12"/>
    </row>
    <row r="4092" spans="7:7" x14ac:dyDescent="0.2">
      <c r="G4092" s="12"/>
    </row>
    <row r="4093" spans="7:7" x14ac:dyDescent="0.2">
      <c r="G4093" s="12"/>
    </row>
    <row r="4094" spans="7:7" x14ac:dyDescent="0.2">
      <c r="G4094" s="12"/>
    </row>
    <row r="4095" spans="7:7" x14ac:dyDescent="0.2">
      <c r="G4095" s="12"/>
    </row>
    <row r="4096" spans="7:7" x14ac:dyDescent="0.2">
      <c r="G4096" s="12"/>
    </row>
    <row r="4097" spans="7:7" x14ac:dyDescent="0.2">
      <c r="G4097" s="12"/>
    </row>
    <row r="4098" spans="7:7" x14ac:dyDescent="0.2">
      <c r="G4098" s="12"/>
    </row>
    <row r="4099" spans="7:7" x14ac:dyDescent="0.2">
      <c r="G4099" s="12"/>
    </row>
    <row r="4100" spans="7:7" x14ac:dyDescent="0.2">
      <c r="G4100" s="12"/>
    </row>
    <row r="4101" spans="7:7" x14ac:dyDescent="0.2">
      <c r="G4101" s="12"/>
    </row>
    <row r="4102" spans="7:7" x14ac:dyDescent="0.2">
      <c r="G4102" s="12"/>
    </row>
    <row r="4103" spans="7:7" x14ac:dyDescent="0.2">
      <c r="G4103" s="12"/>
    </row>
    <row r="4104" spans="7:7" x14ac:dyDescent="0.2">
      <c r="G4104" s="12"/>
    </row>
    <row r="4105" spans="7:7" x14ac:dyDescent="0.2">
      <c r="G4105" s="12"/>
    </row>
    <row r="4106" spans="7:7" x14ac:dyDescent="0.2">
      <c r="G4106" s="12"/>
    </row>
    <row r="4107" spans="7:7" x14ac:dyDescent="0.2">
      <c r="G4107" s="12"/>
    </row>
    <row r="4108" spans="7:7" x14ac:dyDescent="0.2">
      <c r="G4108" s="12"/>
    </row>
    <row r="4109" spans="7:7" x14ac:dyDescent="0.2">
      <c r="G4109" s="12"/>
    </row>
    <row r="4110" spans="7:7" x14ac:dyDescent="0.2">
      <c r="G4110" s="12"/>
    </row>
    <row r="4111" spans="7:7" x14ac:dyDescent="0.2">
      <c r="G4111" s="12"/>
    </row>
    <row r="4112" spans="7:7" x14ac:dyDescent="0.2">
      <c r="G4112" s="12"/>
    </row>
    <row r="4113" spans="7:7" x14ac:dyDescent="0.2">
      <c r="G4113" s="12"/>
    </row>
    <row r="4114" spans="7:7" x14ac:dyDescent="0.2">
      <c r="G4114" s="12"/>
    </row>
    <row r="4115" spans="7:7" x14ac:dyDescent="0.2">
      <c r="G4115" s="12"/>
    </row>
    <row r="4116" spans="7:7" x14ac:dyDescent="0.2">
      <c r="G4116" s="12"/>
    </row>
    <row r="4117" spans="7:7" x14ac:dyDescent="0.2">
      <c r="G4117" s="12"/>
    </row>
    <row r="4118" spans="7:7" x14ac:dyDescent="0.2">
      <c r="G4118" s="12"/>
    </row>
    <row r="4119" spans="7:7" x14ac:dyDescent="0.2">
      <c r="G4119" s="12"/>
    </row>
    <row r="4120" spans="7:7" x14ac:dyDescent="0.2">
      <c r="G4120" s="12"/>
    </row>
    <row r="4121" spans="7:7" x14ac:dyDescent="0.2">
      <c r="G4121" s="12"/>
    </row>
    <row r="4122" spans="7:7" x14ac:dyDescent="0.2">
      <c r="G4122" s="12"/>
    </row>
    <row r="4123" spans="7:7" x14ac:dyDescent="0.2">
      <c r="G4123" s="12"/>
    </row>
    <row r="4124" spans="7:7" x14ac:dyDescent="0.2">
      <c r="G4124" s="12"/>
    </row>
    <row r="4125" spans="7:7" x14ac:dyDescent="0.2">
      <c r="G4125" s="12"/>
    </row>
    <row r="4126" spans="7:7" x14ac:dyDescent="0.2">
      <c r="G4126" s="12"/>
    </row>
    <row r="4127" spans="7:7" x14ac:dyDescent="0.2">
      <c r="G4127" s="12"/>
    </row>
    <row r="4128" spans="7:7" x14ac:dyDescent="0.2">
      <c r="G4128" s="12"/>
    </row>
    <row r="4129" spans="7:7" x14ac:dyDescent="0.2">
      <c r="G4129" s="12"/>
    </row>
    <row r="4130" spans="7:7" x14ac:dyDescent="0.2">
      <c r="G4130" s="12"/>
    </row>
    <row r="4131" spans="7:7" x14ac:dyDescent="0.2">
      <c r="G4131" s="12"/>
    </row>
    <row r="4132" spans="7:7" x14ac:dyDescent="0.2">
      <c r="G4132" s="12"/>
    </row>
    <row r="4133" spans="7:7" x14ac:dyDescent="0.2">
      <c r="G4133" s="12"/>
    </row>
    <row r="4134" spans="7:7" x14ac:dyDescent="0.2">
      <c r="G4134" s="12"/>
    </row>
    <row r="4135" spans="7:7" x14ac:dyDescent="0.2">
      <c r="G4135" s="12"/>
    </row>
    <row r="4136" spans="7:7" x14ac:dyDescent="0.2">
      <c r="G4136" s="12"/>
    </row>
    <row r="4137" spans="7:7" x14ac:dyDescent="0.2">
      <c r="G4137" s="12"/>
    </row>
    <row r="4138" spans="7:7" x14ac:dyDescent="0.2">
      <c r="G4138" s="12"/>
    </row>
    <row r="4139" spans="7:7" x14ac:dyDescent="0.2">
      <c r="G4139" s="12"/>
    </row>
    <row r="4140" spans="7:7" x14ac:dyDescent="0.2">
      <c r="G4140" s="12"/>
    </row>
    <row r="4141" spans="7:7" x14ac:dyDescent="0.2">
      <c r="G4141" s="12"/>
    </row>
    <row r="4142" spans="7:7" x14ac:dyDescent="0.2">
      <c r="G4142" s="12"/>
    </row>
    <row r="4143" spans="7:7" x14ac:dyDescent="0.2">
      <c r="G4143" s="12"/>
    </row>
    <row r="4144" spans="7:7" x14ac:dyDescent="0.2">
      <c r="G4144" s="12"/>
    </row>
    <row r="4145" spans="7:7" x14ac:dyDescent="0.2">
      <c r="G4145" s="12"/>
    </row>
    <row r="4146" spans="7:7" x14ac:dyDescent="0.2">
      <c r="G4146" s="12"/>
    </row>
    <row r="4147" spans="7:7" x14ac:dyDescent="0.2">
      <c r="G4147" s="12"/>
    </row>
    <row r="4148" spans="7:7" x14ac:dyDescent="0.2">
      <c r="G4148" s="12"/>
    </row>
    <row r="4149" spans="7:7" x14ac:dyDescent="0.2">
      <c r="G4149" s="12"/>
    </row>
    <row r="4150" spans="7:7" x14ac:dyDescent="0.2">
      <c r="G4150" s="12"/>
    </row>
    <row r="4151" spans="7:7" x14ac:dyDescent="0.2">
      <c r="G4151" s="12"/>
    </row>
    <row r="4152" spans="7:7" x14ac:dyDescent="0.2">
      <c r="G4152" s="12"/>
    </row>
    <row r="4153" spans="7:7" x14ac:dyDescent="0.2">
      <c r="G4153" s="12"/>
    </row>
    <row r="4154" spans="7:7" x14ac:dyDescent="0.2">
      <c r="G4154" s="12"/>
    </row>
    <row r="4155" spans="7:7" x14ac:dyDescent="0.2">
      <c r="G4155" s="12"/>
    </row>
    <row r="4156" spans="7:7" x14ac:dyDescent="0.2">
      <c r="G4156" s="12"/>
    </row>
    <row r="4157" spans="7:7" x14ac:dyDescent="0.2">
      <c r="G4157" s="12"/>
    </row>
    <row r="4158" spans="7:7" x14ac:dyDescent="0.2">
      <c r="G4158" s="12"/>
    </row>
    <row r="4159" spans="7:7" x14ac:dyDescent="0.2">
      <c r="G4159" s="12"/>
    </row>
    <row r="4160" spans="7:7" x14ac:dyDescent="0.2">
      <c r="G4160" s="12"/>
    </row>
    <row r="4161" spans="7:7" x14ac:dyDescent="0.2">
      <c r="G4161" s="12"/>
    </row>
    <row r="4162" spans="7:7" x14ac:dyDescent="0.2">
      <c r="G4162" s="12"/>
    </row>
    <row r="4163" spans="7:7" x14ac:dyDescent="0.2">
      <c r="G4163" s="12"/>
    </row>
    <row r="4164" spans="7:7" x14ac:dyDescent="0.2">
      <c r="G4164" s="12"/>
    </row>
    <row r="4165" spans="7:7" x14ac:dyDescent="0.2">
      <c r="G4165" s="12"/>
    </row>
    <row r="4166" spans="7:7" x14ac:dyDescent="0.2">
      <c r="G4166" s="12"/>
    </row>
    <row r="4167" spans="7:7" x14ac:dyDescent="0.2">
      <c r="G4167" s="12"/>
    </row>
    <row r="4168" spans="7:7" x14ac:dyDescent="0.2">
      <c r="G4168" s="12"/>
    </row>
    <row r="4169" spans="7:7" x14ac:dyDescent="0.2">
      <c r="G4169" s="12"/>
    </row>
    <row r="4170" spans="7:7" x14ac:dyDescent="0.2">
      <c r="G4170" s="12"/>
    </row>
    <row r="4171" spans="7:7" x14ac:dyDescent="0.2">
      <c r="G4171" s="12"/>
    </row>
    <row r="4172" spans="7:7" x14ac:dyDescent="0.2">
      <c r="G4172" s="12"/>
    </row>
    <row r="4173" spans="7:7" x14ac:dyDescent="0.2">
      <c r="G4173" s="12"/>
    </row>
    <row r="4174" spans="7:7" x14ac:dyDescent="0.2">
      <c r="G4174" s="12"/>
    </row>
    <row r="4175" spans="7:7" x14ac:dyDescent="0.2">
      <c r="G4175" s="12"/>
    </row>
    <row r="4176" spans="7:7" x14ac:dyDescent="0.2">
      <c r="G4176" s="12"/>
    </row>
    <row r="4177" spans="7:7" x14ac:dyDescent="0.2">
      <c r="G4177" s="12"/>
    </row>
    <row r="4178" spans="7:7" x14ac:dyDescent="0.2">
      <c r="G4178" s="12"/>
    </row>
    <row r="4179" spans="7:7" x14ac:dyDescent="0.2">
      <c r="G4179" s="12"/>
    </row>
    <row r="4180" spans="7:7" x14ac:dyDescent="0.2">
      <c r="G4180" s="12"/>
    </row>
    <row r="4181" spans="7:7" x14ac:dyDescent="0.2">
      <c r="G4181" s="12"/>
    </row>
    <row r="4182" spans="7:7" x14ac:dyDescent="0.2">
      <c r="G4182" s="12"/>
    </row>
    <row r="4183" spans="7:7" x14ac:dyDescent="0.2">
      <c r="G4183" s="12"/>
    </row>
    <row r="4184" spans="7:7" x14ac:dyDescent="0.2">
      <c r="G4184" s="12"/>
    </row>
    <row r="4185" spans="7:7" x14ac:dyDescent="0.2">
      <c r="G4185" s="12"/>
    </row>
    <row r="4186" spans="7:7" x14ac:dyDescent="0.2">
      <c r="G4186" s="12"/>
    </row>
    <row r="4187" spans="7:7" x14ac:dyDescent="0.2">
      <c r="G4187" s="12"/>
    </row>
    <row r="4188" spans="7:7" x14ac:dyDescent="0.2">
      <c r="G4188" s="12"/>
    </row>
    <row r="4189" spans="7:7" x14ac:dyDescent="0.2">
      <c r="G4189" s="12"/>
    </row>
    <row r="4190" spans="7:7" x14ac:dyDescent="0.2">
      <c r="G4190" s="12"/>
    </row>
    <row r="4191" spans="7:7" x14ac:dyDescent="0.2">
      <c r="G4191" s="12"/>
    </row>
    <row r="4192" spans="7:7" x14ac:dyDescent="0.2">
      <c r="G4192" s="12"/>
    </row>
    <row r="4193" spans="7:7" x14ac:dyDescent="0.2">
      <c r="G4193" s="12"/>
    </row>
    <row r="4194" spans="7:7" x14ac:dyDescent="0.2">
      <c r="G4194" s="12"/>
    </row>
    <row r="4195" spans="7:7" x14ac:dyDescent="0.2">
      <c r="G4195" s="12"/>
    </row>
    <row r="4196" spans="7:7" x14ac:dyDescent="0.2">
      <c r="G4196" s="12"/>
    </row>
    <row r="4197" spans="7:7" x14ac:dyDescent="0.2">
      <c r="G4197" s="12"/>
    </row>
    <row r="4198" spans="7:7" x14ac:dyDescent="0.2">
      <c r="G4198" s="12"/>
    </row>
    <row r="4199" spans="7:7" x14ac:dyDescent="0.2">
      <c r="G4199" s="12"/>
    </row>
    <row r="4200" spans="7:7" x14ac:dyDescent="0.2">
      <c r="G4200" s="12"/>
    </row>
    <row r="4201" spans="7:7" x14ac:dyDescent="0.2">
      <c r="G4201" s="12"/>
    </row>
    <row r="4202" spans="7:7" x14ac:dyDescent="0.2">
      <c r="G4202" s="12"/>
    </row>
    <row r="4203" spans="7:7" x14ac:dyDescent="0.2">
      <c r="G4203" s="12"/>
    </row>
    <row r="4204" spans="7:7" x14ac:dyDescent="0.2">
      <c r="G4204" s="12"/>
    </row>
    <row r="4205" spans="7:7" x14ac:dyDescent="0.2">
      <c r="G4205" s="12"/>
    </row>
    <row r="4206" spans="7:7" x14ac:dyDescent="0.2">
      <c r="G4206" s="12"/>
    </row>
    <row r="4207" spans="7:7" x14ac:dyDescent="0.2">
      <c r="G4207" s="12"/>
    </row>
    <row r="4208" spans="7:7" x14ac:dyDescent="0.2">
      <c r="G4208" s="12"/>
    </row>
    <row r="4209" spans="7:7" x14ac:dyDescent="0.2">
      <c r="G4209" s="12"/>
    </row>
    <row r="4210" spans="7:7" x14ac:dyDescent="0.2">
      <c r="G4210" s="12"/>
    </row>
    <row r="4211" spans="7:7" x14ac:dyDescent="0.2">
      <c r="G4211" s="12"/>
    </row>
    <row r="4212" spans="7:7" x14ac:dyDescent="0.2">
      <c r="G4212" s="12"/>
    </row>
    <row r="4213" spans="7:7" x14ac:dyDescent="0.2">
      <c r="G4213" s="12"/>
    </row>
    <row r="4214" spans="7:7" x14ac:dyDescent="0.2">
      <c r="G4214" s="12"/>
    </row>
    <row r="4215" spans="7:7" x14ac:dyDescent="0.2">
      <c r="G4215" s="12"/>
    </row>
    <row r="4216" spans="7:7" x14ac:dyDescent="0.2">
      <c r="G4216" s="12"/>
    </row>
    <row r="4217" spans="7:7" x14ac:dyDescent="0.2">
      <c r="G4217" s="12"/>
    </row>
    <row r="4218" spans="7:7" x14ac:dyDescent="0.2">
      <c r="G4218" s="12"/>
    </row>
    <row r="4219" spans="7:7" x14ac:dyDescent="0.2">
      <c r="G4219" s="12"/>
    </row>
    <row r="4220" spans="7:7" x14ac:dyDescent="0.2">
      <c r="G4220" s="12"/>
    </row>
    <row r="4221" spans="7:7" x14ac:dyDescent="0.2">
      <c r="G4221" s="12"/>
    </row>
    <row r="4222" spans="7:7" x14ac:dyDescent="0.2">
      <c r="G4222" s="12"/>
    </row>
    <row r="4223" spans="7:7" x14ac:dyDescent="0.2">
      <c r="G4223" s="12"/>
    </row>
    <row r="4224" spans="7:7" x14ac:dyDescent="0.2">
      <c r="G4224" s="12"/>
    </row>
    <row r="4225" spans="7:7" x14ac:dyDescent="0.2">
      <c r="G4225" s="12"/>
    </row>
    <row r="4226" spans="7:7" x14ac:dyDescent="0.2">
      <c r="G4226" s="12"/>
    </row>
    <row r="4227" spans="7:7" x14ac:dyDescent="0.2">
      <c r="G4227" s="12"/>
    </row>
    <row r="4228" spans="7:7" x14ac:dyDescent="0.2">
      <c r="G4228" s="12"/>
    </row>
    <row r="4229" spans="7:7" x14ac:dyDescent="0.2">
      <c r="G4229" s="12"/>
    </row>
    <row r="4230" spans="7:7" x14ac:dyDescent="0.2">
      <c r="G4230" s="12"/>
    </row>
    <row r="4231" spans="7:7" x14ac:dyDescent="0.2">
      <c r="G4231" s="12"/>
    </row>
    <row r="4232" spans="7:7" x14ac:dyDescent="0.2">
      <c r="G4232" s="12"/>
    </row>
    <row r="4233" spans="7:7" x14ac:dyDescent="0.2">
      <c r="G4233" s="12"/>
    </row>
    <row r="4234" spans="7:7" x14ac:dyDescent="0.2">
      <c r="G4234" s="12"/>
    </row>
    <row r="4235" spans="7:7" x14ac:dyDescent="0.2">
      <c r="G4235" s="12"/>
    </row>
    <row r="4236" spans="7:7" x14ac:dyDescent="0.2">
      <c r="G4236" s="12"/>
    </row>
    <row r="4237" spans="7:7" x14ac:dyDescent="0.2">
      <c r="G4237" s="12"/>
    </row>
    <row r="4238" spans="7:7" x14ac:dyDescent="0.2">
      <c r="G4238" s="12"/>
    </row>
    <row r="4239" spans="7:7" x14ac:dyDescent="0.2">
      <c r="G4239" s="12"/>
    </row>
    <row r="4240" spans="7:7" x14ac:dyDescent="0.2">
      <c r="G4240" s="12"/>
    </row>
    <row r="4241" spans="7:7" x14ac:dyDescent="0.2">
      <c r="G4241" s="12"/>
    </row>
    <row r="4242" spans="7:7" x14ac:dyDescent="0.2">
      <c r="G4242" s="12"/>
    </row>
    <row r="4243" spans="7:7" x14ac:dyDescent="0.2">
      <c r="G4243" s="12"/>
    </row>
    <row r="4244" spans="7:7" x14ac:dyDescent="0.2">
      <c r="G4244" s="12"/>
    </row>
    <row r="4245" spans="7:7" x14ac:dyDescent="0.2">
      <c r="G4245" s="12"/>
    </row>
    <row r="4246" spans="7:7" x14ac:dyDescent="0.2">
      <c r="G4246" s="12"/>
    </row>
    <row r="4247" spans="7:7" x14ac:dyDescent="0.2">
      <c r="G4247" s="12"/>
    </row>
    <row r="4248" spans="7:7" x14ac:dyDescent="0.2">
      <c r="G4248" s="12"/>
    </row>
    <row r="4249" spans="7:7" x14ac:dyDescent="0.2">
      <c r="G4249" s="12"/>
    </row>
    <row r="4250" spans="7:7" x14ac:dyDescent="0.2">
      <c r="G4250" s="12"/>
    </row>
    <row r="4251" spans="7:7" x14ac:dyDescent="0.2">
      <c r="G4251" s="12"/>
    </row>
    <row r="4252" spans="7:7" x14ac:dyDescent="0.2">
      <c r="G4252" s="12"/>
    </row>
    <row r="4253" spans="7:7" x14ac:dyDescent="0.2">
      <c r="G4253" s="12"/>
    </row>
    <row r="4254" spans="7:7" x14ac:dyDescent="0.2">
      <c r="G4254" s="12"/>
    </row>
    <row r="4255" spans="7:7" x14ac:dyDescent="0.2">
      <c r="G4255" s="12"/>
    </row>
    <row r="4256" spans="7:7" x14ac:dyDescent="0.2">
      <c r="G4256" s="12"/>
    </row>
    <row r="4257" spans="7:7" x14ac:dyDescent="0.2">
      <c r="G4257" s="12"/>
    </row>
    <row r="4258" spans="7:7" x14ac:dyDescent="0.2">
      <c r="G4258" s="12"/>
    </row>
    <row r="4259" spans="7:7" x14ac:dyDescent="0.2">
      <c r="G4259" s="12"/>
    </row>
    <row r="4260" spans="7:7" x14ac:dyDescent="0.2">
      <c r="G4260" s="12"/>
    </row>
    <row r="4261" spans="7:7" x14ac:dyDescent="0.2">
      <c r="G4261" s="12"/>
    </row>
    <row r="4262" spans="7:7" x14ac:dyDescent="0.2">
      <c r="G4262" s="12"/>
    </row>
    <row r="4263" spans="7:7" x14ac:dyDescent="0.2">
      <c r="G4263" s="12"/>
    </row>
    <row r="4264" spans="7:7" x14ac:dyDescent="0.2">
      <c r="G4264" s="12"/>
    </row>
    <row r="4265" spans="7:7" x14ac:dyDescent="0.2">
      <c r="G4265" s="12"/>
    </row>
    <row r="4266" spans="7:7" x14ac:dyDescent="0.2">
      <c r="G4266" s="12"/>
    </row>
    <row r="4267" spans="7:7" x14ac:dyDescent="0.2">
      <c r="G4267" s="12"/>
    </row>
    <row r="4268" spans="7:7" x14ac:dyDescent="0.2">
      <c r="G4268" s="12"/>
    </row>
    <row r="4269" spans="7:7" x14ac:dyDescent="0.2">
      <c r="G4269" s="12"/>
    </row>
    <row r="4270" spans="7:7" x14ac:dyDescent="0.2">
      <c r="G4270" s="12"/>
    </row>
    <row r="4271" spans="7:7" x14ac:dyDescent="0.2">
      <c r="G4271" s="12"/>
    </row>
    <row r="4272" spans="7:7" x14ac:dyDescent="0.2">
      <c r="G4272" s="12"/>
    </row>
    <row r="4273" spans="7:7" x14ac:dyDescent="0.2">
      <c r="G4273" s="12"/>
    </row>
    <row r="4274" spans="7:7" x14ac:dyDescent="0.2">
      <c r="G4274" s="12"/>
    </row>
    <row r="4275" spans="7:7" x14ac:dyDescent="0.2">
      <c r="G4275" s="12"/>
    </row>
    <row r="4276" spans="7:7" x14ac:dyDescent="0.2">
      <c r="G4276" s="12"/>
    </row>
    <row r="4277" spans="7:7" x14ac:dyDescent="0.2">
      <c r="G4277" s="12"/>
    </row>
    <row r="4278" spans="7:7" x14ac:dyDescent="0.2">
      <c r="G4278" s="12"/>
    </row>
    <row r="4279" spans="7:7" x14ac:dyDescent="0.2">
      <c r="G4279" s="12"/>
    </row>
    <row r="4280" spans="7:7" x14ac:dyDescent="0.2">
      <c r="G4280" s="12"/>
    </row>
    <row r="4281" spans="7:7" x14ac:dyDescent="0.2">
      <c r="G4281" s="12"/>
    </row>
    <row r="4282" spans="7:7" x14ac:dyDescent="0.2">
      <c r="G4282" s="12"/>
    </row>
    <row r="4283" spans="7:7" x14ac:dyDescent="0.2">
      <c r="G4283" s="12"/>
    </row>
    <row r="4284" spans="7:7" x14ac:dyDescent="0.2">
      <c r="G4284" s="12"/>
    </row>
    <row r="4285" spans="7:7" x14ac:dyDescent="0.2">
      <c r="G4285" s="12"/>
    </row>
    <row r="4286" spans="7:7" x14ac:dyDescent="0.2">
      <c r="G4286" s="12"/>
    </row>
    <row r="4287" spans="7:7" x14ac:dyDescent="0.2">
      <c r="G4287" s="12"/>
    </row>
    <row r="4288" spans="7:7" x14ac:dyDescent="0.2">
      <c r="G4288" s="12"/>
    </row>
    <row r="4289" spans="7:7" x14ac:dyDescent="0.2">
      <c r="G4289" s="12"/>
    </row>
    <row r="4290" spans="7:7" x14ac:dyDescent="0.2">
      <c r="G4290" s="12"/>
    </row>
    <row r="4291" spans="7:7" x14ac:dyDescent="0.2">
      <c r="G4291" s="12"/>
    </row>
    <row r="4292" spans="7:7" x14ac:dyDescent="0.2">
      <c r="G4292" s="12"/>
    </row>
    <row r="4293" spans="7:7" x14ac:dyDescent="0.2">
      <c r="G4293" s="12"/>
    </row>
    <row r="4294" spans="7:7" x14ac:dyDescent="0.2">
      <c r="G4294" s="12"/>
    </row>
    <row r="4295" spans="7:7" x14ac:dyDescent="0.2">
      <c r="G4295" s="12"/>
    </row>
    <row r="4296" spans="7:7" x14ac:dyDescent="0.2">
      <c r="G4296" s="12"/>
    </row>
    <row r="4297" spans="7:7" x14ac:dyDescent="0.2">
      <c r="G4297" s="12"/>
    </row>
    <row r="4298" spans="7:7" x14ac:dyDescent="0.2">
      <c r="G4298" s="12"/>
    </row>
    <row r="4299" spans="7:7" x14ac:dyDescent="0.2">
      <c r="G4299" s="12"/>
    </row>
    <row r="4300" spans="7:7" x14ac:dyDescent="0.2">
      <c r="G4300" s="12"/>
    </row>
    <row r="4301" spans="7:7" x14ac:dyDescent="0.2">
      <c r="G4301" s="12"/>
    </row>
    <row r="4302" spans="7:7" x14ac:dyDescent="0.2">
      <c r="G4302" s="12"/>
    </row>
    <row r="4303" spans="7:7" x14ac:dyDescent="0.2">
      <c r="G4303" s="12"/>
    </row>
    <row r="4304" spans="7:7" x14ac:dyDescent="0.2">
      <c r="G4304" s="12"/>
    </row>
    <row r="4305" spans="7:7" x14ac:dyDescent="0.2">
      <c r="G4305" s="12"/>
    </row>
    <row r="4306" spans="7:7" x14ac:dyDescent="0.2">
      <c r="G4306" s="12"/>
    </row>
    <row r="4307" spans="7:7" x14ac:dyDescent="0.2">
      <c r="G4307" s="12"/>
    </row>
    <row r="4308" spans="7:7" x14ac:dyDescent="0.2">
      <c r="G4308" s="12"/>
    </row>
    <row r="4309" spans="7:7" x14ac:dyDescent="0.2">
      <c r="G4309" s="12"/>
    </row>
    <row r="4310" spans="7:7" x14ac:dyDescent="0.2">
      <c r="G4310" s="12"/>
    </row>
    <row r="4311" spans="7:7" x14ac:dyDescent="0.2">
      <c r="G4311" s="12"/>
    </row>
    <row r="4312" spans="7:7" x14ac:dyDescent="0.2">
      <c r="G4312" s="12"/>
    </row>
    <row r="4313" spans="7:7" x14ac:dyDescent="0.2">
      <c r="G4313" s="12"/>
    </row>
    <row r="4314" spans="7:7" x14ac:dyDescent="0.2">
      <c r="G4314" s="12"/>
    </row>
    <row r="4315" spans="7:7" x14ac:dyDescent="0.2">
      <c r="G4315" s="12"/>
    </row>
    <row r="4316" spans="7:7" x14ac:dyDescent="0.2">
      <c r="G4316" s="12"/>
    </row>
    <row r="4317" spans="7:7" x14ac:dyDescent="0.2">
      <c r="G4317" s="12"/>
    </row>
    <row r="4318" spans="7:7" x14ac:dyDescent="0.2">
      <c r="G4318" s="12"/>
    </row>
    <row r="4319" spans="7:7" x14ac:dyDescent="0.2">
      <c r="G4319" s="12"/>
    </row>
    <row r="4320" spans="7:7" x14ac:dyDescent="0.2">
      <c r="G4320" s="12"/>
    </row>
    <row r="4321" spans="7:7" x14ac:dyDescent="0.2">
      <c r="G4321" s="12"/>
    </row>
    <row r="4322" spans="7:7" x14ac:dyDescent="0.2">
      <c r="G4322" s="12"/>
    </row>
    <row r="4323" spans="7:7" x14ac:dyDescent="0.2">
      <c r="G4323" s="12"/>
    </row>
    <row r="4324" spans="7:7" x14ac:dyDescent="0.2">
      <c r="G4324" s="12"/>
    </row>
    <row r="4325" spans="7:7" x14ac:dyDescent="0.2">
      <c r="G4325" s="12"/>
    </row>
    <row r="4326" spans="7:7" x14ac:dyDescent="0.2">
      <c r="G4326" s="12"/>
    </row>
    <row r="4327" spans="7:7" x14ac:dyDescent="0.2">
      <c r="G4327" s="12"/>
    </row>
    <row r="4328" spans="7:7" x14ac:dyDescent="0.2">
      <c r="G4328" s="12"/>
    </row>
    <row r="4329" spans="7:7" x14ac:dyDescent="0.2">
      <c r="G4329" s="12"/>
    </row>
    <row r="4330" spans="7:7" x14ac:dyDescent="0.2">
      <c r="G4330" s="12"/>
    </row>
    <row r="4331" spans="7:7" x14ac:dyDescent="0.2">
      <c r="G4331" s="12"/>
    </row>
    <row r="4332" spans="7:7" x14ac:dyDescent="0.2">
      <c r="G4332" s="12"/>
    </row>
    <row r="4333" spans="7:7" x14ac:dyDescent="0.2">
      <c r="G4333" s="12"/>
    </row>
    <row r="4334" spans="7:7" x14ac:dyDescent="0.2">
      <c r="G4334" s="12"/>
    </row>
    <row r="4335" spans="7:7" x14ac:dyDescent="0.2">
      <c r="G4335" s="12"/>
    </row>
    <row r="4336" spans="7:7" x14ac:dyDescent="0.2">
      <c r="G4336" s="12"/>
    </row>
    <row r="4337" spans="7:7" x14ac:dyDescent="0.2">
      <c r="G4337" s="12"/>
    </row>
    <row r="4338" spans="7:7" x14ac:dyDescent="0.2">
      <c r="G4338" s="12"/>
    </row>
    <row r="4339" spans="7:7" x14ac:dyDescent="0.2">
      <c r="G4339" s="12"/>
    </row>
    <row r="4340" spans="7:7" x14ac:dyDescent="0.2">
      <c r="G4340" s="12"/>
    </row>
    <row r="4341" spans="7:7" x14ac:dyDescent="0.2">
      <c r="G4341" s="12"/>
    </row>
    <row r="4342" spans="7:7" x14ac:dyDescent="0.2">
      <c r="G4342" s="12"/>
    </row>
    <row r="4343" spans="7:7" x14ac:dyDescent="0.2">
      <c r="G4343" s="12"/>
    </row>
    <row r="4344" spans="7:7" x14ac:dyDescent="0.2">
      <c r="G4344" s="12"/>
    </row>
    <row r="4345" spans="7:7" x14ac:dyDescent="0.2">
      <c r="G4345" s="12"/>
    </row>
    <row r="4346" spans="7:7" x14ac:dyDescent="0.2">
      <c r="G4346" s="12"/>
    </row>
    <row r="4347" spans="7:7" x14ac:dyDescent="0.2">
      <c r="G4347" s="12"/>
    </row>
    <row r="4348" spans="7:7" x14ac:dyDescent="0.2">
      <c r="G4348" s="12"/>
    </row>
    <row r="4349" spans="7:7" x14ac:dyDescent="0.2">
      <c r="G4349" s="12"/>
    </row>
    <row r="4350" spans="7:7" x14ac:dyDescent="0.2">
      <c r="G4350" s="12"/>
    </row>
    <row r="4351" spans="7:7" x14ac:dyDescent="0.2">
      <c r="G4351" s="12"/>
    </row>
    <row r="4352" spans="7:7" x14ac:dyDescent="0.2">
      <c r="G4352" s="12"/>
    </row>
    <row r="4353" spans="7:7" x14ac:dyDescent="0.2">
      <c r="G4353" s="12"/>
    </row>
    <row r="4354" spans="7:7" x14ac:dyDescent="0.2">
      <c r="G4354" s="12"/>
    </row>
    <row r="4355" spans="7:7" x14ac:dyDescent="0.2">
      <c r="G4355" s="12"/>
    </row>
    <row r="4356" spans="7:7" x14ac:dyDescent="0.2">
      <c r="G4356" s="12"/>
    </row>
    <row r="4357" spans="7:7" x14ac:dyDescent="0.2">
      <c r="G4357" s="12"/>
    </row>
    <row r="4358" spans="7:7" x14ac:dyDescent="0.2">
      <c r="G4358" s="12"/>
    </row>
    <row r="4359" spans="7:7" x14ac:dyDescent="0.2">
      <c r="G4359" s="12"/>
    </row>
    <row r="4360" spans="7:7" x14ac:dyDescent="0.2">
      <c r="G4360" s="12"/>
    </row>
    <row r="4361" spans="7:7" x14ac:dyDescent="0.2">
      <c r="G4361" s="12"/>
    </row>
    <row r="4362" spans="7:7" x14ac:dyDescent="0.2">
      <c r="G4362" s="12"/>
    </row>
    <row r="4363" spans="7:7" x14ac:dyDescent="0.2">
      <c r="G4363" s="12"/>
    </row>
    <row r="4364" spans="7:7" x14ac:dyDescent="0.2">
      <c r="G4364" s="12"/>
    </row>
    <row r="4365" spans="7:7" x14ac:dyDescent="0.2">
      <c r="G4365" s="12"/>
    </row>
    <row r="4366" spans="7:7" x14ac:dyDescent="0.2">
      <c r="G4366" s="12"/>
    </row>
    <row r="4367" spans="7:7" x14ac:dyDescent="0.2">
      <c r="G4367" s="12"/>
    </row>
    <row r="4368" spans="7:7" x14ac:dyDescent="0.2">
      <c r="G4368" s="12"/>
    </row>
    <row r="4369" spans="7:7" x14ac:dyDescent="0.2">
      <c r="G4369" s="12"/>
    </row>
    <row r="4370" spans="7:7" x14ac:dyDescent="0.2">
      <c r="G4370" s="12"/>
    </row>
    <row r="4371" spans="7:7" x14ac:dyDescent="0.2">
      <c r="G4371" s="12"/>
    </row>
    <row r="4372" spans="7:7" x14ac:dyDescent="0.2">
      <c r="G4372" s="12"/>
    </row>
    <row r="4373" spans="7:7" x14ac:dyDescent="0.2">
      <c r="G4373" s="12"/>
    </row>
    <row r="4374" spans="7:7" x14ac:dyDescent="0.2">
      <c r="G4374" s="12"/>
    </row>
    <row r="4375" spans="7:7" x14ac:dyDescent="0.2">
      <c r="G4375" s="12"/>
    </row>
    <row r="4376" spans="7:7" x14ac:dyDescent="0.2">
      <c r="G4376" s="12"/>
    </row>
    <row r="4377" spans="7:7" x14ac:dyDescent="0.2">
      <c r="G4377" s="12"/>
    </row>
    <row r="4378" spans="7:7" x14ac:dyDescent="0.2">
      <c r="G4378" s="12"/>
    </row>
    <row r="4379" spans="7:7" x14ac:dyDescent="0.2">
      <c r="G4379" s="12"/>
    </row>
    <row r="4380" spans="7:7" x14ac:dyDescent="0.2">
      <c r="G4380" s="12"/>
    </row>
    <row r="4381" spans="7:7" x14ac:dyDescent="0.2">
      <c r="G4381" s="12"/>
    </row>
    <row r="4382" spans="7:7" x14ac:dyDescent="0.2">
      <c r="G4382" s="12"/>
    </row>
    <row r="4383" spans="7:7" x14ac:dyDescent="0.2">
      <c r="G4383" s="12"/>
    </row>
    <row r="4384" spans="7:7" x14ac:dyDescent="0.2">
      <c r="G4384" s="12"/>
    </row>
    <row r="4385" spans="7:7" x14ac:dyDescent="0.2">
      <c r="G4385" s="12"/>
    </row>
    <row r="4386" spans="7:7" x14ac:dyDescent="0.2">
      <c r="G4386" s="12"/>
    </row>
    <row r="4387" spans="7:7" x14ac:dyDescent="0.2">
      <c r="G4387" s="12"/>
    </row>
    <row r="4388" spans="7:7" x14ac:dyDescent="0.2">
      <c r="G4388" s="12"/>
    </row>
    <row r="4389" spans="7:7" x14ac:dyDescent="0.2">
      <c r="G4389" s="12"/>
    </row>
    <row r="4390" spans="7:7" x14ac:dyDescent="0.2">
      <c r="G4390" s="12"/>
    </row>
    <row r="4391" spans="7:7" x14ac:dyDescent="0.2">
      <c r="G4391" s="12"/>
    </row>
    <row r="4392" spans="7:7" x14ac:dyDescent="0.2">
      <c r="G4392" s="12"/>
    </row>
    <row r="4393" spans="7:7" x14ac:dyDescent="0.2">
      <c r="G4393" s="12"/>
    </row>
    <row r="4394" spans="7:7" x14ac:dyDescent="0.2">
      <c r="G4394" s="12"/>
    </row>
    <row r="4395" spans="7:7" x14ac:dyDescent="0.2">
      <c r="G4395" s="12"/>
    </row>
    <row r="4396" spans="7:7" x14ac:dyDescent="0.2">
      <c r="G4396" s="12"/>
    </row>
    <row r="4397" spans="7:7" x14ac:dyDescent="0.2">
      <c r="G4397" s="12"/>
    </row>
    <row r="4398" spans="7:7" x14ac:dyDescent="0.2">
      <c r="G4398" s="12"/>
    </row>
    <row r="4399" spans="7:7" x14ac:dyDescent="0.2">
      <c r="G4399" s="12"/>
    </row>
    <row r="4400" spans="7:7" x14ac:dyDescent="0.2">
      <c r="G4400" s="12"/>
    </row>
    <row r="4401" spans="7:7" x14ac:dyDescent="0.2">
      <c r="G4401" s="12"/>
    </row>
    <row r="4402" spans="7:7" x14ac:dyDescent="0.2">
      <c r="G4402" s="12"/>
    </row>
    <row r="4403" spans="7:7" x14ac:dyDescent="0.2">
      <c r="G4403" s="12"/>
    </row>
    <row r="4404" spans="7:7" x14ac:dyDescent="0.2">
      <c r="G4404" s="12"/>
    </row>
    <row r="4405" spans="7:7" x14ac:dyDescent="0.2">
      <c r="G4405" s="12"/>
    </row>
    <row r="4406" spans="7:7" x14ac:dyDescent="0.2">
      <c r="G4406" s="12"/>
    </row>
    <row r="4407" spans="7:7" x14ac:dyDescent="0.2">
      <c r="G4407" s="12"/>
    </row>
    <row r="4408" spans="7:7" x14ac:dyDescent="0.2">
      <c r="G4408" s="12"/>
    </row>
    <row r="4409" spans="7:7" x14ac:dyDescent="0.2">
      <c r="G4409" s="12"/>
    </row>
    <row r="4410" spans="7:7" x14ac:dyDescent="0.2">
      <c r="G4410" s="12"/>
    </row>
    <row r="4411" spans="7:7" x14ac:dyDescent="0.2">
      <c r="G4411" s="12"/>
    </row>
    <row r="4412" spans="7:7" x14ac:dyDescent="0.2">
      <c r="G4412" s="12"/>
    </row>
    <row r="4413" spans="7:7" x14ac:dyDescent="0.2">
      <c r="G4413" s="12"/>
    </row>
    <row r="4414" spans="7:7" x14ac:dyDescent="0.2">
      <c r="G4414" s="12"/>
    </row>
    <row r="4415" spans="7:7" x14ac:dyDescent="0.2">
      <c r="G4415" s="12"/>
    </row>
    <row r="4416" spans="7:7" x14ac:dyDescent="0.2">
      <c r="G4416" s="12"/>
    </row>
    <row r="4417" spans="7:7" x14ac:dyDescent="0.2">
      <c r="G4417" s="12"/>
    </row>
    <row r="4418" spans="7:7" x14ac:dyDescent="0.2">
      <c r="G4418" s="12"/>
    </row>
    <row r="4419" spans="7:7" x14ac:dyDescent="0.2">
      <c r="G4419" s="12"/>
    </row>
    <row r="4420" spans="7:7" x14ac:dyDescent="0.2">
      <c r="G4420" s="12"/>
    </row>
    <row r="4421" spans="7:7" x14ac:dyDescent="0.2">
      <c r="G4421" s="12"/>
    </row>
    <row r="4422" spans="7:7" x14ac:dyDescent="0.2">
      <c r="G4422" s="12"/>
    </row>
    <row r="4423" spans="7:7" x14ac:dyDescent="0.2">
      <c r="G4423" s="12"/>
    </row>
    <row r="4424" spans="7:7" x14ac:dyDescent="0.2">
      <c r="G4424" s="12"/>
    </row>
    <row r="4425" spans="7:7" x14ac:dyDescent="0.2">
      <c r="G4425" s="12"/>
    </row>
    <row r="4426" spans="7:7" x14ac:dyDescent="0.2">
      <c r="G4426" s="12"/>
    </row>
    <row r="4427" spans="7:7" x14ac:dyDescent="0.2">
      <c r="G4427" s="12"/>
    </row>
    <row r="4428" spans="7:7" x14ac:dyDescent="0.2">
      <c r="G4428" s="12"/>
    </row>
    <row r="4429" spans="7:7" x14ac:dyDescent="0.2">
      <c r="G4429" s="12"/>
    </row>
    <row r="4430" spans="7:7" x14ac:dyDescent="0.2">
      <c r="G4430" s="12"/>
    </row>
    <row r="4431" spans="7:7" x14ac:dyDescent="0.2">
      <c r="G4431" s="12"/>
    </row>
    <row r="4432" spans="7:7" x14ac:dyDescent="0.2">
      <c r="G4432" s="12"/>
    </row>
    <row r="4433" spans="7:7" x14ac:dyDescent="0.2">
      <c r="G4433" s="12"/>
    </row>
    <row r="4434" spans="7:7" x14ac:dyDescent="0.2">
      <c r="G4434" s="12"/>
    </row>
    <row r="4435" spans="7:7" x14ac:dyDescent="0.2">
      <c r="G4435" s="12"/>
    </row>
    <row r="4436" spans="7:7" x14ac:dyDescent="0.2">
      <c r="G4436" s="12"/>
    </row>
    <row r="4437" spans="7:7" x14ac:dyDescent="0.2">
      <c r="G4437" s="12"/>
    </row>
    <row r="4438" spans="7:7" x14ac:dyDescent="0.2">
      <c r="G4438" s="12"/>
    </row>
    <row r="4439" spans="7:7" x14ac:dyDescent="0.2">
      <c r="G4439" s="12"/>
    </row>
    <row r="4440" spans="7:7" x14ac:dyDescent="0.2">
      <c r="G4440" s="12"/>
    </row>
    <row r="4441" spans="7:7" x14ac:dyDescent="0.2">
      <c r="G4441" s="12"/>
    </row>
    <row r="4442" spans="7:7" x14ac:dyDescent="0.2">
      <c r="G4442" s="12"/>
    </row>
    <row r="4443" spans="7:7" x14ac:dyDescent="0.2">
      <c r="G4443" s="12"/>
    </row>
    <row r="4444" spans="7:7" x14ac:dyDescent="0.2">
      <c r="G4444" s="12"/>
    </row>
    <row r="4445" spans="7:7" x14ac:dyDescent="0.2">
      <c r="G4445" s="12"/>
    </row>
    <row r="4446" spans="7:7" x14ac:dyDescent="0.2">
      <c r="G4446" s="12"/>
    </row>
    <row r="4447" spans="7:7" x14ac:dyDescent="0.2">
      <c r="G4447" s="12"/>
    </row>
    <row r="4448" spans="7:7" x14ac:dyDescent="0.2">
      <c r="G4448" s="12"/>
    </row>
    <row r="4449" spans="7:7" x14ac:dyDescent="0.2">
      <c r="G4449" s="12"/>
    </row>
    <row r="4450" spans="7:7" x14ac:dyDescent="0.2">
      <c r="G4450" s="12"/>
    </row>
    <row r="4451" spans="7:7" x14ac:dyDescent="0.2">
      <c r="G4451" s="12"/>
    </row>
    <row r="4452" spans="7:7" x14ac:dyDescent="0.2">
      <c r="G4452" s="12"/>
    </row>
    <row r="4453" spans="7:7" x14ac:dyDescent="0.2">
      <c r="G4453" s="12"/>
    </row>
    <row r="4454" spans="7:7" x14ac:dyDescent="0.2">
      <c r="G4454" s="12"/>
    </row>
    <row r="4455" spans="7:7" x14ac:dyDescent="0.2">
      <c r="G4455" s="12"/>
    </row>
    <row r="4456" spans="7:7" x14ac:dyDescent="0.2">
      <c r="G4456" s="12"/>
    </row>
    <row r="4457" spans="7:7" x14ac:dyDescent="0.2">
      <c r="G4457" s="12"/>
    </row>
    <row r="4458" spans="7:7" x14ac:dyDescent="0.2">
      <c r="G4458" s="12"/>
    </row>
    <row r="4459" spans="7:7" x14ac:dyDescent="0.2">
      <c r="G4459" s="12"/>
    </row>
    <row r="4460" spans="7:7" x14ac:dyDescent="0.2">
      <c r="G4460" s="12"/>
    </row>
    <row r="4461" spans="7:7" x14ac:dyDescent="0.2">
      <c r="G4461" s="12"/>
    </row>
    <row r="4462" spans="7:7" x14ac:dyDescent="0.2">
      <c r="G4462" s="12"/>
    </row>
    <row r="4463" spans="7:7" x14ac:dyDescent="0.2">
      <c r="G4463" s="12"/>
    </row>
    <row r="4464" spans="7:7" x14ac:dyDescent="0.2">
      <c r="G4464" s="12"/>
    </row>
    <row r="4465" spans="7:7" x14ac:dyDescent="0.2">
      <c r="G4465" s="12"/>
    </row>
    <row r="4466" spans="7:7" x14ac:dyDescent="0.2">
      <c r="G4466" s="12"/>
    </row>
    <row r="4467" spans="7:7" x14ac:dyDescent="0.2">
      <c r="G4467" s="12"/>
    </row>
    <row r="4468" spans="7:7" x14ac:dyDescent="0.2">
      <c r="G4468" s="12"/>
    </row>
    <row r="4469" spans="7:7" x14ac:dyDescent="0.2">
      <c r="G4469" s="12"/>
    </row>
    <row r="4470" spans="7:7" x14ac:dyDescent="0.2">
      <c r="G4470" s="12"/>
    </row>
    <row r="4471" spans="7:7" x14ac:dyDescent="0.2">
      <c r="G4471" s="12"/>
    </row>
    <row r="4472" spans="7:7" x14ac:dyDescent="0.2">
      <c r="G4472" s="12"/>
    </row>
    <row r="4473" spans="7:7" x14ac:dyDescent="0.2">
      <c r="G4473" s="12"/>
    </row>
    <row r="4474" spans="7:7" x14ac:dyDescent="0.2">
      <c r="G4474" s="12"/>
    </row>
    <row r="4475" spans="7:7" x14ac:dyDescent="0.2">
      <c r="G4475" s="12"/>
    </row>
    <row r="4476" spans="7:7" x14ac:dyDescent="0.2">
      <c r="G4476" s="12"/>
    </row>
    <row r="4477" spans="7:7" x14ac:dyDescent="0.2">
      <c r="G4477" s="12"/>
    </row>
    <row r="4478" spans="7:7" x14ac:dyDescent="0.2">
      <c r="G4478" s="12"/>
    </row>
    <row r="4479" spans="7:7" x14ac:dyDescent="0.2">
      <c r="G4479" s="12"/>
    </row>
    <row r="4480" spans="7:7" x14ac:dyDescent="0.2">
      <c r="G4480" s="12"/>
    </row>
    <row r="4481" spans="7:7" x14ac:dyDescent="0.2">
      <c r="G4481" s="12"/>
    </row>
    <row r="4482" spans="7:7" x14ac:dyDescent="0.2">
      <c r="G4482" s="12"/>
    </row>
    <row r="4483" spans="7:7" x14ac:dyDescent="0.2">
      <c r="G4483" s="12"/>
    </row>
    <row r="4484" spans="7:7" x14ac:dyDescent="0.2">
      <c r="G4484" s="12"/>
    </row>
    <row r="4485" spans="7:7" x14ac:dyDescent="0.2">
      <c r="G4485" s="12"/>
    </row>
    <row r="4486" spans="7:7" x14ac:dyDescent="0.2">
      <c r="G4486" s="12"/>
    </row>
    <row r="4487" spans="7:7" x14ac:dyDescent="0.2">
      <c r="G4487" s="12"/>
    </row>
    <row r="4488" spans="7:7" x14ac:dyDescent="0.2">
      <c r="G4488" s="12"/>
    </row>
    <row r="4489" spans="7:7" x14ac:dyDescent="0.2">
      <c r="G4489" s="12"/>
    </row>
    <row r="4490" spans="7:7" x14ac:dyDescent="0.2">
      <c r="G4490" s="12"/>
    </row>
    <row r="4491" spans="7:7" x14ac:dyDescent="0.2">
      <c r="G4491" s="12"/>
    </row>
    <row r="4492" spans="7:7" x14ac:dyDescent="0.2">
      <c r="G4492" s="12"/>
    </row>
    <row r="4493" spans="7:7" x14ac:dyDescent="0.2">
      <c r="G4493" s="12"/>
    </row>
    <row r="4494" spans="7:7" x14ac:dyDescent="0.2">
      <c r="G4494" s="12"/>
    </row>
    <row r="4495" spans="7:7" x14ac:dyDescent="0.2">
      <c r="G4495" s="12"/>
    </row>
    <row r="4496" spans="7:7" x14ac:dyDescent="0.2">
      <c r="G4496" s="12"/>
    </row>
    <row r="4497" spans="7:7" x14ac:dyDescent="0.2">
      <c r="G4497" s="12"/>
    </row>
    <row r="4498" spans="7:7" x14ac:dyDescent="0.2">
      <c r="G4498" s="12"/>
    </row>
    <row r="4499" spans="7:7" x14ac:dyDescent="0.2">
      <c r="G4499" s="12"/>
    </row>
    <row r="4500" spans="7:7" x14ac:dyDescent="0.2">
      <c r="G4500" s="12"/>
    </row>
    <row r="4501" spans="7:7" x14ac:dyDescent="0.2">
      <c r="G4501" s="12"/>
    </row>
    <row r="4502" spans="7:7" x14ac:dyDescent="0.2">
      <c r="G4502" s="12"/>
    </row>
    <row r="4503" spans="7:7" x14ac:dyDescent="0.2">
      <c r="G4503" s="12"/>
    </row>
    <row r="4504" spans="7:7" x14ac:dyDescent="0.2">
      <c r="G4504" s="12"/>
    </row>
    <row r="4505" spans="7:7" x14ac:dyDescent="0.2">
      <c r="G4505" s="12"/>
    </row>
    <row r="4506" spans="7:7" x14ac:dyDescent="0.2">
      <c r="G4506" s="12"/>
    </row>
    <row r="4507" spans="7:7" x14ac:dyDescent="0.2">
      <c r="G4507" s="12"/>
    </row>
    <row r="4508" spans="7:7" x14ac:dyDescent="0.2">
      <c r="G4508" s="12"/>
    </row>
    <row r="4509" spans="7:7" x14ac:dyDescent="0.2">
      <c r="G4509" s="12"/>
    </row>
    <row r="4510" spans="7:7" x14ac:dyDescent="0.2">
      <c r="G4510" s="12"/>
    </row>
    <row r="4511" spans="7:7" x14ac:dyDescent="0.2">
      <c r="G4511" s="12"/>
    </row>
    <row r="4512" spans="7:7" x14ac:dyDescent="0.2">
      <c r="G4512" s="12"/>
    </row>
    <row r="4513" spans="7:7" x14ac:dyDescent="0.2">
      <c r="G4513" s="12"/>
    </row>
    <row r="4514" spans="7:7" x14ac:dyDescent="0.2">
      <c r="G4514" s="12"/>
    </row>
    <row r="4515" spans="7:7" x14ac:dyDescent="0.2">
      <c r="G4515" s="12"/>
    </row>
    <row r="4516" spans="7:7" x14ac:dyDescent="0.2">
      <c r="G4516" s="12"/>
    </row>
    <row r="4517" spans="7:7" x14ac:dyDescent="0.2">
      <c r="G4517" s="12"/>
    </row>
    <row r="4518" spans="7:7" x14ac:dyDescent="0.2">
      <c r="G4518" s="12"/>
    </row>
    <row r="4519" spans="7:7" x14ac:dyDescent="0.2">
      <c r="G4519" s="12"/>
    </row>
    <row r="4520" spans="7:7" x14ac:dyDescent="0.2">
      <c r="G4520" s="12"/>
    </row>
    <row r="4521" spans="7:7" x14ac:dyDescent="0.2">
      <c r="G4521" s="12"/>
    </row>
    <row r="4522" spans="7:7" x14ac:dyDescent="0.2">
      <c r="G4522" s="12"/>
    </row>
    <row r="4523" spans="7:7" x14ac:dyDescent="0.2">
      <c r="G4523" s="12"/>
    </row>
    <row r="4524" spans="7:7" x14ac:dyDescent="0.2">
      <c r="G4524" s="12"/>
    </row>
    <row r="4525" spans="7:7" x14ac:dyDescent="0.2">
      <c r="G4525" s="12"/>
    </row>
    <row r="4526" spans="7:7" x14ac:dyDescent="0.2">
      <c r="G4526" s="12"/>
    </row>
    <row r="4527" spans="7:7" x14ac:dyDescent="0.2">
      <c r="G4527" s="12"/>
    </row>
    <row r="4528" spans="7:7" x14ac:dyDescent="0.2">
      <c r="G4528" s="12"/>
    </row>
    <row r="4529" spans="7:7" x14ac:dyDescent="0.2">
      <c r="G4529" s="12"/>
    </row>
    <row r="4530" spans="7:7" x14ac:dyDescent="0.2">
      <c r="G4530" s="12"/>
    </row>
    <row r="4531" spans="7:7" x14ac:dyDescent="0.2">
      <c r="G4531" s="12"/>
    </row>
    <row r="4532" spans="7:7" x14ac:dyDescent="0.2">
      <c r="G4532" s="12"/>
    </row>
    <row r="4533" spans="7:7" x14ac:dyDescent="0.2">
      <c r="G4533" s="12"/>
    </row>
    <row r="4534" spans="7:7" x14ac:dyDescent="0.2">
      <c r="G4534" s="12"/>
    </row>
    <row r="4535" spans="7:7" x14ac:dyDescent="0.2">
      <c r="G4535" s="12"/>
    </row>
    <row r="4536" spans="7:7" x14ac:dyDescent="0.2">
      <c r="G4536" s="12"/>
    </row>
    <row r="4537" spans="7:7" x14ac:dyDescent="0.2">
      <c r="G4537" s="12"/>
    </row>
    <row r="4538" spans="7:7" x14ac:dyDescent="0.2">
      <c r="G4538" s="12"/>
    </row>
    <row r="4539" spans="7:7" x14ac:dyDescent="0.2">
      <c r="G4539" s="12"/>
    </row>
    <row r="4540" spans="7:7" x14ac:dyDescent="0.2">
      <c r="G4540" s="12"/>
    </row>
    <row r="4541" spans="7:7" x14ac:dyDescent="0.2">
      <c r="G4541" s="12"/>
    </row>
    <row r="4542" spans="7:7" x14ac:dyDescent="0.2">
      <c r="G4542" s="12"/>
    </row>
    <row r="4543" spans="7:7" x14ac:dyDescent="0.2">
      <c r="G4543" s="12"/>
    </row>
    <row r="4544" spans="7:7" x14ac:dyDescent="0.2">
      <c r="G4544" s="12"/>
    </row>
    <row r="4545" spans="7:7" x14ac:dyDescent="0.2">
      <c r="G4545" s="12"/>
    </row>
    <row r="4546" spans="7:7" x14ac:dyDescent="0.2">
      <c r="G4546" s="12"/>
    </row>
    <row r="4547" spans="7:7" x14ac:dyDescent="0.2">
      <c r="G4547" s="12"/>
    </row>
    <row r="4548" spans="7:7" x14ac:dyDescent="0.2">
      <c r="G4548" s="12"/>
    </row>
    <row r="4549" spans="7:7" x14ac:dyDescent="0.2">
      <c r="G4549" s="12"/>
    </row>
    <row r="4550" spans="7:7" x14ac:dyDescent="0.2">
      <c r="G4550" s="12"/>
    </row>
    <row r="4551" spans="7:7" x14ac:dyDescent="0.2">
      <c r="G4551" s="12"/>
    </row>
    <row r="4552" spans="7:7" x14ac:dyDescent="0.2">
      <c r="G4552" s="12"/>
    </row>
    <row r="4553" spans="7:7" x14ac:dyDescent="0.2">
      <c r="G4553" s="12"/>
    </row>
    <row r="4554" spans="7:7" x14ac:dyDescent="0.2">
      <c r="G4554" s="12"/>
    </row>
    <row r="4555" spans="7:7" x14ac:dyDescent="0.2">
      <c r="G4555" s="12"/>
    </row>
    <row r="4556" spans="7:7" x14ac:dyDescent="0.2">
      <c r="G4556" s="12"/>
    </row>
    <row r="4557" spans="7:7" x14ac:dyDescent="0.2">
      <c r="G4557" s="12"/>
    </row>
    <row r="4558" spans="7:7" x14ac:dyDescent="0.2">
      <c r="G4558" s="12"/>
    </row>
    <row r="4559" spans="7:7" x14ac:dyDescent="0.2">
      <c r="G4559" s="12"/>
    </row>
    <row r="4560" spans="7:7" x14ac:dyDescent="0.2">
      <c r="G4560" s="12"/>
    </row>
    <row r="4561" spans="7:7" x14ac:dyDescent="0.2">
      <c r="G4561" s="12"/>
    </row>
    <row r="4562" spans="7:7" x14ac:dyDescent="0.2">
      <c r="G4562" s="12"/>
    </row>
    <row r="4563" spans="7:7" x14ac:dyDescent="0.2">
      <c r="G4563" s="12"/>
    </row>
    <row r="4564" spans="7:7" x14ac:dyDescent="0.2">
      <c r="G4564" s="12"/>
    </row>
    <row r="4565" spans="7:7" x14ac:dyDescent="0.2">
      <c r="G4565" s="12"/>
    </row>
    <row r="4566" spans="7:7" x14ac:dyDescent="0.2">
      <c r="G4566" s="12"/>
    </row>
    <row r="4567" spans="7:7" x14ac:dyDescent="0.2">
      <c r="G4567" s="12"/>
    </row>
    <row r="4568" spans="7:7" x14ac:dyDescent="0.2">
      <c r="G4568" s="12"/>
    </row>
    <row r="4569" spans="7:7" x14ac:dyDescent="0.2">
      <c r="G4569" s="12"/>
    </row>
    <row r="4570" spans="7:7" x14ac:dyDescent="0.2">
      <c r="G4570" s="12"/>
    </row>
    <row r="4571" spans="7:7" x14ac:dyDescent="0.2">
      <c r="G4571" s="12"/>
    </row>
    <row r="4572" spans="7:7" x14ac:dyDescent="0.2">
      <c r="G4572" s="12"/>
    </row>
    <row r="4573" spans="7:7" x14ac:dyDescent="0.2">
      <c r="G4573" s="12"/>
    </row>
    <row r="4574" spans="7:7" x14ac:dyDescent="0.2">
      <c r="G4574" s="12"/>
    </row>
    <row r="4575" spans="7:7" x14ac:dyDescent="0.2">
      <c r="G4575" s="12"/>
    </row>
    <row r="4576" spans="7:7" x14ac:dyDescent="0.2">
      <c r="G4576" s="12"/>
    </row>
    <row r="4577" spans="7:7" x14ac:dyDescent="0.2">
      <c r="G4577" s="12"/>
    </row>
    <row r="4578" spans="7:7" x14ac:dyDescent="0.2">
      <c r="G4578" s="12"/>
    </row>
    <row r="4579" spans="7:7" x14ac:dyDescent="0.2">
      <c r="G4579" s="12"/>
    </row>
    <row r="4580" spans="7:7" x14ac:dyDescent="0.2">
      <c r="G4580" s="12"/>
    </row>
    <row r="4581" spans="7:7" x14ac:dyDescent="0.2">
      <c r="G4581" s="12"/>
    </row>
    <row r="4582" spans="7:7" x14ac:dyDescent="0.2">
      <c r="G4582" s="12"/>
    </row>
    <row r="4583" spans="7:7" x14ac:dyDescent="0.2">
      <c r="G4583" s="12"/>
    </row>
    <row r="4584" spans="7:7" x14ac:dyDescent="0.2">
      <c r="G4584" s="12"/>
    </row>
    <row r="4585" spans="7:7" x14ac:dyDescent="0.2">
      <c r="G4585" s="12"/>
    </row>
    <row r="4586" spans="7:7" x14ac:dyDescent="0.2">
      <c r="G4586" s="12"/>
    </row>
    <row r="4587" spans="7:7" x14ac:dyDescent="0.2">
      <c r="G4587" s="12"/>
    </row>
    <row r="4588" spans="7:7" x14ac:dyDescent="0.2">
      <c r="G4588" s="12"/>
    </row>
    <row r="4589" spans="7:7" x14ac:dyDescent="0.2">
      <c r="G4589" s="12"/>
    </row>
    <row r="4590" spans="7:7" x14ac:dyDescent="0.2">
      <c r="G4590" s="12"/>
    </row>
    <row r="4591" spans="7:7" x14ac:dyDescent="0.2">
      <c r="G4591" s="12"/>
    </row>
    <row r="4592" spans="7:7" x14ac:dyDescent="0.2">
      <c r="G4592" s="12"/>
    </row>
    <row r="4593" spans="7:7" x14ac:dyDescent="0.2">
      <c r="G4593" s="12"/>
    </row>
    <row r="4594" spans="7:7" x14ac:dyDescent="0.2">
      <c r="G4594" s="12"/>
    </row>
    <row r="4595" spans="7:7" x14ac:dyDescent="0.2">
      <c r="G4595" s="12"/>
    </row>
    <row r="4596" spans="7:7" x14ac:dyDescent="0.2">
      <c r="G4596" s="12"/>
    </row>
    <row r="4597" spans="7:7" x14ac:dyDescent="0.2">
      <c r="G4597" s="12"/>
    </row>
    <row r="4598" spans="7:7" x14ac:dyDescent="0.2">
      <c r="G4598" s="12"/>
    </row>
    <row r="4599" spans="7:7" x14ac:dyDescent="0.2">
      <c r="G4599" s="12"/>
    </row>
    <row r="4600" spans="7:7" x14ac:dyDescent="0.2">
      <c r="G4600" s="12"/>
    </row>
    <row r="4601" spans="7:7" x14ac:dyDescent="0.2">
      <c r="G4601" s="12"/>
    </row>
    <row r="4602" spans="7:7" x14ac:dyDescent="0.2">
      <c r="G4602" s="12"/>
    </row>
    <row r="4603" spans="7:7" x14ac:dyDescent="0.2">
      <c r="G4603" s="12"/>
    </row>
    <row r="4604" spans="7:7" x14ac:dyDescent="0.2">
      <c r="G4604" s="12"/>
    </row>
    <row r="4605" spans="7:7" x14ac:dyDescent="0.2">
      <c r="G4605" s="12"/>
    </row>
    <row r="4606" spans="7:7" x14ac:dyDescent="0.2">
      <c r="G4606" s="12"/>
    </row>
    <row r="4607" spans="7:7" x14ac:dyDescent="0.2">
      <c r="G4607" s="12"/>
    </row>
    <row r="4608" spans="7:7" x14ac:dyDescent="0.2">
      <c r="G4608" s="12"/>
    </row>
    <row r="4609" spans="7:7" x14ac:dyDescent="0.2">
      <c r="G4609" s="12"/>
    </row>
    <row r="4610" spans="7:7" x14ac:dyDescent="0.2">
      <c r="G4610" s="12"/>
    </row>
    <row r="4611" spans="7:7" x14ac:dyDescent="0.2">
      <c r="G4611" s="12"/>
    </row>
    <row r="4612" spans="7:7" x14ac:dyDescent="0.2">
      <c r="G4612" s="12"/>
    </row>
    <row r="4613" spans="7:7" x14ac:dyDescent="0.2">
      <c r="G4613" s="12"/>
    </row>
    <row r="4614" spans="7:7" x14ac:dyDescent="0.2">
      <c r="G4614" s="12"/>
    </row>
    <row r="4615" spans="7:7" x14ac:dyDescent="0.2">
      <c r="G4615" s="12"/>
    </row>
    <row r="4616" spans="7:7" x14ac:dyDescent="0.2">
      <c r="G4616" s="12"/>
    </row>
    <row r="4617" spans="7:7" x14ac:dyDescent="0.2">
      <c r="G4617" s="12"/>
    </row>
    <row r="4618" spans="7:7" x14ac:dyDescent="0.2">
      <c r="G4618" s="12"/>
    </row>
    <row r="4619" spans="7:7" x14ac:dyDescent="0.2">
      <c r="G4619" s="12"/>
    </row>
    <row r="4620" spans="7:7" x14ac:dyDescent="0.2">
      <c r="G4620" s="12"/>
    </row>
    <row r="4621" spans="7:7" x14ac:dyDescent="0.2">
      <c r="G4621" s="12"/>
    </row>
    <row r="4622" spans="7:7" x14ac:dyDescent="0.2">
      <c r="G4622" s="12"/>
    </row>
    <row r="4623" spans="7:7" x14ac:dyDescent="0.2">
      <c r="G4623" s="12"/>
    </row>
    <row r="4624" spans="7:7" x14ac:dyDescent="0.2">
      <c r="G4624" s="12"/>
    </row>
    <row r="4625" spans="7:7" x14ac:dyDescent="0.2">
      <c r="G4625" s="12"/>
    </row>
    <row r="4626" spans="7:7" x14ac:dyDescent="0.2">
      <c r="G4626" s="12"/>
    </row>
    <row r="4627" spans="7:7" x14ac:dyDescent="0.2">
      <c r="G4627" s="12"/>
    </row>
    <row r="4628" spans="7:7" x14ac:dyDescent="0.2">
      <c r="G4628" s="12"/>
    </row>
    <row r="4629" spans="7:7" x14ac:dyDescent="0.2">
      <c r="G4629" s="12"/>
    </row>
    <row r="4630" spans="7:7" x14ac:dyDescent="0.2">
      <c r="G4630" s="12"/>
    </row>
    <row r="4631" spans="7:7" x14ac:dyDescent="0.2">
      <c r="G4631" s="12"/>
    </row>
    <row r="4632" spans="7:7" x14ac:dyDescent="0.2">
      <c r="G4632" s="12"/>
    </row>
    <row r="4633" spans="7:7" x14ac:dyDescent="0.2">
      <c r="G4633" s="12"/>
    </row>
    <row r="4634" spans="7:7" x14ac:dyDescent="0.2">
      <c r="G4634" s="12"/>
    </row>
    <row r="4635" spans="7:7" x14ac:dyDescent="0.2">
      <c r="G4635" s="12"/>
    </row>
    <row r="4636" spans="7:7" x14ac:dyDescent="0.2">
      <c r="G4636" s="12"/>
    </row>
    <row r="4637" spans="7:7" x14ac:dyDescent="0.2">
      <c r="G4637" s="12"/>
    </row>
    <row r="4638" spans="7:7" x14ac:dyDescent="0.2">
      <c r="G4638" s="12"/>
    </row>
    <row r="4639" spans="7:7" x14ac:dyDescent="0.2">
      <c r="G4639" s="12"/>
    </row>
    <row r="4640" spans="7:7" x14ac:dyDescent="0.2">
      <c r="G4640" s="12"/>
    </row>
    <row r="4641" spans="7:7" x14ac:dyDescent="0.2">
      <c r="G4641" s="12"/>
    </row>
    <row r="4642" spans="7:7" x14ac:dyDescent="0.2">
      <c r="G4642" s="12"/>
    </row>
    <row r="4643" spans="7:7" x14ac:dyDescent="0.2">
      <c r="G4643" s="12"/>
    </row>
    <row r="4644" spans="7:7" x14ac:dyDescent="0.2">
      <c r="G4644" s="12"/>
    </row>
    <row r="4645" spans="7:7" x14ac:dyDescent="0.2">
      <c r="G4645" s="12"/>
    </row>
    <row r="4646" spans="7:7" x14ac:dyDescent="0.2">
      <c r="G4646" s="12"/>
    </row>
    <row r="4647" spans="7:7" x14ac:dyDescent="0.2">
      <c r="G4647" s="12"/>
    </row>
    <row r="4648" spans="7:7" x14ac:dyDescent="0.2">
      <c r="G4648" s="12"/>
    </row>
    <row r="4649" spans="7:7" x14ac:dyDescent="0.2">
      <c r="G4649" s="12"/>
    </row>
    <row r="4650" spans="7:7" x14ac:dyDescent="0.2">
      <c r="G4650" s="12"/>
    </row>
    <row r="4651" spans="7:7" x14ac:dyDescent="0.2">
      <c r="G4651" s="12"/>
    </row>
    <row r="4652" spans="7:7" x14ac:dyDescent="0.2">
      <c r="G4652" s="12"/>
    </row>
    <row r="4653" spans="7:7" x14ac:dyDescent="0.2">
      <c r="G4653" s="12"/>
    </row>
    <row r="4654" spans="7:7" x14ac:dyDescent="0.2">
      <c r="G4654" s="12"/>
    </row>
    <row r="4655" spans="7:7" x14ac:dyDescent="0.2">
      <c r="G4655" s="12"/>
    </row>
    <row r="4656" spans="7:7" x14ac:dyDescent="0.2">
      <c r="G4656" s="12"/>
    </row>
    <row r="4657" spans="7:7" x14ac:dyDescent="0.2">
      <c r="G4657" s="12"/>
    </row>
    <row r="4658" spans="7:7" x14ac:dyDescent="0.2">
      <c r="G4658" s="12"/>
    </row>
    <row r="4659" spans="7:7" x14ac:dyDescent="0.2">
      <c r="G4659" s="12"/>
    </row>
    <row r="4660" spans="7:7" x14ac:dyDescent="0.2">
      <c r="G4660" s="12"/>
    </row>
    <row r="4661" spans="7:7" x14ac:dyDescent="0.2">
      <c r="G4661" s="12"/>
    </row>
    <row r="4662" spans="7:7" x14ac:dyDescent="0.2">
      <c r="G4662" s="12"/>
    </row>
    <row r="4663" spans="7:7" x14ac:dyDescent="0.2">
      <c r="G4663" s="12"/>
    </row>
    <row r="4664" spans="7:7" x14ac:dyDescent="0.2">
      <c r="G4664" s="12"/>
    </row>
    <row r="4665" spans="7:7" x14ac:dyDescent="0.2">
      <c r="G4665" s="12"/>
    </row>
    <row r="4666" spans="7:7" x14ac:dyDescent="0.2">
      <c r="G4666" s="12"/>
    </row>
    <row r="4667" spans="7:7" x14ac:dyDescent="0.2">
      <c r="G4667" s="12"/>
    </row>
    <row r="4668" spans="7:7" x14ac:dyDescent="0.2">
      <c r="G4668" s="12"/>
    </row>
    <row r="4669" spans="7:7" x14ac:dyDescent="0.2">
      <c r="G4669" s="12"/>
    </row>
    <row r="4670" spans="7:7" x14ac:dyDescent="0.2">
      <c r="G4670" s="12"/>
    </row>
    <row r="4671" spans="7:7" x14ac:dyDescent="0.2">
      <c r="G4671" s="12"/>
    </row>
    <row r="4672" spans="7:7" x14ac:dyDescent="0.2">
      <c r="G4672" s="12"/>
    </row>
    <row r="4673" spans="7:7" x14ac:dyDescent="0.2">
      <c r="G4673" s="12"/>
    </row>
    <row r="4674" spans="7:7" x14ac:dyDescent="0.2">
      <c r="G4674" s="12"/>
    </row>
    <row r="4675" spans="7:7" x14ac:dyDescent="0.2">
      <c r="G4675" s="12"/>
    </row>
    <row r="4676" spans="7:7" x14ac:dyDescent="0.2">
      <c r="G4676" s="12"/>
    </row>
    <row r="4677" spans="7:7" x14ac:dyDescent="0.2">
      <c r="G4677" s="12"/>
    </row>
    <row r="4678" spans="7:7" x14ac:dyDescent="0.2">
      <c r="G4678" s="12"/>
    </row>
    <row r="4679" spans="7:7" x14ac:dyDescent="0.2">
      <c r="G4679" s="12"/>
    </row>
    <row r="4680" spans="7:7" x14ac:dyDescent="0.2">
      <c r="G4680" s="12"/>
    </row>
    <row r="4681" spans="7:7" x14ac:dyDescent="0.2">
      <c r="G4681" s="12"/>
    </row>
    <row r="4682" spans="7:7" x14ac:dyDescent="0.2">
      <c r="G4682" s="12"/>
    </row>
    <row r="4683" spans="7:7" x14ac:dyDescent="0.2">
      <c r="G4683" s="12"/>
    </row>
    <row r="4684" spans="7:7" x14ac:dyDescent="0.2">
      <c r="G4684" s="12"/>
    </row>
    <row r="4685" spans="7:7" x14ac:dyDescent="0.2">
      <c r="G4685" s="12"/>
    </row>
    <row r="4686" spans="7:7" x14ac:dyDescent="0.2">
      <c r="G4686" s="12"/>
    </row>
    <row r="4687" spans="7:7" x14ac:dyDescent="0.2">
      <c r="G4687" s="12"/>
    </row>
    <row r="4688" spans="7:7" x14ac:dyDescent="0.2">
      <c r="G4688" s="12"/>
    </row>
    <row r="4689" spans="7:7" x14ac:dyDescent="0.2">
      <c r="G4689" s="12"/>
    </row>
    <row r="4690" spans="7:7" x14ac:dyDescent="0.2">
      <c r="G4690" s="12"/>
    </row>
    <row r="4691" spans="7:7" x14ac:dyDescent="0.2">
      <c r="G4691" s="12"/>
    </row>
    <row r="4692" spans="7:7" x14ac:dyDescent="0.2">
      <c r="G4692" s="12"/>
    </row>
    <row r="4693" spans="7:7" x14ac:dyDescent="0.2">
      <c r="G4693" s="12"/>
    </row>
    <row r="4694" spans="7:7" x14ac:dyDescent="0.2">
      <c r="G4694" s="12"/>
    </row>
    <row r="4695" spans="7:7" x14ac:dyDescent="0.2">
      <c r="G4695" s="12"/>
    </row>
    <row r="4696" spans="7:7" x14ac:dyDescent="0.2">
      <c r="G4696" s="12"/>
    </row>
    <row r="4697" spans="7:7" x14ac:dyDescent="0.2">
      <c r="G4697" s="12"/>
    </row>
    <row r="4698" spans="7:7" x14ac:dyDescent="0.2">
      <c r="G4698" s="12"/>
    </row>
    <row r="4699" spans="7:7" x14ac:dyDescent="0.2">
      <c r="G4699" s="12"/>
    </row>
    <row r="4700" spans="7:7" x14ac:dyDescent="0.2">
      <c r="G4700" s="12"/>
    </row>
    <row r="4701" spans="7:7" x14ac:dyDescent="0.2">
      <c r="G4701" s="12"/>
    </row>
    <row r="4702" spans="7:7" x14ac:dyDescent="0.2">
      <c r="G4702" s="12"/>
    </row>
    <row r="4703" spans="7:7" x14ac:dyDescent="0.2">
      <c r="G4703" s="12"/>
    </row>
    <row r="4704" spans="7:7" x14ac:dyDescent="0.2">
      <c r="G4704" s="12"/>
    </row>
    <row r="4705" spans="7:7" x14ac:dyDescent="0.2">
      <c r="G4705" s="12"/>
    </row>
    <row r="4706" spans="7:7" x14ac:dyDescent="0.2">
      <c r="G4706" s="12"/>
    </row>
    <row r="4707" spans="7:7" x14ac:dyDescent="0.2">
      <c r="G4707" s="12"/>
    </row>
    <row r="4708" spans="7:7" x14ac:dyDescent="0.2">
      <c r="G4708" s="12"/>
    </row>
    <row r="4709" spans="7:7" x14ac:dyDescent="0.2">
      <c r="G4709" s="12"/>
    </row>
    <row r="4710" spans="7:7" x14ac:dyDescent="0.2">
      <c r="G4710" s="12"/>
    </row>
    <row r="4711" spans="7:7" x14ac:dyDescent="0.2">
      <c r="G4711" s="12"/>
    </row>
    <row r="4712" spans="7:7" x14ac:dyDescent="0.2">
      <c r="G4712" s="12"/>
    </row>
    <row r="4713" spans="7:7" x14ac:dyDescent="0.2">
      <c r="G4713" s="12"/>
    </row>
    <row r="4714" spans="7:7" x14ac:dyDescent="0.2">
      <c r="G4714" s="12"/>
    </row>
    <row r="4715" spans="7:7" x14ac:dyDescent="0.2">
      <c r="G4715" s="12"/>
    </row>
    <row r="4716" spans="7:7" x14ac:dyDescent="0.2">
      <c r="G4716" s="12"/>
    </row>
    <row r="4717" spans="7:7" x14ac:dyDescent="0.2">
      <c r="G4717" s="12"/>
    </row>
    <row r="4718" spans="7:7" x14ac:dyDescent="0.2">
      <c r="G4718" s="12"/>
    </row>
    <row r="4719" spans="7:7" x14ac:dyDescent="0.2">
      <c r="G4719" s="12"/>
    </row>
    <row r="4720" spans="7:7" x14ac:dyDescent="0.2">
      <c r="G4720" s="12"/>
    </row>
    <row r="4721" spans="7:7" x14ac:dyDescent="0.2">
      <c r="G4721" s="12"/>
    </row>
    <row r="4722" spans="7:7" x14ac:dyDescent="0.2">
      <c r="G4722" s="12"/>
    </row>
    <row r="4723" spans="7:7" x14ac:dyDescent="0.2">
      <c r="G4723" s="12"/>
    </row>
    <row r="4724" spans="7:7" x14ac:dyDescent="0.2">
      <c r="G4724" s="12"/>
    </row>
    <row r="4725" spans="7:7" x14ac:dyDescent="0.2">
      <c r="G4725" s="12"/>
    </row>
    <row r="4726" spans="7:7" x14ac:dyDescent="0.2">
      <c r="G4726" s="12"/>
    </row>
    <row r="4727" spans="7:7" x14ac:dyDescent="0.2">
      <c r="G4727" s="12"/>
    </row>
    <row r="4728" spans="7:7" x14ac:dyDescent="0.2">
      <c r="G4728" s="12"/>
    </row>
    <row r="4729" spans="7:7" x14ac:dyDescent="0.2">
      <c r="G4729" s="12"/>
    </row>
    <row r="4730" spans="7:7" x14ac:dyDescent="0.2">
      <c r="G4730" s="12"/>
    </row>
    <row r="4731" spans="7:7" x14ac:dyDescent="0.2">
      <c r="G4731" s="12"/>
    </row>
    <row r="4732" spans="7:7" x14ac:dyDescent="0.2">
      <c r="G4732" s="12"/>
    </row>
    <row r="4733" spans="7:7" x14ac:dyDescent="0.2">
      <c r="G4733" s="12"/>
    </row>
    <row r="4734" spans="7:7" x14ac:dyDescent="0.2">
      <c r="G4734" s="12"/>
    </row>
    <row r="4735" spans="7:7" x14ac:dyDescent="0.2">
      <c r="G4735" s="12"/>
    </row>
    <row r="4736" spans="7:7" x14ac:dyDescent="0.2">
      <c r="G4736" s="12"/>
    </row>
    <row r="4737" spans="7:7" x14ac:dyDescent="0.2">
      <c r="G4737" s="12"/>
    </row>
    <row r="4738" spans="7:7" x14ac:dyDescent="0.2">
      <c r="G4738" s="12"/>
    </row>
    <row r="4739" spans="7:7" x14ac:dyDescent="0.2">
      <c r="G4739" s="12"/>
    </row>
    <row r="4740" spans="7:7" x14ac:dyDescent="0.2">
      <c r="G4740" s="12"/>
    </row>
    <row r="4741" spans="7:7" x14ac:dyDescent="0.2">
      <c r="G4741" s="12"/>
    </row>
    <row r="4742" spans="7:7" x14ac:dyDescent="0.2">
      <c r="G4742" s="12"/>
    </row>
    <row r="4743" spans="7:7" x14ac:dyDescent="0.2">
      <c r="G4743" s="12"/>
    </row>
    <row r="4744" spans="7:7" x14ac:dyDescent="0.2">
      <c r="G4744" s="12"/>
    </row>
    <row r="4745" spans="7:7" x14ac:dyDescent="0.2">
      <c r="G4745" s="12"/>
    </row>
    <row r="4746" spans="7:7" x14ac:dyDescent="0.2">
      <c r="G4746" s="12"/>
    </row>
    <row r="4747" spans="7:7" x14ac:dyDescent="0.2">
      <c r="G4747" s="12"/>
    </row>
    <row r="4748" spans="7:7" x14ac:dyDescent="0.2">
      <c r="G4748" s="12"/>
    </row>
    <row r="4749" spans="7:7" x14ac:dyDescent="0.2">
      <c r="G4749" s="12"/>
    </row>
    <row r="4750" spans="7:7" x14ac:dyDescent="0.2">
      <c r="G4750" s="12"/>
    </row>
    <row r="4751" spans="7:7" x14ac:dyDescent="0.2">
      <c r="G4751" s="12"/>
    </row>
    <row r="4752" spans="7:7" x14ac:dyDescent="0.2">
      <c r="G4752" s="12"/>
    </row>
    <row r="4753" spans="7:7" x14ac:dyDescent="0.2">
      <c r="G4753" s="12"/>
    </row>
    <row r="4754" spans="7:7" x14ac:dyDescent="0.2">
      <c r="G4754" s="12"/>
    </row>
    <row r="4755" spans="7:7" x14ac:dyDescent="0.2">
      <c r="G4755" s="12"/>
    </row>
    <row r="4756" spans="7:7" x14ac:dyDescent="0.2">
      <c r="G4756" s="12"/>
    </row>
    <row r="4757" spans="7:7" x14ac:dyDescent="0.2">
      <c r="G4757" s="12"/>
    </row>
    <row r="4758" spans="7:7" x14ac:dyDescent="0.2">
      <c r="G4758" s="12"/>
    </row>
    <row r="4759" spans="7:7" x14ac:dyDescent="0.2">
      <c r="G4759" s="12"/>
    </row>
    <row r="4760" spans="7:7" x14ac:dyDescent="0.2">
      <c r="G4760" s="12"/>
    </row>
    <row r="4761" spans="7:7" x14ac:dyDescent="0.2">
      <c r="G4761" s="12"/>
    </row>
    <row r="4762" spans="7:7" x14ac:dyDescent="0.2">
      <c r="G4762" s="12"/>
    </row>
    <row r="4763" spans="7:7" x14ac:dyDescent="0.2">
      <c r="G4763" s="12"/>
    </row>
    <row r="4764" spans="7:7" x14ac:dyDescent="0.2">
      <c r="G4764" s="12"/>
    </row>
    <row r="4765" spans="7:7" x14ac:dyDescent="0.2">
      <c r="G4765" s="12"/>
    </row>
    <row r="4766" spans="7:7" x14ac:dyDescent="0.2">
      <c r="G4766" s="12"/>
    </row>
    <row r="4767" spans="7:7" x14ac:dyDescent="0.2">
      <c r="G4767" s="12"/>
    </row>
    <row r="4768" spans="7:7" x14ac:dyDescent="0.2">
      <c r="G4768" s="12"/>
    </row>
    <row r="4769" spans="7:7" x14ac:dyDescent="0.2">
      <c r="G4769" s="12"/>
    </row>
    <row r="4770" spans="7:7" x14ac:dyDescent="0.2">
      <c r="G4770" s="12"/>
    </row>
    <row r="4771" spans="7:7" x14ac:dyDescent="0.2">
      <c r="G4771" s="12"/>
    </row>
    <row r="4772" spans="7:7" x14ac:dyDescent="0.2">
      <c r="G4772" s="12"/>
    </row>
    <row r="4773" spans="7:7" x14ac:dyDescent="0.2">
      <c r="G4773" s="12"/>
    </row>
    <row r="4774" spans="7:7" x14ac:dyDescent="0.2">
      <c r="G4774" s="12"/>
    </row>
    <row r="4775" spans="7:7" x14ac:dyDescent="0.2">
      <c r="G4775" s="12"/>
    </row>
    <row r="4776" spans="7:7" x14ac:dyDescent="0.2">
      <c r="G4776" s="12"/>
    </row>
    <row r="4777" spans="7:7" x14ac:dyDescent="0.2">
      <c r="G4777" s="12"/>
    </row>
    <row r="4778" spans="7:7" x14ac:dyDescent="0.2">
      <c r="G4778" s="12"/>
    </row>
    <row r="4779" spans="7:7" x14ac:dyDescent="0.2">
      <c r="G4779" s="12"/>
    </row>
    <row r="4780" spans="7:7" x14ac:dyDescent="0.2">
      <c r="G4780" s="12"/>
    </row>
    <row r="4781" spans="7:7" x14ac:dyDescent="0.2">
      <c r="G4781" s="12"/>
    </row>
    <row r="4782" spans="7:7" x14ac:dyDescent="0.2">
      <c r="G4782" s="12"/>
    </row>
    <row r="4783" spans="7:7" x14ac:dyDescent="0.2">
      <c r="G4783" s="12"/>
    </row>
    <row r="4784" spans="7:7" x14ac:dyDescent="0.2">
      <c r="G4784" s="12"/>
    </row>
    <row r="4785" spans="7:7" x14ac:dyDescent="0.2">
      <c r="G4785" s="12"/>
    </row>
    <row r="4786" spans="7:7" x14ac:dyDescent="0.2">
      <c r="G4786" s="12"/>
    </row>
    <row r="4787" spans="7:7" x14ac:dyDescent="0.2">
      <c r="G4787" s="12"/>
    </row>
    <row r="4788" spans="7:7" x14ac:dyDescent="0.2">
      <c r="G4788" s="12"/>
    </row>
    <row r="4789" spans="7:7" x14ac:dyDescent="0.2">
      <c r="G4789" s="12"/>
    </row>
    <row r="4790" spans="7:7" x14ac:dyDescent="0.2">
      <c r="G4790" s="12"/>
    </row>
    <row r="4791" spans="7:7" x14ac:dyDescent="0.2">
      <c r="G4791" s="12"/>
    </row>
    <row r="4792" spans="7:7" x14ac:dyDescent="0.2">
      <c r="G4792" s="12"/>
    </row>
    <row r="4793" spans="7:7" x14ac:dyDescent="0.2">
      <c r="G4793" s="12"/>
    </row>
    <row r="4794" spans="7:7" x14ac:dyDescent="0.2">
      <c r="G4794" s="12"/>
    </row>
    <row r="4795" spans="7:7" x14ac:dyDescent="0.2">
      <c r="G4795" s="12"/>
    </row>
    <row r="4796" spans="7:7" x14ac:dyDescent="0.2">
      <c r="G4796" s="12"/>
    </row>
    <row r="4797" spans="7:7" x14ac:dyDescent="0.2">
      <c r="G4797" s="12"/>
    </row>
    <row r="4798" spans="7:7" x14ac:dyDescent="0.2">
      <c r="G4798" s="12"/>
    </row>
    <row r="4799" spans="7:7" x14ac:dyDescent="0.2">
      <c r="G4799" s="12"/>
    </row>
    <row r="4800" spans="7:7" x14ac:dyDescent="0.2">
      <c r="G4800" s="12"/>
    </row>
    <row r="4801" spans="7:7" x14ac:dyDescent="0.2">
      <c r="G4801" s="12"/>
    </row>
    <row r="4802" spans="7:7" x14ac:dyDescent="0.2">
      <c r="G4802" s="12"/>
    </row>
    <row r="4803" spans="7:7" x14ac:dyDescent="0.2">
      <c r="G4803" s="12"/>
    </row>
    <row r="4804" spans="7:7" x14ac:dyDescent="0.2">
      <c r="G4804" s="12"/>
    </row>
    <row r="4805" spans="7:7" x14ac:dyDescent="0.2">
      <c r="G4805" s="12"/>
    </row>
    <row r="4806" spans="7:7" x14ac:dyDescent="0.2">
      <c r="G4806" s="12"/>
    </row>
    <row r="4807" spans="7:7" x14ac:dyDescent="0.2">
      <c r="G4807" s="12"/>
    </row>
    <row r="4808" spans="7:7" x14ac:dyDescent="0.2">
      <c r="G4808" s="12"/>
    </row>
    <row r="4809" spans="7:7" x14ac:dyDescent="0.2">
      <c r="G4809" s="12"/>
    </row>
    <row r="4810" spans="7:7" x14ac:dyDescent="0.2">
      <c r="G4810" s="12"/>
    </row>
    <row r="4811" spans="7:7" x14ac:dyDescent="0.2">
      <c r="G4811" s="12"/>
    </row>
    <row r="4812" spans="7:7" x14ac:dyDescent="0.2">
      <c r="G4812" s="12"/>
    </row>
    <row r="4813" spans="7:7" x14ac:dyDescent="0.2">
      <c r="G4813" s="12"/>
    </row>
    <row r="4814" spans="7:7" x14ac:dyDescent="0.2">
      <c r="G4814" s="12"/>
    </row>
    <row r="4815" spans="7:7" x14ac:dyDescent="0.2">
      <c r="G4815" s="12"/>
    </row>
    <row r="4816" spans="7:7" x14ac:dyDescent="0.2">
      <c r="G4816" s="12"/>
    </row>
    <row r="4817" spans="7:7" x14ac:dyDescent="0.2">
      <c r="G4817" s="12"/>
    </row>
    <row r="4818" spans="7:7" x14ac:dyDescent="0.2">
      <c r="G4818" s="12"/>
    </row>
    <row r="4819" spans="7:7" x14ac:dyDescent="0.2">
      <c r="G4819" s="12"/>
    </row>
    <row r="4820" spans="7:7" x14ac:dyDescent="0.2">
      <c r="G4820" s="12"/>
    </row>
    <row r="4821" spans="7:7" x14ac:dyDescent="0.2">
      <c r="G4821" s="12"/>
    </row>
    <row r="4822" spans="7:7" x14ac:dyDescent="0.2">
      <c r="G4822" s="12"/>
    </row>
    <row r="4823" spans="7:7" x14ac:dyDescent="0.2">
      <c r="G4823" s="12"/>
    </row>
    <row r="4824" spans="7:7" x14ac:dyDescent="0.2">
      <c r="G4824" s="12"/>
    </row>
    <row r="4825" spans="7:7" x14ac:dyDescent="0.2">
      <c r="G4825" s="12"/>
    </row>
    <row r="4826" spans="7:7" x14ac:dyDescent="0.2">
      <c r="G4826" s="12"/>
    </row>
    <row r="4827" spans="7:7" x14ac:dyDescent="0.2">
      <c r="G4827" s="12"/>
    </row>
    <row r="4828" spans="7:7" x14ac:dyDescent="0.2">
      <c r="G4828" s="12"/>
    </row>
    <row r="4829" spans="7:7" x14ac:dyDescent="0.2">
      <c r="G4829" s="12"/>
    </row>
    <row r="4830" spans="7:7" x14ac:dyDescent="0.2">
      <c r="G4830" s="12"/>
    </row>
    <row r="4831" spans="7:7" x14ac:dyDescent="0.2">
      <c r="G4831" s="12"/>
    </row>
    <row r="4832" spans="7:7" x14ac:dyDescent="0.2">
      <c r="G4832" s="12"/>
    </row>
    <row r="4833" spans="7:7" x14ac:dyDescent="0.2">
      <c r="G4833" s="12"/>
    </row>
    <row r="4834" spans="7:7" x14ac:dyDescent="0.2">
      <c r="G4834" s="12"/>
    </row>
    <row r="4835" spans="7:7" x14ac:dyDescent="0.2">
      <c r="G4835" s="12"/>
    </row>
    <row r="4836" spans="7:7" x14ac:dyDescent="0.2">
      <c r="G4836" s="12"/>
    </row>
    <row r="4837" spans="7:7" x14ac:dyDescent="0.2">
      <c r="G4837" s="12"/>
    </row>
    <row r="4838" spans="7:7" x14ac:dyDescent="0.2">
      <c r="G4838" s="12"/>
    </row>
    <row r="4839" spans="7:7" x14ac:dyDescent="0.2">
      <c r="G4839" s="12"/>
    </row>
    <row r="4840" spans="7:7" x14ac:dyDescent="0.2">
      <c r="G4840" s="12"/>
    </row>
    <row r="4841" spans="7:7" x14ac:dyDescent="0.2">
      <c r="G4841" s="12"/>
    </row>
    <row r="4842" spans="7:7" x14ac:dyDescent="0.2">
      <c r="G4842" s="12"/>
    </row>
    <row r="4843" spans="7:7" x14ac:dyDescent="0.2">
      <c r="G4843" s="12"/>
    </row>
    <row r="4844" spans="7:7" x14ac:dyDescent="0.2">
      <c r="G4844" s="12"/>
    </row>
    <row r="4845" spans="7:7" x14ac:dyDescent="0.2">
      <c r="G4845" s="12"/>
    </row>
    <row r="4846" spans="7:7" x14ac:dyDescent="0.2">
      <c r="G4846" s="12"/>
    </row>
    <row r="4847" spans="7:7" x14ac:dyDescent="0.2">
      <c r="G4847" s="12"/>
    </row>
    <row r="4848" spans="7:7" x14ac:dyDescent="0.2">
      <c r="G4848" s="12"/>
    </row>
    <row r="4849" spans="7:7" x14ac:dyDescent="0.2">
      <c r="G4849" s="12"/>
    </row>
    <row r="4850" spans="7:7" x14ac:dyDescent="0.2">
      <c r="G4850" s="12"/>
    </row>
    <row r="4851" spans="7:7" x14ac:dyDescent="0.2">
      <c r="G4851" s="12"/>
    </row>
    <row r="4852" spans="7:7" x14ac:dyDescent="0.2">
      <c r="G4852" s="12"/>
    </row>
    <row r="4853" spans="7:7" x14ac:dyDescent="0.2">
      <c r="G4853" s="12"/>
    </row>
    <row r="4854" spans="7:7" x14ac:dyDescent="0.2">
      <c r="G4854" s="12"/>
    </row>
    <row r="4855" spans="7:7" x14ac:dyDescent="0.2">
      <c r="G4855" s="12"/>
    </row>
    <row r="4856" spans="7:7" x14ac:dyDescent="0.2">
      <c r="G4856" s="12"/>
    </row>
    <row r="4857" spans="7:7" x14ac:dyDescent="0.2">
      <c r="G4857" s="12"/>
    </row>
    <row r="4858" spans="7:7" x14ac:dyDescent="0.2">
      <c r="G4858" s="12"/>
    </row>
    <row r="4859" spans="7:7" x14ac:dyDescent="0.2">
      <c r="G4859" s="12"/>
    </row>
    <row r="4860" spans="7:7" x14ac:dyDescent="0.2">
      <c r="G4860" s="12"/>
    </row>
    <row r="4861" spans="7:7" x14ac:dyDescent="0.2">
      <c r="G4861" s="12"/>
    </row>
    <row r="4862" spans="7:7" x14ac:dyDescent="0.2">
      <c r="G4862" s="12"/>
    </row>
    <row r="4863" spans="7:7" x14ac:dyDescent="0.2">
      <c r="G4863" s="12"/>
    </row>
    <row r="4864" spans="7:7" x14ac:dyDescent="0.2">
      <c r="G4864" s="12"/>
    </row>
    <row r="4865" spans="7:7" x14ac:dyDescent="0.2">
      <c r="G4865" s="12"/>
    </row>
    <row r="4866" spans="7:7" x14ac:dyDescent="0.2">
      <c r="G4866" s="12"/>
    </row>
    <row r="4867" spans="7:7" x14ac:dyDescent="0.2">
      <c r="G4867" s="12"/>
    </row>
    <row r="4868" spans="7:7" x14ac:dyDescent="0.2">
      <c r="G4868" s="12"/>
    </row>
    <row r="4869" spans="7:7" x14ac:dyDescent="0.2">
      <c r="G4869" s="12"/>
    </row>
    <row r="4870" spans="7:7" x14ac:dyDescent="0.2">
      <c r="G4870" s="12"/>
    </row>
    <row r="4871" spans="7:7" x14ac:dyDescent="0.2">
      <c r="G4871" s="12"/>
    </row>
    <row r="4872" spans="7:7" x14ac:dyDescent="0.2">
      <c r="G4872" s="12"/>
    </row>
    <row r="4873" spans="7:7" x14ac:dyDescent="0.2">
      <c r="G4873" s="12"/>
    </row>
    <row r="4874" spans="7:7" x14ac:dyDescent="0.2">
      <c r="G4874" s="12"/>
    </row>
    <row r="4875" spans="7:7" x14ac:dyDescent="0.2">
      <c r="G4875" s="12"/>
    </row>
    <row r="4876" spans="7:7" x14ac:dyDescent="0.2">
      <c r="G4876" s="12"/>
    </row>
    <row r="4877" spans="7:7" x14ac:dyDescent="0.2">
      <c r="G4877" s="12"/>
    </row>
    <row r="4878" spans="7:7" x14ac:dyDescent="0.2">
      <c r="G4878" s="12"/>
    </row>
    <row r="4879" spans="7:7" x14ac:dyDescent="0.2">
      <c r="G4879" s="12"/>
    </row>
    <row r="4880" spans="7:7" x14ac:dyDescent="0.2">
      <c r="G4880" s="12"/>
    </row>
    <row r="4881" spans="7:7" x14ac:dyDescent="0.2">
      <c r="G4881" s="12"/>
    </row>
    <row r="4882" spans="7:7" x14ac:dyDescent="0.2">
      <c r="G4882" s="12"/>
    </row>
    <row r="4883" spans="7:7" x14ac:dyDescent="0.2">
      <c r="G4883" s="12"/>
    </row>
    <row r="4884" spans="7:7" x14ac:dyDescent="0.2">
      <c r="G4884" s="12"/>
    </row>
    <row r="4885" spans="7:7" x14ac:dyDescent="0.2">
      <c r="G4885" s="12"/>
    </row>
    <row r="4886" spans="7:7" x14ac:dyDescent="0.2">
      <c r="G4886" s="12"/>
    </row>
    <row r="4887" spans="7:7" x14ac:dyDescent="0.2">
      <c r="G4887" s="12"/>
    </row>
    <row r="4888" spans="7:7" x14ac:dyDescent="0.2">
      <c r="G4888" s="12"/>
    </row>
    <row r="4889" spans="7:7" x14ac:dyDescent="0.2">
      <c r="G4889" s="12"/>
    </row>
    <row r="4890" spans="7:7" x14ac:dyDescent="0.2">
      <c r="G4890" s="12"/>
    </row>
    <row r="4891" spans="7:7" x14ac:dyDescent="0.2">
      <c r="G4891" s="12"/>
    </row>
    <row r="4892" spans="7:7" x14ac:dyDescent="0.2">
      <c r="G4892" s="12"/>
    </row>
    <row r="4893" spans="7:7" x14ac:dyDescent="0.2">
      <c r="G4893" s="12"/>
    </row>
    <row r="4894" spans="7:7" x14ac:dyDescent="0.2">
      <c r="G4894" s="12"/>
    </row>
    <row r="4895" spans="7:7" x14ac:dyDescent="0.2">
      <c r="G4895" s="12"/>
    </row>
    <row r="4896" spans="7:7" x14ac:dyDescent="0.2">
      <c r="G4896" s="12"/>
    </row>
    <row r="4897" spans="7:7" x14ac:dyDescent="0.2">
      <c r="G4897" s="12"/>
    </row>
    <row r="4898" spans="7:7" x14ac:dyDescent="0.2">
      <c r="G4898" s="12"/>
    </row>
    <row r="4899" spans="7:7" x14ac:dyDescent="0.2">
      <c r="G4899" s="12"/>
    </row>
    <row r="4900" spans="7:7" x14ac:dyDescent="0.2">
      <c r="G4900" s="12"/>
    </row>
    <row r="4901" spans="7:7" x14ac:dyDescent="0.2">
      <c r="G4901" s="12"/>
    </row>
    <row r="4902" spans="7:7" x14ac:dyDescent="0.2">
      <c r="G4902" s="12"/>
    </row>
    <row r="4903" spans="7:7" x14ac:dyDescent="0.2">
      <c r="G4903" s="12"/>
    </row>
    <row r="4904" spans="7:7" x14ac:dyDescent="0.2">
      <c r="G4904" s="12"/>
    </row>
    <row r="4905" spans="7:7" x14ac:dyDescent="0.2">
      <c r="G4905" s="12"/>
    </row>
    <row r="4906" spans="7:7" x14ac:dyDescent="0.2">
      <c r="G4906" s="12"/>
    </row>
    <row r="4907" spans="7:7" x14ac:dyDescent="0.2">
      <c r="G4907" s="12"/>
    </row>
    <row r="4908" spans="7:7" x14ac:dyDescent="0.2">
      <c r="G4908" s="12"/>
    </row>
    <row r="4909" spans="7:7" x14ac:dyDescent="0.2">
      <c r="G4909" s="12"/>
    </row>
    <row r="4910" spans="7:7" x14ac:dyDescent="0.2">
      <c r="G4910" s="12"/>
    </row>
    <row r="4911" spans="7:7" x14ac:dyDescent="0.2">
      <c r="G4911" s="12"/>
    </row>
    <row r="4912" spans="7:7" x14ac:dyDescent="0.2">
      <c r="G4912" s="12"/>
    </row>
    <row r="4913" spans="7:7" x14ac:dyDescent="0.2">
      <c r="G4913" s="12"/>
    </row>
    <row r="4914" spans="7:7" x14ac:dyDescent="0.2">
      <c r="G4914" s="12"/>
    </row>
    <row r="4915" spans="7:7" x14ac:dyDescent="0.2">
      <c r="G4915" s="12"/>
    </row>
    <row r="4916" spans="7:7" x14ac:dyDescent="0.2">
      <c r="G4916" s="12"/>
    </row>
    <row r="4917" spans="7:7" x14ac:dyDescent="0.2">
      <c r="G4917" s="12"/>
    </row>
    <row r="4918" spans="7:7" x14ac:dyDescent="0.2">
      <c r="G4918" s="12"/>
    </row>
    <row r="4919" spans="7:7" x14ac:dyDescent="0.2">
      <c r="G4919" s="12"/>
    </row>
    <row r="4920" spans="7:7" x14ac:dyDescent="0.2">
      <c r="G4920" s="12"/>
    </row>
    <row r="4921" spans="7:7" x14ac:dyDescent="0.2">
      <c r="G4921" s="12"/>
    </row>
    <row r="4922" spans="7:7" x14ac:dyDescent="0.2">
      <c r="G4922" s="12"/>
    </row>
    <row r="4923" spans="7:7" x14ac:dyDescent="0.2">
      <c r="G4923" s="12"/>
    </row>
    <row r="4924" spans="7:7" x14ac:dyDescent="0.2">
      <c r="G4924" s="12"/>
    </row>
    <row r="4925" spans="7:7" x14ac:dyDescent="0.2">
      <c r="G4925" s="12"/>
    </row>
    <row r="4926" spans="7:7" x14ac:dyDescent="0.2">
      <c r="G4926" s="12"/>
    </row>
    <row r="4927" spans="7:7" x14ac:dyDescent="0.2">
      <c r="G4927" s="12"/>
    </row>
    <row r="4928" spans="7:7" x14ac:dyDescent="0.2">
      <c r="G4928" s="12"/>
    </row>
    <row r="4929" spans="7:7" x14ac:dyDescent="0.2">
      <c r="G4929" s="12"/>
    </row>
    <row r="4930" spans="7:7" x14ac:dyDescent="0.2">
      <c r="G4930" s="12"/>
    </row>
    <row r="4931" spans="7:7" x14ac:dyDescent="0.2">
      <c r="G4931" s="12"/>
    </row>
    <row r="4932" spans="7:7" x14ac:dyDescent="0.2">
      <c r="G4932" s="12"/>
    </row>
    <row r="4933" spans="7:7" x14ac:dyDescent="0.2">
      <c r="G4933" s="12"/>
    </row>
    <row r="4934" spans="7:7" x14ac:dyDescent="0.2">
      <c r="G4934" s="12"/>
    </row>
    <row r="4935" spans="7:7" x14ac:dyDescent="0.2">
      <c r="G4935" s="12"/>
    </row>
    <row r="4936" spans="7:7" x14ac:dyDescent="0.2">
      <c r="G4936" s="12"/>
    </row>
    <row r="4937" spans="7:7" x14ac:dyDescent="0.2">
      <c r="G4937" s="12"/>
    </row>
    <row r="4938" spans="7:7" x14ac:dyDescent="0.2">
      <c r="G4938" s="12"/>
    </row>
    <row r="4939" spans="7:7" x14ac:dyDescent="0.2">
      <c r="G4939" s="12"/>
    </row>
    <row r="4940" spans="7:7" x14ac:dyDescent="0.2">
      <c r="G4940" s="12"/>
    </row>
    <row r="4941" spans="7:7" x14ac:dyDescent="0.2">
      <c r="G4941" s="12"/>
    </row>
    <row r="4942" spans="7:7" x14ac:dyDescent="0.2">
      <c r="G4942" s="12"/>
    </row>
    <row r="4943" spans="7:7" x14ac:dyDescent="0.2">
      <c r="G4943" s="12"/>
    </row>
    <row r="4944" spans="7:7" x14ac:dyDescent="0.2">
      <c r="G4944" s="12"/>
    </row>
    <row r="4945" spans="7:7" x14ac:dyDescent="0.2">
      <c r="G4945" s="12"/>
    </row>
    <row r="4946" spans="7:7" x14ac:dyDescent="0.2">
      <c r="G4946" s="12"/>
    </row>
    <row r="4947" spans="7:7" x14ac:dyDescent="0.2">
      <c r="G4947" s="12"/>
    </row>
    <row r="4948" spans="7:7" x14ac:dyDescent="0.2">
      <c r="G4948" s="12"/>
    </row>
    <row r="4949" spans="7:7" x14ac:dyDescent="0.2">
      <c r="G4949" s="12"/>
    </row>
    <row r="4950" spans="7:7" x14ac:dyDescent="0.2">
      <c r="G4950" s="12"/>
    </row>
    <row r="4951" spans="7:7" x14ac:dyDescent="0.2">
      <c r="G4951" s="12"/>
    </row>
    <row r="4952" spans="7:7" x14ac:dyDescent="0.2">
      <c r="G4952" s="12"/>
    </row>
    <row r="4953" spans="7:7" x14ac:dyDescent="0.2">
      <c r="G4953" s="12"/>
    </row>
    <row r="4954" spans="7:7" x14ac:dyDescent="0.2">
      <c r="G4954" s="12"/>
    </row>
    <row r="4955" spans="7:7" x14ac:dyDescent="0.2">
      <c r="G4955" s="12"/>
    </row>
    <row r="4956" spans="7:7" x14ac:dyDescent="0.2">
      <c r="G4956" s="12"/>
    </row>
    <row r="4957" spans="7:7" x14ac:dyDescent="0.2">
      <c r="G4957" s="12"/>
    </row>
    <row r="4958" spans="7:7" x14ac:dyDescent="0.2">
      <c r="G4958" s="12"/>
    </row>
    <row r="4959" spans="7:7" x14ac:dyDescent="0.2">
      <c r="G4959" s="12"/>
    </row>
    <row r="4960" spans="7:7" x14ac:dyDescent="0.2">
      <c r="G4960" s="12"/>
    </row>
    <row r="4961" spans="7:7" x14ac:dyDescent="0.2">
      <c r="G4961" s="12"/>
    </row>
    <row r="4962" spans="7:7" x14ac:dyDescent="0.2">
      <c r="G4962" s="12"/>
    </row>
    <row r="4963" spans="7:7" x14ac:dyDescent="0.2">
      <c r="G4963" s="12"/>
    </row>
    <row r="4964" spans="7:7" x14ac:dyDescent="0.2">
      <c r="G4964" s="12"/>
    </row>
    <row r="4965" spans="7:7" x14ac:dyDescent="0.2">
      <c r="G4965" s="12"/>
    </row>
    <row r="4966" spans="7:7" x14ac:dyDescent="0.2">
      <c r="G4966" s="12"/>
    </row>
    <row r="4967" spans="7:7" x14ac:dyDescent="0.2">
      <c r="G4967" s="12"/>
    </row>
    <row r="4968" spans="7:7" x14ac:dyDescent="0.2">
      <c r="G4968" s="12"/>
    </row>
    <row r="4969" spans="7:7" x14ac:dyDescent="0.2">
      <c r="G4969" s="12"/>
    </row>
    <row r="4970" spans="7:7" x14ac:dyDescent="0.2">
      <c r="G4970" s="12"/>
    </row>
    <row r="4971" spans="7:7" x14ac:dyDescent="0.2">
      <c r="G4971" s="12"/>
    </row>
    <row r="4972" spans="7:7" x14ac:dyDescent="0.2">
      <c r="G4972" s="12"/>
    </row>
    <row r="4973" spans="7:7" x14ac:dyDescent="0.2">
      <c r="G4973" s="12"/>
    </row>
    <row r="4974" spans="7:7" x14ac:dyDescent="0.2">
      <c r="G4974" s="12"/>
    </row>
    <row r="4975" spans="7:7" x14ac:dyDescent="0.2">
      <c r="G4975" s="12"/>
    </row>
    <row r="4976" spans="7:7" x14ac:dyDescent="0.2">
      <c r="G4976" s="12"/>
    </row>
    <row r="4977" spans="7:7" x14ac:dyDescent="0.2">
      <c r="G4977" s="12"/>
    </row>
    <row r="4978" spans="7:7" x14ac:dyDescent="0.2">
      <c r="G4978" s="12"/>
    </row>
    <row r="4979" spans="7:7" x14ac:dyDescent="0.2">
      <c r="G4979" s="12"/>
    </row>
    <row r="4980" spans="7:7" x14ac:dyDescent="0.2">
      <c r="G4980" s="12"/>
    </row>
    <row r="4981" spans="7:7" x14ac:dyDescent="0.2">
      <c r="G4981" s="12"/>
    </row>
    <row r="4982" spans="7:7" x14ac:dyDescent="0.2">
      <c r="G4982" s="12"/>
    </row>
    <row r="4983" spans="7:7" x14ac:dyDescent="0.2">
      <c r="G4983" s="12"/>
    </row>
    <row r="4984" spans="7:7" x14ac:dyDescent="0.2">
      <c r="G4984" s="12"/>
    </row>
    <row r="4985" spans="7:7" x14ac:dyDescent="0.2">
      <c r="G4985" s="12"/>
    </row>
    <row r="4986" spans="7:7" x14ac:dyDescent="0.2">
      <c r="G4986" s="12"/>
    </row>
    <row r="4987" spans="7:7" x14ac:dyDescent="0.2">
      <c r="G4987" s="12"/>
    </row>
    <row r="4988" spans="7:7" x14ac:dyDescent="0.2">
      <c r="G4988" s="12"/>
    </row>
    <row r="4989" spans="7:7" x14ac:dyDescent="0.2">
      <c r="G4989" s="12"/>
    </row>
    <row r="4990" spans="7:7" x14ac:dyDescent="0.2">
      <c r="G4990" s="12"/>
    </row>
    <row r="4991" spans="7:7" x14ac:dyDescent="0.2">
      <c r="G4991" s="12"/>
    </row>
    <row r="4992" spans="7:7" x14ac:dyDescent="0.2">
      <c r="G4992" s="12"/>
    </row>
    <row r="4993" spans="7:7" x14ac:dyDescent="0.2">
      <c r="G4993" s="12"/>
    </row>
    <row r="4994" spans="7:7" x14ac:dyDescent="0.2">
      <c r="G4994" s="12"/>
    </row>
    <row r="4995" spans="7:7" x14ac:dyDescent="0.2">
      <c r="G4995" s="12"/>
    </row>
    <row r="4996" spans="7:7" x14ac:dyDescent="0.2">
      <c r="G4996" s="12"/>
    </row>
    <row r="4997" spans="7:7" x14ac:dyDescent="0.2">
      <c r="G4997" s="12"/>
    </row>
    <row r="4998" spans="7:7" x14ac:dyDescent="0.2">
      <c r="G4998" s="12"/>
    </row>
    <row r="4999" spans="7:7" x14ac:dyDescent="0.2">
      <c r="G4999" s="12"/>
    </row>
    <row r="5000" spans="7:7" x14ac:dyDescent="0.2">
      <c r="G5000" s="12"/>
    </row>
    <row r="5001" spans="7:7" x14ac:dyDescent="0.2">
      <c r="G5001" s="12"/>
    </row>
    <row r="5002" spans="7:7" x14ac:dyDescent="0.2">
      <c r="G5002" s="12"/>
    </row>
    <row r="5003" spans="7:7" x14ac:dyDescent="0.2">
      <c r="G5003" s="12"/>
    </row>
    <row r="5004" spans="7:7" x14ac:dyDescent="0.2">
      <c r="G5004" s="12"/>
    </row>
    <row r="5005" spans="7:7" x14ac:dyDescent="0.2">
      <c r="G5005" s="12"/>
    </row>
    <row r="5006" spans="7:7" x14ac:dyDescent="0.2">
      <c r="G5006" s="12"/>
    </row>
    <row r="5007" spans="7:7" x14ac:dyDescent="0.2">
      <c r="G5007" s="12"/>
    </row>
    <row r="5008" spans="7:7" x14ac:dyDescent="0.2">
      <c r="G5008" s="12"/>
    </row>
    <row r="5009" spans="7:7" x14ac:dyDescent="0.2">
      <c r="G5009" s="12"/>
    </row>
    <row r="5010" spans="7:7" x14ac:dyDescent="0.2">
      <c r="G5010" s="12"/>
    </row>
    <row r="5011" spans="7:7" x14ac:dyDescent="0.2">
      <c r="G5011" s="12"/>
    </row>
    <row r="5012" spans="7:7" x14ac:dyDescent="0.2">
      <c r="G5012" s="12"/>
    </row>
    <row r="5013" spans="7:7" x14ac:dyDescent="0.2">
      <c r="G5013" s="12"/>
    </row>
    <row r="5014" spans="7:7" x14ac:dyDescent="0.2">
      <c r="G5014" s="12"/>
    </row>
    <row r="5015" spans="7:7" x14ac:dyDescent="0.2">
      <c r="G5015" s="12"/>
    </row>
    <row r="5016" spans="7:7" x14ac:dyDescent="0.2">
      <c r="G5016" s="12"/>
    </row>
    <row r="5017" spans="7:7" x14ac:dyDescent="0.2">
      <c r="G5017" s="12"/>
    </row>
    <row r="5018" spans="7:7" x14ac:dyDescent="0.2">
      <c r="G5018" s="12"/>
    </row>
    <row r="5019" spans="7:7" x14ac:dyDescent="0.2">
      <c r="G5019" s="12"/>
    </row>
    <row r="5020" spans="7:7" x14ac:dyDescent="0.2">
      <c r="G5020" s="12"/>
    </row>
    <row r="5021" spans="7:7" x14ac:dyDescent="0.2">
      <c r="G5021" s="12"/>
    </row>
    <row r="5022" spans="7:7" x14ac:dyDescent="0.2">
      <c r="G5022" s="12"/>
    </row>
    <row r="5023" spans="7:7" x14ac:dyDescent="0.2">
      <c r="G5023" s="12"/>
    </row>
    <row r="5024" spans="7:7" x14ac:dyDescent="0.2">
      <c r="G5024" s="12"/>
    </row>
    <row r="5025" spans="7:7" x14ac:dyDescent="0.2">
      <c r="G5025" s="12"/>
    </row>
    <row r="5026" spans="7:7" x14ac:dyDescent="0.2">
      <c r="G5026" s="12"/>
    </row>
    <row r="5027" spans="7:7" x14ac:dyDescent="0.2">
      <c r="G5027" s="12"/>
    </row>
    <row r="5028" spans="7:7" x14ac:dyDescent="0.2">
      <c r="G5028" s="12"/>
    </row>
    <row r="5029" spans="7:7" x14ac:dyDescent="0.2">
      <c r="G5029" s="12"/>
    </row>
    <row r="5030" spans="7:7" x14ac:dyDescent="0.2">
      <c r="G5030" s="12"/>
    </row>
    <row r="5031" spans="7:7" x14ac:dyDescent="0.2">
      <c r="G5031" s="12"/>
    </row>
    <row r="5032" spans="7:7" x14ac:dyDescent="0.2">
      <c r="G5032" s="12"/>
    </row>
    <row r="5033" spans="7:7" x14ac:dyDescent="0.2">
      <c r="G5033" s="12"/>
    </row>
    <row r="5034" spans="7:7" x14ac:dyDescent="0.2">
      <c r="G5034" s="12"/>
    </row>
    <row r="5035" spans="7:7" x14ac:dyDescent="0.2">
      <c r="G5035" s="12"/>
    </row>
    <row r="5036" spans="7:7" x14ac:dyDescent="0.2">
      <c r="G5036" s="12"/>
    </row>
    <row r="5037" spans="7:7" x14ac:dyDescent="0.2">
      <c r="G5037" s="12"/>
    </row>
    <row r="5038" spans="7:7" x14ac:dyDescent="0.2">
      <c r="G5038" s="12"/>
    </row>
    <row r="5039" spans="7:7" x14ac:dyDescent="0.2">
      <c r="G5039" s="12"/>
    </row>
    <row r="5040" spans="7:7" x14ac:dyDescent="0.2">
      <c r="G5040" s="12"/>
    </row>
    <row r="5041" spans="7:7" x14ac:dyDescent="0.2">
      <c r="G5041" s="12"/>
    </row>
    <row r="5042" spans="7:7" x14ac:dyDescent="0.2">
      <c r="G5042" s="12"/>
    </row>
    <row r="5043" spans="7:7" x14ac:dyDescent="0.2">
      <c r="G5043" s="12"/>
    </row>
    <row r="5044" spans="7:7" x14ac:dyDescent="0.2">
      <c r="G5044" s="12"/>
    </row>
    <row r="5045" spans="7:7" x14ac:dyDescent="0.2">
      <c r="G5045" s="12"/>
    </row>
    <row r="5046" spans="7:7" x14ac:dyDescent="0.2">
      <c r="G5046" s="12"/>
    </row>
    <row r="5047" spans="7:7" x14ac:dyDescent="0.2">
      <c r="G5047" s="12"/>
    </row>
    <row r="5048" spans="7:7" x14ac:dyDescent="0.2">
      <c r="G5048" s="12"/>
    </row>
    <row r="5049" spans="7:7" x14ac:dyDescent="0.2">
      <c r="G5049" s="12"/>
    </row>
    <row r="5050" spans="7:7" x14ac:dyDescent="0.2">
      <c r="G5050" s="12"/>
    </row>
    <row r="5051" spans="7:7" x14ac:dyDescent="0.2">
      <c r="G5051" s="12"/>
    </row>
    <row r="5052" spans="7:7" x14ac:dyDescent="0.2">
      <c r="G5052" s="12"/>
    </row>
    <row r="5053" spans="7:7" x14ac:dyDescent="0.2">
      <c r="G5053" s="12"/>
    </row>
    <row r="5054" spans="7:7" x14ac:dyDescent="0.2">
      <c r="G5054" s="12"/>
    </row>
    <row r="5055" spans="7:7" x14ac:dyDescent="0.2">
      <c r="G5055" s="12"/>
    </row>
    <row r="5056" spans="7:7" x14ac:dyDescent="0.2">
      <c r="G5056" s="12"/>
    </row>
    <row r="5057" spans="7:7" x14ac:dyDescent="0.2">
      <c r="G5057" s="12"/>
    </row>
    <row r="5058" spans="7:7" x14ac:dyDescent="0.2">
      <c r="G5058" s="12"/>
    </row>
    <row r="5059" spans="7:7" x14ac:dyDescent="0.2">
      <c r="G5059" s="12"/>
    </row>
    <row r="5060" spans="7:7" x14ac:dyDescent="0.2">
      <c r="G5060" s="12"/>
    </row>
    <row r="5061" spans="7:7" x14ac:dyDescent="0.2">
      <c r="G5061" s="12"/>
    </row>
    <row r="5062" spans="7:7" x14ac:dyDescent="0.2">
      <c r="G5062" s="12"/>
    </row>
    <row r="5063" spans="7:7" x14ac:dyDescent="0.2">
      <c r="G5063" s="12"/>
    </row>
    <row r="5064" spans="7:7" x14ac:dyDescent="0.2">
      <c r="G5064" s="12"/>
    </row>
    <row r="5065" spans="7:7" x14ac:dyDescent="0.2">
      <c r="G5065" s="12"/>
    </row>
    <row r="5066" spans="7:7" x14ac:dyDescent="0.2">
      <c r="G5066" s="12"/>
    </row>
    <row r="5067" spans="7:7" x14ac:dyDescent="0.2">
      <c r="G5067" s="12"/>
    </row>
    <row r="5068" spans="7:7" x14ac:dyDescent="0.2">
      <c r="G5068" s="12"/>
    </row>
    <row r="5069" spans="7:7" x14ac:dyDescent="0.2">
      <c r="G5069" s="12"/>
    </row>
    <row r="5070" spans="7:7" x14ac:dyDescent="0.2">
      <c r="G5070" s="12"/>
    </row>
    <row r="5071" spans="7:7" x14ac:dyDescent="0.2">
      <c r="G5071" s="12"/>
    </row>
    <row r="5072" spans="7:7" x14ac:dyDescent="0.2">
      <c r="G5072" s="12"/>
    </row>
    <row r="5073" spans="7:7" x14ac:dyDescent="0.2">
      <c r="G5073" s="12"/>
    </row>
    <row r="5074" spans="7:7" x14ac:dyDescent="0.2">
      <c r="G5074" s="12"/>
    </row>
    <row r="5075" spans="7:7" x14ac:dyDescent="0.2">
      <c r="G5075" s="12"/>
    </row>
    <row r="5076" spans="7:7" x14ac:dyDescent="0.2">
      <c r="G5076" s="12"/>
    </row>
    <row r="5077" spans="7:7" x14ac:dyDescent="0.2">
      <c r="G5077" s="12"/>
    </row>
    <row r="5078" spans="7:7" x14ac:dyDescent="0.2">
      <c r="G5078" s="12"/>
    </row>
    <row r="5079" spans="7:7" x14ac:dyDescent="0.2">
      <c r="G5079" s="12"/>
    </row>
    <row r="5080" spans="7:7" x14ac:dyDescent="0.2">
      <c r="G5080" s="12"/>
    </row>
    <row r="5081" spans="7:7" x14ac:dyDescent="0.2">
      <c r="G5081" s="12"/>
    </row>
    <row r="5082" spans="7:7" x14ac:dyDescent="0.2">
      <c r="G5082" s="12"/>
    </row>
    <row r="5083" spans="7:7" x14ac:dyDescent="0.2">
      <c r="G5083" s="12"/>
    </row>
    <row r="5084" spans="7:7" x14ac:dyDescent="0.2">
      <c r="G5084" s="12"/>
    </row>
    <row r="5085" spans="7:7" x14ac:dyDescent="0.2">
      <c r="G5085" s="12"/>
    </row>
    <row r="5086" spans="7:7" x14ac:dyDescent="0.2">
      <c r="G5086" s="12"/>
    </row>
    <row r="5087" spans="7:7" x14ac:dyDescent="0.2">
      <c r="G5087" s="12"/>
    </row>
    <row r="5088" spans="7:7" x14ac:dyDescent="0.2">
      <c r="G5088" s="12"/>
    </row>
    <row r="5089" spans="7:7" x14ac:dyDescent="0.2">
      <c r="G5089" s="12"/>
    </row>
    <row r="5090" spans="7:7" x14ac:dyDescent="0.2">
      <c r="G5090" s="12"/>
    </row>
    <row r="5091" spans="7:7" x14ac:dyDescent="0.2">
      <c r="G5091" s="12"/>
    </row>
    <row r="5092" spans="7:7" x14ac:dyDescent="0.2">
      <c r="G5092" s="12"/>
    </row>
    <row r="5093" spans="7:7" x14ac:dyDescent="0.2">
      <c r="G5093" s="12"/>
    </row>
    <row r="5094" spans="7:7" x14ac:dyDescent="0.2">
      <c r="G5094" s="12"/>
    </row>
    <row r="5095" spans="7:7" x14ac:dyDescent="0.2">
      <c r="G5095" s="12"/>
    </row>
    <row r="5096" spans="7:7" x14ac:dyDescent="0.2">
      <c r="G5096" s="12"/>
    </row>
    <row r="5097" spans="7:7" x14ac:dyDescent="0.2">
      <c r="G5097" s="12"/>
    </row>
    <row r="5098" spans="7:7" x14ac:dyDescent="0.2">
      <c r="G5098" s="12"/>
    </row>
    <row r="5099" spans="7:7" x14ac:dyDescent="0.2">
      <c r="G5099" s="12"/>
    </row>
    <row r="5100" spans="7:7" x14ac:dyDescent="0.2">
      <c r="G5100" s="12"/>
    </row>
    <row r="5101" spans="7:7" x14ac:dyDescent="0.2">
      <c r="G5101" s="12"/>
    </row>
    <row r="5102" spans="7:7" x14ac:dyDescent="0.2">
      <c r="G5102" s="12"/>
    </row>
    <row r="5103" spans="7:7" x14ac:dyDescent="0.2">
      <c r="G5103" s="12"/>
    </row>
    <row r="5104" spans="7:7" x14ac:dyDescent="0.2">
      <c r="G5104" s="12"/>
    </row>
    <row r="5105" spans="7:7" x14ac:dyDescent="0.2">
      <c r="G5105" s="12"/>
    </row>
    <row r="5106" spans="7:7" x14ac:dyDescent="0.2">
      <c r="G5106" s="12"/>
    </row>
    <row r="5107" spans="7:7" x14ac:dyDescent="0.2">
      <c r="G5107" s="12"/>
    </row>
    <row r="5108" spans="7:7" x14ac:dyDescent="0.2">
      <c r="G5108" s="12"/>
    </row>
    <row r="5109" spans="7:7" x14ac:dyDescent="0.2">
      <c r="G5109" s="12"/>
    </row>
    <row r="5110" spans="7:7" x14ac:dyDescent="0.2">
      <c r="G5110" s="12"/>
    </row>
    <row r="5111" spans="7:7" x14ac:dyDescent="0.2">
      <c r="G5111" s="12"/>
    </row>
    <row r="5112" spans="7:7" x14ac:dyDescent="0.2">
      <c r="G5112" s="12"/>
    </row>
    <row r="5113" spans="7:7" x14ac:dyDescent="0.2">
      <c r="G5113" s="12"/>
    </row>
    <row r="5114" spans="7:7" x14ac:dyDescent="0.2">
      <c r="G5114" s="12"/>
    </row>
    <row r="5115" spans="7:7" x14ac:dyDescent="0.2">
      <c r="G5115" s="12"/>
    </row>
    <row r="5116" spans="7:7" x14ac:dyDescent="0.2">
      <c r="G5116" s="12"/>
    </row>
    <row r="5117" spans="7:7" x14ac:dyDescent="0.2">
      <c r="G5117" s="12"/>
    </row>
    <row r="5118" spans="7:7" x14ac:dyDescent="0.2">
      <c r="G5118" s="12"/>
    </row>
    <row r="5119" spans="7:7" x14ac:dyDescent="0.2">
      <c r="G5119" s="12"/>
    </row>
    <row r="5120" spans="7:7" x14ac:dyDescent="0.2">
      <c r="G5120" s="12"/>
    </row>
    <row r="5121" spans="7:7" x14ac:dyDescent="0.2">
      <c r="G5121" s="12"/>
    </row>
    <row r="5122" spans="7:7" x14ac:dyDescent="0.2">
      <c r="G5122" s="12"/>
    </row>
    <row r="5123" spans="7:7" x14ac:dyDescent="0.2">
      <c r="G5123" s="12"/>
    </row>
    <row r="5124" spans="7:7" x14ac:dyDescent="0.2">
      <c r="G5124" s="12"/>
    </row>
    <row r="5125" spans="7:7" x14ac:dyDescent="0.2">
      <c r="G5125" s="12"/>
    </row>
    <row r="5126" spans="7:7" x14ac:dyDescent="0.2">
      <c r="G5126" s="12"/>
    </row>
    <row r="5127" spans="7:7" x14ac:dyDescent="0.2">
      <c r="G5127" s="12"/>
    </row>
    <row r="5128" spans="7:7" x14ac:dyDescent="0.2">
      <c r="G5128" s="12"/>
    </row>
    <row r="5129" spans="7:7" x14ac:dyDescent="0.2">
      <c r="G5129" s="12"/>
    </row>
    <row r="5130" spans="7:7" x14ac:dyDescent="0.2">
      <c r="G5130" s="12"/>
    </row>
    <row r="5131" spans="7:7" x14ac:dyDescent="0.2">
      <c r="G5131" s="12"/>
    </row>
    <row r="5132" spans="7:7" x14ac:dyDescent="0.2">
      <c r="G5132" s="12"/>
    </row>
    <row r="5133" spans="7:7" x14ac:dyDescent="0.2">
      <c r="G5133" s="12"/>
    </row>
    <row r="5134" spans="7:7" x14ac:dyDescent="0.2">
      <c r="G5134" s="12"/>
    </row>
    <row r="5135" spans="7:7" x14ac:dyDescent="0.2">
      <c r="G5135" s="12"/>
    </row>
    <row r="5136" spans="7:7" x14ac:dyDescent="0.2">
      <c r="G5136" s="12"/>
    </row>
    <row r="5137" spans="7:7" x14ac:dyDescent="0.2">
      <c r="G5137" s="12"/>
    </row>
    <row r="5138" spans="7:7" x14ac:dyDescent="0.2">
      <c r="G5138" s="12"/>
    </row>
    <row r="5139" spans="7:7" x14ac:dyDescent="0.2">
      <c r="G5139" s="12"/>
    </row>
    <row r="5140" spans="7:7" x14ac:dyDescent="0.2">
      <c r="G5140" s="12"/>
    </row>
    <row r="5141" spans="7:7" x14ac:dyDescent="0.2">
      <c r="G5141" s="12"/>
    </row>
    <row r="5142" spans="7:7" x14ac:dyDescent="0.2">
      <c r="G5142" s="12"/>
    </row>
    <row r="5143" spans="7:7" x14ac:dyDescent="0.2">
      <c r="G5143" s="12"/>
    </row>
    <row r="5144" spans="7:7" x14ac:dyDescent="0.2">
      <c r="G5144" s="12"/>
    </row>
    <row r="5145" spans="7:7" x14ac:dyDescent="0.2">
      <c r="G5145" s="12"/>
    </row>
    <row r="5146" spans="7:7" x14ac:dyDescent="0.2">
      <c r="G5146" s="12"/>
    </row>
    <row r="5147" spans="7:7" x14ac:dyDescent="0.2">
      <c r="G5147" s="12"/>
    </row>
    <row r="5148" spans="7:7" x14ac:dyDescent="0.2">
      <c r="G5148" s="12"/>
    </row>
    <row r="5149" spans="7:7" x14ac:dyDescent="0.2">
      <c r="G5149" s="12"/>
    </row>
    <row r="5150" spans="7:7" x14ac:dyDescent="0.2">
      <c r="G5150" s="12"/>
    </row>
    <row r="5151" spans="7:7" x14ac:dyDescent="0.2">
      <c r="G5151" s="12"/>
    </row>
    <row r="5152" spans="7:7" x14ac:dyDescent="0.2">
      <c r="G5152" s="12"/>
    </row>
    <row r="5153" spans="7:7" x14ac:dyDescent="0.2">
      <c r="G5153" s="12"/>
    </row>
    <row r="5154" spans="7:7" x14ac:dyDescent="0.2">
      <c r="G5154" s="12"/>
    </row>
    <row r="5155" spans="7:7" x14ac:dyDescent="0.2">
      <c r="G5155" s="12"/>
    </row>
    <row r="5156" spans="7:7" x14ac:dyDescent="0.2">
      <c r="G5156" s="12"/>
    </row>
    <row r="5157" spans="7:7" x14ac:dyDescent="0.2">
      <c r="G5157" s="12"/>
    </row>
    <row r="5158" spans="7:7" x14ac:dyDescent="0.2">
      <c r="G5158" s="12"/>
    </row>
    <row r="5159" spans="7:7" x14ac:dyDescent="0.2">
      <c r="G5159" s="12"/>
    </row>
    <row r="5160" spans="7:7" x14ac:dyDescent="0.2">
      <c r="G5160" s="12"/>
    </row>
    <row r="5161" spans="7:7" x14ac:dyDescent="0.2">
      <c r="G5161" s="12"/>
    </row>
    <row r="5162" spans="7:7" x14ac:dyDescent="0.2">
      <c r="G5162" s="12"/>
    </row>
    <row r="5163" spans="7:7" x14ac:dyDescent="0.2">
      <c r="G5163" s="12"/>
    </row>
    <row r="5164" spans="7:7" x14ac:dyDescent="0.2">
      <c r="G5164" s="12"/>
    </row>
    <row r="5165" spans="7:7" x14ac:dyDescent="0.2">
      <c r="G5165" s="12"/>
    </row>
    <row r="5166" spans="7:7" x14ac:dyDescent="0.2">
      <c r="G5166" s="12"/>
    </row>
    <row r="5167" spans="7:7" x14ac:dyDescent="0.2">
      <c r="G5167" s="12"/>
    </row>
    <row r="5168" spans="7:7" x14ac:dyDescent="0.2">
      <c r="G5168" s="12"/>
    </row>
    <row r="5169" spans="7:7" x14ac:dyDescent="0.2">
      <c r="G5169" s="12"/>
    </row>
    <row r="5170" spans="7:7" x14ac:dyDescent="0.2">
      <c r="G5170" s="12"/>
    </row>
    <row r="5171" spans="7:7" x14ac:dyDescent="0.2">
      <c r="G5171" s="12"/>
    </row>
    <row r="5172" spans="7:7" x14ac:dyDescent="0.2">
      <c r="G5172" s="12"/>
    </row>
    <row r="5173" spans="7:7" x14ac:dyDescent="0.2">
      <c r="G5173" s="12"/>
    </row>
    <row r="5174" spans="7:7" x14ac:dyDescent="0.2">
      <c r="G5174" s="12"/>
    </row>
    <row r="5175" spans="7:7" x14ac:dyDescent="0.2">
      <c r="G5175" s="12"/>
    </row>
    <row r="5176" spans="7:7" x14ac:dyDescent="0.2">
      <c r="G5176" s="12"/>
    </row>
    <row r="5177" spans="7:7" x14ac:dyDescent="0.2">
      <c r="G5177" s="12"/>
    </row>
    <row r="5178" spans="7:7" x14ac:dyDescent="0.2">
      <c r="G5178" s="12"/>
    </row>
    <row r="5179" spans="7:7" x14ac:dyDescent="0.2">
      <c r="G5179" s="12"/>
    </row>
    <row r="5180" spans="7:7" x14ac:dyDescent="0.2">
      <c r="G5180" s="12"/>
    </row>
    <row r="5181" spans="7:7" x14ac:dyDescent="0.2">
      <c r="G5181" s="12"/>
    </row>
    <row r="5182" spans="7:7" x14ac:dyDescent="0.2">
      <c r="G5182" s="12"/>
    </row>
    <row r="5183" spans="7:7" x14ac:dyDescent="0.2">
      <c r="G5183" s="12"/>
    </row>
    <row r="5184" spans="7:7" x14ac:dyDescent="0.2">
      <c r="G5184" s="12"/>
    </row>
    <row r="5185" spans="7:7" x14ac:dyDescent="0.2">
      <c r="G5185" s="12"/>
    </row>
    <row r="5186" spans="7:7" x14ac:dyDescent="0.2">
      <c r="G5186" s="12"/>
    </row>
    <row r="5187" spans="7:7" x14ac:dyDescent="0.2">
      <c r="G5187" s="12"/>
    </row>
    <row r="5188" spans="7:7" x14ac:dyDescent="0.2">
      <c r="G5188" s="12"/>
    </row>
    <row r="5189" spans="7:7" x14ac:dyDescent="0.2">
      <c r="G5189" s="12"/>
    </row>
    <row r="5190" spans="7:7" x14ac:dyDescent="0.2">
      <c r="G5190" s="12"/>
    </row>
    <row r="5191" spans="7:7" x14ac:dyDescent="0.2">
      <c r="G5191" s="12"/>
    </row>
    <row r="5192" spans="7:7" x14ac:dyDescent="0.2">
      <c r="G5192" s="12"/>
    </row>
    <row r="5193" spans="7:7" x14ac:dyDescent="0.2">
      <c r="G5193" s="12"/>
    </row>
    <row r="5194" spans="7:7" x14ac:dyDescent="0.2">
      <c r="G5194" s="12"/>
    </row>
    <row r="5195" spans="7:7" x14ac:dyDescent="0.2">
      <c r="G5195" s="12"/>
    </row>
    <row r="5196" spans="7:7" x14ac:dyDescent="0.2">
      <c r="G5196" s="12"/>
    </row>
    <row r="5197" spans="7:7" x14ac:dyDescent="0.2">
      <c r="G5197" s="12"/>
    </row>
    <row r="5198" spans="7:7" x14ac:dyDescent="0.2">
      <c r="G5198" s="12"/>
    </row>
    <row r="5199" spans="7:7" x14ac:dyDescent="0.2">
      <c r="G5199" s="12"/>
    </row>
    <row r="5200" spans="7:7" x14ac:dyDescent="0.2">
      <c r="G5200" s="12"/>
    </row>
    <row r="5201" spans="7:7" x14ac:dyDescent="0.2">
      <c r="G5201" s="12"/>
    </row>
    <row r="5202" spans="7:7" x14ac:dyDescent="0.2">
      <c r="G5202" s="12"/>
    </row>
    <row r="5203" spans="7:7" x14ac:dyDescent="0.2">
      <c r="G5203" s="12"/>
    </row>
    <row r="5204" spans="7:7" x14ac:dyDescent="0.2">
      <c r="G5204" s="12"/>
    </row>
    <row r="5205" spans="7:7" x14ac:dyDescent="0.2">
      <c r="G5205" s="12"/>
    </row>
    <row r="5206" spans="7:7" x14ac:dyDescent="0.2">
      <c r="G5206" s="12"/>
    </row>
    <row r="5207" spans="7:7" x14ac:dyDescent="0.2">
      <c r="G5207" s="12"/>
    </row>
    <row r="5208" spans="7:7" x14ac:dyDescent="0.2">
      <c r="G5208" s="12"/>
    </row>
    <row r="5209" spans="7:7" x14ac:dyDescent="0.2">
      <c r="G5209" s="12"/>
    </row>
    <row r="5210" spans="7:7" x14ac:dyDescent="0.2">
      <c r="G5210" s="12"/>
    </row>
    <row r="5211" spans="7:7" x14ac:dyDescent="0.2">
      <c r="G5211" s="12"/>
    </row>
    <row r="5212" spans="7:7" x14ac:dyDescent="0.2">
      <c r="G5212" s="12"/>
    </row>
    <row r="5213" spans="7:7" x14ac:dyDescent="0.2">
      <c r="G5213" s="12"/>
    </row>
    <row r="5214" spans="7:7" x14ac:dyDescent="0.2">
      <c r="G5214" s="12"/>
    </row>
    <row r="5215" spans="7:7" x14ac:dyDescent="0.2">
      <c r="G5215" s="12"/>
    </row>
    <row r="5216" spans="7:7" x14ac:dyDescent="0.2">
      <c r="G5216" s="12"/>
    </row>
    <row r="5217" spans="7:7" x14ac:dyDescent="0.2">
      <c r="G5217" s="12"/>
    </row>
    <row r="5218" spans="7:7" x14ac:dyDescent="0.2">
      <c r="G5218" s="12"/>
    </row>
    <row r="5219" spans="7:7" x14ac:dyDescent="0.2">
      <c r="G5219" s="12"/>
    </row>
    <row r="5220" spans="7:7" x14ac:dyDescent="0.2">
      <c r="G5220" s="12"/>
    </row>
    <row r="5221" spans="7:7" x14ac:dyDescent="0.2">
      <c r="G5221" s="12"/>
    </row>
    <row r="5222" spans="7:7" x14ac:dyDescent="0.2">
      <c r="G5222" s="12"/>
    </row>
    <row r="5223" spans="7:7" x14ac:dyDescent="0.2">
      <c r="G5223" s="12"/>
    </row>
    <row r="5224" spans="7:7" x14ac:dyDescent="0.2">
      <c r="G5224" s="12"/>
    </row>
    <row r="5225" spans="7:7" x14ac:dyDescent="0.2">
      <c r="G5225" s="12"/>
    </row>
    <row r="5226" spans="7:7" x14ac:dyDescent="0.2">
      <c r="G5226" s="12"/>
    </row>
    <row r="5227" spans="7:7" x14ac:dyDescent="0.2">
      <c r="G5227" s="12"/>
    </row>
    <row r="5228" spans="7:7" x14ac:dyDescent="0.2">
      <c r="G5228" s="12"/>
    </row>
    <row r="5229" spans="7:7" x14ac:dyDescent="0.2">
      <c r="G5229" s="12"/>
    </row>
    <row r="5230" spans="7:7" x14ac:dyDescent="0.2">
      <c r="G5230" s="12"/>
    </row>
    <row r="5231" spans="7:7" x14ac:dyDescent="0.2">
      <c r="G5231" s="12"/>
    </row>
    <row r="5232" spans="7:7" x14ac:dyDescent="0.2">
      <c r="G5232" s="12"/>
    </row>
    <row r="5233" spans="7:7" x14ac:dyDescent="0.2">
      <c r="G5233" s="12"/>
    </row>
    <row r="5234" spans="7:7" x14ac:dyDescent="0.2">
      <c r="G5234" s="12"/>
    </row>
    <row r="5235" spans="7:7" x14ac:dyDescent="0.2">
      <c r="G5235" s="12"/>
    </row>
    <row r="5236" spans="7:7" x14ac:dyDescent="0.2">
      <c r="G5236" s="12"/>
    </row>
    <row r="5237" spans="7:7" x14ac:dyDescent="0.2">
      <c r="G5237" s="12"/>
    </row>
    <row r="5238" spans="7:7" x14ac:dyDescent="0.2">
      <c r="G5238" s="12"/>
    </row>
    <row r="5239" spans="7:7" x14ac:dyDescent="0.2">
      <c r="G5239" s="12"/>
    </row>
    <row r="5240" spans="7:7" x14ac:dyDescent="0.2">
      <c r="G5240" s="12"/>
    </row>
    <row r="5241" spans="7:7" x14ac:dyDescent="0.2">
      <c r="G5241" s="12"/>
    </row>
    <row r="5242" spans="7:7" x14ac:dyDescent="0.2">
      <c r="G5242" s="12"/>
    </row>
    <row r="5243" spans="7:7" x14ac:dyDescent="0.2">
      <c r="G5243" s="12"/>
    </row>
    <row r="5244" spans="7:7" x14ac:dyDescent="0.2">
      <c r="G5244" s="12"/>
    </row>
    <row r="5245" spans="7:7" x14ac:dyDescent="0.2">
      <c r="G5245" s="12"/>
    </row>
    <row r="5246" spans="7:7" x14ac:dyDescent="0.2">
      <c r="G5246" s="12"/>
    </row>
    <row r="5247" spans="7:7" x14ac:dyDescent="0.2">
      <c r="G5247" s="12"/>
    </row>
    <row r="5248" spans="7:7" x14ac:dyDescent="0.2">
      <c r="G5248" s="12"/>
    </row>
    <row r="5249" spans="7:7" x14ac:dyDescent="0.2">
      <c r="G5249" s="12"/>
    </row>
    <row r="5250" spans="7:7" x14ac:dyDescent="0.2">
      <c r="G5250" s="12"/>
    </row>
    <row r="5251" spans="7:7" x14ac:dyDescent="0.2">
      <c r="G5251" s="12"/>
    </row>
    <row r="5252" spans="7:7" x14ac:dyDescent="0.2">
      <c r="G5252" s="12"/>
    </row>
    <row r="5253" spans="7:7" x14ac:dyDescent="0.2">
      <c r="G5253" s="12"/>
    </row>
    <row r="5254" spans="7:7" x14ac:dyDescent="0.2">
      <c r="G5254" s="12"/>
    </row>
    <row r="5255" spans="7:7" x14ac:dyDescent="0.2">
      <c r="G5255" s="12"/>
    </row>
    <row r="5256" spans="7:7" x14ac:dyDescent="0.2">
      <c r="G5256" s="12"/>
    </row>
    <row r="5257" spans="7:7" x14ac:dyDescent="0.2">
      <c r="G5257" s="12"/>
    </row>
    <row r="5258" spans="7:7" x14ac:dyDescent="0.2">
      <c r="G5258" s="12"/>
    </row>
    <row r="5259" spans="7:7" x14ac:dyDescent="0.2">
      <c r="G5259" s="12"/>
    </row>
    <row r="5260" spans="7:7" x14ac:dyDescent="0.2">
      <c r="G5260" s="12"/>
    </row>
    <row r="5261" spans="7:7" x14ac:dyDescent="0.2">
      <c r="G5261" s="12"/>
    </row>
    <row r="5262" spans="7:7" x14ac:dyDescent="0.2">
      <c r="G5262" s="12"/>
    </row>
    <row r="5263" spans="7:7" x14ac:dyDescent="0.2">
      <c r="G5263" s="12"/>
    </row>
    <row r="5264" spans="7:7" x14ac:dyDescent="0.2">
      <c r="G5264" s="12"/>
    </row>
    <row r="5265" spans="7:7" x14ac:dyDescent="0.2">
      <c r="G5265" s="12"/>
    </row>
    <row r="5266" spans="7:7" x14ac:dyDescent="0.2">
      <c r="G5266" s="12"/>
    </row>
    <row r="5267" spans="7:7" x14ac:dyDescent="0.2">
      <c r="G5267" s="12"/>
    </row>
    <row r="5268" spans="7:7" x14ac:dyDescent="0.2">
      <c r="G5268" s="12"/>
    </row>
    <row r="5269" spans="7:7" x14ac:dyDescent="0.2">
      <c r="G5269" s="12"/>
    </row>
    <row r="5270" spans="7:7" x14ac:dyDescent="0.2">
      <c r="G5270" s="12"/>
    </row>
    <row r="5271" spans="7:7" x14ac:dyDescent="0.2">
      <c r="G5271" s="12"/>
    </row>
    <row r="5272" spans="7:7" x14ac:dyDescent="0.2">
      <c r="G5272" s="12"/>
    </row>
    <row r="5273" spans="7:7" x14ac:dyDescent="0.2">
      <c r="G5273" s="12"/>
    </row>
    <row r="5274" spans="7:7" x14ac:dyDescent="0.2">
      <c r="G5274" s="12"/>
    </row>
    <row r="5275" spans="7:7" x14ac:dyDescent="0.2">
      <c r="G5275" s="12"/>
    </row>
    <row r="5276" spans="7:7" x14ac:dyDescent="0.2">
      <c r="G5276" s="12"/>
    </row>
    <row r="5277" spans="7:7" x14ac:dyDescent="0.2">
      <c r="G5277" s="12"/>
    </row>
    <row r="5278" spans="7:7" x14ac:dyDescent="0.2">
      <c r="G5278" s="12"/>
    </row>
    <row r="5279" spans="7:7" x14ac:dyDescent="0.2">
      <c r="G5279" s="12"/>
    </row>
    <row r="5280" spans="7:7" x14ac:dyDescent="0.2">
      <c r="G5280" s="12"/>
    </row>
    <row r="5281" spans="7:7" x14ac:dyDescent="0.2">
      <c r="G5281" s="12"/>
    </row>
    <row r="5282" spans="7:7" x14ac:dyDescent="0.2">
      <c r="G5282" s="12"/>
    </row>
    <row r="5283" spans="7:7" x14ac:dyDescent="0.2">
      <c r="G5283" s="12"/>
    </row>
    <row r="5284" spans="7:7" x14ac:dyDescent="0.2">
      <c r="G5284" s="12"/>
    </row>
    <row r="5285" spans="7:7" x14ac:dyDescent="0.2">
      <c r="G5285" s="12"/>
    </row>
    <row r="5286" spans="7:7" x14ac:dyDescent="0.2">
      <c r="G5286" s="12"/>
    </row>
    <row r="5287" spans="7:7" x14ac:dyDescent="0.2">
      <c r="G5287" s="12"/>
    </row>
    <row r="5288" spans="7:7" x14ac:dyDescent="0.2">
      <c r="G5288" s="12"/>
    </row>
    <row r="5289" spans="7:7" x14ac:dyDescent="0.2">
      <c r="G5289" s="12"/>
    </row>
    <row r="5290" spans="7:7" x14ac:dyDescent="0.2">
      <c r="G5290" s="12"/>
    </row>
    <row r="5291" spans="7:7" x14ac:dyDescent="0.2">
      <c r="G5291" s="12"/>
    </row>
    <row r="5292" spans="7:7" x14ac:dyDescent="0.2">
      <c r="G5292" s="12"/>
    </row>
    <row r="5293" spans="7:7" x14ac:dyDescent="0.2">
      <c r="G5293" s="12"/>
    </row>
    <row r="5294" spans="7:7" x14ac:dyDescent="0.2">
      <c r="G5294" s="12"/>
    </row>
    <row r="5295" spans="7:7" x14ac:dyDescent="0.2">
      <c r="G5295" s="12"/>
    </row>
    <row r="5296" spans="7:7" x14ac:dyDescent="0.2">
      <c r="G5296" s="12"/>
    </row>
    <row r="5297" spans="7:7" x14ac:dyDescent="0.2">
      <c r="G5297" s="12"/>
    </row>
    <row r="5298" spans="7:7" x14ac:dyDescent="0.2">
      <c r="G5298" s="12"/>
    </row>
    <row r="5299" spans="7:7" x14ac:dyDescent="0.2">
      <c r="G5299" s="12"/>
    </row>
    <row r="5300" spans="7:7" x14ac:dyDescent="0.2">
      <c r="G5300" s="12"/>
    </row>
    <row r="5301" spans="7:7" x14ac:dyDescent="0.2">
      <c r="G5301" s="12"/>
    </row>
    <row r="5302" spans="7:7" x14ac:dyDescent="0.2">
      <c r="G5302" s="12"/>
    </row>
    <row r="5303" spans="7:7" x14ac:dyDescent="0.2">
      <c r="G5303" s="12"/>
    </row>
    <row r="5304" spans="7:7" x14ac:dyDescent="0.2">
      <c r="G5304" s="12"/>
    </row>
    <row r="5305" spans="7:7" x14ac:dyDescent="0.2">
      <c r="G5305" s="12"/>
    </row>
    <row r="5306" spans="7:7" x14ac:dyDescent="0.2">
      <c r="G5306" s="12"/>
    </row>
    <row r="5307" spans="7:7" x14ac:dyDescent="0.2">
      <c r="G5307" s="12"/>
    </row>
    <row r="5308" spans="7:7" x14ac:dyDescent="0.2">
      <c r="G5308" s="12"/>
    </row>
    <row r="5309" spans="7:7" x14ac:dyDescent="0.2">
      <c r="G5309" s="12"/>
    </row>
    <row r="5310" spans="7:7" x14ac:dyDescent="0.2">
      <c r="G5310" s="12"/>
    </row>
    <row r="5311" spans="7:7" x14ac:dyDescent="0.2">
      <c r="G5311" s="12"/>
    </row>
    <row r="5312" spans="7:7" x14ac:dyDescent="0.2">
      <c r="G5312" s="12"/>
    </row>
    <row r="5313" spans="7:7" x14ac:dyDescent="0.2">
      <c r="G5313" s="12"/>
    </row>
    <row r="5314" spans="7:7" x14ac:dyDescent="0.2">
      <c r="G5314" s="12"/>
    </row>
    <row r="5315" spans="7:7" x14ac:dyDescent="0.2">
      <c r="G5315" s="12"/>
    </row>
    <row r="5316" spans="7:7" x14ac:dyDescent="0.2">
      <c r="G5316" s="12"/>
    </row>
    <row r="5317" spans="7:7" x14ac:dyDescent="0.2">
      <c r="G5317" s="12"/>
    </row>
    <row r="5318" spans="7:7" x14ac:dyDescent="0.2">
      <c r="G5318" s="12"/>
    </row>
    <row r="5319" spans="7:7" x14ac:dyDescent="0.2">
      <c r="G5319" s="12"/>
    </row>
    <row r="5320" spans="7:7" x14ac:dyDescent="0.2">
      <c r="G5320" s="12"/>
    </row>
    <row r="5321" spans="7:7" x14ac:dyDescent="0.2">
      <c r="G5321" s="12"/>
    </row>
    <row r="5322" spans="7:7" x14ac:dyDescent="0.2">
      <c r="G5322" s="12"/>
    </row>
    <row r="5323" spans="7:7" x14ac:dyDescent="0.2">
      <c r="G5323" s="12"/>
    </row>
    <row r="5324" spans="7:7" x14ac:dyDescent="0.2">
      <c r="G5324" s="12"/>
    </row>
    <row r="5325" spans="7:7" x14ac:dyDescent="0.2">
      <c r="G5325" s="12"/>
    </row>
    <row r="5326" spans="7:7" x14ac:dyDescent="0.2">
      <c r="G5326" s="12"/>
    </row>
    <row r="5327" spans="7:7" x14ac:dyDescent="0.2">
      <c r="G5327" s="12"/>
    </row>
    <row r="5328" spans="7:7" x14ac:dyDescent="0.2">
      <c r="G5328" s="12"/>
    </row>
    <row r="5329" spans="7:7" x14ac:dyDescent="0.2">
      <c r="G5329" s="12"/>
    </row>
    <row r="5330" spans="7:7" x14ac:dyDescent="0.2">
      <c r="G5330" s="12"/>
    </row>
    <row r="5331" spans="7:7" x14ac:dyDescent="0.2">
      <c r="G5331" s="12"/>
    </row>
    <row r="5332" spans="7:7" x14ac:dyDescent="0.2">
      <c r="G5332" s="12"/>
    </row>
    <row r="5333" spans="7:7" x14ac:dyDescent="0.2">
      <c r="G5333" s="12"/>
    </row>
    <row r="5334" spans="7:7" x14ac:dyDescent="0.2">
      <c r="G5334" s="12"/>
    </row>
    <row r="5335" spans="7:7" x14ac:dyDescent="0.2">
      <c r="G5335" s="12"/>
    </row>
    <row r="5336" spans="7:7" x14ac:dyDescent="0.2">
      <c r="G5336" s="12"/>
    </row>
    <row r="5337" spans="7:7" x14ac:dyDescent="0.2">
      <c r="G5337" s="12"/>
    </row>
    <row r="5338" spans="7:7" x14ac:dyDescent="0.2">
      <c r="G5338" s="12"/>
    </row>
    <row r="5339" spans="7:7" x14ac:dyDescent="0.2">
      <c r="G5339" s="12"/>
    </row>
    <row r="5340" spans="7:7" x14ac:dyDescent="0.2">
      <c r="G5340" s="12"/>
    </row>
    <row r="5341" spans="7:7" x14ac:dyDescent="0.2">
      <c r="G5341" s="12"/>
    </row>
    <row r="5342" spans="7:7" x14ac:dyDescent="0.2">
      <c r="G5342" s="12"/>
    </row>
    <row r="5343" spans="7:7" x14ac:dyDescent="0.2">
      <c r="G5343" s="12"/>
    </row>
    <row r="5344" spans="7:7" x14ac:dyDescent="0.2">
      <c r="G5344" s="12"/>
    </row>
    <row r="5345" spans="7:7" x14ac:dyDescent="0.2">
      <c r="G5345" s="12"/>
    </row>
    <row r="5346" spans="7:7" x14ac:dyDescent="0.2">
      <c r="G5346" s="12"/>
    </row>
    <row r="5347" spans="7:7" x14ac:dyDescent="0.2">
      <c r="G5347" s="12"/>
    </row>
    <row r="5348" spans="7:7" x14ac:dyDescent="0.2">
      <c r="G5348" s="12"/>
    </row>
    <row r="5349" spans="7:7" x14ac:dyDescent="0.2">
      <c r="G5349" s="12"/>
    </row>
    <row r="5350" spans="7:7" x14ac:dyDescent="0.2">
      <c r="G5350" s="12"/>
    </row>
    <row r="5351" spans="7:7" x14ac:dyDescent="0.2">
      <c r="G5351" s="12"/>
    </row>
    <row r="5352" spans="7:7" x14ac:dyDescent="0.2">
      <c r="G5352" s="12"/>
    </row>
    <row r="5353" spans="7:7" x14ac:dyDescent="0.2">
      <c r="G5353" s="12"/>
    </row>
    <row r="5354" spans="7:7" x14ac:dyDescent="0.2">
      <c r="G5354" s="12"/>
    </row>
    <row r="5355" spans="7:7" x14ac:dyDescent="0.2">
      <c r="G5355" s="12"/>
    </row>
    <row r="5356" spans="7:7" x14ac:dyDescent="0.2">
      <c r="G5356" s="12"/>
    </row>
    <row r="5357" spans="7:7" x14ac:dyDescent="0.2">
      <c r="G5357" s="12"/>
    </row>
    <row r="5358" spans="7:7" x14ac:dyDescent="0.2">
      <c r="G5358" s="12"/>
    </row>
    <row r="5359" spans="7:7" x14ac:dyDescent="0.2">
      <c r="G5359" s="12"/>
    </row>
    <row r="5360" spans="7:7" x14ac:dyDescent="0.2">
      <c r="G5360" s="12"/>
    </row>
    <row r="5361" spans="7:7" x14ac:dyDescent="0.2">
      <c r="G5361" s="12"/>
    </row>
    <row r="5362" spans="7:7" x14ac:dyDescent="0.2">
      <c r="G5362" s="12"/>
    </row>
    <row r="5363" spans="7:7" x14ac:dyDescent="0.2">
      <c r="G5363" s="12"/>
    </row>
    <row r="5364" spans="7:7" x14ac:dyDescent="0.2">
      <c r="G5364" s="12"/>
    </row>
    <row r="5365" spans="7:7" x14ac:dyDescent="0.2">
      <c r="G5365" s="12"/>
    </row>
    <row r="5366" spans="7:7" x14ac:dyDescent="0.2">
      <c r="G5366" s="12"/>
    </row>
    <row r="5367" spans="7:7" x14ac:dyDescent="0.2">
      <c r="G5367" s="12"/>
    </row>
    <row r="5368" spans="7:7" x14ac:dyDescent="0.2">
      <c r="G5368" s="12"/>
    </row>
    <row r="5369" spans="7:7" x14ac:dyDescent="0.2">
      <c r="G5369" s="12"/>
    </row>
    <row r="5370" spans="7:7" x14ac:dyDescent="0.2">
      <c r="G5370" s="12"/>
    </row>
    <row r="5371" spans="7:7" x14ac:dyDescent="0.2">
      <c r="G5371" s="12"/>
    </row>
    <row r="5372" spans="7:7" x14ac:dyDescent="0.2">
      <c r="G5372" s="12"/>
    </row>
    <row r="5373" spans="7:7" x14ac:dyDescent="0.2">
      <c r="G5373" s="12"/>
    </row>
    <row r="5374" spans="7:7" x14ac:dyDescent="0.2">
      <c r="G5374" s="12"/>
    </row>
    <row r="5375" spans="7:7" x14ac:dyDescent="0.2">
      <c r="G5375" s="12"/>
    </row>
    <row r="5376" spans="7:7" x14ac:dyDescent="0.2">
      <c r="G5376" s="12"/>
    </row>
    <row r="5377" spans="7:7" x14ac:dyDescent="0.2">
      <c r="G5377" s="12"/>
    </row>
    <row r="5378" spans="7:7" x14ac:dyDescent="0.2">
      <c r="G5378" s="12"/>
    </row>
    <row r="5379" spans="7:7" x14ac:dyDescent="0.2">
      <c r="G5379" s="12"/>
    </row>
    <row r="5380" spans="7:7" x14ac:dyDescent="0.2">
      <c r="G5380" s="12"/>
    </row>
    <row r="5381" spans="7:7" x14ac:dyDescent="0.2">
      <c r="G5381" s="12"/>
    </row>
    <row r="5382" spans="7:7" x14ac:dyDescent="0.2">
      <c r="G5382" s="12"/>
    </row>
    <row r="5383" spans="7:7" x14ac:dyDescent="0.2">
      <c r="G5383" s="12"/>
    </row>
    <row r="5384" spans="7:7" x14ac:dyDescent="0.2">
      <c r="G5384" s="12"/>
    </row>
    <row r="5385" spans="7:7" x14ac:dyDescent="0.2">
      <c r="G5385" s="12"/>
    </row>
    <row r="5386" spans="7:7" x14ac:dyDescent="0.2">
      <c r="G5386" s="12"/>
    </row>
    <row r="5387" spans="7:7" x14ac:dyDescent="0.2">
      <c r="G5387" s="12"/>
    </row>
    <row r="5388" spans="7:7" x14ac:dyDescent="0.2">
      <c r="G5388" s="12"/>
    </row>
    <row r="5389" spans="7:7" x14ac:dyDescent="0.2">
      <c r="G5389" s="12"/>
    </row>
    <row r="5390" spans="7:7" x14ac:dyDescent="0.2">
      <c r="G5390" s="12"/>
    </row>
    <row r="5391" spans="7:7" x14ac:dyDescent="0.2">
      <c r="G5391" s="12"/>
    </row>
    <row r="5392" spans="7:7" x14ac:dyDescent="0.2">
      <c r="G5392" s="12"/>
    </row>
    <row r="5393" spans="7:7" x14ac:dyDescent="0.2">
      <c r="G5393" s="12"/>
    </row>
    <row r="5394" spans="7:7" x14ac:dyDescent="0.2">
      <c r="G5394" s="12"/>
    </row>
    <row r="5395" spans="7:7" x14ac:dyDescent="0.2">
      <c r="G5395" s="12"/>
    </row>
    <row r="5396" spans="7:7" x14ac:dyDescent="0.2">
      <c r="G5396" s="12"/>
    </row>
    <row r="5397" spans="7:7" x14ac:dyDescent="0.2">
      <c r="G5397" s="12"/>
    </row>
    <row r="5398" spans="7:7" x14ac:dyDescent="0.2">
      <c r="G5398" s="12"/>
    </row>
    <row r="5399" spans="7:7" x14ac:dyDescent="0.2">
      <c r="G5399" s="12"/>
    </row>
    <row r="5400" spans="7:7" x14ac:dyDescent="0.2">
      <c r="G5400" s="12"/>
    </row>
    <row r="5401" spans="7:7" x14ac:dyDescent="0.2">
      <c r="G5401" s="12"/>
    </row>
    <row r="5402" spans="7:7" x14ac:dyDescent="0.2">
      <c r="G5402" s="12"/>
    </row>
    <row r="5403" spans="7:7" x14ac:dyDescent="0.2">
      <c r="G5403" s="12"/>
    </row>
    <row r="5404" spans="7:7" x14ac:dyDescent="0.2">
      <c r="G5404" s="12"/>
    </row>
    <row r="5405" spans="7:7" x14ac:dyDescent="0.2">
      <c r="G5405" s="12"/>
    </row>
    <row r="5406" spans="7:7" x14ac:dyDescent="0.2">
      <c r="G5406" s="12"/>
    </row>
    <row r="5407" spans="7:7" x14ac:dyDescent="0.2">
      <c r="G5407" s="12"/>
    </row>
    <row r="5408" spans="7:7" x14ac:dyDescent="0.2">
      <c r="G5408" s="12"/>
    </row>
    <row r="5409" spans="7:7" x14ac:dyDescent="0.2">
      <c r="G5409" s="12"/>
    </row>
    <row r="5410" spans="7:7" x14ac:dyDescent="0.2">
      <c r="G5410" s="12"/>
    </row>
    <row r="5411" spans="7:7" x14ac:dyDescent="0.2">
      <c r="G5411" s="12"/>
    </row>
    <row r="5412" spans="7:7" x14ac:dyDescent="0.2">
      <c r="G5412" s="12"/>
    </row>
    <row r="5413" spans="7:7" x14ac:dyDescent="0.2">
      <c r="G5413" s="12"/>
    </row>
    <row r="5414" spans="7:7" x14ac:dyDescent="0.2">
      <c r="G5414" s="12"/>
    </row>
    <row r="5415" spans="7:7" x14ac:dyDescent="0.2">
      <c r="G5415" s="12"/>
    </row>
    <row r="5416" spans="7:7" x14ac:dyDescent="0.2">
      <c r="G5416" s="12"/>
    </row>
    <row r="5417" spans="7:7" x14ac:dyDescent="0.2">
      <c r="G5417" s="12"/>
    </row>
    <row r="5418" spans="7:7" x14ac:dyDescent="0.2">
      <c r="G5418" s="12"/>
    </row>
    <row r="5419" spans="7:7" x14ac:dyDescent="0.2">
      <c r="G5419" s="12"/>
    </row>
    <row r="5420" spans="7:7" x14ac:dyDescent="0.2">
      <c r="G5420" s="12"/>
    </row>
    <row r="5421" spans="7:7" x14ac:dyDescent="0.2">
      <c r="G5421" s="12"/>
    </row>
    <row r="5422" spans="7:7" x14ac:dyDescent="0.2">
      <c r="G5422" s="12"/>
    </row>
    <row r="5423" spans="7:7" x14ac:dyDescent="0.2">
      <c r="G5423" s="12"/>
    </row>
    <row r="5424" spans="7:7" x14ac:dyDescent="0.2">
      <c r="G5424" s="12"/>
    </row>
    <row r="5425" spans="7:7" x14ac:dyDescent="0.2">
      <c r="G5425" s="12"/>
    </row>
    <row r="5426" spans="7:7" x14ac:dyDescent="0.2">
      <c r="G5426" s="12"/>
    </row>
    <row r="5427" spans="7:7" x14ac:dyDescent="0.2">
      <c r="G5427" s="12"/>
    </row>
    <row r="5428" spans="7:7" x14ac:dyDescent="0.2">
      <c r="G5428" s="12"/>
    </row>
    <row r="5429" spans="7:7" x14ac:dyDescent="0.2">
      <c r="G5429" s="12"/>
    </row>
    <row r="5430" spans="7:7" x14ac:dyDescent="0.2">
      <c r="G5430" s="12"/>
    </row>
    <row r="5431" spans="7:7" x14ac:dyDescent="0.2">
      <c r="G5431" s="12"/>
    </row>
    <row r="5432" spans="7:7" x14ac:dyDescent="0.2">
      <c r="G5432" s="12"/>
    </row>
    <row r="5433" spans="7:7" x14ac:dyDescent="0.2">
      <c r="G5433" s="12"/>
    </row>
    <row r="5434" spans="7:7" x14ac:dyDescent="0.2">
      <c r="G5434" s="12"/>
    </row>
    <row r="5435" spans="7:7" x14ac:dyDescent="0.2">
      <c r="G5435" s="12"/>
    </row>
    <row r="5436" spans="7:7" x14ac:dyDescent="0.2">
      <c r="G5436" s="12"/>
    </row>
    <row r="5437" spans="7:7" x14ac:dyDescent="0.2">
      <c r="G5437" s="12"/>
    </row>
    <row r="5438" spans="7:7" x14ac:dyDescent="0.2">
      <c r="G5438" s="12"/>
    </row>
    <row r="5439" spans="7:7" x14ac:dyDescent="0.2">
      <c r="G5439" s="12"/>
    </row>
    <row r="5440" spans="7:7" x14ac:dyDescent="0.2">
      <c r="G5440" s="12"/>
    </row>
    <row r="5441" spans="7:7" x14ac:dyDescent="0.2">
      <c r="G5441" s="12"/>
    </row>
    <row r="5442" spans="7:7" x14ac:dyDescent="0.2">
      <c r="G5442" s="12"/>
    </row>
    <row r="5443" spans="7:7" x14ac:dyDescent="0.2">
      <c r="G5443" s="12"/>
    </row>
    <row r="5444" spans="7:7" x14ac:dyDescent="0.2">
      <c r="G5444" s="12"/>
    </row>
    <row r="5445" spans="7:7" x14ac:dyDescent="0.2">
      <c r="G5445" s="12"/>
    </row>
    <row r="5446" spans="7:7" x14ac:dyDescent="0.2">
      <c r="G5446" s="12"/>
    </row>
    <row r="5447" spans="7:7" x14ac:dyDescent="0.2">
      <c r="G5447" s="12"/>
    </row>
    <row r="5448" spans="7:7" x14ac:dyDescent="0.2">
      <c r="G5448" s="12"/>
    </row>
    <row r="5449" spans="7:7" x14ac:dyDescent="0.2">
      <c r="G5449" s="12"/>
    </row>
    <row r="5450" spans="7:7" x14ac:dyDescent="0.2">
      <c r="G5450" s="12"/>
    </row>
    <row r="5451" spans="7:7" x14ac:dyDescent="0.2">
      <c r="G5451" s="12"/>
    </row>
    <row r="5452" spans="7:7" x14ac:dyDescent="0.2">
      <c r="G5452" s="12"/>
    </row>
    <row r="5453" spans="7:7" x14ac:dyDescent="0.2">
      <c r="G5453" s="12"/>
    </row>
    <row r="5454" spans="7:7" x14ac:dyDescent="0.2">
      <c r="G5454" s="12"/>
    </row>
    <row r="5455" spans="7:7" x14ac:dyDescent="0.2">
      <c r="G5455" s="12"/>
    </row>
    <row r="5456" spans="7:7" x14ac:dyDescent="0.2">
      <c r="G5456" s="12"/>
    </row>
    <row r="5457" spans="7:7" x14ac:dyDescent="0.2">
      <c r="G5457" s="12"/>
    </row>
    <row r="5458" spans="7:7" x14ac:dyDescent="0.2">
      <c r="G5458" s="12"/>
    </row>
    <row r="5459" spans="7:7" x14ac:dyDescent="0.2">
      <c r="G5459" s="12"/>
    </row>
    <row r="5460" spans="7:7" x14ac:dyDescent="0.2">
      <c r="G5460" s="12"/>
    </row>
    <row r="5461" spans="7:7" x14ac:dyDescent="0.2">
      <c r="G5461" s="12"/>
    </row>
    <row r="5462" spans="7:7" x14ac:dyDescent="0.2">
      <c r="G5462" s="12"/>
    </row>
    <row r="5463" spans="7:7" x14ac:dyDescent="0.2">
      <c r="G5463" s="12"/>
    </row>
    <row r="5464" spans="7:7" x14ac:dyDescent="0.2">
      <c r="G5464" s="12"/>
    </row>
    <row r="5465" spans="7:7" x14ac:dyDescent="0.2">
      <c r="G5465" s="12"/>
    </row>
    <row r="5466" spans="7:7" x14ac:dyDescent="0.2">
      <c r="G5466" s="12"/>
    </row>
    <row r="5467" spans="7:7" x14ac:dyDescent="0.2">
      <c r="G5467" s="12"/>
    </row>
    <row r="5468" spans="7:7" x14ac:dyDescent="0.2">
      <c r="G5468" s="12"/>
    </row>
    <row r="5469" spans="7:7" x14ac:dyDescent="0.2">
      <c r="G5469" s="12"/>
    </row>
    <row r="5470" spans="7:7" x14ac:dyDescent="0.2">
      <c r="G5470" s="12"/>
    </row>
    <row r="5471" spans="7:7" x14ac:dyDescent="0.2">
      <c r="G5471" s="12"/>
    </row>
    <row r="5472" spans="7:7" x14ac:dyDescent="0.2">
      <c r="G5472" s="12"/>
    </row>
    <row r="5473" spans="7:7" x14ac:dyDescent="0.2">
      <c r="G5473" s="12"/>
    </row>
    <row r="5474" spans="7:7" x14ac:dyDescent="0.2">
      <c r="G5474" s="12"/>
    </row>
    <row r="5475" spans="7:7" x14ac:dyDescent="0.2">
      <c r="G5475" s="12"/>
    </row>
    <row r="5476" spans="7:7" x14ac:dyDescent="0.2">
      <c r="G5476" s="12"/>
    </row>
    <row r="5477" spans="7:7" x14ac:dyDescent="0.2">
      <c r="G5477" s="12"/>
    </row>
    <row r="5478" spans="7:7" x14ac:dyDescent="0.2">
      <c r="G5478" s="12"/>
    </row>
    <row r="5479" spans="7:7" x14ac:dyDescent="0.2">
      <c r="G5479" s="12"/>
    </row>
    <row r="5480" spans="7:7" x14ac:dyDescent="0.2">
      <c r="G5480" s="12"/>
    </row>
    <row r="5481" spans="7:7" x14ac:dyDescent="0.2">
      <c r="G5481" s="12"/>
    </row>
    <row r="5482" spans="7:7" x14ac:dyDescent="0.2">
      <c r="G5482" s="12"/>
    </row>
    <row r="5483" spans="7:7" x14ac:dyDescent="0.2">
      <c r="G5483" s="12"/>
    </row>
    <row r="5484" spans="7:7" x14ac:dyDescent="0.2">
      <c r="G5484" s="12"/>
    </row>
    <row r="5485" spans="7:7" x14ac:dyDescent="0.2">
      <c r="G5485" s="12"/>
    </row>
    <row r="5486" spans="7:7" x14ac:dyDescent="0.2">
      <c r="G5486" s="12"/>
    </row>
    <row r="5487" spans="7:7" x14ac:dyDescent="0.2">
      <c r="G5487" s="12"/>
    </row>
    <row r="5488" spans="7:7" x14ac:dyDescent="0.2">
      <c r="G5488" s="12"/>
    </row>
    <row r="5489" spans="7:7" x14ac:dyDescent="0.2">
      <c r="G5489" s="12"/>
    </row>
    <row r="5490" spans="7:7" x14ac:dyDescent="0.2">
      <c r="G5490" s="12"/>
    </row>
    <row r="5491" spans="7:7" x14ac:dyDescent="0.2">
      <c r="G5491" s="12"/>
    </row>
    <row r="5492" spans="7:7" x14ac:dyDescent="0.2">
      <c r="G5492" s="12"/>
    </row>
    <row r="5493" spans="7:7" x14ac:dyDescent="0.2">
      <c r="G5493" s="12"/>
    </row>
    <row r="5494" spans="7:7" x14ac:dyDescent="0.2">
      <c r="G5494" s="12"/>
    </row>
    <row r="5495" spans="7:7" x14ac:dyDescent="0.2">
      <c r="G5495" s="12"/>
    </row>
    <row r="5496" spans="7:7" x14ac:dyDescent="0.2">
      <c r="G5496" s="12"/>
    </row>
    <row r="5497" spans="7:7" x14ac:dyDescent="0.2">
      <c r="G5497" s="12"/>
    </row>
    <row r="5498" spans="7:7" x14ac:dyDescent="0.2">
      <c r="G5498" s="12"/>
    </row>
    <row r="5499" spans="7:7" x14ac:dyDescent="0.2">
      <c r="G5499" s="12"/>
    </row>
    <row r="5500" spans="7:7" x14ac:dyDescent="0.2">
      <c r="G5500" s="12"/>
    </row>
    <row r="5501" spans="7:7" x14ac:dyDescent="0.2">
      <c r="G5501" s="12"/>
    </row>
    <row r="5502" spans="7:7" x14ac:dyDescent="0.2">
      <c r="G5502" s="12"/>
    </row>
    <row r="5503" spans="7:7" x14ac:dyDescent="0.2">
      <c r="G5503" s="12"/>
    </row>
    <row r="5504" spans="7:7" x14ac:dyDescent="0.2">
      <c r="G5504" s="12"/>
    </row>
    <row r="5505" spans="7:7" x14ac:dyDescent="0.2">
      <c r="G5505" s="12"/>
    </row>
    <row r="5506" spans="7:7" x14ac:dyDescent="0.2">
      <c r="G5506" s="12"/>
    </row>
    <row r="5507" spans="7:7" x14ac:dyDescent="0.2">
      <c r="G5507" s="12"/>
    </row>
    <row r="5508" spans="7:7" x14ac:dyDescent="0.2">
      <c r="G5508" s="12"/>
    </row>
    <row r="5509" spans="7:7" x14ac:dyDescent="0.2">
      <c r="G5509" s="12"/>
    </row>
    <row r="5510" spans="7:7" x14ac:dyDescent="0.2">
      <c r="G5510" s="12"/>
    </row>
    <row r="5511" spans="7:7" x14ac:dyDescent="0.2">
      <c r="G5511" s="12"/>
    </row>
    <row r="5512" spans="7:7" x14ac:dyDescent="0.2">
      <c r="G5512" s="12"/>
    </row>
    <row r="5513" spans="7:7" x14ac:dyDescent="0.2">
      <c r="G5513" s="12"/>
    </row>
    <row r="5514" spans="7:7" x14ac:dyDescent="0.2">
      <c r="G5514" s="12"/>
    </row>
    <row r="5515" spans="7:7" x14ac:dyDescent="0.2">
      <c r="G5515" s="12"/>
    </row>
    <row r="5516" spans="7:7" x14ac:dyDescent="0.2">
      <c r="G5516" s="12"/>
    </row>
    <row r="5517" spans="7:7" x14ac:dyDescent="0.2">
      <c r="G5517" s="12"/>
    </row>
    <row r="5518" spans="7:7" x14ac:dyDescent="0.2">
      <c r="G5518" s="12"/>
    </row>
    <row r="5519" spans="7:7" x14ac:dyDescent="0.2">
      <c r="G5519" s="12"/>
    </row>
    <row r="5520" spans="7:7" x14ac:dyDescent="0.2">
      <c r="G5520" s="12"/>
    </row>
    <row r="5521" spans="7:7" x14ac:dyDescent="0.2">
      <c r="G5521" s="12"/>
    </row>
    <row r="5522" spans="7:7" x14ac:dyDescent="0.2">
      <c r="G5522" s="12"/>
    </row>
    <row r="5523" spans="7:7" x14ac:dyDescent="0.2">
      <c r="G5523" s="12"/>
    </row>
    <row r="5524" spans="7:7" x14ac:dyDescent="0.2">
      <c r="G5524" s="12"/>
    </row>
    <row r="5525" spans="7:7" x14ac:dyDescent="0.2">
      <c r="G5525" s="12"/>
    </row>
    <row r="5526" spans="7:7" x14ac:dyDescent="0.2">
      <c r="G5526" s="12"/>
    </row>
    <row r="5527" spans="7:7" x14ac:dyDescent="0.2">
      <c r="G5527" s="12"/>
    </row>
    <row r="5528" spans="7:7" x14ac:dyDescent="0.2">
      <c r="G5528" s="12"/>
    </row>
    <row r="5529" spans="7:7" x14ac:dyDescent="0.2">
      <c r="G5529" s="12"/>
    </row>
    <row r="5530" spans="7:7" x14ac:dyDescent="0.2">
      <c r="G5530" s="12"/>
    </row>
    <row r="5531" spans="7:7" x14ac:dyDescent="0.2">
      <c r="G5531" s="12"/>
    </row>
    <row r="5532" spans="7:7" x14ac:dyDescent="0.2">
      <c r="G5532" s="12"/>
    </row>
    <row r="5533" spans="7:7" x14ac:dyDescent="0.2">
      <c r="G5533" s="12"/>
    </row>
    <row r="5534" spans="7:7" x14ac:dyDescent="0.2">
      <c r="G5534" s="12"/>
    </row>
    <row r="5535" spans="7:7" x14ac:dyDescent="0.2">
      <c r="G5535" s="12"/>
    </row>
    <row r="5536" spans="7:7" x14ac:dyDescent="0.2">
      <c r="G5536" s="12"/>
    </row>
    <row r="5537" spans="7:7" x14ac:dyDescent="0.2">
      <c r="G5537" s="12"/>
    </row>
    <row r="5538" spans="7:7" x14ac:dyDescent="0.2">
      <c r="G5538" s="12"/>
    </row>
    <row r="5539" spans="7:7" x14ac:dyDescent="0.2">
      <c r="G5539" s="12"/>
    </row>
    <row r="5540" spans="7:7" x14ac:dyDescent="0.2">
      <c r="G5540" s="12"/>
    </row>
    <row r="5541" spans="7:7" x14ac:dyDescent="0.2">
      <c r="G5541" s="12"/>
    </row>
    <row r="5542" spans="7:7" x14ac:dyDescent="0.2">
      <c r="G5542" s="12"/>
    </row>
    <row r="5543" spans="7:7" x14ac:dyDescent="0.2">
      <c r="G5543" s="12"/>
    </row>
    <row r="5544" spans="7:7" x14ac:dyDescent="0.2">
      <c r="G5544" s="12"/>
    </row>
    <row r="5545" spans="7:7" x14ac:dyDescent="0.2">
      <c r="G5545" s="12"/>
    </row>
    <row r="5546" spans="7:7" x14ac:dyDescent="0.2">
      <c r="G5546" s="12"/>
    </row>
    <row r="5547" spans="7:7" x14ac:dyDescent="0.2">
      <c r="G5547" s="12"/>
    </row>
    <row r="5548" spans="7:7" x14ac:dyDescent="0.2">
      <c r="G5548" s="12"/>
    </row>
    <row r="5549" spans="7:7" x14ac:dyDescent="0.2">
      <c r="G5549" s="12"/>
    </row>
    <row r="5550" spans="7:7" x14ac:dyDescent="0.2">
      <c r="G5550" s="12"/>
    </row>
    <row r="5551" spans="7:7" x14ac:dyDescent="0.2">
      <c r="G5551" s="12"/>
    </row>
    <row r="5552" spans="7:7" x14ac:dyDescent="0.2">
      <c r="G5552" s="12"/>
    </row>
    <row r="5553" spans="7:7" x14ac:dyDescent="0.2">
      <c r="G5553" s="12"/>
    </row>
    <row r="5554" spans="7:7" x14ac:dyDescent="0.2">
      <c r="G5554" s="12"/>
    </row>
    <row r="5555" spans="7:7" x14ac:dyDescent="0.2">
      <c r="G5555" s="12"/>
    </row>
    <row r="5556" spans="7:7" x14ac:dyDescent="0.2">
      <c r="G5556" s="12"/>
    </row>
    <row r="5557" spans="7:7" x14ac:dyDescent="0.2">
      <c r="G5557" s="12"/>
    </row>
    <row r="5558" spans="7:7" x14ac:dyDescent="0.2">
      <c r="G5558" s="12"/>
    </row>
    <row r="5559" spans="7:7" x14ac:dyDescent="0.2">
      <c r="G5559" s="12"/>
    </row>
    <row r="5560" spans="7:7" x14ac:dyDescent="0.2">
      <c r="G5560" s="12"/>
    </row>
    <row r="5561" spans="7:7" x14ac:dyDescent="0.2">
      <c r="G5561" s="12"/>
    </row>
    <row r="5562" spans="7:7" x14ac:dyDescent="0.2">
      <c r="G5562" s="12"/>
    </row>
    <row r="5563" spans="7:7" x14ac:dyDescent="0.2">
      <c r="G5563" s="12"/>
    </row>
    <row r="5564" spans="7:7" x14ac:dyDescent="0.2">
      <c r="G5564" s="12"/>
    </row>
    <row r="5565" spans="7:7" x14ac:dyDescent="0.2">
      <c r="G5565" s="12"/>
    </row>
    <row r="5566" spans="7:7" x14ac:dyDescent="0.2">
      <c r="G5566" s="12"/>
    </row>
    <row r="5567" spans="7:7" x14ac:dyDescent="0.2">
      <c r="G5567" s="12"/>
    </row>
    <row r="5568" spans="7:7" x14ac:dyDescent="0.2">
      <c r="G5568" s="12"/>
    </row>
    <row r="5569" spans="7:7" x14ac:dyDescent="0.2">
      <c r="G5569" s="12"/>
    </row>
    <row r="5570" spans="7:7" x14ac:dyDescent="0.2">
      <c r="G5570" s="12"/>
    </row>
    <row r="5571" spans="7:7" x14ac:dyDescent="0.2">
      <c r="G5571" s="12"/>
    </row>
    <row r="5572" spans="7:7" x14ac:dyDescent="0.2">
      <c r="G5572" s="12"/>
    </row>
    <row r="5573" spans="7:7" x14ac:dyDescent="0.2">
      <c r="G5573" s="12"/>
    </row>
    <row r="5574" spans="7:7" x14ac:dyDescent="0.2">
      <c r="G5574" s="12"/>
    </row>
    <row r="5575" spans="7:7" x14ac:dyDescent="0.2">
      <c r="G5575" s="12"/>
    </row>
    <row r="5576" spans="7:7" x14ac:dyDescent="0.2">
      <c r="G5576" s="12"/>
    </row>
    <row r="5577" spans="7:7" x14ac:dyDescent="0.2">
      <c r="G5577" s="12"/>
    </row>
    <row r="5578" spans="7:7" x14ac:dyDescent="0.2">
      <c r="G5578" s="12"/>
    </row>
    <row r="5579" spans="7:7" x14ac:dyDescent="0.2">
      <c r="G5579" s="12"/>
    </row>
    <row r="5580" spans="7:7" x14ac:dyDescent="0.2">
      <c r="G5580" s="12"/>
    </row>
    <row r="5581" spans="7:7" x14ac:dyDescent="0.2">
      <c r="G5581" s="12"/>
    </row>
    <row r="5582" spans="7:7" x14ac:dyDescent="0.2">
      <c r="G5582" s="12"/>
    </row>
    <row r="5583" spans="7:7" x14ac:dyDescent="0.2">
      <c r="G5583" s="12"/>
    </row>
    <row r="5584" spans="7:7" x14ac:dyDescent="0.2">
      <c r="G5584" s="12"/>
    </row>
    <row r="5585" spans="7:7" x14ac:dyDescent="0.2">
      <c r="G5585" s="12"/>
    </row>
    <row r="5586" spans="7:7" x14ac:dyDescent="0.2">
      <c r="G5586" s="12"/>
    </row>
    <row r="5587" spans="7:7" x14ac:dyDescent="0.2">
      <c r="G5587" s="12"/>
    </row>
    <row r="5588" spans="7:7" x14ac:dyDescent="0.2">
      <c r="G5588" s="12"/>
    </row>
    <row r="5589" spans="7:7" x14ac:dyDescent="0.2">
      <c r="G5589" s="12"/>
    </row>
    <row r="5590" spans="7:7" x14ac:dyDescent="0.2">
      <c r="G5590" s="12"/>
    </row>
    <row r="5591" spans="7:7" x14ac:dyDescent="0.2">
      <c r="G5591" s="12"/>
    </row>
    <row r="5592" spans="7:7" x14ac:dyDescent="0.2">
      <c r="G5592" s="12"/>
    </row>
    <row r="5593" spans="7:7" x14ac:dyDescent="0.2">
      <c r="G5593" s="12"/>
    </row>
    <row r="5594" spans="7:7" x14ac:dyDescent="0.2">
      <c r="G5594" s="12"/>
    </row>
    <row r="5595" spans="7:7" x14ac:dyDescent="0.2">
      <c r="G5595" s="12"/>
    </row>
    <row r="5596" spans="7:7" x14ac:dyDescent="0.2">
      <c r="G5596" s="12"/>
    </row>
    <row r="5597" spans="7:7" x14ac:dyDescent="0.2">
      <c r="G5597" s="12"/>
    </row>
    <row r="5598" spans="7:7" x14ac:dyDescent="0.2">
      <c r="G5598" s="12"/>
    </row>
    <row r="5599" spans="7:7" x14ac:dyDescent="0.2">
      <c r="G5599" s="12"/>
    </row>
    <row r="5600" spans="7:7" x14ac:dyDescent="0.2">
      <c r="G5600" s="12"/>
    </row>
    <row r="5601" spans="7:7" x14ac:dyDescent="0.2">
      <c r="G5601" s="12"/>
    </row>
    <row r="5602" spans="7:7" x14ac:dyDescent="0.2">
      <c r="G5602" s="12"/>
    </row>
    <row r="5603" spans="7:7" x14ac:dyDescent="0.2">
      <c r="G5603" s="12"/>
    </row>
    <row r="5604" spans="7:7" x14ac:dyDescent="0.2">
      <c r="G5604" s="12"/>
    </row>
    <row r="5605" spans="7:7" x14ac:dyDescent="0.2">
      <c r="G5605" s="12"/>
    </row>
    <row r="5606" spans="7:7" x14ac:dyDescent="0.2">
      <c r="G5606" s="12"/>
    </row>
    <row r="5607" spans="7:7" x14ac:dyDescent="0.2">
      <c r="G5607" s="12"/>
    </row>
    <row r="5608" spans="7:7" x14ac:dyDescent="0.2">
      <c r="G5608" s="12"/>
    </row>
    <row r="5609" spans="7:7" x14ac:dyDescent="0.2">
      <c r="G5609" s="12"/>
    </row>
    <row r="5610" spans="7:7" x14ac:dyDescent="0.2">
      <c r="G5610" s="12"/>
    </row>
    <row r="5611" spans="7:7" x14ac:dyDescent="0.2">
      <c r="G5611" s="12"/>
    </row>
    <row r="5612" spans="7:7" x14ac:dyDescent="0.2">
      <c r="G5612" s="12"/>
    </row>
    <row r="5613" spans="7:7" x14ac:dyDescent="0.2">
      <c r="G5613" s="12"/>
    </row>
    <row r="5614" spans="7:7" x14ac:dyDescent="0.2">
      <c r="G5614" s="12"/>
    </row>
    <row r="5615" spans="7:7" x14ac:dyDescent="0.2">
      <c r="G5615" s="12"/>
    </row>
    <row r="5616" spans="7:7" x14ac:dyDescent="0.2">
      <c r="G5616" s="12"/>
    </row>
    <row r="5617" spans="7:7" x14ac:dyDescent="0.2">
      <c r="G5617" s="12"/>
    </row>
    <row r="5618" spans="7:7" x14ac:dyDescent="0.2">
      <c r="G5618" s="12"/>
    </row>
    <row r="5619" spans="7:7" x14ac:dyDescent="0.2">
      <c r="G5619" s="12"/>
    </row>
    <row r="5620" spans="7:7" x14ac:dyDescent="0.2">
      <c r="G5620" s="12"/>
    </row>
    <row r="5621" spans="7:7" x14ac:dyDescent="0.2">
      <c r="G5621" s="12"/>
    </row>
    <row r="5622" spans="7:7" x14ac:dyDescent="0.2">
      <c r="G5622" s="12"/>
    </row>
    <row r="5623" spans="7:7" x14ac:dyDescent="0.2">
      <c r="G5623" s="12"/>
    </row>
    <row r="5624" spans="7:7" x14ac:dyDescent="0.2">
      <c r="G5624" s="12"/>
    </row>
    <row r="5625" spans="7:7" x14ac:dyDescent="0.2">
      <c r="G5625" s="12"/>
    </row>
    <row r="5626" spans="7:7" x14ac:dyDescent="0.2">
      <c r="G5626" s="12"/>
    </row>
    <row r="5627" spans="7:7" x14ac:dyDescent="0.2">
      <c r="G5627" s="12"/>
    </row>
    <row r="5628" spans="7:7" x14ac:dyDescent="0.2">
      <c r="G5628" s="12"/>
    </row>
    <row r="5629" spans="7:7" x14ac:dyDescent="0.2">
      <c r="G5629" s="12"/>
    </row>
    <row r="5630" spans="7:7" x14ac:dyDescent="0.2">
      <c r="G5630" s="12"/>
    </row>
    <row r="5631" spans="7:7" x14ac:dyDescent="0.2">
      <c r="G5631" s="12"/>
    </row>
    <row r="5632" spans="7:7" x14ac:dyDescent="0.2">
      <c r="G5632" s="12"/>
    </row>
    <row r="5633" spans="7:7" x14ac:dyDescent="0.2">
      <c r="G5633" s="12"/>
    </row>
    <row r="5634" spans="7:7" x14ac:dyDescent="0.2">
      <c r="G5634" s="12"/>
    </row>
    <row r="5635" spans="7:7" x14ac:dyDescent="0.2">
      <c r="G5635" s="12"/>
    </row>
    <row r="5636" spans="7:7" x14ac:dyDescent="0.2">
      <c r="G5636" s="12"/>
    </row>
    <row r="5637" spans="7:7" x14ac:dyDescent="0.2">
      <c r="G5637" s="12"/>
    </row>
    <row r="5638" spans="7:7" x14ac:dyDescent="0.2">
      <c r="G5638" s="12"/>
    </row>
    <row r="5639" spans="7:7" x14ac:dyDescent="0.2">
      <c r="G5639" s="12"/>
    </row>
    <row r="5640" spans="7:7" x14ac:dyDescent="0.2">
      <c r="G5640" s="12"/>
    </row>
    <row r="5641" spans="7:7" x14ac:dyDescent="0.2">
      <c r="G5641" s="12"/>
    </row>
    <row r="5642" spans="7:7" x14ac:dyDescent="0.2">
      <c r="G5642" s="12"/>
    </row>
    <row r="5643" spans="7:7" x14ac:dyDescent="0.2">
      <c r="G5643" s="12"/>
    </row>
    <row r="5644" spans="7:7" x14ac:dyDescent="0.2">
      <c r="G5644" s="12"/>
    </row>
    <row r="5645" spans="7:7" x14ac:dyDescent="0.2">
      <c r="G5645" s="12"/>
    </row>
    <row r="5646" spans="7:7" x14ac:dyDescent="0.2">
      <c r="G5646" s="12"/>
    </row>
    <row r="5647" spans="7:7" x14ac:dyDescent="0.2">
      <c r="G5647" s="12"/>
    </row>
    <row r="5648" spans="7:7" x14ac:dyDescent="0.2">
      <c r="G5648" s="12"/>
    </row>
    <row r="5649" spans="7:7" x14ac:dyDescent="0.2">
      <c r="G5649" s="12"/>
    </row>
    <row r="5650" spans="7:7" x14ac:dyDescent="0.2">
      <c r="G5650" s="12"/>
    </row>
    <row r="5651" spans="7:7" x14ac:dyDescent="0.2">
      <c r="G5651" s="12"/>
    </row>
    <row r="5652" spans="7:7" x14ac:dyDescent="0.2">
      <c r="G5652" s="12"/>
    </row>
    <row r="5653" spans="7:7" x14ac:dyDescent="0.2">
      <c r="G5653" s="12"/>
    </row>
    <row r="5654" spans="7:7" x14ac:dyDescent="0.2">
      <c r="G5654" s="12"/>
    </row>
    <row r="5655" spans="7:7" x14ac:dyDescent="0.2">
      <c r="G5655" s="12"/>
    </row>
    <row r="5656" spans="7:7" x14ac:dyDescent="0.2">
      <c r="G5656" s="12"/>
    </row>
    <row r="5657" spans="7:7" x14ac:dyDescent="0.2">
      <c r="G5657" s="12"/>
    </row>
    <row r="5658" spans="7:7" x14ac:dyDescent="0.2">
      <c r="G5658" s="12"/>
    </row>
    <row r="5659" spans="7:7" x14ac:dyDescent="0.2">
      <c r="G5659" s="12"/>
    </row>
    <row r="5660" spans="7:7" x14ac:dyDescent="0.2">
      <c r="G5660" s="12"/>
    </row>
    <row r="5661" spans="7:7" x14ac:dyDescent="0.2">
      <c r="G5661" s="12"/>
    </row>
    <row r="5662" spans="7:7" x14ac:dyDescent="0.2">
      <c r="G5662" s="12"/>
    </row>
    <row r="5663" spans="7:7" x14ac:dyDescent="0.2">
      <c r="G5663" s="12"/>
    </row>
    <row r="5664" spans="7:7" x14ac:dyDescent="0.2">
      <c r="G5664" s="12"/>
    </row>
    <row r="5665" spans="7:7" x14ac:dyDescent="0.2">
      <c r="G5665" s="12"/>
    </row>
    <row r="5666" spans="7:7" x14ac:dyDescent="0.2">
      <c r="G5666" s="12"/>
    </row>
    <row r="5667" spans="7:7" x14ac:dyDescent="0.2">
      <c r="G5667" s="12"/>
    </row>
    <row r="5668" spans="7:7" x14ac:dyDescent="0.2">
      <c r="G5668" s="12"/>
    </row>
    <row r="5669" spans="7:7" x14ac:dyDescent="0.2">
      <c r="G5669" s="12"/>
    </row>
    <row r="5670" spans="7:7" x14ac:dyDescent="0.2">
      <c r="G5670" s="12"/>
    </row>
    <row r="5671" spans="7:7" x14ac:dyDescent="0.2">
      <c r="G5671" s="12"/>
    </row>
    <row r="5672" spans="7:7" x14ac:dyDescent="0.2">
      <c r="G5672" s="12"/>
    </row>
    <row r="5673" spans="7:7" x14ac:dyDescent="0.2">
      <c r="G5673" s="12"/>
    </row>
    <row r="5674" spans="7:7" x14ac:dyDescent="0.2">
      <c r="G5674" s="12"/>
    </row>
    <row r="5675" spans="7:7" x14ac:dyDescent="0.2">
      <c r="G5675" s="12"/>
    </row>
    <row r="5676" spans="7:7" x14ac:dyDescent="0.2">
      <c r="G5676" s="12"/>
    </row>
    <row r="5677" spans="7:7" x14ac:dyDescent="0.2">
      <c r="G5677" s="12"/>
    </row>
    <row r="5678" spans="7:7" x14ac:dyDescent="0.2">
      <c r="G5678" s="12"/>
    </row>
    <row r="5679" spans="7:7" x14ac:dyDescent="0.2">
      <c r="G5679" s="12"/>
    </row>
    <row r="5680" spans="7:7" x14ac:dyDescent="0.2">
      <c r="G5680" s="12"/>
    </row>
    <row r="5681" spans="7:7" x14ac:dyDescent="0.2">
      <c r="G5681" s="12"/>
    </row>
    <row r="5682" spans="7:7" x14ac:dyDescent="0.2">
      <c r="G5682" s="12"/>
    </row>
    <row r="5683" spans="7:7" x14ac:dyDescent="0.2">
      <c r="G5683" s="12"/>
    </row>
    <row r="5684" spans="7:7" x14ac:dyDescent="0.2">
      <c r="G5684" s="12"/>
    </row>
    <row r="5685" spans="7:7" x14ac:dyDescent="0.2">
      <c r="G5685" s="12"/>
    </row>
    <row r="5686" spans="7:7" x14ac:dyDescent="0.2">
      <c r="G5686" s="12"/>
    </row>
    <row r="5687" spans="7:7" x14ac:dyDescent="0.2">
      <c r="G5687" s="12"/>
    </row>
    <row r="5688" spans="7:7" x14ac:dyDescent="0.2">
      <c r="G5688" s="12"/>
    </row>
    <row r="5689" spans="7:7" x14ac:dyDescent="0.2">
      <c r="G5689" s="12"/>
    </row>
    <row r="5690" spans="7:7" x14ac:dyDescent="0.2">
      <c r="G5690" s="12"/>
    </row>
    <row r="5691" spans="7:7" x14ac:dyDescent="0.2">
      <c r="G5691" s="12"/>
    </row>
    <row r="5692" spans="7:7" x14ac:dyDescent="0.2">
      <c r="G5692" s="12"/>
    </row>
    <row r="5693" spans="7:7" x14ac:dyDescent="0.2">
      <c r="G5693" s="12"/>
    </row>
    <row r="5694" spans="7:7" x14ac:dyDescent="0.2">
      <c r="G5694" s="12"/>
    </row>
    <row r="5695" spans="7:7" x14ac:dyDescent="0.2">
      <c r="G5695" s="12"/>
    </row>
    <row r="5696" spans="7:7" x14ac:dyDescent="0.2">
      <c r="G5696" s="12"/>
    </row>
    <row r="5697" spans="7:7" x14ac:dyDescent="0.2">
      <c r="G5697" s="12"/>
    </row>
    <row r="5698" spans="7:7" x14ac:dyDescent="0.2">
      <c r="G5698" s="12"/>
    </row>
    <row r="5699" spans="7:7" x14ac:dyDescent="0.2">
      <c r="G5699" s="12"/>
    </row>
    <row r="5700" spans="7:7" x14ac:dyDescent="0.2">
      <c r="G5700" s="12"/>
    </row>
    <row r="5701" spans="7:7" x14ac:dyDescent="0.2">
      <c r="G5701" s="12"/>
    </row>
    <row r="5702" spans="7:7" x14ac:dyDescent="0.2">
      <c r="G5702" s="12"/>
    </row>
    <row r="5703" spans="7:7" x14ac:dyDescent="0.2">
      <c r="G5703" s="12"/>
    </row>
    <row r="5704" spans="7:7" x14ac:dyDescent="0.2">
      <c r="G5704" s="12"/>
    </row>
    <row r="5705" spans="7:7" x14ac:dyDescent="0.2">
      <c r="G5705" s="12"/>
    </row>
    <row r="5706" spans="7:7" x14ac:dyDescent="0.2">
      <c r="G5706" s="12"/>
    </row>
    <row r="5707" spans="7:7" x14ac:dyDescent="0.2">
      <c r="G5707" s="12"/>
    </row>
    <row r="5708" spans="7:7" x14ac:dyDescent="0.2">
      <c r="G5708" s="12"/>
    </row>
    <row r="5709" spans="7:7" x14ac:dyDescent="0.2">
      <c r="G5709" s="12"/>
    </row>
    <row r="5710" spans="7:7" x14ac:dyDescent="0.2">
      <c r="G5710" s="12"/>
    </row>
    <row r="5711" spans="7:7" x14ac:dyDescent="0.2">
      <c r="G5711" s="12"/>
    </row>
    <row r="5712" spans="7:7" x14ac:dyDescent="0.2">
      <c r="G5712" s="12"/>
    </row>
    <row r="5713" spans="7:7" x14ac:dyDescent="0.2">
      <c r="G5713" s="12"/>
    </row>
    <row r="5714" spans="7:7" x14ac:dyDescent="0.2">
      <c r="G5714" s="12"/>
    </row>
    <row r="5715" spans="7:7" x14ac:dyDescent="0.2">
      <c r="G5715" s="12"/>
    </row>
    <row r="5716" spans="7:7" x14ac:dyDescent="0.2">
      <c r="G5716" s="12"/>
    </row>
    <row r="5717" spans="7:7" x14ac:dyDescent="0.2">
      <c r="G5717" s="12"/>
    </row>
    <row r="5718" spans="7:7" x14ac:dyDescent="0.2">
      <c r="G5718" s="12"/>
    </row>
    <row r="5719" spans="7:7" x14ac:dyDescent="0.2">
      <c r="G5719" s="12"/>
    </row>
    <row r="5720" spans="7:7" x14ac:dyDescent="0.2">
      <c r="G5720" s="12"/>
    </row>
    <row r="5721" spans="7:7" x14ac:dyDescent="0.2">
      <c r="G5721" s="12"/>
    </row>
    <row r="5722" spans="7:7" x14ac:dyDescent="0.2">
      <c r="G5722" s="12"/>
    </row>
    <row r="5723" spans="7:7" x14ac:dyDescent="0.2">
      <c r="G5723" s="12"/>
    </row>
    <row r="5724" spans="7:7" x14ac:dyDescent="0.2">
      <c r="G5724" s="12"/>
    </row>
    <row r="5725" spans="7:7" x14ac:dyDescent="0.2">
      <c r="G5725" s="12"/>
    </row>
    <row r="5726" spans="7:7" x14ac:dyDescent="0.2">
      <c r="G5726" s="12"/>
    </row>
    <row r="5727" spans="7:7" x14ac:dyDescent="0.2">
      <c r="G5727" s="12"/>
    </row>
    <row r="5728" spans="7:7" x14ac:dyDescent="0.2">
      <c r="G5728" s="12"/>
    </row>
    <row r="5729" spans="7:7" x14ac:dyDescent="0.2">
      <c r="G5729" s="12"/>
    </row>
    <row r="5730" spans="7:7" x14ac:dyDescent="0.2">
      <c r="G5730" s="12"/>
    </row>
    <row r="5731" spans="7:7" x14ac:dyDescent="0.2">
      <c r="G5731" s="12"/>
    </row>
    <row r="5732" spans="7:7" x14ac:dyDescent="0.2">
      <c r="G5732" s="12"/>
    </row>
    <row r="5733" spans="7:7" x14ac:dyDescent="0.2">
      <c r="G5733" s="12"/>
    </row>
    <row r="5734" spans="7:7" x14ac:dyDescent="0.2">
      <c r="G5734" s="12"/>
    </row>
    <row r="5735" spans="7:7" x14ac:dyDescent="0.2">
      <c r="G5735" s="12"/>
    </row>
    <row r="5736" spans="7:7" x14ac:dyDescent="0.2">
      <c r="G5736" s="12"/>
    </row>
    <row r="5737" spans="7:7" x14ac:dyDescent="0.2">
      <c r="G5737" s="12"/>
    </row>
    <row r="5738" spans="7:7" x14ac:dyDescent="0.2">
      <c r="G5738" s="12"/>
    </row>
    <row r="5739" spans="7:7" x14ac:dyDescent="0.2">
      <c r="G5739" s="12"/>
    </row>
    <row r="5740" spans="7:7" x14ac:dyDescent="0.2">
      <c r="G5740" s="12"/>
    </row>
    <row r="5741" spans="7:7" x14ac:dyDescent="0.2">
      <c r="G5741" s="12"/>
    </row>
    <row r="5742" spans="7:7" x14ac:dyDescent="0.2">
      <c r="G5742" s="12"/>
    </row>
    <row r="5743" spans="7:7" x14ac:dyDescent="0.2">
      <c r="G5743" s="12"/>
    </row>
    <row r="5744" spans="7:7" x14ac:dyDescent="0.2">
      <c r="G5744" s="12"/>
    </row>
    <row r="5745" spans="7:7" x14ac:dyDescent="0.2">
      <c r="G5745" s="12"/>
    </row>
    <row r="5746" spans="7:7" x14ac:dyDescent="0.2">
      <c r="G5746" s="12"/>
    </row>
    <row r="5747" spans="7:7" x14ac:dyDescent="0.2">
      <c r="G5747" s="12"/>
    </row>
    <row r="5748" spans="7:7" x14ac:dyDescent="0.2">
      <c r="G5748" s="12"/>
    </row>
    <row r="5749" spans="7:7" x14ac:dyDescent="0.2">
      <c r="G5749" s="12"/>
    </row>
    <row r="5750" spans="7:7" x14ac:dyDescent="0.2">
      <c r="G5750" s="12"/>
    </row>
    <row r="5751" spans="7:7" x14ac:dyDescent="0.2">
      <c r="G5751" s="12"/>
    </row>
    <row r="5752" spans="7:7" x14ac:dyDescent="0.2">
      <c r="G5752" s="12"/>
    </row>
    <row r="5753" spans="7:7" x14ac:dyDescent="0.2">
      <c r="G5753" s="12"/>
    </row>
    <row r="5754" spans="7:7" x14ac:dyDescent="0.2">
      <c r="G5754" s="12"/>
    </row>
    <row r="5755" spans="7:7" x14ac:dyDescent="0.2">
      <c r="G5755" s="12"/>
    </row>
    <row r="5756" spans="7:7" x14ac:dyDescent="0.2">
      <c r="G5756" s="12"/>
    </row>
    <row r="5757" spans="7:7" x14ac:dyDescent="0.2">
      <c r="G5757" s="12"/>
    </row>
    <row r="5758" spans="7:7" x14ac:dyDescent="0.2">
      <c r="G5758" s="12"/>
    </row>
    <row r="5759" spans="7:7" x14ac:dyDescent="0.2">
      <c r="G5759" s="12"/>
    </row>
    <row r="5760" spans="7:7" x14ac:dyDescent="0.2">
      <c r="G5760" s="12"/>
    </row>
    <row r="5761" spans="7:7" x14ac:dyDescent="0.2">
      <c r="G5761" s="12"/>
    </row>
    <row r="5762" spans="7:7" x14ac:dyDescent="0.2">
      <c r="G5762" s="12"/>
    </row>
    <row r="5763" spans="7:7" x14ac:dyDescent="0.2">
      <c r="G5763" s="12"/>
    </row>
    <row r="5764" spans="7:7" x14ac:dyDescent="0.2">
      <c r="G5764" s="12"/>
    </row>
    <row r="5765" spans="7:7" x14ac:dyDescent="0.2">
      <c r="G5765" s="12"/>
    </row>
    <row r="5766" spans="7:7" x14ac:dyDescent="0.2">
      <c r="G5766" s="12"/>
    </row>
    <row r="5767" spans="7:7" x14ac:dyDescent="0.2">
      <c r="G5767" s="12"/>
    </row>
    <row r="5768" spans="7:7" x14ac:dyDescent="0.2">
      <c r="G5768" s="12"/>
    </row>
    <row r="5769" spans="7:7" x14ac:dyDescent="0.2">
      <c r="G5769" s="12"/>
    </row>
    <row r="5770" spans="7:7" x14ac:dyDescent="0.2">
      <c r="G5770" s="12"/>
    </row>
    <row r="5771" spans="7:7" x14ac:dyDescent="0.2">
      <c r="G5771" s="12"/>
    </row>
    <row r="5772" spans="7:7" x14ac:dyDescent="0.2">
      <c r="G5772" s="12"/>
    </row>
    <row r="5773" spans="7:7" x14ac:dyDescent="0.2">
      <c r="G5773" s="12"/>
    </row>
    <row r="5774" spans="7:7" x14ac:dyDescent="0.2">
      <c r="G5774" s="12"/>
    </row>
    <row r="5775" spans="7:7" x14ac:dyDescent="0.2">
      <c r="G5775" s="12"/>
    </row>
    <row r="5776" spans="7:7" x14ac:dyDescent="0.2">
      <c r="G5776" s="12"/>
    </row>
    <row r="5777" spans="7:7" x14ac:dyDescent="0.2">
      <c r="G5777" s="12"/>
    </row>
    <row r="5778" spans="7:7" x14ac:dyDescent="0.2">
      <c r="G5778" s="12"/>
    </row>
    <row r="5779" spans="7:7" x14ac:dyDescent="0.2">
      <c r="G5779" s="12"/>
    </row>
    <row r="5780" spans="7:7" x14ac:dyDescent="0.2">
      <c r="G5780" s="12"/>
    </row>
    <row r="5781" spans="7:7" x14ac:dyDescent="0.2">
      <c r="G5781" s="12"/>
    </row>
    <row r="5782" spans="7:7" x14ac:dyDescent="0.2">
      <c r="G5782" s="12"/>
    </row>
    <row r="5783" spans="7:7" x14ac:dyDescent="0.2">
      <c r="G5783" s="12"/>
    </row>
    <row r="5784" spans="7:7" x14ac:dyDescent="0.2">
      <c r="G5784" s="12"/>
    </row>
    <row r="5785" spans="7:7" x14ac:dyDescent="0.2">
      <c r="G5785" s="12"/>
    </row>
    <row r="5786" spans="7:7" x14ac:dyDescent="0.2">
      <c r="G5786" s="12"/>
    </row>
    <row r="5787" spans="7:7" x14ac:dyDescent="0.2">
      <c r="G5787" s="12"/>
    </row>
    <row r="5788" spans="7:7" x14ac:dyDescent="0.2">
      <c r="G5788" s="12"/>
    </row>
    <row r="5789" spans="7:7" x14ac:dyDescent="0.2">
      <c r="G5789" s="12"/>
    </row>
    <row r="5790" spans="7:7" x14ac:dyDescent="0.2">
      <c r="G5790" s="12"/>
    </row>
    <row r="5791" spans="7:7" x14ac:dyDescent="0.2">
      <c r="G5791" s="12"/>
    </row>
    <row r="5792" spans="7:7" x14ac:dyDescent="0.2">
      <c r="G5792" s="12"/>
    </row>
    <row r="5793" spans="7:7" x14ac:dyDescent="0.2">
      <c r="G5793" s="12"/>
    </row>
    <row r="5794" spans="7:7" x14ac:dyDescent="0.2">
      <c r="G5794" s="12"/>
    </row>
    <row r="5795" spans="7:7" x14ac:dyDescent="0.2">
      <c r="G5795" s="12"/>
    </row>
    <row r="5796" spans="7:7" x14ac:dyDescent="0.2">
      <c r="G5796" s="12"/>
    </row>
    <row r="5797" spans="7:7" x14ac:dyDescent="0.2">
      <c r="G5797" s="12"/>
    </row>
    <row r="5798" spans="7:7" x14ac:dyDescent="0.2">
      <c r="G5798" s="12"/>
    </row>
    <row r="5799" spans="7:7" x14ac:dyDescent="0.2">
      <c r="G5799" s="12"/>
    </row>
    <row r="5800" spans="7:7" x14ac:dyDescent="0.2">
      <c r="G5800" s="12"/>
    </row>
    <row r="5801" spans="7:7" x14ac:dyDescent="0.2">
      <c r="G5801" s="12"/>
    </row>
    <row r="5802" spans="7:7" x14ac:dyDescent="0.2">
      <c r="G5802" s="12"/>
    </row>
    <row r="5803" spans="7:7" x14ac:dyDescent="0.2">
      <c r="G5803" s="12"/>
    </row>
    <row r="5804" spans="7:7" x14ac:dyDescent="0.2">
      <c r="G5804" s="12"/>
    </row>
    <row r="5805" spans="7:7" x14ac:dyDescent="0.2">
      <c r="G5805" s="12"/>
    </row>
    <row r="5806" spans="7:7" x14ac:dyDescent="0.2">
      <c r="G5806" s="12"/>
    </row>
    <row r="5807" spans="7:7" x14ac:dyDescent="0.2">
      <c r="G5807" s="12"/>
    </row>
    <row r="5808" spans="7:7" x14ac:dyDescent="0.2">
      <c r="G5808" s="12"/>
    </row>
    <row r="5809" spans="7:7" x14ac:dyDescent="0.2">
      <c r="G5809" s="12"/>
    </row>
    <row r="5810" spans="7:7" x14ac:dyDescent="0.2">
      <c r="G5810" s="12"/>
    </row>
    <row r="5811" spans="7:7" x14ac:dyDescent="0.2">
      <c r="G5811" s="12"/>
    </row>
    <row r="5812" spans="7:7" x14ac:dyDescent="0.2">
      <c r="G5812" s="12"/>
    </row>
    <row r="5813" spans="7:7" x14ac:dyDescent="0.2">
      <c r="G5813" s="12"/>
    </row>
    <row r="5814" spans="7:7" x14ac:dyDescent="0.2">
      <c r="G5814" s="12"/>
    </row>
    <row r="5815" spans="7:7" x14ac:dyDescent="0.2">
      <c r="G5815" s="12"/>
    </row>
    <row r="5816" spans="7:7" x14ac:dyDescent="0.2">
      <c r="G5816" s="12"/>
    </row>
    <row r="5817" spans="7:7" x14ac:dyDescent="0.2">
      <c r="G5817" s="12"/>
    </row>
    <row r="5818" spans="7:7" x14ac:dyDescent="0.2">
      <c r="G5818" s="12"/>
    </row>
    <row r="5819" spans="7:7" x14ac:dyDescent="0.2">
      <c r="G5819" s="12"/>
    </row>
    <row r="5820" spans="7:7" x14ac:dyDescent="0.2">
      <c r="G5820" s="12"/>
    </row>
    <row r="5821" spans="7:7" x14ac:dyDescent="0.2">
      <c r="G5821" s="12"/>
    </row>
    <row r="5822" spans="7:7" x14ac:dyDescent="0.2">
      <c r="G5822" s="12"/>
    </row>
    <row r="5823" spans="7:7" x14ac:dyDescent="0.2">
      <c r="G5823" s="12"/>
    </row>
    <row r="5824" spans="7:7" x14ac:dyDescent="0.2">
      <c r="G5824" s="12"/>
    </row>
    <row r="5825" spans="7:7" x14ac:dyDescent="0.2">
      <c r="G5825" s="12"/>
    </row>
    <row r="5826" spans="7:7" x14ac:dyDescent="0.2">
      <c r="G5826" s="12"/>
    </row>
    <row r="5827" spans="7:7" x14ac:dyDescent="0.2">
      <c r="G5827" s="12"/>
    </row>
    <row r="5828" spans="7:7" x14ac:dyDescent="0.2">
      <c r="G5828" s="12"/>
    </row>
    <row r="5829" spans="7:7" x14ac:dyDescent="0.2">
      <c r="G5829" s="12"/>
    </row>
    <row r="5830" spans="7:7" x14ac:dyDescent="0.2">
      <c r="G5830" s="12"/>
    </row>
    <row r="5831" spans="7:7" x14ac:dyDescent="0.2">
      <c r="G5831" s="12"/>
    </row>
    <row r="5832" spans="7:7" x14ac:dyDescent="0.2">
      <c r="G5832" s="12"/>
    </row>
    <row r="5833" spans="7:7" x14ac:dyDescent="0.2">
      <c r="G5833" s="12"/>
    </row>
    <row r="5834" spans="7:7" x14ac:dyDescent="0.2">
      <c r="G5834" s="12"/>
    </row>
    <row r="5835" spans="7:7" x14ac:dyDescent="0.2">
      <c r="G5835" s="12"/>
    </row>
    <row r="5836" spans="7:7" x14ac:dyDescent="0.2">
      <c r="G5836" s="12"/>
    </row>
    <row r="5837" spans="7:7" x14ac:dyDescent="0.2">
      <c r="G5837" s="12"/>
    </row>
    <row r="5838" spans="7:7" x14ac:dyDescent="0.2">
      <c r="G5838" s="12"/>
    </row>
    <row r="5839" spans="7:7" x14ac:dyDescent="0.2">
      <c r="G5839" s="12"/>
    </row>
    <row r="5840" spans="7:7" x14ac:dyDescent="0.2">
      <c r="G5840" s="12"/>
    </row>
    <row r="5841" spans="7:7" x14ac:dyDescent="0.2">
      <c r="G5841" s="12"/>
    </row>
    <row r="5842" spans="7:7" x14ac:dyDescent="0.2">
      <c r="G5842" s="12"/>
    </row>
    <row r="5843" spans="7:7" x14ac:dyDescent="0.2">
      <c r="G5843" s="12"/>
    </row>
    <row r="5844" spans="7:7" x14ac:dyDescent="0.2">
      <c r="G5844" s="12"/>
    </row>
    <row r="5845" spans="7:7" x14ac:dyDescent="0.2">
      <c r="G5845" s="12"/>
    </row>
    <row r="5846" spans="7:7" x14ac:dyDescent="0.2">
      <c r="G5846" s="12"/>
    </row>
    <row r="5847" spans="7:7" x14ac:dyDescent="0.2">
      <c r="G5847" s="12"/>
    </row>
    <row r="5848" spans="7:7" x14ac:dyDescent="0.2">
      <c r="G5848" s="12"/>
    </row>
    <row r="5849" spans="7:7" x14ac:dyDescent="0.2">
      <c r="G5849" s="12"/>
    </row>
    <row r="5850" spans="7:7" x14ac:dyDescent="0.2">
      <c r="G5850" s="12"/>
    </row>
    <row r="5851" spans="7:7" x14ac:dyDescent="0.2">
      <c r="G5851" s="12"/>
    </row>
    <row r="5852" spans="7:7" x14ac:dyDescent="0.2">
      <c r="G5852" s="12"/>
    </row>
    <row r="5853" spans="7:7" x14ac:dyDescent="0.2">
      <c r="G5853" s="12"/>
    </row>
    <row r="5854" spans="7:7" x14ac:dyDescent="0.2">
      <c r="G5854" s="12"/>
    </row>
    <row r="5855" spans="7:7" x14ac:dyDescent="0.2">
      <c r="G5855" s="12"/>
    </row>
    <row r="5856" spans="7:7" x14ac:dyDescent="0.2">
      <c r="G5856" s="12"/>
    </row>
    <row r="5857" spans="7:7" x14ac:dyDescent="0.2">
      <c r="G5857" s="12"/>
    </row>
    <row r="5858" spans="7:7" x14ac:dyDescent="0.2">
      <c r="G5858" s="12"/>
    </row>
    <row r="5859" spans="7:7" x14ac:dyDescent="0.2">
      <c r="G5859" s="12"/>
    </row>
    <row r="5860" spans="7:7" x14ac:dyDescent="0.2">
      <c r="G5860" s="12"/>
    </row>
    <row r="5861" spans="7:7" x14ac:dyDescent="0.2">
      <c r="G5861" s="12"/>
    </row>
    <row r="5862" spans="7:7" x14ac:dyDescent="0.2">
      <c r="G5862" s="12"/>
    </row>
    <row r="5863" spans="7:7" x14ac:dyDescent="0.2">
      <c r="G5863" s="12"/>
    </row>
    <row r="5864" spans="7:7" x14ac:dyDescent="0.2">
      <c r="G5864" s="12"/>
    </row>
    <row r="5865" spans="7:7" x14ac:dyDescent="0.2">
      <c r="G5865" s="12"/>
    </row>
    <row r="5866" spans="7:7" x14ac:dyDescent="0.2">
      <c r="G5866" s="12"/>
    </row>
    <row r="5867" spans="7:7" x14ac:dyDescent="0.2">
      <c r="G5867" s="12"/>
    </row>
    <row r="5868" spans="7:7" x14ac:dyDescent="0.2">
      <c r="G5868" s="12"/>
    </row>
    <row r="5869" spans="7:7" x14ac:dyDescent="0.2">
      <c r="G5869" s="12"/>
    </row>
    <row r="5870" spans="7:7" x14ac:dyDescent="0.2">
      <c r="G5870" s="12"/>
    </row>
    <row r="5871" spans="7:7" x14ac:dyDescent="0.2">
      <c r="G5871" s="12"/>
    </row>
    <row r="5872" spans="7:7" x14ac:dyDescent="0.2">
      <c r="G5872" s="12"/>
    </row>
    <row r="5873" spans="7:7" x14ac:dyDescent="0.2">
      <c r="G5873" s="12"/>
    </row>
    <row r="5874" spans="7:7" x14ac:dyDescent="0.2">
      <c r="G5874" s="12"/>
    </row>
    <row r="5875" spans="7:7" x14ac:dyDescent="0.2">
      <c r="G5875" s="12"/>
    </row>
    <row r="5876" spans="7:7" x14ac:dyDescent="0.2">
      <c r="G5876" s="12"/>
    </row>
    <row r="5877" spans="7:7" x14ac:dyDescent="0.2">
      <c r="G5877" s="12"/>
    </row>
    <row r="5878" spans="7:7" x14ac:dyDescent="0.2">
      <c r="G5878" s="12"/>
    </row>
    <row r="5879" spans="7:7" x14ac:dyDescent="0.2">
      <c r="G5879" s="12"/>
    </row>
    <row r="5880" spans="7:7" x14ac:dyDescent="0.2">
      <c r="G5880" s="12"/>
    </row>
    <row r="5881" spans="7:7" x14ac:dyDescent="0.2">
      <c r="G5881" s="12"/>
    </row>
    <row r="5882" spans="7:7" x14ac:dyDescent="0.2">
      <c r="G5882" s="12"/>
    </row>
    <row r="5883" spans="7:7" x14ac:dyDescent="0.2">
      <c r="G5883" s="12"/>
    </row>
    <row r="5884" spans="7:7" x14ac:dyDescent="0.2">
      <c r="G5884" s="12"/>
    </row>
    <row r="5885" spans="7:7" x14ac:dyDescent="0.2">
      <c r="G5885" s="12"/>
    </row>
    <row r="5886" spans="7:7" x14ac:dyDescent="0.2">
      <c r="G5886" s="12"/>
    </row>
    <row r="5887" spans="7:7" x14ac:dyDescent="0.2">
      <c r="G5887" s="12"/>
    </row>
    <row r="5888" spans="7:7" x14ac:dyDescent="0.2">
      <c r="G5888" s="12"/>
    </row>
    <row r="5889" spans="7:7" x14ac:dyDescent="0.2">
      <c r="G5889" s="12"/>
    </row>
    <row r="5890" spans="7:7" x14ac:dyDescent="0.2">
      <c r="G5890" s="12"/>
    </row>
    <row r="5891" spans="7:7" x14ac:dyDescent="0.2">
      <c r="G5891" s="12"/>
    </row>
    <row r="5892" spans="7:7" x14ac:dyDescent="0.2">
      <c r="G5892" s="12"/>
    </row>
    <row r="5893" spans="7:7" x14ac:dyDescent="0.2">
      <c r="G5893" s="12"/>
    </row>
    <row r="5894" spans="7:7" x14ac:dyDescent="0.2">
      <c r="G5894" s="12"/>
    </row>
    <row r="5895" spans="7:7" x14ac:dyDescent="0.2">
      <c r="G5895" s="12"/>
    </row>
    <row r="5896" spans="7:7" x14ac:dyDescent="0.2">
      <c r="G5896" s="12"/>
    </row>
    <row r="5897" spans="7:7" x14ac:dyDescent="0.2">
      <c r="G5897" s="12"/>
    </row>
    <row r="5898" spans="7:7" x14ac:dyDescent="0.2">
      <c r="G5898" s="12"/>
    </row>
    <row r="5899" spans="7:7" x14ac:dyDescent="0.2">
      <c r="G5899" s="12"/>
    </row>
    <row r="5900" spans="7:7" x14ac:dyDescent="0.2">
      <c r="G5900" s="12"/>
    </row>
    <row r="5901" spans="7:7" x14ac:dyDescent="0.2">
      <c r="G5901" s="12"/>
    </row>
    <row r="5902" spans="7:7" x14ac:dyDescent="0.2">
      <c r="G5902" s="12"/>
    </row>
    <row r="5903" spans="7:7" x14ac:dyDescent="0.2">
      <c r="G5903" s="12"/>
    </row>
    <row r="5904" spans="7:7" x14ac:dyDescent="0.2">
      <c r="G5904" s="12"/>
    </row>
    <row r="5905" spans="7:7" x14ac:dyDescent="0.2">
      <c r="G5905" s="12"/>
    </row>
    <row r="5906" spans="7:7" x14ac:dyDescent="0.2">
      <c r="G5906" s="12"/>
    </row>
    <row r="5907" spans="7:7" x14ac:dyDescent="0.2">
      <c r="G5907" s="12"/>
    </row>
    <row r="5908" spans="7:7" x14ac:dyDescent="0.2">
      <c r="G5908" s="12"/>
    </row>
    <row r="5909" spans="7:7" x14ac:dyDescent="0.2">
      <c r="G5909" s="12"/>
    </row>
    <row r="5910" spans="7:7" x14ac:dyDescent="0.2">
      <c r="G5910" s="12"/>
    </row>
    <row r="5911" spans="7:7" x14ac:dyDescent="0.2">
      <c r="G5911" s="12"/>
    </row>
    <row r="5912" spans="7:7" x14ac:dyDescent="0.2">
      <c r="G5912" s="12"/>
    </row>
    <row r="5913" spans="7:7" x14ac:dyDescent="0.2">
      <c r="G5913" s="12"/>
    </row>
    <row r="5914" spans="7:7" x14ac:dyDescent="0.2">
      <c r="G5914" s="12"/>
    </row>
    <row r="5915" spans="7:7" x14ac:dyDescent="0.2">
      <c r="G5915" s="12"/>
    </row>
    <row r="5916" spans="7:7" x14ac:dyDescent="0.2">
      <c r="G5916" s="12"/>
    </row>
    <row r="5917" spans="7:7" x14ac:dyDescent="0.2">
      <c r="G5917" s="12"/>
    </row>
    <row r="5918" spans="7:7" x14ac:dyDescent="0.2">
      <c r="G5918" s="12"/>
    </row>
    <row r="5919" spans="7:7" x14ac:dyDescent="0.2">
      <c r="G5919" s="12"/>
    </row>
    <row r="5920" spans="7:7" x14ac:dyDescent="0.2">
      <c r="G5920" s="12"/>
    </row>
    <row r="5921" spans="7:7" x14ac:dyDescent="0.2">
      <c r="G5921" s="12"/>
    </row>
    <row r="5922" spans="7:7" x14ac:dyDescent="0.2">
      <c r="G5922" s="12"/>
    </row>
    <row r="5923" spans="7:7" x14ac:dyDescent="0.2">
      <c r="G5923" s="12"/>
    </row>
    <row r="5924" spans="7:7" x14ac:dyDescent="0.2">
      <c r="G5924" s="12"/>
    </row>
    <row r="5925" spans="7:7" x14ac:dyDescent="0.2">
      <c r="G5925" s="12"/>
    </row>
    <row r="5926" spans="7:7" x14ac:dyDescent="0.2">
      <c r="G5926" s="12"/>
    </row>
    <row r="5927" spans="7:7" x14ac:dyDescent="0.2">
      <c r="G5927" s="12"/>
    </row>
    <row r="5928" spans="7:7" x14ac:dyDescent="0.2">
      <c r="G5928" s="12"/>
    </row>
    <row r="5929" spans="7:7" x14ac:dyDescent="0.2">
      <c r="G5929" s="12"/>
    </row>
    <row r="5930" spans="7:7" x14ac:dyDescent="0.2">
      <c r="G5930" s="12"/>
    </row>
    <row r="5931" spans="7:7" x14ac:dyDescent="0.2">
      <c r="G5931" s="12"/>
    </row>
    <row r="5932" spans="7:7" x14ac:dyDescent="0.2">
      <c r="G5932" s="12"/>
    </row>
    <row r="5933" spans="7:7" x14ac:dyDescent="0.2">
      <c r="G5933" s="12"/>
    </row>
    <row r="5934" spans="7:7" x14ac:dyDescent="0.2">
      <c r="G5934" s="12"/>
    </row>
    <row r="5935" spans="7:7" x14ac:dyDescent="0.2">
      <c r="G5935" s="12"/>
    </row>
    <row r="5936" spans="7:7" x14ac:dyDescent="0.2">
      <c r="G5936" s="12"/>
    </row>
    <row r="5937" spans="7:7" x14ac:dyDescent="0.2">
      <c r="G5937" s="12"/>
    </row>
    <row r="5938" spans="7:7" x14ac:dyDescent="0.2">
      <c r="G5938" s="12"/>
    </row>
    <row r="5939" spans="7:7" x14ac:dyDescent="0.2">
      <c r="G5939" s="12"/>
    </row>
    <row r="5940" spans="7:7" x14ac:dyDescent="0.2">
      <c r="G5940" s="12"/>
    </row>
    <row r="5941" spans="7:7" x14ac:dyDescent="0.2">
      <c r="G5941" s="12"/>
    </row>
    <row r="5942" spans="7:7" x14ac:dyDescent="0.2">
      <c r="G5942" s="12"/>
    </row>
    <row r="5943" spans="7:7" x14ac:dyDescent="0.2">
      <c r="G5943" s="12"/>
    </row>
    <row r="5944" spans="7:7" x14ac:dyDescent="0.2">
      <c r="G5944" s="12"/>
    </row>
    <row r="5945" spans="7:7" x14ac:dyDescent="0.2">
      <c r="G5945" s="12"/>
    </row>
    <row r="5946" spans="7:7" x14ac:dyDescent="0.2">
      <c r="G5946" s="12"/>
    </row>
    <row r="5947" spans="7:7" x14ac:dyDescent="0.2">
      <c r="G5947" s="12"/>
    </row>
    <row r="5948" spans="7:7" x14ac:dyDescent="0.2">
      <c r="G5948" s="12"/>
    </row>
    <row r="5949" spans="7:7" x14ac:dyDescent="0.2">
      <c r="G5949" s="12"/>
    </row>
    <row r="5950" spans="7:7" x14ac:dyDescent="0.2">
      <c r="G5950" s="12"/>
    </row>
    <row r="5951" spans="7:7" x14ac:dyDescent="0.2">
      <c r="G5951" s="12"/>
    </row>
    <row r="5952" spans="7:7" x14ac:dyDescent="0.2">
      <c r="G5952" s="12"/>
    </row>
    <row r="5953" spans="7:7" x14ac:dyDescent="0.2">
      <c r="G5953" s="12"/>
    </row>
    <row r="5954" spans="7:7" x14ac:dyDescent="0.2">
      <c r="G5954" s="12"/>
    </row>
    <row r="5955" spans="7:7" x14ac:dyDescent="0.2">
      <c r="G5955" s="12"/>
    </row>
    <row r="5956" spans="7:7" x14ac:dyDescent="0.2">
      <c r="G5956" s="12"/>
    </row>
    <row r="5957" spans="7:7" x14ac:dyDescent="0.2">
      <c r="G5957" s="12"/>
    </row>
    <row r="5958" spans="7:7" x14ac:dyDescent="0.2">
      <c r="G5958" s="12"/>
    </row>
    <row r="5959" spans="7:7" x14ac:dyDescent="0.2">
      <c r="G5959" s="12"/>
    </row>
    <row r="5960" spans="7:7" x14ac:dyDescent="0.2">
      <c r="G5960" s="12"/>
    </row>
    <row r="5961" spans="7:7" x14ac:dyDescent="0.2">
      <c r="G5961" s="12"/>
    </row>
    <row r="5962" spans="7:7" x14ac:dyDescent="0.2">
      <c r="G5962" s="12"/>
    </row>
    <row r="5963" spans="7:7" x14ac:dyDescent="0.2">
      <c r="G5963" s="12"/>
    </row>
    <row r="5964" spans="7:7" x14ac:dyDescent="0.2">
      <c r="G5964" s="12"/>
    </row>
    <row r="5965" spans="7:7" x14ac:dyDescent="0.2">
      <c r="G5965" s="12"/>
    </row>
    <row r="5966" spans="7:7" x14ac:dyDescent="0.2">
      <c r="G5966" s="12"/>
    </row>
    <row r="5967" spans="7:7" x14ac:dyDescent="0.2">
      <c r="G5967" s="12"/>
    </row>
    <row r="5968" spans="7:7" x14ac:dyDescent="0.2">
      <c r="G5968" s="12"/>
    </row>
    <row r="5969" spans="7:7" x14ac:dyDescent="0.2">
      <c r="G5969" s="12"/>
    </row>
    <row r="5970" spans="7:7" x14ac:dyDescent="0.2">
      <c r="G5970" s="12"/>
    </row>
    <row r="5971" spans="7:7" x14ac:dyDescent="0.2">
      <c r="G5971" s="12"/>
    </row>
    <row r="5972" spans="7:7" x14ac:dyDescent="0.2">
      <c r="G5972" s="12"/>
    </row>
    <row r="5973" spans="7:7" x14ac:dyDescent="0.2">
      <c r="G5973" s="12"/>
    </row>
    <row r="5974" spans="7:7" x14ac:dyDescent="0.2">
      <c r="G5974" s="12"/>
    </row>
    <row r="5975" spans="7:7" x14ac:dyDescent="0.2">
      <c r="G5975" s="12"/>
    </row>
    <row r="5976" spans="7:7" x14ac:dyDescent="0.2">
      <c r="G5976" s="12"/>
    </row>
    <row r="5977" spans="7:7" x14ac:dyDescent="0.2">
      <c r="G5977" s="12"/>
    </row>
    <row r="5978" spans="7:7" x14ac:dyDescent="0.2">
      <c r="G5978" s="12"/>
    </row>
    <row r="5979" spans="7:7" x14ac:dyDescent="0.2">
      <c r="G5979" s="12"/>
    </row>
    <row r="5980" spans="7:7" x14ac:dyDescent="0.2">
      <c r="G5980" s="12"/>
    </row>
    <row r="5981" spans="7:7" x14ac:dyDescent="0.2">
      <c r="G5981" s="12"/>
    </row>
    <row r="5982" spans="7:7" x14ac:dyDescent="0.2">
      <c r="G5982" s="12"/>
    </row>
    <row r="5983" spans="7:7" x14ac:dyDescent="0.2">
      <c r="G5983" s="12"/>
    </row>
    <row r="5984" spans="7:7" x14ac:dyDescent="0.2">
      <c r="G5984" s="12"/>
    </row>
    <row r="5985" spans="7:7" x14ac:dyDescent="0.2">
      <c r="G5985" s="12"/>
    </row>
    <row r="5986" spans="7:7" x14ac:dyDescent="0.2">
      <c r="G5986" s="12"/>
    </row>
    <row r="5987" spans="7:7" x14ac:dyDescent="0.2">
      <c r="G5987" s="12"/>
    </row>
    <row r="5988" spans="7:7" x14ac:dyDescent="0.2">
      <c r="G5988" s="12"/>
    </row>
    <row r="5989" spans="7:7" x14ac:dyDescent="0.2">
      <c r="G5989" s="12"/>
    </row>
    <row r="5990" spans="7:7" x14ac:dyDescent="0.2">
      <c r="G5990" s="12"/>
    </row>
    <row r="5991" spans="7:7" x14ac:dyDescent="0.2">
      <c r="G5991" s="12"/>
    </row>
    <row r="5992" spans="7:7" x14ac:dyDescent="0.2">
      <c r="G5992" s="12"/>
    </row>
    <row r="5993" spans="7:7" x14ac:dyDescent="0.2">
      <c r="G5993" s="12"/>
    </row>
    <row r="5994" spans="7:7" x14ac:dyDescent="0.2">
      <c r="G5994" s="12"/>
    </row>
    <row r="5995" spans="7:7" x14ac:dyDescent="0.2">
      <c r="G5995" s="12"/>
    </row>
    <row r="5996" spans="7:7" x14ac:dyDescent="0.2">
      <c r="G5996" s="12"/>
    </row>
    <row r="5997" spans="7:7" x14ac:dyDescent="0.2">
      <c r="G5997" s="12"/>
    </row>
    <row r="5998" spans="7:7" x14ac:dyDescent="0.2">
      <c r="G5998" s="12"/>
    </row>
    <row r="5999" spans="7:7" x14ac:dyDescent="0.2">
      <c r="G5999" s="12"/>
    </row>
    <row r="6000" spans="7:7" x14ac:dyDescent="0.2">
      <c r="G6000" s="12"/>
    </row>
    <row r="6001" spans="7:7" x14ac:dyDescent="0.2">
      <c r="G6001" s="12"/>
    </row>
    <row r="6002" spans="7:7" x14ac:dyDescent="0.2">
      <c r="G6002" s="12"/>
    </row>
    <row r="6003" spans="7:7" x14ac:dyDescent="0.2">
      <c r="G6003" s="12"/>
    </row>
    <row r="6004" spans="7:7" x14ac:dyDescent="0.2">
      <c r="G6004" s="12"/>
    </row>
    <row r="6005" spans="7:7" x14ac:dyDescent="0.2">
      <c r="G6005" s="12"/>
    </row>
    <row r="6006" spans="7:7" x14ac:dyDescent="0.2">
      <c r="G6006" s="12"/>
    </row>
    <row r="6007" spans="7:7" x14ac:dyDescent="0.2">
      <c r="G6007" s="12"/>
    </row>
    <row r="6008" spans="7:7" x14ac:dyDescent="0.2">
      <c r="G6008" s="12"/>
    </row>
    <row r="6009" spans="7:7" x14ac:dyDescent="0.2">
      <c r="G6009" s="12"/>
    </row>
    <row r="6010" spans="7:7" x14ac:dyDescent="0.2">
      <c r="G6010" s="12"/>
    </row>
    <row r="6011" spans="7:7" x14ac:dyDescent="0.2">
      <c r="G6011" s="12"/>
    </row>
    <row r="6012" spans="7:7" x14ac:dyDescent="0.2">
      <c r="G6012" s="12"/>
    </row>
    <row r="6013" spans="7:7" x14ac:dyDescent="0.2">
      <c r="G6013" s="12"/>
    </row>
    <row r="6014" spans="7:7" x14ac:dyDescent="0.2">
      <c r="G6014" s="12"/>
    </row>
    <row r="6015" spans="7:7" x14ac:dyDescent="0.2">
      <c r="G6015" s="12"/>
    </row>
    <row r="6016" spans="7:7" x14ac:dyDescent="0.2">
      <c r="G6016" s="12"/>
    </row>
    <row r="6017" spans="7:7" x14ac:dyDescent="0.2">
      <c r="G6017" s="12"/>
    </row>
    <row r="6018" spans="7:7" x14ac:dyDescent="0.2">
      <c r="G6018" s="12"/>
    </row>
    <row r="6019" spans="7:7" x14ac:dyDescent="0.2">
      <c r="G6019" s="12"/>
    </row>
    <row r="6020" spans="7:7" x14ac:dyDescent="0.2">
      <c r="G6020" s="12"/>
    </row>
    <row r="6021" spans="7:7" x14ac:dyDescent="0.2">
      <c r="G6021" s="12"/>
    </row>
    <row r="6022" spans="7:7" x14ac:dyDescent="0.2">
      <c r="G6022" s="12"/>
    </row>
    <row r="6023" spans="7:7" x14ac:dyDescent="0.2">
      <c r="G6023" s="12"/>
    </row>
    <row r="6024" spans="7:7" x14ac:dyDescent="0.2">
      <c r="G6024" s="12"/>
    </row>
    <row r="6025" spans="7:7" x14ac:dyDescent="0.2">
      <c r="G6025" s="12"/>
    </row>
    <row r="6026" spans="7:7" x14ac:dyDescent="0.2">
      <c r="G6026" s="12"/>
    </row>
    <row r="6027" spans="7:7" x14ac:dyDescent="0.2">
      <c r="G6027" s="12"/>
    </row>
    <row r="6028" spans="7:7" x14ac:dyDescent="0.2">
      <c r="G6028" s="12"/>
    </row>
    <row r="6029" spans="7:7" x14ac:dyDescent="0.2">
      <c r="G6029" s="12"/>
    </row>
    <row r="6030" spans="7:7" x14ac:dyDescent="0.2">
      <c r="G6030" s="12"/>
    </row>
    <row r="6031" spans="7:7" x14ac:dyDescent="0.2">
      <c r="G6031" s="12"/>
    </row>
    <row r="6032" spans="7:7" x14ac:dyDescent="0.2">
      <c r="G6032" s="12"/>
    </row>
    <row r="6033" spans="7:7" x14ac:dyDescent="0.2">
      <c r="G6033" s="12"/>
    </row>
    <row r="6034" spans="7:7" x14ac:dyDescent="0.2">
      <c r="G6034" s="12"/>
    </row>
    <row r="6035" spans="7:7" x14ac:dyDescent="0.2">
      <c r="G6035" s="12"/>
    </row>
    <row r="6036" spans="7:7" x14ac:dyDescent="0.2">
      <c r="G6036" s="12"/>
    </row>
    <row r="6037" spans="7:7" x14ac:dyDescent="0.2">
      <c r="G6037" s="12"/>
    </row>
    <row r="6038" spans="7:7" x14ac:dyDescent="0.2">
      <c r="G6038" s="12"/>
    </row>
    <row r="6039" spans="7:7" x14ac:dyDescent="0.2">
      <c r="G6039" s="12"/>
    </row>
    <row r="6040" spans="7:7" x14ac:dyDescent="0.2">
      <c r="G6040" s="12"/>
    </row>
    <row r="6041" spans="7:7" x14ac:dyDescent="0.2">
      <c r="G6041" s="12"/>
    </row>
    <row r="6042" spans="7:7" x14ac:dyDescent="0.2">
      <c r="G6042" s="12"/>
    </row>
    <row r="6043" spans="7:7" x14ac:dyDescent="0.2">
      <c r="G6043" s="12"/>
    </row>
    <row r="6044" spans="7:7" x14ac:dyDescent="0.2">
      <c r="G6044" s="12"/>
    </row>
    <row r="6045" spans="7:7" x14ac:dyDescent="0.2">
      <c r="G6045" s="12"/>
    </row>
    <row r="6046" spans="7:7" x14ac:dyDescent="0.2">
      <c r="G6046" s="12"/>
    </row>
    <row r="6047" spans="7:7" x14ac:dyDescent="0.2">
      <c r="G6047" s="12"/>
    </row>
    <row r="6048" spans="7:7" x14ac:dyDescent="0.2">
      <c r="G6048" s="12"/>
    </row>
    <row r="6049" spans="7:7" x14ac:dyDescent="0.2">
      <c r="G6049" s="12"/>
    </row>
    <row r="6050" spans="7:7" x14ac:dyDescent="0.2">
      <c r="G6050" s="12"/>
    </row>
    <row r="6051" spans="7:7" x14ac:dyDescent="0.2">
      <c r="G6051" s="12"/>
    </row>
    <row r="6052" spans="7:7" x14ac:dyDescent="0.2">
      <c r="G6052" s="12"/>
    </row>
    <row r="6053" spans="7:7" x14ac:dyDescent="0.2">
      <c r="G6053" s="12"/>
    </row>
    <row r="6054" spans="7:7" x14ac:dyDescent="0.2">
      <c r="G6054" s="12"/>
    </row>
    <row r="6055" spans="7:7" x14ac:dyDescent="0.2">
      <c r="G6055" s="12"/>
    </row>
    <row r="6056" spans="7:7" x14ac:dyDescent="0.2">
      <c r="G6056" s="12"/>
    </row>
    <row r="6057" spans="7:7" x14ac:dyDescent="0.2">
      <c r="G6057" s="12"/>
    </row>
    <row r="6058" spans="7:7" x14ac:dyDescent="0.2">
      <c r="G6058" s="12"/>
    </row>
    <row r="6059" spans="7:7" x14ac:dyDescent="0.2">
      <c r="G6059" s="12"/>
    </row>
    <row r="6060" spans="7:7" x14ac:dyDescent="0.2">
      <c r="G6060" s="12"/>
    </row>
    <row r="6061" spans="7:7" x14ac:dyDescent="0.2">
      <c r="G6061" s="12"/>
    </row>
    <row r="6062" spans="7:7" x14ac:dyDescent="0.2">
      <c r="G6062" s="12"/>
    </row>
    <row r="6063" spans="7:7" x14ac:dyDescent="0.2">
      <c r="G6063" s="12"/>
    </row>
    <row r="6064" spans="7:7" x14ac:dyDescent="0.2">
      <c r="G6064" s="12"/>
    </row>
    <row r="6065" spans="7:7" x14ac:dyDescent="0.2">
      <c r="G6065" s="12"/>
    </row>
    <row r="6066" spans="7:7" x14ac:dyDescent="0.2">
      <c r="G6066" s="12"/>
    </row>
    <row r="6067" spans="7:7" x14ac:dyDescent="0.2">
      <c r="G6067" s="12"/>
    </row>
    <row r="6068" spans="7:7" x14ac:dyDescent="0.2">
      <c r="G6068" s="12"/>
    </row>
    <row r="6069" spans="7:7" x14ac:dyDescent="0.2">
      <c r="G6069" s="12"/>
    </row>
    <row r="6070" spans="7:7" x14ac:dyDescent="0.2">
      <c r="G6070" s="12"/>
    </row>
    <row r="6071" spans="7:7" x14ac:dyDescent="0.2">
      <c r="G6071" s="12"/>
    </row>
    <row r="6072" spans="7:7" x14ac:dyDescent="0.2">
      <c r="G6072" s="12"/>
    </row>
    <row r="6073" spans="7:7" x14ac:dyDescent="0.2">
      <c r="G6073" s="12"/>
    </row>
    <row r="6074" spans="7:7" x14ac:dyDescent="0.2">
      <c r="G6074" s="12"/>
    </row>
    <row r="6075" spans="7:7" x14ac:dyDescent="0.2">
      <c r="G6075" s="12"/>
    </row>
    <row r="6076" spans="7:7" x14ac:dyDescent="0.2">
      <c r="G6076" s="12"/>
    </row>
    <row r="6077" spans="7:7" x14ac:dyDescent="0.2">
      <c r="G6077" s="12"/>
    </row>
    <row r="6078" spans="7:7" x14ac:dyDescent="0.2">
      <c r="G6078" s="12"/>
    </row>
    <row r="6079" spans="7:7" x14ac:dyDescent="0.2">
      <c r="G6079" s="12"/>
    </row>
    <row r="6080" spans="7:7" x14ac:dyDescent="0.2">
      <c r="G6080" s="12"/>
    </row>
    <row r="6081" spans="7:7" x14ac:dyDescent="0.2">
      <c r="G6081" s="12"/>
    </row>
    <row r="6082" spans="7:7" x14ac:dyDescent="0.2">
      <c r="G6082" s="12"/>
    </row>
    <row r="6083" spans="7:7" x14ac:dyDescent="0.2">
      <c r="G6083" s="12"/>
    </row>
    <row r="6084" spans="7:7" x14ac:dyDescent="0.2">
      <c r="G6084" s="12"/>
    </row>
    <row r="6085" spans="7:7" x14ac:dyDescent="0.2">
      <c r="G6085" s="12"/>
    </row>
    <row r="6086" spans="7:7" x14ac:dyDescent="0.2">
      <c r="G6086" s="12"/>
    </row>
    <row r="6087" spans="7:7" x14ac:dyDescent="0.2">
      <c r="G6087" s="12"/>
    </row>
    <row r="6088" spans="7:7" x14ac:dyDescent="0.2">
      <c r="G6088" s="12"/>
    </row>
    <row r="6089" spans="7:7" x14ac:dyDescent="0.2">
      <c r="G6089" s="12"/>
    </row>
    <row r="6090" spans="7:7" x14ac:dyDescent="0.2">
      <c r="G6090" s="12"/>
    </row>
    <row r="6091" spans="7:7" x14ac:dyDescent="0.2">
      <c r="G6091" s="12"/>
    </row>
    <row r="6092" spans="7:7" x14ac:dyDescent="0.2">
      <c r="G6092" s="12"/>
    </row>
    <row r="6093" spans="7:7" x14ac:dyDescent="0.2">
      <c r="G6093" s="12"/>
    </row>
    <row r="6094" spans="7:7" x14ac:dyDescent="0.2">
      <c r="G6094" s="12"/>
    </row>
    <row r="6095" spans="7:7" x14ac:dyDescent="0.2">
      <c r="G6095" s="12"/>
    </row>
    <row r="6096" spans="7:7" x14ac:dyDescent="0.2">
      <c r="G6096" s="12"/>
    </row>
    <row r="6097" spans="7:7" x14ac:dyDescent="0.2">
      <c r="G6097" s="12"/>
    </row>
    <row r="6098" spans="7:7" x14ac:dyDescent="0.2">
      <c r="G6098" s="12"/>
    </row>
    <row r="6099" spans="7:7" x14ac:dyDescent="0.2">
      <c r="G6099" s="12"/>
    </row>
    <row r="6100" spans="7:7" x14ac:dyDescent="0.2">
      <c r="G6100" s="12"/>
    </row>
    <row r="6101" spans="7:7" x14ac:dyDescent="0.2">
      <c r="G6101" s="12"/>
    </row>
    <row r="6102" spans="7:7" x14ac:dyDescent="0.2">
      <c r="G6102" s="12"/>
    </row>
    <row r="6103" spans="7:7" x14ac:dyDescent="0.2">
      <c r="G6103" s="12"/>
    </row>
    <row r="6104" spans="7:7" x14ac:dyDescent="0.2">
      <c r="G6104" s="12"/>
    </row>
    <row r="6105" spans="7:7" x14ac:dyDescent="0.2">
      <c r="G6105" s="12"/>
    </row>
    <row r="6106" spans="7:7" x14ac:dyDescent="0.2">
      <c r="G6106" s="12"/>
    </row>
    <row r="6107" spans="7:7" x14ac:dyDescent="0.2">
      <c r="G6107" s="12"/>
    </row>
    <row r="6108" spans="7:7" x14ac:dyDescent="0.2">
      <c r="G6108" s="12"/>
    </row>
    <row r="6109" spans="7:7" x14ac:dyDescent="0.2">
      <c r="G6109" s="12"/>
    </row>
    <row r="6110" spans="7:7" x14ac:dyDescent="0.2">
      <c r="G6110" s="12"/>
    </row>
    <row r="6111" spans="7:7" x14ac:dyDescent="0.2">
      <c r="G6111" s="12"/>
    </row>
    <row r="6112" spans="7:7" x14ac:dyDescent="0.2">
      <c r="G6112" s="12"/>
    </row>
    <row r="6113" spans="7:7" x14ac:dyDescent="0.2">
      <c r="G6113" s="12"/>
    </row>
    <row r="6114" spans="7:7" x14ac:dyDescent="0.2">
      <c r="G6114" s="12"/>
    </row>
    <row r="6115" spans="7:7" x14ac:dyDescent="0.2">
      <c r="G6115" s="12"/>
    </row>
    <row r="6116" spans="7:7" x14ac:dyDescent="0.2">
      <c r="G6116" s="12"/>
    </row>
    <row r="6117" spans="7:7" x14ac:dyDescent="0.2">
      <c r="G6117" s="12"/>
    </row>
    <row r="6118" spans="7:7" x14ac:dyDescent="0.2">
      <c r="G6118" s="12"/>
    </row>
    <row r="6119" spans="7:7" x14ac:dyDescent="0.2">
      <c r="G6119" s="12"/>
    </row>
    <row r="6120" spans="7:7" x14ac:dyDescent="0.2">
      <c r="G6120" s="12"/>
    </row>
    <row r="6121" spans="7:7" x14ac:dyDescent="0.2">
      <c r="G6121" s="12"/>
    </row>
    <row r="6122" spans="7:7" x14ac:dyDescent="0.2">
      <c r="G6122" s="12"/>
    </row>
    <row r="6123" spans="7:7" x14ac:dyDescent="0.2">
      <c r="G6123" s="12"/>
    </row>
    <row r="6124" spans="7:7" x14ac:dyDescent="0.2">
      <c r="G6124" s="12"/>
    </row>
    <row r="6125" spans="7:7" x14ac:dyDescent="0.2">
      <c r="G6125" s="12"/>
    </row>
    <row r="6126" spans="7:7" x14ac:dyDescent="0.2">
      <c r="G6126" s="12"/>
    </row>
    <row r="6127" spans="7:7" x14ac:dyDescent="0.2">
      <c r="G6127" s="12"/>
    </row>
    <row r="6128" spans="7:7" x14ac:dyDescent="0.2">
      <c r="G6128" s="12"/>
    </row>
    <row r="6129" spans="7:7" x14ac:dyDescent="0.2">
      <c r="G6129" s="12"/>
    </row>
    <row r="6130" spans="7:7" x14ac:dyDescent="0.2">
      <c r="G6130" s="12"/>
    </row>
    <row r="6131" spans="7:7" x14ac:dyDescent="0.2">
      <c r="G6131" s="12"/>
    </row>
    <row r="6132" spans="7:7" x14ac:dyDescent="0.2">
      <c r="G6132" s="12"/>
    </row>
    <row r="6133" spans="7:7" x14ac:dyDescent="0.2">
      <c r="G6133" s="12"/>
    </row>
    <row r="6134" spans="7:7" x14ac:dyDescent="0.2">
      <c r="G6134" s="12"/>
    </row>
    <row r="6135" spans="7:7" x14ac:dyDescent="0.2">
      <c r="G6135" s="12"/>
    </row>
    <row r="6136" spans="7:7" x14ac:dyDescent="0.2">
      <c r="G6136" s="12"/>
    </row>
    <row r="6137" spans="7:7" x14ac:dyDescent="0.2">
      <c r="G6137" s="12"/>
    </row>
    <row r="6138" spans="7:7" x14ac:dyDescent="0.2">
      <c r="G6138" s="12"/>
    </row>
    <row r="6139" spans="7:7" x14ac:dyDescent="0.2">
      <c r="G6139" s="12"/>
    </row>
    <row r="6140" spans="7:7" x14ac:dyDescent="0.2">
      <c r="G6140" s="12"/>
    </row>
    <row r="6141" spans="7:7" x14ac:dyDescent="0.2">
      <c r="G6141" s="12"/>
    </row>
    <row r="6142" spans="7:7" x14ac:dyDescent="0.2">
      <c r="G6142" s="12"/>
    </row>
    <row r="6143" spans="7:7" x14ac:dyDescent="0.2">
      <c r="G6143" s="12"/>
    </row>
    <row r="6144" spans="7:7" x14ac:dyDescent="0.2">
      <c r="G6144" s="12"/>
    </row>
    <row r="6145" spans="7:7" x14ac:dyDescent="0.2">
      <c r="G6145" s="12"/>
    </row>
    <row r="6146" spans="7:7" x14ac:dyDescent="0.2">
      <c r="G6146" s="12"/>
    </row>
    <row r="6147" spans="7:7" x14ac:dyDescent="0.2">
      <c r="G6147" s="12"/>
    </row>
    <row r="6148" spans="7:7" x14ac:dyDescent="0.2">
      <c r="G6148" s="12"/>
    </row>
    <row r="6149" spans="7:7" x14ac:dyDescent="0.2">
      <c r="G6149" s="12"/>
    </row>
    <row r="6150" spans="7:7" x14ac:dyDescent="0.2">
      <c r="G6150" s="12"/>
    </row>
    <row r="6151" spans="7:7" x14ac:dyDescent="0.2">
      <c r="G6151" s="12"/>
    </row>
    <row r="6152" spans="7:7" x14ac:dyDescent="0.2">
      <c r="G6152" s="12"/>
    </row>
    <row r="6153" spans="7:7" x14ac:dyDescent="0.2">
      <c r="G6153" s="12"/>
    </row>
    <row r="6154" spans="7:7" x14ac:dyDescent="0.2">
      <c r="G6154" s="12"/>
    </row>
    <row r="6155" spans="7:7" x14ac:dyDescent="0.2">
      <c r="G6155" s="12"/>
    </row>
    <row r="6156" spans="7:7" x14ac:dyDescent="0.2">
      <c r="G6156" s="12"/>
    </row>
    <row r="6157" spans="7:7" x14ac:dyDescent="0.2">
      <c r="G6157" s="12"/>
    </row>
    <row r="6158" spans="7:7" x14ac:dyDescent="0.2">
      <c r="G6158" s="12"/>
    </row>
    <row r="6159" spans="7:7" x14ac:dyDescent="0.2">
      <c r="G6159" s="12"/>
    </row>
    <row r="6160" spans="7:7" x14ac:dyDescent="0.2">
      <c r="G6160" s="12"/>
    </row>
    <row r="6161" spans="7:7" x14ac:dyDescent="0.2">
      <c r="G6161" s="12"/>
    </row>
    <row r="6162" spans="7:7" x14ac:dyDescent="0.2">
      <c r="G6162" s="12"/>
    </row>
    <row r="6163" spans="7:7" x14ac:dyDescent="0.2">
      <c r="G6163" s="12"/>
    </row>
    <row r="6164" spans="7:7" x14ac:dyDescent="0.2">
      <c r="G6164" s="12"/>
    </row>
    <row r="6165" spans="7:7" x14ac:dyDescent="0.2">
      <c r="G6165" s="12"/>
    </row>
    <row r="6166" spans="7:7" x14ac:dyDescent="0.2">
      <c r="G6166" s="12"/>
    </row>
    <row r="6167" spans="7:7" x14ac:dyDescent="0.2">
      <c r="G6167" s="12"/>
    </row>
    <row r="6168" spans="7:7" x14ac:dyDescent="0.2">
      <c r="G6168" s="12"/>
    </row>
    <row r="6169" spans="7:7" x14ac:dyDescent="0.2">
      <c r="G6169" s="12"/>
    </row>
    <row r="6170" spans="7:7" x14ac:dyDescent="0.2">
      <c r="G6170" s="12"/>
    </row>
    <row r="6171" spans="7:7" x14ac:dyDescent="0.2">
      <c r="G6171" s="12"/>
    </row>
    <row r="6172" spans="7:7" x14ac:dyDescent="0.2">
      <c r="G6172" s="12"/>
    </row>
    <row r="6173" spans="7:7" x14ac:dyDescent="0.2">
      <c r="G6173" s="12"/>
    </row>
    <row r="6174" spans="7:7" x14ac:dyDescent="0.2">
      <c r="G6174" s="12"/>
    </row>
    <row r="6175" spans="7:7" x14ac:dyDescent="0.2">
      <c r="G6175" s="12"/>
    </row>
    <row r="6176" spans="7:7" x14ac:dyDescent="0.2">
      <c r="G6176" s="12"/>
    </row>
    <row r="6177" spans="7:7" x14ac:dyDescent="0.2">
      <c r="G6177" s="12"/>
    </row>
    <row r="6178" spans="7:7" x14ac:dyDescent="0.2">
      <c r="G6178" s="12"/>
    </row>
    <row r="6179" spans="7:7" x14ac:dyDescent="0.2">
      <c r="G6179" s="12"/>
    </row>
    <row r="6180" spans="7:7" x14ac:dyDescent="0.2">
      <c r="G6180" s="12"/>
    </row>
    <row r="6181" spans="7:7" x14ac:dyDescent="0.2">
      <c r="G6181" s="12"/>
    </row>
    <row r="6182" spans="7:7" x14ac:dyDescent="0.2">
      <c r="G6182" s="12"/>
    </row>
    <row r="6183" spans="7:7" x14ac:dyDescent="0.2">
      <c r="G6183" s="12"/>
    </row>
    <row r="6184" spans="7:7" x14ac:dyDescent="0.2">
      <c r="G6184" s="12"/>
    </row>
    <row r="6185" spans="7:7" x14ac:dyDescent="0.2">
      <c r="G6185" s="12"/>
    </row>
    <row r="6186" spans="7:7" x14ac:dyDescent="0.2">
      <c r="G6186" s="12"/>
    </row>
    <row r="6187" spans="7:7" x14ac:dyDescent="0.2">
      <c r="G6187" s="12"/>
    </row>
    <row r="6188" spans="7:7" x14ac:dyDescent="0.2">
      <c r="G6188" s="12"/>
    </row>
    <row r="6189" spans="7:7" x14ac:dyDescent="0.2">
      <c r="G6189" s="12"/>
    </row>
    <row r="6190" spans="7:7" x14ac:dyDescent="0.2">
      <c r="G6190" s="12"/>
    </row>
    <row r="6191" spans="7:7" x14ac:dyDescent="0.2">
      <c r="G6191" s="12"/>
    </row>
    <row r="6192" spans="7:7" x14ac:dyDescent="0.2">
      <c r="G6192" s="12"/>
    </row>
    <row r="6193" spans="7:7" x14ac:dyDescent="0.2">
      <c r="G6193" s="12"/>
    </row>
    <row r="6194" spans="7:7" x14ac:dyDescent="0.2">
      <c r="G6194" s="12"/>
    </row>
    <row r="6195" spans="7:7" x14ac:dyDescent="0.2">
      <c r="G6195" s="12"/>
    </row>
    <row r="6196" spans="7:7" x14ac:dyDescent="0.2">
      <c r="G6196" s="12"/>
    </row>
    <row r="6197" spans="7:7" x14ac:dyDescent="0.2">
      <c r="G6197" s="12"/>
    </row>
    <row r="6198" spans="7:7" x14ac:dyDescent="0.2">
      <c r="G6198" s="12"/>
    </row>
    <row r="6199" spans="7:7" x14ac:dyDescent="0.2">
      <c r="G6199" s="12"/>
    </row>
    <row r="6200" spans="7:7" x14ac:dyDescent="0.2">
      <c r="G6200" s="12"/>
    </row>
    <row r="6201" spans="7:7" x14ac:dyDescent="0.2">
      <c r="G6201" s="12"/>
    </row>
    <row r="6202" spans="7:7" x14ac:dyDescent="0.2">
      <c r="G6202" s="12"/>
    </row>
    <row r="6203" spans="7:7" x14ac:dyDescent="0.2">
      <c r="G6203" s="12"/>
    </row>
    <row r="6204" spans="7:7" x14ac:dyDescent="0.2">
      <c r="G6204" s="12"/>
    </row>
    <row r="6205" spans="7:7" x14ac:dyDescent="0.2">
      <c r="G6205" s="12"/>
    </row>
    <row r="6206" spans="7:7" x14ac:dyDescent="0.2">
      <c r="G6206" s="12"/>
    </row>
    <row r="6207" spans="7:7" x14ac:dyDescent="0.2">
      <c r="G6207" s="12"/>
    </row>
    <row r="6208" spans="7:7" x14ac:dyDescent="0.2">
      <c r="G6208" s="12"/>
    </row>
    <row r="6209" spans="7:7" x14ac:dyDescent="0.2">
      <c r="G6209" s="12"/>
    </row>
    <row r="6210" spans="7:7" x14ac:dyDescent="0.2">
      <c r="G6210" s="12"/>
    </row>
    <row r="6211" spans="7:7" x14ac:dyDescent="0.2">
      <c r="G6211" s="12"/>
    </row>
    <row r="6212" spans="7:7" x14ac:dyDescent="0.2">
      <c r="G6212" s="12"/>
    </row>
    <row r="6213" spans="7:7" x14ac:dyDescent="0.2">
      <c r="G6213" s="12"/>
    </row>
    <row r="6214" spans="7:7" x14ac:dyDescent="0.2">
      <c r="G6214" s="12"/>
    </row>
    <row r="6215" spans="7:7" x14ac:dyDescent="0.2">
      <c r="G6215" s="12"/>
    </row>
    <row r="6216" spans="7:7" x14ac:dyDescent="0.2">
      <c r="G6216" s="12"/>
    </row>
    <row r="6217" spans="7:7" x14ac:dyDescent="0.2">
      <c r="G6217" s="12"/>
    </row>
    <row r="6218" spans="7:7" x14ac:dyDescent="0.2">
      <c r="G6218" s="12"/>
    </row>
    <row r="6219" spans="7:7" x14ac:dyDescent="0.2">
      <c r="G6219" s="12"/>
    </row>
    <row r="6220" spans="7:7" x14ac:dyDescent="0.2">
      <c r="G6220" s="12"/>
    </row>
    <row r="6221" spans="7:7" x14ac:dyDescent="0.2">
      <c r="G6221" s="12"/>
    </row>
    <row r="6222" spans="7:7" x14ac:dyDescent="0.2">
      <c r="G6222" s="12"/>
    </row>
    <row r="6223" spans="7:7" x14ac:dyDescent="0.2">
      <c r="G6223" s="12"/>
    </row>
    <row r="6224" spans="7:7" x14ac:dyDescent="0.2">
      <c r="G6224" s="12"/>
    </row>
    <row r="6225" spans="7:7" x14ac:dyDescent="0.2">
      <c r="G6225" s="12"/>
    </row>
    <row r="6226" spans="7:7" x14ac:dyDescent="0.2">
      <c r="G6226" s="12"/>
    </row>
    <row r="6227" spans="7:7" x14ac:dyDescent="0.2">
      <c r="G6227" s="12"/>
    </row>
    <row r="6228" spans="7:7" x14ac:dyDescent="0.2">
      <c r="G6228" s="12"/>
    </row>
    <row r="6229" spans="7:7" x14ac:dyDescent="0.2">
      <c r="G6229" s="12"/>
    </row>
    <row r="6230" spans="7:7" x14ac:dyDescent="0.2">
      <c r="G6230" s="12"/>
    </row>
    <row r="6231" spans="7:7" x14ac:dyDescent="0.2">
      <c r="G6231" s="12"/>
    </row>
    <row r="6232" spans="7:7" x14ac:dyDescent="0.2">
      <c r="G6232" s="12"/>
    </row>
    <row r="6233" spans="7:7" x14ac:dyDescent="0.2">
      <c r="G6233" s="12"/>
    </row>
    <row r="6234" spans="7:7" x14ac:dyDescent="0.2">
      <c r="G6234" s="12"/>
    </row>
    <row r="6235" spans="7:7" x14ac:dyDescent="0.2">
      <c r="G6235" s="12"/>
    </row>
    <row r="6236" spans="7:7" x14ac:dyDescent="0.2">
      <c r="G6236" s="12"/>
    </row>
    <row r="6237" spans="7:7" x14ac:dyDescent="0.2">
      <c r="G6237" s="12"/>
    </row>
    <row r="6238" spans="7:7" x14ac:dyDescent="0.2">
      <c r="G6238" s="12"/>
    </row>
    <row r="6239" spans="7:7" x14ac:dyDescent="0.2">
      <c r="G6239" s="12"/>
    </row>
    <row r="6240" spans="7:7" x14ac:dyDescent="0.2">
      <c r="G6240" s="12"/>
    </row>
    <row r="6241" spans="7:7" x14ac:dyDescent="0.2">
      <c r="G6241" s="12"/>
    </row>
    <row r="6242" spans="7:7" x14ac:dyDescent="0.2">
      <c r="G6242" s="12"/>
    </row>
    <row r="6243" spans="7:7" x14ac:dyDescent="0.2">
      <c r="G6243" s="12"/>
    </row>
    <row r="6244" spans="7:7" x14ac:dyDescent="0.2">
      <c r="G6244" s="12"/>
    </row>
    <row r="6245" spans="7:7" x14ac:dyDescent="0.2">
      <c r="G6245" s="12"/>
    </row>
    <row r="6246" spans="7:7" x14ac:dyDescent="0.2">
      <c r="G6246" s="12"/>
    </row>
    <row r="6247" spans="7:7" x14ac:dyDescent="0.2">
      <c r="G6247" s="12"/>
    </row>
    <row r="6248" spans="7:7" x14ac:dyDescent="0.2">
      <c r="G6248" s="12"/>
    </row>
    <row r="6249" spans="7:7" x14ac:dyDescent="0.2">
      <c r="G6249" s="12"/>
    </row>
    <row r="6250" spans="7:7" x14ac:dyDescent="0.2">
      <c r="G6250" s="12"/>
    </row>
    <row r="6251" spans="7:7" x14ac:dyDescent="0.2">
      <c r="G6251" s="12"/>
    </row>
    <row r="6252" spans="7:7" x14ac:dyDescent="0.2">
      <c r="G6252" s="12"/>
    </row>
    <row r="6253" spans="7:7" x14ac:dyDescent="0.2">
      <c r="G6253" s="12"/>
    </row>
    <row r="6254" spans="7:7" x14ac:dyDescent="0.2">
      <c r="G6254" s="12"/>
    </row>
    <row r="6255" spans="7:7" x14ac:dyDescent="0.2">
      <c r="G6255" s="12"/>
    </row>
    <row r="6256" spans="7:7" x14ac:dyDescent="0.2">
      <c r="G6256" s="12"/>
    </row>
    <row r="6257" spans="7:7" x14ac:dyDescent="0.2">
      <c r="G6257" s="12"/>
    </row>
    <row r="6258" spans="7:7" x14ac:dyDescent="0.2">
      <c r="G6258" s="12"/>
    </row>
    <row r="6259" spans="7:7" x14ac:dyDescent="0.2">
      <c r="G6259" s="12"/>
    </row>
    <row r="6260" spans="7:7" x14ac:dyDescent="0.2">
      <c r="G6260" s="12"/>
    </row>
    <row r="6261" spans="7:7" x14ac:dyDescent="0.2">
      <c r="G6261" s="12"/>
    </row>
    <row r="6262" spans="7:7" x14ac:dyDescent="0.2">
      <c r="G6262" s="12"/>
    </row>
    <row r="6263" spans="7:7" x14ac:dyDescent="0.2">
      <c r="G6263" s="12"/>
    </row>
    <row r="6264" spans="7:7" x14ac:dyDescent="0.2">
      <c r="G6264" s="12"/>
    </row>
    <row r="6265" spans="7:7" x14ac:dyDescent="0.2">
      <c r="G6265" s="12"/>
    </row>
    <row r="6266" spans="7:7" x14ac:dyDescent="0.2">
      <c r="G6266" s="12"/>
    </row>
    <row r="6267" spans="7:7" x14ac:dyDescent="0.2">
      <c r="G6267" s="12"/>
    </row>
    <row r="6268" spans="7:7" x14ac:dyDescent="0.2">
      <c r="G6268" s="12"/>
    </row>
    <row r="6269" spans="7:7" x14ac:dyDescent="0.2">
      <c r="G6269" s="12"/>
    </row>
    <row r="6270" spans="7:7" x14ac:dyDescent="0.2">
      <c r="G6270" s="12"/>
    </row>
    <row r="6271" spans="7:7" x14ac:dyDescent="0.2">
      <c r="G6271" s="12"/>
    </row>
    <row r="6272" spans="7:7" x14ac:dyDescent="0.2">
      <c r="G6272" s="12"/>
    </row>
    <row r="6273" spans="7:7" x14ac:dyDescent="0.2">
      <c r="G6273" s="12"/>
    </row>
    <row r="6274" spans="7:7" x14ac:dyDescent="0.2">
      <c r="G6274" s="12"/>
    </row>
    <row r="6275" spans="7:7" x14ac:dyDescent="0.2">
      <c r="G6275" s="12"/>
    </row>
    <row r="6276" spans="7:7" x14ac:dyDescent="0.2">
      <c r="G6276" s="12"/>
    </row>
    <row r="6277" spans="7:7" x14ac:dyDescent="0.2">
      <c r="G6277" s="12"/>
    </row>
    <row r="6278" spans="7:7" x14ac:dyDescent="0.2">
      <c r="G6278" s="12"/>
    </row>
    <row r="6279" spans="7:7" x14ac:dyDescent="0.2">
      <c r="G6279" s="12"/>
    </row>
    <row r="6280" spans="7:7" x14ac:dyDescent="0.2">
      <c r="G6280" s="12"/>
    </row>
    <row r="6281" spans="7:7" x14ac:dyDescent="0.2">
      <c r="G6281" s="12"/>
    </row>
    <row r="6282" spans="7:7" x14ac:dyDescent="0.2">
      <c r="G6282" s="12"/>
    </row>
    <row r="6283" spans="7:7" x14ac:dyDescent="0.2">
      <c r="G6283" s="12"/>
    </row>
    <row r="6284" spans="7:7" x14ac:dyDescent="0.2">
      <c r="G6284" s="12"/>
    </row>
    <row r="6285" spans="7:7" x14ac:dyDescent="0.2">
      <c r="G6285" s="12"/>
    </row>
    <row r="6286" spans="7:7" x14ac:dyDescent="0.2">
      <c r="G6286" s="12"/>
    </row>
    <row r="6287" spans="7:7" x14ac:dyDescent="0.2">
      <c r="G6287" s="12"/>
    </row>
    <row r="6288" spans="7:7" x14ac:dyDescent="0.2">
      <c r="G6288" s="12"/>
    </row>
    <row r="6289" spans="7:7" x14ac:dyDescent="0.2">
      <c r="G6289" s="12"/>
    </row>
    <row r="6290" spans="7:7" x14ac:dyDescent="0.2">
      <c r="G6290" s="12"/>
    </row>
    <row r="6291" spans="7:7" x14ac:dyDescent="0.2">
      <c r="G6291" s="12"/>
    </row>
    <row r="6292" spans="7:7" x14ac:dyDescent="0.2">
      <c r="G6292" s="12"/>
    </row>
    <row r="6293" spans="7:7" x14ac:dyDescent="0.2">
      <c r="G6293" s="12"/>
    </row>
    <row r="6294" spans="7:7" x14ac:dyDescent="0.2">
      <c r="G6294" s="12"/>
    </row>
    <row r="6295" spans="7:7" x14ac:dyDescent="0.2">
      <c r="G6295" s="12"/>
    </row>
    <row r="6296" spans="7:7" x14ac:dyDescent="0.2">
      <c r="G6296" s="12"/>
    </row>
    <row r="6297" spans="7:7" x14ac:dyDescent="0.2">
      <c r="G6297" s="12"/>
    </row>
    <row r="6298" spans="7:7" x14ac:dyDescent="0.2">
      <c r="G6298" s="12"/>
    </row>
    <row r="6299" spans="7:7" x14ac:dyDescent="0.2">
      <c r="G6299" s="12"/>
    </row>
    <row r="6300" spans="7:7" x14ac:dyDescent="0.2">
      <c r="G6300" s="12"/>
    </row>
    <row r="6301" spans="7:7" x14ac:dyDescent="0.2">
      <c r="G6301" s="12"/>
    </row>
    <row r="6302" spans="7:7" x14ac:dyDescent="0.2">
      <c r="G6302" s="12"/>
    </row>
    <row r="6303" spans="7:7" x14ac:dyDescent="0.2">
      <c r="G6303" s="12"/>
    </row>
    <row r="6304" spans="7:7" x14ac:dyDescent="0.2">
      <c r="G6304" s="12"/>
    </row>
    <row r="6305" spans="7:7" x14ac:dyDescent="0.2">
      <c r="G6305" s="12"/>
    </row>
    <row r="6306" spans="7:7" x14ac:dyDescent="0.2">
      <c r="G6306" s="12"/>
    </row>
    <row r="6307" spans="7:7" x14ac:dyDescent="0.2">
      <c r="G6307" s="12"/>
    </row>
    <row r="6308" spans="7:7" x14ac:dyDescent="0.2">
      <c r="G6308" s="12"/>
    </row>
    <row r="6309" spans="7:7" x14ac:dyDescent="0.2">
      <c r="G6309" s="12"/>
    </row>
    <row r="6310" spans="7:7" x14ac:dyDescent="0.2">
      <c r="G6310" s="12"/>
    </row>
    <row r="6311" spans="7:7" x14ac:dyDescent="0.2">
      <c r="G6311" s="12"/>
    </row>
    <row r="6312" spans="7:7" x14ac:dyDescent="0.2">
      <c r="G6312" s="12"/>
    </row>
    <row r="6313" spans="7:7" x14ac:dyDescent="0.2">
      <c r="G6313" s="12"/>
    </row>
    <row r="6314" spans="7:7" x14ac:dyDescent="0.2">
      <c r="G6314" s="12"/>
    </row>
    <row r="6315" spans="7:7" x14ac:dyDescent="0.2">
      <c r="G6315" s="12"/>
    </row>
    <row r="6316" spans="7:7" x14ac:dyDescent="0.2">
      <c r="G6316" s="12"/>
    </row>
    <row r="6317" spans="7:7" x14ac:dyDescent="0.2">
      <c r="G6317" s="12"/>
    </row>
    <row r="6318" spans="7:7" x14ac:dyDescent="0.2">
      <c r="G6318" s="12"/>
    </row>
    <row r="6319" spans="7:7" x14ac:dyDescent="0.2">
      <c r="G6319" s="12"/>
    </row>
    <row r="6320" spans="7:7" x14ac:dyDescent="0.2">
      <c r="G6320" s="12"/>
    </row>
    <row r="6321" spans="7:7" x14ac:dyDescent="0.2">
      <c r="G6321" s="12"/>
    </row>
    <row r="6322" spans="7:7" x14ac:dyDescent="0.2">
      <c r="G6322" s="12"/>
    </row>
    <row r="6323" spans="7:7" x14ac:dyDescent="0.2">
      <c r="G6323" s="12"/>
    </row>
    <row r="6324" spans="7:7" x14ac:dyDescent="0.2">
      <c r="G6324" s="12"/>
    </row>
    <row r="6325" spans="7:7" x14ac:dyDescent="0.2">
      <c r="G6325" s="12"/>
    </row>
    <row r="6326" spans="7:7" x14ac:dyDescent="0.2">
      <c r="G6326" s="12"/>
    </row>
    <row r="6327" spans="7:7" x14ac:dyDescent="0.2">
      <c r="G6327" s="12"/>
    </row>
    <row r="6328" spans="7:7" x14ac:dyDescent="0.2">
      <c r="G6328" s="12"/>
    </row>
    <row r="6329" spans="7:7" x14ac:dyDescent="0.2">
      <c r="G6329" s="12"/>
    </row>
    <row r="6330" spans="7:7" x14ac:dyDescent="0.2">
      <c r="G6330" s="12"/>
    </row>
    <row r="6331" spans="7:7" x14ac:dyDescent="0.2">
      <c r="G6331" s="12"/>
    </row>
    <row r="6332" spans="7:7" x14ac:dyDescent="0.2">
      <c r="G6332" s="12"/>
    </row>
    <row r="6333" spans="7:7" x14ac:dyDescent="0.2">
      <c r="G6333" s="12"/>
    </row>
    <row r="6334" spans="7:7" x14ac:dyDescent="0.2">
      <c r="G6334" s="12"/>
    </row>
    <row r="6335" spans="7:7" x14ac:dyDescent="0.2">
      <c r="G6335" s="12"/>
    </row>
    <row r="6336" spans="7:7" x14ac:dyDescent="0.2">
      <c r="G6336" s="12"/>
    </row>
    <row r="6337" spans="7:7" x14ac:dyDescent="0.2">
      <c r="G6337" s="12"/>
    </row>
    <row r="6338" spans="7:7" x14ac:dyDescent="0.2">
      <c r="G6338" s="12"/>
    </row>
    <row r="6339" spans="7:7" x14ac:dyDescent="0.2">
      <c r="G6339" s="12"/>
    </row>
    <row r="6340" spans="7:7" x14ac:dyDescent="0.2">
      <c r="G6340" s="12"/>
    </row>
    <row r="6341" spans="7:7" x14ac:dyDescent="0.2">
      <c r="G6341" s="12"/>
    </row>
    <row r="6342" spans="7:7" x14ac:dyDescent="0.2">
      <c r="G6342" s="12"/>
    </row>
    <row r="6343" spans="7:7" x14ac:dyDescent="0.2">
      <c r="G6343" s="12"/>
    </row>
    <row r="6344" spans="7:7" x14ac:dyDescent="0.2">
      <c r="G6344" s="12"/>
    </row>
    <row r="6345" spans="7:7" x14ac:dyDescent="0.2">
      <c r="G6345" s="12"/>
    </row>
    <row r="6346" spans="7:7" x14ac:dyDescent="0.2">
      <c r="G6346" s="12"/>
    </row>
    <row r="6347" spans="7:7" x14ac:dyDescent="0.2">
      <c r="G6347" s="12"/>
    </row>
    <row r="6348" spans="7:7" x14ac:dyDescent="0.2">
      <c r="G6348" s="12"/>
    </row>
    <row r="6349" spans="7:7" x14ac:dyDescent="0.2">
      <c r="G6349" s="12"/>
    </row>
    <row r="6350" spans="7:7" x14ac:dyDescent="0.2">
      <c r="G6350" s="12"/>
    </row>
    <row r="6351" spans="7:7" x14ac:dyDescent="0.2">
      <c r="G6351" s="12"/>
    </row>
    <row r="6352" spans="7:7" x14ac:dyDescent="0.2">
      <c r="G6352" s="12"/>
    </row>
    <row r="6353" spans="7:7" x14ac:dyDescent="0.2">
      <c r="G6353" s="12"/>
    </row>
    <row r="6354" spans="7:7" x14ac:dyDescent="0.2">
      <c r="G6354" s="12"/>
    </row>
    <row r="6355" spans="7:7" x14ac:dyDescent="0.2">
      <c r="G6355" s="12"/>
    </row>
    <row r="6356" spans="7:7" x14ac:dyDescent="0.2">
      <c r="G6356" s="12"/>
    </row>
    <row r="6357" spans="7:7" x14ac:dyDescent="0.2">
      <c r="G6357" s="12"/>
    </row>
    <row r="6358" spans="7:7" x14ac:dyDescent="0.2">
      <c r="G6358" s="12"/>
    </row>
    <row r="6359" spans="7:7" x14ac:dyDescent="0.2">
      <c r="G6359" s="12"/>
    </row>
    <row r="6360" spans="7:7" x14ac:dyDescent="0.2">
      <c r="G6360" s="12"/>
    </row>
    <row r="6361" spans="7:7" x14ac:dyDescent="0.2">
      <c r="G6361" s="12"/>
    </row>
    <row r="6362" spans="7:7" x14ac:dyDescent="0.2">
      <c r="G6362" s="12"/>
    </row>
    <row r="6363" spans="7:7" x14ac:dyDescent="0.2">
      <c r="G6363" s="12"/>
    </row>
    <row r="6364" spans="7:7" x14ac:dyDescent="0.2">
      <c r="G6364" s="12"/>
    </row>
    <row r="6365" spans="7:7" x14ac:dyDescent="0.2">
      <c r="G6365" s="12"/>
    </row>
    <row r="6366" spans="7:7" x14ac:dyDescent="0.2">
      <c r="G6366" s="12"/>
    </row>
    <row r="6367" spans="7:7" x14ac:dyDescent="0.2">
      <c r="G6367" s="12"/>
    </row>
    <row r="6368" spans="7:7" x14ac:dyDescent="0.2">
      <c r="G6368" s="12"/>
    </row>
    <row r="6369" spans="7:7" x14ac:dyDescent="0.2">
      <c r="G6369" s="12"/>
    </row>
    <row r="6370" spans="7:7" x14ac:dyDescent="0.2">
      <c r="G6370" s="12"/>
    </row>
    <row r="6371" spans="7:7" x14ac:dyDescent="0.2">
      <c r="G6371" s="12"/>
    </row>
    <row r="6372" spans="7:7" x14ac:dyDescent="0.2">
      <c r="G6372" s="12"/>
    </row>
    <row r="6373" spans="7:7" x14ac:dyDescent="0.2">
      <c r="G6373" s="12"/>
    </row>
    <row r="6374" spans="7:7" x14ac:dyDescent="0.2">
      <c r="G6374" s="12"/>
    </row>
    <row r="6375" spans="7:7" x14ac:dyDescent="0.2">
      <c r="G6375" s="12"/>
    </row>
    <row r="6376" spans="7:7" x14ac:dyDescent="0.2">
      <c r="G6376" s="12"/>
    </row>
    <row r="6377" spans="7:7" x14ac:dyDescent="0.2">
      <c r="G6377" s="12"/>
    </row>
    <row r="6378" spans="7:7" x14ac:dyDescent="0.2">
      <c r="G6378" s="12"/>
    </row>
    <row r="6379" spans="7:7" x14ac:dyDescent="0.2">
      <c r="G6379" s="12"/>
    </row>
    <row r="6380" spans="7:7" x14ac:dyDescent="0.2">
      <c r="G6380" s="12"/>
    </row>
    <row r="6381" spans="7:7" x14ac:dyDescent="0.2">
      <c r="G6381" s="12"/>
    </row>
    <row r="6382" spans="7:7" x14ac:dyDescent="0.2">
      <c r="G6382" s="12"/>
    </row>
    <row r="6383" spans="7:7" x14ac:dyDescent="0.2">
      <c r="G6383" s="12"/>
    </row>
    <row r="6384" spans="7:7" x14ac:dyDescent="0.2">
      <c r="G6384" s="12"/>
    </row>
    <row r="6385" spans="7:7" x14ac:dyDescent="0.2">
      <c r="G6385" s="12"/>
    </row>
    <row r="6386" spans="7:7" x14ac:dyDescent="0.2">
      <c r="G6386" s="12"/>
    </row>
    <row r="6387" spans="7:7" x14ac:dyDescent="0.2">
      <c r="G6387" s="12"/>
    </row>
    <row r="6388" spans="7:7" x14ac:dyDescent="0.2">
      <c r="G6388" s="12"/>
    </row>
    <row r="6389" spans="7:7" x14ac:dyDescent="0.2">
      <c r="G6389" s="12"/>
    </row>
    <row r="6390" spans="7:7" x14ac:dyDescent="0.2">
      <c r="G6390" s="12"/>
    </row>
    <row r="6391" spans="7:7" x14ac:dyDescent="0.2">
      <c r="G6391" s="12"/>
    </row>
    <row r="6392" spans="7:7" x14ac:dyDescent="0.2">
      <c r="G6392" s="12"/>
    </row>
    <row r="6393" spans="7:7" x14ac:dyDescent="0.2">
      <c r="G6393" s="12"/>
    </row>
    <row r="6394" spans="7:7" x14ac:dyDescent="0.2">
      <c r="G6394" s="12"/>
    </row>
    <row r="6395" spans="7:7" x14ac:dyDescent="0.2">
      <c r="G6395" s="12"/>
    </row>
    <row r="6396" spans="7:7" x14ac:dyDescent="0.2">
      <c r="G6396" s="12"/>
    </row>
    <row r="6397" spans="7:7" x14ac:dyDescent="0.2">
      <c r="G6397" s="12"/>
    </row>
    <row r="6398" spans="7:7" x14ac:dyDescent="0.2">
      <c r="G6398" s="12"/>
    </row>
    <row r="6399" spans="7:7" x14ac:dyDescent="0.2">
      <c r="G6399" s="12"/>
    </row>
    <row r="6400" spans="7:7" x14ac:dyDescent="0.2">
      <c r="G6400" s="12"/>
    </row>
    <row r="6401" spans="7:7" x14ac:dyDescent="0.2">
      <c r="G6401" s="12"/>
    </row>
    <row r="6402" spans="7:7" x14ac:dyDescent="0.2">
      <c r="G6402" s="12"/>
    </row>
    <row r="6403" spans="7:7" x14ac:dyDescent="0.2">
      <c r="G6403" s="12"/>
    </row>
    <row r="6404" spans="7:7" x14ac:dyDescent="0.2">
      <c r="G6404" s="12"/>
    </row>
    <row r="6405" spans="7:7" x14ac:dyDescent="0.2">
      <c r="G6405" s="12"/>
    </row>
    <row r="6406" spans="7:7" x14ac:dyDescent="0.2">
      <c r="G6406" s="12"/>
    </row>
    <row r="6407" spans="7:7" x14ac:dyDescent="0.2">
      <c r="G6407" s="12"/>
    </row>
    <row r="6408" spans="7:7" x14ac:dyDescent="0.2">
      <c r="G6408" s="12"/>
    </row>
    <row r="6409" spans="7:7" x14ac:dyDescent="0.2">
      <c r="G6409" s="12"/>
    </row>
    <row r="6410" spans="7:7" x14ac:dyDescent="0.2">
      <c r="G6410" s="12"/>
    </row>
    <row r="6411" spans="7:7" x14ac:dyDescent="0.2">
      <c r="G6411" s="12"/>
    </row>
    <row r="6412" spans="7:7" x14ac:dyDescent="0.2">
      <c r="G6412" s="12"/>
    </row>
    <row r="6413" spans="7:7" x14ac:dyDescent="0.2">
      <c r="G6413" s="12"/>
    </row>
    <row r="6414" spans="7:7" x14ac:dyDescent="0.2">
      <c r="G6414" s="12"/>
    </row>
    <row r="6415" spans="7:7" x14ac:dyDescent="0.2">
      <c r="G6415" s="12"/>
    </row>
    <row r="6416" spans="7:7" x14ac:dyDescent="0.2">
      <c r="G6416" s="12"/>
    </row>
    <row r="6417" spans="7:7" x14ac:dyDescent="0.2">
      <c r="G6417" s="12"/>
    </row>
    <row r="6418" spans="7:7" x14ac:dyDescent="0.2">
      <c r="G6418" s="12"/>
    </row>
    <row r="6419" spans="7:7" x14ac:dyDescent="0.2">
      <c r="G6419" s="12"/>
    </row>
    <row r="6420" spans="7:7" x14ac:dyDescent="0.2">
      <c r="G6420" s="12"/>
    </row>
    <row r="6421" spans="7:7" x14ac:dyDescent="0.2">
      <c r="G6421" s="12"/>
    </row>
    <row r="6422" spans="7:7" x14ac:dyDescent="0.2">
      <c r="G6422" s="12"/>
    </row>
    <row r="6423" spans="7:7" x14ac:dyDescent="0.2">
      <c r="G6423" s="12"/>
    </row>
    <row r="6424" spans="7:7" x14ac:dyDescent="0.2">
      <c r="G6424" s="12"/>
    </row>
    <row r="6425" spans="7:7" x14ac:dyDescent="0.2">
      <c r="G6425" s="12"/>
    </row>
    <row r="6426" spans="7:7" x14ac:dyDescent="0.2">
      <c r="G6426" s="12"/>
    </row>
    <row r="6427" spans="7:7" x14ac:dyDescent="0.2">
      <c r="G6427" s="12"/>
    </row>
    <row r="6428" spans="7:7" x14ac:dyDescent="0.2">
      <c r="G6428" s="12"/>
    </row>
    <row r="6429" spans="7:7" x14ac:dyDescent="0.2">
      <c r="G6429" s="12"/>
    </row>
    <row r="6430" spans="7:7" x14ac:dyDescent="0.2">
      <c r="G6430" s="12"/>
    </row>
    <row r="6431" spans="7:7" x14ac:dyDescent="0.2">
      <c r="G6431" s="12"/>
    </row>
    <row r="6432" spans="7:7" x14ac:dyDescent="0.2">
      <c r="G6432" s="12"/>
    </row>
    <row r="6433" spans="7:7" x14ac:dyDescent="0.2">
      <c r="G6433" s="12"/>
    </row>
    <row r="6434" spans="7:7" x14ac:dyDescent="0.2">
      <c r="G6434" s="12"/>
    </row>
    <row r="6435" spans="7:7" x14ac:dyDescent="0.2">
      <c r="G6435" s="12"/>
    </row>
    <row r="6436" spans="7:7" x14ac:dyDescent="0.2">
      <c r="G6436" s="12"/>
    </row>
    <row r="6437" spans="7:7" x14ac:dyDescent="0.2">
      <c r="G6437" s="12"/>
    </row>
    <row r="6438" spans="7:7" x14ac:dyDescent="0.2">
      <c r="G6438" s="12"/>
    </row>
    <row r="6439" spans="7:7" x14ac:dyDescent="0.2">
      <c r="G6439" s="12"/>
    </row>
    <row r="6440" spans="7:7" x14ac:dyDescent="0.2">
      <c r="G6440" s="12"/>
    </row>
    <row r="6441" spans="7:7" x14ac:dyDescent="0.2">
      <c r="G6441" s="12"/>
    </row>
    <row r="6442" spans="7:7" x14ac:dyDescent="0.2">
      <c r="G6442" s="12"/>
    </row>
    <row r="6443" spans="7:7" x14ac:dyDescent="0.2">
      <c r="G6443" s="12"/>
    </row>
    <row r="6444" spans="7:7" x14ac:dyDescent="0.2">
      <c r="G6444" s="12"/>
    </row>
    <row r="6445" spans="7:7" x14ac:dyDescent="0.2">
      <c r="G6445" s="12"/>
    </row>
    <row r="6446" spans="7:7" x14ac:dyDescent="0.2">
      <c r="G6446" s="12"/>
    </row>
    <row r="6447" spans="7:7" x14ac:dyDescent="0.2">
      <c r="G6447" s="12"/>
    </row>
    <row r="6448" spans="7:7" x14ac:dyDescent="0.2">
      <c r="G6448" s="12"/>
    </row>
    <row r="6449" spans="7:7" x14ac:dyDescent="0.2">
      <c r="G6449" s="12"/>
    </row>
    <row r="6450" spans="7:7" x14ac:dyDescent="0.2">
      <c r="G6450" s="12"/>
    </row>
    <row r="6451" spans="7:7" x14ac:dyDescent="0.2">
      <c r="G6451" s="12"/>
    </row>
    <row r="6452" spans="7:7" x14ac:dyDescent="0.2">
      <c r="G6452" s="12"/>
    </row>
    <row r="6453" spans="7:7" x14ac:dyDescent="0.2">
      <c r="G6453" s="12"/>
    </row>
    <row r="6454" spans="7:7" x14ac:dyDescent="0.2">
      <c r="G6454" s="12"/>
    </row>
    <row r="6455" spans="7:7" x14ac:dyDescent="0.2">
      <c r="G6455" s="12"/>
    </row>
    <row r="6456" spans="7:7" x14ac:dyDescent="0.2">
      <c r="G6456" s="12"/>
    </row>
    <row r="6457" spans="7:7" x14ac:dyDescent="0.2">
      <c r="G6457" s="12"/>
    </row>
    <row r="6458" spans="7:7" x14ac:dyDescent="0.2">
      <c r="G6458" s="12"/>
    </row>
    <row r="6459" spans="7:7" x14ac:dyDescent="0.2">
      <c r="G6459" s="12"/>
    </row>
    <row r="6460" spans="7:7" x14ac:dyDescent="0.2">
      <c r="G6460" s="12"/>
    </row>
    <row r="6461" spans="7:7" x14ac:dyDescent="0.2">
      <c r="G6461" s="12"/>
    </row>
    <row r="6462" spans="7:7" x14ac:dyDescent="0.2">
      <c r="G6462" s="12"/>
    </row>
    <row r="6463" spans="7:7" x14ac:dyDescent="0.2">
      <c r="G6463" s="12"/>
    </row>
    <row r="6464" spans="7:7" x14ac:dyDescent="0.2">
      <c r="G6464" s="12"/>
    </row>
    <row r="6465" spans="7:7" x14ac:dyDescent="0.2">
      <c r="G6465" s="12"/>
    </row>
    <row r="6466" spans="7:7" x14ac:dyDescent="0.2">
      <c r="G6466" s="12"/>
    </row>
    <row r="6467" spans="7:7" x14ac:dyDescent="0.2">
      <c r="G6467" s="12"/>
    </row>
    <row r="6468" spans="7:7" x14ac:dyDescent="0.2">
      <c r="G6468" s="12"/>
    </row>
    <row r="6469" spans="7:7" x14ac:dyDescent="0.2">
      <c r="G6469" s="12"/>
    </row>
    <row r="6470" spans="7:7" x14ac:dyDescent="0.2">
      <c r="G6470" s="12"/>
    </row>
    <row r="6471" spans="7:7" x14ac:dyDescent="0.2">
      <c r="G6471" s="12"/>
    </row>
    <row r="6472" spans="7:7" x14ac:dyDescent="0.2">
      <c r="G6472" s="12"/>
    </row>
    <row r="6473" spans="7:7" x14ac:dyDescent="0.2">
      <c r="G6473" s="12"/>
    </row>
    <row r="6474" spans="7:7" x14ac:dyDescent="0.2">
      <c r="G6474" s="12"/>
    </row>
    <row r="6475" spans="7:7" x14ac:dyDescent="0.2">
      <c r="G6475" s="12"/>
    </row>
    <row r="6476" spans="7:7" x14ac:dyDescent="0.2">
      <c r="G6476" s="12"/>
    </row>
    <row r="6477" spans="7:7" x14ac:dyDescent="0.2">
      <c r="G6477" s="12"/>
    </row>
    <row r="6478" spans="7:7" x14ac:dyDescent="0.2">
      <c r="G6478" s="12"/>
    </row>
    <row r="6479" spans="7:7" x14ac:dyDescent="0.2">
      <c r="G6479" s="12"/>
    </row>
    <row r="6480" spans="7:7" x14ac:dyDescent="0.2">
      <c r="G6480" s="12"/>
    </row>
    <row r="6481" spans="7:7" x14ac:dyDescent="0.2">
      <c r="G6481" s="12"/>
    </row>
    <row r="6482" spans="7:7" x14ac:dyDescent="0.2">
      <c r="G6482" s="12"/>
    </row>
    <row r="6483" spans="7:7" x14ac:dyDescent="0.2">
      <c r="G6483" s="12"/>
    </row>
    <row r="6484" spans="7:7" x14ac:dyDescent="0.2">
      <c r="G6484" s="12"/>
    </row>
    <row r="6485" spans="7:7" x14ac:dyDescent="0.2">
      <c r="G6485" s="12"/>
    </row>
    <row r="6486" spans="7:7" x14ac:dyDescent="0.2">
      <c r="G6486" s="12"/>
    </row>
    <row r="6487" spans="7:7" x14ac:dyDescent="0.2">
      <c r="G6487" s="12"/>
    </row>
    <row r="6488" spans="7:7" x14ac:dyDescent="0.2">
      <c r="G6488" s="12"/>
    </row>
    <row r="6489" spans="7:7" x14ac:dyDescent="0.2">
      <c r="G6489" s="12"/>
    </row>
    <row r="6490" spans="7:7" x14ac:dyDescent="0.2">
      <c r="G6490" s="12"/>
    </row>
    <row r="6491" spans="7:7" x14ac:dyDescent="0.2">
      <c r="G6491" s="12"/>
    </row>
    <row r="6492" spans="7:7" x14ac:dyDescent="0.2">
      <c r="G6492" s="12"/>
    </row>
    <row r="6493" spans="7:7" x14ac:dyDescent="0.2">
      <c r="G6493" s="12"/>
    </row>
    <row r="6494" spans="7:7" x14ac:dyDescent="0.2">
      <c r="G6494" s="12"/>
    </row>
    <row r="6495" spans="7:7" x14ac:dyDescent="0.2">
      <c r="G6495" s="12"/>
    </row>
    <row r="6496" spans="7:7" x14ac:dyDescent="0.2">
      <c r="G6496" s="12"/>
    </row>
    <row r="6497" spans="7:7" x14ac:dyDescent="0.2">
      <c r="G6497" s="12"/>
    </row>
    <row r="6498" spans="7:7" x14ac:dyDescent="0.2">
      <c r="G6498" s="12"/>
    </row>
    <row r="6499" spans="7:7" x14ac:dyDescent="0.2">
      <c r="G6499" s="12"/>
    </row>
    <row r="6500" spans="7:7" x14ac:dyDescent="0.2">
      <c r="G6500" s="12"/>
    </row>
    <row r="6501" spans="7:7" x14ac:dyDescent="0.2">
      <c r="G6501" s="12"/>
    </row>
    <row r="6502" spans="7:7" x14ac:dyDescent="0.2">
      <c r="G6502" s="12"/>
    </row>
    <row r="6503" spans="7:7" x14ac:dyDescent="0.2">
      <c r="G6503" s="12"/>
    </row>
    <row r="6504" spans="7:7" x14ac:dyDescent="0.2">
      <c r="G6504" s="12"/>
    </row>
    <row r="6505" spans="7:7" x14ac:dyDescent="0.2">
      <c r="G6505" s="12"/>
    </row>
    <row r="6506" spans="7:7" x14ac:dyDescent="0.2">
      <c r="G6506" s="12"/>
    </row>
    <row r="6507" spans="7:7" x14ac:dyDescent="0.2">
      <c r="G6507" s="12"/>
    </row>
    <row r="6508" spans="7:7" x14ac:dyDescent="0.2">
      <c r="G6508" s="12"/>
    </row>
    <row r="6509" spans="7:7" x14ac:dyDescent="0.2">
      <c r="G6509" s="12"/>
    </row>
    <row r="6510" spans="7:7" x14ac:dyDescent="0.2">
      <c r="G6510" s="12"/>
    </row>
    <row r="6511" spans="7:7" x14ac:dyDescent="0.2">
      <c r="G6511" s="12"/>
    </row>
    <row r="6512" spans="7:7" x14ac:dyDescent="0.2">
      <c r="G6512" s="12"/>
    </row>
    <row r="6513" spans="7:7" x14ac:dyDescent="0.2">
      <c r="G6513" s="12"/>
    </row>
    <row r="6514" spans="7:7" x14ac:dyDescent="0.2">
      <c r="G6514" s="12"/>
    </row>
    <row r="6515" spans="7:7" x14ac:dyDescent="0.2">
      <c r="G6515" s="12"/>
    </row>
    <row r="6516" spans="7:7" x14ac:dyDescent="0.2">
      <c r="G6516" s="12"/>
    </row>
    <row r="6517" spans="7:7" x14ac:dyDescent="0.2">
      <c r="G6517" s="12"/>
    </row>
    <row r="6518" spans="7:7" x14ac:dyDescent="0.2">
      <c r="G6518" s="12"/>
    </row>
    <row r="6519" spans="7:7" x14ac:dyDescent="0.2">
      <c r="G6519" s="12"/>
    </row>
    <row r="6520" spans="7:7" x14ac:dyDescent="0.2">
      <c r="G6520" s="12"/>
    </row>
    <row r="6521" spans="7:7" x14ac:dyDescent="0.2">
      <c r="G6521" s="12"/>
    </row>
    <row r="6522" spans="7:7" x14ac:dyDescent="0.2">
      <c r="G6522" s="12"/>
    </row>
    <row r="6523" spans="7:7" x14ac:dyDescent="0.2">
      <c r="G6523" s="12"/>
    </row>
    <row r="6524" spans="7:7" x14ac:dyDescent="0.2">
      <c r="G6524" s="12"/>
    </row>
    <row r="6525" spans="7:7" x14ac:dyDescent="0.2">
      <c r="G6525" s="12"/>
    </row>
    <row r="6526" spans="7:7" x14ac:dyDescent="0.2">
      <c r="G6526" s="12"/>
    </row>
    <row r="6527" spans="7:7" x14ac:dyDescent="0.2">
      <c r="G6527" s="12"/>
    </row>
    <row r="6528" spans="7:7" x14ac:dyDescent="0.2">
      <c r="G6528" s="12"/>
    </row>
    <row r="6529" spans="7:7" x14ac:dyDescent="0.2">
      <c r="G6529" s="12"/>
    </row>
    <row r="6530" spans="7:7" x14ac:dyDescent="0.2">
      <c r="G6530" s="12"/>
    </row>
    <row r="6531" spans="7:7" x14ac:dyDescent="0.2">
      <c r="G6531" s="12"/>
    </row>
    <row r="6532" spans="7:7" x14ac:dyDescent="0.2">
      <c r="G6532" s="12"/>
    </row>
    <row r="6533" spans="7:7" x14ac:dyDescent="0.2">
      <c r="G6533" s="12"/>
    </row>
    <row r="6534" spans="7:7" x14ac:dyDescent="0.2">
      <c r="G6534" s="12"/>
    </row>
    <row r="6535" spans="7:7" x14ac:dyDescent="0.2">
      <c r="G6535" s="12"/>
    </row>
    <row r="6536" spans="7:7" x14ac:dyDescent="0.2">
      <c r="G6536" s="12"/>
    </row>
    <row r="6537" spans="7:7" x14ac:dyDescent="0.2">
      <c r="G6537" s="12"/>
    </row>
    <row r="6538" spans="7:7" x14ac:dyDescent="0.2">
      <c r="G6538" s="12"/>
    </row>
    <row r="6539" spans="7:7" x14ac:dyDescent="0.2">
      <c r="G6539" s="12"/>
    </row>
    <row r="6540" spans="7:7" x14ac:dyDescent="0.2">
      <c r="G6540" s="12"/>
    </row>
    <row r="6541" spans="7:7" x14ac:dyDescent="0.2">
      <c r="G6541" s="12"/>
    </row>
    <row r="6542" spans="7:7" x14ac:dyDescent="0.2">
      <c r="G6542" s="12"/>
    </row>
    <row r="6543" spans="7:7" x14ac:dyDescent="0.2">
      <c r="G6543" s="12"/>
    </row>
    <row r="6544" spans="7:7" x14ac:dyDescent="0.2">
      <c r="G6544" s="12"/>
    </row>
    <row r="6545" spans="7:7" x14ac:dyDescent="0.2">
      <c r="G6545" s="12"/>
    </row>
    <row r="6546" spans="7:7" x14ac:dyDescent="0.2">
      <c r="G6546" s="12"/>
    </row>
    <row r="6547" spans="7:7" x14ac:dyDescent="0.2">
      <c r="G6547" s="12"/>
    </row>
    <row r="6548" spans="7:7" x14ac:dyDescent="0.2">
      <c r="G6548" s="12"/>
    </row>
    <row r="6549" spans="7:7" x14ac:dyDescent="0.2">
      <c r="G6549" s="12"/>
    </row>
    <row r="6550" spans="7:7" x14ac:dyDescent="0.2">
      <c r="G6550" s="12"/>
    </row>
    <row r="6551" spans="7:7" x14ac:dyDescent="0.2">
      <c r="G6551" s="12"/>
    </row>
    <row r="6552" spans="7:7" x14ac:dyDescent="0.2">
      <c r="G6552" s="12"/>
    </row>
    <row r="6553" spans="7:7" x14ac:dyDescent="0.2">
      <c r="G6553" s="12"/>
    </row>
    <row r="6554" spans="7:7" x14ac:dyDescent="0.2">
      <c r="G6554" s="12"/>
    </row>
    <row r="6555" spans="7:7" x14ac:dyDescent="0.2">
      <c r="G6555" s="12"/>
    </row>
    <row r="6556" spans="7:7" x14ac:dyDescent="0.2">
      <c r="G6556" s="12"/>
    </row>
    <row r="6557" spans="7:7" x14ac:dyDescent="0.2">
      <c r="G6557" s="12"/>
    </row>
    <row r="6558" spans="7:7" x14ac:dyDescent="0.2">
      <c r="G6558" s="12"/>
    </row>
    <row r="6559" spans="7:7" x14ac:dyDescent="0.2">
      <c r="G6559" s="12"/>
    </row>
    <row r="6560" spans="7:7" x14ac:dyDescent="0.2">
      <c r="G6560" s="12"/>
    </row>
    <row r="6561" spans="7:7" x14ac:dyDescent="0.2">
      <c r="G6561" s="12"/>
    </row>
    <row r="6562" spans="7:7" x14ac:dyDescent="0.2">
      <c r="G6562" s="12"/>
    </row>
    <row r="6563" spans="7:7" x14ac:dyDescent="0.2">
      <c r="G6563" s="12"/>
    </row>
    <row r="6564" spans="7:7" x14ac:dyDescent="0.2">
      <c r="G6564" s="12"/>
    </row>
    <row r="6565" spans="7:7" x14ac:dyDescent="0.2">
      <c r="G6565" s="12"/>
    </row>
    <row r="6566" spans="7:7" x14ac:dyDescent="0.2">
      <c r="G6566" s="12"/>
    </row>
    <row r="6567" spans="7:7" x14ac:dyDescent="0.2">
      <c r="G6567" s="12"/>
    </row>
    <row r="6568" spans="7:7" x14ac:dyDescent="0.2">
      <c r="G6568" s="12"/>
    </row>
    <row r="6569" spans="7:7" x14ac:dyDescent="0.2">
      <c r="G6569" s="12"/>
    </row>
    <row r="6570" spans="7:7" x14ac:dyDescent="0.2">
      <c r="G6570" s="12"/>
    </row>
    <row r="6571" spans="7:7" x14ac:dyDescent="0.2">
      <c r="G6571" s="12"/>
    </row>
    <row r="6572" spans="7:7" x14ac:dyDescent="0.2">
      <c r="G6572" s="12"/>
    </row>
    <row r="6573" spans="7:7" x14ac:dyDescent="0.2">
      <c r="G6573" s="12"/>
    </row>
    <row r="6574" spans="7:7" x14ac:dyDescent="0.2">
      <c r="G6574" s="12"/>
    </row>
    <row r="6575" spans="7:7" x14ac:dyDescent="0.2">
      <c r="G6575" s="12"/>
    </row>
    <row r="6576" spans="7:7" x14ac:dyDescent="0.2">
      <c r="G6576" s="12"/>
    </row>
    <row r="6577" spans="7:7" x14ac:dyDescent="0.2">
      <c r="G6577" s="12"/>
    </row>
    <row r="6578" spans="7:7" x14ac:dyDescent="0.2">
      <c r="G6578" s="12"/>
    </row>
    <row r="6579" spans="7:7" x14ac:dyDescent="0.2">
      <c r="G6579" s="12"/>
    </row>
    <row r="6580" spans="7:7" x14ac:dyDescent="0.2">
      <c r="G6580" s="12"/>
    </row>
    <row r="6581" spans="7:7" x14ac:dyDescent="0.2">
      <c r="G6581" s="12"/>
    </row>
    <row r="6582" spans="7:7" x14ac:dyDescent="0.2">
      <c r="G6582" s="12"/>
    </row>
    <row r="6583" spans="7:7" x14ac:dyDescent="0.2">
      <c r="G6583" s="12"/>
    </row>
    <row r="6584" spans="7:7" x14ac:dyDescent="0.2">
      <c r="G6584" s="12"/>
    </row>
    <row r="6585" spans="7:7" x14ac:dyDescent="0.2">
      <c r="G6585" s="12"/>
    </row>
    <row r="6586" spans="7:7" x14ac:dyDescent="0.2">
      <c r="G6586" s="12"/>
    </row>
    <row r="6587" spans="7:7" x14ac:dyDescent="0.2">
      <c r="G6587" s="12"/>
    </row>
    <row r="6588" spans="7:7" x14ac:dyDescent="0.2">
      <c r="G6588" s="12"/>
    </row>
    <row r="6589" spans="7:7" x14ac:dyDescent="0.2">
      <c r="G6589" s="12"/>
    </row>
    <row r="6590" spans="7:7" x14ac:dyDescent="0.2">
      <c r="G6590" s="12"/>
    </row>
    <row r="6591" spans="7:7" x14ac:dyDescent="0.2">
      <c r="G6591" s="12"/>
    </row>
    <row r="6592" spans="7:7" x14ac:dyDescent="0.2">
      <c r="G6592" s="12"/>
    </row>
    <row r="6593" spans="7:7" x14ac:dyDescent="0.2">
      <c r="G6593" s="12"/>
    </row>
    <row r="6594" spans="7:7" x14ac:dyDescent="0.2">
      <c r="G6594" s="12"/>
    </row>
    <row r="6595" spans="7:7" x14ac:dyDescent="0.2">
      <c r="G6595" s="12"/>
    </row>
    <row r="6596" spans="7:7" x14ac:dyDescent="0.2">
      <c r="G6596" s="12"/>
    </row>
    <row r="6597" spans="7:7" x14ac:dyDescent="0.2">
      <c r="G6597" s="12"/>
    </row>
    <row r="6598" spans="7:7" x14ac:dyDescent="0.2">
      <c r="G6598" s="12"/>
    </row>
    <row r="6599" spans="7:7" x14ac:dyDescent="0.2">
      <c r="G6599" s="12"/>
    </row>
    <row r="6600" spans="7:7" x14ac:dyDescent="0.2">
      <c r="G6600" s="12"/>
    </row>
    <row r="6601" spans="7:7" x14ac:dyDescent="0.2">
      <c r="G6601" s="12"/>
    </row>
    <row r="6602" spans="7:7" x14ac:dyDescent="0.2">
      <c r="G6602" s="12"/>
    </row>
    <row r="6603" spans="7:7" x14ac:dyDescent="0.2">
      <c r="G6603" s="12"/>
    </row>
    <row r="6604" spans="7:7" x14ac:dyDescent="0.2">
      <c r="G6604" s="12"/>
    </row>
    <row r="6605" spans="7:7" x14ac:dyDescent="0.2">
      <c r="G6605" s="12"/>
    </row>
    <row r="6606" spans="7:7" x14ac:dyDescent="0.2">
      <c r="G6606" s="12"/>
    </row>
    <row r="6607" spans="7:7" x14ac:dyDescent="0.2">
      <c r="G6607" s="12"/>
    </row>
    <row r="6608" spans="7:7" x14ac:dyDescent="0.2">
      <c r="G6608" s="12"/>
    </row>
    <row r="6609" spans="7:7" x14ac:dyDescent="0.2">
      <c r="G6609" s="12"/>
    </row>
    <row r="6610" spans="7:7" x14ac:dyDescent="0.2">
      <c r="G6610" s="12"/>
    </row>
    <row r="6611" spans="7:7" x14ac:dyDescent="0.2">
      <c r="G6611" s="12"/>
    </row>
    <row r="6612" spans="7:7" x14ac:dyDescent="0.2">
      <c r="G6612" s="12"/>
    </row>
    <row r="6613" spans="7:7" x14ac:dyDescent="0.2">
      <c r="G6613" s="12"/>
    </row>
    <row r="6614" spans="7:7" x14ac:dyDescent="0.2">
      <c r="G6614" s="12"/>
    </row>
    <row r="6615" spans="7:7" x14ac:dyDescent="0.2">
      <c r="G6615" s="12"/>
    </row>
    <row r="6616" spans="7:7" x14ac:dyDescent="0.2">
      <c r="G6616" s="12"/>
    </row>
    <row r="6617" spans="7:7" x14ac:dyDescent="0.2">
      <c r="G6617" s="12"/>
    </row>
    <row r="6618" spans="7:7" x14ac:dyDescent="0.2">
      <c r="G6618" s="12"/>
    </row>
    <row r="6619" spans="7:7" x14ac:dyDescent="0.2">
      <c r="G6619" s="12"/>
    </row>
    <row r="6620" spans="7:7" x14ac:dyDescent="0.2">
      <c r="G6620" s="12"/>
    </row>
    <row r="6621" spans="7:7" x14ac:dyDescent="0.2">
      <c r="G6621" s="12"/>
    </row>
    <row r="6622" spans="7:7" x14ac:dyDescent="0.2">
      <c r="G6622" s="12"/>
    </row>
    <row r="6623" spans="7:7" x14ac:dyDescent="0.2">
      <c r="G6623" s="12"/>
    </row>
    <row r="6624" spans="7:7" x14ac:dyDescent="0.2">
      <c r="G6624" s="12"/>
    </row>
    <row r="6625" spans="7:7" x14ac:dyDescent="0.2">
      <c r="G6625" s="12"/>
    </row>
    <row r="6626" spans="7:7" x14ac:dyDescent="0.2">
      <c r="G6626" s="12"/>
    </row>
    <row r="6627" spans="7:7" x14ac:dyDescent="0.2">
      <c r="G6627" s="12"/>
    </row>
    <row r="6628" spans="7:7" x14ac:dyDescent="0.2">
      <c r="G6628" s="12"/>
    </row>
    <row r="6629" spans="7:7" x14ac:dyDescent="0.2">
      <c r="G6629" s="12"/>
    </row>
    <row r="6630" spans="7:7" x14ac:dyDescent="0.2">
      <c r="G6630" s="12"/>
    </row>
    <row r="6631" spans="7:7" x14ac:dyDescent="0.2">
      <c r="G6631" s="12"/>
    </row>
    <row r="6632" spans="7:7" x14ac:dyDescent="0.2">
      <c r="G6632" s="12"/>
    </row>
    <row r="6633" spans="7:7" x14ac:dyDescent="0.2">
      <c r="G6633" s="12"/>
    </row>
    <row r="6634" spans="7:7" x14ac:dyDescent="0.2">
      <c r="G6634" s="12"/>
    </row>
    <row r="6635" spans="7:7" x14ac:dyDescent="0.2">
      <c r="G6635" s="12"/>
    </row>
    <row r="6636" spans="7:7" x14ac:dyDescent="0.2">
      <c r="G6636" s="12"/>
    </row>
    <row r="6637" spans="7:7" x14ac:dyDescent="0.2">
      <c r="G6637" s="12"/>
    </row>
    <row r="6638" spans="7:7" x14ac:dyDescent="0.2">
      <c r="G6638" s="12"/>
    </row>
    <row r="6639" spans="7:7" x14ac:dyDescent="0.2">
      <c r="G6639" s="12"/>
    </row>
    <row r="6640" spans="7:7" x14ac:dyDescent="0.2">
      <c r="G6640" s="12"/>
    </row>
    <row r="6641" spans="7:7" x14ac:dyDescent="0.2">
      <c r="G6641" s="12"/>
    </row>
    <row r="6642" spans="7:7" x14ac:dyDescent="0.2">
      <c r="G6642" s="12"/>
    </row>
    <row r="6643" spans="7:7" x14ac:dyDescent="0.2">
      <c r="G6643" s="12"/>
    </row>
    <row r="6644" spans="7:7" x14ac:dyDescent="0.2">
      <c r="G6644" s="12"/>
    </row>
    <row r="6645" spans="7:7" x14ac:dyDescent="0.2">
      <c r="G6645" s="12"/>
    </row>
    <row r="6646" spans="7:7" x14ac:dyDescent="0.2">
      <c r="G6646" s="12"/>
    </row>
    <row r="6647" spans="7:7" x14ac:dyDescent="0.2">
      <c r="G6647" s="12"/>
    </row>
    <row r="6648" spans="7:7" x14ac:dyDescent="0.2">
      <c r="G6648" s="12"/>
    </row>
    <row r="6649" spans="7:7" x14ac:dyDescent="0.2">
      <c r="G6649" s="12"/>
    </row>
    <row r="6650" spans="7:7" x14ac:dyDescent="0.2">
      <c r="G6650" s="12"/>
    </row>
    <row r="6651" spans="7:7" x14ac:dyDescent="0.2">
      <c r="G6651" s="12"/>
    </row>
    <row r="6652" spans="7:7" x14ac:dyDescent="0.2">
      <c r="G6652" s="12"/>
    </row>
    <row r="6653" spans="7:7" x14ac:dyDescent="0.2">
      <c r="G6653" s="12"/>
    </row>
    <row r="6654" spans="7:7" x14ac:dyDescent="0.2">
      <c r="G6654" s="12"/>
    </row>
    <row r="6655" spans="7:7" x14ac:dyDescent="0.2">
      <c r="G6655" s="12"/>
    </row>
    <row r="6656" spans="7:7" x14ac:dyDescent="0.2">
      <c r="G6656" s="12"/>
    </row>
    <row r="6657" spans="7:7" x14ac:dyDescent="0.2">
      <c r="G6657" s="12"/>
    </row>
    <row r="6658" spans="7:7" x14ac:dyDescent="0.2">
      <c r="G6658" s="12"/>
    </row>
    <row r="6659" spans="7:7" x14ac:dyDescent="0.2">
      <c r="G6659" s="12"/>
    </row>
    <row r="6660" spans="7:7" x14ac:dyDescent="0.2">
      <c r="G6660" s="12"/>
    </row>
    <row r="6661" spans="7:7" x14ac:dyDescent="0.2">
      <c r="G6661" s="12"/>
    </row>
    <row r="6662" spans="7:7" x14ac:dyDescent="0.2">
      <c r="G6662" s="12"/>
    </row>
    <row r="6663" spans="7:7" x14ac:dyDescent="0.2">
      <c r="G6663" s="12"/>
    </row>
    <row r="6664" spans="7:7" x14ac:dyDescent="0.2">
      <c r="G6664" s="12"/>
    </row>
    <row r="6665" spans="7:7" x14ac:dyDescent="0.2">
      <c r="G6665" s="12"/>
    </row>
    <row r="6666" spans="7:7" x14ac:dyDescent="0.2">
      <c r="G6666" s="12"/>
    </row>
    <row r="6667" spans="7:7" x14ac:dyDescent="0.2">
      <c r="G6667" s="12"/>
    </row>
    <row r="6668" spans="7:7" x14ac:dyDescent="0.2">
      <c r="G6668" s="12"/>
    </row>
    <row r="6669" spans="7:7" x14ac:dyDescent="0.2">
      <c r="G6669" s="12"/>
    </row>
    <row r="6670" spans="7:7" x14ac:dyDescent="0.2">
      <c r="G6670" s="12"/>
    </row>
    <row r="6671" spans="7:7" x14ac:dyDescent="0.2">
      <c r="G6671" s="12"/>
    </row>
    <row r="6672" spans="7:7" x14ac:dyDescent="0.2">
      <c r="G6672" s="12"/>
    </row>
    <row r="6673" spans="7:7" x14ac:dyDescent="0.2">
      <c r="G6673" s="12"/>
    </row>
    <row r="6674" spans="7:7" x14ac:dyDescent="0.2">
      <c r="G6674" s="12"/>
    </row>
    <row r="6675" spans="7:7" x14ac:dyDescent="0.2">
      <c r="G6675" s="12"/>
    </row>
    <row r="6676" spans="7:7" x14ac:dyDescent="0.2">
      <c r="G6676" s="12"/>
    </row>
    <row r="6677" spans="7:7" x14ac:dyDescent="0.2">
      <c r="G6677" s="12"/>
    </row>
    <row r="6678" spans="7:7" x14ac:dyDescent="0.2">
      <c r="G6678" s="12"/>
    </row>
    <row r="6679" spans="7:7" x14ac:dyDescent="0.2">
      <c r="G6679" s="12"/>
    </row>
    <row r="6680" spans="7:7" x14ac:dyDescent="0.2">
      <c r="G6680" s="12"/>
    </row>
    <row r="6681" spans="7:7" x14ac:dyDescent="0.2">
      <c r="G6681" s="12"/>
    </row>
    <row r="6682" spans="7:7" x14ac:dyDescent="0.2">
      <c r="G6682" s="12"/>
    </row>
    <row r="6683" spans="7:7" x14ac:dyDescent="0.2">
      <c r="G6683" s="12"/>
    </row>
    <row r="6684" spans="7:7" x14ac:dyDescent="0.2">
      <c r="G6684" s="12"/>
    </row>
    <row r="6685" spans="7:7" x14ac:dyDescent="0.2">
      <c r="G6685" s="12"/>
    </row>
    <row r="6686" spans="7:7" x14ac:dyDescent="0.2">
      <c r="G6686" s="12"/>
    </row>
    <row r="6687" spans="7:7" x14ac:dyDescent="0.2">
      <c r="G6687" s="12"/>
    </row>
    <row r="6688" spans="7:7" x14ac:dyDescent="0.2">
      <c r="G6688" s="12"/>
    </row>
    <row r="6689" spans="7:7" x14ac:dyDescent="0.2">
      <c r="G6689" s="12"/>
    </row>
    <row r="6690" spans="7:7" x14ac:dyDescent="0.2">
      <c r="G6690" s="12"/>
    </row>
    <row r="6691" spans="7:7" x14ac:dyDescent="0.2">
      <c r="G6691" s="12"/>
    </row>
    <row r="6692" spans="7:7" x14ac:dyDescent="0.2">
      <c r="G6692" s="12"/>
    </row>
    <row r="6693" spans="7:7" x14ac:dyDescent="0.2">
      <c r="G6693" s="12"/>
    </row>
    <row r="6694" spans="7:7" x14ac:dyDescent="0.2">
      <c r="G6694" s="12"/>
    </row>
    <row r="6695" spans="7:7" x14ac:dyDescent="0.2">
      <c r="G6695" s="12"/>
    </row>
    <row r="6696" spans="7:7" x14ac:dyDescent="0.2">
      <c r="G6696" s="12"/>
    </row>
    <row r="6697" spans="7:7" x14ac:dyDescent="0.2">
      <c r="G6697" s="12"/>
    </row>
    <row r="6698" spans="7:7" x14ac:dyDescent="0.2">
      <c r="G6698" s="12"/>
    </row>
    <row r="6699" spans="7:7" x14ac:dyDescent="0.2">
      <c r="G6699" s="12"/>
    </row>
    <row r="6700" spans="7:7" x14ac:dyDescent="0.2">
      <c r="G6700" s="12"/>
    </row>
    <row r="6701" spans="7:7" x14ac:dyDescent="0.2">
      <c r="G6701" s="12"/>
    </row>
    <row r="6702" spans="7:7" x14ac:dyDescent="0.2">
      <c r="G6702" s="12"/>
    </row>
    <row r="6703" spans="7:7" x14ac:dyDescent="0.2">
      <c r="G6703" s="12"/>
    </row>
    <row r="6704" spans="7:7" x14ac:dyDescent="0.2">
      <c r="G6704" s="12"/>
    </row>
    <row r="6705" spans="7:7" x14ac:dyDescent="0.2">
      <c r="G6705" s="12"/>
    </row>
    <row r="6706" spans="7:7" x14ac:dyDescent="0.2">
      <c r="G6706" s="12"/>
    </row>
    <row r="6707" spans="7:7" x14ac:dyDescent="0.2">
      <c r="G6707" s="12"/>
    </row>
    <row r="6708" spans="7:7" x14ac:dyDescent="0.2">
      <c r="G6708" s="12"/>
    </row>
    <row r="6709" spans="7:7" x14ac:dyDescent="0.2">
      <c r="G6709" s="12"/>
    </row>
    <row r="6710" spans="7:7" x14ac:dyDescent="0.2">
      <c r="G6710" s="12"/>
    </row>
    <row r="6711" spans="7:7" x14ac:dyDescent="0.2">
      <c r="G6711" s="12"/>
    </row>
    <row r="6712" spans="7:7" x14ac:dyDescent="0.2">
      <c r="G6712" s="12"/>
    </row>
    <row r="6713" spans="7:7" x14ac:dyDescent="0.2">
      <c r="G6713" s="12"/>
    </row>
    <row r="6714" spans="7:7" x14ac:dyDescent="0.2">
      <c r="G6714" s="12"/>
    </row>
    <row r="6715" spans="7:7" x14ac:dyDescent="0.2">
      <c r="G6715" s="12"/>
    </row>
    <row r="6716" spans="7:7" x14ac:dyDescent="0.2">
      <c r="G6716" s="12"/>
    </row>
    <row r="6717" spans="7:7" x14ac:dyDescent="0.2">
      <c r="G6717" s="12"/>
    </row>
    <row r="6718" spans="7:7" x14ac:dyDescent="0.2">
      <c r="G6718" s="12"/>
    </row>
    <row r="6719" spans="7:7" x14ac:dyDescent="0.2">
      <c r="G6719" s="12"/>
    </row>
    <row r="6720" spans="7:7" x14ac:dyDescent="0.2">
      <c r="G6720" s="12"/>
    </row>
    <row r="6721" spans="7:7" x14ac:dyDescent="0.2">
      <c r="G6721" s="12"/>
    </row>
    <row r="6722" spans="7:7" x14ac:dyDescent="0.2">
      <c r="G6722" s="12"/>
    </row>
    <row r="6723" spans="7:7" x14ac:dyDescent="0.2">
      <c r="G6723" s="12"/>
    </row>
    <row r="6724" spans="7:7" x14ac:dyDescent="0.2">
      <c r="G6724" s="12"/>
    </row>
    <row r="6725" spans="7:7" x14ac:dyDescent="0.2">
      <c r="G6725" s="12"/>
    </row>
    <row r="6726" spans="7:7" x14ac:dyDescent="0.2">
      <c r="G6726" s="12"/>
    </row>
    <row r="6727" spans="7:7" x14ac:dyDescent="0.2">
      <c r="G6727" s="12"/>
    </row>
    <row r="6728" spans="7:7" x14ac:dyDescent="0.2">
      <c r="G6728" s="12"/>
    </row>
    <row r="6729" spans="7:7" x14ac:dyDescent="0.2">
      <c r="G6729" s="12"/>
    </row>
    <row r="6730" spans="7:7" x14ac:dyDescent="0.2">
      <c r="G6730" s="12"/>
    </row>
    <row r="6731" spans="7:7" x14ac:dyDescent="0.2">
      <c r="G6731" s="12"/>
    </row>
    <row r="6732" spans="7:7" x14ac:dyDescent="0.2">
      <c r="G6732" s="12"/>
    </row>
    <row r="6733" spans="7:7" x14ac:dyDescent="0.2">
      <c r="G6733" s="12"/>
    </row>
    <row r="6734" spans="7:7" x14ac:dyDescent="0.2">
      <c r="G6734" s="12"/>
    </row>
    <row r="6735" spans="7:7" x14ac:dyDescent="0.2">
      <c r="G6735" s="12"/>
    </row>
    <row r="6736" spans="7:7" x14ac:dyDescent="0.2">
      <c r="G6736" s="12"/>
    </row>
    <row r="6737" spans="7:7" x14ac:dyDescent="0.2">
      <c r="G6737" s="12"/>
    </row>
    <row r="6738" spans="7:7" x14ac:dyDescent="0.2">
      <c r="G6738" s="12"/>
    </row>
    <row r="6739" spans="7:7" x14ac:dyDescent="0.2">
      <c r="G6739" s="12"/>
    </row>
    <row r="6740" spans="7:7" x14ac:dyDescent="0.2">
      <c r="G6740" s="12"/>
    </row>
    <row r="6741" spans="7:7" x14ac:dyDescent="0.2">
      <c r="G6741" s="12"/>
    </row>
    <row r="6742" spans="7:7" x14ac:dyDescent="0.2">
      <c r="G6742" s="12"/>
    </row>
    <row r="6743" spans="7:7" x14ac:dyDescent="0.2">
      <c r="G6743" s="12"/>
    </row>
    <row r="6744" spans="7:7" x14ac:dyDescent="0.2">
      <c r="G6744" s="12"/>
    </row>
    <row r="6745" spans="7:7" x14ac:dyDescent="0.2">
      <c r="G6745" s="12"/>
    </row>
    <row r="6746" spans="7:7" x14ac:dyDescent="0.2">
      <c r="G6746" s="12"/>
    </row>
    <row r="6747" spans="7:7" x14ac:dyDescent="0.2">
      <c r="G6747" s="12"/>
    </row>
    <row r="6748" spans="7:7" x14ac:dyDescent="0.2">
      <c r="G6748" s="12"/>
    </row>
    <row r="6749" spans="7:7" x14ac:dyDescent="0.2">
      <c r="G6749" s="12"/>
    </row>
    <row r="6750" spans="7:7" x14ac:dyDescent="0.2">
      <c r="G6750" s="12"/>
    </row>
    <row r="6751" spans="7:7" x14ac:dyDescent="0.2">
      <c r="G6751" s="12"/>
    </row>
    <row r="6752" spans="7:7" x14ac:dyDescent="0.2">
      <c r="G6752" s="12"/>
    </row>
    <row r="6753" spans="7:7" x14ac:dyDescent="0.2">
      <c r="G6753" s="12"/>
    </row>
    <row r="6754" spans="7:7" x14ac:dyDescent="0.2">
      <c r="G6754" s="12"/>
    </row>
    <row r="6755" spans="7:7" x14ac:dyDescent="0.2">
      <c r="G6755" s="12"/>
    </row>
    <row r="6756" spans="7:7" x14ac:dyDescent="0.2">
      <c r="G6756" s="12"/>
    </row>
    <row r="6757" spans="7:7" x14ac:dyDescent="0.2">
      <c r="G6757" s="12"/>
    </row>
    <row r="6758" spans="7:7" x14ac:dyDescent="0.2">
      <c r="G6758" s="12"/>
    </row>
    <row r="6759" spans="7:7" x14ac:dyDescent="0.2">
      <c r="G6759" s="12"/>
    </row>
    <row r="6760" spans="7:7" x14ac:dyDescent="0.2">
      <c r="G6760" s="12"/>
    </row>
    <row r="6761" spans="7:7" x14ac:dyDescent="0.2">
      <c r="G6761" s="12"/>
    </row>
    <row r="6762" spans="7:7" x14ac:dyDescent="0.2">
      <c r="G6762" s="12"/>
    </row>
    <row r="6763" spans="7:7" x14ac:dyDescent="0.2">
      <c r="G6763" s="12"/>
    </row>
    <row r="6764" spans="7:7" x14ac:dyDescent="0.2">
      <c r="G6764" s="12"/>
    </row>
    <row r="6765" spans="7:7" x14ac:dyDescent="0.2">
      <c r="G6765" s="12"/>
    </row>
    <row r="6766" spans="7:7" x14ac:dyDescent="0.2">
      <c r="G6766" s="12"/>
    </row>
    <row r="6767" spans="7:7" x14ac:dyDescent="0.2">
      <c r="G6767" s="12"/>
    </row>
    <row r="6768" spans="7:7" x14ac:dyDescent="0.2">
      <c r="G6768" s="12"/>
    </row>
    <row r="6769" spans="7:7" x14ac:dyDescent="0.2">
      <c r="G6769" s="12"/>
    </row>
    <row r="6770" spans="7:7" x14ac:dyDescent="0.2">
      <c r="G6770" s="12"/>
    </row>
    <row r="6771" spans="7:7" x14ac:dyDescent="0.2">
      <c r="G6771" s="12"/>
    </row>
    <row r="6772" spans="7:7" x14ac:dyDescent="0.2">
      <c r="G6772" s="12"/>
    </row>
    <row r="6773" spans="7:7" x14ac:dyDescent="0.2">
      <c r="G6773" s="12"/>
    </row>
    <row r="6774" spans="7:7" x14ac:dyDescent="0.2">
      <c r="G6774" s="12"/>
    </row>
    <row r="6775" spans="7:7" x14ac:dyDescent="0.2">
      <c r="G6775" s="12"/>
    </row>
    <row r="6776" spans="7:7" x14ac:dyDescent="0.2">
      <c r="G6776" s="12"/>
    </row>
    <row r="6777" spans="7:7" x14ac:dyDescent="0.2">
      <c r="G6777" s="12"/>
    </row>
    <row r="6778" spans="7:7" x14ac:dyDescent="0.2">
      <c r="G6778" s="12"/>
    </row>
    <row r="6779" spans="7:7" x14ac:dyDescent="0.2">
      <c r="G6779" s="12"/>
    </row>
    <row r="6780" spans="7:7" x14ac:dyDescent="0.2">
      <c r="G6780" s="12"/>
    </row>
    <row r="6781" spans="7:7" x14ac:dyDescent="0.2">
      <c r="G6781" s="12"/>
    </row>
    <row r="6782" spans="7:7" x14ac:dyDescent="0.2">
      <c r="G6782" s="12"/>
    </row>
    <row r="6783" spans="7:7" x14ac:dyDescent="0.2">
      <c r="G6783" s="12"/>
    </row>
    <row r="6784" spans="7:7" x14ac:dyDescent="0.2">
      <c r="G6784" s="12"/>
    </row>
    <row r="6785" spans="7:7" x14ac:dyDescent="0.2">
      <c r="G6785" s="12"/>
    </row>
    <row r="6786" spans="7:7" x14ac:dyDescent="0.2">
      <c r="G6786" s="12"/>
    </row>
    <row r="6787" spans="7:7" x14ac:dyDescent="0.2">
      <c r="G6787" s="12"/>
    </row>
    <row r="6788" spans="7:7" x14ac:dyDescent="0.2">
      <c r="G6788" s="12"/>
    </row>
    <row r="6789" spans="7:7" x14ac:dyDescent="0.2">
      <c r="G6789" s="12"/>
    </row>
    <row r="6790" spans="7:7" x14ac:dyDescent="0.2">
      <c r="G6790" s="12"/>
    </row>
    <row r="6791" spans="7:7" x14ac:dyDescent="0.2">
      <c r="G6791" s="12"/>
    </row>
    <row r="6792" spans="7:7" x14ac:dyDescent="0.2">
      <c r="G6792" s="12"/>
    </row>
    <row r="6793" spans="7:7" x14ac:dyDescent="0.2">
      <c r="G6793" s="12"/>
    </row>
    <row r="6794" spans="7:7" x14ac:dyDescent="0.2">
      <c r="G6794" s="12"/>
    </row>
    <row r="6795" spans="7:7" x14ac:dyDescent="0.2">
      <c r="G6795" s="12"/>
    </row>
    <row r="6796" spans="7:7" x14ac:dyDescent="0.2">
      <c r="G6796" s="12"/>
    </row>
    <row r="6797" spans="7:7" x14ac:dyDescent="0.2">
      <c r="G6797" s="12"/>
    </row>
    <row r="6798" spans="7:7" x14ac:dyDescent="0.2">
      <c r="G6798" s="12"/>
    </row>
    <row r="6799" spans="7:7" x14ac:dyDescent="0.2">
      <c r="G6799" s="12"/>
    </row>
    <row r="6800" spans="7:7" x14ac:dyDescent="0.2">
      <c r="G6800" s="12"/>
    </row>
    <row r="6801" spans="7:7" x14ac:dyDescent="0.2">
      <c r="G6801" s="12"/>
    </row>
    <row r="6802" spans="7:7" x14ac:dyDescent="0.2">
      <c r="G6802" s="12"/>
    </row>
    <row r="6803" spans="7:7" x14ac:dyDescent="0.2">
      <c r="G6803" s="12"/>
    </row>
    <row r="6804" spans="7:7" x14ac:dyDescent="0.2">
      <c r="G6804" s="12"/>
    </row>
    <row r="6805" spans="7:7" x14ac:dyDescent="0.2">
      <c r="G6805" s="12"/>
    </row>
    <row r="6806" spans="7:7" x14ac:dyDescent="0.2">
      <c r="G6806" s="12"/>
    </row>
    <row r="6807" spans="7:7" x14ac:dyDescent="0.2">
      <c r="G6807" s="12"/>
    </row>
    <row r="6808" spans="7:7" x14ac:dyDescent="0.2">
      <c r="G6808" s="12"/>
    </row>
    <row r="6809" spans="7:7" x14ac:dyDescent="0.2">
      <c r="G6809" s="12"/>
    </row>
    <row r="6810" spans="7:7" x14ac:dyDescent="0.2">
      <c r="G6810" s="12"/>
    </row>
    <row r="6811" spans="7:7" x14ac:dyDescent="0.2">
      <c r="G6811" s="12"/>
    </row>
    <row r="6812" spans="7:7" x14ac:dyDescent="0.2">
      <c r="G6812" s="12"/>
    </row>
    <row r="6813" spans="7:7" x14ac:dyDescent="0.2">
      <c r="G6813" s="12"/>
    </row>
    <row r="6814" spans="7:7" x14ac:dyDescent="0.2">
      <c r="G6814" s="12"/>
    </row>
    <row r="6815" spans="7:7" x14ac:dyDescent="0.2">
      <c r="G6815" s="12"/>
    </row>
    <row r="6816" spans="7:7" x14ac:dyDescent="0.2">
      <c r="G6816" s="12"/>
    </row>
    <row r="6817" spans="7:7" x14ac:dyDescent="0.2">
      <c r="G6817" s="12"/>
    </row>
    <row r="6818" spans="7:7" x14ac:dyDescent="0.2">
      <c r="G6818" s="12"/>
    </row>
    <row r="6819" spans="7:7" x14ac:dyDescent="0.2">
      <c r="G6819" s="12"/>
    </row>
    <row r="6820" spans="7:7" x14ac:dyDescent="0.2">
      <c r="G6820" s="12"/>
    </row>
    <row r="6821" spans="7:7" x14ac:dyDescent="0.2">
      <c r="G6821" s="12"/>
    </row>
    <row r="6822" spans="7:7" x14ac:dyDescent="0.2">
      <c r="G6822" s="12"/>
    </row>
    <row r="6823" spans="7:7" x14ac:dyDescent="0.2">
      <c r="G6823" s="12"/>
    </row>
    <row r="6824" spans="7:7" x14ac:dyDescent="0.2">
      <c r="G6824" s="12"/>
    </row>
    <row r="6825" spans="7:7" x14ac:dyDescent="0.2">
      <c r="G6825" s="12"/>
    </row>
    <row r="6826" spans="7:7" x14ac:dyDescent="0.2">
      <c r="G6826" s="12"/>
    </row>
    <row r="6827" spans="7:7" x14ac:dyDescent="0.2">
      <c r="G6827" s="12"/>
    </row>
    <row r="6828" spans="7:7" x14ac:dyDescent="0.2">
      <c r="G6828" s="12"/>
    </row>
    <row r="6829" spans="7:7" x14ac:dyDescent="0.2">
      <c r="G6829" s="12"/>
    </row>
    <row r="6830" spans="7:7" x14ac:dyDescent="0.2">
      <c r="G6830" s="12"/>
    </row>
    <row r="6831" spans="7:7" x14ac:dyDescent="0.2">
      <c r="G6831" s="12"/>
    </row>
    <row r="6832" spans="7:7" x14ac:dyDescent="0.2">
      <c r="G6832" s="12"/>
    </row>
    <row r="6833" spans="7:7" x14ac:dyDescent="0.2">
      <c r="G6833" s="12"/>
    </row>
    <row r="6834" spans="7:7" x14ac:dyDescent="0.2">
      <c r="G6834" s="12"/>
    </row>
    <row r="6835" spans="7:7" x14ac:dyDescent="0.2">
      <c r="G6835" s="12"/>
    </row>
    <row r="6836" spans="7:7" x14ac:dyDescent="0.2">
      <c r="G6836" s="12"/>
    </row>
    <row r="6837" spans="7:7" x14ac:dyDescent="0.2">
      <c r="G6837" s="12"/>
    </row>
    <row r="6838" spans="7:7" x14ac:dyDescent="0.2">
      <c r="G6838" s="12"/>
    </row>
    <row r="6839" spans="7:7" x14ac:dyDescent="0.2">
      <c r="G6839" s="12"/>
    </row>
    <row r="6840" spans="7:7" x14ac:dyDescent="0.2">
      <c r="G6840" s="12"/>
    </row>
    <row r="6841" spans="7:7" x14ac:dyDescent="0.2">
      <c r="G6841" s="12"/>
    </row>
    <row r="6842" spans="7:7" x14ac:dyDescent="0.2">
      <c r="G6842" s="12"/>
    </row>
    <row r="6843" spans="7:7" x14ac:dyDescent="0.2">
      <c r="G6843" s="12"/>
    </row>
    <row r="6844" spans="7:7" x14ac:dyDescent="0.2">
      <c r="G6844" s="12"/>
    </row>
    <row r="6845" spans="7:7" x14ac:dyDescent="0.2">
      <c r="G6845" s="12"/>
    </row>
    <row r="6846" spans="7:7" x14ac:dyDescent="0.2">
      <c r="G6846" s="12"/>
    </row>
    <row r="6847" spans="7:7" x14ac:dyDescent="0.2">
      <c r="G6847" s="12"/>
    </row>
    <row r="6848" spans="7:7" x14ac:dyDescent="0.2">
      <c r="G6848" s="12"/>
    </row>
    <row r="6849" spans="7:7" x14ac:dyDescent="0.2">
      <c r="G6849" s="12"/>
    </row>
    <row r="6850" spans="7:7" x14ac:dyDescent="0.2">
      <c r="G6850" s="12"/>
    </row>
    <row r="6851" spans="7:7" x14ac:dyDescent="0.2">
      <c r="G6851" s="12"/>
    </row>
    <row r="6852" spans="7:7" x14ac:dyDescent="0.2">
      <c r="G6852" s="12"/>
    </row>
    <row r="6853" spans="7:7" x14ac:dyDescent="0.2">
      <c r="G6853" s="12"/>
    </row>
    <row r="6854" spans="7:7" x14ac:dyDescent="0.2">
      <c r="G6854" s="12"/>
    </row>
    <row r="6855" spans="7:7" x14ac:dyDescent="0.2">
      <c r="G6855" s="12"/>
    </row>
    <row r="6856" spans="7:7" x14ac:dyDescent="0.2">
      <c r="G6856" s="12"/>
    </row>
    <row r="6857" spans="7:7" x14ac:dyDescent="0.2">
      <c r="G6857" s="12"/>
    </row>
    <row r="6858" spans="7:7" x14ac:dyDescent="0.2">
      <c r="G6858" s="12"/>
    </row>
    <row r="6859" spans="7:7" x14ac:dyDescent="0.2">
      <c r="G6859" s="12"/>
    </row>
    <row r="6860" spans="7:7" x14ac:dyDescent="0.2">
      <c r="G6860" s="12"/>
    </row>
    <row r="6861" spans="7:7" x14ac:dyDescent="0.2">
      <c r="G6861" s="12"/>
    </row>
    <row r="6862" spans="7:7" x14ac:dyDescent="0.2">
      <c r="G6862" s="12"/>
    </row>
    <row r="6863" spans="7:7" x14ac:dyDescent="0.2">
      <c r="G6863" s="12"/>
    </row>
    <row r="6864" spans="7:7" x14ac:dyDescent="0.2">
      <c r="G6864" s="12"/>
    </row>
    <row r="6865" spans="7:7" x14ac:dyDescent="0.2">
      <c r="G6865" s="12"/>
    </row>
    <row r="6866" spans="7:7" x14ac:dyDescent="0.2">
      <c r="G6866" s="12"/>
    </row>
    <row r="6867" spans="7:7" x14ac:dyDescent="0.2">
      <c r="G6867" s="12"/>
    </row>
    <row r="6868" spans="7:7" x14ac:dyDescent="0.2">
      <c r="G6868" s="12"/>
    </row>
    <row r="6869" spans="7:7" x14ac:dyDescent="0.2">
      <c r="G6869" s="12"/>
    </row>
    <row r="6870" spans="7:7" x14ac:dyDescent="0.2">
      <c r="G6870" s="12"/>
    </row>
    <row r="6871" spans="7:7" x14ac:dyDescent="0.2">
      <c r="G6871" s="12"/>
    </row>
    <row r="6872" spans="7:7" x14ac:dyDescent="0.2">
      <c r="G6872" s="12"/>
    </row>
    <row r="6873" spans="7:7" x14ac:dyDescent="0.2">
      <c r="G6873" s="12"/>
    </row>
    <row r="6874" spans="7:7" x14ac:dyDescent="0.2">
      <c r="G6874" s="12"/>
    </row>
    <row r="6875" spans="7:7" x14ac:dyDescent="0.2">
      <c r="G6875" s="12"/>
    </row>
    <row r="6876" spans="7:7" x14ac:dyDescent="0.2">
      <c r="G6876" s="12"/>
    </row>
    <row r="6877" spans="7:7" x14ac:dyDescent="0.2">
      <c r="G6877" s="12"/>
    </row>
    <row r="6878" spans="7:7" x14ac:dyDescent="0.2">
      <c r="G6878" s="12"/>
    </row>
    <row r="6879" spans="7:7" x14ac:dyDescent="0.2">
      <c r="G6879" s="12"/>
    </row>
    <row r="6880" spans="7:7" x14ac:dyDescent="0.2">
      <c r="G6880" s="12"/>
    </row>
    <row r="6881" spans="7:7" x14ac:dyDescent="0.2">
      <c r="G6881" s="12"/>
    </row>
    <row r="6882" spans="7:7" x14ac:dyDescent="0.2">
      <c r="G6882" s="12"/>
    </row>
    <row r="6883" spans="7:7" x14ac:dyDescent="0.2">
      <c r="G6883" s="12"/>
    </row>
    <row r="6884" spans="7:7" x14ac:dyDescent="0.2">
      <c r="G6884" s="12"/>
    </row>
    <row r="6885" spans="7:7" x14ac:dyDescent="0.2">
      <c r="G6885" s="12"/>
    </row>
    <row r="6886" spans="7:7" x14ac:dyDescent="0.2">
      <c r="G6886" s="12"/>
    </row>
    <row r="6887" spans="7:7" x14ac:dyDescent="0.2">
      <c r="G6887" s="12"/>
    </row>
    <row r="6888" spans="7:7" x14ac:dyDescent="0.2">
      <c r="G6888" s="12"/>
    </row>
    <row r="6889" spans="7:7" x14ac:dyDescent="0.2">
      <c r="G6889" s="12"/>
    </row>
    <row r="6890" spans="7:7" x14ac:dyDescent="0.2">
      <c r="G6890" s="12"/>
    </row>
    <row r="6891" spans="7:7" x14ac:dyDescent="0.2">
      <c r="G6891" s="12"/>
    </row>
    <row r="6892" spans="7:7" x14ac:dyDescent="0.2">
      <c r="G6892" s="12"/>
    </row>
    <row r="6893" spans="7:7" x14ac:dyDescent="0.2">
      <c r="G6893" s="12"/>
    </row>
    <row r="6894" spans="7:7" x14ac:dyDescent="0.2">
      <c r="G6894" s="12"/>
    </row>
    <row r="6895" spans="7:7" x14ac:dyDescent="0.2">
      <c r="G6895" s="12"/>
    </row>
    <row r="6896" spans="7:7" x14ac:dyDescent="0.2">
      <c r="G6896" s="12"/>
    </row>
    <row r="6897" spans="7:7" x14ac:dyDescent="0.2">
      <c r="G6897" s="12"/>
    </row>
    <row r="6898" spans="7:7" x14ac:dyDescent="0.2">
      <c r="G6898" s="12"/>
    </row>
    <row r="6899" spans="7:7" x14ac:dyDescent="0.2">
      <c r="G6899" s="12"/>
    </row>
    <row r="6900" spans="7:7" x14ac:dyDescent="0.2">
      <c r="G6900" s="12"/>
    </row>
    <row r="6901" spans="7:7" x14ac:dyDescent="0.2">
      <c r="G6901" s="12"/>
    </row>
    <row r="6902" spans="7:7" x14ac:dyDescent="0.2">
      <c r="G6902" s="12"/>
    </row>
    <row r="6903" spans="7:7" x14ac:dyDescent="0.2">
      <c r="G6903" s="12"/>
    </row>
    <row r="6904" spans="7:7" x14ac:dyDescent="0.2">
      <c r="G6904" s="12"/>
    </row>
    <row r="6905" spans="7:7" x14ac:dyDescent="0.2">
      <c r="G6905" s="12"/>
    </row>
    <row r="6906" spans="7:7" x14ac:dyDescent="0.2">
      <c r="G6906" s="12"/>
    </row>
    <row r="6907" spans="7:7" x14ac:dyDescent="0.2">
      <c r="G6907" s="12"/>
    </row>
    <row r="6908" spans="7:7" x14ac:dyDescent="0.2">
      <c r="G6908" s="12"/>
    </row>
    <row r="6909" spans="7:7" x14ac:dyDescent="0.2">
      <c r="G6909" s="12"/>
    </row>
    <row r="6910" spans="7:7" x14ac:dyDescent="0.2">
      <c r="G6910" s="12"/>
    </row>
    <row r="6911" spans="7:7" x14ac:dyDescent="0.2">
      <c r="G6911" s="12"/>
    </row>
    <row r="6912" spans="7:7" x14ac:dyDescent="0.2">
      <c r="G6912" s="12"/>
    </row>
    <row r="6913" spans="7:7" x14ac:dyDescent="0.2">
      <c r="G6913" s="12"/>
    </row>
    <row r="6914" spans="7:7" x14ac:dyDescent="0.2">
      <c r="G6914" s="12"/>
    </row>
    <row r="6915" spans="7:7" x14ac:dyDescent="0.2">
      <c r="G6915" s="12"/>
    </row>
    <row r="6916" spans="7:7" x14ac:dyDescent="0.2">
      <c r="G6916" s="12"/>
    </row>
    <row r="6917" spans="7:7" x14ac:dyDescent="0.2">
      <c r="G6917" s="12"/>
    </row>
    <row r="6918" spans="7:7" x14ac:dyDescent="0.2">
      <c r="G6918" s="12"/>
    </row>
    <row r="6919" spans="7:7" x14ac:dyDescent="0.2">
      <c r="G6919" s="12"/>
    </row>
    <row r="6920" spans="7:7" x14ac:dyDescent="0.2">
      <c r="G6920" s="12"/>
    </row>
    <row r="6921" spans="7:7" x14ac:dyDescent="0.2">
      <c r="G6921" s="12"/>
    </row>
    <row r="6922" spans="7:7" x14ac:dyDescent="0.2">
      <c r="G6922" s="12"/>
    </row>
    <row r="6923" spans="7:7" x14ac:dyDescent="0.2">
      <c r="G6923" s="12"/>
    </row>
    <row r="6924" spans="7:7" x14ac:dyDescent="0.2">
      <c r="G6924" s="12"/>
    </row>
    <row r="6925" spans="7:7" x14ac:dyDescent="0.2">
      <c r="G6925" s="12"/>
    </row>
    <row r="6926" spans="7:7" x14ac:dyDescent="0.2">
      <c r="G6926" s="12"/>
    </row>
    <row r="6927" spans="7:7" x14ac:dyDescent="0.2">
      <c r="G6927" s="12"/>
    </row>
    <row r="6928" spans="7:7" x14ac:dyDescent="0.2">
      <c r="G6928" s="12"/>
    </row>
    <row r="6929" spans="7:7" x14ac:dyDescent="0.2">
      <c r="G6929" s="12"/>
    </row>
    <row r="6930" spans="7:7" x14ac:dyDescent="0.2">
      <c r="G6930" s="12"/>
    </row>
    <row r="6931" spans="7:7" x14ac:dyDescent="0.2">
      <c r="G6931" s="12"/>
    </row>
    <row r="6932" spans="7:7" x14ac:dyDescent="0.2">
      <c r="G6932" s="12"/>
    </row>
    <row r="6933" spans="7:7" x14ac:dyDescent="0.2">
      <c r="G6933" s="12"/>
    </row>
    <row r="6934" spans="7:7" x14ac:dyDescent="0.2">
      <c r="G6934" s="12"/>
    </row>
    <row r="6935" spans="7:7" x14ac:dyDescent="0.2">
      <c r="G6935" s="12"/>
    </row>
    <row r="6936" spans="7:7" x14ac:dyDescent="0.2">
      <c r="G6936" s="12"/>
    </row>
    <row r="6937" spans="7:7" x14ac:dyDescent="0.2">
      <c r="G6937" s="12"/>
    </row>
    <row r="6938" spans="7:7" x14ac:dyDescent="0.2">
      <c r="G6938" s="12"/>
    </row>
    <row r="6939" spans="7:7" x14ac:dyDescent="0.2">
      <c r="G6939" s="12"/>
    </row>
    <row r="6940" spans="7:7" x14ac:dyDescent="0.2">
      <c r="G6940" s="12"/>
    </row>
    <row r="6941" spans="7:7" x14ac:dyDescent="0.2">
      <c r="G6941" s="12"/>
    </row>
    <row r="6942" spans="7:7" x14ac:dyDescent="0.2">
      <c r="G6942" s="12"/>
    </row>
    <row r="6943" spans="7:7" x14ac:dyDescent="0.2">
      <c r="G6943" s="12"/>
    </row>
    <row r="6944" spans="7:7" x14ac:dyDescent="0.2">
      <c r="G6944" s="12"/>
    </row>
    <row r="6945" spans="7:7" x14ac:dyDescent="0.2">
      <c r="G6945" s="12"/>
    </row>
    <row r="6946" spans="7:7" x14ac:dyDescent="0.2">
      <c r="G6946" s="12"/>
    </row>
    <row r="6947" spans="7:7" x14ac:dyDescent="0.2">
      <c r="G6947" s="12"/>
    </row>
    <row r="6948" spans="7:7" x14ac:dyDescent="0.2">
      <c r="G6948" s="12"/>
    </row>
    <row r="6949" spans="7:7" x14ac:dyDescent="0.2">
      <c r="G6949" s="12"/>
    </row>
    <row r="6950" spans="7:7" x14ac:dyDescent="0.2">
      <c r="G6950" s="12"/>
    </row>
    <row r="6951" spans="7:7" x14ac:dyDescent="0.2">
      <c r="G6951" s="12"/>
    </row>
    <row r="6952" spans="7:7" x14ac:dyDescent="0.2">
      <c r="G6952" s="12"/>
    </row>
    <row r="6953" spans="7:7" x14ac:dyDescent="0.2">
      <c r="G6953" s="12"/>
    </row>
    <row r="6954" spans="7:7" x14ac:dyDescent="0.2">
      <c r="G6954" s="12"/>
    </row>
    <row r="6955" spans="7:7" x14ac:dyDescent="0.2">
      <c r="G6955" s="12"/>
    </row>
    <row r="6956" spans="7:7" x14ac:dyDescent="0.2">
      <c r="G6956" s="12"/>
    </row>
    <row r="6957" spans="7:7" x14ac:dyDescent="0.2">
      <c r="G6957" s="12"/>
    </row>
    <row r="6958" spans="7:7" x14ac:dyDescent="0.2">
      <c r="G6958" s="12"/>
    </row>
    <row r="6959" spans="7:7" x14ac:dyDescent="0.2">
      <c r="G6959" s="12"/>
    </row>
    <row r="6960" spans="7:7" x14ac:dyDescent="0.2">
      <c r="G6960" s="12"/>
    </row>
    <row r="6961" spans="7:7" x14ac:dyDescent="0.2">
      <c r="G6961" s="12"/>
    </row>
    <row r="6962" spans="7:7" x14ac:dyDescent="0.2">
      <c r="G6962" s="12"/>
    </row>
    <row r="6963" spans="7:7" x14ac:dyDescent="0.2">
      <c r="G6963" s="12"/>
    </row>
    <row r="6964" spans="7:7" x14ac:dyDescent="0.2">
      <c r="G6964" s="12"/>
    </row>
    <row r="6965" spans="7:7" x14ac:dyDescent="0.2">
      <c r="G6965" s="12"/>
    </row>
    <row r="6966" spans="7:7" x14ac:dyDescent="0.2">
      <c r="G6966" s="12"/>
    </row>
    <row r="6967" spans="7:7" x14ac:dyDescent="0.2">
      <c r="G6967" s="12"/>
    </row>
    <row r="6968" spans="7:7" x14ac:dyDescent="0.2">
      <c r="G6968" s="12"/>
    </row>
    <row r="6969" spans="7:7" x14ac:dyDescent="0.2">
      <c r="G6969" s="12"/>
    </row>
    <row r="6970" spans="7:7" x14ac:dyDescent="0.2">
      <c r="G6970" s="12"/>
    </row>
    <row r="6971" spans="7:7" x14ac:dyDescent="0.2">
      <c r="G6971" s="12"/>
    </row>
    <row r="6972" spans="7:7" x14ac:dyDescent="0.2">
      <c r="G6972" s="12"/>
    </row>
    <row r="6973" spans="7:7" x14ac:dyDescent="0.2">
      <c r="G6973" s="12"/>
    </row>
    <row r="6974" spans="7:7" x14ac:dyDescent="0.2">
      <c r="G6974" s="12"/>
    </row>
    <row r="6975" spans="7:7" x14ac:dyDescent="0.2">
      <c r="G6975" s="12"/>
    </row>
    <row r="6976" spans="7:7" x14ac:dyDescent="0.2">
      <c r="G6976" s="12"/>
    </row>
    <row r="6977" spans="7:7" x14ac:dyDescent="0.2">
      <c r="G6977" s="12"/>
    </row>
    <row r="6978" spans="7:7" x14ac:dyDescent="0.2">
      <c r="G6978" s="12"/>
    </row>
    <row r="6979" spans="7:7" x14ac:dyDescent="0.2">
      <c r="G6979" s="12"/>
    </row>
    <row r="6980" spans="7:7" x14ac:dyDescent="0.2">
      <c r="G6980" s="12"/>
    </row>
    <row r="6981" spans="7:7" x14ac:dyDescent="0.2">
      <c r="G6981" s="12"/>
    </row>
    <row r="6982" spans="7:7" x14ac:dyDescent="0.2">
      <c r="G6982" s="12"/>
    </row>
    <row r="6983" spans="7:7" x14ac:dyDescent="0.2">
      <c r="G6983" s="12"/>
    </row>
    <row r="6984" spans="7:7" x14ac:dyDescent="0.2">
      <c r="G6984" s="12"/>
    </row>
    <row r="6985" spans="7:7" x14ac:dyDescent="0.2">
      <c r="G6985" s="12"/>
    </row>
    <row r="6986" spans="7:7" x14ac:dyDescent="0.2">
      <c r="G6986" s="12"/>
    </row>
    <row r="6987" spans="7:7" x14ac:dyDescent="0.2">
      <c r="G6987" s="12"/>
    </row>
    <row r="6988" spans="7:7" x14ac:dyDescent="0.2">
      <c r="G6988" s="12"/>
    </row>
    <row r="6989" spans="7:7" x14ac:dyDescent="0.2">
      <c r="G6989" s="12"/>
    </row>
    <row r="6990" spans="7:7" x14ac:dyDescent="0.2">
      <c r="G6990" s="12"/>
    </row>
    <row r="6991" spans="7:7" x14ac:dyDescent="0.2">
      <c r="G6991" s="12"/>
    </row>
    <row r="6992" spans="7:7" x14ac:dyDescent="0.2">
      <c r="G6992" s="12"/>
    </row>
    <row r="6993" spans="7:7" x14ac:dyDescent="0.2">
      <c r="G6993" s="12"/>
    </row>
    <row r="6994" spans="7:7" x14ac:dyDescent="0.2">
      <c r="G6994" s="12"/>
    </row>
    <row r="6995" spans="7:7" x14ac:dyDescent="0.2">
      <c r="G6995" s="12"/>
    </row>
    <row r="6996" spans="7:7" x14ac:dyDescent="0.2">
      <c r="G6996" s="12"/>
    </row>
    <row r="6997" spans="7:7" x14ac:dyDescent="0.2">
      <c r="G6997" s="12"/>
    </row>
    <row r="6998" spans="7:7" x14ac:dyDescent="0.2">
      <c r="G6998" s="12"/>
    </row>
    <row r="6999" spans="7:7" x14ac:dyDescent="0.2">
      <c r="G6999" s="12"/>
    </row>
    <row r="7000" spans="7:7" x14ac:dyDescent="0.2">
      <c r="G7000" s="12"/>
    </row>
    <row r="7001" spans="7:7" x14ac:dyDescent="0.2">
      <c r="G7001" s="12"/>
    </row>
    <row r="7002" spans="7:7" x14ac:dyDescent="0.2">
      <c r="G7002" s="12"/>
    </row>
    <row r="7003" spans="7:7" x14ac:dyDescent="0.2">
      <c r="G7003" s="12"/>
    </row>
    <row r="7004" spans="7:7" x14ac:dyDescent="0.2">
      <c r="G7004" s="12"/>
    </row>
    <row r="7005" spans="7:7" x14ac:dyDescent="0.2">
      <c r="G7005" s="12"/>
    </row>
    <row r="7006" spans="7:7" x14ac:dyDescent="0.2">
      <c r="G7006" s="12"/>
    </row>
    <row r="7007" spans="7:7" x14ac:dyDescent="0.2">
      <c r="G7007" s="12"/>
    </row>
    <row r="7008" spans="7:7" x14ac:dyDescent="0.2">
      <c r="G7008" s="12"/>
    </row>
    <row r="7009" spans="7:7" x14ac:dyDescent="0.2">
      <c r="G7009" s="12"/>
    </row>
    <row r="7010" spans="7:7" x14ac:dyDescent="0.2">
      <c r="G7010" s="12"/>
    </row>
    <row r="7011" spans="7:7" x14ac:dyDescent="0.2">
      <c r="G7011" s="12"/>
    </row>
    <row r="7012" spans="7:7" x14ac:dyDescent="0.2">
      <c r="G7012" s="12"/>
    </row>
    <row r="7013" spans="7:7" x14ac:dyDescent="0.2">
      <c r="G7013" s="12"/>
    </row>
    <row r="7014" spans="7:7" x14ac:dyDescent="0.2">
      <c r="G7014" s="12"/>
    </row>
    <row r="7015" spans="7:7" x14ac:dyDescent="0.2">
      <c r="G7015" s="12"/>
    </row>
    <row r="7016" spans="7:7" x14ac:dyDescent="0.2">
      <c r="G7016" s="12"/>
    </row>
    <row r="7017" spans="7:7" x14ac:dyDescent="0.2">
      <c r="G7017" s="12"/>
    </row>
    <row r="7018" spans="7:7" x14ac:dyDescent="0.2">
      <c r="G7018" s="12"/>
    </row>
    <row r="7019" spans="7:7" x14ac:dyDescent="0.2">
      <c r="G7019" s="12"/>
    </row>
    <row r="7020" spans="7:7" x14ac:dyDescent="0.2">
      <c r="G7020" s="12"/>
    </row>
    <row r="7021" spans="7:7" x14ac:dyDescent="0.2">
      <c r="G7021" s="12"/>
    </row>
    <row r="7022" spans="7:7" x14ac:dyDescent="0.2">
      <c r="G7022" s="12"/>
    </row>
    <row r="7023" spans="7:7" x14ac:dyDescent="0.2">
      <c r="G7023" s="12"/>
    </row>
    <row r="7024" spans="7:7" x14ac:dyDescent="0.2">
      <c r="G7024" s="12"/>
    </row>
    <row r="7025" spans="7:7" x14ac:dyDescent="0.2">
      <c r="G7025" s="12"/>
    </row>
    <row r="7026" spans="7:7" x14ac:dyDescent="0.2">
      <c r="G7026" s="12"/>
    </row>
    <row r="7027" spans="7:7" x14ac:dyDescent="0.2">
      <c r="G7027" s="12"/>
    </row>
    <row r="7028" spans="7:7" x14ac:dyDescent="0.2">
      <c r="G7028" s="12"/>
    </row>
    <row r="7029" spans="7:7" x14ac:dyDescent="0.2">
      <c r="G7029" s="12"/>
    </row>
    <row r="7030" spans="7:7" x14ac:dyDescent="0.2">
      <c r="G7030" s="12"/>
    </row>
    <row r="7031" spans="7:7" x14ac:dyDescent="0.2">
      <c r="G7031" s="12"/>
    </row>
    <row r="7032" spans="7:7" x14ac:dyDescent="0.2">
      <c r="G7032" s="12"/>
    </row>
    <row r="7033" spans="7:7" x14ac:dyDescent="0.2">
      <c r="G7033" s="12"/>
    </row>
    <row r="7034" spans="7:7" x14ac:dyDescent="0.2">
      <c r="G7034" s="12"/>
    </row>
    <row r="7035" spans="7:7" x14ac:dyDescent="0.2">
      <c r="G7035" s="12"/>
    </row>
    <row r="7036" spans="7:7" x14ac:dyDescent="0.2">
      <c r="G7036" s="12"/>
    </row>
    <row r="7037" spans="7:7" x14ac:dyDescent="0.2">
      <c r="G7037" s="12"/>
    </row>
    <row r="7038" spans="7:7" x14ac:dyDescent="0.2">
      <c r="G7038" s="12"/>
    </row>
    <row r="7039" spans="7:7" x14ac:dyDescent="0.2">
      <c r="G7039" s="12"/>
    </row>
    <row r="7040" spans="7:7" x14ac:dyDescent="0.2">
      <c r="G7040" s="12"/>
    </row>
    <row r="7041" spans="7:7" x14ac:dyDescent="0.2">
      <c r="G7041" s="12"/>
    </row>
    <row r="7042" spans="7:7" x14ac:dyDescent="0.2">
      <c r="G7042" s="12"/>
    </row>
    <row r="7043" spans="7:7" x14ac:dyDescent="0.2">
      <c r="G7043" s="12"/>
    </row>
    <row r="7044" spans="7:7" x14ac:dyDescent="0.2">
      <c r="G7044" s="12"/>
    </row>
    <row r="7045" spans="7:7" x14ac:dyDescent="0.2">
      <c r="G7045" s="12"/>
    </row>
    <row r="7046" spans="7:7" x14ac:dyDescent="0.2">
      <c r="G7046" s="12"/>
    </row>
    <row r="7047" spans="7:7" x14ac:dyDescent="0.2">
      <c r="G7047" s="12"/>
    </row>
    <row r="7048" spans="7:7" x14ac:dyDescent="0.2">
      <c r="G7048" s="12"/>
    </row>
    <row r="7049" spans="7:7" x14ac:dyDescent="0.2">
      <c r="G7049" s="12"/>
    </row>
    <row r="7050" spans="7:7" x14ac:dyDescent="0.2">
      <c r="G7050" s="12"/>
    </row>
    <row r="7051" spans="7:7" x14ac:dyDescent="0.2">
      <c r="G7051" s="12"/>
    </row>
    <row r="7052" spans="7:7" x14ac:dyDescent="0.2">
      <c r="G7052" s="12"/>
    </row>
    <row r="7053" spans="7:7" x14ac:dyDescent="0.2">
      <c r="G7053" s="12"/>
    </row>
    <row r="7054" spans="7:7" x14ac:dyDescent="0.2">
      <c r="G7054" s="12"/>
    </row>
    <row r="7055" spans="7:7" x14ac:dyDescent="0.2">
      <c r="G7055" s="12"/>
    </row>
    <row r="7056" spans="7:7" x14ac:dyDescent="0.2">
      <c r="G7056" s="12"/>
    </row>
    <row r="7057" spans="7:7" x14ac:dyDescent="0.2">
      <c r="G7057" s="12"/>
    </row>
    <row r="7058" spans="7:7" x14ac:dyDescent="0.2">
      <c r="G7058" s="12"/>
    </row>
    <row r="7059" spans="7:7" x14ac:dyDescent="0.2">
      <c r="G7059" s="12"/>
    </row>
    <row r="7060" spans="7:7" x14ac:dyDescent="0.2">
      <c r="G7060" s="12"/>
    </row>
    <row r="7061" spans="7:7" x14ac:dyDescent="0.2">
      <c r="G7061" s="12"/>
    </row>
    <row r="7062" spans="7:7" x14ac:dyDescent="0.2">
      <c r="G7062" s="12"/>
    </row>
    <row r="7063" spans="7:7" x14ac:dyDescent="0.2">
      <c r="G7063" s="12"/>
    </row>
    <row r="7064" spans="7:7" x14ac:dyDescent="0.2">
      <c r="G7064" s="12"/>
    </row>
    <row r="7065" spans="7:7" x14ac:dyDescent="0.2">
      <c r="G7065" s="12"/>
    </row>
    <row r="7066" spans="7:7" x14ac:dyDescent="0.2">
      <c r="G7066" s="12"/>
    </row>
    <row r="7067" spans="7:7" x14ac:dyDescent="0.2">
      <c r="G7067" s="12"/>
    </row>
    <row r="7068" spans="7:7" x14ac:dyDescent="0.2">
      <c r="G7068" s="12"/>
    </row>
    <row r="7069" spans="7:7" x14ac:dyDescent="0.2">
      <c r="G7069" s="12"/>
    </row>
    <row r="7070" spans="7:7" x14ac:dyDescent="0.2">
      <c r="G7070" s="12"/>
    </row>
    <row r="7071" spans="7:7" x14ac:dyDescent="0.2">
      <c r="G7071" s="12"/>
    </row>
    <row r="7072" spans="7:7" x14ac:dyDescent="0.2">
      <c r="G7072" s="12"/>
    </row>
    <row r="7073" spans="7:7" x14ac:dyDescent="0.2">
      <c r="G7073" s="12"/>
    </row>
    <row r="7074" spans="7:7" x14ac:dyDescent="0.2">
      <c r="G7074" s="12"/>
    </row>
    <row r="7075" spans="7:7" x14ac:dyDescent="0.2">
      <c r="G7075" s="12"/>
    </row>
    <row r="7076" spans="7:7" x14ac:dyDescent="0.2">
      <c r="G7076" s="12"/>
    </row>
    <row r="7077" spans="7:7" x14ac:dyDescent="0.2">
      <c r="G7077" s="12"/>
    </row>
    <row r="7078" spans="7:7" x14ac:dyDescent="0.2">
      <c r="G7078" s="12"/>
    </row>
    <row r="7079" spans="7:7" x14ac:dyDescent="0.2">
      <c r="G7079" s="12"/>
    </row>
    <row r="7080" spans="7:7" x14ac:dyDescent="0.2">
      <c r="G7080" s="12"/>
    </row>
    <row r="7081" spans="7:7" x14ac:dyDescent="0.2">
      <c r="G7081" s="12"/>
    </row>
    <row r="7082" spans="7:7" x14ac:dyDescent="0.2">
      <c r="G7082" s="12"/>
    </row>
    <row r="7083" spans="7:7" x14ac:dyDescent="0.2">
      <c r="G7083" s="12"/>
    </row>
    <row r="7084" spans="7:7" x14ac:dyDescent="0.2">
      <c r="G7084" s="12"/>
    </row>
    <row r="7085" spans="7:7" x14ac:dyDescent="0.2">
      <c r="G7085" s="12"/>
    </row>
    <row r="7086" spans="7:7" x14ac:dyDescent="0.2">
      <c r="G7086" s="12"/>
    </row>
    <row r="7087" spans="7:7" x14ac:dyDescent="0.2">
      <c r="G7087" s="12"/>
    </row>
    <row r="7088" spans="7:7" x14ac:dyDescent="0.2">
      <c r="G7088" s="12"/>
    </row>
    <row r="7089" spans="7:7" x14ac:dyDescent="0.2">
      <c r="G7089" s="12"/>
    </row>
    <row r="7090" spans="7:7" x14ac:dyDescent="0.2">
      <c r="G7090" s="12"/>
    </row>
    <row r="7091" spans="7:7" x14ac:dyDescent="0.2">
      <c r="G7091" s="12"/>
    </row>
    <row r="7092" spans="7:7" x14ac:dyDescent="0.2">
      <c r="G7092" s="12"/>
    </row>
    <row r="7093" spans="7:7" x14ac:dyDescent="0.2">
      <c r="G7093" s="12"/>
    </row>
    <row r="7094" spans="7:7" x14ac:dyDescent="0.2">
      <c r="G7094" s="12"/>
    </row>
    <row r="7095" spans="7:7" x14ac:dyDescent="0.2">
      <c r="G7095" s="12"/>
    </row>
    <row r="7096" spans="7:7" x14ac:dyDescent="0.2">
      <c r="G7096" s="12"/>
    </row>
    <row r="7097" spans="7:7" x14ac:dyDescent="0.2">
      <c r="G7097" s="12"/>
    </row>
    <row r="7098" spans="7:7" x14ac:dyDescent="0.2">
      <c r="G7098" s="12"/>
    </row>
    <row r="7099" spans="7:7" x14ac:dyDescent="0.2">
      <c r="G7099" s="12"/>
    </row>
    <row r="7100" spans="7:7" x14ac:dyDescent="0.2">
      <c r="G7100" s="12"/>
    </row>
    <row r="7101" spans="7:7" x14ac:dyDescent="0.2">
      <c r="G7101" s="12"/>
    </row>
    <row r="7102" spans="7:7" x14ac:dyDescent="0.2">
      <c r="G7102" s="12"/>
    </row>
    <row r="7103" spans="7:7" x14ac:dyDescent="0.2">
      <c r="G7103" s="12"/>
    </row>
    <row r="7104" spans="7:7" x14ac:dyDescent="0.2">
      <c r="G7104" s="12"/>
    </row>
    <row r="7105" spans="7:7" x14ac:dyDescent="0.2">
      <c r="G7105" s="12"/>
    </row>
    <row r="7106" spans="7:7" x14ac:dyDescent="0.2">
      <c r="G7106" s="12"/>
    </row>
    <row r="7107" spans="7:7" x14ac:dyDescent="0.2">
      <c r="G7107" s="12"/>
    </row>
    <row r="7108" spans="7:7" x14ac:dyDescent="0.2">
      <c r="G7108" s="12"/>
    </row>
    <row r="7109" spans="7:7" x14ac:dyDescent="0.2">
      <c r="G7109" s="12"/>
    </row>
    <row r="7110" spans="7:7" x14ac:dyDescent="0.2">
      <c r="G7110" s="12"/>
    </row>
    <row r="7111" spans="7:7" x14ac:dyDescent="0.2">
      <c r="G7111" s="12"/>
    </row>
    <row r="7112" spans="7:7" x14ac:dyDescent="0.2">
      <c r="G7112" s="12"/>
    </row>
    <row r="7113" spans="7:7" x14ac:dyDescent="0.2">
      <c r="G7113" s="12"/>
    </row>
    <row r="7114" spans="7:7" x14ac:dyDescent="0.2">
      <c r="G7114" s="12"/>
    </row>
    <row r="7115" spans="7:7" x14ac:dyDescent="0.2">
      <c r="G7115" s="12"/>
    </row>
    <row r="7116" spans="7:7" x14ac:dyDescent="0.2">
      <c r="G7116" s="12"/>
    </row>
    <row r="7117" spans="7:7" x14ac:dyDescent="0.2">
      <c r="G7117" s="12"/>
    </row>
    <row r="7118" spans="7:7" x14ac:dyDescent="0.2">
      <c r="G7118" s="12"/>
    </row>
    <row r="7119" spans="7:7" x14ac:dyDescent="0.2">
      <c r="G7119" s="12"/>
    </row>
    <row r="7120" spans="7:7" x14ac:dyDescent="0.2">
      <c r="G7120" s="12"/>
    </row>
    <row r="7121" spans="7:7" x14ac:dyDescent="0.2">
      <c r="G7121" s="12"/>
    </row>
    <row r="7122" spans="7:7" x14ac:dyDescent="0.2">
      <c r="G7122" s="12"/>
    </row>
    <row r="7123" spans="7:7" x14ac:dyDescent="0.2">
      <c r="G7123" s="12"/>
    </row>
    <row r="7124" spans="7:7" x14ac:dyDescent="0.2">
      <c r="G7124" s="12"/>
    </row>
    <row r="7125" spans="7:7" x14ac:dyDescent="0.2">
      <c r="G7125" s="12"/>
    </row>
    <row r="7126" spans="7:7" x14ac:dyDescent="0.2">
      <c r="G7126" s="12"/>
    </row>
    <row r="7127" spans="7:7" x14ac:dyDescent="0.2">
      <c r="G7127" s="12"/>
    </row>
    <row r="7128" spans="7:7" x14ac:dyDescent="0.2">
      <c r="G7128" s="12"/>
    </row>
    <row r="7129" spans="7:7" x14ac:dyDescent="0.2">
      <c r="G7129" s="12"/>
    </row>
    <row r="7130" spans="7:7" x14ac:dyDescent="0.2">
      <c r="G7130" s="12"/>
    </row>
    <row r="7131" spans="7:7" x14ac:dyDescent="0.2">
      <c r="G7131" s="12"/>
    </row>
    <row r="7132" spans="7:7" x14ac:dyDescent="0.2">
      <c r="G7132" s="12"/>
    </row>
    <row r="7133" spans="7:7" x14ac:dyDescent="0.2">
      <c r="G7133" s="12"/>
    </row>
    <row r="7134" spans="7:7" x14ac:dyDescent="0.2">
      <c r="G7134" s="12"/>
    </row>
    <row r="7135" spans="7:7" x14ac:dyDescent="0.2">
      <c r="G7135" s="12"/>
    </row>
    <row r="7136" spans="7:7" x14ac:dyDescent="0.2">
      <c r="G7136" s="12"/>
    </row>
    <row r="7137" spans="7:7" x14ac:dyDescent="0.2">
      <c r="G7137" s="12"/>
    </row>
    <row r="7138" spans="7:7" x14ac:dyDescent="0.2">
      <c r="G7138" s="12"/>
    </row>
    <row r="7139" spans="7:7" x14ac:dyDescent="0.2">
      <c r="G7139" s="12"/>
    </row>
    <row r="7140" spans="7:7" x14ac:dyDescent="0.2">
      <c r="G7140" s="12"/>
    </row>
    <row r="7141" spans="7:7" x14ac:dyDescent="0.2">
      <c r="G7141" s="12"/>
    </row>
    <row r="7142" spans="7:7" x14ac:dyDescent="0.2">
      <c r="G7142" s="12"/>
    </row>
    <row r="7143" spans="7:7" x14ac:dyDescent="0.2">
      <c r="G7143" s="12"/>
    </row>
    <row r="7144" spans="7:7" x14ac:dyDescent="0.2">
      <c r="G7144" s="12"/>
    </row>
    <row r="7145" spans="7:7" x14ac:dyDescent="0.2">
      <c r="G7145" s="12"/>
    </row>
    <row r="7146" spans="7:7" x14ac:dyDescent="0.2">
      <c r="G7146" s="12"/>
    </row>
    <row r="7147" spans="7:7" x14ac:dyDescent="0.2">
      <c r="G7147" s="12"/>
    </row>
    <row r="7148" spans="7:7" x14ac:dyDescent="0.2">
      <c r="G7148" s="12"/>
    </row>
    <row r="7149" spans="7:7" x14ac:dyDescent="0.2">
      <c r="G7149" s="12"/>
    </row>
    <row r="7150" spans="7:7" x14ac:dyDescent="0.2">
      <c r="G7150" s="12"/>
    </row>
    <row r="7151" spans="7:7" x14ac:dyDescent="0.2">
      <c r="G7151" s="12"/>
    </row>
    <row r="7152" spans="7:7" x14ac:dyDescent="0.2">
      <c r="G7152" s="12"/>
    </row>
    <row r="7153" spans="7:7" x14ac:dyDescent="0.2">
      <c r="G7153" s="12"/>
    </row>
    <row r="7154" spans="7:7" x14ac:dyDescent="0.2">
      <c r="G7154" s="12"/>
    </row>
    <row r="7155" spans="7:7" x14ac:dyDescent="0.2">
      <c r="G7155" s="12"/>
    </row>
    <row r="7156" spans="7:7" x14ac:dyDescent="0.2">
      <c r="G7156" s="12"/>
    </row>
    <row r="7157" spans="7:7" x14ac:dyDescent="0.2">
      <c r="G7157" s="12"/>
    </row>
    <row r="7158" spans="7:7" x14ac:dyDescent="0.2">
      <c r="G7158" s="12"/>
    </row>
    <row r="7159" spans="7:7" x14ac:dyDescent="0.2">
      <c r="G7159" s="12"/>
    </row>
    <row r="7160" spans="7:7" x14ac:dyDescent="0.2">
      <c r="G7160" s="12"/>
    </row>
    <row r="7161" spans="7:7" x14ac:dyDescent="0.2">
      <c r="G7161" s="12"/>
    </row>
    <row r="7162" spans="7:7" x14ac:dyDescent="0.2">
      <c r="G7162" s="12"/>
    </row>
    <row r="7163" spans="7:7" x14ac:dyDescent="0.2">
      <c r="G7163" s="12"/>
    </row>
    <row r="7164" spans="7:7" x14ac:dyDescent="0.2">
      <c r="G7164" s="12"/>
    </row>
    <row r="7165" spans="7:7" x14ac:dyDescent="0.2">
      <c r="G7165" s="12"/>
    </row>
    <row r="7166" spans="7:7" x14ac:dyDescent="0.2">
      <c r="G7166" s="12"/>
    </row>
    <row r="7167" spans="7:7" x14ac:dyDescent="0.2">
      <c r="G7167" s="12"/>
    </row>
    <row r="7168" spans="7:7" x14ac:dyDescent="0.2">
      <c r="G7168" s="12"/>
    </row>
    <row r="7169" spans="7:7" x14ac:dyDescent="0.2">
      <c r="G7169" s="12"/>
    </row>
    <row r="7170" spans="7:7" x14ac:dyDescent="0.2">
      <c r="G7170" s="12"/>
    </row>
    <row r="7171" spans="7:7" x14ac:dyDescent="0.2">
      <c r="G7171" s="12"/>
    </row>
    <row r="7172" spans="7:7" x14ac:dyDescent="0.2">
      <c r="G7172" s="12"/>
    </row>
    <row r="7173" spans="7:7" x14ac:dyDescent="0.2">
      <c r="G7173" s="12"/>
    </row>
    <row r="7174" spans="7:7" x14ac:dyDescent="0.2">
      <c r="G7174" s="12"/>
    </row>
    <row r="7175" spans="7:7" x14ac:dyDescent="0.2">
      <c r="G7175" s="12"/>
    </row>
    <row r="7176" spans="7:7" x14ac:dyDescent="0.2">
      <c r="G7176" s="12"/>
    </row>
    <row r="7177" spans="7:7" x14ac:dyDescent="0.2">
      <c r="G7177" s="12"/>
    </row>
    <row r="7178" spans="7:7" x14ac:dyDescent="0.2">
      <c r="G7178" s="12"/>
    </row>
    <row r="7179" spans="7:7" x14ac:dyDescent="0.2">
      <c r="G7179" s="12"/>
    </row>
    <row r="7180" spans="7:7" x14ac:dyDescent="0.2">
      <c r="G7180" s="12"/>
    </row>
    <row r="7181" spans="7:7" x14ac:dyDescent="0.2">
      <c r="G7181" s="12"/>
    </row>
    <row r="7182" spans="7:7" x14ac:dyDescent="0.2">
      <c r="G7182" s="12"/>
    </row>
    <row r="7183" spans="7:7" x14ac:dyDescent="0.2">
      <c r="G7183" s="12"/>
    </row>
    <row r="7184" spans="7:7" x14ac:dyDescent="0.2">
      <c r="G7184" s="12"/>
    </row>
    <row r="7185" spans="7:7" x14ac:dyDescent="0.2">
      <c r="G7185" s="12"/>
    </row>
    <row r="7186" spans="7:7" x14ac:dyDescent="0.2">
      <c r="G7186" s="12"/>
    </row>
    <row r="7187" spans="7:7" x14ac:dyDescent="0.2">
      <c r="G7187" s="12"/>
    </row>
    <row r="7188" spans="7:7" x14ac:dyDescent="0.2">
      <c r="G7188" s="12"/>
    </row>
    <row r="7189" spans="7:7" x14ac:dyDescent="0.2">
      <c r="G7189" s="12"/>
    </row>
    <row r="7190" spans="7:7" x14ac:dyDescent="0.2">
      <c r="G7190" s="12"/>
    </row>
    <row r="7191" spans="7:7" x14ac:dyDescent="0.2">
      <c r="G7191" s="12"/>
    </row>
    <row r="7192" spans="7:7" x14ac:dyDescent="0.2">
      <c r="G7192" s="12"/>
    </row>
    <row r="7193" spans="7:7" x14ac:dyDescent="0.2">
      <c r="G7193" s="12"/>
    </row>
    <row r="7194" spans="7:7" x14ac:dyDescent="0.2">
      <c r="G7194" s="12"/>
    </row>
    <row r="7195" spans="7:7" x14ac:dyDescent="0.2">
      <c r="G7195" s="12"/>
    </row>
    <row r="7196" spans="7:7" x14ac:dyDescent="0.2">
      <c r="G7196" s="12"/>
    </row>
    <row r="7197" spans="7:7" x14ac:dyDescent="0.2">
      <c r="G7197" s="12"/>
    </row>
    <row r="7198" spans="7:7" x14ac:dyDescent="0.2">
      <c r="G7198" s="12"/>
    </row>
    <row r="7199" spans="7:7" x14ac:dyDescent="0.2">
      <c r="G7199" s="12"/>
    </row>
    <row r="7200" spans="7:7" x14ac:dyDescent="0.2">
      <c r="G7200" s="12"/>
    </row>
    <row r="7201" spans="7:7" x14ac:dyDescent="0.2">
      <c r="G7201" s="12"/>
    </row>
    <row r="7202" spans="7:7" x14ac:dyDescent="0.2">
      <c r="G7202" s="12"/>
    </row>
    <row r="7203" spans="7:7" x14ac:dyDescent="0.2">
      <c r="G7203" s="12"/>
    </row>
    <row r="7204" spans="7:7" x14ac:dyDescent="0.2">
      <c r="G7204" s="12"/>
    </row>
    <row r="7205" spans="7:7" x14ac:dyDescent="0.2">
      <c r="G7205" s="12"/>
    </row>
    <row r="7206" spans="7:7" x14ac:dyDescent="0.2">
      <c r="G7206" s="12"/>
    </row>
    <row r="7207" spans="7:7" x14ac:dyDescent="0.2">
      <c r="G7207" s="12"/>
    </row>
    <row r="7208" spans="7:7" x14ac:dyDescent="0.2">
      <c r="G7208" s="12"/>
    </row>
    <row r="7209" spans="7:7" x14ac:dyDescent="0.2">
      <c r="G7209" s="12"/>
    </row>
    <row r="7210" spans="7:7" x14ac:dyDescent="0.2">
      <c r="G7210" s="12"/>
    </row>
    <row r="7211" spans="7:7" x14ac:dyDescent="0.2">
      <c r="G7211" s="12"/>
    </row>
    <row r="7212" spans="7:7" x14ac:dyDescent="0.2">
      <c r="G7212" s="12"/>
    </row>
    <row r="7213" spans="7:7" x14ac:dyDescent="0.2">
      <c r="G7213" s="12"/>
    </row>
    <row r="7214" spans="7:7" x14ac:dyDescent="0.2">
      <c r="G7214" s="12"/>
    </row>
    <row r="7215" spans="7:7" x14ac:dyDescent="0.2">
      <c r="G7215" s="12"/>
    </row>
    <row r="7216" spans="7:7" x14ac:dyDescent="0.2">
      <c r="G7216" s="12"/>
    </row>
    <row r="7217" spans="7:7" x14ac:dyDescent="0.2">
      <c r="G7217" s="12"/>
    </row>
    <row r="7218" spans="7:7" x14ac:dyDescent="0.2">
      <c r="G7218" s="12"/>
    </row>
    <row r="7219" spans="7:7" x14ac:dyDescent="0.2">
      <c r="G7219" s="12"/>
    </row>
    <row r="7220" spans="7:7" x14ac:dyDescent="0.2">
      <c r="G7220" s="12"/>
    </row>
    <row r="7221" spans="7:7" x14ac:dyDescent="0.2">
      <c r="G7221" s="12"/>
    </row>
    <row r="7222" spans="7:7" x14ac:dyDescent="0.2">
      <c r="G7222" s="12"/>
    </row>
    <row r="7223" spans="7:7" x14ac:dyDescent="0.2">
      <c r="G7223" s="12"/>
    </row>
    <row r="7224" spans="7:7" x14ac:dyDescent="0.2">
      <c r="G7224" s="12"/>
    </row>
    <row r="7225" spans="7:7" x14ac:dyDescent="0.2">
      <c r="G7225" s="12"/>
    </row>
    <row r="7226" spans="7:7" x14ac:dyDescent="0.2">
      <c r="G7226" s="12"/>
    </row>
    <row r="7227" spans="7:7" x14ac:dyDescent="0.2">
      <c r="G7227" s="12"/>
    </row>
    <row r="7228" spans="7:7" x14ac:dyDescent="0.2">
      <c r="G7228" s="12"/>
    </row>
    <row r="7229" spans="7:7" x14ac:dyDescent="0.2">
      <c r="G7229" s="12"/>
    </row>
    <row r="7230" spans="7:7" x14ac:dyDescent="0.2">
      <c r="G7230" s="12"/>
    </row>
    <row r="7231" spans="7:7" x14ac:dyDescent="0.2">
      <c r="G7231" s="12"/>
    </row>
    <row r="7232" spans="7:7" x14ac:dyDescent="0.2">
      <c r="G7232" s="12"/>
    </row>
    <row r="7233" spans="7:7" x14ac:dyDescent="0.2">
      <c r="G7233" s="12"/>
    </row>
    <row r="7234" spans="7:7" x14ac:dyDescent="0.2">
      <c r="G7234" s="12"/>
    </row>
    <row r="7235" spans="7:7" x14ac:dyDescent="0.2">
      <c r="G7235" s="12"/>
    </row>
    <row r="7236" spans="7:7" x14ac:dyDescent="0.2">
      <c r="G7236" s="12"/>
    </row>
    <row r="7237" spans="7:7" x14ac:dyDescent="0.2">
      <c r="G7237" s="12"/>
    </row>
    <row r="7238" spans="7:7" x14ac:dyDescent="0.2">
      <c r="G7238" s="12"/>
    </row>
    <row r="7239" spans="7:7" x14ac:dyDescent="0.2">
      <c r="G7239" s="12"/>
    </row>
    <row r="7240" spans="7:7" x14ac:dyDescent="0.2">
      <c r="G7240" s="12"/>
    </row>
    <row r="7241" spans="7:7" x14ac:dyDescent="0.2">
      <c r="G7241" s="12"/>
    </row>
    <row r="7242" spans="7:7" x14ac:dyDescent="0.2">
      <c r="G7242" s="12"/>
    </row>
    <row r="7243" spans="7:7" x14ac:dyDescent="0.2">
      <c r="G7243" s="12"/>
    </row>
    <row r="7244" spans="7:7" x14ac:dyDescent="0.2">
      <c r="G7244" s="12"/>
    </row>
    <row r="7245" spans="7:7" x14ac:dyDescent="0.2">
      <c r="G7245" s="12"/>
    </row>
    <row r="7246" spans="7:7" x14ac:dyDescent="0.2">
      <c r="G7246" s="12"/>
    </row>
    <row r="7247" spans="7:7" x14ac:dyDescent="0.2">
      <c r="G7247" s="12"/>
    </row>
    <row r="7248" spans="7:7" x14ac:dyDescent="0.2">
      <c r="G7248" s="12"/>
    </row>
    <row r="7249" spans="7:7" x14ac:dyDescent="0.2">
      <c r="G7249" s="12"/>
    </row>
    <row r="7250" spans="7:7" x14ac:dyDescent="0.2">
      <c r="G7250" s="12"/>
    </row>
    <row r="7251" spans="7:7" x14ac:dyDescent="0.2">
      <c r="G7251" s="12"/>
    </row>
    <row r="7252" spans="7:7" x14ac:dyDescent="0.2">
      <c r="G7252" s="12"/>
    </row>
    <row r="7253" spans="7:7" x14ac:dyDescent="0.2">
      <c r="G7253" s="12"/>
    </row>
    <row r="7254" spans="7:7" x14ac:dyDescent="0.2">
      <c r="G7254" s="12"/>
    </row>
    <row r="7255" spans="7:7" x14ac:dyDescent="0.2">
      <c r="G7255" s="12"/>
    </row>
    <row r="7256" spans="7:7" x14ac:dyDescent="0.2">
      <c r="G7256" s="12"/>
    </row>
    <row r="7257" spans="7:7" x14ac:dyDescent="0.2">
      <c r="G7257" s="12"/>
    </row>
    <row r="7258" spans="7:7" x14ac:dyDescent="0.2">
      <c r="G7258" s="12"/>
    </row>
    <row r="7259" spans="7:7" x14ac:dyDescent="0.2">
      <c r="G7259" s="12"/>
    </row>
    <row r="7260" spans="7:7" x14ac:dyDescent="0.2">
      <c r="G7260" s="12"/>
    </row>
    <row r="7261" spans="7:7" x14ac:dyDescent="0.2">
      <c r="G7261" s="12"/>
    </row>
    <row r="7262" spans="7:7" x14ac:dyDescent="0.2">
      <c r="G7262" s="12"/>
    </row>
    <row r="7263" spans="7:7" x14ac:dyDescent="0.2">
      <c r="G7263" s="12"/>
    </row>
    <row r="7264" spans="7:7" x14ac:dyDescent="0.2">
      <c r="G7264" s="12"/>
    </row>
    <row r="7265" spans="7:7" x14ac:dyDescent="0.2">
      <c r="G7265" s="12"/>
    </row>
    <row r="7266" spans="7:7" x14ac:dyDescent="0.2">
      <c r="G7266" s="12"/>
    </row>
    <row r="7267" spans="7:7" x14ac:dyDescent="0.2">
      <c r="G7267" s="12"/>
    </row>
    <row r="7268" spans="7:7" x14ac:dyDescent="0.2">
      <c r="G7268" s="12"/>
    </row>
    <row r="7269" spans="7:7" x14ac:dyDescent="0.2">
      <c r="G7269" s="12"/>
    </row>
    <row r="7270" spans="7:7" x14ac:dyDescent="0.2">
      <c r="G7270" s="12"/>
    </row>
    <row r="7271" spans="7:7" x14ac:dyDescent="0.2">
      <c r="G7271" s="12"/>
    </row>
    <row r="7272" spans="7:7" x14ac:dyDescent="0.2">
      <c r="G7272" s="12"/>
    </row>
    <row r="7273" spans="7:7" x14ac:dyDescent="0.2">
      <c r="G7273" s="12"/>
    </row>
    <row r="7274" spans="7:7" x14ac:dyDescent="0.2">
      <c r="G7274" s="12"/>
    </row>
    <row r="7275" spans="7:7" x14ac:dyDescent="0.2">
      <c r="G7275" s="12"/>
    </row>
    <row r="7276" spans="7:7" x14ac:dyDescent="0.2">
      <c r="G7276" s="12"/>
    </row>
    <row r="7277" spans="7:7" x14ac:dyDescent="0.2">
      <c r="G7277" s="12"/>
    </row>
    <row r="7278" spans="7:7" x14ac:dyDescent="0.2">
      <c r="G7278" s="12"/>
    </row>
    <row r="7279" spans="7:7" x14ac:dyDescent="0.2">
      <c r="G7279" s="12"/>
    </row>
    <row r="7280" spans="7:7" x14ac:dyDescent="0.2">
      <c r="G7280" s="12"/>
    </row>
    <row r="7281" spans="7:7" x14ac:dyDescent="0.2">
      <c r="G7281" s="12"/>
    </row>
    <row r="7282" spans="7:7" x14ac:dyDescent="0.2">
      <c r="G7282" s="12"/>
    </row>
    <row r="7283" spans="7:7" x14ac:dyDescent="0.2">
      <c r="G7283" s="12"/>
    </row>
    <row r="7284" spans="7:7" x14ac:dyDescent="0.2">
      <c r="G7284" s="12"/>
    </row>
    <row r="7285" spans="7:7" x14ac:dyDescent="0.2">
      <c r="G7285" s="12"/>
    </row>
    <row r="7286" spans="7:7" x14ac:dyDescent="0.2">
      <c r="G7286" s="12"/>
    </row>
    <row r="7287" spans="7:7" x14ac:dyDescent="0.2">
      <c r="G7287" s="12"/>
    </row>
    <row r="7288" spans="7:7" x14ac:dyDescent="0.2">
      <c r="G7288" s="12"/>
    </row>
    <row r="7289" spans="7:7" x14ac:dyDescent="0.2">
      <c r="G7289" s="12"/>
    </row>
    <row r="7290" spans="7:7" x14ac:dyDescent="0.2">
      <c r="G7290" s="12"/>
    </row>
    <row r="7291" spans="7:7" x14ac:dyDescent="0.2">
      <c r="G7291" s="12"/>
    </row>
    <row r="7292" spans="7:7" x14ac:dyDescent="0.2">
      <c r="G7292" s="12"/>
    </row>
    <row r="7293" spans="7:7" x14ac:dyDescent="0.2">
      <c r="G7293" s="12"/>
    </row>
    <row r="7294" spans="7:7" x14ac:dyDescent="0.2">
      <c r="G7294" s="12"/>
    </row>
    <row r="7295" spans="7:7" x14ac:dyDescent="0.2">
      <c r="G7295" s="12"/>
    </row>
    <row r="7296" spans="7:7" x14ac:dyDescent="0.2">
      <c r="G7296" s="12"/>
    </row>
    <row r="7297" spans="7:7" x14ac:dyDescent="0.2">
      <c r="G7297" s="12"/>
    </row>
    <row r="7298" spans="7:7" x14ac:dyDescent="0.2">
      <c r="G7298" s="12"/>
    </row>
    <row r="7299" spans="7:7" x14ac:dyDescent="0.2">
      <c r="G7299" s="12"/>
    </row>
    <row r="7300" spans="7:7" x14ac:dyDescent="0.2">
      <c r="G7300" s="12"/>
    </row>
    <row r="7301" spans="7:7" x14ac:dyDescent="0.2">
      <c r="G7301" s="12"/>
    </row>
    <row r="7302" spans="7:7" x14ac:dyDescent="0.2">
      <c r="G7302" s="12"/>
    </row>
    <row r="7303" spans="7:7" x14ac:dyDescent="0.2">
      <c r="G7303" s="12"/>
    </row>
    <row r="7304" spans="7:7" x14ac:dyDescent="0.2">
      <c r="G7304" s="12"/>
    </row>
    <row r="7305" spans="7:7" x14ac:dyDescent="0.2">
      <c r="G7305" s="12"/>
    </row>
    <row r="7306" spans="7:7" x14ac:dyDescent="0.2">
      <c r="G7306" s="12"/>
    </row>
    <row r="7307" spans="7:7" x14ac:dyDescent="0.2">
      <c r="G7307" s="12"/>
    </row>
    <row r="7308" spans="7:7" x14ac:dyDescent="0.2">
      <c r="G7308" s="12"/>
    </row>
    <row r="7309" spans="7:7" x14ac:dyDescent="0.2">
      <c r="G7309" s="12"/>
    </row>
    <row r="7310" spans="7:7" x14ac:dyDescent="0.2">
      <c r="G7310" s="12"/>
    </row>
    <row r="7311" spans="7:7" x14ac:dyDescent="0.2">
      <c r="G7311" s="12"/>
    </row>
    <row r="7312" spans="7:7" x14ac:dyDescent="0.2">
      <c r="G7312" s="12"/>
    </row>
    <row r="7313" spans="7:7" x14ac:dyDescent="0.2">
      <c r="G7313" s="12"/>
    </row>
    <row r="7314" spans="7:7" x14ac:dyDescent="0.2">
      <c r="G7314" s="12"/>
    </row>
    <row r="7315" spans="7:7" x14ac:dyDescent="0.2">
      <c r="G7315" s="12"/>
    </row>
    <row r="7316" spans="7:7" x14ac:dyDescent="0.2">
      <c r="G7316" s="12"/>
    </row>
    <row r="7317" spans="7:7" x14ac:dyDescent="0.2">
      <c r="G7317" s="12"/>
    </row>
    <row r="7318" spans="7:7" x14ac:dyDescent="0.2">
      <c r="G7318" s="12"/>
    </row>
    <row r="7319" spans="7:7" x14ac:dyDescent="0.2">
      <c r="G7319" s="12"/>
    </row>
    <row r="7320" spans="7:7" x14ac:dyDescent="0.2">
      <c r="G7320" s="12"/>
    </row>
    <row r="7321" spans="7:7" x14ac:dyDescent="0.2">
      <c r="G7321" s="12"/>
    </row>
    <row r="7322" spans="7:7" x14ac:dyDescent="0.2">
      <c r="G7322" s="12"/>
    </row>
    <row r="7323" spans="7:7" x14ac:dyDescent="0.2">
      <c r="G7323" s="12"/>
    </row>
    <row r="7324" spans="7:7" x14ac:dyDescent="0.2">
      <c r="G7324" s="12"/>
    </row>
    <row r="7325" spans="7:7" x14ac:dyDescent="0.2">
      <c r="G7325" s="12"/>
    </row>
    <row r="7326" spans="7:7" x14ac:dyDescent="0.2">
      <c r="G7326" s="12"/>
    </row>
    <row r="7327" spans="7:7" x14ac:dyDescent="0.2">
      <c r="G7327" s="12"/>
    </row>
    <row r="7328" spans="7:7" x14ac:dyDescent="0.2">
      <c r="G7328" s="12"/>
    </row>
    <row r="7329" spans="7:7" x14ac:dyDescent="0.2">
      <c r="G7329" s="12"/>
    </row>
    <row r="7330" spans="7:7" x14ac:dyDescent="0.2">
      <c r="G7330" s="12"/>
    </row>
    <row r="7331" spans="7:7" x14ac:dyDescent="0.2">
      <c r="G7331" s="12"/>
    </row>
    <row r="7332" spans="7:7" x14ac:dyDescent="0.2">
      <c r="G7332" s="12"/>
    </row>
    <row r="7333" spans="7:7" x14ac:dyDescent="0.2">
      <c r="G7333" s="12"/>
    </row>
    <row r="7334" spans="7:7" x14ac:dyDescent="0.2">
      <c r="G7334" s="12"/>
    </row>
    <row r="7335" spans="7:7" x14ac:dyDescent="0.2">
      <c r="G7335" s="12"/>
    </row>
    <row r="7336" spans="7:7" x14ac:dyDescent="0.2">
      <c r="G7336" s="12"/>
    </row>
    <row r="7337" spans="7:7" x14ac:dyDescent="0.2">
      <c r="G7337" s="12"/>
    </row>
    <row r="7338" spans="7:7" x14ac:dyDescent="0.2">
      <c r="G7338" s="12"/>
    </row>
    <row r="7339" spans="7:7" x14ac:dyDescent="0.2">
      <c r="G7339" s="12"/>
    </row>
    <row r="7340" spans="7:7" x14ac:dyDescent="0.2">
      <c r="G7340" s="12"/>
    </row>
    <row r="7341" spans="7:7" x14ac:dyDescent="0.2">
      <c r="G7341" s="12"/>
    </row>
    <row r="7342" spans="7:7" x14ac:dyDescent="0.2">
      <c r="G7342" s="12"/>
    </row>
    <row r="7343" spans="7:7" x14ac:dyDescent="0.2">
      <c r="G7343" s="12"/>
    </row>
    <row r="7344" spans="7:7" x14ac:dyDescent="0.2">
      <c r="G7344" s="12"/>
    </row>
    <row r="7345" spans="7:7" x14ac:dyDescent="0.2">
      <c r="G7345" s="12"/>
    </row>
    <row r="7346" spans="7:7" x14ac:dyDescent="0.2">
      <c r="G7346" s="12"/>
    </row>
    <row r="7347" spans="7:7" x14ac:dyDescent="0.2">
      <c r="G7347" s="12"/>
    </row>
    <row r="7348" spans="7:7" x14ac:dyDescent="0.2">
      <c r="G7348" s="12"/>
    </row>
    <row r="7349" spans="7:7" x14ac:dyDescent="0.2">
      <c r="G7349" s="12"/>
    </row>
    <row r="7350" spans="7:7" x14ac:dyDescent="0.2">
      <c r="G7350" s="12"/>
    </row>
    <row r="7351" spans="7:7" x14ac:dyDescent="0.2">
      <c r="G7351" s="12"/>
    </row>
    <row r="7352" spans="7:7" x14ac:dyDescent="0.2">
      <c r="G7352" s="12"/>
    </row>
    <row r="7353" spans="7:7" x14ac:dyDescent="0.2">
      <c r="G7353" s="12"/>
    </row>
    <row r="7354" spans="7:7" x14ac:dyDescent="0.2">
      <c r="G7354" s="12"/>
    </row>
    <row r="7355" spans="7:7" x14ac:dyDescent="0.2">
      <c r="G7355" s="12"/>
    </row>
    <row r="7356" spans="7:7" x14ac:dyDescent="0.2">
      <c r="G7356" s="12"/>
    </row>
    <row r="7357" spans="7:7" x14ac:dyDescent="0.2">
      <c r="G7357" s="12"/>
    </row>
    <row r="7358" spans="7:7" x14ac:dyDescent="0.2">
      <c r="G7358" s="12"/>
    </row>
    <row r="7359" spans="7:7" x14ac:dyDescent="0.2">
      <c r="G7359" s="12"/>
    </row>
    <row r="7360" spans="7:7" x14ac:dyDescent="0.2">
      <c r="G7360" s="12"/>
    </row>
    <row r="7361" spans="7:7" x14ac:dyDescent="0.2">
      <c r="G7361" s="12"/>
    </row>
    <row r="7362" spans="7:7" x14ac:dyDescent="0.2">
      <c r="G7362" s="12"/>
    </row>
    <row r="7363" spans="7:7" x14ac:dyDescent="0.2">
      <c r="G7363" s="12"/>
    </row>
    <row r="7364" spans="7:7" x14ac:dyDescent="0.2">
      <c r="G7364" s="12"/>
    </row>
    <row r="7365" spans="7:7" x14ac:dyDescent="0.2">
      <c r="G7365" s="12"/>
    </row>
    <row r="7366" spans="7:7" x14ac:dyDescent="0.2">
      <c r="G7366" s="12"/>
    </row>
    <row r="7367" spans="7:7" x14ac:dyDescent="0.2">
      <c r="G7367" s="12"/>
    </row>
    <row r="7368" spans="7:7" x14ac:dyDescent="0.2">
      <c r="G7368" s="12"/>
    </row>
    <row r="7369" spans="7:7" x14ac:dyDescent="0.2">
      <c r="G7369" s="12"/>
    </row>
    <row r="7370" spans="7:7" x14ac:dyDescent="0.2">
      <c r="G7370" s="12"/>
    </row>
    <row r="7371" spans="7:7" x14ac:dyDescent="0.2">
      <c r="G7371" s="12"/>
    </row>
    <row r="7372" spans="7:7" x14ac:dyDescent="0.2">
      <c r="G7372" s="12"/>
    </row>
    <row r="7373" spans="7:7" x14ac:dyDescent="0.2">
      <c r="G7373" s="12"/>
    </row>
    <row r="7374" spans="7:7" x14ac:dyDescent="0.2">
      <c r="G7374" s="12"/>
    </row>
    <row r="7375" spans="7:7" x14ac:dyDescent="0.2">
      <c r="G7375" s="12"/>
    </row>
    <row r="7376" spans="7:7" x14ac:dyDescent="0.2">
      <c r="G7376" s="12"/>
    </row>
    <row r="7377" spans="7:7" x14ac:dyDescent="0.2">
      <c r="G7377" s="12"/>
    </row>
    <row r="7378" spans="7:7" x14ac:dyDescent="0.2">
      <c r="G7378" s="12"/>
    </row>
    <row r="7379" spans="7:7" x14ac:dyDescent="0.2">
      <c r="G7379" s="12"/>
    </row>
    <row r="7380" spans="7:7" x14ac:dyDescent="0.2">
      <c r="G7380" s="12"/>
    </row>
    <row r="7381" spans="7:7" x14ac:dyDescent="0.2">
      <c r="G7381" s="12"/>
    </row>
    <row r="7382" spans="7:7" x14ac:dyDescent="0.2">
      <c r="G7382" s="12"/>
    </row>
    <row r="7383" spans="7:7" x14ac:dyDescent="0.2">
      <c r="G7383" s="12"/>
    </row>
    <row r="7384" spans="7:7" x14ac:dyDescent="0.2">
      <c r="G7384" s="12"/>
    </row>
    <row r="7385" spans="7:7" x14ac:dyDescent="0.2">
      <c r="G7385" s="12"/>
    </row>
    <row r="7386" spans="7:7" x14ac:dyDescent="0.2">
      <c r="G7386" s="12"/>
    </row>
    <row r="7387" spans="7:7" x14ac:dyDescent="0.2">
      <c r="G7387" s="12"/>
    </row>
    <row r="7388" spans="7:7" x14ac:dyDescent="0.2">
      <c r="G7388" s="12"/>
    </row>
    <row r="7389" spans="7:7" x14ac:dyDescent="0.2">
      <c r="G7389" s="12"/>
    </row>
    <row r="7390" spans="7:7" x14ac:dyDescent="0.2">
      <c r="G7390" s="12"/>
    </row>
    <row r="7391" spans="7:7" x14ac:dyDescent="0.2">
      <c r="G7391" s="12"/>
    </row>
    <row r="7392" spans="7:7" x14ac:dyDescent="0.2">
      <c r="G7392" s="12"/>
    </row>
    <row r="7393" spans="7:7" x14ac:dyDescent="0.2">
      <c r="G7393" s="12"/>
    </row>
    <row r="7394" spans="7:7" x14ac:dyDescent="0.2">
      <c r="G7394" s="12"/>
    </row>
    <row r="7395" spans="7:7" x14ac:dyDescent="0.2">
      <c r="G7395" s="12"/>
    </row>
    <row r="7396" spans="7:7" x14ac:dyDescent="0.2">
      <c r="G7396" s="12"/>
    </row>
    <row r="7397" spans="7:7" x14ac:dyDescent="0.2">
      <c r="G7397" s="12"/>
    </row>
    <row r="7398" spans="7:7" x14ac:dyDescent="0.2">
      <c r="G7398" s="12"/>
    </row>
    <row r="7399" spans="7:7" x14ac:dyDescent="0.2">
      <c r="G7399" s="12"/>
    </row>
    <row r="7400" spans="7:7" x14ac:dyDescent="0.2">
      <c r="G7400" s="12"/>
    </row>
    <row r="7401" spans="7:7" x14ac:dyDescent="0.2">
      <c r="G7401" s="12"/>
    </row>
    <row r="7402" spans="7:7" x14ac:dyDescent="0.2">
      <c r="G7402" s="12"/>
    </row>
    <row r="7403" spans="7:7" x14ac:dyDescent="0.2">
      <c r="G7403" s="12"/>
    </row>
    <row r="7404" spans="7:7" x14ac:dyDescent="0.2">
      <c r="G7404" s="12"/>
    </row>
    <row r="7405" spans="7:7" x14ac:dyDescent="0.2">
      <c r="G7405" s="12"/>
    </row>
    <row r="7406" spans="7:7" x14ac:dyDescent="0.2">
      <c r="G7406" s="12"/>
    </row>
    <row r="7407" spans="7:7" x14ac:dyDescent="0.2">
      <c r="G7407" s="12"/>
    </row>
    <row r="7408" spans="7:7" x14ac:dyDescent="0.2">
      <c r="G7408" s="12"/>
    </row>
    <row r="7409" spans="7:7" x14ac:dyDescent="0.2">
      <c r="G7409" s="12"/>
    </row>
    <row r="7410" spans="7:7" x14ac:dyDescent="0.2">
      <c r="G7410" s="12"/>
    </row>
    <row r="7411" spans="7:7" x14ac:dyDescent="0.2">
      <c r="G7411" s="12"/>
    </row>
    <row r="7412" spans="7:7" x14ac:dyDescent="0.2">
      <c r="G7412" s="12"/>
    </row>
    <row r="7413" spans="7:7" x14ac:dyDescent="0.2">
      <c r="G7413" s="12"/>
    </row>
    <row r="7414" spans="7:7" x14ac:dyDescent="0.2">
      <c r="G7414" s="12"/>
    </row>
    <row r="7415" spans="7:7" x14ac:dyDescent="0.2">
      <c r="G7415" s="12"/>
    </row>
    <row r="7416" spans="7:7" x14ac:dyDescent="0.2">
      <c r="G7416" s="12"/>
    </row>
    <row r="7417" spans="7:7" x14ac:dyDescent="0.2">
      <c r="G7417" s="12"/>
    </row>
    <row r="7418" spans="7:7" x14ac:dyDescent="0.2">
      <c r="G7418" s="12"/>
    </row>
    <row r="7419" spans="7:7" x14ac:dyDescent="0.2">
      <c r="G7419" s="12"/>
    </row>
    <row r="7420" spans="7:7" x14ac:dyDescent="0.2">
      <c r="G7420" s="12"/>
    </row>
    <row r="7421" spans="7:7" x14ac:dyDescent="0.2">
      <c r="G7421" s="12"/>
    </row>
    <row r="7422" spans="7:7" x14ac:dyDescent="0.2">
      <c r="G7422" s="12"/>
    </row>
    <row r="7423" spans="7:7" x14ac:dyDescent="0.2">
      <c r="G7423" s="12"/>
    </row>
    <row r="7424" spans="7:7" x14ac:dyDescent="0.2">
      <c r="G7424" s="12"/>
    </row>
    <row r="7425" spans="7:7" x14ac:dyDescent="0.2">
      <c r="G7425" s="12"/>
    </row>
    <row r="7426" spans="7:7" x14ac:dyDescent="0.2">
      <c r="G7426" s="12"/>
    </row>
    <row r="7427" spans="7:7" x14ac:dyDescent="0.2">
      <c r="G7427" s="12"/>
    </row>
    <row r="7428" spans="7:7" x14ac:dyDescent="0.2">
      <c r="G7428" s="12"/>
    </row>
    <row r="7429" spans="7:7" x14ac:dyDescent="0.2">
      <c r="G7429" s="12"/>
    </row>
    <row r="7430" spans="7:7" x14ac:dyDescent="0.2">
      <c r="G7430" s="12"/>
    </row>
    <row r="7431" spans="7:7" x14ac:dyDescent="0.2">
      <c r="G7431" s="12"/>
    </row>
    <row r="7432" spans="7:7" x14ac:dyDescent="0.2">
      <c r="G7432" s="12"/>
    </row>
    <row r="7433" spans="7:7" x14ac:dyDescent="0.2">
      <c r="G7433" s="12"/>
    </row>
    <row r="7434" spans="7:7" x14ac:dyDescent="0.2">
      <c r="G7434" s="12"/>
    </row>
    <row r="7435" spans="7:7" x14ac:dyDescent="0.2">
      <c r="G7435" s="12"/>
    </row>
    <row r="7436" spans="7:7" x14ac:dyDescent="0.2">
      <c r="G7436" s="12"/>
    </row>
    <row r="7437" spans="7:7" x14ac:dyDescent="0.2">
      <c r="G7437" s="12"/>
    </row>
    <row r="7438" spans="7:7" x14ac:dyDescent="0.2">
      <c r="G7438" s="12"/>
    </row>
    <row r="7439" spans="7:7" x14ac:dyDescent="0.2">
      <c r="G7439" s="12"/>
    </row>
    <row r="7440" spans="7:7" x14ac:dyDescent="0.2">
      <c r="G7440" s="12"/>
    </row>
    <row r="7441" spans="7:7" x14ac:dyDescent="0.2">
      <c r="G7441" s="12"/>
    </row>
    <row r="7442" spans="7:7" x14ac:dyDescent="0.2">
      <c r="G7442" s="12"/>
    </row>
    <row r="7443" spans="7:7" x14ac:dyDescent="0.2">
      <c r="G7443" s="12"/>
    </row>
    <row r="7444" spans="7:7" x14ac:dyDescent="0.2">
      <c r="G7444" s="12"/>
    </row>
    <row r="7445" spans="7:7" x14ac:dyDescent="0.2">
      <c r="G7445" s="12"/>
    </row>
    <row r="7446" spans="7:7" x14ac:dyDescent="0.2">
      <c r="G7446" s="12"/>
    </row>
    <row r="7447" spans="7:7" x14ac:dyDescent="0.2">
      <c r="G7447" s="12"/>
    </row>
    <row r="7448" spans="7:7" x14ac:dyDescent="0.2">
      <c r="G7448" s="12"/>
    </row>
    <row r="7449" spans="7:7" x14ac:dyDescent="0.2">
      <c r="G7449" s="12"/>
    </row>
    <row r="7450" spans="7:7" x14ac:dyDescent="0.2">
      <c r="G7450" s="12"/>
    </row>
    <row r="7451" spans="7:7" x14ac:dyDescent="0.2">
      <c r="G7451" s="12"/>
    </row>
    <row r="7452" spans="7:7" x14ac:dyDescent="0.2">
      <c r="G7452" s="12"/>
    </row>
    <row r="7453" spans="7:7" x14ac:dyDescent="0.2">
      <c r="G7453" s="12"/>
    </row>
    <row r="7454" spans="7:7" x14ac:dyDescent="0.2">
      <c r="G7454" s="12"/>
    </row>
    <row r="7455" spans="7:7" x14ac:dyDescent="0.2">
      <c r="G7455" s="12"/>
    </row>
    <row r="7456" spans="7:7" x14ac:dyDescent="0.2">
      <c r="G7456" s="12"/>
    </row>
    <row r="7457" spans="7:7" x14ac:dyDescent="0.2">
      <c r="G7457" s="12"/>
    </row>
    <row r="7458" spans="7:7" x14ac:dyDescent="0.2">
      <c r="G7458" s="12"/>
    </row>
    <row r="7459" spans="7:7" x14ac:dyDescent="0.2">
      <c r="G7459" s="12"/>
    </row>
    <row r="7460" spans="7:7" x14ac:dyDescent="0.2">
      <c r="G7460" s="12"/>
    </row>
    <row r="7461" spans="7:7" x14ac:dyDescent="0.2">
      <c r="G7461" s="12"/>
    </row>
    <row r="7462" spans="7:7" x14ac:dyDescent="0.2">
      <c r="G7462" s="12"/>
    </row>
    <row r="7463" spans="7:7" x14ac:dyDescent="0.2">
      <c r="G7463" s="12"/>
    </row>
    <row r="7464" spans="7:7" x14ac:dyDescent="0.2">
      <c r="G7464" s="12"/>
    </row>
    <row r="7465" spans="7:7" x14ac:dyDescent="0.2">
      <c r="G7465" s="12"/>
    </row>
    <row r="7466" spans="7:7" x14ac:dyDescent="0.2">
      <c r="G7466" s="12"/>
    </row>
    <row r="7467" spans="7:7" x14ac:dyDescent="0.2">
      <c r="G7467" s="12"/>
    </row>
    <row r="7468" spans="7:7" x14ac:dyDescent="0.2">
      <c r="G7468" s="12"/>
    </row>
    <row r="7469" spans="7:7" x14ac:dyDescent="0.2">
      <c r="G7469" s="12"/>
    </row>
    <row r="7470" spans="7:7" x14ac:dyDescent="0.2">
      <c r="G7470" s="12"/>
    </row>
    <row r="7471" spans="7:7" x14ac:dyDescent="0.2">
      <c r="G7471" s="12"/>
    </row>
    <row r="7472" spans="7:7" x14ac:dyDescent="0.2">
      <c r="G7472" s="12"/>
    </row>
    <row r="7473" spans="7:7" x14ac:dyDescent="0.2">
      <c r="G7473" s="12"/>
    </row>
    <row r="7474" spans="7:7" x14ac:dyDescent="0.2">
      <c r="G7474" s="12"/>
    </row>
    <row r="7475" spans="7:7" x14ac:dyDescent="0.2">
      <c r="G7475" s="12"/>
    </row>
    <row r="7476" spans="7:7" x14ac:dyDescent="0.2">
      <c r="G7476" s="12"/>
    </row>
    <row r="7477" spans="7:7" x14ac:dyDescent="0.2">
      <c r="G7477" s="12"/>
    </row>
    <row r="7478" spans="7:7" x14ac:dyDescent="0.2">
      <c r="G7478" s="12"/>
    </row>
    <row r="7479" spans="7:7" x14ac:dyDescent="0.2">
      <c r="G7479" s="12"/>
    </row>
    <row r="7480" spans="7:7" x14ac:dyDescent="0.2">
      <c r="G7480" s="12"/>
    </row>
    <row r="7481" spans="7:7" x14ac:dyDescent="0.2">
      <c r="G7481" s="12"/>
    </row>
    <row r="7482" spans="7:7" x14ac:dyDescent="0.2">
      <c r="G7482" s="12"/>
    </row>
    <row r="7483" spans="7:7" x14ac:dyDescent="0.2">
      <c r="G7483" s="12"/>
    </row>
    <row r="7484" spans="7:7" x14ac:dyDescent="0.2">
      <c r="G7484" s="12"/>
    </row>
    <row r="7485" spans="7:7" x14ac:dyDescent="0.2">
      <c r="G7485" s="12"/>
    </row>
    <row r="7486" spans="7:7" x14ac:dyDescent="0.2">
      <c r="G7486" s="12"/>
    </row>
    <row r="7487" spans="7:7" x14ac:dyDescent="0.2">
      <c r="G7487" s="12"/>
    </row>
    <row r="7488" spans="7:7" x14ac:dyDescent="0.2">
      <c r="G7488" s="12"/>
    </row>
    <row r="7489" spans="7:7" x14ac:dyDescent="0.2">
      <c r="G7489" s="12"/>
    </row>
    <row r="7490" spans="7:7" x14ac:dyDescent="0.2">
      <c r="G7490" s="12"/>
    </row>
    <row r="7491" spans="7:7" x14ac:dyDescent="0.2">
      <c r="G7491" s="12"/>
    </row>
    <row r="7492" spans="7:7" x14ac:dyDescent="0.2">
      <c r="G7492" s="12"/>
    </row>
    <row r="7493" spans="7:7" x14ac:dyDescent="0.2">
      <c r="G7493" s="12"/>
    </row>
    <row r="7494" spans="7:7" x14ac:dyDescent="0.2">
      <c r="G7494" s="12"/>
    </row>
    <row r="7495" spans="7:7" x14ac:dyDescent="0.2">
      <c r="G7495" s="12"/>
    </row>
    <row r="7496" spans="7:7" x14ac:dyDescent="0.2">
      <c r="G7496" s="12"/>
    </row>
    <row r="7497" spans="7:7" x14ac:dyDescent="0.2">
      <c r="G7497" s="12"/>
    </row>
    <row r="7498" spans="7:7" x14ac:dyDescent="0.2">
      <c r="G7498" s="12"/>
    </row>
    <row r="7499" spans="7:7" x14ac:dyDescent="0.2">
      <c r="G7499" s="12"/>
    </row>
    <row r="7500" spans="7:7" x14ac:dyDescent="0.2">
      <c r="G7500" s="12"/>
    </row>
    <row r="7501" spans="7:7" x14ac:dyDescent="0.2">
      <c r="G7501" s="12"/>
    </row>
    <row r="7502" spans="7:7" x14ac:dyDescent="0.2">
      <c r="G7502" s="12"/>
    </row>
    <row r="7503" spans="7:7" x14ac:dyDescent="0.2">
      <c r="G7503" s="12"/>
    </row>
    <row r="7504" spans="7:7" x14ac:dyDescent="0.2">
      <c r="G7504" s="12"/>
    </row>
    <row r="7505" spans="7:7" x14ac:dyDescent="0.2">
      <c r="G7505" s="12"/>
    </row>
    <row r="7506" spans="7:7" x14ac:dyDescent="0.2">
      <c r="G7506" s="12"/>
    </row>
    <row r="7507" spans="7:7" x14ac:dyDescent="0.2">
      <c r="G7507" s="12"/>
    </row>
    <row r="7508" spans="7:7" x14ac:dyDescent="0.2">
      <c r="G7508" s="12"/>
    </row>
    <row r="7509" spans="7:7" x14ac:dyDescent="0.2">
      <c r="G7509" s="12"/>
    </row>
    <row r="7510" spans="7:7" x14ac:dyDescent="0.2">
      <c r="G7510" s="12"/>
    </row>
    <row r="7511" spans="7:7" x14ac:dyDescent="0.2">
      <c r="G7511" s="12"/>
    </row>
    <row r="7512" spans="7:7" x14ac:dyDescent="0.2">
      <c r="G7512" s="12"/>
    </row>
    <row r="7513" spans="7:7" x14ac:dyDescent="0.2">
      <c r="G7513" s="12"/>
    </row>
    <row r="7514" spans="7:7" x14ac:dyDescent="0.2">
      <c r="G7514" s="12"/>
    </row>
    <row r="7515" spans="7:7" x14ac:dyDescent="0.2">
      <c r="G7515" s="12"/>
    </row>
    <row r="7516" spans="7:7" x14ac:dyDescent="0.2">
      <c r="G7516" s="12"/>
    </row>
    <row r="7517" spans="7:7" x14ac:dyDescent="0.2">
      <c r="G7517" s="12"/>
    </row>
    <row r="7518" spans="7:7" x14ac:dyDescent="0.2">
      <c r="G7518" s="12"/>
    </row>
    <row r="7519" spans="7:7" x14ac:dyDescent="0.2">
      <c r="G7519" s="12"/>
    </row>
    <row r="7520" spans="7:7" x14ac:dyDescent="0.2">
      <c r="G7520" s="12"/>
    </row>
    <row r="7521" spans="7:7" x14ac:dyDescent="0.2">
      <c r="G7521" s="12"/>
    </row>
    <row r="7522" spans="7:7" x14ac:dyDescent="0.2">
      <c r="G7522" s="12"/>
    </row>
    <row r="7523" spans="7:7" x14ac:dyDescent="0.2">
      <c r="G7523" s="12"/>
    </row>
    <row r="7524" spans="7:7" x14ac:dyDescent="0.2">
      <c r="G7524" s="12"/>
    </row>
    <row r="7525" spans="7:7" x14ac:dyDescent="0.2">
      <c r="G7525" s="12"/>
    </row>
    <row r="7526" spans="7:7" x14ac:dyDescent="0.2">
      <c r="G7526" s="12"/>
    </row>
    <row r="7527" spans="7:7" x14ac:dyDescent="0.2">
      <c r="G7527" s="12"/>
    </row>
    <row r="7528" spans="7:7" x14ac:dyDescent="0.2">
      <c r="G7528" s="12"/>
    </row>
    <row r="7529" spans="7:7" x14ac:dyDescent="0.2">
      <c r="G7529" s="12"/>
    </row>
    <row r="7530" spans="7:7" x14ac:dyDescent="0.2">
      <c r="G7530" s="12"/>
    </row>
    <row r="7531" spans="7:7" x14ac:dyDescent="0.2">
      <c r="G7531" s="12"/>
    </row>
    <row r="7532" spans="7:7" x14ac:dyDescent="0.2">
      <c r="G7532" s="12"/>
    </row>
    <row r="7533" spans="7:7" x14ac:dyDescent="0.2">
      <c r="G7533" s="12"/>
    </row>
    <row r="7534" spans="7:7" x14ac:dyDescent="0.2">
      <c r="G7534" s="12"/>
    </row>
    <row r="7535" spans="7:7" x14ac:dyDescent="0.2">
      <c r="G7535" s="12"/>
    </row>
    <row r="7536" spans="7:7" x14ac:dyDescent="0.2">
      <c r="G7536" s="12"/>
    </row>
    <row r="7537" spans="7:7" x14ac:dyDescent="0.2">
      <c r="G7537" s="12"/>
    </row>
    <row r="7538" spans="7:7" x14ac:dyDescent="0.2">
      <c r="G7538" s="12"/>
    </row>
    <row r="7539" spans="7:7" x14ac:dyDescent="0.2">
      <c r="G7539" s="12"/>
    </row>
    <row r="7540" spans="7:7" x14ac:dyDescent="0.2">
      <c r="G7540" s="12"/>
    </row>
    <row r="7541" spans="7:7" x14ac:dyDescent="0.2">
      <c r="G7541" s="12"/>
    </row>
    <row r="7542" spans="7:7" x14ac:dyDescent="0.2">
      <c r="G7542" s="12"/>
    </row>
    <row r="7543" spans="7:7" x14ac:dyDescent="0.2">
      <c r="G7543" s="12"/>
    </row>
    <row r="7544" spans="7:7" x14ac:dyDescent="0.2">
      <c r="G7544" s="12"/>
    </row>
    <row r="7545" spans="7:7" x14ac:dyDescent="0.2">
      <c r="G7545" s="12"/>
    </row>
    <row r="7546" spans="7:7" x14ac:dyDescent="0.2">
      <c r="G7546" s="12"/>
    </row>
    <row r="7547" spans="7:7" x14ac:dyDescent="0.2">
      <c r="G7547" s="12"/>
    </row>
    <row r="7548" spans="7:7" x14ac:dyDescent="0.2">
      <c r="G7548" s="12"/>
    </row>
    <row r="7549" spans="7:7" x14ac:dyDescent="0.2">
      <c r="G7549" s="12"/>
    </row>
    <row r="7550" spans="7:7" x14ac:dyDescent="0.2">
      <c r="G7550" s="12"/>
    </row>
    <row r="7551" spans="7:7" x14ac:dyDescent="0.2">
      <c r="G7551" s="12"/>
    </row>
    <row r="7552" spans="7:7" x14ac:dyDescent="0.2">
      <c r="G7552" s="12"/>
    </row>
    <row r="7553" spans="7:7" x14ac:dyDescent="0.2">
      <c r="G7553" s="12"/>
    </row>
    <row r="7554" spans="7:7" x14ac:dyDescent="0.2">
      <c r="G7554" s="12"/>
    </row>
    <row r="7555" spans="7:7" x14ac:dyDescent="0.2">
      <c r="G7555" s="12"/>
    </row>
    <row r="7556" spans="7:7" x14ac:dyDescent="0.2">
      <c r="G7556" s="12"/>
    </row>
    <row r="7557" spans="7:7" x14ac:dyDescent="0.2">
      <c r="G7557" s="12"/>
    </row>
    <row r="7558" spans="7:7" x14ac:dyDescent="0.2">
      <c r="G7558" s="12"/>
    </row>
    <row r="7559" spans="7:7" x14ac:dyDescent="0.2">
      <c r="G7559" s="12"/>
    </row>
    <row r="7560" spans="7:7" x14ac:dyDescent="0.2">
      <c r="G7560" s="12"/>
    </row>
    <row r="7561" spans="7:7" x14ac:dyDescent="0.2">
      <c r="G7561" s="12"/>
    </row>
    <row r="7562" spans="7:7" x14ac:dyDescent="0.2">
      <c r="G7562" s="12"/>
    </row>
    <row r="7563" spans="7:7" x14ac:dyDescent="0.2">
      <c r="G7563" s="12"/>
    </row>
    <row r="7564" spans="7:7" x14ac:dyDescent="0.2">
      <c r="G7564" s="12"/>
    </row>
    <row r="7565" spans="7:7" x14ac:dyDescent="0.2">
      <c r="G7565" s="12"/>
    </row>
    <row r="7566" spans="7:7" x14ac:dyDescent="0.2">
      <c r="G7566" s="12"/>
    </row>
    <row r="7567" spans="7:7" x14ac:dyDescent="0.2">
      <c r="G7567" s="12"/>
    </row>
    <row r="7568" spans="7:7" x14ac:dyDescent="0.2">
      <c r="G7568" s="12"/>
    </row>
    <row r="7569" spans="7:7" x14ac:dyDescent="0.2">
      <c r="G7569" s="12"/>
    </row>
    <row r="7570" spans="7:7" x14ac:dyDescent="0.2">
      <c r="G7570" s="12"/>
    </row>
    <row r="7571" spans="7:7" x14ac:dyDescent="0.2">
      <c r="G7571" s="12"/>
    </row>
    <row r="7572" spans="7:7" x14ac:dyDescent="0.2">
      <c r="G7572" s="12"/>
    </row>
    <row r="7573" spans="7:7" x14ac:dyDescent="0.2">
      <c r="G7573" s="12"/>
    </row>
    <row r="7574" spans="7:7" x14ac:dyDescent="0.2">
      <c r="G7574" s="12"/>
    </row>
    <row r="7575" spans="7:7" x14ac:dyDescent="0.2">
      <c r="G7575" s="12"/>
    </row>
    <row r="7576" spans="7:7" x14ac:dyDescent="0.2">
      <c r="G7576" s="12"/>
    </row>
    <row r="7577" spans="7:7" x14ac:dyDescent="0.2">
      <c r="G7577" s="12"/>
    </row>
    <row r="7578" spans="7:7" x14ac:dyDescent="0.2">
      <c r="G7578" s="12"/>
    </row>
    <row r="7579" spans="7:7" x14ac:dyDescent="0.2">
      <c r="G7579" s="12"/>
    </row>
    <row r="7580" spans="7:7" x14ac:dyDescent="0.2">
      <c r="G7580" s="12"/>
    </row>
    <row r="7581" spans="7:7" x14ac:dyDescent="0.2">
      <c r="G7581" s="12"/>
    </row>
    <row r="7582" spans="7:7" x14ac:dyDescent="0.2">
      <c r="G7582" s="12"/>
    </row>
    <row r="7583" spans="7:7" x14ac:dyDescent="0.2">
      <c r="G7583" s="12"/>
    </row>
    <row r="7584" spans="7:7" x14ac:dyDescent="0.2">
      <c r="G7584" s="12"/>
    </row>
    <row r="7585" spans="7:7" x14ac:dyDescent="0.2">
      <c r="G7585" s="12"/>
    </row>
    <row r="7586" spans="7:7" x14ac:dyDescent="0.2">
      <c r="G7586" s="12"/>
    </row>
    <row r="7587" spans="7:7" x14ac:dyDescent="0.2">
      <c r="G7587" s="12"/>
    </row>
    <row r="7588" spans="7:7" x14ac:dyDescent="0.2">
      <c r="G7588" s="12"/>
    </row>
    <row r="7589" spans="7:7" x14ac:dyDescent="0.2">
      <c r="G7589" s="12"/>
    </row>
    <row r="7590" spans="7:7" x14ac:dyDescent="0.2">
      <c r="G7590" s="12"/>
    </row>
    <row r="7591" spans="7:7" x14ac:dyDescent="0.2">
      <c r="G7591" s="12"/>
    </row>
    <row r="7592" spans="7:7" x14ac:dyDescent="0.2">
      <c r="G7592" s="12"/>
    </row>
    <row r="7593" spans="7:7" x14ac:dyDescent="0.2">
      <c r="G7593" s="12"/>
    </row>
    <row r="7594" spans="7:7" x14ac:dyDescent="0.2">
      <c r="G7594" s="12"/>
    </row>
    <row r="7595" spans="7:7" x14ac:dyDescent="0.2">
      <c r="G7595" s="12"/>
    </row>
    <row r="7596" spans="7:7" x14ac:dyDescent="0.2">
      <c r="G7596" s="12"/>
    </row>
    <row r="7597" spans="7:7" x14ac:dyDescent="0.2">
      <c r="G7597" s="12"/>
    </row>
    <row r="7598" spans="7:7" x14ac:dyDescent="0.2">
      <c r="G7598" s="12"/>
    </row>
    <row r="7599" spans="7:7" x14ac:dyDescent="0.2">
      <c r="G7599" s="12"/>
    </row>
    <row r="7600" spans="7:7" x14ac:dyDescent="0.2">
      <c r="G7600" s="12"/>
    </row>
    <row r="7601" spans="7:7" x14ac:dyDescent="0.2">
      <c r="G7601" s="12"/>
    </row>
    <row r="7602" spans="7:7" x14ac:dyDescent="0.2">
      <c r="G7602" s="12"/>
    </row>
    <row r="7603" spans="7:7" x14ac:dyDescent="0.2">
      <c r="G7603" s="12"/>
    </row>
    <row r="7604" spans="7:7" x14ac:dyDescent="0.2">
      <c r="G7604" s="12"/>
    </row>
    <row r="7605" spans="7:7" x14ac:dyDescent="0.2">
      <c r="G7605" s="12"/>
    </row>
    <row r="7606" spans="7:7" x14ac:dyDescent="0.2">
      <c r="G7606" s="12"/>
    </row>
    <row r="7607" spans="7:7" x14ac:dyDescent="0.2">
      <c r="G7607" s="12"/>
    </row>
    <row r="7608" spans="7:7" x14ac:dyDescent="0.2">
      <c r="G7608" s="12"/>
    </row>
    <row r="7609" spans="7:7" x14ac:dyDescent="0.2">
      <c r="G7609" s="12"/>
    </row>
    <row r="7610" spans="7:7" x14ac:dyDescent="0.2">
      <c r="G7610" s="12"/>
    </row>
    <row r="7611" spans="7:7" x14ac:dyDescent="0.2">
      <c r="G7611" s="12"/>
    </row>
    <row r="7612" spans="7:7" x14ac:dyDescent="0.2">
      <c r="G7612" s="12"/>
    </row>
    <row r="7613" spans="7:7" x14ac:dyDescent="0.2">
      <c r="G7613" s="12"/>
    </row>
    <row r="7614" spans="7:7" x14ac:dyDescent="0.2">
      <c r="G7614" s="12"/>
    </row>
    <row r="7615" spans="7:7" x14ac:dyDescent="0.2">
      <c r="G7615" s="12"/>
    </row>
    <row r="7616" spans="7:7" x14ac:dyDescent="0.2">
      <c r="G7616" s="12"/>
    </row>
    <row r="7617" spans="7:7" x14ac:dyDescent="0.2">
      <c r="G7617" s="12"/>
    </row>
    <row r="7618" spans="7:7" x14ac:dyDescent="0.2">
      <c r="G7618" s="12"/>
    </row>
    <row r="7619" spans="7:7" x14ac:dyDescent="0.2">
      <c r="G7619" s="12"/>
    </row>
    <row r="7620" spans="7:7" x14ac:dyDescent="0.2">
      <c r="G7620" s="12"/>
    </row>
    <row r="7621" spans="7:7" x14ac:dyDescent="0.2">
      <c r="G7621" s="12"/>
    </row>
    <row r="7622" spans="7:7" x14ac:dyDescent="0.2">
      <c r="G7622" s="12"/>
    </row>
    <row r="7623" spans="7:7" x14ac:dyDescent="0.2">
      <c r="G7623" s="12"/>
    </row>
    <row r="7624" spans="7:7" x14ac:dyDescent="0.2">
      <c r="G7624" s="12"/>
    </row>
    <row r="7625" spans="7:7" x14ac:dyDescent="0.2">
      <c r="G7625" s="12"/>
    </row>
    <row r="7626" spans="7:7" x14ac:dyDescent="0.2">
      <c r="G7626" s="12"/>
    </row>
    <row r="7627" spans="7:7" x14ac:dyDescent="0.2">
      <c r="G7627" s="12"/>
    </row>
    <row r="7628" spans="7:7" x14ac:dyDescent="0.2">
      <c r="G7628" s="12"/>
    </row>
    <row r="7629" spans="7:7" x14ac:dyDescent="0.2">
      <c r="G7629" s="12"/>
    </row>
    <row r="7630" spans="7:7" x14ac:dyDescent="0.2">
      <c r="G7630" s="12"/>
    </row>
    <row r="7631" spans="7:7" x14ac:dyDescent="0.2">
      <c r="G7631" s="12"/>
    </row>
    <row r="7632" spans="7:7" x14ac:dyDescent="0.2">
      <c r="G7632" s="12"/>
    </row>
    <row r="7633" spans="7:7" x14ac:dyDescent="0.2">
      <c r="G7633" s="12"/>
    </row>
    <row r="7634" spans="7:7" x14ac:dyDescent="0.2">
      <c r="G7634" s="12"/>
    </row>
    <row r="7635" spans="7:7" x14ac:dyDescent="0.2">
      <c r="G7635" s="12"/>
    </row>
    <row r="7636" spans="7:7" x14ac:dyDescent="0.2">
      <c r="G7636" s="12"/>
    </row>
    <row r="7637" spans="7:7" x14ac:dyDescent="0.2">
      <c r="G7637" s="12"/>
    </row>
    <row r="7638" spans="7:7" x14ac:dyDescent="0.2">
      <c r="G7638" s="12"/>
    </row>
    <row r="7639" spans="7:7" x14ac:dyDescent="0.2">
      <c r="G7639" s="12"/>
    </row>
    <row r="7640" spans="7:7" x14ac:dyDescent="0.2">
      <c r="G7640" s="12"/>
    </row>
    <row r="7641" spans="7:7" x14ac:dyDescent="0.2">
      <c r="G7641" s="12"/>
    </row>
    <row r="7642" spans="7:7" x14ac:dyDescent="0.2">
      <c r="G7642" s="12"/>
    </row>
    <row r="7643" spans="7:7" x14ac:dyDescent="0.2">
      <c r="G7643" s="12"/>
    </row>
    <row r="7644" spans="7:7" x14ac:dyDescent="0.2">
      <c r="G7644" s="12"/>
    </row>
    <row r="7645" spans="7:7" x14ac:dyDescent="0.2">
      <c r="G7645" s="12"/>
    </row>
    <row r="7646" spans="7:7" x14ac:dyDescent="0.2">
      <c r="G7646" s="12"/>
    </row>
    <row r="7647" spans="7:7" x14ac:dyDescent="0.2">
      <c r="G7647" s="12"/>
    </row>
    <row r="7648" spans="7:7" x14ac:dyDescent="0.2">
      <c r="G7648" s="12"/>
    </row>
    <row r="7649" spans="7:7" x14ac:dyDescent="0.2">
      <c r="G7649" s="12"/>
    </row>
    <row r="7650" spans="7:7" x14ac:dyDescent="0.2">
      <c r="G7650" s="12"/>
    </row>
    <row r="7651" spans="7:7" x14ac:dyDescent="0.2">
      <c r="G7651" s="12"/>
    </row>
    <row r="7652" spans="7:7" x14ac:dyDescent="0.2">
      <c r="G7652" s="12"/>
    </row>
    <row r="7653" spans="7:7" x14ac:dyDescent="0.2">
      <c r="G7653" s="12"/>
    </row>
    <row r="7654" spans="7:7" x14ac:dyDescent="0.2">
      <c r="G7654" s="12"/>
    </row>
    <row r="7655" spans="7:7" x14ac:dyDescent="0.2">
      <c r="G7655" s="12"/>
    </row>
    <row r="7656" spans="7:7" x14ac:dyDescent="0.2">
      <c r="G7656" s="12"/>
    </row>
    <row r="7657" spans="7:7" x14ac:dyDescent="0.2">
      <c r="G7657" s="12"/>
    </row>
    <row r="7658" spans="7:7" x14ac:dyDescent="0.2">
      <c r="G7658" s="12"/>
    </row>
    <row r="7659" spans="7:7" x14ac:dyDescent="0.2">
      <c r="G7659" s="12"/>
    </row>
    <row r="7660" spans="7:7" x14ac:dyDescent="0.2">
      <c r="G7660" s="12"/>
    </row>
    <row r="7661" spans="7:7" x14ac:dyDescent="0.2">
      <c r="G7661" s="12"/>
    </row>
    <row r="7662" spans="7:7" x14ac:dyDescent="0.2">
      <c r="G7662" s="12"/>
    </row>
    <row r="7663" spans="7:7" x14ac:dyDescent="0.2">
      <c r="G7663" s="12"/>
    </row>
    <row r="7664" spans="7:7" x14ac:dyDescent="0.2">
      <c r="G7664" s="12"/>
    </row>
    <row r="7665" spans="7:7" x14ac:dyDescent="0.2">
      <c r="G7665" s="12"/>
    </row>
    <row r="7666" spans="7:7" x14ac:dyDescent="0.2">
      <c r="G7666" s="12"/>
    </row>
    <row r="7667" spans="7:7" x14ac:dyDescent="0.2">
      <c r="G7667" s="12"/>
    </row>
    <row r="7668" spans="7:7" x14ac:dyDescent="0.2">
      <c r="G7668" s="12"/>
    </row>
    <row r="7669" spans="7:7" x14ac:dyDescent="0.2">
      <c r="G7669" s="12"/>
    </row>
    <row r="7670" spans="7:7" x14ac:dyDescent="0.2">
      <c r="G7670" s="12"/>
    </row>
    <row r="7671" spans="7:7" x14ac:dyDescent="0.2">
      <c r="G7671" s="12"/>
    </row>
    <row r="7672" spans="7:7" x14ac:dyDescent="0.2">
      <c r="G7672" s="12"/>
    </row>
    <row r="7673" spans="7:7" x14ac:dyDescent="0.2">
      <c r="G7673" s="12"/>
    </row>
    <row r="7674" spans="7:7" x14ac:dyDescent="0.2">
      <c r="G7674" s="12"/>
    </row>
    <row r="7675" spans="7:7" x14ac:dyDescent="0.2">
      <c r="G7675" s="12"/>
    </row>
    <row r="7676" spans="7:7" x14ac:dyDescent="0.2">
      <c r="G7676" s="12"/>
    </row>
    <row r="7677" spans="7:7" x14ac:dyDescent="0.2">
      <c r="G7677" s="12"/>
    </row>
    <row r="7678" spans="7:7" x14ac:dyDescent="0.2">
      <c r="G7678" s="12"/>
    </row>
    <row r="7679" spans="7:7" x14ac:dyDescent="0.2">
      <c r="G7679" s="12"/>
    </row>
    <row r="7680" spans="7:7" x14ac:dyDescent="0.2">
      <c r="G7680" s="12"/>
    </row>
    <row r="7681" spans="7:7" x14ac:dyDescent="0.2">
      <c r="G7681" s="12"/>
    </row>
    <row r="7682" spans="7:7" x14ac:dyDescent="0.2">
      <c r="G7682" s="12"/>
    </row>
    <row r="7683" spans="7:7" x14ac:dyDescent="0.2">
      <c r="G7683" s="12"/>
    </row>
    <row r="7684" spans="7:7" x14ac:dyDescent="0.2">
      <c r="G7684" s="12"/>
    </row>
    <row r="7685" spans="7:7" x14ac:dyDescent="0.2">
      <c r="G7685" s="12"/>
    </row>
    <row r="7686" spans="7:7" x14ac:dyDescent="0.2">
      <c r="G7686" s="12"/>
    </row>
    <row r="7687" spans="7:7" x14ac:dyDescent="0.2">
      <c r="G7687" s="12"/>
    </row>
    <row r="7688" spans="7:7" x14ac:dyDescent="0.2">
      <c r="G7688" s="12"/>
    </row>
    <row r="7689" spans="7:7" x14ac:dyDescent="0.2">
      <c r="G7689" s="12"/>
    </row>
    <row r="7690" spans="7:7" x14ac:dyDescent="0.2">
      <c r="G7690" s="12"/>
    </row>
    <row r="7691" spans="7:7" x14ac:dyDescent="0.2">
      <c r="G7691" s="12"/>
    </row>
    <row r="7692" spans="7:7" x14ac:dyDescent="0.2">
      <c r="G7692" s="12"/>
    </row>
    <row r="7693" spans="7:7" x14ac:dyDescent="0.2">
      <c r="G7693" s="12"/>
    </row>
    <row r="7694" spans="7:7" x14ac:dyDescent="0.2">
      <c r="G7694" s="12"/>
    </row>
    <row r="7695" spans="7:7" x14ac:dyDescent="0.2">
      <c r="G7695" s="12"/>
    </row>
    <row r="7696" spans="7:7" x14ac:dyDescent="0.2">
      <c r="G7696" s="12"/>
    </row>
    <row r="7697" spans="7:7" x14ac:dyDescent="0.2">
      <c r="G7697" s="12"/>
    </row>
    <row r="7698" spans="7:7" x14ac:dyDescent="0.2">
      <c r="G7698" s="12"/>
    </row>
    <row r="7699" spans="7:7" x14ac:dyDescent="0.2">
      <c r="G7699" s="12"/>
    </row>
    <row r="7700" spans="7:7" x14ac:dyDescent="0.2">
      <c r="G7700" s="12"/>
    </row>
    <row r="7701" spans="7:7" x14ac:dyDescent="0.2">
      <c r="G7701" s="12"/>
    </row>
    <row r="7702" spans="7:7" x14ac:dyDescent="0.2">
      <c r="G7702" s="12"/>
    </row>
    <row r="7703" spans="7:7" x14ac:dyDescent="0.2">
      <c r="G7703" s="12"/>
    </row>
    <row r="7704" spans="7:7" x14ac:dyDescent="0.2">
      <c r="G7704" s="12"/>
    </row>
    <row r="7705" spans="7:7" x14ac:dyDescent="0.2">
      <c r="G7705" s="12"/>
    </row>
    <row r="7706" spans="7:7" x14ac:dyDescent="0.2">
      <c r="G7706" s="12"/>
    </row>
    <row r="7707" spans="7:7" x14ac:dyDescent="0.2">
      <c r="G7707" s="12"/>
    </row>
    <row r="7708" spans="7:7" x14ac:dyDescent="0.2">
      <c r="G7708" s="12"/>
    </row>
    <row r="7709" spans="7:7" x14ac:dyDescent="0.2">
      <c r="G7709" s="12"/>
    </row>
    <row r="7710" spans="7:7" x14ac:dyDescent="0.2">
      <c r="G7710" s="12"/>
    </row>
    <row r="7711" spans="7:7" x14ac:dyDescent="0.2">
      <c r="G7711" s="12"/>
    </row>
    <row r="7712" spans="7:7" x14ac:dyDescent="0.2">
      <c r="G7712" s="12"/>
    </row>
    <row r="7713" spans="7:7" x14ac:dyDescent="0.2">
      <c r="G7713" s="12"/>
    </row>
    <row r="7714" spans="7:7" x14ac:dyDescent="0.2">
      <c r="G7714" s="12"/>
    </row>
    <row r="7715" spans="7:7" x14ac:dyDescent="0.2">
      <c r="G7715" s="12"/>
    </row>
    <row r="7716" spans="7:7" x14ac:dyDescent="0.2">
      <c r="G7716" s="12"/>
    </row>
    <row r="7717" spans="7:7" x14ac:dyDescent="0.2">
      <c r="G7717" s="12"/>
    </row>
    <row r="7718" spans="7:7" x14ac:dyDescent="0.2">
      <c r="G7718" s="12"/>
    </row>
    <row r="7719" spans="7:7" x14ac:dyDescent="0.2">
      <c r="G7719" s="12"/>
    </row>
    <row r="7720" spans="7:7" x14ac:dyDescent="0.2">
      <c r="G7720" s="12"/>
    </row>
    <row r="7721" spans="7:7" x14ac:dyDescent="0.2">
      <c r="G7721" s="12"/>
    </row>
    <row r="7722" spans="7:7" x14ac:dyDescent="0.2">
      <c r="G7722" s="12"/>
    </row>
    <row r="7723" spans="7:7" x14ac:dyDescent="0.2">
      <c r="G7723" s="12"/>
    </row>
    <row r="7724" spans="7:7" x14ac:dyDescent="0.2">
      <c r="G7724" s="12"/>
    </row>
    <row r="7725" spans="7:7" x14ac:dyDescent="0.2">
      <c r="G7725" s="12"/>
    </row>
    <row r="7726" spans="7:7" x14ac:dyDescent="0.2">
      <c r="G7726" s="12"/>
    </row>
    <row r="7727" spans="7:7" x14ac:dyDescent="0.2">
      <c r="G7727" s="12"/>
    </row>
    <row r="7728" spans="7:7" x14ac:dyDescent="0.2">
      <c r="G7728" s="12"/>
    </row>
    <row r="7729" spans="7:7" x14ac:dyDescent="0.2">
      <c r="G7729" s="12"/>
    </row>
    <row r="7730" spans="7:7" x14ac:dyDescent="0.2">
      <c r="G7730" s="12"/>
    </row>
    <row r="7731" spans="7:7" x14ac:dyDescent="0.2">
      <c r="G7731" s="12"/>
    </row>
    <row r="7732" spans="7:7" x14ac:dyDescent="0.2">
      <c r="G7732" s="12"/>
    </row>
    <row r="7733" spans="7:7" x14ac:dyDescent="0.2">
      <c r="G7733" s="12"/>
    </row>
    <row r="7734" spans="7:7" x14ac:dyDescent="0.2">
      <c r="G7734" s="12"/>
    </row>
    <row r="7735" spans="7:7" x14ac:dyDescent="0.2">
      <c r="G7735" s="12"/>
    </row>
    <row r="7736" spans="7:7" x14ac:dyDescent="0.2">
      <c r="G7736" s="12"/>
    </row>
    <row r="7737" spans="7:7" x14ac:dyDescent="0.2">
      <c r="G7737" s="12"/>
    </row>
    <row r="7738" spans="7:7" x14ac:dyDescent="0.2">
      <c r="G7738" s="12"/>
    </row>
    <row r="7739" spans="7:7" x14ac:dyDescent="0.2">
      <c r="G7739" s="12"/>
    </row>
    <row r="7740" spans="7:7" x14ac:dyDescent="0.2">
      <c r="G7740" s="12"/>
    </row>
    <row r="7741" spans="7:7" x14ac:dyDescent="0.2">
      <c r="G7741" s="12"/>
    </row>
    <row r="7742" spans="7:7" x14ac:dyDescent="0.2">
      <c r="G7742" s="12"/>
    </row>
    <row r="7743" spans="7:7" x14ac:dyDescent="0.2">
      <c r="G7743" s="12"/>
    </row>
    <row r="7744" spans="7:7" x14ac:dyDescent="0.2">
      <c r="G7744" s="12"/>
    </row>
    <row r="7745" spans="7:7" x14ac:dyDescent="0.2">
      <c r="G7745" s="12"/>
    </row>
    <row r="7746" spans="7:7" x14ac:dyDescent="0.2">
      <c r="G7746" s="12"/>
    </row>
    <row r="7747" spans="7:7" x14ac:dyDescent="0.2">
      <c r="G7747" s="12"/>
    </row>
    <row r="7748" spans="7:7" x14ac:dyDescent="0.2">
      <c r="G7748" s="12"/>
    </row>
    <row r="7749" spans="7:7" x14ac:dyDescent="0.2">
      <c r="G7749" s="12"/>
    </row>
    <row r="7750" spans="7:7" x14ac:dyDescent="0.2">
      <c r="G7750" s="12"/>
    </row>
    <row r="7751" spans="7:7" x14ac:dyDescent="0.2">
      <c r="G7751" s="12"/>
    </row>
    <row r="7752" spans="7:7" x14ac:dyDescent="0.2">
      <c r="G7752" s="12"/>
    </row>
    <row r="7753" spans="7:7" x14ac:dyDescent="0.2">
      <c r="G7753" s="12"/>
    </row>
    <row r="7754" spans="7:7" x14ac:dyDescent="0.2">
      <c r="G7754" s="12"/>
    </row>
    <row r="7755" spans="7:7" x14ac:dyDescent="0.2">
      <c r="G7755" s="12"/>
    </row>
    <row r="7756" spans="7:7" x14ac:dyDescent="0.2">
      <c r="G7756" s="12"/>
    </row>
    <row r="7757" spans="7:7" x14ac:dyDescent="0.2">
      <c r="G7757" s="12"/>
    </row>
    <row r="7758" spans="7:7" x14ac:dyDescent="0.2">
      <c r="G7758" s="12"/>
    </row>
    <row r="7759" spans="7:7" x14ac:dyDescent="0.2">
      <c r="G7759" s="12"/>
    </row>
    <row r="7760" spans="7:7" x14ac:dyDescent="0.2">
      <c r="G7760" s="12"/>
    </row>
    <row r="7761" spans="7:7" x14ac:dyDescent="0.2">
      <c r="G7761" s="12"/>
    </row>
    <row r="7762" spans="7:7" x14ac:dyDescent="0.2">
      <c r="G7762" s="12"/>
    </row>
    <row r="7763" spans="7:7" x14ac:dyDescent="0.2">
      <c r="G7763" s="12"/>
    </row>
    <row r="7764" spans="7:7" x14ac:dyDescent="0.2">
      <c r="G7764" s="12"/>
    </row>
    <row r="7765" spans="7:7" x14ac:dyDescent="0.2">
      <c r="G7765" s="12"/>
    </row>
    <row r="7766" spans="7:7" x14ac:dyDescent="0.2">
      <c r="G7766" s="12"/>
    </row>
    <row r="7767" spans="7:7" x14ac:dyDescent="0.2">
      <c r="G7767" s="12"/>
    </row>
    <row r="7768" spans="7:7" x14ac:dyDescent="0.2">
      <c r="G7768" s="12"/>
    </row>
    <row r="7769" spans="7:7" x14ac:dyDescent="0.2">
      <c r="G7769" s="12"/>
    </row>
    <row r="7770" spans="7:7" x14ac:dyDescent="0.2">
      <c r="G7770" s="12"/>
    </row>
    <row r="7771" spans="7:7" x14ac:dyDescent="0.2">
      <c r="G7771" s="12"/>
    </row>
    <row r="7772" spans="7:7" x14ac:dyDescent="0.2">
      <c r="G7772" s="12"/>
    </row>
    <row r="7773" spans="7:7" x14ac:dyDescent="0.2">
      <c r="G7773" s="12"/>
    </row>
    <row r="7774" spans="7:7" x14ac:dyDescent="0.2">
      <c r="G7774" s="12"/>
    </row>
    <row r="7775" spans="7:7" x14ac:dyDescent="0.2">
      <c r="G7775" s="12"/>
    </row>
    <row r="7776" spans="7:7" x14ac:dyDescent="0.2">
      <c r="G7776" s="12"/>
    </row>
    <row r="7777" spans="7:7" x14ac:dyDescent="0.2">
      <c r="G7777" s="12"/>
    </row>
    <row r="7778" spans="7:7" x14ac:dyDescent="0.2">
      <c r="G7778" s="12"/>
    </row>
    <row r="7779" spans="7:7" x14ac:dyDescent="0.2">
      <c r="G7779" s="12"/>
    </row>
    <row r="7780" spans="7:7" x14ac:dyDescent="0.2">
      <c r="G7780" s="12"/>
    </row>
    <row r="7781" spans="7:7" x14ac:dyDescent="0.2">
      <c r="G7781" s="12"/>
    </row>
    <row r="7782" spans="7:7" x14ac:dyDescent="0.2">
      <c r="G7782" s="12"/>
    </row>
    <row r="7783" spans="7:7" x14ac:dyDescent="0.2">
      <c r="G7783" s="12"/>
    </row>
    <row r="7784" spans="7:7" x14ac:dyDescent="0.2">
      <c r="G7784" s="12"/>
    </row>
    <row r="7785" spans="7:7" x14ac:dyDescent="0.2">
      <c r="G7785" s="12"/>
    </row>
    <row r="7786" spans="7:7" x14ac:dyDescent="0.2">
      <c r="G7786" s="12"/>
    </row>
    <row r="7787" spans="7:7" x14ac:dyDescent="0.2">
      <c r="G7787" s="12"/>
    </row>
    <row r="7788" spans="7:7" x14ac:dyDescent="0.2">
      <c r="G7788" s="12"/>
    </row>
    <row r="7789" spans="7:7" x14ac:dyDescent="0.2">
      <c r="G7789" s="12"/>
    </row>
    <row r="7790" spans="7:7" x14ac:dyDescent="0.2">
      <c r="G7790" s="12"/>
    </row>
    <row r="7791" spans="7:7" x14ac:dyDescent="0.2">
      <c r="G7791" s="12"/>
    </row>
    <row r="7792" spans="7:7" x14ac:dyDescent="0.2">
      <c r="G7792" s="12"/>
    </row>
    <row r="7793" spans="7:7" x14ac:dyDescent="0.2">
      <c r="G7793" s="12"/>
    </row>
    <row r="7794" spans="7:7" x14ac:dyDescent="0.2">
      <c r="G7794" s="12"/>
    </row>
    <row r="7795" spans="7:7" x14ac:dyDescent="0.2">
      <c r="G7795" s="12"/>
    </row>
    <row r="7796" spans="7:7" x14ac:dyDescent="0.2">
      <c r="G7796" s="12"/>
    </row>
    <row r="7797" spans="7:7" x14ac:dyDescent="0.2">
      <c r="G7797" s="12"/>
    </row>
    <row r="7798" spans="7:7" x14ac:dyDescent="0.2">
      <c r="G7798" s="12"/>
    </row>
    <row r="7799" spans="7:7" x14ac:dyDescent="0.2">
      <c r="G7799" s="12"/>
    </row>
    <row r="7800" spans="7:7" x14ac:dyDescent="0.2">
      <c r="G7800" s="12"/>
    </row>
    <row r="7801" spans="7:7" x14ac:dyDescent="0.2">
      <c r="G7801" s="12"/>
    </row>
    <row r="7802" spans="7:7" x14ac:dyDescent="0.2">
      <c r="G7802" s="12"/>
    </row>
    <row r="7803" spans="7:7" x14ac:dyDescent="0.2">
      <c r="G7803" s="12"/>
    </row>
    <row r="7804" spans="7:7" x14ac:dyDescent="0.2">
      <c r="G7804" s="12"/>
    </row>
    <row r="7805" spans="7:7" x14ac:dyDescent="0.2">
      <c r="G7805" s="12"/>
    </row>
    <row r="7806" spans="7:7" x14ac:dyDescent="0.2">
      <c r="G7806" s="12"/>
    </row>
    <row r="7807" spans="7:7" x14ac:dyDescent="0.2">
      <c r="G7807" s="12"/>
    </row>
    <row r="7808" spans="7:7" x14ac:dyDescent="0.2">
      <c r="G7808" s="12"/>
    </row>
    <row r="7809" spans="7:7" x14ac:dyDescent="0.2">
      <c r="G7809" s="12"/>
    </row>
    <row r="7810" spans="7:7" x14ac:dyDescent="0.2">
      <c r="G7810" s="12"/>
    </row>
    <row r="7811" spans="7:7" x14ac:dyDescent="0.2">
      <c r="G7811" s="12"/>
    </row>
    <row r="7812" spans="7:7" x14ac:dyDescent="0.2">
      <c r="G7812" s="12"/>
    </row>
    <row r="7813" spans="7:7" x14ac:dyDescent="0.2">
      <c r="G7813" s="12"/>
    </row>
    <row r="7814" spans="7:7" x14ac:dyDescent="0.2">
      <c r="G7814" s="12"/>
    </row>
    <row r="7815" spans="7:7" x14ac:dyDescent="0.2">
      <c r="G7815" s="12"/>
    </row>
    <row r="7816" spans="7:7" x14ac:dyDescent="0.2">
      <c r="G7816" s="12"/>
    </row>
    <row r="7817" spans="7:7" x14ac:dyDescent="0.2">
      <c r="G7817" s="12"/>
    </row>
    <row r="7818" spans="7:7" x14ac:dyDescent="0.2">
      <c r="G7818" s="12"/>
    </row>
    <row r="7819" spans="7:7" x14ac:dyDescent="0.2">
      <c r="G7819" s="12"/>
    </row>
    <row r="7820" spans="7:7" x14ac:dyDescent="0.2">
      <c r="G7820" s="12"/>
    </row>
    <row r="7821" spans="7:7" x14ac:dyDescent="0.2">
      <c r="G7821" s="12"/>
    </row>
    <row r="7822" spans="7:7" x14ac:dyDescent="0.2">
      <c r="G7822" s="12"/>
    </row>
    <row r="7823" spans="7:7" x14ac:dyDescent="0.2">
      <c r="G7823" s="12"/>
    </row>
    <row r="7824" spans="7:7" x14ac:dyDescent="0.2">
      <c r="G7824" s="12"/>
    </row>
    <row r="7825" spans="7:7" x14ac:dyDescent="0.2">
      <c r="G7825" s="12"/>
    </row>
    <row r="7826" spans="7:7" x14ac:dyDescent="0.2">
      <c r="G7826" s="12"/>
    </row>
    <row r="7827" spans="7:7" x14ac:dyDescent="0.2">
      <c r="G7827" s="12"/>
    </row>
    <row r="7828" spans="7:7" x14ac:dyDescent="0.2">
      <c r="G7828" s="12"/>
    </row>
    <row r="7829" spans="7:7" x14ac:dyDescent="0.2">
      <c r="G7829" s="12"/>
    </row>
    <row r="7830" spans="7:7" x14ac:dyDescent="0.2">
      <c r="G7830" s="12"/>
    </row>
    <row r="7831" spans="7:7" x14ac:dyDescent="0.2">
      <c r="G7831" s="12"/>
    </row>
    <row r="7832" spans="7:7" x14ac:dyDescent="0.2">
      <c r="G7832" s="12"/>
    </row>
    <row r="7833" spans="7:7" x14ac:dyDescent="0.2">
      <c r="G7833" s="12"/>
    </row>
    <row r="7834" spans="7:7" x14ac:dyDescent="0.2">
      <c r="G7834" s="12"/>
    </row>
    <row r="7835" spans="7:7" x14ac:dyDescent="0.2">
      <c r="G7835" s="12"/>
    </row>
    <row r="7836" spans="7:7" x14ac:dyDescent="0.2">
      <c r="G7836" s="12"/>
    </row>
    <row r="7837" spans="7:7" x14ac:dyDescent="0.2">
      <c r="G7837" s="12"/>
    </row>
    <row r="7838" spans="7:7" x14ac:dyDescent="0.2">
      <c r="G7838" s="12"/>
    </row>
    <row r="7839" spans="7:7" x14ac:dyDescent="0.2">
      <c r="G7839" s="12"/>
    </row>
    <row r="7840" spans="7:7" x14ac:dyDescent="0.2">
      <c r="G7840" s="12"/>
    </row>
    <row r="7841" spans="7:7" x14ac:dyDescent="0.2">
      <c r="G7841" s="12"/>
    </row>
    <row r="7842" spans="7:7" x14ac:dyDescent="0.2">
      <c r="G7842" s="12"/>
    </row>
    <row r="7843" spans="7:7" x14ac:dyDescent="0.2">
      <c r="G7843" s="12"/>
    </row>
    <row r="7844" spans="7:7" x14ac:dyDescent="0.2">
      <c r="G7844" s="12"/>
    </row>
    <row r="7845" spans="7:7" x14ac:dyDescent="0.2">
      <c r="G7845" s="12"/>
    </row>
    <row r="7846" spans="7:7" x14ac:dyDescent="0.2">
      <c r="G7846" s="12"/>
    </row>
    <row r="7847" spans="7:7" x14ac:dyDescent="0.2">
      <c r="G7847" s="12"/>
    </row>
    <row r="7848" spans="7:7" x14ac:dyDescent="0.2">
      <c r="G7848" s="12"/>
    </row>
    <row r="7849" spans="7:7" x14ac:dyDescent="0.2">
      <c r="G7849" s="12"/>
    </row>
    <row r="7850" spans="7:7" x14ac:dyDescent="0.2">
      <c r="G7850" s="12"/>
    </row>
    <row r="7851" spans="7:7" x14ac:dyDescent="0.2">
      <c r="G7851" s="12"/>
    </row>
    <row r="7852" spans="7:7" x14ac:dyDescent="0.2">
      <c r="G7852" s="12"/>
    </row>
    <row r="7853" spans="7:7" x14ac:dyDescent="0.2">
      <c r="G7853" s="12"/>
    </row>
    <row r="7854" spans="7:7" x14ac:dyDescent="0.2">
      <c r="G7854" s="12"/>
    </row>
    <row r="7855" spans="7:7" x14ac:dyDescent="0.2">
      <c r="G7855" s="12"/>
    </row>
    <row r="7856" spans="7:7" x14ac:dyDescent="0.2">
      <c r="G7856" s="12"/>
    </row>
    <row r="7857" spans="7:7" x14ac:dyDescent="0.2">
      <c r="G7857" s="12"/>
    </row>
    <row r="7858" spans="7:7" x14ac:dyDescent="0.2">
      <c r="G7858" s="12"/>
    </row>
    <row r="7859" spans="7:7" x14ac:dyDescent="0.2">
      <c r="G7859" s="12"/>
    </row>
    <row r="7860" spans="7:7" x14ac:dyDescent="0.2">
      <c r="G7860" s="12"/>
    </row>
    <row r="7861" spans="7:7" x14ac:dyDescent="0.2">
      <c r="G7861" s="12"/>
    </row>
    <row r="7862" spans="7:7" x14ac:dyDescent="0.2">
      <c r="G7862" s="12"/>
    </row>
    <row r="7863" spans="7:7" x14ac:dyDescent="0.2">
      <c r="G7863" s="12"/>
    </row>
    <row r="7864" spans="7:7" x14ac:dyDescent="0.2">
      <c r="G7864" s="12"/>
    </row>
    <row r="7865" spans="7:7" x14ac:dyDescent="0.2">
      <c r="G7865" s="12"/>
    </row>
    <row r="7866" spans="7:7" x14ac:dyDescent="0.2">
      <c r="G7866" s="12"/>
    </row>
    <row r="7867" spans="7:7" x14ac:dyDescent="0.2">
      <c r="G7867" s="12"/>
    </row>
    <row r="7868" spans="7:7" x14ac:dyDescent="0.2">
      <c r="G7868" s="12"/>
    </row>
    <row r="7869" spans="7:7" x14ac:dyDescent="0.2">
      <c r="G7869" s="12"/>
    </row>
    <row r="7870" spans="7:7" x14ac:dyDescent="0.2">
      <c r="G7870" s="12"/>
    </row>
    <row r="7871" spans="7:7" x14ac:dyDescent="0.2">
      <c r="G7871" s="12"/>
    </row>
    <row r="7872" spans="7:7" x14ac:dyDescent="0.2">
      <c r="G7872" s="12"/>
    </row>
    <row r="7873" spans="7:7" x14ac:dyDescent="0.2">
      <c r="G7873" s="12"/>
    </row>
    <row r="7874" spans="7:7" x14ac:dyDescent="0.2">
      <c r="G7874" s="12"/>
    </row>
    <row r="7875" spans="7:7" x14ac:dyDescent="0.2">
      <c r="G7875" s="12"/>
    </row>
    <row r="7876" spans="7:7" x14ac:dyDescent="0.2">
      <c r="G7876" s="12"/>
    </row>
    <row r="7877" spans="7:7" x14ac:dyDescent="0.2">
      <c r="G7877" s="12"/>
    </row>
    <row r="7878" spans="7:7" x14ac:dyDescent="0.2">
      <c r="G7878" s="12"/>
    </row>
    <row r="7879" spans="7:7" x14ac:dyDescent="0.2">
      <c r="G7879" s="12"/>
    </row>
    <row r="7880" spans="7:7" x14ac:dyDescent="0.2">
      <c r="G7880" s="12"/>
    </row>
    <row r="7881" spans="7:7" x14ac:dyDescent="0.2">
      <c r="G7881" s="12"/>
    </row>
    <row r="7882" spans="7:7" x14ac:dyDescent="0.2">
      <c r="G7882" s="12"/>
    </row>
    <row r="7883" spans="7:7" x14ac:dyDescent="0.2">
      <c r="G7883" s="12"/>
    </row>
    <row r="7884" spans="7:7" x14ac:dyDescent="0.2">
      <c r="G7884" s="12"/>
    </row>
    <row r="7885" spans="7:7" x14ac:dyDescent="0.2">
      <c r="G7885" s="12"/>
    </row>
    <row r="7886" spans="7:7" x14ac:dyDescent="0.2">
      <c r="G7886" s="12"/>
    </row>
    <row r="7887" spans="7:7" x14ac:dyDescent="0.2">
      <c r="G7887" s="12"/>
    </row>
    <row r="7888" spans="7:7" x14ac:dyDescent="0.2">
      <c r="G7888" s="12"/>
    </row>
    <row r="7889" spans="7:7" x14ac:dyDescent="0.2">
      <c r="G7889" s="12"/>
    </row>
    <row r="7890" spans="7:7" x14ac:dyDescent="0.2">
      <c r="G7890" s="12"/>
    </row>
    <row r="7891" spans="7:7" x14ac:dyDescent="0.2">
      <c r="G7891" s="12"/>
    </row>
    <row r="7892" spans="7:7" x14ac:dyDescent="0.2">
      <c r="G7892" s="12"/>
    </row>
    <row r="7893" spans="7:7" x14ac:dyDescent="0.2">
      <c r="G7893" s="12"/>
    </row>
    <row r="7894" spans="7:7" x14ac:dyDescent="0.2">
      <c r="G7894" s="12"/>
    </row>
    <row r="7895" spans="7:7" x14ac:dyDescent="0.2">
      <c r="G7895" s="12"/>
    </row>
    <row r="7896" spans="7:7" x14ac:dyDescent="0.2">
      <c r="G7896" s="12"/>
    </row>
    <row r="7897" spans="7:7" x14ac:dyDescent="0.2">
      <c r="G7897" s="12"/>
    </row>
    <row r="7898" spans="7:7" x14ac:dyDescent="0.2">
      <c r="G7898" s="12"/>
    </row>
    <row r="7899" spans="7:7" x14ac:dyDescent="0.2">
      <c r="G7899" s="12"/>
    </row>
    <row r="7900" spans="7:7" x14ac:dyDescent="0.2">
      <c r="G7900" s="12"/>
    </row>
    <row r="7901" spans="7:7" x14ac:dyDescent="0.2">
      <c r="G7901" s="12"/>
    </row>
    <row r="7902" spans="7:7" x14ac:dyDescent="0.2">
      <c r="G7902" s="12"/>
    </row>
    <row r="7903" spans="7:7" x14ac:dyDescent="0.2">
      <c r="G7903" s="12"/>
    </row>
    <row r="7904" spans="7:7" x14ac:dyDescent="0.2">
      <c r="G7904" s="12"/>
    </row>
    <row r="7905" spans="7:7" x14ac:dyDescent="0.2">
      <c r="G7905" s="12"/>
    </row>
    <row r="7906" spans="7:7" x14ac:dyDescent="0.2">
      <c r="G7906" s="12"/>
    </row>
    <row r="7907" spans="7:7" x14ac:dyDescent="0.2">
      <c r="G7907" s="12"/>
    </row>
    <row r="7908" spans="7:7" x14ac:dyDescent="0.2">
      <c r="G7908" s="12"/>
    </row>
    <row r="7909" spans="7:7" x14ac:dyDescent="0.2">
      <c r="G7909" s="12"/>
    </row>
    <row r="7910" spans="7:7" x14ac:dyDescent="0.2">
      <c r="G7910" s="12"/>
    </row>
    <row r="7911" spans="7:7" x14ac:dyDescent="0.2">
      <c r="G7911" s="12"/>
    </row>
    <row r="7912" spans="7:7" x14ac:dyDescent="0.2">
      <c r="G7912" s="12"/>
    </row>
    <row r="7913" spans="7:7" x14ac:dyDescent="0.2">
      <c r="G7913" s="12"/>
    </row>
    <row r="7914" spans="7:7" x14ac:dyDescent="0.2">
      <c r="G7914" s="12"/>
    </row>
    <row r="7915" spans="7:7" x14ac:dyDescent="0.2">
      <c r="G7915" s="12"/>
    </row>
    <row r="7916" spans="7:7" x14ac:dyDescent="0.2">
      <c r="G7916" s="12"/>
    </row>
    <row r="7917" spans="7:7" x14ac:dyDescent="0.2">
      <c r="G7917" s="12"/>
    </row>
    <row r="7918" spans="7:7" x14ac:dyDescent="0.2">
      <c r="G7918" s="12"/>
    </row>
    <row r="7919" spans="7:7" x14ac:dyDescent="0.2">
      <c r="G7919" s="12"/>
    </row>
    <row r="7920" spans="7:7" x14ac:dyDescent="0.2">
      <c r="G7920" s="12"/>
    </row>
    <row r="7921" spans="7:7" x14ac:dyDescent="0.2">
      <c r="G7921" s="12"/>
    </row>
    <row r="7922" spans="7:7" x14ac:dyDescent="0.2">
      <c r="G7922" s="12"/>
    </row>
    <row r="7923" spans="7:7" x14ac:dyDescent="0.2">
      <c r="G7923" s="12"/>
    </row>
    <row r="7924" spans="7:7" x14ac:dyDescent="0.2">
      <c r="G7924" s="12"/>
    </row>
    <row r="7925" spans="7:7" x14ac:dyDescent="0.2">
      <c r="G7925" s="12"/>
    </row>
    <row r="7926" spans="7:7" x14ac:dyDescent="0.2">
      <c r="G7926" s="12"/>
    </row>
    <row r="7927" spans="7:7" x14ac:dyDescent="0.2">
      <c r="G7927" s="12"/>
    </row>
    <row r="7928" spans="7:7" x14ac:dyDescent="0.2">
      <c r="G7928" s="12"/>
    </row>
    <row r="7929" spans="7:7" x14ac:dyDescent="0.2">
      <c r="G7929" s="12"/>
    </row>
    <row r="7930" spans="7:7" x14ac:dyDescent="0.2">
      <c r="G7930" s="12"/>
    </row>
    <row r="7931" spans="7:7" x14ac:dyDescent="0.2">
      <c r="G7931" s="12"/>
    </row>
    <row r="7932" spans="7:7" x14ac:dyDescent="0.2">
      <c r="G7932" s="12"/>
    </row>
    <row r="7933" spans="7:7" x14ac:dyDescent="0.2">
      <c r="G7933" s="12"/>
    </row>
    <row r="7934" spans="7:7" x14ac:dyDescent="0.2">
      <c r="G7934" s="12"/>
    </row>
    <row r="7935" spans="7:7" x14ac:dyDescent="0.2">
      <c r="G7935" s="12"/>
    </row>
    <row r="7936" spans="7:7" x14ac:dyDescent="0.2">
      <c r="G7936" s="12"/>
    </row>
    <row r="7937" spans="7:7" x14ac:dyDescent="0.2">
      <c r="G7937" s="12"/>
    </row>
    <row r="7938" spans="7:7" x14ac:dyDescent="0.2">
      <c r="G7938" s="12"/>
    </row>
    <row r="7939" spans="7:7" x14ac:dyDescent="0.2">
      <c r="G7939" s="12"/>
    </row>
    <row r="7940" spans="7:7" x14ac:dyDescent="0.2">
      <c r="G7940" s="12"/>
    </row>
    <row r="7941" spans="7:7" x14ac:dyDescent="0.2">
      <c r="G7941" s="12"/>
    </row>
    <row r="7942" spans="7:7" x14ac:dyDescent="0.2">
      <c r="G7942" s="12"/>
    </row>
    <row r="7943" spans="7:7" x14ac:dyDescent="0.2">
      <c r="G7943" s="12"/>
    </row>
    <row r="7944" spans="7:7" x14ac:dyDescent="0.2">
      <c r="G7944" s="12"/>
    </row>
    <row r="7945" spans="7:7" x14ac:dyDescent="0.2">
      <c r="G7945" s="12"/>
    </row>
    <row r="7946" spans="7:7" x14ac:dyDescent="0.2">
      <c r="G7946" s="12"/>
    </row>
    <row r="7947" spans="7:7" x14ac:dyDescent="0.2">
      <c r="G7947" s="12"/>
    </row>
    <row r="7948" spans="7:7" x14ac:dyDescent="0.2">
      <c r="G7948" s="12"/>
    </row>
    <row r="7949" spans="7:7" x14ac:dyDescent="0.2">
      <c r="G7949" s="12"/>
    </row>
    <row r="7950" spans="7:7" x14ac:dyDescent="0.2">
      <c r="G7950" s="12"/>
    </row>
    <row r="7951" spans="7:7" x14ac:dyDescent="0.2">
      <c r="G7951" s="12"/>
    </row>
    <row r="7952" spans="7:7" x14ac:dyDescent="0.2">
      <c r="G7952" s="12"/>
    </row>
    <row r="7953" spans="7:7" x14ac:dyDescent="0.2">
      <c r="G7953" s="12"/>
    </row>
    <row r="7954" spans="7:7" x14ac:dyDescent="0.2">
      <c r="G7954" s="12"/>
    </row>
    <row r="7955" spans="7:7" x14ac:dyDescent="0.2">
      <c r="G7955" s="12"/>
    </row>
    <row r="7956" spans="7:7" x14ac:dyDescent="0.2">
      <c r="G7956" s="12"/>
    </row>
    <row r="7957" spans="7:7" x14ac:dyDescent="0.2">
      <c r="G7957" s="12"/>
    </row>
    <row r="7958" spans="7:7" x14ac:dyDescent="0.2">
      <c r="G7958" s="12"/>
    </row>
    <row r="7959" spans="7:7" x14ac:dyDescent="0.2">
      <c r="G7959" s="12"/>
    </row>
    <row r="7960" spans="7:7" x14ac:dyDescent="0.2">
      <c r="G7960" s="12"/>
    </row>
    <row r="7961" spans="7:7" x14ac:dyDescent="0.2">
      <c r="G7961" s="12"/>
    </row>
    <row r="7962" spans="7:7" x14ac:dyDescent="0.2">
      <c r="G7962" s="12"/>
    </row>
    <row r="7963" spans="7:7" x14ac:dyDescent="0.2">
      <c r="G7963" s="12"/>
    </row>
    <row r="7964" spans="7:7" x14ac:dyDescent="0.2">
      <c r="G7964" s="12"/>
    </row>
    <row r="7965" spans="7:7" x14ac:dyDescent="0.2">
      <c r="G7965" s="12"/>
    </row>
    <row r="7966" spans="7:7" x14ac:dyDescent="0.2">
      <c r="G7966" s="12"/>
    </row>
    <row r="7967" spans="7:7" x14ac:dyDescent="0.2">
      <c r="G7967" s="12"/>
    </row>
    <row r="7968" spans="7:7" x14ac:dyDescent="0.2">
      <c r="G7968" s="12"/>
    </row>
    <row r="7969" spans="7:7" x14ac:dyDescent="0.2">
      <c r="G7969" s="12"/>
    </row>
    <row r="7970" spans="7:7" x14ac:dyDescent="0.2">
      <c r="G7970" s="12"/>
    </row>
    <row r="7971" spans="7:7" x14ac:dyDescent="0.2">
      <c r="G7971" s="12"/>
    </row>
    <row r="7972" spans="7:7" x14ac:dyDescent="0.2">
      <c r="G7972" s="12"/>
    </row>
    <row r="7973" spans="7:7" x14ac:dyDescent="0.2">
      <c r="G7973" s="12"/>
    </row>
    <row r="7974" spans="7:7" x14ac:dyDescent="0.2">
      <c r="G7974" s="12"/>
    </row>
    <row r="7975" spans="7:7" x14ac:dyDescent="0.2">
      <c r="G7975" s="12"/>
    </row>
    <row r="7976" spans="7:7" x14ac:dyDescent="0.2">
      <c r="G7976" s="12"/>
    </row>
    <row r="7977" spans="7:7" x14ac:dyDescent="0.2">
      <c r="G7977" s="12"/>
    </row>
    <row r="7978" spans="7:7" x14ac:dyDescent="0.2">
      <c r="G7978" s="12"/>
    </row>
    <row r="7979" spans="7:7" x14ac:dyDescent="0.2">
      <c r="G7979" s="12"/>
    </row>
    <row r="7980" spans="7:7" x14ac:dyDescent="0.2">
      <c r="G7980" s="12"/>
    </row>
    <row r="7981" spans="7:7" x14ac:dyDescent="0.2">
      <c r="G7981" s="12"/>
    </row>
    <row r="7982" spans="7:7" x14ac:dyDescent="0.2">
      <c r="G7982" s="12"/>
    </row>
    <row r="7983" spans="7:7" x14ac:dyDescent="0.2">
      <c r="G7983" s="12"/>
    </row>
    <row r="7984" spans="7:7" x14ac:dyDescent="0.2">
      <c r="G7984" s="12"/>
    </row>
    <row r="7985" spans="7:7" x14ac:dyDescent="0.2">
      <c r="G7985" s="12"/>
    </row>
    <row r="7986" spans="7:7" x14ac:dyDescent="0.2">
      <c r="G7986" s="12"/>
    </row>
    <row r="7987" spans="7:7" x14ac:dyDescent="0.2">
      <c r="G7987" s="12"/>
    </row>
    <row r="7988" spans="7:7" x14ac:dyDescent="0.2">
      <c r="G7988" s="12"/>
    </row>
    <row r="7989" spans="7:7" x14ac:dyDescent="0.2">
      <c r="G7989" s="12"/>
    </row>
    <row r="7990" spans="7:7" x14ac:dyDescent="0.2">
      <c r="G7990" s="12"/>
    </row>
    <row r="7991" spans="7:7" x14ac:dyDescent="0.2">
      <c r="G7991" s="12"/>
    </row>
    <row r="7992" spans="7:7" x14ac:dyDescent="0.2">
      <c r="G7992" s="12"/>
    </row>
    <row r="7993" spans="7:7" x14ac:dyDescent="0.2">
      <c r="G7993" s="12"/>
    </row>
    <row r="7994" spans="7:7" x14ac:dyDescent="0.2">
      <c r="G7994" s="12"/>
    </row>
    <row r="7995" spans="7:7" x14ac:dyDescent="0.2">
      <c r="G7995" s="12"/>
    </row>
    <row r="7996" spans="7:7" x14ac:dyDescent="0.2">
      <c r="G7996" s="12"/>
    </row>
    <row r="7997" spans="7:7" x14ac:dyDescent="0.2">
      <c r="G7997" s="12"/>
    </row>
    <row r="7998" spans="7:7" x14ac:dyDescent="0.2">
      <c r="G7998" s="12"/>
    </row>
    <row r="7999" spans="7:7" x14ac:dyDescent="0.2">
      <c r="G7999" s="12"/>
    </row>
    <row r="8000" spans="7:7" x14ac:dyDescent="0.2">
      <c r="G8000" s="12"/>
    </row>
    <row r="8001" spans="7:7" x14ac:dyDescent="0.2">
      <c r="G8001" s="12"/>
    </row>
    <row r="8002" spans="7:7" x14ac:dyDescent="0.2">
      <c r="G8002" s="12"/>
    </row>
    <row r="8003" spans="7:7" x14ac:dyDescent="0.2">
      <c r="G8003" s="12"/>
    </row>
    <row r="8004" spans="7:7" x14ac:dyDescent="0.2">
      <c r="G8004" s="12"/>
    </row>
    <row r="8005" spans="7:7" x14ac:dyDescent="0.2">
      <c r="G8005" s="12"/>
    </row>
    <row r="8006" spans="7:7" x14ac:dyDescent="0.2">
      <c r="G8006" s="12"/>
    </row>
    <row r="8007" spans="7:7" x14ac:dyDescent="0.2">
      <c r="G8007" s="12"/>
    </row>
    <row r="8008" spans="7:7" x14ac:dyDescent="0.2">
      <c r="G8008" s="12"/>
    </row>
    <row r="8009" spans="7:7" x14ac:dyDescent="0.2">
      <c r="G8009" s="12"/>
    </row>
    <row r="8010" spans="7:7" x14ac:dyDescent="0.2">
      <c r="G8010" s="12"/>
    </row>
    <row r="8011" spans="7:7" x14ac:dyDescent="0.2">
      <c r="G8011" s="12"/>
    </row>
    <row r="8012" spans="7:7" x14ac:dyDescent="0.2">
      <c r="G8012" s="12"/>
    </row>
    <row r="8013" spans="7:7" x14ac:dyDescent="0.2">
      <c r="G8013" s="12"/>
    </row>
    <row r="8014" spans="7:7" x14ac:dyDescent="0.2">
      <c r="G8014" s="12"/>
    </row>
    <row r="8015" spans="7:7" x14ac:dyDescent="0.2">
      <c r="G8015" s="12"/>
    </row>
    <row r="8016" spans="7:7" x14ac:dyDescent="0.2">
      <c r="G8016" s="12"/>
    </row>
    <row r="8017" spans="7:7" x14ac:dyDescent="0.2">
      <c r="G8017" s="12"/>
    </row>
    <row r="8018" spans="7:7" x14ac:dyDescent="0.2">
      <c r="G8018" s="12"/>
    </row>
    <row r="8019" spans="7:7" x14ac:dyDescent="0.2">
      <c r="G8019" s="12"/>
    </row>
    <row r="8020" spans="7:7" x14ac:dyDescent="0.2">
      <c r="G8020" s="12"/>
    </row>
    <row r="8021" spans="7:7" x14ac:dyDescent="0.2">
      <c r="G8021" s="12"/>
    </row>
    <row r="8022" spans="7:7" x14ac:dyDescent="0.2">
      <c r="G8022" s="12"/>
    </row>
    <row r="8023" spans="7:7" x14ac:dyDescent="0.2">
      <c r="G8023" s="12"/>
    </row>
    <row r="8024" spans="7:7" x14ac:dyDescent="0.2">
      <c r="G8024" s="12"/>
    </row>
    <row r="8025" spans="7:7" x14ac:dyDescent="0.2">
      <c r="G8025" s="12"/>
    </row>
    <row r="8026" spans="7:7" x14ac:dyDescent="0.2">
      <c r="G8026" s="12"/>
    </row>
    <row r="8027" spans="7:7" x14ac:dyDescent="0.2">
      <c r="G8027" s="12"/>
    </row>
    <row r="8028" spans="7:7" x14ac:dyDescent="0.2">
      <c r="G8028" s="12"/>
    </row>
    <row r="8029" spans="7:7" x14ac:dyDescent="0.2">
      <c r="G8029" s="12"/>
    </row>
    <row r="8030" spans="7:7" x14ac:dyDescent="0.2">
      <c r="G8030" s="12"/>
    </row>
    <row r="8031" spans="7:7" x14ac:dyDescent="0.2">
      <c r="G8031" s="12"/>
    </row>
    <row r="8032" spans="7:7" x14ac:dyDescent="0.2">
      <c r="G8032" s="12"/>
    </row>
    <row r="8033" spans="7:7" x14ac:dyDescent="0.2">
      <c r="G8033" s="12"/>
    </row>
    <row r="8034" spans="7:7" x14ac:dyDescent="0.2">
      <c r="G8034" s="12"/>
    </row>
    <row r="8035" spans="7:7" x14ac:dyDescent="0.2">
      <c r="G8035" s="12"/>
    </row>
    <row r="8036" spans="7:7" x14ac:dyDescent="0.2">
      <c r="G8036" s="12"/>
    </row>
    <row r="8037" spans="7:7" x14ac:dyDescent="0.2">
      <c r="G8037" s="12"/>
    </row>
    <row r="8038" spans="7:7" x14ac:dyDescent="0.2">
      <c r="G8038" s="12"/>
    </row>
    <row r="8039" spans="7:7" x14ac:dyDescent="0.2">
      <c r="G8039" s="12"/>
    </row>
    <row r="8040" spans="7:7" x14ac:dyDescent="0.2">
      <c r="G8040" s="12"/>
    </row>
    <row r="8041" spans="7:7" x14ac:dyDescent="0.2">
      <c r="G8041" s="12"/>
    </row>
    <row r="8042" spans="7:7" x14ac:dyDescent="0.2">
      <c r="G8042" s="12"/>
    </row>
    <row r="8043" spans="7:7" x14ac:dyDescent="0.2">
      <c r="G8043" s="12"/>
    </row>
    <row r="8044" spans="7:7" x14ac:dyDescent="0.2">
      <c r="G8044" s="12"/>
    </row>
    <row r="8045" spans="7:7" x14ac:dyDescent="0.2">
      <c r="G8045" s="12"/>
    </row>
    <row r="8046" spans="7:7" x14ac:dyDescent="0.2">
      <c r="G8046" s="12"/>
    </row>
    <row r="8047" spans="7:7" x14ac:dyDescent="0.2">
      <c r="G8047" s="12"/>
    </row>
    <row r="8048" spans="7:7" x14ac:dyDescent="0.2">
      <c r="G8048" s="12"/>
    </row>
    <row r="8049" spans="7:7" x14ac:dyDescent="0.2">
      <c r="G8049" s="12"/>
    </row>
    <row r="8050" spans="7:7" x14ac:dyDescent="0.2">
      <c r="G8050" s="12"/>
    </row>
    <row r="8051" spans="7:7" x14ac:dyDescent="0.2">
      <c r="G8051" s="12"/>
    </row>
    <row r="8052" spans="7:7" x14ac:dyDescent="0.2">
      <c r="G8052" s="12"/>
    </row>
    <row r="8053" spans="7:7" x14ac:dyDescent="0.2">
      <c r="G8053" s="12"/>
    </row>
    <row r="8054" spans="7:7" x14ac:dyDescent="0.2">
      <c r="G8054" s="12"/>
    </row>
    <row r="8055" spans="7:7" x14ac:dyDescent="0.2">
      <c r="G8055" s="12"/>
    </row>
    <row r="8056" spans="7:7" x14ac:dyDescent="0.2">
      <c r="G8056" s="12"/>
    </row>
    <row r="8057" spans="7:7" x14ac:dyDescent="0.2">
      <c r="G8057" s="12"/>
    </row>
    <row r="8058" spans="7:7" x14ac:dyDescent="0.2">
      <c r="G8058" s="12"/>
    </row>
    <row r="8059" spans="7:7" x14ac:dyDescent="0.2">
      <c r="G8059" s="12"/>
    </row>
    <row r="8060" spans="7:7" x14ac:dyDescent="0.2">
      <c r="G8060" s="12"/>
    </row>
    <row r="8061" spans="7:7" x14ac:dyDescent="0.2">
      <c r="G8061" s="12"/>
    </row>
    <row r="8062" spans="7:7" x14ac:dyDescent="0.2">
      <c r="G8062" s="12"/>
    </row>
    <row r="8063" spans="7:7" x14ac:dyDescent="0.2">
      <c r="G8063" s="12"/>
    </row>
    <row r="8064" spans="7:7" x14ac:dyDescent="0.2">
      <c r="G8064" s="12"/>
    </row>
    <row r="8065" spans="7:7" x14ac:dyDescent="0.2">
      <c r="G8065" s="12"/>
    </row>
    <row r="8066" spans="7:7" x14ac:dyDescent="0.2">
      <c r="G8066" s="12"/>
    </row>
    <row r="8067" spans="7:7" x14ac:dyDescent="0.2">
      <c r="G8067" s="12"/>
    </row>
    <row r="8068" spans="7:7" x14ac:dyDescent="0.2">
      <c r="G8068" s="12"/>
    </row>
    <row r="8069" spans="7:7" x14ac:dyDescent="0.2">
      <c r="G8069" s="12"/>
    </row>
    <row r="8070" spans="7:7" x14ac:dyDescent="0.2">
      <c r="G8070" s="12"/>
    </row>
    <row r="8071" spans="7:7" x14ac:dyDescent="0.2">
      <c r="G8071" s="12"/>
    </row>
    <row r="8072" spans="7:7" x14ac:dyDescent="0.2">
      <c r="G8072" s="12"/>
    </row>
    <row r="8073" spans="7:7" x14ac:dyDescent="0.2">
      <c r="G8073" s="12"/>
    </row>
    <row r="8074" spans="7:7" x14ac:dyDescent="0.2">
      <c r="G8074" s="12"/>
    </row>
    <row r="8075" spans="7:7" x14ac:dyDescent="0.2">
      <c r="G8075" s="12"/>
    </row>
    <row r="8076" spans="7:7" x14ac:dyDescent="0.2">
      <c r="G8076" s="12"/>
    </row>
    <row r="8077" spans="7:7" x14ac:dyDescent="0.2">
      <c r="G8077" s="12"/>
    </row>
    <row r="8078" spans="7:7" x14ac:dyDescent="0.2">
      <c r="G8078" s="12"/>
    </row>
    <row r="8079" spans="7:7" x14ac:dyDescent="0.2">
      <c r="G8079" s="12"/>
    </row>
    <row r="8080" spans="7:7" x14ac:dyDescent="0.2">
      <c r="G8080" s="12"/>
    </row>
    <row r="8081" spans="7:7" x14ac:dyDescent="0.2">
      <c r="G8081" s="12"/>
    </row>
    <row r="8082" spans="7:7" x14ac:dyDescent="0.2">
      <c r="G8082" s="12"/>
    </row>
    <row r="8083" spans="7:7" x14ac:dyDescent="0.2">
      <c r="G8083" s="12"/>
    </row>
    <row r="8084" spans="7:7" x14ac:dyDescent="0.2">
      <c r="G8084" s="12"/>
    </row>
    <row r="8085" spans="7:7" x14ac:dyDescent="0.2">
      <c r="G8085" s="12"/>
    </row>
    <row r="8086" spans="7:7" x14ac:dyDescent="0.2">
      <c r="G8086" s="12"/>
    </row>
    <row r="8087" spans="7:7" x14ac:dyDescent="0.2">
      <c r="G8087" s="12"/>
    </row>
    <row r="8088" spans="7:7" x14ac:dyDescent="0.2">
      <c r="G8088" s="12"/>
    </row>
    <row r="8089" spans="7:7" x14ac:dyDescent="0.2">
      <c r="G8089" s="12"/>
    </row>
    <row r="8090" spans="7:7" x14ac:dyDescent="0.2">
      <c r="G8090" s="12"/>
    </row>
    <row r="8091" spans="7:7" x14ac:dyDescent="0.2">
      <c r="G8091" s="12"/>
    </row>
    <row r="8092" spans="7:7" x14ac:dyDescent="0.2">
      <c r="G8092" s="12"/>
    </row>
    <row r="8093" spans="7:7" x14ac:dyDescent="0.2">
      <c r="G8093" s="12"/>
    </row>
    <row r="8094" spans="7:7" x14ac:dyDescent="0.2">
      <c r="G8094" s="12"/>
    </row>
    <row r="8095" spans="7:7" x14ac:dyDescent="0.2">
      <c r="G8095" s="12"/>
    </row>
    <row r="8096" spans="7:7" x14ac:dyDescent="0.2">
      <c r="G8096" s="12"/>
    </row>
    <row r="8097" spans="7:7" x14ac:dyDescent="0.2">
      <c r="G8097" s="12"/>
    </row>
    <row r="8098" spans="7:7" x14ac:dyDescent="0.2">
      <c r="G8098" s="12"/>
    </row>
    <row r="8099" spans="7:7" x14ac:dyDescent="0.2">
      <c r="G8099" s="12"/>
    </row>
    <row r="8100" spans="7:7" x14ac:dyDescent="0.2">
      <c r="G8100" s="12"/>
    </row>
    <row r="8101" spans="7:7" x14ac:dyDescent="0.2">
      <c r="G8101" s="12"/>
    </row>
    <row r="8102" spans="7:7" x14ac:dyDescent="0.2">
      <c r="G8102" s="12"/>
    </row>
    <row r="8103" spans="7:7" x14ac:dyDescent="0.2">
      <c r="G8103" s="12"/>
    </row>
    <row r="8104" spans="7:7" x14ac:dyDescent="0.2">
      <c r="G8104" s="12"/>
    </row>
    <row r="8105" spans="7:7" x14ac:dyDescent="0.2">
      <c r="G8105" s="12"/>
    </row>
    <row r="8106" spans="7:7" x14ac:dyDescent="0.2">
      <c r="G8106" s="12"/>
    </row>
    <row r="8107" spans="7:7" x14ac:dyDescent="0.2">
      <c r="G8107" s="12"/>
    </row>
    <row r="8108" spans="7:7" x14ac:dyDescent="0.2">
      <c r="G8108" s="12"/>
    </row>
    <row r="8109" spans="7:7" x14ac:dyDescent="0.2">
      <c r="G8109" s="12"/>
    </row>
    <row r="8110" spans="7:7" x14ac:dyDescent="0.2">
      <c r="G8110" s="12"/>
    </row>
    <row r="8111" spans="7:7" x14ac:dyDescent="0.2">
      <c r="G8111" s="12"/>
    </row>
    <row r="8112" spans="7:7" x14ac:dyDescent="0.2">
      <c r="G8112" s="12"/>
    </row>
    <row r="8113" spans="7:7" x14ac:dyDescent="0.2">
      <c r="G8113" s="12"/>
    </row>
    <row r="8114" spans="7:7" x14ac:dyDescent="0.2">
      <c r="G8114" s="12"/>
    </row>
    <row r="8115" spans="7:7" x14ac:dyDescent="0.2">
      <c r="G8115" s="12"/>
    </row>
    <row r="8116" spans="7:7" x14ac:dyDescent="0.2">
      <c r="G8116" s="12"/>
    </row>
    <row r="8117" spans="7:7" x14ac:dyDescent="0.2">
      <c r="G8117" s="12"/>
    </row>
    <row r="8118" spans="7:7" x14ac:dyDescent="0.2">
      <c r="G8118" s="12"/>
    </row>
    <row r="8119" spans="7:7" x14ac:dyDescent="0.2">
      <c r="G8119" s="12"/>
    </row>
    <row r="8120" spans="7:7" x14ac:dyDescent="0.2">
      <c r="G8120" s="12"/>
    </row>
    <row r="8121" spans="7:7" x14ac:dyDescent="0.2">
      <c r="G8121" s="12"/>
    </row>
    <row r="8122" spans="7:7" x14ac:dyDescent="0.2">
      <c r="G8122" s="12"/>
    </row>
    <row r="8123" spans="7:7" x14ac:dyDescent="0.2">
      <c r="G8123" s="12"/>
    </row>
    <row r="8124" spans="7:7" x14ac:dyDescent="0.2">
      <c r="G8124" s="12"/>
    </row>
    <row r="8125" spans="7:7" x14ac:dyDescent="0.2">
      <c r="G8125" s="12"/>
    </row>
    <row r="8126" spans="7:7" x14ac:dyDescent="0.2">
      <c r="G8126" s="12"/>
    </row>
    <row r="8127" spans="7:7" x14ac:dyDescent="0.2">
      <c r="G8127" s="12"/>
    </row>
    <row r="8128" spans="7:7" x14ac:dyDescent="0.2">
      <c r="G8128" s="12"/>
    </row>
    <row r="8129" spans="7:7" x14ac:dyDescent="0.2">
      <c r="G8129" s="12"/>
    </row>
    <row r="8130" spans="7:7" x14ac:dyDescent="0.2">
      <c r="G8130" s="12"/>
    </row>
    <row r="8131" spans="7:7" x14ac:dyDescent="0.2">
      <c r="G8131" s="12"/>
    </row>
    <row r="8132" spans="7:7" x14ac:dyDescent="0.2">
      <c r="G8132" s="12"/>
    </row>
    <row r="8133" spans="7:7" x14ac:dyDescent="0.2">
      <c r="G8133" s="12"/>
    </row>
    <row r="8134" spans="7:7" x14ac:dyDescent="0.2">
      <c r="G8134" s="12"/>
    </row>
    <row r="8135" spans="7:7" x14ac:dyDescent="0.2">
      <c r="G8135" s="12"/>
    </row>
    <row r="8136" spans="7:7" x14ac:dyDescent="0.2">
      <c r="G8136" s="12"/>
    </row>
    <row r="8137" spans="7:7" x14ac:dyDescent="0.2">
      <c r="G8137" s="12"/>
    </row>
    <row r="8138" spans="7:7" x14ac:dyDescent="0.2">
      <c r="G8138" s="12"/>
    </row>
    <row r="8139" spans="7:7" x14ac:dyDescent="0.2">
      <c r="G8139" s="12"/>
    </row>
    <row r="8140" spans="7:7" x14ac:dyDescent="0.2">
      <c r="G8140" s="12"/>
    </row>
    <row r="8141" spans="7:7" x14ac:dyDescent="0.2">
      <c r="G8141" s="12"/>
    </row>
    <row r="8142" spans="7:7" x14ac:dyDescent="0.2">
      <c r="G8142" s="12"/>
    </row>
    <row r="8143" spans="7:7" x14ac:dyDescent="0.2">
      <c r="G8143" s="12"/>
    </row>
    <row r="8144" spans="7:7" x14ac:dyDescent="0.2">
      <c r="G8144" s="12"/>
    </row>
    <row r="8145" spans="7:7" x14ac:dyDescent="0.2">
      <c r="G8145" s="12"/>
    </row>
    <row r="8146" spans="7:7" x14ac:dyDescent="0.2">
      <c r="G8146" s="12"/>
    </row>
    <row r="8147" spans="7:7" x14ac:dyDescent="0.2">
      <c r="G8147" s="12"/>
    </row>
    <row r="8148" spans="7:7" x14ac:dyDescent="0.2">
      <c r="G8148" s="12"/>
    </row>
    <row r="8149" spans="7:7" x14ac:dyDescent="0.2">
      <c r="G8149" s="12"/>
    </row>
    <row r="8150" spans="7:7" x14ac:dyDescent="0.2">
      <c r="G8150" s="12"/>
    </row>
    <row r="8151" spans="7:7" x14ac:dyDescent="0.2">
      <c r="G8151" s="12"/>
    </row>
    <row r="8152" spans="7:7" x14ac:dyDescent="0.2">
      <c r="G8152" s="12"/>
    </row>
    <row r="8153" spans="7:7" x14ac:dyDescent="0.2">
      <c r="G8153" s="12"/>
    </row>
    <row r="8154" spans="7:7" x14ac:dyDescent="0.2">
      <c r="G8154" s="12"/>
    </row>
    <row r="8155" spans="7:7" x14ac:dyDescent="0.2">
      <c r="G8155" s="12"/>
    </row>
    <row r="8156" spans="7:7" x14ac:dyDescent="0.2">
      <c r="G8156" s="12"/>
    </row>
    <row r="8157" spans="7:7" x14ac:dyDescent="0.2">
      <c r="G8157" s="12"/>
    </row>
    <row r="8158" spans="7:7" x14ac:dyDescent="0.2">
      <c r="G8158" s="12"/>
    </row>
    <row r="8159" spans="7:7" x14ac:dyDescent="0.2">
      <c r="G8159" s="12"/>
    </row>
    <row r="8160" spans="7:7" x14ac:dyDescent="0.2">
      <c r="G8160" s="12"/>
    </row>
    <row r="8161" spans="7:7" x14ac:dyDescent="0.2">
      <c r="G8161" s="12"/>
    </row>
    <row r="8162" spans="7:7" x14ac:dyDescent="0.2">
      <c r="G8162" s="12"/>
    </row>
    <row r="8163" spans="7:7" x14ac:dyDescent="0.2">
      <c r="G8163" s="12"/>
    </row>
    <row r="8164" spans="7:7" x14ac:dyDescent="0.2">
      <c r="G8164" s="12"/>
    </row>
    <row r="8165" spans="7:7" x14ac:dyDescent="0.2">
      <c r="G8165" s="12"/>
    </row>
    <row r="8166" spans="7:7" x14ac:dyDescent="0.2">
      <c r="G8166" s="12"/>
    </row>
    <row r="8167" spans="7:7" x14ac:dyDescent="0.2">
      <c r="G8167" s="12"/>
    </row>
    <row r="8168" spans="7:7" x14ac:dyDescent="0.2">
      <c r="G8168" s="12"/>
    </row>
    <row r="8169" spans="7:7" x14ac:dyDescent="0.2">
      <c r="G8169" s="12"/>
    </row>
    <row r="8170" spans="7:7" x14ac:dyDescent="0.2">
      <c r="G8170" s="12"/>
    </row>
    <row r="8171" spans="7:7" x14ac:dyDescent="0.2">
      <c r="G8171" s="12"/>
    </row>
    <row r="8172" spans="7:7" x14ac:dyDescent="0.2">
      <c r="G8172" s="12"/>
    </row>
    <row r="8173" spans="7:7" x14ac:dyDescent="0.2">
      <c r="G8173" s="12"/>
    </row>
    <row r="8174" spans="7:7" x14ac:dyDescent="0.2">
      <c r="G8174" s="12"/>
    </row>
    <row r="8175" spans="7:7" x14ac:dyDescent="0.2">
      <c r="G8175" s="12"/>
    </row>
    <row r="8176" spans="7:7" x14ac:dyDescent="0.2">
      <c r="G8176" s="12"/>
    </row>
    <row r="8177" spans="7:7" x14ac:dyDescent="0.2">
      <c r="G8177" s="12"/>
    </row>
    <row r="8178" spans="7:7" x14ac:dyDescent="0.2">
      <c r="G8178" s="12"/>
    </row>
    <row r="8179" spans="7:7" x14ac:dyDescent="0.2">
      <c r="G8179" s="12"/>
    </row>
    <row r="8180" spans="7:7" x14ac:dyDescent="0.2">
      <c r="G8180" s="12"/>
    </row>
    <row r="8181" spans="7:7" x14ac:dyDescent="0.2">
      <c r="G8181" s="12"/>
    </row>
    <row r="8182" spans="7:7" x14ac:dyDescent="0.2">
      <c r="G8182" s="12"/>
    </row>
    <row r="8183" spans="7:7" x14ac:dyDescent="0.2">
      <c r="G8183" s="12"/>
    </row>
    <row r="8184" spans="7:7" x14ac:dyDescent="0.2">
      <c r="G8184" s="12"/>
    </row>
    <row r="8185" spans="7:7" x14ac:dyDescent="0.2">
      <c r="G8185" s="12"/>
    </row>
    <row r="8186" spans="7:7" x14ac:dyDescent="0.2">
      <c r="G8186" s="12"/>
    </row>
    <row r="8187" spans="7:7" x14ac:dyDescent="0.2">
      <c r="G8187" s="12"/>
    </row>
    <row r="8188" spans="7:7" x14ac:dyDescent="0.2">
      <c r="G8188" s="12"/>
    </row>
    <row r="8189" spans="7:7" x14ac:dyDescent="0.2">
      <c r="G8189" s="12"/>
    </row>
    <row r="8190" spans="7:7" x14ac:dyDescent="0.2">
      <c r="G8190" s="12"/>
    </row>
    <row r="8191" spans="7:7" x14ac:dyDescent="0.2">
      <c r="G8191" s="12"/>
    </row>
    <row r="8192" spans="7:7" x14ac:dyDescent="0.2">
      <c r="G8192" s="12"/>
    </row>
    <row r="8193" spans="7:7" x14ac:dyDescent="0.2">
      <c r="G8193" s="12"/>
    </row>
    <row r="8194" spans="7:7" x14ac:dyDescent="0.2">
      <c r="G8194" s="12"/>
    </row>
    <row r="8195" spans="7:7" x14ac:dyDescent="0.2">
      <c r="G8195" s="12"/>
    </row>
    <row r="8196" spans="7:7" x14ac:dyDescent="0.2">
      <c r="G8196" s="12"/>
    </row>
    <row r="8197" spans="7:7" x14ac:dyDescent="0.2">
      <c r="G8197" s="12"/>
    </row>
    <row r="8198" spans="7:7" x14ac:dyDescent="0.2">
      <c r="G8198" s="12"/>
    </row>
    <row r="8199" spans="7:7" x14ac:dyDescent="0.2">
      <c r="G8199" s="12"/>
    </row>
    <row r="8200" spans="7:7" x14ac:dyDescent="0.2">
      <c r="G8200" s="12"/>
    </row>
    <row r="8201" spans="7:7" x14ac:dyDescent="0.2">
      <c r="G8201" s="12"/>
    </row>
    <row r="8202" spans="7:7" x14ac:dyDescent="0.2">
      <c r="G8202" s="12"/>
    </row>
    <row r="8203" spans="7:7" x14ac:dyDescent="0.2">
      <c r="G8203" s="12"/>
    </row>
    <row r="8204" spans="7:7" x14ac:dyDescent="0.2">
      <c r="G8204" s="12"/>
    </row>
    <row r="8205" spans="7:7" x14ac:dyDescent="0.2">
      <c r="G8205" s="12"/>
    </row>
    <row r="8206" spans="7:7" x14ac:dyDescent="0.2">
      <c r="G8206" s="12"/>
    </row>
    <row r="8207" spans="7:7" x14ac:dyDescent="0.2">
      <c r="G8207" s="12"/>
    </row>
    <row r="8208" spans="7:7" x14ac:dyDescent="0.2">
      <c r="G8208" s="12"/>
    </row>
    <row r="8209" spans="7:7" x14ac:dyDescent="0.2">
      <c r="G8209" s="12"/>
    </row>
    <row r="8210" spans="7:7" x14ac:dyDescent="0.2">
      <c r="G8210" s="12"/>
    </row>
    <row r="8211" spans="7:7" x14ac:dyDescent="0.2">
      <c r="G8211" s="12"/>
    </row>
    <row r="8212" spans="7:7" x14ac:dyDescent="0.2">
      <c r="G8212" s="12"/>
    </row>
    <row r="8213" spans="7:7" x14ac:dyDescent="0.2">
      <c r="G8213" s="12"/>
    </row>
    <row r="8214" spans="7:7" x14ac:dyDescent="0.2">
      <c r="G8214" s="12"/>
    </row>
    <row r="8215" spans="7:7" x14ac:dyDescent="0.2">
      <c r="G8215" s="12"/>
    </row>
    <row r="8216" spans="7:7" x14ac:dyDescent="0.2">
      <c r="G8216" s="12"/>
    </row>
    <row r="8217" spans="7:7" x14ac:dyDescent="0.2">
      <c r="G8217" s="12"/>
    </row>
    <row r="8218" spans="7:7" x14ac:dyDescent="0.2">
      <c r="G8218" s="12"/>
    </row>
    <row r="8219" spans="7:7" x14ac:dyDescent="0.2">
      <c r="G8219" s="12"/>
    </row>
    <row r="8220" spans="7:7" x14ac:dyDescent="0.2">
      <c r="G8220" s="12"/>
    </row>
    <row r="8221" spans="7:7" x14ac:dyDescent="0.2">
      <c r="G8221" s="12"/>
    </row>
    <row r="8222" spans="7:7" x14ac:dyDescent="0.2">
      <c r="G8222" s="12"/>
    </row>
    <row r="8223" spans="7:7" x14ac:dyDescent="0.2">
      <c r="G8223" s="12"/>
    </row>
    <row r="8224" spans="7:7" x14ac:dyDescent="0.2">
      <c r="G8224" s="12"/>
    </row>
    <row r="8225" spans="7:7" x14ac:dyDescent="0.2">
      <c r="G8225" s="12"/>
    </row>
    <row r="8226" spans="7:7" x14ac:dyDescent="0.2">
      <c r="G8226" s="12"/>
    </row>
    <row r="8227" spans="7:7" x14ac:dyDescent="0.2">
      <c r="G8227" s="12"/>
    </row>
    <row r="8228" spans="7:7" x14ac:dyDescent="0.2">
      <c r="G8228" s="12"/>
    </row>
    <row r="8229" spans="7:7" x14ac:dyDescent="0.2">
      <c r="G8229" s="12"/>
    </row>
    <row r="8230" spans="7:7" x14ac:dyDescent="0.2">
      <c r="G8230" s="12"/>
    </row>
    <row r="8231" spans="7:7" x14ac:dyDescent="0.2">
      <c r="G8231" s="12"/>
    </row>
    <row r="8232" spans="7:7" x14ac:dyDescent="0.2">
      <c r="G8232" s="12"/>
    </row>
    <row r="8233" spans="7:7" x14ac:dyDescent="0.2">
      <c r="G8233" s="12"/>
    </row>
    <row r="8234" spans="7:7" x14ac:dyDescent="0.2">
      <c r="G8234" s="12"/>
    </row>
    <row r="8235" spans="7:7" x14ac:dyDescent="0.2">
      <c r="G8235" s="12"/>
    </row>
    <row r="8236" spans="7:7" x14ac:dyDescent="0.2">
      <c r="G8236" s="12"/>
    </row>
    <row r="8237" spans="7:7" x14ac:dyDescent="0.2">
      <c r="G8237" s="12"/>
    </row>
    <row r="8238" spans="7:7" x14ac:dyDescent="0.2">
      <c r="G8238" s="12"/>
    </row>
    <row r="8239" spans="7:7" x14ac:dyDescent="0.2">
      <c r="G8239" s="12"/>
    </row>
    <row r="8240" spans="7:7" x14ac:dyDescent="0.2">
      <c r="G8240" s="12"/>
    </row>
    <row r="8241" spans="7:7" x14ac:dyDescent="0.2">
      <c r="G8241" s="12"/>
    </row>
    <row r="8242" spans="7:7" x14ac:dyDescent="0.2">
      <c r="G8242" s="12"/>
    </row>
    <row r="8243" spans="7:7" x14ac:dyDescent="0.2">
      <c r="G8243" s="12"/>
    </row>
    <row r="8244" spans="7:7" x14ac:dyDescent="0.2">
      <c r="G8244" s="12"/>
    </row>
    <row r="8245" spans="7:7" x14ac:dyDescent="0.2">
      <c r="G8245" s="12"/>
    </row>
    <row r="8246" spans="7:7" x14ac:dyDescent="0.2">
      <c r="G8246" s="12"/>
    </row>
    <row r="8247" spans="7:7" x14ac:dyDescent="0.2">
      <c r="G8247" s="12"/>
    </row>
    <row r="8248" spans="7:7" x14ac:dyDescent="0.2">
      <c r="G8248" s="12"/>
    </row>
    <row r="8249" spans="7:7" x14ac:dyDescent="0.2">
      <c r="G8249" s="12"/>
    </row>
    <row r="8250" spans="7:7" x14ac:dyDescent="0.2">
      <c r="G8250" s="12"/>
    </row>
    <row r="8251" spans="7:7" x14ac:dyDescent="0.2">
      <c r="G8251" s="12"/>
    </row>
    <row r="8252" spans="7:7" x14ac:dyDescent="0.2">
      <c r="G8252" s="12"/>
    </row>
    <row r="8253" spans="7:7" x14ac:dyDescent="0.2">
      <c r="G8253" s="12"/>
    </row>
    <row r="8254" spans="7:7" x14ac:dyDescent="0.2">
      <c r="G8254" s="12"/>
    </row>
    <row r="8255" spans="7:7" x14ac:dyDescent="0.2">
      <c r="G8255" s="12"/>
    </row>
    <row r="8256" spans="7:7" x14ac:dyDescent="0.2">
      <c r="G8256" s="12"/>
    </row>
    <row r="8257" spans="7:7" x14ac:dyDescent="0.2">
      <c r="G8257" s="12"/>
    </row>
    <row r="8258" spans="7:7" x14ac:dyDescent="0.2">
      <c r="G8258" s="12"/>
    </row>
    <row r="8259" spans="7:7" x14ac:dyDescent="0.2">
      <c r="G8259" s="12"/>
    </row>
    <row r="8260" spans="7:7" x14ac:dyDescent="0.2">
      <c r="G8260" s="12"/>
    </row>
    <row r="8261" spans="7:7" x14ac:dyDescent="0.2">
      <c r="G8261" s="12"/>
    </row>
    <row r="8262" spans="7:7" x14ac:dyDescent="0.2">
      <c r="G8262" s="12"/>
    </row>
    <row r="8263" spans="7:7" x14ac:dyDescent="0.2">
      <c r="G8263" s="12"/>
    </row>
    <row r="8264" spans="7:7" x14ac:dyDescent="0.2">
      <c r="G8264" s="12"/>
    </row>
    <row r="8265" spans="7:7" x14ac:dyDescent="0.2">
      <c r="G8265" s="12"/>
    </row>
    <row r="8266" spans="7:7" x14ac:dyDescent="0.2">
      <c r="G8266" s="12"/>
    </row>
    <row r="8267" spans="7:7" x14ac:dyDescent="0.2">
      <c r="G8267" s="12"/>
    </row>
    <row r="8268" spans="7:7" x14ac:dyDescent="0.2">
      <c r="G8268" s="12"/>
    </row>
    <row r="8269" spans="7:7" x14ac:dyDescent="0.2">
      <c r="G8269" s="12"/>
    </row>
    <row r="8270" spans="7:7" x14ac:dyDescent="0.2">
      <c r="G8270" s="12"/>
    </row>
    <row r="8271" spans="7:7" x14ac:dyDescent="0.2">
      <c r="G8271" s="12"/>
    </row>
    <row r="8272" spans="7:7" x14ac:dyDescent="0.2">
      <c r="G8272" s="12"/>
    </row>
    <row r="8273" spans="7:7" x14ac:dyDescent="0.2">
      <c r="G8273" s="12"/>
    </row>
    <row r="8274" spans="7:7" x14ac:dyDescent="0.2">
      <c r="G8274" s="12"/>
    </row>
    <row r="8275" spans="7:7" x14ac:dyDescent="0.2">
      <c r="G8275" s="12"/>
    </row>
    <row r="8276" spans="7:7" x14ac:dyDescent="0.2">
      <c r="G8276" s="12"/>
    </row>
    <row r="8277" spans="7:7" x14ac:dyDescent="0.2">
      <c r="G8277" s="12"/>
    </row>
    <row r="8278" spans="7:7" x14ac:dyDescent="0.2">
      <c r="G8278" s="12"/>
    </row>
    <row r="8279" spans="7:7" x14ac:dyDescent="0.2">
      <c r="G8279" s="12"/>
    </row>
    <row r="8280" spans="7:7" x14ac:dyDescent="0.2">
      <c r="G8280" s="12"/>
    </row>
    <row r="8281" spans="7:7" x14ac:dyDescent="0.2">
      <c r="G8281" s="12"/>
    </row>
    <row r="8282" spans="7:7" x14ac:dyDescent="0.2">
      <c r="G8282" s="12"/>
    </row>
    <row r="8283" spans="7:7" x14ac:dyDescent="0.2">
      <c r="G8283" s="12"/>
    </row>
    <row r="8284" spans="7:7" x14ac:dyDescent="0.2">
      <c r="G8284" s="12"/>
    </row>
    <row r="8285" spans="7:7" x14ac:dyDescent="0.2">
      <c r="G8285" s="12"/>
    </row>
    <row r="8286" spans="7:7" x14ac:dyDescent="0.2">
      <c r="G8286" s="12"/>
    </row>
    <row r="8287" spans="7:7" x14ac:dyDescent="0.2">
      <c r="G8287" s="12"/>
    </row>
    <row r="8288" spans="7:7" x14ac:dyDescent="0.2">
      <c r="G8288" s="12"/>
    </row>
    <row r="8289" spans="7:7" x14ac:dyDescent="0.2">
      <c r="G8289" s="12"/>
    </row>
    <row r="8290" spans="7:7" x14ac:dyDescent="0.2">
      <c r="G8290" s="12"/>
    </row>
    <row r="8291" spans="7:7" x14ac:dyDescent="0.2">
      <c r="G8291" s="12"/>
    </row>
    <row r="8292" spans="7:7" x14ac:dyDescent="0.2">
      <c r="G8292" s="12"/>
    </row>
    <row r="8293" spans="7:7" x14ac:dyDescent="0.2">
      <c r="G8293" s="12"/>
    </row>
    <row r="8294" spans="7:7" x14ac:dyDescent="0.2">
      <c r="G8294" s="12"/>
    </row>
    <row r="8295" spans="7:7" x14ac:dyDescent="0.2">
      <c r="G8295" s="12"/>
    </row>
    <row r="8296" spans="7:7" x14ac:dyDescent="0.2">
      <c r="G8296" s="12"/>
    </row>
    <row r="8297" spans="7:7" x14ac:dyDescent="0.2">
      <c r="G8297" s="12"/>
    </row>
    <row r="8298" spans="7:7" x14ac:dyDescent="0.2">
      <c r="G8298" s="12"/>
    </row>
    <row r="8299" spans="7:7" x14ac:dyDescent="0.2">
      <c r="G8299" s="12"/>
    </row>
    <row r="8300" spans="7:7" x14ac:dyDescent="0.2">
      <c r="G8300" s="12"/>
    </row>
    <row r="8301" spans="7:7" x14ac:dyDescent="0.2">
      <c r="G8301" s="12"/>
    </row>
    <row r="8302" spans="7:7" x14ac:dyDescent="0.2">
      <c r="G8302" s="12"/>
    </row>
    <row r="8303" spans="7:7" x14ac:dyDescent="0.2">
      <c r="G8303" s="12"/>
    </row>
    <row r="8304" spans="7:7" x14ac:dyDescent="0.2">
      <c r="G8304" s="12"/>
    </row>
    <row r="8305" spans="7:7" x14ac:dyDescent="0.2">
      <c r="G8305" s="12"/>
    </row>
    <row r="8306" spans="7:7" x14ac:dyDescent="0.2">
      <c r="G8306" s="12"/>
    </row>
    <row r="8307" spans="7:7" x14ac:dyDescent="0.2">
      <c r="G8307" s="12"/>
    </row>
    <row r="8308" spans="7:7" x14ac:dyDescent="0.2">
      <c r="G8308" s="12"/>
    </row>
    <row r="8309" spans="7:7" x14ac:dyDescent="0.2">
      <c r="G8309" s="12"/>
    </row>
    <row r="8310" spans="7:7" x14ac:dyDescent="0.2">
      <c r="G8310" s="12"/>
    </row>
    <row r="8311" spans="7:7" x14ac:dyDescent="0.2">
      <c r="G8311" s="12"/>
    </row>
    <row r="8312" spans="7:7" x14ac:dyDescent="0.2">
      <c r="G8312" s="12"/>
    </row>
    <row r="8313" spans="7:7" x14ac:dyDescent="0.2">
      <c r="G8313" s="12"/>
    </row>
    <row r="8314" spans="7:7" x14ac:dyDescent="0.2">
      <c r="G8314" s="12"/>
    </row>
    <row r="8315" spans="7:7" x14ac:dyDescent="0.2">
      <c r="G8315" s="12"/>
    </row>
    <row r="8316" spans="7:7" x14ac:dyDescent="0.2">
      <c r="G8316" s="12"/>
    </row>
    <row r="8317" spans="7:7" x14ac:dyDescent="0.2">
      <c r="G8317" s="12"/>
    </row>
    <row r="8318" spans="7:7" x14ac:dyDescent="0.2">
      <c r="G8318" s="12"/>
    </row>
    <row r="8319" spans="7:7" x14ac:dyDescent="0.2">
      <c r="G8319" s="12"/>
    </row>
    <row r="8320" spans="7:7" x14ac:dyDescent="0.2">
      <c r="G8320" s="12"/>
    </row>
    <row r="8321" spans="7:7" x14ac:dyDescent="0.2">
      <c r="G8321" s="12"/>
    </row>
    <row r="8322" spans="7:7" x14ac:dyDescent="0.2">
      <c r="G8322" s="12"/>
    </row>
    <row r="8323" spans="7:7" x14ac:dyDescent="0.2">
      <c r="G8323" s="12"/>
    </row>
    <row r="8324" spans="7:7" x14ac:dyDescent="0.2">
      <c r="G8324" s="12"/>
    </row>
    <row r="8325" spans="7:7" x14ac:dyDescent="0.2">
      <c r="G8325" s="12"/>
    </row>
    <row r="8326" spans="7:7" x14ac:dyDescent="0.2">
      <c r="G8326" s="12"/>
    </row>
    <row r="8327" spans="7:7" x14ac:dyDescent="0.2">
      <c r="G8327" s="12"/>
    </row>
    <row r="8328" spans="7:7" x14ac:dyDescent="0.2">
      <c r="G8328" s="12"/>
    </row>
    <row r="8329" spans="7:7" x14ac:dyDescent="0.2">
      <c r="G8329" s="12"/>
    </row>
    <row r="8330" spans="7:7" x14ac:dyDescent="0.2">
      <c r="G8330" s="12"/>
    </row>
    <row r="8331" spans="7:7" x14ac:dyDescent="0.2">
      <c r="G8331" s="12"/>
    </row>
    <row r="8332" spans="7:7" x14ac:dyDescent="0.2">
      <c r="G8332" s="12"/>
    </row>
    <row r="8333" spans="7:7" x14ac:dyDescent="0.2">
      <c r="G8333" s="12"/>
    </row>
    <row r="8334" spans="7:7" x14ac:dyDescent="0.2">
      <c r="G8334" s="12"/>
    </row>
    <row r="8335" spans="7:7" x14ac:dyDescent="0.2">
      <c r="G8335" s="12"/>
    </row>
    <row r="8336" spans="7:7" x14ac:dyDescent="0.2">
      <c r="G8336" s="12"/>
    </row>
    <row r="8337" spans="7:7" x14ac:dyDescent="0.2">
      <c r="G8337" s="12"/>
    </row>
    <row r="8338" spans="7:7" x14ac:dyDescent="0.2">
      <c r="G8338" s="12"/>
    </row>
    <row r="8339" spans="7:7" x14ac:dyDescent="0.2">
      <c r="G8339" s="12"/>
    </row>
    <row r="8340" spans="7:7" x14ac:dyDescent="0.2">
      <c r="G8340" s="12"/>
    </row>
    <row r="8341" spans="7:7" x14ac:dyDescent="0.2">
      <c r="G8341" s="12"/>
    </row>
    <row r="8342" spans="7:7" x14ac:dyDescent="0.2">
      <c r="G8342" s="12"/>
    </row>
    <row r="8343" spans="7:7" x14ac:dyDescent="0.2">
      <c r="G8343" s="12"/>
    </row>
    <row r="8344" spans="7:7" x14ac:dyDescent="0.2">
      <c r="G8344" s="12"/>
    </row>
    <row r="8345" spans="7:7" x14ac:dyDescent="0.2">
      <c r="G8345" s="12"/>
    </row>
    <row r="8346" spans="7:7" x14ac:dyDescent="0.2">
      <c r="G8346" s="12"/>
    </row>
    <row r="8347" spans="7:7" x14ac:dyDescent="0.2">
      <c r="G8347" s="12"/>
    </row>
    <row r="8348" spans="7:7" x14ac:dyDescent="0.2">
      <c r="G8348" s="12"/>
    </row>
    <row r="8349" spans="7:7" x14ac:dyDescent="0.2">
      <c r="G8349" s="12"/>
    </row>
    <row r="8350" spans="7:7" x14ac:dyDescent="0.2">
      <c r="G8350" s="12"/>
    </row>
    <row r="8351" spans="7:7" x14ac:dyDescent="0.2">
      <c r="G8351" s="12"/>
    </row>
    <row r="8352" spans="7:7" x14ac:dyDescent="0.2">
      <c r="G8352" s="12"/>
    </row>
    <row r="8353" spans="7:7" x14ac:dyDescent="0.2">
      <c r="G8353" s="12"/>
    </row>
    <row r="8354" spans="7:7" x14ac:dyDescent="0.2">
      <c r="G8354" s="12"/>
    </row>
    <row r="8355" spans="7:7" x14ac:dyDescent="0.2">
      <c r="G8355" s="12"/>
    </row>
    <row r="8356" spans="7:7" x14ac:dyDescent="0.2">
      <c r="G8356" s="12"/>
    </row>
    <row r="8357" spans="7:7" x14ac:dyDescent="0.2">
      <c r="G8357" s="12"/>
    </row>
    <row r="8358" spans="7:7" x14ac:dyDescent="0.2">
      <c r="G8358" s="12"/>
    </row>
    <row r="8359" spans="7:7" x14ac:dyDescent="0.2">
      <c r="G8359" s="12"/>
    </row>
    <row r="8360" spans="7:7" x14ac:dyDescent="0.2">
      <c r="G8360" s="12"/>
    </row>
    <row r="8361" spans="7:7" x14ac:dyDescent="0.2">
      <c r="G8361" s="12"/>
    </row>
    <row r="8362" spans="7:7" x14ac:dyDescent="0.2">
      <c r="G8362" s="12"/>
    </row>
    <row r="8363" spans="7:7" x14ac:dyDescent="0.2">
      <c r="G8363" s="12"/>
    </row>
    <row r="8364" spans="7:7" x14ac:dyDescent="0.2">
      <c r="G8364" s="12"/>
    </row>
    <row r="8365" spans="7:7" x14ac:dyDescent="0.2">
      <c r="G8365" s="12"/>
    </row>
    <row r="8366" spans="7:7" x14ac:dyDescent="0.2">
      <c r="G8366" s="12"/>
    </row>
    <row r="8367" spans="7:7" x14ac:dyDescent="0.2">
      <c r="G8367" s="12"/>
    </row>
    <row r="8368" spans="7:7" x14ac:dyDescent="0.2">
      <c r="G8368" s="12"/>
    </row>
    <row r="8369" spans="7:7" x14ac:dyDescent="0.2">
      <c r="G8369" s="12"/>
    </row>
    <row r="8370" spans="7:7" x14ac:dyDescent="0.2">
      <c r="G8370" s="12"/>
    </row>
    <row r="8371" spans="7:7" x14ac:dyDescent="0.2">
      <c r="G8371" s="12"/>
    </row>
    <row r="8372" spans="7:7" x14ac:dyDescent="0.2">
      <c r="G8372" s="12"/>
    </row>
    <row r="8373" spans="7:7" x14ac:dyDescent="0.2">
      <c r="G8373" s="12"/>
    </row>
    <row r="8374" spans="7:7" x14ac:dyDescent="0.2">
      <c r="G8374" s="12"/>
    </row>
    <row r="8375" spans="7:7" x14ac:dyDescent="0.2">
      <c r="G8375" s="12"/>
    </row>
    <row r="8376" spans="7:7" x14ac:dyDescent="0.2">
      <c r="G8376" s="12"/>
    </row>
    <row r="8377" spans="7:7" x14ac:dyDescent="0.2">
      <c r="G8377" s="12"/>
    </row>
    <row r="8378" spans="7:7" x14ac:dyDescent="0.2">
      <c r="G8378" s="12"/>
    </row>
    <row r="8379" spans="7:7" x14ac:dyDescent="0.2">
      <c r="G8379" s="12"/>
    </row>
    <row r="8380" spans="7:7" x14ac:dyDescent="0.2">
      <c r="G8380" s="12"/>
    </row>
    <row r="8381" spans="7:7" x14ac:dyDescent="0.2">
      <c r="G8381" s="12"/>
    </row>
    <row r="8382" spans="7:7" x14ac:dyDescent="0.2">
      <c r="G8382" s="12"/>
    </row>
    <row r="8383" spans="7:7" x14ac:dyDescent="0.2">
      <c r="G8383" s="12"/>
    </row>
    <row r="8384" spans="7:7" x14ac:dyDescent="0.2">
      <c r="G8384" s="12"/>
    </row>
    <row r="8385" spans="7:7" x14ac:dyDescent="0.2">
      <c r="G8385" s="12"/>
    </row>
    <row r="8386" spans="7:7" x14ac:dyDescent="0.2">
      <c r="G8386" s="12"/>
    </row>
    <row r="8387" spans="7:7" x14ac:dyDescent="0.2">
      <c r="G8387" s="12"/>
    </row>
    <row r="8388" spans="7:7" x14ac:dyDescent="0.2">
      <c r="G8388" s="12"/>
    </row>
    <row r="8389" spans="7:7" x14ac:dyDescent="0.2">
      <c r="G8389" s="12"/>
    </row>
    <row r="8390" spans="7:7" x14ac:dyDescent="0.2">
      <c r="G8390" s="12"/>
    </row>
    <row r="8391" spans="7:7" x14ac:dyDescent="0.2">
      <c r="G8391" s="12"/>
    </row>
    <row r="8392" spans="7:7" x14ac:dyDescent="0.2">
      <c r="G8392" s="12"/>
    </row>
    <row r="8393" spans="7:7" x14ac:dyDescent="0.2">
      <c r="G8393" s="12"/>
    </row>
    <row r="8394" spans="7:7" x14ac:dyDescent="0.2">
      <c r="G8394" s="12"/>
    </row>
    <row r="8395" spans="7:7" x14ac:dyDescent="0.2">
      <c r="G8395" s="12"/>
    </row>
    <row r="8396" spans="7:7" x14ac:dyDescent="0.2">
      <c r="G8396" s="12"/>
    </row>
    <row r="8397" spans="7:7" x14ac:dyDescent="0.2">
      <c r="G8397" s="12"/>
    </row>
    <row r="8398" spans="7:7" x14ac:dyDescent="0.2">
      <c r="G8398" s="12"/>
    </row>
    <row r="8399" spans="7:7" x14ac:dyDescent="0.2">
      <c r="G8399" s="12"/>
    </row>
    <row r="8400" spans="7:7" x14ac:dyDescent="0.2">
      <c r="G8400" s="12"/>
    </row>
    <row r="8401" spans="7:7" x14ac:dyDescent="0.2">
      <c r="G8401" s="12"/>
    </row>
    <row r="8402" spans="7:7" x14ac:dyDescent="0.2">
      <c r="G8402" s="12"/>
    </row>
    <row r="8403" spans="7:7" x14ac:dyDescent="0.2">
      <c r="G8403" s="12"/>
    </row>
    <row r="8404" spans="7:7" x14ac:dyDescent="0.2">
      <c r="G8404" s="12"/>
    </row>
    <row r="8405" spans="7:7" x14ac:dyDescent="0.2">
      <c r="G8405" s="12"/>
    </row>
    <row r="8406" spans="7:7" x14ac:dyDescent="0.2">
      <c r="G8406" s="12"/>
    </row>
    <row r="8407" spans="7:7" x14ac:dyDescent="0.2">
      <c r="G8407" s="12"/>
    </row>
    <row r="8408" spans="7:7" x14ac:dyDescent="0.2">
      <c r="G8408" s="12"/>
    </row>
    <row r="8409" spans="7:7" x14ac:dyDescent="0.2">
      <c r="G8409" s="12"/>
    </row>
    <row r="8410" spans="7:7" x14ac:dyDescent="0.2">
      <c r="G8410" s="12"/>
    </row>
    <row r="8411" spans="7:7" x14ac:dyDescent="0.2">
      <c r="G8411" s="12"/>
    </row>
    <row r="8412" spans="7:7" x14ac:dyDescent="0.2">
      <c r="G8412" s="12"/>
    </row>
    <row r="8413" spans="7:7" x14ac:dyDescent="0.2">
      <c r="G8413" s="12"/>
    </row>
    <row r="8414" spans="7:7" x14ac:dyDescent="0.2">
      <c r="G8414" s="12"/>
    </row>
    <row r="8415" spans="7:7" x14ac:dyDescent="0.2">
      <c r="G8415" s="12"/>
    </row>
    <row r="8416" spans="7:7" x14ac:dyDescent="0.2">
      <c r="G8416" s="12"/>
    </row>
    <row r="8417" spans="7:7" x14ac:dyDescent="0.2">
      <c r="G8417" s="12"/>
    </row>
    <row r="8418" spans="7:7" x14ac:dyDescent="0.2">
      <c r="G8418" s="12"/>
    </row>
    <row r="8419" spans="7:7" x14ac:dyDescent="0.2">
      <c r="G8419" s="12"/>
    </row>
    <row r="8420" spans="7:7" x14ac:dyDescent="0.2">
      <c r="G8420" s="12"/>
    </row>
    <row r="8421" spans="7:7" x14ac:dyDescent="0.2">
      <c r="G8421" s="12"/>
    </row>
    <row r="8422" spans="7:7" x14ac:dyDescent="0.2">
      <c r="G8422" s="12"/>
    </row>
    <row r="8423" spans="7:7" x14ac:dyDescent="0.2">
      <c r="G8423" s="12"/>
    </row>
    <row r="8424" spans="7:7" x14ac:dyDescent="0.2">
      <c r="G8424" s="12"/>
    </row>
    <row r="8425" spans="7:7" x14ac:dyDescent="0.2">
      <c r="G8425" s="12"/>
    </row>
    <row r="8426" spans="7:7" x14ac:dyDescent="0.2">
      <c r="G8426" s="12"/>
    </row>
    <row r="8427" spans="7:7" x14ac:dyDescent="0.2">
      <c r="G8427" s="12"/>
    </row>
    <row r="8428" spans="7:7" x14ac:dyDescent="0.2">
      <c r="G8428" s="12"/>
    </row>
    <row r="8429" spans="7:7" x14ac:dyDescent="0.2">
      <c r="G8429" s="12"/>
    </row>
    <row r="8430" spans="7:7" x14ac:dyDescent="0.2">
      <c r="G8430" s="12"/>
    </row>
    <row r="8431" spans="7:7" x14ac:dyDescent="0.2">
      <c r="G8431" s="12"/>
    </row>
    <row r="8432" spans="7:7" x14ac:dyDescent="0.2">
      <c r="G8432" s="12"/>
    </row>
    <row r="8433" spans="7:7" x14ac:dyDescent="0.2">
      <c r="G8433" s="12"/>
    </row>
    <row r="8434" spans="7:7" x14ac:dyDescent="0.2">
      <c r="G8434" s="12"/>
    </row>
    <row r="8435" spans="7:7" x14ac:dyDescent="0.2">
      <c r="G8435" s="12"/>
    </row>
    <row r="8436" spans="7:7" x14ac:dyDescent="0.2">
      <c r="G8436" s="12"/>
    </row>
    <row r="8437" spans="7:7" x14ac:dyDescent="0.2">
      <c r="G8437" s="12"/>
    </row>
    <row r="8438" spans="7:7" x14ac:dyDescent="0.2">
      <c r="G8438" s="12"/>
    </row>
    <row r="8439" spans="7:7" x14ac:dyDescent="0.2">
      <c r="G8439" s="12"/>
    </row>
    <row r="8440" spans="7:7" x14ac:dyDescent="0.2">
      <c r="G8440" s="12"/>
    </row>
    <row r="8441" spans="7:7" x14ac:dyDescent="0.2">
      <c r="G8441" s="12"/>
    </row>
    <row r="8442" spans="7:7" x14ac:dyDescent="0.2">
      <c r="G8442" s="12"/>
    </row>
    <row r="8443" spans="7:7" x14ac:dyDescent="0.2">
      <c r="G8443" s="12"/>
    </row>
    <row r="8444" spans="7:7" x14ac:dyDescent="0.2">
      <c r="G8444" s="12"/>
    </row>
    <row r="8445" spans="7:7" x14ac:dyDescent="0.2">
      <c r="G8445" s="12"/>
    </row>
    <row r="8446" spans="7:7" x14ac:dyDescent="0.2">
      <c r="G8446" s="12"/>
    </row>
    <row r="8447" spans="7:7" x14ac:dyDescent="0.2">
      <c r="G8447" s="12"/>
    </row>
    <row r="8448" spans="7:7" x14ac:dyDescent="0.2">
      <c r="G8448" s="12"/>
    </row>
    <row r="8449" spans="7:7" x14ac:dyDescent="0.2">
      <c r="G8449" s="12"/>
    </row>
    <row r="8450" spans="7:7" x14ac:dyDescent="0.2">
      <c r="G8450" s="12"/>
    </row>
    <row r="8451" spans="7:7" x14ac:dyDescent="0.2">
      <c r="G8451" s="12"/>
    </row>
    <row r="8452" spans="7:7" x14ac:dyDescent="0.2">
      <c r="G8452" s="12"/>
    </row>
    <row r="8453" spans="7:7" x14ac:dyDescent="0.2">
      <c r="G8453" s="12"/>
    </row>
    <row r="8454" spans="7:7" x14ac:dyDescent="0.2">
      <c r="G8454" s="12"/>
    </row>
    <row r="8455" spans="7:7" x14ac:dyDescent="0.2">
      <c r="G8455" s="12"/>
    </row>
    <row r="8456" spans="7:7" x14ac:dyDescent="0.2">
      <c r="G8456" s="12"/>
    </row>
    <row r="8457" spans="7:7" x14ac:dyDescent="0.2">
      <c r="G8457" s="12"/>
    </row>
    <row r="8458" spans="7:7" x14ac:dyDescent="0.2">
      <c r="G8458" s="12"/>
    </row>
    <row r="8459" spans="7:7" x14ac:dyDescent="0.2">
      <c r="G8459" s="12"/>
    </row>
    <row r="8460" spans="7:7" x14ac:dyDescent="0.2">
      <c r="G8460" s="12"/>
    </row>
    <row r="8461" spans="7:7" x14ac:dyDescent="0.2">
      <c r="G8461" s="12"/>
    </row>
    <row r="8462" spans="7:7" x14ac:dyDescent="0.2">
      <c r="G8462" s="12"/>
    </row>
    <row r="8463" spans="7:7" x14ac:dyDescent="0.2">
      <c r="G8463" s="12"/>
    </row>
    <row r="8464" spans="7:7" x14ac:dyDescent="0.2">
      <c r="G8464" s="12"/>
    </row>
    <row r="8465" spans="7:7" x14ac:dyDescent="0.2">
      <c r="G8465" s="12"/>
    </row>
    <row r="8466" spans="7:7" x14ac:dyDescent="0.2">
      <c r="G8466" s="12"/>
    </row>
    <row r="8467" spans="7:7" x14ac:dyDescent="0.2">
      <c r="G8467" s="12"/>
    </row>
    <row r="8468" spans="7:7" x14ac:dyDescent="0.2">
      <c r="G8468" s="12"/>
    </row>
    <row r="8469" spans="7:7" x14ac:dyDescent="0.2">
      <c r="G8469" s="12"/>
    </row>
    <row r="8470" spans="7:7" x14ac:dyDescent="0.2">
      <c r="G8470" s="12"/>
    </row>
    <row r="8471" spans="7:7" x14ac:dyDescent="0.2">
      <c r="G8471" s="12"/>
    </row>
    <row r="8472" spans="7:7" x14ac:dyDescent="0.2">
      <c r="G8472" s="12"/>
    </row>
    <row r="8473" spans="7:7" x14ac:dyDescent="0.2">
      <c r="G8473" s="12"/>
    </row>
    <row r="8474" spans="7:7" x14ac:dyDescent="0.2">
      <c r="G8474" s="12"/>
    </row>
    <row r="8475" spans="7:7" x14ac:dyDescent="0.2">
      <c r="G8475" s="12"/>
    </row>
    <row r="8476" spans="7:7" x14ac:dyDescent="0.2">
      <c r="G8476" s="12"/>
    </row>
    <row r="8477" spans="7:7" x14ac:dyDescent="0.2">
      <c r="G8477" s="12"/>
    </row>
    <row r="8478" spans="7:7" x14ac:dyDescent="0.2">
      <c r="G8478" s="12"/>
    </row>
    <row r="8479" spans="7:7" x14ac:dyDescent="0.2">
      <c r="G8479" s="12"/>
    </row>
    <row r="8480" spans="7:7" x14ac:dyDescent="0.2">
      <c r="G8480" s="12"/>
    </row>
    <row r="8481" spans="7:7" x14ac:dyDescent="0.2">
      <c r="G8481" s="12"/>
    </row>
    <row r="8482" spans="7:7" x14ac:dyDescent="0.2">
      <c r="G8482" s="12"/>
    </row>
    <row r="8483" spans="7:7" x14ac:dyDescent="0.2">
      <c r="G8483" s="12"/>
    </row>
    <row r="8484" spans="7:7" x14ac:dyDescent="0.2">
      <c r="G8484" s="12"/>
    </row>
    <row r="8485" spans="7:7" x14ac:dyDescent="0.2">
      <c r="G8485" s="12"/>
    </row>
    <row r="8486" spans="7:7" x14ac:dyDescent="0.2">
      <c r="G8486" s="12"/>
    </row>
    <row r="8487" spans="7:7" x14ac:dyDescent="0.2">
      <c r="G8487" s="12"/>
    </row>
    <row r="8488" spans="7:7" x14ac:dyDescent="0.2">
      <c r="G8488" s="12"/>
    </row>
    <row r="8489" spans="7:7" x14ac:dyDescent="0.2">
      <c r="G8489" s="12"/>
    </row>
    <row r="8490" spans="7:7" x14ac:dyDescent="0.2">
      <c r="G8490" s="12"/>
    </row>
    <row r="8491" spans="7:7" x14ac:dyDescent="0.2">
      <c r="G8491" s="12"/>
    </row>
    <row r="8492" spans="7:7" x14ac:dyDescent="0.2">
      <c r="G8492" s="12"/>
    </row>
    <row r="8493" spans="7:7" x14ac:dyDescent="0.2">
      <c r="G8493" s="12"/>
    </row>
    <row r="8494" spans="7:7" x14ac:dyDescent="0.2">
      <c r="G8494" s="12"/>
    </row>
    <row r="8495" spans="7:7" x14ac:dyDescent="0.2">
      <c r="G8495" s="12"/>
    </row>
    <row r="8496" spans="7:7" x14ac:dyDescent="0.2">
      <c r="G8496" s="12"/>
    </row>
    <row r="8497" spans="7:7" x14ac:dyDescent="0.2">
      <c r="G8497" s="12"/>
    </row>
    <row r="8498" spans="7:7" x14ac:dyDescent="0.2">
      <c r="G8498" s="12"/>
    </row>
    <row r="8499" spans="7:7" x14ac:dyDescent="0.2">
      <c r="G8499" s="12"/>
    </row>
    <row r="8500" spans="7:7" x14ac:dyDescent="0.2">
      <c r="G8500" s="12"/>
    </row>
    <row r="8501" spans="7:7" x14ac:dyDescent="0.2">
      <c r="G8501" s="12"/>
    </row>
    <row r="8502" spans="7:7" x14ac:dyDescent="0.2">
      <c r="G8502" s="12"/>
    </row>
    <row r="8503" spans="7:7" x14ac:dyDescent="0.2">
      <c r="G8503" s="12"/>
    </row>
    <row r="8504" spans="7:7" x14ac:dyDescent="0.2">
      <c r="G8504" s="12"/>
    </row>
    <row r="8505" spans="7:7" x14ac:dyDescent="0.2">
      <c r="G8505" s="12"/>
    </row>
    <row r="8506" spans="7:7" x14ac:dyDescent="0.2">
      <c r="G8506" s="12"/>
    </row>
    <row r="8507" spans="7:7" x14ac:dyDescent="0.2">
      <c r="G8507" s="12"/>
    </row>
    <row r="8508" spans="7:7" x14ac:dyDescent="0.2">
      <c r="G8508" s="12"/>
    </row>
    <row r="8509" spans="7:7" x14ac:dyDescent="0.2">
      <c r="G8509" s="12"/>
    </row>
    <row r="8510" spans="7:7" x14ac:dyDescent="0.2">
      <c r="G8510" s="12"/>
    </row>
    <row r="8511" spans="7:7" x14ac:dyDescent="0.2">
      <c r="G8511" s="12"/>
    </row>
    <row r="8512" spans="7:7" x14ac:dyDescent="0.2">
      <c r="G8512" s="12"/>
    </row>
    <row r="8513" spans="7:7" x14ac:dyDescent="0.2">
      <c r="G8513" s="12"/>
    </row>
    <row r="8514" spans="7:7" x14ac:dyDescent="0.2">
      <c r="G8514" s="12"/>
    </row>
    <row r="8515" spans="7:7" x14ac:dyDescent="0.2">
      <c r="G8515" s="12"/>
    </row>
    <row r="8516" spans="7:7" x14ac:dyDescent="0.2">
      <c r="G8516" s="12"/>
    </row>
    <row r="8517" spans="7:7" x14ac:dyDescent="0.2">
      <c r="G8517" s="12"/>
    </row>
    <row r="8518" spans="7:7" x14ac:dyDescent="0.2">
      <c r="G8518" s="12"/>
    </row>
    <row r="8519" spans="7:7" x14ac:dyDescent="0.2">
      <c r="G8519" s="12"/>
    </row>
    <row r="8520" spans="7:7" x14ac:dyDescent="0.2">
      <c r="G8520" s="12"/>
    </row>
    <row r="8521" spans="7:7" x14ac:dyDescent="0.2">
      <c r="G8521" s="12"/>
    </row>
    <row r="8522" spans="7:7" x14ac:dyDescent="0.2">
      <c r="G8522" s="12"/>
    </row>
    <row r="8523" spans="7:7" x14ac:dyDescent="0.2">
      <c r="G8523" s="12"/>
    </row>
    <row r="8524" spans="7:7" x14ac:dyDescent="0.2">
      <c r="G8524" s="12"/>
    </row>
    <row r="8525" spans="7:7" x14ac:dyDescent="0.2">
      <c r="G8525" s="12"/>
    </row>
    <row r="8526" spans="7:7" x14ac:dyDescent="0.2">
      <c r="G8526" s="12"/>
    </row>
    <row r="8527" spans="7:7" x14ac:dyDescent="0.2">
      <c r="G8527" s="12"/>
    </row>
    <row r="8528" spans="7:7" x14ac:dyDescent="0.2">
      <c r="G8528" s="12"/>
    </row>
    <row r="8529" spans="7:7" x14ac:dyDescent="0.2">
      <c r="G8529" s="12"/>
    </row>
    <row r="8530" spans="7:7" x14ac:dyDescent="0.2">
      <c r="G8530" s="12"/>
    </row>
    <row r="8531" spans="7:7" x14ac:dyDescent="0.2">
      <c r="G8531" s="12"/>
    </row>
    <row r="8532" spans="7:7" x14ac:dyDescent="0.2">
      <c r="G8532" s="12"/>
    </row>
    <row r="8533" spans="7:7" x14ac:dyDescent="0.2">
      <c r="G8533" s="12"/>
    </row>
    <row r="8534" spans="7:7" x14ac:dyDescent="0.2">
      <c r="G8534" s="12"/>
    </row>
    <row r="8535" spans="7:7" x14ac:dyDescent="0.2">
      <c r="G8535" s="12"/>
    </row>
    <row r="8536" spans="7:7" x14ac:dyDescent="0.2">
      <c r="G8536" s="12"/>
    </row>
    <row r="8537" spans="7:7" x14ac:dyDescent="0.2">
      <c r="G8537" s="12"/>
    </row>
    <row r="8538" spans="7:7" x14ac:dyDescent="0.2">
      <c r="G8538" s="12"/>
    </row>
    <row r="8539" spans="7:7" x14ac:dyDescent="0.2">
      <c r="G8539" s="12"/>
    </row>
    <row r="8540" spans="7:7" x14ac:dyDescent="0.2">
      <c r="G8540" s="12"/>
    </row>
    <row r="8541" spans="7:7" x14ac:dyDescent="0.2">
      <c r="G8541" s="12"/>
    </row>
    <row r="8542" spans="7:7" x14ac:dyDescent="0.2">
      <c r="G8542" s="12"/>
    </row>
    <row r="8543" spans="7:7" x14ac:dyDescent="0.2">
      <c r="G8543" s="12"/>
    </row>
    <row r="8544" spans="7:7" x14ac:dyDescent="0.2">
      <c r="G8544" s="12"/>
    </row>
    <row r="8545" spans="7:7" x14ac:dyDescent="0.2">
      <c r="G8545" s="12"/>
    </row>
    <row r="8546" spans="7:7" x14ac:dyDescent="0.2">
      <c r="G8546" s="12"/>
    </row>
    <row r="8547" spans="7:7" x14ac:dyDescent="0.2">
      <c r="G8547" s="12"/>
    </row>
    <row r="8548" spans="7:7" x14ac:dyDescent="0.2">
      <c r="G8548" s="12"/>
    </row>
    <row r="8549" spans="7:7" x14ac:dyDescent="0.2">
      <c r="G8549" s="12"/>
    </row>
    <row r="8550" spans="7:7" x14ac:dyDescent="0.2">
      <c r="G8550" s="12"/>
    </row>
    <row r="8551" spans="7:7" x14ac:dyDescent="0.2">
      <c r="G8551" s="12"/>
    </row>
    <row r="8552" spans="7:7" x14ac:dyDescent="0.2">
      <c r="G8552" s="12"/>
    </row>
    <row r="8553" spans="7:7" x14ac:dyDescent="0.2">
      <c r="G8553" s="12"/>
    </row>
    <row r="8554" spans="7:7" x14ac:dyDescent="0.2">
      <c r="G8554" s="12"/>
    </row>
    <row r="8555" spans="7:7" x14ac:dyDescent="0.2">
      <c r="G8555" s="12"/>
    </row>
    <row r="8556" spans="7:7" x14ac:dyDescent="0.2">
      <c r="G8556" s="12"/>
    </row>
    <row r="8557" spans="7:7" x14ac:dyDescent="0.2">
      <c r="G8557" s="12"/>
    </row>
    <row r="8558" spans="7:7" x14ac:dyDescent="0.2">
      <c r="G8558" s="12"/>
    </row>
    <row r="8559" spans="7:7" x14ac:dyDescent="0.2">
      <c r="G8559" s="12"/>
    </row>
    <row r="8560" spans="7:7" x14ac:dyDescent="0.2">
      <c r="G8560" s="12"/>
    </row>
    <row r="8561" spans="7:7" x14ac:dyDescent="0.2">
      <c r="G8561" s="12"/>
    </row>
    <row r="8562" spans="7:7" x14ac:dyDescent="0.2">
      <c r="G8562" s="12"/>
    </row>
    <row r="8563" spans="7:7" x14ac:dyDescent="0.2">
      <c r="G8563" s="12"/>
    </row>
    <row r="8564" spans="7:7" x14ac:dyDescent="0.2">
      <c r="G8564" s="12"/>
    </row>
    <row r="8565" spans="7:7" x14ac:dyDescent="0.2">
      <c r="G8565" s="12"/>
    </row>
    <row r="8566" spans="7:7" x14ac:dyDescent="0.2">
      <c r="G8566" s="12"/>
    </row>
    <row r="8567" spans="7:7" x14ac:dyDescent="0.2">
      <c r="G8567" s="12"/>
    </row>
    <row r="8568" spans="7:7" x14ac:dyDescent="0.2">
      <c r="G8568" s="12"/>
    </row>
    <row r="8569" spans="7:7" x14ac:dyDescent="0.2">
      <c r="G8569" s="12"/>
    </row>
    <row r="8570" spans="7:7" x14ac:dyDescent="0.2">
      <c r="G8570" s="12"/>
    </row>
    <row r="8571" spans="7:7" x14ac:dyDescent="0.2">
      <c r="G8571" s="12"/>
    </row>
    <row r="8572" spans="7:7" x14ac:dyDescent="0.2">
      <c r="G8572" s="12"/>
    </row>
    <row r="8573" spans="7:7" x14ac:dyDescent="0.2">
      <c r="G8573" s="12"/>
    </row>
    <row r="8574" spans="7:7" x14ac:dyDescent="0.2">
      <c r="G8574" s="12"/>
    </row>
    <row r="8575" spans="7:7" x14ac:dyDescent="0.2">
      <c r="G8575" s="12"/>
    </row>
    <row r="8576" spans="7:7" x14ac:dyDescent="0.2">
      <c r="G8576" s="12"/>
    </row>
    <row r="8577" spans="7:7" x14ac:dyDescent="0.2">
      <c r="G8577" s="12"/>
    </row>
    <row r="8578" spans="7:7" x14ac:dyDescent="0.2">
      <c r="G8578" s="12"/>
    </row>
    <row r="8579" spans="7:7" x14ac:dyDescent="0.2">
      <c r="G8579" s="12"/>
    </row>
    <row r="8580" spans="7:7" x14ac:dyDescent="0.2">
      <c r="G8580" s="12"/>
    </row>
    <row r="8581" spans="7:7" x14ac:dyDescent="0.2">
      <c r="G8581" s="12"/>
    </row>
    <row r="8582" spans="7:7" x14ac:dyDescent="0.2">
      <c r="G8582" s="12"/>
    </row>
    <row r="8583" spans="7:7" x14ac:dyDescent="0.2">
      <c r="G8583" s="12"/>
    </row>
    <row r="8584" spans="7:7" x14ac:dyDescent="0.2">
      <c r="G8584" s="12"/>
    </row>
    <row r="8585" spans="7:7" x14ac:dyDescent="0.2">
      <c r="G8585" s="12"/>
    </row>
    <row r="8586" spans="7:7" x14ac:dyDescent="0.2">
      <c r="G8586" s="12"/>
    </row>
    <row r="8587" spans="7:7" x14ac:dyDescent="0.2">
      <c r="G8587" s="12"/>
    </row>
    <row r="8588" spans="7:7" x14ac:dyDescent="0.2">
      <c r="G8588" s="12"/>
    </row>
    <row r="8589" spans="7:7" x14ac:dyDescent="0.2">
      <c r="G8589" s="12"/>
    </row>
    <row r="8590" spans="7:7" x14ac:dyDescent="0.2">
      <c r="G8590" s="12"/>
    </row>
    <row r="8591" spans="7:7" x14ac:dyDescent="0.2">
      <c r="G8591" s="12"/>
    </row>
    <row r="8592" spans="7:7" x14ac:dyDescent="0.2">
      <c r="G8592" s="12"/>
    </row>
    <row r="8593" spans="7:7" x14ac:dyDescent="0.2">
      <c r="G8593" s="12"/>
    </row>
    <row r="8594" spans="7:7" x14ac:dyDescent="0.2">
      <c r="G8594" s="12"/>
    </row>
    <row r="8595" spans="7:7" x14ac:dyDescent="0.2">
      <c r="G8595" s="12"/>
    </row>
    <row r="8596" spans="7:7" x14ac:dyDescent="0.2">
      <c r="G8596" s="12"/>
    </row>
    <row r="8597" spans="7:7" x14ac:dyDescent="0.2">
      <c r="G8597" s="12"/>
    </row>
    <row r="8598" spans="7:7" x14ac:dyDescent="0.2">
      <c r="G8598" s="12"/>
    </row>
    <row r="8599" spans="7:7" x14ac:dyDescent="0.2">
      <c r="G8599" s="12"/>
    </row>
    <row r="8600" spans="7:7" x14ac:dyDescent="0.2">
      <c r="G8600" s="12"/>
    </row>
    <row r="8601" spans="7:7" x14ac:dyDescent="0.2">
      <c r="G8601" s="12"/>
    </row>
    <row r="8602" spans="7:7" x14ac:dyDescent="0.2">
      <c r="G8602" s="12"/>
    </row>
    <row r="8603" spans="7:7" x14ac:dyDescent="0.2">
      <c r="G8603" s="12"/>
    </row>
    <row r="8604" spans="7:7" x14ac:dyDescent="0.2">
      <c r="G8604" s="12"/>
    </row>
    <row r="8605" spans="7:7" x14ac:dyDescent="0.2">
      <c r="G8605" s="12"/>
    </row>
    <row r="8606" spans="7:7" x14ac:dyDescent="0.2">
      <c r="G8606" s="12"/>
    </row>
    <row r="8607" spans="7:7" x14ac:dyDescent="0.2">
      <c r="G8607" s="12"/>
    </row>
    <row r="8608" spans="7:7" x14ac:dyDescent="0.2">
      <c r="G8608" s="12"/>
    </row>
    <row r="8609" spans="7:7" x14ac:dyDescent="0.2">
      <c r="G8609" s="12"/>
    </row>
    <row r="8610" spans="7:7" x14ac:dyDescent="0.2">
      <c r="G8610" s="12"/>
    </row>
    <row r="8611" spans="7:7" x14ac:dyDescent="0.2">
      <c r="G8611" s="12"/>
    </row>
    <row r="8612" spans="7:7" x14ac:dyDescent="0.2">
      <c r="G8612" s="12"/>
    </row>
    <row r="8613" spans="7:7" x14ac:dyDescent="0.2">
      <c r="G8613" s="12"/>
    </row>
    <row r="8614" spans="7:7" x14ac:dyDescent="0.2">
      <c r="G8614" s="12"/>
    </row>
    <row r="8615" spans="7:7" x14ac:dyDescent="0.2">
      <c r="G8615" s="12"/>
    </row>
    <row r="8616" spans="7:7" x14ac:dyDescent="0.2">
      <c r="G8616" s="12"/>
    </row>
    <row r="8617" spans="7:7" x14ac:dyDescent="0.2">
      <c r="G8617" s="12"/>
    </row>
    <row r="8618" spans="7:7" x14ac:dyDescent="0.2">
      <c r="G8618" s="12"/>
    </row>
    <row r="8619" spans="7:7" x14ac:dyDescent="0.2">
      <c r="G8619" s="12"/>
    </row>
    <row r="8620" spans="7:7" x14ac:dyDescent="0.2">
      <c r="G8620" s="12"/>
    </row>
    <row r="8621" spans="7:7" x14ac:dyDescent="0.2">
      <c r="G8621" s="12"/>
    </row>
    <row r="8622" spans="7:7" x14ac:dyDescent="0.2">
      <c r="G8622" s="12"/>
    </row>
    <row r="8623" spans="7:7" x14ac:dyDescent="0.2">
      <c r="G8623" s="12"/>
    </row>
    <row r="8624" spans="7:7" x14ac:dyDescent="0.2">
      <c r="G8624" s="12"/>
    </row>
    <row r="8625" spans="7:7" x14ac:dyDescent="0.2">
      <c r="G8625" s="12"/>
    </row>
    <row r="8626" spans="7:7" x14ac:dyDescent="0.2">
      <c r="G8626" s="12"/>
    </row>
    <row r="8627" spans="7:7" x14ac:dyDescent="0.2">
      <c r="G8627" s="12"/>
    </row>
    <row r="8628" spans="7:7" x14ac:dyDescent="0.2">
      <c r="G8628" s="12"/>
    </row>
    <row r="8629" spans="7:7" x14ac:dyDescent="0.2">
      <c r="G8629" s="12"/>
    </row>
    <row r="8630" spans="7:7" x14ac:dyDescent="0.2">
      <c r="G8630" s="12"/>
    </row>
    <row r="8631" spans="7:7" x14ac:dyDescent="0.2">
      <c r="G8631" s="12"/>
    </row>
    <row r="8632" spans="7:7" x14ac:dyDescent="0.2">
      <c r="G8632" s="12"/>
    </row>
    <row r="8633" spans="7:7" x14ac:dyDescent="0.2">
      <c r="G8633" s="12"/>
    </row>
    <row r="8634" spans="7:7" x14ac:dyDescent="0.2">
      <c r="G8634" s="12"/>
    </row>
    <row r="8635" spans="7:7" x14ac:dyDescent="0.2">
      <c r="G8635" s="12"/>
    </row>
    <row r="8636" spans="7:7" x14ac:dyDescent="0.2">
      <c r="G8636" s="12"/>
    </row>
    <row r="8637" spans="7:7" x14ac:dyDescent="0.2">
      <c r="G8637" s="12"/>
    </row>
    <row r="8638" spans="7:7" x14ac:dyDescent="0.2">
      <c r="G8638" s="12"/>
    </row>
    <row r="8639" spans="7:7" x14ac:dyDescent="0.2">
      <c r="G8639" s="12"/>
    </row>
    <row r="8640" spans="7:7" x14ac:dyDescent="0.2">
      <c r="G8640" s="12"/>
    </row>
    <row r="8641" spans="7:7" x14ac:dyDescent="0.2">
      <c r="G8641" s="12"/>
    </row>
    <row r="8642" spans="7:7" x14ac:dyDescent="0.2">
      <c r="G8642" s="12"/>
    </row>
    <row r="8643" spans="7:7" x14ac:dyDescent="0.2">
      <c r="G8643" s="12"/>
    </row>
    <row r="8644" spans="7:7" x14ac:dyDescent="0.2">
      <c r="G8644" s="12"/>
    </row>
    <row r="8645" spans="7:7" x14ac:dyDescent="0.2">
      <c r="G8645" s="12"/>
    </row>
    <row r="8646" spans="7:7" x14ac:dyDescent="0.2">
      <c r="G8646" s="12"/>
    </row>
    <row r="8647" spans="7:7" x14ac:dyDescent="0.2">
      <c r="G8647" s="12"/>
    </row>
    <row r="8648" spans="7:7" x14ac:dyDescent="0.2">
      <c r="G8648" s="12"/>
    </row>
    <row r="8649" spans="7:7" x14ac:dyDescent="0.2">
      <c r="G8649" s="12"/>
    </row>
    <row r="8650" spans="7:7" x14ac:dyDescent="0.2">
      <c r="G8650" s="12"/>
    </row>
    <row r="8651" spans="7:7" x14ac:dyDescent="0.2">
      <c r="G8651" s="12"/>
    </row>
    <row r="8652" spans="7:7" x14ac:dyDescent="0.2">
      <c r="G8652" s="12"/>
    </row>
    <row r="8653" spans="7:7" x14ac:dyDescent="0.2">
      <c r="G8653" s="12"/>
    </row>
    <row r="8654" spans="7:7" x14ac:dyDescent="0.2">
      <c r="G8654" s="12"/>
    </row>
    <row r="8655" spans="7:7" x14ac:dyDescent="0.2">
      <c r="G8655" s="12"/>
    </row>
    <row r="8656" spans="7:7" x14ac:dyDescent="0.2">
      <c r="G8656" s="12"/>
    </row>
    <row r="8657" spans="7:7" x14ac:dyDescent="0.2">
      <c r="G8657" s="12"/>
    </row>
    <row r="8658" spans="7:7" x14ac:dyDescent="0.2">
      <c r="G8658" s="12"/>
    </row>
    <row r="8659" spans="7:7" x14ac:dyDescent="0.2">
      <c r="G8659" s="12"/>
    </row>
    <row r="8660" spans="7:7" x14ac:dyDescent="0.2">
      <c r="G8660" s="12"/>
    </row>
    <row r="8661" spans="7:7" x14ac:dyDescent="0.2">
      <c r="G8661" s="12"/>
    </row>
    <row r="8662" spans="7:7" x14ac:dyDescent="0.2">
      <c r="G8662" s="12"/>
    </row>
    <row r="8663" spans="7:7" x14ac:dyDescent="0.2">
      <c r="G8663" s="12"/>
    </row>
    <row r="8664" spans="7:7" x14ac:dyDescent="0.2">
      <c r="G8664" s="12"/>
    </row>
    <row r="8665" spans="7:7" x14ac:dyDescent="0.2">
      <c r="G8665" s="12"/>
    </row>
    <row r="8666" spans="7:7" x14ac:dyDescent="0.2">
      <c r="G8666" s="12"/>
    </row>
    <row r="8667" spans="7:7" x14ac:dyDescent="0.2">
      <c r="G8667" s="12"/>
    </row>
    <row r="8668" spans="7:7" x14ac:dyDescent="0.2">
      <c r="G8668" s="12"/>
    </row>
    <row r="8669" spans="7:7" x14ac:dyDescent="0.2">
      <c r="G8669" s="12"/>
    </row>
    <row r="8670" spans="7:7" x14ac:dyDescent="0.2">
      <c r="G8670" s="12"/>
    </row>
    <row r="8671" spans="7:7" x14ac:dyDescent="0.2">
      <c r="G8671" s="12"/>
    </row>
    <row r="8672" spans="7:7" x14ac:dyDescent="0.2">
      <c r="G8672" s="12"/>
    </row>
    <row r="8673" spans="7:7" x14ac:dyDescent="0.2">
      <c r="G8673" s="12"/>
    </row>
    <row r="8674" spans="7:7" x14ac:dyDescent="0.2">
      <c r="G8674" s="12"/>
    </row>
    <row r="8675" spans="7:7" x14ac:dyDescent="0.2">
      <c r="G8675" s="12"/>
    </row>
    <row r="8676" spans="7:7" x14ac:dyDescent="0.2">
      <c r="G8676" s="12"/>
    </row>
    <row r="8677" spans="7:7" x14ac:dyDescent="0.2">
      <c r="G8677" s="12"/>
    </row>
    <row r="8678" spans="7:7" x14ac:dyDescent="0.2">
      <c r="G8678" s="12"/>
    </row>
    <row r="8679" spans="7:7" x14ac:dyDescent="0.2">
      <c r="G8679" s="12"/>
    </row>
    <row r="8680" spans="7:7" x14ac:dyDescent="0.2">
      <c r="G8680" s="12"/>
    </row>
    <row r="8681" spans="7:7" x14ac:dyDescent="0.2">
      <c r="G8681" s="12"/>
    </row>
    <row r="8682" spans="7:7" x14ac:dyDescent="0.2">
      <c r="G8682" s="12"/>
    </row>
    <row r="8683" spans="7:7" x14ac:dyDescent="0.2">
      <c r="G8683" s="12"/>
    </row>
    <row r="8684" spans="7:7" x14ac:dyDescent="0.2">
      <c r="G8684" s="12"/>
    </row>
    <row r="8685" spans="7:7" x14ac:dyDescent="0.2">
      <c r="G8685" s="12"/>
    </row>
    <row r="8686" spans="7:7" x14ac:dyDescent="0.2">
      <c r="G8686" s="12"/>
    </row>
    <row r="8687" spans="7:7" x14ac:dyDescent="0.2">
      <c r="G8687" s="12"/>
    </row>
    <row r="8688" spans="7:7" x14ac:dyDescent="0.2">
      <c r="G8688" s="12"/>
    </row>
    <row r="8689" spans="7:7" x14ac:dyDescent="0.2">
      <c r="G8689" s="12"/>
    </row>
    <row r="8690" spans="7:7" x14ac:dyDescent="0.2">
      <c r="G8690" s="12"/>
    </row>
    <row r="8691" spans="7:7" x14ac:dyDescent="0.2">
      <c r="G8691" s="12"/>
    </row>
    <row r="8692" spans="7:7" x14ac:dyDescent="0.2">
      <c r="G8692" s="12"/>
    </row>
    <row r="8693" spans="7:7" x14ac:dyDescent="0.2">
      <c r="G8693" s="12"/>
    </row>
    <row r="8694" spans="7:7" x14ac:dyDescent="0.2">
      <c r="G8694" s="12"/>
    </row>
    <row r="8695" spans="7:7" x14ac:dyDescent="0.2">
      <c r="G8695" s="12"/>
    </row>
    <row r="8696" spans="7:7" x14ac:dyDescent="0.2">
      <c r="G8696" s="12"/>
    </row>
    <row r="8697" spans="7:7" x14ac:dyDescent="0.2">
      <c r="G8697" s="12"/>
    </row>
    <row r="8698" spans="7:7" x14ac:dyDescent="0.2">
      <c r="G8698" s="12"/>
    </row>
    <row r="8699" spans="7:7" x14ac:dyDescent="0.2">
      <c r="G8699" s="12"/>
    </row>
    <row r="8700" spans="7:7" x14ac:dyDescent="0.2">
      <c r="G8700" s="12"/>
    </row>
    <row r="8701" spans="7:7" x14ac:dyDescent="0.2">
      <c r="G8701" s="12"/>
    </row>
    <row r="8702" spans="7:7" x14ac:dyDescent="0.2">
      <c r="G8702" s="12"/>
    </row>
    <row r="8703" spans="7:7" x14ac:dyDescent="0.2">
      <c r="G8703" s="12"/>
    </row>
    <row r="8704" spans="7:7" x14ac:dyDescent="0.2">
      <c r="G8704" s="12"/>
    </row>
    <row r="8705" spans="7:7" x14ac:dyDescent="0.2">
      <c r="G8705" s="12"/>
    </row>
    <row r="8706" spans="7:7" x14ac:dyDescent="0.2">
      <c r="G8706" s="12"/>
    </row>
    <row r="8707" spans="7:7" x14ac:dyDescent="0.2">
      <c r="G8707" s="12"/>
    </row>
    <row r="8708" spans="7:7" x14ac:dyDescent="0.2">
      <c r="G8708" s="12"/>
    </row>
    <row r="8709" spans="7:7" x14ac:dyDescent="0.2">
      <c r="G8709" s="12"/>
    </row>
    <row r="8710" spans="7:7" x14ac:dyDescent="0.2">
      <c r="G8710" s="12"/>
    </row>
    <row r="8711" spans="7:7" x14ac:dyDescent="0.2">
      <c r="G8711" s="12"/>
    </row>
    <row r="8712" spans="7:7" x14ac:dyDescent="0.2">
      <c r="G8712" s="12"/>
    </row>
    <row r="8713" spans="7:7" x14ac:dyDescent="0.2">
      <c r="G8713" s="12"/>
    </row>
    <row r="8714" spans="7:7" x14ac:dyDescent="0.2">
      <c r="G8714" s="12"/>
    </row>
    <row r="8715" spans="7:7" x14ac:dyDescent="0.2">
      <c r="G8715" s="12"/>
    </row>
    <row r="8716" spans="7:7" x14ac:dyDescent="0.2">
      <c r="G8716" s="12"/>
    </row>
    <row r="8717" spans="7:7" x14ac:dyDescent="0.2">
      <c r="G8717" s="12"/>
    </row>
    <row r="8718" spans="7:7" x14ac:dyDescent="0.2">
      <c r="G8718" s="12"/>
    </row>
    <row r="8719" spans="7:7" x14ac:dyDescent="0.2">
      <c r="G8719" s="12"/>
    </row>
    <row r="8720" spans="7:7" x14ac:dyDescent="0.2">
      <c r="G8720" s="12"/>
    </row>
    <row r="8721" spans="7:7" x14ac:dyDescent="0.2">
      <c r="G8721" s="12"/>
    </row>
    <row r="8722" spans="7:7" x14ac:dyDescent="0.2">
      <c r="G8722" s="12"/>
    </row>
    <row r="8723" spans="7:7" x14ac:dyDescent="0.2">
      <c r="G8723" s="12"/>
    </row>
    <row r="8724" spans="7:7" x14ac:dyDescent="0.2">
      <c r="G8724" s="12"/>
    </row>
    <row r="8725" spans="7:7" x14ac:dyDescent="0.2">
      <c r="G8725" s="12"/>
    </row>
    <row r="8726" spans="7:7" x14ac:dyDescent="0.2">
      <c r="G8726" s="12"/>
    </row>
    <row r="8727" spans="7:7" x14ac:dyDescent="0.2">
      <c r="G8727" s="12"/>
    </row>
    <row r="8728" spans="7:7" x14ac:dyDescent="0.2">
      <c r="G8728" s="12"/>
    </row>
    <row r="8729" spans="7:7" x14ac:dyDescent="0.2">
      <c r="G8729" s="12"/>
    </row>
    <row r="8730" spans="7:7" x14ac:dyDescent="0.2">
      <c r="G8730" s="12"/>
    </row>
    <row r="8731" spans="7:7" x14ac:dyDescent="0.2">
      <c r="G8731" s="12"/>
    </row>
    <row r="8732" spans="7:7" x14ac:dyDescent="0.2">
      <c r="G8732" s="12"/>
    </row>
    <row r="8733" spans="7:7" x14ac:dyDescent="0.2">
      <c r="G8733" s="12"/>
    </row>
    <row r="8734" spans="7:7" x14ac:dyDescent="0.2">
      <c r="G8734" s="12"/>
    </row>
    <row r="8735" spans="7:7" x14ac:dyDescent="0.2">
      <c r="G8735" s="12"/>
    </row>
    <row r="8736" spans="7:7" x14ac:dyDescent="0.2">
      <c r="G8736" s="12"/>
    </row>
    <row r="8737" spans="7:7" x14ac:dyDescent="0.2">
      <c r="G8737" s="12"/>
    </row>
    <row r="8738" spans="7:7" x14ac:dyDescent="0.2">
      <c r="G8738" s="12"/>
    </row>
    <row r="8739" spans="7:7" x14ac:dyDescent="0.2">
      <c r="G8739" s="12"/>
    </row>
    <row r="8740" spans="7:7" x14ac:dyDescent="0.2">
      <c r="G8740" s="12"/>
    </row>
    <row r="8741" spans="7:7" x14ac:dyDescent="0.2">
      <c r="G8741" s="12"/>
    </row>
    <row r="8742" spans="7:7" x14ac:dyDescent="0.2">
      <c r="G8742" s="12"/>
    </row>
    <row r="8743" spans="7:7" x14ac:dyDescent="0.2">
      <c r="G8743" s="12"/>
    </row>
    <row r="8744" spans="7:7" x14ac:dyDescent="0.2">
      <c r="G8744" s="12"/>
    </row>
    <row r="8745" spans="7:7" x14ac:dyDescent="0.2">
      <c r="G8745" s="12"/>
    </row>
    <row r="8746" spans="7:7" x14ac:dyDescent="0.2">
      <c r="G8746" s="12"/>
    </row>
    <row r="8747" spans="7:7" x14ac:dyDescent="0.2">
      <c r="G8747" s="12"/>
    </row>
    <row r="8748" spans="7:7" x14ac:dyDescent="0.2">
      <c r="G8748" s="12"/>
    </row>
    <row r="8749" spans="7:7" x14ac:dyDescent="0.2">
      <c r="G8749" s="12"/>
    </row>
    <row r="8750" spans="7:7" x14ac:dyDescent="0.2">
      <c r="G8750" s="12"/>
    </row>
    <row r="8751" spans="7:7" x14ac:dyDescent="0.2">
      <c r="G8751" s="12"/>
    </row>
    <row r="8752" spans="7:7" x14ac:dyDescent="0.2">
      <c r="G8752" s="12"/>
    </row>
    <row r="8753" spans="7:7" x14ac:dyDescent="0.2">
      <c r="G8753" s="12"/>
    </row>
    <row r="8754" spans="7:7" x14ac:dyDescent="0.2">
      <c r="G8754" s="12"/>
    </row>
    <row r="8755" spans="7:7" x14ac:dyDescent="0.2">
      <c r="G8755" s="12"/>
    </row>
    <row r="8756" spans="7:7" x14ac:dyDescent="0.2">
      <c r="G8756" s="12"/>
    </row>
    <row r="8757" spans="7:7" x14ac:dyDescent="0.2">
      <c r="G8757" s="12"/>
    </row>
    <row r="8758" spans="7:7" x14ac:dyDescent="0.2">
      <c r="G8758" s="12"/>
    </row>
    <row r="8759" spans="7:7" x14ac:dyDescent="0.2">
      <c r="G8759" s="12"/>
    </row>
    <row r="8760" spans="7:7" x14ac:dyDescent="0.2">
      <c r="G8760" s="12"/>
    </row>
    <row r="8761" spans="7:7" x14ac:dyDescent="0.2">
      <c r="G8761" s="12"/>
    </row>
    <row r="8762" spans="7:7" x14ac:dyDescent="0.2">
      <c r="G8762" s="12"/>
    </row>
    <row r="8763" spans="7:7" x14ac:dyDescent="0.2">
      <c r="G8763" s="12"/>
    </row>
    <row r="8764" spans="7:7" x14ac:dyDescent="0.2">
      <c r="G8764" s="12"/>
    </row>
    <row r="8765" spans="7:7" x14ac:dyDescent="0.2">
      <c r="G8765" s="12"/>
    </row>
    <row r="8766" spans="7:7" x14ac:dyDescent="0.2">
      <c r="G8766" s="12"/>
    </row>
    <row r="8767" spans="7:7" x14ac:dyDescent="0.2">
      <c r="G8767" s="12"/>
    </row>
    <row r="8768" spans="7:7" x14ac:dyDescent="0.2">
      <c r="G8768" s="12"/>
    </row>
    <row r="8769" spans="7:7" x14ac:dyDescent="0.2">
      <c r="G8769" s="12"/>
    </row>
    <row r="8770" spans="7:7" x14ac:dyDescent="0.2">
      <c r="G8770" s="12"/>
    </row>
    <row r="8771" spans="7:7" x14ac:dyDescent="0.2">
      <c r="G8771" s="12"/>
    </row>
    <row r="8772" spans="7:7" x14ac:dyDescent="0.2">
      <c r="G8772" s="12"/>
    </row>
    <row r="8773" spans="7:7" x14ac:dyDescent="0.2">
      <c r="G8773" s="12"/>
    </row>
    <row r="8774" spans="7:7" x14ac:dyDescent="0.2">
      <c r="G8774" s="12"/>
    </row>
    <row r="8775" spans="7:7" x14ac:dyDescent="0.2">
      <c r="G8775" s="12"/>
    </row>
    <row r="8776" spans="7:7" x14ac:dyDescent="0.2">
      <c r="G8776" s="12"/>
    </row>
    <row r="8777" spans="7:7" x14ac:dyDescent="0.2">
      <c r="G8777" s="12"/>
    </row>
    <row r="8778" spans="7:7" x14ac:dyDescent="0.2">
      <c r="G8778" s="12"/>
    </row>
    <row r="8779" spans="7:7" x14ac:dyDescent="0.2">
      <c r="G8779" s="12"/>
    </row>
    <row r="8780" spans="7:7" x14ac:dyDescent="0.2">
      <c r="G8780" s="12"/>
    </row>
    <row r="8781" spans="7:7" x14ac:dyDescent="0.2">
      <c r="G8781" s="12"/>
    </row>
    <row r="8782" spans="7:7" x14ac:dyDescent="0.2">
      <c r="G8782" s="12"/>
    </row>
    <row r="8783" spans="7:7" x14ac:dyDescent="0.2">
      <c r="G8783" s="12"/>
    </row>
    <row r="8784" spans="7:7" x14ac:dyDescent="0.2">
      <c r="G8784" s="12"/>
    </row>
    <row r="8785" spans="7:7" x14ac:dyDescent="0.2">
      <c r="G8785" s="12"/>
    </row>
    <row r="8786" spans="7:7" x14ac:dyDescent="0.2">
      <c r="G8786" s="12"/>
    </row>
    <row r="8787" spans="7:7" x14ac:dyDescent="0.2">
      <c r="G8787" s="12"/>
    </row>
    <row r="8788" spans="7:7" x14ac:dyDescent="0.2">
      <c r="G8788" s="12"/>
    </row>
    <row r="8789" spans="7:7" x14ac:dyDescent="0.2">
      <c r="G8789" s="12"/>
    </row>
    <row r="8790" spans="7:7" x14ac:dyDescent="0.2">
      <c r="G8790" s="12"/>
    </row>
    <row r="8791" spans="7:7" x14ac:dyDescent="0.2">
      <c r="G8791" s="12"/>
    </row>
    <row r="8792" spans="7:7" x14ac:dyDescent="0.2">
      <c r="G8792" s="12"/>
    </row>
    <row r="8793" spans="7:7" x14ac:dyDescent="0.2">
      <c r="G8793" s="12"/>
    </row>
    <row r="8794" spans="7:7" x14ac:dyDescent="0.2">
      <c r="G8794" s="12"/>
    </row>
    <row r="8795" spans="7:7" x14ac:dyDescent="0.2">
      <c r="G8795" s="12"/>
    </row>
    <row r="8796" spans="7:7" x14ac:dyDescent="0.2">
      <c r="G8796" s="12"/>
    </row>
    <row r="8797" spans="7:7" x14ac:dyDescent="0.2">
      <c r="G8797" s="12"/>
    </row>
    <row r="8798" spans="7:7" x14ac:dyDescent="0.2">
      <c r="G8798" s="12"/>
    </row>
    <row r="8799" spans="7:7" x14ac:dyDescent="0.2">
      <c r="G8799" s="12"/>
    </row>
    <row r="8800" spans="7:7" x14ac:dyDescent="0.2">
      <c r="G8800" s="12"/>
    </row>
    <row r="8801" spans="7:7" x14ac:dyDescent="0.2">
      <c r="G8801" s="12"/>
    </row>
    <row r="8802" spans="7:7" x14ac:dyDescent="0.2">
      <c r="G8802" s="12"/>
    </row>
    <row r="8803" spans="7:7" x14ac:dyDescent="0.2">
      <c r="G8803" s="12"/>
    </row>
    <row r="8804" spans="7:7" x14ac:dyDescent="0.2">
      <c r="G8804" s="12"/>
    </row>
    <row r="8805" spans="7:7" x14ac:dyDescent="0.2">
      <c r="G8805" s="12"/>
    </row>
    <row r="8806" spans="7:7" x14ac:dyDescent="0.2">
      <c r="G8806" s="12"/>
    </row>
    <row r="8807" spans="7:7" x14ac:dyDescent="0.2">
      <c r="G8807" s="12"/>
    </row>
    <row r="8808" spans="7:7" x14ac:dyDescent="0.2">
      <c r="G8808" s="12"/>
    </row>
    <row r="8809" spans="7:7" x14ac:dyDescent="0.2">
      <c r="G8809" s="12"/>
    </row>
    <row r="8810" spans="7:7" x14ac:dyDescent="0.2">
      <c r="G8810" s="12"/>
    </row>
    <row r="8811" spans="7:7" x14ac:dyDescent="0.2">
      <c r="G8811" s="12"/>
    </row>
    <row r="8812" spans="7:7" x14ac:dyDescent="0.2">
      <c r="G8812" s="12"/>
    </row>
    <row r="8813" spans="7:7" x14ac:dyDescent="0.2">
      <c r="G8813" s="12"/>
    </row>
    <row r="8814" spans="7:7" x14ac:dyDescent="0.2">
      <c r="G8814" s="12"/>
    </row>
    <row r="8815" spans="7:7" x14ac:dyDescent="0.2">
      <c r="G8815" s="12"/>
    </row>
    <row r="8816" spans="7:7" x14ac:dyDescent="0.2">
      <c r="G8816" s="12"/>
    </row>
    <row r="8817" spans="7:7" x14ac:dyDescent="0.2">
      <c r="G8817" s="12"/>
    </row>
    <row r="8818" spans="7:7" x14ac:dyDescent="0.2">
      <c r="G8818" s="12"/>
    </row>
    <row r="8819" spans="7:7" x14ac:dyDescent="0.2">
      <c r="G8819" s="12"/>
    </row>
    <row r="8820" spans="7:7" x14ac:dyDescent="0.2">
      <c r="G8820" s="12"/>
    </row>
    <row r="8821" spans="7:7" x14ac:dyDescent="0.2">
      <c r="G8821" s="12"/>
    </row>
    <row r="8822" spans="7:7" x14ac:dyDescent="0.2">
      <c r="G8822" s="12"/>
    </row>
    <row r="8823" spans="7:7" x14ac:dyDescent="0.2">
      <c r="G8823" s="12"/>
    </row>
    <row r="8824" spans="7:7" x14ac:dyDescent="0.2">
      <c r="G8824" s="12"/>
    </row>
    <row r="8825" spans="7:7" x14ac:dyDescent="0.2">
      <c r="G8825" s="12"/>
    </row>
    <row r="8826" spans="7:7" x14ac:dyDescent="0.2">
      <c r="G8826" s="12"/>
    </row>
    <row r="8827" spans="7:7" x14ac:dyDescent="0.2">
      <c r="G8827" s="12"/>
    </row>
    <row r="8828" spans="7:7" x14ac:dyDescent="0.2">
      <c r="G8828" s="12"/>
    </row>
    <row r="8829" spans="7:7" x14ac:dyDescent="0.2">
      <c r="G8829" s="12"/>
    </row>
    <row r="8830" spans="7:7" x14ac:dyDescent="0.2">
      <c r="G8830" s="12"/>
    </row>
    <row r="8831" spans="7:7" x14ac:dyDescent="0.2">
      <c r="G8831" s="12"/>
    </row>
    <row r="8832" spans="7:7" x14ac:dyDescent="0.2">
      <c r="G8832" s="12"/>
    </row>
    <row r="8833" spans="7:7" x14ac:dyDescent="0.2">
      <c r="G8833" s="12"/>
    </row>
    <row r="8834" spans="7:7" x14ac:dyDescent="0.2">
      <c r="G8834" s="12"/>
    </row>
    <row r="8835" spans="7:7" x14ac:dyDescent="0.2">
      <c r="G8835" s="12"/>
    </row>
    <row r="8836" spans="7:7" x14ac:dyDescent="0.2">
      <c r="G8836" s="12"/>
    </row>
    <row r="8837" spans="7:7" x14ac:dyDescent="0.2">
      <c r="G8837" s="12"/>
    </row>
    <row r="8838" spans="7:7" x14ac:dyDescent="0.2">
      <c r="G8838" s="12"/>
    </row>
    <row r="8839" spans="7:7" x14ac:dyDescent="0.2">
      <c r="G8839" s="12"/>
    </row>
    <row r="8840" spans="7:7" x14ac:dyDescent="0.2">
      <c r="G8840" s="12"/>
    </row>
    <row r="8841" spans="7:7" x14ac:dyDescent="0.2">
      <c r="G8841" s="12"/>
    </row>
    <row r="8842" spans="7:7" x14ac:dyDescent="0.2">
      <c r="G8842" s="12"/>
    </row>
    <row r="8843" spans="7:7" x14ac:dyDescent="0.2">
      <c r="G8843" s="12"/>
    </row>
    <row r="8844" spans="7:7" x14ac:dyDescent="0.2">
      <c r="G8844" s="12"/>
    </row>
    <row r="8845" spans="7:7" x14ac:dyDescent="0.2">
      <c r="G8845" s="12"/>
    </row>
    <row r="8846" spans="7:7" x14ac:dyDescent="0.2">
      <c r="G8846" s="12"/>
    </row>
    <row r="8847" spans="7:7" x14ac:dyDescent="0.2">
      <c r="G8847" s="12"/>
    </row>
    <row r="8848" spans="7:7" x14ac:dyDescent="0.2">
      <c r="G8848" s="12"/>
    </row>
    <row r="8849" spans="7:7" x14ac:dyDescent="0.2">
      <c r="G8849" s="12"/>
    </row>
    <row r="8850" spans="7:7" x14ac:dyDescent="0.2">
      <c r="G8850" s="12"/>
    </row>
    <row r="8851" spans="7:7" x14ac:dyDescent="0.2">
      <c r="G8851" s="12"/>
    </row>
    <row r="8852" spans="7:7" x14ac:dyDescent="0.2">
      <c r="G8852" s="12"/>
    </row>
    <row r="8853" spans="7:7" x14ac:dyDescent="0.2">
      <c r="G8853" s="12"/>
    </row>
    <row r="8854" spans="7:7" x14ac:dyDescent="0.2">
      <c r="G8854" s="12"/>
    </row>
    <row r="8855" spans="7:7" x14ac:dyDescent="0.2">
      <c r="G8855" s="12"/>
    </row>
    <row r="8856" spans="7:7" x14ac:dyDescent="0.2">
      <c r="G8856" s="12"/>
    </row>
    <row r="8857" spans="7:7" x14ac:dyDescent="0.2">
      <c r="G8857" s="12"/>
    </row>
    <row r="8858" spans="7:7" x14ac:dyDescent="0.2">
      <c r="G8858" s="12"/>
    </row>
    <row r="8859" spans="7:7" x14ac:dyDescent="0.2">
      <c r="G8859" s="12"/>
    </row>
    <row r="8860" spans="7:7" x14ac:dyDescent="0.2">
      <c r="G8860" s="12"/>
    </row>
    <row r="8861" spans="7:7" x14ac:dyDescent="0.2">
      <c r="G8861" s="12"/>
    </row>
    <row r="8862" spans="7:7" x14ac:dyDescent="0.2">
      <c r="G8862" s="12"/>
    </row>
    <row r="8863" spans="7:7" x14ac:dyDescent="0.2">
      <c r="G8863" s="12"/>
    </row>
    <row r="8864" spans="7:7" x14ac:dyDescent="0.2">
      <c r="G8864" s="12"/>
    </row>
    <row r="8865" spans="7:7" x14ac:dyDescent="0.2">
      <c r="G8865" s="12"/>
    </row>
    <row r="8866" spans="7:7" x14ac:dyDescent="0.2">
      <c r="G8866" s="12"/>
    </row>
    <row r="8867" spans="7:7" x14ac:dyDescent="0.2">
      <c r="G8867" s="12"/>
    </row>
    <row r="8868" spans="7:7" x14ac:dyDescent="0.2">
      <c r="G8868" s="12"/>
    </row>
    <row r="8869" spans="7:7" x14ac:dyDescent="0.2">
      <c r="G8869" s="12"/>
    </row>
    <row r="8870" spans="7:7" x14ac:dyDescent="0.2">
      <c r="G8870" s="12"/>
    </row>
    <row r="8871" spans="7:7" x14ac:dyDescent="0.2">
      <c r="G8871" s="12"/>
    </row>
    <row r="8872" spans="7:7" x14ac:dyDescent="0.2">
      <c r="G8872" s="12"/>
    </row>
    <row r="8873" spans="7:7" x14ac:dyDescent="0.2">
      <c r="G8873" s="12"/>
    </row>
    <row r="8874" spans="7:7" x14ac:dyDescent="0.2">
      <c r="G8874" s="12"/>
    </row>
    <row r="8875" spans="7:7" x14ac:dyDescent="0.2">
      <c r="G8875" s="12"/>
    </row>
    <row r="8876" spans="7:7" x14ac:dyDescent="0.2">
      <c r="G8876" s="12"/>
    </row>
    <row r="8877" spans="7:7" x14ac:dyDescent="0.2">
      <c r="G8877" s="12"/>
    </row>
    <row r="8878" spans="7:7" x14ac:dyDescent="0.2">
      <c r="G8878" s="12"/>
    </row>
    <row r="8879" spans="7:7" x14ac:dyDescent="0.2">
      <c r="G8879" s="12"/>
    </row>
    <row r="8880" spans="7:7" x14ac:dyDescent="0.2">
      <c r="G8880" s="12"/>
    </row>
    <row r="8881" spans="7:7" x14ac:dyDescent="0.2">
      <c r="G8881" s="12"/>
    </row>
    <row r="8882" spans="7:7" x14ac:dyDescent="0.2">
      <c r="G8882" s="12"/>
    </row>
    <row r="8883" spans="7:7" x14ac:dyDescent="0.2">
      <c r="G8883" s="12"/>
    </row>
    <row r="8884" spans="7:7" x14ac:dyDescent="0.2">
      <c r="G8884" s="12"/>
    </row>
    <row r="8885" spans="7:7" x14ac:dyDescent="0.2">
      <c r="G8885" s="12"/>
    </row>
    <row r="8886" spans="7:7" x14ac:dyDescent="0.2">
      <c r="G8886" s="12"/>
    </row>
    <row r="8887" spans="7:7" x14ac:dyDescent="0.2">
      <c r="G8887" s="12"/>
    </row>
    <row r="8888" spans="7:7" x14ac:dyDescent="0.2">
      <c r="G8888" s="12"/>
    </row>
    <row r="8889" spans="7:7" x14ac:dyDescent="0.2">
      <c r="G8889" s="12"/>
    </row>
    <row r="8890" spans="7:7" x14ac:dyDescent="0.2">
      <c r="G8890" s="12"/>
    </row>
    <row r="8891" spans="7:7" x14ac:dyDescent="0.2">
      <c r="G8891" s="12"/>
    </row>
    <row r="8892" spans="7:7" x14ac:dyDescent="0.2">
      <c r="G8892" s="12"/>
    </row>
    <row r="8893" spans="7:7" x14ac:dyDescent="0.2">
      <c r="G8893" s="12"/>
    </row>
    <row r="8894" spans="7:7" x14ac:dyDescent="0.2">
      <c r="G8894" s="12"/>
    </row>
    <row r="8895" spans="7:7" x14ac:dyDescent="0.2">
      <c r="G8895" s="12"/>
    </row>
    <row r="8896" spans="7:7" x14ac:dyDescent="0.2">
      <c r="G8896" s="12"/>
    </row>
    <row r="8897" spans="7:7" x14ac:dyDescent="0.2">
      <c r="G8897" s="12"/>
    </row>
    <row r="8898" spans="7:7" x14ac:dyDescent="0.2">
      <c r="G8898" s="12"/>
    </row>
    <row r="8899" spans="7:7" x14ac:dyDescent="0.2">
      <c r="G8899" s="12"/>
    </row>
    <row r="8900" spans="7:7" x14ac:dyDescent="0.2">
      <c r="G8900" s="12"/>
    </row>
    <row r="8901" spans="7:7" x14ac:dyDescent="0.2">
      <c r="G8901" s="12"/>
    </row>
    <row r="8902" spans="7:7" x14ac:dyDescent="0.2">
      <c r="G8902" s="12"/>
    </row>
    <row r="8903" spans="7:7" x14ac:dyDescent="0.2">
      <c r="G8903" s="12"/>
    </row>
    <row r="8904" spans="7:7" x14ac:dyDescent="0.2">
      <c r="G8904" s="12"/>
    </row>
    <row r="8905" spans="7:7" x14ac:dyDescent="0.2">
      <c r="G8905" s="12"/>
    </row>
    <row r="8906" spans="7:7" x14ac:dyDescent="0.2">
      <c r="G8906" s="12"/>
    </row>
    <row r="8907" spans="7:7" x14ac:dyDescent="0.2">
      <c r="G8907" s="12"/>
    </row>
    <row r="8908" spans="7:7" x14ac:dyDescent="0.2">
      <c r="G8908" s="12"/>
    </row>
    <row r="8909" spans="7:7" x14ac:dyDescent="0.2">
      <c r="G8909" s="12"/>
    </row>
    <row r="8910" spans="7:7" x14ac:dyDescent="0.2">
      <c r="G8910" s="12"/>
    </row>
    <row r="8911" spans="7:7" x14ac:dyDescent="0.2">
      <c r="G8911" s="12"/>
    </row>
    <row r="8912" spans="7:7" x14ac:dyDescent="0.2">
      <c r="G8912" s="12"/>
    </row>
    <row r="8913" spans="7:7" x14ac:dyDescent="0.2">
      <c r="G8913" s="12"/>
    </row>
    <row r="8914" spans="7:7" x14ac:dyDescent="0.2">
      <c r="G8914" s="12"/>
    </row>
    <row r="8915" spans="7:7" x14ac:dyDescent="0.2">
      <c r="G8915" s="12"/>
    </row>
    <row r="8916" spans="7:7" x14ac:dyDescent="0.2">
      <c r="G8916" s="12"/>
    </row>
    <row r="8917" spans="7:7" x14ac:dyDescent="0.2">
      <c r="G8917" s="12"/>
    </row>
    <row r="8918" spans="7:7" x14ac:dyDescent="0.2">
      <c r="G8918" s="12"/>
    </row>
    <row r="8919" spans="7:7" x14ac:dyDescent="0.2">
      <c r="G8919" s="12"/>
    </row>
    <row r="8920" spans="7:7" x14ac:dyDescent="0.2">
      <c r="G8920" s="12"/>
    </row>
    <row r="8921" spans="7:7" x14ac:dyDescent="0.2">
      <c r="G8921" s="12"/>
    </row>
    <row r="8922" spans="7:7" x14ac:dyDescent="0.2">
      <c r="G8922" s="12"/>
    </row>
    <row r="8923" spans="7:7" x14ac:dyDescent="0.2">
      <c r="G8923" s="12"/>
    </row>
    <row r="8924" spans="7:7" x14ac:dyDescent="0.2">
      <c r="G8924" s="12"/>
    </row>
    <row r="8925" spans="7:7" x14ac:dyDescent="0.2">
      <c r="G8925" s="12"/>
    </row>
    <row r="8926" spans="7:7" x14ac:dyDescent="0.2">
      <c r="G8926" s="12"/>
    </row>
    <row r="8927" spans="7:7" x14ac:dyDescent="0.2">
      <c r="G8927" s="12"/>
    </row>
    <row r="8928" spans="7:7" x14ac:dyDescent="0.2">
      <c r="G8928" s="12"/>
    </row>
    <row r="8929" spans="7:7" x14ac:dyDescent="0.2">
      <c r="G8929" s="12"/>
    </row>
    <row r="8930" spans="7:7" x14ac:dyDescent="0.2">
      <c r="G8930" s="12"/>
    </row>
    <row r="8931" spans="7:7" x14ac:dyDescent="0.2">
      <c r="G8931" s="12"/>
    </row>
    <row r="8932" spans="7:7" x14ac:dyDescent="0.2">
      <c r="G8932" s="12"/>
    </row>
    <row r="8933" spans="7:7" x14ac:dyDescent="0.2">
      <c r="G8933" s="12"/>
    </row>
    <row r="8934" spans="7:7" x14ac:dyDescent="0.2">
      <c r="G8934" s="12"/>
    </row>
    <row r="8935" spans="7:7" x14ac:dyDescent="0.2">
      <c r="G8935" s="12"/>
    </row>
    <row r="8936" spans="7:7" x14ac:dyDescent="0.2">
      <c r="G8936" s="12"/>
    </row>
    <row r="8937" spans="7:7" x14ac:dyDescent="0.2">
      <c r="G8937" s="12"/>
    </row>
    <row r="8938" spans="7:7" x14ac:dyDescent="0.2">
      <c r="G8938" s="12"/>
    </row>
    <row r="8939" spans="7:7" x14ac:dyDescent="0.2">
      <c r="G8939" s="12"/>
    </row>
    <row r="8940" spans="7:7" x14ac:dyDescent="0.2">
      <c r="G8940" s="12"/>
    </row>
    <row r="8941" spans="7:7" x14ac:dyDescent="0.2">
      <c r="G8941" s="12"/>
    </row>
    <row r="8942" spans="7:7" x14ac:dyDescent="0.2">
      <c r="G8942" s="12"/>
    </row>
    <row r="8943" spans="7:7" x14ac:dyDescent="0.2">
      <c r="G8943" s="12"/>
    </row>
    <row r="8944" spans="7:7" x14ac:dyDescent="0.2">
      <c r="G8944" s="12"/>
    </row>
    <row r="8945" spans="7:7" x14ac:dyDescent="0.2">
      <c r="G8945" s="12"/>
    </row>
    <row r="8946" spans="7:7" x14ac:dyDescent="0.2">
      <c r="G8946" s="12"/>
    </row>
    <row r="8947" spans="7:7" x14ac:dyDescent="0.2">
      <c r="G8947" s="12"/>
    </row>
    <row r="8948" spans="7:7" x14ac:dyDescent="0.2">
      <c r="G8948" s="12"/>
    </row>
    <row r="8949" spans="7:7" x14ac:dyDescent="0.2">
      <c r="G8949" s="12"/>
    </row>
    <row r="8950" spans="7:7" x14ac:dyDescent="0.2">
      <c r="G8950" s="12"/>
    </row>
    <row r="8951" spans="7:7" x14ac:dyDescent="0.2">
      <c r="G8951" s="12"/>
    </row>
    <row r="8952" spans="7:7" x14ac:dyDescent="0.2">
      <c r="G8952" s="12"/>
    </row>
    <row r="8953" spans="7:7" x14ac:dyDescent="0.2">
      <c r="G8953" s="12"/>
    </row>
    <row r="8954" spans="7:7" x14ac:dyDescent="0.2">
      <c r="G8954" s="12"/>
    </row>
    <row r="8955" spans="7:7" x14ac:dyDescent="0.2">
      <c r="G8955" s="12"/>
    </row>
    <row r="8956" spans="7:7" x14ac:dyDescent="0.2">
      <c r="G8956" s="12"/>
    </row>
    <row r="8957" spans="7:7" x14ac:dyDescent="0.2">
      <c r="G8957" s="12"/>
    </row>
    <row r="8958" spans="7:7" x14ac:dyDescent="0.2">
      <c r="G8958" s="12"/>
    </row>
    <row r="8959" spans="7:7" x14ac:dyDescent="0.2">
      <c r="G8959" s="12"/>
    </row>
    <row r="8960" spans="7:7" x14ac:dyDescent="0.2">
      <c r="G8960" s="12"/>
    </row>
    <row r="8961" spans="7:7" x14ac:dyDescent="0.2">
      <c r="G8961" s="12"/>
    </row>
    <row r="8962" spans="7:7" x14ac:dyDescent="0.2">
      <c r="G8962" s="12"/>
    </row>
    <row r="8963" spans="7:7" x14ac:dyDescent="0.2">
      <c r="G8963" s="12"/>
    </row>
    <row r="8964" spans="7:7" x14ac:dyDescent="0.2">
      <c r="G8964" s="12"/>
    </row>
    <row r="8965" spans="7:7" x14ac:dyDescent="0.2">
      <c r="G8965" s="12"/>
    </row>
    <row r="8966" spans="7:7" x14ac:dyDescent="0.2">
      <c r="G8966" s="12"/>
    </row>
    <row r="8967" spans="7:7" x14ac:dyDescent="0.2">
      <c r="G8967" s="12"/>
    </row>
    <row r="8968" spans="7:7" x14ac:dyDescent="0.2">
      <c r="G8968" s="12"/>
    </row>
    <row r="8969" spans="7:7" x14ac:dyDescent="0.2">
      <c r="G8969" s="12"/>
    </row>
    <row r="8970" spans="7:7" x14ac:dyDescent="0.2">
      <c r="G8970" s="12"/>
    </row>
    <row r="8971" spans="7:7" x14ac:dyDescent="0.2">
      <c r="G8971" s="12"/>
    </row>
    <row r="8972" spans="7:7" x14ac:dyDescent="0.2">
      <c r="G8972" s="12"/>
    </row>
    <row r="8973" spans="7:7" x14ac:dyDescent="0.2">
      <c r="G8973" s="12"/>
    </row>
    <row r="8974" spans="7:7" x14ac:dyDescent="0.2">
      <c r="G8974" s="12"/>
    </row>
    <row r="8975" spans="7:7" x14ac:dyDescent="0.2">
      <c r="G8975" s="12"/>
    </row>
    <row r="8976" spans="7:7" x14ac:dyDescent="0.2">
      <c r="G8976" s="12"/>
    </row>
    <row r="8977" spans="7:7" x14ac:dyDescent="0.2">
      <c r="G8977" s="12"/>
    </row>
    <row r="8978" spans="7:7" x14ac:dyDescent="0.2">
      <c r="G8978" s="12"/>
    </row>
    <row r="8979" spans="7:7" x14ac:dyDescent="0.2">
      <c r="G8979" s="12"/>
    </row>
    <row r="8980" spans="7:7" x14ac:dyDescent="0.2">
      <c r="G8980" s="12"/>
    </row>
    <row r="8981" spans="7:7" x14ac:dyDescent="0.2">
      <c r="G8981" s="12"/>
    </row>
    <row r="8982" spans="7:7" x14ac:dyDescent="0.2">
      <c r="G8982" s="12"/>
    </row>
    <row r="8983" spans="7:7" x14ac:dyDescent="0.2">
      <c r="G8983" s="12"/>
    </row>
    <row r="8984" spans="7:7" x14ac:dyDescent="0.2">
      <c r="G8984" s="12"/>
    </row>
    <row r="8985" spans="7:7" x14ac:dyDescent="0.2">
      <c r="G8985" s="12"/>
    </row>
    <row r="8986" spans="7:7" x14ac:dyDescent="0.2">
      <c r="G8986" s="12"/>
    </row>
    <row r="8987" spans="7:7" x14ac:dyDescent="0.2">
      <c r="G8987" s="12"/>
    </row>
    <row r="8988" spans="7:7" x14ac:dyDescent="0.2">
      <c r="G8988" s="12"/>
    </row>
    <row r="8989" spans="7:7" x14ac:dyDescent="0.2">
      <c r="G8989" s="12"/>
    </row>
    <row r="8990" spans="7:7" x14ac:dyDescent="0.2">
      <c r="G8990" s="12"/>
    </row>
    <row r="8991" spans="7:7" x14ac:dyDescent="0.2">
      <c r="G8991" s="12"/>
    </row>
    <row r="8992" spans="7:7" x14ac:dyDescent="0.2">
      <c r="G8992" s="12"/>
    </row>
    <row r="8993" spans="7:7" x14ac:dyDescent="0.2">
      <c r="G8993" s="12"/>
    </row>
    <row r="8994" spans="7:7" x14ac:dyDescent="0.2">
      <c r="G8994" s="12"/>
    </row>
    <row r="8995" spans="7:7" x14ac:dyDescent="0.2">
      <c r="G8995" s="12"/>
    </row>
    <row r="8996" spans="7:7" x14ac:dyDescent="0.2">
      <c r="G8996" s="12"/>
    </row>
    <row r="8997" spans="7:7" x14ac:dyDescent="0.2">
      <c r="G8997" s="12"/>
    </row>
    <row r="8998" spans="7:7" x14ac:dyDescent="0.2">
      <c r="G8998" s="12"/>
    </row>
    <row r="8999" spans="7:7" x14ac:dyDescent="0.2">
      <c r="G8999" s="12"/>
    </row>
    <row r="9000" spans="7:7" x14ac:dyDescent="0.2">
      <c r="G9000" s="12"/>
    </row>
    <row r="9001" spans="7:7" x14ac:dyDescent="0.2">
      <c r="G9001" s="12"/>
    </row>
    <row r="9002" spans="7:7" x14ac:dyDescent="0.2">
      <c r="G9002" s="12"/>
    </row>
    <row r="9003" spans="7:7" x14ac:dyDescent="0.2">
      <c r="G9003" s="12"/>
    </row>
    <row r="9004" spans="7:7" x14ac:dyDescent="0.2">
      <c r="G9004" s="12"/>
    </row>
    <row r="9005" spans="7:7" x14ac:dyDescent="0.2">
      <c r="G9005" s="12"/>
    </row>
    <row r="9006" spans="7:7" x14ac:dyDescent="0.2">
      <c r="G9006" s="12"/>
    </row>
    <row r="9007" spans="7:7" x14ac:dyDescent="0.2">
      <c r="G9007" s="12"/>
    </row>
    <row r="9008" spans="7:7" x14ac:dyDescent="0.2">
      <c r="G9008" s="12"/>
    </row>
    <row r="9009" spans="7:7" x14ac:dyDescent="0.2">
      <c r="G9009" s="12"/>
    </row>
    <row r="9010" spans="7:7" x14ac:dyDescent="0.2">
      <c r="G9010" s="12"/>
    </row>
    <row r="9011" spans="7:7" x14ac:dyDescent="0.2">
      <c r="G9011" s="12"/>
    </row>
    <row r="9012" spans="7:7" x14ac:dyDescent="0.2">
      <c r="G9012" s="12"/>
    </row>
    <row r="9013" spans="7:7" x14ac:dyDescent="0.2">
      <c r="G9013" s="12"/>
    </row>
    <row r="9014" spans="7:7" x14ac:dyDescent="0.2">
      <c r="G9014" s="12"/>
    </row>
    <row r="9015" spans="7:7" x14ac:dyDescent="0.2">
      <c r="G9015" s="12"/>
    </row>
    <row r="9016" spans="7:7" x14ac:dyDescent="0.2">
      <c r="G9016" s="12"/>
    </row>
    <row r="9017" spans="7:7" x14ac:dyDescent="0.2">
      <c r="G9017" s="12"/>
    </row>
    <row r="9018" spans="7:7" x14ac:dyDescent="0.2">
      <c r="G9018" s="12"/>
    </row>
    <row r="9019" spans="7:7" x14ac:dyDescent="0.2">
      <c r="G9019" s="12"/>
    </row>
    <row r="9020" spans="7:7" x14ac:dyDescent="0.2">
      <c r="G9020" s="12"/>
    </row>
    <row r="9021" spans="7:7" x14ac:dyDescent="0.2">
      <c r="G9021" s="12"/>
    </row>
    <row r="9022" spans="7:7" x14ac:dyDescent="0.2">
      <c r="G9022" s="12"/>
    </row>
    <row r="9023" spans="7:7" x14ac:dyDescent="0.2">
      <c r="G9023" s="12"/>
    </row>
    <row r="9024" spans="7:7" x14ac:dyDescent="0.2">
      <c r="G9024" s="12"/>
    </row>
    <row r="9025" spans="7:7" x14ac:dyDescent="0.2">
      <c r="G9025" s="12"/>
    </row>
    <row r="9026" spans="7:7" x14ac:dyDescent="0.2">
      <c r="G9026" s="12"/>
    </row>
    <row r="9027" spans="7:7" x14ac:dyDescent="0.2">
      <c r="G9027" s="12"/>
    </row>
    <row r="9028" spans="7:7" x14ac:dyDescent="0.2">
      <c r="G9028" s="12"/>
    </row>
    <row r="9029" spans="7:7" x14ac:dyDescent="0.2">
      <c r="G9029" s="12"/>
    </row>
    <row r="9030" spans="7:7" x14ac:dyDescent="0.2">
      <c r="G9030" s="12"/>
    </row>
    <row r="9031" spans="7:7" x14ac:dyDescent="0.2">
      <c r="G9031" s="12"/>
    </row>
    <row r="9032" spans="7:7" x14ac:dyDescent="0.2">
      <c r="G9032" s="12"/>
    </row>
    <row r="9033" spans="7:7" x14ac:dyDescent="0.2">
      <c r="G9033" s="12"/>
    </row>
    <row r="9034" spans="7:7" x14ac:dyDescent="0.2">
      <c r="G9034" s="12"/>
    </row>
    <row r="9035" spans="7:7" x14ac:dyDescent="0.2">
      <c r="G9035" s="12"/>
    </row>
    <row r="9036" spans="7:7" x14ac:dyDescent="0.2">
      <c r="G9036" s="12"/>
    </row>
    <row r="9037" spans="7:7" x14ac:dyDescent="0.2">
      <c r="G9037" s="12"/>
    </row>
    <row r="9038" spans="7:7" x14ac:dyDescent="0.2">
      <c r="G9038" s="12"/>
    </row>
    <row r="9039" spans="7:7" x14ac:dyDescent="0.2">
      <c r="G9039" s="12"/>
    </row>
    <row r="9040" spans="7:7" x14ac:dyDescent="0.2">
      <c r="G9040" s="12"/>
    </row>
    <row r="9041" spans="7:7" x14ac:dyDescent="0.2">
      <c r="G9041" s="12"/>
    </row>
    <row r="9042" spans="7:7" x14ac:dyDescent="0.2">
      <c r="G9042" s="12"/>
    </row>
    <row r="9043" spans="7:7" x14ac:dyDescent="0.2">
      <c r="G9043" s="12"/>
    </row>
    <row r="9044" spans="7:7" x14ac:dyDescent="0.2">
      <c r="G9044" s="12"/>
    </row>
    <row r="9045" spans="7:7" x14ac:dyDescent="0.2">
      <c r="G9045" s="12"/>
    </row>
    <row r="9046" spans="7:7" x14ac:dyDescent="0.2">
      <c r="G9046" s="12"/>
    </row>
    <row r="9047" spans="7:7" x14ac:dyDescent="0.2">
      <c r="G9047" s="12"/>
    </row>
    <row r="9048" spans="7:7" x14ac:dyDescent="0.2">
      <c r="G9048" s="12"/>
    </row>
    <row r="9049" spans="7:7" x14ac:dyDescent="0.2">
      <c r="G9049" s="12"/>
    </row>
    <row r="9050" spans="7:7" x14ac:dyDescent="0.2">
      <c r="G9050" s="12"/>
    </row>
    <row r="9051" spans="7:7" x14ac:dyDescent="0.2">
      <c r="G9051" s="12"/>
    </row>
    <row r="9052" spans="7:7" x14ac:dyDescent="0.2">
      <c r="G9052" s="12"/>
    </row>
    <row r="9053" spans="7:7" x14ac:dyDescent="0.2">
      <c r="G9053" s="12"/>
    </row>
    <row r="9054" spans="7:7" x14ac:dyDescent="0.2">
      <c r="G9054" s="12"/>
    </row>
    <row r="9055" spans="7:7" x14ac:dyDescent="0.2">
      <c r="G9055" s="12"/>
    </row>
    <row r="9056" spans="7:7" x14ac:dyDescent="0.2">
      <c r="G9056" s="12"/>
    </row>
    <row r="9057" spans="7:7" x14ac:dyDescent="0.2">
      <c r="G9057" s="12"/>
    </row>
    <row r="9058" spans="7:7" x14ac:dyDescent="0.2">
      <c r="G9058" s="12"/>
    </row>
    <row r="9059" spans="7:7" x14ac:dyDescent="0.2">
      <c r="G9059" s="12"/>
    </row>
    <row r="9060" spans="7:7" x14ac:dyDescent="0.2">
      <c r="G9060" s="12"/>
    </row>
    <row r="9061" spans="7:7" x14ac:dyDescent="0.2">
      <c r="G9061" s="12"/>
    </row>
    <row r="9062" spans="7:7" x14ac:dyDescent="0.2">
      <c r="G9062" s="12"/>
    </row>
    <row r="9063" spans="7:7" x14ac:dyDescent="0.2">
      <c r="G9063" s="12"/>
    </row>
    <row r="9064" spans="7:7" x14ac:dyDescent="0.2">
      <c r="G9064" s="12"/>
    </row>
    <row r="9065" spans="7:7" x14ac:dyDescent="0.2">
      <c r="G9065" s="12"/>
    </row>
    <row r="9066" spans="7:7" x14ac:dyDescent="0.2">
      <c r="G9066" s="12"/>
    </row>
    <row r="9067" spans="7:7" x14ac:dyDescent="0.2">
      <c r="G9067" s="12"/>
    </row>
    <row r="9068" spans="7:7" x14ac:dyDescent="0.2">
      <c r="G9068" s="12"/>
    </row>
    <row r="9069" spans="7:7" x14ac:dyDescent="0.2">
      <c r="G9069" s="12"/>
    </row>
    <row r="9070" spans="7:7" x14ac:dyDescent="0.2">
      <c r="G9070" s="12"/>
    </row>
    <row r="9071" spans="7:7" x14ac:dyDescent="0.2">
      <c r="G9071" s="12"/>
    </row>
    <row r="9072" spans="7:7" x14ac:dyDescent="0.2">
      <c r="G9072" s="12"/>
    </row>
    <row r="9073" spans="7:7" x14ac:dyDescent="0.2">
      <c r="G9073" s="12"/>
    </row>
    <row r="9074" spans="7:7" x14ac:dyDescent="0.2">
      <c r="G9074" s="12"/>
    </row>
    <row r="9075" spans="7:7" x14ac:dyDescent="0.2">
      <c r="G9075" s="12"/>
    </row>
    <row r="9076" spans="7:7" x14ac:dyDescent="0.2">
      <c r="G9076" s="12"/>
    </row>
    <row r="9077" spans="7:7" x14ac:dyDescent="0.2">
      <c r="G9077" s="12"/>
    </row>
    <row r="9078" spans="7:7" x14ac:dyDescent="0.2">
      <c r="G9078" s="12"/>
    </row>
    <row r="9079" spans="7:7" x14ac:dyDescent="0.2">
      <c r="G9079" s="12"/>
    </row>
    <row r="9080" spans="7:7" x14ac:dyDescent="0.2">
      <c r="G9080" s="12"/>
    </row>
    <row r="9081" spans="7:7" x14ac:dyDescent="0.2">
      <c r="G9081" s="12"/>
    </row>
    <row r="9082" spans="7:7" x14ac:dyDescent="0.2">
      <c r="G9082" s="12"/>
    </row>
    <row r="9083" spans="7:7" x14ac:dyDescent="0.2">
      <c r="G9083" s="12"/>
    </row>
    <row r="9084" spans="7:7" x14ac:dyDescent="0.2">
      <c r="G9084" s="12"/>
    </row>
    <row r="9085" spans="7:7" x14ac:dyDescent="0.2">
      <c r="G9085" s="12"/>
    </row>
    <row r="9086" spans="7:7" x14ac:dyDescent="0.2">
      <c r="G9086" s="12"/>
    </row>
    <row r="9087" spans="7:7" x14ac:dyDescent="0.2">
      <c r="G9087" s="12"/>
    </row>
    <row r="9088" spans="7:7" x14ac:dyDescent="0.2">
      <c r="G9088" s="12"/>
    </row>
    <row r="9089" spans="7:7" x14ac:dyDescent="0.2">
      <c r="G9089" s="12"/>
    </row>
    <row r="9090" spans="7:7" x14ac:dyDescent="0.2">
      <c r="G9090" s="12"/>
    </row>
    <row r="9091" spans="7:7" x14ac:dyDescent="0.2">
      <c r="G9091" s="12"/>
    </row>
    <row r="9092" spans="7:7" x14ac:dyDescent="0.2">
      <c r="G9092" s="12"/>
    </row>
    <row r="9093" spans="7:7" x14ac:dyDescent="0.2">
      <c r="G9093" s="12"/>
    </row>
    <row r="9094" spans="7:7" x14ac:dyDescent="0.2">
      <c r="G9094" s="12"/>
    </row>
    <row r="9095" spans="7:7" x14ac:dyDescent="0.2">
      <c r="G9095" s="12"/>
    </row>
    <row r="9096" spans="7:7" x14ac:dyDescent="0.2">
      <c r="G9096" s="12"/>
    </row>
    <row r="9097" spans="7:7" x14ac:dyDescent="0.2">
      <c r="G9097" s="12"/>
    </row>
    <row r="9098" spans="7:7" x14ac:dyDescent="0.2">
      <c r="G9098" s="12"/>
    </row>
    <row r="9099" spans="7:7" x14ac:dyDescent="0.2">
      <c r="G9099" s="12"/>
    </row>
    <row r="9100" spans="7:7" x14ac:dyDescent="0.2">
      <c r="G9100" s="12"/>
    </row>
    <row r="9101" spans="7:7" x14ac:dyDescent="0.2">
      <c r="G9101" s="12"/>
    </row>
    <row r="9102" spans="7:7" x14ac:dyDescent="0.2">
      <c r="G9102" s="12"/>
    </row>
    <row r="9103" spans="7:7" x14ac:dyDescent="0.2">
      <c r="G9103" s="12"/>
    </row>
    <row r="9104" spans="7:7" x14ac:dyDescent="0.2">
      <c r="G9104" s="12"/>
    </row>
    <row r="9105" spans="7:7" x14ac:dyDescent="0.2">
      <c r="G9105" s="12"/>
    </row>
    <row r="9106" spans="7:7" x14ac:dyDescent="0.2">
      <c r="G9106" s="12"/>
    </row>
    <row r="9107" spans="7:7" x14ac:dyDescent="0.2">
      <c r="G9107" s="12"/>
    </row>
    <row r="9108" spans="7:7" x14ac:dyDescent="0.2">
      <c r="G9108" s="12"/>
    </row>
    <row r="9109" spans="7:7" x14ac:dyDescent="0.2">
      <c r="G9109" s="12"/>
    </row>
    <row r="9110" spans="7:7" x14ac:dyDescent="0.2">
      <c r="G9110" s="12"/>
    </row>
    <row r="9111" spans="7:7" x14ac:dyDescent="0.2">
      <c r="G9111" s="12"/>
    </row>
    <row r="9112" spans="7:7" x14ac:dyDescent="0.2">
      <c r="G9112" s="12"/>
    </row>
    <row r="9113" spans="7:7" x14ac:dyDescent="0.2">
      <c r="G9113" s="12"/>
    </row>
    <row r="9114" spans="7:7" x14ac:dyDescent="0.2">
      <c r="G9114" s="12"/>
    </row>
    <row r="9115" spans="7:7" x14ac:dyDescent="0.2">
      <c r="G9115" s="12"/>
    </row>
    <row r="9116" spans="7:7" x14ac:dyDescent="0.2">
      <c r="G9116" s="12"/>
    </row>
    <row r="9117" spans="7:7" x14ac:dyDescent="0.2">
      <c r="G9117" s="12"/>
    </row>
    <row r="9118" spans="7:7" x14ac:dyDescent="0.2">
      <c r="G9118" s="12"/>
    </row>
    <row r="9119" spans="7:7" x14ac:dyDescent="0.2">
      <c r="G9119" s="12"/>
    </row>
    <row r="9120" spans="7:7" x14ac:dyDescent="0.2">
      <c r="G9120" s="12"/>
    </row>
    <row r="9121" spans="7:7" x14ac:dyDescent="0.2">
      <c r="G9121" s="12"/>
    </row>
    <row r="9122" spans="7:7" x14ac:dyDescent="0.2">
      <c r="G9122" s="12"/>
    </row>
    <row r="9123" spans="7:7" x14ac:dyDescent="0.2">
      <c r="G9123" s="12"/>
    </row>
    <row r="9124" spans="7:7" x14ac:dyDescent="0.2">
      <c r="G9124" s="12"/>
    </row>
    <row r="9125" spans="7:7" x14ac:dyDescent="0.2">
      <c r="G9125" s="12"/>
    </row>
    <row r="9126" spans="7:7" x14ac:dyDescent="0.2">
      <c r="G9126" s="12"/>
    </row>
    <row r="9127" spans="7:7" x14ac:dyDescent="0.2">
      <c r="G9127" s="12"/>
    </row>
    <row r="9128" spans="7:7" x14ac:dyDescent="0.2">
      <c r="G9128" s="12"/>
    </row>
    <row r="9129" spans="7:7" x14ac:dyDescent="0.2">
      <c r="G9129" s="12"/>
    </row>
    <row r="9130" spans="7:7" x14ac:dyDescent="0.2">
      <c r="G9130" s="12"/>
    </row>
    <row r="9131" spans="7:7" x14ac:dyDescent="0.2">
      <c r="G9131" s="12"/>
    </row>
    <row r="9132" spans="7:7" x14ac:dyDescent="0.2">
      <c r="G9132" s="12"/>
    </row>
    <row r="9133" spans="7:7" x14ac:dyDescent="0.2">
      <c r="G9133" s="12"/>
    </row>
    <row r="9134" spans="7:7" x14ac:dyDescent="0.2">
      <c r="G9134" s="12"/>
    </row>
    <row r="9135" spans="7:7" x14ac:dyDescent="0.2">
      <c r="G9135" s="12"/>
    </row>
    <row r="9136" spans="7:7" x14ac:dyDescent="0.2">
      <c r="G9136" s="12"/>
    </row>
    <row r="9137" spans="7:7" x14ac:dyDescent="0.2">
      <c r="G9137" s="12"/>
    </row>
    <row r="9138" spans="7:7" x14ac:dyDescent="0.2">
      <c r="G9138" s="12"/>
    </row>
    <row r="9139" spans="7:7" x14ac:dyDescent="0.2">
      <c r="G9139" s="12"/>
    </row>
    <row r="9140" spans="7:7" x14ac:dyDescent="0.2">
      <c r="G9140" s="12"/>
    </row>
    <row r="9141" spans="7:7" x14ac:dyDescent="0.2">
      <c r="G9141" s="12"/>
    </row>
    <row r="9142" spans="7:7" x14ac:dyDescent="0.2">
      <c r="G9142" s="12"/>
    </row>
    <row r="9143" spans="7:7" x14ac:dyDescent="0.2">
      <c r="G9143" s="12"/>
    </row>
    <row r="9144" spans="7:7" x14ac:dyDescent="0.2">
      <c r="G9144" s="12"/>
    </row>
    <row r="9145" spans="7:7" x14ac:dyDescent="0.2">
      <c r="G9145" s="12"/>
    </row>
    <row r="9146" spans="7:7" x14ac:dyDescent="0.2">
      <c r="G9146" s="12"/>
    </row>
    <row r="9147" spans="7:7" x14ac:dyDescent="0.2">
      <c r="G9147" s="12"/>
    </row>
    <row r="9148" spans="7:7" x14ac:dyDescent="0.2">
      <c r="G9148" s="12"/>
    </row>
    <row r="9149" spans="7:7" x14ac:dyDescent="0.2">
      <c r="G9149" s="12"/>
    </row>
    <row r="9150" spans="7:7" x14ac:dyDescent="0.2">
      <c r="G9150" s="12"/>
    </row>
    <row r="9151" spans="7:7" x14ac:dyDescent="0.2">
      <c r="G9151" s="12"/>
    </row>
    <row r="9152" spans="7:7" x14ac:dyDescent="0.2">
      <c r="G9152" s="12"/>
    </row>
    <row r="9153" spans="7:7" x14ac:dyDescent="0.2">
      <c r="G9153" s="12"/>
    </row>
    <row r="9154" spans="7:7" x14ac:dyDescent="0.2">
      <c r="G9154" s="12"/>
    </row>
    <row r="9155" spans="7:7" x14ac:dyDescent="0.2">
      <c r="G9155" s="12"/>
    </row>
    <row r="9156" spans="7:7" x14ac:dyDescent="0.2">
      <c r="G9156" s="12"/>
    </row>
    <row r="9157" spans="7:7" x14ac:dyDescent="0.2">
      <c r="G9157" s="12"/>
    </row>
    <row r="9158" spans="7:7" x14ac:dyDescent="0.2">
      <c r="G9158" s="12"/>
    </row>
    <row r="9159" spans="7:7" x14ac:dyDescent="0.2">
      <c r="G9159" s="12"/>
    </row>
    <row r="9160" spans="7:7" x14ac:dyDescent="0.2">
      <c r="G9160" s="12"/>
    </row>
    <row r="9161" spans="7:7" x14ac:dyDescent="0.2">
      <c r="G9161" s="12"/>
    </row>
    <row r="9162" spans="7:7" x14ac:dyDescent="0.2">
      <c r="G9162" s="12"/>
    </row>
    <row r="9163" spans="7:7" x14ac:dyDescent="0.2">
      <c r="G9163" s="12"/>
    </row>
    <row r="9164" spans="7:7" x14ac:dyDescent="0.2">
      <c r="G9164" s="12"/>
    </row>
    <row r="9165" spans="7:7" x14ac:dyDescent="0.2">
      <c r="G9165" s="12"/>
    </row>
    <row r="9166" spans="7:7" x14ac:dyDescent="0.2">
      <c r="G9166" s="12"/>
    </row>
    <row r="9167" spans="7:7" x14ac:dyDescent="0.2">
      <c r="G9167" s="12"/>
    </row>
    <row r="9168" spans="7:7" x14ac:dyDescent="0.2">
      <c r="G9168" s="12"/>
    </row>
    <row r="9169" spans="7:7" x14ac:dyDescent="0.2">
      <c r="G9169" s="12"/>
    </row>
    <row r="9170" spans="7:7" x14ac:dyDescent="0.2">
      <c r="G9170" s="12"/>
    </row>
    <row r="9171" spans="7:7" x14ac:dyDescent="0.2">
      <c r="G9171" s="12"/>
    </row>
    <row r="9172" spans="7:7" x14ac:dyDescent="0.2">
      <c r="G9172" s="12"/>
    </row>
    <row r="9173" spans="7:7" x14ac:dyDescent="0.2">
      <c r="G9173" s="12"/>
    </row>
    <row r="9174" spans="7:7" x14ac:dyDescent="0.2">
      <c r="G9174" s="12"/>
    </row>
    <row r="9175" spans="7:7" x14ac:dyDescent="0.2">
      <c r="G9175" s="12"/>
    </row>
    <row r="9176" spans="7:7" x14ac:dyDescent="0.2">
      <c r="G9176" s="12"/>
    </row>
    <row r="9177" spans="7:7" x14ac:dyDescent="0.2">
      <c r="G9177" s="12"/>
    </row>
    <row r="9178" spans="7:7" x14ac:dyDescent="0.2">
      <c r="G9178" s="12"/>
    </row>
    <row r="9179" spans="7:7" x14ac:dyDescent="0.2">
      <c r="G9179" s="12"/>
    </row>
    <row r="9180" spans="7:7" x14ac:dyDescent="0.2">
      <c r="G9180" s="12"/>
    </row>
    <row r="9181" spans="7:7" x14ac:dyDescent="0.2">
      <c r="G9181" s="12"/>
    </row>
    <row r="9182" spans="7:7" x14ac:dyDescent="0.2">
      <c r="G9182" s="12"/>
    </row>
    <row r="9183" spans="7:7" x14ac:dyDescent="0.2">
      <c r="G9183" s="12"/>
    </row>
    <row r="9184" spans="7:7" x14ac:dyDescent="0.2">
      <c r="G9184" s="12"/>
    </row>
    <row r="9185" spans="7:7" x14ac:dyDescent="0.2">
      <c r="G9185" s="12"/>
    </row>
    <row r="9186" spans="7:7" x14ac:dyDescent="0.2">
      <c r="G9186" s="12"/>
    </row>
    <row r="9187" spans="7:7" x14ac:dyDescent="0.2">
      <c r="G9187" s="12"/>
    </row>
    <row r="9188" spans="7:7" x14ac:dyDescent="0.2">
      <c r="G9188" s="12"/>
    </row>
    <row r="9189" spans="7:7" x14ac:dyDescent="0.2">
      <c r="G9189" s="12"/>
    </row>
    <row r="9190" spans="7:7" x14ac:dyDescent="0.2">
      <c r="G9190" s="12"/>
    </row>
    <row r="9191" spans="7:7" x14ac:dyDescent="0.2">
      <c r="G9191" s="12"/>
    </row>
    <row r="9192" spans="7:7" x14ac:dyDescent="0.2">
      <c r="G9192" s="12"/>
    </row>
    <row r="9193" spans="7:7" x14ac:dyDescent="0.2">
      <c r="G9193" s="12"/>
    </row>
    <row r="9194" spans="7:7" x14ac:dyDescent="0.2">
      <c r="G9194" s="12"/>
    </row>
    <row r="9195" spans="7:7" x14ac:dyDescent="0.2">
      <c r="G9195" s="12"/>
    </row>
    <row r="9196" spans="7:7" x14ac:dyDescent="0.2">
      <c r="G9196" s="12"/>
    </row>
    <row r="9197" spans="7:7" x14ac:dyDescent="0.2">
      <c r="G9197" s="12"/>
    </row>
    <row r="9198" spans="7:7" x14ac:dyDescent="0.2">
      <c r="G9198" s="12"/>
    </row>
    <row r="9199" spans="7:7" x14ac:dyDescent="0.2">
      <c r="G9199" s="12"/>
    </row>
    <row r="9200" spans="7:7" x14ac:dyDescent="0.2">
      <c r="G9200" s="12"/>
    </row>
    <row r="9201" spans="7:7" x14ac:dyDescent="0.2">
      <c r="G9201" s="12"/>
    </row>
    <row r="9202" spans="7:7" x14ac:dyDescent="0.2">
      <c r="G9202" s="12"/>
    </row>
    <row r="9203" spans="7:7" x14ac:dyDescent="0.2">
      <c r="G9203" s="12"/>
    </row>
    <row r="9204" spans="7:7" x14ac:dyDescent="0.2">
      <c r="G9204" s="12"/>
    </row>
    <row r="9205" spans="7:7" x14ac:dyDescent="0.2">
      <c r="G9205" s="12"/>
    </row>
    <row r="9206" spans="7:7" x14ac:dyDescent="0.2">
      <c r="G9206" s="12"/>
    </row>
    <row r="9207" spans="7:7" x14ac:dyDescent="0.2">
      <c r="G9207" s="12"/>
    </row>
    <row r="9208" spans="7:7" x14ac:dyDescent="0.2">
      <c r="G9208" s="12"/>
    </row>
    <row r="9209" spans="7:7" x14ac:dyDescent="0.2">
      <c r="G9209" s="12"/>
    </row>
    <row r="9210" spans="7:7" x14ac:dyDescent="0.2">
      <c r="G9210" s="12"/>
    </row>
    <row r="9211" spans="7:7" x14ac:dyDescent="0.2">
      <c r="G9211" s="12"/>
    </row>
    <row r="9212" spans="7:7" x14ac:dyDescent="0.2">
      <c r="G9212" s="12"/>
    </row>
    <row r="9213" spans="7:7" x14ac:dyDescent="0.2">
      <c r="G9213" s="12"/>
    </row>
    <row r="9214" spans="7:7" x14ac:dyDescent="0.2">
      <c r="G9214" s="12"/>
    </row>
    <row r="9215" spans="7:7" x14ac:dyDescent="0.2">
      <c r="G9215" s="12"/>
    </row>
    <row r="9216" spans="7:7" x14ac:dyDescent="0.2">
      <c r="G9216" s="12"/>
    </row>
    <row r="9217" spans="7:7" x14ac:dyDescent="0.2">
      <c r="G9217" s="12"/>
    </row>
    <row r="9218" spans="7:7" x14ac:dyDescent="0.2">
      <c r="G9218" s="12"/>
    </row>
    <row r="9219" spans="7:7" x14ac:dyDescent="0.2">
      <c r="G9219" s="12"/>
    </row>
    <row r="9220" spans="7:7" x14ac:dyDescent="0.2">
      <c r="G9220" s="12"/>
    </row>
    <row r="9221" spans="7:7" x14ac:dyDescent="0.2">
      <c r="G9221" s="12"/>
    </row>
    <row r="9222" spans="7:7" x14ac:dyDescent="0.2">
      <c r="G9222" s="12"/>
    </row>
    <row r="9223" spans="7:7" x14ac:dyDescent="0.2">
      <c r="G9223" s="12"/>
    </row>
    <row r="9224" spans="7:7" x14ac:dyDescent="0.2">
      <c r="G9224" s="12"/>
    </row>
    <row r="9225" spans="7:7" x14ac:dyDescent="0.2">
      <c r="G9225" s="12"/>
    </row>
    <row r="9226" spans="7:7" x14ac:dyDescent="0.2">
      <c r="G9226" s="12"/>
    </row>
    <row r="9227" spans="7:7" x14ac:dyDescent="0.2">
      <c r="G9227" s="12"/>
    </row>
    <row r="9228" spans="7:7" x14ac:dyDescent="0.2">
      <c r="G9228" s="12"/>
    </row>
    <row r="9229" spans="7:7" x14ac:dyDescent="0.2">
      <c r="G9229" s="12"/>
    </row>
    <row r="9230" spans="7:7" x14ac:dyDescent="0.2">
      <c r="G9230" s="12"/>
    </row>
    <row r="9231" spans="7:7" x14ac:dyDescent="0.2">
      <c r="G9231" s="12"/>
    </row>
    <row r="9232" spans="7:7" x14ac:dyDescent="0.2">
      <c r="G9232" s="12"/>
    </row>
    <row r="9233" spans="7:7" x14ac:dyDescent="0.2">
      <c r="G9233" s="12"/>
    </row>
    <row r="9234" spans="7:7" x14ac:dyDescent="0.2">
      <c r="G9234" s="12"/>
    </row>
    <row r="9235" spans="7:7" x14ac:dyDescent="0.2">
      <c r="G9235" s="12"/>
    </row>
    <row r="9236" spans="7:7" x14ac:dyDescent="0.2">
      <c r="G9236" s="12"/>
    </row>
    <row r="9237" spans="7:7" x14ac:dyDescent="0.2">
      <c r="G9237" s="12"/>
    </row>
    <row r="9238" spans="7:7" x14ac:dyDescent="0.2">
      <c r="G9238" s="12"/>
    </row>
    <row r="9239" spans="7:7" x14ac:dyDescent="0.2">
      <c r="G9239" s="12"/>
    </row>
    <row r="9240" spans="7:7" x14ac:dyDescent="0.2">
      <c r="G9240" s="12"/>
    </row>
    <row r="9241" spans="7:7" x14ac:dyDescent="0.2">
      <c r="G9241" s="12"/>
    </row>
    <row r="9242" spans="7:7" x14ac:dyDescent="0.2">
      <c r="G9242" s="12"/>
    </row>
    <row r="9243" spans="7:7" x14ac:dyDescent="0.2">
      <c r="G9243" s="12"/>
    </row>
    <row r="9244" spans="7:7" x14ac:dyDescent="0.2">
      <c r="G9244" s="12"/>
    </row>
    <row r="9245" spans="7:7" x14ac:dyDescent="0.2">
      <c r="G9245" s="12"/>
    </row>
    <row r="9246" spans="7:7" x14ac:dyDescent="0.2">
      <c r="G9246" s="12"/>
    </row>
    <row r="9247" spans="7:7" x14ac:dyDescent="0.2">
      <c r="G9247" s="12"/>
    </row>
    <row r="9248" spans="7:7" x14ac:dyDescent="0.2">
      <c r="G9248" s="12"/>
    </row>
    <row r="9249" spans="7:7" x14ac:dyDescent="0.2">
      <c r="G9249" s="12"/>
    </row>
    <row r="9250" spans="7:7" x14ac:dyDescent="0.2">
      <c r="G9250" s="12"/>
    </row>
    <row r="9251" spans="7:7" x14ac:dyDescent="0.2">
      <c r="G9251" s="12"/>
    </row>
    <row r="9252" spans="7:7" x14ac:dyDescent="0.2">
      <c r="G9252" s="12"/>
    </row>
    <row r="9253" spans="7:7" x14ac:dyDescent="0.2">
      <c r="G9253" s="12"/>
    </row>
    <row r="9254" spans="7:7" x14ac:dyDescent="0.2">
      <c r="G9254" s="12"/>
    </row>
    <row r="9255" spans="7:7" x14ac:dyDescent="0.2">
      <c r="G9255" s="12"/>
    </row>
    <row r="9256" spans="7:7" x14ac:dyDescent="0.2">
      <c r="G9256" s="12"/>
    </row>
    <row r="9257" spans="7:7" x14ac:dyDescent="0.2">
      <c r="G9257" s="12"/>
    </row>
    <row r="9258" spans="7:7" x14ac:dyDescent="0.2">
      <c r="G9258" s="12"/>
    </row>
    <row r="9259" spans="7:7" x14ac:dyDescent="0.2">
      <c r="G9259" s="12"/>
    </row>
    <row r="9260" spans="7:7" x14ac:dyDescent="0.2">
      <c r="G9260" s="12"/>
    </row>
    <row r="9261" spans="7:7" x14ac:dyDescent="0.2">
      <c r="G9261" s="12"/>
    </row>
    <row r="9262" spans="7:7" x14ac:dyDescent="0.2">
      <c r="G9262" s="12"/>
    </row>
    <row r="9263" spans="7:7" x14ac:dyDescent="0.2">
      <c r="G9263" s="12"/>
    </row>
    <row r="9264" spans="7:7" x14ac:dyDescent="0.2">
      <c r="G9264" s="12"/>
    </row>
    <row r="9265" spans="7:7" x14ac:dyDescent="0.2">
      <c r="G9265" s="12"/>
    </row>
    <row r="9266" spans="7:7" x14ac:dyDescent="0.2">
      <c r="G9266" s="12"/>
    </row>
    <row r="9267" spans="7:7" x14ac:dyDescent="0.2">
      <c r="G9267" s="12"/>
    </row>
    <row r="9268" spans="7:7" x14ac:dyDescent="0.2">
      <c r="G9268" s="12"/>
    </row>
    <row r="9269" spans="7:7" x14ac:dyDescent="0.2">
      <c r="G9269" s="12"/>
    </row>
    <row r="9270" spans="7:7" x14ac:dyDescent="0.2">
      <c r="G9270" s="12"/>
    </row>
    <row r="9271" spans="7:7" x14ac:dyDescent="0.2">
      <c r="G9271" s="12"/>
    </row>
    <row r="9272" spans="7:7" x14ac:dyDescent="0.2">
      <c r="G9272" s="12"/>
    </row>
    <row r="9273" spans="7:7" x14ac:dyDescent="0.2">
      <c r="G9273" s="12"/>
    </row>
    <row r="9274" spans="7:7" x14ac:dyDescent="0.2">
      <c r="G9274" s="12"/>
    </row>
    <row r="9275" spans="7:7" x14ac:dyDescent="0.2">
      <c r="G9275" s="12"/>
    </row>
    <row r="9276" spans="7:7" x14ac:dyDescent="0.2">
      <c r="G9276" s="12"/>
    </row>
    <row r="9277" spans="7:7" x14ac:dyDescent="0.2">
      <c r="G9277" s="12"/>
    </row>
    <row r="9278" spans="7:7" x14ac:dyDescent="0.2">
      <c r="G9278" s="12"/>
    </row>
    <row r="9279" spans="7:7" x14ac:dyDescent="0.2">
      <c r="G9279" s="12"/>
    </row>
    <row r="9280" spans="7:7" x14ac:dyDescent="0.2">
      <c r="G9280" s="12"/>
    </row>
    <row r="9281" spans="7:7" x14ac:dyDescent="0.2">
      <c r="G9281" s="12"/>
    </row>
    <row r="9282" spans="7:7" x14ac:dyDescent="0.2">
      <c r="G9282" s="12"/>
    </row>
    <row r="9283" spans="7:7" x14ac:dyDescent="0.2">
      <c r="G9283" s="12"/>
    </row>
    <row r="9284" spans="7:7" x14ac:dyDescent="0.2">
      <c r="G9284" s="12"/>
    </row>
    <row r="9285" spans="7:7" x14ac:dyDescent="0.2">
      <c r="G9285" s="12"/>
    </row>
    <row r="9286" spans="7:7" x14ac:dyDescent="0.2">
      <c r="G9286" s="12"/>
    </row>
    <row r="9287" spans="7:7" x14ac:dyDescent="0.2">
      <c r="G9287" s="12"/>
    </row>
    <row r="9288" spans="7:7" x14ac:dyDescent="0.2">
      <c r="G9288" s="12"/>
    </row>
    <row r="9289" spans="7:7" x14ac:dyDescent="0.2">
      <c r="G9289" s="12"/>
    </row>
    <row r="9290" spans="7:7" x14ac:dyDescent="0.2">
      <c r="G9290" s="12"/>
    </row>
    <row r="9291" spans="7:7" x14ac:dyDescent="0.2">
      <c r="G9291" s="12"/>
    </row>
    <row r="9292" spans="7:7" x14ac:dyDescent="0.2">
      <c r="G9292" s="12"/>
    </row>
    <row r="9293" spans="7:7" x14ac:dyDescent="0.2">
      <c r="G9293" s="12"/>
    </row>
    <row r="9294" spans="7:7" x14ac:dyDescent="0.2">
      <c r="G9294" s="12"/>
    </row>
    <row r="9295" spans="7:7" x14ac:dyDescent="0.2">
      <c r="G9295" s="12"/>
    </row>
    <row r="9296" spans="7:7" x14ac:dyDescent="0.2">
      <c r="G9296" s="12"/>
    </row>
    <row r="9297" spans="7:7" x14ac:dyDescent="0.2">
      <c r="G9297" s="12"/>
    </row>
    <row r="9298" spans="7:7" x14ac:dyDescent="0.2">
      <c r="G9298" s="12"/>
    </row>
    <row r="9299" spans="7:7" x14ac:dyDescent="0.2">
      <c r="G9299" s="12"/>
    </row>
    <row r="9300" spans="7:7" x14ac:dyDescent="0.2">
      <c r="G9300" s="12"/>
    </row>
    <row r="9301" spans="7:7" x14ac:dyDescent="0.2">
      <c r="G9301" s="12"/>
    </row>
    <row r="9302" spans="7:7" x14ac:dyDescent="0.2">
      <c r="G9302" s="12"/>
    </row>
    <row r="9303" spans="7:7" x14ac:dyDescent="0.2">
      <c r="G9303" s="12"/>
    </row>
    <row r="9304" spans="7:7" x14ac:dyDescent="0.2">
      <c r="G9304" s="12"/>
    </row>
    <row r="9305" spans="7:7" x14ac:dyDescent="0.2">
      <c r="G9305" s="12"/>
    </row>
    <row r="9306" spans="7:7" x14ac:dyDescent="0.2">
      <c r="G9306" s="12"/>
    </row>
    <row r="9307" spans="7:7" x14ac:dyDescent="0.2">
      <c r="G9307" s="12"/>
    </row>
    <row r="9308" spans="7:7" x14ac:dyDescent="0.2">
      <c r="G9308" s="12"/>
    </row>
    <row r="9309" spans="7:7" x14ac:dyDescent="0.2">
      <c r="G9309" s="12"/>
    </row>
    <row r="9310" spans="7:7" x14ac:dyDescent="0.2">
      <c r="G9310" s="12"/>
    </row>
    <row r="9311" spans="7:7" x14ac:dyDescent="0.2">
      <c r="G9311" s="12"/>
    </row>
    <row r="9312" spans="7:7" x14ac:dyDescent="0.2">
      <c r="G9312" s="12"/>
    </row>
    <row r="9313" spans="7:7" x14ac:dyDescent="0.2">
      <c r="G9313" s="12"/>
    </row>
    <row r="9314" spans="7:7" x14ac:dyDescent="0.2">
      <c r="G9314" s="12"/>
    </row>
    <row r="9315" spans="7:7" x14ac:dyDescent="0.2">
      <c r="G9315" s="12"/>
    </row>
    <row r="9316" spans="7:7" x14ac:dyDescent="0.2">
      <c r="G9316" s="12"/>
    </row>
    <row r="9317" spans="7:7" x14ac:dyDescent="0.2">
      <c r="G9317" s="12"/>
    </row>
    <row r="9318" spans="7:7" x14ac:dyDescent="0.2">
      <c r="G9318" s="12"/>
    </row>
    <row r="9319" spans="7:7" x14ac:dyDescent="0.2">
      <c r="G9319" s="12"/>
    </row>
    <row r="9320" spans="7:7" x14ac:dyDescent="0.2">
      <c r="G9320" s="12"/>
    </row>
    <row r="9321" spans="7:7" x14ac:dyDescent="0.2">
      <c r="G9321" s="12"/>
    </row>
    <row r="9322" spans="7:7" x14ac:dyDescent="0.2">
      <c r="G9322" s="12"/>
    </row>
    <row r="9323" spans="7:7" x14ac:dyDescent="0.2">
      <c r="G9323" s="12"/>
    </row>
    <row r="9324" spans="7:7" x14ac:dyDescent="0.2">
      <c r="G9324" s="12"/>
    </row>
    <row r="9325" spans="7:7" x14ac:dyDescent="0.2">
      <c r="G9325" s="12"/>
    </row>
    <row r="9326" spans="7:7" x14ac:dyDescent="0.2">
      <c r="G9326" s="12"/>
    </row>
    <row r="9327" spans="7:7" x14ac:dyDescent="0.2">
      <c r="G9327" s="12"/>
    </row>
    <row r="9328" spans="7:7" x14ac:dyDescent="0.2">
      <c r="G9328" s="12"/>
    </row>
    <row r="9329" spans="7:7" x14ac:dyDescent="0.2">
      <c r="G9329" s="12"/>
    </row>
    <row r="9330" spans="7:7" x14ac:dyDescent="0.2">
      <c r="G9330" s="12"/>
    </row>
    <row r="9331" spans="7:7" x14ac:dyDescent="0.2">
      <c r="G9331" s="12"/>
    </row>
    <row r="9332" spans="7:7" x14ac:dyDescent="0.2">
      <c r="G9332" s="12"/>
    </row>
    <row r="9333" spans="7:7" x14ac:dyDescent="0.2">
      <c r="G9333" s="12"/>
    </row>
    <row r="9334" spans="7:7" x14ac:dyDescent="0.2">
      <c r="G9334" s="12"/>
    </row>
    <row r="9335" spans="7:7" x14ac:dyDescent="0.2">
      <c r="G9335" s="12"/>
    </row>
    <row r="9336" spans="7:7" x14ac:dyDescent="0.2">
      <c r="G9336" s="12"/>
    </row>
    <row r="9337" spans="7:7" x14ac:dyDescent="0.2">
      <c r="G9337" s="12"/>
    </row>
    <row r="9338" spans="7:7" x14ac:dyDescent="0.2">
      <c r="G9338" s="12"/>
    </row>
    <row r="9339" spans="7:7" x14ac:dyDescent="0.2">
      <c r="G9339" s="12"/>
    </row>
    <row r="9340" spans="7:7" x14ac:dyDescent="0.2">
      <c r="G9340" s="12"/>
    </row>
    <row r="9341" spans="7:7" x14ac:dyDescent="0.2">
      <c r="G9341" s="12"/>
    </row>
    <row r="9342" spans="7:7" x14ac:dyDescent="0.2">
      <c r="G9342" s="12"/>
    </row>
    <row r="9343" spans="7:7" x14ac:dyDescent="0.2">
      <c r="G9343" s="12"/>
    </row>
    <row r="9344" spans="7:7" x14ac:dyDescent="0.2">
      <c r="G9344" s="12"/>
    </row>
    <row r="9345" spans="7:7" x14ac:dyDescent="0.2">
      <c r="G9345" s="12"/>
    </row>
    <row r="9346" spans="7:7" x14ac:dyDescent="0.2">
      <c r="G9346" s="12"/>
    </row>
    <row r="9347" spans="7:7" x14ac:dyDescent="0.2">
      <c r="G9347" s="12"/>
    </row>
    <row r="9348" spans="7:7" x14ac:dyDescent="0.2">
      <c r="G9348" s="12"/>
    </row>
    <row r="9349" spans="7:7" x14ac:dyDescent="0.2">
      <c r="G9349" s="12"/>
    </row>
    <row r="9350" spans="7:7" x14ac:dyDescent="0.2">
      <c r="G9350" s="12"/>
    </row>
    <row r="9351" spans="7:7" x14ac:dyDescent="0.2">
      <c r="G9351" s="12"/>
    </row>
    <row r="9352" spans="7:7" x14ac:dyDescent="0.2">
      <c r="G9352" s="12"/>
    </row>
    <row r="9353" spans="7:7" x14ac:dyDescent="0.2">
      <c r="G9353" s="12"/>
    </row>
    <row r="9354" spans="7:7" x14ac:dyDescent="0.2">
      <c r="G9354" s="12"/>
    </row>
    <row r="9355" spans="7:7" x14ac:dyDescent="0.2">
      <c r="G9355" s="12"/>
    </row>
    <row r="9356" spans="7:7" x14ac:dyDescent="0.2">
      <c r="G9356" s="12"/>
    </row>
    <row r="9357" spans="7:7" x14ac:dyDescent="0.2">
      <c r="G9357" s="12"/>
    </row>
    <row r="9358" spans="7:7" x14ac:dyDescent="0.2">
      <c r="G9358" s="12"/>
    </row>
    <row r="9359" spans="7:7" x14ac:dyDescent="0.2">
      <c r="G9359" s="12"/>
    </row>
    <row r="9360" spans="7:7" x14ac:dyDescent="0.2">
      <c r="G9360" s="12"/>
    </row>
    <row r="9361" spans="7:7" x14ac:dyDescent="0.2">
      <c r="G9361" s="12"/>
    </row>
    <row r="9362" spans="7:7" x14ac:dyDescent="0.2">
      <c r="G9362" s="12"/>
    </row>
    <row r="9363" spans="7:7" x14ac:dyDescent="0.2">
      <c r="G9363" s="12"/>
    </row>
    <row r="9364" spans="7:7" x14ac:dyDescent="0.2">
      <c r="G9364" s="12"/>
    </row>
    <row r="9365" spans="7:7" x14ac:dyDescent="0.2">
      <c r="G9365" s="12"/>
    </row>
    <row r="9366" spans="7:7" x14ac:dyDescent="0.2">
      <c r="G9366" s="12"/>
    </row>
    <row r="9367" spans="7:7" x14ac:dyDescent="0.2">
      <c r="G9367" s="12"/>
    </row>
    <row r="9368" spans="7:7" x14ac:dyDescent="0.2">
      <c r="G9368" s="12"/>
    </row>
    <row r="9369" spans="7:7" x14ac:dyDescent="0.2">
      <c r="G9369" s="12"/>
    </row>
    <row r="9370" spans="7:7" x14ac:dyDescent="0.2">
      <c r="G9370" s="12"/>
    </row>
    <row r="9371" spans="7:7" x14ac:dyDescent="0.2">
      <c r="G9371" s="12"/>
    </row>
    <row r="9372" spans="7:7" x14ac:dyDescent="0.2">
      <c r="G9372" s="12"/>
    </row>
    <row r="9373" spans="7:7" x14ac:dyDescent="0.2">
      <c r="G9373" s="12"/>
    </row>
    <row r="9374" spans="7:7" x14ac:dyDescent="0.2">
      <c r="G9374" s="12"/>
    </row>
    <row r="9375" spans="7:7" x14ac:dyDescent="0.2">
      <c r="G9375" s="12"/>
    </row>
    <row r="9376" spans="7:7" x14ac:dyDescent="0.2">
      <c r="G9376" s="12"/>
    </row>
    <row r="9377" spans="7:7" x14ac:dyDescent="0.2">
      <c r="G9377" s="12"/>
    </row>
    <row r="9378" spans="7:7" x14ac:dyDescent="0.2">
      <c r="G9378" s="12"/>
    </row>
    <row r="9379" spans="7:7" x14ac:dyDescent="0.2">
      <c r="G9379" s="12"/>
    </row>
    <row r="9380" spans="7:7" x14ac:dyDescent="0.2">
      <c r="G9380" s="12"/>
    </row>
    <row r="9381" spans="7:7" x14ac:dyDescent="0.2">
      <c r="G9381" s="12"/>
    </row>
    <row r="9382" spans="7:7" x14ac:dyDescent="0.2">
      <c r="G9382" s="12"/>
    </row>
    <row r="9383" spans="7:7" x14ac:dyDescent="0.2">
      <c r="G9383" s="12"/>
    </row>
    <row r="9384" spans="7:7" x14ac:dyDescent="0.2">
      <c r="G9384" s="12"/>
    </row>
    <row r="9385" spans="7:7" x14ac:dyDescent="0.2">
      <c r="G9385" s="12"/>
    </row>
    <row r="9386" spans="7:7" x14ac:dyDescent="0.2">
      <c r="G9386" s="12"/>
    </row>
    <row r="9387" spans="7:7" x14ac:dyDescent="0.2">
      <c r="G9387" s="12"/>
    </row>
    <row r="9388" spans="7:7" x14ac:dyDescent="0.2">
      <c r="G9388" s="12"/>
    </row>
    <row r="9389" spans="7:7" x14ac:dyDescent="0.2">
      <c r="G9389" s="12"/>
    </row>
    <row r="9390" spans="7:7" x14ac:dyDescent="0.2">
      <c r="G9390" s="12"/>
    </row>
    <row r="9391" spans="7:7" x14ac:dyDescent="0.2">
      <c r="G9391" s="12"/>
    </row>
    <row r="9392" spans="7:7" x14ac:dyDescent="0.2">
      <c r="G9392" s="12"/>
    </row>
    <row r="9393" spans="7:7" x14ac:dyDescent="0.2">
      <c r="G9393" s="12"/>
    </row>
    <row r="9394" spans="7:7" x14ac:dyDescent="0.2">
      <c r="G9394" s="12"/>
    </row>
    <row r="9395" spans="7:7" x14ac:dyDescent="0.2">
      <c r="G9395" s="12"/>
    </row>
    <row r="9396" spans="7:7" x14ac:dyDescent="0.2">
      <c r="G9396" s="12"/>
    </row>
    <row r="9397" spans="7:7" x14ac:dyDescent="0.2">
      <c r="G9397" s="12"/>
    </row>
    <row r="9398" spans="7:7" x14ac:dyDescent="0.2">
      <c r="G9398" s="12"/>
    </row>
    <row r="9399" spans="7:7" x14ac:dyDescent="0.2">
      <c r="G9399" s="12"/>
    </row>
    <row r="9400" spans="7:7" x14ac:dyDescent="0.2">
      <c r="G9400" s="12"/>
    </row>
    <row r="9401" spans="7:7" x14ac:dyDescent="0.2">
      <c r="G9401" s="12"/>
    </row>
    <row r="9402" spans="7:7" x14ac:dyDescent="0.2">
      <c r="G9402" s="12"/>
    </row>
    <row r="9403" spans="7:7" x14ac:dyDescent="0.2">
      <c r="G9403" s="12"/>
    </row>
    <row r="9404" spans="7:7" x14ac:dyDescent="0.2">
      <c r="G9404" s="12"/>
    </row>
    <row r="9405" spans="7:7" x14ac:dyDescent="0.2">
      <c r="G9405" s="12"/>
    </row>
    <row r="9406" spans="7:7" x14ac:dyDescent="0.2">
      <c r="G9406" s="12"/>
    </row>
    <row r="9407" spans="7:7" x14ac:dyDescent="0.2">
      <c r="G9407" s="12"/>
    </row>
    <row r="9408" spans="7:7" x14ac:dyDescent="0.2">
      <c r="G9408" s="12"/>
    </row>
    <row r="9409" spans="7:7" x14ac:dyDescent="0.2">
      <c r="G9409" s="12"/>
    </row>
    <row r="9410" spans="7:7" x14ac:dyDescent="0.2">
      <c r="G9410" s="12"/>
    </row>
    <row r="9411" spans="7:7" x14ac:dyDescent="0.2">
      <c r="G9411" s="12"/>
    </row>
    <row r="9412" spans="7:7" x14ac:dyDescent="0.2">
      <c r="G9412" s="12"/>
    </row>
    <row r="9413" spans="7:7" x14ac:dyDescent="0.2">
      <c r="G9413" s="12"/>
    </row>
    <row r="9414" spans="7:7" x14ac:dyDescent="0.2">
      <c r="G9414" s="12"/>
    </row>
    <row r="9415" spans="7:7" x14ac:dyDescent="0.2">
      <c r="G9415" s="12"/>
    </row>
    <row r="9416" spans="7:7" x14ac:dyDescent="0.2">
      <c r="G9416" s="12"/>
    </row>
    <row r="9417" spans="7:7" x14ac:dyDescent="0.2">
      <c r="G9417" s="12"/>
    </row>
    <row r="9418" spans="7:7" x14ac:dyDescent="0.2">
      <c r="G9418" s="12"/>
    </row>
    <row r="9419" spans="7:7" x14ac:dyDescent="0.2">
      <c r="G9419" s="12"/>
    </row>
    <row r="9420" spans="7:7" x14ac:dyDescent="0.2">
      <c r="G9420" s="12"/>
    </row>
    <row r="9421" spans="7:7" x14ac:dyDescent="0.2">
      <c r="G9421" s="12"/>
    </row>
    <row r="9422" spans="7:7" x14ac:dyDescent="0.2">
      <c r="G9422" s="12"/>
    </row>
    <row r="9423" spans="7:7" x14ac:dyDescent="0.2">
      <c r="G9423" s="12"/>
    </row>
    <row r="9424" spans="7:7" x14ac:dyDescent="0.2">
      <c r="G9424" s="12"/>
    </row>
    <row r="9425" spans="7:7" x14ac:dyDescent="0.2">
      <c r="G9425" s="12"/>
    </row>
    <row r="9426" spans="7:7" x14ac:dyDescent="0.2">
      <c r="G9426" s="12"/>
    </row>
    <row r="9427" spans="7:7" x14ac:dyDescent="0.2">
      <c r="G9427" s="12"/>
    </row>
    <row r="9428" spans="7:7" x14ac:dyDescent="0.2">
      <c r="G9428" s="12"/>
    </row>
    <row r="9429" spans="7:7" x14ac:dyDescent="0.2">
      <c r="G9429" s="12"/>
    </row>
    <row r="9430" spans="7:7" x14ac:dyDescent="0.2">
      <c r="G9430" s="12"/>
    </row>
    <row r="9431" spans="7:7" x14ac:dyDescent="0.2">
      <c r="G9431" s="12"/>
    </row>
    <row r="9432" spans="7:7" x14ac:dyDescent="0.2">
      <c r="G9432" s="12"/>
    </row>
    <row r="9433" spans="7:7" x14ac:dyDescent="0.2">
      <c r="G9433" s="12"/>
    </row>
    <row r="9434" spans="7:7" x14ac:dyDescent="0.2">
      <c r="G9434" s="12"/>
    </row>
    <row r="9435" spans="7:7" x14ac:dyDescent="0.2">
      <c r="G9435" s="12"/>
    </row>
    <row r="9436" spans="7:7" x14ac:dyDescent="0.2">
      <c r="G9436" s="12"/>
    </row>
    <row r="9437" spans="7:7" x14ac:dyDescent="0.2">
      <c r="G9437" s="12"/>
    </row>
    <row r="9438" spans="7:7" x14ac:dyDescent="0.2">
      <c r="G9438" s="12"/>
    </row>
    <row r="9439" spans="7:7" x14ac:dyDescent="0.2">
      <c r="G9439" s="12"/>
    </row>
    <row r="9440" spans="7:7" x14ac:dyDescent="0.2">
      <c r="G9440" s="12"/>
    </row>
    <row r="9441" spans="7:7" x14ac:dyDescent="0.2">
      <c r="G9441" s="12"/>
    </row>
    <row r="9442" spans="7:7" x14ac:dyDescent="0.2">
      <c r="G9442" s="12"/>
    </row>
    <row r="9443" spans="7:7" x14ac:dyDescent="0.2">
      <c r="G9443" s="12"/>
    </row>
    <row r="9444" spans="7:7" x14ac:dyDescent="0.2">
      <c r="G9444" s="12"/>
    </row>
    <row r="9445" spans="7:7" x14ac:dyDescent="0.2">
      <c r="G9445" s="12"/>
    </row>
    <row r="9446" spans="7:7" x14ac:dyDescent="0.2">
      <c r="G9446" s="12"/>
    </row>
    <row r="9447" spans="7:7" x14ac:dyDescent="0.2">
      <c r="G9447" s="12"/>
    </row>
    <row r="9448" spans="7:7" x14ac:dyDescent="0.2">
      <c r="G9448" s="12"/>
    </row>
    <row r="9449" spans="7:7" x14ac:dyDescent="0.2">
      <c r="G9449" s="12"/>
    </row>
    <row r="9450" spans="7:7" x14ac:dyDescent="0.2">
      <c r="G9450" s="12"/>
    </row>
    <row r="9451" spans="7:7" x14ac:dyDescent="0.2">
      <c r="G9451" s="12"/>
    </row>
    <row r="9452" spans="7:7" x14ac:dyDescent="0.2">
      <c r="G9452" s="12"/>
    </row>
    <row r="9453" spans="7:7" x14ac:dyDescent="0.2">
      <c r="G9453" s="12"/>
    </row>
    <row r="9454" spans="7:7" x14ac:dyDescent="0.2">
      <c r="G9454" s="12"/>
    </row>
    <row r="9455" spans="7:7" x14ac:dyDescent="0.2">
      <c r="G9455" s="12"/>
    </row>
    <row r="9456" spans="7:7" x14ac:dyDescent="0.2">
      <c r="G9456" s="12"/>
    </row>
    <row r="9457" spans="7:7" x14ac:dyDescent="0.2">
      <c r="G9457" s="12"/>
    </row>
    <row r="9458" spans="7:7" x14ac:dyDescent="0.2">
      <c r="G9458" s="12"/>
    </row>
    <row r="9459" spans="7:7" x14ac:dyDescent="0.2">
      <c r="G9459" s="12"/>
    </row>
    <row r="9460" spans="7:7" x14ac:dyDescent="0.2">
      <c r="G9460" s="12"/>
    </row>
    <row r="9461" spans="7:7" x14ac:dyDescent="0.2">
      <c r="G9461" s="12"/>
    </row>
    <row r="9462" spans="7:7" x14ac:dyDescent="0.2">
      <c r="G9462" s="12"/>
    </row>
    <row r="9463" spans="7:7" x14ac:dyDescent="0.2">
      <c r="G9463" s="12"/>
    </row>
    <row r="9464" spans="7:7" x14ac:dyDescent="0.2">
      <c r="G9464" s="12"/>
    </row>
    <row r="9465" spans="7:7" x14ac:dyDescent="0.2">
      <c r="G9465" s="12"/>
    </row>
    <row r="9466" spans="7:7" x14ac:dyDescent="0.2">
      <c r="G9466" s="12"/>
    </row>
    <row r="9467" spans="7:7" x14ac:dyDescent="0.2">
      <c r="G9467" s="12"/>
    </row>
    <row r="9468" spans="7:7" x14ac:dyDescent="0.2">
      <c r="G9468" s="12"/>
    </row>
    <row r="9469" spans="7:7" x14ac:dyDescent="0.2">
      <c r="G9469" s="12"/>
    </row>
    <row r="9470" spans="7:7" x14ac:dyDescent="0.2">
      <c r="G9470" s="12"/>
    </row>
    <row r="9471" spans="7:7" x14ac:dyDescent="0.2">
      <c r="G9471" s="12"/>
    </row>
    <row r="9472" spans="7:7" x14ac:dyDescent="0.2">
      <c r="G9472" s="12"/>
    </row>
    <row r="9473" spans="7:7" x14ac:dyDescent="0.2">
      <c r="G9473" s="12"/>
    </row>
    <row r="9474" spans="7:7" x14ac:dyDescent="0.2">
      <c r="G9474" s="12"/>
    </row>
    <row r="9475" spans="7:7" x14ac:dyDescent="0.2">
      <c r="G9475" s="12"/>
    </row>
    <row r="9476" spans="7:7" x14ac:dyDescent="0.2">
      <c r="G9476" s="12"/>
    </row>
    <row r="9477" spans="7:7" x14ac:dyDescent="0.2">
      <c r="G9477" s="12"/>
    </row>
    <row r="9478" spans="7:7" x14ac:dyDescent="0.2">
      <c r="G9478" s="12"/>
    </row>
    <row r="9479" spans="7:7" x14ac:dyDescent="0.2">
      <c r="G9479" s="12"/>
    </row>
    <row r="9480" spans="7:7" x14ac:dyDescent="0.2">
      <c r="G9480" s="12"/>
    </row>
    <row r="9481" spans="7:7" x14ac:dyDescent="0.2">
      <c r="G9481" s="12"/>
    </row>
    <row r="9482" spans="7:7" x14ac:dyDescent="0.2">
      <c r="G9482" s="12"/>
    </row>
    <row r="9483" spans="7:7" x14ac:dyDescent="0.2">
      <c r="G9483" s="12"/>
    </row>
    <row r="9484" spans="7:7" x14ac:dyDescent="0.2">
      <c r="G9484" s="12"/>
    </row>
    <row r="9485" spans="7:7" x14ac:dyDescent="0.2">
      <c r="G9485" s="12"/>
    </row>
    <row r="9486" spans="7:7" x14ac:dyDescent="0.2">
      <c r="G9486" s="12"/>
    </row>
    <row r="9487" spans="7:7" x14ac:dyDescent="0.2">
      <c r="G9487" s="12"/>
    </row>
    <row r="9488" spans="7:7" x14ac:dyDescent="0.2">
      <c r="G9488" s="12"/>
    </row>
    <row r="9489" spans="7:7" x14ac:dyDescent="0.2">
      <c r="G9489" s="12"/>
    </row>
    <row r="9490" spans="7:7" x14ac:dyDescent="0.2">
      <c r="G9490" s="12"/>
    </row>
    <row r="9491" spans="7:7" x14ac:dyDescent="0.2">
      <c r="G9491" s="12"/>
    </row>
    <row r="9492" spans="7:7" x14ac:dyDescent="0.2">
      <c r="G9492" s="12"/>
    </row>
    <row r="9493" spans="7:7" x14ac:dyDescent="0.2">
      <c r="G9493" s="12"/>
    </row>
    <row r="9494" spans="7:7" x14ac:dyDescent="0.2">
      <c r="G9494" s="12"/>
    </row>
    <row r="9495" spans="7:7" x14ac:dyDescent="0.2">
      <c r="G9495" s="12"/>
    </row>
    <row r="9496" spans="7:7" x14ac:dyDescent="0.2">
      <c r="G9496" s="12"/>
    </row>
    <row r="9497" spans="7:7" x14ac:dyDescent="0.2">
      <c r="G9497" s="12"/>
    </row>
    <row r="9498" spans="7:7" x14ac:dyDescent="0.2">
      <c r="G9498" s="12"/>
    </row>
    <row r="9499" spans="7:7" x14ac:dyDescent="0.2">
      <c r="G9499" s="12"/>
    </row>
    <row r="9500" spans="7:7" x14ac:dyDescent="0.2">
      <c r="G9500" s="12"/>
    </row>
    <row r="9501" spans="7:7" x14ac:dyDescent="0.2">
      <c r="G9501" s="12"/>
    </row>
    <row r="9502" spans="7:7" x14ac:dyDescent="0.2">
      <c r="G9502" s="12"/>
    </row>
    <row r="9503" spans="7:7" x14ac:dyDescent="0.2">
      <c r="G9503" s="12"/>
    </row>
    <row r="9504" spans="7:7" x14ac:dyDescent="0.2">
      <c r="G9504" s="12"/>
    </row>
    <row r="9505" spans="7:7" x14ac:dyDescent="0.2">
      <c r="G9505" s="12"/>
    </row>
    <row r="9506" spans="7:7" x14ac:dyDescent="0.2">
      <c r="G9506" s="12"/>
    </row>
    <row r="9507" spans="7:7" x14ac:dyDescent="0.2">
      <c r="G9507" s="12"/>
    </row>
    <row r="9508" spans="7:7" x14ac:dyDescent="0.2">
      <c r="G9508" s="12"/>
    </row>
    <row r="9509" spans="7:7" x14ac:dyDescent="0.2">
      <c r="G9509" s="12"/>
    </row>
    <row r="9510" spans="7:7" x14ac:dyDescent="0.2">
      <c r="G9510" s="12"/>
    </row>
    <row r="9511" spans="7:7" x14ac:dyDescent="0.2">
      <c r="G9511" s="12"/>
    </row>
    <row r="9512" spans="7:7" x14ac:dyDescent="0.2">
      <c r="G9512" s="12"/>
    </row>
    <row r="9513" spans="7:7" x14ac:dyDescent="0.2">
      <c r="G9513" s="12"/>
    </row>
    <row r="9514" spans="7:7" x14ac:dyDescent="0.2">
      <c r="G9514" s="12"/>
    </row>
    <row r="9515" spans="7:7" x14ac:dyDescent="0.2">
      <c r="G9515" s="12"/>
    </row>
    <row r="9516" spans="7:7" x14ac:dyDescent="0.2">
      <c r="G9516" s="12"/>
    </row>
    <row r="9517" spans="7:7" x14ac:dyDescent="0.2">
      <c r="G9517" s="12"/>
    </row>
    <row r="9518" spans="7:7" x14ac:dyDescent="0.2">
      <c r="G9518" s="12"/>
    </row>
    <row r="9519" spans="7:7" x14ac:dyDescent="0.2">
      <c r="G9519" s="12"/>
    </row>
    <row r="9520" spans="7:7" x14ac:dyDescent="0.2">
      <c r="G9520" s="12"/>
    </row>
    <row r="9521" spans="7:7" x14ac:dyDescent="0.2">
      <c r="G9521" s="12"/>
    </row>
    <row r="9522" spans="7:7" x14ac:dyDescent="0.2">
      <c r="G9522" s="12"/>
    </row>
    <row r="9523" spans="7:7" x14ac:dyDescent="0.2">
      <c r="G9523" s="12"/>
    </row>
    <row r="9524" spans="7:7" x14ac:dyDescent="0.2">
      <c r="G9524" s="12"/>
    </row>
    <row r="9525" spans="7:7" x14ac:dyDescent="0.2">
      <c r="G9525" s="12"/>
    </row>
    <row r="9526" spans="7:7" x14ac:dyDescent="0.2">
      <c r="G9526" s="12"/>
    </row>
    <row r="9527" spans="7:7" x14ac:dyDescent="0.2">
      <c r="G9527" s="12"/>
    </row>
    <row r="9528" spans="7:7" x14ac:dyDescent="0.2">
      <c r="G9528" s="12"/>
    </row>
    <row r="9529" spans="7:7" x14ac:dyDescent="0.2">
      <c r="G9529" s="12"/>
    </row>
    <row r="9530" spans="7:7" x14ac:dyDescent="0.2">
      <c r="G9530" s="12"/>
    </row>
    <row r="9531" spans="7:7" x14ac:dyDescent="0.2">
      <c r="G9531" s="12"/>
    </row>
    <row r="9532" spans="7:7" x14ac:dyDescent="0.2">
      <c r="G9532" s="12"/>
    </row>
    <row r="9533" spans="7:7" x14ac:dyDescent="0.2">
      <c r="G9533" s="12"/>
    </row>
    <row r="9534" spans="7:7" x14ac:dyDescent="0.2">
      <c r="G9534" s="12"/>
    </row>
    <row r="9535" spans="7:7" x14ac:dyDescent="0.2">
      <c r="G9535" s="12"/>
    </row>
    <row r="9536" spans="7:7" x14ac:dyDescent="0.2">
      <c r="G9536" s="12"/>
    </row>
    <row r="9537" spans="7:7" x14ac:dyDescent="0.2">
      <c r="G9537" s="12"/>
    </row>
    <row r="9538" spans="7:7" x14ac:dyDescent="0.2">
      <c r="G9538" s="12"/>
    </row>
    <row r="9539" spans="7:7" x14ac:dyDescent="0.2">
      <c r="G9539" s="12"/>
    </row>
    <row r="9540" spans="7:7" x14ac:dyDescent="0.2">
      <c r="G9540" s="12"/>
    </row>
    <row r="9541" spans="7:7" x14ac:dyDescent="0.2">
      <c r="G9541" s="12"/>
    </row>
    <row r="9542" spans="7:7" x14ac:dyDescent="0.2">
      <c r="G9542" s="12"/>
    </row>
    <row r="9543" spans="7:7" x14ac:dyDescent="0.2">
      <c r="G9543" s="12"/>
    </row>
    <row r="9544" spans="7:7" x14ac:dyDescent="0.2">
      <c r="G9544" s="12"/>
    </row>
    <row r="9545" spans="7:7" x14ac:dyDescent="0.2">
      <c r="G9545" s="12"/>
    </row>
    <row r="9546" spans="7:7" x14ac:dyDescent="0.2">
      <c r="G9546" s="12"/>
    </row>
    <row r="9547" spans="7:7" x14ac:dyDescent="0.2">
      <c r="G9547" s="12"/>
    </row>
    <row r="9548" spans="7:7" x14ac:dyDescent="0.2">
      <c r="G9548" s="12"/>
    </row>
    <row r="9549" spans="7:7" x14ac:dyDescent="0.2">
      <c r="G9549" s="12"/>
    </row>
    <row r="9550" spans="7:7" x14ac:dyDescent="0.2">
      <c r="G9550" s="12"/>
    </row>
    <row r="9551" spans="7:7" x14ac:dyDescent="0.2">
      <c r="G9551" s="12"/>
    </row>
    <row r="9552" spans="7:7" x14ac:dyDescent="0.2">
      <c r="G9552" s="12"/>
    </row>
    <row r="9553" spans="7:7" x14ac:dyDescent="0.2">
      <c r="G9553" s="12"/>
    </row>
    <row r="9554" spans="7:7" x14ac:dyDescent="0.2">
      <c r="G9554" s="12"/>
    </row>
    <row r="9555" spans="7:7" x14ac:dyDescent="0.2">
      <c r="G9555" s="12"/>
    </row>
    <row r="9556" spans="7:7" x14ac:dyDescent="0.2">
      <c r="G9556" s="12"/>
    </row>
    <row r="9557" spans="7:7" x14ac:dyDescent="0.2">
      <c r="G9557" s="12"/>
    </row>
    <row r="9558" spans="7:7" x14ac:dyDescent="0.2">
      <c r="G9558" s="12"/>
    </row>
    <row r="9559" spans="7:7" x14ac:dyDescent="0.2">
      <c r="G9559" s="12"/>
    </row>
    <row r="9560" spans="7:7" x14ac:dyDescent="0.2">
      <c r="G9560" s="12"/>
    </row>
    <row r="9561" spans="7:7" x14ac:dyDescent="0.2">
      <c r="G9561" s="12"/>
    </row>
    <row r="9562" spans="7:7" x14ac:dyDescent="0.2">
      <c r="G9562" s="12"/>
    </row>
    <row r="9563" spans="7:7" x14ac:dyDescent="0.2">
      <c r="G9563" s="12"/>
    </row>
    <row r="9564" spans="7:7" x14ac:dyDescent="0.2">
      <c r="G9564" s="12"/>
    </row>
    <row r="9565" spans="7:7" x14ac:dyDescent="0.2">
      <c r="G9565" s="12"/>
    </row>
    <row r="9566" spans="7:7" x14ac:dyDescent="0.2">
      <c r="G9566" s="12"/>
    </row>
    <row r="9567" spans="7:7" x14ac:dyDescent="0.2">
      <c r="G9567" s="12"/>
    </row>
    <row r="9568" spans="7:7" x14ac:dyDescent="0.2">
      <c r="G9568" s="12"/>
    </row>
    <row r="9569" spans="7:7" x14ac:dyDescent="0.2">
      <c r="G9569" s="12"/>
    </row>
    <row r="9570" spans="7:7" x14ac:dyDescent="0.2">
      <c r="G9570" s="12"/>
    </row>
    <row r="9571" spans="7:7" x14ac:dyDescent="0.2">
      <c r="G9571" s="12"/>
    </row>
    <row r="9572" spans="7:7" x14ac:dyDescent="0.2">
      <c r="G9572" s="12"/>
    </row>
    <row r="9573" spans="7:7" x14ac:dyDescent="0.2">
      <c r="G9573" s="12"/>
    </row>
    <row r="9574" spans="7:7" x14ac:dyDescent="0.2">
      <c r="G9574" s="12"/>
    </row>
    <row r="9575" spans="7:7" x14ac:dyDescent="0.2">
      <c r="G9575" s="12"/>
    </row>
    <row r="9576" spans="7:7" x14ac:dyDescent="0.2">
      <c r="G9576" s="12"/>
    </row>
    <row r="9577" spans="7:7" x14ac:dyDescent="0.2">
      <c r="G9577" s="12"/>
    </row>
    <row r="9578" spans="7:7" x14ac:dyDescent="0.2">
      <c r="G9578" s="12"/>
    </row>
    <row r="9579" spans="7:7" x14ac:dyDescent="0.2">
      <c r="G9579" s="12"/>
    </row>
    <row r="9580" spans="7:7" x14ac:dyDescent="0.2">
      <c r="G9580" s="12"/>
    </row>
    <row r="9581" spans="7:7" x14ac:dyDescent="0.2">
      <c r="G9581" s="12"/>
    </row>
    <row r="9582" spans="7:7" x14ac:dyDescent="0.2">
      <c r="G9582" s="12"/>
    </row>
    <row r="9583" spans="7:7" x14ac:dyDescent="0.2">
      <c r="G9583" s="12"/>
    </row>
    <row r="9584" spans="7:7" x14ac:dyDescent="0.2">
      <c r="G9584" s="12"/>
    </row>
    <row r="9585" spans="7:7" x14ac:dyDescent="0.2">
      <c r="G9585" s="12"/>
    </row>
    <row r="9586" spans="7:7" x14ac:dyDescent="0.2">
      <c r="G9586" s="12"/>
    </row>
    <row r="9587" spans="7:7" x14ac:dyDescent="0.2">
      <c r="G9587" s="12"/>
    </row>
    <row r="9588" spans="7:7" x14ac:dyDescent="0.2">
      <c r="G9588" s="12"/>
    </row>
    <row r="9589" spans="7:7" x14ac:dyDescent="0.2">
      <c r="G9589" s="12"/>
    </row>
    <row r="9590" spans="7:7" x14ac:dyDescent="0.2">
      <c r="G9590" s="12"/>
    </row>
    <row r="9591" spans="7:7" x14ac:dyDescent="0.2">
      <c r="G9591" s="12"/>
    </row>
    <row r="9592" spans="7:7" x14ac:dyDescent="0.2">
      <c r="G9592" s="12"/>
    </row>
    <row r="9593" spans="7:7" x14ac:dyDescent="0.2">
      <c r="G9593" s="12"/>
    </row>
    <row r="9594" spans="7:7" x14ac:dyDescent="0.2">
      <c r="G9594" s="12"/>
    </row>
    <row r="9595" spans="7:7" x14ac:dyDescent="0.2">
      <c r="G9595" s="12"/>
    </row>
    <row r="9596" spans="7:7" x14ac:dyDescent="0.2">
      <c r="G9596" s="12"/>
    </row>
    <row r="9597" spans="7:7" x14ac:dyDescent="0.2">
      <c r="G9597" s="12"/>
    </row>
    <row r="9598" spans="7:7" x14ac:dyDescent="0.2">
      <c r="G9598" s="12"/>
    </row>
    <row r="9599" spans="7:7" x14ac:dyDescent="0.2">
      <c r="G9599" s="12"/>
    </row>
    <row r="9600" spans="7:7" x14ac:dyDescent="0.2">
      <c r="G9600" s="12"/>
    </row>
    <row r="9601" spans="7:7" x14ac:dyDescent="0.2">
      <c r="G9601" s="12"/>
    </row>
    <row r="9602" spans="7:7" x14ac:dyDescent="0.2">
      <c r="G9602" s="12"/>
    </row>
    <row r="9603" spans="7:7" x14ac:dyDescent="0.2">
      <c r="G9603" s="12"/>
    </row>
    <row r="9604" spans="7:7" x14ac:dyDescent="0.2">
      <c r="G9604" s="12"/>
    </row>
    <row r="9605" spans="7:7" x14ac:dyDescent="0.2">
      <c r="G9605" s="12"/>
    </row>
    <row r="9606" spans="7:7" x14ac:dyDescent="0.2">
      <c r="G9606" s="12"/>
    </row>
    <row r="9607" spans="7:7" x14ac:dyDescent="0.2">
      <c r="G9607" s="12"/>
    </row>
    <row r="9608" spans="7:7" x14ac:dyDescent="0.2">
      <c r="G9608" s="12"/>
    </row>
    <row r="9609" spans="7:7" x14ac:dyDescent="0.2">
      <c r="G9609" s="12"/>
    </row>
    <row r="9610" spans="7:7" x14ac:dyDescent="0.2">
      <c r="G9610" s="12"/>
    </row>
    <row r="9611" spans="7:7" x14ac:dyDescent="0.2">
      <c r="G9611" s="12"/>
    </row>
    <row r="9612" spans="7:7" x14ac:dyDescent="0.2">
      <c r="G9612" s="12"/>
    </row>
    <row r="9613" spans="7:7" x14ac:dyDescent="0.2">
      <c r="G9613" s="12"/>
    </row>
    <row r="9614" spans="7:7" x14ac:dyDescent="0.2">
      <c r="G9614" s="12"/>
    </row>
    <row r="9615" spans="7:7" x14ac:dyDescent="0.2">
      <c r="G9615" s="12"/>
    </row>
    <row r="9616" spans="7:7" x14ac:dyDescent="0.2">
      <c r="G9616" s="12"/>
    </row>
    <row r="9617" spans="7:7" x14ac:dyDescent="0.2">
      <c r="G9617" s="12"/>
    </row>
    <row r="9618" spans="7:7" x14ac:dyDescent="0.2">
      <c r="G9618" s="12"/>
    </row>
    <row r="9619" spans="7:7" x14ac:dyDescent="0.2">
      <c r="G9619" s="12"/>
    </row>
    <row r="9620" spans="7:7" x14ac:dyDescent="0.2">
      <c r="G9620" s="12"/>
    </row>
    <row r="9621" spans="7:7" x14ac:dyDescent="0.2">
      <c r="G9621" s="12"/>
    </row>
    <row r="9622" spans="7:7" x14ac:dyDescent="0.2">
      <c r="G9622" s="12"/>
    </row>
    <row r="9623" spans="7:7" x14ac:dyDescent="0.2">
      <c r="G9623" s="12"/>
    </row>
    <row r="9624" spans="7:7" x14ac:dyDescent="0.2">
      <c r="G9624" s="12"/>
    </row>
    <row r="9625" spans="7:7" x14ac:dyDescent="0.2">
      <c r="G9625" s="12"/>
    </row>
    <row r="9626" spans="7:7" x14ac:dyDescent="0.2">
      <c r="G9626" s="12"/>
    </row>
    <row r="9627" spans="7:7" x14ac:dyDescent="0.2">
      <c r="G9627" s="12"/>
    </row>
    <row r="9628" spans="7:7" x14ac:dyDescent="0.2">
      <c r="G9628" s="12"/>
    </row>
    <row r="9629" spans="7:7" x14ac:dyDescent="0.2">
      <c r="G9629" s="12"/>
    </row>
    <row r="9630" spans="7:7" x14ac:dyDescent="0.2">
      <c r="G9630" s="12"/>
    </row>
    <row r="9631" spans="7:7" x14ac:dyDescent="0.2">
      <c r="G9631" s="12"/>
    </row>
    <row r="9632" spans="7:7" x14ac:dyDescent="0.2">
      <c r="G9632" s="12"/>
    </row>
    <row r="9633" spans="7:7" x14ac:dyDescent="0.2">
      <c r="G9633" s="12"/>
    </row>
    <row r="9634" spans="7:7" x14ac:dyDescent="0.2">
      <c r="G9634" s="12"/>
    </row>
    <row r="9635" spans="7:7" x14ac:dyDescent="0.2">
      <c r="G9635" s="12"/>
    </row>
    <row r="9636" spans="7:7" x14ac:dyDescent="0.2">
      <c r="G9636" s="12"/>
    </row>
    <row r="9637" spans="7:7" x14ac:dyDescent="0.2">
      <c r="G9637" s="12"/>
    </row>
    <row r="9638" spans="7:7" x14ac:dyDescent="0.2">
      <c r="G9638" s="12"/>
    </row>
    <row r="9639" spans="7:7" x14ac:dyDescent="0.2">
      <c r="G9639" s="12"/>
    </row>
    <row r="9640" spans="7:7" x14ac:dyDescent="0.2">
      <c r="G9640" s="12"/>
    </row>
    <row r="9641" spans="7:7" x14ac:dyDescent="0.2">
      <c r="G9641" s="12"/>
    </row>
    <row r="9642" spans="7:7" x14ac:dyDescent="0.2">
      <c r="G9642" s="12"/>
    </row>
    <row r="9643" spans="7:7" x14ac:dyDescent="0.2">
      <c r="G9643" s="12"/>
    </row>
    <row r="9644" spans="7:7" x14ac:dyDescent="0.2">
      <c r="G9644" s="12"/>
    </row>
    <row r="9645" spans="7:7" x14ac:dyDescent="0.2">
      <c r="G9645" s="12"/>
    </row>
    <row r="9646" spans="7:7" x14ac:dyDescent="0.2">
      <c r="G9646" s="12"/>
    </row>
    <row r="9647" spans="7:7" x14ac:dyDescent="0.2">
      <c r="G9647" s="12"/>
    </row>
    <row r="9648" spans="7:7" x14ac:dyDescent="0.2">
      <c r="G9648" s="12"/>
    </row>
    <row r="9649" spans="7:7" x14ac:dyDescent="0.2">
      <c r="G9649" s="12"/>
    </row>
    <row r="9650" spans="7:7" x14ac:dyDescent="0.2">
      <c r="G9650" s="12"/>
    </row>
    <row r="9651" spans="7:7" x14ac:dyDescent="0.2">
      <c r="G9651" s="12"/>
    </row>
    <row r="9652" spans="7:7" x14ac:dyDescent="0.2">
      <c r="G9652" s="12"/>
    </row>
    <row r="9653" spans="7:7" x14ac:dyDescent="0.2">
      <c r="G9653" s="12"/>
    </row>
    <row r="9654" spans="7:7" x14ac:dyDescent="0.2">
      <c r="G9654" s="12"/>
    </row>
    <row r="9655" spans="7:7" x14ac:dyDescent="0.2">
      <c r="G9655" s="12"/>
    </row>
    <row r="9656" spans="7:7" x14ac:dyDescent="0.2">
      <c r="G9656" s="12"/>
    </row>
    <row r="9657" spans="7:7" x14ac:dyDescent="0.2">
      <c r="G9657" s="12"/>
    </row>
    <row r="9658" spans="7:7" x14ac:dyDescent="0.2">
      <c r="G9658" s="12"/>
    </row>
    <row r="9659" spans="7:7" x14ac:dyDescent="0.2">
      <c r="G9659" s="12"/>
    </row>
    <row r="9660" spans="7:7" x14ac:dyDescent="0.2">
      <c r="G9660" s="12"/>
    </row>
    <row r="9661" spans="7:7" x14ac:dyDescent="0.2">
      <c r="G9661" s="12"/>
    </row>
    <row r="9662" spans="7:7" x14ac:dyDescent="0.2">
      <c r="G9662" s="12"/>
    </row>
    <row r="9663" spans="7:7" x14ac:dyDescent="0.2">
      <c r="G9663" s="12"/>
    </row>
    <row r="9664" spans="7:7" x14ac:dyDescent="0.2">
      <c r="G9664" s="12"/>
    </row>
    <row r="9665" spans="7:7" x14ac:dyDescent="0.2">
      <c r="G9665" s="12"/>
    </row>
    <row r="9666" spans="7:7" x14ac:dyDescent="0.2">
      <c r="G9666" s="12"/>
    </row>
    <row r="9667" spans="7:7" x14ac:dyDescent="0.2">
      <c r="G9667" s="12"/>
    </row>
    <row r="9668" spans="7:7" x14ac:dyDescent="0.2">
      <c r="G9668" s="12"/>
    </row>
    <row r="9669" spans="7:7" x14ac:dyDescent="0.2">
      <c r="G9669" s="12"/>
    </row>
    <row r="9670" spans="7:7" x14ac:dyDescent="0.2">
      <c r="G9670" s="12"/>
    </row>
    <row r="9671" spans="7:7" x14ac:dyDescent="0.2">
      <c r="G9671" s="12"/>
    </row>
    <row r="9672" spans="7:7" x14ac:dyDescent="0.2">
      <c r="G9672" s="12"/>
    </row>
    <row r="9673" spans="7:7" x14ac:dyDescent="0.2">
      <c r="G9673" s="12"/>
    </row>
    <row r="9674" spans="7:7" x14ac:dyDescent="0.2">
      <c r="G9674" s="12"/>
    </row>
    <row r="9675" spans="7:7" x14ac:dyDescent="0.2">
      <c r="G9675" s="12"/>
    </row>
    <row r="9676" spans="7:7" x14ac:dyDescent="0.2">
      <c r="G9676" s="12"/>
    </row>
    <row r="9677" spans="7:7" x14ac:dyDescent="0.2">
      <c r="G9677" s="12"/>
    </row>
    <row r="9678" spans="7:7" x14ac:dyDescent="0.2">
      <c r="G9678" s="12"/>
    </row>
    <row r="9679" spans="7:7" x14ac:dyDescent="0.2">
      <c r="G9679" s="12"/>
    </row>
    <row r="9680" spans="7:7" x14ac:dyDescent="0.2">
      <c r="G9680" s="12"/>
    </row>
    <row r="9681" spans="7:7" x14ac:dyDescent="0.2">
      <c r="G9681" s="12"/>
    </row>
    <row r="9682" spans="7:7" x14ac:dyDescent="0.2">
      <c r="G9682" s="12"/>
    </row>
    <row r="9683" spans="7:7" x14ac:dyDescent="0.2">
      <c r="G9683" s="12"/>
    </row>
    <row r="9684" spans="7:7" x14ac:dyDescent="0.2">
      <c r="G9684" s="12"/>
    </row>
    <row r="9685" spans="7:7" x14ac:dyDescent="0.2">
      <c r="G9685" s="12"/>
    </row>
    <row r="9686" spans="7:7" x14ac:dyDescent="0.2">
      <c r="G9686" s="12"/>
    </row>
    <row r="9687" spans="7:7" x14ac:dyDescent="0.2">
      <c r="G9687" s="12"/>
    </row>
    <row r="9688" spans="7:7" x14ac:dyDescent="0.2">
      <c r="G9688" s="12"/>
    </row>
    <row r="9689" spans="7:7" x14ac:dyDescent="0.2">
      <c r="G9689" s="12"/>
    </row>
    <row r="9690" spans="7:7" x14ac:dyDescent="0.2">
      <c r="G9690" s="12"/>
    </row>
    <row r="9691" spans="7:7" x14ac:dyDescent="0.2">
      <c r="G9691" s="12"/>
    </row>
    <row r="9692" spans="7:7" x14ac:dyDescent="0.2">
      <c r="G9692" s="12"/>
    </row>
    <row r="9693" spans="7:7" x14ac:dyDescent="0.2">
      <c r="G9693" s="12"/>
    </row>
    <row r="9694" spans="7:7" x14ac:dyDescent="0.2">
      <c r="G9694" s="12"/>
    </row>
    <row r="9695" spans="7:7" x14ac:dyDescent="0.2">
      <c r="G9695" s="12"/>
    </row>
    <row r="9696" spans="7:7" x14ac:dyDescent="0.2">
      <c r="G9696" s="12"/>
    </row>
    <row r="9697" spans="7:7" x14ac:dyDescent="0.2">
      <c r="G9697" s="12"/>
    </row>
    <row r="9698" spans="7:7" x14ac:dyDescent="0.2">
      <c r="G9698" s="12"/>
    </row>
    <row r="9699" spans="7:7" x14ac:dyDescent="0.2">
      <c r="G9699" s="12"/>
    </row>
    <row r="9700" spans="7:7" x14ac:dyDescent="0.2">
      <c r="G9700" s="12"/>
    </row>
    <row r="9701" spans="7:7" x14ac:dyDescent="0.2">
      <c r="G9701" s="12"/>
    </row>
    <row r="9702" spans="7:7" x14ac:dyDescent="0.2">
      <c r="G9702" s="12"/>
    </row>
    <row r="9703" spans="7:7" x14ac:dyDescent="0.2">
      <c r="G9703" s="12"/>
    </row>
    <row r="9704" spans="7:7" x14ac:dyDescent="0.2">
      <c r="G9704" s="12"/>
    </row>
    <row r="9705" spans="7:7" x14ac:dyDescent="0.2">
      <c r="G9705" s="12"/>
    </row>
    <row r="9706" spans="7:7" x14ac:dyDescent="0.2">
      <c r="G9706" s="12"/>
    </row>
    <row r="9707" spans="7:7" x14ac:dyDescent="0.2">
      <c r="G9707" s="12"/>
    </row>
    <row r="9708" spans="7:7" x14ac:dyDescent="0.2">
      <c r="G9708" s="12"/>
    </row>
    <row r="9709" spans="7:7" x14ac:dyDescent="0.2">
      <c r="G9709" s="12"/>
    </row>
    <row r="9710" spans="7:7" x14ac:dyDescent="0.2">
      <c r="G9710" s="12"/>
    </row>
    <row r="9711" spans="7:7" x14ac:dyDescent="0.2">
      <c r="G9711" s="12"/>
    </row>
    <row r="9712" spans="7:7" x14ac:dyDescent="0.2">
      <c r="G9712" s="12"/>
    </row>
    <row r="9713" spans="7:7" x14ac:dyDescent="0.2">
      <c r="G9713" s="12"/>
    </row>
    <row r="9714" spans="7:7" x14ac:dyDescent="0.2">
      <c r="G9714" s="12"/>
    </row>
    <row r="9715" spans="7:7" x14ac:dyDescent="0.2">
      <c r="G9715" s="12"/>
    </row>
    <row r="9716" spans="7:7" x14ac:dyDescent="0.2">
      <c r="G9716" s="12"/>
    </row>
    <row r="9717" spans="7:7" x14ac:dyDescent="0.2">
      <c r="G9717" s="12"/>
    </row>
    <row r="9718" spans="7:7" x14ac:dyDescent="0.2">
      <c r="G9718" s="12"/>
    </row>
    <row r="9719" spans="7:7" x14ac:dyDescent="0.2">
      <c r="G9719" s="12"/>
    </row>
    <row r="9720" spans="7:7" x14ac:dyDescent="0.2">
      <c r="G9720" s="12"/>
    </row>
    <row r="9721" spans="7:7" x14ac:dyDescent="0.2">
      <c r="G9721" s="12"/>
    </row>
    <row r="9722" spans="7:7" x14ac:dyDescent="0.2">
      <c r="G9722" s="12"/>
    </row>
    <row r="9723" spans="7:7" x14ac:dyDescent="0.2">
      <c r="G9723" s="12"/>
    </row>
    <row r="9724" spans="7:7" x14ac:dyDescent="0.2">
      <c r="G9724" s="12"/>
    </row>
    <row r="9725" spans="7:7" x14ac:dyDescent="0.2">
      <c r="G9725" s="12"/>
    </row>
    <row r="9726" spans="7:7" x14ac:dyDescent="0.2">
      <c r="G9726" s="12"/>
    </row>
    <row r="9727" spans="7:7" x14ac:dyDescent="0.2">
      <c r="G9727" s="12"/>
    </row>
    <row r="9728" spans="7:7" x14ac:dyDescent="0.2">
      <c r="G9728" s="12"/>
    </row>
    <row r="9729" spans="7:7" x14ac:dyDescent="0.2">
      <c r="G9729" s="12"/>
    </row>
    <row r="9730" spans="7:7" x14ac:dyDescent="0.2">
      <c r="G9730" s="12"/>
    </row>
    <row r="9731" spans="7:7" x14ac:dyDescent="0.2">
      <c r="G9731" s="12"/>
    </row>
    <row r="9732" spans="7:7" x14ac:dyDescent="0.2">
      <c r="G9732" s="12"/>
    </row>
    <row r="9733" spans="7:7" x14ac:dyDescent="0.2">
      <c r="G9733" s="12"/>
    </row>
    <row r="9734" spans="7:7" x14ac:dyDescent="0.2">
      <c r="G9734" s="12"/>
    </row>
    <row r="9735" spans="7:7" x14ac:dyDescent="0.2">
      <c r="G9735" s="12"/>
    </row>
    <row r="9736" spans="7:7" x14ac:dyDescent="0.2">
      <c r="G9736" s="12"/>
    </row>
    <row r="9737" spans="7:7" x14ac:dyDescent="0.2">
      <c r="G9737" s="12"/>
    </row>
    <row r="9738" spans="7:7" x14ac:dyDescent="0.2">
      <c r="G9738" s="12"/>
    </row>
    <row r="9739" spans="7:7" x14ac:dyDescent="0.2">
      <c r="G9739" s="12"/>
    </row>
    <row r="9740" spans="7:7" x14ac:dyDescent="0.2">
      <c r="G9740" s="12"/>
    </row>
    <row r="9741" spans="7:7" x14ac:dyDescent="0.2">
      <c r="G9741" s="12"/>
    </row>
    <row r="9742" spans="7:7" x14ac:dyDescent="0.2">
      <c r="G9742" s="12"/>
    </row>
    <row r="9743" spans="7:7" x14ac:dyDescent="0.2">
      <c r="G9743" s="12"/>
    </row>
    <row r="9744" spans="7:7" x14ac:dyDescent="0.2">
      <c r="G9744" s="12"/>
    </row>
    <row r="9745" spans="7:7" x14ac:dyDescent="0.2">
      <c r="G9745" s="12"/>
    </row>
    <row r="9746" spans="7:7" x14ac:dyDescent="0.2">
      <c r="G9746" s="12"/>
    </row>
    <row r="9747" spans="7:7" x14ac:dyDescent="0.2">
      <c r="G9747" s="12"/>
    </row>
    <row r="9748" spans="7:7" x14ac:dyDescent="0.2">
      <c r="G9748" s="12"/>
    </row>
    <row r="9749" spans="7:7" x14ac:dyDescent="0.2">
      <c r="G9749" s="12"/>
    </row>
    <row r="9750" spans="7:7" x14ac:dyDescent="0.2">
      <c r="G9750" s="12"/>
    </row>
    <row r="9751" spans="7:7" x14ac:dyDescent="0.2">
      <c r="G9751" s="12"/>
    </row>
    <row r="9752" spans="7:7" x14ac:dyDescent="0.2">
      <c r="G9752" s="12"/>
    </row>
    <row r="9753" spans="7:7" x14ac:dyDescent="0.2">
      <c r="G9753" s="12"/>
    </row>
    <row r="9754" spans="7:7" x14ac:dyDescent="0.2">
      <c r="G9754" s="12"/>
    </row>
    <row r="9755" spans="7:7" x14ac:dyDescent="0.2">
      <c r="G9755" s="12"/>
    </row>
    <row r="9756" spans="7:7" x14ac:dyDescent="0.2">
      <c r="G9756" s="12"/>
    </row>
    <row r="9757" spans="7:7" x14ac:dyDescent="0.2">
      <c r="G9757" s="12"/>
    </row>
    <row r="9758" spans="7:7" x14ac:dyDescent="0.2">
      <c r="G9758" s="12"/>
    </row>
    <row r="9759" spans="7:7" x14ac:dyDescent="0.2">
      <c r="G9759" s="12"/>
    </row>
    <row r="9760" spans="7:7" x14ac:dyDescent="0.2">
      <c r="G9760" s="12"/>
    </row>
    <row r="9761" spans="7:7" x14ac:dyDescent="0.2">
      <c r="G9761" s="12"/>
    </row>
    <row r="9762" spans="7:7" x14ac:dyDescent="0.2">
      <c r="G9762" s="12"/>
    </row>
    <row r="9763" spans="7:7" x14ac:dyDescent="0.2">
      <c r="G9763" s="12"/>
    </row>
    <row r="9764" spans="7:7" x14ac:dyDescent="0.2">
      <c r="G9764" s="12"/>
    </row>
    <row r="9765" spans="7:7" x14ac:dyDescent="0.2">
      <c r="G9765" s="12"/>
    </row>
    <row r="9766" spans="7:7" x14ac:dyDescent="0.2">
      <c r="G9766" s="12"/>
    </row>
    <row r="9767" spans="7:7" x14ac:dyDescent="0.2">
      <c r="G9767" s="12"/>
    </row>
    <row r="9768" spans="7:7" x14ac:dyDescent="0.2">
      <c r="G9768" s="12"/>
    </row>
    <row r="9769" spans="7:7" x14ac:dyDescent="0.2">
      <c r="G9769" s="12"/>
    </row>
    <row r="9770" spans="7:7" x14ac:dyDescent="0.2">
      <c r="G9770" s="12"/>
    </row>
    <row r="9771" spans="7:7" x14ac:dyDescent="0.2">
      <c r="G9771" s="12"/>
    </row>
    <row r="9772" spans="7:7" x14ac:dyDescent="0.2">
      <c r="G9772" s="12"/>
    </row>
    <row r="9773" spans="7:7" x14ac:dyDescent="0.2">
      <c r="G9773" s="12"/>
    </row>
    <row r="9774" spans="7:7" x14ac:dyDescent="0.2">
      <c r="G9774" s="12"/>
    </row>
    <row r="9775" spans="7:7" x14ac:dyDescent="0.2">
      <c r="G9775" s="12"/>
    </row>
    <row r="9776" spans="7:7" x14ac:dyDescent="0.2">
      <c r="G9776" s="12"/>
    </row>
    <row r="9777" spans="7:7" x14ac:dyDescent="0.2">
      <c r="G9777" s="12"/>
    </row>
    <row r="9778" spans="7:7" x14ac:dyDescent="0.2">
      <c r="G9778" s="12"/>
    </row>
    <row r="9779" spans="7:7" x14ac:dyDescent="0.2">
      <c r="G9779" s="12"/>
    </row>
    <row r="9780" spans="7:7" x14ac:dyDescent="0.2">
      <c r="G9780" s="12"/>
    </row>
    <row r="9781" spans="7:7" x14ac:dyDescent="0.2">
      <c r="G9781" s="12"/>
    </row>
    <row r="9782" spans="7:7" x14ac:dyDescent="0.2">
      <c r="G9782" s="12"/>
    </row>
    <row r="9783" spans="7:7" x14ac:dyDescent="0.2">
      <c r="G9783" s="12"/>
    </row>
    <row r="9784" spans="7:7" x14ac:dyDescent="0.2">
      <c r="G9784" s="12"/>
    </row>
    <row r="9785" spans="7:7" x14ac:dyDescent="0.2">
      <c r="G9785" s="12"/>
    </row>
    <row r="9786" spans="7:7" x14ac:dyDescent="0.2">
      <c r="G9786" s="12"/>
    </row>
    <row r="9787" spans="7:7" x14ac:dyDescent="0.2">
      <c r="G9787" s="12"/>
    </row>
    <row r="9788" spans="7:7" x14ac:dyDescent="0.2">
      <c r="G9788" s="12"/>
    </row>
    <row r="9789" spans="7:7" x14ac:dyDescent="0.2">
      <c r="G9789" s="12"/>
    </row>
    <row r="9790" spans="7:7" x14ac:dyDescent="0.2">
      <c r="G9790" s="12"/>
    </row>
    <row r="9791" spans="7:7" x14ac:dyDescent="0.2">
      <c r="G9791" s="12"/>
    </row>
    <row r="9792" spans="7:7" x14ac:dyDescent="0.2">
      <c r="G9792" s="12"/>
    </row>
    <row r="9793" spans="7:7" x14ac:dyDescent="0.2">
      <c r="G9793" s="12"/>
    </row>
    <row r="9794" spans="7:7" x14ac:dyDescent="0.2">
      <c r="G9794" s="12"/>
    </row>
    <row r="9795" spans="7:7" x14ac:dyDescent="0.2">
      <c r="G9795" s="12"/>
    </row>
    <row r="9796" spans="7:7" x14ac:dyDescent="0.2">
      <c r="G9796" s="12"/>
    </row>
    <row r="9797" spans="7:7" x14ac:dyDescent="0.2">
      <c r="G9797" s="12"/>
    </row>
    <row r="9798" spans="7:7" x14ac:dyDescent="0.2">
      <c r="G9798" s="12"/>
    </row>
    <row r="9799" spans="7:7" x14ac:dyDescent="0.2">
      <c r="G9799" s="12"/>
    </row>
    <row r="9800" spans="7:7" x14ac:dyDescent="0.2">
      <c r="G9800" s="12"/>
    </row>
    <row r="9801" spans="7:7" x14ac:dyDescent="0.2">
      <c r="G9801" s="12"/>
    </row>
    <row r="9802" spans="7:7" x14ac:dyDescent="0.2">
      <c r="G9802" s="12"/>
    </row>
    <row r="9803" spans="7:7" x14ac:dyDescent="0.2">
      <c r="G9803" s="12"/>
    </row>
    <row r="9804" spans="7:7" x14ac:dyDescent="0.2">
      <c r="G9804" s="12"/>
    </row>
    <row r="9805" spans="7:7" x14ac:dyDescent="0.2">
      <c r="G9805" s="12"/>
    </row>
    <row r="9806" spans="7:7" x14ac:dyDescent="0.2">
      <c r="G9806" s="12"/>
    </row>
    <row r="9807" spans="7:7" x14ac:dyDescent="0.2">
      <c r="G9807" s="12"/>
    </row>
    <row r="9808" spans="7:7" x14ac:dyDescent="0.2">
      <c r="G9808" s="12"/>
    </row>
    <row r="9809" spans="7:7" x14ac:dyDescent="0.2">
      <c r="G9809" s="12"/>
    </row>
    <row r="9810" spans="7:7" x14ac:dyDescent="0.2">
      <c r="G9810" s="12"/>
    </row>
    <row r="9811" spans="7:7" x14ac:dyDescent="0.2">
      <c r="G9811" s="12"/>
    </row>
    <row r="9812" spans="7:7" x14ac:dyDescent="0.2">
      <c r="G9812" s="12"/>
    </row>
    <row r="9813" spans="7:7" x14ac:dyDescent="0.2">
      <c r="G9813" s="12"/>
    </row>
    <row r="9814" spans="7:7" x14ac:dyDescent="0.2">
      <c r="G9814" s="12"/>
    </row>
    <row r="9815" spans="7:7" x14ac:dyDescent="0.2">
      <c r="G9815" s="12"/>
    </row>
    <row r="9816" spans="7:7" x14ac:dyDescent="0.2">
      <c r="G9816" s="12"/>
    </row>
    <row r="9817" spans="7:7" x14ac:dyDescent="0.2">
      <c r="G9817" s="12"/>
    </row>
    <row r="9818" spans="7:7" x14ac:dyDescent="0.2">
      <c r="G9818" s="12"/>
    </row>
    <row r="9819" spans="7:7" x14ac:dyDescent="0.2">
      <c r="G9819" s="12"/>
    </row>
    <row r="9820" spans="7:7" x14ac:dyDescent="0.2">
      <c r="G9820" s="12"/>
    </row>
    <row r="9821" spans="7:7" x14ac:dyDescent="0.2">
      <c r="G9821" s="12"/>
    </row>
    <row r="9822" spans="7:7" x14ac:dyDescent="0.2">
      <c r="G9822" s="12"/>
    </row>
    <row r="9823" spans="7:7" x14ac:dyDescent="0.2">
      <c r="G9823" s="12"/>
    </row>
    <row r="9824" spans="7:7" x14ac:dyDescent="0.2">
      <c r="G9824" s="12"/>
    </row>
    <row r="9825" spans="7:7" x14ac:dyDescent="0.2">
      <c r="G9825" s="12"/>
    </row>
    <row r="9826" spans="7:7" x14ac:dyDescent="0.2">
      <c r="G9826" s="12"/>
    </row>
    <row r="9827" spans="7:7" x14ac:dyDescent="0.2">
      <c r="G9827" s="12"/>
    </row>
    <row r="9828" spans="7:7" x14ac:dyDescent="0.2">
      <c r="G9828" s="12"/>
    </row>
    <row r="9829" spans="7:7" x14ac:dyDescent="0.2">
      <c r="G9829" s="12"/>
    </row>
    <row r="9830" spans="7:7" x14ac:dyDescent="0.2">
      <c r="G9830" s="12"/>
    </row>
    <row r="9831" spans="7:7" x14ac:dyDescent="0.2">
      <c r="G9831" s="12"/>
    </row>
    <row r="9832" spans="7:7" x14ac:dyDescent="0.2">
      <c r="G9832" s="12"/>
    </row>
    <row r="9833" spans="7:7" x14ac:dyDescent="0.2">
      <c r="G9833" s="12"/>
    </row>
    <row r="9834" spans="7:7" x14ac:dyDescent="0.2">
      <c r="G9834" s="12"/>
    </row>
    <row r="9835" spans="7:7" x14ac:dyDescent="0.2">
      <c r="G9835" s="12"/>
    </row>
    <row r="9836" spans="7:7" x14ac:dyDescent="0.2">
      <c r="G9836" s="12"/>
    </row>
    <row r="9837" spans="7:7" x14ac:dyDescent="0.2">
      <c r="G9837" s="12"/>
    </row>
    <row r="9838" spans="7:7" x14ac:dyDescent="0.2">
      <c r="G9838" s="12"/>
    </row>
    <row r="9839" spans="7:7" x14ac:dyDescent="0.2">
      <c r="G9839" s="12"/>
    </row>
    <row r="9840" spans="7:7" x14ac:dyDescent="0.2">
      <c r="G9840" s="12"/>
    </row>
    <row r="9841" spans="7:7" x14ac:dyDescent="0.2">
      <c r="G9841" s="12"/>
    </row>
    <row r="9842" spans="7:7" x14ac:dyDescent="0.2">
      <c r="G9842" s="12"/>
    </row>
    <row r="9843" spans="7:7" x14ac:dyDescent="0.2">
      <c r="G9843" s="12"/>
    </row>
    <row r="9844" spans="7:7" x14ac:dyDescent="0.2">
      <c r="G9844" s="12"/>
    </row>
    <row r="9845" spans="7:7" x14ac:dyDescent="0.2">
      <c r="G9845" s="12"/>
    </row>
    <row r="9846" spans="7:7" x14ac:dyDescent="0.2">
      <c r="G9846" s="12"/>
    </row>
    <row r="9847" spans="7:7" x14ac:dyDescent="0.2">
      <c r="G9847" s="12"/>
    </row>
    <row r="9848" spans="7:7" x14ac:dyDescent="0.2">
      <c r="G9848" s="12"/>
    </row>
    <row r="9849" spans="7:7" x14ac:dyDescent="0.2">
      <c r="G9849" s="12"/>
    </row>
    <row r="9850" spans="7:7" x14ac:dyDescent="0.2">
      <c r="G9850" s="12"/>
    </row>
    <row r="9851" spans="7:7" x14ac:dyDescent="0.2">
      <c r="G9851" s="12"/>
    </row>
    <row r="9852" spans="7:7" x14ac:dyDescent="0.2">
      <c r="G9852" s="12"/>
    </row>
    <row r="9853" spans="7:7" x14ac:dyDescent="0.2">
      <c r="G9853" s="12"/>
    </row>
    <row r="9854" spans="7:7" x14ac:dyDescent="0.2">
      <c r="G9854" s="12"/>
    </row>
    <row r="9855" spans="7:7" x14ac:dyDescent="0.2">
      <c r="G9855" s="12"/>
    </row>
    <row r="9856" spans="7:7" x14ac:dyDescent="0.2">
      <c r="G9856" s="12"/>
    </row>
    <row r="9857" spans="7:7" x14ac:dyDescent="0.2">
      <c r="G9857" s="12"/>
    </row>
    <row r="9858" spans="7:7" x14ac:dyDescent="0.2">
      <c r="G9858" s="12"/>
    </row>
    <row r="9859" spans="7:7" x14ac:dyDescent="0.2">
      <c r="G9859" s="12"/>
    </row>
    <row r="9860" spans="7:7" x14ac:dyDescent="0.2">
      <c r="G9860" s="12"/>
    </row>
    <row r="9861" spans="7:7" x14ac:dyDescent="0.2">
      <c r="G9861" s="12"/>
    </row>
    <row r="9862" spans="7:7" x14ac:dyDescent="0.2">
      <c r="G9862" s="12"/>
    </row>
    <row r="9863" spans="7:7" x14ac:dyDescent="0.2">
      <c r="G9863" s="12"/>
    </row>
    <row r="9864" spans="7:7" x14ac:dyDescent="0.2">
      <c r="G9864" s="12"/>
    </row>
    <row r="9865" spans="7:7" x14ac:dyDescent="0.2">
      <c r="G9865" s="12"/>
    </row>
    <row r="9866" spans="7:7" x14ac:dyDescent="0.2">
      <c r="G9866" s="12"/>
    </row>
    <row r="9867" spans="7:7" x14ac:dyDescent="0.2">
      <c r="G9867" s="12"/>
    </row>
    <row r="9868" spans="7:7" x14ac:dyDescent="0.2">
      <c r="G9868" s="12"/>
    </row>
    <row r="9869" spans="7:7" x14ac:dyDescent="0.2">
      <c r="G9869" s="12"/>
    </row>
    <row r="9870" spans="7:7" x14ac:dyDescent="0.2">
      <c r="G9870" s="12"/>
    </row>
    <row r="9871" spans="7:7" x14ac:dyDescent="0.2">
      <c r="G9871" s="12"/>
    </row>
    <row r="9872" spans="7:7" x14ac:dyDescent="0.2">
      <c r="G9872" s="12"/>
    </row>
    <row r="9873" spans="7:7" x14ac:dyDescent="0.2">
      <c r="G9873" s="12"/>
    </row>
    <row r="9874" spans="7:7" x14ac:dyDescent="0.2">
      <c r="G9874" s="12"/>
    </row>
    <row r="9875" spans="7:7" x14ac:dyDescent="0.2">
      <c r="G9875" s="12"/>
    </row>
    <row r="9876" spans="7:7" x14ac:dyDescent="0.2">
      <c r="G9876" s="12"/>
    </row>
    <row r="9877" spans="7:7" x14ac:dyDescent="0.2">
      <c r="G9877" s="12"/>
    </row>
    <row r="9878" spans="7:7" x14ac:dyDescent="0.2">
      <c r="G9878" s="12"/>
    </row>
    <row r="9879" spans="7:7" x14ac:dyDescent="0.2">
      <c r="G9879" s="12"/>
    </row>
    <row r="9880" spans="7:7" x14ac:dyDescent="0.2">
      <c r="G9880" s="12"/>
    </row>
    <row r="9881" spans="7:7" x14ac:dyDescent="0.2">
      <c r="G9881" s="12"/>
    </row>
    <row r="9882" spans="7:7" x14ac:dyDescent="0.2">
      <c r="G9882" s="12"/>
    </row>
    <row r="9883" spans="7:7" x14ac:dyDescent="0.2">
      <c r="G9883" s="12"/>
    </row>
    <row r="9884" spans="7:7" x14ac:dyDescent="0.2">
      <c r="G9884" s="12"/>
    </row>
    <row r="9885" spans="7:7" x14ac:dyDescent="0.2">
      <c r="G9885" s="12"/>
    </row>
    <row r="9886" spans="7:7" x14ac:dyDescent="0.2">
      <c r="G9886" s="12"/>
    </row>
    <row r="9887" spans="7:7" x14ac:dyDescent="0.2">
      <c r="G9887" s="12"/>
    </row>
    <row r="9888" spans="7:7" x14ac:dyDescent="0.2">
      <c r="G9888" s="12"/>
    </row>
    <row r="9889" spans="7:7" x14ac:dyDescent="0.2">
      <c r="G9889" s="12"/>
    </row>
    <row r="9890" spans="7:7" x14ac:dyDescent="0.2">
      <c r="G9890" s="12"/>
    </row>
    <row r="9891" spans="7:7" x14ac:dyDescent="0.2">
      <c r="G9891" s="12"/>
    </row>
    <row r="9892" spans="7:7" x14ac:dyDescent="0.2">
      <c r="G9892" s="12"/>
    </row>
    <row r="9893" spans="7:7" x14ac:dyDescent="0.2">
      <c r="G9893" s="12"/>
    </row>
    <row r="9894" spans="7:7" x14ac:dyDescent="0.2">
      <c r="G9894" s="12"/>
    </row>
    <row r="9895" spans="7:7" x14ac:dyDescent="0.2">
      <c r="G9895" s="12"/>
    </row>
    <row r="9896" spans="7:7" x14ac:dyDescent="0.2">
      <c r="G9896" s="12"/>
    </row>
    <row r="9897" spans="7:7" x14ac:dyDescent="0.2">
      <c r="G9897" s="12"/>
    </row>
    <row r="9898" spans="7:7" x14ac:dyDescent="0.2">
      <c r="G9898" s="12"/>
    </row>
    <row r="9899" spans="7:7" x14ac:dyDescent="0.2">
      <c r="G9899" s="12"/>
    </row>
    <row r="9900" spans="7:7" x14ac:dyDescent="0.2">
      <c r="G9900" s="12"/>
    </row>
    <row r="9901" spans="7:7" x14ac:dyDescent="0.2">
      <c r="G9901" s="12"/>
    </row>
    <row r="9902" spans="7:7" x14ac:dyDescent="0.2">
      <c r="G9902" s="12"/>
    </row>
    <row r="9903" spans="7:7" x14ac:dyDescent="0.2">
      <c r="G9903" s="12"/>
    </row>
    <row r="9904" spans="7:7" x14ac:dyDescent="0.2">
      <c r="G9904" s="12"/>
    </row>
    <row r="9905" spans="7:7" x14ac:dyDescent="0.2">
      <c r="G9905" s="12"/>
    </row>
    <row r="9906" spans="7:7" x14ac:dyDescent="0.2">
      <c r="G9906" s="12"/>
    </row>
    <row r="9907" spans="7:7" x14ac:dyDescent="0.2">
      <c r="G9907" s="12"/>
    </row>
    <row r="9908" spans="7:7" x14ac:dyDescent="0.2">
      <c r="G9908" s="12"/>
    </row>
    <row r="9909" spans="7:7" x14ac:dyDescent="0.2">
      <c r="G9909" s="12"/>
    </row>
    <row r="9910" spans="7:7" x14ac:dyDescent="0.2">
      <c r="G9910" s="12"/>
    </row>
    <row r="9911" spans="7:7" x14ac:dyDescent="0.2">
      <c r="G9911" s="12"/>
    </row>
    <row r="9912" spans="7:7" x14ac:dyDescent="0.2">
      <c r="G9912" s="12"/>
    </row>
    <row r="9913" spans="7:7" x14ac:dyDescent="0.2">
      <c r="G9913" s="12"/>
    </row>
    <row r="9914" spans="7:7" x14ac:dyDescent="0.2">
      <c r="G9914" s="12"/>
    </row>
    <row r="9915" spans="7:7" x14ac:dyDescent="0.2">
      <c r="G9915" s="12"/>
    </row>
    <row r="9916" spans="7:7" x14ac:dyDescent="0.2">
      <c r="G9916" s="12"/>
    </row>
    <row r="9917" spans="7:7" x14ac:dyDescent="0.2">
      <c r="G9917" s="12"/>
    </row>
    <row r="9918" spans="7:7" x14ac:dyDescent="0.2">
      <c r="G9918" s="12"/>
    </row>
    <row r="9919" spans="7:7" x14ac:dyDescent="0.2">
      <c r="G9919" s="12"/>
    </row>
    <row r="9920" spans="7:7" x14ac:dyDescent="0.2">
      <c r="G9920" s="12"/>
    </row>
    <row r="9921" spans="7:7" x14ac:dyDescent="0.2">
      <c r="G9921" s="12"/>
    </row>
    <row r="9922" spans="7:7" x14ac:dyDescent="0.2">
      <c r="G9922" s="12"/>
    </row>
    <row r="9923" spans="7:7" x14ac:dyDescent="0.2">
      <c r="G9923" s="12"/>
    </row>
    <row r="9924" spans="7:7" x14ac:dyDescent="0.2">
      <c r="G9924" s="12"/>
    </row>
    <row r="9925" spans="7:7" x14ac:dyDescent="0.2">
      <c r="G9925" s="12"/>
    </row>
    <row r="9926" spans="7:7" x14ac:dyDescent="0.2">
      <c r="G9926" s="12"/>
    </row>
    <row r="9927" spans="7:7" x14ac:dyDescent="0.2">
      <c r="G9927" s="12"/>
    </row>
    <row r="9928" spans="7:7" x14ac:dyDescent="0.2">
      <c r="G9928" s="12"/>
    </row>
    <row r="9929" spans="7:7" x14ac:dyDescent="0.2">
      <c r="G9929" s="12"/>
    </row>
    <row r="9930" spans="7:7" x14ac:dyDescent="0.2">
      <c r="G9930" s="12"/>
    </row>
    <row r="9931" spans="7:7" x14ac:dyDescent="0.2">
      <c r="G9931" s="12"/>
    </row>
    <row r="9932" spans="7:7" x14ac:dyDescent="0.2">
      <c r="G9932" s="12"/>
    </row>
    <row r="9933" spans="7:7" x14ac:dyDescent="0.2">
      <c r="G9933" s="12"/>
    </row>
    <row r="9934" spans="7:7" x14ac:dyDescent="0.2">
      <c r="G9934" s="12"/>
    </row>
    <row r="9935" spans="7:7" x14ac:dyDescent="0.2">
      <c r="G9935" s="12"/>
    </row>
    <row r="9936" spans="7:7" x14ac:dyDescent="0.2">
      <c r="G9936" s="12"/>
    </row>
    <row r="9937" spans="7:7" x14ac:dyDescent="0.2">
      <c r="G9937" s="12"/>
    </row>
    <row r="9938" spans="7:7" x14ac:dyDescent="0.2">
      <c r="G9938" s="12"/>
    </row>
    <row r="9939" spans="7:7" x14ac:dyDescent="0.2">
      <c r="G9939" s="12"/>
    </row>
    <row r="9940" spans="7:7" x14ac:dyDescent="0.2">
      <c r="G9940" s="12"/>
    </row>
    <row r="9941" spans="7:7" x14ac:dyDescent="0.2">
      <c r="G9941" s="12"/>
    </row>
    <row r="9942" spans="7:7" x14ac:dyDescent="0.2">
      <c r="G9942" s="12"/>
    </row>
    <row r="9943" spans="7:7" x14ac:dyDescent="0.2">
      <c r="G9943" s="12"/>
    </row>
    <row r="9944" spans="7:7" x14ac:dyDescent="0.2">
      <c r="G9944" s="12"/>
    </row>
    <row r="9945" spans="7:7" x14ac:dyDescent="0.2">
      <c r="G9945" s="12"/>
    </row>
    <row r="9946" spans="7:7" x14ac:dyDescent="0.2">
      <c r="G9946" s="12"/>
    </row>
    <row r="9947" spans="7:7" x14ac:dyDescent="0.2">
      <c r="G9947" s="12"/>
    </row>
    <row r="9948" spans="7:7" x14ac:dyDescent="0.2">
      <c r="G9948" s="12"/>
    </row>
    <row r="9949" spans="7:7" x14ac:dyDescent="0.2">
      <c r="G9949" s="12"/>
    </row>
    <row r="9950" spans="7:7" x14ac:dyDescent="0.2">
      <c r="G9950" s="12"/>
    </row>
    <row r="9951" spans="7:7" x14ac:dyDescent="0.2">
      <c r="G9951" s="12"/>
    </row>
    <row r="9952" spans="7:7" x14ac:dyDescent="0.2">
      <c r="G9952" s="12"/>
    </row>
    <row r="9953" spans="7:7" x14ac:dyDescent="0.2">
      <c r="G9953" s="12"/>
    </row>
    <row r="9954" spans="7:7" x14ac:dyDescent="0.2">
      <c r="G9954" s="12"/>
    </row>
    <row r="9955" spans="7:7" x14ac:dyDescent="0.2">
      <c r="G9955" s="12"/>
    </row>
    <row r="9956" spans="7:7" x14ac:dyDescent="0.2">
      <c r="G9956" s="12"/>
    </row>
    <row r="9957" spans="7:7" x14ac:dyDescent="0.2">
      <c r="G9957" s="12"/>
    </row>
    <row r="9958" spans="7:7" x14ac:dyDescent="0.2">
      <c r="G9958" s="12"/>
    </row>
    <row r="9959" spans="7:7" x14ac:dyDescent="0.2">
      <c r="G9959" s="12"/>
    </row>
    <row r="9960" spans="7:7" x14ac:dyDescent="0.2">
      <c r="G9960" s="12"/>
    </row>
    <row r="9961" spans="7:7" x14ac:dyDescent="0.2">
      <c r="G9961" s="12"/>
    </row>
    <row r="9962" spans="7:7" x14ac:dyDescent="0.2">
      <c r="G9962" s="12"/>
    </row>
    <row r="9963" spans="7:7" x14ac:dyDescent="0.2">
      <c r="G9963" s="12"/>
    </row>
    <row r="9964" spans="7:7" x14ac:dyDescent="0.2">
      <c r="G9964" s="12"/>
    </row>
    <row r="9965" spans="7:7" x14ac:dyDescent="0.2">
      <c r="G9965" s="12"/>
    </row>
    <row r="9966" spans="7:7" x14ac:dyDescent="0.2">
      <c r="G9966" s="12"/>
    </row>
    <row r="9967" spans="7:7" x14ac:dyDescent="0.2">
      <c r="G9967" s="12"/>
    </row>
    <row r="9968" spans="7:7" x14ac:dyDescent="0.2">
      <c r="G9968" s="12"/>
    </row>
    <row r="9969" spans="7:7" x14ac:dyDescent="0.2">
      <c r="G9969" s="12"/>
    </row>
    <row r="9970" spans="7:7" x14ac:dyDescent="0.2">
      <c r="G9970" s="12"/>
    </row>
    <row r="9971" spans="7:7" x14ac:dyDescent="0.2">
      <c r="G9971" s="12"/>
    </row>
    <row r="9972" spans="7:7" x14ac:dyDescent="0.2">
      <c r="G9972" s="12"/>
    </row>
    <row r="9973" spans="7:7" x14ac:dyDescent="0.2">
      <c r="G9973" s="12"/>
    </row>
    <row r="9974" spans="7:7" x14ac:dyDescent="0.2">
      <c r="G9974" s="12"/>
    </row>
    <row r="9975" spans="7:7" x14ac:dyDescent="0.2">
      <c r="G9975" s="12"/>
    </row>
    <row r="9976" spans="7:7" x14ac:dyDescent="0.2">
      <c r="G9976" s="12"/>
    </row>
    <row r="9977" spans="7:7" x14ac:dyDescent="0.2">
      <c r="G9977" s="12"/>
    </row>
    <row r="9978" spans="7:7" x14ac:dyDescent="0.2">
      <c r="G9978" s="12"/>
    </row>
    <row r="9979" spans="7:7" x14ac:dyDescent="0.2">
      <c r="G9979" s="12"/>
    </row>
    <row r="9980" spans="7:7" x14ac:dyDescent="0.2">
      <c r="G9980" s="12"/>
    </row>
    <row r="9981" spans="7:7" x14ac:dyDescent="0.2">
      <c r="G9981" s="12"/>
    </row>
    <row r="9982" spans="7:7" x14ac:dyDescent="0.2">
      <c r="G9982" s="12"/>
    </row>
    <row r="9983" spans="7:7" x14ac:dyDescent="0.2">
      <c r="G9983" s="12"/>
    </row>
    <row r="9984" spans="7:7" x14ac:dyDescent="0.2">
      <c r="G9984" s="12"/>
    </row>
    <row r="9985" spans="7:7" x14ac:dyDescent="0.2">
      <c r="G9985" s="12"/>
    </row>
    <row r="9986" spans="7:7" x14ac:dyDescent="0.2">
      <c r="G9986" s="12"/>
    </row>
    <row r="9987" spans="7:7" x14ac:dyDescent="0.2">
      <c r="G9987" s="12"/>
    </row>
    <row r="9988" spans="7:7" x14ac:dyDescent="0.2">
      <c r="G9988" s="12"/>
    </row>
    <row r="9989" spans="7:7" x14ac:dyDescent="0.2">
      <c r="G9989" s="12"/>
    </row>
    <row r="9990" spans="7:7" x14ac:dyDescent="0.2">
      <c r="G9990" s="12"/>
    </row>
    <row r="9991" spans="7:7" x14ac:dyDescent="0.2">
      <c r="G9991" s="12"/>
    </row>
    <row r="9992" spans="7:7" x14ac:dyDescent="0.2">
      <c r="G9992" s="12"/>
    </row>
    <row r="9993" spans="7:7" x14ac:dyDescent="0.2">
      <c r="G9993" s="12"/>
    </row>
    <row r="9994" spans="7:7" x14ac:dyDescent="0.2">
      <c r="G9994" s="12"/>
    </row>
    <row r="9995" spans="7:7" x14ac:dyDescent="0.2">
      <c r="G9995" s="12"/>
    </row>
    <row r="9996" spans="7:7" x14ac:dyDescent="0.2">
      <c r="G9996" s="12"/>
    </row>
    <row r="9997" spans="7:7" x14ac:dyDescent="0.2">
      <c r="G9997" s="12"/>
    </row>
    <row r="9998" spans="7:7" x14ac:dyDescent="0.2">
      <c r="G9998" s="12"/>
    </row>
    <row r="9999" spans="7:7" x14ac:dyDescent="0.2">
      <c r="G9999" s="12"/>
    </row>
    <row r="10000" spans="7:7" x14ac:dyDescent="0.2">
      <c r="G10000" s="12"/>
    </row>
    <row r="10001" spans="7:7" x14ac:dyDescent="0.2">
      <c r="G10001" s="12"/>
    </row>
    <row r="10002" spans="7:7" x14ac:dyDescent="0.2">
      <c r="G10002" s="12"/>
    </row>
    <row r="10003" spans="7:7" x14ac:dyDescent="0.2">
      <c r="G10003" s="12"/>
    </row>
    <row r="10004" spans="7:7" x14ac:dyDescent="0.2">
      <c r="G10004" s="12"/>
    </row>
    <row r="10005" spans="7:7" x14ac:dyDescent="0.2">
      <c r="G10005" s="12"/>
    </row>
    <row r="10006" spans="7:7" x14ac:dyDescent="0.2">
      <c r="G10006" s="12"/>
    </row>
    <row r="10007" spans="7:7" x14ac:dyDescent="0.2">
      <c r="G10007" s="12"/>
    </row>
    <row r="10008" spans="7:7" x14ac:dyDescent="0.2">
      <c r="G10008" s="12"/>
    </row>
    <row r="10009" spans="7:7" x14ac:dyDescent="0.2">
      <c r="G10009" s="12"/>
    </row>
    <row r="10010" spans="7:7" x14ac:dyDescent="0.2">
      <c r="G10010" s="12"/>
    </row>
    <row r="10011" spans="7:7" x14ac:dyDescent="0.2">
      <c r="G10011" s="12"/>
    </row>
    <row r="10012" spans="7:7" x14ac:dyDescent="0.2">
      <c r="G10012" s="12"/>
    </row>
    <row r="10013" spans="7:7" x14ac:dyDescent="0.2">
      <c r="G10013" s="12"/>
    </row>
    <row r="10014" spans="7:7" x14ac:dyDescent="0.2">
      <c r="G10014" s="12"/>
    </row>
    <row r="10015" spans="7:7" x14ac:dyDescent="0.2">
      <c r="G10015" s="12"/>
    </row>
    <row r="10016" spans="7:7" x14ac:dyDescent="0.2">
      <c r="G10016" s="12"/>
    </row>
    <row r="10017" spans="7:7" x14ac:dyDescent="0.2">
      <c r="G10017" s="12"/>
    </row>
    <row r="10018" spans="7:7" x14ac:dyDescent="0.2">
      <c r="G10018" s="12"/>
    </row>
    <row r="10019" spans="7:7" x14ac:dyDescent="0.2">
      <c r="G10019" s="12"/>
    </row>
    <row r="10020" spans="7:7" x14ac:dyDescent="0.2">
      <c r="G10020" s="12"/>
    </row>
    <row r="10021" spans="7:7" x14ac:dyDescent="0.2">
      <c r="G10021" s="12"/>
    </row>
    <row r="10022" spans="7:7" x14ac:dyDescent="0.2">
      <c r="G10022" s="12"/>
    </row>
    <row r="10023" spans="7:7" x14ac:dyDescent="0.2">
      <c r="G10023" s="12"/>
    </row>
    <row r="10024" spans="7:7" x14ac:dyDescent="0.2">
      <c r="G10024" s="12"/>
    </row>
    <row r="10025" spans="7:7" x14ac:dyDescent="0.2">
      <c r="G10025" s="12"/>
    </row>
    <row r="10026" spans="7:7" x14ac:dyDescent="0.2">
      <c r="G10026" s="12"/>
    </row>
    <row r="10027" spans="7:7" x14ac:dyDescent="0.2">
      <c r="G10027" s="12"/>
    </row>
    <row r="10028" spans="7:7" x14ac:dyDescent="0.2">
      <c r="G10028" s="12"/>
    </row>
    <row r="10029" spans="7:7" x14ac:dyDescent="0.2">
      <c r="G10029" s="12"/>
    </row>
    <row r="10030" spans="7:7" x14ac:dyDescent="0.2">
      <c r="G10030" s="12"/>
    </row>
    <row r="10031" spans="7:7" x14ac:dyDescent="0.2">
      <c r="G10031" s="12"/>
    </row>
    <row r="10032" spans="7:7" x14ac:dyDescent="0.2">
      <c r="G10032" s="12"/>
    </row>
    <row r="10033" spans="7:7" x14ac:dyDescent="0.2">
      <c r="G10033" s="12"/>
    </row>
    <row r="10034" spans="7:7" x14ac:dyDescent="0.2">
      <c r="G10034" s="12"/>
    </row>
    <row r="10035" spans="7:7" x14ac:dyDescent="0.2">
      <c r="G10035" s="12"/>
    </row>
    <row r="10036" spans="7:7" x14ac:dyDescent="0.2">
      <c r="G10036" s="12"/>
    </row>
    <row r="10037" spans="7:7" x14ac:dyDescent="0.2">
      <c r="G10037" s="12"/>
    </row>
    <row r="10038" spans="7:7" x14ac:dyDescent="0.2">
      <c r="G10038" s="12"/>
    </row>
    <row r="10039" spans="7:7" x14ac:dyDescent="0.2">
      <c r="G10039" s="12"/>
    </row>
    <row r="10040" spans="7:7" x14ac:dyDescent="0.2">
      <c r="G10040" s="12"/>
    </row>
    <row r="10041" spans="7:7" x14ac:dyDescent="0.2">
      <c r="G10041" s="12"/>
    </row>
    <row r="10042" spans="7:7" x14ac:dyDescent="0.2">
      <c r="G10042" s="12"/>
    </row>
    <row r="10043" spans="7:7" x14ac:dyDescent="0.2">
      <c r="G10043" s="12"/>
    </row>
    <row r="10044" spans="7:7" x14ac:dyDescent="0.2">
      <c r="G10044" s="12"/>
    </row>
    <row r="10045" spans="7:7" x14ac:dyDescent="0.2">
      <c r="G10045" s="12"/>
    </row>
    <row r="10046" spans="7:7" x14ac:dyDescent="0.2">
      <c r="G10046" s="12"/>
    </row>
    <row r="10047" spans="7:7" x14ac:dyDescent="0.2">
      <c r="G10047" s="12"/>
    </row>
    <row r="10048" spans="7:7" x14ac:dyDescent="0.2">
      <c r="G10048" s="12"/>
    </row>
    <row r="10049" spans="7:7" x14ac:dyDescent="0.2">
      <c r="G10049" s="12"/>
    </row>
    <row r="10050" spans="7:7" x14ac:dyDescent="0.2">
      <c r="G10050" s="12"/>
    </row>
    <row r="10051" spans="7:7" x14ac:dyDescent="0.2">
      <c r="G10051" s="12"/>
    </row>
    <row r="10052" spans="7:7" x14ac:dyDescent="0.2">
      <c r="G10052" s="12"/>
    </row>
    <row r="10053" spans="7:7" x14ac:dyDescent="0.2">
      <c r="G10053" s="12"/>
    </row>
    <row r="10054" spans="7:7" x14ac:dyDescent="0.2">
      <c r="G10054" s="12"/>
    </row>
    <row r="10055" spans="7:7" x14ac:dyDescent="0.2">
      <c r="G10055" s="12"/>
    </row>
    <row r="10056" spans="7:7" x14ac:dyDescent="0.2">
      <c r="G10056" s="12"/>
    </row>
    <row r="10057" spans="7:7" x14ac:dyDescent="0.2">
      <c r="G10057" s="12"/>
    </row>
    <row r="10058" spans="7:7" x14ac:dyDescent="0.2">
      <c r="G10058" s="12"/>
    </row>
    <row r="10059" spans="7:7" x14ac:dyDescent="0.2">
      <c r="G10059" s="12"/>
    </row>
    <row r="10060" spans="7:7" x14ac:dyDescent="0.2">
      <c r="G10060" s="12"/>
    </row>
    <row r="10061" spans="7:7" x14ac:dyDescent="0.2">
      <c r="G10061" s="12"/>
    </row>
    <row r="10062" spans="7:7" x14ac:dyDescent="0.2">
      <c r="G10062" s="12"/>
    </row>
    <row r="10063" spans="7:7" x14ac:dyDescent="0.2">
      <c r="G10063" s="12"/>
    </row>
    <row r="10064" spans="7:7" x14ac:dyDescent="0.2">
      <c r="G10064" s="12"/>
    </row>
    <row r="10065" spans="7:7" x14ac:dyDescent="0.2">
      <c r="G10065" s="12"/>
    </row>
    <row r="10066" spans="7:7" x14ac:dyDescent="0.2">
      <c r="G10066" s="12"/>
    </row>
    <row r="10067" spans="7:7" x14ac:dyDescent="0.2">
      <c r="G10067" s="12"/>
    </row>
    <row r="10068" spans="7:7" x14ac:dyDescent="0.2">
      <c r="G10068" s="12"/>
    </row>
    <row r="10069" spans="7:7" x14ac:dyDescent="0.2">
      <c r="G10069" s="12"/>
    </row>
    <row r="10070" spans="7:7" x14ac:dyDescent="0.2">
      <c r="G10070" s="12"/>
    </row>
    <row r="10071" spans="7:7" x14ac:dyDescent="0.2">
      <c r="G10071" s="12"/>
    </row>
    <row r="10072" spans="7:7" x14ac:dyDescent="0.2">
      <c r="G10072" s="12"/>
    </row>
    <row r="10073" spans="7:7" x14ac:dyDescent="0.2">
      <c r="G10073" s="12"/>
    </row>
    <row r="10074" spans="7:7" x14ac:dyDescent="0.2">
      <c r="G10074" s="12"/>
    </row>
    <row r="10075" spans="7:7" x14ac:dyDescent="0.2">
      <c r="G10075" s="12"/>
    </row>
    <row r="10076" spans="7:7" x14ac:dyDescent="0.2">
      <c r="G10076" s="12"/>
    </row>
    <row r="10077" spans="7:7" x14ac:dyDescent="0.2">
      <c r="G10077" s="12"/>
    </row>
    <row r="10078" spans="7:7" x14ac:dyDescent="0.2">
      <c r="G10078" s="12"/>
    </row>
    <row r="10079" spans="7:7" x14ac:dyDescent="0.2">
      <c r="G10079" s="12"/>
    </row>
    <row r="10080" spans="7:7" x14ac:dyDescent="0.2">
      <c r="G10080" s="12"/>
    </row>
    <row r="10081" spans="7:7" x14ac:dyDescent="0.2">
      <c r="G10081" s="12"/>
    </row>
    <row r="10082" spans="7:7" x14ac:dyDescent="0.2">
      <c r="G10082" s="12"/>
    </row>
    <row r="10083" spans="7:7" x14ac:dyDescent="0.2">
      <c r="G10083" s="12"/>
    </row>
    <row r="10084" spans="7:7" x14ac:dyDescent="0.2">
      <c r="G10084" s="12"/>
    </row>
    <row r="10085" spans="7:7" x14ac:dyDescent="0.2">
      <c r="G10085" s="12"/>
    </row>
    <row r="10086" spans="7:7" x14ac:dyDescent="0.2">
      <c r="G10086" s="12"/>
    </row>
    <row r="10087" spans="7:7" x14ac:dyDescent="0.2">
      <c r="G10087" s="12"/>
    </row>
    <row r="10088" spans="7:7" x14ac:dyDescent="0.2">
      <c r="G10088" s="12"/>
    </row>
    <row r="10089" spans="7:7" x14ac:dyDescent="0.2">
      <c r="G10089" s="12"/>
    </row>
    <row r="10090" spans="7:7" x14ac:dyDescent="0.2">
      <c r="G10090" s="12"/>
    </row>
    <row r="10091" spans="7:7" x14ac:dyDescent="0.2">
      <c r="G10091" s="12"/>
    </row>
    <row r="10092" spans="7:7" x14ac:dyDescent="0.2">
      <c r="G10092" s="12"/>
    </row>
    <row r="10093" spans="7:7" x14ac:dyDescent="0.2">
      <c r="G10093" s="12"/>
    </row>
    <row r="10094" spans="7:7" x14ac:dyDescent="0.2">
      <c r="G10094" s="12"/>
    </row>
    <row r="10095" spans="7:7" x14ac:dyDescent="0.2">
      <c r="G10095" s="12"/>
    </row>
    <row r="10096" spans="7:7" x14ac:dyDescent="0.2">
      <c r="G10096" s="12"/>
    </row>
    <row r="10097" spans="7:7" x14ac:dyDescent="0.2">
      <c r="G10097" s="12"/>
    </row>
    <row r="10098" spans="7:7" x14ac:dyDescent="0.2">
      <c r="G10098" s="12"/>
    </row>
    <row r="10099" spans="7:7" x14ac:dyDescent="0.2">
      <c r="G10099" s="12"/>
    </row>
    <row r="10100" spans="7:7" x14ac:dyDescent="0.2">
      <c r="G10100" s="12"/>
    </row>
    <row r="10101" spans="7:7" x14ac:dyDescent="0.2">
      <c r="G10101" s="12"/>
    </row>
    <row r="10102" spans="7:7" x14ac:dyDescent="0.2">
      <c r="G10102" s="12"/>
    </row>
    <row r="10103" spans="7:7" x14ac:dyDescent="0.2">
      <c r="G10103" s="12"/>
    </row>
    <row r="10104" spans="7:7" x14ac:dyDescent="0.2">
      <c r="G10104" s="12"/>
    </row>
    <row r="10105" spans="7:7" x14ac:dyDescent="0.2">
      <c r="G10105" s="12"/>
    </row>
    <row r="10106" spans="7:7" x14ac:dyDescent="0.2">
      <c r="G10106" s="12"/>
    </row>
    <row r="10107" spans="7:7" x14ac:dyDescent="0.2">
      <c r="G10107" s="12"/>
    </row>
    <row r="10108" spans="7:7" x14ac:dyDescent="0.2">
      <c r="G10108" s="12"/>
    </row>
    <row r="10109" spans="7:7" x14ac:dyDescent="0.2">
      <c r="G10109" s="12"/>
    </row>
    <row r="10110" spans="7:7" x14ac:dyDescent="0.2">
      <c r="G10110" s="12"/>
    </row>
    <row r="10111" spans="7:7" x14ac:dyDescent="0.2">
      <c r="G10111" s="12"/>
    </row>
    <row r="10112" spans="7:7" x14ac:dyDescent="0.2">
      <c r="G10112" s="12"/>
    </row>
    <row r="10113" spans="7:7" x14ac:dyDescent="0.2">
      <c r="G10113" s="12"/>
    </row>
    <row r="10114" spans="7:7" x14ac:dyDescent="0.2">
      <c r="G10114" s="12"/>
    </row>
    <row r="10115" spans="7:7" x14ac:dyDescent="0.2">
      <c r="G10115" s="12"/>
    </row>
    <row r="10116" spans="7:7" x14ac:dyDescent="0.2">
      <c r="G10116" s="12"/>
    </row>
    <row r="10117" spans="7:7" x14ac:dyDescent="0.2">
      <c r="G10117" s="12"/>
    </row>
    <row r="10118" spans="7:7" x14ac:dyDescent="0.2">
      <c r="G10118" s="12"/>
    </row>
    <row r="10119" spans="7:7" x14ac:dyDescent="0.2">
      <c r="G10119" s="12"/>
    </row>
    <row r="10120" spans="7:7" x14ac:dyDescent="0.2">
      <c r="G10120" s="12"/>
    </row>
    <row r="10121" spans="7:7" x14ac:dyDescent="0.2">
      <c r="G10121" s="12"/>
    </row>
    <row r="10122" spans="7:7" x14ac:dyDescent="0.2">
      <c r="G10122" s="12"/>
    </row>
    <row r="10123" spans="7:7" x14ac:dyDescent="0.2">
      <c r="G10123" s="12"/>
    </row>
    <row r="10124" spans="7:7" x14ac:dyDescent="0.2">
      <c r="G10124" s="12"/>
    </row>
    <row r="10125" spans="7:7" x14ac:dyDescent="0.2">
      <c r="G10125" s="12"/>
    </row>
    <row r="10126" spans="7:7" x14ac:dyDescent="0.2">
      <c r="G10126" s="12"/>
    </row>
    <row r="10127" spans="7:7" x14ac:dyDescent="0.2">
      <c r="G10127" s="12"/>
    </row>
    <row r="10128" spans="7:7" x14ac:dyDescent="0.2">
      <c r="G10128" s="12"/>
    </row>
    <row r="10129" spans="7:7" x14ac:dyDescent="0.2">
      <c r="G10129" s="12"/>
    </row>
    <row r="10130" spans="7:7" x14ac:dyDescent="0.2">
      <c r="G10130" s="12"/>
    </row>
    <row r="10131" spans="7:7" x14ac:dyDescent="0.2">
      <c r="G10131" s="12"/>
    </row>
    <row r="10132" spans="7:7" x14ac:dyDescent="0.2">
      <c r="G10132" s="12"/>
    </row>
    <row r="10133" spans="7:7" x14ac:dyDescent="0.2">
      <c r="G10133" s="12"/>
    </row>
    <row r="10134" spans="7:7" x14ac:dyDescent="0.2">
      <c r="G10134" s="12"/>
    </row>
    <row r="10135" spans="7:7" x14ac:dyDescent="0.2">
      <c r="G10135" s="12"/>
    </row>
    <row r="10136" spans="7:7" x14ac:dyDescent="0.2">
      <c r="G10136" s="12"/>
    </row>
    <row r="10137" spans="7:7" x14ac:dyDescent="0.2">
      <c r="G10137" s="12"/>
    </row>
    <row r="10138" spans="7:7" x14ac:dyDescent="0.2">
      <c r="G10138" s="12"/>
    </row>
    <row r="10139" spans="7:7" x14ac:dyDescent="0.2">
      <c r="G10139" s="12"/>
    </row>
    <row r="10140" spans="7:7" x14ac:dyDescent="0.2">
      <c r="G10140" s="12"/>
    </row>
    <row r="10141" spans="7:7" x14ac:dyDescent="0.2">
      <c r="G10141" s="12"/>
    </row>
    <row r="10142" spans="7:7" x14ac:dyDescent="0.2">
      <c r="G10142" s="12"/>
    </row>
    <row r="10143" spans="7:7" x14ac:dyDescent="0.2">
      <c r="G10143" s="12"/>
    </row>
    <row r="10144" spans="7:7" x14ac:dyDescent="0.2">
      <c r="G10144" s="12"/>
    </row>
    <row r="10145" spans="7:7" x14ac:dyDescent="0.2">
      <c r="G10145" s="12"/>
    </row>
    <row r="10146" spans="7:7" x14ac:dyDescent="0.2">
      <c r="G10146" s="12"/>
    </row>
    <row r="10147" spans="7:7" x14ac:dyDescent="0.2">
      <c r="G10147" s="12"/>
    </row>
    <row r="10148" spans="7:7" x14ac:dyDescent="0.2">
      <c r="G10148" s="12"/>
    </row>
    <row r="10149" spans="7:7" x14ac:dyDescent="0.2">
      <c r="G10149" s="12"/>
    </row>
    <row r="10150" spans="7:7" x14ac:dyDescent="0.2">
      <c r="G10150" s="12"/>
    </row>
    <row r="10151" spans="7:7" x14ac:dyDescent="0.2">
      <c r="G10151" s="12"/>
    </row>
    <row r="10152" spans="7:7" x14ac:dyDescent="0.2">
      <c r="G10152" s="12"/>
    </row>
    <row r="10153" spans="7:7" x14ac:dyDescent="0.2">
      <c r="G10153" s="12"/>
    </row>
    <row r="10154" spans="7:7" x14ac:dyDescent="0.2">
      <c r="G10154" s="12"/>
    </row>
    <row r="10155" spans="7:7" x14ac:dyDescent="0.2">
      <c r="G10155" s="12"/>
    </row>
    <row r="10156" spans="7:7" x14ac:dyDescent="0.2">
      <c r="G10156" s="12"/>
    </row>
    <row r="10157" spans="7:7" x14ac:dyDescent="0.2">
      <c r="G10157" s="12"/>
    </row>
    <row r="10158" spans="7:7" x14ac:dyDescent="0.2">
      <c r="G10158" s="12"/>
    </row>
    <row r="10159" spans="7:7" x14ac:dyDescent="0.2">
      <c r="G10159" s="12"/>
    </row>
    <row r="10160" spans="7:7" x14ac:dyDescent="0.2">
      <c r="G10160" s="12"/>
    </row>
    <row r="10161" spans="7:7" x14ac:dyDescent="0.2">
      <c r="G10161" s="12"/>
    </row>
    <row r="10162" spans="7:7" x14ac:dyDescent="0.2">
      <c r="G10162" s="12"/>
    </row>
    <row r="10163" spans="7:7" x14ac:dyDescent="0.2">
      <c r="G10163" s="12"/>
    </row>
    <row r="10164" spans="7:7" x14ac:dyDescent="0.2">
      <c r="G10164" s="12"/>
    </row>
    <row r="10165" spans="7:7" x14ac:dyDescent="0.2">
      <c r="G10165" s="12"/>
    </row>
    <row r="10166" spans="7:7" x14ac:dyDescent="0.2">
      <c r="G10166" s="12"/>
    </row>
    <row r="10167" spans="7:7" x14ac:dyDescent="0.2">
      <c r="G10167" s="12"/>
    </row>
    <row r="10168" spans="7:7" x14ac:dyDescent="0.2">
      <c r="G10168" s="12"/>
    </row>
    <row r="10169" spans="7:7" x14ac:dyDescent="0.2">
      <c r="G10169" s="12"/>
    </row>
    <row r="10170" spans="7:7" x14ac:dyDescent="0.2">
      <c r="G10170" s="12"/>
    </row>
    <row r="10171" spans="7:7" x14ac:dyDescent="0.2">
      <c r="G10171" s="12"/>
    </row>
    <row r="10172" spans="7:7" x14ac:dyDescent="0.2">
      <c r="G10172" s="12"/>
    </row>
    <row r="10173" spans="7:7" x14ac:dyDescent="0.2">
      <c r="G10173" s="12"/>
    </row>
    <row r="10174" spans="7:7" x14ac:dyDescent="0.2">
      <c r="G10174" s="12"/>
    </row>
    <row r="10175" spans="7:7" x14ac:dyDescent="0.2">
      <c r="G10175" s="12"/>
    </row>
    <row r="10176" spans="7:7" x14ac:dyDescent="0.2">
      <c r="G10176" s="12"/>
    </row>
    <row r="10177" spans="7:7" x14ac:dyDescent="0.2">
      <c r="G10177" s="12"/>
    </row>
    <row r="10178" spans="7:7" x14ac:dyDescent="0.2">
      <c r="G10178" s="12"/>
    </row>
    <row r="10179" spans="7:7" x14ac:dyDescent="0.2">
      <c r="G10179" s="12"/>
    </row>
    <row r="10180" spans="7:7" x14ac:dyDescent="0.2">
      <c r="G10180" s="12"/>
    </row>
    <row r="10181" spans="7:7" x14ac:dyDescent="0.2">
      <c r="G10181" s="12"/>
    </row>
    <row r="10182" spans="7:7" x14ac:dyDescent="0.2">
      <c r="G10182" s="12"/>
    </row>
    <row r="10183" spans="7:7" x14ac:dyDescent="0.2">
      <c r="G10183" s="12"/>
    </row>
    <row r="10184" spans="7:7" x14ac:dyDescent="0.2">
      <c r="G10184" s="12"/>
    </row>
    <row r="10185" spans="7:7" x14ac:dyDescent="0.2">
      <c r="G10185" s="12"/>
    </row>
    <row r="10186" spans="7:7" x14ac:dyDescent="0.2">
      <c r="G10186" s="12"/>
    </row>
    <row r="10187" spans="7:7" x14ac:dyDescent="0.2">
      <c r="G10187" s="12"/>
    </row>
    <row r="10188" spans="7:7" x14ac:dyDescent="0.2">
      <c r="G10188" s="12"/>
    </row>
    <row r="10189" spans="7:7" x14ac:dyDescent="0.2">
      <c r="G10189" s="12"/>
    </row>
    <row r="10190" spans="7:7" x14ac:dyDescent="0.2">
      <c r="G10190" s="12"/>
    </row>
    <row r="10191" spans="7:7" x14ac:dyDescent="0.2">
      <c r="G10191" s="12"/>
    </row>
    <row r="10192" spans="7:7" x14ac:dyDescent="0.2">
      <c r="G10192" s="12"/>
    </row>
    <row r="10193" spans="7:7" x14ac:dyDescent="0.2">
      <c r="G10193" s="12"/>
    </row>
    <row r="10194" spans="7:7" x14ac:dyDescent="0.2">
      <c r="G10194" s="12"/>
    </row>
    <row r="10195" spans="7:7" x14ac:dyDescent="0.2">
      <c r="G10195" s="12"/>
    </row>
    <row r="10196" spans="7:7" x14ac:dyDescent="0.2">
      <c r="G10196" s="12"/>
    </row>
    <row r="10197" spans="7:7" x14ac:dyDescent="0.2">
      <c r="G10197" s="12"/>
    </row>
    <row r="10198" spans="7:7" x14ac:dyDescent="0.2">
      <c r="G10198" s="12"/>
    </row>
    <row r="10199" spans="7:7" x14ac:dyDescent="0.2">
      <c r="G10199" s="12"/>
    </row>
    <row r="10200" spans="7:7" x14ac:dyDescent="0.2">
      <c r="G10200" s="12"/>
    </row>
    <row r="10201" spans="7:7" x14ac:dyDescent="0.2">
      <c r="G10201" s="12"/>
    </row>
    <row r="10202" spans="7:7" x14ac:dyDescent="0.2">
      <c r="G10202" s="12"/>
    </row>
    <row r="10203" spans="7:7" x14ac:dyDescent="0.2">
      <c r="G10203" s="12"/>
    </row>
    <row r="10204" spans="7:7" x14ac:dyDescent="0.2">
      <c r="G10204" s="12"/>
    </row>
    <row r="10205" spans="7:7" x14ac:dyDescent="0.2">
      <c r="G10205" s="12"/>
    </row>
    <row r="10206" spans="7:7" x14ac:dyDescent="0.2">
      <c r="G10206" s="12"/>
    </row>
    <row r="10207" spans="7:7" x14ac:dyDescent="0.2">
      <c r="G10207" s="12"/>
    </row>
    <row r="10208" spans="7:7" x14ac:dyDescent="0.2">
      <c r="G10208" s="12"/>
    </row>
    <row r="10209" spans="7:7" x14ac:dyDescent="0.2">
      <c r="G10209" s="12"/>
    </row>
    <row r="10210" spans="7:7" x14ac:dyDescent="0.2">
      <c r="G10210" s="12"/>
    </row>
    <row r="10211" spans="7:7" x14ac:dyDescent="0.2">
      <c r="G10211" s="12"/>
    </row>
    <row r="10212" spans="7:7" x14ac:dyDescent="0.2">
      <c r="G10212" s="12"/>
    </row>
    <row r="10213" spans="7:7" x14ac:dyDescent="0.2">
      <c r="G10213" s="12"/>
    </row>
    <row r="10214" spans="7:7" x14ac:dyDescent="0.2">
      <c r="G10214" s="12"/>
    </row>
    <row r="10215" spans="7:7" x14ac:dyDescent="0.2">
      <c r="G10215" s="12"/>
    </row>
    <row r="10216" spans="7:7" x14ac:dyDescent="0.2">
      <c r="G10216" s="12"/>
    </row>
    <row r="10217" spans="7:7" x14ac:dyDescent="0.2">
      <c r="G10217" s="12"/>
    </row>
    <row r="10218" spans="7:7" x14ac:dyDescent="0.2">
      <c r="G10218" s="12"/>
    </row>
    <row r="10219" spans="7:7" x14ac:dyDescent="0.2">
      <c r="G10219" s="12"/>
    </row>
    <row r="10220" spans="7:7" x14ac:dyDescent="0.2">
      <c r="G10220" s="12"/>
    </row>
    <row r="10221" spans="7:7" x14ac:dyDescent="0.2">
      <c r="G10221" s="12"/>
    </row>
    <row r="10222" spans="7:7" x14ac:dyDescent="0.2">
      <c r="G10222" s="12"/>
    </row>
    <row r="10223" spans="7:7" x14ac:dyDescent="0.2">
      <c r="G10223" s="12"/>
    </row>
    <row r="10224" spans="7:7" x14ac:dyDescent="0.2">
      <c r="G10224" s="12"/>
    </row>
    <row r="10225" spans="7:7" x14ac:dyDescent="0.2">
      <c r="G10225" s="12"/>
    </row>
    <row r="10226" spans="7:7" x14ac:dyDescent="0.2">
      <c r="G10226" s="12"/>
    </row>
    <row r="10227" spans="7:7" x14ac:dyDescent="0.2">
      <c r="G10227" s="12"/>
    </row>
    <row r="10228" spans="7:7" x14ac:dyDescent="0.2">
      <c r="G10228" s="12"/>
    </row>
    <row r="10229" spans="7:7" x14ac:dyDescent="0.2">
      <c r="G10229" s="12"/>
    </row>
    <row r="10230" spans="7:7" x14ac:dyDescent="0.2">
      <c r="G10230" s="12"/>
    </row>
    <row r="10231" spans="7:7" x14ac:dyDescent="0.2">
      <c r="G10231" s="12"/>
    </row>
    <row r="10232" spans="7:7" x14ac:dyDescent="0.2">
      <c r="G10232" s="12"/>
    </row>
    <row r="10233" spans="7:7" x14ac:dyDescent="0.2">
      <c r="G10233" s="12"/>
    </row>
    <row r="10234" spans="7:7" x14ac:dyDescent="0.2">
      <c r="G10234" s="12"/>
    </row>
    <row r="10235" spans="7:7" x14ac:dyDescent="0.2">
      <c r="G10235" s="12"/>
    </row>
    <row r="10236" spans="7:7" x14ac:dyDescent="0.2">
      <c r="G10236" s="12"/>
    </row>
    <row r="10237" spans="7:7" x14ac:dyDescent="0.2">
      <c r="G10237" s="12"/>
    </row>
    <row r="10238" spans="7:7" x14ac:dyDescent="0.2">
      <c r="G10238" s="12"/>
    </row>
    <row r="10239" spans="7:7" x14ac:dyDescent="0.2">
      <c r="G10239" s="12"/>
    </row>
    <row r="10240" spans="7:7" x14ac:dyDescent="0.2">
      <c r="G10240" s="12"/>
    </row>
    <row r="10241" spans="7:7" x14ac:dyDescent="0.2">
      <c r="G10241" s="12"/>
    </row>
    <row r="10242" spans="7:7" x14ac:dyDescent="0.2">
      <c r="G10242" s="12"/>
    </row>
    <row r="10243" spans="7:7" x14ac:dyDescent="0.2">
      <c r="G10243" s="12"/>
    </row>
    <row r="10244" spans="7:7" x14ac:dyDescent="0.2">
      <c r="G10244" s="12"/>
    </row>
    <row r="10245" spans="7:7" x14ac:dyDescent="0.2">
      <c r="G10245" s="12"/>
    </row>
    <row r="10246" spans="7:7" x14ac:dyDescent="0.2">
      <c r="G10246" s="12"/>
    </row>
    <row r="10247" spans="7:7" x14ac:dyDescent="0.2">
      <c r="G10247" s="12"/>
    </row>
    <row r="10248" spans="7:7" x14ac:dyDescent="0.2">
      <c r="G10248" s="12"/>
    </row>
    <row r="10249" spans="7:7" x14ac:dyDescent="0.2">
      <c r="G10249" s="12"/>
    </row>
    <row r="10250" spans="7:7" x14ac:dyDescent="0.2">
      <c r="G10250" s="12"/>
    </row>
    <row r="10251" spans="7:7" x14ac:dyDescent="0.2">
      <c r="G10251" s="12"/>
    </row>
    <row r="10252" spans="7:7" x14ac:dyDescent="0.2">
      <c r="G10252" s="12"/>
    </row>
    <row r="10253" spans="7:7" x14ac:dyDescent="0.2">
      <c r="G10253" s="12"/>
    </row>
    <row r="10254" spans="7:7" x14ac:dyDescent="0.2">
      <c r="G10254" s="12"/>
    </row>
    <row r="10255" spans="7:7" x14ac:dyDescent="0.2">
      <c r="G10255" s="12"/>
    </row>
    <row r="10256" spans="7:7" x14ac:dyDescent="0.2">
      <c r="G10256" s="12"/>
    </row>
    <row r="10257" spans="7:7" x14ac:dyDescent="0.2">
      <c r="G10257" s="12"/>
    </row>
    <row r="10258" spans="7:7" x14ac:dyDescent="0.2">
      <c r="G10258" s="12"/>
    </row>
    <row r="10259" spans="7:7" x14ac:dyDescent="0.2">
      <c r="G10259" s="12"/>
    </row>
    <row r="10260" spans="7:7" x14ac:dyDescent="0.2">
      <c r="G10260" s="12"/>
    </row>
    <row r="10261" spans="7:7" x14ac:dyDescent="0.2">
      <c r="G10261" s="12"/>
    </row>
    <row r="10262" spans="7:7" x14ac:dyDescent="0.2">
      <c r="G10262" s="12"/>
    </row>
    <row r="10263" spans="7:7" x14ac:dyDescent="0.2">
      <c r="G10263" s="12"/>
    </row>
    <row r="10264" spans="7:7" x14ac:dyDescent="0.2">
      <c r="G10264" s="12"/>
    </row>
    <row r="10265" spans="7:7" x14ac:dyDescent="0.2">
      <c r="G10265" s="12"/>
    </row>
    <row r="10266" spans="7:7" x14ac:dyDescent="0.2">
      <c r="G10266" s="12"/>
    </row>
    <row r="10267" spans="7:7" x14ac:dyDescent="0.2">
      <c r="G10267" s="12"/>
    </row>
    <row r="10268" spans="7:7" x14ac:dyDescent="0.2">
      <c r="G10268" s="12"/>
    </row>
    <row r="10269" spans="7:7" x14ac:dyDescent="0.2">
      <c r="G10269" s="12"/>
    </row>
    <row r="10270" spans="7:7" x14ac:dyDescent="0.2">
      <c r="G10270" s="12"/>
    </row>
    <row r="10271" spans="7:7" x14ac:dyDescent="0.2">
      <c r="G10271" s="12"/>
    </row>
    <row r="10272" spans="7:7" x14ac:dyDescent="0.2">
      <c r="G10272" s="12"/>
    </row>
    <row r="10273" spans="7:7" x14ac:dyDescent="0.2">
      <c r="G10273" s="12"/>
    </row>
    <row r="10274" spans="7:7" x14ac:dyDescent="0.2">
      <c r="G10274" s="12"/>
    </row>
    <row r="10275" spans="7:7" x14ac:dyDescent="0.2">
      <c r="G10275" s="12"/>
    </row>
    <row r="10276" spans="7:7" x14ac:dyDescent="0.2">
      <c r="G10276" s="12"/>
    </row>
    <row r="10277" spans="7:7" x14ac:dyDescent="0.2">
      <c r="G10277" s="12"/>
    </row>
    <row r="10278" spans="7:7" x14ac:dyDescent="0.2">
      <c r="G10278" s="12"/>
    </row>
    <row r="10279" spans="7:7" x14ac:dyDescent="0.2">
      <c r="G10279" s="12"/>
    </row>
    <row r="10280" spans="7:7" x14ac:dyDescent="0.2">
      <c r="G10280" s="12"/>
    </row>
    <row r="10281" spans="7:7" x14ac:dyDescent="0.2">
      <c r="G10281" s="12"/>
    </row>
    <row r="10282" spans="7:7" x14ac:dyDescent="0.2">
      <c r="G10282" s="12"/>
    </row>
    <row r="10283" spans="7:7" x14ac:dyDescent="0.2">
      <c r="G10283" s="12"/>
    </row>
    <row r="10284" spans="7:7" x14ac:dyDescent="0.2">
      <c r="G10284" s="12"/>
    </row>
    <row r="10285" spans="7:7" x14ac:dyDescent="0.2">
      <c r="G10285" s="12"/>
    </row>
    <row r="10286" spans="7:7" x14ac:dyDescent="0.2">
      <c r="G10286" s="12"/>
    </row>
    <row r="10287" spans="7:7" x14ac:dyDescent="0.2">
      <c r="G10287" s="12"/>
    </row>
    <row r="10288" spans="7:7" x14ac:dyDescent="0.2">
      <c r="G10288" s="12"/>
    </row>
    <row r="10289" spans="7:7" x14ac:dyDescent="0.2">
      <c r="G10289" s="12"/>
    </row>
    <row r="10290" spans="7:7" x14ac:dyDescent="0.2">
      <c r="G10290" s="12"/>
    </row>
    <row r="10291" spans="7:7" x14ac:dyDescent="0.2">
      <c r="G10291" s="12"/>
    </row>
    <row r="10292" spans="7:7" x14ac:dyDescent="0.2">
      <c r="G10292" s="12"/>
    </row>
    <row r="10293" spans="7:7" x14ac:dyDescent="0.2">
      <c r="G10293" s="12"/>
    </row>
    <row r="10294" spans="7:7" x14ac:dyDescent="0.2">
      <c r="G10294" s="12"/>
    </row>
    <row r="10295" spans="7:7" x14ac:dyDescent="0.2">
      <c r="G10295" s="12"/>
    </row>
    <row r="10296" spans="7:7" x14ac:dyDescent="0.2">
      <c r="G10296" s="12"/>
    </row>
    <row r="10297" spans="7:7" x14ac:dyDescent="0.2">
      <c r="G10297" s="12"/>
    </row>
    <row r="10298" spans="7:7" x14ac:dyDescent="0.2">
      <c r="G10298" s="12"/>
    </row>
    <row r="10299" spans="7:7" x14ac:dyDescent="0.2">
      <c r="G10299" s="12"/>
    </row>
    <row r="10300" spans="7:7" x14ac:dyDescent="0.2">
      <c r="G10300" s="12"/>
    </row>
    <row r="10301" spans="7:7" x14ac:dyDescent="0.2">
      <c r="G10301" s="12"/>
    </row>
    <row r="10302" spans="7:7" x14ac:dyDescent="0.2">
      <c r="G10302" s="12"/>
    </row>
    <row r="10303" spans="7:7" x14ac:dyDescent="0.2">
      <c r="G10303" s="12"/>
    </row>
    <row r="10304" spans="7:7" x14ac:dyDescent="0.2">
      <c r="G10304" s="12"/>
    </row>
    <row r="10305" spans="7:7" x14ac:dyDescent="0.2">
      <c r="G10305" s="12"/>
    </row>
    <row r="10306" spans="7:7" x14ac:dyDescent="0.2">
      <c r="G10306" s="12"/>
    </row>
    <row r="10307" spans="7:7" x14ac:dyDescent="0.2">
      <c r="G10307" s="12"/>
    </row>
    <row r="10308" spans="7:7" x14ac:dyDescent="0.2">
      <c r="G10308" s="12"/>
    </row>
    <row r="10309" spans="7:7" x14ac:dyDescent="0.2">
      <c r="G10309" s="12"/>
    </row>
    <row r="10310" spans="7:7" x14ac:dyDescent="0.2">
      <c r="G10310" s="12"/>
    </row>
    <row r="10311" spans="7:7" x14ac:dyDescent="0.2">
      <c r="G10311" s="12"/>
    </row>
    <row r="10312" spans="7:7" x14ac:dyDescent="0.2">
      <c r="G10312" s="12"/>
    </row>
    <row r="10313" spans="7:7" x14ac:dyDescent="0.2">
      <c r="G10313" s="12"/>
    </row>
    <row r="10314" spans="7:7" x14ac:dyDescent="0.2">
      <c r="G10314" s="12"/>
    </row>
    <row r="10315" spans="7:7" x14ac:dyDescent="0.2">
      <c r="G10315" s="12"/>
    </row>
    <row r="10316" spans="7:7" x14ac:dyDescent="0.2">
      <c r="G10316" s="12"/>
    </row>
    <row r="10317" spans="7:7" x14ac:dyDescent="0.2">
      <c r="G10317" s="12"/>
    </row>
    <row r="10318" spans="7:7" x14ac:dyDescent="0.2">
      <c r="G10318" s="12"/>
    </row>
    <row r="10319" spans="7:7" x14ac:dyDescent="0.2">
      <c r="G10319" s="12"/>
    </row>
    <row r="10320" spans="7:7" x14ac:dyDescent="0.2">
      <c r="G10320" s="12"/>
    </row>
    <row r="10321" spans="7:7" x14ac:dyDescent="0.2">
      <c r="G10321" s="12"/>
    </row>
    <row r="10322" spans="7:7" x14ac:dyDescent="0.2">
      <c r="G10322" s="12"/>
    </row>
    <row r="10323" spans="7:7" x14ac:dyDescent="0.2">
      <c r="G10323" s="12"/>
    </row>
    <row r="10324" spans="7:7" x14ac:dyDescent="0.2">
      <c r="G10324" s="12"/>
    </row>
    <row r="10325" spans="7:7" x14ac:dyDescent="0.2">
      <c r="G10325" s="12"/>
    </row>
    <row r="10326" spans="7:7" x14ac:dyDescent="0.2">
      <c r="G10326" s="12"/>
    </row>
    <row r="10327" spans="7:7" x14ac:dyDescent="0.2">
      <c r="G10327" s="12"/>
    </row>
    <row r="10328" spans="7:7" x14ac:dyDescent="0.2">
      <c r="G10328" s="12"/>
    </row>
    <row r="10329" spans="7:7" x14ac:dyDescent="0.2">
      <c r="G10329" s="12"/>
    </row>
    <row r="10330" spans="7:7" x14ac:dyDescent="0.2">
      <c r="G10330" s="12"/>
    </row>
    <row r="10331" spans="7:7" x14ac:dyDescent="0.2">
      <c r="G10331" s="12"/>
    </row>
    <row r="10332" spans="7:7" x14ac:dyDescent="0.2">
      <c r="G10332" s="12"/>
    </row>
    <row r="10333" spans="7:7" x14ac:dyDescent="0.2">
      <c r="G10333" s="12"/>
    </row>
    <row r="10334" spans="7:7" x14ac:dyDescent="0.2">
      <c r="G10334" s="12"/>
    </row>
    <row r="10335" spans="7:7" x14ac:dyDescent="0.2">
      <c r="G10335" s="12"/>
    </row>
    <row r="10336" spans="7:7" x14ac:dyDescent="0.2">
      <c r="G10336" s="12"/>
    </row>
    <row r="10337" spans="7:7" x14ac:dyDescent="0.2">
      <c r="G10337" s="12"/>
    </row>
    <row r="10338" spans="7:7" x14ac:dyDescent="0.2">
      <c r="G10338" s="12"/>
    </row>
    <row r="10339" spans="7:7" x14ac:dyDescent="0.2">
      <c r="G10339" s="12"/>
    </row>
    <row r="10340" spans="7:7" x14ac:dyDescent="0.2">
      <c r="G10340" s="12"/>
    </row>
    <row r="10341" spans="7:7" x14ac:dyDescent="0.2">
      <c r="G10341" s="12"/>
    </row>
    <row r="10342" spans="7:7" x14ac:dyDescent="0.2">
      <c r="G10342" s="12"/>
    </row>
    <row r="10343" spans="7:7" x14ac:dyDescent="0.2">
      <c r="G10343" s="12"/>
    </row>
    <row r="10344" spans="7:7" x14ac:dyDescent="0.2">
      <c r="G10344" s="12"/>
    </row>
    <row r="10345" spans="7:7" x14ac:dyDescent="0.2">
      <c r="G10345" s="12"/>
    </row>
    <row r="10346" spans="7:7" x14ac:dyDescent="0.2">
      <c r="G10346" s="12"/>
    </row>
    <row r="10347" spans="7:7" x14ac:dyDescent="0.2">
      <c r="G10347" s="12"/>
    </row>
    <row r="10348" spans="7:7" x14ac:dyDescent="0.2">
      <c r="G10348" s="12"/>
    </row>
    <row r="10349" spans="7:7" x14ac:dyDescent="0.2">
      <c r="G10349" s="12"/>
    </row>
    <row r="10350" spans="7:7" x14ac:dyDescent="0.2">
      <c r="G10350" s="12"/>
    </row>
    <row r="10351" spans="7:7" x14ac:dyDescent="0.2">
      <c r="G10351" s="12"/>
    </row>
    <row r="10352" spans="7:7" x14ac:dyDescent="0.2">
      <c r="G10352" s="12"/>
    </row>
    <row r="10353" spans="7:7" x14ac:dyDescent="0.2">
      <c r="G10353" s="12"/>
    </row>
    <row r="10354" spans="7:7" x14ac:dyDescent="0.2">
      <c r="G10354" s="12"/>
    </row>
    <row r="10355" spans="7:7" x14ac:dyDescent="0.2">
      <c r="G10355" s="12"/>
    </row>
    <row r="10356" spans="7:7" x14ac:dyDescent="0.2">
      <c r="G10356" s="12"/>
    </row>
    <row r="10357" spans="7:7" x14ac:dyDescent="0.2">
      <c r="G10357" s="12"/>
    </row>
    <row r="10358" spans="7:7" x14ac:dyDescent="0.2">
      <c r="G10358" s="12"/>
    </row>
    <row r="10359" spans="7:7" x14ac:dyDescent="0.2">
      <c r="G10359" s="12"/>
    </row>
    <row r="10360" spans="7:7" x14ac:dyDescent="0.2">
      <c r="G10360" s="12"/>
    </row>
    <row r="10361" spans="7:7" x14ac:dyDescent="0.2">
      <c r="G10361" s="12"/>
    </row>
    <row r="10362" spans="7:7" x14ac:dyDescent="0.2">
      <c r="G10362" s="12"/>
    </row>
    <row r="10363" spans="7:7" x14ac:dyDescent="0.2">
      <c r="G10363" s="12"/>
    </row>
    <row r="10364" spans="7:7" x14ac:dyDescent="0.2">
      <c r="G10364" s="12"/>
    </row>
    <row r="10365" spans="7:7" x14ac:dyDescent="0.2">
      <c r="G10365" s="12"/>
    </row>
    <row r="10366" spans="7:7" x14ac:dyDescent="0.2">
      <c r="G10366" s="12"/>
    </row>
    <row r="10367" spans="7:7" x14ac:dyDescent="0.2">
      <c r="G10367" s="12"/>
    </row>
    <row r="10368" spans="7:7" x14ac:dyDescent="0.2">
      <c r="G10368" s="12"/>
    </row>
    <row r="10369" spans="7:7" x14ac:dyDescent="0.2">
      <c r="G10369" s="12"/>
    </row>
    <row r="10370" spans="7:7" x14ac:dyDescent="0.2">
      <c r="G10370" s="12"/>
    </row>
    <row r="10371" spans="7:7" x14ac:dyDescent="0.2">
      <c r="G10371" s="12"/>
    </row>
    <row r="10372" spans="7:7" x14ac:dyDescent="0.2">
      <c r="G10372" s="12"/>
    </row>
    <row r="10373" spans="7:7" x14ac:dyDescent="0.2">
      <c r="G10373" s="12"/>
    </row>
    <row r="10374" spans="7:7" x14ac:dyDescent="0.2">
      <c r="G10374" s="12"/>
    </row>
    <row r="10375" spans="7:7" x14ac:dyDescent="0.2">
      <c r="G10375" s="12"/>
    </row>
    <row r="10376" spans="7:7" x14ac:dyDescent="0.2">
      <c r="G10376" s="12"/>
    </row>
    <row r="10377" spans="7:7" x14ac:dyDescent="0.2">
      <c r="G10377" s="12"/>
    </row>
    <row r="10378" spans="7:7" x14ac:dyDescent="0.2">
      <c r="G10378" s="12"/>
    </row>
    <row r="10379" spans="7:7" x14ac:dyDescent="0.2">
      <c r="G10379" s="12"/>
    </row>
    <row r="10380" spans="7:7" x14ac:dyDescent="0.2">
      <c r="G10380" s="12"/>
    </row>
    <row r="10381" spans="7:7" x14ac:dyDescent="0.2">
      <c r="G10381" s="12"/>
    </row>
    <row r="10382" spans="7:7" x14ac:dyDescent="0.2">
      <c r="G10382" s="12"/>
    </row>
    <row r="10383" spans="7:7" x14ac:dyDescent="0.2">
      <c r="G10383" s="12"/>
    </row>
    <row r="10384" spans="7:7" x14ac:dyDescent="0.2">
      <c r="G10384" s="12"/>
    </row>
    <row r="10385" spans="7:7" x14ac:dyDescent="0.2">
      <c r="G10385" s="12"/>
    </row>
    <row r="10386" spans="7:7" x14ac:dyDescent="0.2">
      <c r="G10386" s="12"/>
    </row>
    <row r="10387" spans="7:7" x14ac:dyDescent="0.2">
      <c r="G10387" s="12"/>
    </row>
    <row r="10388" spans="7:7" x14ac:dyDescent="0.2">
      <c r="G10388" s="12"/>
    </row>
    <row r="10389" spans="7:7" x14ac:dyDescent="0.2">
      <c r="G10389" s="12"/>
    </row>
    <row r="10390" spans="7:7" x14ac:dyDescent="0.2">
      <c r="G10390" s="12"/>
    </row>
    <row r="10391" spans="7:7" x14ac:dyDescent="0.2">
      <c r="G10391" s="12"/>
    </row>
    <row r="10392" spans="7:7" x14ac:dyDescent="0.2">
      <c r="G10392" s="12"/>
    </row>
    <row r="10393" spans="7:7" x14ac:dyDescent="0.2">
      <c r="G10393" s="12"/>
    </row>
    <row r="10394" spans="7:7" x14ac:dyDescent="0.2">
      <c r="G10394" s="12"/>
    </row>
    <row r="10395" spans="7:7" x14ac:dyDescent="0.2">
      <c r="G10395" s="12"/>
    </row>
    <row r="10396" spans="7:7" x14ac:dyDescent="0.2">
      <c r="G10396" s="12"/>
    </row>
    <row r="10397" spans="7:7" x14ac:dyDescent="0.2">
      <c r="G10397" s="12"/>
    </row>
    <row r="10398" spans="7:7" x14ac:dyDescent="0.2">
      <c r="G10398" s="12"/>
    </row>
    <row r="10399" spans="7:7" x14ac:dyDescent="0.2">
      <c r="G10399" s="12"/>
    </row>
    <row r="10400" spans="7:7" x14ac:dyDescent="0.2">
      <c r="G10400" s="12"/>
    </row>
    <row r="10401" spans="7:7" x14ac:dyDescent="0.2">
      <c r="G10401" s="12"/>
    </row>
    <row r="10402" spans="7:7" x14ac:dyDescent="0.2">
      <c r="G10402" s="12"/>
    </row>
    <row r="10403" spans="7:7" x14ac:dyDescent="0.2">
      <c r="G10403" s="12"/>
    </row>
    <row r="10404" spans="7:7" x14ac:dyDescent="0.2">
      <c r="G10404" s="12"/>
    </row>
    <row r="10405" spans="7:7" x14ac:dyDescent="0.2">
      <c r="G10405" s="12"/>
    </row>
    <row r="10406" spans="7:7" x14ac:dyDescent="0.2">
      <c r="G10406" s="12"/>
    </row>
    <row r="10407" spans="7:7" x14ac:dyDescent="0.2">
      <c r="G10407" s="12"/>
    </row>
    <row r="10408" spans="7:7" x14ac:dyDescent="0.2">
      <c r="G10408" s="12"/>
    </row>
    <row r="10409" spans="7:7" x14ac:dyDescent="0.2">
      <c r="G10409" s="12"/>
    </row>
    <row r="10410" spans="7:7" x14ac:dyDescent="0.2">
      <c r="G10410" s="12"/>
    </row>
    <row r="10411" spans="7:7" x14ac:dyDescent="0.2">
      <c r="G10411" s="12"/>
    </row>
    <row r="10412" spans="7:7" x14ac:dyDescent="0.2">
      <c r="G10412" s="12"/>
    </row>
    <row r="10413" spans="7:7" x14ac:dyDescent="0.2">
      <c r="G10413" s="12"/>
    </row>
    <row r="10414" spans="7:7" x14ac:dyDescent="0.2">
      <c r="G10414" s="12"/>
    </row>
    <row r="10415" spans="7:7" x14ac:dyDescent="0.2">
      <c r="G10415" s="12"/>
    </row>
    <row r="10416" spans="7:7" x14ac:dyDescent="0.2">
      <c r="G10416" s="12"/>
    </row>
    <row r="10417" spans="7:7" x14ac:dyDescent="0.2">
      <c r="G10417" s="12"/>
    </row>
    <row r="10418" spans="7:7" x14ac:dyDescent="0.2">
      <c r="G10418" s="12"/>
    </row>
    <row r="10419" spans="7:7" x14ac:dyDescent="0.2">
      <c r="G10419" s="12"/>
    </row>
    <row r="10420" spans="7:7" x14ac:dyDescent="0.2">
      <c r="G10420" s="12"/>
    </row>
    <row r="10421" spans="7:7" x14ac:dyDescent="0.2">
      <c r="G10421" s="12"/>
    </row>
    <row r="10422" spans="7:7" x14ac:dyDescent="0.2">
      <c r="G10422" s="12"/>
    </row>
    <row r="10423" spans="7:7" x14ac:dyDescent="0.2">
      <c r="G10423" s="12"/>
    </row>
    <row r="10424" spans="7:7" x14ac:dyDescent="0.2">
      <c r="G10424" s="12"/>
    </row>
    <row r="10425" spans="7:7" x14ac:dyDescent="0.2">
      <c r="G10425" s="12"/>
    </row>
    <row r="10426" spans="7:7" x14ac:dyDescent="0.2">
      <c r="G10426" s="12"/>
    </row>
    <row r="10427" spans="7:7" x14ac:dyDescent="0.2">
      <c r="G10427" s="12"/>
    </row>
    <row r="10428" spans="7:7" x14ac:dyDescent="0.2">
      <c r="G10428" s="12"/>
    </row>
    <row r="10429" spans="7:7" x14ac:dyDescent="0.2">
      <c r="G10429" s="12"/>
    </row>
    <row r="10430" spans="7:7" x14ac:dyDescent="0.2">
      <c r="G10430" s="12"/>
    </row>
    <row r="10431" spans="7:7" x14ac:dyDescent="0.2">
      <c r="G10431" s="12"/>
    </row>
    <row r="10432" spans="7:7" x14ac:dyDescent="0.2">
      <c r="G10432" s="12"/>
    </row>
    <row r="10433" spans="7:7" x14ac:dyDescent="0.2">
      <c r="G10433" s="12"/>
    </row>
    <row r="10434" spans="7:7" x14ac:dyDescent="0.2">
      <c r="G10434" s="12"/>
    </row>
    <row r="10435" spans="7:7" x14ac:dyDescent="0.2">
      <c r="G10435" s="12"/>
    </row>
    <row r="10436" spans="7:7" x14ac:dyDescent="0.2">
      <c r="G10436" s="12"/>
    </row>
    <row r="10437" spans="7:7" x14ac:dyDescent="0.2">
      <c r="G10437" s="12"/>
    </row>
    <row r="10438" spans="7:7" x14ac:dyDescent="0.2">
      <c r="G10438" s="12"/>
    </row>
    <row r="10439" spans="7:7" x14ac:dyDescent="0.2">
      <c r="G10439" s="12"/>
    </row>
    <row r="10440" spans="7:7" x14ac:dyDescent="0.2">
      <c r="G10440" s="12"/>
    </row>
    <row r="10441" spans="7:7" x14ac:dyDescent="0.2">
      <c r="G10441" s="12"/>
    </row>
    <row r="10442" spans="7:7" x14ac:dyDescent="0.2">
      <c r="G10442" s="12"/>
    </row>
    <row r="10443" spans="7:7" x14ac:dyDescent="0.2">
      <c r="G10443" s="12"/>
    </row>
    <row r="10444" spans="7:7" x14ac:dyDescent="0.2">
      <c r="G10444" s="12"/>
    </row>
    <row r="10445" spans="7:7" x14ac:dyDescent="0.2">
      <c r="G10445" s="12"/>
    </row>
    <row r="10446" spans="7:7" x14ac:dyDescent="0.2">
      <c r="G10446" s="12"/>
    </row>
    <row r="10447" spans="7:7" x14ac:dyDescent="0.2">
      <c r="G10447" s="12"/>
    </row>
    <row r="10448" spans="7:7" x14ac:dyDescent="0.2">
      <c r="G10448" s="12"/>
    </row>
    <row r="10449" spans="7:7" x14ac:dyDescent="0.2">
      <c r="G10449" s="12"/>
    </row>
    <row r="10450" spans="7:7" x14ac:dyDescent="0.2">
      <c r="G10450" s="12"/>
    </row>
    <row r="10451" spans="7:7" x14ac:dyDescent="0.2">
      <c r="G10451" s="12"/>
    </row>
    <row r="10452" spans="7:7" x14ac:dyDescent="0.2">
      <c r="G10452" s="12"/>
    </row>
    <row r="10453" spans="7:7" x14ac:dyDescent="0.2">
      <c r="G10453" s="12"/>
    </row>
    <row r="10454" spans="7:7" x14ac:dyDescent="0.2">
      <c r="G10454" s="12"/>
    </row>
    <row r="10455" spans="7:7" x14ac:dyDescent="0.2">
      <c r="G10455" s="12"/>
    </row>
    <row r="10456" spans="7:7" x14ac:dyDescent="0.2">
      <c r="G10456" s="12"/>
    </row>
    <row r="10457" spans="7:7" x14ac:dyDescent="0.2">
      <c r="G10457" s="12"/>
    </row>
    <row r="10458" spans="7:7" x14ac:dyDescent="0.2">
      <c r="G10458" s="12"/>
    </row>
    <row r="10459" spans="7:7" x14ac:dyDescent="0.2">
      <c r="G10459" s="12"/>
    </row>
    <row r="10460" spans="7:7" x14ac:dyDescent="0.2">
      <c r="G10460" s="12"/>
    </row>
    <row r="10461" spans="7:7" x14ac:dyDescent="0.2">
      <c r="G10461" s="12"/>
    </row>
    <row r="10462" spans="7:7" x14ac:dyDescent="0.2">
      <c r="G10462" s="12"/>
    </row>
    <row r="10463" spans="7:7" x14ac:dyDescent="0.2">
      <c r="G10463" s="12"/>
    </row>
    <row r="10464" spans="7:7" x14ac:dyDescent="0.2">
      <c r="G10464" s="12"/>
    </row>
    <row r="10465" spans="7:7" x14ac:dyDescent="0.2">
      <c r="G10465" s="12"/>
    </row>
    <row r="10466" spans="7:7" x14ac:dyDescent="0.2">
      <c r="G10466" s="12"/>
    </row>
    <row r="10467" spans="7:7" x14ac:dyDescent="0.2">
      <c r="G10467" s="12"/>
    </row>
    <row r="10468" spans="7:7" x14ac:dyDescent="0.2">
      <c r="G10468" s="12"/>
    </row>
    <row r="10469" spans="7:7" x14ac:dyDescent="0.2">
      <c r="G10469" s="12"/>
    </row>
    <row r="10470" spans="7:7" x14ac:dyDescent="0.2">
      <c r="G10470" s="12"/>
    </row>
    <row r="10471" spans="7:7" x14ac:dyDescent="0.2">
      <c r="G10471" s="12"/>
    </row>
    <row r="10472" spans="7:7" x14ac:dyDescent="0.2">
      <c r="G10472" s="12"/>
    </row>
    <row r="10473" spans="7:7" x14ac:dyDescent="0.2">
      <c r="G10473" s="12"/>
    </row>
    <row r="10474" spans="7:7" x14ac:dyDescent="0.2">
      <c r="G10474" s="12"/>
    </row>
    <row r="10475" spans="7:7" x14ac:dyDescent="0.2">
      <c r="G10475" s="12"/>
    </row>
    <row r="10476" spans="7:7" x14ac:dyDescent="0.2">
      <c r="G10476" s="12"/>
    </row>
    <row r="10477" spans="7:7" x14ac:dyDescent="0.2">
      <c r="G10477" s="12"/>
    </row>
    <row r="10478" spans="7:7" x14ac:dyDescent="0.2">
      <c r="G10478" s="12"/>
    </row>
    <row r="10479" spans="7:7" x14ac:dyDescent="0.2">
      <c r="G10479" s="12"/>
    </row>
    <row r="10480" spans="7:7" x14ac:dyDescent="0.2">
      <c r="G10480" s="12"/>
    </row>
    <row r="10481" spans="7:7" x14ac:dyDescent="0.2">
      <c r="G10481" s="12"/>
    </row>
    <row r="10482" spans="7:7" x14ac:dyDescent="0.2">
      <c r="G10482" s="12"/>
    </row>
    <row r="10483" spans="7:7" x14ac:dyDescent="0.2">
      <c r="G10483" s="12"/>
    </row>
    <row r="10484" spans="7:7" x14ac:dyDescent="0.2">
      <c r="G10484" s="12"/>
    </row>
    <row r="10485" spans="7:7" x14ac:dyDescent="0.2">
      <c r="G10485" s="12"/>
    </row>
    <row r="10486" spans="7:7" x14ac:dyDescent="0.2">
      <c r="G10486" s="12"/>
    </row>
    <row r="10487" spans="7:7" x14ac:dyDescent="0.2">
      <c r="G10487" s="12"/>
    </row>
    <row r="10488" spans="7:7" x14ac:dyDescent="0.2">
      <c r="G10488" s="12"/>
    </row>
    <row r="10489" spans="7:7" x14ac:dyDescent="0.2">
      <c r="G10489" s="12"/>
    </row>
    <row r="10490" spans="7:7" x14ac:dyDescent="0.2">
      <c r="G10490" s="12"/>
    </row>
    <row r="10491" spans="7:7" x14ac:dyDescent="0.2">
      <c r="G10491" s="12"/>
    </row>
    <row r="10492" spans="7:7" x14ac:dyDescent="0.2">
      <c r="G10492" s="12"/>
    </row>
    <row r="10493" spans="7:7" x14ac:dyDescent="0.2">
      <c r="G10493" s="12"/>
    </row>
    <row r="10494" spans="7:7" x14ac:dyDescent="0.2">
      <c r="G10494" s="12"/>
    </row>
    <row r="10495" spans="7:7" x14ac:dyDescent="0.2">
      <c r="G10495" s="12"/>
    </row>
    <row r="10496" spans="7:7" x14ac:dyDescent="0.2">
      <c r="G10496" s="12"/>
    </row>
    <row r="10497" spans="7:7" x14ac:dyDescent="0.2">
      <c r="G10497" s="12"/>
    </row>
    <row r="10498" spans="7:7" x14ac:dyDescent="0.2">
      <c r="G10498" s="12"/>
    </row>
    <row r="10499" spans="7:7" x14ac:dyDescent="0.2">
      <c r="G10499" s="12"/>
    </row>
    <row r="10500" spans="7:7" x14ac:dyDescent="0.2">
      <c r="G10500" s="12"/>
    </row>
    <row r="10501" spans="7:7" x14ac:dyDescent="0.2">
      <c r="G10501" s="12"/>
    </row>
    <row r="10502" spans="7:7" x14ac:dyDescent="0.2">
      <c r="G10502" s="12"/>
    </row>
    <row r="10503" spans="7:7" x14ac:dyDescent="0.2">
      <c r="G10503" s="12"/>
    </row>
    <row r="10504" spans="7:7" x14ac:dyDescent="0.2">
      <c r="G10504" s="12"/>
    </row>
    <row r="10505" spans="7:7" x14ac:dyDescent="0.2">
      <c r="G10505" s="12"/>
    </row>
    <row r="10506" spans="7:7" x14ac:dyDescent="0.2">
      <c r="G10506" s="12"/>
    </row>
    <row r="10507" spans="7:7" x14ac:dyDescent="0.2">
      <c r="G10507" s="12"/>
    </row>
    <row r="10508" spans="7:7" x14ac:dyDescent="0.2">
      <c r="G10508" s="12"/>
    </row>
    <row r="10509" spans="7:7" x14ac:dyDescent="0.2">
      <c r="G10509" s="12"/>
    </row>
    <row r="10510" spans="7:7" x14ac:dyDescent="0.2">
      <c r="G10510" s="12"/>
    </row>
    <row r="10511" spans="7:7" x14ac:dyDescent="0.2">
      <c r="G10511" s="12"/>
    </row>
    <row r="10512" spans="7:7" x14ac:dyDescent="0.2">
      <c r="G10512" s="12"/>
    </row>
    <row r="10513" spans="7:7" x14ac:dyDescent="0.2">
      <c r="G10513" s="12"/>
    </row>
    <row r="10514" spans="7:7" x14ac:dyDescent="0.2">
      <c r="G10514" s="12"/>
    </row>
    <row r="10515" spans="7:7" x14ac:dyDescent="0.2">
      <c r="G10515" s="12"/>
    </row>
    <row r="10516" spans="7:7" x14ac:dyDescent="0.2">
      <c r="G10516" s="12"/>
    </row>
    <row r="10517" spans="7:7" x14ac:dyDescent="0.2">
      <c r="G10517" s="12"/>
    </row>
    <row r="10518" spans="7:7" x14ac:dyDescent="0.2">
      <c r="G10518" s="12"/>
    </row>
    <row r="10519" spans="7:7" x14ac:dyDescent="0.2">
      <c r="G10519" s="12"/>
    </row>
    <row r="10520" spans="7:7" x14ac:dyDescent="0.2">
      <c r="G10520" s="12"/>
    </row>
    <row r="10521" spans="7:7" x14ac:dyDescent="0.2">
      <c r="G10521" s="12"/>
    </row>
    <row r="10522" spans="7:7" x14ac:dyDescent="0.2">
      <c r="G10522" s="12"/>
    </row>
    <row r="10523" spans="7:7" x14ac:dyDescent="0.2">
      <c r="G10523" s="12"/>
    </row>
    <row r="10524" spans="7:7" x14ac:dyDescent="0.2">
      <c r="G10524" s="12"/>
    </row>
    <row r="10525" spans="7:7" x14ac:dyDescent="0.2">
      <c r="G10525" s="12"/>
    </row>
    <row r="10526" spans="7:7" x14ac:dyDescent="0.2">
      <c r="G10526" s="12"/>
    </row>
    <row r="10527" spans="7:7" x14ac:dyDescent="0.2">
      <c r="G10527" s="12"/>
    </row>
    <row r="10528" spans="7:7" x14ac:dyDescent="0.2">
      <c r="G10528" s="12"/>
    </row>
    <row r="10529" spans="7:7" x14ac:dyDescent="0.2">
      <c r="G10529" s="12"/>
    </row>
    <row r="10530" spans="7:7" x14ac:dyDescent="0.2">
      <c r="G10530" s="12"/>
    </row>
    <row r="10531" spans="7:7" x14ac:dyDescent="0.2">
      <c r="G10531" s="12"/>
    </row>
    <row r="10532" spans="7:7" x14ac:dyDescent="0.2">
      <c r="G10532" s="12"/>
    </row>
    <row r="10533" spans="7:7" x14ac:dyDescent="0.2">
      <c r="G10533" s="12"/>
    </row>
    <row r="10534" spans="7:7" x14ac:dyDescent="0.2">
      <c r="G10534" s="12"/>
    </row>
    <row r="10535" spans="7:7" x14ac:dyDescent="0.2">
      <c r="G10535" s="12"/>
    </row>
    <row r="10536" spans="7:7" x14ac:dyDescent="0.2">
      <c r="G10536" s="12"/>
    </row>
    <row r="10537" spans="7:7" x14ac:dyDescent="0.2">
      <c r="G10537" s="12"/>
    </row>
    <row r="10538" spans="7:7" x14ac:dyDescent="0.2">
      <c r="G10538" s="12"/>
    </row>
    <row r="10539" spans="7:7" x14ac:dyDescent="0.2">
      <c r="G10539" s="12"/>
    </row>
    <row r="10540" spans="7:7" x14ac:dyDescent="0.2">
      <c r="G10540" s="12"/>
    </row>
    <row r="10541" spans="7:7" x14ac:dyDescent="0.2">
      <c r="G10541" s="12"/>
    </row>
    <row r="10542" spans="7:7" x14ac:dyDescent="0.2">
      <c r="G10542" s="12"/>
    </row>
    <row r="10543" spans="7:7" x14ac:dyDescent="0.2">
      <c r="G10543" s="12"/>
    </row>
    <row r="10544" spans="7:7" x14ac:dyDescent="0.2">
      <c r="G10544" s="12"/>
    </row>
    <row r="10545" spans="7:7" x14ac:dyDescent="0.2">
      <c r="G10545" s="12"/>
    </row>
    <row r="10546" spans="7:7" x14ac:dyDescent="0.2">
      <c r="G10546" s="12"/>
    </row>
    <row r="10547" spans="7:7" x14ac:dyDescent="0.2">
      <c r="G10547" s="12"/>
    </row>
    <row r="10548" spans="7:7" x14ac:dyDescent="0.2">
      <c r="G10548" s="12"/>
    </row>
    <row r="10549" spans="7:7" x14ac:dyDescent="0.2">
      <c r="G10549" s="12"/>
    </row>
    <row r="10550" spans="7:7" x14ac:dyDescent="0.2">
      <c r="G10550" s="12"/>
    </row>
    <row r="10551" spans="7:7" x14ac:dyDescent="0.2">
      <c r="G10551" s="12"/>
    </row>
    <row r="10552" spans="7:7" x14ac:dyDescent="0.2">
      <c r="G10552" s="12"/>
    </row>
    <row r="10553" spans="7:7" x14ac:dyDescent="0.2">
      <c r="G10553" s="12"/>
    </row>
    <row r="10554" spans="7:7" x14ac:dyDescent="0.2">
      <c r="G10554" s="12"/>
    </row>
    <row r="10555" spans="7:7" x14ac:dyDescent="0.2">
      <c r="G10555" s="12"/>
    </row>
    <row r="10556" spans="7:7" x14ac:dyDescent="0.2">
      <c r="G10556" s="12"/>
    </row>
    <row r="10557" spans="7:7" x14ac:dyDescent="0.2">
      <c r="G10557" s="12"/>
    </row>
    <row r="10558" spans="7:7" x14ac:dyDescent="0.2">
      <c r="G10558" s="12"/>
    </row>
    <row r="10559" spans="7:7" x14ac:dyDescent="0.2">
      <c r="G10559" s="12"/>
    </row>
    <row r="10560" spans="7:7" x14ac:dyDescent="0.2">
      <c r="G10560" s="12"/>
    </row>
    <row r="10561" spans="7:7" x14ac:dyDescent="0.2">
      <c r="G10561" s="12"/>
    </row>
    <row r="10562" spans="7:7" x14ac:dyDescent="0.2">
      <c r="G10562" s="12"/>
    </row>
    <row r="10563" spans="7:7" x14ac:dyDescent="0.2">
      <c r="G10563" s="12"/>
    </row>
    <row r="10564" spans="7:7" x14ac:dyDescent="0.2">
      <c r="G10564" s="12"/>
    </row>
    <row r="10565" spans="7:7" x14ac:dyDescent="0.2">
      <c r="G10565" s="12"/>
    </row>
    <row r="10566" spans="7:7" x14ac:dyDescent="0.2">
      <c r="G10566" s="12"/>
    </row>
    <row r="10567" spans="7:7" x14ac:dyDescent="0.2">
      <c r="G10567" s="12"/>
    </row>
    <row r="10568" spans="7:7" x14ac:dyDescent="0.2">
      <c r="G10568" s="12"/>
    </row>
    <row r="10569" spans="7:7" x14ac:dyDescent="0.2">
      <c r="G10569" s="12"/>
    </row>
    <row r="10570" spans="7:7" x14ac:dyDescent="0.2">
      <c r="G10570" s="12"/>
    </row>
    <row r="10571" spans="7:7" x14ac:dyDescent="0.2">
      <c r="G10571" s="12"/>
    </row>
    <row r="10572" spans="7:7" x14ac:dyDescent="0.2">
      <c r="G10572" s="12"/>
    </row>
    <row r="10573" spans="7:7" x14ac:dyDescent="0.2">
      <c r="G10573" s="12"/>
    </row>
    <row r="10574" spans="7:7" x14ac:dyDescent="0.2">
      <c r="G10574" s="12"/>
    </row>
    <row r="10575" spans="7:7" x14ac:dyDescent="0.2">
      <c r="G10575" s="12"/>
    </row>
    <row r="10576" spans="7:7" x14ac:dyDescent="0.2">
      <c r="G10576" s="12"/>
    </row>
    <row r="10577" spans="7:7" x14ac:dyDescent="0.2">
      <c r="G10577" s="12"/>
    </row>
    <row r="10578" spans="7:7" x14ac:dyDescent="0.2">
      <c r="G10578" s="12"/>
    </row>
    <row r="10579" spans="7:7" x14ac:dyDescent="0.2">
      <c r="G10579" s="12"/>
    </row>
    <row r="10580" spans="7:7" x14ac:dyDescent="0.2">
      <c r="G10580" s="12"/>
    </row>
    <row r="10581" spans="7:7" x14ac:dyDescent="0.2">
      <c r="G10581" s="12"/>
    </row>
    <row r="10582" spans="7:7" x14ac:dyDescent="0.2">
      <c r="G10582" s="12"/>
    </row>
    <row r="10583" spans="7:7" x14ac:dyDescent="0.2">
      <c r="G10583" s="12"/>
    </row>
    <row r="10584" spans="7:7" x14ac:dyDescent="0.2">
      <c r="G10584" s="12"/>
    </row>
    <row r="10585" spans="7:7" x14ac:dyDescent="0.2">
      <c r="G10585" s="12"/>
    </row>
    <row r="10586" spans="7:7" x14ac:dyDescent="0.2">
      <c r="G10586" s="12"/>
    </row>
    <row r="10587" spans="7:7" x14ac:dyDescent="0.2">
      <c r="G10587" s="12"/>
    </row>
    <row r="10588" spans="7:7" x14ac:dyDescent="0.2">
      <c r="G10588" s="12"/>
    </row>
    <row r="10589" spans="7:7" x14ac:dyDescent="0.2">
      <c r="G10589" s="12"/>
    </row>
    <row r="10590" spans="7:7" x14ac:dyDescent="0.2">
      <c r="G10590" s="12"/>
    </row>
    <row r="10591" spans="7:7" x14ac:dyDescent="0.2">
      <c r="G10591" s="12"/>
    </row>
    <row r="10592" spans="7:7" x14ac:dyDescent="0.2">
      <c r="G10592" s="12"/>
    </row>
    <row r="10593" spans="7:7" x14ac:dyDescent="0.2">
      <c r="G10593" s="12"/>
    </row>
    <row r="10594" spans="7:7" x14ac:dyDescent="0.2">
      <c r="G10594" s="12"/>
    </row>
    <row r="10595" spans="7:7" x14ac:dyDescent="0.2">
      <c r="G10595" s="12"/>
    </row>
    <row r="10596" spans="7:7" x14ac:dyDescent="0.2">
      <c r="G10596" s="12"/>
    </row>
    <row r="10597" spans="7:7" x14ac:dyDescent="0.2">
      <c r="G10597" s="12"/>
    </row>
    <row r="10598" spans="7:7" x14ac:dyDescent="0.2">
      <c r="G10598" s="12"/>
    </row>
    <row r="10599" spans="7:7" x14ac:dyDescent="0.2">
      <c r="G10599" s="12"/>
    </row>
    <row r="10600" spans="7:7" x14ac:dyDescent="0.2">
      <c r="G10600" s="12"/>
    </row>
    <row r="10601" spans="7:7" x14ac:dyDescent="0.2">
      <c r="G10601" s="12"/>
    </row>
    <row r="10602" spans="7:7" x14ac:dyDescent="0.2">
      <c r="G10602" s="12"/>
    </row>
    <row r="10603" spans="7:7" x14ac:dyDescent="0.2">
      <c r="G10603" s="12"/>
    </row>
    <row r="10604" spans="7:7" x14ac:dyDescent="0.2">
      <c r="G10604" s="12"/>
    </row>
    <row r="10605" spans="7:7" x14ac:dyDescent="0.2">
      <c r="G10605" s="12"/>
    </row>
    <row r="10606" spans="7:7" x14ac:dyDescent="0.2">
      <c r="G10606" s="12"/>
    </row>
    <row r="10607" spans="7:7" x14ac:dyDescent="0.2">
      <c r="G10607" s="12"/>
    </row>
    <row r="10608" spans="7:7" x14ac:dyDescent="0.2">
      <c r="G10608" s="12"/>
    </row>
    <row r="10609" spans="7:7" x14ac:dyDescent="0.2">
      <c r="G10609" s="12"/>
    </row>
    <row r="10610" spans="7:7" x14ac:dyDescent="0.2">
      <c r="G10610" s="12"/>
    </row>
    <row r="10611" spans="7:7" x14ac:dyDescent="0.2">
      <c r="G10611" s="12"/>
    </row>
    <row r="10612" spans="7:7" x14ac:dyDescent="0.2">
      <c r="G10612" s="12"/>
    </row>
    <row r="10613" spans="7:7" x14ac:dyDescent="0.2">
      <c r="G10613" s="12"/>
    </row>
    <row r="10614" spans="7:7" x14ac:dyDescent="0.2">
      <c r="G10614" s="12"/>
    </row>
    <row r="10615" spans="7:7" x14ac:dyDescent="0.2">
      <c r="G10615" s="12"/>
    </row>
    <row r="10616" spans="7:7" x14ac:dyDescent="0.2">
      <c r="G10616" s="12"/>
    </row>
    <row r="10617" spans="7:7" x14ac:dyDescent="0.2">
      <c r="G10617" s="12"/>
    </row>
    <row r="10618" spans="7:7" x14ac:dyDescent="0.2">
      <c r="G10618" s="12"/>
    </row>
    <row r="10619" spans="7:7" x14ac:dyDescent="0.2">
      <c r="G10619" s="12"/>
    </row>
    <row r="10620" spans="7:7" x14ac:dyDescent="0.2">
      <c r="G10620" s="12"/>
    </row>
    <row r="10621" spans="7:7" x14ac:dyDescent="0.2">
      <c r="G10621" s="12"/>
    </row>
    <row r="10622" spans="7:7" x14ac:dyDescent="0.2">
      <c r="G10622" s="12"/>
    </row>
    <row r="10623" spans="7:7" x14ac:dyDescent="0.2">
      <c r="G10623" s="12"/>
    </row>
    <row r="10624" spans="7:7" x14ac:dyDescent="0.2">
      <c r="G10624" s="12"/>
    </row>
    <row r="10625" spans="7:7" x14ac:dyDescent="0.2">
      <c r="G10625" s="12"/>
    </row>
    <row r="10626" spans="7:7" x14ac:dyDescent="0.2">
      <c r="G10626" s="12"/>
    </row>
    <row r="10627" spans="7:7" x14ac:dyDescent="0.2">
      <c r="G10627" s="12"/>
    </row>
    <row r="10628" spans="7:7" x14ac:dyDescent="0.2">
      <c r="G10628" s="12"/>
    </row>
    <row r="10629" spans="7:7" x14ac:dyDescent="0.2">
      <c r="G10629" s="12"/>
    </row>
    <row r="10630" spans="7:7" x14ac:dyDescent="0.2">
      <c r="G10630" s="12"/>
    </row>
    <row r="10631" spans="7:7" x14ac:dyDescent="0.2">
      <c r="G10631" s="12"/>
    </row>
    <row r="10632" spans="7:7" x14ac:dyDescent="0.2">
      <c r="G10632" s="12"/>
    </row>
    <row r="10633" spans="7:7" x14ac:dyDescent="0.2">
      <c r="G10633" s="12"/>
    </row>
    <row r="10634" spans="7:7" x14ac:dyDescent="0.2">
      <c r="G10634" s="12"/>
    </row>
    <row r="10635" spans="7:7" x14ac:dyDescent="0.2">
      <c r="G10635" s="12"/>
    </row>
    <row r="10636" spans="7:7" x14ac:dyDescent="0.2">
      <c r="G10636" s="12"/>
    </row>
    <row r="10637" spans="7:7" x14ac:dyDescent="0.2">
      <c r="G10637" s="12"/>
    </row>
    <row r="10638" spans="7:7" x14ac:dyDescent="0.2">
      <c r="G10638" s="12"/>
    </row>
    <row r="10639" spans="7:7" x14ac:dyDescent="0.2">
      <c r="G10639" s="12"/>
    </row>
    <row r="10640" spans="7:7" x14ac:dyDescent="0.2">
      <c r="G10640" s="12"/>
    </row>
    <row r="10641" spans="7:7" x14ac:dyDescent="0.2">
      <c r="G10641" s="12"/>
    </row>
    <row r="10642" spans="7:7" x14ac:dyDescent="0.2">
      <c r="G10642" s="12"/>
    </row>
    <row r="10643" spans="7:7" x14ac:dyDescent="0.2">
      <c r="G10643" s="12"/>
    </row>
    <row r="10644" spans="7:7" x14ac:dyDescent="0.2">
      <c r="G10644" s="12"/>
    </row>
    <row r="10645" spans="7:7" x14ac:dyDescent="0.2">
      <c r="G10645" s="12"/>
    </row>
    <row r="10646" spans="7:7" x14ac:dyDescent="0.2">
      <c r="G10646" s="12"/>
    </row>
    <row r="10647" spans="7:7" x14ac:dyDescent="0.2">
      <c r="G10647" s="12"/>
    </row>
    <row r="10648" spans="7:7" x14ac:dyDescent="0.2">
      <c r="G10648" s="12"/>
    </row>
    <row r="10649" spans="7:7" x14ac:dyDescent="0.2">
      <c r="G10649" s="12"/>
    </row>
    <row r="10650" spans="7:7" x14ac:dyDescent="0.2">
      <c r="G10650" s="12"/>
    </row>
    <row r="10651" spans="7:7" x14ac:dyDescent="0.2">
      <c r="G10651" s="12"/>
    </row>
    <row r="10652" spans="7:7" x14ac:dyDescent="0.2">
      <c r="G10652" s="12"/>
    </row>
    <row r="10653" spans="7:7" x14ac:dyDescent="0.2">
      <c r="G10653" s="12"/>
    </row>
    <row r="10654" spans="7:7" x14ac:dyDescent="0.2">
      <c r="G10654" s="12"/>
    </row>
    <row r="10655" spans="7:7" x14ac:dyDescent="0.2">
      <c r="G10655" s="12"/>
    </row>
    <row r="10656" spans="7:7" x14ac:dyDescent="0.2">
      <c r="G10656" s="12"/>
    </row>
    <row r="10657" spans="7:7" x14ac:dyDescent="0.2">
      <c r="G10657" s="12"/>
    </row>
    <row r="10658" spans="7:7" x14ac:dyDescent="0.2">
      <c r="G10658" s="12"/>
    </row>
    <row r="10659" spans="7:7" x14ac:dyDescent="0.2">
      <c r="G10659" s="12"/>
    </row>
    <row r="10660" spans="7:7" x14ac:dyDescent="0.2">
      <c r="G10660" s="12"/>
    </row>
    <row r="10661" spans="7:7" x14ac:dyDescent="0.2">
      <c r="G10661" s="12"/>
    </row>
    <row r="10662" spans="7:7" x14ac:dyDescent="0.2">
      <c r="G10662" s="12"/>
    </row>
    <row r="10663" spans="7:7" x14ac:dyDescent="0.2">
      <c r="G10663" s="12"/>
    </row>
    <row r="10664" spans="7:7" x14ac:dyDescent="0.2">
      <c r="G10664" s="12"/>
    </row>
    <row r="10665" spans="7:7" x14ac:dyDescent="0.2">
      <c r="G10665" s="12"/>
    </row>
    <row r="10666" spans="7:7" x14ac:dyDescent="0.2">
      <c r="G10666" s="12"/>
    </row>
    <row r="10667" spans="7:7" x14ac:dyDescent="0.2">
      <c r="G10667" s="12"/>
    </row>
    <row r="10668" spans="7:7" x14ac:dyDescent="0.2">
      <c r="G10668" s="12"/>
    </row>
    <row r="10669" spans="7:7" x14ac:dyDescent="0.2">
      <c r="G10669" s="12"/>
    </row>
    <row r="10670" spans="7:7" x14ac:dyDescent="0.2">
      <c r="G10670" s="12"/>
    </row>
    <row r="10671" spans="7:7" x14ac:dyDescent="0.2">
      <c r="G10671" s="12"/>
    </row>
    <row r="10672" spans="7:7" x14ac:dyDescent="0.2">
      <c r="G10672" s="12"/>
    </row>
    <row r="10673" spans="7:7" x14ac:dyDescent="0.2">
      <c r="G10673" s="12"/>
    </row>
    <row r="10674" spans="7:7" x14ac:dyDescent="0.2">
      <c r="G10674" s="12"/>
    </row>
    <row r="10675" spans="7:7" x14ac:dyDescent="0.2">
      <c r="G10675" s="12"/>
    </row>
    <row r="10676" spans="7:7" x14ac:dyDescent="0.2">
      <c r="G10676" s="12"/>
    </row>
    <row r="10677" spans="7:7" x14ac:dyDescent="0.2">
      <c r="G10677" s="12"/>
    </row>
    <row r="10678" spans="7:7" x14ac:dyDescent="0.2">
      <c r="G10678" s="12"/>
    </row>
    <row r="10679" spans="7:7" x14ac:dyDescent="0.2">
      <c r="G10679" s="12"/>
    </row>
    <row r="10680" spans="7:7" x14ac:dyDescent="0.2">
      <c r="G10680" s="12"/>
    </row>
    <row r="10681" spans="7:7" x14ac:dyDescent="0.2">
      <c r="G10681" s="12"/>
    </row>
    <row r="10682" spans="7:7" x14ac:dyDescent="0.2">
      <c r="G10682" s="12"/>
    </row>
    <row r="10683" spans="7:7" x14ac:dyDescent="0.2">
      <c r="G10683" s="12"/>
    </row>
    <row r="10684" spans="7:7" x14ac:dyDescent="0.2">
      <c r="G10684" s="12"/>
    </row>
    <row r="10685" spans="7:7" x14ac:dyDescent="0.2">
      <c r="G10685" s="12"/>
    </row>
    <row r="10686" spans="7:7" x14ac:dyDescent="0.2">
      <c r="G10686" s="12"/>
    </row>
    <row r="10687" spans="7:7" x14ac:dyDescent="0.2">
      <c r="G10687" s="12"/>
    </row>
    <row r="10688" spans="7:7" x14ac:dyDescent="0.2">
      <c r="G10688" s="12"/>
    </row>
    <row r="10689" spans="7:7" x14ac:dyDescent="0.2">
      <c r="G10689" s="12"/>
    </row>
    <row r="10690" spans="7:7" x14ac:dyDescent="0.2">
      <c r="G10690" s="12"/>
    </row>
    <row r="10691" spans="7:7" x14ac:dyDescent="0.2">
      <c r="G10691" s="12"/>
    </row>
    <row r="10692" spans="7:7" x14ac:dyDescent="0.2">
      <c r="G10692" s="12"/>
    </row>
    <row r="10693" spans="7:7" x14ac:dyDescent="0.2">
      <c r="G10693" s="12"/>
    </row>
    <row r="10694" spans="7:7" x14ac:dyDescent="0.2">
      <c r="G10694" s="12"/>
    </row>
    <row r="10695" spans="7:7" x14ac:dyDescent="0.2">
      <c r="G10695" s="12"/>
    </row>
    <row r="10696" spans="7:7" x14ac:dyDescent="0.2">
      <c r="G10696" s="12"/>
    </row>
    <row r="10697" spans="7:7" x14ac:dyDescent="0.2">
      <c r="G10697" s="12"/>
    </row>
    <row r="10698" spans="7:7" x14ac:dyDescent="0.2">
      <c r="G10698" s="12"/>
    </row>
    <row r="10699" spans="7:7" x14ac:dyDescent="0.2">
      <c r="G10699" s="12"/>
    </row>
    <row r="10700" spans="7:7" x14ac:dyDescent="0.2">
      <c r="G10700" s="12"/>
    </row>
    <row r="10701" spans="7:7" x14ac:dyDescent="0.2">
      <c r="G10701" s="12"/>
    </row>
    <row r="10702" spans="7:7" x14ac:dyDescent="0.2">
      <c r="G10702" s="12"/>
    </row>
    <row r="10703" spans="7:7" x14ac:dyDescent="0.2">
      <c r="G10703" s="12"/>
    </row>
    <row r="10704" spans="7:7" x14ac:dyDescent="0.2">
      <c r="G10704" s="12"/>
    </row>
    <row r="10705" spans="7:7" x14ac:dyDescent="0.2">
      <c r="G10705" s="12"/>
    </row>
    <row r="10706" spans="7:7" x14ac:dyDescent="0.2">
      <c r="G10706" s="12"/>
    </row>
    <row r="10707" spans="7:7" x14ac:dyDescent="0.2">
      <c r="G10707" s="12"/>
    </row>
    <row r="10708" spans="7:7" x14ac:dyDescent="0.2">
      <c r="G10708" s="12"/>
    </row>
    <row r="10709" spans="7:7" x14ac:dyDescent="0.2">
      <c r="G10709" s="12"/>
    </row>
    <row r="10710" spans="7:7" x14ac:dyDescent="0.2">
      <c r="G10710" s="12"/>
    </row>
    <row r="10711" spans="7:7" x14ac:dyDescent="0.2">
      <c r="G10711" s="12"/>
    </row>
    <row r="10712" spans="7:7" x14ac:dyDescent="0.2">
      <c r="G10712" s="12"/>
    </row>
    <row r="10713" spans="7:7" x14ac:dyDescent="0.2">
      <c r="G10713" s="12"/>
    </row>
    <row r="10714" spans="7:7" x14ac:dyDescent="0.2">
      <c r="G10714" s="12"/>
    </row>
    <row r="10715" spans="7:7" x14ac:dyDescent="0.2">
      <c r="G10715" s="12"/>
    </row>
    <row r="10716" spans="7:7" x14ac:dyDescent="0.2">
      <c r="G10716" s="12"/>
    </row>
    <row r="10717" spans="7:7" x14ac:dyDescent="0.2">
      <c r="G10717" s="12"/>
    </row>
    <row r="10718" spans="7:7" x14ac:dyDescent="0.2">
      <c r="G10718" s="12"/>
    </row>
    <row r="10719" spans="7:7" x14ac:dyDescent="0.2">
      <c r="G10719" s="12"/>
    </row>
    <row r="10720" spans="7:7" x14ac:dyDescent="0.2">
      <c r="G10720" s="12"/>
    </row>
    <row r="10721" spans="7:7" x14ac:dyDescent="0.2">
      <c r="G10721" s="12"/>
    </row>
    <row r="10722" spans="7:7" x14ac:dyDescent="0.2">
      <c r="G10722" s="12"/>
    </row>
    <row r="10723" spans="7:7" x14ac:dyDescent="0.2">
      <c r="G10723" s="12"/>
    </row>
    <row r="10724" spans="7:7" x14ac:dyDescent="0.2">
      <c r="G10724" s="12"/>
    </row>
    <row r="10725" spans="7:7" x14ac:dyDescent="0.2">
      <c r="G10725" s="12"/>
    </row>
    <row r="10726" spans="7:7" x14ac:dyDescent="0.2">
      <c r="G10726" s="12"/>
    </row>
    <row r="10727" spans="7:7" x14ac:dyDescent="0.2">
      <c r="G10727" s="12"/>
    </row>
    <row r="10728" spans="7:7" x14ac:dyDescent="0.2">
      <c r="G10728" s="12"/>
    </row>
    <row r="10729" spans="7:7" x14ac:dyDescent="0.2">
      <c r="G10729" s="12"/>
    </row>
    <row r="10730" spans="7:7" x14ac:dyDescent="0.2">
      <c r="G10730" s="12"/>
    </row>
    <row r="10731" spans="7:7" x14ac:dyDescent="0.2">
      <c r="G10731" s="12"/>
    </row>
    <row r="10732" spans="7:7" x14ac:dyDescent="0.2">
      <c r="G10732" s="12"/>
    </row>
    <row r="10733" spans="7:7" x14ac:dyDescent="0.2">
      <c r="G10733" s="12"/>
    </row>
    <row r="10734" spans="7:7" x14ac:dyDescent="0.2">
      <c r="G10734" s="12"/>
    </row>
    <row r="10735" spans="7:7" x14ac:dyDescent="0.2">
      <c r="G10735" s="12"/>
    </row>
    <row r="10736" spans="7:7" x14ac:dyDescent="0.2">
      <c r="G10736" s="12"/>
    </row>
    <row r="10737" spans="7:7" x14ac:dyDescent="0.2">
      <c r="G10737" s="12"/>
    </row>
    <row r="10738" spans="7:7" x14ac:dyDescent="0.2">
      <c r="G10738" s="12"/>
    </row>
    <row r="10739" spans="7:7" x14ac:dyDescent="0.2">
      <c r="G10739" s="12"/>
    </row>
    <row r="10740" spans="7:7" x14ac:dyDescent="0.2">
      <c r="G10740" s="12"/>
    </row>
    <row r="10741" spans="7:7" x14ac:dyDescent="0.2">
      <c r="G10741" s="12"/>
    </row>
    <row r="10742" spans="7:7" x14ac:dyDescent="0.2">
      <c r="G10742" s="12"/>
    </row>
    <row r="10743" spans="7:7" x14ac:dyDescent="0.2">
      <c r="G10743" s="12"/>
    </row>
    <row r="10744" spans="7:7" x14ac:dyDescent="0.2">
      <c r="G10744" s="12"/>
    </row>
    <row r="10745" spans="7:7" x14ac:dyDescent="0.2">
      <c r="G10745" s="12"/>
    </row>
    <row r="10746" spans="7:7" x14ac:dyDescent="0.2">
      <c r="G10746" s="12"/>
    </row>
    <row r="10747" spans="7:7" x14ac:dyDescent="0.2">
      <c r="G10747" s="12"/>
    </row>
    <row r="10748" spans="7:7" x14ac:dyDescent="0.2">
      <c r="G10748" s="12"/>
    </row>
    <row r="10749" spans="7:7" x14ac:dyDescent="0.2">
      <c r="G10749" s="12"/>
    </row>
    <row r="10750" spans="7:7" x14ac:dyDescent="0.2">
      <c r="G10750" s="12"/>
    </row>
    <row r="10751" spans="7:7" x14ac:dyDescent="0.2">
      <c r="G10751" s="12"/>
    </row>
    <row r="10752" spans="7:7" x14ac:dyDescent="0.2">
      <c r="G10752" s="12"/>
    </row>
    <row r="10753" spans="7:7" x14ac:dyDescent="0.2">
      <c r="G10753" s="12"/>
    </row>
    <row r="10754" spans="7:7" x14ac:dyDescent="0.2">
      <c r="G10754" s="12"/>
    </row>
    <row r="10755" spans="7:7" x14ac:dyDescent="0.2">
      <c r="G10755" s="12"/>
    </row>
    <row r="10756" spans="7:7" x14ac:dyDescent="0.2">
      <c r="G10756" s="12"/>
    </row>
    <row r="10757" spans="7:7" x14ac:dyDescent="0.2">
      <c r="G10757" s="12"/>
    </row>
    <row r="10758" spans="7:7" x14ac:dyDescent="0.2">
      <c r="G10758" s="12"/>
    </row>
    <row r="10759" spans="7:7" x14ac:dyDescent="0.2">
      <c r="G10759" s="12"/>
    </row>
    <row r="10760" spans="7:7" x14ac:dyDescent="0.2">
      <c r="G10760" s="12"/>
    </row>
    <row r="10761" spans="7:7" x14ac:dyDescent="0.2">
      <c r="G10761" s="12"/>
    </row>
    <row r="10762" spans="7:7" x14ac:dyDescent="0.2">
      <c r="G10762" s="12"/>
    </row>
    <row r="10763" spans="7:7" x14ac:dyDescent="0.2">
      <c r="G10763" s="12"/>
    </row>
    <row r="10764" spans="7:7" x14ac:dyDescent="0.2">
      <c r="G10764" s="12"/>
    </row>
    <row r="10765" spans="7:7" x14ac:dyDescent="0.2">
      <c r="G10765" s="12"/>
    </row>
    <row r="10766" spans="7:7" x14ac:dyDescent="0.2">
      <c r="G10766" s="12"/>
    </row>
    <row r="10767" spans="7:7" x14ac:dyDescent="0.2">
      <c r="G10767" s="12"/>
    </row>
    <row r="10768" spans="7:7" x14ac:dyDescent="0.2">
      <c r="G10768" s="12"/>
    </row>
    <row r="10769" spans="7:7" x14ac:dyDescent="0.2">
      <c r="G10769" s="12"/>
    </row>
    <row r="10770" spans="7:7" x14ac:dyDescent="0.2">
      <c r="G10770" s="12"/>
    </row>
    <row r="10771" spans="7:7" x14ac:dyDescent="0.2">
      <c r="G10771" s="12"/>
    </row>
    <row r="10772" spans="7:7" x14ac:dyDescent="0.2">
      <c r="G10772" s="12"/>
    </row>
    <row r="10773" spans="7:7" x14ac:dyDescent="0.2">
      <c r="G10773" s="12"/>
    </row>
    <row r="10774" spans="7:7" x14ac:dyDescent="0.2">
      <c r="G10774" s="12"/>
    </row>
    <row r="10775" spans="7:7" x14ac:dyDescent="0.2">
      <c r="G10775" s="12"/>
    </row>
    <row r="10776" spans="7:7" x14ac:dyDescent="0.2">
      <c r="G10776" s="12"/>
    </row>
    <row r="10777" spans="7:7" x14ac:dyDescent="0.2">
      <c r="G10777" s="12"/>
    </row>
    <row r="10778" spans="7:7" x14ac:dyDescent="0.2">
      <c r="G10778" s="12"/>
    </row>
    <row r="10779" spans="7:7" x14ac:dyDescent="0.2">
      <c r="G10779" s="12"/>
    </row>
    <row r="10780" spans="7:7" x14ac:dyDescent="0.2">
      <c r="G10780" s="12"/>
    </row>
    <row r="10781" spans="7:7" x14ac:dyDescent="0.2">
      <c r="G10781" s="12"/>
    </row>
    <row r="10782" spans="7:7" x14ac:dyDescent="0.2">
      <c r="G10782" s="12"/>
    </row>
    <row r="10783" spans="7:7" x14ac:dyDescent="0.2">
      <c r="G10783" s="12"/>
    </row>
    <row r="10784" spans="7:7" x14ac:dyDescent="0.2">
      <c r="G10784" s="12"/>
    </row>
    <row r="10785" spans="7:7" x14ac:dyDescent="0.2">
      <c r="G10785" s="12"/>
    </row>
    <row r="10786" spans="7:7" x14ac:dyDescent="0.2">
      <c r="G10786" s="12"/>
    </row>
    <row r="10787" spans="7:7" x14ac:dyDescent="0.2">
      <c r="G10787" s="12"/>
    </row>
    <row r="10788" spans="7:7" x14ac:dyDescent="0.2">
      <c r="G10788" s="12"/>
    </row>
    <row r="10789" spans="7:7" x14ac:dyDescent="0.2">
      <c r="G10789" s="12"/>
    </row>
    <row r="10790" spans="7:7" x14ac:dyDescent="0.2">
      <c r="G10790" s="12"/>
    </row>
    <row r="10791" spans="7:7" x14ac:dyDescent="0.2">
      <c r="G10791" s="12"/>
    </row>
    <row r="10792" spans="7:7" x14ac:dyDescent="0.2">
      <c r="G10792" s="12"/>
    </row>
    <row r="10793" spans="7:7" x14ac:dyDescent="0.2">
      <c r="G10793" s="12"/>
    </row>
    <row r="10794" spans="7:7" x14ac:dyDescent="0.2">
      <c r="G10794" s="12"/>
    </row>
    <row r="10795" spans="7:7" x14ac:dyDescent="0.2">
      <c r="G10795" s="12"/>
    </row>
    <row r="10796" spans="7:7" x14ac:dyDescent="0.2">
      <c r="G10796" s="12"/>
    </row>
    <row r="10797" spans="7:7" x14ac:dyDescent="0.2">
      <c r="G10797" s="12"/>
    </row>
    <row r="10798" spans="7:7" x14ac:dyDescent="0.2">
      <c r="G10798" s="12"/>
    </row>
    <row r="10799" spans="7:7" x14ac:dyDescent="0.2">
      <c r="G10799" s="12"/>
    </row>
    <row r="10800" spans="7:7" x14ac:dyDescent="0.2">
      <c r="G10800" s="12"/>
    </row>
    <row r="10801" spans="7:7" x14ac:dyDescent="0.2">
      <c r="G10801" s="12"/>
    </row>
    <row r="10802" spans="7:7" x14ac:dyDescent="0.2">
      <c r="G10802" s="12"/>
    </row>
    <row r="10803" spans="7:7" x14ac:dyDescent="0.2">
      <c r="G10803" s="12"/>
    </row>
    <row r="10804" spans="7:7" x14ac:dyDescent="0.2">
      <c r="G10804" s="12"/>
    </row>
    <row r="10805" spans="7:7" x14ac:dyDescent="0.2">
      <c r="G10805" s="12"/>
    </row>
    <row r="10806" spans="7:7" x14ac:dyDescent="0.2">
      <c r="G10806" s="12"/>
    </row>
    <row r="10807" spans="7:7" x14ac:dyDescent="0.2">
      <c r="G10807" s="12"/>
    </row>
    <row r="10808" spans="7:7" x14ac:dyDescent="0.2">
      <c r="G10808" s="12"/>
    </row>
    <row r="10809" spans="7:7" x14ac:dyDescent="0.2">
      <c r="G10809" s="12"/>
    </row>
    <row r="10810" spans="7:7" x14ac:dyDescent="0.2">
      <c r="G10810" s="12"/>
    </row>
    <row r="10811" spans="7:7" x14ac:dyDescent="0.2">
      <c r="G10811" s="12"/>
    </row>
    <row r="10812" spans="7:7" x14ac:dyDescent="0.2">
      <c r="G10812" s="12"/>
    </row>
    <row r="10813" spans="7:7" x14ac:dyDescent="0.2">
      <c r="G10813" s="12"/>
    </row>
    <row r="10814" spans="7:7" x14ac:dyDescent="0.2">
      <c r="G10814" s="12"/>
    </row>
    <row r="10815" spans="7:7" x14ac:dyDescent="0.2">
      <c r="G10815" s="12"/>
    </row>
    <row r="10816" spans="7:7" x14ac:dyDescent="0.2">
      <c r="G10816" s="12"/>
    </row>
    <row r="10817" spans="7:7" x14ac:dyDescent="0.2">
      <c r="G10817" s="12"/>
    </row>
    <row r="10818" spans="7:7" x14ac:dyDescent="0.2">
      <c r="G10818" s="12"/>
    </row>
    <row r="10819" spans="7:7" x14ac:dyDescent="0.2">
      <c r="G10819" s="12"/>
    </row>
    <row r="10820" spans="7:7" x14ac:dyDescent="0.2">
      <c r="G10820" s="12"/>
    </row>
    <row r="10821" spans="7:7" x14ac:dyDescent="0.2">
      <c r="G10821" s="12"/>
    </row>
    <row r="10822" spans="7:7" x14ac:dyDescent="0.2">
      <c r="G10822" s="12"/>
    </row>
    <row r="10823" spans="7:7" x14ac:dyDescent="0.2">
      <c r="G10823" s="12"/>
    </row>
    <row r="10824" spans="7:7" x14ac:dyDescent="0.2">
      <c r="G10824" s="12"/>
    </row>
    <row r="10825" spans="7:7" x14ac:dyDescent="0.2">
      <c r="G10825" s="12"/>
    </row>
    <row r="10826" spans="7:7" x14ac:dyDescent="0.2">
      <c r="G10826" s="12"/>
    </row>
    <row r="10827" spans="7:7" x14ac:dyDescent="0.2">
      <c r="G10827" s="12"/>
    </row>
    <row r="10828" spans="7:7" x14ac:dyDescent="0.2">
      <c r="G10828" s="12"/>
    </row>
    <row r="10829" spans="7:7" x14ac:dyDescent="0.2">
      <c r="G10829" s="12"/>
    </row>
    <row r="10830" spans="7:7" x14ac:dyDescent="0.2">
      <c r="G10830" s="12"/>
    </row>
    <row r="10831" spans="7:7" x14ac:dyDescent="0.2">
      <c r="G10831" s="12"/>
    </row>
    <row r="10832" spans="7:7" x14ac:dyDescent="0.2">
      <c r="G10832" s="12"/>
    </row>
    <row r="10833" spans="7:7" x14ac:dyDescent="0.2">
      <c r="G10833" s="12"/>
    </row>
    <row r="10834" spans="7:7" x14ac:dyDescent="0.2">
      <c r="G10834" s="12"/>
    </row>
    <row r="10835" spans="7:7" x14ac:dyDescent="0.2">
      <c r="G10835" s="12"/>
    </row>
    <row r="10836" spans="7:7" x14ac:dyDescent="0.2">
      <c r="G10836" s="12"/>
    </row>
    <row r="10837" spans="7:7" x14ac:dyDescent="0.2">
      <c r="G10837" s="12"/>
    </row>
    <row r="10838" spans="7:7" x14ac:dyDescent="0.2">
      <c r="G10838" s="12"/>
    </row>
    <row r="10839" spans="7:7" x14ac:dyDescent="0.2">
      <c r="G10839" s="12"/>
    </row>
    <row r="10840" spans="7:7" x14ac:dyDescent="0.2">
      <c r="G10840" s="12"/>
    </row>
    <row r="10841" spans="7:7" x14ac:dyDescent="0.2">
      <c r="G10841" s="12"/>
    </row>
    <row r="10842" spans="7:7" x14ac:dyDescent="0.2">
      <c r="G10842" s="12"/>
    </row>
    <row r="10843" spans="7:7" x14ac:dyDescent="0.2">
      <c r="G10843" s="12"/>
    </row>
    <row r="10844" spans="7:7" x14ac:dyDescent="0.2">
      <c r="G10844" s="12"/>
    </row>
    <row r="10845" spans="7:7" x14ac:dyDescent="0.2">
      <c r="G10845" s="12"/>
    </row>
    <row r="10846" spans="7:7" x14ac:dyDescent="0.2">
      <c r="G10846" s="12"/>
    </row>
    <row r="10847" spans="7:7" x14ac:dyDescent="0.2">
      <c r="G10847" s="12"/>
    </row>
    <row r="10848" spans="7:7" x14ac:dyDescent="0.2">
      <c r="G10848" s="12"/>
    </row>
    <row r="10849" spans="7:7" x14ac:dyDescent="0.2">
      <c r="G10849" s="12"/>
    </row>
    <row r="10850" spans="7:7" x14ac:dyDescent="0.2">
      <c r="G10850" s="12"/>
    </row>
    <row r="10851" spans="7:7" x14ac:dyDescent="0.2">
      <c r="G10851" s="12"/>
    </row>
    <row r="10852" spans="7:7" x14ac:dyDescent="0.2">
      <c r="G10852" s="12"/>
    </row>
    <row r="10853" spans="7:7" x14ac:dyDescent="0.2">
      <c r="G10853" s="12"/>
    </row>
    <row r="10854" spans="7:7" x14ac:dyDescent="0.2">
      <c r="G10854" s="12"/>
    </row>
    <row r="10855" spans="7:7" x14ac:dyDescent="0.2">
      <c r="G10855" s="12"/>
    </row>
    <row r="10856" spans="7:7" x14ac:dyDescent="0.2">
      <c r="G10856" s="12"/>
    </row>
    <row r="10857" spans="7:7" x14ac:dyDescent="0.2">
      <c r="G10857" s="12"/>
    </row>
    <row r="10858" spans="7:7" x14ac:dyDescent="0.2">
      <c r="G10858" s="12"/>
    </row>
    <row r="10859" spans="7:7" x14ac:dyDescent="0.2">
      <c r="G10859" s="12"/>
    </row>
    <row r="10860" spans="7:7" x14ac:dyDescent="0.2">
      <c r="G10860" s="12"/>
    </row>
    <row r="10861" spans="7:7" x14ac:dyDescent="0.2">
      <c r="G10861" s="12"/>
    </row>
    <row r="10862" spans="7:7" x14ac:dyDescent="0.2">
      <c r="G10862" s="12"/>
    </row>
    <row r="10863" spans="7:7" x14ac:dyDescent="0.2">
      <c r="G10863" s="12"/>
    </row>
    <row r="10864" spans="7:7" x14ac:dyDescent="0.2">
      <c r="G10864" s="12"/>
    </row>
    <row r="10865" spans="7:7" x14ac:dyDescent="0.2">
      <c r="G10865" s="12"/>
    </row>
    <row r="10866" spans="7:7" x14ac:dyDescent="0.2">
      <c r="G10866" s="12"/>
    </row>
    <row r="10867" spans="7:7" x14ac:dyDescent="0.2">
      <c r="G10867" s="12"/>
    </row>
    <row r="10868" spans="7:7" x14ac:dyDescent="0.2">
      <c r="G10868" s="12"/>
    </row>
    <row r="10869" spans="7:7" x14ac:dyDescent="0.2">
      <c r="G10869" s="12"/>
    </row>
    <row r="10870" spans="7:7" x14ac:dyDescent="0.2">
      <c r="G10870" s="12"/>
    </row>
    <row r="10871" spans="7:7" x14ac:dyDescent="0.2">
      <c r="G10871" s="12"/>
    </row>
    <row r="10872" spans="7:7" x14ac:dyDescent="0.2">
      <c r="G10872" s="12"/>
    </row>
    <row r="10873" spans="7:7" x14ac:dyDescent="0.2">
      <c r="G10873" s="12"/>
    </row>
    <row r="10874" spans="7:7" x14ac:dyDescent="0.2">
      <c r="G10874" s="12"/>
    </row>
    <row r="10875" spans="7:7" x14ac:dyDescent="0.2">
      <c r="G10875" s="12"/>
    </row>
    <row r="10876" spans="7:7" x14ac:dyDescent="0.2">
      <c r="G10876" s="12"/>
    </row>
    <row r="10877" spans="7:7" x14ac:dyDescent="0.2">
      <c r="G10877" s="12"/>
    </row>
    <row r="10878" spans="7:7" x14ac:dyDescent="0.2">
      <c r="G10878" s="12"/>
    </row>
    <row r="10879" spans="7:7" x14ac:dyDescent="0.2">
      <c r="G10879" s="12"/>
    </row>
    <row r="10880" spans="7:7" x14ac:dyDescent="0.2">
      <c r="G10880" s="12"/>
    </row>
    <row r="10881" spans="7:7" x14ac:dyDescent="0.2">
      <c r="G10881" s="12"/>
    </row>
    <row r="10882" spans="7:7" x14ac:dyDescent="0.2">
      <c r="G10882" s="12"/>
    </row>
    <row r="10883" spans="7:7" x14ac:dyDescent="0.2">
      <c r="G10883" s="12"/>
    </row>
    <row r="10884" spans="7:7" x14ac:dyDescent="0.2">
      <c r="G10884" s="12"/>
    </row>
    <row r="10885" spans="7:7" x14ac:dyDescent="0.2">
      <c r="G10885" s="12"/>
    </row>
    <row r="10886" spans="7:7" x14ac:dyDescent="0.2">
      <c r="G10886" s="12"/>
    </row>
    <row r="10887" spans="7:7" x14ac:dyDescent="0.2">
      <c r="G10887" s="12"/>
    </row>
    <row r="10888" spans="7:7" x14ac:dyDescent="0.2">
      <c r="G10888" s="12"/>
    </row>
    <row r="10889" spans="7:7" x14ac:dyDescent="0.2">
      <c r="G10889" s="12"/>
    </row>
    <row r="10890" spans="7:7" x14ac:dyDescent="0.2">
      <c r="G10890" s="12"/>
    </row>
    <row r="10891" spans="7:7" x14ac:dyDescent="0.2">
      <c r="G10891" s="12"/>
    </row>
    <row r="10892" spans="7:7" x14ac:dyDescent="0.2">
      <c r="G10892" s="12"/>
    </row>
    <row r="10893" spans="7:7" x14ac:dyDescent="0.2">
      <c r="G10893" s="12"/>
    </row>
    <row r="10894" spans="7:7" x14ac:dyDescent="0.2">
      <c r="G10894" s="12"/>
    </row>
    <row r="10895" spans="7:7" x14ac:dyDescent="0.2">
      <c r="G10895" s="12"/>
    </row>
    <row r="10896" spans="7:7" x14ac:dyDescent="0.2">
      <c r="G10896" s="12"/>
    </row>
    <row r="10897" spans="7:7" x14ac:dyDescent="0.2">
      <c r="G10897" s="12"/>
    </row>
    <row r="10898" spans="7:7" x14ac:dyDescent="0.2">
      <c r="G10898" s="12"/>
    </row>
    <row r="10899" spans="7:7" x14ac:dyDescent="0.2">
      <c r="G10899" s="12"/>
    </row>
    <row r="10900" spans="7:7" x14ac:dyDescent="0.2">
      <c r="G10900" s="12"/>
    </row>
    <row r="10901" spans="7:7" x14ac:dyDescent="0.2">
      <c r="G10901" s="12"/>
    </row>
    <row r="10902" spans="7:7" x14ac:dyDescent="0.2">
      <c r="G10902" s="12"/>
    </row>
    <row r="10903" spans="7:7" x14ac:dyDescent="0.2">
      <c r="G10903" s="12"/>
    </row>
    <row r="10904" spans="7:7" x14ac:dyDescent="0.2">
      <c r="G10904" s="12"/>
    </row>
    <row r="10905" spans="7:7" x14ac:dyDescent="0.2">
      <c r="G10905" s="12"/>
    </row>
    <row r="10906" spans="7:7" x14ac:dyDescent="0.2">
      <c r="G10906" s="12"/>
    </row>
    <row r="10907" spans="7:7" x14ac:dyDescent="0.2">
      <c r="G10907" s="12"/>
    </row>
    <row r="10908" spans="7:7" x14ac:dyDescent="0.2">
      <c r="G10908" s="12"/>
    </row>
    <row r="10909" spans="7:7" x14ac:dyDescent="0.2">
      <c r="G10909" s="12"/>
    </row>
    <row r="10910" spans="7:7" x14ac:dyDescent="0.2">
      <c r="G10910" s="12"/>
    </row>
    <row r="10911" spans="7:7" x14ac:dyDescent="0.2">
      <c r="G10911" s="12"/>
    </row>
    <row r="10912" spans="7:7" x14ac:dyDescent="0.2">
      <c r="G10912" s="12"/>
    </row>
    <row r="10913" spans="7:7" x14ac:dyDescent="0.2">
      <c r="G10913" s="12"/>
    </row>
    <row r="10914" spans="7:7" x14ac:dyDescent="0.2">
      <c r="G10914" s="12"/>
    </row>
    <row r="10915" spans="7:7" x14ac:dyDescent="0.2">
      <c r="G10915" s="12"/>
    </row>
    <row r="10916" spans="7:7" x14ac:dyDescent="0.2">
      <c r="G10916" s="12"/>
    </row>
    <row r="10917" spans="7:7" x14ac:dyDescent="0.2">
      <c r="G10917" s="12"/>
    </row>
    <row r="10918" spans="7:7" x14ac:dyDescent="0.2">
      <c r="G10918" s="12"/>
    </row>
    <row r="10919" spans="7:7" x14ac:dyDescent="0.2">
      <c r="G10919" s="12"/>
    </row>
    <row r="10920" spans="7:7" x14ac:dyDescent="0.2">
      <c r="G10920" s="12"/>
    </row>
    <row r="10921" spans="7:7" x14ac:dyDescent="0.2">
      <c r="G10921" s="12"/>
    </row>
    <row r="10922" spans="7:7" x14ac:dyDescent="0.2">
      <c r="G10922" s="12"/>
    </row>
    <row r="10923" spans="7:7" x14ac:dyDescent="0.2">
      <c r="G10923" s="12"/>
    </row>
    <row r="10924" spans="7:7" x14ac:dyDescent="0.2">
      <c r="G10924" s="12"/>
    </row>
    <row r="10925" spans="7:7" x14ac:dyDescent="0.2">
      <c r="G10925" s="12"/>
    </row>
    <row r="10926" spans="7:7" x14ac:dyDescent="0.2">
      <c r="G10926" s="12"/>
    </row>
    <row r="10927" spans="7:7" x14ac:dyDescent="0.2">
      <c r="G10927" s="12"/>
    </row>
    <row r="10928" spans="7:7" x14ac:dyDescent="0.2">
      <c r="G10928" s="12"/>
    </row>
    <row r="10929" spans="7:7" x14ac:dyDescent="0.2">
      <c r="G10929" s="12"/>
    </row>
    <row r="10930" spans="7:7" x14ac:dyDescent="0.2">
      <c r="G10930" s="12"/>
    </row>
    <row r="10931" spans="7:7" x14ac:dyDescent="0.2">
      <c r="G10931" s="12"/>
    </row>
    <row r="10932" spans="7:7" x14ac:dyDescent="0.2">
      <c r="G10932" s="12"/>
    </row>
    <row r="10933" spans="7:7" x14ac:dyDescent="0.2">
      <c r="G10933" s="12"/>
    </row>
    <row r="10934" spans="7:7" x14ac:dyDescent="0.2">
      <c r="G10934" s="12"/>
    </row>
    <row r="10935" spans="7:7" x14ac:dyDescent="0.2">
      <c r="G10935" s="12"/>
    </row>
    <row r="10936" spans="7:7" x14ac:dyDescent="0.2">
      <c r="G10936" s="12"/>
    </row>
    <row r="10937" spans="7:7" x14ac:dyDescent="0.2">
      <c r="G10937" s="12"/>
    </row>
    <row r="10938" spans="7:7" x14ac:dyDescent="0.2">
      <c r="G10938" s="12"/>
    </row>
    <row r="10939" spans="7:7" x14ac:dyDescent="0.2">
      <c r="G10939" s="12"/>
    </row>
    <row r="10940" spans="7:7" x14ac:dyDescent="0.2">
      <c r="G10940" s="12"/>
    </row>
    <row r="10941" spans="7:7" x14ac:dyDescent="0.2">
      <c r="G10941" s="12"/>
    </row>
    <row r="10942" spans="7:7" x14ac:dyDescent="0.2">
      <c r="G10942" s="12"/>
    </row>
    <row r="10943" spans="7:7" x14ac:dyDescent="0.2">
      <c r="G10943" s="12"/>
    </row>
    <row r="10944" spans="7:7" x14ac:dyDescent="0.2">
      <c r="G10944" s="12"/>
    </row>
    <row r="10945" spans="7:7" x14ac:dyDescent="0.2">
      <c r="G10945" s="12"/>
    </row>
    <row r="10946" spans="7:7" x14ac:dyDescent="0.2">
      <c r="G10946" s="12"/>
    </row>
    <row r="10947" spans="7:7" x14ac:dyDescent="0.2">
      <c r="G10947" s="12"/>
    </row>
    <row r="10948" spans="7:7" x14ac:dyDescent="0.2">
      <c r="G10948" s="12"/>
    </row>
    <row r="10949" spans="7:7" x14ac:dyDescent="0.2">
      <c r="G10949" s="12"/>
    </row>
    <row r="10950" spans="7:7" x14ac:dyDescent="0.2">
      <c r="G10950" s="12"/>
    </row>
    <row r="10951" spans="7:7" x14ac:dyDescent="0.2">
      <c r="G10951" s="12"/>
    </row>
    <row r="10952" spans="7:7" x14ac:dyDescent="0.2">
      <c r="G10952" s="12"/>
    </row>
    <row r="10953" spans="7:7" x14ac:dyDescent="0.2">
      <c r="G10953" s="12"/>
    </row>
    <row r="10954" spans="7:7" x14ac:dyDescent="0.2">
      <c r="G10954" s="12"/>
    </row>
    <row r="10955" spans="7:7" x14ac:dyDescent="0.2">
      <c r="G10955" s="12"/>
    </row>
    <row r="10956" spans="7:7" x14ac:dyDescent="0.2">
      <c r="G10956" s="12"/>
    </row>
    <row r="10957" spans="7:7" x14ac:dyDescent="0.2">
      <c r="G10957" s="12"/>
    </row>
    <row r="10958" spans="7:7" x14ac:dyDescent="0.2">
      <c r="G10958" s="12"/>
    </row>
    <row r="10959" spans="7:7" x14ac:dyDescent="0.2">
      <c r="G10959" s="12"/>
    </row>
    <row r="10960" spans="7:7" x14ac:dyDescent="0.2">
      <c r="G10960" s="12"/>
    </row>
    <row r="10961" spans="7:7" x14ac:dyDescent="0.2">
      <c r="G10961" s="12"/>
    </row>
    <row r="10962" spans="7:7" x14ac:dyDescent="0.2">
      <c r="G10962" s="12"/>
    </row>
    <row r="10963" spans="7:7" x14ac:dyDescent="0.2">
      <c r="G10963" s="12"/>
    </row>
    <row r="10964" spans="7:7" x14ac:dyDescent="0.2">
      <c r="G10964" s="12"/>
    </row>
    <row r="10965" spans="7:7" x14ac:dyDescent="0.2">
      <c r="G10965" s="12"/>
    </row>
    <row r="10966" spans="7:7" x14ac:dyDescent="0.2">
      <c r="G10966" s="12"/>
    </row>
    <row r="10967" spans="7:7" x14ac:dyDescent="0.2">
      <c r="G10967" s="12"/>
    </row>
    <row r="10968" spans="7:7" x14ac:dyDescent="0.2">
      <c r="G10968" s="12"/>
    </row>
    <row r="10969" spans="7:7" x14ac:dyDescent="0.2">
      <c r="G10969" s="12"/>
    </row>
    <row r="10970" spans="7:7" x14ac:dyDescent="0.2">
      <c r="G10970" s="12"/>
    </row>
    <row r="10971" spans="7:7" x14ac:dyDescent="0.2">
      <c r="G10971" s="12"/>
    </row>
    <row r="10972" spans="7:7" x14ac:dyDescent="0.2">
      <c r="G10972" s="12"/>
    </row>
    <row r="10973" spans="7:7" x14ac:dyDescent="0.2">
      <c r="G10973" s="12"/>
    </row>
    <row r="10974" spans="7:7" x14ac:dyDescent="0.2">
      <c r="G10974" s="12"/>
    </row>
    <row r="10975" spans="7:7" x14ac:dyDescent="0.2">
      <c r="G10975" s="12"/>
    </row>
    <row r="10976" spans="7:7" x14ac:dyDescent="0.2">
      <c r="G10976" s="12"/>
    </row>
    <row r="10977" spans="7:7" x14ac:dyDescent="0.2">
      <c r="G10977" s="12"/>
    </row>
    <row r="10978" spans="7:7" x14ac:dyDescent="0.2">
      <c r="G10978" s="12"/>
    </row>
    <row r="10979" spans="7:7" x14ac:dyDescent="0.2">
      <c r="G10979" s="12"/>
    </row>
    <row r="10980" spans="7:7" x14ac:dyDescent="0.2">
      <c r="G10980" s="12"/>
    </row>
    <row r="10981" spans="7:7" x14ac:dyDescent="0.2">
      <c r="G10981" s="12"/>
    </row>
    <row r="10982" spans="7:7" x14ac:dyDescent="0.2">
      <c r="G10982" s="12"/>
    </row>
    <row r="10983" spans="7:7" x14ac:dyDescent="0.2">
      <c r="G10983" s="12"/>
    </row>
    <row r="10984" spans="7:7" x14ac:dyDescent="0.2">
      <c r="G10984" s="12"/>
    </row>
    <row r="10985" spans="7:7" x14ac:dyDescent="0.2">
      <c r="G10985" s="12"/>
    </row>
    <row r="10986" spans="7:7" x14ac:dyDescent="0.2">
      <c r="G10986" s="12"/>
    </row>
    <row r="10987" spans="7:7" x14ac:dyDescent="0.2">
      <c r="G10987" s="12"/>
    </row>
    <row r="10988" spans="7:7" x14ac:dyDescent="0.2">
      <c r="G10988" s="12"/>
    </row>
    <row r="10989" spans="7:7" x14ac:dyDescent="0.2">
      <c r="G10989" s="12"/>
    </row>
    <row r="10990" spans="7:7" x14ac:dyDescent="0.2">
      <c r="G10990" s="12"/>
    </row>
    <row r="10991" spans="7:7" x14ac:dyDescent="0.2">
      <c r="G10991" s="12"/>
    </row>
    <row r="10992" spans="7:7" x14ac:dyDescent="0.2">
      <c r="G10992" s="12"/>
    </row>
    <row r="10993" spans="7:7" x14ac:dyDescent="0.2">
      <c r="G10993" s="12"/>
    </row>
    <row r="10994" spans="7:7" x14ac:dyDescent="0.2">
      <c r="G10994" s="12"/>
    </row>
    <row r="10995" spans="7:7" x14ac:dyDescent="0.2">
      <c r="G10995" s="12"/>
    </row>
    <row r="10996" spans="7:7" x14ac:dyDescent="0.2">
      <c r="G10996" s="12"/>
    </row>
    <row r="10997" spans="7:7" x14ac:dyDescent="0.2">
      <c r="G10997" s="12"/>
    </row>
    <row r="10998" spans="7:7" x14ac:dyDescent="0.2">
      <c r="G10998" s="12"/>
    </row>
    <row r="10999" spans="7:7" x14ac:dyDescent="0.2">
      <c r="G10999" s="12"/>
    </row>
    <row r="11000" spans="7:7" x14ac:dyDescent="0.2">
      <c r="G11000" s="12"/>
    </row>
    <row r="11001" spans="7:7" x14ac:dyDescent="0.2">
      <c r="G11001" s="12"/>
    </row>
    <row r="11002" spans="7:7" x14ac:dyDescent="0.2">
      <c r="G11002" s="12"/>
    </row>
    <row r="11003" spans="7:7" x14ac:dyDescent="0.2">
      <c r="G11003" s="12"/>
    </row>
    <row r="11004" spans="7:7" x14ac:dyDescent="0.2">
      <c r="G11004" s="12"/>
    </row>
    <row r="11005" spans="7:7" x14ac:dyDescent="0.2">
      <c r="G11005" s="12"/>
    </row>
    <row r="11006" spans="7:7" x14ac:dyDescent="0.2">
      <c r="G11006" s="12"/>
    </row>
    <row r="11007" spans="7:7" x14ac:dyDescent="0.2">
      <c r="G11007" s="12"/>
    </row>
    <row r="11008" spans="7:7" x14ac:dyDescent="0.2">
      <c r="G11008" s="12"/>
    </row>
    <row r="11009" spans="7:7" x14ac:dyDescent="0.2">
      <c r="G11009" s="12"/>
    </row>
    <row r="11010" spans="7:7" x14ac:dyDescent="0.2">
      <c r="G11010" s="12"/>
    </row>
    <row r="11011" spans="7:7" x14ac:dyDescent="0.2">
      <c r="G11011" s="12"/>
    </row>
    <row r="11012" spans="7:7" x14ac:dyDescent="0.2">
      <c r="G11012" s="12"/>
    </row>
    <row r="11013" spans="7:7" x14ac:dyDescent="0.2">
      <c r="G11013" s="12"/>
    </row>
    <row r="11014" spans="7:7" x14ac:dyDescent="0.2">
      <c r="G11014" s="12"/>
    </row>
    <row r="11015" spans="7:7" x14ac:dyDescent="0.2">
      <c r="G11015" s="12"/>
    </row>
    <row r="11016" spans="7:7" x14ac:dyDescent="0.2">
      <c r="G11016" s="12"/>
    </row>
    <row r="11017" spans="7:7" x14ac:dyDescent="0.2">
      <c r="G11017" s="12"/>
    </row>
    <row r="11018" spans="7:7" x14ac:dyDescent="0.2">
      <c r="G11018" s="12"/>
    </row>
    <row r="11019" spans="7:7" x14ac:dyDescent="0.2">
      <c r="G11019" s="12"/>
    </row>
    <row r="11020" spans="7:7" x14ac:dyDescent="0.2">
      <c r="G11020" s="12"/>
    </row>
    <row r="11021" spans="7:7" x14ac:dyDescent="0.2">
      <c r="G11021" s="12"/>
    </row>
    <row r="11022" spans="7:7" x14ac:dyDescent="0.2">
      <c r="G11022" s="12"/>
    </row>
    <row r="11023" spans="7:7" x14ac:dyDescent="0.2">
      <c r="G11023" s="12"/>
    </row>
    <row r="11024" spans="7:7" x14ac:dyDescent="0.2">
      <c r="G11024" s="12"/>
    </row>
    <row r="11025" spans="7:7" x14ac:dyDescent="0.2">
      <c r="G11025" s="12"/>
    </row>
    <row r="11026" spans="7:7" x14ac:dyDescent="0.2">
      <c r="G11026" s="12"/>
    </row>
    <row r="11027" spans="7:7" x14ac:dyDescent="0.2">
      <c r="G11027" s="12"/>
    </row>
    <row r="11028" spans="7:7" x14ac:dyDescent="0.2">
      <c r="G11028" s="12"/>
    </row>
    <row r="11029" spans="7:7" x14ac:dyDescent="0.2">
      <c r="G11029" s="12"/>
    </row>
    <row r="11030" spans="7:7" x14ac:dyDescent="0.2">
      <c r="G11030" s="12"/>
    </row>
    <row r="11031" spans="7:7" x14ac:dyDescent="0.2">
      <c r="G11031" s="12"/>
    </row>
    <row r="11032" spans="7:7" x14ac:dyDescent="0.2">
      <c r="G11032" s="12"/>
    </row>
    <row r="11033" spans="7:7" x14ac:dyDescent="0.2">
      <c r="G11033" s="12"/>
    </row>
    <row r="11034" spans="7:7" x14ac:dyDescent="0.2">
      <c r="G11034" s="12"/>
    </row>
    <row r="11035" spans="7:7" x14ac:dyDescent="0.2">
      <c r="G11035" s="12"/>
    </row>
    <row r="11036" spans="7:7" x14ac:dyDescent="0.2">
      <c r="G11036" s="12"/>
    </row>
    <row r="11037" spans="7:7" x14ac:dyDescent="0.2">
      <c r="G11037" s="12"/>
    </row>
    <row r="11038" spans="7:7" x14ac:dyDescent="0.2">
      <c r="G11038" s="12"/>
    </row>
    <row r="11039" spans="7:7" x14ac:dyDescent="0.2">
      <c r="G11039" s="12"/>
    </row>
    <row r="11040" spans="7:7" x14ac:dyDescent="0.2">
      <c r="G11040" s="12"/>
    </row>
    <row r="11041" spans="7:7" x14ac:dyDescent="0.2">
      <c r="G11041" s="12"/>
    </row>
    <row r="11042" spans="7:7" x14ac:dyDescent="0.2">
      <c r="G11042" s="12"/>
    </row>
    <row r="11043" spans="7:7" x14ac:dyDescent="0.2">
      <c r="G11043" s="12"/>
    </row>
    <row r="11044" spans="7:7" x14ac:dyDescent="0.2">
      <c r="G11044" s="12"/>
    </row>
    <row r="11045" spans="7:7" x14ac:dyDescent="0.2">
      <c r="G11045" s="12"/>
    </row>
    <row r="11046" spans="7:7" x14ac:dyDescent="0.2">
      <c r="G11046" s="12"/>
    </row>
    <row r="11047" spans="7:7" x14ac:dyDescent="0.2">
      <c r="G11047" s="12"/>
    </row>
    <row r="11048" spans="7:7" x14ac:dyDescent="0.2">
      <c r="G11048" s="12"/>
    </row>
    <row r="11049" spans="7:7" x14ac:dyDescent="0.2">
      <c r="G11049" s="12"/>
    </row>
    <row r="11050" spans="7:7" x14ac:dyDescent="0.2">
      <c r="G11050" s="12"/>
    </row>
    <row r="11051" spans="7:7" x14ac:dyDescent="0.2">
      <c r="G11051" s="12"/>
    </row>
    <row r="11052" spans="7:7" x14ac:dyDescent="0.2">
      <c r="G11052" s="12"/>
    </row>
    <row r="11053" spans="7:7" x14ac:dyDescent="0.2">
      <c r="G11053" s="12"/>
    </row>
    <row r="11054" spans="7:7" x14ac:dyDescent="0.2">
      <c r="G11054" s="12"/>
    </row>
    <row r="11055" spans="7:7" x14ac:dyDescent="0.2">
      <c r="G11055" s="12"/>
    </row>
    <row r="11056" spans="7:7" x14ac:dyDescent="0.2">
      <c r="G11056" s="12"/>
    </row>
    <row r="11057" spans="7:7" x14ac:dyDescent="0.2">
      <c r="G11057" s="12"/>
    </row>
    <row r="11058" spans="7:7" x14ac:dyDescent="0.2">
      <c r="G11058" s="12"/>
    </row>
    <row r="11059" spans="7:7" x14ac:dyDescent="0.2">
      <c r="G11059" s="12"/>
    </row>
    <row r="11060" spans="7:7" x14ac:dyDescent="0.2">
      <c r="G11060" s="12"/>
    </row>
    <row r="11061" spans="7:7" x14ac:dyDescent="0.2">
      <c r="G11061" s="12"/>
    </row>
    <row r="11062" spans="7:7" x14ac:dyDescent="0.2">
      <c r="G11062" s="12"/>
    </row>
    <row r="11063" spans="7:7" x14ac:dyDescent="0.2">
      <c r="G11063" s="12"/>
    </row>
    <row r="11064" spans="7:7" x14ac:dyDescent="0.2">
      <c r="G11064" s="12"/>
    </row>
    <row r="11065" spans="7:7" x14ac:dyDescent="0.2">
      <c r="G11065" s="12"/>
    </row>
    <row r="11066" spans="7:7" x14ac:dyDescent="0.2">
      <c r="G11066" s="12"/>
    </row>
    <row r="11067" spans="7:7" x14ac:dyDescent="0.2">
      <c r="G11067" s="12"/>
    </row>
    <row r="11068" spans="7:7" x14ac:dyDescent="0.2">
      <c r="G11068" s="12"/>
    </row>
    <row r="11069" spans="7:7" x14ac:dyDescent="0.2">
      <c r="G11069" s="12"/>
    </row>
    <row r="11070" spans="7:7" x14ac:dyDescent="0.2">
      <c r="G11070" s="12"/>
    </row>
    <row r="11071" spans="7:7" x14ac:dyDescent="0.2">
      <c r="G11071" s="12"/>
    </row>
    <row r="11072" spans="7:7" x14ac:dyDescent="0.2">
      <c r="G11072" s="12"/>
    </row>
    <row r="11073" spans="7:7" x14ac:dyDescent="0.2">
      <c r="G11073" s="12"/>
    </row>
    <row r="11074" spans="7:7" x14ac:dyDescent="0.2">
      <c r="G11074" s="12"/>
    </row>
    <row r="11075" spans="7:7" x14ac:dyDescent="0.2">
      <c r="G11075" s="12"/>
    </row>
    <row r="11076" spans="7:7" x14ac:dyDescent="0.2">
      <c r="G11076" s="12"/>
    </row>
    <row r="11077" spans="7:7" x14ac:dyDescent="0.2">
      <c r="G11077" s="12"/>
    </row>
    <row r="11078" spans="7:7" x14ac:dyDescent="0.2">
      <c r="G11078" s="12"/>
    </row>
    <row r="11079" spans="7:7" x14ac:dyDescent="0.2">
      <c r="G11079" s="12"/>
    </row>
    <row r="11080" spans="7:7" x14ac:dyDescent="0.2">
      <c r="G11080" s="12"/>
    </row>
    <row r="11081" spans="7:7" x14ac:dyDescent="0.2">
      <c r="G11081" s="12"/>
    </row>
    <row r="11082" spans="7:7" x14ac:dyDescent="0.2">
      <c r="G11082" s="12"/>
    </row>
    <row r="11083" spans="7:7" x14ac:dyDescent="0.2">
      <c r="G11083" s="12"/>
    </row>
    <row r="11084" spans="7:7" x14ac:dyDescent="0.2">
      <c r="G11084" s="12"/>
    </row>
    <row r="11085" spans="7:7" x14ac:dyDescent="0.2">
      <c r="G11085" s="12"/>
    </row>
    <row r="11086" spans="7:7" x14ac:dyDescent="0.2">
      <c r="G11086" s="12"/>
    </row>
    <row r="11087" spans="7:7" x14ac:dyDescent="0.2">
      <c r="G11087" s="12"/>
    </row>
    <row r="11088" spans="7:7" x14ac:dyDescent="0.2">
      <c r="G11088" s="12"/>
    </row>
    <row r="11089" spans="7:7" x14ac:dyDescent="0.2">
      <c r="G11089" s="12"/>
    </row>
    <row r="11090" spans="7:7" x14ac:dyDescent="0.2">
      <c r="G11090" s="12"/>
    </row>
    <row r="11091" spans="7:7" x14ac:dyDescent="0.2">
      <c r="G11091" s="12"/>
    </row>
    <row r="11092" spans="7:7" x14ac:dyDescent="0.2">
      <c r="G11092" s="12"/>
    </row>
    <row r="11093" spans="7:7" x14ac:dyDescent="0.2">
      <c r="G11093" s="12"/>
    </row>
    <row r="11094" spans="7:7" x14ac:dyDescent="0.2">
      <c r="G11094" s="12"/>
    </row>
    <row r="11095" spans="7:7" x14ac:dyDescent="0.2">
      <c r="G11095" s="12"/>
    </row>
    <row r="11096" spans="7:7" x14ac:dyDescent="0.2">
      <c r="G11096" s="12"/>
    </row>
    <row r="11097" spans="7:7" x14ac:dyDescent="0.2">
      <c r="G11097" s="12"/>
    </row>
    <row r="11098" spans="7:7" x14ac:dyDescent="0.2">
      <c r="G11098" s="12"/>
    </row>
    <row r="11099" spans="7:7" x14ac:dyDescent="0.2">
      <c r="G11099" s="12"/>
    </row>
    <row r="11100" spans="7:7" x14ac:dyDescent="0.2">
      <c r="G11100" s="12"/>
    </row>
    <row r="11101" spans="7:7" x14ac:dyDescent="0.2">
      <c r="G11101" s="12"/>
    </row>
    <row r="11102" spans="7:7" x14ac:dyDescent="0.2">
      <c r="G11102" s="12"/>
    </row>
    <row r="11103" spans="7:7" x14ac:dyDescent="0.2">
      <c r="G11103" s="12"/>
    </row>
    <row r="11104" spans="7:7" x14ac:dyDescent="0.2">
      <c r="G11104" s="12"/>
    </row>
    <row r="11105" spans="7:7" x14ac:dyDescent="0.2">
      <c r="G11105" s="12"/>
    </row>
    <row r="11106" spans="7:7" x14ac:dyDescent="0.2">
      <c r="G11106" s="12"/>
    </row>
    <row r="11107" spans="7:7" x14ac:dyDescent="0.2">
      <c r="G11107" s="12"/>
    </row>
    <row r="11108" spans="7:7" x14ac:dyDescent="0.2">
      <c r="G11108" s="12"/>
    </row>
    <row r="11109" spans="7:7" x14ac:dyDescent="0.2">
      <c r="G11109" s="12"/>
    </row>
    <row r="11110" spans="7:7" x14ac:dyDescent="0.2">
      <c r="G11110" s="12"/>
    </row>
    <row r="11111" spans="7:7" x14ac:dyDescent="0.2">
      <c r="G11111" s="12"/>
    </row>
    <row r="11112" spans="7:7" x14ac:dyDescent="0.2">
      <c r="G11112" s="12"/>
    </row>
    <row r="11113" spans="7:7" x14ac:dyDescent="0.2">
      <c r="G11113" s="12"/>
    </row>
    <row r="11114" spans="7:7" x14ac:dyDescent="0.2">
      <c r="G11114" s="12"/>
    </row>
    <row r="11115" spans="7:7" x14ac:dyDescent="0.2">
      <c r="G11115" s="12"/>
    </row>
    <row r="11116" spans="7:7" x14ac:dyDescent="0.2">
      <c r="G11116" s="12"/>
    </row>
    <row r="11117" spans="7:7" x14ac:dyDescent="0.2">
      <c r="G11117" s="12"/>
    </row>
    <row r="11118" spans="7:7" x14ac:dyDescent="0.2">
      <c r="G11118" s="12"/>
    </row>
    <row r="11119" spans="7:7" x14ac:dyDescent="0.2">
      <c r="G11119" s="12"/>
    </row>
    <row r="11120" spans="7:7" x14ac:dyDescent="0.2">
      <c r="G11120" s="12"/>
    </row>
    <row r="11121" spans="7:7" x14ac:dyDescent="0.2">
      <c r="G11121" s="12"/>
    </row>
    <row r="11122" spans="7:7" x14ac:dyDescent="0.2">
      <c r="G11122" s="12"/>
    </row>
    <row r="11123" spans="7:7" x14ac:dyDescent="0.2">
      <c r="G11123" s="12"/>
    </row>
    <row r="11124" spans="7:7" x14ac:dyDescent="0.2">
      <c r="G11124" s="12"/>
    </row>
    <row r="11125" spans="7:7" x14ac:dyDescent="0.2">
      <c r="G11125" s="12"/>
    </row>
    <row r="11126" spans="7:7" x14ac:dyDescent="0.2">
      <c r="G11126" s="12"/>
    </row>
    <row r="11127" spans="7:7" x14ac:dyDescent="0.2">
      <c r="G11127" s="12"/>
    </row>
    <row r="11128" spans="7:7" x14ac:dyDescent="0.2">
      <c r="G11128" s="12"/>
    </row>
    <row r="11129" spans="7:7" x14ac:dyDescent="0.2">
      <c r="G11129" s="12"/>
    </row>
    <row r="11130" spans="7:7" x14ac:dyDescent="0.2">
      <c r="G11130" s="12"/>
    </row>
    <row r="11131" spans="7:7" x14ac:dyDescent="0.2">
      <c r="G11131" s="12"/>
    </row>
    <row r="11132" spans="7:7" x14ac:dyDescent="0.2">
      <c r="G11132" s="12"/>
    </row>
    <row r="11133" spans="7:7" x14ac:dyDescent="0.2">
      <c r="G11133" s="12"/>
    </row>
    <row r="11134" spans="7:7" x14ac:dyDescent="0.2">
      <c r="G11134" s="12"/>
    </row>
    <row r="11135" spans="7:7" x14ac:dyDescent="0.2">
      <c r="G11135" s="12"/>
    </row>
    <row r="11136" spans="7:7" x14ac:dyDescent="0.2">
      <c r="G11136" s="12"/>
    </row>
    <row r="11137" spans="7:7" x14ac:dyDescent="0.2">
      <c r="G11137" s="12"/>
    </row>
    <row r="11138" spans="7:7" x14ac:dyDescent="0.2">
      <c r="G11138" s="12"/>
    </row>
    <row r="11139" spans="7:7" x14ac:dyDescent="0.2">
      <c r="G11139" s="12"/>
    </row>
    <row r="11140" spans="7:7" x14ac:dyDescent="0.2">
      <c r="G11140" s="12"/>
    </row>
    <row r="11141" spans="7:7" x14ac:dyDescent="0.2">
      <c r="G11141" s="12"/>
    </row>
    <row r="11142" spans="7:7" x14ac:dyDescent="0.2">
      <c r="G11142" s="12"/>
    </row>
    <row r="11143" spans="7:7" x14ac:dyDescent="0.2">
      <c r="G11143" s="12"/>
    </row>
    <row r="11144" spans="7:7" x14ac:dyDescent="0.2">
      <c r="G11144" s="12"/>
    </row>
    <row r="11145" spans="7:7" x14ac:dyDescent="0.2">
      <c r="G11145" s="12"/>
    </row>
    <row r="11146" spans="7:7" x14ac:dyDescent="0.2">
      <c r="G11146" s="12"/>
    </row>
    <row r="11147" spans="7:7" x14ac:dyDescent="0.2">
      <c r="G11147" s="12"/>
    </row>
    <row r="11148" spans="7:7" x14ac:dyDescent="0.2">
      <c r="G11148" s="12"/>
    </row>
    <row r="11149" spans="7:7" x14ac:dyDescent="0.2">
      <c r="G11149" s="12"/>
    </row>
    <row r="11150" spans="7:7" x14ac:dyDescent="0.2">
      <c r="G11150" s="12"/>
    </row>
    <row r="11151" spans="7:7" x14ac:dyDescent="0.2">
      <c r="G11151" s="12"/>
    </row>
    <row r="11152" spans="7:7" x14ac:dyDescent="0.2">
      <c r="G11152" s="12"/>
    </row>
    <row r="11153" spans="7:7" x14ac:dyDescent="0.2">
      <c r="G11153" s="12"/>
    </row>
    <row r="11154" spans="7:7" x14ac:dyDescent="0.2">
      <c r="G11154" s="12"/>
    </row>
    <row r="11155" spans="7:7" x14ac:dyDescent="0.2">
      <c r="G11155" s="12"/>
    </row>
    <row r="11156" spans="7:7" x14ac:dyDescent="0.2">
      <c r="G11156" s="12"/>
    </row>
    <row r="11157" spans="7:7" x14ac:dyDescent="0.2">
      <c r="G11157" s="12"/>
    </row>
    <row r="11158" spans="7:7" x14ac:dyDescent="0.2">
      <c r="G11158" s="12"/>
    </row>
    <row r="11159" spans="7:7" x14ac:dyDescent="0.2">
      <c r="G11159" s="12"/>
    </row>
    <row r="11160" spans="7:7" x14ac:dyDescent="0.2">
      <c r="G11160" s="12"/>
    </row>
    <row r="11161" spans="7:7" x14ac:dyDescent="0.2">
      <c r="G11161" s="12"/>
    </row>
    <row r="11162" spans="7:7" x14ac:dyDescent="0.2">
      <c r="G11162" s="12"/>
    </row>
    <row r="11163" spans="7:7" x14ac:dyDescent="0.2">
      <c r="G11163" s="12"/>
    </row>
    <row r="11164" spans="7:7" x14ac:dyDescent="0.2">
      <c r="G11164" s="12"/>
    </row>
    <row r="11165" spans="7:7" x14ac:dyDescent="0.2">
      <c r="G11165" s="12"/>
    </row>
    <row r="11166" spans="7:7" x14ac:dyDescent="0.2">
      <c r="G11166" s="12"/>
    </row>
    <row r="11167" spans="7:7" x14ac:dyDescent="0.2">
      <c r="G11167" s="12"/>
    </row>
    <row r="11168" spans="7:7" x14ac:dyDescent="0.2">
      <c r="G11168" s="12"/>
    </row>
    <row r="11169" spans="7:7" x14ac:dyDescent="0.2">
      <c r="G11169" s="12"/>
    </row>
    <row r="11170" spans="7:7" x14ac:dyDescent="0.2">
      <c r="G11170" s="12"/>
    </row>
    <row r="11171" spans="7:7" x14ac:dyDescent="0.2">
      <c r="G11171" s="12"/>
    </row>
    <row r="11172" spans="7:7" x14ac:dyDescent="0.2">
      <c r="G11172" s="12"/>
    </row>
    <row r="11173" spans="7:7" x14ac:dyDescent="0.2">
      <c r="G11173" s="12"/>
    </row>
    <row r="11174" spans="7:7" x14ac:dyDescent="0.2">
      <c r="G11174" s="12"/>
    </row>
    <row r="11175" spans="7:7" x14ac:dyDescent="0.2">
      <c r="G11175" s="12"/>
    </row>
    <row r="11176" spans="7:7" x14ac:dyDescent="0.2">
      <c r="G11176" s="12"/>
    </row>
    <row r="11177" spans="7:7" x14ac:dyDescent="0.2">
      <c r="G11177" s="12"/>
    </row>
    <row r="11178" spans="7:7" x14ac:dyDescent="0.2">
      <c r="G11178" s="12"/>
    </row>
    <row r="11179" spans="7:7" x14ac:dyDescent="0.2">
      <c r="G11179" s="12"/>
    </row>
    <row r="11180" spans="7:7" x14ac:dyDescent="0.2">
      <c r="G11180" s="12"/>
    </row>
    <row r="11181" spans="7:7" x14ac:dyDescent="0.2">
      <c r="G11181" s="12"/>
    </row>
    <row r="11182" spans="7:7" x14ac:dyDescent="0.2">
      <c r="G11182" s="12"/>
    </row>
    <row r="11183" spans="7:7" x14ac:dyDescent="0.2">
      <c r="G11183" s="12"/>
    </row>
    <row r="11184" spans="7:7" x14ac:dyDescent="0.2">
      <c r="G11184" s="12"/>
    </row>
    <row r="11185" spans="7:7" x14ac:dyDescent="0.2">
      <c r="G11185" s="12"/>
    </row>
    <row r="11186" spans="7:7" x14ac:dyDescent="0.2">
      <c r="G11186" s="12"/>
    </row>
    <row r="11187" spans="7:7" x14ac:dyDescent="0.2">
      <c r="G11187" s="12"/>
    </row>
    <row r="11188" spans="7:7" x14ac:dyDescent="0.2">
      <c r="G11188" s="12"/>
    </row>
    <row r="11189" spans="7:7" x14ac:dyDescent="0.2">
      <c r="G11189" s="12"/>
    </row>
    <row r="11190" spans="7:7" x14ac:dyDescent="0.2">
      <c r="G11190" s="12"/>
    </row>
    <row r="11191" spans="7:7" x14ac:dyDescent="0.2">
      <c r="G11191" s="12"/>
    </row>
    <row r="11192" spans="7:7" x14ac:dyDescent="0.2">
      <c r="G11192" s="12"/>
    </row>
    <row r="11193" spans="7:7" x14ac:dyDescent="0.2">
      <c r="G11193" s="12"/>
    </row>
    <row r="11194" spans="7:7" x14ac:dyDescent="0.2">
      <c r="G11194" s="12"/>
    </row>
    <row r="11195" spans="7:7" x14ac:dyDescent="0.2">
      <c r="G11195" s="12"/>
    </row>
    <row r="11196" spans="7:7" x14ac:dyDescent="0.2">
      <c r="G11196" s="12"/>
    </row>
    <row r="11197" spans="7:7" x14ac:dyDescent="0.2">
      <c r="G11197" s="12"/>
    </row>
    <row r="11198" spans="7:7" x14ac:dyDescent="0.2">
      <c r="G11198" s="12"/>
    </row>
    <row r="11199" spans="7:7" x14ac:dyDescent="0.2">
      <c r="G11199" s="12"/>
    </row>
    <row r="11200" spans="7:7" x14ac:dyDescent="0.2">
      <c r="G11200" s="12"/>
    </row>
    <row r="11201" spans="7:7" x14ac:dyDescent="0.2">
      <c r="G11201" s="12"/>
    </row>
    <row r="11202" spans="7:7" x14ac:dyDescent="0.2">
      <c r="G11202" s="12"/>
    </row>
    <row r="11203" spans="7:7" x14ac:dyDescent="0.2">
      <c r="G11203" s="12"/>
    </row>
    <row r="11204" spans="7:7" x14ac:dyDescent="0.2">
      <c r="G11204" s="12"/>
    </row>
    <row r="11205" spans="7:7" x14ac:dyDescent="0.2">
      <c r="G11205" s="12"/>
    </row>
    <row r="11206" spans="7:7" x14ac:dyDescent="0.2">
      <c r="G11206" s="12"/>
    </row>
    <row r="11207" spans="7:7" x14ac:dyDescent="0.2">
      <c r="G11207" s="12"/>
    </row>
    <row r="11208" spans="7:7" x14ac:dyDescent="0.2">
      <c r="G11208" s="12"/>
    </row>
    <row r="11209" spans="7:7" x14ac:dyDescent="0.2">
      <c r="G11209" s="12"/>
    </row>
    <row r="11210" spans="7:7" x14ac:dyDescent="0.2">
      <c r="G11210" s="12"/>
    </row>
    <row r="11211" spans="7:7" x14ac:dyDescent="0.2">
      <c r="G11211" s="12"/>
    </row>
    <row r="11212" spans="7:7" x14ac:dyDescent="0.2">
      <c r="G11212" s="12"/>
    </row>
    <row r="11213" spans="7:7" x14ac:dyDescent="0.2">
      <c r="G11213" s="12"/>
    </row>
    <row r="11214" spans="7:7" x14ac:dyDescent="0.2">
      <c r="G11214" s="12"/>
    </row>
    <row r="11215" spans="7:7" x14ac:dyDescent="0.2">
      <c r="G11215" s="12"/>
    </row>
    <row r="11216" spans="7:7" x14ac:dyDescent="0.2">
      <c r="G11216" s="12"/>
    </row>
    <row r="11217" spans="7:7" x14ac:dyDescent="0.2">
      <c r="G11217" s="12"/>
    </row>
    <row r="11218" spans="7:7" x14ac:dyDescent="0.2">
      <c r="G11218" s="12"/>
    </row>
    <row r="11219" spans="7:7" x14ac:dyDescent="0.2">
      <c r="G11219" s="12"/>
    </row>
    <row r="11220" spans="7:7" x14ac:dyDescent="0.2">
      <c r="G11220" s="12"/>
    </row>
    <row r="11221" spans="7:7" x14ac:dyDescent="0.2">
      <c r="G11221" s="12"/>
    </row>
    <row r="11222" spans="7:7" x14ac:dyDescent="0.2">
      <c r="G11222" s="12"/>
    </row>
    <row r="11223" spans="7:7" x14ac:dyDescent="0.2">
      <c r="G11223" s="12"/>
    </row>
    <row r="11224" spans="7:7" x14ac:dyDescent="0.2">
      <c r="G11224" s="12"/>
    </row>
    <row r="11225" spans="7:7" x14ac:dyDescent="0.2">
      <c r="G11225" s="12"/>
    </row>
    <row r="11226" spans="7:7" x14ac:dyDescent="0.2">
      <c r="G11226" s="12"/>
    </row>
    <row r="11227" spans="7:7" x14ac:dyDescent="0.2">
      <c r="G11227" s="12"/>
    </row>
    <row r="11228" spans="7:7" x14ac:dyDescent="0.2">
      <c r="G11228" s="12"/>
    </row>
    <row r="11229" spans="7:7" x14ac:dyDescent="0.2">
      <c r="G11229" s="12"/>
    </row>
    <row r="11230" spans="7:7" x14ac:dyDescent="0.2">
      <c r="G11230" s="12"/>
    </row>
    <row r="11231" spans="7:7" x14ac:dyDescent="0.2">
      <c r="G11231" s="12"/>
    </row>
    <row r="11232" spans="7:7" x14ac:dyDescent="0.2">
      <c r="G11232" s="12"/>
    </row>
    <row r="11233" spans="7:7" x14ac:dyDescent="0.2">
      <c r="G11233" s="12"/>
    </row>
    <row r="11234" spans="7:7" x14ac:dyDescent="0.2">
      <c r="G11234" s="12"/>
    </row>
    <row r="11235" spans="7:7" x14ac:dyDescent="0.2">
      <c r="G11235" s="12"/>
    </row>
    <row r="11236" spans="7:7" x14ac:dyDescent="0.2">
      <c r="G11236" s="12"/>
    </row>
    <row r="11237" spans="7:7" x14ac:dyDescent="0.2">
      <c r="G11237" s="12"/>
    </row>
    <row r="11238" spans="7:7" x14ac:dyDescent="0.2">
      <c r="G11238" s="12"/>
    </row>
    <row r="11239" spans="7:7" x14ac:dyDescent="0.2">
      <c r="G11239" s="12"/>
    </row>
    <row r="11240" spans="7:7" x14ac:dyDescent="0.2">
      <c r="G11240" s="12"/>
    </row>
    <row r="11241" spans="7:7" x14ac:dyDescent="0.2">
      <c r="G11241" s="12"/>
    </row>
    <row r="11242" spans="7:7" x14ac:dyDescent="0.2">
      <c r="G11242" s="12"/>
    </row>
    <row r="11243" spans="7:7" x14ac:dyDescent="0.2">
      <c r="G11243" s="12"/>
    </row>
    <row r="11244" spans="7:7" x14ac:dyDescent="0.2">
      <c r="G11244" s="12"/>
    </row>
    <row r="11245" spans="7:7" x14ac:dyDescent="0.2">
      <c r="G11245" s="12"/>
    </row>
    <row r="11246" spans="7:7" x14ac:dyDescent="0.2">
      <c r="G11246" s="12"/>
    </row>
    <row r="11247" spans="7:7" x14ac:dyDescent="0.2">
      <c r="G11247" s="12"/>
    </row>
    <row r="11248" spans="7:7" x14ac:dyDescent="0.2">
      <c r="G11248" s="12"/>
    </row>
    <row r="11249" spans="7:7" x14ac:dyDescent="0.2">
      <c r="G11249" s="12"/>
    </row>
    <row r="11250" spans="7:7" x14ac:dyDescent="0.2">
      <c r="G11250" s="12"/>
    </row>
    <row r="11251" spans="7:7" x14ac:dyDescent="0.2">
      <c r="G11251" s="12"/>
    </row>
    <row r="11252" spans="7:7" x14ac:dyDescent="0.2">
      <c r="G11252" s="12"/>
    </row>
    <row r="11253" spans="7:7" x14ac:dyDescent="0.2">
      <c r="G11253" s="12"/>
    </row>
    <row r="11254" spans="7:7" x14ac:dyDescent="0.2">
      <c r="G11254" s="12"/>
    </row>
    <row r="11255" spans="7:7" x14ac:dyDescent="0.2">
      <c r="G11255" s="12"/>
    </row>
    <row r="11256" spans="7:7" x14ac:dyDescent="0.2">
      <c r="G11256" s="12"/>
    </row>
    <row r="11257" spans="7:7" x14ac:dyDescent="0.2">
      <c r="G11257" s="12"/>
    </row>
    <row r="11258" spans="7:7" x14ac:dyDescent="0.2">
      <c r="G11258" s="12"/>
    </row>
    <row r="11259" spans="7:7" x14ac:dyDescent="0.2">
      <c r="G11259" s="12"/>
    </row>
    <row r="11260" spans="7:7" x14ac:dyDescent="0.2">
      <c r="G11260" s="12"/>
    </row>
    <row r="11261" spans="7:7" x14ac:dyDescent="0.2">
      <c r="G11261" s="12"/>
    </row>
    <row r="11262" spans="7:7" x14ac:dyDescent="0.2">
      <c r="G11262" s="12"/>
    </row>
    <row r="11263" spans="7:7" x14ac:dyDescent="0.2">
      <c r="G11263" s="12"/>
    </row>
    <row r="11264" spans="7:7" x14ac:dyDescent="0.2">
      <c r="G11264" s="12"/>
    </row>
    <row r="11265" spans="7:7" x14ac:dyDescent="0.2">
      <c r="G11265" s="12"/>
    </row>
    <row r="11266" spans="7:7" x14ac:dyDescent="0.2">
      <c r="G11266" s="12"/>
    </row>
    <row r="11267" spans="7:7" x14ac:dyDescent="0.2">
      <c r="G11267" s="12"/>
    </row>
    <row r="11268" spans="7:7" x14ac:dyDescent="0.2">
      <c r="G11268" s="12"/>
    </row>
    <row r="11269" spans="7:7" x14ac:dyDescent="0.2">
      <c r="G11269" s="12"/>
    </row>
    <row r="11270" spans="7:7" x14ac:dyDescent="0.2">
      <c r="G11270" s="12"/>
    </row>
    <row r="11271" spans="7:7" x14ac:dyDescent="0.2">
      <c r="G11271" s="12"/>
    </row>
    <row r="11272" spans="7:7" x14ac:dyDescent="0.2">
      <c r="G11272" s="12"/>
    </row>
    <row r="11273" spans="7:7" x14ac:dyDescent="0.2">
      <c r="G11273" s="12"/>
    </row>
    <row r="11274" spans="7:7" x14ac:dyDescent="0.2">
      <c r="G11274" s="12"/>
    </row>
    <row r="11275" spans="7:7" x14ac:dyDescent="0.2">
      <c r="G11275" s="12"/>
    </row>
    <row r="11276" spans="7:7" x14ac:dyDescent="0.2">
      <c r="G11276" s="12"/>
    </row>
    <row r="11277" spans="7:7" x14ac:dyDescent="0.2">
      <c r="G11277" s="12"/>
    </row>
    <row r="11278" spans="7:7" x14ac:dyDescent="0.2">
      <c r="G11278" s="12"/>
    </row>
    <row r="11279" spans="7:7" x14ac:dyDescent="0.2">
      <c r="G11279" s="12"/>
    </row>
    <row r="11280" spans="7:7" x14ac:dyDescent="0.2">
      <c r="G11280" s="12"/>
    </row>
    <row r="11281" spans="7:7" x14ac:dyDescent="0.2">
      <c r="G11281" s="12"/>
    </row>
    <row r="11282" spans="7:7" x14ac:dyDescent="0.2">
      <c r="G11282" s="12"/>
    </row>
    <row r="11283" spans="7:7" x14ac:dyDescent="0.2">
      <c r="G11283" s="12"/>
    </row>
    <row r="11284" spans="7:7" x14ac:dyDescent="0.2">
      <c r="G11284" s="12"/>
    </row>
    <row r="11285" spans="7:7" x14ac:dyDescent="0.2">
      <c r="G11285" s="12"/>
    </row>
    <row r="11286" spans="7:7" x14ac:dyDescent="0.2">
      <c r="G11286" s="12"/>
    </row>
    <row r="11287" spans="7:7" x14ac:dyDescent="0.2">
      <c r="G11287" s="12"/>
    </row>
    <row r="11288" spans="7:7" x14ac:dyDescent="0.2">
      <c r="G11288" s="12"/>
    </row>
    <row r="11289" spans="7:7" x14ac:dyDescent="0.2">
      <c r="G11289" s="12"/>
    </row>
    <row r="11290" spans="7:7" x14ac:dyDescent="0.2">
      <c r="G11290" s="12"/>
    </row>
    <row r="11291" spans="7:7" x14ac:dyDescent="0.2">
      <c r="G11291" s="12"/>
    </row>
    <row r="11292" spans="7:7" x14ac:dyDescent="0.2">
      <c r="G11292" s="12"/>
    </row>
    <row r="11293" spans="7:7" x14ac:dyDescent="0.2">
      <c r="G11293" s="12"/>
    </row>
    <row r="11294" spans="7:7" x14ac:dyDescent="0.2">
      <c r="G11294" s="12"/>
    </row>
    <row r="11295" spans="7:7" x14ac:dyDescent="0.2">
      <c r="G11295" s="12"/>
    </row>
    <row r="11296" spans="7:7" x14ac:dyDescent="0.2">
      <c r="G11296" s="12"/>
    </row>
    <row r="11297" spans="7:7" x14ac:dyDescent="0.2">
      <c r="G11297" s="12"/>
    </row>
    <row r="11298" spans="7:7" x14ac:dyDescent="0.2">
      <c r="G11298" s="12"/>
    </row>
    <row r="11299" spans="7:7" x14ac:dyDescent="0.2">
      <c r="G11299" s="12"/>
    </row>
    <row r="11300" spans="7:7" x14ac:dyDescent="0.2">
      <c r="G11300" s="12"/>
    </row>
    <row r="11301" spans="7:7" x14ac:dyDescent="0.2">
      <c r="G11301" s="12"/>
    </row>
    <row r="11302" spans="7:7" x14ac:dyDescent="0.2">
      <c r="G11302" s="12"/>
    </row>
    <row r="11303" spans="7:7" x14ac:dyDescent="0.2">
      <c r="G11303" s="12"/>
    </row>
    <row r="11304" spans="7:7" x14ac:dyDescent="0.2">
      <c r="G11304" s="12"/>
    </row>
    <row r="11305" spans="7:7" x14ac:dyDescent="0.2">
      <c r="G11305" s="12"/>
    </row>
    <row r="11306" spans="7:7" x14ac:dyDescent="0.2">
      <c r="G11306" s="12"/>
    </row>
    <row r="11307" spans="7:7" x14ac:dyDescent="0.2">
      <c r="G11307" s="12"/>
    </row>
    <row r="11308" spans="7:7" x14ac:dyDescent="0.2">
      <c r="G11308" s="12"/>
    </row>
    <row r="11309" spans="7:7" x14ac:dyDescent="0.2">
      <c r="G11309" s="12"/>
    </row>
    <row r="11310" spans="7:7" x14ac:dyDescent="0.2">
      <c r="G11310" s="12"/>
    </row>
    <row r="11311" spans="7:7" x14ac:dyDescent="0.2">
      <c r="G11311" s="12"/>
    </row>
    <row r="11312" spans="7:7" x14ac:dyDescent="0.2">
      <c r="G11312" s="12"/>
    </row>
    <row r="11313" spans="7:7" x14ac:dyDescent="0.2">
      <c r="G11313" s="12"/>
    </row>
    <row r="11314" spans="7:7" x14ac:dyDescent="0.2">
      <c r="G11314" s="12"/>
    </row>
    <row r="11315" spans="7:7" x14ac:dyDescent="0.2">
      <c r="G11315" s="12"/>
    </row>
    <row r="11316" spans="7:7" x14ac:dyDescent="0.2">
      <c r="G11316" s="12"/>
    </row>
    <row r="11317" spans="7:7" x14ac:dyDescent="0.2">
      <c r="G11317" s="12"/>
    </row>
    <row r="11318" spans="7:7" x14ac:dyDescent="0.2">
      <c r="G11318" s="12"/>
    </row>
    <row r="11319" spans="7:7" x14ac:dyDescent="0.2">
      <c r="G11319" s="12"/>
    </row>
    <row r="11320" spans="7:7" x14ac:dyDescent="0.2">
      <c r="G11320" s="12"/>
    </row>
    <row r="11321" spans="7:7" x14ac:dyDescent="0.2">
      <c r="G11321" s="12"/>
    </row>
    <row r="11322" spans="7:7" x14ac:dyDescent="0.2">
      <c r="G11322" s="12"/>
    </row>
    <row r="11323" spans="7:7" x14ac:dyDescent="0.2">
      <c r="G11323" s="12"/>
    </row>
    <row r="11324" spans="7:7" x14ac:dyDescent="0.2">
      <c r="G11324" s="12"/>
    </row>
    <row r="11325" spans="7:7" x14ac:dyDescent="0.2">
      <c r="G11325" s="12"/>
    </row>
    <row r="11326" spans="7:7" x14ac:dyDescent="0.2">
      <c r="G11326" s="12"/>
    </row>
    <row r="11327" spans="7:7" x14ac:dyDescent="0.2">
      <c r="G11327" s="12"/>
    </row>
    <row r="11328" spans="7:7" x14ac:dyDescent="0.2">
      <c r="G11328" s="12"/>
    </row>
    <row r="11329" spans="7:7" x14ac:dyDescent="0.2">
      <c r="G11329" s="12"/>
    </row>
    <row r="11330" spans="7:7" x14ac:dyDescent="0.2">
      <c r="G11330" s="12"/>
    </row>
    <row r="11331" spans="7:7" x14ac:dyDescent="0.2">
      <c r="G11331" s="12"/>
    </row>
    <row r="11332" spans="7:7" x14ac:dyDescent="0.2">
      <c r="G11332" s="12"/>
    </row>
    <row r="11333" spans="7:7" x14ac:dyDescent="0.2">
      <c r="G11333" s="12"/>
    </row>
    <row r="11334" spans="7:7" x14ac:dyDescent="0.2">
      <c r="G11334" s="12"/>
    </row>
    <row r="11335" spans="7:7" x14ac:dyDescent="0.2">
      <c r="G11335" s="12"/>
    </row>
    <row r="11336" spans="7:7" x14ac:dyDescent="0.2">
      <c r="G11336" s="12"/>
    </row>
    <row r="11337" spans="7:7" x14ac:dyDescent="0.2">
      <c r="G11337" s="12"/>
    </row>
    <row r="11338" spans="7:7" x14ac:dyDescent="0.2">
      <c r="G11338" s="12"/>
    </row>
    <row r="11339" spans="7:7" x14ac:dyDescent="0.2">
      <c r="G11339" s="12"/>
    </row>
    <row r="11340" spans="7:7" x14ac:dyDescent="0.2">
      <c r="G11340" s="12"/>
    </row>
    <row r="11341" spans="7:7" x14ac:dyDescent="0.2">
      <c r="G11341" s="12"/>
    </row>
    <row r="11342" spans="7:7" x14ac:dyDescent="0.2">
      <c r="G11342" s="12"/>
    </row>
    <row r="11343" spans="7:7" x14ac:dyDescent="0.2">
      <c r="G11343" s="12"/>
    </row>
    <row r="11344" spans="7:7" x14ac:dyDescent="0.2">
      <c r="G11344" s="12"/>
    </row>
    <row r="11345" spans="7:7" x14ac:dyDescent="0.2">
      <c r="G11345" s="12"/>
    </row>
    <row r="11346" spans="7:7" x14ac:dyDescent="0.2">
      <c r="G11346" s="12"/>
    </row>
    <row r="11347" spans="7:7" x14ac:dyDescent="0.2">
      <c r="G11347" s="12"/>
    </row>
    <row r="11348" spans="7:7" x14ac:dyDescent="0.2">
      <c r="G11348" s="12"/>
    </row>
    <row r="11349" spans="7:7" x14ac:dyDescent="0.2">
      <c r="G11349" s="12"/>
    </row>
    <row r="11350" spans="7:7" x14ac:dyDescent="0.2">
      <c r="G11350" s="12"/>
    </row>
    <row r="11351" spans="7:7" x14ac:dyDescent="0.2">
      <c r="G11351" s="12"/>
    </row>
    <row r="11352" spans="7:7" x14ac:dyDescent="0.2">
      <c r="G11352" s="12"/>
    </row>
    <row r="11353" spans="7:7" x14ac:dyDescent="0.2">
      <c r="G11353" s="12"/>
    </row>
    <row r="11354" spans="7:7" x14ac:dyDescent="0.2">
      <c r="G11354" s="12"/>
    </row>
    <row r="11355" spans="7:7" x14ac:dyDescent="0.2">
      <c r="G11355" s="12"/>
    </row>
    <row r="11356" spans="7:7" x14ac:dyDescent="0.2">
      <c r="G11356" s="12"/>
    </row>
    <row r="11357" spans="7:7" x14ac:dyDescent="0.2">
      <c r="G11357" s="12"/>
    </row>
    <row r="11358" spans="7:7" x14ac:dyDescent="0.2">
      <c r="G11358" s="12"/>
    </row>
    <row r="11359" spans="7:7" x14ac:dyDescent="0.2">
      <c r="G11359" s="12"/>
    </row>
    <row r="11360" spans="7:7" x14ac:dyDescent="0.2">
      <c r="G11360" s="12"/>
    </row>
    <row r="11361" spans="7:7" x14ac:dyDescent="0.2">
      <c r="G11361" s="12"/>
    </row>
    <row r="11362" spans="7:7" x14ac:dyDescent="0.2">
      <c r="G11362" s="12"/>
    </row>
    <row r="11363" spans="7:7" x14ac:dyDescent="0.2">
      <c r="G11363" s="12"/>
    </row>
    <row r="11364" spans="7:7" x14ac:dyDescent="0.2">
      <c r="G11364" s="12"/>
    </row>
    <row r="11365" spans="7:7" x14ac:dyDescent="0.2">
      <c r="G11365" s="12"/>
    </row>
    <row r="11366" spans="7:7" x14ac:dyDescent="0.2">
      <c r="G11366" s="12"/>
    </row>
    <row r="11367" spans="7:7" x14ac:dyDescent="0.2">
      <c r="G11367" s="12"/>
    </row>
    <row r="11368" spans="7:7" x14ac:dyDescent="0.2">
      <c r="G11368" s="12"/>
    </row>
    <row r="11369" spans="7:7" x14ac:dyDescent="0.2">
      <c r="G11369" s="12"/>
    </row>
    <row r="11370" spans="7:7" x14ac:dyDescent="0.2">
      <c r="G11370" s="12"/>
    </row>
    <row r="11371" spans="7:7" x14ac:dyDescent="0.2">
      <c r="G11371" s="12"/>
    </row>
    <row r="11372" spans="7:7" x14ac:dyDescent="0.2">
      <c r="G11372" s="12"/>
    </row>
    <row r="11373" spans="7:7" x14ac:dyDescent="0.2">
      <c r="G11373" s="12"/>
    </row>
    <row r="11374" spans="7:7" x14ac:dyDescent="0.2">
      <c r="G11374" s="12"/>
    </row>
    <row r="11375" spans="7:7" x14ac:dyDescent="0.2">
      <c r="G11375" s="12"/>
    </row>
    <row r="11376" spans="7:7" x14ac:dyDescent="0.2">
      <c r="G11376" s="12"/>
    </row>
    <row r="11377" spans="7:7" x14ac:dyDescent="0.2">
      <c r="G11377" s="12"/>
    </row>
    <row r="11378" spans="7:7" x14ac:dyDescent="0.2">
      <c r="G11378" s="12"/>
    </row>
    <row r="11379" spans="7:7" x14ac:dyDescent="0.2">
      <c r="G11379" s="12"/>
    </row>
    <row r="11380" spans="7:7" x14ac:dyDescent="0.2">
      <c r="G11380" s="12"/>
    </row>
    <row r="11381" spans="7:7" x14ac:dyDescent="0.2">
      <c r="G11381" s="12"/>
    </row>
    <row r="11382" spans="7:7" x14ac:dyDescent="0.2">
      <c r="G11382" s="12"/>
    </row>
    <row r="11383" spans="7:7" x14ac:dyDescent="0.2">
      <c r="G11383" s="12"/>
    </row>
    <row r="11384" spans="7:7" x14ac:dyDescent="0.2">
      <c r="G11384" s="12"/>
    </row>
    <row r="11385" spans="7:7" x14ac:dyDescent="0.2">
      <c r="G11385" s="12"/>
    </row>
    <row r="11386" spans="7:7" x14ac:dyDescent="0.2">
      <c r="G11386" s="12"/>
    </row>
    <row r="11387" spans="7:7" x14ac:dyDescent="0.2">
      <c r="G11387" s="12"/>
    </row>
    <row r="11388" spans="7:7" x14ac:dyDescent="0.2">
      <c r="G11388" s="12"/>
    </row>
    <row r="11389" spans="7:7" x14ac:dyDescent="0.2">
      <c r="G11389" s="12"/>
    </row>
    <row r="11390" spans="7:7" x14ac:dyDescent="0.2">
      <c r="G11390" s="12"/>
    </row>
    <row r="11391" spans="7:7" x14ac:dyDescent="0.2">
      <c r="G11391" s="12"/>
    </row>
    <row r="11392" spans="7:7" x14ac:dyDescent="0.2">
      <c r="G11392" s="12"/>
    </row>
    <row r="11393" spans="7:7" x14ac:dyDescent="0.2">
      <c r="G11393" s="12"/>
    </row>
    <row r="11394" spans="7:7" x14ac:dyDescent="0.2">
      <c r="G11394" s="12"/>
    </row>
    <row r="11395" spans="7:7" x14ac:dyDescent="0.2">
      <c r="G11395" s="12"/>
    </row>
    <row r="11396" spans="7:7" x14ac:dyDescent="0.2">
      <c r="G11396" s="12"/>
    </row>
    <row r="11397" spans="7:7" x14ac:dyDescent="0.2">
      <c r="G11397" s="12"/>
    </row>
    <row r="11398" spans="7:7" x14ac:dyDescent="0.2">
      <c r="G11398" s="12"/>
    </row>
    <row r="11399" spans="7:7" x14ac:dyDescent="0.2">
      <c r="G11399" s="12"/>
    </row>
    <row r="11400" spans="7:7" x14ac:dyDescent="0.2">
      <c r="G11400" s="12"/>
    </row>
    <row r="11401" spans="7:7" x14ac:dyDescent="0.2">
      <c r="G11401" s="12"/>
    </row>
    <row r="11402" spans="7:7" x14ac:dyDescent="0.2">
      <c r="G11402" s="12"/>
    </row>
    <row r="11403" spans="7:7" x14ac:dyDescent="0.2">
      <c r="G11403" s="12"/>
    </row>
    <row r="11404" spans="7:7" x14ac:dyDescent="0.2">
      <c r="G11404" s="12"/>
    </row>
    <row r="11405" spans="7:7" x14ac:dyDescent="0.2">
      <c r="G11405" s="12"/>
    </row>
    <row r="11406" spans="7:7" x14ac:dyDescent="0.2">
      <c r="G11406" s="12"/>
    </row>
    <row r="11407" spans="7:7" x14ac:dyDescent="0.2">
      <c r="G11407" s="12"/>
    </row>
    <row r="11408" spans="7:7" x14ac:dyDescent="0.2">
      <c r="G11408" s="12"/>
    </row>
    <row r="11409" spans="7:7" x14ac:dyDescent="0.2">
      <c r="G11409" s="12"/>
    </row>
    <row r="11410" spans="7:7" x14ac:dyDescent="0.2">
      <c r="G11410" s="12"/>
    </row>
    <row r="11411" spans="7:7" x14ac:dyDescent="0.2">
      <c r="G11411" s="12"/>
    </row>
    <row r="11412" spans="7:7" x14ac:dyDescent="0.2">
      <c r="G11412" s="12"/>
    </row>
    <row r="11413" spans="7:7" x14ac:dyDescent="0.2">
      <c r="G11413" s="12"/>
    </row>
    <row r="11414" spans="7:7" x14ac:dyDescent="0.2">
      <c r="G11414" s="12"/>
    </row>
    <row r="11415" spans="7:7" x14ac:dyDescent="0.2">
      <c r="G11415" s="12"/>
    </row>
    <row r="11416" spans="7:7" x14ac:dyDescent="0.2">
      <c r="G11416" s="12"/>
    </row>
    <row r="11417" spans="7:7" x14ac:dyDescent="0.2">
      <c r="G11417" s="12"/>
    </row>
    <row r="11418" spans="7:7" x14ac:dyDescent="0.2">
      <c r="G11418" s="12"/>
    </row>
    <row r="11419" spans="7:7" x14ac:dyDescent="0.2">
      <c r="G11419" s="12"/>
    </row>
    <row r="11420" spans="7:7" x14ac:dyDescent="0.2">
      <c r="G11420" s="12"/>
    </row>
    <row r="11421" spans="7:7" x14ac:dyDescent="0.2">
      <c r="G11421" s="12"/>
    </row>
    <row r="11422" spans="7:7" x14ac:dyDescent="0.2">
      <c r="G11422" s="12"/>
    </row>
    <row r="11423" spans="7:7" x14ac:dyDescent="0.2">
      <c r="G11423" s="12"/>
    </row>
    <row r="11424" spans="7:7" x14ac:dyDescent="0.2">
      <c r="G11424" s="12"/>
    </row>
    <row r="11425" spans="7:7" x14ac:dyDescent="0.2">
      <c r="G11425" s="12"/>
    </row>
    <row r="11426" spans="7:7" x14ac:dyDescent="0.2">
      <c r="G11426" s="12"/>
    </row>
    <row r="11427" spans="7:7" x14ac:dyDescent="0.2">
      <c r="G11427" s="12"/>
    </row>
    <row r="11428" spans="7:7" x14ac:dyDescent="0.2">
      <c r="G11428" s="12"/>
    </row>
    <row r="11429" spans="7:7" x14ac:dyDescent="0.2">
      <c r="G11429" s="12"/>
    </row>
    <row r="11430" spans="7:7" x14ac:dyDescent="0.2">
      <c r="G11430" s="12"/>
    </row>
    <row r="11431" spans="7:7" x14ac:dyDescent="0.2">
      <c r="G11431" s="12"/>
    </row>
    <row r="11432" spans="7:7" x14ac:dyDescent="0.2">
      <c r="G11432" s="12"/>
    </row>
    <row r="11433" spans="7:7" x14ac:dyDescent="0.2">
      <c r="G11433" s="12"/>
    </row>
    <row r="11434" spans="7:7" x14ac:dyDescent="0.2">
      <c r="G11434" s="12"/>
    </row>
    <row r="11435" spans="7:7" x14ac:dyDescent="0.2">
      <c r="G11435" s="12"/>
    </row>
    <row r="11436" spans="7:7" x14ac:dyDescent="0.2">
      <c r="G11436" s="12"/>
    </row>
    <row r="11437" spans="7:7" x14ac:dyDescent="0.2">
      <c r="G11437" s="12"/>
    </row>
    <row r="11438" spans="7:7" x14ac:dyDescent="0.2">
      <c r="G11438" s="12"/>
    </row>
    <row r="11439" spans="7:7" x14ac:dyDescent="0.2">
      <c r="G11439" s="12"/>
    </row>
    <row r="11440" spans="7:7" x14ac:dyDescent="0.2">
      <c r="G11440" s="12"/>
    </row>
    <row r="11441" spans="7:7" x14ac:dyDescent="0.2">
      <c r="G11441" s="12"/>
    </row>
    <row r="11442" spans="7:7" x14ac:dyDescent="0.2">
      <c r="G11442" s="12"/>
    </row>
    <row r="11443" spans="7:7" x14ac:dyDescent="0.2">
      <c r="G11443" s="12"/>
    </row>
    <row r="11444" spans="7:7" x14ac:dyDescent="0.2">
      <c r="G11444" s="12"/>
    </row>
    <row r="11445" spans="7:7" x14ac:dyDescent="0.2">
      <c r="G11445" s="12"/>
    </row>
    <row r="11446" spans="7:7" x14ac:dyDescent="0.2">
      <c r="G11446" s="12"/>
    </row>
    <row r="11447" spans="7:7" x14ac:dyDescent="0.2">
      <c r="G11447" s="12"/>
    </row>
    <row r="11448" spans="7:7" x14ac:dyDescent="0.2">
      <c r="G11448" s="12"/>
    </row>
    <row r="11449" spans="7:7" x14ac:dyDescent="0.2">
      <c r="G11449" s="12"/>
    </row>
    <row r="11450" spans="7:7" x14ac:dyDescent="0.2">
      <c r="G11450" s="12"/>
    </row>
    <row r="11451" spans="7:7" x14ac:dyDescent="0.2">
      <c r="G11451" s="12"/>
    </row>
    <row r="11452" spans="7:7" x14ac:dyDescent="0.2">
      <c r="G11452" s="12"/>
    </row>
    <row r="11453" spans="7:7" x14ac:dyDescent="0.2">
      <c r="G11453" s="12"/>
    </row>
    <row r="11454" spans="7:7" x14ac:dyDescent="0.2">
      <c r="G11454" s="12"/>
    </row>
    <row r="11455" spans="7:7" x14ac:dyDescent="0.2">
      <c r="G11455" s="12"/>
    </row>
    <row r="11456" spans="7:7" x14ac:dyDescent="0.2">
      <c r="G11456" s="12"/>
    </row>
    <row r="11457" spans="7:7" x14ac:dyDescent="0.2">
      <c r="G11457" s="12"/>
    </row>
    <row r="11458" spans="7:7" x14ac:dyDescent="0.2">
      <c r="G11458" s="12"/>
    </row>
    <row r="11459" spans="7:7" x14ac:dyDescent="0.2">
      <c r="G11459" s="12"/>
    </row>
    <row r="11460" spans="7:7" x14ac:dyDescent="0.2">
      <c r="G11460" s="12"/>
    </row>
    <row r="11461" spans="7:7" x14ac:dyDescent="0.2">
      <c r="G11461" s="12"/>
    </row>
    <row r="11462" spans="7:7" x14ac:dyDescent="0.2">
      <c r="G11462" s="12"/>
    </row>
    <row r="11463" spans="7:7" x14ac:dyDescent="0.2">
      <c r="G11463" s="12"/>
    </row>
    <row r="11464" spans="7:7" x14ac:dyDescent="0.2">
      <c r="G11464" s="12"/>
    </row>
    <row r="11465" spans="7:7" x14ac:dyDescent="0.2">
      <c r="G11465" s="12"/>
    </row>
    <row r="11466" spans="7:7" x14ac:dyDescent="0.2">
      <c r="G11466" s="12"/>
    </row>
    <row r="11467" spans="7:7" x14ac:dyDescent="0.2">
      <c r="G11467" s="12"/>
    </row>
    <row r="11468" spans="7:7" x14ac:dyDescent="0.2">
      <c r="G11468" s="12"/>
    </row>
    <row r="11469" spans="7:7" x14ac:dyDescent="0.2">
      <c r="G11469" s="12"/>
    </row>
    <row r="11470" spans="7:7" x14ac:dyDescent="0.2">
      <c r="G11470" s="12"/>
    </row>
    <row r="11471" spans="7:7" x14ac:dyDescent="0.2">
      <c r="G11471" s="12"/>
    </row>
    <row r="11472" spans="7:7" x14ac:dyDescent="0.2">
      <c r="G11472" s="12"/>
    </row>
    <row r="11473" spans="7:7" x14ac:dyDescent="0.2">
      <c r="G11473" s="12"/>
    </row>
    <row r="11474" spans="7:7" x14ac:dyDescent="0.2">
      <c r="G11474" s="12"/>
    </row>
    <row r="11475" spans="7:7" x14ac:dyDescent="0.2">
      <c r="G11475" s="12"/>
    </row>
    <row r="11476" spans="7:7" x14ac:dyDescent="0.2">
      <c r="G11476" s="12"/>
    </row>
    <row r="11477" spans="7:7" x14ac:dyDescent="0.2">
      <c r="G11477" s="12"/>
    </row>
    <row r="11478" spans="7:7" x14ac:dyDescent="0.2">
      <c r="G11478" s="12"/>
    </row>
    <row r="11479" spans="7:7" x14ac:dyDescent="0.2">
      <c r="G11479" s="12"/>
    </row>
    <row r="11480" spans="7:7" x14ac:dyDescent="0.2">
      <c r="G11480" s="12"/>
    </row>
    <row r="11481" spans="7:7" x14ac:dyDescent="0.2">
      <c r="G11481" s="12"/>
    </row>
    <row r="11482" spans="7:7" x14ac:dyDescent="0.2">
      <c r="G11482" s="12"/>
    </row>
    <row r="11483" spans="7:7" x14ac:dyDescent="0.2">
      <c r="G11483" s="12"/>
    </row>
    <row r="11484" spans="7:7" x14ac:dyDescent="0.2">
      <c r="G11484" s="12"/>
    </row>
    <row r="11485" spans="7:7" x14ac:dyDescent="0.2">
      <c r="G11485" s="12"/>
    </row>
    <row r="11486" spans="7:7" x14ac:dyDescent="0.2">
      <c r="G11486" s="12"/>
    </row>
    <row r="11487" spans="7:7" x14ac:dyDescent="0.2">
      <c r="G11487" s="12"/>
    </row>
    <row r="11488" spans="7:7" x14ac:dyDescent="0.2">
      <c r="G11488" s="12"/>
    </row>
    <row r="11489" spans="7:7" x14ac:dyDescent="0.2">
      <c r="G11489" s="12"/>
    </row>
    <row r="11490" spans="7:7" x14ac:dyDescent="0.2">
      <c r="G11490" s="12"/>
    </row>
    <row r="11491" spans="7:7" x14ac:dyDescent="0.2">
      <c r="G11491" s="12"/>
    </row>
    <row r="11492" spans="7:7" x14ac:dyDescent="0.2">
      <c r="G11492" s="12"/>
    </row>
    <row r="11493" spans="7:7" x14ac:dyDescent="0.2">
      <c r="G11493" s="12"/>
    </row>
    <row r="11494" spans="7:7" x14ac:dyDescent="0.2">
      <c r="G11494" s="12"/>
    </row>
    <row r="11495" spans="7:7" x14ac:dyDescent="0.2">
      <c r="G11495" s="12"/>
    </row>
    <row r="11496" spans="7:7" x14ac:dyDescent="0.2">
      <c r="G11496" s="12"/>
    </row>
    <row r="11497" spans="7:7" x14ac:dyDescent="0.2">
      <c r="G11497" s="12"/>
    </row>
    <row r="11498" spans="7:7" x14ac:dyDescent="0.2">
      <c r="G11498" s="12"/>
    </row>
    <row r="11499" spans="7:7" x14ac:dyDescent="0.2">
      <c r="G11499" s="12"/>
    </row>
    <row r="11500" spans="7:7" x14ac:dyDescent="0.2">
      <c r="G11500" s="12"/>
    </row>
    <row r="11501" spans="7:7" x14ac:dyDescent="0.2">
      <c r="G11501" s="12"/>
    </row>
    <row r="11502" spans="7:7" x14ac:dyDescent="0.2">
      <c r="G11502" s="12"/>
    </row>
    <row r="11503" spans="7:7" x14ac:dyDescent="0.2">
      <c r="G11503" s="12"/>
    </row>
    <row r="11504" spans="7:7" x14ac:dyDescent="0.2">
      <c r="G11504" s="12"/>
    </row>
    <row r="11505" spans="7:7" x14ac:dyDescent="0.2">
      <c r="G11505" s="12"/>
    </row>
    <row r="11506" spans="7:7" x14ac:dyDescent="0.2">
      <c r="G11506" s="12"/>
    </row>
    <row r="11507" spans="7:7" x14ac:dyDescent="0.2">
      <c r="G11507" s="12"/>
    </row>
    <row r="11508" spans="7:7" x14ac:dyDescent="0.2">
      <c r="G11508" s="12"/>
    </row>
    <row r="11509" spans="7:7" x14ac:dyDescent="0.2">
      <c r="G11509" s="12"/>
    </row>
    <row r="11510" spans="7:7" x14ac:dyDescent="0.2">
      <c r="G11510" s="12"/>
    </row>
    <row r="11511" spans="7:7" x14ac:dyDescent="0.2">
      <c r="G11511" s="12"/>
    </row>
    <row r="11512" spans="7:7" x14ac:dyDescent="0.2">
      <c r="G11512" s="12"/>
    </row>
    <row r="11513" spans="7:7" x14ac:dyDescent="0.2">
      <c r="G11513" s="12"/>
    </row>
    <row r="11514" spans="7:7" x14ac:dyDescent="0.2">
      <c r="G11514" s="12"/>
    </row>
    <row r="11515" spans="7:7" x14ac:dyDescent="0.2">
      <c r="G11515" s="12"/>
    </row>
    <row r="11516" spans="7:7" x14ac:dyDescent="0.2">
      <c r="G11516" s="12"/>
    </row>
    <row r="11517" spans="7:7" x14ac:dyDescent="0.2">
      <c r="G11517" s="12"/>
    </row>
    <row r="11518" spans="7:7" x14ac:dyDescent="0.2">
      <c r="G11518" s="12"/>
    </row>
    <row r="11519" spans="7:7" x14ac:dyDescent="0.2">
      <c r="G11519" s="12"/>
    </row>
    <row r="11520" spans="7:7" x14ac:dyDescent="0.2">
      <c r="G11520" s="12"/>
    </row>
    <row r="11521" spans="7:7" x14ac:dyDescent="0.2">
      <c r="G11521" s="12"/>
    </row>
    <row r="11522" spans="7:7" x14ac:dyDescent="0.2">
      <c r="G11522" s="12"/>
    </row>
    <row r="11523" spans="7:7" x14ac:dyDescent="0.2">
      <c r="G11523" s="12"/>
    </row>
    <row r="11524" spans="7:7" x14ac:dyDescent="0.2">
      <c r="G11524" s="12"/>
    </row>
    <row r="11525" spans="7:7" x14ac:dyDescent="0.2">
      <c r="G11525" s="12"/>
    </row>
    <row r="11526" spans="7:7" x14ac:dyDescent="0.2">
      <c r="G11526" s="12"/>
    </row>
    <row r="11527" spans="7:7" x14ac:dyDescent="0.2">
      <c r="G11527" s="12"/>
    </row>
    <row r="11528" spans="7:7" x14ac:dyDescent="0.2">
      <c r="G11528" s="12"/>
    </row>
    <row r="11529" spans="7:7" x14ac:dyDescent="0.2">
      <c r="G11529" s="12"/>
    </row>
    <row r="11530" spans="7:7" x14ac:dyDescent="0.2">
      <c r="G11530" s="12"/>
    </row>
    <row r="11531" spans="7:7" x14ac:dyDescent="0.2">
      <c r="G11531" s="12"/>
    </row>
    <row r="11532" spans="7:7" x14ac:dyDescent="0.2">
      <c r="G11532" s="12"/>
    </row>
    <row r="11533" spans="7:7" x14ac:dyDescent="0.2">
      <c r="G11533" s="12"/>
    </row>
    <row r="11534" spans="7:7" x14ac:dyDescent="0.2">
      <c r="G11534" s="12"/>
    </row>
    <row r="11535" spans="7:7" x14ac:dyDescent="0.2">
      <c r="G11535" s="12"/>
    </row>
    <row r="11536" spans="7:7" x14ac:dyDescent="0.2">
      <c r="G11536" s="12"/>
    </row>
    <row r="11537" spans="7:7" x14ac:dyDescent="0.2">
      <c r="G11537" s="12"/>
    </row>
    <row r="11538" spans="7:7" x14ac:dyDescent="0.2">
      <c r="G11538" s="12"/>
    </row>
    <row r="11539" spans="7:7" x14ac:dyDescent="0.2">
      <c r="G11539" s="12"/>
    </row>
    <row r="11540" spans="7:7" x14ac:dyDescent="0.2">
      <c r="G11540" s="12"/>
    </row>
    <row r="11541" spans="7:7" x14ac:dyDescent="0.2">
      <c r="G11541" s="12"/>
    </row>
    <row r="11542" spans="7:7" x14ac:dyDescent="0.2">
      <c r="G11542" s="12"/>
    </row>
    <row r="11543" spans="7:7" x14ac:dyDescent="0.2">
      <c r="G11543" s="12"/>
    </row>
    <row r="11544" spans="7:7" x14ac:dyDescent="0.2">
      <c r="G11544" s="12"/>
    </row>
    <row r="11545" spans="7:7" x14ac:dyDescent="0.2">
      <c r="G11545" s="12"/>
    </row>
    <row r="11546" spans="7:7" x14ac:dyDescent="0.2">
      <c r="G11546" s="12"/>
    </row>
    <row r="11547" spans="7:7" x14ac:dyDescent="0.2">
      <c r="G11547" s="12"/>
    </row>
    <row r="11548" spans="7:7" x14ac:dyDescent="0.2">
      <c r="G11548" s="12"/>
    </row>
    <row r="11549" spans="7:7" x14ac:dyDescent="0.2">
      <c r="G11549" s="12"/>
    </row>
    <row r="11550" spans="7:7" x14ac:dyDescent="0.2">
      <c r="G11550" s="12"/>
    </row>
    <row r="11551" spans="7:7" x14ac:dyDescent="0.2">
      <c r="G11551" s="12"/>
    </row>
    <row r="11552" spans="7:7" x14ac:dyDescent="0.2">
      <c r="G11552" s="12"/>
    </row>
    <row r="11553" spans="7:7" x14ac:dyDescent="0.2">
      <c r="G11553" s="12"/>
    </row>
    <row r="11554" spans="7:7" x14ac:dyDescent="0.2">
      <c r="G11554" s="12"/>
    </row>
    <row r="11555" spans="7:7" x14ac:dyDescent="0.2">
      <c r="G11555" s="12"/>
    </row>
    <row r="11556" spans="7:7" x14ac:dyDescent="0.2">
      <c r="G11556" s="12"/>
    </row>
    <row r="11557" spans="7:7" x14ac:dyDescent="0.2">
      <c r="G11557" s="12"/>
    </row>
    <row r="11558" spans="7:7" x14ac:dyDescent="0.2">
      <c r="G11558" s="12"/>
    </row>
    <row r="11559" spans="7:7" x14ac:dyDescent="0.2">
      <c r="G11559" s="12"/>
    </row>
    <row r="11560" spans="7:7" x14ac:dyDescent="0.2">
      <c r="G11560" s="12"/>
    </row>
    <row r="11561" spans="7:7" x14ac:dyDescent="0.2">
      <c r="G11561" s="12"/>
    </row>
    <row r="11562" spans="7:7" x14ac:dyDescent="0.2">
      <c r="G11562" s="12"/>
    </row>
    <row r="11563" spans="7:7" x14ac:dyDescent="0.2">
      <c r="G11563" s="12"/>
    </row>
    <row r="11564" spans="7:7" x14ac:dyDescent="0.2">
      <c r="G11564" s="12"/>
    </row>
    <row r="11565" spans="7:7" x14ac:dyDescent="0.2">
      <c r="G11565" s="12"/>
    </row>
    <row r="11566" spans="7:7" x14ac:dyDescent="0.2">
      <c r="G11566" s="12"/>
    </row>
    <row r="11567" spans="7:7" x14ac:dyDescent="0.2">
      <c r="G11567" s="12"/>
    </row>
    <row r="11568" spans="7:7" x14ac:dyDescent="0.2">
      <c r="G11568" s="12"/>
    </row>
    <row r="11569" spans="7:7" x14ac:dyDescent="0.2">
      <c r="G11569" s="12"/>
    </row>
    <row r="11570" spans="7:7" x14ac:dyDescent="0.2">
      <c r="G11570" s="12"/>
    </row>
    <row r="11571" spans="7:7" x14ac:dyDescent="0.2">
      <c r="G11571" s="12"/>
    </row>
    <row r="11572" spans="7:7" x14ac:dyDescent="0.2">
      <c r="G11572" s="12"/>
    </row>
    <row r="11573" spans="7:7" x14ac:dyDescent="0.2">
      <c r="G11573" s="12"/>
    </row>
    <row r="11574" spans="7:7" x14ac:dyDescent="0.2">
      <c r="G11574" s="12"/>
    </row>
    <row r="11575" spans="7:7" x14ac:dyDescent="0.2">
      <c r="G11575" s="12"/>
    </row>
    <row r="11576" spans="7:7" x14ac:dyDescent="0.2">
      <c r="G11576" s="12"/>
    </row>
    <row r="11577" spans="7:7" x14ac:dyDescent="0.2">
      <c r="G11577" s="12"/>
    </row>
    <row r="11578" spans="7:7" x14ac:dyDescent="0.2">
      <c r="G11578" s="12"/>
    </row>
    <row r="11579" spans="7:7" x14ac:dyDescent="0.2">
      <c r="G11579" s="12"/>
    </row>
    <row r="11580" spans="7:7" x14ac:dyDescent="0.2">
      <c r="G11580" s="12"/>
    </row>
    <row r="11581" spans="7:7" x14ac:dyDescent="0.2">
      <c r="G11581" s="12"/>
    </row>
    <row r="11582" spans="7:7" x14ac:dyDescent="0.2">
      <c r="G11582" s="12"/>
    </row>
    <row r="11583" spans="7:7" x14ac:dyDescent="0.2">
      <c r="G11583" s="12"/>
    </row>
    <row r="11584" spans="7:7" x14ac:dyDescent="0.2">
      <c r="G11584" s="12"/>
    </row>
    <row r="11585" spans="7:7" x14ac:dyDescent="0.2">
      <c r="G11585" s="12"/>
    </row>
    <row r="11586" spans="7:7" x14ac:dyDescent="0.2">
      <c r="G11586" s="12"/>
    </row>
    <row r="11587" spans="7:7" x14ac:dyDescent="0.2">
      <c r="G11587" s="12"/>
    </row>
    <row r="11588" spans="7:7" x14ac:dyDescent="0.2">
      <c r="G11588" s="12"/>
    </row>
    <row r="11589" spans="7:7" x14ac:dyDescent="0.2">
      <c r="G11589" s="12"/>
    </row>
    <row r="11590" spans="7:7" x14ac:dyDescent="0.2">
      <c r="G11590" s="12"/>
    </row>
    <row r="11591" spans="7:7" x14ac:dyDescent="0.2">
      <c r="G11591" s="12"/>
    </row>
    <row r="11592" spans="7:7" x14ac:dyDescent="0.2">
      <c r="G11592" s="12"/>
    </row>
    <row r="11593" spans="7:7" x14ac:dyDescent="0.2">
      <c r="G11593" s="12"/>
    </row>
    <row r="11594" spans="7:7" x14ac:dyDescent="0.2">
      <c r="G11594" s="12"/>
    </row>
    <row r="11595" spans="7:7" x14ac:dyDescent="0.2">
      <c r="G11595" s="12"/>
    </row>
    <row r="11596" spans="7:7" x14ac:dyDescent="0.2">
      <c r="G11596" s="12"/>
    </row>
    <row r="11597" spans="7:7" x14ac:dyDescent="0.2">
      <c r="G11597" s="12"/>
    </row>
    <row r="11598" spans="7:7" x14ac:dyDescent="0.2">
      <c r="G11598" s="12"/>
    </row>
    <row r="11599" spans="7:7" x14ac:dyDescent="0.2">
      <c r="G11599" s="12"/>
    </row>
    <row r="11600" spans="7:7" x14ac:dyDescent="0.2">
      <c r="G11600" s="12"/>
    </row>
    <row r="11601" spans="7:7" x14ac:dyDescent="0.2">
      <c r="G11601" s="12"/>
    </row>
    <row r="11602" spans="7:7" x14ac:dyDescent="0.2">
      <c r="G11602" s="12"/>
    </row>
    <row r="11603" spans="7:7" x14ac:dyDescent="0.2">
      <c r="G11603" s="12"/>
    </row>
    <row r="11604" spans="7:7" x14ac:dyDescent="0.2">
      <c r="G11604" s="12"/>
    </row>
    <row r="11605" spans="7:7" x14ac:dyDescent="0.2">
      <c r="G11605" s="12"/>
    </row>
    <row r="11606" spans="7:7" x14ac:dyDescent="0.2">
      <c r="G11606" s="12"/>
    </row>
    <row r="11607" spans="7:7" x14ac:dyDescent="0.2">
      <c r="G11607" s="12"/>
    </row>
    <row r="11608" spans="7:7" x14ac:dyDescent="0.2">
      <c r="G11608" s="12"/>
    </row>
    <row r="11609" spans="7:7" x14ac:dyDescent="0.2">
      <c r="G11609" s="12"/>
    </row>
    <row r="11610" spans="7:7" x14ac:dyDescent="0.2">
      <c r="G11610" s="12"/>
    </row>
    <row r="11611" spans="7:7" x14ac:dyDescent="0.2">
      <c r="G11611" s="12"/>
    </row>
    <row r="11612" spans="7:7" x14ac:dyDescent="0.2">
      <c r="G11612" s="12"/>
    </row>
    <row r="11613" spans="7:7" x14ac:dyDescent="0.2">
      <c r="G11613" s="12"/>
    </row>
    <row r="11614" spans="7:7" x14ac:dyDescent="0.2">
      <c r="G11614" s="12"/>
    </row>
    <row r="11615" spans="7:7" x14ac:dyDescent="0.2">
      <c r="G11615" s="12"/>
    </row>
    <row r="11616" spans="7:7" x14ac:dyDescent="0.2">
      <c r="G11616" s="12"/>
    </row>
    <row r="11617" spans="7:7" x14ac:dyDescent="0.2">
      <c r="G11617" s="12"/>
    </row>
    <row r="11618" spans="7:7" x14ac:dyDescent="0.2">
      <c r="G11618" s="12"/>
    </row>
    <row r="11619" spans="7:7" x14ac:dyDescent="0.2">
      <c r="G11619" s="12"/>
    </row>
    <row r="11620" spans="7:7" x14ac:dyDescent="0.2">
      <c r="G11620" s="12"/>
    </row>
    <row r="11621" spans="7:7" x14ac:dyDescent="0.2">
      <c r="G11621" s="12"/>
    </row>
    <row r="11622" spans="7:7" x14ac:dyDescent="0.2">
      <c r="G11622" s="12"/>
    </row>
    <row r="11623" spans="7:7" x14ac:dyDescent="0.2">
      <c r="G11623" s="12"/>
    </row>
    <row r="11624" spans="7:7" x14ac:dyDescent="0.2">
      <c r="G11624" s="12"/>
    </row>
    <row r="11625" spans="7:7" x14ac:dyDescent="0.2">
      <c r="G11625" s="12"/>
    </row>
    <row r="11626" spans="7:7" x14ac:dyDescent="0.2">
      <c r="G11626" s="12"/>
    </row>
    <row r="11627" spans="7:7" x14ac:dyDescent="0.2">
      <c r="G11627" s="12"/>
    </row>
    <row r="11628" spans="7:7" x14ac:dyDescent="0.2">
      <c r="G11628" s="12"/>
    </row>
    <row r="11629" spans="7:7" x14ac:dyDescent="0.2">
      <c r="G11629" s="12"/>
    </row>
    <row r="11630" spans="7:7" x14ac:dyDescent="0.2">
      <c r="G11630" s="12"/>
    </row>
    <row r="11631" spans="7:7" x14ac:dyDescent="0.2">
      <c r="G11631" s="12"/>
    </row>
    <row r="11632" spans="7:7" x14ac:dyDescent="0.2">
      <c r="G11632" s="12"/>
    </row>
    <row r="11633" spans="7:7" x14ac:dyDescent="0.2">
      <c r="G11633" s="12"/>
    </row>
    <row r="11634" spans="7:7" x14ac:dyDescent="0.2">
      <c r="G11634" s="12"/>
    </row>
    <row r="11635" spans="7:7" x14ac:dyDescent="0.2">
      <c r="G11635" s="12"/>
    </row>
    <row r="11636" spans="7:7" x14ac:dyDescent="0.2">
      <c r="G11636" s="12"/>
    </row>
    <row r="11637" spans="7:7" x14ac:dyDescent="0.2">
      <c r="G11637" s="12"/>
    </row>
    <row r="11638" spans="7:7" x14ac:dyDescent="0.2">
      <c r="G11638" s="12"/>
    </row>
    <row r="11639" spans="7:7" x14ac:dyDescent="0.2">
      <c r="G11639" s="12"/>
    </row>
    <row r="11640" spans="7:7" x14ac:dyDescent="0.2">
      <c r="G11640" s="12"/>
    </row>
    <row r="11641" spans="7:7" x14ac:dyDescent="0.2">
      <c r="G11641" s="12"/>
    </row>
    <row r="11642" spans="7:7" x14ac:dyDescent="0.2">
      <c r="G11642" s="12"/>
    </row>
    <row r="11643" spans="7:7" x14ac:dyDescent="0.2">
      <c r="G11643" s="12"/>
    </row>
    <row r="11644" spans="7:7" x14ac:dyDescent="0.2">
      <c r="G11644" s="12"/>
    </row>
    <row r="11645" spans="7:7" x14ac:dyDescent="0.2">
      <c r="G11645" s="12"/>
    </row>
    <row r="11646" spans="7:7" x14ac:dyDescent="0.2">
      <c r="G11646" s="12"/>
    </row>
    <row r="11647" spans="7:7" x14ac:dyDescent="0.2">
      <c r="G11647" s="12"/>
    </row>
    <row r="11648" spans="7:7" x14ac:dyDescent="0.2">
      <c r="G11648" s="12"/>
    </row>
    <row r="11649" spans="7:7" x14ac:dyDescent="0.2">
      <c r="G11649" s="12"/>
    </row>
    <row r="11650" spans="7:7" x14ac:dyDescent="0.2">
      <c r="G11650" s="12"/>
    </row>
    <row r="11651" spans="7:7" x14ac:dyDescent="0.2">
      <c r="G11651" s="12"/>
    </row>
    <row r="11652" spans="7:7" x14ac:dyDescent="0.2">
      <c r="G11652" s="12"/>
    </row>
    <row r="11653" spans="7:7" x14ac:dyDescent="0.2">
      <c r="G11653" s="12"/>
    </row>
    <row r="11654" spans="7:7" x14ac:dyDescent="0.2">
      <c r="G11654" s="12"/>
    </row>
    <row r="11655" spans="7:7" x14ac:dyDescent="0.2">
      <c r="G11655" s="12"/>
    </row>
    <row r="11656" spans="7:7" x14ac:dyDescent="0.2">
      <c r="G11656" s="12"/>
    </row>
    <row r="11657" spans="7:7" x14ac:dyDescent="0.2">
      <c r="G11657" s="12"/>
    </row>
    <row r="11658" spans="7:7" x14ac:dyDescent="0.2">
      <c r="G11658" s="12"/>
    </row>
    <row r="11659" spans="7:7" x14ac:dyDescent="0.2">
      <c r="G11659" s="12"/>
    </row>
    <row r="11660" spans="7:7" x14ac:dyDescent="0.2">
      <c r="G11660" s="12"/>
    </row>
    <row r="11661" spans="7:7" x14ac:dyDescent="0.2">
      <c r="G11661" s="12"/>
    </row>
    <row r="11662" spans="7:7" x14ac:dyDescent="0.2">
      <c r="G11662" s="12"/>
    </row>
    <row r="11663" spans="7:7" x14ac:dyDescent="0.2">
      <c r="G11663" s="12"/>
    </row>
    <row r="11664" spans="7:7" x14ac:dyDescent="0.2">
      <c r="G11664" s="12"/>
    </row>
    <row r="11665" spans="7:7" x14ac:dyDescent="0.2">
      <c r="G11665" s="12"/>
    </row>
    <row r="11666" spans="7:7" x14ac:dyDescent="0.2">
      <c r="G11666" s="12"/>
    </row>
    <row r="11667" spans="7:7" x14ac:dyDescent="0.2">
      <c r="G11667" s="12"/>
    </row>
    <row r="11668" spans="7:7" x14ac:dyDescent="0.2">
      <c r="G11668" s="12"/>
    </row>
    <row r="11669" spans="7:7" x14ac:dyDescent="0.2">
      <c r="G11669" s="12"/>
    </row>
    <row r="11670" spans="7:7" x14ac:dyDescent="0.2">
      <c r="G11670" s="12"/>
    </row>
    <row r="11671" spans="7:7" x14ac:dyDescent="0.2">
      <c r="G11671" s="12"/>
    </row>
    <row r="11672" spans="7:7" x14ac:dyDescent="0.2">
      <c r="G11672" s="12"/>
    </row>
    <row r="11673" spans="7:7" x14ac:dyDescent="0.2">
      <c r="G11673" s="12"/>
    </row>
    <row r="11674" spans="7:7" x14ac:dyDescent="0.2">
      <c r="G11674" s="12"/>
    </row>
    <row r="11675" spans="7:7" x14ac:dyDescent="0.2">
      <c r="G11675" s="12"/>
    </row>
    <row r="11676" spans="7:7" x14ac:dyDescent="0.2">
      <c r="G11676" s="12"/>
    </row>
    <row r="11677" spans="7:7" x14ac:dyDescent="0.2">
      <c r="G11677" s="12"/>
    </row>
    <row r="11678" spans="7:7" x14ac:dyDescent="0.2">
      <c r="G11678" s="12"/>
    </row>
    <row r="11679" spans="7:7" x14ac:dyDescent="0.2">
      <c r="G11679" s="12"/>
    </row>
    <row r="11680" spans="7:7" x14ac:dyDescent="0.2">
      <c r="G11680" s="12"/>
    </row>
    <row r="11681" spans="7:7" x14ac:dyDescent="0.2">
      <c r="G11681" s="12"/>
    </row>
    <row r="11682" spans="7:7" x14ac:dyDescent="0.2">
      <c r="G11682" s="12"/>
    </row>
    <row r="11683" spans="7:7" x14ac:dyDescent="0.2">
      <c r="G11683" s="12"/>
    </row>
    <row r="11684" spans="7:7" x14ac:dyDescent="0.2">
      <c r="G11684" s="12"/>
    </row>
    <row r="11685" spans="7:7" x14ac:dyDescent="0.2">
      <c r="G11685" s="12"/>
    </row>
    <row r="11686" spans="7:7" x14ac:dyDescent="0.2">
      <c r="G11686" s="12"/>
    </row>
    <row r="11687" spans="7:7" x14ac:dyDescent="0.2">
      <c r="G11687" s="12"/>
    </row>
    <row r="11688" spans="7:7" x14ac:dyDescent="0.2">
      <c r="G11688" s="12"/>
    </row>
    <row r="11689" spans="7:7" x14ac:dyDescent="0.2">
      <c r="G11689" s="12"/>
    </row>
    <row r="11690" spans="7:7" x14ac:dyDescent="0.2">
      <c r="G11690" s="12"/>
    </row>
    <row r="11691" spans="7:7" x14ac:dyDescent="0.2">
      <c r="G11691" s="12"/>
    </row>
    <row r="11692" spans="7:7" x14ac:dyDescent="0.2">
      <c r="G11692" s="12"/>
    </row>
    <row r="11693" spans="7:7" x14ac:dyDescent="0.2">
      <c r="G11693" s="12"/>
    </row>
    <row r="11694" spans="7:7" x14ac:dyDescent="0.2">
      <c r="G11694" s="12"/>
    </row>
    <row r="11695" spans="7:7" x14ac:dyDescent="0.2">
      <c r="G11695" s="12"/>
    </row>
    <row r="11696" spans="7:7" x14ac:dyDescent="0.2">
      <c r="G11696" s="12"/>
    </row>
    <row r="11697" spans="7:7" x14ac:dyDescent="0.2">
      <c r="G11697" s="12"/>
    </row>
    <row r="11698" spans="7:7" x14ac:dyDescent="0.2">
      <c r="G11698" s="12"/>
    </row>
    <row r="11699" spans="7:7" x14ac:dyDescent="0.2">
      <c r="G11699" s="12"/>
    </row>
    <row r="11700" spans="7:7" x14ac:dyDescent="0.2">
      <c r="G11700" s="12"/>
    </row>
    <row r="11701" spans="7:7" x14ac:dyDescent="0.2">
      <c r="G11701" s="12"/>
    </row>
    <row r="11702" spans="7:7" x14ac:dyDescent="0.2">
      <c r="G11702" s="12"/>
    </row>
    <row r="11703" spans="7:7" x14ac:dyDescent="0.2">
      <c r="G11703" s="12"/>
    </row>
    <row r="11704" spans="7:7" x14ac:dyDescent="0.2">
      <c r="G11704" s="12"/>
    </row>
    <row r="11705" spans="7:7" x14ac:dyDescent="0.2">
      <c r="G11705" s="12"/>
    </row>
    <row r="11706" spans="7:7" x14ac:dyDescent="0.2">
      <c r="G11706" s="12"/>
    </row>
    <row r="11707" spans="7:7" x14ac:dyDescent="0.2">
      <c r="G11707" s="12"/>
    </row>
    <row r="11708" spans="7:7" x14ac:dyDescent="0.2">
      <c r="G11708" s="12"/>
    </row>
    <row r="11709" spans="7:7" x14ac:dyDescent="0.2">
      <c r="G11709" s="12"/>
    </row>
    <row r="11710" spans="7:7" x14ac:dyDescent="0.2">
      <c r="G11710" s="12"/>
    </row>
    <row r="11711" spans="7:7" x14ac:dyDescent="0.2">
      <c r="G11711" s="12"/>
    </row>
    <row r="11712" spans="7:7" x14ac:dyDescent="0.2">
      <c r="G11712" s="12"/>
    </row>
    <row r="11713" spans="7:7" x14ac:dyDescent="0.2">
      <c r="G11713" s="12"/>
    </row>
    <row r="11714" spans="7:7" x14ac:dyDescent="0.2">
      <c r="G11714" s="12"/>
    </row>
    <row r="11715" spans="7:7" x14ac:dyDescent="0.2">
      <c r="G11715" s="12"/>
    </row>
    <row r="11716" spans="7:7" x14ac:dyDescent="0.2">
      <c r="G11716" s="12"/>
    </row>
    <row r="11717" spans="7:7" x14ac:dyDescent="0.2">
      <c r="G11717" s="12"/>
    </row>
    <row r="11718" spans="7:7" x14ac:dyDescent="0.2">
      <c r="G11718" s="12"/>
    </row>
    <row r="11719" spans="7:7" x14ac:dyDescent="0.2">
      <c r="G11719" s="12"/>
    </row>
    <row r="11720" spans="7:7" x14ac:dyDescent="0.2">
      <c r="G11720" s="12"/>
    </row>
    <row r="11721" spans="7:7" x14ac:dyDescent="0.2">
      <c r="G11721" s="12"/>
    </row>
    <row r="11722" spans="7:7" x14ac:dyDescent="0.2">
      <c r="G11722" s="12"/>
    </row>
    <row r="11723" spans="7:7" x14ac:dyDescent="0.2">
      <c r="G11723" s="12"/>
    </row>
    <row r="11724" spans="7:7" x14ac:dyDescent="0.2">
      <c r="G11724" s="12"/>
    </row>
    <row r="11725" spans="7:7" x14ac:dyDescent="0.2">
      <c r="G11725" s="12"/>
    </row>
    <row r="11726" spans="7:7" x14ac:dyDescent="0.2">
      <c r="G11726" s="12"/>
    </row>
    <row r="11727" spans="7:7" x14ac:dyDescent="0.2">
      <c r="G11727" s="12"/>
    </row>
    <row r="11728" spans="7:7" x14ac:dyDescent="0.2">
      <c r="G11728" s="12"/>
    </row>
    <row r="11729" spans="7:7" x14ac:dyDescent="0.2">
      <c r="G11729" s="12"/>
    </row>
    <row r="11730" spans="7:7" x14ac:dyDescent="0.2">
      <c r="G11730" s="12"/>
    </row>
    <row r="11731" spans="7:7" x14ac:dyDescent="0.2">
      <c r="G11731" s="12"/>
    </row>
    <row r="11732" spans="7:7" x14ac:dyDescent="0.2">
      <c r="G11732" s="12"/>
    </row>
    <row r="11733" spans="7:7" x14ac:dyDescent="0.2">
      <c r="G11733" s="12"/>
    </row>
    <row r="11734" spans="7:7" x14ac:dyDescent="0.2">
      <c r="G11734" s="12"/>
    </row>
    <row r="11735" spans="7:7" x14ac:dyDescent="0.2">
      <c r="G11735" s="12"/>
    </row>
    <row r="11736" spans="7:7" x14ac:dyDescent="0.2">
      <c r="G11736" s="12"/>
    </row>
    <row r="11737" spans="7:7" x14ac:dyDescent="0.2">
      <c r="G11737" s="12"/>
    </row>
    <row r="11738" spans="7:7" x14ac:dyDescent="0.2">
      <c r="G11738" s="12"/>
    </row>
    <row r="11739" spans="7:7" x14ac:dyDescent="0.2">
      <c r="G11739" s="12"/>
    </row>
    <row r="11740" spans="7:7" x14ac:dyDescent="0.2">
      <c r="G11740" s="12"/>
    </row>
    <row r="11741" spans="7:7" x14ac:dyDescent="0.2">
      <c r="G11741" s="12"/>
    </row>
    <row r="11742" spans="7:7" x14ac:dyDescent="0.2">
      <c r="G11742" s="12"/>
    </row>
    <row r="11743" spans="7:7" x14ac:dyDescent="0.2">
      <c r="G11743" s="12"/>
    </row>
    <row r="11744" spans="7:7" x14ac:dyDescent="0.2">
      <c r="G11744" s="12"/>
    </row>
    <row r="11745" spans="7:7" x14ac:dyDescent="0.2">
      <c r="G11745" s="12"/>
    </row>
    <row r="11746" spans="7:7" x14ac:dyDescent="0.2">
      <c r="G11746" s="12"/>
    </row>
    <row r="11747" spans="7:7" x14ac:dyDescent="0.2">
      <c r="G11747" s="12"/>
    </row>
    <row r="11748" spans="7:7" x14ac:dyDescent="0.2">
      <c r="G11748" s="12"/>
    </row>
    <row r="11749" spans="7:7" x14ac:dyDescent="0.2">
      <c r="G11749" s="12"/>
    </row>
    <row r="11750" spans="7:7" x14ac:dyDescent="0.2">
      <c r="G11750" s="12"/>
    </row>
    <row r="11751" spans="7:7" x14ac:dyDescent="0.2">
      <c r="G11751" s="12"/>
    </row>
    <row r="11752" spans="7:7" x14ac:dyDescent="0.2">
      <c r="G11752" s="12"/>
    </row>
    <row r="11753" spans="7:7" x14ac:dyDescent="0.2">
      <c r="G11753" s="12"/>
    </row>
    <row r="11754" spans="7:7" x14ac:dyDescent="0.2">
      <c r="G11754" s="12"/>
    </row>
    <row r="11755" spans="7:7" x14ac:dyDescent="0.2">
      <c r="G11755" s="12"/>
    </row>
    <row r="11756" spans="7:7" x14ac:dyDescent="0.2">
      <c r="G11756" s="12"/>
    </row>
    <row r="11757" spans="7:7" x14ac:dyDescent="0.2">
      <c r="G11757" s="12"/>
    </row>
    <row r="11758" spans="7:7" x14ac:dyDescent="0.2">
      <c r="G11758" s="12"/>
    </row>
    <row r="11759" spans="7:7" x14ac:dyDescent="0.2">
      <c r="G11759" s="12"/>
    </row>
    <row r="11760" spans="7:7" x14ac:dyDescent="0.2">
      <c r="G11760" s="12"/>
    </row>
    <row r="11761" spans="7:7" x14ac:dyDescent="0.2">
      <c r="G11761" s="12"/>
    </row>
    <row r="11762" spans="7:7" x14ac:dyDescent="0.2">
      <c r="G11762" s="12"/>
    </row>
    <row r="11763" spans="7:7" x14ac:dyDescent="0.2">
      <c r="G11763" s="12"/>
    </row>
    <row r="11764" spans="7:7" x14ac:dyDescent="0.2">
      <c r="G11764" s="12"/>
    </row>
    <row r="11765" spans="7:7" x14ac:dyDescent="0.2">
      <c r="G11765" s="12"/>
    </row>
    <row r="11766" spans="7:7" x14ac:dyDescent="0.2">
      <c r="G11766" s="12"/>
    </row>
    <row r="11767" spans="7:7" x14ac:dyDescent="0.2">
      <c r="G11767" s="12"/>
    </row>
    <row r="11768" spans="7:7" x14ac:dyDescent="0.2">
      <c r="G11768" s="12"/>
    </row>
    <row r="11769" spans="7:7" x14ac:dyDescent="0.2">
      <c r="G11769" s="12"/>
    </row>
    <row r="11770" spans="7:7" x14ac:dyDescent="0.2">
      <c r="G11770" s="12"/>
    </row>
    <row r="11771" spans="7:7" x14ac:dyDescent="0.2">
      <c r="G11771" s="12"/>
    </row>
    <row r="11772" spans="7:7" x14ac:dyDescent="0.2">
      <c r="G11772" s="12"/>
    </row>
    <row r="11773" spans="7:7" x14ac:dyDescent="0.2">
      <c r="G11773" s="12"/>
    </row>
    <row r="11774" spans="7:7" x14ac:dyDescent="0.2">
      <c r="G11774" s="12"/>
    </row>
    <row r="11775" spans="7:7" x14ac:dyDescent="0.2">
      <c r="G11775" s="12"/>
    </row>
    <row r="11776" spans="7:7" x14ac:dyDescent="0.2">
      <c r="G11776" s="12"/>
    </row>
    <row r="11777" spans="7:7" x14ac:dyDescent="0.2">
      <c r="G11777" s="12"/>
    </row>
    <row r="11778" spans="7:7" x14ac:dyDescent="0.2">
      <c r="G11778" s="12"/>
    </row>
    <row r="11779" spans="7:7" x14ac:dyDescent="0.2">
      <c r="G11779" s="12"/>
    </row>
    <row r="11780" spans="7:7" x14ac:dyDescent="0.2">
      <c r="G11780" s="12"/>
    </row>
    <row r="11781" spans="7:7" x14ac:dyDescent="0.2">
      <c r="G11781" s="12"/>
    </row>
    <row r="11782" spans="7:7" x14ac:dyDescent="0.2">
      <c r="G11782" s="12"/>
    </row>
    <row r="11783" spans="7:7" x14ac:dyDescent="0.2">
      <c r="G11783" s="12"/>
    </row>
    <row r="11784" spans="7:7" x14ac:dyDescent="0.2">
      <c r="G11784" s="12"/>
    </row>
    <row r="11785" spans="7:7" x14ac:dyDescent="0.2">
      <c r="G11785" s="12"/>
    </row>
    <row r="11786" spans="7:7" x14ac:dyDescent="0.2">
      <c r="G11786" s="12"/>
    </row>
    <row r="11787" spans="7:7" x14ac:dyDescent="0.2">
      <c r="G11787" s="12"/>
    </row>
    <row r="11788" spans="7:7" x14ac:dyDescent="0.2">
      <c r="G11788" s="12"/>
    </row>
    <row r="11789" spans="7:7" x14ac:dyDescent="0.2">
      <c r="G11789" s="12"/>
    </row>
    <row r="11790" spans="7:7" x14ac:dyDescent="0.2">
      <c r="G11790" s="12"/>
    </row>
    <row r="11791" spans="7:7" x14ac:dyDescent="0.2">
      <c r="G11791" s="12"/>
    </row>
    <row r="11792" spans="7:7" x14ac:dyDescent="0.2">
      <c r="G11792" s="12"/>
    </row>
    <row r="11793" spans="7:7" x14ac:dyDescent="0.2">
      <c r="G11793" s="12"/>
    </row>
    <row r="11794" spans="7:7" x14ac:dyDescent="0.2">
      <c r="G11794" s="12"/>
    </row>
    <row r="11795" spans="7:7" x14ac:dyDescent="0.2">
      <c r="G11795" s="12"/>
    </row>
    <row r="11796" spans="7:7" x14ac:dyDescent="0.2">
      <c r="G11796" s="12"/>
    </row>
    <row r="11797" spans="7:7" x14ac:dyDescent="0.2">
      <c r="G11797" s="12"/>
    </row>
    <row r="11798" spans="7:7" x14ac:dyDescent="0.2">
      <c r="G11798" s="12"/>
    </row>
    <row r="11799" spans="7:7" x14ac:dyDescent="0.2">
      <c r="G11799" s="12"/>
    </row>
    <row r="11800" spans="7:7" x14ac:dyDescent="0.2">
      <c r="G11800" s="12"/>
    </row>
    <row r="11801" spans="7:7" x14ac:dyDescent="0.2">
      <c r="G11801" s="12"/>
    </row>
    <row r="11802" spans="7:7" x14ac:dyDescent="0.2">
      <c r="G11802" s="12"/>
    </row>
    <row r="11803" spans="7:7" x14ac:dyDescent="0.2">
      <c r="G11803" s="12"/>
    </row>
    <row r="11804" spans="7:7" x14ac:dyDescent="0.2">
      <c r="G11804" s="12"/>
    </row>
    <row r="11805" spans="7:7" x14ac:dyDescent="0.2">
      <c r="G11805" s="12"/>
    </row>
    <row r="11806" spans="7:7" x14ac:dyDescent="0.2">
      <c r="G11806" s="12"/>
    </row>
    <row r="11807" spans="7:7" x14ac:dyDescent="0.2">
      <c r="G11807" s="12"/>
    </row>
    <row r="11808" spans="7:7" x14ac:dyDescent="0.2">
      <c r="G11808" s="12"/>
    </row>
    <row r="11809" spans="7:7" x14ac:dyDescent="0.2">
      <c r="G11809" s="12"/>
    </row>
    <row r="11810" spans="7:7" x14ac:dyDescent="0.2">
      <c r="G11810" s="12"/>
    </row>
    <row r="11811" spans="7:7" x14ac:dyDescent="0.2">
      <c r="G11811" s="12"/>
    </row>
    <row r="11812" spans="7:7" x14ac:dyDescent="0.2">
      <c r="G11812" s="12"/>
    </row>
    <row r="11813" spans="7:7" x14ac:dyDescent="0.2">
      <c r="G11813" s="12"/>
    </row>
    <row r="11814" spans="7:7" x14ac:dyDescent="0.2">
      <c r="G11814" s="12"/>
    </row>
    <row r="11815" spans="7:7" x14ac:dyDescent="0.2">
      <c r="G11815" s="12"/>
    </row>
    <row r="11816" spans="7:7" x14ac:dyDescent="0.2">
      <c r="G11816" s="12"/>
    </row>
    <row r="11817" spans="7:7" x14ac:dyDescent="0.2">
      <c r="G11817" s="12"/>
    </row>
    <row r="11818" spans="7:7" x14ac:dyDescent="0.2">
      <c r="G11818" s="12"/>
    </row>
    <row r="11819" spans="7:7" x14ac:dyDescent="0.2">
      <c r="G11819" s="12"/>
    </row>
    <row r="11820" spans="7:7" x14ac:dyDescent="0.2">
      <c r="G11820" s="12"/>
    </row>
    <row r="11821" spans="7:7" x14ac:dyDescent="0.2">
      <c r="G11821" s="12"/>
    </row>
    <row r="11822" spans="7:7" x14ac:dyDescent="0.2">
      <c r="G11822" s="12"/>
    </row>
    <row r="11823" spans="7:7" x14ac:dyDescent="0.2">
      <c r="G11823" s="12"/>
    </row>
    <row r="11824" spans="7:7" x14ac:dyDescent="0.2">
      <c r="G11824" s="12"/>
    </row>
    <row r="11825" spans="7:7" x14ac:dyDescent="0.2">
      <c r="G11825" s="12"/>
    </row>
    <row r="11826" spans="7:7" x14ac:dyDescent="0.2">
      <c r="G11826" s="12"/>
    </row>
    <row r="11827" spans="7:7" x14ac:dyDescent="0.2">
      <c r="G11827" s="12"/>
    </row>
    <row r="11828" spans="7:7" x14ac:dyDescent="0.2">
      <c r="G11828" s="12"/>
    </row>
    <row r="11829" spans="7:7" x14ac:dyDescent="0.2">
      <c r="G11829" s="12"/>
    </row>
    <row r="11830" spans="7:7" x14ac:dyDescent="0.2">
      <c r="G11830" s="12"/>
    </row>
    <row r="11831" spans="7:7" x14ac:dyDescent="0.2">
      <c r="G11831" s="12"/>
    </row>
    <row r="11832" spans="7:7" x14ac:dyDescent="0.2">
      <c r="G11832" s="12"/>
    </row>
    <row r="11833" spans="7:7" x14ac:dyDescent="0.2">
      <c r="G11833" s="12"/>
    </row>
    <row r="11834" spans="7:7" x14ac:dyDescent="0.2">
      <c r="G11834" s="12"/>
    </row>
    <row r="11835" spans="7:7" x14ac:dyDescent="0.2">
      <c r="G11835" s="12"/>
    </row>
    <row r="11836" spans="7:7" x14ac:dyDescent="0.2">
      <c r="G11836" s="12"/>
    </row>
    <row r="11837" spans="7:7" x14ac:dyDescent="0.2">
      <c r="G11837" s="12"/>
    </row>
    <row r="11838" spans="7:7" x14ac:dyDescent="0.2">
      <c r="G11838" s="12"/>
    </row>
    <row r="11839" spans="7:7" x14ac:dyDescent="0.2">
      <c r="G11839" s="12"/>
    </row>
    <row r="11840" spans="7:7" x14ac:dyDescent="0.2">
      <c r="G11840" s="12"/>
    </row>
    <row r="11841" spans="7:7" x14ac:dyDescent="0.2">
      <c r="G11841" s="12"/>
    </row>
    <row r="11842" spans="7:7" x14ac:dyDescent="0.2">
      <c r="G11842" s="12"/>
    </row>
    <row r="11843" spans="7:7" x14ac:dyDescent="0.2">
      <c r="G11843" s="12"/>
    </row>
    <row r="11844" spans="7:7" x14ac:dyDescent="0.2">
      <c r="G11844" s="12"/>
    </row>
    <row r="11845" spans="7:7" x14ac:dyDescent="0.2">
      <c r="G11845" s="12"/>
    </row>
    <row r="11846" spans="7:7" x14ac:dyDescent="0.2">
      <c r="G11846" s="12"/>
    </row>
    <row r="11847" spans="7:7" x14ac:dyDescent="0.2">
      <c r="G11847" s="12"/>
    </row>
    <row r="11848" spans="7:7" x14ac:dyDescent="0.2">
      <c r="G11848" s="12"/>
    </row>
    <row r="11849" spans="7:7" x14ac:dyDescent="0.2">
      <c r="G11849" s="12"/>
    </row>
    <row r="11850" spans="7:7" x14ac:dyDescent="0.2">
      <c r="G11850" s="12"/>
    </row>
    <row r="11851" spans="7:7" x14ac:dyDescent="0.2">
      <c r="G11851" s="12"/>
    </row>
    <row r="11852" spans="7:7" x14ac:dyDescent="0.2">
      <c r="G11852" s="12"/>
    </row>
    <row r="11853" spans="7:7" x14ac:dyDescent="0.2">
      <c r="G11853" s="12"/>
    </row>
    <row r="11854" spans="7:7" x14ac:dyDescent="0.2">
      <c r="G11854" s="12"/>
    </row>
    <row r="11855" spans="7:7" x14ac:dyDescent="0.2">
      <c r="G11855" s="12"/>
    </row>
    <row r="11856" spans="7:7" x14ac:dyDescent="0.2">
      <c r="G11856" s="12"/>
    </row>
    <row r="11857" spans="7:7" x14ac:dyDescent="0.2">
      <c r="G11857" s="12"/>
    </row>
    <row r="11858" spans="7:7" x14ac:dyDescent="0.2">
      <c r="G11858" s="12"/>
    </row>
    <row r="11859" spans="7:7" x14ac:dyDescent="0.2">
      <c r="G11859" s="12"/>
    </row>
    <row r="11860" spans="7:7" x14ac:dyDescent="0.2">
      <c r="G11860" s="12"/>
    </row>
    <row r="11861" spans="7:7" x14ac:dyDescent="0.2">
      <c r="G11861" s="12"/>
    </row>
    <row r="11862" spans="7:7" x14ac:dyDescent="0.2">
      <c r="G11862" s="12"/>
    </row>
    <row r="11863" spans="7:7" x14ac:dyDescent="0.2">
      <c r="G11863" s="12"/>
    </row>
    <row r="11864" spans="7:7" x14ac:dyDescent="0.2">
      <c r="G11864" s="12"/>
    </row>
    <row r="11865" spans="7:7" x14ac:dyDescent="0.2">
      <c r="G11865" s="12"/>
    </row>
    <row r="11866" spans="7:7" x14ac:dyDescent="0.2">
      <c r="G11866" s="12"/>
    </row>
    <row r="11867" spans="7:7" x14ac:dyDescent="0.2">
      <c r="G11867" s="12"/>
    </row>
    <row r="11868" spans="7:7" x14ac:dyDescent="0.2">
      <c r="G11868" s="12"/>
    </row>
    <row r="11869" spans="7:7" x14ac:dyDescent="0.2">
      <c r="G11869" s="12"/>
    </row>
    <row r="11870" spans="7:7" x14ac:dyDescent="0.2">
      <c r="G11870" s="12"/>
    </row>
    <row r="11871" spans="7:7" x14ac:dyDescent="0.2">
      <c r="G11871" s="12"/>
    </row>
    <row r="11872" spans="7:7" x14ac:dyDescent="0.2">
      <c r="G11872" s="12"/>
    </row>
    <row r="11873" spans="7:7" x14ac:dyDescent="0.2">
      <c r="G11873" s="12"/>
    </row>
    <row r="11874" spans="7:7" x14ac:dyDescent="0.2">
      <c r="G11874" s="12"/>
    </row>
    <row r="11875" spans="7:7" x14ac:dyDescent="0.2">
      <c r="G11875" s="12"/>
    </row>
    <row r="11876" spans="7:7" x14ac:dyDescent="0.2">
      <c r="G11876" s="12"/>
    </row>
    <row r="11877" spans="7:7" x14ac:dyDescent="0.2">
      <c r="G11877" s="12"/>
    </row>
    <row r="11878" spans="7:7" x14ac:dyDescent="0.2">
      <c r="G11878" s="12"/>
    </row>
    <row r="11879" spans="7:7" x14ac:dyDescent="0.2">
      <c r="G11879" s="12"/>
    </row>
    <row r="11880" spans="7:7" x14ac:dyDescent="0.2">
      <c r="G11880" s="12"/>
    </row>
    <row r="11881" spans="7:7" x14ac:dyDescent="0.2">
      <c r="G11881" s="12"/>
    </row>
    <row r="11882" spans="7:7" x14ac:dyDescent="0.2">
      <c r="G11882" s="12"/>
    </row>
    <row r="11883" spans="7:7" x14ac:dyDescent="0.2">
      <c r="G11883" s="12"/>
    </row>
    <row r="11884" spans="7:7" x14ac:dyDescent="0.2">
      <c r="G11884" s="12"/>
    </row>
    <row r="11885" spans="7:7" x14ac:dyDescent="0.2">
      <c r="G11885" s="12"/>
    </row>
    <row r="11886" spans="7:7" x14ac:dyDescent="0.2">
      <c r="G11886" s="12"/>
    </row>
    <row r="11887" spans="7:7" x14ac:dyDescent="0.2">
      <c r="G11887" s="12"/>
    </row>
    <row r="11888" spans="7:7" x14ac:dyDescent="0.2">
      <c r="G11888" s="12"/>
    </row>
    <row r="11889" spans="7:7" x14ac:dyDescent="0.2">
      <c r="G11889" s="12"/>
    </row>
    <row r="11890" spans="7:7" x14ac:dyDescent="0.2">
      <c r="G11890" s="12"/>
    </row>
    <row r="11891" spans="7:7" x14ac:dyDescent="0.2">
      <c r="G11891" s="12"/>
    </row>
    <row r="11892" spans="7:7" x14ac:dyDescent="0.2">
      <c r="G11892" s="12"/>
    </row>
    <row r="11893" spans="7:7" x14ac:dyDescent="0.2">
      <c r="G11893" s="12"/>
    </row>
    <row r="11894" spans="7:7" x14ac:dyDescent="0.2">
      <c r="G11894" s="12"/>
    </row>
    <row r="11895" spans="7:7" x14ac:dyDescent="0.2">
      <c r="G11895" s="12"/>
    </row>
    <row r="11896" spans="7:7" x14ac:dyDescent="0.2">
      <c r="G11896" s="12"/>
    </row>
    <row r="11897" spans="7:7" x14ac:dyDescent="0.2">
      <c r="G11897" s="12"/>
    </row>
    <row r="11898" spans="7:7" x14ac:dyDescent="0.2">
      <c r="G11898" s="12"/>
    </row>
    <row r="11899" spans="7:7" x14ac:dyDescent="0.2">
      <c r="G11899" s="12"/>
    </row>
    <row r="11900" spans="7:7" x14ac:dyDescent="0.2">
      <c r="G11900" s="12"/>
    </row>
    <row r="11901" spans="7:7" x14ac:dyDescent="0.2">
      <c r="G11901" s="12"/>
    </row>
    <row r="11902" spans="7:7" x14ac:dyDescent="0.2">
      <c r="G11902" s="12"/>
    </row>
    <row r="11903" spans="7:7" x14ac:dyDescent="0.2">
      <c r="G11903" s="12"/>
    </row>
    <row r="11904" spans="7:7" x14ac:dyDescent="0.2">
      <c r="G11904" s="12"/>
    </row>
    <row r="11905" spans="7:7" x14ac:dyDescent="0.2">
      <c r="G11905" s="12"/>
    </row>
    <row r="11906" spans="7:7" x14ac:dyDescent="0.2">
      <c r="G11906" s="12"/>
    </row>
    <row r="11907" spans="7:7" x14ac:dyDescent="0.2">
      <c r="G11907" s="12"/>
    </row>
    <row r="11908" spans="7:7" x14ac:dyDescent="0.2">
      <c r="G11908" s="12"/>
    </row>
    <row r="11909" spans="7:7" x14ac:dyDescent="0.2">
      <c r="G11909" s="12"/>
    </row>
    <row r="11910" spans="7:7" x14ac:dyDescent="0.2">
      <c r="G11910" s="12"/>
    </row>
    <row r="11911" spans="7:7" x14ac:dyDescent="0.2">
      <c r="G11911" s="12"/>
    </row>
    <row r="11912" spans="7:7" x14ac:dyDescent="0.2">
      <c r="G11912" s="12"/>
    </row>
    <row r="11913" spans="7:7" x14ac:dyDescent="0.2">
      <c r="G11913" s="12"/>
    </row>
    <row r="11914" spans="7:7" x14ac:dyDescent="0.2">
      <c r="G11914" s="12"/>
    </row>
    <row r="11915" spans="7:7" x14ac:dyDescent="0.2">
      <c r="G11915" s="12"/>
    </row>
    <row r="11916" spans="7:7" x14ac:dyDescent="0.2">
      <c r="G11916" s="12"/>
    </row>
    <row r="11917" spans="7:7" x14ac:dyDescent="0.2">
      <c r="G11917" s="12"/>
    </row>
    <row r="11918" spans="7:7" x14ac:dyDescent="0.2">
      <c r="G11918" s="12"/>
    </row>
    <row r="11919" spans="7:7" x14ac:dyDescent="0.2">
      <c r="G11919" s="12"/>
    </row>
    <row r="11920" spans="7:7" x14ac:dyDescent="0.2">
      <c r="G11920" s="12"/>
    </row>
    <row r="11921" spans="7:7" x14ac:dyDescent="0.2">
      <c r="G11921" s="12"/>
    </row>
    <row r="11922" spans="7:7" x14ac:dyDescent="0.2">
      <c r="G11922" s="12"/>
    </row>
    <row r="11923" spans="7:7" x14ac:dyDescent="0.2">
      <c r="G11923" s="12"/>
    </row>
    <row r="11924" spans="7:7" x14ac:dyDescent="0.2">
      <c r="G11924" s="12"/>
    </row>
    <row r="11925" spans="7:7" x14ac:dyDescent="0.2">
      <c r="G11925" s="12"/>
    </row>
    <row r="11926" spans="7:7" x14ac:dyDescent="0.2">
      <c r="G11926" s="12"/>
    </row>
    <row r="11927" spans="7:7" x14ac:dyDescent="0.2">
      <c r="G11927" s="12"/>
    </row>
    <row r="11928" spans="7:7" x14ac:dyDescent="0.2">
      <c r="G11928" s="12"/>
    </row>
    <row r="11929" spans="7:7" x14ac:dyDescent="0.2">
      <c r="G11929" s="12"/>
    </row>
    <row r="11930" spans="7:7" x14ac:dyDescent="0.2">
      <c r="G11930" s="12"/>
    </row>
    <row r="11931" spans="7:7" x14ac:dyDescent="0.2">
      <c r="G11931" s="12"/>
    </row>
    <row r="11932" spans="7:7" x14ac:dyDescent="0.2">
      <c r="G11932" s="12"/>
    </row>
    <row r="11933" spans="7:7" x14ac:dyDescent="0.2">
      <c r="G11933" s="12"/>
    </row>
    <row r="11934" spans="7:7" x14ac:dyDescent="0.2">
      <c r="G11934" s="12"/>
    </row>
    <row r="11935" spans="7:7" x14ac:dyDescent="0.2">
      <c r="G11935" s="12"/>
    </row>
    <row r="11936" spans="7:7" x14ac:dyDescent="0.2">
      <c r="G11936" s="12"/>
    </row>
    <row r="11937" spans="7:7" x14ac:dyDescent="0.2">
      <c r="G11937" s="12"/>
    </row>
    <row r="11938" spans="7:7" x14ac:dyDescent="0.2">
      <c r="G11938" s="12"/>
    </row>
    <row r="11939" spans="7:7" x14ac:dyDescent="0.2">
      <c r="G11939" s="12"/>
    </row>
    <row r="11940" spans="7:7" x14ac:dyDescent="0.2">
      <c r="G11940" s="12"/>
    </row>
    <row r="11941" spans="7:7" x14ac:dyDescent="0.2">
      <c r="G11941" s="12"/>
    </row>
    <row r="11942" spans="7:7" x14ac:dyDescent="0.2">
      <c r="G11942" s="12"/>
    </row>
    <row r="11943" spans="7:7" x14ac:dyDescent="0.2">
      <c r="G11943" s="12"/>
    </row>
    <row r="11944" spans="7:7" x14ac:dyDescent="0.2">
      <c r="G11944" s="12"/>
    </row>
    <row r="11945" spans="7:7" x14ac:dyDescent="0.2">
      <c r="G11945" s="12"/>
    </row>
    <row r="11946" spans="7:7" x14ac:dyDescent="0.2">
      <c r="G11946" s="12"/>
    </row>
    <row r="11947" spans="7:7" x14ac:dyDescent="0.2">
      <c r="G11947" s="12"/>
    </row>
    <row r="11948" spans="7:7" x14ac:dyDescent="0.2">
      <c r="G11948" s="12"/>
    </row>
    <row r="11949" spans="7:7" x14ac:dyDescent="0.2">
      <c r="G11949" s="12"/>
    </row>
    <row r="11950" spans="7:7" x14ac:dyDescent="0.2">
      <c r="G11950" s="12"/>
    </row>
    <row r="11951" spans="7:7" x14ac:dyDescent="0.2">
      <c r="G11951" s="12"/>
    </row>
    <row r="11952" spans="7:7" x14ac:dyDescent="0.2">
      <c r="G11952" s="12"/>
    </row>
    <row r="11953" spans="7:7" x14ac:dyDescent="0.2">
      <c r="G11953" s="12"/>
    </row>
    <row r="11954" spans="7:7" x14ac:dyDescent="0.2">
      <c r="G11954" s="12"/>
    </row>
    <row r="11955" spans="7:7" x14ac:dyDescent="0.2">
      <c r="G11955" s="12"/>
    </row>
    <row r="11956" spans="7:7" x14ac:dyDescent="0.2">
      <c r="G11956" s="12"/>
    </row>
    <row r="11957" spans="7:7" x14ac:dyDescent="0.2">
      <c r="G11957" s="12"/>
    </row>
    <row r="11958" spans="7:7" x14ac:dyDescent="0.2">
      <c r="G11958" s="12"/>
    </row>
    <row r="11959" spans="7:7" x14ac:dyDescent="0.2">
      <c r="G11959" s="12"/>
    </row>
    <row r="11960" spans="7:7" x14ac:dyDescent="0.2">
      <c r="G11960" s="12"/>
    </row>
    <row r="11961" spans="7:7" x14ac:dyDescent="0.2">
      <c r="G11961" s="12"/>
    </row>
    <row r="11962" spans="7:7" x14ac:dyDescent="0.2">
      <c r="G11962" s="12"/>
    </row>
    <row r="11963" spans="7:7" x14ac:dyDescent="0.2">
      <c r="G11963" s="12"/>
    </row>
    <row r="11964" spans="7:7" x14ac:dyDescent="0.2">
      <c r="G11964" s="12"/>
    </row>
    <row r="11965" spans="7:7" x14ac:dyDescent="0.2">
      <c r="G11965" s="12"/>
    </row>
    <row r="11966" spans="7:7" x14ac:dyDescent="0.2">
      <c r="G11966" s="12"/>
    </row>
    <row r="11967" spans="7:7" x14ac:dyDescent="0.2">
      <c r="G11967" s="12"/>
    </row>
    <row r="11968" spans="7:7" x14ac:dyDescent="0.2">
      <c r="G11968" s="12"/>
    </row>
    <row r="11969" spans="7:7" x14ac:dyDescent="0.2">
      <c r="G11969" s="12"/>
    </row>
    <row r="11970" spans="7:7" x14ac:dyDescent="0.2">
      <c r="G11970" s="12"/>
    </row>
    <row r="11971" spans="7:7" x14ac:dyDescent="0.2">
      <c r="G11971" s="12"/>
    </row>
    <row r="11972" spans="7:7" x14ac:dyDescent="0.2">
      <c r="G11972" s="12"/>
    </row>
    <row r="11973" spans="7:7" x14ac:dyDescent="0.2">
      <c r="G11973" s="12"/>
    </row>
    <row r="11974" spans="7:7" x14ac:dyDescent="0.2">
      <c r="G11974" s="12"/>
    </row>
    <row r="11975" spans="7:7" x14ac:dyDescent="0.2">
      <c r="G11975" s="12"/>
    </row>
    <row r="11976" spans="7:7" x14ac:dyDescent="0.2">
      <c r="G11976" s="12"/>
    </row>
    <row r="11977" spans="7:7" x14ac:dyDescent="0.2">
      <c r="G11977" s="12"/>
    </row>
    <row r="11978" spans="7:7" x14ac:dyDescent="0.2">
      <c r="G11978" s="12"/>
    </row>
    <row r="11979" spans="7:7" x14ac:dyDescent="0.2">
      <c r="G11979" s="12"/>
    </row>
    <row r="11980" spans="7:7" x14ac:dyDescent="0.2">
      <c r="G11980" s="12"/>
    </row>
    <row r="11981" spans="7:7" x14ac:dyDescent="0.2">
      <c r="G11981" s="12"/>
    </row>
    <row r="11982" spans="7:7" x14ac:dyDescent="0.2">
      <c r="G11982" s="12"/>
    </row>
    <row r="11983" spans="7:7" x14ac:dyDescent="0.2">
      <c r="G11983" s="12"/>
    </row>
    <row r="11984" spans="7:7" x14ac:dyDescent="0.2">
      <c r="G11984" s="12"/>
    </row>
    <row r="11985" spans="7:7" x14ac:dyDescent="0.2">
      <c r="G11985" s="12"/>
    </row>
    <row r="11986" spans="7:7" x14ac:dyDescent="0.2">
      <c r="G11986" s="12"/>
    </row>
    <row r="11987" spans="7:7" x14ac:dyDescent="0.2">
      <c r="G11987" s="12"/>
    </row>
    <row r="11988" spans="7:7" x14ac:dyDescent="0.2">
      <c r="G11988" s="12"/>
    </row>
    <row r="11989" spans="7:7" x14ac:dyDescent="0.2">
      <c r="G11989" s="12"/>
    </row>
    <row r="11990" spans="7:7" x14ac:dyDescent="0.2">
      <c r="G11990" s="12"/>
    </row>
    <row r="11991" spans="7:7" x14ac:dyDescent="0.2">
      <c r="G11991" s="12"/>
    </row>
    <row r="11992" spans="7:7" x14ac:dyDescent="0.2">
      <c r="G11992" s="12"/>
    </row>
    <row r="11993" spans="7:7" x14ac:dyDescent="0.2">
      <c r="G11993" s="12"/>
    </row>
    <row r="11994" spans="7:7" x14ac:dyDescent="0.2">
      <c r="G11994" s="12"/>
    </row>
    <row r="11995" spans="7:7" x14ac:dyDescent="0.2">
      <c r="G11995" s="12"/>
    </row>
    <row r="11996" spans="7:7" x14ac:dyDescent="0.2">
      <c r="G11996" s="12"/>
    </row>
    <row r="11997" spans="7:7" x14ac:dyDescent="0.2">
      <c r="G11997" s="12"/>
    </row>
    <row r="11998" spans="7:7" x14ac:dyDescent="0.2">
      <c r="G11998" s="12"/>
    </row>
    <row r="11999" spans="7:7" x14ac:dyDescent="0.2">
      <c r="G11999" s="12"/>
    </row>
    <row r="12000" spans="7:7" x14ac:dyDescent="0.2">
      <c r="G12000" s="12"/>
    </row>
    <row r="12001" spans="7:7" x14ac:dyDescent="0.2">
      <c r="G12001" s="12"/>
    </row>
    <row r="12002" spans="7:7" x14ac:dyDescent="0.2">
      <c r="G12002" s="12"/>
    </row>
    <row r="12003" spans="7:7" x14ac:dyDescent="0.2">
      <c r="G12003" s="12"/>
    </row>
    <row r="12004" spans="7:7" x14ac:dyDescent="0.2">
      <c r="G12004" s="12"/>
    </row>
    <row r="12005" spans="7:7" x14ac:dyDescent="0.2">
      <c r="G12005" s="12"/>
    </row>
    <row r="12006" spans="7:7" x14ac:dyDescent="0.2">
      <c r="G12006" s="12"/>
    </row>
    <row r="12007" spans="7:7" x14ac:dyDescent="0.2">
      <c r="G12007" s="12"/>
    </row>
    <row r="12008" spans="7:7" x14ac:dyDescent="0.2">
      <c r="G12008" s="12"/>
    </row>
    <row r="12009" spans="7:7" x14ac:dyDescent="0.2">
      <c r="G12009" s="12"/>
    </row>
    <row r="12010" spans="7:7" x14ac:dyDescent="0.2">
      <c r="G12010" s="12"/>
    </row>
    <row r="12011" spans="7:7" x14ac:dyDescent="0.2">
      <c r="G12011" s="12"/>
    </row>
    <row r="12012" spans="7:7" x14ac:dyDescent="0.2">
      <c r="G12012" s="12"/>
    </row>
    <row r="12013" spans="7:7" x14ac:dyDescent="0.2">
      <c r="G12013" s="12"/>
    </row>
    <row r="12014" spans="7:7" x14ac:dyDescent="0.2">
      <c r="G12014" s="12"/>
    </row>
    <row r="12015" spans="7:7" x14ac:dyDescent="0.2">
      <c r="G12015" s="12"/>
    </row>
    <row r="12016" spans="7:7" x14ac:dyDescent="0.2">
      <c r="G12016" s="12"/>
    </row>
    <row r="12017" spans="7:7" x14ac:dyDescent="0.2">
      <c r="G12017" s="12"/>
    </row>
    <row r="12018" spans="7:7" x14ac:dyDescent="0.2">
      <c r="G12018" s="12"/>
    </row>
    <row r="12019" spans="7:7" x14ac:dyDescent="0.2">
      <c r="G12019" s="12"/>
    </row>
    <row r="12020" spans="7:7" x14ac:dyDescent="0.2">
      <c r="G12020" s="12"/>
    </row>
    <row r="12021" spans="7:7" x14ac:dyDescent="0.2">
      <c r="G12021" s="12"/>
    </row>
    <row r="12022" spans="7:7" x14ac:dyDescent="0.2">
      <c r="G12022" s="12"/>
    </row>
    <row r="12023" spans="7:7" x14ac:dyDescent="0.2">
      <c r="G12023" s="12"/>
    </row>
    <row r="12024" spans="7:7" x14ac:dyDescent="0.2">
      <c r="G12024" s="12"/>
    </row>
    <row r="12025" spans="7:7" x14ac:dyDescent="0.2">
      <c r="G12025" s="12"/>
    </row>
    <row r="12026" spans="7:7" x14ac:dyDescent="0.2">
      <c r="G12026" s="12"/>
    </row>
    <row r="12027" spans="7:7" x14ac:dyDescent="0.2">
      <c r="G12027" s="12"/>
    </row>
    <row r="12028" spans="7:7" x14ac:dyDescent="0.2">
      <c r="G12028" s="12"/>
    </row>
    <row r="12029" spans="7:7" x14ac:dyDescent="0.2">
      <c r="G12029" s="12"/>
    </row>
    <row r="12030" spans="7:7" x14ac:dyDescent="0.2">
      <c r="G12030" s="12"/>
    </row>
    <row r="12031" spans="7:7" x14ac:dyDescent="0.2">
      <c r="G12031" s="12"/>
    </row>
    <row r="12032" spans="7:7" x14ac:dyDescent="0.2">
      <c r="G12032" s="12"/>
    </row>
    <row r="12033" spans="7:7" x14ac:dyDescent="0.2">
      <c r="G12033" s="12"/>
    </row>
    <row r="12034" spans="7:7" x14ac:dyDescent="0.2">
      <c r="G12034" s="12"/>
    </row>
    <row r="12035" spans="7:7" x14ac:dyDescent="0.2">
      <c r="G12035" s="12"/>
    </row>
    <row r="12036" spans="7:7" x14ac:dyDescent="0.2">
      <c r="G12036" s="12"/>
    </row>
    <row r="12037" spans="7:7" x14ac:dyDescent="0.2">
      <c r="G12037" s="12"/>
    </row>
    <row r="12038" spans="7:7" x14ac:dyDescent="0.2">
      <c r="G12038" s="12"/>
    </row>
    <row r="12039" spans="7:7" x14ac:dyDescent="0.2">
      <c r="G12039" s="12"/>
    </row>
    <row r="12040" spans="7:7" x14ac:dyDescent="0.2">
      <c r="G12040" s="12"/>
    </row>
    <row r="12041" spans="7:7" x14ac:dyDescent="0.2">
      <c r="G12041" s="12"/>
    </row>
    <row r="12042" spans="7:7" x14ac:dyDescent="0.2">
      <c r="G12042" s="12"/>
    </row>
    <row r="12043" spans="7:7" x14ac:dyDescent="0.2">
      <c r="G12043" s="12"/>
    </row>
    <row r="12044" spans="7:7" x14ac:dyDescent="0.2">
      <c r="G12044" s="12"/>
    </row>
    <row r="12045" spans="7:7" x14ac:dyDescent="0.2">
      <c r="G12045" s="12"/>
    </row>
    <row r="12046" spans="7:7" x14ac:dyDescent="0.2">
      <c r="G12046" s="12"/>
    </row>
    <row r="12047" spans="7:7" x14ac:dyDescent="0.2">
      <c r="G12047" s="12"/>
    </row>
    <row r="12048" spans="7:7" x14ac:dyDescent="0.2">
      <c r="G12048" s="12"/>
    </row>
    <row r="12049" spans="7:7" x14ac:dyDescent="0.2">
      <c r="G12049" s="12"/>
    </row>
    <row r="12050" spans="7:7" x14ac:dyDescent="0.2">
      <c r="G12050" s="12"/>
    </row>
    <row r="12051" spans="7:7" x14ac:dyDescent="0.2">
      <c r="G12051" s="12"/>
    </row>
    <row r="12052" spans="7:7" x14ac:dyDescent="0.2">
      <c r="G12052" s="12"/>
    </row>
    <row r="12053" spans="7:7" x14ac:dyDescent="0.2">
      <c r="G12053" s="12"/>
    </row>
    <row r="12054" spans="7:7" x14ac:dyDescent="0.2">
      <c r="G12054" s="12"/>
    </row>
    <row r="12055" spans="7:7" x14ac:dyDescent="0.2">
      <c r="G12055" s="12"/>
    </row>
    <row r="12056" spans="7:7" x14ac:dyDescent="0.2">
      <c r="G12056" s="12"/>
    </row>
    <row r="12057" spans="7:7" x14ac:dyDescent="0.2">
      <c r="G12057" s="12"/>
    </row>
    <row r="12058" spans="7:7" x14ac:dyDescent="0.2">
      <c r="G12058" s="12"/>
    </row>
    <row r="12059" spans="7:7" x14ac:dyDescent="0.2">
      <c r="G12059" s="12"/>
    </row>
    <row r="12060" spans="7:7" x14ac:dyDescent="0.2">
      <c r="G12060" s="12"/>
    </row>
    <row r="12061" spans="7:7" x14ac:dyDescent="0.2">
      <c r="G12061" s="12"/>
    </row>
    <row r="12062" spans="7:7" x14ac:dyDescent="0.2">
      <c r="G12062" s="12"/>
    </row>
    <row r="12063" spans="7:7" x14ac:dyDescent="0.2">
      <c r="G12063" s="12"/>
    </row>
    <row r="12064" spans="7:7" x14ac:dyDescent="0.2">
      <c r="G12064" s="12"/>
    </row>
    <row r="12065" spans="7:7" x14ac:dyDescent="0.2">
      <c r="G12065" s="12"/>
    </row>
    <row r="12066" spans="7:7" x14ac:dyDescent="0.2">
      <c r="G12066" s="12"/>
    </row>
    <row r="12067" spans="7:7" x14ac:dyDescent="0.2">
      <c r="G12067" s="12"/>
    </row>
    <row r="12068" spans="7:7" x14ac:dyDescent="0.2">
      <c r="G12068" s="12"/>
    </row>
    <row r="12069" spans="7:7" x14ac:dyDescent="0.2">
      <c r="G12069" s="12"/>
    </row>
    <row r="12070" spans="7:7" x14ac:dyDescent="0.2">
      <c r="G12070" s="12"/>
    </row>
    <row r="12071" spans="7:7" x14ac:dyDescent="0.2">
      <c r="G12071" s="12"/>
    </row>
    <row r="12072" spans="7:7" x14ac:dyDescent="0.2">
      <c r="G12072" s="12"/>
    </row>
    <row r="12073" spans="7:7" x14ac:dyDescent="0.2">
      <c r="G12073" s="12"/>
    </row>
    <row r="12074" spans="7:7" x14ac:dyDescent="0.2">
      <c r="G12074" s="12"/>
    </row>
    <row r="12075" spans="7:7" x14ac:dyDescent="0.2">
      <c r="G12075" s="12"/>
    </row>
    <row r="12076" spans="7:7" x14ac:dyDescent="0.2">
      <c r="G12076" s="12"/>
    </row>
    <row r="12077" spans="7:7" x14ac:dyDescent="0.2">
      <c r="G12077" s="12"/>
    </row>
    <row r="12078" spans="7:7" x14ac:dyDescent="0.2">
      <c r="G12078" s="12"/>
    </row>
    <row r="12079" spans="7:7" x14ac:dyDescent="0.2">
      <c r="G12079" s="12"/>
    </row>
    <row r="12080" spans="7:7" x14ac:dyDescent="0.2">
      <c r="G12080" s="12"/>
    </row>
    <row r="12081" spans="7:7" x14ac:dyDescent="0.2">
      <c r="G12081" s="12"/>
    </row>
    <row r="12082" spans="7:7" x14ac:dyDescent="0.2">
      <c r="G12082" s="12"/>
    </row>
    <row r="12083" spans="7:7" x14ac:dyDescent="0.2">
      <c r="G12083" s="12"/>
    </row>
    <row r="12084" spans="7:7" x14ac:dyDescent="0.2">
      <c r="G12084" s="12"/>
    </row>
    <row r="12085" spans="7:7" x14ac:dyDescent="0.2">
      <c r="G12085" s="12"/>
    </row>
    <row r="12086" spans="7:7" x14ac:dyDescent="0.2">
      <c r="G12086" s="12"/>
    </row>
    <row r="12087" spans="7:7" x14ac:dyDescent="0.2">
      <c r="G12087" s="12"/>
    </row>
    <row r="12088" spans="7:7" x14ac:dyDescent="0.2">
      <c r="G12088" s="12"/>
    </row>
    <row r="12089" spans="7:7" x14ac:dyDescent="0.2">
      <c r="G12089" s="12"/>
    </row>
    <row r="12090" spans="7:7" x14ac:dyDescent="0.2">
      <c r="G12090" s="12"/>
    </row>
    <row r="12091" spans="7:7" x14ac:dyDescent="0.2">
      <c r="G12091" s="12"/>
    </row>
    <row r="12092" spans="7:7" x14ac:dyDescent="0.2">
      <c r="G12092" s="12"/>
    </row>
    <row r="12093" spans="7:7" x14ac:dyDescent="0.2">
      <c r="G12093" s="12"/>
    </row>
    <row r="12094" spans="7:7" x14ac:dyDescent="0.2">
      <c r="G12094" s="12"/>
    </row>
    <row r="12095" spans="7:7" x14ac:dyDescent="0.2">
      <c r="G12095" s="12"/>
    </row>
    <row r="12096" spans="7:7" x14ac:dyDescent="0.2">
      <c r="G12096" s="12"/>
    </row>
    <row r="12097" spans="7:7" x14ac:dyDescent="0.2">
      <c r="G12097" s="12"/>
    </row>
    <row r="12098" spans="7:7" x14ac:dyDescent="0.2">
      <c r="G12098" s="12"/>
    </row>
    <row r="12099" spans="7:7" x14ac:dyDescent="0.2">
      <c r="G12099" s="12"/>
    </row>
    <row r="12100" spans="7:7" x14ac:dyDescent="0.2">
      <c r="G12100" s="12"/>
    </row>
    <row r="12101" spans="7:7" x14ac:dyDescent="0.2">
      <c r="G12101" s="12"/>
    </row>
    <row r="12102" spans="7:7" x14ac:dyDescent="0.2">
      <c r="G12102" s="12"/>
    </row>
    <row r="12103" spans="7:7" x14ac:dyDescent="0.2">
      <c r="G12103" s="12"/>
    </row>
    <row r="12104" spans="7:7" x14ac:dyDescent="0.2">
      <c r="G12104" s="12"/>
    </row>
    <row r="12105" spans="7:7" x14ac:dyDescent="0.2">
      <c r="G12105" s="12"/>
    </row>
    <row r="12106" spans="7:7" x14ac:dyDescent="0.2">
      <c r="G12106" s="12"/>
    </row>
    <row r="12107" spans="7:7" x14ac:dyDescent="0.2">
      <c r="G12107" s="12"/>
    </row>
    <row r="12108" spans="7:7" x14ac:dyDescent="0.2">
      <c r="G12108" s="12"/>
    </row>
    <row r="12109" spans="7:7" x14ac:dyDescent="0.2">
      <c r="G12109" s="12"/>
    </row>
    <row r="12110" spans="7:7" x14ac:dyDescent="0.2">
      <c r="G12110" s="12"/>
    </row>
    <row r="12111" spans="7:7" x14ac:dyDescent="0.2">
      <c r="G12111" s="12"/>
    </row>
    <row r="12112" spans="7:7" x14ac:dyDescent="0.2">
      <c r="G12112" s="12"/>
    </row>
    <row r="12113" spans="7:7" x14ac:dyDescent="0.2">
      <c r="G12113" s="12"/>
    </row>
    <row r="12114" spans="7:7" x14ac:dyDescent="0.2">
      <c r="G12114" s="12"/>
    </row>
    <row r="12115" spans="7:7" x14ac:dyDescent="0.2">
      <c r="G12115" s="12"/>
    </row>
    <row r="12116" spans="7:7" x14ac:dyDescent="0.2">
      <c r="G12116" s="12"/>
    </row>
    <row r="12117" spans="7:7" x14ac:dyDescent="0.2">
      <c r="G12117" s="12"/>
    </row>
    <row r="12118" spans="7:7" x14ac:dyDescent="0.2">
      <c r="G12118" s="12"/>
    </row>
    <row r="12119" spans="7:7" x14ac:dyDescent="0.2">
      <c r="G12119" s="12"/>
    </row>
    <row r="12120" spans="7:7" x14ac:dyDescent="0.2">
      <c r="G12120" s="12"/>
    </row>
    <row r="12121" spans="7:7" x14ac:dyDescent="0.2">
      <c r="G12121" s="12"/>
    </row>
    <row r="12122" spans="7:7" x14ac:dyDescent="0.2">
      <c r="G12122" s="12"/>
    </row>
    <row r="12123" spans="7:7" x14ac:dyDescent="0.2">
      <c r="G12123" s="12"/>
    </row>
    <row r="12124" spans="7:7" x14ac:dyDescent="0.2">
      <c r="G12124" s="12"/>
    </row>
    <row r="12125" spans="7:7" x14ac:dyDescent="0.2">
      <c r="G12125" s="12"/>
    </row>
    <row r="12126" spans="7:7" x14ac:dyDescent="0.2">
      <c r="G12126" s="12"/>
    </row>
    <row r="12127" spans="7:7" x14ac:dyDescent="0.2">
      <c r="G12127" s="12"/>
    </row>
    <row r="12128" spans="7:7" x14ac:dyDescent="0.2">
      <c r="G12128" s="12"/>
    </row>
    <row r="12129" spans="7:7" x14ac:dyDescent="0.2">
      <c r="G12129" s="12"/>
    </row>
    <row r="12130" spans="7:7" x14ac:dyDescent="0.2">
      <c r="G12130" s="12"/>
    </row>
    <row r="12131" spans="7:7" x14ac:dyDescent="0.2">
      <c r="G12131" s="12"/>
    </row>
    <row r="12132" spans="7:7" x14ac:dyDescent="0.2">
      <c r="G12132" s="12"/>
    </row>
    <row r="12133" spans="7:7" x14ac:dyDescent="0.2">
      <c r="G12133" s="12"/>
    </row>
    <row r="12134" spans="7:7" x14ac:dyDescent="0.2">
      <c r="G12134" s="12"/>
    </row>
    <row r="12135" spans="7:7" x14ac:dyDescent="0.2">
      <c r="G12135" s="12"/>
    </row>
    <row r="12136" spans="7:7" x14ac:dyDescent="0.2">
      <c r="G12136" s="12"/>
    </row>
    <row r="12137" spans="7:7" x14ac:dyDescent="0.2">
      <c r="G12137" s="12"/>
    </row>
    <row r="12138" spans="7:7" x14ac:dyDescent="0.2">
      <c r="G12138" s="12"/>
    </row>
    <row r="12139" spans="7:7" x14ac:dyDescent="0.2">
      <c r="G12139" s="12"/>
    </row>
    <row r="12140" spans="7:7" x14ac:dyDescent="0.2">
      <c r="G12140" s="12"/>
    </row>
    <row r="12141" spans="7:7" x14ac:dyDescent="0.2">
      <c r="G12141" s="12"/>
    </row>
    <row r="12142" spans="7:7" x14ac:dyDescent="0.2">
      <c r="G12142" s="12"/>
    </row>
    <row r="12143" spans="7:7" x14ac:dyDescent="0.2">
      <c r="G12143" s="12"/>
    </row>
    <row r="12144" spans="7:7" x14ac:dyDescent="0.2">
      <c r="G12144" s="12"/>
    </row>
    <row r="12145" spans="7:7" x14ac:dyDescent="0.2">
      <c r="G12145" s="12"/>
    </row>
    <row r="12146" spans="7:7" x14ac:dyDescent="0.2">
      <c r="G12146" s="12"/>
    </row>
    <row r="12147" spans="7:7" x14ac:dyDescent="0.2">
      <c r="G12147" s="12"/>
    </row>
    <row r="12148" spans="7:7" x14ac:dyDescent="0.2">
      <c r="G12148" s="12"/>
    </row>
    <row r="12149" spans="7:7" x14ac:dyDescent="0.2">
      <c r="G12149" s="12"/>
    </row>
    <row r="12150" spans="7:7" x14ac:dyDescent="0.2">
      <c r="G12150" s="12"/>
    </row>
    <row r="12151" spans="7:7" x14ac:dyDescent="0.2">
      <c r="G12151" s="12"/>
    </row>
    <row r="12152" spans="7:7" x14ac:dyDescent="0.2">
      <c r="G12152" s="12"/>
    </row>
    <row r="12153" spans="7:7" x14ac:dyDescent="0.2">
      <c r="G12153" s="12"/>
    </row>
    <row r="12154" spans="7:7" x14ac:dyDescent="0.2">
      <c r="G12154" s="12"/>
    </row>
    <row r="12155" spans="7:7" x14ac:dyDescent="0.2">
      <c r="G12155" s="12"/>
    </row>
    <row r="12156" spans="7:7" x14ac:dyDescent="0.2">
      <c r="G12156" s="12"/>
    </row>
    <row r="12157" spans="7:7" x14ac:dyDescent="0.2">
      <c r="G12157" s="12"/>
    </row>
    <row r="12158" spans="7:7" x14ac:dyDescent="0.2">
      <c r="G12158" s="12"/>
    </row>
    <row r="12159" spans="7:7" x14ac:dyDescent="0.2">
      <c r="G12159" s="12"/>
    </row>
    <row r="12160" spans="7:7" x14ac:dyDescent="0.2">
      <c r="G12160" s="12"/>
    </row>
    <row r="12161" spans="7:7" x14ac:dyDescent="0.2">
      <c r="G12161" s="12"/>
    </row>
    <row r="12162" spans="7:7" x14ac:dyDescent="0.2">
      <c r="G12162" s="12"/>
    </row>
    <row r="12163" spans="7:7" x14ac:dyDescent="0.2">
      <c r="G12163" s="12"/>
    </row>
    <row r="12164" spans="7:7" x14ac:dyDescent="0.2">
      <c r="G12164" s="12"/>
    </row>
    <row r="12165" spans="7:7" x14ac:dyDescent="0.2">
      <c r="G12165" s="12"/>
    </row>
    <row r="12166" spans="7:7" x14ac:dyDescent="0.2">
      <c r="G12166" s="12"/>
    </row>
    <row r="12167" spans="7:7" x14ac:dyDescent="0.2">
      <c r="G12167" s="12"/>
    </row>
    <row r="12168" spans="7:7" x14ac:dyDescent="0.2">
      <c r="G12168" s="12"/>
    </row>
    <row r="12169" spans="7:7" x14ac:dyDescent="0.2">
      <c r="G12169" s="12"/>
    </row>
    <row r="12170" spans="7:7" x14ac:dyDescent="0.2">
      <c r="G12170" s="12"/>
    </row>
    <row r="12171" spans="7:7" x14ac:dyDescent="0.2">
      <c r="G12171" s="12"/>
    </row>
    <row r="12172" spans="7:7" x14ac:dyDescent="0.2">
      <c r="G12172" s="12"/>
    </row>
    <row r="12173" spans="7:7" x14ac:dyDescent="0.2">
      <c r="G12173" s="12"/>
    </row>
    <row r="12174" spans="7:7" x14ac:dyDescent="0.2">
      <c r="G12174" s="12"/>
    </row>
    <row r="12175" spans="7:7" x14ac:dyDescent="0.2">
      <c r="G12175" s="12"/>
    </row>
    <row r="12176" spans="7:7" x14ac:dyDescent="0.2">
      <c r="G12176" s="12"/>
    </row>
    <row r="12177" spans="7:7" x14ac:dyDescent="0.2">
      <c r="G12177" s="12"/>
    </row>
    <row r="12178" spans="7:7" x14ac:dyDescent="0.2">
      <c r="G12178" s="12"/>
    </row>
    <row r="12179" spans="7:7" x14ac:dyDescent="0.2">
      <c r="G12179" s="12"/>
    </row>
    <row r="12180" spans="7:7" x14ac:dyDescent="0.2">
      <c r="G12180" s="12"/>
    </row>
    <row r="12181" spans="7:7" x14ac:dyDescent="0.2">
      <c r="G12181" s="12"/>
    </row>
    <row r="12182" spans="7:7" x14ac:dyDescent="0.2">
      <c r="G12182" s="12"/>
    </row>
    <row r="12183" spans="7:7" x14ac:dyDescent="0.2">
      <c r="G12183" s="12"/>
    </row>
    <row r="12184" spans="7:7" x14ac:dyDescent="0.2">
      <c r="G12184" s="12"/>
    </row>
    <row r="12185" spans="7:7" x14ac:dyDescent="0.2">
      <c r="G12185" s="12"/>
    </row>
    <row r="12186" spans="7:7" x14ac:dyDescent="0.2">
      <c r="G12186" s="12"/>
    </row>
    <row r="12187" spans="7:7" x14ac:dyDescent="0.2">
      <c r="G12187" s="12"/>
    </row>
    <row r="12188" spans="7:7" x14ac:dyDescent="0.2">
      <c r="G12188" s="12"/>
    </row>
    <row r="12189" spans="7:7" x14ac:dyDescent="0.2">
      <c r="G12189" s="12"/>
    </row>
    <row r="12190" spans="7:7" x14ac:dyDescent="0.2">
      <c r="G12190" s="12"/>
    </row>
    <row r="12191" spans="7:7" x14ac:dyDescent="0.2">
      <c r="G12191" s="12"/>
    </row>
    <row r="12192" spans="7:7" x14ac:dyDescent="0.2">
      <c r="G12192" s="12"/>
    </row>
    <row r="12193" spans="7:7" x14ac:dyDescent="0.2">
      <c r="G12193" s="12"/>
    </row>
    <row r="12194" spans="7:7" x14ac:dyDescent="0.2">
      <c r="G12194" s="12"/>
    </row>
    <row r="12195" spans="7:7" x14ac:dyDescent="0.2">
      <c r="G12195" s="12"/>
    </row>
    <row r="12196" spans="7:7" x14ac:dyDescent="0.2">
      <c r="G12196" s="12"/>
    </row>
    <row r="12197" spans="7:7" x14ac:dyDescent="0.2">
      <c r="G12197" s="12"/>
    </row>
    <row r="12198" spans="7:7" x14ac:dyDescent="0.2">
      <c r="G12198" s="12"/>
    </row>
    <row r="12199" spans="7:7" x14ac:dyDescent="0.2">
      <c r="G12199" s="12"/>
    </row>
    <row r="12200" spans="7:7" x14ac:dyDescent="0.2">
      <c r="G12200" s="12"/>
    </row>
    <row r="12201" spans="7:7" x14ac:dyDescent="0.2">
      <c r="G12201" s="12"/>
    </row>
    <row r="12202" spans="7:7" x14ac:dyDescent="0.2">
      <c r="G12202" s="12"/>
    </row>
    <row r="12203" spans="7:7" x14ac:dyDescent="0.2">
      <c r="G12203" s="12"/>
    </row>
    <row r="12204" spans="7:7" x14ac:dyDescent="0.2">
      <c r="G12204" s="12"/>
    </row>
    <row r="12205" spans="7:7" x14ac:dyDescent="0.2">
      <c r="G12205" s="12"/>
    </row>
    <row r="12206" spans="7:7" x14ac:dyDescent="0.2">
      <c r="G12206" s="12"/>
    </row>
    <row r="12207" spans="7:7" x14ac:dyDescent="0.2">
      <c r="G12207" s="12"/>
    </row>
    <row r="12208" spans="7:7" x14ac:dyDescent="0.2">
      <c r="G12208" s="12"/>
    </row>
    <row r="12209" spans="7:7" x14ac:dyDescent="0.2">
      <c r="G12209" s="12"/>
    </row>
    <row r="12210" spans="7:7" x14ac:dyDescent="0.2">
      <c r="G12210" s="12"/>
    </row>
    <row r="12211" spans="7:7" x14ac:dyDescent="0.2">
      <c r="G12211" s="12"/>
    </row>
    <row r="12212" spans="7:7" x14ac:dyDescent="0.2">
      <c r="G12212" s="12"/>
    </row>
    <row r="12213" spans="7:7" x14ac:dyDescent="0.2">
      <c r="G12213" s="12"/>
    </row>
    <row r="12214" spans="7:7" x14ac:dyDescent="0.2">
      <c r="G12214" s="12"/>
    </row>
    <row r="12215" spans="7:7" x14ac:dyDescent="0.2">
      <c r="G12215" s="12"/>
    </row>
    <row r="12216" spans="7:7" x14ac:dyDescent="0.2">
      <c r="G12216" s="12"/>
    </row>
    <row r="12217" spans="7:7" x14ac:dyDescent="0.2">
      <c r="G12217" s="12"/>
    </row>
    <row r="12218" spans="7:7" x14ac:dyDescent="0.2">
      <c r="G12218" s="12"/>
    </row>
    <row r="12219" spans="7:7" x14ac:dyDescent="0.2">
      <c r="G12219" s="12"/>
    </row>
    <row r="12220" spans="7:7" x14ac:dyDescent="0.2">
      <c r="G12220" s="12"/>
    </row>
    <row r="12221" spans="7:7" x14ac:dyDescent="0.2">
      <c r="G12221" s="12"/>
    </row>
    <row r="12222" spans="7:7" x14ac:dyDescent="0.2">
      <c r="G12222" s="12"/>
    </row>
    <row r="12223" spans="7:7" x14ac:dyDescent="0.2">
      <c r="G12223" s="12"/>
    </row>
    <row r="12224" spans="7:7" x14ac:dyDescent="0.2">
      <c r="G12224" s="12"/>
    </row>
    <row r="12225" spans="7:7" x14ac:dyDescent="0.2">
      <c r="G12225" s="12"/>
    </row>
    <row r="12226" spans="7:7" x14ac:dyDescent="0.2">
      <c r="G12226" s="12"/>
    </row>
    <row r="12227" spans="7:7" x14ac:dyDescent="0.2">
      <c r="G12227" s="12"/>
    </row>
    <row r="12228" spans="7:7" x14ac:dyDescent="0.2">
      <c r="G12228" s="12"/>
    </row>
    <row r="12229" spans="7:7" x14ac:dyDescent="0.2">
      <c r="G12229" s="12"/>
    </row>
    <row r="12230" spans="7:7" x14ac:dyDescent="0.2">
      <c r="G12230" s="12"/>
    </row>
    <row r="12231" spans="7:7" x14ac:dyDescent="0.2">
      <c r="G12231" s="12"/>
    </row>
    <row r="12232" spans="7:7" x14ac:dyDescent="0.2">
      <c r="G12232" s="12"/>
    </row>
    <row r="12233" spans="7:7" x14ac:dyDescent="0.2">
      <c r="G12233" s="12"/>
    </row>
    <row r="12234" spans="7:7" x14ac:dyDescent="0.2">
      <c r="G12234" s="12"/>
    </row>
    <row r="12235" spans="7:7" x14ac:dyDescent="0.2">
      <c r="G12235" s="12"/>
    </row>
    <row r="12236" spans="7:7" x14ac:dyDescent="0.2">
      <c r="G12236" s="12"/>
    </row>
    <row r="12237" spans="7:7" x14ac:dyDescent="0.2">
      <c r="G12237" s="12"/>
    </row>
    <row r="12238" spans="7:7" x14ac:dyDescent="0.2">
      <c r="G12238" s="12"/>
    </row>
    <row r="12239" spans="7:7" x14ac:dyDescent="0.2">
      <c r="G12239" s="12"/>
    </row>
    <row r="12240" spans="7:7" x14ac:dyDescent="0.2">
      <c r="G12240" s="12"/>
    </row>
    <row r="12241" spans="7:7" x14ac:dyDescent="0.2">
      <c r="G12241" s="12"/>
    </row>
    <row r="12242" spans="7:7" x14ac:dyDescent="0.2">
      <c r="G12242" s="12"/>
    </row>
    <row r="12243" spans="7:7" x14ac:dyDescent="0.2">
      <c r="G12243" s="12"/>
    </row>
    <row r="12244" spans="7:7" x14ac:dyDescent="0.2">
      <c r="G12244" s="12"/>
    </row>
    <row r="12245" spans="7:7" x14ac:dyDescent="0.2">
      <c r="G12245" s="12"/>
    </row>
    <row r="12246" spans="7:7" x14ac:dyDescent="0.2">
      <c r="G12246" s="12"/>
    </row>
    <row r="12247" spans="7:7" x14ac:dyDescent="0.2">
      <c r="G12247" s="12"/>
    </row>
    <row r="12248" spans="7:7" x14ac:dyDescent="0.2">
      <c r="G12248" s="12"/>
    </row>
    <row r="12249" spans="7:7" x14ac:dyDescent="0.2">
      <c r="G12249" s="12"/>
    </row>
    <row r="12250" spans="7:7" x14ac:dyDescent="0.2">
      <c r="G12250" s="12"/>
    </row>
    <row r="12251" spans="7:7" x14ac:dyDescent="0.2">
      <c r="G12251" s="12"/>
    </row>
    <row r="12252" spans="7:7" x14ac:dyDescent="0.2">
      <c r="G12252" s="12"/>
    </row>
    <row r="12253" spans="7:7" x14ac:dyDescent="0.2">
      <c r="G12253" s="12"/>
    </row>
    <row r="12254" spans="7:7" x14ac:dyDescent="0.2">
      <c r="G12254" s="12"/>
    </row>
    <row r="12255" spans="7:7" x14ac:dyDescent="0.2">
      <c r="G12255" s="12"/>
    </row>
    <row r="12256" spans="7:7" x14ac:dyDescent="0.2">
      <c r="G12256" s="12"/>
    </row>
    <row r="12257" spans="7:7" x14ac:dyDescent="0.2">
      <c r="G12257" s="12"/>
    </row>
    <row r="12258" spans="7:7" x14ac:dyDescent="0.2">
      <c r="G12258" s="12"/>
    </row>
    <row r="12259" spans="7:7" x14ac:dyDescent="0.2">
      <c r="G12259" s="12"/>
    </row>
    <row r="12260" spans="7:7" x14ac:dyDescent="0.2">
      <c r="G12260" s="12"/>
    </row>
    <row r="12261" spans="7:7" x14ac:dyDescent="0.2">
      <c r="G12261" s="12"/>
    </row>
    <row r="12262" spans="7:7" x14ac:dyDescent="0.2">
      <c r="G12262" s="12"/>
    </row>
    <row r="12263" spans="7:7" x14ac:dyDescent="0.2">
      <c r="G12263" s="12"/>
    </row>
    <row r="12264" spans="7:7" x14ac:dyDescent="0.2">
      <c r="G12264" s="12"/>
    </row>
    <row r="12265" spans="7:7" x14ac:dyDescent="0.2">
      <c r="G12265" s="12"/>
    </row>
    <row r="12266" spans="7:7" x14ac:dyDescent="0.2">
      <c r="G12266" s="12"/>
    </row>
    <row r="12267" spans="7:7" x14ac:dyDescent="0.2">
      <c r="G12267" s="12"/>
    </row>
    <row r="12268" spans="7:7" x14ac:dyDescent="0.2">
      <c r="G12268" s="12"/>
    </row>
    <row r="12269" spans="7:7" x14ac:dyDescent="0.2">
      <c r="G12269" s="12"/>
    </row>
    <row r="12270" spans="7:7" x14ac:dyDescent="0.2">
      <c r="G12270" s="12"/>
    </row>
    <row r="12271" spans="7:7" x14ac:dyDescent="0.2">
      <c r="G12271" s="12"/>
    </row>
    <row r="12272" spans="7:7" x14ac:dyDescent="0.2">
      <c r="G12272" s="12"/>
    </row>
    <row r="12273" spans="7:7" x14ac:dyDescent="0.2">
      <c r="G12273" s="12"/>
    </row>
    <row r="12274" spans="7:7" x14ac:dyDescent="0.2">
      <c r="G12274" s="12"/>
    </row>
    <row r="12275" spans="7:7" x14ac:dyDescent="0.2">
      <c r="G12275" s="12"/>
    </row>
    <row r="12276" spans="7:7" x14ac:dyDescent="0.2">
      <c r="G12276" s="12"/>
    </row>
    <row r="12277" spans="7:7" x14ac:dyDescent="0.2">
      <c r="G12277" s="12"/>
    </row>
    <row r="12278" spans="7:7" x14ac:dyDescent="0.2">
      <c r="G12278" s="12"/>
    </row>
    <row r="12279" spans="7:7" x14ac:dyDescent="0.2">
      <c r="G12279" s="12"/>
    </row>
    <row r="12280" spans="7:7" x14ac:dyDescent="0.2">
      <c r="G12280" s="12"/>
    </row>
    <row r="12281" spans="7:7" x14ac:dyDescent="0.2">
      <c r="G12281" s="12"/>
    </row>
    <row r="12282" spans="7:7" x14ac:dyDescent="0.2">
      <c r="G12282" s="12"/>
    </row>
    <row r="12283" spans="7:7" x14ac:dyDescent="0.2">
      <c r="G12283" s="12"/>
    </row>
    <row r="12284" spans="7:7" x14ac:dyDescent="0.2">
      <c r="G12284" s="12"/>
    </row>
    <row r="12285" spans="7:7" x14ac:dyDescent="0.2">
      <c r="G12285" s="12"/>
    </row>
    <row r="12286" spans="7:7" x14ac:dyDescent="0.2">
      <c r="G12286" s="12"/>
    </row>
    <row r="12287" spans="7:7" x14ac:dyDescent="0.2">
      <c r="G12287" s="12"/>
    </row>
    <row r="12288" spans="7:7" x14ac:dyDescent="0.2">
      <c r="G12288" s="12"/>
    </row>
    <row r="12289" spans="7:7" x14ac:dyDescent="0.2">
      <c r="G12289" s="12"/>
    </row>
    <row r="12290" spans="7:7" x14ac:dyDescent="0.2">
      <c r="G12290" s="12"/>
    </row>
    <row r="12291" spans="7:7" x14ac:dyDescent="0.2">
      <c r="G12291" s="12"/>
    </row>
    <row r="12292" spans="7:7" x14ac:dyDescent="0.2">
      <c r="G12292" s="12"/>
    </row>
    <row r="12293" spans="7:7" x14ac:dyDescent="0.2">
      <c r="G12293" s="12"/>
    </row>
    <row r="12294" spans="7:7" x14ac:dyDescent="0.2">
      <c r="G12294" s="12"/>
    </row>
    <row r="12295" spans="7:7" x14ac:dyDescent="0.2">
      <c r="G12295" s="12"/>
    </row>
    <row r="12296" spans="7:7" x14ac:dyDescent="0.2">
      <c r="G12296" s="12"/>
    </row>
    <row r="12297" spans="7:7" x14ac:dyDescent="0.2">
      <c r="G12297" s="12"/>
    </row>
    <row r="12298" spans="7:7" x14ac:dyDescent="0.2">
      <c r="G12298" s="12"/>
    </row>
    <row r="12299" spans="7:7" x14ac:dyDescent="0.2">
      <c r="G12299" s="12"/>
    </row>
    <row r="12300" spans="7:7" x14ac:dyDescent="0.2">
      <c r="G12300" s="12"/>
    </row>
    <row r="12301" spans="7:7" x14ac:dyDescent="0.2">
      <c r="G12301" s="12"/>
    </row>
    <row r="12302" spans="7:7" x14ac:dyDescent="0.2">
      <c r="G12302" s="12"/>
    </row>
    <row r="12303" spans="7:7" x14ac:dyDescent="0.2">
      <c r="G12303" s="12"/>
    </row>
    <row r="12304" spans="7:7" x14ac:dyDescent="0.2">
      <c r="G12304" s="12"/>
    </row>
    <row r="12305" spans="7:7" x14ac:dyDescent="0.2">
      <c r="G12305" s="12"/>
    </row>
    <row r="12306" spans="7:7" x14ac:dyDescent="0.2">
      <c r="G12306" s="12"/>
    </row>
    <row r="12307" spans="7:7" x14ac:dyDescent="0.2">
      <c r="G12307" s="12"/>
    </row>
    <row r="12308" spans="7:7" x14ac:dyDescent="0.2">
      <c r="G12308" s="12"/>
    </row>
    <row r="12309" spans="7:7" x14ac:dyDescent="0.2">
      <c r="G12309" s="12"/>
    </row>
    <row r="12310" spans="7:7" x14ac:dyDescent="0.2">
      <c r="G12310" s="12"/>
    </row>
    <row r="12311" spans="7:7" x14ac:dyDescent="0.2">
      <c r="G12311" s="12"/>
    </row>
    <row r="12312" spans="7:7" x14ac:dyDescent="0.2">
      <c r="G12312" s="12"/>
    </row>
    <row r="12313" spans="7:7" x14ac:dyDescent="0.2">
      <c r="G12313" s="12"/>
    </row>
    <row r="12314" spans="7:7" x14ac:dyDescent="0.2">
      <c r="G12314" s="12"/>
    </row>
    <row r="12315" spans="7:7" x14ac:dyDescent="0.2">
      <c r="G12315" s="12"/>
    </row>
    <row r="12316" spans="7:7" x14ac:dyDescent="0.2">
      <c r="G12316" s="12"/>
    </row>
    <row r="12317" spans="7:7" x14ac:dyDescent="0.2">
      <c r="G12317" s="12"/>
    </row>
    <row r="12318" spans="7:7" x14ac:dyDescent="0.2">
      <c r="G12318" s="12"/>
    </row>
    <row r="12319" spans="7:7" x14ac:dyDescent="0.2">
      <c r="G12319" s="12"/>
    </row>
    <row r="12320" spans="7:7" x14ac:dyDescent="0.2">
      <c r="G12320" s="12"/>
    </row>
    <row r="12321" spans="7:7" x14ac:dyDescent="0.2">
      <c r="G12321" s="12"/>
    </row>
    <row r="12322" spans="7:7" x14ac:dyDescent="0.2">
      <c r="G12322" s="12"/>
    </row>
    <row r="12323" spans="7:7" x14ac:dyDescent="0.2">
      <c r="G12323" s="12"/>
    </row>
    <row r="12324" spans="7:7" x14ac:dyDescent="0.2">
      <c r="G12324" s="12"/>
    </row>
    <row r="12325" spans="7:7" x14ac:dyDescent="0.2">
      <c r="G12325" s="12"/>
    </row>
    <row r="12326" spans="7:7" x14ac:dyDescent="0.2">
      <c r="G12326" s="12"/>
    </row>
    <row r="12327" spans="7:7" x14ac:dyDescent="0.2">
      <c r="G12327" s="12"/>
    </row>
    <row r="12328" spans="7:7" x14ac:dyDescent="0.2">
      <c r="G12328" s="12"/>
    </row>
    <row r="12329" spans="7:7" x14ac:dyDescent="0.2">
      <c r="G12329" s="12"/>
    </row>
    <row r="12330" spans="7:7" x14ac:dyDescent="0.2">
      <c r="G12330" s="12"/>
    </row>
    <row r="12331" spans="7:7" x14ac:dyDescent="0.2">
      <c r="G12331" s="12"/>
    </row>
    <row r="12332" spans="7:7" x14ac:dyDescent="0.2">
      <c r="G12332" s="12"/>
    </row>
    <row r="12333" spans="7:7" x14ac:dyDescent="0.2">
      <c r="G12333" s="12"/>
    </row>
    <row r="12334" spans="7:7" x14ac:dyDescent="0.2">
      <c r="G12334" s="12"/>
    </row>
    <row r="12335" spans="7:7" x14ac:dyDescent="0.2">
      <c r="G12335" s="12"/>
    </row>
    <row r="12336" spans="7:7" x14ac:dyDescent="0.2">
      <c r="G12336" s="12"/>
    </row>
    <row r="12337" spans="7:7" x14ac:dyDescent="0.2">
      <c r="G12337" s="12"/>
    </row>
    <row r="12338" spans="7:7" x14ac:dyDescent="0.2">
      <c r="G12338" s="12"/>
    </row>
    <row r="12339" spans="7:7" x14ac:dyDescent="0.2">
      <c r="G12339" s="12"/>
    </row>
    <row r="12340" spans="7:7" x14ac:dyDescent="0.2">
      <c r="G12340" s="12"/>
    </row>
    <row r="12341" spans="7:7" x14ac:dyDescent="0.2">
      <c r="G12341" s="12"/>
    </row>
    <row r="12342" spans="7:7" x14ac:dyDescent="0.2">
      <c r="G12342" s="12"/>
    </row>
    <row r="12343" spans="7:7" x14ac:dyDescent="0.2">
      <c r="G12343" s="12"/>
    </row>
    <row r="12344" spans="7:7" x14ac:dyDescent="0.2">
      <c r="G12344" s="12"/>
    </row>
    <row r="12345" spans="7:7" x14ac:dyDescent="0.2">
      <c r="G12345" s="12"/>
    </row>
    <row r="12346" spans="7:7" x14ac:dyDescent="0.2">
      <c r="G12346" s="12"/>
    </row>
    <row r="12347" spans="7:7" x14ac:dyDescent="0.2">
      <c r="G12347" s="12"/>
    </row>
    <row r="12348" spans="7:7" x14ac:dyDescent="0.2">
      <c r="G12348" s="12"/>
    </row>
    <row r="12349" spans="7:7" x14ac:dyDescent="0.2">
      <c r="G12349" s="12"/>
    </row>
    <row r="12350" spans="7:7" x14ac:dyDescent="0.2">
      <c r="G12350" s="12"/>
    </row>
    <row r="12351" spans="7:7" x14ac:dyDescent="0.2">
      <c r="G12351" s="12"/>
    </row>
    <row r="12352" spans="7:7" x14ac:dyDescent="0.2">
      <c r="G12352" s="12"/>
    </row>
    <row r="12353" spans="7:7" x14ac:dyDescent="0.2">
      <c r="G12353" s="12"/>
    </row>
    <row r="12354" spans="7:7" x14ac:dyDescent="0.2">
      <c r="G12354" s="12"/>
    </row>
    <row r="12355" spans="7:7" x14ac:dyDescent="0.2">
      <c r="G12355" s="12"/>
    </row>
    <row r="12356" spans="7:7" x14ac:dyDescent="0.2">
      <c r="G12356" s="12"/>
    </row>
    <row r="12357" spans="7:7" x14ac:dyDescent="0.2">
      <c r="G12357" s="12"/>
    </row>
    <row r="12358" spans="7:7" x14ac:dyDescent="0.2">
      <c r="G12358" s="12"/>
    </row>
    <row r="12359" spans="7:7" x14ac:dyDescent="0.2">
      <c r="G12359" s="12"/>
    </row>
    <row r="12360" spans="7:7" x14ac:dyDescent="0.2">
      <c r="G12360" s="12"/>
    </row>
    <row r="12361" spans="7:7" x14ac:dyDescent="0.2">
      <c r="G12361" s="12"/>
    </row>
    <row r="12362" spans="7:7" x14ac:dyDescent="0.2">
      <c r="G12362" s="12"/>
    </row>
    <row r="12363" spans="7:7" x14ac:dyDescent="0.2">
      <c r="G12363" s="12"/>
    </row>
    <row r="12364" spans="7:7" x14ac:dyDescent="0.2">
      <c r="G12364" s="12"/>
    </row>
    <row r="12365" spans="7:7" x14ac:dyDescent="0.2">
      <c r="G12365" s="12"/>
    </row>
    <row r="12366" spans="7:7" x14ac:dyDescent="0.2">
      <c r="G12366" s="12"/>
    </row>
    <row r="12367" spans="7:7" x14ac:dyDescent="0.2">
      <c r="G12367" s="12"/>
    </row>
    <row r="12368" spans="7:7" x14ac:dyDescent="0.2">
      <c r="G12368" s="12"/>
    </row>
    <row r="12369" spans="7:7" x14ac:dyDescent="0.2">
      <c r="G12369" s="12"/>
    </row>
    <row r="12370" spans="7:7" x14ac:dyDescent="0.2">
      <c r="G12370" s="12"/>
    </row>
    <row r="12371" spans="7:7" x14ac:dyDescent="0.2">
      <c r="G12371" s="12"/>
    </row>
    <row r="12372" spans="7:7" x14ac:dyDescent="0.2">
      <c r="G12372" s="12"/>
    </row>
    <row r="12373" spans="7:7" x14ac:dyDescent="0.2">
      <c r="G12373" s="12"/>
    </row>
    <row r="12374" spans="7:7" x14ac:dyDescent="0.2">
      <c r="G12374" s="12"/>
    </row>
    <row r="12375" spans="7:7" x14ac:dyDescent="0.2">
      <c r="G12375" s="12"/>
    </row>
    <row r="12376" spans="7:7" x14ac:dyDescent="0.2">
      <c r="G12376" s="12"/>
    </row>
    <row r="12377" spans="7:7" x14ac:dyDescent="0.2">
      <c r="G12377" s="12"/>
    </row>
    <row r="12378" spans="7:7" x14ac:dyDescent="0.2">
      <c r="G12378" s="12"/>
    </row>
    <row r="12379" spans="7:7" x14ac:dyDescent="0.2">
      <c r="G12379" s="12"/>
    </row>
    <row r="12380" spans="7:7" x14ac:dyDescent="0.2">
      <c r="G12380" s="12"/>
    </row>
    <row r="12381" spans="7:7" x14ac:dyDescent="0.2">
      <c r="G12381" s="12"/>
    </row>
    <row r="12382" spans="7:7" x14ac:dyDescent="0.2">
      <c r="G12382" s="12"/>
    </row>
    <row r="12383" spans="7:7" x14ac:dyDescent="0.2">
      <c r="G12383" s="12"/>
    </row>
    <row r="12384" spans="7:7" x14ac:dyDescent="0.2">
      <c r="G12384" s="12"/>
    </row>
    <row r="12385" spans="7:7" x14ac:dyDescent="0.2">
      <c r="G12385" s="12"/>
    </row>
    <row r="12386" spans="7:7" x14ac:dyDescent="0.2">
      <c r="G12386" s="12"/>
    </row>
    <row r="12387" spans="7:7" x14ac:dyDescent="0.2">
      <c r="G12387" s="12"/>
    </row>
    <row r="12388" spans="7:7" x14ac:dyDescent="0.2">
      <c r="G12388" s="12"/>
    </row>
    <row r="12389" spans="7:7" x14ac:dyDescent="0.2">
      <c r="G12389" s="12"/>
    </row>
    <row r="12390" spans="7:7" x14ac:dyDescent="0.2">
      <c r="G12390" s="12"/>
    </row>
    <row r="12391" spans="7:7" x14ac:dyDescent="0.2">
      <c r="G12391" s="12"/>
    </row>
    <row r="12392" spans="7:7" x14ac:dyDescent="0.2">
      <c r="G12392" s="12"/>
    </row>
    <row r="12393" spans="7:7" x14ac:dyDescent="0.2">
      <c r="G12393" s="12"/>
    </row>
    <row r="12394" spans="7:7" x14ac:dyDescent="0.2">
      <c r="G12394" s="12"/>
    </row>
    <row r="12395" spans="7:7" x14ac:dyDescent="0.2">
      <c r="G12395" s="12"/>
    </row>
    <row r="12396" spans="7:7" x14ac:dyDescent="0.2">
      <c r="G12396" s="12"/>
    </row>
    <row r="12397" spans="7:7" x14ac:dyDescent="0.2">
      <c r="G12397" s="12"/>
    </row>
    <row r="12398" spans="7:7" x14ac:dyDescent="0.2">
      <c r="G12398" s="12"/>
    </row>
    <row r="12399" spans="7:7" x14ac:dyDescent="0.2">
      <c r="G12399" s="12"/>
    </row>
    <row r="12400" spans="7:7" x14ac:dyDescent="0.2">
      <c r="G12400" s="12"/>
    </row>
    <row r="12401" spans="7:7" x14ac:dyDescent="0.2">
      <c r="G12401" s="12"/>
    </row>
    <row r="12402" spans="7:7" x14ac:dyDescent="0.2">
      <c r="G12402" s="12"/>
    </row>
    <row r="12403" spans="7:7" x14ac:dyDescent="0.2">
      <c r="G12403" s="12"/>
    </row>
    <row r="12404" spans="7:7" x14ac:dyDescent="0.2">
      <c r="G12404" s="12"/>
    </row>
    <row r="12405" spans="7:7" x14ac:dyDescent="0.2">
      <c r="G12405" s="12"/>
    </row>
    <row r="12406" spans="7:7" x14ac:dyDescent="0.2">
      <c r="G12406" s="12"/>
    </row>
    <row r="12407" spans="7:7" x14ac:dyDescent="0.2">
      <c r="G12407" s="12"/>
    </row>
    <row r="12408" spans="7:7" x14ac:dyDescent="0.2">
      <c r="G12408" s="12"/>
    </row>
    <row r="12409" spans="7:7" x14ac:dyDescent="0.2">
      <c r="G12409" s="12"/>
    </row>
    <row r="12410" spans="7:7" x14ac:dyDescent="0.2">
      <c r="G12410" s="12"/>
    </row>
    <row r="12411" spans="7:7" x14ac:dyDescent="0.2">
      <c r="G12411" s="12"/>
    </row>
    <row r="12412" spans="7:7" x14ac:dyDescent="0.2">
      <c r="G12412" s="12"/>
    </row>
    <row r="12413" spans="7:7" x14ac:dyDescent="0.2">
      <c r="G12413" s="12"/>
    </row>
    <row r="12414" spans="7:7" x14ac:dyDescent="0.2">
      <c r="G12414" s="12"/>
    </row>
    <row r="12415" spans="7:7" x14ac:dyDescent="0.2">
      <c r="G12415" s="12"/>
    </row>
    <row r="12416" spans="7:7" x14ac:dyDescent="0.2">
      <c r="G12416" s="12"/>
    </row>
    <row r="12417" spans="7:7" x14ac:dyDescent="0.2">
      <c r="G12417" s="12"/>
    </row>
    <row r="12418" spans="7:7" x14ac:dyDescent="0.2">
      <c r="G12418" s="12"/>
    </row>
    <row r="12419" spans="7:7" x14ac:dyDescent="0.2">
      <c r="G12419" s="12"/>
    </row>
    <row r="12420" spans="7:7" x14ac:dyDescent="0.2">
      <c r="G12420" s="12"/>
    </row>
    <row r="12421" spans="7:7" x14ac:dyDescent="0.2">
      <c r="G12421" s="12"/>
    </row>
    <row r="12422" spans="7:7" x14ac:dyDescent="0.2">
      <c r="G12422" s="12"/>
    </row>
    <row r="12423" spans="7:7" x14ac:dyDescent="0.2">
      <c r="G12423" s="12"/>
    </row>
    <row r="12424" spans="7:7" x14ac:dyDescent="0.2">
      <c r="G12424" s="12"/>
    </row>
    <row r="12425" spans="7:7" x14ac:dyDescent="0.2">
      <c r="G12425" s="12"/>
    </row>
    <row r="12426" spans="7:7" x14ac:dyDescent="0.2">
      <c r="G12426" s="12"/>
    </row>
    <row r="12427" spans="7:7" x14ac:dyDescent="0.2">
      <c r="G12427" s="12"/>
    </row>
    <row r="12428" spans="7:7" x14ac:dyDescent="0.2">
      <c r="G12428" s="12"/>
    </row>
    <row r="12429" spans="7:7" x14ac:dyDescent="0.2">
      <c r="G12429" s="12"/>
    </row>
    <row r="12430" spans="7:7" x14ac:dyDescent="0.2">
      <c r="G12430" s="12"/>
    </row>
    <row r="12431" spans="7:7" x14ac:dyDescent="0.2">
      <c r="G12431" s="12"/>
    </row>
    <row r="12432" spans="7:7" x14ac:dyDescent="0.2">
      <c r="G12432" s="12"/>
    </row>
    <row r="12433" spans="7:7" x14ac:dyDescent="0.2">
      <c r="G12433" s="12"/>
    </row>
    <row r="12434" spans="7:7" x14ac:dyDescent="0.2">
      <c r="G12434" s="12"/>
    </row>
    <row r="12435" spans="7:7" x14ac:dyDescent="0.2">
      <c r="G12435" s="12"/>
    </row>
    <row r="12436" spans="7:7" x14ac:dyDescent="0.2">
      <c r="G12436" s="12"/>
    </row>
    <row r="12437" spans="7:7" x14ac:dyDescent="0.2">
      <c r="G12437" s="12"/>
    </row>
    <row r="12438" spans="7:7" x14ac:dyDescent="0.2">
      <c r="G12438" s="12"/>
    </row>
    <row r="12439" spans="7:7" x14ac:dyDescent="0.2">
      <c r="G12439" s="12"/>
    </row>
    <row r="12440" spans="7:7" x14ac:dyDescent="0.2">
      <c r="G12440" s="12"/>
    </row>
    <row r="12441" spans="7:7" x14ac:dyDescent="0.2">
      <c r="G12441" s="12"/>
    </row>
    <row r="12442" spans="7:7" x14ac:dyDescent="0.2">
      <c r="G12442" s="12"/>
    </row>
    <row r="12443" spans="7:7" x14ac:dyDescent="0.2">
      <c r="G12443" s="12"/>
    </row>
    <row r="12444" spans="7:7" x14ac:dyDescent="0.2">
      <c r="G12444" s="12"/>
    </row>
    <row r="12445" spans="7:7" x14ac:dyDescent="0.2">
      <c r="G12445" s="12"/>
    </row>
    <row r="12446" spans="7:7" x14ac:dyDescent="0.2">
      <c r="G12446" s="12"/>
    </row>
    <row r="12447" spans="7:7" x14ac:dyDescent="0.2">
      <c r="G12447" s="12"/>
    </row>
    <row r="12448" spans="7:7" x14ac:dyDescent="0.2">
      <c r="G12448" s="12"/>
    </row>
    <row r="12449" spans="7:7" x14ac:dyDescent="0.2">
      <c r="G12449" s="12"/>
    </row>
    <row r="12450" spans="7:7" x14ac:dyDescent="0.2">
      <c r="G12450" s="12"/>
    </row>
    <row r="12451" spans="7:7" x14ac:dyDescent="0.2">
      <c r="G12451" s="12"/>
    </row>
    <row r="12452" spans="7:7" x14ac:dyDescent="0.2">
      <c r="G12452" s="12"/>
    </row>
    <row r="12453" spans="7:7" x14ac:dyDescent="0.2">
      <c r="G12453" s="12"/>
    </row>
    <row r="12454" spans="7:7" x14ac:dyDescent="0.2">
      <c r="G12454" s="12"/>
    </row>
    <row r="12455" spans="7:7" x14ac:dyDescent="0.2">
      <c r="G12455" s="12"/>
    </row>
    <row r="12456" spans="7:7" x14ac:dyDescent="0.2">
      <c r="G12456" s="12"/>
    </row>
    <row r="12457" spans="7:7" x14ac:dyDescent="0.2">
      <c r="G12457" s="12"/>
    </row>
    <row r="12458" spans="7:7" x14ac:dyDescent="0.2">
      <c r="G12458" s="12"/>
    </row>
    <row r="12459" spans="7:7" x14ac:dyDescent="0.2">
      <c r="G12459" s="12"/>
    </row>
    <row r="12460" spans="7:7" x14ac:dyDescent="0.2">
      <c r="G12460" s="12"/>
    </row>
    <row r="12461" spans="7:7" x14ac:dyDescent="0.2">
      <c r="G12461" s="12"/>
    </row>
    <row r="12462" spans="7:7" x14ac:dyDescent="0.2">
      <c r="G12462" s="12"/>
    </row>
    <row r="12463" spans="7:7" x14ac:dyDescent="0.2">
      <c r="G12463" s="12"/>
    </row>
    <row r="12464" spans="7:7" x14ac:dyDescent="0.2">
      <c r="G12464" s="12"/>
    </row>
    <row r="12465" spans="7:7" x14ac:dyDescent="0.2">
      <c r="G12465" s="12"/>
    </row>
    <row r="12466" spans="7:7" x14ac:dyDescent="0.2">
      <c r="G12466" s="12"/>
    </row>
    <row r="12467" spans="7:7" x14ac:dyDescent="0.2">
      <c r="G12467" s="12"/>
    </row>
    <row r="12468" spans="7:7" x14ac:dyDescent="0.2">
      <c r="G12468" s="12"/>
    </row>
    <row r="12469" spans="7:7" x14ac:dyDescent="0.2">
      <c r="G12469" s="12"/>
    </row>
    <row r="12470" spans="7:7" x14ac:dyDescent="0.2">
      <c r="G12470" s="12"/>
    </row>
    <row r="12471" spans="7:7" x14ac:dyDescent="0.2">
      <c r="G12471" s="12"/>
    </row>
    <row r="12472" spans="7:7" x14ac:dyDescent="0.2">
      <c r="G12472" s="12"/>
    </row>
    <row r="12473" spans="7:7" x14ac:dyDescent="0.2">
      <c r="G12473" s="12"/>
    </row>
    <row r="12474" spans="7:7" x14ac:dyDescent="0.2">
      <c r="G12474" s="12"/>
    </row>
    <row r="12475" spans="7:7" x14ac:dyDescent="0.2">
      <c r="G12475" s="12"/>
    </row>
    <row r="12476" spans="7:7" x14ac:dyDescent="0.2">
      <c r="G12476" s="12"/>
    </row>
    <row r="12477" spans="7:7" x14ac:dyDescent="0.2">
      <c r="G12477" s="12"/>
    </row>
    <row r="12478" spans="7:7" x14ac:dyDescent="0.2">
      <c r="G12478" s="12"/>
    </row>
    <row r="12479" spans="7:7" x14ac:dyDescent="0.2">
      <c r="G12479" s="12"/>
    </row>
    <row r="12480" spans="7:7" x14ac:dyDescent="0.2">
      <c r="G12480" s="12"/>
    </row>
    <row r="12481" spans="7:7" x14ac:dyDescent="0.2">
      <c r="G12481" s="12"/>
    </row>
    <row r="12482" spans="7:7" x14ac:dyDescent="0.2">
      <c r="G12482" s="12"/>
    </row>
    <row r="12483" spans="7:7" x14ac:dyDescent="0.2">
      <c r="G12483" s="12"/>
    </row>
    <row r="12484" spans="7:7" x14ac:dyDescent="0.2">
      <c r="G12484" s="12"/>
    </row>
    <row r="12485" spans="7:7" x14ac:dyDescent="0.2">
      <c r="G12485" s="12"/>
    </row>
    <row r="12486" spans="7:7" x14ac:dyDescent="0.2">
      <c r="G12486" s="12"/>
    </row>
    <row r="12487" spans="7:7" x14ac:dyDescent="0.2">
      <c r="G12487" s="12"/>
    </row>
    <row r="12488" spans="7:7" x14ac:dyDescent="0.2">
      <c r="G12488" s="12"/>
    </row>
    <row r="12489" spans="7:7" x14ac:dyDescent="0.2">
      <c r="G12489" s="12"/>
    </row>
    <row r="12490" spans="7:7" x14ac:dyDescent="0.2">
      <c r="G12490" s="12"/>
    </row>
    <row r="12491" spans="7:7" x14ac:dyDescent="0.2">
      <c r="G12491" s="12"/>
    </row>
    <row r="12492" spans="7:7" x14ac:dyDescent="0.2">
      <c r="G12492" s="12"/>
    </row>
    <row r="12493" spans="7:7" x14ac:dyDescent="0.2">
      <c r="G12493" s="12"/>
    </row>
    <row r="12494" spans="7:7" x14ac:dyDescent="0.2">
      <c r="G12494" s="12"/>
    </row>
    <row r="12495" spans="7:7" x14ac:dyDescent="0.2">
      <c r="G12495" s="12"/>
    </row>
    <row r="12496" spans="7:7" x14ac:dyDescent="0.2">
      <c r="G12496" s="12"/>
    </row>
    <row r="12497" spans="7:7" x14ac:dyDescent="0.2">
      <c r="G12497" s="12"/>
    </row>
    <row r="12498" spans="7:7" x14ac:dyDescent="0.2">
      <c r="G12498" s="12"/>
    </row>
    <row r="12499" spans="7:7" x14ac:dyDescent="0.2">
      <c r="G12499" s="12"/>
    </row>
    <row r="12500" spans="7:7" x14ac:dyDescent="0.2">
      <c r="G12500" s="12"/>
    </row>
    <row r="12501" spans="7:7" x14ac:dyDescent="0.2">
      <c r="G12501" s="12"/>
    </row>
    <row r="12502" spans="7:7" x14ac:dyDescent="0.2">
      <c r="G12502" s="12"/>
    </row>
    <row r="12503" spans="7:7" x14ac:dyDescent="0.2">
      <c r="G12503" s="12"/>
    </row>
    <row r="12504" spans="7:7" x14ac:dyDescent="0.2">
      <c r="G12504" s="12"/>
    </row>
    <row r="12505" spans="7:7" x14ac:dyDescent="0.2">
      <c r="G12505" s="12"/>
    </row>
    <row r="12506" spans="7:7" x14ac:dyDescent="0.2">
      <c r="G12506" s="12"/>
    </row>
    <row r="12507" spans="7:7" x14ac:dyDescent="0.2">
      <c r="G12507" s="12"/>
    </row>
    <row r="12508" spans="7:7" x14ac:dyDescent="0.2">
      <c r="G12508" s="12"/>
    </row>
    <row r="12509" spans="7:7" x14ac:dyDescent="0.2">
      <c r="G12509" s="12"/>
    </row>
    <row r="12510" spans="7:7" x14ac:dyDescent="0.2">
      <c r="G12510" s="12"/>
    </row>
    <row r="12511" spans="7:7" x14ac:dyDescent="0.2">
      <c r="G12511" s="12"/>
    </row>
    <row r="12512" spans="7:7" x14ac:dyDescent="0.2">
      <c r="G12512" s="12"/>
    </row>
    <row r="12513" spans="7:7" x14ac:dyDescent="0.2">
      <c r="G12513" s="12"/>
    </row>
    <row r="12514" spans="7:7" x14ac:dyDescent="0.2">
      <c r="G12514" s="12"/>
    </row>
    <row r="12515" spans="7:7" x14ac:dyDescent="0.2">
      <c r="G12515" s="12"/>
    </row>
    <row r="12516" spans="7:7" x14ac:dyDescent="0.2">
      <c r="G12516" s="12"/>
    </row>
    <row r="12517" spans="7:7" x14ac:dyDescent="0.2">
      <c r="G12517" s="12"/>
    </row>
    <row r="12518" spans="7:7" x14ac:dyDescent="0.2">
      <c r="G12518" s="12"/>
    </row>
    <row r="12519" spans="7:7" x14ac:dyDescent="0.2">
      <c r="G12519" s="12"/>
    </row>
    <row r="12520" spans="7:7" x14ac:dyDescent="0.2">
      <c r="G12520" s="12"/>
    </row>
    <row r="12521" spans="7:7" x14ac:dyDescent="0.2">
      <c r="G12521" s="12"/>
    </row>
    <row r="12522" spans="7:7" x14ac:dyDescent="0.2">
      <c r="G12522" s="12"/>
    </row>
    <row r="12523" spans="7:7" x14ac:dyDescent="0.2">
      <c r="G12523" s="12"/>
    </row>
    <row r="12524" spans="7:7" x14ac:dyDescent="0.2">
      <c r="G12524" s="12"/>
    </row>
    <row r="12525" spans="7:7" x14ac:dyDescent="0.2">
      <c r="G12525" s="12"/>
    </row>
    <row r="12526" spans="7:7" x14ac:dyDescent="0.2">
      <c r="G12526" s="12"/>
    </row>
    <row r="12527" spans="7:7" x14ac:dyDescent="0.2">
      <c r="G12527" s="12"/>
    </row>
    <row r="12528" spans="7:7" x14ac:dyDescent="0.2">
      <c r="G12528" s="12"/>
    </row>
    <row r="12529" spans="7:7" x14ac:dyDescent="0.2">
      <c r="G12529" s="12"/>
    </row>
    <row r="12530" spans="7:7" x14ac:dyDescent="0.2">
      <c r="G12530" s="12"/>
    </row>
    <row r="12531" spans="7:7" x14ac:dyDescent="0.2">
      <c r="G12531" s="12"/>
    </row>
    <row r="12532" spans="7:7" x14ac:dyDescent="0.2">
      <c r="G12532" s="12"/>
    </row>
    <row r="12533" spans="7:7" x14ac:dyDescent="0.2">
      <c r="G12533" s="12"/>
    </row>
    <row r="12534" spans="7:7" x14ac:dyDescent="0.2">
      <c r="G12534" s="12"/>
    </row>
    <row r="12535" spans="7:7" x14ac:dyDescent="0.2">
      <c r="G12535" s="12"/>
    </row>
    <row r="12536" spans="7:7" x14ac:dyDescent="0.2">
      <c r="G12536" s="12"/>
    </row>
    <row r="12537" spans="7:7" x14ac:dyDescent="0.2">
      <c r="G12537" s="12"/>
    </row>
    <row r="12538" spans="7:7" x14ac:dyDescent="0.2">
      <c r="G12538" s="12"/>
    </row>
    <row r="12539" spans="7:7" x14ac:dyDescent="0.2">
      <c r="G12539" s="12"/>
    </row>
    <row r="12540" spans="7:7" x14ac:dyDescent="0.2">
      <c r="G12540" s="12"/>
    </row>
    <row r="12541" spans="7:7" x14ac:dyDescent="0.2">
      <c r="G12541" s="12"/>
    </row>
    <row r="12542" spans="7:7" x14ac:dyDescent="0.2">
      <c r="G12542" s="12"/>
    </row>
    <row r="12543" spans="7:7" x14ac:dyDescent="0.2">
      <c r="G12543" s="12"/>
    </row>
    <row r="12544" spans="7:7" x14ac:dyDescent="0.2">
      <c r="G12544" s="12"/>
    </row>
    <row r="12545" spans="7:7" x14ac:dyDescent="0.2">
      <c r="G12545" s="12"/>
    </row>
    <row r="12546" spans="7:7" x14ac:dyDescent="0.2">
      <c r="G12546" s="12"/>
    </row>
    <row r="12547" spans="7:7" x14ac:dyDescent="0.2">
      <c r="G12547" s="12"/>
    </row>
    <row r="12548" spans="7:7" x14ac:dyDescent="0.2">
      <c r="G12548" s="12"/>
    </row>
    <row r="12549" spans="7:7" x14ac:dyDescent="0.2">
      <c r="G12549" s="12"/>
    </row>
    <row r="12550" spans="7:7" x14ac:dyDescent="0.2">
      <c r="G12550" s="12"/>
    </row>
    <row r="12551" spans="7:7" x14ac:dyDescent="0.2">
      <c r="G12551" s="12"/>
    </row>
    <row r="12552" spans="7:7" x14ac:dyDescent="0.2">
      <c r="G12552" s="12"/>
    </row>
    <row r="12553" spans="7:7" x14ac:dyDescent="0.2">
      <c r="G12553" s="12"/>
    </row>
    <row r="12554" spans="7:7" x14ac:dyDescent="0.2">
      <c r="G12554" s="12"/>
    </row>
    <row r="12555" spans="7:7" x14ac:dyDescent="0.2">
      <c r="G12555" s="12"/>
    </row>
    <row r="12556" spans="7:7" x14ac:dyDescent="0.2">
      <c r="G12556" s="12"/>
    </row>
    <row r="12557" spans="7:7" x14ac:dyDescent="0.2">
      <c r="G12557" s="12"/>
    </row>
    <row r="12558" spans="7:7" x14ac:dyDescent="0.2">
      <c r="G12558" s="12"/>
    </row>
    <row r="12559" spans="7:7" x14ac:dyDescent="0.2">
      <c r="G12559" s="12"/>
    </row>
    <row r="12560" spans="7:7" x14ac:dyDescent="0.2">
      <c r="G12560" s="12"/>
    </row>
    <row r="12561" spans="7:7" x14ac:dyDescent="0.2">
      <c r="G12561" s="12"/>
    </row>
    <row r="12562" spans="7:7" x14ac:dyDescent="0.2">
      <c r="G12562" s="12"/>
    </row>
    <row r="12563" spans="7:7" x14ac:dyDescent="0.2">
      <c r="G12563" s="12"/>
    </row>
    <row r="12564" spans="7:7" x14ac:dyDescent="0.2">
      <c r="G12564" s="12"/>
    </row>
    <row r="12565" spans="7:7" x14ac:dyDescent="0.2">
      <c r="G12565" s="12"/>
    </row>
    <row r="12566" spans="7:7" x14ac:dyDescent="0.2">
      <c r="G12566" s="12"/>
    </row>
    <row r="12567" spans="7:7" x14ac:dyDescent="0.2">
      <c r="G12567" s="12"/>
    </row>
    <row r="12568" spans="7:7" x14ac:dyDescent="0.2">
      <c r="G12568" s="12"/>
    </row>
    <row r="12569" spans="7:7" x14ac:dyDescent="0.2">
      <c r="G12569" s="12"/>
    </row>
    <row r="12570" spans="7:7" x14ac:dyDescent="0.2">
      <c r="G12570" s="12"/>
    </row>
    <row r="12571" spans="7:7" x14ac:dyDescent="0.2">
      <c r="G12571" s="12"/>
    </row>
    <row r="12572" spans="7:7" x14ac:dyDescent="0.2">
      <c r="G12572" s="12"/>
    </row>
    <row r="12573" spans="7:7" x14ac:dyDescent="0.2">
      <c r="G12573" s="12"/>
    </row>
    <row r="12574" spans="7:7" x14ac:dyDescent="0.2">
      <c r="G12574" s="12"/>
    </row>
    <row r="12575" spans="7:7" x14ac:dyDescent="0.2">
      <c r="G12575" s="12"/>
    </row>
    <row r="12576" spans="7:7" x14ac:dyDescent="0.2">
      <c r="G12576" s="12"/>
    </row>
    <row r="12577" spans="7:7" x14ac:dyDescent="0.2">
      <c r="G12577" s="12"/>
    </row>
    <row r="12578" spans="7:7" x14ac:dyDescent="0.2">
      <c r="G12578" s="12"/>
    </row>
    <row r="12579" spans="7:7" x14ac:dyDescent="0.2">
      <c r="G12579" s="12"/>
    </row>
    <row r="12580" spans="7:7" x14ac:dyDescent="0.2">
      <c r="G12580" s="12"/>
    </row>
    <row r="12581" spans="7:7" x14ac:dyDescent="0.2">
      <c r="G12581" s="12"/>
    </row>
    <row r="12582" spans="7:7" x14ac:dyDescent="0.2">
      <c r="G12582" s="12"/>
    </row>
    <row r="12583" spans="7:7" x14ac:dyDescent="0.2">
      <c r="G12583" s="12"/>
    </row>
    <row r="12584" spans="7:7" x14ac:dyDescent="0.2">
      <c r="G12584" s="12"/>
    </row>
    <row r="12585" spans="7:7" x14ac:dyDescent="0.2">
      <c r="G12585" s="12"/>
    </row>
    <row r="12586" spans="7:7" x14ac:dyDescent="0.2">
      <c r="G12586" s="12"/>
    </row>
    <row r="12587" spans="7:7" x14ac:dyDescent="0.2">
      <c r="G12587" s="12"/>
    </row>
    <row r="12588" spans="7:7" x14ac:dyDescent="0.2">
      <c r="G12588" s="12"/>
    </row>
    <row r="12589" spans="7:7" x14ac:dyDescent="0.2">
      <c r="G12589" s="12"/>
    </row>
    <row r="12590" spans="7:7" x14ac:dyDescent="0.2">
      <c r="G12590" s="12"/>
    </row>
    <row r="12591" spans="7:7" x14ac:dyDescent="0.2">
      <c r="G12591" s="12"/>
    </row>
    <row r="12592" spans="7:7" x14ac:dyDescent="0.2">
      <c r="G12592" s="12"/>
    </row>
    <row r="12593" spans="7:7" x14ac:dyDescent="0.2">
      <c r="G12593" s="12"/>
    </row>
    <row r="12594" spans="7:7" x14ac:dyDescent="0.2">
      <c r="G12594" s="12"/>
    </row>
    <row r="12595" spans="7:7" x14ac:dyDescent="0.2">
      <c r="G12595" s="12"/>
    </row>
    <row r="12596" spans="7:7" x14ac:dyDescent="0.2">
      <c r="G12596" s="12"/>
    </row>
    <row r="12597" spans="7:7" x14ac:dyDescent="0.2">
      <c r="G12597" s="12"/>
    </row>
    <row r="12598" spans="7:7" x14ac:dyDescent="0.2">
      <c r="G12598" s="12"/>
    </row>
    <row r="12599" spans="7:7" x14ac:dyDescent="0.2">
      <c r="G12599" s="12"/>
    </row>
    <row r="12600" spans="7:7" x14ac:dyDescent="0.2">
      <c r="G12600" s="12"/>
    </row>
    <row r="12601" spans="7:7" x14ac:dyDescent="0.2">
      <c r="G12601" s="12"/>
    </row>
    <row r="12602" spans="7:7" x14ac:dyDescent="0.2">
      <c r="G12602" s="12"/>
    </row>
    <row r="12603" spans="7:7" x14ac:dyDescent="0.2">
      <c r="G12603" s="12"/>
    </row>
    <row r="12604" spans="7:7" x14ac:dyDescent="0.2">
      <c r="G12604" s="12"/>
    </row>
    <row r="12605" spans="7:7" x14ac:dyDescent="0.2">
      <c r="G12605" s="12"/>
    </row>
    <row r="12606" spans="7:7" x14ac:dyDescent="0.2">
      <c r="G12606" s="12"/>
    </row>
    <row r="12607" spans="7:7" x14ac:dyDescent="0.2">
      <c r="G12607" s="12"/>
    </row>
    <row r="12608" spans="7:7" x14ac:dyDescent="0.2">
      <c r="G12608" s="12"/>
    </row>
    <row r="12609" spans="7:7" x14ac:dyDescent="0.2">
      <c r="G12609" s="12"/>
    </row>
    <row r="12610" spans="7:7" x14ac:dyDescent="0.2">
      <c r="G12610" s="12"/>
    </row>
    <row r="12611" spans="7:7" x14ac:dyDescent="0.2">
      <c r="G12611" s="12"/>
    </row>
    <row r="12612" spans="7:7" x14ac:dyDescent="0.2">
      <c r="G12612" s="12"/>
    </row>
    <row r="12613" spans="7:7" x14ac:dyDescent="0.2">
      <c r="G12613" s="12"/>
    </row>
    <row r="12614" spans="7:7" x14ac:dyDescent="0.2">
      <c r="G12614" s="12"/>
    </row>
    <row r="12615" spans="7:7" x14ac:dyDescent="0.2">
      <c r="G12615" s="12"/>
    </row>
    <row r="12616" spans="7:7" x14ac:dyDescent="0.2">
      <c r="G12616" s="12"/>
    </row>
    <row r="12617" spans="7:7" x14ac:dyDescent="0.2">
      <c r="G12617" s="12"/>
    </row>
    <row r="12618" spans="7:7" x14ac:dyDescent="0.2">
      <c r="G12618" s="12"/>
    </row>
    <row r="12619" spans="7:7" x14ac:dyDescent="0.2">
      <c r="G12619" s="12"/>
    </row>
    <row r="12620" spans="7:7" x14ac:dyDescent="0.2">
      <c r="G12620" s="12"/>
    </row>
    <row r="12621" spans="7:7" x14ac:dyDescent="0.2">
      <c r="G12621" s="12"/>
    </row>
    <row r="12622" spans="7:7" x14ac:dyDescent="0.2">
      <c r="G12622" s="12"/>
    </row>
    <row r="12623" spans="7:7" x14ac:dyDescent="0.2">
      <c r="G12623" s="12"/>
    </row>
    <row r="12624" spans="7:7" x14ac:dyDescent="0.2">
      <c r="G12624" s="12"/>
    </row>
    <row r="12625" spans="7:7" x14ac:dyDescent="0.2">
      <c r="G12625" s="12"/>
    </row>
    <row r="12626" spans="7:7" x14ac:dyDescent="0.2">
      <c r="G12626" s="12"/>
    </row>
    <row r="12627" spans="7:7" x14ac:dyDescent="0.2">
      <c r="G12627" s="12"/>
    </row>
    <row r="12628" spans="7:7" x14ac:dyDescent="0.2">
      <c r="G12628" s="12"/>
    </row>
    <row r="12629" spans="7:7" x14ac:dyDescent="0.2">
      <c r="G12629" s="12"/>
    </row>
    <row r="12630" spans="7:7" x14ac:dyDescent="0.2">
      <c r="G12630" s="12"/>
    </row>
    <row r="12631" spans="7:7" x14ac:dyDescent="0.2">
      <c r="G12631" s="12"/>
    </row>
    <row r="12632" spans="7:7" x14ac:dyDescent="0.2">
      <c r="G12632" s="12"/>
    </row>
    <row r="12633" spans="7:7" x14ac:dyDescent="0.2">
      <c r="G12633" s="12"/>
    </row>
    <row r="12634" spans="7:7" x14ac:dyDescent="0.2">
      <c r="G12634" s="12"/>
    </row>
    <row r="12635" spans="7:7" x14ac:dyDescent="0.2">
      <c r="G12635" s="12"/>
    </row>
    <row r="12636" spans="7:7" x14ac:dyDescent="0.2">
      <c r="G12636" s="12"/>
    </row>
    <row r="12637" spans="7:7" x14ac:dyDescent="0.2">
      <c r="G12637" s="12"/>
    </row>
    <row r="12638" spans="7:7" x14ac:dyDescent="0.2">
      <c r="G12638" s="12"/>
    </row>
    <row r="12639" spans="7:7" x14ac:dyDescent="0.2">
      <c r="G12639" s="12"/>
    </row>
    <row r="12640" spans="7:7" x14ac:dyDescent="0.2">
      <c r="G12640" s="12"/>
    </row>
    <row r="12641" spans="7:7" x14ac:dyDescent="0.2">
      <c r="G12641" s="12"/>
    </row>
    <row r="12642" spans="7:7" x14ac:dyDescent="0.2">
      <c r="G12642" s="12"/>
    </row>
    <row r="12643" spans="7:7" x14ac:dyDescent="0.2">
      <c r="G12643" s="12"/>
    </row>
    <row r="12644" spans="7:7" x14ac:dyDescent="0.2">
      <c r="G12644" s="12"/>
    </row>
    <row r="12645" spans="7:7" x14ac:dyDescent="0.2">
      <c r="G12645" s="12"/>
    </row>
    <row r="12646" spans="7:7" x14ac:dyDescent="0.2">
      <c r="G12646" s="12"/>
    </row>
    <row r="12647" spans="7:7" x14ac:dyDescent="0.2">
      <c r="G12647" s="12"/>
    </row>
    <row r="12648" spans="7:7" x14ac:dyDescent="0.2">
      <c r="G12648" s="12"/>
    </row>
    <row r="12649" spans="7:7" x14ac:dyDescent="0.2">
      <c r="G12649" s="12"/>
    </row>
    <row r="12650" spans="7:7" x14ac:dyDescent="0.2">
      <c r="G12650" s="12"/>
    </row>
    <row r="12651" spans="7:7" x14ac:dyDescent="0.2">
      <c r="G12651" s="12"/>
    </row>
    <row r="12652" spans="7:7" x14ac:dyDescent="0.2">
      <c r="G12652" s="12"/>
    </row>
    <row r="12653" spans="7:7" x14ac:dyDescent="0.2">
      <c r="G12653" s="12"/>
    </row>
    <row r="12654" spans="7:7" x14ac:dyDescent="0.2">
      <c r="G12654" s="12"/>
    </row>
    <row r="12655" spans="7:7" x14ac:dyDescent="0.2">
      <c r="G12655" s="12"/>
    </row>
    <row r="12656" spans="7:7" x14ac:dyDescent="0.2">
      <c r="G12656" s="12"/>
    </row>
    <row r="12657" spans="7:7" x14ac:dyDescent="0.2">
      <c r="G12657" s="12"/>
    </row>
    <row r="12658" spans="7:7" x14ac:dyDescent="0.2">
      <c r="G12658" s="12"/>
    </row>
    <row r="12659" spans="7:7" x14ac:dyDescent="0.2">
      <c r="G12659" s="12"/>
    </row>
    <row r="12660" spans="7:7" x14ac:dyDescent="0.2">
      <c r="G12660" s="12"/>
    </row>
    <row r="12661" spans="7:7" x14ac:dyDescent="0.2">
      <c r="G12661" s="12"/>
    </row>
    <row r="12662" spans="7:7" x14ac:dyDescent="0.2">
      <c r="G12662" s="12"/>
    </row>
    <row r="12663" spans="7:7" x14ac:dyDescent="0.2">
      <c r="G12663" s="12"/>
    </row>
    <row r="12664" spans="7:7" x14ac:dyDescent="0.2">
      <c r="G12664" s="12"/>
    </row>
    <row r="12665" spans="7:7" x14ac:dyDescent="0.2">
      <c r="G12665" s="12"/>
    </row>
    <row r="12666" spans="7:7" x14ac:dyDescent="0.2">
      <c r="G12666" s="12"/>
    </row>
    <row r="12667" spans="7:7" x14ac:dyDescent="0.2">
      <c r="G12667" s="12"/>
    </row>
    <row r="12668" spans="7:7" x14ac:dyDescent="0.2">
      <c r="G12668" s="12"/>
    </row>
    <row r="12669" spans="7:7" x14ac:dyDescent="0.2">
      <c r="G12669" s="12"/>
    </row>
    <row r="12670" spans="7:7" x14ac:dyDescent="0.2">
      <c r="G12670" s="12"/>
    </row>
    <row r="12671" spans="7:7" x14ac:dyDescent="0.2">
      <c r="G12671" s="12"/>
    </row>
    <row r="12672" spans="7:7" x14ac:dyDescent="0.2">
      <c r="G12672" s="12"/>
    </row>
    <row r="12673" spans="7:7" x14ac:dyDescent="0.2">
      <c r="G12673" s="12"/>
    </row>
    <row r="12674" spans="7:7" x14ac:dyDescent="0.2">
      <c r="G12674" s="12"/>
    </row>
    <row r="12675" spans="7:7" x14ac:dyDescent="0.2">
      <c r="G12675" s="12"/>
    </row>
    <row r="12676" spans="7:7" x14ac:dyDescent="0.2">
      <c r="G12676" s="12"/>
    </row>
    <row r="12677" spans="7:7" x14ac:dyDescent="0.2">
      <c r="G12677" s="12"/>
    </row>
    <row r="12678" spans="7:7" x14ac:dyDescent="0.2">
      <c r="G12678" s="12"/>
    </row>
    <row r="12679" spans="7:7" x14ac:dyDescent="0.2">
      <c r="G12679" s="12"/>
    </row>
    <row r="12680" spans="7:7" x14ac:dyDescent="0.2">
      <c r="G12680" s="12"/>
    </row>
    <row r="12681" spans="7:7" x14ac:dyDescent="0.2">
      <c r="G12681" s="12"/>
    </row>
    <row r="12682" spans="7:7" x14ac:dyDescent="0.2">
      <c r="G12682" s="12"/>
    </row>
    <row r="12683" spans="7:7" x14ac:dyDescent="0.2">
      <c r="G12683" s="12"/>
    </row>
    <row r="12684" spans="7:7" x14ac:dyDescent="0.2">
      <c r="G12684" s="12"/>
    </row>
    <row r="12685" spans="7:7" x14ac:dyDescent="0.2">
      <c r="G12685" s="12"/>
    </row>
    <row r="12686" spans="7:7" x14ac:dyDescent="0.2">
      <c r="G12686" s="12"/>
    </row>
    <row r="12687" spans="7:7" x14ac:dyDescent="0.2">
      <c r="G12687" s="12"/>
    </row>
    <row r="12688" spans="7:7" x14ac:dyDescent="0.2">
      <c r="G12688" s="12"/>
    </row>
    <row r="12689" spans="7:7" x14ac:dyDescent="0.2">
      <c r="G12689" s="12"/>
    </row>
    <row r="12690" spans="7:7" x14ac:dyDescent="0.2">
      <c r="G12690" s="12"/>
    </row>
    <row r="12691" spans="7:7" x14ac:dyDescent="0.2">
      <c r="G12691" s="12"/>
    </row>
    <row r="12692" spans="7:7" x14ac:dyDescent="0.2">
      <c r="G12692" s="12"/>
    </row>
    <row r="12693" spans="7:7" x14ac:dyDescent="0.2">
      <c r="G12693" s="12"/>
    </row>
    <row r="12694" spans="7:7" x14ac:dyDescent="0.2">
      <c r="G12694" s="12"/>
    </row>
    <row r="12695" spans="7:7" x14ac:dyDescent="0.2">
      <c r="G12695" s="12"/>
    </row>
    <row r="12696" spans="7:7" x14ac:dyDescent="0.2">
      <c r="G12696" s="12"/>
    </row>
    <row r="12697" spans="7:7" x14ac:dyDescent="0.2">
      <c r="G12697" s="12"/>
    </row>
    <row r="12698" spans="7:7" x14ac:dyDescent="0.2">
      <c r="G12698" s="12"/>
    </row>
    <row r="12699" spans="7:7" x14ac:dyDescent="0.2">
      <c r="G12699" s="12"/>
    </row>
    <row r="12700" spans="7:7" x14ac:dyDescent="0.2">
      <c r="G12700" s="12"/>
    </row>
    <row r="12701" spans="7:7" x14ac:dyDescent="0.2">
      <c r="G12701" s="12"/>
    </row>
    <row r="12702" spans="7:7" x14ac:dyDescent="0.2">
      <c r="G12702" s="12"/>
    </row>
    <row r="12703" spans="7:7" x14ac:dyDescent="0.2">
      <c r="G12703" s="12"/>
    </row>
    <row r="12704" spans="7:7" x14ac:dyDescent="0.2">
      <c r="G12704" s="12"/>
    </row>
    <row r="12705" spans="7:7" x14ac:dyDescent="0.2">
      <c r="G12705" s="12"/>
    </row>
    <row r="12706" spans="7:7" x14ac:dyDescent="0.2">
      <c r="G12706" s="12"/>
    </row>
    <row r="12707" spans="7:7" x14ac:dyDescent="0.2">
      <c r="G12707" s="12"/>
    </row>
    <row r="12708" spans="7:7" x14ac:dyDescent="0.2">
      <c r="G12708" s="12"/>
    </row>
    <row r="12709" spans="7:7" x14ac:dyDescent="0.2">
      <c r="G12709" s="12"/>
    </row>
    <row r="12710" spans="7:7" x14ac:dyDescent="0.2">
      <c r="G12710" s="12"/>
    </row>
    <row r="12711" spans="7:7" x14ac:dyDescent="0.2">
      <c r="G12711" s="12"/>
    </row>
    <row r="12712" spans="7:7" x14ac:dyDescent="0.2">
      <c r="G12712" s="12"/>
    </row>
    <row r="12713" spans="7:7" x14ac:dyDescent="0.2">
      <c r="G12713" s="12"/>
    </row>
    <row r="12714" spans="7:7" x14ac:dyDescent="0.2">
      <c r="G12714" s="12"/>
    </row>
    <row r="12715" spans="7:7" x14ac:dyDescent="0.2">
      <c r="G12715" s="12"/>
    </row>
    <row r="12716" spans="7:7" x14ac:dyDescent="0.2">
      <c r="G12716" s="12"/>
    </row>
    <row r="12717" spans="7:7" x14ac:dyDescent="0.2">
      <c r="G12717" s="12"/>
    </row>
    <row r="12718" spans="7:7" x14ac:dyDescent="0.2">
      <c r="G12718" s="12"/>
    </row>
    <row r="12719" spans="7:7" x14ac:dyDescent="0.2">
      <c r="G12719" s="12"/>
    </row>
    <row r="12720" spans="7:7" x14ac:dyDescent="0.2">
      <c r="G12720" s="12"/>
    </row>
    <row r="12721" spans="7:7" x14ac:dyDescent="0.2">
      <c r="G12721" s="12"/>
    </row>
    <row r="12722" spans="7:7" x14ac:dyDescent="0.2">
      <c r="G12722" s="12"/>
    </row>
    <row r="12723" spans="7:7" x14ac:dyDescent="0.2">
      <c r="G12723" s="12"/>
    </row>
    <row r="12724" spans="7:7" x14ac:dyDescent="0.2">
      <c r="G12724" s="12"/>
    </row>
    <row r="12725" spans="7:7" x14ac:dyDescent="0.2">
      <c r="G12725" s="12"/>
    </row>
    <row r="12726" spans="7:7" x14ac:dyDescent="0.2">
      <c r="G12726" s="12"/>
    </row>
    <row r="12727" spans="7:7" x14ac:dyDescent="0.2">
      <c r="G12727" s="12"/>
    </row>
    <row r="12728" spans="7:7" x14ac:dyDescent="0.2">
      <c r="G12728" s="12"/>
    </row>
    <row r="12729" spans="7:7" x14ac:dyDescent="0.2">
      <c r="G12729" s="12"/>
    </row>
    <row r="12730" spans="7:7" x14ac:dyDescent="0.2">
      <c r="G12730" s="12"/>
    </row>
    <row r="12731" spans="7:7" x14ac:dyDescent="0.2">
      <c r="G12731" s="12"/>
    </row>
    <row r="12732" spans="7:7" x14ac:dyDescent="0.2">
      <c r="G12732" s="12"/>
    </row>
    <row r="12733" spans="7:7" x14ac:dyDescent="0.2">
      <c r="G12733" s="12"/>
    </row>
    <row r="12734" spans="7:7" x14ac:dyDescent="0.2">
      <c r="G12734" s="12"/>
    </row>
    <row r="12735" spans="7:7" x14ac:dyDescent="0.2">
      <c r="G12735" s="12"/>
    </row>
    <row r="12736" spans="7:7" x14ac:dyDescent="0.2">
      <c r="G12736" s="12"/>
    </row>
    <row r="12737" spans="7:7" x14ac:dyDescent="0.2">
      <c r="G12737" s="12"/>
    </row>
    <row r="12738" spans="7:7" x14ac:dyDescent="0.2">
      <c r="G12738" s="12"/>
    </row>
    <row r="12739" spans="7:7" x14ac:dyDescent="0.2">
      <c r="G12739" s="12"/>
    </row>
    <row r="12740" spans="7:7" x14ac:dyDescent="0.2">
      <c r="G12740" s="12"/>
    </row>
    <row r="12741" spans="7:7" x14ac:dyDescent="0.2">
      <c r="G12741" s="12"/>
    </row>
    <row r="12742" spans="7:7" x14ac:dyDescent="0.2">
      <c r="G12742" s="12"/>
    </row>
    <row r="12743" spans="7:7" x14ac:dyDescent="0.2">
      <c r="G12743" s="12"/>
    </row>
    <row r="12744" spans="7:7" x14ac:dyDescent="0.2">
      <c r="G12744" s="12"/>
    </row>
    <row r="12745" spans="7:7" x14ac:dyDescent="0.2">
      <c r="G12745" s="12"/>
    </row>
    <row r="12746" spans="7:7" x14ac:dyDescent="0.2">
      <c r="G12746" s="12"/>
    </row>
    <row r="12747" spans="7:7" x14ac:dyDescent="0.2">
      <c r="G12747" s="12"/>
    </row>
    <row r="12748" spans="7:7" x14ac:dyDescent="0.2">
      <c r="G12748" s="12"/>
    </row>
    <row r="12749" spans="7:7" x14ac:dyDescent="0.2">
      <c r="G12749" s="12"/>
    </row>
    <row r="12750" spans="7:7" x14ac:dyDescent="0.2">
      <c r="G12750" s="12"/>
    </row>
    <row r="12751" spans="7:7" x14ac:dyDescent="0.2">
      <c r="G12751" s="12"/>
    </row>
    <row r="12752" spans="7:7" x14ac:dyDescent="0.2">
      <c r="G12752" s="12"/>
    </row>
    <row r="12753" spans="7:7" x14ac:dyDescent="0.2">
      <c r="G12753" s="12"/>
    </row>
    <row r="12754" spans="7:7" x14ac:dyDescent="0.2">
      <c r="G12754" s="12"/>
    </row>
    <row r="12755" spans="7:7" x14ac:dyDescent="0.2">
      <c r="G12755" s="12"/>
    </row>
    <row r="12756" spans="7:7" x14ac:dyDescent="0.2">
      <c r="G12756" s="12"/>
    </row>
    <row r="12757" spans="7:7" x14ac:dyDescent="0.2">
      <c r="G12757" s="12"/>
    </row>
    <row r="12758" spans="7:7" x14ac:dyDescent="0.2">
      <c r="G12758" s="12"/>
    </row>
    <row r="12759" spans="7:7" x14ac:dyDescent="0.2">
      <c r="G12759" s="12"/>
    </row>
    <row r="12760" spans="7:7" x14ac:dyDescent="0.2">
      <c r="G12760" s="12"/>
    </row>
    <row r="12761" spans="7:7" x14ac:dyDescent="0.2">
      <c r="G12761" s="12"/>
    </row>
    <row r="12762" spans="7:7" x14ac:dyDescent="0.2">
      <c r="G12762" s="12"/>
    </row>
    <row r="12763" spans="7:7" x14ac:dyDescent="0.2">
      <c r="G12763" s="12"/>
    </row>
    <row r="12764" spans="7:7" x14ac:dyDescent="0.2">
      <c r="G12764" s="12"/>
    </row>
    <row r="12765" spans="7:7" x14ac:dyDescent="0.2">
      <c r="G12765" s="12"/>
    </row>
    <row r="12766" spans="7:7" x14ac:dyDescent="0.2">
      <c r="G12766" s="12"/>
    </row>
    <row r="12767" spans="7:7" x14ac:dyDescent="0.2">
      <c r="G12767" s="12"/>
    </row>
    <row r="12768" spans="7:7" x14ac:dyDescent="0.2">
      <c r="G12768" s="12"/>
    </row>
    <row r="12769" spans="7:7" x14ac:dyDescent="0.2">
      <c r="G12769" s="12"/>
    </row>
    <row r="12770" spans="7:7" x14ac:dyDescent="0.2">
      <c r="G12770" s="12"/>
    </row>
    <row r="12771" spans="7:7" x14ac:dyDescent="0.2">
      <c r="G12771" s="12"/>
    </row>
    <row r="12772" spans="7:7" x14ac:dyDescent="0.2">
      <c r="G12772" s="12"/>
    </row>
    <row r="12773" spans="7:7" x14ac:dyDescent="0.2">
      <c r="G12773" s="12"/>
    </row>
    <row r="12774" spans="7:7" x14ac:dyDescent="0.2">
      <c r="G12774" s="12"/>
    </row>
    <row r="12775" spans="7:7" x14ac:dyDescent="0.2">
      <c r="G12775" s="12"/>
    </row>
    <row r="12776" spans="7:7" x14ac:dyDescent="0.2">
      <c r="G12776" s="12"/>
    </row>
    <row r="12777" spans="7:7" x14ac:dyDescent="0.2">
      <c r="G12777" s="12"/>
    </row>
    <row r="12778" spans="7:7" x14ac:dyDescent="0.2">
      <c r="G12778" s="12"/>
    </row>
    <row r="12779" spans="7:7" x14ac:dyDescent="0.2">
      <c r="G12779" s="12"/>
    </row>
    <row r="12780" spans="7:7" x14ac:dyDescent="0.2">
      <c r="G12780" s="12"/>
    </row>
    <row r="12781" spans="7:7" x14ac:dyDescent="0.2">
      <c r="G12781" s="12"/>
    </row>
    <row r="12782" spans="7:7" x14ac:dyDescent="0.2">
      <c r="G12782" s="12"/>
    </row>
    <row r="12783" spans="7:7" x14ac:dyDescent="0.2">
      <c r="G12783" s="12"/>
    </row>
    <row r="12784" spans="7:7" x14ac:dyDescent="0.2">
      <c r="G12784" s="12"/>
    </row>
    <row r="12785" spans="7:7" x14ac:dyDescent="0.2">
      <c r="G12785" s="12"/>
    </row>
    <row r="12786" spans="7:7" x14ac:dyDescent="0.2">
      <c r="G12786" s="12"/>
    </row>
    <row r="12787" spans="7:7" x14ac:dyDescent="0.2">
      <c r="G12787" s="12"/>
    </row>
    <row r="12788" spans="7:7" x14ac:dyDescent="0.2">
      <c r="G12788" s="12"/>
    </row>
    <row r="12789" spans="7:7" x14ac:dyDescent="0.2">
      <c r="G12789" s="12"/>
    </row>
    <row r="12790" spans="7:7" x14ac:dyDescent="0.2">
      <c r="G12790" s="12"/>
    </row>
    <row r="12791" spans="7:7" x14ac:dyDescent="0.2">
      <c r="G12791" s="12"/>
    </row>
    <row r="12792" spans="7:7" x14ac:dyDescent="0.2">
      <c r="G12792" s="12"/>
    </row>
    <row r="12793" spans="7:7" x14ac:dyDescent="0.2">
      <c r="G12793" s="12"/>
    </row>
    <row r="12794" spans="7:7" x14ac:dyDescent="0.2">
      <c r="G12794" s="12"/>
    </row>
    <row r="12795" spans="7:7" x14ac:dyDescent="0.2">
      <c r="G12795" s="12"/>
    </row>
    <row r="12796" spans="7:7" x14ac:dyDescent="0.2">
      <c r="G12796" s="12"/>
    </row>
    <row r="12797" spans="7:7" x14ac:dyDescent="0.2">
      <c r="G12797" s="12"/>
    </row>
    <row r="12798" spans="7:7" x14ac:dyDescent="0.2">
      <c r="G12798" s="12"/>
    </row>
    <row r="12799" spans="7:7" x14ac:dyDescent="0.2">
      <c r="G12799" s="12"/>
    </row>
    <row r="12800" spans="7:7" x14ac:dyDescent="0.2">
      <c r="G12800" s="12"/>
    </row>
    <row r="12801" spans="7:7" x14ac:dyDescent="0.2">
      <c r="G12801" s="12"/>
    </row>
    <row r="12802" spans="7:7" x14ac:dyDescent="0.2">
      <c r="G12802" s="12"/>
    </row>
    <row r="12803" spans="7:7" x14ac:dyDescent="0.2">
      <c r="G12803" s="12"/>
    </row>
    <row r="12804" spans="7:7" x14ac:dyDescent="0.2">
      <c r="G12804" s="12"/>
    </row>
    <row r="12805" spans="7:7" x14ac:dyDescent="0.2">
      <c r="G12805" s="12"/>
    </row>
    <row r="12806" spans="7:7" x14ac:dyDescent="0.2">
      <c r="G12806" s="12"/>
    </row>
    <row r="12807" spans="7:7" x14ac:dyDescent="0.2">
      <c r="G12807" s="12"/>
    </row>
    <row r="12808" spans="7:7" x14ac:dyDescent="0.2">
      <c r="G12808" s="12"/>
    </row>
    <row r="12809" spans="7:7" x14ac:dyDescent="0.2">
      <c r="G12809" s="12"/>
    </row>
    <row r="12810" spans="7:7" x14ac:dyDescent="0.2">
      <c r="G12810" s="12"/>
    </row>
    <row r="12811" spans="7:7" x14ac:dyDescent="0.2">
      <c r="G12811" s="12"/>
    </row>
    <row r="12812" spans="7:7" x14ac:dyDescent="0.2">
      <c r="G12812" s="12"/>
    </row>
    <row r="12813" spans="7:7" x14ac:dyDescent="0.2">
      <c r="G12813" s="12"/>
    </row>
    <row r="12814" spans="7:7" x14ac:dyDescent="0.2">
      <c r="G12814" s="12"/>
    </row>
    <row r="12815" spans="7:7" x14ac:dyDescent="0.2">
      <c r="G12815" s="12"/>
    </row>
    <row r="12816" spans="7:7" x14ac:dyDescent="0.2">
      <c r="G12816" s="12"/>
    </row>
    <row r="12817" spans="7:7" x14ac:dyDescent="0.2">
      <c r="G12817" s="12"/>
    </row>
    <row r="12818" spans="7:7" x14ac:dyDescent="0.2">
      <c r="G12818" s="12"/>
    </row>
    <row r="12819" spans="7:7" x14ac:dyDescent="0.2">
      <c r="G12819" s="12"/>
    </row>
    <row r="12820" spans="7:7" x14ac:dyDescent="0.2">
      <c r="G12820" s="12"/>
    </row>
    <row r="12821" spans="7:7" x14ac:dyDescent="0.2">
      <c r="G12821" s="12"/>
    </row>
    <row r="12822" spans="7:7" x14ac:dyDescent="0.2">
      <c r="G12822" s="12"/>
    </row>
    <row r="12823" spans="7:7" x14ac:dyDescent="0.2">
      <c r="G12823" s="12"/>
    </row>
    <row r="12824" spans="7:7" x14ac:dyDescent="0.2">
      <c r="G12824" s="12"/>
    </row>
    <row r="12825" spans="7:7" x14ac:dyDescent="0.2">
      <c r="G12825" s="12"/>
    </row>
    <row r="12826" spans="7:7" x14ac:dyDescent="0.2">
      <c r="G12826" s="12"/>
    </row>
    <row r="12827" spans="7:7" x14ac:dyDescent="0.2">
      <c r="G12827" s="12"/>
    </row>
    <row r="12828" spans="7:7" x14ac:dyDescent="0.2">
      <c r="G12828" s="12"/>
    </row>
    <row r="12829" spans="7:7" x14ac:dyDescent="0.2">
      <c r="G12829" s="12"/>
    </row>
    <row r="12830" spans="7:7" x14ac:dyDescent="0.2">
      <c r="G12830" s="12"/>
    </row>
    <row r="12831" spans="7:7" x14ac:dyDescent="0.2">
      <c r="G12831" s="12"/>
    </row>
    <row r="12832" spans="7:7" x14ac:dyDescent="0.2">
      <c r="G12832" s="12"/>
    </row>
    <row r="12833" spans="7:7" x14ac:dyDescent="0.2">
      <c r="G12833" s="12"/>
    </row>
    <row r="12834" spans="7:7" x14ac:dyDescent="0.2">
      <c r="G12834" s="12"/>
    </row>
    <row r="12835" spans="7:7" x14ac:dyDescent="0.2">
      <c r="G12835" s="12"/>
    </row>
    <row r="12836" spans="7:7" x14ac:dyDescent="0.2">
      <c r="G12836" s="12"/>
    </row>
    <row r="12837" spans="7:7" x14ac:dyDescent="0.2">
      <c r="G12837" s="12"/>
    </row>
    <row r="12838" spans="7:7" x14ac:dyDescent="0.2">
      <c r="G12838" s="12"/>
    </row>
    <row r="12839" spans="7:7" x14ac:dyDescent="0.2">
      <c r="G12839" s="12"/>
    </row>
    <row r="12840" spans="7:7" x14ac:dyDescent="0.2">
      <c r="G12840" s="12"/>
    </row>
    <row r="12841" spans="7:7" x14ac:dyDescent="0.2">
      <c r="G12841" s="12"/>
    </row>
    <row r="12842" spans="7:7" x14ac:dyDescent="0.2">
      <c r="G12842" s="12"/>
    </row>
    <row r="12843" spans="7:7" x14ac:dyDescent="0.2">
      <c r="G12843" s="12"/>
    </row>
    <row r="12844" spans="7:7" x14ac:dyDescent="0.2">
      <c r="G12844" s="12"/>
    </row>
    <row r="12845" spans="7:7" x14ac:dyDescent="0.2">
      <c r="G12845" s="12"/>
    </row>
    <row r="12846" spans="7:7" x14ac:dyDescent="0.2">
      <c r="G12846" s="12"/>
    </row>
    <row r="12847" spans="7:7" x14ac:dyDescent="0.2">
      <c r="G12847" s="12"/>
    </row>
    <row r="12848" spans="7:7" x14ac:dyDescent="0.2">
      <c r="G12848" s="12"/>
    </row>
    <row r="12849" spans="7:7" x14ac:dyDescent="0.2">
      <c r="G12849" s="12"/>
    </row>
    <row r="12850" spans="7:7" x14ac:dyDescent="0.2">
      <c r="G12850" s="12"/>
    </row>
    <row r="12851" spans="7:7" x14ac:dyDescent="0.2">
      <c r="G12851" s="12"/>
    </row>
    <row r="12852" spans="7:7" x14ac:dyDescent="0.2">
      <c r="G12852" s="12"/>
    </row>
    <row r="12853" spans="7:7" x14ac:dyDescent="0.2">
      <c r="G12853" s="12"/>
    </row>
    <row r="12854" spans="7:7" x14ac:dyDescent="0.2">
      <c r="G12854" s="12"/>
    </row>
    <row r="12855" spans="7:7" x14ac:dyDescent="0.2">
      <c r="G12855" s="12"/>
    </row>
    <row r="12856" spans="7:7" x14ac:dyDescent="0.2">
      <c r="G12856" s="12"/>
    </row>
    <row r="12857" spans="7:7" x14ac:dyDescent="0.2">
      <c r="G12857" s="12"/>
    </row>
    <row r="12858" spans="7:7" x14ac:dyDescent="0.2">
      <c r="G12858" s="12"/>
    </row>
    <row r="12859" spans="7:7" x14ac:dyDescent="0.2">
      <c r="G12859" s="12"/>
    </row>
    <row r="12860" spans="7:7" x14ac:dyDescent="0.2">
      <c r="G12860" s="12"/>
    </row>
    <row r="12861" spans="7:7" x14ac:dyDescent="0.2">
      <c r="G12861" s="12"/>
    </row>
    <row r="12862" spans="7:7" x14ac:dyDescent="0.2">
      <c r="G12862" s="12"/>
    </row>
    <row r="12863" spans="7:7" x14ac:dyDescent="0.2">
      <c r="G12863" s="12"/>
    </row>
    <row r="12864" spans="7:7" x14ac:dyDescent="0.2">
      <c r="G12864" s="12"/>
    </row>
    <row r="12865" spans="7:7" x14ac:dyDescent="0.2">
      <c r="G12865" s="12"/>
    </row>
    <row r="12866" spans="7:7" x14ac:dyDescent="0.2">
      <c r="G12866" s="12"/>
    </row>
    <row r="12867" spans="7:7" x14ac:dyDescent="0.2">
      <c r="G12867" s="12"/>
    </row>
    <row r="12868" spans="7:7" x14ac:dyDescent="0.2">
      <c r="G12868" s="12"/>
    </row>
    <row r="12869" spans="7:7" x14ac:dyDescent="0.2">
      <c r="G12869" s="12"/>
    </row>
    <row r="12870" spans="7:7" x14ac:dyDescent="0.2">
      <c r="G12870" s="12"/>
    </row>
    <row r="12871" spans="7:7" x14ac:dyDescent="0.2">
      <c r="G12871" s="12"/>
    </row>
    <row r="12872" spans="7:7" x14ac:dyDescent="0.2">
      <c r="G12872" s="12"/>
    </row>
    <row r="12873" spans="7:7" x14ac:dyDescent="0.2">
      <c r="G12873" s="12"/>
    </row>
    <row r="12874" spans="7:7" x14ac:dyDescent="0.2">
      <c r="G12874" s="12"/>
    </row>
    <row r="12875" spans="7:7" x14ac:dyDescent="0.2">
      <c r="G12875" s="12"/>
    </row>
    <row r="12876" spans="7:7" x14ac:dyDescent="0.2">
      <c r="G12876" s="12"/>
    </row>
    <row r="12877" spans="7:7" x14ac:dyDescent="0.2">
      <c r="G12877" s="12"/>
    </row>
    <row r="12878" spans="7:7" x14ac:dyDescent="0.2">
      <c r="G12878" s="12"/>
    </row>
    <row r="12879" spans="7:7" x14ac:dyDescent="0.2">
      <c r="G12879" s="12"/>
    </row>
    <row r="12880" spans="7:7" x14ac:dyDescent="0.2">
      <c r="G12880" s="12"/>
    </row>
    <row r="12881" spans="7:7" x14ac:dyDescent="0.2">
      <c r="G12881" s="12"/>
    </row>
    <row r="12882" spans="7:7" x14ac:dyDescent="0.2">
      <c r="G12882" s="12"/>
    </row>
    <row r="12883" spans="7:7" x14ac:dyDescent="0.2">
      <c r="G12883" s="12"/>
    </row>
    <row r="12884" spans="7:7" x14ac:dyDescent="0.2">
      <c r="G12884" s="12"/>
    </row>
    <row r="12885" spans="7:7" x14ac:dyDescent="0.2">
      <c r="G12885" s="12"/>
    </row>
    <row r="12886" spans="7:7" x14ac:dyDescent="0.2">
      <c r="G12886" s="12"/>
    </row>
    <row r="12887" spans="7:7" x14ac:dyDescent="0.2">
      <c r="G12887" s="12"/>
    </row>
    <row r="12888" spans="7:7" x14ac:dyDescent="0.2">
      <c r="G12888" s="12"/>
    </row>
    <row r="12889" spans="7:7" x14ac:dyDescent="0.2">
      <c r="G12889" s="12"/>
    </row>
    <row r="12890" spans="7:7" x14ac:dyDescent="0.2">
      <c r="G12890" s="12"/>
    </row>
    <row r="12891" spans="7:7" x14ac:dyDescent="0.2">
      <c r="G12891" s="12"/>
    </row>
    <row r="12892" spans="7:7" x14ac:dyDescent="0.2">
      <c r="G12892" s="12"/>
    </row>
    <row r="12893" spans="7:7" x14ac:dyDescent="0.2">
      <c r="G12893" s="12"/>
    </row>
    <row r="12894" spans="7:7" x14ac:dyDescent="0.2">
      <c r="G12894" s="12"/>
    </row>
    <row r="12895" spans="7:7" x14ac:dyDescent="0.2">
      <c r="G12895" s="12"/>
    </row>
    <row r="12896" spans="7:7" x14ac:dyDescent="0.2">
      <c r="G12896" s="12"/>
    </row>
    <row r="12897" spans="7:7" x14ac:dyDescent="0.2">
      <c r="G12897" s="12"/>
    </row>
    <row r="12898" spans="7:7" x14ac:dyDescent="0.2">
      <c r="G12898" s="12"/>
    </row>
    <row r="12899" spans="7:7" x14ac:dyDescent="0.2">
      <c r="G12899" s="12"/>
    </row>
    <row r="12900" spans="7:7" x14ac:dyDescent="0.2">
      <c r="G12900" s="12"/>
    </row>
    <row r="12901" spans="7:7" x14ac:dyDescent="0.2">
      <c r="G12901" s="12"/>
    </row>
    <row r="12902" spans="7:7" x14ac:dyDescent="0.2">
      <c r="G12902" s="12"/>
    </row>
    <row r="12903" spans="7:7" x14ac:dyDescent="0.2">
      <c r="G12903" s="12"/>
    </row>
    <row r="12904" spans="7:7" x14ac:dyDescent="0.2">
      <c r="G12904" s="12"/>
    </row>
    <row r="12905" spans="7:7" x14ac:dyDescent="0.2">
      <c r="G12905" s="12"/>
    </row>
    <row r="12906" spans="7:7" x14ac:dyDescent="0.2">
      <c r="G12906" s="12"/>
    </row>
    <row r="12907" spans="7:7" x14ac:dyDescent="0.2">
      <c r="G12907" s="12"/>
    </row>
    <row r="12908" spans="7:7" x14ac:dyDescent="0.2">
      <c r="G12908" s="12"/>
    </row>
    <row r="12909" spans="7:7" x14ac:dyDescent="0.2">
      <c r="G12909" s="12"/>
    </row>
    <row r="12910" spans="7:7" x14ac:dyDescent="0.2">
      <c r="G12910" s="12"/>
    </row>
    <row r="12911" spans="7:7" x14ac:dyDescent="0.2">
      <c r="G12911" s="12"/>
    </row>
    <row r="12912" spans="7:7" x14ac:dyDescent="0.2">
      <c r="G12912" s="12"/>
    </row>
    <row r="12913" spans="7:7" x14ac:dyDescent="0.2">
      <c r="G12913" s="12"/>
    </row>
    <row r="12914" spans="7:7" x14ac:dyDescent="0.2">
      <c r="G12914" s="12"/>
    </row>
    <row r="12915" spans="7:7" x14ac:dyDescent="0.2">
      <c r="G12915" s="12"/>
    </row>
    <row r="12916" spans="7:7" x14ac:dyDescent="0.2">
      <c r="G12916" s="12"/>
    </row>
    <row r="12917" spans="7:7" x14ac:dyDescent="0.2">
      <c r="G12917" s="12"/>
    </row>
    <row r="12918" spans="7:7" x14ac:dyDescent="0.2">
      <c r="G12918" s="12"/>
    </row>
    <row r="12919" spans="7:7" x14ac:dyDescent="0.2">
      <c r="G12919" s="12"/>
    </row>
    <row r="12920" spans="7:7" x14ac:dyDescent="0.2">
      <c r="G12920" s="12"/>
    </row>
    <row r="12921" spans="7:7" x14ac:dyDescent="0.2">
      <c r="G12921" s="12"/>
    </row>
    <row r="12922" spans="7:7" x14ac:dyDescent="0.2">
      <c r="G12922" s="12"/>
    </row>
    <row r="12923" spans="7:7" x14ac:dyDescent="0.2">
      <c r="G12923" s="12"/>
    </row>
    <row r="12924" spans="7:7" x14ac:dyDescent="0.2">
      <c r="G12924" s="12"/>
    </row>
    <row r="12925" spans="7:7" x14ac:dyDescent="0.2">
      <c r="G12925" s="12"/>
    </row>
    <row r="12926" spans="7:7" x14ac:dyDescent="0.2">
      <c r="G12926" s="12"/>
    </row>
    <row r="12927" spans="7:7" x14ac:dyDescent="0.2">
      <c r="G12927" s="12"/>
    </row>
    <row r="12928" spans="7:7" x14ac:dyDescent="0.2">
      <c r="G12928" s="12"/>
    </row>
    <row r="12929" spans="7:7" x14ac:dyDescent="0.2">
      <c r="G12929" s="12"/>
    </row>
    <row r="12930" spans="7:7" x14ac:dyDescent="0.2">
      <c r="G12930" s="12"/>
    </row>
    <row r="12931" spans="7:7" x14ac:dyDescent="0.2">
      <c r="G12931" s="12"/>
    </row>
    <row r="12932" spans="7:7" x14ac:dyDescent="0.2">
      <c r="G12932" s="12"/>
    </row>
    <row r="12933" spans="7:7" x14ac:dyDescent="0.2">
      <c r="G12933" s="12"/>
    </row>
    <row r="12934" spans="7:7" x14ac:dyDescent="0.2">
      <c r="G12934" s="12"/>
    </row>
    <row r="12935" spans="7:7" x14ac:dyDescent="0.2">
      <c r="G12935" s="12"/>
    </row>
    <row r="12936" spans="7:7" x14ac:dyDescent="0.2">
      <c r="G12936" s="12"/>
    </row>
    <row r="12937" spans="7:7" x14ac:dyDescent="0.2">
      <c r="G12937" s="12"/>
    </row>
    <row r="12938" spans="7:7" x14ac:dyDescent="0.2">
      <c r="G12938" s="12"/>
    </row>
    <row r="12939" spans="7:7" x14ac:dyDescent="0.2">
      <c r="G12939" s="12"/>
    </row>
    <row r="12940" spans="7:7" x14ac:dyDescent="0.2">
      <c r="G12940" s="12"/>
    </row>
    <row r="12941" spans="7:7" x14ac:dyDescent="0.2">
      <c r="G12941" s="12"/>
    </row>
    <row r="12942" spans="7:7" x14ac:dyDescent="0.2">
      <c r="G12942" s="12"/>
    </row>
    <row r="12943" spans="7:7" x14ac:dyDescent="0.2">
      <c r="G12943" s="12"/>
    </row>
    <row r="12944" spans="7:7" x14ac:dyDescent="0.2">
      <c r="G12944" s="12"/>
    </row>
    <row r="12945" spans="7:7" x14ac:dyDescent="0.2">
      <c r="G12945" s="12"/>
    </row>
    <row r="12946" spans="7:7" x14ac:dyDescent="0.2">
      <c r="G12946" s="12"/>
    </row>
    <row r="12947" spans="7:7" x14ac:dyDescent="0.2">
      <c r="G12947" s="12"/>
    </row>
    <row r="12948" spans="7:7" x14ac:dyDescent="0.2">
      <c r="G12948" s="12"/>
    </row>
    <row r="12949" spans="7:7" x14ac:dyDescent="0.2">
      <c r="G12949" s="12"/>
    </row>
    <row r="12950" spans="7:7" x14ac:dyDescent="0.2">
      <c r="G12950" s="12"/>
    </row>
    <row r="12951" spans="7:7" x14ac:dyDescent="0.2">
      <c r="G12951" s="12"/>
    </row>
    <row r="12952" spans="7:7" x14ac:dyDescent="0.2">
      <c r="G12952" s="12"/>
    </row>
    <row r="12953" spans="7:7" x14ac:dyDescent="0.2">
      <c r="G12953" s="12"/>
    </row>
    <row r="12954" spans="7:7" x14ac:dyDescent="0.2">
      <c r="G12954" s="12"/>
    </row>
    <row r="12955" spans="7:7" x14ac:dyDescent="0.2">
      <c r="G12955" s="12"/>
    </row>
    <row r="12956" spans="7:7" x14ac:dyDescent="0.2">
      <c r="G12956" s="12"/>
    </row>
    <row r="12957" spans="7:7" x14ac:dyDescent="0.2">
      <c r="G12957" s="12"/>
    </row>
    <row r="12958" spans="7:7" x14ac:dyDescent="0.2">
      <c r="G12958" s="12"/>
    </row>
    <row r="12959" spans="7:7" x14ac:dyDescent="0.2">
      <c r="G12959" s="12"/>
    </row>
    <row r="12960" spans="7:7" x14ac:dyDescent="0.2">
      <c r="G12960" s="12"/>
    </row>
    <row r="12961" spans="7:7" x14ac:dyDescent="0.2">
      <c r="G12961" s="12"/>
    </row>
    <row r="12962" spans="7:7" x14ac:dyDescent="0.2">
      <c r="G12962" s="12"/>
    </row>
    <row r="12963" spans="7:7" x14ac:dyDescent="0.2">
      <c r="G12963" s="12"/>
    </row>
    <row r="12964" spans="7:7" x14ac:dyDescent="0.2">
      <c r="G12964" s="12"/>
    </row>
    <row r="12965" spans="7:7" x14ac:dyDescent="0.2">
      <c r="G12965" s="12"/>
    </row>
    <row r="12966" spans="7:7" x14ac:dyDescent="0.2">
      <c r="G12966" s="12"/>
    </row>
    <row r="12967" spans="7:7" x14ac:dyDescent="0.2">
      <c r="G12967" s="12"/>
    </row>
    <row r="12968" spans="7:7" x14ac:dyDescent="0.2">
      <c r="G12968" s="12"/>
    </row>
    <row r="12969" spans="7:7" x14ac:dyDescent="0.2">
      <c r="G12969" s="12"/>
    </row>
    <row r="12970" spans="7:7" x14ac:dyDescent="0.2">
      <c r="G12970" s="12"/>
    </row>
    <row r="12971" spans="7:7" x14ac:dyDescent="0.2">
      <c r="G12971" s="12"/>
    </row>
    <row r="12972" spans="7:7" x14ac:dyDescent="0.2">
      <c r="G12972" s="12"/>
    </row>
    <row r="12973" spans="7:7" x14ac:dyDescent="0.2">
      <c r="G12973" s="12"/>
    </row>
    <row r="12974" spans="7:7" x14ac:dyDescent="0.2">
      <c r="G12974" s="12"/>
    </row>
    <row r="12975" spans="7:7" x14ac:dyDescent="0.2">
      <c r="G12975" s="12"/>
    </row>
    <row r="12976" spans="7:7" x14ac:dyDescent="0.2">
      <c r="G12976" s="12"/>
    </row>
    <row r="12977" spans="7:7" x14ac:dyDescent="0.2">
      <c r="G12977" s="12"/>
    </row>
    <row r="12978" spans="7:7" x14ac:dyDescent="0.2">
      <c r="G12978" s="12"/>
    </row>
    <row r="12979" spans="7:7" x14ac:dyDescent="0.2">
      <c r="G12979" s="12"/>
    </row>
    <row r="12980" spans="7:7" x14ac:dyDescent="0.2">
      <c r="G12980" s="12"/>
    </row>
    <row r="12981" spans="7:7" x14ac:dyDescent="0.2">
      <c r="G12981" s="12"/>
    </row>
    <row r="12982" spans="7:7" x14ac:dyDescent="0.2">
      <c r="G12982" s="12"/>
    </row>
    <row r="12983" spans="7:7" x14ac:dyDescent="0.2">
      <c r="G12983" s="12"/>
    </row>
    <row r="12984" spans="7:7" x14ac:dyDescent="0.2">
      <c r="G12984" s="12"/>
    </row>
    <row r="12985" spans="7:7" x14ac:dyDescent="0.2">
      <c r="G12985" s="12"/>
    </row>
    <row r="12986" spans="7:7" x14ac:dyDescent="0.2">
      <c r="G12986" s="12"/>
    </row>
    <row r="12987" spans="7:7" x14ac:dyDescent="0.2">
      <c r="G12987" s="12"/>
    </row>
    <row r="12988" spans="7:7" x14ac:dyDescent="0.2">
      <c r="G12988" s="12"/>
    </row>
    <row r="12989" spans="7:7" x14ac:dyDescent="0.2">
      <c r="G12989" s="12"/>
    </row>
    <row r="12990" spans="7:7" x14ac:dyDescent="0.2">
      <c r="G12990" s="12"/>
    </row>
    <row r="12991" spans="7:7" x14ac:dyDescent="0.2">
      <c r="G12991" s="12"/>
    </row>
    <row r="12992" spans="7:7" x14ac:dyDescent="0.2">
      <c r="G12992" s="12"/>
    </row>
    <row r="12993" spans="7:7" x14ac:dyDescent="0.2">
      <c r="G12993" s="12"/>
    </row>
    <row r="12994" spans="7:7" x14ac:dyDescent="0.2">
      <c r="G12994" s="12"/>
    </row>
    <row r="12995" spans="7:7" x14ac:dyDescent="0.2">
      <c r="G12995" s="12"/>
    </row>
    <row r="12996" spans="7:7" x14ac:dyDescent="0.2">
      <c r="G12996" s="12"/>
    </row>
    <row r="12997" spans="7:7" x14ac:dyDescent="0.2">
      <c r="G12997" s="12"/>
    </row>
    <row r="12998" spans="7:7" x14ac:dyDescent="0.2">
      <c r="G12998" s="12"/>
    </row>
    <row r="12999" spans="7:7" x14ac:dyDescent="0.2">
      <c r="G12999" s="12"/>
    </row>
    <row r="13000" spans="7:7" x14ac:dyDescent="0.2">
      <c r="G13000" s="12"/>
    </row>
    <row r="13001" spans="7:7" x14ac:dyDescent="0.2">
      <c r="G13001" s="12"/>
    </row>
    <row r="13002" spans="7:7" x14ac:dyDescent="0.2">
      <c r="G13002" s="12"/>
    </row>
    <row r="13003" spans="7:7" x14ac:dyDescent="0.2">
      <c r="G13003" s="12"/>
    </row>
    <row r="13004" spans="7:7" x14ac:dyDescent="0.2">
      <c r="G13004" s="12"/>
    </row>
    <row r="13005" spans="7:7" x14ac:dyDescent="0.2">
      <c r="G13005" s="12"/>
    </row>
    <row r="13006" spans="7:7" x14ac:dyDescent="0.2">
      <c r="G13006" s="12"/>
    </row>
    <row r="13007" spans="7:7" x14ac:dyDescent="0.2">
      <c r="G13007" s="12"/>
    </row>
    <row r="13008" spans="7:7" x14ac:dyDescent="0.2">
      <c r="G13008" s="12"/>
    </row>
    <row r="13009" spans="7:7" x14ac:dyDescent="0.2">
      <c r="G13009" s="12"/>
    </row>
    <row r="13010" spans="7:7" x14ac:dyDescent="0.2">
      <c r="G13010" s="12"/>
    </row>
    <row r="13011" spans="7:7" x14ac:dyDescent="0.2">
      <c r="G13011" s="12"/>
    </row>
    <row r="13012" spans="7:7" x14ac:dyDescent="0.2">
      <c r="G13012" s="12"/>
    </row>
    <row r="13013" spans="7:7" x14ac:dyDescent="0.2">
      <c r="G13013" s="12"/>
    </row>
    <row r="13014" spans="7:7" x14ac:dyDescent="0.2">
      <c r="G13014" s="12"/>
    </row>
    <row r="13015" spans="7:7" x14ac:dyDescent="0.2">
      <c r="G13015" s="12"/>
    </row>
    <row r="13016" spans="7:7" x14ac:dyDescent="0.2">
      <c r="G13016" s="12"/>
    </row>
    <row r="13017" spans="7:7" x14ac:dyDescent="0.2">
      <c r="G13017" s="12"/>
    </row>
    <row r="13018" spans="7:7" x14ac:dyDescent="0.2">
      <c r="G13018" s="12"/>
    </row>
    <row r="13019" spans="7:7" x14ac:dyDescent="0.2">
      <c r="G13019" s="12"/>
    </row>
    <row r="13020" spans="7:7" x14ac:dyDescent="0.2">
      <c r="G13020" s="12"/>
    </row>
    <row r="13021" spans="7:7" x14ac:dyDescent="0.2">
      <c r="G13021" s="12"/>
    </row>
    <row r="13022" spans="7:7" x14ac:dyDescent="0.2">
      <c r="G13022" s="12"/>
    </row>
    <row r="13023" spans="7:7" x14ac:dyDescent="0.2">
      <c r="G13023" s="12"/>
    </row>
    <row r="13024" spans="7:7" x14ac:dyDescent="0.2">
      <c r="G13024" s="12"/>
    </row>
    <row r="13025" spans="7:7" x14ac:dyDescent="0.2">
      <c r="G13025" s="12"/>
    </row>
    <row r="13026" spans="7:7" x14ac:dyDescent="0.2">
      <c r="G13026" s="12"/>
    </row>
    <row r="13027" spans="7:7" x14ac:dyDescent="0.2">
      <c r="G13027" s="12"/>
    </row>
    <row r="13028" spans="7:7" x14ac:dyDescent="0.2">
      <c r="G13028" s="12"/>
    </row>
    <row r="13029" spans="7:7" x14ac:dyDescent="0.2">
      <c r="G13029" s="12"/>
    </row>
    <row r="13030" spans="7:7" x14ac:dyDescent="0.2">
      <c r="G13030" s="12"/>
    </row>
    <row r="13031" spans="7:7" x14ac:dyDescent="0.2">
      <c r="G13031" s="12"/>
    </row>
    <row r="13032" spans="7:7" x14ac:dyDescent="0.2">
      <c r="G13032" s="12"/>
    </row>
    <row r="13033" spans="7:7" x14ac:dyDescent="0.2">
      <c r="G13033" s="12"/>
    </row>
    <row r="13034" spans="7:7" x14ac:dyDescent="0.2">
      <c r="G13034" s="12"/>
    </row>
    <row r="13035" spans="7:7" x14ac:dyDescent="0.2">
      <c r="G13035" s="12"/>
    </row>
    <row r="13036" spans="7:7" x14ac:dyDescent="0.2">
      <c r="G13036" s="12"/>
    </row>
    <row r="13037" spans="7:7" x14ac:dyDescent="0.2">
      <c r="G13037" s="12"/>
    </row>
    <row r="13038" spans="7:7" x14ac:dyDescent="0.2">
      <c r="G13038" s="12"/>
    </row>
    <row r="13039" spans="7:7" x14ac:dyDescent="0.2">
      <c r="G13039" s="12"/>
    </row>
    <row r="13040" spans="7:7" x14ac:dyDescent="0.2">
      <c r="G13040" s="12"/>
    </row>
    <row r="13041" spans="7:7" x14ac:dyDescent="0.2">
      <c r="G13041" s="12"/>
    </row>
    <row r="13042" spans="7:7" x14ac:dyDescent="0.2">
      <c r="G13042" s="12"/>
    </row>
    <row r="13043" spans="7:7" x14ac:dyDescent="0.2">
      <c r="G13043" s="12"/>
    </row>
    <row r="13044" spans="7:7" x14ac:dyDescent="0.2">
      <c r="G13044" s="12"/>
    </row>
    <row r="13045" spans="7:7" x14ac:dyDescent="0.2">
      <c r="G13045" s="12"/>
    </row>
    <row r="13046" spans="7:7" x14ac:dyDescent="0.2">
      <c r="G13046" s="12"/>
    </row>
    <row r="13047" spans="7:7" x14ac:dyDescent="0.2">
      <c r="G13047" s="12"/>
    </row>
    <row r="13048" spans="7:7" x14ac:dyDescent="0.2">
      <c r="G13048" s="12"/>
    </row>
    <row r="13049" spans="7:7" x14ac:dyDescent="0.2">
      <c r="G13049" s="12"/>
    </row>
    <row r="13050" spans="7:7" x14ac:dyDescent="0.2">
      <c r="G13050" s="12"/>
    </row>
    <row r="13051" spans="7:7" x14ac:dyDescent="0.2">
      <c r="G13051" s="12"/>
    </row>
    <row r="13052" spans="7:7" x14ac:dyDescent="0.2">
      <c r="G13052" s="12"/>
    </row>
    <row r="13053" spans="7:7" x14ac:dyDescent="0.2">
      <c r="G13053" s="12"/>
    </row>
    <row r="13054" spans="7:7" x14ac:dyDescent="0.2">
      <c r="G13054" s="12"/>
    </row>
    <row r="13055" spans="7:7" x14ac:dyDescent="0.2">
      <c r="G13055" s="12"/>
    </row>
    <row r="13056" spans="7:7" x14ac:dyDescent="0.2">
      <c r="G13056" s="12"/>
    </row>
    <row r="13057" spans="7:7" x14ac:dyDescent="0.2">
      <c r="G13057" s="12"/>
    </row>
    <row r="13058" spans="7:7" x14ac:dyDescent="0.2">
      <c r="G13058" s="12"/>
    </row>
    <row r="13059" spans="7:7" x14ac:dyDescent="0.2">
      <c r="G13059" s="12"/>
    </row>
    <row r="13060" spans="7:7" x14ac:dyDescent="0.2">
      <c r="G13060" s="12"/>
    </row>
    <row r="13061" spans="7:7" x14ac:dyDescent="0.2">
      <c r="G13061" s="12"/>
    </row>
    <row r="13062" spans="7:7" x14ac:dyDescent="0.2">
      <c r="G13062" s="12"/>
    </row>
    <row r="13063" spans="7:7" x14ac:dyDescent="0.2">
      <c r="G13063" s="12"/>
    </row>
    <row r="13064" spans="7:7" x14ac:dyDescent="0.2">
      <c r="G13064" s="12"/>
    </row>
    <row r="13065" spans="7:7" x14ac:dyDescent="0.2">
      <c r="G13065" s="12"/>
    </row>
    <row r="13066" spans="7:7" x14ac:dyDescent="0.2">
      <c r="G13066" s="12"/>
    </row>
    <row r="13067" spans="7:7" x14ac:dyDescent="0.2">
      <c r="G13067" s="12"/>
    </row>
    <row r="13068" spans="7:7" x14ac:dyDescent="0.2">
      <c r="G13068" s="12"/>
    </row>
    <row r="13069" spans="7:7" x14ac:dyDescent="0.2">
      <c r="G13069" s="12"/>
    </row>
    <row r="13070" spans="7:7" x14ac:dyDescent="0.2">
      <c r="G13070" s="12"/>
    </row>
    <row r="13071" spans="7:7" x14ac:dyDescent="0.2">
      <c r="G13071" s="12"/>
    </row>
    <row r="13072" spans="7:7" x14ac:dyDescent="0.2">
      <c r="G13072" s="12"/>
    </row>
    <row r="13073" spans="7:7" x14ac:dyDescent="0.2">
      <c r="G13073" s="12"/>
    </row>
    <row r="13074" spans="7:7" x14ac:dyDescent="0.2">
      <c r="G13074" s="12"/>
    </row>
    <row r="13075" spans="7:7" x14ac:dyDescent="0.2">
      <c r="G13075" s="12"/>
    </row>
    <row r="13076" spans="7:7" x14ac:dyDescent="0.2">
      <c r="G13076" s="12"/>
    </row>
    <row r="13077" spans="7:7" x14ac:dyDescent="0.2">
      <c r="G13077" s="12"/>
    </row>
    <row r="13078" spans="7:7" x14ac:dyDescent="0.2">
      <c r="G13078" s="12"/>
    </row>
    <row r="13079" spans="7:7" x14ac:dyDescent="0.2">
      <c r="G13079" s="12"/>
    </row>
    <row r="13080" spans="7:7" x14ac:dyDescent="0.2">
      <c r="G13080" s="12"/>
    </row>
    <row r="13081" spans="7:7" x14ac:dyDescent="0.2">
      <c r="G13081" s="12"/>
    </row>
    <row r="13082" spans="7:7" x14ac:dyDescent="0.2">
      <c r="G13082" s="12"/>
    </row>
    <row r="13083" spans="7:7" x14ac:dyDescent="0.2">
      <c r="G13083" s="12"/>
    </row>
    <row r="13084" spans="7:7" x14ac:dyDescent="0.2">
      <c r="G13084" s="12"/>
    </row>
    <row r="13085" spans="7:7" x14ac:dyDescent="0.2">
      <c r="G13085" s="12"/>
    </row>
    <row r="13086" spans="7:7" x14ac:dyDescent="0.2">
      <c r="G13086" s="12"/>
    </row>
    <row r="13087" spans="7:7" x14ac:dyDescent="0.2">
      <c r="G13087" s="12"/>
    </row>
    <row r="13088" spans="7:7" x14ac:dyDescent="0.2">
      <c r="G13088" s="12"/>
    </row>
    <row r="13089" spans="7:7" x14ac:dyDescent="0.2">
      <c r="G13089" s="12"/>
    </row>
    <row r="13090" spans="7:7" x14ac:dyDescent="0.2">
      <c r="G13090" s="12"/>
    </row>
    <row r="13091" spans="7:7" x14ac:dyDescent="0.2">
      <c r="G13091" s="12"/>
    </row>
    <row r="13092" spans="7:7" x14ac:dyDescent="0.2">
      <c r="G13092" s="12"/>
    </row>
    <row r="13093" spans="7:7" x14ac:dyDescent="0.2">
      <c r="G13093" s="12"/>
    </row>
    <row r="13094" spans="7:7" x14ac:dyDescent="0.2">
      <c r="G13094" s="12"/>
    </row>
    <row r="13095" spans="7:7" x14ac:dyDescent="0.2">
      <c r="G13095" s="12"/>
    </row>
    <row r="13096" spans="7:7" x14ac:dyDescent="0.2">
      <c r="G13096" s="12"/>
    </row>
    <row r="13097" spans="7:7" x14ac:dyDescent="0.2">
      <c r="G13097" s="12"/>
    </row>
    <row r="13098" spans="7:7" x14ac:dyDescent="0.2">
      <c r="G13098" s="12"/>
    </row>
    <row r="13099" spans="7:7" x14ac:dyDescent="0.2">
      <c r="G13099" s="12"/>
    </row>
    <row r="13100" spans="7:7" x14ac:dyDescent="0.2">
      <c r="G13100" s="12"/>
    </row>
    <row r="13101" spans="7:7" x14ac:dyDescent="0.2">
      <c r="G13101" s="12"/>
    </row>
    <row r="13102" spans="7:7" x14ac:dyDescent="0.2">
      <c r="G13102" s="12"/>
    </row>
    <row r="13103" spans="7:7" x14ac:dyDescent="0.2">
      <c r="G13103" s="12"/>
    </row>
    <row r="13104" spans="7:7" x14ac:dyDescent="0.2">
      <c r="G13104" s="12"/>
    </row>
    <row r="13105" spans="7:7" x14ac:dyDescent="0.2">
      <c r="G13105" s="12"/>
    </row>
    <row r="13106" spans="7:7" x14ac:dyDescent="0.2">
      <c r="G13106" s="12"/>
    </row>
    <row r="13107" spans="7:7" x14ac:dyDescent="0.2">
      <c r="G13107" s="12"/>
    </row>
    <row r="13108" spans="7:7" x14ac:dyDescent="0.2">
      <c r="G13108" s="12"/>
    </row>
    <row r="13109" spans="7:7" x14ac:dyDescent="0.2">
      <c r="G13109" s="12"/>
    </row>
    <row r="13110" spans="7:7" x14ac:dyDescent="0.2">
      <c r="G13110" s="12"/>
    </row>
    <row r="13111" spans="7:7" x14ac:dyDescent="0.2">
      <c r="G13111" s="12"/>
    </row>
    <row r="13112" spans="7:7" x14ac:dyDescent="0.2">
      <c r="G13112" s="12"/>
    </row>
    <row r="13113" spans="7:7" x14ac:dyDescent="0.2">
      <c r="G13113" s="12"/>
    </row>
    <row r="13114" spans="7:7" x14ac:dyDescent="0.2">
      <c r="G13114" s="12"/>
    </row>
    <row r="13115" spans="7:7" x14ac:dyDescent="0.2">
      <c r="G13115" s="12"/>
    </row>
    <row r="13116" spans="7:7" x14ac:dyDescent="0.2">
      <c r="G13116" s="12"/>
    </row>
    <row r="13117" spans="7:7" x14ac:dyDescent="0.2">
      <c r="G13117" s="12"/>
    </row>
    <row r="13118" spans="7:7" x14ac:dyDescent="0.2">
      <c r="G13118" s="12"/>
    </row>
    <row r="13119" spans="7:7" x14ac:dyDescent="0.2">
      <c r="G13119" s="12"/>
    </row>
    <row r="13120" spans="7:7" x14ac:dyDescent="0.2">
      <c r="G13120" s="12"/>
    </row>
    <row r="13121" spans="7:7" x14ac:dyDescent="0.2">
      <c r="G13121" s="12"/>
    </row>
    <row r="13122" spans="7:7" x14ac:dyDescent="0.2">
      <c r="G13122" s="12"/>
    </row>
    <row r="13123" spans="7:7" x14ac:dyDescent="0.2">
      <c r="G13123" s="12"/>
    </row>
    <row r="13124" spans="7:7" x14ac:dyDescent="0.2">
      <c r="G13124" s="12"/>
    </row>
    <row r="13125" spans="7:7" x14ac:dyDescent="0.2">
      <c r="G13125" s="12"/>
    </row>
    <row r="13126" spans="7:7" x14ac:dyDescent="0.2">
      <c r="G13126" s="12"/>
    </row>
    <row r="13127" spans="7:7" x14ac:dyDescent="0.2">
      <c r="G13127" s="12"/>
    </row>
    <row r="13128" spans="7:7" x14ac:dyDescent="0.2">
      <c r="G13128" s="12"/>
    </row>
    <row r="13129" spans="7:7" x14ac:dyDescent="0.2">
      <c r="G13129" s="12"/>
    </row>
    <row r="13130" spans="7:7" x14ac:dyDescent="0.2">
      <c r="G13130" s="12"/>
    </row>
    <row r="13131" spans="7:7" x14ac:dyDescent="0.2">
      <c r="G13131" s="12"/>
    </row>
    <row r="13132" spans="7:7" x14ac:dyDescent="0.2">
      <c r="G13132" s="12"/>
    </row>
    <row r="13133" spans="7:7" x14ac:dyDescent="0.2">
      <c r="G13133" s="12"/>
    </row>
    <row r="13134" spans="7:7" x14ac:dyDescent="0.2">
      <c r="G13134" s="12"/>
    </row>
    <row r="13135" spans="7:7" x14ac:dyDescent="0.2">
      <c r="G13135" s="12"/>
    </row>
    <row r="13136" spans="7:7" x14ac:dyDescent="0.2">
      <c r="G13136" s="12"/>
    </row>
    <row r="13137" spans="7:7" x14ac:dyDescent="0.2">
      <c r="G13137" s="12"/>
    </row>
    <row r="13138" spans="7:7" x14ac:dyDescent="0.2">
      <c r="G13138" s="12"/>
    </row>
    <row r="13139" spans="7:7" x14ac:dyDescent="0.2">
      <c r="G13139" s="12"/>
    </row>
    <row r="13140" spans="7:7" x14ac:dyDescent="0.2">
      <c r="G13140" s="12"/>
    </row>
    <row r="13141" spans="7:7" x14ac:dyDescent="0.2">
      <c r="G13141" s="12"/>
    </row>
    <row r="13142" spans="7:7" x14ac:dyDescent="0.2">
      <c r="G13142" s="12"/>
    </row>
    <row r="13143" spans="7:7" x14ac:dyDescent="0.2">
      <c r="G13143" s="12"/>
    </row>
    <row r="13144" spans="7:7" x14ac:dyDescent="0.2">
      <c r="G13144" s="12"/>
    </row>
    <row r="13145" spans="7:7" x14ac:dyDescent="0.2">
      <c r="G13145" s="12"/>
    </row>
    <row r="13146" spans="7:7" x14ac:dyDescent="0.2">
      <c r="G13146" s="12"/>
    </row>
    <row r="13147" spans="7:7" x14ac:dyDescent="0.2">
      <c r="G13147" s="12"/>
    </row>
    <row r="13148" spans="7:7" x14ac:dyDescent="0.2">
      <c r="G13148" s="12"/>
    </row>
    <row r="13149" spans="7:7" x14ac:dyDescent="0.2">
      <c r="G13149" s="12"/>
    </row>
    <row r="13150" spans="7:7" x14ac:dyDescent="0.2">
      <c r="G13150" s="12"/>
    </row>
    <row r="13151" spans="7:7" x14ac:dyDescent="0.2">
      <c r="G13151" s="12"/>
    </row>
    <row r="13152" spans="7:7" x14ac:dyDescent="0.2">
      <c r="G13152" s="12"/>
    </row>
    <row r="13153" spans="7:7" x14ac:dyDescent="0.2">
      <c r="G13153" s="12"/>
    </row>
    <row r="13154" spans="7:7" x14ac:dyDescent="0.2">
      <c r="G13154" s="12"/>
    </row>
    <row r="13155" spans="7:7" x14ac:dyDescent="0.2">
      <c r="G13155" s="12"/>
    </row>
    <row r="13156" spans="7:7" x14ac:dyDescent="0.2">
      <c r="G13156" s="12"/>
    </row>
    <row r="13157" spans="7:7" x14ac:dyDescent="0.2">
      <c r="G13157" s="12"/>
    </row>
    <row r="13158" spans="7:7" x14ac:dyDescent="0.2">
      <c r="G13158" s="12"/>
    </row>
    <row r="13159" spans="7:7" x14ac:dyDescent="0.2">
      <c r="G13159" s="12"/>
    </row>
    <row r="13160" spans="7:7" x14ac:dyDescent="0.2">
      <c r="G13160" s="12"/>
    </row>
    <row r="13161" spans="7:7" x14ac:dyDescent="0.2">
      <c r="G13161" s="12"/>
    </row>
    <row r="13162" spans="7:7" x14ac:dyDescent="0.2">
      <c r="G13162" s="12"/>
    </row>
    <row r="13163" spans="7:7" x14ac:dyDescent="0.2">
      <c r="G13163" s="12"/>
    </row>
    <row r="13164" spans="7:7" x14ac:dyDescent="0.2">
      <c r="G13164" s="12"/>
    </row>
    <row r="13165" spans="7:7" x14ac:dyDescent="0.2">
      <c r="G13165" s="12"/>
    </row>
    <row r="13166" spans="7:7" x14ac:dyDescent="0.2">
      <c r="G13166" s="12"/>
    </row>
    <row r="13167" spans="7:7" x14ac:dyDescent="0.2">
      <c r="G13167" s="12"/>
    </row>
    <row r="13168" spans="7:7" x14ac:dyDescent="0.2">
      <c r="G13168" s="12"/>
    </row>
    <row r="13169" spans="7:7" x14ac:dyDescent="0.2">
      <c r="G13169" s="12"/>
    </row>
    <row r="13170" spans="7:7" x14ac:dyDescent="0.2">
      <c r="G13170" s="12"/>
    </row>
    <row r="13171" spans="7:7" x14ac:dyDescent="0.2">
      <c r="G13171" s="12"/>
    </row>
    <row r="13172" spans="7:7" x14ac:dyDescent="0.2">
      <c r="G13172" s="12"/>
    </row>
    <row r="13173" spans="7:7" x14ac:dyDescent="0.2">
      <c r="G13173" s="12"/>
    </row>
    <row r="13174" spans="7:7" x14ac:dyDescent="0.2">
      <c r="G13174" s="12"/>
    </row>
    <row r="13175" spans="7:7" x14ac:dyDescent="0.2">
      <c r="G13175" s="12"/>
    </row>
    <row r="13176" spans="7:7" x14ac:dyDescent="0.2">
      <c r="G13176" s="12"/>
    </row>
    <row r="13177" spans="7:7" x14ac:dyDescent="0.2">
      <c r="G13177" s="12"/>
    </row>
    <row r="13178" spans="7:7" x14ac:dyDescent="0.2">
      <c r="G13178" s="12"/>
    </row>
    <row r="13179" spans="7:7" x14ac:dyDescent="0.2">
      <c r="G13179" s="12"/>
    </row>
    <row r="13180" spans="7:7" x14ac:dyDescent="0.2">
      <c r="G13180" s="12"/>
    </row>
    <row r="13181" spans="7:7" x14ac:dyDescent="0.2">
      <c r="G13181" s="12"/>
    </row>
    <row r="13182" spans="7:7" x14ac:dyDescent="0.2">
      <c r="G13182" s="12"/>
    </row>
    <row r="13183" spans="7:7" x14ac:dyDescent="0.2">
      <c r="G13183" s="12"/>
    </row>
    <row r="13184" spans="7:7" x14ac:dyDescent="0.2">
      <c r="G13184" s="12"/>
    </row>
    <row r="13185" spans="7:7" x14ac:dyDescent="0.2">
      <c r="G13185" s="12"/>
    </row>
    <row r="13186" spans="7:7" x14ac:dyDescent="0.2">
      <c r="G13186" s="12"/>
    </row>
    <row r="13187" spans="7:7" x14ac:dyDescent="0.2">
      <c r="G13187" s="12"/>
    </row>
    <row r="13188" spans="7:7" x14ac:dyDescent="0.2">
      <c r="G13188" s="12"/>
    </row>
    <row r="13189" spans="7:7" x14ac:dyDescent="0.2">
      <c r="G13189" s="12"/>
    </row>
    <row r="13190" spans="7:7" x14ac:dyDescent="0.2">
      <c r="G13190" s="12"/>
    </row>
    <row r="13191" spans="7:7" x14ac:dyDescent="0.2">
      <c r="G13191" s="12"/>
    </row>
    <row r="13192" spans="7:7" x14ac:dyDescent="0.2">
      <c r="G13192" s="12"/>
    </row>
    <row r="13193" spans="7:7" x14ac:dyDescent="0.2">
      <c r="G13193" s="12"/>
    </row>
    <row r="13194" spans="7:7" x14ac:dyDescent="0.2">
      <c r="G13194" s="12"/>
    </row>
    <row r="13195" spans="7:7" x14ac:dyDescent="0.2">
      <c r="G13195" s="12"/>
    </row>
    <row r="13196" spans="7:7" x14ac:dyDescent="0.2">
      <c r="G13196" s="12"/>
    </row>
    <row r="13197" spans="7:7" x14ac:dyDescent="0.2">
      <c r="G13197" s="12"/>
    </row>
    <row r="13198" spans="7:7" x14ac:dyDescent="0.2">
      <c r="G13198" s="12"/>
    </row>
    <row r="13199" spans="7:7" x14ac:dyDescent="0.2">
      <c r="G13199" s="12"/>
    </row>
    <row r="13200" spans="7:7" x14ac:dyDescent="0.2">
      <c r="G13200" s="12"/>
    </row>
    <row r="13201" spans="7:7" x14ac:dyDescent="0.2">
      <c r="G13201" s="12"/>
    </row>
    <row r="13202" spans="7:7" x14ac:dyDescent="0.2">
      <c r="G13202" s="12"/>
    </row>
    <row r="13203" spans="7:7" x14ac:dyDescent="0.2">
      <c r="G13203" s="12"/>
    </row>
    <row r="13204" spans="7:7" x14ac:dyDescent="0.2">
      <c r="G13204" s="12"/>
    </row>
    <row r="13205" spans="7:7" x14ac:dyDescent="0.2">
      <c r="G13205" s="12"/>
    </row>
    <row r="13206" spans="7:7" x14ac:dyDescent="0.2">
      <c r="G13206" s="12"/>
    </row>
    <row r="13207" spans="7:7" x14ac:dyDescent="0.2">
      <c r="G13207" s="12"/>
    </row>
    <row r="13208" spans="7:7" x14ac:dyDescent="0.2">
      <c r="G13208" s="12"/>
    </row>
    <row r="13209" spans="7:7" x14ac:dyDescent="0.2">
      <c r="G13209" s="12"/>
    </row>
    <row r="13210" spans="7:7" x14ac:dyDescent="0.2">
      <c r="G13210" s="12"/>
    </row>
    <row r="13211" spans="7:7" x14ac:dyDescent="0.2">
      <c r="G13211" s="12"/>
    </row>
    <row r="13212" spans="7:7" x14ac:dyDescent="0.2">
      <c r="G13212" s="12"/>
    </row>
    <row r="13213" spans="7:7" x14ac:dyDescent="0.2">
      <c r="G13213" s="12"/>
    </row>
    <row r="13214" spans="7:7" x14ac:dyDescent="0.2">
      <c r="G13214" s="12"/>
    </row>
    <row r="13215" spans="7:7" x14ac:dyDescent="0.2">
      <c r="G13215" s="12"/>
    </row>
    <row r="13216" spans="7:7" x14ac:dyDescent="0.2">
      <c r="G13216" s="12"/>
    </row>
    <row r="13217" spans="7:7" x14ac:dyDescent="0.2">
      <c r="G13217" s="12"/>
    </row>
    <row r="13218" spans="7:7" x14ac:dyDescent="0.2">
      <c r="G13218" s="12"/>
    </row>
    <row r="13219" spans="7:7" x14ac:dyDescent="0.2">
      <c r="G13219" s="12"/>
    </row>
    <row r="13220" spans="7:7" x14ac:dyDescent="0.2">
      <c r="G13220" s="12"/>
    </row>
    <row r="13221" spans="7:7" x14ac:dyDescent="0.2">
      <c r="G13221" s="12"/>
    </row>
    <row r="13222" spans="7:7" x14ac:dyDescent="0.2">
      <c r="G13222" s="12"/>
    </row>
    <row r="13223" spans="7:7" x14ac:dyDescent="0.2">
      <c r="G13223" s="12"/>
    </row>
    <row r="13224" spans="7:7" x14ac:dyDescent="0.2">
      <c r="G13224" s="12"/>
    </row>
    <row r="13225" spans="7:7" x14ac:dyDescent="0.2">
      <c r="G13225" s="12"/>
    </row>
    <row r="13226" spans="7:7" x14ac:dyDescent="0.2">
      <c r="G13226" s="12"/>
    </row>
    <row r="13227" spans="7:7" x14ac:dyDescent="0.2">
      <c r="G13227" s="12"/>
    </row>
    <row r="13228" spans="7:7" x14ac:dyDescent="0.2">
      <c r="G13228" s="12"/>
    </row>
    <row r="13229" spans="7:7" x14ac:dyDescent="0.2">
      <c r="G13229" s="12"/>
    </row>
    <row r="13230" spans="7:7" x14ac:dyDescent="0.2">
      <c r="G13230" s="12"/>
    </row>
    <row r="13231" spans="7:7" x14ac:dyDescent="0.2">
      <c r="G13231" s="12"/>
    </row>
    <row r="13232" spans="7:7" x14ac:dyDescent="0.2">
      <c r="G13232" s="12"/>
    </row>
    <row r="13233" spans="7:7" x14ac:dyDescent="0.2">
      <c r="G13233" s="12"/>
    </row>
    <row r="13234" spans="7:7" x14ac:dyDescent="0.2">
      <c r="G13234" s="12"/>
    </row>
    <row r="13235" spans="7:7" x14ac:dyDescent="0.2">
      <c r="G13235" s="12"/>
    </row>
    <row r="13236" spans="7:7" x14ac:dyDescent="0.2">
      <c r="G13236" s="12"/>
    </row>
    <row r="13237" spans="7:7" x14ac:dyDescent="0.2">
      <c r="G13237" s="12"/>
    </row>
    <row r="13238" spans="7:7" x14ac:dyDescent="0.2">
      <c r="G13238" s="12"/>
    </row>
    <row r="13239" spans="7:7" x14ac:dyDescent="0.2">
      <c r="G13239" s="12"/>
    </row>
    <row r="13240" spans="7:7" x14ac:dyDescent="0.2">
      <c r="G13240" s="12"/>
    </row>
    <row r="13241" spans="7:7" x14ac:dyDescent="0.2">
      <c r="G13241" s="12"/>
    </row>
    <row r="13242" spans="7:7" x14ac:dyDescent="0.2">
      <c r="G13242" s="12"/>
    </row>
    <row r="13243" spans="7:7" x14ac:dyDescent="0.2">
      <c r="G13243" s="12"/>
    </row>
    <row r="13244" spans="7:7" x14ac:dyDescent="0.2">
      <c r="G13244" s="12"/>
    </row>
    <row r="13245" spans="7:7" x14ac:dyDescent="0.2">
      <c r="G13245" s="12"/>
    </row>
    <row r="13246" spans="7:7" x14ac:dyDescent="0.2">
      <c r="G13246" s="12"/>
    </row>
    <row r="13247" spans="7:7" x14ac:dyDescent="0.2">
      <c r="G13247" s="12"/>
    </row>
    <row r="13248" spans="7:7" x14ac:dyDescent="0.2">
      <c r="G13248" s="12"/>
    </row>
    <row r="13249" spans="7:7" x14ac:dyDescent="0.2">
      <c r="G13249" s="12"/>
    </row>
    <row r="13250" spans="7:7" x14ac:dyDescent="0.2">
      <c r="G13250" s="12"/>
    </row>
    <row r="13251" spans="7:7" x14ac:dyDescent="0.2">
      <c r="G13251" s="12"/>
    </row>
    <row r="13252" spans="7:7" x14ac:dyDescent="0.2">
      <c r="G13252" s="12"/>
    </row>
    <row r="13253" spans="7:7" x14ac:dyDescent="0.2">
      <c r="G13253" s="12"/>
    </row>
    <row r="13254" spans="7:7" x14ac:dyDescent="0.2">
      <c r="G13254" s="12"/>
    </row>
    <row r="13255" spans="7:7" x14ac:dyDescent="0.2">
      <c r="G13255" s="12"/>
    </row>
    <row r="13256" spans="7:7" x14ac:dyDescent="0.2">
      <c r="G13256" s="12"/>
    </row>
    <row r="13257" spans="7:7" x14ac:dyDescent="0.2">
      <c r="G13257" s="12"/>
    </row>
    <row r="13258" spans="7:7" x14ac:dyDescent="0.2">
      <c r="G13258" s="12"/>
    </row>
    <row r="13259" spans="7:7" x14ac:dyDescent="0.2">
      <c r="G13259" s="12"/>
    </row>
    <row r="13260" spans="7:7" x14ac:dyDescent="0.2">
      <c r="G13260" s="12"/>
    </row>
    <row r="13261" spans="7:7" x14ac:dyDescent="0.2">
      <c r="G13261" s="12"/>
    </row>
    <row r="13262" spans="7:7" x14ac:dyDescent="0.2">
      <c r="G13262" s="12"/>
    </row>
    <row r="13263" spans="7:7" x14ac:dyDescent="0.2">
      <c r="G13263" s="12"/>
    </row>
    <row r="13264" spans="7:7" x14ac:dyDescent="0.2">
      <c r="G13264" s="12"/>
    </row>
    <row r="13265" spans="7:7" x14ac:dyDescent="0.2">
      <c r="G13265" s="12"/>
    </row>
    <row r="13266" spans="7:7" x14ac:dyDescent="0.2">
      <c r="G13266" s="12"/>
    </row>
    <row r="13267" spans="7:7" x14ac:dyDescent="0.2">
      <c r="G13267" s="12"/>
    </row>
    <row r="13268" spans="7:7" x14ac:dyDescent="0.2">
      <c r="G13268" s="12"/>
    </row>
    <row r="13269" spans="7:7" x14ac:dyDescent="0.2">
      <c r="G13269" s="12"/>
    </row>
    <row r="13270" spans="7:7" x14ac:dyDescent="0.2">
      <c r="G13270" s="12"/>
    </row>
    <row r="13271" spans="7:7" x14ac:dyDescent="0.2">
      <c r="G13271" s="12"/>
    </row>
    <row r="13272" spans="7:7" x14ac:dyDescent="0.2">
      <c r="G13272" s="12"/>
    </row>
    <row r="13273" spans="7:7" x14ac:dyDescent="0.2">
      <c r="G13273" s="12"/>
    </row>
    <row r="13274" spans="7:7" x14ac:dyDescent="0.2">
      <c r="G13274" s="12"/>
    </row>
    <row r="13275" spans="7:7" x14ac:dyDescent="0.2">
      <c r="G13275" s="12"/>
    </row>
    <row r="13276" spans="7:7" x14ac:dyDescent="0.2">
      <c r="G13276" s="12"/>
    </row>
    <row r="13277" spans="7:7" x14ac:dyDescent="0.2">
      <c r="G13277" s="12"/>
    </row>
    <row r="13278" spans="7:7" x14ac:dyDescent="0.2">
      <c r="G13278" s="12"/>
    </row>
    <row r="13279" spans="7:7" x14ac:dyDescent="0.2">
      <c r="G13279" s="12"/>
    </row>
    <row r="13280" spans="7:7" x14ac:dyDescent="0.2">
      <c r="G13280" s="12"/>
    </row>
    <row r="13281" spans="7:7" x14ac:dyDescent="0.2">
      <c r="G13281" s="12"/>
    </row>
    <row r="13282" spans="7:7" x14ac:dyDescent="0.2">
      <c r="G13282" s="12"/>
    </row>
    <row r="13283" spans="7:7" x14ac:dyDescent="0.2">
      <c r="G13283" s="12"/>
    </row>
    <row r="13284" spans="7:7" x14ac:dyDescent="0.2">
      <c r="G13284" s="12"/>
    </row>
    <row r="13285" spans="7:7" x14ac:dyDescent="0.2">
      <c r="G13285" s="12"/>
    </row>
    <row r="13286" spans="7:7" x14ac:dyDescent="0.2">
      <c r="G13286" s="12"/>
    </row>
    <row r="13287" spans="7:7" x14ac:dyDescent="0.2">
      <c r="G13287" s="12"/>
    </row>
    <row r="13288" spans="7:7" x14ac:dyDescent="0.2">
      <c r="G13288" s="12"/>
    </row>
    <row r="13289" spans="7:7" x14ac:dyDescent="0.2">
      <c r="G13289" s="12"/>
    </row>
    <row r="13290" spans="7:7" x14ac:dyDescent="0.2">
      <c r="G13290" s="12"/>
    </row>
    <row r="13291" spans="7:7" x14ac:dyDescent="0.2">
      <c r="G13291" s="12"/>
    </row>
    <row r="13292" spans="7:7" x14ac:dyDescent="0.2">
      <c r="G13292" s="12"/>
    </row>
    <row r="13293" spans="7:7" x14ac:dyDescent="0.2">
      <c r="G13293" s="12"/>
    </row>
    <row r="13294" spans="7:7" x14ac:dyDescent="0.2">
      <c r="G13294" s="12"/>
    </row>
    <row r="13295" spans="7:7" x14ac:dyDescent="0.2">
      <c r="G13295" s="12"/>
    </row>
    <row r="13296" spans="7:7" x14ac:dyDescent="0.2">
      <c r="G13296" s="12"/>
    </row>
    <row r="13297" spans="7:7" x14ac:dyDescent="0.2">
      <c r="G13297" s="12"/>
    </row>
    <row r="13298" spans="7:7" x14ac:dyDescent="0.2">
      <c r="G13298" s="12"/>
    </row>
    <row r="13299" spans="7:7" x14ac:dyDescent="0.2">
      <c r="G13299" s="12"/>
    </row>
    <row r="13300" spans="7:7" x14ac:dyDescent="0.2">
      <c r="G13300" s="12"/>
    </row>
    <row r="13301" spans="7:7" x14ac:dyDescent="0.2">
      <c r="G13301" s="12"/>
    </row>
    <row r="13302" spans="7:7" x14ac:dyDescent="0.2">
      <c r="G13302" s="12"/>
    </row>
    <row r="13303" spans="7:7" x14ac:dyDescent="0.2">
      <c r="G13303" s="12"/>
    </row>
    <row r="13304" spans="7:7" x14ac:dyDescent="0.2">
      <c r="G13304" s="12"/>
    </row>
    <row r="13305" spans="7:7" x14ac:dyDescent="0.2">
      <c r="G13305" s="12"/>
    </row>
    <row r="13306" spans="7:7" x14ac:dyDescent="0.2">
      <c r="G13306" s="12"/>
    </row>
    <row r="13307" spans="7:7" x14ac:dyDescent="0.2">
      <c r="G13307" s="12"/>
    </row>
    <row r="13308" spans="7:7" x14ac:dyDescent="0.2">
      <c r="G13308" s="12"/>
    </row>
    <row r="13309" spans="7:7" x14ac:dyDescent="0.2">
      <c r="G13309" s="12"/>
    </row>
    <row r="13310" spans="7:7" x14ac:dyDescent="0.2">
      <c r="G13310" s="12"/>
    </row>
    <row r="13311" spans="7:7" x14ac:dyDescent="0.2">
      <c r="G13311" s="12"/>
    </row>
    <row r="13312" spans="7:7" x14ac:dyDescent="0.2">
      <c r="G13312" s="12"/>
    </row>
    <row r="13313" spans="7:7" x14ac:dyDescent="0.2">
      <c r="G13313" s="12"/>
    </row>
    <row r="13314" spans="7:7" x14ac:dyDescent="0.2">
      <c r="G13314" s="12"/>
    </row>
    <row r="13315" spans="7:7" x14ac:dyDescent="0.2">
      <c r="G13315" s="12"/>
    </row>
    <row r="13316" spans="7:7" x14ac:dyDescent="0.2">
      <c r="G13316" s="12"/>
    </row>
    <row r="13317" spans="7:7" x14ac:dyDescent="0.2">
      <c r="G13317" s="12"/>
    </row>
    <row r="13318" spans="7:7" x14ac:dyDescent="0.2">
      <c r="G13318" s="12"/>
    </row>
    <row r="13319" spans="7:7" x14ac:dyDescent="0.2">
      <c r="G13319" s="12"/>
    </row>
    <row r="13320" spans="7:7" x14ac:dyDescent="0.2">
      <c r="G13320" s="12"/>
    </row>
    <row r="13321" spans="7:7" x14ac:dyDescent="0.2">
      <c r="G13321" s="12"/>
    </row>
    <row r="13322" spans="7:7" x14ac:dyDescent="0.2">
      <c r="G13322" s="12"/>
    </row>
    <row r="13323" spans="7:7" x14ac:dyDescent="0.2">
      <c r="G13323" s="12"/>
    </row>
    <row r="13324" spans="7:7" x14ac:dyDescent="0.2">
      <c r="G13324" s="12"/>
    </row>
    <row r="13325" spans="7:7" x14ac:dyDescent="0.2">
      <c r="G13325" s="12"/>
    </row>
    <row r="13326" spans="7:7" x14ac:dyDescent="0.2">
      <c r="G13326" s="12"/>
    </row>
    <row r="13327" spans="7:7" x14ac:dyDescent="0.2">
      <c r="G13327" s="12"/>
    </row>
    <row r="13328" spans="7:7" x14ac:dyDescent="0.2">
      <c r="G13328" s="12"/>
    </row>
    <row r="13329" spans="7:7" x14ac:dyDescent="0.2">
      <c r="G13329" s="12"/>
    </row>
    <row r="13330" spans="7:7" x14ac:dyDescent="0.2">
      <c r="G13330" s="12"/>
    </row>
    <row r="13331" spans="7:7" x14ac:dyDescent="0.2">
      <c r="G13331" s="12"/>
    </row>
    <row r="13332" spans="7:7" x14ac:dyDescent="0.2">
      <c r="G13332" s="12"/>
    </row>
    <row r="13333" spans="7:7" x14ac:dyDescent="0.2">
      <c r="G13333" s="12"/>
    </row>
    <row r="13334" spans="7:7" x14ac:dyDescent="0.2">
      <c r="G13334" s="12"/>
    </row>
    <row r="13335" spans="7:7" x14ac:dyDescent="0.2">
      <c r="G13335" s="12"/>
    </row>
    <row r="13336" spans="7:7" x14ac:dyDescent="0.2">
      <c r="G13336" s="12"/>
    </row>
    <row r="13337" spans="7:7" x14ac:dyDescent="0.2">
      <c r="G13337" s="12"/>
    </row>
    <row r="13338" spans="7:7" x14ac:dyDescent="0.2">
      <c r="G13338" s="12"/>
    </row>
    <row r="13339" spans="7:7" x14ac:dyDescent="0.2">
      <c r="G13339" s="12"/>
    </row>
    <row r="13340" spans="7:7" x14ac:dyDescent="0.2">
      <c r="G13340" s="12"/>
    </row>
    <row r="13341" spans="7:7" x14ac:dyDescent="0.2">
      <c r="G13341" s="12"/>
    </row>
    <row r="13342" spans="7:7" x14ac:dyDescent="0.2">
      <c r="G13342" s="12"/>
    </row>
    <row r="13343" spans="7:7" x14ac:dyDescent="0.2">
      <c r="G13343" s="12"/>
    </row>
    <row r="13344" spans="7:7" x14ac:dyDescent="0.2">
      <c r="G13344" s="12"/>
    </row>
    <row r="13345" spans="7:7" x14ac:dyDescent="0.2">
      <c r="G13345" s="12"/>
    </row>
    <row r="13346" spans="7:7" x14ac:dyDescent="0.2">
      <c r="G13346" s="12"/>
    </row>
    <row r="13347" spans="7:7" x14ac:dyDescent="0.2">
      <c r="G13347" s="12"/>
    </row>
    <row r="13348" spans="7:7" x14ac:dyDescent="0.2">
      <c r="G13348" s="12"/>
    </row>
    <row r="13349" spans="7:7" x14ac:dyDescent="0.2">
      <c r="G13349" s="12"/>
    </row>
    <row r="13350" spans="7:7" x14ac:dyDescent="0.2">
      <c r="G13350" s="12"/>
    </row>
    <row r="13351" spans="7:7" x14ac:dyDescent="0.2">
      <c r="G13351" s="12"/>
    </row>
    <row r="13352" spans="7:7" x14ac:dyDescent="0.2">
      <c r="G13352" s="12"/>
    </row>
    <row r="13353" spans="7:7" x14ac:dyDescent="0.2">
      <c r="G13353" s="12"/>
    </row>
    <row r="13354" spans="7:7" x14ac:dyDescent="0.2">
      <c r="G13354" s="12"/>
    </row>
    <row r="13355" spans="7:7" x14ac:dyDescent="0.2">
      <c r="G13355" s="12"/>
    </row>
    <row r="13356" spans="7:7" x14ac:dyDescent="0.2">
      <c r="G13356" s="12"/>
    </row>
    <row r="13357" spans="7:7" x14ac:dyDescent="0.2">
      <c r="G13357" s="12"/>
    </row>
    <row r="13358" spans="7:7" x14ac:dyDescent="0.2">
      <c r="G13358" s="12"/>
    </row>
    <row r="13359" spans="7:7" x14ac:dyDescent="0.2">
      <c r="G13359" s="12"/>
    </row>
    <row r="13360" spans="7:7" x14ac:dyDescent="0.2">
      <c r="G13360" s="12"/>
    </row>
    <row r="13361" spans="7:7" x14ac:dyDescent="0.2">
      <c r="G13361" s="12"/>
    </row>
    <row r="13362" spans="7:7" x14ac:dyDescent="0.2">
      <c r="G13362" s="12"/>
    </row>
    <row r="13363" spans="7:7" x14ac:dyDescent="0.2">
      <c r="G13363" s="12"/>
    </row>
    <row r="13364" spans="7:7" x14ac:dyDescent="0.2">
      <c r="G13364" s="12"/>
    </row>
    <row r="13365" spans="7:7" x14ac:dyDescent="0.2">
      <c r="G13365" s="12"/>
    </row>
    <row r="13366" spans="7:7" x14ac:dyDescent="0.2">
      <c r="G13366" s="12"/>
    </row>
    <row r="13367" spans="7:7" x14ac:dyDescent="0.2">
      <c r="G13367" s="12"/>
    </row>
    <row r="13368" spans="7:7" x14ac:dyDescent="0.2">
      <c r="G13368" s="12"/>
    </row>
    <row r="13369" spans="7:7" x14ac:dyDescent="0.2">
      <c r="G13369" s="12"/>
    </row>
    <row r="13370" spans="7:7" x14ac:dyDescent="0.2">
      <c r="G13370" s="12"/>
    </row>
    <row r="13371" spans="7:7" x14ac:dyDescent="0.2">
      <c r="G13371" s="12"/>
    </row>
    <row r="13372" spans="7:7" x14ac:dyDescent="0.2">
      <c r="G13372" s="12"/>
    </row>
    <row r="13373" spans="7:7" x14ac:dyDescent="0.2">
      <c r="G13373" s="12"/>
    </row>
    <row r="13374" spans="7:7" x14ac:dyDescent="0.2">
      <c r="G13374" s="12"/>
    </row>
    <row r="13375" spans="7:7" x14ac:dyDescent="0.2">
      <c r="G13375" s="12"/>
    </row>
    <row r="13376" spans="7:7" x14ac:dyDescent="0.2">
      <c r="G13376" s="12"/>
    </row>
    <row r="13377" spans="7:7" x14ac:dyDescent="0.2">
      <c r="G13377" s="12"/>
    </row>
    <row r="13378" spans="7:7" x14ac:dyDescent="0.2">
      <c r="G13378" s="12"/>
    </row>
    <row r="13379" spans="7:7" x14ac:dyDescent="0.2">
      <c r="G13379" s="12"/>
    </row>
    <row r="13380" spans="7:7" x14ac:dyDescent="0.2">
      <c r="G13380" s="12"/>
    </row>
    <row r="13381" spans="7:7" x14ac:dyDescent="0.2">
      <c r="G13381" s="12"/>
    </row>
    <row r="13382" spans="7:7" x14ac:dyDescent="0.2">
      <c r="G13382" s="12"/>
    </row>
    <row r="13383" spans="7:7" x14ac:dyDescent="0.2">
      <c r="G13383" s="12"/>
    </row>
    <row r="13384" spans="7:7" x14ac:dyDescent="0.2">
      <c r="G13384" s="12"/>
    </row>
    <row r="13385" spans="7:7" x14ac:dyDescent="0.2">
      <c r="G13385" s="12"/>
    </row>
    <row r="13386" spans="7:7" x14ac:dyDescent="0.2">
      <c r="G13386" s="12"/>
    </row>
    <row r="13387" spans="7:7" x14ac:dyDescent="0.2">
      <c r="G13387" s="12"/>
    </row>
    <row r="13388" spans="7:7" x14ac:dyDescent="0.2">
      <c r="G13388" s="12"/>
    </row>
    <row r="13389" spans="7:7" x14ac:dyDescent="0.2">
      <c r="G13389" s="12"/>
    </row>
    <row r="13390" spans="7:7" x14ac:dyDescent="0.2">
      <c r="G13390" s="12"/>
    </row>
    <row r="13391" spans="7:7" x14ac:dyDescent="0.2">
      <c r="G13391" s="12"/>
    </row>
    <row r="13392" spans="7:7" x14ac:dyDescent="0.2">
      <c r="G13392" s="12"/>
    </row>
    <row r="13393" spans="7:7" x14ac:dyDescent="0.2">
      <c r="G13393" s="12"/>
    </row>
    <row r="13394" spans="7:7" x14ac:dyDescent="0.2">
      <c r="G13394" s="12"/>
    </row>
    <row r="13395" spans="7:7" x14ac:dyDescent="0.2">
      <c r="G13395" s="12"/>
    </row>
    <row r="13396" spans="7:7" x14ac:dyDescent="0.2">
      <c r="G13396" s="12"/>
    </row>
    <row r="13397" spans="7:7" x14ac:dyDescent="0.2">
      <c r="G13397" s="12"/>
    </row>
    <row r="13398" spans="7:7" x14ac:dyDescent="0.2">
      <c r="G13398" s="12"/>
    </row>
    <row r="13399" spans="7:7" x14ac:dyDescent="0.2">
      <c r="G13399" s="12"/>
    </row>
    <row r="13400" spans="7:7" x14ac:dyDescent="0.2">
      <c r="G13400" s="12"/>
    </row>
    <row r="13401" spans="7:7" x14ac:dyDescent="0.2">
      <c r="G13401" s="12"/>
    </row>
    <row r="13402" spans="7:7" x14ac:dyDescent="0.2">
      <c r="G13402" s="12"/>
    </row>
    <row r="13403" spans="7:7" x14ac:dyDescent="0.2">
      <c r="G13403" s="12"/>
    </row>
    <row r="13404" spans="7:7" x14ac:dyDescent="0.2">
      <c r="G13404" s="12"/>
    </row>
    <row r="13405" spans="7:7" x14ac:dyDescent="0.2">
      <c r="G13405" s="12"/>
    </row>
    <row r="13406" spans="7:7" x14ac:dyDescent="0.2">
      <c r="G13406" s="12"/>
    </row>
    <row r="13407" spans="7:7" x14ac:dyDescent="0.2">
      <c r="G13407" s="12"/>
    </row>
    <row r="13408" spans="7:7" x14ac:dyDescent="0.2">
      <c r="G13408" s="12"/>
    </row>
    <row r="13409" spans="7:7" x14ac:dyDescent="0.2">
      <c r="G13409" s="12"/>
    </row>
    <row r="13410" spans="7:7" x14ac:dyDescent="0.2">
      <c r="G13410" s="12"/>
    </row>
    <row r="13411" spans="7:7" x14ac:dyDescent="0.2">
      <c r="G13411" s="12"/>
    </row>
    <row r="13412" spans="7:7" x14ac:dyDescent="0.2">
      <c r="G13412" s="12"/>
    </row>
    <row r="13413" spans="7:7" x14ac:dyDescent="0.2">
      <c r="G13413" s="12"/>
    </row>
    <row r="13414" spans="7:7" x14ac:dyDescent="0.2">
      <c r="G13414" s="12"/>
    </row>
    <row r="13415" spans="7:7" x14ac:dyDescent="0.2">
      <c r="G13415" s="12"/>
    </row>
    <row r="13416" spans="7:7" x14ac:dyDescent="0.2">
      <c r="G13416" s="12"/>
    </row>
    <row r="13417" spans="7:7" x14ac:dyDescent="0.2">
      <c r="G13417" s="12"/>
    </row>
    <row r="13418" spans="7:7" x14ac:dyDescent="0.2">
      <c r="G13418" s="12"/>
    </row>
    <row r="13419" spans="7:7" x14ac:dyDescent="0.2">
      <c r="G13419" s="12"/>
    </row>
    <row r="13420" spans="7:7" x14ac:dyDescent="0.2">
      <c r="G13420" s="12"/>
    </row>
    <row r="13421" spans="7:7" x14ac:dyDescent="0.2">
      <c r="G13421" s="12"/>
    </row>
    <row r="13422" spans="7:7" x14ac:dyDescent="0.2">
      <c r="G13422" s="12"/>
    </row>
    <row r="13423" spans="7:7" x14ac:dyDescent="0.2">
      <c r="G13423" s="12"/>
    </row>
    <row r="13424" spans="7:7" x14ac:dyDescent="0.2">
      <c r="G13424" s="12"/>
    </row>
    <row r="13425" spans="7:7" x14ac:dyDescent="0.2">
      <c r="G13425" s="12"/>
    </row>
    <row r="13426" spans="7:7" x14ac:dyDescent="0.2">
      <c r="G13426" s="12"/>
    </row>
    <row r="13427" spans="7:7" x14ac:dyDescent="0.2">
      <c r="G13427" s="12"/>
    </row>
    <row r="13428" spans="7:7" x14ac:dyDescent="0.2">
      <c r="G13428" s="12"/>
    </row>
    <row r="13429" spans="7:7" x14ac:dyDescent="0.2">
      <c r="G13429" s="12"/>
    </row>
    <row r="13430" spans="7:7" x14ac:dyDescent="0.2">
      <c r="G13430" s="12"/>
    </row>
    <row r="13431" spans="7:7" x14ac:dyDescent="0.2">
      <c r="G13431" s="12"/>
    </row>
    <row r="13432" spans="7:7" x14ac:dyDescent="0.2">
      <c r="G13432" s="12"/>
    </row>
    <row r="13433" spans="7:7" x14ac:dyDescent="0.2">
      <c r="G13433" s="12"/>
    </row>
    <row r="13434" spans="7:7" x14ac:dyDescent="0.2">
      <c r="G13434" s="12"/>
    </row>
    <row r="13435" spans="7:7" x14ac:dyDescent="0.2">
      <c r="G13435" s="12"/>
    </row>
    <row r="13436" spans="7:7" x14ac:dyDescent="0.2">
      <c r="G13436" s="12"/>
    </row>
    <row r="13437" spans="7:7" x14ac:dyDescent="0.2">
      <c r="G13437" s="12"/>
    </row>
    <row r="13438" spans="7:7" x14ac:dyDescent="0.2">
      <c r="G13438" s="12"/>
    </row>
    <row r="13439" spans="7:7" x14ac:dyDescent="0.2">
      <c r="G13439" s="12"/>
    </row>
    <row r="13440" spans="7:7" x14ac:dyDescent="0.2">
      <c r="G13440" s="12"/>
    </row>
    <row r="13441" spans="7:7" x14ac:dyDescent="0.2">
      <c r="G13441" s="12"/>
    </row>
    <row r="13442" spans="7:7" x14ac:dyDescent="0.2">
      <c r="G13442" s="12"/>
    </row>
    <row r="13443" spans="7:7" x14ac:dyDescent="0.2">
      <c r="G13443" s="12"/>
    </row>
    <row r="13444" spans="7:7" x14ac:dyDescent="0.2">
      <c r="G13444" s="12"/>
    </row>
    <row r="13445" spans="7:7" x14ac:dyDescent="0.2">
      <c r="G13445" s="12"/>
    </row>
    <row r="13446" spans="7:7" x14ac:dyDescent="0.2">
      <c r="G13446" s="12"/>
    </row>
    <row r="13447" spans="7:7" x14ac:dyDescent="0.2">
      <c r="G13447" s="12"/>
    </row>
    <row r="13448" spans="7:7" x14ac:dyDescent="0.2">
      <c r="G13448" s="12"/>
    </row>
    <row r="13449" spans="7:7" x14ac:dyDescent="0.2">
      <c r="G13449" s="12"/>
    </row>
    <row r="13450" spans="7:7" x14ac:dyDescent="0.2">
      <c r="G13450" s="12"/>
    </row>
    <row r="13451" spans="7:7" x14ac:dyDescent="0.2">
      <c r="G13451" s="12"/>
    </row>
    <row r="13452" spans="7:7" x14ac:dyDescent="0.2">
      <c r="G13452" s="12"/>
    </row>
    <row r="13453" spans="7:7" x14ac:dyDescent="0.2">
      <c r="G13453" s="12"/>
    </row>
    <row r="13454" spans="7:7" x14ac:dyDescent="0.2">
      <c r="G13454" s="12"/>
    </row>
    <row r="13455" spans="7:7" x14ac:dyDescent="0.2">
      <c r="G13455" s="12"/>
    </row>
    <row r="13456" spans="7:7" x14ac:dyDescent="0.2">
      <c r="G13456" s="12"/>
    </row>
    <row r="13457" spans="7:7" x14ac:dyDescent="0.2">
      <c r="G13457" s="12"/>
    </row>
    <row r="13458" spans="7:7" x14ac:dyDescent="0.2">
      <c r="G13458" s="12"/>
    </row>
    <row r="13459" spans="7:7" x14ac:dyDescent="0.2">
      <c r="G13459" s="12"/>
    </row>
    <row r="13460" spans="7:7" x14ac:dyDescent="0.2">
      <c r="G13460" s="12"/>
    </row>
    <row r="13461" spans="7:7" x14ac:dyDescent="0.2">
      <c r="G13461" s="12"/>
    </row>
    <row r="13462" spans="7:7" x14ac:dyDescent="0.2">
      <c r="G13462" s="12"/>
    </row>
    <row r="13463" spans="7:7" x14ac:dyDescent="0.2">
      <c r="G13463" s="12"/>
    </row>
    <row r="13464" spans="7:7" x14ac:dyDescent="0.2">
      <c r="G13464" s="12"/>
    </row>
    <row r="13465" spans="7:7" x14ac:dyDescent="0.2">
      <c r="G13465" s="12"/>
    </row>
    <row r="13466" spans="7:7" x14ac:dyDescent="0.2">
      <c r="G13466" s="12"/>
    </row>
    <row r="13467" spans="7:7" x14ac:dyDescent="0.2">
      <c r="G13467" s="12"/>
    </row>
    <row r="13468" spans="7:7" x14ac:dyDescent="0.2">
      <c r="G13468" s="12"/>
    </row>
    <row r="13469" spans="7:7" x14ac:dyDescent="0.2">
      <c r="G13469" s="12"/>
    </row>
    <row r="13470" spans="7:7" x14ac:dyDescent="0.2">
      <c r="G13470" s="12"/>
    </row>
    <row r="13471" spans="7:7" x14ac:dyDescent="0.2">
      <c r="G13471" s="12"/>
    </row>
    <row r="13472" spans="7:7" x14ac:dyDescent="0.2">
      <c r="G13472" s="12"/>
    </row>
    <row r="13473" spans="7:7" x14ac:dyDescent="0.2">
      <c r="G13473" s="12"/>
    </row>
    <row r="13474" spans="7:7" x14ac:dyDescent="0.2">
      <c r="G13474" s="12"/>
    </row>
    <row r="13475" spans="7:7" x14ac:dyDescent="0.2">
      <c r="G13475" s="12"/>
    </row>
    <row r="13476" spans="7:7" x14ac:dyDescent="0.2">
      <c r="G13476" s="12"/>
    </row>
    <row r="13477" spans="7:7" x14ac:dyDescent="0.2">
      <c r="G13477" s="12"/>
    </row>
    <row r="13478" spans="7:7" x14ac:dyDescent="0.2">
      <c r="G13478" s="12"/>
    </row>
    <row r="13479" spans="7:7" x14ac:dyDescent="0.2">
      <c r="G13479" s="12"/>
    </row>
    <row r="13480" spans="7:7" x14ac:dyDescent="0.2">
      <c r="G13480" s="12"/>
    </row>
    <row r="13481" spans="7:7" x14ac:dyDescent="0.2">
      <c r="G13481" s="12"/>
    </row>
    <row r="13482" spans="7:7" x14ac:dyDescent="0.2">
      <c r="G13482" s="12"/>
    </row>
    <row r="13483" spans="7:7" x14ac:dyDescent="0.2">
      <c r="G13483" s="12"/>
    </row>
    <row r="13484" spans="7:7" x14ac:dyDescent="0.2">
      <c r="G13484" s="12"/>
    </row>
    <row r="13485" spans="7:7" x14ac:dyDescent="0.2">
      <c r="G13485" s="12"/>
    </row>
    <row r="13486" spans="7:7" x14ac:dyDescent="0.2">
      <c r="G13486" s="12"/>
    </row>
    <row r="13487" spans="7:7" x14ac:dyDescent="0.2">
      <c r="G13487" s="12"/>
    </row>
    <row r="13488" spans="7:7" x14ac:dyDescent="0.2">
      <c r="G13488" s="12"/>
    </row>
    <row r="13489" spans="7:7" x14ac:dyDescent="0.2">
      <c r="G13489" s="12"/>
    </row>
    <row r="13490" spans="7:7" x14ac:dyDescent="0.2">
      <c r="G13490" s="12"/>
    </row>
    <row r="13491" spans="7:7" x14ac:dyDescent="0.2">
      <c r="G13491" s="12"/>
    </row>
    <row r="13492" spans="7:7" x14ac:dyDescent="0.2">
      <c r="G13492" s="12"/>
    </row>
    <row r="13493" spans="7:7" x14ac:dyDescent="0.2">
      <c r="G13493" s="12"/>
    </row>
    <row r="13494" spans="7:7" x14ac:dyDescent="0.2">
      <c r="G13494" s="12"/>
    </row>
    <row r="13495" spans="7:7" x14ac:dyDescent="0.2">
      <c r="G13495" s="12"/>
    </row>
    <row r="13496" spans="7:7" x14ac:dyDescent="0.2">
      <c r="G13496" s="12"/>
    </row>
    <row r="13497" spans="7:7" x14ac:dyDescent="0.2">
      <c r="G13497" s="12"/>
    </row>
    <row r="13498" spans="7:7" x14ac:dyDescent="0.2">
      <c r="G13498" s="12"/>
    </row>
    <row r="13499" spans="7:7" x14ac:dyDescent="0.2">
      <c r="G13499" s="12"/>
    </row>
    <row r="13500" spans="7:7" x14ac:dyDescent="0.2">
      <c r="G13500" s="12"/>
    </row>
    <row r="13501" spans="7:7" x14ac:dyDescent="0.2">
      <c r="G13501" s="12"/>
    </row>
    <row r="13502" spans="7:7" x14ac:dyDescent="0.2">
      <c r="G13502" s="12"/>
    </row>
    <row r="13503" spans="7:7" x14ac:dyDescent="0.2">
      <c r="G13503" s="12"/>
    </row>
    <row r="13504" spans="7:7" x14ac:dyDescent="0.2">
      <c r="G13504" s="12"/>
    </row>
    <row r="13505" spans="7:7" x14ac:dyDescent="0.2">
      <c r="G13505" s="12"/>
    </row>
    <row r="13506" spans="7:7" x14ac:dyDescent="0.2">
      <c r="G13506" s="12"/>
    </row>
    <row r="13507" spans="7:7" x14ac:dyDescent="0.2">
      <c r="G13507" s="12"/>
    </row>
    <row r="13508" spans="7:7" x14ac:dyDescent="0.2">
      <c r="G13508" s="12"/>
    </row>
    <row r="13509" spans="7:7" x14ac:dyDescent="0.2">
      <c r="G13509" s="12"/>
    </row>
    <row r="13510" spans="7:7" x14ac:dyDescent="0.2">
      <c r="G13510" s="12"/>
    </row>
    <row r="13511" spans="7:7" x14ac:dyDescent="0.2">
      <c r="G13511" s="12"/>
    </row>
    <row r="13512" spans="7:7" x14ac:dyDescent="0.2">
      <c r="G13512" s="12"/>
    </row>
    <row r="13513" spans="7:7" x14ac:dyDescent="0.2">
      <c r="G13513" s="12"/>
    </row>
    <row r="13514" spans="7:7" x14ac:dyDescent="0.2">
      <c r="G13514" s="12"/>
    </row>
    <row r="13515" spans="7:7" x14ac:dyDescent="0.2">
      <c r="G13515" s="12"/>
    </row>
    <row r="13516" spans="7:7" x14ac:dyDescent="0.2">
      <c r="G13516" s="12"/>
    </row>
    <row r="13517" spans="7:7" x14ac:dyDescent="0.2">
      <c r="G13517" s="12"/>
    </row>
    <row r="13518" spans="7:7" x14ac:dyDescent="0.2">
      <c r="G13518" s="12"/>
    </row>
    <row r="13519" spans="7:7" x14ac:dyDescent="0.2">
      <c r="G13519" s="12"/>
    </row>
    <row r="13520" spans="7:7" x14ac:dyDescent="0.2">
      <c r="G13520" s="12"/>
    </row>
    <row r="13521" spans="7:7" x14ac:dyDescent="0.2">
      <c r="G13521" s="12"/>
    </row>
    <row r="13522" spans="7:7" x14ac:dyDescent="0.2">
      <c r="G13522" s="12"/>
    </row>
    <row r="13523" spans="7:7" x14ac:dyDescent="0.2">
      <c r="G13523" s="12"/>
    </row>
    <row r="13524" spans="7:7" x14ac:dyDescent="0.2">
      <c r="G13524" s="12"/>
    </row>
    <row r="13525" spans="7:7" x14ac:dyDescent="0.2">
      <c r="G13525" s="12"/>
    </row>
    <row r="13526" spans="7:7" x14ac:dyDescent="0.2">
      <c r="G13526" s="12"/>
    </row>
    <row r="13527" spans="7:7" x14ac:dyDescent="0.2">
      <c r="G13527" s="12"/>
    </row>
    <row r="13528" spans="7:7" x14ac:dyDescent="0.2">
      <c r="G13528" s="12"/>
    </row>
    <row r="13529" spans="7:7" x14ac:dyDescent="0.2">
      <c r="G13529" s="12"/>
    </row>
    <row r="13530" spans="7:7" x14ac:dyDescent="0.2">
      <c r="G13530" s="12"/>
    </row>
    <row r="13531" spans="7:7" x14ac:dyDescent="0.2">
      <c r="G13531" s="12"/>
    </row>
    <row r="13532" spans="7:7" x14ac:dyDescent="0.2">
      <c r="G13532" s="12"/>
    </row>
    <row r="13533" spans="7:7" x14ac:dyDescent="0.2">
      <c r="G13533" s="12"/>
    </row>
    <row r="13534" spans="7:7" x14ac:dyDescent="0.2">
      <c r="G13534" s="12"/>
    </row>
    <row r="13535" spans="7:7" x14ac:dyDescent="0.2">
      <c r="G13535" s="12"/>
    </row>
    <row r="13536" spans="7:7" x14ac:dyDescent="0.2">
      <c r="G13536" s="12"/>
    </row>
    <row r="13537" spans="7:7" x14ac:dyDescent="0.2">
      <c r="G13537" s="12"/>
    </row>
    <row r="13538" spans="7:7" x14ac:dyDescent="0.2">
      <c r="G13538" s="12"/>
    </row>
    <row r="13539" spans="7:7" x14ac:dyDescent="0.2">
      <c r="G13539" s="12"/>
    </row>
    <row r="13540" spans="7:7" x14ac:dyDescent="0.2">
      <c r="G13540" s="12"/>
    </row>
    <row r="13541" spans="7:7" x14ac:dyDescent="0.2">
      <c r="G13541" s="12"/>
    </row>
    <row r="13542" spans="7:7" x14ac:dyDescent="0.2">
      <c r="G13542" s="12"/>
    </row>
    <row r="13543" spans="7:7" x14ac:dyDescent="0.2">
      <c r="G13543" s="12"/>
    </row>
    <row r="13544" spans="7:7" x14ac:dyDescent="0.2">
      <c r="G13544" s="12"/>
    </row>
    <row r="13545" spans="7:7" x14ac:dyDescent="0.2">
      <c r="G13545" s="12"/>
    </row>
    <row r="13546" spans="7:7" x14ac:dyDescent="0.2">
      <c r="G13546" s="12"/>
    </row>
    <row r="13547" spans="7:7" x14ac:dyDescent="0.2">
      <c r="G13547" s="12"/>
    </row>
    <row r="13548" spans="7:7" x14ac:dyDescent="0.2">
      <c r="G13548" s="12"/>
    </row>
    <row r="13549" spans="7:7" x14ac:dyDescent="0.2">
      <c r="G13549" s="12"/>
    </row>
    <row r="13550" spans="7:7" x14ac:dyDescent="0.2">
      <c r="G13550" s="12"/>
    </row>
    <row r="13551" spans="7:7" x14ac:dyDescent="0.2">
      <c r="G13551" s="12"/>
    </row>
    <row r="13552" spans="7:7" x14ac:dyDescent="0.2">
      <c r="G13552" s="12"/>
    </row>
    <row r="13553" spans="7:7" x14ac:dyDescent="0.2">
      <c r="G13553" s="12"/>
    </row>
    <row r="13554" spans="7:7" x14ac:dyDescent="0.2">
      <c r="G13554" s="12"/>
    </row>
    <row r="13555" spans="7:7" x14ac:dyDescent="0.2">
      <c r="G13555" s="12"/>
    </row>
    <row r="13556" spans="7:7" x14ac:dyDescent="0.2">
      <c r="G13556" s="12"/>
    </row>
    <row r="13557" spans="7:7" x14ac:dyDescent="0.2">
      <c r="G13557" s="12"/>
    </row>
    <row r="13558" spans="7:7" x14ac:dyDescent="0.2">
      <c r="G13558" s="12"/>
    </row>
    <row r="13559" spans="7:7" x14ac:dyDescent="0.2">
      <c r="G13559" s="12"/>
    </row>
    <row r="13560" spans="7:7" x14ac:dyDescent="0.2">
      <c r="G13560" s="12"/>
    </row>
    <row r="13561" spans="7:7" x14ac:dyDescent="0.2">
      <c r="G13561" s="12"/>
    </row>
    <row r="13562" spans="7:7" x14ac:dyDescent="0.2">
      <c r="G13562" s="12"/>
    </row>
    <row r="13563" spans="7:7" x14ac:dyDescent="0.2">
      <c r="G13563" s="12"/>
    </row>
    <row r="13564" spans="7:7" x14ac:dyDescent="0.2">
      <c r="G13564" s="12"/>
    </row>
    <row r="13565" spans="7:7" x14ac:dyDescent="0.2">
      <c r="G13565" s="12"/>
    </row>
    <row r="13566" spans="7:7" x14ac:dyDescent="0.2">
      <c r="G13566" s="12"/>
    </row>
    <row r="13567" spans="7:7" x14ac:dyDescent="0.2">
      <c r="G13567" s="12"/>
    </row>
    <row r="13568" spans="7:7" x14ac:dyDescent="0.2">
      <c r="G13568" s="12"/>
    </row>
    <row r="13569" spans="7:7" x14ac:dyDescent="0.2">
      <c r="G13569" s="12"/>
    </row>
    <row r="13570" spans="7:7" x14ac:dyDescent="0.2">
      <c r="G13570" s="12"/>
    </row>
    <row r="13571" spans="7:7" x14ac:dyDescent="0.2">
      <c r="G13571" s="12"/>
    </row>
    <row r="13572" spans="7:7" x14ac:dyDescent="0.2">
      <c r="G13572" s="12"/>
    </row>
    <row r="13573" spans="7:7" x14ac:dyDescent="0.2">
      <c r="G13573" s="12"/>
    </row>
    <row r="13574" spans="7:7" x14ac:dyDescent="0.2">
      <c r="G13574" s="12"/>
    </row>
    <row r="13575" spans="7:7" x14ac:dyDescent="0.2">
      <c r="G13575" s="12"/>
    </row>
    <row r="13576" spans="7:7" x14ac:dyDescent="0.2">
      <c r="G13576" s="12"/>
    </row>
    <row r="13577" spans="7:7" x14ac:dyDescent="0.2">
      <c r="G13577" s="12"/>
    </row>
    <row r="13578" spans="7:7" x14ac:dyDescent="0.2">
      <c r="G13578" s="12"/>
    </row>
    <row r="13579" spans="7:7" x14ac:dyDescent="0.2">
      <c r="G13579" s="12"/>
    </row>
    <row r="13580" spans="7:7" x14ac:dyDescent="0.2">
      <c r="G13580" s="12"/>
    </row>
    <row r="13581" spans="7:7" x14ac:dyDescent="0.2">
      <c r="G13581" s="12"/>
    </row>
    <row r="13582" spans="7:7" x14ac:dyDescent="0.2">
      <c r="G13582" s="12"/>
    </row>
    <row r="13583" spans="7:7" x14ac:dyDescent="0.2">
      <c r="G13583" s="12"/>
    </row>
    <row r="13584" spans="7:7" x14ac:dyDescent="0.2">
      <c r="G13584" s="12"/>
    </row>
    <row r="13585" spans="7:7" x14ac:dyDescent="0.2">
      <c r="G13585" s="12"/>
    </row>
    <row r="13586" spans="7:7" x14ac:dyDescent="0.2">
      <c r="G13586" s="12"/>
    </row>
    <row r="13587" spans="7:7" x14ac:dyDescent="0.2">
      <c r="G13587" s="12"/>
    </row>
    <row r="13588" spans="7:7" x14ac:dyDescent="0.2">
      <c r="G13588" s="12"/>
    </row>
    <row r="13589" spans="7:7" x14ac:dyDescent="0.2">
      <c r="G13589" s="12"/>
    </row>
    <row r="13590" spans="7:7" x14ac:dyDescent="0.2">
      <c r="G13590" s="12"/>
    </row>
    <row r="13591" spans="7:7" x14ac:dyDescent="0.2">
      <c r="G13591" s="12"/>
    </row>
    <row r="13592" spans="7:7" x14ac:dyDescent="0.2">
      <c r="G13592" s="12"/>
    </row>
    <row r="13593" spans="7:7" x14ac:dyDescent="0.2">
      <c r="G13593" s="12"/>
    </row>
    <row r="13594" spans="7:7" x14ac:dyDescent="0.2">
      <c r="G13594" s="12"/>
    </row>
    <row r="13595" spans="7:7" x14ac:dyDescent="0.2">
      <c r="G13595" s="12"/>
    </row>
    <row r="13596" spans="7:7" x14ac:dyDescent="0.2">
      <c r="G13596" s="12"/>
    </row>
    <row r="13597" spans="7:7" x14ac:dyDescent="0.2">
      <c r="G13597" s="12"/>
    </row>
    <row r="13598" spans="7:7" x14ac:dyDescent="0.2">
      <c r="G13598" s="12"/>
    </row>
    <row r="13599" spans="7:7" x14ac:dyDescent="0.2">
      <c r="G13599" s="12"/>
    </row>
    <row r="13600" spans="7:7" x14ac:dyDescent="0.2">
      <c r="G13600" s="12"/>
    </row>
    <row r="13601" spans="7:7" x14ac:dyDescent="0.2">
      <c r="G13601" s="12"/>
    </row>
    <row r="13602" spans="7:7" x14ac:dyDescent="0.2">
      <c r="G13602" s="12"/>
    </row>
    <row r="13603" spans="7:7" x14ac:dyDescent="0.2">
      <c r="G13603" s="12"/>
    </row>
    <row r="13604" spans="7:7" x14ac:dyDescent="0.2">
      <c r="G13604" s="12"/>
    </row>
    <row r="13605" spans="7:7" x14ac:dyDescent="0.2">
      <c r="G13605" s="12"/>
    </row>
    <row r="13606" spans="7:7" x14ac:dyDescent="0.2">
      <c r="G13606" s="12"/>
    </row>
    <row r="13607" spans="7:7" x14ac:dyDescent="0.2">
      <c r="G13607" s="12"/>
    </row>
    <row r="13608" spans="7:7" x14ac:dyDescent="0.2">
      <c r="G13608" s="12"/>
    </row>
    <row r="13609" spans="7:7" x14ac:dyDescent="0.2">
      <c r="G13609" s="12"/>
    </row>
    <row r="13610" spans="7:7" x14ac:dyDescent="0.2">
      <c r="G13610" s="12"/>
    </row>
    <row r="13611" spans="7:7" x14ac:dyDescent="0.2">
      <c r="G13611" s="12"/>
    </row>
    <row r="13612" spans="7:7" x14ac:dyDescent="0.2">
      <c r="G13612" s="12"/>
    </row>
    <row r="13613" spans="7:7" x14ac:dyDescent="0.2">
      <c r="G13613" s="12"/>
    </row>
    <row r="13614" spans="7:7" x14ac:dyDescent="0.2">
      <c r="G13614" s="12"/>
    </row>
    <row r="13615" spans="7:7" x14ac:dyDescent="0.2">
      <c r="G13615" s="12"/>
    </row>
    <row r="13616" spans="7:7" x14ac:dyDescent="0.2">
      <c r="G13616" s="12"/>
    </row>
    <row r="13617" spans="7:7" x14ac:dyDescent="0.2">
      <c r="G13617" s="12"/>
    </row>
    <row r="13618" spans="7:7" x14ac:dyDescent="0.2">
      <c r="G13618" s="12"/>
    </row>
    <row r="13619" spans="7:7" x14ac:dyDescent="0.2">
      <c r="G13619" s="12"/>
    </row>
    <row r="13620" spans="7:7" x14ac:dyDescent="0.2">
      <c r="G13620" s="12"/>
    </row>
    <row r="13621" spans="7:7" x14ac:dyDescent="0.2">
      <c r="G13621" s="12"/>
    </row>
    <row r="13622" spans="7:7" x14ac:dyDescent="0.2">
      <c r="G13622" s="12"/>
    </row>
    <row r="13623" spans="7:7" x14ac:dyDescent="0.2">
      <c r="G13623" s="12"/>
    </row>
    <row r="13624" spans="7:7" x14ac:dyDescent="0.2">
      <c r="G13624" s="12"/>
    </row>
    <row r="13625" spans="7:7" x14ac:dyDescent="0.2">
      <c r="G13625" s="12"/>
    </row>
    <row r="13626" spans="7:7" x14ac:dyDescent="0.2">
      <c r="G13626" s="12"/>
    </row>
    <row r="13627" spans="7:7" x14ac:dyDescent="0.2">
      <c r="G13627" s="12"/>
    </row>
    <row r="13628" spans="7:7" x14ac:dyDescent="0.2">
      <c r="G13628" s="12"/>
    </row>
    <row r="13629" spans="7:7" x14ac:dyDescent="0.2">
      <c r="G13629" s="12"/>
    </row>
    <row r="13630" spans="7:7" x14ac:dyDescent="0.2">
      <c r="G13630" s="12"/>
    </row>
    <row r="13631" spans="7:7" x14ac:dyDescent="0.2">
      <c r="G13631" s="12"/>
    </row>
    <row r="13632" spans="7:7" x14ac:dyDescent="0.2">
      <c r="G13632" s="12"/>
    </row>
    <row r="13633" spans="7:7" x14ac:dyDescent="0.2">
      <c r="G13633" s="12"/>
    </row>
    <row r="13634" spans="7:7" x14ac:dyDescent="0.2">
      <c r="G13634" s="12"/>
    </row>
    <row r="13635" spans="7:7" x14ac:dyDescent="0.2">
      <c r="G13635" s="12"/>
    </row>
    <row r="13636" spans="7:7" x14ac:dyDescent="0.2">
      <c r="G13636" s="12"/>
    </row>
    <row r="13637" spans="7:7" x14ac:dyDescent="0.2">
      <c r="G13637" s="12"/>
    </row>
    <row r="13638" spans="7:7" x14ac:dyDescent="0.2">
      <c r="G13638" s="12"/>
    </row>
    <row r="13639" spans="7:7" x14ac:dyDescent="0.2">
      <c r="G13639" s="12"/>
    </row>
    <row r="13640" spans="7:7" x14ac:dyDescent="0.2">
      <c r="G13640" s="12"/>
    </row>
    <row r="13641" spans="7:7" x14ac:dyDescent="0.2">
      <c r="G13641" s="12"/>
    </row>
    <row r="13642" spans="7:7" x14ac:dyDescent="0.2">
      <c r="G13642" s="12"/>
    </row>
    <row r="13643" spans="7:7" x14ac:dyDescent="0.2">
      <c r="G13643" s="12"/>
    </row>
    <row r="13644" spans="7:7" x14ac:dyDescent="0.2">
      <c r="G13644" s="12"/>
    </row>
    <row r="13645" spans="7:7" x14ac:dyDescent="0.2">
      <c r="G13645" s="12"/>
    </row>
    <row r="13646" spans="7:7" x14ac:dyDescent="0.2">
      <c r="G13646" s="12"/>
    </row>
    <row r="13647" spans="7:7" x14ac:dyDescent="0.2">
      <c r="G13647" s="12"/>
    </row>
    <row r="13648" spans="7:7" x14ac:dyDescent="0.2">
      <c r="G13648" s="12"/>
    </row>
    <row r="13649" spans="7:7" x14ac:dyDescent="0.2">
      <c r="G13649" s="12"/>
    </row>
    <row r="13650" spans="7:7" x14ac:dyDescent="0.2">
      <c r="G13650" s="12"/>
    </row>
    <row r="13651" spans="7:7" x14ac:dyDescent="0.2">
      <c r="G13651" s="12"/>
    </row>
    <row r="13652" spans="7:7" x14ac:dyDescent="0.2">
      <c r="G13652" s="12"/>
    </row>
    <row r="13653" spans="7:7" x14ac:dyDescent="0.2">
      <c r="G13653" s="12"/>
    </row>
    <row r="13654" spans="7:7" x14ac:dyDescent="0.2">
      <c r="G13654" s="12"/>
    </row>
    <row r="13655" spans="7:7" x14ac:dyDescent="0.2">
      <c r="G13655" s="12"/>
    </row>
    <row r="13656" spans="7:7" x14ac:dyDescent="0.2">
      <c r="G13656" s="12"/>
    </row>
    <row r="13657" spans="7:7" x14ac:dyDescent="0.2">
      <c r="G13657" s="12"/>
    </row>
    <row r="13658" spans="7:7" x14ac:dyDescent="0.2">
      <c r="G13658" s="12"/>
    </row>
    <row r="13659" spans="7:7" x14ac:dyDescent="0.2">
      <c r="G13659" s="12"/>
    </row>
    <row r="13660" spans="7:7" x14ac:dyDescent="0.2">
      <c r="G13660" s="12"/>
    </row>
    <row r="13661" spans="7:7" x14ac:dyDescent="0.2">
      <c r="G13661" s="12"/>
    </row>
    <row r="13662" spans="7:7" x14ac:dyDescent="0.2">
      <c r="G13662" s="12"/>
    </row>
    <row r="13663" spans="7:7" x14ac:dyDescent="0.2">
      <c r="G13663" s="12"/>
    </row>
    <row r="13664" spans="7:7" x14ac:dyDescent="0.2">
      <c r="G13664" s="12"/>
    </row>
    <row r="13665" spans="7:7" x14ac:dyDescent="0.2">
      <c r="G13665" s="12"/>
    </row>
    <row r="13666" spans="7:7" x14ac:dyDescent="0.2">
      <c r="G13666" s="12"/>
    </row>
    <row r="13667" spans="7:7" x14ac:dyDescent="0.2">
      <c r="G13667" s="12"/>
    </row>
    <row r="13668" spans="7:7" x14ac:dyDescent="0.2">
      <c r="G13668" s="12"/>
    </row>
    <row r="13669" spans="7:7" x14ac:dyDescent="0.2">
      <c r="G13669" s="12"/>
    </row>
    <row r="13670" spans="7:7" x14ac:dyDescent="0.2">
      <c r="G13670" s="12"/>
    </row>
    <row r="13671" spans="7:7" x14ac:dyDescent="0.2">
      <c r="G13671" s="12"/>
    </row>
    <row r="13672" spans="7:7" x14ac:dyDescent="0.2">
      <c r="G13672" s="12"/>
    </row>
    <row r="13673" spans="7:7" x14ac:dyDescent="0.2">
      <c r="G13673" s="12"/>
    </row>
    <row r="13674" spans="7:7" x14ac:dyDescent="0.2">
      <c r="G13674" s="12"/>
    </row>
    <row r="13675" spans="7:7" x14ac:dyDescent="0.2">
      <c r="G13675" s="12"/>
    </row>
    <row r="13676" spans="7:7" x14ac:dyDescent="0.2">
      <c r="G13676" s="12"/>
    </row>
    <row r="13677" spans="7:7" x14ac:dyDescent="0.2">
      <c r="G13677" s="12"/>
    </row>
    <row r="13678" spans="7:7" x14ac:dyDescent="0.2">
      <c r="G13678" s="12"/>
    </row>
    <row r="13679" spans="7:7" x14ac:dyDescent="0.2">
      <c r="G13679" s="12"/>
    </row>
    <row r="13680" spans="7:7" x14ac:dyDescent="0.2">
      <c r="G13680" s="12"/>
    </row>
    <row r="13681" spans="7:7" x14ac:dyDescent="0.2">
      <c r="G13681" s="12"/>
    </row>
    <row r="13682" spans="7:7" x14ac:dyDescent="0.2">
      <c r="G13682" s="12"/>
    </row>
    <row r="13683" spans="7:7" x14ac:dyDescent="0.2">
      <c r="G13683" s="12"/>
    </row>
    <row r="13684" spans="7:7" x14ac:dyDescent="0.2">
      <c r="G13684" s="12"/>
    </row>
    <row r="13685" spans="7:7" x14ac:dyDescent="0.2">
      <c r="G13685" s="12"/>
    </row>
    <row r="13686" spans="7:7" x14ac:dyDescent="0.2">
      <c r="G13686" s="12"/>
    </row>
    <row r="13687" spans="7:7" x14ac:dyDescent="0.2">
      <c r="G13687" s="12"/>
    </row>
    <row r="13688" spans="7:7" x14ac:dyDescent="0.2">
      <c r="G13688" s="12"/>
    </row>
    <row r="13689" spans="7:7" x14ac:dyDescent="0.2">
      <c r="G13689" s="12"/>
    </row>
    <row r="13690" spans="7:7" x14ac:dyDescent="0.2">
      <c r="G13690" s="12"/>
    </row>
    <row r="13691" spans="7:7" x14ac:dyDescent="0.2">
      <c r="G13691" s="12"/>
    </row>
    <row r="13692" spans="7:7" x14ac:dyDescent="0.2">
      <c r="G13692" s="12"/>
    </row>
    <row r="13693" spans="7:7" x14ac:dyDescent="0.2">
      <c r="G13693" s="12"/>
    </row>
    <row r="13694" spans="7:7" x14ac:dyDescent="0.2">
      <c r="G13694" s="12"/>
    </row>
    <row r="13695" spans="7:7" x14ac:dyDescent="0.2">
      <c r="G13695" s="12"/>
    </row>
    <row r="13696" spans="7:7" x14ac:dyDescent="0.2">
      <c r="G13696" s="12"/>
    </row>
    <row r="13697" spans="7:7" x14ac:dyDescent="0.2">
      <c r="G13697" s="12"/>
    </row>
    <row r="13698" spans="7:7" x14ac:dyDescent="0.2">
      <c r="G13698" s="12"/>
    </row>
    <row r="13699" spans="7:7" x14ac:dyDescent="0.2">
      <c r="G13699" s="12"/>
    </row>
    <row r="13700" spans="7:7" x14ac:dyDescent="0.2">
      <c r="G13700" s="12"/>
    </row>
    <row r="13701" spans="7:7" x14ac:dyDescent="0.2">
      <c r="G13701" s="12"/>
    </row>
    <row r="13702" spans="7:7" x14ac:dyDescent="0.2">
      <c r="G13702" s="12"/>
    </row>
    <row r="13703" spans="7:7" x14ac:dyDescent="0.2">
      <c r="G13703" s="12"/>
    </row>
    <row r="13704" spans="7:7" x14ac:dyDescent="0.2">
      <c r="G13704" s="12"/>
    </row>
    <row r="13705" spans="7:7" x14ac:dyDescent="0.2">
      <c r="G13705" s="12"/>
    </row>
    <row r="13706" spans="7:7" x14ac:dyDescent="0.2">
      <c r="G13706" s="12"/>
    </row>
    <row r="13707" spans="7:7" x14ac:dyDescent="0.2">
      <c r="G13707" s="12"/>
    </row>
    <row r="13708" spans="7:7" x14ac:dyDescent="0.2">
      <c r="G13708" s="12"/>
    </row>
    <row r="13709" spans="7:7" x14ac:dyDescent="0.2">
      <c r="G13709" s="12"/>
    </row>
    <row r="13710" spans="7:7" x14ac:dyDescent="0.2">
      <c r="G13710" s="12"/>
    </row>
    <row r="13711" spans="7:7" x14ac:dyDescent="0.2">
      <c r="G13711" s="12"/>
    </row>
    <row r="13712" spans="7:7" x14ac:dyDescent="0.2">
      <c r="G13712" s="12"/>
    </row>
    <row r="13713" spans="7:7" x14ac:dyDescent="0.2">
      <c r="G13713" s="12"/>
    </row>
    <row r="13714" spans="7:7" x14ac:dyDescent="0.2">
      <c r="G13714" s="12"/>
    </row>
    <row r="13715" spans="7:7" x14ac:dyDescent="0.2">
      <c r="G13715" s="12"/>
    </row>
    <row r="13716" spans="7:7" x14ac:dyDescent="0.2">
      <c r="G13716" s="12"/>
    </row>
    <row r="13717" spans="7:7" x14ac:dyDescent="0.2">
      <c r="G13717" s="12"/>
    </row>
    <row r="13718" spans="7:7" x14ac:dyDescent="0.2">
      <c r="G13718" s="12"/>
    </row>
    <row r="13719" spans="7:7" x14ac:dyDescent="0.2">
      <c r="G13719" s="12"/>
    </row>
    <row r="13720" spans="7:7" x14ac:dyDescent="0.2">
      <c r="G13720" s="12"/>
    </row>
    <row r="13721" spans="7:7" x14ac:dyDescent="0.2">
      <c r="G13721" s="12"/>
    </row>
    <row r="13722" spans="7:7" x14ac:dyDescent="0.2">
      <c r="G13722" s="12"/>
    </row>
    <row r="13723" spans="7:7" x14ac:dyDescent="0.2">
      <c r="G13723" s="12"/>
    </row>
    <row r="13724" spans="7:7" x14ac:dyDescent="0.2">
      <c r="G13724" s="12"/>
    </row>
    <row r="13725" spans="7:7" x14ac:dyDescent="0.2">
      <c r="G13725" s="12"/>
    </row>
    <row r="13726" spans="7:7" x14ac:dyDescent="0.2">
      <c r="G13726" s="12"/>
    </row>
    <row r="13727" spans="7:7" x14ac:dyDescent="0.2">
      <c r="G13727" s="12"/>
    </row>
    <row r="13728" spans="7:7" x14ac:dyDescent="0.2">
      <c r="G13728" s="12"/>
    </row>
    <row r="13729" spans="7:7" x14ac:dyDescent="0.2">
      <c r="G13729" s="12"/>
    </row>
    <row r="13730" spans="7:7" x14ac:dyDescent="0.2">
      <c r="G13730" s="12"/>
    </row>
    <row r="13731" spans="7:7" x14ac:dyDescent="0.2">
      <c r="G13731" s="12"/>
    </row>
    <row r="13732" spans="7:7" x14ac:dyDescent="0.2">
      <c r="G13732" s="12"/>
    </row>
    <row r="13733" spans="7:7" x14ac:dyDescent="0.2">
      <c r="G13733" s="12"/>
    </row>
    <row r="13734" spans="7:7" x14ac:dyDescent="0.2">
      <c r="G13734" s="12"/>
    </row>
    <row r="13735" spans="7:7" x14ac:dyDescent="0.2">
      <c r="G13735" s="12"/>
    </row>
    <row r="13736" spans="7:7" x14ac:dyDescent="0.2">
      <c r="G13736" s="12"/>
    </row>
    <row r="13737" spans="7:7" x14ac:dyDescent="0.2">
      <c r="G13737" s="12"/>
    </row>
    <row r="13738" spans="7:7" x14ac:dyDescent="0.2">
      <c r="G13738" s="12"/>
    </row>
    <row r="13739" spans="7:7" x14ac:dyDescent="0.2">
      <c r="G13739" s="12"/>
    </row>
    <row r="13740" spans="7:7" x14ac:dyDescent="0.2">
      <c r="G13740" s="12"/>
    </row>
    <row r="13741" spans="7:7" x14ac:dyDescent="0.2">
      <c r="G13741" s="12"/>
    </row>
    <row r="13742" spans="7:7" x14ac:dyDescent="0.2">
      <c r="G13742" s="12"/>
    </row>
    <row r="13743" spans="7:7" x14ac:dyDescent="0.2">
      <c r="G13743" s="12"/>
    </row>
    <row r="13744" spans="7:7" x14ac:dyDescent="0.2">
      <c r="G13744" s="12"/>
    </row>
    <row r="13745" spans="7:7" x14ac:dyDescent="0.2">
      <c r="G13745" s="12"/>
    </row>
    <row r="13746" spans="7:7" x14ac:dyDescent="0.2">
      <c r="G13746" s="12"/>
    </row>
    <row r="13747" spans="7:7" x14ac:dyDescent="0.2">
      <c r="G13747" s="12"/>
    </row>
    <row r="13748" spans="7:7" x14ac:dyDescent="0.2">
      <c r="G13748" s="12"/>
    </row>
    <row r="13749" spans="7:7" x14ac:dyDescent="0.2">
      <c r="G13749" s="12"/>
    </row>
    <row r="13750" spans="7:7" x14ac:dyDescent="0.2">
      <c r="G13750" s="12"/>
    </row>
    <row r="13751" spans="7:7" x14ac:dyDescent="0.2">
      <c r="G13751" s="12"/>
    </row>
    <row r="13752" spans="7:7" x14ac:dyDescent="0.2">
      <c r="G13752" s="12"/>
    </row>
    <row r="13753" spans="7:7" x14ac:dyDescent="0.2">
      <c r="G13753" s="12"/>
    </row>
    <row r="13754" spans="7:7" x14ac:dyDescent="0.2">
      <c r="G13754" s="12"/>
    </row>
    <row r="13755" spans="7:7" x14ac:dyDescent="0.2">
      <c r="G13755" s="12"/>
    </row>
    <row r="13756" spans="7:7" x14ac:dyDescent="0.2">
      <c r="G13756" s="12"/>
    </row>
    <row r="13757" spans="7:7" x14ac:dyDescent="0.2">
      <c r="G13757" s="12"/>
    </row>
    <row r="13758" spans="7:7" x14ac:dyDescent="0.2">
      <c r="G13758" s="12"/>
    </row>
    <row r="13759" spans="7:7" x14ac:dyDescent="0.2">
      <c r="G13759" s="12"/>
    </row>
    <row r="13760" spans="7:7" x14ac:dyDescent="0.2">
      <c r="G13760" s="12"/>
    </row>
    <row r="13761" spans="7:7" x14ac:dyDescent="0.2">
      <c r="G13761" s="12"/>
    </row>
    <row r="13762" spans="7:7" x14ac:dyDescent="0.2">
      <c r="G13762" s="12"/>
    </row>
    <row r="13763" spans="7:7" x14ac:dyDescent="0.2">
      <c r="G13763" s="12"/>
    </row>
    <row r="13764" spans="7:7" x14ac:dyDescent="0.2">
      <c r="G13764" s="12"/>
    </row>
    <row r="13765" spans="7:7" x14ac:dyDescent="0.2">
      <c r="G13765" s="12"/>
    </row>
    <row r="13766" spans="7:7" x14ac:dyDescent="0.2">
      <c r="G13766" s="12"/>
    </row>
    <row r="13767" spans="7:7" x14ac:dyDescent="0.2">
      <c r="G13767" s="12"/>
    </row>
    <row r="13768" spans="7:7" x14ac:dyDescent="0.2">
      <c r="G13768" s="12"/>
    </row>
    <row r="13769" spans="7:7" x14ac:dyDescent="0.2">
      <c r="G13769" s="12"/>
    </row>
    <row r="13770" spans="7:7" x14ac:dyDescent="0.2">
      <c r="G13770" s="12"/>
    </row>
    <row r="13771" spans="7:7" x14ac:dyDescent="0.2">
      <c r="G13771" s="12"/>
    </row>
    <row r="13772" spans="7:7" x14ac:dyDescent="0.2">
      <c r="G13772" s="12"/>
    </row>
    <row r="13773" spans="7:7" x14ac:dyDescent="0.2">
      <c r="G13773" s="12"/>
    </row>
    <row r="13774" spans="7:7" x14ac:dyDescent="0.2">
      <c r="G13774" s="12"/>
    </row>
    <row r="13775" spans="7:7" x14ac:dyDescent="0.2">
      <c r="G13775" s="12"/>
    </row>
    <row r="13776" spans="7:7" x14ac:dyDescent="0.2">
      <c r="G13776" s="12"/>
    </row>
    <row r="13777" spans="7:7" x14ac:dyDescent="0.2">
      <c r="G13777" s="12"/>
    </row>
    <row r="13778" spans="7:7" x14ac:dyDescent="0.2">
      <c r="G13778" s="12"/>
    </row>
    <row r="13779" spans="7:7" x14ac:dyDescent="0.2">
      <c r="G13779" s="12"/>
    </row>
    <row r="13780" spans="7:7" x14ac:dyDescent="0.2">
      <c r="G13780" s="12"/>
    </row>
    <row r="13781" spans="7:7" x14ac:dyDescent="0.2">
      <c r="G13781" s="12"/>
    </row>
    <row r="13782" spans="7:7" x14ac:dyDescent="0.2">
      <c r="G13782" s="12"/>
    </row>
    <row r="13783" spans="7:7" x14ac:dyDescent="0.2">
      <c r="G13783" s="12"/>
    </row>
    <row r="13784" spans="7:7" x14ac:dyDescent="0.2">
      <c r="G13784" s="12"/>
    </row>
    <row r="13785" spans="7:7" x14ac:dyDescent="0.2">
      <c r="G13785" s="12"/>
    </row>
    <row r="13786" spans="7:7" x14ac:dyDescent="0.2">
      <c r="G13786" s="12"/>
    </row>
    <row r="13787" spans="7:7" x14ac:dyDescent="0.2">
      <c r="G13787" s="12"/>
    </row>
    <row r="13788" spans="7:7" x14ac:dyDescent="0.2">
      <c r="G13788" s="12"/>
    </row>
    <row r="13789" spans="7:7" x14ac:dyDescent="0.2">
      <c r="G13789" s="12"/>
    </row>
    <row r="13790" spans="7:7" x14ac:dyDescent="0.2">
      <c r="G13790" s="12"/>
    </row>
    <row r="13791" spans="7:7" x14ac:dyDescent="0.2">
      <c r="G13791" s="12"/>
    </row>
    <row r="13792" spans="7:7" x14ac:dyDescent="0.2">
      <c r="G13792" s="12"/>
    </row>
    <row r="13793" spans="7:7" x14ac:dyDescent="0.2">
      <c r="G13793" s="12"/>
    </row>
    <row r="13794" spans="7:7" x14ac:dyDescent="0.2">
      <c r="G13794" s="12"/>
    </row>
    <row r="13795" spans="7:7" x14ac:dyDescent="0.2">
      <c r="G13795" s="12"/>
    </row>
    <row r="13796" spans="7:7" x14ac:dyDescent="0.2">
      <c r="G13796" s="12"/>
    </row>
    <row r="13797" spans="7:7" x14ac:dyDescent="0.2">
      <c r="G13797" s="12"/>
    </row>
    <row r="13798" spans="7:7" x14ac:dyDescent="0.2">
      <c r="G13798" s="12"/>
    </row>
    <row r="13799" spans="7:7" x14ac:dyDescent="0.2">
      <c r="G13799" s="12"/>
    </row>
    <row r="13800" spans="7:7" x14ac:dyDescent="0.2">
      <c r="G13800" s="12"/>
    </row>
    <row r="13801" spans="7:7" x14ac:dyDescent="0.2">
      <c r="G13801" s="12"/>
    </row>
    <row r="13802" spans="7:7" x14ac:dyDescent="0.2">
      <c r="G13802" s="12"/>
    </row>
    <row r="13803" spans="7:7" x14ac:dyDescent="0.2">
      <c r="G13803" s="12"/>
    </row>
    <row r="13804" spans="7:7" x14ac:dyDescent="0.2">
      <c r="G13804" s="12"/>
    </row>
    <row r="13805" spans="7:7" x14ac:dyDescent="0.2">
      <c r="G13805" s="12"/>
    </row>
    <row r="13806" spans="7:7" x14ac:dyDescent="0.2">
      <c r="G13806" s="12"/>
    </row>
    <row r="13807" spans="7:7" x14ac:dyDescent="0.2">
      <c r="G13807" s="12"/>
    </row>
    <row r="13808" spans="7:7" x14ac:dyDescent="0.2">
      <c r="G13808" s="12"/>
    </row>
    <row r="13809" spans="7:7" x14ac:dyDescent="0.2">
      <c r="G13809" s="12"/>
    </row>
    <row r="13810" spans="7:7" x14ac:dyDescent="0.2">
      <c r="G13810" s="12"/>
    </row>
    <row r="13811" spans="7:7" x14ac:dyDescent="0.2">
      <c r="G13811" s="12"/>
    </row>
    <row r="13812" spans="7:7" x14ac:dyDescent="0.2">
      <c r="G13812" s="12"/>
    </row>
    <row r="13813" spans="7:7" x14ac:dyDescent="0.2">
      <c r="G13813" s="12"/>
    </row>
    <row r="13814" spans="7:7" x14ac:dyDescent="0.2">
      <c r="G13814" s="12"/>
    </row>
    <row r="13815" spans="7:7" x14ac:dyDescent="0.2">
      <c r="G13815" s="12"/>
    </row>
    <row r="13816" spans="7:7" x14ac:dyDescent="0.2">
      <c r="G13816" s="12"/>
    </row>
    <row r="13817" spans="7:7" x14ac:dyDescent="0.2">
      <c r="G13817" s="12"/>
    </row>
    <row r="13818" spans="7:7" x14ac:dyDescent="0.2">
      <c r="G13818" s="12"/>
    </row>
    <row r="13819" spans="7:7" x14ac:dyDescent="0.2">
      <c r="G13819" s="12"/>
    </row>
    <row r="13820" spans="7:7" x14ac:dyDescent="0.2">
      <c r="G13820" s="12"/>
    </row>
    <row r="13821" spans="7:7" x14ac:dyDescent="0.2">
      <c r="G13821" s="12"/>
    </row>
    <row r="13822" spans="7:7" x14ac:dyDescent="0.2">
      <c r="G13822" s="12"/>
    </row>
    <row r="13823" spans="7:7" x14ac:dyDescent="0.2">
      <c r="G13823" s="12"/>
    </row>
    <row r="13824" spans="7:7" x14ac:dyDescent="0.2">
      <c r="G13824" s="12"/>
    </row>
    <row r="13825" spans="7:7" x14ac:dyDescent="0.2">
      <c r="G13825" s="12"/>
    </row>
    <row r="13826" spans="7:7" x14ac:dyDescent="0.2">
      <c r="G13826" s="12"/>
    </row>
    <row r="13827" spans="7:7" x14ac:dyDescent="0.2">
      <c r="G13827" s="12"/>
    </row>
    <row r="13828" spans="7:7" x14ac:dyDescent="0.2">
      <c r="G13828" s="12"/>
    </row>
    <row r="13829" spans="7:7" x14ac:dyDescent="0.2">
      <c r="G13829" s="12"/>
    </row>
    <row r="13830" spans="7:7" x14ac:dyDescent="0.2">
      <c r="G13830" s="12"/>
    </row>
    <row r="13831" spans="7:7" x14ac:dyDescent="0.2">
      <c r="G13831" s="12"/>
    </row>
    <row r="13832" spans="7:7" x14ac:dyDescent="0.2">
      <c r="G13832" s="12"/>
    </row>
    <row r="13833" spans="7:7" x14ac:dyDescent="0.2">
      <c r="G13833" s="12"/>
    </row>
    <row r="13834" spans="7:7" x14ac:dyDescent="0.2">
      <c r="G13834" s="12"/>
    </row>
    <row r="13835" spans="7:7" x14ac:dyDescent="0.2">
      <c r="G13835" s="12"/>
    </row>
    <row r="13836" spans="7:7" x14ac:dyDescent="0.2">
      <c r="G13836" s="12"/>
    </row>
    <row r="13837" spans="7:7" x14ac:dyDescent="0.2">
      <c r="G13837" s="12"/>
    </row>
    <row r="13838" spans="7:7" x14ac:dyDescent="0.2">
      <c r="G13838" s="12"/>
    </row>
    <row r="13839" spans="7:7" x14ac:dyDescent="0.2">
      <c r="G13839" s="12"/>
    </row>
    <row r="13840" spans="7:7" x14ac:dyDescent="0.2">
      <c r="G13840" s="12"/>
    </row>
    <row r="13841" spans="7:7" x14ac:dyDescent="0.2">
      <c r="G13841" s="12"/>
    </row>
    <row r="13842" spans="7:7" x14ac:dyDescent="0.2">
      <c r="G13842" s="12"/>
    </row>
    <row r="13843" spans="7:7" x14ac:dyDescent="0.2">
      <c r="G13843" s="12"/>
    </row>
    <row r="13844" spans="7:7" x14ac:dyDescent="0.2">
      <c r="G13844" s="12"/>
    </row>
    <row r="13845" spans="7:7" x14ac:dyDescent="0.2">
      <c r="G13845" s="12"/>
    </row>
    <row r="13846" spans="7:7" x14ac:dyDescent="0.2">
      <c r="G13846" s="12"/>
    </row>
    <row r="13847" spans="7:7" x14ac:dyDescent="0.2">
      <c r="G13847" s="12"/>
    </row>
    <row r="13848" spans="7:7" x14ac:dyDescent="0.2">
      <c r="G13848" s="12"/>
    </row>
    <row r="13849" spans="7:7" x14ac:dyDescent="0.2">
      <c r="G13849" s="12"/>
    </row>
    <row r="13850" spans="7:7" x14ac:dyDescent="0.2">
      <c r="G13850" s="12"/>
    </row>
    <row r="13851" spans="7:7" x14ac:dyDescent="0.2">
      <c r="G13851" s="12"/>
    </row>
    <row r="13852" spans="7:7" x14ac:dyDescent="0.2">
      <c r="G13852" s="12"/>
    </row>
    <row r="13853" spans="7:7" x14ac:dyDescent="0.2">
      <c r="G13853" s="12"/>
    </row>
    <row r="13854" spans="7:7" x14ac:dyDescent="0.2">
      <c r="G13854" s="12"/>
    </row>
    <row r="13855" spans="7:7" x14ac:dyDescent="0.2">
      <c r="G13855" s="12"/>
    </row>
    <row r="13856" spans="7:7" x14ac:dyDescent="0.2">
      <c r="G13856" s="12"/>
    </row>
    <row r="13857" spans="7:7" x14ac:dyDescent="0.2">
      <c r="G13857" s="12"/>
    </row>
    <row r="13858" spans="7:7" x14ac:dyDescent="0.2">
      <c r="G13858" s="12"/>
    </row>
    <row r="13859" spans="7:7" x14ac:dyDescent="0.2">
      <c r="G13859" s="12"/>
    </row>
    <row r="13860" spans="7:7" x14ac:dyDescent="0.2">
      <c r="G13860" s="12"/>
    </row>
    <row r="13861" spans="7:7" x14ac:dyDescent="0.2">
      <c r="G13861" s="12"/>
    </row>
    <row r="13862" spans="7:7" x14ac:dyDescent="0.2">
      <c r="G13862" s="12"/>
    </row>
    <row r="13863" spans="7:7" x14ac:dyDescent="0.2">
      <c r="G13863" s="12"/>
    </row>
    <row r="13864" spans="7:7" x14ac:dyDescent="0.2">
      <c r="G13864" s="12"/>
    </row>
    <row r="13865" spans="7:7" x14ac:dyDescent="0.2">
      <c r="G13865" s="12"/>
    </row>
    <row r="13866" spans="7:7" x14ac:dyDescent="0.2">
      <c r="G13866" s="12"/>
    </row>
    <row r="13867" spans="7:7" x14ac:dyDescent="0.2">
      <c r="G13867" s="12"/>
    </row>
    <row r="13868" spans="7:7" x14ac:dyDescent="0.2">
      <c r="G13868" s="12"/>
    </row>
    <row r="13869" spans="7:7" x14ac:dyDescent="0.2">
      <c r="G13869" s="12"/>
    </row>
    <row r="13870" spans="7:7" x14ac:dyDescent="0.2">
      <c r="G13870" s="12"/>
    </row>
    <row r="13871" spans="7:7" x14ac:dyDescent="0.2">
      <c r="G13871" s="12"/>
    </row>
    <row r="13872" spans="7:7" x14ac:dyDescent="0.2">
      <c r="G13872" s="12"/>
    </row>
    <row r="13873" spans="7:7" x14ac:dyDescent="0.2">
      <c r="G13873" s="12"/>
    </row>
    <row r="13874" spans="7:7" x14ac:dyDescent="0.2">
      <c r="G13874" s="12"/>
    </row>
    <row r="13875" spans="7:7" x14ac:dyDescent="0.2">
      <c r="G13875" s="12"/>
    </row>
    <row r="13876" spans="7:7" x14ac:dyDescent="0.2">
      <c r="G13876" s="12"/>
    </row>
    <row r="13877" spans="7:7" x14ac:dyDescent="0.2">
      <c r="G13877" s="12"/>
    </row>
    <row r="13878" spans="7:7" x14ac:dyDescent="0.2">
      <c r="G13878" s="12"/>
    </row>
    <row r="13879" spans="7:7" x14ac:dyDescent="0.2">
      <c r="G13879" s="12"/>
    </row>
    <row r="13880" spans="7:7" x14ac:dyDescent="0.2">
      <c r="G13880" s="12"/>
    </row>
    <row r="13881" spans="7:7" x14ac:dyDescent="0.2">
      <c r="G13881" s="12"/>
    </row>
    <row r="13882" spans="7:7" x14ac:dyDescent="0.2">
      <c r="G13882" s="12"/>
    </row>
    <row r="13883" spans="7:7" x14ac:dyDescent="0.2">
      <c r="G13883" s="12"/>
    </row>
    <row r="13884" spans="7:7" x14ac:dyDescent="0.2">
      <c r="G13884" s="12"/>
    </row>
    <row r="13885" spans="7:7" x14ac:dyDescent="0.2">
      <c r="G13885" s="12"/>
    </row>
    <row r="13886" spans="7:7" x14ac:dyDescent="0.2">
      <c r="G13886" s="12"/>
    </row>
    <row r="13887" spans="7:7" x14ac:dyDescent="0.2">
      <c r="G13887" s="12"/>
    </row>
    <row r="13888" spans="7:7" x14ac:dyDescent="0.2">
      <c r="G13888" s="12"/>
    </row>
    <row r="13889" spans="7:7" x14ac:dyDescent="0.2">
      <c r="G13889" s="12"/>
    </row>
    <row r="13890" spans="7:7" x14ac:dyDescent="0.2">
      <c r="G13890" s="12"/>
    </row>
    <row r="13891" spans="7:7" x14ac:dyDescent="0.2">
      <c r="G13891" s="12"/>
    </row>
    <row r="13892" spans="7:7" x14ac:dyDescent="0.2">
      <c r="G13892" s="12"/>
    </row>
    <row r="13893" spans="7:7" x14ac:dyDescent="0.2">
      <c r="G13893" s="12"/>
    </row>
    <row r="13894" spans="7:7" x14ac:dyDescent="0.2">
      <c r="G13894" s="12"/>
    </row>
    <row r="13895" spans="7:7" x14ac:dyDescent="0.2">
      <c r="G13895" s="12"/>
    </row>
    <row r="13896" spans="7:7" x14ac:dyDescent="0.2">
      <c r="G13896" s="12"/>
    </row>
    <row r="13897" spans="7:7" x14ac:dyDescent="0.2">
      <c r="G13897" s="12"/>
    </row>
    <row r="13898" spans="7:7" x14ac:dyDescent="0.2">
      <c r="G13898" s="12"/>
    </row>
    <row r="13899" spans="7:7" x14ac:dyDescent="0.2">
      <c r="G13899" s="12"/>
    </row>
    <row r="13900" spans="7:7" x14ac:dyDescent="0.2">
      <c r="G13900" s="12"/>
    </row>
    <row r="13901" spans="7:7" x14ac:dyDescent="0.2">
      <c r="G13901" s="12"/>
    </row>
    <row r="13902" spans="7:7" x14ac:dyDescent="0.2">
      <c r="G13902" s="12"/>
    </row>
    <row r="13903" spans="7:7" x14ac:dyDescent="0.2">
      <c r="G13903" s="12"/>
    </row>
    <row r="13904" spans="7:7" x14ac:dyDescent="0.2">
      <c r="G13904" s="12"/>
    </row>
    <row r="13905" spans="7:7" x14ac:dyDescent="0.2">
      <c r="G13905" s="12"/>
    </row>
    <row r="13906" spans="7:7" x14ac:dyDescent="0.2">
      <c r="G13906" s="12"/>
    </row>
    <row r="13907" spans="7:7" x14ac:dyDescent="0.2">
      <c r="G13907" s="12"/>
    </row>
    <row r="13908" spans="7:7" x14ac:dyDescent="0.2">
      <c r="G13908" s="12"/>
    </row>
    <row r="13909" spans="7:7" x14ac:dyDescent="0.2">
      <c r="G13909" s="12"/>
    </row>
    <row r="13910" spans="7:7" x14ac:dyDescent="0.2">
      <c r="G13910" s="12"/>
    </row>
    <row r="13911" spans="7:7" x14ac:dyDescent="0.2">
      <c r="G13911" s="12"/>
    </row>
    <row r="13912" spans="7:7" x14ac:dyDescent="0.2">
      <c r="G13912" s="12"/>
    </row>
    <row r="13913" spans="7:7" x14ac:dyDescent="0.2">
      <c r="G13913" s="12"/>
    </row>
    <row r="13914" spans="7:7" x14ac:dyDescent="0.2">
      <c r="G13914" s="12"/>
    </row>
    <row r="13915" spans="7:7" x14ac:dyDescent="0.2">
      <c r="G13915" s="12"/>
    </row>
    <row r="13916" spans="7:7" x14ac:dyDescent="0.2">
      <c r="G13916" s="12"/>
    </row>
    <row r="13917" spans="7:7" x14ac:dyDescent="0.2">
      <c r="G13917" s="12"/>
    </row>
    <row r="13918" spans="7:7" x14ac:dyDescent="0.2">
      <c r="G13918" s="12"/>
    </row>
    <row r="13919" spans="7:7" x14ac:dyDescent="0.2">
      <c r="G13919" s="12"/>
    </row>
    <row r="13920" spans="7:7" x14ac:dyDescent="0.2">
      <c r="G13920" s="12"/>
    </row>
    <row r="13921" spans="7:7" x14ac:dyDescent="0.2">
      <c r="G13921" s="12"/>
    </row>
    <row r="13922" spans="7:7" x14ac:dyDescent="0.2">
      <c r="G13922" s="12"/>
    </row>
    <row r="13923" spans="7:7" x14ac:dyDescent="0.2">
      <c r="G13923" s="12"/>
    </row>
    <row r="13924" spans="7:7" x14ac:dyDescent="0.2">
      <c r="G13924" s="12"/>
    </row>
    <row r="13925" spans="7:7" x14ac:dyDescent="0.2">
      <c r="G13925" s="12"/>
    </row>
    <row r="13926" spans="7:7" x14ac:dyDescent="0.2">
      <c r="G13926" s="12"/>
    </row>
    <row r="13927" spans="7:7" x14ac:dyDescent="0.2">
      <c r="G13927" s="12"/>
    </row>
    <row r="13928" spans="7:7" x14ac:dyDescent="0.2">
      <c r="G13928" s="12"/>
    </row>
    <row r="13929" spans="7:7" x14ac:dyDescent="0.2">
      <c r="G13929" s="12"/>
    </row>
    <row r="13930" spans="7:7" x14ac:dyDescent="0.2">
      <c r="G13930" s="12"/>
    </row>
    <row r="13931" spans="7:7" x14ac:dyDescent="0.2">
      <c r="G13931" s="12"/>
    </row>
    <row r="13932" spans="7:7" x14ac:dyDescent="0.2">
      <c r="G13932" s="12"/>
    </row>
    <row r="13933" spans="7:7" x14ac:dyDescent="0.2">
      <c r="G13933" s="12"/>
    </row>
    <row r="13934" spans="7:7" x14ac:dyDescent="0.2">
      <c r="G13934" s="12"/>
    </row>
    <row r="13935" spans="7:7" x14ac:dyDescent="0.2">
      <c r="G13935" s="12"/>
    </row>
    <row r="13936" spans="7:7" x14ac:dyDescent="0.2">
      <c r="G13936" s="12"/>
    </row>
    <row r="13937" spans="7:7" x14ac:dyDescent="0.2">
      <c r="G13937" s="12"/>
    </row>
    <row r="13938" spans="7:7" x14ac:dyDescent="0.2">
      <c r="G13938" s="12"/>
    </row>
    <row r="13939" spans="7:7" x14ac:dyDescent="0.2">
      <c r="G13939" s="12"/>
    </row>
    <row r="13940" spans="7:7" x14ac:dyDescent="0.2">
      <c r="G13940" s="12"/>
    </row>
    <row r="13941" spans="7:7" x14ac:dyDescent="0.2">
      <c r="G13941" s="12"/>
    </row>
    <row r="13942" spans="7:7" x14ac:dyDescent="0.2">
      <c r="G13942" s="12"/>
    </row>
    <row r="13943" spans="7:7" x14ac:dyDescent="0.2">
      <c r="G13943" s="12"/>
    </row>
    <row r="13944" spans="7:7" x14ac:dyDescent="0.2">
      <c r="G13944" s="12"/>
    </row>
    <row r="13945" spans="7:7" x14ac:dyDescent="0.2">
      <c r="G13945" s="12"/>
    </row>
    <row r="13946" spans="7:7" x14ac:dyDescent="0.2">
      <c r="G13946" s="12"/>
    </row>
    <row r="13947" spans="7:7" x14ac:dyDescent="0.2">
      <c r="G13947" s="12"/>
    </row>
    <row r="13948" spans="7:7" x14ac:dyDescent="0.2">
      <c r="G13948" s="12"/>
    </row>
    <row r="13949" spans="7:7" x14ac:dyDescent="0.2">
      <c r="G13949" s="12"/>
    </row>
    <row r="13950" spans="7:7" x14ac:dyDescent="0.2">
      <c r="G13950" s="12"/>
    </row>
    <row r="13951" spans="7:7" x14ac:dyDescent="0.2">
      <c r="G13951" s="12"/>
    </row>
    <row r="13952" spans="7:7" x14ac:dyDescent="0.2">
      <c r="G13952" s="12"/>
    </row>
    <row r="13953" spans="7:7" x14ac:dyDescent="0.2">
      <c r="G13953" s="12"/>
    </row>
    <row r="13954" spans="7:7" x14ac:dyDescent="0.2">
      <c r="G13954" s="12"/>
    </row>
    <row r="13955" spans="7:7" x14ac:dyDescent="0.2">
      <c r="G13955" s="12"/>
    </row>
    <row r="13956" spans="7:7" x14ac:dyDescent="0.2">
      <c r="G13956" s="12"/>
    </row>
    <row r="13957" spans="7:7" x14ac:dyDescent="0.2">
      <c r="G13957" s="12"/>
    </row>
    <row r="13958" spans="7:7" x14ac:dyDescent="0.2">
      <c r="G13958" s="12"/>
    </row>
    <row r="13959" spans="7:7" x14ac:dyDescent="0.2">
      <c r="G13959" s="12"/>
    </row>
    <row r="13960" spans="7:7" x14ac:dyDescent="0.2">
      <c r="G13960" s="12"/>
    </row>
    <row r="13961" spans="7:7" x14ac:dyDescent="0.2">
      <c r="G13961" s="12"/>
    </row>
    <row r="13962" spans="7:7" x14ac:dyDescent="0.2">
      <c r="G13962" s="12"/>
    </row>
    <row r="13963" spans="7:7" x14ac:dyDescent="0.2">
      <c r="G13963" s="12"/>
    </row>
    <row r="13964" spans="7:7" x14ac:dyDescent="0.2">
      <c r="G13964" s="12"/>
    </row>
    <row r="13965" spans="7:7" x14ac:dyDescent="0.2">
      <c r="G13965" s="12"/>
    </row>
    <row r="13966" spans="7:7" x14ac:dyDescent="0.2">
      <c r="G13966" s="12"/>
    </row>
    <row r="13967" spans="7:7" x14ac:dyDescent="0.2">
      <c r="G13967" s="12"/>
    </row>
    <row r="13968" spans="7:7" x14ac:dyDescent="0.2">
      <c r="G13968" s="12"/>
    </row>
    <row r="13969" spans="7:7" x14ac:dyDescent="0.2">
      <c r="G13969" s="12"/>
    </row>
    <row r="13970" spans="7:7" x14ac:dyDescent="0.2">
      <c r="G13970" s="12"/>
    </row>
    <row r="13971" spans="7:7" x14ac:dyDescent="0.2">
      <c r="G13971" s="12"/>
    </row>
    <row r="13972" spans="7:7" x14ac:dyDescent="0.2">
      <c r="G13972" s="12"/>
    </row>
    <row r="13973" spans="7:7" x14ac:dyDescent="0.2">
      <c r="G13973" s="12"/>
    </row>
    <row r="13974" spans="7:7" x14ac:dyDescent="0.2">
      <c r="G13974" s="12"/>
    </row>
    <row r="13975" spans="7:7" x14ac:dyDescent="0.2">
      <c r="G13975" s="12"/>
    </row>
    <row r="13976" spans="7:7" x14ac:dyDescent="0.2">
      <c r="G13976" s="12"/>
    </row>
    <row r="13977" spans="7:7" x14ac:dyDescent="0.2">
      <c r="G13977" s="12"/>
    </row>
    <row r="13978" spans="7:7" x14ac:dyDescent="0.2">
      <c r="G13978" s="12"/>
    </row>
    <row r="13979" spans="7:7" x14ac:dyDescent="0.2">
      <c r="G13979" s="12"/>
    </row>
    <row r="13980" spans="7:7" x14ac:dyDescent="0.2">
      <c r="G13980" s="12"/>
    </row>
    <row r="13981" spans="7:7" x14ac:dyDescent="0.2">
      <c r="G13981" s="12"/>
    </row>
    <row r="13982" spans="7:7" x14ac:dyDescent="0.2">
      <c r="G13982" s="12"/>
    </row>
    <row r="13983" spans="7:7" x14ac:dyDescent="0.2">
      <c r="G13983" s="12"/>
    </row>
    <row r="13984" spans="7:7" x14ac:dyDescent="0.2">
      <c r="G13984" s="12"/>
    </row>
    <row r="13985" spans="7:7" x14ac:dyDescent="0.2">
      <c r="G13985" s="12"/>
    </row>
    <row r="13986" spans="7:7" x14ac:dyDescent="0.2">
      <c r="G13986" s="12"/>
    </row>
    <row r="13987" spans="7:7" x14ac:dyDescent="0.2">
      <c r="G13987" s="12"/>
    </row>
    <row r="13988" spans="7:7" x14ac:dyDescent="0.2">
      <c r="G13988" s="12"/>
    </row>
    <row r="13989" spans="7:7" x14ac:dyDescent="0.2">
      <c r="G13989" s="12"/>
    </row>
    <row r="13990" spans="7:7" x14ac:dyDescent="0.2">
      <c r="G13990" s="12"/>
    </row>
    <row r="13991" spans="7:7" x14ac:dyDescent="0.2">
      <c r="G13991" s="12"/>
    </row>
    <row r="13992" spans="7:7" x14ac:dyDescent="0.2">
      <c r="G13992" s="12"/>
    </row>
    <row r="13993" spans="7:7" x14ac:dyDescent="0.2">
      <c r="G13993" s="12"/>
    </row>
    <row r="13994" spans="7:7" x14ac:dyDescent="0.2">
      <c r="G13994" s="12"/>
    </row>
    <row r="13995" spans="7:7" x14ac:dyDescent="0.2">
      <c r="G13995" s="12"/>
    </row>
    <row r="13996" spans="7:7" x14ac:dyDescent="0.2">
      <c r="G13996" s="12"/>
    </row>
    <row r="13997" spans="7:7" x14ac:dyDescent="0.2">
      <c r="G13997" s="12"/>
    </row>
    <row r="13998" spans="7:7" x14ac:dyDescent="0.2">
      <c r="G13998" s="12"/>
    </row>
    <row r="13999" spans="7:7" x14ac:dyDescent="0.2">
      <c r="G13999" s="12"/>
    </row>
    <row r="14000" spans="7:7" x14ac:dyDescent="0.2">
      <c r="G14000" s="12"/>
    </row>
    <row r="14001" spans="7:7" x14ac:dyDescent="0.2">
      <c r="G14001" s="12"/>
    </row>
    <row r="14002" spans="7:7" x14ac:dyDescent="0.2">
      <c r="G14002" s="12"/>
    </row>
    <row r="14003" spans="7:7" x14ac:dyDescent="0.2">
      <c r="G14003" s="12"/>
    </row>
    <row r="14004" spans="7:7" x14ac:dyDescent="0.2">
      <c r="G14004" s="12"/>
    </row>
    <row r="14005" spans="7:7" x14ac:dyDescent="0.2">
      <c r="G14005" s="12"/>
    </row>
    <row r="14006" spans="7:7" x14ac:dyDescent="0.2">
      <c r="G14006" s="12"/>
    </row>
    <row r="14007" spans="7:7" x14ac:dyDescent="0.2">
      <c r="G14007" s="12"/>
    </row>
    <row r="14008" spans="7:7" x14ac:dyDescent="0.2">
      <c r="G14008" s="12"/>
    </row>
    <row r="14009" spans="7:7" x14ac:dyDescent="0.2">
      <c r="G14009" s="12"/>
    </row>
    <row r="14010" spans="7:7" x14ac:dyDescent="0.2">
      <c r="G14010" s="12"/>
    </row>
    <row r="14011" spans="7:7" x14ac:dyDescent="0.2">
      <c r="G14011" s="12"/>
    </row>
    <row r="14012" spans="7:7" x14ac:dyDescent="0.2">
      <c r="G14012" s="12"/>
    </row>
    <row r="14013" spans="7:7" x14ac:dyDescent="0.2">
      <c r="G14013" s="12"/>
    </row>
    <row r="14014" spans="7:7" x14ac:dyDescent="0.2">
      <c r="G14014" s="12"/>
    </row>
    <row r="14015" spans="7:7" x14ac:dyDescent="0.2">
      <c r="G14015" s="12"/>
    </row>
    <row r="14016" spans="7:7" x14ac:dyDescent="0.2">
      <c r="G14016" s="12"/>
    </row>
    <row r="14017" spans="7:7" x14ac:dyDescent="0.2">
      <c r="G14017" s="12"/>
    </row>
    <row r="14018" spans="7:7" x14ac:dyDescent="0.2">
      <c r="G14018" s="12"/>
    </row>
    <row r="14019" spans="7:7" x14ac:dyDescent="0.2">
      <c r="G14019" s="12"/>
    </row>
    <row r="14020" spans="7:7" x14ac:dyDescent="0.2">
      <c r="G14020" s="12"/>
    </row>
    <row r="14021" spans="7:7" x14ac:dyDescent="0.2">
      <c r="G14021" s="12"/>
    </row>
    <row r="14022" spans="7:7" x14ac:dyDescent="0.2">
      <c r="G14022" s="12"/>
    </row>
    <row r="14023" spans="7:7" x14ac:dyDescent="0.2">
      <c r="G14023" s="12"/>
    </row>
    <row r="14024" spans="7:7" x14ac:dyDescent="0.2">
      <c r="G14024" s="12"/>
    </row>
    <row r="14025" spans="7:7" x14ac:dyDescent="0.2">
      <c r="G14025" s="12"/>
    </row>
    <row r="14026" spans="7:7" x14ac:dyDescent="0.2">
      <c r="G14026" s="12"/>
    </row>
    <row r="14027" spans="7:7" x14ac:dyDescent="0.2">
      <c r="G14027" s="12"/>
    </row>
    <row r="14028" spans="7:7" x14ac:dyDescent="0.2">
      <c r="G14028" s="12"/>
    </row>
    <row r="14029" spans="7:7" x14ac:dyDescent="0.2">
      <c r="G14029" s="12"/>
    </row>
    <row r="14030" spans="7:7" x14ac:dyDescent="0.2">
      <c r="G14030" s="12"/>
    </row>
    <row r="14031" spans="7:7" x14ac:dyDescent="0.2">
      <c r="G14031" s="12"/>
    </row>
    <row r="14032" spans="7:7" x14ac:dyDescent="0.2">
      <c r="G14032" s="12"/>
    </row>
    <row r="14033" spans="7:7" x14ac:dyDescent="0.2">
      <c r="G14033" s="12"/>
    </row>
    <row r="14034" spans="7:7" x14ac:dyDescent="0.2">
      <c r="G14034" s="12"/>
    </row>
    <row r="14035" spans="7:7" x14ac:dyDescent="0.2">
      <c r="G14035" s="12"/>
    </row>
    <row r="14036" spans="7:7" x14ac:dyDescent="0.2">
      <c r="G14036" s="12"/>
    </row>
    <row r="14037" spans="7:7" x14ac:dyDescent="0.2">
      <c r="G14037" s="12"/>
    </row>
    <row r="14038" spans="7:7" x14ac:dyDescent="0.2">
      <c r="G14038" s="12"/>
    </row>
    <row r="14039" spans="7:7" x14ac:dyDescent="0.2">
      <c r="G14039" s="12"/>
    </row>
    <row r="14040" spans="7:7" x14ac:dyDescent="0.2">
      <c r="G14040" s="12"/>
    </row>
    <row r="14041" spans="7:7" x14ac:dyDescent="0.2">
      <c r="G14041" s="12"/>
    </row>
    <row r="14042" spans="7:7" x14ac:dyDescent="0.2">
      <c r="G14042" s="12"/>
    </row>
    <row r="14043" spans="7:7" x14ac:dyDescent="0.2">
      <c r="G14043" s="12"/>
    </row>
    <row r="14044" spans="7:7" x14ac:dyDescent="0.2">
      <c r="G14044" s="12"/>
    </row>
    <row r="14045" spans="7:7" x14ac:dyDescent="0.2">
      <c r="G14045" s="12"/>
    </row>
    <row r="14046" spans="7:7" x14ac:dyDescent="0.2">
      <c r="G14046" s="12"/>
    </row>
    <row r="14047" spans="7:7" x14ac:dyDescent="0.2">
      <c r="G14047" s="12"/>
    </row>
    <row r="14048" spans="7:7" x14ac:dyDescent="0.2">
      <c r="G14048" s="12"/>
    </row>
    <row r="14049" spans="7:7" x14ac:dyDescent="0.2">
      <c r="G14049" s="12"/>
    </row>
    <row r="14050" spans="7:7" x14ac:dyDescent="0.2">
      <c r="G14050" s="12"/>
    </row>
    <row r="14051" spans="7:7" x14ac:dyDescent="0.2">
      <c r="G14051" s="12"/>
    </row>
    <row r="14052" spans="7:7" x14ac:dyDescent="0.2">
      <c r="G14052" s="12"/>
    </row>
    <row r="14053" spans="7:7" x14ac:dyDescent="0.2">
      <c r="G14053" s="12"/>
    </row>
    <row r="14054" spans="7:7" x14ac:dyDescent="0.2">
      <c r="G14054" s="12"/>
    </row>
    <row r="14055" spans="7:7" x14ac:dyDescent="0.2">
      <c r="G14055" s="12"/>
    </row>
    <row r="14056" spans="7:7" x14ac:dyDescent="0.2">
      <c r="G14056" s="12"/>
    </row>
    <row r="14057" spans="7:7" x14ac:dyDescent="0.2">
      <c r="G14057" s="12"/>
    </row>
    <row r="14058" spans="7:7" x14ac:dyDescent="0.2">
      <c r="G14058" s="12"/>
    </row>
    <row r="14059" spans="7:7" x14ac:dyDescent="0.2">
      <c r="G14059" s="12"/>
    </row>
    <row r="14060" spans="7:7" x14ac:dyDescent="0.2">
      <c r="G14060" s="12"/>
    </row>
    <row r="14061" spans="7:7" x14ac:dyDescent="0.2">
      <c r="G14061" s="12"/>
    </row>
    <row r="14062" spans="7:7" x14ac:dyDescent="0.2">
      <c r="G14062" s="12"/>
    </row>
    <row r="14063" spans="7:7" x14ac:dyDescent="0.2">
      <c r="G14063" s="12"/>
    </row>
    <row r="14064" spans="7:7" x14ac:dyDescent="0.2">
      <c r="G14064" s="12"/>
    </row>
    <row r="14065" spans="7:7" x14ac:dyDescent="0.2">
      <c r="G14065" s="12"/>
    </row>
    <row r="14066" spans="7:7" x14ac:dyDescent="0.2">
      <c r="G14066" s="12"/>
    </row>
    <row r="14067" spans="7:7" x14ac:dyDescent="0.2">
      <c r="G14067" s="12"/>
    </row>
    <row r="14068" spans="7:7" x14ac:dyDescent="0.2">
      <c r="G14068" s="12"/>
    </row>
    <row r="14069" spans="7:7" x14ac:dyDescent="0.2">
      <c r="G14069" s="12"/>
    </row>
    <row r="14070" spans="7:7" x14ac:dyDescent="0.2">
      <c r="G14070" s="12"/>
    </row>
    <row r="14071" spans="7:7" x14ac:dyDescent="0.2">
      <c r="G14071" s="12"/>
    </row>
    <row r="14072" spans="7:7" x14ac:dyDescent="0.2">
      <c r="G14072" s="12"/>
    </row>
    <row r="14073" spans="7:7" x14ac:dyDescent="0.2">
      <c r="G14073" s="12"/>
    </row>
    <row r="14074" spans="7:7" x14ac:dyDescent="0.2">
      <c r="G14074" s="12"/>
    </row>
    <row r="14075" spans="7:7" x14ac:dyDescent="0.2">
      <c r="G14075" s="12"/>
    </row>
    <row r="14076" spans="7:7" x14ac:dyDescent="0.2">
      <c r="G14076" s="12"/>
    </row>
    <row r="14077" spans="7:7" x14ac:dyDescent="0.2">
      <c r="G14077" s="12"/>
    </row>
    <row r="14078" spans="7:7" x14ac:dyDescent="0.2">
      <c r="G14078" s="12"/>
    </row>
    <row r="14079" spans="7:7" x14ac:dyDescent="0.2">
      <c r="G14079" s="12"/>
    </row>
    <row r="14080" spans="7:7" x14ac:dyDescent="0.2">
      <c r="G14080" s="12"/>
    </row>
    <row r="14081" spans="7:7" x14ac:dyDescent="0.2">
      <c r="G14081" s="12"/>
    </row>
    <row r="14082" spans="7:7" x14ac:dyDescent="0.2">
      <c r="G14082" s="12"/>
    </row>
    <row r="14083" spans="7:7" x14ac:dyDescent="0.2">
      <c r="G14083" s="12"/>
    </row>
    <row r="14084" spans="7:7" x14ac:dyDescent="0.2">
      <c r="G14084" s="12"/>
    </row>
    <row r="14085" spans="7:7" x14ac:dyDescent="0.2">
      <c r="G14085" s="12"/>
    </row>
    <row r="14086" spans="7:7" x14ac:dyDescent="0.2">
      <c r="G14086" s="12"/>
    </row>
    <row r="14087" spans="7:7" x14ac:dyDescent="0.2">
      <c r="G14087" s="12"/>
    </row>
    <row r="14088" spans="7:7" x14ac:dyDescent="0.2">
      <c r="G14088" s="12"/>
    </row>
    <row r="14089" spans="7:7" x14ac:dyDescent="0.2">
      <c r="G14089" s="12"/>
    </row>
    <row r="14090" spans="7:7" x14ac:dyDescent="0.2">
      <c r="G14090" s="12"/>
    </row>
    <row r="14091" spans="7:7" x14ac:dyDescent="0.2">
      <c r="G14091" s="12"/>
    </row>
    <row r="14092" spans="7:7" x14ac:dyDescent="0.2">
      <c r="G14092" s="12"/>
    </row>
    <row r="14093" spans="7:7" x14ac:dyDescent="0.2">
      <c r="G14093" s="12"/>
    </row>
    <row r="14094" spans="7:7" x14ac:dyDescent="0.2">
      <c r="G14094" s="12"/>
    </row>
    <row r="14095" spans="7:7" x14ac:dyDescent="0.2">
      <c r="G14095" s="12"/>
    </row>
    <row r="14096" spans="7:7" x14ac:dyDescent="0.2">
      <c r="G14096" s="12"/>
    </row>
    <row r="14097" spans="7:7" x14ac:dyDescent="0.2">
      <c r="G14097" s="12"/>
    </row>
    <row r="14098" spans="7:7" x14ac:dyDescent="0.2">
      <c r="G14098" s="12"/>
    </row>
    <row r="14099" spans="7:7" x14ac:dyDescent="0.2">
      <c r="G14099" s="12"/>
    </row>
    <row r="14100" spans="7:7" x14ac:dyDescent="0.2">
      <c r="G14100" s="12"/>
    </row>
    <row r="14101" spans="7:7" x14ac:dyDescent="0.2">
      <c r="G14101" s="12"/>
    </row>
    <row r="14102" spans="7:7" x14ac:dyDescent="0.2">
      <c r="G14102" s="12"/>
    </row>
    <row r="14103" spans="7:7" x14ac:dyDescent="0.2">
      <c r="G14103" s="12"/>
    </row>
    <row r="14104" spans="7:7" x14ac:dyDescent="0.2">
      <c r="G14104" s="12"/>
    </row>
    <row r="14105" spans="7:7" x14ac:dyDescent="0.2">
      <c r="G14105" s="12"/>
    </row>
    <row r="14106" spans="7:7" x14ac:dyDescent="0.2">
      <c r="G14106" s="12"/>
    </row>
    <row r="14107" spans="7:7" x14ac:dyDescent="0.2">
      <c r="G14107" s="12"/>
    </row>
    <row r="14108" spans="7:7" x14ac:dyDescent="0.2">
      <c r="G14108" s="12"/>
    </row>
    <row r="14109" spans="7:7" x14ac:dyDescent="0.2">
      <c r="G14109" s="12"/>
    </row>
    <row r="14110" spans="7:7" x14ac:dyDescent="0.2">
      <c r="G14110" s="12"/>
    </row>
    <row r="14111" spans="7:7" x14ac:dyDescent="0.2">
      <c r="G14111" s="12"/>
    </row>
    <row r="14112" spans="7:7" x14ac:dyDescent="0.2">
      <c r="G14112" s="12"/>
    </row>
    <row r="14113" spans="7:7" x14ac:dyDescent="0.2">
      <c r="G14113" s="12"/>
    </row>
    <row r="14114" spans="7:7" x14ac:dyDescent="0.2">
      <c r="G14114" s="12"/>
    </row>
    <row r="14115" spans="7:7" x14ac:dyDescent="0.2">
      <c r="G14115" s="12"/>
    </row>
    <row r="14116" spans="7:7" x14ac:dyDescent="0.2">
      <c r="G14116" s="12"/>
    </row>
    <row r="14117" spans="7:7" x14ac:dyDescent="0.2">
      <c r="G14117" s="12"/>
    </row>
    <row r="14118" spans="7:7" x14ac:dyDescent="0.2">
      <c r="G14118" s="12"/>
    </row>
    <row r="14119" spans="7:7" x14ac:dyDescent="0.2">
      <c r="G14119" s="12"/>
    </row>
    <row r="14120" spans="7:7" x14ac:dyDescent="0.2">
      <c r="G14120" s="12"/>
    </row>
    <row r="14121" spans="7:7" x14ac:dyDescent="0.2">
      <c r="G14121" s="12"/>
    </row>
    <row r="14122" spans="7:7" x14ac:dyDescent="0.2">
      <c r="G14122" s="12"/>
    </row>
    <row r="14123" spans="7:7" x14ac:dyDescent="0.2">
      <c r="G14123" s="12"/>
    </row>
    <row r="14124" spans="7:7" x14ac:dyDescent="0.2">
      <c r="G14124" s="12"/>
    </row>
    <row r="14125" spans="7:7" x14ac:dyDescent="0.2">
      <c r="G14125" s="12"/>
    </row>
    <row r="14126" spans="7:7" x14ac:dyDescent="0.2">
      <c r="G14126" s="12"/>
    </row>
    <row r="14127" spans="7:7" x14ac:dyDescent="0.2">
      <c r="G14127" s="12"/>
    </row>
    <row r="14128" spans="7:7" x14ac:dyDescent="0.2">
      <c r="G14128" s="12"/>
    </row>
    <row r="14129" spans="7:7" x14ac:dyDescent="0.2">
      <c r="G14129" s="12"/>
    </row>
    <row r="14130" spans="7:7" x14ac:dyDescent="0.2">
      <c r="G14130" s="12"/>
    </row>
    <row r="14131" spans="7:7" x14ac:dyDescent="0.2">
      <c r="G14131" s="12"/>
    </row>
    <row r="14132" spans="7:7" x14ac:dyDescent="0.2">
      <c r="G14132" s="12"/>
    </row>
    <row r="14133" spans="7:7" x14ac:dyDescent="0.2">
      <c r="G14133" s="12"/>
    </row>
    <row r="14134" spans="7:7" x14ac:dyDescent="0.2">
      <c r="G14134" s="12"/>
    </row>
    <row r="14135" spans="7:7" x14ac:dyDescent="0.2">
      <c r="G14135" s="12"/>
    </row>
    <row r="14136" spans="7:7" x14ac:dyDescent="0.2">
      <c r="G14136" s="12"/>
    </row>
    <row r="14137" spans="7:7" x14ac:dyDescent="0.2">
      <c r="G14137" s="12"/>
    </row>
    <row r="14138" spans="7:7" x14ac:dyDescent="0.2">
      <c r="G14138" s="12"/>
    </row>
    <row r="14139" spans="7:7" x14ac:dyDescent="0.2">
      <c r="G14139" s="12"/>
    </row>
    <row r="14140" spans="7:7" x14ac:dyDescent="0.2">
      <c r="G14140" s="12"/>
    </row>
    <row r="14141" spans="7:7" x14ac:dyDescent="0.2">
      <c r="G14141" s="12"/>
    </row>
    <row r="14142" spans="7:7" x14ac:dyDescent="0.2">
      <c r="G14142" s="12"/>
    </row>
    <row r="14143" spans="7:7" x14ac:dyDescent="0.2">
      <c r="G14143" s="12"/>
    </row>
    <row r="14144" spans="7:7" x14ac:dyDescent="0.2">
      <c r="G14144" s="12"/>
    </row>
    <row r="14145" spans="7:7" x14ac:dyDescent="0.2">
      <c r="G14145" s="12"/>
    </row>
    <row r="14146" spans="7:7" x14ac:dyDescent="0.2">
      <c r="G14146" s="12"/>
    </row>
    <row r="14147" spans="7:7" x14ac:dyDescent="0.2">
      <c r="G14147" s="12"/>
    </row>
    <row r="14148" spans="7:7" x14ac:dyDescent="0.2">
      <c r="G14148" s="12"/>
    </row>
    <row r="14149" spans="7:7" x14ac:dyDescent="0.2">
      <c r="G14149" s="12"/>
    </row>
    <row r="14150" spans="7:7" x14ac:dyDescent="0.2">
      <c r="G14150" s="12"/>
    </row>
    <row r="14151" spans="7:7" x14ac:dyDescent="0.2">
      <c r="G14151" s="12"/>
    </row>
    <row r="14152" spans="7:7" x14ac:dyDescent="0.2">
      <c r="G14152" s="12"/>
    </row>
    <row r="14153" spans="7:7" x14ac:dyDescent="0.2">
      <c r="G14153" s="12"/>
    </row>
    <row r="14154" spans="7:7" x14ac:dyDescent="0.2">
      <c r="G14154" s="12"/>
    </row>
    <row r="14155" spans="7:7" x14ac:dyDescent="0.2">
      <c r="G14155" s="12"/>
    </row>
    <row r="14156" spans="7:7" x14ac:dyDescent="0.2">
      <c r="G14156" s="12"/>
    </row>
    <row r="14157" spans="7:7" x14ac:dyDescent="0.2">
      <c r="G14157" s="12"/>
    </row>
    <row r="14158" spans="7:7" x14ac:dyDescent="0.2">
      <c r="G14158" s="12"/>
    </row>
    <row r="14159" spans="7:7" x14ac:dyDescent="0.2">
      <c r="G14159" s="12"/>
    </row>
    <row r="14160" spans="7:7" x14ac:dyDescent="0.2">
      <c r="G14160" s="12"/>
    </row>
    <row r="14161" spans="7:7" x14ac:dyDescent="0.2">
      <c r="G14161" s="12"/>
    </row>
    <row r="14162" spans="7:7" x14ac:dyDescent="0.2">
      <c r="G14162" s="12"/>
    </row>
    <row r="14163" spans="7:7" x14ac:dyDescent="0.2">
      <c r="G14163" s="12"/>
    </row>
    <row r="14164" spans="7:7" x14ac:dyDescent="0.2">
      <c r="G14164" s="12"/>
    </row>
    <row r="14165" spans="7:7" x14ac:dyDescent="0.2">
      <c r="G14165" s="12"/>
    </row>
    <row r="14166" spans="7:7" x14ac:dyDescent="0.2">
      <c r="G14166" s="12"/>
    </row>
    <row r="14167" spans="7:7" x14ac:dyDescent="0.2">
      <c r="G14167" s="12"/>
    </row>
    <row r="14168" spans="7:7" x14ac:dyDescent="0.2">
      <c r="G14168" s="12"/>
    </row>
    <row r="14169" spans="7:7" x14ac:dyDescent="0.2">
      <c r="G14169" s="12"/>
    </row>
    <row r="14170" spans="7:7" x14ac:dyDescent="0.2">
      <c r="G14170" s="12"/>
    </row>
    <row r="14171" spans="7:7" x14ac:dyDescent="0.2">
      <c r="G14171" s="12"/>
    </row>
    <row r="14172" spans="7:7" x14ac:dyDescent="0.2">
      <c r="G14172" s="12"/>
    </row>
    <row r="14173" spans="7:7" x14ac:dyDescent="0.2">
      <c r="G14173" s="12"/>
    </row>
    <row r="14174" spans="7:7" x14ac:dyDescent="0.2">
      <c r="G14174" s="12"/>
    </row>
    <row r="14175" spans="7:7" x14ac:dyDescent="0.2">
      <c r="G14175" s="12"/>
    </row>
    <row r="14176" spans="7:7" x14ac:dyDescent="0.2">
      <c r="G14176" s="12"/>
    </row>
    <row r="14177" spans="7:7" x14ac:dyDescent="0.2">
      <c r="G14177" s="12"/>
    </row>
    <row r="14178" spans="7:7" x14ac:dyDescent="0.2">
      <c r="G14178" s="12"/>
    </row>
    <row r="14179" spans="7:7" x14ac:dyDescent="0.2">
      <c r="G14179" s="12"/>
    </row>
    <row r="14180" spans="7:7" x14ac:dyDescent="0.2">
      <c r="G14180" s="12"/>
    </row>
    <row r="14181" spans="7:7" x14ac:dyDescent="0.2">
      <c r="G14181" s="12"/>
    </row>
    <row r="14182" spans="7:7" x14ac:dyDescent="0.2">
      <c r="G14182" s="12"/>
    </row>
    <row r="14183" spans="7:7" x14ac:dyDescent="0.2">
      <c r="G14183" s="12"/>
    </row>
    <row r="14184" spans="7:7" x14ac:dyDescent="0.2">
      <c r="G14184" s="12"/>
    </row>
    <row r="14185" spans="7:7" x14ac:dyDescent="0.2">
      <c r="G14185" s="12"/>
    </row>
    <row r="14186" spans="7:7" x14ac:dyDescent="0.2">
      <c r="G14186" s="12"/>
    </row>
    <row r="14187" spans="7:7" x14ac:dyDescent="0.2">
      <c r="G14187" s="12"/>
    </row>
    <row r="14188" spans="7:7" x14ac:dyDescent="0.2">
      <c r="G14188" s="12"/>
    </row>
    <row r="14189" spans="7:7" x14ac:dyDescent="0.2">
      <c r="G14189" s="12"/>
    </row>
    <row r="14190" spans="7:7" x14ac:dyDescent="0.2">
      <c r="G14190" s="12"/>
    </row>
    <row r="14191" spans="7:7" x14ac:dyDescent="0.2">
      <c r="G14191" s="12"/>
    </row>
    <row r="14192" spans="7:7" x14ac:dyDescent="0.2">
      <c r="G14192" s="12"/>
    </row>
    <row r="14193" spans="7:7" x14ac:dyDescent="0.2">
      <c r="G14193" s="12"/>
    </row>
    <row r="14194" spans="7:7" x14ac:dyDescent="0.2">
      <c r="G14194" s="12"/>
    </row>
    <row r="14195" spans="7:7" x14ac:dyDescent="0.2">
      <c r="G14195" s="12"/>
    </row>
    <row r="14196" spans="7:7" x14ac:dyDescent="0.2">
      <c r="G14196" s="12"/>
    </row>
    <row r="14197" spans="7:7" x14ac:dyDescent="0.2">
      <c r="G14197" s="12"/>
    </row>
    <row r="14198" spans="7:7" x14ac:dyDescent="0.2">
      <c r="G14198" s="12"/>
    </row>
    <row r="14199" spans="7:7" x14ac:dyDescent="0.2">
      <c r="G14199" s="12"/>
    </row>
    <row r="14200" spans="7:7" x14ac:dyDescent="0.2">
      <c r="G14200" s="12"/>
    </row>
    <row r="14201" spans="7:7" x14ac:dyDescent="0.2">
      <c r="G14201" s="12"/>
    </row>
    <row r="14202" spans="7:7" x14ac:dyDescent="0.2">
      <c r="G14202" s="12"/>
    </row>
    <row r="14203" spans="7:7" x14ac:dyDescent="0.2">
      <c r="G14203" s="12"/>
    </row>
    <row r="14204" spans="7:7" x14ac:dyDescent="0.2">
      <c r="G14204" s="12"/>
    </row>
    <row r="14205" spans="7:7" x14ac:dyDescent="0.2">
      <c r="G14205" s="12"/>
    </row>
    <row r="14206" spans="7:7" x14ac:dyDescent="0.2">
      <c r="G14206" s="12"/>
    </row>
    <row r="14207" spans="7:7" x14ac:dyDescent="0.2">
      <c r="G14207" s="12"/>
    </row>
    <row r="14208" spans="7:7" x14ac:dyDescent="0.2">
      <c r="G14208" s="12"/>
    </row>
    <row r="14209" spans="7:7" x14ac:dyDescent="0.2">
      <c r="G14209" s="12"/>
    </row>
    <row r="14210" spans="7:7" x14ac:dyDescent="0.2">
      <c r="G14210" s="12"/>
    </row>
    <row r="14211" spans="7:7" x14ac:dyDescent="0.2">
      <c r="G14211" s="12"/>
    </row>
    <row r="14212" spans="7:7" x14ac:dyDescent="0.2">
      <c r="G14212" s="12"/>
    </row>
    <row r="14213" spans="7:7" x14ac:dyDescent="0.2">
      <c r="G14213" s="12"/>
    </row>
    <row r="14214" spans="7:7" x14ac:dyDescent="0.2">
      <c r="G14214" s="12"/>
    </row>
    <row r="14215" spans="7:7" x14ac:dyDescent="0.2">
      <c r="G14215" s="12"/>
    </row>
    <row r="14216" spans="7:7" x14ac:dyDescent="0.2">
      <c r="G14216" s="12"/>
    </row>
    <row r="14217" spans="7:7" x14ac:dyDescent="0.2">
      <c r="G14217" s="12"/>
    </row>
    <row r="14218" spans="7:7" x14ac:dyDescent="0.2">
      <c r="G14218" s="12"/>
    </row>
    <row r="14219" spans="7:7" x14ac:dyDescent="0.2">
      <c r="G14219" s="12"/>
    </row>
    <row r="14220" spans="7:7" x14ac:dyDescent="0.2">
      <c r="G14220" s="12"/>
    </row>
    <row r="14221" spans="7:7" x14ac:dyDescent="0.2">
      <c r="G14221" s="12"/>
    </row>
    <row r="14222" spans="7:7" x14ac:dyDescent="0.2">
      <c r="G14222" s="12"/>
    </row>
    <row r="14223" spans="7:7" x14ac:dyDescent="0.2">
      <c r="G14223" s="12"/>
    </row>
    <row r="14224" spans="7:7" x14ac:dyDescent="0.2">
      <c r="G14224" s="12"/>
    </row>
    <row r="14225" spans="7:7" x14ac:dyDescent="0.2">
      <c r="G14225" s="12"/>
    </row>
    <row r="14226" spans="7:7" x14ac:dyDescent="0.2">
      <c r="G14226" s="12"/>
    </row>
    <row r="14227" spans="7:7" x14ac:dyDescent="0.2">
      <c r="G14227" s="12"/>
    </row>
    <row r="14228" spans="7:7" x14ac:dyDescent="0.2">
      <c r="G14228" s="12"/>
    </row>
    <row r="14229" spans="7:7" x14ac:dyDescent="0.2">
      <c r="G14229" s="12"/>
    </row>
    <row r="14230" spans="7:7" x14ac:dyDescent="0.2">
      <c r="G14230" s="12"/>
    </row>
    <row r="14231" spans="7:7" x14ac:dyDescent="0.2">
      <c r="G14231" s="12"/>
    </row>
    <row r="14232" spans="7:7" x14ac:dyDescent="0.2">
      <c r="G14232" s="12"/>
    </row>
    <row r="14233" spans="7:7" x14ac:dyDescent="0.2">
      <c r="G14233" s="12"/>
    </row>
    <row r="14234" spans="7:7" x14ac:dyDescent="0.2">
      <c r="G14234" s="12"/>
    </row>
    <row r="14235" spans="7:7" x14ac:dyDescent="0.2">
      <c r="G14235" s="12"/>
    </row>
    <row r="14236" spans="7:7" x14ac:dyDescent="0.2">
      <c r="G14236" s="12"/>
    </row>
    <row r="14237" spans="7:7" x14ac:dyDescent="0.2">
      <c r="G14237" s="12"/>
    </row>
    <row r="14238" spans="7:7" x14ac:dyDescent="0.2">
      <c r="G14238" s="12"/>
    </row>
    <row r="14239" spans="7:7" x14ac:dyDescent="0.2">
      <c r="G14239" s="12"/>
    </row>
    <row r="14240" spans="7:7" x14ac:dyDescent="0.2">
      <c r="G14240" s="12"/>
    </row>
    <row r="14241" spans="7:7" x14ac:dyDescent="0.2">
      <c r="G14241" s="12"/>
    </row>
    <row r="14242" spans="7:7" x14ac:dyDescent="0.2">
      <c r="G14242" s="12"/>
    </row>
    <row r="14243" spans="7:7" x14ac:dyDescent="0.2">
      <c r="G14243" s="12"/>
    </row>
    <row r="14244" spans="7:7" x14ac:dyDescent="0.2">
      <c r="G14244" s="12"/>
    </row>
    <row r="14245" spans="7:7" x14ac:dyDescent="0.2">
      <c r="G14245" s="12"/>
    </row>
    <row r="14246" spans="7:7" x14ac:dyDescent="0.2">
      <c r="G14246" s="12"/>
    </row>
    <row r="14247" spans="7:7" x14ac:dyDescent="0.2">
      <c r="G14247" s="12"/>
    </row>
    <row r="14248" spans="7:7" x14ac:dyDescent="0.2">
      <c r="G14248" s="12"/>
    </row>
    <row r="14249" spans="7:7" x14ac:dyDescent="0.2">
      <c r="G14249" s="12"/>
    </row>
    <row r="14250" spans="7:7" x14ac:dyDescent="0.2">
      <c r="G14250" s="12"/>
    </row>
    <row r="14251" spans="7:7" x14ac:dyDescent="0.2">
      <c r="G14251" s="12"/>
    </row>
    <row r="14252" spans="7:7" x14ac:dyDescent="0.2">
      <c r="G14252" s="12"/>
    </row>
    <row r="14253" spans="7:7" x14ac:dyDescent="0.2">
      <c r="G14253" s="12"/>
    </row>
    <row r="14254" spans="7:7" x14ac:dyDescent="0.2">
      <c r="G14254" s="12"/>
    </row>
    <row r="14255" spans="7:7" x14ac:dyDescent="0.2">
      <c r="G14255" s="12"/>
    </row>
    <row r="14256" spans="7:7" x14ac:dyDescent="0.2">
      <c r="G14256" s="12"/>
    </row>
    <row r="14257" spans="7:7" x14ac:dyDescent="0.2">
      <c r="G14257" s="12"/>
    </row>
    <row r="14258" spans="7:7" x14ac:dyDescent="0.2">
      <c r="G14258" s="12"/>
    </row>
    <row r="14259" spans="7:7" x14ac:dyDescent="0.2">
      <c r="G14259" s="12"/>
    </row>
    <row r="14260" spans="7:7" x14ac:dyDescent="0.2">
      <c r="G14260" s="12"/>
    </row>
    <row r="14261" spans="7:7" x14ac:dyDescent="0.2">
      <c r="G14261" s="12"/>
    </row>
    <row r="14262" spans="7:7" x14ac:dyDescent="0.2">
      <c r="G14262" s="12"/>
    </row>
    <row r="14263" spans="7:7" x14ac:dyDescent="0.2">
      <c r="G14263" s="12"/>
    </row>
    <row r="14264" spans="7:7" x14ac:dyDescent="0.2">
      <c r="G14264" s="12"/>
    </row>
    <row r="14265" spans="7:7" x14ac:dyDescent="0.2">
      <c r="G14265" s="12"/>
    </row>
    <row r="14266" spans="7:7" x14ac:dyDescent="0.2">
      <c r="G14266" s="12"/>
    </row>
    <row r="14267" spans="7:7" x14ac:dyDescent="0.2">
      <c r="G14267" s="12"/>
    </row>
    <row r="14268" spans="7:7" x14ac:dyDescent="0.2">
      <c r="G14268" s="12"/>
    </row>
    <row r="14269" spans="7:7" x14ac:dyDescent="0.2">
      <c r="G14269" s="12"/>
    </row>
    <row r="14270" spans="7:7" x14ac:dyDescent="0.2">
      <c r="G14270" s="12"/>
    </row>
    <row r="14271" spans="7:7" x14ac:dyDescent="0.2">
      <c r="G14271" s="12"/>
    </row>
    <row r="14272" spans="7:7" x14ac:dyDescent="0.2">
      <c r="G14272" s="12"/>
    </row>
    <row r="14273" spans="7:7" x14ac:dyDescent="0.2">
      <c r="G14273" s="12"/>
    </row>
    <row r="14274" spans="7:7" x14ac:dyDescent="0.2">
      <c r="G14274" s="12"/>
    </row>
    <row r="14275" spans="7:7" x14ac:dyDescent="0.2">
      <c r="G14275" s="12"/>
    </row>
    <row r="14276" spans="7:7" x14ac:dyDescent="0.2">
      <c r="G14276" s="12"/>
    </row>
    <row r="14277" spans="7:7" x14ac:dyDescent="0.2">
      <c r="G14277" s="12"/>
    </row>
    <row r="14278" spans="7:7" x14ac:dyDescent="0.2">
      <c r="G14278" s="12"/>
    </row>
    <row r="14279" spans="7:7" x14ac:dyDescent="0.2">
      <c r="G14279" s="12"/>
    </row>
    <row r="14280" spans="7:7" x14ac:dyDescent="0.2">
      <c r="G14280" s="12"/>
    </row>
    <row r="14281" spans="7:7" x14ac:dyDescent="0.2">
      <c r="G14281" s="12"/>
    </row>
    <row r="14282" spans="7:7" x14ac:dyDescent="0.2">
      <c r="G14282" s="12"/>
    </row>
    <row r="14283" spans="7:7" x14ac:dyDescent="0.2">
      <c r="G14283" s="12"/>
    </row>
    <row r="14284" spans="7:7" x14ac:dyDescent="0.2">
      <c r="G14284" s="12"/>
    </row>
    <row r="14285" spans="7:7" x14ac:dyDescent="0.2">
      <c r="G14285" s="12"/>
    </row>
    <row r="14286" spans="7:7" x14ac:dyDescent="0.2">
      <c r="G14286" s="12"/>
    </row>
    <row r="14287" spans="7:7" x14ac:dyDescent="0.2">
      <c r="G14287" s="12"/>
    </row>
    <row r="14288" spans="7:7" x14ac:dyDescent="0.2">
      <c r="G14288" s="12"/>
    </row>
    <row r="14289" spans="7:7" x14ac:dyDescent="0.2">
      <c r="G14289" s="12"/>
    </row>
    <row r="14290" spans="7:7" x14ac:dyDescent="0.2">
      <c r="G14290" s="12"/>
    </row>
    <row r="14291" spans="7:7" x14ac:dyDescent="0.2">
      <c r="G14291" s="12"/>
    </row>
    <row r="14292" spans="7:7" x14ac:dyDescent="0.2">
      <c r="G14292" s="12"/>
    </row>
    <row r="14293" spans="7:7" x14ac:dyDescent="0.2">
      <c r="G14293" s="12"/>
    </row>
    <row r="14294" spans="7:7" x14ac:dyDescent="0.2">
      <c r="G14294" s="12"/>
    </row>
    <row r="14295" spans="7:7" x14ac:dyDescent="0.2">
      <c r="G14295" s="12"/>
    </row>
    <row r="14296" spans="7:7" x14ac:dyDescent="0.2">
      <c r="G14296" s="12"/>
    </row>
    <row r="14297" spans="7:7" x14ac:dyDescent="0.2">
      <c r="G14297" s="12"/>
    </row>
    <row r="14298" spans="7:7" x14ac:dyDescent="0.2">
      <c r="G14298" s="12"/>
    </row>
    <row r="14299" spans="7:7" x14ac:dyDescent="0.2">
      <c r="G14299" s="12"/>
    </row>
    <row r="14300" spans="7:7" x14ac:dyDescent="0.2">
      <c r="G14300" s="12"/>
    </row>
    <row r="14301" spans="7:7" x14ac:dyDescent="0.2">
      <c r="G14301" s="12"/>
    </row>
    <row r="14302" spans="7:7" x14ac:dyDescent="0.2">
      <c r="G14302" s="12"/>
    </row>
    <row r="14303" spans="7:7" x14ac:dyDescent="0.2">
      <c r="G14303" s="12"/>
    </row>
    <row r="14304" spans="7:7" x14ac:dyDescent="0.2">
      <c r="G14304" s="12"/>
    </row>
    <row r="14305" spans="7:7" x14ac:dyDescent="0.2">
      <c r="G14305" s="12"/>
    </row>
    <row r="14306" spans="7:7" x14ac:dyDescent="0.2">
      <c r="G14306" s="12"/>
    </row>
    <row r="14307" spans="7:7" x14ac:dyDescent="0.2">
      <c r="G14307" s="12"/>
    </row>
    <row r="14308" spans="7:7" x14ac:dyDescent="0.2">
      <c r="G14308" s="12"/>
    </row>
    <row r="14309" spans="7:7" x14ac:dyDescent="0.2">
      <c r="G14309" s="12"/>
    </row>
    <row r="14310" spans="7:7" x14ac:dyDescent="0.2">
      <c r="G14310" s="12"/>
    </row>
    <row r="14311" spans="7:7" x14ac:dyDescent="0.2">
      <c r="G14311" s="12"/>
    </row>
    <row r="14312" spans="7:7" x14ac:dyDescent="0.2">
      <c r="G14312" s="12"/>
    </row>
    <row r="14313" spans="7:7" x14ac:dyDescent="0.2">
      <c r="G14313" s="12"/>
    </row>
    <row r="14314" spans="7:7" x14ac:dyDescent="0.2">
      <c r="G14314" s="12"/>
    </row>
    <row r="14315" spans="7:7" x14ac:dyDescent="0.2">
      <c r="G14315" s="12"/>
    </row>
    <row r="14316" spans="7:7" x14ac:dyDescent="0.2">
      <c r="G14316" s="12"/>
    </row>
    <row r="14317" spans="7:7" x14ac:dyDescent="0.2">
      <c r="G14317" s="12"/>
    </row>
    <row r="14318" spans="7:7" x14ac:dyDescent="0.2">
      <c r="G14318" s="12"/>
    </row>
    <row r="14319" spans="7:7" x14ac:dyDescent="0.2">
      <c r="G14319" s="12"/>
    </row>
    <row r="14320" spans="7:7" x14ac:dyDescent="0.2">
      <c r="G14320" s="12"/>
    </row>
    <row r="14321" spans="7:7" x14ac:dyDescent="0.2">
      <c r="G14321" s="12"/>
    </row>
    <row r="14322" spans="7:7" x14ac:dyDescent="0.2">
      <c r="G14322" s="12"/>
    </row>
    <row r="14323" spans="7:7" x14ac:dyDescent="0.2">
      <c r="G14323" s="12"/>
    </row>
    <row r="14324" spans="7:7" x14ac:dyDescent="0.2">
      <c r="G14324" s="12"/>
    </row>
    <row r="14325" spans="7:7" x14ac:dyDescent="0.2">
      <c r="G14325" s="12"/>
    </row>
    <row r="14326" spans="7:7" x14ac:dyDescent="0.2">
      <c r="G14326" s="12"/>
    </row>
    <row r="14327" spans="7:7" x14ac:dyDescent="0.2">
      <c r="G14327" s="12"/>
    </row>
    <row r="14328" spans="7:7" x14ac:dyDescent="0.2">
      <c r="G14328" s="12"/>
    </row>
    <row r="14329" spans="7:7" x14ac:dyDescent="0.2">
      <c r="G14329" s="12"/>
    </row>
    <row r="14330" spans="7:7" x14ac:dyDescent="0.2">
      <c r="G14330" s="12"/>
    </row>
    <row r="14331" spans="7:7" x14ac:dyDescent="0.2">
      <c r="G14331" s="12"/>
    </row>
    <row r="14332" spans="7:7" x14ac:dyDescent="0.2">
      <c r="G14332" s="12"/>
    </row>
    <row r="14333" spans="7:7" x14ac:dyDescent="0.2">
      <c r="G14333" s="12"/>
    </row>
    <row r="14334" spans="7:7" x14ac:dyDescent="0.2">
      <c r="G14334" s="12"/>
    </row>
    <row r="14335" spans="7:7" x14ac:dyDescent="0.2">
      <c r="G14335" s="12"/>
    </row>
    <row r="14336" spans="7:7" x14ac:dyDescent="0.2">
      <c r="G14336" s="12"/>
    </row>
    <row r="14337" spans="7:7" x14ac:dyDescent="0.2">
      <c r="G14337" s="12"/>
    </row>
    <row r="14338" spans="7:7" x14ac:dyDescent="0.2">
      <c r="G14338" s="12"/>
    </row>
    <row r="14339" spans="7:7" x14ac:dyDescent="0.2">
      <c r="G14339" s="12"/>
    </row>
    <row r="14340" spans="7:7" x14ac:dyDescent="0.2">
      <c r="G14340" s="12"/>
    </row>
    <row r="14341" spans="7:7" x14ac:dyDescent="0.2">
      <c r="G14341" s="12"/>
    </row>
    <row r="14342" spans="7:7" x14ac:dyDescent="0.2">
      <c r="G14342" s="12"/>
    </row>
    <row r="14343" spans="7:7" x14ac:dyDescent="0.2">
      <c r="G14343" s="12"/>
    </row>
    <row r="14344" spans="7:7" x14ac:dyDescent="0.2">
      <c r="G14344" s="12"/>
    </row>
    <row r="14345" spans="7:7" x14ac:dyDescent="0.2">
      <c r="G14345" s="12"/>
    </row>
    <row r="14346" spans="7:7" x14ac:dyDescent="0.2">
      <c r="G14346" s="12"/>
    </row>
    <row r="14347" spans="7:7" x14ac:dyDescent="0.2">
      <c r="G14347" s="12"/>
    </row>
    <row r="14348" spans="7:7" x14ac:dyDescent="0.2">
      <c r="G14348" s="12"/>
    </row>
    <row r="14349" spans="7:7" x14ac:dyDescent="0.2">
      <c r="G14349" s="12"/>
    </row>
    <row r="14350" spans="7:7" x14ac:dyDescent="0.2">
      <c r="G14350" s="12"/>
    </row>
    <row r="14351" spans="7:7" x14ac:dyDescent="0.2">
      <c r="G14351" s="12"/>
    </row>
    <row r="14352" spans="7:7" x14ac:dyDescent="0.2">
      <c r="G14352" s="12"/>
    </row>
    <row r="14353" spans="7:7" x14ac:dyDescent="0.2">
      <c r="G14353" s="12"/>
    </row>
    <row r="14354" spans="7:7" x14ac:dyDescent="0.2">
      <c r="G14354" s="12"/>
    </row>
    <row r="14355" spans="7:7" x14ac:dyDescent="0.2">
      <c r="G14355" s="12"/>
    </row>
    <row r="14356" spans="7:7" x14ac:dyDescent="0.2">
      <c r="G14356" s="12"/>
    </row>
    <row r="14357" spans="7:7" x14ac:dyDescent="0.2">
      <c r="G14357" s="12"/>
    </row>
    <row r="14358" spans="7:7" x14ac:dyDescent="0.2">
      <c r="G14358" s="12"/>
    </row>
    <row r="14359" spans="7:7" x14ac:dyDescent="0.2">
      <c r="G14359" s="12"/>
    </row>
    <row r="14360" spans="7:7" x14ac:dyDescent="0.2">
      <c r="G14360" s="12"/>
    </row>
    <row r="14361" spans="7:7" x14ac:dyDescent="0.2">
      <c r="G14361" s="12"/>
    </row>
    <row r="14362" spans="7:7" x14ac:dyDescent="0.2">
      <c r="G14362" s="12"/>
    </row>
    <row r="14363" spans="7:7" x14ac:dyDescent="0.2">
      <c r="G14363" s="12"/>
    </row>
    <row r="14364" spans="7:7" x14ac:dyDescent="0.2">
      <c r="G14364" s="12"/>
    </row>
    <row r="14365" spans="7:7" x14ac:dyDescent="0.2">
      <c r="G14365" s="12"/>
    </row>
    <row r="14366" spans="7:7" x14ac:dyDescent="0.2">
      <c r="G14366" s="12"/>
    </row>
    <row r="14367" spans="7:7" x14ac:dyDescent="0.2">
      <c r="G14367" s="12"/>
    </row>
    <row r="14368" spans="7:7" x14ac:dyDescent="0.2">
      <c r="G14368" s="12"/>
    </row>
    <row r="14369" spans="7:7" x14ac:dyDescent="0.2">
      <c r="G14369" s="12"/>
    </row>
    <row r="14370" spans="7:7" x14ac:dyDescent="0.2">
      <c r="G14370" s="12"/>
    </row>
    <row r="14371" spans="7:7" x14ac:dyDescent="0.2">
      <c r="G14371" s="12"/>
    </row>
    <row r="14372" spans="7:7" x14ac:dyDescent="0.2">
      <c r="G14372" s="12"/>
    </row>
    <row r="14373" spans="7:7" x14ac:dyDescent="0.2">
      <c r="G14373" s="12"/>
    </row>
    <row r="14374" spans="7:7" x14ac:dyDescent="0.2">
      <c r="G14374" s="12"/>
    </row>
    <row r="14375" spans="7:7" x14ac:dyDescent="0.2">
      <c r="G14375" s="12"/>
    </row>
    <row r="14376" spans="7:7" x14ac:dyDescent="0.2">
      <c r="G14376" s="12"/>
    </row>
    <row r="14377" spans="7:7" x14ac:dyDescent="0.2">
      <c r="G14377" s="12"/>
    </row>
    <row r="14378" spans="7:7" x14ac:dyDescent="0.2">
      <c r="G14378" s="12"/>
    </row>
    <row r="14379" spans="7:7" x14ac:dyDescent="0.2">
      <c r="G14379" s="12"/>
    </row>
    <row r="14380" spans="7:7" x14ac:dyDescent="0.2">
      <c r="G14380" s="12"/>
    </row>
    <row r="14381" spans="7:7" x14ac:dyDescent="0.2">
      <c r="G14381" s="12"/>
    </row>
    <row r="14382" spans="7:7" x14ac:dyDescent="0.2">
      <c r="G14382" s="12"/>
    </row>
    <row r="14383" spans="7:7" x14ac:dyDescent="0.2">
      <c r="G14383" s="12"/>
    </row>
    <row r="14384" spans="7:7" x14ac:dyDescent="0.2">
      <c r="G14384" s="12"/>
    </row>
    <row r="14385" spans="7:7" x14ac:dyDescent="0.2">
      <c r="G14385" s="12"/>
    </row>
    <row r="14386" spans="7:7" x14ac:dyDescent="0.2">
      <c r="G14386" s="12"/>
    </row>
    <row r="14387" spans="7:7" x14ac:dyDescent="0.2">
      <c r="G14387" s="12"/>
    </row>
    <row r="14388" spans="7:7" x14ac:dyDescent="0.2">
      <c r="G14388" s="12"/>
    </row>
    <row r="14389" spans="7:7" x14ac:dyDescent="0.2">
      <c r="G14389" s="12"/>
    </row>
    <row r="14390" spans="7:7" x14ac:dyDescent="0.2">
      <c r="G14390" s="12"/>
    </row>
    <row r="14391" spans="7:7" x14ac:dyDescent="0.2">
      <c r="G14391" s="12"/>
    </row>
    <row r="14392" spans="7:7" x14ac:dyDescent="0.2">
      <c r="G14392" s="12"/>
    </row>
    <row r="14393" spans="7:7" x14ac:dyDescent="0.2">
      <c r="G14393" s="12"/>
    </row>
    <row r="14394" spans="7:7" x14ac:dyDescent="0.2">
      <c r="G14394" s="12"/>
    </row>
    <row r="14395" spans="7:7" x14ac:dyDescent="0.2">
      <c r="G14395" s="12"/>
    </row>
    <row r="14396" spans="7:7" x14ac:dyDescent="0.2">
      <c r="G14396" s="12"/>
    </row>
    <row r="14397" spans="7:7" x14ac:dyDescent="0.2">
      <c r="G14397" s="12"/>
    </row>
    <row r="14398" spans="7:7" x14ac:dyDescent="0.2">
      <c r="G14398" s="12"/>
    </row>
    <row r="14399" spans="7:7" x14ac:dyDescent="0.2">
      <c r="G14399" s="12"/>
    </row>
    <row r="14400" spans="7:7" x14ac:dyDescent="0.2">
      <c r="G14400" s="12"/>
    </row>
    <row r="14401" spans="7:7" x14ac:dyDescent="0.2">
      <c r="G14401" s="12"/>
    </row>
    <row r="14402" spans="7:7" x14ac:dyDescent="0.2">
      <c r="G14402" s="12"/>
    </row>
    <row r="14403" spans="7:7" x14ac:dyDescent="0.2">
      <c r="G14403" s="12"/>
    </row>
    <row r="14404" spans="7:7" x14ac:dyDescent="0.2">
      <c r="G14404" s="12"/>
    </row>
    <row r="14405" spans="7:7" x14ac:dyDescent="0.2">
      <c r="G14405" s="12"/>
    </row>
    <row r="14406" spans="7:7" x14ac:dyDescent="0.2">
      <c r="G14406" s="12"/>
    </row>
    <row r="14407" spans="7:7" x14ac:dyDescent="0.2">
      <c r="G14407" s="12"/>
    </row>
    <row r="14408" spans="7:7" x14ac:dyDescent="0.2">
      <c r="G14408" s="12"/>
    </row>
    <row r="14409" spans="7:7" x14ac:dyDescent="0.2">
      <c r="G14409" s="12"/>
    </row>
    <row r="14410" spans="7:7" x14ac:dyDescent="0.2">
      <c r="G14410" s="12"/>
    </row>
    <row r="14411" spans="7:7" x14ac:dyDescent="0.2">
      <c r="G14411" s="12"/>
    </row>
    <row r="14412" spans="7:7" x14ac:dyDescent="0.2">
      <c r="G14412" s="12"/>
    </row>
    <row r="14413" spans="7:7" x14ac:dyDescent="0.2">
      <c r="G14413" s="12"/>
    </row>
    <row r="14414" spans="7:7" x14ac:dyDescent="0.2">
      <c r="G14414" s="12"/>
    </row>
    <row r="14415" spans="7:7" x14ac:dyDescent="0.2">
      <c r="G14415" s="12"/>
    </row>
    <row r="14416" spans="7:7" x14ac:dyDescent="0.2">
      <c r="G14416" s="12"/>
    </row>
    <row r="14417" spans="7:7" x14ac:dyDescent="0.2">
      <c r="G14417" s="12"/>
    </row>
    <row r="14418" spans="7:7" x14ac:dyDescent="0.2">
      <c r="G14418" s="12"/>
    </row>
    <row r="14419" spans="7:7" x14ac:dyDescent="0.2">
      <c r="G14419" s="12"/>
    </row>
    <row r="14420" spans="7:7" x14ac:dyDescent="0.2">
      <c r="G14420" s="12"/>
    </row>
    <row r="14421" spans="7:7" x14ac:dyDescent="0.2">
      <c r="G14421" s="12"/>
    </row>
    <row r="14422" spans="7:7" x14ac:dyDescent="0.2">
      <c r="G14422" s="12"/>
    </row>
    <row r="14423" spans="7:7" x14ac:dyDescent="0.2">
      <c r="G14423" s="12"/>
    </row>
    <row r="14424" spans="7:7" x14ac:dyDescent="0.2">
      <c r="G14424" s="12"/>
    </row>
    <row r="14425" spans="7:7" x14ac:dyDescent="0.2">
      <c r="G14425" s="12"/>
    </row>
    <row r="14426" spans="7:7" x14ac:dyDescent="0.2">
      <c r="G14426" s="12"/>
    </row>
    <row r="14427" spans="7:7" x14ac:dyDescent="0.2">
      <c r="G14427" s="12"/>
    </row>
    <row r="14428" spans="7:7" x14ac:dyDescent="0.2">
      <c r="G14428" s="12"/>
    </row>
    <row r="14429" spans="7:7" x14ac:dyDescent="0.2">
      <c r="G14429" s="12"/>
    </row>
    <row r="14430" spans="7:7" x14ac:dyDescent="0.2">
      <c r="G14430" s="12"/>
    </row>
    <row r="14431" spans="7:7" x14ac:dyDescent="0.2">
      <c r="G14431" s="12"/>
    </row>
    <row r="14432" spans="7:7" x14ac:dyDescent="0.2">
      <c r="G14432" s="12"/>
    </row>
    <row r="14433" spans="7:7" x14ac:dyDescent="0.2">
      <c r="G14433" s="12"/>
    </row>
    <row r="14434" spans="7:7" x14ac:dyDescent="0.2">
      <c r="G14434" s="12"/>
    </row>
    <row r="14435" spans="7:7" x14ac:dyDescent="0.2">
      <c r="G14435" s="12"/>
    </row>
    <row r="14436" spans="7:7" x14ac:dyDescent="0.2">
      <c r="G14436" s="12"/>
    </row>
    <row r="14437" spans="7:7" x14ac:dyDescent="0.2">
      <c r="G14437" s="12"/>
    </row>
    <row r="14438" spans="7:7" x14ac:dyDescent="0.2">
      <c r="G14438" s="12"/>
    </row>
    <row r="14439" spans="7:7" x14ac:dyDescent="0.2">
      <c r="G14439" s="12"/>
    </row>
    <row r="14440" spans="7:7" x14ac:dyDescent="0.2">
      <c r="G14440" s="12"/>
    </row>
    <row r="14441" spans="7:7" x14ac:dyDescent="0.2">
      <c r="G14441" s="12"/>
    </row>
    <row r="14442" spans="7:7" x14ac:dyDescent="0.2">
      <c r="G14442" s="12"/>
    </row>
    <row r="14443" spans="7:7" x14ac:dyDescent="0.2">
      <c r="G14443" s="12"/>
    </row>
    <row r="14444" spans="7:7" x14ac:dyDescent="0.2">
      <c r="G14444" s="12"/>
    </row>
    <row r="14445" spans="7:7" x14ac:dyDescent="0.2">
      <c r="G14445" s="12"/>
    </row>
    <row r="14446" spans="7:7" x14ac:dyDescent="0.2">
      <c r="G14446" s="12"/>
    </row>
    <row r="14447" spans="7:7" x14ac:dyDescent="0.2">
      <c r="G14447" s="12"/>
    </row>
    <row r="14448" spans="7:7" x14ac:dyDescent="0.2">
      <c r="G14448" s="12"/>
    </row>
    <row r="14449" spans="7:7" x14ac:dyDescent="0.2">
      <c r="G14449" s="12"/>
    </row>
    <row r="14450" spans="7:7" x14ac:dyDescent="0.2">
      <c r="G14450" s="12"/>
    </row>
    <row r="14451" spans="7:7" x14ac:dyDescent="0.2">
      <c r="G14451" s="12"/>
    </row>
    <row r="14452" spans="7:7" x14ac:dyDescent="0.2">
      <c r="G14452" s="12"/>
    </row>
    <row r="14453" spans="7:7" x14ac:dyDescent="0.2">
      <c r="G14453" s="12"/>
    </row>
    <row r="14454" spans="7:7" x14ac:dyDescent="0.2">
      <c r="G14454" s="12"/>
    </row>
    <row r="14455" spans="7:7" x14ac:dyDescent="0.2">
      <c r="G14455" s="12"/>
    </row>
    <row r="14456" spans="7:7" x14ac:dyDescent="0.2">
      <c r="G14456" s="12"/>
    </row>
    <row r="14457" spans="7:7" x14ac:dyDescent="0.2">
      <c r="G14457" s="12"/>
    </row>
    <row r="14458" spans="7:7" x14ac:dyDescent="0.2">
      <c r="G14458" s="12"/>
    </row>
    <row r="14459" spans="7:7" x14ac:dyDescent="0.2">
      <c r="G14459" s="12"/>
    </row>
    <row r="14460" spans="7:7" x14ac:dyDescent="0.2">
      <c r="G14460" s="12"/>
    </row>
    <row r="14461" spans="7:7" x14ac:dyDescent="0.2">
      <c r="G14461" s="12"/>
    </row>
    <row r="14462" spans="7:7" x14ac:dyDescent="0.2">
      <c r="G14462" s="12"/>
    </row>
    <row r="14463" spans="7:7" x14ac:dyDescent="0.2">
      <c r="G14463" s="12"/>
    </row>
    <row r="14464" spans="7:7" x14ac:dyDescent="0.2">
      <c r="G14464" s="12"/>
    </row>
    <row r="14465" spans="7:7" x14ac:dyDescent="0.2">
      <c r="G14465" s="12"/>
    </row>
    <row r="14466" spans="7:7" x14ac:dyDescent="0.2">
      <c r="G14466" s="12"/>
    </row>
    <row r="14467" spans="7:7" x14ac:dyDescent="0.2">
      <c r="G14467" s="12"/>
    </row>
    <row r="14468" spans="7:7" x14ac:dyDescent="0.2">
      <c r="G14468" s="12"/>
    </row>
    <row r="14469" spans="7:7" x14ac:dyDescent="0.2">
      <c r="G14469" s="12"/>
    </row>
    <row r="14470" spans="7:7" x14ac:dyDescent="0.2">
      <c r="G14470" s="12"/>
    </row>
    <row r="14471" spans="7:7" x14ac:dyDescent="0.2">
      <c r="G14471" s="12"/>
    </row>
    <row r="14472" spans="7:7" x14ac:dyDescent="0.2">
      <c r="G14472" s="12"/>
    </row>
    <row r="14473" spans="7:7" x14ac:dyDescent="0.2">
      <c r="G14473" s="12"/>
    </row>
    <row r="14474" spans="7:7" x14ac:dyDescent="0.2">
      <c r="G14474" s="12"/>
    </row>
    <row r="14475" spans="7:7" x14ac:dyDescent="0.2">
      <c r="G14475" s="12"/>
    </row>
    <row r="14476" spans="7:7" x14ac:dyDescent="0.2">
      <c r="G14476" s="12"/>
    </row>
    <row r="14477" spans="7:7" x14ac:dyDescent="0.2">
      <c r="G14477" s="12"/>
    </row>
    <row r="14478" spans="7:7" x14ac:dyDescent="0.2">
      <c r="G14478" s="12"/>
    </row>
    <row r="14479" spans="7:7" x14ac:dyDescent="0.2">
      <c r="G14479" s="12"/>
    </row>
    <row r="14480" spans="7:7" x14ac:dyDescent="0.2">
      <c r="G14480" s="12"/>
    </row>
    <row r="14481" spans="7:7" x14ac:dyDescent="0.2">
      <c r="G14481" s="12"/>
    </row>
    <row r="14482" spans="7:7" x14ac:dyDescent="0.2">
      <c r="G14482" s="12"/>
    </row>
    <row r="14483" spans="7:7" x14ac:dyDescent="0.2">
      <c r="G14483" s="12"/>
    </row>
    <row r="14484" spans="7:7" x14ac:dyDescent="0.2">
      <c r="G14484" s="12"/>
    </row>
    <row r="14485" spans="7:7" x14ac:dyDescent="0.2">
      <c r="G14485" s="12"/>
    </row>
    <row r="14486" spans="7:7" x14ac:dyDescent="0.2">
      <c r="G14486" s="12"/>
    </row>
    <row r="14487" spans="7:7" x14ac:dyDescent="0.2">
      <c r="G14487" s="12"/>
    </row>
    <row r="14488" spans="7:7" x14ac:dyDescent="0.2">
      <c r="G14488" s="12"/>
    </row>
    <row r="14489" spans="7:7" x14ac:dyDescent="0.2">
      <c r="G14489" s="12"/>
    </row>
    <row r="14490" spans="7:7" x14ac:dyDescent="0.2">
      <c r="G14490" s="12"/>
    </row>
    <row r="14491" spans="7:7" x14ac:dyDescent="0.2">
      <c r="G14491" s="12"/>
    </row>
    <row r="14492" spans="7:7" x14ac:dyDescent="0.2">
      <c r="G14492" s="12"/>
    </row>
    <row r="14493" spans="7:7" x14ac:dyDescent="0.2">
      <c r="G14493" s="12"/>
    </row>
    <row r="14494" spans="7:7" x14ac:dyDescent="0.2">
      <c r="G14494" s="12"/>
    </row>
    <row r="14495" spans="7:7" x14ac:dyDescent="0.2">
      <c r="G14495" s="12"/>
    </row>
    <row r="14496" spans="7:7" x14ac:dyDescent="0.2">
      <c r="G14496" s="12"/>
    </row>
    <row r="14497" spans="7:7" x14ac:dyDescent="0.2">
      <c r="G14497" s="12"/>
    </row>
    <row r="14498" spans="7:7" x14ac:dyDescent="0.2">
      <c r="G14498" s="12"/>
    </row>
    <row r="14499" spans="7:7" x14ac:dyDescent="0.2">
      <c r="G14499" s="12"/>
    </row>
    <row r="14500" spans="7:7" x14ac:dyDescent="0.2">
      <c r="G14500" s="12"/>
    </row>
    <row r="14501" spans="7:7" x14ac:dyDescent="0.2">
      <c r="G14501" s="12"/>
    </row>
    <row r="14502" spans="7:7" x14ac:dyDescent="0.2">
      <c r="G14502" s="12"/>
    </row>
    <row r="14503" spans="7:7" x14ac:dyDescent="0.2">
      <c r="G14503" s="12"/>
    </row>
    <row r="14504" spans="7:7" x14ac:dyDescent="0.2">
      <c r="G14504" s="12"/>
    </row>
    <row r="14505" spans="7:7" x14ac:dyDescent="0.2">
      <c r="G14505" s="12"/>
    </row>
    <row r="14506" spans="7:7" x14ac:dyDescent="0.2">
      <c r="G14506" s="12"/>
    </row>
    <row r="14507" spans="7:7" x14ac:dyDescent="0.2">
      <c r="G14507" s="12"/>
    </row>
    <row r="14508" spans="7:7" x14ac:dyDescent="0.2">
      <c r="G14508" s="12"/>
    </row>
    <row r="14509" spans="7:7" x14ac:dyDescent="0.2">
      <c r="G14509" s="12"/>
    </row>
    <row r="14510" spans="7:7" x14ac:dyDescent="0.2">
      <c r="G14510" s="12"/>
    </row>
    <row r="14511" spans="7:7" x14ac:dyDescent="0.2">
      <c r="G14511" s="12"/>
    </row>
    <row r="14512" spans="7:7" x14ac:dyDescent="0.2">
      <c r="G14512" s="12"/>
    </row>
    <row r="14513" spans="7:7" x14ac:dyDescent="0.2">
      <c r="G14513" s="12"/>
    </row>
    <row r="14514" spans="7:7" x14ac:dyDescent="0.2">
      <c r="G14514" s="12"/>
    </row>
    <row r="14515" spans="7:7" x14ac:dyDescent="0.2">
      <c r="G14515" s="12"/>
    </row>
    <row r="14516" spans="7:7" x14ac:dyDescent="0.2">
      <c r="G14516" s="12"/>
    </row>
    <row r="14517" spans="7:7" x14ac:dyDescent="0.2">
      <c r="G14517" s="12"/>
    </row>
    <row r="14518" spans="7:7" x14ac:dyDescent="0.2">
      <c r="G14518" s="12"/>
    </row>
    <row r="14519" spans="7:7" x14ac:dyDescent="0.2">
      <c r="G14519" s="12"/>
    </row>
    <row r="14520" spans="7:7" x14ac:dyDescent="0.2">
      <c r="G14520" s="12"/>
    </row>
    <row r="14521" spans="7:7" x14ac:dyDescent="0.2">
      <c r="G14521" s="12"/>
    </row>
    <row r="14522" spans="7:7" x14ac:dyDescent="0.2">
      <c r="G14522" s="12"/>
    </row>
    <row r="14523" spans="7:7" x14ac:dyDescent="0.2">
      <c r="G14523" s="12"/>
    </row>
    <row r="14524" spans="7:7" x14ac:dyDescent="0.2">
      <c r="G14524" s="12"/>
    </row>
    <row r="14525" spans="7:7" x14ac:dyDescent="0.2">
      <c r="G14525" s="12"/>
    </row>
    <row r="14526" spans="7:7" x14ac:dyDescent="0.2">
      <c r="G14526" s="12"/>
    </row>
    <row r="14527" spans="7:7" x14ac:dyDescent="0.2">
      <c r="G14527" s="12"/>
    </row>
    <row r="14528" spans="7:7" x14ac:dyDescent="0.2">
      <c r="G14528" s="12"/>
    </row>
    <row r="14529" spans="7:7" x14ac:dyDescent="0.2">
      <c r="G14529" s="12"/>
    </row>
    <row r="14530" spans="7:7" x14ac:dyDescent="0.2">
      <c r="G14530" s="12"/>
    </row>
    <row r="14531" spans="7:7" x14ac:dyDescent="0.2">
      <c r="G14531" s="12"/>
    </row>
    <row r="14532" spans="7:7" x14ac:dyDescent="0.2">
      <c r="G14532" s="12"/>
    </row>
    <row r="14533" spans="7:7" x14ac:dyDescent="0.2">
      <c r="G14533" s="12"/>
    </row>
    <row r="14534" spans="7:7" x14ac:dyDescent="0.2">
      <c r="G14534" s="12"/>
    </row>
    <row r="14535" spans="7:7" x14ac:dyDescent="0.2">
      <c r="G14535" s="12"/>
    </row>
    <row r="14536" spans="7:7" x14ac:dyDescent="0.2">
      <c r="G14536" s="12"/>
    </row>
    <row r="14537" spans="7:7" x14ac:dyDescent="0.2">
      <c r="G14537" s="12"/>
    </row>
    <row r="14538" spans="7:7" x14ac:dyDescent="0.2">
      <c r="G14538" s="12"/>
    </row>
    <row r="14539" spans="7:7" x14ac:dyDescent="0.2">
      <c r="G14539" s="12"/>
    </row>
    <row r="14540" spans="7:7" x14ac:dyDescent="0.2">
      <c r="G14540" s="12"/>
    </row>
    <row r="14541" spans="7:7" x14ac:dyDescent="0.2">
      <c r="G14541" s="12"/>
    </row>
    <row r="14542" spans="7:7" x14ac:dyDescent="0.2">
      <c r="G14542" s="12"/>
    </row>
    <row r="14543" spans="7:7" x14ac:dyDescent="0.2">
      <c r="G14543" s="12"/>
    </row>
    <row r="14544" spans="7:7" x14ac:dyDescent="0.2">
      <c r="G14544" s="12"/>
    </row>
    <row r="14545" spans="7:7" x14ac:dyDescent="0.2">
      <c r="G14545" s="12"/>
    </row>
    <row r="14546" spans="7:7" x14ac:dyDescent="0.2">
      <c r="G14546" s="12"/>
    </row>
    <row r="14547" spans="7:7" x14ac:dyDescent="0.2">
      <c r="G14547" s="12"/>
    </row>
    <row r="14548" spans="7:7" x14ac:dyDescent="0.2">
      <c r="G14548" s="12"/>
    </row>
    <row r="14549" spans="7:7" x14ac:dyDescent="0.2">
      <c r="G14549" s="12"/>
    </row>
    <row r="14550" spans="7:7" x14ac:dyDescent="0.2">
      <c r="G14550" s="12"/>
    </row>
    <row r="14551" spans="7:7" x14ac:dyDescent="0.2">
      <c r="G14551" s="12"/>
    </row>
    <row r="14552" spans="7:7" x14ac:dyDescent="0.2">
      <c r="G14552" s="12"/>
    </row>
    <row r="14553" spans="7:7" x14ac:dyDescent="0.2">
      <c r="G14553" s="12"/>
    </row>
    <row r="14554" spans="7:7" x14ac:dyDescent="0.2">
      <c r="G14554" s="12"/>
    </row>
    <row r="14555" spans="7:7" x14ac:dyDescent="0.2">
      <c r="G14555" s="12"/>
    </row>
    <row r="14556" spans="7:7" x14ac:dyDescent="0.2">
      <c r="G14556" s="12"/>
    </row>
    <row r="14557" spans="7:7" x14ac:dyDescent="0.2">
      <c r="G14557" s="12"/>
    </row>
    <row r="14558" spans="7:7" x14ac:dyDescent="0.2">
      <c r="G14558" s="12"/>
    </row>
    <row r="14559" spans="7:7" x14ac:dyDescent="0.2">
      <c r="G14559" s="12"/>
    </row>
    <row r="14560" spans="7:7" x14ac:dyDescent="0.2">
      <c r="G14560" s="12"/>
    </row>
    <row r="14561" spans="7:7" x14ac:dyDescent="0.2">
      <c r="G14561" s="12"/>
    </row>
    <row r="14562" spans="7:7" x14ac:dyDescent="0.2">
      <c r="G14562" s="12"/>
    </row>
    <row r="14563" spans="7:7" x14ac:dyDescent="0.2">
      <c r="G14563" s="12"/>
    </row>
    <row r="14564" spans="7:7" x14ac:dyDescent="0.2">
      <c r="G14564" s="12"/>
    </row>
    <row r="14565" spans="7:7" x14ac:dyDescent="0.2">
      <c r="G14565" s="12"/>
    </row>
    <row r="14566" spans="7:7" x14ac:dyDescent="0.2">
      <c r="G14566" s="12"/>
    </row>
    <row r="14567" spans="7:7" x14ac:dyDescent="0.2">
      <c r="G14567" s="12"/>
    </row>
    <row r="14568" spans="7:7" x14ac:dyDescent="0.2">
      <c r="G14568" s="12"/>
    </row>
    <row r="14569" spans="7:7" x14ac:dyDescent="0.2">
      <c r="G14569" s="12"/>
    </row>
    <row r="14570" spans="7:7" x14ac:dyDescent="0.2">
      <c r="G14570" s="12"/>
    </row>
    <row r="14571" spans="7:7" x14ac:dyDescent="0.2">
      <c r="G14571" s="12"/>
    </row>
    <row r="14572" spans="7:7" x14ac:dyDescent="0.2">
      <c r="G14572" s="12"/>
    </row>
    <row r="14573" spans="7:7" x14ac:dyDescent="0.2">
      <c r="G14573" s="12"/>
    </row>
    <row r="14574" spans="7:7" x14ac:dyDescent="0.2">
      <c r="G14574" s="12"/>
    </row>
    <row r="14575" spans="7:7" x14ac:dyDescent="0.2">
      <c r="G14575" s="12"/>
    </row>
    <row r="14576" spans="7:7" x14ac:dyDescent="0.2">
      <c r="G14576" s="12"/>
    </row>
    <row r="14577" spans="7:7" x14ac:dyDescent="0.2">
      <c r="G14577" s="12"/>
    </row>
    <row r="14578" spans="7:7" x14ac:dyDescent="0.2">
      <c r="G14578" s="12"/>
    </row>
    <row r="14579" spans="7:7" x14ac:dyDescent="0.2">
      <c r="G14579" s="12"/>
    </row>
    <row r="14580" spans="7:7" x14ac:dyDescent="0.2">
      <c r="G14580" s="12"/>
    </row>
    <row r="14581" spans="7:7" x14ac:dyDescent="0.2">
      <c r="G14581" s="12"/>
    </row>
    <row r="14582" spans="7:7" x14ac:dyDescent="0.2">
      <c r="G14582" s="12"/>
    </row>
    <row r="14583" spans="7:7" x14ac:dyDescent="0.2">
      <c r="G14583" s="12"/>
    </row>
    <row r="14584" spans="7:7" x14ac:dyDescent="0.2">
      <c r="G14584" s="12"/>
    </row>
    <row r="14585" spans="7:7" x14ac:dyDescent="0.2">
      <c r="G14585" s="12"/>
    </row>
    <row r="14586" spans="7:7" x14ac:dyDescent="0.2">
      <c r="G14586" s="12"/>
    </row>
    <row r="14587" spans="7:7" x14ac:dyDescent="0.2">
      <c r="G14587" s="12"/>
    </row>
    <row r="14588" spans="7:7" x14ac:dyDescent="0.2">
      <c r="G14588" s="12"/>
    </row>
    <row r="14589" spans="7:7" x14ac:dyDescent="0.2">
      <c r="G14589" s="12"/>
    </row>
    <row r="14590" spans="7:7" x14ac:dyDescent="0.2">
      <c r="G14590" s="12"/>
    </row>
    <row r="14591" spans="7:7" x14ac:dyDescent="0.2">
      <c r="G14591" s="12"/>
    </row>
    <row r="14592" spans="7:7" x14ac:dyDescent="0.2">
      <c r="G14592" s="12"/>
    </row>
    <row r="14593" spans="7:7" x14ac:dyDescent="0.2">
      <c r="G14593" s="12"/>
    </row>
    <row r="14594" spans="7:7" x14ac:dyDescent="0.2">
      <c r="G14594" s="12"/>
    </row>
    <row r="14595" spans="7:7" x14ac:dyDescent="0.2">
      <c r="G14595" s="12"/>
    </row>
    <row r="14596" spans="7:7" x14ac:dyDescent="0.2">
      <c r="G14596" s="12"/>
    </row>
    <row r="14597" spans="7:7" x14ac:dyDescent="0.2">
      <c r="G14597" s="12"/>
    </row>
    <row r="14598" spans="7:7" x14ac:dyDescent="0.2">
      <c r="G14598" s="12"/>
    </row>
    <row r="14599" spans="7:7" x14ac:dyDescent="0.2">
      <c r="G14599" s="12"/>
    </row>
    <row r="14600" spans="7:7" x14ac:dyDescent="0.2">
      <c r="G14600" s="12"/>
    </row>
    <row r="14601" spans="7:7" x14ac:dyDescent="0.2">
      <c r="G14601" s="12"/>
    </row>
    <row r="14602" spans="7:7" x14ac:dyDescent="0.2">
      <c r="G14602" s="12"/>
    </row>
    <row r="14603" spans="7:7" x14ac:dyDescent="0.2">
      <c r="G14603" s="12"/>
    </row>
    <row r="14604" spans="7:7" x14ac:dyDescent="0.2">
      <c r="G14604" s="12"/>
    </row>
    <row r="14605" spans="7:7" x14ac:dyDescent="0.2">
      <c r="G14605" s="12"/>
    </row>
    <row r="14606" spans="7:7" x14ac:dyDescent="0.2">
      <c r="G14606" s="12"/>
    </row>
    <row r="14607" spans="7:7" x14ac:dyDescent="0.2">
      <c r="G14607" s="12"/>
    </row>
    <row r="14608" spans="7:7" x14ac:dyDescent="0.2">
      <c r="G14608" s="12"/>
    </row>
    <row r="14609" spans="7:7" x14ac:dyDescent="0.2">
      <c r="G14609" s="12"/>
    </row>
    <row r="14610" spans="7:7" x14ac:dyDescent="0.2">
      <c r="G14610" s="12"/>
    </row>
    <row r="14611" spans="7:7" x14ac:dyDescent="0.2">
      <c r="G14611" s="12"/>
    </row>
    <row r="14612" spans="7:7" x14ac:dyDescent="0.2">
      <c r="G14612" s="12"/>
    </row>
    <row r="14613" spans="7:7" x14ac:dyDescent="0.2">
      <c r="G14613" s="12"/>
    </row>
    <row r="14614" spans="7:7" x14ac:dyDescent="0.2">
      <c r="G14614" s="12"/>
    </row>
    <row r="14615" spans="7:7" x14ac:dyDescent="0.2">
      <c r="G14615" s="12"/>
    </row>
    <row r="14616" spans="7:7" x14ac:dyDescent="0.2">
      <c r="G14616" s="12"/>
    </row>
    <row r="14617" spans="7:7" x14ac:dyDescent="0.2">
      <c r="G14617" s="12"/>
    </row>
    <row r="14618" spans="7:7" x14ac:dyDescent="0.2">
      <c r="G14618" s="12"/>
    </row>
    <row r="14619" spans="7:7" x14ac:dyDescent="0.2">
      <c r="G14619" s="12"/>
    </row>
    <row r="14620" spans="7:7" x14ac:dyDescent="0.2">
      <c r="G14620" s="12"/>
    </row>
    <row r="14621" spans="7:7" x14ac:dyDescent="0.2">
      <c r="G14621" s="12"/>
    </row>
    <row r="14622" spans="7:7" x14ac:dyDescent="0.2">
      <c r="G14622" s="12"/>
    </row>
    <row r="14623" spans="7:7" x14ac:dyDescent="0.2">
      <c r="G14623" s="12"/>
    </row>
    <row r="14624" spans="7:7" x14ac:dyDescent="0.2">
      <c r="G14624" s="12"/>
    </row>
    <row r="14625" spans="7:7" x14ac:dyDescent="0.2">
      <c r="G14625" s="12"/>
    </row>
    <row r="14626" spans="7:7" x14ac:dyDescent="0.2">
      <c r="G14626" s="12"/>
    </row>
    <row r="14627" spans="7:7" x14ac:dyDescent="0.2">
      <c r="G14627" s="12"/>
    </row>
    <row r="14628" spans="7:7" x14ac:dyDescent="0.2">
      <c r="G14628" s="12"/>
    </row>
    <row r="14629" spans="7:7" x14ac:dyDescent="0.2">
      <c r="G14629" s="12"/>
    </row>
    <row r="14630" spans="7:7" x14ac:dyDescent="0.2">
      <c r="G14630" s="12"/>
    </row>
    <row r="14631" spans="7:7" x14ac:dyDescent="0.2">
      <c r="G14631" s="12"/>
    </row>
    <row r="14632" spans="7:7" x14ac:dyDescent="0.2">
      <c r="G14632" s="12"/>
    </row>
    <row r="14633" spans="7:7" x14ac:dyDescent="0.2">
      <c r="G14633" s="12"/>
    </row>
    <row r="14634" spans="7:7" x14ac:dyDescent="0.2">
      <c r="G14634" s="12"/>
    </row>
    <row r="14635" spans="7:7" x14ac:dyDescent="0.2">
      <c r="G14635" s="12"/>
    </row>
    <row r="14636" spans="7:7" x14ac:dyDescent="0.2">
      <c r="G14636" s="12"/>
    </row>
    <row r="14637" spans="7:7" x14ac:dyDescent="0.2">
      <c r="G14637" s="12"/>
    </row>
    <row r="14638" spans="7:7" x14ac:dyDescent="0.2">
      <c r="G14638" s="12"/>
    </row>
    <row r="14639" spans="7:7" x14ac:dyDescent="0.2">
      <c r="G14639" s="12"/>
    </row>
    <row r="14640" spans="7:7" x14ac:dyDescent="0.2">
      <c r="G14640" s="12"/>
    </row>
    <row r="14641" spans="7:7" x14ac:dyDescent="0.2">
      <c r="G14641" s="12"/>
    </row>
    <row r="14642" spans="7:7" x14ac:dyDescent="0.2">
      <c r="G14642" s="12"/>
    </row>
    <row r="14643" spans="7:7" x14ac:dyDescent="0.2">
      <c r="G14643" s="12"/>
    </row>
    <row r="14644" spans="7:7" x14ac:dyDescent="0.2">
      <c r="G14644" s="12"/>
    </row>
    <row r="14645" spans="7:7" x14ac:dyDescent="0.2">
      <c r="G14645" s="12"/>
    </row>
    <row r="14646" spans="7:7" x14ac:dyDescent="0.2">
      <c r="G14646" s="12"/>
    </row>
    <row r="14647" spans="7:7" x14ac:dyDescent="0.2">
      <c r="G14647" s="12"/>
    </row>
    <row r="14648" spans="7:7" x14ac:dyDescent="0.2">
      <c r="G14648" s="12"/>
    </row>
    <row r="14649" spans="7:7" x14ac:dyDescent="0.2">
      <c r="G14649" s="12"/>
    </row>
    <row r="14650" spans="7:7" x14ac:dyDescent="0.2">
      <c r="G14650" s="12"/>
    </row>
    <row r="14651" spans="7:7" x14ac:dyDescent="0.2">
      <c r="G14651" s="12"/>
    </row>
    <row r="14652" spans="7:7" x14ac:dyDescent="0.2">
      <c r="G14652" s="12"/>
    </row>
    <row r="14653" spans="7:7" x14ac:dyDescent="0.2">
      <c r="G14653" s="12"/>
    </row>
    <row r="14654" spans="7:7" x14ac:dyDescent="0.2">
      <c r="G14654" s="12"/>
    </row>
    <row r="14655" spans="7:7" x14ac:dyDescent="0.2">
      <c r="G14655" s="12"/>
    </row>
    <row r="14656" spans="7:7" x14ac:dyDescent="0.2">
      <c r="G14656" s="12"/>
    </row>
    <row r="14657" spans="7:7" x14ac:dyDescent="0.2">
      <c r="G14657" s="12"/>
    </row>
    <row r="14658" spans="7:7" x14ac:dyDescent="0.2">
      <c r="G14658" s="12"/>
    </row>
    <row r="14659" spans="7:7" x14ac:dyDescent="0.2">
      <c r="G14659" s="12"/>
    </row>
    <row r="14660" spans="7:7" x14ac:dyDescent="0.2">
      <c r="G14660" s="12"/>
    </row>
    <row r="14661" spans="7:7" x14ac:dyDescent="0.2">
      <c r="G14661" s="12"/>
    </row>
    <row r="14662" spans="7:7" x14ac:dyDescent="0.2">
      <c r="G14662" s="12"/>
    </row>
    <row r="14663" spans="7:7" x14ac:dyDescent="0.2">
      <c r="G14663" s="12"/>
    </row>
    <row r="14664" spans="7:7" x14ac:dyDescent="0.2">
      <c r="G14664" s="12"/>
    </row>
    <row r="14665" spans="7:7" x14ac:dyDescent="0.2">
      <c r="G14665" s="12"/>
    </row>
    <row r="14666" spans="7:7" x14ac:dyDescent="0.2">
      <c r="G14666" s="12"/>
    </row>
    <row r="14667" spans="7:7" x14ac:dyDescent="0.2">
      <c r="G14667" s="12"/>
    </row>
    <row r="14668" spans="7:7" x14ac:dyDescent="0.2">
      <c r="G14668" s="12"/>
    </row>
    <row r="14669" spans="7:7" x14ac:dyDescent="0.2">
      <c r="G14669" s="12"/>
    </row>
    <row r="14670" spans="7:7" x14ac:dyDescent="0.2">
      <c r="G14670" s="12"/>
    </row>
    <row r="14671" spans="7:7" x14ac:dyDescent="0.2">
      <c r="G14671" s="12"/>
    </row>
    <row r="14672" spans="7:7" x14ac:dyDescent="0.2">
      <c r="G14672" s="12"/>
    </row>
    <row r="14673" spans="7:7" x14ac:dyDescent="0.2">
      <c r="G14673" s="12"/>
    </row>
    <row r="14674" spans="7:7" x14ac:dyDescent="0.2">
      <c r="G14674" s="12"/>
    </row>
    <row r="14675" spans="7:7" x14ac:dyDescent="0.2">
      <c r="G14675" s="12"/>
    </row>
    <row r="14676" spans="7:7" x14ac:dyDescent="0.2">
      <c r="G14676" s="12"/>
    </row>
    <row r="14677" spans="7:7" x14ac:dyDescent="0.2">
      <c r="G14677" s="12"/>
    </row>
    <row r="14678" spans="7:7" x14ac:dyDescent="0.2">
      <c r="G14678" s="12"/>
    </row>
    <row r="14679" spans="7:7" x14ac:dyDescent="0.2">
      <c r="G14679" s="12"/>
    </row>
    <row r="14680" spans="7:7" x14ac:dyDescent="0.2">
      <c r="G14680" s="12"/>
    </row>
    <row r="14681" spans="7:7" x14ac:dyDescent="0.2">
      <c r="G14681" s="12"/>
    </row>
    <row r="14682" spans="7:7" x14ac:dyDescent="0.2">
      <c r="G14682" s="12"/>
    </row>
    <row r="14683" spans="7:7" x14ac:dyDescent="0.2">
      <c r="G14683" s="12"/>
    </row>
    <row r="14684" spans="7:7" x14ac:dyDescent="0.2">
      <c r="G14684" s="12"/>
    </row>
    <row r="14685" spans="7:7" x14ac:dyDescent="0.2">
      <c r="G14685" s="12"/>
    </row>
    <row r="14686" spans="7:7" x14ac:dyDescent="0.2">
      <c r="G14686" s="12"/>
    </row>
    <row r="14687" spans="7:7" x14ac:dyDescent="0.2">
      <c r="G14687" s="12"/>
    </row>
    <row r="14688" spans="7:7" x14ac:dyDescent="0.2">
      <c r="G14688" s="12"/>
    </row>
    <row r="14689" spans="7:7" x14ac:dyDescent="0.2">
      <c r="G14689" s="12"/>
    </row>
    <row r="14690" spans="7:7" x14ac:dyDescent="0.2">
      <c r="G14690" s="12"/>
    </row>
    <row r="14691" spans="7:7" x14ac:dyDescent="0.2">
      <c r="G14691" s="12"/>
    </row>
    <row r="14692" spans="7:7" x14ac:dyDescent="0.2">
      <c r="G14692" s="12"/>
    </row>
    <row r="14693" spans="7:7" x14ac:dyDescent="0.2">
      <c r="G14693" s="12"/>
    </row>
    <row r="14694" spans="7:7" x14ac:dyDescent="0.2">
      <c r="G14694" s="12"/>
    </row>
    <row r="14695" spans="7:7" x14ac:dyDescent="0.2">
      <c r="G14695" s="12"/>
    </row>
    <row r="14696" spans="7:7" x14ac:dyDescent="0.2">
      <c r="G14696" s="12"/>
    </row>
    <row r="14697" spans="7:7" x14ac:dyDescent="0.2">
      <c r="G14697" s="12"/>
    </row>
    <row r="14698" spans="7:7" x14ac:dyDescent="0.2">
      <c r="G14698" s="12"/>
    </row>
    <row r="14699" spans="7:7" x14ac:dyDescent="0.2">
      <c r="G14699" s="12"/>
    </row>
    <row r="14700" spans="7:7" x14ac:dyDescent="0.2">
      <c r="G14700" s="12"/>
    </row>
    <row r="14701" spans="7:7" x14ac:dyDescent="0.2">
      <c r="G14701" s="12"/>
    </row>
    <row r="14702" spans="7:7" x14ac:dyDescent="0.2">
      <c r="G14702" s="12"/>
    </row>
    <row r="14703" spans="7:7" x14ac:dyDescent="0.2">
      <c r="G14703" s="12"/>
    </row>
    <row r="14704" spans="7:7" x14ac:dyDescent="0.2">
      <c r="G14704" s="12"/>
    </row>
    <row r="14705" spans="7:7" x14ac:dyDescent="0.2">
      <c r="G14705" s="12"/>
    </row>
    <row r="14706" spans="7:7" x14ac:dyDescent="0.2">
      <c r="G14706" s="12"/>
    </row>
    <row r="14707" spans="7:7" x14ac:dyDescent="0.2">
      <c r="G14707" s="12"/>
    </row>
    <row r="14708" spans="7:7" x14ac:dyDescent="0.2">
      <c r="G14708" s="12"/>
    </row>
    <row r="14709" spans="7:7" x14ac:dyDescent="0.2">
      <c r="G14709" s="12"/>
    </row>
    <row r="14710" spans="7:7" x14ac:dyDescent="0.2">
      <c r="G14710" s="12"/>
    </row>
    <row r="14711" spans="7:7" x14ac:dyDescent="0.2">
      <c r="G14711" s="12"/>
    </row>
    <row r="14712" spans="7:7" x14ac:dyDescent="0.2">
      <c r="G14712" s="12"/>
    </row>
    <row r="14713" spans="7:7" x14ac:dyDescent="0.2">
      <c r="G14713" s="12"/>
    </row>
    <row r="14714" spans="7:7" x14ac:dyDescent="0.2">
      <c r="G14714" s="12"/>
    </row>
    <row r="14715" spans="7:7" x14ac:dyDescent="0.2">
      <c r="G14715" s="12"/>
    </row>
    <row r="14716" spans="7:7" x14ac:dyDescent="0.2">
      <c r="G14716" s="12"/>
    </row>
    <row r="14717" spans="7:7" x14ac:dyDescent="0.2">
      <c r="G14717" s="12"/>
    </row>
    <row r="14718" spans="7:7" x14ac:dyDescent="0.2">
      <c r="G14718" s="12"/>
    </row>
    <row r="14719" spans="7:7" x14ac:dyDescent="0.2">
      <c r="G14719" s="12"/>
    </row>
    <row r="14720" spans="7:7" x14ac:dyDescent="0.2">
      <c r="G14720" s="12"/>
    </row>
    <row r="14721" spans="7:7" x14ac:dyDescent="0.2">
      <c r="G14721" s="12"/>
    </row>
    <row r="14722" spans="7:7" x14ac:dyDescent="0.2">
      <c r="G14722" s="12"/>
    </row>
    <row r="14723" spans="7:7" x14ac:dyDescent="0.2">
      <c r="G14723" s="12"/>
    </row>
    <row r="14724" spans="7:7" x14ac:dyDescent="0.2">
      <c r="G14724" s="12"/>
    </row>
    <row r="14725" spans="7:7" x14ac:dyDescent="0.2">
      <c r="G14725" s="12"/>
    </row>
    <row r="14726" spans="7:7" x14ac:dyDescent="0.2">
      <c r="G14726" s="12"/>
    </row>
    <row r="14727" spans="7:7" x14ac:dyDescent="0.2">
      <c r="G14727" s="12"/>
    </row>
    <row r="14728" spans="7:7" x14ac:dyDescent="0.2">
      <c r="G14728" s="12"/>
    </row>
    <row r="14729" spans="7:7" x14ac:dyDescent="0.2">
      <c r="G14729" s="12"/>
    </row>
    <row r="14730" spans="7:7" x14ac:dyDescent="0.2">
      <c r="G14730" s="12"/>
    </row>
    <row r="14731" spans="7:7" x14ac:dyDescent="0.2">
      <c r="G14731" s="12"/>
    </row>
    <row r="14732" spans="7:7" x14ac:dyDescent="0.2">
      <c r="G14732" s="12"/>
    </row>
    <row r="14733" spans="7:7" x14ac:dyDescent="0.2">
      <c r="G14733" s="12"/>
    </row>
    <row r="14734" spans="7:7" x14ac:dyDescent="0.2">
      <c r="G14734" s="12"/>
    </row>
    <row r="14735" spans="7:7" x14ac:dyDescent="0.2">
      <c r="G14735" s="12"/>
    </row>
    <row r="14736" spans="7:7" x14ac:dyDescent="0.2">
      <c r="G14736" s="12"/>
    </row>
    <row r="14737" spans="7:7" x14ac:dyDescent="0.2">
      <c r="G14737" s="12"/>
    </row>
    <row r="14738" spans="7:7" x14ac:dyDescent="0.2">
      <c r="G14738" s="12"/>
    </row>
    <row r="14739" spans="7:7" x14ac:dyDescent="0.2">
      <c r="G14739" s="12"/>
    </row>
    <row r="14740" spans="7:7" x14ac:dyDescent="0.2">
      <c r="G14740" s="12"/>
    </row>
    <row r="14741" spans="7:7" x14ac:dyDescent="0.2">
      <c r="G14741" s="12"/>
    </row>
    <row r="14742" spans="7:7" x14ac:dyDescent="0.2">
      <c r="G14742" s="12"/>
    </row>
    <row r="14743" spans="7:7" x14ac:dyDescent="0.2">
      <c r="G14743" s="12"/>
    </row>
    <row r="14744" spans="7:7" x14ac:dyDescent="0.2">
      <c r="G14744" s="12"/>
    </row>
    <row r="14745" spans="7:7" x14ac:dyDescent="0.2">
      <c r="G14745" s="12"/>
    </row>
    <row r="14746" spans="7:7" x14ac:dyDescent="0.2">
      <c r="G14746" s="12"/>
    </row>
    <row r="14747" spans="7:7" x14ac:dyDescent="0.2">
      <c r="G14747" s="12"/>
    </row>
    <row r="14748" spans="7:7" x14ac:dyDescent="0.2">
      <c r="G14748" s="12"/>
    </row>
    <row r="14749" spans="7:7" x14ac:dyDescent="0.2">
      <c r="G14749" s="12"/>
    </row>
    <row r="14750" spans="7:7" x14ac:dyDescent="0.2">
      <c r="G14750" s="12"/>
    </row>
    <row r="14751" spans="7:7" x14ac:dyDescent="0.2">
      <c r="G14751" s="12"/>
    </row>
    <row r="14752" spans="7:7" x14ac:dyDescent="0.2">
      <c r="G14752" s="12"/>
    </row>
    <row r="14753" spans="7:7" x14ac:dyDescent="0.2">
      <c r="G14753" s="12"/>
    </row>
    <row r="14754" spans="7:7" x14ac:dyDescent="0.2">
      <c r="G14754" s="12"/>
    </row>
    <row r="14755" spans="7:7" x14ac:dyDescent="0.2">
      <c r="G14755" s="12"/>
    </row>
    <row r="14756" spans="7:7" x14ac:dyDescent="0.2">
      <c r="G14756" s="12"/>
    </row>
    <row r="14757" spans="7:7" x14ac:dyDescent="0.2">
      <c r="G14757" s="12"/>
    </row>
    <row r="14758" spans="7:7" x14ac:dyDescent="0.2">
      <c r="G14758" s="12"/>
    </row>
    <row r="14759" spans="7:7" x14ac:dyDescent="0.2">
      <c r="G14759" s="12"/>
    </row>
    <row r="14760" spans="7:7" x14ac:dyDescent="0.2">
      <c r="G14760" s="12"/>
    </row>
    <row r="14761" spans="7:7" x14ac:dyDescent="0.2">
      <c r="G14761" s="12"/>
    </row>
    <row r="14762" spans="7:7" x14ac:dyDescent="0.2">
      <c r="G14762" s="12"/>
    </row>
    <row r="14763" spans="7:7" x14ac:dyDescent="0.2">
      <c r="G14763" s="12"/>
    </row>
    <row r="14764" spans="7:7" x14ac:dyDescent="0.2">
      <c r="G14764" s="12"/>
    </row>
    <row r="14765" spans="7:7" x14ac:dyDescent="0.2">
      <c r="G14765" s="12"/>
    </row>
    <row r="14766" spans="7:7" x14ac:dyDescent="0.2">
      <c r="G14766" s="12"/>
    </row>
    <row r="14767" spans="7:7" x14ac:dyDescent="0.2">
      <c r="G14767" s="12"/>
    </row>
    <row r="14768" spans="7:7" x14ac:dyDescent="0.2">
      <c r="G14768" s="12"/>
    </row>
    <row r="14769" spans="7:7" x14ac:dyDescent="0.2">
      <c r="G14769" s="12"/>
    </row>
    <row r="14770" spans="7:7" x14ac:dyDescent="0.2">
      <c r="G14770" s="12"/>
    </row>
    <row r="14771" spans="7:7" x14ac:dyDescent="0.2">
      <c r="G14771" s="12"/>
    </row>
    <row r="14772" spans="7:7" x14ac:dyDescent="0.2">
      <c r="G14772" s="12"/>
    </row>
    <row r="14773" spans="7:7" x14ac:dyDescent="0.2">
      <c r="G14773" s="12"/>
    </row>
    <row r="14774" spans="7:7" x14ac:dyDescent="0.2">
      <c r="G14774" s="12"/>
    </row>
    <row r="14775" spans="7:7" x14ac:dyDescent="0.2">
      <c r="G14775" s="12"/>
    </row>
    <row r="14776" spans="7:7" x14ac:dyDescent="0.2">
      <c r="G14776" s="12"/>
    </row>
    <row r="14777" spans="7:7" x14ac:dyDescent="0.2">
      <c r="G14777" s="12"/>
    </row>
    <row r="14778" spans="7:7" x14ac:dyDescent="0.2">
      <c r="G14778" s="12"/>
    </row>
    <row r="14779" spans="7:7" x14ac:dyDescent="0.2">
      <c r="G14779" s="12"/>
    </row>
    <row r="14780" spans="7:7" x14ac:dyDescent="0.2">
      <c r="G14780" s="12"/>
    </row>
    <row r="14781" spans="7:7" x14ac:dyDescent="0.2">
      <c r="G14781" s="12"/>
    </row>
    <row r="14782" spans="7:7" x14ac:dyDescent="0.2">
      <c r="G14782" s="12"/>
    </row>
    <row r="14783" spans="7:7" x14ac:dyDescent="0.2">
      <c r="G14783" s="12"/>
    </row>
    <row r="14784" spans="7:7" x14ac:dyDescent="0.2">
      <c r="G14784" s="12"/>
    </row>
    <row r="14785" spans="7:7" x14ac:dyDescent="0.2">
      <c r="G14785" s="12"/>
    </row>
    <row r="14786" spans="7:7" x14ac:dyDescent="0.2">
      <c r="G14786" s="12"/>
    </row>
    <row r="14787" spans="7:7" x14ac:dyDescent="0.2">
      <c r="G14787" s="12"/>
    </row>
    <row r="14788" spans="7:7" x14ac:dyDescent="0.2">
      <c r="G14788" s="12"/>
    </row>
    <row r="14789" spans="7:7" x14ac:dyDescent="0.2">
      <c r="G14789" s="12"/>
    </row>
    <row r="14790" spans="7:7" x14ac:dyDescent="0.2">
      <c r="G14790" s="12"/>
    </row>
    <row r="14791" spans="7:7" x14ac:dyDescent="0.2">
      <c r="G14791" s="12"/>
    </row>
    <row r="14792" spans="7:7" x14ac:dyDescent="0.2">
      <c r="G14792" s="12"/>
    </row>
    <row r="14793" spans="7:7" x14ac:dyDescent="0.2">
      <c r="G14793" s="12"/>
    </row>
    <row r="14794" spans="7:7" x14ac:dyDescent="0.2">
      <c r="G14794" s="12"/>
    </row>
    <row r="14795" spans="7:7" x14ac:dyDescent="0.2">
      <c r="G14795" s="12"/>
    </row>
    <row r="14796" spans="7:7" x14ac:dyDescent="0.2">
      <c r="G14796" s="12"/>
    </row>
    <row r="14797" spans="7:7" x14ac:dyDescent="0.2">
      <c r="G14797" s="12"/>
    </row>
    <row r="14798" spans="7:7" x14ac:dyDescent="0.2">
      <c r="G14798" s="12"/>
    </row>
    <row r="14799" spans="7:7" x14ac:dyDescent="0.2">
      <c r="G14799" s="12"/>
    </row>
    <row r="14800" spans="7:7" x14ac:dyDescent="0.2">
      <c r="G14800" s="12"/>
    </row>
    <row r="14801" spans="7:7" x14ac:dyDescent="0.2">
      <c r="G14801" s="12"/>
    </row>
    <row r="14802" spans="7:7" x14ac:dyDescent="0.2">
      <c r="G14802" s="12"/>
    </row>
    <row r="14803" spans="7:7" x14ac:dyDescent="0.2">
      <c r="G14803" s="12"/>
    </row>
    <row r="14804" spans="7:7" x14ac:dyDescent="0.2">
      <c r="G14804" s="12"/>
    </row>
    <row r="14805" spans="7:7" x14ac:dyDescent="0.2">
      <c r="G14805" s="12"/>
    </row>
    <row r="14806" spans="7:7" x14ac:dyDescent="0.2">
      <c r="G14806" s="12"/>
    </row>
    <row r="14807" spans="7:7" x14ac:dyDescent="0.2">
      <c r="G14807" s="12"/>
    </row>
    <row r="14808" spans="7:7" x14ac:dyDescent="0.2">
      <c r="G14808" s="12"/>
    </row>
    <row r="14809" spans="7:7" x14ac:dyDescent="0.2">
      <c r="G14809" s="12"/>
    </row>
    <row r="14810" spans="7:7" x14ac:dyDescent="0.2">
      <c r="G14810" s="12"/>
    </row>
    <row r="14811" spans="7:7" x14ac:dyDescent="0.2">
      <c r="G14811" s="12"/>
    </row>
    <row r="14812" spans="7:7" x14ac:dyDescent="0.2">
      <c r="G14812" s="12"/>
    </row>
    <row r="14813" spans="7:7" x14ac:dyDescent="0.2">
      <c r="G14813" s="12"/>
    </row>
    <row r="14814" spans="7:7" x14ac:dyDescent="0.2">
      <c r="G14814" s="12"/>
    </row>
    <row r="14815" spans="7:7" x14ac:dyDescent="0.2">
      <c r="G14815" s="12"/>
    </row>
    <row r="14816" spans="7:7" x14ac:dyDescent="0.2">
      <c r="G14816" s="12"/>
    </row>
    <row r="14817" spans="7:7" x14ac:dyDescent="0.2">
      <c r="G14817" s="12"/>
    </row>
    <row r="14818" spans="7:7" x14ac:dyDescent="0.2">
      <c r="G14818" s="12"/>
    </row>
    <row r="14819" spans="7:7" x14ac:dyDescent="0.2">
      <c r="G14819" s="12"/>
    </row>
    <row r="14820" spans="7:7" x14ac:dyDescent="0.2">
      <c r="G14820" s="12"/>
    </row>
    <row r="14821" spans="7:7" x14ac:dyDescent="0.2">
      <c r="G14821" s="12"/>
    </row>
    <row r="14822" spans="7:7" x14ac:dyDescent="0.2">
      <c r="G14822" s="12"/>
    </row>
    <row r="14823" spans="7:7" x14ac:dyDescent="0.2">
      <c r="G14823" s="12"/>
    </row>
    <row r="14824" spans="7:7" x14ac:dyDescent="0.2">
      <c r="G14824" s="12"/>
    </row>
    <row r="14825" spans="7:7" x14ac:dyDescent="0.2">
      <c r="G14825" s="12"/>
    </row>
    <row r="14826" spans="7:7" x14ac:dyDescent="0.2">
      <c r="G14826" s="12"/>
    </row>
    <row r="14827" spans="7:7" x14ac:dyDescent="0.2">
      <c r="G14827" s="12"/>
    </row>
    <row r="14828" spans="7:7" x14ac:dyDescent="0.2">
      <c r="G14828" s="12"/>
    </row>
    <row r="14829" spans="7:7" x14ac:dyDescent="0.2">
      <c r="G14829" s="12"/>
    </row>
    <row r="14830" spans="7:7" x14ac:dyDescent="0.2">
      <c r="G14830" s="12"/>
    </row>
    <row r="14831" spans="7:7" x14ac:dyDescent="0.2">
      <c r="G14831" s="12"/>
    </row>
    <row r="14832" spans="7:7" x14ac:dyDescent="0.2">
      <c r="G14832" s="12"/>
    </row>
    <row r="14833" spans="7:7" x14ac:dyDescent="0.2">
      <c r="G14833" s="12"/>
    </row>
    <row r="14834" spans="7:7" x14ac:dyDescent="0.2">
      <c r="G14834" s="12"/>
    </row>
    <row r="14835" spans="7:7" x14ac:dyDescent="0.2">
      <c r="G14835" s="12"/>
    </row>
    <row r="14836" spans="7:7" x14ac:dyDescent="0.2">
      <c r="G14836" s="12"/>
    </row>
    <row r="14837" spans="7:7" x14ac:dyDescent="0.2">
      <c r="G14837" s="12"/>
    </row>
    <row r="14838" spans="7:7" x14ac:dyDescent="0.2">
      <c r="G14838" s="12"/>
    </row>
    <row r="14839" spans="7:7" x14ac:dyDescent="0.2">
      <c r="G14839" s="12"/>
    </row>
    <row r="14840" spans="7:7" x14ac:dyDescent="0.2">
      <c r="G14840" s="12"/>
    </row>
    <row r="14841" spans="7:7" x14ac:dyDescent="0.2">
      <c r="G14841" s="12"/>
    </row>
    <row r="14842" spans="7:7" x14ac:dyDescent="0.2">
      <c r="G14842" s="12"/>
    </row>
    <row r="14843" spans="7:7" x14ac:dyDescent="0.2">
      <c r="G14843" s="12"/>
    </row>
    <row r="14844" spans="7:7" x14ac:dyDescent="0.2">
      <c r="G14844" s="12"/>
    </row>
    <row r="14845" spans="7:7" x14ac:dyDescent="0.2">
      <c r="G14845" s="12"/>
    </row>
    <row r="14846" spans="7:7" x14ac:dyDescent="0.2">
      <c r="G14846" s="12"/>
    </row>
    <row r="14847" spans="7:7" x14ac:dyDescent="0.2">
      <c r="G14847" s="12"/>
    </row>
    <row r="14848" spans="7:7" x14ac:dyDescent="0.2">
      <c r="G14848" s="12"/>
    </row>
    <row r="14849" spans="7:7" x14ac:dyDescent="0.2">
      <c r="G14849" s="12"/>
    </row>
    <row r="14850" spans="7:7" x14ac:dyDescent="0.2">
      <c r="G14850" s="12"/>
    </row>
    <row r="14851" spans="7:7" x14ac:dyDescent="0.2">
      <c r="G14851" s="12"/>
    </row>
    <row r="14852" spans="7:7" x14ac:dyDescent="0.2">
      <c r="G14852" s="12"/>
    </row>
    <row r="14853" spans="7:7" x14ac:dyDescent="0.2">
      <c r="G14853" s="12"/>
    </row>
    <row r="14854" spans="7:7" x14ac:dyDescent="0.2">
      <c r="G14854" s="12"/>
    </row>
    <row r="14855" spans="7:7" x14ac:dyDescent="0.2">
      <c r="G14855" s="12"/>
    </row>
    <row r="14856" spans="7:7" x14ac:dyDescent="0.2">
      <c r="G14856" s="12"/>
    </row>
    <row r="14857" spans="7:7" x14ac:dyDescent="0.2">
      <c r="G14857" s="12"/>
    </row>
    <row r="14858" spans="7:7" x14ac:dyDescent="0.2">
      <c r="G14858" s="12"/>
    </row>
    <row r="14859" spans="7:7" x14ac:dyDescent="0.2">
      <c r="G14859" s="12"/>
    </row>
    <row r="14860" spans="7:7" x14ac:dyDescent="0.2">
      <c r="G14860" s="12"/>
    </row>
    <row r="14861" spans="7:7" x14ac:dyDescent="0.2">
      <c r="G14861" s="12"/>
    </row>
    <row r="14862" spans="7:7" x14ac:dyDescent="0.2">
      <c r="G14862" s="12"/>
    </row>
    <row r="14863" spans="7:7" x14ac:dyDescent="0.2">
      <c r="G14863" s="12"/>
    </row>
    <row r="14864" spans="7:7" x14ac:dyDescent="0.2">
      <c r="G14864" s="12"/>
    </row>
    <row r="14865" spans="7:7" x14ac:dyDescent="0.2">
      <c r="G14865" s="12"/>
    </row>
    <row r="14866" spans="7:7" x14ac:dyDescent="0.2">
      <c r="G14866" s="12"/>
    </row>
    <row r="14867" spans="7:7" x14ac:dyDescent="0.2">
      <c r="G14867" s="12"/>
    </row>
    <row r="14868" spans="7:7" x14ac:dyDescent="0.2">
      <c r="G14868" s="12"/>
    </row>
    <row r="14869" spans="7:7" x14ac:dyDescent="0.2">
      <c r="G14869" s="12"/>
    </row>
    <row r="14870" spans="7:7" x14ac:dyDescent="0.2">
      <c r="G14870" s="12"/>
    </row>
    <row r="14871" spans="7:7" x14ac:dyDescent="0.2">
      <c r="G14871" s="12"/>
    </row>
    <row r="14872" spans="7:7" x14ac:dyDescent="0.2">
      <c r="G14872" s="12"/>
    </row>
    <row r="14873" spans="7:7" x14ac:dyDescent="0.2">
      <c r="G14873" s="12"/>
    </row>
    <row r="14874" spans="7:7" x14ac:dyDescent="0.2">
      <c r="G14874" s="12"/>
    </row>
    <row r="14875" spans="7:7" x14ac:dyDescent="0.2">
      <c r="G14875" s="12"/>
    </row>
    <row r="14876" spans="7:7" x14ac:dyDescent="0.2">
      <c r="G14876" s="12"/>
    </row>
    <row r="14877" spans="7:7" x14ac:dyDescent="0.2">
      <c r="G14877" s="12"/>
    </row>
    <row r="14878" spans="7:7" x14ac:dyDescent="0.2">
      <c r="G14878" s="12"/>
    </row>
    <row r="14879" spans="7:7" x14ac:dyDescent="0.2">
      <c r="G14879" s="12"/>
    </row>
    <row r="14880" spans="7:7" x14ac:dyDescent="0.2">
      <c r="G14880" s="12"/>
    </row>
    <row r="14881" spans="7:7" x14ac:dyDescent="0.2">
      <c r="G14881" s="12"/>
    </row>
    <row r="14882" spans="7:7" x14ac:dyDescent="0.2">
      <c r="G14882" s="12"/>
    </row>
    <row r="14883" spans="7:7" x14ac:dyDescent="0.2">
      <c r="G14883" s="12"/>
    </row>
    <row r="14884" spans="7:7" x14ac:dyDescent="0.2">
      <c r="G14884" s="12"/>
    </row>
    <row r="14885" spans="7:7" x14ac:dyDescent="0.2">
      <c r="G14885" s="12"/>
    </row>
    <row r="14886" spans="7:7" x14ac:dyDescent="0.2">
      <c r="G14886" s="12"/>
    </row>
    <row r="14887" spans="7:7" x14ac:dyDescent="0.2">
      <c r="G14887" s="12"/>
    </row>
    <row r="14888" spans="7:7" x14ac:dyDescent="0.2">
      <c r="G14888" s="12"/>
    </row>
    <row r="14889" spans="7:7" x14ac:dyDescent="0.2">
      <c r="G14889" s="12"/>
    </row>
    <row r="14890" spans="7:7" x14ac:dyDescent="0.2">
      <c r="G14890" s="12"/>
    </row>
    <row r="14891" spans="7:7" x14ac:dyDescent="0.2">
      <c r="G14891" s="12"/>
    </row>
    <row r="14892" spans="7:7" x14ac:dyDescent="0.2">
      <c r="G14892" s="12"/>
    </row>
    <row r="14893" spans="7:7" x14ac:dyDescent="0.2">
      <c r="G14893" s="12"/>
    </row>
    <row r="14894" spans="7:7" x14ac:dyDescent="0.2">
      <c r="G14894" s="12"/>
    </row>
    <row r="14895" spans="7:7" x14ac:dyDescent="0.2">
      <c r="G14895" s="12"/>
    </row>
    <row r="14896" spans="7:7" x14ac:dyDescent="0.2">
      <c r="G14896" s="12"/>
    </row>
    <row r="14897" spans="7:7" x14ac:dyDescent="0.2">
      <c r="G14897" s="12"/>
    </row>
    <row r="14898" spans="7:7" x14ac:dyDescent="0.2">
      <c r="G14898" s="12"/>
    </row>
    <row r="14899" spans="7:7" x14ac:dyDescent="0.2">
      <c r="G14899" s="12"/>
    </row>
    <row r="14900" spans="7:7" x14ac:dyDescent="0.2">
      <c r="G14900" s="12"/>
    </row>
    <row r="14901" spans="7:7" x14ac:dyDescent="0.2">
      <c r="G14901" s="12"/>
    </row>
    <row r="14902" spans="7:7" x14ac:dyDescent="0.2">
      <c r="G14902" s="12"/>
    </row>
    <row r="14903" spans="7:7" x14ac:dyDescent="0.2">
      <c r="G14903" s="12"/>
    </row>
    <row r="14904" spans="7:7" x14ac:dyDescent="0.2">
      <c r="G14904" s="12"/>
    </row>
    <row r="14905" spans="7:7" x14ac:dyDescent="0.2">
      <c r="G14905" s="12"/>
    </row>
    <row r="14906" spans="7:7" x14ac:dyDescent="0.2">
      <c r="G14906" s="12"/>
    </row>
    <row r="14907" spans="7:7" x14ac:dyDescent="0.2">
      <c r="G14907" s="12"/>
    </row>
    <row r="14908" spans="7:7" x14ac:dyDescent="0.2">
      <c r="G14908" s="12"/>
    </row>
    <row r="14909" spans="7:7" x14ac:dyDescent="0.2">
      <c r="G14909" s="12"/>
    </row>
    <row r="14910" spans="7:7" x14ac:dyDescent="0.2">
      <c r="G14910" s="12"/>
    </row>
    <row r="14911" spans="7:7" x14ac:dyDescent="0.2">
      <c r="G14911" s="12"/>
    </row>
    <row r="14912" spans="7:7" x14ac:dyDescent="0.2">
      <c r="G14912" s="12"/>
    </row>
    <row r="14913" spans="7:7" x14ac:dyDescent="0.2">
      <c r="G14913" s="12"/>
    </row>
    <row r="14914" spans="7:7" x14ac:dyDescent="0.2">
      <c r="G14914" s="12"/>
    </row>
    <row r="14915" spans="7:7" x14ac:dyDescent="0.2">
      <c r="G14915" s="12"/>
    </row>
    <row r="14916" spans="7:7" x14ac:dyDescent="0.2">
      <c r="G14916" s="12"/>
    </row>
    <row r="14917" spans="7:7" x14ac:dyDescent="0.2">
      <c r="G14917" s="12"/>
    </row>
    <row r="14918" spans="7:7" x14ac:dyDescent="0.2">
      <c r="G14918" s="12"/>
    </row>
    <row r="14919" spans="7:7" x14ac:dyDescent="0.2">
      <c r="G14919" s="12"/>
    </row>
    <row r="14920" spans="7:7" x14ac:dyDescent="0.2">
      <c r="G14920" s="12"/>
    </row>
    <row r="14921" spans="7:7" x14ac:dyDescent="0.2">
      <c r="G14921" s="12"/>
    </row>
    <row r="14922" spans="7:7" x14ac:dyDescent="0.2">
      <c r="G14922" s="12"/>
    </row>
    <row r="14923" spans="7:7" x14ac:dyDescent="0.2">
      <c r="G14923" s="12"/>
    </row>
    <row r="14924" spans="7:7" x14ac:dyDescent="0.2">
      <c r="G14924" s="12"/>
    </row>
    <row r="14925" spans="7:7" x14ac:dyDescent="0.2">
      <c r="G14925" s="12"/>
    </row>
    <row r="14926" spans="7:7" x14ac:dyDescent="0.2">
      <c r="G14926" s="12"/>
    </row>
    <row r="14927" spans="7:7" x14ac:dyDescent="0.2">
      <c r="G14927" s="12"/>
    </row>
    <row r="14928" spans="7:7" x14ac:dyDescent="0.2">
      <c r="G14928" s="12"/>
    </row>
    <row r="14929" spans="7:7" x14ac:dyDescent="0.2">
      <c r="G14929" s="12"/>
    </row>
    <row r="14930" spans="7:7" x14ac:dyDescent="0.2">
      <c r="G14930" s="12"/>
    </row>
    <row r="14931" spans="7:7" x14ac:dyDescent="0.2">
      <c r="G14931" s="12"/>
    </row>
    <row r="14932" spans="7:7" x14ac:dyDescent="0.2">
      <c r="G14932" s="12"/>
    </row>
    <row r="14933" spans="7:7" x14ac:dyDescent="0.2">
      <c r="G14933" s="12"/>
    </row>
    <row r="14934" spans="7:7" x14ac:dyDescent="0.2">
      <c r="G14934" s="12"/>
    </row>
    <row r="14935" spans="7:7" x14ac:dyDescent="0.2">
      <c r="G14935" s="12"/>
    </row>
    <row r="14936" spans="7:7" x14ac:dyDescent="0.2">
      <c r="G14936" s="12"/>
    </row>
    <row r="14937" spans="7:7" x14ac:dyDescent="0.2">
      <c r="G14937" s="12"/>
    </row>
    <row r="14938" spans="7:7" x14ac:dyDescent="0.2">
      <c r="G14938" s="12"/>
    </row>
    <row r="14939" spans="7:7" x14ac:dyDescent="0.2">
      <c r="G14939" s="12"/>
    </row>
    <row r="14940" spans="7:7" x14ac:dyDescent="0.2">
      <c r="G14940" s="12"/>
    </row>
    <row r="14941" spans="7:7" x14ac:dyDescent="0.2">
      <c r="G14941" s="12"/>
    </row>
    <row r="14942" spans="7:7" x14ac:dyDescent="0.2">
      <c r="G14942" s="12"/>
    </row>
    <row r="14943" spans="7:7" x14ac:dyDescent="0.2">
      <c r="G14943" s="12"/>
    </row>
    <row r="14944" spans="7:7" x14ac:dyDescent="0.2">
      <c r="G14944" s="12"/>
    </row>
    <row r="14945" spans="7:7" x14ac:dyDescent="0.2">
      <c r="G14945" s="12"/>
    </row>
    <row r="14946" spans="7:7" x14ac:dyDescent="0.2">
      <c r="G14946" s="12"/>
    </row>
    <row r="14947" spans="7:7" x14ac:dyDescent="0.2">
      <c r="G14947" s="12"/>
    </row>
    <row r="14948" spans="7:7" x14ac:dyDescent="0.2">
      <c r="G14948" s="12"/>
    </row>
    <row r="14949" spans="7:7" x14ac:dyDescent="0.2">
      <c r="G14949" s="12"/>
    </row>
    <row r="14950" spans="7:7" x14ac:dyDescent="0.2">
      <c r="G14950" s="12"/>
    </row>
    <row r="14951" spans="7:7" x14ac:dyDescent="0.2">
      <c r="G14951" s="12"/>
    </row>
    <row r="14952" spans="7:7" x14ac:dyDescent="0.2">
      <c r="G14952" s="12"/>
    </row>
    <row r="14953" spans="7:7" x14ac:dyDescent="0.2">
      <c r="G14953" s="12"/>
    </row>
    <row r="14954" spans="7:7" x14ac:dyDescent="0.2">
      <c r="G14954" s="12"/>
    </row>
    <row r="14955" spans="7:7" x14ac:dyDescent="0.2">
      <c r="G14955" s="12"/>
    </row>
    <row r="14956" spans="7:7" x14ac:dyDescent="0.2">
      <c r="G14956" s="12"/>
    </row>
    <row r="14957" spans="7:7" x14ac:dyDescent="0.2">
      <c r="G14957" s="12"/>
    </row>
    <row r="14958" spans="7:7" x14ac:dyDescent="0.2">
      <c r="G14958" s="12"/>
    </row>
    <row r="14959" spans="7:7" x14ac:dyDescent="0.2">
      <c r="G14959" s="12"/>
    </row>
    <row r="14960" spans="7:7" x14ac:dyDescent="0.2">
      <c r="G14960" s="12"/>
    </row>
    <row r="14961" spans="7:7" x14ac:dyDescent="0.2">
      <c r="G14961" s="12"/>
    </row>
    <row r="14962" spans="7:7" x14ac:dyDescent="0.2">
      <c r="G14962" s="12"/>
    </row>
    <row r="14963" spans="7:7" x14ac:dyDescent="0.2">
      <c r="G14963" s="12"/>
    </row>
    <row r="14964" spans="7:7" x14ac:dyDescent="0.2">
      <c r="G14964" s="12"/>
    </row>
    <row r="14965" spans="7:7" x14ac:dyDescent="0.2">
      <c r="G14965" s="12"/>
    </row>
    <row r="14966" spans="7:7" x14ac:dyDescent="0.2">
      <c r="G14966" s="12"/>
    </row>
    <row r="14967" spans="7:7" x14ac:dyDescent="0.2">
      <c r="G14967" s="12"/>
    </row>
    <row r="14968" spans="7:7" x14ac:dyDescent="0.2">
      <c r="G14968" s="12"/>
    </row>
    <row r="14969" spans="7:7" x14ac:dyDescent="0.2">
      <c r="G14969" s="12"/>
    </row>
    <row r="14970" spans="7:7" x14ac:dyDescent="0.2">
      <c r="G14970" s="12"/>
    </row>
    <row r="14971" spans="7:7" x14ac:dyDescent="0.2">
      <c r="G14971" s="12"/>
    </row>
    <row r="14972" spans="7:7" x14ac:dyDescent="0.2">
      <c r="G14972" s="12"/>
    </row>
    <row r="14973" spans="7:7" x14ac:dyDescent="0.2">
      <c r="G14973" s="12"/>
    </row>
    <row r="14974" spans="7:7" x14ac:dyDescent="0.2">
      <c r="G14974" s="12"/>
    </row>
    <row r="14975" spans="7:7" x14ac:dyDescent="0.2">
      <c r="G14975" s="12"/>
    </row>
    <row r="14976" spans="7:7" x14ac:dyDescent="0.2">
      <c r="G14976" s="12"/>
    </row>
    <row r="14977" spans="7:7" x14ac:dyDescent="0.2">
      <c r="G14977" s="12"/>
    </row>
    <row r="14978" spans="7:7" x14ac:dyDescent="0.2">
      <c r="G14978" s="12"/>
    </row>
    <row r="14979" spans="7:7" x14ac:dyDescent="0.2">
      <c r="G14979" s="12"/>
    </row>
    <row r="14980" spans="7:7" x14ac:dyDescent="0.2">
      <c r="G14980" s="12"/>
    </row>
    <row r="14981" spans="7:7" x14ac:dyDescent="0.2">
      <c r="G14981" s="12"/>
    </row>
    <row r="14982" spans="7:7" x14ac:dyDescent="0.2">
      <c r="G14982" s="12"/>
    </row>
    <row r="14983" spans="7:7" x14ac:dyDescent="0.2">
      <c r="G14983" s="12"/>
    </row>
    <row r="14984" spans="7:7" x14ac:dyDescent="0.2">
      <c r="G14984" s="12"/>
    </row>
    <row r="14985" spans="7:7" x14ac:dyDescent="0.2">
      <c r="G14985" s="12"/>
    </row>
    <row r="14986" spans="7:7" x14ac:dyDescent="0.2">
      <c r="G14986" s="12"/>
    </row>
    <row r="14987" spans="7:7" x14ac:dyDescent="0.2">
      <c r="G14987" s="12"/>
    </row>
    <row r="14988" spans="7:7" x14ac:dyDescent="0.2">
      <c r="G14988" s="12"/>
    </row>
    <row r="14989" spans="7:7" x14ac:dyDescent="0.2">
      <c r="G14989" s="12"/>
    </row>
    <row r="14990" spans="7:7" x14ac:dyDescent="0.2">
      <c r="G14990" s="12"/>
    </row>
    <row r="14991" spans="7:7" x14ac:dyDescent="0.2">
      <c r="G14991" s="12"/>
    </row>
    <row r="14992" spans="7:7" x14ac:dyDescent="0.2">
      <c r="G14992" s="12"/>
    </row>
    <row r="14993" spans="7:7" x14ac:dyDescent="0.2">
      <c r="G14993" s="12"/>
    </row>
    <row r="14994" spans="7:7" x14ac:dyDescent="0.2">
      <c r="G14994" s="12"/>
    </row>
    <row r="14995" spans="7:7" x14ac:dyDescent="0.2">
      <c r="G14995" s="12"/>
    </row>
    <row r="14996" spans="7:7" x14ac:dyDescent="0.2">
      <c r="G14996" s="12"/>
    </row>
    <row r="14997" spans="7:7" x14ac:dyDescent="0.2">
      <c r="G14997" s="12"/>
    </row>
    <row r="14998" spans="7:7" x14ac:dyDescent="0.2">
      <c r="G14998" s="12"/>
    </row>
    <row r="14999" spans="7:7" x14ac:dyDescent="0.2">
      <c r="G14999" s="12"/>
    </row>
    <row r="15000" spans="7:7" x14ac:dyDescent="0.2">
      <c r="G15000" s="12"/>
    </row>
    <row r="15001" spans="7:7" x14ac:dyDescent="0.2">
      <c r="G15001" s="12"/>
    </row>
    <row r="15002" spans="7:7" x14ac:dyDescent="0.2">
      <c r="G15002" s="12"/>
    </row>
    <row r="15003" spans="7:7" x14ac:dyDescent="0.2">
      <c r="G15003" s="12"/>
    </row>
    <row r="15004" spans="7:7" x14ac:dyDescent="0.2">
      <c r="G15004" s="12"/>
    </row>
    <row r="15005" spans="7:7" x14ac:dyDescent="0.2">
      <c r="G15005" s="12"/>
    </row>
    <row r="15006" spans="7:7" x14ac:dyDescent="0.2">
      <c r="G15006" s="12"/>
    </row>
    <row r="15007" spans="7:7" x14ac:dyDescent="0.2">
      <c r="G15007" s="12"/>
    </row>
    <row r="15008" spans="7:7" x14ac:dyDescent="0.2">
      <c r="G15008" s="12"/>
    </row>
    <row r="15009" spans="7:7" x14ac:dyDescent="0.2">
      <c r="G15009" s="12"/>
    </row>
    <row r="15010" spans="7:7" x14ac:dyDescent="0.2">
      <c r="G15010" s="12"/>
    </row>
    <row r="15011" spans="7:7" x14ac:dyDescent="0.2">
      <c r="G15011" s="12"/>
    </row>
    <row r="15012" spans="7:7" x14ac:dyDescent="0.2">
      <c r="G15012" s="12"/>
    </row>
    <row r="15013" spans="7:7" x14ac:dyDescent="0.2">
      <c r="G15013" s="12"/>
    </row>
    <row r="15014" spans="7:7" x14ac:dyDescent="0.2">
      <c r="G15014" s="12"/>
    </row>
    <row r="15015" spans="7:7" x14ac:dyDescent="0.2">
      <c r="G15015" s="12"/>
    </row>
    <row r="15016" spans="7:7" x14ac:dyDescent="0.2">
      <c r="G15016" s="12"/>
    </row>
    <row r="15017" spans="7:7" x14ac:dyDescent="0.2">
      <c r="G15017" s="12"/>
    </row>
    <row r="15018" spans="7:7" x14ac:dyDescent="0.2">
      <c r="G15018" s="12"/>
    </row>
    <row r="15019" spans="7:7" x14ac:dyDescent="0.2">
      <c r="G15019" s="12"/>
    </row>
    <row r="15020" spans="7:7" x14ac:dyDescent="0.2">
      <c r="G15020" s="12"/>
    </row>
    <row r="15021" spans="7:7" x14ac:dyDescent="0.2">
      <c r="G15021" s="12"/>
    </row>
    <row r="15022" spans="7:7" x14ac:dyDescent="0.2">
      <c r="G15022" s="12"/>
    </row>
    <row r="15023" spans="7:7" x14ac:dyDescent="0.2">
      <c r="G15023" s="12"/>
    </row>
    <row r="15024" spans="7:7" x14ac:dyDescent="0.2">
      <c r="G15024" s="12"/>
    </row>
    <row r="15025" spans="7:7" x14ac:dyDescent="0.2">
      <c r="G15025" s="12"/>
    </row>
    <row r="15026" spans="7:7" x14ac:dyDescent="0.2">
      <c r="G15026" s="12"/>
    </row>
    <row r="15027" spans="7:7" x14ac:dyDescent="0.2">
      <c r="G15027" s="12"/>
    </row>
    <row r="15028" spans="7:7" x14ac:dyDescent="0.2">
      <c r="G15028" s="12"/>
    </row>
    <row r="15029" spans="7:7" x14ac:dyDescent="0.2">
      <c r="G15029" s="12"/>
    </row>
    <row r="15030" spans="7:7" x14ac:dyDescent="0.2">
      <c r="G15030" s="12"/>
    </row>
    <row r="15031" spans="7:7" x14ac:dyDescent="0.2">
      <c r="G15031" s="12"/>
    </row>
    <row r="15032" spans="7:7" x14ac:dyDescent="0.2">
      <c r="G15032" s="12"/>
    </row>
    <row r="15033" spans="7:7" x14ac:dyDescent="0.2">
      <c r="G15033" s="12"/>
    </row>
    <row r="15034" spans="7:7" x14ac:dyDescent="0.2">
      <c r="G15034" s="12"/>
    </row>
    <row r="15035" spans="7:7" x14ac:dyDescent="0.2">
      <c r="G15035" s="12"/>
    </row>
    <row r="15036" spans="7:7" x14ac:dyDescent="0.2">
      <c r="G15036" s="12"/>
    </row>
    <row r="15037" spans="7:7" x14ac:dyDescent="0.2">
      <c r="G15037" s="12"/>
    </row>
    <row r="15038" spans="7:7" x14ac:dyDescent="0.2">
      <c r="G15038" s="12"/>
    </row>
    <row r="15039" spans="7:7" x14ac:dyDescent="0.2">
      <c r="G15039" s="12"/>
    </row>
    <row r="15040" spans="7:7" x14ac:dyDescent="0.2">
      <c r="G15040" s="12"/>
    </row>
    <row r="15041" spans="7:7" x14ac:dyDescent="0.2">
      <c r="G15041" s="12"/>
    </row>
    <row r="15042" spans="7:7" x14ac:dyDescent="0.2">
      <c r="G15042" s="12"/>
    </row>
    <row r="15043" spans="7:7" x14ac:dyDescent="0.2">
      <c r="G15043" s="12"/>
    </row>
    <row r="15044" spans="7:7" x14ac:dyDescent="0.2">
      <c r="G15044" s="12"/>
    </row>
    <row r="15045" spans="7:7" x14ac:dyDescent="0.2">
      <c r="G15045" s="12"/>
    </row>
    <row r="15046" spans="7:7" x14ac:dyDescent="0.2">
      <c r="G15046" s="12"/>
    </row>
    <row r="15047" spans="7:7" x14ac:dyDescent="0.2">
      <c r="G15047" s="12"/>
    </row>
    <row r="15048" spans="7:7" x14ac:dyDescent="0.2">
      <c r="G15048" s="12"/>
    </row>
    <row r="15049" spans="7:7" x14ac:dyDescent="0.2">
      <c r="G15049" s="12"/>
    </row>
    <row r="15050" spans="7:7" x14ac:dyDescent="0.2">
      <c r="G15050" s="12"/>
    </row>
    <row r="15051" spans="7:7" x14ac:dyDescent="0.2">
      <c r="G15051" s="12"/>
    </row>
    <row r="15052" spans="7:7" x14ac:dyDescent="0.2">
      <c r="G15052" s="12"/>
    </row>
    <row r="15053" spans="7:7" x14ac:dyDescent="0.2">
      <c r="G15053" s="12"/>
    </row>
    <row r="15054" spans="7:7" x14ac:dyDescent="0.2">
      <c r="G15054" s="12"/>
    </row>
    <row r="15055" spans="7:7" x14ac:dyDescent="0.2">
      <c r="G15055" s="12"/>
    </row>
    <row r="15056" spans="7:7" x14ac:dyDescent="0.2">
      <c r="G15056" s="12"/>
    </row>
    <row r="15057" spans="7:7" x14ac:dyDescent="0.2">
      <c r="G15057" s="12"/>
    </row>
    <row r="15058" spans="7:7" x14ac:dyDescent="0.2">
      <c r="G15058" s="12"/>
    </row>
    <row r="15059" spans="7:7" x14ac:dyDescent="0.2">
      <c r="G15059" s="12"/>
    </row>
    <row r="15060" spans="7:7" x14ac:dyDescent="0.2">
      <c r="G15060" s="12"/>
    </row>
    <row r="15061" spans="7:7" x14ac:dyDescent="0.2">
      <c r="G15061" s="12"/>
    </row>
    <row r="15062" spans="7:7" x14ac:dyDescent="0.2">
      <c r="G15062" s="12"/>
    </row>
    <row r="15063" spans="7:7" x14ac:dyDescent="0.2">
      <c r="G15063" s="12"/>
    </row>
    <row r="15064" spans="7:7" x14ac:dyDescent="0.2">
      <c r="G15064" s="12"/>
    </row>
    <row r="15065" spans="7:7" x14ac:dyDescent="0.2">
      <c r="G15065" s="12"/>
    </row>
    <row r="15066" spans="7:7" x14ac:dyDescent="0.2">
      <c r="G15066" s="12"/>
    </row>
    <row r="15067" spans="7:7" x14ac:dyDescent="0.2">
      <c r="G15067" s="12"/>
    </row>
    <row r="15068" spans="7:7" x14ac:dyDescent="0.2">
      <c r="G15068" s="12"/>
    </row>
    <row r="15069" spans="7:7" x14ac:dyDescent="0.2">
      <c r="G15069" s="12"/>
    </row>
    <row r="15070" spans="7:7" x14ac:dyDescent="0.2">
      <c r="G15070" s="12"/>
    </row>
    <row r="15071" spans="7:7" x14ac:dyDescent="0.2">
      <c r="G15071" s="12"/>
    </row>
    <row r="15072" spans="7:7" x14ac:dyDescent="0.2">
      <c r="G15072" s="12"/>
    </row>
    <row r="15073" spans="7:7" x14ac:dyDescent="0.2">
      <c r="G15073" s="12"/>
    </row>
    <row r="15074" spans="7:7" x14ac:dyDescent="0.2">
      <c r="G15074" s="12"/>
    </row>
    <row r="15075" spans="7:7" x14ac:dyDescent="0.2">
      <c r="G15075" s="12"/>
    </row>
    <row r="15076" spans="7:7" x14ac:dyDescent="0.2">
      <c r="G15076" s="12"/>
    </row>
    <row r="15077" spans="7:7" x14ac:dyDescent="0.2">
      <c r="G15077" s="12"/>
    </row>
    <row r="15078" spans="7:7" x14ac:dyDescent="0.2">
      <c r="G15078" s="12"/>
    </row>
    <row r="15079" spans="7:7" x14ac:dyDescent="0.2">
      <c r="G15079" s="12"/>
    </row>
    <row r="15080" spans="7:7" x14ac:dyDescent="0.2">
      <c r="G15080" s="12"/>
    </row>
    <row r="15081" spans="7:7" x14ac:dyDescent="0.2">
      <c r="G15081" s="12"/>
    </row>
    <row r="15082" spans="7:7" x14ac:dyDescent="0.2">
      <c r="G15082" s="12"/>
    </row>
    <row r="15083" spans="7:7" x14ac:dyDescent="0.2">
      <c r="G15083" s="12"/>
    </row>
    <row r="15084" spans="7:7" x14ac:dyDescent="0.2">
      <c r="G15084" s="12"/>
    </row>
    <row r="15085" spans="7:7" x14ac:dyDescent="0.2">
      <c r="G15085" s="12"/>
    </row>
    <row r="15086" spans="7:7" x14ac:dyDescent="0.2">
      <c r="G15086" s="12"/>
    </row>
    <row r="15087" spans="7:7" x14ac:dyDescent="0.2">
      <c r="G15087" s="12"/>
    </row>
    <row r="15088" spans="7:7" x14ac:dyDescent="0.2">
      <c r="G15088" s="12"/>
    </row>
    <row r="15089" spans="7:7" x14ac:dyDescent="0.2">
      <c r="G15089" s="12"/>
    </row>
    <row r="15090" spans="7:7" x14ac:dyDescent="0.2">
      <c r="G15090" s="12"/>
    </row>
    <row r="15091" spans="7:7" x14ac:dyDescent="0.2">
      <c r="G15091" s="12"/>
    </row>
    <row r="15092" spans="7:7" x14ac:dyDescent="0.2">
      <c r="G15092" s="12"/>
    </row>
    <row r="15093" spans="7:7" x14ac:dyDescent="0.2">
      <c r="G15093" s="12"/>
    </row>
    <row r="15094" spans="7:7" x14ac:dyDescent="0.2">
      <c r="G15094" s="12"/>
    </row>
    <row r="15095" spans="7:7" x14ac:dyDescent="0.2">
      <c r="G15095" s="12"/>
    </row>
    <row r="15096" spans="7:7" x14ac:dyDescent="0.2">
      <c r="G15096" s="12"/>
    </row>
    <row r="15097" spans="7:7" x14ac:dyDescent="0.2">
      <c r="G15097" s="12"/>
    </row>
    <row r="15098" spans="7:7" x14ac:dyDescent="0.2">
      <c r="G15098" s="12"/>
    </row>
    <row r="15099" spans="7:7" x14ac:dyDescent="0.2">
      <c r="G15099" s="12"/>
    </row>
    <row r="15100" spans="7:7" x14ac:dyDescent="0.2">
      <c r="G15100" s="12"/>
    </row>
    <row r="15101" spans="7:7" x14ac:dyDescent="0.2">
      <c r="G15101" s="12"/>
    </row>
    <row r="15102" spans="7:7" x14ac:dyDescent="0.2">
      <c r="G15102" s="12"/>
    </row>
    <row r="15103" spans="7:7" x14ac:dyDescent="0.2">
      <c r="G15103" s="12"/>
    </row>
    <row r="15104" spans="7:7" x14ac:dyDescent="0.2">
      <c r="G15104" s="12"/>
    </row>
    <row r="15105" spans="7:7" x14ac:dyDescent="0.2">
      <c r="G15105" s="12"/>
    </row>
    <row r="15106" spans="7:7" x14ac:dyDescent="0.2">
      <c r="G15106" s="12"/>
    </row>
    <row r="15107" spans="7:7" x14ac:dyDescent="0.2">
      <c r="G15107" s="12"/>
    </row>
    <row r="15108" spans="7:7" x14ac:dyDescent="0.2">
      <c r="G15108" s="12"/>
    </row>
    <row r="15109" spans="7:7" x14ac:dyDescent="0.2">
      <c r="G15109" s="12"/>
    </row>
    <row r="15110" spans="7:7" x14ac:dyDescent="0.2">
      <c r="G15110" s="12"/>
    </row>
    <row r="15111" spans="7:7" x14ac:dyDescent="0.2">
      <c r="G15111" s="12"/>
    </row>
    <row r="15112" spans="7:7" x14ac:dyDescent="0.2">
      <c r="G15112" s="12"/>
    </row>
    <row r="15113" spans="7:7" x14ac:dyDescent="0.2">
      <c r="G15113" s="12"/>
    </row>
    <row r="15114" spans="7:7" x14ac:dyDescent="0.2">
      <c r="G15114" s="12"/>
    </row>
    <row r="15115" spans="7:7" x14ac:dyDescent="0.2">
      <c r="G15115" s="12"/>
    </row>
    <row r="15116" spans="7:7" x14ac:dyDescent="0.2">
      <c r="G15116" s="12"/>
    </row>
    <row r="15117" spans="7:7" x14ac:dyDescent="0.2">
      <c r="G15117" s="12"/>
    </row>
    <row r="15118" spans="7:7" x14ac:dyDescent="0.2">
      <c r="G15118" s="12"/>
    </row>
    <row r="15119" spans="7:7" x14ac:dyDescent="0.2">
      <c r="G15119" s="12"/>
    </row>
    <row r="15120" spans="7:7" x14ac:dyDescent="0.2">
      <c r="G15120" s="12"/>
    </row>
    <row r="15121" spans="7:7" x14ac:dyDescent="0.2">
      <c r="G15121" s="12"/>
    </row>
    <row r="15122" spans="7:7" x14ac:dyDescent="0.2">
      <c r="G15122" s="12"/>
    </row>
    <row r="15123" spans="7:7" x14ac:dyDescent="0.2">
      <c r="G15123" s="12"/>
    </row>
    <row r="15124" spans="7:7" x14ac:dyDescent="0.2">
      <c r="G15124" s="12"/>
    </row>
    <row r="15125" spans="7:7" x14ac:dyDescent="0.2">
      <c r="G15125" s="12"/>
    </row>
    <row r="15126" spans="7:7" x14ac:dyDescent="0.2">
      <c r="G15126" s="12"/>
    </row>
    <row r="15127" spans="7:7" x14ac:dyDescent="0.2">
      <c r="G15127" s="12"/>
    </row>
    <row r="15128" spans="7:7" x14ac:dyDescent="0.2">
      <c r="G15128" s="12"/>
    </row>
    <row r="15129" spans="7:7" x14ac:dyDescent="0.2">
      <c r="G15129" s="12"/>
    </row>
    <row r="15130" spans="7:7" x14ac:dyDescent="0.2">
      <c r="G15130" s="12"/>
    </row>
    <row r="15131" spans="7:7" x14ac:dyDescent="0.2">
      <c r="G15131" s="12"/>
    </row>
    <row r="15132" spans="7:7" x14ac:dyDescent="0.2">
      <c r="G15132" s="12"/>
    </row>
    <row r="15133" spans="7:7" x14ac:dyDescent="0.2">
      <c r="G15133" s="12"/>
    </row>
    <row r="15134" spans="7:7" x14ac:dyDescent="0.2">
      <c r="G15134" s="12"/>
    </row>
    <row r="15135" spans="7:7" x14ac:dyDescent="0.2">
      <c r="G15135" s="12"/>
    </row>
    <row r="15136" spans="7:7" x14ac:dyDescent="0.2">
      <c r="G15136" s="12"/>
    </row>
    <row r="15137" spans="7:7" x14ac:dyDescent="0.2">
      <c r="G15137" s="12"/>
    </row>
    <row r="15138" spans="7:7" x14ac:dyDescent="0.2">
      <c r="G15138" s="12"/>
    </row>
    <row r="15139" spans="7:7" x14ac:dyDescent="0.2">
      <c r="G15139" s="12"/>
    </row>
    <row r="15140" spans="7:7" x14ac:dyDescent="0.2">
      <c r="G15140" s="12"/>
    </row>
    <row r="15141" spans="7:7" x14ac:dyDescent="0.2">
      <c r="G15141" s="12"/>
    </row>
    <row r="15142" spans="7:7" x14ac:dyDescent="0.2">
      <c r="G15142" s="12"/>
    </row>
    <row r="15143" spans="7:7" x14ac:dyDescent="0.2">
      <c r="G15143" s="12"/>
    </row>
    <row r="15144" spans="7:7" x14ac:dyDescent="0.2">
      <c r="G15144" s="12"/>
    </row>
    <row r="15145" spans="7:7" x14ac:dyDescent="0.2">
      <c r="G15145" s="12"/>
    </row>
    <row r="15146" spans="7:7" x14ac:dyDescent="0.2">
      <c r="G15146" s="12"/>
    </row>
    <row r="15147" spans="7:7" x14ac:dyDescent="0.2">
      <c r="G15147" s="12"/>
    </row>
    <row r="15148" spans="7:7" x14ac:dyDescent="0.2">
      <c r="G15148" s="12"/>
    </row>
    <row r="15149" spans="7:7" x14ac:dyDescent="0.2">
      <c r="G15149" s="12"/>
    </row>
    <row r="15150" spans="7:7" x14ac:dyDescent="0.2">
      <c r="G15150" s="12"/>
    </row>
    <row r="15151" spans="7:7" x14ac:dyDescent="0.2">
      <c r="G15151" s="12"/>
    </row>
    <row r="15152" spans="7:7" x14ac:dyDescent="0.2">
      <c r="G15152" s="12"/>
    </row>
    <row r="15153" spans="7:7" x14ac:dyDescent="0.2">
      <c r="G15153" s="12"/>
    </row>
    <row r="15154" spans="7:7" x14ac:dyDescent="0.2">
      <c r="G15154" s="12"/>
    </row>
    <row r="15155" spans="7:7" x14ac:dyDescent="0.2">
      <c r="G15155" s="12"/>
    </row>
    <row r="15156" spans="7:7" x14ac:dyDescent="0.2">
      <c r="G15156" s="12"/>
    </row>
    <row r="15157" spans="7:7" x14ac:dyDescent="0.2">
      <c r="G15157" s="12"/>
    </row>
    <row r="15158" spans="7:7" x14ac:dyDescent="0.2">
      <c r="G15158" s="12"/>
    </row>
    <row r="15159" spans="7:7" x14ac:dyDescent="0.2">
      <c r="G15159" s="12"/>
    </row>
    <row r="15160" spans="7:7" x14ac:dyDescent="0.2">
      <c r="G15160" s="12"/>
    </row>
    <row r="15161" spans="7:7" x14ac:dyDescent="0.2">
      <c r="G15161" s="12"/>
    </row>
    <row r="15162" spans="7:7" x14ac:dyDescent="0.2">
      <c r="G15162" s="12"/>
    </row>
    <row r="15163" spans="7:7" x14ac:dyDescent="0.2">
      <c r="G15163" s="12"/>
    </row>
    <row r="15164" spans="7:7" x14ac:dyDescent="0.2">
      <c r="G15164" s="12"/>
    </row>
    <row r="15165" spans="7:7" x14ac:dyDescent="0.2">
      <c r="G15165" s="12"/>
    </row>
    <row r="15166" spans="7:7" x14ac:dyDescent="0.2">
      <c r="G15166" s="12"/>
    </row>
    <row r="15167" spans="7:7" x14ac:dyDescent="0.2">
      <c r="G15167" s="12"/>
    </row>
    <row r="15168" spans="7:7" x14ac:dyDescent="0.2">
      <c r="G15168" s="12"/>
    </row>
    <row r="15169" spans="7:7" x14ac:dyDescent="0.2">
      <c r="G15169" s="12"/>
    </row>
    <row r="15170" spans="7:7" x14ac:dyDescent="0.2">
      <c r="G15170" s="12"/>
    </row>
    <row r="15171" spans="7:7" x14ac:dyDescent="0.2">
      <c r="G15171" s="12"/>
    </row>
    <row r="15172" spans="7:7" x14ac:dyDescent="0.2">
      <c r="G15172" s="12"/>
    </row>
    <row r="15173" spans="7:7" x14ac:dyDescent="0.2">
      <c r="G15173" s="12"/>
    </row>
    <row r="15174" spans="7:7" x14ac:dyDescent="0.2">
      <c r="G15174" s="12"/>
    </row>
    <row r="15175" spans="7:7" x14ac:dyDescent="0.2">
      <c r="G15175" s="12"/>
    </row>
    <row r="15176" spans="7:7" x14ac:dyDescent="0.2">
      <c r="G15176" s="12"/>
    </row>
    <row r="15177" spans="7:7" x14ac:dyDescent="0.2">
      <c r="G15177" s="12"/>
    </row>
    <row r="15178" spans="7:7" x14ac:dyDescent="0.2">
      <c r="G15178" s="12"/>
    </row>
    <row r="15179" spans="7:7" x14ac:dyDescent="0.2">
      <c r="G15179" s="12"/>
    </row>
    <row r="15180" spans="7:7" x14ac:dyDescent="0.2">
      <c r="G15180" s="12"/>
    </row>
    <row r="15181" spans="7:7" x14ac:dyDescent="0.2">
      <c r="G15181" s="12"/>
    </row>
    <row r="15182" spans="7:7" x14ac:dyDescent="0.2">
      <c r="G15182" s="12"/>
    </row>
    <row r="15183" spans="7:7" x14ac:dyDescent="0.2">
      <c r="G15183" s="12"/>
    </row>
    <row r="15184" spans="7:7" x14ac:dyDescent="0.2">
      <c r="G15184" s="12"/>
    </row>
    <row r="15185" spans="7:7" x14ac:dyDescent="0.2">
      <c r="G15185" s="12"/>
    </row>
    <row r="15186" spans="7:7" x14ac:dyDescent="0.2">
      <c r="G15186" s="12"/>
    </row>
    <row r="15187" spans="7:7" x14ac:dyDescent="0.2">
      <c r="G15187" s="12"/>
    </row>
    <row r="15188" spans="7:7" x14ac:dyDescent="0.2">
      <c r="G15188" s="12"/>
    </row>
    <row r="15189" spans="7:7" x14ac:dyDescent="0.2">
      <c r="G15189" s="12"/>
    </row>
    <row r="15190" spans="7:7" x14ac:dyDescent="0.2">
      <c r="G15190" s="12"/>
    </row>
    <row r="15191" spans="7:7" x14ac:dyDescent="0.2">
      <c r="G15191" s="12"/>
    </row>
    <row r="15192" spans="7:7" x14ac:dyDescent="0.2">
      <c r="G15192" s="12"/>
    </row>
    <row r="15193" spans="7:7" x14ac:dyDescent="0.2">
      <c r="G15193" s="12"/>
    </row>
    <row r="15194" spans="7:7" x14ac:dyDescent="0.2">
      <c r="G15194" s="12"/>
    </row>
    <row r="15195" spans="7:7" x14ac:dyDescent="0.2">
      <c r="G15195" s="12"/>
    </row>
    <row r="15196" spans="7:7" x14ac:dyDescent="0.2">
      <c r="G15196" s="12"/>
    </row>
    <row r="15197" spans="7:7" x14ac:dyDescent="0.2">
      <c r="G15197" s="12"/>
    </row>
    <row r="15198" spans="7:7" x14ac:dyDescent="0.2">
      <c r="G15198" s="12"/>
    </row>
    <row r="15199" spans="7:7" x14ac:dyDescent="0.2">
      <c r="G15199" s="12"/>
    </row>
    <row r="15200" spans="7:7" x14ac:dyDescent="0.2">
      <c r="G15200" s="12"/>
    </row>
    <row r="15201" spans="7:7" x14ac:dyDescent="0.2">
      <c r="G15201" s="12"/>
    </row>
    <row r="15202" spans="7:7" x14ac:dyDescent="0.2">
      <c r="G15202" s="12"/>
    </row>
    <row r="15203" spans="7:7" x14ac:dyDescent="0.2">
      <c r="G15203" s="12"/>
    </row>
    <row r="15204" spans="7:7" x14ac:dyDescent="0.2">
      <c r="G15204" s="12"/>
    </row>
    <row r="15205" spans="7:7" x14ac:dyDescent="0.2">
      <c r="G15205" s="12"/>
    </row>
    <row r="15206" spans="7:7" x14ac:dyDescent="0.2">
      <c r="G15206" s="12"/>
    </row>
    <row r="15207" spans="7:7" x14ac:dyDescent="0.2">
      <c r="G15207" s="12"/>
    </row>
    <row r="15208" spans="7:7" x14ac:dyDescent="0.2">
      <c r="G15208" s="12"/>
    </row>
    <row r="15209" spans="7:7" x14ac:dyDescent="0.2">
      <c r="G15209" s="12"/>
    </row>
    <row r="15210" spans="7:7" x14ac:dyDescent="0.2">
      <c r="G15210" s="12"/>
    </row>
    <row r="15211" spans="7:7" x14ac:dyDescent="0.2">
      <c r="G15211" s="12"/>
    </row>
    <row r="15212" spans="7:7" x14ac:dyDescent="0.2">
      <c r="G15212" s="12"/>
    </row>
    <row r="15213" spans="7:7" x14ac:dyDescent="0.2">
      <c r="G15213" s="12"/>
    </row>
    <row r="15214" spans="7:7" x14ac:dyDescent="0.2">
      <c r="G15214" s="12"/>
    </row>
    <row r="15215" spans="7:7" x14ac:dyDescent="0.2">
      <c r="G15215" s="12"/>
    </row>
    <row r="15216" spans="7:7" x14ac:dyDescent="0.2">
      <c r="G15216" s="12"/>
    </row>
    <row r="15217" spans="7:7" x14ac:dyDescent="0.2">
      <c r="G15217" s="12"/>
    </row>
    <row r="15218" spans="7:7" x14ac:dyDescent="0.2">
      <c r="G15218" s="12"/>
    </row>
    <row r="15219" spans="7:7" x14ac:dyDescent="0.2">
      <c r="G15219" s="12"/>
    </row>
    <row r="15220" spans="7:7" x14ac:dyDescent="0.2">
      <c r="G15220" s="12"/>
    </row>
    <row r="15221" spans="7:7" x14ac:dyDescent="0.2">
      <c r="G15221" s="12"/>
    </row>
    <row r="15222" spans="7:7" x14ac:dyDescent="0.2">
      <c r="G15222" s="12"/>
    </row>
    <row r="15223" spans="7:7" x14ac:dyDescent="0.2">
      <c r="G15223" s="12"/>
    </row>
    <row r="15224" spans="7:7" x14ac:dyDescent="0.2">
      <c r="G15224" s="12"/>
    </row>
    <row r="15225" spans="7:7" x14ac:dyDescent="0.2">
      <c r="G15225" s="12"/>
    </row>
    <row r="15226" spans="7:7" x14ac:dyDescent="0.2">
      <c r="G15226" s="12"/>
    </row>
    <row r="15227" spans="7:7" x14ac:dyDescent="0.2">
      <c r="G15227" s="12"/>
    </row>
    <row r="15228" spans="7:7" x14ac:dyDescent="0.2">
      <c r="G15228" s="12"/>
    </row>
    <row r="15229" spans="7:7" x14ac:dyDescent="0.2">
      <c r="G15229" s="12"/>
    </row>
    <row r="15230" spans="7:7" x14ac:dyDescent="0.2">
      <c r="G15230" s="12"/>
    </row>
    <row r="15231" spans="7:7" x14ac:dyDescent="0.2">
      <c r="G15231" s="12"/>
    </row>
    <row r="15232" spans="7:7" x14ac:dyDescent="0.2">
      <c r="G15232" s="12"/>
    </row>
    <row r="15233" spans="7:7" x14ac:dyDescent="0.2">
      <c r="G15233" s="12"/>
    </row>
    <row r="15234" spans="7:7" x14ac:dyDescent="0.2">
      <c r="G15234" s="12"/>
    </row>
    <row r="15235" spans="7:7" x14ac:dyDescent="0.2">
      <c r="G15235" s="12"/>
    </row>
    <row r="15236" spans="7:7" x14ac:dyDescent="0.2">
      <c r="G15236" s="12"/>
    </row>
    <row r="15237" spans="7:7" x14ac:dyDescent="0.2">
      <c r="G15237" s="12"/>
    </row>
    <row r="15238" spans="7:7" x14ac:dyDescent="0.2">
      <c r="G15238" s="12"/>
    </row>
    <row r="15239" spans="7:7" x14ac:dyDescent="0.2">
      <c r="G15239" s="12"/>
    </row>
    <row r="15240" spans="7:7" x14ac:dyDescent="0.2">
      <c r="G15240" s="12"/>
    </row>
    <row r="15241" spans="7:7" x14ac:dyDescent="0.2">
      <c r="G15241" s="12"/>
    </row>
    <row r="15242" spans="7:7" x14ac:dyDescent="0.2">
      <c r="G15242" s="12"/>
    </row>
    <row r="15243" spans="7:7" x14ac:dyDescent="0.2">
      <c r="G15243" s="12"/>
    </row>
    <row r="15244" spans="7:7" x14ac:dyDescent="0.2">
      <c r="G15244" s="12"/>
    </row>
    <row r="15245" spans="7:7" x14ac:dyDescent="0.2">
      <c r="G15245" s="12"/>
    </row>
    <row r="15246" spans="7:7" x14ac:dyDescent="0.2">
      <c r="G15246" s="12"/>
    </row>
    <row r="15247" spans="7:7" x14ac:dyDescent="0.2">
      <c r="G15247" s="12"/>
    </row>
    <row r="15248" spans="7:7" x14ac:dyDescent="0.2">
      <c r="G15248" s="12"/>
    </row>
    <row r="15249" spans="7:7" x14ac:dyDescent="0.2">
      <c r="G15249" s="12"/>
    </row>
    <row r="15250" spans="7:7" x14ac:dyDescent="0.2">
      <c r="G15250" s="12"/>
    </row>
    <row r="15251" spans="7:7" x14ac:dyDescent="0.2">
      <c r="G15251" s="12"/>
    </row>
    <row r="15252" spans="7:7" x14ac:dyDescent="0.2">
      <c r="G15252" s="12"/>
    </row>
    <row r="15253" spans="7:7" x14ac:dyDescent="0.2">
      <c r="G15253" s="12"/>
    </row>
    <row r="15254" spans="7:7" x14ac:dyDescent="0.2">
      <c r="G15254" s="12"/>
    </row>
    <row r="15255" spans="7:7" x14ac:dyDescent="0.2">
      <c r="G15255" s="12"/>
    </row>
    <row r="15256" spans="7:7" x14ac:dyDescent="0.2">
      <c r="G15256" s="12"/>
    </row>
    <row r="15257" spans="7:7" x14ac:dyDescent="0.2">
      <c r="G15257" s="12"/>
    </row>
    <row r="15258" spans="7:7" x14ac:dyDescent="0.2">
      <c r="G15258" s="12"/>
    </row>
    <row r="15259" spans="7:7" x14ac:dyDescent="0.2">
      <c r="G15259" s="12"/>
    </row>
    <row r="15260" spans="7:7" x14ac:dyDescent="0.2">
      <c r="G15260" s="12"/>
    </row>
    <row r="15261" spans="7:7" x14ac:dyDescent="0.2">
      <c r="G15261" s="12"/>
    </row>
    <row r="15262" spans="7:7" x14ac:dyDescent="0.2">
      <c r="G15262" s="12"/>
    </row>
    <row r="15263" spans="7:7" x14ac:dyDescent="0.2">
      <c r="G15263" s="12"/>
    </row>
    <row r="15264" spans="7:7" x14ac:dyDescent="0.2">
      <c r="G15264" s="12"/>
    </row>
    <row r="15265" spans="7:7" x14ac:dyDescent="0.2">
      <c r="G15265" s="12"/>
    </row>
    <row r="15266" spans="7:7" x14ac:dyDescent="0.2">
      <c r="G15266" s="12"/>
    </row>
    <row r="15267" spans="7:7" x14ac:dyDescent="0.2">
      <c r="G15267" s="12"/>
    </row>
    <row r="15268" spans="7:7" x14ac:dyDescent="0.2">
      <c r="G15268" s="12"/>
    </row>
    <row r="15269" spans="7:7" x14ac:dyDescent="0.2">
      <c r="G15269" s="12"/>
    </row>
    <row r="15270" spans="7:7" x14ac:dyDescent="0.2">
      <c r="G15270" s="12"/>
    </row>
    <row r="15271" spans="7:7" x14ac:dyDescent="0.2">
      <c r="G15271" s="12"/>
    </row>
    <row r="15272" spans="7:7" x14ac:dyDescent="0.2">
      <c r="G15272" s="12"/>
    </row>
    <row r="15273" spans="7:7" x14ac:dyDescent="0.2">
      <c r="G15273" s="12"/>
    </row>
    <row r="15274" spans="7:7" x14ac:dyDescent="0.2">
      <c r="G15274" s="12"/>
    </row>
    <row r="15275" spans="7:7" x14ac:dyDescent="0.2">
      <c r="G15275" s="12"/>
    </row>
    <row r="15276" spans="7:7" x14ac:dyDescent="0.2">
      <c r="G15276" s="12"/>
    </row>
    <row r="15277" spans="7:7" x14ac:dyDescent="0.2">
      <c r="G15277" s="12"/>
    </row>
    <row r="15278" spans="7:7" x14ac:dyDescent="0.2">
      <c r="G15278" s="12"/>
    </row>
    <row r="15279" spans="7:7" x14ac:dyDescent="0.2">
      <c r="G15279" s="12"/>
    </row>
    <row r="15280" spans="7:7" x14ac:dyDescent="0.2">
      <c r="G15280" s="12"/>
    </row>
    <row r="15281" spans="7:7" x14ac:dyDescent="0.2">
      <c r="G15281" s="12"/>
    </row>
    <row r="15282" spans="7:7" x14ac:dyDescent="0.2">
      <c r="G15282" s="12"/>
    </row>
    <row r="15283" spans="7:7" x14ac:dyDescent="0.2">
      <c r="G15283" s="12"/>
    </row>
    <row r="15284" spans="7:7" x14ac:dyDescent="0.2">
      <c r="G15284" s="12"/>
    </row>
    <row r="15285" spans="7:7" x14ac:dyDescent="0.2">
      <c r="G15285" s="12"/>
    </row>
    <row r="15286" spans="7:7" x14ac:dyDescent="0.2">
      <c r="G15286" s="12"/>
    </row>
    <row r="15287" spans="7:7" x14ac:dyDescent="0.2">
      <c r="G15287" s="12"/>
    </row>
    <row r="15288" spans="7:7" x14ac:dyDescent="0.2">
      <c r="G15288" s="12"/>
    </row>
    <row r="15289" spans="7:7" x14ac:dyDescent="0.2">
      <c r="G15289" s="12"/>
    </row>
    <row r="15290" spans="7:7" x14ac:dyDescent="0.2">
      <c r="G15290" s="12"/>
    </row>
    <row r="15291" spans="7:7" x14ac:dyDescent="0.2">
      <c r="G15291" s="12"/>
    </row>
    <row r="15292" spans="7:7" x14ac:dyDescent="0.2">
      <c r="G15292" s="12"/>
    </row>
    <row r="15293" spans="7:7" x14ac:dyDescent="0.2">
      <c r="G15293" s="12"/>
    </row>
    <row r="15294" spans="7:7" x14ac:dyDescent="0.2">
      <c r="G15294" s="12"/>
    </row>
    <row r="15295" spans="7:7" x14ac:dyDescent="0.2">
      <c r="G15295" s="12"/>
    </row>
    <row r="15296" spans="7:7" x14ac:dyDescent="0.2">
      <c r="G15296" s="12"/>
    </row>
    <row r="15297" spans="7:7" x14ac:dyDescent="0.2">
      <c r="G15297" s="12"/>
    </row>
    <row r="15298" spans="7:7" x14ac:dyDescent="0.2">
      <c r="G15298" s="12"/>
    </row>
    <row r="15299" spans="7:7" x14ac:dyDescent="0.2">
      <c r="G15299" s="12"/>
    </row>
    <row r="15300" spans="7:7" x14ac:dyDescent="0.2">
      <c r="G15300" s="12"/>
    </row>
    <row r="15301" spans="7:7" x14ac:dyDescent="0.2">
      <c r="G15301" s="12"/>
    </row>
    <row r="15302" spans="7:7" x14ac:dyDescent="0.2">
      <c r="G15302" s="12"/>
    </row>
    <row r="15303" spans="7:7" x14ac:dyDescent="0.2">
      <c r="G15303" s="12"/>
    </row>
    <row r="15304" spans="7:7" x14ac:dyDescent="0.2">
      <c r="G15304" s="12"/>
    </row>
    <row r="15305" spans="7:7" x14ac:dyDescent="0.2">
      <c r="G15305" s="12"/>
    </row>
    <row r="15306" spans="7:7" x14ac:dyDescent="0.2">
      <c r="G15306" s="12"/>
    </row>
    <row r="15307" spans="7:7" x14ac:dyDescent="0.2">
      <c r="G15307" s="12"/>
    </row>
    <row r="15308" spans="7:7" x14ac:dyDescent="0.2">
      <c r="G15308" s="12"/>
    </row>
    <row r="15309" spans="7:7" x14ac:dyDescent="0.2">
      <c r="G15309" s="12"/>
    </row>
    <row r="15310" spans="7:7" x14ac:dyDescent="0.2">
      <c r="G15310" s="12"/>
    </row>
    <row r="15311" spans="7:7" x14ac:dyDescent="0.2">
      <c r="G15311" s="12"/>
    </row>
    <row r="15312" spans="7:7" x14ac:dyDescent="0.2">
      <c r="G15312" s="12"/>
    </row>
    <row r="15313" spans="7:7" x14ac:dyDescent="0.2">
      <c r="G15313" s="12"/>
    </row>
    <row r="15314" spans="7:7" x14ac:dyDescent="0.2">
      <c r="G15314" s="12"/>
    </row>
    <row r="15315" spans="7:7" x14ac:dyDescent="0.2">
      <c r="G15315" s="12"/>
    </row>
    <row r="15316" spans="7:7" x14ac:dyDescent="0.2">
      <c r="G15316" s="12"/>
    </row>
    <row r="15317" spans="7:7" x14ac:dyDescent="0.2">
      <c r="G15317" s="12"/>
    </row>
    <row r="15318" spans="7:7" x14ac:dyDescent="0.2">
      <c r="G15318" s="12"/>
    </row>
    <row r="15319" spans="7:7" x14ac:dyDescent="0.2">
      <c r="G15319" s="12"/>
    </row>
    <row r="15320" spans="7:7" x14ac:dyDescent="0.2">
      <c r="G15320" s="12"/>
    </row>
    <row r="15321" spans="7:7" x14ac:dyDescent="0.2">
      <c r="G15321" s="12"/>
    </row>
    <row r="15322" spans="7:7" x14ac:dyDescent="0.2">
      <c r="G15322" s="12"/>
    </row>
    <row r="15323" spans="7:7" x14ac:dyDescent="0.2">
      <c r="G15323" s="12"/>
    </row>
    <row r="15324" spans="7:7" x14ac:dyDescent="0.2">
      <c r="G15324" s="12"/>
    </row>
    <row r="15325" spans="7:7" x14ac:dyDescent="0.2">
      <c r="G15325" s="12"/>
    </row>
    <row r="15326" spans="7:7" x14ac:dyDescent="0.2">
      <c r="G15326" s="12"/>
    </row>
    <row r="15327" spans="7:7" x14ac:dyDescent="0.2">
      <c r="G15327" s="12"/>
    </row>
    <row r="15328" spans="7:7" x14ac:dyDescent="0.2">
      <c r="G15328" s="12"/>
    </row>
    <row r="15329" spans="7:7" x14ac:dyDescent="0.2">
      <c r="G15329" s="12"/>
    </row>
    <row r="15330" spans="7:7" x14ac:dyDescent="0.2">
      <c r="G15330" s="12"/>
    </row>
    <row r="15331" spans="7:7" x14ac:dyDescent="0.2">
      <c r="G15331" s="12"/>
    </row>
    <row r="15332" spans="7:7" x14ac:dyDescent="0.2">
      <c r="G15332" s="12"/>
    </row>
    <row r="15333" spans="7:7" x14ac:dyDescent="0.2">
      <c r="G15333" s="12"/>
    </row>
    <row r="15334" spans="7:7" x14ac:dyDescent="0.2">
      <c r="G15334" s="12"/>
    </row>
    <row r="15335" spans="7:7" x14ac:dyDescent="0.2">
      <c r="G15335" s="12"/>
    </row>
    <row r="15336" spans="7:7" x14ac:dyDescent="0.2">
      <c r="G15336" s="12"/>
    </row>
    <row r="15337" spans="7:7" x14ac:dyDescent="0.2">
      <c r="G15337" s="12"/>
    </row>
    <row r="15338" spans="7:7" x14ac:dyDescent="0.2">
      <c r="G15338" s="12"/>
    </row>
    <row r="15339" spans="7:7" x14ac:dyDescent="0.2">
      <c r="G15339" s="12"/>
    </row>
    <row r="15340" spans="7:7" x14ac:dyDescent="0.2">
      <c r="G15340" s="12"/>
    </row>
    <row r="15341" spans="7:7" x14ac:dyDescent="0.2">
      <c r="G15341" s="12"/>
    </row>
    <row r="15342" spans="7:7" x14ac:dyDescent="0.2">
      <c r="G15342" s="12"/>
    </row>
    <row r="15343" spans="7:7" x14ac:dyDescent="0.2">
      <c r="G15343" s="12"/>
    </row>
    <row r="15344" spans="7:7" x14ac:dyDescent="0.2">
      <c r="G15344" s="12"/>
    </row>
    <row r="15345" spans="7:7" x14ac:dyDescent="0.2">
      <c r="G15345" s="12"/>
    </row>
    <row r="15346" spans="7:7" x14ac:dyDescent="0.2">
      <c r="G15346" s="12"/>
    </row>
    <row r="15347" spans="7:7" x14ac:dyDescent="0.2">
      <c r="G15347" s="12"/>
    </row>
    <row r="15348" spans="7:7" x14ac:dyDescent="0.2">
      <c r="G15348" s="12"/>
    </row>
    <row r="15349" spans="7:7" x14ac:dyDescent="0.2">
      <c r="G15349" s="12"/>
    </row>
    <row r="15350" spans="7:7" x14ac:dyDescent="0.2">
      <c r="G15350" s="12"/>
    </row>
    <row r="15351" spans="7:7" x14ac:dyDescent="0.2">
      <c r="G15351" s="12"/>
    </row>
    <row r="15352" spans="7:7" x14ac:dyDescent="0.2">
      <c r="G15352" s="12"/>
    </row>
    <row r="15353" spans="7:7" x14ac:dyDescent="0.2">
      <c r="G15353" s="12"/>
    </row>
    <row r="15354" spans="7:7" x14ac:dyDescent="0.2">
      <c r="G15354" s="12"/>
    </row>
    <row r="15355" spans="7:7" x14ac:dyDescent="0.2">
      <c r="G15355" s="12"/>
    </row>
    <row r="15356" spans="7:7" x14ac:dyDescent="0.2">
      <c r="G15356" s="12"/>
    </row>
    <row r="15357" spans="7:7" x14ac:dyDescent="0.2">
      <c r="G15357" s="12"/>
    </row>
    <row r="15358" spans="7:7" x14ac:dyDescent="0.2">
      <c r="G15358" s="12"/>
    </row>
    <row r="15359" spans="7:7" x14ac:dyDescent="0.2">
      <c r="G15359" s="12"/>
    </row>
    <row r="15360" spans="7:7" x14ac:dyDescent="0.2">
      <c r="G15360" s="12"/>
    </row>
    <row r="15361" spans="7:7" x14ac:dyDescent="0.2">
      <c r="G15361" s="12"/>
    </row>
    <row r="15362" spans="7:7" x14ac:dyDescent="0.2">
      <c r="G15362" s="12"/>
    </row>
    <row r="15363" spans="7:7" x14ac:dyDescent="0.2">
      <c r="G15363" s="12"/>
    </row>
    <row r="15364" spans="7:7" x14ac:dyDescent="0.2">
      <c r="G15364" s="12"/>
    </row>
    <row r="15365" spans="7:7" x14ac:dyDescent="0.2">
      <c r="G15365" s="12"/>
    </row>
    <row r="15366" spans="7:7" x14ac:dyDescent="0.2">
      <c r="G15366" s="12"/>
    </row>
    <row r="15367" spans="7:7" x14ac:dyDescent="0.2">
      <c r="G15367" s="12"/>
    </row>
    <row r="15368" spans="7:7" x14ac:dyDescent="0.2">
      <c r="G15368" s="12"/>
    </row>
    <row r="15369" spans="7:7" x14ac:dyDescent="0.2">
      <c r="G15369" s="12"/>
    </row>
    <row r="15370" spans="7:7" x14ac:dyDescent="0.2">
      <c r="G15370" s="12"/>
    </row>
    <row r="15371" spans="7:7" x14ac:dyDescent="0.2">
      <c r="G15371" s="12"/>
    </row>
    <row r="15372" spans="7:7" x14ac:dyDescent="0.2">
      <c r="G15372" s="12"/>
    </row>
    <row r="15373" spans="7:7" x14ac:dyDescent="0.2">
      <c r="G15373" s="12"/>
    </row>
    <row r="15374" spans="7:7" x14ac:dyDescent="0.2">
      <c r="G15374" s="12"/>
    </row>
    <row r="15375" spans="7:7" x14ac:dyDescent="0.2">
      <c r="G15375" s="12"/>
    </row>
    <row r="15376" spans="7:7" x14ac:dyDescent="0.2">
      <c r="G15376" s="12"/>
    </row>
    <row r="15377" spans="7:7" x14ac:dyDescent="0.2">
      <c r="G15377" s="12"/>
    </row>
    <row r="15378" spans="7:7" x14ac:dyDescent="0.2">
      <c r="G15378" s="12"/>
    </row>
    <row r="15379" spans="7:7" x14ac:dyDescent="0.2">
      <c r="G15379" s="12"/>
    </row>
    <row r="15380" spans="7:7" x14ac:dyDescent="0.2">
      <c r="G15380" s="12"/>
    </row>
    <row r="15381" spans="7:7" x14ac:dyDescent="0.2">
      <c r="G15381" s="12"/>
    </row>
    <row r="15382" spans="7:7" x14ac:dyDescent="0.2">
      <c r="G15382" s="12"/>
    </row>
    <row r="15383" spans="7:7" x14ac:dyDescent="0.2">
      <c r="G15383" s="12"/>
    </row>
    <row r="15384" spans="7:7" x14ac:dyDescent="0.2">
      <c r="G15384" s="12"/>
    </row>
    <row r="15385" spans="7:7" x14ac:dyDescent="0.2">
      <c r="G15385" s="12"/>
    </row>
    <row r="15386" spans="7:7" x14ac:dyDescent="0.2">
      <c r="G15386" s="12"/>
    </row>
    <row r="15387" spans="7:7" x14ac:dyDescent="0.2">
      <c r="G15387" s="12"/>
    </row>
    <row r="15388" spans="7:7" x14ac:dyDescent="0.2">
      <c r="G15388" s="12"/>
    </row>
    <row r="15389" spans="7:7" x14ac:dyDescent="0.2">
      <c r="G15389" s="12"/>
    </row>
    <row r="15390" spans="7:7" x14ac:dyDescent="0.2">
      <c r="G15390" s="12"/>
    </row>
    <row r="15391" spans="7:7" x14ac:dyDescent="0.2">
      <c r="G15391" s="12"/>
    </row>
    <row r="15392" spans="7:7" x14ac:dyDescent="0.2">
      <c r="G15392" s="12"/>
    </row>
    <row r="15393" spans="7:7" x14ac:dyDescent="0.2">
      <c r="G15393" s="12"/>
    </row>
    <row r="15394" spans="7:7" x14ac:dyDescent="0.2">
      <c r="G15394" s="12"/>
    </row>
    <row r="15395" spans="7:7" x14ac:dyDescent="0.2">
      <c r="G15395" s="12"/>
    </row>
    <row r="15396" spans="7:7" x14ac:dyDescent="0.2">
      <c r="G15396" s="12"/>
    </row>
    <row r="15397" spans="7:7" x14ac:dyDescent="0.2">
      <c r="G15397" s="12"/>
    </row>
    <row r="15398" spans="7:7" x14ac:dyDescent="0.2">
      <c r="G15398" s="12"/>
    </row>
    <row r="15399" spans="7:7" x14ac:dyDescent="0.2">
      <c r="G15399" s="12"/>
    </row>
    <row r="15400" spans="7:7" x14ac:dyDescent="0.2">
      <c r="G15400" s="12"/>
    </row>
    <row r="15401" spans="7:7" x14ac:dyDescent="0.2">
      <c r="G15401" s="12"/>
    </row>
    <row r="15402" spans="7:7" x14ac:dyDescent="0.2">
      <c r="G15402" s="12"/>
    </row>
    <row r="15403" spans="7:7" x14ac:dyDescent="0.2">
      <c r="G15403" s="12"/>
    </row>
    <row r="15404" spans="7:7" x14ac:dyDescent="0.2">
      <c r="G15404" s="12"/>
    </row>
    <row r="15405" spans="7:7" x14ac:dyDescent="0.2">
      <c r="G15405" s="12"/>
    </row>
    <row r="15406" spans="7:7" x14ac:dyDescent="0.2">
      <c r="G15406" s="12"/>
    </row>
    <row r="15407" spans="7:7" x14ac:dyDescent="0.2">
      <c r="G15407" s="12"/>
    </row>
    <row r="15408" spans="7:7" x14ac:dyDescent="0.2">
      <c r="G15408" s="12"/>
    </row>
    <row r="15409" spans="7:7" x14ac:dyDescent="0.2">
      <c r="G15409" s="12"/>
    </row>
    <row r="15410" spans="7:7" x14ac:dyDescent="0.2">
      <c r="G15410" s="12"/>
    </row>
    <row r="15411" spans="7:7" x14ac:dyDescent="0.2">
      <c r="G15411" s="12"/>
    </row>
    <row r="15412" spans="7:7" x14ac:dyDescent="0.2">
      <c r="G15412" s="12"/>
    </row>
    <row r="15413" spans="7:7" x14ac:dyDescent="0.2">
      <c r="G15413" s="12"/>
    </row>
    <row r="15414" spans="7:7" x14ac:dyDescent="0.2">
      <c r="G15414" s="12"/>
    </row>
    <row r="15415" spans="7:7" x14ac:dyDescent="0.2">
      <c r="G15415" s="12"/>
    </row>
    <row r="15416" spans="7:7" x14ac:dyDescent="0.2">
      <c r="G15416" s="12"/>
    </row>
    <row r="15417" spans="7:7" x14ac:dyDescent="0.2">
      <c r="G15417" s="12"/>
    </row>
    <row r="15418" spans="7:7" x14ac:dyDescent="0.2">
      <c r="G15418" s="12"/>
    </row>
    <row r="15419" spans="7:7" x14ac:dyDescent="0.2">
      <c r="G15419" s="12"/>
    </row>
    <row r="15420" spans="7:7" x14ac:dyDescent="0.2">
      <c r="G15420" s="12"/>
    </row>
    <row r="15421" spans="7:7" x14ac:dyDescent="0.2">
      <c r="G15421" s="12"/>
    </row>
    <row r="15422" spans="7:7" x14ac:dyDescent="0.2">
      <c r="G15422" s="12"/>
    </row>
    <row r="15423" spans="7:7" x14ac:dyDescent="0.2">
      <c r="G15423" s="12"/>
    </row>
    <row r="15424" spans="7:7" x14ac:dyDescent="0.2">
      <c r="G15424" s="12"/>
    </row>
    <row r="15425" spans="7:7" x14ac:dyDescent="0.2">
      <c r="G15425" s="12"/>
    </row>
    <row r="15426" spans="7:7" x14ac:dyDescent="0.2">
      <c r="G15426" s="12"/>
    </row>
    <row r="15427" spans="7:7" x14ac:dyDescent="0.2">
      <c r="G15427" s="12"/>
    </row>
    <row r="15428" spans="7:7" x14ac:dyDescent="0.2">
      <c r="G15428" s="12"/>
    </row>
    <row r="15429" spans="7:7" x14ac:dyDescent="0.2">
      <c r="G15429" s="12"/>
    </row>
    <row r="15430" spans="7:7" x14ac:dyDescent="0.2">
      <c r="G15430" s="12"/>
    </row>
    <row r="15431" spans="7:7" x14ac:dyDescent="0.2">
      <c r="G15431" s="12"/>
    </row>
    <row r="15432" spans="7:7" x14ac:dyDescent="0.2">
      <c r="G15432" s="12"/>
    </row>
    <row r="15433" spans="7:7" x14ac:dyDescent="0.2">
      <c r="G15433" s="12"/>
    </row>
    <row r="15434" spans="7:7" x14ac:dyDescent="0.2">
      <c r="G15434" s="12"/>
    </row>
    <row r="15435" spans="7:7" x14ac:dyDescent="0.2">
      <c r="G15435" s="12"/>
    </row>
    <row r="15436" spans="7:7" x14ac:dyDescent="0.2">
      <c r="G15436" s="12"/>
    </row>
    <row r="15437" spans="7:7" x14ac:dyDescent="0.2">
      <c r="G15437" s="12"/>
    </row>
    <row r="15438" spans="7:7" x14ac:dyDescent="0.2">
      <c r="G15438" s="12"/>
    </row>
    <row r="15439" spans="7:7" x14ac:dyDescent="0.2">
      <c r="G15439" s="12"/>
    </row>
    <row r="15440" spans="7:7" x14ac:dyDescent="0.2">
      <c r="G15440" s="12"/>
    </row>
    <row r="15441" spans="7:7" x14ac:dyDescent="0.2">
      <c r="G15441" s="12"/>
    </row>
    <row r="15442" spans="7:7" x14ac:dyDescent="0.2">
      <c r="G15442" s="12"/>
    </row>
    <row r="15443" spans="7:7" x14ac:dyDescent="0.2">
      <c r="G15443" s="12"/>
    </row>
    <row r="15444" spans="7:7" x14ac:dyDescent="0.2">
      <c r="G15444" s="12"/>
    </row>
    <row r="15445" spans="7:7" x14ac:dyDescent="0.2">
      <c r="G15445" s="12"/>
    </row>
    <row r="15446" spans="7:7" x14ac:dyDescent="0.2">
      <c r="G15446" s="12"/>
    </row>
    <row r="15447" spans="7:7" x14ac:dyDescent="0.2">
      <c r="G15447" s="12"/>
    </row>
    <row r="15448" spans="7:7" x14ac:dyDescent="0.2">
      <c r="G15448" s="12"/>
    </row>
    <row r="15449" spans="7:7" x14ac:dyDescent="0.2">
      <c r="G15449" s="12"/>
    </row>
    <row r="15450" spans="7:7" x14ac:dyDescent="0.2">
      <c r="G15450" s="12"/>
    </row>
    <row r="15451" spans="7:7" x14ac:dyDescent="0.2">
      <c r="G15451" s="12"/>
    </row>
    <row r="15452" spans="7:7" x14ac:dyDescent="0.2">
      <c r="G15452" s="12"/>
    </row>
    <row r="15453" spans="7:7" x14ac:dyDescent="0.2">
      <c r="G15453" s="12"/>
    </row>
    <row r="15454" spans="7:7" x14ac:dyDescent="0.2">
      <c r="G15454" s="12"/>
    </row>
    <row r="15455" spans="7:7" x14ac:dyDescent="0.2">
      <c r="G15455" s="12"/>
    </row>
    <row r="15456" spans="7:7" x14ac:dyDescent="0.2">
      <c r="G15456" s="12"/>
    </row>
    <row r="15457" spans="7:7" x14ac:dyDescent="0.2">
      <c r="G15457" s="12"/>
    </row>
    <row r="15458" spans="7:7" x14ac:dyDescent="0.2">
      <c r="G15458" s="12"/>
    </row>
    <row r="15459" spans="7:7" x14ac:dyDescent="0.2">
      <c r="G15459" s="12"/>
    </row>
    <row r="15460" spans="7:7" x14ac:dyDescent="0.2">
      <c r="G15460" s="12"/>
    </row>
    <row r="15461" spans="7:7" x14ac:dyDescent="0.2">
      <c r="G15461" s="12"/>
    </row>
    <row r="15462" spans="7:7" x14ac:dyDescent="0.2">
      <c r="G15462" s="12"/>
    </row>
    <row r="15463" spans="7:7" x14ac:dyDescent="0.2">
      <c r="G15463" s="12"/>
    </row>
    <row r="15464" spans="7:7" x14ac:dyDescent="0.2">
      <c r="G15464" s="12"/>
    </row>
    <row r="15465" spans="7:7" x14ac:dyDescent="0.2">
      <c r="G15465" s="12"/>
    </row>
    <row r="15466" spans="7:7" x14ac:dyDescent="0.2">
      <c r="G15466" s="12"/>
    </row>
    <row r="15467" spans="7:7" x14ac:dyDescent="0.2">
      <c r="G15467" s="12"/>
    </row>
    <row r="15468" spans="7:7" x14ac:dyDescent="0.2">
      <c r="G15468" s="12"/>
    </row>
    <row r="15469" spans="7:7" x14ac:dyDescent="0.2">
      <c r="G15469" s="12"/>
    </row>
    <row r="15470" spans="7:7" x14ac:dyDescent="0.2">
      <c r="G15470" s="12"/>
    </row>
    <row r="15471" spans="7:7" x14ac:dyDescent="0.2">
      <c r="G15471" s="12"/>
    </row>
    <row r="15472" spans="7:7" x14ac:dyDescent="0.2">
      <c r="G15472" s="12"/>
    </row>
    <row r="15473" spans="7:7" x14ac:dyDescent="0.2">
      <c r="G15473" s="12"/>
    </row>
    <row r="15474" spans="7:7" x14ac:dyDescent="0.2">
      <c r="G15474" s="12"/>
    </row>
    <row r="15475" spans="7:7" x14ac:dyDescent="0.2">
      <c r="G15475" s="12"/>
    </row>
    <row r="15476" spans="7:7" x14ac:dyDescent="0.2">
      <c r="G15476" s="12"/>
    </row>
    <row r="15477" spans="7:7" x14ac:dyDescent="0.2">
      <c r="G15477" s="12"/>
    </row>
    <row r="15478" spans="7:7" x14ac:dyDescent="0.2">
      <c r="G15478" s="12"/>
    </row>
    <row r="15479" spans="7:7" x14ac:dyDescent="0.2">
      <c r="G15479" s="12"/>
    </row>
    <row r="15480" spans="7:7" x14ac:dyDescent="0.2">
      <c r="G15480" s="12"/>
    </row>
    <row r="15481" spans="7:7" x14ac:dyDescent="0.2">
      <c r="G15481" s="12"/>
    </row>
    <row r="15482" spans="7:7" x14ac:dyDescent="0.2">
      <c r="G15482" s="12"/>
    </row>
    <row r="15483" spans="7:7" x14ac:dyDescent="0.2">
      <c r="G15483" s="12"/>
    </row>
    <row r="15484" spans="7:7" x14ac:dyDescent="0.2">
      <c r="G15484" s="12"/>
    </row>
    <row r="15485" spans="7:7" x14ac:dyDescent="0.2">
      <c r="G15485" s="12"/>
    </row>
    <row r="15486" spans="7:7" x14ac:dyDescent="0.2">
      <c r="G15486" s="12"/>
    </row>
    <row r="15487" spans="7:7" x14ac:dyDescent="0.2">
      <c r="G15487" s="12"/>
    </row>
    <row r="15488" spans="7:7" x14ac:dyDescent="0.2">
      <c r="G15488" s="12"/>
    </row>
    <row r="15489" spans="7:7" x14ac:dyDescent="0.2">
      <c r="G15489" s="12"/>
    </row>
    <row r="15490" spans="7:7" x14ac:dyDescent="0.2">
      <c r="G15490" s="12"/>
    </row>
    <row r="15491" spans="7:7" x14ac:dyDescent="0.2">
      <c r="G15491" s="12"/>
    </row>
    <row r="15492" spans="7:7" x14ac:dyDescent="0.2">
      <c r="G15492" s="12"/>
    </row>
    <row r="15493" spans="7:7" x14ac:dyDescent="0.2">
      <c r="G15493" s="12"/>
    </row>
    <row r="15494" spans="7:7" x14ac:dyDescent="0.2">
      <c r="G15494" s="12"/>
    </row>
    <row r="15495" spans="7:7" x14ac:dyDescent="0.2">
      <c r="G15495" s="12"/>
    </row>
    <row r="15496" spans="7:7" x14ac:dyDescent="0.2">
      <c r="G15496" s="12"/>
    </row>
    <row r="15497" spans="7:7" x14ac:dyDescent="0.2">
      <c r="G15497" s="12"/>
    </row>
    <row r="15498" spans="7:7" x14ac:dyDescent="0.2">
      <c r="G15498" s="12"/>
    </row>
    <row r="15499" spans="7:7" x14ac:dyDescent="0.2">
      <c r="G15499" s="12"/>
    </row>
    <row r="15500" spans="7:7" x14ac:dyDescent="0.2">
      <c r="G15500" s="12"/>
    </row>
    <row r="15501" spans="7:7" x14ac:dyDescent="0.2">
      <c r="G15501" s="12"/>
    </row>
    <row r="15502" spans="7:7" x14ac:dyDescent="0.2">
      <c r="G15502" s="12"/>
    </row>
    <row r="15503" spans="7:7" x14ac:dyDescent="0.2">
      <c r="G15503" s="12"/>
    </row>
    <row r="15504" spans="7:7" x14ac:dyDescent="0.2">
      <c r="G15504" s="12"/>
    </row>
    <row r="15505" spans="7:7" x14ac:dyDescent="0.2">
      <c r="G15505" s="12"/>
    </row>
    <row r="15506" spans="7:7" x14ac:dyDescent="0.2">
      <c r="G15506" s="12"/>
    </row>
    <row r="15507" spans="7:7" x14ac:dyDescent="0.2">
      <c r="G15507" s="12"/>
    </row>
    <row r="15508" spans="7:7" x14ac:dyDescent="0.2">
      <c r="G15508" s="12"/>
    </row>
    <row r="15509" spans="7:7" x14ac:dyDescent="0.2">
      <c r="G15509" s="12"/>
    </row>
    <row r="15510" spans="7:7" x14ac:dyDescent="0.2">
      <c r="G15510" s="12"/>
    </row>
    <row r="15511" spans="7:7" x14ac:dyDescent="0.2">
      <c r="G15511" s="12"/>
    </row>
    <row r="15512" spans="7:7" x14ac:dyDescent="0.2">
      <c r="G15512" s="12"/>
    </row>
    <row r="15513" spans="7:7" x14ac:dyDescent="0.2">
      <c r="G15513" s="12"/>
    </row>
    <row r="15514" spans="7:7" x14ac:dyDescent="0.2">
      <c r="G15514" s="12"/>
    </row>
    <row r="15515" spans="7:7" x14ac:dyDescent="0.2">
      <c r="G15515" s="12"/>
    </row>
    <row r="15516" spans="7:7" x14ac:dyDescent="0.2">
      <c r="G15516" s="12"/>
    </row>
    <row r="15517" spans="7:7" x14ac:dyDescent="0.2">
      <c r="G15517" s="12"/>
    </row>
    <row r="15518" spans="7:7" x14ac:dyDescent="0.2">
      <c r="G15518" s="12"/>
    </row>
    <row r="15519" spans="7:7" x14ac:dyDescent="0.2">
      <c r="G15519" s="12"/>
    </row>
    <row r="15520" spans="7:7" x14ac:dyDescent="0.2">
      <c r="G15520" s="12"/>
    </row>
    <row r="15521" spans="7:7" x14ac:dyDescent="0.2">
      <c r="G15521" s="12"/>
    </row>
    <row r="15522" spans="7:7" x14ac:dyDescent="0.2">
      <c r="G15522" s="12"/>
    </row>
    <row r="15523" spans="7:7" x14ac:dyDescent="0.2">
      <c r="G15523" s="12"/>
    </row>
    <row r="15524" spans="7:7" x14ac:dyDescent="0.2">
      <c r="G15524" s="12"/>
    </row>
    <row r="15525" spans="7:7" x14ac:dyDescent="0.2">
      <c r="G15525" s="12"/>
    </row>
    <row r="15526" spans="7:7" x14ac:dyDescent="0.2">
      <c r="G15526" s="12"/>
    </row>
    <row r="15527" spans="7:7" x14ac:dyDescent="0.2">
      <c r="G15527" s="12"/>
    </row>
    <row r="15528" spans="7:7" x14ac:dyDescent="0.2">
      <c r="G15528" s="12"/>
    </row>
    <row r="15529" spans="7:7" x14ac:dyDescent="0.2">
      <c r="G15529" s="12"/>
    </row>
    <row r="15530" spans="7:7" x14ac:dyDescent="0.2">
      <c r="G15530" s="12"/>
    </row>
    <row r="15531" spans="7:7" x14ac:dyDescent="0.2">
      <c r="G15531" s="12"/>
    </row>
    <row r="15532" spans="7:7" x14ac:dyDescent="0.2">
      <c r="G15532" s="12"/>
    </row>
    <row r="15533" spans="7:7" x14ac:dyDescent="0.2">
      <c r="G15533" s="12"/>
    </row>
    <row r="15534" spans="7:7" x14ac:dyDescent="0.2">
      <c r="G15534" s="12"/>
    </row>
    <row r="15535" spans="7:7" x14ac:dyDescent="0.2">
      <c r="G15535" s="12"/>
    </row>
    <row r="15536" spans="7:7" x14ac:dyDescent="0.2">
      <c r="G15536" s="12"/>
    </row>
    <row r="15537" spans="7:7" x14ac:dyDescent="0.2">
      <c r="G15537" s="12"/>
    </row>
    <row r="15538" spans="7:7" x14ac:dyDescent="0.2">
      <c r="G15538" s="12"/>
    </row>
    <row r="15539" spans="7:7" x14ac:dyDescent="0.2">
      <c r="G15539" s="12"/>
    </row>
    <row r="15540" spans="7:7" x14ac:dyDescent="0.2">
      <c r="G15540" s="12"/>
    </row>
    <row r="15541" spans="7:7" x14ac:dyDescent="0.2">
      <c r="G15541" s="12"/>
    </row>
    <row r="15542" spans="7:7" x14ac:dyDescent="0.2">
      <c r="G15542" s="12"/>
    </row>
    <row r="15543" spans="7:7" x14ac:dyDescent="0.2">
      <c r="G15543" s="12"/>
    </row>
    <row r="15544" spans="7:7" x14ac:dyDescent="0.2">
      <c r="G15544" s="12"/>
    </row>
    <row r="15545" spans="7:7" x14ac:dyDescent="0.2">
      <c r="G15545" s="12"/>
    </row>
    <row r="15546" spans="7:7" x14ac:dyDescent="0.2">
      <c r="G15546" s="12"/>
    </row>
    <row r="15547" spans="7:7" x14ac:dyDescent="0.2">
      <c r="G15547" s="12"/>
    </row>
    <row r="15548" spans="7:7" x14ac:dyDescent="0.2">
      <c r="G15548" s="12"/>
    </row>
    <row r="15549" spans="7:7" x14ac:dyDescent="0.2">
      <c r="G15549" s="12"/>
    </row>
    <row r="15550" spans="7:7" x14ac:dyDescent="0.2">
      <c r="G15550" s="12"/>
    </row>
    <row r="15551" spans="7:7" x14ac:dyDescent="0.2">
      <c r="G15551" s="12"/>
    </row>
    <row r="15552" spans="7:7" x14ac:dyDescent="0.2">
      <c r="G15552" s="12"/>
    </row>
    <row r="15553" spans="7:7" x14ac:dyDescent="0.2">
      <c r="G15553" s="12"/>
    </row>
    <row r="15554" spans="7:7" x14ac:dyDescent="0.2">
      <c r="G15554" s="12"/>
    </row>
    <row r="15555" spans="7:7" x14ac:dyDescent="0.2">
      <c r="G15555" s="12"/>
    </row>
    <row r="15556" spans="7:7" x14ac:dyDescent="0.2">
      <c r="G15556" s="12"/>
    </row>
    <row r="15557" spans="7:7" x14ac:dyDescent="0.2">
      <c r="G15557" s="12"/>
    </row>
    <row r="15558" spans="7:7" x14ac:dyDescent="0.2">
      <c r="G15558" s="12"/>
    </row>
    <row r="15559" spans="7:7" x14ac:dyDescent="0.2">
      <c r="G15559" s="12"/>
    </row>
    <row r="15560" spans="7:7" x14ac:dyDescent="0.2">
      <c r="G15560" s="12"/>
    </row>
    <row r="15561" spans="7:7" x14ac:dyDescent="0.2">
      <c r="G15561" s="12"/>
    </row>
    <row r="15562" spans="7:7" x14ac:dyDescent="0.2">
      <c r="G15562" s="12"/>
    </row>
    <row r="15563" spans="7:7" x14ac:dyDescent="0.2">
      <c r="G15563" s="12"/>
    </row>
    <row r="15564" spans="7:7" x14ac:dyDescent="0.2">
      <c r="G15564" s="12"/>
    </row>
    <row r="15565" spans="7:7" x14ac:dyDescent="0.2">
      <c r="G15565" s="12"/>
    </row>
    <row r="15566" spans="7:7" x14ac:dyDescent="0.2">
      <c r="G15566" s="12"/>
    </row>
    <row r="15567" spans="7:7" x14ac:dyDescent="0.2">
      <c r="G15567" s="12"/>
    </row>
    <row r="15568" spans="7:7" x14ac:dyDescent="0.2">
      <c r="G15568" s="12"/>
    </row>
    <row r="15569" spans="7:7" x14ac:dyDescent="0.2">
      <c r="G15569" s="12"/>
    </row>
    <row r="15570" spans="7:7" x14ac:dyDescent="0.2">
      <c r="G15570" s="12"/>
    </row>
    <row r="15571" spans="7:7" x14ac:dyDescent="0.2">
      <c r="G15571" s="12"/>
    </row>
    <row r="15572" spans="7:7" x14ac:dyDescent="0.2">
      <c r="G15572" s="12"/>
    </row>
    <row r="15573" spans="7:7" x14ac:dyDescent="0.2">
      <c r="G15573" s="12"/>
    </row>
    <row r="15574" spans="7:7" x14ac:dyDescent="0.2">
      <c r="G15574" s="12"/>
    </row>
    <row r="15575" spans="7:7" x14ac:dyDescent="0.2">
      <c r="G15575" s="12"/>
    </row>
    <row r="15576" spans="7:7" x14ac:dyDescent="0.2">
      <c r="G15576" s="12"/>
    </row>
    <row r="15577" spans="7:7" x14ac:dyDescent="0.2">
      <c r="G15577" s="12"/>
    </row>
    <row r="15578" spans="7:7" x14ac:dyDescent="0.2">
      <c r="G15578" s="12"/>
    </row>
    <row r="15579" spans="7:7" x14ac:dyDescent="0.2">
      <c r="G15579" s="12"/>
    </row>
    <row r="15580" spans="7:7" x14ac:dyDescent="0.2">
      <c r="G15580" s="12"/>
    </row>
    <row r="15581" spans="7:7" x14ac:dyDescent="0.2">
      <c r="G15581" s="12"/>
    </row>
    <row r="15582" spans="7:7" x14ac:dyDescent="0.2">
      <c r="G15582" s="12"/>
    </row>
    <row r="15583" spans="7:7" x14ac:dyDescent="0.2">
      <c r="G15583" s="12"/>
    </row>
    <row r="15584" spans="7:7" x14ac:dyDescent="0.2">
      <c r="G15584" s="12"/>
    </row>
    <row r="15585" spans="7:7" x14ac:dyDescent="0.2">
      <c r="G15585" s="12"/>
    </row>
    <row r="15586" spans="7:7" x14ac:dyDescent="0.2">
      <c r="G15586" s="12"/>
    </row>
    <row r="15587" spans="7:7" x14ac:dyDescent="0.2">
      <c r="G15587" s="12"/>
    </row>
    <row r="15588" spans="7:7" x14ac:dyDescent="0.2">
      <c r="G15588" s="12"/>
    </row>
    <row r="15589" spans="7:7" x14ac:dyDescent="0.2">
      <c r="G15589" s="12"/>
    </row>
    <row r="15590" spans="7:7" x14ac:dyDescent="0.2">
      <c r="G15590" s="12"/>
    </row>
    <row r="15591" spans="7:7" x14ac:dyDescent="0.2">
      <c r="G15591" s="12"/>
    </row>
    <row r="15592" spans="7:7" x14ac:dyDescent="0.2">
      <c r="G15592" s="12"/>
    </row>
    <row r="15593" spans="7:7" x14ac:dyDescent="0.2">
      <c r="G15593" s="12"/>
    </row>
    <row r="15594" spans="7:7" x14ac:dyDescent="0.2">
      <c r="G15594" s="12"/>
    </row>
    <row r="15595" spans="7:7" x14ac:dyDescent="0.2">
      <c r="G15595" s="12"/>
    </row>
    <row r="15596" spans="7:7" x14ac:dyDescent="0.2">
      <c r="G15596" s="12"/>
    </row>
    <row r="15597" spans="7:7" x14ac:dyDescent="0.2">
      <c r="G15597" s="12"/>
    </row>
    <row r="15598" spans="7:7" x14ac:dyDescent="0.2">
      <c r="G15598" s="12"/>
    </row>
    <row r="15599" spans="7:7" x14ac:dyDescent="0.2">
      <c r="G15599" s="12"/>
    </row>
    <row r="15600" spans="7:7" x14ac:dyDescent="0.2">
      <c r="G15600" s="12"/>
    </row>
    <row r="15601" spans="7:7" x14ac:dyDescent="0.2">
      <c r="G15601" s="12"/>
    </row>
    <row r="15602" spans="7:7" x14ac:dyDescent="0.2">
      <c r="G15602" s="12"/>
    </row>
    <row r="15603" spans="7:7" x14ac:dyDescent="0.2">
      <c r="G15603" s="12"/>
    </row>
    <row r="15604" spans="7:7" x14ac:dyDescent="0.2">
      <c r="G15604" s="12"/>
    </row>
    <row r="15605" spans="7:7" x14ac:dyDescent="0.2">
      <c r="G15605" s="12"/>
    </row>
    <row r="15606" spans="7:7" x14ac:dyDescent="0.2">
      <c r="G15606" s="12"/>
    </row>
    <row r="15607" spans="7:7" x14ac:dyDescent="0.2">
      <c r="G15607" s="12"/>
    </row>
    <row r="15608" spans="7:7" x14ac:dyDescent="0.2">
      <c r="G15608" s="12"/>
    </row>
    <row r="15609" spans="7:7" x14ac:dyDescent="0.2">
      <c r="G15609" s="12"/>
    </row>
    <row r="15610" spans="7:7" x14ac:dyDescent="0.2">
      <c r="G15610" s="12"/>
    </row>
    <row r="15611" spans="7:7" x14ac:dyDescent="0.2">
      <c r="G15611" s="12"/>
    </row>
    <row r="15612" spans="7:7" x14ac:dyDescent="0.2">
      <c r="G15612" s="12"/>
    </row>
    <row r="15613" spans="7:7" x14ac:dyDescent="0.2">
      <c r="G15613" s="12"/>
    </row>
    <row r="15614" spans="7:7" x14ac:dyDescent="0.2">
      <c r="G15614" s="12"/>
    </row>
    <row r="15615" spans="7:7" x14ac:dyDescent="0.2">
      <c r="G15615" s="12"/>
    </row>
    <row r="15616" spans="7:7" x14ac:dyDescent="0.2">
      <c r="G15616" s="12"/>
    </row>
    <row r="15617" spans="7:7" x14ac:dyDescent="0.2">
      <c r="G15617" s="12"/>
    </row>
    <row r="15618" spans="7:7" x14ac:dyDescent="0.2">
      <c r="G15618" s="12"/>
    </row>
    <row r="15619" spans="7:7" x14ac:dyDescent="0.2">
      <c r="G15619" s="12"/>
    </row>
    <row r="15620" spans="7:7" x14ac:dyDescent="0.2">
      <c r="G15620" s="12"/>
    </row>
    <row r="15621" spans="7:7" x14ac:dyDescent="0.2">
      <c r="G15621" s="12"/>
    </row>
    <row r="15622" spans="7:7" x14ac:dyDescent="0.2">
      <c r="G15622" s="12"/>
    </row>
    <row r="15623" spans="7:7" x14ac:dyDescent="0.2">
      <c r="G15623" s="12"/>
    </row>
    <row r="15624" spans="7:7" x14ac:dyDescent="0.2">
      <c r="G15624" s="12"/>
    </row>
    <row r="15625" spans="7:7" x14ac:dyDescent="0.2">
      <c r="G15625" s="12"/>
    </row>
    <row r="15626" spans="7:7" x14ac:dyDescent="0.2">
      <c r="G15626" s="12"/>
    </row>
    <row r="15627" spans="7:7" x14ac:dyDescent="0.2">
      <c r="G15627" s="12"/>
    </row>
    <row r="15628" spans="7:7" x14ac:dyDescent="0.2">
      <c r="G15628" s="12"/>
    </row>
    <row r="15629" spans="7:7" x14ac:dyDescent="0.2">
      <c r="G15629" s="12"/>
    </row>
    <row r="15630" spans="7:7" x14ac:dyDescent="0.2">
      <c r="G15630" s="12"/>
    </row>
    <row r="15631" spans="7:7" x14ac:dyDescent="0.2">
      <c r="G15631" s="12"/>
    </row>
    <row r="15632" spans="7:7" x14ac:dyDescent="0.2">
      <c r="G15632" s="12"/>
    </row>
    <row r="15633" spans="7:7" x14ac:dyDescent="0.2">
      <c r="G15633" s="12"/>
    </row>
    <row r="15634" spans="7:7" x14ac:dyDescent="0.2">
      <c r="G15634" s="12"/>
    </row>
    <row r="15635" spans="7:7" x14ac:dyDescent="0.2">
      <c r="G15635" s="12"/>
    </row>
    <row r="15636" spans="7:7" x14ac:dyDescent="0.2">
      <c r="G15636" s="12"/>
    </row>
    <row r="15637" spans="7:7" x14ac:dyDescent="0.2">
      <c r="G15637" s="12"/>
    </row>
    <row r="15638" spans="7:7" x14ac:dyDescent="0.2">
      <c r="G15638" s="12"/>
    </row>
    <row r="15639" spans="7:7" x14ac:dyDescent="0.2">
      <c r="G15639" s="12"/>
    </row>
    <row r="15640" spans="7:7" x14ac:dyDescent="0.2">
      <c r="G15640" s="12"/>
    </row>
    <row r="15641" spans="7:7" x14ac:dyDescent="0.2">
      <c r="G15641" s="12"/>
    </row>
    <row r="15642" spans="7:7" x14ac:dyDescent="0.2">
      <c r="G15642" s="12"/>
    </row>
    <row r="15643" spans="7:7" x14ac:dyDescent="0.2">
      <c r="G15643" s="12"/>
    </row>
    <row r="15644" spans="7:7" x14ac:dyDescent="0.2">
      <c r="G15644" s="12"/>
    </row>
    <row r="15645" spans="7:7" x14ac:dyDescent="0.2">
      <c r="G15645" s="12"/>
    </row>
    <row r="15646" spans="7:7" x14ac:dyDescent="0.2">
      <c r="G15646" s="12"/>
    </row>
    <row r="15647" spans="7:7" x14ac:dyDescent="0.2">
      <c r="G15647" s="12"/>
    </row>
    <row r="15648" spans="7:7" x14ac:dyDescent="0.2">
      <c r="G15648" s="12"/>
    </row>
    <row r="15649" spans="7:7" x14ac:dyDescent="0.2">
      <c r="G15649" s="12"/>
    </row>
    <row r="15650" spans="7:7" x14ac:dyDescent="0.2">
      <c r="G15650" s="12"/>
    </row>
    <row r="15651" spans="7:7" x14ac:dyDescent="0.2">
      <c r="G15651" s="12"/>
    </row>
    <row r="15652" spans="7:7" x14ac:dyDescent="0.2">
      <c r="G15652" s="12"/>
    </row>
    <row r="15653" spans="7:7" x14ac:dyDescent="0.2">
      <c r="G15653" s="12"/>
    </row>
    <row r="15654" spans="7:7" x14ac:dyDescent="0.2">
      <c r="G15654" s="12"/>
    </row>
    <row r="15655" spans="7:7" x14ac:dyDescent="0.2">
      <c r="G15655" s="12"/>
    </row>
    <row r="15656" spans="7:7" x14ac:dyDescent="0.2">
      <c r="G15656" s="12"/>
    </row>
    <row r="15657" spans="7:7" x14ac:dyDescent="0.2">
      <c r="G15657" s="12"/>
    </row>
    <row r="15658" spans="7:7" x14ac:dyDescent="0.2">
      <c r="G15658" s="12"/>
    </row>
    <row r="15659" spans="7:7" x14ac:dyDescent="0.2">
      <c r="G15659" s="12"/>
    </row>
    <row r="15660" spans="7:7" x14ac:dyDescent="0.2">
      <c r="G15660" s="12"/>
    </row>
    <row r="15661" spans="7:7" x14ac:dyDescent="0.2">
      <c r="G15661" s="12"/>
    </row>
    <row r="15662" spans="7:7" x14ac:dyDescent="0.2">
      <c r="G15662" s="12"/>
    </row>
    <row r="15663" spans="7:7" x14ac:dyDescent="0.2">
      <c r="G15663" s="12"/>
    </row>
    <row r="15664" spans="7:7" x14ac:dyDescent="0.2">
      <c r="G15664" s="12"/>
    </row>
    <row r="15665" spans="7:7" x14ac:dyDescent="0.2">
      <c r="G15665" s="12"/>
    </row>
    <row r="15666" spans="7:7" x14ac:dyDescent="0.2">
      <c r="G15666" s="12"/>
    </row>
    <row r="15667" spans="7:7" x14ac:dyDescent="0.2">
      <c r="G15667" s="12"/>
    </row>
    <row r="15668" spans="7:7" x14ac:dyDescent="0.2">
      <c r="G15668" s="12"/>
    </row>
    <row r="15669" spans="7:7" x14ac:dyDescent="0.2">
      <c r="G15669" s="12"/>
    </row>
    <row r="15670" spans="7:7" x14ac:dyDescent="0.2">
      <c r="G15670" s="12"/>
    </row>
    <row r="15671" spans="7:7" x14ac:dyDescent="0.2">
      <c r="G15671" s="12"/>
    </row>
    <row r="15672" spans="7:7" x14ac:dyDescent="0.2">
      <c r="G15672" s="12"/>
    </row>
    <row r="15673" spans="7:7" x14ac:dyDescent="0.2">
      <c r="G15673" s="12"/>
    </row>
    <row r="15674" spans="7:7" x14ac:dyDescent="0.2">
      <c r="G15674" s="12"/>
    </row>
    <row r="15675" spans="7:7" x14ac:dyDescent="0.2">
      <c r="G15675" s="12"/>
    </row>
    <row r="15676" spans="7:7" x14ac:dyDescent="0.2">
      <c r="G15676" s="12"/>
    </row>
    <row r="15677" spans="7:7" x14ac:dyDescent="0.2">
      <c r="G15677" s="12"/>
    </row>
    <row r="15678" spans="7:7" x14ac:dyDescent="0.2">
      <c r="G15678" s="12"/>
    </row>
    <row r="15679" spans="7:7" x14ac:dyDescent="0.2">
      <c r="G15679" s="12"/>
    </row>
    <row r="15680" spans="7:7" x14ac:dyDescent="0.2">
      <c r="G15680" s="12"/>
    </row>
    <row r="15681" spans="7:7" x14ac:dyDescent="0.2">
      <c r="G15681" s="12"/>
    </row>
    <row r="15682" spans="7:7" x14ac:dyDescent="0.2">
      <c r="G15682" s="12"/>
    </row>
    <row r="15683" spans="7:7" x14ac:dyDescent="0.2">
      <c r="G15683" s="12"/>
    </row>
    <row r="15684" spans="7:7" x14ac:dyDescent="0.2">
      <c r="G15684" s="12"/>
    </row>
    <row r="15685" spans="7:7" x14ac:dyDescent="0.2">
      <c r="G15685" s="12"/>
    </row>
    <row r="15686" spans="7:7" x14ac:dyDescent="0.2">
      <c r="G15686" s="12"/>
    </row>
    <row r="15687" spans="7:7" x14ac:dyDescent="0.2">
      <c r="G15687" s="12"/>
    </row>
    <row r="15688" spans="7:7" x14ac:dyDescent="0.2">
      <c r="G15688" s="12"/>
    </row>
    <row r="15689" spans="7:7" x14ac:dyDescent="0.2">
      <c r="G15689" s="12"/>
    </row>
    <row r="15690" spans="7:7" x14ac:dyDescent="0.2">
      <c r="G15690" s="12"/>
    </row>
    <row r="15691" spans="7:7" x14ac:dyDescent="0.2">
      <c r="G15691" s="12"/>
    </row>
    <row r="15692" spans="7:7" x14ac:dyDescent="0.2">
      <c r="G15692" s="12"/>
    </row>
    <row r="15693" spans="7:7" x14ac:dyDescent="0.2">
      <c r="G15693" s="12"/>
    </row>
    <row r="15694" spans="7:7" x14ac:dyDescent="0.2">
      <c r="G15694" s="12"/>
    </row>
    <row r="15695" spans="7:7" x14ac:dyDescent="0.2">
      <c r="G15695" s="12"/>
    </row>
    <row r="15696" spans="7:7" x14ac:dyDescent="0.2">
      <c r="G15696" s="12"/>
    </row>
    <row r="15697" spans="7:7" x14ac:dyDescent="0.2">
      <c r="G15697" s="12"/>
    </row>
    <row r="15698" spans="7:7" x14ac:dyDescent="0.2">
      <c r="G15698" s="12"/>
    </row>
    <row r="15699" spans="7:7" x14ac:dyDescent="0.2">
      <c r="G15699" s="12"/>
    </row>
    <row r="15700" spans="7:7" x14ac:dyDescent="0.2">
      <c r="G15700" s="12"/>
    </row>
    <row r="15701" spans="7:7" x14ac:dyDescent="0.2">
      <c r="G15701" s="12"/>
    </row>
    <row r="15702" spans="7:7" x14ac:dyDescent="0.2">
      <c r="G15702" s="12"/>
    </row>
    <row r="15703" spans="7:7" x14ac:dyDescent="0.2">
      <c r="G15703" s="12"/>
    </row>
    <row r="15704" spans="7:7" x14ac:dyDescent="0.2">
      <c r="G15704" s="12"/>
    </row>
    <row r="15705" spans="7:7" x14ac:dyDescent="0.2">
      <c r="G15705" s="12"/>
    </row>
    <row r="15706" spans="7:7" x14ac:dyDescent="0.2">
      <c r="G15706" s="12"/>
    </row>
    <row r="15707" spans="7:7" x14ac:dyDescent="0.2">
      <c r="G15707" s="12"/>
    </row>
    <row r="15708" spans="7:7" x14ac:dyDescent="0.2">
      <c r="G15708" s="12"/>
    </row>
    <row r="15709" spans="7:7" x14ac:dyDescent="0.2">
      <c r="G15709" s="12"/>
    </row>
    <row r="15710" spans="7:7" x14ac:dyDescent="0.2">
      <c r="G15710" s="12"/>
    </row>
    <row r="15711" spans="7:7" x14ac:dyDescent="0.2">
      <c r="G15711" s="12"/>
    </row>
    <row r="15712" spans="7:7" x14ac:dyDescent="0.2">
      <c r="G15712" s="12"/>
    </row>
    <row r="15713" spans="7:7" x14ac:dyDescent="0.2">
      <c r="G15713" s="12"/>
    </row>
    <row r="15714" spans="7:7" x14ac:dyDescent="0.2">
      <c r="G15714" s="12"/>
    </row>
    <row r="15715" spans="7:7" x14ac:dyDescent="0.2">
      <c r="G15715" s="12"/>
    </row>
    <row r="15716" spans="7:7" x14ac:dyDescent="0.2">
      <c r="G15716" s="12"/>
    </row>
    <row r="15717" spans="7:7" x14ac:dyDescent="0.2">
      <c r="G15717" s="12"/>
    </row>
    <row r="15718" spans="7:7" x14ac:dyDescent="0.2">
      <c r="G15718" s="12"/>
    </row>
    <row r="15719" spans="7:7" x14ac:dyDescent="0.2">
      <c r="G15719" s="12"/>
    </row>
    <row r="15720" spans="7:7" x14ac:dyDescent="0.2">
      <c r="G15720" s="12"/>
    </row>
    <row r="15721" spans="7:7" x14ac:dyDescent="0.2">
      <c r="G15721" s="12"/>
    </row>
    <row r="15722" spans="7:7" x14ac:dyDescent="0.2">
      <c r="G15722" s="12"/>
    </row>
    <row r="15723" spans="7:7" x14ac:dyDescent="0.2">
      <c r="G15723" s="12"/>
    </row>
    <row r="15724" spans="7:7" x14ac:dyDescent="0.2">
      <c r="G15724" s="12"/>
    </row>
    <row r="15725" spans="7:7" x14ac:dyDescent="0.2">
      <c r="G15725" s="12"/>
    </row>
    <row r="15726" spans="7:7" x14ac:dyDescent="0.2">
      <c r="G15726" s="12"/>
    </row>
    <row r="15727" spans="7:7" x14ac:dyDescent="0.2">
      <c r="G15727" s="12"/>
    </row>
    <row r="15728" spans="7:7" x14ac:dyDescent="0.2">
      <c r="G15728" s="12"/>
    </row>
    <row r="15729" spans="7:7" x14ac:dyDescent="0.2">
      <c r="G15729" s="12"/>
    </row>
    <row r="15730" spans="7:7" x14ac:dyDescent="0.2">
      <c r="G15730" s="12"/>
    </row>
    <row r="15731" spans="7:7" x14ac:dyDescent="0.2">
      <c r="G15731" s="12"/>
    </row>
    <row r="15732" spans="7:7" x14ac:dyDescent="0.2">
      <c r="G15732" s="12"/>
    </row>
    <row r="15733" spans="7:7" x14ac:dyDescent="0.2">
      <c r="G15733" s="12"/>
    </row>
    <row r="15734" spans="7:7" x14ac:dyDescent="0.2">
      <c r="G15734" s="12"/>
    </row>
    <row r="15735" spans="7:7" x14ac:dyDescent="0.2">
      <c r="G15735" s="12"/>
    </row>
    <row r="15736" spans="7:7" x14ac:dyDescent="0.2">
      <c r="G15736" s="12"/>
    </row>
    <row r="15737" spans="7:7" x14ac:dyDescent="0.2">
      <c r="G15737" s="12"/>
    </row>
    <row r="15738" spans="7:7" x14ac:dyDescent="0.2">
      <c r="G15738" s="12"/>
    </row>
    <row r="15739" spans="7:7" x14ac:dyDescent="0.2">
      <c r="G15739" s="12"/>
    </row>
    <row r="15740" spans="7:7" x14ac:dyDescent="0.2">
      <c r="G15740" s="12"/>
    </row>
    <row r="15741" spans="7:7" x14ac:dyDescent="0.2">
      <c r="G15741" s="12"/>
    </row>
    <row r="15742" spans="7:7" x14ac:dyDescent="0.2">
      <c r="G15742" s="12"/>
    </row>
    <row r="15743" spans="7:7" x14ac:dyDescent="0.2">
      <c r="G15743" s="12"/>
    </row>
    <row r="15744" spans="7:7" x14ac:dyDescent="0.2">
      <c r="G15744" s="12"/>
    </row>
    <row r="15745" spans="7:7" x14ac:dyDescent="0.2">
      <c r="G15745" s="12"/>
    </row>
    <row r="15746" spans="7:7" x14ac:dyDescent="0.2">
      <c r="G15746" s="12"/>
    </row>
    <row r="15747" spans="7:7" x14ac:dyDescent="0.2">
      <c r="G15747" s="12"/>
    </row>
    <row r="15748" spans="7:7" x14ac:dyDescent="0.2">
      <c r="G15748" s="12"/>
    </row>
    <row r="15749" spans="7:7" x14ac:dyDescent="0.2">
      <c r="G15749" s="12"/>
    </row>
    <row r="15750" spans="7:7" x14ac:dyDescent="0.2">
      <c r="G15750" s="12"/>
    </row>
    <row r="15751" spans="7:7" x14ac:dyDescent="0.2">
      <c r="G15751" s="12"/>
    </row>
    <row r="15752" spans="7:7" x14ac:dyDescent="0.2">
      <c r="G15752" s="12"/>
    </row>
    <row r="15753" spans="7:7" x14ac:dyDescent="0.2">
      <c r="G15753" s="12"/>
    </row>
    <row r="15754" spans="7:7" x14ac:dyDescent="0.2">
      <c r="G15754" s="12"/>
    </row>
    <row r="15755" spans="7:7" x14ac:dyDescent="0.2">
      <c r="G15755" s="12"/>
    </row>
    <row r="15756" spans="7:7" x14ac:dyDescent="0.2">
      <c r="G15756" s="12"/>
    </row>
    <row r="15757" spans="7:7" x14ac:dyDescent="0.2">
      <c r="G15757" s="12"/>
    </row>
    <row r="15758" spans="7:7" x14ac:dyDescent="0.2">
      <c r="G15758" s="12"/>
    </row>
    <row r="15759" spans="7:7" x14ac:dyDescent="0.2">
      <c r="G15759" s="12"/>
    </row>
    <row r="15760" spans="7:7" x14ac:dyDescent="0.2">
      <c r="G15760" s="12"/>
    </row>
    <row r="15761" spans="7:7" x14ac:dyDescent="0.2">
      <c r="G15761" s="12"/>
    </row>
    <row r="15762" spans="7:7" x14ac:dyDescent="0.2">
      <c r="G15762" s="12"/>
    </row>
    <row r="15763" spans="7:7" x14ac:dyDescent="0.2">
      <c r="G15763" s="12"/>
    </row>
    <row r="15764" spans="7:7" x14ac:dyDescent="0.2">
      <c r="G15764" s="12"/>
    </row>
    <row r="15765" spans="7:7" x14ac:dyDescent="0.2">
      <c r="G15765" s="12"/>
    </row>
    <row r="15766" spans="7:7" x14ac:dyDescent="0.2">
      <c r="G15766" s="12"/>
    </row>
    <row r="15767" spans="7:7" x14ac:dyDescent="0.2">
      <c r="G15767" s="12"/>
    </row>
    <row r="15768" spans="7:7" x14ac:dyDescent="0.2">
      <c r="G15768" s="12"/>
    </row>
    <row r="15769" spans="7:7" x14ac:dyDescent="0.2">
      <c r="G15769" s="12"/>
    </row>
    <row r="15770" spans="7:7" x14ac:dyDescent="0.2">
      <c r="G15770" s="12"/>
    </row>
    <row r="15771" spans="7:7" x14ac:dyDescent="0.2">
      <c r="G15771" s="12"/>
    </row>
    <row r="15772" spans="7:7" x14ac:dyDescent="0.2">
      <c r="G15772" s="12"/>
    </row>
    <row r="15773" spans="7:7" x14ac:dyDescent="0.2">
      <c r="G15773" s="12"/>
    </row>
    <row r="15774" spans="7:7" x14ac:dyDescent="0.2">
      <c r="G15774" s="12"/>
    </row>
    <row r="15775" spans="7:7" x14ac:dyDescent="0.2">
      <c r="G15775" s="12"/>
    </row>
    <row r="15776" spans="7:7" x14ac:dyDescent="0.2">
      <c r="G15776" s="12"/>
    </row>
    <row r="15777" spans="7:7" x14ac:dyDescent="0.2">
      <c r="G15777" s="12"/>
    </row>
    <row r="15778" spans="7:7" x14ac:dyDescent="0.2">
      <c r="G15778" s="12"/>
    </row>
    <row r="15779" spans="7:7" x14ac:dyDescent="0.2">
      <c r="G15779" s="12"/>
    </row>
    <row r="15780" spans="7:7" x14ac:dyDescent="0.2">
      <c r="G15780" s="12"/>
    </row>
    <row r="15781" spans="7:7" x14ac:dyDescent="0.2">
      <c r="G15781" s="12"/>
    </row>
    <row r="15782" spans="7:7" x14ac:dyDescent="0.2">
      <c r="G15782" s="12"/>
    </row>
    <row r="15783" spans="7:7" x14ac:dyDescent="0.2">
      <c r="G15783" s="12"/>
    </row>
    <row r="15784" spans="7:7" x14ac:dyDescent="0.2">
      <c r="G15784" s="12"/>
    </row>
    <row r="15785" spans="7:7" x14ac:dyDescent="0.2">
      <c r="G15785" s="12"/>
    </row>
    <row r="15786" spans="7:7" x14ac:dyDescent="0.2">
      <c r="G15786" s="12"/>
    </row>
    <row r="15787" spans="7:7" x14ac:dyDescent="0.2">
      <c r="G15787" s="12"/>
    </row>
    <row r="15788" spans="7:7" x14ac:dyDescent="0.2">
      <c r="G15788" s="12"/>
    </row>
    <row r="15789" spans="7:7" x14ac:dyDescent="0.2">
      <c r="G15789" s="12"/>
    </row>
    <row r="15790" spans="7:7" x14ac:dyDescent="0.2">
      <c r="G15790" s="12"/>
    </row>
    <row r="15791" spans="7:7" x14ac:dyDescent="0.2">
      <c r="G15791" s="12"/>
    </row>
    <row r="15792" spans="7:7" x14ac:dyDescent="0.2">
      <c r="G15792" s="12"/>
    </row>
    <row r="15793" spans="7:7" x14ac:dyDescent="0.2">
      <c r="G15793" s="12"/>
    </row>
    <row r="15794" spans="7:7" x14ac:dyDescent="0.2">
      <c r="G15794" s="12"/>
    </row>
    <row r="15795" spans="7:7" x14ac:dyDescent="0.2">
      <c r="G15795" s="12"/>
    </row>
    <row r="15796" spans="7:7" x14ac:dyDescent="0.2">
      <c r="G15796" s="12"/>
    </row>
    <row r="15797" spans="7:7" x14ac:dyDescent="0.2">
      <c r="G15797" s="12"/>
    </row>
    <row r="15798" spans="7:7" x14ac:dyDescent="0.2">
      <c r="G15798" s="12"/>
    </row>
    <row r="15799" spans="7:7" x14ac:dyDescent="0.2">
      <c r="G15799" s="12"/>
    </row>
    <row r="15800" spans="7:7" x14ac:dyDescent="0.2">
      <c r="G15800" s="12"/>
    </row>
    <row r="15801" spans="7:7" x14ac:dyDescent="0.2">
      <c r="G15801" s="12"/>
    </row>
    <row r="15802" spans="7:7" x14ac:dyDescent="0.2">
      <c r="G15802" s="12"/>
    </row>
    <row r="15803" spans="7:7" x14ac:dyDescent="0.2">
      <c r="G15803" s="12"/>
    </row>
    <row r="15804" spans="7:7" x14ac:dyDescent="0.2">
      <c r="G15804" s="12"/>
    </row>
    <row r="15805" spans="7:7" x14ac:dyDescent="0.2">
      <c r="G15805" s="12"/>
    </row>
    <row r="15806" spans="7:7" x14ac:dyDescent="0.2">
      <c r="G15806" s="12"/>
    </row>
    <row r="15807" spans="7:7" x14ac:dyDescent="0.2">
      <c r="G15807" s="12"/>
    </row>
    <row r="15808" spans="7:7" x14ac:dyDescent="0.2">
      <c r="G15808" s="12"/>
    </row>
    <row r="15809" spans="7:7" x14ac:dyDescent="0.2">
      <c r="G15809" s="12"/>
    </row>
    <row r="15810" spans="7:7" x14ac:dyDescent="0.2">
      <c r="G15810" s="12"/>
    </row>
    <row r="15811" spans="7:7" x14ac:dyDescent="0.2">
      <c r="G15811" s="12"/>
    </row>
    <row r="15812" spans="7:7" x14ac:dyDescent="0.2">
      <c r="G15812" s="12"/>
    </row>
    <row r="15813" spans="7:7" x14ac:dyDescent="0.2">
      <c r="G15813" s="12"/>
    </row>
    <row r="15814" spans="7:7" x14ac:dyDescent="0.2">
      <c r="G15814" s="12"/>
    </row>
    <row r="15815" spans="7:7" x14ac:dyDescent="0.2">
      <c r="G15815" s="12"/>
    </row>
    <row r="15816" spans="7:7" x14ac:dyDescent="0.2">
      <c r="G15816" s="12"/>
    </row>
    <row r="15817" spans="7:7" x14ac:dyDescent="0.2">
      <c r="G15817" s="12"/>
    </row>
    <row r="15818" spans="7:7" x14ac:dyDescent="0.2">
      <c r="G15818" s="12"/>
    </row>
    <row r="15819" spans="7:7" x14ac:dyDescent="0.2">
      <c r="G15819" s="12"/>
    </row>
    <row r="15820" spans="7:7" x14ac:dyDescent="0.2">
      <c r="G15820" s="12"/>
    </row>
    <row r="15821" spans="7:7" x14ac:dyDescent="0.2">
      <c r="G15821" s="12"/>
    </row>
    <row r="15822" spans="7:7" x14ac:dyDescent="0.2">
      <c r="G15822" s="12"/>
    </row>
    <row r="15823" spans="7:7" x14ac:dyDescent="0.2">
      <c r="G15823" s="12"/>
    </row>
    <row r="15824" spans="7:7" x14ac:dyDescent="0.2">
      <c r="G15824" s="12"/>
    </row>
    <row r="15825" spans="7:7" x14ac:dyDescent="0.2">
      <c r="G15825" s="12"/>
    </row>
    <row r="15826" spans="7:7" x14ac:dyDescent="0.2">
      <c r="G15826" s="12"/>
    </row>
    <row r="15827" spans="7:7" x14ac:dyDescent="0.2">
      <c r="G15827" s="12"/>
    </row>
    <row r="15828" spans="7:7" x14ac:dyDescent="0.2">
      <c r="G15828" s="12"/>
    </row>
    <row r="15829" spans="7:7" x14ac:dyDescent="0.2">
      <c r="G15829" s="12"/>
    </row>
    <row r="15830" spans="7:7" x14ac:dyDescent="0.2">
      <c r="G15830" s="12"/>
    </row>
    <row r="15831" spans="7:7" x14ac:dyDescent="0.2">
      <c r="G15831" s="12"/>
    </row>
    <row r="15832" spans="7:7" x14ac:dyDescent="0.2">
      <c r="G15832" s="12"/>
    </row>
    <row r="15833" spans="7:7" x14ac:dyDescent="0.2">
      <c r="G15833" s="12"/>
    </row>
    <row r="15834" spans="7:7" x14ac:dyDescent="0.2">
      <c r="G15834" s="12"/>
    </row>
    <row r="15835" spans="7:7" x14ac:dyDescent="0.2">
      <c r="G15835" s="12"/>
    </row>
    <row r="15836" spans="7:7" x14ac:dyDescent="0.2">
      <c r="G15836" s="12"/>
    </row>
    <row r="15837" spans="7:7" x14ac:dyDescent="0.2">
      <c r="G15837" s="12"/>
    </row>
    <row r="15838" spans="7:7" x14ac:dyDescent="0.2">
      <c r="G15838" s="12"/>
    </row>
    <row r="15839" spans="7:7" x14ac:dyDescent="0.2">
      <c r="G15839" s="12"/>
    </row>
    <row r="15840" spans="7:7" x14ac:dyDescent="0.2">
      <c r="G15840" s="12"/>
    </row>
    <row r="15841" spans="7:7" x14ac:dyDescent="0.2">
      <c r="G15841" s="12"/>
    </row>
    <row r="15842" spans="7:7" x14ac:dyDescent="0.2">
      <c r="G15842" s="12"/>
    </row>
    <row r="15843" spans="7:7" x14ac:dyDescent="0.2">
      <c r="G15843" s="12"/>
    </row>
    <row r="15844" spans="7:7" x14ac:dyDescent="0.2">
      <c r="G15844" s="12"/>
    </row>
    <row r="15845" spans="7:7" x14ac:dyDescent="0.2">
      <c r="G15845" s="12"/>
    </row>
    <row r="15846" spans="7:7" x14ac:dyDescent="0.2">
      <c r="G15846" s="12"/>
    </row>
    <row r="15847" spans="7:7" x14ac:dyDescent="0.2">
      <c r="G15847" s="12"/>
    </row>
    <row r="15848" spans="7:7" x14ac:dyDescent="0.2">
      <c r="G15848" s="12"/>
    </row>
    <row r="15849" spans="7:7" x14ac:dyDescent="0.2">
      <c r="G15849" s="12"/>
    </row>
    <row r="15850" spans="7:7" x14ac:dyDescent="0.2">
      <c r="G15850" s="12"/>
    </row>
    <row r="15851" spans="7:7" x14ac:dyDescent="0.2">
      <c r="G15851" s="12"/>
    </row>
    <row r="15852" spans="7:7" x14ac:dyDescent="0.2">
      <c r="G15852" s="12"/>
    </row>
    <row r="15853" spans="7:7" x14ac:dyDescent="0.2">
      <c r="G15853" s="12"/>
    </row>
    <row r="15854" spans="7:7" x14ac:dyDescent="0.2">
      <c r="G15854" s="12"/>
    </row>
    <row r="15855" spans="7:7" x14ac:dyDescent="0.2">
      <c r="G15855" s="12"/>
    </row>
    <row r="15856" spans="7:7" x14ac:dyDescent="0.2">
      <c r="G15856" s="12"/>
    </row>
    <row r="15857" spans="7:7" x14ac:dyDescent="0.2">
      <c r="G15857" s="12"/>
    </row>
    <row r="15858" spans="7:7" x14ac:dyDescent="0.2">
      <c r="G15858" s="12"/>
    </row>
    <row r="15859" spans="7:7" x14ac:dyDescent="0.2">
      <c r="G15859" s="12"/>
    </row>
    <row r="15860" spans="7:7" x14ac:dyDescent="0.2">
      <c r="G15860" s="12"/>
    </row>
    <row r="15861" spans="7:7" x14ac:dyDescent="0.2">
      <c r="G15861" s="12"/>
    </row>
    <row r="15862" spans="7:7" x14ac:dyDescent="0.2">
      <c r="G15862" s="12"/>
    </row>
    <row r="15863" spans="7:7" x14ac:dyDescent="0.2">
      <c r="G15863" s="12"/>
    </row>
    <row r="15864" spans="7:7" x14ac:dyDescent="0.2">
      <c r="G15864" s="12"/>
    </row>
    <row r="15865" spans="7:7" x14ac:dyDescent="0.2">
      <c r="G15865" s="12"/>
    </row>
    <row r="15866" spans="7:7" x14ac:dyDescent="0.2">
      <c r="G15866" s="12"/>
    </row>
    <row r="15867" spans="7:7" x14ac:dyDescent="0.2">
      <c r="G15867" s="12"/>
    </row>
    <row r="15868" spans="7:7" x14ac:dyDescent="0.2">
      <c r="G15868" s="12"/>
    </row>
    <row r="15869" spans="7:7" x14ac:dyDescent="0.2">
      <c r="G15869" s="12"/>
    </row>
    <row r="15870" spans="7:7" x14ac:dyDescent="0.2">
      <c r="G15870" s="12"/>
    </row>
    <row r="15871" spans="7:7" x14ac:dyDescent="0.2">
      <c r="G15871" s="12"/>
    </row>
    <row r="15872" spans="7:7" x14ac:dyDescent="0.2">
      <c r="G15872" s="12"/>
    </row>
    <row r="15873" spans="7:7" x14ac:dyDescent="0.2">
      <c r="G15873" s="12"/>
    </row>
    <row r="15874" spans="7:7" x14ac:dyDescent="0.2">
      <c r="G15874" s="12"/>
    </row>
    <row r="15875" spans="7:7" x14ac:dyDescent="0.2">
      <c r="G15875" s="12"/>
    </row>
    <row r="15876" spans="7:7" x14ac:dyDescent="0.2">
      <c r="G15876" s="12"/>
    </row>
    <row r="15877" spans="7:7" x14ac:dyDescent="0.2">
      <c r="G15877" s="12"/>
    </row>
    <row r="15878" spans="7:7" x14ac:dyDescent="0.2">
      <c r="G15878" s="12"/>
    </row>
    <row r="15879" spans="7:7" x14ac:dyDescent="0.2">
      <c r="G15879" s="12"/>
    </row>
    <row r="15880" spans="7:7" x14ac:dyDescent="0.2">
      <c r="G15880" s="12"/>
    </row>
    <row r="15881" spans="7:7" x14ac:dyDescent="0.2">
      <c r="G15881" s="12"/>
    </row>
    <row r="15882" spans="7:7" x14ac:dyDescent="0.2">
      <c r="G15882" s="12"/>
    </row>
    <row r="15883" spans="7:7" x14ac:dyDescent="0.2">
      <c r="G15883" s="12"/>
    </row>
    <row r="15884" spans="7:7" x14ac:dyDescent="0.2">
      <c r="G15884" s="12"/>
    </row>
    <row r="15885" spans="7:7" x14ac:dyDescent="0.2">
      <c r="G15885" s="12"/>
    </row>
    <row r="15886" spans="7:7" x14ac:dyDescent="0.2">
      <c r="G15886" s="12"/>
    </row>
    <row r="15887" spans="7:7" x14ac:dyDescent="0.2">
      <c r="G15887" s="12"/>
    </row>
    <row r="15888" spans="7:7" x14ac:dyDescent="0.2">
      <c r="G15888" s="12"/>
    </row>
    <row r="15889" spans="7:7" x14ac:dyDescent="0.2">
      <c r="G15889" s="12"/>
    </row>
    <row r="15890" spans="7:7" x14ac:dyDescent="0.2">
      <c r="G15890" s="12"/>
    </row>
    <row r="15891" spans="7:7" x14ac:dyDescent="0.2">
      <c r="G15891" s="12"/>
    </row>
    <row r="15892" spans="7:7" x14ac:dyDescent="0.2">
      <c r="G15892" s="12"/>
    </row>
    <row r="15893" spans="7:7" x14ac:dyDescent="0.2">
      <c r="G15893" s="12"/>
    </row>
    <row r="15894" spans="7:7" x14ac:dyDescent="0.2">
      <c r="G15894" s="12"/>
    </row>
    <row r="15895" spans="7:7" x14ac:dyDescent="0.2">
      <c r="G15895" s="12"/>
    </row>
    <row r="15896" spans="7:7" x14ac:dyDescent="0.2">
      <c r="G15896" s="12"/>
    </row>
    <row r="15897" spans="7:7" x14ac:dyDescent="0.2">
      <c r="G15897" s="12"/>
    </row>
    <row r="15898" spans="7:7" x14ac:dyDescent="0.2">
      <c r="G15898" s="12"/>
    </row>
    <row r="15899" spans="7:7" x14ac:dyDescent="0.2">
      <c r="G15899" s="12"/>
    </row>
    <row r="15900" spans="7:7" x14ac:dyDescent="0.2">
      <c r="G15900" s="12"/>
    </row>
    <row r="15901" spans="7:7" x14ac:dyDescent="0.2">
      <c r="G15901" s="12"/>
    </row>
    <row r="15902" spans="7:7" x14ac:dyDescent="0.2">
      <c r="G15902" s="12"/>
    </row>
    <row r="15903" spans="7:7" x14ac:dyDescent="0.2">
      <c r="G15903" s="12"/>
    </row>
    <row r="15904" spans="7:7" x14ac:dyDescent="0.2">
      <c r="G15904" s="12"/>
    </row>
    <row r="15905" spans="7:7" x14ac:dyDescent="0.2">
      <c r="G15905" s="12"/>
    </row>
    <row r="15906" spans="7:7" x14ac:dyDescent="0.2">
      <c r="G15906" s="12"/>
    </row>
    <row r="15907" spans="7:7" x14ac:dyDescent="0.2">
      <c r="G15907" s="12"/>
    </row>
    <row r="15908" spans="7:7" x14ac:dyDescent="0.2">
      <c r="G15908" s="12"/>
    </row>
    <row r="15909" spans="7:7" x14ac:dyDescent="0.2">
      <c r="G15909" s="12"/>
    </row>
    <row r="15910" spans="7:7" x14ac:dyDescent="0.2">
      <c r="G15910" s="12"/>
    </row>
    <row r="15911" spans="7:7" x14ac:dyDescent="0.2">
      <c r="G15911" s="12"/>
    </row>
    <row r="15912" spans="7:7" x14ac:dyDescent="0.2">
      <c r="G15912" s="12"/>
    </row>
    <row r="15913" spans="7:7" x14ac:dyDescent="0.2">
      <c r="G15913" s="12"/>
    </row>
    <row r="15914" spans="7:7" x14ac:dyDescent="0.2">
      <c r="G15914" s="12"/>
    </row>
    <row r="15915" spans="7:7" x14ac:dyDescent="0.2">
      <c r="G15915" s="12"/>
    </row>
    <row r="15916" spans="7:7" x14ac:dyDescent="0.2">
      <c r="G15916" s="12"/>
    </row>
    <row r="15917" spans="7:7" x14ac:dyDescent="0.2">
      <c r="G15917" s="12"/>
    </row>
    <row r="15918" spans="7:7" x14ac:dyDescent="0.2">
      <c r="G15918" s="12"/>
    </row>
    <row r="15919" spans="7:7" x14ac:dyDescent="0.2">
      <c r="G15919" s="12"/>
    </row>
    <row r="15920" spans="7:7" x14ac:dyDescent="0.2">
      <c r="G15920" s="12"/>
    </row>
    <row r="15921" spans="7:7" x14ac:dyDescent="0.2">
      <c r="G15921" s="12"/>
    </row>
    <row r="15922" spans="7:7" x14ac:dyDescent="0.2">
      <c r="G15922" s="12"/>
    </row>
    <row r="15923" spans="7:7" x14ac:dyDescent="0.2">
      <c r="G15923" s="12"/>
    </row>
    <row r="15924" spans="7:7" x14ac:dyDescent="0.2">
      <c r="G15924" s="12"/>
    </row>
    <row r="15925" spans="7:7" x14ac:dyDescent="0.2">
      <c r="G15925" s="12"/>
    </row>
    <row r="15926" spans="7:7" x14ac:dyDescent="0.2">
      <c r="G15926" s="12"/>
    </row>
    <row r="15927" spans="7:7" x14ac:dyDescent="0.2">
      <c r="G15927" s="12"/>
    </row>
    <row r="15928" spans="7:7" x14ac:dyDescent="0.2">
      <c r="G15928" s="12"/>
    </row>
    <row r="15929" spans="7:7" x14ac:dyDescent="0.2">
      <c r="G15929" s="12"/>
    </row>
    <row r="15930" spans="7:7" x14ac:dyDescent="0.2">
      <c r="G15930" s="12"/>
    </row>
    <row r="15931" spans="7:7" x14ac:dyDescent="0.2">
      <c r="G15931" s="12"/>
    </row>
    <row r="15932" spans="7:7" x14ac:dyDescent="0.2">
      <c r="G15932" s="12"/>
    </row>
    <row r="15933" spans="7:7" x14ac:dyDescent="0.2">
      <c r="G15933" s="12"/>
    </row>
    <row r="15934" spans="7:7" x14ac:dyDescent="0.2">
      <c r="G15934" s="12"/>
    </row>
    <row r="15935" spans="7:7" x14ac:dyDescent="0.2">
      <c r="G15935" s="12"/>
    </row>
    <row r="15936" spans="7:7" x14ac:dyDescent="0.2">
      <c r="G15936" s="12"/>
    </row>
    <row r="15937" spans="7:7" x14ac:dyDescent="0.2">
      <c r="G15937" s="12"/>
    </row>
    <row r="15938" spans="7:7" x14ac:dyDescent="0.2">
      <c r="G15938" s="12"/>
    </row>
    <row r="15939" spans="7:7" x14ac:dyDescent="0.2">
      <c r="G15939" s="12"/>
    </row>
    <row r="15940" spans="7:7" x14ac:dyDescent="0.2">
      <c r="G15940" s="12"/>
    </row>
    <row r="15941" spans="7:7" x14ac:dyDescent="0.2">
      <c r="G15941" s="12"/>
    </row>
    <row r="15942" spans="7:7" x14ac:dyDescent="0.2">
      <c r="G15942" s="12"/>
    </row>
    <row r="15943" spans="7:7" x14ac:dyDescent="0.2">
      <c r="G15943" s="12"/>
    </row>
    <row r="15944" spans="7:7" x14ac:dyDescent="0.2">
      <c r="G15944" s="12"/>
    </row>
    <row r="15945" spans="7:7" x14ac:dyDescent="0.2">
      <c r="G15945" s="12"/>
    </row>
    <row r="15946" spans="7:7" x14ac:dyDescent="0.2">
      <c r="G15946" s="12"/>
    </row>
    <row r="15947" spans="7:7" x14ac:dyDescent="0.2">
      <c r="G15947" s="12"/>
    </row>
    <row r="15948" spans="7:7" x14ac:dyDescent="0.2">
      <c r="G15948" s="12"/>
    </row>
    <row r="15949" spans="7:7" x14ac:dyDescent="0.2">
      <c r="G15949" s="12"/>
    </row>
    <row r="15950" spans="7:7" x14ac:dyDescent="0.2">
      <c r="G15950" s="12"/>
    </row>
    <row r="15951" spans="7:7" x14ac:dyDescent="0.2">
      <c r="G15951" s="12"/>
    </row>
    <row r="15952" spans="7:7" x14ac:dyDescent="0.2">
      <c r="G15952" s="12"/>
    </row>
    <row r="15953" spans="7:7" x14ac:dyDescent="0.2">
      <c r="G15953" s="12"/>
    </row>
    <row r="15954" spans="7:7" x14ac:dyDescent="0.2">
      <c r="G15954" s="12"/>
    </row>
    <row r="15955" spans="7:7" x14ac:dyDescent="0.2">
      <c r="G15955" s="12"/>
    </row>
    <row r="15956" spans="7:7" x14ac:dyDescent="0.2">
      <c r="G15956" s="12"/>
    </row>
    <row r="15957" spans="7:7" x14ac:dyDescent="0.2">
      <c r="G15957" s="12"/>
    </row>
    <row r="15958" spans="7:7" x14ac:dyDescent="0.2">
      <c r="G15958" s="12"/>
    </row>
    <row r="15959" spans="7:7" x14ac:dyDescent="0.2">
      <c r="G15959" s="12"/>
    </row>
    <row r="15960" spans="7:7" x14ac:dyDescent="0.2">
      <c r="G15960" s="12"/>
    </row>
    <row r="15961" spans="7:7" x14ac:dyDescent="0.2">
      <c r="G15961" s="12"/>
    </row>
    <row r="15962" spans="7:7" x14ac:dyDescent="0.2">
      <c r="G15962" s="12"/>
    </row>
    <row r="15963" spans="7:7" x14ac:dyDescent="0.2">
      <c r="G15963" s="12"/>
    </row>
    <row r="15964" spans="7:7" x14ac:dyDescent="0.2">
      <c r="G15964" s="12"/>
    </row>
    <row r="15965" spans="7:7" x14ac:dyDescent="0.2">
      <c r="G15965" s="12"/>
    </row>
    <row r="15966" spans="7:7" x14ac:dyDescent="0.2">
      <c r="G15966" s="12"/>
    </row>
    <row r="15967" spans="7:7" x14ac:dyDescent="0.2">
      <c r="G15967" s="12"/>
    </row>
    <row r="15968" spans="7:7" x14ac:dyDescent="0.2">
      <c r="G15968" s="12"/>
    </row>
    <row r="15969" spans="7:7" x14ac:dyDescent="0.2">
      <c r="G15969" s="12"/>
    </row>
    <row r="15970" spans="7:7" x14ac:dyDescent="0.2">
      <c r="G15970" s="12"/>
    </row>
    <row r="15971" spans="7:7" x14ac:dyDescent="0.2">
      <c r="G15971" s="12"/>
    </row>
    <row r="15972" spans="7:7" x14ac:dyDescent="0.2">
      <c r="G15972" s="12"/>
    </row>
    <row r="15973" spans="7:7" x14ac:dyDescent="0.2">
      <c r="G15973" s="12"/>
    </row>
    <row r="15974" spans="7:7" x14ac:dyDescent="0.2">
      <c r="G15974" s="12"/>
    </row>
    <row r="15975" spans="7:7" x14ac:dyDescent="0.2">
      <c r="G15975" s="12"/>
    </row>
    <row r="15976" spans="7:7" x14ac:dyDescent="0.2">
      <c r="G15976" s="12"/>
    </row>
    <row r="15977" spans="7:7" x14ac:dyDescent="0.2">
      <c r="G15977" s="12"/>
    </row>
    <row r="15978" spans="7:7" x14ac:dyDescent="0.2">
      <c r="G15978" s="12"/>
    </row>
    <row r="15979" spans="7:7" x14ac:dyDescent="0.2">
      <c r="G15979" s="12"/>
    </row>
    <row r="15980" spans="7:7" x14ac:dyDescent="0.2">
      <c r="G15980" s="12"/>
    </row>
    <row r="15981" spans="7:7" x14ac:dyDescent="0.2">
      <c r="G15981" s="12"/>
    </row>
    <row r="15982" spans="7:7" x14ac:dyDescent="0.2">
      <c r="G15982" s="12"/>
    </row>
    <row r="15983" spans="7:7" x14ac:dyDescent="0.2">
      <c r="G15983" s="12"/>
    </row>
    <row r="15984" spans="7:7" x14ac:dyDescent="0.2">
      <c r="G15984" s="12"/>
    </row>
    <row r="15985" spans="7:7" x14ac:dyDescent="0.2">
      <c r="G15985" s="12"/>
    </row>
    <row r="15986" spans="7:7" x14ac:dyDescent="0.2">
      <c r="G15986" s="12"/>
    </row>
    <row r="15987" spans="7:7" x14ac:dyDescent="0.2">
      <c r="G15987" s="12"/>
    </row>
    <row r="15988" spans="7:7" x14ac:dyDescent="0.2">
      <c r="G15988" s="12"/>
    </row>
    <row r="15989" spans="7:7" x14ac:dyDescent="0.2">
      <c r="G15989" s="12"/>
    </row>
    <row r="15990" spans="7:7" x14ac:dyDescent="0.2">
      <c r="G15990" s="12"/>
    </row>
    <row r="15991" spans="7:7" x14ac:dyDescent="0.2">
      <c r="G15991" s="12"/>
    </row>
    <row r="15992" spans="7:7" x14ac:dyDescent="0.2">
      <c r="G15992" s="12"/>
    </row>
    <row r="15993" spans="7:7" x14ac:dyDescent="0.2">
      <c r="G15993" s="12"/>
    </row>
    <row r="15994" spans="7:7" x14ac:dyDescent="0.2">
      <c r="G15994" s="12"/>
    </row>
    <row r="15995" spans="7:7" x14ac:dyDescent="0.2">
      <c r="G15995" s="12"/>
    </row>
    <row r="15996" spans="7:7" x14ac:dyDescent="0.2">
      <c r="G15996" s="12"/>
    </row>
    <row r="15997" spans="7:7" x14ac:dyDescent="0.2">
      <c r="G15997" s="12"/>
    </row>
    <row r="15998" spans="7:7" x14ac:dyDescent="0.2">
      <c r="G15998" s="12"/>
    </row>
    <row r="15999" spans="7:7" x14ac:dyDescent="0.2">
      <c r="G15999" s="12"/>
    </row>
    <row r="16000" spans="7:7" x14ac:dyDescent="0.2">
      <c r="G16000" s="12"/>
    </row>
    <row r="16001" spans="7:7" x14ac:dyDescent="0.2">
      <c r="G16001" s="12"/>
    </row>
    <row r="16002" spans="7:7" x14ac:dyDescent="0.2">
      <c r="G16002" s="12"/>
    </row>
    <row r="16003" spans="7:7" x14ac:dyDescent="0.2">
      <c r="G16003" s="12"/>
    </row>
    <row r="16004" spans="7:7" x14ac:dyDescent="0.2">
      <c r="G16004" s="12"/>
    </row>
    <row r="16005" spans="7:7" x14ac:dyDescent="0.2">
      <c r="G16005" s="12"/>
    </row>
    <row r="16006" spans="7:7" x14ac:dyDescent="0.2">
      <c r="G16006" s="12"/>
    </row>
    <row r="16007" spans="7:7" x14ac:dyDescent="0.2">
      <c r="G16007" s="12"/>
    </row>
    <row r="16008" spans="7:7" x14ac:dyDescent="0.2">
      <c r="G16008" s="12"/>
    </row>
    <row r="16009" spans="7:7" x14ac:dyDescent="0.2">
      <c r="G16009" s="12"/>
    </row>
    <row r="16010" spans="7:7" x14ac:dyDescent="0.2">
      <c r="G16010" s="12"/>
    </row>
    <row r="16011" spans="7:7" x14ac:dyDescent="0.2">
      <c r="G16011" s="12"/>
    </row>
    <row r="16012" spans="7:7" x14ac:dyDescent="0.2">
      <c r="G16012" s="12"/>
    </row>
    <row r="16013" spans="7:7" x14ac:dyDescent="0.2">
      <c r="G16013" s="12"/>
    </row>
    <row r="16014" spans="7:7" x14ac:dyDescent="0.2">
      <c r="G16014" s="12"/>
    </row>
    <row r="16015" spans="7:7" x14ac:dyDescent="0.2">
      <c r="G16015" s="12"/>
    </row>
    <row r="16016" spans="7:7" x14ac:dyDescent="0.2">
      <c r="G16016" s="12"/>
    </row>
    <row r="16017" spans="7:7" x14ac:dyDescent="0.2">
      <c r="G16017" s="12"/>
    </row>
    <row r="16018" spans="7:7" x14ac:dyDescent="0.2">
      <c r="G16018" s="12"/>
    </row>
    <row r="16019" spans="7:7" x14ac:dyDescent="0.2">
      <c r="G16019" s="12"/>
    </row>
    <row r="16020" spans="7:7" x14ac:dyDescent="0.2">
      <c r="G16020" s="12"/>
    </row>
    <row r="16021" spans="7:7" x14ac:dyDescent="0.2">
      <c r="G16021" s="12"/>
    </row>
    <row r="16022" spans="7:7" x14ac:dyDescent="0.2">
      <c r="G16022" s="12"/>
    </row>
    <row r="16023" spans="7:7" x14ac:dyDescent="0.2">
      <c r="G16023" s="12"/>
    </row>
    <row r="16024" spans="7:7" x14ac:dyDescent="0.2">
      <c r="G16024" s="12"/>
    </row>
    <row r="16025" spans="7:7" x14ac:dyDescent="0.2">
      <c r="G16025" s="12"/>
    </row>
    <row r="16026" spans="7:7" x14ac:dyDescent="0.2">
      <c r="G16026" s="12"/>
    </row>
    <row r="16027" spans="7:7" x14ac:dyDescent="0.2">
      <c r="G16027" s="12"/>
    </row>
    <row r="16028" spans="7:7" x14ac:dyDescent="0.2">
      <c r="G16028" s="12"/>
    </row>
    <row r="16029" spans="7:7" x14ac:dyDescent="0.2">
      <c r="G16029" s="12"/>
    </row>
    <row r="16030" spans="7:7" x14ac:dyDescent="0.2">
      <c r="G16030" s="12"/>
    </row>
    <row r="16031" spans="7:7" x14ac:dyDescent="0.2">
      <c r="G16031" s="12"/>
    </row>
    <row r="16032" spans="7:7" x14ac:dyDescent="0.2">
      <c r="G16032" s="12"/>
    </row>
    <row r="16033" spans="7:7" x14ac:dyDescent="0.2">
      <c r="G16033" s="12"/>
    </row>
    <row r="16034" spans="7:7" x14ac:dyDescent="0.2">
      <c r="G16034" s="12"/>
    </row>
    <row r="16035" spans="7:7" x14ac:dyDescent="0.2">
      <c r="G16035" s="12"/>
    </row>
    <row r="16036" spans="7:7" x14ac:dyDescent="0.2">
      <c r="G16036" s="12"/>
    </row>
    <row r="16037" spans="7:7" x14ac:dyDescent="0.2">
      <c r="G16037" s="12"/>
    </row>
    <row r="16038" spans="7:7" x14ac:dyDescent="0.2">
      <c r="G16038" s="12"/>
    </row>
    <row r="16039" spans="7:7" x14ac:dyDescent="0.2">
      <c r="G16039" s="12"/>
    </row>
    <row r="16040" spans="7:7" x14ac:dyDescent="0.2">
      <c r="G16040" s="12"/>
    </row>
    <row r="16041" spans="7:7" x14ac:dyDescent="0.2">
      <c r="G16041" s="12"/>
    </row>
    <row r="16042" spans="7:7" x14ac:dyDescent="0.2">
      <c r="G16042" s="12"/>
    </row>
    <row r="16043" spans="7:7" x14ac:dyDescent="0.2">
      <c r="G16043" s="12"/>
    </row>
    <row r="16044" spans="7:7" x14ac:dyDescent="0.2">
      <c r="G16044" s="12"/>
    </row>
    <row r="16045" spans="7:7" x14ac:dyDescent="0.2">
      <c r="G16045" s="12"/>
    </row>
    <row r="16046" spans="7:7" x14ac:dyDescent="0.2">
      <c r="G16046" s="12"/>
    </row>
    <row r="16047" spans="7:7" x14ac:dyDescent="0.2">
      <c r="G16047" s="12"/>
    </row>
    <row r="16048" spans="7:7" x14ac:dyDescent="0.2">
      <c r="G16048" s="12"/>
    </row>
    <row r="16049" spans="7:7" x14ac:dyDescent="0.2">
      <c r="G16049" s="12"/>
    </row>
    <row r="16050" spans="7:7" x14ac:dyDescent="0.2">
      <c r="G16050" s="12"/>
    </row>
    <row r="16051" spans="7:7" x14ac:dyDescent="0.2">
      <c r="G16051" s="12"/>
    </row>
    <row r="16052" spans="7:7" x14ac:dyDescent="0.2">
      <c r="G16052" s="12"/>
    </row>
    <row r="16053" spans="7:7" x14ac:dyDescent="0.2">
      <c r="G16053" s="12"/>
    </row>
    <row r="16054" spans="7:7" x14ac:dyDescent="0.2">
      <c r="G16054" s="12"/>
    </row>
    <row r="16055" spans="7:7" x14ac:dyDescent="0.2">
      <c r="G16055" s="12"/>
    </row>
    <row r="16056" spans="7:7" x14ac:dyDescent="0.2">
      <c r="G16056" s="12"/>
    </row>
    <row r="16057" spans="7:7" x14ac:dyDescent="0.2">
      <c r="G16057" s="12"/>
    </row>
    <row r="16058" spans="7:7" x14ac:dyDescent="0.2">
      <c r="G16058" s="12"/>
    </row>
    <row r="16059" spans="7:7" x14ac:dyDescent="0.2">
      <c r="G16059" s="12"/>
    </row>
    <row r="16060" spans="7:7" x14ac:dyDescent="0.2">
      <c r="G16060" s="12"/>
    </row>
    <row r="16061" spans="7:7" x14ac:dyDescent="0.2">
      <c r="G16061" s="12"/>
    </row>
    <row r="16062" spans="7:7" x14ac:dyDescent="0.2">
      <c r="G16062" s="12"/>
    </row>
    <row r="16063" spans="7:7" x14ac:dyDescent="0.2">
      <c r="G16063" s="12"/>
    </row>
    <row r="16064" spans="7:7" x14ac:dyDescent="0.2">
      <c r="G16064" s="12"/>
    </row>
    <row r="16065" spans="7:7" x14ac:dyDescent="0.2">
      <c r="G16065" s="12"/>
    </row>
    <row r="16066" spans="7:7" x14ac:dyDescent="0.2">
      <c r="G16066" s="12"/>
    </row>
    <row r="16067" spans="7:7" x14ac:dyDescent="0.2">
      <c r="G16067" s="12"/>
    </row>
    <row r="16068" spans="7:7" x14ac:dyDescent="0.2">
      <c r="G16068" s="12"/>
    </row>
    <row r="16069" spans="7:7" x14ac:dyDescent="0.2">
      <c r="G16069" s="12"/>
    </row>
    <row r="16070" spans="7:7" x14ac:dyDescent="0.2">
      <c r="G16070" s="12"/>
    </row>
    <row r="16071" spans="7:7" x14ac:dyDescent="0.2">
      <c r="G16071" s="12"/>
    </row>
    <row r="16072" spans="7:7" x14ac:dyDescent="0.2">
      <c r="G16072" s="12"/>
    </row>
    <row r="16073" spans="7:7" x14ac:dyDescent="0.2">
      <c r="G16073" s="12"/>
    </row>
    <row r="16074" spans="7:7" x14ac:dyDescent="0.2">
      <c r="G16074" s="12"/>
    </row>
    <row r="16075" spans="7:7" x14ac:dyDescent="0.2">
      <c r="G16075" s="12"/>
    </row>
    <row r="16076" spans="7:7" x14ac:dyDescent="0.2">
      <c r="G16076" s="12"/>
    </row>
    <row r="16077" spans="7:7" x14ac:dyDescent="0.2">
      <c r="G16077" s="12"/>
    </row>
    <row r="16078" spans="7:7" x14ac:dyDescent="0.2">
      <c r="G16078" s="12"/>
    </row>
    <row r="16079" spans="7:7" x14ac:dyDescent="0.2">
      <c r="G16079" s="12"/>
    </row>
    <row r="16080" spans="7:7" x14ac:dyDescent="0.2">
      <c r="G16080" s="12"/>
    </row>
    <row r="16081" spans="7:7" x14ac:dyDescent="0.2">
      <c r="G16081" s="12"/>
    </row>
    <row r="16082" spans="7:7" x14ac:dyDescent="0.2">
      <c r="G16082" s="12"/>
    </row>
    <row r="16083" spans="7:7" x14ac:dyDescent="0.2">
      <c r="G16083" s="12"/>
    </row>
    <row r="16084" spans="7:7" x14ac:dyDescent="0.2">
      <c r="G16084" s="12"/>
    </row>
    <row r="16085" spans="7:7" x14ac:dyDescent="0.2">
      <c r="G16085" s="12"/>
    </row>
    <row r="16086" spans="7:7" x14ac:dyDescent="0.2">
      <c r="G16086" s="12"/>
    </row>
    <row r="16087" spans="7:7" x14ac:dyDescent="0.2">
      <c r="G16087" s="12"/>
    </row>
    <row r="16088" spans="7:7" x14ac:dyDescent="0.2">
      <c r="G16088" s="12"/>
    </row>
    <row r="16089" spans="7:7" x14ac:dyDescent="0.2">
      <c r="G16089" s="12"/>
    </row>
    <row r="16090" spans="7:7" x14ac:dyDescent="0.2">
      <c r="G16090" s="12"/>
    </row>
    <row r="16091" spans="7:7" x14ac:dyDescent="0.2">
      <c r="G16091" s="12"/>
    </row>
    <row r="16092" spans="7:7" x14ac:dyDescent="0.2">
      <c r="G16092" s="12"/>
    </row>
    <row r="16093" spans="7:7" x14ac:dyDescent="0.2">
      <c r="G16093" s="12"/>
    </row>
    <row r="16094" spans="7:7" x14ac:dyDescent="0.2">
      <c r="G16094" s="12"/>
    </row>
    <row r="16095" spans="7:7" x14ac:dyDescent="0.2">
      <c r="G16095" s="12"/>
    </row>
    <row r="16096" spans="7:7" x14ac:dyDescent="0.2">
      <c r="G16096" s="12"/>
    </row>
    <row r="16097" spans="7:7" x14ac:dyDescent="0.2">
      <c r="G16097" s="12"/>
    </row>
    <row r="16098" spans="7:7" x14ac:dyDescent="0.2">
      <c r="G16098" s="12"/>
    </row>
    <row r="16099" spans="7:7" x14ac:dyDescent="0.2">
      <c r="G16099" s="12"/>
    </row>
    <row r="16100" spans="7:7" x14ac:dyDescent="0.2">
      <c r="G16100" s="12"/>
    </row>
    <row r="16101" spans="7:7" x14ac:dyDescent="0.2">
      <c r="G16101" s="12"/>
    </row>
    <row r="16102" spans="7:7" x14ac:dyDescent="0.2">
      <c r="G16102" s="12"/>
    </row>
    <row r="16103" spans="7:7" x14ac:dyDescent="0.2">
      <c r="G16103" s="12"/>
    </row>
    <row r="16104" spans="7:7" x14ac:dyDescent="0.2">
      <c r="G16104" s="12"/>
    </row>
    <row r="16105" spans="7:7" x14ac:dyDescent="0.2">
      <c r="G16105" s="12"/>
    </row>
    <row r="16106" spans="7:7" x14ac:dyDescent="0.2">
      <c r="G16106" s="12"/>
    </row>
    <row r="16107" spans="7:7" x14ac:dyDescent="0.2">
      <c r="G16107" s="12"/>
    </row>
    <row r="16108" spans="7:7" x14ac:dyDescent="0.2">
      <c r="G16108" s="12"/>
    </row>
    <row r="16109" spans="7:7" x14ac:dyDescent="0.2">
      <c r="G16109" s="12"/>
    </row>
    <row r="16110" spans="7:7" x14ac:dyDescent="0.2">
      <c r="G16110" s="12"/>
    </row>
    <row r="16111" spans="7:7" x14ac:dyDescent="0.2">
      <c r="G16111" s="12"/>
    </row>
    <row r="16112" spans="7:7" x14ac:dyDescent="0.2">
      <c r="G16112" s="12"/>
    </row>
    <row r="16113" spans="7:7" x14ac:dyDescent="0.2">
      <c r="G16113" s="12"/>
    </row>
    <row r="16114" spans="7:7" x14ac:dyDescent="0.2">
      <c r="G16114" s="12"/>
    </row>
    <row r="16115" spans="7:7" x14ac:dyDescent="0.2">
      <c r="G16115" s="12"/>
    </row>
    <row r="16116" spans="7:7" x14ac:dyDescent="0.2">
      <c r="G16116" s="12"/>
    </row>
    <row r="16117" spans="7:7" x14ac:dyDescent="0.2">
      <c r="G16117" s="12"/>
    </row>
    <row r="16118" spans="7:7" x14ac:dyDescent="0.2">
      <c r="G16118" s="12"/>
    </row>
    <row r="16119" spans="7:7" x14ac:dyDescent="0.2">
      <c r="G16119" s="12"/>
    </row>
    <row r="16120" spans="7:7" x14ac:dyDescent="0.2">
      <c r="G16120" s="12"/>
    </row>
    <row r="16121" spans="7:7" x14ac:dyDescent="0.2">
      <c r="G16121" s="12"/>
    </row>
    <row r="16122" spans="7:7" x14ac:dyDescent="0.2">
      <c r="G16122" s="12"/>
    </row>
    <row r="16123" spans="7:7" x14ac:dyDescent="0.2">
      <c r="G16123" s="12"/>
    </row>
    <row r="16124" spans="7:7" x14ac:dyDescent="0.2">
      <c r="G16124" s="12"/>
    </row>
    <row r="16125" spans="7:7" x14ac:dyDescent="0.2">
      <c r="G16125" s="12"/>
    </row>
    <row r="16126" spans="7:7" x14ac:dyDescent="0.2">
      <c r="G16126" s="12"/>
    </row>
    <row r="16127" spans="7:7" x14ac:dyDescent="0.2">
      <c r="G16127" s="12"/>
    </row>
    <row r="16128" spans="7:7" x14ac:dyDescent="0.2">
      <c r="G16128" s="12"/>
    </row>
    <row r="16129" spans="7:7" x14ac:dyDescent="0.2">
      <c r="G16129" s="12"/>
    </row>
    <row r="16130" spans="7:7" x14ac:dyDescent="0.2">
      <c r="G16130" s="12"/>
    </row>
    <row r="16131" spans="7:7" x14ac:dyDescent="0.2">
      <c r="G16131" s="12"/>
    </row>
    <row r="16132" spans="7:7" x14ac:dyDescent="0.2">
      <c r="G16132" s="12"/>
    </row>
    <row r="16133" spans="7:7" x14ac:dyDescent="0.2">
      <c r="G16133" s="12"/>
    </row>
    <row r="16134" spans="7:7" x14ac:dyDescent="0.2">
      <c r="G16134" s="12"/>
    </row>
    <row r="16135" spans="7:7" x14ac:dyDescent="0.2">
      <c r="G16135" s="12"/>
    </row>
    <row r="16136" spans="7:7" x14ac:dyDescent="0.2">
      <c r="G16136" s="12"/>
    </row>
    <row r="16137" spans="7:7" x14ac:dyDescent="0.2">
      <c r="G16137" s="12"/>
    </row>
    <row r="16138" spans="7:7" x14ac:dyDescent="0.2">
      <c r="G16138" s="12"/>
    </row>
    <row r="16139" spans="7:7" x14ac:dyDescent="0.2">
      <c r="G16139" s="12"/>
    </row>
    <row r="16140" spans="7:7" x14ac:dyDescent="0.2">
      <c r="G16140" s="12"/>
    </row>
    <row r="16141" spans="7:7" x14ac:dyDescent="0.2">
      <c r="G16141" s="12"/>
    </row>
    <row r="16142" spans="7:7" x14ac:dyDescent="0.2">
      <c r="G16142" s="12"/>
    </row>
    <row r="16143" spans="7:7" x14ac:dyDescent="0.2">
      <c r="G16143" s="12"/>
    </row>
    <row r="16144" spans="7:7" x14ac:dyDescent="0.2">
      <c r="G16144" s="12"/>
    </row>
    <row r="16145" spans="7:7" x14ac:dyDescent="0.2">
      <c r="G16145" s="12"/>
    </row>
    <row r="16146" spans="7:7" x14ac:dyDescent="0.2">
      <c r="G16146" s="12"/>
    </row>
    <row r="16147" spans="7:7" x14ac:dyDescent="0.2">
      <c r="G16147" s="12"/>
    </row>
    <row r="16148" spans="7:7" x14ac:dyDescent="0.2">
      <c r="G16148" s="12"/>
    </row>
    <row r="16149" spans="7:7" x14ac:dyDescent="0.2">
      <c r="G16149" s="12"/>
    </row>
    <row r="16150" spans="7:7" x14ac:dyDescent="0.2">
      <c r="G16150" s="12"/>
    </row>
    <row r="16151" spans="7:7" x14ac:dyDescent="0.2">
      <c r="G16151" s="12"/>
    </row>
    <row r="16152" spans="7:7" x14ac:dyDescent="0.2">
      <c r="G16152" s="12"/>
    </row>
    <row r="16153" spans="7:7" x14ac:dyDescent="0.2">
      <c r="G16153" s="12"/>
    </row>
    <row r="16154" spans="7:7" x14ac:dyDescent="0.2">
      <c r="G16154" s="12"/>
    </row>
    <row r="16155" spans="7:7" x14ac:dyDescent="0.2">
      <c r="G16155" s="12"/>
    </row>
    <row r="16156" spans="7:7" x14ac:dyDescent="0.2">
      <c r="G16156" s="12"/>
    </row>
    <row r="16157" spans="7:7" x14ac:dyDescent="0.2">
      <c r="G16157" s="12"/>
    </row>
    <row r="16158" spans="7:7" x14ac:dyDescent="0.2">
      <c r="G16158" s="12"/>
    </row>
    <row r="16159" spans="7:7" x14ac:dyDescent="0.2">
      <c r="G16159" s="12"/>
    </row>
    <row r="16160" spans="7:7" x14ac:dyDescent="0.2">
      <c r="G16160" s="12"/>
    </row>
    <row r="16161" spans="7:7" x14ac:dyDescent="0.2">
      <c r="G16161" s="12"/>
    </row>
    <row r="16162" spans="7:7" x14ac:dyDescent="0.2">
      <c r="G16162" s="12"/>
    </row>
    <row r="16163" spans="7:7" x14ac:dyDescent="0.2">
      <c r="G16163" s="12"/>
    </row>
    <row r="16164" spans="7:7" x14ac:dyDescent="0.2">
      <c r="G16164" s="12"/>
    </row>
    <row r="16165" spans="7:7" x14ac:dyDescent="0.2">
      <c r="G16165" s="12"/>
    </row>
    <row r="16166" spans="7:7" x14ac:dyDescent="0.2">
      <c r="G16166" s="12"/>
    </row>
    <row r="16167" spans="7:7" x14ac:dyDescent="0.2">
      <c r="G16167" s="12"/>
    </row>
    <row r="16168" spans="7:7" x14ac:dyDescent="0.2">
      <c r="G16168" s="12"/>
    </row>
    <row r="16169" spans="7:7" x14ac:dyDescent="0.2">
      <c r="G16169" s="12"/>
    </row>
    <row r="16170" spans="7:7" x14ac:dyDescent="0.2">
      <c r="G16170" s="12"/>
    </row>
    <row r="16171" spans="7:7" x14ac:dyDescent="0.2">
      <c r="G16171" s="12"/>
    </row>
    <row r="16172" spans="7:7" x14ac:dyDescent="0.2">
      <c r="G16172" s="12"/>
    </row>
    <row r="16173" spans="7:7" x14ac:dyDescent="0.2">
      <c r="G16173" s="12"/>
    </row>
    <row r="16174" spans="7:7" x14ac:dyDescent="0.2">
      <c r="G16174" s="12"/>
    </row>
    <row r="16175" spans="7:7" x14ac:dyDescent="0.2">
      <c r="G16175" s="12"/>
    </row>
    <row r="16176" spans="7:7" x14ac:dyDescent="0.2">
      <c r="G16176" s="12"/>
    </row>
    <row r="16177" spans="7:7" x14ac:dyDescent="0.2">
      <c r="G16177" s="12"/>
    </row>
    <row r="16178" spans="7:7" x14ac:dyDescent="0.2">
      <c r="G16178" s="12"/>
    </row>
    <row r="16179" spans="7:7" x14ac:dyDescent="0.2">
      <c r="G16179" s="12"/>
    </row>
    <row r="16180" spans="7:7" x14ac:dyDescent="0.2">
      <c r="G16180" s="12"/>
    </row>
    <row r="16181" spans="7:7" x14ac:dyDescent="0.2">
      <c r="G16181" s="12"/>
    </row>
    <row r="16182" spans="7:7" x14ac:dyDescent="0.2">
      <c r="G16182" s="12"/>
    </row>
    <row r="16183" spans="7:7" x14ac:dyDescent="0.2">
      <c r="G16183" s="12"/>
    </row>
    <row r="16184" spans="7:7" x14ac:dyDescent="0.2">
      <c r="G16184" s="12"/>
    </row>
    <row r="16185" spans="7:7" x14ac:dyDescent="0.2">
      <c r="G16185" s="12"/>
    </row>
    <row r="16186" spans="7:7" x14ac:dyDescent="0.2">
      <c r="G16186" s="12"/>
    </row>
    <row r="16187" spans="7:7" x14ac:dyDescent="0.2">
      <c r="G16187" s="12"/>
    </row>
    <row r="16188" spans="7:7" x14ac:dyDescent="0.2">
      <c r="G16188" s="12"/>
    </row>
    <row r="16189" spans="7:7" x14ac:dyDescent="0.2">
      <c r="G16189" s="12"/>
    </row>
    <row r="16190" spans="7:7" x14ac:dyDescent="0.2">
      <c r="G16190" s="12"/>
    </row>
    <row r="16191" spans="7:7" x14ac:dyDescent="0.2">
      <c r="G16191" s="12"/>
    </row>
    <row r="16192" spans="7:7" x14ac:dyDescent="0.2">
      <c r="G16192" s="12"/>
    </row>
    <row r="16193" spans="7:7" x14ac:dyDescent="0.2">
      <c r="G16193" s="12"/>
    </row>
    <row r="16194" spans="7:7" x14ac:dyDescent="0.2">
      <c r="G16194" s="12"/>
    </row>
    <row r="16195" spans="7:7" x14ac:dyDescent="0.2">
      <c r="G16195" s="12"/>
    </row>
    <row r="16196" spans="7:7" x14ac:dyDescent="0.2">
      <c r="G16196" s="12"/>
    </row>
    <row r="16197" spans="7:7" x14ac:dyDescent="0.2">
      <c r="G16197" s="12"/>
    </row>
    <row r="16198" spans="7:7" x14ac:dyDescent="0.2">
      <c r="G16198" s="12"/>
    </row>
    <row r="16199" spans="7:7" x14ac:dyDescent="0.2">
      <c r="G16199" s="12"/>
    </row>
    <row r="16200" spans="7:7" x14ac:dyDescent="0.2">
      <c r="G16200" s="12"/>
    </row>
    <row r="16201" spans="7:7" x14ac:dyDescent="0.2">
      <c r="G16201" s="12"/>
    </row>
    <row r="16202" spans="7:7" x14ac:dyDescent="0.2">
      <c r="G16202" s="12"/>
    </row>
    <row r="16203" spans="7:7" x14ac:dyDescent="0.2">
      <c r="G16203" s="12"/>
    </row>
    <row r="16204" spans="7:7" x14ac:dyDescent="0.2">
      <c r="G16204" s="12"/>
    </row>
    <row r="16205" spans="7:7" x14ac:dyDescent="0.2">
      <c r="G16205" s="12"/>
    </row>
    <row r="16206" spans="7:7" x14ac:dyDescent="0.2">
      <c r="G16206" s="12"/>
    </row>
    <row r="16207" spans="7:7" x14ac:dyDescent="0.2">
      <c r="G16207" s="12"/>
    </row>
    <row r="16208" spans="7:7" x14ac:dyDescent="0.2">
      <c r="G16208" s="12"/>
    </row>
    <row r="16209" spans="7:7" x14ac:dyDescent="0.2">
      <c r="G16209" s="12"/>
    </row>
    <row r="16210" spans="7:7" x14ac:dyDescent="0.2">
      <c r="G16210" s="12"/>
    </row>
    <row r="16211" spans="7:7" x14ac:dyDescent="0.2">
      <c r="G16211" s="12"/>
    </row>
    <row r="16212" spans="7:7" x14ac:dyDescent="0.2">
      <c r="G16212" s="12"/>
    </row>
    <row r="16213" spans="7:7" x14ac:dyDescent="0.2">
      <c r="G16213" s="12"/>
    </row>
    <row r="16214" spans="7:7" x14ac:dyDescent="0.2">
      <c r="G16214" s="12"/>
    </row>
    <row r="16215" spans="7:7" x14ac:dyDescent="0.2">
      <c r="G16215" s="12"/>
    </row>
    <row r="16216" spans="7:7" x14ac:dyDescent="0.2">
      <c r="G16216" s="12"/>
    </row>
    <row r="16217" spans="7:7" x14ac:dyDescent="0.2">
      <c r="G16217" s="12"/>
    </row>
    <row r="16218" spans="7:7" x14ac:dyDescent="0.2">
      <c r="G16218" s="12"/>
    </row>
    <row r="16219" spans="7:7" x14ac:dyDescent="0.2">
      <c r="G16219" s="12"/>
    </row>
    <row r="16220" spans="7:7" x14ac:dyDescent="0.2">
      <c r="G16220" s="12"/>
    </row>
    <row r="16221" spans="7:7" x14ac:dyDescent="0.2">
      <c r="G16221" s="12"/>
    </row>
    <row r="16222" spans="7:7" x14ac:dyDescent="0.2">
      <c r="G16222" s="12"/>
    </row>
    <row r="16223" spans="7:7" x14ac:dyDescent="0.2">
      <c r="G16223" s="12"/>
    </row>
    <row r="16224" spans="7:7" x14ac:dyDescent="0.2">
      <c r="G16224" s="12"/>
    </row>
    <row r="16225" spans="7:7" x14ac:dyDescent="0.2">
      <c r="G16225" s="12"/>
    </row>
    <row r="16226" spans="7:7" x14ac:dyDescent="0.2">
      <c r="G16226" s="12"/>
    </row>
    <row r="16227" spans="7:7" x14ac:dyDescent="0.2">
      <c r="G16227" s="12"/>
    </row>
    <row r="16228" spans="7:7" x14ac:dyDescent="0.2">
      <c r="G16228" s="12"/>
    </row>
    <row r="16229" spans="7:7" x14ac:dyDescent="0.2">
      <c r="G16229" s="12"/>
    </row>
    <row r="16230" spans="7:7" x14ac:dyDescent="0.2">
      <c r="G16230" s="12"/>
    </row>
    <row r="16231" spans="7:7" x14ac:dyDescent="0.2">
      <c r="G16231" s="12"/>
    </row>
    <row r="16232" spans="7:7" x14ac:dyDescent="0.2">
      <c r="G16232" s="12"/>
    </row>
    <row r="16233" spans="7:7" x14ac:dyDescent="0.2">
      <c r="G16233" s="12"/>
    </row>
    <row r="16234" spans="7:7" x14ac:dyDescent="0.2">
      <c r="G16234" s="12"/>
    </row>
    <row r="16235" spans="7:7" x14ac:dyDescent="0.2">
      <c r="G16235" s="12"/>
    </row>
    <row r="16236" spans="7:7" x14ac:dyDescent="0.2">
      <c r="G16236" s="12"/>
    </row>
    <row r="16237" spans="7:7" x14ac:dyDescent="0.2">
      <c r="G16237" s="12"/>
    </row>
    <row r="16238" spans="7:7" x14ac:dyDescent="0.2">
      <c r="G16238" s="12"/>
    </row>
    <row r="16239" spans="7:7" x14ac:dyDescent="0.2">
      <c r="G16239" s="12"/>
    </row>
    <row r="16240" spans="7:7" x14ac:dyDescent="0.2">
      <c r="G16240" s="12"/>
    </row>
    <row r="16241" spans="7:7" x14ac:dyDescent="0.2">
      <c r="G16241" s="12"/>
    </row>
    <row r="16242" spans="7:7" x14ac:dyDescent="0.2">
      <c r="G16242" s="12"/>
    </row>
    <row r="16243" spans="7:7" x14ac:dyDescent="0.2">
      <c r="G16243" s="12"/>
    </row>
    <row r="16244" spans="7:7" x14ac:dyDescent="0.2">
      <c r="G16244" s="12"/>
    </row>
    <row r="16245" spans="7:7" x14ac:dyDescent="0.2">
      <c r="G16245" s="12"/>
    </row>
    <row r="16246" spans="7:7" x14ac:dyDescent="0.2">
      <c r="G16246" s="12"/>
    </row>
    <row r="16247" spans="7:7" x14ac:dyDescent="0.2">
      <c r="G16247" s="12"/>
    </row>
    <row r="16248" spans="7:7" x14ac:dyDescent="0.2">
      <c r="G16248" s="12"/>
    </row>
    <row r="16249" spans="7:7" x14ac:dyDescent="0.2">
      <c r="G16249" s="12"/>
    </row>
    <row r="16250" spans="7:7" x14ac:dyDescent="0.2">
      <c r="G16250" s="12"/>
    </row>
    <row r="16251" spans="7:7" x14ac:dyDescent="0.2">
      <c r="G16251" s="12"/>
    </row>
    <row r="16252" spans="7:7" x14ac:dyDescent="0.2">
      <c r="G16252" s="12"/>
    </row>
    <row r="16253" spans="7:7" x14ac:dyDescent="0.2">
      <c r="G16253" s="12"/>
    </row>
    <row r="16254" spans="7:7" x14ac:dyDescent="0.2">
      <c r="G16254" s="12"/>
    </row>
    <row r="16255" spans="7:7" x14ac:dyDescent="0.2">
      <c r="G16255" s="12"/>
    </row>
    <row r="16256" spans="7:7" x14ac:dyDescent="0.2">
      <c r="G16256" s="12"/>
    </row>
    <row r="16257" spans="7:7" x14ac:dyDescent="0.2">
      <c r="G16257" s="12"/>
    </row>
    <row r="16258" spans="7:7" x14ac:dyDescent="0.2">
      <c r="G16258" s="12"/>
    </row>
    <row r="16259" spans="7:7" x14ac:dyDescent="0.2">
      <c r="G16259" s="12"/>
    </row>
    <row r="16260" spans="7:7" x14ac:dyDescent="0.2">
      <c r="G16260" s="12"/>
    </row>
    <row r="16261" spans="7:7" x14ac:dyDescent="0.2">
      <c r="G16261" s="12"/>
    </row>
    <row r="16262" spans="7:7" x14ac:dyDescent="0.2">
      <c r="G16262" s="12"/>
    </row>
    <row r="16263" spans="7:7" x14ac:dyDescent="0.2">
      <c r="G16263" s="12"/>
    </row>
    <row r="16264" spans="7:7" x14ac:dyDescent="0.2">
      <c r="G16264" s="12"/>
    </row>
    <row r="16265" spans="7:7" x14ac:dyDescent="0.2">
      <c r="G16265" s="12"/>
    </row>
    <row r="16266" spans="7:7" x14ac:dyDescent="0.2">
      <c r="G16266" s="12"/>
    </row>
    <row r="16267" spans="7:7" x14ac:dyDescent="0.2">
      <c r="G16267" s="12"/>
    </row>
    <row r="16268" spans="7:7" x14ac:dyDescent="0.2">
      <c r="G16268" s="12"/>
    </row>
    <row r="16269" spans="7:7" x14ac:dyDescent="0.2">
      <c r="G16269" s="12"/>
    </row>
    <row r="16270" spans="7:7" x14ac:dyDescent="0.2">
      <c r="G16270" s="12"/>
    </row>
    <row r="16271" spans="7:7" x14ac:dyDescent="0.2">
      <c r="G16271" s="12"/>
    </row>
    <row r="16272" spans="7:7" x14ac:dyDescent="0.2">
      <c r="G16272" s="12"/>
    </row>
    <row r="16273" spans="7:7" x14ac:dyDescent="0.2">
      <c r="G16273" s="12"/>
    </row>
    <row r="16274" spans="7:7" x14ac:dyDescent="0.2">
      <c r="G16274" s="12"/>
    </row>
    <row r="16275" spans="7:7" x14ac:dyDescent="0.2">
      <c r="G16275" s="12"/>
    </row>
    <row r="16276" spans="7:7" x14ac:dyDescent="0.2">
      <c r="G16276" s="12"/>
    </row>
    <row r="16277" spans="7:7" x14ac:dyDescent="0.2">
      <c r="G16277" s="12"/>
    </row>
    <row r="16278" spans="7:7" x14ac:dyDescent="0.2">
      <c r="G16278" s="12"/>
    </row>
    <row r="16279" spans="7:7" x14ac:dyDescent="0.2">
      <c r="G16279" s="12"/>
    </row>
    <row r="16280" spans="7:7" x14ac:dyDescent="0.2">
      <c r="G16280" s="12"/>
    </row>
    <row r="16281" spans="7:7" x14ac:dyDescent="0.2">
      <c r="G16281" s="12"/>
    </row>
    <row r="16282" spans="7:7" x14ac:dyDescent="0.2">
      <c r="G16282" s="12"/>
    </row>
    <row r="16283" spans="7:7" x14ac:dyDescent="0.2">
      <c r="G16283" s="12"/>
    </row>
    <row r="16284" spans="7:7" x14ac:dyDescent="0.2">
      <c r="G16284" s="12"/>
    </row>
    <row r="16285" spans="7:7" x14ac:dyDescent="0.2">
      <c r="G16285" s="12"/>
    </row>
    <row r="16286" spans="7:7" x14ac:dyDescent="0.2">
      <c r="G16286" s="12"/>
    </row>
    <row r="16287" spans="7:7" x14ac:dyDescent="0.2">
      <c r="G16287" s="12"/>
    </row>
    <row r="16288" spans="7:7" x14ac:dyDescent="0.2">
      <c r="G16288" s="12"/>
    </row>
    <row r="16289" spans="7:7" x14ac:dyDescent="0.2">
      <c r="G16289" s="12"/>
    </row>
    <row r="16290" spans="7:7" x14ac:dyDescent="0.2">
      <c r="G16290" s="12"/>
    </row>
    <row r="16291" spans="7:7" x14ac:dyDescent="0.2">
      <c r="G16291" s="12"/>
    </row>
    <row r="16292" spans="7:7" x14ac:dyDescent="0.2">
      <c r="G16292" s="12"/>
    </row>
    <row r="16293" spans="7:7" x14ac:dyDescent="0.2">
      <c r="G16293" s="12"/>
    </row>
    <row r="16294" spans="7:7" x14ac:dyDescent="0.2">
      <c r="G16294" s="12"/>
    </row>
    <row r="16295" spans="7:7" x14ac:dyDescent="0.2">
      <c r="G16295" s="12"/>
    </row>
    <row r="16296" spans="7:7" x14ac:dyDescent="0.2">
      <c r="G16296" s="12"/>
    </row>
    <row r="16297" spans="7:7" x14ac:dyDescent="0.2">
      <c r="G16297" s="12"/>
    </row>
    <row r="16298" spans="7:7" x14ac:dyDescent="0.2">
      <c r="G16298" s="12"/>
    </row>
    <row r="16299" spans="7:7" x14ac:dyDescent="0.2">
      <c r="G16299" s="12"/>
    </row>
    <row r="16300" spans="7:7" x14ac:dyDescent="0.2">
      <c r="G16300" s="12"/>
    </row>
    <row r="16301" spans="7:7" x14ac:dyDescent="0.2">
      <c r="G16301" s="12"/>
    </row>
    <row r="16302" spans="7:7" x14ac:dyDescent="0.2">
      <c r="G16302" s="12"/>
    </row>
    <row r="16303" spans="7:7" x14ac:dyDescent="0.2">
      <c r="G16303" s="12"/>
    </row>
    <row r="16304" spans="7:7" x14ac:dyDescent="0.2">
      <c r="G16304" s="12"/>
    </row>
    <row r="16305" spans="7:7" x14ac:dyDescent="0.2">
      <c r="G16305" s="12"/>
    </row>
    <row r="16306" spans="7:7" x14ac:dyDescent="0.2">
      <c r="G16306" s="12"/>
    </row>
    <row r="16307" spans="7:7" x14ac:dyDescent="0.2">
      <c r="G16307" s="12"/>
    </row>
    <row r="16308" spans="7:7" x14ac:dyDescent="0.2">
      <c r="G16308" s="12"/>
    </row>
    <row r="16309" spans="7:7" x14ac:dyDescent="0.2">
      <c r="G16309" s="12"/>
    </row>
    <row r="16310" spans="7:7" x14ac:dyDescent="0.2">
      <c r="G16310" s="12"/>
    </row>
    <row r="16311" spans="7:7" x14ac:dyDescent="0.2">
      <c r="G16311" s="12"/>
    </row>
    <row r="16312" spans="7:7" x14ac:dyDescent="0.2">
      <c r="G16312" s="12"/>
    </row>
    <row r="16313" spans="7:7" x14ac:dyDescent="0.2">
      <c r="G16313" s="12"/>
    </row>
    <row r="16314" spans="7:7" x14ac:dyDescent="0.2">
      <c r="G16314" s="12"/>
    </row>
    <row r="16315" spans="7:7" x14ac:dyDescent="0.2">
      <c r="G16315" s="12"/>
    </row>
    <row r="16316" spans="7:7" x14ac:dyDescent="0.2">
      <c r="G16316" s="12"/>
    </row>
    <row r="16317" spans="7:7" x14ac:dyDescent="0.2">
      <c r="G16317" s="12"/>
    </row>
    <row r="16318" spans="7:7" x14ac:dyDescent="0.2">
      <c r="G16318" s="12"/>
    </row>
    <row r="16319" spans="7:7" x14ac:dyDescent="0.2">
      <c r="G16319" s="12"/>
    </row>
    <row r="16320" spans="7:7" x14ac:dyDescent="0.2">
      <c r="G16320" s="12"/>
    </row>
    <row r="16321" spans="7:7" x14ac:dyDescent="0.2">
      <c r="G16321" s="12"/>
    </row>
    <row r="16322" spans="7:7" x14ac:dyDescent="0.2">
      <c r="G16322" s="12"/>
    </row>
    <row r="16323" spans="7:7" x14ac:dyDescent="0.2">
      <c r="G16323" s="12"/>
    </row>
    <row r="16324" spans="7:7" x14ac:dyDescent="0.2">
      <c r="G16324" s="12"/>
    </row>
    <row r="16325" spans="7:7" x14ac:dyDescent="0.2">
      <c r="G16325" s="12"/>
    </row>
    <row r="16326" spans="7:7" x14ac:dyDescent="0.2">
      <c r="G16326" s="12"/>
    </row>
    <row r="16327" spans="7:7" x14ac:dyDescent="0.2">
      <c r="G16327" s="12"/>
    </row>
    <row r="16328" spans="7:7" x14ac:dyDescent="0.2">
      <c r="G16328" s="12"/>
    </row>
    <row r="16329" spans="7:7" x14ac:dyDescent="0.2">
      <c r="G16329" s="12"/>
    </row>
    <row r="16330" spans="7:7" x14ac:dyDescent="0.2">
      <c r="G16330" s="12"/>
    </row>
    <row r="16331" spans="7:7" x14ac:dyDescent="0.2">
      <c r="G16331" s="12"/>
    </row>
    <row r="16332" spans="7:7" x14ac:dyDescent="0.2">
      <c r="G16332" s="12"/>
    </row>
    <row r="16333" spans="7:7" x14ac:dyDescent="0.2">
      <c r="G16333" s="12"/>
    </row>
    <row r="16334" spans="7:7" x14ac:dyDescent="0.2">
      <c r="G16334" s="12"/>
    </row>
    <row r="16335" spans="7:7" x14ac:dyDescent="0.2">
      <c r="G16335" s="12"/>
    </row>
    <row r="16336" spans="7:7" x14ac:dyDescent="0.2">
      <c r="G16336" s="12"/>
    </row>
    <row r="16337" spans="7:7" x14ac:dyDescent="0.2">
      <c r="G16337" s="12"/>
    </row>
    <row r="16338" spans="7:7" x14ac:dyDescent="0.2">
      <c r="G16338" s="12"/>
    </row>
    <row r="16339" spans="7:7" x14ac:dyDescent="0.2">
      <c r="G16339" s="12"/>
    </row>
    <row r="16340" spans="7:7" x14ac:dyDescent="0.2">
      <c r="G16340" s="12"/>
    </row>
    <row r="16341" spans="7:7" x14ac:dyDescent="0.2">
      <c r="G16341" s="12"/>
    </row>
    <row r="16342" spans="7:7" x14ac:dyDescent="0.2">
      <c r="G16342" s="12"/>
    </row>
    <row r="16343" spans="7:7" x14ac:dyDescent="0.2">
      <c r="G16343" s="12"/>
    </row>
    <row r="16344" spans="7:7" x14ac:dyDescent="0.2">
      <c r="G16344" s="12"/>
    </row>
    <row r="16345" spans="7:7" x14ac:dyDescent="0.2">
      <c r="G16345" s="12"/>
    </row>
    <row r="16346" spans="7:7" x14ac:dyDescent="0.2">
      <c r="G16346" s="12"/>
    </row>
    <row r="16347" spans="7:7" x14ac:dyDescent="0.2">
      <c r="G16347" s="12"/>
    </row>
    <row r="16348" spans="7:7" x14ac:dyDescent="0.2">
      <c r="G16348" s="12"/>
    </row>
    <row r="16349" spans="7:7" x14ac:dyDescent="0.2">
      <c r="G16349" s="12"/>
    </row>
    <row r="16350" spans="7:7" x14ac:dyDescent="0.2">
      <c r="G16350" s="12"/>
    </row>
    <row r="16351" spans="7:7" x14ac:dyDescent="0.2">
      <c r="G16351" s="12"/>
    </row>
    <row r="16352" spans="7:7" x14ac:dyDescent="0.2">
      <c r="G16352" s="12"/>
    </row>
    <row r="16353" spans="7:7" x14ac:dyDescent="0.2">
      <c r="G16353" s="12"/>
    </row>
    <row r="16354" spans="7:7" x14ac:dyDescent="0.2">
      <c r="G16354" s="12"/>
    </row>
    <row r="16355" spans="7:7" x14ac:dyDescent="0.2">
      <c r="G16355" s="12"/>
    </row>
    <row r="16356" spans="7:7" x14ac:dyDescent="0.2">
      <c r="G16356" s="12"/>
    </row>
    <row r="16357" spans="7:7" x14ac:dyDescent="0.2">
      <c r="G16357" s="12"/>
    </row>
    <row r="16358" spans="7:7" x14ac:dyDescent="0.2">
      <c r="G16358" s="12"/>
    </row>
    <row r="16359" spans="7:7" x14ac:dyDescent="0.2">
      <c r="G16359" s="12"/>
    </row>
    <row r="16360" spans="7:7" x14ac:dyDescent="0.2">
      <c r="G16360" s="12"/>
    </row>
    <row r="16361" spans="7:7" x14ac:dyDescent="0.2">
      <c r="G16361" s="12"/>
    </row>
    <row r="16362" spans="7:7" x14ac:dyDescent="0.2">
      <c r="G16362" s="12"/>
    </row>
    <row r="16363" spans="7:7" x14ac:dyDescent="0.2">
      <c r="G16363" s="12"/>
    </row>
    <row r="16364" spans="7:7" x14ac:dyDescent="0.2">
      <c r="G16364" s="12"/>
    </row>
    <row r="16365" spans="7:7" x14ac:dyDescent="0.2">
      <c r="G16365" s="12"/>
    </row>
    <row r="16366" spans="7:7" x14ac:dyDescent="0.2">
      <c r="G16366" s="12"/>
    </row>
    <row r="16367" spans="7:7" x14ac:dyDescent="0.2">
      <c r="G16367" s="12"/>
    </row>
    <row r="16368" spans="7:7" x14ac:dyDescent="0.2">
      <c r="G16368" s="12"/>
    </row>
    <row r="16369" spans="7:7" x14ac:dyDescent="0.2">
      <c r="G16369" s="12"/>
    </row>
    <row r="16370" spans="7:7" x14ac:dyDescent="0.2">
      <c r="G16370" s="12"/>
    </row>
    <row r="16371" spans="7:7" x14ac:dyDescent="0.2">
      <c r="G16371" s="12"/>
    </row>
    <row r="16372" spans="7:7" x14ac:dyDescent="0.2">
      <c r="G16372" s="12"/>
    </row>
    <row r="16373" spans="7:7" x14ac:dyDescent="0.2">
      <c r="G16373" s="12"/>
    </row>
    <row r="16374" spans="7:7" x14ac:dyDescent="0.2">
      <c r="G16374" s="12"/>
    </row>
    <row r="16375" spans="7:7" x14ac:dyDescent="0.2">
      <c r="G16375" s="12"/>
    </row>
    <row r="16376" spans="7:7" x14ac:dyDescent="0.2">
      <c r="G16376" s="12"/>
    </row>
    <row r="16377" spans="7:7" x14ac:dyDescent="0.2">
      <c r="G16377" s="12"/>
    </row>
    <row r="16378" spans="7:7" x14ac:dyDescent="0.2">
      <c r="G16378" s="12"/>
    </row>
    <row r="16379" spans="7:7" x14ac:dyDescent="0.2">
      <c r="G16379" s="12"/>
    </row>
    <row r="16380" spans="7:7" x14ac:dyDescent="0.2">
      <c r="G16380" s="12"/>
    </row>
    <row r="16381" spans="7:7" x14ac:dyDescent="0.2">
      <c r="G16381" s="12"/>
    </row>
    <row r="16382" spans="7:7" x14ac:dyDescent="0.2">
      <c r="G16382" s="12"/>
    </row>
    <row r="16383" spans="7:7" x14ac:dyDescent="0.2">
      <c r="G16383" s="12"/>
    </row>
    <row r="16384" spans="7:7" x14ac:dyDescent="0.2">
      <c r="G16384" s="12"/>
    </row>
    <row r="16385" spans="7:7" x14ac:dyDescent="0.2">
      <c r="G16385" s="12"/>
    </row>
    <row r="16386" spans="7:7" x14ac:dyDescent="0.2">
      <c r="G16386" s="12"/>
    </row>
    <row r="16387" spans="7:7" x14ac:dyDescent="0.2">
      <c r="G16387" s="12"/>
    </row>
    <row r="16388" spans="7:7" x14ac:dyDescent="0.2">
      <c r="G16388" s="12"/>
    </row>
    <row r="16389" spans="7:7" x14ac:dyDescent="0.2">
      <c r="G16389" s="12"/>
    </row>
    <row r="16390" spans="7:7" x14ac:dyDescent="0.2">
      <c r="G16390" s="12"/>
    </row>
    <row r="16391" spans="7:7" x14ac:dyDescent="0.2">
      <c r="G16391" s="12"/>
    </row>
    <row r="16392" spans="7:7" x14ac:dyDescent="0.2">
      <c r="G16392" s="12"/>
    </row>
    <row r="16393" spans="7:7" x14ac:dyDescent="0.2">
      <c r="G16393" s="12"/>
    </row>
    <row r="16394" spans="7:7" x14ac:dyDescent="0.2">
      <c r="G16394" s="12"/>
    </row>
    <row r="16395" spans="7:7" x14ac:dyDescent="0.2">
      <c r="G16395" s="12"/>
    </row>
    <row r="16396" spans="7:7" x14ac:dyDescent="0.2">
      <c r="G16396" s="12"/>
    </row>
    <row r="16397" spans="7:7" x14ac:dyDescent="0.2">
      <c r="G16397" s="12"/>
    </row>
    <row r="16398" spans="7:7" x14ac:dyDescent="0.2">
      <c r="G16398" s="12"/>
    </row>
    <row r="16399" spans="7:7" x14ac:dyDescent="0.2">
      <c r="G16399" s="12"/>
    </row>
    <row r="16400" spans="7:7" x14ac:dyDescent="0.2">
      <c r="G16400" s="12"/>
    </row>
    <row r="16401" spans="7:7" x14ac:dyDescent="0.2">
      <c r="G16401" s="12"/>
    </row>
    <row r="16402" spans="7:7" x14ac:dyDescent="0.2">
      <c r="G16402" s="12"/>
    </row>
    <row r="16403" spans="7:7" x14ac:dyDescent="0.2">
      <c r="G16403" s="12"/>
    </row>
    <row r="16404" spans="7:7" x14ac:dyDescent="0.2">
      <c r="G16404" s="12"/>
    </row>
    <row r="16405" spans="7:7" x14ac:dyDescent="0.2">
      <c r="G16405" s="12"/>
    </row>
    <row r="16406" spans="7:7" x14ac:dyDescent="0.2">
      <c r="G16406" s="12"/>
    </row>
    <row r="16407" spans="7:7" x14ac:dyDescent="0.2">
      <c r="G16407" s="12"/>
    </row>
    <row r="16408" spans="7:7" x14ac:dyDescent="0.2">
      <c r="G16408" s="12"/>
    </row>
    <row r="16409" spans="7:7" x14ac:dyDescent="0.2">
      <c r="G16409" s="12"/>
    </row>
    <row r="16410" spans="7:7" x14ac:dyDescent="0.2">
      <c r="G16410" s="12"/>
    </row>
    <row r="16411" spans="7:7" x14ac:dyDescent="0.2">
      <c r="G16411" s="12"/>
    </row>
    <row r="16412" spans="7:7" x14ac:dyDescent="0.2">
      <c r="G16412" s="12"/>
    </row>
    <row r="16413" spans="7:7" x14ac:dyDescent="0.2">
      <c r="G16413" s="12"/>
    </row>
    <row r="16414" spans="7:7" x14ac:dyDescent="0.2">
      <c r="G16414" s="12"/>
    </row>
    <row r="16415" spans="7:7" x14ac:dyDescent="0.2">
      <c r="G16415" s="12"/>
    </row>
    <row r="16416" spans="7:7" x14ac:dyDescent="0.2">
      <c r="G16416" s="12"/>
    </row>
    <row r="16417" spans="7:7" x14ac:dyDescent="0.2">
      <c r="G16417" s="12"/>
    </row>
    <row r="16418" spans="7:7" x14ac:dyDescent="0.2">
      <c r="G16418" s="12"/>
    </row>
    <row r="16419" spans="7:7" x14ac:dyDescent="0.2">
      <c r="G16419" s="12"/>
    </row>
    <row r="16420" spans="7:7" x14ac:dyDescent="0.2">
      <c r="G16420" s="12"/>
    </row>
    <row r="16421" spans="7:7" x14ac:dyDescent="0.2">
      <c r="G16421" s="12"/>
    </row>
    <row r="16422" spans="7:7" x14ac:dyDescent="0.2">
      <c r="G16422" s="12"/>
    </row>
    <row r="16423" spans="7:7" x14ac:dyDescent="0.2">
      <c r="G16423" s="12"/>
    </row>
    <row r="16424" spans="7:7" x14ac:dyDescent="0.2">
      <c r="G16424" s="12"/>
    </row>
    <row r="16425" spans="7:7" x14ac:dyDescent="0.2">
      <c r="G16425" s="12"/>
    </row>
    <row r="16426" spans="7:7" x14ac:dyDescent="0.2">
      <c r="G16426" s="12"/>
    </row>
    <row r="16427" spans="7:7" x14ac:dyDescent="0.2">
      <c r="G16427" s="12"/>
    </row>
    <row r="16428" spans="7:7" x14ac:dyDescent="0.2">
      <c r="G16428" s="12"/>
    </row>
    <row r="16429" spans="7:7" x14ac:dyDescent="0.2">
      <c r="G16429" s="12"/>
    </row>
    <row r="16430" spans="7:7" x14ac:dyDescent="0.2">
      <c r="G16430" s="12"/>
    </row>
    <row r="16431" spans="7:7" x14ac:dyDescent="0.2">
      <c r="G16431" s="12"/>
    </row>
    <row r="16432" spans="7:7" x14ac:dyDescent="0.2">
      <c r="G16432" s="12"/>
    </row>
    <row r="16433" spans="7:7" x14ac:dyDescent="0.2">
      <c r="G16433" s="12"/>
    </row>
    <row r="16434" spans="7:7" x14ac:dyDescent="0.2">
      <c r="G16434" s="12"/>
    </row>
    <row r="16435" spans="7:7" x14ac:dyDescent="0.2">
      <c r="G16435" s="12"/>
    </row>
    <row r="16436" spans="7:7" x14ac:dyDescent="0.2">
      <c r="G16436" s="12"/>
    </row>
    <row r="16437" spans="7:7" x14ac:dyDescent="0.2">
      <c r="G16437" s="12"/>
    </row>
    <row r="16438" spans="7:7" x14ac:dyDescent="0.2">
      <c r="G16438" s="12"/>
    </row>
    <row r="16439" spans="7:7" x14ac:dyDescent="0.2">
      <c r="G16439" s="12"/>
    </row>
    <row r="16440" spans="7:7" x14ac:dyDescent="0.2">
      <c r="G16440" s="12"/>
    </row>
    <row r="16441" spans="7:7" x14ac:dyDescent="0.2">
      <c r="G16441" s="12"/>
    </row>
    <row r="16442" spans="7:7" x14ac:dyDescent="0.2">
      <c r="G16442" s="12"/>
    </row>
    <row r="16443" spans="7:7" x14ac:dyDescent="0.2">
      <c r="G16443" s="12"/>
    </row>
    <row r="16444" spans="7:7" x14ac:dyDescent="0.2">
      <c r="G16444" s="12"/>
    </row>
    <row r="16445" spans="7:7" x14ac:dyDescent="0.2">
      <c r="G16445" s="12"/>
    </row>
    <row r="16446" spans="7:7" x14ac:dyDescent="0.2">
      <c r="G16446" s="12"/>
    </row>
    <row r="16447" spans="7:7" x14ac:dyDescent="0.2">
      <c r="G16447" s="12"/>
    </row>
    <row r="16448" spans="7:7" x14ac:dyDescent="0.2">
      <c r="G16448" s="12"/>
    </row>
    <row r="16449" spans="7:7" x14ac:dyDescent="0.2">
      <c r="G16449" s="12"/>
    </row>
    <row r="16450" spans="7:7" x14ac:dyDescent="0.2">
      <c r="G16450" s="12"/>
    </row>
    <row r="16451" spans="7:7" x14ac:dyDescent="0.2">
      <c r="G16451" s="12"/>
    </row>
    <row r="16452" spans="7:7" x14ac:dyDescent="0.2">
      <c r="G16452" s="12"/>
    </row>
    <row r="16453" spans="7:7" x14ac:dyDescent="0.2">
      <c r="G16453" s="12"/>
    </row>
    <row r="16454" spans="7:7" x14ac:dyDescent="0.2">
      <c r="G16454" s="12"/>
    </row>
    <row r="16455" spans="7:7" x14ac:dyDescent="0.2">
      <c r="G16455" s="12"/>
    </row>
    <row r="16456" spans="7:7" x14ac:dyDescent="0.2">
      <c r="G16456" s="12"/>
    </row>
    <row r="16457" spans="7:7" x14ac:dyDescent="0.2">
      <c r="G16457" s="12"/>
    </row>
    <row r="16458" spans="7:7" x14ac:dyDescent="0.2">
      <c r="G16458" s="12"/>
    </row>
    <row r="16459" spans="7:7" x14ac:dyDescent="0.2">
      <c r="G16459" s="12"/>
    </row>
    <row r="16460" spans="7:7" x14ac:dyDescent="0.2">
      <c r="G16460" s="12"/>
    </row>
    <row r="16461" spans="7:7" x14ac:dyDescent="0.2">
      <c r="G16461" s="12"/>
    </row>
    <row r="16462" spans="7:7" x14ac:dyDescent="0.2">
      <c r="G16462" s="12"/>
    </row>
    <row r="16463" spans="7:7" x14ac:dyDescent="0.2">
      <c r="G16463" s="12"/>
    </row>
    <row r="16464" spans="7:7" x14ac:dyDescent="0.2">
      <c r="G16464" s="12"/>
    </row>
    <row r="16465" spans="7:7" x14ac:dyDescent="0.2">
      <c r="G16465" s="12"/>
    </row>
    <row r="16466" spans="7:7" x14ac:dyDescent="0.2">
      <c r="G16466" s="12"/>
    </row>
    <row r="16467" spans="7:7" x14ac:dyDescent="0.2">
      <c r="G16467" s="12"/>
    </row>
    <row r="16468" spans="7:7" x14ac:dyDescent="0.2">
      <c r="G16468" s="12"/>
    </row>
    <row r="16469" spans="7:7" x14ac:dyDescent="0.2">
      <c r="G16469" s="12"/>
    </row>
    <row r="16470" spans="7:7" x14ac:dyDescent="0.2">
      <c r="G16470" s="12"/>
    </row>
    <row r="16471" spans="7:7" x14ac:dyDescent="0.2">
      <c r="G16471" s="12"/>
    </row>
    <row r="16472" spans="7:7" x14ac:dyDescent="0.2">
      <c r="G16472" s="12"/>
    </row>
    <row r="16473" spans="7:7" x14ac:dyDescent="0.2">
      <c r="G16473" s="12"/>
    </row>
    <row r="16474" spans="7:7" x14ac:dyDescent="0.2">
      <c r="G16474" s="12"/>
    </row>
    <row r="16475" spans="7:7" x14ac:dyDescent="0.2">
      <c r="G16475" s="12"/>
    </row>
    <row r="16476" spans="7:7" x14ac:dyDescent="0.2">
      <c r="G16476" s="12"/>
    </row>
    <row r="16477" spans="7:7" x14ac:dyDescent="0.2">
      <c r="G16477" s="12"/>
    </row>
    <row r="16478" spans="7:7" x14ac:dyDescent="0.2">
      <c r="G16478" s="12"/>
    </row>
    <row r="16479" spans="7:7" x14ac:dyDescent="0.2">
      <c r="G16479" s="12"/>
    </row>
    <row r="16480" spans="7:7" x14ac:dyDescent="0.2">
      <c r="G16480" s="12"/>
    </row>
    <row r="16481" spans="7:7" x14ac:dyDescent="0.2">
      <c r="G16481" s="12"/>
    </row>
    <row r="16482" spans="7:7" x14ac:dyDescent="0.2">
      <c r="G16482" s="12"/>
    </row>
    <row r="16483" spans="7:7" x14ac:dyDescent="0.2">
      <c r="G16483" s="12"/>
    </row>
    <row r="16484" spans="7:7" x14ac:dyDescent="0.2">
      <c r="G16484" s="12"/>
    </row>
    <row r="16485" spans="7:7" x14ac:dyDescent="0.2">
      <c r="G16485" s="12"/>
    </row>
    <row r="16486" spans="7:7" x14ac:dyDescent="0.2">
      <c r="G16486" s="12"/>
    </row>
    <row r="16487" spans="7:7" x14ac:dyDescent="0.2">
      <c r="G16487" s="12"/>
    </row>
    <row r="16488" spans="7:7" x14ac:dyDescent="0.2">
      <c r="G16488" s="12"/>
    </row>
    <row r="16489" spans="7:7" x14ac:dyDescent="0.2">
      <c r="G16489" s="12"/>
    </row>
    <row r="16490" spans="7:7" x14ac:dyDescent="0.2">
      <c r="G16490" s="12"/>
    </row>
    <row r="16491" spans="7:7" x14ac:dyDescent="0.2">
      <c r="G16491" s="12"/>
    </row>
    <row r="16492" spans="7:7" x14ac:dyDescent="0.2">
      <c r="G16492" s="12"/>
    </row>
    <row r="16493" spans="7:7" x14ac:dyDescent="0.2">
      <c r="G16493" s="12"/>
    </row>
    <row r="16494" spans="7:7" x14ac:dyDescent="0.2">
      <c r="G16494" s="12"/>
    </row>
    <row r="16495" spans="7:7" x14ac:dyDescent="0.2">
      <c r="G16495" s="12"/>
    </row>
    <row r="16496" spans="7:7" x14ac:dyDescent="0.2">
      <c r="G16496" s="12"/>
    </row>
    <row r="16497" spans="7:7" x14ac:dyDescent="0.2">
      <c r="G16497" s="12"/>
    </row>
    <row r="16498" spans="7:7" x14ac:dyDescent="0.2">
      <c r="G16498" s="12"/>
    </row>
    <row r="16499" spans="7:7" x14ac:dyDescent="0.2">
      <c r="G16499" s="12"/>
    </row>
    <row r="16500" spans="7:7" x14ac:dyDescent="0.2">
      <c r="G16500" s="12"/>
    </row>
    <row r="16501" spans="7:7" x14ac:dyDescent="0.2">
      <c r="G16501" s="12"/>
    </row>
    <row r="16502" spans="7:7" x14ac:dyDescent="0.2">
      <c r="G16502" s="12"/>
    </row>
    <row r="16503" spans="7:7" x14ac:dyDescent="0.2">
      <c r="G16503" s="12"/>
    </row>
    <row r="16504" spans="7:7" x14ac:dyDescent="0.2">
      <c r="G16504" s="12"/>
    </row>
    <row r="16505" spans="7:7" x14ac:dyDescent="0.2">
      <c r="G16505" s="12"/>
    </row>
    <row r="16506" spans="7:7" x14ac:dyDescent="0.2">
      <c r="G16506" s="12"/>
    </row>
    <row r="16507" spans="7:7" x14ac:dyDescent="0.2">
      <c r="G16507" s="12"/>
    </row>
    <row r="16508" spans="7:7" x14ac:dyDescent="0.2">
      <c r="G16508" s="12"/>
    </row>
    <row r="16509" spans="7:7" x14ac:dyDescent="0.2">
      <c r="G16509" s="12"/>
    </row>
    <row r="16510" spans="7:7" x14ac:dyDescent="0.2">
      <c r="G16510" s="12"/>
    </row>
    <row r="16511" spans="7:7" x14ac:dyDescent="0.2">
      <c r="G16511" s="12"/>
    </row>
    <row r="16512" spans="7:7" x14ac:dyDescent="0.2">
      <c r="G16512" s="12"/>
    </row>
    <row r="16513" spans="7:7" x14ac:dyDescent="0.2">
      <c r="G16513" s="12"/>
    </row>
    <row r="16514" spans="7:7" x14ac:dyDescent="0.2">
      <c r="G16514" s="12"/>
    </row>
    <row r="16515" spans="7:7" x14ac:dyDescent="0.2">
      <c r="G16515" s="12"/>
    </row>
    <row r="16516" spans="7:7" x14ac:dyDescent="0.2">
      <c r="G16516" s="12"/>
    </row>
    <row r="16517" spans="7:7" x14ac:dyDescent="0.2">
      <c r="G16517" s="12"/>
    </row>
    <row r="16518" spans="7:7" x14ac:dyDescent="0.2">
      <c r="G16518" s="12"/>
    </row>
    <row r="16519" spans="7:7" x14ac:dyDescent="0.2">
      <c r="G16519" s="12"/>
    </row>
    <row r="16520" spans="7:7" x14ac:dyDescent="0.2">
      <c r="G16520" s="12"/>
    </row>
    <row r="16521" spans="7:7" x14ac:dyDescent="0.2">
      <c r="G16521" s="12"/>
    </row>
    <row r="16522" spans="7:7" x14ac:dyDescent="0.2">
      <c r="G16522" s="12"/>
    </row>
    <row r="16523" spans="7:7" x14ac:dyDescent="0.2">
      <c r="G16523" s="12"/>
    </row>
    <row r="16524" spans="7:7" x14ac:dyDescent="0.2">
      <c r="G16524" s="12"/>
    </row>
    <row r="16525" spans="7:7" x14ac:dyDescent="0.2">
      <c r="G16525" s="12"/>
    </row>
    <row r="16526" spans="7:7" x14ac:dyDescent="0.2">
      <c r="G16526" s="12"/>
    </row>
    <row r="16527" spans="7:7" x14ac:dyDescent="0.2">
      <c r="G16527" s="12"/>
    </row>
    <row r="16528" spans="7:7" x14ac:dyDescent="0.2">
      <c r="G16528" s="12"/>
    </row>
    <row r="16529" spans="7:7" x14ac:dyDescent="0.2">
      <c r="G16529" s="12"/>
    </row>
    <row r="16530" spans="7:7" x14ac:dyDescent="0.2">
      <c r="G16530" s="12"/>
    </row>
    <row r="16531" spans="7:7" x14ac:dyDescent="0.2">
      <c r="G16531" s="12"/>
    </row>
    <row r="16532" spans="7:7" x14ac:dyDescent="0.2">
      <c r="G16532" s="12"/>
    </row>
    <row r="16533" spans="7:7" x14ac:dyDescent="0.2">
      <c r="G16533" s="12"/>
    </row>
    <row r="16534" spans="7:7" x14ac:dyDescent="0.2">
      <c r="G16534" s="12"/>
    </row>
    <row r="16535" spans="7:7" x14ac:dyDescent="0.2">
      <c r="G16535" s="12"/>
    </row>
    <row r="16536" spans="7:7" x14ac:dyDescent="0.2">
      <c r="G16536" s="12"/>
    </row>
    <row r="16537" spans="7:7" x14ac:dyDescent="0.2">
      <c r="G16537" s="12"/>
    </row>
    <row r="16538" spans="7:7" x14ac:dyDescent="0.2">
      <c r="G16538" s="12"/>
    </row>
    <row r="16539" spans="7:7" x14ac:dyDescent="0.2">
      <c r="G16539" s="12"/>
    </row>
    <row r="16540" spans="7:7" x14ac:dyDescent="0.2">
      <c r="G16540" s="12"/>
    </row>
    <row r="16541" spans="7:7" x14ac:dyDescent="0.2">
      <c r="G16541" s="12"/>
    </row>
    <row r="16542" spans="7:7" x14ac:dyDescent="0.2">
      <c r="G16542" s="12"/>
    </row>
    <row r="16543" spans="7:7" x14ac:dyDescent="0.2">
      <c r="G16543" s="12"/>
    </row>
    <row r="16544" spans="7:7" x14ac:dyDescent="0.2">
      <c r="G16544" s="12"/>
    </row>
    <row r="16545" spans="7:7" x14ac:dyDescent="0.2">
      <c r="G16545" s="12"/>
    </row>
    <row r="16546" spans="7:7" x14ac:dyDescent="0.2">
      <c r="G16546" s="12"/>
    </row>
    <row r="16547" spans="7:7" x14ac:dyDescent="0.2">
      <c r="G16547" s="12"/>
    </row>
    <row r="16548" spans="7:7" x14ac:dyDescent="0.2">
      <c r="G16548" s="12"/>
    </row>
    <row r="16549" spans="7:7" x14ac:dyDescent="0.2">
      <c r="G16549" s="12"/>
    </row>
    <row r="16550" spans="7:7" x14ac:dyDescent="0.2">
      <c r="G16550" s="12"/>
    </row>
    <row r="16551" spans="7:7" x14ac:dyDescent="0.2">
      <c r="G16551" s="12"/>
    </row>
    <row r="16552" spans="7:7" x14ac:dyDescent="0.2">
      <c r="G16552" s="12"/>
    </row>
    <row r="16553" spans="7:7" x14ac:dyDescent="0.2">
      <c r="G16553" s="12"/>
    </row>
    <row r="16554" spans="7:7" x14ac:dyDescent="0.2">
      <c r="G16554" s="12"/>
    </row>
    <row r="16555" spans="7:7" x14ac:dyDescent="0.2">
      <c r="G16555" s="12"/>
    </row>
    <row r="16556" spans="7:7" x14ac:dyDescent="0.2">
      <c r="G16556" s="12"/>
    </row>
    <row r="16557" spans="7:7" x14ac:dyDescent="0.2">
      <c r="G16557" s="12"/>
    </row>
    <row r="16558" spans="7:7" x14ac:dyDescent="0.2">
      <c r="G16558" s="12"/>
    </row>
    <row r="16559" spans="7:7" x14ac:dyDescent="0.2">
      <c r="G16559" s="12"/>
    </row>
    <row r="16560" spans="7:7" x14ac:dyDescent="0.2">
      <c r="G16560" s="12"/>
    </row>
    <row r="16561" spans="7:7" x14ac:dyDescent="0.2">
      <c r="G16561" s="12"/>
    </row>
    <row r="16562" spans="7:7" x14ac:dyDescent="0.2">
      <c r="G16562" s="12"/>
    </row>
    <row r="16563" spans="7:7" x14ac:dyDescent="0.2">
      <c r="G16563" s="12"/>
    </row>
    <row r="16564" spans="7:7" x14ac:dyDescent="0.2">
      <c r="G16564" s="12"/>
    </row>
    <row r="16565" spans="7:7" x14ac:dyDescent="0.2">
      <c r="G16565" s="12"/>
    </row>
    <row r="16566" spans="7:7" x14ac:dyDescent="0.2">
      <c r="G16566" s="12"/>
    </row>
    <row r="16567" spans="7:7" x14ac:dyDescent="0.2">
      <c r="G16567" s="12"/>
    </row>
    <row r="16568" spans="7:7" x14ac:dyDescent="0.2">
      <c r="G16568" s="12"/>
    </row>
    <row r="16569" spans="7:7" x14ac:dyDescent="0.2">
      <c r="G16569" s="12"/>
    </row>
    <row r="16570" spans="7:7" x14ac:dyDescent="0.2">
      <c r="G16570" s="12"/>
    </row>
    <row r="16571" spans="7:7" x14ac:dyDescent="0.2">
      <c r="G16571" s="12"/>
    </row>
    <row r="16572" spans="7:7" x14ac:dyDescent="0.2">
      <c r="G16572" s="12"/>
    </row>
    <row r="16573" spans="7:7" x14ac:dyDescent="0.2">
      <c r="G16573" s="12"/>
    </row>
    <row r="16574" spans="7:7" x14ac:dyDescent="0.2">
      <c r="G16574" s="12"/>
    </row>
    <row r="16575" spans="7:7" x14ac:dyDescent="0.2">
      <c r="G16575" s="12"/>
    </row>
    <row r="16576" spans="7:7" x14ac:dyDescent="0.2">
      <c r="G16576" s="12"/>
    </row>
    <row r="16577" spans="7:7" x14ac:dyDescent="0.2">
      <c r="G16577" s="12"/>
    </row>
    <row r="16578" spans="7:7" x14ac:dyDescent="0.2">
      <c r="G16578" s="12"/>
    </row>
    <row r="16579" spans="7:7" x14ac:dyDescent="0.2">
      <c r="G16579" s="12"/>
    </row>
    <row r="16580" spans="7:7" x14ac:dyDescent="0.2">
      <c r="G16580" s="12"/>
    </row>
    <row r="16581" spans="7:7" x14ac:dyDescent="0.2">
      <c r="G16581" s="12"/>
    </row>
    <row r="16582" spans="7:7" x14ac:dyDescent="0.2">
      <c r="G16582" s="12"/>
    </row>
    <row r="16583" spans="7:7" x14ac:dyDescent="0.2">
      <c r="G16583" s="12"/>
    </row>
    <row r="16584" spans="7:7" x14ac:dyDescent="0.2">
      <c r="G16584" s="12"/>
    </row>
    <row r="16585" spans="7:7" x14ac:dyDescent="0.2">
      <c r="G16585" s="12"/>
    </row>
    <row r="16586" spans="7:7" x14ac:dyDescent="0.2">
      <c r="G16586" s="12"/>
    </row>
    <row r="16587" spans="7:7" x14ac:dyDescent="0.2">
      <c r="G16587" s="12"/>
    </row>
    <row r="16588" spans="7:7" x14ac:dyDescent="0.2">
      <c r="G16588" s="12"/>
    </row>
    <row r="16589" spans="7:7" x14ac:dyDescent="0.2">
      <c r="G16589" s="12"/>
    </row>
    <row r="16590" spans="7:7" x14ac:dyDescent="0.2">
      <c r="G16590" s="12"/>
    </row>
    <row r="16591" spans="7:7" x14ac:dyDescent="0.2">
      <c r="G16591" s="12"/>
    </row>
    <row r="16592" spans="7:7" x14ac:dyDescent="0.2">
      <c r="G16592" s="12"/>
    </row>
    <row r="16593" spans="7:7" x14ac:dyDescent="0.2">
      <c r="G16593" s="12"/>
    </row>
    <row r="16594" spans="7:7" x14ac:dyDescent="0.2">
      <c r="G16594" s="12"/>
    </row>
    <row r="16595" spans="7:7" x14ac:dyDescent="0.2">
      <c r="G16595" s="12"/>
    </row>
    <row r="16596" spans="7:7" x14ac:dyDescent="0.2">
      <c r="G16596" s="12"/>
    </row>
    <row r="16597" spans="7:7" x14ac:dyDescent="0.2">
      <c r="G16597" s="12"/>
    </row>
    <row r="16598" spans="7:7" x14ac:dyDescent="0.2">
      <c r="G16598" s="12"/>
    </row>
    <row r="16599" spans="7:7" x14ac:dyDescent="0.2">
      <c r="G16599" s="12"/>
    </row>
    <row r="16600" spans="7:7" x14ac:dyDescent="0.2">
      <c r="G16600" s="12"/>
    </row>
    <row r="16601" spans="7:7" x14ac:dyDescent="0.2">
      <c r="G16601" s="12"/>
    </row>
    <row r="16602" spans="7:7" x14ac:dyDescent="0.2">
      <c r="G16602" s="12"/>
    </row>
    <row r="16603" spans="7:7" x14ac:dyDescent="0.2">
      <c r="G16603" s="12"/>
    </row>
    <row r="16604" spans="7:7" x14ac:dyDescent="0.2">
      <c r="G16604" s="12"/>
    </row>
    <row r="16605" spans="7:7" x14ac:dyDescent="0.2">
      <c r="G16605" s="12"/>
    </row>
    <row r="16606" spans="7:7" x14ac:dyDescent="0.2">
      <c r="G16606" s="12"/>
    </row>
    <row r="16607" spans="7:7" x14ac:dyDescent="0.2">
      <c r="G16607" s="12"/>
    </row>
    <row r="16608" spans="7:7" x14ac:dyDescent="0.2">
      <c r="G16608" s="12"/>
    </row>
    <row r="16609" spans="7:7" x14ac:dyDescent="0.2">
      <c r="G16609" s="12"/>
    </row>
    <row r="16610" spans="7:7" x14ac:dyDescent="0.2">
      <c r="G16610" s="12"/>
    </row>
    <row r="16611" spans="7:7" x14ac:dyDescent="0.2">
      <c r="G16611" s="12"/>
    </row>
    <row r="16612" spans="7:7" x14ac:dyDescent="0.2">
      <c r="G16612" s="12"/>
    </row>
    <row r="16613" spans="7:7" x14ac:dyDescent="0.2">
      <c r="G16613" s="12"/>
    </row>
    <row r="16614" spans="7:7" x14ac:dyDescent="0.2">
      <c r="G16614" s="12"/>
    </row>
    <row r="16615" spans="7:7" x14ac:dyDescent="0.2">
      <c r="G16615" s="12"/>
    </row>
    <row r="16616" spans="7:7" x14ac:dyDescent="0.2">
      <c r="G16616" s="12"/>
    </row>
    <row r="16617" spans="7:7" x14ac:dyDescent="0.2">
      <c r="G16617" s="12"/>
    </row>
    <row r="16618" spans="7:7" x14ac:dyDescent="0.2">
      <c r="G16618" s="12"/>
    </row>
    <row r="16619" spans="7:7" x14ac:dyDescent="0.2">
      <c r="G16619" s="12"/>
    </row>
    <row r="16620" spans="7:7" x14ac:dyDescent="0.2">
      <c r="G16620" s="12"/>
    </row>
    <row r="16621" spans="7:7" x14ac:dyDescent="0.2">
      <c r="G16621" s="12"/>
    </row>
    <row r="16622" spans="7:7" x14ac:dyDescent="0.2">
      <c r="G16622" s="12"/>
    </row>
    <row r="16623" spans="7:7" x14ac:dyDescent="0.2">
      <c r="G16623" s="12"/>
    </row>
    <row r="16624" spans="7:7" x14ac:dyDescent="0.2">
      <c r="G16624" s="12"/>
    </row>
    <row r="16625" spans="7:7" x14ac:dyDescent="0.2">
      <c r="G16625" s="12"/>
    </row>
    <row r="16626" spans="7:7" x14ac:dyDescent="0.2">
      <c r="G16626" s="12"/>
    </row>
    <row r="16627" spans="7:7" x14ac:dyDescent="0.2">
      <c r="G16627" s="12"/>
    </row>
    <row r="16628" spans="7:7" x14ac:dyDescent="0.2">
      <c r="G16628" s="12"/>
    </row>
    <row r="16629" spans="7:7" x14ac:dyDescent="0.2">
      <c r="G16629" s="12"/>
    </row>
    <row r="16630" spans="7:7" x14ac:dyDescent="0.2">
      <c r="G16630" s="12"/>
    </row>
    <row r="16631" spans="7:7" x14ac:dyDescent="0.2">
      <c r="G16631" s="12"/>
    </row>
    <row r="16632" spans="7:7" x14ac:dyDescent="0.2">
      <c r="G16632" s="12"/>
    </row>
    <row r="16633" spans="7:7" x14ac:dyDescent="0.2">
      <c r="G16633" s="12"/>
    </row>
    <row r="16634" spans="7:7" x14ac:dyDescent="0.2">
      <c r="G16634" s="12"/>
    </row>
    <row r="16635" spans="7:7" x14ac:dyDescent="0.2">
      <c r="G16635" s="12"/>
    </row>
    <row r="16636" spans="7:7" x14ac:dyDescent="0.2">
      <c r="G16636" s="12"/>
    </row>
    <row r="16637" spans="7:7" x14ac:dyDescent="0.2">
      <c r="G16637" s="12"/>
    </row>
    <row r="16638" spans="7:7" x14ac:dyDescent="0.2">
      <c r="G16638" s="12"/>
    </row>
    <row r="16639" spans="7:7" x14ac:dyDescent="0.2">
      <c r="G16639" s="12"/>
    </row>
    <row r="16640" spans="7:7" x14ac:dyDescent="0.2">
      <c r="G16640" s="12"/>
    </row>
    <row r="16641" spans="7:7" x14ac:dyDescent="0.2">
      <c r="G16641" s="12"/>
    </row>
    <row r="16642" spans="7:7" x14ac:dyDescent="0.2">
      <c r="G16642" s="12"/>
    </row>
    <row r="16643" spans="7:7" x14ac:dyDescent="0.2">
      <c r="G16643" s="12"/>
    </row>
    <row r="16644" spans="7:7" x14ac:dyDescent="0.2">
      <c r="G16644" s="12"/>
    </row>
    <row r="16645" spans="7:7" x14ac:dyDescent="0.2">
      <c r="G16645" s="12"/>
    </row>
    <row r="16646" spans="7:7" x14ac:dyDescent="0.2">
      <c r="G16646" s="12"/>
    </row>
    <row r="16647" spans="7:7" x14ac:dyDescent="0.2">
      <c r="G16647" s="12"/>
    </row>
    <row r="16648" spans="7:7" x14ac:dyDescent="0.2">
      <c r="G16648" s="12"/>
    </row>
    <row r="16649" spans="7:7" x14ac:dyDescent="0.2">
      <c r="G16649" s="12"/>
    </row>
    <row r="16650" spans="7:7" x14ac:dyDescent="0.2">
      <c r="G16650" s="12"/>
    </row>
    <row r="16651" spans="7:7" x14ac:dyDescent="0.2">
      <c r="G16651" s="12"/>
    </row>
    <row r="16652" spans="7:7" x14ac:dyDescent="0.2">
      <c r="G16652" s="12"/>
    </row>
    <row r="16653" spans="7:7" x14ac:dyDescent="0.2">
      <c r="G16653" s="12"/>
    </row>
    <row r="16654" spans="7:7" x14ac:dyDescent="0.2">
      <c r="G16654" s="12"/>
    </row>
    <row r="16655" spans="7:7" x14ac:dyDescent="0.2">
      <c r="G16655" s="12"/>
    </row>
    <row r="16656" spans="7:7" x14ac:dyDescent="0.2">
      <c r="G16656" s="12"/>
    </row>
    <row r="16657" spans="7:7" x14ac:dyDescent="0.2">
      <c r="G16657" s="12"/>
    </row>
    <row r="16658" spans="7:7" x14ac:dyDescent="0.2">
      <c r="G16658" s="12"/>
    </row>
    <row r="16659" spans="7:7" x14ac:dyDescent="0.2">
      <c r="G16659" s="12"/>
    </row>
    <row r="16660" spans="7:7" x14ac:dyDescent="0.2">
      <c r="G16660" s="12"/>
    </row>
    <row r="16661" spans="7:7" x14ac:dyDescent="0.2">
      <c r="G16661" s="12"/>
    </row>
    <row r="16662" spans="7:7" x14ac:dyDescent="0.2">
      <c r="G16662" s="12"/>
    </row>
    <row r="16663" spans="7:7" x14ac:dyDescent="0.2">
      <c r="G16663" s="12"/>
    </row>
    <row r="16664" spans="7:7" x14ac:dyDescent="0.2">
      <c r="G16664" s="12"/>
    </row>
    <row r="16665" spans="7:7" x14ac:dyDescent="0.2">
      <c r="G16665" s="12"/>
    </row>
    <row r="16666" spans="7:7" x14ac:dyDescent="0.2">
      <c r="G16666" s="12"/>
    </row>
    <row r="16667" spans="7:7" x14ac:dyDescent="0.2">
      <c r="G16667" s="12"/>
    </row>
    <row r="16668" spans="7:7" x14ac:dyDescent="0.2">
      <c r="G16668" s="12"/>
    </row>
    <row r="16669" spans="7:7" x14ac:dyDescent="0.2">
      <c r="G16669" s="12"/>
    </row>
    <row r="16670" spans="7:7" x14ac:dyDescent="0.2">
      <c r="G16670" s="12"/>
    </row>
    <row r="16671" spans="7:7" x14ac:dyDescent="0.2">
      <c r="G16671" s="12"/>
    </row>
    <row r="16672" spans="7:7" x14ac:dyDescent="0.2">
      <c r="G16672" s="12"/>
    </row>
    <row r="16673" spans="7:7" x14ac:dyDescent="0.2">
      <c r="G16673" s="12"/>
    </row>
    <row r="16674" spans="7:7" x14ac:dyDescent="0.2">
      <c r="G16674" s="12"/>
    </row>
    <row r="16675" spans="7:7" x14ac:dyDescent="0.2">
      <c r="G16675" s="12"/>
    </row>
    <row r="16676" spans="7:7" x14ac:dyDescent="0.2">
      <c r="G16676" s="12"/>
    </row>
    <row r="16677" spans="7:7" x14ac:dyDescent="0.2">
      <c r="G16677" s="12"/>
    </row>
    <row r="16678" spans="7:7" x14ac:dyDescent="0.2">
      <c r="G16678" s="12"/>
    </row>
    <row r="16679" spans="7:7" x14ac:dyDescent="0.2">
      <c r="G16679" s="12"/>
    </row>
    <row r="16680" spans="7:7" x14ac:dyDescent="0.2">
      <c r="G16680" s="12"/>
    </row>
    <row r="16681" spans="7:7" x14ac:dyDescent="0.2">
      <c r="G16681" s="12"/>
    </row>
    <row r="16682" spans="7:7" x14ac:dyDescent="0.2">
      <c r="G16682" s="12"/>
    </row>
    <row r="16683" spans="7:7" x14ac:dyDescent="0.2">
      <c r="G16683" s="12"/>
    </row>
    <row r="16684" spans="7:7" x14ac:dyDescent="0.2">
      <c r="G16684" s="12"/>
    </row>
    <row r="16685" spans="7:7" x14ac:dyDescent="0.2">
      <c r="G16685" s="12"/>
    </row>
    <row r="16686" spans="7:7" x14ac:dyDescent="0.2">
      <c r="G16686" s="12"/>
    </row>
    <row r="16687" spans="7:7" x14ac:dyDescent="0.2">
      <c r="G16687" s="12"/>
    </row>
    <row r="16688" spans="7:7" x14ac:dyDescent="0.2">
      <c r="G16688" s="12"/>
    </row>
    <row r="16689" spans="7:7" x14ac:dyDescent="0.2">
      <c r="G16689" s="12"/>
    </row>
    <row r="16690" spans="7:7" x14ac:dyDescent="0.2">
      <c r="G16690" s="12"/>
    </row>
    <row r="16691" spans="7:7" x14ac:dyDescent="0.2">
      <c r="G16691" s="12"/>
    </row>
    <row r="16692" spans="7:7" x14ac:dyDescent="0.2">
      <c r="G16692" s="12"/>
    </row>
    <row r="16693" spans="7:7" x14ac:dyDescent="0.2">
      <c r="G16693" s="12"/>
    </row>
    <row r="16694" spans="7:7" x14ac:dyDescent="0.2">
      <c r="G16694" s="12"/>
    </row>
    <row r="16695" spans="7:7" x14ac:dyDescent="0.2">
      <c r="G16695" s="12"/>
    </row>
    <row r="16696" spans="7:7" x14ac:dyDescent="0.2">
      <c r="G16696" s="12"/>
    </row>
    <row r="16697" spans="7:7" x14ac:dyDescent="0.2">
      <c r="G16697" s="12"/>
    </row>
    <row r="16698" spans="7:7" x14ac:dyDescent="0.2">
      <c r="G16698" s="12"/>
    </row>
    <row r="16699" spans="7:7" x14ac:dyDescent="0.2">
      <c r="G16699" s="12"/>
    </row>
    <row r="16700" spans="7:7" x14ac:dyDescent="0.2">
      <c r="G16700" s="12"/>
    </row>
    <row r="16701" spans="7:7" x14ac:dyDescent="0.2">
      <c r="G16701" s="12"/>
    </row>
    <row r="16702" spans="7:7" x14ac:dyDescent="0.2">
      <c r="G16702" s="12"/>
    </row>
    <row r="16703" spans="7:7" x14ac:dyDescent="0.2">
      <c r="G16703" s="12"/>
    </row>
    <row r="16704" spans="7:7" x14ac:dyDescent="0.2">
      <c r="G16704" s="12"/>
    </row>
    <row r="16705" spans="7:7" x14ac:dyDescent="0.2">
      <c r="G16705" s="12"/>
    </row>
    <row r="16706" spans="7:7" x14ac:dyDescent="0.2">
      <c r="G16706" s="12"/>
    </row>
    <row r="16707" spans="7:7" x14ac:dyDescent="0.2">
      <c r="G16707" s="12"/>
    </row>
    <row r="16708" spans="7:7" x14ac:dyDescent="0.2">
      <c r="G16708" s="12"/>
    </row>
    <row r="16709" spans="7:7" x14ac:dyDescent="0.2">
      <c r="G16709" s="12"/>
    </row>
    <row r="16710" spans="7:7" x14ac:dyDescent="0.2">
      <c r="G16710" s="12"/>
    </row>
    <row r="16711" spans="7:7" x14ac:dyDescent="0.2">
      <c r="G16711" s="12"/>
    </row>
    <row r="16712" spans="7:7" x14ac:dyDescent="0.2">
      <c r="G16712" s="12"/>
    </row>
    <row r="16713" spans="7:7" x14ac:dyDescent="0.2">
      <c r="G16713" s="12"/>
    </row>
    <row r="16714" spans="7:7" x14ac:dyDescent="0.2">
      <c r="G16714" s="12"/>
    </row>
    <row r="16715" spans="7:7" x14ac:dyDescent="0.2">
      <c r="G16715" s="12"/>
    </row>
    <row r="16716" spans="7:7" x14ac:dyDescent="0.2">
      <c r="G16716" s="12"/>
    </row>
    <row r="16717" spans="7:7" x14ac:dyDescent="0.2">
      <c r="G16717" s="12"/>
    </row>
    <row r="16718" spans="7:7" x14ac:dyDescent="0.2">
      <c r="G16718" s="12"/>
    </row>
    <row r="16719" spans="7:7" x14ac:dyDescent="0.2">
      <c r="G16719" s="12"/>
    </row>
    <row r="16720" spans="7:7" x14ac:dyDescent="0.2">
      <c r="G16720" s="12"/>
    </row>
    <row r="16721" spans="7:7" x14ac:dyDescent="0.2">
      <c r="G16721" s="12"/>
    </row>
    <row r="16722" spans="7:7" x14ac:dyDescent="0.2">
      <c r="G16722" s="12"/>
    </row>
    <row r="16723" spans="7:7" x14ac:dyDescent="0.2">
      <c r="G16723" s="12"/>
    </row>
    <row r="16724" spans="7:7" x14ac:dyDescent="0.2">
      <c r="G16724" s="12"/>
    </row>
    <row r="16725" spans="7:7" x14ac:dyDescent="0.2">
      <c r="G16725" s="12"/>
    </row>
    <row r="16726" spans="7:7" x14ac:dyDescent="0.2">
      <c r="G16726" s="12"/>
    </row>
    <row r="16727" spans="7:7" x14ac:dyDescent="0.2">
      <c r="G16727" s="12"/>
    </row>
    <row r="16728" spans="7:7" x14ac:dyDescent="0.2">
      <c r="G16728" s="12"/>
    </row>
    <row r="16729" spans="7:7" x14ac:dyDescent="0.2">
      <c r="G16729" s="12"/>
    </row>
    <row r="16730" spans="7:7" x14ac:dyDescent="0.2">
      <c r="G16730" s="12"/>
    </row>
    <row r="16731" spans="7:7" x14ac:dyDescent="0.2">
      <c r="G16731" s="12"/>
    </row>
    <row r="16732" spans="7:7" x14ac:dyDescent="0.2">
      <c r="G16732" s="12"/>
    </row>
    <row r="16733" spans="7:7" x14ac:dyDescent="0.2">
      <c r="G16733" s="12"/>
    </row>
    <row r="16734" spans="7:7" x14ac:dyDescent="0.2">
      <c r="G16734" s="12"/>
    </row>
    <row r="16735" spans="7:7" x14ac:dyDescent="0.2">
      <c r="G16735" s="12"/>
    </row>
    <row r="16736" spans="7:7" x14ac:dyDescent="0.2">
      <c r="G16736" s="12"/>
    </row>
    <row r="16737" spans="7:7" x14ac:dyDescent="0.2">
      <c r="G16737" s="12"/>
    </row>
    <row r="16738" spans="7:7" x14ac:dyDescent="0.2">
      <c r="G16738" s="12"/>
    </row>
    <row r="16739" spans="7:7" x14ac:dyDescent="0.2">
      <c r="G16739" s="12"/>
    </row>
    <row r="16740" spans="7:7" x14ac:dyDescent="0.2">
      <c r="G16740" s="12"/>
    </row>
    <row r="16741" spans="7:7" x14ac:dyDescent="0.2">
      <c r="G16741" s="12"/>
    </row>
    <row r="16742" spans="7:7" x14ac:dyDescent="0.2">
      <c r="G16742" s="12"/>
    </row>
    <row r="16743" spans="7:7" x14ac:dyDescent="0.2">
      <c r="G16743" s="12"/>
    </row>
    <row r="16744" spans="7:7" x14ac:dyDescent="0.2">
      <c r="G16744" s="12"/>
    </row>
    <row r="16745" spans="7:7" x14ac:dyDescent="0.2">
      <c r="G16745" s="12"/>
    </row>
    <row r="16746" spans="7:7" x14ac:dyDescent="0.2">
      <c r="G16746" s="12"/>
    </row>
    <row r="16747" spans="7:7" x14ac:dyDescent="0.2">
      <c r="G16747" s="12"/>
    </row>
    <row r="16748" spans="7:7" x14ac:dyDescent="0.2">
      <c r="G16748" s="12"/>
    </row>
    <row r="16749" spans="7:7" x14ac:dyDescent="0.2">
      <c r="G16749" s="12"/>
    </row>
    <row r="16750" spans="7:7" x14ac:dyDescent="0.2">
      <c r="G16750" s="12"/>
    </row>
    <row r="16751" spans="7:7" x14ac:dyDescent="0.2">
      <c r="G16751" s="12"/>
    </row>
    <row r="16752" spans="7:7" x14ac:dyDescent="0.2">
      <c r="G16752" s="12"/>
    </row>
    <row r="16753" spans="7:7" x14ac:dyDescent="0.2">
      <c r="G16753" s="12"/>
    </row>
    <row r="16754" spans="7:7" x14ac:dyDescent="0.2">
      <c r="G16754" s="12"/>
    </row>
    <row r="16755" spans="7:7" x14ac:dyDescent="0.2">
      <c r="G16755" s="12"/>
    </row>
    <row r="16756" spans="7:7" x14ac:dyDescent="0.2">
      <c r="G16756" s="12"/>
    </row>
    <row r="16757" spans="7:7" x14ac:dyDescent="0.2">
      <c r="G16757" s="12"/>
    </row>
    <row r="16758" spans="7:7" x14ac:dyDescent="0.2">
      <c r="G16758" s="12"/>
    </row>
    <row r="16759" spans="7:7" x14ac:dyDescent="0.2">
      <c r="G16759" s="12"/>
    </row>
    <row r="16760" spans="7:7" x14ac:dyDescent="0.2">
      <c r="G16760" s="12"/>
    </row>
    <row r="16761" spans="7:7" x14ac:dyDescent="0.2">
      <c r="G16761" s="12"/>
    </row>
    <row r="16762" spans="7:7" x14ac:dyDescent="0.2">
      <c r="G16762" s="12"/>
    </row>
    <row r="16763" spans="7:7" x14ac:dyDescent="0.2">
      <c r="G16763" s="12"/>
    </row>
    <row r="16764" spans="7:7" x14ac:dyDescent="0.2">
      <c r="G16764" s="12"/>
    </row>
    <row r="16765" spans="7:7" x14ac:dyDescent="0.2">
      <c r="G16765" s="12"/>
    </row>
    <row r="16766" spans="7:7" x14ac:dyDescent="0.2">
      <c r="G16766" s="12"/>
    </row>
    <row r="16767" spans="7:7" x14ac:dyDescent="0.2">
      <c r="G16767" s="12"/>
    </row>
    <row r="16768" spans="7:7" x14ac:dyDescent="0.2">
      <c r="G16768" s="12"/>
    </row>
    <row r="16769" spans="7:7" x14ac:dyDescent="0.2">
      <c r="G16769" s="12"/>
    </row>
    <row r="16770" spans="7:7" x14ac:dyDescent="0.2">
      <c r="G16770" s="12"/>
    </row>
    <row r="16771" spans="7:7" x14ac:dyDescent="0.2">
      <c r="G16771" s="12"/>
    </row>
    <row r="16772" spans="7:7" x14ac:dyDescent="0.2">
      <c r="G16772" s="12"/>
    </row>
    <row r="16773" spans="7:7" x14ac:dyDescent="0.2">
      <c r="G16773" s="12"/>
    </row>
    <row r="16774" spans="7:7" x14ac:dyDescent="0.2">
      <c r="G16774" s="12"/>
    </row>
    <row r="16775" spans="7:7" x14ac:dyDescent="0.2">
      <c r="G16775" s="12"/>
    </row>
    <row r="16776" spans="7:7" x14ac:dyDescent="0.2">
      <c r="G16776" s="12"/>
    </row>
    <row r="16777" spans="7:7" x14ac:dyDescent="0.2">
      <c r="G16777" s="12"/>
    </row>
    <row r="16778" spans="7:7" x14ac:dyDescent="0.2">
      <c r="G16778" s="12"/>
    </row>
    <row r="16779" spans="7:7" x14ac:dyDescent="0.2">
      <c r="G16779" s="12"/>
    </row>
    <row r="16780" spans="7:7" x14ac:dyDescent="0.2">
      <c r="G16780" s="12"/>
    </row>
    <row r="16781" spans="7:7" x14ac:dyDescent="0.2">
      <c r="G16781" s="12"/>
    </row>
    <row r="16782" spans="7:7" x14ac:dyDescent="0.2">
      <c r="G16782" s="12"/>
    </row>
    <row r="16783" spans="7:7" x14ac:dyDescent="0.2">
      <c r="G16783" s="12"/>
    </row>
    <row r="16784" spans="7:7" x14ac:dyDescent="0.2">
      <c r="G16784" s="12"/>
    </row>
    <row r="16785" spans="7:7" x14ac:dyDescent="0.2">
      <c r="G16785" s="12"/>
    </row>
    <row r="16786" spans="7:7" x14ac:dyDescent="0.2">
      <c r="G16786" s="12"/>
    </row>
    <row r="16787" spans="7:7" x14ac:dyDescent="0.2">
      <c r="G16787" s="12"/>
    </row>
    <row r="16788" spans="7:7" x14ac:dyDescent="0.2">
      <c r="G16788" s="12"/>
    </row>
    <row r="16789" spans="7:7" x14ac:dyDescent="0.2">
      <c r="G16789" s="12"/>
    </row>
    <row r="16790" spans="7:7" x14ac:dyDescent="0.2">
      <c r="G16790" s="12"/>
    </row>
    <row r="16791" spans="7:7" x14ac:dyDescent="0.2">
      <c r="G16791" s="12"/>
    </row>
    <row r="16792" spans="7:7" x14ac:dyDescent="0.2">
      <c r="G16792" s="12"/>
    </row>
    <row r="16793" spans="7:7" x14ac:dyDescent="0.2">
      <c r="G16793" s="12"/>
    </row>
    <row r="16794" spans="7:7" x14ac:dyDescent="0.2">
      <c r="G16794" s="12"/>
    </row>
    <row r="16795" spans="7:7" x14ac:dyDescent="0.2">
      <c r="G16795" s="12"/>
    </row>
    <row r="16796" spans="7:7" x14ac:dyDescent="0.2">
      <c r="G16796" s="12"/>
    </row>
    <row r="16797" spans="7:7" x14ac:dyDescent="0.2">
      <c r="G16797" s="12"/>
    </row>
    <row r="16798" spans="7:7" x14ac:dyDescent="0.2">
      <c r="G16798" s="12"/>
    </row>
    <row r="16799" spans="7:7" x14ac:dyDescent="0.2">
      <c r="G16799" s="12"/>
    </row>
    <row r="16800" spans="7:7" x14ac:dyDescent="0.2">
      <c r="G16800" s="12"/>
    </row>
    <row r="16801" spans="7:7" x14ac:dyDescent="0.2">
      <c r="G16801" s="12"/>
    </row>
    <row r="16802" spans="7:7" x14ac:dyDescent="0.2">
      <c r="G16802" s="12"/>
    </row>
    <row r="16803" spans="7:7" x14ac:dyDescent="0.2">
      <c r="G16803" s="12"/>
    </row>
    <row r="16804" spans="7:7" x14ac:dyDescent="0.2">
      <c r="G16804" s="12"/>
    </row>
    <row r="16805" spans="7:7" x14ac:dyDescent="0.2">
      <c r="G16805" s="12"/>
    </row>
    <row r="16806" spans="7:7" x14ac:dyDescent="0.2">
      <c r="G16806" s="12"/>
    </row>
    <row r="16807" spans="7:7" x14ac:dyDescent="0.2">
      <c r="G16807" s="12"/>
    </row>
    <row r="16808" spans="7:7" x14ac:dyDescent="0.2">
      <c r="G16808" s="12"/>
    </row>
    <row r="16809" spans="7:7" x14ac:dyDescent="0.2">
      <c r="G16809" s="12"/>
    </row>
    <row r="16810" spans="7:7" x14ac:dyDescent="0.2">
      <c r="G16810" s="12"/>
    </row>
    <row r="16811" spans="7:7" x14ac:dyDescent="0.2">
      <c r="G16811" s="12"/>
    </row>
    <row r="16812" spans="7:7" x14ac:dyDescent="0.2">
      <c r="G16812" s="12"/>
    </row>
    <row r="16813" spans="7:7" x14ac:dyDescent="0.2">
      <c r="G16813" s="12"/>
    </row>
    <row r="16814" spans="7:7" x14ac:dyDescent="0.2">
      <c r="G16814" s="12"/>
    </row>
    <row r="16815" spans="7:7" x14ac:dyDescent="0.2">
      <c r="G16815" s="12"/>
    </row>
    <row r="16816" spans="7:7" x14ac:dyDescent="0.2">
      <c r="G16816" s="12"/>
    </row>
    <row r="16817" spans="7:7" x14ac:dyDescent="0.2">
      <c r="G16817" s="12"/>
    </row>
    <row r="16818" spans="7:7" x14ac:dyDescent="0.2">
      <c r="G16818" s="12"/>
    </row>
    <row r="16819" spans="7:7" x14ac:dyDescent="0.2">
      <c r="G16819" s="12"/>
    </row>
    <row r="16820" spans="7:7" x14ac:dyDescent="0.2">
      <c r="G16820" s="12"/>
    </row>
    <row r="16821" spans="7:7" x14ac:dyDescent="0.2">
      <c r="G16821" s="12"/>
    </row>
    <row r="16822" spans="7:7" x14ac:dyDescent="0.2">
      <c r="G16822" s="12"/>
    </row>
    <row r="16823" spans="7:7" x14ac:dyDescent="0.2">
      <c r="G16823" s="12"/>
    </row>
    <row r="16824" spans="7:7" x14ac:dyDescent="0.2">
      <c r="G16824" s="12"/>
    </row>
    <row r="16825" spans="7:7" x14ac:dyDescent="0.2">
      <c r="G16825" s="12"/>
    </row>
    <row r="16826" spans="7:7" x14ac:dyDescent="0.2">
      <c r="G16826" s="12"/>
    </row>
    <row r="16827" spans="7:7" x14ac:dyDescent="0.2">
      <c r="G16827" s="12"/>
    </row>
    <row r="16828" spans="7:7" x14ac:dyDescent="0.2">
      <c r="G16828" s="12"/>
    </row>
    <row r="16829" spans="7:7" x14ac:dyDescent="0.2">
      <c r="G16829" s="12"/>
    </row>
    <row r="16830" spans="7:7" x14ac:dyDescent="0.2">
      <c r="G16830" s="12"/>
    </row>
    <row r="16831" spans="7:7" x14ac:dyDescent="0.2">
      <c r="G16831" s="12"/>
    </row>
    <row r="16832" spans="7:7" x14ac:dyDescent="0.2">
      <c r="G16832" s="12"/>
    </row>
    <row r="16833" spans="7:7" x14ac:dyDescent="0.2">
      <c r="G16833" s="12"/>
    </row>
    <row r="16834" spans="7:7" x14ac:dyDescent="0.2">
      <c r="G16834" s="12"/>
    </row>
    <row r="16835" spans="7:7" x14ac:dyDescent="0.2">
      <c r="G16835" s="12"/>
    </row>
    <row r="16836" spans="7:7" x14ac:dyDescent="0.2">
      <c r="G16836" s="12"/>
    </row>
    <row r="16837" spans="7:7" x14ac:dyDescent="0.2">
      <c r="G16837" s="12"/>
    </row>
    <row r="16838" spans="7:7" x14ac:dyDescent="0.2">
      <c r="G16838" s="12"/>
    </row>
    <row r="16839" spans="7:7" x14ac:dyDescent="0.2">
      <c r="G16839" s="12"/>
    </row>
    <row r="16840" spans="7:7" x14ac:dyDescent="0.2">
      <c r="G16840" s="12"/>
    </row>
    <row r="16841" spans="7:7" x14ac:dyDescent="0.2">
      <c r="G16841" s="12"/>
    </row>
    <row r="16842" spans="7:7" x14ac:dyDescent="0.2">
      <c r="G16842" s="12"/>
    </row>
    <row r="16843" spans="7:7" x14ac:dyDescent="0.2">
      <c r="G16843" s="12"/>
    </row>
    <row r="16844" spans="7:7" x14ac:dyDescent="0.2">
      <c r="G16844" s="12"/>
    </row>
    <row r="16845" spans="7:7" x14ac:dyDescent="0.2">
      <c r="G16845" s="12"/>
    </row>
    <row r="16846" spans="7:7" x14ac:dyDescent="0.2">
      <c r="G16846" s="12"/>
    </row>
    <row r="16847" spans="7:7" x14ac:dyDescent="0.2">
      <c r="G16847" s="12"/>
    </row>
    <row r="16848" spans="7:7" x14ac:dyDescent="0.2">
      <c r="G16848" s="12"/>
    </row>
    <row r="16849" spans="7:7" x14ac:dyDescent="0.2">
      <c r="G16849" s="12"/>
    </row>
    <row r="16850" spans="7:7" x14ac:dyDescent="0.2">
      <c r="G16850" s="12"/>
    </row>
    <row r="16851" spans="7:7" x14ac:dyDescent="0.2">
      <c r="G16851" s="12"/>
    </row>
    <row r="16852" spans="7:7" x14ac:dyDescent="0.2">
      <c r="G16852" s="12"/>
    </row>
    <row r="16853" spans="7:7" x14ac:dyDescent="0.2">
      <c r="G16853" s="12"/>
    </row>
    <row r="16854" spans="7:7" x14ac:dyDescent="0.2">
      <c r="G16854" s="12"/>
    </row>
    <row r="16855" spans="7:7" x14ac:dyDescent="0.2">
      <c r="G16855" s="12"/>
    </row>
    <row r="16856" spans="7:7" x14ac:dyDescent="0.2">
      <c r="G16856" s="12"/>
    </row>
    <row r="16857" spans="7:7" x14ac:dyDescent="0.2">
      <c r="G16857" s="12"/>
    </row>
    <row r="16858" spans="7:7" x14ac:dyDescent="0.2">
      <c r="G16858" s="12"/>
    </row>
    <row r="16859" spans="7:7" x14ac:dyDescent="0.2">
      <c r="G16859" s="12"/>
    </row>
    <row r="16860" spans="7:7" x14ac:dyDescent="0.2">
      <c r="G16860" s="12"/>
    </row>
    <row r="16861" spans="7:7" x14ac:dyDescent="0.2">
      <c r="G16861" s="12"/>
    </row>
    <row r="16862" spans="7:7" x14ac:dyDescent="0.2">
      <c r="G16862" s="12"/>
    </row>
    <row r="16863" spans="7:7" x14ac:dyDescent="0.2">
      <c r="G16863" s="12"/>
    </row>
    <row r="16864" spans="7:7" x14ac:dyDescent="0.2">
      <c r="G16864" s="12"/>
    </row>
    <row r="16865" spans="7:7" x14ac:dyDescent="0.2">
      <c r="G16865" s="12"/>
    </row>
    <row r="16866" spans="7:7" x14ac:dyDescent="0.2">
      <c r="G16866" s="12"/>
    </row>
    <row r="16867" spans="7:7" x14ac:dyDescent="0.2">
      <c r="G16867" s="12"/>
    </row>
    <row r="16868" spans="7:7" x14ac:dyDescent="0.2">
      <c r="G16868" s="12"/>
    </row>
    <row r="16869" spans="7:7" x14ac:dyDescent="0.2">
      <c r="G16869" s="12"/>
    </row>
    <row r="16870" spans="7:7" x14ac:dyDescent="0.2">
      <c r="G16870" s="12"/>
    </row>
    <row r="16871" spans="7:7" x14ac:dyDescent="0.2">
      <c r="G16871" s="12"/>
    </row>
    <row r="16872" spans="7:7" x14ac:dyDescent="0.2">
      <c r="G16872" s="12"/>
    </row>
    <row r="16873" spans="7:7" x14ac:dyDescent="0.2">
      <c r="G16873" s="12"/>
    </row>
    <row r="16874" spans="7:7" x14ac:dyDescent="0.2">
      <c r="G16874" s="12"/>
    </row>
    <row r="16875" spans="7:7" x14ac:dyDescent="0.2">
      <c r="G16875" s="12"/>
    </row>
    <row r="16876" spans="7:7" x14ac:dyDescent="0.2">
      <c r="G16876" s="12"/>
    </row>
    <row r="16877" spans="7:7" x14ac:dyDescent="0.2">
      <c r="G16877" s="12"/>
    </row>
    <row r="16878" spans="7:7" x14ac:dyDescent="0.2">
      <c r="G16878" s="12"/>
    </row>
    <row r="16879" spans="7:7" x14ac:dyDescent="0.2">
      <c r="G16879" s="12"/>
    </row>
    <row r="16880" spans="7:7" x14ac:dyDescent="0.2">
      <c r="G16880" s="12"/>
    </row>
    <row r="16881" spans="7:7" x14ac:dyDescent="0.2">
      <c r="G16881" s="12"/>
    </row>
    <row r="16882" spans="7:7" x14ac:dyDescent="0.2">
      <c r="G16882" s="12"/>
    </row>
    <row r="16883" spans="7:7" x14ac:dyDescent="0.2">
      <c r="G16883" s="12"/>
    </row>
    <row r="16884" spans="7:7" x14ac:dyDescent="0.2">
      <c r="G16884" s="12"/>
    </row>
    <row r="16885" spans="7:7" x14ac:dyDescent="0.2">
      <c r="G16885" s="12"/>
    </row>
    <row r="16886" spans="7:7" x14ac:dyDescent="0.2">
      <c r="G16886" s="12"/>
    </row>
    <row r="16887" spans="7:7" x14ac:dyDescent="0.2">
      <c r="G16887" s="12"/>
    </row>
    <row r="16888" spans="7:7" x14ac:dyDescent="0.2">
      <c r="G16888" s="12"/>
    </row>
    <row r="16889" spans="7:7" x14ac:dyDescent="0.2">
      <c r="G16889" s="12"/>
    </row>
    <row r="16890" spans="7:7" x14ac:dyDescent="0.2">
      <c r="G16890" s="12"/>
    </row>
    <row r="16891" spans="7:7" x14ac:dyDescent="0.2">
      <c r="G16891" s="12"/>
    </row>
    <row r="16892" spans="7:7" x14ac:dyDescent="0.2">
      <c r="G16892" s="12"/>
    </row>
    <row r="16893" spans="7:7" x14ac:dyDescent="0.2">
      <c r="G16893" s="12"/>
    </row>
    <row r="16894" spans="7:7" x14ac:dyDescent="0.2">
      <c r="G16894" s="12"/>
    </row>
    <row r="16895" spans="7:7" x14ac:dyDescent="0.2">
      <c r="G16895" s="12"/>
    </row>
    <row r="16896" spans="7:7" x14ac:dyDescent="0.2">
      <c r="G16896" s="12"/>
    </row>
    <row r="16897" spans="7:7" x14ac:dyDescent="0.2">
      <c r="G16897" s="12"/>
    </row>
    <row r="16898" spans="7:7" x14ac:dyDescent="0.2">
      <c r="G16898" s="12"/>
    </row>
    <row r="16899" spans="7:7" x14ac:dyDescent="0.2">
      <c r="G16899" s="12"/>
    </row>
    <row r="16900" spans="7:7" x14ac:dyDescent="0.2">
      <c r="G16900" s="12"/>
    </row>
    <row r="16901" spans="7:7" x14ac:dyDescent="0.2">
      <c r="G16901" s="12"/>
    </row>
    <row r="16902" spans="7:7" x14ac:dyDescent="0.2">
      <c r="G16902" s="12"/>
    </row>
    <row r="16903" spans="7:7" x14ac:dyDescent="0.2">
      <c r="G16903" s="12"/>
    </row>
    <row r="16904" spans="7:7" x14ac:dyDescent="0.2">
      <c r="G16904" s="12"/>
    </row>
    <row r="16905" spans="7:7" x14ac:dyDescent="0.2">
      <c r="G16905" s="12"/>
    </row>
    <row r="16906" spans="7:7" x14ac:dyDescent="0.2">
      <c r="G16906" s="12"/>
    </row>
    <row r="16907" spans="7:7" x14ac:dyDescent="0.2">
      <c r="G16907" s="12"/>
    </row>
    <row r="16908" spans="7:7" x14ac:dyDescent="0.2">
      <c r="G16908" s="12"/>
    </row>
    <row r="16909" spans="7:7" x14ac:dyDescent="0.2">
      <c r="G16909" s="12"/>
    </row>
    <row r="16910" spans="7:7" x14ac:dyDescent="0.2">
      <c r="G16910" s="12"/>
    </row>
    <row r="16911" spans="7:7" x14ac:dyDescent="0.2">
      <c r="G16911" s="12"/>
    </row>
    <row r="16912" spans="7:7" x14ac:dyDescent="0.2">
      <c r="G16912" s="12"/>
    </row>
    <row r="16913" spans="7:7" x14ac:dyDescent="0.2">
      <c r="G16913" s="12"/>
    </row>
    <row r="16914" spans="7:7" x14ac:dyDescent="0.2">
      <c r="G16914" s="12"/>
    </row>
    <row r="16915" spans="7:7" x14ac:dyDescent="0.2">
      <c r="G16915" s="12"/>
    </row>
    <row r="16916" spans="7:7" x14ac:dyDescent="0.2">
      <c r="G16916" s="12"/>
    </row>
    <row r="16917" spans="7:7" x14ac:dyDescent="0.2">
      <c r="G16917" s="12"/>
    </row>
    <row r="16918" spans="7:7" x14ac:dyDescent="0.2">
      <c r="G16918" s="12"/>
    </row>
    <row r="16919" spans="7:7" x14ac:dyDescent="0.2">
      <c r="G16919" s="12"/>
    </row>
    <row r="16920" spans="7:7" x14ac:dyDescent="0.2">
      <c r="G16920" s="12"/>
    </row>
    <row r="16921" spans="7:7" x14ac:dyDescent="0.2">
      <c r="G16921" s="12"/>
    </row>
    <row r="16922" spans="7:7" x14ac:dyDescent="0.2">
      <c r="G16922" s="12"/>
    </row>
    <row r="16923" spans="7:7" x14ac:dyDescent="0.2">
      <c r="G16923" s="12"/>
    </row>
    <row r="16924" spans="7:7" x14ac:dyDescent="0.2">
      <c r="G16924" s="12"/>
    </row>
    <row r="16925" spans="7:7" x14ac:dyDescent="0.2">
      <c r="G16925" s="12"/>
    </row>
    <row r="16926" spans="7:7" x14ac:dyDescent="0.2">
      <c r="G16926" s="12"/>
    </row>
    <row r="16927" spans="7:7" x14ac:dyDescent="0.2">
      <c r="G16927" s="12"/>
    </row>
    <row r="16928" spans="7:7" x14ac:dyDescent="0.2">
      <c r="G16928" s="12"/>
    </row>
    <row r="16929" spans="7:7" x14ac:dyDescent="0.2">
      <c r="G16929" s="12"/>
    </row>
    <row r="16930" spans="7:7" x14ac:dyDescent="0.2">
      <c r="G16930" s="12"/>
    </row>
    <row r="16931" spans="7:7" x14ac:dyDescent="0.2">
      <c r="G16931" s="12"/>
    </row>
    <row r="16932" spans="7:7" x14ac:dyDescent="0.2">
      <c r="G16932" s="12"/>
    </row>
    <row r="16933" spans="7:7" x14ac:dyDescent="0.2">
      <c r="G16933" s="12"/>
    </row>
    <row r="16934" spans="7:7" x14ac:dyDescent="0.2">
      <c r="G16934" s="12"/>
    </row>
    <row r="16935" spans="7:7" x14ac:dyDescent="0.2">
      <c r="G16935" s="12"/>
    </row>
    <row r="16936" spans="7:7" x14ac:dyDescent="0.2">
      <c r="G16936" s="12"/>
    </row>
    <row r="16937" spans="7:7" x14ac:dyDescent="0.2">
      <c r="G16937" s="12"/>
    </row>
    <row r="16938" spans="7:7" x14ac:dyDescent="0.2">
      <c r="G16938" s="12"/>
    </row>
    <row r="16939" spans="7:7" x14ac:dyDescent="0.2">
      <c r="G16939" s="12"/>
    </row>
    <row r="16940" spans="7:7" x14ac:dyDescent="0.2">
      <c r="G16940" s="12"/>
    </row>
    <row r="16941" spans="7:7" x14ac:dyDescent="0.2">
      <c r="G16941" s="12"/>
    </row>
    <row r="16942" spans="7:7" x14ac:dyDescent="0.2">
      <c r="G16942" s="12"/>
    </row>
    <row r="16943" spans="7:7" x14ac:dyDescent="0.2">
      <c r="G16943" s="12"/>
    </row>
    <row r="16944" spans="7:7" x14ac:dyDescent="0.2">
      <c r="G16944" s="12"/>
    </row>
    <row r="16945" spans="7:7" x14ac:dyDescent="0.2">
      <c r="G16945" s="12"/>
    </row>
    <row r="16946" spans="7:7" x14ac:dyDescent="0.2">
      <c r="G16946" s="12"/>
    </row>
    <row r="16947" spans="7:7" x14ac:dyDescent="0.2">
      <c r="G16947" s="12"/>
    </row>
    <row r="16948" spans="7:7" x14ac:dyDescent="0.2">
      <c r="G16948" s="12"/>
    </row>
    <row r="16949" spans="7:7" x14ac:dyDescent="0.2">
      <c r="G16949" s="12"/>
    </row>
    <row r="16950" spans="7:7" x14ac:dyDescent="0.2">
      <c r="G16950" s="12"/>
    </row>
    <row r="16951" spans="7:7" x14ac:dyDescent="0.2">
      <c r="G16951" s="12"/>
    </row>
    <row r="16952" spans="7:7" x14ac:dyDescent="0.2">
      <c r="G16952" s="12"/>
    </row>
    <row r="16953" spans="7:7" x14ac:dyDescent="0.2">
      <c r="G16953" s="12"/>
    </row>
    <row r="16954" spans="7:7" x14ac:dyDescent="0.2">
      <c r="G16954" s="12"/>
    </row>
    <row r="16955" spans="7:7" x14ac:dyDescent="0.2">
      <c r="G16955" s="12"/>
    </row>
    <row r="16956" spans="7:7" x14ac:dyDescent="0.2">
      <c r="G16956" s="12"/>
    </row>
    <row r="16957" spans="7:7" x14ac:dyDescent="0.2">
      <c r="G16957" s="12"/>
    </row>
    <row r="16958" spans="7:7" x14ac:dyDescent="0.2">
      <c r="G16958" s="12"/>
    </row>
    <row r="16959" spans="7:7" x14ac:dyDescent="0.2">
      <c r="G16959" s="12"/>
    </row>
    <row r="16960" spans="7:7" x14ac:dyDescent="0.2">
      <c r="G16960" s="12"/>
    </row>
    <row r="16961" spans="7:7" x14ac:dyDescent="0.2">
      <c r="G16961" s="12"/>
    </row>
    <row r="16962" spans="7:7" x14ac:dyDescent="0.2">
      <c r="G16962" s="12"/>
    </row>
    <row r="16963" spans="7:7" x14ac:dyDescent="0.2">
      <c r="G16963" s="12"/>
    </row>
    <row r="16964" spans="7:7" x14ac:dyDescent="0.2">
      <c r="G16964" s="12"/>
    </row>
    <row r="16965" spans="7:7" x14ac:dyDescent="0.2">
      <c r="G16965" s="12"/>
    </row>
    <row r="16966" spans="7:7" x14ac:dyDescent="0.2">
      <c r="G16966" s="12"/>
    </row>
    <row r="16967" spans="7:7" x14ac:dyDescent="0.2">
      <c r="G16967" s="12"/>
    </row>
    <row r="16968" spans="7:7" x14ac:dyDescent="0.2">
      <c r="G16968" s="12"/>
    </row>
    <row r="16969" spans="7:7" x14ac:dyDescent="0.2">
      <c r="G16969" s="12"/>
    </row>
    <row r="16970" spans="7:7" x14ac:dyDescent="0.2">
      <c r="G16970" s="12"/>
    </row>
    <row r="16971" spans="7:7" x14ac:dyDescent="0.2">
      <c r="G16971" s="12"/>
    </row>
    <row r="16972" spans="7:7" x14ac:dyDescent="0.2">
      <c r="G16972" s="12"/>
    </row>
    <row r="16973" spans="7:7" x14ac:dyDescent="0.2">
      <c r="G16973" s="12"/>
    </row>
    <row r="16974" spans="7:7" x14ac:dyDescent="0.2">
      <c r="G16974" s="12"/>
    </row>
    <row r="16975" spans="7:7" x14ac:dyDescent="0.2">
      <c r="G16975" s="12"/>
    </row>
    <row r="16976" spans="7:7" x14ac:dyDescent="0.2">
      <c r="G16976" s="12"/>
    </row>
    <row r="16977" spans="7:7" x14ac:dyDescent="0.2">
      <c r="G16977" s="12"/>
    </row>
    <row r="16978" spans="7:7" x14ac:dyDescent="0.2">
      <c r="G16978" s="12"/>
    </row>
    <row r="16979" spans="7:7" x14ac:dyDescent="0.2">
      <c r="G16979" s="12"/>
    </row>
    <row r="16980" spans="7:7" x14ac:dyDescent="0.2">
      <c r="G16980" s="12"/>
    </row>
    <row r="16981" spans="7:7" x14ac:dyDescent="0.2">
      <c r="G16981" s="12"/>
    </row>
    <row r="16982" spans="7:7" x14ac:dyDescent="0.2">
      <c r="G16982" s="12"/>
    </row>
    <row r="16983" spans="7:7" x14ac:dyDescent="0.2">
      <c r="G16983" s="12"/>
    </row>
    <row r="16984" spans="7:7" x14ac:dyDescent="0.2">
      <c r="G16984" s="12"/>
    </row>
    <row r="16985" spans="7:7" x14ac:dyDescent="0.2">
      <c r="G16985" s="12"/>
    </row>
    <row r="16986" spans="7:7" x14ac:dyDescent="0.2">
      <c r="G16986" s="12"/>
    </row>
    <row r="16987" spans="7:7" x14ac:dyDescent="0.2">
      <c r="G16987" s="12"/>
    </row>
    <row r="16988" spans="7:7" x14ac:dyDescent="0.2">
      <c r="G16988" s="12"/>
    </row>
    <row r="16989" spans="7:7" x14ac:dyDescent="0.2">
      <c r="G16989" s="12"/>
    </row>
    <row r="16990" spans="7:7" x14ac:dyDescent="0.2">
      <c r="G16990" s="12"/>
    </row>
    <row r="16991" spans="7:7" x14ac:dyDescent="0.2">
      <c r="G16991" s="12"/>
    </row>
    <row r="16992" spans="7:7" x14ac:dyDescent="0.2">
      <c r="G16992" s="12"/>
    </row>
    <row r="16993" spans="7:7" x14ac:dyDescent="0.2">
      <c r="G16993" s="12"/>
    </row>
    <row r="16994" spans="7:7" x14ac:dyDescent="0.2">
      <c r="G16994" s="12"/>
    </row>
    <row r="16995" spans="7:7" x14ac:dyDescent="0.2">
      <c r="G16995" s="12"/>
    </row>
    <row r="16996" spans="7:7" x14ac:dyDescent="0.2">
      <c r="G16996" s="12"/>
    </row>
    <row r="16997" spans="7:7" x14ac:dyDescent="0.2">
      <c r="G16997" s="12"/>
    </row>
    <row r="16998" spans="7:7" x14ac:dyDescent="0.2">
      <c r="G16998" s="12"/>
    </row>
    <row r="16999" spans="7:7" x14ac:dyDescent="0.2">
      <c r="G16999" s="12"/>
    </row>
    <row r="17000" spans="7:7" x14ac:dyDescent="0.2">
      <c r="G17000" s="12"/>
    </row>
    <row r="17001" spans="7:7" x14ac:dyDescent="0.2">
      <c r="G17001" s="12"/>
    </row>
    <row r="17002" spans="7:7" x14ac:dyDescent="0.2">
      <c r="G17002" s="12"/>
    </row>
    <row r="17003" spans="7:7" x14ac:dyDescent="0.2">
      <c r="G17003" s="12"/>
    </row>
    <row r="17004" spans="7:7" x14ac:dyDescent="0.2">
      <c r="G17004" s="12"/>
    </row>
    <row r="17005" spans="7:7" x14ac:dyDescent="0.2">
      <c r="G17005" s="12"/>
    </row>
    <row r="17006" spans="7:7" x14ac:dyDescent="0.2">
      <c r="G17006" s="12"/>
    </row>
    <row r="17007" spans="7:7" x14ac:dyDescent="0.2">
      <c r="G17007" s="12"/>
    </row>
    <row r="17008" spans="7:7" x14ac:dyDescent="0.2">
      <c r="G17008" s="12"/>
    </row>
    <row r="17009" spans="7:7" x14ac:dyDescent="0.2">
      <c r="G17009" s="12"/>
    </row>
    <row r="17010" spans="7:7" x14ac:dyDescent="0.2">
      <c r="G17010" s="12"/>
    </row>
    <row r="17011" spans="7:7" x14ac:dyDescent="0.2">
      <c r="G17011" s="12"/>
    </row>
    <row r="17012" spans="7:7" x14ac:dyDescent="0.2">
      <c r="G17012" s="12"/>
    </row>
    <row r="17013" spans="7:7" x14ac:dyDescent="0.2">
      <c r="G17013" s="12"/>
    </row>
    <row r="17014" spans="7:7" x14ac:dyDescent="0.2">
      <c r="G17014" s="12"/>
    </row>
    <row r="17015" spans="7:7" x14ac:dyDescent="0.2">
      <c r="G17015" s="12"/>
    </row>
    <row r="17016" spans="7:7" x14ac:dyDescent="0.2">
      <c r="G17016" s="12"/>
    </row>
    <row r="17017" spans="7:7" x14ac:dyDescent="0.2">
      <c r="G17017" s="12"/>
    </row>
    <row r="17018" spans="7:7" x14ac:dyDescent="0.2">
      <c r="G17018" s="12"/>
    </row>
    <row r="17019" spans="7:7" x14ac:dyDescent="0.2">
      <c r="G17019" s="12"/>
    </row>
    <row r="17020" spans="7:7" x14ac:dyDescent="0.2">
      <c r="G17020" s="12"/>
    </row>
    <row r="17021" spans="7:7" x14ac:dyDescent="0.2">
      <c r="G17021" s="12"/>
    </row>
    <row r="17022" spans="7:7" x14ac:dyDescent="0.2">
      <c r="G17022" s="12"/>
    </row>
    <row r="17023" spans="7:7" x14ac:dyDescent="0.2">
      <c r="G17023" s="12"/>
    </row>
    <row r="17024" spans="7:7" x14ac:dyDescent="0.2">
      <c r="G17024" s="12"/>
    </row>
    <row r="17025" spans="7:7" x14ac:dyDescent="0.2">
      <c r="G17025" s="12"/>
    </row>
    <row r="17026" spans="7:7" x14ac:dyDescent="0.2">
      <c r="G17026" s="12"/>
    </row>
    <row r="17027" spans="7:7" x14ac:dyDescent="0.2">
      <c r="G17027" s="12"/>
    </row>
    <row r="17028" spans="7:7" x14ac:dyDescent="0.2">
      <c r="G17028" s="12"/>
    </row>
    <row r="17029" spans="7:7" x14ac:dyDescent="0.2">
      <c r="G17029" s="12"/>
    </row>
    <row r="17030" spans="7:7" x14ac:dyDescent="0.2">
      <c r="G17030" s="12"/>
    </row>
    <row r="17031" spans="7:7" x14ac:dyDescent="0.2">
      <c r="G17031" s="12"/>
    </row>
    <row r="17032" spans="7:7" x14ac:dyDescent="0.2">
      <c r="G17032" s="12"/>
    </row>
    <row r="17033" spans="7:7" x14ac:dyDescent="0.2">
      <c r="G17033" s="12"/>
    </row>
    <row r="17034" spans="7:7" x14ac:dyDescent="0.2">
      <c r="G17034" s="12"/>
    </row>
    <row r="17035" spans="7:7" x14ac:dyDescent="0.2">
      <c r="G17035" s="12"/>
    </row>
    <row r="17036" spans="7:7" x14ac:dyDescent="0.2">
      <c r="G17036" s="12"/>
    </row>
    <row r="17037" spans="7:7" x14ac:dyDescent="0.2">
      <c r="G17037" s="12"/>
    </row>
    <row r="17038" spans="7:7" x14ac:dyDescent="0.2">
      <c r="G17038" s="12"/>
    </row>
    <row r="17039" spans="7:7" x14ac:dyDescent="0.2">
      <c r="G17039" s="12"/>
    </row>
    <row r="17040" spans="7:7" x14ac:dyDescent="0.2">
      <c r="G17040" s="12"/>
    </row>
    <row r="17041" spans="7:7" x14ac:dyDescent="0.2">
      <c r="G17041" s="12"/>
    </row>
    <row r="17042" spans="7:7" x14ac:dyDescent="0.2">
      <c r="G17042" s="12"/>
    </row>
    <row r="17043" spans="7:7" x14ac:dyDescent="0.2">
      <c r="G17043" s="12"/>
    </row>
    <row r="17044" spans="7:7" x14ac:dyDescent="0.2">
      <c r="G17044" s="12"/>
    </row>
    <row r="17045" spans="7:7" x14ac:dyDescent="0.2">
      <c r="G17045" s="12"/>
    </row>
    <row r="17046" spans="7:7" x14ac:dyDescent="0.2">
      <c r="G17046" s="12"/>
    </row>
    <row r="17047" spans="7:7" x14ac:dyDescent="0.2">
      <c r="G17047" s="12"/>
    </row>
    <row r="17048" spans="7:7" x14ac:dyDescent="0.2">
      <c r="G17048" s="12"/>
    </row>
    <row r="17049" spans="7:7" x14ac:dyDescent="0.2">
      <c r="G17049" s="12"/>
    </row>
    <row r="17050" spans="7:7" x14ac:dyDescent="0.2">
      <c r="G17050" s="12"/>
    </row>
    <row r="17051" spans="7:7" x14ac:dyDescent="0.2">
      <c r="G17051" s="12"/>
    </row>
    <row r="17052" spans="7:7" x14ac:dyDescent="0.2">
      <c r="G17052" s="12"/>
    </row>
    <row r="17053" spans="7:7" x14ac:dyDescent="0.2">
      <c r="G17053" s="12"/>
    </row>
    <row r="17054" spans="7:7" x14ac:dyDescent="0.2">
      <c r="G17054" s="12"/>
    </row>
    <row r="17055" spans="7:7" x14ac:dyDescent="0.2">
      <c r="G17055" s="12"/>
    </row>
    <row r="17056" spans="7:7" x14ac:dyDescent="0.2">
      <c r="G17056" s="12"/>
    </row>
    <row r="17057" spans="7:7" x14ac:dyDescent="0.2">
      <c r="G17057" s="12"/>
    </row>
    <row r="17058" spans="7:7" x14ac:dyDescent="0.2">
      <c r="G17058" s="12"/>
    </row>
    <row r="17059" spans="7:7" x14ac:dyDescent="0.2">
      <c r="G17059" s="12"/>
    </row>
    <row r="17060" spans="7:7" x14ac:dyDescent="0.2">
      <c r="G17060" s="12"/>
    </row>
    <row r="17061" spans="7:7" x14ac:dyDescent="0.2">
      <c r="G17061" s="12"/>
    </row>
    <row r="17062" spans="7:7" x14ac:dyDescent="0.2">
      <c r="G17062" s="12"/>
    </row>
    <row r="17063" spans="7:7" x14ac:dyDescent="0.2">
      <c r="G17063" s="12"/>
    </row>
    <row r="17064" spans="7:7" x14ac:dyDescent="0.2">
      <c r="G17064" s="12"/>
    </row>
    <row r="17065" spans="7:7" x14ac:dyDescent="0.2">
      <c r="G17065" s="12"/>
    </row>
    <row r="17066" spans="7:7" x14ac:dyDescent="0.2">
      <c r="G17066" s="12"/>
    </row>
    <row r="17067" spans="7:7" x14ac:dyDescent="0.2">
      <c r="G17067" s="12"/>
    </row>
    <row r="17068" spans="7:7" x14ac:dyDescent="0.2">
      <c r="G17068" s="12"/>
    </row>
    <row r="17069" spans="7:7" x14ac:dyDescent="0.2">
      <c r="G17069" s="12"/>
    </row>
    <row r="17070" spans="7:7" x14ac:dyDescent="0.2">
      <c r="G17070" s="12"/>
    </row>
    <row r="17071" spans="7:7" x14ac:dyDescent="0.2">
      <c r="G17071" s="12"/>
    </row>
    <row r="17072" spans="7:7" x14ac:dyDescent="0.2">
      <c r="G17072" s="12"/>
    </row>
    <row r="17073" spans="7:7" x14ac:dyDescent="0.2">
      <c r="G17073" s="12"/>
    </row>
    <row r="17074" spans="7:7" x14ac:dyDescent="0.2">
      <c r="G17074" s="12"/>
    </row>
    <row r="17075" spans="7:7" x14ac:dyDescent="0.2">
      <c r="G17075" s="12"/>
    </row>
    <row r="17076" spans="7:7" x14ac:dyDescent="0.2">
      <c r="G17076" s="12"/>
    </row>
    <row r="17077" spans="7:7" x14ac:dyDescent="0.2">
      <c r="G17077" s="12"/>
    </row>
    <row r="17078" spans="7:7" x14ac:dyDescent="0.2">
      <c r="G17078" s="12"/>
    </row>
    <row r="17079" spans="7:7" x14ac:dyDescent="0.2">
      <c r="G17079" s="12"/>
    </row>
    <row r="17080" spans="7:7" x14ac:dyDescent="0.2">
      <c r="G17080" s="12"/>
    </row>
    <row r="17081" spans="7:7" x14ac:dyDescent="0.2">
      <c r="G17081" s="12"/>
    </row>
    <row r="17082" spans="7:7" x14ac:dyDescent="0.2">
      <c r="G17082" s="12"/>
    </row>
    <row r="17083" spans="7:7" x14ac:dyDescent="0.2">
      <c r="G17083" s="12"/>
    </row>
    <row r="17084" spans="7:7" x14ac:dyDescent="0.2">
      <c r="G17084" s="12"/>
    </row>
    <row r="17085" spans="7:7" x14ac:dyDescent="0.2">
      <c r="G17085" s="12"/>
    </row>
    <row r="17086" spans="7:7" x14ac:dyDescent="0.2">
      <c r="G17086" s="12"/>
    </row>
    <row r="17087" spans="7:7" x14ac:dyDescent="0.2">
      <c r="G17087" s="12"/>
    </row>
    <row r="17088" spans="7:7" x14ac:dyDescent="0.2">
      <c r="G17088" s="12"/>
    </row>
    <row r="17089" spans="7:7" x14ac:dyDescent="0.2">
      <c r="G17089" s="12"/>
    </row>
    <row r="17090" spans="7:7" x14ac:dyDescent="0.2">
      <c r="G17090" s="12"/>
    </row>
    <row r="17091" spans="7:7" x14ac:dyDescent="0.2">
      <c r="G17091" s="12"/>
    </row>
    <row r="17092" spans="7:7" x14ac:dyDescent="0.2">
      <c r="G17092" s="12"/>
    </row>
    <row r="17093" spans="7:7" x14ac:dyDescent="0.2">
      <c r="G17093" s="12"/>
    </row>
    <row r="17094" spans="7:7" x14ac:dyDescent="0.2">
      <c r="G17094" s="12"/>
    </row>
    <row r="17095" spans="7:7" x14ac:dyDescent="0.2">
      <c r="G17095" s="12"/>
    </row>
    <row r="17096" spans="7:7" x14ac:dyDescent="0.2">
      <c r="G17096" s="12"/>
    </row>
    <row r="17097" spans="7:7" x14ac:dyDescent="0.2">
      <c r="G17097" s="12"/>
    </row>
    <row r="17098" spans="7:7" x14ac:dyDescent="0.2">
      <c r="G17098" s="12"/>
    </row>
    <row r="17099" spans="7:7" x14ac:dyDescent="0.2">
      <c r="G17099" s="12"/>
    </row>
    <row r="17100" spans="7:7" x14ac:dyDescent="0.2">
      <c r="G17100" s="12"/>
    </row>
    <row r="17101" spans="7:7" x14ac:dyDescent="0.2">
      <c r="G17101" s="12"/>
    </row>
    <row r="17102" spans="7:7" x14ac:dyDescent="0.2">
      <c r="G17102" s="12"/>
    </row>
    <row r="17103" spans="7:7" x14ac:dyDescent="0.2">
      <c r="G17103" s="12"/>
    </row>
    <row r="17104" spans="7:7" x14ac:dyDescent="0.2">
      <c r="G17104" s="12"/>
    </row>
    <row r="17105" spans="7:7" x14ac:dyDescent="0.2">
      <c r="G17105" s="12"/>
    </row>
    <row r="17106" spans="7:7" x14ac:dyDescent="0.2">
      <c r="G17106" s="12"/>
    </row>
    <row r="17107" spans="7:7" x14ac:dyDescent="0.2">
      <c r="G17107" s="12"/>
    </row>
    <row r="17108" spans="7:7" x14ac:dyDescent="0.2">
      <c r="G17108" s="12"/>
    </row>
    <row r="17109" spans="7:7" x14ac:dyDescent="0.2">
      <c r="G17109" s="12"/>
    </row>
    <row r="17110" spans="7:7" x14ac:dyDescent="0.2">
      <c r="G17110" s="12"/>
    </row>
    <row r="17111" spans="7:7" x14ac:dyDescent="0.2">
      <c r="G17111" s="12"/>
    </row>
    <row r="17112" spans="7:7" x14ac:dyDescent="0.2">
      <c r="G17112" s="12"/>
    </row>
    <row r="17113" spans="7:7" x14ac:dyDescent="0.2">
      <c r="G17113" s="12"/>
    </row>
    <row r="17114" spans="7:7" x14ac:dyDescent="0.2">
      <c r="G17114" s="12"/>
    </row>
    <row r="17115" spans="7:7" x14ac:dyDescent="0.2">
      <c r="G17115" s="12"/>
    </row>
    <row r="17116" spans="7:7" x14ac:dyDescent="0.2">
      <c r="G17116" s="12"/>
    </row>
    <row r="17117" spans="7:7" x14ac:dyDescent="0.2">
      <c r="G17117" s="12"/>
    </row>
    <row r="17118" spans="7:7" x14ac:dyDescent="0.2">
      <c r="G17118" s="12"/>
    </row>
    <row r="17119" spans="7:7" x14ac:dyDescent="0.2">
      <c r="G17119" s="12"/>
    </row>
    <row r="17120" spans="7:7" x14ac:dyDescent="0.2">
      <c r="G17120" s="12"/>
    </row>
    <row r="17121" spans="7:7" x14ac:dyDescent="0.2">
      <c r="G17121" s="12"/>
    </row>
    <row r="17122" spans="7:7" x14ac:dyDescent="0.2">
      <c r="G17122" s="12"/>
    </row>
    <row r="17123" spans="7:7" x14ac:dyDescent="0.2">
      <c r="G17123" s="12"/>
    </row>
    <row r="17124" spans="7:7" x14ac:dyDescent="0.2">
      <c r="G17124" s="12"/>
    </row>
    <row r="17125" spans="7:7" x14ac:dyDescent="0.2">
      <c r="G17125" s="12"/>
    </row>
    <row r="17126" spans="7:7" x14ac:dyDescent="0.2">
      <c r="G17126" s="12"/>
    </row>
    <row r="17127" spans="7:7" x14ac:dyDescent="0.2">
      <c r="G17127" s="12"/>
    </row>
    <row r="17128" spans="7:7" x14ac:dyDescent="0.2">
      <c r="G17128" s="12"/>
    </row>
    <row r="17129" spans="7:7" x14ac:dyDescent="0.2">
      <c r="G17129" s="12"/>
    </row>
    <row r="17130" spans="7:7" x14ac:dyDescent="0.2">
      <c r="G17130" s="12"/>
    </row>
    <row r="17131" spans="7:7" x14ac:dyDescent="0.2">
      <c r="G17131" s="12"/>
    </row>
    <row r="17132" spans="7:7" x14ac:dyDescent="0.2">
      <c r="G17132" s="12"/>
    </row>
    <row r="17133" spans="7:7" x14ac:dyDescent="0.2">
      <c r="G17133" s="12"/>
    </row>
    <row r="17134" spans="7:7" x14ac:dyDescent="0.2">
      <c r="G17134" s="12"/>
    </row>
    <row r="17135" spans="7:7" x14ac:dyDescent="0.2">
      <c r="G17135" s="12"/>
    </row>
    <row r="17136" spans="7:7" x14ac:dyDescent="0.2">
      <c r="G17136" s="12"/>
    </row>
    <row r="17137" spans="7:7" x14ac:dyDescent="0.2">
      <c r="G17137" s="12"/>
    </row>
    <row r="17138" spans="7:7" x14ac:dyDescent="0.2">
      <c r="G17138" s="12"/>
    </row>
    <row r="17139" spans="7:7" x14ac:dyDescent="0.2">
      <c r="G17139" s="12"/>
    </row>
    <row r="17140" spans="7:7" x14ac:dyDescent="0.2">
      <c r="G17140" s="12"/>
    </row>
    <row r="17141" spans="7:7" x14ac:dyDescent="0.2">
      <c r="G17141" s="12"/>
    </row>
    <row r="17142" spans="7:7" x14ac:dyDescent="0.2">
      <c r="G17142" s="12"/>
    </row>
    <row r="17143" spans="7:7" x14ac:dyDescent="0.2">
      <c r="G17143" s="12"/>
    </row>
    <row r="17144" spans="7:7" x14ac:dyDescent="0.2">
      <c r="G17144" s="12"/>
    </row>
    <row r="17145" spans="7:7" x14ac:dyDescent="0.2">
      <c r="G17145" s="12"/>
    </row>
    <row r="17146" spans="7:7" x14ac:dyDescent="0.2">
      <c r="G17146" s="12"/>
    </row>
    <row r="17147" spans="7:7" x14ac:dyDescent="0.2">
      <c r="G17147" s="12"/>
    </row>
    <row r="17148" spans="7:7" x14ac:dyDescent="0.2">
      <c r="G17148" s="12"/>
    </row>
    <row r="17149" spans="7:7" x14ac:dyDescent="0.2">
      <c r="G17149" s="12"/>
    </row>
    <row r="17150" spans="7:7" x14ac:dyDescent="0.2">
      <c r="G17150" s="12"/>
    </row>
    <row r="17151" spans="7:7" x14ac:dyDescent="0.2">
      <c r="G17151" s="12"/>
    </row>
    <row r="17152" spans="7:7" x14ac:dyDescent="0.2">
      <c r="G17152" s="12"/>
    </row>
    <row r="17153" spans="7:7" x14ac:dyDescent="0.2">
      <c r="G17153" s="12"/>
    </row>
    <row r="17154" spans="7:7" x14ac:dyDescent="0.2">
      <c r="G17154" s="12"/>
    </row>
    <row r="17155" spans="7:7" x14ac:dyDescent="0.2">
      <c r="G17155" s="12"/>
    </row>
    <row r="17156" spans="7:7" x14ac:dyDescent="0.2">
      <c r="G17156" s="12"/>
    </row>
    <row r="17157" spans="7:7" x14ac:dyDescent="0.2">
      <c r="G17157" s="12"/>
    </row>
    <row r="17158" spans="7:7" x14ac:dyDescent="0.2">
      <c r="G17158" s="12"/>
    </row>
    <row r="17159" spans="7:7" x14ac:dyDescent="0.2">
      <c r="G17159" s="12"/>
    </row>
    <row r="17160" spans="7:7" x14ac:dyDescent="0.2">
      <c r="G17160" s="12"/>
    </row>
    <row r="17161" spans="7:7" x14ac:dyDescent="0.2">
      <c r="G17161" s="12"/>
    </row>
    <row r="17162" spans="7:7" x14ac:dyDescent="0.2">
      <c r="G17162" s="12"/>
    </row>
    <row r="17163" spans="7:7" x14ac:dyDescent="0.2">
      <c r="G17163" s="12"/>
    </row>
    <row r="17164" spans="7:7" x14ac:dyDescent="0.2">
      <c r="G17164" s="12"/>
    </row>
    <row r="17165" spans="7:7" x14ac:dyDescent="0.2">
      <c r="G17165" s="12"/>
    </row>
    <row r="17166" spans="7:7" x14ac:dyDescent="0.2">
      <c r="G17166" s="12"/>
    </row>
    <row r="17167" spans="7:7" x14ac:dyDescent="0.2">
      <c r="G17167" s="12"/>
    </row>
    <row r="17168" spans="7:7" x14ac:dyDescent="0.2">
      <c r="G17168" s="12"/>
    </row>
    <row r="17169" spans="7:7" x14ac:dyDescent="0.2">
      <c r="G17169" s="12"/>
    </row>
    <row r="17170" spans="7:7" x14ac:dyDescent="0.2">
      <c r="G17170" s="12"/>
    </row>
    <row r="17171" spans="7:7" x14ac:dyDescent="0.2">
      <c r="G17171" s="12"/>
    </row>
    <row r="17172" spans="7:7" x14ac:dyDescent="0.2">
      <c r="G17172" s="12"/>
    </row>
    <row r="17173" spans="7:7" x14ac:dyDescent="0.2">
      <c r="G17173" s="12"/>
    </row>
    <row r="17174" spans="7:7" x14ac:dyDescent="0.2">
      <c r="G17174" s="12"/>
    </row>
    <row r="17175" spans="7:7" x14ac:dyDescent="0.2">
      <c r="G17175" s="12"/>
    </row>
    <row r="17176" spans="7:7" x14ac:dyDescent="0.2">
      <c r="G17176" s="12"/>
    </row>
    <row r="17177" spans="7:7" x14ac:dyDescent="0.2">
      <c r="G17177" s="12"/>
    </row>
    <row r="17178" spans="7:7" x14ac:dyDescent="0.2">
      <c r="G17178" s="12"/>
    </row>
    <row r="17179" spans="7:7" x14ac:dyDescent="0.2">
      <c r="G17179" s="12"/>
    </row>
    <row r="17180" spans="7:7" x14ac:dyDescent="0.2">
      <c r="G17180" s="12"/>
    </row>
    <row r="17181" spans="7:7" x14ac:dyDescent="0.2">
      <c r="G17181" s="12"/>
    </row>
    <row r="17182" spans="7:7" x14ac:dyDescent="0.2">
      <c r="G17182" s="12"/>
    </row>
    <row r="17183" spans="7:7" x14ac:dyDescent="0.2">
      <c r="G17183" s="12"/>
    </row>
    <row r="17184" spans="7:7" x14ac:dyDescent="0.2">
      <c r="G17184" s="12"/>
    </row>
    <row r="17185" spans="7:7" x14ac:dyDescent="0.2">
      <c r="G17185" s="12"/>
    </row>
    <row r="17186" spans="7:7" x14ac:dyDescent="0.2">
      <c r="G17186" s="12"/>
    </row>
    <row r="17187" spans="7:7" x14ac:dyDescent="0.2">
      <c r="G17187" s="12"/>
    </row>
    <row r="17188" spans="7:7" x14ac:dyDescent="0.2">
      <c r="G17188" s="12"/>
    </row>
    <row r="17189" spans="7:7" x14ac:dyDescent="0.2">
      <c r="G17189" s="12"/>
    </row>
    <row r="17190" spans="7:7" x14ac:dyDescent="0.2">
      <c r="G17190" s="12"/>
    </row>
    <row r="17191" spans="7:7" x14ac:dyDescent="0.2">
      <c r="G17191" s="12"/>
    </row>
    <row r="17192" spans="7:7" x14ac:dyDescent="0.2">
      <c r="G17192" s="12"/>
    </row>
    <row r="17193" spans="7:7" x14ac:dyDescent="0.2">
      <c r="G17193" s="12"/>
    </row>
    <row r="17194" spans="7:7" x14ac:dyDescent="0.2">
      <c r="G17194" s="12"/>
    </row>
    <row r="17195" spans="7:7" x14ac:dyDescent="0.2">
      <c r="G17195" s="12"/>
    </row>
    <row r="17196" spans="7:7" x14ac:dyDescent="0.2">
      <c r="G17196" s="12"/>
    </row>
    <row r="17197" spans="7:7" x14ac:dyDescent="0.2">
      <c r="G17197" s="12"/>
    </row>
    <row r="17198" spans="7:7" x14ac:dyDescent="0.2">
      <c r="G17198" s="12"/>
    </row>
    <row r="17199" spans="7:7" x14ac:dyDescent="0.2">
      <c r="G17199" s="12"/>
    </row>
    <row r="17200" spans="7:7" x14ac:dyDescent="0.2">
      <c r="G17200" s="12"/>
    </row>
    <row r="17201" spans="7:7" x14ac:dyDescent="0.2">
      <c r="G17201" s="12"/>
    </row>
    <row r="17202" spans="7:7" x14ac:dyDescent="0.2">
      <c r="G17202" s="12"/>
    </row>
    <row r="17203" spans="7:7" x14ac:dyDescent="0.2">
      <c r="G17203" s="12"/>
    </row>
    <row r="17204" spans="7:7" x14ac:dyDescent="0.2">
      <c r="G17204" s="12"/>
    </row>
    <row r="17205" spans="7:7" x14ac:dyDescent="0.2">
      <c r="G17205" s="12"/>
    </row>
    <row r="17206" spans="7:7" x14ac:dyDescent="0.2">
      <c r="G17206" s="12"/>
    </row>
    <row r="17207" spans="7:7" x14ac:dyDescent="0.2">
      <c r="G17207" s="12"/>
    </row>
    <row r="17208" spans="7:7" x14ac:dyDescent="0.2">
      <c r="G17208" s="12"/>
    </row>
    <row r="17209" spans="7:7" x14ac:dyDescent="0.2">
      <c r="G17209" s="12"/>
    </row>
    <row r="17210" spans="7:7" x14ac:dyDescent="0.2">
      <c r="G17210" s="12"/>
    </row>
    <row r="17211" spans="7:7" x14ac:dyDescent="0.2">
      <c r="G17211" s="12"/>
    </row>
    <row r="17212" spans="7:7" x14ac:dyDescent="0.2">
      <c r="G17212" s="12"/>
    </row>
    <row r="17213" spans="7:7" x14ac:dyDescent="0.2">
      <c r="G17213" s="12"/>
    </row>
    <row r="17214" spans="7:7" x14ac:dyDescent="0.2">
      <c r="G17214" s="12"/>
    </row>
    <row r="17215" spans="7:7" x14ac:dyDescent="0.2">
      <c r="G17215" s="12"/>
    </row>
    <row r="17216" spans="7:7" x14ac:dyDescent="0.2">
      <c r="G17216" s="12"/>
    </row>
    <row r="17217" spans="7:7" x14ac:dyDescent="0.2">
      <c r="G17217" s="12"/>
    </row>
    <row r="17218" spans="7:7" x14ac:dyDescent="0.2">
      <c r="G17218" s="12"/>
    </row>
    <row r="17219" spans="7:7" x14ac:dyDescent="0.2">
      <c r="G17219" s="12"/>
    </row>
    <row r="17220" spans="7:7" x14ac:dyDescent="0.2">
      <c r="G17220" s="12"/>
    </row>
    <row r="17221" spans="7:7" x14ac:dyDescent="0.2">
      <c r="G17221" s="12"/>
    </row>
    <row r="17222" spans="7:7" x14ac:dyDescent="0.2">
      <c r="G17222" s="12"/>
    </row>
    <row r="17223" spans="7:7" x14ac:dyDescent="0.2">
      <c r="G17223" s="12"/>
    </row>
    <row r="17224" spans="7:7" x14ac:dyDescent="0.2">
      <c r="G17224" s="12"/>
    </row>
    <row r="17225" spans="7:7" x14ac:dyDescent="0.2">
      <c r="G17225" s="12"/>
    </row>
    <row r="17226" spans="7:7" x14ac:dyDescent="0.2">
      <c r="G17226" s="12"/>
    </row>
    <row r="17227" spans="7:7" x14ac:dyDescent="0.2">
      <c r="G17227" s="12"/>
    </row>
    <row r="17228" spans="7:7" x14ac:dyDescent="0.2">
      <c r="G17228" s="12"/>
    </row>
    <row r="17229" spans="7:7" x14ac:dyDescent="0.2">
      <c r="G17229" s="12"/>
    </row>
    <row r="17230" spans="7:7" x14ac:dyDescent="0.2">
      <c r="G17230" s="12"/>
    </row>
    <row r="17231" spans="7:7" x14ac:dyDescent="0.2">
      <c r="G17231" s="12"/>
    </row>
    <row r="17232" spans="7:7" x14ac:dyDescent="0.2">
      <c r="G17232" s="12"/>
    </row>
    <row r="17233" spans="7:7" x14ac:dyDescent="0.2">
      <c r="G17233" s="12"/>
    </row>
    <row r="17234" spans="7:7" x14ac:dyDescent="0.2">
      <c r="G17234" s="12"/>
    </row>
    <row r="17235" spans="7:7" x14ac:dyDescent="0.2">
      <c r="G17235" s="12"/>
    </row>
    <row r="17236" spans="7:7" x14ac:dyDescent="0.2">
      <c r="G17236" s="12"/>
    </row>
    <row r="17237" spans="7:7" x14ac:dyDescent="0.2">
      <c r="G17237" s="12"/>
    </row>
    <row r="17238" spans="7:7" x14ac:dyDescent="0.2">
      <c r="G17238" s="12"/>
    </row>
    <row r="17239" spans="7:7" x14ac:dyDescent="0.2">
      <c r="G17239" s="12"/>
    </row>
    <row r="17240" spans="7:7" x14ac:dyDescent="0.2">
      <c r="G17240" s="12"/>
    </row>
    <row r="17241" spans="7:7" x14ac:dyDescent="0.2">
      <c r="G17241" s="12"/>
    </row>
    <row r="17242" spans="7:7" x14ac:dyDescent="0.2">
      <c r="G17242" s="12"/>
    </row>
    <row r="17243" spans="7:7" x14ac:dyDescent="0.2">
      <c r="G17243" s="12"/>
    </row>
    <row r="17244" spans="7:7" x14ac:dyDescent="0.2">
      <c r="G17244" s="12"/>
    </row>
    <row r="17245" spans="7:7" x14ac:dyDescent="0.2">
      <c r="G17245" s="12"/>
    </row>
    <row r="17246" spans="7:7" x14ac:dyDescent="0.2">
      <c r="G17246" s="12"/>
    </row>
    <row r="17247" spans="7:7" x14ac:dyDescent="0.2">
      <c r="G17247" s="12"/>
    </row>
    <row r="17248" spans="7:7" x14ac:dyDescent="0.2">
      <c r="G17248" s="12"/>
    </row>
    <row r="17249" spans="7:7" x14ac:dyDescent="0.2">
      <c r="G17249" s="12"/>
    </row>
    <row r="17250" spans="7:7" x14ac:dyDescent="0.2">
      <c r="G17250" s="12"/>
    </row>
    <row r="17251" spans="7:7" x14ac:dyDescent="0.2">
      <c r="G17251" s="12"/>
    </row>
    <row r="17252" spans="7:7" x14ac:dyDescent="0.2">
      <c r="G17252" s="12"/>
    </row>
    <row r="17253" spans="7:7" x14ac:dyDescent="0.2">
      <c r="G17253" s="12"/>
    </row>
    <row r="17254" spans="7:7" x14ac:dyDescent="0.2">
      <c r="G17254" s="12"/>
    </row>
    <row r="17255" spans="7:7" x14ac:dyDescent="0.2">
      <c r="G17255" s="12"/>
    </row>
    <row r="17256" spans="7:7" x14ac:dyDescent="0.2">
      <c r="G17256" s="12"/>
    </row>
    <row r="17257" spans="7:7" x14ac:dyDescent="0.2">
      <c r="G17257" s="12"/>
    </row>
    <row r="17258" spans="7:7" x14ac:dyDescent="0.2">
      <c r="G17258" s="12"/>
    </row>
    <row r="17259" spans="7:7" x14ac:dyDescent="0.2">
      <c r="G17259" s="12"/>
    </row>
    <row r="17260" spans="7:7" x14ac:dyDescent="0.2">
      <c r="G17260" s="12"/>
    </row>
    <row r="17261" spans="7:7" x14ac:dyDescent="0.2">
      <c r="G17261" s="12"/>
    </row>
    <row r="17262" spans="7:7" x14ac:dyDescent="0.2">
      <c r="G17262" s="12"/>
    </row>
    <row r="17263" spans="7:7" x14ac:dyDescent="0.2">
      <c r="G17263" s="12"/>
    </row>
    <row r="17264" spans="7:7" x14ac:dyDescent="0.2">
      <c r="G17264" s="12"/>
    </row>
    <row r="17265" spans="7:7" x14ac:dyDescent="0.2">
      <c r="G17265" s="12"/>
    </row>
    <row r="17266" spans="7:7" x14ac:dyDescent="0.2">
      <c r="G17266" s="12"/>
    </row>
    <row r="17267" spans="7:7" x14ac:dyDescent="0.2">
      <c r="G17267" s="12"/>
    </row>
    <row r="17268" spans="7:7" x14ac:dyDescent="0.2">
      <c r="G17268" s="12"/>
    </row>
    <row r="17269" spans="7:7" x14ac:dyDescent="0.2">
      <c r="G17269" s="12"/>
    </row>
    <row r="17270" spans="7:7" x14ac:dyDescent="0.2">
      <c r="G17270" s="12"/>
    </row>
    <row r="17271" spans="7:7" x14ac:dyDescent="0.2">
      <c r="G17271" s="12"/>
    </row>
    <row r="17272" spans="7:7" x14ac:dyDescent="0.2">
      <c r="G17272" s="12"/>
    </row>
    <row r="17273" spans="7:7" x14ac:dyDescent="0.2">
      <c r="G17273" s="12"/>
    </row>
    <row r="17274" spans="7:7" x14ac:dyDescent="0.2">
      <c r="G17274" s="12"/>
    </row>
    <row r="17275" spans="7:7" x14ac:dyDescent="0.2">
      <c r="G17275" s="12"/>
    </row>
    <row r="17276" spans="7:7" x14ac:dyDescent="0.2">
      <c r="G17276" s="12"/>
    </row>
    <row r="17277" spans="7:7" x14ac:dyDescent="0.2">
      <c r="G17277" s="12"/>
    </row>
    <row r="17278" spans="7:7" x14ac:dyDescent="0.2">
      <c r="G17278" s="12"/>
    </row>
    <row r="17279" spans="7:7" x14ac:dyDescent="0.2">
      <c r="G17279" s="12"/>
    </row>
    <row r="17280" spans="7:7" x14ac:dyDescent="0.2">
      <c r="G17280" s="12"/>
    </row>
    <row r="17281" spans="7:7" x14ac:dyDescent="0.2">
      <c r="G17281" s="12"/>
    </row>
    <row r="17282" spans="7:7" x14ac:dyDescent="0.2">
      <c r="G17282" s="12"/>
    </row>
    <row r="17283" spans="7:7" x14ac:dyDescent="0.2">
      <c r="G17283" s="12"/>
    </row>
    <row r="17284" spans="7:7" x14ac:dyDescent="0.2">
      <c r="G17284" s="12"/>
    </row>
    <row r="17285" spans="7:7" x14ac:dyDescent="0.2">
      <c r="G17285" s="12"/>
    </row>
    <row r="17286" spans="7:7" x14ac:dyDescent="0.2">
      <c r="G17286" s="12"/>
    </row>
    <row r="17287" spans="7:7" x14ac:dyDescent="0.2">
      <c r="G17287" s="12"/>
    </row>
    <row r="17288" spans="7:7" x14ac:dyDescent="0.2">
      <c r="G17288" s="12"/>
    </row>
    <row r="17289" spans="7:7" x14ac:dyDescent="0.2">
      <c r="G17289" s="12"/>
    </row>
    <row r="17290" spans="7:7" x14ac:dyDescent="0.2">
      <c r="G17290" s="12"/>
    </row>
    <row r="17291" spans="7:7" x14ac:dyDescent="0.2">
      <c r="G17291" s="12"/>
    </row>
    <row r="17292" spans="7:7" x14ac:dyDescent="0.2">
      <c r="G17292" s="12"/>
    </row>
    <row r="17293" spans="7:7" x14ac:dyDescent="0.2">
      <c r="G17293" s="12"/>
    </row>
    <row r="17294" spans="7:7" x14ac:dyDescent="0.2">
      <c r="G17294" s="12"/>
    </row>
    <row r="17295" spans="7:7" x14ac:dyDescent="0.2">
      <c r="G17295" s="12"/>
    </row>
    <row r="17296" spans="7:7" x14ac:dyDescent="0.2">
      <c r="G17296" s="12"/>
    </row>
    <row r="17297" spans="7:7" x14ac:dyDescent="0.2">
      <c r="G17297" s="12"/>
    </row>
    <row r="17298" spans="7:7" x14ac:dyDescent="0.2">
      <c r="G17298" s="12"/>
    </row>
    <row r="17299" spans="7:7" x14ac:dyDescent="0.2">
      <c r="G17299" s="12"/>
    </row>
    <row r="17300" spans="7:7" x14ac:dyDescent="0.2">
      <c r="G17300" s="12"/>
    </row>
    <row r="17301" spans="7:7" x14ac:dyDescent="0.2">
      <c r="G17301" s="12"/>
    </row>
    <row r="17302" spans="7:7" x14ac:dyDescent="0.2">
      <c r="G17302" s="12"/>
    </row>
    <row r="17303" spans="7:7" x14ac:dyDescent="0.2">
      <c r="G17303" s="12"/>
    </row>
    <row r="17304" spans="7:7" x14ac:dyDescent="0.2">
      <c r="G17304" s="12"/>
    </row>
    <row r="17305" spans="7:7" x14ac:dyDescent="0.2">
      <c r="G17305" s="12"/>
    </row>
    <row r="17306" spans="7:7" x14ac:dyDescent="0.2">
      <c r="G17306" s="12"/>
    </row>
    <row r="17307" spans="7:7" x14ac:dyDescent="0.2">
      <c r="G17307" s="12"/>
    </row>
    <row r="17308" spans="7:7" x14ac:dyDescent="0.2">
      <c r="G17308" s="12"/>
    </row>
    <row r="17309" spans="7:7" x14ac:dyDescent="0.2">
      <c r="G17309" s="12"/>
    </row>
    <row r="17310" spans="7:7" x14ac:dyDescent="0.2">
      <c r="G17310" s="12"/>
    </row>
    <row r="17311" spans="7:7" x14ac:dyDescent="0.2">
      <c r="G17311" s="12"/>
    </row>
    <row r="17312" spans="7:7" x14ac:dyDescent="0.2">
      <c r="G17312" s="12"/>
    </row>
    <row r="17313" spans="7:7" x14ac:dyDescent="0.2">
      <c r="G17313" s="12"/>
    </row>
    <row r="17314" spans="7:7" x14ac:dyDescent="0.2">
      <c r="G17314" s="12"/>
    </row>
    <row r="17315" spans="7:7" x14ac:dyDescent="0.2">
      <c r="G17315" s="12"/>
    </row>
    <row r="17316" spans="7:7" x14ac:dyDescent="0.2">
      <c r="G17316" s="12"/>
    </row>
    <row r="17317" spans="7:7" x14ac:dyDescent="0.2">
      <c r="G17317" s="12"/>
    </row>
    <row r="17318" spans="7:7" x14ac:dyDescent="0.2">
      <c r="G17318" s="12"/>
    </row>
    <row r="17319" spans="7:7" x14ac:dyDescent="0.2">
      <c r="G17319" s="12"/>
    </row>
    <row r="17320" spans="7:7" x14ac:dyDescent="0.2">
      <c r="G17320" s="12"/>
    </row>
    <row r="17321" spans="7:7" x14ac:dyDescent="0.2">
      <c r="G17321" s="12"/>
    </row>
    <row r="17322" spans="7:7" x14ac:dyDescent="0.2">
      <c r="G17322" s="12"/>
    </row>
    <row r="17323" spans="7:7" x14ac:dyDescent="0.2">
      <c r="G17323" s="12"/>
    </row>
    <row r="17324" spans="7:7" x14ac:dyDescent="0.2">
      <c r="G17324" s="12"/>
    </row>
    <row r="17325" spans="7:7" x14ac:dyDescent="0.2">
      <c r="G17325" s="12"/>
    </row>
    <row r="17326" spans="7:7" x14ac:dyDescent="0.2">
      <c r="G17326" s="12"/>
    </row>
    <row r="17327" spans="7:7" x14ac:dyDescent="0.2">
      <c r="G17327" s="12"/>
    </row>
    <row r="17328" spans="7:7" x14ac:dyDescent="0.2">
      <c r="G17328" s="12"/>
    </row>
    <row r="17329" spans="7:7" x14ac:dyDescent="0.2">
      <c r="G17329" s="12"/>
    </row>
    <row r="17330" spans="7:7" x14ac:dyDescent="0.2">
      <c r="G17330" s="12"/>
    </row>
    <row r="17331" spans="7:7" x14ac:dyDescent="0.2">
      <c r="G17331" s="12"/>
    </row>
    <row r="17332" spans="7:7" x14ac:dyDescent="0.2">
      <c r="G17332" s="12"/>
    </row>
    <row r="17333" spans="7:7" x14ac:dyDescent="0.2">
      <c r="G17333" s="12"/>
    </row>
    <row r="17334" spans="7:7" x14ac:dyDescent="0.2">
      <c r="G17334" s="12"/>
    </row>
    <row r="17335" spans="7:7" x14ac:dyDescent="0.2">
      <c r="G17335" s="12"/>
    </row>
    <row r="17336" spans="7:7" x14ac:dyDescent="0.2">
      <c r="G17336" s="12"/>
    </row>
    <row r="17337" spans="7:7" x14ac:dyDescent="0.2">
      <c r="G17337" s="12"/>
    </row>
    <row r="17338" spans="7:7" x14ac:dyDescent="0.2">
      <c r="G17338" s="12"/>
    </row>
    <row r="17339" spans="7:7" x14ac:dyDescent="0.2">
      <c r="G17339" s="12"/>
    </row>
    <row r="17340" spans="7:7" x14ac:dyDescent="0.2">
      <c r="G17340" s="12"/>
    </row>
    <row r="17341" spans="7:7" x14ac:dyDescent="0.2">
      <c r="G17341" s="12"/>
    </row>
    <row r="17342" spans="7:7" x14ac:dyDescent="0.2">
      <c r="G17342" s="12"/>
    </row>
    <row r="17343" spans="7:7" x14ac:dyDescent="0.2">
      <c r="G17343" s="12"/>
    </row>
    <row r="17344" spans="7:7" x14ac:dyDescent="0.2">
      <c r="G17344" s="12"/>
    </row>
    <row r="17345" spans="7:7" x14ac:dyDescent="0.2">
      <c r="G17345" s="12"/>
    </row>
    <row r="17346" spans="7:7" x14ac:dyDescent="0.2">
      <c r="G17346" s="12"/>
    </row>
    <row r="17347" spans="7:7" x14ac:dyDescent="0.2">
      <c r="G17347" s="12"/>
    </row>
    <row r="17348" spans="7:7" x14ac:dyDescent="0.2">
      <c r="G17348" s="12"/>
    </row>
    <row r="17349" spans="7:7" x14ac:dyDescent="0.2">
      <c r="G17349" s="12"/>
    </row>
    <row r="17350" spans="7:7" x14ac:dyDescent="0.2">
      <c r="G17350" s="12"/>
    </row>
    <row r="17351" spans="7:7" x14ac:dyDescent="0.2">
      <c r="G17351" s="12"/>
    </row>
    <row r="17352" spans="7:7" x14ac:dyDescent="0.2">
      <c r="G17352" s="12"/>
    </row>
    <row r="17353" spans="7:7" x14ac:dyDescent="0.2">
      <c r="G17353" s="12"/>
    </row>
    <row r="17354" spans="7:7" x14ac:dyDescent="0.2">
      <c r="G17354" s="12"/>
    </row>
    <row r="17355" spans="7:7" x14ac:dyDescent="0.2">
      <c r="G17355" s="12"/>
    </row>
    <row r="17356" spans="7:7" x14ac:dyDescent="0.2">
      <c r="G17356" s="12"/>
    </row>
    <row r="17357" spans="7:7" x14ac:dyDescent="0.2">
      <c r="G17357" s="12"/>
    </row>
    <row r="17358" spans="7:7" x14ac:dyDescent="0.2">
      <c r="G17358" s="12"/>
    </row>
    <row r="17359" spans="7:7" x14ac:dyDescent="0.2">
      <c r="G17359" s="12"/>
    </row>
    <row r="17360" spans="7:7" x14ac:dyDescent="0.2">
      <c r="G17360" s="12"/>
    </row>
    <row r="17361" spans="7:7" x14ac:dyDescent="0.2">
      <c r="G17361" s="12"/>
    </row>
    <row r="17362" spans="7:7" x14ac:dyDescent="0.2">
      <c r="G17362" s="12"/>
    </row>
    <row r="17363" spans="7:7" x14ac:dyDescent="0.2">
      <c r="G17363" s="12"/>
    </row>
    <row r="17364" spans="7:7" x14ac:dyDescent="0.2">
      <c r="G17364" s="12"/>
    </row>
    <row r="17365" spans="7:7" x14ac:dyDescent="0.2">
      <c r="G17365" s="12"/>
    </row>
    <row r="17366" spans="7:7" x14ac:dyDescent="0.2">
      <c r="G17366" s="12"/>
    </row>
    <row r="17367" spans="7:7" x14ac:dyDescent="0.2">
      <c r="G17367" s="12"/>
    </row>
    <row r="17368" spans="7:7" x14ac:dyDescent="0.2">
      <c r="G17368" s="12"/>
    </row>
    <row r="17369" spans="7:7" x14ac:dyDescent="0.2">
      <c r="G17369" s="12"/>
    </row>
    <row r="17370" spans="7:7" x14ac:dyDescent="0.2">
      <c r="G17370" s="12"/>
    </row>
    <row r="17371" spans="7:7" x14ac:dyDescent="0.2">
      <c r="G17371" s="12"/>
    </row>
    <row r="17372" spans="7:7" x14ac:dyDescent="0.2">
      <c r="G17372" s="12"/>
    </row>
    <row r="17373" spans="7:7" x14ac:dyDescent="0.2">
      <c r="G17373" s="12"/>
    </row>
    <row r="17374" spans="7:7" x14ac:dyDescent="0.2">
      <c r="G17374" s="12"/>
    </row>
    <row r="17375" spans="7:7" x14ac:dyDescent="0.2">
      <c r="G17375" s="12"/>
    </row>
    <row r="17376" spans="7:7" x14ac:dyDescent="0.2">
      <c r="G17376" s="12"/>
    </row>
    <row r="17377" spans="7:7" x14ac:dyDescent="0.2">
      <c r="G17377" s="12"/>
    </row>
    <row r="17378" spans="7:7" x14ac:dyDescent="0.2">
      <c r="G17378" s="12"/>
    </row>
    <row r="17379" spans="7:7" x14ac:dyDescent="0.2">
      <c r="G17379" s="12"/>
    </row>
    <row r="17380" spans="7:7" x14ac:dyDescent="0.2">
      <c r="G17380" s="12"/>
    </row>
    <row r="17381" spans="7:7" x14ac:dyDescent="0.2">
      <c r="G17381" s="12"/>
    </row>
    <row r="17382" spans="7:7" x14ac:dyDescent="0.2">
      <c r="G17382" s="12"/>
    </row>
    <row r="17383" spans="7:7" x14ac:dyDescent="0.2">
      <c r="G17383" s="12"/>
    </row>
    <row r="17384" spans="7:7" x14ac:dyDescent="0.2">
      <c r="G17384" s="12"/>
    </row>
    <row r="17385" spans="7:7" x14ac:dyDescent="0.2">
      <c r="G17385" s="12"/>
    </row>
    <row r="17386" spans="7:7" x14ac:dyDescent="0.2">
      <c r="G17386" s="12"/>
    </row>
    <row r="17387" spans="7:7" x14ac:dyDescent="0.2">
      <c r="G17387" s="12"/>
    </row>
    <row r="17388" spans="7:7" x14ac:dyDescent="0.2">
      <c r="G17388" s="12"/>
    </row>
    <row r="17389" spans="7:7" x14ac:dyDescent="0.2">
      <c r="G17389" s="12"/>
    </row>
    <row r="17390" spans="7:7" x14ac:dyDescent="0.2">
      <c r="G17390" s="12"/>
    </row>
    <row r="17391" spans="7:7" x14ac:dyDescent="0.2">
      <c r="G17391" s="12"/>
    </row>
    <row r="17392" spans="7:7" x14ac:dyDescent="0.2">
      <c r="G17392" s="12"/>
    </row>
    <row r="17393" spans="7:7" x14ac:dyDescent="0.2">
      <c r="G17393" s="12"/>
    </row>
    <row r="17394" spans="7:7" x14ac:dyDescent="0.2">
      <c r="G17394" s="12"/>
    </row>
    <row r="17395" spans="7:7" x14ac:dyDescent="0.2">
      <c r="G17395" s="12"/>
    </row>
    <row r="17396" spans="7:7" x14ac:dyDescent="0.2">
      <c r="G17396" s="12"/>
    </row>
    <row r="17397" spans="7:7" x14ac:dyDescent="0.2">
      <c r="G17397" s="12"/>
    </row>
    <row r="17398" spans="7:7" x14ac:dyDescent="0.2">
      <c r="G17398" s="12"/>
    </row>
    <row r="17399" spans="7:7" x14ac:dyDescent="0.2">
      <c r="G17399" s="12"/>
    </row>
    <row r="17400" spans="7:7" x14ac:dyDescent="0.2">
      <c r="G17400" s="12"/>
    </row>
    <row r="17401" spans="7:7" x14ac:dyDescent="0.2">
      <c r="G17401" s="12"/>
    </row>
    <row r="17402" spans="7:7" x14ac:dyDescent="0.2">
      <c r="G17402" s="12"/>
    </row>
    <row r="17403" spans="7:7" x14ac:dyDescent="0.2">
      <c r="G17403" s="12"/>
    </row>
    <row r="17404" spans="7:7" x14ac:dyDescent="0.2">
      <c r="G17404" s="12"/>
    </row>
    <row r="17405" spans="7:7" x14ac:dyDescent="0.2">
      <c r="G17405" s="12"/>
    </row>
    <row r="17406" spans="7:7" x14ac:dyDescent="0.2">
      <c r="G17406" s="12"/>
    </row>
    <row r="17407" spans="7:7" x14ac:dyDescent="0.2">
      <c r="G17407" s="12"/>
    </row>
    <row r="17408" spans="7:7" x14ac:dyDescent="0.2">
      <c r="G17408" s="12"/>
    </row>
    <row r="17409" spans="7:7" x14ac:dyDescent="0.2">
      <c r="G17409" s="12"/>
    </row>
    <row r="17410" spans="7:7" x14ac:dyDescent="0.2">
      <c r="G17410" s="12"/>
    </row>
    <row r="17411" spans="7:7" x14ac:dyDescent="0.2">
      <c r="G17411" s="12"/>
    </row>
    <row r="17412" spans="7:7" x14ac:dyDescent="0.2">
      <c r="G17412" s="12"/>
    </row>
    <row r="17413" spans="7:7" x14ac:dyDescent="0.2">
      <c r="G17413" s="12"/>
    </row>
    <row r="17414" spans="7:7" x14ac:dyDescent="0.2">
      <c r="G17414" s="12"/>
    </row>
    <row r="17415" spans="7:7" x14ac:dyDescent="0.2">
      <c r="G17415" s="12"/>
    </row>
    <row r="17416" spans="7:7" x14ac:dyDescent="0.2">
      <c r="G17416" s="12"/>
    </row>
    <row r="17417" spans="7:7" x14ac:dyDescent="0.2">
      <c r="G17417" s="12"/>
    </row>
    <row r="17418" spans="7:7" x14ac:dyDescent="0.2">
      <c r="G17418" s="12"/>
    </row>
    <row r="17419" spans="7:7" x14ac:dyDescent="0.2">
      <c r="G17419" s="12"/>
    </row>
    <row r="17420" spans="7:7" x14ac:dyDescent="0.2">
      <c r="G17420" s="12"/>
    </row>
    <row r="17421" spans="7:7" x14ac:dyDescent="0.2">
      <c r="G17421" s="12"/>
    </row>
    <row r="17422" spans="7:7" x14ac:dyDescent="0.2">
      <c r="G17422" s="12"/>
    </row>
    <row r="17423" spans="7:7" x14ac:dyDescent="0.2">
      <c r="G17423" s="12"/>
    </row>
    <row r="17424" spans="7:7" x14ac:dyDescent="0.2">
      <c r="G17424" s="12"/>
    </row>
    <row r="17425" spans="7:7" x14ac:dyDescent="0.2">
      <c r="G17425" s="12"/>
    </row>
    <row r="17426" spans="7:7" x14ac:dyDescent="0.2">
      <c r="G17426" s="12"/>
    </row>
    <row r="17427" spans="7:7" x14ac:dyDescent="0.2">
      <c r="G17427" s="12"/>
    </row>
    <row r="17428" spans="7:7" x14ac:dyDescent="0.2">
      <c r="G17428" s="12"/>
    </row>
    <row r="17429" spans="7:7" x14ac:dyDescent="0.2">
      <c r="G17429" s="12"/>
    </row>
    <row r="17430" spans="7:7" x14ac:dyDescent="0.2">
      <c r="G17430" s="12"/>
    </row>
    <row r="17431" spans="7:7" x14ac:dyDescent="0.2">
      <c r="G17431" s="12"/>
    </row>
    <row r="17432" spans="7:7" x14ac:dyDescent="0.2">
      <c r="G17432" s="12"/>
    </row>
    <row r="17433" spans="7:7" x14ac:dyDescent="0.2">
      <c r="G17433" s="12"/>
    </row>
    <row r="17434" spans="7:7" x14ac:dyDescent="0.2">
      <c r="G17434" s="12"/>
    </row>
    <row r="17435" spans="7:7" x14ac:dyDescent="0.2">
      <c r="G17435" s="12"/>
    </row>
    <row r="17436" spans="7:7" x14ac:dyDescent="0.2">
      <c r="G17436" s="12"/>
    </row>
    <row r="17437" spans="7:7" x14ac:dyDescent="0.2">
      <c r="G17437" s="12"/>
    </row>
    <row r="17438" spans="7:7" x14ac:dyDescent="0.2">
      <c r="G17438" s="12"/>
    </row>
    <row r="17439" spans="7:7" x14ac:dyDescent="0.2">
      <c r="G17439" s="12"/>
    </row>
    <row r="17440" spans="7:7" x14ac:dyDescent="0.2">
      <c r="G17440" s="12"/>
    </row>
    <row r="17441" spans="7:7" x14ac:dyDescent="0.2">
      <c r="G17441" s="12"/>
    </row>
    <row r="17442" spans="7:7" x14ac:dyDescent="0.2">
      <c r="G17442" s="12"/>
    </row>
    <row r="17443" spans="7:7" x14ac:dyDescent="0.2">
      <c r="G17443" s="12"/>
    </row>
    <row r="17444" spans="7:7" x14ac:dyDescent="0.2">
      <c r="G17444" s="12"/>
    </row>
    <row r="17445" spans="7:7" x14ac:dyDescent="0.2">
      <c r="G17445" s="12"/>
    </row>
    <row r="17446" spans="7:7" x14ac:dyDescent="0.2">
      <c r="G17446" s="12"/>
    </row>
    <row r="17447" spans="7:7" x14ac:dyDescent="0.2">
      <c r="G17447" s="12"/>
    </row>
    <row r="17448" spans="7:7" x14ac:dyDescent="0.2">
      <c r="G17448" s="12"/>
    </row>
    <row r="17449" spans="7:7" x14ac:dyDescent="0.2">
      <c r="G17449" s="12"/>
    </row>
    <row r="17450" spans="7:7" x14ac:dyDescent="0.2">
      <c r="G17450" s="12"/>
    </row>
    <row r="17451" spans="7:7" x14ac:dyDescent="0.2">
      <c r="G17451" s="12"/>
    </row>
    <row r="17452" spans="7:7" x14ac:dyDescent="0.2">
      <c r="G17452" s="12"/>
    </row>
    <row r="17453" spans="7:7" x14ac:dyDescent="0.2">
      <c r="G17453" s="12"/>
    </row>
    <row r="17454" spans="7:7" x14ac:dyDescent="0.2">
      <c r="G17454" s="12"/>
    </row>
    <row r="17455" spans="7:7" x14ac:dyDescent="0.2">
      <c r="G17455" s="12"/>
    </row>
    <row r="17456" spans="7:7" x14ac:dyDescent="0.2">
      <c r="G17456" s="12"/>
    </row>
    <row r="17457" spans="7:7" x14ac:dyDescent="0.2">
      <c r="G17457" s="12"/>
    </row>
    <row r="17458" spans="7:7" x14ac:dyDescent="0.2">
      <c r="G17458" s="12"/>
    </row>
    <row r="17459" spans="7:7" x14ac:dyDescent="0.2">
      <c r="G17459" s="12"/>
    </row>
    <row r="17460" spans="7:7" x14ac:dyDescent="0.2">
      <c r="G17460" s="12"/>
    </row>
    <row r="17461" spans="7:7" x14ac:dyDescent="0.2">
      <c r="G17461" s="12"/>
    </row>
    <row r="17462" spans="7:7" x14ac:dyDescent="0.2">
      <c r="G17462" s="12"/>
    </row>
    <row r="17463" spans="7:7" x14ac:dyDescent="0.2">
      <c r="G17463" s="12"/>
    </row>
    <row r="17464" spans="7:7" x14ac:dyDescent="0.2">
      <c r="G17464" s="12"/>
    </row>
    <row r="17465" spans="7:7" x14ac:dyDescent="0.2">
      <c r="G17465" s="12"/>
    </row>
    <row r="17466" spans="7:7" x14ac:dyDescent="0.2">
      <c r="G17466" s="12"/>
    </row>
    <row r="17467" spans="7:7" x14ac:dyDescent="0.2">
      <c r="G17467" s="12"/>
    </row>
    <row r="17468" spans="7:7" x14ac:dyDescent="0.2">
      <c r="G17468" s="12"/>
    </row>
    <row r="17469" spans="7:7" x14ac:dyDescent="0.2">
      <c r="G17469" s="12"/>
    </row>
    <row r="17470" spans="7:7" x14ac:dyDescent="0.2">
      <c r="G17470" s="12"/>
    </row>
    <row r="17471" spans="7:7" x14ac:dyDescent="0.2">
      <c r="G17471" s="12"/>
    </row>
    <row r="17472" spans="7:7" x14ac:dyDescent="0.2">
      <c r="G17472" s="12"/>
    </row>
    <row r="17473" spans="7:7" x14ac:dyDescent="0.2">
      <c r="G17473" s="12"/>
    </row>
    <row r="17474" spans="7:7" x14ac:dyDescent="0.2">
      <c r="G17474" s="12"/>
    </row>
    <row r="17475" spans="7:7" x14ac:dyDescent="0.2">
      <c r="G17475" s="12"/>
    </row>
    <row r="17476" spans="7:7" x14ac:dyDescent="0.2">
      <c r="G17476" s="12"/>
    </row>
    <row r="17477" spans="7:7" x14ac:dyDescent="0.2">
      <c r="G17477" s="12"/>
    </row>
    <row r="17478" spans="7:7" x14ac:dyDescent="0.2">
      <c r="G17478" s="12"/>
    </row>
    <row r="17479" spans="7:7" x14ac:dyDescent="0.2">
      <c r="G17479" s="12"/>
    </row>
    <row r="17480" spans="7:7" x14ac:dyDescent="0.2">
      <c r="G17480" s="12"/>
    </row>
    <row r="17481" spans="7:7" x14ac:dyDescent="0.2">
      <c r="G17481" s="12"/>
    </row>
    <row r="17482" spans="7:7" x14ac:dyDescent="0.2">
      <c r="G17482" s="12"/>
    </row>
    <row r="17483" spans="7:7" x14ac:dyDescent="0.2">
      <c r="G17483" s="12"/>
    </row>
    <row r="17484" spans="7:7" x14ac:dyDescent="0.2">
      <c r="G17484" s="12"/>
    </row>
    <row r="17485" spans="7:7" x14ac:dyDescent="0.2">
      <c r="G17485" s="12"/>
    </row>
    <row r="17486" spans="7:7" x14ac:dyDescent="0.2">
      <c r="G17486" s="12"/>
    </row>
    <row r="17487" spans="7:7" x14ac:dyDescent="0.2">
      <c r="G17487" s="12"/>
    </row>
    <row r="17488" spans="7:7" x14ac:dyDescent="0.2">
      <c r="G17488" s="12"/>
    </row>
    <row r="17489" spans="7:7" x14ac:dyDescent="0.2">
      <c r="G17489" s="12"/>
    </row>
    <row r="17490" spans="7:7" x14ac:dyDescent="0.2">
      <c r="G17490" s="12"/>
    </row>
    <row r="17491" spans="7:7" x14ac:dyDescent="0.2">
      <c r="G17491" s="12"/>
    </row>
    <row r="17492" spans="7:7" x14ac:dyDescent="0.2">
      <c r="G17492" s="12"/>
    </row>
    <row r="17493" spans="7:7" x14ac:dyDescent="0.2">
      <c r="G17493" s="12"/>
    </row>
    <row r="17494" spans="7:7" x14ac:dyDescent="0.2">
      <c r="G17494" s="12"/>
    </row>
    <row r="17495" spans="7:7" x14ac:dyDescent="0.2">
      <c r="G17495" s="12"/>
    </row>
    <row r="17496" spans="7:7" x14ac:dyDescent="0.2">
      <c r="G17496" s="12"/>
    </row>
    <row r="17497" spans="7:7" x14ac:dyDescent="0.2">
      <c r="G17497" s="12"/>
    </row>
    <row r="17498" spans="7:7" x14ac:dyDescent="0.2">
      <c r="G17498" s="12"/>
    </row>
    <row r="17499" spans="7:7" x14ac:dyDescent="0.2">
      <c r="G17499" s="12"/>
    </row>
    <row r="17500" spans="7:7" x14ac:dyDescent="0.2">
      <c r="G17500" s="12"/>
    </row>
    <row r="17501" spans="7:7" x14ac:dyDescent="0.2">
      <c r="G17501" s="12"/>
    </row>
    <row r="17502" spans="7:7" x14ac:dyDescent="0.2">
      <c r="G17502" s="12"/>
    </row>
    <row r="17503" spans="7:7" x14ac:dyDescent="0.2">
      <c r="G17503" s="12"/>
    </row>
    <row r="17504" spans="7:7" x14ac:dyDescent="0.2">
      <c r="G17504" s="12"/>
    </row>
    <row r="17505" spans="7:7" x14ac:dyDescent="0.2">
      <c r="G17505" s="12"/>
    </row>
    <row r="17506" spans="7:7" x14ac:dyDescent="0.2">
      <c r="G17506" s="12"/>
    </row>
    <row r="17507" spans="7:7" x14ac:dyDescent="0.2">
      <c r="G17507" s="12"/>
    </row>
    <row r="17508" spans="7:7" x14ac:dyDescent="0.2">
      <c r="G17508" s="12"/>
    </row>
    <row r="17509" spans="7:7" x14ac:dyDescent="0.2">
      <c r="G17509" s="12"/>
    </row>
    <row r="17510" spans="7:7" x14ac:dyDescent="0.2">
      <c r="G17510" s="12"/>
    </row>
    <row r="17511" spans="7:7" x14ac:dyDescent="0.2">
      <c r="G17511" s="12"/>
    </row>
    <row r="17512" spans="7:7" x14ac:dyDescent="0.2">
      <c r="G17512" s="12"/>
    </row>
    <row r="17513" spans="7:7" x14ac:dyDescent="0.2">
      <c r="G17513" s="12"/>
    </row>
    <row r="17514" spans="7:7" x14ac:dyDescent="0.2">
      <c r="G17514" s="12"/>
    </row>
    <row r="17515" spans="7:7" x14ac:dyDescent="0.2">
      <c r="G17515" s="12"/>
    </row>
    <row r="17516" spans="7:7" x14ac:dyDescent="0.2">
      <c r="G17516" s="12"/>
    </row>
    <row r="17517" spans="7:7" x14ac:dyDescent="0.2">
      <c r="G17517" s="12"/>
    </row>
    <row r="17518" spans="7:7" x14ac:dyDescent="0.2">
      <c r="G17518" s="12"/>
    </row>
    <row r="17519" spans="7:7" x14ac:dyDescent="0.2">
      <c r="G17519" s="12"/>
    </row>
    <row r="17520" spans="7:7" x14ac:dyDescent="0.2">
      <c r="G17520" s="12"/>
    </row>
    <row r="17521" spans="7:7" x14ac:dyDescent="0.2">
      <c r="G17521" s="12"/>
    </row>
    <row r="17522" spans="7:7" x14ac:dyDescent="0.2">
      <c r="G17522" s="12"/>
    </row>
    <row r="17523" spans="7:7" x14ac:dyDescent="0.2">
      <c r="G17523" s="12"/>
    </row>
    <row r="17524" spans="7:7" x14ac:dyDescent="0.2">
      <c r="G17524" s="12"/>
    </row>
    <row r="17525" spans="7:7" x14ac:dyDescent="0.2">
      <c r="G17525" s="12"/>
    </row>
    <row r="17526" spans="7:7" x14ac:dyDescent="0.2">
      <c r="G17526" s="12"/>
    </row>
    <row r="17527" spans="7:7" x14ac:dyDescent="0.2">
      <c r="G17527" s="12"/>
    </row>
    <row r="17528" spans="7:7" x14ac:dyDescent="0.2">
      <c r="G17528" s="12"/>
    </row>
    <row r="17529" spans="7:7" x14ac:dyDescent="0.2">
      <c r="G17529" s="12"/>
    </row>
    <row r="17530" spans="7:7" x14ac:dyDescent="0.2">
      <c r="G17530" s="12"/>
    </row>
    <row r="17531" spans="7:7" x14ac:dyDescent="0.2">
      <c r="G17531" s="12"/>
    </row>
    <row r="17532" spans="7:7" x14ac:dyDescent="0.2">
      <c r="G17532" s="12"/>
    </row>
    <row r="17533" spans="7:7" x14ac:dyDescent="0.2">
      <c r="G17533" s="12"/>
    </row>
    <row r="17534" spans="7:7" x14ac:dyDescent="0.2">
      <c r="G17534" s="12"/>
    </row>
    <row r="17535" spans="7:7" x14ac:dyDescent="0.2">
      <c r="G17535" s="12"/>
    </row>
    <row r="17536" spans="7:7" x14ac:dyDescent="0.2">
      <c r="G17536" s="12"/>
    </row>
    <row r="17537" spans="7:7" x14ac:dyDescent="0.2">
      <c r="G17537" s="12"/>
    </row>
    <row r="17538" spans="7:7" x14ac:dyDescent="0.2">
      <c r="G17538" s="12"/>
    </row>
    <row r="17539" spans="7:7" x14ac:dyDescent="0.2">
      <c r="G17539" s="12"/>
    </row>
    <row r="17540" spans="7:7" x14ac:dyDescent="0.2">
      <c r="G17540" s="12"/>
    </row>
    <row r="17541" spans="7:7" x14ac:dyDescent="0.2">
      <c r="G17541" s="12"/>
    </row>
    <row r="17542" spans="7:7" x14ac:dyDescent="0.2">
      <c r="G17542" s="12"/>
    </row>
    <row r="17543" spans="7:7" x14ac:dyDescent="0.2">
      <c r="G17543" s="12"/>
    </row>
    <row r="17544" spans="7:7" x14ac:dyDescent="0.2">
      <c r="G17544" s="12"/>
    </row>
    <row r="17545" spans="7:7" x14ac:dyDescent="0.2">
      <c r="G17545" s="12"/>
    </row>
    <row r="17546" spans="7:7" x14ac:dyDescent="0.2">
      <c r="G17546" s="12"/>
    </row>
    <row r="17547" spans="7:7" x14ac:dyDescent="0.2">
      <c r="G17547" s="12"/>
    </row>
    <row r="17548" spans="7:7" x14ac:dyDescent="0.2">
      <c r="G17548" s="12"/>
    </row>
    <row r="17549" spans="7:7" x14ac:dyDescent="0.2">
      <c r="G17549" s="12"/>
    </row>
    <row r="17550" spans="7:7" x14ac:dyDescent="0.2">
      <c r="G17550" s="12"/>
    </row>
    <row r="17551" spans="7:7" x14ac:dyDescent="0.2">
      <c r="G17551" s="12"/>
    </row>
    <row r="17552" spans="7:7" x14ac:dyDescent="0.2">
      <c r="G17552" s="12"/>
    </row>
    <row r="17553" spans="7:7" x14ac:dyDescent="0.2">
      <c r="G17553" s="12"/>
    </row>
    <row r="17554" spans="7:7" x14ac:dyDescent="0.2">
      <c r="G17554" s="12"/>
    </row>
    <row r="17555" spans="7:7" x14ac:dyDescent="0.2">
      <c r="G17555" s="12"/>
    </row>
    <row r="17556" spans="7:7" x14ac:dyDescent="0.2">
      <c r="G17556" s="12"/>
    </row>
    <row r="17557" spans="7:7" x14ac:dyDescent="0.2">
      <c r="G17557" s="12"/>
    </row>
    <row r="17558" spans="7:7" x14ac:dyDescent="0.2">
      <c r="G17558" s="12"/>
    </row>
    <row r="17559" spans="7:7" x14ac:dyDescent="0.2">
      <c r="G17559" s="12"/>
    </row>
    <row r="17560" spans="7:7" x14ac:dyDescent="0.2">
      <c r="G17560" s="12"/>
    </row>
    <row r="17561" spans="7:7" x14ac:dyDescent="0.2">
      <c r="G17561" s="12"/>
    </row>
    <row r="17562" spans="7:7" x14ac:dyDescent="0.2">
      <c r="G17562" s="12"/>
    </row>
    <row r="17563" spans="7:7" x14ac:dyDescent="0.2">
      <c r="G17563" s="12"/>
    </row>
    <row r="17564" spans="7:7" x14ac:dyDescent="0.2">
      <c r="G17564" s="12"/>
    </row>
    <row r="17565" spans="7:7" x14ac:dyDescent="0.2">
      <c r="G17565" s="12"/>
    </row>
    <row r="17566" spans="7:7" x14ac:dyDescent="0.2">
      <c r="G17566" s="12"/>
    </row>
    <row r="17567" spans="7:7" x14ac:dyDescent="0.2">
      <c r="G17567" s="12"/>
    </row>
    <row r="17568" spans="7:7" x14ac:dyDescent="0.2">
      <c r="G17568" s="12"/>
    </row>
    <row r="17569" spans="7:7" x14ac:dyDescent="0.2">
      <c r="G17569" s="12"/>
    </row>
    <row r="17570" spans="7:7" x14ac:dyDescent="0.2">
      <c r="G17570" s="12"/>
    </row>
    <row r="17571" spans="7:7" x14ac:dyDescent="0.2">
      <c r="G17571" s="12"/>
    </row>
    <row r="17572" spans="7:7" x14ac:dyDescent="0.2">
      <c r="G17572" s="12"/>
    </row>
    <row r="17573" spans="7:7" x14ac:dyDescent="0.2">
      <c r="G17573" s="12"/>
    </row>
    <row r="17574" spans="7:7" x14ac:dyDescent="0.2">
      <c r="G17574" s="12"/>
    </row>
    <row r="17575" spans="7:7" x14ac:dyDescent="0.2">
      <c r="G17575" s="12"/>
    </row>
    <row r="17576" spans="7:7" x14ac:dyDescent="0.2">
      <c r="G17576" s="12"/>
    </row>
    <row r="17577" spans="7:7" x14ac:dyDescent="0.2">
      <c r="G17577" s="12"/>
    </row>
    <row r="17578" spans="7:7" x14ac:dyDescent="0.2">
      <c r="G17578" s="12"/>
    </row>
    <row r="17579" spans="7:7" x14ac:dyDescent="0.2">
      <c r="G17579" s="12"/>
    </row>
    <row r="17580" spans="7:7" x14ac:dyDescent="0.2">
      <c r="G17580" s="12"/>
    </row>
    <row r="17581" spans="7:7" x14ac:dyDescent="0.2">
      <c r="G17581" s="12"/>
    </row>
    <row r="17582" spans="7:7" x14ac:dyDescent="0.2">
      <c r="G17582" s="12"/>
    </row>
    <row r="17583" spans="7:7" x14ac:dyDescent="0.2">
      <c r="G17583" s="12"/>
    </row>
    <row r="17584" spans="7:7" x14ac:dyDescent="0.2">
      <c r="G17584" s="12"/>
    </row>
    <row r="17585" spans="7:7" x14ac:dyDescent="0.2">
      <c r="G17585" s="12"/>
    </row>
    <row r="17586" spans="7:7" x14ac:dyDescent="0.2">
      <c r="G17586" s="12"/>
    </row>
    <row r="17587" spans="7:7" x14ac:dyDescent="0.2">
      <c r="G17587" s="12"/>
    </row>
    <row r="17588" spans="7:7" x14ac:dyDescent="0.2">
      <c r="G17588" s="12"/>
    </row>
    <row r="17589" spans="7:7" x14ac:dyDescent="0.2">
      <c r="G17589" s="12"/>
    </row>
    <row r="17590" spans="7:7" x14ac:dyDescent="0.2">
      <c r="G17590" s="12"/>
    </row>
    <row r="17591" spans="7:7" x14ac:dyDescent="0.2">
      <c r="G17591" s="12"/>
    </row>
    <row r="17592" spans="7:7" x14ac:dyDescent="0.2">
      <c r="G17592" s="12"/>
    </row>
    <row r="17593" spans="7:7" x14ac:dyDescent="0.2">
      <c r="G17593" s="12"/>
    </row>
    <row r="17594" spans="7:7" x14ac:dyDescent="0.2">
      <c r="G17594" s="12"/>
    </row>
    <row r="17595" spans="7:7" x14ac:dyDescent="0.2">
      <c r="G17595" s="12"/>
    </row>
    <row r="17596" spans="7:7" x14ac:dyDescent="0.2">
      <c r="G17596" s="12"/>
    </row>
    <row r="17597" spans="7:7" x14ac:dyDescent="0.2">
      <c r="G17597" s="12"/>
    </row>
    <row r="17598" spans="7:7" x14ac:dyDescent="0.2">
      <c r="G17598" s="12"/>
    </row>
    <row r="17599" spans="7:7" x14ac:dyDescent="0.2">
      <c r="G17599" s="12"/>
    </row>
    <row r="17600" spans="7:7" x14ac:dyDescent="0.2">
      <c r="G17600" s="12"/>
    </row>
    <row r="17601" spans="7:7" x14ac:dyDescent="0.2">
      <c r="G17601" s="12"/>
    </row>
    <row r="17602" spans="7:7" x14ac:dyDescent="0.2">
      <c r="G17602" s="12"/>
    </row>
    <row r="17603" spans="7:7" x14ac:dyDescent="0.2">
      <c r="G17603" s="12"/>
    </row>
    <row r="17604" spans="7:7" x14ac:dyDescent="0.2">
      <c r="G17604" s="12"/>
    </row>
    <row r="17605" spans="7:7" x14ac:dyDescent="0.2">
      <c r="G17605" s="12"/>
    </row>
    <row r="17606" spans="7:7" x14ac:dyDescent="0.2">
      <c r="G17606" s="12"/>
    </row>
    <row r="17607" spans="7:7" x14ac:dyDescent="0.2">
      <c r="G17607" s="12"/>
    </row>
    <row r="17608" spans="7:7" x14ac:dyDescent="0.2">
      <c r="G17608" s="12"/>
    </row>
    <row r="17609" spans="7:7" x14ac:dyDescent="0.2">
      <c r="G17609" s="12"/>
    </row>
    <row r="17610" spans="7:7" x14ac:dyDescent="0.2">
      <c r="G17610" s="12"/>
    </row>
    <row r="17611" spans="7:7" x14ac:dyDescent="0.2">
      <c r="G17611" s="12"/>
    </row>
    <row r="17612" spans="7:7" x14ac:dyDescent="0.2">
      <c r="G17612" s="12"/>
    </row>
    <row r="17613" spans="7:7" x14ac:dyDescent="0.2">
      <c r="G17613" s="12"/>
    </row>
    <row r="17614" spans="7:7" x14ac:dyDescent="0.2">
      <c r="G17614" s="12"/>
    </row>
    <row r="17615" spans="7:7" x14ac:dyDescent="0.2">
      <c r="G17615" s="12"/>
    </row>
    <row r="17616" spans="7:7" x14ac:dyDescent="0.2">
      <c r="G17616" s="12"/>
    </row>
    <row r="17617" spans="7:7" x14ac:dyDescent="0.2">
      <c r="G17617" s="12"/>
    </row>
    <row r="17618" spans="7:7" x14ac:dyDescent="0.2">
      <c r="G17618" s="12"/>
    </row>
    <row r="17619" spans="7:7" x14ac:dyDescent="0.2">
      <c r="G17619" s="12"/>
    </row>
    <row r="17620" spans="7:7" x14ac:dyDescent="0.2">
      <c r="G17620" s="12"/>
    </row>
    <row r="17621" spans="7:7" x14ac:dyDescent="0.2">
      <c r="G17621" s="12"/>
    </row>
    <row r="17622" spans="7:7" x14ac:dyDescent="0.2">
      <c r="G17622" s="12"/>
    </row>
    <row r="17623" spans="7:7" x14ac:dyDescent="0.2">
      <c r="G17623" s="12"/>
    </row>
    <row r="17624" spans="7:7" x14ac:dyDescent="0.2">
      <c r="G17624" s="12"/>
    </row>
    <row r="17625" spans="7:7" x14ac:dyDescent="0.2">
      <c r="G17625" s="12"/>
    </row>
    <row r="17626" spans="7:7" x14ac:dyDescent="0.2">
      <c r="G17626" s="12"/>
    </row>
    <row r="17627" spans="7:7" x14ac:dyDescent="0.2">
      <c r="G17627" s="12"/>
    </row>
    <row r="17628" spans="7:7" x14ac:dyDescent="0.2">
      <c r="G17628" s="12"/>
    </row>
    <row r="17629" spans="7:7" x14ac:dyDescent="0.2">
      <c r="G17629" s="12"/>
    </row>
    <row r="17630" spans="7:7" x14ac:dyDescent="0.2">
      <c r="G17630" s="12"/>
    </row>
    <row r="17631" spans="7:7" x14ac:dyDescent="0.2">
      <c r="G17631" s="12"/>
    </row>
    <row r="17632" spans="7:7" x14ac:dyDescent="0.2">
      <c r="G17632" s="12"/>
    </row>
    <row r="17633" spans="7:7" x14ac:dyDescent="0.2">
      <c r="G17633" s="12"/>
    </row>
    <row r="17634" spans="7:7" x14ac:dyDescent="0.2">
      <c r="G17634" s="12"/>
    </row>
    <row r="17635" spans="7:7" x14ac:dyDescent="0.2">
      <c r="G17635" s="12"/>
    </row>
    <row r="17636" spans="7:7" x14ac:dyDescent="0.2">
      <c r="G17636" s="12"/>
    </row>
    <row r="17637" spans="7:7" x14ac:dyDescent="0.2">
      <c r="G17637" s="12"/>
    </row>
    <row r="17638" spans="7:7" x14ac:dyDescent="0.2">
      <c r="G17638" s="12"/>
    </row>
    <row r="17639" spans="7:7" x14ac:dyDescent="0.2">
      <c r="G17639" s="12"/>
    </row>
    <row r="17640" spans="7:7" x14ac:dyDescent="0.2">
      <c r="G17640" s="12"/>
    </row>
    <row r="17641" spans="7:7" x14ac:dyDescent="0.2">
      <c r="G17641" s="12"/>
    </row>
    <row r="17642" spans="7:7" x14ac:dyDescent="0.2">
      <c r="G17642" s="12"/>
    </row>
    <row r="17643" spans="7:7" x14ac:dyDescent="0.2">
      <c r="G17643" s="12"/>
    </row>
    <row r="17644" spans="7:7" x14ac:dyDescent="0.2">
      <c r="G17644" s="12"/>
    </row>
    <row r="17645" spans="7:7" x14ac:dyDescent="0.2">
      <c r="G17645" s="12"/>
    </row>
    <row r="17646" spans="7:7" x14ac:dyDescent="0.2">
      <c r="G17646" s="12"/>
    </row>
    <row r="17647" spans="7:7" x14ac:dyDescent="0.2">
      <c r="G17647" s="12"/>
    </row>
    <row r="17648" spans="7:7" x14ac:dyDescent="0.2">
      <c r="G17648" s="12"/>
    </row>
    <row r="17649" spans="7:7" x14ac:dyDescent="0.2">
      <c r="G17649" s="12"/>
    </row>
    <row r="17650" spans="7:7" x14ac:dyDescent="0.2">
      <c r="G17650" s="12"/>
    </row>
    <row r="17651" spans="7:7" x14ac:dyDescent="0.2">
      <c r="G17651" s="12"/>
    </row>
    <row r="17652" spans="7:7" x14ac:dyDescent="0.2">
      <c r="G17652" s="12"/>
    </row>
    <row r="17653" spans="7:7" x14ac:dyDescent="0.2">
      <c r="G17653" s="12"/>
    </row>
    <row r="17654" spans="7:7" x14ac:dyDescent="0.2">
      <c r="G17654" s="12"/>
    </row>
    <row r="17655" spans="7:7" x14ac:dyDescent="0.2">
      <c r="G17655" s="12"/>
    </row>
    <row r="17656" spans="7:7" x14ac:dyDescent="0.2">
      <c r="G17656" s="12"/>
    </row>
    <row r="17657" spans="7:7" x14ac:dyDescent="0.2">
      <c r="G17657" s="12"/>
    </row>
    <row r="17658" spans="7:7" x14ac:dyDescent="0.2">
      <c r="G17658" s="12"/>
    </row>
    <row r="17659" spans="7:7" x14ac:dyDescent="0.2">
      <c r="G17659" s="12"/>
    </row>
    <row r="17660" spans="7:7" x14ac:dyDescent="0.2">
      <c r="G17660" s="12"/>
    </row>
    <row r="17661" spans="7:7" x14ac:dyDescent="0.2">
      <c r="G17661" s="12"/>
    </row>
    <row r="17662" spans="7:7" x14ac:dyDescent="0.2">
      <c r="G17662" s="12"/>
    </row>
    <row r="17663" spans="7:7" x14ac:dyDescent="0.2">
      <c r="G17663" s="12"/>
    </row>
    <row r="17664" spans="7:7" x14ac:dyDescent="0.2">
      <c r="G17664" s="12"/>
    </row>
    <row r="17665" spans="7:7" x14ac:dyDescent="0.2">
      <c r="G17665" s="12"/>
    </row>
    <row r="17666" spans="7:7" x14ac:dyDescent="0.2">
      <c r="G17666" s="12"/>
    </row>
    <row r="17667" spans="7:7" x14ac:dyDescent="0.2">
      <c r="G17667" s="12"/>
    </row>
    <row r="17668" spans="7:7" x14ac:dyDescent="0.2">
      <c r="G17668" s="12"/>
    </row>
    <row r="17669" spans="7:7" x14ac:dyDescent="0.2">
      <c r="G17669" s="12"/>
    </row>
    <row r="17670" spans="7:7" x14ac:dyDescent="0.2">
      <c r="G17670" s="12"/>
    </row>
    <row r="17671" spans="7:7" x14ac:dyDescent="0.2">
      <c r="G17671" s="12"/>
    </row>
    <row r="17672" spans="7:7" x14ac:dyDescent="0.2">
      <c r="G17672" s="12"/>
    </row>
    <row r="17673" spans="7:7" x14ac:dyDescent="0.2">
      <c r="G17673" s="12"/>
    </row>
    <row r="17674" spans="7:7" x14ac:dyDescent="0.2">
      <c r="G17674" s="12"/>
    </row>
    <row r="17675" spans="7:7" x14ac:dyDescent="0.2">
      <c r="G17675" s="12"/>
    </row>
    <row r="17676" spans="7:7" x14ac:dyDescent="0.2">
      <c r="G17676" s="12"/>
    </row>
    <row r="17677" spans="7:7" x14ac:dyDescent="0.2">
      <c r="G17677" s="12"/>
    </row>
    <row r="17678" spans="7:7" x14ac:dyDescent="0.2">
      <c r="G17678" s="12"/>
    </row>
    <row r="17679" spans="7:7" x14ac:dyDescent="0.2">
      <c r="G17679" s="12"/>
    </row>
    <row r="17680" spans="7:7" x14ac:dyDescent="0.2">
      <c r="G17680" s="12"/>
    </row>
    <row r="17681" spans="7:7" x14ac:dyDescent="0.2">
      <c r="G17681" s="12"/>
    </row>
    <row r="17682" spans="7:7" x14ac:dyDescent="0.2">
      <c r="G17682" s="12"/>
    </row>
    <row r="17683" spans="7:7" x14ac:dyDescent="0.2">
      <c r="G17683" s="12"/>
    </row>
    <row r="17684" spans="7:7" x14ac:dyDescent="0.2">
      <c r="G17684" s="12"/>
    </row>
    <row r="17685" spans="7:7" x14ac:dyDescent="0.2">
      <c r="G17685" s="12"/>
    </row>
    <row r="17686" spans="7:7" x14ac:dyDescent="0.2">
      <c r="G17686" s="12"/>
    </row>
    <row r="17687" spans="7:7" x14ac:dyDescent="0.2">
      <c r="G17687" s="12"/>
    </row>
    <row r="17688" spans="7:7" x14ac:dyDescent="0.2">
      <c r="G17688" s="12"/>
    </row>
    <row r="17689" spans="7:7" x14ac:dyDescent="0.2">
      <c r="G17689" s="12"/>
    </row>
    <row r="17690" spans="7:7" x14ac:dyDescent="0.2">
      <c r="G17690" s="12"/>
    </row>
    <row r="17691" spans="7:7" x14ac:dyDescent="0.2">
      <c r="G17691" s="12"/>
    </row>
    <row r="17692" spans="7:7" x14ac:dyDescent="0.2">
      <c r="G17692" s="12"/>
    </row>
    <row r="17693" spans="7:7" x14ac:dyDescent="0.2">
      <c r="G17693" s="12"/>
    </row>
    <row r="17694" spans="7:7" x14ac:dyDescent="0.2">
      <c r="G17694" s="12"/>
    </row>
    <row r="17695" spans="7:7" x14ac:dyDescent="0.2">
      <c r="G17695" s="12"/>
    </row>
    <row r="17696" spans="7:7" x14ac:dyDescent="0.2">
      <c r="G17696" s="12"/>
    </row>
    <row r="17697" spans="7:7" x14ac:dyDescent="0.2">
      <c r="G17697" s="12"/>
    </row>
    <row r="17698" spans="7:7" x14ac:dyDescent="0.2">
      <c r="G17698" s="12"/>
    </row>
    <row r="17699" spans="7:7" x14ac:dyDescent="0.2">
      <c r="G17699" s="12"/>
    </row>
    <row r="17700" spans="7:7" x14ac:dyDescent="0.2">
      <c r="G17700" s="12"/>
    </row>
    <row r="17701" spans="7:7" x14ac:dyDescent="0.2">
      <c r="G17701" s="12"/>
    </row>
    <row r="17702" spans="7:7" x14ac:dyDescent="0.2">
      <c r="G17702" s="12"/>
    </row>
    <row r="17703" spans="7:7" x14ac:dyDescent="0.2">
      <c r="G17703" s="12"/>
    </row>
    <row r="17704" spans="7:7" x14ac:dyDescent="0.2">
      <c r="G17704" s="12"/>
    </row>
    <row r="17705" spans="7:7" x14ac:dyDescent="0.2">
      <c r="G17705" s="12"/>
    </row>
    <row r="17706" spans="7:7" x14ac:dyDescent="0.2">
      <c r="G17706" s="12"/>
    </row>
    <row r="17707" spans="7:7" x14ac:dyDescent="0.2">
      <c r="G17707" s="12"/>
    </row>
    <row r="17708" spans="7:7" x14ac:dyDescent="0.2">
      <c r="G17708" s="12"/>
    </row>
    <row r="17709" spans="7:7" x14ac:dyDescent="0.2">
      <c r="G17709" s="12"/>
    </row>
    <row r="17710" spans="7:7" x14ac:dyDescent="0.2">
      <c r="G17710" s="12"/>
    </row>
    <row r="17711" spans="7:7" x14ac:dyDescent="0.2">
      <c r="G17711" s="12"/>
    </row>
    <row r="17712" spans="7:7" x14ac:dyDescent="0.2">
      <c r="G17712" s="12"/>
    </row>
    <row r="17713" spans="7:7" x14ac:dyDescent="0.2">
      <c r="G17713" s="12"/>
    </row>
    <row r="17714" spans="7:7" x14ac:dyDescent="0.2">
      <c r="G17714" s="12"/>
    </row>
    <row r="17715" spans="7:7" x14ac:dyDescent="0.2">
      <c r="G17715" s="12"/>
    </row>
    <row r="17716" spans="7:7" x14ac:dyDescent="0.2">
      <c r="G17716" s="12"/>
    </row>
    <row r="17717" spans="7:7" x14ac:dyDescent="0.2">
      <c r="G17717" s="12"/>
    </row>
    <row r="17718" spans="7:7" x14ac:dyDescent="0.2">
      <c r="G17718" s="12"/>
    </row>
    <row r="17719" spans="7:7" x14ac:dyDescent="0.2">
      <c r="G17719" s="12"/>
    </row>
    <row r="17720" spans="7:7" x14ac:dyDescent="0.2">
      <c r="G17720" s="12"/>
    </row>
    <row r="17721" spans="7:7" x14ac:dyDescent="0.2">
      <c r="G17721" s="12"/>
    </row>
    <row r="17722" spans="7:7" x14ac:dyDescent="0.2">
      <c r="G17722" s="12"/>
    </row>
    <row r="17723" spans="7:7" x14ac:dyDescent="0.2">
      <c r="G17723" s="12"/>
    </row>
    <row r="17724" spans="7:7" x14ac:dyDescent="0.2">
      <c r="G17724" s="12"/>
    </row>
    <row r="17725" spans="7:7" x14ac:dyDescent="0.2">
      <c r="G17725" s="12"/>
    </row>
    <row r="17726" spans="7:7" x14ac:dyDescent="0.2">
      <c r="G17726" s="12"/>
    </row>
    <row r="17727" spans="7:7" x14ac:dyDescent="0.2">
      <c r="G17727" s="12"/>
    </row>
    <row r="17728" spans="7:7" x14ac:dyDescent="0.2">
      <c r="G17728" s="12"/>
    </row>
    <row r="17729" spans="7:7" x14ac:dyDescent="0.2">
      <c r="G17729" s="12"/>
    </row>
    <row r="17730" spans="7:7" x14ac:dyDescent="0.2">
      <c r="G17730" s="12"/>
    </row>
    <row r="17731" spans="7:7" x14ac:dyDescent="0.2">
      <c r="G17731" s="12"/>
    </row>
    <row r="17732" spans="7:7" x14ac:dyDescent="0.2">
      <c r="G17732" s="12"/>
    </row>
    <row r="17733" spans="7:7" x14ac:dyDescent="0.2">
      <c r="G17733" s="12"/>
    </row>
    <row r="17734" spans="7:7" x14ac:dyDescent="0.2">
      <c r="G17734" s="12"/>
    </row>
    <row r="17735" spans="7:7" x14ac:dyDescent="0.2">
      <c r="G17735" s="12"/>
    </row>
    <row r="17736" spans="7:7" x14ac:dyDescent="0.2">
      <c r="G17736" s="12"/>
    </row>
    <row r="17737" spans="7:7" x14ac:dyDescent="0.2">
      <c r="G17737" s="12"/>
    </row>
    <row r="17738" spans="7:7" x14ac:dyDescent="0.2">
      <c r="G17738" s="12"/>
    </row>
    <row r="17739" spans="7:7" x14ac:dyDescent="0.2">
      <c r="G17739" s="12"/>
    </row>
    <row r="17740" spans="7:7" x14ac:dyDescent="0.2">
      <c r="G17740" s="12"/>
    </row>
    <row r="17741" spans="7:7" x14ac:dyDescent="0.2">
      <c r="G17741" s="12"/>
    </row>
    <row r="17742" spans="7:7" x14ac:dyDescent="0.2">
      <c r="G17742" s="12"/>
    </row>
    <row r="17743" spans="7:7" x14ac:dyDescent="0.2">
      <c r="G17743" s="12"/>
    </row>
    <row r="17744" spans="7:7" x14ac:dyDescent="0.2">
      <c r="G17744" s="12"/>
    </row>
    <row r="17745" spans="7:7" x14ac:dyDescent="0.2">
      <c r="G17745" s="12"/>
    </row>
    <row r="17746" spans="7:7" x14ac:dyDescent="0.2">
      <c r="G17746" s="12"/>
    </row>
    <row r="17747" spans="7:7" x14ac:dyDescent="0.2">
      <c r="G17747" s="12"/>
    </row>
    <row r="17748" spans="7:7" x14ac:dyDescent="0.2">
      <c r="G17748" s="12"/>
    </row>
    <row r="17749" spans="7:7" x14ac:dyDescent="0.2">
      <c r="G17749" s="12"/>
    </row>
    <row r="17750" spans="7:7" x14ac:dyDescent="0.2">
      <c r="G17750" s="12"/>
    </row>
    <row r="17751" spans="7:7" x14ac:dyDescent="0.2">
      <c r="G17751" s="12"/>
    </row>
    <row r="17752" spans="7:7" x14ac:dyDescent="0.2">
      <c r="G17752" s="12"/>
    </row>
    <row r="17753" spans="7:7" x14ac:dyDescent="0.2">
      <c r="G17753" s="12"/>
    </row>
    <row r="17754" spans="7:7" x14ac:dyDescent="0.2">
      <c r="G17754" s="12"/>
    </row>
    <row r="17755" spans="7:7" x14ac:dyDescent="0.2">
      <c r="G17755" s="12"/>
    </row>
    <row r="17756" spans="7:7" x14ac:dyDescent="0.2">
      <c r="G17756" s="12"/>
    </row>
    <row r="17757" spans="7:7" x14ac:dyDescent="0.2">
      <c r="G17757" s="12"/>
    </row>
    <row r="17758" spans="7:7" x14ac:dyDescent="0.2">
      <c r="G17758" s="12"/>
    </row>
    <row r="17759" spans="7:7" x14ac:dyDescent="0.2">
      <c r="G17759" s="12"/>
    </row>
    <row r="17760" spans="7:7" x14ac:dyDescent="0.2">
      <c r="G17760" s="12"/>
    </row>
    <row r="17761" spans="7:7" x14ac:dyDescent="0.2">
      <c r="G17761" s="12"/>
    </row>
    <row r="17762" spans="7:7" x14ac:dyDescent="0.2">
      <c r="G17762" s="12"/>
    </row>
    <row r="17763" spans="7:7" x14ac:dyDescent="0.2">
      <c r="G17763" s="12"/>
    </row>
    <row r="17764" spans="7:7" x14ac:dyDescent="0.2">
      <c r="G17764" s="12"/>
    </row>
    <row r="17765" spans="7:7" x14ac:dyDescent="0.2">
      <c r="G17765" s="12"/>
    </row>
    <row r="17766" spans="7:7" x14ac:dyDescent="0.2">
      <c r="G17766" s="12"/>
    </row>
    <row r="17767" spans="7:7" x14ac:dyDescent="0.2">
      <c r="G17767" s="12"/>
    </row>
    <row r="17768" spans="7:7" x14ac:dyDescent="0.2">
      <c r="G17768" s="12"/>
    </row>
    <row r="17769" spans="7:7" x14ac:dyDescent="0.2">
      <c r="G17769" s="12"/>
    </row>
    <row r="17770" spans="7:7" x14ac:dyDescent="0.2">
      <c r="G17770" s="12"/>
    </row>
    <row r="17771" spans="7:7" x14ac:dyDescent="0.2">
      <c r="G17771" s="12"/>
    </row>
    <row r="17772" spans="7:7" x14ac:dyDescent="0.2">
      <c r="G17772" s="12"/>
    </row>
    <row r="17773" spans="7:7" x14ac:dyDescent="0.2">
      <c r="G17773" s="12"/>
    </row>
    <row r="17774" spans="7:7" x14ac:dyDescent="0.2">
      <c r="G17774" s="12"/>
    </row>
    <row r="17775" spans="7:7" x14ac:dyDescent="0.2">
      <c r="G17775" s="12"/>
    </row>
    <row r="17776" spans="7:7" x14ac:dyDescent="0.2">
      <c r="G17776" s="12"/>
    </row>
    <row r="17777" spans="7:7" x14ac:dyDescent="0.2">
      <c r="G17777" s="12"/>
    </row>
    <row r="17778" spans="7:7" x14ac:dyDescent="0.2">
      <c r="G17778" s="12"/>
    </row>
    <row r="17779" spans="7:7" x14ac:dyDescent="0.2">
      <c r="G17779" s="12"/>
    </row>
    <row r="17780" spans="7:7" x14ac:dyDescent="0.2">
      <c r="G17780" s="12"/>
    </row>
    <row r="17781" spans="7:7" x14ac:dyDescent="0.2">
      <c r="G17781" s="12"/>
    </row>
    <row r="17782" spans="7:7" x14ac:dyDescent="0.2">
      <c r="G17782" s="12"/>
    </row>
    <row r="17783" spans="7:7" x14ac:dyDescent="0.2">
      <c r="G17783" s="12"/>
    </row>
    <row r="17784" spans="7:7" x14ac:dyDescent="0.2">
      <c r="G17784" s="12"/>
    </row>
    <row r="17785" spans="7:7" x14ac:dyDescent="0.2">
      <c r="G17785" s="12"/>
    </row>
    <row r="17786" spans="7:7" x14ac:dyDescent="0.2">
      <c r="G17786" s="12"/>
    </row>
    <row r="17787" spans="7:7" x14ac:dyDescent="0.2">
      <c r="G17787" s="12"/>
    </row>
    <row r="17788" spans="7:7" x14ac:dyDescent="0.2">
      <c r="G17788" s="12"/>
    </row>
    <row r="17789" spans="7:7" x14ac:dyDescent="0.2">
      <c r="G17789" s="12"/>
    </row>
    <row r="17790" spans="7:7" x14ac:dyDescent="0.2">
      <c r="G17790" s="12"/>
    </row>
    <row r="17791" spans="7:7" x14ac:dyDescent="0.2">
      <c r="G17791" s="12"/>
    </row>
    <row r="17792" spans="7:7" x14ac:dyDescent="0.2">
      <c r="G17792" s="12"/>
    </row>
    <row r="17793" spans="7:7" x14ac:dyDescent="0.2">
      <c r="G17793" s="12"/>
    </row>
    <row r="17794" spans="7:7" x14ac:dyDescent="0.2">
      <c r="G17794" s="12"/>
    </row>
    <row r="17795" spans="7:7" x14ac:dyDescent="0.2">
      <c r="G17795" s="12"/>
    </row>
    <row r="17796" spans="7:7" x14ac:dyDescent="0.2">
      <c r="G17796" s="12"/>
    </row>
    <row r="17797" spans="7:7" x14ac:dyDescent="0.2">
      <c r="G17797" s="12"/>
    </row>
    <row r="17798" spans="7:7" x14ac:dyDescent="0.2">
      <c r="G17798" s="12"/>
    </row>
    <row r="17799" spans="7:7" x14ac:dyDescent="0.2">
      <c r="G17799" s="12"/>
    </row>
    <row r="17800" spans="7:7" x14ac:dyDescent="0.2">
      <c r="G17800" s="12"/>
    </row>
    <row r="17801" spans="7:7" x14ac:dyDescent="0.2">
      <c r="G17801" s="12"/>
    </row>
    <row r="17802" spans="7:7" x14ac:dyDescent="0.2">
      <c r="G17802" s="12"/>
    </row>
    <row r="17803" spans="7:7" x14ac:dyDescent="0.2">
      <c r="G17803" s="12"/>
    </row>
    <row r="17804" spans="7:7" x14ac:dyDescent="0.2">
      <c r="G17804" s="12"/>
    </row>
    <row r="17805" spans="7:7" x14ac:dyDescent="0.2">
      <c r="G17805" s="12"/>
    </row>
    <row r="17806" spans="7:7" x14ac:dyDescent="0.2">
      <c r="G17806" s="12"/>
    </row>
    <row r="17807" spans="7:7" x14ac:dyDescent="0.2">
      <c r="G17807" s="12"/>
    </row>
    <row r="17808" spans="7:7" x14ac:dyDescent="0.2">
      <c r="G17808" s="12"/>
    </row>
    <row r="17809" spans="7:7" x14ac:dyDescent="0.2">
      <c r="G17809" s="12"/>
    </row>
    <row r="17810" spans="7:7" x14ac:dyDescent="0.2">
      <c r="G17810" s="12"/>
    </row>
    <row r="17811" spans="7:7" x14ac:dyDescent="0.2">
      <c r="G17811" s="12"/>
    </row>
    <row r="17812" spans="7:7" x14ac:dyDescent="0.2">
      <c r="G17812" s="12"/>
    </row>
    <row r="17813" spans="7:7" x14ac:dyDescent="0.2">
      <c r="G17813" s="12"/>
    </row>
    <row r="17814" spans="7:7" x14ac:dyDescent="0.2">
      <c r="G17814" s="12"/>
    </row>
    <row r="17815" spans="7:7" x14ac:dyDescent="0.2">
      <c r="G17815" s="12"/>
    </row>
    <row r="17816" spans="7:7" x14ac:dyDescent="0.2">
      <c r="G17816" s="12"/>
    </row>
    <row r="17817" spans="7:7" x14ac:dyDescent="0.2">
      <c r="G17817" s="12"/>
    </row>
    <row r="17818" spans="7:7" x14ac:dyDescent="0.2">
      <c r="G17818" s="12"/>
    </row>
    <row r="17819" spans="7:7" x14ac:dyDescent="0.2">
      <c r="G17819" s="12"/>
    </row>
    <row r="17820" spans="7:7" x14ac:dyDescent="0.2">
      <c r="G17820" s="12"/>
    </row>
    <row r="17821" spans="7:7" x14ac:dyDescent="0.2">
      <c r="G17821" s="12"/>
    </row>
    <row r="17822" spans="7:7" x14ac:dyDescent="0.2">
      <c r="G17822" s="12"/>
    </row>
    <row r="17823" spans="7:7" x14ac:dyDescent="0.2">
      <c r="G17823" s="12"/>
    </row>
    <row r="17824" spans="7:7" x14ac:dyDescent="0.2">
      <c r="G17824" s="12"/>
    </row>
    <row r="17825" spans="7:7" x14ac:dyDescent="0.2">
      <c r="G17825" s="12"/>
    </row>
    <row r="17826" spans="7:7" x14ac:dyDescent="0.2">
      <c r="G17826" s="12"/>
    </row>
    <row r="17827" spans="7:7" x14ac:dyDescent="0.2">
      <c r="G17827" s="12"/>
    </row>
    <row r="17828" spans="7:7" x14ac:dyDescent="0.2">
      <c r="G17828" s="12"/>
    </row>
    <row r="17829" spans="7:7" x14ac:dyDescent="0.2">
      <c r="G17829" s="12"/>
    </row>
    <row r="17830" spans="7:7" x14ac:dyDescent="0.2">
      <c r="G17830" s="12"/>
    </row>
    <row r="17831" spans="7:7" x14ac:dyDescent="0.2">
      <c r="G17831" s="12"/>
    </row>
    <row r="17832" spans="7:7" x14ac:dyDescent="0.2">
      <c r="G17832" s="12"/>
    </row>
    <row r="17833" spans="7:7" x14ac:dyDescent="0.2">
      <c r="G17833" s="12"/>
    </row>
    <row r="17834" spans="7:7" x14ac:dyDescent="0.2">
      <c r="G17834" s="12"/>
    </row>
    <row r="17835" spans="7:7" x14ac:dyDescent="0.2">
      <c r="G17835" s="12"/>
    </row>
    <row r="17836" spans="7:7" x14ac:dyDescent="0.2">
      <c r="G17836" s="12"/>
    </row>
    <row r="17837" spans="7:7" x14ac:dyDescent="0.2">
      <c r="G17837" s="12"/>
    </row>
    <row r="17838" spans="7:7" x14ac:dyDescent="0.2">
      <c r="G17838" s="12"/>
    </row>
    <row r="17839" spans="7:7" x14ac:dyDescent="0.2">
      <c r="G17839" s="12"/>
    </row>
    <row r="17840" spans="7:7" x14ac:dyDescent="0.2">
      <c r="G17840" s="12"/>
    </row>
    <row r="17841" spans="7:7" x14ac:dyDescent="0.2">
      <c r="G17841" s="12"/>
    </row>
    <row r="17842" spans="7:7" x14ac:dyDescent="0.2">
      <c r="G17842" s="12"/>
    </row>
    <row r="17843" spans="7:7" x14ac:dyDescent="0.2">
      <c r="G17843" s="12"/>
    </row>
    <row r="17844" spans="7:7" x14ac:dyDescent="0.2">
      <c r="G17844" s="12"/>
    </row>
    <row r="17845" spans="7:7" x14ac:dyDescent="0.2">
      <c r="G17845" s="12"/>
    </row>
    <row r="17846" spans="7:7" x14ac:dyDescent="0.2">
      <c r="G17846" s="12"/>
    </row>
    <row r="17847" spans="7:7" x14ac:dyDescent="0.2">
      <c r="G17847" s="12"/>
    </row>
    <row r="17848" spans="7:7" x14ac:dyDescent="0.2">
      <c r="G17848" s="12"/>
    </row>
    <row r="17849" spans="7:7" x14ac:dyDescent="0.2">
      <c r="G17849" s="12"/>
    </row>
    <row r="17850" spans="7:7" x14ac:dyDescent="0.2">
      <c r="G17850" s="12"/>
    </row>
    <row r="17851" spans="7:7" x14ac:dyDescent="0.2">
      <c r="G17851" s="12"/>
    </row>
    <row r="17852" spans="7:7" x14ac:dyDescent="0.2">
      <c r="G17852" s="12"/>
    </row>
    <row r="17853" spans="7:7" x14ac:dyDescent="0.2">
      <c r="G17853" s="12"/>
    </row>
    <row r="17854" spans="7:7" x14ac:dyDescent="0.2">
      <c r="G17854" s="12"/>
    </row>
    <row r="17855" spans="7:7" x14ac:dyDescent="0.2">
      <c r="G17855" s="12"/>
    </row>
    <row r="17856" spans="7:7" x14ac:dyDescent="0.2">
      <c r="G17856" s="12"/>
    </row>
    <row r="17857" spans="7:7" x14ac:dyDescent="0.2">
      <c r="G17857" s="12"/>
    </row>
    <row r="17858" spans="7:7" x14ac:dyDescent="0.2">
      <c r="G17858" s="12"/>
    </row>
    <row r="17859" spans="7:7" x14ac:dyDescent="0.2">
      <c r="G17859" s="12"/>
    </row>
    <row r="17860" spans="7:7" x14ac:dyDescent="0.2">
      <c r="G17860" s="12"/>
    </row>
    <row r="17861" spans="7:7" x14ac:dyDescent="0.2">
      <c r="G17861" s="12"/>
    </row>
    <row r="17862" spans="7:7" x14ac:dyDescent="0.2">
      <c r="G17862" s="12"/>
    </row>
    <row r="17863" spans="7:7" x14ac:dyDescent="0.2">
      <c r="G17863" s="12"/>
    </row>
    <row r="17864" spans="7:7" x14ac:dyDescent="0.2">
      <c r="G17864" s="12"/>
    </row>
    <row r="17865" spans="7:7" x14ac:dyDescent="0.2">
      <c r="G17865" s="12"/>
    </row>
    <row r="17866" spans="7:7" x14ac:dyDescent="0.2">
      <c r="G17866" s="12"/>
    </row>
    <row r="17867" spans="7:7" x14ac:dyDescent="0.2">
      <c r="G17867" s="12"/>
    </row>
    <row r="17868" spans="7:7" x14ac:dyDescent="0.2">
      <c r="G17868" s="12"/>
    </row>
    <row r="17869" spans="7:7" x14ac:dyDescent="0.2">
      <c r="G17869" s="12"/>
    </row>
    <row r="17870" spans="7:7" x14ac:dyDescent="0.2">
      <c r="G17870" s="12"/>
    </row>
    <row r="17871" spans="7:7" x14ac:dyDescent="0.2">
      <c r="G17871" s="12"/>
    </row>
    <row r="17872" spans="7:7" x14ac:dyDescent="0.2">
      <c r="G17872" s="12"/>
    </row>
    <row r="17873" spans="7:7" x14ac:dyDescent="0.2">
      <c r="G17873" s="12"/>
    </row>
    <row r="17874" spans="7:7" x14ac:dyDescent="0.2">
      <c r="G17874" s="12"/>
    </row>
    <row r="17875" spans="7:7" x14ac:dyDescent="0.2">
      <c r="G17875" s="12"/>
    </row>
    <row r="17876" spans="7:7" x14ac:dyDescent="0.2">
      <c r="G17876" s="12"/>
    </row>
    <row r="17877" spans="7:7" x14ac:dyDescent="0.2">
      <c r="G17877" s="12"/>
    </row>
    <row r="17878" spans="7:7" x14ac:dyDescent="0.2">
      <c r="G17878" s="12"/>
    </row>
    <row r="17879" spans="7:7" x14ac:dyDescent="0.2">
      <c r="G17879" s="12"/>
    </row>
    <row r="17880" spans="7:7" x14ac:dyDescent="0.2">
      <c r="G17880" s="12"/>
    </row>
    <row r="17881" spans="7:7" x14ac:dyDescent="0.2">
      <c r="G17881" s="12"/>
    </row>
    <row r="17882" spans="7:7" x14ac:dyDescent="0.2">
      <c r="G17882" s="12"/>
    </row>
    <row r="17883" spans="7:7" x14ac:dyDescent="0.2">
      <c r="G17883" s="12"/>
    </row>
    <row r="17884" spans="7:7" x14ac:dyDescent="0.2">
      <c r="G17884" s="12"/>
    </row>
    <row r="17885" spans="7:7" x14ac:dyDescent="0.2">
      <c r="G17885" s="12"/>
    </row>
    <row r="17886" spans="7:7" x14ac:dyDescent="0.2">
      <c r="G17886" s="12"/>
    </row>
    <row r="17887" spans="7:7" x14ac:dyDescent="0.2">
      <c r="G17887" s="12"/>
    </row>
    <row r="17888" spans="7:7" x14ac:dyDescent="0.2">
      <c r="G17888" s="12"/>
    </row>
    <row r="17889" spans="7:7" x14ac:dyDescent="0.2">
      <c r="G17889" s="12"/>
    </row>
    <row r="17890" spans="7:7" x14ac:dyDescent="0.2">
      <c r="G17890" s="12"/>
    </row>
    <row r="17891" spans="7:7" x14ac:dyDescent="0.2">
      <c r="G17891" s="12"/>
    </row>
    <row r="17892" spans="7:7" x14ac:dyDescent="0.2">
      <c r="G17892" s="12"/>
    </row>
    <row r="17893" spans="7:7" x14ac:dyDescent="0.2">
      <c r="G17893" s="12"/>
    </row>
    <row r="17894" spans="7:7" x14ac:dyDescent="0.2">
      <c r="G17894" s="12"/>
    </row>
    <row r="17895" spans="7:7" x14ac:dyDescent="0.2">
      <c r="G17895" s="12"/>
    </row>
    <row r="17896" spans="7:7" x14ac:dyDescent="0.2">
      <c r="G17896" s="12"/>
    </row>
    <row r="17897" spans="7:7" x14ac:dyDescent="0.2">
      <c r="G17897" s="12"/>
    </row>
    <row r="17898" spans="7:7" x14ac:dyDescent="0.2">
      <c r="G17898" s="12"/>
    </row>
    <row r="17899" spans="7:7" x14ac:dyDescent="0.2">
      <c r="G17899" s="12"/>
    </row>
    <row r="17900" spans="7:7" x14ac:dyDescent="0.2">
      <c r="G17900" s="12"/>
    </row>
    <row r="17901" spans="7:7" x14ac:dyDescent="0.2">
      <c r="G17901" s="12"/>
    </row>
    <row r="17902" spans="7:7" x14ac:dyDescent="0.2">
      <c r="G17902" s="12"/>
    </row>
    <row r="17903" spans="7:7" x14ac:dyDescent="0.2">
      <c r="G17903" s="12"/>
    </row>
    <row r="17904" spans="7:7" x14ac:dyDescent="0.2">
      <c r="G17904" s="12"/>
    </row>
    <row r="17905" spans="7:7" x14ac:dyDescent="0.2">
      <c r="G17905" s="12"/>
    </row>
    <row r="17906" spans="7:7" x14ac:dyDescent="0.2">
      <c r="G17906" s="12"/>
    </row>
    <row r="17907" spans="7:7" x14ac:dyDescent="0.2">
      <c r="G17907" s="12"/>
    </row>
    <row r="17908" spans="7:7" x14ac:dyDescent="0.2">
      <c r="G17908" s="12"/>
    </row>
    <row r="17909" spans="7:7" x14ac:dyDescent="0.2">
      <c r="G17909" s="12"/>
    </row>
    <row r="17910" spans="7:7" x14ac:dyDescent="0.2">
      <c r="G17910" s="12"/>
    </row>
    <row r="17911" spans="7:7" x14ac:dyDescent="0.2">
      <c r="G17911" s="12"/>
    </row>
    <row r="17912" spans="7:7" x14ac:dyDescent="0.2">
      <c r="G17912" s="12"/>
    </row>
    <row r="17913" spans="7:7" x14ac:dyDescent="0.2">
      <c r="G17913" s="12"/>
    </row>
    <row r="17914" spans="7:7" x14ac:dyDescent="0.2">
      <c r="G17914" s="12"/>
    </row>
    <row r="17915" spans="7:7" x14ac:dyDescent="0.2">
      <c r="G17915" s="12"/>
    </row>
    <row r="17916" spans="7:7" x14ac:dyDescent="0.2">
      <c r="G17916" s="12"/>
    </row>
    <row r="17917" spans="7:7" x14ac:dyDescent="0.2">
      <c r="G17917" s="12"/>
    </row>
    <row r="17918" spans="7:7" x14ac:dyDescent="0.2">
      <c r="G17918" s="12"/>
    </row>
    <row r="17919" spans="7:7" x14ac:dyDescent="0.2">
      <c r="G17919" s="12"/>
    </row>
    <row r="17920" spans="7:7" x14ac:dyDescent="0.2">
      <c r="G17920" s="12"/>
    </row>
    <row r="17921" spans="7:7" x14ac:dyDescent="0.2">
      <c r="G17921" s="12"/>
    </row>
    <row r="17922" spans="7:7" x14ac:dyDescent="0.2">
      <c r="G17922" s="12"/>
    </row>
    <row r="17923" spans="7:7" x14ac:dyDescent="0.2">
      <c r="G17923" s="12"/>
    </row>
    <row r="17924" spans="7:7" x14ac:dyDescent="0.2">
      <c r="G17924" s="12"/>
    </row>
    <row r="17925" spans="7:7" x14ac:dyDescent="0.2">
      <c r="G17925" s="12"/>
    </row>
    <row r="17926" spans="7:7" x14ac:dyDescent="0.2">
      <c r="G17926" s="12"/>
    </row>
    <row r="17927" spans="7:7" x14ac:dyDescent="0.2">
      <c r="G17927" s="12"/>
    </row>
    <row r="17928" spans="7:7" x14ac:dyDescent="0.2">
      <c r="G17928" s="12"/>
    </row>
    <row r="17929" spans="7:7" x14ac:dyDescent="0.2">
      <c r="G17929" s="12"/>
    </row>
    <row r="17930" spans="7:7" x14ac:dyDescent="0.2">
      <c r="G17930" s="12"/>
    </row>
    <row r="17931" spans="7:7" x14ac:dyDescent="0.2">
      <c r="G17931" s="12"/>
    </row>
    <row r="17932" spans="7:7" x14ac:dyDescent="0.2">
      <c r="G17932" s="12"/>
    </row>
    <row r="17933" spans="7:7" x14ac:dyDescent="0.2">
      <c r="G17933" s="12"/>
    </row>
    <row r="17934" spans="7:7" x14ac:dyDescent="0.2">
      <c r="G17934" s="12"/>
    </row>
    <row r="17935" spans="7:7" x14ac:dyDescent="0.2">
      <c r="G17935" s="12"/>
    </row>
    <row r="17936" spans="7:7" x14ac:dyDescent="0.2">
      <c r="G17936" s="12"/>
    </row>
    <row r="17937" spans="7:7" x14ac:dyDescent="0.2">
      <c r="G17937" s="12"/>
    </row>
    <row r="17938" spans="7:7" x14ac:dyDescent="0.2">
      <c r="G17938" s="12"/>
    </row>
    <row r="17939" spans="7:7" x14ac:dyDescent="0.2">
      <c r="G17939" s="12"/>
    </row>
    <row r="17940" spans="7:7" x14ac:dyDescent="0.2">
      <c r="G17940" s="12"/>
    </row>
    <row r="17941" spans="7:7" x14ac:dyDescent="0.2">
      <c r="G17941" s="12"/>
    </row>
    <row r="17942" spans="7:7" x14ac:dyDescent="0.2">
      <c r="G17942" s="12"/>
    </row>
    <row r="17943" spans="7:7" x14ac:dyDescent="0.2">
      <c r="G17943" s="12"/>
    </row>
    <row r="17944" spans="7:7" x14ac:dyDescent="0.2">
      <c r="G17944" s="12"/>
    </row>
    <row r="17945" spans="7:7" x14ac:dyDescent="0.2">
      <c r="G17945" s="12"/>
    </row>
    <row r="17946" spans="7:7" x14ac:dyDescent="0.2">
      <c r="G17946" s="12"/>
    </row>
    <row r="17947" spans="7:7" x14ac:dyDescent="0.2">
      <c r="G17947" s="12"/>
    </row>
    <row r="17948" spans="7:7" x14ac:dyDescent="0.2">
      <c r="G17948" s="12"/>
    </row>
    <row r="17949" spans="7:7" x14ac:dyDescent="0.2">
      <c r="G17949" s="12"/>
    </row>
    <row r="17950" spans="7:7" x14ac:dyDescent="0.2">
      <c r="G17950" s="12"/>
    </row>
    <row r="17951" spans="7:7" x14ac:dyDescent="0.2">
      <c r="G17951" s="12"/>
    </row>
    <row r="17952" spans="7:7" x14ac:dyDescent="0.2">
      <c r="G17952" s="12"/>
    </row>
    <row r="17953" spans="7:7" x14ac:dyDescent="0.2">
      <c r="G17953" s="12"/>
    </row>
    <row r="17954" spans="7:7" x14ac:dyDescent="0.2">
      <c r="G17954" s="12"/>
    </row>
    <row r="17955" spans="7:7" x14ac:dyDescent="0.2">
      <c r="G17955" s="12"/>
    </row>
    <row r="17956" spans="7:7" x14ac:dyDescent="0.2">
      <c r="G17956" s="12"/>
    </row>
    <row r="17957" spans="7:7" x14ac:dyDescent="0.2">
      <c r="G17957" s="12"/>
    </row>
    <row r="17958" spans="7:7" x14ac:dyDescent="0.2">
      <c r="G17958" s="12"/>
    </row>
    <row r="17959" spans="7:7" x14ac:dyDescent="0.2">
      <c r="G17959" s="12"/>
    </row>
    <row r="17960" spans="7:7" x14ac:dyDescent="0.2">
      <c r="G17960" s="12"/>
    </row>
    <row r="17961" spans="7:7" x14ac:dyDescent="0.2">
      <c r="G17961" s="12"/>
    </row>
    <row r="17962" spans="7:7" x14ac:dyDescent="0.2">
      <c r="G17962" s="12"/>
    </row>
    <row r="17963" spans="7:7" x14ac:dyDescent="0.2">
      <c r="G17963" s="12"/>
    </row>
    <row r="17964" spans="7:7" x14ac:dyDescent="0.2">
      <c r="G17964" s="12"/>
    </row>
    <row r="17965" spans="7:7" x14ac:dyDescent="0.2">
      <c r="G17965" s="12"/>
    </row>
    <row r="17966" spans="7:7" x14ac:dyDescent="0.2">
      <c r="G17966" s="12"/>
    </row>
    <row r="17967" spans="7:7" x14ac:dyDescent="0.2">
      <c r="G17967" s="12"/>
    </row>
    <row r="17968" spans="7:7" x14ac:dyDescent="0.2">
      <c r="G17968" s="12"/>
    </row>
    <row r="17969" spans="7:7" x14ac:dyDescent="0.2">
      <c r="G17969" s="12"/>
    </row>
    <row r="17970" spans="7:7" x14ac:dyDescent="0.2">
      <c r="G17970" s="12"/>
    </row>
    <row r="17971" spans="7:7" x14ac:dyDescent="0.2">
      <c r="G17971" s="12"/>
    </row>
    <row r="17972" spans="7:7" x14ac:dyDescent="0.2">
      <c r="G17972" s="12"/>
    </row>
    <row r="17973" spans="7:7" x14ac:dyDescent="0.2">
      <c r="G17973" s="12"/>
    </row>
    <row r="17974" spans="7:7" x14ac:dyDescent="0.2">
      <c r="G17974" s="12"/>
    </row>
    <row r="17975" spans="7:7" x14ac:dyDescent="0.2">
      <c r="G17975" s="12"/>
    </row>
    <row r="17976" spans="7:7" x14ac:dyDescent="0.2">
      <c r="G17976" s="12"/>
    </row>
    <row r="17977" spans="7:7" x14ac:dyDescent="0.2">
      <c r="G17977" s="12"/>
    </row>
    <row r="17978" spans="7:7" x14ac:dyDescent="0.2">
      <c r="G17978" s="12"/>
    </row>
    <row r="17979" spans="7:7" x14ac:dyDescent="0.2">
      <c r="G17979" s="12"/>
    </row>
    <row r="17980" spans="7:7" x14ac:dyDescent="0.2">
      <c r="G17980" s="12"/>
    </row>
    <row r="17981" spans="7:7" x14ac:dyDescent="0.2">
      <c r="G17981" s="12"/>
    </row>
    <row r="17982" spans="7:7" x14ac:dyDescent="0.2">
      <c r="G17982" s="12"/>
    </row>
    <row r="17983" spans="7:7" x14ac:dyDescent="0.2">
      <c r="G17983" s="12"/>
    </row>
    <row r="17984" spans="7:7" x14ac:dyDescent="0.2">
      <c r="G17984" s="12"/>
    </row>
    <row r="17985" spans="7:7" x14ac:dyDescent="0.2">
      <c r="G17985" s="12"/>
    </row>
    <row r="17986" spans="7:7" x14ac:dyDescent="0.2">
      <c r="G17986" s="12"/>
    </row>
    <row r="17987" spans="7:7" x14ac:dyDescent="0.2">
      <c r="G17987" s="12"/>
    </row>
    <row r="17988" spans="7:7" x14ac:dyDescent="0.2">
      <c r="G17988" s="12"/>
    </row>
    <row r="17989" spans="7:7" x14ac:dyDescent="0.2">
      <c r="G17989" s="12"/>
    </row>
    <row r="17990" spans="7:7" x14ac:dyDescent="0.2">
      <c r="G17990" s="12"/>
    </row>
    <row r="17991" spans="7:7" x14ac:dyDescent="0.2">
      <c r="G17991" s="12"/>
    </row>
    <row r="17992" spans="7:7" x14ac:dyDescent="0.2">
      <c r="G17992" s="12"/>
    </row>
    <row r="17993" spans="7:7" x14ac:dyDescent="0.2">
      <c r="G17993" s="12"/>
    </row>
    <row r="17994" spans="7:7" x14ac:dyDescent="0.2">
      <c r="G17994" s="12"/>
    </row>
    <row r="17995" spans="7:7" x14ac:dyDescent="0.2">
      <c r="G17995" s="12"/>
    </row>
    <row r="17996" spans="7:7" x14ac:dyDescent="0.2">
      <c r="G17996" s="12"/>
    </row>
    <row r="17997" spans="7:7" x14ac:dyDescent="0.2">
      <c r="G17997" s="12"/>
    </row>
    <row r="17998" spans="7:7" x14ac:dyDescent="0.2">
      <c r="G17998" s="12"/>
    </row>
    <row r="17999" spans="7:7" x14ac:dyDescent="0.2">
      <c r="G17999" s="12"/>
    </row>
    <row r="18000" spans="7:7" x14ac:dyDescent="0.2">
      <c r="G18000" s="12"/>
    </row>
    <row r="18001" spans="7:7" x14ac:dyDescent="0.2">
      <c r="G18001" s="12"/>
    </row>
    <row r="18002" spans="7:7" x14ac:dyDescent="0.2">
      <c r="G18002" s="12"/>
    </row>
    <row r="18003" spans="7:7" x14ac:dyDescent="0.2">
      <c r="G18003" s="12"/>
    </row>
    <row r="18004" spans="7:7" x14ac:dyDescent="0.2">
      <c r="G18004" s="12"/>
    </row>
    <row r="18005" spans="7:7" x14ac:dyDescent="0.2">
      <c r="G18005" s="12"/>
    </row>
    <row r="18006" spans="7:7" x14ac:dyDescent="0.2">
      <c r="G18006" s="12"/>
    </row>
    <row r="18007" spans="7:7" x14ac:dyDescent="0.2">
      <c r="G18007" s="12"/>
    </row>
    <row r="18008" spans="7:7" x14ac:dyDescent="0.2">
      <c r="G18008" s="12"/>
    </row>
    <row r="18009" spans="7:7" x14ac:dyDescent="0.2">
      <c r="G18009" s="12"/>
    </row>
    <row r="18010" spans="7:7" x14ac:dyDescent="0.2">
      <c r="G18010" s="12"/>
    </row>
    <row r="18011" spans="7:7" x14ac:dyDescent="0.2">
      <c r="G18011" s="12"/>
    </row>
    <row r="18012" spans="7:7" x14ac:dyDescent="0.2">
      <c r="G18012" s="12"/>
    </row>
    <row r="18013" spans="7:7" x14ac:dyDescent="0.2">
      <c r="G18013" s="12"/>
    </row>
    <row r="18014" spans="7:7" x14ac:dyDescent="0.2">
      <c r="G18014" s="12"/>
    </row>
    <row r="18015" spans="7:7" x14ac:dyDescent="0.2">
      <c r="G18015" s="12"/>
    </row>
    <row r="18016" spans="7:7" x14ac:dyDescent="0.2">
      <c r="G18016" s="12"/>
    </row>
    <row r="18017" spans="7:7" x14ac:dyDescent="0.2">
      <c r="G18017" s="12"/>
    </row>
    <row r="18018" spans="7:7" x14ac:dyDescent="0.2">
      <c r="G18018" s="12"/>
    </row>
    <row r="18019" spans="7:7" x14ac:dyDescent="0.2">
      <c r="G18019" s="12"/>
    </row>
    <row r="18020" spans="7:7" x14ac:dyDescent="0.2">
      <c r="G18020" s="12"/>
    </row>
    <row r="18021" spans="7:7" x14ac:dyDescent="0.2">
      <c r="G18021" s="12"/>
    </row>
    <row r="18022" spans="7:7" x14ac:dyDescent="0.2">
      <c r="G18022" s="12"/>
    </row>
    <row r="18023" spans="7:7" x14ac:dyDescent="0.2">
      <c r="G18023" s="12"/>
    </row>
    <row r="18024" spans="7:7" x14ac:dyDescent="0.2">
      <c r="G18024" s="12"/>
    </row>
    <row r="18025" spans="7:7" x14ac:dyDescent="0.2">
      <c r="G18025" s="12"/>
    </row>
    <row r="18026" spans="7:7" x14ac:dyDescent="0.2">
      <c r="G18026" s="12"/>
    </row>
    <row r="18027" spans="7:7" x14ac:dyDescent="0.2">
      <c r="G18027" s="12"/>
    </row>
    <row r="18028" spans="7:7" x14ac:dyDescent="0.2">
      <c r="G18028" s="12"/>
    </row>
    <row r="18029" spans="7:7" x14ac:dyDescent="0.2">
      <c r="G18029" s="12"/>
    </row>
    <row r="18030" spans="7:7" x14ac:dyDescent="0.2">
      <c r="G18030" s="12"/>
    </row>
    <row r="18031" spans="7:7" x14ac:dyDescent="0.2">
      <c r="G18031" s="12"/>
    </row>
    <row r="18032" spans="7:7" x14ac:dyDescent="0.2">
      <c r="G18032" s="12"/>
    </row>
    <row r="18033" spans="7:7" x14ac:dyDescent="0.2">
      <c r="G18033" s="12"/>
    </row>
    <row r="18034" spans="7:7" x14ac:dyDescent="0.2">
      <c r="G18034" s="12"/>
    </row>
    <row r="18035" spans="7:7" x14ac:dyDescent="0.2">
      <c r="G18035" s="12"/>
    </row>
    <row r="18036" spans="7:7" x14ac:dyDescent="0.2">
      <c r="G18036" s="12"/>
    </row>
    <row r="18037" spans="7:7" x14ac:dyDescent="0.2">
      <c r="G18037" s="12"/>
    </row>
    <row r="18038" spans="7:7" x14ac:dyDescent="0.2">
      <c r="G18038" s="12"/>
    </row>
    <row r="18039" spans="7:7" x14ac:dyDescent="0.2">
      <c r="G18039" s="12"/>
    </row>
    <row r="18040" spans="7:7" x14ac:dyDescent="0.2">
      <c r="G18040" s="12"/>
    </row>
    <row r="18041" spans="7:7" x14ac:dyDescent="0.2">
      <c r="G18041" s="12"/>
    </row>
    <row r="18042" spans="7:7" x14ac:dyDescent="0.2">
      <c r="G18042" s="12"/>
    </row>
    <row r="18043" spans="7:7" x14ac:dyDescent="0.2">
      <c r="G18043" s="12"/>
    </row>
    <row r="18044" spans="7:7" x14ac:dyDescent="0.2">
      <c r="G18044" s="12"/>
    </row>
    <row r="18045" spans="7:7" x14ac:dyDescent="0.2">
      <c r="G18045" s="12"/>
    </row>
    <row r="18046" spans="7:7" x14ac:dyDescent="0.2">
      <c r="G18046" s="12"/>
    </row>
    <row r="18047" spans="7:7" x14ac:dyDescent="0.2">
      <c r="G18047" s="12"/>
    </row>
    <row r="18048" spans="7:7" x14ac:dyDescent="0.2">
      <c r="G18048" s="12"/>
    </row>
    <row r="18049" spans="7:7" x14ac:dyDescent="0.2">
      <c r="G18049" s="12"/>
    </row>
    <row r="18050" spans="7:7" x14ac:dyDescent="0.2">
      <c r="G18050" s="12"/>
    </row>
    <row r="18051" spans="7:7" x14ac:dyDescent="0.2">
      <c r="G18051" s="12"/>
    </row>
    <row r="18052" spans="7:7" x14ac:dyDescent="0.2">
      <c r="G18052" s="12"/>
    </row>
    <row r="18053" spans="7:7" x14ac:dyDescent="0.2">
      <c r="G18053" s="12"/>
    </row>
    <row r="18054" spans="7:7" x14ac:dyDescent="0.2">
      <c r="G18054" s="12"/>
    </row>
    <row r="18055" spans="7:7" x14ac:dyDescent="0.2">
      <c r="G18055" s="12"/>
    </row>
    <row r="18056" spans="7:7" x14ac:dyDescent="0.2">
      <c r="G18056" s="12"/>
    </row>
    <row r="18057" spans="7:7" x14ac:dyDescent="0.2">
      <c r="G18057" s="12"/>
    </row>
    <row r="18058" spans="7:7" x14ac:dyDescent="0.2">
      <c r="G18058" s="12"/>
    </row>
    <row r="18059" spans="7:7" x14ac:dyDescent="0.2">
      <c r="G18059" s="12"/>
    </row>
    <row r="18060" spans="7:7" x14ac:dyDescent="0.2">
      <c r="G18060" s="12"/>
    </row>
    <row r="18061" spans="7:7" x14ac:dyDescent="0.2">
      <c r="G18061" s="12"/>
    </row>
    <row r="18062" spans="7:7" x14ac:dyDescent="0.2">
      <c r="G18062" s="12"/>
    </row>
    <row r="18063" spans="7:7" x14ac:dyDescent="0.2">
      <c r="G18063" s="12"/>
    </row>
    <row r="18064" spans="7:7" x14ac:dyDescent="0.2">
      <c r="G18064" s="12"/>
    </row>
    <row r="18065" spans="7:7" x14ac:dyDescent="0.2">
      <c r="G18065" s="12"/>
    </row>
    <row r="18066" spans="7:7" x14ac:dyDescent="0.2">
      <c r="G18066" s="12"/>
    </row>
    <row r="18067" spans="7:7" x14ac:dyDescent="0.2">
      <c r="G18067" s="12"/>
    </row>
    <row r="18068" spans="7:7" x14ac:dyDescent="0.2">
      <c r="G18068" s="12"/>
    </row>
    <row r="18069" spans="7:7" x14ac:dyDescent="0.2">
      <c r="G18069" s="12"/>
    </row>
    <row r="18070" spans="7:7" x14ac:dyDescent="0.2">
      <c r="G18070" s="12"/>
    </row>
    <row r="18071" spans="7:7" x14ac:dyDescent="0.2">
      <c r="G18071" s="12"/>
    </row>
    <row r="18072" spans="7:7" x14ac:dyDescent="0.2">
      <c r="G18072" s="12"/>
    </row>
    <row r="18073" spans="7:7" x14ac:dyDescent="0.2">
      <c r="G18073" s="12"/>
    </row>
    <row r="18074" spans="7:7" x14ac:dyDescent="0.2">
      <c r="G18074" s="12"/>
    </row>
    <row r="18075" spans="7:7" x14ac:dyDescent="0.2">
      <c r="G18075" s="12"/>
    </row>
    <row r="18076" spans="7:7" x14ac:dyDescent="0.2">
      <c r="G18076" s="12"/>
    </row>
    <row r="18077" spans="7:7" x14ac:dyDescent="0.2">
      <c r="G18077" s="12"/>
    </row>
    <row r="18078" spans="7:7" x14ac:dyDescent="0.2">
      <c r="G18078" s="12"/>
    </row>
    <row r="18079" spans="7:7" x14ac:dyDescent="0.2">
      <c r="G18079" s="12"/>
    </row>
    <row r="18080" spans="7:7" x14ac:dyDescent="0.2">
      <c r="G18080" s="12"/>
    </row>
    <row r="18081" spans="7:7" x14ac:dyDescent="0.2">
      <c r="G18081" s="12"/>
    </row>
    <row r="18082" spans="7:7" x14ac:dyDescent="0.2">
      <c r="G18082" s="12"/>
    </row>
    <row r="18083" spans="7:7" x14ac:dyDescent="0.2">
      <c r="G18083" s="12"/>
    </row>
    <row r="18084" spans="7:7" x14ac:dyDescent="0.2">
      <c r="G18084" s="12"/>
    </row>
    <row r="18085" spans="7:7" x14ac:dyDescent="0.2">
      <c r="G18085" s="12"/>
    </row>
    <row r="18086" spans="7:7" x14ac:dyDescent="0.2">
      <c r="G18086" s="12"/>
    </row>
    <row r="18087" spans="7:7" x14ac:dyDescent="0.2">
      <c r="G18087" s="12"/>
    </row>
    <row r="18088" spans="7:7" x14ac:dyDescent="0.2">
      <c r="G18088" s="12"/>
    </row>
    <row r="18089" spans="7:7" x14ac:dyDescent="0.2">
      <c r="G18089" s="12"/>
    </row>
    <row r="18090" spans="7:7" x14ac:dyDescent="0.2">
      <c r="G18090" s="12"/>
    </row>
    <row r="18091" spans="7:7" x14ac:dyDescent="0.2">
      <c r="G18091" s="12"/>
    </row>
    <row r="18092" spans="7:7" x14ac:dyDescent="0.2">
      <c r="G18092" s="12"/>
    </row>
    <row r="18093" spans="7:7" x14ac:dyDescent="0.2">
      <c r="G18093" s="12"/>
    </row>
    <row r="18094" spans="7:7" x14ac:dyDescent="0.2">
      <c r="G18094" s="12"/>
    </row>
    <row r="18095" spans="7:7" x14ac:dyDescent="0.2">
      <c r="G18095" s="12"/>
    </row>
    <row r="18096" spans="7:7" x14ac:dyDescent="0.2">
      <c r="G18096" s="12"/>
    </row>
    <row r="18097" spans="7:7" x14ac:dyDescent="0.2">
      <c r="G18097" s="12"/>
    </row>
    <row r="18098" spans="7:7" x14ac:dyDescent="0.2">
      <c r="G18098" s="12"/>
    </row>
    <row r="18099" spans="7:7" x14ac:dyDescent="0.2">
      <c r="G18099" s="12"/>
    </row>
    <row r="18100" spans="7:7" x14ac:dyDescent="0.2">
      <c r="G18100" s="12"/>
    </row>
    <row r="18101" spans="7:7" x14ac:dyDescent="0.2">
      <c r="G18101" s="12"/>
    </row>
    <row r="18102" spans="7:7" x14ac:dyDescent="0.2">
      <c r="G18102" s="12"/>
    </row>
    <row r="18103" spans="7:7" x14ac:dyDescent="0.2">
      <c r="G18103" s="12"/>
    </row>
    <row r="18104" spans="7:7" x14ac:dyDescent="0.2">
      <c r="G18104" s="12"/>
    </row>
    <row r="18105" spans="7:7" x14ac:dyDescent="0.2">
      <c r="G18105" s="12"/>
    </row>
    <row r="18106" spans="7:7" x14ac:dyDescent="0.2">
      <c r="G18106" s="12"/>
    </row>
    <row r="18107" spans="7:7" x14ac:dyDescent="0.2">
      <c r="G18107" s="12"/>
    </row>
    <row r="18108" spans="7:7" x14ac:dyDescent="0.2">
      <c r="G18108" s="12"/>
    </row>
    <row r="18109" spans="7:7" x14ac:dyDescent="0.2">
      <c r="G18109" s="12"/>
    </row>
    <row r="18110" spans="7:7" x14ac:dyDescent="0.2">
      <c r="G18110" s="12"/>
    </row>
    <row r="18111" spans="7:7" x14ac:dyDescent="0.2">
      <c r="G18111" s="12"/>
    </row>
    <row r="18112" spans="7:7" x14ac:dyDescent="0.2">
      <c r="G18112" s="12"/>
    </row>
    <row r="18113" spans="7:7" x14ac:dyDescent="0.2">
      <c r="G18113" s="12"/>
    </row>
    <row r="18114" spans="7:7" x14ac:dyDescent="0.2">
      <c r="G18114" s="12"/>
    </row>
    <row r="18115" spans="7:7" x14ac:dyDescent="0.2">
      <c r="G18115" s="12"/>
    </row>
    <row r="18116" spans="7:7" x14ac:dyDescent="0.2">
      <c r="G18116" s="12"/>
    </row>
    <row r="18117" spans="7:7" x14ac:dyDescent="0.2">
      <c r="G18117" s="12"/>
    </row>
    <row r="18118" spans="7:7" x14ac:dyDescent="0.2">
      <c r="G18118" s="12"/>
    </row>
    <row r="18119" spans="7:7" x14ac:dyDescent="0.2">
      <c r="G18119" s="12"/>
    </row>
    <row r="18120" spans="7:7" x14ac:dyDescent="0.2">
      <c r="G18120" s="12"/>
    </row>
    <row r="18121" spans="7:7" x14ac:dyDescent="0.2">
      <c r="G18121" s="12"/>
    </row>
    <row r="18122" spans="7:7" x14ac:dyDescent="0.2">
      <c r="G18122" s="12"/>
    </row>
    <row r="18123" spans="7:7" x14ac:dyDescent="0.2">
      <c r="G18123" s="12"/>
    </row>
    <row r="18124" spans="7:7" x14ac:dyDescent="0.2">
      <c r="G18124" s="12"/>
    </row>
    <row r="18125" spans="7:7" x14ac:dyDescent="0.2">
      <c r="G18125" s="12"/>
    </row>
    <row r="18126" spans="7:7" x14ac:dyDescent="0.2">
      <c r="G18126" s="12"/>
    </row>
    <row r="18127" spans="7:7" x14ac:dyDescent="0.2">
      <c r="G18127" s="12"/>
    </row>
    <row r="18128" spans="7:7" x14ac:dyDescent="0.2">
      <c r="G18128" s="12"/>
    </row>
    <row r="18129" spans="7:7" x14ac:dyDescent="0.2">
      <c r="G18129" s="12"/>
    </row>
    <row r="18130" spans="7:7" x14ac:dyDescent="0.2">
      <c r="G18130" s="12"/>
    </row>
    <row r="18131" spans="7:7" x14ac:dyDescent="0.2">
      <c r="G18131" s="12"/>
    </row>
    <row r="18132" spans="7:7" x14ac:dyDescent="0.2">
      <c r="G18132" s="12"/>
    </row>
    <row r="18133" spans="7:7" x14ac:dyDescent="0.2">
      <c r="G18133" s="12"/>
    </row>
    <row r="18134" spans="7:7" x14ac:dyDescent="0.2">
      <c r="G18134" s="12"/>
    </row>
    <row r="18135" spans="7:7" x14ac:dyDescent="0.2">
      <c r="G18135" s="12"/>
    </row>
    <row r="18136" spans="7:7" x14ac:dyDescent="0.2">
      <c r="G18136" s="12"/>
    </row>
    <row r="18137" spans="7:7" x14ac:dyDescent="0.2">
      <c r="G18137" s="12"/>
    </row>
    <row r="18138" spans="7:7" x14ac:dyDescent="0.2">
      <c r="G18138" s="12"/>
    </row>
    <row r="18139" spans="7:7" x14ac:dyDescent="0.2">
      <c r="G18139" s="12"/>
    </row>
    <row r="18140" spans="7:7" x14ac:dyDescent="0.2">
      <c r="G18140" s="12"/>
    </row>
    <row r="18141" spans="7:7" x14ac:dyDescent="0.2">
      <c r="G18141" s="12"/>
    </row>
    <row r="18142" spans="7:7" x14ac:dyDescent="0.2">
      <c r="G18142" s="12"/>
    </row>
    <row r="18143" spans="7:7" x14ac:dyDescent="0.2">
      <c r="G18143" s="12"/>
    </row>
    <row r="18144" spans="7:7" x14ac:dyDescent="0.2">
      <c r="G18144" s="12"/>
    </row>
    <row r="18145" spans="7:7" x14ac:dyDescent="0.2">
      <c r="G18145" s="12"/>
    </row>
    <row r="18146" spans="7:7" x14ac:dyDescent="0.2">
      <c r="G18146" s="12"/>
    </row>
    <row r="18147" spans="7:7" x14ac:dyDescent="0.2">
      <c r="G18147" s="12"/>
    </row>
    <row r="18148" spans="7:7" x14ac:dyDescent="0.2">
      <c r="G18148" s="12"/>
    </row>
    <row r="18149" spans="7:7" x14ac:dyDescent="0.2">
      <c r="G18149" s="12"/>
    </row>
    <row r="18150" spans="7:7" x14ac:dyDescent="0.2">
      <c r="G18150" s="12"/>
    </row>
    <row r="18151" spans="7:7" x14ac:dyDescent="0.2">
      <c r="G18151" s="12"/>
    </row>
    <row r="18152" spans="7:7" x14ac:dyDescent="0.2">
      <c r="G18152" s="12"/>
    </row>
    <row r="18153" spans="7:7" x14ac:dyDescent="0.2">
      <c r="G18153" s="12"/>
    </row>
    <row r="18154" spans="7:7" x14ac:dyDescent="0.2">
      <c r="G18154" s="12"/>
    </row>
    <row r="18155" spans="7:7" x14ac:dyDescent="0.2">
      <c r="G18155" s="12"/>
    </row>
    <row r="18156" spans="7:7" x14ac:dyDescent="0.2">
      <c r="G18156" s="12"/>
    </row>
    <row r="18157" spans="7:7" x14ac:dyDescent="0.2">
      <c r="G18157" s="12"/>
    </row>
    <row r="18158" spans="7:7" x14ac:dyDescent="0.2">
      <c r="G18158" s="12"/>
    </row>
    <row r="18159" spans="7:7" x14ac:dyDescent="0.2">
      <c r="G18159" s="12"/>
    </row>
    <row r="18160" spans="7:7" x14ac:dyDescent="0.2">
      <c r="G18160" s="12"/>
    </row>
    <row r="18161" spans="7:7" x14ac:dyDescent="0.2">
      <c r="G18161" s="12"/>
    </row>
    <row r="18162" spans="7:7" x14ac:dyDescent="0.2">
      <c r="G18162" s="12"/>
    </row>
    <row r="18163" spans="7:7" x14ac:dyDescent="0.2">
      <c r="G18163" s="12"/>
    </row>
    <row r="18164" spans="7:7" x14ac:dyDescent="0.2">
      <c r="G18164" s="12"/>
    </row>
    <row r="18165" spans="7:7" x14ac:dyDescent="0.2">
      <c r="G18165" s="12"/>
    </row>
    <row r="18166" spans="7:7" x14ac:dyDescent="0.2">
      <c r="G18166" s="12"/>
    </row>
    <row r="18167" spans="7:7" x14ac:dyDescent="0.2">
      <c r="G18167" s="12"/>
    </row>
    <row r="18168" spans="7:7" x14ac:dyDescent="0.2">
      <c r="G18168" s="12"/>
    </row>
    <row r="18169" spans="7:7" x14ac:dyDescent="0.2">
      <c r="G18169" s="12"/>
    </row>
    <row r="18170" spans="7:7" x14ac:dyDescent="0.2">
      <c r="G18170" s="12"/>
    </row>
    <row r="18171" spans="7:7" x14ac:dyDescent="0.2">
      <c r="G18171" s="12"/>
    </row>
    <row r="18172" spans="7:7" x14ac:dyDescent="0.2">
      <c r="G18172" s="12"/>
    </row>
    <row r="18173" spans="7:7" x14ac:dyDescent="0.2">
      <c r="G18173" s="12"/>
    </row>
    <row r="18174" spans="7:7" x14ac:dyDescent="0.2">
      <c r="G18174" s="12"/>
    </row>
    <row r="18175" spans="7:7" x14ac:dyDescent="0.2">
      <c r="G18175" s="12"/>
    </row>
    <row r="18176" spans="7:7" x14ac:dyDescent="0.2">
      <c r="G18176" s="12"/>
    </row>
    <row r="18177" spans="7:7" x14ac:dyDescent="0.2">
      <c r="G18177" s="12"/>
    </row>
    <row r="18178" spans="7:7" x14ac:dyDescent="0.2">
      <c r="G18178" s="12"/>
    </row>
    <row r="18179" spans="7:7" x14ac:dyDescent="0.2">
      <c r="G18179" s="12"/>
    </row>
    <row r="18180" spans="7:7" x14ac:dyDescent="0.2">
      <c r="G18180" s="12"/>
    </row>
    <row r="18181" spans="7:7" x14ac:dyDescent="0.2">
      <c r="G18181" s="12"/>
    </row>
    <row r="18182" spans="7:7" x14ac:dyDescent="0.2">
      <c r="G18182" s="12"/>
    </row>
    <row r="18183" spans="7:7" x14ac:dyDescent="0.2">
      <c r="G18183" s="12"/>
    </row>
    <row r="18184" spans="7:7" x14ac:dyDescent="0.2">
      <c r="G18184" s="12"/>
    </row>
    <row r="18185" spans="7:7" x14ac:dyDescent="0.2">
      <c r="G18185" s="12"/>
    </row>
    <row r="18186" spans="7:7" x14ac:dyDescent="0.2">
      <c r="G18186" s="12"/>
    </row>
    <row r="18187" spans="7:7" x14ac:dyDescent="0.2">
      <c r="G18187" s="12"/>
    </row>
    <row r="18188" spans="7:7" x14ac:dyDescent="0.2">
      <c r="G18188" s="12"/>
    </row>
    <row r="18189" spans="7:7" x14ac:dyDescent="0.2">
      <c r="G18189" s="12"/>
    </row>
    <row r="18190" spans="7:7" x14ac:dyDescent="0.2">
      <c r="G18190" s="12"/>
    </row>
    <row r="18191" spans="7:7" x14ac:dyDescent="0.2">
      <c r="G18191" s="12"/>
    </row>
    <row r="18192" spans="7:7" x14ac:dyDescent="0.2">
      <c r="G18192" s="12"/>
    </row>
    <row r="18193" spans="7:7" x14ac:dyDescent="0.2">
      <c r="G18193" s="12"/>
    </row>
    <row r="18194" spans="7:7" x14ac:dyDescent="0.2">
      <c r="G18194" s="12"/>
    </row>
    <row r="18195" spans="7:7" x14ac:dyDescent="0.2">
      <c r="G18195" s="12"/>
    </row>
    <row r="18196" spans="7:7" x14ac:dyDescent="0.2">
      <c r="G18196" s="12"/>
    </row>
    <row r="18197" spans="7:7" x14ac:dyDescent="0.2">
      <c r="G18197" s="12"/>
    </row>
    <row r="18198" spans="7:7" x14ac:dyDescent="0.2">
      <c r="G18198" s="12"/>
    </row>
    <row r="18199" spans="7:7" x14ac:dyDescent="0.2">
      <c r="G18199" s="12"/>
    </row>
    <row r="18200" spans="7:7" x14ac:dyDescent="0.2">
      <c r="G18200" s="12"/>
    </row>
    <row r="18201" spans="7:7" x14ac:dyDescent="0.2">
      <c r="G18201" s="12"/>
    </row>
    <row r="18202" spans="7:7" x14ac:dyDescent="0.2">
      <c r="G18202" s="12"/>
    </row>
    <row r="18203" spans="7:7" x14ac:dyDescent="0.2">
      <c r="G18203" s="12"/>
    </row>
    <row r="18204" spans="7:7" x14ac:dyDescent="0.2">
      <c r="G18204" s="12"/>
    </row>
    <row r="18205" spans="7:7" x14ac:dyDescent="0.2">
      <c r="G18205" s="12"/>
    </row>
    <row r="18206" spans="7:7" x14ac:dyDescent="0.2">
      <c r="G18206" s="12"/>
    </row>
    <row r="18207" spans="7:7" x14ac:dyDescent="0.2">
      <c r="G18207" s="12"/>
    </row>
    <row r="18208" spans="7:7" x14ac:dyDescent="0.2">
      <c r="G18208" s="12"/>
    </row>
    <row r="18209" spans="7:7" x14ac:dyDescent="0.2">
      <c r="G18209" s="12"/>
    </row>
    <row r="18210" spans="7:7" x14ac:dyDescent="0.2">
      <c r="G18210" s="12"/>
    </row>
    <row r="18211" spans="7:7" x14ac:dyDescent="0.2">
      <c r="G18211" s="12"/>
    </row>
    <row r="18212" spans="7:7" x14ac:dyDescent="0.2">
      <c r="G18212" s="12"/>
    </row>
    <row r="18213" spans="7:7" x14ac:dyDescent="0.2">
      <c r="G18213" s="12"/>
    </row>
    <row r="18214" spans="7:7" x14ac:dyDescent="0.2">
      <c r="G18214" s="12"/>
    </row>
    <row r="18215" spans="7:7" x14ac:dyDescent="0.2">
      <c r="G18215" s="12"/>
    </row>
    <row r="18216" spans="7:7" x14ac:dyDescent="0.2">
      <c r="G18216" s="12"/>
    </row>
    <row r="18217" spans="7:7" x14ac:dyDescent="0.2">
      <c r="G18217" s="12"/>
    </row>
    <row r="18218" spans="7:7" x14ac:dyDescent="0.2">
      <c r="G18218" s="12"/>
    </row>
    <row r="18219" spans="7:7" x14ac:dyDescent="0.2">
      <c r="G18219" s="12"/>
    </row>
    <row r="18220" spans="7:7" x14ac:dyDescent="0.2">
      <c r="G18220" s="12"/>
    </row>
    <row r="18221" spans="7:7" x14ac:dyDescent="0.2">
      <c r="G18221" s="12"/>
    </row>
    <row r="18222" spans="7:7" x14ac:dyDescent="0.2">
      <c r="G18222" s="12"/>
    </row>
    <row r="18223" spans="7:7" x14ac:dyDescent="0.2">
      <c r="G18223" s="12"/>
    </row>
    <row r="18224" spans="7:7" x14ac:dyDescent="0.2">
      <c r="G18224" s="12"/>
    </row>
    <row r="18225" spans="7:7" x14ac:dyDescent="0.2">
      <c r="G18225" s="12"/>
    </row>
    <row r="18226" spans="7:7" x14ac:dyDescent="0.2">
      <c r="G18226" s="12"/>
    </row>
    <row r="18227" spans="7:7" x14ac:dyDescent="0.2">
      <c r="G18227" s="12"/>
    </row>
    <row r="18228" spans="7:7" x14ac:dyDescent="0.2">
      <c r="G18228" s="12"/>
    </row>
    <row r="18229" spans="7:7" x14ac:dyDescent="0.2">
      <c r="G18229" s="12"/>
    </row>
    <row r="18230" spans="7:7" x14ac:dyDescent="0.2">
      <c r="G18230" s="12"/>
    </row>
    <row r="18231" spans="7:7" x14ac:dyDescent="0.2">
      <c r="G18231" s="12"/>
    </row>
    <row r="18232" spans="7:7" x14ac:dyDescent="0.2">
      <c r="G18232" s="12"/>
    </row>
    <row r="18233" spans="7:7" x14ac:dyDescent="0.2">
      <c r="G18233" s="12"/>
    </row>
    <row r="18234" spans="7:7" x14ac:dyDescent="0.2">
      <c r="G18234" s="12"/>
    </row>
    <row r="18235" spans="7:7" x14ac:dyDescent="0.2">
      <c r="G18235" s="12"/>
    </row>
    <row r="18236" spans="7:7" x14ac:dyDescent="0.2">
      <c r="G18236" s="12"/>
    </row>
    <row r="18237" spans="7:7" x14ac:dyDescent="0.2">
      <c r="G18237" s="12"/>
    </row>
    <row r="18238" spans="7:7" x14ac:dyDescent="0.2">
      <c r="G18238" s="12"/>
    </row>
    <row r="18239" spans="7:7" x14ac:dyDescent="0.2">
      <c r="G18239" s="12"/>
    </row>
    <row r="18240" spans="7:7" x14ac:dyDescent="0.2">
      <c r="G18240" s="12"/>
    </row>
    <row r="18241" spans="7:7" x14ac:dyDescent="0.2">
      <c r="G18241" s="12"/>
    </row>
    <row r="18242" spans="7:7" x14ac:dyDescent="0.2">
      <c r="G18242" s="12"/>
    </row>
    <row r="18243" spans="7:7" x14ac:dyDescent="0.2">
      <c r="G18243" s="12"/>
    </row>
    <row r="18244" spans="7:7" x14ac:dyDescent="0.2">
      <c r="G18244" s="12"/>
    </row>
    <row r="18245" spans="7:7" x14ac:dyDescent="0.2">
      <c r="G18245" s="12"/>
    </row>
    <row r="18246" spans="7:7" x14ac:dyDescent="0.2">
      <c r="G18246" s="12"/>
    </row>
    <row r="18247" spans="7:7" x14ac:dyDescent="0.2">
      <c r="G18247" s="12"/>
    </row>
    <row r="18248" spans="7:7" x14ac:dyDescent="0.2">
      <c r="G18248" s="12"/>
    </row>
    <row r="18249" spans="7:7" x14ac:dyDescent="0.2">
      <c r="G18249" s="12"/>
    </row>
    <row r="18250" spans="7:7" x14ac:dyDescent="0.2">
      <c r="G18250" s="12"/>
    </row>
    <row r="18251" spans="7:7" x14ac:dyDescent="0.2">
      <c r="G18251" s="12"/>
    </row>
    <row r="18252" spans="7:7" x14ac:dyDescent="0.2">
      <c r="G18252" s="12"/>
    </row>
    <row r="18253" spans="7:7" x14ac:dyDescent="0.2">
      <c r="G18253" s="12"/>
    </row>
    <row r="18254" spans="7:7" x14ac:dyDescent="0.2">
      <c r="G18254" s="12"/>
    </row>
    <row r="18255" spans="7:7" x14ac:dyDescent="0.2">
      <c r="G18255" s="12"/>
    </row>
    <row r="18256" spans="7:7" x14ac:dyDescent="0.2">
      <c r="G18256" s="12"/>
    </row>
    <row r="18257" spans="7:7" x14ac:dyDescent="0.2">
      <c r="G18257" s="12"/>
    </row>
    <row r="18258" spans="7:7" x14ac:dyDescent="0.2">
      <c r="G18258" s="12"/>
    </row>
    <row r="18259" spans="7:7" x14ac:dyDescent="0.2">
      <c r="G18259" s="12"/>
    </row>
    <row r="18260" spans="7:7" x14ac:dyDescent="0.2">
      <c r="G18260" s="12"/>
    </row>
    <row r="18261" spans="7:7" x14ac:dyDescent="0.2">
      <c r="G18261" s="12"/>
    </row>
    <row r="18262" spans="7:7" x14ac:dyDescent="0.2">
      <c r="G18262" s="12"/>
    </row>
    <row r="18263" spans="7:7" x14ac:dyDescent="0.2">
      <c r="G18263" s="12"/>
    </row>
    <row r="18264" spans="7:7" x14ac:dyDescent="0.2">
      <c r="G18264" s="12"/>
    </row>
    <row r="18265" spans="7:7" x14ac:dyDescent="0.2">
      <c r="G18265" s="12"/>
    </row>
    <row r="18266" spans="7:7" x14ac:dyDescent="0.2">
      <c r="G18266" s="12"/>
    </row>
    <row r="18267" spans="7:7" x14ac:dyDescent="0.2">
      <c r="G18267" s="12"/>
    </row>
    <row r="18268" spans="7:7" x14ac:dyDescent="0.2">
      <c r="G18268" s="12"/>
    </row>
    <row r="18269" spans="7:7" x14ac:dyDescent="0.2">
      <c r="G18269" s="12"/>
    </row>
    <row r="18270" spans="7:7" x14ac:dyDescent="0.2">
      <c r="G18270" s="12"/>
    </row>
    <row r="18271" spans="7:7" x14ac:dyDescent="0.2">
      <c r="G18271" s="12"/>
    </row>
    <row r="18272" spans="7:7" x14ac:dyDescent="0.2">
      <c r="G18272" s="12"/>
    </row>
    <row r="18273" spans="7:7" x14ac:dyDescent="0.2">
      <c r="G18273" s="12"/>
    </row>
    <row r="18274" spans="7:7" x14ac:dyDescent="0.2">
      <c r="G18274" s="12"/>
    </row>
    <row r="18275" spans="7:7" x14ac:dyDescent="0.2">
      <c r="G18275" s="12"/>
    </row>
    <row r="18276" spans="7:7" x14ac:dyDescent="0.2">
      <c r="G18276" s="12"/>
    </row>
    <row r="18277" spans="7:7" x14ac:dyDescent="0.2">
      <c r="G18277" s="12"/>
    </row>
    <row r="18278" spans="7:7" x14ac:dyDescent="0.2">
      <c r="G18278" s="12"/>
    </row>
    <row r="18279" spans="7:7" x14ac:dyDescent="0.2">
      <c r="G18279" s="12"/>
    </row>
    <row r="18280" spans="7:7" x14ac:dyDescent="0.2">
      <c r="G18280" s="12"/>
    </row>
    <row r="18281" spans="7:7" x14ac:dyDescent="0.2">
      <c r="G18281" s="12"/>
    </row>
    <row r="18282" spans="7:7" x14ac:dyDescent="0.2">
      <c r="G18282" s="12"/>
    </row>
    <row r="18283" spans="7:7" x14ac:dyDescent="0.2">
      <c r="G18283" s="12"/>
    </row>
    <row r="18284" spans="7:7" x14ac:dyDescent="0.2">
      <c r="G18284" s="12"/>
    </row>
    <row r="18285" spans="7:7" x14ac:dyDescent="0.2">
      <c r="G18285" s="12"/>
    </row>
    <row r="18286" spans="7:7" x14ac:dyDescent="0.2">
      <c r="G18286" s="12"/>
    </row>
    <row r="18287" spans="7:7" x14ac:dyDescent="0.2">
      <c r="G18287" s="12"/>
    </row>
    <row r="18288" spans="7:7" x14ac:dyDescent="0.2">
      <c r="G18288" s="12"/>
    </row>
    <row r="18289" spans="7:7" x14ac:dyDescent="0.2">
      <c r="G18289" s="12"/>
    </row>
    <row r="18290" spans="7:7" x14ac:dyDescent="0.2">
      <c r="G18290" s="12"/>
    </row>
    <row r="18291" spans="7:7" x14ac:dyDescent="0.2">
      <c r="G18291" s="12"/>
    </row>
    <row r="18292" spans="7:7" x14ac:dyDescent="0.2">
      <c r="G18292" s="12"/>
    </row>
    <row r="18293" spans="7:7" x14ac:dyDescent="0.2">
      <c r="G18293" s="12"/>
    </row>
    <row r="18294" spans="7:7" x14ac:dyDescent="0.2">
      <c r="G18294" s="12"/>
    </row>
    <row r="18295" spans="7:7" x14ac:dyDescent="0.2">
      <c r="G18295" s="12"/>
    </row>
    <row r="18296" spans="7:7" x14ac:dyDescent="0.2">
      <c r="G18296" s="12"/>
    </row>
    <row r="18297" spans="7:7" x14ac:dyDescent="0.2">
      <c r="G18297" s="12"/>
    </row>
    <row r="18298" spans="7:7" x14ac:dyDescent="0.2">
      <c r="G18298" s="12"/>
    </row>
    <row r="18299" spans="7:7" x14ac:dyDescent="0.2">
      <c r="G18299" s="12"/>
    </row>
    <row r="18300" spans="7:7" x14ac:dyDescent="0.2">
      <c r="G18300" s="12"/>
    </row>
    <row r="18301" spans="7:7" x14ac:dyDescent="0.2">
      <c r="G18301" s="12"/>
    </row>
    <row r="18302" spans="7:7" x14ac:dyDescent="0.2">
      <c r="G18302" s="12"/>
    </row>
    <row r="18303" spans="7:7" x14ac:dyDescent="0.2">
      <c r="G18303" s="12"/>
    </row>
    <row r="18304" spans="7:7" x14ac:dyDescent="0.2">
      <c r="G18304" s="12"/>
    </row>
    <row r="18305" spans="7:7" x14ac:dyDescent="0.2">
      <c r="G18305" s="12"/>
    </row>
    <row r="18306" spans="7:7" x14ac:dyDescent="0.2">
      <c r="G18306" s="12"/>
    </row>
    <row r="18307" spans="7:7" x14ac:dyDescent="0.2">
      <c r="G18307" s="12"/>
    </row>
    <row r="18308" spans="7:7" x14ac:dyDescent="0.2">
      <c r="G18308" s="12"/>
    </row>
    <row r="18309" spans="7:7" x14ac:dyDescent="0.2">
      <c r="G18309" s="12"/>
    </row>
    <row r="18310" spans="7:7" x14ac:dyDescent="0.2">
      <c r="G18310" s="12"/>
    </row>
    <row r="18311" spans="7:7" x14ac:dyDescent="0.2">
      <c r="G18311" s="12"/>
    </row>
    <row r="18312" spans="7:7" x14ac:dyDescent="0.2">
      <c r="G18312" s="12"/>
    </row>
    <row r="18313" spans="7:7" x14ac:dyDescent="0.2">
      <c r="G18313" s="12"/>
    </row>
    <row r="18314" spans="7:7" x14ac:dyDescent="0.2">
      <c r="G18314" s="12"/>
    </row>
    <row r="18315" spans="7:7" x14ac:dyDescent="0.2">
      <c r="G18315" s="12"/>
    </row>
    <row r="18316" spans="7:7" x14ac:dyDescent="0.2">
      <c r="G18316" s="12"/>
    </row>
    <row r="18317" spans="7:7" x14ac:dyDescent="0.2">
      <c r="G18317" s="12"/>
    </row>
    <row r="18318" spans="7:7" x14ac:dyDescent="0.2">
      <c r="G18318" s="12"/>
    </row>
    <row r="18319" spans="7:7" x14ac:dyDescent="0.2">
      <c r="G18319" s="12"/>
    </row>
    <row r="18320" spans="7:7" x14ac:dyDescent="0.2">
      <c r="G18320" s="12"/>
    </row>
    <row r="18321" spans="7:7" x14ac:dyDescent="0.2">
      <c r="G18321" s="12"/>
    </row>
    <row r="18322" spans="7:7" x14ac:dyDescent="0.2">
      <c r="G18322" s="12"/>
    </row>
    <row r="18323" spans="7:7" x14ac:dyDescent="0.2">
      <c r="G18323" s="12"/>
    </row>
    <row r="18324" spans="7:7" x14ac:dyDescent="0.2">
      <c r="G18324" s="12"/>
    </row>
    <row r="18325" spans="7:7" x14ac:dyDescent="0.2">
      <c r="G18325" s="12"/>
    </row>
    <row r="18326" spans="7:7" x14ac:dyDescent="0.2">
      <c r="G18326" s="12"/>
    </row>
    <row r="18327" spans="7:7" x14ac:dyDescent="0.2">
      <c r="G18327" s="12"/>
    </row>
    <row r="18328" spans="7:7" x14ac:dyDescent="0.2">
      <c r="G18328" s="12"/>
    </row>
    <row r="18329" spans="7:7" x14ac:dyDescent="0.2">
      <c r="G18329" s="12"/>
    </row>
    <row r="18330" spans="7:7" x14ac:dyDescent="0.2">
      <c r="G18330" s="12"/>
    </row>
    <row r="18331" spans="7:7" x14ac:dyDescent="0.2">
      <c r="G18331" s="12"/>
    </row>
    <row r="18332" spans="7:7" x14ac:dyDescent="0.2">
      <c r="G18332" s="12"/>
    </row>
    <row r="18333" spans="7:7" x14ac:dyDescent="0.2">
      <c r="G18333" s="12"/>
    </row>
    <row r="18334" spans="7:7" x14ac:dyDescent="0.2">
      <c r="G18334" s="12"/>
    </row>
    <row r="18335" spans="7:7" x14ac:dyDescent="0.2">
      <c r="G18335" s="12"/>
    </row>
    <row r="18336" spans="7:7" x14ac:dyDescent="0.2">
      <c r="G18336" s="12"/>
    </row>
    <row r="18337" spans="7:7" x14ac:dyDescent="0.2">
      <c r="G18337" s="12"/>
    </row>
    <row r="18338" spans="7:7" x14ac:dyDescent="0.2">
      <c r="G18338" s="12"/>
    </row>
    <row r="18339" spans="7:7" x14ac:dyDescent="0.2">
      <c r="G18339" s="12"/>
    </row>
    <row r="18340" spans="7:7" x14ac:dyDescent="0.2">
      <c r="G18340" s="12"/>
    </row>
    <row r="18341" spans="7:7" x14ac:dyDescent="0.2">
      <c r="G18341" s="12"/>
    </row>
    <row r="18342" spans="7:7" x14ac:dyDescent="0.2">
      <c r="G18342" s="12"/>
    </row>
    <row r="18343" spans="7:7" x14ac:dyDescent="0.2">
      <c r="G18343" s="12"/>
    </row>
    <row r="18344" spans="7:7" x14ac:dyDescent="0.2">
      <c r="G18344" s="12"/>
    </row>
    <row r="18345" spans="7:7" x14ac:dyDescent="0.2">
      <c r="G18345" s="12"/>
    </row>
    <row r="18346" spans="7:7" x14ac:dyDescent="0.2">
      <c r="G18346" s="12"/>
    </row>
    <row r="18347" spans="7:7" x14ac:dyDescent="0.2">
      <c r="G18347" s="12"/>
    </row>
    <row r="18348" spans="7:7" x14ac:dyDescent="0.2">
      <c r="G18348" s="12"/>
    </row>
    <row r="18349" spans="7:7" x14ac:dyDescent="0.2">
      <c r="G18349" s="12"/>
    </row>
    <row r="18350" spans="7:7" x14ac:dyDescent="0.2">
      <c r="G18350" s="12"/>
    </row>
    <row r="18351" spans="7:7" x14ac:dyDescent="0.2">
      <c r="G18351" s="12"/>
    </row>
    <row r="18352" spans="7:7" x14ac:dyDescent="0.2">
      <c r="G18352" s="12"/>
    </row>
    <row r="18353" spans="7:7" x14ac:dyDescent="0.2">
      <c r="G18353" s="12"/>
    </row>
    <row r="18354" spans="7:7" x14ac:dyDescent="0.2">
      <c r="G18354" s="12"/>
    </row>
    <row r="18355" spans="7:7" x14ac:dyDescent="0.2">
      <c r="G18355" s="12"/>
    </row>
    <row r="18356" spans="7:7" x14ac:dyDescent="0.2">
      <c r="G18356" s="12"/>
    </row>
    <row r="18357" spans="7:7" x14ac:dyDescent="0.2">
      <c r="G18357" s="12"/>
    </row>
    <row r="18358" spans="7:7" x14ac:dyDescent="0.2">
      <c r="G18358" s="12"/>
    </row>
    <row r="18359" spans="7:7" x14ac:dyDescent="0.2">
      <c r="G18359" s="12"/>
    </row>
    <row r="18360" spans="7:7" x14ac:dyDescent="0.2">
      <c r="G18360" s="12"/>
    </row>
    <row r="18361" spans="7:7" x14ac:dyDescent="0.2">
      <c r="G18361" s="12"/>
    </row>
    <row r="18362" spans="7:7" x14ac:dyDescent="0.2">
      <c r="G18362" s="12"/>
    </row>
    <row r="18363" spans="7:7" x14ac:dyDescent="0.2">
      <c r="G18363" s="12"/>
    </row>
    <row r="18364" spans="7:7" x14ac:dyDescent="0.2">
      <c r="G18364" s="12"/>
    </row>
    <row r="18365" spans="7:7" x14ac:dyDescent="0.2">
      <c r="G18365" s="12"/>
    </row>
    <row r="18366" spans="7:7" x14ac:dyDescent="0.2">
      <c r="G18366" s="12"/>
    </row>
    <row r="18367" spans="7:7" x14ac:dyDescent="0.2">
      <c r="G18367" s="12"/>
    </row>
    <row r="18368" spans="7:7" x14ac:dyDescent="0.2">
      <c r="G18368" s="12"/>
    </row>
    <row r="18369" spans="7:7" x14ac:dyDescent="0.2">
      <c r="G18369" s="12"/>
    </row>
    <row r="18370" spans="7:7" x14ac:dyDescent="0.2">
      <c r="G18370" s="12"/>
    </row>
    <row r="18371" spans="7:7" x14ac:dyDescent="0.2">
      <c r="G18371" s="12"/>
    </row>
    <row r="18372" spans="7:7" x14ac:dyDescent="0.2">
      <c r="G18372" s="12"/>
    </row>
    <row r="18373" spans="7:7" x14ac:dyDescent="0.2">
      <c r="G18373" s="12"/>
    </row>
    <row r="18374" spans="7:7" x14ac:dyDescent="0.2">
      <c r="G18374" s="12"/>
    </row>
    <row r="18375" spans="7:7" x14ac:dyDescent="0.2">
      <c r="G18375" s="12"/>
    </row>
    <row r="18376" spans="7:7" x14ac:dyDescent="0.2">
      <c r="G18376" s="12"/>
    </row>
    <row r="18377" spans="7:7" x14ac:dyDescent="0.2">
      <c r="G18377" s="12"/>
    </row>
    <row r="18378" spans="7:7" x14ac:dyDescent="0.2">
      <c r="G18378" s="12"/>
    </row>
    <row r="18379" spans="7:7" x14ac:dyDescent="0.2">
      <c r="G18379" s="12"/>
    </row>
    <row r="18380" spans="7:7" x14ac:dyDescent="0.2">
      <c r="G18380" s="12"/>
    </row>
    <row r="18381" spans="7:7" x14ac:dyDescent="0.2">
      <c r="G18381" s="12"/>
    </row>
    <row r="18382" spans="7:7" x14ac:dyDescent="0.2">
      <c r="G18382" s="12"/>
    </row>
    <row r="18383" spans="7:7" x14ac:dyDescent="0.2">
      <c r="G18383" s="12"/>
    </row>
    <row r="18384" spans="7:7" x14ac:dyDescent="0.2">
      <c r="G18384" s="12"/>
    </row>
    <row r="18385" spans="7:7" x14ac:dyDescent="0.2">
      <c r="G18385" s="12"/>
    </row>
    <row r="18386" spans="7:7" x14ac:dyDescent="0.2">
      <c r="G18386" s="12"/>
    </row>
    <row r="18387" spans="7:7" x14ac:dyDescent="0.2">
      <c r="G18387" s="12"/>
    </row>
    <row r="18388" spans="7:7" x14ac:dyDescent="0.2">
      <c r="G18388" s="12"/>
    </row>
    <row r="18389" spans="7:7" x14ac:dyDescent="0.2">
      <c r="G18389" s="12"/>
    </row>
    <row r="18390" spans="7:7" x14ac:dyDescent="0.2">
      <c r="G18390" s="12"/>
    </row>
    <row r="18391" spans="7:7" x14ac:dyDescent="0.2">
      <c r="G18391" s="12"/>
    </row>
    <row r="18392" spans="7:7" x14ac:dyDescent="0.2">
      <c r="G18392" s="12"/>
    </row>
    <row r="18393" spans="7:7" x14ac:dyDescent="0.2">
      <c r="G18393" s="12"/>
    </row>
    <row r="18394" spans="7:7" x14ac:dyDescent="0.2">
      <c r="G18394" s="12"/>
    </row>
    <row r="18395" spans="7:7" x14ac:dyDescent="0.2">
      <c r="G18395" s="12"/>
    </row>
    <row r="18396" spans="7:7" x14ac:dyDescent="0.2">
      <c r="G18396" s="12"/>
    </row>
    <row r="18397" spans="7:7" x14ac:dyDescent="0.2">
      <c r="G18397" s="12"/>
    </row>
    <row r="18398" spans="7:7" x14ac:dyDescent="0.2">
      <c r="G18398" s="12"/>
    </row>
    <row r="18399" spans="7:7" x14ac:dyDescent="0.2">
      <c r="G18399" s="12"/>
    </row>
    <row r="18400" spans="7:7" x14ac:dyDescent="0.2">
      <c r="G18400" s="12"/>
    </row>
    <row r="18401" spans="7:7" x14ac:dyDescent="0.2">
      <c r="G18401" s="12"/>
    </row>
    <row r="18402" spans="7:7" x14ac:dyDescent="0.2">
      <c r="G18402" s="12"/>
    </row>
    <row r="18403" spans="7:7" x14ac:dyDescent="0.2">
      <c r="G18403" s="12"/>
    </row>
    <row r="18404" spans="7:7" x14ac:dyDescent="0.2">
      <c r="G18404" s="12"/>
    </row>
    <row r="18405" spans="7:7" x14ac:dyDescent="0.2">
      <c r="G18405" s="12"/>
    </row>
    <row r="18406" spans="7:7" x14ac:dyDescent="0.2">
      <c r="G18406" s="12"/>
    </row>
    <row r="18407" spans="7:7" x14ac:dyDescent="0.2">
      <c r="G18407" s="12"/>
    </row>
    <row r="18408" spans="7:7" x14ac:dyDescent="0.2">
      <c r="G18408" s="12"/>
    </row>
    <row r="18409" spans="7:7" x14ac:dyDescent="0.2">
      <c r="G18409" s="12"/>
    </row>
    <row r="18410" spans="7:7" x14ac:dyDescent="0.2">
      <c r="G18410" s="12"/>
    </row>
    <row r="18411" spans="7:7" x14ac:dyDescent="0.2">
      <c r="G18411" s="12"/>
    </row>
    <row r="18412" spans="7:7" x14ac:dyDescent="0.2">
      <c r="G18412" s="12"/>
    </row>
    <row r="18413" spans="7:7" x14ac:dyDescent="0.2">
      <c r="G18413" s="12"/>
    </row>
    <row r="18414" spans="7:7" x14ac:dyDescent="0.2">
      <c r="G18414" s="12"/>
    </row>
    <row r="18415" spans="7:7" x14ac:dyDescent="0.2">
      <c r="G18415" s="12"/>
    </row>
    <row r="18416" spans="7:7" x14ac:dyDescent="0.2">
      <c r="G18416" s="12"/>
    </row>
    <row r="18417" spans="7:7" x14ac:dyDescent="0.2">
      <c r="G18417" s="12"/>
    </row>
    <row r="18418" spans="7:7" x14ac:dyDescent="0.2">
      <c r="G18418" s="12"/>
    </row>
    <row r="18419" spans="7:7" x14ac:dyDescent="0.2">
      <c r="G18419" s="12"/>
    </row>
    <row r="18420" spans="7:7" x14ac:dyDescent="0.2">
      <c r="G18420" s="12"/>
    </row>
    <row r="18421" spans="7:7" x14ac:dyDescent="0.2">
      <c r="G18421" s="12"/>
    </row>
    <row r="18422" spans="7:7" x14ac:dyDescent="0.2">
      <c r="G18422" s="12"/>
    </row>
    <row r="18423" spans="7:7" x14ac:dyDescent="0.2">
      <c r="G18423" s="12"/>
    </row>
    <row r="18424" spans="7:7" x14ac:dyDescent="0.2">
      <c r="G18424" s="12"/>
    </row>
    <row r="18425" spans="7:7" x14ac:dyDescent="0.2">
      <c r="G18425" s="12"/>
    </row>
    <row r="18426" spans="7:7" x14ac:dyDescent="0.2">
      <c r="G18426" s="12"/>
    </row>
    <row r="18427" spans="7:7" x14ac:dyDescent="0.2">
      <c r="G18427" s="12"/>
    </row>
    <row r="18428" spans="7:7" x14ac:dyDescent="0.2">
      <c r="G18428" s="12"/>
    </row>
    <row r="18429" spans="7:7" x14ac:dyDescent="0.2">
      <c r="G18429" s="12"/>
    </row>
    <row r="18430" spans="7:7" x14ac:dyDescent="0.2">
      <c r="G18430" s="12"/>
    </row>
    <row r="18431" spans="7:7" x14ac:dyDescent="0.2">
      <c r="G18431" s="12"/>
    </row>
    <row r="18432" spans="7:7" x14ac:dyDescent="0.2">
      <c r="G18432" s="12"/>
    </row>
    <row r="18433" spans="7:7" x14ac:dyDescent="0.2">
      <c r="G18433" s="12"/>
    </row>
    <row r="18434" spans="7:7" x14ac:dyDescent="0.2">
      <c r="G18434" s="12"/>
    </row>
    <row r="18435" spans="7:7" x14ac:dyDescent="0.2">
      <c r="G18435" s="12"/>
    </row>
    <row r="18436" spans="7:7" x14ac:dyDescent="0.2">
      <c r="G18436" s="12"/>
    </row>
    <row r="18437" spans="7:7" x14ac:dyDescent="0.2">
      <c r="G18437" s="12"/>
    </row>
    <row r="18438" spans="7:7" x14ac:dyDescent="0.2">
      <c r="G18438" s="12"/>
    </row>
    <row r="18439" spans="7:7" x14ac:dyDescent="0.2">
      <c r="G18439" s="12"/>
    </row>
    <row r="18440" spans="7:7" x14ac:dyDescent="0.2">
      <c r="G18440" s="12"/>
    </row>
    <row r="18441" spans="7:7" x14ac:dyDescent="0.2">
      <c r="G18441" s="12"/>
    </row>
    <row r="18442" spans="7:7" x14ac:dyDescent="0.2">
      <c r="G18442" s="12"/>
    </row>
    <row r="18443" spans="7:7" x14ac:dyDescent="0.2">
      <c r="G18443" s="12"/>
    </row>
    <row r="18444" spans="7:7" x14ac:dyDescent="0.2">
      <c r="G18444" s="12"/>
    </row>
    <row r="18445" spans="7:7" x14ac:dyDescent="0.2">
      <c r="G18445" s="12"/>
    </row>
    <row r="18446" spans="7:7" x14ac:dyDescent="0.2">
      <c r="G18446" s="12"/>
    </row>
    <row r="18447" spans="7:7" x14ac:dyDescent="0.2">
      <c r="G18447" s="12"/>
    </row>
    <row r="18448" spans="7:7" x14ac:dyDescent="0.2">
      <c r="G18448" s="12"/>
    </row>
    <row r="18449" spans="7:7" x14ac:dyDescent="0.2">
      <c r="G18449" s="12"/>
    </row>
    <row r="18450" spans="7:7" x14ac:dyDescent="0.2">
      <c r="G18450" s="12"/>
    </row>
    <row r="18451" spans="7:7" x14ac:dyDescent="0.2">
      <c r="G18451" s="12"/>
    </row>
    <row r="18452" spans="7:7" x14ac:dyDescent="0.2">
      <c r="G18452" s="12"/>
    </row>
    <row r="18453" spans="7:7" x14ac:dyDescent="0.2">
      <c r="G18453" s="12"/>
    </row>
    <row r="18454" spans="7:7" x14ac:dyDescent="0.2">
      <c r="G18454" s="12"/>
    </row>
    <row r="18455" spans="7:7" x14ac:dyDescent="0.2">
      <c r="G18455" s="12"/>
    </row>
    <row r="18456" spans="7:7" x14ac:dyDescent="0.2">
      <c r="G18456" s="12"/>
    </row>
    <row r="18457" spans="7:7" x14ac:dyDescent="0.2">
      <c r="G18457" s="12"/>
    </row>
    <row r="18458" spans="7:7" x14ac:dyDescent="0.2">
      <c r="G18458" s="12"/>
    </row>
    <row r="18459" spans="7:7" x14ac:dyDescent="0.2">
      <c r="G18459" s="12"/>
    </row>
    <row r="18460" spans="7:7" x14ac:dyDescent="0.2">
      <c r="G18460" s="12"/>
    </row>
    <row r="18461" spans="7:7" x14ac:dyDescent="0.2">
      <c r="G18461" s="12"/>
    </row>
    <row r="18462" spans="7:7" x14ac:dyDescent="0.2">
      <c r="G18462" s="12"/>
    </row>
    <row r="18463" spans="7:7" x14ac:dyDescent="0.2">
      <c r="G18463" s="12"/>
    </row>
    <row r="18464" spans="7:7" x14ac:dyDescent="0.2">
      <c r="G18464" s="12"/>
    </row>
    <row r="18465" spans="7:7" x14ac:dyDescent="0.2">
      <c r="G18465" s="12"/>
    </row>
    <row r="18466" spans="7:7" x14ac:dyDescent="0.2">
      <c r="G18466" s="12"/>
    </row>
    <row r="18467" spans="7:7" x14ac:dyDescent="0.2">
      <c r="G18467" s="12"/>
    </row>
    <row r="18468" spans="7:7" x14ac:dyDescent="0.2">
      <c r="G18468" s="12"/>
    </row>
    <row r="18469" spans="7:7" x14ac:dyDescent="0.2">
      <c r="G18469" s="12"/>
    </row>
    <row r="18470" spans="7:7" x14ac:dyDescent="0.2">
      <c r="G18470" s="12"/>
    </row>
    <row r="18471" spans="7:7" x14ac:dyDescent="0.2">
      <c r="G18471" s="12"/>
    </row>
    <row r="18472" spans="7:7" x14ac:dyDescent="0.2">
      <c r="G18472" s="12"/>
    </row>
    <row r="18473" spans="7:7" x14ac:dyDescent="0.2">
      <c r="G18473" s="12"/>
    </row>
    <row r="18474" spans="7:7" x14ac:dyDescent="0.2">
      <c r="G18474" s="12"/>
    </row>
    <row r="18475" spans="7:7" x14ac:dyDescent="0.2">
      <c r="G18475" s="12"/>
    </row>
    <row r="18476" spans="7:7" x14ac:dyDescent="0.2">
      <c r="G18476" s="12"/>
    </row>
    <row r="18477" spans="7:7" x14ac:dyDescent="0.2">
      <c r="G18477" s="12"/>
    </row>
    <row r="18478" spans="7:7" x14ac:dyDescent="0.2">
      <c r="G18478" s="12"/>
    </row>
    <row r="18479" spans="7:7" x14ac:dyDescent="0.2">
      <c r="G18479" s="12"/>
    </row>
    <row r="18480" spans="7:7" x14ac:dyDescent="0.2">
      <c r="G18480" s="12"/>
    </row>
    <row r="18481" spans="7:7" x14ac:dyDescent="0.2">
      <c r="G18481" s="12"/>
    </row>
    <row r="18482" spans="7:7" x14ac:dyDescent="0.2">
      <c r="G18482" s="12"/>
    </row>
    <row r="18483" spans="7:7" x14ac:dyDescent="0.2">
      <c r="G18483" s="12"/>
    </row>
    <row r="18484" spans="7:7" x14ac:dyDescent="0.2">
      <c r="G18484" s="12"/>
    </row>
    <row r="18485" spans="7:7" x14ac:dyDescent="0.2">
      <c r="G18485" s="12"/>
    </row>
    <row r="18486" spans="7:7" x14ac:dyDescent="0.2">
      <c r="G18486" s="12"/>
    </row>
    <row r="18487" spans="7:7" x14ac:dyDescent="0.2">
      <c r="G18487" s="12"/>
    </row>
    <row r="18488" spans="7:7" x14ac:dyDescent="0.2">
      <c r="G18488" s="12"/>
    </row>
    <row r="18489" spans="7:7" x14ac:dyDescent="0.2">
      <c r="G18489" s="12"/>
    </row>
    <row r="18490" spans="7:7" x14ac:dyDescent="0.2">
      <c r="G18490" s="12"/>
    </row>
    <row r="18491" spans="7:7" x14ac:dyDescent="0.2">
      <c r="G18491" s="12"/>
    </row>
    <row r="18492" spans="7:7" x14ac:dyDescent="0.2">
      <c r="G18492" s="12"/>
    </row>
    <row r="18493" spans="7:7" x14ac:dyDescent="0.2">
      <c r="G18493" s="12"/>
    </row>
    <row r="18494" spans="7:7" x14ac:dyDescent="0.2">
      <c r="G18494" s="12"/>
    </row>
    <row r="18495" spans="7:7" x14ac:dyDescent="0.2">
      <c r="G18495" s="12"/>
    </row>
    <row r="18496" spans="7:7" x14ac:dyDescent="0.2">
      <c r="G18496" s="12"/>
    </row>
    <row r="18497" spans="7:7" x14ac:dyDescent="0.2">
      <c r="G18497" s="12"/>
    </row>
    <row r="18498" spans="7:7" x14ac:dyDescent="0.2">
      <c r="G18498" s="12"/>
    </row>
    <row r="18499" spans="7:7" x14ac:dyDescent="0.2">
      <c r="G18499" s="12"/>
    </row>
    <row r="18500" spans="7:7" x14ac:dyDescent="0.2">
      <c r="G18500" s="12"/>
    </row>
    <row r="18501" spans="7:7" x14ac:dyDescent="0.2">
      <c r="G18501" s="12"/>
    </row>
    <row r="18502" spans="7:7" x14ac:dyDescent="0.2">
      <c r="G18502" s="12"/>
    </row>
    <row r="18503" spans="7:7" x14ac:dyDescent="0.2">
      <c r="G18503" s="12"/>
    </row>
    <row r="18504" spans="7:7" x14ac:dyDescent="0.2">
      <c r="G18504" s="12"/>
    </row>
    <row r="18505" spans="7:7" x14ac:dyDescent="0.2">
      <c r="G18505" s="12"/>
    </row>
    <row r="18506" spans="7:7" x14ac:dyDescent="0.2">
      <c r="G18506" s="12"/>
    </row>
    <row r="18507" spans="7:7" x14ac:dyDescent="0.2">
      <c r="G18507" s="12"/>
    </row>
    <row r="18508" spans="7:7" x14ac:dyDescent="0.2">
      <c r="G18508" s="12"/>
    </row>
    <row r="18509" spans="7:7" x14ac:dyDescent="0.2">
      <c r="G18509" s="12"/>
    </row>
    <row r="18510" spans="7:7" x14ac:dyDescent="0.2">
      <c r="G18510" s="12"/>
    </row>
    <row r="18511" spans="7:7" x14ac:dyDescent="0.2">
      <c r="G18511" s="12"/>
    </row>
    <row r="18512" spans="7:7" x14ac:dyDescent="0.2">
      <c r="G18512" s="12"/>
    </row>
    <row r="18513" spans="7:7" x14ac:dyDescent="0.2">
      <c r="G18513" s="12"/>
    </row>
    <row r="18514" spans="7:7" x14ac:dyDescent="0.2">
      <c r="G18514" s="12"/>
    </row>
    <row r="18515" spans="7:7" x14ac:dyDescent="0.2">
      <c r="G18515" s="12"/>
    </row>
    <row r="18516" spans="7:7" x14ac:dyDescent="0.2">
      <c r="G18516" s="12"/>
    </row>
    <row r="18517" spans="7:7" x14ac:dyDescent="0.2">
      <c r="G18517" s="12"/>
    </row>
    <row r="18518" spans="7:7" x14ac:dyDescent="0.2">
      <c r="G18518" s="12"/>
    </row>
    <row r="18519" spans="7:7" x14ac:dyDescent="0.2">
      <c r="G18519" s="12"/>
    </row>
    <row r="18520" spans="7:7" x14ac:dyDescent="0.2">
      <c r="G18520" s="12"/>
    </row>
    <row r="18521" spans="7:7" x14ac:dyDescent="0.2">
      <c r="G18521" s="12"/>
    </row>
    <row r="18522" spans="7:7" x14ac:dyDescent="0.2">
      <c r="G18522" s="12"/>
    </row>
    <row r="18523" spans="7:7" x14ac:dyDescent="0.2">
      <c r="G18523" s="12"/>
    </row>
    <row r="18524" spans="7:7" x14ac:dyDescent="0.2">
      <c r="G18524" s="12"/>
    </row>
    <row r="18525" spans="7:7" x14ac:dyDescent="0.2">
      <c r="G18525" s="12"/>
    </row>
    <row r="18526" spans="7:7" x14ac:dyDescent="0.2">
      <c r="G18526" s="12"/>
    </row>
    <row r="18527" spans="7:7" x14ac:dyDescent="0.2">
      <c r="G18527" s="12"/>
    </row>
    <row r="18528" spans="7:7" x14ac:dyDescent="0.2">
      <c r="G18528" s="12"/>
    </row>
    <row r="18529" spans="7:7" x14ac:dyDescent="0.2">
      <c r="G18529" s="12"/>
    </row>
    <row r="18530" spans="7:7" x14ac:dyDescent="0.2">
      <c r="G18530" s="12"/>
    </row>
    <row r="18531" spans="7:7" x14ac:dyDescent="0.2">
      <c r="G18531" s="12"/>
    </row>
    <row r="18532" spans="7:7" x14ac:dyDescent="0.2">
      <c r="G18532" s="12"/>
    </row>
    <row r="18533" spans="7:7" x14ac:dyDescent="0.2">
      <c r="G18533" s="12"/>
    </row>
    <row r="18534" spans="7:7" x14ac:dyDescent="0.2">
      <c r="G18534" s="12"/>
    </row>
    <row r="18535" spans="7:7" x14ac:dyDescent="0.2">
      <c r="G18535" s="12"/>
    </row>
    <row r="18536" spans="7:7" x14ac:dyDescent="0.2">
      <c r="G18536" s="12"/>
    </row>
    <row r="18537" spans="7:7" x14ac:dyDescent="0.2">
      <c r="G18537" s="12"/>
    </row>
    <row r="18538" spans="7:7" x14ac:dyDescent="0.2">
      <c r="G18538" s="12"/>
    </row>
    <row r="18539" spans="7:7" x14ac:dyDescent="0.2">
      <c r="G18539" s="12"/>
    </row>
    <row r="18540" spans="7:7" x14ac:dyDescent="0.2">
      <c r="G18540" s="12"/>
    </row>
    <row r="18541" spans="7:7" x14ac:dyDescent="0.2">
      <c r="G18541" s="12"/>
    </row>
    <row r="18542" spans="7:7" x14ac:dyDescent="0.2">
      <c r="G18542" s="12"/>
    </row>
    <row r="18543" spans="7:7" x14ac:dyDescent="0.2">
      <c r="G18543" s="12"/>
    </row>
    <row r="18544" spans="7:7" x14ac:dyDescent="0.2">
      <c r="G18544" s="12"/>
    </row>
    <row r="18545" spans="7:7" x14ac:dyDescent="0.2">
      <c r="G18545" s="12"/>
    </row>
    <row r="18546" spans="7:7" x14ac:dyDescent="0.2">
      <c r="G18546" s="12"/>
    </row>
    <row r="18547" spans="7:7" x14ac:dyDescent="0.2">
      <c r="G18547" s="12"/>
    </row>
    <row r="18548" spans="7:7" x14ac:dyDescent="0.2">
      <c r="G18548" s="12"/>
    </row>
    <row r="18549" spans="7:7" x14ac:dyDescent="0.2">
      <c r="G18549" s="12"/>
    </row>
    <row r="18550" spans="7:7" x14ac:dyDescent="0.2">
      <c r="G18550" s="12"/>
    </row>
    <row r="18551" spans="7:7" x14ac:dyDescent="0.2">
      <c r="G18551" s="12"/>
    </row>
    <row r="18552" spans="7:7" x14ac:dyDescent="0.2">
      <c r="G18552" s="12"/>
    </row>
    <row r="18553" spans="7:7" x14ac:dyDescent="0.2">
      <c r="G18553" s="12"/>
    </row>
    <row r="18554" spans="7:7" x14ac:dyDescent="0.2">
      <c r="G18554" s="12"/>
    </row>
    <row r="18555" spans="7:7" x14ac:dyDescent="0.2">
      <c r="G18555" s="12"/>
    </row>
    <row r="18556" spans="7:7" x14ac:dyDescent="0.2">
      <c r="G18556" s="12"/>
    </row>
    <row r="18557" spans="7:7" x14ac:dyDescent="0.2">
      <c r="G18557" s="12"/>
    </row>
    <row r="18558" spans="7:7" x14ac:dyDescent="0.2">
      <c r="G18558" s="12"/>
    </row>
    <row r="18559" spans="7:7" x14ac:dyDescent="0.2">
      <c r="G18559" s="12"/>
    </row>
    <row r="18560" spans="7:7" x14ac:dyDescent="0.2">
      <c r="G18560" s="12"/>
    </row>
    <row r="18561" spans="7:7" x14ac:dyDescent="0.2">
      <c r="G18561" s="12"/>
    </row>
    <row r="18562" spans="7:7" x14ac:dyDescent="0.2">
      <c r="G18562" s="12"/>
    </row>
    <row r="18563" spans="7:7" x14ac:dyDescent="0.2">
      <c r="G18563" s="12"/>
    </row>
    <row r="18564" spans="7:7" x14ac:dyDescent="0.2">
      <c r="G18564" s="12"/>
    </row>
    <row r="18565" spans="7:7" x14ac:dyDescent="0.2">
      <c r="G18565" s="12"/>
    </row>
    <row r="18566" spans="7:7" x14ac:dyDescent="0.2">
      <c r="G18566" s="12"/>
    </row>
    <row r="18567" spans="7:7" x14ac:dyDescent="0.2">
      <c r="G18567" s="12"/>
    </row>
    <row r="18568" spans="7:7" x14ac:dyDescent="0.2">
      <c r="G18568" s="12"/>
    </row>
    <row r="18569" spans="7:7" x14ac:dyDescent="0.2">
      <c r="G18569" s="12"/>
    </row>
    <row r="18570" spans="7:7" x14ac:dyDescent="0.2">
      <c r="G18570" s="12"/>
    </row>
    <row r="18571" spans="7:7" x14ac:dyDescent="0.2">
      <c r="G18571" s="12"/>
    </row>
    <row r="18572" spans="7:7" x14ac:dyDescent="0.2">
      <c r="G18572" s="12"/>
    </row>
    <row r="18573" spans="7:7" x14ac:dyDescent="0.2">
      <c r="G18573" s="12"/>
    </row>
    <row r="18574" spans="7:7" x14ac:dyDescent="0.2">
      <c r="G18574" s="12"/>
    </row>
    <row r="18575" spans="7:7" x14ac:dyDescent="0.2">
      <c r="G18575" s="12"/>
    </row>
    <row r="18576" spans="7:7" x14ac:dyDescent="0.2">
      <c r="G18576" s="12"/>
    </row>
    <row r="18577" spans="7:7" x14ac:dyDescent="0.2">
      <c r="G18577" s="12"/>
    </row>
    <row r="18578" spans="7:7" x14ac:dyDescent="0.2">
      <c r="G18578" s="12"/>
    </row>
    <row r="18579" spans="7:7" x14ac:dyDescent="0.2">
      <c r="G18579" s="12"/>
    </row>
    <row r="18580" spans="7:7" x14ac:dyDescent="0.2">
      <c r="G18580" s="12"/>
    </row>
    <row r="18581" spans="7:7" x14ac:dyDescent="0.2">
      <c r="G18581" s="12"/>
    </row>
    <row r="18582" spans="7:7" x14ac:dyDescent="0.2">
      <c r="G18582" s="12"/>
    </row>
    <row r="18583" spans="7:7" x14ac:dyDescent="0.2">
      <c r="G18583" s="12"/>
    </row>
    <row r="18584" spans="7:7" x14ac:dyDescent="0.2">
      <c r="G18584" s="12"/>
    </row>
    <row r="18585" spans="7:7" x14ac:dyDescent="0.2">
      <c r="G18585" s="12"/>
    </row>
    <row r="18586" spans="7:7" x14ac:dyDescent="0.2">
      <c r="G18586" s="12"/>
    </row>
    <row r="18587" spans="7:7" x14ac:dyDescent="0.2">
      <c r="G18587" s="12"/>
    </row>
    <row r="18588" spans="7:7" x14ac:dyDescent="0.2">
      <c r="G18588" s="12"/>
    </row>
    <row r="18589" spans="7:7" x14ac:dyDescent="0.2">
      <c r="G18589" s="12"/>
    </row>
    <row r="18590" spans="7:7" x14ac:dyDescent="0.2">
      <c r="G18590" s="12"/>
    </row>
    <row r="18591" spans="7:7" x14ac:dyDescent="0.2">
      <c r="G18591" s="12"/>
    </row>
    <row r="18592" spans="7:7" x14ac:dyDescent="0.2">
      <c r="G18592" s="12"/>
    </row>
    <row r="18593" spans="7:7" x14ac:dyDescent="0.2">
      <c r="G18593" s="12"/>
    </row>
    <row r="18594" spans="7:7" x14ac:dyDescent="0.2">
      <c r="G18594" s="12"/>
    </row>
    <row r="18595" spans="7:7" x14ac:dyDescent="0.2">
      <c r="G18595" s="12"/>
    </row>
    <row r="18596" spans="7:7" x14ac:dyDescent="0.2">
      <c r="G18596" s="12"/>
    </row>
    <row r="18597" spans="7:7" x14ac:dyDescent="0.2">
      <c r="G18597" s="12"/>
    </row>
    <row r="18598" spans="7:7" x14ac:dyDescent="0.2">
      <c r="G18598" s="12"/>
    </row>
    <row r="18599" spans="7:7" x14ac:dyDescent="0.2">
      <c r="G18599" s="12"/>
    </row>
    <row r="18600" spans="7:7" x14ac:dyDescent="0.2">
      <c r="G18600" s="12"/>
    </row>
    <row r="18601" spans="7:7" x14ac:dyDescent="0.2">
      <c r="G18601" s="12"/>
    </row>
    <row r="18602" spans="7:7" x14ac:dyDescent="0.2">
      <c r="G18602" s="12"/>
    </row>
    <row r="18603" spans="7:7" x14ac:dyDescent="0.2">
      <c r="G18603" s="12"/>
    </row>
    <row r="18604" spans="7:7" x14ac:dyDescent="0.2">
      <c r="G18604" s="12"/>
    </row>
    <row r="18605" spans="7:7" x14ac:dyDescent="0.2">
      <c r="G18605" s="12"/>
    </row>
    <row r="18606" spans="7:7" x14ac:dyDescent="0.2">
      <c r="G18606" s="12"/>
    </row>
    <row r="18607" spans="7:7" x14ac:dyDescent="0.2">
      <c r="G18607" s="12"/>
    </row>
    <row r="18608" spans="7:7" x14ac:dyDescent="0.2">
      <c r="G18608" s="12"/>
    </row>
    <row r="18609" spans="7:7" x14ac:dyDescent="0.2">
      <c r="G18609" s="12"/>
    </row>
    <row r="18610" spans="7:7" x14ac:dyDescent="0.2">
      <c r="G18610" s="12"/>
    </row>
    <row r="18611" spans="7:7" x14ac:dyDescent="0.2">
      <c r="G18611" s="12"/>
    </row>
    <row r="18612" spans="7:7" x14ac:dyDescent="0.2">
      <c r="G18612" s="12"/>
    </row>
    <row r="18613" spans="7:7" x14ac:dyDescent="0.2">
      <c r="G18613" s="12"/>
    </row>
    <row r="18614" spans="7:7" x14ac:dyDescent="0.2">
      <c r="G18614" s="12"/>
    </row>
    <row r="18615" spans="7:7" x14ac:dyDescent="0.2">
      <c r="G18615" s="12"/>
    </row>
    <row r="18616" spans="7:7" x14ac:dyDescent="0.2">
      <c r="G18616" s="12"/>
    </row>
    <row r="18617" spans="7:7" x14ac:dyDescent="0.2">
      <c r="G18617" s="12"/>
    </row>
    <row r="18618" spans="7:7" x14ac:dyDescent="0.2">
      <c r="G18618" s="12"/>
    </row>
    <row r="18619" spans="7:7" x14ac:dyDescent="0.2">
      <c r="G18619" s="12"/>
    </row>
    <row r="18620" spans="7:7" x14ac:dyDescent="0.2">
      <c r="G18620" s="12"/>
    </row>
    <row r="18621" spans="7:7" x14ac:dyDescent="0.2">
      <c r="G18621" s="12"/>
    </row>
    <row r="18622" spans="7:7" x14ac:dyDescent="0.2">
      <c r="G18622" s="12"/>
    </row>
    <row r="18623" spans="7:7" x14ac:dyDescent="0.2">
      <c r="G18623" s="12"/>
    </row>
    <row r="18624" spans="7:7" x14ac:dyDescent="0.2">
      <c r="G18624" s="12"/>
    </row>
    <row r="18625" spans="7:7" x14ac:dyDescent="0.2">
      <c r="G18625" s="12"/>
    </row>
    <row r="18626" spans="7:7" x14ac:dyDescent="0.2">
      <c r="G18626" s="12"/>
    </row>
    <row r="18627" spans="7:7" x14ac:dyDescent="0.2">
      <c r="G18627" s="12"/>
    </row>
    <row r="18628" spans="7:7" x14ac:dyDescent="0.2">
      <c r="G18628" s="12"/>
    </row>
    <row r="18629" spans="7:7" x14ac:dyDescent="0.2">
      <c r="G18629" s="12"/>
    </row>
    <row r="18630" spans="7:7" x14ac:dyDescent="0.2">
      <c r="G18630" s="12"/>
    </row>
    <row r="18631" spans="7:7" x14ac:dyDescent="0.2">
      <c r="G18631" s="12"/>
    </row>
    <row r="18632" spans="7:7" x14ac:dyDescent="0.2">
      <c r="G18632" s="12"/>
    </row>
    <row r="18633" spans="7:7" x14ac:dyDescent="0.2">
      <c r="G18633" s="12"/>
    </row>
    <row r="18634" spans="7:7" x14ac:dyDescent="0.2">
      <c r="G18634" s="12"/>
    </row>
    <row r="18635" spans="7:7" x14ac:dyDescent="0.2">
      <c r="G18635" s="12"/>
    </row>
    <row r="18636" spans="7:7" x14ac:dyDescent="0.2">
      <c r="G18636" s="12"/>
    </row>
    <row r="18637" spans="7:7" x14ac:dyDescent="0.2">
      <c r="G18637" s="12"/>
    </row>
    <row r="18638" spans="7:7" x14ac:dyDescent="0.2">
      <c r="G18638" s="12"/>
    </row>
    <row r="18639" spans="7:7" x14ac:dyDescent="0.2">
      <c r="G18639" s="12"/>
    </row>
    <row r="18640" spans="7:7" x14ac:dyDescent="0.2">
      <c r="G18640" s="12"/>
    </row>
    <row r="18641" spans="7:7" x14ac:dyDescent="0.2">
      <c r="G18641" s="12"/>
    </row>
    <row r="18642" spans="7:7" x14ac:dyDescent="0.2">
      <c r="G18642" s="12"/>
    </row>
    <row r="18643" spans="7:7" x14ac:dyDescent="0.2">
      <c r="G18643" s="12"/>
    </row>
    <row r="18644" spans="7:7" x14ac:dyDescent="0.2">
      <c r="G18644" s="12"/>
    </row>
    <row r="18645" spans="7:7" x14ac:dyDescent="0.2">
      <c r="G18645" s="12"/>
    </row>
    <row r="18646" spans="7:7" x14ac:dyDescent="0.2">
      <c r="G18646" s="12"/>
    </row>
    <row r="18647" spans="7:7" x14ac:dyDescent="0.2">
      <c r="G18647" s="12"/>
    </row>
    <row r="18648" spans="7:7" x14ac:dyDescent="0.2">
      <c r="G18648" s="12"/>
    </row>
    <row r="18649" spans="7:7" x14ac:dyDescent="0.2">
      <c r="G18649" s="12"/>
    </row>
    <row r="18650" spans="7:7" x14ac:dyDescent="0.2">
      <c r="G18650" s="12"/>
    </row>
    <row r="18651" spans="7:7" x14ac:dyDescent="0.2">
      <c r="G18651" s="12"/>
    </row>
    <row r="18652" spans="7:7" x14ac:dyDescent="0.2">
      <c r="G18652" s="12"/>
    </row>
    <row r="18653" spans="7:7" x14ac:dyDescent="0.2">
      <c r="G18653" s="12"/>
    </row>
    <row r="18654" spans="7:7" x14ac:dyDescent="0.2">
      <c r="G18654" s="12"/>
    </row>
    <row r="18655" spans="7:7" x14ac:dyDescent="0.2">
      <c r="G18655" s="12"/>
    </row>
    <row r="18656" spans="7:7" x14ac:dyDescent="0.2">
      <c r="G18656" s="12"/>
    </row>
    <row r="18657" spans="7:7" x14ac:dyDescent="0.2">
      <c r="G18657" s="12"/>
    </row>
    <row r="18658" spans="7:7" x14ac:dyDescent="0.2">
      <c r="G18658" s="12"/>
    </row>
    <row r="18659" spans="7:7" x14ac:dyDescent="0.2">
      <c r="G18659" s="12"/>
    </row>
    <row r="18660" spans="7:7" x14ac:dyDescent="0.2">
      <c r="G18660" s="12"/>
    </row>
    <row r="18661" spans="7:7" x14ac:dyDescent="0.2">
      <c r="G18661" s="12"/>
    </row>
    <row r="18662" spans="7:7" x14ac:dyDescent="0.2">
      <c r="G18662" s="12"/>
    </row>
    <row r="18663" spans="7:7" x14ac:dyDescent="0.2">
      <c r="G18663" s="12"/>
    </row>
    <row r="18664" spans="7:7" x14ac:dyDescent="0.2">
      <c r="G18664" s="12"/>
    </row>
    <row r="18665" spans="7:7" x14ac:dyDescent="0.2">
      <c r="G18665" s="12"/>
    </row>
    <row r="18666" spans="7:7" x14ac:dyDescent="0.2">
      <c r="G18666" s="12"/>
    </row>
    <row r="18667" spans="7:7" x14ac:dyDescent="0.2">
      <c r="G18667" s="12"/>
    </row>
    <row r="18668" spans="7:7" x14ac:dyDescent="0.2">
      <c r="G18668" s="12"/>
    </row>
    <row r="18669" spans="7:7" x14ac:dyDescent="0.2">
      <c r="G18669" s="12"/>
    </row>
    <row r="18670" spans="7:7" x14ac:dyDescent="0.2">
      <c r="G18670" s="12"/>
    </row>
    <row r="18671" spans="7:7" x14ac:dyDescent="0.2">
      <c r="G18671" s="12"/>
    </row>
    <row r="18672" spans="7:7" x14ac:dyDescent="0.2">
      <c r="G18672" s="12"/>
    </row>
    <row r="18673" spans="7:7" x14ac:dyDescent="0.2">
      <c r="G18673" s="12"/>
    </row>
    <row r="18674" spans="7:7" x14ac:dyDescent="0.2">
      <c r="G18674" s="12"/>
    </row>
    <row r="18675" spans="7:7" x14ac:dyDescent="0.2">
      <c r="G18675" s="12"/>
    </row>
    <row r="18676" spans="7:7" x14ac:dyDescent="0.2">
      <c r="G18676" s="12"/>
    </row>
    <row r="18677" spans="7:7" x14ac:dyDescent="0.2">
      <c r="G18677" s="12"/>
    </row>
    <row r="18678" spans="7:7" x14ac:dyDescent="0.2">
      <c r="G18678" s="12"/>
    </row>
    <row r="18679" spans="7:7" x14ac:dyDescent="0.2">
      <c r="G18679" s="12"/>
    </row>
    <row r="18680" spans="7:7" x14ac:dyDescent="0.2">
      <c r="G18680" s="12"/>
    </row>
    <row r="18681" spans="7:7" x14ac:dyDescent="0.2">
      <c r="G18681" s="12"/>
    </row>
    <row r="18682" spans="7:7" x14ac:dyDescent="0.2">
      <c r="G18682" s="12"/>
    </row>
    <row r="18683" spans="7:7" x14ac:dyDescent="0.2">
      <c r="G18683" s="12"/>
    </row>
    <row r="18684" spans="7:7" x14ac:dyDescent="0.2">
      <c r="G18684" s="12"/>
    </row>
    <row r="18685" spans="7:7" x14ac:dyDescent="0.2">
      <c r="G18685" s="12"/>
    </row>
    <row r="18686" spans="7:7" x14ac:dyDescent="0.2">
      <c r="G18686" s="12"/>
    </row>
    <row r="18687" spans="7:7" x14ac:dyDescent="0.2">
      <c r="G18687" s="12"/>
    </row>
    <row r="18688" spans="7:7" x14ac:dyDescent="0.2">
      <c r="G18688" s="12"/>
    </row>
    <row r="18689" spans="7:7" x14ac:dyDescent="0.2">
      <c r="G18689" s="12"/>
    </row>
    <row r="18690" spans="7:7" x14ac:dyDescent="0.2">
      <c r="G18690" s="12"/>
    </row>
    <row r="18691" spans="7:7" x14ac:dyDescent="0.2">
      <c r="G18691" s="12"/>
    </row>
    <row r="18692" spans="7:7" x14ac:dyDescent="0.2">
      <c r="G18692" s="12"/>
    </row>
    <row r="18693" spans="7:7" x14ac:dyDescent="0.2">
      <c r="G18693" s="12"/>
    </row>
    <row r="18694" spans="7:7" x14ac:dyDescent="0.2">
      <c r="G18694" s="12"/>
    </row>
    <row r="18695" spans="7:7" x14ac:dyDescent="0.2">
      <c r="G18695" s="12"/>
    </row>
    <row r="18696" spans="7:7" x14ac:dyDescent="0.2">
      <c r="G18696" s="12"/>
    </row>
    <row r="18697" spans="7:7" x14ac:dyDescent="0.2">
      <c r="G18697" s="12"/>
    </row>
    <row r="18698" spans="7:7" x14ac:dyDescent="0.2">
      <c r="G18698" s="12"/>
    </row>
    <row r="18699" spans="7:7" x14ac:dyDescent="0.2">
      <c r="G18699" s="12"/>
    </row>
    <row r="18700" spans="7:7" x14ac:dyDescent="0.2">
      <c r="G18700" s="12"/>
    </row>
    <row r="18701" spans="7:7" x14ac:dyDescent="0.2">
      <c r="G18701" s="12"/>
    </row>
    <row r="18702" spans="7:7" x14ac:dyDescent="0.2">
      <c r="G18702" s="12"/>
    </row>
    <row r="18703" spans="7:7" x14ac:dyDescent="0.2">
      <c r="G18703" s="12"/>
    </row>
    <row r="18704" spans="7:7" x14ac:dyDescent="0.2">
      <c r="G18704" s="12"/>
    </row>
    <row r="18705" spans="7:7" x14ac:dyDescent="0.2">
      <c r="G18705" s="12"/>
    </row>
    <row r="18706" spans="7:7" x14ac:dyDescent="0.2">
      <c r="G18706" s="12"/>
    </row>
    <row r="18707" spans="7:7" x14ac:dyDescent="0.2">
      <c r="G18707" s="12"/>
    </row>
    <row r="18708" spans="7:7" x14ac:dyDescent="0.2">
      <c r="G18708" s="12"/>
    </row>
    <row r="18709" spans="7:7" x14ac:dyDescent="0.2">
      <c r="G18709" s="12"/>
    </row>
    <row r="18710" spans="7:7" x14ac:dyDescent="0.2">
      <c r="G18710" s="12"/>
    </row>
    <row r="18711" spans="7:7" x14ac:dyDescent="0.2">
      <c r="G18711" s="12"/>
    </row>
    <row r="18712" spans="7:7" x14ac:dyDescent="0.2">
      <c r="G18712" s="12"/>
    </row>
    <row r="18713" spans="7:7" x14ac:dyDescent="0.2">
      <c r="G18713" s="12"/>
    </row>
    <row r="18714" spans="7:7" x14ac:dyDescent="0.2">
      <c r="G18714" s="12"/>
    </row>
    <row r="18715" spans="7:7" x14ac:dyDescent="0.2">
      <c r="G18715" s="12"/>
    </row>
    <row r="18716" spans="7:7" x14ac:dyDescent="0.2">
      <c r="G18716" s="12"/>
    </row>
    <row r="18717" spans="7:7" x14ac:dyDescent="0.2">
      <c r="G18717" s="12"/>
    </row>
    <row r="18718" spans="7:7" x14ac:dyDescent="0.2">
      <c r="G18718" s="12"/>
    </row>
    <row r="18719" spans="7:7" x14ac:dyDescent="0.2">
      <c r="G18719" s="12"/>
    </row>
    <row r="18720" spans="7:7" x14ac:dyDescent="0.2">
      <c r="G18720" s="12"/>
    </row>
    <row r="18721" spans="7:7" x14ac:dyDescent="0.2">
      <c r="G18721" s="12"/>
    </row>
    <row r="18722" spans="7:7" x14ac:dyDescent="0.2">
      <c r="G18722" s="12"/>
    </row>
    <row r="18723" spans="7:7" x14ac:dyDescent="0.2">
      <c r="G18723" s="12"/>
    </row>
    <row r="18724" spans="7:7" x14ac:dyDescent="0.2">
      <c r="G18724" s="12"/>
    </row>
    <row r="18725" spans="7:7" x14ac:dyDescent="0.2">
      <c r="G18725" s="12"/>
    </row>
    <row r="18726" spans="7:7" x14ac:dyDescent="0.2">
      <c r="G18726" s="12"/>
    </row>
    <row r="18727" spans="7:7" x14ac:dyDescent="0.2">
      <c r="G18727" s="12"/>
    </row>
    <row r="18728" spans="7:7" x14ac:dyDescent="0.2">
      <c r="G18728" s="12"/>
    </row>
    <row r="18729" spans="7:7" x14ac:dyDescent="0.2">
      <c r="G18729" s="12"/>
    </row>
    <row r="18730" spans="7:7" x14ac:dyDescent="0.2">
      <c r="G18730" s="12"/>
    </row>
    <row r="18731" spans="7:7" x14ac:dyDescent="0.2">
      <c r="G18731" s="12"/>
    </row>
    <row r="18732" spans="7:7" x14ac:dyDescent="0.2">
      <c r="G18732" s="12"/>
    </row>
    <row r="18733" spans="7:7" x14ac:dyDescent="0.2">
      <c r="G18733" s="12"/>
    </row>
    <row r="18734" spans="7:7" x14ac:dyDescent="0.2">
      <c r="G18734" s="12"/>
    </row>
    <row r="18735" spans="7:7" x14ac:dyDescent="0.2">
      <c r="G18735" s="12"/>
    </row>
    <row r="18736" spans="7:7" x14ac:dyDescent="0.2">
      <c r="G18736" s="12"/>
    </row>
    <row r="18737" spans="7:7" x14ac:dyDescent="0.2">
      <c r="G18737" s="12"/>
    </row>
    <row r="18738" spans="7:7" x14ac:dyDescent="0.2">
      <c r="G18738" s="12"/>
    </row>
    <row r="18739" spans="7:7" x14ac:dyDescent="0.2">
      <c r="G18739" s="12"/>
    </row>
    <row r="18740" spans="7:7" x14ac:dyDescent="0.2">
      <c r="G18740" s="12"/>
    </row>
    <row r="18741" spans="7:7" x14ac:dyDescent="0.2">
      <c r="G18741" s="12"/>
    </row>
    <row r="18742" spans="7:7" x14ac:dyDescent="0.2">
      <c r="G18742" s="12"/>
    </row>
    <row r="18743" spans="7:7" x14ac:dyDescent="0.2">
      <c r="G18743" s="12"/>
    </row>
    <row r="18744" spans="7:7" x14ac:dyDescent="0.2">
      <c r="G18744" s="12"/>
    </row>
    <row r="18745" spans="7:7" x14ac:dyDescent="0.2">
      <c r="G18745" s="12"/>
    </row>
    <row r="18746" spans="7:7" x14ac:dyDescent="0.2">
      <c r="G18746" s="12"/>
    </row>
    <row r="18747" spans="7:7" x14ac:dyDescent="0.2">
      <c r="G18747" s="12"/>
    </row>
    <row r="18748" spans="7:7" x14ac:dyDescent="0.2">
      <c r="G18748" s="12"/>
    </row>
    <row r="18749" spans="7:7" x14ac:dyDescent="0.2">
      <c r="G18749" s="12"/>
    </row>
    <row r="18750" spans="7:7" x14ac:dyDescent="0.2">
      <c r="G18750" s="12"/>
    </row>
    <row r="18751" spans="7:7" x14ac:dyDescent="0.2">
      <c r="G18751" s="12"/>
    </row>
    <row r="18752" spans="7:7" x14ac:dyDescent="0.2">
      <c r="G18752" s="12"/>
    </row>
    <row r="18753" spans="7:7" x14ac:dyDescent="0.2">
      <c r="G18753" s="12"/>
    </row>
    <row r="18754" spans="7:7" x14ac:dyDescent="0.2">
      <c r="G18754" s="12"/>
    </row>
    <row r="18755" spans="7:7" x14ac:dyDescent="0.2">
      <c r="G18755" s="12"/>
    </row>
    <row r="18756" spans="7:7" x14ac:dyDescent="0.2">
      <c r="G18756" s="12"/>
    </row>
    <row r="18757" spans="7:7" x14ac:dyDescent="0.2">
      <c r="G18757" s="12"/>
    </row>
    <row r="18758" spans="7:7" x14ac:dyDescent="0.2">
      <c r="G18758" s="12"/>
    </row>
    <row r="18759" spans="7:7" x14ac:dyDescent="0.2">
      <c r="G18759" s="12"/>
    </row>
    <row r="18760" spans="7:7" x14ac:dyDescent="0.2">
      <c r="G18760" s="12"/>
    </row>
    <row r="18761" spans="7:7" x14ac:dyDescent="0.2">
      <c r="G18761" s="12"/>
    </row>
    <row r="18762" spans="7:7" x14ac:dyDescent="0.2">
      <c r="G18762" s="12"/>
    </row>
    <row r="18763" spans="7:7" x14ac:dyDescent="0.2">
      <c r="G18763" s="12"/>
    </row>
    <row r="18764" spans="7:7" x14ac:dyDescent="0.2">
      <c r="G18764" s="12"/>
    </row>
    <row r="18765" spans="7:7" x14ac:dyDescent="0.2">
      <c r="G18765" s="12"/>
    </row>
    <row r="18766" spans="7:7" x14ac:dyDescent="0.2">
      <c r="G18766" s="12"/>
    </row>
    <row r="18767" spans="7:7" x14ac:dyDescent="0.2">
      <c r="G18767" s="12"/>
    </row>
    <row r="18768" spans="7:7" x14ac:dyDescent="0.2">
      <c r="G18768" s="12"/>
    </row>
    <row r="18769" spans="7:7" x14ac:dyDescent="0.2">
      <c r="G18769" s="12"/>
    </row>
    <row r="18770" spans="7:7" x14ac:dyDescent="0.2">
      <c r="G18770" s="12"/>
    </row>
    <row r="18771" spans="7:7" x14ac:dyDescent="0.2">
      <c r="G18771" s="12"/>
    </row>
    <row r="18772" spans="7:7" x14ac:dyDescent="0.2">
      <c r="G18772" s="12"/>
    </row>
    <row r="18773" spans="7:7" x14ac:dyDescent="0.2">
      <c r="G18773" s="12"/>
    </row>
    <row r="18774" spans="7:7" x14ac:dyDescent="0.2">
      <c r="G18774" s="12"/>
    </row>
    <row r="18775" spans="7:7" x14ac:dyDescent="0.2">
      <c r="G18775" s="12"/>
    </row>
    <row r="18776" spans="7:7" x14ac:dyDescent="0.2">
      <c r="G18776" s="12"/>
    </row>
    <row r="18777" spans="7:7" x14ac:dyDescent="0.2">
      <c r="G18777" s="12"/>
    </row>
    <row r="18778" spans="7:7" x14ac:dyDescent="0.2">
      <c r="G18778" s="12"/>
    </row>
    <row r="18779" spans="7:7" x14ac:dyDescent="0.2">
      <c r="G18779" s="12"/>
    </row>
    <row r="18780" spans="7:7" x14ac:dyDescent="0.2">
      <c r="G18780" s="12"/>
    </row>
    <row r="18781" spans="7:7" x14ac:dyDescent="0.2">
      <c r="G18781" s="12"/>
    </row>
    <row r="18782" spans="7:7" x14ac:dyDescent="0.2">
      <c r="G18782" s="12"/>
    </row>
    <row r="18783" spans="7:7" x14ac:dyDescent="0.2">
      <c r="G18783" s="12"/>
    </row>
    <row r="18784" spans="7:7" x14ac:dyDescent="0.2">
      <c r="G18784" s="12"/>
    </row>
    <row r="18785" spans="7:7" x14ac:dyDescent="0.2">
      <c r="G18785" s="12"/>
    </row>
    <row r="18786" spans="7:7" x14ac:dyDescent="0.2">
      <c r="G18786" s="12"/>
    </row>
    <row r="18787" spans="7:7" x14ac:dyDescent="0.2">
      <c r="G18787" s="12"/>
    </row>
    <row r="18788" spans="7:7" x14ac:dyDescent="0.2">
      <c r="G18788" s="12"/>
    </row>
    <row r="18789" spans="7:7" x14ac:dyDescent="0.2">
      <c r="G18789" s="12"/>
    </row>
    <row r="18790" spans="7:7" x14ac:dyDescent="0.2">
      <c r="G18790" s="12"/>
    </row>
    <row r="18791" spans="7:7" x14ac:dyDescent="0.2">
      <c r="G18791" s="12"/>
    </row>
    <row r="18792" spans="7:7" x14ac:dyDescent="0.2">
      <c r="G18792" s="12"/>
    </row>
    <row r="18793" spans="7:7" x14ac:dyDescent="0.2">
      <c r="G18793" s="12"/>
    </row>
    <row r="18794" spans="7:7" x14ac:dyDescent="0.2">
      <c r="G18794" s="12"/>
    </row>
    <row r="18795" spans="7:7" x14ac:dyDescent="0.2">
      <c r="G18795" s="12"/>
    </row>
    <row r="18796" spans="7:7" x14ac:dyDescent="0.2">
      <c r="G18796" s="12"/>
    </row>
    <row r="18797" spans="7:7" x14ac:dyDescent="0.2">
      <c r="G18797" s="12"/>
    </row>
    <row r="18798" spans="7:7" x14ac:dyDescent="0.2">
      <c r="G18798" s="12"/>
    </row>
    <row r="18799" spans="7:7" x14ac:dyDescent="0.2">
      <c r="G18799" s="12"/>
    </row>
    <row r="18800" spans="7:7" x14ac:dyDescent="0.2">
      <c r="G18800" s="12"/>
    </row>
    <row r="18801" spans="7:7" x14ac:dyDescent="0.2">
      <c r="G18801" s="12"/>
    </row>
    <row r="18802" spans="7:7" x14ac:dyDescent="0.2">
      <c r="G18802" s="12"/>
    </row>
    <row r="18803" spans="7:7" x14ac:dyDescent="0.2">
      <c r="G18803" s="12"/>
    </row>
    <row r="18804" spans="7:7" x14ac:dyDescent="0.2">
      <c r="G18804" s="12"/>
    </row>
    <row r="18805" spans="7:7" x14ac:dyDescent="0.2">
      <c r="G18805" s="12"/>
    </row>
    <row r="18806" spans="7:7" x14ac:dyDescent="0.2">
      <c r="G18806" s="12"/>
    </row>
    <row r="18807" spans="7:7" x14ac:dyDescent="0.2">
      <c r="G18807" s="12"/>
    </row>
    <row r="18808" spans="7:7" x14ac:dyDescent="0.2">
      <c r="G18808" s="12"/>
    </row>
    <row r="18809" spans="7:7" x14ac:dyDescent="0.2">
      <c r="G18809" s="12"/>
    </row>
    <row r="18810" spans="7:7" x14ac:dyDescent="0.2">
      <c r="G18810" s="12"/>
    </row>
    <row r="18811" spans="7:7" x14ac:dyDescent="0.2">
      <c r="G18811" s="12"/>
    </row>
    <row r="18812" spans="7:7" x14ac:dyDescent="0.2">
      <c r="G18812" s="12"/>
    </row>
    <row r="18813" spans="7:7" x14ac:dyDescent="0.2">
      <c r="G18813" s="12"/>
    </row>
    <row r="18814" spans="7:7" x14ac:dyDescent="0.2">
      <c r="G18814" s="12"/>
    </row>
    <row r="18815" spans="7:7" x14ac:dyDescent="0.2">
      <c r="G18815" s="12"/>
    </row>
    <row r="18816" spans="7:7" x14ac:dyDescent="0.2">
      <c r="G18816" s="12"/>
    </row>
    <row r="18817" spans="7:7" x14ac:dyDescent="0.2">
      <c r="G18817" s="12"/>
    </row>
    <row r="18818" spans="7:7" x14ac:dyDescent="0.2">
      <c r="G18818" s="12"/>
    </row>
    <row r="18819" spans="7:7" x14ac:dyDescent="0.2">
      <c r="G18819" s="12"/>
    </row>
    <row r="18820" spans="7:7" x14ac:dyDescent="0.2">
      <c r="G18820" s="12"/>
    </row>
    <row r="18821" spans="7:7" x14ac:dyDescent="0.2">
      <c r="G18821" s="12"/>
    </row>
    <row r="18822" spans="7:7" x14ac:dyDescent="0.2">
      <c r="G18822" s="12"/>
    </row>
    <row r="18823" spans="7:7" x14ac:dyDescent="0.2">
      <c r="G18823" s="12"/>
    </row>
    <row r="18824" spans="7:7" x14ac:dyDescent="0.2">
      <c r="G18824" s="12"/>
    </row>
    <row r="18825" spans="7:7" x14ac:dyDescent="0.2">
      <c r="G18825" s="12"/>
    </row>
    <row r="18826" spans="7:7" x14ac:dyDescent="0.2">
      <c r="G18826" s="12"/>
    </row>
    <row r="18827" spans="7:7" x14ac:dyDescent="0.2">
      <c r="G18827" s="12"/>
    </row>
    <row r="18828" spans="7:7" x14ac:dyDescent="0.2">
      <c r="G18828" s="12"/>
    </row>
    <row r="18829" spans="7:7" x14ac:dyDescent="0.2">
      <c r="G18829" s="12"/>
    </row>
    <row r="18830" spans="7:7" x14ac:dyDescent="0.2">
      <c r="G18830" s="12"/>
    </row>
    <row r="18831" spans="7:7" x14ac:dyDescent="0.2">
      <c r="G18831" s="12"/>
    </row>
    <row r="18832" spans="7:7" x14ac:dyDescent="0.2">
      <c r="G18832" s="12"/>
    </row>
    <row r="18833" spans="7:7" x14ac:dyDescent="0.2">
      <c r="G18833" s="12"/>
    </row>
    <row r="18834" spans="7:7" x14ac:dyDescent="0.2">
      <c r="G18834" s="12"/>
    </row>
    <row r="18835" spans="7:7" x14ac:dyDescent="0.2">
      <c r="G18835" s="12"/>
    </row>
    <row r="18836" spans="7:7" x14ac:dyDescent="0.2">
      <c r="G18836" s="12"/>
    </row>
    <row r="18837" spans="7:7" x14ac:dyDescent="0.2">
      <c r="G18837" s="12"/>
    </row>
    <row r="18838" spans="7:7" x14ac:dyDescent="0.2">
      <c r="G18838" s="12"/>
    </row>
    <row r="18839" spans="7:7" x14ac:dyDescent="0.2">
      <c r="G18839" s="12"/>
    </row>
    <row r="18840" spans="7:7" x14ac:dyDescent="0.2">
      <c r="G18840" s="12"/>
    </row>
    <row r="18841" spans="7:7" x14ac:dyDescent="0.2">
      <c r="G18841" s="12"/>
    </row>
    <row r="18842" spans="7:7" x14ac:dyDescent="0.2">
      <c r="G18842" s="12"/>
    </row>
    <row r="18843" spans="7:7" x14ac:dyDescent="0.2">
      <c r="G18843" s="12"/>
    </row>
    <row r="18844" spans="7:7" x14ac:dyDescent="0.2">
      <c r="G18844" s="12"/>
    </row>
    <row r="18845" spans="7:7" x14ac:dyDescent="0.2">
      <c r="G18845" s="12"/>
    </row>
    <row r="18846" spans="7:7" x14ac:dyDescent="0.2">
      <c r="G18846" s="12"/>
    </row>
    <row r="18847" spans="7:7" x14ac:dyDescent="0.2">
      <c r="G18847" s="12"/>
    </row>
    <row r="18848" spans="7:7" x14ac:dyDescent="0.2">
      <c r="G18848" s="12"/>
    </row>
    <row r="18849" spans="7:7" x14ac:dyDescent="0.2">
      <c r="G18849" s="12"/>
    </row>
    <row r="18850" spans="7:7" x14ac:dyDescent="0.2">
      <c r="G18850" s="12"/>
    </row>
    <row r="18851" spans="7:7" x14ac:dyDescent="0.2">
      <c r="G18851" s="12"/>
    </row>
    <row r="18852" spans="7:7" x14ac:dyDescent="0.2">
      <c r="G18852" s="12"/>
    </row>
    <row r="18853" spans="7:7" x14ac:dyDescent="0.2">
      <c r="G18853" s="12"/>
    </row>
    <row r="18854" spans="7:7" x14ac:dyDescent="0.2">
      <c r="G18854" s="12"/>
    </row>
    <row r="18855" spans="7:7" x14ac:dyDescent="0.2">
      <c r="G18855" s="12"/>
    </row>
    <row r="18856" spans="7:7" x14ac:dyDescent="0.2">
      <c r="G18856" s="12"/>
    </row>
    <row r="18857" spans="7:7" x14ac:dyDescent="0.2">
      <c r="G18857" s="12"/>
    </row>
    <row r="18858" spans="7:7" x14ac:dyDescent="0.2">
      <c r="G18858" s="12"/>
    </row>
    <row r="18859" spans="7:7" x14ac:dyDescent="0.2">
      <c r="G18859" s="12"/>
    </row>
    <row r="18860" spans="7:7" x14ac:dyDescent="0.2">
      <c r="G18860" s="12"/>
    </row>
    <row r="18861" spans="7:7" x14ac:dyDescent="0.2">
      <c r="G18861" s="12"/>
    </row>
    <row r="18862" spans="7:7" x14ac:dyDescent="0.2">
      <c r="G18862" s="12"/>
    </row>
    <row r="18863" spans="7:7" x14ac:dyDescent="0.2">
      <c r="G18863" s="12"/>
    </row>
    <row r="18864" spans="7:7" x14ac:dyDescent="0.2">
      <c r="G18864" s="12"/>
    </row>
    <row r="18865" spans="7:7" x14ac:dyDescent="0.2">
      <c r="G18865" s="12"/>
    </row>
    <row r="18866" spans="7:7" x14ac:dyDescent="0.2">
      <c r="G18866" s="12"/>
    </row>
    <row r="18867" spans="7:7" x14ac:dyDescent="0.2">
      <c r="G18867" s="12"/>
    </row>
    <row r="18868" spans="7:7" x14ac:dyDescent="0.2">
      <c r="G18868" s="12"/>
    </row>
    <row r="18869" spans="7:7" x14ac:dyDescent="0.2">
      <c r="G18869" s="12"/>
    </row>
    <row r="18870" spans="7:7" x14ac:dyDescent="0.2">
      <c r="G18870" s="12"/>
    </row>
    <row r="18871" spans="7:7" x14ac:dyDescent="0.2">
      <c r="G18871" s="12"/>
    </row>
    <row r="18872" spans="7:7" x14ac:dyDescent="0.2">
      <c r="G18872" s="12"/>
    </row>
    <row r="18873" spans="7:7" x14ac:dyDescent="0.2">
      <c r="G18873" s="12"/>
    </row>
    <row r="18874" spans="7:7" x14ac:dyDescent="0.2">
      <c r="G18874" s="12"/>
    </row>
    <row r="18875" spans="7:7" x14ac:dyDescent="0.2">
      <c r="G18875" s="12"/>
    </row>
    <row r="18876" spans="7:7" x14ac:dyDescent="0.2">
      <c r="G18876" s="12"/>
    </row>
    <row r="18877" spans="7:7" x14ac:dyDescent="0.2">
      <c r="G18877" s="12"/>
    </row>
    <row r="18878" spans="7:7" x14ac:dyDescent="0.2">
      <c r="G18878" s="12"/>
    </row>
    <row r="18879" spans="7:7" x14ac:dyDescent="0.2">
      <c r="G18879" s="12"/>
    </row>
    <row r="18880" spans="7:7" x14ac:dyDescent="0.2">
      <c r="G18880" s="12"/>
    </row>
    <row r="18881" spans="7:7" x14ac:dyDescent="0.2">
      <c r="G18881" s="12"/>
    </row>
    <row r="18882" spans="7:7" x14ac:dyDescent="0.2">
      <c r="G18882" s="12"/>
    </row>
    <row r="18883" spans="7:7" x14ac:dyDescent="0.2">
      <c r="G18883" s="12"/>
    </row>
    <row r="18884" spans="7:7" x14ac:dyDescent="0.2">
      <c r="G18884" s="12"/>
    </row>
    <row r="18885" spans="7:7" x14ac:dyDescent="0.2">
      <c r="G18885" s="12"/>
    </row>
    <row r="18886" spans="7:7" x14ac:dyDescent="0.2">
      <c r="G18886" s="12"/>
    </row>
    <row r="18887" spans="7:7" x14ac:dyDescent="0.2">
      <c r="G18887" s="12"/>
    </row>
    <row r="18888" spans="7:7" x14ac:dyDescent="0.2">
      <c r="G18888" s="12"/>
    </row>
    <row r="18889" spans="7:7" x14ac:dyDescent="0.2">
      <c r="G18889" s="12"/>
    </row>
    <row r="18890" spans="7:7" x14ac:dyDescent="0.2">
      <c r="G18890" s="12"/>
    </row>
    <row r="18891" spans="7:7" x14ac:dyDescent="0.2">
      <c r="G18891" s="12"/>
    </row>
    <row r="18892" spans="7:7" x14ac:dyDescent="0.2">
      <c r="G18892" s="12"/>
    </row>
    <row r="18893" spans="7:7" x14ac:dyDescent="0.2">
      <c r="G18893" s="12"/>
    </row>
    <row r="18894" spans="7:7" x14ac:dyDescent="0.2">
      <c r="G18894" s="12"/>
    </row>
    <row r="18895" spans="7:7" x14ac:dyDescent="0.2">
      <c r="G18895" s="12"/>
    </row>
    <row r="18896" spans="7:7" x14ac:dyDescent="0.2">
      <c r="G18896" s="12"/>
    </row>
    <row r="18897" spans="7:7" x14ac:dyDescent="0.2">
      <c r="G18897" s="12"/>
    </row>
    <row r="18898" spans="7:7" x14ac:dyDescent="0.2">
      <c r="G18898" s="12"/>
    </row>
    <row r="18899" spans="7:7" x14ac:dyDescent="0.2">
      <c r="G18899" s="12"/>
    </row>
    <row r="18900" spans="7:7" x14ac:dyDescent="0.2">
      <c r="G18900" s="12"/>
    </row>
    <row r="18901" spans="7:7" x14ac:dyDescent="0.2">
      <c r="G18901" s="12"/>
    </row>
    <row r="18902" spans="7:7" x14ac:dyDescent="0.2">
      <c r="G18902" s="12"/>
    </row>
    <row r="18903" spans="7:7" x14ac:dyDescent="0.2">
      <c r="G18903" s="12"/>
    </row>
    <row r="18904" spans="7:7" x14ac:dyDescent="0.2">
      <c r="G18904" s="12"/>
    </row>
    <row r="18905" spans="7:7" x14ac:dyDescent="0.2">
      <c r="G18905" s="12"/>
    </row>
    <row r="18906" spans="7:7" x14ac:dyDescent="0.2">
      <c r="G18906" s="12"/>
    </row>
    <row r="18907" spans="7:7" x14ac:dyDescent="0.2">
      <c r="G18907" s="12"/>
    </row>
    <row r="18908" spans="7:7" x14ac:dyDescent="0.2">
      <c r="G18908" s="12"/>
    </row>
    <row r="18909" spans="7:7" x14ac:dyDescent="0.2">
      <c r="G18909" s="12"/>
    </row>
    <row r="18910" spans="7:7" x14ac:dyDescent="0.2">
      <c r="G18910" s="12"/>
    </row>
    <row r="18911" spans="7:7" x14ac:dyDescent="0.2">
      <c r="G18911" s="12"/>
    </row>
    <row r="18912" spans="7:7" x14ac:dyDescent="0.2">
      <c r="G18912" s="12"/>
    </row>
    <row r="18913" spans="7:7" x14ac:dyDescent="0.2">
      <c r="G18913" s="12"/>
    </row>
    <row r="18914" spans="7:7" x14ac:dyDescent="0.2">
      <c r="G18914" s="12"/>
    </row>
    <row r="18915" spans="7:7" x14ac:dyDescent="0.2">
      <c r="G18915" s="12"/>
    </row>
    <row r="18916" spans="7:7" x14ac:dyDescent="0.2">
      <c r="G18916" s="12"/>
    </row>
    <row r="18917" spans="7:7" x14ac:dyDescent="0.2">
      <c r="G18917" s="12"/>
    </row>
    <row r="18918" spans="7:7" x14ac:dyDescent="0.2">
      <c r="G18918" s="12"/>
    </row>
    <row r="18919" spans="7:7" x14ac:dyDescent="0.2">
      <c r="G18919" s="12"/>
    </row>
    <row r="18920" spans="7:7" x14ac:dyDescent="0.2">
      <c r="G18920" s="12"/>
    </row>
    <row r="18921" spans="7:7" x14ac:dyDescent="0.2">
      <c r="G18921" s="12"/>
    </row>
    <row r="18922" spans="7:7" x14ac:dyDescent="0.2">
      <c r="G18922" s="12"/>
    </row>
    <row r="18923" spans="7:7" x14ac:dyDescent="0.2">
      <c r="G18923" s="12"/>
    </row>
    <row r="18924" spans="7:7" x14ac:dyDescent="0.2">
      <c r="G18924" s="12"/>
    </row>
    <row r="18925" spans="7:7" x14ac:dyDescent="0.2">
      <c r="G18925" s="12"/>
    </row>
    <row r="18926" spans="7:7" x14ac:dyDescent="0.2">
      <c r="G18926" s="12"/>
    </row>
    <row r="18927" spans="7:7" x14ac:dyDescent="0.2">
      <c r="G18927" s="12"/>
    </row>
    <row r="18928" spans="7:7" x14ac:dyDescent="0.2">
      <c r="G18928" s="12"/>
    </row>
    <row r="18929" spans="7:7" x14ac:dyDescent="0.2">
      <c r="G18929" s="12"/>
    </row>
    <row r="18930" spans="7:7" x14ac:dyDescent="0.2">
      <c r="G18930" s="12"/>
    </row>
    <row r="18931" spans="7:7" x14ac:dyDescent="0.2">
      <c r="G18931" s="12"/>
    </row>
    <row r="18932" spans="7:7" x14ac:dyDescent="0.2">
      <c r="G18932" s="12"/>
    </row>
    <row r="18933" spans="7:7" x14ac:dyDescent="0.2">
      <c r="G18933" s="12"/>
    </row>
    <row r="18934" spans="7:7" x14ac:dyDescent="0.2">
      <c r="G18934" s="12"/>
    </row>
    <row r="18935" spans="7:7" x14ac:dyDescent="0.2">
      <c r="G18935" s="12"/>
    </row>
    <row r="18936" spans="7:7" x14ac:dyDescent="0.2">
      <c r="G18936" s="12"/>
    </row>
    <row r="18937" spans="7:7" x14ac:dyDescent="0.2">
      <c r="G18937" s="12"/>
    </row>
    <row r="18938" spans="7:7" x14ac:dyDescent="0.2">
      <c r="G18938" s="12"/>
    </row>
    <row r="18939" spans="7:7" x14ac:dyDescent="0.2">
      <c r="G18939" s="12"/>
    </row>
    <row r="18940" spans="7:7" x14ac:dyDescent="0.2">
      <c r="G18940" s="12"/>
    </row>
    <row r="18941" spans="7:7" x14ac:dyDescent="0.2">
      <c r="G18941" s="12"/>
    </row>
    <row r="18942" spans="7:7" x14ac:dyDescent="0.2">
      <c r="G18942" s="12"/>
    </row>
    <row r="18943" spans="7:7" x14ac:dyDescent="0.2">
      <c r="G18943" s="12"/>
    </row>
    <row r="18944" spans="7:7" x14ac:dyDescent="0.2">
      <c r="G18944" s="12"/>
    </row>
    <row r="18945" spans="7:7" x14ac:dyDescent="0.2">
      <c r="G18945" s="12"/>
    </row>
    <row r="18946" spans="7:7" x14ac:dyDescent="0.2">
      <c r="G18946" s="12"/>
    </row>
    <row r="18947" spans="7:7" x14ac:dyDescent="0.2">
      <c r="G18947" s="12"/>
    </row>
    <row r="18948" spans="7:7" x14ac:dyDescent="0.2">
      <c r="G18948" s="12"/>
    </row>
    <row r="18949" spans="7:7" x14ac:dyDescent="0.2">
      <c r="G18949" s="12"/>
    </row>
    <row r="18950" spans="7:7" x14ac:dyDescent="0.2">
      <c r="G18950" s="12"/>
    </row>
    <row r="18951" spans="7:7" x14ac:dyDescent="0.2">
      <c r="G18951" s="12"/>
    </row>
    <row r="18952" spans="7:7" x14ac:dyDescent="0.2">
      <c r="G18952" s="12"/>
    </row>
    <row r="18953" spans="7:7" x14ac:dyDescent="0.2">
      <c r="G18953" s="12"/>
    </row>
    <row r="18954" spans="7:7" x14ac:dyDescent="0.2">
      <c r="G18954" s="12"/>
    </row>
    <row r="18955" spans="7:7" x14ac:dyDescent="0.2">
      <c r="G18955" s="12"/>
    </row>
    <row r="18956" spans="7:7" x14ac:dyDescent="0.2">
      <c r="G18956" s="12"/>
    </row>
    <row r="18957" spans="7:7" x14ac:dyDescent="0.2">
      <c r="G18957" s="12"/>
    </row>
    <row r="18958" spans="7:7" x14ac:dyDescent="0.2">
      <c r="G18958" s="12"/>
    </row>
    <row r="18959" spans="7:7" x14ac:dyDescent="0.2">
      <c r="G18959" s="12"/>
    </row>
    <row r="18960" spans="7:7" x14ac:dyDescent="0.2">
      <c r="G18960" s="12"/>
    </row>
    <row r="18961" spans="7:7" x14ac:dyDescent="0.2">
      <c r="G18961" s="12"/>
    </row>
    <row r="18962" spans="7:7" x14ac:dyDescent="0.2">
      <c r="G18962" s="12"/>
    </row>
    <row r="18963" spans="7:7" x14ac:dyDescent="0.2">
      <c r="G18963" s="12"/>
    </row>
    <row r="18964" spans="7:7" x14ac:dyDescent="0.2">
      <c r="G18964" s="12"/>
    </row>
    <row r="18965" spans="7:7" x14ac:dyDescent="0.2">
      <c r="G18965" s="12"/>
    </row>
    <row r="18966" spans="7:7" x14ac:dyDescent="0.2">
      <c r="G18966" s="12"/>
    </row>
    <row r="18967" spans="7:7" x14ac:dyDescent="0.2">
      <c r="G18967" s="12"/>
    </row>
    <row r="18968" spans="7:7" x14ac:dyDescent="0.2">
      <c r="G18968" s="12"/>
    </row>
    <row r="18969" spans="7:7" x14ac:dyDescent="0.2">
      <c r="G18969" s="12"/>
    </row>
    <row r="18970" spans="7:7" x14ac:dyDescent="0.2">
      <c r="G18970" s="12"/>
    </row>
    <row r="18971" spans="7:7" x14ac:dyDescent="0.2">
      <c r="G18971" s="12"/>
    </row>
    <row r="18972" spans="7:7" x14ac:dyDescent="0.2">
      <c r="G18972" s="12"/>
    </row>
    <row r="18973" spans="7:7" x14ac:dyDescent="0.2">
      <c r="G18973" s="12"/>
    </row>
    <row r="18974" spans="7:7" x14ac:dyDescent="0.2">
      <c r="G18974" s="12"/>
    </row>
    <row r="18975" spans="7:7" x14ac:dyDescent="0.2">
      <c r="G18975" s="12"/>
    </row>
    <row r="18976" spans="7:7" x14ac:dyDescent="0.2">
      <c r="G18976" s="12"/>
    </row>
    <row r="18977" spans="7:7" x14ac:dyDescent="0.2">
      <c r="G18977" s="12"/>
    </row>
    <row r="18978" spans="7:7" x14ac:dyDescent="0.2">
      <c r="G18978" s="12"/>
    </row>
    <row r="18979" spans="7:7" x14ac:dyDescent="0.2">
      <c r="G18979" s="12"/>
    </row>
    <row r="18980" spans="7:7" x14ac:dyDescent="0.2">
      <c r="G18980" s="12"/>
    </row>
    <row r="18981" spans="7:7" x14ac:dyDescent="0.2">
      <c r="G18981" s="12"/>
    </row>
    <row r="18982" spans="7:7" x14ac:dyDescent="0.2">
      <c r="G18982" s="12"/>
    </row>
    <row r="18983" spans="7:7" x14ac:dyDescent="0.2">
      <c r="G18983" s="12"/>
    </row>
    <row r="18984" spans="7:7" x14ac:dyDescent="0.2">
      <c r="G18984" s="12"/>
    </row>
    <row r="18985" spans="7:7" x14ac:dyDescent="0.2">
      <c r="G18985" s="12"/>
    </row>
    <row r="18986" spans="7:7" x14ac:dyDescent="0.2">
      <c r="G18986" s="12"/>
    </row>
    <row r="18987" spans="7:7" x14ac:dyDescent="0.2">
      <c r="G18987" s="12"/>
    </row>
    <row r="18988" spans="7:7" x14ac:dyDescent="0.2">
      <c r="G18988" s="12"/>
    </row>
    <row r="18989" spans="7:7" x14ac:dyDescent="0.2">
      <c r="G18989" s="12"/>
    </row>
    <row r="18990" spans="7:7" x14ac:dyDescent="0.2">
      <c r="G18990" s="12"/>
    </row>
    <row r="18991" spans="7:7" x14ac:dyDescent="0.2">
      <c r="G18991" s="12"/>
    </row>
    <row r="18992" spans="7:7" x14ac:dyDescent="0.2">
      <c r="G18992" s="12"/>
    </row>
    <row r="18993" spans="7:7" x14ac:dyDescent="0.2">
      <c r="G18993" s="12"/>
    </row>
    <row r="18994" spans="7:7" x14ac:dyDescent="0.2">
      <c r="G18994" s="12"/>
    </row>
    <row r="18995" spans="7:7" x14ac:dyDescent="0.2">
      <c r="G18995" s="12"/>
    </row>
    <row r="18996" spans="7:7" x14ac:dyDescent="0.2">
      <c r="G18996" s="12"/>
    </row>
    <row r="18997" spans="7:7" x14ac:dyDescent="0.2">
      <c r="G18997" s="12"/>
    </row>
    <row r="18998" spans="7:7" x14ac:dyDescent="0.2">
      <c r="G18998" s="12"/>
    </row>
    <row r="18999" spans="7:7" x14ac:dyDescent="0.2">
      <c r="G18999" s="12"/>
    </row>
    <row r="19000" spans="7:7" x14ac:dyDescent="0.2">
      <c r="G19000" s="12"/>
    </row>
    <row r="19001" spans="7:7" x14ac:dyDescent="0.2">
      <c r="G19001" s="12"/>
    </row>
    <row r="19002" spans="7:7" x14ac:dyDescent="0.2">
      <c r="G19002" s="12"/>
    </row>
    <row r="19003" spans="7:7" x14ac:dyDescent="0.2">
      <c r="G19003" s="12"/>
    </row>
    <row r="19004" spans="7:7" x14ac:dyDescent="0.2">
      <c r="G19004" s="12"/>
    </row>
    <row r="19005" spans="7:7" x14ac:dyDescent="0.2">
      <c r="G19005" s="12"/>
    </row>
    <row r="19006" spans="7:7" x14ac:dyDescent="0.2">
      <c r="G19006" s="12"/>
    </row>
    <row r="19007" spans="7:7" x14ac:dyDescent="0.2">
      <c r="G19007" s="12"/>
    </row>
    <row r="19008" spans="7:7" x14ac:dyDescent="0.2">
      <c r="G19008" s="12"/>
    </row>
    <row r="19009" spans="7:7" x14ac:dyDescent="0.2">
      <c r="G19009" s="12"/>
    </row>
    <row r="19010" spans="7:7" x14ac:dyDescent="0.2">
      <c r="G19010" s="12"/>
    </row>
    <row r="19011" spans="7:7" x14ac:dyDescent="0.2">
      <c r="G19011" s="12"/>
    </row>
    <row r="19012" spans="7:7" x14ac:dyDescent="0.2">
      <c r="G19012" s="12"/>
    </row>
    <row r="19013" spans="7:7" x14ac:dyDescent="0.2">
      <c r="G19013" s="12"/>
    </row>
    <row r="19014" spans="7:7" x14ac:dyDescent="0.2">
      <c r="G19014" s="12"/>
    </row>
    <row r="19015" spans="7:7" x14ac:dyDescent="0.2">
      <c r="G19015" s="12"/>
    </row>
    <row r="19016" spans="7:7" x14ac:dyDescent="0.2">
      <c r="G19016" s="12"/>
    </row>
    <row r="19017" spans="7:7" x14ac:dyDescent="0.2">
      <c r="G19017" s="12"/>
    </row>
    <row r="19018" spans="7:7" x14ac:dyDescent="0.2">
      <c r="G19018" s="12"/>
    </row>
    <row r="19019" spans="7:7" x14ac:dyDescent="0.2">
      <c r="G19019" s="12"/>
    </row>
    <row r="19020" spans="7:7" x14ac:dyDescent="0.2">
      <c r="G19020" s="12"/>
    </row>
    <row r="19021" spans="7:7" x14ac:dyDescent="0.2">
      <c r="G19021" s="12"/>
    </row>
    <row r="19022" spans="7:7" x14ac:dyDescent="0.2">
      <c r="G19022" s="12"/>
    </row>
    <row r="19023" spans="7:7" x14ac:dyDescent="0.2">
      <c r="G19023" s="12"/>
    </row>
    <row r="19024" spans="7:7" x14ac:dyDescent="0.2">
      <c r="G19024" s="12"/>
    </row>
    <row r="19025" spans="7:7" x14ac:dyDescent="0.2">
      <c r="G19025" s="12"/>
    </row>
    <row r="19026" spans="7:7" x14ac:dyDescent="0.2">
      <c r="G19026" s="12"/>
    </row>
    <row r="19027" spans="7:7" x14ac:dyDescent="0.2">
      <c r="G19027" s="12"/>
    </row>
    <row r="19028" spans="7:7" x14ac:dyDescent="0.2">
      <c r="G19028" s="12"/>
    </row>
    <row r="19029" spans="7:7" x14ac:dyDescent="0.2">
      <c r="G19029" s="12"/>
    </row>
    <row r="19030" spans="7:7" x14ac:dyDescent="0.2">
      <c r="G19030" s="12"/>
    </row>
    <row r="19031" spans="7:7" x14ac:dyDescent="0.2">
      <c r="G19031" s="12"/>
    </row>
    <row r="19032" spans="7:7" x14ac:dyDescent="0.2">
      <c r="G19032" s="12"/>
    </row>
    <row r="19033" spans="7:7" x14ac:dyDescent="0.2">
      <c r="G19033" s="12"/>
    </row>
    <row r="19034" spans="7:7" x14ac:dyDescent="0.2">
      <c r="G19034" s="12"/>
    </row>
    <row r="19035" spans="7:7" x14ac:dyDescent="0.2">
      <c r="G19035" s="12"/>
    </row>
    <row r="19036" spans="7:7" x14ac:dyDescent="0.2">
      <c r="G19036" s="12"/>
    </row>
    <row r="19037" spans="7:7" x14ac:dyDescent="0.2">
      <c r="G19037" s="12"/>
    </row>
    <row r="19038" spans="7:7" x14ac:dyDescent="0.2">
      <c r="G19038" s="12"/>
    </row>
    <row r="19039" spans="7:7" x14ac:dyDescent="0.2">
      <c r="G19039" s="12"/>
    </row>
    <row r="19040" spans="7:7" x14ac:dyDescent="0.2">
      <c r="G19040" s="12"/>
    </row>
    <row r="19041" spans="7:7" x14ac:dyDescent="0.2">
      <c r="G19041" s="12"/>
    </row>
    <row r="19042" spans="7:7" x14ac:dyDescent="0.2">
      <c r="G19042" s="12"/>
    </row>
    <row r="19043" spans="7:7" x14ac:dyDescent="0.2">
      <c r="G19043" s="12"/>
    </row>
    <row r="19044" spans="7:7" x14ac:dyDescent="0.2">
      <c r="G19044" s="12"/>
    </row>
    <row r="19045" spans="7:7" x14ac:dyDescent="0.2">
      <c r="G19045" s="12"/>
    </row>
    <row r="19046" spans="7:7" x14ac:dyDescent="0.2">
      <c r="G19046" s="12"/>
    </row>
    <row r="19047" spans="7:7" x14ac:dyDescent="0.2">
      <c r="G19047" s="12"/>
    </row>
    <row r="19048" spans="7:7" x14ac:dyDescent="0.2">
      <c r="G19048" s="12"/>
    </row>
    <row r="19049" spans="7:7" x14ac:dyDescent="0.2">
      <c r="G19049" s="12"/>
    </row>
    <row r="19050" spans="7:7" x14ac:dyDescent="0.2">
      <c r="G19050" s="12"/>
    </row>
    <row r="19051" spans="7:7" x14ac:dyDescent="0.2">
      <c r="G19051" s="12"/>
    </row>
    <row r="19052" spans="7:7" x14ac:dyDescent="0.2">
      <c r="G19052" s="12"/>
    </row>
    <row r="19053" spans="7:7" x14ac:dyDescent="0.2">
      <c r="G19053" s="12"/>
    </row>
    <row r="19054" spans="7:7" x14ac:dyDescent="0.2">
      <c r="G19054" s="12"/>
    </row>
    <row r="19055" spans="7:7" x14ac:dyDescent="0.2">
      <c r="G19055" s="12"/>
    </row>
    <row r="19056" spans="7:7" x14ac:dyDescent="0.2">
      <c r="G19056" s="12"/>
    </row>
    <row r="19057" spans="7:7" x14ac:dyDescent="0.2">
      <c r="G19057" s="12"/>
    </row>
    <row r="19058" spans="7:7" x14ac:dyDescent="0.2">
      <c r="G19058" s="12"/>
    </row>
    <row r="19059" spans="7:7" x14ac:dyDescent="0.2">
      <c r="G19059" s="12"/>
    </row>
    <row r="19060" spans="7:7" x14ac:dyDescent="0.2">
      <c r="G19060" s="12"/>
    </row>
    <row r="19061" spans="7:7" x14ac:dyDescent="0.2">
      <c r="G19061" s="12"/>
    </row>
    <row r="19062" spans="7:7" x14ac:dyDescent="0.2">
      <c r="G19062" s="12"/>
    </row>
    <row r="19063" spans="7:7" x14ac:dyDescent="0.2">
      <c r="G19063" s="12"/>
    </row>
    <row r="19064" spans="7:7" x14ac:dyDescent="0.2">
      <c r="G19064" s="12"/>
    </row>
    <row r="19065" spans="7:7" x14ac:dyDescent="0.2">
      <c r="G19065" s="12"/>
    </row>
    <row r="19066" spans="7:7" x14ac:dyDescent="0.2">
      <c r="G19066" s="12"/>
    </row>
    <row r="19067" spans="7:7" x14ac:dyDescent="0.2">
      <c r="G19067" s="12"/>
    </row>
    <row r="19068" spans="7:7" x14ac:dyDescent="0.2">
      <c r="G19068" s="12"/>
    </row>
    <row r="19069" spans="7:7" x14ac:dyDescent="0.2">
      <c r="G19069" s="12"/>
    </row>
    <row r="19070" spans="7:7" x14ac:dyDescent="0.2">
      <c r="G19070" s="12"/>
    </row>
    <row r="19071" spans="7:7" x14ac:dyDescent="0.2">
      <c r="G19071" s="12"/>
    </row>
    <row r="19072" spans="7:7" x14ac:dyDescent="0.2">
      <c r="G19072" s="12"/>
    </row>
    <row r="19073" spans="7:7" x14ac:dyDescent="0.2">
      <c r="G19073" s="12"/>
    </row>
    <row r="19074" spans="7:7" x14ac:dyDescent="0.2">
      <c r="G19074" s="12"/>
    </row>
    <row r="19075" spans="7:7" x14ac:dyDescent="0.2">
      <c r="G19075" s="12"/>
    </row>
    <row r="19076" spans="7:7" x14ac:dyDescent="0.2">
      <c r="G19076" s="12"/>
    </row>
    <row r="19077" spans="7:7" x14ac:dyDescent="0.2">
      <c r="G19077" s="12"/>
    </row>
    <row r="19078" spans="7:7" x14ac:dyDescent="0.2">
      <c r="G19078" s="12"/>
    </row>
    <row r="19079" spans="7:7" x14ac:dyDescent="0.2">
      <c r="G19079" s="12"/>
    </row>
    <row r="19080" spans="7:7" x14ac:dyDescent="0.2">
      <c r="G19080" s="12"/>
    </row>
    <row r="19081" spans="7:7" x14ac:dyDescent="0.2">
      <c r="G19081" s="12"/>
    </row>
    <row r="19082" spans="7:7" x14ac:dyDescent="0.2">
      <c r="G19082" s="12"/>
    </row>
    <row r="19083" spans="7:7" x14ac:dyDescent="0.2">
      <c r="G19083" s="12"/>
    </row>
    <row r="19084" spans="7:7" x14ac:dyDescent="0.2">
      <c r="G19084" s="12"/>
    </row>
    <row r="19085" spans="7:7" x14ac:dyDescent="0.2">
      <c r="G19085" s="12"/>
    </row>
    <row r="19086" spans="7:7" x14ac:dyDescent="0.2">
      <c r="G19086" s="12"/>
    </row>
    <row r="19087" spans="7:7" x14ac:dyDescent="0.2">
      <c r="G19087" s="12"/>
    </row>
    <row r="19088" spans="7:7" x14ac:dyDescent="0.2">
      <c r="G19088" s="12"/>
    </row>
    <row r="19089" spans="7:7" x14ac:dyDescent="0.2">
      <c r="G19089" s="12"/>
    </row>
    <row r="19090" spans="7:7" x14ac:dyDescent="0.2">
      <c r="G19090" s="12"/>
    </row>
    <row r="19091" spans="7:7" x14ac:dyDescent="0.2">
      <c r="G19091" s="12"/>
    </row>
    <row r="19092" spans="7:7" x14ac:dyDescent="0.2">
      <c r="G19092" s="12"/>
    </row>
    <row r="19093" spans="7:7" x14ac:dyDescent="0.2">
      <c r="G19093" s="12"/>
    </row>
    <row r="19094" spans="7:7" x14ac:dyDescent="0.2">
      <c r="G19094" s="12"/>
    </row>
    <row r="19095" spans="7:7" x14ac:dyDescent="0.2">
      <c r="G19095" s="12"/>
    </row>
    <row r="19096" spans="7:7" x14ac:dyDescent="0.2">
      <c r="G19096" s="12"/>
    </row>
    <row r="19097" spans="7:7" x14ac:dyDescent="0.2">
      <c r="G19097" s="12"/>
    </row>
    <row r="19098" spans="7:7" x14ac:dyDescent="0.2">
      <c r="G19098" s="12"/>
    </row>
    <row r="19099" spans="7:7" x14ac:dyDescent="0.2">
      <c r="G19099" s="12"/>
    </row>
    <row r="19100" spans="7:7" x14ac:dyDescent="0.2">
      <c r="G19100" s="12"/>
    </row>
    <row r="19101" spans="7:7" x14ac:dyDescent="0.2">
      <c r="G19101" s="12"/>
    </row>
    <row r="19102" spans="7:7" x14ac:dyDescent="0.2">
      <c r="G19102" s="12"/>
    </row>
    <row r="19103" spans="7:7" x14ac:dyDescent="0.2">
      <c r="G19103" s="12"/>
    </row>
    <row r="19104" spans="7:7" x14ac:dyDescent="0.2">
      <c r="G19104" s="12"/>
    </row>
    <row r="19105" spans="7:7" x14ac:dyDescent="0.2">
      <c r="G19105" s="12"/>
    </row>
    <row r="19106" spans="7:7" x14ac:dyDescent="0.2">
      <c r="G19106" s="12"/>
    </row>
    <row r="19107" spans="7:7" x14ac:dyDescent="0.2">
      <c r="G19107" s="12"/>
    </row>
    <row r="19108" spans="7:7" x14ac:dyDescent="0.2">
      <c r="G19108" s="12"/>
    </row>
    <row r="19109" spans="7:7" x14ac:dyDescent="0.2">
      <c r="G19109" s="12"/>
    </row>
    <row r="19110" spans="7:7" x14ac:dyDescent="0.2">
      <c r="G19110" s="12"/>
    </row>
    <row r="19111" spans="7:7" x14ac:dyDescent="0.2">
      <c r="G19111" s="12"/>
    </row>
    <row r="19112" spans="7:7" x14ac:dyDescent="0.2">
      <c r="G19112" s="12"/>
    </row>
    <row r="19113" spans="7:7" x14ac:dyDescent="0.2">
      <c r="G19113" s="12"/>
    </row>
    <row r="19114" spans="7:7" x14ac:dyDescent="0.2">
      <c r="G19114" s="12"/>
    </row>
    <row r="19115" spans="7:7" x14ac:dyDescent="0.2">
      <c r="G19115" s="12"/>
    </row>
    <row r="19116" spans="7:7" x14ac:dyDescent="0.2">
      <c r="G19116" s="12"/>
    </row>
    <row r="19117" spans="7:7" x14ac:dyDescent="0.2">
      <c r="G19117" s="12"/>
    </row>
    <row r="19118" spans="7:7" x14ac:dyDescent="0.2">
      <c r="G19118" s="12"/>
    </row>
    <row r="19119" spans="7:7" x14ac:dyDescent="0.2">
      <c r="G19119" s="12"/>
    </row>
    <row r="19120" spans="7:7" x14ac:dyDescent="0.2">
      <c r="G19120" s="12"/>
    </row>
    <row r="19121" spans="7:7" x14ac:dyDescent="0.2">
      <c r="G19121" s="12"/>
    </row>
    <row r="19122" spans="7:7" x14ac:dyDescent="0.2">
      <c r="G19122" s="12"/>
    </row>
    <row r="19123" spans="7:7" x14ac:dyDescent="0.2">
      <c r="G19123" s="12"/>
    </row>
    <row r="19124" spans="7:7" x14ac:dyDescent="0.2">
      <c r="G19124" s="12"/>
    </row>
    <row r="19125" spans="7:7" x14ac:dyDescent="0.2">
      <c r="G19125" s="12"/>
    </row>
    <row r="19126" spans="7:7" x14ac:dyDescent="0.2">
      <c r="G19126" s="12"/>
    </row>
    <row r="19127" spans="7:7" x14ac:dyDescent="0.2">
      <c r="G19127" s="12"/>
    </row>
    <row r="19128" spans="7:7" x14ac:dyDescent="0.2">
      <c r="G19128" s="12"/>
    </row>
    <row r="19129" spans="7:7" x14ac:dyDescent="0.2">
      <c r="G19129" s="12"/>
    </row>
    <row r="19130" spans="7:7" x14ac:dyDescent="0.2">
      <c r="G19130" s="12"/>
    </row>
    <row r="19131" spans="7:7" x14ac:dyDescent="0.2">
      <c r="G19131" s="12"/>
    </row>
    <row r="19132" spans="7:7" x14ac:dyDescent="0.2">
      <c r="G19132" s="12"/>
    </row>
    <row r="19133" spans="7:7" x14ac:dyDescent="0.2">
      <c r="G19133" s="12"/>
    </row>
    <row r="19134" spans="7:7" x14ac:dyDescent="0.2">
      <c r="G19134" s="12"/>
    </row>
    <row r="19135" spans="7:7" x14ac:dyDescent="0.2">
      <c r="G19135" s="12"/>
    </row>
    <row r="19136" spans="7:7" x14ac:dyDescent="0.2">
      <c r="G19136" s="12"/>
    </row>
    <row r="19137" spans="7:7" x14ac:dyDescent="0.2">
      <c r="G19137" s="12"/>
    </row>
    <row r="19138" spans="7:7" x14ac:dyDescent="0.2">
      <c r="G19138" s="12"/>
    </row>
    <row r="19139" spans="7:7" x14ac:dyDescent="0.2">
      <c r="G19139" s="12"/>
    </row>
    <row r="19140" spans="7:7" x14ac:dyDescent="0.2">
      <c r="G19140" s="12"/>
    </row>
    <row r="19141" spans="7:7" x14ac:dyDescent="0.2">
      <c r="G19141" s="12"/>
    </row>
    <row r="19142" spans="7:7" x14ac:dyDescent="0.2">
      <c r="G19142" s="12"/>
    </row>
    <row r="19143" spans="7:7" x14ac:dyDescent="0.2">
      <c r="G19143" s="12"/>
    </row>
    <row r="19144" spans="7:7" x14ac:dyDescent="0.2">
      <c r="G19144" s="12"/>
    </row>
    <row r="19145" spans="7:7" x14ac:dyDescent="0.2">
      <c r="G19145" s="12"/>
    </row>
    <row r="19146" spans="7:7" x14ac:dyDescent="0.2">
      <c r="G19146" s="12"/>
    </row>
    <row r="19147" spans="7:7" x14ac:dyDescent="0.2">
      <c r="G19147" s="12"/>
    </row>
    <row r="19148" spans="7:7" x14ac:dyDescent="0.2">
      <c r="G19148" s="12"/>
    </row>
    <row r="19149" spans="7:7" x14ac:dyDescent="0.2">
      <c r="G19149" s="12"/>
    </row>
    <row r="19150" spans="7:7" x14ac:dyDescent="0.2">
      <c r="G19150" s="12"/>
    </row>
    <row r="19151" spans="7:7" x14ac:dyDescent="0.2">
      <c r="G19151" s="12"/>
    </row>
    <row r="19152" spans="7:7" x14ac:dyDescent="0.2">
      <c r="G19152" s="12"/>
    </row>
    <row r="19153" spans="7:7" x14ac:dyDescent="0.2">
      <c r="G19153" s="12"/>
    </row>
    <row r="19154" spans="7:7" x14ac:dyDescent="0.2">
      <c r="G19154" s="12"/>
    </row>
    <row r="19155" spans="7:7" x14ac:dyDescent="0.2">
      <c r="G19155" s="12"/>
    </row>
    <row r="19156" spans="7:7" x14ac:dyDescent="0.2">
      <c r="G19156" s="12"/>
    </row>
    <row r="19157" spans="7:7" x14ac:dyDescent="0.2">
      <c r="G19157" s="12"/>
    </row>
    <row r="19158" spans="7:7" x14ac:dyDescent="0.2">
      <c r="G19158" s="12"/>
    </row>
    <row r="19159" spans="7:7" x14ac:dyDescent="0.2">
      <c r="G19159" s="12"/>
    </row>
    <row r="19160" spans="7:7" x14ac:dyDescent="0.2">
      <c r="G19160" s="12"/>
    </row>
    <row r="19161" spans="7:7" x14ac:dyDescent="0.2">
      <c r="G19161" s="12"/>
    </row>
    <row r="19162" spans="7:7" x14ac:dyDescent="0.2">
      <c r="G19162" s="12"/>
    </row>
    <row r="19163" spans="7:7" x14ac:dyDescent="0.2">
      <c r="G19163" s="12"/>
    </row>
    <row r="19164" spans="7:7" x14ac:dyDescent="0.2">
      <c r="G19164" s="12"/>
    </row>
    <row r="19165" spans="7:7" x14ac:dyDescent="0.2">
      <c r="G19165" s="12"/>
    </row>
    <row r="19166" spans="7:7" x14ac:dyDescent="0.2">
      <c r="G19166" s="12"/>
    </row>
    <row r="19167" spans="7:7" x14ac:dyDescent="0.2">
      <c r="G19167" s="12"/>
    </row>
    <row r="19168" spans="7:7" x14ac:dyDescent="0.2">
      <c r="G19168" s="12"/>
    </row>
    <row r="19169" spans="7:7" x14ac:dyDescent="0.2">
      <c r="G19169" s="12"/>
    </row>
    <row r="19170" spans="7:7" x14ac:dyDescent="0.2">
      <c r="G19170" s="12"/>
    </row>
    <row r="19171" spans="7:7" x14ac:dyDescent="0.2">
      <c r="G19171" s="12"/>
    </row>
    <row r="19172" spans="7:7" x14ac:dyDescent="0.2">
      <c r="G19172" s="12"/>
    </row>
    <row r="19173" spans="7:7" x14ac:dyDescent="0.2">
      <c r="G19173" s="12"/>
    </row>
    <row r="19174" spans="7:7" x14ac:dyDescent="0.2">
      <c r="G19174" s="12"/>
    </row>
    <row r="19175" spans="7:7" x14ac:dyDescent="0.2">
      <c r="G19175" s="12"/>
    </row>
    <row r="19176" spans="7:7" x14ac:dyDescent="0.2">
      <c r="G19176" s="12"/>
    </row>
    <row r="19177" spans="7:7" x14ac:dyDescent="0.2">
      <c r="G19177" s="12"/>
    </row>
    <row r="19178" spans="7:7" x14ac:dyDescent="0.2">
      <c r="G19178" s="12"/>
    </row>
    <row r="19179" spans="7:7" x14ac:dyDescent="0.2">
      <c r="G19179" s="12"/>
    </row>
    <row r="19180" spans="7:7" x14ac:dyDescent="0.2">
      <c r="G19180" s="12"/>
    </row>
    <row r="19181" spans="7:7" x14ac:dyDescent="0.2">
      <c r="G19181" s="12"/>
    </row>
    <row r="19182" spans="7:7" x14ac:dyDescent="0.2">
      <c r="G19182" s="12"/>
    </row>
    <row r="19183" spans="7:7" x14ac:dyDescent="0.2">
      <c r="G19183" s="12"/>
    </row>
    <row r="19184" spans="7:7" x14ac:dyDescent="0.2">
      <c r="G19184" s="12"/>
    </row>
    <row r="19185" spans="7:7" x14ac:dyDescent="0.2">
      <c r="G19185" s="12"/>
    </row>
    <row r="19186" spans="7:7" x14ac:dyDescent="0.2">
      <c r="G19186" s="12"/>
    </row>
    <row r="19187" spans="7:7" x14ac:dyDescent="0.2">
      <c r="G19187" s="12"/>
    </row>
    <row r="19188" spans="7:7" x14ac:dyDescent="0.2">
      <c r="G19188" s="12"/>
    </row>
    <row r="19189" spans="7:7" x14ac:dyDescent="0.2">
      <c r="G19189" s="12"/>
    </row>
    <row r="19190" spans="7:7" x14ac:dyDescent="0.2">
      <c r="G19190" s="12"/>
    </row>
    <row r="19191" spans="7:7" x14ac:dyDescent="0.2">
      <c r="G19191" s="12"/>
    </row>
    <row r="19192" spans="7:7" x14ac:dyDescent="0.2">
      <c r="G19192" s="12"/>
    </row>
    <row r="19193" spans="7:7" x14ac:dyDescent="0.2">
      <c r="G19193" s="12"/>
    </row>
    <row r="19194" spans="7:7" x14ac:dyDescent="0.2">
      <c r="G19194" s="12"/>
    </row>
    <row r="19195" spans="7:7" x14ac:dyDescent="0.2">
      <c r="G19195" s="12"/>
    </row>
    <row r="19196" spans="7:7" x14ac:dyDescent="0.2">
      <c r="G19196" s="12"/>
    </row>
    <row r="19197" spans="7:7" x14ac:dyDescent="0.2">
      <c r="G19197" s="12"/>
    </row>
    <row r="19198" spans="7:7" x14ac:dyDescent="0.2">
      <c r="G19198" s="12"/>
    </row>
    <row r="19199" spans="7:7" x14ac:dyDescent="0.2">
      <c r="G19199" s="12"/>
    </row>
    <row r="19200" spans="7:7" x14ac:dyDescent="0.2">
      <c r="G19200" s="12"/>
    </row>
    <row r="19201" spans="7:7" x14ac:dyDescent="0.2">
      <c r="G19201" s="12"/>
    </row>
    <row r="19202" spans="7:7" x14ac:dyDescent="0.2">
      <c r="G19202" s="12"/>
    </row>
    <row r="19203" spans="7:7" x14ac:dyDescent="0.2">
      <c r="G19203" s="12"/>
    </row>
    <row r="19204" spans="7:7" x14ac:dyDescent="0.2">
      <c r="G19204" s="12"/>
    </row>
    <row r="19205" spans="7:7" x14ac:dyDescent="0.2">
      <c r="G19205" s="12"/>
    </row>
    <row r="19206" spans="7:7" x14ac:dyDescent="0.2">
      <c r="G19206" s="12"/>
    </row>
    <row r="19207" spans="7:7" x14ac:dyDescent="0.2">
      <c r="G19207" s="12"/>
    </row>
    <row r="19208" spans="7:7" x14ac:dyDescent="0.2">
      <c r="G19208" s="12"/>
    </row>
    <row r="19209" spans="7:7" x14ac:dyDescent="0.2">
      <c r="G19209" s="12"/>
    </row>
    <row r="19210" spans="7:7" x14ac:dyDescent="0.2">
      <c r="G19210" s="12"/>
    </row>
    <row r="19211" spans="7:7" x14ac:dyDescent="0.2">
      <c r="G19211" s="12"/>
    </row>
    <row r="19212" spans="7:7" x14ac:dyDescent="0.2">
      <c r="G19212" s="12"/>
    </row>
    <row r="19213" spans="7:7" x14ac:dyDescent="0.2">
      <c r="G19213" s="12"/>
    </row>
    <row r="19214" spans="7:7" x14ac:dyDescent="0.2">
      <c r="G19214" s="12"/>
    </row>
    <row r="19215" spans="7:7" x14ac:dyDescent="0.2">
      <c r="G19215" s="12"/>
    </row>
    <row r="19216" spans="7:7" x14ac:dyDescent="0.2">
      <c r="G19216" s="12"/>
    </row>
    <row r="19217" spans="7:7" x14ac:dyDescent="0.2">
      <c r="G19217" s="12"/>
    </row>
    <row r="19218" spans="7:7" x14ac:dyDescent="0.2">
      <c r="G19218" s="12"/>
    </row>
    <row r="19219" spans="7:7" x14ac:dyDescent="0.2">
      <c r="G19219" s="12"/>
    </row>
    <row r="19220" spans="7:7" x14ac:dyDescent="0.2">
      <c r="G19220" s="12"/>
    </row>
    <row r="19221" spans="7:7" x14ac:dyDescent="0.2">
      <c r="G19221" s="12"/>
    </row>
    <row r="19222" spans="7:7" x14ac:dyDescent="0.2">
      <c r="G19222" s="12"/>
    </row>
    <row r="19223" spans="7:7" x14ac:dyDescent="0.2">
      <c r="G19223" s="12"/>
    </row>
    <row r="19224" spans="7:7" x14ac:dyDescent="0.2">
      <c r="G19224" s="12"/>
    </row>
    <row r="19225" spans="7:7" x14ac:dyDescent="0.2">
      <c r="G19225" s="12"/>
    </row>
    <row r="19226" spans="7:7" x14ac:dyDescent="0.2">
      <c r="G19226" s="12"/>
    </row>
    <row r="19227" spans="7:7" x14ac:dyDescent="0.2">
      <c r="G19227" s="12"/>
    </row>
    <row r="19228" spans="7:7" x14ac:dyDescent="0.2">
      <c r="G19228" s="12"/>
    </row>
    <row r="19229" spans="7:7" x14ac:dyDescent="0.2">
      <c r="G19229" s="12"/>
    </row>
    <row r="19230" spans="7:7" x14ac:dyDescent="0.2">
      <c r="G19230" s="12"/>
    </row>
    <row r="19231" spans="7:7" x14ac:dyDescent="0.2">
      <c r="G19231" s="12"/>
    </row>
    <row r="19232" spans="7:7" x14ac:dyDescent="0.2">
      <c r="G19232" s="12"/>
    </row>
    <row r="19233" spans="7:7" x14ac:dyDescent="0.2">
      <c r="G19233" s="12"/>
    </row>
    <row r="19234" spans="7:7" x14ac:dyDescent="0.2">
      <c r="G19234" s="12"/>
    </row>
    <row r="19235" spans="7:7" x14ac:dyDescent="0.2">
      <c r="G19235" s="12"/>
    </row>
    <row r="19236" spans="7:7" x14ac:dyDescent="0.2">
      <c r="G19236" s="12"/>
    </row>
    <row r="19237" spans="7:7" x14ac:dyDescent="0.2">
      <c r="G19237" s="12"/>
    </row>
    <row r="19238" spans="7:7" x14ac:dyDescent="0.2">
      <c r="G19238" s="12"/>
    </row>
    <row r="19239" spans="7:7" x14ac:dyDescent="0.2">
      <c r="G19239" s="12"/>
    </row>
    <row r="19240" spans="7:7" x14ac:dyDescent="0.2">
      <c r="G19240" s="12"/>
    </row>
    <row r="19241" spans="7:7" x14ac:dyDescent="0.2">
      <c r="G19241" s="12"/>
    </row>
    <row r="19242" spans="7:7" x14ac:dyDescent="0.2">
      <c r="G19242" s="12"/>
    </row>
    <row r="19243" spans="7:7" x14ac:dyDescent="0.2">
      <c r="G19243" s="12"/>
    </row>
    <row r="19244" spans="7:7" x14ac:dyDescent="0.2">
      <c r="G19244" s="12"/>
    </row>
    <row r="19245" spans="7:7" x14ac:dyDescent="0.2">
      <c r="G19245" s="12"/>
    </row>
    <row r="19246" spans="7:7" x14ac:dyDescent="0.2">
      <c r="G19246" s="12"/>
    </row>
    <row r="19247" spans="7:7" x14ac:dyDescent="0.2">
      <c r="G19247" s="12"/>
    </row>
    <row r="19248" spans="7:7" x14ac:dyDescent="0.2">
      <c r="G19248" s="12"/>
    </row>
    <row r="19249" spans="7:7" x14ac:dyDescent="0.2">
      <c r="G19249" s="12"/>
    </row>
    <row r="19250" spans="7:7" x14ac:dyDescent="0.2">
      <c r="G19250" s="12"/>
    </row>
    <row r="19251" spans="7:7" x14ac:dyDescent="0.2">
      <c r="G19251" s="12"/>
    </row>
    <row r="19252" spans="7:7" x14ac:dyDescent="0.2">
      <c r="G19252" s="12"/>
    </row>
    <row r="19253" spans="7:7" x14ac:dyDescent="0.2">
      <c r="G19253" s="12"/>
    </row>
    <row r="19254" spans="7:7" x14ac:dyDescent="0.2">
      <c r="G19254" s="12"/>
    </row>
    <row r="19255" spans="7:7" x14ac:dyDescent="0.2">
      <c r="G19255" s="12"/>
    </row>
    <row r="19256" spans="7:7" x14ac:dyDescent="0.2">
      <c r="G19256" s="12"/>
    </row>
    <row r="19257" spans="7:7" x14ac:dyDescent="0.2">
      <c r="G19257" s="12"/>
    </row>
    <row r="19258" spans="7:7" x14ac:dyDescent="0.2">
      <c r="G19258" s="12"/>
    </row>
    <row r="19259" spans="7:7" x14ac:dyDescent="0.2">
      <c r="G19259" s="12"/>
    </row>
    <row r="19260" spans="7:7" x14ac:dyDescent="0.2">
      <c r="G19260" s="12"/>
    </row>
    <row r="19261" spans="7:7" x14ac:dyDescent="0.2">
      <c r="G19261" s="12"/>
    </row>
    <row r="19262" spans="7:7" x14ac:dyDescent="0.2">
      <c r="G19262" s="12"/>
    </row>
    <row r="19263" spans="7:7" x14ac:dyDescent="0.2">
      <c r="G19263" s="12"/>
    </row>
    <row r="19264" spans="7:7" x14ac:dyDescent="0.2">
      <c r="G19264" s="12"/>
    </row>
    <row r="19265" spans="7:7" x14ac:dyDescent="0.2">
      <c r="G19265" s="12"/>
    </row>
    <row r="19266" spans="7:7" x14ac:dyDescent="0.2">
      <c r="G19266" s="12"/>
    </row>
    <row r="19267" spans="7:7" x14ac:dyDescent="0.2">
      <c r="G19267" s="12"/>
    </row>
    <row r="19268" spans="7:7" x14ac:dyDescent="0.2">
      <c r="G19268" s="12"/>
    </row>
    <row r="19269" spans="7:7" x14ac:dyDescent="0.2">
      <c r="G19269" s="12"/>
    </row>
    <row r="19270" spans="7:7" x14ac:dyDescent="0.2">
      <c r="G19270" s="12"/>
    </row>
    <row r="19271" spans="7:7" x14ac:dyDescent="0.2">
      <c r="G19271" s="12"/>
    </row>
    <row r="19272" spans="7:7" x14ac:dyDescent="0.2">
      <c r="G19272" s="12"/>
    </row>
    <row r="19273" spans="7:7" x14ac:dyDescent="0.2">
      <c r="G19273" s="12"/>
    </row>
    <row r="19274" spans="7:7" x14ac:dyDescent="0.2">
      <c r="G19274" s="12"/>
    </row>
    <row r="19275" spans="7:7" x14ac:dyDescent="0.2">
      <c r="G19275" s="12"/>
    </row>
    <row r="19276" spans="7:7" x14ac:dyDescent="0.2">
      <c r="G19276" s="12"/>
    </row>
    <row r="19277" spans="7:7" x14ac:dyDescent="0.2">
      <c r="G19277" s="12"/>
    </row>
    <row r="19278" spans="7:7" x14ac:dyDescent="0.2">
      <c r="G19278" s="12"/>
    </row>
    <row r="19279" spans="7:7" x14ac:dyDescent="0.2">
      <c r="G19279" s="12"/>
    </row>
    <row r="19280" spans="7:7" x14ac:dyDescent="0.2">
      <c r="G19280" s="12"/>
    </row>
    <row r="19281" spans="7:7" x14ac:dyDescent="0.2">
      <c r="G19281" s="12"/>
    </row>
    <row r="19282" spans="7:7" x14ac:dyDescent="0.2">
      <c r="G19282" s="12"/>
    </row>
    <row r="19283" spans="7:7" x14ac:dyDescent="0.2">
      <c r="G19283" s="12"/>
    </row>
    <row r="19284" spans="7:7" x14ac:dyDescent="0.2">
      <c r="G19284" s="12"/>
    </row>
    <row r="19285" spans="7:7" x14ac:dyDescent="0.2">
      <c r="G19285" s="12"/>
    </row>
    <row r="19286" spans="7:7" x14ac:dyDescent="0.2">
      <c r="G19286" s="12"/>
    </row>
    <row r="19287" spans="7:7" x14ac:dyDescent="0.2">
      <c r="G19287" s="12"/>
    </row>
    <row r="19288" spans="7:7" x14ac:dyDescent="0.2">
      <c r="G19288" s="12"/>
    </row>
    <row r="19289" spans="7:7" x14ac:dyDescent="0.2">
      <c r="G19289" s="12"/>
    </row>
    <row r="19290" spans="7:7" x14ac:dyDescent="0.2">
      <c r="G19290" s="12"/>
    </row>
    <row r="19291" spans="7:7" x14ac:dyDescent="0.2">
      <c r="G19291" s="12"/>
    </row>
    <row r="19292" spans="7:7" x14ac:dyDescent="0.2">
      <c r="G19292" s="12"/>
    </row>
    <row r="19293" spans="7:7" x14ac:dyDescent="0.2">
      <c r="G19293" s="12"/>
    </row>
    <row r="19294" spans="7:7" x14ac:dyDescent="0.2">
      <c r="G19294" s="12"/>
    </row>
    <row r="19295" spans="7:7" x14ac:dyDescent="0.2">
      <c r="G19295" s="12"/>
    </row>
    <row r="19296" spans="7:7" x14ac:dyDescent="0.2">
      <c r="G19296" s="12"/>
    </row>
    <row r="19297" spans="7:7" x14ac:dyDescent="0.2">
      <c r="G19297" s="12"/>
    </row>
    <row r="19298" spans="7:7" x14ac:dyDescent="0.2">
      <c r="G19298" s="12"/>
    </row>
    <row r="19299" spans="7:7" x14ac:dyDescent="0.2">
      <c r="G19299" s="12"/>
    </row>
    <row r="19300" spans="7:7" x14ac:dyDescent="0.2">
      <c r="G19300" s="12"/>
    </row>
    <row r="19301" spans="7:7" x14ac:dyDescent="0.2">
      <c r="G19301" s="12"/>
    </row>
    <row r="19302" spans="7:7" x14ac:dyDescent="0.2">
      <c r="G19302" s="12"/>
    </row>
    <row r="19303" spans="7:7" x14ac:dyDescent="0.2">
      <c r="G19303" s="12"/>
    </row>
    <row r="19304" spans="7:7" x14ac:dyDescent="0.2">
      <c r="G19304" s="12"/>
    </row>
    <row r="19305" spans="7:7" x14ac:dyDescent="0.2">
      <c r="G19305" s="12"/>
    </row>
    <row r="19306" spans="7:7" x14ac:dyDescent="0.2">
      <c r="G19306" s="12"/>
    </row>
    <row r="19307" spans="7:7" x14ac:dyDescent="0.2">
      <c r="G19307" s="12"/>
    </row>
    <row r="19308" spans="7:7" x14ac:dyDescent="0.2">
      <c r="G19308" s="12"/>
    </row>
    <row r="19309" spans="7:7" x14ac:dyDescent="0.2">
      <c r="G19309" s="12"/>
    </row>
    <row r="19310" spans="7:7" x14ac:dyDescent="0.2">
      <c r="G19310" s="12"/>
    </row>
    <row r="19311" spans="7:7" x14ac:dyDescent="0.2">
      <c r="G19311" s="12"/>
    </row>
    <row r="19312" spans="7:7" x14ac:dyDescent="0.2">
      <c r="G19312" s="12"/>
    </row>
    <row r="19313" spans="7:7" x14ac:dyDescent="0.2">
      <c r="G19313" s="12"/>
    </row>
    <row r="19314" spans="7:7" x14ac:dyDescent="0.2">
      <c r="G19314" s="12"/>
    </row>
    <row r="19315" spans="7:7" x14ac:dyDescent="0.2">
      <c r="G19315" s="12"/>
    </row>
    <row r="19316" spans="7:7" x14ac:dyDescent="0.2">
      <c r="G19316" s="12"/>
    </row>
    <row r="19317" spans="7:7" x14ac:dyDescent="0.2">
      <c r="G19317" s="12"/>
    </row>
    <row r="19318" spans="7:7" x14ac:dyDescent="0.2">
      <c r="G19318" s="12"/>
    </row>
    <row r="19319" spans="7:7" x14ac:dyDescent="0.2">
      <c r="G19319" s="12"/>
    </row>
    <row r="19320" spans="7:7" x14ac:dyDescent="0.2">
      <c r="G19320" s="12"/>
    </row>
    <row r="19321" spans="7:7" x14ac:dyDescent="0.2">
      <c r="G19321" s="12"/>
    </row>
    <row r="19322" spans="7:7" x14ac:dyDescent="0.2">
      <c r="G19322" s="12"/>
    </row>
    <row r="19323" spans="7:7" x14ac:dyDescent="0.2">
      <c r="G19323" s="12"/>
    </row>
    <row r="19324" spans="7:7" x14ac:dyDescent="0.2">
      <c r="G19324" s="12"/>
    </row>
    <row r="19325" spans="7:7" x14ac:dyDescent="0.2">
      <c r="G19325" s="12"/>
    </row>
    <row r="19326" spans="7:7" x14ac:dyDescent="0.2">
      <c r="G19326" s="12"/>
    </row>
    <row r="19327" spans="7:7" x14ac:dyDescent="0.2">
      <c r="G19327" s="12"/>
    </row>
    <row r="19328" spans="7:7" x14ac:dyDescent="0.2">
      <c r="G19328" s="12"/>
    </row>
    <row r="19329" spans="7:7" x14ac:dyDescent="0.2">
      <c r="G19329" s="12"/>
    </row>
    <row r="19330" spans="7:7" x14ac:dyDescent="0.2">
      <c r="G19330" s="12"/>
    </row>
    <row r="19331" spans="7:7" x14ac:dyDescent="0.2">
      <c r="G19331" s="12"/>
    </row>
    <row r="19332" spans="7:7" x14ac:dyDescent="0.2">
      <c r="G19332" s="12"/>
    </row>
    <row r="19333" spans="7:7" x14ac:dyDescent="0.2">
      <c r="G19333" s="12"/>
    </row>
    <row r="19334" spans="7:7" x14ac:dyDescent="0.2">
      <c r="G19334" s="12"/>
    </row>
    <row r="19335" spans="7:7" x14ac:dyDescent="0.2">
      <c r="G19335" s="12"/>
    </row>
    <row r="19336" spans="7:7" x14ac:dyDescent="0.2">
      <c r="G19336" s="12"/>
    </row>
    <row r="19337" spans="7:7" x14ac:dyDescent="0.2">
      <c r="G19337" s="12"/>
    </row>
    <row r="19338" spans="7:7" x14ac:dyDescent="0.2">
      <c r="G19338" s="12"/>
    </row>
    <row r="19339" spans="7:7" x14ac:dyDescent="0.2">
      <c r="G19339" s="12"/>
    </row>
    <row r="19340" spans="7:7" x14ac:dyDescent="0.2">
      <c r="G19340" s="12"/>
    </row>
    <row r="19341" spans="7:7" x14ac:dyDescent="0.2">
      <c r="G19341" s="12"/>
    </row>
    <row r="19342" spans="7:7" x14ac:dyDescent="0.2">
      <c r="G19342" s="12"/>
    </row>
    <row r="19343" spans="7:7" x14ac:dyDescent="0.2">
      <c r="G19343" s="12"/>
    </row>
    <row r="19344" spans="7:7" x14ac:dyDescent="0.2">
      <c r="G19344" s="12"/>
    </row>
    <row r="19345" spans="7:7" x14ac:dyDescent="0.2">
      <c r="G19345" s="12"/>
    </row>
    <row r="19346" spans="7:7" x14ac:dyDescent="0.2">
      <c r="G19346" s="12"/>
    </row>
    <row r="19347" spans="7:7" x14ac:dyDescent="0.2">
      <c r="G19347" s="12"/>
    </row>
    <row r="19348" spans="7:7" x14ac:dyDescent="0.2">
      <c r="G19348" s="12"/>
    </row>
    <row r="19349" spans="7:7" x14ac:dyDescent="0.2">
      <c r="G19349" s="12"/>
    </row>
    <row r="19350" spans="7:7" x14ac:dyDescent="0.2">
      <c r="G19350" s="12"/>
    </row>
    <row r="19351" spans="7:7" x14ac:dyDescent="0.2">
      <c r="G19351" s="12"/>
    </row>
    <row r="19352" spans="7:7" x14ac:dyDescent="0.2">
      <c r="G19352" s="12"/>
    </row>
    <row r="19353" spans="7:7" x14ac:dyDescent="0.2">
      <c r="G19353" s="12"/>
    </row>
    <row r="19354" spans="7:7" x14ac:dyDescent="0.2">
      <c r="G19354" s="12"/>
    </row>
    <row r="19355" spans="7:7" x14ac:dyDescent="0.2">
      <c r="G19355" s="12"/>
    </row>
    <row r="19356" spans="7:7" x14ac:dyDescent="0.2">
      <c r="G19356" s="12"/>
    </row>
    <row r="19357" spans="7:7" x14ac:dyDescent="0.2">
      <c r="G19357" s="12"/>
    </row>
    <row r="19358" spans="7:7" x14ac:dyDescent="0.2">
      <c r="G19358" s="12"/>
    </row>
    <row r="19359" spans="7:7" x14ac:dyDescent="0.2">
      <c r="G19359" s="12"/>
    </row>
    <row r="19360" spans="7:7" x14ac:dyDescent="0.2">
      <c r="G19360" s="12"/>
    </row>
    <row r="19361" spans="7:7" x14ac:dyDescent="0.2">
      <c r="G19361" s="12"/>
    </row>
    <row r="19362" spans="7:7" x14ac:dyDescent="0.2">
      <c r="G19362" s="12"/>
    </row>
    <row r="19363" spans="7:7" x14ac:dyDescent="0.2">
      <c r="G19363" s="12"/>
    </row>
    <row r="19364" spans="7:7" x14ac:dyDescent="0.2">
      <c r="G19364" s="12"/>
    </row>
    <row r="19365" spans="7:7" x14ac:dyDescent="0.2">
      <c r="G19365" s="12"/>
    </row>
    <row r="19366" spans="7:7" x14ac:dyDescent="0.2">
      <c r="G19366" s="12"/>
    </row>
    <row r="19367" spans="7:7" x14ac:dyDescent="0.2">
      <c r="G19367" s="12"/>
    </row>
    <row r="19368" spans="7:7" x14ac:dyDescent="0.2">
      <c r="G19368" s="12"/>
    </row>
    <row r="19369" spans="7:7" x14ac:dyDescent="0.2">
      <c r="G19369" s="12"/>
    </row>
    <row r="19370" spans="7:7" x14ac:dyDescent="0.2">
      <c r="G19370" s="12"/>
    </row>
    <row r="19371" spans="7:7" x14ac:dyDescent="0.2">
      <c r="G19371" s="12"/>
    </row>
    <row r="19372" spans="7:7" x14ac:dyDescent="0.2">
      <c r="G19372" s="12"/>
    </row>
    <row r="19373" spans="7:7" x14ac:dyDescent="0.2">
      <c r="G19373" s="12"/>
    </row>
    <row r="19374" spans="7:7" x14ac:dyDescent="0.2">
      <c r="G19374" s="12"/>
    </row>
    <row r="19375" spans="7:7" x14ac:dyDescent="0.2">
      <c r="G19375" s="12"/>
    </row>
    <row r="19376" spans="7:7" x14ac:dyDescent="0.2">
      <c r="G19376" s="12"/>
    </row>
    <row r="19377" spans="7:7" x14ac:dyDescent="0.2">
      <c r="G19377" s="12"/>
    </row>
    <row r="19378" spans="7:7" x14ac:dyDescent="0.2">
      <c r="G19378" s="12"/>
    </row>
    <row r="19379" spans="7:7" x14ac:dyDescent="0.2">
      <c r="G19379" s="12"/>
    </row>
    <row r="19380" spans="7:7" x14ac:dyDescent="0.2">
      <c r="G19380" s="12"/>
    </row>
    <row r="19381" spans="7:7" x14ac:dyDescent="0.2">
      <c r="G19381" s="12"/>
    </row>
    <row r="19382" spans="7:7" x14ac:dyDescent="0.2">
      <c r="G19382" s="12"/>
    </row>
    <row r="19383" spans="7:7" x14ac:dyDescent="0.2">
      <c r="G19383" s="12"/>
    </row>
    <row r="19384" spans="7:7" x14ac:dyDescent="0.2">
      <c r="G19384" s="12"/>
    </row>
    <row r="19385" spans="7:7" x14ac:dyDescent="0.2">
      <c r="G19385" s="12"/>
    </row>
    <row r="19386" spans="7:7" x14ac:dyDescent="0.2">
      <c r="G19386" s="12"/>
    </row>
    <row r="19387" spans="7:7" x14ac:dyDescent="0.2">
      <c r="G19387" s="12"/>
    </row>
    <row r="19388" spans="7:7" x14ac:dyDescent="0.2">
      <c r="G19388" s="12"/>
    </row>
    <row r="19389" spans="7:7" x14ac:dyDescent="0.2">
      <c r="G19389" s="12"/>
    </row>
    <row r="19390" spans="7:7" x14ac:dyDescent="0.2">
      <c r="G19390" s="12"/>
    </row>
    <row r="19391" spans="7:7" x14ac:dyDescent="0.2">
      <c r="G19391" s="12"/>
    </row>
    <row r="19392" spans="7:7" x14ac:dyDescent="0.2">
      <c r="G19392" s="12"/>
    </row>
    <row r="19393" spans="7:7" x14ac:dyDescent="0.2">
      <c r="G19393" s="12"/>
    </row>
    <row r="19394" spans="7:7" x14ac:dyDescent="0.2">
      <c r="G19394" s="12"/>
    </row>
    <row r="19395" spans="7:7" x14ac:dyDescent="0.2">
      <c r="G19395" s="12"/>
    </row>
    <row r="19396" spans="7:7" x14ac:dyDescent="0.2">
      <c r="G19396" s="12"/>
    </row>
    <row r="19397" spans="7:7" x14ac:dyDescent="0.2">
      <c r="G19397" s="12"/>
    </row>
    <row r="19398" spans="7:7" x14ac:dyDescent="0.2">
      <c r="G19398" s="12"/>
    </row>
    <row r="19399" spans="7:7" x14ac:dyDescent="0.2">
      <c r="G19399" s="12"/>
    </row>
    <row r="19400" spans="7:7" x14ac:dyDescent="0.2">
      <c r="G19400" s="12"/>
    </row>
    <row r="19401" spans="7:7" x14ac:dyDescent="0.2">
      <c r="G19401" s="12"/>
    </row>
    <row r="19402" spans="7:7" x14ac:dyDescent="0.2">
      <c r="G19402" s="12"/>
    </row>
    <row r="19403" spans="7:7" x14ac:dyDescent="0.2">
      <c r="G19403" s="12"/>
    </row>
    <row r="19404" spans="7:7" x14ac:dyDescent="0.2">
      <c r="G19404" s="12"/>
    </row>
    <row r="19405" spans="7:7" x14ac:dyDescent="0.2">
      <c r="G19405" s="12"/>
    </row>
    <row r="19406" spans="7:7" x14ac:dyDescent="0.2">
      <c r="G19406" s="12"/>
    </row>
    <row r="19407" spans="7:7" x14ac:dyDescent="0.2">
      <c r="G19407" s="12"/>
    </row>
    <row r="19408" spans="7:7" x14ac:dyDescent="0.2">
      <c r="G19408" s="12"/>
    </row>
    <row r="19409" spans="7:7" x14ac:dyDescent="0.2">
      <c r="G19409" s="12"/>
    </row>
    <row r="19410" spans="7:7" x14ac:dyDescent="0.2">
      <c r="G19410" s="12"/>
    </row>
    <row r="19411" spans="7:7" x14ac:dyDescent="0.2">
      <c r="G19411" s="12"/>
    </row>
    <row r="19412" spans="7:7" x14ac:dyDescent="0.2">
      <c r="G19412" s="12"/>
    </row>
    <row r="19413" spans="7:7" x14ac:dyDescent="0.2">
      <c r="G19413" s="12"/>
    </row>
    <row r="19414" spans="7:7" x14ac:dyDescent="0.2">
      <c r="G19414" s="12"/>
    </row>
    <row r="19415" spans="7:7" x14ac:dyDescent="0.2">
      <c r="G19415" s="12"/>
    </row>
    <row r="19416" spans="7:7" x14ac:dyDescent="0.2">
      <c r="G19416" s="12"/>
    </row>
    <row r="19417" spans="7:7" x14ac:dyDescent="0.2">
      <c r="G19417" s="12"/>
    </row>
    <row r="19418" spans="7:7" x14ac:dyDescent="0.2">
      <c r="G19418" s="12"/>
    </row>
    <row r="19419" spans="7:7" x14ac:dyDescent="0.2">
      <c r="G19419" s="12"/>
    </row>
    <row r="19420" spans="7:7" x14ac:dyDescent="0.2">
      <c r="G19420" s="12"/>
    </row>
    <row r="19421" spans="7:7" x14ac:dyDescent="0.2">
      <c r="G19421" s="12"/>
    </row>
    <row r="19422" spans="7:7" x14ac:dyDescent="0.2">
      <c r="G19422" s="12"/>
    </row>
    <row r="19423" spans="7:7" x14ac:dyDescent="0.2">
      <c r="G19423" s="12"/>
    </row>
    <row r="19424" spans="7:7" x14ac:dyDescent="0.2">
      <c r="G19424" s="12"/>
    </row>
    <row r="19425" spans="7:7" x14ac:dyDescent="0.2">
      <c r="G19425" s="12"/>
    </row>
    <row r="19426" spans="7:7" x14ac:dyDescent="0.2">
      <c r="G19426" s="12"/>
    </row>
    <row r="19427" spans="7:7" x14ac:dyDescent="0.2">
      <c r="G19427" s="12"/>
    </row>
    <row r="19428" spans="7:7" x14ac:dyDescent="0.2">
      <c r="G19428" s="12"/>
    </row>
    <row r="19429" spans="7:7" x14ac:dyDescent="0.2">
      <c r="G19429" s="12"/>
    </row>
    <row r="19430" spans="7:7" x14ac:dyDescent="0.2">
      <c r="G19430" s="12"/>
    </row>
    <row r="19431" spans="7:7" x14ac:dyDescent="0.2">
      <c r="G19431" s="12"/>
    </row>
    <row r="19432" spans="7:7" x14ac:dyDescent="0.2">
      <c r="G19432" s="12"/>
    </row>
    <row r="19433" spans="7:7" x14ac:dyDescent="0.2">
      <c r="G19433" s="12"/>
    </row>
    <row r="19434" spans="7:7" x14ac:dyDescent="0.2">
      <c r="G19434" s="12"/>
    </row>
    <row r="19435" spans="7:7" x14ac:dyDescent="0.2">
      <c r="G19435" s="12"/>
    </row>
    <row r="19436" spans="7:7" x14ac:dyDescent="0.2">
      <c r="G19436" s="12"/>
    </row>
    <row r="19437" spans="7:7" x14ac:dyDescent="0.2">
      <c r="G19437" s="12"/>
    </row>
    <row r="19438" spans="7:7" x14ac:dyDescent="0.2">
      <c r="G19438" s="12"/>
    </row>
    <row r="19439" spans="7:7" x14ac:dyDescent="0.2">
      <c r="G19439" s="12"/>
    </row>
    <row r="19440" spans="7:7" x14ac:dyDescent="0.2">
      <c r="G19440" s="12"/>
    </row>
    <row r="19441" spans="7:7" x14ac:dyDescent="0.2">
      <c r="G19441" s="12"/>
    </row>
    <row r="19442" spans="7:7" x14ac:dyDescent="0.2">
      <c r="G19442" s="12"/>
    </row>
    <row r="19443" spans="7:7" x14ac:dyDescent="0.2">
      <c r="G19443" s="12"/>
    </row>
    <row r="19444" spans="7:7" x14ac:dyDescent="0.2">
      <c r="G19444" s="12"/>
    </row>
    <row r="19445" spans="7:7" x14ac:dyDescent="0.2">
      <c r="G19445" s="12"/>
    </row>
    <row r="19446" spans="7:7" x14ac:dyDescent="0.2">
      <c r="G19446" s="12"/>
    </row>
    <row r="19447" spans="7:7" x14ac:dyDescent="0.2">
      <c r="G19447" s="12"/>
    </row>
    <row r="19448" spans="7:7" x14ac:dyDescent="0.2">
      <c r="G19448" s="12"/>
    </row>
    <row r="19449" spans="7:7" x14ac:dyDescent="0.2">
      <c r="G19449" s="12"/>
    </row>
    <row r="19450" spans="7:7" x14ac:dyDescent="0.2">
      <c r="G19450" s="12"/>
    </row>
    <row r="19451" spans="7:7" x14ac:dyDescent="0.2">
      <c r="G19451" s="12"/>
    </row>
    <row r="19452" spans="7:7" x14ac:dyDescent="0.2">
      <c r="G19452" s="12"/>
    </row>
    <row r="19453" spans="7:7" x14ac:dyDescent="0.2">
      <c r="G19453" s="12"/>
    </row>
    <row r="19454" spans="7:7" x14ac:dyDescent="0.2">
      <c r="G19454" s="12"/>
    </row>
    <row r="19455" spans="7:7" x14ac:dyDescent="0.2">
      <c r="G19455" s="12"/>
    </row>
    <row r="19456" spans="7:7" x14ac:dyDescent="0.2">
      <c r="G19456" s="12"/>
    </row>
    <row r="19457" spans="7:7" x14ac:dyDescent="0.2">
      <c r="G19457" s="12"/>
    </row>
    <row r="19458" spans="7:7" x14ac:dyDescent="0.2">
      <c r="G19458" s="12"/>
    </row>
    <row r="19459" spans="7:7" x14ac:dyDescent="0.2">
      <c r="G19459" s="12"/>
    </row>
    <row r="19460" spans="7:7" x14ac:dyDescent="0.2">
      <c r="G19460" s="12"/>
    </row>
    <row r="19461" spans="7:7" x14ac:dyDescent="0.2">
      <c r="G19461" s="12"/>
    </row>
    <row r="19462" spans="7:7" x14ac:dyDescent="0.2">
      <c r="G19462" s="12"/>
    </row>
    <row r="19463" spans="7:7" x14ac:dyDescent="0.2">
      <c r="G19463" s="12"/>
    </row>
    <row r="19464" spans="7:7" x14ac:dyDescent="0.2">
      <c r="G19464" s="12"/>
    </row>
    <row r="19465" spans="7:7" x14ac:dyDescent="0.2">
      <c r="G19465" s="12"/>
    </row>
    <row r="19466" spans="7:7" x14ac:dyDescent="0.2">
      <c r="G19466" s="12"/>
    </row>
    <row r="19467" spans="7:7" x14ac:dyDescent="0.2">
      <c r="G19467" s="12"/>
    </row>
    <row r="19468" spans="7:7" x14ac:dyDescent="0.2">
      <c r="G19468" s="12"/>
    </row>
    <row r="19469" spans="7:7" x14ac:dyDescent="0.2">
      <c r="G19469" s="12"/>
    </row>
    <row r="19470" spans="7:7" x14ac:dyDescent="0.2">
      <c r="G19470" s="12"/>
    </row>
    <row r="19471" spans="7:7" x14ac:dyDescent="0.2">
      <c r="G19471" s="12"/>
    </row>
    <row r="19472" spans="7:7" x14ac:dyDescent="0.2">
      <c r="G19472" s="12"/>
    </row>
    <row r="19473" spans="7:7" x14ac:dyDescent="0.2">
      <c r="G19473" s="12"/>
    </row>
    <row r="19474" spans="7:7" x14ac:dyDescent="0.2">
      <c r="G19474" s="12"/>
    </row>
    <row r="19475" spans="7:7" x14ac:dyDescent="0.2">
      <c r="G19475" s="12"/>
    </row>
    <row r="19476" spans="7:7" x14ac:dyDescent="0.2">
      <c r="G19476" s="12"/>
    </row>
    <row r="19477" spans="7:7" x14ac:dyDescent="0.2">
      <c r="G19477" s="12"/>
    </row>
    <row r="19478" spans="7:7" x14ac:dyDescent="0.2">
      <c r="G19478" s="12"/>
    </row>
    <row r="19479" spans="7:7" x14ac:dyDescent="0.2">
      <c r="G19479" s="12"/>
    </row>
    <row r="19480" spans="7:7" x14ac:dyDescent="0.2">
      <c r="G19480" s="12"/>
    </row>
    <row r="19481" spans="7:7" x14ac:dyDescent="0.2">
      <c r="G19481" s="12"/>
    </row>
    <row r="19482" spans="7:7" x14ac:dyDescent="0.2">
      <c r="G19482" s="12"/>
    </row>
    <row r="19483" spans="7:7" x14ac:dyDescent="0.2">
      <c r="G19483" s="12"/>
    </row>
    <row r="19484" spans="7:7" x14ac:dyDescent="0.2">
      <c r="G19484" s="12"/>
    </row>
    <row r="19485" spans="7:7" x14ac:dyDescent="0.2">
      <c r="G19485" s="12"/>
    </row>
    <row r="19486" spans="7:7" x14ac:dyDescent="0.2">
      <c r="G19486" s="12"/>
    </row>
    <row r="19487" spans="7:7" x14ac:dyDescent="0.2">
      <c r="G19487" s="12"/>
    </row>
    <row r="19488" spans="7:7" x14ac:dyDescent="0.2">
      <c r="G19488" s="12"/>
    </row>
    <row r="19489" spans="7:7" x14ac:dyDescent="0.2">
      <c r="G19489" s="12"/>
    </row>
    <row r="19490" spans="7:7" x14ac:dyDescent="0.2">
      <c r="G19490" s="12"/>
    </row>
    <row r="19491" spans="7:7" x14ac:dyDescent="0.2">
      <c r="G19491" s="12"/>
    </row>
    <row r="19492" spans="7:7" x14ac:dyDescent="0.2">
      <c r="G19492" s="12"/>
    </row>
    <row r="19493" spans="7:7" x14ac:dyDescent="0.2">
      <c r="G19493" s="12"/>
    </row>
    <row r="19494" spans="7:7" x14ac:dyDescent="0.2">
      <c r="G19494" s="12"/>
    </row>
    <row r="19495" spans="7:7" x14ac:dyDescent="0.2">
      <c r="G19495" s="12"/>
    </row>
    <row r="19496" spans="7:7" x14ac:dyDescent="0.2">
      <c r="G19496" s="12"/>
    </row>
    <row r="19497" spans="7:7" x14ac:dyDescent="0.2">
      <c r="G19497" s="12"/>
    </row>
    <row r="19498" spans="7:7" x14ac:dyDescent="0.2">
      <c r="G19498" s="12"/>
    </row>
    <row r="19499" spans="7:7" x14ac:dyDescent="0.2">
      <c r="G19499" s="12"/>
    </row>
    <row r="19500" spans="7:7" x14ac:dyDescent="0.2">
      <c r="G19500" s="12"/>
    </row>
    <row r="19501" spans="7:7" x14ac:dyDescent="0.2">
      <c r="G19501" s="12"/>
    </row>
    <row r="19502" spans="7:7" x14ac:dyDescent="0.2">
      <c r="G19502" s="12"/>
    </row>
    <row r="19503" spans="7:7" x14ac:dyDescent="0.2">
      <c r="G19503" s="12"/>
    </row>
    <row r="19504" spans="7:7" x14ac:dyDescent="0.2">
      <c r="G19504" s="12"/>
    </row>
    <row r="19505" spans="7:7" x14ac:dyDescent="0.2">
      <c r="G19505" s="12"/>
    </row>
    <row r="19506" spans="7:7" x14ac:dyDescent="0.2">
      <c r="G19506" s="12"/>
    </row>
    <row r="19507" spans="7:7" x14ac:dyDescent="0.2">
      <c r="G19507" s="12"/>
    </row>
    <row r="19508" spans="7:7" x14ac:dyDescent="0.2">
      <c r="G19508" s="12"/>
    </row>
    <row r="19509" spans="7:7" x14ac:dyDescent="0.2">
      <c r="G19509" s="12"/>
    </row>
    <row r="19510" spans="7:7" x14ac:dyDescent="0.2">
      <c r="G19510" s="12"/>
    </row>
    <row r="19511" spans="7:7" x14ac:dyDescent="0.2">
      <c r="G19511" s="12"/>
    </row>
    <row r="19512" spans="7:7" x14ac:dyDescent="0.2">
      <c r="G19512" s="12"/>
    </row>
    <row r="19513" spans="7:7" x14ac:dyDescent="0.2">
      <c r="G19513" s="12"/>
    </row>
    <row r="19514" spans="7:7" x14ac:dyDescent="0.2">
      <c r="G19514" s="12"/>
    </row>
    <row r="19515" spans="7:7" x14ac:dyDescent="0.2">
      <c r="G19515" s="12"/>
    </row>
    <row r="19516" spans="7:7" x14ac:dyDescent="0.2">
      <c r="G19516" s="12"/>
    </row>
    <row r="19517" spans="7:7" x14ac:dyDescent="0.2">
      <c r="G19517" s="12"/>
    </row>
    <row r="19518" spans="7:7" x14ac:dyDescent="0.2">
      <c r="G19518" s="12"/>
    </row>
    <row r="19519" spans="7:7" x14ac:dyDescent="0.2">
      <c r="G19519" s="12"/>
    </row>
    <row r="19520" spans="7:7" x14ac:dyDescent="0.2">
      <c r="G19520" s="12"/>
    </row>
    <row r="19521" spans="7:7" x14ac:dyDescent="0.2">
      <c r="G19521" s="12"/>
    </row>
    <row r="19522" spans="7:7" x14ac:dyDescent="0.2">
      <c r="G19522" s="12"/>
    </row>
    <row r="19523" spans="7:7" x14ac:dyDescent="0.2">
      <c r="G19523" s="12"/>
    </row>
    <row r="19524" spans="7:7" x14ac:dyDescent="0.2">
      <c r="G19524" s="12"/>
    </row>
    <row r="19525" spans="7:7" x14ac:dyDescent="0.2">
      <c r="G19525" s="12"/>
    </row>
    <row r="19526" spans="7:7" x14ac:dyDescent="0.2">
      <c r="G19526" s="12"/>
    </row>
    <row r="19527" spans="7:7" x14ac:dyDescent="0.2">
      <c r="G19527" s="12"/>
    </row>
    <row r="19528" spans="7:7" x14ac:dyDescent="0.2">
      <c r="G19528" s="12"/>
    </row>
    <row r="19529" spans="7:7" x14ac:dyDescent="0.2">
      <c r="G19529" s="12"/>
    </row>
    <row r="19530" spans="7:7" x14ac:dyDescent="0.2">
      <c r="G19530" s="12"/>
    </row>
    <row r="19531" spans="7:7" x14ac:dyDescent="0.2">
      <c r="G19531" s="12"/>
    </row>
    <row r="19532" spans="7:7" x14ac:dyDescent="0.2">
      <c r="G19532" s="12"/>
    </row>
    <row r="19533" spans="7:7" x14ac:dyDescent="0.2">
      <c r="G19533" s="12"/>
    </row>
    <row r="19534" spans="7:7" x14ac:dyDescent="0.2">
      <c r="G19534" s="12"/>
    </row>
    <row r="19535" spans="7:7" x14ac:dyDescent="0.2">
      <c r="G19535" s="12"/>
    </row>
    <row r="19536" spans="7:7" x14ac:dyDescent="0.2">
      <c r="G19536" s="12"/>
    </row>
    <row r="19537" spans="7:7" x14ac:dyDescent="0.2">
      <c r="G19537" s="12"/>
    </row>
    <row r="19538" spans="7:7" x14ac:dyDescent="0.2">
      <c r="G19538" s="12"/>
    </row>
    <row r="19539" spans="7:7" x14ac:dyDescent="0.2">
      <c r="G19539" s="12"/>
    </row>
    <row r="19540" spans="7:7" x14ac:dyDescent="0.2">
      <c r="G19540" s="12"/>
    </row>
    <row r="19541" spans="7:7" x14ac:dyDescent="0.2">
      <c r="G19541" s="12"/>
    </row>
    <row r="19542" spans="7:7" x14ac:dyDescent="0.2">
      <c r="G19542" s="12"/>
    </row>
    <row r="19543" spans="7:7" x14ac:dyDescent="0.2">
      <c r="G19543" s="12"/>
    </row>
    <row r="19544" spans="7:7" x14ac:dyDescent="0.2">
      <c r="G19544" s="12"/>
    </row>
    <row r="19545" spans="7:7" x14ac:dyDescent="0.2">
      <c r="G19545" s="12"/>
    </row>
    <row r="19546" spans="7:7" x14ac:dyDescent="0.2">
      <c r="G19546" s="12"/>
    </row>
    <row r="19547" spans="7:7" x14ac:dyDescent="0.2">
      <c r="G19547" s="12"/>
    </row>
    <row r="19548" spans="7:7" x14ac:dyDescent="0.2">
      <c r="G19548" s="12"/>
    </row>
    <row r="19549" spans="7:7" x14ac:dyDescent="0.2">
      <c r="G19549" s="12"/>
    </row>
    <row r="19550" spans="7:7" x14ac:dyDescent="0.2">
      <c r="G19550" s="12"/>
    </row>
    <row r="19551" spans="7:7" x14ac:dyDescent="0.2">
      <c r="G19551" s="12"/>
    </row>
    <row r="19552" spans="7:7" x14ac:dyDescent="0.2">
      <c r="G19552" s="12"/>
    </row>
    <row r="19553" spans="7:7" x14ac:dyDescent="0.2">
      <c r="G19553" s="12"/>
    </row>
    <row r="19554" spans="7:7" x14ac:dyDescent="0.2">
      <c r="G19554" s="12"/>
    </row>
    <row r="19555" spans="7:7" x14ac:dyDescent="0.2">
      <c r="G19555" s="12"/>
    </row>
    <row r="19556" spans="7:7" x14ac:dyDescent="0.2">
      <c r="G19556" s="12"/>
    </row>
    <row r="19557" spans="7:7" x14ac:dyDescent="0.2">
      <c r="G19557" s="12"/>
    </row>
    <row r="19558" spans="7:7" x14ac:dyDescent="0.2">
      <c r="G19558" s="12"/>
    </row>
    <row r="19559" spans="7:7" x14ac:dyDescent="0.2">
      <c r="G19559" s="12"/>
    </row>
    <row r="19560" spans="7:7" x14ac:dyDescent="0.2">
      <c r="G19560" s="12"/>
    </row>
    <row r="19561" spans="7:7" x14ac:dyDescent="0.2">
      <c r="G19561" s="12"/>
    </row>
    <row r="19562" spans="7:7" x14ac:dyDescent="0.2">
      <c r="G19562" s="12"/>
    </row>
    <row r="19563" spans="7:7" x14ac:dyDescent="0.2">
      <c r="G19563" s="12"/>
    </row>
    <row r="19564" spans="7:7" x14ac:dyDescent="0.2">
      <c r="G19564" s="12"/>
    </row>
    <row r="19565" spans="7:7" x14ac:dyDescent="0.2">
      <c r="G19565" s="12"/>
    </row>
    <row r="19566" spans="7:7" x14ac:dyDescent="0.2">
      <c r="G19566" s="12"/>
    </row>
    <row r="19567" spans="7:7" x14ac:dyDescent="0.2">
      <c r="G19567" s="12"/>
    </row>
    <row r="19568" spans="7:7" x14ac:dyDescent="0.2">
      <c r="G19568" s="12"/>
    </row>
    <row r="19569" spans="7:7" x14ac:dyDescent="0.2">
      <c r="G19569" s="12"/>
    </row>
    <row r="19570" spans="7:7" x14ac:dyDescent="0.2">
      <c r="G19570" s="12"/>
    </row>
    <row r="19571" spans="7:7" x14ac:dyDescent="0.2">
      <c r="G19571" s="12"/>
    </row>
    <row r="19572" spans="7:7" x14ac:dyDescent="0.2">
      <c r="G19572" s="12"/>
    </row>
    <row r="19573" spans="7:7" x14ac:dyDescent="0.2">
      <c r="G19573" s="12"/>
    </row>
    <row r="19574" spans="7:7" x14ac:dyDescent="0.2">
      <c r="G19574" s="12"/>
    </row>
    <row r="19575" spans="7:7" x14ac:dyDescent="0.2">
      <c r="G19575" s="12"/>
    </row>
    <row r="19576" spans="7:7" x14ac:dyDescent="0.2">
      <c r="G19576" s="12"/>
    </row>
    <row r="19577" spans="7:7" x14ac:dyDescent="0.2">
      <c r="G19577" s="12"/>
    </row>
    <row r="19578" spans="7:7" x14ac:dyDescent="0.2">
      <c r="G19578" s="12"/>
    </row>
    <row r="19579" spans="7:7" x14ac:dyDescent="0.2">
      <c r="G19579" s="12"/>
    </row>
    <row r="19580" spans="7:7" x14ac:dyDescent="0.2">
      <c r="G19580" s="12"/>
    </row>
    <row r="19581" spans="7:7" x14ac:dyDescent="0.2">
      <c r="G19581" s="12"/>
    </row>
    <row r="19582" spans="7:7" x14ac:dyDescent="0.2">
      <c r="G19582" s="12"/>
    </row>
    <row r="19583" spans="7:7" x14ac:dyDescent="0.2">
      <c r="G19583" s="12"/>
    </row>
    <row r="19584" spans="7:7" x14ac:dyDescent="0.2">
      <c r="G19584" s="12"/>
    </row>
    <row r="19585" spans="7:7" x14ac:dyDescent="0.2">
      <c r="G19585" s="12"/>
    </row>
    <row r="19586" spans="7:7" x14ac:dyDescent="0.2">
      <c r="G19586" s="12"/>
    </row>
    <row r="19587" spans="7:7" x14ac:dyDescent="0.2">
      <c r="G19587" s="12"/>
    </row>
    <row r="19588" spans="7:7" x14ac:dyDescent="0.2">
      <c r="G19588" s="12"/>
    </row>
    <row r="19589" spans="7:7" x14ac:dyDescent="0.2">
      <c r="G19589" s="12"/>
    </row>
    <row r="19590" spans="7:7" x14ac:dyDescent="0.2">
      <c r="G19590" s="12"/>
    </row>
    <row r="19591" spans="7:7" x14ac:dyDescent="0.2">
      <c r="G19591" s="12"/>
    </row>
    <row r="19592" spans="7:7" x14ac:dyDescent="0.2">
      <c r="G19592" s="12"/>
    </row>
    <row r="19593" spans="7:7" x14ac:dyDescent="0.2">
      <c r="G19593" s="12"/>
    </row>
    <row r="19594" spans="7:7" x14ac:dyDescent="0.2">
      <c r="G19594" s="12"/>
    </row>
    <row r="19595" spans="7:7" x14ac:dyDescent="0.2">
      <c r="G19595" s="12"/>
    </row>
    <row r="19596" spans="7:7" x14ac:dyDescent="0.2">
      <c r="G19596" s="12"/>
    </row>
    <row r="19597" spans="7:7" x14ac:dyDescent="0.2">
      <c r="G19597" s="12"/>
    </row>
    <row r="19598" spans="7:7" x14ac:dyDescent="0.2">
      <c r="G19598" s="12"/>
    </row>
    <row r="19599" spans="7:7" x14ac:dyDescent="0.2">
      <c r="G19599" s="12"/>
    </row>
    <row r="19600" spans="7:7" x14ac:dyDescent="0.2">
      <c r="G19600" s="12"/>
    </row>
    <row r="19601" spans="7:7" x14ac:dyDescent="0.2">
      <c r="G19601" s="12"/>
    </row>
    <row r="19602" spans="7:7" x14ac:dyDescent="0.2">
      <c r="G19602" s="12"/>
    </row>
    <row r="19603" spans="7:7" x14ac:dyDescent="0.2">
      <c r="G19603" s="12"/>
    </row>
    <row r="19604" spans="7:7" x14ac:dyDescent="0.2">
      <c r="G19604" s="12"/>
    </row>
    <row r="19605" spans="7:7" x14ac:dyDescent="0.2">
      <c r="G19605" s="12"/>
    </row>
    <row r="19606" spans="7:7" x14ac:dyDescent="0.2">
      <c r="G19606" s="12"/>
    </row>
    <row r="19607" spans="7:7" x14ac:dyDescent="0.2">
      <c r="G19607" s="12"/>
    </row>
    <row r="19608" spans="7:7" x14ac:dyDescent="0.2">
      <c r="G19608" s="12"/>
    </row>
    <row r="19609" spans="7:7" x14ac:dyDescent="0.2">
      <c r="G19609" s="12"/>
    </row>
    <row r="19610" spans="7:7" x14ac:dyDescent="0.2">
      <c r="G19610" s="12"/>
    </row>
    <row r="19611" spans="7:7" x14ac:dyDescent="0.2">
      <c r="G19611" s="12"/>
    </row>
    <row r="19612" spans="7:7" x14ac:dyDescent="0.2">
      <c r="G19612" s="12"/>
    </row>
    <row r="19613" spans="7:7" x14ac:dyDescent="0.2">
      <c r="G19613" s="12"/>
    </row>
    <row r="19614" spans="7:7" x14ac:dyDescent="0.2">
      <c r="G19614" s="12"/>
    </row>
    <row r="19615" spans="7:7" x14ac:dyDescent="0.2">
      <c r="G19615" s="12"/>
    </row>
    <row r="19616" spans="7:7" x14ac:dyDescent="0.2">
      <c r="G19616" s="12"/>
    </row>
    <row r="19617" spans="7:7" x14ac:dyDescent="0.2">
      <c r="G19617" s="12"/>
    </row>
    <row r="19618" spans="7:7" x14ac:dyDescent="0.2">
      <c r="G19618" s="12"/>
    </row>
    <row r="19619" spans="7:7" x14ac:dyDescent="0.2">
      <c r="G19619" s="12"/>
    </row>
    <row r="19620" spans="7:7" x14ac:dyDescent="0.2">
      <c r="G19620" s="12"/>
    </row>
    <row r="19621" spans="7:7" x14ac:dyDescent="0.2">
      <c r="G19621" s="12"/>
    </row>
    <row r="19622" spans="7:7" x14ac:dyDescent="0.2">
      <c r="G19622" s="12"/>
    </row>
    <row r="19623" spans="7:7" x14ac:dyDescent="0.2">
      <c r="G19623" s="12"/>
    </row>
    <row r="19624" spans="7:7" x14ac:dyDescent="0.2">
      <c r="G19624" s="12"/>
    </row>
    <row r="19625" spans="7:7" x14ac:dyDescent="0.2">
      <c r="G19625" s="12"/>
    </row>
    <row r="19626" spans="7:7" x14ac:dyDescent="0.2">
      <c r="G19626" s="12"/>
    </row>
    <row r="19627" spans="7:7" x14ac:dyDescent="0.2">
      <c r="G19627" s="12"/>
    </row>
    <row r="19628" spans="7:7" x14ac:dyDescent="0.2">
      <c r="G19628" s="12"/>
    </row>
    <row r="19629" spans="7:7" x14ac:dyDescent="0.2">
      <c r="G19629" s="12"/>
    </row>
    <row r="19630" spans="7:7" x14ac:dyDescent="0.2">
      <c r="G19630" s="12"/>
    </row>
    <row r="19631" spans="7:7" x14ac:dyDescent="0.2">
      <c r="G19631" s="12"/>
    </row>
    <row r="19632" spans="7:7" x14ac:dyDescent="0.2">
      <c r="G19632" s="12"/>
    </row>
    <row r="19633" spans="7:7" x14ac:dyDescent="0.2">
      <c r="G19633" s="12"/>
    </row>
    <row r="19634" spans="7:7" x14ac:dyDescent="0.2">
      <c r="G19634" s="12"/>
    </row>
    <row r="19635" spans="7:7" x14ac:dyDescent="0.2">
      <c r="G19635" s="12"/>
    </row>
    <row r="19636" spans="7:7" x14ac:dyDescent="0.2">
      <c r="G19636" s="12"/>
    </row>
    <row r="19637" spans="7:7" x14ac:dyDescent="0.2">
      <c r="G19637" s="12"/>
    </row>
    <row r="19638" spans="7:7" x14ac:dyDescent="0.2">
      <c r="G19638" s="12"/>
    </row>
    <row r="19639" spans="7:7" x14ac:dyDescent="0.2">
      <c r="G19639" s="12"/>
    </row>
    <row r="19640" spans="7:7" x14ac:dyDescent="0.2">
      <c r="G19640" s="12"/>
    </row>
    <row r="19641" spans="7:7" x14ac:dyDescent="0.2">
      <c r="G19641" s="12"/>
    </row>
    <row r="19642" spans="7:7" x14ac:dyDescent="0.2">
      <c r="G19642" s="12"/>
    </row>
    <row r="19643" spans="7:7" x14ac:dyDescent="0.2">
      <c r="G19643" s="12"/>
    </row>
    <row r="19644" spans="7:7" x14ac:dyDescent="0.2">
      <c r="G19644" s="12"/>
    </row>
    <row r="19645" spans="7:7" x14ac:dyDescent="0.2">
      <c r="G19645" s="12"/>
    </row>
    <row r="19646" spans="7:7" x14ac:dyDescent="0.2">
      <c r="G19646" s="12"/>
    </row>
    <row r="19647" spans="7:7" x14ac:dyDescent="0.2">
      <c r="G19647" s="12"/>
    </row>
    <row r="19648" spans="7:7" x14ac:dyDescent="0.2">
      <c r="G19648" s="12"/>
    </row>
    <row r="19649" spans="7:7" x14ac:dyDescent="0.2">
      <c r="G19649" s="12"/>
    </row>
    <row r="19650" spans="7:7" x14ac:dyDescent="0.2">
      <c r="G19650" s="12"/>
    </row>
    <row r="19651" spans="7:7" x14ac:dyDescent="0.2">
      <c r="G19651" s="12"/>
    </row>
    <row r="19652" spans="7:7" x14ac:dyDescent="0.2">
      <c r="G19652" s="12"/>
    </row>
    <row r="19653" spans="7:7" x14ac:dyDescent="0.2">
      <c r="G19653" s="12"/>
    </row>
    <row r="19654" spans="7:7" x14ac:dyDescent="0.2">
      <c r="G19654" s="12"/>
    </row>
    <row r="19655" spans="7:7" x14ac:dyDescent="0.2">
      <c r="G19655" s="12"/>
    </row>
    <row r="19656" spans="7:7" x14ac:dyDescent="0.2">
      <c r="G19656" s="12"/>
    </row>
    <row r="19657" spans="7:7" x14ac:dyDescent="0.2">
      <c r="G19657" s="12"/>
    </row>
    <row r="19658" spans="7:7" x14ac:dyDescent="0.2">
      <c r="G19658" s="12"/>
    </row>
    <row r="19659" spans="7:7" x14ac:dyDescent="0.2">
      <c r="G19659" s="12"/>
    </row>
    <row r="19660" spans="7:7" x14ac:dyDescent="0.2">
      <c r="G19660" s="12"/>
    </row>
    <row r="19661" spans="7:7" x14ac:dyDescent="0.2">
      <c r="G19661" s="12"/>
    </row>
    <row r="19662" spans="7:7" x14ac:dyDescent="0.2">
      <c r="G19662" s="12"/>
    </row>
    <row r="19663" spans="7:7" x14ac:dyDescent="0.2">
      <c r="G19663" s="12"/>
    </row>
    <row r="19664" spans="7:7" x14ac:dyDescent="0.2">
      <c r="G19664" s="12"/>
    </row>
    <row r="19665" spans="7:7" x14ac:dyDescent="0.2">
      <c r="G19665" s="12"/>
    </row>
    <row r="19666" spans="7:7" x14ac:dyDescent="0.2">
      <c r="G19666" s="12"/>
    </row>
    <row r="19667" spans="7:7" x14ac:dyDescent="0.2">
      <c r="G19667" s="12"/>
    </row>
    <row r="19668" spans="7:7" x14ac:dyDescent="0.2">
      <c r="G19668" s="12"/>
    </row>
    <row r="19669" spans="7:7" x14ac:dyDescent="0.2">
      <c r="G19669" s="12"/>
    </row>
    <row r="19670" spans="7:7" x14ac:dyDescent="0.2">
      <c r="G19670" s="12"/>
    </row>
    <row r="19671" spans="7:7" x14ac:dyDescent="0.2">
      <c r="G19671" s="12"/>
    </row>
    <row r="19672" spans="7:7" x14ac:dyDescent="0.2">
      <c r="G19672" s="12"/>
    </row>
    <row r="19673" spans="7:7" x14ac:dyDescent="0.2">
      <c r="G19673" s="12"/>
    </row>
    <row r="19674" spans="7:7" x14ac:dyDescent="0.2">
      <c r="G19674" s="12"/>
    </row>
    <row r="19675" spans="7:7" x14ac:dyDescent="0.2">
      <c r="G19675" s="12"/>
    </row>
    <row r="19676" spans="7:7" x14ac:dyDescent="0.2">
      <c r="G19676" s="12"/>
    </row>
    <row r="19677" spans="7:7" x14ac:dyDescent="0.2">
      <c r="G19677" s="12"/>
    </row>
    <row r="19678" spans="7:7" x14ac:dyDescent="0.2">
      <c r="G19678" s="12"/>
    </row>
    <row r="19679" spans="7:7" x14ac:dyDescent="0.2">
      <c r="G19679" s="12"/>
    </row>
    <row r="19680" spans="7:7" x14ac:dyDescent="0.2">
      <c r="G19680" s="12"/>
    </row>
    <row r="19681" spans="7:7" x14ac:dyDescent="0.2">
      <c r="G19681" s="12"/>
    </row>
    <row r="19682" spans="7:7" x14ac:dyDescent="0.2">
      <c r="G19682" s="12"/>
    </row>
    <row r="19683" spans="7:7" x14ac:dyDescent="0.2">
      <c r="G19683" s="12"/>
    </row>
    <row r="19684" spans="7:7" x14ac:dyDescent="0.2">
      <c r="G19684" s="12"/>
    </row>
    <row r="19685" spans="7:7" x14ac:dyDescent="0.2">
      <c r="G19685" s="12"/>
    </row>
    <row r="19686" spans="7:7" x14ac:dyDescent="0.2">
      <c r="G19686" s="12"/>
    </row>
    <row r="19687" spans="7:7" x14ac:dyDescent="0.2">
      <c r="G19687" s="12"/>
    </row>
    <row r="19688" spans="7:7" x14ac:dyDescent="0.2">
      <c r="G19688" s="12"/>
    </row>
    <row r="19689" spans="7:7" x14ac:dyDescent="0.2">
      <c r="G19689" s="12"/>
    </row>
    <row r="19690" spans="7:7" x14ac:dyDescent="0.2">
      <c r="G19690" s="12"/>
    </row>
    <row r="19691" spans="7:7" x14ac:dyDescent="0.2">
      <c r="G19691" s="12"/>
    </row>
    <row r="19692" spans="7:7" x14ac:dyDescent="0.2">
      <c r="G19692" s="12"/>
    </row>
    <row r="19693" spans="7:7" x14ac:dyDescent="0.2">
      <c r="G19693" s="12"/>
    </row>
    <row r="19694" spans="7:7" x14ac:dyDescent="0.2">
      <c r="G19694" s="12"/>
    </row>
    <row r="19695" spans="7:7" x14ac:dyDescent="0.2">
      <c r="G19695" s="12"/>
    </row>
    <row r="19696" spans="7:7" x14ac:dyDescent="0.2">
      <c r="G19696" s="12"/>
    </row>
    <row r="19697" spans="7:7" x14ac:dyDescent="0.2">
      <c r="G19697" s="12"/>
    </row>
    <row r="19698" spans="7:7" x14ac:dyDescent="0.2">
      <c r="G19698" s="12"/>
    </row>
    <row r="19699" spans="7:7" x14ac:dyDescent="0.2">
      <c r="G19699" s="12"/>
    </row>
    <row r="19700" spans="7:7" x14ac:dyDescent="0.2">
      <c r="G19700" s="12"/>
    </row>
    <row r="19701" spans="7:7" x14ac:dyDescent="0.2">
      <c r="G19701" s="12"/>
    </row>
    <row r="19702" spans="7:7" x14ac:dyDescent="0.2">
      <c r="G19702" s="12"/>
    </row>
    <row r="19703" spans="7:7" x14ac:dyDescent="0.2">
      <c r="G19703" s="12"/>
    </row>
    <row r="19704" spans="7:7" x14ac:dyDescent="0.2">
      <c r="G19704" s="12"/>
    </row>
    <row r="19705" spans="7:7" x14ac:dyDescent="0.2">
      <c r="G19705" s="12"/>
    </row>
    <row r="19706" spans="7:7" x14ac:dyDescent="0.2">
      <c r="G19706" s="12"/>
    </row>
    <row r="19707" spans="7:7" x14ac:dyDescent="0.2">
      <c r="G19707" s="12"/>
    </row>
    <row r="19708" spans="7:7" x14ac:dyDescent="0.2">
      <c r="G19708" s="12"/>
    </row>
    <row r="19709" spans="7:7" x14ac:dyDescent="0.2">
      <c r="G19709" s="12"/>
    </row>
    <row r="19710" spans="7:7" x14ac:dyDescent="0.2">
      <c r="G19710" s="12"/>
    </row>
    <row r="19711" spans="7:7" x14ac:dyDescent="0.2">
      <c r="G19711" s="12"/>
    </row>
    <row r="19712" spans="7:7" x14ac:dyDescent="0.2">
      <c r="G19712" s="12"/>
    </row>
    <row r="19713" spans="7:7" x14ac:dyDescent="0.2">
      <c r="G19713" s="12"/>
    </row>
    <row r="19714" spans="7:7" x14ac:dyDescent="0.2">
      <c r="G19714" s="12"/>
    </row>
    <row r="19715" spans="7:7" x14ac:dyDescent="0.2">
      <c r="G19715" s="12"/>
    </row>
    <row r="19716" spans="7:7" x14ac:dyDescent="0.2">
      <c r="G19716" s="12"/>
    </row>
    <row r="19717" spans="7:7" x14ac:dyDescent="0.2">
      <c r="G19717" s="12"/>
    </row>
    <row r="19718" spans="7:7" x14ac:dyDescent="0.2">
      <c r="G19718" s="12"/>
    </row>
    <row r="19719" spans="7:7" x14ac:dyDescent="0.2">
      <c r="G19719" s="12"/>
    </row>
    <row r="19720" spans="7:7" x14ac:dyDescent="0.2">
      <c r="G19720" s="12"/>
    </row>
    <row r="19721" spans="7:7" x14ac:dyDescent="0.2">
      <c r="G19721" s="12"/>
    </row>
    <row r="19722" spans="7:7" x14ac:dyDescent="0.2">
      <c r="G19722" s="12"/>
    </row>
    <row r="19723" spans="7:7" x14ac:dyDescent="0.2">
      <c r="G19723" s="12"/>
    </row>
    <row r="19724" spans="7:7" x14ac:dyDescent="0.2">
      <c r="G19724" s="12"/>
    </row>
    <row r="19725" spans="7:7" x14ac:dyDescent="0.2">
      <c r="G19725" s="12"/>
    </row>
    <row r="19726" spans="7:7" x14ac:dyDescent="0.2">
      <c r="G19726" s="12"/>
    </row>
    <row r="19727" spans="7:7" x14ac:dyDescent="0.2">
      <c r="G19727" s="12"/>
    </row>
    <row r="19728" spans="7:7" x14ac:dyDescent="0.2">
      <c r="G19728" s="12"/>
    </row>
    <row r="19729" spans="7:7" x14ac:dyDescent="0.2">
      <c r="G19729" s="12"/>
    </row>
    <row r="19730" spans="7:7" x14ac:dyDescent="0.2">
      <c r="G19730" s="12"/>
    </row>
    <row r="19731" spans="7:7" x14ac:dyDescent="0.2">
      <c r="G19731" s="12"/>
    </row>
    <row r="19732" spans="7:7" x14ac:dyDescent="0.2">
      <c r="G19732" s="12"/>
    </row>
    <row r="19733" spans="7:7" x14ac:dyDescent="0.2">
      <c r="G19733" s="12"/>
    </row>
    <row r="19734" spans="7:7" x14ac:dyDescent="0.2">
      <c r="G19734" s="12"/>
    </row>
    <row r="19735" spans="7:7" x14ac:dyDescent="0.2">
      <c r="G19735" s="12"/>
    </row>
    <row r="19736" spans="7:7" x14ac:dyDescent="0.2">
      <c r="G19736" s="12"/>
    </row>
    <row r="19737" spans="7:7" x14ac:dyDescent="0.2">
      <c r="G19737" s="12"/>
    </row>
    <row r="19738" spans="7:7" x14ac:dyDescent="0.2">
      <c r="G19738" s="12"/>
    </row>
    <row r="19739" spans="7:7" x14ac:dyDescent="0.2">
      <c r="G19739" s="12"/>
    </row>
    <row r="19740" spans="7:7" x14ac:dyDescent="0.2">
      <c r="G19740" s="12"/>
    </row>
    <row r="19741" spans="7:7" x14ac:dyDescent="0.2">
      <c r="G19741" s="12"/>
    </row>
    <row r="19742" spans="7:7" x14ac:dyDescent="0.2">
      <c r="G19742" s="12"/>
    </row>
    <row r="19743" spans="7:7" x14ac:dyDescent="0.2">
      <c r="G19743" s="12"/>
    </row>
    <row r="19744" spans="7:7" x14ac:dyDescent="0.2">
      <c r="G19744" s="12"/>
    </row>
    <row r="19745" spans="7:7" x14ac:dyDescent="0.2">
      <c r="G19745" s="12"/>
    </row>
    <row r="19746" spans="7:7" x14ac:dyDescent="0.2">
      <c r="G19746" s="12"/>
    </row>
    <row r="19747" spans="7:7" x14ac:dyDescent="0.2">
      <c r="G19747" s="12"/>
    </row>
    <row r="19748" spans="7:7" x14ac:dyDescent="0.2">
      <c r="G19748" s="12"/>
    </row>
    <row r="19749" spans="7:7" x14ac:dyDescent="0.2">
      <c r="G19749" s="12"/>
    </row>
    <row r="19750" spans="7:7" x14ac:dyDescent="0.2">
      <c r="G19750" s="12"/>
    </row>
    <row r="19751" spans="7:7" x14ac:dyDescent="0.2">
      <c r="G19751" s="12"/>
    </row>
    <row r="19752" spans="7:7" x14ac:dyDescent="0.2">
      <c r="G19752" s="12"/>
    </row>
    <row r="19753" spans="7:7" x14ac:dyDescent="0.2">
      <c r="G19753" s="12"/>
    </row>
    <row r="19754" spans="7:7" x14ac:dyDescent="0.2">
      <c r="G19754" s="12"/>
    </row>
    <row r="19755" spans="7:7" x14ac:dyDescent="0.2">
      <c r="G19755" s="12"/>
    </row>
    <row r="19756" spans="7:7" x14ac:dyDescent="0.2">
      <c r="G19756" s="12"/>
    </row>
    <row r="19757" spans="7:7" x14ac:dyDescent="0.2">
      <c r="G19757" s="12"/>
    </row>
    <row r="19758" spans="7:7" x14ac:dyDescent="0.2">
      <c r="G19758" s="12"/>
    </row>
    <row r="19759" spans="7:7" x14ac:dyDescent="0.2">
      <c r="G19759" s="12"/>
    </row>
    <row r="19760" spans="7:7" x14ac:dyDescent="0.2">
      <c r="G19760" s="12"/>
    </row>
    <row r="19761" spans="7:7" x14ac:dyDescent="0.2">
      <c r="G19761" s="12"/>
    </row>
    <row r="19762" spans="7:7" x14ac:dyDescent="0.2">
      <c r="G19762" s="12"/>
    </row>
    <row r="19763" spans="7:7" x14ac:dyDescent="0.2">
      <c r="G19763" s="12"/>
    </row>
    <row r="19764" spans="7:7" x14ac:dyDescent="0.2">
      <c r="G19764" s="12"/>
    </row>
    <row r="19765" spans="7:7" x14ac:dyDescent="0.2">
      <c r="G19765" s="12"/>
    </row>
    <row r="19766" spans="7:7" x14ac:dyDescent="0.2">
      <c r="G19766" s="12"/>
    </row>
    <row r="19767" spans="7:7" x14ac:dyDescent="0.2">
      <c r="G19767" s="12"/>
    </row>
    <row r="19768" spans="7:7" x14ac:dyDescent="0.2">
      <c r="G19768" s="12"/>
    </row>
    <row r="19769" spans="7:7" x14ac:dyDescent="0.2">
      <c r="G19769" s="12"/>
    </row>
    <row r="19770" spans="7:7" x14ac:dyDescent="0.2">
      <c r="G19770" s="12"/>
    </row>
    <row r="19771" spans="7:7" x14ac:dyDescent="0.2">
      <c r="G19771" s="12"/>
    </row>
    <row r="19772" spans="7:7" x14ac:dyDescent="0.2">
      <c r="G19772" s="12"/>
    </row>
    <row r="19773" spans="7:7" x14ac:dyDescent="0.2">
      <c r="G19773" s="12"/>
    </row>
    <row r="19774" spans="7:7" x14ac:dyDescent="0.2">
      <c r="G19774" s="12"/>
    </row>
    <row r="19775" spans="7:7" x14ac:dyDescent="0.2">
      <c r="G19775" s="12"/>
    </row>
    <row r="19776" spans="7:7" x14ac:dyDescent="0.2">
      <c r="G19776" s="12"/>
    </row>
    <row r="19777" spans="7:7" x14ac:dyDescent="0.2">
      <c r="G19777" s="12"/>
    </row>
    <row r="19778" spans="7:7" x14ac:dyDescent="0.2">
      <c r="G19778" s="12"/>
    </row>
    <row r="19779" spans="7:7" x14ac:dyDescent="0.2">
      <c r="G19779" s="12"/>
    </row>
    <row r="19780" spans="7:7" x14ac:dyDescent="0.2">
      <c r="G19780" s="12"/>
    </row>
    <row r="19781" spans="7:7" x14ac:dyDescent="0.2">
      <c r="G19781" s="12"/>
    </row>
    <row r="19782" spans="7:7" x14ac:dyDescent="0.2">
      <c r="G19782" s="12"/>
    </row>
    <row r="19783" spans="7:7" x14ac:dyDescent="0.2">
      <c r="G19783" s="12"/>
    </row>
    <row r="19784" spans="7:7" x14ac:dyDescent="0.2">
      <c r="G19784" s="12"/>
    </row>
    <row r="19785" spans="7:7" x14ac:dyDescent="0.2">
      <c r="G19785" s="12"/>
    </row>
    <row r="19786" spans="7:7" x14ac:dyDescent="0.2">
      <c r="G19786" s="12"/>
    </row>
    <row r="19787" spans="7:7" x14ac:dyDescent="0.2">
      <c r="G19787" s="12"/>
    </row>
    <row r="19788" spans="7:7" x14ac:dyDescent="0.2">
      <c r="G19788" s="12"/>
    </row>
    <row r="19789" spans="7:7" x14ac:dyDescent="0.2">
      <c r="G19789" s="12"/>
    </row>
    <row r="19790" spans="7:7" x14ac:dyDescent="0.2">
      <c r="G19790" s="12"/>
    </row>
    <row r="19791" spans="7:7" x14ac:dyDescent="0.2">
      <c r="G19791" s="12"/>
    </row>
    <row r="19792" spans="7:7" x14ac:dyDescent="0.2">
      <c r="G19792" s="12"/>
    </row>
    <row r="19793" spans="7:7" x14ac:dyDescent="0.2">
      <c r="G19793" s="12"/>
    </row>
    <row r="19794" spans="7:7" x14ac:dyDescent="0.2">
      <c r="G19794" s="12"/>
    </row>
    <row r="19795" spans="7:7" x14ac:dyDescent="0.2">
      <c r="G19795" s="12"/>
    </row>
    <row r="19796" spans="7:7" x14ac:dyDescent="0.2">
      <c r="G19796" s="12"/>
    </row>
    <row r="19797" spans="7:7" x14ac:dyDescent="0.2">
      <c r="G19797" s="12"/>
    </row>
    <row r="19798" spans="7:7" x14ac:dyDescent="0.2">
      <c r="G19798" s="12"/>
    </row>
    <row r="19799" spans="7:7" x14ac:dyDescent="0.2">
      <c r="G19799" s="12"/>
    </row>
    <row r="19800" spans="7:7" x14ac:dyDescent="0.2">
      <c r="G19800" s="12"/>
    </row>
    <row r="19801" spans="7:7" x14ac:dyDescent="0.2">
      <c r="G19801" s="12"/>
    </row>
    <row r="19802" spans="7:7" x14ac:dyDescent="0.2">
      <c r="G19802" s="12"/>
    </row>
    <row r="19803" spans="7:7" x14ac:dyDescent="0.2">
      <c r="G19803" s="12"/>
    </row>
    <row r="19804" spans="7:7" x14ac:dyDescent="0.2">
      <c r="G19804" s="12"/>
    </row>
    <row r="19805" spans="7:7" x14ac:dyDescent="0.2">
      <c r="G19805" s="12"/>
    </row>
    <row r="19806" spans="7:7" x14ac:dyDescent="0.2">
      <c r="G19806" s="12"/>
    </row>
    <row r="19807" spans="7:7" x14ac:dyDescent="0.2">
      <c r="G19807" s="12"/>
    </row>
    <row r="19808" spans="7:7" x14ac:dyDescent="0.2">
      <c r="G19808" s="12"/>
    </row>
    <row r="19809" spans="7:7" x14ac:dyDescent="0.2">
      <c r="G19809" s="12"/>
    </row>
    <row r="19810" spans="7:7" x14ac:dyDescent="0.2">
      <c r="G19810" s="12"/>
    </row>
    <row r="19811" spans="7:7" x14ac:dyDescent="0.2">
      <c r="G19811" s="12"/>
    </row>
    <row r="19812" spans="7:7" x14ac:dyDescent="0.2">
      <c r="G19812" s="12"/>
    </row>
    <row r="19813" spans="7:7" x14ac:dyDescent="0.2">
      <c r="G19813" s="12"/>
    </row>
    <row r="19814" spans="7:7" x14ac:dyDescent="0.2">
      <c r="G19814" s="12"/>
    </row>
    <row r="19815" spans="7:7" x14ac:dyDescent="0.2">
      <c r="G19815" s="12"/>
    </row>
    <row r="19816" spans="7:7" x14ac:dyDescent="0.2">
      <c r="G19816" s="12"/>
    </row>
    <row r="19817" spans="7:7" x14ac:dyDescent="0.2">
      <c r="G19817" s="12"/>
    </row>
    <row r="19818" spans="7:7" x14ac:dyDescent="0.2">
      <c r="G19818" s="12"/>
    </row>
    <row r="19819" spans="7:7" x14ac:dyDescent="0.2">
      <c r="G19819" s="12"/>
    </row>
    <row r="19820" spans="7:7" x14ac:dyDescent="0.2">
      <c r="G19820" s="12"/>
    </row>
    <row r="19821" spans="7:7" x14ac:dyDescent="0.2">
      <c r="G19821" s="12"/>
    </row>
    <row r="19822" spans="7:7" x14ac:dyDescent="0.2">
      <c r="G19822" s="12"/>
    </row>
    <row r="19823" spans="7:7" x14ac:dyDescent="0.2">
      <c r="G19823" s="12"/>
    </row>
    <row r="19824" spans="7:7" x14ac:dyDescent="0.2">
      <c r="G19824" s="12"/>
    </row>
    <row r="19825" spans="7:7" x14ac:dyDescent="0.2">
      <c r="G19825" s="12"/>
    </row>
    <row r="19826" spans="7:7" x14ac:dyDescent="0.2">
      <c r="G19826" s="12"/>
    </row>
    <row r="19827" spans="7:7" x14ac:dyDescent="0.2">
      <c r="G19827" s="12"/>
    </row>
    <row r="19828" spans="7:7" x14ac:dyDescent="0.2">
      <c r="G19828" s="12"/>
    </row>
    <row r="19829" spans="7:7" x14ac:dyDescent="0.2">
      <c r="G19829" s="12"/>
    </row>
    <row r="19830" spans="7:7" x14ac:dyDescent="0.2">
      <c r="G19830" s="12"/>
    </row>
    <row r="19831" spans="7:7" x14ac:dyDescent="0.2">
      <c r="G19831" s="12"/>
    </row>
    <row r="19832" spans="7:7" x14ac:dyDescent="0.2">
      <c r="G19832" s="12"/>
    </row>
    <row r="19833" spans="7:7" x14ac:dyDescent="0.2">
      <c r="G19833" s="12"/>
    </row>
    <row r="19834" spans="7:7" x14ac:dyDescent="0.2">
      <c r="G19834" s="12"/>
    </row>
    <row r="19835" spans="7:7" x14ac:dyDescent="0.2">
      <c r="G19835" s="12"/>
    </row>
    <row r="19836" spans="7:7" x14ac:dyDescent="0.2">
      <c r="G19836" s="12"/>
    </row>
    <row r="19837" spans="7:7" x14ac:dyDescent="0.2">
      <c r="G19837" s="12"/>
    </row>
    <row r="19838" spans="7:7" x14ac:dyDescent="0.2">
      <c r="G19838" s="12"/>
    </row>
    <row r="19839" spans="7:7" x14ac:dyDescent="0.2">
      <c r="G19839" s="12"/>
    </row>
    <row r="19840" spans="7:7" x14ac:dyDescent="0.2">
      <c r="G19840" s="12"/>
    </row>
    <row r="19841" spans="7:7" x14ac:dyDescent="0.2">
      <c r="G19841" s="12"/>
    </row>
    <row r="19842" spans="7:7" x14ac:dyDescent="0.2">
      <c r="G19842" s="12"/>
    </row>
    <row r="19843" spans="7:7" x14ac:dyDescent="0.2">
      <c r="G19843" s="12"/>
    </row>
    <row r="19844" spans="7:7" x14ac:dyDescent="0.2">
      <c r="G19844" s="12"/>
    </row>
    <row r="19845" spans="7:7" x14ac:dyDescent="0.2">
      <c r="G19845" s="12"/>
    </row>
    <row r="19846" spans="7:7" x14ac:dyDescent="0.2">
      <c r="G19846" s="12"/>
    </row>
    <row r="19847" spans="7:7" x14ac:dyDescent="0.2">
      <c r="G19847" s="12"/>
    </row>
    <row r="19848" spans="7:7" x14ac:dyDescent="0.2">
      <c r="G19848" s="12"/>
    </row>
    <row r="19849" spans="7:7" x14ac:dyDescent="0.2">
      <c r="G19849" s="12"/>
    </row>
    <row r="19850" spans="7:7" x14ac:dyDescent="0.2">
      <c r="G19850" s="12"/>
    </row>
    <row r="19851" spans="7:7" x14ac:dyDescent="0.2">
      <c r="G19851" s="12"/>
    </row>
    <row r="19852" spans="7:7" x14ac:dyDescent="0.2">
      <c r="G19852" s="12"/>
    </row>
    <row r="19853" spans="7:7" x14ac:dyDescent="0.2">
      <c r="G19853" s="12"/>
    </row>
    <row r="19854" spans="7:7" x14ac:dyDescent="0.2">
      <c r="G19854" s="12"/>
    </row>
    <row r="19855" spans="7:7" x14ac:dyDescent="0.2">
      <c r="G19855" s="12"/>
    </row>
    <row r="19856" spans="7:7" x14ac:dyDescent="0.2">
      <c r="G19856" s="12"/>
    </row>
    <row r="19857" spans="7:7" x14ac:dyDescent="0.2">
      <c r="G19857" s="12"/>
    </row>
    <row r="19858" spans="7:7" x14ac:dyDescent="0.2">
      <c r="G19858" s="12"/>
    </row>
    <row r="19859" spans="7:7" x14ac:dyDescent="0.2">
      <c r="G19859" s="12"/>
    </row>
    <row r="19860" spans="7:7" x14ac:dyDescent="0.2">
      <c r="G19860" s="12"/>
    </row>
    <row r="19861" spans="7:7" x14ac:dyDescent="0.2">
      <c r="G19861" s="12"/>
    </row>
    <row r="19862" spans="7:7" x14ac:dyDescent="0.2">
      <c r="G19862" s="12"/>
    </row>
    <row r="19863" spans="7:7" x14ac:dyDescent="0.2">
      <c r="G19863" s="12"/>
    </row>
    <row r="19864" spans="7:7" x14ac:dyDescent="0.2">
      <c r="G19864" s="12"/>
    </row>
    <row r="19865" spans="7:7" x14ac:dyDescent="0.2">
      <c r="G19865" s="12"/>
    </row>
    <row r="19866" spans="7:7" x14ac:dyDescent="0.2">
      <c r="G19866" s="12"/>
    </row>
    <row r="19867" spans="7:7" x14ac:dyDescent="0.2">
      <c r="G19867" s="12"/>
    </row>
    <row r="19868" spans="7:7" x14ac:dyDescent="0.2">
      <c r="G19868" s="12"/>
    </row>
    <row r="19869" spans="7:7" x14ac:dyDescent="0.2">
      <c r="G19869" s="12"/>
    </row>
    <row r="19870" spans="7:7" x14ac:dyDescent="0.2">
      <c r="G19870" s="12"/>
    </row>
    <row r="19871" spans="7:7" x14ac:dyDescent="0.2">
      <c r="G19871" s="12"/>
    </row>
    <row r="19872" spans="7:7" x14ac:dyDescent="0.2">
      <c r="G19872" s="12"/>
    </row>
    <row r="19873" spans="7:7" x14ac:dyDescent="0.2">
      <c r="G19873" s="12"/>
    </row>
    <row r="19874" spans="7:7" x14ac:dyDescent="0.2">
      <c r="G19874" s="12"/>
    </row>
    <row r="19875" spans="7:7" x14ac:dyDescent="0.2">
      <c r="G19875" s="12"/>
    </row>
    <row r="19876" spans="7:7" x14ac:dyDescent="0.2">
      <c r="G19876" s="12"/>
    </row>
    <row r="19877" spans="7:7" x14ac:dyDescent="0.2">
      <c r="G19877" s="12"/>
    </row>
    <row r="19878" spans="7:7" x14ac:dyDescent="0.2">
      <c r="G19878" s="12"/>
    </row>
    <row r="19879" spans="7:7" x14ac:dyDescent="0.2">
      <c r="G19879" s="12"/>
    </row>
    <row r="19880" spans="7:7" x14ac:dyDescent="0.2">
      <c r="G19880" s="12"/>
    </row>
    <row r="19881" spans="7:7" x14ac:dyDescent="0.2">
      <c r="G19881" s="12"/>
    </row>
    <row r="19882" spans="7:7" x14ac:dyDescent="0.2">
      <c r="G19882" s="12"/>
    </row>
    <row r="19883" spans="7:7" x14ac:dyDescent="0.2">
      <c r="G19883" s="12"/>
    </row>
    <row r="19884" spans="7:7" x14ac:dyDescent="0.2">
      <c r="G19884" s="12"/>
    </row>
    <row r="19885" spans="7:7" x14ac:dyDescent="0.2">
      <c r="G19885" s="12"/>
    </row>
    <row r="19886" spans="7:7" x14ac:dyDescent="0.2">
      <c r="G19886" s="12"/>
    </row>
    <row r="19887" spans="7:7" x14ac:dyDescent="0.2">
      <c r="G19887" s="12"/>
    </row>
    <row r="19888" spans="7:7" x14ac:dyDescent="0.2">
      <c r="G19888" s="12"/>
    </row>
    <row r="19889" spans="7:7" x14ac:dyDescent="0.2">
      <c r="G19889" s="12"/>
    </row>
    <row r="19890" spans="7:7" x14ac:dyDescent="0.2">
      <c r="G19890" s="12"/>
    </row>
    <row r="19891" spans="7:7" x14ac:dyDescent="0.2">
      <c r="G19891" s="12"/>
    </row>
    <row r="19892" spans="7:7" x14ac:dyDescent="0.2">
      <c r="G19892" s="12"/>
    </row>
    <row r="19893" spans="7:7" x14ac:dyDescent="0.2">
      <c r="G19893" s="12"/>
    </row>
    <row r="19894" spans="7:7" x14ac:dyDescent="0.2">
      <c r="G19894" s="12"/>
    </row>
    <row r="19895" spans="7:7" x14ac:dyDescent="0.2">
      <c r="G19895" s="12"/>
    </row>
    <row r="19896" spans="7:7" x14ac:dyDescent="0.2">
      <c r="G19896" s="12"/>
    </row>
    <row r="19897" spans="7:7" x14ac:dyDescent="0.2">
      <c r="G19897" s="12"/>
    </row>
    <row r="19898" spans="7:7" x14ac:dyDescent="0.2">
      <c r="G19898" s="12"/>
    </row>
    <row r="19899" spans="7:7" x14ac:dyDescent="0.2">
      <c r="G19899" s="12"/>
    </row>
    <row r="19900" spans="7:7" x14ac:dyDescent="0.2">
      <c r="G19900" s="12"/>
    </row>
    <row r="19901" spans="7:7" x14ac:dyDescent="0.2">
      <c r="G19901" s="12"/>
    </row>
    <row r="19902" spans="7:7" x14ac:dyDescent="0.2">
      <c r="G19902" s="12"/>
    </row>
    <row r="19903" spans="7:7" x14ac:dyDescent="0.2">
      <c r="G19903" s="12"/>
    </row>
    <row r="19904" spans="7:7" x14ac:dyDescent="0.2">
      <c r="G19904" s="12"/>
    </row>
    <row r="19905" spans="7:7" x14ac:dyDescent="0.2">
      <c r="G19905" s="12"/>
    </row>
    <row r="19906" spans="7:7" x14ac:dyDescent="0.2">
      <c r="G19906" s="12"/>
    </row>
    <row r="19907" spans="7:7" x14ac:dyDescent="0.2">
      <c r="G19907" s="12"/>
    </row>
    <row r="19908" spans="7:7" x14ac:dyDescent="0.2">
      <c r="G19908" s="12"/>
    </row>
    <row r="19909" spans="7:7" x14ac:dyDescent="0.2">
      <c r="G19909" s="12"/>
    </row>
    <row r="19910" spans="7:7" x14ac:dyDescent="0.2">
      <c r="G19910" s="12"/>
    </row>
    <row r="19911" spans="7:7" x14ac:dyDescent="0.2">
      <c r="G19911" s="12"/>
    </row>
    <row r="19912" spans="7:7" x14ac:dyDescent="0.2">
      <c r="G19912" s="12"/>
    </row>
    <row r="19913" spans="7:7" x14ac:dyDescent="0.2">
      <c r="G19913" s="12"/>
    </row>
    <row r="19914" spans="7:7" x14ac:dyDescent="0.2">
      <c r="G19914" s="12"/>
    </row>
    <row r="19915" spans="7:7" x14ac:dyDescent="0.2">
      <c r="G19915" s="12"/>
    </row>
    <row r="19916" spans="7:7" x14ac:dyDescent="0.2">
      <c r="G19916" s="12"/>
    </row>
    <row r="19917" spans="7:7" x14ac:dyDescent="0.2">
      <c r="G19917" s="12"/>
    </row>
    <row r="19918" spans="7:7" x14ac:dyDescent="0.2">
      <c r="G19918" s="12"/>
    </row>
    <row r="19919" spans="7:7" x14ac:dyDescent="0.2">
      <c r="G19919" s="12"/>
    </row>
    <row r="19920" spans="7:7" x14ac:dyDescent="0.2">
      <c r="G19920" s="12"/>
    </row>
    <row r="19921" spans="7:7" x14ac:dyDescent="0.2">
      <c r="G19921" s="12"/>
    </row>
    <row r="19922" spans="7:7" x14ac:dyDescent="0.2">
      <c r="G19922" s="12"/>
    </row>
    <row r="19923" spans="7:7" x14ac:dyDescent="0.2">
      <c r="G19923" s="12"/>
    </row>
    <row r="19924" spans="7:7" x14ac:dyDescent="0.2">
      <c r="G19924" s="12"/>
    </row>
    <row r="19925" spans="7:7" x14ac:dyDescent="0.2">
      <c r="G19925" s="12"/>
    </row>
    <row r="19926" spans="7:7" x14ac:dyDescent="0.2">
      <c r="G19926" s="12"/>
    </row>
    <row r="19927" spans="7:7" x14ac:dyDescent="0.2">
      <c r="G19927" s="12"/>
    </row>
    <row r="19928" spans="7:7" x14ac:dyDescent="0.2">
      <c r="G19928" s="12"/>
    </row>
    <row r="19929" spans="7:7" x14ac:dyDescent="0.2">
      <c r="G19929" s="12"/>
    </row>
    <row r="19930" spans="7:7" x14ac:dyDescent="0.2">
      <c r="G19930" s="12"/>
    </row>
    <row r="19931" spans="7:7" x14ac:dyDescent="0.2">
      <c r="G19931" s="12"/>
    </row>
    <row r="19932" spans="7:7" x14ac:dyDescent="0.2">
      <c r="G19932" s="12"/>
    </row>
    <row r="19933" spans="7:7" x14ac:dyDescent="0.2">
      <c r="G19933" s="12"/>
    </row>
    <row r="19934" spans="7:7" x14ac:dyDescent="0.2">
      <c r="G19934" s="12"/>
    </row>
    <row r="19935" spans="7:7" x14ac:dyDescent="0.2">
      <c r="G19935" s="12"/>
    </row>
    <row r="19936" spans="7:7" x14ac:dyDescent="0.2">
      <c r="G19936" s="12"/>
    </row>
    <row r="19937" spans="7:7" x14ac:dyDescent="0.2">
      <c r="G19937" s="12"/>
    </row>
    <row r="19938" spans="7:7" x14ac:dyDescent="0.2">
      <c r="G19938" s="12"/>
    </row>
    <row r="19939" spans="7:7" x14ac:dyDescent="0.2">
      <c r="G19939" s="12"/>
    </row>
    <row r="19940" spans="7:7" x14ac:dyDescent="0.2">
      <c r="G19940" s="12"/>
    </row>
    <row r="19941" spans="7:7" x14ac:dyDescent="0.2">
      <c r="G19941" s="12"/>
    </row>
    <row r="19942" spans="7:7" x14ac:dyDescent="0.2">
      <c r="G19942" s="12"/>
    </row>
    <row r="19943" spans="7:7" x14ac:dyDescent="0.2">
      <c r="G19943" s="12"/>
    </row>
    <row r="19944" spans="7:7" x14ac:dyDescent="0.2">
      <c r="G19944" s="12"/>
    </row>
    <row r="19945" spans="7:7" x14ac:dyDescent="0.2">
      <c r="G19945" s="12"/>
    </row>
    <row r="19946" spans="7:7" x14ac:dyDescent="0.2">
      <c r="G19946" s="12"/>
    </row>
    <row r="19947" spans="7:7" x14ac:dyDescent="0.2">
      <c r="G19947" s="12"/>
    </row>
    <row r="19948" spans="7:7" x14ac:dyDescent="0.2">
      <c r="G19948" s="12"/>
    </row>
    <row r="19949" spans="7:7" x14ac:dyDescent="0.2">
      <c r="G19949" s="12"/>
    </row>
    <row r="19950" spans="7:7" x14ac:dyDescent="0.2">
      <c r="G19950" s="12"/>
    </row>
    <row r="19951" spans="7:7" x14ac:dyDescent="0.2">
      <c r="G19951" s="12"/>
    </row>
    <row r="19952" spans="7:7" x14ac:dyDescent="0.2">
      <c r="G19952" s="12"/>
    </row>
    <row r="19953" spans="7:7" x14ac:dyDescent="0.2">
      <c r="G19953" s="12"/>
    </row>
    <row r="19954" spans="7:7" x14ac:dyDescent="0.2">
      <c r="G19954" s="12"/>
    </row>
    <row r="19955" spans="7:7" x14ac:dyDescent="0.2">
      <c r="G19955" s="12"/>
    </row>
    <row r="19956" spans="7:7" x14ac:dyDescent="0.2">
      <c r="G19956" s="12"/>
    </row>
    <row r="19957" spans="7:7" x14ac:dyDescent="0.2">
      <c r="G19957" s="12"/>
    </row>
    <row r="19958" spans="7:7" x14ac:dyDescent="0.2">
      <c r="G19958" s="12"/>
    </row>
    <row r="19959" spans="7:7" x14ac:dyDescent="0.2">
      <c r="G19959" s="12"/>
    </row>
    <row r="19960" spans="7:7" x14ac:dyDescent="0.2">
      <c r="G19960" s="12"/>
    </row>
    <row r="19961" spans="7:7" x14ac:dyDescent="0.2">
      <c r="G19961" s="12"/>
    </row>
    <row r="19962" spans="7:7" x14ac:dyDescent="0.2">
      <c r="G19962" s="12"/>
    </row>
    <row r="19963" spans="7:7" x14ac:dyDescent="0.2">
      <c r="G19963" s="12"/>
    </row>
    <row r="19964" spans="7:7" x14ac:dyDescent="0.2">
      <c r="G19964" s="12"/>
    </row>
    <row r="19965" spans="7:7" x14ac:dyDescent="0.2">
      <c r="G19965" s="12"/>
    </row>
    <row r="19966" spans="7:7" x14ac:dyDescent="0.2">
      <c r="G19966" s="12"/>
    </row>
    <row r="19967" spans="7:7" x14ac:dyDescent="0.2">
      <c r="G19967" s="12"/>
    </row>
    <row r="19968" spans="7:7" x14ac:dyDescent="0.2">
      <c r="G19968" s="12"/>
    </row>
    <row r="19969" spans="7:7" x14ac:dyDescent="0.2">
      <c r="G19969" s="12"/>
    </row>
    <row r="19970" spans="7:7" x14ac:dyDescent="0.2">
      <c r="G19970" s="12"/>
    </row>
    <row r="19971" spans="7:7" x14ac:dyDescent="0.2">
      <c r="G19971" s="12"/>
    </row>
    <row r="19972" spans="7:7" x14ac:dyDescent="0.2">
      <c r="G19972" s="12"/>
    </row>
    <row r="19973" spans="7:7" x14ac:dyDescent="0.2">
      <c r="G19973" s="12"/>
    </row>
    <row r="19974" spans="7:7" x14ac:dyDescent="0.2">
      <c r="G19974" s="12"/>
    </row>
    <row r="19975" spans="7:7" x14ac:dyDescent="0.2">
      <c r="G19975" s="12"/>
    </row>
    <row r="19976" spans="7:7" x14ac:dyDescent="0.2">
      <c r="G19976" s="12"/>
    </row>
    <row r="19977" spans="7:7" x14ac:dyDescent="0.2">
      <c r="G19977" s="12"/>
    </row>
    <row r="19978" spans="7:7" x14ac:dyDescent="0.2">
      <c r="G19978" s="12"/>
    </row>
    <row r="19979" spans="7:7" x14ac:dyDescent="0.2">
      <c r="G19979" s="12"/>
    </row>
    <row r="19980" spans="7:7" x14ac:dyDescent="0.2">
      <c r="G19980" s="12"/>
    </row>
    <row r="19981" spans="7:7" x14ac:dyDescent="0.2">
      <c r="G19981" s="12"/>
    </row>
    <row r="19982" spans="7:7" x14ac:dyDescent="0.2">
      <c r="G19982" s="12"/>
    </row>
    <row r="19983" spans="7:7" x14ac:dyDescent="0.2">
      <c r="G19983" s="12"/>
    </row>
    <row r="19984" spans="7:7" x14ac:dyDescent="0.2">
      <c r="G19984" s="12"/>
    </row>
    <row r="19985" spans="7:7" x14ac:dyDescent="0.2">
      <c r="G19985" s="12"/>
    </row>
    <row r="19986" spans="7:7" x14ac:dyDescent="0.2">
      <c r="G19986" s="12"/>
    </row>
    <row r="19987" spans="7:7" x14ac:dyDescent="0.2">
      <c r="G19987" s="12"/>
    </row>
    <row r="19988" spans="7:7" x14ac:dyDescent="0.2">
      <c r="G19988" s="12"/>
    </row>
    <row r="19989" spans="7:7" x14ac:dyDescent="0.2">
      <c r="G19989" s="12"/>
    </row>
    <row r="19990" spans="7:7" x14ac:dyDescent="0.2">
      <c r="G19990" s="12"/>
    </row>
    <row r="19991" spans="7:7" x14ac:dyDescent="0.2">
      <c r="G19991" s="12"/>
    </row>
    <row r="19992" spans="7:7" x14ac:dyDescent="0.2">
      <c r="G19992" s="12"/>
    </row>
    <row r="19993" spans="7:7" x14ac:dyDescent="0.2">
      <c r="G19993" s="12"/>
    </row>
    <row r="19994" spans="7:7" x14ac:dyDescent="0.2">
      <c r="G19994" s="12"/>
    </row>
    <row r="19995" spans="7:7" x14ac:dyDescent="0.2">
      <c r="G19995" s="12"/>
    </row>
    <row r="19996" spans="7:7" x14ac:dyDescent="0.2">
      <c r="G19996" s="12"/>
    </row>
    <row r="19997" spans="7:7" x14ac:dyDescent="0.2">
      <c r="G19997" s="12"/>
    </row>
    <row r="19998" spans="7:7" x14ac:dyDescent="0.2">
      <c r="G19998" s="12"/>
    </row>
    <row r="19999" spans="7:7" x14ac:dyDescent="0.2">
      <c r="G19999" s="12"/>
    </row>
    <row r="20000" spans="7:7" x14ac:dyDescent="0.2">
      <c r="G20000" s="12"/>
    </row>
    <row r="20001" spans="7:7" x14ac:dyDescent="0.2">
      <c r="G20001" s="12"/>
    </row>
    <row r="20002" spans="7:7" x14ac:dyDescent="0.2">
      <c r="G20002" s="12"/>
    </row>
    <row r="20003" spans="7:7" x14ac:dyDescent="0.2">
      <c r="G20003" s="12"/>
    </row>
    <row r="20004" spans="7:7" x14ac:dyDescent="0.2">
      <c r="G20004" s="12"/>
    </row>
    <row r="20005" spans="7:7" x14ac:dyDescent="0.2">
      <c r="G20005" s="12"/>
    </row>
    <row r="20006" spans="7:7" x14ac:dyDescent="0.2">
      <c r="G20006" s="12"/>
    </row>
    <row r="20007" spans="7:7" x14ac:dyDescent="0.2">
      <c r="G20007" s="12"/>
    </row>
    <row r="20008" spans="7:7" x14ac:dyDescent="0.2">
      <c r="G20008" s="12"/>
    </row>
    <row r="20009" spans="7:7" x14ac:dyDescent="0.2">
      <c r="G20009" s="12"/>
    </row>
    <row r="20010" spans="7:7" x14ac:dyDescent="0.2">
      <c r="G20010" s="12"/>
    </row>
    <row r="20011" spans="7:7" x14ac:dyDescent="0.2">
      <c r="G20011" s="12"/>
    </row>
    <row r="20012" spans="7:7" x14ac:dyDescent="0.2">
      <c r="G20012" s="12"/>
    </row>
    <row r="20013" spans="7:7" x14ac:dyDescent="0.2">
      <c r="G20013" s="12"/>
    </row>
    <row r="20014" spans="7:7" x14ac:dyDescent="0.2">
      <c r="G20014" s="12"/>
    </row>
    <row r="20015" spans="7:7" x14ac:dyDescent="0.2">
      <c r="G20015" s="12"/>
    </row>
    <row r="20016" spans="7:7" x14ac:dyDescent="0.2">
      <c r="G20016" s="12"/>
    </row>
    <row r="20017" spans="7:7" x14ac:dyDescent="0.2">
      <c r="G20017" s="12"/>
    </row>
    <row r="20018" spans="7:7" x14ac:dyDescent="0.2">
      <c r="G20018" s="12"/>
    </row>
    <row r="20019" spans="7:7" x14ac:dyDescent="0.2">
      <c r="G20019" s="12"/>
    </row>
    <row r="20020" spans="7:7" x14ac:dyDescent="0.2">
      <c r="G20020" s="12"/>
    </row>
    <row r="20021" spans="7:7" x14ac:dyDescent="0.2">
      <c r="G20021" s="12"/>
    </row>
    <row r="20022" spans="7:7" x14ac:dyDescent="0.2">
      <c r="G20022" s="12"/>
    </row>
    <row r="20023" spans="7:7" x14ac:dyDescent="0.2">
      <c r="G20023" s="12"/>
    </row>
    <row r="20024" spans="7:7" x14ac:dyDescent="0.2">
      <c r="G20024" s="12"/>
    </row>
    <row r="20025" spans="7:7" x14ac:dyDescent="0.2">
      <c r="G20025" s="12"/>
    </row>
    <row r="20026" spans="7:7" x14ac:dyDescent="0.2">
      <c r="G20026" s="12"/>
    </row>
    <row r="20027" spans="7:7" x14ac:dyDescent="0.2">
      <c r="G20027" s="12"/>
    </row>
    <row r="20028" spans="7:7" x14ac:dyDescent="0.2">
      <c r="G20028" s="12"/>
    </row>
    <row r="20029" spans="7:7" x14ac:dyDescent="0.2">
      <c r="G20029" s="12"/>
    </row>
    <row r="20030" spans="7:7" x14ac:dyDescent="0.2">
      <c r="G20030" s="12"/>
    </row>
    <row r="20031" spans="7:7" x14ac:dyDescent="0.2">
      <c r="G20031" s="12"/>
    </row>
    <row r="20032" spans="7:7" x14ac:dyDescent="0.2">
      <c r="G20032" s="12"/>
    </row>
    <row r="20033" spans="7:7" x14ac:dyDescent="0.2">
      <c r="G20033" s="12"/>
    </row>
    <row r="20034" spans="7:7" x14ac:dyDescent="0.2">
      <c r="G20034" s="12"/>
    </row>
    <row r="20035" spans="7:7" x14ac:dyDescent="0.2">
      <c r="G20035" s="12"/>
    </row>
    <row r="20036" spans="7:7" x14ac:dyDescent="0.2">
      <c r="G20036" s="12"/>
    </row>
    <row r="20037" spans="7:7" x14ac:dyDescent="0.2">
      <c r="G20037" s="12"/>
    </row>
    <row r="20038" spans="7:7" x14ac:dyDescent="0.2">
      <c r="G20038" s="12"/>
    </row>
    <row r="20039" spans="7:7" x14ac:dyDescent="0.2">
      <c r="G20039" s="12"/>
    </row>
    <row r="20040" spans="7:7" x14ac:dyDescent="0.2">
      <c r="G20040" s="12"/>
    </row>
    <row r="20041" spans="7:7" x14ac:dyDescent="0.2">
      <c r="G20041" s="12"/>
    </row>
    <row r="20042" spans="7:7" x14ac:dyDescent="0.2">
      <c r="G20042" s="12"/>
    </row>
    <row r="20043" spans="7:7" x14ac:dyDescent="0.2">
      <c r="G20043" s="12"/>
    </row>
    <row r="20044" spans="7:7" x14ac:dyDescent="0.2">
      <c r="G20044" s="12"/>
    </row>
    <row r="20045" spans="7:7" x14ac:dyDescent="0.2">
      <c r="G20045" s="12"/>
    </row>
    <row r="20046" spans="7:7" x14ac:dyDescent="0.2">
      <c r="G20046" s="12"/>
    </row>
    <row r="20047" spans="7:7" x14ac:dyDescent="0.2">
      <c r="G20047" s="12"/>
    </row>
    <row r="20048" spans="7:7" x14ac:dyDescent="0.2">
      <c r="G20048" s="12"/>
    </row>
    <row r="20049" spans="7:7" x14ac:dyDescent="0.2">
      <c r="G20049" s="12"/>
    </row>
    <row r="20050" spans="7:7" x14ac:dyDescent="0.2">
      <c r="G20050" s="12"/>
    </row>
    <row r="20051" spans="7:7" x14ac:dyDescent="0.2">
      <c r="G20051" s="12"/>
    </row>
    <row r="20052" spans="7:7" x14ac:dyDescent="0.2">
      <c r="G20052" s="12"/>
    </row>
    <row r="20053" spans="7:7" x14ac:dyDescent="0.2">
      <c r="G20053" s="12"/>
    </row>
    <row r="20054" spans="7:7" x14ac:dyDescent="0.2">
      <c r="G20054" s="12"/>
    </row>
    <row r="20055" spans="7:7" x14ac:dyDescent="0.2">
      <c r="G20055" s="12"/>
    </row>
    <row r="20056" spans="7:7" x14ac:dyDescent="0.2">
      <c r="G20056" s="12"/>
    </row>
    <row r="20057" spans="7:7" x14ac:dyDescent="0.2">
      <c r="G20057" s="12"/>
    </row>
    <row r="20058" spans="7:7" x14ac:dyDescent="0.2">
      <c r="G20058" s="12"/>
    </row>
    <row r="20059" spans="7:7" x14ac:dyDescent="0.2">
      <c r="G20059" s="12"/>
    </row>
    <row r="20060" spans="7:7" x14ac:dyDescent="0.2">
      <c r="G20060" s="12"/>
    </row>
    <row r="20061" spans="7:7" x14ac:dyDescent="0.2">
      <c r="G20061" s="12"/>
    </row>
    <row r="20062" spans="7:7" x14ac:dyDescent="0.2">
      <c r="G20062" s="12"/>
    </row>
    <row r="20063" spans="7:7" x14ac:dyDescent="0.2">
      <c r="G20063" s="12"/>
    </row>
    <row r="20064" spans="7:7" x14ac:dyDescent="0.2">
      <c r="G20064" s="12"/>
    </row>
    <row r="20065" spans="7:7" x14ac:dyDescent="0.2">
      <c r="G20065" s="12"/>
    </row>
    <row r="20066" spans="7:7" x14ac:dyDescent="0.2">
      <c r="G20066" s="12"/>
    </row>
    <row r="20067" spans="7:7" x14ac:dyDescent="0.2">
      <c r="G20067" s="12"/>
    </row>
    <row r="20068" spans="7:7" x14ac:dyDescent="0.2">
      <c r="G20068" s="12"/>
    </row>
    <row r="20069" spans="7:7" x14ac:dyDescent="0.2">
      <c r="G20069" s="12"/>
    </row>
    <row r="20070" spans="7:7" x14ac:dyDescent="0.2">
      <c r="G20070" s="12"/>
    </row>
    <row r="20071" spans="7:7" x14ac:dyDescent="0.2">
      <c r="G20071" s="12"/>
    </row>
    <row r="20072" spans="7:7" x14ac:dyDescent="0.2">
      <c r="G20072" s="12"/>
    </row>
    <row r="20073" spans="7:7" x14ac:dyDescent="0.2">
      <c r="G20073" s="12"/>
    </row>
    <row r="20074" spans="7:7" x14ac:dyDescent="0.2">
      <c r="G20074" s="12"/>
    </row>
    <row r="20075" spans="7:7" x14ac:dyDescent="0.2">
      <c r="G20075" s="12"/>
    </row>
    <row r="20076" spans="7:7" x14ac:dyDescent="0.2">
      <c r="G20076" s="12"/>
    </row>
    <row r="20077" spans="7:7" x14ac:dyDescent="0.2">
      <c r="G20077" s="12"/>
    </row>
    <row r="20078" spans="7:7" x14ac:dyDescent="0.2">
      <c r="G20078" s="12"/>
    </row>
    <row r="20079" spans="7:7" x14ac:dyDescent="0.2">
      <c r="G20079" s="12"/>
    </row>
    <row r="20080" spans="7:7" x14ac:dyDescent="0.2">
      <c r="G20080" s="12"/>
    </row>
    <row r="20081" spans="7:7" x14ac:dyDescent="0.2">
      <c r="G20081" s="12"/>
    </row>
    <row r="20082" spans="7:7" x14ac:dyDescent="0.2">
      <c r="G20082" s="12"/>
    </row>
    <row r="20083" spans="7:7" x14ac:dyDescent="0.2">
      <c r="G20083" s="12"/>
    </row>
    <row r="20084" spans="7:7" x14ac:dyDescent="0.2">
      <c r="G20084" s="12"/>
    </row>
    <row r="20085" spans="7:7" x14ac:dyDescent="0.2">
      <c r="G20085" s="12"/>
    </row>
    <row r="20086" spans="7:7" x14ac:dyDescent="0.2">
      <c r="G20086" s="12"/>
    </row>
    <row r="20087" spans="7:7" x14ac:dyDescent="0.2">
      <c r="G20087" s="12"/>
    </row>
    <row r="20088" spans="7:7" x14ac:dyDescent="0.2">
      <c r="G20088" s="12"/>
    </row>
    <row r="20089" spans="7:7" x14ac:dyDescent="0.2">
      <c r="G20089" s="12"/>
    </row>
    <row r="20090" spans="7:7" x14ac:dyDescent="0.2">
      <c r="G20090" s="12"/>
    </row>
    <row r="20091" spans="7:7" x14ac:dyDescent="0.2">
      <c r="G20091" s="12"/>
    </row>
    <row r="20092" spans="7:7" x14ac:dyDescent="0.2">
      <c r="G20092" s="12"/>
    </row>
    <row r="20093" spans="7:7" x14ac:dyDescent="0.2">
      <c r="G20093" s="12"/>
    </row>
    <row r="20094" spans="7:7" x14ac:dyDescent="0.2">
      <c r="G20094" s="12"/>
    </row>
    <row r="20095" spans="7:7" x14ac:dyDescent="0.2">
      <c r="G20095" s="12"/>
    </row>
    <row r="20096" spans="7:7" x14ac:dyDescent="0.2">
      <c r="G20096" s="12"/>
    </row>
    <row r="20097" spans="7:7" x14ac:dyDescent="0.2">
      <c r="G20097" s="12"/>
    </row>
    <row r="20098" spans="7:7" x14ac:dyDescent="0.2">
      <c r="G20098" s="12"/>
    </row>
    <row r="20099" spans="7:7" x14ac:dyDescent="0.2">
      <c r="G20099" s="12"/>
    </row>
    <row r="20100" spans="7:7" x14ac:dyDescent="0.2">
      <c r="G20100" s="12"/>
    </row>
    <row r="20101" spans="7:7" x14ac:dyDescent="0.2">
      <c r="G20101" s="12"/>
    </row>
    <row r="20102" spans="7:7" x14ac:dyDescent="0.2">
      <c r="G20102" s="12"/>
    </row>
    <row r="20103" spans="7:7" x14ac:dyDescent="0.2">
      <c r="G20103" s="12"/>
    </row>
    <row r="20104" spans="7:7" x14ac:dyDescent="0.2">
      <c r="G20104" s="12"/>
    </row>
    <row r="20105" spans="7:7" x14ac:dyDescent="0.2">
      <c r="G20105" s="12"/>
    </row>
    <row r="20106" spans="7:7" x14ac:dyDescent="0.2">
      <c r="G20106" s="12"/>
    </row>
    <row r="20107" spans="7:7" x14ac:dyDescent="0.2">
      <c r="G20107" s="12"/>
    </row>
    <row r="20108" spans="7:7" x14ac:dyDescent="0.2">
      <c r="G20108" s="12"/>
    </row>
    <row r="20109" spans="7:7" x14ac:dyDescent="0.2">
      <c r="G20109" s="12"/>
    </row>
    <row r="20110" spans="7:7" x14ac:dyDescent="0.2">
      <c r="G20110" s="12"/>
    </row>
    <row r="20111" spans="7:7" x14ac:dyDescent="0.2">
      <c r="G20111" s="12"/>
    </row>
    <row r="20112" spans="7:7" x14ac:dyDescent="0.2">
      <c r="G20112" s="12"/>
    </row>
    <row r="20113" spans="7:7" x14ac:dyDescent="0.2">
      <c r="G20113" s="12"/>
    </row>
    <row r="20114" spans="7:7" x14ac:dyDescent="0.2">
      <c r="G20114" s="12"/>
    </row>
    <row r="20115" spans="7:7" x14ac:dyDescent="0.2">
      <c r="G20115" s="12"/>
    </row>
    <row r="20116" spans="7:7" x14ac:dyDescent="0.2">
      <c r="G20116" s="12"/>
    </row>
    <row r="20117" spans="7:7" x14ac:dyDescent="0.2">
      <c r="G20117" s="12"/>
    </row>
    <row r="20118" spans="7:7" x14ac:dyDescent="0.2">
      <c r="G20118" s="12"/>
    </row>
    <row r="20119" spans="7:7" x14ac:dyDescent="0.2">
      <c r="G20119" s="12"/>
    </row>
    <row r="20120" spans="7:7" x14ac:dyDescent="0.2">
      <c r="G20120" s="12"/>
    </row>
    <row r="20121" spans="7:7" x14ac:dyDescent="0.2">
      <c r="G20121" s="12"/>
    </row>
    <row r="20122" spans="7:7" x14ac:dyDescent="0.2">
      <c r="G20122" s="12"/>
    </row>
    <row r="20123" spans="7:7" x14ac:dyDescent="0.2">
      <c r="G20123" s="12"/>
    </row>
    <row r="20124" spans="7:7" x14ac:dyDescent="0.2">
      <c r="G20124" s="12"/>
    </row>
    <row r="20125" spans="7:7" x14ac:dyDescent="0.2">
      <c r="G20125" s="12"/>
    </row>
    <row r="20126" spans="7:7" x14ac:dyDescent="0.2">
      <c r="G20126" s="12"/>
    </row>
    <row r="20127" spans="7:7" x14ac:dyDescent="0.2">
      <c r="G20127" s="12"/>
    </row>
    <row r="20128" spans="7:7" x14ac:dyDescent="0.2">
      <c r="G20128" s="12"/>
    </row>
    <row r="20129" spans="7:7" x14ac:dyDescent="0.2">
      <c r="G20129" s="12"/>
    </row>
    <row r="20130" spans="7:7" x14ac:dyDescent="0.2">
      <c r="G20130" s="12"/>
    </row>
    <row r="20131" spans="7:7" x14ac:dyDescent="0.2">
      <c r="G20131" s="12"/>
    </row>
    <row r="20132" spans="7:7" x14ac:dyDescent="0.2">
      <c r="G20132" s="12"/>
    </row>
    <row r="20133" spans="7:7" x14ac:dyDescent="0.2">
      <c r="G20133" s="12"/>
    </row>
    <row r="20134" spans="7:7" x14ac:dyDescent="0.2">
      <c r="G20134" s="12"/>
    </row>
    <row r="20135" spans="7:7" x14ac:dyDescent="0.2">
      <c r="G20135" s="12"/>
    </row>
    <row r="20136" spans="7:7" x14ac:dyDescent="0.2">
      <c r="G20136" s="12"/>
    </row>
    <row r="20137" spans="7:7" x14ac:dyDescent="0.2">
      <c r="G20137" s="12"/>
    </row>
    <row r="20138" spans="7:7" x14ac:dyDescent="0.2">
      <c r="G20138" s="12"/>
    </row>
    <row r="20139" spans="7:7" x14ac:dyDescent="0.2">
      <c r="G20139" s="12"/>
    </row>
    <row r="20140" spans="7:7" x14ac:dyDescent="0.2">
      <c r="G20140" s="12"/>
    </row>
    <row r="20141" spans="7:7" x14ac:dyDescent="0.2">
      <c r="G20141" s="12"/>
    </row>
    <row r="20142" spans="7:7" x14ac:dyDescent="0.2">
      <c r="G20142" s="12"/>
    </row>
    <row r="20143" spans="7:7" x14ac:dyDescent="0.2">
      <c r="G20143" s="12"/>
    </row>
    <row r="20144" spans="7:7" x14ac:dyDescent="0.2">
      <c r="G20144" s="12"/>
    </row>
    <row r="20145" spans="7:7" x14ac:dyDescent="0.2">
      <c r="G20145" s="12"/>
    </row>
    <row r="20146" spans="7:7" x14ac:dyDescent="0.2">
      <c r="G20146" s="12"/>
    </row>
    <row r="20147" spans="7:7" x14ac:dyDescent="0.2">
      <c r="G20147" s="12"/>
    </row>
    <row r="20148" spans="7:7" x14ac:dyDescent="0.2">
      <c r="G20148" s="12"/>
    </row>
    <row r="20149" spans="7:7" x14ac:dyDescent="0.2">
      <c r="G20149" s="12"/>
    </row>
    <row r="20150" spans="7:7" x14ac:dyDescent="0.2">
      <c r="G20150" s="12"/>
    </row>
    <row r="20151" spans="7:7" x14ac:dyDescent="0.2">
      <c r="G20151" s="12"/>
    </row>
    <row r="20152" spans="7:7" x14ac:dyDescent="0.2">
      <c r="G20152" s="12"/>
    </row>
    <row r="20153" spans="7:7" x14ac:dyDescent="0.2">
      <c r="G20153" s="12"/>
    </row>
    <row r="20154" spans="7:7" x14ac:dyDescent="0.2">
      <c r="G20154" s="12"/>
    </row>
    <row r="20155" spans="7:7" x14ac:dyDescent="0.2">
      <c r="G20155" s="12"/>
    </row>
    <row r="20156" spans="7:7" x14ac:dyDescent="0.2">
      <c r="G20156" s="12"/>
    </row>
    <row r="20157" spans="7:7" x14ac:dyDescent="0.2">
      <c r="G20157" s="12"/>
    </row>
    <row r="20158" spans="7:7" x14ac:dyDescent="0.2">
      <c r="G20158" s="12"/>
    </row>
    <row r="20159" spans="7:7" x14ac:dyDescent="0.2">
      <c r="G20159" s="12"/>
    </row>
    <row r="20160" spans="7:7" x14ac:dyDescent="0.2">
      <c r="G20160" s="12"/>
    </row>
    <row r="20161" spans="7:7" x14ac:dyDescent="0.2">
      <c r="G20161" s="12"/>
    </row>
    <row r="20162" spans="7:7" x14ac:dyDescent="0.2">
      <c r="G20162" s="12"/>
    </row>
    <row r="20163" spans="7:7" x14ac:dyDescent="0.2">
      <c r="G20163" s="12"/>
    </row>
    <row r="20164" spans="7:7" x14ac:dyDescent="0.2">
      <c r="G20164" s="12"/>
    </row>
    <row r="20165" spans="7:7" x14ac:dyDescent="0.2">
      <c r="G20165" s="12"/>
    </row>
    <row r="20166" spans="7:7" x14ac:dyDescent="0.2">
      <c r="G20166" s="12"/>
    </row>
    <row r="20167" spans="7:7" x14ac:dyDescent="0.2">
      <c r="G20167" s="12"/>
    </row>
    <row r="20168" spans="7:7" x14ac:dyDescent="0.2">
      <c r="G20168" s="12"/>
    </row>
    <row r="20169" spans="7:7" x14ac:dyDescent="0.2">
      <c r="G20169" s="12"/>
    </row>
    <row r="20170" spans="7:7" x14ac:dyDescent="0.2">
      <c r="G20170" s="12"/>
    </row>
    <row r="20171" spans="7:7" x14ac:dyDescent="0.2">
      <c r="G20171" s="12"/>
    </row>
    <row r="20172" spans="7:7" x14ac:dyDescent="0.2">
      <c r="G20172" s="12"/>
    </row>
    <row r="20173" spans="7:7" x14ac:dyDescent="0.2">
      <c r="G20173" s="12"/>
    </row>
    <row r="20174" spans="7:7" x14ac:dyDescent="0.2">
      <c r="G20174" s="12"/>
    </row>
    <row r="20175" spans="7:7" x14ac:dyDescent="0.2">
      <c r="G20175" s="12"/>
    </row>
    <row r="20176" spans="7:7" x14ac:dyDescent="0.2">
      <c r="G20176" s="12"/>
    </row>
    <row r="20177" spans="7:7" x14ac:dyDescent="0.2">
      <c r="G20177" s="12"/>
    </row>
    <row r="20178" spans="7:7" x14ac:dyDescent="0.2">
      <c r="G20178" s="12"/>
    </row>
    <row r="20179" spans="7:7" x14ac:dyDescent="0.2">
      <c r="G20179" s="12"/>
    </row>
    <row r="20180" spans="7:7" x14ac:dyDescent="0.2">
      <c r="G20180" s="12"/>
    </row>
    <row r="20181" spans="7:7" x14ac:dyDescent="0.2">
      <c r="G20181" s="12"/>
    </row>
    <row r="20182" spans="7:7" x14ac:dyDescent="0.2">
      <c r="G20182" s="12"/>
    </row>
    <row r="20183" spans="7:7" x14ac:dyDescent="0.2">
      <c r="G20183" s="12"/>
    </row>
    <row r="20184" spans="7:7" x14ac:dyDescent="0.2">
      <c r="G20184" s="12"/>
    </row>
    <row r="20185" spans="7:7" x14ac:dyDescent="0.2">
      <c r="G20185" s="12"/>
    </row>
    <row r="20186" spans="7:7" x14ac:dyDescent="0.2">
      <c r="G20186" s="12"/>
    </row>
    <row r="20187" spans="7:7" x14ac:dyDescent="0.2">
      <c r="G20187" s="12"/>
    </row>
    <row r="20188" spans="7:7" x14ac:dyDescent="0.2">
      <c r="G20188" s="12"/>
    </row>
    <row r="20189" spans="7:7" x14ac:dyDescent="0.2">
      <c r="G20189" s="12"/>
    </row>
    <row r="20190" spans="7:7" x14ac:dyDescent="0.2">
      <c r="G20190" s="12"/>
    </row>
    <row r="20191" spans="7:7" x14ac:dyDescent="0.2">
      <c r="G20191" s="12"/>
    </row>
    <row r="20192" spans="7:7" x14ac:dyDescent="0.2">
      <c r="G20192" s="12"/>
    </row>
    <row r="20193" spans="7:7" x14ac:dyDescent="0.2">
      <c r="G20193" s="12"/>
    </row>
    <row r="20194" spans="7:7" x14ac:dyDescent="0.2">
      <c r="G20194" s="12"/>
    </row>
    <row r="20195" spans="7:7" x14ac:dyDescent="0.2">
      <c r="G20195" s="12"/>
    </row>
    <row r="20196" spans="7:7" x14ac:dyDescent="0.2">
      <c r="G20196" s="12"/>
    </row>
    <row r="20197" spans="7:7" x14ac:dyDescent="0.2">
      <c r="G20197" s="12"/>
    </row>
    <row r="20198" spans="7:7" x14ac:dyDescent="0.2">
      <c r="G20198" s="12"/>
    </row>
    <row r="20199" spans="7:7" x14ac:dyDescent="0.2">
      <c r="G20199" s="12"/>
    </row>
    <row r="20200" spans="7:7" x14ac:dyDescent="0.2">
      <c r="G20200" s="12"/>
    </row>
    <row r="20201" spans="7:7" x14ac:dyDescent="0.2">
      <c r="G20201" s="12"/>
    </row>
    <row r="20202" spans="7:7" x14ac:dyDescent="0.2">
      <c r="G20202" s="12"/>
    </row>
    <row r="20203" spans="7:7" x14ac:dyDescent="0.2">
      <c r="G20203" s="12"/>
    </row>
    <row r="20204" spans="7:7" x14ac:dyDescent="0.2">
      <c r="G20204" s="12"/>
    </row>
    <row r="20205" spans="7:7" x14ac:dyDescent="0.2">
      <c r="G20205" s="12"/>
    </row>
    <row r="20206" spans="7:7" x14ac:dyDescent="0.2">
      <c r="G20206" s="12"/>
    </row>
    <row r="20207" spans="7:7" x14ac:dyDescent="0.2">
      <c r="G20207" s="12"/>
    </row>
    <row r="20208" spans="7:7" x14ac:dyDescent="0.2">
      <c r="G20208" s="12"/>
    </row>
    <row r="20209" spans="7:7" x14ac:dyDescent="0.2">
      <c r="G20209" s="12"/>
    </row>
    <row r="20210" spans="7:7" x14ac:dyDescent="0.2">
      <c r="G20210" s="12"/>
    </row>
    <row r="20211" spans="7:7" x14ac:dyDescent="0.2">
      <c r="G20211" s="12"/>
    </row>
    <row r="20212" spans="7:7" x14ac:dyDescent="0.2">
      <c r="G20212" s="12"/>
    </row>
    <row r="20213" spans="7:7" x14ac:dyDescent="0.2">
      <c r="G20213" s="12"/>
    </row>
    <row r="20214" spans="7:7" x14ac:dyDescent="0.2">
      <c r="G20214" s="12"/>
    </row>
    <row r="20215" spans="7:7" x14ac:dyDescent="0.2">
      <c r="G20215" s="12"/>
    </row>
    <row r="20216" spans="7:7" x14ac:dyDescent="0.2">
      <c r="G20216" s="12"/>
    </row>
    <row r="20217" spans="7:7" x14ac:dyDescent="0.2">
      <c r="G20217" s="12"/>
    </row>
    <row r="20218" spans="7:7" x14ac:dyDescent="0.2">
      <c r="G20218" s="12"/>
    </row>
    <row r="20219" spans="7:7" x14ac:dyDescent="0.2">
      <c r="G20219" s="12"/>
    </row>
    <row r="20220" spans="7:7" x14ac:dyDescent="0.2">
      <c r="G20220" s="12"/>
    </row>
    <row r="20221" spans="7:7" x14ac:dyDescent="0.2">
      <c r="G20221" s="12"/>
    </row>
    <row r="20222" spans="7:7" x14ac:dyDescent="0.2">
      <c r="G20222" s="12"/>
    </row>
    <row r="20223" spans="7:7" x14ac:dyDescent="0.2">
      <c r="G20223" s="12"/>
    </row>
    <row r="20224" spans="7:7" x14ac:dyDescent="0.2">
      <c r="G20224" s="12"/>
    </row>
    <row r="20225" spans="7:7" x14ac:dyDescent="0.2">
      <c r="G20225" s="12"/>
    </row>
    <row r="20226" spans="7:7" x14ac:dyDescent="0.2">
      <c r="G20226" s="12"/>
    </row>
    <row r="20227" spans="7:7" x14ac:dyDescent="0.2">
      <c r="G20227" s="12"/>
    </row>
    <row r="20228" spans="7:7" x14ac:dyDescent="0.2">
      <c r="G20228" s="12"/>
    </row>
    <row r="20229" spans="7:7" x14ac:dyDescent="0.2">
      <c r="G20229" s="12"/>
    </row>
    <row r="20230" spans="7:7" x14ac:dyDescent="0.2">
      <c r="G20230" s="12"/>
    </row>
    <row r="20231" spans="7:7" x14ac:dyDescent="0.2">
      <c r="G20231" s="12"/>
    </row>
    <row r="20232" spans="7:7" x14ac:dyDescent="0.2">
      <c r="G20232" s="12"/>
    </row>
    <row r="20233" spans="7:7" x14ac:dyDescent="0.2">
      <c r="G20233" s="12"/>
    </row>
    <row r="20234" spans="7:7" x14ac:dyDescent="0.2">
      <c r="G20234" s="12"/>
    </row>
    <row r="20235" spans="7:7" x14ac:dyDescent="0.2">
      <c r="G20235" s="12"/>
    </row>
    <row r="20236" spans="7:7" x14ac:dyDescent="0.2">
      <c r="G20236" s="12"/>
    </row>
    <row r="20237" spans="7:7" x14ac:dyDescent="0.2">
      <c r="G20237" s="12"/>
    </row>
    <row r="20238" spans="7:7" x14ac:dyDescent="0.2">
      <c r="G20238" s="12"/>
    </row>
    <row r="20239" spans="7:7" x14ac:dyDescent="0.2">
      <c r="G20239" s="12"/>
    </row>
    <row r="20240" spans="7:7" x14ac:dyDescent="0.2">
      <c r="G20240" s="12"/>
    </row>
    <row r="20241" spans="7:7" x14ac:dyDescent="0.2">
      <c r="G20241" s="12"/>
    </row>
    <row r="20242" spans="7:7" x14ac:dyDescent="0.2">
      <c r="G20242" s="12"/>
    </row>
    <row r="20243" spans="7:7" x14ac:dyDescent="0.2">
      <c r="G20243" s="12"/>
    </row>
    <row r="20244" spans="7:7" x14ac:dyDescent="0.2">
      <c r="G20244" s="12"/>
    </row>
    <row r="20245" spans="7:7" x14ac:dyDescent="0.2">
      <c r="G20245" s="12"/>
    </row>
    <row r="20246" spans="7:7" x14ac:dyDescent="0.2">
      <c r="G20246" s="12"/>
    </row>
    <row r="20247" spans="7:7" x14ac:dyDescent="0.2">
      <c r="G20247" s="12"/>
    </row>
    <row r="20248" spans="7:7" x14ac:dyDescent="0.2">
      <c r="G20248" s="12"/>
    </row>
    <row r="20249" spans="7:7" x14ac:dyDescent="0.2">
      <c r="G20249" s="12"/>
    </row>
    <row r="20250" spans="7:7" x14ac:dyDescent="0.2">
      <c r="G20250" s="12"/>
    </row>
    <row r="20251" spans="7:7" x14ac:dyDescent="0.2">
      <c r="G20251" s="12"/>
    </row>
    <row r="20252" spans="7:7" x14ac:dyDescent="0.2">
      <c r="G20252" s="12"/>
    </row>
    <row r="20253" spans="7:7" x14ac:dyDescent="0.2">
      <c r="G20253" s="12"/>
    </row>
    <row r="20254" spans="7:7" x14ac:dyDescent="0.2">
      <c r="G20254" s="12"/>
    </row>
    <row r="20255" spans="7:7" x14ac:dyDescent="0.2">
      <c r="G20255" s="12"/>
    </row>
    <row r="20256" spans="7:7" x14ac:dyDescent="0.2">
      <c r="G20256" s="12"/>
    </row>
    <row r="20257" spans="7:7" x14ac:dyDescent="0.2">
      <c r="G20257" s="12"/>
    </row>
    <row r="20258" spans="7:7" x14ac:dyDescent="0.2">
      <c r="G20258" s="12"/>
    </row>
    <row r="20259" spans="7:7" x14ac:dyDescent="0.2">
      <c r="G20259" s="12"/>
    </row>
    <row r="20260" spans="7:7" x14ac:dyDescent="0.2">
      <c r="G20260" s="12"/>
    </row>
    <row r="20261" spans="7:7" x14ac:dyDescent="0.2">
      <c r="G20261" s="12"/>
    </row>
    <row r="20262" spans="7:7" x14ac:dyDescent="0.2">
      <c r="G20262" s="12"/>
    </row>
    <row r="20263" spans="7:7" x14ac:dyDescent="0.2">
      <c r="G20263" s="12"/>
    </row>
    <row r="20264" spans="7:7" x14ac:dyDescent="0.2">
      <c r="G20264" s="12"/>
    </row>
    <row r="20265" spans="7:7" x14ac:dyDescent="0.2">
      <c r="G20265" s="12"/>
    </row>
    <row r="20266" spans="7:7" x14ac:dyDescent="0.2">
      <c r="G20266" s="12"/>
    </row>
    <row r="20267" spans="7:7" x14ac:dyDescent="0.2">
      <c r="G20267" s="12"/>
    </row>
    <row r="20268" spans="7:7" x14ac:dyDescent="0.2">
      <c r="G20268" s="12"/>
    </row>
    <row r="20269" spans="7:7" x14ac:dyDescent="0.2">
      <c r="G20269" s="12"/>
    </row>
    <row r="20270" spans="7:7" x14ac:dyDescent="0.2">
      <c r="G20270" s="12"/>
    </row>
    <row r="20271" spans="7:7" x14ac:dyDescent="0.2">
      <c r="G20271" s="12"/>
    </row>
    <row r="20272" spans="7:7" x14ac:dyDescent="0.2">
      <c r="G20272" s="12"/>
    </row>
    <row r="20273" spans="7:7" x14ac:dyDescent="0.2">
      <c r="G20273" s="12"/>
    </row>
    <row r="20274" spans="7:7" x14ac:dyDescent="0.2">
      <c r="G20274" s="12"/>
    </row>
    <row r="20275" spans="7:7" x14ac:dyDescent="0.2">
      <c r="G20275" s="12"/>
    </row>
    <row r="20276" spans="7:7" x14ac:dyDescent="0.2">
      <c r="G20276" s="12"/>
    </row>
    <row r="20277" spans="7:7" x14ac:dyDescent="0.2">
      <c r="G20277" s="12"/>
    </row>
    <row r="20278" spans="7:7" x14ac:dyDescent="0.2">
      <c r="G20278" s="12"/>
    </row>
    <row r="20279" spans="7:7" x14ac:dyDescent="0.2">
      <c r="G20279" s="12"/>
    </row>
    <row r="20280" spans="7:7" x14ac:dyDescent="0.2">
      <c r="G20280" s="12"/>
    </row>
    <row r="20281" spans="7:7" x14ac:dyDescent="0.2">
      <c r="G20281" s="12"/>
    </row>
    <row r="20282" spans="7:7" x14ac:dyDescent="0.2">
      <c r="G20282" s="12"/>
    </row>
    <row r="20283" spans="7:7" x14ac:dyDescent="0.2">
      <c r="G20283" s="12"/>
    </row>
    <row r="20284" spans="7:7" x14ac:dyDescent="0.2">
      <c r="G20284" s="12"/>
    </row>
    <row r="20285" spans="7:7" x14ac:dyDescent="0.2">
      <c r="G20285" s="12"/>
    </row>
    <row r="20286" spans="7:7" x14ac:dyDescent="0.2">
      <c r="G20286" s="12"/>
    </row>
    <row r="20287" spans="7:7" x14ac:dyDescent="0.2">
      <c r="G20287" s="12"/>
    </row>
    <row r="20288" spans="7:7" x14ac:dyDescent="0.2">
      <c r="G20288" s="12"/>
    </row>
    <row r="20289" spans="7:7" x14ac:dyDescent="0.2">
      <c r="G20289" s="12"/>
    </row>
    <row r="20290" spans="7:7" x14ac:dyDescent="0.2">
      <c r="G20290" s="12"/>
    </row>
    <row r="20291" spans="7:7" x14ac:dyDescent="0.2">
      <c r="G20291" s="12"/>
    </row>
    <row r="20292" spans="7:7" x14ac:dyDescent="0.2">
      <c r="G20292" s="12"/>
    </row>
    <row r="20293" spans="7:7" x14ac:dyDescent="0.2">
      <c r="G20293" s="12"/>
    </row>
    <row r="20294" spans="7:7" x14ac:dyDescent="0.2">
      <c r="G20294" s="12"/>
    </row>
    <row r="20295" spans="7:7" x14ac:dyDescent="0.2">
      <c r="G20295" s="12"/>
    </row>
    <row r="20296" spans="7:7" x14ac:dyDescent="0.2">
      <c r="G20296" s="12"/>
    </row>
    <row r="20297" spans="7:7" x14ac:dyDescent="0.2">
      <c r="G20297" s="12"/>
    </row>
    <row r="20298" spans="7:7" x14ac:dyDescent="0.2">
      <c r="G20298" s="12"/>
    </row>
    <row r="20299" spans="7:7" x14ac:dyDescent="0.2">
      <c r="G20299" s="12"/>
    </row>
    <row r="20300" spans="7:7" x14ac:dyDescent="0.2">
      <c r="G20300" s="12"/>
    </row>
    <row r="20301" spans="7:7" x14ac:dyDescent="0.2">
      <c r="G20301" s="12"/>
    </row>
    <row r="20302" spans="7:7" x14ac:dyDescent="0.2">
      <c r="G20302" s="12"/>
    </row>
    <row r="20303" spans="7:7" x14ac:dyDescent="0.2">
      <c r="G20303" s="12"/>
    </row>
    <row r="20304" spans="7:7" x14ac:dyDescent="0.2">
      <c r="G20304" s="12"/>
    </row>
    <row r="20305" spans="7:7" x14ac:dyDescent="0.2">
      <c r="G20305" s="12"/>
    </row>
    <row r="20306" spans="7:7" x14ac:dyDescent="0.2">
      <c r="G20306" s="12"/>
    </row>
    <row r="20307" spans="7:7" x14ac:dyDescent="0.2">
      <c r="G20307" s="12"/>
    </row>
    <row r="20308" spans="7:7" x14ac:dyDescent="0.2">
      <c r="G20308" s="12"/>
    </row>
    <row r="20309" spans="7:7" x14ac:dyDescent="0.2">
      <c r="G20309" s="12"/>
    </row>
    <row r="20310" spans="7:7" x14ac:dyDescent="0.2">
      <c r="G20310" s="12"/>
    </row>
    <row r="20311" spans="7:7" x14ac:dyDescent="0.2">
      <c r="G20311" s="12"/>
    </row>
    <row r="20312" spans="7:7" x14ac:dyDescent="0.2">
      <c r="G20312" s="12"/>
    </row>
    <row r="20313" spans="7:7" x14ac:dyDescent="0.2">
      <c r="G20313" s="12"/>
    </row>
    <row r="20314" spans="7:7" x14ac:dyDescent="0.2">
      <c r="G20314" s="12"/>
    </row>
    <row r="20315" spans="7:7" x14ac:dyDescent="0.2">
      <c r="G20315" s="12"/>
    </row>
    <row r="20316" spans="7:7" x14ac:dyDescent="0.2">
      <c r="G20316" s="12"/>
    </row>
    <row r="20317" spans="7:7" x14ac:dyDescent="0.2">
      <c r="G20317" s="12"/>
    </row>
    <row r="20318" spans="7:7" x14ac:dyDescent="0.2">
      <c r="G20318" s="12"/>
    </row>
    <row r="20319" spans="7:7" x14ac:dyDescent="0.2">
      <c r="G20319" s="12"/>
    </row>
    <row r="20320" spans="7:7" x14ac:dyDescent="0.2">
      <c r="G20320" s="12"/>
    </row>
    <row r="20321" spans="7:7" x14ac:dyDescent="0.2">
      <c r="G20321" s="12"/>
    </row>
    <row r="20322" spans="7:7" x14ac:dyDescent="0.2">
      <c r="G20322" s="12"/>
    </row>
    <row r="20323" spans="7:7" x14ac:dyDescent="0.2">
      <c r="G20323" s="12"/>
    </row>
    <row r="20324" spans="7:7" x14ac:dyDescent="0.2">
      <c r="G20324" s="12"/>
    </row>
    <row r="20325" spans="7:7" x14ac:dyDescent="0.2">
      <c r="G20325" s="12"/>
    </row>
    <row r="20326" spans="7:7" x14ac:dyDescent="0.2">
      <c r="G20326" s="12"/>
    </row>
    <row r="20327" spans="7:7" x14ac:dyDescent="0.2">
      <c r="G20327" s="12"/>
    </row>
    <row r="20328" spans="7:7" x14ac:dyDescent="0.2">
      <c r="G20328" s="12"/>
    </row>
    <row r="20329" spans="7:7" x14ac:dyDescent="0.2">
      <c r="G20329" s="12"/>
    </row>
    <row r="20330" spans="7:7" x14ac:dyDescent="0.2">
      <c r="G20330" s="12"/>
    </row>
    <row r="20331" spans="7:7" x14ac:dyDescent="0.2">
      <c r="G20331" s="12"/>
    </row>
    <row r="20332" spans="7:7" x14ac:dyDescent="0.2">
      <c r="G20332" s="12"/>
    </row>
    <row r="20333" spans="7:7" x14ac:dyDescent="0.2">
      <c r="G20333" s="12"/>
    </row>
    <row r="20334" spans="7:7" x14ac:dyDescent="0.2">
      <c r="G20334" s="12"/>
    </row>
    <row r="20335" spans="7:7" x14ac:dyDescent="0.2">
      <c r="G20335" s="12"/>
    </row>
    <row r="20336" spans="7:7" x14ac:dyDescent="0.2">
      <c r="G20336" s="12"/>
    </row>
    <row r="20337" spans="7:7" x14ac:dyDescent="0.2">
      <c r="G20337" s="12"/>
    </row>
    <row r="20338" spans="7:7" x14ac:dyDescent="0.2">
      <c r="G20338" s="12"/>
    </row>
    <row r="20339" spans="7:7" x14ac:dyDescent="0.2">
      <c r="G20339" s="12"/>
    </row>
    <row r="20340" spans="7:7" x14ac:dyDescent="0.2">
      <c r="G20340" s="12"/>
    </row>
    <row r="20341" spans="7:7" x14ac:dyDescent="0.2">
      <c r="G20341" s="12"/>
    </row>
    <row r="20342" spans="7:7" x14ac:dyDescent="0.2">
      <c r="G20342" s="12"/>
    </row>
    <row r="20343" spans="7:7" x14ac:dyDescent="0.2">
      <c r="G20343" s="12"/>
    </row>
    <row r="20344" spans="7:7" x14ac:dyDescent="0.2">
      <c r="G20344" s="12"/>
    </row>
    <row r="20345" spans="7:7" x14ac:dyDescent="0.2">
      <c r="G20345" s="12"/>
    </row>
    <row r="20346" spans="7:7" x14ac:dyDescent="0.2">
      <c r="G20346" s="12"/>
    </row>
    <row r="20347" spans="7:7" x14ac:dyDescent="0.2">
      <c r="G20347" s="12"/>
    </row>
    <row r="20348" spans="7:7" x14ac:dyDescent="0.2">
      <c r="G20348" s="12"/>
    </row>
    <row r="20349" spans="7:7" x14ac:dyDescent="0.2">
      <c r="G20349" s="12"/>
    </row>
    <row r="20350" spans="7:7" x14ac:dyDescent="0.2">
      <c r="G20350" s="12"/>
    </row>
    <row r="20351" spans="7:7" x14ac:dyDescent="0.2">
      <c r="G20351" s="12"/>
    </row>
    <row r="20352" spans="7:7" x14ac:dyDescent="0.2">
      <c r="G20352" s="12"/>
    </row>
    <row r="20353" spans="7:7" x14ac:dyDescent="0.2">
      <c r="G20353" s="12"/>
    </row>
    <row r="20354" spans="7:7" x14ac:dyDescent="0.2">
      <c r="G20354" s="12"/>
    </row>
    <row r="20355" spans="7:7" x14ac:dyDescent="0.2">
      <c r="G20355" s="12"/>
    </row>
    <row r="20356" spans="7:7" x14ac:dyDescent="0.2">
      <c r="G20356" s="12"/>
    </row>
    <row r="20357" spans="7:7" x14ac:dyDescent="0.2">
      <c r="G20357" s="12"/>
    </row>
    <row r="20358" spans="7:7" x14ac:dyDescent="0.2">
      <c r="G20358" s="12"/>
    </row>
    <row r="20359" spans="7:7" x14ac:dyDescent="0.2">
      <c r="G20359" s="12"/>
    </row>
    <row r="20360" spans="7:7" x14ac:dyDescent="0.2">
      <c r="G20360" s="12"/>
    </row>
    <row r="20361" spans="7:7" x14ac:dyDescent="0.2">
      <c r="G20361" s="12"/>
    </row>
    <row r="20362" spans="7:7" x14ac:dyDescent="0.2">
      <c r="G20362" s="12"/>
    </row>
    <row r="20363" spans="7:7" x14ac:dyDescent="0.2">
      <c r="G20363" s="12"/>
    </row>
    <row r="20364" spans="7:7" x14ac:dyDescent="0.2">
      <c r="G20364" s="12"/>
    </row>
    <row r="20365" spans="7:7" x14ac:dyDescent="0.2">
      <c r="G20365" s="12"/>
    </row>
    <row r="20366" spans="7:7" x14ac:dyDescent="0.2">
      <c r="G20366" s="12"/>
    </row>
    <row r="20367" spans="7:7" x14ac:dyDescent="0.2">
      <c r="G20367" s="12"/>
    </row>
    <row r="20368" spans="7:7" x14ac:dyDescent="0.2">
      <c r="G20368" s="12"/>
    </row>
    <row r="20369" spans="7:7" x14ac:dyDescent="0.2">
      <c r="G20369" s="12"/>
    </row>
    <row r="20370" spans="7:7" x14ac:dyDescent="0.2">
      <c r="G20370" s="12"/>
    </row>
    <row r="20371" spans="7:7" x14ac:dyDescent="0.2">
      <c r="G20371" s="12"/>
    </row>
    <row r="20372" spans="7:7" x14ac:dyDescent="0.2">
      <c r="G20372" s="12"/>
    </row>
    <row r="20373" spans="7:7" x14ac:dyDescent="0.2">
      <c r="G20373" s="12"/>
    </row>
    <row r="20374" spans="7:7" x14ac:dyDescent="0.2">
      <c r="G20374" s="12"/>
    </row>
    <row r="20375" spans="7:7" x14ac:dyDescent="0.2">
      <c r="G20375" s="12"/>
    </row>
    <row r="20376" spans="7:7" x14ac:dyDescent="0.2">
      <c r="G20376" s="12"/>
    </row>
    <row r="20377" spans="7:7" x14ac:dyDescent="0.2">
      <c r="G20377" s="12"/>
    </row>
    <row r="20378" spans="7:7" x14ac:dyDescent="0.2">
      <c r="G20378" s="12"/>
    </row>
    <row r="20379" spans="7:7" x14ac:dyDescent="0.2">
      <c r="G20379" s="12"/>
    </row>
    <row r="20380" spans="7:7" x14ac:dyDescent="0.2">
      <c r="G20380" s="12"/>
    </row>
    <row r="20381" spans="7:7" x14ac:dyDescent="0.2">
      <c r="G20381" s="12"/>
    </row>
    <row r="20382" spans="7:7" x14ac:dyDescent="0.2">
      <c r="G20382" s="12"/>
    </row>
    <row r="20383" spans="7:7" x14ac:dyDescent="0.2">
      <c r="G20383" s="12"/>
    </row>
    <row r="20384" spans="7:7" x14ac:dyDescent="0.2">
      <c r="G20384" s="12"/>
    </row>
    <row r="20385" spans="7:7" x14ac:dyDescent="0.2">
      <c r="G20385" s="12"/>
    </row>
    <row r="20386" spans="7:7" x14ac:dyDescent="0.2">
      <c r="G20386" s="12"/>
    </row>
    <row r="20387" spans="7:7" x14ac:dyDescent="0.2">
      <c r="G20387" s="12"/>
    </row>
    <row r="20388" spans="7:7" x14ac:dyDescent="0.2">
      <c r="G20388" s="12"/>
    </row>
    <row r="20389" spans="7:7" x14ac:dyDescent="0.2">
      <c r="G20389" s="12"/>
    </row>
    <row r="20390" spans="7:7" x14ac:dyDescent="0.2">
      <c r="G20390" s="12"/>
    </row>
    <row r="20391" spans="7:7" x14ac:dyDescent="0.2">
      <c r="G20391" s="12"/>
    </row>
    <row r="20392" spans="7:7" x14ac:dyDescent="0.2">
      <c r="G20392" s="12"/>
    </row>
    <row r="20393" spans="7:7" x14ac:dyDescent="0.2">
      <c r="G20393" s="12"/>
    </row>
    <row r="20394" spans="7:7" x14ac:dyDescent="0.2">
      <c r="G20394" s="12"/>
    </row>
    <row r="20395" spans="7:7" x14ac:dyDescent="0.2">
      <c r="G20395" s="12"/>
    </row>
    <row r="20396" spans="7:7" x14ac:dyDescent="0.2">
      <c r="G20396" s="12"/>
    </row>
    <row r="20397" spans="7:7" x14ac:dyDescent="0.2">
      <c r="G20397" s="12"/>
    </row>
    <row r="20398" spans="7:7" x14ac:dyDescent="0.2">
      <c r="G20398" s="12"/>
    </row>
    <row r="20399" spans="7:7" x14ac:dyDescent="0.2">
      <c r="G20399" s="12"/>
    </row>
    <row r="20400" spans="7:7" x14ac:dyDescent="0.2">
      <c r="G20400" s="12"/>
    </row>
    <row r="20401" spans="7:7" x14ac:dyDescent="0.2">
      <c r="G20401" s="12"/>
    </row>
    <row r="20402" spans="7:7" x14ac:dyDescent="0.2">
      <c r="G20402" s="12"/>
    </row>
    <row r="20403" spans="7:7" x14ac:dyDescent="0.2">
      <c r="G20403" s="12"/>
    </row>
    <row r="20404" spans="7:7" x14ac:dyDescent="0.2">
      <c r="G20404" s="12"/>
    </row>
    <row r="20405" spans="7:7" x14ac:dyDescent="0.2">
      <c r="G20405" s="12"/>
    </row>
    <row r="20406" spans="7:7" x14ac:dyDescent="0.2">
      <c r="G20406" s="12"/>
    </row>
    <row r="20407" spans="7:7" x14ac:dyDescent="0.2">
      <c r="G20407" s="12"/>
    </row>
    <row r="20408" spans="7:7" x14ac:dyDescent="0.2">
      <c r="G20408" s="12"/>
    </row>
    <row r="20409" spans="7:7" x14ac:dyDescent="0.2">
      <c r="G20409" s="12"/>
    </row>
    <row r="20410" spans="7:7" x14ac:dyDescent="0.2">
      <c r="G20410" s="12"/>
    </row>
    <row r="20411" spans="7:7" x14ac:dyDescent="0.2">
      <c r="G20411" s="12"/>
    </row>
    <row r="20412" spans="7:7" x14ac:dyDescent="0.2">
      <c r="G20412" s="12"/>
    </row>
    <row r="20413" spans="7:7" x14ac:dyDescent="0.2">
      <c r="G20413" s="12"/>
    </row>
    <row r="20414" spans="7:7" x14ac:dyDescent="0.2">
      <c r="G20414" s="12"/>
    </row>
    <row r="20415" spans="7:7" x14ac:dyDescent="0.2">
      <c r="G20415" s="12"/>
    </row>
    <row r="20416" spans="7:7" x14ac:dyDescent="0.2">
      <c r="G20416" s="12"/>
    </row>
    <row r="20417" spans="7:7" x14ac:dyDescent="0.2">
      <c r="G20417" s="12"/>
    </row>
    <row r="20418" spans="7:7" x14ac:dyDescent="0.2">
      <c r="G20418" s="12"/>
    </row>
    <row r="20419" spans="7:7" x14ac:dyDescent="0.2">
      <c r="G20419" s="12"/>
    </row>
    <row r="20420" spans="7:7" x14ac:dyDescent="0.2">
      <c r="G20420" s="12"/>
    </row>
    <row r="20421" spans="7:7" x14ac:dyDescent="0.2">
      <c r="G20421" s="12"/>
    </row>
    <row r="20422" spans="7:7" x14ac:dyDescent="0.2">
      <c r="G20422" s="12"/>
    </row>
    <row r="20423" spans="7:7" x14ac:dyDescent="0.2">
      <c r="G20423" s="12"/>
    </row>
    <row r="20424" spans="7:7" x14ac:dyDescent="0.2">
      <c r="G20424" s="12"/>
    </row>
    <row r="20425" spans="7:7" x14ac:dyDescent="0.2">
      <c r="G20425" s="12"/>
    </row>
    <row r="20426" spans="7:7" x14ac:dyDescent="0.2">
      <c r="G20426" s="12"/>
    </row>
    <row r="20427" spans="7:7" x14ac:dyDescent="0.2">
      <c r="G20427" s="12"/>
    </row>
    <row r="20428" spans="7:7" x14ac:dyDescent="0.2">
      <c r="G20428" s="12"/>
    </row>
    <row r="20429" spans="7:7" x14ac:dyDescent="0.2">
      <c r="G20429" s="12"/>
    </row>
    <row r="20430" spans="7:7" x14ac:dyDescent="0.2">
      <c r="G20430" s="12"/>
    </row>
    <row r="20431" spans="7:7" x14ac:dyDescent="0.2">
      <c r="G20431" s="12"/>
    </row>
    <row r="20432" spans="7:7" x14ac:dyDescent="0.2">
      <c r="G20432" s="12"/>
    </row>
    <row r="20433" spans="7:7" x14ac:dyDescent="0.2">
      <c r="G20433" s="12"/>
    </row>
    <row r="20434" spans="7:7" x14ac:dyDescent="0.2">
      <c r="G20434" s="12"/>
    </row>
    <row r="20435" spans="7:7" x14ac:dyDescent="0.2">
      <c r="G20435" s="12"/>
    </row>
    <row r="20436" spans="7:7" x14ac:dyDescent="0.2">
      <c r="G20436" s="12"/>
    </row>
    <row r="20437" spans="7:7" x14ac:dyDescent="0.2">
      <c r="G20437" s="12"/>
    </row>
    <row r="20438" spans="7:7" x14ac:dyDescent="0.2">
      <c r="G20438" s="12"/>
    </row>
    <row r="20439" spans="7:7" x14ac:dyDescent="0.2">
      <c r="G20439" s="12"/>
    </row>
    <row r="20440" spans="7:7" x14ac:dyDescent="0.2">
      <c r="G20440" s="12"/>
    </row>
    <row r="20441" spans="7:7" x14ac:dyDescent="0.2">
      <c r="G20441" s="12"/>
    </row>
    <row r="20442" spans="7:7" x14ac:dyDescent="0.2">
      <c r="G20442" s="12"/>
    </row>
    <row r="20443" spans="7:7" x14ac:dyDescent="0.2">
      <c r="G20443" s="12"/>
    </row>
    <row r="20444" spans="7:7" x14ac:dyDescent="0.2">
      <c r="G20444" s="12"/>
    </row>
    <row r="20445" spans="7:7" x14ac:dyDescent="0.2">
      <c r="G20445" s="12"/>
    </row>
    <row r="20446" spans="7:7" x14ac:dyDescent="0.2">
      <c r="G20446" s="12"/>
    </row>
    <row r="20447" spans="7:7" x14ac:dyDescent="0.2">
      <c r="G20447" s="12"/>
    </row>
    <row r="20448" spans="7:7" x14ac:dyDescent="0.2">
      <c r="G20448" s="12"/>
    </row>
    <row r="20449" spans="7:7" x14ac:dyDescent="0.2">
      <c r="G20449" s="12"/>
    </row>
    <row r="20450" spans="7:7" x14ac:dyDescent="0.2">
      <c r="G20450" s="12"/>
    </row>
    <row r="20451" spans="7:7" x14ac:dyDescent="0.2">
      <c r="G20451" s="12"/>
    </row>
    <row r="20452" spans="7:7" x14ac:dyDescent="0.2">
      <c r="G20452" s="12"/>
    </row>
    <row r="20453" spans="7:7" x14ac:dyDescent="0.2">
      <c r="G20453" s="12"/>
    </row>
    <row r="20454" spans="7:7" x14ac:dyDescent="0.2">
      <c r="G20454" s="12"/>
    </row>
    <row r="20455" spans="7:7" x14ac:dyDescent="0.2">
      <c r="G20455" s="12"/>
    </row>
    <row r="20456" spans="7:7" x14ac:dyDescent="0.2">
      <c r="G20456" s="12"/>
    </row>
    <row r="20457" spans="7:7" x14ac:dyDescent="0.2">
      <c r="G20457" s="12"/>
    </row>
    <row r="20458" spans="7:7" x14ac:dyDescent="0.2">
      <c r="G20458" s="12"/>
    </row>
    <row r="20459" spans="7:7" x14ac:dyDescent="0.2">
      <c r="G20459" s="12"/>
    </row>
    <row r="20460" spans="7:7" x14ac:dyDescent="0.2">
      <c r="G20460" s="12"/>
    </row>
    <row r="20461" spans="7:7" x14ac:dyDescent="0.2">
      <c r="G20461" s="12"/>
    </row>
    <row r="20462" spans="7:7" x14ac:dyDescent="0.2">
      <c r="G20462" s="12"/>
    </row>
    <row r="20463" spans="7:7" x14ac:dyDescent="0.2">
      <c r="G20463" s="12"/>
    </row>
    <row r="20464" spans="7:7" x14ac:dyDescent="0.2">
      <c r="G20464" s="12"/>
    </row>
    <row r="20465" spans="7:7" x14ac:dyDescent="0.2">
      <c r="G20465" s="12"/>
    </row>
    <row r="20466" spans="7:7" x14ac:dyDescent="0.2">
      <c r="G20466" s="12"/>
    </row>
    <row r="20467" spans="7:7" x14ac:dyDescent="0.2">
      <c r="G20467" s="12"/>
    </row>
    <row r="20468" spans="7:7" x14ac:dyDescent="0.2">
      <c r="G20468" s="12"/>
    </row>
    <row r="20469" spans="7:7" x14ac:dyDescent="0.2">
      <c r="G20469" s="12"/>
    </row>
    <row r="20470" spans="7:7" x14ac:dyDescent="0.2">
      <c r="G20470" s="12"/>
    </row>
    <row r="20471" spans="7:7" x14ac:dyDescent="0.2">
      <c r="G20471" s="12"/>
    </row>
    <row r="20472" spans="7:7" x14ac:dyDescent="0.2">
      <c r="G20472" s="12"/>
    </row>
    <row r="20473" spans="7:7" x14ac:dyDescent="0.2">
      <c r="G20473" s="12"/>
    </row>
    <row r="20474" spans="7:7" x14ac:dyDescent="0.2">
      <c r="G20474" s="12"/>
    </row>
    <row r="20475" spans="7:7" x14ac:dyDescent="0.2">
      <c r="G20475" s="12"/>
    </row>
    <row r="20476" spans="7:7" x14ac:dyDescent="0.2">
      <c r="G20476" s="12"/>
    </row>
    <row r="20477" spans="7:7" x14ac:dyDescent="0.2">
      <c r="G20477" s="12"/>
    </row>
    <row r="20478" spans="7:7" x14ac:dyDescent="0.2">
      <c r="G20478" s="12"/>
    </row>
    <row r="20479" spans="7:7" x14ac:dyDescent="0.2">
      <c r="G20479" s="12"/>
    </row>
    <row r="20480" spans="7:7" x14ac:dyDescent="0.2">
      <c r="G20480" s="12"/>
    </row>
    <row r="20481" spans="7:7" x14ac:dyDescent="0.2">
      <c r="G20481" s="12"/>
    </row>
    <row r="20482" spans="7:7" x14ac:dyDescent="0.2">
      <c r="G20482" s="12"/>
    </row>
    <row r="20483" spans="7:7" x14ac:dyDescent="0.2">
      <c r="G20483" s="12"/>
    </row>
    <row r="20484" spans="7:7" x14ac:dyDescent="0.2">
      <c r="G20484" s="12"/>
    </row>
    <row r="20485" spans="7:7" x14ac:dyDescent="0.2">
      <c r="G20485" s="12"/>
    </row>
    <row r="20486" spans="7:7" x14ac:dyDescent="0.2">
      <c r="G20486" s="12"/>
    </row>
    <row r="20487" spans="7:7" x14ac:dyDescent="0.2">
      <c r="G20487" s="12"/>
    </row>
    <row r="20488" spans="7:7" x14ac:dyDescent="0.2">
      <c r="G20488" s="12"/>
    </row>
    <row r="20489" spans="7:7" x14ac:dyDescent="0.2">
      <c r="G20489" s="12"/>
    </row>
    <row r="20490" spans="7:7" x14ac:dyDescent="0.2">
      <c r="G20490" s="12"/>
    </row>
    <row r="20491" spans="7:7" x14ac:dyDescent="0.2">
      <c r="G20491" s="12"/>
    </row>
    <row r="20492" spans="7:7" x14ac:dyDescent="0.2">
      <c r="G20492" s="12"/>
    </row>
    <row r="20493" spans="7:7" x14ac:dyDescent="0.2">
      <c r="G20493" s="12"/>
    </row>
    <row r="20494" spans="7:7" x14ac:dyDescent="0.2">
      <c r="G20494" s="12"/>
    </row>
    <row r="20495" spans="7:7" x14ac:dyDescent="0.2">
      <c r="G20495" s="12"/>
    </row>
    <row r="20496" spans="7:7" x14ac:dyDescent="0.2">
      <c r="G20496" s="12"/>
    </row>
    <row r="20497" spans="7:7" x14ac:dyDescent="0.2">
      <c r="G20497" s="12"/>
    </row>
    <row r="20498" spans="7:7" x14ac:dyDescent="0.2">
      <c r="G20498" s="12"/>
    </row>
    <row r="20499" spans="7:7" x14ac:dyDescent="0.2">
      <c r="G20499" s="12"/>
    </row>
    <row r="20500" spans="7:7" x14ac:dyDescent="0.2">
      <c r="G20500" s="12"/>
    </row>
    <row r="20501" spans="7:7" x14ac:dyDescent="0.2">
      <c r="G20501" s="12"/>
    </row>
    <row r="20502" spans="7:7" x14ac:dyDescent="0.2">
      <c r="G20502" s="12"/>
    </row>
    <row r="20503" spans="7:7" x14ac:dyDescent="0.2">
      <c r="G20503" s="12"/>
    </row>
    <row r="20504" spans="7:7" x14ac:dyDescent="0.2">
      <c r="G20504" s="12"/>
    </row>
    <row r="20505" spans="7:7" x14ac:dyDescent="0.2">
      <c r="G20505" s="12"/>
    </row>
    <row r="20506" spans="7:7" x14ac:dyDescent="0.2">
      <c r="G20506" s="12"/>
    </row>
    <row r="20507" spans="7:7" x14ac:dyDescent="0.2">
      <c r="G20507" s="12"/>
    </row>
    <row r="20508" spans="7:7" x14ac:dyDescent="0.2">
      <c r="G20508" s="12"/>
    </row>
    <row r="20509" spans="7:7" x14ac:dyDescent="0.2">
      <c r="G20509" s="12"/>
    </row>
    <row r="20510" spans="7:7" x14ac:dyDescent="0.2">
      <c r="G20510" s="12"/>
    </row>
    <row r="20511" spans="7:7" x14ac:dyDescent="0.2">
      <c r="G20511" s="12"/>
    </row>
    <row r="20512" spans="7:7" x14ac:dyDescent="0.2">
      <c r="G20512" s="12"/>
    </row>
    <row r="20513" spans="7:7" x14ac:dyDescent="0.2">
      <c r="G20513" s="12"/>
    </row>
    <row r="20514" spans="7:7" x14ac:dyDescent="0.2">
      <c r="G20514" s="12"/>
    </row>
    <row r="20515" spans="7:7" x14ac:dyDescent="0.2">
      <c r="G20515" s="12"/>
    </row>
    <row r="20516" spans="7:7" x14ac:dyDescent="0.2">
      <c r="G20516" s="12"/>
    </row>
    <row r="20517" spans="7:7" x14ac:dyDescent="0.2">
      <c r="G20517" s="12"/>
    </row>
    <row r="20518" spans="7:7" x14ac:dyDescent="0.2">
      <c r="G20518" s="12"/>
    </row>
    <row r="20519" spans="7:7" x14ac:dyDescent="0.2">
      <c r="G20519" s="12"/>
    </row>
    <row r="20520" spans="7:7" x14ac:dyDescent="0.2">
      <c r="G20520" s="12"/>
    </row>
    <row r="20521" spans="7:7" x14ac:dyDescent="0.2">
      <c r="G20521" s="12"/>
    </row>
    <row r="20522" spans="7:7" x14ac:dyDescent="0.2">
      <c r="G20522" s="12"/>
    </row>
    <row r="20523" spans="7:7" x14ac:dyDescent="0.2">
      <c r="G20523" s="12"/>
    </row>
    <row r="20524" spans="7:7" x14ac:dyDescent="0.2">
      <c r="G20524" s="12"/>
    </row>
    <row r="20525" spans="7:7" x14ac:dyDescent="0.2">
      <c r="G20525" s="12"/>
    </row>
    <row r="20526" spans="7:7" x14ac:dyDescent="0.2">
      <c r="G20526" s="12"/>
    </row>
    <row r="20527" spans="7:7" x14ac:dyDescent="0.2">
      <c r="G20527" s="12"/>
    </row>
    <row r="20528" spans="7:7" x14ac:dyDescent="0.2">
      <c r="G20528" s="12"/>
    </row>
    <row r="20529" spans="7:7" x14ac:dyDescent="0.2">
      <c r="G20529" s="12"/>
    </row>
    <row r="20530" spans="7:7" x14ac:dyDescent="0.2">
      <c r="G20530" s="12"/>
    </row>
    <row r="20531" spans="7:7" x14ac:dyDescent="0.2">
      <c r="G20531" s="12"/>
    </row>
    <row r="20532" spans="7:7" x14ac:dyDescent="0.2">
      <c r="G20532" s="12"/>
    </row>
    <row r="20533" spans="7:7" x14ac:dyDescent="0.2">
      <c r="G20533" s="12"/>
    </row>
    <row r="20534" spans="7:7" x14ac:dyDescent="0.2">
      <c r="G20534" s="12"/>
    </row>
    <row r="20535" spans="7:7" x14ac:dyDescent="0.2">
      <c r="G20535" s="12"/>
    </row>
    <row r="20536" spans="7:7" x14ac:dyDescent="0.2">
      <c r="G20536" s="12"/>
    </row>
    <row r="20537" spans="7:7" x14ac:dyDescent="0.2">
      <c r="G20537" s="12"/>
    </row>
    <row r="20538" spans="7:7" x14ac:dyDescent="0.2">
      <c r="G20538" s="12"/>
    </row>
    <row r="20539" spans="7:7" x14ac:dyDescent="0.2">
      <c r="G20539" s="12"/>
    </row>
    <row r="20540" spans="7:7" x14ac:dyDescent="0.2">
      <c r="G20540" s="12"/>
    </row>
    <row r="20541" spans="7:7" x14ac:dyDescent="0.2">
      <c r="G20541" s="12"/>
    </row>
    <row r="20542" spans="7:7" x14ac:dyDescent="0.2">
      <c r="G20542" s="12"/>
    </row>
    <row r="20543" spans="7:7" x14ac:dyDescent="0.2">
      <c r="G20543" s="12"/>
    </row>
    <row r="20544" spans="7:7" x14ac:dyDescent="0.2">
      <c r="G20544" s="12"/>
    </row>
    <row r="20545" spans="7:7" x14ac:dyDescent="0.2">
      <c r="G20545" s="12"/>
    </row>
    <row r="20546" spans="7:7" x14ac:dyDescent="0.2">
      <c r="G20546" s="12"/>
    </row>
    <row r="20547" spans="7:7" x14ac:dyDescent="0.2">
      <c r="G20547" s="12"/>
    </row>
    <row r="20548" spans="7:7" x14ac:dyDescent="0.2">
      <c r="G20548" s="12"/>
    </row>
    <row r="20549" spans="7:7" x14ac:dyDescent="0.2">
      <c r="G20549" s="12"/>
    </row>
    <row r="20550" spans="7:7" x14ac:dyDescent="0.2">
      <c r="G20550" s="12"/>
    </row>
    <row r="20551" spans="7:7" x14ac:dyDescent="0.2">
      <c r="G20551" s="12"/>
    </row>
    <row r="20552" spans="7:7" x14ac:dyDescent="0.2">
      <c r="G20552" s="12"/>
    </row>
    <row r="20553" spans="7:7" x14ac:dyDescent="0.2">
      <c r="G20553" s="12"/>
    </row>
    <row r="20554" spans="7:7" x14ac:dyDescent="0.2">
      <c r="G20554" s="12"/>
    </row>
    <row r="20555" spans="7:7" x14ac:dyDescent="0.2">
      <c r="G20555" s="12"/>
    </row>
    <row r="20556" spans="7:7" x14ac:dyDescent="0.2">
      <c r="G20556" s="12"/>
    </row>
    <row r="20557" spans="7:7" x14ac:dyDescent="0.2">
      <c r="G20557" s="12"/>
    </row>
    <row r="20558" spans="7:7" x14ac:dyDescent="0.2">
      <c r="G20558" s="12"/>
    </row>
    <row r="20559" spans="7:7" x14ac:dyDescent="0.2">
      <c r="G20559" s="12"/>
    </row>
    <row r="20560" spans="7:7" x14ac:dyDescent="0.2">
      <c r="G20560" s="12"/>
    </row>
    <row r="20561" spans="7:7" x14ac:dyDescent="0.2">
      <c r="G20561" s="12"/>
    </row>
    <row r="20562" spans="7:7" x14ac:dyDescent="0.2">
      <c r="G20562" s="12"/>
    </row>
    <row r="20563" spans="7:7" x14ac:dyDescent="0.2">
      <c r="G20563" s="12"/>
    </row>
    <row r="20564" spans="7:7" x14ac:dyDescent="0.2">
      <c r="G20564" s="12"/>
    </row>
    <row r="20565" spans="7:7" x14ac:dyDescent="0.2">
      <c r="G20565" s="12"/>
    </row>
    <row r="20566" spans="7:7" x14ac:dyDescent="0.2">
      <c r="G20566" s="12"/>
    </row>
    <row r="20567" spans="7:7" x14ac:dyDescent="0.2">
      <c r="G20567" s="12"/>
    </row>
    <row r="20568" spans="7:7" x14ac:dyDescent="0.2">
      <c r="G20568" s="12"/>
    </row>
    <row r="20569" spans="7:7" x14ac:dyDescent="0.2">
      <c r="G20569" s="12"/>
    </row>
    <row r="20570" spans="7:7" x14ac:dyDescent="0.2">
      <c r="G20570" s="12"/>
    </row>
    <row r="20571" spans="7:7" x14ac:dyDescent="0.2">
      <c r="G20571" s="12"/>
    </row>
    <row r="20572" spans="7:7" x14ac:dyDescent="0.2">
      <c r="G20572" s="12"/>
    </row>
    <row r="20573" spans="7:7" x14ac:dyDescent="0.2">
      <c r="G20573" s="12"/>
    </row>
    <row r="20574" spans="7:7" x14ac:dyDescent="0.2">
      <c r="G20574" s="12"/>
    </row>
    <row r="20575" spans="7:7" x14ac:dyDescent="0.2">
      <c r="G20575" s="12"/>
    </row>
    <row r="20576" spans="7:7" x14ac:dyDescent="0.2">
      <c r="G20576" s="12"/>
    </row>
    <row r="20577" spans="7:7" x14ac:dyDescent="0.2">
      <c r="G20577" s="12"/>
    </row>
    <row r="20578" spans="7:7" x14ac:dyDescent="0.2">
      <c r="G20578" s="12"/>
    </row>
    <row r="20579" spans="7:7" x14ac:dyDescent="0.2">
      <c r="G20579" s="12"/>
    </row>
    <row r="20580" spans="7:7" x14ac:dyDescent="0.2">
      <c r="G20580" s="12"/>
    </row>
    <row r="20581" spans="7:7" x14ac:dyDescent="0.2">
      <c r="G20581" s="12"/>
    </row>
    <row r="20582" spans="7:7" x14ac:dyDescent="0.2">
      <c r="G20582" s="12"/>
    </row>
    <row r="20583" spans="7:7" x14ac:dyDescent="0.2">
      <c r="G20583" s="12"/>
    </row>
    <row r="20584" spans="7:7" x14ac:dyDescent="0.2">
      <c r="G20584" s="12"/>
    </row>
    <row r="20585" spans="7:7" x14ac:dyDescent="0.2">
      <c r="G20585" s="12"/>
    </row>
    <row r="20586" spans="7:7" x14ac:dyDescent="0.2">
      <c r="G20586" s="12"/>
    </row>
    <row r="20587" spans="7:7" x14ac:dyDescent="0.2">
      <c r="G20587" s="12"/>
    </row>
    <row r="20588" spans="7:7" x14ac:dyDescent="0.2">
      <c r="G20588" s="12"/>
    </row>
    <row r="20589" spans="7:7" x14ac:dyDescent="0.2">
      <c r="G20589" s="12"/>
    </row>
    <row r="20590" spans="7:7" x14ac:dyDescent="0.2">
      <c r="G20590" s="12"/>
    </row>
    <row r="20591" spans="7:7" x14ac:dyDescent="0.2">
      <c r="G20591" s="12"/>
    </row>
    <row r="20592" spans="7:7" x14ac:dyDescent="0.2">
      <c r="G20592" s="12"/>
    </row>
    <row r="20593" spans="7:7" x14ac:dyDescent="0.2">
      <c r="G20593" s="12"/>
    </row>
    <row r="20594" spans="7:7" x14ac:dyDescent="0.2">
      <c r="G20594" s="12"/>
    </row>
    <row r="20595" spans="7:7" x14ac:dyDescent="0.2">
      <c r="G20595" s="12"/>
    </row>
    <row r="20596" spans="7:7" x14ac:dyDescent="0.2">
      <c r="G20596" s="12"/>
    </row>
    <row r="20597" spans="7:7" x14ac:dyDescent="0.2">
      <c r="G20597" s="12"/>
    </row>
    <row r="20598" spans="7:7" x14ac:dyDescent="0.2">
      <c r="G20598" s="12"/>
    </row>
    <row r="20599" spans="7:7" x14ac:dyDescent="0.2">
      <c r="G20599" s="12"/>
    </row>
    <row r="20600" spans="7:7" x14ac:dyDescent="0.2">
      <c r="G20600" s="12"/>
    </row>
    <row r="20601" spans="7:7" x14ac:dyDescent="0.2">
      <c r="G20601" s="12"/>
    </row>
    <row r="20602" spans="7:7" x14ac:dyDescent="0.2">
      <c r="G20602" s="12"/>
    </row>
    <row r="20603" spans="7:7" x14ac:dyDescent="0.2">
      <c r="G20603" s="12"/>
    </row>
    <row r="20604" spans="7:7" x14ac:dyDescent="0.2">
      <c r="G20604" s="12"/>
    </row>
    <row r="20605" spans="7:7" x14ac:dyDescent="0.2">
      <c r="G20605" s="12"/>
    </row>
    <row r="20606" spans="7:7" x14ac:dyDescent="0.2">
      <c r="G20606" s="12"/>
    </row>
    <row r="20607" spans="7:7" x14ac:dyDescent="0.2">
      <c r="G20607" s="12"/>
    </row>
    <row r="20608" spans="7:7" x14ac:dyDescent="0.2">
      <c r="G20608" s="12"/>
    </row>
    <row r="20609" spans="7:7" x14ac:dyDescent="0.2">
      <c r="G20609" s="12"/>
    </row>
    <row r="20610" spans="7:7" x14ac:dyDescent="0.2">
      <c r="G20610" s="12"/>
    </row>
    <row r="20611" spans="7:7" x14ac:dyDescent="0.2">
      <c r="G20611" s="12"/>
    </row>
    <row r="20612" spans="7:7" x14ac:dyDescent="0.2">
      <c r="G20612" s="12"/>
    </row>
    <row r="20613" spans="7:7" x14ac:dyDescent="0.2">
      <c r="G20613" s="12"/>
    </row>
    <row r="20614" spans="7:7" x14ac:dyDescent="0.2">
      <c r="G20614" s="12"/>
    </row>
    <row r="20615" spans="7:7" x14ac:dyDescent="0.2">
      <c r="G20615" s="12"/>
    </row>
    <row r="20616" spans="7:7" x14ac:dyDescent="0.2">
      <c r="G20616" s="12"/>
    </row>
    <row r="20617" spans="7:7" x14ac:dyDescent="0.2">
      <c r="G20617" s="12"/>
    </row>
    <row r="20618" spans="7:7" x14ac:dyDescent="0.2">
      <c r="G20618" s="12"/>
    </row>
    <row r="20619" spans="7:7" x14ac:dyDescent="0.2">
      <c r="G20619" s="12"/>
    </row>
    <row r="20620" spans="7:7" x14ac:dyDescent="0.2">
      <c r="G20620" s="12"/>
    </row>
    <row r="20621" spans="7:7" x14ac:dyDescent="0.2">
      <c r="G20621" s="12"/>
    </row>
    <row r="20622" spans="7:7" x14ac:dyDescent="0.2">
      <c r="G20622" s="12"/>
    </row>
    <row r="20623" spans="7:7" x14ac:dyDescent="0.2">
      <c r="G20623" s="12"/>
    </row>
    <row r="20624" spans="7:7" x14ac:dyDescent="0.2">
      <c r="G20624" s="12"/>
    </row>
    <row r="20625" spans="7:7" x14ac:dyDescent="0.2">
      <c r="G20625" s="12"/>
    </row>
    <row r="20626" spans="7:7" x14ac:dyDescent="0.2">
      <c r="G20626" s="12"/>
    </row>
    <row r="20627" spans="7:7" x14ac:dyDescent="0.2">
      <c r="G20627" s="12"/>
    </row>
    <row r="20628" spans="7:7" x14ac:dyDescent="0.2">
      <c r="G20628" s="12"/>
    </row>
    <row r="20629" spans="7:7" x14ac:dyDescent="0.2">
      <c r="G20629" s="12"/>
    </row>
    <row r="20630" spans="7:7" x14ac:dyDescent="0.2">
      <c r="G20630" s="12"/>
    </row>
    <row r="20631" spans="7:7" x14ac:dyDescent="0.2">
      <c r="G20631" s="12"/>
    </row>
    <row r="20632" spans="7:7" x14ac:dyDescent="0.2">
      <c r="G20632" s="12"/>
    </row>
    <row r="20633" spans="7:7" x14ac:dyDescent="0.2">
      <c r="G20633" s="12"/>
    </row>
    <row r="20634" spans="7:7" x14ac:dyDescent="0.2">
      <c r="G20634" s="12"/>
    </row>
    <row r="20635" spans="7:7" x14ac:dyDescent="0.2">
      <c r="G20635" s="12"/>
    </row>
    <row r="20636" spans="7:7" x14ac:dyDescent="0.2">
      <c r="G20636" s="12"/>
    </row>
    <row r="20637" spans="7:7" x14ac:dyDescent="0.2">
      <c r="G20637" s="12"/>
    </row>
    <row r="20638" spans="7:7" x14ac:dyDescent="0.2">
      <c r="G20638" s="12"/>
    </row>
    <row r="20639" spans="7:7" x14ac:dyDescent="0.2">
      <c r="G20639" s="12"/>
    </row>
    <row r="20640" spans="7:7" x14ac:dyDescent="0.2">
      <c r="G20640" s="12"/>
    </row>
    <row r="20641" spans="7:7" x14ac:dyDescent="0.2">
      <c r="G20641" s="12"/>
    </row>
    <row r="20642" spans="7:7" x14ac:dyDescent="0.2">
      <c r="G20642" s="12"/>
    </row>
    <row r="20643" spans="7:7" x14ac:dyDescent="0.2">
      <c r="G20643" s="12"/>
    </row>
    <row r="20644" spans="7:7" x14ac:dyDescent="0.2">
      <c r="G20644" s="12"/>
    </row>
    <row r="20645" spans="7:7" x14ac:dyDescent="0.2">
      <c r="G20645" s="12"/>
    </row>
    <row r="20646" spans="7:7" x14ac:dyDescent="0.2">
      <c r="G20646" s="12"/>
    </row>
    <row r="20647" spans="7:7" x14ac:dyDescent="0.2">
      <c r="G20647" s="12"/>
    </row>
    <row r="20648" spans="7:7" x14ac:dyDescent="0.2">
      <c r="G20648" s="12"/>
    </row>
    <row r="20649" spans="7:7" x14ac:dyDescent="0.2">
      <c r="G20649" s="12"/>
    </row>
    <row r="20650" spans="7:7" x14ac:dyDescent="0.2">
      <c r="G20650" s="12"/>
    </row>
    <row r="20651" spans="7:7" x14ac:dyDescent="0.2">
      <c r="G20651" s="12"/>
    </row>
    <row r="20652" spans="7:7" x14ac:dyDescent="0.2">
      <c r="G20652" s="12"/>
    </row>
    <row r="20653" spans="7:7" x14ac:dyDescent="0.2">
      <c r="G20653" s="12"/>
    </row>
    <row r="20654" spans="7:7" x14ac:dyDescent="0.2">
      <c r="G20654" s="12"/>
    </row>
    <row r="20655" spans="7:7" x14ac:dyDescent="0.2">
      <c r="G20655" s="12"/>
    </row>
    <row r="20656" spans="7:7" x14ac:dyDescent="0.2">
      <c r="G20656" s="12"/>
    </row>
    <row r="20657" spans="7:7" x14ac:dyDescent="0.2">
      <c r="G20657" s="12"/>
    </row>
    <row r="20658" spans="7:7" x14ac:dyDescent="0.2">
      <c r="G20658" s="12"/>
    </row>
    <row r="20659" spans="7:7" x14ac:dyDescent="0.2">
      <c r="G20659" s="12"/>
    </row>
    <row r="20660" spans="7:7" x14ac:dyDescent="0.2">
      <c r="G20660" s="12"/>
    </row>
    <row r="20661" spans="7:7" x14ac:dyDescent="0.2">
      <c r="G20661" s="12"/>
    </row>
    <row r="20662" spans="7:7" x14ac:dyDescent="0.2">
      <c r="G20662" s="12"/>
    </row>
    <row r="20663" spans="7:7" x14ac:dyDescent="0.2">
      <c r="G20663" s="12"/>
    </row>
    <row r="20664" spans="7:7" x14ac:dyDescent="0.2">
      <c r="G20664" s="12"/>
    </row>
    <row r="20665" spans="7:7" x14ac:dyDescent="0.2">
      <c r="G20665" s="12"/>
    </row>
    <row r="20666" spans="7:7" x14ac:dyDescent="0.2">
      <c r="G20666" s="12"/>
    </row>
    <row r="20667" spans="7:7" x14ac:dyDescent="0.2">
      <c r="G20667" s="12"/>
    </row>
    <row r="20668" spans="7:7" x14ac:dyDescent="0.2">
      <c r="G20668" s="12"/>
    </row>
    <row r="20669" spans="7:7" x14ac:dyDescent="0.2">
      <c r="G20669" s="12"/>
    </row>
    <row r="20670" spans="7:7" x14ac:dyDescent="0.2">
      <c r="G20670" s="12"/>
    </row>
    <row r="20671" spans="7:7" x14ac:dyDescent="0.2">
      <c r="G20671" s="12"/>
    </row>
    <row r="20672" spans="7:7" x14ac:dyDescent="0.2">
      <c r="G20672" s="12"/>
    </row>
    <row r="20673" spans="7:7" x14ac:dyDescent="0.2">
      <c r="G20673" s="12"/>
    </row>
    <row r="20674" spans="7:7" x14ac:dyDescent="0.2">
      <c r="G20674" s="12"/>
    </row>
    <row r="20675" spans="7:7" x14ac:dyDescent="0.2">
      <c r="G20675" s="12"/>
    </row>
    <row r="20676" spans="7:7" x14ac:dyDescent="0.2">
      <c r="G20676" s="12"/>
    </row>
    <row r="20677" spans="7:7" x14ac:dyDescent="0.2">
      <c r="G20677" s="12"/>
    </row>
    <row r="20678" spans="7:7" x14ac:dyDescent="0.2">
      <c r="G20678" s="12"/>
    </row>
    <row r="20679" spans="7:7" x14ac:dyDescent="0.2">
      <c r="G20679" s="12"/>
    </row>
    <row r="20680" spans="7:7" x14ac:dyDescent="0.2">
      <c r="G20680" s="12"/>
    </row>
    <row r="20681" spans="7:7" x14ac:dyDescent="0.2">
      <c r="G20681" s="12"/>
    </row>
    <row r="20682" spans="7:7" x14ac:dyDescent="0.2">
      <c r="G20682" s="12"/>
    </row>
    <row r="20683" spans="7:7" x14ac:dyDescent="0.2">
      <c r="G20683" s="12"/>
    </row>
    <row r="20684" spans="7:7" x14ac:dyDescent="0.2">
      <c r="G20684" s="12"/>
    </row>
    <row r="20685" spans="7:7" x14ac:dyDescent="0.2">
      <c r="G20685" s="12"/>
    </row>
    <row r="20686" spans="7:7" x14ac:dyDescent="0.2">
      <c r="G20686" s="12"/>
    </row>
    <row r="20687" spans="7:7" x14ac:dyDescent="0.2">
      <c r="G20687" s="12"/>
    </row>
    <row r="20688" spans="7:7" x14ac:dyDescent="0.2">
      <c r="G20688" s="12"/>
    </row>
    <row r="20689" spans="7:7" x14ac:dyDescent="0.2">
      <c r="G20689" s="12"/>
    </row>
    <row r="20690" spans="7:7" x14ac:dyDescent="0.2">
      <c r="G20690" s="12"/>
    </row>
    <row r="20691" spans="7:7" x14ac:dyDescent="0.2">
      <c r="G20691" s="12"/>
    </row>
    <row r="20692" spans="7:7" x14ac:dyDescent="0.2">
      <c r="G20692" s="12"/>
    </row>
    <row r="20693" spans="7:7" x14ac:dyDescent="0.2">
      <c r="G20693" s="12"/>
    </row>
    <row r="20694" spans="7:7" x14ac:dyDescent="0.2">
      <c r="G20694" s="12"/>
    </row>
    <row r="20695" spans="7:7" x14ac:dyDescent="0.2">
      <c r="G20695" s="12"/>
    </row>
    <row r="20696" spans="7:7" x14ac:dyDescent="0.2">
      <c r="G20696" s="12"/>
    </row>
    <row r="20697" spans="7:7" x14ac:dyDescent="0.2">
      <c r="G20697" s="12"/>
    </row>
    <row r="20698" spans="7:7" x14ac:dyDescent="0.2">
      <c r="G20698" s="12"/>
    </row>
    <row r="20699" spans="7:7" x14ac:dyDescent="0.2">
      <c r="G20699" s="12"/>
    </row>
    <row r="20700" spans="7:7" x14ac:dyDescent="0.2">
      <c r="G20700" s="12"/>
    </row>
    <row r="20701" spans="7:7" x14ac:dyDescent="0.2">
      <c r="G20701" s="12"/>
    </row>
    <row r="20702" spans="7:7" x14ac:dyDescent="0.2">
      <c r="G20702" s="12"/>
    </row>
    <row r="20703" spans="7:7" x14ac:dyDescent="0.2">
      <c r="G20703" s="12"/>
    </row>
    <row r="20704" spans="7:7" x14ac:dyDescent="0.2">
      <c r="G20704" s="12"/>
    </row>
    <row r="20705" spans="7:7" x14ac:dyDescent="0.2">
      <c r="G20705" s="12"/>
    </row>
    <row r="20706" spans="7:7" x14ac:dyDescent="0.2">
      <c r="G20706" s="12"/>
    </row>
    <row r="20707" spans="7:7" x14ac:dyDescent="0.2">
      <c r="G20707" s="12"/>
    </row>
    <row r="20708" spans="7:7" x14ac:dyDescent="0.2">
      <c r="G20708" s="12"/>
    </row>
    <row r="20709" spans="7:7" x14ac:dyDescent="0.2">
      <c r="G20709" s="12"/>
    </row>
    <row r="20710" spans="7:7" x14ac:dyDescent="0.2">
      <c r="G20710" s="12"/>
    </row>
    <row r="20711" spans="7:7" x14ac:dyDescent="0.2">
      <c r="G20711" s="12"/>
    </row>
    <row r="20712" spans="7:7" x14ac:dyDescent="0.2">
      <c r="G20712" s="12"/>
    </row>
    <row r="20713" spans="7:7" x14ac:dyDescent="0.2">
      <c r="G20713" s="12"/>
    </row>
    <row r="20714" spans="7:7" x14ac:dyDescent="0.2">
      <c r="G20714" s="12"/>
    </row>
    <row r="20715" spans="7:7" x14ac:dyDescent="0.2">
      <c r="G20715" s="12"/>
    </row>
    <row r="20716" spans="7:7" x14ac:dyDescent="0.2">
      <c r="G20716" s="12"/>
    </row>
    <row r="20717" spans="7:7" x14ac:dyDescent="0.2">
      <c r="G20717" s="12"/>
    </row>
    <row r="20718" spans="7:7" x14ac:dyDescent="0.2">
      <c r="G20718" s="12"/>
    </row>
    <row r="20719" spans="7:7" x14ac:dyDescent="0.2">
      <c r="G20719" s="12"/>
    </row>
    <row r="20720" spans="7:7" x14ac:dyDescent="0.2">
      <c r="G20720" s="12"/>
    </row>
    <row r="20721" spans="7:7" x14ac:dyDescent="0.2">
      <c r="G20721" s="12"/>
    </row>
    <row r="20722" spans="7:7" x14ac:dyDescent="0.2">
      <c r="G20722" s="12"/>
    </row>
    <row r="20723" spans="7:7" x14ac:dyDescent="0.2">
      <c r="G20723" s="12"/>
    </row>
    <row r="20724" spans="7:7" x14ac:dyDescent="0.2">
      <c r="G20724" s="12"/>
    </row>
    <row r="20725" spans="7:7" x14ac:dyDescent="0.2">
      <c r="G20725" s="12"/>
    </row>
    <row r="20726" spans="7:7" x14ac:dyDescent="0.2">
      <c r="G20726" s="12"/>
    </row>
    <row r="20727" spans="7:7" x14ac:dyDescent="0.2">
      <c r="G20727" s="12"/>
    </row>
    <row r="20728" spans="7:7" x14ac:dyDescent="0.2">
      <c r="G20728" s="12"/>
    </row>
    <row r="20729" spans="7:7" x14ac:dyDescent="0.2">
      <c r="G20729" s="12"/>
    </row>
    <row r="20730" spans="7:7" x14ac:dyDescent="0.2">
      <c r="G20730" s="12"/>
    </row>
    <row r="20731" spans="7:7" x14ac:dyDescent="0.2">
      <c r="G20731" s="12"/>
    </row>
    <row r="20732" spans="7:7" x14ac:dyDescent="0.2">
      <c r="G20732" s="12"/>
    </row>
    <row r="20733" spans="7:7" x14ac:dyDescent="0.2">
      <c r="G20733" s="12"/>
    </row>
    <row r="20734" spans="7:7" x14ac:dyDescent="0.2">
      <c r="G20734" s="12"/>
    </row>
    <row r="20735" spans="7:7" x14ac:dyDescent="0.2">
      <c r="G20735" s="12"/>
    </row>
    <row r="20736" spans="7:7" x14ac:dyDescent="0.2">
      <c r="G20736" s="12"/>
    </row>
    <row r="20737" spans="7:7" x14ac:dyDescent="0.2">
      <c r="G20737" s="12"/>
    </row>
    <row r="20738" spans="7:7" x14ac:dyDescent="0.2">
      <c r="G20738" s="12"/>
    </row>
    <row r="20739" spans="7:7" x14ac:dyDescent="0.2">
      <c r="G20739" s="12"/>
    </row>
    <row r="20740" spans="7:7" x14ac:dyDescent="0.2">
      <c r="G20740" s="12"/>
    </row>
    <row r="20741" spans="7:7" x14ac:dyDescent="0.2">
      <c r="G20741" s="12"/>
    </row>
    <row r="20742" spans="7:7" x14ac:dyDescent="0.2">
      <c r="G20742" s="12"/>
    </row>
    <row r="20743" spans="7:7" x14ac:dyDescent="0.2">
      <c r="G20743" s="12"/>
    </row>
    <row r="20744" spans="7:7" x14ac:dyDescent="0.2">
      <c r="G20744" s="12"/>
    </row>
    <row r="20745" spans="7:7" x14ac:dyDescent="0.2">
      <c r="G20745" s="12"/>
    </row>
    <row r="20746" spans="7:7" x14ac:dyDescent="0.2">
      <c r="G20746" s="12"/>
    </row>
    <row r="20747" spans="7:7" x14ac:dyDescent="0.2">
      <c r="G20747" s="12"/>
    </row>
    <row r="20748" spans="7:7" x14ac:dyDescent="0.2">
      <c r="G20748" s="12"/>
    </row>
    <row r="20749" spans="7:7" x14ac:dyDescent="0.2">
      <c r="G20749" s="12"/>
    </row>
    <row r="20750" spans="7:7" x14ac:dyDescent="0.2">
      <c r="G20750" s="12"/>
    </row>
    <row r="20751" spans="7:7" x14ac:dyDescent="0.2">
      <c r="G20751" s="12"/>
    </row>
    <row r="20752" spans="7:7" x14ac:dyDescent="0.2">
      <c r="G20752" s="12"/>
    </row>
    <row r="20753" spans="7:7" x14ac:dyDescent="0.2">
      <c r="G20753" s="12"/>
    </row>
    <row r="20754" spans="7:7" x14ac:dyDescent="0.2">
      <c r="G20754" s="12"/>
    </row>
    <row r="20755" spans="7:7" x14ac:dyDescent="0.2">
      <c r="G20755" s="12"/>
    </row>
    <row r="20756" spans="7:7" x14ac:dyDescent="0.2">
      <c r="G20756" s="12"/>
    </row>
    <row r="20757" spans="7:7" x14ac:dyDescent="0.2">
      <c r="G20757" s="12"/>
    </row>
    <row r="20758" spans="7:7" x14ac:dyDescent="0.2">
      <c r="G20758" s="12"/>
    </row>
    <row r="20759" spans="7:7" x14ac:dyDescent="0.2">
      <c r="G20759" s="12"/>
    </row>
    <row r="20760" spans="7:7" x14ac:dyDescent="0.2">
      <c r="G20760" s="12"/>
    </row>
    <row r="20761" spans="7:7" x14ac:dyDescent="0.2">
      <c r="G20761" s="12"/>
    </row>
    <row r="20762" spans="7:7" x14ac:dyDescent="0.2">
      <c r="G20762" s="12"/>
    </row>
    <row r="20763" spans="7:7" x14ac:dyDescent="0.2">
      <c r="G20763" s="12"/>
    </row>
    <row r="20764" spans="7:7" x14ac:dyDescent="0.2">
      <c r="G20764" s="12"/>
    </row>
    <row r="20765" spans="7:7" x14ac:dyDescent="0.2">
      <c r="G20765" s="12"/>
    </row>
    <row r="20766" spans="7:7" x14ac:dyDescent="0.2">
      <c r="G20766" s="12"/>
    </row>
    <row r="20767" spans="7:7" x14ac:dyDescent="0.2">
      <c r="G20767" s="12"/>
    </row>
    <row r="20768" spans="7:7" x14ac:dyDescent="0.2">
      <c r="G20768" s="12"/>
    </row>
    <row r="20769" spans="7:7" x14ac:dyDescent="0.2">
      <c r="G20769" s="12"/>
    </row>
    <row r="20770" spans="7:7" x14ac:dyDescent="0.2">
      <c r="G20770" s="12"/>
    </row>
    <row r="20771" spans="7:7" x14ac:dyDescent="0.2">
      <c r="G20771" s="12"/>
    </row>
    <row r="20772" spans="7:7" x14ac:dyDescent="0.2">
      <c r="G20772" s="12"/>
    </row>
    <row r="20773" spans="7:7" x14ac:dyDescent="0.2">
      <c r="G20773" s="12"/>
    </row>
    <row r="20774" spans="7:7" x14ac:dyDescent="0.2">
      <c r="G20774" s="12"/>
    </row>
    <row r="20775" spans="7:7" x14ac:dyDescent="0.2">
      <c r="G20775" s="12"/>
    </row>
    <row r="20776" spans="7:7" x14ac:dyDescent="0.2">
      <c r="G20776" s="12"/>
    </row>
    <row r="20777" spans="7:7" x14ac:dyDescent="0.2">
      <c r="G20777" s="12"/>
    </row>
    <row r="20778" spans="7:7" x14ac:dyDescent="0.2">
      <c r="G20778" s="12"/>
    </row>
    <row r="20779" spans="7:7" x14ac:dyDescent="0.2">
      <c r="G20779" s="12"/>
    </row>
    <row r="20780" spans="7:7" x14ac:dyDescent="0.2">
      <c r="G20780" s="12"/>
    </row>
    <row r="20781" spans="7:7" x14ac:dyDescent="0.2">
      <c r="G20781" s="12"/>
    </row>
    <row r="20782" spans="7:7" x14ac:dyDescent="0.2">
      <c r="G20782" s="12"/>
    </row>
    <row r="20783" spans="7:7" x14ac:dyDescent="0.2">
      <c r="G20783" s="12"/>
    </row>
    <row r="20784" spans="7:7" x14ac:dyDescent="0.2">
      <c r="G20784" s="12"/>
    </row>
    <row r="20785" spans="7:7" x14ac:dyDescent="0.2">
      <c r="G20785" s="12"/>
    </row>
    <row r="20786" spans="7:7" x14ac:dyDescent="0.2">
      <c r="G20786" s="12"/>
    </row>
    <row r="20787" spans="7:7" x14ac:dyDescent="0.2">
      <c r="G20787" s="12"/>
    </row>
    <row r="20788" spans="7:7" x14ac:dyDescent="0.2">
      <c r="G20788" s="12"/>
    </row>
    <row r="20789" spans="7:7" x14ac:dyDescent="0.2">
      <c r="G20789" s="12"/>
    </row>
    <row r="20790" spans="7:7" x14ac:dyDescent="0.2">
      <c r="G20790" s="12"/>
    </row>
    <row r="20791" spans="7:7" x14ac:dyDescent="0.2">
      <c r="G20791" s="12"/>
    </row>
    <row r="20792" spans="7:7" x14ac:dyDescent="0.2">
      <c r="G20792" s="12"/>
    </row>
    <row r="20793" spans="7:7" x14ac:dyDescent="0.2">
      <c r="G20793" s="12"/>
    </row>
    <row r="20794" spans="7:7" x14ac:dyDescent="0.2">
      <c r="G20794" s="12"/>
    </row>
    <row r="20795" spans="7:7" x14ac:dyDescent="0.2">
      <c r="G20795" s="12"/>
    </row>
    <row r="20796" spans="7:7" x14ac:dyDescent="0.2">
      <c r="G20796" s="12"/>
    </row>
    <row r="20797" spans="7:7" x14ac:dyDescent="0.2">
      <c r="G20797" s="12"/>
    </row>
    <row r="20798" spans="7:7" x14ac:dyDescent="0.2">
      <c r="G20798" s="12"/>
    </row>
    <row r="20799" spans="7:7" x14ac:dyDescent="0.2">
      <c r="G20799" s="12"/>
    </row>
    <row r="20800" spans="7:7" x14ac:dyDescent="0.2">
      <c r="G20800" s="12"/>
    </row>
    <row r="20801" spans="7:7" x14ac:dyDescent="0.2">
      <c r="G20801" s="12"/>
    </row>
    <row r="20802" spans="7:7" x14ac:dyDescent="0.2">
      <c r="G20802" s="12"/>
    </row>
    <row r="20803" spans="7:7" x14ac:dyDescent="0.2">
      <c r="G20803" s="12"/>
    </row>
    <row r="20804" spans="7:7" x14ac:dyDescent="0.2">
      <c r="G20804" s="12"/>
    </row>
    <row r="20805" spans="7:7" x14ac:dyDescent="0.2">
      <c r="G20805" s="12"/>
    </row>
    <row r="20806" spans="7:7" x14ac:dyDescent="0.2">
      <c r="G20806" s="12"/>
    </row>
    <row r="20807" spans="7:7" x14ac:dyDescent="0.2">
      <c r="G20807" s="12"/>
    </row>
    <row r="20808" spans="7:7" x14ac:dyDescent="0.2">
      <c r="G20808" s="12"/>
    </row>
    <row r="20809" spans="7:7" x14ac:dyDescent="0.2">
      <c r="G20809" s="12"/>
    </row>
    <row r="20810" spans="7:7" x14ac:dyDescent="0.2">
      <c r="G20810" s="12"/>
    </row>
    <row r="20811" spans="7:7" x14ac:dyDescent="0.2">
      <c r="G20811" s="12"/>
    </row>
    <row r="20812" spans="7:7" x14ac:dyDescent="0.2">
      <c r="G20812" s="12"/>
    </row>
    <row r="20813" spans="7:7" x14ac:dyDescent="0.2">
      <c r="G20813" s="12"/>
    </row>
    <row r="20814" spans="7:7" x14ac:dyDescent="0.2">
      <c r="G20814" s="12"/>
    </row>
    <row r="20815" spans="7:7" x14ac:dyDescent="0.2">
      <c r="G20815" s="12"/>
    </row>
    <row r="20816" spans="7:7" x14ac:dyDescent="0.2">
      <c r="G20816" s="12"/>
    </row>
    <row r="20817" spans="7:7" x14ac:dyDescent="0.2">
      <c r="G20817" s="12"/>
    </row>
    <row r="20818" spans="7:7" x14ac:dyDescent="0.2">
      <c r="G20818" s="12"/>
    </row>
    <row r="20819" spans="7:7" x14ac:dyDescent="0.2">
      <c r="G20819" s="12"/>
    </row>
    <row r="20820" spans="7:7" x14ac:dyDescent="0.2">
      <c r="G20820" s="12"/>
    </row>
    <row r="20821" spans="7:7" x14ac:dyDescent="0.2">
      <c r="G20821" s="12"/>
    </row>
    <row r="20822" spans="7:7" x14ac:dyDescent="0.2">
      <c r="G20822" s="12"/>
    </row>
    <row r="20823" spans="7:7" x14ac:dyDescent="0.2">
      <c r="G20823" s="12"/>
    </row>
    <row r="20824" spans="7:7" x14ac:dyDescent="0.2">
      <c r="G20824" s="12"/>
    </row>
    <row r="20825" spans="7:7" x14ac:dyDescent="0.2">
      <c r="G20825" s="12"/>
    </row>
    <row r="20826" spans="7:7" x14ac:dyDescent="0.2">
      <c r="G20826" s="12"/>
    </row>
    <row r="20827" spans="7:7" x14ac:dyDescent="0.2">
      <c r="G20827" s="12"/>
    </row>
    <row r="20828" spans="7:7" x14ac:dyDescent="0.2">
      <c r="G20828" s="12"/>
    </row>
    <row r="20829" spans="7:7" x14ac:dyDescent="0.2">
      <c r="G20829" s="12"/>
    </row>
    <row r="20830" spans="7:7" x14ac:dyDescent="0.2">
      <c r="G20830" s="12"/>
    </row>
    <row r="20831" spans="7:7" x14ac:dyDescent="0.2">
      <c r="G20831" s="12"/>
    </row>
    <row r="20832" spans="7:7" x14ac:dyDescent="0.2">
      <c r="G20832" s="12"/>
    </row>
    <row r="20833" spans="7:7" x14ac:dyDescent="0.2">
      <c r="G20833" s="12"/>
    </row>
    <row r="20834" spans="7:7" x14ac:dyDescent="0.2">
      <c r="G20834" s="12"/>
    </row>
    <row r="20835" spans="7:7" x14ac:dyDescent="0.2">
      <c r="G20835" s="12"/>
    </row>
    <row r="20836" spans="7:7" x14ac:dyDescent="0.2">
      <c r="G20836" s="12"/>
    </row>
    <row r="20837" spans="7:7" x14ac:dyDescent="0.2">
      <c r="G20837" s="12"/>
    </row>
    <row r="20838" spans="7:7" x14ac:dyDescent="0.2">
      <c r="G20838" s="12"/>
    </row>
    <row r="20839" spans="7:7" x14ac:dyDescent="0.2">
      <c r="G20839" s="12"/>
    </row>
    <row r="20840" spans="7:7" x14ac:dyDescent="0.2">
      <c r="G20840" s="12"/>
    </row>
    <row r="20841" spans="7:7" x14ac:dyDescent="0.2">
      <c r="G20841" s="12"/>
    </row>
    <row r="20842" spans="7:7" x14ac:dyDescent="0.2">
      <c r="G20842" s="12"/>
    </row>
    <row r="20843" spans="7:7" x14ac:dyDescent="0.2">
      <c r="G20843" s="12"/>
    </row>
    <row r="20844" spans="7:7" x14ac:dyDescent="0.2">
      <c r="G20844" s="12"/>
    </row>
    <row r="20845" spans="7:7" x14ac:dyDescent="0.2">
      <c r="G20845" s="12"/>
    </row>
    <row r="20846" spans="7:7" x14ac:dyDescent="0.2">
      <c r="G20846" s="12"/>
    </row>
    <row r="20847" spans="7:7" x14ac:dyDescent="0.2">
      <c r="G20847" s="12"/>
    </row>
    <row r="20848" spans="7:7" x14ac:dyDescent="0.2">
      <c r="G20848" s="12"/>
    </row>
    <row r="20849" spans="7:7" x14ac:dyDescent="0.2">
      <c r="G20849" s="12"/>
    </row>
    <row r="20850" spans="7:7" x14ac:dyDescent="0.2">
      <c r="G20850" s="12"/>
    </row>
    <row r="20851" spans="7:7" x14ac:dyDescent="0.2">
      <c r="G20851" s="12"/>
    </row>
    <row r="20852" spans="7:7" x14ac:dyDescent="0.2">
      <c r="G20852" s="12"/>
    </row>
    <row r="20853" spans="7:7" x14ac:dyDescent="0.2">
      <c r="G20853" s="12"/>
    </row>
    <row r="20854" spans="7:7" x14ac:dyDescent="0.2">
      <c r="G20854" s="12"/>
    </row>
    <row r="20855" spans="7:7" x14ac:dyDescent="0.2">
      <c r="G20855" s="12"/>
    </row>
    <row r="20856" spans="7:7" x14ac:dyDescent="0.2">
      <c r="G20856" s="12"/>
    </row>
    <row r="20857" spans="7:7" x14ac:dyDescent="0.2">
      <c r="G20857" s="12"/>
    </row>
    <row r="20858" spans="7:7" x14ac:dyDescent="0.2">
      <c r="G20858" s="12"/>
    </row>
    <row r="20859" spans="7:7" x14ac:dyDescent="0.2">
      <c r="G20859" s="12"/>
    </row>
    <row r="20860" spans="7:7" x14ac:dyDescent="0.2">
      <c r="G20860" s="12"/>
    </row>
    <row r="20861" spans="7:7" x14ac:dyDescent="0.2">
      <c r="G20861" s="12"/>
    </row>
    <row r="20862" spans="7:7" x14ac:dyDescent="0.2">
      <c r="G20862" s="12"/>
    </row>
    <row r="20863" spans="7:7" x14ac:dyDescent="0.2">
      <c r="G20863" s="12"/>
    </row>
    <row r="20864" spans="7:7" x14ac:dyDescent="0.2">
      <c r="G20864" s="12"/>
    </row>
    <row r="20865" spans="7:7" x14ac:dyDescent="0.2">
      <c r="G20865" s="12"/>
    </row>
    <row r="20866" spans="7:7" x14ac:dyDescent="0.2">
      <c r="G20866" s="12"/>
    </row>
    <row r="20867" spans="7:7" x14ac:dyDescent="0.2">
      <c r="G20867" s="12"/>
    </row>
    <row r="20868" spans="7:7" x14ac:dyDescent="0.2">
      <c r="G20868" s="12"/>
    </row>
    <row r="20869" spans="7:7" x14ac:dyDescent="0.2">
      <c r="G20869" s="12"/>
    </row>
    <row r="20870" spans="7:7" x14ac:dyDescent="0.2">
      <c r="G20870" s="12"/>
    </row>
    <row r="20871" spans="7:7" x14ac:dyDescent="0.2">
      <c r="G20871" s="12"/>
    </row>
    <row r="20872" spans="7:7" x14ac:dyDescent="0.2">
      <c r="G20872" s="12"/>
    </row>
    <row r="20873" spans="7:7" x14ac:dyDescent="0.2">
      <c r="G20873" s="12"/>
    </row>
    <row r="20874" spans="7:7" x14ac:dyDescent="0.2">
      <c r="G20874" s="12"/>
    </row>
    <row r="20875" spans="7:7" x14ac:dyDescent="0.2">
      <c r="G20875" s="12"/>
    </row>
    <row r="20876" spans="7:7" x14ac:dyDescent="0.2">
      <c r="G20876" s="12"/>
    </row>
    <row r="20877" spans="7:7" x14ac:dyDescent="0.2">
      <c r="G20877" s="12"/>
    </row>
    <row r="20878" spans="7:7" x14ac:dyDescent="0.2">
      <c r="G20878" s="12"/>
    </row>
    <row r="20879" spans="7:7" x14ac:dyDescent="0.2">
      <c r="G20879" s="12"/>
    </row>
    <row r="20880" spans="7:7" x14ac:dyDescent="0.2">
      <c r="G20880" s="12"/>
    </row>
    <row r="20881" spans="7:7" x14ac:dyDescent="0.2">
      <c r="G20881" s="12"/>
    </row>
    <row r="20882" spans="7:7" x14ac:dyDescent="0.2">
      <c r="G20882" s="12"/>
    </row>
    <row r="20883" spans="7:7" x14ac:dyDescent="0.2">
      <c r="G20883" s="12"/>
    </row>
    <row r="20884" spans="7:7" x14ac:dyDescent="0.2">
      <c r="G20884" s="12"/>
    </row>
    <row r="20885" spans="7:7" x14ac:dyDescent="0.2">
      <c r="G20885" s="12"/>
    </row>
    <row r="20886" spans="7:7" x14ac:dyDescent="0.2">
      <c r="G20886" s="12"/>
    </row>
    <row r="20887" spans="7:7" x14ac:dyDescent="0.2">
      <c r="G20887" s="12"/>
    </row>
    <row r="20888" spans="7:7" x14ac:dyDescent="0.2">
      <c r="G20888" s="12"/>
    </row>
    <row r="20889" spans="7:7" x14ac:dyDescent="0.2">
      <c r="G20889" s="12"/>
    </row>
    <row r="20890" spans="7:7" x14ac:dyDescent="0.2">
      <c r="G20890" s="12"/>
    </row>
    <row r="20891" spans="7:7" x14ac:dyDescent="0.2">
      <c r="G20891" s="12"/>
    </row>
    <row r="20892" spans="7:7" x14ac:dyDescent="0.2">
      <c r="G20892" s="12"/>
    </row>
    <row r="20893" spans="7:7" x14ac:dyDescent="0.2">
      <c r="G20893" s="12"/>
    </row>
    <row r="20894" spans="7:7" x14ac:dyDescent="0.2">
      <c r="G20894" s="12"/>
    </row>
    <row r="20895" spans="7:7" x14ac:dyDescent="0.2">
      <c r="G20895" s="12"/>
    </row>
    <row r="20896" spans="7:7" x14ac:dyDescent="0.2">
      <c r="G20896" s="12"/>
    </row>
    <row r="20897" spans="7:7" x14ac:dyDescent="0.2">
      <c r="G20897" s="12"/>
    </row>
    <row r="20898" spans="7:7" x14ac:dyDescent="0.2">
      <c r="G20898" s="12"/>
    </row>
    <row r="20899" spans="7:7" x14ac:dyDescent="0.2">
      <c r="G20899" s="12"/>
    </row>
    <row r="20900" spans="7:7" x14ac:dyDescent="0.2">
      <c r="G20900" s="12"/>
    </row>
    <row r="20901" spans="7:7" x14ac:dyDescent="0.2">
      <c r="G20901" s="12"/>
    </row>
    <row r="20902" spans="7:7" x14ac:dyDescent="0.2">
      <c r="G20902" s="12"/>
    </row>
    <row r="20903" spans="7:7" x14ac:dyDescent="0.2">
      <c r="G20903" s="12"/>
    </row>
    <row r="20904" spans="7:7" x14ac:dyDescent="0.2">
      <c r="G20904" s="12"/>
    </row>
    <row r="20905" spans="7:7" x14ac:dyDescent="0.2">
      <c r="G20905" s="12"/>
    </row>
    <row r="20906" spans="7:7" x14ac:dyDescent="0.2">
      <c r="G20906" s="12"/>
    </row>
    <row r="20907" spans="7:7" x14ac:dyDescent="0.2">
      <c r="G20907" s="12"/>
    </row>
    <row r="20908" spans="7:7" x14ac:dyDescent="0.2">
      <c r="G20908" s="12"/>
    </row>
    <row r="20909" spans="7:7" x14ac:dyDescent="0.2">
      <c r="G20909" s="12"/>
    </row>
    <row r="20910" spans="7:7" x14ac:dyDescent="0.2">
      <c r="G20910" s="12"/>
    </row>
    <row r="20911" spans="7:7" x14ac:dyDescent="0.2">
      <c r="G20911" s="12"/>
    </row>
    <row r="20912" spans="7:7" x14ac:dyDescent="0.2">
      <c r="G20912" s="12"/>
    </row>
    <row r="20913" spans="7:7" x14ac:dyDescent="0.2">
      <c r="G20913" s="12"/>
    </row>
    <row r="20914" spans="7:7" x14ac:dyDescent="0.2">
      <c r="G20914" s="12"/>
    </row>
    <row r="20915" spans="7:7" x14ac:dyDescent="0.2">
      <c r="G20915" s="12"/>
    </row>
    <row r="20916" spans="7:7" x14ac:dyDescent="0.2">
      <c r="G20916" s="12"/>
    </row>
    <row r="20917" spans="7:7" x14ac:dyDescent="0.2">
      <c r="G20917" s="12"/>
    </row>
    <row r="20918" spans="7:7" x14ac:dyDescent="0.2">
      <c r="G20918" s="12"/>
    </row>
    <row r="20919" spans="7:7" x14ac:dyDescent="0.2">
      <c r="G20919" s="12"/>
    </row>
    <row r="20920" spans="7:7" x14ac:dyDescent="0.2">
      <c r="G20920" s="12"/>
    </row>
    <row r="20921" spans="7:7" x14ac:dyDescent="0.2">
      <c r="G20921" s="12"/>
    </row>
    <row r="20922" spans="7:7" x14ac:dyDescent="0.2">
      <c r="G20922" s="12"/>
    </row>
    <row r="20923" spans="7:7" x14ac:dyDescent="0.2">
      <c r="G20923" s="12"/>
    </row>
    <row r="20924" spans="7:7" x14ac:dyDescent="0.2">
      <c r="G20924" s="12"/>
    </row>
    <row r="20925" spans="7:7" x14ac:dyDescent="0.2">
      <c r="G20925" s="12"/>
    </row>
    <row r="20926" spans="7:7" x14ac:dyDescent="0.2">
      <c r="G20926" s="12"/>
    </row>
    <row r="20927" spans="7:7" x14ac:dyDescent="0.2">
      <c r="G20927" s="12"/>
    </row>
    <row r="20928" spans="7:7" x14ac:dyDescent="0.2">
      <c r="G20928" s="12"/>
    </row>
    <row r="20929" spans="7:7" x14ac:dyDescent="0.2">
      <c r="G20929" s="12"/>
    </row>
    <row r="20930" spans="7:7" x14ac:dyDescent="0.2">
      <c r="G20930" s="12"/>
    </row>
    <row r="20931" spans="7:7" x14ac:dyDescent="0.2">
      <c r="G20931" s="12"/>
    </row>
    <row r="20932" spans="7:7" x14ac:dyDescent="0.2">
      <c r="G20932" s="12"/>
    </row>
    <row r="20933" spans="7:7" x14ac:dyDescent="0.2">
      <c r="G20933" s="12"/>
    </row>
    <row r="20934" spans="7:7" x14ac:dyDescent="0.2">
      <c r="G20934" s="12"/>
    </row>
    <row r="20935" spans="7:7" x14ac:dyDescent="0.2">
      <c r="G20935" s="12"/>
    </row>
    <row r="20936" spans="7:7" x14ac:dyDescent="0.2">
      <c r="G20936" s="12"/>
    </row>
    <row r="20937" spans="7:7" x14ac:dyDescent="0.2">
      <c r="G20937" s="12"/>
    </row>
    <row r="20938" spans="7:7" x14ac:dyDescent="0.2">
      <c r="G20938" s="12"/>
    </row>
    <row r="20939" spans="7:7" x14ac:dyDescent="0.2">
      <c r="G20939" s="12"/>
    </row>
    <row r="20940" spans="7:7" x14ac:dyDescent="0.2">
      <c r="G20940" s="12"/>
    </row>
    <row r="20941" spans="7:7" x14ac:dyDescent="0.2">
      <c r="G20941" s="12"/>
    </row>
    <row r="20942" spans="7:7" x14ac:dyDescent="0.2">
      <c r="G20942" s="12"/>
    </row>
    <row r="20943" spans="7:7" x14ac:dyDescent="0.2">
      <c r="G20943" s="12"/>
    </row>
    <row r="20944" spans="7:7" x14ac:dyDescent="0.2">
      <c r="G20944" s="12"/>
    </row>
    <row r="20945" spans="7:7" x14ac:dyDescent="0.2">
      <c r="G20945" s="12"/>
    </row>
    <row r="20946" spans="7:7" x14ac:dyDescent="0.2">
      <c r="G20946" s="12"/>
    </row>
    <row r="20947" spans="7:7" x14ac:dyDescent="0.2">
      <c r="G20947" s="12"/>
    </row>
    <row r="20948" spans="7:7" x14ac:dyDescent="0.2">
      <c r="G20948" s="12"/>
    </row>
    <row r="20949" spans="7:7" x14ac:dyDescent="0.2">
      <c r="G20949" s="12"/>
    </row>
    <row r="20950" spans="7:7" x14ac:dyDescent="0.2">
      <c r="G20950" s="12"/>
    </row>
    <row r="20951" spans="7:7" x14ac:dyDescent="0.2">
      <c r="G20951" s="12"/>
    </row>
    <row r="20952" spans="7:7" x14ac:dyDescent="0.2">
      <c r="G20952" s="12"/>
    </row>
    <row r="20953" spans="7:7" x14ac:dyDescent="0.2">
      <c r="G20953" s="12"/>
    </row>
    <row r="20954" spans="7:7" x14ac:dyDescent="0.2">
      <c r="G20954" s="12"/>
    </row>
    <row r="20955" spans="7:7" x14ac:dyDescent="0.2">
      <c r="G20955" s="12"/>
    </row>
    <row r="20956" spans="7:7" x14ac:dyDescent="0.2">
      <c r="G20956" s="12"/>
    </row>
    <row r="20957" spans="7:7" x14ac:dyDescent="0.2">
      <c r="G20957" s="12"/>
    </row>
    <row r="20958" spans="7:7" x14ac:dyDescent="0.2">
      <c r="G20958" s="12"/>
    </row>
    <row r="20959" spans="7:7" x14ac:dyDescent="0.2">
      <c r="G20959" s="12"/>
    </row>
    <row r="20960" spans="7:7" x14ac:dyDescent="0.2">
      <c r="G20960" s="12"/>
    </row>
    <row r="20961" spans="7:7" x14ac:dyDescent="0.2">
      <c r="G20961" s="12"/>
    </row>
    <row r="20962" spans="7:7" x14ac:dyDescent="0.2">
      <c r="G20962" s="12"/>
    </row>
    <row r="20963" spans="7:7" x14ac:dyDescent="0.2">
      <c r="G20963" s="12"/>
    </row>
    <row r="20964" spans="7:7" x14ac:dyDescent="0.2">
      <c r="G20964" s="12"/>
    </row>
    <row r="20965" spans="7:7" x14ac:dyDescent="0.2">
      <c r="G20965" s="12"/>
    </row>
    <row r="20966" spans="7:7" x14ac:dyDescent="0.2">
      <c r="G20966" s="12"/>
    </row>
    <row r="20967" spans="7:7" x14ac:dyDescent="0.2">
      <c r="G20967" s="12"/>
    </row>
    <row r="20968" spans="7:7" x14ac:dyDescent="0.2">
      <c r="G20968" s="12"/>
    </row>
    <row r="20969" spans="7:7" x14ac:dyDescent="0.2">
      <c r="G20969" s="12"/>
    </row>
    <row r="20970" spans="7:7" x14ac:dyDescent="0.2">
      <c r="G20970" s="12"/>
    </row>
    <row r="20971" spans="7:7" x14ac:dyDescent="0.2">
      <c r="G20971" s="12"/>
    </row>
    <row r="20972" spans="7:7" x14ac:dyDescent="0.2">
      <c r="G20972" s="12"/>
    </row>
    <row r="20973" spans="7:7" x14ac:dyDescent="0.2">
      <c r="G20973" s="12"/>
    </row>
    <row r="20974" spans="7:7" x14ac:dyDescent="0.2">
      <c r="G20974" s="12"/>
    </row>
    <row r="20975" spans="7:7" x14ac:dyDescent="0.2">
      <c r="G20975" s="12"/>
    </row>
    <row r="20976" spans="7:7" x14ac:dyDescent="0.2">
      <c r="G20976" s="12"/>
    </row>
    <row r="20977" spans="7:7" x14ac:dyDescent="0.2">
      <c r="G20977" s="12"/>
    </row>
    <row r="20978" spans="7:7" x14ac:dyDescent="0.2">
      <c r="G20978" s="12"/>
    </row>
    <row r="20979" spans="7:7" x14ac:dyDescent="0.2">
      <c r="G20979" s="12"/>
    </row>
    <row r="20980" spans="7:7" x14ac:dyDescent="0.2">
      <c r="G20980" s="12"/>
    </row>
    <row r="20981" spans="7:7" x14ac:dyDescent="0.2">
      <c r="G20981" s="12"/>
    </row>
    <row r="20982" spans="7:7" x14ac:dyDescent="0.2">
      <c r="G20982" s="12"/>
    </row>
    <row r="20983" spans="7:7" x14ac:dyDescent="0.2">
      <c r="G20983" s="12"/>
    </row>
    <row r="20984" spans="7:7" x14ac:dyDescent="0.2">
      <c r="G20984" s="12"/>
    </row>
    <row r="20985" spans="7:7" x14ac:dyDescent="0.2">
      <c r="G20985" s="12"/>
    </row>
    <row r="20986" spans="7:7" x14ac:dyDescent="0.2">
      <c r="G20986" s="12"/>
    </row>
    <row r="20987" spans="7:7" x14ac:dyDescent="0.2">
      <c r="G20987" s="12"/>
    </row>
    <row r="20988" spans="7:7" x14ac:dyDescent="0.2">
      <c r="G20988" s="12"/>
    </row>
    <row r="20989" spans="7:7" x14ac:dyDescent="0.2">
      <c r="G20989" s="12"/>
    </row>
    <row r="20990" spans="7:7" x14ac:dyDescent="0.2">
      <c r="G20990" s="12"/>
    </row>
    <row r="20991" spans="7:7" x14ac:dyDescent="0.2">
      <c r="G20991" s="12"/>
    </row>
    <row r="20992" spans="7:7" x14ac:dyDescent="0.2">
      <c r="G20992" s="12"/>
    </row>
    <row r="20993" spans="7:7" x14ac:dyDescent="0.2">
      <c r="G20993" s="12"/>
    </row>
    <row r="20994" spans="7:7" x14ac:dyDescent="0.2">
      <c r="G20994" s="12"/>
    </row>
    <row r="20995" spans="7:7" x14ac:dyDescent="0.2">
      <c r="G20995" s="12"/>
    </row>
    <row r="20996" spans="7:7" x14ac:dyDescent="0.2">
      <c r="G20996" s="12"/>
    </row>
    <row r="20997" spans="7:7" x14ac:dyDescent="0.2">
      <c r="G20997" s="12"/>
    </row>
    <row r="20998" spans="7:7" x14ac:dyDescent="0.2">
      <c r="G20998" s="12"/>
    </row>
    <row r="20999" spans="7:7" x14ac:dyDescent="0.2">
      <c r="G20999" s="12"/>
    </row>
    <row r="21000" spans="7:7" x14ac:dyDescent="0.2">
      <c r="G21000" s="12"/>
    </row>
    <row r="21001" spans="7:7" x14ac:dyDescent="0.2">
      <c r="G21001" s="12"/>
    </row>
    <row r="21002" spans="7:7" x14ac:dyDescent="0.2">
      <c r="G21002" s="12"/>
    </row>
    <row r="21003" spans="7:7" x14ac:dyDescent="0.2">
      <c r="G21003" s="12"/>
    </row>
    <row r="21004" spans="7:7" x14ac:dyDescent="0.2">
      <c r="G21004" s="12"/>
    </row>
    <row r="21005" spans="7:7" x14ac:dyDescent="0.2">
      <c r="G21005" s="12"/>
    </row>
    <row r="21006" spans="7:7" x14ac:dyDescent="0.2">
      <c r="G21006" s="12"/>
    </row>
    <row r="21007" spans="7:7" x14ac:dyDescent="0.2">
      <c r="G21007" s="12"/>
    </row>
    <row r="21008" spans="7:7" x14ac:dyDescent="0.2">
      <c r="G21008" s="12"/>
    </row>
    <row r="21009" spans="7:7" x14ac:dyDescent="0.2">
      <c r="G21009" s="12"/>
    </row>
    <row r="21010" spans="7:7" x14ac:dyDescent="0.2">
      <c r="G21010" s="12"/>
    </row>
    <row r="21011" spans="7:7" x14ac:dyDescent="0.2">
      <c r="G21011" s="12"/>
    </row>
    <row r="21012" spans="7:7" x14ac:dyDescent="0.2">
      <c r="G21012" s="12"/>
    </row>
    <row r="21013" spans="7:7" x14ac:dyDescent="0.2">
      <c r="G21013" s="12"/>
    </row>
    <row r="21014" spans="7:7" x14ac:dyDescent="0.2">
      <c r="G21014" s="12"/>
    </row>
    <row r="21015" spans="7:7" x14ac:dyDescent="0.2">
      <c r="G21015" s="12"/>
    </row>
    <row r="21016" spans="7:7" x14ac:dyDescent="0.2">
      <c r="G21016" s="12"/>
    </row>
    <row r="21017" spans="7:7" x14ac:dyDescent="0.2">
      <c r="G21017" s="12"/>
    </row>
    <row r="21018" spans="7:7" x14ac:dyDescent="0.2">
      <c r="G21018" s="12"/>
    </row>
    <row r="21019" spans="7:7" x14ac:dyDescent="0.2">
      <c r="G21019" s="12"/>
    </row>
    <row r="21020" spans="7:7" x14ac:dyDescent="0.2">
      <c r="G21020" s="12"/>
    </row>
    <row r="21021" spans="7:7" x14ac:dyDescent="0.2">
      <c r="G21021" s="12"/>
    </row>
    <row r="21022" spans="7:7" x14ac:dyDescent="0.2">
      <c r="G21022" s="12"/>
    </row>
    <row r="21023" spans="7:7" x14ac:dyDescent="0.2">
      <c r="G21023" s="12"/>
    </row>
    <row r="21024" spans="7:7" x14ac:dyDescent="0.2">
      <c r="G21024" s="12"/>
    </row>
    <row r="21025" spans="7:7" x14ac:dyDescent="0.2">
      <c r="G21025" s="12"/>
    </row>
    <row r="21026" spans="7:7" x14ac:dyDescent="0.2">
      <c r="G21026" s="12"/>
    </row>
    <row r="21027" spans="7:7" x14ac:dyDescent="0.2">
      <c r="G21027" s="12"/>
    </row>
    <row r="21028" spans="7:7" x14ac:dyDescent="0.2">
      <c r="G21028" s="12"/>
    </row>
    <row r="21029" spans="7:7" x14ac:dyDescent="0.2">
      <c r="G21029" s="12"/>
    </row>
    <row r="21030" spans="7:7" x14ac:dyDescent="0.2">
      <c r="G21030" s="12"/>
    </row>
    <row r="21031" spans="7:7" x14ac:dyDescent="0.2">
      <c r="G21031" s="12"/>
    </row>
    <row r="21032" spans="7:7" x14ac:dyDescent="0.2">
      <c r="G21032" s="12"/>
    </row>
    <row r="21033" spans="7:7" x14ac:dyDescent="0.2">
      <c r="G21033" s="12"/>
    </row>
    <row r="21034" spans="7:7" x14ac:dyDescent="0.2">
      <c r="G21034" s="12"/>
    </row>
    <row r="21035" spans="7:7" x14ac:dyDescent="0.2">
      <c r="G21035" s="12"/>
    </row>
    <row r="21036" spans="7:7" x14ac:dyDescent="0.2">
      <c r="G21036" s="12"/>
    </row>
    <row r="21037" spans="7:7" x14ac:dyDescent="0.2">
      <c r="G21037" s="12"/>
    </row>
    <row r="21038" spans="7:7" x14ac:dyDescent="0.2">
      <c r="G21038" s="12"/>
    </row>
    <row r="21039" spans="7:7" x14ac:dyDescent="0.2">
      <c r="G21039" s="12"/>
    </row>
    <row r="21040" spans="7:7" x14ac:dyDescent="0.2">
      <c r="G21040" s="12"/>
    </row>
    <row r="21041" spans="7:7" x14ac:dyDescent="0.2">
      <c r="G21041" s="12"/>
    </row>
    <row r="21042" spans="7:7" x14ac:dyDescent="0.2">
      <c r="G21042" s="12"/>
    </row>
    <row r="21043" spans="7:7" x14ac:dyDescent="0.2">
      <c r="G21043" s="12"/>
    </row>
    <row r="21044" spans="7:7" x14ac:dyDescent="0.2">
      <c r="G21044" s="12"/>
    </row>
    <row r="21045" spans="7:7" x14ac:dyDescent="0.2">
      <c r="G21045" s="12"/>
    </row>
    <row r="21046" spans="7:7" x14ac:dyDescent="0.2">
      <c r="G21046" s="12"/>
    </row>
    <row r="21047" spans="7:7" x14ac:dyDescent="0.2">
      <c r="G21047" s="12"/>
    </row>
    <row r="21048" spans="7:7" x14ac:dyDescent="0.2">
      <c r="G21048" s="12"/>
    </row>
    <row r="21049" spans="7:7" x14ac:dyDescent="0.2">
      <c r="G21049" s="12"/>
    </row>
    <row r="21050" spans="7:7" x14ac:dyDescent="0.2">
      <c r="G21050" s="12"/>
    </row>
    <row r="21051" spans="7:7" x14ac:dyDescent="0.2">
      <c r="G21051" s="12"/>
    </row>
    <row r="21052" spans="7:7" x14ac:dyDescent="0.2">
      <c r="G21052" s="12"/>
    </row>
    <row r="21053" spans="7:7" x14ac:dyDescent="0.2">
      <c r="G21053" s="12"/>
    </row>
    <row r="21054" spans="7:7" x14ac:dyDescent="0.2">
      <c r="G21054" s="12"/>
    </row>
    <row r="21055" spans="7:7" x14ac:dyDescent="0.2">
      <c r="G21055" s="12"/>
    </row>
    <row r="21056" spans="7:7" x14ac:dyDescent="0.2">
      <c r="G21056" s="12"/>
    </row>
    <row r="21057" spans="7:7" x14ac:dyDescent="0.2">
      <c r="G21057" s="12"/>
    </row>
    <row r="21058" spans="7:7" x14ac:dyDescent="0.2">
      <c r="G21058" s="12"/>
    </row>
    <row r="21059" spans="7:7" x14ac:dyDescent="0.2">
      <c r="G21059" s="12"/>
    </row>
    <row r="21060" spans="7:7" x14ac:dyDescent="0.2">
      <c r="G21060" s="12"/>
    </row>
    <row r="21061" spans="7:7" x14ac:dyDescent="0.2">
      <c r="G21061" s="12"/>
    </row>
    <row r="21062" spans="7:7" x14ac:dyDescent="0.2">
      <c r="G21062" s="12"/>
    </row>
    <row r="21063" spans="7:7" x14ac:dyDescent="0.2">
      <c r="G21063" s="12"/>
    </row>
    <row r="21064" spans="7:7" x14ac:dyDescent="0.2">
      <c r="G21064" s="12"/>
    </row>
    <row r="21065" spans="7:7" x14ac:dyDescent="0.2">
      <c r="G21065" s="12"/>
    </row>
    <row r="21066" spans="7:7" x14ac:dyDescent="0.2">
      <c r="G21066" s="12"/>
    </row>
    <row r="21067" spans="7:7" x14ac:dyDescent="0.2">
      <c r="G21067" s="12"/>
    </row>
    <row r="21068" spans="7:7" x14ac:dyDescent="0.2">
      <c r="G21068" s="12"/>
    </row>
    <row r="21069" spans="7:7" x14ac:dyDescent="0.2">
      <c r="G21069" s="12"/>
    </row>
    <row r="21070" spans="7:7" x14ac:dyDescent="0.2">
      <c r="G21070" s="12"/>
    </row>
    <row r="21071" spans="7:7" x14ac:dyDescent="0.2">
      <c r="G21071" s="12"/>
    </row>
    <row r="21072" spans="7:7" x14ac:dyDescent="0.2">
      <c r="G21072" s="12"/>
    </row>
    <row r="21073" spans="7:7" x14ac:dyDescent="0.2">
      <c r="G21073" s="12"/>
    </row>
    <row r="21074" spans="7:7" x14ac:dyDescent="0.2">
      <c r="G21074" s="12"/>
    </row>
    <row r="21075" spans="7:7" x14ac:dyDescent="0.2">
      <c r="G21075" s="12"/>
    </row>
    <row r="21076" spans="7:7" x14ac:dyDescent="0.2">
      <c r="G21076" s="12"/>
    </row>
    <row r="21077" spans="7:7" x14ac:dyDescent="0.2">
      <c r="G21077" s="12"/>
    </row>
    <row r="21078" spans="7:7" x14ac:dyDescent="0.2">
      <c r="G21078" s="12"/>
    </row>
    <row r="21079" spans="7:7" x14ac:dyDescent="0.2">
      <c r="G21079" s="12"/>
    </row>
    <row r="21080" spans="7:7" x14ac:dyDescent="0.2">
      <c r="G21080" s="12"/>
    </row>
    <row r="21081" spans="7:7" x14ac:dyDescent="0.2">
      <c r="G21081" s="12"/>
    </row>
    <row r="21082" spans="7:7" x14ac:dyDescent="0.2">
      <c r="G21082" s="12"/>
    </row>
    <row r="21083" spans="7:7" x14ac:dyDescent="0.2">
      <c r="G21083" s="12"/>
    </row>
    <row r="21084" spans="7:7" x14ac:dyDescent="0.2">
      <c r="G21084" s="12"/>
    </row>
    <row r="21085" spans="7:7" x14ac:dyDescent="0.2">
      <c r="G21085" s="12"/>
    </row>
    <row r="21086" spans="7:7" x14ac:dyDescent="0.2">
      <c r="G21086" s="12"/>
    </row>
    <row r="21087" spans="7:7" x14ac:dyDescent="0.2">
      <c r="G21087" s="12"/>
    </row>
    <row r="21088" spans="7:7" x14ac:dyDescent="0.2">
      <c r="G21088" s="12"/>
    </row>
    <row r="21089" spans="7:7" x14ac:dyDescent="0.2">
      <c r="G21089" s="12"/>
    </row>
    <row r="21090" spans="7:7" x14ac:dyDescent="0.2">
      <c r="G21090" s="12"/>
    </row>
    <row r="21091" spans="7:7" x14ac:dyDescent="0.2">
      <c r="G21091" s="12"/>
    </row>
    <row r="21092" spans="7:7" x14ac:dyDescent="0.2">
      <c r="G21092" s="12"/>
    </row>
    <row r="21093" spans="7:7" x14ac:dyDescent="0.2">
      <c r="G21093" s="12"/>
    </row>
    <row r="21094" spans="7:7" x14ac:dyDescent="0.2">
      <c r="G21094" s="12"/>
    </row>
    <row r="21095" spans="7:7" x14ac:dyDescent="0.2">
      <c r="G21095" s="12"/>
    </row>
    <row r="21096" spans="7:7" x14ac:dyDescent="0.2">
      <c r="G21096" s="12"/>
    </row>
    <row r="21097" spans="7:7" x14ac:dyDescent="0.2">
      <c r="G21097" s="12"/>
    </row>
    <row r="21098" spans="7:7" x14ac:dyDescent="0.2">
      <c r="G21098" s="12"/>
    </row>
    <row r="21099" spans="7:7" x14ac:dyDescent="0.2">
      <c r="G21099" s="12"/>
    </row>
    <row r="21100" spans="7:7" x14ac:dyDescent="0.2">
      <c r="G21100" s="12"/>
    </row>
    <row r="21101" spans="7:7" x14ac:dyDescent="0.2">
      <c r="G21101" s="12"/>
    </row>
    <row r="21102" spans="7:7" x14ac:dyDescent="0.2">
      <c r="G21102" s="12"/>
    </row>
    <row r="21103" spans="7:7" x14ac:dyDescent="0.2">
      <c r="G21103" s="12"/>
    </row>
    <row r="21104" spans="7:7" x14ac:dyDescent="0.2">
      <c r="G21104" s="12"/>
    </row>
    <row r="21105" spans="7:7" x14ac:dyDescent="0.2">
      <c r="G21105" s="12"/>
    </row>
    <row r="21106" spans="7:7" x14ac:dyDescent="0.2">
      <c r="G21106" s="12"/>
    </row>
    <row r="21107" spans="7:7" x14ac:dyDescent="0.2">
      <c r="G21107" s="12"/>
    </row>
    <row r="21108" spans="7:7" x14ac:dyDescent="0.2">
      <c r="G21108" s="12"/>
    </row>
    <row r="21109" spans="7:7" x14ac:dyDescent="0.2">
      <c r="G21109" s="12"/>
    </row>
    <row r="21110" spans="7:7" x14ac:dyDescent="0.2">
      <c r="G21110" s="12"/>
    </row>
    <row r="21111" spans="7:7" x14ac:dyDescent="0.2">
      <c r="G21111" s="12"/>
    </row>
    <row r="21112" spans="7:7" x14ac:dyDescent="0.2">
      <c r="G21112" s="12"/>
    </row>
    <row r="21113" spans="7:7" x14ac:dyDescent="0.2">
      <c r="G21113" s="12"/>
    </row>
    <row r="21114" spans="7:7" x14ac:dyDescent="0.2">
      <c r="G21114" s="12"/>
    </row>
    <row r="21115" spans="7:7" x14ac:dyDescent="0.2">
      <c r="G21115" s="12"/>
    </row>
    <row r="21116" spans="7:7" x14ac:dyDescent="0.2">
      <c r="G21116" s="12"/>
    </row>
    <row r="21117" spans="7:7" x14ac:dyDescent="0.2">
      <c r="G21117" s="12"/>
    </row>
    <row r="21118" spans="7:7" x14ac:dyDescent="0.2">
      <c r="G21118" s="12"/>
    </row>
    <row r="21119" spans="7:7" x14ac:dyDescent="0.2">
      <c r="G21119" s="12"/>
    </row>
    <row r="21120" spans="7:7" x14ac:dyDescent="0.2">
      <c r="G21120" s="12"/>
    </row>
    <row r="21121" spans="7:7" x14ac:dyDescent="0.2">
      <c r="G21121" s="12"/>
    </row>
    <row r="21122" spans="7:7" x14ac:dyDescent="0.2">
      <c r="G21122" s="12"/>
    </row>
    <row r="21123" spans="7:7" x14ac:dyDescent="0.2">
      <c r="G21123" s="12"/>
    </row>
    <row r="21124" spans="7:7" x14ac:dyDescent="0.2">
      <c r="G21124" s="12"/>
    </row>
    <row r="21125" spans="7:7" x14ac:dyDescent="0.2">
      <c r="G21125" s="12"/>
    </row>
    <row r="21126" spans="7:7" x14ac:dyDescent="0.2">
      <c r="G21126" s="12"/>
    </row>
    <row r="21127" spans="7:7" x14ac:dyDescent="0.2">
      <c r="G21127" s="12"/>
    </row>
    <row r="21128" spans="7:7" x14ac:dyDescent="0.2">
      <c r="G21128" s="12"/>
    </row>
    <row r="21129" spans="7:7" x14ac:dyDescent="0.2">
      <c r="G21129" s="12"/>
    </row>
    <row r="21130" spans="7:7" x14ac:dyDescent="0.2">
      <c r="G21130" s="12"/>
    </row>
    <row r="21131" spans="7:7" x14ac:dyDescent="0.2">
      <c r="G21131" s="12"/>
    </row>
    <row r="21132" spans="7:7" x14ac:dyDescent="0.2">
      <c r="G21132" s="12"/>
    </row>
    <row r="21133" spans="7:7" x14ac:dyDescent="0.2">
      <c r="G21133" s="12"/>
    </row>
    <row r="21134" spans="7:7" x14ac:dyDescent="0.2">
      <c r="G21134" s="12"/>
    </row>
    <row r="21135" spans="7:7" x14ac:dyDescent="0.2">
      <c r="G21135" s="12"/>
    </row>
    <row r="21136" spans="7:7" x14ac:dyDescent="0.2">
      <c r="G21136" s="12"/>
    </row>
    <row r="21137" spans="7:7" x14ac:dyDescent="0.2">
      <c r="G21137" s="12"/>
    </row>
    <row r="21138" spans="7:7" x14ac:dyDescent="0.2">
      <c r="G21138" s="12"/>
    </row>
    <row r="21139" spans="7:7" x14ac:dyDescent="0.2">
      <c r="G21139" s="12"/>
    </row>
    <row r="21140" spans="7:7" x14ac:dyDescent="0.2">
      <c r="G21140" s="12"/>
    </row>
    <row r="21141" spans="7:7" x14ac:dyDescent="0.2">
      <c r="G21141" s="12"/>
    </row>
    <row r="21142" spans="7:7" x14ac:dyDescent="0.2">
      <c r="G21142" s="12"/>
    </row>
    <row r="21143" spans="7:7" x14ac:dyDescent="0.2">
      <c r="G21143" s="12"/>
    </row>
    <row r="21144" spans="7:7" x14ac:dyDescent="0.2">
      <c r="G21144" s="12"/>
    </row>
    <row r="21145" spans="7:7" x14ac:dyDescent="0.2">
      <c r="G21145" s="12"/>
    </row>
    <row r="21146" spans="7:7" x14ac:dyDescent="0.2">
      <c r="G21146" s="12"/>
    </row>
    <row r="21147" spans="7:7" x14ac:dyDescent="0.2">
      <c r="G21147" s="12"/>
    </row>
    <row r="21148" spans="7:7" x14ac:dyDescent="0.2">
      <c r="G21148" s="12"/>
    </row>
    <row r="21149" spans="7:7" x14ac:dyDescent="0.2">
      <c r="G21149" s="12"/>
    </row>
    <row r="21150" spans="7:7" x14ac:dyDescent="0.2">
      <c r="G21150" s="12"/>
    </row>
    <row r="21151" spans="7:7" x14ac:dyDescent="0.2">
      <c r="G21151" s="12"/>
    </row>
    <row r="21152" spans="7:7" x14ac:dyDescent="0.2">
      <c r="G21152" s="12"/>
    </row>
    <row r="21153" spans="7:7" x14ac:dyDescent="0.2">
      <c r="G21153" s="12"/>
    </row>
    <row r="21154" spans="7:7" x14ac:dyDescent="0.2">
      <c r="G21154" s="12"/>
    </row>
    <row r="21155" spans="7:7" x14ac:dyDescent="0.2">
      <c r="G21155" s="12"/>
    </row>
    <row r="21156" spans="7:7" x14ac:dyDescent="0.2">
      <c r="G21156" s="12"/>
    </row>
    <row r="21157" spans="7:7" x14ac:dyDescent="0.2">
      <c r="G21157" s="12"/>
    </row>
    <row r="21158" spans="7:7" x14ac:dyDescent="0.2">
      <c r="G21158" s="12"/>
    </row>
    <row r="21159" spans="7:7" x14ac:dyDescent="0.2">
      <c r="G21159" s="12"/>
    </row>
    <row r="21160" spans="7:7" x14ac:dyDescent="0.2">
      <c r="G21160" s="12"/>
    </row>
    <row r="21161" spans="7:7" x14ac:dyDescent="0.2">
      <c r="G21161" s="12"/>
    </row>
    <row r="21162" spans="7:7" x14ac:dyDescent="0.2">
      <c r="G21162" s="12"/>
    </row>
    <row r="21163" spans="7:7" x14ac:dyDescent="0.2">
      <c r="G21163" s="12"/>
    </row>
    <row r="21164" spans="7:7" x14ac:dyDescent="0.2">
      <c r="G21164" s="12"/>
    </row>
    <row r="21165" spans="7:7" x14ac:dyDescent="0.2">
      <c r="G21165" s="12"/>
    </row>
    <row r="21166" spans="7:7" x14ac:dyDescent="0.2">
      <c r="G21166" s="12"/>
    </row>
    <row r="21167" spans="7:7" x14ac:dyDescent="0.2">
      <c r="G21167" s="12"/>
    </row>
    <row r="21168" spans="7:7" x14ac:dyDescent="0.2">
      <c r="G21168" s="12"/>
    </row>
    <row r="21169" spans="7:7" x14ac:dyDescent="0.2">
      <c r="G21169" s="12"/>
    </row>
    <row r="21170" spans="7:7" x14ac:dyDescent="0.2">
      <c r="G21170" s="12"/>
    </row>
    <row r="21171" spans="7:7" x14ac:dyDescent="0.2">
      <c r="G21171" s="12"/>
    </row>
    <row r="21172" spans="7:7" x14ac:dyDescent="0.2">
      <c r="G21172" s="12"/>
    </row>
    <row r="21173" spans="7:7" x14ac:dyDescent="0.2">
      <c r="G21173" s="12"/>
    </row>
    <row r="21174" spans="7:7" x14ac:dyDescent="0.2">
      <c r="G21174" s="12"/>
    </row>
    <row r="21175" spans="7:7" x14ac:dyDescent="0.2">
      <c r="G21175" s="12"/>
    </row>
    <row r="21176" spans="7:7" x14ac:dyDescent="0.2">
      <c r="G21176" s="12"/>
    </row>
    <row r="21177" spans="7:7" x14ac:dyDescent="0.2">
      <c r="G21177" s="12"/>
    </row>
    <row r="21178" spans="7:7" x14ac:dyDescent="0.2">
      <c r="G21178" s="12"/>
    </row>
    <row r="21179" spans="7:7" x14ac:dyDescent="0.2">
      <c r="G21179" s="12"/>
    </row>
    <row r="21180" spans="7:7" x14ac:dyDescent="0.2">
      <c r="G21180" s="12"/>
    </row>
    <row r="21181" spans="7:7" x14ac:dyDescent="0.2">
      <c r="G21181" s="12"/>
    </row>
    <row r="21182" spans="7:7" x14ac:dyDescent="0.2">
      <c r="G21182" s="12"/>
    </row>
    <row r="21183" spans="7:7" x14ac:dyDescent="0.2">
      <c r="G21183" s="12"/>
    </row>
    <row r="21184" spans="7:7" x14ac:dyDescent="0.2">
      <c r="G21184" s="12"/>
    </row>
    <row r="21185" spans="7:7" x14ac:dyDescent="0.2">
      <c r="G21185" s="12"/>
    </row>
    <row r="21186" spans="7:7" x14ac:dyDescent="0.2">
      <c r="G21186" s="12"/>
    </row>
    <row r="21187" spans="7:7" x14ac:dyDescent="0.2">
      <c r="G21187" s="12"/>
    </row>
    <row r="21188" spans="7:7" x14ac:dyDescent="0.2">
      <c r="G21188" s="12"/>
    </row>
    <row r="21189" spans="7:7" x14ac:dyDescent="0.2">
      <c r="G21189" s="12"/>
    </row>
    <row r="21190" spans="7:7" x14ac:dyDescent="0.2">
      <c r="G21190" s="12"/>
    </row>
    <row r="21191" spans="7:7" x14ac:dyDescent="0.2">
      <c r="G21191" s="12"/>
    </row>
    <row r="21192" spans="7:7" x14ac:dyDescent="0.2">
      <c r="G21192" s="12"/>
    </row>
    <row r="21193" spans="7:7" x14ac:dyDescent="0.2">
      <c r="G21193" s="12"/>
    </row>
    <row r="21194" spans="7:7" x14ac:dyDescent="0.2">
      <c r="G21194" s="12"/>
    </row>
    <row r="21195" spans="7:7" x14ac:dyDescent="0.2">
      <c r="G21195" s="12"/>
    </row>
    <row r="21196" spans="7:7" x14ac:dyDescent="0.2">
      <c r="G21196" s="12"/>
    </row>
    <row r="21197" spans="7:7" x14ac:dyDescent="0.2">
      <c r="G21197" s="12"/>
    </row>
    <row r="21198" spans="7:7" x14ac:dyDescent="0.2">
      <c r="G21198" s="12"/>
    </row>
    <row r="21199" spans="7:7" x14ac:dyDescent="0.2">
      <c r="G21199" s="12"/>
    </row>
    <row r="21200" spans="7:7" x14ac:dyDescent="0.2">
      <c r="G21200" s="12"/>
    </row>
    <row r="21201" spans="7:7" x14ac:dyDescent="0.2">
      <c r="G21201" s="12"/>
    </row>
    <row r="21202" spans="7:7" x14ac:dyDescent="0.2">
      <c r="G21202" s="12"/>
    </row>
    <row r="21203" spans="7:7" x14ac:dyDescent="0.2">
      <c r="G21203" s="12"/>
    </row>
    <row r="21204" spans="7:7" x14ac:dyDescent="0.2">
      <c r="G21204" s="12"/>
    </row>
    <row r="21205" spans="7:7" x14ac:dyDescent="0.2">
      <c r="G21205" s="12"/>
    </row>
    <row r="21206" spans="7:7" x14ac:dyDescent="0.2">
      <c r="G21206" s="12"/>
    </row>
    <row r="21207" spans="7:7" x14ac:dyDescent="0.2">
      <c r="G21207" s="12"/>
    </row>
    <row r="21208" spans="7:7" x14ac:dyDescent="0.2">
      <c r="G21208" s="12"/>
    </row>
    <row r="21209" spans="7:7" x14ac:dyDescent="0.2">
      <c r="G21209" s="12"/>
    </row>
    <row r="21210" spans="7:7" x14ac:dyDescent="0.2">
      <c r="G21210" s="12"/>
    </row>
    <row r="21211" spans="7:7" x14ac:dyDescent="0.2">
      <c r="G21211" s="12"/>
    </row>
    <row r="21212" spans="7:7" x14ac:dyDescent="0.2">
      <c r="G21212" s="12"/>
    </row>
    <row r="21213" spans="7:7" x14ac:dyDescent="0.2">
      <c r="G21213" s="12"/>
    </row>
    <row r="21214" spans="7:7" x14ac:dyDescent="0.2">
      <c r="G21214" s="12"/>
    </row>
    <row r="21215" spans="7:7" x14ac:dyDescent="0.2">
      <c r="G21215" s="12"/>
    </row>
    <row r="21216" spans="7:7" x14ac:dyDescent="0.2">
      <c r="G21216" s="12"/>
    </row>
    <row r="21217" spans="7:7" x14ac:dyDescent="0.2">
      <c r="G21217" s="12"/>
    </row>
    <row r="21218" spans="7:7" x14ac:dyDescent="0.2">
      <c r="G21218" s="12"/>
    </row>
    <row r="21219" spans="7:7" x14ac:dyDescent="0.2">
      <c r="G21219" s="12"/>
    </row>
    <row r="21220" spans="7:7" x14ac:dyDescent="0.2">
      <c r="G21220" s="12"/>
    </row>
    <row r="21221" spans="7:7" x14ac:dyDescent="0.2">
      <c r="G21221" s="12"/>
    </row>
    <row r="21222" spans="7:7" x14ac:dyDescent="0.2">
      <c r="G21222" s="12"/>
    </row>
    <row r="21223" spans="7:7" x14ac:dyDescent="0.2">
      <c r="G21223" s="12"/>
    </row>
    <row r="21224" spans="7:7" x14ac:dyDescent="0.2">
      <c r="G21224" s="12"/>
    </row>
    <row r="21225" spans="7:7" x14ac:dyDescent="0.2">
      <c r="G21225" s="12"/>
    </row>
    <row r="21226" spans="7:7" x14ac:dyDescent="0.2">
      <c r="G21226" s="12"/>
    </row>
    <row r="21227" spans="7:7" x14ac:dyDescent="0.2">
      <c r="G21227" s="12"/>
    </row>
    <row r="21228" spans="7:7" x14ac:dyDescent="0.2">
      <c r="G21228" s="12"/>
    </row>
    <row r="21229" spans="7:7" x14ac:dyDescent="0.2">
      <c r="G21229" s="12"/>
    </row>
    <row r="21230" spans="7:7" x14ac:dyDescent="0.2">
      <c r="G21230" s="12"/>
    </row>
    <row r="21231" spans="7:7" x14ac:dyDescent="0.2">
      <c r="G21231" s="12"/>
    </row>
    <row r="21232" spans="7:7" x14ac:dyDescent="0.2">
      <c r="G21232" s="12"/>
    </row>
    <row r="21233" spans="7:7" x14ac:dyDescent="0.2">
      <c r="G21233" s="12"/>
    </row>
    <row r="21234" spans="7:7" x14ac:dyDescent="0.2">
      <c r="G21234" s="12"/>
    </row>
    <row r="21235" spans="7:7" x14ac:dyDescent="0.2">
      <c r="G21235" s="12"/>
    </row>
    <row r="21236" spans="7:7" x14ac:dyDescent="0.2">
      <c r="G21236" s="12"/>
    </row>
    <row r="21237" spans="7:7" x14ac:dyDescent="0.2">
      <c r="G21237" s="12"/>
    </row>
    <row r="21238" spans="7:7" x14ac:dyDescent="0.2">
      <c r="G21238" s="12"/>
    </row>
    <row r="21239" spans="7:7" x14ac:dyDescent="0.2">
      <c r="G21239" s="12"/>
    </row>
    <row r="21240" spans="7:7" x14ac:dyDescent="0.2">
      <c r="G21240" s="12"/>
    </row>
    <row r="21241" spans="7:7" x14ac:dyDescent="0.2">
      <c r="G21241" s="12"/>
    </row>
    <row r="21242" spans="7:7" x14ac:dyDescent="0.2">
      <c r="G21242" s="12"/>
    </row>
    <row r="21243" spans="7:7" x14ac:dyDescent="0.2">
      <c r="G21243" s="12"/>
    </row>
    <row r="21244" spans="7:7" x14ac:dyDescent="0.2">
      <c r="G21244" s="12"/>
    </row>
    <row r="21245" spans="7:7" x14ac:dyDescent="0.2">
      <c r="G21245" s="12"/>
    </row>
    <row r="21246" spans="7:7" x14ac:dyDescent="0.2">
      <c r="G21246" s="12"/>
    </row>
    <row r="21247" spans="7:7" x14ac:dyDescent="0.2">
      <c r="G21247" s="12"/>
    </row>
    <row r="21248" spans="7:7" x14ac:dyDescent="0.2">
      <c r="G21248" s="12"/>
    </row>
    <row r="21249" spans="7:7" x14ac:dyDescent="0.2">
      <c r="G21249" s="12"/>
    </row>
    <row r="21250" spans="7:7" x14ac:dyDescent="0.2">
      <c r="G21250" s="12"/>
    </row>
    <row r="21251" spans="7:7" x14ac:dyDescent="0.2">
      <c r="G21251" s="12"/>
    </row>
    <row r="21252" spans="7:7" x14ac:dyDescent="0.2">
      <c r="G21252" s="12"/>
    </row>
    <row r="21253" spans="7:7" x14ac:dyDescent="0.2">
      <c r="G21253" s="12"/>
    </row>
    <row r="21254" spans="7:7" x14ac:dyDescent="0.2">
      <c r="G21254" s="12"/>
    </row>
    <row r="21255" spans="7:7" x14ac:dyDescent="0.2">
      <c r="G21255" s="12"/>
    </row>
    <row r="21256" spans="7:7" x14ac:dyDescent="0.2">
      <c r="G21256" s="12"/>
    </row>
    <row r="21257" spans="7:7" x14ac:dyDescent="0.2">
      <c r="G21257" s="12"/>
    </row>
    <row r="21258" spans="7:7" x14ac:dyDescent="0.2">
      <c r="G21258" s="12"/>
    </row>
    <row r="21259" spans="7:7" x14ac:dyDescent="0.2">
      <c r="G21259" s="12"/>
    </row>
    <row r="21260" spans="7:7" x14ac:dyDescent="0.2">
      <c r="G21260" s="12"/>
    </row>
    <row r="21261" spans="7:7" x14ac:dyDescent="0.2">
      <c r="G21261" s="12"/>
    </row>
    <row r="21262" spans="7:7" x14ac:dyDescent="0.2">
      <c r="G21262" s="12"/>
    </row>
    <row r="21263" spans="7:7" x14ac:dyDescent="0.2">
      <c r="G21263" s="12"/>
    </row>
    <row r="21264" spans="7:7" x14ac:dyDescent="0.2">
      <c r="G21264" s="12"/>
    </row>
    <row r="21265" spans="7:7" x14ac:dyDescent="0.2">
      <c r="G21265" s="12"/>
    </row>
    <row r="21266" spans="7:7" x14ac:dyDescent="0.2">
      <c r="G21266" s="12"/>
    </row>
    <row r="21267" spans="7:7" x14ac:dyDescent="0.2">
      <c r="G21267" s="12"/>
    </row>
    <row r="21268" spans="7:7" x14ac:dyDescent="0.2">
      <c r="G21268" s="12"/>
    </row>
    <row r="21269" spans="7:7" x14ac:dyDescent="0.2">
      <c r="G21269" s="12"/>
    </row>
    <row r="21270" spans="7:7" x14ac:dyDescent="0.2">
      <c r="G21270" s="12"/>
    </row>
    <row r="21271" spans="7:7" x14ac:dyDescent="0.2">
      <c r="G21271" s="12"/>
    </row>
    <row r="21272" spans="7:7" x14ac:dyDescent="0.2">
      <c r="G21272" s="12"/>
    </row>
    <row r="21273" spans="7:7" x14ac:dyDescent="0.2">
      <c r="G21273" s="12"/>
    </row>
    <row r="21274" spans="7:7" x14ac:dyDescent="0.2">
      <c r="G21274" s="12"/>
    </row>
    <row r="21275" spans="7:7" x14ac:dyDescent="0.2">
      <c r="G21275" s="12"/>
    </row>
    <row r="21276" spans="7:7" x14ac:dyDescent="0.2">
      <c r="G21276" s="12"/>
    </row>
    <row r="21277" spans="7:7" x14ac:dyDescent="0.2">
      <c r="G21277" s="12"/>
    </row>
    <row r="21278" spans="7:7" x14ac:dyDescent="0.2">
      <c r="G21278" s="12"/>
    </row>
    <row r="21279" spans="7:7" x14ac:dyDescent="0.2">
      <c r="G21279" s="12"/>
    </row>
    <row r="21280" spans="7:7" x14ac:dyDescent="0.2">
      <c r="G21280" s="12"/>
    </row>
    <row r="21281" spans="7:7" x14ac:dyDescent="0.2">
      <c r="G21281" s="12"/>
    </row>
    <row r="21282" spans="7:7" x14ac:dyDescent="0.2">
      <c r="G21282" s="12"/>
    </row>
    <row r="21283" spans="7:7" x14ac:dyDescent="0.2">
      <c r="G21283" s="12"/>
    </row>
    <row r="21284" spans="7:7" x14ac:dyDescent="0.2">
      <c r="G21284" s="12"/>
    </row>
    <row r="21285" spans="7:7" x14ac:dyDescent="0.2">
      <c r="G21285" s="12"/>
    </row>
    <row r="21286" spans="7:7" x14ac:dyDescent="0.2">
      <c r="G21286" s="12"/>
    </row>
    <row r="21287" spans="7:7" x14ac:dyDescent="0.2">
      <c r="G21287" s="12"/>
    </row>
    <row r="21288" spans="7:7" x14ac:dyDescent="0.2">
      <c r="G21288" s="12"/>
    </row>
    <row r="21289" spans="7:7" x14ac:dyDescent="0.2">
      <c r="G21289" s="12"/>
    </row>
    <row r="21290" spans="7:7" x14ac:dyDescent="0.2">
      <c r="G21290" s="12"/>
    </row>
    <row r="21291" spans="7:7" x14ac:dyDescent="0.2">
      <c r="G21291" s="12"/>
    </row>
    <row r="21292" spans="7:7" x14ac:dyDescent="0.2">
      <c r="G21292" s="12"/>
    </row>
    <row r="21293" spans="7:7" x14ac:dyDescent="0.2">
      <c r="G21293" s="12"/>
    </row>
    <row r="21294" spans="7:7" x14ac:dyDescent="0.2">
      <c r="G21294" s="12"/>
    </row>
    <row r="21295" spans="7:7" x14ac:dyDescent="0.2">
      <c r="G21295" s="12"/>
    </row>
    <row r="21296" spans="7:7" x14ac:dyDescent="0.2">
      <c r="G21296" s="12"/>
    </row>
    <row r="21297" spans="7:7" x14ac:dyDescent="0.2">
      <c r="G21297" s="12"/>
    </row>
    <row r="21298" spans="7:7" x14ac:dyDescent="0.2">
      <c r="G21298" s="12"/>
    </row>
    <row r="21299" spans="7:7" x14ac:dyDescent="0.2">
      <c r="G21299" s="12"/>
    </row>
    <row r="21300" spans="7:7" x14ac:dyDescent="0.2">
      <c r="G21300" s="12"/>
    </row>
    <row r="21301" spans="7:7" x14ac:dyDescent="0.2">
      <c r="G21301" s="12"/>
    </row>
    <row r="21302" spans="7:7" x14ac:dyDescent="0.2">
      <c r="G21302" s="12"/>
    </row>
    <row r="21303" spans="7:7" x14ac:dyDescent="0.2">
      <c r="G21303" s="12"/>
    </row>
    <row r="21304" spans="7:7" x14ac:dyDescent="0.2">
      <c r="G21304" s="12"/>
    </row>
    <row r="21305" spans="7:7" x14ac:dyDescent="0.2">
      <c r="G21305" s="12"/>
    </row>
    <row r="21306" spans="7:7" x14ac:dyDescent="0.2">
      <c r="G21306" s="12"/>
    </row>
    <row r="21307" spans="7:7" x14ac:dyDescent="0.2">
      <c r="G21307" s="12"/>
    </row>
    <row r="21308" spans="7:7" x14ac:dyDescent="0.2">
      <c r="G21308" s="12"/>
    </row>
    <row r="21309" spans="7:7" x14ac:dyDescent="0.2">
      <c r="G21309" s="12"/>
    </row>
    <row r="21310" spans="7:7" x14ac:dyDescent="0.2">
      <c r="G21310" s="12"/>
    </row>
    <row r="21311" spans="7:7" x14ac:dyDescent="0.2">
      <c r="G21311" s="12"/>
    </row>
    <row r="21312" spans="7:7" x14ac:dyDescent="0.2">
      <c r="G21312" s="12"/>
    </row>
    <row r="21313" spans="7:7" x14ac:dyDescent="0.2">
      <c r="G21313" s="12"/>
    </row>
    <row r="21314" spans="7:7" x14ac:dyDescent="0.2">
      <c r="G21314" s="12"/>
    </row>
    <row r="21315" spans="7:7" x14ac:dyDescent="0.2">
      <c r="G21315" s="12"/>
    </row>
    <row r="21316" spans="7:7" x14ac:dyDescent="0.2">
      <c r="G21316" s="12"/>
    </row>
    <row r="21317" spans="7:7" x14ac:dyDescent="0.2">
      <c r="G21317" s="12"/>
    </row>
    <row r="21318" spans="7:7" x14ac:dyDescent="0.2">
      <c r="G21318" s="12"/>
    </row>
    <row r="21319" spans="7:7" x14ac:dyDescent="0.2">
      <c r="G21319" s="12"/>
    </row>
    <row r="21320" spans="7:7" x14ac:dyDescent="0.2">
      <c r="G21320" s="12"/>
    </row>
    <row r="21321" spans="7:7" x14ac:dyDescent="0.2">
      <c r="G21321" s="12"/>
    </row>
    <row r="21322" spans="7:7" x14ac:dyDescent="0.2">
      <c r="G21322" s="12"/>
    </row>
    <row r="21323" spans="7:7" x14ac:dyDescent="0.2">
      <c r="G21323" s="12"/>
    </row>
    <row r="21324" spans="7:7" x14ac:dyDescent="0.2">
      <c r="G21324" s="12"/>
    </row>
    <row r="21325" spans="7:7" x14ac:dyDescent="0.2">
      <c r="G21325" s="12"/>
    </row>
    <row r="21326" spans="7:7" x14ac:dyDescent="0.2">
      <c r="G21326" s="12"/>
    </row>
    <row r="21327" spans="7:7" x14ac:dyDescent="0.2">
      <c r="G21327" s="12"/>
    </row>
    <row r="21328" spans="7:7" x14ac:dyDescent="0.2">
      <c r="G21328" s="12"/>
    </row>
    <row r="21329" spans="7:7" x14ac:dyDescent="0.2">
      <c r="G21329" s="12"/>
    </row>
    <row r="21330" spans="7:7" x14ac:dyDescent="0.2">
      <c r="G21330" s="12"/>
    </row>
    <row r="21331" spans="7:7" x14ac:dyDescent="0.2">
      <c r="G21331" s="12"/>
    </row>
    <row r="21332" spans="7:7" x14ac:dyDescent="0.2">
      <c r="G21332" s="12"/>
    </row>
    <row r="21333" spans="7:7" x14ac:dyDescent="0.2">
      <c r="G21333" s="12"/>
    </row>
    <row r="21334" spans="7:7" x14ac:dyDescent="0.2">
      <c r="G21334" s="12"/>
    </row>
    <row r="21335" spans="7:7" x14ac:dyDescent="0.2">
      <c r="G21335" s="12"/>
    </row>
    <row r="21336" spans="7:7" x14ac:dyDescent="0.2">
      <c r="G21336" s="12"/>
    </row>
    <row r="21337" spans="7:7" x14ac:dyDescent="0.2">
      <c r="G21337" s="12"/>
    </row>
    <row r="21338" spans="7:7" x14ac:dyDescent="0.2">
      <c r="G21338" s="12"/>
    </row>
    <row r="21339" spans="7:7" x14ac:dyDescent="0.2">
      <c r="G21339" s="12"/>
    </row>
    <row r="21340" spans="7:7" x14ac:dyDescent="0.2">
      <c r="G21340" s="12"/>
    </row>
    <row r="21341" spans="7:7" x14ac:dyDescent="0.2">
      <c r="G21341" s="12"/>
    </row>
    <row r="21342" spans="7:7" x14ac:dyDescent="0.2">
      <c r="G21342" s="12"/>
    </row>
    <row r="21343" spans="7:7" x14ac:dyDescent="0.2">
      <c r="G21343" s="12"/>
    </row>
    <row r="21344" spans="7:7" x14ac:dyDescent="0.2">
      <c r="G21344" s="12"/>
    </row>
    <row r="21345" spans="7:7" x14ac:dyDescent="0.2">
      <c r="G21345" s="12"/>
    </row>
    <row r="21346" spans="7:7" x14ac:dyDescent="0.2">
      <c r="G21346" s="12"/>
    </row>
    <row r="21347" spans="7:7" x14ac:dyDescent="0.2">
      <c r="G21347" s="12"/>
    </row>
    <row r="21348" spans="7:7" x14ac:dyDescent="0.2">
      <c r="G21348" s="12"/>
    </row>
    <row r="21349" spans="7:7" x14ac:dyDescent="0.2">
      <c r="G21349" s="12"/>
    </row>
    <row r="21350" spans="7:7" x14ac:dyDescent="0.2">
      <c r="G21350" s="12"/>
    </row>
    <row r="21351" spans="7:7" x14ac:dyDescent="0.2">
      <c r="G21351" s="12"/>
    </row>
    <row r="21352" spans="7:7" x14ac:dyDescent="0.2">
      <c r="G21352" s="12"/>
    </row>
    <row r="21353" spans="7:7" x14ac:dyDescent="0.2">
      <c r="G21353" s="12"/>
    </row>
    <row r="21354" spans="7:7" x14ac:dyDescent="0.2">
      <c r="G21354" s="12"/>
    </row>
    <row r="21355" spans="7:7" x14ac:dyDescent="0.2">
      <c r="G21355" s="12"/>
    </row>
    <row r="21356" spans="7:7" x14ac:dyDescent="0.2">
      <c r="G21356" s="12"/>
    </row>
    <row r="21357" spans="7:7" x14ac:dyDescent="0.2">
      <c r="G21357" s="12"/>
    </row>
    <row r="21358" spans="7:7" x14ac:dyDescent="0.2">
      <c r="G21358" s="12"/>
    </row>
    <row r="21359" spans="7:7" x14ac:dyDescent="0.2">
      <c r="G21359" s="12"/>
    </row>
    <row r="21360" spans="7:7" x14ac:dyDescent="0.2">
      <c r="G21360" s="12"/>
    </row>
    <row r="21361" spans="7:7" x14ac:dyDescent="0.2">
      <c r="G21361" s="12"/>
    </row>
    <row r="21362" spans="7:7" x14ac:dyDescent="0.2">
      <c r="G21362" s="12"/>
    </row>
    <row r="21363" spans="7:7" x14ac:dyDescent="0.2">
      <c r="G21363" s="12"/>
    </row>
    <row r="21364" spans="7:7" x14ac:dyDescent="0.2">
      <c r="G21364" s="12"/>
    </row>
    <row r="21365" spans="7:7" x14ac:dyDescent="0.2">
      <c r="G21365" s="12"/>
    </row>
    <row r="21366" spans="7:7" x14ac:dyDescent="0.2">
      <c r="G21366" s="12"/>
    </row>
    <row r="21367" spans="7:7" x14ac:dyDescent="0.2">
      <c r="G21367" s="12"/>
    </row>
    <row r="21368" spans="7:7" x14ac:dyDescent="0.2">
      <c r="G21368" s="12"/>
    </row>
    <row r="21369" spans="7:7" x14ac:dyDescent="0.2">
      <c r="G21369" s="12"/>
    </row>
    <row r="21370" spans="7:7" x14ac:dyDescent="0.2">
      <c r="G21370" s="12"/>
    </row>
    <row r="21371" spans="7:7" x14ac:dyDescent="0.2">
      <c r="G21371" s="12"/>
    </row>
    <row r="21372" spans="7:7" x14ac:dyDescent="0.2">
      <c r="G21372" s="12"/>
    </row>
    <row r="21373" spans="7:7" x14ac:dyDescent="0.2">
      <c r="G21373" s="12"/>
    </row>
    <row r="21374" spans="7:7" x14ac:dyDescent="0.2">
      <c r="G21374" s="12"/>
    </row>
    <row r="21375" spans="7:7" x14ac:dyDescent="0.2">
      <c r="G21375" s="12"/>
    </row>
    <row r="21376" spans="7:7" x14ac:dyDescent="0.2">
      <c r="G21376" s="12"/>
    </row>
    <row r="21377" spans="7:7" x14ac:dyDescent="0.2">
      <c r="G21377" s="12"/>
    </row>
    <row r="21378" spans="7:7" x14ac:dyDescent="0.2">
      <c r="G21378" s="12"/>
    </row>
    <row r="21379" spans="7:7" x14ac:dyDescent="0.2">
      <c r="G21379" s="12"/>
    </row>
    <row r="21380" spans="7:7" x14ac:dyDescent="0.2">
      <c r="G21380" s="12"/>
    </row>
    <row r="21381" spans="7:7" x14ac:dyDescent="0.2">
      <c r="G21381" s="12"/>
    </row>
    <row r="21382" spans="7:7" x14ac:dyDescent="0.2">
      <c r="G21382" s="12"/>
    </row>
    <row r="21383" spans="7:7" x14ac:dyDescent="0.2">
      <c r="G21383" s="12"/>
    </row>
    <row r="21384" spans="7:7" x14ac:dyDescent="0.2">
      <c r="G21384" s="12"/>
    </row>
    <row r="21385" spans="7:7" x14ac:dyDescent="0.2">
      <c r="G21385" s="12"/>
    </row>
    <row r="21386" spans="7:7" x14ac:dyDescent="0.2">
      <c r="G21386" s="12"/>
    </row>
    <row r="21387" spans="7:7" x14ac:dyDescent="0.2">
      <c r="G21387" s="12"/>
    </row>
    <row r="21388" spans="7:7" x14ac:dyDescent="0.2">
      <c r="G21388" s="12"/>
    </row>
    <row r="21389" spans="7:7" x14ac:dyDescent="0.2">
      <c r="G21389" s="12"/>
    </row>
    <row r="21390" spans="7:7" x14ac:dyDescent="0.2">
      <c r="G21390" s="12"/>
    </row>
    <row r="21391" spans="7:7" x14ac:dyDescent="0.2">
      <c r="G21391" s="12"/>
    </row>
    <row r="21392" spans="7:7" x14ac:dyDescent="0.2">
      <c r="G21392" s="12"/>
    </row>
    <row r="21393" spans="7:7" x14ac:dyDescent="0.2">
      <c r="G21393" s="12"/>
    </row>
    <row r="21394" spans="7:7" x14ac:dyDescent="0.2">
      <c r="G21394" s="12"/>
    </row>
    <row r="21395" spans="7:7" x14ac:dyDescent="0.2">
      <c r="G21395" s="12"/>
    </row>
    <row r="21396" spans="7:7" x14ac:dyDescent="0.2">
      <c r="G21396" s="12"/>
    </row>
    <row r="21397" spans="7:7" x14ac:dyDescent="0.2">
      <c r="G21397" s="12"/>
    </row>
    <row r="21398" spans="7:7" x14ac:dyDescent="0.2">
      <c r="G21398" s="12"/>
    </row>
    <row r="21399" spans="7:7" x14ac:dyDescent="0.2">
      <c r="G21399" s="12"/>
    </row>
    <row r="21400" spans="7:7" x14ac:dyDescent="0.2">
      <c r="G21400" s="12"/>
    </row>
    <row r="21401" spans="7:7" x14ac:dyDescent="0.2">
      <c r="G21401" s="12"/>
    </row>
    <row r="21402" spans="7:7" x14ac:dyDescent="0.2">
      <c r="G21402" s="12"/>
    </row>
    <row r="21403" spans="7:7" x14ac:dyDescent="0.2">
      <c r="G21403" s="12"/>
    </row>
    <row r="21404" spans="7:7" x14ac:dyDescent="0.2">
      <c r="G21404" s="12"/>
    </row>
    <row r="21405" spans="7:7" x14ac:dyDescent="0.2">
      <c r="G21405" s="12"/>
    </row>
    <row r="21406" spans="7:7" x14ac:dyDescent="0.2">
      <c r="G21406" s="12"/>
    </row>
    <row r="21407" spans="7:7" x14ac:dyDescent="0.2">
      <c r="G21407" s="12"/>
    </row>
    <row r="21408" spans="7:7" x14ac:dyDescent="0.2">
      <c r="G21408" s="12"/>
    </row>
    <row r="21409" spans="7:7" x14ac:dyDescent="0.2">
      <c r="G21409" s="12"/>
    </row>
    <row r="21410" spans="7:7" x14ac:dyDescent="0.2">
      <c r="G21410" s="12"/>
    </row>
    <row r="21411" spans="7:7" x14ac:dyDescent="0.2">
      <c r="G21411" s="12"/>
    </row>
    <row r="21412" spans="7:7" x14ac:dyDescent="0.2">
      <c r="G21412" s="12"/>
    </row>
    <row r="21413" spans="7:7" x14ac:dyDescent="0.2">
      <c r="G21413" s="12"/>
    </row>
    <row r="21414" spans="7:7" x14ac:dyDescent="0.2">
      <c r="G21414" s="12"/>
    </row>
    <row r="21415" spans="7:7" x14ac:dyDescent="0.2">
      <c r="G21415" s="12"/>
    </row>
    <row r="21416" spans="7:7" x14ac:dyDescent="0.2">
      <c r="G21416" s="12"/>
    </row>
    <row r="21417" spans="7:7" x14ac:dyDescent="0.2">
      <c r="G21417" s="12"/>
    </row>
    <row r="21418" spans="7:7" x14ac:dyDescent="0.2">
      <c r="G21418" s="12"/>
    </row>
    <row r="21419" spans="7:7" x14ac:dyDescent="0.2">
      <c r="G21419" s="12"/>
    </row>
    <row r="21420" spans="7:7" x14ac:dyDescent="0.2">
      <c r="G21420" s="12"/>
    </row>
    <row r="21421" spans="7:7" x14ac:dyDescent="0.2">
      <c r="G21421" s="12"/>
    </row>
    <row r="21422" spans="7:7" x14ac:dyDescent="0.2">
      <c r="G21422" s="12"/>
    </row>
    <row r="21423" spans="7:7" x14ac:dyDescent="0.2">
      <c r="G21423" s="12"/>
    </row>
    <row r="21424" spans="7:7" x14ac:dyDescent="0.2">
      <c r="G21424" s="12"/>
    </row>
    <row r="21425" spans="7:7" x14ac:dyDescent="0.2">
      <c r="G21425" s="12"/>
    </row>
    <row r="21426" spans="7:7" x14ac:dyDescent="0.2">
      <c r="G21426" s="12"/>
    </row>
    <row r="21427" spans="7:7" x14ac:dyDescent="0.2">
      <c r="G21427" s="12"/>
    </row>
    <row r="21428" spans="7:7" x14ac:dyDescent="0.2">
      <c r="G21428" s="12"/>
    </row>
    <row r="21429" spans="7:7" x14ac:dyDescent="0.2">
      <c r="G21429" s="12"/>
    </row>
    <row r="21430" spans="7:7" x14ac:dyDescent="0.2">
      <c r="G21430" s="12"/>
    </row>
    <row r="21431" spans="7:7" x14ac:dyDescent="0.2">
      <c r="G21431" s="12"/>
    </row>
    <row r="21432" spans="7:7" x14ac:dyDescent="0.2">
      <c r="G21432" s="12"/>
    </row>
    <row r="21433" spans="7:7" x14ac:dyDescent="0.2">
      <c r="G21433" s="12"/>
    </row>
    <row r="21434" spans="7:7" x14ac:dyDescent="0.2">
      <c r="G21434" s="12"/>
    </row>
    <row r="21435" spans="7:7" x14ac:dyDescent="0.2">
      <c r="G21435" s="12"/>
    </row>
    <row r="21436" spans="7:7" x14ac:dyDescent="0.2">
      <c r="G21436" s="12"/>
    </row>
    <row r="21437" spans="7:7" x14ac:dyDescent="0.2">
      <c r="G21437" s="12"/>
    </row>
    <row r="21438" spans="7:7" x14ac:dyDescent="0.2">
      <c r="G21438" s="12"/>
    </row>
    <row r="21439" spans="7:7" x14ac:dyDescent="0.2">
      <c r="G21439" s="12"/>
    </row>
    <row r="21440" spans="7:7" x14ac:dyDescent="0.2">
      <c r="G21440" s="12"/>
    </row>
    <row r="21441" spans="7:7" x14ac:dyDescent="0.2">
      <c r="G21441" s="12"/>
    </row>
    <row r="21442" spans="7:7" x14ac:dyDescent="0.2">
      <c r="G21442" s="12"/>
    </row>
    <row r="21443" spans="7:7" x14ac:dyDescent="0.2">
      <c r="G21443" s="12"/>
    </row>
    <row r="21444" spans="7:7" x14ac:dyDescent="0.2">
      <c r="G21444" s="12"/>
    </row>
    <row r="21445" spans="7:7" x14ac:dyDescent="0.2">
      <c r="G21445" s="12"/>
    </row>
    <row r="21446" spans="7:7" x14ac:dyDescent="0.2">
      <c r="G21446" s="12"/>
    </row>
    <row r="21447" spans="7:7" x14ac:dyDescent="0.2">
      <c r="G21447" s="12"/>
    </row>
    <row r="21448" spans="7:7" x14ac:dyDescent="0.2">
      <c r="G21448" s="12"/>
    </row>
    <row r="21449" spans="7:7" x14ac:dyDescent="0.2">
      <c r="G21449" s="12"/>
    </row>
    <row r="21450" spans="7:7" x14ac:dyDescent="0.2">
      <c r="G21450" s="12"/>
    </row>
    <row r="21451" spans="7:7" x14ac:dyDescent="0.2">
      <c r="G21451" s="12"/>
    </row>
    <row r="21452" spans="7:7" x14ac:dyDescent="0.2">
      <c r="G21452" s="12"/>
    </row>
    <row r="21453" spans="7:7" x14ac:dyDescent="0.2">
      <c r="G21453" s="12"/>
    </row>
    <row r="21454" spans="7:7" x14ac:dyDescent="0.2">
      <c r="G21454" s="12"/>
    </row>
    <row r="21455" spans="7:7" x14ac:dyDescent="0.2">
      <c r="G21455" s="12"/>
    </row>
    <row r="21456" spans="7:7" x14ac:dyDescent="0.2">
      <c r="G21456" s="12"/>
    </row>
    <row r="21457" spans="7:7" x14ac:dyDescent="0.2">
      <c r="G21457" s="12"/>
    </row>
    <row r="21458" spans="7:7" x14ac:dyDescent="0.2">
      <c r="G21458" s="12"/>
    </row>
    <row r="21459" spans="7:7" x14ac:dyDescent="0.2">
      <c r="G21459" s="12"/>
    </row>
    <row r="21460" spans="7:7" x14ac:dyDescent="0.2">
      <c r="G21460" s="12"/>
    </row>
    <row r="21461" spans="7:7" x14ac:dyDescent="0.2">
      <c r="G21461" s="12"/>
    </row>
    <row r="21462" spans="7:7" x14ac:dyDescent="0.2">
      <c r="G21462" s="12"/>
    </row>
    <row r="21463" spans="7:7" x14ac:dyDescent="0.2">
      <c r="G21463" s="12"/>
    </row>
    <row r="21464" spans="7:7" x14ac:dyDescent="0.2">
      <c r="G21464" s="12"/>
    </row>
    <row r="21465" spans="7:7" x14ac:dyDescent="0.2">
      <c r="G21465" s="12"/>
    </row>
    <row r="21466" spans="7:7" x14ac:dyDescent="0.2">
      <c r="G21466" s="12"/>
    </row>
    <row r="21467" spans="7:7" x14ac:dyDescent="0.2">
      <c r="G21467" s="12"/>
    </row>
    <row r="21468" spans="7:7" x14ac:dyDescent="0.2">
      <c r="G21468" s="12"/>
    </row>
    <row r="21469" spans="7:7" x14ac:dyDescent="0.2">
      <c r="G21469" s="12"/>
    </row>
    <row r="21470" spans="7:7" x14ac:dyDescent="0.2">
      <c r="G21470" s="12"/>
    </row>
    <row r="21471" spans="7:7" x14ac:dyDescent="0.2">
      <c r="G21471" s="12"/>
    </row>
    <row r="21472" spans="7:7" x14ac:dyDescent="0.2">
      <c r="G21472" s="12"/>
    </row>
    <row r="21473" spans="7:7" x14ac:dyDescent="0.2">
      <c r="G21473" s="12"/>
    </row>
    <row r="21474" spans="7:7" x14ac:dyDescent="0.2">
      <c r="G21474" s="12"/>
    </row>
    <row r="21475" spans="7:7" x14ac:dyDescent="0.2">
      <c r="G21475" s="12"/>
    </row>
    <row r="21476" spans="7:7" x14ac:dyDescent="0.2">
      <c r="G21476" s="12"/>
    </row>
    <row r="21477" spans="7:7" x14ac:dyDescent="0.2">
      <c r="G21477" s="12"/>
    </row>
    <row r="21478" spans="7:7" x14ac:dyDescent="0.2">
      <c r="G21478" s="12"/>
    </row>
    <row r="21479" spans="7:7" x14ac:dyDescent="0.2">
      <c r="G21479" s="12"/>
    </row>
    <row r="21480" spans="7:7" x14ac:dyDescent="0.2">
      <c r="G21480" s="12"/>
    </row>
    <row r="21481" spans="7:7" x14ac:dyDescent="0.2">
      <c r="G21481" s="12"/>
    </row>
    <row r="21482" spans="7:7" x14ac:dyDescent="0.2">
      <c r="G21482" s="12"/>
    </row>
    <row r="21483" spans="7:7" x14ac:dyDescent="0.2">
      <c r="G21483" s="12"/>
    </row>
    <row r="21484" spans="7:7" x14ac:dyDescent="0.2">
      <c r="G21484" s="12"/>
    </row>
    <row r="21485" spans="7:7" x14ac:dyDescent="0.2">
      <c r="G21485" s="12"/>
    </row>
    <row r="21486" spans="7:7" x14ac:dyDescent="0.2">
      <c r="G21486" s="12"/>
    </row>
    <row r="21487" spans="7:7" x14ac:dyDescent="0.2">
      <c r="G21487" s="12"/>
    </row>
    <row r="21488" spans="7:7" x14ac:dyDescent="0.2">
      <c r="G21488" s="12"/>
    </row>
    <row r="21489" spans="7:7" x14ac:dyDescent="0.2">
      <c r="G21489" s="12"/>
    </row>
    <row r="21490" spans="7:7" x14ac:dyDescent="0.2">
      <c r="G21490" s="12"/>
    </row>
    <row r="21491" spans="7:7" x14ac:dyDescent="0.2">
      <c r="G21491" s="12"/>
    </row>
    <row r="21492" spans="7:7" x14ac:dyDescent="0.2">
      <c r="G21492" s="12"/>
    </row>
    <row r="21493" spans="7:7" x14ac:dyDescent="0.2">
      <c r="G21493" s="12"/>
    </row>
    <row r="21494" spans="7:7" x14ac:dyDescent="0.2">
      <c r="G21494" s="12"/>
    </row>
    <row r="21495" spans="7:7" x14ac:dyDescent="0.2">
      <c r="G21495" s="12"/>
    </row>
    <row r="21496" spans="7:7" x14ac:dyDescent="0.2">
      <c r="G21496" s="12"/>
    </row>
    <row r="21497" spans="7:7" x14ac:dyDescent="0.2">
      <c r="G21497" s="12"/>
    </row>
    <row r="21498" spans="7:7" x14ac:dyDescent="0.2">
      <c r="G21498" s="12"/>
    </row>
    <row r="21499" spans="7:7" x14ac:dyDescent="0.2">
      <c r="G21499" s="12"/>
    </row>
    <row r="21500" spans="7:7" x14ac:dyDescent="0.2">
      <c r="G21500" s="12"/>
    </row>
    <row r="21501" spans="7:7" x14ac:dyDescent="0.2">
      <c r="G21501" s="12"/>
    </row>
    <row r="21502" spans="7:7" x14ac:dyDescent="0.2">
      <c r="G21502" s="12"/>
    </row>
    <row r="21503" spans="7:7" x14ac:dyDescent="0.2">
      <c r="G21503" s="12"/>
    </row>
    <row r="21504" spans="7:7" x14ac:dyDescent="0.2">
      <c r="G21504" s="12"/>
    </row>
    <row r="21505" spans="7:7" x14ac:dyDescent="0.2">
      <c r="G21505" s="12"/>
    </row>
    <row r="21506" spans="7:7" x14ac:dyDescent="0.2">
      <c r="G21506" s="12"/>
    </row>
    <row r="21507" spans="7:7" x14ac:dyDescent="0.2">
      <c r="G21507" s="12"/>
    </row>
    <row r="21508" spans="7:7" x14ac:dyDescent="0.2">
      <c r="G21508" s="12"/>
    </row>
    <row r="21509" spans="7:7" x14ac:dyDescent="0.2">
      <c r="G21509" s="12"/>
    </row>
    <row r="21510" spans="7:7" x14ac:dyDescent="0.2">
      <c r="G21510" s="12"/>
    </row>
    <row r="21511" spans="7:7" x14ac:dyDescent="0.2">
      <c r="G21511" s="12"/>
    </row>
    <row r="21512" spans="7:7" x14ac:dyDescent="0.2">
      <c r="G21512" s="12"/>
    </row>
    <row r="21513" spans="7:7" x14ac:dyDescent="0.2">
      <c r="G21513" s="12"/>
    </row>
    <row r="21514" spans="7:7" x14ac:dyDescent="0.2">
      <c r="G21514" s="12"/>
    </row>
    <row r="21515" spans="7:7" x14ac:dyDescent="0.2">
      <c r="G21515" s="12"/>
    </row>
    <row r="21516" spans="7:7" x14ac:dyDescent="0.2">
      <c r="G21516" s="12"/>
    </row>
    <row r="21517" spans="7:7" x14ac:dyDescent="0.2">
      <c r="G21517" s="12"/>
    </row>
    <row r="21518" spans="7:7" x14ac:dyDescent="0.2">
      <c r="G21518" s="12"/>
    </row>
    <row r="21519" spans="7:7" x14ac:dyDescent="0.2">
      <c r="G21519" s="12"/>
    </row>
    <row r="21520" spans="7:7" x14ac:dyDescent="0.2">
      <c r="G21520" s="12"/>
    </row>
    <row r="21521" spans="7:7" x14ac:dyDescent="0.2">
      <c r="G21521" s="12"/>
    </row>
    <row r="21522" spans="7:7" x14ac:dyDescent="0.2">
      <c r="G21522" s="12"/>
    </row>
    <row r="21523" spans="7:7" x14ac:dyDescent="0.2">
      <c r="G21523" s="12"/>
    </row>
    <row r="21524" spans="7:7" x14ac:dyDescent="0.2">
      <c r="G21524" s="12"/>
    </row>
    <row r="21525" spans="7:7" x14ac:dyDescent="0.2">
      <c r="G21525" s="12"/>
    </row>
    <row r="21526" spans="7:7" x14ac:dyDescent="0.2">
      <c r="G21526" s="12"/>
    </row>
    <row r="21527" spans="7:7" x14ac:dyDescent="0.2">
      <c r="G21527" s="12"/>
    </row>
    <row r="21528" spans="7:7" x14ac:dyDescent="0.2">
      <c r="G21528" s="12"/>
    </row>
    <row r="21529" spans="7:7" x14ac:dyDescent="0.2">
      <c r="G21529" s="12"/>
    </row>
    <row r="21530" spans="7:7" x14ac:dyDescent="0.2">
      <c r="G21530" s="12"/>
    </row>
    <row r="21531" spans="7:7" x14ac:dyDescent="0.2">
      <c r="G21531" s="12"/>
    </row>
    <row r="21532" spans="7:7" x14ac:dyDescent="0.2">
      <c r="G21532" s="12"/>
    </row>
    <row r="21533" spans="7:7" x14ac:dyDescent="0.2">
      <c r="G21533" s="12"/>
    </row>
    <row r="21534" spans="7:7" x14ac:dyDescent="0.2">
      <c r="G21534" s="12"/>
    </row>
    <row r="21535" spans="7:7" x14ac:dyDescent="0.2">
      <c r="G21535" s="12"/>
    </row>
    <row r="21536" spans="7:7" x14ac:dyDescent="0.2">
      <c r="G21536" s="12"/>
    </row>
    <row r="21537" spans="7:7" x14ac:dyDescent="0.2">
      <c r="G21537" s="12"/>
    </row>
    <row r="21538" spans="7:7" x14ac:dyDescent="0.2">
      <c r="G21538" s="12"/>
    </row>
    <row r="21539" spans="7:7" x14ac:dyDescent="0.2">
      <c r="G21539" s="12"/>
    </row>
    <row r="21540" spans="7:7" x14ac:dyDescent="0.2">
      <c r="G21540" s="12"/>
    </row>
    <row r="21541" spans="7:7" x14ac:dyDescent="0.2">
      <c r="G21541" s="12"/>
    </row>
    <row r="21542" spans="7:7" x14ac:dyDescent="0.2">
      <c r="G21542" s="12"/>
    </row>
    <row r="21543" spans="7:7" x14ac:dyDescent="0.2">
      <c r="G21543" s="12"/>
    </row>
    <row r="21544" spans="7:7" x14ac:dyDescent="0.2">
      <c r="G21544" s="12"/>
    </row>
    <row r="21545" spans="7:7" x14ac:dyDescent="0.2">
      <c r="G21545" s="12"/>
    </row>
    <row r="21546" spans="7:7" x14ac:dyDescent="0.2">
      <c r="G21546" s="12"/>
    </row>
    <row r="21547" spans="7:7" x14ac:dyDescent="0.2">
      <c r="G21547" s="12"/>
    </row>
    <row r="21548" spans="7:7" x14ac:dyDescent="0.2">
      <c r="G21548" s="12"/>
    </row>
    <row r="21549" spans="7:7" x14ac:dyDescent="0.2">
      <c r="G21549" s="12"/>
    </row>
    <row r="21550" spans="7:7" x14ac:dyDescent="0.2">
      <c r="G21550" s="12"/>
    </row>
    <row r="21551" spans="7:7" x14ac:dyDescent="0.2">
      <c r="G21551" s="12"/>
    </row>
    <row r="21552" spans="7:7" x14ac:dyDescent="0.2">
      <c r="G21552" s="12"/>
    </row>
    <row r="21553" spans="7:7" x14ac:dyDescent="0.2">
      <c r="G21553" s="12"/>
    </row>
    <row r="21554" spans="7:7" x14ac:dyDescent="0.2">
      <c r="G21554" s="12"/>
    </row>
    <row r="21555" spans="7:7" x14ac:dyDescent="0.2">
      <c r="G21555" s="12"/>
    </row>
    <row r="21556" spans="7:7" x14ac:dyDescent="0.2">
      <c r="G21556" s="12"/>
    </row>
    <row r="21557" spans="7:7" x14ac:dyDescent="0.2">
      <c r="G21557" s="12"/>
    </row>
    <row r="21558" spans="7:7" x14ac:dyDescent="0.2">
      <c r="G21558" s="12"/>
    </row>
    <row r="21559" spans="7:7" x14ac:dyDescent="0.2">
      <c r="G21559" s="12"/>
    </row>
    <row r="21560" spans="7:7" x14ac:dyDescent="0.2">
      <c r="G21560" s="12"/>
    </row>
    <row r="21561" spans="7:7" x14ac:dyDescent="0.2">
      <c r="G21561" s="12"/>
    </row>
    <row r="21562" spans="7:7" x14ac:dyDescent="0.2">
      <c r="G21562" s="12"/>
    </row>
    <row r="21563" spans="7:7" x14ac:dyDescent="0.2">
      <c r="G21563" s="12"/>
    </row>
    <row r="21564" spans="7:7" x14ac:dyDescent="0.2">
      <c r="G21564" s="12"/>
    </row>
    <row r="21565" spans="7:7" x14ac:dyDescent="0.2">
      <c r="G21565" s="12"/>
    </row>
    <row r="21566" spans="7:7" x14ac:dyDescent="0.2">
      <c r="G21566" s="12"/>
    </row>
    <row r="21567" spans="7:7" x14ac:dyDescent="0.2">
      <c r="G21567" s="12"/>
    </row>
    <row r="21568" spans="7:7" x14ac:dyDescent="0.2">
      <c r="G21568" s="12"/>
    </row>
    <row r="21569" spans="7:7" x14ac:dyDescent="0.2">
      <c r="G21569" s="12"/>
    </row>
    <row r="21570" spans="7:7" x14ac:dyDescent="0.2">
      <c r="G21570" s="12"/>
    </row>
    <row r="21571" spans="7:7" x14ac:dyDescent="0.2">
      <c r="G21571" s="12"/>
    </row>
    <row r="21572" spans="7:7" x14ac:dyDescent="0.2">
      <c r="G21572" s="12"/>
    </row>
    <row r="21573" spans="7:7" x14ac:dyDescent="0.2">
      <c r="G21573" s="12"/>
    </row>
    <row r="21574" spans="7:7" x14ac:dyDescent="0.2">
      <c r="G21574" s="12"/>
    </row>
    <row r="21575" spans="7:7" x14ac:dyDescent="0.2">
      <c r="G21575" s="12"/>
    </row>
    <row r="21576" spans="7:7" x14ac:dyDescent="0.2">
      <c r="G21576" s="12"/>
    </row>
    <row r="21577" spans="7:7" x14ac:dyDescent="0.2">
      <c r="G21577" s="12"/>
    </row>
    <row r="21578" spans="7:7" x14ac:dyDescent="0.2">
      <c r="G21578" s="12"/>
    </row>
    <row r="21579" spans="7:7" x14ac:dyDescent="0.2">
      <c r="G21579" s="12"/>
    </row>
    <row r="21580" spans="7:7" x14ac:dyDescent="0.2">
      <c r="G21580" s="12"/>
    </row>
    <row r="21581" spans="7:7" x14ac:dyDescent="0.2">
      <c r="G21581" s="12"/>
    </row>
    <row r="21582" spans="7:7" x14ac:dyDescent="0.2">
      <c r="G21582" s="12"/>
    </row>
    <row r="21583" spans="7:7" x14ac:dyDescent="0.2">
      <c r="G21583" s="12"/>
    </row>
    <row r="21584" spans="7:7" x14ac:dyDescent="0.2">
      <c r="G21584" s="12"/>
    </row>
    <row r="21585" spans="7:7" x14ac:dyDescent="0.2">
      <c r="G21585" s="12"/>
    </row>
    <row r="21586" spans="7:7" x14ac:dyDescent="0.2">
      <c r="G21586" s="12"/>
    </row>
    <row r="21587" spans="7:7" x14ac:dyDescent="0.2">
      <c r="G21587" s="12"/>
    </row>
    <row r="21588" spans="7:7" x14ac:dyDescent="0.2">
      <c r="G21588" s="12"/>
    </row>
    <row r="21589" spans="7:7" x14ac:dyDescent="0.2">
      <c r="G21589" s="12"/>
    </row>
    <row r="21590" spans="7:7" x14ac:dyDescent="0.2">
      <c r="G21590" s="12"/>
    </row>
    <row r="21591" spans="7:7" x14ac:dyDescent="0.2">
      <c r="G21591" s="12"/>
    </row>
    <row r="21592" spans="7:7" x14ac:dyDescent="0.2">
      <c r="G21592" s="12"/>
    </row>
    <row r="21593" spans="7:7" x14ac:dyDescent="0.2">
      <c r="G21593" s="12"/>
    </row>
    <row r="21594" spans="7:7" x14ac:dyDescent="0.2">
      <c r="G21594" s="12"/>
    </row>
    <row r="21595" spans="7:7" x14ac:dyDescent="0.2">
      <c r="G21595" s="12"/>
    </row>
    <row r="21596" spans="7:7" x14ac:dyDescent="0.2">
      <c r="G21596" s="12"/>
    </row>
    <row r="21597" spans="7:7" x14ac:dyDescent="0.2">
      <c r="G21597" s="12"/>
    </row>
    <row r="21598" spans="7:7" x14ac:dyDescent="0.2">
      <c r="G21598" s="12"/>
    </row>
    <row r="21599" spans="7:7" x14ac:dyDescent="0.2">
      <c r="G21599" s="12"/>
    </row>
    <row r="21600" spans="7:7" x14ac:dyDescent="0.2">
      <c r="G21600" s="12"/>
    </row>
    <row r="21601" spans="7:7" x14ac:dyDescent="0.2">
      <c r="G21601" s="12"/>
    </row>
    <row r="21602" spans="7:7" x14ac:dyDescent="0.2">
      <c r="G21602" s="12"/>
    </row>
    <row r="21603" spans="7:7" x14ac:dyDescent="0.2">
      <c r="G21603" s="12"/>
    </row>
    <row r="21604" spans="7:7" x14ac:dyDescent="0.2">
      <c r="G21604" s="12"/>
    </row>
    <row r="21605" spans="7:7" x14ac:dyDescent="0.2">
      <c r="G21605" s="12"/>
    </row>
    <row r="21606" spans="7:7" x14ac:dyDescent="0.2">
      <c r="G21606" s="12"/>
    </row>
    <row r="21607" spans="7:7" x14ac:dyDescent="0.2">
      <c r="G21607" s="12"/>
    </row>
    <row r="21608" spans="7:7" x14ac:dyDescent="0.2">
      <c r="G21608" s="12"/>
    </row>
    <row r="21609" spans="7:7" x14ac:dyDescent="0.2">
      <c r="G21609" s="12"/>
    </row>
    <row r="21610" spans="7:7" x14ac:dyDescent="0.2">
      <c r="G21610" s="12"/>
    </row>
    <row r="21611" spans="7:7" x14ac:dyDescent="0.2">
      <c r="G21611" s="12"/>
    </row>
    <row r="21612" spans="7:7" x14ac:dyDescent="0.2">
      <c r="G21612" s="12"/>
    </row>
    <row r="21613" spans="7:7" x14ac:dyDescent="0.2">
      <c r="G21613" s="12"/>
    </row>
    <row r="21614" spans="7:7" x14ac:dyDescent="0.2">
      <c r="G21614" s="12"/>
    </row>
    <row r="21615" spans="7:7" x14ac:dyDescent="0.2">
      <c r="G21615" s="12"/>
    </row>
    <row r="21616" spans="7:7" x14ac:dyDescent="0.2">
      <c r="G21616" s="12"/>
    </row>
    <row r="21617" spans="7:7" x14ac:dyDescent="0.2">
      <c r="G21617" s="12"/>
    </row>
    <row r="21618" spans="7:7" x14ac:dyDescent="0.2">
      <c r="G21618" s="12"/>
    </row>
    <row r="21619" spans="7:7" x14ac:dyDescent="0.2">
      <c r="G21619" s="12"/>
    </row>
    <row r="21620" spans="7:7" x14ac:dyDescent="0.2">
      <c r="G21620" s="12"/>
    </row>
    <row r="21621" spans="7:7" x14ac:dyDescent="0.2">
      <c r="G21621" s="12"/>
    </row>
    <row r="21622" spans="7:7" x14ac:dyDescent="0.2">
      <c r="G21622" s="12"/>
    </row>
    <row r="21623" spans="7:7" x14ac:dyDescent="0.2">
      <c r="G21623" s="12"/>
    </row>
    <row r="21624" spans="7:7" x14ac:dyDescent="0.2">
      <c r="G21624" s="12"/>
    </row>
    <row r="21625" spans="7:7" x14ac:dyDescent="0.2">
      <c r="G21625" s="12"/>
    </row>
    <row r="21626" spans="7:7" x14ac:dyDescent="0.2">
      <c r="G21626" s="12"/>
    </row>
    <row r="21627" spans="7:7" x14ac:dyDescent="0.2">
      <c r="G21627" s="12"/>
    </row>
    <row r="21628" spans="7:7" x14ac:dyDescent="0.2">
      <c r="G21628" s="12"/>
    </row>
    <row r="21629" spans="7:7" x14ac:dyDescent="0.2">
      <c r="G21629" s="12"/>
    </row>
    <row r="21630" spans="7:7" x14ac:dyDescent="0.2">
      <c r="G21630" s="12"/>
    </row>
    <row r="21631" spans="7:7" x14ac:dyDescent="0.2">
      <c r="G21631" s="12"/>
    </row>
    <row r="21632" spans="7:7" x14ac:dyDescent="0.2">
      <c r="G21632" s="12"/>
    </row>
    <row r="21633" spans="7:7" x14ac:dyDescent="0.2">
      <c r="G21633" s="12"/>
    </row>
    <row r="21634" spans="7:7" x14ac:dyDescent="0.2">
      <c r="G21634" s="12"/>
    </row>
    <row r="21635" spans="7:7" x14ac:dyDescent="0.2">
      <c r="G21635" s="12"/>
    </row>
    <row r="21636" spans="7:7" x14ac:dyDescent="0.2">
      <c r="G21636" s="12"/>
    </row>
    <row r="21637" spans="7:7" x14ac:dyDescent="0.2">
      <c r="G21637" s="12"/>
    </row>
    <row r="21638" spans="7:7" x14ac:dyDescent="0.2">
      <c r="G21638" s="12"/>
    </row>
    <row r="21639" spans="7:7" x14ac:dyDescent="0.2">
      <c r="G21639" s="12"/>
    </row>
    <row r="21640" spans="7:7" x14ac:dyDescent="0.2">
      <c r="G21640" s="12"/>
    </row>
    <row r="21641" spans="7:7" x14ac:dyDescent="0.2">
      <c r="G21641" s="12"/>
    </row>
    <row r="21642" spans="7:7" x14ac:dyDescent="0.2">
      <c r="G21642" s="12"/>
    </row>
    <row r="21643" spans="7:7" x14ac:dyDescent="0.2">
      <c r="G21643" s="12"/>
    </row>
    <row r="21644" spans="7:7" x14ac:dyDescent="0.2">
      <c r="G21644" s="12"/>
    </row>
    <row r="21645" spans="7:7" x14ac:dyDescent="0.2">
      <c r="G21645" s="12"/>
    </row>
    <row r="21646" spans="7:7" x14ac:dyDescent="0.2">
      <c r="G21646" s="12"/>
    </row>
    <row r="21647" spans="7:7" x14ac:dyDescent="0.2">
      <c r="G21647" s="12"/>
    </row>
    <row r="21648" spans="7:7" x14ac:dyDescent="0.2">
      <c r="G21648" s="12"/>
    </row>
    <row r="21649" spans="7:7" x14ac:dyDescent="0.2">
      <c r="G21649" s="12"/>
    </row>
    <row r="21650" spans="7:7" x14ac:dyDescent="0.2">
      <c r="G21650" s="12"/>
    </row>
    <row r="21651" spans="7:7" x14ac:dyDescent="0.2">
      <c r="G21651" s="12"/>
    </row>
    <row r="21652" spans="7:7" x14ac:dyDescent="0.2">
      <c r="G21652" s="12"/>
    </row>
    <row r="21653" spans="7:7" x14ac:dyDescent="0.2">
      <c r="G21653" s="12"/>
    </row>
    <row r="21654" spans="7:7" x14ac:dyDescent="0.2">
      <c r="G21654" s="12"/>
    </row>
    <row r="21655" spans="7:7" x14ac:dyDescent="0.2">
      <c r="G21655" s="12"/>
    </row>
    <row r="21656" spans="7:7" x14ac:dyDescent="0.2">
      <c r="G21656" s="12"/>
    </row>
    <row r="21657" spans="7:7" x14ac:dyDescent="0.2">
      <c r="G21657" s="12"/>
    </row>
    <row r="21658" spans="7:7" x14ac:dyDescent="0.2">
      <c r="G21658" s="12"/>
    </row>
    <row r="21659" spans="7:7" x14ac:dyDescent="0.2">
      <c r="G21659" s="12"/>
    </row>
    <row r="21660" spans="7:7" x14ac:dyDescent="0.2">
      <c r="G21660" s="12"/>
    </row>
    <row r="21661" spans="7:7" x14ac:dyDescent="0.2">
      <c r="G21661" s="12"/>
    </row>
    <row r="21662" spans="7:7" x14ac:dyDescent="0.2">
      <c r="G21662" s="12"/>
    </row>
    <row r="21663" spans="7:7" x14ac:dyDescent="0.2">
      <c r="G21663" s="12"/>
    </row>
    <row r="21664" spans="7:7" x14ac:dyDescent="0.2">
      <c r="G21664" s="12"/>
    </row>
    <row r="21665" spans="7:7" x14ac:dyDescent="0.2">
      <c r="G21665" s="12"/>
    </row>
    <row r="21666" spans="7:7" x14ac:dyDescent="0.2">
      <c r="G21666" s="12"/>
    </row>
    <row r="21667" spans="7:7" x14ac:dyDescent="0.2">
      <c r="G21667" s="12"/>
    </row>
    <row r="21668" spans="7:7" x14ac:dyDescent="0.2">
      <c r="G21668" s="12"/>
    </row>
    <row r="21669" spans="7:7" x14ac:dyDescent="0.2">
      <c r="G21669" s="12"/>
    </row>
    <row r="21670" spans="7:7" x14ac:dyDescent="0.2">
      <c r="G21670" s="12"/>
    </row>
    <row r="21671" spans="7:7" x14ac:dyDescent="0.2">
      <c r="G21671" s="12"/>
    </row>
    <row r="21672" spans="7:7" x14ac:dyDescent="0.2">
      <c r="G21672" s="12"/>
    </row>
    <row r="21673" spans="7:7" x14ac:dyDescent="0.2">
      <c r="G21673" s="12"/>
    </row>
    <row r="21674" spans="7:7" x14ac:dyDescent="0.2">
      <c r="G21674" s="12"/>
    </row>
    <row r="21675" spans="7:7" x14ac:dyDescent="0.2">
      <c r="G21675" s="12"/>
    </row>
    <row r="21676" spans="7:7" x14ac:dyDescent="0.2">
      <c r="G21676" s="12"/>
    </row>
    <row r="21677" spans="7:7" x14ac:dyDescent="0.2">
      <c r="G21677" s="12"/>
    </row>
    <row r="21678" spans="7:7" x14ac:dyDescent="0.2">
      <c r="G21678" s="12"/>
    </row>
    <row r="21679" spans="7:7" x14ac:dyDescent="0.2">
      <c r="G21679" s="12"/>
    </row>
    <row r="21680" spans="7:7" x14ac:dyDescent="0.2">
      <c r="G21680" s="12"/>
    </row>
    <row r="21681" spans="7:7" x14ac:dyDescent="0.2">
      <c r="G21681" s="12"/>
    </row>
    <row r="21682" spans="7:7" x14ac:dyDescent="0.2">
      <c r="G21682" s="12"/>
    </row>
    <row r="21683" spans="7:7" x14ac:dyDescent="0.2">
      <c r="G21683" s="12"/>
    </row>
    <row r="21684" spans="7:7" x14ac:dyDescent="0.2">
      <c r="G21684" s="12"/>
    </row>
    <row r="21685" spans="7:7" x14ac:dyDescent="0.2">
      <c r="G21685" s="12"/>
    </row>
    <row r="21686" spans="7:7" x14ac:dyDescent="0.2">
      <c r="G21686" s="12"/>
    </row>
    <row r="21687" spans="7:7" x14ac:dyDescent="0.2">
      <c r="G21687" s="12"/>
    </row>
    <row r="21688" spans="7:7" x14ac:dyDescent="0.2">
      <c r="G21688" s="12"/>
    </row>
    <row r="21689" spans="7:7" x14ac:dyDescent="0.2">
      <c r="G21689" s="12"/>
    </row>
    <row r="21690" spans="7:7" x14ac:dyDescent="0.2">
      <c r="G21690" s="12"/>
    </row>
    <row r="21691" spans="7:7" x14ac:dyDescent="0.2">
      <c r="G21691" s="12"/>
    </row>
    <row r="21692" spans="7:7" x14ac:dyDescent="0.2">
      <c r="G21692" s="12"/>
    </row>
    <row r="21693" spans="7:7" x14ac:dyDescent="0.2">
      <c r="G21693" s="12"/>
    </row>
    <row r="21694" spans="7:7" x14ac:dyDescent="0.2">
      <c r="G21694" s="12"/>
    </row>
    <row r="21695" spans="7:7" x14ac:dyDescent="0.2">
      <c r="G21695" s="12"/>
    </row>
    <row r="21696" spans="7:7" x14ac:dyDescent="0.2">
      <c r="G21696" s="12"/>
    </row>
    <row r="21697" spans="7:7" x14ac:dyDescent="0.2">
      <c r="G21697" s="12"/>
    </row>
    <row r="21698" spans="7:7" x14ac:dyDescent="0.2">
      <c r="G21698" s="12"/>
    </row>
    <row r="21699" spans="7:7" x14ac:dyDescent="0.2">
      <c r="G21699" s="12"/>
    </row>
    <row r="21700" spans="7:7" x14ac:dyDescent="0.2">
      <c r="G21700" s="12"/>
    </row>
    <row r="21701" spans="7:7" x14ac:dyDescent="0.2">
      <c r="G21701" s="12"/>
    </row>
    <row r="21702" spans="7:7" x14ac:dyDescent="0.2">
      <c r="G21702" s="12"/>
    </row>
    <row r="21703" spans="7:7" x14ac:dyDescent="0.2">
      <c r="G21703" s="12"/>
    </row>
    <row r="21704" spans="7:7" x14ac:dyDescent="0.2">
      <c r="G21704" s="12"/>
    </row>
    <row r="21705" spans="7:7" x14ac:dyDescent="0.2">
      <c r="G21705" s="12"/>
    </row>
    <row r="21706" spans="7:7" x14ac:dyDescent="0.2">
      <c r="G21706" s="12"/>
    </row>
    <row r="21707" spans="7:7" x14ac:dyDescent="0.2">
      <c r="G21707" s="12"/>
    </row>
    <row r="21708" spans="7:7" x14ac:dyDescent="0.2">
      <c r="G21708" s="12"/>
    </row>
    <row r="21709" spans="7:7" x14ac:dyDescent="0.2">
      <c r="G21709" s="12"/>
    </row>
    <row r="21710" spans="7:7" x14ac:dyDescent="0.2">
      <c r="G21710" s="12"/>
    </row>
    <row r="21711" spans="7:7" x14ac:dyDescent="0.2">
      <c r="G21711" s="12"/>
    </row>
    <row r="21712" spans="7:7" x14ac:dyDescent="0.2">
      <c r="G21712" s="12"/>
    </row>
    <row r="21713" spans="7:7" x14ac:dyDescent="0.2">
      <c r="G21713" s="12"/>
    </row>
    <row r="21714" spans="7:7" x14ac:dyDescent="0.2">
      <c r="G21714" s="12"/>
    </row>
    <row r="21715" spans="7:7" x14ac:dyDescent="0.2">
      <c r="G21715" s="12"/>
    </row>
    <row r="21716" spans="7:7" x14ac:dyDescent="0.2">
      <c r="G21716" s="12"/>
    </row>
    <row r="21717" spans="7:7" x14ac:dyDescent="0.2">
      <c r="G21717" s="12"/>
    </row>
    <row r="21718" spans="7:7" x14ac:dyDescent="0.2">
      <c r="G21718" s="12"/>
    </row>
    <row r="21719" spans="7:7" x14ac:dyDescent="0.2">
      <c r="G21719" s="12"/>
    </row>
    <row r="21720" spans="7:7" x14ac:dyDescent="0.2">
      <c r="G21720" s="12"/>
    </row>
    <row r="21721" spans="7:7" x14ac:dyDescent="0.2">
      <c r="G21721" s="12"/>
    </row>
    <row r="21722" spans="7:7" x14ac:dyDescent="0.2">
      <c r="G21722" s="12"/>
    </row>
    <row r="21723" spans="7:7" x14ac:dyDescent="0.2">
      <c r="G21723" s="12"/>
    </row>
    <row r="21724" spans="7:7" x14ac:dyDescent="0.2">
      <c r="G21724" s="12"/>
    </row>
    <row r="21725" spans="7:7" x14ac:dyDescent="0.2">
      <c r="G21725" s="12"/>
    </row>
    <row r="21726" spans="7:7" x14ac:dyDescent="0.2">
      <c r="G21726" s="12"/>
    </row>
    <row r="21727" spans="7:7" x14ac:dyDescent="0.2">
      <c r="G21727" s="12"/>
    </row>
    <row r="21728" spans="7:7" x14ac:dyDescent="0.2">
      <c r="G21728" s="12"/>
    </row>
    <row r="21729" spans="7:7" x14ac:dyDescent="0.2">
      <c r="G21729" s="12"/>
    </row>
    <row r="21730" spans="7:7" x14ac:dyDescent="0.2">
      <c r="G21730" s="12"/>
    </row>
    <row r="21731" spans="7:7" x14ac:dyDescent="0.2">
      <c r="G21731" s="12"/>
    </row>
    <row r="21732" spans="7:7" x14ac:dyDescent="0.2">
      <c r="G21732" s="12"/>
    </row>
    <row r="21733" spans="7:7" x14ac:dyDescent="0.2">
      <c r="G21733" s="12"/>
    </row>
    <row r="21734" spans="7:7" x14ac:dyDescent="0.2">
      <c r="G21734" s="12"/>
    </row>
    <row r="21735" spans="7:7" x14ac:dyDescent="0.2">
      <c r="G21735" s="12"/>
    </row>
    <row r="21736" spans="7:7" x14ac:dyDescent="0.2">
      <c r="G21736" s="12"/>
    </row>
    <row r="21737" spans="7:7" x14ac:dyDescent="0.2">
      <c r="G21737" s="12"/>
    </row>
    <row r="21738" spans="7:7" x14ac:dyDescent="0.2">
      <c r="G21738" s="12"/>
    </row>
    <row r="21739" spans="7:7" x14ac:dyDescent="0.2">
      <c r="G21739" s="12"/>
    </row>
    <row r="21740" spans="7:7" x14ac:dyDescent="0.2">
      <c r="G21740" s="12"/>
    </row>
    <row r="21741" spans="7:7" x14ac:dyDescent="0.2">
      <c r="G21741" s="12"/>
    </row>
    <row r="21742" spans="7:7" x14ac:dyDescent="0.2">
      <c r="G21742" s="12"/>
    </row>
    <row r="21743" spans="7:7" x14ac:dyDescent="0.2">
      <c r="G21743" s="12"/>
    </row>
    <row r="21744" spans="7:7" x14ac:dyDescent="0.2">
      <c r="G21744" s="12"/>
    </row>
    <row r="21745" spans="7:7" x14ac:dyDescent="0.2">
      <c r="G21745" s="12"/>
    </row>
    <row r="21746" spans="7:7" x14ac:dyDescent="0.2">
      <c r="G21746" s="12"/>
    </row>
    <row r="21747" spans="7:7" x14ac:dyDescent="0.2">
      <c r="G21747" s="12"/>
    </row>
    <row r="21748" spans="7:7" x14ac:dyDescent="0.2">
      <c r="G21748" s="12"/>
    </row>
    <row r="21749" spans="7:7" x14ac:dyDescent="0.2">
      <c r="G21749" s="12"/>
    </row>
    <row r="21750" spans="7:7" x14ac:dyDescent="0.2">
      <c r="G21750" s="12"/>
    </row>
    <row r="21751" spans="7:7" x14ac:dyDescent="0.2">
      <c r="G21751" s="12"/>
    </row>
    <row r="21752" spans="7:7" x14ac:dyDescent="0.2">
      <c r="G21752" s="12"/>
    </row>
    <row r="21753" spans="7:7" x14ac:dyDescent="0.2">
      <c r="G21753" s="12"/>
    </row>
    <row r="21754" spans="7:7" x14ac:dyDescent="0.2">
      <c r="G21754" s="12"/>
    </row>
    <row r="21755" spans="7:7" x14ac:dyDescent="0.2">
      <c r="G21755" s="12"/>
    </row>
    <row r="21756" spans="7:7" x14ac:dyDescent="0.2">
      <c r="G21756" s="12"/>
    </row>
    <row r="21757" spans="7:7" x14ac:dyDescent="0.2">
      <c r="G21757" s="12"/>
    </row>
    <row r="21758" spans="7:7" x14ac:dyDescent="0.2">
      <c r="G21758" s="12"/>
    </row>
    <row r="21759" spans="7:7" x14ac:dyDescent="0.2">
      <c r="G21759" s="12"/>
    </row>
    <row r="21760" spans="7:7" x14ac:dyDescent="0.2">
      <c r="G21760" s="12"/>
    </row>
    <row r="21761" spans="7:7" x14ac:dyDescent="0.2">
      <c r="G21761" s="12"/>
    </row>
    <row r="21762" spans="7:7" x14ac:dyDescent="0.2">
      <c r="G21762" s="12"/>
    </row>
    <row r="21763" spans="7:7" x14ac:dyDescent="0.2">
      <c r="G21763" s="12"/>
    </row>
    <row r="21764" spans="7:7" x14ac:dyDescent="0.2">
      <c r="G21764" s="12"/>
    </row>
    <row r="21765" spans="7:7" x14ac:dyDescent="0.2">
      <c r="G21765" s="12"/>
    </row>
    <row r="21766" spans="7:7" x14ac:dyDescent="0.2">
      <c r="G21766" s="12"/>
    </row>
    <row r="21767" spans="7:7" x14ac:dyDescent="0.2">
      <c r="G21767" s="12"/>
    </row>
    <row r="21768" spans="7:7" x14ac:dyDescent="0.2">
      <c r="G21768" s="12"/>
    </row>
    <row r="21769" spans="7:7" x14ac:dyDescent="0.2">
      <c r="G21769" s="12"/>
    </row>
    <row r="21770" spans="7:7" x14ac:dyDescent="0.2">
      <c r="G21770" s="12"/>
    </row>
    <row r="21771" spans="7:7" x14ac:dyDescent="0.2">
      <c r="G21771" s="12"/>
    </row>
    <row r="21772" spans="7:7" x14ac:dyDescent="0.2">
      <c r="G21772" s="12"/>
    </row>
    <row r="21773" spans="7:7" x14ac:dyDescent="0.2">
      <c r="G21773" s="12"/>
    </row>
    <row r="21774" spans="7:7" x14ac:dyDescent="0.2">
      <c r="G21774" s="12"/>
    </row>
    <row r="21775" spans="7:7" x14ac:dyDescent="0.2">
      <c r="G21775" s="12"/>
    </row>
    <row r="21776" spans="7:7" x14ac:dyDescent="0.2">
      <c r="G21776" s="12"/>
    </row>
    <row r="21777" spans="7:7" x14ac:dyDescent="0.2">
      <c r="G21777" s="12"/>
    </row>
    <row r="21778" spans="7:7" x14ac:dyDescent="0.2">
      <c r="G21778" s="12"/>
    </row>
    <row r="21779" spans="7:7" x14ac:dyDescent="0.2">
      <c r="G21779" s="12"/>
    </row>
    <row r="21780" spans="7:7" x14ac:dyDescent="0.2">
      <c r="G21780" s="12"/>
    </row>
    <row r="21781" spans="7:7" x14ac:dyDescent="0.2">
      <c r="G21781" s="12"/>
    </row>
    <row r="21782" spans="7:7" x14ac:dyDescent="0.2">
      <c r="G21782" s="12"/>
    </row>
    <row r="21783" spans="7:7" x14ac:dyDescent="0.2">
      <c r="G21783" s="12"/>
    </row>
    <row r="21784" spans="7:7" x14ac:dyDescent="0.2">
      <c r="G21784" s="12"/>
    </row>
    <row r="21785" spans="7:7" x14ac:dyDescent="0.2">
      <c r="G21785" s="12"/>
    </row>
    <row r="21786" spans="7:7" x14ac:dyDescent="0.2">
      <c r="G21786" s="12"/>
    </row>
    <row r="21787" spans="7:7" x14ac:dyDescent="0.2">
      <c r="G21787" s="12"/>
    </row>
    <row r="21788" spans="7:7" x14ac:dyDescent="0.2">
      <c r="G21788" s="12"/>
    </row>
    <row r="21789" spans="7:7" x14ac:dyDescent="0.2">
      <c r="G21789" s="12"/>
    </row>
    <row r="21790" spans="7:7" x14ac:dyDescent="0.2">
      <c r="G21790" s="12"/>
    </row>
    <row r="21791" spans="7:7" x14ac:dyDescent="0.2">
      <c r="G21791" s="12"/>
    </row>
    <row r="21792" spans="7:7" x14ac:dyDescent="0.2">
      <c r="G21792" s="12"/>
    </row>
    <row r="21793" spans="7:7" x14ac:dyDescent="0.2">
      <c r="G21793" s="12"/>
    </row>
    <row r="21794" spans="7:7" x14ac:dyDescent="0.2">
      <c r="G21794" s="12"/>
    </row>
    <row r="21795" spans="7:7" x14ac:dyDescent="0.2">
      <c r="G21795" s="12"/>
    </row>
    <row r="21796" spans="7:7" x14ac:dyDescent="0.2">
      <c r="G21796" s="12"/>
    </row>
    <row r="21797" spans="7:7" x14ac:dyDescent="0.2">
      <c r="G21797" s="12"/>
    </row>
    <row r="21798" spans="7:7" x14ac:dyDescent="0.2">
      <c r="G21798" s="12"/>
    </row>
    <row r="21799" spans="7:7" x14ac:dyDescent="0.2">
      <c r="G21799" s="12"/>
    </row>
    <row r="21800" spans="7:7" x14ac:dyDescent="0.2">
      <c r="G21800" s="12"/>
    </row>
    <row r="21801" spans="7:7" x14ac:dyDescent="0.2">
      <c r="G21801" s="12"/>
    </row>
    <row r="21802" spans="7:7" x14ac:dyDescent="0.2">
      <c r="G21802" s="12"/>
    </row>
    <row r="21803" spans="7:7" x14ac:dyDescent="0.2">
      <c r="G21803" s="12"/>
    </row>
    <row r="21804" spans="7:7" x14ac:dyDescent="0.2">
      <c r="G21804" s="12"/>
    </row>
    <row r="21805" spans="7:7" x14ac:dyDescent="0.2">
      <c r="G21805" s="12"/>
    </row>
    <row r="21806" spans="7:7" x14ac:dyDescent="0.2">
      <c r="G21806" s="12"/>
    </row>
    <row r="21807" spans="7:7" x14ac:dyDescent="0.2">
      <c r="G21807" s="12"/>
    </row>
    <row r="21808" spans="7:7" x14ac:dyDescent="0.2">
      <c r="G21808" s="12"/>
    </row>
    <row r="21809" spans="7:7" x14ac:dyDescent="0.2">
      <c r="G21809" s="12"/>
    </row>
    <row r="21810" spans="7:7" x14ac:dyDescent="0.2">
      <c r="G21810" s="12"/>
    </row>
    <row r="21811" spans="7:7" x14ac:dyDescent="0.2">
      <c r="G21811" s="12"/>
    </row>
    <row r="21812" spans="7:7" x14ac:dyDescent="0.2">
      <c r="G21812" s="12"/>
    </row>
    <row r="21813" spans="7:7" x14ac:dyDescent="0.2">
      <c r="G21813" s="12"/>
    </row>
    <row r="21814" spans="7:7" x14ac:dyDescent="0.2">
      <c r="G21814" s="12"/>
    </row>
    <row r="21815" spans="7:7" x14ac:dyDescent="0.2">
      <c r="G21815" s="12"/>
    </row>
    <row r="21816" spans="7:7" x14ac:dyDescent="0.2">
      <c r="G21816" s="12"/>
    </row>
    <row r="21817" spans="7:7" x14ac:dyDescent="0.2">
      <c r="G21817" s="12"/>
    </row>
    <row r="21818" spans="7:7" x14ac:dyDescent="0.2">
      <c r="G21818" s="12"/>
    </row>
    <row r="21819" spans="7:7" x14ac:dyDescent="0.2">
      <c r="G21819" s="12"/>
    </row>
    <row r="21820" spans="7:7" x14ac:dyDescent="0.2">
      <c r="G21820" s="12"/>
    </row>
    <row r="21821" spans="7:7" x14ac:dyDescent="0.2">
      <c r="G21821" s="12"/>
    </row>
    <row r="21822" spans="7:7" x14ac:dyDescent="0.2">
      <c r="G21822" s="12"/>
    </row>
    <row r="21823" spans="7:7" x14ac:dyDescent="0.2">
      <c r="G21823" s="12"/>
    </row>
    <row r="21824" spans="7:7" x14ac:dyDescent="0.2">
      <c r="G21824" s="12"/>
    </row>
    <row r="21825" spans="7:7" x14ac:dyDescent="0.2">
      <c r="G21825" s="12"/>
    </row>
    <row r="21826" spans="7:7" x14ac:dyDescent="0.2">
      <c r="G21826" s="12"/>
    </row>
    <row r="21827" spans="7:7" x14ac:dyDescent="0.2">
      <c r="G21827" s="12"/>
    </row>
    <row r="21828" spans="7:7" x14ac:dyDescent="0.2">
      <c r="G21828" s="12"/>
    </row>
    <row r="21829" spans="7:7" x14ac:dyDescent="0.2">
      <c r="G21829" s="12"/>
    </row>
    <row r="21830" spans="7:7" x14ac:dyDescent="0.2">
      <c r="G21830" s="12"/>
    </row>
    <row r="21831" spans="7:7" x14ac:dyDescent="0.2">
      <c r="G21831" s="12"/>
    </row>
    <row r="21832" spans="7:7" x14ac:dyDescent="0.2">
      <c r="G21832" s="12"/>
    </row>
    <row r="21833" spans="7:7" x14ac:dyDescent="0.2">
      <c r="G21833" s="12"/>
    </row>
    <row r="21834" spans="7:7" x14ac:dyDescent="0.2">
      <c r="G21834" s="12"/>
    </row>
    <row r="21835" spans="7:7" x14ac:dyDescent="0.2">
      <c r="G21835" s="12"/>
    </row>
    <row r="21836" spans="7:7" x14ac:dyDescent="0.2">
      <c r="G21836" s="12"/>
    </row>
    <row r="21837" spans="7:7" x14ac:dyDescent="0.2">
      <c r="G21837" s="12"/>
    </row>
    <row r="21838" spans="7:7" x14ac:dyDescent="0.2">
      <c r="G21838" s="12"/>
    </row>
    <row r="21839" spans="7:7" x14ac:dyDescent="0.2">
      <c r="G21839" s="12"/>
    </row>
    <row r="21840" spans="7:7" x14ac:dyDescent="0.2">
      <c r="G21840" s="12"/>
    </row>
    <row r="21841" spans="7:7" x14ac:dyDescent="0.2">
      <c r="G21841" s="12"/>
    </row>
    <row r="21842" spans="7:7" x14ac:dyDescent="0.2">
      <c r="G21842" s="12"/>
    </row>
    <row r="21843" spans="7:7" x14ac:dyDescent="0.2">
      <c r="G21843" s="12"/>
    </row>
    <row r="21844" spans="7:7" x14ac:dyDescent="0.2">
      <c r="G21844" s="12"/>
    </row>
    <row r="21845" spans="7:7" x14ac:dyDescent="0.2">
      <c r="G21845" s="12"/>
    </row>
    <row r="21846" spans="7:7" x14ac:dyDescent="0.2">
      <c r="G21846" s="12"/>
    </row>
    <row r="21847" spans="7:7" x14ac:dyDescent="0.2">
      <c r="G21847" s="12"/>
    </row>
    <row r="21848" spans="7:7" x14ac:dyDescent="0.2">
      <c r="G21848" s="12"/>
    </row>
    <row r="21849" spans="7:7" x14ac:dyDescent="0.2">
      <c r="G21849" s="12"/>
    </row>
    <row r="21850" spans="7:7" x14ac:dyDescent="0.2">
      <c r="G21850" s="12"/>
    </row>
    <row r="21851" spans="7:7" x14ac:dyDescent="0.2">
      <c r="G21851" s="12"/>
    </row>
    <row r="21852" spans="7:7" x14ac:dyDescent="0.2">
      <c r="G21852" s="12"/>
    </row>
    <row r="21853" spans="7:7" x14ac:dyDescent="0.2">
      <c r="G21853" s="12"/>
    </row>
    <row r="21854" spans="7:7" x14ac:dyDescent="0.2">
      <c r="G21854" s="12"/>
    </row>
    <row r="21855" spans="7:7" x14ac:dyDescent="0.2">
      <c r="G21855" s="12"/>
    </row>
    <row r="21856" spans="7:7" x14ac:dyDescent="0.2">
      <c r="G21856" s="12"/>
    </row>
    <row r="21857" spans="7:7" x14ac:dyDescent="0.2">
      <c r="G21857" s="12"/>
    </row>
    <row r="21858" spans="7:7" x14ac:dyDescent="0.2">
      <c r="G21858" s="12"/>
    </row>
    <row r="21859" spans="7:7" x14ac:dyDescent="0.2">
      <c r="G21859" s="12"/>
    </row>
    <row r="21860" spans="7:7" x14ac:dyDescent="0.2">
      <c r="G21860" s="12"/>
    </row>
    <row r="21861" spans="7:7" x14ac:dyDescent="0.2">
      <c r="G21861" s="12"/>
    </row>
    <row r="21862" spans="7:7" x14ac:dyDescent="0.2">
      <c r="G21862" s="12"/>
    </row>
    <row r="21863" spans="7:7" x14ac:dyDescent="0.2">
      <c r="G21863" s="12"/>
    </row>
    <row r="21864" spans="7:7" x14ac:dyDescent="0.2">
      <c r="G21864" s="12"/>
    </row>
    <row r="21865" spans="7:7" x14ac:dyDescent="0.2">
      <c r="G21865" s="12"/>
    </row>
    <row r="21866" spans="7:7" x14ac:dyDescent="0.2">
      <c r="G21866" s="12"/>
    </row>
    <row r="21867" spans="7:7" x14ac:dyDescent="0.2">
      <c r="G21867" s="12"/>
    </row>
    <row r="21868" spans="7:7" x14ac:dyDescent="0.2">
      <c r="G21868" s="12"/>
    </row>
    <row r="21869" spans="7:7" x14ac:dyDescent="0.2">
      <c r="G21869" s="12"/>
    </row>
    <row r="21870" spans="7:7" x14ac:dyDescent="0.2">
      <c r="G21870" s="12"/>
    </row>
    <row r="21871" spans="7:7" x14ac:dyDescent="0.2">
      <c r="G21871" s="12"/>
    </row>
    <row r="21872" spans="7:7" x14ac:dyDescent="0.2">
      <c r="G21872" s="12"/>
    </row>
    <row r="21873" spans="7:7" x14ac:dyDescent="0.2">
      <c r="G21873" s="12"/>
    </row>
    <row r="21874" spans="7:7" x14ac:dyDescent="0.2">
      <c r="G21874" s="12"/>
    </row>
    <row r="21875" spans="7:7" x14ac:dyDescent="0.2">
      <c r="G21875" s="12"/>
    </row>
    <row r="21876" spans="7:7" x14ac:dyDescent="0.2">
      <c r="G21876" s="12"/>
    </row>
    <row r="21877" spans="7:7" x14ac:dyDescent="0.2">
      <c r="G21877" s="12"/>
    </row>
    <row r="21878" spans="7:7" x14ac:dyDescent="0.2">
      <c r="G21878" s="12"/>
    </row>
    <row r="21879" spans="7:7" x14ac:dyDescent="0.2">
      <c r="G21879" s="12"/>
    </row>
    <row r="21880" spans="7:7" x14ac:dyDescent="0.2">
      <c r="G21880" s="12"/>
    </row>
    <row r="21881" spans="7:7" x14ac:dyDescent="0.2">
      <c r="G21881" s="12"/>
    </row>
    <row r="21882" spans="7:7" x14ac:dyDescent="0.2">
      <c r="G21882" s="12"/>
    </row>
    <row r="21883" spans="7:7" x14ac:dyDescent="0.2">
      <c r="G21883" s="12"/>
    </row>
    <row r="21884" spans="7:7" x14ac:dyDescent="0.2">
      <c r="G21884" s="12"/>
    </row>
    <row r="21885" spans="7:7" x14ac:dyDescent="0.2">
      <c r="G21885" s="12"/>
    </row>
    <row r="21886" spans="7:7" x14ac:dyDescent="0.2">
      <c r="G21886" s="12"/>
    </row>
    <row r="21887" spans="7:7" x14ac:dyDescent="0.2">
      <c r="G21887" s="12"/>
    </row>
    <row r="21888" spans="7:7" x14ac:dyDescent="0.2">
      <c r="G21888" s="12"/>
    </row>
    <row r="21889" spans="7:7" x14ac:dyDescent="0.2">
      <c r="G21889" s="12"/>
    </row>
    <row r="21890" spans="7:7" x14ac:dyDescent="0.2">
      <c r="G21890" s="12"/>
    </row>
    <row r="21891" spans="7:7" x14ac:dyDescent="0.2">
      <c r="G21891" s="12"/>
    </row>
    <row r="21892" spans="7:7" x14ac:dyDescent="0.2">
      <c r="G21892" s="12"/>
    </row>
    <row r="21893" spans="7:7" x14ac:dyDescent="0.2">
      <c r="G21893" s="12"/>
    </row>
    <row r="21894" spans="7:7" x14ac:dyDescent="0.2">
      <c r="G21894" s="12"/>
    </row>
    <row r="21895" spans="7:7" x14ac:dyDescent="0.2">
      <c r="G21895" s="12"/>
    </row>
    <row r="21896" spans="7:7" x14ac:dyDescent="0.2">
      <c r="G21896" s="12"/>
    </row>
    <row r="21897" spans="7:7" x14ac:dyDescent="0.2">
      <c r="G21897" s="12"/>
    </row>
    <row r="21898" spans="7:7" x14ac:dyDescent="0.2">
      <c r="G21898" s="12"/>
    </row>
    <row r="21899" spans="7:7" x14ac:dyDescent="0.2">
      <c r="G21899" s="12"/>
    </row>
    <row r="21900" spans="7:7" x14ac:dyDescent="0.2">
      <c r="G21900" s="12"/>
    </row>
    <row r="21901" spans="7:7" x14ac:dyDescent="0.2">
      <c r="G21901" s="12"/>
    </row>
    <row r="21902" spans="7:7" x14ac:dyDescent="0.2">
      <c r="G21902" s="12"/>
    </row>
    <row r="21903" spans="7:7" x14ac:dyDescent="0.2">
      <c r="G21903" s="12"/>
    </row>
    <row r="21904" spans="7:7" x14ac:dyDescent="0.2">
      <c r="G21904" s="12"/>
    </row>
    <row r="21905" spans="7:7" x14ac:dyDescent="0.2">
      <c r="G21905" s="12"/>
    </row>
    <row r="21906" spans="7:7" x14ac:dyDescent="0.2">
      <c r="G21906" s="12"/>
    </row>
    <row r="21907" spans="7:7" x14ac:dyDescent="0.2">
      <c r="G21907" s="12"/>
    </row>
    <row r="21908" spans="7:7" x14ac:dyDescent="0.2">
      <c r="G21908" s="12"/>
    </row>
    <row r="21909" spans="7:7" x14ac:dyDescent="0.2">
      <c r="G21909" s="12"/>
    </row>
    <row r="21910" spans="7:7" x14ac:dyDescent="0.2">
      <c r="G21910" s="12"/>
    </row>
    <row r="21911" spans="7:7" x14ac:dyDescent="0.2">
      <c r="G21911" s="12"/>
    </row>
    <row r="21912" spans="7:7" x14ac:dyDescent="0.2">
      <c r="G21912" s="12"/>
    </row>
    <row r="21913" spans="7:7" x14ac:dyDescent="0.2">
      <c r="G21913" s="12"/>
    </row>
    <row r="21914" spans="7:7" x14ac:dyDescent="0.2">
      <c r="G21914" s="12"/>
    </row>
    <row r="21915" spans="7:7" x14ac:dyDescent="0.2">
      <c r="G21915" s="12"/>
    </row>
    <row r="21916" spans="7:7" x14ac:dyDescent="0.2">
      <c r="G21916" s="12"/>
    </row>
    <row r="21917" spans="7:7" x14ac:dyDescent="0.2">
      <c r="G21917" s="12"/>
    </row>
    <row r="21918" spans="7:7" x14ac:dyDescent="0.2">
      <c r="G21918" s="12"/>
    </row>
    <row r="21919" spans="7:7" x14ac:dyDescent="0.2">
      <c r="G21919" s="12"/>
    </row>
    <row r="21920" spans="7:7" x14ac:dyDescent="0.2">
      <c r="G21920" s="12"/>
    </row>
    <row r="21921" spans="7:7" x14ac:dyDescent="0.2">
      <c r="G21921" s="12"/>
    </row>
    <row r="21922" spans="7:7" x14ac:dyDescent="0.2">
      <c r="G21922" s="12"/>
    </row>
    <row r="21923" spans="7:7" x14ac:dyDescent="0.2">
      <c r="G21923" s="12"/>
    </row>
    <row r="21924" spans="7:7" x14ac:dyDescent="0.2">
      <c r="G21924" s="12"/>
    </row>
    <row r="21925" spans="7:7" x14ac:dyDescent="0.2">
      <c r="G21925" s="12"/>
    </row>
    <row r="21926" spans="7:7" x14ac:dyDescent="0.2">
      <c r="G21926" s="12"/>
    </row>
    <row r="21927" spans="7:7" x14ac:dyDescent="0.2">
      <c r="G21927" s="12"/>
    </row>
    <row r="21928" spans="7:7" x14ac:dyDescent="0.2">
      <c r="G21928" s="12"/>
    </row>
    <row r="21929" spans="7:7" x14ac:dyDescent="0.2">
      <c r="G21929" s="12"/>
    </row>
    <row r="21930" spans="7:7" x14ac:dyDescent="0.2">
      <c r="G21930" s="12"/>
    </row>
    <row r="21931" spans="7:7" x14ac:dyDescent="0.2">
      <c r="G21931" s="12"/>
    </row>
    <row r="21932" spans="7:7" x14ac:dyDescent="0.2">
      <c r="G21932" s="12"/>
    </row>
    <row r="21933" spans="7:7" x14ac:dyDescent="0.2">
      <c r="G21933" s="12"/>
    </row>
    <row r="21934" spans="7:7" x14ac:dyDescent="0.2">
      <c r="G21934" s="12"/>
    </row>
    <row r="21935" spans="7:7" x14ac:dyDescent="0.2">
      <c r="G21935" s="12"/>
    </row>
    <row r="21936" spans="7:7" x14ac:dyDescent="0.2">
      <c r="G21936" s="12"/>
    </row>
    <row r="21937" spans="7:7" x14ac:dyDescent="0.2">
      <c r="G21937" s="12"/>
    </row>
    <row r="21938" spans="7:7" x14ac:dyDescent="0.2">
      <c r="G21938" s="12"/>
    </row>
    <row r="21939" spans="7:7" x14ac:dyDescent="0.2">
      <c r="G21939" s="12"/>
    </row>
    <row r="21940" spans="7:7" x14ac:dyDescent="0.2">
      <c r="G21940" s="12"/>
    </row>
    <row r="21941" spans="7:7" x14ac:dyDescent="0.2">
      <c r="G21941" s="12"/>
    </row>
    <row r="21942" spans="7:7" x14ac:dyDescent="0.2">
      <c r="G21942" s="12"/>
    </row>
    <row r="21943" spans="7:7" x14ac:dyDescent="0.2">
      <c r="G21943" s="12"/>
    </row>
    <row r="21944" spans="7:7" x14ac:dyDescent="0.2">
      <c r="G21944" s="12"/>
    </row>
    <row r="21945" spans="7:7" x14ac:dyDescent="0.2">
      <c r="G21945" s="12"/>
    </row>
    <row r="21946" spans="7:7" x14ac:dyDescent="0.2">
      <c r="G21946" s="12"/>
    </row>
    <row r="21947" spans="7:7" x14ac:dyDescent="0.2">
      <c r="G21947" s="12"/>
    </row>
    <row r="21948" spans="7:7" x14ac:dyDescent="0.2">
      <c r="G21948" s="12"/>
    </row>
    <row r="21949" spans="7:7" x14ac:dyDescent="0.2">
      <c r="G21949" s="12"/>
    </row>
    <row r="21950" spans="7:7" x14ac:dyDescent="0.2">
      <c r="G21950" s="12"/>
    </row>
    <row r="21951" spans="7:7" x14ac:dyDescent="0.2">
      <c r="G21951" s="12"/>
    </row>
    <row r="21952" spans="7:7" x14ac:dyDescent="0.2">
      <c r="G21952" s="12"/>
    </row>
    <row r="21953" spans="7:7" x14ac:dyDescent="0.2">
      <c r="G21953" s="12"/>
    </row>
    <row r="21954" spans="7:7" x14ac:dyDescent="0.2">
      <c r="G21954" s="12"/>
    </row>
    <row r="21955" spans="7:7" x14ac:dyDescent="0.2">
      <c r="G21955" s="12"/>
    </row>
    <row r="21956" spans="7:7" x14ac:dyDescent="0.2">
      <c r="G21956" s="12"/>
    </row>
    <row r="21957" spans="7:7" x14ac:dyDescent="0.2">
      <c r="G21957" s="12"/>
    </row>
    <row r="21958" spans="7:7" x14ac:dyDescent="0.2">
      <c r="G21958" s="12"/>
    </row>
    <row r="21959" spans="7:7" x14ac:dyDescent="0.2">
      <c r="G21959" s="12"/>
    </row>
    <row r="21960" spans="7:7" x14ac:dyDescent="0.2">
      <c r="G21960" s="12"/>
    </row>
    <row r="21961" spans="7:7" x14ac:dyDescent="0.2">
      <c r="G21961" s="12"/>
    </row>
    <row r="21962" spans="7:7" x14ac:dyDescent="0.2">
      <c r="G21962" s="12"/>
    </row>
    <row r="21963" spans="7:7" x14ac:dyDescent="0.2">
      <c r="G21963" s="12"/>
    </row>
    <row r="21964" spans="7:7" x14ac:dyDescent="0.2">
      <c r="G21964" s="12"/>
    </row>
    <row r="21965" spans="7:7" x14ac:dyDescent="0.2">
      <c r="G21965" s="12"/>
    </row>
    <row r="21966" spans="7:7" x14ac:dyDescent="0.2">
      <c r="G21966" s="12"/>
    </row>
    <row r="21967" spans="7:7" x14ac:dyDescent="0.2">
      <c r="G21967" s="12"/>
    </row>
    <row r="21968" spans="7:7" x14ac:dyDescent="0.2">
      <c r="G21968" s="12"/>
    </row>
    <row r="21969" spans="7:7" x14ac:dyDescent="0.2">
      <c r="G21969" s="12"/>
    </row>
    <row r="21970" spans="7:7" x14ac:dyDescent="0.2">
      <c r="G21970" s="12"/>
    </row>
    <row r="21971" spans="7:7" x14ac:dyDescent="0.2">
      <c r="G21971" s="12"/>
    </row>
    <row r="21972" spans="7:7" x14ac:dyDescent="0.2">
      <c r="G21972" s="12"/>
    </row>
    <row r="21973" spans="7:7" x14ac:dyDescent="0.2">
      <c r="G21973" s="12"/>
    </row>
    <row r="21974" spans="7:7" x14ac:dyDescent="0.2">
      <c r="G21974" s="12"/>
    </row>
    <row r="21975" spans="7:7" x14ac:dyDescent="0.2">
      <c r="G21975" s="12"/>
    </row>
    <row r="21976" spans="7:7" x14ac:dyDescent="0.2">
      <c r="G21976" s="12"/>
    </row>
    <row r="21977" spans="7:7" x14ac:dyDescent="0.2">
      <c r="G21977" s="12"/>
    </row>
    <row r="21978" spans="7:7" x14ac:dyDescent="0.2">
      <c r="G21978" s="12"/>
    </row>
    <row r="21979" spans="7:7" x14ac:dyDescent="0.2">
      <c r="G21979" s="12"/>
    </row>
    <row r="21980" spans="7:7" x14ac:dyDescent="0.2">
      <c r="G21980" s="12"/>
    </row>
    <row r="21981" spans="7:7" x14ac:dyDescent="0.2">
      <c r="G21981" s="12"/>
    </row>
    <row r="21982" spans="7:7" x14ac:dyDescent="0.2">
      <c r="G21982" s="12"/>
    </row>
    <row r="21983" spans="7:7" x14ac:dyDescent="0.2">
      <c r="G21983" s="12"/>
    </row>
    <row r="21984" spans="7:7" x14ac:dyDescent="0.2">
      <c r="G21984" s="12"/>
    </row>
    <row r="21985" spans="7:7" x14ac:dyDescent="0.2">
      <c r="G21985" s="12"/>
    </row>
    <row r="21986" spans="7:7" x14ac:dyDescent="0.2">
      <c r="G21986" s="12"/>
    </row>
    <row r="21987" spans="7:7" x14ac:dyDescent="0.2">
      <c r="G21987" s="12"/>
    </row>
    <row r="21988" spans="7:7" x14ac:dyDescent="0.2">
      <c r="G21988" s="12"/>
    </row>
    <row r="21989" spans="7:7" x14ac:dyDescent="0.2">
      <c r="G21989" s="12"/>
    </row>
    <row r="21990" spans="7:7" x14ac:dyDescent="0.2">
      <c r="G21990" s="12"/>
    </row>
    <row r="21991" spans="7:7" x14ac:dyDescent="0.2">
      <c r="G21991" s="12"/>
    </row>
    <row r="21992" spans="7:7" x14ac:dyDescent="0.2">
      <c r="G21992" s="12"/>
    </row>
    <row r="21993" spans="7:7" x14ac:dyDescent="0.2">
      <c r="G21993" s="12"/>
    </row>
    <row r="21994" spans="7:7" x14ac:dyDescent="0.2">
      <c r="G21994" s="12"/>
    </row>
    <row r="21995" spans="7:7" x14ac:dyDescent="0.2">
      <c r="G21995" s="12"/>
    </row>
    <row r="21996" spans="7:7" x14ac:dyDescent="0.2">
      <c r="G21996" s="12"/>
    </row>
    <row r="21997" spans="7:7" x14ac:dyDescent="0.2">
      <c r="G21997" s="12"/>
    </row>
    <row r="21998" spans="7:7" x14ac:dyDescent="0.2">
      <c r="G21998" s="12"/>
    </row>
    <row r="21999" spans="7:7" x14ac:dyDescent="0.2">
      <c r="G21999" s="12"/>
    </row>
    <row r="22000" spans="7:7" x14ac:dyDescent="0.2">
      <c r="G22000" s="12"/>
    </row>
    <row r="22001" spans="7:7" x14ac:dyDescent="0.2">
      <c r="G22001" s="12"/>
    </row>
    <row r="22002" spans="7:7" x14ac:dyDescent="0.2">
      <c r="G22002" s="12"/>
    </row>
    <row r="22003" spans="7:7" x14ac:dyDescent="0.2">
      <c r="G22003" s="12"/>
    </row>
    <row r="22004" spans="7:7" x14ac:dyDescent="0.2">
      <c r="G22004" s="12"/>
    </row>
    <row r="22005" spans="7:7" x14ac:dyDescent="0.2">
      <c r="G22005" s="12"/>
    </row>
    <row r="22006" spans="7:7" x14ac:dyDescent="0.2">
      <c r="G22006" s="12"/>
    </row>
    <row r="22007" spans="7:7" x14ac:dyDescent="0.2">
      <c r="G22007" s="12"/>
    </row>
    <row r="22008" spans="7:7" x14ac:dyDescent="0.2">
      <c r="G22008" s="12"/>
    </row>
    <row r="22009" spans="7:7" x14ac:dyDescent="0.2">
      <c r="G22009" s="12"/>
    </row>
    <row r="22010" spans="7:7" x14ac:dyDescent="0.2">
      <c r="G22010" s="12"/>
    </row>
    <row r="22011" spans="7:7" x14ac:dyDescent="0.2">
      <c r="G22011" s="12"/>
    </row>
    <row r="22012" spans="7:7" x14ac:dyDescent="0.2">
      <c r="G22012" s="12"/>
    </row>
    <row r="22013" spans="7:7" x14ac:dyDescent="0.2">
      <c r="G22013" s="12"/>
    </row>
    <row r="22014" spans="7:7" x14ac:dyDescent="0.2">
      <c r="G22014" s="12"/>
    </row>
    <row r="22015" spans="7:7" x14ac:dyDescent="0.2">
      <c r="G22015" s="12"/>
    </row>
    <row r="22016" spans="7:7" x14ac:dyDescent="0.2">
      <c r="G22016" s="12"/>
    </row>
    <row r="22017" spans="7:7" x14ac:dyDescent="0.2">
      <c r="G22017" s="12"/>
    </row>
    <row r="22018" spans="7:7" x14ac:dyDescent="0.2">
      <c r="G22018" s="12"/>
    </row>
    <row r="22019" spans="7:7" x14ac:dyDescent="0.2">
      <c r="G22019" s="12"/>
    </row>
    <row r="22020" spans="7:7" x14ac:dyDescent="0.2">
      <c r="G22020" s="12"/>
    </row>
    <row r="22021" spans="7:7" x14ac:dyDescent="0.2">
      <c r="G22021" s="12"/>
    </row>
    <row r="22022" spans="7:7" x14ac:dyDescent="0.2">
      <c r="G22022" s="12"/>
    </row>
    <row r="22023" spans="7:7" x14ac:dyDescent="0.2">
      <c r="G22023" s="12"/>
    </row>
    <row r="22024" spans="7:7" x14ac:dyDescent="0.2">
      <c r="G22024" s="12"/>
    </row>
    <row r="22025" spans="7:7" x14ac:dyDescent="0.2">
      <c r="G22025" s="12"/>
    </row>
    <row r="22026" spans="7:7" x14ac:dyDescent="0.2">
      <c r="G22026" s="12"/>
    </row>
    <row r="22027" spans="7:7" x14ac:dyDescent="0.2">
      <c r="G22027" s="12"/>
    </row>
    <row r="22028" spans="7:7" x14ac:dyDescent="0.2">
      <c r="G22028" s="12"/>
    </row>
    <row r="22029" spans="7:7" x14ac:dyDescent="0.2">
      <c r="G22029" s="12"/>
    </row>
    <row r="22030" spans="7:7" x14ac:dyDescent="0.2">
      <c r="G22030" s="12"/>
    </row>
    <row r="22031" spans="7:7" x14ac:dyDescent="0.2">
      <c r="G22031" s="12"/>
    </row>
    <row r="22032" spans="7:7" x14ac:dyDescent="0.2">
      <c r="G22032" s="12"/>
    </row>
    <row r="22033" spans="7:7" x14ac:dyDescent="0.2">
      <c r="G22033" s="12"/>
    </row>
    <row r="22034" spans="7:7" x14ac:dyDescent="0.2">
      <c r="G22034" s="12"/>
    </row>
    <row r="22035" spans="7:7" x14ac:dyDescent="0.2">
      <c r="G22035" s="12"/>
    </row>
    <row r="22036" spans="7:7" x14ac:dyDescent="0.2">
      <c r="G22036" s="12"/>
    </row>
    <row r="22037" spans="7:7" x14ac:dyDescent="0.2">
      <c r="G22037" s="12"/>
    </row>
    <row r="22038" spans="7:7" x14ac:dyDescent="0.2">
      <c r="G22038" s="12"/>
    </row>
    <row r="22039" spans="7:7" x14ac:dyDescent="0.2">
      <c r="G22039" s="12"/>
    </row>
    <row r="22040" spans="7:7" x14ac:dyDescent="0.2">
      <c r="G22040" s="12"/>
    </row>
    <row r="22041" spans="7:7" x14ac:dyDescent="0.2">
      <c r="G22041" s="12"/>
    </row>
    <row r="22042" spans="7:7" x14ac:dyDescent="0.2">
      <c r="G22042" s="12"/>
    </row>
    <row r="22043" spans="7:7" x14ac:dyDescent="0.2">
      <c r="G22043" s="12"/>
    </row>
    <row r="22044" spans="7:7" x14ac:dyDescent="0.2">
      <c r="G22044" s="12"/>
    </row>
    <row r="22045" spans="7:7" x14ac:dyDescent="0.2">
      <c r="G22045" s="12"/>
    </row>
    <row r="22046" spans="7:7" x14ac:dyDescent="0.2">
      <c r="G22046" s="12"/>
    </row>
    <row r="22047" spans="7:7" x14ac:dyDescent="0.2">
      <c r="G22047" s="12"/>
    </row>
    <row r="22048" spans="7:7" x14ac:dyDescent="0.2">
      <c r="G22048" s="12"/>
    </row>
    <row r="22049" spans="7:7" x14ac:dyDescent="0.2">
      <c r="G22049" s="12"/>
    </row>
    <row r="22050" spans="7:7" x14ac:dyDescent="0.2">
      <c r="G22050" s="12"/>
    </row>
    <row r="22051" spans="7:7" x14ac:dyDescent="0.2">
      <c r="G22051" s="12"/>
    </row>
    <row r="22052" spans="7:7" x14ac:dyDescent="0.2">
      <c r="G22052" s="12"/>
    </row>
    <row r="22053" spans="7:7" x14ac:dyDescent="0.2">
      <c r="G22053" s="12"/>
    </row>
    <row r="22054" spans="7:7" x14ac:dyDescent="0.2">
      <c r="G22054" s="12"/>
    </row>
    <row r="22055" spans="7:7" x14ac:dyDescent="0.2">
      <c r="G22055" s="12"/>
    </row>
    <row r="22056" spans="7:7" x14ac:dyDescent="0.2">
      <c r="G22056" s="12"/>
    </row>
    <row r="22057" spans="7:7" x14ac:dyDescent="0.2">
      <c r="G22057" s="12"/>
    </row>
    <row r="22058" spans="7:7" x14ac:dyDescent="0.2">
      <c r="G22058" s="12"/>
    </row>
    <row r="22059" spans="7:7" x14ac:dyDescent="0.2">
      <c r="G22059" s="12"/>
    </row>
    <row r="22060" spans="7:7" x14ac:dyDescent="0.2">
      <c r="G22060" s="12"/>
    </row>
    <row r="22061" spans="7:7" x14ac:dyDescent="0.2">
      <c r="G22061" s="12"/>
    </row>
    <row r="22062" spans="7:7" x14ac:dyDescent="0.2">
      <c r="G22062" s="12"/>
    </row>
    <row r="22063" spans="7:7" x14ac:dyDescent="0.2">
      <c r="G22063" s="12"/>
    </row>
    <row r="22064" spans="7:7" x14ac:dyDescent="0.2">
      <c r="G22064" s="12"/>
    </row>
    <row r="22065" spans="7:7" x14ac:dyDescent="0.2">
      <c r="G22065" s="12"/>
    </row>
    <row r="22066" spans="7:7" x14ac:dyDescent="0.2">
      <c r="G22066" s="12"/>
    </row>
    <row r="22067" spans="7:7" x14ac:dyDescent="0.2">
      <c r="G22067" s="12"/>
    </row>
    <row r="22068" spans="7:7" x14ac:dyDescent="0.2">
      <c r="G22068" s="12"/>
    </row>
    <row r="22069" spans="7:7" x14ac:dyDescent="0.2">
      <c r="G22069" s="12"/>
    </row>
    <row r="22070" spans="7:7" x14ac:dyDescent="0.2">
      <c r="G22070" s="12"/>
    </row>
    <row r="22071" spans="7:7" x14ac:dyDescent="0.2">
      <c r="G22071" s="12"/>
    </row>
    <row r="22072" spans="7:7" x14ac:dyDescent="0.2">
      <c r="G22072" s="12"/>
    </row>
    <row r="22073" spans="7:7" x14ac:dyDescent="0.2">
      <c r="G22073" s="12"/>
    </row>
    <row r="22074" spans="7:7" x14ac:dyDescent="0.2">
      <c r="G22074" s="12"/>
    </row>
    <row r="22075" spans="7:7" x14ac:dyDescent="0.2">
      <c r="G22075" s="12"/>
    </row>
    <row r="22076" spans="7:7" x14ac:dyDescent="0.2">
      <c r="G22076" s="12"/>
    </row>
    <row r="22077" spans="7:7" x14ac:dyDescent="0.2">
      <c r="G22077" s="12"/>
    </row>
    <row r="22078" spans="7:7" x14ac:dyDescent="0.2">
      <c r="G22078" s="12"/>
    </row>
    <row r="22079" spans="7:7" x14ac:dyDescent="0.2">
      <c r="G22079" s="12"/>
    </row>
    <row r="22080" spans="7:7" x14ac:dyDescent="0.2">
      <c r="G22080" s="12"/>
    </row>
    <row r="22081" spans="7:7" x14ac:dyDescent="0.2">
      <c r="G22081" s="12"/>
    </row>
    <row r="22082" spans="7:7" x14ac:dyDescent="0.2">
      <c r="G22082" s="12"/>
    </row>
    <row r="22083" spans="7:7" x14ac:dyDescent="0.2">
      <c r="G22083" s="12"/>
    </row>
    <row r="22084" spans="7:7" x14ac:dyDescent="0.2">
      <c r="G22084" s="12"/>
    </row>
    <row r="22085" spans="7:7" x14ac:dyDescent="0.2">
      <c r="G22085" s="12"/>
    </row>
    <row r="22086" spans="7:7" x14ac:dyDescent="0.2">
      <c r="G22086" s="12"/>
    </row>
    <row r="22087" spans="7:7" x14ac:dyDescent="0.2">
      <c r="G22087" s="12"/>
    </row>
    <row r="22088" spans="7:7" x14ac:dyDescent="0.2">
      <c r="G22088" s="12"/>
    </row>
    <row r="22089" spans="7:7" x14ac:dyDescent="0.2">
      <c r="G22089" s="12"/>
    </row>
    <row r="22090" spans="7:7" x14ac:dyDescent="0.2">
      <c r="G22090" s="12"/>
    </row>
    <row r="22091" spans="7:7" x14ac:dyDescent="0.2">
      <c r="G22091" s="12"/>
    </row>
    <row r="22092" spans="7:7" x14ac:dyDescent="0.2">
      <c r="G22092" s="12"/>
    </row>
    <row r="22093" spans="7:7" x14ac:dyDescent="0.2">
      <c r="G22093" s="12"/>
    </row>
    <row r="22094" spans="7:7" x14ac:dyDescent="0.2">
      <c r="G22094" s="12"/>
    </row>
    <row r="22095" spans="7:7" x14ac:dyDescent="0.2">
      <c r="G22095" s="12"/>
    </row>
    <row r="22096" spans="7:7" x14ac:dyDescent="0.2">
      <c r="G22096" s="12"/>
    </row>
    <row r="22097" spans="7:7" x14ac:dyDescent="0.2">
      <c r="G22097" s="12"/>
    </row>
    <row r="22098" spans="7:7" x14ac:dyDescent="0.2">
      <c r="G22098" s="12"/>
    </row>
    <row r="22099" spans="7:7" x14ac:dyDescent="0.2">
      <c r="G22099" s="12"/>
    </row>
    <row r="22100" spans="7:7" x14ac:dyDescent="0.2">
      <c r="G22100" s="12"/>
    </row>
    <row r="22101" spans="7:7" x14ac:dyDescent="0.2">
      <c r="G22101" s="12"/>
    </row>
    <row r="22102" spans="7:7" x14ac:dyDescent="0.2">
      <c r="G22102" s="12"/>
    </row>
    <row r="22103" spans="7:7" x14ac:dyDescent="0.2">
      <c r="G22103" s="12"/>
    </row>
    <row r="22104" spans="7:7" x14ac:dyDescent="0.2">
      <c r="G22104" s="12"/>
    </row>
    <row r="22105" spans="7:7" x14ac:dyDescent="0.2">
      <c r="G22105" s="12"/>
    </row>
    <row r="22106" spans="7:7" x14ac:dyDescent="0.2">
      <c r="G22106" s="12"/>
    </row>
    <row r="22107" spans="7:7" x14ac:dyDescent="0.2">
      <c r="G22107" s="12"/>
    </row>
    <row r="22108" spans="7:7" x14ac:dyDescent="0.2">
      <c r="G22108" s="12"/>
    </row>
    <row r="22109" spans="7:7" x14ac:dyDescent="0.2">
      <c r="G22109" s="12"/>
    </row>
    <row r="22110" spans="7:7" x14ac:dyDescent="0.2">
      <c r="G22110" s="12"/>
    </row>
    <row r="22111" spans="7:7" x14ac:dyDescent="0.2">
      <c r="G22111" s="12"/>
    </row>
    <row r="22112" spans="7:7" x14ac:dyDescent="0.2">
      <c r="G22112" s="12"/>
    </row>
    <row r="22113" spans="7:7" x14ac:dyDescent="0.2">
      <c r="G22113" s="12"/>
    </row>
    <row r="22114" spans="7:7" x14ac:dyDescent="0.2">
      <c r="G22114" s="12"/>
    </row>
    <row r="22115" spans="7:7" x14ac:dyDescent="0.2">
      <c r="G22115" s="12"/>
    </row>
    <row r="22116" spans="7:7" x14ac:dyDescent="0.2">
      <c r="G22116" s="12"/>
    </row>
    <row r="22117" spans="7:7" x14ac:dyDescent="0.2">
      <c r="G22117" s="12"/>
    </row>
    <row r="22118" spans="7:7" x14ac:dyDescent="0.2">
      <c r="G22118" s="12"/>
    </row>
    <row r="22119" spans="7:7" x14ac:dyDescent="0.2">
      <c r="G22119" s="12"/>
    </row>
    <row r="22120" spans="7:7" x14ac:dyDescent="0.2">
      <c r="G22120" s="12"/>
    </row>
    <row r="22121" spans="7:7" x14ac:dyDescent="0.2">
      <c r="G22121" s="12"/>
    </row>
    <row r="22122" spans="7:7" x14ac:dyDescent="0.2">
      <c r="G22122" s="12"/>
    </row>
    <row r="22123" spans="7:7" x14ac:dyDescent="0.2">
      <c r="G22123" s="12"/>
    </row>
    <row r="22124" spans="7:7" x14ac:dyDescent="0.2">
      <c r="G22124" s="12"/>
    </row>
    <row r="22125" spans="7:7" x14ac:dyDescent="0.2">
      <c r="G22125" s="12"/>
    </row>
    <row r="22126" spans="7:7" x14ac:dyDescent="0.2">
      <c r="G22126" s="12"/>
    </row>
    <row r="22127" spans="7:7" x14ac:dyDescent="0.2">
      <c r="G22127" s="12"/>
    </row>
    <row r="22128" spans="7:7" x14ac:dyDescent="0.2">
      <c r="G22128" s="12"/>
    </row>
    <row r="22129" spans="7:7" x14ac:dyDescent="0.2">
      <c r="G22129" s="12"/>
    </row>
    <row r="22130" spans="7:7" x14ac:dyDescent="0.2">
      <c r="G22130" s="12"/>
    </row>
    <row r="22131" spans="7:7" x14ac:dyDescent="0.2">
      <c r="G22131" s="12"/>
    </row>
    <row r="22132" spans="7:7" x14ac:dyDescent="0.2">
      <c r="G22132" s="12"/>
    </row>
    <row r="22133" spans="7:7" x14ac:dyDescent="0.2">
      <c r="G22133" s="12"/>
    </row>
    <row r="22134" spans="7:7" x14ac:dyDescent="0.2">
      <c r="G22134" s="12"/>
    </row>
    <row r="22135" spans="7:7" x14ac:dyDescent="0.2">
      <c r="G22135" s="12"/>
    </row>
    <row r="22136" spans="7:7" x14ac:dyDescent="0.2">
      <c r="G22136" s="12"/>
    </row>
    <row r="22137" spans="7:7" x14ac:dyDescent="0.2">
      <c r="G22137" s="12"/>
    </row>
    <row r="22138" spans="7:7" x14ac:dyDescent="0.2">
      <c r="G22138" s="12"/>
    </row>
    <row r="22139" spans="7:7" x14ac:dyDescent="0.2">
      <c r="G22139" s="12"/>
    </row>
    <row r="22140" spans="7:7" x14ac:dyDescent="0.2">
      <c r="G22140" s="12"/>
    </row>
    <row r="22141" spans="7:7" x14ac:dyDescent="0.2">
      <c r="G22141" s="12"/>
    </row>
    <row r="22142" spans="7:7" x14ac:dyDescent="0.2">
      <c r="G22142" s="12"/>
    </row>
    <row r="22143" spans="7:7" x14ac:dyDescent="0.2">
      <c r="G22143" s="12"/>
    </row>
    <row r="22144" spans="7:7" x14ac:dyDescent="0.2">
      <c r="G22144" s="12"/>
    </row>
    <row r="22145" spans="7:7" x14ac:dyDescent="0.2">
      <c r="G22145" s="12"/>
    </row>
    <row r="22146" spans="7:7" x14ac:dyDescent="0.2">
      <c r="G22146" s="12"/>
    </row>
    <row r="22147" spans="7:7" x14ac:dyDescent="0.2">
      <c r="G22147" s="12"/>
    </row>
    <row r="22148" spans="7:7" x14ac:dyDescent="0.2">
      <c r="G22148" s="12"/>
    </row>
    <row r="22149" spans="7:7" x14ac:dyDescent="0.2">
      <c r="G22149" s="12"/>
    </row>
    <row r="22150" spans="7:7" x14ac:dyDescent="0.2">
      <c r="G22150" s="12"/>
    </row>
    <row r="22151" spans="7:7" x14ac:dyDescent="0.2">
      <c r="G22151" s="12"/>
    </row>
    <row r="22152" spans="7:7" x14ac:dyDescent="0.2">
      <c r="G22152" s="12"/>
    </row>
    <row r="22153" spans="7:7" x14ac:dyDescent="0.2">
      <c r="G22153" s="12"/>
    </row>
    <row r="22154" spans="7:7" x14ac:dyDescent="0.2">
      <c r="G22154" s="12"/>
    </row>
    <row r="22155" spans="7:7" x14ac:dyDescent="0.2">
      <c r="G22155" s="12"/>
    </row>
    <row r="22156" spans="7:7" x14ac:dyDescent="0.2">
      <c r="G22156" s="12"/>
    </row>
    <row r="22157" spans="7:7" x14ac:dyDescent="0.2">
      <c r="G22157" s="12"/>
    </row>
    <row r="22158" spans="7:7" x14ac:dyDescent="0.2">
      <c r="G22158" s="12"/>
    </row>
    <row r="22159" spans="7:7" x14ac:dyDescent="0.2">
      <c r="G22159" s="12"/>
    </row>
    <row r="22160" spans="7:7" x14ac:dyDescent="0.2">
      <c r="G22160" s="12"/>
    </row>
    <row r="22161" spans="7:7" x14ac:dyDescent="0.2">
      <c r="G22161" s="12"/>
    </row>
    <row r="22162" spans="7:7" x14ac:dyDescent="0.2">
      <c r="G22162" s="12"/>
    </row>
    <row r="22163" spans="7:7" x14ac:dyDescent="0.2">
      <c r="G22163" s="12"/>
    </row>
    <row r="22164" spans="7:7" x14ac:dyDescent="0.2">
      <c r="G22164" s="12"/>
    </row>
    <row r="22165" spans="7:7" x14ac:dyDescent="0.2">
      <c r="G22165" s="12"/>
    </row>
    <row r="22166" spans="7:7" x14ac:dyDescent="0.2">
      <c r="G22166" s="12"/>
    </row>
    <row r="22167" spans="7:7" x14ac:dyDescent="0.2">
      <c r="G22167" s="12"/>
    </row>
    <row r="22168" spans="7:7" x14ac:dyDescent="0.2">
      <c r="G22168" s="12"/>
    </row>
    <row r="22169" spans="7:7" x14ac:dyDescent="0.2">
      <c r="G22169" s="12"/>
    </row>
    <row r="22170" spans="7:7" x14ac:dyDescent="0.2">
      <c r="G22170" s="12"/>
    </row>
    <row r="22171" spans="7:7" x14ac:dyDescent="0.2">
      <c r="G22171" s="12"/>
    </row>
    <row r="22172" spans="7:7" x14ac:dyDescent="0.2">
      <c r="G22172" s="12"/>
    </row>
    <row r="22173" spans="7:7" x14ac:dyDescent="0.2">
      <c r="G22173" s="12"/>
    </row>
    <row r="22174" spans="7:7" x14ac:dyDescent="0.2">
      <c r="G22174" s="12"/>
    </row>
    <row r="22175" spans="7:7" x14ac:dyDescent="0.2">
      <c r="G22175" s="12"/>
    </row>
    <row r="22176" spans="7:7" x14ac:dyDescent="0.2">
      <c r="G22176" s="12"/>
    </row>
    <row r="22177" spans="7:7" x14ac:dyDescent="0.2">
      <c r="G22177" s="12"/>
    </row>
    <row r="22178" spans="7:7" x14ac:dyDescent="0.2">
      <c r="G22178" s="12"/>
    </row>
    <row r="22179" spans="7:7" x14ac:dyDescent="0.2">
      <c r="G22179" s="12"/>
    </row>
    <row r="22180" spans="7:7" x14ac:dyDescent="0.2">
      <c r="G22180" s="12"/>
    </row>
    <row r="22181" spans="7:7" x14ac:dyDescent="0.2">
      <c r="G22181" s="12"/>
    </row>
    <row r="22182" spans="7:7" x14ac:dyDescent="0.2">
      <c r="G22182" s="12"/>
    </row>
    <row r="22183" spans="7:7" x14ac:dyDescent="0.2">
      <c r="G22183" s="12"/>
    </row>
    <row r="22184" spans="7:7" x14ac:dyDescent="0.2">
      <c r="G22184" s="12"/>
    </row>
    <row r="22185" spans="7:7" x14ac:dyDescent="0.2">
      <c r="G22185" s="12"/>
    </row>
    <row r="22186" spans="7:7" x14ac:dyDescent="0.2">
      <c r="G22186" s="12"/>
    </row>
    <row r="22187" spans="7:7" x14ac:dyDescent="0.2">
      <c r="G22187" s="12"/>
    </row>
    <row r="22188" spans="7:7" x14ac:dyDescent="0.2">
      <c r="G22188" s="12"/>
    </row>
    <row r="22189" spans="7:7" x14ac:dyDescent="0.2">
      <c r="G22189" s="12"/>
    </row>
    <row r="22190" spans="7:7" x14ac:dyDescent="0.2">
      <c r="G22190" s="12"/>
    </row>
    <row r="22191" spans="7:7" x14ac:dyDescent="0.2">
      <c r="G22191" s="12"/>
    </row>
    <row r="22192" spans="7:7" x14ac:dyDescent="0.2">
      <c r="G22192" s="12"/>
    </row>
    <row r="22193" spans="7:7" x14ac:dyDescent="0.2">
      <c r="G22193" s="12"/>
    </row>
    <row r="22194" spans="7:7" x14ac:dyDescent="0.2">
      <c r="G22194" s="12"/>
    </row>
    <row r="22195" spans="7:7" x14ac:dyDescent="0.2">
      <c r="G22195" s="12"/>
    </row>
    <row r="22196" spans="7:7" x14ac:dyDescent="0.2">
      <c r="G22196" s="12"/>
    </row>
    <row r="22197" spans="7:7" x14ac:dyDescent="0.2">
      <c r="G22197" s="12"/>
    </row>
    <row r="22198" spans="7:7" x14ac:dyDescent="0.2">
      <c r="G22198" s="12"/>
    </row>
    <row r="22199" spans="7:7" x14ac:dyDescent="0.2">
      <c r="G22199" s="12"/>
    </row>
    <row r="22200" spans="7:7" x14ac:dyDescent="0.2">
      <c r="G22200" s="12"/>
    </row>
    <row r="22201" spans="7:7" x14ac:dyDescent="0.2">
      <c r="G22201" s="12"/>
    </row>
    <row r="22202" spans="7:7" x14ac:dyDescent="0.2">
      <c r="G22202" s="12"/>
    </row>
    <row r="22203" spans="7:7" x14ac:dyDescent="0.2">
      <c r="G22203" s="12"/>
    </row>
    <row r="22204" spans="7:7" x14ac:dyDescent="0.2">
      <c r="G22204" s="12"/>
    </row>
    <row r="22205" spans="7:7" x14ac:dyDescent="0.2">
      <c r="G22205" s="12"/>
    </row>
    <row r="22206" spans="7:7" x14ac:dyDescent="0.2">
      <c r="G22206" s="12"/>
    </row>
    <row r="22207" spans="7:7" x14ac:dyDescent="0.2">
      <c r="G22207" s="12"/>
    </row>
    <row r="22208" spans="7:7" x14ac:dyDescent="0.2">
      <c r="G22208" s="12"/>
    </row>
    <row r="22209" spans="7:7" x14ac:dyDescent="0.2">
      <c r="G22209" s="12"/>
    </row>
    <row r="22210" spans="7:7" x14ac:dyDescent="0.2">
      <c r="G22210" s="12"/>
    </row>
    <row r="22211" spans="7:7" x14ac:dyDescent="0.2">
      <c r="G22211" s="12"/>
    </row>
    <row r="22212" spans="7:7" x14ac:dyDescent="0.2">
      <c r="G22212" s="12"/>
    </row>
    <row r="22213" spans="7:7" x14ac:dyDescent="0.2">
      <c r="G22213" s="12"/>
    </row>
    <row r="22214" spans="7:7" x14ac:dyDescent="0.2">
      <c r="G22214" s="12"/>
    </row>
    <row r="22215" spans="7:7" x14ac:dyDescent="0.2">
      <c r="G22215" s="12"/>
    </row>
    <row r="22216" spans="7:7" x14ac:dyDescent="0.2">
      <c r="G22216" s="12"/>
    </row>
    <row r="22217" spans="7:7" x14ac:dyDescent="0.2">
      <c r="G22217" s="12"/>
    </row>
    <row r="22218" spans="7:7" x14ac:dyDescent="0.2">
      <c r="G22218" s="12"/>
    </row>
    <row r="22219" spans="7:7" x14ac:dyDescent="0.2">
      <c r="G22219" s="12"/>
    </row>
    <row r="22220" spans="7:7" x14ac:dyDescent="0.2">
      <c r="G22220" s="12"/>
    </row>
    <row r="22221" spans="7:7" x14ac:dyDescent="0.2">
      <c r="G22221" s="12"/>
    </row>
    <row r="22222" spans="7:7" x14ac:dyDescent="0.2">
      <c r="G22222" s="12"/>
    </row>
    <row r="22223" spans="7:7" x14ac:dyDescent="0.2">
      <c r="G22223" s="12"/>
    </row>
    <row r="22224" spans="7:7" x14ac:dyDescent="0.2">
      <c r="G22224" s="12"/>
    </row>
    <row r="22225" spans="7:7" x14ac:dyDescent="0.2">
      <c r="G22225" s="12"/>
    </row>
    <row r="22226" spans="7:7" x14ac:dyDescent="0.2">
      <c r="G22226" s="12"/>
    </row>
    <row r="22227" spans="7:7" x14ac:dyDescent="0.2">
      <c r="G22227" s="12"/>
    </row>
    <row r="22228" spans="7:7" x14ac:dyDescent="0.2">
      <c r="G22228" s="12"/>
    </row>
    <row r="22229" spans="7:7" x14ac:dyDescent="0.2">
      <c r="G22229" s="12"/>
    </row>
    <row r="22230" spans="7:7" x14ac:dyDescent="0.2">
      <c r="G22230" s="12"/>
    </row>
    <row r="22231" spans="7:7" x14ac:dyDescent="0.2">
      <c r="G22231" s="12"/>
    </row>
    <row r="22232" spans="7:7" x14ac:dyDescent="0.2">
      <c r="G22232" s="12"/>
    </row>
    <row r="22233" spans="7:7" x14ac:dyDescent="0.2">
      <c r="G22233" s="12"/>
    </row>
    <row r="22234" spans="7:7" x14ac:dyDescent="0.2">
      <c r="G22234" s="12"/>
    </row>
    <row r="22235" spans="7:7" x14ac:dyDescent="0.2">
      <c r="G22235" s="12"/>
    </row>
    <row r="22236" spans="7:7" x14ac:dyDescent="0.2">
      <c r="G22236" s="12"/>
    </row>
    <row r="22237" spans="7:7" x14ac:dyDescent="0.2">
      <c r="G22237" s="12"/>
    </row>
    <row r="22238" spans="7:7" x14ac:dyDescent="0.2">
      <c r="G22238" s="12"/>
    </row>
    <row r="22239" spans="7:7" x14ac:dyDescent="0.2">
      <c r="G22239" s="12"/>
    </row>
    <row r="22240" spans="7:7" x14ac:dyDescent="0.2">
      <c r="G22240" s="12"/>
    </row>
    <row r="22241" spans="7:7" x14ac:dyDescent="0.2">
      <c r="G22241" s="12"/>
    </row>
    <row r="22242" spans="7:7" x14ac:dyDescent="0.2">
      <c r="G22242" s="12"/>
    </row>
    <row r="22243" spans="7:7" x14ac:dyDescent="0.2">
      <c r="G22243" s="12"/>
    </row>
    <row r="22244" spans="7:7" x14ac:dyDescent="0.2">
      <c r="G22244" s="12"/>
    </row>
    <row r="22245" spans="7:7" x14ac:dyDescent="0.2">
      <c r="G22245" s="12"/>
    </row>
    <row r="22246" spans="7:7" x14ac:dyDescent="0.2">
      <c r="G22246" s="12"/>
    </row>
    <row r="22247" spans="7:7" x14ac:dyDescent="0.2">
      <c r="G22247" s="12"/>
    </row>
    <row r="22248" spans="7:7" x14ac:dyDescent="0.2">
      <c r="G22248" s="12"/>
    </row>
    <row r="22249" spans="7:7" x14ac:dyDescent="0.2">
      <c r="G22249" s="12"/>
    </row>
    <row r="22250" spans="7:7" x14ac:dyDescent="0.2">
      <c r="G22250" s="12"/>
    </row>
    <row r="22251" spans="7:7" x14ac:dyDescent="0.2">
      <c r="G22251" s="12"/>
    </row>
    <row r="22252" spans="7:7" x14ac:dyDescent="0.2">
      <c r="G22252" s="12"/>
    </row>
    <row r="22253" spans="7:7" x14ac:dyDescent="0.2">
      <c r="G22253" s="12"/>
    </row>
    <row r="22254" spans="7:7" x14ac:dyDescent="0.2">
      <c r="G22254" s="12"/>
    </row>
    <row r="22255" spans="7:7" x14ac:dyDescent="0.2">
      <c r="G22255" s="12"/>
    </row>
    <row r="22256" spans="7:7" x14ac:dyDescent="0.2">
      <c r="G22256" s="12"/>
    </row>
    <row r="22257" spans="7:7" x14ac:dyDescent="0.2">
      <c r="G22257" s="12"/>
    </row>
    <row r="22258" spans="7:7" x14ac:dyDescent="0.2">
      <c r="G22258" s="12"/>
    </row>
    <row r="22259" spans="7:7" x14ac:dyDescent="0.2">
      <c r="G22259" s="12"/>
    </row>
    <row r="22260" spans="7:7" x14ac:dyDescent="0.2">
      <c r="G22260" s="12"/>
    </row>
    <row r="22261" spans="7:7" x14ac:dyDescent="0.2">
      <c r="G22261" s="12"/>
    </row>
    <row r="22262" spans="7:7" x14ac:dyDescent="0.2">
      <c r="G22262" s="12"/>
    </row>
    <row r="22263" spans="7:7" x14ac:dyDescent="0.2">
      <c r="G22263" s="12"/>
    </row>
    <row r="22264" spans="7:7" x14ac:dyDescent="0.2">
      <c r="G22264" s="12"/>
    </row>
    <row r="22265" spans="7:7" x14ac:dyDescent="0.2">
      <c r="G22265" s="12"/>
    </row>
    <row r="22266" spans="7:7" x14ac:dyDescent="0.2">
      <c r="G22266" s="12"/>
    </row>
    <row r="22267" spans="7:7" x14ac:dyDescent="0.2">
      <c r="G22267" s="12"/>
    </row>
    <row r="22268" spans="7:7" x14ac:dyDescent="0.2">
      <c r="G22268" s="12"/>
    </row>
    <row r="22269" spans="7:7" x14ac:dyDescent="0.2">
      <c r="G22269" s="12"/>
    </row>
    <row r="22270" spans="7:7" x14ac:dyDescent="0.2">
      <c r="G22270" s="12"/>
    </row>
    <row r="22271" spans="7:7" x14ac:dyDescent="0.2">
      <c r="G22271" s="12"/>
    </row>
    <row r="22272" spans="7:7" x14ac:dyDescent="0.2">
      <c r="G22272" s="12"/>
    </row>
    <row r="22273" spans="7:7" x14ac:dyDescent="0.2">
      <c r="G22273" s="12"/>
    </row>
    <row r="22274" spans="7:7" x14ac:dyDescent="0.2">
      <c r="G22274" s="12"/>
    </row>
    <row r="22275" spans="7:7" x14ac:dyDescent="0.2">
      <c r="G22275" s="12"/>
    </row>
    <row r="22276" spans="7:7" x14ac:dyDescent="0.2">
      <c r="G22276" s="12"/>
    </row>
    <row r="22277" spans="7:7" x14ac:dyDescent="0.2">
      <c r="G22277" s="12"/>
    </row>
    <row r="22278" spans="7:7" x14ac:dyDescent="0.2">
      <c r="G22278" s="12"/>
    </row>
    <row r="22279" spans="7:7" x14ac:dyDescent="0.2">
      <c r="G22279" s="12"/>
    </row>
    <row r="22280" spans="7:7" x14ac:dyDescent="0.2">
      <c r="G22280" s="12"/>
    </row>
    <row r="22281" spans="7:7" x14ac:dyDescent="0.2">
      <c r="G22281" s="12"/>
    </row>
    <row r="22282" spans="7:7" x14ac:dyDescent="0.2">
      <c r="G22282" s="12"/>
    </row>
    <row r="22283" spans="7:7" x14ac:dyDescent="0.2">
      <c r="G22283" s="12"/>
    </row>
    <row r="22284" spans="7:7" x14ac:dyDescent="0.2">
      <c r="G22284" s="12"/>
    </row>
    <row r="22285" spans="7:7" x14ac:dyDescent="0.2">
      <c r="G22285" s="12"/>
    </row>
    <row r="22286" spans="7:7" x14ac:dyDescent="0.2">
      <c r="G22286" s="12"/>
    </row>
    <row r="22287" spans="7:7" x14ac:dyDescent="0.2">
      <c r="G22287" s="12"/>
    </row>
    <row r="22288" spans="7:7" x14ac:dyDescent="0.2">
      <c r="G22288" s="12"/>
    </row>
    <row r="22289" spans="7:7" x14ac:dyDescent="0.2">
      <c r="G22289" s="12"/>
    </row>
    <row r="22290" spans="7:7" x14ac:dyDescent="0.2">
      <c r="G22290" s="12"/>
    </row>
    <row r="22291" spans="7:7" x14ac:dyDescent="0.2">
      <c r="G22291" s="12"/>
    </row>
    <row r="22292" spans="7:7" x14ac:dyDescent="0.2">
      <c r="G22292" s="12"/>
    </row>
    <row r="22293" spans="7:7" x14ac:dyDescent="0.2">
      <c r="G22293" s="12"/>
    </row>
    <row r="22294" spans="7:7" x14ac:dyDescent="0.2">
      <c r="G22294" s="12"/>
    </row>
    <row r="22295" spans="7:7" x14ac:dyDescent="0.2">
      <c r="G22295" s="12"/>
    </row>
    <row r="22296" spans="7:7" x14ac:dyDescent="0.2">
      <c r="G22296" s="12"/>
    </row>
    <row r="22297" spans="7:7" x14ac:dyDescent="0.2">
      <c r="G22297" s="12"/>
    </row>
    <row r="22298" spans="7:7" x14ac:dyDescent="0.2">
      <c r="G22298" s="12"/>
    </row>
    <row r="22299" spans="7:7" x14ac:dyDescent="0.2">
      <c r="G22299" s="12"/>
    </row>
    <row r="22300" spans="7:7" x14ac:dyDescent="0.2">
      <c r="G22300" s="12"/>
    </row>
    <row r="22301" spans="7:7" x14ac:dyDescent="0.2">
      <c r="G22301" s="12"/>
    </row>
    <row r="22302" spans="7:7" x14ac:dyDescent="0.2">
      <c r="G22302" s="12"/>
    </row>
    <row r="22303" spans="7:7" x14ac:dyDescent="0.2">
      <c r="G22303" s="12"/>
    </row>
    <row r="22304" spans="7:7" x14ac:dyDescent="0.2">
      <c r="G22304" s="12"/>
    </row>
    <row r="22305" spans="7:7" x14ac:dyDescent="0.2">
      <c r="G22305" s="12"/>
    </row>
    <row r="22306" spans="7:7" x14ac:dyDescent="0.2">
      <c r="G22306" s="12"/>
    </row>
    <row r="22307" spans="7:7" x14ac:dyDescent="0.2">
      <c r="G22307" s="12"/>
    </row>
    <row r="22308" spans="7:7" x14ac:dyDescent="0.2">
      <c r="G22308" s="12"/>
    </row>
    <row r="22309" spans="7:7" x14ac:dyDescent="0.2">
      <c r="G22309" s="12"/>
    </row>
    <row r="22310" spans="7:7" x14ac:dyDescent="0.2">
      <c r="G22310" s="12"/>
    </row>
    <row r="22311" spans="7:7" x14ac:dyDescent="0.2">
      <c r="G22311" s="12"/>
    </row>
    <row r="22312" spans="7:7" x14ac:dyDescent="0.2">
      <c r="G22312" s="12"/>
    </row>
    <row r="22313" spans="7:7" x14ac:dyDescent="0.2">
      <c r="G22313" s="12"/>
    </row>
    <row r="22314" spans="7:7" x14ac:dyDescent="0.2">
      <c r="G22314" s="12"/>
    </row>
    <row r="22315" spans="7:7" x14ac:dyDescent="0.2">
      <c r="G22315" s="12"/>
    </row>
    <row r="22316" spans="7:7" x14ac:dyDescent="0.2">
      <c r="G22316" s="12"/>
    </row>
    <row r="22317" spans="7:7" x14ac:dyDescent="0.2">
      <c r="G22317" s="12"/>
    </row>
    <row r="22318" spans="7:7" x14ac:dyDescent="0.2">
      <c r="G22318" s="12"/>
    </row>
    <row r="22319" spans="7:7" x14ac:dyDescent="0.2">
      <c r="G22319" s="12"/>
    </row>
    <row r="22320" spans="7:7" x14ac:dyDescent="0.2">
      <c r="G22320" s="12"/>
    </row>
    <row r="22321" spans="7:7" x14ac:dyDescent="0.2">
      <c r="G22321" s="12"/>
    </row>
    <row r="22322" spans="7:7" x14ac:dyDescent="0.2">
      <c r="G22322" s="12"/>
    </row>
    <row r="22323" spans="7:7" x14ac:dyDescent="0.2">
      <c r="G22323" s="12"/>
    </row>
    <row r="22324" spans="7:7" x14ac:dyDescent="0.2">
      <c r="G22324" s="12"/>
    </row>
    <row r="22325" spans="7:7" x14ac:dyDescent="0.2">
      <c r="G22325" s="12"/>
    </row>
    <row r="22326" spans="7:7" x14ac:dyDescent="0.2">
      <c r="G22326" s="12"/>
    </row>
    <row r="22327" spans="7:7" x14ac:dyDescent="0.2">
      <c r="G22327" s="12"/>
    </row>
    <row r="22328" spans="7:7" x14ac:dyDescent="0.2">
      <c r="G22328" s="12"/>
    </row>
    <row r="22329" spans="7:7" x14ac:dyDescent="0.2">
      <c r="G22329" s="12"/>
    </row>
    <row r="22330" spans="7:7" x14ac:dyDescent="0.2">
      <c r="G22330" s="12"/>
    </row>
    <row r="22331" spans="7:7" x14ac:dyDescent="0.2">
      <c r="G22331" s="12"/>
    </row>
    <row r="22332" spans="7:7" x14ac:dyDescent="0.2">
      <c r="G22332" s="12"/>
    </row>
    <row r="22333" spans="7:7" x14ac:dyDescent="0.2">
      <c r="G22333" s="12"/>
    </row>
    <row r="22334" spans="7:7" x14ac:dyDescent="0.2">
      <c r="G22334" s="12"/>
    </row>
    <row r="22335" spans="7:7" x14ac:dyDescent="0.2">
      <c r="G22335" s="12"/>
    </row>
    <row r="22336" spans="7:7" x14ac:dyDescent="0.2">
      <c r="G22336" s="12"/>
    </row>
    <row r="22337" spans="7:7" x14ac:dyDescent="0.2">
      <c r="G22337" s="12"/>
    </row>
    <row r="22338" spans="7:7" x14ac:dyDescent="0.2">
      <c r="G22338" s="12"/>
    </row>
    <row r="22339" spans="7:7" x14ac:dyDescent="0.2">
      <c r="G22339" s="12"/>
    </row>
    <row r="22340" spans="7:7" x14ac:dyDescent="0.2">
      <c r="G22340" s="12"/>
    </row>
    <row r="22341" spans="7:7" x14ac:dyDescent="0.2">
      <c r="G22341" s="12"/>
    </row>
    <row r="22342" spans="7:7" x14ac:dyDescent="0.2">
      <c r="G22342" s="12"/>
    </row>
    <row r="22343" spans="7:7" x14ac:dyDescent="0.2">
      <c r="G22343" s="12"/>
    </row>
    <row r="22344" spans="7:7" x14ac:dyDescent="0.2">
      <c r="G22344" s="12"/>
    </row>
    <row r="22345" spans="7:7" x14ac:dyDescent="0.2">
      <c r="G22345" s="12"/>
    </row>
    <row r="22346" spans="7:7" x14ac:dyDescent="0.2">
      <c r="G22346" s="12"/>
    </row>
    <row r="22347" spans="7:7" x14ac:dyDescent="0.2">
      <c r="G22347" s="12"/>
    </row>
    <row r="22348" spans="7:7" x14ac:dyDescent="0.2">
      <c r="G22348" s="12"/>
    </row>
    <row r="22349" spans="7:7" x14ac:dyDescent="0.2">
      <c r="G22349" s="12"/>
    </row>
    <row r="22350" spans="7:7" x14ac:dyDescent="0.2">
      <c r="G22350" s="12"/>
    </row>
    <row r="22351" spans="7:7" x14ac:dyDescent="0.2">
      <c r="G22351" s="12"/>
    </row>
    <row r="22352" spans="7:7" x14ac:dyDescent="0.2">
      <c r="G22352" s="12"/>
    </row>
    <row r="22353" spans="7:7" x14ac:dyDescent="0.2">
      <c r="G22353" s="12"/>
    </row>
    <row r="22354" spans="7:7" x14ac:dyDescent="0.2">
      <c r="G22354" s="12"/>
    </row>
    <row r="22355" spans="7:7" x14ac:dyDescent="0.2">
      <c r="G22355" s="12"/>
    </row>
    <row r="22356" spans="7:7" x14ac:dyDescent="0.2">
      <c r="G22356" s="12"/>
    </row>
    <row r="22357" spans="7:7" x14ac:dyDescent="0.2">
      <c r="G22357" s="12"/>
    </row>
    <row r="22358" spans="7:7" x14ac:dyDescent="0.2">
      <c r="G22358" s="12"/>
    </row>
    <row r="22359" spans="7:7" x14ac:dyDescent="0.2">
      <c r="G22359" s="12"/>
    </row>
    <row r="22360" spans="7:7" x14ac:dyDescent="0.2">
      <c r="G22360" s="12"/>
    </row>
    <row r="22361" spans="7:7" x14ac:dyDescent="0.2">
      <c r="G22361" s="12"/>
    </row>
    <row r="22362" spans="7:7" x14ac:dyDescent="0.2">
      <c r="G22362" s="12"/>
    </row>
    <row r="22363" spans="7:7" x14ac:dyDescent="0.2">
      <c r="G22363" s="12"/>
    </row>
    <row r="22364" spans="7:7" x14ac:dyDescent="0.2">
      <c r="G22364" s="12"/>
    </row>
    <row r="22365" spans="7:7" x14ac:dyDescent="0.2">
      <c r="G22365" s="12"/>
    </row>
    <row r="22366" spans="7:7" x14ac:dyDescent="0.2">
      <c r="G22366" s="12"/>
    </row>
    <row r="22367" spans="7:7" x14ac:dyDescent="0.2">
      <c r="G22367" s="12"/>
    </row>
    <row r="22368" spans="7:7" x14ac:dyDescent="0.2">
      <c r="G22368" s="12"/>
    </row>
    <row r="22369" spans="7:7" x14ac:dyDescent="0.2">
      <c r="G22369" s="12"/>
    </row>
    <row r="22370" spans="7:7" x14ac:dyDescent="0.2">
      <c r="G22370" s="12"/>
    </row>
    <row r="22371" spans="7:7" x14ac:dyDescent="0.2">
      <c r="G22371" s="12"/>
    </row>
    <row r="22372" spans="7:7" x14ac:dyDescent="0.2">
      <c r="G22372" s="12"/>
    </row>
    <row r="22373" spans="7:7" x14ac:dyDescent="0.2">
      <c r="G22373" s="12"/>
    </row>
    <row r="22374" spans="7:7" x14ac:dyDescent="0.2">
      <c r="G22374" s="12"/>
    </row>
    <row r="22375" spans="7:7" x14ac:dyDescent="0.2">
      <c r="G22375" s="12"/>
    </row>
    <row r="22376" spans="7:7" x14ac:dyDescent="0.2">
      <c r="G22376" s="12"/>
    </row>
    <row r="22377" spans="7:7" x14ac:dyDescent="0.2">
      <c r="G22377" s="12"/>
    </row>
    <row r="22378" spans="7:7" x14ac:dyDescent="0.2">
      <c r="G22378" s="12"/>
    </row>
    <row r="22379" spans="7:7" x14ac:dyDescent="0.2">
      <c r="G22379" s="12"/>
    </row>
    <row r="22380" spans="7:7" x14ac:dyDescent="0.2">
      <c r="G22380" s="12"/>
    </row>
    <row r="22381" spans="7:7" x14ac:dyDescent="0.2">
      <c r="G22381" s="12"/>
    </row>
    <row r="22382" spans="7:7" x14ac:dyDescent="0.2">
      <c r="G22382" s="12"/>
    </row>
    <row r="22383" spans="7:7" x14ac:dyDescent="0.2">
      <c r="G22383" s="12"/>
    </row>
    <row r="22384" spans="7:7" x14ac:dyDescent="0.2">
      <c r="G22384" s="12"/>
    </row>
    <row r="22385" spans="7:7" x14ac:dyDescent="0.2">
      <c r="G22385" s="12"/>
    </row>
    <row r="22386" spans="7:7" x14ac:dyDescent="0.2">
      <c r="G22386" s="12"/>
    </row>
    <row r="22387" spans="7:7" x14ac:dyDescent="0.2">
      <c r="G22387" s="12"/>
    </row>
    <row r="22388" spans="7:7" x14ac:dyDescent="0.2">
      <c r="G22388" s="12"/>
    </row>
    <row r="22389" spans="7:7" x14ac:dyDescent="0.2">
      <c r="G22389" s="12"/>
    </row>
    <row r="22390" spans="7:7" x14ac:dyDescent="0.2">
      <c r="G22390" s="12"/>
    </row>
    <row r="22391" spans="7:7" x14ac:dyDescent="0.2">
      <c r="G22391" s="12"/>
    </row>
    <row r="22392" spans="7:7" x14ac:dyDescent="0.2">
      <c r="G22392" s="12"/>
    </row>
    <row r="22393" spans="7:7" x14ac:dyDescent="0.2">
      <c r="G22393" s="12"/>
    </row>
    <row r="22394" spans="7:7" x14ac:dyDescent="0.2">
      <c r="G22394" s="12"/>
    </row>
    <row r="22395" spans="7:7" x14ac:dyDescent="0.2">
      <c r="G22395" s="12"/>
    </row>
    <row r="22396" spans="7:7" x14ac:dyDescent="0.2">
      <c r="G22396" s="12"/>
    </row>
    <row r="22397" spans="7:7" x14ac:dyDescent="0.2">
      <c r="G22397" s="12"/>
    </row>
    <row r="22398" spans="7:7" x14ac:dyDescent="0.2">
      <c r="G22398" s="12"/>
    </row>
    <row r="22399" spans="7:7" x14ac:dyDescent="0.2">
      <c r="G22399" s="12"/>
    </row>
    <row r="22400" spans="7:7" x14ac:dyDescent="0.2">
      <c r="G22400" s="12"/>
    </row>
    <row r="22401" spans="7:7" x14ac:dyDescent="0.2">
      <c r="G22401" s="12"/>
    </row>
    <row r="22402" spans="7:7" x14ac:dyDescent="0.2">
      <c r="G22402" s="12"/>
    </row>
    <row r="22403" spans="7:7" x14ac:dyDescent="0.2">
      <c r="G22403" s="12"/>
    </row>
    <row r="22404" spans="7:7" x14ac:dyDescent="0.2">
      <c r="G22404" s="12"/>
    </row>
    <row r="22405" spans="7:7" x14ac:dyDescent="0.2">
      <c r="G22405" s="12"/>
    </row>
    <row r="22406" spans="7:7" x14ac:dyDescent="0.2">
      <c r="G22406" s="12"/>
    </row>
    <row r="22407" spans="7:7" x14ac:dyDescent="0.2">
      <c r="G22407" s="12"/>
    </row>
    <row r="22408" spans="7:7" x14ac:dyDescent="0.2">
      <c r="G22408" s="12"/>
    </row>
    <row r="22409" spans="7:7" x14ac:dyDescent="0.2">
      <c r="G22409" s="12"/>
    </row>
    <row r="22410" spans="7:7" x14ac:dyDescent="0.2">
      <c r="G22410" s="12"/>
    </row>
    <row r="22411" spans="7:7" x14ac:dyDescent="0.2">
      <c r="G22411" s="12"/>
    </row>
    <row r="22412" spans="7:7" x14ac:dyDescent="0.2">
      <c r="G22412" s="12"/>
    </row>
    <row r="22413" spans="7:7" x14ac:dyDescent="0.2">
      <c r="G22413" s="12"/>
    </row>
    <row r="22414" spans="7:7" x14ac:dyDescent="0.2">
      <c r="G22414" s="12"/>
    </row>
    <row r="22415" spans="7:7" x14ac:dyDescent="0.2">
      <c r="G22415" s="12"/>
    </row>
    <row r="22416" spans="7:7" x14ac:dyDescent="0.2">
      <c r="G22416" s="12"/>
    </row>
    <row r="22417" spans="7:7" x14ac:dyDescent="0.2">
      <c r="G22417" s="12"/>
    </row>
    <row r="22418" spans="7:7" x14ac:dyDescent="0.2">
      <c r="G22418" s="12"/>
    </row>
    <row r="22419" spans="7:7" x14ac:dyDescent="0.2">
      <c r="G22419" s="12"/>
    </row>
    <row r="22420" spans="7:7" x14ac:dyDescent="0.2">
      <c r="G22420" s="12"/>
    </row>
    <row r="22421" spans="7:7" x14ac:dyDescent="0.2">
      <c r="G22421" s="12"/>
    </row>
    <row r="22422" spans="7:7" x14ac:dyDescent="0.2">
      <c r="G22422" s="12"/>
    </row>
    <row r="22423" spans="7:7" x14ac:dyDescent="0.2">
      <c r="G22423" s="12"/>
    </row>
    <row r="22424" spans="7:7" x14ac:dyDescent="0.2">
      <c r="G22424" s="12"/>
    </row>
    <row r="22425" spans="7:7" x14ac:dyDescent="0.2">
      <c r="G22425" s="12"/>
    </row>
    <row r="22426" spans="7:7" x14ac:dyDescent="0.2">
      <c r="G22426" s="12"/>
    </row>
    <row r="22427" spans="7:7" x14ac:dyDescent="0.2">
      <c r="G22427" s="12"/>
    </row>
    <row r="22428" spans="7:7" x14ac:dyDescent="0.2">
      <c r="G22428" s="12"/>
    </row>
    <row r="22429" spans="7:7" x14ac:dyDescent="0.2">
      <c r="G22429" s="12"/>
    </row>
    <row r="22430" spans="7:7" x14ac:dyDescent="0.2">
      <c r="G22430" s="12"/>
    </row>
    <row r="22431" spans="7:7" x14ac:dyDescent="0.2">
      <c r="G22431" s="12"/>
    </row>
    <row r="22432" spans="7:7" x14ac:dyDescent="0.2">
      <c r="G22432" s="12"/>
    </row>
    <row r="22433" spans="7:7" x14ac:dyDescent="0.2">
      <c r="G22433" s="12"/>
    </row>
    <row r="22434" spans="7:7" x14ac:dyDescent="0.2">
      <c r="G22434" s="12"/>
    </row>
    <row r="22435" spans="7:7" x14ac:dyDescent="0.2">
      <c r="G22435" s="12"/>
    </row>
    <row r="22436" spans="7:7" x14ac:dyDescent="0.2">
      <c r="G22436" s="12"/>
    </row>
    <row r="22437" spans="7:7" x14ac:dyDescent="0.2">
      <c r="G22437" s="12"/>
    </row>
    <row r="22438" spans="7:7" x14ac:dyDescent="0.2">
      <c r="G22438" s="12"/>
    </row>
    <row r="22439" spans="7:7" x14ac:dyDescent="0.2">
      <c r="G22439" s="12"/>
    </row>
    <row r="22440" spans="7:7" x14ac:dyDescent="0.2">
      <c r="G22440" s="12"/>
    </row>
    <row r="22441" spans="7:7" x14ac:dyDescent="0.2">
      <c r="G22441" s="12"/>
    </row>
    <row r="22442" spans="7:7" x14ac:dyDescent="0.2">
      <c r="G22442" s="12"/>
    </row>
    <row r="22443" spans="7:7" x14ac:dyDescent="0.2">
      <c r="G22443" s="12"/>
    </row>
    <row r="22444" spans="7:7" x14ac:dyDescent="0.2">
      <c r="G22444" s="12"/>
    </row>
    <row r="22445" spans="7:7" x14ac:dyDescent="0.2">
      <c r="G22445" s="12"/>
    </row>
    <row r="22446" spans="7:7" x14ac:dyDescent="0.2">
      <c r="G22446" s="12"/>
    </row>
    <row r="22447" spans="7:7" x14ac:dyDescent="0.2">
      <c r="G22447" s="12"/>
    </row>
    <row r="22448" spans="7:7" x14ac:dyDescent="0.2">
      <c r="G22448" s="12"/>
    </row>
    <row r="22449" spans="7:7" x14ac:dyDescent="0.2">
      <c r="G22449" s="12"/>
    </row>
    <row r="22450" spans="7:7" x14ac:dyDescent="0.2">
      <c r="G22450" s="12"/>
    </row>
    <row r="22451" spans="7:7" x14ac:dyDescent="0.2">
      <c r="G22451" s="12"/>
    </row>
    <row r="22452" spans="7:7" x14ac:dyDescent="0.2">
      <c r="G22452" s="12"/>
    </row>
    <row r="22453" spans="7:7" x14ac:dyDescent="0.2">
      <c r="G22453" s="12"/>
    </row>
    <row r="22454" spans="7:7" x14ac:dyDescent="0.2">
      <c r="G22454" s="12"/>
    </row>
    <row r="22455" spans="7:7" x14ac:dyDescent="0.2">
      <c r="G22455" s="12"/>
    </row>
    <row r="22456" spans="7:7" x14ac:dyDescent="0.2">
      <c r="G22456" s="12"/>
    </row>
    <row r="22457" spans="7:7" x14ac:dyDescent="0.2">
      <c r="G22457" s="12"/>
    </row>
    <row r="22458" spans="7:7" x14ac:dyDescent="0.2">
      <c r="G22458" s="12"/>
    </row>
    <row r="22459" spans="7:7" x14ac:dyDescent="0.2">
      <c r="G22459" s="12"/>
    </row>
    <row r="22460" spans="7:7" x14ac:dyDescent="0.2">
      <c r="G22460" s="12"/>
    </row>
    <row r="22461" spans="7:7" x14ac:dyDescent="0.2">
      <c r="G22461" s="12"/>
    </row>
    <row r="22462" spans="7:7" x14ac:dyDescent="0.2">
      <c r="G22462" s="12"/>
    </row>
    <row r="22463" spans="7:7" x14ac:dyDescent="0.2">
      <c r="G22463" s="12"/>
    </row>
    <row r="22464" spans="7:7" x14ac:dyDescent="0.2">
      <c r="G22464" s="12"/>
    </row>
    <row r="22465" spans="7:7" x14ac:dyDescent="0.2">
      <c r="G22465" s="12"/>
    </row>
    <row r="22466" spans="7:7" x14ac:dyDescent="0.2">
      <c r="G22466" s="12"/>
    </row>
    <row r="22467" spans="7:7" x14ac:dyDescent="0.2">
      <c r="G22467" s="12"/>
    </row>
    <row r="22468" spans="7:7" x14ac:dyDescent="0.2">
      <c r="G22468" s="12"/>
    </row>
    <row r="22469" spans="7:7" x14ac:dyDescent="0.2">
      <c r="G22469" s="12"/>
    </row>
    <row r="22470" spans="7:7" x14ac:dyDescent="0.2">
      <c r="G22470" s="12"/>
    </row>
    <row r="22471" spans="7:7" x14ac:dyDescent="0.2">
      <c r="G22471" s="12"/>
    </row>
    <row r="22472" spans="7:7" x14ac:dyDescent="0.2">
      <c r="G22472" s="12"/>
    </row>
    <row r="22473" spans="7:7" x14ac:dyDescent="0.2">
      <c r="G22473" s="12"/>
    </row>
    <row r="22474" spans="7:7" x14ac:dyDescent="0.2">
      <c r="G22474" s="12"/>
    </row>
    <row r="22475" spans="7:7" x14ac:dyDescent="0.2">
      <c r="G22475" s="12"/>
    </row>
    <row r="22476" spans="7:7" x14ac:dyDescent="0.2">
      <c r="G22476" s="12"/>
    </row>
    <row r="22477" spans="7:7" x14ac:dyDescent="0.2">
      <c r="G22477" s="12"/>
    </row>
    <row r="22478" spans="7:7" x14ac:dyDescent="0.2">
      <c r="G22478" s="12"/>
    </row>
    <row r="22479" spans="7:7" x14ac:dyDescent="0.2">
      <c r="G22479" s="12"/>
    </row>
    <row r="22480" spans="7:7" x14ac:dyDescent="0.2">
      <c r="G22480" s="12"/>
    </row>
    <row r="22481" spans="7:7" x14ac:dyDescent="0.2">
      <c r="G22481" s="12"/>
    </row>
    <row r="22482" spans="7:7" x14ac:dyDescent="0.2">
      <c r="G22482" s="12"/>
    </row>
    <row r="22483" spans="7:7" x14ac:dyDescent="0.2">
      <c r="G22483" s="12"/>
    </row>
    <row r="22484" spans="7:7" x14ac:dyDescent="0.2">
      <c r="G22484" s="12"/>
    </row>
    <row r="22485" spans="7:7" x14ac:dyDescent="0.2">
      <c r="G22485" s="12"/>
    </row>
    <row r="22486" spans="7:7" x14ac:dyDescent="0.2">
      <c r="G22486" s="12"/>
    </row>
    <row r="22487" spans="7:7" x14ac:dyDescent="0.2">
      <c r="G22487" s="12"/>
    </row>
    <row r="22488" spans="7:7" x14ac:dyDescent="0.2">
      <c r="G22488" s="12"/>
    </row>
    <row r="22489" spans="7:7" x14ac:dyDescent="0.2">
      <c r="G22489" s="12"/>
    </row>
    <row r="22490" spans="7:7" x14ac:dyDescent="0.2">
      <c r="G22490" s="12"/>
    </row>
    <row r="22491" spans="7:7" x14ac:dyDescent="0.2">
      <c r="G22491" s="12"/>
    </row>
    <row r="22492" spans="7:7" x14ac:dyDescent="0.2">
      <c r="G22492" s="12"/>
    </row>
    <row r="22493" spans="7:7" x14ac:dyDescent="0.2">
      <c r="G22493" s="12"/>
    </row>
    <row r="22494" spans="7:7" x14ac:dyDescent="0.2">
      <c r="G22494" s="12"/>
    </row>
    <row r="22495" spans="7:7" x14ac:dyDescent="0.2">
      <c r="G22495" s="12"/>
    </row>
    <row r="22496" spans="7:7" x14ac:dyDescent="0.2">
      <c r="G22496" s="12"/>
    </row>
    <row r="22497" spans="7:7" x14ac:dyDescent="0.2">
      <c r="G22497" s="12"/>
    </row>
    <row r="22498" spans="7:7" x14ac:dyDescent="0.2">
      <c r="G22498" s="12"/>
    </row>
    <row r="22499" spans="7:7" x14ac:dyDescent="0.2">
      <c r="G22499" s="12"/>
    </row>
    <row r="22500" spans="7:7" x14ac:dyDescent="0.2">
      <c r="G22500" s="12"/>
    </row>
    <row r="22501" spans="7:7" x14ac:dyDescent="0.2">
      <c r="G22501" s="12"/>
    </row>
    <row r="22502" spans="7:7" x14ac:dyDescent="0.2">
      <c r="G22502" s="12"/>
    </row>
    <row r="22503" spans="7:7" x14ac:dyDescent="0.2">
      <c r="G22503" s="12"/>
    </row>
    <row r="22504" spans="7:7" x14ac:dyDescent="0.2">
      <c r="G22504" s="12"/>
    </row>
    <row r="22505" spans="7:7" x14ac:dyDescent="0.2">
      <c r="G22505" s="12"/>
    </row>
    <row r="22506" spans="7:7" x14ac:dyDescent="0.2">
      <c r="G22506" s="12"/>
    </row>
    <row r="22507" spans="7:7" x14ac:dyDescent="0.2">
      <c r="G22507" s="12"/>
    </row>
    <row r="22508" spans="7:7" x14ac:dyDescent="0.2">
      <c r="G22508" s="12"/>
    </row>
    <row r="22509" spans="7:7" x14ac:dyDescent="0.2">
      <c r="G22509" s="12"/>
    </row>
    <row r="22510" spans="7:7" x14ac:dyDescent="0.2">
      <c r="G22510" s="12"/>
    </row>
    <row r="22511" spans="7:7" x14ac:dyDescent="0.2">
      <c r="G22511" s="12"/>
    </row>
    <row r="22512" spans="7:7" x14ac:dyDescent="0.2">
      <c r="G22512" s="12"/>
    </row>
    <row r="22513" spans="7:7" x14ac:dyDescent="0.2">
      <c r="G22513" s="12"/>
    </row>
    <row r="22514" spans="7:7" x14ac:dyDescent="0.2">
      <c r="G22514" s="12"/>
    </row>
    <row r="22515" spans="7:7" x14ac:dyDescent="0.2">
      <c r="G22515" s="12"/>
    </row>
    <row r="22516" spans="7:7" x14ac:dyDescent="0.2">
      <c r="G22516" s="12"/>
    </row>
    <row r="22517" spans="7:7" x14ac:dyDescent="0.2">
      <c r="G22517" s="12"/>
    </row>
    <row r="22518" spans="7:7" x14ac:dyDescent="0.2">
      <c r="G22518" s="12"/>
    </row>
    <row r="22519" spans="7:7" x14ac:dyDescent="0.2">
      <c r="G22519" s="12"/>
    </row>
    <row r="22520" spans="7:7" x14ac:dyDescent="0.2">
      <c r="G22520" s="12"/>
    </row>
    <row r="22521" spans="7:7" x14ac:dyDescent="0.2">
      <c r="G22521" s="12"/>
    </row>
    <row r="22522" spans="7:7" x14ac:dyDescent="0.2">
      <c r="G22522" s="12"/>
    </row>
    <row r="22523" spans="7:7" x14ac:dyDescent="0.2">
      <c r="G22523" s="12"/>
    </row>
    <row r="22524" spans="7:7" x14ac:dyDescent="0.2">
      <c r="G22524" s="12"/>
    </row>
    <row r="22525" spans="7:7" x14ac:dyDescent="0.2">
      <c r="G22525" s="12"/>
    </row>
    <row r="22526" spans="7:7" x14ac:dyDescent="0.2">
      <c r="G22526" s="12"/>
    </row>
    <row r="22527" spans="7:7" x14ac:dyDescent="0.2">
      <c r="G22527" s="12"/>
    </row>
    <row r="22528" spans="7:7" x14ac:dyDescent="0.2">
      <c r="G22528" s="12"/>
    </row>
    <row r="22529" spans="7:7" x14ac:dyDescent="0.2">
      <c r="G22529" s="12"/>
    </row>
    <row r="22530" spans="7:7" x14ac:dyDescent="0.2">
      <c r="G22530" s="12"/>
    </row>
    <row r="22531" spans="7:7" x14ac:dyDescent="0.2">
      <c r="G22531" s="12"/>
    </row>
    <row r="22532" spans="7:7" x14ac:dyDescent="0.2">
      <c r="G22532" s="12"/>
    </row>
    <row r="22533" spans="7:7" x14ac:dyDescent="0.2">
      <c r="G22533" s="12"/>
    </row>
    <row r="22534" spans="7:7" x14ac:dyDescent="0.2">
      <c r="G22534" s="12"/>
    </row>
    <row r="22535" spans="7:7" x14ac:dyDescent="0.2">
      <c r="G22535" s="12"/>
    </row>
    <row r="22536" spans="7:7" x14ac:dyDescent="0.2">
      <c r="G22536" s="12"/>
    </row>
    <row r="22537" spans="7:7" x14ac:dyDescent="0.2">
      <c r="G22537" s="12"/>
    </row>
    <row r="22538" spans="7:7" x14ac:dyDescent="0.2">
      <c r="G22538" s="12"/>
    </row>
    <row r="22539" spans="7:7" x14ac:dyDescent="0.2">
      <c r="G22539" s="12"/>
    </row>
    <row r="22540" spans="7:7" x14ac:dyDescent="0.2">
      <c r="G22540" s="12"/>
    </row>
    <row r="22541" spans="7:7" x14ac:dyDescent="0.2">
      <c r="G22541" s="12"/>
    </row>
    <row r="22542" spans="7:7" x14ac:dyDescent="0.2">
      <c r="G22542" s="12"/>
    </row>
    <row r="22543" spans="7:7" x14ac:dyDescent="0.2">
      <c r="G22543" s="12"/>
    </row>
    <row r="22544" spans="7:7" x14ac:dyDescent="0.2">
      <c r="G22544" s="12"/>
    </row>
    <row r="22545" spans="7:7" x14ac:dyDescent="0.2">
      <c r="G22545" s="12"/>
    </row>
    <row r="22546" spans="7:7" x14ac:dyDescent="0.2">
      <c r="G22546" s="12"/>
    </row>
    <row r="22547" spans="7:7" x14ac:dyDescent="0.2">
      <c r="G22547" s="12"/>
    </row>
    <row r="22548" spans="7:7" x14ac:dyDescent="0.2">
      <c r="G22548" s="12"/>
    </row>
    <row r="22549" spans="7:7" x14ac:dyDescent="0.2">
      <c r="G22549" s="12"/>
    </row>
    <row r="22550" spans="7:7" x14ac:dyDescent="0.2">
      <c r="G22550" s="12"/>
    </row>
    <row r="22551" spans="7:7" x14ac:dyDescent="0.2">
      <c r="G22551" s="12"/>
    </row>
    <row r="22552" spans="7:7" x14ac:dyDescent="0.2">
      <c r="G22552" s="12"/>
    </row>
    <row r="22553" spans="7:7" x14ac:dyDescent="0.2">
      <c r="G22553" s="12"/>
    </row>
    <row r="22554" spans="7:7" x14ac:dyDescent="0.2">
      <c r="G22554" s="12"/>
    </row>
    <row r="22555" spans="7:7" x14ac:dyDescent="0.2">
      <c r="G22555" s="12"/>
    </row>
    <row r="22556" spans="7:7" x14ac:dyDescent="0.2">
      <c r="G22556" s="12"/>
    </row>
    <row r="22557" spans="7:7" x14ac:dyDescent="0.2">
      <c r="G22557" s="12"/>
    </row>
    <row r="22558" spans="7:7" x14ac:dyDescent="0.2">
      <c r="G22558" s="12"/>
    </row>
    <row r="22559" spans="7:7" x14ac:dyDescent="0.2">
      <c r="G22559" s="12"/>
    </row>
    <row r="22560" spans="7:7" x14ac:dyDescent="0.2">
      <c r="G22560" s="12"/>
    </row>
    <row r="22561" spans="7:7" x14ac:dyDescent="0.2">
      <c r="G22561" s="12"/>
    </row>
    <row r="22562" spans="7:7" x14ac:dyDescent="0.2">
      <c r="G22562" s="12"/>
    </row>
    <row r="22563" spans="7:7" x14ac:dyDescent="0.2">
      <c r="G22563" s="12"/>
    </row>
    <row r="22564" spans="7:7" x14ac:dyDescent="0.2">
      <c r="G22564" s="12"/>
    </row>
    <row r="22565" spans="7:7" x14ac:dyDescent="0.2">
      <c r="G22565" s="12"/>
    </row>
    <row r="22566" spans="7:7" x14ac:dyDescent="0.2">
      <c r="G22566" s="12"/>
    </row>
    <row r="22567" spans="7:7" x14ac:dyDescent="0.2">
      <c r="G22567" s="12"/>
    </row>
    <row r="22568" spans="7:7" x14ac:dyDescent="0.2">
      <c r="G22568" s="12"/>
    </row>
    <row r="22569" spans="7:7" x14ac:dyDescent="0.2">
      <c r="G22569" s="12"/>
    </row>
    <row r="22570" spans="7:7" x14ac:dyDescent="0.2">
      <c r="G22570" s="12"/>
    </row>
    <row r="22571" spans="7:7" x14ac:dyDescent="0.2">
      <c r="G22571" s="12"/>
    </row>
    <row r="22572" spans="7:7" x14ac:dyDescent="0.2">
      <c r="G22572" s="12"/>
    </row>
    <row r="22573" spans="7:7" x14ac:dyDescent="0.2">
      <c r="G22573" s="12"/>
    </row>
    <row r="22574" spans="7:7" x14ac:dyDescent="0.2">
      <c r="G22574" s="12"/>
    </row>
    <row r="22575" spans="7:7" x14ac:dyDescent="0.2">
      <c r="G22575" s="12"/>
    </row>
    <row r="22576" spans="7:7" x14ac:dyDescent="0.2">
      <c r="G22576" s="12"/>
    </row>
    <row r="22577" spans="7:7" x14ac:dyDescent="0.2">
      <c r="G22577" s="12"/>
    </row>
    <row r="22578" spans="7:7" x14ac:dyDescent="0.2">
      <c r="G22578" s="12"/>
    </row>
    <row r="22579" spans="7:7" x14ac:dyDescent="0.2">
      <c r="G22579" s="12"/>
    </row>
    <row r="22580" spans="7:7" x14ac:dyDescent="0.2">
      <c r="G22580" s="12"/>
    </row>
    <row r="22581" spans="7:7" x14ac:dyDescent="0.2">
      <c r="G22581" s="12"/>
    </row>
    <row r="22582" spans="7:7" x14ac:dyDescent="0.2">
      <c r="G22582" s="12"/>
    </row>
    <row r="22583" spans="7:7" x14ac:dyDescent="0.2">
      <c r="G22583" s="12"/>
    </row>
    <row r="22584" spans="7:7" x14ac:dyDescent="0.2">
      <c r="G22584" s="12"/>
    </row>
    <row r="22585" spans="7:7" x14ac:dyDescent="0.2">
      <c r="G22585" s="12"/>
    </row>
    <row r="22586" spans="7:7" x14ac:dyDescent="0.2">
      <c r="G22586" s="12"/>
    </row>
    <row r="22587" spans="7:7" x14ac:dyDescent="0.2">
      <c r="G22587" s="12"/>
    </row>
    <row r="22588" spans="7:7" x14ac:dyDescent="0.2">
      <c r="G22588" s="12"/>
    </row>
    <row r="22589" spans="7:7" x14ac:dyDescent="0.2">
      <c r="G22589" s="12"/>
    </row>
    <row r="22590" spans="7:7" x14ac:dyDescent="0.2">
      <c r="G22590" s="12"/>
    </row>
    <row r="22591" spans="7:7" x14ac:dyDescent="0.2">
      <c r="G22591" s="12"/>
    </row>
    <row r="22592" spans="7:7" x14ac:dyDescent="0.2">
      <c r="G22592" s="12"/>
    </row>
    <row r="22593" spans="7:7" x14ac:dyDescent="0.2">
      <c r="G22593" s="12"/>
    </row>
    <row r="22594" spans="7:7" x14ac:dyDescent="0.2">
      <c r="G22594" s="12"/>
    </row>
    <row r="22595" spans="7:7" x14ac:dyDescent="0.2">
      <c r="G22595" s="12"/>
    </row>
    <row r="22596" spans="7:7" x14ac:dyDescent="0.2">
      <c r="G22596" s="12"/>
    </row>
    <row r="22597" spans="7:7" x14ac:dyDescent="0.2">
      <c r="G22597" s="12"/>
    </row>
    <row r="22598" spans="7:7" x14ac:dyDescent="0.2">
      <c r="G22598" s="12"/>
    </row>
    <row r="22599" spans="7:7" x14ac:dyDescent="0.2">
      <c r="G22599" s="12"/>
    </row>
    <row r="22600" spans="7:7" x14ac:dyDescent="0.2">
      <c r="G22600" s="12"/>
    </row>
    <row r="22601" spans="7:7" x14ac:dyDescent="0.2">
      <c r="G22601" s="12"/>
    </row>
    <row r="22602" spans="7:7" x14ac:dyDescent="0.2">
      <c r="G22602" s="12"/>
    </row>
    <row r="22603" spans="7:7" x14ac:dyDescent="0.2">
      <c r="G22603" s="12"/>
    </row>
    <row r="22604" spans="7:7" x14ac:dyDescent="0.2">
      <c r="G22604" s="12"/>
    </row>
    <row r="22605" spans="7:7" x14ac:dyDescent="0.2">
      <c r="G22605" s="12"/>
    </row>
    <row r="22606" spans="7:7" x14ac:dyDescent="0.2">
      <c r="G22606" s="12"/>
    </row>
    <row r="22607" spans="7:7" x14ac:dyDescent="0.2">
      <c r="G22607" s="12"/>
    </row>
    <row r="22608" spans="7:7" x14ac:dyDescent="0.2">
      <c r="G22608" s="12"/>
    </row>
    <row r="22609" spans="7:7" x14ac:dyDescent="0.2">
      <c r="G22609" s="12"/>
    </row>
    <row r="22610" spans="7:7" x14ac:dyDescent="0.2">
      <c r="G22610" s="12"/>
    </row>
    <row r="22611" spans="7:7" x14ac:dyDescent="0.2">
      <c r="G22611" s="12"/>
    </row>
    <row r="22612" spans="7:7" x14ac:dyDescent="0.2">
      <c r="G22612" s="12"/>
    </row>
    <row r="22613" spans="7:7" x14ac:dyDescent="0.2">
      <c r="G22613" s="12"/>
    </row>
    <row r="22614" spans="7:7" x14ac:dyDescent="0.2">
      <c r="G22614" s="12"/>
    </row>
    <row r="22615" spans="7:7" x14ac:dyDescent="0.2">
      <c r="G22615" s="12"/>
    </row>
    <row r="22616" spans="7:7" x14ac:dyDescent="0.2">
      <c r="G22616" s="12"/>
    </row>
    <row r="22617" spans="7:7" x14ac:dyDescent="0.2">
      <c r="G22617" s="12"/>
    </row>
    <row r="22618" spans="7:7" x14ac:dyDescent="0.2">
      <c r="G22618" s="12"/>
    </row>
    <row r="22619" spans="7:7" x14ac:dyDescent="0.2">
      <c r="G22619" s="12"/>
    </row>
    <row r="22620" spans="7:7" x14ac:dyDescent="0.2">
      <c r="G22620" s="12"/>
    </row>
    <row r="22621" spans="7:7" x14ac:dyDescent="0.2">
      <c r="G22621" s="12"/>
    </row>
    <row r="22622" spans="7:7" x14ac:dyDescent="0.2">
      <c r="G22622" s="12"/>
    </row>
    <row r="22623" spans="7:7" x14ac:dyDescent="0.2">
      <c r="G22623" s="12"/>
    </row>
    <row r="22624" spans="7:7" x14ac:dyDescent="0.2">
      <c r="G22624" s="12"/>
    </row>
    <row r="22625" spans="7:7" x14ac:dyDescent="0.2">
      <c r="G22625" s="12"/>
    </row>
    <row r="22626" spans="7:7" x14ac:dyDescent="0.2">
      <c r="G22626" s="12"/>
    </row>
    <row r="22627" spans="7:7" x14ac:dyDescent="0.2">
      <c r="G22627" s="12"/>
    </row>
    <row r="22628" spans="7:7" x14ac:dyDescent="0.2">
      <c r="G22628" s="12"/>
    </row>
    <row r="22629" spans="7:7" x14ac:dyDescent="0.2">
      <c r="G22629" s="12"/>
    </row>
    <row r="22630" spans="7:7" x14ac:dyDescent="0.2">
      <c r="G22630" s="12"/>
    </row>
    <row r="22631" spans="7:7" x14ac:dyDescent="0.2">
      <c r="G22631" s="12"/>
    </row>
    <row r="22632" spans="7:7" x14ac:dyDescent="0.2">
      <c r="G22632" s="12"/>
    </row>
    <row r="22633" spans="7:7" x14ac:dyDescent="0.2">
      <c r="G22633" s="12"/>
    </row>
    <row r="22634" spans="7:7" x14ac:dyDescent="0.2">
      <c r="G22634" s="12"/>
    </row>
    <row r="22635" spans="7:7" x14ac:dyDescent="0.2">
      <c r="G22635" s="12"/>
    </row>
    <row r="22636" spans="7:7" x14ac:dyDescent="0.2">
      <c r="G22636" s="12"/>
    </row>
    <row r="22637" spans="7:7" x14ac:dyDescent="0.2">
      <c r="G22637" s="12"/>
    </row>
    <row r="22638" spans="7:7" x14ac:dyDescent="0.2">
      <c r="G22638" s="12"/>
    </row>
    <row r="22639" spans="7:7" x14ac:dyDescent="0.2">
      <c r="G22639" s="12"/>
    </row>
    <row r="22640" spans="7:7" x14ac:dyDescent="0.2">
      <c r="G22640" s="12"/>
    </row>
    <row r="22641" spans="7:7" x14ac:dyDescent="0.2">
      <c r="G22641" s="12"/>
    </row>
    <row r="22642" spans="7:7" x14ac:dyDescent="0.2">
      <c r="G22642" s="12"/>
    </row>
    <row r="22643" spans="7:7" x14ac:dyDescent="0.2">
      <c r="G22643" s="12"/>
    </row>
    <row r="22644" spans="7:7" x14ac:dyDescent="0.2">
      <c r="G22644" s="12"/>
    </row>
    <row r="22645" spans="7:7" x14ac:dyDescent="0.2">
      <c r="G22645" s="12"/>
    </row>
    <row r="22646" spans="7:7" x14ac:dyDescent="0.2">
      <c r="G22646" s="12"/>
    </row>
    <row r="22647" spans="7:7" x14ac:dyDescent="0.2">
      <c r="G22647" s="12"/>
    </row>
    <row r="22648" spans="7:7" x14ac:dyDescent="0.2">
      <c r="G22648" s="12"/>
    </row>
    <row r="22649" spans="7:7" x14ac:dyDescent="0.2">
      <c r="G22649" s="12"/>
    </row>
    <row r="22650" spans="7:7" x14ac:dyDescent="0.2">
      <c r="G22650" s="12"/>
    </row>
    <row r="22651" spans="7:7" x14ac:dyDescent="0.2">
      <c r="G22651" s="12"/>
    </row>
    <row r="22652" spans="7:7" x14ac:dyDescent="0.2">
      <c r="G22652" s="12"/>
    </row>
    <row r="22653" spans="7:7" x14ac:dyDescent="0.2">
      <c r="G22653" s="12"/>
    </row>
    <row r="22654" spans="7:7" x14ac:dyDescent="0.2">
      <c r="G22654" s="12"/>
    </row>
    <row r="22655" spans="7:7" x14ac:dyDescent="0.2">
      <c r="G22655" s="12"/>
    </row>
    <row r="22656" spans="7:7" x14ac:dyDescent="0.2">
      <c r="G22656" s="12"/>
    </row>
    <row r="22657" spans="7:7" x14ac:dyDescent="0.2">
      <c r="G22657" s="12"/>
    </row>
    <row r="22658" spans="7:7" x14ac:dyDescent="0.2">
      <c r="G22658" s="12"/>
    </row>
    <row r="22659" spans="7:7" x14ac:dyDescent="0.2">
      <c r="G22659" s="12"/>
    </row>
    <row r="22660" spans="7:7" x14ac:dyDescent="0.2">
      <c r="G22660" s="12"/>
    </row>
    <row r="22661" spans="7:7" x14ac:dyDescent="0.2">
      <c r="G22661" s="12"/>
    </row>
    <row r="22662" spans="7:7" x14ac:dyDescent="0.2">
      <c r="G22662" s="12"/>
    </row>
    <row r="22663" spans="7:7" x14ac:dyDescent="0.2">
      <c r="G22663" s="12"/>
    </row>
    <row r="22664" spans="7:7" x14ac:dyDescent="0.2">
      <c r="G22664" s="12"/>
    </row>
    <row r="22665" spans="7:7" x14ac:dyDescent="0.2">
      <c r="G22665" s="12"/>
    </row>
    <row r="22666" spans="7:7" x14ac:dyDescent="0.2">
      <c r="G22666" s="12"/>
    </row>
    <row r="22667" spans="7:7" x14ac:dyDescent="0.2">
      <c r="G22667" s="12"/>
    </row>
    <row r="22668" spans="7:7" x14ac:dyDescent="0.2">
      <c r="G22668" s="12"/>
    </row>
    <row r="22669" spans="7:7" x14ac:dyDescent="0.2">
      <c r="G22669" s="12"/>
    </row>
    <row r="22670" spans="7:7" x14ac:dyDescent="0.2">
      <c r="G22670" s="12"/>
    </row>
    <row r="22671" spans="7:7" x14ac:dyDescent="0.2">
      <c r="G22671" s="12"/>
    </row>
    <row r="22672" spans="7:7" x14ac:dyDescent="0.2">
      <c r="G22672" s="12"/>
    </row>
    <row r="22673" spans="7:7" x14ac:dyDescent="0.2">
      <c r="G22673" s="12"/>
    </row>
    <row r="22674" spans="7:7" x14ac:dyDescent="0.2">
      <c r="G22674" s="12"/>
    </row>
    <row r="22675" spans="7:7" x14ac:dyDescent="0.2">
      <c r="G22675" s="12"/>
    </row>
    <row r="22676" spans="7:7" x14ac:dyDescent="0.2">
      <c r="G22676" s="12"/>
    </row>
    <row r="22677" spans="7:7" x14ac:dyDescent="0.2">
      <c r="G22677" s="12"/>
    </row>
    <row r="22678" spans="7:7" x14ac:dyDescent="0.2">
      <c r="G22678" s="12"/>
    </row>
    <row r="22679" spans="7:7" x14ac:dyDescent="0.2">
      <c r="G22679" s="12"/>
    </row>
    <row r="22680" spans="7:7" x14ac:dyDescent="0.2">
      <c r="G22680" s="12"/>
    </row>
    <row r="22681" spans="7:7" x14ac:dyDescent="0.2">
      <c r="G22681" s="12"/>
    </row>
    <row r="22682" spans="7:7" x14ac:dyDescent="0.2">
      <c r="G22682" s="12"/>
    </row>
    <row r="22683" spans="7:7" x14ac:dyDescent="0.2">
      <c r="G22683" s="12"/>
    </row>
    <row r="22684" spans="7:7" x14ac:dyDescent="0.2">
      <c r="G22684" s="12"/>
    </row>
    <row r="22685" spans="7:7" x14ac:dyDescent="0.2">
      <c r="G22685" s="12"/>
    </row>
    <row r="22686" spans="7:7" x14ac:dyDescent="0.2">
      <c r="G22686" s="12"/>
    </row>
    <row r="22687" spans="7:7" x14ac:dyDescent="0.2">
      <c r="G22687" s="12"/>
    </row>
    <row r="22688" spans="7:7" x14ac:dyDescent="0.2">
      <c r="G22688" s="12"/>
    </row>
    <row r="22689" spans="7:7" x14ac:dyDescent="0.2">
      <c r="G22689" s="12"/>
    </row>
    <row r="22690" spans="7:7" x14ac:dyDescent="0.2">
      <c r="G22690" s="12"/>
    </row>
    <row r="22691" spans="7:7" x14ac:dyDescent="0.2">
      <c r="G22691" s="12"/>
    </row>
    <row r="22692" spans="7:7" x14ac:dyDescent="0.2">
      <c r="G22692" s="12"/>
    </row>
    <row r="22693" spans="7:7" x14ac:dyDescent="0.2">
      <c r="G22693" s="12"/>
    </row>
    <row r="22694" spans="7:7" x14ac:dyDescent="0.2">
      <c r="G22694" s="12"/>
    </row>
    <row r="22695" spans="7:7" x14ac:dyDescent="0.2">
      <c r="G22695" s="12"/>
    </row>
    <row r="22696" spans="7:7" x14ac:dyDescent="0.2">
      <c r="G22696" s="12"/>
    </row>
    <row r="22697" spans="7:7" x14ac:dyDescent="0.2">
      <c r="G22697" s="12"/>
    </row>
    <row r="22698" spans="7:7" x14ac:dyDescent="0.2">
      <c r="G22698" s="12"/>
    </row>
    <row r="22699" spans="7:7" x14ac:dyDescent="0.2">
      <c r="G22699" s="12"/>
    </row>
    <row r="22700" spans="7:7" x14ac:dyDescent="0.2">
      <c r="G22700" s="12"/>
    </row>
    <row r="22701" spans="7:7" x14ac:dyDescent="0.2">
      <c r="G22701" s="12"/>
    </row>
    <row r="22702" spans="7:7" x14ac:dyDescent="0.2">
      <c r="G22702" s="12"/>
    </row>
    <row r="22703" spans="7:7" x14ac:dyDescent="0.2">
      <c r="G22703" s="12"/>
    </row>
    <row r="22704" spans="7:7" x14ac:dyDescent="0.2">
      <c r="G22704" s="12"/>
    </row>
    <row r="22705" spans="7:7" x14ac:dyDescent="0.2">
      <c r="G22705" s="12"/>
    </row>
    <row r="22706" spans="7:7" x14ac:dyDescent="0.2">
      <c r="G22706" s="12"/>
    </row>
    <row r="22707" spans="7:7" x14ac:dyDescent="0.2">
      <c r="G22707" s="12"/>
    </row>
    <row r="22708" spans="7:7" x14ac:dyDescent="0.2">
      <c r="G22708" s="12"/>
    </row>
    <row r="22709" spans="7:7" x14ac:dyDescent="0.2">
      <c r="G22709" s="12"/>
    </row>
    <row r="22710" spans="7:7" x14ac:dyDescent="0.2">
      <c r="G22710" s="12"/>
    </row>
    <row r="22711" spans="7:7" x14ac:dyDescent="0.2">
      <c r="G22711" s="12"/>
    </row>
    <row r="22712" spans="7:7" x14ac:dyDescent="0.2">
      <c r="G22712" s="12"/>
    </row>
    <row r="22713" spans="7:7" x14ac:dyDescent="0.2">
      <c r="G22713" s="12"/>
    </row>
    <row r="22714" spans="7:7" x14ac:dyDescent="0.2">
      <c r="G22714" s="12"/>
    </row>
    <row r="22715" spans="7:7" x14ac:dyDescent="0.2">
      <c r="G22715" s="12"/>
    </row>
    <row r="22716" spans="7:7" x14ac:dyDescent="0.2">
      <c r="G22716" s="12"/>
    </row>
    <row r="22717" spans="7:7" x14ac:dyDescent="0.2">
      <c r="G22717" s="12"/>
    </row>
    <row r="22718" spans="7:7" x14ac:dyDescent="0.2">
      <c r="G22718" s="12"/>
    </row>
    <row r="22719" spans="7:7" x14ac:dyDescent="0.2">
      <c r="G22719" s="12"/>
    </row>
    <row r="22720" spans="7:7" x14ac:dyDescent="0.2">
      <c r="G22720" s="12"/>
    </row>
    <row r="22721" spans="7:7" x14ac:dyDescent="0.2">
      <c r="G22721" s="12"/>
    </row>
    <row r="22722" spans="7:7" x14ac:dyDescent="0.2">
      <c r="G22722" s="12"/>
    </row>
    <row r="22723" spans="7:7" x14ac:dyDescent="0.2">
      <c r="G22723" s="12"/>
    </row>
    <row r="22724" spans="7:7" x14ac:dyDescent="0.2">
      <c r="G22724" s="12"/>
    </row>
    <row r="22725" spans="7:7" x14ac:dyDescent="0.2">
      <c r="G22725" s="12"/>
    </row>
    <row r="22726" spans="7:7" x14ac:dyDescent="0.2">
      <c r="G22726" s="12"/>
    </row>
    <row r="22727" spans="7:7" x14ac:dyDescent="0.2">
      <c r="G22727" s="12"/>
    </row>
    <row r="22728" spans="7:7" x14ac:dyDescent="0.2">
      <c r="G22728" s="12"/>
    </row>
    <row r="22729" spans="7:7" x14ac:dyDescent="0.2">
      <c r="G22729" s="12"/>
    </row>
    <row r="22730" spans="7:7" x14ac:dyDescent="0.2">
      <c r="G22730" s="12"/>
    </row>
    <row r="22731" spans="7:7" x14ac:dyDescent="0.2">
      <c r="G22731" s="12"/>
    </row>
    <row r="22732" spans="7:7" x14ac:dyDescent="0.2">
      <c r="G22732" s="12"/>
    </row>
    <row r="22733" spans="7:7" x14ac:dyDescent="0.2">
      <c r="G22733" s="12"/>
    </row>
    <row r="22734" spans="7:7" x14ac:dyDescent="0.2">
      <c r="G22734" s="12"/>
    </row>
    <row r="22735" spans="7:7" x14ac:dyDescent="0.2">
      <c r="G22735" s="12"/>
    </row>
    <row r="22736" spans="7:7" x14ac:dyDescent="0.2">
      <c r="G22736" s="12"/>
    </row>
    <row r="22737" spans="7:7" x14ac:dyDescent="0.2">
      <c r="G22737" s="12"/>
    </row>
    <row r="22738" spans="7:7" x14ac:dyDescent="0.2">
      <c r="G22738" s="12"/>
    </row>
    <row r="22739" spans="7:7" x14ac:dyDescent="0.2">
      <c r="G22739" s="12"/>
    </row>
    <row r="22740" spans="7:7" x14ac:dyDescent="0.2">
      <c r="G22740" s="12"/>
    </row>
    <row r="22741" spans="7:7" x14ac:dyDescent="0.2">
      <c r="G22741" s="12"/>
    </row>
    <row r="22742" spans="7:7" x14ac:dyDescent="0.2">
      <c r="G22742" s="12"/>
    </row>
    <row r="22743" spans="7:7" x14ac:dyDescent="0.2">
      <c r="G22743" s="12"/>
    </row>
    <row r="22744" spans="7:7" x14ac:dyDescent="0.2">
      <c r="G22744" s="12"/>
    </row>
    <row r="22745" spans="7:7" x14ac:dyDescent="0.2">
      <c r="G22745" s="12"/>
    </row>
    <row r="22746" spans="7:7" x14ac:dyDescent="0.2">
      <c r="G22746" s="12"/>
    </row>
    <row r="22747" spans="7:7" x14ac:dyDescent="0.2">
      <c r="G22747" s="12"/>
    </row>
    <row r="22748" spans="7:7" x14ac:dyDescent="0.2">
      <c r="G22748" s="12"/>
    </row>
    <row r="22749" spans="7:7" x14ac:dyDescent="0.2">
      <c r="G22749" s="12"/>
    </row>
    <row r="22750" spans="7:7" x14ac:dyDescent="0.2">
      <c r="G22750" s="12"/>
    </row>
    <row r="22751" spans="7:7" x14ac:dyDescent="0.2">
      <c r="G22751" s="12"/>
    </row>
    <row r="22752" spans="7:7" x14ac:dyDescent="0.2">
      <c r="G22752" s="12"/>
    </row>
    <row r="22753" spans="7:7" x14ac:dyDescent="0.2">
      <c r="G22753" s="12"/>
    </row>
    <row r="22754" spans="7:7" x14ac:dyDescent="0.2">
      <c r="G22754" s="12"/>
    </row>
    <row r="22755" spans="7:7" x14ac:dyDescent="0.2">
      <c r="G22755" s="12"/>
    </row>
    <row r="22756" spans="7:7" x14ac:dyDescent="0.2">
      <c r="G22756" s="12"/>
    </row>
    <row r="22757" spans="7:7" x14ac:dyDescent="0.2">
      <c r="G22757" s="12"/>
    </row>
    <row r="22758" spans="7:7" x14ac:dyDescent="0.2">
      <c r="G22758" s="12"/>
    </row>
    <row r="22759" spans="7:7" x14ac:dyDescent="0.2">
      <c r="G22759" s="12"/>
    </row>
    <row r="22760" spans="7:7" x14ac:dyDescent="0.2">
      <c r="G22760" s="12"/>
    </row>
    <row r="22761" spans="7:7" x14ac:dyDescent="0.2">
      <c r="G22761" s="12"/>
    </row>
    <row r="22762" spans="7:7" x14ac:dyDescent="0.2">
      <c r="G22762" s="12"/>
    </row>
    <row r="22763" spans="7:7" x14ac:dyDescent="0.2">
      <c r="G22763" s="12"/>
    </row>
    <row r="22764" spans="7:7" x14ac:dyDescent="0.2">
      <c r="G22764" s="12"/>
    </row>
    <row r="22765" spans="7:7" x14ac:dyDescent="0.2">
      <c r="G22765" s="12"/>
    </row>
    <row r="22766" spans="7:7" x14ac:dyDescent="0.2">
      <c r="G22766" s="12"/>
    </row>
    <row r="22767" spans="7:7" x14ac:dyDescent="0.2">
      <c r="G22767" s="12"/>
    </row>
    <row r="22768" spans="7:7" x14ac:dyDescent="0.2">
      <c r="G22768" s="12"/>
    </row>
    <row r="22769" spans="7:7" x14ac:dyDescent="0.2">
      <c r="G22769" s="12"/>
    </row>
    <row r="22770" spans="7:7" x14ac:dyDescent="0.2">
      <c r="G22770" s="12"/>
    </row>
    <row r="22771" spans="7:7" x14ac:dyDescent="0.2">
      <c r="G22771" s="12"/>
    </row>
    <row r="22772" spans="7:7" x14ac:dyDescent="0.2">
      <c r="G22772" s="12"/>
    </row>
    <row r="22773" spans="7:7" x14ac:dyDescent="0.2">
      <c r="G22773" s="12"/>
    </row>
    <row r="22774" spans="7:7" x14ac:dyDescent="0.2">
      <c r="G22774" s="12"/>
    </row>
    <row r="22775" spans="7:7" x14ac:dyDescent="0.2">
      <c r="G22775" s="12"/>
    </row>
    <row r="22776" spans="7:7" x14ac:dyDescent="0.2">
      <c r="G22776" s="12"/>
    </row>
    <row r="22777" spans="7:7" x14ac:dyDescent="0.2">
      <c r="G22777" s="12"/>
    </row>
    <row r="22778" spans="7:7" x14ac:dyDescent="0.2">
      <c r="G22778" s="12"/>
    </row>
    <row r="22779" spans="7:7" x14ac:dyDescent="0.2">
      <c r="G22779" s="12"/>
    </row>
    <row r="22780" spans="7:7" x14ac:dyDescent="0.2">
      <c r="G22780" s="12"/>
    </row>
    <row r="22781" spans="7:7" x14ac:dyDescent="0.2">
      <c r="G22781" s="12"/>
    </row>
    <row r="22782" spans="7:7" x14ac:dyDescent="0.2">
      <c r="G22782" s="12"/>
    </row>
    <row r="22783" spans="7:7" x14ac:dyDescent="0.2">
      <c r="G22783" s="12"/>
    </row>
    <row r="22784" spans="7:7" x14ac:dyDescent="0.2">
      <c r="G22784" s="12"/>
    </row>
    <row r="22785" spans="7:7" x14ac:dyDescent="0.2">
      <c r="G22785" s="12"/>
    </row>
    <row r="22786" spans="7:7" x14ac:dyDescent="0.2">
      <c r="G22786" s="12"/>
    </row>
    <row r="22787" spans="7:7" x14ac:dyDescent="0.2">
      <c r="G22787" s="12"/>
    </row>
    <row r="22788" spans="7:7" x14ac:dyDescent="0.2">
      <c r="G22788" s="12"/>
    </row>
    <row r="22789" spans="7:7" x14ac:dyDescent="0.2">
      <c r="G22789" s="12"/>
    </row>
    <row r="22790" spans="7:7" x14ac:dyDescent="0.2">
      <c r="G22790" s="12"/>
    </row>
    <row r="22791" spans="7:7" x14ac:dyDescent="0.2">
      <c r="G22791" s="12"/>
    </row>
    <row r="22792" spans="7:7" x14ac:dyDescent="0.2">
      <c r="G22792" s="12"/>
    </row>
    <row r="22793" spans="7:7" x14ac:dyDescent="0.2">
      <c r="G22793" s="12"/>
    </row>
    <row r="22794" spans="7:7" x14ac:dyDescent="0.2">
      <c r="G22794" s="12"/>
    </row>
    <row r="22795" spans="7:7" x14ac:dyDescent="0.2">
      <c r="G22795" s="12"/>
    </row>
    <row r="22796" spans="7:7" x14ac:dyDescent="0.2">
      <c r="G22796" s="12"/>
    </row>
    <row r="22797" spans="7:7" x14ac:dyDescent="0.2">
      <c r="G22797" s="12"/>
    </row>
    <row r="22798" spans="7:7" x14ac:dyDescent="0.2">
      <c r="G22798" s="12"/>
    </row>
    <row r="22799" spans="7:7" x14ac:dyDescent="0.2">
      <c r="G22799" s="12"/>
    </row>
    <row r="22800" spans="7:7" x14ac:dyDescent="0.2">
      <c r="G22800" s="12"/>
    </row>
    <row r="22801" spans="7:7" x14ac:dyDescent="0.2">
      <c r="G22801" s="12"/>
    </row>
    <row r="22802" spans="7:7" x14ac:dyDescent="0.2">
      <c r="G22802" s="12"/>
    </row>
    <row r="22803" spans="7:7" x14ac:dyDescent="0.2">
      <c r="G22803" s="12"/>
    </row>
    <row r="22804" spans="7:7" x14ac:dyDescent="0.2">
      <c r="G22804" s="12"/>
    </row>
    <row r="22805" spans="7:7" x14ac:dyDescent="0.2">
      <c r="G22805" s="12"/>
    </row>
    <row r="22806" spans="7:7" x14ac:dyDescent="0.2">
      <c r="G22806" s="12"/>
    </row>
    <row r="22807" spans="7:7" x14ac:dyDescent="0.2">
      <c r="G22807" s="12"/>
    </row>
    <row r="22808" spans="7:7" x14ac:dyDescent="0.2">
      <c r="G22808" s="12"/>
    </row>
    <row r="22809" spans="7:7" x14ac:dyDescent="0.2">
      <c r="G22809" s="12"/>
    </row>
    <row r="22810" spans="7:7" x14ac:dyDescent="0.2">
      <c r="G22810" s="12"/>
    </row>
    <row r="22811" spans="7:7" x14ac:dyDescent="0.2">
      <c r="G22811" s="12"/>
    </row>
    <row r="22812" spans="7:7" x14ac:dyDescent="0.2">
      <c r="G22812" s="12"/>
    </row>
    <row r="22813" spans="7:7" x14ac:dyDescent="0.2">
      <c r="G22813" s="12"/>
    </row>
    <row r="22814" spans="7:7" x14ac:dyDescent="0.2">
      <c r="G22814" s="12"/>
    </row>
    <row r="22815" spans="7:7" x14ac:dyDescent="0.2">
      <c r="G22815" s="12"/>
    </row>
    <row r="22816" spans="7:7" x14ac:dyDescent="0.2">
      <c r="G22816" s="12"/>
    </row>
    <row r="22817" spans="7:7" x14ac:dyDescent="0.2">
      <c r="G22817" s="12"/>
    </row>
    <row r="22818" spans="7:7" x14ac:dyDescent="0.2">
      <c r="G22818" s="12"/>
    </row>
    <row r="22819" spans="7:7" x14ac:dyDescent="0.2">
      <c r="G22819" s="12"/>
    </row>
    <row r="22820" spans="7:7" x14ac:dyDescent="0.2">
      <c r="G22820" s="12"/>
    </row>
    <row r="22821" spans="7:7" x14ac:dyDescent="0.2">
      <c r="G22821" s="12"/>
    </row>
    <row r="22822" spans="7:7" x14ac:dyDescent="0.2">
      <c r="G22822" s="12"/>
    </row>
    <row r="22823" spans="7:7" x14ac:dyDescent="0.2">
      <c r="G22823" s="12"/>
    </row>
    <row r="22824" spans="7:7" x14ac:dyDescent="0.2">
      <c r="G22824" s="12"/>
    </row>
    <row r="22825" spans="7:7" x14ac:dyDescent="0.2">
      <c r="G22825" s="12"/>
    </row>
    <row r="22826" spans="7:7" x14ac:dyDescent="0.2">
      <c r="G22826" s="12"/>
    </row>
    <row r="22827" spans="7:7" x14ac:dyDescent="0.2">
      <c r="G22827" s="12"/>
    </row>
    <row r="22828" spans="7:7" x14ac:dyDescent="0.2">
      <c r="G22828" s="12"/>
    </row>
    <row r="22829" spans="7:7" x14ac:dyDescent="0.2">
      <c r="G22829" s="12"/>
    </row>
    <row r="22830" spans="7:7" x14ac:dyDescent="0.2">
      <c r="G22830" s="12"/>
    </row>
    <row r="22831" spans="7:7" x14ac:dyDescent="0.2">
      <c r="G22831" s="12"/>
    </row>
    <row r="22832" spans="7:7" x14ac:dyDescent="0.2">
      <c r="G22832" s="12"/>
    </row>
    <row r="22833" spans="7:7" x14ac:dyDescent="0.2">
      <c r="G22833" s="12"/>
    </row>
    <row r="22834" spans="7:7" x14ac:dyDescent="0.2">
      <c r="G22834" s="12"/>
    </row>
    <row r="22835" spans="7:7" x14ac:dyDescent="0.2">
      <c r="G22835" s="12"/>
    </row>
    <row r="22836" spans="7:7" x14ac:dyDescent="0.2">
      <c r="G22836" s="12"/>
    </row>
    <row r="22837" spans="7:7" x14ac:dyDescent="0.2">
      <c r="G22837" s="12"/>
    </row>
    <row r="22838" spans="7:7" x14ac:dyDescent="0.2">
      <c r="G22838" s="12"/>
    </row>
    <row r="22839" spans="7:7" x14ac:dyDescent="0.2">
      <c r="G22839" s="12"/>
    </row>
    <row r="22840" spans="7:7" x14ac:dyDescent="0.2">
      <c r="G22840" s="12"/>
    </row>
    <row r="22841" spans="7:7" x14ac:dyDescent="0.2">
      <c r="G22841" s="12"/>
    </row>
    <row r="22842" spans="7:7" x14ac:dyDescent="0.2">
      <c r="G22842" s="12"/>
    </row>
    <row r="22843" spans="7:7" x14ac:dyDescent="0.2">
      <c r="G22843" s="12"/>
    </row>
    <row r="22844" spans="7:7" x14ac:dyDescent="0.2">
      <c r="G22844" s="12"/>
    </row>
    <row r="22845" spans="7:7" x14ac:dyDescent="0.2">
      <c r="G22845" s="12"/>
    </row>
    <row r="22846" spans="7:7" x14ac:dyDescent="0.2">
      <c r="G22846" s="12"/>
    </row>
    <row r="22847" spans="7:7" x14ac:dyDescent="0.2">
      <c r="G22847" s="12"/>
    </row>
    <row r="22848" spans="7:7" x14ac:dyDescent="0.2">
      <c r="G22848" s="12"/>
    </row>
    <row r="22849" spans="7:7" x14ac:dyDescent="0.2">
      <c r="G22849" s="12"/>
    </row>
    <row r="22850" spans="7:7" x14ac:dyDescent="0.2">
      <c r="G22850" s="12"/>
    </row>
    <row r="22851" spans="7:7" x14ac:dyDescent="0.2">
      <c r="G22851" s="12"/>
    </row>
    <row r="22852" spans="7:7" x14ac:dyDescent="0.2">
      <c r="G22852" s="12"/>
    </row>
    <row r="22853" spans="7:7" x14ac:dyDescent="0.2">
      <c r="G22853" s="12"/>
    </row>
    <row r="22854" spans="7:7" x14ac:dyDescent="0.2">
      <c r="G22854" s="12"/>
    </row>
    <row r="22855" spans="7:7" x14ac:dyDescent="0.2">
      <c r="G22855" s="12"/>
    </row>
    <row r="22856" spans="7:7" x14ac:dyDescent="0.2">
      <c r="G22856" s="12"/>
    </row>
    <row r="22857" spans="7:7" x14ac:dyDescent="0.2">
      <c r="G22857" s="12"/>
    </row>
    <row r="22858" spans="7:7" x14ac:dyDescent="0.2">
      <c r="G22858" s="12"/>
    </row>
    <row r="22859" spans="7:7" x14ac:dyDescent="0.2">
      <c r="G22859" s="12"/>
    </row>
    <row r="22860" spans="7:7" x14ac:dyDescent="0.2">
      <c r="G22860" s="12"/>
    </row>
    <row r="22861" spans="7:7" x14ac:dyDescent="0.2">
      <c r="G22861" s="12"/>
    </row>
    <row r="22862" spans="7:7" x14ac:dyDescent="0.2">
      <c r="G22862" s="12"/>
    </row>
    <row r="22863" spans="7:7" x14ac:dyDescent="0.2">
      <c r="G22863" s="12"/>
    </row>
    <row r="22864" spans="7:7" x14ac:dyDescent="0.2">
      <c r="G22864" s="12"/>
    </row>
    <row r="22865" spans="7:7" x14ac:dyDescent="0.2">
      <c r="G22865" s="12"/>
    </row>
    <row r="22866" spans="7:7" x14ac:dyDescent="0.2">
      <c r="G22866" s="12"/>
    </row>
    <row r="22867" spans="7:7" x14ac:dyDescent="0.2">
      <c r="G22867" s="12"/>
    </row>
    <row r="22868" spans="7:7" x14ac:dyDescent="0.2">
      <c r="G22868" s="12"/>
    </row>
    <row r="22869" spans="7:7" x14ac:dyDescent="0.2">
      <c r="G22869" s="12"/>
    </row>
    <row r="22870" spans="7:7" x14ac:dyDescent="0.2">
      <c r="G22870" s="12"/>
    </row>
    <row r="22871" spans="7:7" x14ac:dyDescent="0.2">
      <c r="G22871" s="12"/>
    </row>
    <row r="22872" spans="7:7" x14ac:dyDescent="0.2">
      <c r="G22872" s="12"/>
    </row>
    <row r="22873" spans="7:7" x14ac:dyDescent="0.2">
      <c r="G22873" s="12"/>
    </row>
    <row r="22874" spans="7:7" x14ac:dyDescent="0.2">
      <c r="G22874" s="12"/>
    </row>
    <row r="22875" spans="7:7" x14ac:dyDescent="0.2">
      <c r="G22875" s="12"/>
    </row>
    <row r="22876" spans="7:7" x14ac:dyDescent="0.2">
      <c r="G22876" s="12"/>
    </row>
    <row r="22877" spans="7:7" x14ac:dyDescent="0.2">
      <c r="G22877" s="12"/>
    </row>
    <row r="22878" spans="7:7" x14ac:dyDescent="0.2">
      <c r="G22878" s="12"/>
    </row>
    <row r="22879" spans="7:7" x14ac:dyDescent="0.2">
      <c r="G22879" s="12"/>
    </row>
    <row r="22880" spans="7:7" x14ac:dyDescent="0.2">
      <c r="G22880" s="12"/>
    </row>
    <row r="22881" spans="7:7" x14ac:dyDescent="0.2">
      <c r="G22881" s="12"/>
    </row>
    <row r="22882" spans="7:7" x14ac:dyDescent="0.2">
      <c r="G22882" s="12"/>
    </row>
    <row r="22883" spans="7:7" x14ac:dyDescent="0.2">
      <c r="G22883" s="12"/>
    </row>
    <row r="22884" spans="7:7" x14ac:dyDescent="0.2">
      <c r="G22884" s="12"/>
    </row>
    <row r="22885" spans="7:7" x14ac:dyDescent="0.2">
      <c r="G22885" s="12"/>
    </row>
    <row r="22886" spans="7:7" x14ac:dyDescent="0.2">
      <c r="G22886" s="12"/>
    </row>
    <row r="22887" spans="7:7" x14ac:dyDescent="0.2">
      <c r="G22887" s="12"/>
    </row>
    <row r="22888" spans="7:7" x14ac:dyDescent="0.2">
      <c r="G22888" s="12"/>
    </row>
    <row r="22889" spans="7:7" x14ac:dyDescent="0.2">
      <c r="G22889" s="12"/>
    </row>
    <row r="22890" spans="7:7" x14ac:dyDescent="0.2">
      <c r="G22890" s="12"/>
    </row>
    <row r="22891" spans="7:7" x14ac:dyDescent="0.2">
      <c r="G22891" s="12"/>
    </row>
    <row r="22892" spans="7:7" x14ac:dyDescent="0.2">
      <c r="G22892" s="12"/>
    </row>
    <row r="22893" spans="7:7" x14ac:dyDescent="0.2">
      <c r="G22893" s="12"/>
    </row>
    <row r="22894" spans="7:7" x14ac:dyDescent="0.2">
      <c r="G22894" s="12"/>
    </row>
    <row r="22895" spans="7:7" x14ac:dyDescent="0.2">
      <c r="G22895" s="12"/>
    </row>
    <row r="22896" spans="7:7" x14ac:dyDescent="0.2">
      <c r="G22896" s="12"/>
    </row>
    <row r="22897" spans="7:7" x14ac:dyDescent="0.2">
      <c r="G22897" s="12"/>
    </row>
    <row r="22898" spans="7:7" x14ac:dyDescent="0.2">
      <c r="G22898" s="12"/>
    </row>
    <row r="22899" spans="7:7" x14ac:dyDescent="0.2">
      <c r="G22899" s="12"/>
    </row>
    <row r="22900" spans="7:7" x14ac:dyDescent="0.2">
      <c r="G22900" s="12"/>
    </row>
    <row r="22901" spans="7:7" x14ac:dyDescent="0.2">
      <c r="G22901" s="12"/>
    </row>
    <row r="22902" spans="7:7" x14ac:dyDescent="0.2">
      <c r="G22902" s="12"/>
    </row>
    <row r="22903" spans="7:7" x14ac:dyDescent="0.2">
      <c r="G22903" s="12"/>
    </row>
    <row r="22904" spans="7:7" x14ac:dyDescent="0.2">
      <c r="G22904" s="12"/>
    </row>
    <row r="22905" spans="7:7" x14ac:dyDescent="0.2">
      <c r="G22905" s="12"/>
    </row>
    <row r="22906" spans="7:7" x14ac:dyDescent="0.2">
      <c r="G22906" s="12"/>
    </row>
    <row r="22907" spans="7:7" x14ac:dyDescent="0.2">
      <c r="G22907" s="12"/>
    </row>
    <row r="22908" spans="7:7" x14ac:dyDescent="0.2">
      <c r="G22908" s="12"/>
    </row>
    <row r="22909" spans="7:7" x14ac:dyDescent="0.2">
      <c r="G22909" s="12"/>
    </row>
    <row r="22910" spans="7:7" x14ac:dyDescent="0.2">
      <c r="G22910" s="12"/>
    </row>
    <row r="22911" spans="7:7" x14ac:dyDescent="0.2">
      <c r="G22911" s="12"/>
    </row>
    <row r="22912" spans="7:7" x14ac:dyDescent="0.2">
      <c r="G22912" s="12"/>
    </row>
    <row r="22913" spans="7:7" x14ac:dyDescent="0.2">
      <c r="G22913" s="12"/>
    </row>
    <row r="22914" spans="7:7" x14ac:dyDescent="0.2">
      <c r="G22914" s="12"/>
    </row>
    <row r="22915" spans="7:7" x14ac:dyDescent="0.2">
      <c r="G22915" s="12"/>
    </row>
    <row r="22916" spans="7:7" x14ac:dyDescent="0.2">
      <c r="G22916" s="12"/>
    </row>
    <row r="22917" spans="7:7" x14ac:dyDescent="0.2">
      <c r="G22917" s="12"/>
    </row>
    <row r="22918" spans="7:7" x14ac:dyDescent="0.2">
      <c r="G22918" s="12"/>
    </row>
    <row r="22919" spans="7:7" x14ac:dyDescent="0.2">
      <c r="G22919" s="12"/>
    </row>
    <row r="22920" spans="7:7" x14ac:dyDescent="0.2">
      <c r="G22920" s="12"/>
    </row>
    <row r="22921" spans="7:7" x14ac:dyDescent="0.2">
      <c r="G22921" s="12"/>
    </row>
    <row r="22922" spans="7:7" x14ac:dyDescent="0.2">
      <c r="G22922" s="12"/>
    </row>
    <row r="22923" spans="7:7" x14ac:dyDescent="0.2">
      <c r="G22923" s="12"/>
    </row>
    <row r="22924" spans="7:7" x14ac:dyDescent="0.2">
      <c r="G22924" s="12"/>
    </row>
    <row r="22925" spans="7:7" x14ac:dyDescent="0.2">
      <c r="G22925" s="12"/>
    </row>
    <row r="22926" spans="7:7" x14ac:dyDescent="0.2">
      <c r="G22926" s="12"/>
    </row>
    <row r="22927" spans="7:7" x14ac:dyDescent="0.2">
      <c r="G22927" s="12"/>
    </row>
    <row r="22928" spans="7:7" x14ac:dyDescent="0.2">
      <c r="G22928" s="12"/>
    </row>
    <row r="22929" spans="7:7" x14ac:dyDescent="0.2">
      <c r="G22929" s="12"/>
    </row>
    <row r="22930" spans="7:7" x14ac:dyDescent="0.2">
      <c r="G22930" s="12"/>
    </row>
    <row r="22931" spans="7:7" x14ac:dyDescent="0.2">
      <c r="G22931" s="12"/>
    </row>
    <row r="22932" spans="7:7" x14ac:dyDescent="0.2">
      <c r="G22932" s="12"/>
    </row>
    <row r="22933" spans="7:7" x14ac:dyDescent="0.2">
      <c r="G22933" s="12"/>
    </row>
    <row r="22934" spans="7:7" x14ac:dyDescent="0.2">
      <c r="G22934" s="12"/>
    </row>
    <row r="22935" spans="7:7" x14ac:dyDescent="0.2">
      <c r="G22935" s="12"/>
    </row>
    <row r="22936" spans="7:7" x14ac:dyDescent="0.2">
      <c r="G22936" s="12"/>
    </row>
    <row r="22937" spans="7:7" x14ac:dyDescent="0.2">
      <c r="G22937" s="12"/>
    </row>
    <row r="22938" spans="7:7" x14ac:dyDescent="0.2">
      <c r="G22938" s="12"/>
    </row>
    <row r="22939" spans="7:7" x14ac:dyDescent="0.2">
      <c r="G22939" s="12"/>
    </row>
    <row r="22940" spans="7:7" x14ac:dyDescent="0.2">
      <c r="G22940" s="12"/>
    </row>
    <row r="22941" spans="7:7" x14ac:dyDescent="0.2">
      <c r="G22941" s="12"/>
    </row>
    <row r="22942" spans="7:7" x14ac:dyDescent="0.2">
      <c r="G22942" s="12"/>
    </row>
    <row r="22943" spans="7:7" x14ac:dyDescent="0.2">
      <c r="G22943" s="12"/>
    </row>
    <row r="22944" spans="7:7" x14ac:dyDescent="0.2">
      <c r="G22944" s="12"/>
    </row>
    <row r="22945" spans="7:7" x14ac:dyDescent="0.2">
      <c r="G22945" s="12"/>
    </row>
    <row r="22946" spans="7:7" x14ac:dyDescent="0.2">
      <c r="G22946" s="12"/>
    </row>
    <row r="22947" spans="7:7" x14ac:dyDescent="0.2">
      <c r="G22947" s="12"/>
    </row>
    <row r="22948" spans="7:7" x14ac:dyDescent="0.2">
      <c r="G22948" s="12"/>
    </row>
    <row r="22949" spans="7:7" x14ac:dyDescent="0.2">
      <c r="G22949" s="12"/>
    </row>
    <row r="22950" spans="7:7" x14ac:dyDescent="0.2">
      <c r="G22950" s="12"/>
    </row>
    <row r="22951" spans="7:7" x14ac:dyDescent="0.2">
      <c r="G22951" s="12"/>
    </row>
    <row r="22952" spans="7:7" x14ac:dyDescent="0.2">
      <c r="G22952" s="12"/>
    </row>
    <row r="22953" spans="7:7" x14ac:dyDescent="0.2">
      <c r="G22953" s="12"/>
    </row>
    <row r="22954" spans="7:7" x14ac:dyDescent="0.2">
      <c r="G22954" s="12"/>
    </row>
    <row r="22955" spans="7:7" x14ac:dyDescent="0.2">
      <c r="G22955" s="12"/>
    </row>
    <row r="22956" spans="7:7" x14ac:dyDescent="0.2">
      <c r="G22956" s="12"/>
    </row>
    <row r="22957" spans="7:7" x14ac:dyDescent="0.2">
      <c r="G22957" s="12"/>
    </row>
    <row r="22958" spans="7:7" x14ac:dyDescent="0.2">
      <c r="G22958" s="12"/>
    </row>
    <row r="22959" spans="7:7" x14ac:dyDescent="0.2">
      <c r="G22959" s="12"/>
    </row>
    <row r="22960" spans="7:7" x14ac:dyDescent="0.2">
      <c r="G22960" s="12"/>
    </row>
    <row r="22961" spans="7:7" x14ac:dyDescent="0.2">
      <c r="G22961" s="12"/>
    </row>
    <row r="22962" spans="7:7" x14ac:dyDescent="0.2">
      <c r="G22962" s="12"/>
    </row>
    <row r="22963" spans="7:7" x14ac:dyDescent="0.2">
      <c r="G22963" s="12"/>
    </row>
    <row r="22964" spans="7:7" x14ac:dyDescent="0.2">
      <c r="G22964" s="12"/>
    </row>
    <row r="22965" spans="7:7" x14ac:dyDescent="0.2">
      <c r="G22965" s="12"/>
    </row>
    <row r="22966" spans="7:7" x14ac:dyDescent="0.2">
      <c r="G22966" s="12"/>
    </row>
    <row r="22967" spans="7:7" x14ac:dyDescent="0.2">
      <c r="G22967" s="12"/>
    </row>
    <row r="22968" spans="7:7" x14ac:dyDescent="0.2">
      <c r="G22968" s="12"/>
    </row>
    <row r="22969" spans="7:7" x14ac:dyDescent="0.2">
      <c r="G22969" s="12"/>
    </row>
    <row r="22970" spans="7:7" x14ac:dyDescent="0.2">
      <c r="G22970" s="12"/>
    </row>
    <row r="22971" spans="7:7" x14ac:dyDescent="0.2">
      <c r="G22971" s="12"/>
    </row>
    <row r="22972" spans="7:7" x14ac:dyDescent="0.2">
      <c r="G22972" s="12"/>
    </row>
    <row r="22973" spans="7:7" x14ac:dyDescent="0.2">
      <c r="G22973" s="12"/>
    </row>
    <row r="22974" spans="7:7" x14ac:dyDescent="0.2">
      <c r="G22974" s="12"/>
    </row>
    <row r="22975" spans="7:7" x14ac:dyDescent="0.2">
      <c r="G22975" s="12"/>
    </row>
    <row r="22976" spans="7:7" x14ac:dyDescent="0.2">
      <c r="G22976" s="12"/>
    </row>
    <row r="22977" spans="7:7" x14ac:dyDescent="0.2">
      <c r="G22977" s="12"/>
    </row>
    <row r="22978" spans="7:7" x14ac:dyDescent="0.2">
      <c r="G22978" s="12"/>
    </row>
    <row r="22979" spans="7:7" x14ac:dyDescent="0.2">
      <c r="G22979" s="12"/>
    </row>
    <row r="22980" spans="7:7" x14ac:dyDescent="0.2">
      <c r="G22980" s="12"/>
    </row>
    <row r="22981" spans="7:7" x14ac:dyDescent="0.2">
      <c r="G22981" s="12"/>
    </row>
    <row r="22982" spans="7:7" x14ac:dyDescent="0.2">
      <c r="G22982" s="12"/>
    </row>
    <row r="22983" spans="7:7" x14ac:dyDescent="0.2">
      <c r="G22983" s="12"/>
    </row>
    <row r="22984" spans="7:7" x14ac:dyDescent="0.2">
      <c r="G22984" s="12"/>
    </row>
    <row r="22985" spans="7:7" x14ac:dyDescent="0.2">
      <c r="G22985" s="12"/>
    </row>
    <row r="22986" spans="7:7" x14ac:dyDescent="0.2">
      <c r="G22986" s="12"/>
    </row>
    <row r="22987" spans="7:7" x14ac:dyDescent="0.2">
      <c r="G22987" s="12"/>
    </row>
    <row r="22988" spans="7:7" x14ac:dyDescent="0.2">
      <c r="G22988" s="12"/>
    </row>
    <row r="22989" spans="7:7" x14ac:dyDescent="0.2">
      <c r="G22989" s="12"/>
    </row>
    <row r="22990" spans="7:7" x14ac:dyDescent="0.2">
      <c r="G22990" s="12"/>
    </row>
    <row r="22991" spans="7:7" x14ac:dyDescent="0.2">
      <c r="G22991" s="12"/>
    </row>
    <row r="22992" spans="7:7" x14ac:dyDescent="0.2">
      <c r="G22992" s="12"/>
    </row>
    <row r="22993" spans="7:7" x14ac:dyDescent="0.2">
      <c r="G22993" s="12"/>
    </row>
    <row r="22994" spans="7:7" x14ac:dyDescent="0.2">
      <c r="G22994" s="12"/>
    </row>
    <row r="22995" spans="7:7" x14ac:dyDescent="0.2">
      <c r="G22995" s="12"/>
    </row>
    <row r="22996" spans="7:7" x14ac:dyDescent="0.2">
      <c r="G22996" s="12"/>
    </row>
    <row r="22997" spans="7:7" x14ac:dyDescent="0.2">
      <c r="G22997" s="12"/>
    </row>
    <row r="22998" spans="7:7" x14ac:dyDescent="0.2">
      <c r="G22998" s="12"/>
    </row>
    <row r="22999" spans="7:7" x14ac:dyDescent="0.2">
      <c r="G22999" s="12"/>
    </row>
    <row r="23000" spans="7:7" x14ac:dyDescent="0.2">
      <c r="G23000" s="12"/>
    </row>
    <row r="23001" spans="7:7" x14ac:dyDescent="0.2">
      <c r="G23001" s="12"/>
    </row>
    <row r="23002" spans="7:7" x14ac:dyDescent="0.2">
      <c r="G23002" s="12"/>
    </row>
    <row r="23003" spans="7:7" x14ac:dyDescent="0.2">
      <c r="G23003" s="12"/>
    </row>
    <row r="23004" spans="7:7" x14ac:dyDescent="0.2">
      <c r="G23004" s="12"/>
    </row>
    <row r="23005" spans="7:7" x14ac:dyDescent="0.2">
      <c r="G23005" s="12"/>
    </row>
    <row r="23006" spans="7:7" x14ac:dyDescent="0.2">
      <c r="G23006" s="12"/>
    </row>
    <row r="23007" spans="7:7" x14ac:dyDescent="0.2">
      <c r="G23007" s="12"/>
    </row>
    <row r="23008" spans="7:7" x14ac:dyDescent="0.2">
      <c r="G23008" s="12"/>
    </row>
    <row r="23009" spans="7:7" x14ac:dyDescent="0.2">
      <c r="G23009" s="12"/>
    </row>
    <row r="23010" spans="7:7" x14ac:dyDescent="0.2">
      <c r="G23010" s="12"/>
    </row>
    <row r="23011" spans="7:7" x14ac:dyDescent="0.2">
      <c r="G23011" s="12"/>
    </row>
    <row r="23012" spans="7:7" x14ac:dyDescent="0.2">
      <c r="G23012" s="12"/>
    </row>
    <row r="23013" spans="7:7" x14ac:dyDescent="0.2">
      <c r="G23013" s="12"/>
    </row>
    <row r="23014" spans="7:7" x14ac:dyDescent="0.2">
      <c r="G23014" s="12"/>
    </row>
    <row r="23015" spans="7:7" x14ac:dyDescent="0.2">
      <c r="G23015" s="12"/>
    </row>
    <row r="23016" spans="7:7" x14ac:dyDescent="0.2">
      <c r="G23016" s="12"/>
    </row>
    <row r="23017" spans="7:7" x14ac:dyDescent="0.2">
      <c r="G23017" s="12"/>
    </row>
    <row r="23018" spans="7:7" x14ac:dyDescent="0.2">
      <c r="G23018" s="12"/>
    </row>
    <row r="23019" spans="7:7" x14ac:dyDescent="0.2">
      <c r="G23019" s="12"/>
    </row>
    <row r="23020" spans="7:7" x14ac:dyDescent="0.2">
      <c r="G23020" s="12"/>
    </row>
    <row r="23021" spans="7:7" x14ac:dyDescent="0.2">
      <c r="G23021" s="12"/>
    </row>
    <row r="23022" spans="7:7" x14ac:dyDescent="0.2">
      <c r="G23022" s="12"/>
    </row>
    <row r="23023" spans="7:7" x14ac:dyDescent="0.2">
      <c r="G23023" s="12"/>
    </row>
    <row r="23024" spans="7:7" x14ac:dyDescent="0.2">
      <c r="G23024" s="12"/>
    </row>
    <row r="23025" spans="7:7" x14ac:dyDescent="0.2">
      <c r="G23025" s="12"/>
    </row>
    <row r="23026" spans="7:7" x14ac:dyDescent="0.2">
      <c r="G23026" s="12"/>
    </row>
    <row r="23027" spans="7:7" x14ac:dyDescent="0.2">
      <c r="G23027" s="12"/>
    </row>
    <row r="23028" spans="7:7" x14ac:dyDescent="0.2">
      <c r="G23028" s="12"/>
    </row>
    <row r="23029" spans="7:7" x14ac:dyDescent="0.2">
      <c r="G23029" s="12"/>
    </row>
    <row r="23030" spans="7:7" x14ac:dyDescent="0.2">
      <c r="G23030" s="12"/>
    </row>
    <row r="23031" spans="7:7" x14ac:dyDescent="0.2">
      <c r="G23031" s="12"/>
    </row>
    <row r="23032" spans="7:7" x14ac:dyDescent="0.2">
      <c r="G23032" s="12"/>
    </row>
    <row r="23033" spans="7:7" x14ac:dyDescent="0.2">
      <c r="G23033" s="12"/>
    </row>
    <row r="23034" spans="7:7" x14ac:dyDescent="0.2">
      <c r="G23034" s="12"/>
    </row>
    <row r="23035" spans="7:7" x14ac:dyDescent="0.2">
      <c r="G23035" s="12"/>
    </row>
    <row r="23036" spans="7:7" x14ac:dyDescent="0.2">
      <c r="G23036" s="12"/>
    </row>
    <row r="23037" spans="7:7" x14ac:dyDescent="0.2">
      <c r="G23037" s="12"/>
    </row>
    <row r="23038" spans="7:7" x14ac:dyDescent="0.2">
      <c r="G23038" s="12"/>
    </row>
    <row r="23039" spans="7:7" x14ac:dyDescent="0.2">
      <c r="G23039" s="12"/>
    </row>
    <row r="23040" spans="7:7" x14ac:dyDescent="0.2">
      <c r="G23040" s="12"/>
    </row>
    <row r="23041" spans="7:7" x14ac:dyDescent="0.2">
      <c r="G23041" s="12"/>
    </row>
    <row r="23042" spans="7:7" x14ac:dyDescent="0.2">
      <c r="G23042" s="12"/>
    </row>
    <row r="23043" spans="7:7" x14ac:dyDescent="0.2">
      <c r="G23043" s="12"/>
    </row>
    <row r="23044" spans="7:7" x14ac:dyDescent="0.2">
      <c r="G23044" s="12"/>
    </row>
    <row r="23045" spans="7:7" x14ac:dyDescent="0.2">
      <c r="G23045" s="12"/>
    </row>
    <row r="23046" spans="7:7" x14ac:dyDescent="0.2">
      <c r="G23046" s="12"/>
    </row>
    <row r="23047" spans="7:7" x14ac:dyDescent="0.2">
      <c r="G23047" s="12"/>
    </row>
    <row r="23048" spans="7:7" x14ac:dyDescent="0.2">
      <c r="G23048" s="12"/>
    </row>
    <row r="23049" spans="7:7" x14ac:dyDescent="0.2">
      <c r="G23049" s="12"/>
    </row>
    <row r="23050" spans="7:7" x14ac:dyDescent="0.2">
      <c r="G23050" s="12"/>
    </row>
    <row r="23051" spans="7:7" x14ac:dyDescent="0.2">
      <c r="G23051" s="12"/>
    </row>
    <row r="23052" spans="7:7" x14ac:dyDescent="0.2">
      <c r="G23052" s="12"/>
    </row>
    <row r="23053" spans="7:7" x14ac:dyDescent="0.2">
      <c r="G23053" s="12"/>
    </row>
    <row r="23054" spans="7:7" x14ac:dyDescent="0.2">
      <c r="G23054" s="12"/>
    </row>
    <row r="23055" spans="7:7" x14ac:dyDescent="0.2">
      <c r="G23055" s="12"/>
    </row>
    <row r="23056" spans="7:7" x14ac:dyDescent="0.2">
      <c r="G23056" s="12"/>
    </row>
    <row r="23057" spans="7:7" x14ac:dyDescent="0.2">
      <c r="G23057" s="12"/>
    </row>
    <row r="23058" spans="7:7" x14ac:dyDescent="0.2">
      <c r="G23058" s="12"/>
    </row>
    <row r="23059" spans="7:7" x14ac:dyDescent="0.2">
      <c r="G23059" s="12"/>
    </row>
    <row r="23060" spans="7:7" x14ac:dyDescent="0.2">
      <c r="G23060" s="12"/>
    </row>
    <row r="23061" spans="7:7" x14ac:dyDescent="0.2">
      <c r="G23061" s="12"/>
    </row>
    <row r="23062" spans="7:7" x14ac:dyDescent="0.2">
      <c r="G23062" s="12"/>
    </row>
    <row r="23063" spans="7:7" x14ac:dyDescent="0.2">
      <c r="G23063" s="12"/>
    </row>
    <row r="23064" spans="7:7" x14ac:dyDescent="0.2">
      <c r="G23064" s="12"/>
    </row>
    <row r="23065" spans="7:7" x14ac:dyDescent="0.2">
      <c r="G23065" s="12"/>
    </row>
    <row r="23066" spans="7:7" x14ac:dyDescent="0.2">
      <c r="G23066" s="12"/>
    </row>
    <row r="23067" spans="7:7" x14ac:dyDescent="0.2">
      <c r="G23067" s="12"/>
    </row>
    <row r="23068" spans="7:7" x14ac:dyDescent="0.2">
      <c r="G23068" s="12"/>
    </row>
    <row r="23069" spans="7:7" x14ac:dyDescent="0.2">
      <c r="G23069" s="12"/>
    </row>
    <row r="23070" spans="7:7" x14ac:dyDescent="0.2">
      <c r="G23070" s="12"/>
    </row>
    <row r="23071" spans="7:7" x14ac:dyDescent="0.2">
      <c r="G23071" s="12"/>
    </row>
    <row r="23072" spans="7:7" x14ac:dyDescent="0.2">
      <c r="G23072" s="12"/>
    </row>
    <row r="23073" spans="7:7" x14ac:dyDescent="0.2">
      <c r="G23073" s="12"/>
    </row>
    <row r="23074" spans="7:7" x14ac:dyDescent="0.2">
      <c r="G23074" s="12"/>
    </row>
    <row r="23075" spans="7:7" x14ac:dyDescent="0.2">
      <c r="G23075" s="12"/>
    </row>
    <row r="23076" spans="7:7" x14ac:dyDescent="0.2">
      <c r="G23076" s="12"/>
    </row>
    <row r="23077" spans="7:7" x14ac:dyDescent="0.2">
      <c r="G23077" s="12"/>
    </row>
    <row r="23078" spans="7:7" x14ac:dyDescent="0.2">
      <c r="G23078" s="12"/>
    </row>
    <row r="23079" spans="7:7" x14ac:dyDescent="0.2">
      <c r="G23079" s="12"/>
    </row>
    <row r="23080" spans="7:7" x14ac:dyDescent="0.2">
      <c r="G23080" s="12"/>
    </row>
    <row r="23081" spans="7:7" x14ac:dyDescent="0.2">
      <c r="G23081" s="12"/>
    </row>
    <row r="23082" spans="7:7" x14ac:dyDescent="0.2">
      <c r="G23082" s="12"/>
    </row>
    <row r="23083" spans="7:7" x14ac:dyDescent="0.2">
      <c r="G23083" s="12"/>
    </row>
    <row r="23084" spans="7:7" x14ac:dyDescent="0.2">
      <c r="G23084" s="12"/>
    </row>
    <row r="23085" spans="7:7" x14ac:dyDescent="0.2">
      <c r="G23085" s="12"/>
    </row>
    <row r="23086" spans="7:7" x14ac:dyDescent="0.2">
      <c r="G23086" s="12"/>
    </row>
    <row r="23087" spans="7:7" x14ac:dyDescent="0.2">
      <c r="G23087" s="12"/>
    </row>
    <row r="23088" spans="7:7" x14ac:dyDescent="0.2">
      <c r="G23088" s="12"/>
    </row>
    <row r="23089" spans="7:7" x14ac:dyDescent="0.2">
      <c r="G23089" s="12"/>
    </row>
    <row r="23090" spans="7:7" x14ac:dyDescent="0.2">
      <c r="G23090" s="12"/>
    </row>
    <row r="23091" spans="7:7" x14ac:dyDescent="0.2">
      <c r="G23091" s="12"/>
    </row>
    <row r="23092" spans="7:7" x14ac:dyDescent="0.2">
      <c r="G23092" s="12"/>
    </row>
    <row r="23093" spans="7:7" x14ac:dyDescent="0.2">
      <c r="G23093" s="12"/>
    </row>
    <row r="23094" spans="7:7" x14ac:dyDescent="0.2">
      <c r="G23094" s="12"/>
    </row>
    <row r="23095" spans="7:7" x14ac:dyDescent="0.2">
      <c r="G23095" s="12"/>
    </row>
    <row r="23096" spans="7:7" x14ac:dyDescent="0.2">
      <c r="G23096" s="12"/>
    </row>
    <row r="23097" spans="7:7" x14ac:dyDescent="0.2">
      <c r="G23097" s="12"/>
    </row>
    <row r="23098" spans="7:7" x14ac:dyDescent="0.2">
      <c r="G23098" s="12"/>
    </row>
    <row r="23099" spans="7:7" x14ac:dyDescent="0.2">
      <c r="G23099" s="12"/>
    </row>
    <row r="23100" spans="7:7" x14ac:dyDescent="0.2">
      <c r="G23100" s="12"/>
    </row>
    <row r="23101" spans="7:7" x14ac:dyDescent="0.2">
      <c r="G23101" s="12"/>
    </row>
    <row r="23102" spans="7:7" x14ac:dyDescent="0.2">
      <c r="G23102" s="12"/>
    </row>
    <row r="23103" spans="7:7" x14ac:dyDescent="0.2">
      <c r="G23103" s="12"/>
    </row>
    <row r="23104" spans="7:7" x14ac:dyDescent="0.2">
      <c r="G23104" s="12"/>
    </row>
    <row r="23105" spans="7:7" x14ac:dyDescent="0.2">
      <c r="G23105" s="12"/>
    </row>
    <row r="23106" spans="7:7" x14ac:dyDescent="0.2">
      <c r="G23106" s="12"/>
    </row>
    <row r="23107" spans="7:7" x14ac:dyDescent="0.2">
      <c r="G23107" s="12"/>
    </row>
    <row r="23108" spans="7:7" x14ac:dyDescent="0.2">
      <c r="G23108" s="12"/>
    </row>
    <row r="23109" spans="7:7" x14ac:dyDescent="0.2">
      <c r="G23109" s="12"/>
    </row>
    <row r="23110" spans="7:7" x14ac:dyDescent="0.2">
      <c r="G23110" s="12"/>
    </row>
    <row r="23111" spans="7:7" x14ac:dyDescent="0.2">
      <c r="G23111" s="12"/>
    </row>
    <row r="23112" spans="7:7" x14ac:dyDescent="0.2">
      <c r="G23112" s="12"/>
    </row>
    <row r="23113" spans="7:7" x14ac:dyDescent="0.2">
      <c r="G23113" s="12"/>
    </row>
    <row r="23114" spans="7:7" x14ac:dyDescent="0.2">
      <c r="G23114" s="12"/>
    </row>
    <row r="23115" spans="7:7" x14ac:dyDescent="0.2">
      <c r="G23115" s="12"/>
    </row>
    <row r="23116" spans="7:7" x14ac:dyDescent="0.2">
      <c r="G23116" s="12"/>
    </row>
    <row r="23117" spans="7:7" x14ac:dyDescent="0.2">
      <c r="G23117" s="12"/>
    </row>
    <row r="23118" spans="7:7" x14ac:dyDescent="0.2">
      <c r="G23118" s="12"/>
    </row>
    <row r="23119" spans="7:7" x14ac:dyDescent="0.2">
      <c r="G23119" s="12"/>
    </row>
    <row r="23120" spans="7:7" x14ac:dyDescent="0.2">
      <c r="G23120" s="12"/>
    </row>
    <row r="23121" spans="7:7" x14ac:dyDescent="0.2">
      <c r="G23121" s="12"/>
    </row>
    <row r="23122" spans="7:7" x14ac:dyDescent="0.2">
      <c r="G23122" s="12"/>
    </row>
    <row r="23123" spans="7:7" x14ac:dyDescent="0.2">
      <c r="G23123" s="12"/>
    </row>
    <row r="23124" spans="7:7" x14ac:dyDescent="0.2">
      <c r="G23124" s="12"/>
    </row>
    <row r="23125" spans="7:7" x14ac:dyDescent="0.2">
      <c r="G23125" s="12"/>
    </row>
    <row r="23126" spans="7:7" x14ac:dyDescent="0.2">
      <c r="G23126" s="12"/>
    </row>
    <row r="23127" spans="7:7" x14ac:dyDescent="0.2">
      <c r="G23127" s="12"/>
    </row>
    <row r="23128" spans="7:7" x14ac:dyDescent="0.2">
      <c r="G23128" s="12"/>
    </row>
    <row r="23129" spans="7:7" x14ac:dyDescent="0.2">
      <c r="G23129" s="12"/>
    </row>
    <row r="23130" spans="7:7" x14ac:dyDescent="0.2">
      <c r="G23130" s="12"/>
    </row>
    <row r="23131" spans="7:7" x14ac:dyDescent="0.2">
      <c r="G23131" s="12"/>
    </row>
    <row r="23132" spans="7:7" x14ac:dyDescent="0.2">
      <c r="G23132" s="12"/>
    </row>
    <row r="23133" spans="7:7" x14ac:dyDescent="0.2">
      <c r="G23133" s="12"/>
    </row>
    <row r="23134" spans="7:7" x14ac:dyDescent="0.2">
      <c r="G23134" s="12"/>
    </row>
    <row r="23135" spans="7:7" x14ac:dyDescent="0.2">
      <c r="G23135" s="12"/>
    </row>
    <row r="23136" spans="7:7" x14ac:dyDescent="0.2">
      <c r="G23136" s="12"/>
    </row>
    <row r="23137" spans="7:7" x14ac:dyDescent="0.2">
      <c r="G23137" s="12"/>
    </row>
    <row r="23138" spans="7:7" x14ac:dyDescent="0.2">
      <c r="G23138" s="12"/>
    </row>
    <row r="23139" spans="7:7" x14ac:dyDescent="0.2">
      <c r="G23139" s="12"/>
    </row>
    <row r="23140" spans="7:7" x14ac:dyDescent="0.2">
      <c r="G23140" s="12"/>
    </row>
    <row r="23141" spans="7:7" x14ac:dyDescent="0.2">
      <c r="G23141" s="12"/>
    </row>
    <row r="23142" spans="7:7" x14ac:dyDescent="0.2">
      <c r="G23142" s="12"/>
    </row>
    <row r="23143" spans="7:7" x14ac:dyDescent="0.2">
      <c r="G23143" s="12"/>
    </row>
    <row r="23144" spans="7:7" x14ac:dyDescent="0.2">
      <c r="G23144" s="12"/>
    </row>
    <row r="23145" spans="7:7" x14ac:dyDescent="0.2">
      <c r="G23145" s="12"/>
    </row>
    <row r="23146" spans="7:7" x14ac:dyDescent="0.2">
      <c r="G23146" s="12"/>
    </row>
    <row r="23147" spans="7:7" x14ac:dyDescent="0.2">
      <c r="G23147" s="12"/>
    </row>
    <row r="23148" spans="7:7" x14ac:dyDescent="0.2">
      <c r="G23148" s="12"/>
    </row>
    <row r="23149" spans="7:7" x14ac:dyDescent="0.2">
      <c r="G23149" s="12"/>
    </row>
    <row r="23150" spans="7:7" x14ac:dyDescent="0.2">
      <c r="G23150" s="12"/>
    </row>
    <row r="23151" spans="7:7" x14ac:dyDescent="0.2">
      <c r="G23151" s="12"/>
    </row>
    <row r="23152" spans="7:7" x14ac:dyDescent="0.2">
      <c r="G23152" s="12"/>
    </row>
    <row r="23153" spans="7:7" x14ac:dyDescent="0.2">
      <c r="G23153" s="12"/>
    </row>
    <row r="23154" spans="7:7" x14ac:dyDescent="0.2">
      <c r="G23154" s="12"/>
    </row>
    <row r="23155" spans="7:7" x14ac:dyDescent="0.2">
      <c r="G23155" s="12"/>
    </row>
    <row r="23156" spans="7:7" x14ac:dyDescent="0.2">
      <c r="G23156" s="12"/>
    </row>
    <row r="23157" spans="7:7" x14ac:dyDescent="0.2">
      <c r="G23157" s="12"/>
    </row>
    <row r="23158" spans="7:7" x14ac:dyDescent="0.2">
      <c r="G23158" s="12"/>
    </row>
    <row r="23159" spans="7:7" x14ac:dyDescent="0.2">
      <c r="G23159" s="12"/>
    </row>
    <row r="23160" spans="7:7" x14ac:dyDescent="0.2">
      <c r="G23160" s="12"/>
    </row>
    <row r="23161" spans="7:7" x14ac:dyDescent="0.2">
      <c r="G23161" s="12"/>
    </row>
    <row r="23162" spans="7:7" x14ac:dyDescent="0.2">
      <c r="G23162" s="12"/>
    </row>
    <row r="23163" spans="7:7" x14ac:dyDescent="0.2">
      <c r="G23163" s="12"/>
    </row>
    <row r="23164" spans="7:7" x14ac:dyDescent="0.2">
      <c r="G23164" s="12"/>
    </row>
    <row r="23165" spans="7:7" x14ac:dyDescent="0.2">
      <c r="G23165" s="12"/>
    </row>
    <row r="23166" spans="7:7" x14ac:dyDescent="0.2">
      <c r="G23166" s="12"/>
    </row>
    <row r="23167" spans="7:7" x14ac:dyDescent="0.2">
      <c r="G23167" s="12"/>
    </row>
    <row r="23168" spans="7:7" x14ac:dyDescent="0.2">
      <c r="G23168" s="12"/>
    </row>
    <row r="23169" spans="7:7" x14ac:dyDescent="0.2">
      <c r="G23169" s="12"/>
    </row>
    <row r="23170" spans="7:7" x14ac:dyDescent="0.2">
      <c r="G23170" s="12"/>
    </row>
    <row r="23171" spans="7:7" x14ac:dyDescent="0.2">
      <c r="G23171" s="12"/>
    </row>
    <row r="23172" spans="7:7" x14ac:dyDescent="0.2">
      <c r="G23172" s="12"/>
    </row>
    <row r="23173" spans="7:7" x14ac:dyDescent="0.2">
      <c r="G23173" s="12"/>
    </row>
    <row r="23174" spans="7:7" x14ac:dyDescent="0.2">
      <c r="G23174" s="12"/>
    </row>
    <row r="23175" spans="7:7" x14ac:dyDescent="0.2">
      <c r="G23175" s="12"/>
    </row>
    <row r="23176" spans="7:7" x14ac:dyDescent="0.2">
      <c r="G23176" s="12"/>
    </row>
    <row r="23177" spans="7:7" x14ac:dyDescent="0.2">
      <c r="G23177" s="12"/>
    </row>
    <row r="23178" spans="7:7" x14ac:dyDescent="0.2">
      <c r="G23178" s="12"/>
    </row>
    <row r="23179" spans="7:7" x14ac:dyDescent="0.2">
      <c r="G23179" s="12"/>
    </row>
    <row r="23180" spans="7:7" x14ac:dyDescent="0.2">
      <c r="G23180" s="12"/>
    </row>
    <row r="23181" spans="7:7" x14ac:dyDescent="0.2">
      <c r="G23181" s="12"/>
    </row>
    <row r="23182" spans="7:7" x14ac:dyDescent="0.2">
      <c r="G23182" s="12"/>
    </row>
    <row r="23183" spans="7:7" x14ac:dyDescent="0.2">
      <c r="G23183" s="12"/>
    </row>
    <row r="23184" spans="7:7" x14ac:dyDescent="0.2">
      <c r="G23184" s="12"/>
    </row>
    <row r="23185" spans="7:7" x14ac:dyDescent="0.2">
      <c r="G23185" s="12"/>
    </row>
    <row r="23186" spans="7:7" x14ac:dyDescent="0.2">
      <c r="G23186" s="12"/>
    </row>
    <row r="23187" spans="7:7" x14ac:dyDescent="0.2">
      <c r="G23187" s="12"/>
    </row>
    <row r="23188" spans="7:7" x14ac:dyDescent="0.2">
      <c r="G23188" s="12"/>
    </row>
    <row r="23189" spans="7:7" x14ac:dyDescent="0.2">
      <c r="G23189" s="12"/>
    </row>
    <row r="23190" spans="7:7" x14ac:dyDescent="0.2">
      <c r="G23190" s="12"/>
    </row>
    <row r="23191" spans="7:7" x14ac:dyDescent="0.2">
      <c r="G23191" s="12"/>
    </row>
    <row r="23192" spans="7:7" x14ac:dyDescent="0.2">
      <c r="G23192" s="12"/>
    </row>
    <row r="23193" spans="7:7" x14ac:dyDescent="0.2">
      <c r="G23193" s="12"/>
    </row>
    <row r="23194" spans="7:7" x14ac:dyDescent="0.2">
      <c r="G23194" s="12"/>
    </row>
    <row r="23195" spans="7:7" x14ac:dyDescent="0.2">
      <c r="G23195" s="12"/>
    </row>
    <row r="23196" spans="7:7" x14ac:dyDescent="0.2">
      <c r="G23196" s="12"/>
    </row>
    <row r="23197" spans="7:7" x14ac:dyDescent="0.2">
      <c r="G23197" s="12"/>
    </row>
    <row r="23198" spans="7:7" x14ac:dyDescent="0.2">
      <c r="G23198" s="12"/>
    </row>
    <row r="23199" spans="7:7" x14ac:dyDescent="0.2">
      <c r="G23199" s="12"/>
    </row>
    <row r="23200" spans="7:7" x14ac:dyDescent="0.2">
      <c r="G23200" s="12"/>
    </row>
    <row r="23201" spans="7:7" x14ac:dyDescent="0.2">
      <c r="G23201" s="12"/>
    </row>
    <row r="23202" spans="7:7" x14ac:dyDescent="0.2">
      <c r="G23202" s="12"/>
    </row>
    <row r="23203" spans="7:7" x14ac:dyDescent="0.2">
      <c r="G23203" s="12"/>
    </row>
    <row r="23204" spans="7:7" x14ac:dyDescent="0.2">
      <c r="G23204" s="12"/>
    </row>
    <row r="23205" spans="7:7" x14ac:dyDescent="0.2">
      <c r="G23205" s="12"/>
    </row>
    <row r="23206" spans="7:7" x14ac:dyDescent="0.2">
      <c r="G23206" s="12"/>
    </row>
    <row r="23207" spans="7:7" x14ac:dyDescent="0.2">
      <c r="G23207" s="12"/>
    </row>
    <row r="23208" spans="7:7" x14ac:dyDescent="0.2">
      <c r="G23208" s="12"/>
    </row>
    <row r="23209" spans="7:7" x14ac:dyDescent="0.2">
      <c r="G23209" s="12"/>
    </row>
    <row r="23210" spans="7:7" x14ac:dyDescent="0.2">
      <c r="G23210" s="12"/>
    </row>
    <row r="23211" spans="7:7" x14ac:dyDescent="0.2">
      <c r="G23211" s="12"/>
    </row>
    <row r="23212" spans="7:7" x14ac:dyDescent="0.2">
      <c r="G23212" s="12"/>
    </row>
    <row r="23213" spans="7:7" x14ac:dyDescent="0.2">
      <c r="G23213" s="12"/>
    </row>
    <row r="23214" spans="7:7" x14ac:dyDescent="0.2">
      <c r="G23214" s="12"/>
    </row>
    <row r="23215" spans="7:7" x14ac:dyDescent="0.2">
      <c r="G23215" s="12"/>
    </row>
    <row r="23216" spans="7:7" x14ac:dyDescent="0.2">
      <c r="G23216" s="12"/>
    </row>
    <row r="23217" spans="7:7" x14ac:dyDescent="0.2">
      <c r="G23217" s="12"/>
    </row>
    <row r="23218" spans="7:7" x14ac:dyDescent="0.2">
      <c r="G23218" s="12"/>
    </row>
    <row r="23219" spans="7:7" x14ac:dyDescent="0.2">
      <c r="G23219" s="12"/>
    </row>
    <row r="23220" spans="7:7" x14ac:dyDescent="0.2">
      <c r="G23220" s="12"/>
    </row>
    <row r="23221" spans="7:7" x14ac:dyDescent="0.2">
      <c r="G23221" s="12"/>
    </row>
    <row r="23222" spans="7:7" x14ac:dyDescent="0.2">
      <c r="G23222" s="12"/>
    </row>
    <row r="23223" spans="7:7" x14ac:dyDescent="0.2">
      <c r="G23223" s="12"/>
    </row>
    <row r="23224" spans="7:7" x14ac:dyDescent="0.2">
      <c r="G23224" s="12"/>
    </row>
    <row r="23225" spans="7:7" x14ac:dyDescent="0.2">
      <c r="G23225" s="12"/>
    </row>
    <row r="23226" spans="7:7" x14ac:dyDescent="0.2">
      <c r="G23226" s="12"/>
    </row>
    <row r="23227" spans="7:7" x14ac:dyDescent="0.2">
      <c r="G23227" s="12"/>
    </row>
    <row r="23228" spans="7:7" x14ac:dyDescent="0.2">
      <c r="G23228" s="12"/>
    </row>
    <row r="23229" spans="7:7" x14ac:dyDescent="0.2">
      <c r="G23229" s="12"/>
    </row>
    <row r="23230" spans="7:7" x14ac:dyDescent="0.2">
      <c r="G23230" s="12"/>
    </row>
    <row r="23231" spans="7:7" x14ac:dyDescent="0.2">
      <c r="G23231" s="12"/>
    </row>
    <row r="23232" spans="7:7" x14ac:dyDescent="0.2">
      <c r="G23232" s="12"/>
    </row>
    <row r="23233" spans="7:7" x14ac:dyDescent="0.2">
      <c r="G23233" s="12"/>
    </row>
    <row r="23234" spans="7:7" x14ac:dyDescent="0.2">
      <c r="G23234" s="12"/>
    </row>
    <row r="23235" spans="7:7" x14ac:dyDescent="0.2">
      <c r="G23235" s="12"/>
    </row>
    <row r="23236" spans="7:7" x14ac:dyDescent="0.2">
      <c r="G23236" s="12"/>
    </row>
    <row r="23237" spans="7:7" x14ac:dyDescent="0.2">
      <c r="G23237" s="12"/>
    </row>
    <row r="23238" spans="7:7" x14ac:dyDescent="0.2">
      <c r="G23238" s="12"/>
    </row>
    <row r="23239" spans="7:7" x14ac:dyDescent="0.2">
      <c r="G23239" s="12"/>
    </row>
    <row r="23240" spans="7:7" x14ac:dyDescent="0.2">
      <c r="G23240" s="12"/>
    </row>
    <row r="23241" spans="7:7" x14ac:dyDescent="0.2">
      <c r="G23241" s="12"/>
    </row>
    <row r="23242" spans="7:7" x14ac:dyDescent="0.2">
      <c r="G23242" s="12"/>
    </row>
    <row r="23243" spans="7:7" x14ac:dyDescent="0.2">
      <c r="G23243" s="12"/>
    </row>
    <row r="23244" spans="7:7" x14ac:dyDescent="0.2">
      <c r="G23244" s="12"/>
    </row>
    <row r="23245" spans="7:7" x14ac:dyDescent="0.2">
      <c r="G23245" s="12"/>
    </row>
    <row r="23246" spans="7:7" x14ac:dyDescent="0.2">
      <c r="G23246" s="12"/>
    </row>
    <row r="23247" spans="7:7" x14ac:dyDescent="0.2">
      <c r="G23247" s="12"/>
    </row>
    <row r="23248" spans="7:7" x14ac:dyDescent="0.2">
      <c r="G23248" s="12"/>
    </row>
    <row r="23249" spans="7:7" x14ac:dyDescent="0.2">
      <c r="G23249" s="12"/>
    </row>
    <row r="23250" spans="7:7" x14ac:dyDescent="0.2">
      <c r="G23250" s="12"/>
    </row>
    <row r="23251" spans="7:7" x14ac:dyDescent="0.2">
      <c r="G23251" s="12"/>
    </row>
    <row r="23252" spans="7:7" x14ac:dyDescent="0.2">
      <c r="G23252" s="12"/>
    </row>
    <row r="23253" spans="7:7" x14ac:dyDescent="0.2">
      <c r="G23253" s="12"/>
    </row>
    <row r="23254" spans="7:7" x14ac:dyDescent="0.2">
      <c r="G23254" s="12"/>
    </row>
    <row r="23255" spans="7:7" x14ac:dyDescent="0.2">
      <c r="G23255" s="12"/>
    </row>
    <row r="23256" spans="7:7" x14ac:dyDescent="0.2">
      <c r="G23256" s="12"/>
    </row>
    <row r="23257" spans="7:7" x14ac:dyDescent="0.2">
      <c r="G23257" s="12"/>
    </row>
    <row r="23258" spans="7:7" x14ac:dyDescent="0.2">
      <c r="G23258" s="12"/>
    </row>
    <row r="23259" spans="7:7" x14ac:dyDescent="0.2">
      <c r="G23259" s="12"/>
    </row>
    <row r="23260" spans="7:7" x14ac:dyDescent="0.2">
      <c r="G23260" s="12"/>
    </row>
    <row r="23261" spans="7:7" x14ac:dyDescent="0.2">
      <c r="G23261" s="12"/>
    </row>
    <row r="23262" spans="7:7" x14ac:dyDescent="0.2">
      <c r="G23262" s="12"/>
    </row>
    <row r="23263" spans="7:7" x14ac:dyDescent="0.2">
      <c r="G23263" s="12"/>
    </row>
    <row r="23264" spans="7:7" x14ac:dyDescent="0.2">
      <c r="G23264" s="12"/>
    </row>
    <row r="23265" spans="7:7" x14ac:dyDescent="0.2">
      <c r="G23265" s="12"/>
    </row>
    <row r="23266" spans="7:7" x14ac:dyDescent="0.2">
      <c r="G23266" s="12"/>
    </row>
    <row r="23267" spans="7:7" x14ac:dyDescent="0.2">
      <c r="G23267" s="12"/>
    </row>
    <row r="23268" spans="7:7" x14ac:dyDescent="0.2">
      <c r="G23268" s="12"/>
    </row>
    <row r="23269" spans="7:7" x14ac:dyDescent="0.2">
      <c r="G23269" s="12"/>
    </row>
    <row r="23270" spans="7:7" x14ac:dyDescent="0.2">
      <c r="G23270" s="12"/>
    </row>
    <row r="23271" spans="7:7" x14ac:dyDescent="0.2">
      <c r="G23271" s="12"/>
    </row>
    <row r="23272" spans="7:7" x14ac:dyDescent="0.2">
      <c r="G23272" s="12"/>
    </row>
    <row r="23273" spans="7:7" x14ac:dyDescent="0.2">
      <c r="G23273" s="12"/>
    </row>
    <row r="23274" spans="7:7" x14ac:dyDescent="0.2">
      <c r="G23274" s="12"/>
    </row>
    <row r="23275" spans="7:7" x14ac:dyDescent="0.2">
      <c r="G23275" s="12"/>
    </row>
    <row r="23276" spans="7:7" x14ac:dyDescent="0.2">
      <c r="G23276" s="12"/>
    </row>
    <row r="23277" spans="7:7" x14ac:dyDescent="0.2">
      <c r="G23277" s="12"/>
    </row>
    <row r="23278" spans="7:7" x14ac:dyDescent="0.2">
      <c r="G23278" s="12"/>
    </row>
    <row r="23279" spans="7:7" x14ac:dyDescent="0.2">
      <c r="G23279" s="12"/>
    </row>
    <row r="23280" spans="7:7" x14ac:dyDescent="0.2">
      <c r="G23280" s="12"/>
    </row>
    <row r="23281" spans="7:7" x14ac:dyDescent="0.2">
      <c r="G23281" s="12"/>
    </row>
    <row r="23282" spans="7:7" x14ac:dyDescent="0.2">
      <c r="G23282" s="12"/>
    </row>
    <row r="23283" spans="7:7" x14ac:dyDescent="0.2">
      <c r="G23283" s="12"/>
    </row>
    <row r="23284" spans="7:7" x14ac:dyDescent="0.2">
      <c r="G23284" s="12"/>
    </row>
    <row r="23285" spans="7:7" x14ac:dyDescent="0.2">
      <c r="G23285" s="12"/>
    </row>
    <row r="23286" spans="7:7" x14ac:dyDescent="0.2">
      <c r="G23286" s="12"/>
    </row>
    <row r="23287" spans="7:7" x14ac:dyDescent="0.2">
      <c r="G23287" s="12"/>
    </row>
    <row r="23288" spans="7:7" x14ac:dyDescent="0.2">
      <c r="G23288" s="12"/>
    </row>
    <row r="23289" spans="7:7" x14ac:dyDescent="0.2">
      <c r="G23289" s="12"/>
    </row>
    <row r="23290" spans="7:7" x14ac:dyDescent="0.2">
      <c r="G23290" s="12"/>
    </row>
    <row r="23291" spans="7:7" x14ac:dyDescent="0.2">
      <c r="G23291" s="12"/>
    </row>
    <row r="23292" spans="7:7" x14ac:dyDescent="0.2">
      <c r="G23292" s="12"/>
    </row>
    <row r="23293" spans="7:7" x14ac:dyDescent="0.2">
      <c r="G23293" s="12"/>
    </row>
    <row r="23294" spans="7:7" x14ac:dyDescent="0.2">
      <c r="G23294" s="12"/>
    </row>
    <row r="23295" spans="7:7" x14ac:dyDescent="0.2">
      <c r="G23295" s="12"/>
    </row>
    <row r="23296" spans="7:7" x14ac:dyDescent="0.2">
      <c r="G23296" s="12"/>
    </row>
    <row r="23297" spans="7:7" x14ac:dyDescent="0.2">
      <c r="G23297" s="12"/>
    </row>
    <row r="23298" spans="7:7" x14ac:dyDescent="0.2">
      <c r="G23298" s="12"/>
    </row>
    <row r="23299" spans="7:7" x14ac:dyDescent="0.2">
      <c r="G23299" s="12"/>
    </row>
    <row r="23300" spans="7:7" x14ac:dyDescent="0.2">
      <c r="G23300" s="12"/>
    </row>
    <row r="23301" spans="7:7" x14ac:dyDescent="0.2">
      <c r="G23301" s="12"/>
    </row>
    <row r="23302" spans="7:7" x14ac:dyDescent="0.2">
      <c r="G23302" s="12"/>
    </row>
    <row r="23303" spans="7:7" x14ac:dyDescent="0.2">
      <c r="G23303" s="12"/>
    </row>
    <row r="23304" spans="7:7" x14ac:dyDescent="0.2">
      <c r="G23304" s="12"/>
    </row>
    <row r="23305" spans="7:7" x14ac:dyDescent="0.2">
      <c r="G23305" s="12"/>
    </row>
    <row r="23306" spans="7:7" x14ac:dyDescent="0.2">
      <c r="G23306" s="12"/>
    </row>
    <row r="23307" spans="7:7" x14ac:dyDescent="0.2">
      <c r="G23307" s="12"/>
    </row>
    <row r="23308" spans="7:7" x14ac:dyDescent="0.2">
      <c r="G23308" s="12"/>
    </row>
    <row r="23309" spans="7:7" x14ac:dyDescent="0.2">
      <c r="G23309" s="12"/>
    </row>
    <row r="23310" spans="7:7" x14ac:dyDescent="0.2">
      <c r="G23310" s="12"/>
    </row>
    <row r="23311" spans="7:7" x14ac:dyDescent="0.2">
      <c r="G23311" s="12"/>
    </row>
    <row r="23312" spans="7:7" x14ac:dyDescent="0.2">
      <c r="G23312" s="12"/>
    </row>
    <row r="23313" spans="7:7" x14ac:dyDescent="0.2">
      <c r="G23313" s="12"/>
    </row>
    <row r="23314" spans="7:7" x14ac:dyDescent="0.2">
      <c r="G23314" s="12"/>
    </row>
    <row r="23315" spans="7:7" x14ac:dyDescent="0.2">
      <c r="G23315" s="12"/>
    </row>
    <row r="23316" spans="7:7" x14ac:dyDescent="0.2">
      <c r="G23316" s="12"/>
    </row>
    <row r="23317" spans="7:7" x14ac:dyDescent="0.2">
      <c r="G23317" s="12"/>
    </row>
    <row r="23318" spans="7:7" x14ac:dyDescent="0.2">
      <c r="G23318" s="12"/>
    </row>
    <row r="23319" spans="7:7" x14ac:dyDescent="0.2">
      <c r="G23319" s="12"/>
    </row>
    <row r="23320" spans="7:7" x14ac:dyDescent="0.2">
      <c r="G23320" s="12"/>
    </row>
    <row r="23321" spans="7:7" x14ac:dyDescent="0.2">
      <c r="G23321" s="12"/>
    </row>
    <row r="23322" spans="7:7" x14ac:dyDescent="0.2">
      <c r="G23322" s="12"/>
    </row>
    <row r="23323" spans="7:7" x14ac:dyDescent="0.2">
      <c r="G23323" s="12"/>
    </row>
    <row r="23324" spans="7:7" x14ac:dyDescent="0.2">
      <c r="G23324" s="12"/>
    </row>
    <row r="23325" spans="7:7" x14ac:dyDescent="0.2">
      <c r="G23325" s="12"/>
    </row>
    <row r="23326" spans="7:7" x14ac:dyDescent="0.2">
      <c r="G23326" s="12"/>
    </row>
    <row r="23327" spans="7:7" x14ac:dyDescent="0.2">
      <c r="G23327" s="12"/>
    </row>
    <row r="23328" spans="7:7" x14ac:dyDescent="0.2">
      <c r="G23328" s="12"/>
    </row>
    <row r="23329" spans="7:7" x14ac:dyDescent="0.2">
      <c r="G23329" s="12"/>
    </row>
    <row r="23330" spans="7:7" x14ac:dyDescent="0.2">
      <c r="G23330" s="12"/>
    </row>
    <row r="23331" spans="7:7" x14ac:dyDescent="0.2">
      <c r="G23331" s="12"/>
    </row>
    <row r="23332" spans="7:7" x14ac:dyDescent="0.2">
      <c r="G23332" s="12"/>
    </row>
    <row r="23333" spans="7:7" x14ac:dyDescent="0.2">
      <c r="G23333" s="12"/>
    </row>
    <row r="23334" spans="7:7" x14ac:dyDescent="0.2">
      <c r="G23334" s="12"/>
    </row>
    <row r="23335" spans="7:7" x14ac:dyDescent="0.2">
      <c r="G23335" s="12"/>
    </row>
    <row r="23336" spans="7:7" x14ac:dyDescent="0.2">
      <c r="G23336" s="12"/>
    </row>
    <row r="23337" spans="7:7" x14ac:dyDescent="0.2">
      <c r="G23337" s="12"/>
    </row>
    <row r="23338" spans="7:7" x14ac:dyDescent="0.2">
      <c r="G23338" s="12"/>
    </row>
    <row r="23339" spans="7:7" x14ac:dyDescent="0.2">
      <c r="G23339" s="12"/>
    </row>
    <row r="23340" spans="7:7" x14ac:dyDescent="0.2">
      <c r="G23340" s="12"/>
    </row>
    <row r="23341" spans="7:7" x14ac:dyDescent="0.2">
      <c r="G23341" s="12"/>
    </row>
    <row r="23342" spans="7:7" x14ac:dyDescent="0.2">
      <c r="G23342" s="12"/>
    </row>
    <row r="23343" spans="7:7" x14ac:dyDescent="0.2">
      <c r="G23343" s="12"/>
    </row>
    <row r="23344" spans="7:7" x14ac:dyDescent="0.2">
      <c r="G23344" s="12"/>
    </row>
    <row r="23345" spans="7:7" x14ac:dyDescent="0.2">
      <c r="G23345" s="12"/>
    </row>
    <row r="23346" spans="7:7" x14ac:dyDescent="0.2">
      <c r="G23346" s="12"/>
    </row>
    <row r="23347" spans="7:7" x14ac:dyDescent="0.2">
      <c r="G23347" s="12"/>
    </row>
    <row r="23348" spans="7:7" x14ac:dyDescent="0.2">
      <c r="G23348" s="12"/>
    </row>
    <row r="23349" spans="7:7" x14ac:dyDescent="0.2">
      <c r="G23349" s="12"/>
    </row>
    <row r="23350" spans="7:7" x14ac:dyDescent="0.2">
      <c r="G23350" s="12"/>
    </row>
    <row r="23351" spans="7:7" x14ac:dyDescent="0.2">
      <c r="G23351" s="12"/>
    </row>
    <row r="23352" spans="7:7" x14ac:dyDescent="0.2">
      <c r="G23352" s="12"/>
    </row>
    <row r="23353" spans="7:7" x14ac:dyDescent="0.2">
      <c r="G23353" s="12"/>
    </row>
    <row r="23354" spans="7:7" x14ac:dyDescent="0.2">
      <c r="G23354" s="12"/>
    </row>
    <row r="23355" spans="7:7" x14ac:dyDescent="0.2">
      <c r="G23355" s="12"/>
    </row>
    <row r="23356" spans="7:7" x14ac:dyDescent="0.2">
      <c r="G23356" s="12"/>
    </row>
    <row r="23357" spans="7:7" x14ac:dyDescent="0.2">
      <c r="G23357" s="12"/>
    </row>
    <row r="23358" spans="7:7" x14ac:dyDescent="0.2">
      <c r="G23358" s="12"/>
    </row>
    <row r="23359" spans="7:7" x14ac:dyDescent="0.2">
      <c r="G23359" s="12"/>
    </row>
    <row r="23360" spans="7:7" x14ac:dyDescent="0.2">
      <c r="G23360" s="12"/>
    </row>
    <row r="23361" spans="7:7" x14ac:dyDescent="0.2">
      <c r="G23361" s="12"/>
    </row>
    <row r="23362" spans="7:7" x14ac:dyDescent="0.2">
      <c r="G23362" s="12"/>
    </row>
    <row r="23363" spans="7:7" x14ac:dyDescent="0.2">
      <c r="G23363" s="12"/>
    </row>
    <row r="23364" spans="7:7" x14ac:dyDescent="0.2">
      <c r="G23364" s="12"/>
    </row>
    <row r="23365" spans="7:7" x14ac:dyDescent="0.2">
      <c r="G23365" s="12"/>
    </row>
    <row r="23366" spans="7:7" x14ac:dyDescent="0.2">
      <c r="G23366" s="12"/>
    </row>
    <row r="23367" spans="7:7" x14ac:dyDescent="0.2">
      <c r="G23367" s="12"/>
    </row>
    <row r="23368" spans="7:7" x14ac:dyDescent="0.2">
      <c r="G23368" s="12"/>
    </row>
    <row r="23369" spans="7:7" x14ac:dyDescent="0.2">
      <c r="G23369" s="12"/>
    </row>
    <row r="23370" spans="7:7" x14ac:dyDescent="0.2">
      <c r="G23370" s="12"/>
    </row>
    <row r="23371" spans="7:7" x14ac:dyDescent="0.2">
      <c r="G23371" s="12"/>
    </row>
    <row r="23372" spans="7:7" x14ac:dyDescent="0.2">
      <c r="G23372" s="12"/>
    </row>
    <row r="23373" spans="7:7" x14ac:dyDescent="0.2">
      <c r="G23373" s="12"/>
    </row>
    <row r="23374" spans="7:7" x14ac:dyDescent="0.2">
      <c r="G23374" s="12"/>
    </row>
    <row r="23375" spans="7:7" x14ac:dyDescent="0.2">
      <c r="G23375" s="12"/>
    </row>
    <row r="23376" spans="7:7" x14ac:dyDescent="0.2">
      <c r="G23376" s="12"/>
    </row>
    <row r="23377" spans="7:7" x14ac:dyDescent="0.2">
      <c r="G23377" s="12"/>
    </row>
    <row r="23378" spans="7:7" x14ac:dyDescent="0.2">
      <c r="G23378" s="12"/>
    </row>
    <row r="23379" spans="7:7" x14ac:dyDescent="0.2">
      <c r="G23379" s="12"/>
    </row>
    <row r="23380" spans="7:7" x14ac:dyDescent="0.2">
      <c r="G23380" s="12"/>
    </row>
    <row r="23381" spans="7:7" x14ac:dyDescent="0.2">
      <c r="G23381" s="12"/>
    </row>
    <row r="23382" spans="7:7" x14ac:dyDescent="0.2">
      <c r="G23382" s="12"/>
    </row>
    <row r="23383" spans="7:7" x14ac:dyDescent="0.2">
      <c r="G23383" s="12"/>
    </row>
    <row r="23384" spans="7:7" x14ac:dyDescent="0.2">
      <c r="G23384" s="12"/>
    </row>
    <row r="23385" spans="7:7" x14ac:dyDescent="0.2">
      <c r="G23385" s="12"/>
    </row>
    <row r="23386" spans="7:7" x14ac:dyDescent="0.2">
      <c r="G23386" s="12"/>
    </row>
    <row r="23387" spans="7:7" x14ac:dyDescent="0.2">
      <c r="G23387" s="12"/>
    </row>
    <row r="23388" spans="7:7" x14ac:dyDescent="0.2">
      <c r="G23388" s="12"/>
    </row>
    <row r="23389" spans="7:7" x14ac:dyDescent="0.2">
      <c r="G23389" s="12"/>
    </row>
    <row r="23390" spans="7:7" x14ac:dyDescent="0.2">
      <c r="G23390" s="12"/>
    </row>
    <row r="23391" spans="7:7" x14ac:dyDescent="0.2">
      <c r="G23391" s="12"/>
    </row>
    <row r="23392" spans="7:7" x14ac:dyDescent="0.2">
      <c r="G23392" s="12"/>
    </row>
    <row r="23393" spans="7:7" x14ac:dyDescent="0.2">
      <c r="G23393" s="12"/>
    </row>
    <row r="23394" spans="7:7" x14ac:dyDescent="0.2">
      <c r="G23394" s="12"/>
    </row>
    <row r="23395" spans="7:7" x14ac:dyDescent="0.2">
      <c r="G23395" s="12"/>
    </row>
    <row r="23396" spans="7:7" x14ac:dyDescent="0.2">
      <c r="G23396" s="12"/>
    </row>
    <row r="23397" spans="7:7" x14ac:dyDescent="0.2">
      <c r="G23397" s="12"/>
    </row>
    <row r="23398" spans="7:7" x14ac:dyDescent="0.2">
      <c r="G23398" s="12"/>
    </row>
    <row r="23399" spans="7:7" x14ac:dyDescent="0.2">
      <c r="G23399" s="12"/>
    </row>
    <row r="23400" spans="7:7" x14ac:dyDescent="0.2">
      <c r="G23400" s="12"/>
    </row>
    <row r="23401" spans="7:7" x14ac:dyDescent="0.2">
      <c r="G23401" s="12"/>
    </row>
    <row r="23402" spans="7:7" x14ac:dyDescent="0.2">
      <c r="G23402" s="12"/>
    </row>
    <row r="23403" spans="7:7" x14ac:dyDescent="0.2">
      <c r="G23403" s="12"/>
    </row>
    <row r="23404" spans="7:7" x14ac:dyDescent="0.2">
      <c r="G23404" s="12"/>
    </row>
    <row r="23405" spans="7:7" x14ac:dyDescent="0.2">
      <c r="G23405" s="12"/>
    </row>
    <row r="23406" spans="7:7" x14ac:dyDescent="0.2">
      <c r="G23406" s="12"/>
    </row>
    <row r="23407" spans="7:7" x14ac:dyDescent="0.2">
      <c r="G23407" s="12"/>
    </row>
    <row r="23408" spans="7:7" x14ac:dyDescent="0.2">
      <c r="G23408" s="12"/>
    </row>
    <row r="23409" spans="7:7" x14ac:dyDescent="0.2">
      <c r="G23409" s="12"/>
    </row>
    <row r="23410" spans="7:7" x14ac:dyDescent="0.2">
      <c r="G23410" s="12"/>
    </row>
    <row r="23411" spans="7:7" x14ac:dyDescent="0.2">
      <c r="G23411" s="12"/>
    </row>
    <row r="23412" spans="7:7" x14ac:dyDescent="0.2">
      <c r="G23412" s="12"/>
    </row>
    <row r="23413" spans="7:7" x14ac:dyDescent="0.2">
      <c r="G23413" s="12"/>
    </row>
    <row r="23414" spans="7:7" x14ac:dyDescent="0.2">
      <c r="G23414" s="12"/>
    </row>
    <row r="23415" spans="7:7" x14ac:dyDescent="0.2">
      <c r="G23415" s="12"/>
    </row>
    <row r="23416" spans="7:7" x14ac:dyDescent="0.2">
      <c r="G23416" s="12"/>
    </row>
    <row r="23417" spans="7:7" x14ac:dyDescent="0.2">
      <c r="G23417" s="12"/>
    </row>
    <row r="23418" spans="7:7" x14ac:dyDescent="0.2">
      <c r="G23418" s="12"/>
    </row>
    <row r="23419" spans="7:7" x14ac:dyDescent="0.2">
      <c r="G23419" s="12"/>
    </row>
    <row r="23420" spans="7:7" x14ac:dyDescent="0.2">
      <c r="G23420" s="12"/>
    </row>
    <row r="23421" spans="7:7" x14ac:dyDescent="0.2">
      <c r="G23421" s="12"/>
    </row>
    <row r="23422" spans="7:7" x14ac:dyDescent="0.2">
      <c r="G23422" s="12"/>
    </row>
    <row r="23423" spans="7:7" x14ac:dyDescent="0.2">
      <c r="G23423" s="12"/>
    </row>
    <row r="23424" spans="7:7" x14ac:dyDescent="0.2">
      <c r="G23424" s="12"/>
    </row>
    <row r="23425" spans="7:7" x14ac:dyDescent="0.2">
      <c r="G23425" s="12"/>
    </row>
    <row r="23426" spans="7:7" x14ac:dyDescent="0.2">
      <c r="G23426" s="12"/>
    </row>
    <row r="23427" spans="7:7" x14ac:dyDescent="0.2">
      <c r="G23427" s="12"/>
    </row>
    <row r="23428" spans="7:7" x14ac:dyDescent="0.2">
      <c r="G23428" s="12"/>
    </row>
    <row r="23429" spans="7:7" x14ac:dyDescent="0.2">
      <c r="G23429" s="12"/>
    </row>
    <row r="23430" spans="7:7" x14ac:dyDescent="0.2">
      <c r="G23430" s="12"/>
    </row>
    <row r="23431" spans="7:7" x14ac:dyDescent="0.2">
      <c r="G23431" s="12"/>
    </row>
    <row r="23432" spans="7:7" x14ac:dyDescent="0.2">
      <c r="G23432" s="12"/>
    </row>
    <row r="23433" spans="7:7" x14ac:dyDescent="0.2">
      <c r="G23433" s="12"/>
    </row>
    <row r="23434" spans="7:7" x14ac:dyDescent="0.2">
      <c r="G23434" s="12"/>
    </row>
    <row r="23435" spans="7:7" x14ac:dyDescent="0.2">
      <c r="G23435" s="12"/>
    </row>
    <row r="23436" spans="7:7" x14ac:dyDescent="0.2">
      <c r="G23436" s="12"/>
    </row>
    <row r="23437" spans="7:7" x14ac:dyDescent="0.2">
      <c r="G23437" s="12"/>
    </row>
    <row r="23438" spans="7:7" x14ac:dyDescent="0.2">
      <c r="G23438" s="12"/>
    </row>
    <row r="23439" spans="7:7" x14ac:dyDescent="0.2">
      <c r="G23439" s="12"/>
    </row>
    <row r="23440" spans="7:7" x14ac:dyDescent="0.2">
      <c r="G23440" s="12"/>
    </row>
    <row r="23441" spans="7:7" x14ac:dyDescent="0.2">
      <c r="G23441" s="12"/>
    </row>
    <row r="23442" spans="7:7" x14ac:dyDescent="0.2">
      <c r="G23442" s="12"/>
    </row>
    <row r="23443" spans="7:7" x14ac:dyDescent="0.2">
      <c r="G23443" s="12"/>
    </row>
    <row r="23444" spans="7:7" x14ac:dyDescent="0.2">
      <c r="G23444" s="12"/>
    </row>
    <row r="23445" spans="7:7" x14ac:dyDescent="0.2">
      <c r="G23445" s="12"/>
    </row>
    <row r="23446" spans="7:7" x14ac:dyDescent="0.2">
      <c r="G23446" s="12"/>
    </row>
    <row r="23447" spans="7:7" x14ac:dyDescent="0.2">
      <c r="G23447" s="12"/>
    </row>
    <row r="23448" spans="7:7" x14ac:dyDescent="0.2">
      <c r="G23448" s="12"/>
    </row>
    <row r="23449" spans="7:7" x14ac:dyDescent="0.2">
      <c r="G23449" s="12"/>
    </row>
    <row r="23450" spans="7:7" x14ac:dyDescent="0.2">
      <c r="G23450" s="12"/>
    </row>
    <row r="23451" spans="7:7" x14ac:dyDescent="0.2">
      <c r="G23451" s="12"/>
    </row>
    <row r="23452" spans="7:7" x14ac:dyDescent="0.2">
      <c r="G23452" s="12"/>
    </row>
    <row r="23453" spans="7:7" x14ac:dyDescent="0.2">
      <c r="G23453" s="12"/>
    </row>
    <row r="23454" spans="7:7" x14ac:dyDescent="0.2">
      <c r="G23454" s="12"/>
    </row>
    <row r="23455" spans="7:7" x14ac:dyDescent="0.2">
      <c r="G23455" s="12"/>
    </row>
    <row r="23456" spans="7:7" x14ac:dyDescent="0.2">
      <c r="G23456" s="12"/>
    </row>
    <row r="23457" spans="7:7" x14ac:dyDescent="0.2">
      <c r="G23457" s="12"/>
    </row>
    <row r="23458" spans="7:7" x14ac:dyDescent="0.2">
      <c r="G23458" s="12"/>
    </row>
    <row r="23459" spans="7:7" x14ac:dyDescent="0.2">
      <c r="G23459" s="12"/>
    </row>
    <row r="23460" spans="7:7" x14ac:dyDescent="0.2">
      <c r="G23460" s="12"/>
    </row>
    <row r="23461" spans="7:7" x14ac:dyDescent="0.2">
      <c r="G23461" s="12"/>
    </row>
    <row r="23462" spans="7:7" x14ac:dyDescent="0.2">
      <c r="G23462" s="12"/>
    </row>
    <row r="23463" spans="7:7" x14ac:dyDescent="0.2">
      <c r="G23463" s="12"/>
    </row>
    <row r="23464" spans="7:7" x14ac:dyDescent="0.2">
      <c r="G23464" s="12"/>
    </row>
    <row r="23465" spans="7:7" x14ac:dyDescent="0.2">
      <c r="G23465" s="12"/>
    </row>
    <row r="23466" spans="7:7" x14ac:dyDescent="0.2">
      <c r="G23466" s="12"/>
    </row>
    <row r="23467" spans="7:7" x14ac:dyDescent="0.2">
      <c r="G23467" s="12"/>
    </row>
    <row r="23468" spans="7:7" x14ac:dyDescent="0.2">
      <c r="G23468" s="12"/>
    </row>
    <row r="23469" spans="7:7" x14ac:dyDescent="0.2">
      <c r="G23469" s="12"/>
    </row>
    <row r="23470" spans="7:7" x14ac:dyDescent="0.2">
      <c r="G23470" s="12"/>
    </row>
    <row r="23471" spans="7:7" x14ac:dyDescent="0.2">
      <c r="G23471" s="12"/>
    </row>
    <row r="23472" spans="7:7" x14ac:dyDescent="0.2">
      <c r="G23472" s="12"/>
    </row>
    <row r="23473" spans="7:7" x14ac:dyDescent="0.2">
      <c r="G23473" s="12"/>
    </row>
    <row r="23474" spans="7:7" x14ac:dyDescent="0.2">
      <c r="G23474" s="12"/>
    </row>
    <row r="23475" spans="7:7" x14ac:dyDescent="0.2">
      <c r="G23475" s="12"/>
    </row>
    <row r="23476" spans="7:7" x14ac:dyDescent="0.2">
      <c r="G23476" s="12"/>
    </row>
    <row r="23477" spans="7:7" x14ac:dyDescent="0.2">
      <c r="G23477" s="12"/>
    </row>
    <row r="23478" spans="7:7" x14ac:dyDescent="0.2">
      <c r="G23478" s="12"/>
    </row>
    <row r="23479" spans="7:7" x14ac:dyDescent="0.2">
      <c r="G23479" s="12"/>
    </row>
    <row r="23480" spans="7:7" x14ac:dyDescent="0.2">
      <c r="G23480" s="12"/>
    </row>
    <row r="23481" spans="7:7" x14ac:dyDescent="0.2">
      <c r="G23481" s="12"/>
    </row>
    <row r="23482" spans="7:7" x14ac:dyDescent="0.2">
      <c r="G23482" s="12"/>
    </row>
    <row r="23483" spans="7:7" x14ac:dyDescent="0.2">
      <c r="G23483" s="12"/>
    </row>
    <row r="23484" spans="7:7" x14ac:dyDescent="0.2">
      <c r="G23484" s="12"/>
    </row>
    <row r="23485" spans="7:7" x14ac:dyDescent="0.2">
      <c r="G23485" s="12"/>
    </row>
    <row r="23486" spans="7:7" x14ac:dyDescent="0.2">
      <c r="G23486" s="12"/>
    </row>
    <row r="23487" spans="7:7" x14ac:dyDescent="0.2">
      <c r="G23487" s="12"/>
    </row>
    <row r="23488" spans="7:7" x14ac:dyDescent="0.2">
      <c r="G23488" s="12"/>
    </row>
    <row r="23489" spans="7:7" x14ac:dyDescent="0.2">
      <c r="G23489" s="12"/>
    </row>
    <row r="23490" spans="7:7" x14ac:dyDescent="0.2">
      <c r="G23490" s="12"/>
    </row>
    <row r="23491" spans="7:7" x14ac:dyDescent="0.2">
      <c r="G23491" s="12"/>
    </row>
    <row r="23492" spans="7:7" x14ac:dyDescent="0.2">
      <c r="G23492" s="12"/>
    </row>
    <row r="23493" spans="7:7" x14ac:dyDescent="0.2">
      <c r="G23493" s="12"/>
    </row>
    <row r="23494" spans="7:7" x14ac:dyDescent="0.2">
      <c r="G23494" s="12"/>
    </row>
    <row r="23495" spans="7:7" x14ac:dyDescent="0.2">
      <c r="G23495" s="12"/>
    </row>
    <row r="23496" spans="7:7" x14ac:dyDescent="0.2">
      <c r="G23496" s="12"/>
    </row>
    <row r="23497" spans="7:7" x14ac:dyDescent="0.2">
      <c r="G23497" s="12"/>
    </row>
    <row r="23498" spans="7:7" x14ac:dyDescent="0.2">
      <c r="G23498" s="12"/>
    </row>
    <row r="23499" spans="7:7" x14ac:dyDescent="0.2">
      <c r="G23499" s="12"/>
    </row>
    <row r="23500" spans="7:7" x14ac:dyDescent="0.2">
      <c r="G23500" s="12"/>
    </row>
    <row r="23501" spans="7:7" x14ac:dyDescent="0.2">
      <c r="G23501" s="12"/>
    </row>
    <row r="23502" spans="7:7" x14ac:dyDescent="0.2">
      <c r="G23502" s="12"/>
    </row>
    <row r="23503" spans="7:7" x14ac:dyDescent="0.2">
      <c r="G23503" s="12"/>
    </row>
    <row r="23504" spans="7:7" x14ac:dyDescent="0.2">
      <c r="G23504" s="12"/>
    </row>
    <row r="23505" spans="7:7" x14ac:dyDescent="0.2">
      <c r="G23505" s="12"/>
    </row>
    <row r="23506" spans="7:7" x14ac:dyDescent="0.2">
      <c r="G23506" s="12"/>
    </row>
    <row r="23507" spans="7:7" x14ac:dyDescent="0.2">
      <c r="G23507" s="12"/>
    </row>
    <row r="23508" spans="7:7" x14ac:dyDescent="0.2">
      <c r="G23508" s="12"/>
    </row>
    <row r="23509" spans="7:7" x14ac:dyDescent="0.2">
      <c r="G23509" s="12"/>
    </row>
    <row r="23510" spans="7:7" x14ac:dyDescent="0.2">
      <c r="G23510" s="12"/>
    </row>
    <row r="23511" spans="7:7" x14ac:dyDescent="0.2">
      <c r="G23511" s="12"/>
    </row>
    <row r="23512" spans="7:7" x14ac:dyDescent="0.2">
      <c r="G23512" s="12"/>
    </row>
    <row r="23513" spans="7:7" x14ac:dyDescent="0.2">
      <c r="G23513" s="12"/>
    </row>
    <row r="23514" spans="7:7" x14ac:dyDescent="0.2">
      <c r="G23514" s="12"/>
    </row>
    <row r="23515" spans="7:7" x14ac:dyDescent="0.2">
      <c r="G23515" s="12"/>
    </row>
    <row r="23516" spans="7:7" x14ac:dyDescent="0.2">
      <c r="G23516" s="12"/>
    </row>
    <row r="23517" spans="7:7" x14ac:dyDescent="0.2">
      <c r="G23517" s="12"/>
    </row>
    <row r="23518" spans="7:7" x14ac:dyDescent="0.2">
      <c r="G23518" s="12"/>
    </row>
    <row r="23519" spans="7:7" x14ac:dyDescent="0.2">
      <c r="G23519" s="12"/>
    </row>
    <row r="23520" spans="7:7" x14ac:dyDescent="0.2">
      <c r="G23520" s="12"/>
    </row>
    <row r="23521" spans="7:7" x14ac:dyDescent="0.2">
      <c r="G23521" s="12"/>
    </row>
    <row r="23522" spans="7:7" x14ac:dyDescent="0.2">
      <c r="G23522" s="12"/>
    </row>
    <row r="23523" spans="7:7" x14ac:dyDescent="0.2">
      <c r="G23523" s="12"/>
    </row>
    <row r="23524" spans="7:7" x14ac:dyDescent="0.2">
      <c r="G23524" s="12"/>
    </row>
    <row r="23525" spans="7:7" x14ac:dyDescent="0.2">
      <c r="G23525" s="12"/>
    </row>
    <row r="23526" spans="7:7" x14ac:dyDescent="0.2">
      <c r="G23526" s="12"/>
    </row>
    <row r="23527" spans="7:7" x14ac:dyDescent="0.2">
      <c r="G23527" s="12"/>
    </row>
    <row r="23528" spans="7:7" x14ac:dyDescent="0.2">
      <c r="G23528" s="12"/>
    </row>
    <row r="23529" spans="7:7" x14ac:dyDescent="0.2">
      <c r="G23529" s="12"/>
    </row>
    <row r="23530" spans="7:7" x14ac:dyDescent="0.2">
      <c r="G23530" s="12"/>
    </row>
    <row r="23531" spans="7:7" x14ac:dyDescent="0.2">
      <c r="G23531" s="12"/>
    </row>
    <row r="23532" spans="7:7" x14ac:dyDescent="0.2">
      <c r="G23532" s="12"/>
    </row>
    <row r="23533" spans="7:7" x14ac:dyDescent="0.2">
      <c r="G23533" s="12"/>
    </row>
    <row r="23534" spans="7:7" x14ac:dyDescent="0.2">
      <c r="G23534" s="12"/>
    </row>
    <row r="23535" spans="7:7" x14ac:dyDescent="0.2">
      <c r="G23535" s="12"/>
    </row>
    <row r="23536" spans="7:7" x14ac:dyDescent="0.2">
      <c r="G23536" s="12"/>
    </row>
    <row r="23537" spans="7:7" x14ac:dyDescent="0.2">
      <c r="G23537" s="12"/>
    </row>
    <row r="23538" spans="7:7" x14ac:dyDescent="0.2">
      <c r="G23538" s="12"/>
    </row>
    <row r="23539" spans="7:7" x14ac:dyDescent="0.2">
      <c r="G23539" s="12"/>
    </row>
    <row r="23540" spans="7:7" x14ac:dyDescent="0.2">
      <c r="G23540" s="12"/>
    </row>
    <row r="23541" spans="7:7" x14ac:dyDescent="0.2">
      <c r="G23541" s="12"/>
    </row>
    <row r="23542" spans="7:7" x14ac:dyDescent="0.2">
      <c r="G23542" s="12"/>
    </row>
    <row r="23543" spans="7:7" x14ac:dyDescent="0.2">
      <c r="G23543" s="12"/>
    </row>
    <row r="23544" spans="7:7" x14ac:dyDescent="0.2">
      <c r="G23544" s="12"/>
    </row>
    <row r="23545" spans="7:7" x14ac:dyDescent="0.2">
      <c r="G23545" s="12"/>
    </row>
    <row r="23546" spans="7:7" x14ac:dyDescent="0.2">
      <c r="G23546" s="12"/>
    </row>
    <row r="23547" spans="7:7" x14ac:dyDescent="0.2">
      <c r="G23547" s="12"/>
    </row>
    <row r="23548" spans="7:7" x14ac:dyDescent="0.2">
      <c r="G23548" s="12"/>
    </row>
    <row r="23549" spans="7:7" x14ac:dyDescent="0.2">
      <c r="G23549" s="12"/>
    </row>
    <row r="23550" spans="7:7" x14ac:dyDescent="0.2">
      <c r="G23550" s="12"/>
    </row>
    <row r="23551" spans="7:7" x14ac:dyDescent="0.2">
      <c r="G23551" s="12"/>
    </row>
    <row r="23552" spans="7:7" x14ac:dyDescent="0.2">
      <c r="G23552" s="12"/>
    </row>
    <row r="23553" spans="7:7" x14ac:dyDescent="0.2">
      <c r="G23553" s="12"/>
    </row>
    <row r="23554" spans="7:7" x14ac:dyDescent="0.2">
      <c r="G23554" s="12"/>
    </row>
    <row r="23555" spans="7:7" x14ac:dyDescent="0.2">
      <c r="G23555" s="12"/>
    </row>
    <row r="23556" spans="7:7" x14ac:dyDescent="0.2">
      <c r="G23556" s="12"/>
    </row>
    <row r="23557" spans="7:7" x14ac:dyDescent="0.2">
      <c r="G23557" s="12"/>
    </row>
    <row r="23558" spans="7:7" x14ac:dyDescent="0.2">
      <c r="G23558" s="12"/>
    </row>
    <row r="23559" spans="7:7" x14ac:dyDescent="0.2">
      <c r="G23559" s="12"/>
    </row>
    <row r="23560" spans="7:7" x14ac:dyDescent="0.2">
      <c r="G23560" s="12"/>
    </row>
    <row r="23561" spans="7:7" x14ac:dyDescent="0.2">
      <c r="G23561" s="12"/>
    </row>
    <row r="23562" spans="7:7" x14ac:dyDescent="0.2">
      <c r="G23562" s="12"/>
    </row>
    <row r="23563" spans="7:7" x14ac:dyDescent="0.2">
      <c r="G23563" s="12"/>
    </row>
    <row r="23564" spans="7:7" x14ac:dyDescent="0.2">
      <c r="G23564" s="12"/>
    </row>
    <row r="23565" spans="7:7" x14ac:dyDescent="0.2">
      <c r="G23565" s="12"/>
    </row>
    <row r="23566" spans="7:7" x14ac:dyDescent="0.2">
      <c r="G23566" s="12"/>
    </row>
    <row r="23567" spans="7:7" x14ac:dyDescent="0.2">
      <c r="G23567" s="12"/>
    </row>
    <row r="23568" spans="7:7" x14ac:dyDescent="0.2">
      <c r="G23568" s="12"/>
    </row>
    <row r="23569" spans="7:7" x14ac:dyDescent="0.2">
      <c r="G23569" s="12"/>
    </row>
    <row r="23570" spans="7:7" x14ac:dyDescent="0.2">
      <c r="G23570" s="12"/>
    </row>
    <row r="23571" spans="7:7" x14ac:dyDescent="0.2">
      <c r="G23571" s="12"/>
    </row>
    <row r="23572" spans="7:7" x14ac:dyDescent="0.2">
      <c r="G23572" s="12"/>
    </row>
    <row r="23573" spans="7:7" x14ac:dyDescent="0.2">
      <c r="G23573" s="12"/>
    </row>
    <row r="23574" spans="7:7" x14ac:dyDescent="0.2">
      <c r="G23574" s="12"/>
    </row>
    <row r="23575" spans="7:7" x14ac:dyDescent="0.2">
      <c r="G23575" s="12"/>
    </row>
    <row r="23576" spans="7:7" x14ac:dyDescent="0.2">
      <c r="G23576" s="12"/>
    </row>
    <row r="23577" spans="7:7" x14ac:dyDescent="0.2">
      <c r="G23577" s="12"/>
    </row>
    <row r="23578" spans="7:7" x14ac:dyDescent="0.2">
      <c r="G23578" s="12"/>
    </row>
    <row r="23579" spans="7:7" x14ac:dyDescent="0.2">
      <c r="G23579" s="12"/>
    </row>
    <row r="23580" spans="7:7" x14ac:dyDescent="0.2">
      <c r="G23580" s="12"/>
    </row>
    <row r="23581" spans="7:7" x14ac:dyDescent="0.2">
      <c r="G23581" s="12"/>
    </row>
    <row r="23582" spans="7:7" x14ac:dyDescent="0.2">
      <c r="G23582" s="12"/>
    </row>
    <row r="23583" spans="7:7" x14ac:dyDescent="0.2">
      <c r="G23583" s="12"/>
    </row>
    <row r="23584" spans="7:7" x14ac:dyDescent="0.2">
      <c r="G23584" s="12"/>
    </row>
    <row r="23585" spans="7:7" x14ac:dyDescent="0.2">
      <c r="G23585" s="12"/>
    </row>
    <row r="23586" spans="7:7" x14ac:dyDescent="0.2">
      <c r="G23586" s="12"/>
    </row>
    <row r="23587" spans="7:7" x14ac:dyDescent="0.2">
      <c r="G23587" s="12"/>
    </row>
    <row r="23588" spans="7:7" x14ac:dyDescent="0.2">
      <c r="G23588" s="12"/>
    </row>
    <row r="23589" spans="7:7" x14ac:dyDescent="0.2">
      <c r="G23589" s="12"/>
    </row>
    <row r="23590" spans="7:7" x14ac:dyDescent="0.2">
      <c r="G23590" s="12"/>
    </row>
    <row r="23591" spans="7:7" x14ac:dyDescent="0.2">
      <c r="G23591" s="12"/>
    </row>
    <row r="23592" spans="7:7" x14ac:dyDescent="0.2">
      <c r="G23592" s="12"/>
    </row>
    <row r="23593" spans="7:7" x14ac:dyDescent="0.2">
      <c r="G23593" s="12"/>
    </row>
    <row r="23594" spans="7:7" x14ac:dyDescent="0.2">
      <c r="G23594" s="12"/>
    </row>
    <row r="23595" spans="7:7" x14ac:dyDescent="0.2">
      <c r="G23595" s="12"/>
    </row>
    <row r="23596" spans="7:7" x14ac:dyDescent="0.2">
      <c r="G23596" s="12"/>
    </row>
    <row r="23597" spans="7:7" x14ac:dyDescent="0.2">
      <c r="G23597" s="12"/>
    </row>
    <row r="23598" spans="7:7" x14ac:dyDescent="0.2">
      <c r="G23598" s="12"/>
    </row>
    <row r="23599" spans="7:7" x14ac:dyDescent="0.2">
      <c r="G23599" s="12"/>
    </row>
    <row r="23600" spans="7:7" x14ac:dyDescent="0.2">
      <c r="G23600" s="12"/>
    </row>
    <row r="23601" spans="7:7" x14ac:dyDescent="0.2">
      <c r="G23601" s="12"/>
    </row>
    <row r="23602" spans="7:7" x14ac:dyDescent="0.2">
      <c r="G23602" s="12"/>
    </row>
    <row r="23603" spans="7:7" x14ac:dyDescent="0.2">
      <c r="G23603" s="12"/>
    </row>
    <row r="23604" spans="7:7" x14ac:dyDescent="0.2">
      <c r="G23604" s="12"/>
    </row>
    <row r="23605" spans="7:7" x14ac:dyDescent="0.2">
      <c r="G23605" s="12"/>
    </row>
    <row r="23606" spans="7:7" x14ac:dyDescent="0.2">
      <c r="G23606" s="12"/>
    </row>
    <row r="23607" spans="7:7" x14ac:dyDescent="0.2">
      <c r="G23607" s="12"/>
    </row>
    <row r="23608" spans="7:7" x14ac:dyDescent="0.2">
      <c r="G23608" s="12"/>
    </row>
    <row r="23609" spans="7:7" x14ac:dyDescent="0.2">
      <c r="G23609" s="12"/>
    </row>
    <row r="23610" spans="7:7" x14ac:dyDescent="0.2">
      <c r="G23610" s="12"/>
    </row>
    <row r="23611" spans="7:7" x14ac:dyDescent="0.2">
      <c r="G23611" s="12"/>
    </row>
    <row r="23612" spans="7:7" x14ac:dyDescent="0.2">
      <c r="G23612" s="12"/>
    </row>
    <row r="23613" spans="7:7" x14ac:dyDescent="0.2">
      <c r="G23613" s="12"/>
    </row>
    <row r="23614" spans="7:7" x14ac:dyDescent="0.2">
      <c r="G23614" s="12"/>
    </row>
    <row r="23615" spans="7:7" x14ac:dyDescent="0.2">
      <c r="G23615" s="12"/>
    </row>
    <row r="23616" spans="7:7" x14ac:dyDescent="0.2">
      <c r="G23616" s="12"/>
    </row>
    <row r="23617" spans="7:7" x14ac:dyDescent="0.2">
      <c r="G23617" s="12"/>
    </row>
    <row r="23618" spans="7:7" x14ac:dyDescent="0.2">
      <c r="G23618" s="12"/>
    </row>
    <row r="23619" spans="7:7" x14ac:dyDescent="0.2">
      <c r="G23619" s="12"/>
    </row>
    <row r="23620" spans="7:7" x14ac:dyDescent="0.2">
      <c r="G23620" s="12"/>
    </row>
    <row r="23621" spans="7:7" x14ac:dyDescent="0.2">
      <c r="G23621" s="12"/>
    </row>
    <row r="23622" spans="7:7" x14ac:dyDescent="0.2">
      <c r="G23622" s="12"/>
    </row>
    <row r="23623" spans="7:7" x14ac:dyDescent="0.2">
      <c r="G23623" s="12"/>
    </row>
    <row r="23624" spans="7:7" x14ac:dyDescent="0.2">
      <c r="G23624" s="12"/>
    </row>
    <row r="23625" spans="7:7" x14ac:dyDescent="0.2">
      <c r="G23625" s="12"/>
    </row>
    <row r="23626" spans="7:7" x14ac:dyDescent="0.2">
      <c r="G23626" s="12"/>
    </row>
    <row r="23627" spans="7:7" x14ac:dyDescent="0.2">
      <c r="G23627" s="12"/>
    </row>
    <row r="23628" spans="7:7" x14ac:dyDescent="0.2">
      <c r="G23628" s="12"/>
    </row>
    <row r="23629" spans="7:7" x14ac:dyDescent="0.2">
      <c r="G23629" s="12"/>
    </row>
    <row r="23630" spans="7:7" x14ac:dyDescent="0.2">
      <c r="G23630" s="12"/>
    </row>
    <row r="23631" spans="7:7" x14ac:dyDescent="0.2">
      <c r="G23631" s="12"/>
    </row>
    <row r="23632" spans="7:7" x14ac:dyDescent="0.2">
      <c r="G23632" s="12"/>
    </row>
    <row r="23633" spans="7:7" x14ac:dyDescent="0.2">
      <c r="G23633" s="12"/>
    </row>
    <row r="23634" spans="7:7" x14ac:dyDescent="0.2">
      <c r="G23634" s="12"/>
    </row>
    <row r="23635" spans="7:7" x14ac:dyDescent="0.2">
      <c r="G23635" s="12"/>
    </row>
    <row r="23636" spans="7:7" x14ac:dyDescent="0.2">
      <c r="G23636" s="12"/>
    </row>
    <row r="23637" spans="7:7" x14ac:dyDescent="0.2">
      <c r="G23637" s="12"/>
    </row>
    <row r="23638" spans="7:7" x14ac:dyDescent="0.2">
      <c r="G23638" s="12"/>
    </row>
    <row r="23639" spans="7:7" x14ac:dyDescent="0.2">
      <c r="G23639" s="12"/>
    </row>
    <row r="23640" spans="7:7" x14ac:dyDescent="0.2">
      <c r="G23640" s="12"/>
    </row>
    <row r="23641" spans="7:7" x14ac:dyDescent="0.2">
      <c r="G23641" s="12"/>
    </row>
    <row r="23642" spans="7:7" x14ac:dyDescent="0.2">
      <c r="G23642" s="12"/>
    </row>
    <row r="23643" spans="7:7" x14ac:dyDescent="0.2">
      <c r="G23643" s="12"/>
    </row>
    <row r="23644" spans="7:7" x14ac:dyDescent="0.2">
      <c r="G23644" s="12"/>
    </row>
    <row r="23645" spans="7:7" x14ac:dyDescent="0.2">
      <c r="G23645" s="12"/>
    </row>
    <row r="23646" spans="7:7" x14ac:dyDescent="0.2">
      <c r="G23646" s="12"/>
    </row>
    <row r="23647" spans="7:7" x14ac:dyDescent="0.2">
      <c r="G23647" s="12"/>
    </row>
    <row r="23648" spans="7:7" x14ac:dyDescent="0.2">
      <c r="G23648" s="12"/>
    </row>
    <row r="23649" spans="7:7" x14ac:dyDescent="0.2">
      <c r="G23649" s="12"/>
    </row>
    <row r="23650" spans="7:7" x14ac:dyDescent="0.2">
      <c r="G23650" s="12"/>
    </row>
    <row r="23651" spans="7:7" x14ac:dyDescent="0.2">
      <c r="G23651" s="12"/>
    </row>
    <row r="23652" spans="7:7" x14ac:dyDescent="0.2">
      <c r="G23652" s="12"/>
    </row>
    <row r="23653" spans="7:7" x14ac:dyDescent="0.2">
      <c r="G23653" s="12"/>
    </row>
    <row r="23654" spans="7:7" x14ac:dyDescent="0.2">
      <c r="G23654" s="12"/>
    </row>
    <row r="23655" spans="7:7" x14ac:dyDescent="0.2">
      <c r="G23655" s="12"/>
    </row>
    <row r="23656" spans="7:7" x14ac:dyDescent="0.2">
      <c r="G23656" s="12"/>
    </row>
    <row r="23657" spans="7:7" x14ac:dyDescent="0.2">
      <c r="G23657" s="12"/>
    </row>
    <row r="23658" spans="7:7" x14ac:dyDescent="0.2">
      <c r="G23658" s="12"/>
    </row>
    <row r="23659" spans="7:7" x14ac:dyDescent="0.2">
      <c r="G23659" s="12"/>
    </row>
    <row r="23660" spans="7:7" x14ac:dyDescent="0.2">
      <c r="G23660" s="12"/>
    </row>
    <row r="23661" spans="7:7" x14ac:dyDescent="0.2">
      <c r="G23661" s="12"/>
    </row>
    <row r="23662" spans="7:7" x14ac:dyDescent="0.2">
      <c r="G23662" s="12"/>
    </row>
    <row r="23663" spans="7:7" x14ac:dyDescent="0.2">
      <c r="G23663" s="12"/>
    </row>
    <row r="23664" spans="7:7" x14ac:dyDescent="0.2">
      <c r="G23664" s="12"/>
    </row>
    <row r="23665" spans="7:7" x14ac:dyDescent="0.2">
      <c r="G23665" s="12"/>
    </row>
    <row r="23666" spans="7:7" x14ac:dyDescent="0.2">
      <c r="G23666" s="12"/>
    </row>
    <row r="23667" spans="7:7" x14ac:dyDescent="0.2">
      <c r="G23667" s="12"/>
    </row>
    <row r="23668" spans="7:7" x14ac:dyDescent="0.2">
      <c r="G23668" s="12"/>
    </row>
    <row r="23669" spans="7:7" x14ac:dyDescent="0.2">
      <c r="G23669" s="12"/>
    </row>
    <row r="23670" spans="7:7" x14ac:dyDescent="0.2">
      <c r="G23670" s="12"/>
    </row>
    <row r="23671" spans="7:7" x14ac:dyDescent="0.2">
      <c r="G23671" s="12"/>
    </row>
    <row r="23672" spans="7:7" x14ac:dyDescent="0.2">
      <c r="G23672" s="12"/>
    </row>
    <row r="23673" spans="7:7" x14ac:dyDescent="0.2">
      <c r="G23673" s="12"/>
    </row>
    <row r="23674" spans="7:7" x14ac:dyDescent="0.2">
      <c r="G23674" s="12"/>
    </row>
    <row r="23675" spans="7:7" x14ac:dyDescent="0.2">
      <c r="G23675" s="12"/>
    </row>
    <row r="23676" spans="7:7" x14ac:dyDescent="0.2">
      <c r="G23676" s="12"/>
    </row>
    <row r="23677" spans="7:7" x14ac:dyDescent="0.2">
      <c r="G23677" s="12"/>
    </row>
    <row r="23678" spans="7:7" x14ac:dyDescent="0.2">
      <c r="G23678" s="12"/>
    </row>
    <row r="23679" spans="7:7" x14ac:dyDescent="0.2">
      <c r="G23679" s="12"/>
    </row>
    <row r="23680" spans="7:7" x14ac:dyDescent="0.2">
      <c r="G23680" s="12"/>
    </row>
    <row r="23681" spans="7:7" x14ac:dyDescent="0.2">
      <c r="G23681" s="12"/>
    </row>
    <row r="23682" spans="7:7" x14ac:dyDescent="0.2">
      <c r="G23682" s="12"/>
    </row>
    <row r="23683" spans="7:7" x14ac:dyDescent="0.2">
      <c r="G23683" s="12"/>
    </row>
    <row r="23684" spans="7:7" x14ac:dyDescent="0.2">
      <c r="G23684" s="12"/>
    </row>
    <row r="23685" spans="7:7" x14ac:dyDescent="0.2">
      <c r="G23685" s="12"/>
    </row>
    <row r="23686" spans="7:7" x14ac:dyDescent="0.2">
      <c r="G23686" s="12"/>
    </row>
    <row r="23687" spans="7:7" x14ac:dyDescent="0.2">
      <c r="G23687" s="12"/>
    </row>
    <row r="23688" spans="7:7" x14ac:dyDescent="0.2">
      <c r="G23688" s="12"/>
    </row>
    <row r="23689" spans="7:7" x14ac:dyDescent="0.2">
      <c r="G23689" s="12"/>
    </row>
    <row r="23690" spans="7:7" x14ac:dyDescent="0.2">
      <c r="G23690" s="12"/>
    </row>
    <row r="23691" spans="7:7" x14ac:dyDescent="0.2">
      <c r="G23691" s="12"/>
    </row>
    <row r="23692" spans="7:7" x14ac:dyDescent="0.2">
      <c r="G23692" s="12"/>
    </row>
    <row r="23693" spans="7:7" x14ac:dyDescent="0.2">
      <c r="G23693" s="12"/>
    </row>
    <row r="23694" spans="7:7" x14ac:dyDescent="0.2">
      <c r="G23694" s="12"/>
    </row>
    <row r="23695" spans="7:7" x14ac:dyDescent="0.2">
      <c r="G23695" s="12"/>
    </row>
    <row r="23696" spans="7:7" x14ac:dyDescent="0.2">
      <c r="G23696" s="12"/>
    </row>
    <row r="23697" spans="7:7" x14ac:dyDescent="0.2">
      <c r="G23697" s="12"/>
    </row>
    <row r="23698" spans="7:7" x14ac:dyDescent="0.2">
      <c r="G23698" s="12"/>
    </row>
    <row r="23699" spans="7:7" x14ac:dyDescent="0.2">
      <c r="G23699" s="12"/>
    </row>
    <row r="23700" spans="7:7" x14ac:dyDescent="0.2">
      <c r="G23700" s="12"/>
    </row>
    <row r="23701" spans="7:7" x14ac:dyDescent="0.2">
      <c r="G23701" s="12"/>
    </row>
    <row r="23702" spans="7:7" x14ac:dyDescent="0.2">
      <c r="G23702" s="12"/>
    </row>
    <row r="23703" spans="7:7" x14ac:dyDescent="0.2">
      <c r="G23703" s="12"/>
    </row>
    <row r="23704" spans="7:7" x14ac:dyDescent="0.2">
      <c r="G23704" s="12"/>
    </row>
    <row r="23705" spans="7:7" x14ac:dyDescent="0.2">
      <c r="G23705" s="12"/>
    </row>
    <row r="23706" spans="7:7" x14ac:dyDescent="0.2">
      <c r="G23706" s="12"/>
    </row>
    <row r="23707" spans="7:7" x14ac:dyDescent="0.2">
      <c r="G23707" s="12"/>
    </row>
    <row r="23708" spans="7:7" x14ac:dyDescent="0.2">
      <c r="G23708" s="12"/>
    </row>
    <row r="23709" spans="7:7" x14ac:dyDescent="0.2">
      <c r="G23709" s="12"/>
    </row>
    <row r="23710" spans="7:7" x14ac:dyDescent="0.2">
      <c r="G23710" s="12"/>
    </row>
    <row r="23711" spans="7:7" x14ac:dyDescent="0.2">
      <c r="G23711" s="12"/>
    </row>
    <row r="23712" spans="7:7" x14ac:dyDescent="0.2">
      <c r="G23712" s="12"/>
    </row>
    <row r="23713" spans="7:7" x14ac:dyDescent="0.2">
      <c r="G23713" s="12"/>
    </row>
    <row r="23714" spans="7:7" x14ac:dyDescent="0.2">
      <c r="G23714" s="12"/>
    </row>
    <row r="23715" spans="7:7" x14ac:dyDescent="0.2">
      <c r="G23715" s="12"/>
    </row>
    <row r="23716" spans="7:7" x14ac:dyDescent="0.2">
      <c r="G23716" s="12"/>
    </row>
    <row r="23717" spans="7:7" x14ac:dyDescent="0.2">
      <c r="G23717" s="12"/>
    </row>
    <row r="23718" spans="7:7" x14ac:dyDescent="0.2">
      <c r="G23718" s="12"/>
    </row>
    <row r="23719" spans="7:7" x14ac:dyDescent="0.2">
      <c r="G23719" s="12"/>
    </row>
    <row r="23720" spans="7:7" x14ac:dyDescent="0.2">
      <c r="G23720" s="12"/>
    </row>
    <row r="23721" spans="7:7" x14ac:dyDescent="0.2">
      <c r="G23721" s="12"/>
    </row>
    <row r="23722" spans="7:7" x14ac:dyDescent="0.2">
      <c r="G23722" s="12"/>
    </row>
    <row r="23723" spans="7:7" x14ac:dyDescent="0.2">
      <c r="G23723" s="12"/>
    </row>
    <row r="23724" spans="7:7" x14ac:dyDescent="0.2">
      <c r="G23724" s="12"/>
    </row>
    <row r="23725" spans="7:7" x14ac:dyDescent="0.2">
      <c r="G23725" s="12"/>
    </row>
    <row r="23726" spans="7:7" x14ac:dyDescent="0.2">
      <c r="G23726" s="12"/>
    </row>
    <row r="23727" spans="7:7" x14ac:dyDescent="0.2">
      <c r="G23727" s="12"/>
    </row>
    <row r="23728" spans="7:7" x14ac:dyDescent="0.2">
      <c r="G23728" s="12"/>
    </row>
    <row r="23729" spans="7:7" x14ac:dyDescent="0.2">
      <c r="G23729" s="12"/>
    </row>
    <row r="23730" spans="7:7" x14ac:dyDescent="0.2">
      <c r="G23730" s="12"/>
    </row>
    <row r="23731" spans="7:7" x14ac:dyDescent="0.2">
      <c r="G23731" s="12"/>
    </row>
    <row r="23732" spans="7:7" x14ac:dyDescent="0.2">
      <c r="G23732" s="12"/>
    </row>
    <row r="23733" spans="7:7" x14ac:dyDescent="0.2">
      <c r="G23733" s="12"/>
    </row>
    <row r="23734" spans="7:7" x14ac:dyDescent="0.2">
      <c r="G23734" s="12"/>
    </row>
    <row r="23735" spans="7:7" x14ac:dyDescent="0.2">
      <c r="G23735" s="12"/>
    </row>
    <row r="23736" spans="7:7" x14ac:dyDescent="0.2">
      <c r="G23736" s="12"/>
    </row>
    <row r="23737" spans="7:7" x14ac:dyDescent="0.2">
      <c r="G23737" s="12"/>
    </row>
    <row r="23738" spans="7:7" x14ac:dyDescent="0.2">
      <c r="G23738" s="12"/>
    </row>
    <row r="23739" spans="7:7" x14ac:dyDescent="0.2">
      <c r="G23739" s="12"/>
    </row>
    <row r="23740" spans="7:7" x14ac:dyDescent="0.2">
      <c r="G23740" s="12"/>
    </row>
    <row r="23741" spans="7:7" x14ac:dyDescent="0.2">
      <c r="G23741" s="12"/>
    </row>
    <row r="23742" spans="7:7" x14ac:dyDescent="0.2">
      <c r="G23742" s="12"/>
    </row>
    <row r="23743" spans="7:7" x14ac:dyDescent="0.2">
      <c r="G23743" s="12"/>
    </row>
    <row r="23744" spans="7:7" x14ac:dyDescent="0.2">
      <c r="G23744" s="12"/>
    </row>
    <row r="23745" spans="7:7" x14ac:dyDescent="0.2">
      <c r="G23745" s="12"/>
    </row>
    <row r="23746" spans="7:7" x14ac:dyDescent="0.2">
      <c r="G23746" s="12"/>
    </row>
    <row r="23747" spans="7:7" x14ac:dyDescent="0.2">
      <c r="G23747" s="12"/>
    </row>
    <row r="23748" spans="7:7" x14ac:dyDescent="0.2">
      <c r="G23748" s="12"/>
    </row>
    <row r="23749" spans="7:7" x14ac:dyDescent="0.2">
      <c r="G23749" s="12"/>
    </row>
    <row r="23750" spans="7:7" x14ac:dyDescent="0.2">
      <c r="G23750" s="12"/>
    </row>
    <row r="23751" spans="7:7" x14ac:dyDescent="0.2">
      <c r="G23751" s="12"/>
    </row>
    <row r="23752" spans="7:7" x14ac:dyDescent="0.2">
      <c r="G23752" s="12"/>
    </row>
    <row r="23753" spans="7:7" x14ac:dyDescent="0.2">
      <c r="G23753" s="12"/>
    </row>
    <row r="23754" spans="7:7" x14ac:dyDescent="0.2">
      <c r="G23754" s="12"/>
    </row>
    <row r="23755" spans="7:7" x14ac:dyDescent="0.2">
      <c r="G23755" s="12"/>
    </row>
    <row r="23756" spans="7:7" x14ac:dyDescent="0.2">
      <c r="G23756" s="12"/>
    </row>
    <row r="23757" spans="7:7" x14ac:dyDescent="0.2">
      <c r="G23757" s="12"/>
    </row>
    <row r="23758" spans="7:7" x14ac:dyDescent="0.2">
      <c r="G23758" s="12"/>
    </row>
    <row r="23759" spans="7:7" x14ac:dyDescent="0.2">
      <c r="G23759" s="12"/>
    </row>
    <row r="23760" spans="7:7" x14ac:dyDescent="0.2">
      <c r="G23760" s="12"/>
    </row>
    <row r="23761" spans="7:7" x14ac:dyDescent="0.2">
      <c r="G23761" s="12"/>
    </row>
    <row r="23762" spans="7:7" x14ac:dyDescent="0.2">
      <c r="G23762" s="12"/>
    </row>
    <row r="23763" spans="7:7" x14ac:dyDescent="0.2">
      <c r="G23763" s="12"/>
    </row>
    <row r="23764" spans="7:7" x14ac:dyDescent="0.2">
      <c r="G23764" s="12"/>
    </row>
    <row r="23765" spans="7:7" x14ac:dyDescent="0.2">
      <c r="G23765" s="12"/>
    </row>
    <row r="23766" spans="7:7" x14ac:dyDescent="0.2">
      <c r="G23766" s="12"/>
    </row>
    <row r="23767" spans="7:7" x14ac:dyDescent="0.2">
      <c r="G23767" s="12"/>
    </row>
    <row r="23768" spans="7:7" x14ac:dyDescent="0.2">
      <c r="G23768" s="12"/>
    </row>
    <row r="23769" spans="7:7" x14ac:dyDescent="0.2">
      <c r="G23769" s="12"/>
    </row>
    <row r="23770" spans="7:7" x14ac:dyDescent="0.2">
      <c r="G23770" s="12"/>
    </row>
    <row r="23771" spans="7:7" x14ac:dyDescent="0.2">
      <c r="G23771" s="12"/>
    </row>
    <row r="23772" spans="7:7" x14ac:dyDescent="0.2">
      <c r="G23772" s="12"/>
    </row>
    <row r="23773" spans="7:7" x14ac:dyDescent="0.2">
      <c r="G23773" s="12"/>
    </row>
    <row r="23774" spans="7:7" x14ac:dyDescent="0.2">
      <c r="G23774" s="12"/>
    </row>
    <row r="23775" spans="7:7" x14ac:dyDescent="0.2">
      <c r="G23775" s="12"/>
    </row>
    <row r="23776" spans="7:7" x14ac:dyDescent="0.2">
      <c r="G23776" s="12"/>
    </row>
    <row r="23777" spans="7:7" x14ac:dyDescent="0.2">
      <c r="G23777" s="12"/>
    </row>
    <row r="23778" spans="7:7" x14ac:dyDescent="0.2">
      <c r="G23778" s="12"/>
    </row>
    <row r="23779" spans="7:7" x14ac:dyDescent="0.2">
      <c r="G23779" s="12"/>
    </row>
    <row r="23780" spans="7:7" x14ac:dyDescent="0.2">
      <c r="G23780" s="12"/>
    </row>
    <row r="23781" spans="7:7" x14ac:dyDescent="0.2">
      <c r="G23781" s="12"/>
    </row>
    <row r="23782" spans="7:7" x14ac:dyDescent="0.2">
      <c r="G23782" s="12"/>
    </row>
    <row r="23783" spans="7:7" x14ac:dyDescent="0.2">
      <c r="G23783" s="12"/>
    </row>
    <row r="23784" spans="7:7" x14ac:dyDescent="0.2">
      <c r="G23784" s="12"/>
    </row>
    <row r="23785" spans="7:7" x14ac:dyDescent="0.2">
      <c r="G23785" s="12"/>
    </row>
    <row r="23786" spans="7:7" x14ac:dyDescent="0.2">
      <c r="G23786" s="12"/>
    </row>
    <row r="23787" spans="7:7" x14ac:dyDescent="0.2">
      <c r="G23787" s="12"/>
    </row>
    <row r="23788" spans="7:7" x14ac:dyDescent="0.2">
      <c r="G23788" s="12"/>
    </row>
    <row r="23789" spans="7:7" x14ac:dyDescent="0.2">
      <c r="G23789" s="12"/>
    </row>
    <row r="23790" spans="7:7" x14ac:dyDescent="0.2">
      <c r="G23790" s="12"/>
    </row>
    <row r="23791" spans="7:7" x14ac:dyDescent="0.2">
      <c r="G23791" s="12"/>
    </row>
    <row r="23792" spans="7:7" x14ac:dyDescent="0.2">
      <c r="G23792" s="12"/>
    </row>
    <row r="23793" spans="7:7" x14ac:dyDescent="0.2">
      <c r="G23793" s="12"/>
    </row>
    <row r="23794" spans="7:7" x14ac:dyDescent="0.2">
      <c r="G23794" s="12"/>
    </row>
    <row r="23795" spans="7:7" x14ac:dyDescent="0.2">
      <c r="G23795" s="12"/>
    </row>
    <row r="23796" spans="7:7" x14ac:dyDescent="0.2">
      <c r="G23796" s="12"/>
    </row>
    <row r="23797" spans="7:7" x14ac:dyDescent="0.2">
      <c r="G23797" s="12"/>
    </row>
    <row r="23798" spans="7:7" x14ac:dyDescent="0.2">
      <c r="G23798" s="12"/>
    </row>
    <row r="23799" spans="7:7" x14ac:dyDescent="0.2">
      <c r="G23799" s="12"/>
    </row>
    <row r="23800" spans="7:7" x14ac:dyDescent="0.2">
      <c r="G23800" s="12"/>
    </row>
    <row r="23801" spans="7:7" x14ac:dyDescent="0.2">
      <c r="G23801" s="12"/>
    </row>
    <row r="23802" spans="7:7" x14ac:dyDescent="0.2">
      <c r="G23802" s="12"/>
    </row>
    <row r="23803" spans="7:7" x14ac:dyDescent="0.2">
      <c r="G23803" s="12"/>
    </row>
    <row r="23804" spans="7:7" x14ac:dyDescent="0.2">
      <c r="G23804" s="12"/>
    </row>
    <row r="23805" spans="7:7" x14ac:dyDescent="0.2">
      <c r="G23805" s="12"/>
    </row>
    <row r="23806" spans="7:7" x14ac:dyDescent="0.2">
      <c r="G23806" s="12"/>
    </row>
    <row r="23807" spans="7:7" x14ac:dyDescent="0.2">
      <c r="G23807" s="12"/>
    </row>
    <row r="23808" spans="7:7" x14ac:dyDescent="0.2">
      <c r="G23808" s="12"/>
    </row>
    <row r="23809" spans="7:7" x14ac:dyDescent="0.2">
      <c r="G23809" s="12"/>
    </row>
    <row r="23810" spans="7:7" x14ac:dyDescent="0.2">
      <c r="G23810" s="12"/>
    </row>
    <row r="23811" spans="7:7" x14ac:dyDescent="0.2">
      <c r="G23811" s="12"/>
    </row>
    <row r="23812" spans="7:7" x14ac:dyDescent="0.2">
      <c r="G23812" s="12"/>
    </row>
    <row r="23813" spans="7:7" x14ac:dyDescent="0.2">
      <c r="G23813" s="12"/>
    </row>
    <row r="23814" spans="7:7" x14ac:dyDescent="0.2">
      <c r="G23814" s="12"/>
    </row>
    <row r="23815" spans="7:7" x14ac:dyDescent="0.2">
      <c r="G23815" s="12"/>
    </row>
    <row r="23816" spans="7:7" x14ac:dyDescent="0.2">
      <c r="G23816" s="12"/>
    </row>
    <row r="23817" spans="7:7" x14ac:dyDescent="0.2">
      <c r="G23817" s="12"/>
    </row>
    <row r="23818" spans="7:7" x14ac:dyDescent="0.2">
      <c r="G23818" s="12"/>
    </row>
    <row r="23819" spans="7:7" x14ac:dyDescent="0.2">
      <c r="G23819" s="12"/>
    </row>
    <row r="23820" spans="7:7" x14ac:dyDescent="0.2">
      <c r="G23820" s="12"/>
    </row>
    <row r="23821" spans="7:7" x14ac:dyDescent="0.2">
      <c r="G23821" s="12"/>
    </row>
    <row r="23822" spans="7:7" x14ac:dyDescent="0.2">
      <c r="G23822" s="12"/>
    </row>
    <row r="23823" spans="7:7" x14ac:dyDescent="0.2">
      <c r="G23823" s="12"/>
    </row>
    <row r="23824" spans="7:7" x14ac:dyDescent="0.2">
      <c r="G23824" s="12"/>
    </row>
    <row r="23825" spans="7:7" x14ac:dyDescent="0.2">
      <c r="G23825" s="12"/>
    </row>
    <row r="23826" spans="7:7" x14ac:dyDescent="0.2">
      <c r="G23826" s="12"/>
    </row>
    <row r="23827" spans="7:7" x14ac:dyDescent="0.2">
      <c r="G23827" s="12"/>
    </row>
    <row r="23828" spans="7:7" x14ac:dyDescent="0.2">
      <c r="G23828" s="12"/>
    </row>
    <row r="23829" spans="7:7" x14ac:dyDescent="0.2">
      <c r="G23829" s="12"/>
    </row>
    <row r="23830" spans="7:7" x14ac:dyDescent="0.2">
      <c r="G23830" s="12"/>
    </row>
    <row r="23831" spans="7:7" x14ac:dyDescent="0.2">
      <c r="G23831" s="12"/>
    </row>
    <row r="23832" spans="7:7" x14ac:dyDescent="0.2">
      <c r="G23832" s="12"/>
    </row>
    <row r="23833" spans="7:7" x14ac:dyDescent="0.2">
      <c r="G23833" s="12"/>
    </row>
    <row r="23834" spans="7:7" x14ac:dyDescent="0.2">
      <c r="G23834" s="12"/>
    </row>
    <row r="23835" spans="7:7" x14ac:dyDescent="0.2">
      <c r="G23835" s="12"/>
    </row>
    <row r="23836" spans="7:7" x14ac:dyDescent="0.2">
      <c r="G23836" s="12"/>
    </row>
    <row r="23837" spans="7:7" x14ac:dyDescent="0.2">
      <c r="G23837" s="12"/>
    </row>
    <row r="23838" spans="7:7" x14ac:dyDescent="0.2">
      <c r="G23838" s="12"/>
    </row>
    <row r="23839" spans="7:7" x14ac:dyDescent="0.2">
      <c r="G23839" s="12"/>
    </row>
    <row r="23840" spans="7:7" x14ac:dyDescent="0.2">
      <c r="G23840" s="12"/>
    </row>
    <row r="23841" spans="7:7" x14ac:dyDescent="0.2">
      <c r="G23841" s="12"/>
    </row>
    <row r="23842" spans="7:7" x14ac:dyDescent="0.2">
      <c r="G23842" s="12"/>
    </row>
    <row r="23843" spans="7:7" x14ac:dyDescent="0.2">
      <c r="G23843" s="12"/>
    </row>
    <row r="23844" spans="7:7" x14ac:dyDescent="0.2">
      <c r="G23844" s="12"/>
    </row>
    <row r="23845" spans="7:7" x14ac:dyDescent="0.2">
      <c r="G23845" s="12"/>
    </row>
    <row r="23846" spans="7:7" x14ac:dyDescent="0.2">
      <c r="G23846" s="12"/>
    </row>
    <row r="23847" spans="7:7" x14ac:dyDescent="0.2">
      <c r="G23847" s="12"/>
    </row>
    <row r="23848" spans="7:7" x14ac:dyDescent="0.2">
      <c r="G23848" s="12"/>
    </row>
    <row r="23849" spans="7:7" x14ac:dyDescent="0.2">
      <c r="G23849" s="12"/>
    </row>
    <row r="23850" spans="7:7" x14ac:dyDescent="0.2">
      <c r="G23850" s="12"/>
    </row>
    <row r="23851" spans="7:7" x14ac:dyDescent="0.2">
      <c r="G23851" s="12"/>
    </row>
    <row r="23852" spans="7:7" x14ac:dyDescent="0.2">
      <c r="G23852" s="12"/>
    </row>
    <row r="23853" spans="7:7" x14ac:dyDescent="0.2">
      <c r="G23853" s="12"/>
    </row>
    <row r="23854" spans="7:7" x14ac:dyDescent="0.2">
      <c r="G23854" s="12"/>
    </row>
    <row r="23855" spans="7:7" x14ac:dyDescent="0.2">
      <c r="G23855" s="12"/>
    </row>
    <row r="23856" spans="7:7" x14ac:dyDescent="0.2">
      <c r="G23856" s="12"/>
    </row>
    <row r="23857" spans="7:7" x14ac:dyDescent="0.2">
      <c r="G23857" s="12"/>
    </row>
    <row r="23858" spans="7:7" x14ac:dyDescent="0.2">
      <c r="G23858" s="12"/>
    </row>
    <row r="23859" spans="7:7" x14ac:dyDescent="0.2">
      <c r="G23859" s="12"/>
    </row>
    <row r="23860" spans="7:7" x14ac:dyDescent="0.2">
      <c r="G23860" s="12"/>
    </row>
    <row r="23861" spans="7:7" x14ac:dyDescent="0.2">
      <c r="G23861" s="12"/>
    </row>
    <row r="23862" spans="7:7" x14ac:dyDescent="0.2">
      <c r="G23862" s="12"/>
    </row>
    <row r="23863" spans="7:7" x14ac:dyDescent="0.2">
      <c r="G23863" s="12"/>
    </row>
    <row r="23864" spans="7:7" x14ac:dyDescent="0.2">
      <c r="G23864" s="12"/>
    </row>
    <row r="23865" spans="7:7" x14ac:dyDescent="0.2">
      <c r="G23865" s="12"/>
    </row>
    <row r="23866" spans="7:7" x14ac:dyDescent="0.2">
      <c r="G23866" s="12"/>
    </row>
    <row r="23867" spans="7:7" x14ac:dyDescent="0.2">
      <c r="G23867" s="12"/>
    </row>
    <row r="23868" spans="7:7" x14ac:dyDescent="0.2">
      <c r="G23868" s="12"/>
    </row>
    <row r="23869" spans="7:7" x14ac:dyDescent="0.2">
      <c r="G23869" s="12"/>
    </row>
    <row r="23870" spans="7:7" x14ac:dyDescent="0.2">
      <c r="G23870" s="12"/>
    </row>
    <row r="23871" spans="7:7" x14ac:dyDescent="0.2">
      <c r="G23871" s="12"/>
    </row>
    <row r="23872" spans="7:7" x14ac:dyDescent="0.2">
      <c r="G23872" s="12"/>
    </row>
    <row r="23873" spans="7:7" x14ac:dyDescent="0.2">
      <c r="G23873" s="12"/>
    </row>
    <row r="23874" spans="7:7" x14ac:dyDescent="0.2">
      <c r="G23874" s="12"/>
    </row>
    <row r="23875" spans="7:7" x14ac:dyDescent="0.2">
      <c r="G23875" s="12"/>
    </row>
    <row r="23876" spans="7:7" x14ac:dyDescent="0.2">
      <c r="G23876" s="12"/>
    </row>
    <row r="23877" spans="7:7" x14ac:dyDescent="0.2">
      <c r="G23877" s="12"/>
    </row>
    <row r="23878" spans="7:7" x14ac:dyDescent="0.2">
      <c r="G23878" s="12"/>
    </row>
    <row r="23879" spans="7:7" x14ac:dyDescent="0.2">
      <c r="G23879" s="12"/>
    </row>
    <row r="23880" spans="7:7" x14ac:dyDescent="0.2">
      <c r="G23880" s="12"/>
    </row>
    <row r="23881" spans="7:7" x14ac:dyDescent="0.2">
      <c r="G23881" s="12"/>
    </row>
    <row r="23882" spans="7:7" x14ac:dyDescent="0.2">
      <c r="G23882" s="12"/>
    </row>
    <row r="23883" spans="7:7" x14ac:dyDescent="0.2">
      <c r="G23883" s="12"/>
    </row>
    <row r="23884" spans="7:7" x14ac:dyDescent="0.2">
      <c r="G23884" s="12"/>
    </row>
    <row r="23885" spans="7:7" x14ac:dyDescent="0.2">
      <c r="G23885" s="12"/>
    </row>
    <row r="23886" spans="7:7" x14ac:dyDescent="0.2">
      <c r="G23886" s="12"/>
    </row>
    <row r="23887" spans="7:7" x14ac:dyDescent="0.2">
      <c r="G23887" s="12"/>
    </row>
    <row r="23888" spans="7:7" x14ac:dyDescent="0.2">
      <c r="G23888" s="12"/>
    </row>
    <row r="23889" spans="7:7" x14ac:dyDescent="0.2">
      <c r="G23889" s="12"/>
    </row>
    <row r="23890" spans="7:7" x14ac:dyDescent="0.2">
      <c r="G23890" s="12"/>
    </row>
    <row r="23891" spans="7:7" x14ac:dyDescent="0.2">
      <c r="G23891" s="12"/>
    </row>
    <row r="23892" spans="7:7" x14ac:dyDescent="0.2">
      <c r="G23892" s="12"/>
    </row>
    <row r="23893" spans="7:7" x14ac:dyDescent="0.2">
      <c r="G23893" s="12"/>
    </row>
    <row r="23894" spans="7:7" x14ac:dyDescent="0.2">
      <c r="G23894" s="12"/>
    </row>
    <row r="23895" spans="7:7" x14ac:dyDescent="0.2">
      <c r="G23895" s="12"/>
    </row>
    <row r="23896" spans="7:7" x14ac:dyDescent="0.2">
      <c r="G23896" s="12"/>
    </row>
    <row r="23897" spans="7:7" x14ac:dyDescent="0.2">
      <c r="G23897" s="12"/>
    </row>
    <row r="23898" spans="7:7" x14ac:dyDescent="0.2">
      <c r="G23898" s="12"/>
    </row>
    <row r="23899" spans="7:7" x14ac:dyDescent="0.2">
      <c r="G23899" s="12"/>
    </row>
    <row r="23900" spans="7:7" x14ac:dyDescent="0.2">
      <c r="G23900" s="12"/>
    </row>
    <row r="23901" spans="7:7" x14ac:dyDescent="0.2">
      <c r="G23901" s="12"/>
    </row>
    <row r="23902" spans="7:7" x14ac:dyDescent="0.2">
      <c r="G23902" s="12"/>
    </row>
    <row r="23903" spans="7:7" x14ac:dyDescent="0.2">
      <c r="G23903" s="12"/>
    </row>
    <row r="23904" spans="7:7" x14ac:dyDescent="0.2">
      <c r="G23904" s="12"/>
    </row>
    <row r="23905" spans="7:7" x14ac:dyDescent="0.2">
      <c r="G23905" s="12"/>
    </row>
    <row r="23906" spans="7:7" x14ac:dyDescent="0.2">
      <c r="G23906" s="12"/>
    </row>
    <row r="23907" spans="7:7" x14ac:dyDescent="0.2">
      <c r="G23907" s="12"/>
    </row>
    <row r="23908" spans="7:7" x14ac:dyDescent="0.2">
      <c r="G23908" s="12"/>
    </row>
    <row r="23909" spans="7:7" x14ac:dyDescent="0.2">
      <c r="G23909" s="12"/>
    </row>
    <row r="23910" spans="7:7" x14ac:dyDescent="0.2">
      <c r="G23910" s="12"/>
    </row>
    <row r="23911" spans="7:7" x14ac:dyDescent="0.2">
      <c r="G23911" s="12"/>
    </row>
    <row r="23912" spans="7:7" x14ac:dyDescent="0.2">
      <c r="G23912" s="12"/>
    </row>
    <row r="23913" spans="7:7" x14ac:dyDescent="0.2">
      <c r="G23913" s="12"/>
    </row>
    <row r="23914" spans="7:7" x14ac:dyDescent="0.2">
      <c r="G23914" s="12"/>
    </row>
    <row r="23915" spans="7:7" x14ac:dyDescent="0.2">
      <c r="G23915" s="12"/>
    </row>
    <row r="23916" spans="7:7" x14ac:dyDescent="0.2">
      <c r="G23916" s="12"/>
    </row>
    <row r="23917" spans="7:7" x14ac:dyDescent="0.2">
      <c r="G23917" s="12"/>
    </row>
    <row r="23918" spans="7:7" x14ac:dyDescent="0.2">
      <c r="G23918" s="12"/>
    </row>
    <row r="23919" spans="7:7" x14ac:dyDescent="0.2">
      <c r="G23919" s="12"/>
    </row>
    <row r="23920" spans="7:7" x14ac:dyDescent="0.2">
      <c r="G23920" s="12"/>
    </row>
    <row r="23921" spans="7:7" x14ac:dyDescent="0.2">
      <c r="G23921" s="12"/>
    </row>
    <row r="23922" spans="7:7" x14ac:dyDescent="0.2">
      <c r="G23922" s="12"/>
    </row>
    <row r="23923" spans="7:7" x14ac:dyDescent="0.2">
      <c r="G23923" s="12"/>
    </row>
    <row r="23924" spans="7:7" x14ac:dyDescent="0.2">
      <c r="G23924" s="12"/>
    </row>
    <row r="23925" spans="7:7" x14ac:dyDescent="0.2">
      <c r="G23925" s="12"/>
    </row>
    <row r="23926" spans="7:7" x14ac:dyDescent="0.2">
      <c r="G23926" s="12"/>
    </row>
    <row r="23927" spans="7:7" x14ac:dyDescent="0.2">
      <c r="G23927" s="12"/>
    </row>
    <row r="23928" spans="7:7" x14ac:dyDescent="0.2">
      <c r="G23928" s="12"/>
    </row>
    <row r="23929" spans="7:7" x14ac:dyDescent="0.2">
      <c r="G23929" s="12"/>
    </row>
    <row r="23930" spans="7:7" x14ac:dyDescent="0.2">
      <c r="G23930" s="12"/>
    </row>
    <row r="23931" spans="7:7" x14ac:dyDescent="0.2">
      <c r="G23931" s="12"/>
    </row>
    <row r="23932" spans="7:7" x14ac:dyDescent="0.2">
      <c r="G23932" s="12"/>
    </row>
    <row r="23933" spans="7:7" x14ac:dyDescent="0.2">
      <c r="G23933" s="12"/>
    </row>
    <row r="23934" spans="7:7" x14ac:dyDescent="0.2">
      <c r="G23934" s="12"/>
    </row>
    <row r="23935" spans="7:7" x14ac:dyDescent="0.2">
      <c r="G23935" s="12"/>
    </row>
    <row r="23936" spans="7:7" x14ac:dyDescent="0.2">
      <c r="G23936" s="12"/>
    </row>
    <row r="23937" spans="7:7" x14ac:dyDescent="0.2">
      <c r="G23937" s="12"/>
    </row>
    <row r="23938" spans="7:7" x14ac:dyDescent="0.2">
      <c r="G23938" s="12"/>
    </row>
    <row r="23939" spans="7:7" x14ac:dyDescent="0.2">
      <c r="G23939" s="12"/>
    </row>
    <row r="23940" spans="7:7" x14ac:dyDescent="0.2">
      <c r="G23940" s="12"/>
    </row>
    <row r="23941" spans="7:7" x14ac:dyDescent="0.2">
      <c r="G23941" s="12"/>
    </row>
    <row r="23942" spans="7:7" x14ac:dyDescent="0.2">
      <c r="G23942" s="12"/>
    </row>
    <row r="23943" spans="7:7" x14ac:dyDescent="0.2">
      <c r="G23943" s="12"/>
    </row>
    <row r="23944" spans="7:7" x14ac:dyDescent="0.2">
      <c r="G23944" s="12"/>
    </row>
    <row r="23945" spans="7:7" x14ac:dyDescent="0.2">
      <c r="G23945" s="12"/>
    </row>
    <row r="23946" spans="7:7" x14ac:dyDescent="0.2">
      <c r="G23946" s="12"/>
    </row>
    <row r="23947" spans="7:7" x14ac:dyDescent="0.2">
      <c r="G23947" s="12"/>
    </row>
    <row r="23948" spans="7:7" x14ac:dyDescent="0.2">
      <c r="G23948" s="12"/>
    </row>
    <row r="23949" spans="7:7" x14ac:dyDescent="0.2">
      <c r="G23949" s="12"/>
    </row>
    <row r="23950" spans="7:7" x14ac:dyDescent="0.2">
      <c r="G23950" s="12"/>
    </row>
    <row r="23951" spans="7:7" x14ac:dyDescent="0.2">
      <c r="G23951" s="12"/>
    </row>
    <row r="23952" spans="7:7" x14ac:dyDescent="0.2">
      <c r="G23952" s="12"/>
    </row>
    <row r="23953" spans="7:7" x14ac:dyDescent="0.2">
      <c r="G23953" s="12"/>
    </row>
    <row r="23954" spans="7:7" x14ac:dyDescent="0.2">
      <c r="G23954" s="12"/>
    </row>
    <row r="23955" spans="7:7" x14ac:dyDescent="0.2">
      <c r="G23955" s="12"/>
    </row>
    <row r="23956" spans="7:7" x14ac:dyDescent="0.2">
      <c r="G23956" s="12"/>
    </row>
    <row r="23957" spans="7:7" x14ac:dyDescent="0.2">
      <c r="G23957" s="12"/>
    </row>
    <row r="23958" spans="7:7" x14ac:dyDescent="0.2">
      <c r="G23958" s="12"/>
    </row>
    <row r="23959" spans="7:7" x14ac:dyDescent="0.2">
      <c r="G23959" s="12"/>
    </row>
    <row r="23960" spans="7:7" x14ac:dyDescent="0.2">
      <c r="G23960" s="12"/>
    </row>
    <row r="23961" spans="7:7" x14ac:dyDescent="0.2">
      <c r="G23961" s="12"/>
    </row>
    <row r="23962" spans="7:7" x14ac:dyDescent="0.2">
      <c r="G23962" s="12"/>
    </row>
    <row r="23963" spans="7:7" x14ac:dyDescent="0.2">
      <c r="G23963" s="12"/>
    </row>
    <row r="23964" spans="7:7" x14ac:dyDescent="0.2">
      <c r="G23964" s="12"/>
    </row>
    <row r="23965" spans="7:7" x14ac:dyDescent="0.2">
      <c r="G23965" s="12"/>
    </row>
    <row r="23966" spans="7:7" x14ac:dyDescent="0.2">
      <c r="G23966" s="12"/>
    </row>
    <row r="23967" spans="7:7" x14ac:dyDescent="0.2">
      <c r="G23967" s="12"/>
    </row>
    <row r="23968" spans="7:7" x14ac:dyDescent="0.2">
      <c r="G23968" s="12"/>
    </row>
    <row r="23969" spans="7:7" x14ac:dyDescent="0.2">
      <c r="G23969" s="12"/>
    </row>
    <row r="23970" spans="7:7" x14ac:dyDescent="0.2">
      <c r="G23970" s="12"/>
    </row>
    <row r="23971" spans="7:7" x14ac:dyDescent="0.2">
      <c r="G23971" s="12"/>
    </row>
    <row r="23972" spans="7:7" x14ac:dyDescent="0.2">
      <c r="G23972" s="12"/>
    </row>
    <row r="23973" spans="7:7" x14ac:dyDescent="0.2">
      <c r="G23973" s="12"/>
    </row>
    <row r="23974" spans="7:7" x14ac:dyDescent="0.2">
      <c r="G23974" s="12"/>
    </row>
    <row r="23975" spans="7:7" x14ac:dyDescent="0.2">
      <c r="G23975" s="12"/>
    </row>
    <row r="23976" spans="7:7" x14ac:dyDescent="0.2">
      <c r="G23976" s="12"/>
    </row>
    <row r="23977" spans="7:7" x14ac:dyDescent="0.2">
      <c r="G23977" s="12"/>
    </row>
    <row r="23978" spans="7:7" x14ac:dyDescent="0.2">
      <c r="G23978" s="12"/>
    </row>
    <row r="23979" spans="7:7" x14ac:dyDescent="0.2">
      <c r="G23979" s="12"/>
    </row>
    <row r="23980" spans="7:7" x14ac:dyDescent="0.2">
      <c r="G23980" s="12"/>
    </row>
    <row r="23981" spans="7:7" x14ac:dyDescent="0.2">
      <c r="G23981" s="12"/>
    </row>
    <row r="23982" spans="7:7" x14ac:dyDescent="0.2">
      <c r="G23982" s="12"/>
    </row>
    <row r="23983" spans="7:7" x14ac:dyDescent="0.2">
      <c r="G23983" s="12"/>
    </row>
    <row r="23984" spans="7:7" x14ac:dyDescent="0.2">
      <c r="G23984" s="12"/>
    </row>
    <row r="23985" spans="7:7" x14ac:dyDescent="0.2">
      <c r="G23985" s="12"/>
    </row>
    <row r="23986" spans="7:7" x14ac:dyDescent="0.2">
      <c r="G23986" s="12"/>
    </row>
    <row r="23987" spans="7:7" x14ac:dyDescent="0.2">
      <c r="G23987" s="12"/>
    </row>
    <row r="23988" spans="7:7" x14ac:dyDescent="0.2">
      <c r="G23988" s="12"/>
    </row>
    <row r="23989" spans="7:7" x14ac:dyDescent="0.2">
      <c r="G23989" s="12"/>
    </row>
    <row r="23990" spans="7:7" x14ac:dyDescent="0.2">
      <c r="G23990" s="12"/>
    </row>
    <row r="23991" spans="7:7" x14ac:dyDescent="0.2">
      <c r="G23991" s="12"/>
    </row>
    <row r="23992" spans="7:7" x14ac:dyDescent="0.2">
      <c r="G23992" s="12"/>
    </row>
    <row r="23993" spans="7:7" x14ac:dyDescent="0.2">
      <c r="G23993" s="12"/>
    </row>
    <row r="23994" spans="7:7" x14ac:dyDescent="0.2">
      <c r="G23994" s="12"/>
    </row>
    <row r="23995" spans="7:7" x14ac:dyDescent="0.2">
      <c r="G23995" s="12"/>
    </row>
    <row r="23996" spans="7:7" x14ac:dyDescent="0.2">
      <c r="G23996" s="12"/>
    </row>
    <row r="23997" spans="7:7" x14ac:dyDescent="0.2">
      <c r="G23997" s="12"/>
    </row>
    <row r="23998" spans="7:7" x14ac:dyDescent="0.2">
      <c r="G23998" s="12"/>
    </row>
    <row r="23999" spans="7:7" x14ac:dyDescent="0.2">
      <c r="G23999" s="12"/>
    </row>
    <row r="24000" spans="7:7" x14ac:dyDescent="0.2">
      <c r="G24000" s="12"/>
    </row>
    <row r="24001" spans="7:7" x14ac:dyDescent="0.2">
      <c r="G24001" s="12"/>
    </row>
    <row r="24002" spans="7:7" x14ac:dyDescent="0.2">
      <c r="G24002" s="12"/>
    </row>
    <row r="24003" spans="7:7" x14ac:dyDescent="0.2">
      <c r="G24003" s="12"/>
    </row>
    <row r="24004" spans="7:7" x14ac:dyDescent="0.2">
      <c r="G24004" s="12"/>
    </row>
    <row r="24005" spans="7:7" x14ac:dyDescent="0.2">
      <c r="G24005" s="12"/>
    </row>
    <row r="24006" spans="7:7" x14ac:dyDescent="0.2">
      <c r="G24006" s="12"/>
    </row>
    <row r="24007" spans="7:7" x14ac:dyDescent="0.2">
      <c r="G24007" s="12"/>
    </row>
    <row r="24008" spans="7:7" x14ac:dyDescent="0.2">
      <c r="G24008" s="12"/>
    </row>
    <row r="24009" spans="7:7" x14ac:dyDescent="0.2">
      <c r="G24009" s="12"/>
    </row>
    <row r="24010" spans="7:7" x14ac:dyDescent="0.2">
      <c r="G24010" s="12"/>
    </row>
    <row r="24011" spans="7:7" x14ac:dyDescent="0.2">
      <c r="G24011" s="12"/>
    </row>
    <row r="24012" spans="7:7" x14ac:dyDescent="0.2">
      <c r="G24012" s="12"/>
    </row>
    <row r="24013" spans="7:7" x14ac:dyDescent="0.2">
      <c r="G24013" s="12"/>
    </row>
    <row r="24014" spans="7:7" x14ac:dyDescent="0.2">
      <c r="G24014" s="12"/>
    </row>
    <row r="24015" spans="7:7" x14ac:dyDescent="0.2">
      <c r="G24015" s="12"/>
    </row>
    <row r="24016" spans="7:7" x14ac:dyDescent="0.2">
      <c r="G24016" s="12"/>
    </row>
    <row r="24017" spans="7:7" x14ac:dyDescent="0.2">
      <c r="G24017" s="12"/>
    </row>
    <row r="24018" spans="7:7" x14ac:dyDescent="0.2">
      <c r="G24018" s="12"/>
    </row>
    <row r="24019" spans="7:7" x14ac:dyDescent="0.2">
      <c r="G24019" s="12"/>
    </row>
    <row r="24020" spans="7:7" x14ac:dyDescent="0.2">
      <c r="G24020" s="12"/>
    </row>
    <row r="24021" spans="7:7" x14ac:dyDescent="0.2">
      <c r="G24021" s="12"/>
    </row>
    <row r="24022" spans="7:7" x14ac:dyDescent="0.2">
      <c r="G24022" s="12"/>
    </row>
    <row r="24023" spans="7:7" x14ac:dyDescent="0.2">
      <c r="G24023" s="12"/>
    </row>
    <row r="24024" spans="7:7" x14ac:dyDescent="0.2">
      <c r="G24024" s="12"/>
    </row>
    <row r="24025" spans="7:7" x14ac:dyDescent="0.2">
      <c r="G24025" s="12"/>
    </row>
    <row r="24026" spans="7:7" x14ac:dyDescent="0.2">
      <c r="G24026" s="12"/>
    </row>
    <row r="24027" spans="7:7" x14ac:dyDescent="0.2">
      <c r="G24027" s="12"/>
    </row>
    <row r="24028" spans="7:7" x14ac:dyDescent="0.2">
      <c r="G24028" s="12"/>
    </row>
    <row r="24029" spans="7:7" x14ac:dyDescent="0.2">
      <c r="G24029" s="12"/>
    </row>
    <row r="24030" spans="7:7" x14ac:dyDescent="0.2">
      <c r="G24030" s="12"/>
    </row>
    <row r="24031" spans="7:7" x14ac:dyDescent="0.2">
      <c r="G24031" s="12"/>
    </row>
    <row r="24032" spans="7:7" x14ac:dyDescent="0.2">
      <c r="G24032" s="12"/>
    </row>
    <row r="24033" spans="7:7" x14ac:dyDescent="0.2">
      <c r="G24033" s="12"/>
    </row>
    <row r="24034" spans="7:7" x14ac:dyDescent="0.2">
      <c r="G24034" s="12"/>
    </row>
    <row r="24035" spans="7:7" x14ac:dyDescent="0.2">
      <c r="G24035" s="12"/>
    </row>
    <row r="24036" spans="7:7" x14ac:dyDescent="0.2">
      <c r="G24036" s="12"/>
    </row>
    <row r="24037" spans="7:7" x14ac:dyDescent="0.2">
      <c r="G24037" s="12"/>
    </row>
    <row r="24038" spans="7:7" x14ac:dyDescent="0.2">
      <c r="G24038" s="12"/>
    </row>
    <row r="24039" spans="7:7" x14ac:dyDescent="0.2">
      <c r="G24039" s="12"/>
    </row>
    <row r="24040" spans="7:7" x14ac:dyDescent="0.2">
      <c r="G24040" s="12"/>
    </row>
    <row r="24041" spans="7:7" x14ac:dyDescent="0.2">
      <c r="G24041" s="12"/>
    </row>
    <row r="24042" spans="7:7" x14ac:dyDescent="0.2">
      <c r="G24042" s="12"/>
    </row>
    <row r="24043" spans="7:7" x14ac:dyDescent="0.2">
      <c r="G24043" s="12"/>
    </row>
    <row r="24044" spans="7:7" x14ac:dyDescent="0.2">
      <c r="G24044" s="12"/>
    </row>
    <row r="24045" spans="7:7" x14ac:dyDescent="0.2">
      <c r="G24045" s="12"/>
    </row>
    <row r="24046" spans="7:7" x14ac:dyDescent="0.2">
      <c r="G24046" s="12"/>
    </row>
    <row r="24047" spans="7:7" x14ac:dyDescent="0.2">
      <c r="G24047" s="12"/>
    </row>
    <row r="24048" spans="7:7" x14ac:dyDescent="0.2">
      <c r="G24048" s="12"/>
    </row>
    <row r="24049" spans="7:7" x14ac:dyDescent="0.2">
      <c r="G24049" s="12"/>
    </row>
    <row r="24050" spans="7:7" x14ac:dyDescent="0.2">
      <c r="G24050" s="12"/>
    </row>
    <row r="24051" spans="7:7" x14ac:dyDescent="0.2">
      <c r="G24051" s="12"/>
    </row>
    <row r="24052" spans="7:7" x14ac:dyDescent="0.2">
      <c r="G24052" s="12"/>
    </row>
    <row r="24053" spans="7:7" x14ac:dyDescent="0.2">
      <c r="G24053" s="12"/>
    </row>
    <row r="24054" spans="7:7" x14ac:dyDescent="0.2">
      <c r="G24054" s="12"/>
    </row>
    <row r="24055" spans="7:7" x14ac:dyDescent="0.2">
      <c r="G24055" s="12"/>
    </row>
    <row r="24056" spans="7:7" x14ac:dyDescent="0.2">
      <c r="G24056" s="12"/>
    </row>
    <row r="24057" spans="7:7" x14ac:dyDescent="0.2">
      <c r="G24057" s="12"/>
    </row>
    <row r="24058" spans="7:7" x14ac:dyDescent="0.2">
      <c r="G24058" s="12"/>
    </row>
    <row r="24059" spans="7:7" x14ac:dyDescent="0.2">
      <c r="G24059" s="12"/>
    </row>
    <row r="24060" spans="7:7" x14ac:dyDescent="0.2">
      <c r="G24060" s="12"/>
    </row>
    <row r="24061" spans="7:7" x14ac:dyDescent="0.2">
      <c r="G24061" s="12"/>
    </row>
    <row r="24062" spans="7:7" x14ac:dyDescent="0.2">
      <c r="G24062" s="12"/>
    </row>
    <row r="24063" spans="7:7" x14ac:dyDescent="0.2">
      <c r="G24063" s="12"/>
    </row>
    <row r="24064" spans="7:7" x14ac:dyDescent="0.2">
      <c r="G24064" s="12"/>
    </row>
    <row r="24065" spans="7:7" x14ac:dyDescent="0.2">
      <c r="G24065" s="12"/>
    </row>
    <row r="24066" spans="7:7" x14ac:dyDescent="0.2">
      <c r="G24066" s="12"/>
    </row>
    <row r="24067" spans="7:7" x14ac:dyDescent="0.2">
      <c r="G24067" s="12"/>
    </row>
    <row r="24068" spans="7:7" x14ac:dyDescent="0.2">
      <c r="G24068" s="12"/>
    </row>
    <row r="24069" spans="7:7" x14ac:dyDescent="0.2">
      <c r="G24069" s="12"/>
    </row>
    <row r="24070" spans="7:7" x14ac:dyDescent="0.2">
      <c r="G24070" s="12"/>
    </row>
    <row r="24071" spans="7:7" x14ac:dyDescent="0.2">
      <c r="G24071" s="12"/>
    </row>
    <row r="24072" spans="7:7" x14ac:dyDescent="0.2">
      <c r="G24072" s="12"/>
    </row>
    <row r="24073" spans="7:7" x14ac:dyDescent="0.2">
      <c r="G24073" s="12"/>
    </row>
    <row r="24074" spans="7:7" x14ac:dyDescent="0.2">
      <c r="G24074" s="12"/>
    </row>
    <row r="24075" spans="7:7" x14ac:dyDescent="0.2">
      <c r="G24075" s="12"/>
    </row>
    <row r="24076" spans="7:7" x14ac:dyDescent="0.2">
      <c r="G24076" s="12"/>
    </row>
    <row r="24077" spans="7:7" x14ac:dyDescent="0.2">
      <c r="G24077" s="12"/>
    </row>
    <row r="24078" spans="7:7" x14ac:dyDescent="0.2">
      <c r="G24078" s="12"/>
    </row>
    <row r="24079" spans="7:7" x14ac:dyDescent="0.2">
      <c r="G24079" s="12"/>
    </row>
    <row r="24080" spans="7:7" x14ac:dyDescent="0.2">
      <c r="G24080" s="12"/>
    </row>
    <row r="24081" spans="7:7" x14ac:dyDescent="0.2">
      <c r="G24081" s="12"/>
    </row>
    <row r="24082" spans="7:7" x14ac:dyDescent="0.2">
      <c r="G24082" s="12"/>
    </row>
    <row r="24083" spans="7:7" x14ac:dyDescent="0.2">
      <c r="G24083" s="12"/>
    </row>
    <row r="24084" spans="7:7" x14ac:dyDescent="0.2">
      <c r="G24084" s="12"/>
    </row>
    <row r="24085" spans="7:7" x14ac:dyDescent="0.2">
      <c r="G24085" s="12"/>
    </row>
    <row r="24086" spans="7:7" x14ac:dyDescent="0.2">
      <c r="G24086" s="12"/>
    </row>
    <row r="24087" spans="7:7" x14ac:dyDescent="0.2">
      <c r="G24087" s="12"/>
    </row>
    <row r="24088" spans="7:7" x14ac:dyDescent="0.2">
      <c r="G24088" s="12"/>
    </row>
    <row r="24089" spans="7:7" x14ac:dyDescent="0.2">
      <c r="G24089" s="12"/>
    </row>
    <row r="24090" spans="7:7" x14ac:dyDescent="0.2">
      <c r="G24090" s="12"/>
    </row>
    <row r="24091" spans="7:7" x14ac:dyDescent="0.2">
      <c r="G24091" s="12"/>
    </row>
    <row r="24092" spans="7:7" x14ac:dyDescent="0.2">
      <c r="G24092" s="12"/>
    </row>
    <row r="24093" spans="7:7" x14ac:dyDescent="0.2">
      <c r="G24093" s="12"/>
    </row>
    <row r="24094" spans="7:7" x14ac:dyDescent="0.2">
      <c r="G24094" s="12"/>
    </row>
    <row r="24095" spans="7:7" x14ac:dyDescent="0.2">
      <c r="G24095" s="12"/>
    </row>
    <row r="24096" spans="7:7" x14ac:dyDescent="0.2">
      <c r="G24096" s="12"/>
    </row>
    <row r="24097" spans="7:7" x14ac:dyDescent="0.2">
      <c r="G24097" s="12"/>
    </row>
    <row r="24098" spans="7:7" x14ac:dyDescent="0.2">
      <c r="G24098" s="12"/>
    </row>
    <row r="24099" spans="7:7" x14ac:dyDescent="0.2">
      <c r="G24099" s="12"/>
    </row>
    <row r="24100" spans="7:7" x14ac:dyDescent="0.2">
      <c r="G24100" s="12"/>
    </row>
    <row r="24101" spans="7:7" x14ac:dyDescent="0.2">
      <c r="G24101" s="12"/>
    </row>
    <row r="24102" spans="7:7" x14ac:dyDescent="0.2">
      <c r="G24102" s="12"/>
    </row>
    <row r="24103" spans="7:7" x14ac:dyDescent="0.2">
      <c r="G24103" s="12"/>
    </row>
    <row r="24104" spans="7:7" x14ac:dyDescent="0.2">
      <c r="G24104" s="12"/>
    </row>
    <row r="24105" spans="7:7" x14ac:dyDescent="0.2">
      <c r="G24105" s="12"/>
    </row>
    <row r="24106" spans="7:7" x14ac:dyDescent="0.2">
      <c r="G24106" s="12"/>
    </row>
    <row r="24107" spans="7:7" x14ac:dyDescent="0.2">
      <c r="G24107" s="12"/>
    </row>
    <row r="24108" spans="7:7" x14ac:dyDescent="0.2">
      <c r="G24108" s="12"/>
    </row>
    <row r="24109" spans="7:7" x14ac:dyDescent="0.2">
      <c r="G24109" s="12"/>
    </row>
    <row r="24110" spans="7:7" x14ac:dyDescent="0.2">
      <c r="G24110" s="12"/>
    </row>
    <row r="24111" spans="7:7" x14ac:dyDescent="0.2">
      <c r="G24111" s="12"/>
    </row>
    <row r="24112" spans="7:7" x14ac:dyDescent="0.2">
      <c r="G24112" s="12"/>
    </row>
    <row r="24113" spans="7:7" x14ac:dyDescent="0.2">
      <c r="G24113" s="12"/>
    </row>
    <row r="24114" spans="7:7" x14ac:dyDescent="0.2">
      <c r="G24114" s="12"/>
    </row>
    <row r="24115" spans="7:7" x14ac:dyDescent="0.2">
      <c r="G24115" s="12"/>
    </row>
    <row r="24116" spans="7:7" x14ac:dyDescent="0.2">
      <c r="G24116" s="12"/>
    </row>
    <row r="24117" spans="7:7" x14ac:dyDescent="0.2">
      <c r="G24117" s="12"/>
    </row>
    <row r="24118" spans="7:7" x14ac:dyDescent="0.2">
      <c r="G24118" s="12"/>
    </row>
    <row r="24119" spans="7:7" x14ac:dyDescent="0.2">
      <c r="G24119" s="12"/>
    </row>
    <row r="24120" spans="7:7" x14ac:dyDescent="0.2">
      <c r="G24120" s="12"/>
    </row>
    <row r="24121" spans="7:7" x14ac:dyDescent="0.2">
      <c r="G24121" s="12"/>
    </row>
    <row r="24122" spans="7:7" x14ac:dyDescent="0.2">
      <c r="G24122" s="12"/>
    </row>
    <row r="24123" spans="7:7" x14ac:dyDescent="0.2">
      <c r="G24123" s="12"/>
    </row>
    <row r="24124" spans="7:7" x14ac:dyDescent="0.2">
      <c r="G24124" s="12"/>
    </row>
    <row r="24125" spans="7:7" x14ac:dyDescent="0.2">
      <c r="G24125" s="12"/>
    </row>
    <row r="24126" spans="7:7" x14ac:dyDescent="0.2">
      <c r="G24126" s="12"/>
    </row>
    <row r="24127" spans="7:7" x14ac:dyDescent="0.2">
      <c r="G24127" s="12"/>
    </row>
    <row r="24128" spans="7:7" x14ac:dyDescent="0.2">
      <c r="G24128" s="12"/>
    </row>
    <row r="24129" spans="7:7" x14ac:dyDescent="0.2">
      <c r="G24129" s="12"/>
    </row>
    <row r="24130" spans="7:7" x14ac:dyDescent="0.2">
      <c r="G24130" s="12"/>
    </row>
    <row r="24131" spans="7:7" x14ac:dyDescent="0.2">
      <c r="G24131" s="12"/>
    </row>
    <row r="24132" spans="7:7" x14ac:dyDescent="0.2">
      <c r="G24132" s="12"/>
    </row>
    <row r="24133" spans="7:7" x14ac:dyDescent="0.2">
      <c r="G24133" s="12"/>
    </row>
    <row r="24134" spans="7:7" x14ac:dyDescent="0.2">
      <c r="G24134" s="12"/>
    </row>
    <row r="24135" spans="7:7" x14ac:dyDescent="0.2">
      <c r="G24135" s="12"/>
    </row>
    <row r="24136" spans="7:7" x14ac:dyDescent="0.2">
      <c r="G24136" s="12"/>
    </row>
    <row r="24137" spans="7:7" x14ac:dyDescent="0.2">
      <c r="G24137" s="12"/>
    </row>
    <row r="24138" spans="7:7" x14ac:dyDescent="0.2">
      <c r="G24138" s="12"/>
    </row>
    <row r="24139" spans="7:7" x14ac:dyDescent="0.2">
      <c r="G24139" s="12"/>
    </row>
    <row r="24140" spans="7:7" x14ac:dyDescent="0.2">
      <c r="G24140" s="12"/>
    </row>
    <row r="24141" spans="7:7" x14ac:dyDescent="0.2">
      <c r="G24141" s="12"/>
    </row>
    <row r="24142" spans="7:7" x14ac:dyDescent="0.2">
      <c r="G24142" s="12"/>
    </row>
    <row r="24143" spans="7:7" x14ac:dyDescent="0.2">
      <c r="G24143" s="12"/>
    </row>
    <row r="24144" spans="7:7" x14ac:dyDescent="0.2">
      <c r="G24144" s="12"/>
    </row>
    <row r="24145" spans="7:7" x14ac:dyDescent="0.2">
      <c r="G24145" s="12"/>
    </row>
    <row r="24146" spans="7:7" x14ac:dyDescent="0.2">
      <c r="G24146" s="12"/>
    </row>
    <row r="24147" spans="7:7" x14ac:dyDescent="0.2">
      <c r="G24147" s="12"/>
    </row>
    <row r="24148" spans="7:7" x14ac:dyDescent="0.2">
      <c r="G24148" s="12"/>
    </row>
    <row r="24149" spans="7:7" x14ac:dyDescent="0.2">
      <c r="G24149" s="12"/>
    </row>
    <row r="24150" spans="7:7" x14ac:dyDescent="0.2">
      <c r="G24150" s="12"/>
    </row>
    <row r="24151" spans="7:7" x14ac:dyDescent="0.2">
      <c r="G24151" s="12"/>
    </row>
    <row r="24152" spans="7:7" x14ac:dyDescent="0.2">
      <c r="G24152" s="12"/>
    </row>
    <row r="24153" spans="7:7" x14ac:dyDescent="0.2">
      <c r="G24153" s="12"/>
    </row>
    <row r="24154" spans="7:7" x14ac:dyDescent="0.2">
      <c r="G24154" s="12"/>
    </row>
    <row r="24155" spans="7:7" x14ac:dyDescent="0.2">
      <c r="G24155" s="12"/>
    </row>
    <row r="24156" spans="7:7" x14ac:dyDescent="0.2">
      <c r="G24156" s="12"/>
    </row>
    <row r="24157" spans="7:7" x14ac:dyDescent="0.2">
      <c r="G24157" s="12"/>
    </row>
    <row r="24158" spans="7:7" x14ac:dyDescent="0.2">
      <c r="G24158" s="12"/>
    </row>
    <row r="24159" spans="7:7" x14ac:dyDescent="0.2">
      <c r="G24159" s="12"/>
    </row>
    <row r="24160" spans="7:7" x14ac:dyDescent="0.2">
      <c r="G24160" s="12"/>
    </row>
    <row r="24161" spans="7:7" x14ac:dyDescent="0.2">
      <c r="G24161" s="12"/>
    </row>
    <row r="24162" spans="7:7" x14ac:dyDescent="0.2">
      <c r="G24162" s="12"/>
    </row>
    <row r="24163" spans="7:7" x14ac:dyDescent="0.2">
      <c r="G24163" s="12"/>
    </row>
    <row r="24164" spans="7:7" x14ac:dyDescent="0.2">
      <c r="G24164" s="12"/>
    </row>
    <row r="24165" spans="7:7" x14ac:dyDescent="0.2">
      <c r="G24165" s="12"/>
    </row>
    <row r="24166" spans="7:7" x14ac:dyDescent="0.2">
      <c r="G24166" s="12"/>
    </row>
    <row r="24167" spans="7:7" x14ac:dyDescent="0.2">
      <c r="G24167" s="12"/>
    </row>
    <row r="24168" spans="7:7" x14ac:dyDescent="0.2">
      <c r="G24168" s="12"/>
    </row>
    <row r="24169" spans="7:7" x14ac:dyDescent="0.2">
      <c r="G24169" s="12"/>
    </row>
    <row r="24170" spans="7:7" x14ac:dyDescent="0.2">
      <c r="G24170" s="12"/>
    </row>
    <row r="24171" spans="7:7" x14ac:dyDescent="0.2">
      <c r="G24171" s="12"/>
    </row>
    <row r="24172" spans="7:7" x14ac:dyDescent="0.2">
      <c r="G24172" s="12"/>
    </row>
    <row r="24173" spans="7:7" x14ac:dyDescent="0.2">
      <c r="G24173" s="12"/>
    </row>
    <row r="24174" spans="7:7" x14ac:dyDescent="0.2">
      <c r="G24174" s="12"/>
    </row>
    <row r="24175" spans="7:7" x14ac:dyDescent="0.2">
      <c r="G24175" s="12"/>
    </row>
    <row r="24176" spans="7:7" x14ac:dyDescent="0.2">
      <c r="G24176" s="12"/>
    </row>
    <row r="24177" spans="7:7" x14ac:dyDescent="0.2">
      <c r="G24177" s="12"/>
    </row>
    <row r="24178" spans="7:7" x14ac:dyDescent="0.2">
      <c r="G24178" s="12"/>
    </row>
    <row r="24179" spans="7:7" x14ac:dyDescent="0.2">
      <c r="G24179" s="12"/>
    </row>
    <row r="24180" spans="7:7" x14ac:dyDescent="0.2">
      <c r="G24180" s="12"/>
    </row>
    <row r="24181" spans="7:7" x14ac:dyDescent="0.2">
      <c r="G24181" s="12"/>
    </row>
    <row r="24182" spans="7:7" x14ac:dyDescent="0.2">
      <c r="G24182" s="12"/>
    </row>
    <row r="24183" spans="7:7" x14ac:dyDescent="0.2">
      <c r="G24183" s="12"/>
    </row>
    <row r="24184" spans="7:7" x14ac:dyDescent="0.2">
      <c r="G24184" s="12"/>
    </row>
    <row r="24185" spans="7:7" x14ac:dyDescent="0.2">
      <c r="G24185" s="12"/>
    </row>
    <row r="24186" spans="7:7" x14ac:dyDescent="0.2">
      <c r="G24186" s="12"/>
    </row>
    <row r="24187" spans="7:7" x14ac:dyDescent="0.2">
      <c r="G24187" s="12"/>
    </row>
    <row r="24188" spans="7:7" x14ac:dyDescent="0.2">
      <c r="G24188" s="12"/>
    </row>
    <row r="24189" spans="7:7" x14ac:dyDescent="0.2">
      <c r="G24189" s="12"/>
    </row>
    <row r="24190" spans="7:7" x14ac:dyDescent="0.2">
      <c r="G24190" s="12"/>
    </row>
    <row r="24191" spans="7:7" x14ac:dyDescent="0.2">
      <c r="G24191" s="12"/>
    </row>
    <row r="24192" spans="7:7" x14ac:dyDescent="0.2">
      <c r="G24192" s="12"/>
    </row>
    <row r="24193" spans="7:7" x14ac:dyDescent="0.2">
      <c r="G24193" s="12"/>
    </row>
    <row r="24194" spans="7:7" x14ac:dyDescent="0.2">
      <c r="G24194" s="12"/>
    </row>
    <row r="24195" spans="7:7" x14ac:dyDescent="0.2">
      <c r="G24195" s="12"/>
    </row>
    <row r="24196" spans="7:7" x14ac:dyDescent="0.2">
      <c r="G24196" s="12"/>
    </row>
    <row r="24197" spans="7:7" x14ac:dyDescent="0.2">
      <c r="G24197" s="12"/>
    </row>
    <row r="24198" spans="7:7" x14ac:dyDescent="0.2">
      <c r="G24198" s="12"/>
    </row>
    <row r="24199" spans="7:7" x14ac:dyDescent="0.2">
      <c r="G24199" s="12"/>
    </row>
    <row r="24200" spans="7:7" x14ac:dyDescent="0.2">
      <c r="G24200" s="12"/>
    </row>
    <row r="24201" spans="7:7" x14ac:dyDescent="0.2">
      <c r="G24201" s="12"/>
    </row>
    <row r="24202" spans="7:7" x14ac:dyDescent="0.2">
      <c r="G24202" s="12"/>
    </row>
    <row r="24203" spans="7:7" x14ac:dyDescent="0.2">
      <c r="G24203" s="12"/>
    </row>
    <row r="24204" spans="7:7" x14ac:dyDescent="0.2">
      <c r="G24204" s="12"/>
    </row>
    <row r="24205" spans="7:7" x14ac:dyDescent="0.2">
      <c r="G24205" s="12"/>
    </row>
    <row r="24206" spans="7:7" x14ac:dyDescent="0.2">
      <c r="G24206" s="12"/>
    </row>
    <row r="24207" spans="7:7" x14ac:dyDescent="0.2">
      <c r="G24207" s="12"/>
    </row>
    <row r="24208" spans="7:7" x14ac:dyDescent="0.2">
      <c r="G24208" s="12"/>
    </row>
    <row r="24209" spans="7:7" x14ac:dyDescent="0.2">
      <c r="G24209" s="12"/>
    </row>
    <row r="24210" spans="7:7" x14ac:dyDescent="0.2">
      <c r="G24210" s="12"/>
    </row>
    <row r="24211" spans="7:7" x14ac:dyDescent="0.2">
      <c r="G24211" s="12"/>
    </row>
    <row r="24212" spans="7:7" x14ac:dyDescent="0.2">
      <c r="G24212" s="12"/>
    </row>
    <row r="24213" spans="7:7" x14ac:dyDescent="0.2">
      <c r="G24213" s="12"/>
    </row>
    <row r="24214" spans="7:7" x14ac:dyDescent="0.2">
      <c r="G24214" s="12"/>
    </row>
    <row r="24215" spans="7:7" x14ac:dyDescent="0.2">
      <c r="G24215" s="12"/>
    </row>
    <row r="24216" spans="7:7" x14ac:dyDescent="0.2">
      <c r="G24216" s="12"/>
    </row>
    <row r="24217" spans="7:7" x14ac:dyDescent="0.2">
      <c r="G24217" s="12"/>
    </row>
    <row r="24218" spans="7:7" x14ac:dyDescent="0.2">
      <c r="G24218" s="12"/>
    </row>
    <row r="24219" spans="7:7" x14ac:dyDescent="0.2">
      <c r="G24219" s="12"/>
    </row>
    <row r="24220" spans="7:7" x14ac:dyDescent="0.2">
      <c r="G24220" s="12"/>
    </row>
    <row r="24221" spans="7:7" x14ac:dyDescent="0.2">
      <c r="G24221" s="12"/>
    </row>
    <row r="24222" spans="7:7" x14ac:dyDescent="0.2">
      <c r="G24222" s="12"/>
    </row>
    <row r="24223" spans="7:7" x14ac:dyDescent="0.2">
      <c r="G24223" s="12"/>
    </row>
    <row r="24224" spans="7:7" x14ac:dyDescent="0.2">
      <c r="G24224" s="12"/>
    </row>
    <row r="24225" spans="7:7" x14ac:dyDescent="0.2">
      <c r="G24225" s="12"/>
    </row>
    <row r="24226" spans="7:7" x14ac:dyDescent="0.2">
      <c r="G24226" s="12"/>
    </row>
    <row r="24227" spans="7:7" x14ac:dyDescent="0.2">
      <c r="G24227" s="12"/>
    </row>
    <row r="24228" spans="7:7" x14ac:dyDescent="0.2">
      <c r="G24228" s="12"/>
    </row>
    <row r="24229" spans="7:7" x14ac:dyDescent="0.2">
      <c r="G24229" s="12"/>
    </row>
    <row r="24230" spans="7:7" x14ac:dyDescent="0.2">
      <c r="G24230" s="12"/>
    </row>
    <row r="24231" spans="7:7" x14ac:dyDescent="0.2">
      <c r="G24231" s="12"/>
    </row>
    <row r="24232" spans="7:7" x14ac:dyDescent="0.2">
      <c r="G24232" s="12"/>
    </row>
    <row r="24233" spans="7:7" x14ac:dyDescent="0.2">
      <c r="G24233" s="12"/>
    </row>
    <row r="24234" spans="7:7" x14ac:dyDescent="0.2">
      <c r="G24234" s="12"/>
    </row>
    <row r="24235" spans="7:7" x14ac:dyDescent="0.2">
      <c r="G24235" s="12"/>
    </row>
    <row r="24236" spans="7:7" x14ac:dyDescent="0.2">
      <c r="G24236" s="12"/>
    </row>
    <row r="24237" spans="7:7" x14ac:dyDescent="0.2">
      <c r="G24237" s="12"/>
    </row>
    <row r="24238" spans="7:7" x14ac:dyDescent="0.2">
      <c r="G24238" s="12"/>
    </row>
    <row r="24239" spans="7:7" x14ac:dyDescent="0.2">
      <c r="G24239" s="12"/>
    </row>
    <row r="24240" spans="7:7" x14ac:dyDescent="0.2">
      <c r="G24240" s="12"/>
    </row>
    <row r="24241" spans="7:7" x14ac:dyDescent="0.2">
      <c r="G24241" s="12"/>
    </row>
    <row r="24242" spans="7:7" x14ac:dyDescent="0.2">
      <c r="G24242" s="12"/>
    </row>
    <row r="24243" spans="7:7" x14ac:dyDescent="0.2">
      <c r="G24243" s="12"/>
    </row>
    <row r="24244" spans="7:7" x14ac:dyDescent="0.2">
      <c r="G24244" s="12"/>
    </row>
    <row r="24245" spans="7:7" x14ac:dyDescent="0.2">
      <c r="G24245" s="12"/>
    </row>
    <row r="24246" spans="7:7" x14ac:dyDescent="0.2">
      <c r="G24246" s="12"/>
    </row>
    <row r="24247" spans="7:7" x14ac:dyDescent="0.2">
      <c r="G24247" s="12"/>
    </row>
    <row r="24248" spans="7:7" x14ac:dyDescent="0.2">
      <c r="G24248" s="12"/>
    </row>
    <row r="24249" spans="7:7" x14ac:dyDescent="0.2">
      <c r="G24249" s="12"/>
    </row>
    <row r="24250" spans="7:7" x14ac:dyDescent="0.2">
      <c r="G24250" s="12"/>
    </row>
    <row r="24251" spans="7:7" x14ac:dyDescent="0.2">
      <c r="G24251" s="12"/>
    </row>
    <row r="24252" spans="7:7" x14ac:dyDescent="0.2">
      <c r="G24252" s="12"/>
    </row>
    <row r="24253" spans="7:7" x14ac:dyDescent="0.2">
      <c r="G24253" s="12"/>
    </row>
    <row r="24254" spans="7:7" x14ac:dyDescent="0.2">
      <c r="G24254" s="12"/>
    </row>
    <row r="24255" spans="7:7" x14ac:dyDescent="0.2">
      <c r="G24255" s="12"/>
    </row>
    <row r="24256" spans="7:7" x14ac:dyDescent="0.2">
      <c r="G24256" s="12"/>
    </row>
    <row r="24257" spans="7:7" x14ac:dyDescent="0.2">
      <c r="G24257" s="12"/>
    </row>
    <row r="24258" spans="7:7" x14ac:dyDescent="0.2">
      <c r="G24258" s="12"/>
    </row>
    <row r="24259" spans="7:7" x14ac:dyDescent="0.2">
      <c r="G24259" s="12"/>
    </row>
    <row r="24260" spans="7:7" x14ac:dyDescent="0.2">
      <c r="G24260" s="12"/>
    </row>
    <row r="24261" spans="7:7" x14ac:dyDescent="0.2">
      <c r="G24261" s="12"/>
    </row>
    <row r="24262" spans="7:7" x14ac:dyDescent="0.2">
      <c r="G24262" s="12"/>
    </row>
    <row r="24263" spans="7:7" x14ac:dyDescent="0.2">
      <c r="G24263" s="12"/>
    </row>
    <row r="24264" spans="7:7" x14ac:dyDescent="0.2">
      <c r="G24264" s="12"/>
    </row>
    <row r="24265" spans="7:7" x14ac:dyDescent="0.2">
      <c r="G24265" s="12"/>
    </row>
    <row r="24266" spans="7:7" x14ac:dyDescent="0.2">
      <c r="G24266" s="12"/>
    </row>
    <row r="24267" spans="7:7" x14ac:dyDescent="0.2">
      <c r="G24267" s="12"/>
    </row>
    <row r="24268" spans="7:7" x14ac:dyDescent="0.2">
      <c r="G24268" s="12"/>
    </row>
    <row r="24269" spans="7:7" x14ac:dyDescent="0.2">
      <c r="G24269" s="12"/>
    </row>
    <row r="24270" spans="7:7" x14ac:dyDescent="0.2">
      <c r="G24270" s="12"/>
    </row>
    <row r="24271" spans="7:7" x14ac:dyDescent="0.2">
      <c r="G24271" s="12"/>
    </row>
    <row r="24272" spans="7:7" x14ac:dyDescent="0.2">
      <c r="G24272" s="12"/>
    </row>
    <row r="24273" spans="7:7" x14ac:dyDescent="0.2">
      <c r="G24273" s="12"/>
    </row>
    <row r="24274" spans="7:7" x14ac:dyDescent="0.2">
      <c r="G24274" s="12"/>
    </row>
    <row r="24275" spans="7:7" x14ac:dyDescent="0.2">
      <c r="G24275" s="12"/>
    </row>
    <row r="24276" spans="7:7" x14ac:dyDescent="0.2">
      <c r="G24276" s="12"/>
    </row>
    <row r="24277" spans="7:7" x14ac:dyDescent="0.2">
      <c r="G24277" s="12"/>
    </row>
    <row r="24278" spans="7:7" x14ac:dyDescent="0.2">
      <c r="G24278" s="12"/>
    </row>
    <row r="24279" spans="7:7" x14ac:dyDescent="0.2">
      <c r="G24279" s="12"/>
    </row>
    <row r="24280" spans="7:7" x14ac:dyDescent="0.2">
      <c r="G24280" s="12"/>
    </row>
    <row r="24281" spans="7:7" x14ac:dyDescent="0.2">
      <c r="G24281" s="12"/>
    </row>
    <row r="24282" spans="7:7" x14ac:dyDescent="0.2">
      <c r="G24282" s="12"/>
    </row>
    <row r="24283" spans="7:7" x14ac:dyDescent="0.2">
      <c r="G24283" s="12"/>
    </row>
    <row r="24284" spans="7:7" x14ac:dyDescent="0.2">
      <c r="G24284" s="12"/>
    </row>
    <row r="24285" spans="7:7" x14ac:dyDescent="0.2">
      <c r="G24285" s="12"/>
    </row>
    <row r="24286" spans="7:7" x14ac:dyDescent="0.2">
      <c r="G24286" s="12"/>
    </row>
    <row r="24287" spans="7:7" x14ac:dyDescent="0.2">
      <c r="G24287" s="12"/>
    </row>
    <row r="24288" spans="7:7" x14ac:dyDescent="0.2">
      <c r="G24288" s="12"/>
    </row>
    <row r="24289" spans="7:7" x14ac:dyDescent="0.2">
      <c r="G24289" s="12"/>
    </row>
    <row r="24290" spans="7:7" x14ac:dyDescent="0.2">
      <c r="G24290" s="12"/>
    </row>
    <row r="24291" spans="7:7" x14ac:dyDescent="0.2">
      <c r="G24291" s="12"/>
    </row>
    <row r="24292" spans="7:7" x14ac:dyDescent="0.2">
      <c r="G24292" s="12"/>
    </row>
    <row r="24293" spans="7:7" x14ac:dyDescent="0.2">
      <c r="G24293" s="12"/>
    </row>
    <row r="24294" spans="7:7" x14ac:dyDescent="0.2">
      <c r="G24294" s="12"/>
    </row>
    <row r="24295" spans="7:7" x14ac:dyDescent="0.2">
      <c r="G24295" s="12"/>
    </row>
    <row r="24296" spans="7:7" x14ac:dyDescent="0.2">
      <c r="G24296" s="12"/>
    </row>
    <row r="24297" spans="7:7" x14ac:dyDescent="0.2">
      <c r="G24297" s="12"/>
    </row>
    <row r="24298" spans="7:7" x14ac:dyDescent="0.2">
      <c r="G24298" s="12"/>
    </row>
    <row r="24299" spans="7:7" x14ac:dyDescent="0.2">
      <c r="G24299" s="12"/>
    </row>
    <row r="24300" spans="7:7" x14ac:dyDescent="0.2">
      <c r="G24300" s="12"/>
    </row>
    <row r="24301" spans="7:7" x14ac:dyDescent="0.2">
      <c r="G24301" s="12"/>
    </row>
    <row r="24302" spans="7:7" x14ac:dyDescent="0.2">
      <c r="G24302" s="12"/>
    </row>
    <row r="24303" spans="7:7" x14ac:dyDescent="0.2">
      <c r="G24303" s="12"/>
    </row>
    <row r="24304" spans="7:7" x14ac:dyDescent="0.2">
      <c r="G24304" s="12"/>
    </row>
    <row r="24305" spans="7:7" x14ac:dyDescent="0.2">
      <c r="G24305" s="12"/>
    </row>
    <row r="24306" spans="7:7" x14ac:dyDescent="0.2">
      <c r="G24306" s="12"/>
    </row>
    <row r="24307" spans="7:7" x14ac:dyDescent="0.2">
      <c r="G24307" s="12"/>
    </row>
    <row r="24308" spans="7:7" x14ac:dyDescent="0.2">
      <c r="G24308" s="12"/>
    </row>
    <row r="24309" spans="7:7" x14ac:dyDescent="0.2">
      <c r="G24309" s="12"/>
    </row>
    <row r="24310" spans="7:7" x14ac:dyDescent="0.2">
      <c r="G24310" s="12"/>
    </row>
    <row r="24311" spans="7:7" x14ac:dyDescent="0.2">
      <c r="G24311" s="12"/>
    </row>
    <row r="24312" spans="7:7" x14ac:dyDescent="0.2">
      <c r="G24312" s="12"/>
    </row>
    <row r="24313" spans="7:7" x14ac:dyDescent="0.2">
      <c r="G24313" s="12"/>
    </row>
    <row r="24314" spans="7:7" x14ac:dyDescent="0.2">
      <c r="G24314" s="12"/>
    </row>
    <row r="24315" spans="7:7" x14ac:dyDescent="0.2">
      <c r="G24315" s="12"/>
    </row>
    <row r="24316" spans="7:7" x14ac:dyDescent="0.2">
      <c r="G24316" s="12"/>
    </row>
    <row r="24317" spans="7:7" x14ac:dyDescent="0.2">
      <c r="G24317" s="12"/>
    </row>
    <row r="24318" spans="7:7" x14ac:dyDescent="0.2">
      <c r="G24318" s="12"/>
    </row>
    <row r="24319" spans="7:7" x14ac:dyDescent="0.2">
      <c r="G24319" s="12"/>
    </row>
    <row r="24320" spans="7:7" x14ac:dyDescent="0.2">
      <c r="G24320" s="12"/>
    </row>
    <row r="24321" spans="7:7" x14ac:dyDescent="0.2">
      <c r="G24321" s="12"/>
    </row>
    <row r="24322" spans="7:7" x14ac:dyDescent="0.2">
      <c r="G24322" s="12"/>
    </row>
    <row r="24323" spans="7:7" x14ac:dyDescent="0.2">
      <c r="G24323" s="12"/>
    </row>
    <row r="24324" spans="7:7" x14ac:dyDescent="0.2">
      <c r="G24324" s="12"/>
    </row>
    <row r="24325" spans="7:7" x14ac:dyDescent="0.2">
      <c r="G24325" s="12"/>
    </row>
    <row r="24326" spans="7:7" x14ac:dyDescent="0.2">
      <c r="G24326" s="12"/>
    </row>
    <row r="24327" spans="7:7" x14ac:dyDescent="0.2">
      <c r="G24327" s="12"/>
    </row>
    <row r="24328" spans="7:7" x14ac:dyDescent="0.2">
      <c r="G24328" s="12"/>
    </row>
    <row r="24329" spans="7:7" x14ac:dyDescent="0.2">
      <c r="G24329" s="12"/>
    </row>
    <row r="24330" spans="7:7" x14ac:dyDescent="0.2">
      <c r="G24330" s="12"/>
    </row>
    <row r="24331" spans="7:7" x14ac:dyDescent="0.2">
      <c r="G24331" s="12"/>
    </row>
    <row r="24332" spans="7:7" x14ac:dyDescent="0.2">
      <c r="G24332" s="12"/>
    </row>
    <row r="24333" spans="7:7" x14ac:dyDescent="0.2">
      <c r="G24333" s="12"/>
    </row>
    <row r="24334" spans="7:7" x14ac:dyDescent="0.2">
      <c r="G24334" s="12"/>
    </row>
    <row r="24335" spans="7:7" x14ac:dyDescent="0.2">
      <c r="G24335" s="12"/>
    </row>
    <row r="24336" spans="7:7" x14ac:dyDescent="0.2">
      <c r="G24336" s="12"/>
    </row>
    <row r="24337" spans="7:7" x14ac:dyDescent="0.2">
      <c r="G24337" s="12"/>
    </row>
    <row r="24338" spans="7:7" x14ac:dyDescent="0.2">
      <c r="G24338" s="12"/>
    </row>
    <row r="24339" spans="7:7" x14ac:dyDescent="0.2">
      <c r="G24339" s="12"/>
    </row>
    <row r="24340" spans="7:7" x14ac:dyDescent="0.2">
      <c r="G24340" s="12"/>
    </row>
    <row r="24341" spans="7:7" x14ac:dyDescent="0.2">
      <c r="G24341" s="12"/>
    </row>
    <row r="24342" spans="7:7" x14ac:dyDescent="0.2">
      <c r="G24342" s="12"/>
    </row>
    <row r="24343" spans="7:7" x14ac:dyDescent="0.2">
      <c r="G24343" s="12"/>
    </row>
    <row r="24344" spans="7:7" x14ac:dyDescent="0.2">
      <c r="G24344" s="12"/>
    </row>
    <row r="24345" spans="7:7" x14ac:dyDescent="0.2">
      <c r="G24345" s="12"/>
    </row>
    <row r="24346" spans="7:7" x14ac:dyDescent="0.2">
      <c r="G24346" s="12"/>
    </row>
    <row r="24347" spans="7:7" x14ac:dyDescent="0.2">
      <c r="G24347" s="12"/>
    </row>
    <row r="24348" spans="7:7" x14ac:dyDescent="0.2">
      <c r="G24348" s="12"/>
    </row>
    <row r="24349" spans="7:7" x14ac:dyDescent="0.2">
      <c r="G24349" s="12"/>
    </row>
    <row r="24350" spans="7:7" x14ac:dyDescent="0.2">
      <c r="G24350" s="12"/>
    </row>
    <row r="24351" spans="7:7" x14ac:dyDescent="0.2">
      <c r="G24351" s="12"/>
    </row>
    <row r="24352" spans="7:7" x14ac:dyDescent="0.2">
      <c r="G24352" s="12"/>
    </row>
    <row r="24353" spans="7:7" x14ac:dyDescent="0.2">
      <c r="G24353" s="12"/>
    </row>
    <row r="24354" spans="7:7" x14ac:dyDescent="0.2">
      <c r="G24354" s="12"/>
    </row>
    <row r="24355" spans="7:7" x14ac:dyDescent="0.2">
      <c r="G24355" s="12"/>
    </row>
    <row r="24356" spans="7:7" x14ac:dyDescent="0.2">
      <c r="G24356" s="12"/>
    </row>
    <row r="24357" spans="7:7" x14ac:dyDescent="0.2">
      <c r="G24357" s="12"/>
    </row>
    <row r="24358" spans="7:7" x14ac:dyDescent="0.2">
      <c r="G24358" s="12"/>
    </row>
    <row r="24359" spans="7:7" x14ac:dyDescent="0.2">
      <c r="G24359" s="12"/>
    </row>
    <row r="24360" spans="7:7" x14ac:dyDescent="0.2">
      <c r="G24360" s="12"/>
    </row>
    <row r="24361" spans="7:7" x14ac:dyDescent="0.2">
      <c r="G24361" s="12"/>
    </row>
    <row r="24362" spans="7:7" x14ac:dyDescent="0.2">
      <c r="G24362" s="12"/>
    </row>
    <row r="24363" spans="7:7" x14ac:dyDescent="0.2">
      <c r="G24363" s="12"/>
    </row>
    <row r="24364" spans="7:7" x14ac:dyDescent="0.2">
      <c r="G24364" s="12"/>
    </row>
    <row r="24365" spans="7:7" x14ac:dyDescent="0.2">
      <c r="G24365" s="12"/>
    </row>
    <row r="24366" spans="7:7" x14ac:dyDescent="0.2">
      <c r="G24366" s="12"/>
    </row>
    <row r="24367" spans="7:7" x14ac:dyDescent="0.2">
      <c r="G24367" s="12"/>
    </row>
    <row r="24368" spans="7:7" x14ac:dyDescent="0.2">
      <c r="G24368" s="12"/>
    </row>
    <row r="24369" spans="7:7" x14ac:dyDescent="0.2">
      <c r="G24369" s="12"/>
    </row>
    <row r="24370" spans="7:7" x14ac:dyDescent="0.2">
      <c r="G24370" s="12"/>
    </row>
    <row r="24371" spans="7:7" x14ac:dyDescent="0.2">
      <c r="G24371" s="12"/>
    </row>
    <row r="24372" spans="7:7" x14ac:dyDescent="0.2">
      <c r="G24372" s="12"/>
    </row>
    <row r="24373" spans="7:7" x14ac:dyDescent="0.2">
      <c r="G24373" s="12"/>
    </row>
    <row r="24374" spans="7:7" x14ac:dyDescent="0.2">
      <c r="G24374" s="12"/>
    </row>
    <row r="24375" spans="7:7" x14ac:dyDescent="0.2">
      <c r="G24375" s="12"/>
    </row>
    <row r="24376" spans="7:7" x14ac:dyDescent="0.2">
      <c r="G24376" s="12"/>
    </row>
    <row r="24377" spans="7:7" x14ac:dyDescent="0.2">
      <c r="G24377" s="12"/>
    </row>
    <row r="24378" spans="7:7" x14ac:dyDescent="0.2">
      <c r="G24378" s="12"/>
    </row>
    <row r="24379" spans="7:7" x14ac:dyDescent="0.2">
      <c r="G24379" s="12"/>
    </row>
    <row r="24380" spans="7:7" x14ac:dyDescent="0.2">
      <c r="G24380" s="12"/>
    </row>
    <row r="24381" spans="7:7" x14ac:dyDescent="0.2">
      <c r="G24381" s="12"/>
    </row>
    <row r="24382" spans="7:7" x14ac:dyDescent="0.2">
      <c r="G24382" s="12"/>
    </row>
    <row r="24383" spans="7:7" x14ac:dyDescent="0.2">
      <c r="G24383" s="12"/>
    </row>
    <row r="24384" spans="7:7" x14ac:dyDescent="0.2">
      <c r="G24384" s="12"/>
    </row>
    <row r="24385" spans="7:7" x14ac:dyDescent="0.2">
      <c r="G24385" s="12"/>
    </row>
    <row r="24386" spans="7:7" x14ac:dyDescent="0.2">
      <c r="G24386" s="12"/>
    </row>
    <row r="24387" spans="7:7" x14ac:dyDescent="0.2">
      <c r="G24387" s="12"/>
    </row>
    <row r="24388" spans="7:7" x14ac:dyDescent="0.2">
      <c r="G24388" s="12"/>
    </row>
    <row r="24389" spans="7:7" x14ac:dyDescent="0.2">
      <c r="G24389" s="12"/>
    </row>
    <row r="24390" spans="7:7" x14ac:dyDescent="0.2">
      <c r="G24390" s="12"/>
    </row>
    <row r="24391" spans="7:7" x14ac:dyDescent="0.2">
      <c r="G24391" s="12"/>
    </row>
    <row r="24392" spans="7:7" x14ac:dyDescent="0.2">
      <c r="G24392" s="12"/>
    </row>
    <row r="24393" spans="7:7" x14ac:dyDescent="0.2">
      <c r="G24393" s="12"/>
    </row>
    <row r="24394" spans="7:7" x14ac:dyDescent="0.2">
      <c r="G24394" s="12"/>
    </row>
    <row r="24395" spans="7:7" x14ac:dyDescent="0.2">
      <c r="G24395" s="12"/>
    </row>
    <row r="24396" spans="7:7" x14ac:dyDescent="0.2">
      <c r="G24396" s="12"/>
    </row>
    <row r="24397" spans="7:7" x14ac:dyDescent="0.2">
      <c r="G24397" s="12"/>
    </row>
    <row r="24398" spans="7:7" x14ac:dyDescent="0.2">
      <c r="G24398" s="12"/>
    </row>
    <row r="24399" spans="7:7" x14ac:dyDescent="0.2">
      <c r="G24399" s="12"/>
    </row>
    <row r="24400" spans="7:7" x14ac:dyDescent="0.2">
      <c r="G24400" s="12"/>
    </row>
    <row r="24401" spans="7:7" x14ac:dyDescent="0.2">
      <c r="G24401" s="12"/>
    </row>
    <row r="24402" spans="7:7" x14ac:dyDescent="0.2">
      <c r="G24402" s="12"/>
    </row>
    <row r="24403" spans="7:7" x14ac:dyDescent="0.2">
      <c r="G24403" s="12"/>
    </row>
    <row r="24404" spans="7:7" x14ac:dyDescent="0.2">
      <c r="G24404" s="12"/>
    </row>
    <row r="24405" spans="7:7" x14ac:dyDescent="0.2">
      <c r="G24405" s="12"/>
    </row>
    <row r="24406" spans="7:7" x14ac:dyDescent="0.2">
      <c r="G24406" s="12"/>
    </row>
    <row r="24407" spans="7:7" x14ac:dyDescent="0.2">
      <c r="G24407" s="12"/>
    </row>
    <row r="24408" spans="7:7" x14ac:dyDescent="0.2">
      <c r="G24408" s="12"/>
    </row>
    <row r="24409" spans="7:7" x14ac:dyDescent="0.2">
      <c r="G24409" s="12"/>
    </row>
    <row r="24410" spans="7:7" x14ac:dyDescent="0.2">
      <c r="G24410" s="12"/>
    </row>
    <row r="24411" spans="7:7" x14ac:dyDescent="0.2">
      <c r="G24411" s="12"/>
    </row>
    <row r="24412" spans="7:7" x14ac:dyDescent="0.2">
      <c r="G24412" s="12"/>
    </row>
    <row r="24413" spans="7:7" x14ac:dyDescent="0.2">
      <c r="G24413" s="12"/>
    </row>
    <row r="24414" spans="7:7" x14ac:dyDescent="0.2">
      <c r="G24414" s="12"/>
    </row>
    <row r="24415" spans="7:7" x14ac:dyDescent="0.2">
      <c r="G24415" s="12"/>
    </row>
    <row r="24416" spans="7:7" x14ac:dyDescent="0.2">
      <c r="G24416" s="12"/>
    </row>
    <row r="24417" spans="7:7" x14ac:dyDescent="0.2">
      <c r="G24417" s="12"/>
    </row>
    <row r="24418" spans="7:7" x14ac:dyDescent="0.2">
      <c r="G24418" s="12"/>
    </row>
    <row r="24419" spans="7:7" x14ac:dyDescent="0.2">
      <c r="G24419" s="12"/>
    </row>
    <row r="24420" spans="7:7" x14ac:dyDescent="0.2">
      <c r="G24420" s="12"/>
    </row>
    <row r="24421" spans="7:7" x14ac:dyDescent="0.2">
      <c r="G24421" s="12"/>
    </row>
    <row r="24422" spans="7:7" x14ac:dyDescent="0.2">
      <c r="G24422" s="12"/>
    </row>
    <row r="24423" spans="7:7" x14ac:dyDescent="0.2">
      <c r="G24423" s="12"/>
    </row>
    <row r="24424" spans="7:7" x14ac:dyDescent="0.2">
      <c r="G24424" s="12"/>
    </row>
    <row r="24425" spans="7:7" x14ac:dyDescent="0.2">
      <c r="G24425" s="12"/>
    </row>
    <row r="24426" spans="7:7" x14ac:dyDescent="0.2">
      <c r="G24426" s="12"/>
    </row>
    <row r="24427" spans="7:7" x14ac:dyDescent="0.2">
      <c r="G24427" s="12"/>
    </row>
    <row r="24428" spans="7:7" x14ac:dyDescent="0.2">
      <c r="G24428" s="12"/>
    </row>
    <row r="24429" spans="7:7" x14ac:dyDescent="0.2">
      <c r="G24429" s="12"/>
    </row>
    <row r="24430" spans="7:7" x14ac:dyDescent="0.2">
      <c r="G24430" s="12"/>
    </row>
    <row r="24431" spans="7:7" x14ac:dyDescent="0.2">
      <c r="G24431" s="12"/>
    </row>
    <row r="24432" spans="7:7" x14ac:dyDescent="0.2">
      <c r="G24432" s="12"/>
    </row>
    <row r="24433" spans="7:7" x14ac:dyDescent="0.2">
      <c r="G24433" s="12"/>
    </row>
    <row r="24434" spans="7:7" x14ac:dyDescent="0.2">
      <c r="G24434" s="12"/>
    </row>
    <row r="24435" spans="7:7" x14ac:dyDescent="0.2">
      <c r="G24435" s="12"/>
    </row>
    <row r="24436" spans="7:7" x14ac:dyDescent="0.2">
      <c r="G24436" s="12"/>
    </row>
    <row r="24437" spans="7:7" x14ac:dyDescent="0.2">
      <c r="G24437" s="12"/>
    </row>
    <row r="24438" spans="7:7" x14ac:dyDescent="0.2">
      <c r="G24438" s="12"/>
    </row>
    <row r="24439" spans="7:7" x14ac:dyDescent="0.2">
      <c r="G24439" s="12"/>
    </row>
    <row r="24440" spans="7:7" x14ac:dyDescent="0.2">
      <c r="G24440" s="12"/>
    </row>
    <row r="24441" spans="7:7" x14ac:dyDescent="0.2">
      <c r="G24441" s="12"/>
    </row>
    <row r="24442" spans="7:7" x14ac:dyDescent="0.2">
      <c r="G24442" s="12"/>
    </row>
    <row r="24443" spans="7:7" x14ac:dyDescent="0.2">
      <c r="G24443" s="12"/>
    </row>
    <row r="24444" spans="7:7" x14ac:dyDescent="0.2">
      <c r="G24444" s="12"/>
    </row>
    <row r="24445" spans="7:7" x14ac:dyDescent="0.2">
      <c r="G24445" s="12"/>
    </row>
    <row r="24446" spans="7:7" x14ac:dyDescent="0.2">
      <c r="G24446" s="12"/>
    </row>
    <row r="24447" spans="7:7" x14ac:dyDescent="0.2">
      <c r="G24447" s="12"/>
    </row>
    <row r="24448" spans="7:7" x14ac:dyDescent="0.2">
      <c r="G24448" s="12"/>
    </row>
    <row r="24449" spans="7:7" x14ac:dyDescent="0.2">
      <c r="G24449" s="12"/>
    </row>
    <row r="24450" spans="7:7" x14ac:dyDescent="0.2">
      <c r="G24450" s="12"/>
    </row>
    <row r="24451" spans="7:7" x14ac:dyDescent="0.2">
      <c r="G24451" s="12"/>
    </row>
    <row r="24452" spans="7:7" x14ac:dyDescent="0.2">
      <c r="G24452" s="12"/>
    </row>
    <row r="24453" spans="7:7" x14ac:dyDescent="0.2">
      <c r="G24453" s="12"/>
    </row>
    <row r="24454" spans="7:7" x14ac:dyDescent="0.2">
      <c r="G24454" s="12"/>
    </row>
    <row r="24455" spans="7:7" x14ac:dyDescent="0.2">
      <c r="G24455" s="12"/>
    </row>
    <row r="24456" spans="7:7" x14ac:dyDescent="0.2">
      <c r="G24456" s="12"/>
    </row>
    <row r="24457" spans="7:7" x14ac:dyDescent="0.2">
      <c r="G24457" s="12"/>
    </row>
    <row r="24458" spans="7:7" x14ac:dyDescent="0.2">
      <c r="G24458" s="12"/>
    </row>
    <row r="24459" spans="7:7" x14ac:dyDescent="0.2">
      <c r="G24459" s="12"/>
    </row>
    <row r="24460" spans="7:7" x14ac:dyDescent="0.2">
      <c r="G24460" s="12"/>
    </row>
    <row r="24461" spans="7:7" x14ac:dyDescent="0.2">
      <c r="G24461" s="12"/>
    </row>
    <row r="24462" spans="7:7" x14ac:dyDescent="0.2">
      <c r="G24462" s="12"/>
    </row>
    <row r="24463" spans="7:7" x14ac:dyDescent="0.2">
      <c r="G24463" s="12"/>
    </row>
    <row r="24464" spans="7:7" x14ac:dyDescent="0.2">
      <c r="G24464" s="12"/>
    </row>
    <row r="24465" spans="7:7" x14ac:dyDescent="0.2">
      <c r="G24465" s="12"/>
    </row>
    <row r="24466" spans="7:7" x14ac:dyDescent="0.2">
      <c r="G24466" s="12"/>
    </row>
    <row r="24467" spans="7:7" x14ac:dyDescent="0.2">
      <c r="G24467" s="12"/>
    </row>
    <row r="24468" spans="7:7" x14ac:dyDescent="0.2">
      <c r="G24468" s="12"/>
    </row>
    <row r="24469" spans="7:7" x14ac:dyDescent="0.2">
      <c r="G24469" s="12"/>
    </row>
    <row r="24470" spans="7:7" x14ac:dyDescent="0.2">
      <c r="G24470" s="12"/>
    </row>
    <row r="24471" spans="7:7" x14ac:dyDescent="0.2">
      <c r="G24471" s="12"/>
    </row>
    <row r="24472" spans="7:7" x14ac:dyDescent="0.2">
      <c r="G24472" s="12"/>
    </row>
    <row r="24473" spans="7:7" x14ac:dyDescent="0.2">
      <c r="G24473" s="12"/>
    </row>
    <row r="24474" spans="7:7" x14ac:dyDescent="0.2">
      <c r="G24474" s="12"/>
    </row>
    <row r="24475" spans="7:7" x14ac:dyDescent="0.2">
      <c r="G24475" s="12"/>
    </row>
    <row r="24476" spans="7:7" x14ac:dyDescent="0.2">
      <c r="G24476" s="12"/>
    </row>
    <row r="24477" spans="7:7" x14ac:dyDescent="0.2">
      <c r="G24477" s="12"/>
    </row>
    <row r="24478" spans="7:7" x14ac:dyDescent="0.2">
      <c r="G24478" s="12"/>
    </row>
    <row r="24479" spans="7:7" x14ac:dyDescent="0.2">
      <c r="G24479" s="12"/>
    </row>
    <row r="24480" spans="7:7" x14ac:dyDescent="0.2">
      <c r="G24480" s="12"/>
    </row>
    <row r="24481" spans="7:7" x14ac:dyDescent="0.2">
      <c r="G24481" s="12"/>
    </row>
    <row r="24482" spans="7:7" x14ac:dyDescent="0.2">
      <c r="G24482" s="12"/>
    </row>
    <row r="24483" spans="7:7" x14ac:dyDescent="0.2">
      <c r="G24483" s="12"/>
    </row>
    <row r="24484" spans="7:7" x14ac:dyDescent="0.2">
      <c r="G24484" s="12"/>
    </row>
    <row r="24485" spans="7:7" x14ac:dyDescent="0.2">
      <c r="G24485" s="12"/>
    </row>
    <row r="24486" spans="7:7" x14ac:dyDescent="0.2">
      <c r="G24486" s="12"/>
    </row>
    <row r="24487" spans="7:7" x14ac:dyDescent="0.2">
      <c r="G24487" s="12"/>
    </row>
    <row r="24488" spans="7:7" x14ac:dyDescent="0.2">
      <c r="G24488" s="12"/>
    </row>
    <row r="24489" spans="7:7" x14ac:dyDescent="0.2">
      <c r="G24489" s="12"/>
    </row>
    <row r="24490" spans="7:7" x14ac:dyDescent="0.2">
      <c r="G24490" s="12"/>
    </row>
    <row r="24491" spans="7:7" x14ac:dyDescent="0.2">
      <c r="G24491" s="12"/>
    </row>
    <row r="24492" spans="7:7" x14ac:dyDescent="0.2">
      <c r="G24492" s="12"/>
    </row>
    <row r="24493" spans="7:7" x14ac:dyDescent="0.2">
      <c r="G24493" s="12"/>
    </row>
    <row r="24494" spans="7:7" x14ac:dyDescent="0.2">
      <c r="G24494" s="12"/>
    </row>
    <row r="24495" spans="7:7" x14ac:dyDescent="0.2">
      <c r="G24495" s="12"/>
    </row>
    <row r="24496" spans="7:7" x14ac:dyDescent="0.2">
      <c r="G24496" s="12"/>
    </row>
    <row r="24497" spans="7:7" x14ac:dyDescent="0.2">
      <c r="G24497" s="12"/>
    </row>
    <row r="24498" spans="7:7" x14ac:dyDescent="0.2">
      <c r="G24498" s="12"/>
    </row>
    <row r="24499" spans="7:7" x14ac:dyDescent="0.2">
      <c r="G24499" s="12"/>
    </row>
    <row r="24500" spans="7:7" x14ac:dyDescent="0.2">
      <c r="G24500" s="12"/>
    </row>
    <row r="24501" spans="7:7" x14ac:dyDescent="0.2">
      <c r="G24501" s="12"/>
    </row>
    <row r="24502" spans="7:7" x14ac:dyDescent="0.2">
      <c r="G24502" s="12"/>
    </row>
    <row r="24503" spans="7:7" x14ac:dyDescent="0.2">
      <c r="G24503" s="12"/>
    </row>
    <row r="24504" spans="7:7" x14ac:dyDescent="0.2">
      <c r="G24504" s="12"/>
    </row>
    <row r="24505" spans="7:7" x14ac:dyDescent="0.2">
      <c r="G24505" s="12"/>
    </row>
    <row r="24506" spans="7:7" x14ac:dyDescent="0.2">
      <c r="G24506" s="12"/>
    </row>
    <row r="24507" spans="7:7" x14ac:dyDescent="0.2">
      <c r="G24507" s="12"/>
    </row>
    <row r="24508" spans="7:7" x14ac:dyDescent="0.2">
      <c r="G24508" s="12"/>
    </row>
    <row r="24509" spans="7:7" x14ac:dyDescent="0.2">
      <c r="G24509" s="12"/>
    </row>
    <row r="24510" spans="7:7" x14ac:dyDescent="0.2">
      <c r="G24510" s="12"/>
    </row>
    <row r="24511" spans="7:7" x14ac:dyDescent="0.2">
      <c r="G24511" s="12"/>
    </row>
    <row r="24512" spans="7:7" x14ac:dyDescent="0.2">
      <c r="G24512" s="12"/>
    </row>
    <row r="24513" spans="7:7" x14ac:dyDescent="0.2">
      <c r="G24513" s="12"/>
    </row>
    <row r="24514" spans="7:7" x14ac:dyDescent="0.2">
      <c r="G24514" s="12"/>
    </row>
    <row r="24515" spans="7:7" x14ac:dyDescent="0.2">
      <c r="G24515" s="12"/>
    </row>
    <row r="24516" spans="7:7" x14ac:dyDescent="0.2">
      <c r="G24516" s="12"/>
    </row>
    <row r="24517" spans="7:7" x14ac:dyDescent="0.2">
      <c r="G24517" s="12"/>
    </row>
    <row r="24518" spans="7:7" x14ac:dyDescent="0.2">
      <c r="G24518" s="12"/>
    </row>
    <row r="24519" spans="7:7" x14ac:dyDescent="0.2">
      <c r="G24519" s="12"/>
    </row>
    <row r="24520" spans="7:7" x14ac:dyDescent="0.2">
      <c r="G24520" s="12"/>
    </row>
    <row r="24521" spans="7:7" x14ac:dyDescent="0.2">
      <c r="G24521" s="12"/>
    </row>
    <row r="24522" spans="7:7" x14ac:dyDescent="0.2">
      <c r="G24522" s="12"/>
    </row>
    <row r="24523" spans="7:7" x14ac:dyDescent="0.2">
      <c r="G24523" s="12"/>
    </row>
    <row r="24524" spans="7:7" x14ac:dyDescent="0.2">
      <c r="G24524" s="12"/>
    </row>
    <row r="24525" spans="7:7" x14ac:dyDescent="0.2">
      <c r="G24525" s="12"/>
    </row>
    <row r="24526" spans="7:7" x14ac:dyDescent="0.2">
      <c r="G24526" s="12"/>
    </row>
    <row r="24527" spans="7:7" x14ac:dyDescent="0.2">
      <c r="G24527" s="12"/>
    </row>
    <row r="24528" spans="7:7" x14ac:dyDescent="0.2">
      <c r="G24528" s="12"/>
    </row>
    <row r="24529" spans="7:7" x14ac:dyDescent="0.2">
      <c r="G24529" s="12"/>
    </row>
    <row r="24530" spans="7:7" x14ac:dyDescent="0.2">
      <c r="G24530" s="12"/>
    </row>
    <row r="24531" spans="7:7" x14ac:dyDescent="0.2">
      <c r="G24531" s="12"/>
    </row>
    <row r="24532" spans="7:7" x14ac:dyDescent="0.2">
      <c r="G24532" s="12"/>
    </row>
    <row r="24533" spans="7:7" x14ac:dyDescent="0.2">
      <c r="G24533" s="12"/>
    </row>
    <row r="24534" spans="7:7" x14ac:dyDescent="0.2">
      <c r="G24534" s="12"/>
    </row>
    <row r="24535" spans="7:7" x14ac:dyDescent="0.2">
      <c r="G24535" s="12"/>
    </row>
    <row r="24536" spans="7:7" x14ac:dyDescent="0.2">
      <c r="G24536" s="12"/>
    </row>
    <row r="24537" spans="7:7" x14ac:dyDescent="0.2">
      <c r="G24537" s="12"/>
    </row>
    <row r="24538" spans="7:7" x14ac:dyDescent="0.2">
      <c r="G24538" s="12"/>
    </row>
    <row r="24539" spans="7:7" x14ac:dyDescent="0.2">
      <c r="G24539" s="12"/>
    </row>
    <row r="24540" spans="7:7" x14ac:dyDescent="0.2">
      <c r="G24540" s="12"/>
    </row>
    <row r="24541" spans="7:7" x14ac:dyDescent="0.2">
      <c r="G24541" s="12"/>
    </row>
    <row r="24542" spans="7:7" x14ac:dyDescent="0.2">
      <c r="G24542" s="12"/>
    </row>
    <row r="24543" spans="7:7" x14ac:dyDescent="0.2">
      <c r="G24543" s="12"/>
    </row>
    <row r="24544" spans="7:7" x14ac:dyDescent="0.2">
      <c r="G24544" s="12"/>
    </row>
    <row r="24545" spans="7:7" x14ac:dyDescent="0.2">
      <c r="G24545" s="12"/>
    </row>
    <row r="24546" spans="7:7" x14ac:dyDescent="0.2">
      <c r="G24546" s="12"/>
    </row>
    <row r="24547" spans="7:7" x14ac:dyDescent="0.2">
      <c r="G24547" s="12"/>
    </row>
    <row r="24548" spans="7:7" x14ac:dyDescent="0.2">
      <c r="G24548" s="12"/>
    </row>
    <row r="24549" spans="7:7" x14ac:dyDescent="0.2">
      <c r="G24549" s="12"/>
    </row>
    <row r="24550" spans="7:7" x14ac:dyDescent="0.2">
      <c r="G24550" s="12"/>
    </row>
    <row r="24551" spans="7:7" x14ac:dyDescent="0.2">
      <c r="G24551" s="12"/>
    </row>
    <row r="24552" spans="7:7" x14ac:dyDescent="0.2">
      <c r="G24552" s="12"/>
    </row>
    <row r="24553" spans="7:7" x14ac:dyDescent="0.2">
      <c r="G24553" s="12"/>
    </row>
    <row r="24554" spans="7:7" x14ac:dyDescent="0.2">
      <c r="G24554" s="12"/>
    </row>
    <row r="24555" spans="7:7" x14ac:dyDescent="0.2">
      <c r="G24555" s="12"/>
    </row>
    <row r="24556" spans="7:7" x14ac:dyDescent="0.2">
      <c r="G24556" s="12"/>
    </row>
    <row r="24557" spans="7:7" x14ac:dyDescent="0.2">
      <c r="G24557" s="12"/>
    </row>
    <row r="24558" spans="7:7" x14ac:dyDescent="0.2">
      <c r="G24558" s="12"/>
    </row>
    <row r="24559" spans="7:7" x14ac:dyDescent="0.2">
      <c r="G24559" s="12"/>
    </row>
    <row r="24560" spans="7:7" x14ac:dyDescent="0.2">
      <c r="G24560" s="12"/>
    </row>
    <row r="24561" spans="7:7" x14ac:dyDescent="0.2">
      <c r="G24561" s="12"/>
    </row>
    <row r="24562" spans="7:7" x14ac:dyDescent="0.2">
      <c r="G24562" s="12"/>
    </row>
    <row r="24563" spans="7:7" x14ac:dyDescent="0.2">
      <c r="G24563" s="12"/>
    </row>
    <row r="24564" spans="7:7" x14ac:dyDescent="0.2">
      <c r="G24564" s="12"/>
    </row>
    <row r="24565" spans="7:7" x14ac:dyDescent="0.2">
      <c r="G24565" s="12"/>
    </row>
    <row r="24566" spans="7:7" x14ac:dyDescent="0.2">
      <c r="G24566" s="12"/>
    </row>
    <row r="24567" spans="7:7" x14ac:dyDescent="0.2">
      <c r="G24567" s="12"/>
    </row>
    <row r="24568" spans="7:7" x14ac:dyDescent="0.2">
      <c r="G24568" s="12"/>
    </row>
    <row r="24569" spans="7:7" x14ac:dyDescent="0.2">
      <c r="G24569" s="12"/>
    </row>
    <row r="24570" spans="7:7" x14ac:dyDescent="0.2">
      <c r="G24570" s="12"/>
    </row>
    <row r="24571" spans="7:7" x14ac:dyDescent="0.2">
      <c r="G24571" s="12"/>
    </row>
    <row r="24572" spans="7:7" x14ac:dyDescent="0.2">
      <c r="G24572" s="12"/>
    </row>
    <row r="24573" spans="7:7" x14ac:dyDescent="0.2">
      <c r="G24573" s="12"/>
    </row>
    <row r="24574" spans="7:7" x14ac:dyDescent="0.2">
      <c r="G24574" s="12"/>
    </row>
    <row r="24575" spans="7:7" x14ac:dyDescent="0.2">
      <c r="G24575" s="12"/>
    </row>
    <row r="24576" spans="7:7" x14ac:dyDescent="0.2">
      <c r="G24576" s="12"/>
    </row>
    <row r="24577" spans="7:7" x14ac:dyDescent="0.2">
      <c r="G24577" s="12"/>
    </row>
    <row r="24578" spans="7:7" x14ac:dyDescent="0.2">
      <c r="G24578" s="12"/>
    </row>
    <row r="24579" spans="7:7" x14ac:dyDescent="0.2">
      <c r="G24579" s="12"/>
    </row>
    <row r="24580" spans="7:7" x14ac:dyDescent="0.2">
      <c r="G24580" s="12"/>
    </row>
    <row r="24581" spans="7:7" x14ac:dyDescent="0.2">
      <c r="G24581" s="12"/>
    </row>
    <row r="24582" spans="7:7" x14ac:dyDescent="0.2">
      <c r="G24582" s="12"/>
    </row>
    <row r="24583" spans="7:7" x14ac:dyDescent="0.2">
      <c r="G24583" s="12"/>
    </row>
    <row r="24584" spans="7:7" x14ac:dyDescent="0.2">
      <c r="G24584" s="12"/>
    </row>
    <row r="24585" spans="7:7" x14ac:dyDescent="0.2">
      <c r="G24585" s="12"/>
    </row>
    <row r="24586" spans="7:7" x14ac:dyDescent="0.2">
      <c r="G24586" s="12"/>
    </row>
    <row r="24587" spans="7:7" x14ac:dyDescent="0.2">
      <c r="G24587" s="12"/>
    </row>
    <row r="24588" spans="7:7" x14ac:dyDescent="0.2">
      <c r="G24588" s="12"/>
    </row>
    <row r="24589" spans="7:7" x14ac:dyDescent="0.2">
      <c r="G24589" s="12"/>
    </row>
    <row r="24590" spans="7:7" x14ac:dyDescent="0.2">
      <c r="G24590" s="12"/>
    </row>
    <row r="24591" spans="7:7" x14ac:dyDescent="0.2">
      <c r="G24591" s="12"/>
    </row>
    <row r="24592" spans="7:7" x14ac:dyDescent="0.2">
      <c r="G24592" s="12"/>
    </row>
    <row r="24593" spans="7:7" x14ac:dyDescent="0.2">
      <c r="G24593" s="12"/>
    </row>
    <row r="24594" spans="7:7" x14ac:dyDescent="0.2">
      <c r="G24594" s="12"/>
    </row>
    <row r="24595" spans="7:7" x14ac:dyDescent="0.2">
      <c r="G24595" s="12"/>
    </row>
    <row r="24596" spans="7:7" x14ac:dyDescent="0.2">
      <c r="G24596" s="12"/>
    </row>
    <row r="24597" spans="7:7" x14ac:dyDescent="0.2">
      <c r="G24597" s="12"/>
    </row>
    <row r="24598" spans="7:7" x14ac:dyDescent="0.2">
      <c r="G24598" s="12"/>
    </row>
    <row r="24599" spans="7:7" x14ac:dyDescent="0.2">
      <c r="G24599" s="12"/>
    </row>
    <row r="24600" spans="7:7" x14ac:dyDescent="0.2">
      <c r="G24600" s="12"/>
    </row>
    <row r="24601" spans="7:7" x14ac:dyDescent="0.2">
      <c r="G24601" s="12"/>
    </row>
    <row r="24602" spans="7:7" x14ac:dyDescent="0.2">
      <c r="G24602" s="12"/>
    </row>
    <row r="24603" spans="7:7" x14ac:dyDescent="0.2">
      <c r="G24603" s="12"/>
    </row>
    <row r="24604" spans="7:7" x14ac:dyDescent="0.2">
      <c r="G24604" s="12"/>
    </row>
    <row r="24605" spans="7:7" x14ac:dyDescent="0.2">
      <c r="G24605" s="12"/>
    </row>
    <row r="24606" spans="7:7" x14ac:dyDescent="0.2">
      <c r="G24606" s="12"/>
    </row>
    <row r="24607" spans="7:7" x14ac:dyDescent="0.2">
      <c r="G24607" s="12"/>
    </row>
    <row r="24608" spans="7:7" x14ac:dyDescent="0.2">
      <c r="G24608" s="12"/>
    </row>
    <row r="24609" spans="7:7" x14ac:dyDescent="0.2">
      <c r="G24609" s="12"/>
    </row>
    <row r="24610" spans="7:7" x14ac:dyDescent="0.2">
      <c r="G24610" s="12"/>
    </row>
    <row r="24611" spans="7:7" x14ac:dyDescent="0.2">
      <c r="G24611" s="12"/>
    </row>
    <row r="24612" spans="7:7" x14ac:dyDescent="0.2">
      <c r="G24612" s="12"/>
    </row>
    <row r="24613" spans="7:7" x14ac:dyDescent="0.2">
      <c r="G24613" s="12"/>
    </row>
    <row r="24614" spans="7:7" x14ac:dyDescent="0.2">
      <c r="G24614" s="12"/>
    </row>
    <row r="24615" spans="7:7" x14ac:dyDescent="0.2">
      <c r="G24615" s="12"/>
    </row>
    <row r="24616" spans="7:7" x14ac:dyDescent="0.2">
      <c r="G24616" s="12"/>
    </row>
    <row r="24617" spans="7:7" x14ac:dyDescent="0.2">
      <c r="G24617" s="12"/>
    </row>
    <row r="24618" spans="7:7" x14ac:dyDescent="0.2">
      <c r="G24618" s="12"/>
    </row>
    <row r="24619" spans="7:7" x14ac:dyDescent="0.2">
      <c r="G24619" s="12"/>
    </row>
    <row r="24620" spans="7:7" x14ac:dyDescent="0.2">
      <c r="G24620" s="12"/>
    </row>
    <row r="24621" spans="7:7" x14ac:dyDescent="0.2">
      <c r="G24621" s="12"/>
    </row>
    <row r="24622" spans="7:7" x14ac:dyDescent="0.2">
      <c r="G24622" s="12"/>
    </row>
    <row r="24623" spans="7:7" x14ac:dyDescent="0.2">
      <c r="G24623" s="12"/>
    </row>
    <row r="24624" spans="7:7" x14ac:dyDescent="0.2">
      <c r="G24624" s="12"/>
    </row>
    <row r="24625" spans="7:7" x14ac:dyDescent="0.2">
      <c r="G24625" s="12"/>
    </row>
    <row r="24626" spans="7:7" x14ac:dyDescent="0.2">
      <c r="G24626" s="12"/>
    </row>
    <row r="24627" spans="7:7" x14ac:dyDescent="0.2">
      <c r="G24627" s="12"/>
    </row>
    <row r="24628" spans="7:7" x14ac:dyDescent="0.2">
      <c r="G24628" s="12"/>
    </row>
    <row r="24629" spans="7:7" x14ac:dyDescent="0.2">
      <c r="G24629" s="12"/>
    </row>
    <row r="24630" spans="7:7" x14ac:dyDescent="0.2">
      <c r="G24630" s="12"/>
    </row>
    <row r="24631" spans="7:7" x14ac:dyDescent="0.2">
      <c r="G24631" s="12"/>
    </row>
    <row r="24632" spans="7:7" x14ac:dyDescent="0.2">
      <c r="G24632" s="12"/>
    </row>
    <row r="24633" spans="7:7" x14ac:dyDescent="0.2">
      <c r="G24633" s="12"/>
    </row>
    <row r="24634" spans="7:7" x14ac:dyDescent="0.2">
      <c r="G24634" s="12"/>
    </row>
    <row r="24635" spans="7:7" x14ac:dyDescent="0.2">
      <c r="G24635" s="12"/>
    </row>
    <row r="24636" spans="7:7" x14ac:dyDescent="0.2">
      <c r="G24636" s="12"/>
    </row>
    <row r="24637" spans="7:7" x14ac:dyDescent="0.2">
      <c r="G24637" s="12"/>
    </row>
    <row r="24638" spans="7:7" x14ac:dyDescent="0.2">
      <c r="G24638" s="12"/>
    </row>
    <row r="24639" spans="7:7" x14ac:dyDescent="0.2">
      <c r="G24639" s="12"/>
    </row>
    <row r="24640" spans="7:7" x14ac:dyDescent="0.2">
      <c r="G24640" s="12"/>
    </row>
    <row r="24641" spans="7:7" x14ac:dyDescent="0.2">
      <c r="G24641" s="12"/>
    </row>
    <row r="24642" spans="7:7" x14ac:dyDescent="0.2">
      <c r="G24642" s="12"/>
    </row>
    <row r="24643" spans="7:7" x14ac:dyDescent="0.2">
      <c r="G24643" s="12"/>
    </row>
    <row r="24644" spans="7:7" x14ac:dyDescent="0.2">
      <c r="G24644" s="12"/>
    </row>
    <row r="24645" spans="7:7" x14ac:dyDescent="0.2">
      <c r="G24645" s="12"/>
    </row>
    <row r="24646" spans="7:7" x14ac:dyDescent="0.2">
      <c r="G24646" s="12"/>
    </row>
    <row r="24647" spans="7:7" x14ac:dyDescent="0.2">
      <c r="G24647" s="12"/>
    </row>
    <row r="24648" spans="7:7" x14ac:dyDescent="0.2">
      <c r="G24648" s="12"/>
    </row>
    <row r="24649" spans="7:7" x14ac:dyDescent="0.2">
      <c r="G24649" s="12"/>
    </row>
    <row r="24650" spans="7:7" x14ac:dyDescent="0.2">
      <c r="G24650" s="12"/>
    </row>
    <row r="24651" spans="7:7" x14ac:dyDescent="0.2">
      <c r="G24651" s="12"/>
    </row>
    <row r="24652" spans="7:7" x14ac:dyDescent="0.2">
      <c r="G24652" s="12"/>
    </row>
    <row r="24653" spans="7:7" x14ac:dyDescent="0.2">
      <c r="G24653" s="12"/>
    </row>
    <row r="24654" spans="7:7" x14ac:dyDescent="0.2">
      <c r="G24654" s="12"/>
    </row>
    <row r="24655" spans="7:7" x14ac:dyDescent="0.2">
      <c r="G24655" s="12"/>
    </row>
    <row r="24656" spans="7:7" x14ac:dyDescent="0.2">
      <c r="G24656" s="12"/>
    </row>
    <row r="24657" spans="7:7" x14ac:dyDescent="0.2">
      <c r="G24657" s="12"/>
    </row>
    <row r="24658" spans="7:7" x14ac:dyDescent="0.2">
      <c r="G24658" s="12"/>
    </row>
    <row r="24659" spans="7:7" x14ac:dyDescent="0.2">
      <c r="G24659" s="12"/>
    </row>
    <row r="24660" spans="7:7" x14ac:dyDescent="0.2">
      <c r="G24660" s="12"/>
    </row>
    <row r="24661" spans="7:7" x14ac:dyDescent="0.2">
      <c r="G24661" s="12"/>
    </row>
    <row r="24662" spans="7:7" x14ac:dyDescent="0.2">
      <c r="G24662" s="12"/>
    </row>
    <row r="24663" spans="7:7" x14ac:dyDescent="0.2">
      <c r="G24663" s="12"/>
    </row>
    <row r="24664" spans="7:7" x14ac:dyDescent="0.2">
      <c r="G24664" s="12"/>
    </row>
    <row r="24665" spans="7:7" x14ac:dyDescent="0.2">
      <c r="G24665" s="12"/>
    </row>
    <row r="24666" spans="7:7" x14ac:dyDescent="0.2">
      <c r="G24666" s="12"/>
    </row>
    <row r="24667" spans="7:7" x14ac:dyDescent="0.2">
      <c r="G24667" s="12"/>
    </row>
    <row r="24668" spans="7:7" x14ac:dyDescent="0.2">
      <c r="G24668" s="12"/>
    </row>
    <row r="24669" spans="7:7" x14ac:dyDescent="0.2">
      <c r="G24669" s="12"/>
    </row>
    <row r="24670" spans="7:7" x14ac:dyDescent="0.2">
      <c r="G24670" s="12"/>
    </row>
    <row r="24671" spans="7:7" x14ac:dyDescent="0.2">
      <c r="G24671" s="12"/>
    </row>
    <row r="24672" spans="7:7" x14ac:dyDescent="0.2">
      <c r="G24672" s="12"/>
    </row>
    <row r="24673" spans="7:7" x14ac:dyDescent="0.2">
      <c r="G24673" s="12"/>
    </row>
    <row r="24674" spans="7:7" x14ac:dyDescent="0.2">
      <c r="G24674" s="12"/>
    </row>
    <row r="24675" spans="7:7" x14ac:dyDescent="0.2">
      <c r="G24675" s="12"/>
    </row>
    <row r="24676" spans="7:7" x14ac:dyDescent="0.2">
      <c r="G24676" s="12"/>
    </row>
    <row r="24677" spans="7:7" x14ac:dyDescent="0.2">
      <c r="G24677" s="12"/>
    </row>
    <row r="24678" spans="7:7" x14ac:dyDescent="0.2">
      <c r="G24678" s="12"/>
    </row>
    <row r="24679" spans="7:7" x14ac:dyDescent="0.2">
      <c r="G24679" s="12"/>
    </row>
    <row r="24680" spans="7:7" x14ac:dyDescent="0.2">
      <c r="G24680" s="12"/>
    </row>
    <row r="24681" spans="7:7" x14ac:dyDescent="0.2">
      <c r="G24681" s="12"/>
    </row>
    <row r="24682" spans="7:7" x14ac:dyDescent="0.2">
      <c r="G24682" s="12"/>
    </row>
    <row r="24683" spans="7:7" x14ac:dyDescent="0.2">
      <c r="G24683" s="12"/>
    </row>
    <row r="24684" spans="7:7" x14ac:dyDescent="0.2">
      <c r="G24684" s="12"/>
    </row>
    <row r="24685" spans="7:7" x14ac:dyDescent="0.2">
      <c r="G24685" s="12"/>
    </row>
    <row r="24686" spans="7:7" x14ac:dyDescent="0.2">
      <c r="G24686" s="12"/>
    </row>
    <row r="24687" spans="7:7" x14ac:dyDescent="0.2">
      <c r="G24687" s="12"/>
    </row>
    <row r="24688" spans="7:7" x14ac:dyDescent="0.2">
      <c r="G24688" s="12"/>
    </row>
    <row r="24689" spans="7:7" x14ac:dyDescent="0.2">
      <c r="G24689" s="12"/>
    </row>
    <row r="24690" spans="7:7" x14ac:dyDescent="0.2">
      <c r="G24690" s="12"/>
    </row>
    <row r="24691" spans="7:7" x14ac:dyDescent="0.2">
      <c r="G24691" s="12"/>
    </row>
    <row r="24692" spans="7:7" x14ac:dyDescent="0.2">
      <c r="G24692" s="12"/>
    </row>
    <row r="24693" spans="7:7" x14ac:dyDescent="0.2">
      <c r="G24693" s="12"/>
    </row>
    <row r="24694" spans="7:7" x14ac:dyDescent="0.2">
      <c r="G24694" s="12"/>
    </row>
    <row r="24695" spans="7:7" x14ac:dyDescent="0.2">
      <c r="G24695" s="12"/>
    </row>
    <row r="24696" spans="7:7" x14ac:dyDescent="0.2">
      <c r="G24696" s="12"/>
    </row>
    <row r="24697" spans="7:7" x14ac:dyDescent="0.2">
      <c r="G24697" s="12"/>
    </row>
    <row r="24698" spans="7:7" x14ac:dyDescent="0.2">
      <c r="G24698" s="12"/>
    </row>
    <row r="24699" spans="7:7" x14ac:dyDescent="0.2">
      <c r="G24699" s="12"/>
    </row>
    <row r="24700" spans="7:7" x14ac:dyDescent="0.2">
      <c r="G24700" s="12"/>
    </row>
    <row r="24701" spans="7:7" x14ac:dyDescent="0.2">
      <c r="G24701" s="12"/>
    </row>
    <row r="24702" spans="7:7" x14ac:dyDescent="0.2">
      <c r="G24702" s="12"/>
    </row>
    <row r="24703" spans="7:7" x14ac:dyDescent="0.2">
      <c r="G24703" s="12"/>
    </row>
    <row r="24704" spans="7:7" x14ac:dyDescent="0.2">
      <c r="G24704" s="12"/>
    </row>
    <row r="24705" spans="7:7" x14ac:dyDescent="0.2">
      <c r="G24705" s="12"/>
    </row>
    <row r="24706" spans="7:7" x14ac:dyDescent="0.2">
      <c r="G24706" s="12"/>
    </row>
    <row r="24707" spans="7:7" x14ac:dyDescent="0.2">
      <c r="G24707" s="12"/>
    </row>
    <row r="24708" spans="7:7" x14ac:dyDescent="0.2">
      <c r="G24708" s="12"/>
    </row>
    <row r="24709" spans="7:7" x14ac:dyDescent="0.2">
      <c r="G24709" s="12"/>
    </row>
    <row r="24710" spans="7:7" x14ac:dyDescent="0.2">
      <c r="G24710" s="12"/>
    </row>
    <row r="24711" spans="7:7" x14ac:dyDescent="0.2">
      <c r="G24711" s="12"/>
    </row>
    <row r="24712" spans="7:7" x14ac:dyDescent="0.2">
      <c r="G24712" s="12"/>
    </row>
    <row r="24713" spans="7:7" x14ac:dyDescent="0.2">
      <c r="G24713" s="12"/>
    </row>
    <row r="24714" spans="7:7" x14ac:dyDescent="0.2">
      <c r="G24714" s="12"/>
    </row>
    <row r="24715" spans="7:7" x14ac:dyDescent="0.2">
      <c r="G24715" s="12"/>
    </row>
    <row r="24716" spans="7:7" x14ac:dyDescent="0.2">
      <c r="G24716" s="12"/>
    </row>
    <row r="24717" spans="7:7" x14ac:dyDescent="0.2">
      <c r="G24717" s="12"/>
    </row>
    <row r="24718" spans="7:7" x14ac:dyDescent="0.2">
      <c r="G24718" s="12"/>
    </row>
    <row r="24719" spans="7:7" x14ac:dyDescent="0.2">
      <c r="G24719" s="12"/>
    </row>
    <row r="24720" spans="7:7" x14ac:dyDescent="0.2">
      <c r="G24720" s="12"/>
    </row>
    <row r="24721" spans="7:7" x14ac:dyDescent="0.2">
      <c r="G24721" s="12"/>
    </row>
    <row r="24722" spans="7:7" x14ac:dyDescent="0.2">
      <c r="G24722" s="12"/>
    </row>
    <row r="24723" spans="7:7" x14ac:dyDescent="0.2">
      <c r="G24723" s="12"/>
    </row>
    <row r="24724" spans="7:7" x14ac:dyDescent="0.2">
      <c r="G24724" s="12"/>
    </row>
    <row r="24725" spans="7:7" x14ac:dyDescent="0.2">
      <c r="G24725" s="12"/>
    </row>
    <row r="24726" spans="7:7" x14ac:dyDescent="0.2">
      <c r="G24726" s="12"/>
    </row>
    <row r="24727" spans="7:7" x14ac:dyDescent="0.2">
      <c r="G24727" s="12"/>
    </row>
    <row r="24728" spans="7:7" x14ac:dyDescent="0.2">
      <c r="G24728" s="12"/>
    </row>
    <row r="24729" spans="7:7" x14ac:dyDescent="0.2">
      <c r="G24729" s="12"/>
    </row>
    <row r="24730" spans="7:7" x14ac:dyDescent="0.2">
      <c r="G24730" s="12"/>
    </row>
    <row r="24731" spans="7:7" x14ac:dyDescent="0.2">
      <c r="G24731" s="12"/>
    </row>
    <row r="24732" spans="7:7" x14ac:dyDescent="0.2">
      <c r="G24732" s="12"/>
    </row>
    <row r="24733" spans="7:7" x14ac:dyDescent="0.2">
      <c r="G24733" s="12"/>
    </row>
    <row r="24734" spans="7:7" x14ac:dyDescent="0.2">
      <c r="G24734" s="12"/>
    </row>
    <row r="24735" spans="7:7" x14ac:dyDescent="0.2">
      <c r="G24735" s="12"/>
    </row>
    <row r="24736" spans="7:7" x14ac:dyDescent="0.2">
      <c r="G24736" s="12"/>
    </row>
    <row r="24737" spans="7:7" x14ac:dyDescent="0.2">
      <c r="G24737" s="12"/>
    </row>
    <row r="24738" spans="7:7" x14ac:dyDescent="0.2">
      <c r="G24738" s="12"/>
    </row>
    <row r="24739" spans="7:7" x14ac:dyDescent="0.2">
      <c r="G24739" s="12"/>
    </row>
    <row r="24740" spans="7:7" x14ac:dyDescent="0.2">
      <c r="G24740" s="12"/>
    </row>
    <row r="24741" spans="7:7" x14ac:dyDescent="0.2">
      <c r="G24741" s="12"/>
    </row>
    <row r="24742" spans="7:7" x14ac:dyDescent="0.2">
      <c r="G24742" s="12"/>
    </row>
    <row r="24743" spans="7:7" x14ac:dyDescent="0.2">
      <c r="G24743" s="12"/>
    </row>
    <row r="24744" spans="7:7" x14ac:dyDescent="0.2">
      <c r="G24744" s="12"/>
    </row>
    <row r="24745" spans="7:7" x14ac:dyDescent="0.2">
      <c r="G24745" s="12"/>
    </row>
    <row r="24746" spans="7:7" x14ac:dyDescent="0.2">
      <c r="G24746" s="12"/>
    </row>
    <row r="24747" spans="7:7" x14ac:dyDescent="0.2">
      <c r="G24747" s="12"/>
    </row>
    <row r="24748" spans="7:7" x14ac:dyDescent="0.2">
      <c r="G24748" s="12"/>
    </row>
    <row r="24749" spans="7:7" x14ac:dyDescent="0.2">
      <c r="G24749" s="12"/>
    </row>
    <row r="24750" spans="7:7" x14ac:dyDescent="0.2">
      <c r="G24750" s="12"/>
    </row>
    <row r="24751" spans="7:7" x14ac:dyDescent="0.2">
      <c r="G24751" s="12"/>
    </row>
    <row r="24752" spans="7:7" x14ac:dyDescent="0.2">
      <c r="G24752" s="12"/>
    </row>
    <row r="24753" spans="7:7" x14ac:dyDescent="0.2">
      <c r="G24753" s="12"/>
    </row>
    <row r="24754" spans="7:7" x14ac:dyDescent="0.2">
      <c r="G24754" s="12"/>
    </row>
    <row r="24755" spans="7:7" x14ac:dyDescent="0.2">
      <c r="G24755" s="12"/>
    </row>
    <row r="24756" spans="7:7" x14ac:dyDescent="0.2">
      <c r="G24756" s="12"/>
    </row>
    <row r="24757" spans="7:7" x14ac:dyDescent="0.2">
      <c r="G24757" s="12"/>
    </row>
    <row r="24758" spans="7:7" x14ac:dyDescent="0.2">
      <c r="G24758" s="12"/>
    </row>
    <row r="24759" spans="7:7" x14ac:dyDescent="0.2">
      <c r="G24759" s="12"/>
    </row>
    <row r="24760" spans="7:7" x14ac:dyDescent="0.2">
      <c r="G24760" s="12"/>
    </row>
    <row r="24761" spans="7:7" x14ac:dyDescent="0.2">
      <c r="G24761" s="12"/>
    </row>
    <row r="24762" spans="7:7" x14ac:dyDescent="0.2">
      <c r="G24762" s="12"/>
    </row>
    <row r="24763" spans="7:7" x14ac:dyDescent="0.2">
      <c r="G24763" s="12"/>
    </row>
    <row r="24764" spans="7:7" x14ac:dyDescent="0.2">
      <c r="G24764" s="12"/>
    </row>
    <row r="24765" spans="7:7" x14ac:dyDescent="0.2">
      <c r="G24765" s="12"/>
    </row>
    <row r="24766" spans="7:7" x14ac:dyDescent="0.2">
      <c r="G24766" s="12"/>
    </row>
    <row r="24767" spans="7:7" x14ac:dyDescent="0.2">
      <c r="G24767" s="12"/>
    </row>
    <row r="24768" spans="7:7" x14ac:dyDescent="0.2">
      <c r="G24768" s="12"/>
    </row>
    <row r="24769" spans="7:7" x14ac:dyDescent="0.2">
      <c r="G24769" s="12"/>
    </row>
    <row r="24770" spans="7:7" x14ac:dyDescent="0.2">
      <c r="G24770" s="12"/>
    </row>
    <row r="24771" spans="7:7" x14ac:dyDescent="0.2">
      <c r="G24771" s="12"/>
    </row>
    <row r="24772" spans="7:7" x14ac:dyDescent="0.2">
      <c r="G24772" s="12"/>
    </row>
    <row r="24773" spans="7:7" x14ac:dyDescent="0.2">
      <c r="G24773" s="12"/>
    </row>
    <row r="24774" spans="7:7" x14ac:dyDescent="0.2">
      <c r="G24774" s="12"/>
    </row>
    <row r="24775" spans="7:7" x14ac:dyDescent="0.2">
      <c r="G24775" s="12"/>
    </row>
    <row r="24776" spans="7:7" x14ac:dyDescent="0.2">
      <c r="G24776" s="12"/>
    </row>
    <row r="24777" spans="7:7" x14ac:dyDescent="0.2">
      <c r="G24777" s="12"/>
    </row>
    <row r="24778" spans="7:7" x14ac:dyDescent="0.2">
      <c r="G24778" s="12"/>
    </row>
    <row r="24779" spans="7:7" x14ac:dyDescent="0.2">
      <c r="G24779" s="12"/>
    </row>
    <row r="24780" spans="7:7" x14ac:dyDescent="0.2">
      <c r="G24780" s="12"/>
    </row>
    <row r="24781" spans="7:7" x14ac:dyDescent="0.2">
      <c r="G24781" s="12"/>
    </row>
    <row r="24782" spans="7:7" x14ac:dyDescent="0.2">
      <c r="G24782" s="12"/>
    </row>
    <row r="24783" spans="7:7" x14ac:dyDescent="0.2">
      <c r="G24783" s="12"/>
    </row>
    <row r="24784" spans="7:7" x14ac:dyDescent="0.2">
      <c r="G24784" s="12"/>
    </row>
    <row r="24785" spans="7:7" x14ac:dyDescent="0.2">
      <c r="G24785" s="12"/>
    </row>
    <row r="24786" spans="7:7" x14ac:dyDescent="0.2">
      <c r="G24786" s="12"/>
    </row>
    <row r="24787" spans="7:7" x14ac:dyDescent="0.2">
      <c r="G24787" s="12"/>
    </row>
    <row r="24788" spans="7:7" x14ac:dyDescent="0.2">
      <c r="G24788" s="12"/>
    </row>
    <row r="24789" spans="7:7" x14ac:dyDescent="0.2">
      <c r="G24789" s="12"/>
    </row>
    <row r="24790" spans="7:7" x14ac:dyDescent="0.2">
      <c r="G24790" s="12"/>
    </row>
    <row r="24791" spans="7:7" x14ac:dyDescent="0.2">
      <c r="G24791" s="12"/>
    </row>
    <row r="24792" spans="7:7" x14ac:dyDescent="0.2">
      <c r="G24792" s="12"/>
    </row>
    <row r="24793" spans="7:7" x14ac:dyDescent="0.2">
      <c r="G24793" s="12"/>
    </row>
    <row r="24794" spans="7:7" x14ac:dyDescent="0.2">
      <c r="G24794" s="12"/>
    </row>
    <row r="24795" spans="7:7" x14ac:dyDescent="0.2">
      <c r="G24795" s="12"/>
    </row>
    <row r="24796" spans="7:7" x14ac:dyDescent="0.2">
      <c r="G24796" s="12"/>
    </row>
    <row r="24797" spans="7:7" x14ac:dyDescent="0.2">
      <c r="G24797" s="12"/>
    </row>
    <row r="24798" spans="7:7" x14ac:dyDescent="0.2">
      <c r="G24798" s="12"/>
    </row>
    <row r="24799" spans="7:7" x14ac:dyDescent="0.2">
      <c r="G24799" s="12"/>
    </row>
    <row r="24800" spans="7:7" x14ac:dyDescent="0.2">
      <c r="G24800" s="12"/>
    </row>
    <row r="24801" spans="7:7" x14ac:dyDescent="0.2">
      <c r="G24801" s="12"/>
    </row>
    <row r="24802" spans="7:7" x14ac:dyDescent="0.2">
      <c r="G24802" s="12"/>
    </row>
    <row r="24803" spans="7:7" x14ac:dyDescent="0.2">
      <c r="G24803" s="12"/>
    </row>
    <row r="24804" spans="7:7" x14ac:dyDescent="0.2">
      <c r="G24804" s="12"/>
    </row>
    <row r="24805" spans="7:7" x14ac:dyDescent="0.2">
      <c r="G24805" s="12"/>
    </row>
    <row r="24806" spans="7:7" x14ac:dyDescent="0.2">
      <c r="G24806" s="12"/>
    </row>
    <row r="24807" spans="7:7" x14ac:dyDescent="0.2">
      <c r="G24807" s="12"/>
    </row>
    <row r="24808" spans="7:7" x14ac:dyDescent="0.2">
      <c r="G24808" s="12"/>
    </row>
    <row r="24809" spans="7:7" x14ac:dyDescent="0.2">
      <c r="G24809" s="12"/>
    </row>
    <row r="24810" spans="7:7" x14ac:dyDescent="0.2">
      <c r="G24810" s="12"/>
    </row>
    <row r="24811" spans="7:7" x14ac:dyDescent="0.2">
      <c r="G24811" s="12"/>
    </row>
    <row r="24812" spans="7:7" x14ac:dyDescent="0.2">
      <c r="G24812" s="12"/>
    </row>
    <row r="24813" spans="7:7" x14ac:dyDescent="0.2">
      <c r="G24813" s="12"/>
    </row>
    <row r="24814" spans="7:7" x14ac:dyDescent="0.2">
      <c r="G24814" s="12"/>
    </row>
    <row r="24815" spans="7:7" x14ac:dyDescent="0.2">
      <c r="G24815" s="12"/>
    </row>
    <row r="24816" spans="7:7" x14ac:dyDescent="0.2">
      <c r="G24816" s="12"/>
    </row>
    <row r="24817" spans="7:7" x14ac:dyDescent="0.2">
      <c r="G24817" s="12"/>
    </row>
    <row r="24818" spans="7:7" x14ac:dyDescent="0.2">
      <c r="G24818" s="12"/>
    </row>
    <row r="24819" spans="7:7" x14ac:dyDescent="0.2">
      <c r="G24819" s="12"/>
    </row>
    <row r="24820" spans="7:7" x14ac:dyDescent="0.2">
      <c r="G24820" s="12"/>
    </row>
    <row r="24821" spans="7:7" x14ac:dyDescent="0.2">
      <c r="G24821" s="12"/>
    </row>
    <row r="24822" spans="7:7" x14ac:dyDescent="0.2">
      <c r="G24822" s="12"/>
    </row>
    <row r="24823" spans="7:7" x14ac:dyDescent="0.2">
      <c r="G24823" s="12"/>
    </row>
    <row r="24824" spans="7:7" x14ac:dyDescent="0.2">
      <c r="G24824" s="12"/>
    </row>
    <row r="24825" spans="7:7" x14ac:dyDescent="0.2">
      <c r="G24825" s="12"/>
    </row>
    <row r="24826" spans="7:7" x14ac:dyDescent="0.2">
      <c r="G24826" s="12"/>
    </row>
    <row r="24827" spans="7:7" x14ac:dyDescent="0.2">
      <c r="G24827" s="12"/>
    </row>
    <row r="24828" spans="7:7" x14ac:dyDescent="0.2">
      <c r="G24828" s="12"/>
    </row>
    <row r="24829" spans="7:7" x14ac:dyDescent="0.2">
      <c r="G24829" s="12"/>
    </row>
    <row r="24830" spans="7:7" x14ac:dyDescent="0.2">
      <c r="G24830" s="12"/>
    </row>
    <row r="24831" spans="7:7" x14ac:dyDescent="0.2">
      <c r="G24831" s="12"/>
    </row>
    <row r="24832" spans="7:7" x14ac:dyDescent="0.2">
      <c r="G24832" s="12"/>
    </row>
    <row r="24833" spans="7:7" x14ac:dyDescent="0.2">
      <c r="G24833" s="12"/>
    </row>
    <row r="24834" spans="7:7" x14ac:dyDescent="0.2">
      <c r="G24834" s="12"/>
    </row>
    <row r="24835" spans="7:7" x14ac:dyDescent="0.2">
      <c r="G24835" s="12"/>
    </row>
    <row r="24836" spans="7:7" x14ac:dyDescent="0.2">
      <c r="G24836" s="12"/>
    </row>
    <row r="24837" spans="7:7" x14ac:dyDescent="0.2">
      <c r="G24837" s="12"/>
    </row>
    <row r="24838" spans="7:7" x14ac:dyDescent="0.2">
      <c r="G24838" s="12"/>
    </row>
    <row r="24839" spans="7:7" x14ac:dyDescent="0.2">
      <c r="G24839" s="12"/>
    </row>
    <row r="24840" spans="7:7" x14ac:dyDescent="0.2">
      <c r="G24840" s="12"/>
    </row>
    <row r="24841" spans="7:7" x14ac:dyDescent="0.2">
      <c r="G24841" s="12"/>
    </row>
    <row r="24842" spans="7:7" x14ac:dyDescent="0.2">
      <c r="G24842" s="12"/>
    </row>
    <row r="24843" spans="7:7" x14ac:dyDescent="0.2">
      <c r="G24843" s="12"/>
    </row>
    <row r="24844" spans="7:7" x14ac:dyDescent="0.2">
      <c r="G24844" s="12"/>
    </row>
    <row r="24845" spans="7:7" x14ac:dyDescent="0.2">
      <c r="G24845" s="12"/>
    </row>
    <row r="24846" spans="7:7" x14ac:dyDescent="0.2">
      <c r="G24846" s="12"/>
    </row>
    <row r="24847" spans="7:7" x14ac:dyDescent="0.2">
      <c r="G24847" s="12"/>
    </row>
    <row r="24848" spans="7:7" x14ac:dyDescent="0.2">
      <c r="G24848" s="12"/>
    </row>
    <row r="24849" spans="7:7" x14ac:dyDescent="0.2">
      <c r="G24849" s="12"/>
    </row>
    <row r="24850" spans="7:7" x14ac:dyDescent="0.2">
      <c r="G24850" s="12"/>
    </row>
    <row r="24851" spans="7:7" x14ac:dyDescent="0.2">
      <c r="G24851" s="12"/>
    </row>
    <row r="24852" spans="7:7" x14ac:dyDescent="0.2">
      <c r="G24852" s="12"/>
    </row>
    <row r="24853" spans="7:7" x14ac:dyDescent="0.2">
      <c r="G24853" s="12"/>
    </row>
    <row r="24854" spans="7:7" x14ac:dyDescent="0.2">
      <c r="G24854" s="12"/>
    </row>
    <row r="24855" spans="7:7" x14ac:dyDescent="0.2">
      <c r="G24855" s="12"/>
    </row>
    <row r="24856" spans="7:7" x14ac:dyDescent="0.2">
      <c r="G24856" s="12"/>
    </row>
    <row r="24857" spans="7:7" x14ac:dyDescent="0.2">
      <c r="G24857" s="12"/>
    </row>
    <row r="24858" spans="7:7" x14ac:dyDescent="0.2">
      <c r="G24858" s="12"/>
    </row>
    <row r="24859" spans="7:7" x14ac:dyDescent="0.2">
      <c r="G24859" s="12"/>
    </row>
    <row r="24860" spans="7:7" x14ac:dyDescent="0.2">
      <c r="G24860" s="12"/>
    </row>
    <row r="24861" spans="7:7" x14ac:dyDescent="0.2">
      <c r="G24861" s="12"/>
    </row>
    <row r="24862" spans="7:7" x14ac:dyDescent="0.2">
      <c r="G24862" s="12"/>
    </row>
    <row r="24863" spans="7:7" x14ac:dyDescent="0.2">
      <c r="G24863" s="12"/>
    </row>
    <row r="24864" spans="7:7" x14ac:dyDescent="0.2">
      <c r="G24864" s="12"/>
    </row>
    <row r="24865" spans="7:7" x14ac:dyDescent="0.2">
      <c r="G24865" s="12"/>
    </row>
    <row r="24866" spans="7:7" x14ac:dyDescent="0.2">
      <c r="G24866" s="12"/>
    </row>
    <row r="24867" spans="7:7" x14ac:dyDescent="0.2">
      <c r="G24867" s="12"/>
    </row>
    <row r="24868" spans="7:7" x14ac:dyDescent="0.2">
      <c r="G24868" s="12"/>
    </row>
    <row r="24869" spans="7:7" x14ac:dyDescent="0.2">
      <c r="G24869" s="12"/>
    </row>
    <row r="24870" spans="7:7" x14ac:dyDescent="0.2">
      <c r="G24870" s="12"/>
    </row>
    <row r="24871" spans="7:7" x14ac:dyDescent="0.2">
      <c r="G24871" s="12"/>
    </row>
    <row r="24872" spans="7:7" x14ac:dyDescent="0.2">
      <c r="G24872" s="12"/>
    </row>
    <row r="24873" spans="7:7" x14ac:dyDescent="0.2">
      <c r="G24873" s="12"/>
    </row>
    <row r="24874" spans="7:7" x14ac:dyDescent="0.2">
      <c r="G24874" s="12"/>
    </row>
    <row r="24875" spans="7:7" x14ac:dyDescent="0.2">
      <c r="G24875" s="12"/>
    </row>
    <row r="24876" spans="7:7" x14ac:dyDescent="0.2">
      <c r="G24876" s="12"/>
    </row>
    <row r="24877" spans="7:7" x14ac:dyDescent="0.2">
      <c r="G24877" s="12"/>
    </row>
    <row r="24878" spans="7:7" x14ac:dyDescent="0.2">
      <c r="G24878" s="12"/>
    </row>
    <row r="24879" spans="7:7" x14ac:dyDescent="0.2">
      <c r="G24879" s="12"/>
    </row>
    <row r="24880" spans="7:7" x14ac:dyDescent="0.2">
      <c r="G24880" s="12"/>
    </row>
    <row r="24881" spans="7:7" x14ac:dyDescent="0.2">
      <c r="G24881" s="12"/>
    </row>
    <row r="24882" spans="7:7" x14ac:dyDescent="0.2">
      <c r="G24882" s="12"/>
    </row>
    <row r="24883" spans="7:7" x14ac:dyDescent="0.2">
      <c r="G24883" s="12"/>
    </row>
    <row r="24884" spans="7:7" x14ac:dyDescent="0.2">
      <c r="G24884" s="12"/>
    </row>
    <row r="24885" spans="7:7" x14ac:dyDescent="0.2">
      <c r="G24885" s="12"/>
    </row>
    <row r="24886" spans="7:7" x14ac:dyDescent="0.2">
      <c r="G24886" s="12"/>
    </row>
    <row r="24887" spans="7:7" x14ac:dyDescent="0.2">
      <c r="G24887" s="12"/>
    </row>
    <row r="24888" spans="7:7" x14ac:dyDescent="0.2">
      <c r="G24888" s="12"/>
    </row>
    <row r="24889" spans="7:7" x14ac:dyDescent="0.2">
      <c r="G24889" s="12"/>
    </row>
    <row r="24890" spans="7:7" x14ac:dyDescent="0.2">
      <c r="G24890" s="12"/>
    </row>
    <row r="24891" spans="7:7" x14ac:dyDescent="0.2">
      <c r="G24891" s="12"/>
    </row>
    <row r="24892" spans="7:7" x14ac:dyDescent="0.2">
      <c r="G24892" s="12"/>
    </row>
    <row r="24893" spans="7:7" x14ac:dyDescent="0.2">
      <c r="G24893" s="12"/>
    </row>
    <row r="24894" spans="7:7" x14ac:dyDescent="0.2">
      <c r="G24894" s="12"/>
    </row>
    <row r="24895" spans="7:7" x14ac:dyDescent="0.2">
      <c r="G24895" s="12"/>
    </row>
    <row r="24896" spans="7:7" x14ac:dyDescent="0.2">
      <c r="G24896" s="12"/>
    </row>
    <row r="24897" spans="7:7" x14ac:dyDescent="0.2">
      <c r="G24897" s="12"/>
    </row>
    <row r="24898" spans="7:7" x14ac:dyDescent="0.2">
      <c r="G24898" s="12"/>
    </row>
    <row r="24899" spans="7:7" x14ac:dyDescent="0.2">
      <c r="G24899" s="12"/>
    </row>
    <row r="24900" spans="7:7" x14ac:dyDescent="0.2">
      <c r="G24900" s="12"/>
    </row>
    <row r="24901" spans="7:7" x14ac:dyDescent="0.2">
      <c r="G24901" s="12"/>
    </row>
    <row r="24902" spans="7:7" x14ac:dyDescent="0.2">
      <c r="G24902" s="12"/>
    </row>
    <row r="24903" spans="7:7" x14ac:dyDescent="0.2">
      <c r="G24903" s="12"/>
    </row>
    <row r="24904" spans="7:7" x14ac:dyDescent="0.2">
      <c r="G24904" s="12"/>
    </row>
    <row r="24905" spans="7:7" x14ac:dyDescent="0.2">
      <c r="G24905" s="12"/>
    </row>
    <row r="24906" spans="7:7" x14ac:dyDescent="0.2">
      <c r="G24906" s="12"/>
    </row>
    <row r="24907" spans="7:7" x14ac:dyDescent="0.2">
      <c r="G24907" s="12"/>
    </row>
    <row r="24908" spans="7:7" x14ac:dyDescent="0.2">
      <c r="G24908" s="12"/>
    </row>
    <row r="24909" spans="7:7" x14ac:dyDescent="0.2">
      <c r="G24909" s="12"/>
    </row>
    <row r="24910" spans="7:7" x14ac:dyDescent="0.2">
      <c r="G24910" s="12"/>
    </row>
    <row r="24911" spans="7:7" x14ac:dyDescent="0.2">
      <c r="G24911" s="12"/>
    </row>
    <row r="24912" spans="7:7" x14ac:dyDescent="0.2">
      <c r="G24912" s="12"/>
    </row>
    <row r="24913" spans="7:7" x14ac:dyDescent="0.2">
      <c r="G24913" s="12"/>
    </row>
    <row r="24914" spans="7:7" x14ac:dyDescent="0.2">
      <c r="G24914" s="12"/>
    </row>
    <row r="24915" spans="7:7" x14ac:dyDescent="0.2">
      <c r="G24915" s="12"/>
    </row>
    <row r="24916" spans="7:7" x14ac:dyDescent="0.2">
      <c r="G24916" s="12"/>
    </row>
    <row r="24917" spans="7:7" x14ac:dyDescent="0.2">
      <c r="G24917" s="12"/>
    </row>
    <row r="24918" spans="7:7" x14ac:dyDescent="0.2">
      <c r="G24918" s="12"/>
    </row>
    <row r="24919" spans="7:7" x14ac:dyDescent="0.2">
      <c r="G24919" s="12"/>
    </row>
    <row r="24920" spans="7:7" x14ac:dyDescent="0.2">
      <c r="G24920" s="12"/>
    </row>
    <row r="24921" spans="7:7" x14ac:dyDescent="0.2">
      <c r="G24921" s="12"/>
    </row>
    <row r="24922" spans="7:7" x14ac:dyDescent="0.2">
      <c r="G24922" s="12"/>
    </row>
    <row r="24923" spans="7:7" x14ac:dyDescent="0.2">
      <c r="G24923" s="12"/>
    </row>
    <row r="24924" spans="7:7" x14ac:dyDescent="0.2">
      <c r="G24924" s="12"/>
    </row>
    <row r="24925" spans="7:7" x14ac:dyDescent="0.2">
      <c r="G24925" s="12"/>
    </row>
    <row r="24926" spans="7:7" x14ac:dyDescent="0.2">
      <c r="G24926" s="12"/>
    </row>
    <row r="24927" spans="7:7" x14ac:dyDescent="0.2">
      <c r="G24927" s="12"/>
    </row>
    <row r="24928" spans="7:7" x14ac:dyDescent="0.2">
      <c r="G24928" s="12"/>
    </row>
    <row r="24929" spans="7:7" x14ac:dyDescent="0.2">
      <c r="G24929" s="12"/>
    </row>
    <row r="24930" spans="7:7" x14ac:dyDescent="0.2">
      <c r="G24930" s="12"/>
    </row>
    <row r="24931" spans="7:7" x14ac:dyDescent="0.2">
      <c r="G24931" s="12"/>
    </row>
    <row r="24932" spans="7:7" x14ac:dyDescent="0.2">
      <c r="G24932" s="12"/>
    </row>
    <row r="24933" spans="7:7" x14ac:dyDescent="0.2">
      <c r="G24933" s="12"/>
    </row>
    <row r="24934" spans="7:7" x14ac:dyDescent="0.2">
      <c r="G24934" s="12"/>
    </row>
    <row r="24935" spans="7:7" x14ac:dyDescent="0.2">
      <c r="G24935" s="12"/>
    </row>
    <row r="24936" spans="7:7" x14ac:dyDescent="0.2">
      <c r="G24936" s="12"/>
    </row>
    <row r="24937" spans="7:7" x14ac:dyDescent="0.2">
      <c r="G24937" s="12"/>
    </row>
    <row r="24938" spans="7:7" x14ac:dyDescent="0.2">
      <c r="G24938" s="12"/>
    </row>
    <row r="24939" spans="7:7" x14ac:dyDescent="0.2">
      <c r="G24939" s="12"/>
    </row>
    <row r="24940" spans="7:7" x14ac:dyDescent="0.2">
      <c r="G24940" s="12"/>
    </row>
    <row r="24941" spans="7:7" x14ac:dyDescent="0.2">
      <c r="G24941" s="12"/>
    </row>
    <row r="24942" spans="7:7" x14ac:dyDescent="0.2">
      <c r="G24942" s="12"/>
    </row>
    <row r="24943" spans="7:7" x14ac:dyDescent="0.2">
      <c r="G24943" s="12"/>
    </row>
    <row r="24944" spans="7:7" x14ac:dyDescent="0.2">
      <c r="G24944" s="12"/>
    </row>
    <row r="24945" spans="7:7" x14ac:dyDescent="0.2">
      <c r="G24945" s="12"/>
    </row>
    <row r="24946" spans="7:7" x14ac:dyDescent="0.2">
      <c r="G24946" s="12"/>
    </row>
    <row r="24947" spans="7:7" x14ac:dyDescent="0.2">
      <c r="G24947" s="12"/>
    </row>
    <row r="24948" spans="7:7" x14ac:dyDescent="0.2">
      <c r="G24948" s="12"/>
    </row>
    <row r="24949" spans="7:7" x14ac:dyDescent="0.2">
      <c r="G24949" s="12"/>
    </row>
    <row r="24950" spans="7:7" x14ac:dyDescent="0.2">
      <c r="G24950" s="12"/>
    </row>
    <row r="24951" spans="7:7" x14ac:dyDescent="0.2">
      <c r="G24951" s="12"/>
    </row>
    <row r="24952" spans="7:7" x14ac:dyDescent="0.2">
      <c r="G24952" s="12"/>
    </row>
    <row r="24953" spans="7:7" x14ac:dyDescent="0.2">
      <c r="G24953" s="12"/>
    </row>
    <row r="24954" spans="7:7" x14ac:dyDescent="0.2">
      <c r="G24954" s="12"/>
    </row>
    <row r="24955" spans="7:7" x14ac:dyDescent="0.2">
      <c r="G24955" s="12"/>
    </row>
    <row r="24956" spans="7:7" x14ac:dyDescent="0.2">
      <c r="G24956" s="12"/>
    </row>
    <row r="24957" spans="7:7" x14ac:dyDescent="0.2">
      <c r="G24957" s="12"/>
    </row>
    <row r="24958" spans="7:7" x14ac:dyDescent="0.2">
      <c r="G24958" s="12"/>
    </row>
    <row r="24959" spans="7:7" x14ac:dyDescent="0.2">
      <c r="G24959" s="12"/>
    </row>
    <row r="24960" spans="7:7" x14ac:dyDescent="0.2">
      <c r="G24960" s="12"/>
    </row>
    <row r="24961" spans="7:7" x14ac:dyDescent="0.2">
      <c r="G24961" s="12"/>
    </row>
    <row r="24962" spans="7:7" x14ac:dyDescent="0.2">
      <c r="G24962" s="12"/>
    </row>
    <row r="24963" spans="7:7" x14ac:dyDescent="0.2">
      <c r="G24963" s="12"/>
    </row>
    <row r="24964" spans="7:7" x14ac:dyDescent="0.2">
      <c r="G24964" s="12"/>
    </row>
    <row r="24965" spans="7:7" x14ac:dyDescent="0.2">
      <c r="G24965" s="12"/>
    </row>
    <row r="24966" spans="7:7" x14ac:dyDescent="0.2">
      <c r="G24966" s="12"/>
    </row>
    <row r="24967" spans="7:7" x14ac:dyDescent="0.2">
      <c r="G24967" s="12"/>
    </row>
    <row r="24968" spans="7:7" x14ac:dyDescent="0.2">
      <c r="G24968" s="12"/>
    </row>
    <row r="24969" spans="7:7" x14ac:dyDescent="0.2">
      <c r="G24969" s="12"/>
    </row>
    <row r="24970" spans="7:7" x14ac:dyDescent="0.2">
      <c r="G24970" s="12"/>
    </row>
    <row r="24971" spans="7:7" x14ac:dyDescent="0.2">
      <c r="G24971" s="12"/>
    </row>
    <row r="24972" spans="7:7" x14ac:dyDescent="0.2">
      <c r="G24972" s="12"/>
    </row>
    <row r="24973" spans="7:7" x14ac:dyDescent="0.2">
      <c r="G24973" s="12"/>
    </row>
    <row r="24974" spans="7:7" x14ac:dyDescent="0.2">
      <c r="G24974" s="12"/>
    </row>
    <row r="24975" spans="7:7" x14ac:dyDescent="0.2">
      <c r="G24975" s="12"/>
    </row>
    <row r="24976" spans="7:7" x14ac:dyDescent="0.2">
      <c r="G24976" s="12"/>
    </row>
    <row r="24977" spans="7:7" x14ac:dyDescent="0.2">
      <c r="G24977" s="12"/>
    </row>
    <row r="24978" spans="7:7" x14ac:dyDescent="0.2">
      <c r="G24978" s="12"/>
    </row>
    <row r="24979" spans="7:7" x14ac:dyDescent="0.2">
      <c r="G24979" s="12"/>
    </row>
    <row r="24980" spans="7:7" x14ac:dyDescent="0.2">
      <c r="G24980" s="12"/>
    </row>
    <row r="24981" spans="7:7" x14ac:dyDescent="0.2">
      <c r="G24981" s="12"/>
    </row>
    <row r="24982" spans="7:7" x14ac:dyDescent="0.2">
      <c r="G24982" s="12"/>
    </row>
    <row r="24983" spans="7:7" x14ac:dyDescent="0.2">
      <c r="G24983" s="12"/>
    </row>
    <row r="24984" spans="7:7" x14ac:dyDescent="0.2">
      <c r="G24984" s="12"/>
    </row>
    <row r="24985" spans="7:7" x14ac:dyDescent="0.2">
      <c r="G24985" s="12"/>
    </row>
    <row r="24986" spans="7:7" x14ac:dyDescent="0.2">
      <c r="G24986" s="12"/>
    </row>
    <row r="24987" spans="7:7" x14ac:dyDescent="0.2">
      <c r="G24987" s="12"/>
    </row>
    <row r="24988" spans="7:7" x14ac:dyDescent="0.2">
      <c r="G24988" s="12"/>
    </row>
    <row r="24989" spans="7:7" x14ac:dyDescent="0.2">
      <c r="G24989" s="12"/>
    </row>
    <row r="24990" spans="7:7" x14ac:dyDescent="0.2">
      <c r="G24990" s="12"/>
    </row>
    <row r="24991" spans="7:7" x14ac:dyDescent="0.2">
      <c r="G24991" s="12"/>
    </row>
    <row r="24992" spans="7:7" x14ac:dyDescent="0.2">
      <c r="G24992" s="12"/>
    </row>
    <row r="24993" spans="7:7" x14ac:dyDescent="0.2">
      <c r="G24993" s="12"/>
    </row>
    <row r="24994" spans="7:7" x14ac:dyDescent="0.2">
      <c r="G24994" s="12"/>
    </row>
    <row r="24995" spans="7:7" x14ac:dyDescent="0.2">
      <c r="G24995" s="12"/>
    </row>
    <row r="24996" spans="7:7" x14ac:dyDescent="0.2">
      <c r="G24996" s="12"/>
    </row>
    <row r="24997" spans="7:7" x14ac:dyDescent="0.2">
      <c r="G24997" s="12"/>
    </row>
    <row r="24998" spans="7:7" x14ac:dyDescent="0.2">
      <c r="G24998" s="12"/>
    </row>
    <row r="24999" spans="7:7" x14ac:dyDescent="0.2">
      <c r="G24999" s="12"/>
    </row>
    <row r="25000" spans="7:7" x14ac:dyDescent="0.2">
      <c r="G25000" s="12"/>
    </row>
    <row r="25001" spans="7:7" x14ac:dyDescent="0.2">
      <c r="G25001" s="12"/>
    </row>
    <row r="25002" spans="7:7" x14ac:dyDescent="0.2">
      <c r="G25002" s="12"/>
    </row>
    <row r="25003" spans="7:7" x14ac:dyDescent="0.2">
      <c r="G25003" s="12"/>
    </row>
    <row r="25004" spans="7:7" x14ac:dyDescent="0.2">
      <c r="G25004" s="12"/>
    </row>
    <row r="25005" spans="7:7" x14ac:dyDescent="0.2">
      <c r="G25005" s="12"/>
    </row>
    <row r="25006" spans="7:7" x14ac:dyDescent="0.2">
      <c r="G25006" s="12"/>
    </row>
    <row r="25007" spans="7:7" x14ac:dyDescent="0.2">
      <c r="G25007" s="12"/>
    </row>
    <row r="25008" spans="7:7" x14ac:dyDescent="0.2">
      <c r="G25008" s="12"/>
    </row>
    <row r="25009" spans="7:7" x14ac:dyDescent="0.2">
      <c r="G25009" s="12"/>
    </row>
    <row r="25010" spans="7:7" x14ac:dyDescent="0.2">
      <c r="G25010" s="12"/>
    </row>
    <row r="25011" spans="7:7" x14ac:dyDescent="0.2">
      <c r="G25011" s="12"/>
    </row>
    <row r="25012" spans="7:7" x14ac:dyDescent="0.2">
      <c r="G25012" s="12"/>
    </row>
    <row r="25013" spans="7:7" x14ac:dyDescent="0.2">
      <c r="G25013" s="12"/>
    </row>
    <row r="25014" spans="7:7" x14ac:dyDescent="0.2">
      <c r="G25014" s="12"/>
    </row>
    <row r="25015" spans="7:7" x14ac:dyDescent="0.2">
      <c r="G25015" s="12"/>
    </row>
    <row r="25016" spans="7:7" x14ac:dyDescent="0.2">
      <c r="G25016" s="12"/>
    </row>
    <row r="25017" spans="7:7" x14ac:dyDescent="0.2">
      <c r="G25017" s="12"/>
    </row>
    <row r="25018" spans="7:7" x14ac:dyDescent="0.2">
      <c r="G25018" s="12"/>
    </row>
    <row r="25019" spans="7:7" x14ac:dyDescent="0.2">
      <c r="G25019" s="12"/>
    </row>
    <row r="25020" spans="7:7" x14ac:dyDescent="0.2">
      <c r="G25020" s="12"/>
    </row>
    <row r="25021" spans="7:7" x14ac:dyDescent="0.2">
      <c r="G25021" s="12"/>
    </row>
    <row r="25022" spans="7:7" x14ac:dyDescent="0.2">
      <c r="G25022" s="12"/>
    </row>
    <row r="25023" spans="7:7" x14ac:dyDescent="0.2">
      <c r="G25023" s="12"/>
    </row>
    <row r="25024" spans="7:7" x14ac:dyDescent="0.2">
      <c r="G25024" s="12"/>
    </row>
    <row r="25025" spans="7:7" x14ac:dyDescent="0.2">
      <c r="G25025" s="12"/>
    </row>
    <row r="25026" spans="7:7" x14ac:dyDescent="0.2">
      <c r="G25026" s="12"/>
    </row>
    <row r="25027" spans="7:7" x14ac:dyDescent="0.2">
      <c r="G25027" s="12"/>
    </row>
    <row r="25028" spans="7:7" x14ac:dyDescent="0.2">
      <c r="G25028" s="12"/>
    </row>
    <row r="25029" spans="7:7" x14ac:dyDescent="0.2">
      <c r="G25029" s="12"/>
    </row>
    <row r="25030" spans="7:7" x14ac:dyDescent="0.2">
      <c r="G25030" s="12"/>
    </row>
    <row r="25031" spans="7:7" x14ac:dyDescent="0.2">
      <c r="G25031" s="12"/>
    </row>
    <row r="25032" spans="7:7" x14ac:dyDescent="0.2">
      <c r="G25032" s="12"/>
    </row>
    <row r="25033" spans="7:7" x14ac:dyDescent="0.2">
      <c r="G25033" s="12"/>
    </row>
    <row r="25034" spans="7:7" x14ac:dyDescent="0.2">
      <c r="G25034" s="12"/>
    </row>
    <row r="25035" spans="7:7" x14ac:dyDescent="0.2">
      <c r="G25035" s="12"/>
    </row>
    <row r="25036" spans="7:7" x14ac:dyDescent="0.2">
      <c r="G25036" s="12"/>
    </row>
    <row r="25037" spans="7:7" x14ac:dyDescent="0.2">
      <c r="G25037" s="12"/>
    </row>
    <row r="25038" spans="7:7" x14ac:dyDescent="0.2">
      <c r="G25038" s="12"/>
    </row>
    <row r="25039" spans="7:7" x14ac:dyDescent="0.2">
      <c r="G25039" s="12"/>
    </row>
    <row r="25040" spans="7:7" x14ac:dyDescent="0.2">
      <c r="G25040" s="12"/>
    </row>
    <row r="25041" spans="7:7" x14ac:dyDescent="0.2">
      <c r="G25041" s="12"/>
    </row>
    <row r="25042" spans="7:7" x14ac:dyDescent="0.2">
      <c r="G25042" s="12"/>
    </row>
    <row r="25043" spans="7:7" x14ac:dyDescent="0.2">
      <c r="G25043" s="12"/>
    </row>
    <row r="25044" spans="7:7" x14ac:dyDescent="0.2">
      <c r="G25044" s="12"/>
    </row>
    <row r="25045" spans="7:7" x14ac:dyDescent="0.2">
      <c r="G25045" s="12"/>
    </row>
    <row r="25046" spans="7:7" x14ac:dyDescent="0.2">
      <c r="G25046" s="12"/>
    </row>
    <row r="25047" spans="7:7" x14ac:dyDescent="0.2">
      <c r="G25047" s="12"/>
    </row>
    <row r="25048" spans="7:7" x14ac:dyDescent="0.2">
      <c r="G25048" s="12"/>
    </row>
    <row r="25049" spans="7:7" x14ac:dyDescent="0.2">
      <c r="G25049" s="12"/>
    </row>
    <row r="25050" spans="7:7" x14ac:dyDescent="0.2">
      <c r="G25050" s="12"/>
    </row>
    <row r="25051" spans="7:7" x14ac:dyDescent="0.2">
      <c r="G25051" s="12"/>
    </row>
    <row r="25052" spans="7:7" x14ac:dyDescent="0.2">
      <c r="G25052" s="12"/>
    </row>
    <row r="25053" spans="7:7" x14ac:dyDescent="0.2">
      <c r="G25053" s="12"/>
    </row>
    <row r="25054" spans="7:7" x14ac:dyDescent="0.2">
      <c r="G25054" s="12"/>
    </row>
    <row r="25055" spans="7:7" x14ac:dyDescent="0.2">
      <c r="G25055" s="12"/>
    </row>
    <row r="25056" spans="7:7" x14ac:dyDescent="0.2">
      <c r="G25056" s="12"/>
    </row>
    <row r="25057" spans="7:7" x14ac:dyDescent="0.2">
      <c r="G25057" s="12"/>
    </row>
    <row r="25058" spans="7:7" x14ac:dyDescent="0.2">
      <c r="G25058" s="12"/>
    </row>
    <row r="25059" spans="7:7" x14ac:dyDescent="0.2">
      <c r="G25059" s="12"/>
    </row>
    <row r="25060" spans="7:7" x14ac:dyDescent="0.2">
      <c r="G25060" s="12"/>
    </row>
    <row r="25061" spans="7:7" x14ac:dyDescent="0.2">
      <c r="G25061" s="12"/>
    </row>
    <row r="25062" spans="7:7" x14ac:dyDescent="0.2">
      <c r="G25062" s="12"/>
    </row>
    <row r="25063" spans="7:7" x14ac:dyDescent="0.2">
      <c r="G25063" s="12"/>
    </row>
    <row r="25064" spans="7:7" x14ac:dyDescent="0.2">
      <c r="G25064" s="12"/>
    </row>
    <row r="25065" spans="7:7" x14ac:dyDescent="0.2">
      <c r="G25065" s="12"/>
    </row>
    <row r="25066" spans="7:7" x14ac:dyDescent="0.2">
      <c r="G25066" s="12"/>
    </row>
    <row r="25067" spans="7:7" x14ac:dyDescent="0.2">
      <c r="G25067" s="12"/>
    </row>
    <row r="25068" spans="7:7" x14ac:dyDescent="0.2">
      <c r="G25068" s="12"/>
    </row>
    <row r="25069" spans="7:7" x14ac:dyDescent="0.2">
      <c r="G25069" s="12"/>
    </row>
    <row r="25070" spans="7:7" x14ac:dyDescent="0.2">
      <c r="G25070" s="12"/>
    </row>
    <row r="25071" spans="7:7" x14ac:dyDescent="0.2">
      <c r="G25071" s="12"/>
    </row>
    <row r="25072" spans="7:7" x14ac:dyDescent="0.2">
      <c r="G25072" s="12"/>
    </row>
    <row r="25073" spans="7:7" x14ac:dyDescent="0.2">
      <c r="G25073" s="12"/>
    </row>
    <row r="25074" spans="7:7" x14ac:dyDescent="0.2">
      <c r="G25074" s="12"/>
    </row>
    <row r="25075" spans="7:7" x14ac:dyDescent="0.2">
      <c r="G25075" s="12"/>
    </row>
    <row r="25076" spans="7:7" x14ac:dyDescent="0.2">
      <c r="G25076" s="12"/>
    </row>
    <row r="25077" spans="7:7" x14ac:dyDescent="0.2">
      <c r="G25077" s="12"/>
    </row>
    <row r="25078" spans="7:7" x14ac:dyDescent="0.2">
      <c r="G25078" s="12"/>
    </row>
    <row r="25079" spans="7:7" x14ac:dyDescent="0.2">
      <c r="G25079" s="12"/>
    </row>
    <row r="25080" spans="7:7" x14ac:dyDescent="0.2">
      <c r="G25080" s="12"/>
    </row>
    <row r="25081" spans="7:7" x14ac:dyDescent="0.2">
      <c r="G25081" s="12"/>
    </row>
    <row r="25082" spans="7:7" x14ac:dyDescent="0.2">
      <c r="G25082" s="12"/>
    </row>
    <row r="25083" spans="7:7" x14ac:dyDescent="0.2">
      <c r="G25083" s="12"/>
    </row>
    <row r="25084" spans="7:7" x14ac:dyDescent="0.2">
      <c r="G25084" s="12"/>
    </row>
    <row r="25085" spans="7:7" x14ac:dyDescent="0.2">
      <c r="G25085" s="12"/>
    </row>
    <row r="25086" spans="7:7" x14ac:dyDescent="0.2">
      <c r="G25086" s="12"/>
    </row>
    <row r="25087" spans="7:7" x14ac:dyDescent="0.2">
      <c r="G25087" s="12"/>
    </row>
    <row r="25088" spans="7:7" x14ac:dyDescent="0.2">
      <c r="G25088" s="12"/>
    </row>
    <row r="25089" spans="7:7" x14ac:dyDescent="0.2">
      <c r="G25089" s="12"/>
    </row>
    <row r="25090" spans="7:7" x14ac:dyDescent="0.2">
      <c r="G25090" s="12"/>
    </row>
    <row r="25091" spans="7:7" x14ac:dyDescent="0.2">
      <c r="G25091" s="12"/>
    </row>
    <row r="25092" spans="7:7" x14ac:dyDescent="0.2">
      <c r="G25092" s="12"/>
    </row>
    <row r="25093" spans="7:7" x14ac:dyDescent="0.2">
      <c r="G25093" s="12"/>
    </row>
    <row r="25094" spans="7:7" x14ac:dyDescent="0.2">
      <c r="G25094" s="12"/>
    </row>
    <row r="25095" spans="7:7" x14ac:dyDescent="0.2">
      <c r="G25095" s="12"/>
    </row>
    <row r="25096" spans="7:7" x14ac:dyDescent="0.2">
      <c r="G25096" s="12"/>
    </row>
    <row r="25097" spans="7:7" x14ac:dyDescent="0.2">
      <c r="G25097" s="12"/>
    </row>
    <row r="25098" spans="7:7" x14ac:dyDescent="0.2">
      <c r="G25098" s="12"/>
    </row>
    <row r="25099" spans="7:7" x14ac:dyDescent="0.2">
      <c r="G25099" s="12"/>
    </row>
    <row r="25100" spans="7:7" x14ac:dyDescent="0.2">
      <c r="G25100" s="12"/>
    </row>
    <row r="25101" spans="7:7" x14ac:dyDescent="0.2">
      <c r="G25101" s="12"/>
    </row>
    <row r="25102" spans="7:7" x14ac:dyDescent="0.2">
      <c r="G25102" s="12"/>
    </row>
    <row r="25103" spans="7:7" x14ac:dyDescent="0.2">
      <c r="G25103" s="12"/>
    </row>
    <row r="25104" spans="7:7" x14ac:dyDescent="0.2">
      <c r="G25104" s="12"/>
    </row>
    <row r="25105" spans="7:7" x14ac:dyDescent="0.2">
      <c r="G25105" s="12"/>
    </row>
    <row r="25106" spans="7:7" x14ac:dyDescent="0.2">
      <c r="G25106" s="12"/>
    </row>
    <row r="25107" spans="7:7" x14ac:dyDescent="0.2">
      <c r="G25107" s="12"/>
    </row>
    <row r="25108" spans="7:7" x14ac:dyDescent="0.2">
      <c r="G25108" s="12"/>
    </row>
    <row r="25109" spans="7:7" x14ac:dyDescent="0.2">
      <c r="G25109" s="12"/>
    </row>
    <row r="25110" spans="7:7" x14ac:dyDescent="0.2">
      <c r="G25110" s="12"/>
    </row>
    <row r="25111" spans="7:7" x14ac:dyDescent="0.2">
      <c r="G25111" s="12"/>
    </row>
    <row r="25112" spans="7:7" x14ac:dyDescent="0.2">
      <c r="G25112" s="12"/>
    </row>
    <row r="25113" spans="7:7" x14ac:dyDescent="0.2">
      <c r="G25113" s="12"/>
    </row>
    <row r="25114" spans="7:7" x14ac:dyDescent="0.2">
      <c r="G25114" s="12"/>
    </row>
    <row r="25115" spans="7:7" x14ac:dyDescent="0.2">
      <c r="G25115" s="12"/>
    </row>
    <row r="25116" spans="7:7" x14ac:dyDescent="0.2">
      <c r="G25116" s="12"/>
    </row>
    <row r="25117" spans="7:7" x14ac:dyDescent="0.2">
      <c r="G25117" s="12"/>
    </row>
    <row r="25118" spans="7:7" x14ac:dyDescent="0.2">
      <c r="G25118" s="12"/>
    </row>
    <row r="25119" spans="7:7" x14ac:dyDescent="0.2">
      <c r="G25119" s="12"/>
    </row>
    <row r="25120" spans="7:7" x14ac:dyDescent="0.2">
      <c r="G25120" s="12"/>
    </row>
    <row r="25121" spans="7:7" x14ac:dyDescent="0.2">
      <c r="G25121" s="12"/>
    </row>
    <row r="25122" spans="7:7" x14ac:dyDescent="0.2">
      <c r="G25122" s="12"/>
    </row>
    <row r="25123" spans="7:7" x14ac:dyDescent="0.2">
      <c r="G25123" s="12"/>
    </row>
    <row r="25124" spans="7:7" x14ac:dyDescent="0.2">
      <c r="G25124" s="12"/>
    </row>
    <row r="25125" spans="7:7" x14ac:dyDescent="0.2">
      <c r="G25125" s="12"/>
    </row>
    <row r="25126" spans="7:7" x14ac:dyDescent="0.2">
      <c r="G25126" s="12"/>
    </row>
    <row r="25127" spans="7:7" x14ac:dyDescent="0.2">
      <c r="G25127" s="12"/>
    </row>
    <row r="25128" spans="7:7" x14ac:dyDescent="0.2">
      <c r="G25128" s="12"/>
    </row>
    <row r="25129" spans="7:7" x14ac:dyDescent="0.2">
      <c r="G25129" s="12"/>
    </row>
    <row r="25130" spans="7:7" x14ac:dyDescent="0.2">
      <c r="G25130" s="12"/>
    </row>
    <row r="25131" spans="7:7" x14ac:dyDescent="0.2">
      <c r="G25131" s="12"/>
    </row>
    <row r="25132" spans="7:7" x14ac:dyDescent="0.2">
      <c r="G25132" s="12"/>
    </row>
    <row r="25133" spans="7:7" x14ac:dyDescent="0.2">
      <c r="G25133" s="12"/>
    </row>
    <row r="25134" spans="7:7" x14ac:dyDescent="0.2">
      <c r="G25134" s="12"/>
    </row>
    <row r="25135" spans="7:7" x14ac:dyDescent="0.2">
      <c r="G25135" s="12"/>
    </row>
    <row r="25136" spans="7:7" x14ac:dyDescent="0.2">
      <c r="G25136" s="12"/>
    </row>
    <row r="25137" spans="7:7" x14ac:dyDescent="0.2">
      <c r="G25137" s="12"/>
    </row>
    <row r="25138" spans="7:7" x14ac:dyDescent="0.2">
      <c r="G25138" s="12"/>
    </row>
    <row r="25139" spans="7:7" x14ac:dyDescent="0.2">
      <c r="G25139" s="12"/>
    </row>
    <row r="25140" spans="7:7" x14ac:dyDescent="0.2">
      <c r="G25140" s="12"/>
    </row>
    <row r="25141" spans="7:7" x14ac:dyDescent="0.2">
      <c r="G25141" s="12"/>
    </row>
    <row r="25142" spans="7:7" x14ac:dyDescent="0.2">
      <c r="G25142" s="12"/>
    </row>
    <row r="25143" spans="7:7" x14ac:dyDescent="0.2">
      <c r="G25143" s="12"/>
    </row>
    <row r="25144" spans="7:7" x14ac:dyDescent="0.2">
      <c r="G25144" s="12"/>
    </row>
    <row r="25145" spans="7:7" x14ac:dyDescent="0.2">
      <c r="G25145" s="12"/>
    </row>
    <row r="25146" spans="7:7" x14ac:dyDescent="0.2">
      <c r="G25146" s="12"/>
    </row>
    <row r="25147" spans="7:7" x14ac:dyDescent="0.2">
      <c r="G25147" s="12"/>
    </row>
    <row r="25148" spans="7:7" x14ac:dyDescent="0.2">
      <c r="G25148" s="12"/>
    </row>
    <row r="25149" spans="7:7" x14ac:dyDescent="0.2">
      <c r="G25149" s="12"/>
    </row>
    <row r="25150" spans="7:7" x14ac:dyDescent="0.2">
      <c r="G25150" s="12"/>
    </row>
    <row r="25151" spans="7:7" x14ac:dyDescent="0.2">
      <c r="G25151" s="12"/>
    </row>
    <row r="25152" spans="7:7" x14ac:dyDescent="0.2">
      <c r="G25152" s="12"/>
    </row>
    <row r="25153" spans="7:7" x14ac:dyDescent="0.2">
      <c r="G25153" s="12"/>
    </row>
    <row r="25154" spans="7:7" x14ac:dyDescent="0.2">
      <c r="G25154" s="12"/>
    </row>
    <row r="25155" spans="7:7" x14ac:dyDescent="0.2">
      <c r="G25155" s="12"/>
    </row>
    <row r="25156" spans="7:7" x14ac:dyDescent="0.2">
      <c r="G25156" s="12"/>
    </row>
    <row r="25157" spans="7:7" x14ac:dyDescent="0.2">
      <c r="G25157" s="12"/>
    </row>
    <row r="25158" spans="7:7" x14ac:dyDescent="0.2">
      <c r="G25158" s="12"/>
    </row>
    <row r="25159" spans="7:7" x14ac:dyDescent="0.2">
      <c r="G25159" s="12"/>
    </row>
    <row r="25160" spans="7:7" x14ac:dyDescent="0.2">
      <c r="G25160" s="12"/>
    </row>
    <row r="25161" spans="7:7" x14ac:dyDescent="0.2">
      <c r="G25161" s="12"/>
    </row>
    <row r="25162" spans="7:7" x14ac:dyDescent="0.2">
      <c r="G25162" s="12"/>
    </row>
    <row r="25163" spans="7:7" x14ac:dyDescent="0.2">
      <c r="G25163" s="12"/>
    </row>
    <row r="25164" spans="7:7" x14ac:dyDescent="0.2">
      <c r="G25164" s="12"/>
    </row>
    <row r="25165" spans="7:7" x14ac:dyDescent="0.2">
      <c r="G25165" s="12"/>
    </row>
    <row r="25166" spans="7:7" x14ac:dyDescent="0.2">
      <c r="G25166" s="12"/>
    </row>
    <row r="25167" spans="7:7" x14ac:dyDescent="0.2">
      <c r="G25167" s="12"/>
    </row>
    <row r="25168" spans="7:7" x14ac:dyDescent="0.2">
      <c r="G25168" s="12"/>
    </row>
    <row r="25169" spans="7:7" x14ac:dyDescent="0.2">
      <c r="G25169" s="12"/>
    </row>
    <row r="25170" spans="7:7" x14ac:dyDescent="0.2">
      <c r="G25170" s="12"/>
    </row>
    <row r="25171" spans="7:7" x14ac:dyDescent="0.2">
      <c r="G25171" s="12"/>
    </row>
    <row r="25172" spans="7:7" x14ac:dyDescent="0.2">
      <c r="G25172" s="12"/>
    </row>
    <row r="25173" spans="7:7" x14ac:dyDescent="0.2">
      <c r="G25173" s="12"/>
    </row>
    <row r="25174" spans="7:7" x14ac:dyDescent="0.2">
      <c r="G25174" s="12"/>
    </row>
    <row r="25175" spans="7:7" x14ac:dyDescent="0.2">
      <c r="G25175" s="12"/>
    </row>
    <row r="25176" spans="7:7" x14ac:dyDescent="0.2">
      <c r="G25176" s="12"/>
    </row>
    <row r="25177" spans="7:7" x14ac:dyDescent="0.2">
      <c r="G25177" s="12"/>
    </row>
    <row r="25178" spans="7:7" x14ac:dyDescent="0.2">
      <c r="G25178" s="12"/>
    </row>
    <row r="25179" spans="7:7" x14ac:dyDescent="0.2">
      <c r="G25179" s="12"/>
    </row>
    <row r="25180" spans="7:7" x14ac:dyDescent="0.2">
      <c r="G25180" s="12"/>
    </row>
    <row r="25181" spans="7:7" x14ac:dyDescent="0.2">
      <c r="G25181" s="12"/>
    </row>
    <row r="25182" spans="7:7" x14ac:dyDescent="0.2">
      <c r="G25182" s="12"/>
    </row>
    <row r="25183" spans="7:7" x14ac:dyDescent="0.2">
      <c r="G25183" s="12"/>
    </row>
    <row r="25184" spans="7:7" x14ac:dyDescent="0.2">
      <c r="G25184" s="12"/>
    </row>
    <row r="25185" spans="7:7" x14ac:dyDescent="0.2">
      <c r="G25185" s="12"/>
    </row>
    <row r="25186" spans="7:7" x14ac:dyDescent="0.2">
      <c r="G25186" s="12"/>
    </row>
    <row r="25187" spans="7:7" x14ac:dyDescent="0.2">
      <c r="G25187" s="12"/>
    </row>
    <row r="25188" spans="7:7" x14ac:dyDescent="0.2">
      <c r="G25188" s="12"/>
    </row>
    <row r="25189" spans="7:7" x14ac:dyDescent="0.2">
      <c r="G25189" s="12"/>
    </row>
    <row r="25190" spans="7:7" x14ac:dyDescent="0.2">
      <c r="G25190" s="12"/>
    </row>
    <row r="25191" spans="7:7" x14ac:dyDescent="0.2">
      <c r="G25191" s="12"/>
    </row>
    <row r="25192" spans="7:7" x14ac:dyDescent="0.2">
      <c r="G25192" s="12"/>
    </row>
    <row r="25193" spans="7:7" x14ac:dyDescent="0.2">
      <c r="G25193" s="12"/>
    </row>
    <row r="25194" spans="7:7" x14ac:dyDescent="0.2">
      <c r="G25194" s="12"/>
    </row>
    <row r="25195" spans="7:7" x14ac:dyDescent="0.2">
      <c r="G25195" s="12"/>
    </row>
    <row r="25196" spans="7:7" x14ac:dyDescent="0.2">
      <c r="G25196" s="12"/>
    </row>
    <row r="25197" spans="7:7" x14ac:dyDescent="0.2">
      <c r="G25197" s="12"/>
    </row>
    <row r="25198" spans="7:7" x14ac:dyDescent="0.2">
      <c r="G25198" s="12"/>
    </row>
    <row r="25199" spans="7:7" x14ac:dyDescent="0.2">
      <c r="G25199" s="12"/>
    </row>
    <row r="25200" spans="7:7" x14ac:dyDescent="0.2">
      <c r="G25200" s="12"/>
    </row>
    <row r="25201" spans="7:7" x14ac:dyDescent="0.2">
      <c r="G25201" s="12"/>
    </row>
    <row r="25202" spans="7:7" x14ac:dyDescent="0.2">
      <c r="G25202" s="12"/>
    </row>
    <row r="25203" spans="7:7" x14ac:dyDescent="0.2">
      <c r="G25203" s="12"/>
    </row>
    <row r="25204" spans="7:7" x14ac:dyDescent="0.2">
      <c r="G25204" s="12"/>
    </row>
    <row r="25205" spans="7:7" x14ac:dyDescent="0.2">
      <c r="G25205" s="12"/>
    </row>
    <row r="25206" spans="7:7" x14ac:dyDescent="0.2">
      <c r="G25206" s="12"/>
    </row>
    <row r="25207" spans="7:7" x14ac:dyDescent="0.2">
      <c r="G25207" s="12"/>
    </row>
    <row r="25208" spans="7:7" x14ac:dyDescent="0.2">
      <c r="G25208" s="12"/>
    </row>
    <row r="25209" spans="7:7" x14ac:dyDescent="0.2">
      <c r="G25209" s="12"/>
    </row>
    <row r="25210" spans="7:7" x14ac:dyDescent="0.2">
      <c r="G25210" s="12"/>
    </row>
    <row r="25211" spans="7:7" x14ac:dyDescent="0.2">
      <c r="G25211" s="12"/>
    </row>
    <row r="25212" spans="7:7" x14ac:dyDescent="0.2">
      <c r="G25212" s="12"/>
    </row>
    <row r="25213" spans="7:7" x14ac:dyDescent="0.2">
      <c r="G25213" s="12"/>
    </row>
    <row r="25214" spans="7:7" x14ac:dyDescent="0.2">
      <c r="G25214" s="12"/>
    </row>
    <row r="25215" spans="7:7" x14ac:dyDescent="0.2">
      <c r="G25215" s="12"/>
    </row>
    <row r="25216" spans="7:7" x14ac:dyDescent="0.2">
      <c r="G25216" s="12"/>
    </row>
    <row r="25217" spans="7:7" x14ac:dyDescent="0.2">
      <c r="G25217" s="12"/>
    </row>
    <row r="25218" spans="7:7" x14ac:dyDescent="0.2">
      <c r="G25218" s="12"/>
    </row>
    <row r="25219" spans="7:7" x14ac:dyDescent="0.2">
      <c r="G25219" s="12"/>
    </row>
    <row r="25220" spans="7:7" x14ac:dyDescent="0.2">
      <c r="G25220" s="12"/>
    </row>
    <row r="25221" spans="7:7" x14ac:dyDescent="0.2">
      <c r="G25221" s="12"/>
    </row>
    <row r="25222" spans="7:7" x14ac:dyDescent="0.2">
      <c r="G25222" s="12"/>
    </row>
    <row r="25223" spans="7:7" x14ac:dyDescent="0.2">
      <c r="G25223" s="12"/>
    </row>
    <row r="25224" spans="7:7" x14ac:dyDescent="0.2">
      <c r="G25224" s="12"/>
    </row>
    <row r="25225" spans="7:7" x14ac:dyDescent="0.2">
      <c r="G25225" s="12"/>
    </row>
    <row r="25226" spans="7:7" x14ac:dyDescent="0.2">
      <c r="G25226" s="12"/>
    </row>
    <row r="25227" spans="7:7" x14ac:dyDescent="0.2">
      <c r="G25227" s="12"/>
    </row>
    <row r="25228" spans="7:7" x14ac:dyDescent="0.2">
      <c r="G25228" s="12"/>
    </row>
    <row r="25229" spans="7:7" x14ac:dyDescent="0.2">
      <c r="G25229" s="12"/>
    </row>
    <row r="25230" spans="7:7" x14ac:dyDescent="0.2">
      <c r="G25230" s="12"/>
    </row>
    <row r="25231" spans="7:7" x14ac:dyDescent="0.2">
      <c r="G25231" s="12"/>
    </row>
    <row r="25232" spans="7:7" x14ac:dyDescent="0.2">
      <c r="G25232" s="12"/>
    </row>
    <row r="25233" spans="7:7" x14ac:dyDescent="0.2">
      <c r="G25233" s="12"/>
    </row>
    <row r="25234" spans="7:7" x14ac:dyDescent="0.2">
      <c r="G25234" s="12"/>
    </row>
    <row r="25235" spans="7:7" x14ac:dyDescent="0.2">
      <c r="G25235" s="12"/>
    </row>
    <row r="25236" spans="7:7" x14ac:dyDescent="0.2">
      <c r="G25236" s="12"/>
    </row>
    <row r="25237" spans="7:7" x14ac:dyDescent="0.2">
      <c r="G25237" s="12"/>
    </row>
    <row r="25238" spans="7:7" x14ac:dyDescent="0.2">
      <c r="G25238" s="12"/>
    </row>
    <row r="25239" spans="7:7" x14ac:dyDescent="0.2">
      <c r="G25239" s="12"/>
    </row>
    <row r="25240" spans="7:7" x14ac:dyDescent="0.2">
      <c r="G25240" s="12"/>
    </row>
    <row r="25241" spans="7:7" x14ac:dyDescent="0.2">
      <c r="G25241" s="12"/>
    </row>
    <row r="25242" spans="7:7" x14ac:dyDescent="0.2">
      <c r="G25242" s="12"/>
    </row>
    <row r="25243" spans="7:7" x14ac:dyDescent="0.2">
      <c r="G25243" s="12"/>
    </row>
    <row r="25244" spans="7:7" x14ac:dyDescent="0.2">
      <c r="G25244" s="12"/>
    </row>
    <row r="25245" spans="7:7" x14ac:dyDescent="0.2">
      <c r="G25245" s="12"/>
    </row>
    <row r="25246" spans="7:7" x14ac:dyDescent="0.2">
      <c r="G25246" s="12"/>
    </row>
    <row r="25247" spans="7:7" x14ac:dyDescent="0.2">
      <c r="G25247" s="12"/>
    </row>
    <row r="25248" spans="7:7" x14ac:dyDescent="0.2">
      <c r="G25248" s="12"/>
    </row>
    <row r="25249" spans="7:7" x14ac:dyDescent="0.2">
      <c r="G25249" s="12"/>
    </row>
    <row r="25250" spans="7:7" x14ac:dyDescent="0.2">
      <c r="G25250" s="12"/>
    </row>
    <row r="25251" spans="7:7" x14ac:dyDescent="0.2">
      <c r="G25251" s="12"/>
    </row>
    <row r="25252" spans="7:7" x14ac:dyDescent="0.2">
      <c r="G25252" s="12"/>
    </row>
    <row r="25253" spans="7:7" x14ac:dyDescent="0.2">
      <c r="G25253" s="12"/>
    </row>
    <row r="25254" spans="7:7" x14ac:dyDescent="0.2">
      <c r="G25254" s="12"/>
    </row>
    <row r="25255" spans="7:7" x14ac:dyDescent="0.2">
      <c r="G25255" s="12"/>
    </row>
    <row r="25256" spans="7:7" x14ac:dyDescent="0.2">
      <c r="G25256" s="12"/>
    </row>
    <row r="25257" spans="7:7" x14ac:dyDescent="0.2">
      <c r="G25257" s="12"/>
    </row>
    <row r="25258" spans="7:7" x14ac:dyDescent="0.2">
      <c r="G25258" s="12"/>
    </row>
    <row r="25259" spans="7:7" x14ac:dyDescent="0.2">
      <c r="G25259" s="12"/>
    </row>
    <row r="25260" spans="7:7" x14ac:dyDescent="0.2">
      <c r="G25260" s="12"/>
    </row>
    <row r="25261" spans="7:7" x14ac:dyDescent="0.2">
      <c r="G25261" s="12"/>
    </row>
    <row r="25262" spans="7:7" x14ac:dyDescent="0.2">
      <c r="G25262" s="12"/>
    </row>
    <row r="25263" spans="7:7" x14ac:dyDescent="0.2">
      <c r="G25263" s="12"/>
    </row>
    <row r="25264" spans="7:7" x14ac:dyDescent="0.2">
      <c r="G25264" s="12"/>
    </row>
    <row r="25265" spans="7:7" x14ac:dyDescent="0.2">
      <c r="G25265" s="12"/>
    </row>
    <row r="25266" spans="7:7" x14ac:dyDescent="0.2">
      <c r="G25266" s="12"/>
    </row>
    <row r="25267" spans="7:7" x14ac:dyDescent="0.2">
      <c r="G25267" s="12"/>
    </row>
    <row r="25268" spans="7:7" x14ac:dyDescent="0.2">
      <c r="G25268" s="12"/>
    </row>
    <row r="25269" spans="7:7" x14ac:dyDescent="0.2">
      <c r="G25269" s="12"/>
    </row>
    <row r="25270" spans="7:7" x14ac:dyDescent="0.2">
      <c r="G25270" s="12"/>
    </row>
    <row r="25271" spans="7:7" x14ac:dyDescent="0.2">
      <c r="G25271" s="12"/>
    </row>
    <row r="25272" spans="7:7" x14ac:dyDescent="0.2">
      <c r="G25272" s="12"/>
    </row>
    <row r="25273" spans="7:7" x14ac:dyDescent="0.2">
      <c r="G25273" s="12"/>
    </row>
    <row r="25274" spans="7:7" x14ac:dyDescent="0.2">
      <c r="G25274" s="12"/>
    </row>
    <row r="25275" spans="7:7" x14ac:dyDescent="0.2">
      <c r="G25275" s="12"/>
    </row>
    <row r="25276" spans="7:7" x14ac:dyDescent="0.2">
      <c r="G25276" s="12"/>
    </row>
    <row r="25277" spans="7:7" x14ac:dyDescent="0.2">
      <c r="G25277" s="12"/>
    </row>
    <row r="25278" spans="7:7" x14ac:dyDescent="0.2">
      <c r="G25278" s="12"/>
    </row>
    <row r="25279" spans="7:7" x14ac:dyDescent="0.2">
      <c r="G25279" s="12"/>
    </row>
    <row r="25280" spans="7:7" x14ac:dyDescent="0.2">
      <c r="G25280" s="12"/>
    </row>
    <row r="25281" spans="7:7" x14ac:dyDescent="0.2">
      <c r="G25281" s="12"/>
    </row>
    <row r="25282" spans="7:7" x14ac:dyDescent="0.2">
      <c r="G25282" s="12"/>
    </row>
    <row r="25283" spans="7:7" x14ac:dyDescent="0.2">
      <c r="G25283" s="12"/>
    </row>
    <row r="25284" spans="7:7" x14ac:dyDescent="0.2">
      <c r="G25284" s="12"/>
    </row>
    <row r="25285" spans="7:7" x14ac:dyDescent="0.2">
      <c r="G25285" s="12"/>
    </row>
    <row r="25286" spans="7:7" x14ac:dyDescent="0.2">
      <c r="G25286" s="12"/>
    </row>
    <row r="25287" spans="7:7" x14ac:dyDescent="0.2">
      <c r="G25287" s="12"/>
    </row>
    <row r="25288" spans="7:7" x14ac:dyDescent="0.2">
      <c r="G25288" s="12"/>
    </row>
    <row r="25289" spans="7:7" x14ac:dyDescent="0.2">
      <c r="G25289" s="12"/>
    </row>
    <row r="25290" spans="7:7" x14ac:dyDescent="0.2">
      <c r="G25290" s="12"/>
    </row>
    <row r="25291" spans="7:7" x14ac:dyDescent="0.2">
      <c r="G25291" s="12"/>
    </row>
    <row r="25292" spans="7:7" x14ac:dyDescent="0.2">
      <c r="G25292" s="12"/>
    </row>
    <row r="25293" spans="7:7" x14ac:dyDescent="0.2">
      <c r="G25293" s="12"/>
    </row>
    <row r="25294" spans="7:7" x14ac:dyDescent="0.2">
      <c r="G25294" s="12"/>
    </row>
    <row r="25295" spans="7:7" x14ac:dyDescent="0.2">
      <c r="G25295" s="12"/>
    </row>
    <row r="25296" spans="7:7" x14ac:dyDescent="0.2">
      <c r="G25296" s="12"/>
    </row>
    <row r="25297" spans="7:7" x14ac:dyDescent="0.2">
      <c r="G25297" s="12"/>
    </row>
    <row r="25298" spans="7:7" x14ac:dyDescent="0.2">
      <c r="G25298" s="12"/>
    </row>
    <row r="25299" spans="7:7" x14ac:dyDescent="0.2">
      <c r="G25299" s="12"/>
    </row>
    <row r="25300" spans="7:7" x14ac:dyDescent="0.2">
      <c r="G25300" s="12"/>
    </row>
    <row r="25301" spans="7:7" x14ac:dyDescent="0.2">
      <c r="G25301" s="12"/>
    </row>
    <row r="25302" spans="7:7" x14ac:dyDescent="0.2">
      <c r="G25302" s="12"/>
    </row>
    <row r="25303" spans="7:7" x14ac:dyDescent="0.2">
      <c r="G25303" s="12"/>
    </row>
    <row r="25304" spans="7:7" x14ac:dyDescent="0.2">
      <c r="G25304" s="12"/>
    </row>
    <row r="25305" spans="7:7" x14ac:dyDescent="0.2">
      <c r="G25305" s="12"/>
    </row>
    <row r="25306" spans="7:7" x14ac:dyDescent="0.2">
      <c r="G25306" s="12"/>
    </row>
    <row r="25307" spans="7:7" x14ac:dyDescent="0.2">
      <c r="G25307" s="12"/>
    </row>
    <row r="25308" spans="7:7" x14ac:dyDescent="0.2">
      <c r="G25308" s="12"/>
    </row>
    <row r="25309" spans="7:7" x14ac:dyDescent="0.2">
      <c r="G25309" s="12"/>
    </row>
    <row r="25310" spans="7:7" x14ac:dyDescent="0.2">
      <c r="G25310" s="12"/>
    </row>
    <row r="25311" spans="7:7" x14ac:dyDescent="0.2">
      <c r="G25311" s="12"/>
    </row>
    <row r="25312" spans="7:7" x14ac:dyDescent="0.2">
      <c r="G25312" s="12"/>
    </row>
    <row r="25313" spans="7:7" x14ac:dyDescent="0.2">
      <c r="G25313" s="12"/>
    </row>
    <row r="25314" spans="7:7" x14ac:dyDescent="0.2">
      <c r="G25314" s="12"/>
    </row>
    <row r="25315" spans="7:7" x14ac:dyDescent="0.2">
      <c r="G25315" s="12"/>
    </row>
    <row r="25316" spans="7:7" x14ac:dyDescent="0.2">
      <c r="G25316" s="12"/>
    </row>
    <row r="25317" spans="7:7" x14ac:dyDescent="0.2">
      <c r="G25317" s="12"/>
    </row>
    <row r="25318" spans="7:7" x14ac:dyDescent="0.2">
      <c r="G25318" s="12"/>
    </row>
    <row r="25319" spans="7:7" x14ac:dyDescent="0.2">
      <c r="G25319" s="12"/>
    </row>
    <row r="25320" spans="7:7" x14ac:dyDescent="0.2">
      <c r="G25320" s="12"/>
    </row>
    <row r="25321" spans="7:7" x14ac:dyDescent="0.2">
      <c r="G25321" s="12"/>
    </row>
    <row r="25322" spans="7:7" x14ac:dyDescent="0.2">
      <c r="G25322" s="12"/>
    </row>
    <row r="25323" spans="7:7" x14ac:dyDescent="0.2">
      <c r="G25323" s="12"/>
    </row>
    <row r="25324" spans="7:7" x14ac:dyDescent="0.2">
      <c r="G25324" s="12"/>
    </row>
    <row r="25325" spans="7:7" x14ac:dyDescent="0.2">
      <c r="G25325" s="12"/>
    </row>
    <row r="25326" spans="7:7" x14ac:dyDescent="0.2">
      <c r="G25326" s="12"/>
    </row>
    <row r="25327" spans="7:7" x14ac:dyDescent="0.2">
      <c r="G25327" s="12"/>
    </row>
    <row r="25328" spans="7:7" x14ac:dyDescent="0.2">
      <c r="G25328" s="12"/>
    </row>
    <row r="25329" spans="7:7" x14ac:dyDescent="0.2">
      <c r="G25329" s="12"/>
    </row>
    <row r="25330" spans="7:7" x14ac:dyDescent="0.2">
      <c r="G25330" s="12"/>
    </row>
    <row r="25331" spans="7:7" x14ac:dyDescent="0.2">
      <c r="G25331" s="12"/>
    </row>
    <row r="25332" spans="7:7" x14ac:dyDescent="0.2">
      <c r="G25332" s="12"/>
    </row>
    <row r="25333" spans="7:7" x14ac:dyDescent="0.2">
      <c r="G25333" s="12"/>
    </row>
    <row r="25334" spans="7:7" x14ac:dyDescent="0.2">
      <c r="G25334" s="12"/>
    </row>
    <row r="25335" spans="7:7" x14ac:dyDescent="0.2">
      <c r="G25335" s="12"/>
    </row>
    <row r="25336" spans="7:7" x14ac:dyDescent="0.2">
      <c r="G25336" s="12"/>
    </row>
    <row r="25337" spans="7:7" x14ac:dyDescent="0.2">
      <c r="G25337" s="12"/>
    </row>
    <row r="25338" spans="7:7" x14ac:dyDescent="0.2">
      <c r="G25338" s="12"/>
    </row>
    <row r="25339" spans="7:7" x14ac:dyDescent="0.2">
      <c r="G25339" s="12"/>
    </row>
    <row r="25340" spans="7:7" x14ac:dyDescent="0.2">
      <c r="G25340" s="12"/>
    </row>
    <row r="25341" spans="7:7" x14ac:dyDescent="0.2">
      <c r="G25341" s="12"/>
    </row>
    <row r="25342" spans="7:7" x14ac:dyDescent="0.2">
      <c r="G25342" s="12"/>
    </row>
    <row r="25343" spans="7:7" x14ac:dyDescent="0.2">
      <c r="G25343" s="12"/>
    </row>
    <row r="25344" spans="7:7" x14ac:dyDescent="0.2">
      <c r="G25344" s="12"/>
    </row>
    <row r="25345" spans="7:7" x14ac:dyDescent="0.2">
      <c r="G25345" s="12"/>
    </row>
    <row r="25346" spans="7:7" x14ac:dyDescent="0.2">
      <c r="G25346" s="12"/>
    </row>
    <row r="25347" spans="7:7" x14ac:dyDescent="0.2">
      <c r="G25347" s="12"/>
    </row>
    <row r="25348" spans="7:7" x14ac:dyDescent="0.2">
      <c r="G25348" s="12"/>
    </row>
    <row r="25349" spans="7:7" x14ac:dyDescent="0.2">
      <c r="G25349" s="12"/>
    </row>
    <row r="25350" spans="7:7" x14ac:dyDescent="0.2">
      <c r="G25350" s="12"/>
    </row>
    <row r="25351" spans="7:7" x14ac:dyDescent="0.2">
      <c r="G25351" s="12"/>
    </row>
    <row r="25352" spans="7:7" x14ac:dyDescent="0.2">
      <c r="G25352" s="12"/>
    </row>
    <row r="25353" spans="7:7" x14ac:dyDescent="0.2">
      <c r="G25353" s="12"/>
    </row>
    <row r="25354" spans="7:7" x14ac:dyDescent="0.2">
      <c r="G25354" s="12"/>
    </row>
    <row r="25355" spans="7:7" x14ac:dyDescent="0.2">
      <c r="G25355" s="12"/>
    </row>
    <row r="25356" spans="7:7" x14ac:dyDescent="0.2">
      <c r="G25356" s="12"/>
    </row>
    <row r="25357" spans="7:7" x14ac:dyDescent="0.2">
      <c r="G25357" s="12"/>
    </row>
    <row r="25358" spans="7:7" x14ac:dyDescent="0.2">
      <c r="G25358" s="12"/>
    </row>
    <row r="25359" spans="7:7" x14ac:dyDescent="0.2">
      <c r="G25359" s="12"/>
    </row>
    <row r="25360" spans="7:7" x14ac:dyDescent="0.2">
      <c r="G25360" s="12"/>
    </row>
    <row r="25361" spans="7:7" x14ac:dyDescent="0.2">
      <c r="G25361" s="12"/>
    </row>
    <row r="25362" spans="7:7" x14ac:dyDescent="0.2">
      <c r="G25362" s="12"/>
    </row>
    <row r="25363" spans="7:7" x14ac:dyDescent="0.2">
      <c r="G25363" s="12"/>
    </row>
    <row r="25364" spans="7:7" x14ac:dyDescent="0.2">
      <c r="G25364" s="12"/>
    </row>
    <row r="25365" spans="7:7" x14ac:dyDescent="0.2">
      <c r="G25365" s="12"/>
    </row>
    <row r="25366" spans="7:7" x14ac:dyDescent="0.2">
      <c r="G25366" s="12"/>
    </row>
    <row r="25367" spans="7:7" x14ac:dyDescent="0.2">
      <c r="G25367" s="12"/>
    </row>
    <row r="25368" spans="7:7" x14ac:dyDescent="0.2">
      <c r="G25368" s="12"/>
    </row>
    <row r="25369" spans="7:7" x14ac:dyDescent="0.2">
      <c r="G25369" s="12"/>
    </row>
    <row r="25370" spans="7:7" x14ac:dyDescent="0.2">
      <c r="G25370" s="12"/>
    </row>
    <row r="25371" spans="7:7" x14ac:dyDescent="0.2">
      <c r="G25371" s="12"/>
    </row>
    <row r="25372" spans="7:7" x14ac:dyDescent="0.2">
      <c r="G25372" s="12"/>
    </row>
    <row r="25373" spans="7:7" x14ac:dyDescent="0.2">
      <c r="G25373" s="12"/>
    </row>
    <row r="25374" spans="7:7" x14ac:dyDescent="0.2">
      <c r="G25374" s="12"/>
    </row>
    <row r="25375" spans="7:7" x14ac:dyDescent="0.2">
      <c r="G25375" s="12"/>
    </row>
    <row r="25376" spans="7:7" x14ac:dyDescent="0.2">
      <c r="G25376" s="12"/>
    </row>
    <row r="25377" spans="7:7" x14ac:dyDescent="0.2">
      <c r="G25377" s="12"/>
    </row>
    <row r="25378" spans="7:7" x14ac:dyDescent="0.2">
      <c r="G25378" s="12"/>
    </row>
    <row r="25379" spans="7:7" x14ac:dyDescent="0.2">
      <c r="G25379" s="12"/>
    </row>
    <row r="25380" spans="7:7" x14ac:dyDescent="0.2">
      <c r="G25380" s="12"/>
    </row>
    <row r="25381" spans="7:7" x14ac:dyDescent="0.2">
      <c r="G25381" s="12"/>
    </row>
    <row r="25382" spans="7:7" x14ac:dyDescent="0.2">
      <c r="G25382" s="12"/>
    </row>
    <row r="25383" spans="7:7" x14ac:dyDescent="0.2">
      <c r="G25383" s="12"/>
    </row>
    <row r="25384" spans="7:7" x14ac:dyDescent="0.2">
      <c r="G25384" s="12"/>
    </row>
    <row r="25385" spans="7:7" x14ac:dyDescent="0.2">
      <c r="G25385" s="12"/>
    </row>
    <row r="25386" spans="7:7" x14ac:dyDescent="0.2">
      <c r="G25386" s="12"/>
    </row>
    <row r="25387" spans="7:7" x14ac:dyDescent="0.2">
      <c r="G25387" s="12"/>
    </row>
    <row r="25388" spans="7:7" x14ac:dyDescent="0.2">
      <c r="G25388" s="12"/>
    </row>
    <row r="25389" spans="7:7" x14ac:dyDescent="0.2">
      <c r="G25389" s="12"/>
    </row>
    <row r="25390" spans="7:7" x14ac:dyDescent="0.2">
      <c r="G25390" s="12"/>
    </row>
    <row r="25391" spans="7:7" x14ac:dyDescent="0.2">
      <c r="G25391" s="12"/>
    </row>
    <row r="25392" spans="7:7" x14ac:dyDescent="0.2">
      <c r="G25392" s="12"/>
    </row>
    <row r="25393" spans="7:7" x14ac:dyDescent="0.2">
      <c r="G25393" s="12"/>
    </row>
    <row r="25394" spans="7:7" x14ac:dyDescent="0.2">
      <c r="G25394" s="12"/>
    </row>
    <row r="25395" spans="7:7" x14ac:dyDescent="0.2">
      <c r="G25395" s="12"/>
    </row>
    <row r="25396" spans="7:7" x14ac:dyDescent="0.2">
      <c r="G25396" s="12"/>
    </row>
    <row r="25397" spans="7:7" x14ac:dyDescent="0.2">
      <c r="G25397" s="12"/>
    </row>
    <row r="25398" spans="7:7" x14ac:dyDescent="0.2">
      <c r="G25398" s="12"/>
    </row>
    <row r="25399" spans="7:7" x14ac:dyDescent="0.2">
      <c r="G25399" s="12"/>
    </row>
    <row r="25400" spans="7:7" x14ac:dyDescent="0.2">
      <c r="G25400" s="12"/>
    </row>
    <row r="25401" spans="7:7" x14ac:dyDescent="0.2">
      <c r="G25401" s="12"/>
    </row>
    <row r="25402" spans="7:7" x14ac:dyDescent="0.2">
      <c r="G25402" s="12"/>
    </row>
    <row r="25403" spans="7:7" x14ac:dyDescent="0.2">
      <c r="G25403" s="12"/>
    </row>
    <row r="25404" spans="7:7" x14ac:dyDescent="0.2">
      <c r="G25404" s="12"/>
    </row>
    <row r="25405" spans="7:7" x14ac:dyDescent="0.2">
      <c r="G25405" s="12"/>
    </row>
    <row r="25406" spans="7:7" x14ac:dyDescent="0.2">
      <c r="G25406" s="12"/>
    </row>
    <row r="25407" spans="7:7" x14ac:dyDescent="0.2">
      <c r="G25407" s="12"/>
    </row>
    <row r="25408" spans="7:7" x14ac:dyDescent="0.2">
      <c r="G25408" s="12"/>
    </row>
    <row r="25409" spans="7:7" x14ac:dyDescent="0.2">
      <c r="G25409" s="12"/>
    </row>
    <row r="25410" spans="7:7" x14ac:dyDescent="0.2">
      <c r="G25410" s="12"/>
    </row>
    <row r="25411" spans="7:7" x14ac:dyDescent="0.2">
      <c r="G25411" s="12"/>
    </row>
    <row r="25412" spans="7:7" x14ac:dyDescent="0.2">
      <c r="G25412" s="12"/>
    </row>
    <row r="25413" spans="7:7" x14ac:dyDescent="0.2">
      <c r="G25413" s="12"/>
    </row>
    <row r="25414" spans="7:7" x14ac:dyDescent="0.2">
      <c r="G25414" s="12"/>
    </row>
    <row r="25415" spans="7:7" x14ac:dyDescent="0.2">
      <c r="G25415" s="12"/>
    </row>
    <row r="25416" spans="7:7" x14ac:dyDescent="0.2">
      <c r="G25416" s="12"/>
    </row>
    <row r="25417" spans="7:7" x14ac:dyDescent="0.2">
      <c r="G25417" s="12"/>
    </row>
    <row r="25418" spans="7:7" x14ac:dyDescent="0.2">
      <c r="G25418" s="12"/>
    </row>
    <row r="25419" spans="7:7" x14ac:dyDescent="0.2">
      <c r="G25419" s="12"/>
    </row>
    <row r="25420" spans="7:7" x14ac:dyDescent="0.2">
      <c r="G25420" s="12"/>
    </row>
    <row r="25421" spans="7:7" x14ac:dyDescent="0.2">
      <c r="G25421" s="12"/>
    </row>
    <row r="25422" spans="7:7" x14ac:dyDescent="0.2">
      <c r="G25422" s="12"/>
    </row>
    <row r="25423" spans="7:7" x14ac:dyDescent="0.2">
      <c r="G25423" s="12"/>
    </row>
    <row r="25424" spans="7:7" x14ac:dyDescent="0.2">
      <c r="G25424" s="12"/>
    </row>
    <row r="25425" spans="7:7" x14ac:dyDescent="0.2">
      <c r="G25425" s="12"/>
    </row>
    <row r="25426" spans="7:7" x14ac:dyDescent="0.2">
      <c r="G25426" s="12"/>
    </row>
    <row r="25427" spans="7:7" x14ac:dyDescent="0.2">
      <c r="G25427" s="12"/>
    </row>
    <row r="25428" spans="7:7" x14ac:dyDescent="0.2">
      <c r="G25428" s="12"/>
    </row>
    <row r="25429" spans="7:7" x14ac:dyDescent="0.2">
      <c r="G25429" s="12"/>
    </row>
    <row r="25430" spans="7:7" x14ac:dyDescent="0.2">
      <c r="G25430" s="12"/>
    </row>
    <row r="25431" spans="7:7" x14ac:dyDescent="0.2">
      <c r="G25431" s="12"/>
    </row>
    <row r="25432" spans="7:7" x14ac:dyDescent="0.2">
      <c r="G25432" s="12"/>
    </row>
    <row r="25433" spans="7:7" x14ac:dyDescent="0.2">
      <c r="G25433" s="12"/>
    </row>
    <row r="25434" spans="7:7" x14ac:dyDescent="0.2">
      <c r="G25434" s="12"/>
    </row>
    <row r="25435" spans="7:7" x14ac:dyDescent="0.2">
      <c r="G25435" s="12"/>
    </row>
    <row r="25436" spans="7:7" x14ac:dyDescent="0.2">
      <c r="G25436" s="12"/>
    </row>
    <row r="25437" spans="7:7" x14ac:dyDescent="0.2">
      <c r="G25437" s="12"/>
    </row>
    <row r="25438" spans="7:7" x14ac:dyDescent="0.2">
      <c r="G25438" s="12"/>
    </row>
    <row r="25439" spans="7:7" x14ac:dyDescent="0.2">
      <c r="G25439" s="12"/>
    </row>
    <row r="25440" spans="7:7" x14ac:dyDescent="0.2">
      <c r="G25440" s="12"/>
    </row>
    <row r="25441" spans="7:7" x14ac:dyDescent="0.2">
      <c r="G25441" s="12"/>
    </row>
    <row r="25442" spans="7:7" x14ac:dyDescent="0.2">
      <c r="G25442" s="12"/>
    </row>
    <row r="25443" spans="7:7" x14ac:dyDescent="0.2">
      <c r="G25443" s="12"/>
    </row>
    <row r="25444" spans="7:7" x14ac:dyDescent="0.2">
      <c r="G25444" s="12"/>
    </row>
    <row r="25445" spans="7:7" x14ac:dyDescent="0.2">
      <c r="G25445" s="12"/>
    </row>
    <row r="25446" spans="7:7" x14ac:dyDescent="0.2">
      <c r="G25446" s="12"/>
    </row>
    <row r="25447" spans="7:7" x14ac:dyDescent="0.2">
      <c r="G25447" s="12"/>
    </row>
    <row r="25448" spans="7:7" x14ac:dyDescent="0.2">
      <c r="G25448" s="12"/>
    </row>
    <row r="25449" spans="7:7" x14ac:dyDescent="0.2">
      <c r="G25449" s="12"/>
    </row>
    <row r="25450" spans="7:7" x14ac:dyDescent="0.2">
      <c r="G25450" s="12"/>
    </row>
    <row r="25451" spans="7:7" x14ac:dyDescent="0.2">
      <c r="G25451" s="12"/>
    </row>
    <row r="25452" spans="7:7" x14ac:dyDescent="0.2">
      <c r="G25452" s="12"/>
    </row>
    <row r="25453" spans="7:7" x14ac:dyDescent="0.2">
      <c r="G25453" s="12"/>
    </row>
    <row r="25454" spans="7:7" x14ac:dyDescent="0.2">
      <c r="G25454" s="12"/>
    </row>
    <row r="25455" spans="7:7" x14ac:dyDescent="0.2">
      <c r="G25455" s="12"/>
    </row>
    <row r="25456" spans="7:7" x14ac:dyDescent="0.2">
      <c r="G25456" s="12"/>
    </row>
    <row r="25457" spans="7:7" x14ac:dyDescent="0.2">
      <c r="G25457" s="12"/>
    </row>
    <row r="25458" spans="7:7" x14ac:dyDescent="0.2">
      <c r="G25458" s="12"/>
    </row>
    <row r="25459" spans="7:7" x14ac:dyDescent="0.2">
      <c r="G25459" s="12"/>
    </row>
    <row r="25460" spans="7:7" x14ac:dyDescent="0.2">
      <c r="G25460" s="12"/>
    </row>
    <row r="25461" spans="7:7" x14ac:dyDescent="0.2">
      <c r="G25461" s="12"/>
    </row>
    <row r="25462" spans="7:7" x14ac:dyDescent="0.2">
      <c r="G25462" s="12"/>
    </row>
    <row r="25463" spans="7:7" x14ac:dyDescent="0.2">
      <c r="G25463" s="12"/>
    </row>
    <row r="25464" spans="7:7" x14ac:dyDescent="0.2">
      <c r="G25464" s="12"/>
    </row>
    <row r="25465" spans="7:7" x14ac:dyDescent="0.2">
      <c r="G25465" s="12"/>
    </row>
    <row r="25466" spans="7:7" x14ac:dyDescent="0.2">
      <c r="G25466" s="12"/>
    </row>
    <row r="25467" spans="7:7" x14ac:dyDescent="0.2">
      <c r="G25467" s="12"/>
    </row>
    <row r="25468" spans="7:7" x14ac:dyDescent="0.2">
      <c r="G25468" s="12"/>
    </row>
    <row r="25469" spans="7:7" x14ac:dyDescent="0.2">
      <c r="G25469" s="12"/>
    </row>
    <row r="25470" spans="7:7" x14ac:dyDescent="0.2">
      <c r="G25470" s="12"/>
    </row>
    <row r="25471" spans="7:7" x14ac:dyDescent="0.2">
      <c r="G25471" s="12"/>
    </row>
    <row r="25472" spans="7:7" x14ac:dyDescent="0.2">
      <c r="G25472" s="12"/>
    </row>
    <row r="25473" spans="7:7" x14ac:dyDescent="0.2">
      <c r="G25473" s="12"/>
    </row>
    <row r="25474" spans="7:7" x14ac:dyDescent="0.2">
      <c r="G25474" s="12"/>
    </row>
    <row r="25475" spans="7:7" x14ac:dyDescent="0.2">
      <c r="G25475" s="12"/>
    </row>
    <row r="25476" spans="7:7" x14ac:dyDescent="0.2">
      <c r="G25476" s="12"/>
    </row>
    <row r="25477" spans="7:7" x14ac:dyDescent="0.2">
      <c r="G25477" s="12"/>
    </row>
    <row r="25478" spans="7:7" x14ac:dyDescent="0.2">
      <c r="G25478" s="12"/>
    </row>
    <row r="25479" spans="7:7" x14ac:dyDescent="0.2">
      <c r="G25479" s="12"/>
    </row>
    <row r="25480" spans="7:7" x14ac:dyDescent="0.2">
      <c r="G25480" s="12"/>
    </row>
    <row r="25481" spans="7:7" x14ac:dyDescent="0.2">
      <c r="G25481" s="12"/>
    </row>
    <row r="25482" spans="7:7" x14ac:dyDescent="0.2">
      <c r="G25482" s="12"/>
    </row>
    <row r="25483" spans="7:7" x14ac:dyDescent="0.2">
      <c r="G25483" s="12"/>
    </row>
    <row r="25484" spans="7:7" x14ac:dyDescent="0.2">
      <c r="G25484" s="12"/>
    </row>
    <row r="25485" spans="7:7" x14ac:dyDescent="0.2">
      <c r="G25485" s="12"/>
    </row>
    <row r="25486" spans="7:7" x14ac:dyDescent="0.2">
      <c r="G25486" s="12"/>
    </row>
    <row r="25487" spans="7:7" x14ac:dyDescent="0.2">
      <c r="G25487" s="12"/>
    </row>
    <row r="25488" spans="7:7" x14ac:dyDescent="0.2">
      <c r="G25488" s="12"/>
    </row>
    <row r="25489" spans="7:7" x14ac:dyDescent="0.2">
      <c r="G25489" s="12"/>
    </row>
    <row r="25490" spans="7:7" x14ac:dyDescent="0.2">
      <c r="G25490" s="12"/>
    </row>
    <row r="25491" spans="7:7" x14ac:dyDescent="0.2">
      <c r="G25491" s="12"/>
    </row>
    <row r="25492" spans="7:7" x14ac:dyDescent="0.2">
      <c r="G25492" s="12"/>
    </row>
    <row r="25493" spans="7:7" x14ac:dyDescent="0.2">
      <c r="G25493" s="12"/>
    </row>
    <row r="25494" spans="7:7" x14ac:dyDescent="0.2">
      <c r="G25494" s="12"/>
    </row>
    <row r="25495" spans="7:7" x14ac:dyDescent="0.2">
      <c r="G25495" s="12"/>
    </row>
    <row r="25496" spans="7:7" x14ac:dyDescent="0.2">
      <c r="G25496" s="12"/>
    </row>
    <row r="25497" spans="7:7" x14ac:dyDescent="0.2">
      <c r="G25497" s="12"/>
    </row>
    <row r="25498" spans="7:7" x14ac:dyDescent="0.2">
      <c r="G25498" s="12"/>
    </row>
    <row r="25499" spans="7:7" x14ac:dyDescent="0.2">
      <c r="G25499" s="12"/>
    </row>
    <row r="25500" spans="7:7" x14ac:dyDescent="0.2">
      <c r="G25500" s="12"/>
    </row>
    <row r="25501" spans="7:7" x14ac:dyDescent="0.2">
      <c r="G25501" s="12"/>
    </row>
    <row r="25502" spans="7:7" x14ac:dyDescent="0.2">
      <c r="G25502" s="12"/>
    </row>
    <row r="25503" spans="7:7" x14ac:dyDescent="0.2">
      <c r="G25503" s="12"/>
    </row>
    <row r="25504" spans="7:7" x14ac:dyDescent="0.2">
      <c r="G25504" s="12"/>
    </row>
    <row r="25505" spans="7:7" x14ac:dyDescent="0.2">
      <c r="G25505" s="12"/>
    </row>
    <row r="25506" spans="7:7" x14ac:dyDescent="0.2">
      <c r="G25506" s="12"/>
    </row>
    <row r="25507" spans="7:7" x14ac:dyDescent="0.2">
      <c r="G25507" s="12"/>
    </row>
    <row r="25508" spans="7:7" x14ac:dyDescent="0.2">
      <c r="G25508" s="12"/>
    </row>
    <row r="25509" spans="7:7" x14ac:dyDescent="0.2">
      <c r="G25509" s="12"/>
    </row>
    <row r="25510" spans="7:7" x14ac:dyDescent="0.2">
      <c r="G25510" s="12"/>
    </row>
    <row r="25511" spans="7:7" x14ac:dyDescent="0.2">
      <c r="G25511" s="12"/>
    </row>
    <row r="25512" spans="7:7" x14ac:dyDescent="0.2">
      <c r="G25512" s="12"/>
    </row>
    <row r="25513" spans="7:7" x14ac:dyDescent="0.2">
      <c r="G25513" s="12"/>
    </row>
    <row r="25514" spans="7:7" x14ac:dyDescent="0.2">
      <c r="G25514" s="12"/>
    </row>
    <row r="25515" spans="7:7" x14ac:dyDescent="0.2">
      <c r="G25515" s="12"/>
    </row>
    <row r="25516" spans="7:7" x14ac:dyDescent="0.2">
      <c r="G25516" s="12"/>
    </row>
    <row r="25517" spans="7:7" x14ac:dyDescent="0.2">
      <c r="G25517" s="12"/>
    </row>
    <row r="25518" spans="7:7" x14ac:dyDescent="0.2">
      <c r="G25518" s="12"/>
    </row>
    <row r="25519" spans="7:7" x14ac:dyDescent="0.2">
      <c r="G25519" s="12"/>
    </row>
    <row r="25520" spans="7:7" x14ac:dyDescent="0.2">
      <c r="G25520" s="12"/>
    </row>
    <row r="25521" spans="7:7" x14ac:dyDescent="0.2">
      <c r="G25521" s="12"/>
    </row>
    <row r="25522" spans="7:7" x14ac:dyDescent="0.2">
      <c r="G25522" s="12"/>
    </row>
    <row r="25523" spans="7:7" x14ac:dyDescent="0.2">
      <c r="G25523" s="12"/>
    </row>
    <row r="25524" spans="7:7" x14ac:dyDescent="0.2">
      <c r="G25524" s="12"/>
    </row>
    <row r="25525" spans="7:7" x14ac:dyDescent="0.2">
      <c r="G25525" s="12"/>
    </row>
    <row r="25526" spans="7:7" x14ac:dyDescent="0.2">
      <c r="G25526" s="12"/>
    </row>
    <row r="25527" spans="7:7" x14ac:dyDescent="0.2">
      <c r="G25527" s="12"/>
    </row>
    <row r="25528" spans="7:7" x14ac:dyDescent="0.2">
      <c r="G25528" s="12"/>
    </row>
    <row r="25529" spans="7:7" x14ac:dyDescent="0.2">
      <c r="G25529" s="12"/>
    </row>
    <row r="25530" spans="7:7" x14ac:dyDescent="0.2">
      <c r="G25530" s="12"/>
    </row>
    <row r="25531" spans="7:7" x14ac:dyDescent="0.2">
      <c r="G25531" s="12"/>
    </row>
    <row r="25532" spans="7:7" x14ac:dyDescent="0.2">
      <c r="G25532" s="12"/>
    </row>
    <row r="25533" spans="7:7" x14ac:dyDescent="0.2">
      <c r="G25533" s="12"/>
    </row>
    <row r="25534" spans="7:7" x14ac:dyDescent="0.2">
      <c r="G25534" s="12"/>
    </row>
    <row r="25535" spans="7:7" x14ac:dyDescent="0.2">
      <c r="G25535" s="12"/>
    </row>
    <row r="25536" spans="7:7" x14ac:dyDescent="0.2">
      <c r="G25536" s="12"/>
    </row>
    <row r="25537" spans="7:7" x14ac:dyDescent="0.2">
      <c r="G25537" s="12"/>
    </row>
    <row r="25538" spans="7:7" x14ac:dyDescent="0.2">
      <c r="G25538" s="12"/>
    </row>
    <row r="25539" spans="7:7" x14ac:dyDescent="0.2">
      <c r="G25539" s="12"/>
    </row>
    <row r="25540" spans="7:7" x14ac:dyDescent="0.2">
      <c r="G25540" s="12"/>
    </row>
    <row r="25541" spans="7:7" x14ac:dyDescent="0.2">
      <c r="G25541" s="12"/>
    </row>
    <row r="25542" spans="7:7" x14ac:dyDescent="0.2">
      <c r="G25542" s="12"/>
    </row>
    <row r="25543" spans="7:7" x14ac:dyDescent="0.2">
      <c r="G25543" s="12"/>
    </row>
    <row r="25544" spans="7:7" x14ac:dyDescent="0.2">
      <c r="G25544" s="12"/>
    </row>
    <row r="25545" spans="7:7" x14ac:dyDescent="0.2">
      <c r="G25545" s="12"/>
    </row>
    <row r="25546" spans="7:7" x14ac:dyDescent="0.2">
      <c r="G25546" s="12"/>
    </row>
    <row r="25547" spans="7:7" x14ac:dyDescent="0.2">
      <c r="G25547" s="12"/>
    </row>
    <row r="25548" spans="7:7" x14ac:dyDescent="0.2">
      <c r="G25548" s="12"/>
    </row>
    <row r="25549" spans="7:7" x14ac:dyDescent="0.2">
      <c r="G25549" s="12"/>
    </row>
    <row r="25550" spans="7:7" x14ac:dyDescent="0.2">
      <c r="G25550" s="12"/>
    </row>
    <row r="25551" spans="7:7" x14ac:dyDescent="0.2">
      <c r="G25551" s="12"/>
    </row>
    <row r="25552" spans="7:7" x14ac:dyDescent="0.2">
      <c r="G25552" s="12"/>
    </row>
    <row r="25553" spans="7:7" x14ac:dyDescent="0.2">
      <c r="G25553" s="12"/>
    </row>
    <row r="25554" spans="7:7" x14ac:dyDescent="0.2">
      <c r="G25554" s="12"/>
    </row>
    <row r="25555" spans="7:7" x14ac:dyDescent="0.2">
      <c r="G25555" s="12"/>
    </row>
    <row r="25556" spans="7:7" x14ac:dyDescent="0.2">
      <c r="G25556" s="12"/>
    </row>
    <row r="25557" spans="7:7" x14ac:dyDescent="0.2">
      <c r="G25557" s="12"/>
    </row>
    <row r="25558" spans="7:7" x14ac:dyDescent="0.2">
      <c r="G25558" s="12"/>
    </row>
    <row r="25559" spans="7:7" x14ac:dyDescent="0.2">
      <c r="G25559" s="12"/>
    </row>
    <row r="25560" spans="7:7" x14ac:dyDescent="0.2">
      <c r="G25560" s="12"/>
    </row>
    <row r="25561" spans="7:7" x14ac:dyDescent="0.2">
      <c r="G25561" s="12"/>
    </row>
    <row r="25562" spans="7:7" x14ac:dyDescent="0.2">
      <c r="G25562" s="12"/>
    </row>
    <row r="25563" spans="7:7" x14ac:dyDescent="0.2">
      <c r="G25563" s="12"/>
    </row>
    <row r="25564" spans="7:7" x14ac:dyDescent="0.2">
      <c r="G25564" s="12"/>
    </row>
    <row r="25565" spans="7:7" x14ac:dyDescent="0.2">
      <c r="G25565" s="12"/>
    </row>
    <row r="25566" spans="7:7" x14ac:dyDescent="0.2">
      <c r="G25566" s="12"/>
    </row>
    <row r="25567" spans="7:7" x14ac:dyDescent="0.2">
      <c r="G25567" s="12"/>
    </row>
    <row r="25568" spans="7:7" x14ac:dyDescent="0.2">
      <c r="G25568" s="12"/>
    </row>
    <row r="25569" spans="7:7" x14ac:dyDescent="0.2">
      <c r="G25569" s="12"/>
    </row>
    <row r="25570" spans="7:7" x14ac:dyDescent="0.2">
      <c r="G25570" s="12"/>
    </row>
    <row r="25571" spans="7:7" x14ac:dyDescent="0.2">
      <c r="G25571" s="12"/>
    </row>
    <row r="25572" spans="7:7" x14ac:dyDescent="0.2">
      <c r="G25572" s="12"/>
    </row>
    <row r="25573" spans="7:7" x14ac:dyDescent="0.2">
      <c r="G25573" s="12"/>
    </row>
    <row r="25574" spans="7:7" x14ac:dyDescent="0.2">
      <c r="G25574" s="12"/>
    </row>
    <row r="25575" spans="7:7" x14ac:dyDescent="0.2">
      <c r="G25575" s="12"/>
    </row>
    <row r="25576" spans="7:7" x14ac:dyDescent="0.2">
      <c r="G25576" s="12"/>
    </row>
    <row r="25577" spans="7:7" x14ac:dyDescent="0.2">
      <c r="G25577" s="12"/>
    </row>
    <row r="25578" spans="7:7" x14ac:dyDescent="0.2">
      <c r="G25578" s="12"/>
    </row>
    <row r="25579" spans="7:7" x14ac:dyDescent="0.2">
      <c r="G25579" s="12"/>
    </row>
    <row r="25580" spans="7:7" x14ac:dyDescent="0.2">
      <c r="G25580" s="12"/>
    </row>
    <row r="25581" spans="7:7" x14ac:dyDescent="0.2">
      <c r="G25581" s="12"/>
    </row>
    <row r="25582" spans="7:7" x14ac:dyDescent="0.2">
      <c r="G25582" s="12"/>
    </row>
    <row r="25583" spans="7:7" x14ac:dyDescent="0.2">
      <c r="G25583" s="12"/>
    </row>
    <row r="25584" spans="7:7" x14ac:dyDescent="0.2">
      <c r="G25584" s="12"/>
    </row>
    <row r="25585" spans="7:7" x14ac:dyDescent="0.2">
      <c r="G25585" s="12"/>
    </row>
    <row r="25586" spans="7:7" x14ac:dyDescent="0.2">
      <c r="G25586" s="12"/>
    </row>
    <row r="25587" spans="7:7" x14ac:dyDescent="0.2">
      <c r="G25587" s="12"/>
    </row>
    <row r="25588" spans="7:7" x14ac:dyDescent="0.2">
      <c r="G25588" s="12"/>
    </row>
    <row r="25589" spans="7:7" x14ac:dyDescent="0.2">
      <c r="G25589" s="12"/>
    </row>
    <row r="25590" spans="7:7" x14ac:dyDescent="0.2">
      <c r="G25590" s="12"/>
    </row>
    <row r="25591" spans="7:7" x14ac:dyDescent="0.2">
      <c r="G25591" s="12"/>
    </row>
    <row r="25592" spans="7:7" x14ac:dyDescent="0.2">
      <c r="G25592" s="12"/>
    </row>
    <row r="25593" spans="7:7" x14ac:dyDescent="0.2">
      <c r="G25593" s="12"/>
    </row>
    <row r="25594" spans="7:7" x14ac:dyDescent="0.2">
      <c r="G25594" s="12"/>
    </row>
    <row r="25595" spans="7:7" x14ac:dyDescent="0.2">
      <c r="G25595" s="12"/>
    </row>
    <row r="25596" spans="7:7" x14ac:dyDescent="0.2">
      <c r="G25596" s="12"/>
    </row>
    <row r="25597" spans="7:7" x14ac:dyDescent="0.2">
      <c r="G25597" s="12"/>
    </row>
    <row r="25598" spans="7:7" x14ac:dyDescent="0.2">
      <c r="G25598" s="12"/>
    </row>
    <row r="25599" spans="7:7" x14ac:dyDescent="0.2">
      <c r="G25599" s="12"/>
    </row>
    <row r="25600" spans="7:7" x14ac:dyDescent="0.2">
      <c r="G25600" s="12"/>
    </row>
    <row r="25601" spans="7:7" x14ac:dyDescent="0.2">
      <c r="G25601" s="12"/>
    </row>
    <row r="25602" spans="7:7" x14ac:dyDescent="0.2">
      <c r="G25602" s="12"/>
    </row>
    <row r="25603" spans="7:7" x14ac:dyDescent="0.2">
      <c r="G25603" s="12"/>
    </row>
    <row r="25604" spans="7:7" x14ac:dyDescent="0.2">
      <c r="G25604" s="12"/>
    </row>
    <row r="25605" spans="7:7" x14ac:dyDescent="0.2">
      <c r="G25605" s="12"/>
    </row>
    <row r="25606" spans="7:7" x14ac:dyDescent="0.2">
      <c r="G25606" s="12"/>
    </row>
    <row r="25607" spans="7:7" x14ac:dyDescent="0.2">
      <c r="G25607" s="12"/>
    </row>
    <row r="25608" spans="7:7" x14ac:dyDescent="0.2">
      <c r="G25608" s="12"/>
    </row>
    <row r="25609" spans="7:7" x14ac:dyDescent="0.2">
      <c r="G25609" s="12"/>
    </row>
    <row r="25610" spans="7:7" x14ac:dyDescent="0.2">
      <c r="G25610" s="12"/>
    </row>
    <row r="25611" spans="7:7" x14ac:dyDescent="0.2">
      <c r="G25611" s="12"/>
    </row>
    <row r="25612" spans="7:7" x14ac:dyDescent="0.2">
      <c r="G25612" s="12"/>
    </row>
    <row r="25613" spans="7:7" x14ac:dyDescent="0.2">
      <c r="G25613" s="12"/>
    </row>
    <row r="25614" spans="7:7" x14ac:dyDescent="0.2">
      <c r="G25614" s="12"/>
    </row>
    <row r="25615" spans="7:7" x14ac:dyDescent="0.2">
      <c r="G25615" s="12"/>
    </row>
    <row r="25616" spans="7:7" x14ac:dyDescent="0.2">
      <c r="G25616" s="12"/>
    </row>
    <row r="25617" spans="7:7" x14ac:dyDescent="0.2">
      <c r="G25617" s="12"/>
    </row>
    <row r="25618" spans="7:7" x14ac:dyDescent="0.2">
      <c r="G25618" s="12"/>
    </row>
    <row r="25619" spans="7:7" x14ac:dyDescent="0.2">
      <c r="G25619" s="12"/>
    </row>
    <row r="25620" spans="7:7" x14ac:dyDescent="0.2">
      <c r="G25620" s="12"/>
    </row>
    <row r="25621" spans="7:7" x14ac:dyDescent="0.2">
      <c r="G25621" s="12"/>
    </row>
    <row r="25622" spans="7:7" x14ac:dyDescent="0.2">
      <c r="G25622" s="12"/>
    </row>
    <row r="25623" spans="7:7" x14ac:dyDescent="0.2">
      <c r="G25623" s="12"/>
    </row>
    <row r="25624" spans="7:7" x14ac:dyDescent="0.2">
      <c r="G25624" s="12"/>
    </row>
    <row r="25625" spans="7:7" x14ac:dyDescent="0.2">
      <c r="G25625" s="12"/>
    </row>
    <row r="25626" spans="7:7" x14ac:dyDescent="0.2">
      <c r="G25626" s="12"/>
    </row>
    <row r="25627" spans="7:7" x14ac:dyDescent="0.2">
      <c r="G25627" s="12"/>
    </row>
    <row r="25628" spans="7:7" x14ac:dyDescent="0.2">
      <c r="G25628" s="12"/>
    </row>
    <row r="25629" spans="7:7" x14ac:dyDescent="0.2">
      <c r="G25629" s="12"/>
    </row>
    <row r="25630" spans="7:7" x14ac:dyDescent="0.2">
      <c r="G25630" s="12"/>
    </row>
    <row r="25631" spans="7:7" x14ac:dyDescent="0.2">
      <c r="G25631" s="12"/>
    </row>
    <row r="25632" spans="7:7" x14ac:dyDescent="0.2">
      <c r="G25632" s="12"/>
    </row>
    <row r="25633" spans="7:7" x14ac:dyDescent="0.2">
      <c r="G25633" s="12"/>
    </row>
    <row r="25634" spans="7:7" x14ac:dyDescent="0.2">
      <c r="G25634" s="12"/>
    </row>
    <row r="25635" spans="7:7" x14ac:dyDescent="0.2">
      <c r="G25635" s="12"/>
    </row>
    <row r="25636" spans="7:7" x14ac:dyDescent="0.2">
      <c r="G25636" s="12"/>
    </row>
    <row r="25637" spans="7:7" x14ac:dyDescent="0.2">
      <c r="G25637" s="12"/>
    </row>
    <row r="25638" spans="7:7" x14ac:dyDescent="0.2">
      <c r="G25638" s="12"/>
    </row>
    <row r="25639" spans="7:7" x14ac:dyDescent="0.2">
      <c r="G25639" s="12"/>
    </row>
    <row r="25640" spans="7:7" x14ac:dyDescent="0.2">
      <c r="G25640" s="12"/>
    </row>
    <row r="25641" spans="7:7" x14ac:dyDescent="0.2">
      <c r="G25641" s="12"/>
    </row>
    <row r="25642" spans="7:7" x14ac:dyDescent="0.2">
      <c r="G25642" s="12"/>
    </row>
    <row r="25643" spans="7:7" x14ac:dyDescent="0.2">
      <c r="G25643" s="12"/>
    </row>
    <row r="25644" spans="7:7" x14ac:dyDescent="0.2">
      <c r="G25644" s="12"/>
    </row>
    <row r="25645" spans="7:7" x14ac:dyDescent="0.2">
      <c r="G25645" s="12"/>
    </row>
    <row r="25646" spans="7:7" x14ac:dyDescent="0.2">
      <c r="G25646" s="12"/>
    </row>
    <row r="25647" spans="7:7" x14ac:dyDescent="0.2">
      <c r="G25647" s="12"/>
    </row>
    <row r="25648" spans="7:7" x14ac:dyDescent="0.2">
      <c r="G25648" s="12"/>
    </row>
    <row r="25649" spans="7:7" x14ac:dyDescent="0.2">
      <c r="G25649" s="12"/>
    </row>
    <row r="25650" spans="7:7" x14ac:dyDescent="0.2">
      <c r="G25650" s="12"/>
    </row>
    <row r="25651" spans="7:7" x14ac:dyDescent="0.2">
      <c r="G25651" s="12"/>
    </row>
    <row r="25652" spans="7:7" x14ac:dyDescent="0.2">
      <c r="G25652" s="12"/>
    </row>
    <row r="25653" spans="7:7" x14ac:dyDescent="0.2">
      <c r="G25653" s="12"/>
    </row>
    <row r="25654" spans="7:7" x14ac:dyDescent="0.2">
      <c r="G25654" s="12"/>
    </row>
    <row r="25655" spans="7:7" x14ac:dyDescent="0.2">
      <c r="G25655" s="12"/>
    </row>
    <row r="25656" spans="7:7" x14ac:dyDescent="0.2">
      <c r="G25656" s="12"/>
    </row>
    <row r="25657" spans="7:7" x14ac:dyDescent="0.2">
      <c r="G25657" s="12"/>
    </row>
    <row r="25658" spans="7:7" x14ac:dyDescent="0.2">
      <c r="G25658" s="12"/>
    </row>
    <row r="25659" spans="7:7" x14ac:dyDescent="0.2">
      <c r="G25659" s="12"/>
    </row>
    <row r="25660" spans="7:7" x14ac:dyDescent="0.2">
      <c r="G25660" s="12"/>
    </row>
    <row r="25661" spans="7:7" x14ac:dyDescent="0.2">
      <c r="G25661" s="12"/>
    </row>
    <row r="25662" spans="7:7" x14ac:dyDescent="0.2">
      <c r="G25662" s="12"/>
    </row>
    <row r="25663" spans="7:7" x14ac:dyDescent="0.2">
      <c r="G25663" s="12"/>
    </row>
    <row r="25664" spans="7:7" x14ac:dyDescent="0.2">
      <c r="G25664" s="12"/>
    </row>
    <row r="25665" spans="7:7" x14ac:dyDescent="0.2">
      <c r="G25665" s="12"/>
    </row>
    <row r="25666" spans="7:7" x14ac:dyDescent="0.2">
      <c r="G25666" s="12"/>
    </row>
    <row r="25667" spans="7:7" x14ac:dyDescent="0.2">
      <c r="G25667" s="12"/>
    </row>
    <row r="25668" spans="7:7" x14ac:dyDescent="0.2">
      <c r="G25668" s="12"/>
    </row>
    <row r="25669" spans="7:7" x14ac:dyDescent="0.2">
      <c r="G25669" s="12"/>
    </row>
    <row r="25670" spans="7:7" x14ac:dyDescent="0.2">
      <c r="G25670" s="12"/>
    </row>
    <row r="25671" spans="7:7" x14ac:dyDescent="0.2">
      <c r="G25671" s="12"/>
    </row>
    <row r="25672" spans="7:7" x14ac:dyDescent="0.2">
      <c r="G25672" s="12"/>
    </row>
    <row r="25673" spans="7:7" x14ac:dyDescent="0.2">
      <c r="G25673" s="12"/>
    </row>
    <row r="25674" spans="7:7" x14ac:dyDescent="0.2">
      <c r="G25674" s="12"/>
    </row>
    <row r="25675" spans="7:7" x14ac:dyDescent="0.2">
      <c r="G25675" s="12"/>
    </row>
    <row r="25676" spans="7:7" x14ac:dyDescent="0.2">
      <c r="G25676" s="12"/>
    </row>
    <row r="25677" spans="7:7" x14ac:dyDescent="0.2">
      <c r="G25677" s="12"/>
    </row>
    <row r="25678" spans="7:7" x14ac:dyDescent="0.2">
      <c r="G25678" s="12"/>
    </row>
    <row r="25679" spans="7:7" x14ac:dyDescent="0.2">
      <c r="G25679" s="12"/>
    </row>
    <row r="25680" spans="7:7" x14ac:dyDescent="0.2">
      <c r="G25680" s="12"/>
    </row>
    <row r="25681" spans="7:7" x14ac:dyDescent="0.2">
      <c r="G25681" s="12"/>
    </row>
    <row r="25682" spans="7:7" x14ac:dyDescent="0.2">
      <c r="G25682" s="12"/>
    </row>
    <row r="25683" spans="7:7" x14ac:dyDescent="0.2">
      <c r="G25683" s="12"/>
    </row>
    <row r="25684" spans="7:7" x14ac:dyDescent="0.2">
      <c r="G25684" s="12"/>
    </row>
    <row r="25685" spans="7:7" x14ac:dyDescent="0.2">
      <c r="G25685" s="12"/>
    </row>
    <row r="25686" spans="7:7" x14ac:dyDescent="0.2">
      <c r="G25686" s="12"/>
    </row>
    <row r="25687" spans="7:7" x14ac:dyDescent="0.2">
      <c r="G25687" s="12"/>
    </row>
    <row r="25688" spans="7:7" x14ac:dyDescent="0.2">
      <c r="G25688" s="12"/>
    </row>
    <row r="25689" spans="7:7" x14ac:dyDescent="0.2">
      <c r="G25689" s="12"/>
    </row>
    <row r="25690" spans="7:7" x14ac:dyDescent="0.2">
      <c r="G25690" s="12"/>
    </row>
    <row r="25691" spans="7:7" x14ac:dyDescent="0.2">
      <c r="G25691" s="12"/>
    </row>
    <row r="25692" spans="7:7" x14ac:dyDescent="0.2">
      <c r="G25692" s="12"/>
    </row>
    <row r="25693" spans="7:7" x14ac:dyDescent="0.2">
      <c r="G25693" s="12"/>
    </row>
    <row r="25694" spans="7:7" x14ac:dyDescent="0.2">
      <c r="G25694" s="12"/>
    </row>
    <row r="25695" spans="7:7" x14ac:dyDescent="0.2">
      <c r="G25695" s="12"/>
    </row>
    <row r="25696" spans="7:7" x14ac:dyDescent="0.2">
      <c r="G25696" s="12"/>
    </row>
    <row r="25697" spans="7:7" x14ac:dyDescent="0.2">
      <c r="G25697" s="12"/>
    </row>
    <row r="25698" spans="7:7" x14ac:dyDescent="0.2">
      <c r="G25698" s="12"/>
    </row>
    <row r="25699" spans="7:7" x14ac:dyDescent="0.2">
      <c r="G25699" s="12"/>
    </row>
    <row r="25700" spans="7:7" x14ac:dyDescent="0.2">
      <c r="G25700" s="12"/>
    </row>
    <row r="25701" spans="7:7" x14ac:dyDescent="0.2">
      <c r="G25701" s="12"/>
    </row>
    <row r="25702" spans="7:7" x14ac:dyDescent="0.2">
      <c r="G25702" s="12"/>
    </row>
    <row r="25703" spans="7:7" x14ac:dyDescent="0.2">
      <c r="G25703" s="12"/>
    </row>
    <row r="25704" spans="7:7" x14ac:dyDescent="0.2">
      <c r="G25704" s="12"/>
    </row>
    <row r="25705" spans="7:7" x14ac:dyDescent="0.2">
      <c r="G25705" s="12"/>
    </row>
    <row r="25706" spans="7:7" x14ac:dyDescent="0.2">
      <c r="G25706" s="12"/>
    </row>
    <row r="25707" spans="7:7" x14ac:dyDescent="0.2">
      <c r="G25707" s="12"/>
    </row>
    <row r="25708" spans="7:7" x14ac:dyDescent="0.2">
      <c r="G25708" s="12"/>
    </row>
    <row r="25709" spans="7:7" x14ac:dyDescent="0.2">
      <c r="G25709" s="12"/>
    </row>
    <row r="25710" spans="7:7" x14ac:dyDescent="0.2">
      <c r="G25710" s="12"/>
    </row>
    <row r="25711" spans="7:7" x14ac:dyDescent="0.2">
      <c r="G25711" s="12"/>
    </row>
    <row r="25712" spans="7:7" x14ac:dyDescent="0.2">
      <c r="G25712" s="12"/>
    </row>
    <row r="25713" spans="7:7" x14ac:dyDescent="0.2">
      <c r="G25713" s="12"/>
    </row>
    <row r="25714" spans="7:7" x14ac:dyDescent="0.2">
      <c r="G25714" s="12"/>
    </row>
    <row r="25715" spans="7:7" x14ac:dyDescent="0.2">
      <c r="G25715" s="12"/>
    </row>
    <row r="25716" spans="7:7" x14ac:dyDescent="0.2">
      <c r="G25716" s="12"/>
    </row>
    <row r="25717" spans="7:7" x14ac:dyDescent="0.2">
      <c r="G25717" s="12"/>
    </row>
    <row r="25718" spans="7:7" x14ac:dyDescent="0.2">
      <c r="G25718" s="12"/>
    </row>
    <row r="25719" spans="7:7" x14ac:dyDescent="0.2">
      <c r="G25719" s="12"/>
    </row>
    <row r="25720" spans="7:7" x14ac:dyDescent="0.2">
      <c r="G25720" s="12"/>
    </row>
    <row r="25721" spans="7:7" x14ac:dyDescent="0.2">
      <c r="G25721" s="12"/>
    </row>
    <row r="25722" spans="7:7" x14ac:dyDescent="0.2">
      <c r="G25722" s="12"/>
    </row>
    <row r="25723" spans="7:7" x14ac:dyDescent="0.2">
      <c r="G25723" s="12"/>
    </row>
    <row r="25724" spans="7:7" x14ac:dyDescent="0.2">
      <c r="G25724" s="12"/>
    </row>
    <row r="25725" spans="7:7" x14ac:dyDescent="0.2">
      <c r="G25725" s="12"/>
    </row>
    <row r="25726" spans="7:7" x14ac:dyDescent="0.2">
      <c r="G25726" s="12"/>
    </row>
    <row r="25727" spans="7:7" x14ac:dyDescent="0.2">
      <c r="G25727" s="12"/>
    </row>
    <row r="25728" spans="7:7" x14ac:dyDescent="0.2">
      <c r="G25728" s="12"/>
    </row>
    <row r="25729" spans="7:7" x14ac:dyDescent="0.2">
      <c r="G25729" s="12"/>
    </row>
    <row r="25730" spans="7:7" x14ac:dyDescent="0.2">
      <c r="G25730" s="12"/>
    </row>
    <row r="25731" spans="7:7" x14ac:dyDescent="0.2">
      <c r="G25731" s="12"/>
    </row>
    <row r="25732" spans="7:7" x14ac:dyDescent="0.2">
      <c r="G25732" s="12"/>
    </row>
    <row r="25733" spans="7:7" x14ac:dyDescent="0.2">
      <c r="G25733" s="12"/>
    </row>
    <row r="25734" spans="7:7" x14ac:dyDescent="0.2">
      <c r="G25734" s="12"/>
    </row>
    <row r="25735" spans="7:7" x14ac:dyDescent="0.2">
      <c r="G25735" s="12"/>
    </row>
    <row r="25736" spans="7:7" x14ac:dyDescent="0.2">
      <c r="G25736" s="12"/>
    </row>
    <row r="25737" spans="7:7" x14ac:dyDescent="0.2">
      <c r="G25737" s="12"/>
    </row>
    <row r="25738" spans="7:7" x14ac:dyDescent="0.2">
      <c r="G25738" s="12"/>
    </row>
    <row r="25739" spans="7:7" x14ac:dyDescent="0.2">
      <c r="G25739" s="12"/>
    </row>
    <row r="25740" spans="7:7" x14ac:dyDescent="0.2">
      <c r="G25740" s="12"/>
    </row>
    <row r="25741" spans="7:7" x14ac:dyDescent="0.2">
      <c r="G25741" s="12"/>
    </row>
    <row r="25742" spans="7:7" x14ac:dyDescent="0.2">
      <c r="G25742" s="12"/>
    </row>
    <row r="25743" spans="7:7" x14ac:dyDescent="0.2">
      <c r="G25743" s="12"/>
    </row>
    <row r="25744" spans="7:7" x14ac:dyDescent="0.2">
      <c r="G25744" s="12"/>
    </row>
    <row r="25745" spans="7:7" x14ac:dyDescent="0.2">
      <c r="G25745" s="12"/>
    </row>
    <row r="25746" spans="7:7" x14ac:dyDescent="0.2">
      <c r="G25746" s="12"/>
    </row>
    <row r="25747" spans="7:7" x14ac:dyDescent="0.2">
      <c r="G25747" s="12"/>
    </row>
    <row r="25748" spans="7:7" x14ac:dyDescent="0.2">
      <c r="G25748" s="12"/>
    </row>
    <row r="25749" spans="7:7" x14ac:dyDescent="0.2">
      <c r="G25749" s="12"/>
    </row>
    <row r="25750" spans="7:7" x14ac:dyDescent="0.2">
      <c r="G25750" s="12"/>
    </row>
    <row r="25751" spans="7:7" x14ac:dyDescent="0.2">
      <c r="G25751" s="12"/>
    </row>
    <row r="25752" spans="7:7" x14ac:dyDescent="0.2">
      <c r="G25752" s="12"/>
    </row>
    <row r="25753" spans="7:7" x14ac:dyDescent="0.2">
      <c r="G25753" s="12"/>
    </row>
    <row r="25754" spans="7:7" x14ac:dyDescent="0.2">
      <c r="G25754" s="12"/>
    </row>
    <row r="25755" spans="7:7" x14ac:dyDescent="0.2">
      <c r="G25755" s="12"/>
    </row>
    <row r="25756" spans="7:7" x14ac:dyDescent="0.2">
      <c r="G25756" s="12"/>
    </row>
    <row r="25757" spans="7:7" x14ac:dyDescent="0.2">
      <c r="G25757" s="12"/>
    </row>
    <row r="25758" spans="7:7" x14ac:dyDescent="0.2">
      <c r="G25758" s="12"/>
    </row>
    <row r="25759" spans="7:7" x14ac:dyDescent="0.2">
      <c r="G25759" s="12"/>
    </row>
    <row r="25760" spans="7:7" x14ac:dyDescent="0.2">
      <c r="G25760" s="12"/>
    </row>
    <row r="25761" spans="7:7" x14ac:dyDescent="0.2">
      <c r="G25761" s="12"/>
    </row>
    <row r="25762" spans="7:7" x14ac:dyDescent="0.2">
      <c r="G25762" s="12"/>
    </row>
    <row r="25763" spans="7:7" x14ac:dyDescent="0.2">
      <c r="G25763" s="12"/>
    </row>
    <row r="25764" spans="7:7" x14ac:dyDescent="0.2">
      <c r="G25764" s="12"/>
    </row>
    <row r="25765" spans="7:7" x14ac:dyDescent="0.2">
      <c r="G25765" s="12"/>
    </row>
    <row r="25766" spans="7:7" x14ac:dyDescent="0.2">
      <c r="G25766" s="12"/>
    </row>
    <row r="25767" spans="7:7" x14ac:dyDescent="0.2">
      <c r="G25767" s="12"/>
    </row>
    <row r="25768" spans="7:7" x14ac:dyDescent="0.2">
      <c r="G25768" s="12"/>
    </row>
    <row r="25769" spans="7:7" x14ac:dyDescent="0.2">
      <c r="G25769" s="12"/>
    </row>
    <row r="25770" spans="7:7" x14ac:dyDescent="0.2">
      <c r="G25770" s="12"/>
    </row>
    <row r="25771" spans="7:7" x14ac:dyDescent="0.2">
      <c r="G25771" s="12"/>
    </row>
    <row r="25772" spans="7:7" x14ac:dyDescent="0.2">
      <c r="G25772" s="12"/>
    </row>
    <row r="25773" spans="7:7" x14ac:dyDescent="0.2">
      <c r="G25773" s="12"/>
    </row>
    <row r="25774" spans="7:7" x14ac:dyDescent="0.2">
      <c r="G25774" s="12"/>
    </row>
    <row r="25775" spans="7:7" x14ac:dyDescent="0.2">
      <c r="G25775" s="12"/>
    </row>
    <row r="25776" spans="7:7" x14ac:dyDescent="0.2">
      <c r="G25776" s="12"/>
    </row>
    <row r="25777" spans="7:7" x14ac:dyDescent="0.2">
      <c r="G25777" s="12"/>
    </row>
    <row r="25778" spans="7:7" x14ac:dyDescent="0.2">
      <c r="G25778" s="12"/>
    </row>
    <row r="25779" spans="7:7" x14ac:dyDescent="0.2">
      <c r="G25779" s="12"/>
    </row>
    <row r="25780" spans="7:7" x14ac:dyDescent="0.2">
      <c r="G25780" s="12"/>
    </row>
    <row r="25781" spans="7:7" x14ac:dyDescent="0.2">
      <c r="G25781" s="12"/>
    </row>
    <row r="25782" spans="7:7" x14ac:dyDescent="0.2">
      <c r="G25782" s="12"/>
    </row>
    <row r="25783" spans="7:7" x14ac:dyDescent="0.2">
      <c r="G25783" s="12"/>
    </row>
    <row r="25784" spans="7:7" x14ac:dyDescent="0.2">
      <c r="G25784" s="12"/>
    </row>
    <row r="25785" spans="7:7" x14ac:dyDescent="0.2">
      <c r="G25785" s="12"/>
    </row>
    <row r="25786" spans="7:7" x14ac:dyDescent="0.2">
      <c r="G25786" s="12"/>
    </row>
    <row r="25787" spans="7:7" x14ac:dyDescent="0.2">
      <c r="G25787" s="12"/>
    </row>
    <row r="25788" spans="7:7" x14ac:dyDescent="0.2">
      <c r="G25788" s="12"/>
    </row>
    <row r="25789" spans="7:7" x14ac:dyDescent="0.2">
      <c r="G25789" s="12"/>
    </row>
    <row r="25790" spans="7:7" x14ac:dyDescent="0.2">
      <c r="G25790" s="12"/>
    </row>
    <row r="25791" spans="7:7" x14ac:dyDescent="0.2">
      <c r="G25791" s="12"/>
    </row>
    <row r="25792" spans="7:7" x14ac:dyDescent="0.2">
      <c r="G25792" s="12"/>
    </row>
    <row r="25793" spans="7:7" x14ac:dyDescent="0.2">
      <c r="G25793" s="12"/>
    </row>
    <row r="25794" spans="7:7" x14ac:dyDescent="0.2">
      <c r="G25794" s="12"/>
    </row>
    <row r="25795" spans="7:7" x14ac:dyDescent="0.2">
      <c r="G25795" s="12"/>
    </row>
    <row r="25796" spans="7:7" x14ac:dyDescent="0.2">
      <c r="G25796" s="12"/>
    </row>
    <row r="25797" spans="7:7" x14ac:dyDescent="0.2">
      <c r="G25797" s="12"/>
    </row>
    <row r="25798" spans="7:7" x14ac:dyDescent="0.2">
      <c r="G25798" s="12"/>
    </row>
    <row r="25799" spans="7:7" x14ac:dyDescent="0.2">
      <c r="G25799" s="12"/>
    </row>
    <row r="25800" spans="7:7" x14ac:dyDescent="0.2">
      <c r="G25800" s="12"/>
    </row>
    <row r="25801" spans="7:7" x14ac:dyDescent="0.2">
      <c r="G25801" s="12"/>
    </row>
    <row r="25802" spans="7:7" x14ac:dyDescent="0.2">
      <c r="G25802" s="12"/>
    </row>
    <row r="25803" spans="7:7" x14ac:dyDescent="0.2">
      <c r="G25803" s="12"/>
    </row>
    <row r="25804" spans="7:7" x14ac:dyDescent="0.2">
      <c r="G25804" s="12"/>
    </row>
    <row r="25805" spans="7:7" x14ac:dyDescent="0.2">
      <c r="G25805" s="12"/>
    </row>
    <row r="25806" spans="7:7" x14ac:dyDescent="0.2">
      <c r="G25806" s="12"/>
    </row>
    <row r="25807" spans="7:7" x14ac:dyDescent="0.2">
      <c r="G25807" s="12"/>
    </row>
    <row r="25808" spans="7:7" x14ac:dyDescent="0.2">
      <c r="G25808" s="12"/>
    </row>
    <row r="25809" spans="7:7" x14ac:dyDescent="0.2">
      <c r="G25809" s="12"/>
    </row>
    <row r="25810" spans="7:7" x14ac:dyDescent="0.2">
      <c r="G25810" s="12"/>
    </row>
    <row r="25811" spans="7:7" x14ac:dyDescent="0.2">
      <c r="G25811" s="12"/>
    </row>
    <row r="25812" spans="7:7" x14ac:dyDescent="0.2">
      <c r="G25812" s="12"/>
    </row>
    <row r="25813" spans="7:7" x14ac:dyDescent="0.2">
      <c r="G25813" s="12"/>
    </row>
    <row r="25814" spans="7:7" x14ac:dyDescent="0.2">
      <c r="G25814" s="12"/>
    </row>
    <row r="25815" spans="7:7" x14ac:dyDescent="0.2">
      <c r="G25815" s="12"/>
    </row>
    <row r="25816" spans="7:7" x14ac:dyDescent="0.2">
      <c r="G25816" s="12"/>
    </row>
    <row r="25817" spans="7:7" x14ac:dyDescent="0.2">
      <c r="G25817" s="12"/>
    </row>
    <row r="25818" spans="7:7" x14ac:dyDescent="0.2">
      <c r="G25818" s="12"/>
    </row>
    <row r="25819" spans="7:7" x14ac:dyDescent="0.2">
      <c r="G25819" s="12"/>
    </row>
    <row r="25820" spans="7:7" x14ac:dyDescent="0.2">
      <c r="G25820" s="12"/>
    </row>
    <row r="25821" spans="7:7" x14ac:dyDescent="0.2">
      <c r="G25821" s="12"/>
    </row>
    <row r="25822" spans="7:7" x14ac:dyDescent="0.2">
      <c r="G25822" s="12"/>
    </row>
    <row r="25823" spans="7:7" x14ac:dyDescent="0.2">
      <c r="G25823" s="12"/>
    </row>
    <row r="25824" spans="7:7" x14ac:dyDescent="0.2">
      <c r="G25824" s="12"/>
    </row>
    <row r="25825" spans="7:7" x14ac:dyDescent="0.2">
      <c r="G25825" s="12"/>
    </row>
    <row r="25826" spans="7:7" x14ac:dyDescent="0.2">
      <c r="G25826" s="12"/>
    </row>
    <row r="25827" spans="7:7" x14ac:dyDescent="0.2">
      <c r="G25827" s="12"/>
    </row>
    <row r="25828" spans="7:7" x14ac:dyDescent="0.2">
      <c r="G25828" s="12"/>
    </row>
    <row r="25829" spans="7:7" x14ac:dyDescent="0.2">
      <c r="G25829" s="12"/>
    </row>
    <row r="25830" spans="7:7" x14ac:dyDescent="0.2">
      <c r="G25830" s="12"/>
    </row>
    <row r="25831" spans="7:7" x14ac:dyDescent="0.2">
      <c r="G25831" s="12"/>
    </row>
    <row r="25832" spans="7:7" x14ac:dyDescent="0.2">
      <c r="G25832" s="12"/>
    </row>
    <row r="25833" spans="7:7" x14ac:dyDescent="0.2">
      <c r="G25833" s="12"/>
    </row>
    <row r="25834" spans="7:7" x14ac:dyDescent="0.2">
      <c r="G25834" s="12"/>
    </row>
    <row r="25835" spans="7:7" x14ac:dyDescent="0.2">
      <c r="G25835" s="12"/>
    </row>
    <row r="25836" spans="7:7" x14ac:dyDescent="0.2">
      <c r="G25836" s="12"/>
    </row>
    <row r="25837" spans="7:7" x14ac:dyDescent="0.2">
      <c r="G25837" s="12"/>
    </row>
    <row r="25838" spans="7:7" x14ac:dyDescent="0.2">
      <c r="G25838" s="12"/>
    </row>
    <row r="25839" spans="7:7" x14ac:dyDescent="0.2">
      <c r="G25839" s="12"/>
    </row>
    <row r="25840" spans="7:7" x14ac:dyDescent="0.2">
      <c r="G25840" s="12"/>
    </row>
    <row r="25841" spans="7:7" x14ac:dyDescent="0.2">
      <c r="G25841" s="12"/>
    </row>
    <row r="25842" spans="7:7" x14ac:dyDescent="0.2">
      <c r="G25842" s="12"/>
    </row>
    <row r="25843" spans="7:7" x14ac:dyDescent="0.2">
      <c r="G25843" s="12"/>
    </row>
    <row r="25844" spans="7:7" x14ac:dyDescent="0.2">
      <c r="G25844" s="12"/>
    </row>
    <row r="25845" spans="7:7" x14ac:dyDescent="0.2">
      <c r="G25845" s="12"/>
    </row>
    <row r="25846" spans="7:7" x14ac:dyDescent="0.2">
      <c r="G25846" s="12"/>
    </row>
    <row r="25847" spans="7:7" x14ac:dyDescent="0.2">
      <c r="G25847" s="12"/>
    </row>
    <row r="25848" spans="7:7" x14ac:dyDescent="0.2">
      <c r="G25848" s="12"/>
    </row>
    <row r="25849" spans="7:7" x14ac:dyDescent="0.2">
      <c r="G25849" s="12"/>
    </row>
    <row r="25850" spans="7:7" x14ac:dyDescent="0.2">
      <c r="G25850" s="12"/>
    </row>
    <row r="25851" spans="7:7" x14ac:dyDescent="0.2">
      <c r="G25851" s="12"/>
    </row>
    <row r="25852" spans="7:7" x14ac:dyDescent="0.2">
      <c r="G25852" s="12"/>
    </row>
    <row r="25853" spans="7:7" x14ac:dyDescent="0.2">
      <c r="G25853" s="12"/>
    </row>
    <row r="25854" spans="7:7" x14ac:dyDescent="0.2">
      <c r="G25854" s="12"/>
    </row>
    <row r="25855" spans="7:7" x14ac:dyDescent="0.2">
      <c r="G25855" s="12"/>
    </row>
    <row r="25856" spans="7:7" x14ac:dyDescent="0.2">
      <c r="G25856" s="12"/>
    </row>
    <row r="25857" spans="7:7" x14ac:dyDescent="0.2">
      <c r="G25857" s="12"/>
    </row>
    <row r="25858" spans="7:7" x14ac:dyDescent="0.2">
      <c r="G25858" s="12"/>
    </row>
    <row r="25859" spans="7:7" x14ac:dyDescent="0.2">
      <c r="G25859" s="12"/>
    </row>
    <row r="25860" spans="7:7" x14ac:dyDescent="0.2">
      <c r="G25860" s="12"/>
    </row>
    <row r="25861" spans="7:7" x14ac:dyDescent="0.2">
      <c r="G25861" s="12"/>
    </row>
    <row r="25862" spans="7:7" x14ac:dyDescent="0.2">
      <c r="G25862" s="12"/>
    </row>
    <row r="25863" spans="7:7" x14ac:dyDescent="0.2">
      <c r="G25863" s="12"/>
    </row>
    <row r="25864" spans="7:7" x14ac:dyDescent="0.2">
      <c r="G25864" s="12"/>
    </row>
    <row r="25865" spans="7:7" x14ac:dyDescent="0.2">
      <c r="G25865" s="12"/>
    </row>
    <row r="25866" spans="7:7" x14ac:dyDescent="0.2">
      <c r="G25866" s="12"/>
    </row>
    <row r="25867" spans="7:7" x14ac:dyDescent="0.2">
      <c r="G25867" s="12"/>
    </row>
    <row r="25868" spans="7:7" x14ac:dyDescent="0.2">
      <c r="G25868" s="12"/>
    </row>
    <row r="25869" spans="7:7" x14ac:dyDescent="0.2">
      <c r="G25869" s="12"/>
    </row>
    <row r="25870" spans="7:7" x14ac:dyDescent="0.2">
      <c r="G25870" s="12"/>
    </row>
    <row r="25871" spans="7:7" x14ac:dyDescent="0.2">
      <c r="G25871" s="12"/>
    </row>
    <row r="25872" spans="7:7" x14ac:dyDescent="0.2">
      <c r="G25872" s="12"/>
    </row>
    <row r="25873" spans="7:7" x14ac:dyDescent="0.2">
      <c r="G25873" s="12"/>
    </row>
    <row r="25874" spans="7:7" x14ac:dyDescent="0.2">
      <c r="G25874" s="12"/>
    </row>
    <row r="25875" spans="7:7" x14ac:dyDescent="0.2">
      <c r="G25875" s="12"/>
    </row>
    <row r="25876" spans="7:7" x14ac:dyDescent="0.2">
      <c r="G25876" s="12"/>
    </row>
    <row r="25877" spans="7:7" x14ac:dyDescent="0.2">
      <c r="G25877" s="12"/>
    </row>
    <row r="25878" spans="7:7" x14ac:dyDescent="0.2">
      <c r="G25878" s="12"/>
    </row>
    <row r="25879" spans="7:7" x14ac:dyDescent="0.2">
      <c r="G25879" s="12"/>
    </row>
    <row r="25880" spans="7:7" x14ac:dyDescent="0.2">
      <c r="G25880" s="12"/>
    </row>
    <row r="25881" spans="7:7" x14ac:dyDescent="0.2">
      <c r="G25881" s="12"/>
    </row>
    <row r="25882" spans="7:7" x14ac:dyDescent="0.2">
      <c r="G25882" s="12"/>
    </row>
    <row r="25883" spans="7:7" x14ac:dyDescent="0.2">
      <c r="G25883" s="12"/>
    </row>
    <row r="25884" spans="7:7" x14ac:dyDescent="0.2">
      <c r="G25884" s="12"/>
    </row>
    <row r="25885" spans="7:7" x14ac:dyDescent="0.2">
      <c r="G25885" s="12"/>
    </row>
    <row r="25886" spans="7:7" x14ac:dyDescent="0.2">
      <c r="G25886" s="12"/>
    </row>
    <row r="25887" spans="7:7" x14ac:dyDescent="0.2">
      <c r="G25887" s="12"/>
    </row>
    <row r="25888" spans="7:7" x14ac:dyDescent="0.2">
      <c r="G25888" s="12"/>
    </row>
    <row r="25889" spans="7:7" x14ac:dyDescent="0.2">
      <c r="G25889" s="12"/>
    </row>
    <row r="25890" spans="7:7" x14ac:dyDescent="0.2">
      <c r="G25890" s="12"/>
    </row>
    <row r="25891" spans="7:7" x14ac:dyDescent="0.2">
      <c r="G25891" s="12"/>
    </row>
    <row r="25892" spans="7:7" x14ac:dyDescent="0.2">
      <c r="G25892" s="12"/>
    </row>
    <row r="25893" spans="7:7" x14ac:dyDescent="0.2">
      <c r="G25893" s="12"/>
    </row>
    <row r="25894" spans="7:7" x14ac:dyDescent="0.2">
      <c r="G25894" s="12"/>
    </row>
    <row r="25895" spans="7:7" x14ac:dyDescent="0.2">
      <c r="G25895" s="12"/>
    </row>
    <row r="25896" spans="7:7" x14ac:dyDescent="0.2">
      <c r="G25896" s="12"/>
    </row>
    <row r="25897" spans="7:7" x14ac:dyDescent="0.2">
      <c r="G25897" s="12"/>
    </row>
    <row r="25898" spans="7:7" x14ac:dyDescent="0.2">
      <c r="G25898" s="12"/>
    </row>
    <row r="25899" spans="7:7" x14ac:dyDescent="0.2">
      <c r="G25899" s="12"/>
    </row>
    <row r="25900" spans="7:7" x14ac:dyDescent="0.2">
      <c r="G25900" s="12"/>
    </row>
    <row r="25901" spans="7:7" x14ac:dyDescent="0.2">
      <c r="G25901" s="12"/>
    </row>
    <row r="25902" spans="7:7" x14ac:dyDescent="0.2">
      <c r="G25902" s="12"/>
    </row>
    <row r="25903" spans="7:7" x14ac:dyDescent="0.2">
      <c r="G25903" s="12"/>
    </row>
    <row r="25904" spans="7:7" x14ac:dyDescent="0.2">
      <c r="G25904" s="12"/>
    </row>
    <row r="25905" spans="7:7" x14ac:dyDescent="0.2">
      <c r="G25905" s="12"/>
    </row>
    <row r="25906" spans="7:7" x14ac:dyDescent="0.2">
      <c r="G25906" s="12"/>
    </row>
    <row r="25907" spans="7:7" x14ac:dyDescent="0.2">
      <c r="G25907" s="12"/>
    </row>
    <row r="25908" spans="7:7" x14ac:dyDescent="0.2">
      <c r="G25908" s="12"/>
    </row>
    <row r="25909" spans="7:7" x14ac:dyDescent="0.2">
      <c r="G25909" s="12"/>
    </row>
    <row r="25910" spans="7:7" x14ac:dyDescent="0.2">
      <c r="G25910" s="12"/>
    </row>
    <row r="25911" spans="7:7" x14ac:dyDescent="0.2">
      <c r="G25911" s="12"/>
    </row>
    <row r="25912" spans="7:7" x14ac:dyDescent="0.2">
      <c r="G25912" s="12"/>
    </row>
    <row r="25913" spans="7:7" x14ac:dyDescent="0.2">
      <c r="G25913" s="12"/>
    </row>
    <row r="25914" spans="7:7" x14ac:dyDescent="0.2">
      <c r="G25914" s="12"/>
    </row>
    <row r="25915" spans="7:7" x14ac:dyDescent="0.2">
      <c r="G25915" s="12"/>
    </row>
    <row r="25916" spans="7:7" x14ac:dyDescent="0.2">
      <c r="G25916" s="12"/>
    </row>
    <row r="25917" spans="7:7" x14ac:dyDescent="0.2">
      <c r="G25917" s="12"/>
    </row>
    <row r="25918" spans="7:7" x14ac:dyDescent="0.2">
      <c r="G25918" s="12"/>
    </row>
    <row r="25919" spans="7:7" x14ac:dyDescent="0.2">
      <c r="G25919" s="12"/>
    </row>
    <row r="25920" spans="7:7" x14ac:dyDescent="0.2">
      <c r="G25920" s="12"/>
    </row>
    <row r="25921" spans="7:7" x14ac:dyDescent="0.2">
      <c r="G25921" s="12"/>
    </row>
    <row r="25922" spans="7:7" x14ac:dyDescent="0.2">
      <c r="G25922" s="12"/>
    </row>
    <row r="25923" spans="7:7" x14ac:dyDescent="0.2">
      <c r="G25923" s="12"/>
    </row>
    <row r="25924" spans="7:7" x14ac:dyDescent="0.2">
      <c r="G25924" s="12"/>
    </row>
    <row r="25925" spans="7:7" x14ac:dyDescent="0.2">
      <c r="G25925" s="12"/>
    </row>
    <row r="25926" spans="7:7" x14ac:dyDescent="0.2">
      <c r="G25926" s="12"/>
    </row>
    <row r="25927" spans="7:7" x14ac:dyDescent="0.2">
      <c r="G25927" s="12"/>
    </row>
    <row r="25928" spans="7:7" x14ac:dyDescent="0.2">
      <c r="G25928" s="12"/>
    </row>
    <row r="25929" spans="7:7" x14ac:dyDescent="0.2">
      <c r="G25929" s="12"/>
    </row>
    <row r="25930" spans="7:7" x14ac:dyDescent="0.2">
      <c r="G25930" s="12"/>
    </row>
    <row r="25931" spans="7:7" x14ac:dyDescent="0.2">
      <c r="G25931" s="12"/>
    </row>
    <row r="25932" spans="7:7" x14ac:dyDescent="0.2">
      <c r="G25932" s="12"/>
    </row>
    <row r="25933" spans="7:7" x14ac:dyDescent="0.2">
      <c r="G25933" s="12"/>
    </row>
    <row r="25934" spans="7:7" x14ac:dyDescent="0.2">
      <c r="G25934" s="12"/>
    </row>
    <row r="25935" spans="7:7" x14ac:dyDescent="0.2">
      <c r="G25935" s="12"/>
    </row>
    <row r="25936" spans="7:7" x14ac:dyDescent="0.2">
      <c r="G25936" s="12"/>
    </row>
    <row r="25937" spans="7:7" x14ac:dyDescent="0.2">
      <c r="G25937" s="12"/>
    </row>
    <row r="25938" spans="7:7" x14ac:dyDescent="0.2">
      <c r="G25938" s="12"/>
    </row>
    <row r="25939" spans="7:7" x14ac:dyDescent="0.2">
      <c r="G25939" s="12"/>
    </row>
    <row r="25940" spans="7:7" x14ac:dyDescent="0.2">
      <c r="G25940" s="12"/>
    </row>
    <row r="25941" spans="7:7" x14ac:dyDescent="0.2">
      <c r="G25941" s="12"/>
    </row>
    <row r="25942" spans="7:7" x14ac:dyDescent="0.2">
      <c r="G25942" s="12"/>
    </row>
    <row r="25943" spans="7:7" x14ac:dyDescent="0.2">
      <c r="G25943" s="12"/>
    </row>
    <row r="25944" spans="7:7" x14ac:dyDescent="0.2">
      <c r="G25944" s="12"/>
    </row>
    <row r="25945" spans="7:7" x14ac:dyDescent="0.2">
      <c r="G25945" s="12"/>
    </row>
    <row r="25946" spans="7:7" x14ac:dyDescent="0.2">
      <c r="G25946" s="12"/>
    </row>
    <row r="25947" spans="7:7" x14ac:dyDescent="0.2">
      <c r="G25947" s="12"/>
    </row>
    <row r="25948" spans="7:7" x14ac:dyDescent="0.2">
      <c r="G25948" s="12"/>
    </row>
    <row r="25949" spans="7:7" x14ac:dyDescent="0.2">
      <c r="G25949" s="12"/>
    </row>
    <row r="25950" spans="7:7" x14ac:dyDescent="0.2">
      <c r="G25950" s="12"/>
    </row>
    <row r="25951" spans="7:7" x14ac:dyDescent="0.2">
      <c r="G25951" s="12"/>
    </row>
    <row r="25952" spans="7:7" x14ac:dyDescent="0.2">
      <c r="G25952" s="12"/>
    </row>
    <row r="25953" spans="7:7" x14ac:dyDescent="0.2">
      <c r="G25953" s="12"/>
    </row>
    <row r="25954" spans="7:7" x14ac:dyDescent="0.2">
      <c r="G25954" s="12"/>
    </row>
    <row r="25955" spans="7:7" x14ac:dyDescent="0.2">
      <c r="G25955" s="12"/>
    </row>
    <row r="25956" spans="7:7" x14ac:dyDescent="0.2">
      <c r="G25956" s="12"/>
    </row>
    <row r="25957" spans="7:7" x14ac:dyDescent="0.2">
      <c r="G25957" s="12"/>
    </row>
    <row r="25958" spans="7:7" x14ac:dyDescent="0.2">
      <c r="G25958" s="12"/>
    </row>
    <row r="25959" spans="7:7" x14ac:dyDescent="0.2">
      <c r="G25959" s="12"/>
    </row>
    <row r="25960" spans="7:7" x14ac:dyDescent="0.2">
      <c r="G25960" s="12"/>
    </row>
    <row r="25961" spans="7:7" x14ac:dyDescent="0.2">
      <c r="G25961" s="12"/>
    </row>
    <row r="25962" spans="7:7" x14ac:dyDescent="0.2">
      <c r="G25962" s="12"/>
    </row>
    <row r="25963" spans="7:7" x14ac:dyDescent="0.2">
      <c r="G25963" s="12"/>
    </row>
    <row r="25964" spans="7:7" x14ac:dyDescent="0.2">
      <c r="G25964" s="12"/>
    </row>
    <row r="25965" spans="7:7" x14ac:dyDescent="0.2">
      <c r="G25965" s="12"/>
    </row>
    <row r="25966" spans="7:7" x14ac:dyDescent="0.2">
      <c r="G25966" s="12"/>
    </row>
    <row r="25967" spans="7:7" x14ac:dyDescent="0.2">
      <c r="G25967" s="12"/>
    </row>
    <row r="25968" spans="7:7" x14ac:dyDescent="0.2">
      <c r="G25968" s="12"/>
    </row>
    <row r="25969" spans="7:7" x14ac:dyDescent="0.2">
      <c r="G25969" s="12"/>
    </row>
    <row r="25970" spans="7:7" x14ac:dyDescent="0.2">
      <c r="G25970" s="12"/>
    </row>
    <row r="25971" spans="7:7" x14ac:dyDescent="0.2">
      <c r="G25971" s="12"/>
    </row>
    <row r="25972" spans="7:7" x14ac:dyDescent="0.2">
      <c r="G25972" s="12"/>
    </row>
    <row r="25973" spans="7:7" x14ac:dyDescent="0.2">
      <c r="G25973" s="12"/>
    </row>
    <row r="25974" spans="7:7" x14ac:dyDescent="0.2">
      <c r="G25974" s="12"/>
    </row>
    <row r="25975" spans="7:7" x14ac:dyDescent="0.2">
      <c r="G25975" s="12"/>
    </row>
    <row r="25976" spans="7:7" x14ac:dyDescent="0.2">
      <c r="G25976" s="12"/>
    </row>
    <row r="25977" spans="7:7" x14ac:dyDescent="0.2">
      <c r="G25977" s="12"/>
    </row>
    <row r="25978" spans="7:7" x14ac:dyDescent="0.2">
      <c r="G25978" s="12"/>
    </row>
    <row r="25979" spans="7:7" x14ac:dyDescent="0.2">
      <c r="G25979" s="12"/>
    </row>
    <row r="25980" spans="7:7" x14ac:dyDescent="0.2">
      <c r="G25980" s="12"/>
    </row>
    <row r="25981" spans="7:7" x14ac:dyDescent="0.2">
      <c r="G25981" s="12"/>
    </row>
    <row r="25982" spans="7:7" x14ac:dyDescent="0.2">
      <c r="G25982" s="12"/>
    </row>
    <row r="25983" spans="7:7" x14ac:dyDescent="0.2">
      <c r="G25983" s="12"/>
    </row>
    <row r="25984" spans="7:7" x14ac:dyDescent="0.2">
      <c r="G25984" s="12"/>
    </row>
    <row r="25985" spans="7:7" x14ac:dyDescent="0.2">
      <c r="G25985" s="12"/>
    </row>
    <row r="25986" spans="7:7" x14ac:dyDescent="0.2">
      <c r="G25986" s="12"/>
    </row>
    <row r="25987" spans="7:7" x14ac:dyDescent="0.2">
      <c r="G25987" s="12"/>
    </row>
    <row r="25988" spans="7:7" x14ac:dyDescent="0.2">
      <c r="G25988" s="12"/>
    </row>
    <row r="25989" spans="7:7" x14ac:dyDescent="0.2">
      <c r="G25989" s="12"/>
    </row>
    <row r="25990" spans="7:7" x14ac:dyDescent="0.2">
      <c r="G25990" s="12"/>
    </row>
    <row r="25991" spans="7:7" x14ac:dyDescent="0.2">
      <c r="G25991" s="12"/>
    </row>
    <row r="25992" spans="7:7" x14ac:dyDescent="0.2">
      <c r="G25992" s="12"/>
    </row>
    <row r="25993" spans="7:7" x14ac:dyDescent="0.2">
      <c r="G25993" s="12"/>
    </row>
    <row r="25994" spans="7:7" x14ac:dyDescent="0.2">
      <c r="G25994" s="12"/>
    </row>
    <row r="25995" spans="7:7" x14ac:dyDescent="0.2">
      <c r="G25995" s="12"/>
    </row>
    <row r="25996" spans="7:7" x14ac:dyDescent="0.2">
      <c r="G25996" s="12"/>
    </row>
    <row r="25997" spans="7:7" x14ac:dyDescent="0.2">
      <c r="G25997" s="12"/>
    </row>
    <row r="25998" spans="7:7" x14ac:dyDescent="0.2">
      <c r="G25998" s="12"/>
    </row>
    <row r="25999" spans="7:7" x14ac:dyDescent="0.2">
      <c r="G25999" s="12"/>
    </row>
    <row r="26000" spans="7:7" x14ac:dyDescent="0.2">
      <c r="G26000" s="12"/>
    </row>
    <row r="26001" spans="7:7" x14ac:dyDescent="0.2">
      <c r="G26001" s="12"/>
    </row>
    <row r="26002" spans="7:7" x14ac:dyDescent="0.2">
      <c r="G26002" s="12"/>
    </row>
    <row r="26003" spans="7:7" x14ac:dyDescent="0.2">
      <c r="G26003" s="12"/>
    </row>
    <row r="26004" spans="7:7" x14ac:dyDescent="0.2">
      <c r="G26004" s="12"/>
    </row>
    <row r="26005" spans="7:7" x14ac:dyDescent="0.2">
      <c r="G26005" s="12"/>
    </row>
    <row r="26006" spans="7:7" x14ac:dyDescent="0.2">
      <c r="G26006" s="12"/>
    </row>
    <row r="26007" spans="7:7" x14ac:dyDescent="0.2">
      <c r="G26007" s="12"/>
    </row>
    <row r="26008" spans="7:7" x14ac:dyDescent="0.2">
      <c r="G26008" s="12"/>
    </row>
    <row r="26009" spans="7:7" x14ac:dyDescent="0.2">
      <c r="G26009" s="12"/>
    </row>
    <row r="26010" spans="7:7" x14ac:dyDescent="0.2">
      <c r="G26010" s="12"/>
    </row>
    <row r="26011" spans="7:7" x14ac:dyDescent="0.2">
      <c r="G26011" s="12"/>
    </row>
    <row r="26012" spans="7:7" x14ac:dyDescent="0.2">
      <c r="G26012" s="12"/>
    </row>
    <row r="26013" spans="7:7" x14ac:dyDescent="0.2">
      <c r="G26013" s="12"/>
    </row>
    <row r="26014" spans="7:7" x14ac:dyDescent="0.2">
      <c r="G26014" s="12"/>
    </row>
    <row r="26015" spans="7:7" x14ac:dyDescent="0.2">
      <c r="G26015" s="12"/>
    </row>
    <row r="26016" spans="7:7" x14ac:dyDescent="0.2">
      <c r="G26016" s="12"/>
    </row>
    <row r="26017" spans="7:7" x14ac:dyDescent="0.2">
      <c r="G26017" s="12"/>
    </row>
    <row r="26018" spans="7:7" x14ac:dyDescent="0.2">
      <c r="G26018" s="12"/>
    </row>
    <row r="26019" spans="7:7" x14ac:dyDescent="0.2">
      <c r="G26019" s="12"/>
    </row>
    <row r="26020" spans="7:7" x14ac:dyDescent="0.2">
      <c r="G26020" s="12"/>
    </row>
    <row r="26021" spans="7:7" x14ac:dyDescent="0.2">
      <c r="G26021" s="12"/>
    </row>
    <row r="26022" spans="7:7" x14ac:dyDescent="0.2">
      <c r="G26022" s="12"/>
    </row>
    <row r="26023" spans="7:7" x14ac:dyDescent="0.2">
      <c r="G26023" s="12"/>
    </row>
    <row r="26024" spans="7:7" x14ac:dyDescent="0.2">
      <c r="G26024" s="12"/>
    </row>
    <row r="26025" spans="7:7" x14ac:dyDescent="0.2">
      <c r="G26025" s="12"/>
    </row>
    <row r="26026" spans="7:7" x14ac:dyDescent="0.2">
      <c r="G26026" s="12"/>
    </row>
    <row r="26027" spans="7:7" x14ac:dyDescent="0.2">
      <c r="G26027" s="12"/>
    </row>
    <row r="26028" spans="7:7" x14ac:dyDescent="0.2">
      <c r="G26028" s="12"/>
    </row>
    <row r="26029" spans="7:7" x14ac:dyDescent="0.2">
      <c r="G26029" s="12"/>
    </row>
    <row r="26030" spans="7:7" x14ac:dyDescent="0.2">
      <c r="G26030" s="12"/>
    </row>
    <row r="26031" spans="7:7" x14ac:dyDescent="0.2">
      <c r="G26031" s="12"/>
    </row>
    <row r="26032" spans="7:7" x14ac:dyDescent="0.2">
      <c r="G26032" s="12"/>
    </row>
    <row r="26033" spans="7:7" x14ac:dyDescent="0.2">
      <c r="G26033" s="12"/>
    </row>
    <row r="26034" spans="7:7" x14ac:dyDescent="0.2">
      <c r="G26034" s="12"/>
    </row>
    <row r="26035" spans="7:7" x14ac:dyDescent="0.2">
      <c r="G26035" s="12"/>
    </row>
    <row r="26036" spans="7:7" x14ac:dyDescent="0.2">
      <c r="G26036" s="12"/>
    </row>
    <row r="26037" spans="7:7" x14ac:dyDescent="0.2">
      <c r="G26037" s="12"/>
    </row>
    <row r="26038" spans="7:7" x14ac:dyDescent="0.2">
      <c r="G26038" s="12"/>
    </row>
    <row r="26039" spans="7:7" x14ac:dyDescent="0.2">
      <c r="G26039" s="12"/>
    </row>
    <row r="26040" spans="7:7" x14ac:dyDescent="0.2">
      <c r="G26040" s="12"/>
    </row>
    <row r="26041" spans="7:7" x14ac:dyDescent="0.2">
      <c r="G26041" s="12"/>
    </row>
    <row r="26042" spans="7:7" x14ac:dyDescent="0.2">
      <c r="G26042" s="12"/>
    </row>
    <row r="26043" spans="7:7" x14ac:dyDescent="0.2">
      <c r="G26043" s="12"/>
    </row>
    <row r="26044" spans="7:7" x14ac:dyDescent="0.2">
      <c r="G26044" s="12"/>
    </row>
    <row r="26045" spans="7:7" x14ac:dyDescent="0.2">
      <c r="G26045" s="12"/>
    </row>
    <row r="26046" spans="7:7" x14ac:dyDescent="0.2">
      <c r="G26046" s="12"/>
    </row>
    <row r="26047" spans="7:7" x14ac:dyDescent="0.2">
      <c r="G26047" s="12"/>
    </row>
    <row r="26048" spans="7:7" x14ac:dyDescent="0.2">
      <c r="G26048" s="12"/>
    </row>
    <row r="26049" spans="7:7" x14ac:dyDescent="0.2">
      <c r="G26049" s="12"/>
    </row>
    <row r="26050" spans="7:7" x14ac:dyDescent="0.2">
      <c r="G26050" s="12"/>
    </row>
    <row r="26051" spans="7:7" x14ac:dyDescent="0.2">
      <c r="G26051" s="12"/>
    </row>
    <row r="26052" spans="7:7" x14ac:dyDescent="0.2">
      <c r="G26052" s="12"/>
    </row>
    <row r="26053" spans="7:7" x14ac:dyDescent="0.2">
      <c r="G26053" s="12"/>
    </row>
    <row r="26054" spans="7:7" x14ac:dyDescent="0.2">
      <c r="G26054" s="12"/>
    </row>
    <row r="26055" spans="7:7" x14ac:dyDescent="0.2">
      <c r="G26055" s="12"/>
    </row>
    <row r="26056" spans="7:7" x14ac:dyDescent="0.2">
      <c r="G26056" s="12"/>
    </row>
    <row r="26057" spans="7:7" x14ac:dyDescent="0.2">
      <c r="G26057" s="12"/>
    </row>
    <row r="26058" spans="7:7" x14ac:dyDescent="0.2">
      <c r="G26058" s="12"/>
    </row>
    <row r="26059" spans="7:7" x14ac:dyDescent="0.2">
      <c r="G26059" s="12"/>
    </row>
    <row r="26060" spans="7:7" x14ac:dyDescent="0.2">
      <c r="G26060" s="12"/>
    </row>
    <row r="26061" spans="7:7" x14ac:dyDescent="0.2">
      <c r="G26061" s="12"/>
    </row>
    <row r="26062" spans="7:7" x14ac:dyDescent="0.2">
      <c r="G26062" s="12"/>
    </row>
    <row r="26063" spans="7:7" x14ac:dyDescent="0.2">
      <c r="G26063" s="12"/>
    </row>
    <row r="26064" spans="7:7" x14ac:dyDescent="0.2">
      <c r="G26064" s="12"/>
    </row>
    <row r="26065" spans="7:7" x14ac:dyDescent="0.2">
      <c r="G26065" s="12"/>
    </row>
    <row r="26066" spans="7:7" x14ac:dyDescent="0.2">
      <c r="G26066" s="12"/>
    </row>
    <row r="26067" spans="7:7" x14ac:dyDescent="0.2">
      <c r="G26067" s="12"/>
    </row>
    <row r="26068" spans="7:7" x14ac:dyDescent="0.2">
      <c r="G26068" s="12"/>
    </row>
    <row r="26069" spans="7:7" x14ac:dyDescent="0.2">
      <c r="G26069" s="12"/>
    </row>
    <row r="26070" spans="7:7" x14ac:dyDescent="0.2">
      <c r="G26070" s="12"/>
    </row>
    <row r="26071" spans="7:7" x14ac:dyDescent="0.2">
      <c r="G26071" s="12"/>
    </row>
    <row r="26072" spans="7:7" x14ac:dyDescent="0.2">
      <c r="G26072" s="12"/>
    </row>
    <row r="26073" spans="7:7" x14ac:dyDescent="0.2">
      <c r="G26073" s="12"/>
    </row>
    <row r="26074" spans="7:7" x14ac:dyDescent="0.2">
      <c r="G26074" s="12"/>
    </row>
    <row r="26075" spans="7:7" x14ac:dyDescent="0.2">
      <c r="G26075" s="12"/>
    </row>
    <row r="26076" spans="7:7" x14ac:dyDescent="0.2">
      <c r="G26076" s="12"/>
    </row>
    <row r="26077" spans="7:7" x14ac:dyDescent="0.2">
      <c r="G26077" s="12"/>
    </row>
    <row r="26078" spans="7:7" x14ac:dyDescent="0.2">
      <c r="G26078" s="12"/>
    </row>
    <row r="26079" spans="7:7" x14ac:dyDescent="0.2">
      <c r="G26079" s="12"/>
    </row>
    <row r="26080" spans="7:7" x14ac:dyDescent="0.2">
      <c r="G26080" s="12"/>
    </row>
    <row r="26081" spans="7:7" x14ac:dyDescent="0.2">
      <c r="G26081" s="12"/>
    </row>
    <row r="26082" spans="7:7" x14ac:dyDescent="0.2">
      <c r="G26082" s="12"/>
    </row>
    <row r="26083" spans="7:7" x14ac:dyDescent="0.2">
      <c r="G26083" s="12"/>
    </row>
    <row r="26084" spans="7:7" x14ac:dyDescent="0.2">
      <c r="G26084" s="12"/>
    </row>
    <row r="26085" spans="7:7" x14ac:dyDescent="0.2">
      <c r="G26085" s="12"/>
    </row>
    <row r="26086" spans="7:7" x14ac:dyDescent="0.2">
      <c r="G26086" s="12"/>
    </row>
    <row r="26087" spans="7:7" x14ac:dyDescent="0.2">
      <c r="G26087" s="12"/>
    </row>
    <row r="26088" spans="7:7" x14ac:dyDescent="0.2">
      <c r="G26088" s="12"/>
    </row>
    <row r="26089" spans="7:7" x14ac:dyDescent="0.2">
      <c r="G26089" s="12"/>
    </row>
    <row r="26090" spans="7:7" x14ac:dyDescent="0.2">
      <c r="G26090" s="12"/>
    </row>
    <row r="26091" spans="7:7" x14ac:dyDescent="0.2">
      <c r="G26091" s="12"/>
    </row>
    <row r="26092" spans="7:7" x14ac:dyDescent="0.2">
      <c r="G26092" s="12"/>
    </row>
    <row r="26093" spans="7:7" x14ac:dyDescent="0.2">
      <c r="G26093" s="12"/>
    </row>
    <row r="26094" spans="7:7" x14ac:dyDescent="0.2">
      <c r="G26094" s="12"/>
    </row>
    <row r="26095" spans="7:7" x14ac:dyDescent="0.2">
      <c r="G26095" s="12"/>
    </row>
    <row r="26096" spans="7:7" x14ac:dyDescent="0.2">
      <c r="G26096" s="12"/>
    </row>
    <row r="26097" spans="7:7" x14ac:dyDescent="0.2">
      <c r="G26097" s="12"/>
    </row>
    <row r="26098" spans="7:7" x14ac:dyDescent="0.2">
      <c r="G26098" s="12"/>
    </row>
    <row r="26099" spans="7:7" x14ac:dyDescent="0.2">
      <c r="G26099" s="12"/>
    </row>
    <row r="26100" spans="7:7" x14ac:dyDescent="0.2">
      <c r="G26100" s="12"/>
    </row>
    <row r="26101" spans="7:7" x14ac:dyDescent="0.2">
      <c r="G26101" s="12"/>
    </row>
    <row r="26102" spans="7:7" x14ac:dyDescent="0.2">
      <c r="G26102" s="12"/>
    </row>
    <row r="26103" spans="7:7" x14ac:dyDescent="0.2">
      <c r="G26103" s="12"/>
    </row>
    <row r="26104" spans="7:7" x14ac:dyDescent="0.2">
      <c r="G26104" s="12"/>
    </row>
    <row r="26105" spans="7:7" x14ac:dyDescent="0.2">
      <c r="G26105" s="12"/>
    </row>
    <row r="26106" spans="7:7" x14ac:dyDescent="0.2">
      <c r="G26106" s="12"/>
    </row>
    <row r="26107" spans="7:7" x14ac:dyDescent="0.2">
      <c r="G26107" s="12"/>
    </row>
    <row r="26108" spans="7:7" x14ac:dyDescent="0.2">
      <c r="G26108" s="12"/>
    </row>
    <row r="26109" spans="7:7" x14ac:dyDescent="0.2">
      <c r="G26109" s="12"/>
    </row>
    <row r="26110" spans="7:7" x14ac:dyDescent="0.2">
      <c r="G26110" s="12"/>
    </row>
    <row r="26111" spans="7:7" x14ac:dyDescent="0.2">
      <c r="G26111" s="12"/>
    </row>
    <row r="26112" spans="7:7" x14ac:dyDescent="0.2">
      <c r="G26112" s="12"/>
    </row>
    <row r="26113" spans="7:7" x14ac:dyDescent="0.2">
      <c r="G26113" s="12"/>
    </row>
    <row r="26114" spans="7:7" x14ac:dyDescent="0.2">
      <c r="G26114" s="12"/>
    </row>
    <row r="26115" spans="7:7" x14ac:dyDescent="0.2">
      <c r="G26115" s="12"/>
    </row>
    <row r="26116" spans="7:7" x14ac:dyDescent="0.2">
      <c r="G26116" s="12"/>
    </row>
    <row r="26117" spans="7:7" x14ac:dyDescent="0.2">
      <c r="G26117" s="12"/>
    </row>
    <row r="26118" spans="7:7" x14ac:dyDescent="0.2">
      <c r="G26118" s="12"/>
    </row>
    <row r="26119" spans="7:7" x14ac:dyDescent="0.2">
      <c r="G26119" s="12"/>
    </row>
    <row r="26120" spans="7:7" x14ac:dyDescent="0.2">
      <c r="G26120" s="12"/>
    </row>
    <row r="26121" spans="7:7" x14ac:dyDescent="0.2">
      <c r="G26121" s="12"/>
    </row>
    <row r="26122" spans="7:7" x14ac:dyDescent="0.2">
      <c r="G26122" s="12"/>
    </row>
    <row r="26123" spans="7:7" x14ac:dyDescent="0.2">
      <c r="G26123" s="12"/>
    </row>
    <row r="26124" spans="7:7" x14ac:dyDescent="0.2">
      <c r="G26124" s="12"/>
    </row>
    <row r="26125" spans="7:7" x14ac:dyDescent="0.2">
      <c r="G26125" s="12"/>
    </row>
    <row r="26126" spans="7:7" x14ac:dyDescent="0.2">
      <c r="G26126" s="12"/>
    </row>
    <row r="26127" spans="7:7" x14ac:dyDescent="0.2">
      <c r="G26127" s="12"/>
    </row>
    <row r="26128" spans="7:7" x14ac:dyDescent="0.2">
      <c r="G26128" s="12"/>
    </row>
    <row r="26129" spans="7:7" x14ac:dyDescent="0.2">
      <c r="G26129" s="12"/>
    </row>
    <row r="26130" spans="7:7" x14ac:dyDescent="0.2">
      <c r="G26130" s="12"/>
    </row>
    <row r="26131" spans="7:7" x14ac:dyDescent="0.2">
      <c r="G26131" s="12"/>
    </row>
    <row r="26132" spans="7:7" x14ac:dyDescent="0.2">
      <c r="G26132" s="12"/>
    </row>
    <row r="26133" spans="7:7" x14ac:dyDescent="0.2">
      <c r="G26133" s="12"/>
    </row>
    <row r="26134" spans="7:7" x14ac:dyDescent="0.2">
      <c r="G26134" s="12"/>
    </row>
    <row r="26135" spans="7:7" x14ac:dyDescent="0.2">
      <c r="G26135" s="12"/>
    </row>
    <row r="26136" spans="7:7" x14ac:dyDescent="0.2">
      <c r="G26136" s="12"/>
    </row>
    <row r="26137" spans="7:7" x14ac:dyDescent="0.2">
      <c r="G26137" s="12"/>
    </row>
    <row r="26138" spans="7:7" x14ac:dyDescent="0.2">
      <c r="G26138" s="12"/>
    </row>
    <row r="26139" spans="7:7" x14ac:dyDescent="0.2">
      <c r="G26139" s="12"/>
    </row>
    <row r="26140" spans="7:7" x14ac:dyDescent="0.2">
      <c r="G26140" s="12"/>
    </row>
    <row r="26141" spans="7:7" x14ac:dyDescent="0.2">
      <c r="G26141" s="12"/>
    </row>
    <row r="26142" spans="7:7" x14ac:dyDescent="0.2">
      <c r="G26142" s="12"/>
    </row>
    <row r="26143" spans="7:7" x14ac:dyDescent="0.2">
      <c r="G26143" s="12"/>
    </row>
    <row r="26144" spans="7:7" x14ac:dyDescent="0.2">
      <c r="G26144" s="12"/>
    </row>
    <row r="26145" spans="7:7" x14ac:dyDescent="0.2">
      <c r="G26145" s="12"/>
    </row>
    <row r="26146" spans="7:7" x14ac:dyDescent="0.2">
      <c r="G26146" s="12"/>
    </row>
    <row r="26147" spans="7:7" x14ac:dyDescent="0.2">
      <c r="G26147" s="12"/>
    </row>
    <row r="26148" spans="7:7" x14ac:dyDescent="0.2">
      <c r="G26148" s="12"/>
    </row>
    <row r="26149" spans="7:7" x14ac:dyDescent="0.2">
      <c r="G26149" s="12"/>
    </row>
    <row r="26150" spans="7:7" x14ac:dyDescent="0.2">
      <c r="G26150" s="12"/>
    </row>
    <row r="26151" spans="7:7" x14ac:dyDescent="0.2">
      <c r="G26151" s="12"/>
    </row>
    <row r="26152" spans="7:7" x14ac:dyDescent="0.2">
      <c r="G26152" s="12"/>
    </row>
    <row r="26153" spans="7:7" x14ac:dyDescent="0.2">
      <c r="G26153" s="12"/>
    </row>
    <row r="26154" spans="7:7" x14ac:dyDescent="0.2">
      <c r="G26154" s="12"/>
    </row>
    <row r="26155" spans="7:7" x14ac:dyDescent="0.2">
      <c r="G26155" s="12"/>
    </row>
    <row r="26156" spans="7:7" x14ac:dyDescent="0.2">
      <c r="G26156" s="12"/>
    </row>
    <row r="26157" spans="7:7" x14ac:dyDescent="0.2">
      <c r="G26157" s="12"/>
    </row>
    <row r="26158" spans="7:7" x14ac:dyDescent="0.2">
      <c r="G26158" s="12"/>
    </row>
    <row r="26159" spans="7:7" x14ac:dyDescent="0.2">
      <c r="G26159" s="12"/>
    </row>
    <row r="26160" spans="7:7" x14ac:dyDescent="0.2">
      <c r="G26160" s="12"/>
    </row>
    <row r="26161" spans="7:7" x14ac:dyDescent="0.2">
      <c r="G26161" s="12"/>
    </row>
    <row r="26162" spans="7:7" x14ac:dyDescent="0.2">
      <c r="G26162" s="12"/>
    </row>
    <row r="26163" spans="7:7" x14ac:dyDescent="0.2">
      <c r="G26163" s="12"/>
    </row>
    <row r="26164" spans="7:7" x14ac:dyDescent="0.2">
      <c r="G26164" s="12"/>
    </row>
    <row r="26165" spans="7:7" x14ac:dyDescent="0.2">
      <c r="G26165" s="12"/>
    </row>
    <row r="26166" spans="7:7" x14ac:dyDescent="0.2">
      <c r="G26166" s="12"/>
    </row>
    <row r="26167" spans="7:7" x14ac:dyDescent="0.2">
      <c r="G26167" s="12"/>
    </row>
    <row r="26168" spans="7:7" x14ac:dyDescent="0.2">
      <c r="G26168" s="12"/>
    </row>
    <row r="26169" spans="7:7" x14ac:dyDescent="0.2">
      <c r="G26169" s="12"/>
    </row>
    <row r="26170" spans="7:7" x14ac:dyDescent="0.2">
      <c r="G26170" s="12"/>
    </row>
    <row r="26171" spans="7:7" x14ac:dyDescent="0.2">
      <c r="G26171" s="12"/>
    </row>
    <row r="26172" spans="7:7" x14ac:dyDescent="0.2">
      <c r="G26172" s="12"/>
    </row>
    <row r="26173" spans="7:7" x14ac:dyDescent="0.2">
      <c r="G26173" s="12"/>
    </row>
    <row r="26174" spans="7:7" x14ac:dyDescent="0.2">
      <c r="G26174" s="12"/>
    </row>
    <row r="26175" spans="7:7" x14ac:dyDescent="0.2">
      <c r="G26175" s="12"/>
    </row>
    <row r="26176" spans="7:7" x14ac:dyDescent="0.2">
      <c r="G26176" s="12"/>
    </row>
    <row r="26177" spans="7:7" x14ac:dyDescent="0.2">
      <c r="G26177" s="12"/>
    </row>
    <row r="26178" spans="7:7" x14ac:dyDescent="0.2">
      <c r="G26178" s="12"/>
    </row>
    <row r="26179" spans="7:7" x14ac:dyDescent="0.2">
      <c r="G26179" s="12"/>
    </row>
    <row r="26180" spans="7:7" x14ac:dyDescent="0.2">
      <c r="G26180" s="12"/>
    </row>
    <row r="26181" spans="7:7" x14ac:dyDescent="0.2">
      <c r="G26181" s="12"/>
    </row>
    <row r="26182" spans="7:7" x14ac:dyDescent="0.2">
      <c r="G26182" s="12"/>
    </row>
    <row r="26183" spans="7:7" x14ac:dyDescent="0.2">
      <c r="G26183" s="12"/>
    </row>
    <row r="26184" spans="7:7" x14ac:dyDescent="0.2">
      <c r="G26184" s="12"/>
    </row>
    <row r="26185" spans="7:7" x14ac:dyDescent="0.2">
      <c r="G26185" s="12"/>
    </row>
    <row r="26186" spans="7:7" x14ac:dyDescent="0.2">
      <c r="G26186" s="12"/>
    </row>
    <row r="26187" spans="7:7" x14ac:dyDescent="0.2">
      <c r="G26187" s="12"/>
    </row>
    <row r="26188" spans="7:7" x14ac:dyDescent="0.2">
      <c r="G26188" s="12"/>
    </row>
    <row r="26189" spans="7:7" x14ac:dyDescent="0.2">
      <c r="G26189" s="12"/>
    </row>
    <row r="26190" spans="7:7" x14ac:dyDescent="0.2">
      <c r="G26190" s="12"/>
    </row>
    <row r="26191" spans="7:7" x14ac:dyDescent="0.2">
      <c r="G26191" s="12"/>
    </row>
    <row r="26192" spans="7:7" x14ac:dyDescent="0.2">
      <c r="G26192" s="12"/>
    </row>
    <row r="26193" spans="7:7" x14ac:dyDescent="0.2">
      <c r="G26193" s="12"/>
    </row>
    <row r="26194" spans="7:7" x14ac:dyDescent="0.2">
      <c r="G26194" s="12"/>
    </row>
    <row r="26195" spans="7:7" x14ac:dyDescent="0.2">
      <c r="G26195" s="12"/>
    </row>
    <row r="26196" spans="7:7" x14ac:dyDescent="0.2">
      <c r="G26196" s="12"/>
    </row>
    <row r="26197" spans="7:7" x14ac:dyDescent="0.2">
      <c r="G26197" s="12"/>
    </row>
    <row r="26198" spans="7:7" x14ac:dyDescent="0.2">
      <c r="G26198" s="12"/>
    </row>
    <row r="26199" spans="7:7" x14ac:dyDescent="0.2">
      <c r="G26199" s="12"/>
    </row>
    <row r="26200" spans="7:7" x14ac:dyDescent="0.2">
      <c r="G26200" s="12"/>
    </row>
    <row r="26201" spans="7:7" x14ac:dyDescent="0.2">
      <c r="G26201" s="12"/>
    </row>
    <row r="26202" spans="7:7" x14ac:dyDescent="0.2">
      <c r="G26202" s="12"/>
    </row>
    <row r="26203" spans="7:7" x14ac:dyDescent="0.2">
      <c r="G26203" s="12"/>
    </row>
    <row r="26204" spans="7:7" x14ac:dyDescent="0.2">
      <c r="G26204" s="12"/>
    </row>
    <row r="26205" spans="7:7" x14ac:dyDescent="0.2">
      <c r="G26205" s="12"/>
    </row>
    <row r="26206" spans="7:7" x14ac:dyDescent="0.2">
      <c r="G26206" s="12"/>
    </row>
    <row r="26207" spans="7:7" x14ac:dyDescent="0.2">
      <c r="G26207" s="12"/>
    </row>
    <row r="26208" spans="7:7" x14ac:dyDescent="0.2">
      <c r="G26208" s="12"/>
    </row>
    <row r="26209" spans="7:7" x14ac:dyDescent="0.2">
      <c r="G26209" s="12"/>
    </row>
    <row r="26210" spans="7:7" x14ac:dyDescent="0.2">
      <c r="G26210" s="12"/>
    </row>
    <row r="26211" spans="7:7" x14ac:dyDescent="0.2">
      <c r="G26211" s="12"/>
    </row>
    <row r="26212" spans="7:7" x14ac:dyDescent="0.2">
      <c r="G26212" s="12"/>
    </row>
    <row r="26213" spans="7:7" x14ac:dyDescent="0.2">
      <c r="G26213" s="12"/>
    </row>
    <row r="26214" spans="7:7" x14ac:dyDescent="0.2">
      <c r="G26214" s="12"/>
    </row>
    <row r="26215" spans="7:7" x14ac:dyDescent="0.2">
      <c r="G26215" s="12"/>
    </row>
    <row r="26216" spans="7:7" x14ac:dyDescent="0.2">
      <c r="G26216" s="12"/>
    </row>
    <row r="26217" spans="7:7" x14ac:dyDescent="0.2">
      <c r="G26217" s="12"/>
    </row>
    <row r="26218" spans="7:7" x14ac:dyDescent="0.2">
      <c r="G26218" s="12"/>
    </row>
    <row r="26219" spans="7:7" x14ac:dyDescent="0.2">
      <c r="G26219" s="12"/>
    </row>
    <row r="26220" spans="7:7" x14ac:dyDescent="0.2">
      <c r="G26220" s="12"/>
    </row>
    <row r="26221" spans="7:7" x14ac:dyDescent="0.2">
      <c r="G26221" s="12"/>
    </row>
    <row r="26222" spans="7:7" x14ac:dyDescent="0.2">
      <c r="G26222" s="12"/>
    </row>
    <row r="26223" spans="7:7" x14ac:dyDescent="0.2">
      <c r="G26223" s="12"/>
    </row>
    <row r="26224" spans="7:7" x14ac:dyDescent="0.2">
      <c r="G26224" s="12"/>
    </row>
    <row r="26225" spans="7:7" x14ac:dyDescent="0.2">
      <c r="G26225" s="12"/>
    </row>
    <row r="26226" spans="7:7" x14ac:dyDescent="0.2">
      <c r="G26226" s="12"/>
    </row>
    <row r="26227" spans="7:7" x14ac:dyDescent="0.2">
      <c r="G26227" s="12"/>
    </row>
    <row r="26228" spans="7:7" x14ac:dyDescent="0.2">
      <c r="G26228" s="12"/>
    </row>
    <row r="26229" spans="7:7" x14ac:dyDescent="0.2">
      <c r="G26229" s="12"/>
    </row>
    <row r="26230" spans="7:7" x14ac:dyDescent="0.2">
      <c r="G26230" s="12"/>
    </row>
    <row r="26231" spans="7:7" x14ac:dyDescent="0.2">
      <c r="G26231" s="12"/>
    </row>
    <row r="26232" spans="7:7" x14ac:dyDescent="0.2">
      <c r="G26232" s="12"/>
    </row>
    <row r="26233" spans="7:7" x14ac:dyDescent="0.2">
      <c r="G26233" s="12"/>
    </row>
    <row r="26234" spans="7:7" x14ac:dyDescent="0.2">
      <c r="G26234" s="12"/>
    </row>
    <row r="26235" spans="7:7" x14ac:dyDescent="0.2">
      <c r="G26235" s="12"/>
    </row>
    <row r="26236" spans="7:7" x14ac:dyDescent="0.2">
      <c r="G26236" s="12"/>
    </row>
    <row r="26237" spans="7:7" x14ac:dyDescent="0.2">
      <c r="G26237" s="12"/>
    </row>
    <row r="26238" spans="7:7" x14ac:dyDescent="0.2">
      <c r="G26238" s="12"/>
    </row>
    <row r="26239" spans="7:7" x14ac:dyDescent="0.2">
      <c r="G26239" s="12"/>
    </row>
    <row r="26240" spans="7:7" x14ac:dyDescent="0.2">
      <c r="G26240" s="12"/>
    </row>
    <row r="26241" spans="7:7" x14ac:dyDescent="0.2">
      <c r="G26241" s="12"/>
    </row>
    <row r="26242" spans="7:7" x14ac:dyDescent="0.2">
      <c r="G26242" s="12"/>
    </row>
    <row r="26243" spans="7:7" x14ac:dyDescent="0.2">
      <c r="G26243" s="12"/>
    </row>
    <row r="26244" spans="7:7" x14ac:dyDescent="0.2">
      <c r="G26244" s="12"/>
    </row>
    <row r="26245" spans="7:7" x14ac:dyDescent="0.2">
      <c r="G26245" s="12"/>
    </row>
    <row r="26246" spans="7:7" x14ac:dyDescent="0.2">
      <c r="G26246" s="12"/>
    </row>
    <row r="26247" spans="7:7" x14ac:dyDescent="0.2">
      <c r="G26247" s="12"/>
    </row>
    <row r="26248" spans="7:7" x14ac:dyDescent="0.2">
      <c r="G26248" s="12"/>
    </row>
    <row r="26249" spans="7:7" x14ac:dyDescent="0.2">
      <c r="G26249" s="12"/>
    </row>
    <row r="26250" spans="7:7" x14ac:dyDescent="0.2">
      <c r="G26250" s="12"/>
    </row>
    <row r="26251" spans="7:7" x14ac:dyDescent="0.2">
      <c r="G26251" s="12"/>
    </row>
    <row r="26252" spans="7:7" x14ac:dyDescent="0.2">
      <c r="G26252" s="12"/>
    </row>
    <row r="26253" spans="7:7" x14ac:dyDescent="0.2">
      <c r="G26253" s="12"/>
    </row>
    <row r="26254" spans="7:7" x14ac:dyDescent="0.2">
      <c r="G26254" s="12"/>
    </row>
    <row r="26255" spans="7:7" x14ac:dyDescent="0.2">
      <c r="G26255" s="12"/>
    </row>
    <row r="26256" spans="7:7" x14ac:dyDescent="0.2">
      <c r="G26256" s="12"/>
    </row>
    <row r="26257" spans="7:7" x14ac:dyDescent="0.2">
      <c r="G26257" s="12"/>
    </row>
    <row r="26258" spans="7:7" x14ac:dyDescent="0.2">
      <c r="G26258" s="12"/>
    </row>
    <row r="26259" spans="7:7" x14ac:dyDescent="0.2">
      <c r="G26259" s="12"/>
    </row>
    <row r="26260" spans="7:7" x14ac:dyDescent="0.2">
      <c r="G26260" s="12"/>
    </row>
    <row r="26261" spans="7:7" x14ac:dyDescent="0.2">
      <c r="G26261" s="12"/>
    </row>
    <row r="26262" spans="7:7" x14ac:dyDescent="0.2">
      <c r="G26262" s="12"/>
    </row>
    <row r="26263" spans="7:7" x14ac:dyDescent="0.2">
      <c r="G26263" s="12"/>
    </row>
    <row r="26264" spans="7:7" x14ac:dyDescent="0.2">
      <c r="G26264" s="12"/>
    </row>
    <row r="26265" spans="7:7" x14ac:dyDescent="0.2">
      <c r="G26265" s="12"/>
    </row>
    <row r="26266" spans="7:7" x14ac:dyDescent="0.2">
      <c r="G26266" s="12"/>
    </row>
    <row r="26267" spans="7:7" x14ac:dyDescent="0.2">
      <c r="G26267" s="12"/>
    </row>
    <row r="26268" spans="7:7" x14ac:dyDescent="0.2">
      <c r="G26268" s="12"/>
    </row>
    <row r="26269" spans="7:7" x14ac:dyDescent="0.2">
      <c r="G26269" s="12"/>
    </row>
    <row r="26270" spans="7:7" x14ac:dyDescent="0.2">
      <c r="G26270" s="12"/>
    </row>
    <row r="26271" spans="7:7" x14ac:dyDescent="0.2">
      <c r="G26271" s="12"/>
    </row>
    <row r="26272" spans="7:7" x14ac:dyDescent="0.2">
      <c r="G26272" s="12"/>
    </row>
    <row r="26273" spans="7:7" x14ac:dyDescent="0.2">
      <c r="G26273" s="12"/>
    </row>
    <row r="26274" spans="7:7" x14ac:dyDescent="0.2">
      <c r="G26274" s="12"/>
    </row>
    <row r="26275" spans="7:7" x14ac:dyDescent="0.2">
      <c r="G26275" s="12"/>
    </row>
    <row r="26276" spans="7:7" x14ac:dyDescent="0.2">
      <c r="G26276" s="12"/>
    </row>
    <row r="26277" spans="7:7" x14ac:dyDescent="0.2">
      <c r="G26277" s="12"/>
    </row>
    <row r="26278" spans="7:7" x14ac:dyDescent="0.2">
      <c r="G26278" s="12"/>
    </row>
    <row r="26279" spans="7:7" x14ac:dyDescent="0.2">
      <c r="G26279" s="12"/>
    </row>
    <row r="26280" spans="7:7" x14ac:dyDescent="0.2">
      <c r="G26280" s="12"/>
    </row>
    <row r="26281" spans="7:7" x14ac:dyDescent="0.2">
      <c r="G26281" s="12"/>
    </row>
    <row r="26282" spans="7:7" x14ac:dyDescent="0.2">
      <c r="G26282" s="12"/>
    </row>
    <row r="26283" spans="7:7" x14ac:dyDescent="0.2">
      <c r="G26283" s="12"/>
    </row>
    <row r="26284" spans="7:7" x14ac:dyDescent="0.2">
      <c r="G26284" s="12"/>
    </row>
    <row r="26285" spans="7:7" x14ac:dyDescent="0.2">
      <c r="G26285" s="12"/>
    </row>
    <row r="26286" spans="7:7" x14ac:dyDescent="0.2">
      <c r="G26286" s="12"/>
    </row>
    <row r="26287" spans="7:7" x14ac:dyDescent="0.2">
      <c r="G26287" s="12"/>
    </row>
    <row r="26288" spans="7:7" x14ac:dyDescent="0.2">
      <c r="G26288" s="12"/>
    </row>
    <row r="26289" spans="7:7" x14ac:dyDescent="0.2">
      <c r="G26289" s="12"/>
    </row>
    <row r="26290" spans="7:7" x14ac:dyDescent="0.2">
      <c r="G26290" s="12"/>
    </row>
    <row r="26291" spans="7:7" x14ac:dyDescent="0.2">
      <c r="G26291" s="12"/>
    </row>
    <row r="26292" spans="7:7" x14ac:dyDescent="0.2">
      <c r="G26292" s="12"/>
    </row>
    <row r="26293" spans="7:7" x14ac:dyDescent="0.2">
      <c r="G26293" s="12"/>
    </row>
    <row r="26294" spans="7:7" x14ac:dyDescent="0.2">
      <c r="G26294" s="12"/>
    </row>
    <row r="26295" spans="7:7" x14ac:dyDescent="0.2">
      <c r="G26295" s="12"/>
    </row>
    <row r="26296" spans="7:7" x14ac:dyDescent="0.2">
      <c r="G26296" s="12"/>
    </row>
    <row r="26297" spans="7:7" x14ac:dyDescent="0.2">
      <c r="G26297" s="12"/>
    </row>
    <row r="26298" spans="7:7" x14ac:dyDescent="0.2">
      <c r="G26298" s="12"/>
    </row>
    <row r="26299" spans="7:7" x14ac:dyDescent="0.2">
      <c r="G26299" s="12"/>
    </row>
    <row r="26300" spans="7:7" x14ac:dyDescent="0.2">
      <c r="G26300" s="12"/>
    </row>
    <row r="26301" spans="7:7" x14ac:dyDescent="0.2">
      <c r="G26301" s="12"/>
    </row>
    <row r="26302" spans="7:7" x14ac:dyDescent="0.2">
      <c r="G26302" s="12"/>
    </row>
    <row r="26303" spans="7:7" x14ac:dyDescent="0.2">
      <c r="G26303" s="12"/>
    </row>
    <row r="26304" spans="7:7" x14ac:dyDescent="0.2">
      <c r="G26304" s="12"/>
    </row>
    <row r="26305" spans="7:7" x14ac:dyDescent="0.2">
      <c r="G26305" s="12"/>
    </row>
    <row r="26306" spans="7:7" x14ac:dyDescent="0.2">
      <c r="G26306" s="12"/>
    </row>
    <row r="26307" spans="7:7" x14ac:dyDescent="0.2">
      <c r="G26307" s="12"/>
    </row>
    <row r="26308" spans="7:7" x14ac:dyDescent="0.2">
      <c r="G26308" s="12"/>
    </row>
    <row r="26309" spans="7:7" x14ac:dyDescent="0.2">
      <c r="G26309" s="12"/>
    </row>
    <row r="26310" spans="7:7" x14ac:dyDescent="0.2">
      <c r="G26310" s="12"/>
    </row>
    <row r="26311" spans="7:7" x14ac:dyDescent="0.2">
      <c r="G26311" s="12"/>
    </row>
    <row r="26312" spans="7:7" x14ac:dyDescent="0.2">
      <c r="G26312" s="12"/>
    </row>
    <row r="26313" spans="7:7" x14ac:dyDescent="0.2">
      <c r="G26313" s="12"/>
    </row>
    <row r="26314" spans="7:7" x14ac:dyDescent="0.2">
      <c r="G26314" s="12"/>
    </row>
    <row r="26315" spans="7:7" x14ac:dyDescent="0.2">
      <c r="G26315" s="12"/>
    </row>
    <row r="26316" spans="7:7" x14ac:dyDescent="0.2">
      <c r="G26316" s="12"/>
    </row>
    <row r="26317" spans="7:7" x14ac:dyDescent="0.2">
      <c r="G26317" s="12"/>
    </row>
    <row r="26318" spans="7:7" x14ac:dyDescent="0.2">
      <c r="G26318" s="12"/>
    </row>
    <row r="26319" spans="7:7" x14ac:dyDescent="0.2">
      <c r="G26319" s="12"/>
    </row>
    <row r="26320" spans="7:7" x14ac:dyDescent="0.2">
      <c r="G26320" s="12"/>
    </row>
    <row r="26321" spans="7:7" x14ac:dyDescent="0.2">
      <c r="G26321" s="12"/>
    </row>
    <row r="26322" spans="7:7" x14ac:dyDescent="0.2">
      <c r="G26322" s="12"/>
    </row>
    <row r="26323" spans="7:7" x14ac:dyDescent="0.2">
      <c r="G26323" s="12"/>
    </row>
    <row r="26324" spans="7:7" x14ac:dyDescent="0.2">
      <c r="G26324" s="12"/>
    </row>
    <row r="26325" spans="7:7" x14ac:dyDescent="0.2">
      <c r="G26325" s="12"/>
    </row>
    <row r="26326" spans="7:7" x14ac:dyDescent="0.2">
      <c r="G26326" s="12"/>
    </row>
    <row r="26327" spans="7:7" x14ac:dyDescent="0.2">
      <c r="G26327" s="12"/>
    </row>
    <row r="26328" spans="7:7" x14ac:dyDescent="0.2">
      <c r="G26328" s="12"/>
    </row>
    <row r="26329" spans="7:7" x14ac:dyDescent="0.2">
      <c r="G26329" s="12"/>
    </row>
    <row r="26330" spans="7:7" x14ac:dyDescent="0.2">
      <c r="G26330" s="12"/>
    </row>
    <row r="26331" spans="7:7" x14ac:dyDescent="0.2">
      <c r="G26331" s="12"/>
    </row>
    <row r="26332" spans="7:7" x14ac:dyDescent="0.2">
      <c r="G26332" s="12"/>
    </row>
    <row r="26333" spans="7:7" x14ac:dyDescent="0.2">
      <c r="G26333" s="12"/>
    </row>
    <row r="26334" spans="7:7" x14ac:dyDescent="0.2">
      <c r="G26334" s="12"/>
    </row>
    <row r="26335" spans="7:7" x14ac:dyDescent="0.2">
      <c r="G26335" s="12"/>
    </row>
    <row r="26336" spans="7:7" x14ac:dyDescent="0.2">
      <c r="G26336" s="12"/>
    </row>
    <row r="26337" spans="7:7" x14ac:dyDescent="0.2">
      <c r="G26337" s="12"/>
    </row>
    <row r="26338" spans="7:7" x14ac:dyDescent="0.2">
      <c r="G26338" s="12"/>
    </row>
    <row r="26339" spans="7:7" x14ac:dyDescent="0.2">
      <c r="G26339" s="12"/>
    </row>
    <row r="26340" spans="7:7" x14ac:dyDescent="0.2">
      <c r="G26340" s="12"/>
    </row>
    <row r="26341" spans="7:7" x14ac:dyDescent="0.2">
      <c r="G26341" s="12"/>
    </row>
    <row r="26342" spans="7:7" x14ac:dyDescent="0.2">
      <c r="G26342" s="12"/>
    </row>
    <row r="26343" spans="7:7" x14ac:dyDescent="0.2">
      <c r="G26343" s="12"/>
    </row>
    <row r="26344" spans="7:7" x14ac:dyDescent="0.2">
      <c r="G26344" s="12"/>
    </row>
    <row r="26345" spans="7:7" x14ac:dyDescent="0.2">
      <c r="G26345" s="12"/>
    </row>
    <row r="26346" spans="7:7" x14ac:dyDescent="0.2">
      <c r="G26346" s="12"/>
    </row>
    <row r="26347" spans="7:7" x14ac:dyDescent="0.2">
      <c r="G26347" s="12"/>
    </row>
    <row r="26348" spans="7:7" x14ac:dyDescent="0.2">
      <c r="G26348" s="12"/>
    </row>
    <row r="26349" spans="7:7" x14ac:dyDescent="0.2">
      <c r="G26349" s="12"/>
    </row>
    <row r="26350" spans="7:7" x14ac:dyDescent="0.2">
      <c r="G26350" s="12"/>
    </row>
    <row r="26351" spans="7:7" x14ac:dyDescent="0.2">
      <c r="G26351" s="12"/>
    </row>
    <row r="26352" spans="7:7" x14ac:dyDescent="0.2">
      <c r="G26352" s="12"/>
    </row>
    <row r="26353" spans="7:7" x14ac:dyDescent="0.2">
      <c r="G26353" s="12"/>
    </row>
    <row r="26354" spans="7:7" x14ac:dyDescent="0.2">
      <c r="G26354" s="12"/>
    </row>
    <row r="26355" spans="7:7" x14ac:dyDescent="0.2">
      <c r="G26355" s="12"/>
    </row>
    <row r="26356" spans="7:7" x14ac:dyDescent="0.2">
      <c r="G26356" s="12"/>
    </row>
    <row r="26357" spans="7:7" x14ac:dyDescent="0.2">
      <c r="G26357" s="12"/>
    </row>
    <row r="26358" spans="7:7" x14ac:dyDescent="0.2">
      <c r="G26358" s="12"/>
    </row>
    <row r="26359" spans="7:7" x14ac:dyDescent="0.2">
      <c r="G26359" s="12"/>
    </row>
    <row r="26360" spans="7:7" x14ac:dyDescent="0.2">
      <c r="G26360" s="12"/>
    </row>
    <row r="26361" spans="7:7" x14ac:dyDescent="0.2">
      <c r="G26361" s="12"/>
    </row>
    <row r="26362" spans="7:7" x14ac:dyDescent="0.2">
      <c r="G26362" s="12"/>
    </row>
    <row r="26363" spans="7:7" x14ac:dyDescent="0.2">
      <c r="G26363" s="12"/>
    </row>
    <row r="26364" spans="7:7" x14ac:dyDescent="0.2">
      <c r="G26364" s="12"/>
    </row>
    <row r="26365" spans="7:7" x14ac:dyDescent="0.2">
      <c r="G26365" s="12"/>
    </row>
    <row r="26366" spans="7:7" x14ac:dyDescent="0.2">
      <c r="G26366" s="12"/>
    </row>
    <row r="26367" spans="7:7" x14ac:dyDescent="0.2">
      <c r="G26367" s="12"/>
    </row>
    <row r="26368" spans="7:7" x14ac:dyDescent="0.2">
      <c r="G26368" s="12"/>
    </row>
    <row r="26369" spans="7:7" x14ac:dyDescent="0.2">
      <c r="G26369" s="12"/>
    </row>
    <row r="26370" spans="7:7" x14ac:dyDescent="0.2">
      <c r="G26370" s="12"/>
    </row>
    <row r="26371" spans="7:7" x14ac:dyDescent="0.2">
      <c r="G26371" s="12"/>
    </row>
    <row r="26372" spans="7:7" x14ac:dyDescent="0.2">
      <c r="G26372" s="12"/>
    </row>
    <row r="26373" spans="7:7" x14ac:dyDescent="0.2">
      <c r="G26373" s="12"/>
    </row>
    <row r="26374" spans="7:7" x14ac:dyDescent="0.2">
      <c r="G26374" s="12"/>
    </row>
    <row r="26375" spans="7:7" x14ac:dyDescent="0.2">
      <c r="G26375" s="12"/>
    </row>
    <row r="26376" spans="7:7" x14ac:dyDescent="0.2">
      <c r="G26376" s="12"/>
    </row>
    <row r="26377" spans="7:7" x14ac:dyDescent="0.2">
      <c r="G26377" s="12"/>
    </row>
    <row r="26378" spans="7:7" x14ac:dyDescent="0.2">
      <c r="G26378" s="12"/>
    </row>
    <row r="26379" spans="7:7" x14ac:dyDescent="0.2">
      <c r="G26379" s="12"/>
    </row>
    <row r="26380" spans="7:7" x14ac:dyDescent="0.2">
      <c r="G26380" s="12"/>
    </row>
    <row r="26381" spans="7:7" x14ac:dyDescent="0.2">
      <c r="G26381" s="12"/>
    </row>
    <row r="26382" spans="7:7" x14ac:dyDescent="0.2">
      <c r="G26382" s="12"/>
    </row>
    <row r="26383" spans="7:7" x14ac:dyDescent="0.2">
      <c r="G26383" s="12"/>
    </row>
    <row r="26384" spans="7:7" x14ac:dyDescent="0.2">
      <c r="G26384" s="12"/>
    </row>
    <row r="26385" spans="7:7" x14ac:dyDescent="0.2">
      <c r="G26385" s="12"/>
    </row>
    <row r="26386" spans="7:7" x14ac:dyDescent="0.2">
      <c r="G26386" s="12"/>
    </row>
    <row r="26387" spans="7:7" x14ac:dyDescent="0.2">
      <c r="G26387" s="12"/>
    </row>
    <row r="26388" spans="7:7" x14ac:dyDescent="0.2">
      <c r="G26388" s="12"/>
    </row>
    <row r="26389" spans="7:7" x14ac:dyDescent="0.2">
      <c r="G26389" s="12"/>
    </row>
    <row r="26390" spans="7:7" x14ac:dyDescent="0.2">
      <c r="G26390" s="12"/>
    </row>
    <row r="26391" spans="7:7" x14ac:dyDescent="0.2">
      <c r="G26391" s="12"/>
    </row>
    <row r="26392" spans="7:7" x14ac:dyDescent="0.2">
      <c r="G26392" s="12"/>
    </row>
    <row r="26393" spans="7:7" x14ac:dyDescent="0.2">
      <c r="G26393" s="12"/>
    </row>
    <row r="26394" spans="7:7" x14ac:dyDescent="0.2">
      <c r="G26394" s="12"/>
    </row>
    <row r="26395" spans="7:7" x14ac:dyDescent="0.2">
      <c r="G26395" s="12"/>
    </row>
    <row r="26396" spans="7:7" x14ac:dyDescent="0.2">
      <c r="G26396" s="12"/>
    </row>
    <row r="26397" spans="7:7" x14ac:dyDescent="0.2">
      <c r="G26397" s="12"/>
    </row>
    <row r="26398" spans="7:7" x14ac:dyDescent="0.2">
      <c r="G26398" s="12"/>
    </row>
    <row r="26399" spans="7:7" x14ac:dyDescent="0.2">
      <c r="G26399" s="12"/>
    </row>
    <row r="26400" spans="7:7" x14ac:dyDescent="0.2">
      <c r="G26400" s="12"/>
    </row>
    <row r="26401" spans="7:7" x14ac:dyDescent="0.2">
      <c r="G26401" s="12"/>
    </row>
    <row r="26402" spans="7:7" x14ac:dyDescent="0.2">
      <c r="G26402" s="12"/>
    </row>
    <row r="26403" spans="7:7" x14ac:dyDescent="0.2">
      <c r="G26403" s="12"/>
    </row>
    <row r="26404" spans="7:7" x14ac:dyDescent="0.2">
      <c r="G26404" s="12"/>
    </row>
    <row r="26405" spans="7:7" x14ac:dyDescent="0.2">
      <c r="G26405" s="12"/>
    </row>
    <row r="26406" spans="7:7" x14ac:dyDescent="0.2">
      <c r="G26406" s="12"/>
    </row>
    <row r="26407" spans="7:7" x14ac:dyDescent="0.2">
      <c r="G26407" s="12"/>
    </row>
    <row r="26408" spans="7:7" x14ac:dyDescent="0.2">
      <c r="G26408" s="12"/>
    </row>
    <row r="26409" spans="7:7" x14ac:dyDescent="0.2">
      <c r="G26409" s="12"/>
    </row>
    <row r="26410" spans="7:7" x14ac:dyDescent="0.2">
      <c r="G26410" s="12"/>
    </row>
    <row r="26411" spans="7:7" x14ac:dyDescent="0.2">
      <c r="G26411" s="12"/>
    </row>
    <row r="26412" spans="7:7" x14ac:dyDescent="0.2">
      <c r="G26412" s="12"/>
    </row>
    <row r="26413" spans="7:7" x14ac:dyDescent="0.2">
      <c r="G26413" s="12"/>
    </row>
    <row r="26414" spans="7:7" x14ac:dyDescent="0.2">
      <c r="G26414" s="12"/>
    </row>
    <row r="26415" spans="7:7" x14ac:dyDescent="0.2">
      <c r="G26415" s="12"/>
    </row>
    <row r="26416" spans="7:7" x14ac:dyDescent="0.2">
      <c r="G26416" s="12"/>
    </row>
    <row r="26417" spans="7:7" x14ac:dyDescent="0.2">
      <c r="G26417" s="12"/>
    </row>
    <row r="26418" spans="7:7" x14ac:dyDescent="0.2">
      <c r="G26418" s="12"/>
    </row>
    <row r="26419" spans="7:7" x14ac:dyDescent="0.2">
      <c r="G26419" s="12"/>
    </row>
    <row r="26420" spans="7:7" x14ac:dyDescent="0.2">
      <c r="G26420" s="12"/>
    </row>
    <row r="26421" spans="7:7" x14ac:dyDescent="0.2">
      <c r="G26421" s="12"/>
    </row>
    <row r="26422" spans="7:7" x14ac:dyDescent="0.2">
      <c r="G26422" s="12"/>
    </row>
    <row r="26423" spans="7:7" x14ac:dyDescent="0.2">
      <c r="G26423" s="12"/>
    </row>
    <row r="26424" spans="7:7" x14ac:dyDescent="0.2">
      <c r="G26424" s="12"/>
    </row>
    <row r="26425" spans="7:7" x14ac:dyDescent="0.2">
      <c r="G26425" s="12"/>
    </row>
    <row r="26426" spans="7:7" x14ac:dyDescent="0.2">
      <c r="G26426" s="12"/>
    </row>
    <row r="26427" spans="7:7" x14ac:dyDescent="0.2">
      <c r="G26427" s="12"/>
    </row>
    <row r="26428" spans="7:7" x14ac:dyDescent="0.2">
      <c r="G26428" s="12"/>
    </row>
    <row r="26429" spans="7:7" x14ac:dyDescent="0.2">
      <c r="G26429" s="12"/>
    </row>
    <row r="26430" spans="7:7" x14ac:dyDescent="0.2">
      <c r="G26430" s="12"/>
    </row>
    <row r="26431" spans="7:7" x14ac:dyDescent="0.2">
      <c r="G26431" s="12"/>
    </row>
    <row r="26432" spans="7:7" x14ac:dyDescent="0.2">
      <c r="G26432" s="12"/>
    </row>
    <row r="26433" spans="7:7" x14ac:dyDescent="0.2">
      <c r="G26433" s="12"/>
    </row>
    <row r="26434" spans="7:7" x14ac:dyDescent="0.2">
      <c r="G26434" s="12"/>
    </row>
    <row r="26435" spans="7:7" x14ac:dyDescent="0.2">
      <c r="G26435" s="12"/>
    </row>
    <row r="26436" spans="7:7" x14ac:dyDescent="0.2">
      <c r="G26436" s="12"/>
    </row>
    <row r="26437" spans="7:7" x14ac:dyDescent="0.2">
      <c r="G26437" s="12"/>
    </row>
    <row r="26438" spans="7:7" x14ac:dyDescent="0.2">
      <c r="G26438" s="12"/>
    </row>
    <row r="26439" spans="7:7" x14ac:dyDescent="0.2">
      <c r="G26439" s="12"/>
    </row>
    <row r="26440" spans="7:7" x14ac:dyDescent="0.2">
      <c r="G26440" s="12"/>
    </row>
    <row r="26441" spans="7:7" x14ac:dyDescent="0.2">
      <c r="G26441" s="12"/>
    </row>
    <row r="26442" spans="7:7" x14ac:dyDescent="0.2">
      <c r="G26442" s="12"/>
    </row>
    <row r="26443" spans="7:7" x14ac:dyDescent="0.2">
      <c r="G26443" s="12"/>
    </row>
    <row r="26444" spans="7:7" x14ac:dyDescent="0.2">
      <c r="G26444" s="12"/>
    </row>
    <row r="26445" spans="7:7" x14ac:dyDescent="0.2">
      <c r="G26445" s="12"/>
    </row>
    <row r="26446" spans="7:7" x14ac:dyDescent="0.2">
      <c r="G26446" s="12"/>
    </row>
    <row r="26447" spans="7:7" x14ac:dyDescent="0.2">
      <c r="G26447" s="12"/>
    </row>
    <row r="26448" spans="7:7" x14ac:dyDescent="0.2">
      <c r="G26448" s="12"/>
    </row>
    <row r="26449" spans="7:7" x14ac:dyDescent="0.2">
      <c r="G26449" s="12"/>
    </row>
    <row r="26450" spans="7:7" x14ac:dyDescent="0.2">
      <c r="G26450" s="12"/>
    </row>
    <row r="26451" spans="7:7" x14ac:dyDescent="0.2">
      <c r="G26451" s="12"/>
    </row>
    <row r="26452" spans="7:7" x14ac:dyDescent="0.2">
      <c r="G26452" s="12"/>
    </row>
    <row r="26453" spans="7:7" x14ac:dyDescent="0.2">
      <c r="G26453" s="12"/>
    </row>
    <row r="26454" spans="7:7" x14ac:dyDescent="0.2">
      <c r="G26454" s="12"/>
    </row>
    <row r="26455" spans="7:7" x14ac:dyDescent="0.2">
      <c r="G26455" s="12"/>
    </row>
    <row r="26456" spans="7:7" x14ac:dyDescent="0.2">
      <c r="G26456" s="12"/>
    </row>
    <row r="26457" spans="7:7" x14ac:dyDescent="0.2">
      <c r="G26457" s="12"/>
    </row>
    <row r="26458" spans="7:7" x14ac:dyDescent="0.2">
      <c r="G26458" s="12"/>
    </row>
    <row r="26459" spans="7:7" x14ac:dyDescent="0.2">
      <c r="G26459" s="12"/>
    </row>
    <row r="26460" spans="7:7" x14ac:dyDescent="0.2">
      <c r="G26460" s="12"/>
    </row>
    <row r="26461" spans="7:7" x14ac:dyDescent="0.2">
      <c r="G26461" s="12"/>
    </row>
    <row r="26462" spans="7:7" x14ac:dyDescent="0.2">
      <c r="G26462" s="12"/>
    </row>
    <row r="26463" spans="7:7" x14ac:dyDescent="0.2">
      <c r="G26463" s="12"/>
    </row>
    <row r="26464" spans="7:7" x14ac:dyDescent="0.2">
      <c r="G26464" s="12"/>
    </row>
    <row r="26465" spans="7:7" x14ac:dyDescent="0.2">
      <c r="G26465" s="12"/>
    </row>
    <row r="26466" spans="7:7" x14ac:dyDescent="0.2">
      <c r="G26466" s="12"/>
    </row>
    <row r="26467" spans="7:7" x14ac:dyDescent="0.2">
      <c r="G26467" s="12"/>
    </row>
    <row r="26468" spans="7:7" x14ac:dyDescent="0.2">
      <c r="G26468" s="12"/>
    </row>
    <row r="26469" spans="7:7" x14ac:dyDescent="0.2">
      <c r="G26469" s="12"/>
    </row>
    <row r="26470" spans="7:7" x14ac:dyDescent="0.2">
      <c r="G26470" s="12"/>
    </row>
    <row r="26471" spans="7:7" x14ac:dyDescent="0.2">
      <c r="G26471" s="12"/>
    </row>
    <row r="26472" spans="7:7" x14ac:dyDescent="0.2">
      <c r="G26472" s="12"/>
    </row>
    <row r="26473" spans="7:7" x14ac:dyDescent="0.2">
      <c r="G26473" s="12"/>
    </row>
    <row r="26474" spans="7:7" x14ac:dyDescent="0.2">
      <c r="G26474" s="12"/>
    </row>
    <row r="26475" spans="7:7" x14ac:dyDescent="0.2">
      <c r="G26475" s="12"/>
    </row>
    <row r="26476" spans="7:7" x14ac:dyDescent="0.2">
      <c r="G26476" s="12"/>
    </row>
    <row r="26477" spans="7:7" x14ac:dyDescent="0.2">
      <c r="G26477" s="12"/>
    </row>
    <row r="26478" spans="7:7" x14ac:dyDescent="0.2">
      <c r="G26478" s="12"/>
    </row>
    <row r="26479" spans="7:7" x14ac:dyDescent="0.2">
      <c r="G26479" s="12"/>
    </row>
    <row r="26480" spans="7:7" x14ac:dyDescent="0.2">
      <c r="G26480" s="12"/>
    </row>
    <row r="26481" spans="7:7" x14ac:dyDescent="0.2">
      <c r="G26481" s="12"/>
    </row>
    <row r="26482" spans="7:7" x14ac:dyDescent="0.2">
      <c r="G26482" s="12"/>
    </row>
    <row r="26483" spans="7:7" x14ac:dyDescent="0.2">
      <c r="G26483" s="12"/>
    </row>
    <row r="26484" spans="7:7" x14ac:dyDescent="0.2">
      <c r="G26484" s="12"/>
    </row>
    <row r="26485" spans="7:7" x14ac:dyDescent="0.2">
      <c r="G26485" s="12"/>
    </row>
    <row r="26486" spans="7:7" x14ac:dyDescent="0.2">
      <c r="G26486" s="12"/>
    </row>
    <row r="26487" spans="7:7" x14ac:dyDescent="0.2">
      <c r="G26487" s="12"/>
    </row>
    <row r="26488" spans="7:7" x14ac:dyDescent="0.2">
      <c r="G26488" s="12"/>
    </row>
    <row r="26489" spans="7:7" x14ac:dyDescent="0.2">
      <c r="G26489" s="12"/>
    </row>
    <row r="26490" spans="7:7" x14ac:dyDescent="0.2">
      <c r="G26490" s="12"/>
    </row>
    <row r="26491" spans="7:7" x14ac:dyDescent="0.2">
      <c r="G26491" s="12"/>
    </row>
    <row r="26492" spans="7:7" x14ac:dyDescent="0.2">
      <c r="G26492" s="12"/>
    </row>
    <row r="26493" spans="7:7" x14ac:dyDescent="0.2">
      <c r="G26493" s="12"/>
    </row>
    <row r="26494" spans="7:7" x14ac:dyDescent="0.2">
      <c r="G26494" s="12"/>
    </row>
    <row r="26495" spans="7:7" x14ac:dyDescent="0.2">
      <c r="G26495" s="12"/>
    </row>
    <row r="26496" spans="7:7" x14ac:dyDescent="0.2">
      <c r="G26496" s="12"/>
    </row>
    <row r="26497" spans="7:7" x14ac:dyDescent="0.2">
      <c r="G26497" s="12"/>
    </row>
    <row r="26498" spans="7:7" x14ac:dyDescent="0.2">
      <c r="G26498" s="12"/>
    </row>
    <row r="26499" spans="7:7" x14ac:dyDescent="0.2">
      <c r="G26499" s="12"/>
    </row>
    <row r="26500" spans="7:7" x14ac:dyDescent="0.2">
      <c r="G26500" s="12"/>
    </row>
    <row r="26501" spans="7:7" x14ac:dyDescent="0.2">
      <c r="G26501" s="12"/>
    </row>
    <row r="26502" spans="7:7" x14ac:dyDescent="0.2">
      <c r="G26502" s="12"/>
    </row>
    <row r="26503" spans="7:7" x14ac:dyDescent="0.2">
      <c r="G26503" s="12"/>
    </row>
    <row r="26504" spans="7:7" x14ac:dyDescent="0.2">
      <c r="G26504" s="12"/>
    </row>
    <row r="26505" spans="7:7" x14ac:dyDescent="0.2">
      <c r="G26505" s="12"/>
    </row>
    <row r="26506" spans="7:7" x14ac:dyDescent="0.2">
      <c r="G26506" s="12"/>
    </row>
    <row r="26507" spans="7:7" x14ac:dyDescent="0.2">
      <c r="G26507" s="12"/>
    </row>
    <row r="26508" spans="7:7" x14ac:dyDescent="0.2">
      <c r="G26508" s="12"/>
    </row>
    <row r="26509" spans="7:7" x14ac:dyDescent="0.2">
      <c r="G26509" s="12"/>
    </row>
    <row r="26510" spans="7:7" x14ac:dyDescent="0.2">
      <c r="G26510" s="12"/>
    </row>
    <row r="26511" spans="7:7" x14ac:dyDescent="0.2">
      <c r="G26511" s="12"/>
    </row>
    <row r="26512" spans="7:7" x14ac:dyDescent="0.2">
      <c r="G26512" s="12"/>
    </row>
    <row r="26513" spans="7:7" x14ac:dyDescent="0.2">
      <c r="G26513" s="12"/>
    </row>
    <row r="26514" spans="7:7" x14ac:dyDescent="0.2">
      <c r="G26514" s="12"/>
    </row>
    <row r="26515" spans="7:7" x14ac:dyDescent="0.2">
      <c r="G26515" s="12"/>
    </row>
    <row r="26516" spans="7:7" x14ac:dyDescent="0.2">
      <c r="G26516" s="12"/>
    </row>
    <row r="26517" spans="7:7" x14ac:dyDescent="0.2">
      <c r="G26517" s="12"/>
    </row>
    <row r="26518" spans="7:7" x14ac:dyDescent="0.2">
      <c r="G26518" s="12"/>
    </row>
    <row r="26519" spans="7:7" x14ac:dyDescent="0.2">
      <c r="G26519" s="12"/>
    </row>
    <row r="26520" spans="7:7" x14ac:dyDescent="0.2">
      <c r="G26520" s="12"/>
    </row>
    <row r="26521" spans="7:7" x14ac:dyDescent="0.2">
      <c r="G26521" s="12"/>
    </row>
    <row r="26522" spans="7:7" x14ac:dyDescent="0.2">
      <c r="G26522" s="12"/>
    </row>
    <row r="26523" spans="7:7" x14ac:dyDescent="0.2">
      <c r="G26523" s="12"/>
    </row>
    <row r="26524" spans="7:7" x14ac:dyDescent="0.2">
      <c r="G26524" s="12"/>
    </row>
    <row r="26525" spans="7:7" x14ac:dyDescent="0.2">
      <c r="G26525" s="12"/>
    </row>
    <row r="26526" spans="7:7" x14ac:dyDescent="0.2">
      <c r="G26526" s="12"/>
    </row>
    <row r="26527" spans="7:7" x14ac:dyDescent="0.2">
      <c r="G26527" s="12"/>
    </row>
    <row r="26528" spans="7:7" x14ac:dyDescent="0.2">
      <c r="G26528" s="12"/>
    </row>
    <row r="26529" spans="7:7" x14ac:dyDescent="0.2">
      <c r="G26529" s="12"/>
    </row>
    <row r="26530" spans="7:7" x14ac:dyDescent="0.2">
      <c r="G26530" s="12"/>
    </row>
    <row r="26531" spans="7:7" x14ac:dyDescent="0.2">
      <c r="G26531" s="12"/>
    </row>
    <row r="26532" spans="7:7" x14ac:dyDescent="0.2">
      <c r="G26532" s="12"/>
    </row>
    <row r="26533" spans="7:7" x14ac:dyDescent="0.2">
      <c r="G26533" s="12"/>
    </row>
    <row r="26534" spans="7:7" x14ac:dyDescent="0.2">
      <c r="G26534" s="12"/>
    </row>
    <row r="26535" spans="7:7" x14ac:dyDescent="0.2">
      <c r="G26535" s="12"/>
    </row>
    <row r="26536" spans="7:7" x14ac:dyDescent="0.2">
      <c r="G26536" s="12"/>
    </row>
    <row r="26537" spans="7:7" x14ac:dyDescent="0.2">
      <c r="G26537" s="12"/>
    </row>
    <row r="26538" spans="7:7" x14ac:dyDescent="0.2">
      <c r="G26538" s="12"/>
    </row>
    <row r="26539" spans="7:7" x14ac:dyDescent="0.2">
      <c r="G26539" s="12"/>
    </row>
    <row r="26540" spans="7:7" x14ac:dyDescent="0.2">
      <c r="G26540" s="12"/>
    </row>
    <row r="26541" spans="7:7" x14ac:dyDescent="0.2">
      <c r="G26541" s="12"/>
    </row>
    <row r="26542" spans="7:7" x14ac:dyDescent="0.2">
      <c r="G26542" s="12"/>
    </row>
    <row r="26543" spans="7:7" x14ac:dyDescent="0.2">
      <c r="G26543" s="12"/>
    </row>
    <row r="26544" spans="7:7" x14ac:dyDescent="0.2">
      <c r="G26544" s="12"/>
    </row>
    <row r="26545" spans="7:7" x14ac:dyDescent="0.2">
      <c r="G26545" s="12"/>
    </row>
    <row r="26546" spans="7:7" x14ac:dyDescent="0.2">
      <c r="G26546" s="12"/>
    </row>
    <row r="26547" spans="7:7" x14ac:dyDescent="0.2">
      <c r="G26547" s="12"/>
    </row>
    <row r="26548" spans="7:7" x14ac:dyDescent="0.2">
      <c r="G26548" s="12"/>
    </row>
    <row r="26549" spans="7:7" x14ac:dyDescent="0.2">
      <c r="G26549" s="12"/>
    </row>
    <row r="26550" spans="7:7" x14ac:dyDescent="0.2">
      <c r="G26550" s="12"/>
    </row>
    <row r="26551" spans="7:7" x14ac:dyDescent="0.2">
      <c r="G26551" s="12"/>
    </row>
    <row r="26552" spans="7:7" x14ac:dyDescent="0.2">
      <c r="G26552" s="12"/>
    </row>
    <row r="26553" spans="7:7" x14ac:dyDescent="0.2">
      <c r="G26553" s="12"/>
    </row>
    <row r="26554" spans="7:7" x14ac:dyDescent="0.2">
      <c r="G26554" s="12"/>
    </row>
    <row r="26555" spans="7:7" x14ac:dyDescent="0.2">
      <c r="G26555" s="12"/>
    </row>
    <row r="26556" spans="7:7" x14ac:dyDescent="0.2">
      <c r="G26556" s="12"/>
    </row>
    <row r="26557" spans="7:7" x14ac:dyDescent="0.2">
      <c r="G26557" s="12"/>
    </row>
    <row r="26558" spans="7:7" x14ac:dyDescent="0.2">
      <c r="G26558" s="12"/>
    </row>
    <row r="26559" spans="7:7" x14ac:dyDescent="0.2">
      <c r="G26559" s="12"/>
    </row>
    <row r="26560" spans="7:7" x14ac:dyDescent="0.2">
      <c r="G26560" s="12"/>
    </row>
    <row r="26561" spans="7:7" x14ac:dyDescent="0.2">
      <c r="G26561" s="12"/>
    </row>
    <row r="26562" spans="7:7" x14ac:dyDescent="0.2">
      <c r="G26562" s="12"/>
    </row>
    <row r="26563" spans="7:7" x14ac:dyDescent="0.2">
      <c r="G26563" s="12"/>
    </row>
    <row r="26564" spans="7:7" x14ac:dyDescent="0.2">
      <c r="G26564" s="12"/>
    </row>
    <row r="26565" spans="7:7" x14ac:dyDescent="0.2">
      <c r="G26565" s="12"/>
    </row>
    <row r="26566" spans="7:7" x14ac:dyDescent="0.2">
      <c r="G26566" s="12"/>
    </row>
    <row r="26567" spans="7:7" x14ac:dyDescent="0.2">
      <c r="G26567" s="12"/>
    </row>
    <row r="26568" spans="7:7" x14ac:dyDescent="0.2">
      <c r="G26568" s="12"/>
    </row>
    <row r="26569" spans="7:7" x14ac:dyDescent="0.2">
      <c r="G26569" s="12"/>
    </row>
    <row r="26570" spans="7:7" x14ac:dyDescent="0.2">
      <c r="G26570" s="12"/>
    </row>
    <row r="26571" spans="7:7" x14ac:dyDescent="0.2">
      <c r="G26571" s="12"/>
    </row>
    <row r="26572" spans="7:7" x14ac:dyDescent="0.2">
      <c r="G26572" s="12"/>
    </row>
    <row r="26573" spans="7:7" x14ac:dyDescent="0.2">
      <c r="G26573" s="12"/>
    </row>
    <row r="26574" spans="7:7" x14ac:dyDescent="0.2">
      <c r="G26574" s="12"/>
    </row>
    <row r="26575" spans="7:7" x14ac:dyDescent="0.2">
      <c r="G26575" s="12"/>
    </row>
    <row r="26576" spans="7:7" x14ac:dyDescent="0.2">
      <c r="G26576" s="12"/>
    </row>
    <row r="26577" spans="7:7" x14ac:dyDescent="0.2">
      <c r="G26577" s="12"/>
    </row>
    <row r="26578" spans="7:7" x14ac:dyDescent="0.2">
      <c r="G26578" s="12"/>
    </row>
    <row r="26579" spans="7:7" x14ac:dyDescent="0.2">
      <c r="G26579" s="12"/>
    </row>
    <row r="26580" spans="7:7" x14ac:dyDescent="0.2">
      <c r="G26580" s="12"/>
    </row>
    <row r="26581" spans="7:7" x14ac:dyDescent="0.2">
      <c r="G26581" s="12"/>
    </row>
    <row r="26582" spans="7:7" x14ac:dyDescent="0.2">
      <c r="G26582" s="12"/>
    </row>
    <row r="26583" spans="7:7" x14ac:dyDescent="0.2">
      <c r="G26583" s="12"/>
    </row>
    <row r="26584" spans="7:7" x14ac:dyDescent="0.2">
      <c r="G26584" s="12"/>
    </row>
    <row r="26585" spans="7:7" x14ac:dyDescent="0.2">
      <c r="G26585" s="12"/>
    </row>
    <row r="26586" spans="7:7" x14ac:dyDescent="0.2">
      <c r="G26586" s="12"/>
    </row>
    <row r="26587" spans="7:7" x14ac:dyDescent="0.2">
      <c r="G26587" s="12"/>
    </row>
    <row r="26588" spans="7:7" x14ac:dyDescent="0.2">
      <c r="G26588" s="12"/>
    </row>
    <row r="26589" spans="7:7" x14ac:dyDescent="0.2">
      <c r="G26589" s="12"/>
    </row>
    <row r="26590" spans="7:7" x14ac:dyDescent="0.2">
      <c r="G26590" s="12"/>
    </row>
    <row r="26591" spans="7:7" x14ac:dyDescent="0.2">
      <c r="G26591" s="12"/>
    </row>
    <row r="26592" spans="7:7" x14ac:dyDescent="0.2">
      <c r="G26592" s="12"/>
    </row>
    <row r="26593" spans="7:7" x14ac:dyDescent="0.2">
      <c r="G26593" s="12"/>
    </row>
    <row r="26594" spans="7:7" x14ac:dyDescent="0.2">
      <c r="G26594" s="12"/>
    </row>
    <row r="26595" spans="7:7" x14ac:dyDescent="0.2">
      <c r="G26595" s="12"/>
    </row>
    <row r="26596" spans="7:7" x14ac:dyDescent="0.2">
      <c r="G26596" s="12"/>
    </row>
    <row r="26597" spans="7:7" x14ac:dyDescent="0.2">
      <c r="G26597" s="12"/>
    </row>
    <row r="26598" spans="7:7" x14ac:dyDescent="0.2">
      <c r="G26598" s="12"/>
    </row>
    <row r="26599" spans="7:7" x14ac:dyDescent="0.2">
      <c r="G26599" s="12"/>
    </row>
    <row r="26600" spans="7:7" x14ac:dyDescent="0.2">
      <c r="G26600" s="12"/>
    </row>
    <row r="26601" spans="7:7" x14ac:dyDescent="0.2">
      <c r="G26601" s="12"/>
    </row>
    <row r="26602" spans="7:7" x14ac:dyDescent="0.2">
      <c r="G26602" s="12"/>
    </row>
    <row r="26603" spans="7:7" x14ac:dyDescent="0.2">
      <c r="G26603" s="12"/>
    </row>
    <row r="26604" spans="7:7" x14ac:dyDescent="0.2">
      <c r="G26604" s="12"/>
    </row>
    <row r="26605" spans="7:7" x14ac:dyDescent="0.2">
      <c r="G26605" s="12"/>
    </row>
    <row r="26606" spans="7:7" x14ac:dyDescent="0.2">
      <c r="G26606" s="12"/>
    </row>
    <row r="26607" spans="7:7" x14ac:dyDescent="0.2">
      <c r="G26607" s="12"/>
    </row>
    <row r="26608" spans="7:7" x14ac:dyDescent="0.2">
      <c r="G26608" s="12"/>
    </row>
    <row r="26609" spans="7:7" x14ac:dyDescent="0.2">
      <c r="G26609" s="12"/>
    </row>
    <row r="26610" spans="7:7" x14ac:dyDescent="0.2">
      <c r="G26610" s="12"/>
    </row>
    <row r="26611" spans="7:7" x14ac:dyDescent="0.2">
      <c r="G26611" s="12"/>
    </row>
    <row r="26612" spans="7:7" x14ac:dyDescent="0.2">
      <c r="G26612" s="12"/>
    </row>
    <row r="26613" spans="7:7" x14ac:dyDescent="0.2">
      <c r="G26613" s="12"/>
    </row>
    <row r="26614" spans="7:7" x14ac:dyDescent="0.2">
      <c r="G26614" s="12"/>
    </row>
    <row r="26615" spans="7:7" x14ac:dyDescent="0.2">
      <c r="G26615" s="12"/>
    </row>
    <row r="26616" spans="7:7" x14ac:dyDescent="0.2">
      <c r="G26616" s="12"/>
    </row>
    <row r="26617" spans="7:7" x14ac:dyDescent="0.2">
      <c r="G26617" s="12"/>
    </row>
    <row r="26618" spans="7:7" x14ac:dyDescent="0.2">
      <c r="G26618" s="12"/>
    </row>
    <row r="26619" spans="7:7" x14ac:dyDescent="0.2">
      <c r="G26619" s="12"/>
    </row>
    <row r="26620" spans="7:7" x14ac:dyDescent="0.2">
      <c r="G26620" s="12"/>
    </row>
    <row r="26621" spans="7:7" x14ac:dyDescent="0.2">
      <c r="G26621" s="12"/>
    </row>
    <row r="26622" spans="7:7" x14ac:dyDescent="0.2">
      <c r="G26622" s="12"/>
    </row>
    <row r="26623" spans="7:7" x14ac:dyDescent="0.2">
      <c r="G26623" s="12"/>
    </row>
    <row r="26624" spans="7:7" x14ac:dyDescent="0.2">
      <c r="G26624" s="12"/>
    </row>
    <row r="26625" spans="7:7" x14ac:dyDescent="0.2">
      <c r="G26625" s="12"/>
    </row>
    <row r="26626" spans="7:7" x14ac:dyDescent="0.2">
      <c r="G26626" s="12"/>
    </row>
    <row r="26627" spans="7:7" x14ac:dyDescent="0.2">
      <c r="G26627" s="12"/>
    </row>
    <row r="26628" spans="7:7" x14ac:dyDescent="0.2">
      <c r="G26628" s="12"/>
    </row>
    <row r="26629" spans="7:7" x14ac:dyDescent="0.2">
      <c r="G26629" s="12"/>
    </row>
    <row r="26630" spans="7:7" x14ac:dyDescent="0.2">
      <c r="G26630" s="12"/>
    </row>
    <row r="26631" spans="7:7" x14ac:dyDescent="0.2">
      <c r="G26631" s="12"/>
    </row>
    <row r="26632" spans="7:7" x14ac:dyDescent="0.2">
      <c r="G26632" s="12"/>
    </row>
    <row r="26633" spans="7:7" x14ac:dyDescent="0.2">
      <c r="G26633" s="12"/>
    </row>
    <row r="26634" spans="7:7" x14ac:dyDescent="0.2">
      <c r="G26634" s="12"/>
    </row>
    <row r="26635" spans="7:7" x14ac:dyDescent="0.2">
      <c r="G26635" s="12"/>
    </row>
    <row r="26636" spans="7:7" x14ac:dyDescent="0.2">
      <c r="G26636" s="12"/>
    </row>
    <row r="26637" spans="7:7" x14ac:dyDescent="0.2">
      <c r="G26637" s="12"/>
    </row>
    <row r="26638" spans="7:7" x14ac:dyDescent="0.2">
      <c r="G26638" s="12"/>
    </row>
    <row r="26639" spans="7:7" x14ac:dyDescent="0.2">
      <c r="G26639" s="12"/>
    </row>
    <row r="26640" spans="7:7" x14ac:dyDescent="0.2">
      <c r="G26640" s="12"/>
    </row>
    <row r="26641" spans="7:7" x14ac:dyDescent="0.2">
      <c r="G26641" s="12"/>
    </row>
    <row r="26642" spans="7:7" x14ac:dyDescent="0.2">
      <c r="G26642" s="12"/>
    </row>
    <row r="26643" spans="7:7" x14ac:dyDescent="0.2">
      <c r="G26643" s="12"/>
    </row>
    <row r="26644" spans="7:7" x14ac:dyDescent="0.2">
      <c r="G26644" s="12"/>
    </row>
    <row r="26645" spans="7:7" x14ac:dyDescent="0.2">
      <c r="G26645" s="12"/>
    </row>
    <row r="26646" spans="7:7" x14ac:dyDescent="0.2">
      <c r="G26646" s="12"/>
    </row>
    <row r="26647" spans="7:7" x14ac:dyDescent="0.2">
      <c r="G26647" s="12"/>
    </row>
    <row r="26648" spans="7:7" x14ac:dyDescent="0.2">
      <c r="G26648" s="12"/>
    </row>
    <row r="26649" spans="7:7" x14ac:dyDescent="0.2">
      <c r="G26649" s="12"/>
    </row>
    <row r="26650" spans="7:7" x14ac:dyDescent="0.2">
      <c r="G26650" s="12"/>
    </row>
    <row r="26651" spans="7:7" x14ac:dyDescent="0.2">
      <c r="G26651" s="12"/>
    </row>
    <row r="26652" spans="7:7" x14ac:dyDescent="0.2">
      <c r="G26652" s="12"/>
    </row>
    <row r="26653" spans="7:7" x14ac:dyDescent="0.2">
      <c r="G26653" s="12"/>
    </row>
    <row r="26654" spans="7:7" x14ac:dyDescent="0.2">
      <c r="G26654" s="12"/>
    </row>
    <row r="26655" spans="7:7" x14ac:dyDescent="0.2">
      <c r="G26655" s="12"/>
    </row>
    <row r="26656" spans="7:7" x14ac:dyDescent="0.2">
      <c r="G26656" s="12"/>
    </row>
    <row r="26657" spans="7:7" x14ac:dyDescent="0.2">
      <c r="G26657" s="12"/>
    </row>
    <row r="26658" spans="7:7" x14ac:dyDescent="0.2">
      <c r="G26658" s="12"/>
    </row>
    <row r="26659" spans="7:7" x14ac:dyDescent="0.2">
      <c r="G26659" s="12"/>
    </row>
    <row r="26660" spans="7:7" x14ac:dyDescent="0.2">
      <c r="G26660" s="12"/>
    </row>
    <row r="26661" spans="7:7" x14ac:dyDescent="0.2">
      <c r="G26661" s="12"/>
    </row>
    <row r="26662" spans="7:7" x14ac:dyDescent="0.2">
      <c r="G26662" s="12"/>
    </row>
    <row r="26663" spans="7:7" x14ac:dyDescent="0.2">
      <c r="G26663" s="12"/>
    </row>
    <row r="26664" spans="7:7" x14ac:dyDescent="0.2">
      <c r="G26664" s="12"/>
    </row>
    <row r="26665" spans="7:7" x14ac:dyDescent="0.2">
      <c r="G26665" s="12"/>
    </row>
    <row r="26666" spans="7:7" x14ac:dyDescent="0.2">
      <c r="G26666" s="12"/>
    </row>
    <row r="26667" spans="7:7" x14ac:dyDescent="0.2">
      <c r="G26667" s="12"/>
    </row>
    <row r="26668" spans="7:7" x14ac:dyDescent="0.2">
      <c r="G26668" s="12"/>
    </row>
    <row r="26669" spans="7:7" x14ac:dyDescent="0.2">
      <c r="G26669" s="12"/>
    </row>
    <row r="26670" spans="7:7" x14ac:dyDescent="0.2">
      <c r="G26670" s="12"/>
    </row>
    <row r="26671" spans="7:7" x14ac:dyDescent="0.2">
      <c r="G26671" s="12"/>
    </row>
    <row r="26672" spans="7:7" x14ac:dyDescent="0.2">
      <c r="G26672" s="12"/>
    </row>
    <row r="26673" spans="7:7" x14ac:dyDescent="0.2">
      <c r="G26673" s="12"/>
    </row>
    <row r="26674" spans="7:7" x14ac:dyDescent="0.2">
      <c r="G26674" s="12"/>
    </row>
    <row r="26675" spans="7:7" x14ac:dyDescent="0.2">
      <c r="G26675" s="12"/>
    </row>
    <row r="26676" spans="7:7" x14ac:dyDescent="0.2">
      <c r="G26676" s="12"/>
    </row>
    <row r="26677" spans="7:7" x14ac:dyDescent="0.2">
      <c r="G26677" s="12"/>
    </row>
    <row r="26678" spans="7:7" x14ac:dyDescent="0.2">
      <c r="G26678" s="12"/>
    </row>
    <row r="26679" spans="7:7" x14ac:dyDescent="0.2">
      <c r="G26679" s="12"/>
    </row>
    <row r="26680" spans="7:7" x14ac:dyDescent="0.2">
      <c r="G26680" s="12"/>
    </row>
    <row r="26681" spans="7:7" x14ac:dyDescent="0.2">
      <c r="G26681" s="12"/>
    </row>
    <row r="26682" spans="7:7" x14ac:dyDescent="0.2">
      <c r="G26682" s="12"/>
    </row>
    <row r="26683" spans="7:7" x14ac:dyDescent="0.2">
      <c r="G26683" s="12"/>
    </row>
    <row r="26684" spans="7:7" x14ac:dyDescent="0.2">
      <c r="G26684" s="12"/>
    </row>
    <row r="26685" spans="7:7" x14ac:dyDescent="0.2">
      <c r="G26685" s="12"/>
    </row>
    <row r="26686" spans="7:7" x14ac:dyDescent="0.2">
      <c r="G26686" s="12"/>
    </row>
    <row r="26687" spans="7:7" x14ac:dyDescent="0.2">
      <c r="G26687" s="12"/>
    </row>
    <row r="26688" spans="7:7" x14ac:dyDescent="0.2">
      <c r="G26688" s="12"/>
    </row>
    <row r="26689" spans="7:7" x14ac:dyDescent="0.2">
      <c r="G26689" s="12"/>
    </row>
    <row r="26690" spans="7:7" x14ac:dyDescent="0.2">
      <c r="G26690" s="12"/>
    </row>
    <row r="26691" spans="7:7" x14ac:dyDescent="0.2">
      <c r="G26691" s="12"/>
    </row>
    <row r="26692" spans="7:7" x14ac:dyDescent="0.2">
      <c r="G26692" s="12"/>
    </row>
    <row r="26693" spans="7:7" x14ac:dyDescent="0.2">
      <c r="G26693" s="12"/>
    </row>
    <row r="26694" spans="7:7" x14ac:dyDescent="0.2">
      <c r="G26694" s="12"/>
    </row>
    <row r="26695" spans="7:7" x14ac:dyDescent="0.2">
      <c r="G26695" s="12"/>
    </row>
    <row r="26696" spans="7:7" x14ac:dyDescent="0.2">
      <c r="G26696" s="12"/>
    </row>
    <row r="26697" spans="7:7" x14ac:dyDescent="0.2">
      <c r="G26697" s="12"/>
    </row>
    <row r="26698" spans="7:7" x14ac:dyDescent="0.2">
      <c r="G26698" s="12"/>
    </row>
    <row r="26699" spans="7:7" x14ac:dyDescent="0.2">
      <c r="G26699" s="12"/>
    </row>
    <row r="26700" spans="7:7" x14ac:dyDescent="0.2">
      <c r="G26700" s="12"/>
    </row>
    <row r="26701" spans="7:7" x14ac:dyDescent="0.2">
      <c r="G26701" s="12"/>
    </row>
    <row r="26702" spans="7:7" x14ac:dyDescent="0.2">
      <c r="G26702" s="12"/>
    </row>
    <row r="26703" spans="7:7" x14ac:dyDescent="0.2">
      <c r="G26703" s="12"/>
    </row>
    <row r="26704" spans="7:7" x14ac:dyDescent="0.2">
      <c r="G26704" s="12"/>
    </row>
    <row r="26705" spans="7:7" x14ac:dyDescent="0.2">
      <c r="G26705" s="12"/>
    </row>
    <row r="26706" spans="7:7" x14ac:dyDescent="0.2">
      <c r="G26706" s="12"/>
    </row>
    <row r="26707" spans="7:7" x14ac:dyDescent="0.2">
      <c r="G26707" s="12"/>
    </row>
    <row r="26708" spans="7:7" x14ac:dyDescent="0.2">
      <c r="G26708" s="12"/>
    </row>
    <row r="26709" spans="7:7" x14ac:dyDescent="0.2">
      <c r="G26709" s="12"/>
    </row>
    <row r="26710" spans="7:7" x14ac:dyDescent="0.2">
      <c r="G26710" s="12"/>
    </row>
    <row r="26711" spans="7:7" x14ac:dyDescent="0.2">
      <c r="G26711" s="12"/>
    </row>
    <row r="26712" spans="7:7" x14ac:dyDescent="0.2">
      <c r="G26712" s="12"/>
    </row>
    <row r="26713" spans="7:7" x14ac:dyDescent="0.2">
      <c r="G26713" s="12"/>
    </row>
    <row r="26714" spans="7:7" x14ac:dyDescent="0.2">
      <c r="G26714" s="12"/>
    </row>
    <row r="26715" spans="7:7" x14ac:dyDescent="0.2">
      <c r="G26715" s="12"/>
    </row>
    <row r="26716" spans="7:7" x14ac:dyDescent="0.2">
      <c r="G26716" s="12"/>
    </row>
    <row r="26717" spans="7:7" x14ac:dyDescent="0.2">
      <c r="G26717" s="12"/>
    </row>
    <row r="26718" spans="7:7" x14ac:dyDescent="0.2">
      <c r="G26718" s="12"/>
    </row>
    <row r="26719" spans="7:7" x14ac:dyDescent="0.2">
      <c r="G26719" s="12"/>
    </row>
    <row r="26720" spans="7:7" x14ac:dyDescent="0.2">
      <c r="G26720" s="12"/>
    </row>
    <row r="26721" spans="7:7" x14ac:dyDescent="0.2">
      <c r="G26721" s="12"/>
    </row>
    <row r="26722" spans="7:7" x14ac:dyDescent="0.2">
      <c r="G26722" s="12"/>
    </row>
    <row r="26723" spans="7:7" x14ac:dyDescent="0.2">
      <c r="G26723" s="12"/>
    </row>
    <row r="26724" spans="7:7" x14ac:dyDescent="0.2">
      <c r="G26724" s="12"/>
    </row>
    <row r="26725" spans="7:7" x14ac:dyDescent="0.2">
      <c r="G26725" s="12"/>
    </row>
    <row r="26726" spans="7:7" x14ac:dyDescent="0.2">
      <c r="G26726" s="12"/>
    </row>
    <row r="26727" spans="7:7" x14ac:dyDescent="0.2">
      <c r="G26727" s="12"/>
    </row>
    <row r="26728" spans="7:7" x14ac:dyDescent="0.2">
      <c r="G26728" s="12"/>
    </row>
    <row r="26729" spans="7:7" x14ac:dyDescent="0.2">
      <c r="G26729" s="12"/>
    </row>
    <row r="26730" spans="7:7" x14ac:dyDescent="0.2">
      <c r="G26730" s="12"/>
    </row>
    <row r="26731" spans="7:7" x14ac:dyDescent="0.2">
      <c r="G26731" s="12"/>
    </row>
    <row r="26732" spans="7:7" x14ac:dyDescent="0.2">
      <c r="G26732" s="12"/>
    </row>
    <row r="26733" spans="7:7" x14ac:dyDescent="0.2">
      <c r="G26733" s="12"/>
    </row>
    <row r="26734" spans="7:7" x14ac:dyDescent="0.2">
      <c r="G26734" s="12"/>
    </row>
    <row r="26735" spans="7:7" x14ac:dyDescent="0.2">
      <c r="G26735" s="12"/>
    </row>
    <row r="26736" spans="7:7" x14ac:dyDescent="0.2">
      <c r="G26736" s="12"/>
    </row>
    <row r="26737" spans="7:7" x14ac:dyDescent="0.2">
      <c r="G26737" s="12"/>
    </row>
    <row r="26738" spans="7:7" x14ac:dyDescent="0.2">
      <c r="G26738" s="12"/>
    </row>
    <row r="26739" spans="7:7" x14ac:dyDescent="0.2">
      <c r="G26739" s="12"/>
    </row>
    <row r="26740" spans="7:7" x14ac:dyDescent="0.2">
      <c r="G26740" s="12"/>
    </row>
    <row r="26741" spans="7:7" x14ac:dyDescent="0.2">
      <c r="G26741" s="12"/>
    </row>
    <row r="26742" spans="7:7" x14ac:dyDescent="0.2">
      <c r="G26742" s="12"/>
    </row>
    <row r="26743" spans="7:7" x14ac:dyDescent="0.2">
      <c r="G26743" s="12"/>
    </row>
    <row r="26744" spans="7:7" x14ac:dyDescent="0.2">
      <c r="G26744" s="12"/>
    </row>
    <row r="26745" spans="7:7" x14ac:dyDescent="0.2">
      <c r="G26745" s="12"/>
    </row>
    <row r="26746" spans="7:7" x14ac:dyDescent="0.2">
      <c r="G26746" s="12"/>
    </row>
    <row r="26747" spans="7:7" x14ac:dyDescent="0.2">
      <c r="G26747" s="12"/>
    </row>
    <row r="26748" spans="7:7" x14ac:dyDescent="0.2">
      <c r="G26748" s="12"/>
    </row>
    <row r="26749" spans="7:7" x14ac:dyDescent="0.2">
      <c r="G26749" s="12"/>
    </row>
    <row r="26750" spans="7:7" x14ac:dyDescent="0.2">
      <c r="G26750" s="12"/>
    </row>
    <row r="26751" spans="7:7" x14ac:dyDescent="0.2">
      <c r="G26751" s="12"/>
    </row>
    <row r="26752" spans="7:7" x14ac:dyDescent="0.2">
      <c r="G26752" s="12"/>
    </row>
    <row r="26753" spans="7:7" x14ac:dyDescent="0.2">
      <c r="G26753" s="12"/>
    </row>
    <row r="26754" spans="7:7" x14ac:dyDescent="0.2">
      <c r="G26754" s="12"/>
    </row>
    <row r="26755" spans="7:7" x14ac:dyDescent="0.2">
      <c r="G26755" s="12"/>
    </row>
    <row r="26756" spans="7:7" x14ac:dyDescent="0.2">
      <c r="G26756" s="12"/>
    </row>
    <row r="26757" spans="7:7" x14ac:dyDescent="0.2">
      <c r="G26757" s="12"/>
    </row>
    <row r="26758" spans="7:7" x14ac:dyDescent="0.2">
      <c r="G26758" s="12"/>
    </row>
    <row r="26759" spans="7:7" x14ac:dyDescent="0.2">
      <c r="G26759" s="12"/>
    </row>
    <row r="26760" spans="7:7" x14ac:dyDescent="0.2">
      <c r="G26760" s="12"/>
    </row>
    <row r="26761" spans="7:7" x14ac:dyDescent="0.2">
      <c r="G26761" s="12"/>
    </row>
    <row r="26762" spans="7:7" x14ac:dyDescent="0.2">
      <c r="G26762" s="12"/>
    </row>
    <row r="26763" spans="7:7" x14ac:dyDescent="0.2">
      <c r="G26763" s="12"/>
    </row>
    <row r="26764" spans="7:7" x14ac:dyDescent="0.2">
      <c r="G26764" s="12"/>
    </row>
    <row r="26765" spans="7:7" x14ac:dyDescent="0.2">
      <c r="G26765" s="12"/>
    </row>
    <row r="26766" spans="7:7" x14ac:dyDescent="0.2">
      <c r="G26766" s="12"/>
    </row>
    <row r="26767" spans="7:7" x14ac:dyDescent="0.2">
      <c r="G26767" s="12"/>
    </row>
    <row r="26768" spans="7:7" x14ac:dyDescent="0.2">
      <c r="G26768" s="12"/>
    </row>
    <row r="26769" spans="7:7" x14ac:dyDescent="0.2">
      <c r="G26769" s="12"/>
    </row>
    <row r="26770" spans="7:7" x14ac:dyDescent="0.2">
      <c r="G26770" s="12"/>
    </row>
    <row r="26771" spans="7:7" x14ac:dyDescent="0.2">
      <c r="G26771" s="12"/>
    </row>
    <row r="26772" spans="7:7" x14ac:dyDescent="0.2">
      <c r="G26772" s="12"/>
    </row>
    <row r="26773" spans="7:7" x14ac:dyDescent="0.2">
      <c r="G26773" s="12"/>
    </row>
    <row r="26774" spans="7:7" x14ac:dyDescent="0.2">
      <c r="G26774" s="12"/>
    </row>
    <row r="26775" spans="7:7" x14ac:dyDescent="0.2">
      <c r="G26775" s="12"/>
    </row>
    <row r="26776" spans="7:7" x14ac:dyDescent="0.2">
      <c r="G26776" s="12"/>
    </row>
    <row r="26777" spans="7:7" x14ac:dyDescent="0.2">
      <c r="G26777" s="12"/>
    </row>
    <row r="26778" spans="7:7" x14ac:dyDescent="0.2">
      <c r="G26778" s="12"/>
    </row>
    <row r="26779" spans="7:7" x14ac:dyDescent="0.2">
      <c r="G26779" s="12"/>
    </row>
    <row r="26780" spans="7:7" x14ac:dyDescent="0.2">
      <c r="G26780" s="12"/>
    </row>
    <row r="26781" spans="7:7" x14ac:dyDescent="0.2">
      <c r="G26781" s="12"/>
    </row>
    <row r="26782" spans="7:7" x14ac:dyDescent="0.2">
      <c r="G26782" s="12"/>
    </row>
    <row r="26783" spans="7:7" x14ac:dyDescent="0.2">
      <c r="G26783" s="12"/>
    </row>
    <row r="26784" spans="7:7" x14ac:dyDescent="0.2">
      <c r="G26784" s="12"/>
    </row>
    <row r="26785" spans="7:7" x14ac:dyDescent="0.2">
      <c r="G26785" s="12"/>
    </row>
    <row r="26786" spans="7:7" x14ac:dyDescent="0.2">
      <c r="G26786" s="12"/>
    </row>
    <row r="26787" spans="7:7" x14ac:dyDescent="0.2">
      <c r="G26787" s="12"/>
    </row>
    <row r="26788" spans="7:7" x14ac:dyDescent="0.2">
      <c r="G26788" s="12"/>
    </row>
    <row r="26789" spans="7:7" x14ac:dyDescent="0.2">
      <c r="G26789" s="12"/>
    </row>
    <row r="26790" spans="7:7" x14ac:dyDescent="0.2">
      <c r="G26790" s="12"/>
    </row>
    <row r="26791" spans="7:7" x14ac:dyDescent="0.2">
      <c r="G26791" s="12"/>
    </row>
    <row r="26792" spans="7:7" x14ac:dyDescent="0.2">
      <c r="G26792" s="12"/>
    </row>
    <row r="26793" spans="7:7" x14ac:dyDescent="0.2">
      <c r="G26793" s="12"/>
    </row>
    <row r="26794" spans="7:7" x14ac:dyDescent="0.2">
      <c r="G26794" s="12"/>
    </row>
    <row r="26795" spans="7:7" x14ac:dyDescent="0.2">
      <c r="G26795" s="12"/>
    </row>
    <row r="26796" spans="7:7" x14ac:dyDescent="0.2">
      <c r="G26796" s="12"/>
    </row>
    <row r="26797" spans="7:7" x14ac:dyDescent="0.2">
      <c r="G26797" s="12"/>
    </row>
    <row r="26798" spans="7:7" x14ac:dyDescent="0.2">
      <c r="G26798" s="12"/>
    </row>
    <row r="26799" spans="7:7" x14ac:dyDescent="0.2">
      <c r="G26799" s="12"/>
    </row>
    <row r="26800" spans="7:7" x14ac:dyDescent="0.2">
      <c r="G26800" s="12"/>
    </row>
    <row r="26801" spans="7:7" x14ac:dyDescent="0.2">
      <c r="G26801" s="12"/>
    </row>
    <row r="26802" spans="7:7" x14ac:dyDescent="0.2">
      <c r="G26802" s="12"/>
    </row>
    <row r="26803" spans="7:7" x14ac:dyDescent="0.2">
      <c r="G26803" s="12"/>
    </row>
    <row r="26804" spans="7:7" x14ac:dyDescent="0.2">
      <c r="G26804" s="12"/>
    </row>
    <row r="26805" spans="7:7" x14ac:dyDescent="0.2">
      <c r="G26805" s="12"/>
    </row>
    <row r="26806" spans="7:7" x14ac:dyDescent="0.2">
      <c r="G26806" s="12"/>
    </row>
    <row r="26807" spans="7:7" x14ac:dyDescent="0.2">
      <c r="G26807" s="12"/>
    </row>
    <row r="26808" spans="7:7" x14ac:dyDescent="0.2">
      <c r="G26808" s="12"/>
    </row>
    <row r="26809" spans="7:7" x14ac:dyDescent="0.2">
      <c r="G26809" s="12"/>
    </row>
    <row r="26810" spans="7:7" x14ac:dyDescent="0.2">
      <c r="G26810" s="12"/>
    </row>
    <row r="26811" spans="7:7" x14ac:dyDescent="0.2">
      <c r="G26811" s="12"/>
    </row>
    <row r="26812" spans="7:7" x14ac:dyDescent="0.2">
      <c r="G26812" s="12"/>
    </row>
    <row r="26813" spans="7:7" x14ac:dyDescent="0.2">
      <c r="G26813" s="12"/>
    </row>
    <row r="26814" spans="7:7" x14ac:dyDescent="0.2">
      <c r="G26814" s="12"/>
    </row>
    <row r="26815" spans="7:7" x14ac:dyDescent="0.2">
      <c r="G26815" s="12"/>
    </row>
    <row r="26816" spans="7:7" x14ac:dyDescent="0.2">
      <c r="G26816" s="12"/>
    </row>
    <row r="26817" spans="7:7" x14ac:dyDescent="0.2">
      <c r="G26817" s="12"/>
    </row>
    <row r="26818" spans="7:7" x14ac:dyDescent="0.2">
      <c r="G26818" s="12"/>
    </row>
    <row r="26819" spans="7:7" x14ac:dyDescent="0.2">
      <c r="G26819" s="12"/>
    </row>
    <row r="26820" spans="7:7" x14ac:dyDescent="0.2">
      <c r="G26820" s="12"/>
    </row>
    <row r="26821" spans="7:7" x14ac:dyDescent="0.2">
      <c r="G26821" s="12"/>
    </row>
    <row r="26822" spans="7:7" x14ac:dyDescent="0.2">
      <c r="G26822" s="12"/>
    </row>
    <row r="26823" spans="7:7" x14ac:dyDescent="0.2">
      <c r="G26823" s="12"/>
    </row>
    <row r="26824" spans="7:7" x14ac:dyDescent="0.2">
      <c r="G26824" s="12"/>
    </row>
    <row r="26825" spans="7:7" x14ac:dyDescent="0.2">
      <c r="G26825" s="12"/>
    </row>
    <row r="26826" spans="7:7" x14ac:dyDescent="0.2">
      <c r="G26826" s="12"/>
    </row>
    <row r="26827" spans="7:7" x14ac:dyDescent="0.2">
      <c r="G26827" s="12"/>
    </row>
    <row r="26828" spans="7:7" x14ac:dyDescent="0.2">
      <c r="G26828" s="12"/>
    </row>
    <row r="26829" spans="7:7" x14ac:dyDescent="0.2">
      <c r="G26829" s="12"/>
    </row>
    <row r="26830" spans="7:7" x14ac:dyDescent="0.2">
      <c r="G26830" s="12"/>
    </row>
    <row r="26831" spans="7:7" x14ac:dyDescent="0.2">
      <c r="G26831" s="12"/>
    </row>
    <row r="26832" spans="7:7" x14ac:dyDescent="0.2">
      <c r="G26832" s="12"/>
    </row>
    <row r="26833" spans="7:7" x14ac:dyDescent="0.2">
      <c r="G26833" s="12"/>
    </row>
    <row r="26834" spans="7:7" x14ac:dyDescent="0.2">
      <c r="G26834" s="12"/>
    </row>
    <row r="26835" spans="7:7" x14ac:dyDescent="0.2">
      <c r="G26835" s="12"/>
    </row>
    <row r="26836" spans="7:7" x14ac:dyDescent="0.2">
      <c r="G26836" s="12"/>
    </row>
    <row r="26837" spans="7:7" x14ac:dyDescent="0.2">
      <c r="G26837" s="12"/>
    </row>
    <row r="26838" spans="7:7" x14ac:dyDescent="0.2">
      <c r="G26838" s="12"/>
    </row>
    <row r="26839" spans="7:7" x14ac:dyDescent="0.2">
      <c r="G26839" s="12"/>
    </row>
    <row r="26840" spans="7:7" x14ac:dyDescent="0.2">
      <c r="G26840" s="12"/>
    </row>
    <row r="26841" spans="7:7" x14ac:dyDescent="0.2">
      <c r="G26841" s="12"/>
    </row>
    <row r="26842" spans="7:7" x14ac:dyDescent="0.2">
      <c r="G26842" s="12"/>
    </row>
    <row r="26843" spans="7:7" x14ac:dyDescent="0.2">
      <c r="G26843" s="12"/>
    </row>
    <row r="26844" spans="7:7" x14ac:dyDescent="0.2">
      <c r="G26844" s="12"/>
    </row>
    <row r="26845" spans="7:7" x14ac:dyDescent="0.2">
      <c r="G26845" s="12"/>
    </row>
    <row r="26846" spans="7:7" x14ac:dyDescent="0.2">
      <c r="G26846" s="12"/>
    </row>
    <row r="26847" spans="7:7" x14ac:dyDescent="0.2">
      <c r="G26847" s="12"/>
    </row>
    <row r="26848" spans="7:7" x14ac:dyDescent="0.2">
      <c r="G26848" s="12"/>
    </row>
    <row r="26849" spans="7:7" x14ac:dyDescent="0.2">
      <c r="G26849" s="12"/>
    </row>
    <row r="26850" spans="7:7" x14ac:dyDescent="0.2">
      <c r="G26850" s="12"/>
    </row>
    <row r="26851" spans="7:7" x14ac:dyDescent="0.2">
      <c r="G26851" s="12"/>
    </row>
    <row r="26852" spans="7:7" x14ac:dyDescent="0.2">
      <c r="G26852" s="12"/>
    </row>
    <row r="26853" spans="7:7" x14ac:dyDescent="0.2">
      <c r="G26853" s="12"/>
    </row>
    <row r="26854" spans="7:7" x14ac:dyDescent="0.2">
      <c r="G26854" s="12"/>
    </row>
    <row r="26855" spans="7:7" x14ac:dyDescent="0.2">
      <c r="G26855" s="12"/>
    </row>
    <row r="26856" spans="7:7" x14ac:dyDescent="0.2">
      <c r="G26856" s="12"/>
    </row>
    <row r="26857" spans="7:7" x14ac:dyDescent="0.2">
      <c r="G26857" s="12"/>
    </row>
    <row r="26858" spans="7:7" x14ac:dyDescent="0.2">
      <c r="G26858" s="12"/>
    </row>
    <row r="26859" spans="7:7" x14ac:dyDescent="0.2">
      <c r="G26859" s="12"/>
    </row>
    <row r="26860" spans="7:7" x14ac:dyDescent="0.2">
      <c r="G26860" s="12"/>
    </row>
    <row r="26861" spans="7:7" x14ac:dyDescent="0.2">
      <c r="G26861" s="12"/>
    </row>
    <row r="26862" spans="7:7" x14ac:dyDescent="0.2">
      <c r="G26862" s="12"/>
    </row>
    <row r="26863" spans="7:7" x14ac:dyDescent="0.2">
      <c r="G26863" s="12"/>
    </row>
    <row r="26864" spans="7:7" x14ac:dyDescent="0.2">
      <c r="G26864" s="12"/>
    </row>
    <row r="26865" spans="7:7" x14ac:dyDescent="0.2">
      <c r="G26865" s="12"/>
    </row>
    <row r="26866" spans="7:7" x14ac:dyDescent="0.2">
      <c r="G26866" s="12"/>
    </row>
    <row r="26867" spans="7:7" x14ac:dyDescent="0.2">
      <c r="G26867" s="12"/>
    </row>
    <row r="26868" spans="7:7" x14ac:dyDescent="0.2">
      <c r="G26868" s="12"/>
    </row>
    <row r="26869" spans="7:7" x14ac:dyDescent="0.2">
      <c r="G26869" s="12"/>
    </row>
    <row r="26870" spans="7:7" x14ac:dyDescent="0.2">
      <c r="G26870" s="12"/>
    </row>
    <row r="26871" spans="7:7" x14ac:dyDescent="0.2">
      <c r="G26871" s="12"/>
    </row>
    <row r="26872" spans="7:7" x14ac:dyDescent="0.2">
      <c r="G26872" s="12"/>
    </row>
    <row r="26873" spans="7:7" x14ac:dyDescent="0.2">
      <c r="G26873" s="12"/>
    </row>
    <row r="26874" spans="7:7" x14ac:dyDescent="0.2">
      <c r="G26874" s="12"/>
    </row>
    <row r="26875" spans="7:7" x14ac:dyDescent="0.2">
      <c r="G26875" s="12"/>
    </row>
    <row r="26876" spans="7:7" x14ac:dyDescent="0.2">
      <c r="G26876" s="12"/>
    </row>
    <row r="26877" spans="7:7" x14ac:dyDescent="0.2">
      <c r="G26877" s="12"/>
    </row>
    <row r="26878" spans="7:7" x14ac:dyDescent="0.2">
      <c r="G26878" s="12"/>
    </row>
    <row r="26879" spans="7:7" x14ac:dyDescent="0.2">
      <c r="G26879" s="12"/>
    </row>
    <row r="26880" spans="7:7" x14ac:dyDescent="0.2">
      <c r="G26880" s="12"/>
    </row>
    <row r="26881" spans="7:7" x14ac:dyDescent="0.2">
      <c r="G26881" s="12"/>
    </row>
    <row r="26882" spans="7:7" x14ac:dyDescent="0.2">
      <c r="G26882" s="12"/>
    </row>
    <row r="26883" spans="7:7" x14ac:dyDescent="0.2">
      <c r="G26883" s="12"/>
    </row>
    <row r="26884" spans="7:7" x14ac:dyDescent="0.2">
      <c r="G26884" s="12"/>
    </row>
    <row r="26885" spans="7:7" x14ac:dyDescent="0.2">
      <c r="G26885" s="12"/>
    </row>
    <row r="26886" spans="7:7" x14ac:dyDescent="0.2">
      <c r="G26886" s="12"/>
    </row>
    <row r="26887" spans="7:7" x14ac:dyDescent="0.2">
      <c r="G26887" s="12"/>
    </row>
    <row r="26888" spans="7:7" x14ac:dyDescent="0.2">
      <c r="G26888" s="12"/>
    </row>
    <row r="26889" spans="7:7" x14ac:dyDescent="0.2">
      <c r="G26889" s="12"/>
    </row>
    <row r="26890" spans="7:7" x14ac:dyDescent="0.2">
      <c r="G26890" s="12"/>
    </row>
    <row r="26891" spans="7:7" x14ac:dyDescent="0.2">
      <c r="G26891" s="12"/>
    </row>
    <row r="26892" spans="7:7" x14ac:dyDescent="0.2">
      <c r="G26892" s="12"/>
    </row>
    <row r="26893" spans="7:7" x14ac:dyDescent="0.2">
      <c r="G26893" s="12"/>
    </row>
    <row r="26894" spans="7:7" x14ac:dyDescent="0.2">
      <c r="G26894" s="12"/>
    </row>
    <row r="26895" spans="7:7" x14ac:dyDescent="0.2">
      <c r="G26895" s="12"/>
    </row>
    <row r="26896" spans="7:7" x14ac:dyDescent="0.2">
      <c r="G26896" s="12"/>
    </row>
    <row r="26897" spans="7:7" x14ac:dyDescent="0.2">
      <c r="G26897" s="12"/>
    </row>
    <row r="26898" spans="7:7" x14ac:dyDescent="0.2">
      <c r="G26898" s="12"/>
    </row>
    <row r="26899" spans="7:7" x14ac:dyDescent="0.2">
      <c r="G26899" s="12"/>
    </row>
    <row r="26900" spans="7:7" x14ac:dyDescent="0.2">
      <c r="G26900" s="12"/>
    </row>
    <row r="26901" spans="7:7" x14ac:dyDescent="0.2">
      <c r="G26901" s="12"/>
    </row>
    <row r="26902" spans="7:7" x14ac:dyDescent="0.2">
      <c r="G26902" s="12"/>
    </row>
    <row r="26903" spans="7:7" x14ac:dyDescent="0.2">
      <c r="G26903" s="12"/>
    </row>
    <row r="26904" spans="7:7" x14ac:dyDescent="0.2">
      <c r="G26904" s="12"/>
    </row>
    <row r="26905" spans="7:7" x14ac:dyDescent="0.2">
      <c r="G26905" s="12"/>
    </row>
    <row r="26906" spans="7:7" x14ac:dyDescent="0.2">
      <c r="G26906" s="12"/>
    </row>
    <row r="26907" spans="7:7" x14ac:dyDescent="0.2">
      <c r="G26907" s="12"/>
    </row>
    <row r="26908" spans="7:7" x14ac:dyDescent="0.2">
      <c r="G26908" s="12"/>
    </row>
    <row r="26909" spans="7:7" x14ac:dyDescent="0.2">
      <c r="G26909" s="12"/>
    </row>
    <row r="26910" spans="7:7" x14ac:dyDescent="0.2">
      <c r="G26910" s="12"/>
    </row>
    <row r="26911" spans="7:7" x14ac:dyDescent="0.2">
      <c r="G26911" s="12"/>
    </row>
    <row r="26912" spans="7:7" x14ac:dyDescent="0.2">
      <c r="G26912" s="12"/>
    </row>
    <row r="26913" spans="7:7" x14ac:dyDescent="0.2">
      <c r="G26913" s="12"/>
    </row>
    <row r="26914" spans="7:7" x14ac:dyDescent="0.2">
      <c r="G26914" s="12"/>
    </row>
    <row r="26915" spans="7:7" x14ac:dyDescent="0.2">
      <c r="G26915" s="12"/>
    </row>
    <row r="26916" spans="7:7" x14ac:dyDescent="0.2">
      <c r="G26916" s="12"/>
    </row>
    <row r="26917" spans="7:7" x14ac:dyDescent="0.2">
      <c r="G26917" s="12"/>
    </row>
    <row r="26918" spans="7:7" x14ac:dyDescent="0.2">
      <c r="G26918" s="12"/>
    </row>
    <row r="26919" spans="7:7" x14ac:dyDescent="0.2">
      <c r="G26919" s="12"/>
    </row>
    <row r="26920" spans="7:7" x14ac:dyDescent="0.2">
      <c r="G26920" s="12"/>
    </row>
    <row r="26921" spans="7:7" x14ac:dyDescent="0.2">
      <c r="G26921" s="12"/>
    </row>
    <row r="26922" spans="7:7" x14ac:dyDescent="0.2">
      <c r="G26922" s="12"/>
    </row>
    <row r="26923" spans="7:7" x14ac:dyDescent="0.2">
      <c r="G26923" s="12"/>
    </row>
    <row r="26924" spans="7:7" x14ac:dyDescent="0.2">
      <c r="G26924" s="12"/>
    </row>
    <row r="26925" spans="7:7" x14ac:dyDescent="0.2">
      <c r="G26925" s="12"/>
    </row>
    <row r="26926" spans="7:7" x14ac:dyDescent="0.2">
      <c r="G26926" s="12"/>
    </row>
    <row r="26927" spans="7:7" x14ac:dyDescent="0.2">
      <c r="G26927" s="12"/>
    </row>
    <row r="26928" spans="7:7" x14ac:dyDescent="0.2">
      <c r="G26928" s="12"/>
    </row>
    <row r="26929" spans="7:7" x14ac:dyDescent="0.2">
      <c r="G26929" s="12"/>
    </row>
    <row r="26930" spans="7:7" x14ac:dyDescent="0.2">
      <c r="G26930" s="12"/>
    </row>
    <row r="26931" spans="7:7" x14ac:dyDescent="0.2">
      <c r="G26931" s="12"/>
    </row>
    <row r="26932" spans="7:7" x14ac:dyDescent="0.2">
      <c r="G26932" s="12"/>
    </row>
    <row r="26933" spans="7:7" x14ac:dyDescent="0.2">
      <c r="G26933" s="12"/>
    </row>
    <row r="26934" spans="7:7" x14ac:dyDescent="0.2">
      <c r="G26934" s="12"/>
    </row>
    <row r="26935" spans="7:7" x14ac:dyDescent="0.2">
      <c r="G26935" s="12"/>
    </row>
    <row r="26936" spans="7:7" x14ac:dyDescent="0.2">
      <c r="G26936" s="12"/>
    </row>
    <row r="26937" spans="7:7" x14ac:dyDescent="0.2">
      <c r="G26937" s="12"/>
    </row>
    <row r="26938" spans="7:7" x14ac:dyDescent="0.2">
      <c r="G26938" s="12"/>
    </row>
    <row r="26939" spans="7:7" x14ac:dyDescent="0.2">
      <c r="G26939" s="12"/>
    </row>
    <row r="26940" spans="7:7" x14ac:dyDescent="0.2">
      <c r="G26940" s="12"/>
    </row>
    <row r="26941" spans="7:7" x14ac:dyDescent="0.2">
      <c r="G26941" s="12"/>
    </row>
    <row r="26942" spans="7:7" x14ac:dyDescent="0.2">
      <c r="G26942" s="12"/>
    </row>
    <row r="26943" spans="7:7" x14ac:dyDescent="0.2">
      <c r="G26943" s="12"/>
    </row>
    <row r="26944" spans="7:7" x14ac:dyDescent="0.2">
      <c r="G26944" s="12"/>
    </row>
    <row r="26945" spans="7:7" x14ac:dyDescent="0.2">
      <c r="G26945" s="12"/>
    </row>
    <row r="26946" spans="7:7" x14ac:dyDescent="0.2">
      <c r="G26946" s="12"/>
    </row>
    <row r="26947" spans="7:7" x14ac:dyDescent="0.2">
      <c r="G26947" s="12"/>
    </row>
    <row r="26948" spans="7:7" x14ac:dyDescent="0.2">
      <c r="G26948" s="12"/>
    </row>
    <row r="26949" spans="7:7" x14ac:dyDescent="0.2">
      <c r="G26949" s="12"/>
    </row>
    <row r="26950" spans="7:7" x14ac:dyDescent="0.2">
      <c r="G26950" s="12"/>
    </row>
    <row r="26951" spans="7:7" x14ac:dyDescent="0.2">
      <c r="G26951" s="12"/>
    </row>
    <row r="26952" spans="7:7" x14ac:dyDescent="0.2">
      <c r="G26952" s="12"/>
    </row>
    <row r="26953" spans="7:7" x14ac:dyDescent="0.2">
      <c r="G26953" s="12"/>
    </row>
    <row r="26954" spans="7:7" x14ac:dyDescent="0.2">
      <c r="G26954" s="12"/>
    </row>
    <row r="26955" spans="7:7" x14ac:dyDescent="0.2">
      <c r="G26955" s="12"/>
    </row>
    <row r="26956" spans="7:7" x14ac:dyDescent="0.2">
      <c r="G26956" s="12"/>
    </row>
    <row r="26957" spans="7:7" x14ac:dyDescent="0.2">
      <c r="G26957" s="12"/>
    </row>
    <row r="26958" spans="7:7" x14ac:dyDescent="0.2">
      <c r="G26958" s="12"/>
    </row>
    <row r="26959" spans="7:7" x14ac:dyDescent="0.2">
      <c r="G26959" s="12"/>
    </row>
    <row r="26960" spans="7:7" x14ac:dyDescent="0.2">
      <c r="G26960" s="12"/>
    </row>
    <row r="26961" spans="7:7" x14ac:dyDescent="0.2">
      <c r="G26961" s="12"/>
    </row>
    <row r="26962" spans="7:7" x14ac:dyDescent="0.2">
      <c r="G26962" s="12"/>
    </row>
    <row r="26963" spans="7:7" x14ac:dyDescent="0.2">
      <c r="G26963" s="12"/>
    </row>
    <row r="26964" spans="7:7" x14ac:dyDescent="0.2">
      <c r="G26964" s="12"/>
    </row>
    <row r="26965" spans="7:7" x14ac:dyDescent="0.2">
      <c r="G26965" s="12"/>
    </row>
    <row r="26966" spans="7:7" x14ac:dyDescent="0.2">
      <c r="G26966" s="12"/>
    </row>
    <row r="26967" spans="7:7" x14ac:dyDescent="0.2">
      <c r="G26967" s="12"/>
    </row>
    <row r="26968" spans="7:7" x14ac:dyDescent="0.2">
      <c r="G26968" s="12"/>
    </row>
    <row r="26969" spans="7:7" x14ac:dyDescent="0.2">
      <c r="G26969" s="12"/>
    </row>
    <row r="26970" spans="7:7" x14ac:dyDescent="0.2">
      <c r="G26970" s="12"/>
    </row>
    <row r="26971" spans="7:7" x14ac:dyDescent="0.2">
      <c r="G26971" s="12"/>
    </row>
    <row r="26972" spans="7:7" x14ac:dyDescent="0.2">
      <c r="G26972" s="12"/>
    </row>
    <row r="26973" spans="7:7" x14ac:dyDescent="0.2">
      <c r="G26973" s="12"/>
    </row>
    <row r="26974" spans="7:7" x14ac:dyDescent="0.2">
      <c r="G26974" s="12"/>
    </row>
    <row r="26975" spans="7:7" x14ac:dyDescent="0.2">
      <c r="G26975" s="12"/>
    </row>
    <row r="26976" spans="7:7" x14ac:dyDescent="0.2">
      <c r="G26976" s="12"/>
    </row>
    <row r="26977" spans="7:7" x14ac:dyDescent="0.2">
      <c r="G26977" s="12"/>
    </row>
    <row r="26978" spans="7:7" x14ac:dyDescent="0.2">
      <c r="G26978" s="12"/>
    </row>
    <row r="26979" spans="7:7" x14ac:dyDescent="0.2">
      <c r="G26979" s="12"/>
    </row>
    <row r="26980" spans="7:7" x14ac:dyDescent="0.2">
      <c r="G26980" s="12"/>
    </row>
    <row r="26981" spans="7:7" x14ac:dyDescent="0.2">
      <c r="G26981" s="12"/>
    </row>
    <row r="26982" spans="7:7" x14ac:dyDescent="0.2">
      <c r="G26982" s="12"/>
    </row>
    <row r="26983" spans="7:7" x14ac:dyDescent="0.2">
      <c r="G26983" s="12"/>
    </row>
    <row r="26984" spans="7:7" x14ac:dyDescent="0.2">
      <c r="G26984" s="12"/>
    </row>
    <row r="26985" spans="7:7" x14ac:dyDescent="0.2">
      <c r="G26985" s="12"/>
    </row>
    <row r="26986" spans="7:7" x14ac:dyDescent="0.2">
      <c r="G26986" s="12"/>
    </row>
    <row r="26987" spans="7:7" x14ac:dyDescent="0.2">
      <c r="G26987" s="12"/>
    </row>
    <row r="26988" spans="7:7" x14ac:dyDescent="0.2">
      <c r="G26988" s="12"/>
    </row>
    <row r="26989" spans="7:7" x14ac:dyDescent="0.2">
      <c r="G26989" s="12"/>
    </row>
    <row r="26990" spans="7:7" x14ac:dyDescent="0.2">
      <c r="G26990" s="12"/>
    </row>
    <row r="26991" spans="7:7" x14ac:dyDescent="0.2">
      <c r="G26991" s="12"/>
    </row>
    <row r="26992" spans="7:7" x14ac:dyDescent="0.2">
      <c r="G26992" s="12"/>
    </row>
    <row r="26993" spans="7:7" x14ac:dyDescent="0.2">
      <c r="G26993" s="12"/>
    </row>
    <row r="26994" spans="7:7" x14ac:dyDescent="0.2">
      <c r="G26994" s="12"/>
    </row>
    <row r="26995" spans="7:7" x14ac:dyDescent="0.2">
      <c r="G26995" s="12"/>
    </row>
    <row r="26996" spans="7:7" x14ac:dyDescent="0.2">
      <c r="G26996" s="12"/>
    </row>
    <row r="26997" spans="7:7" x14ac:dyDescent="0.2">
      <c r="G26997" s="12"/>
    </row>
    <row r="26998" spans="7:7" x14ac:dyDescent="0.2">
      <c r="G26998" s="12"/>
    </row>
    <row r="26999" spans="7:7" x14ac:dyDescent="0.2">
      <c r="G26999" s="12"/>
    </row>
    <row r="27000" spans="7:7" x14ac:dyDescent="0.2">
      <c r="G27000" s="12"/>
    </row>
    <row r="27001" spans="7:7" x14ac:dyDescent="0.2">
      <c r="G27001" s="12"/>
    </row>
    <row r="27002" spans="7:7" x14ac:dyDescent="0.2">
      <c r="G27002" s="12"/>
    </row>
    <row r="27003" spans="7:7" x14ac:dyDescent="0.2">
      <c r="G27003" s="12"/>
    </row>
    <row r="27004" spans="7:7" x14ac:dyDescent="0.2">
      <c r="G27004" s="12"/>
    </row>
    <row r="27005" spans="7:7" x14ac:dyDescent="0.2">
      <c r="G27005" s="12"/>
    </row>
    <row r="27006" spans="7:7" x14ac:dyDescent="0.2">
      <c r="G27006" s="12"/>
    </row>
    <row r="27007" spans="7:7" x14ac:dyDescent="0.2">
      <c r="G27007" s="12"/>
    </row>
    <row r="27008" spans="7:7" x14ac:dyDescent="0.2">
      <c r="G27008" s="12"/>
    </row>
    <row r="27009" spans="7:7" x14ac:dyDescent="0.2">
      <c r="G27009" s="12"/>
    </row>
    <row r="27010" spans="7:7" x14ac:dyDescent="0.2">
      <c r="G27010" s="12"/>
    </row>
    <row r="27011" spans="7:7" x14ac:dyDescent="0.2">
      <c r="G27011" s="12"/>
    </row>
    <row r="27012" spans="7:7" x14ac:dyDescent="0.2">
      <c r="G27012" s="12"/>
    </row>
    <row r="27013" spans="7:7" x14ac:dyDescent="0.2">
      <c r="G27013" s="12"/>
    </row>
    <row r="27014" spans="7:7" x14ac:dyDescent="0.2">
      <c r="G27014" s="12"/>
    </row>
    <row r="27015" spans="7:7" x14ac:dyDescent="0.2">
      <c r="G27015" s="12"/>
    </row>
    <row r="27016" spans="7:7" x14ac:dyDescent="0.2">
      <c r="G27016" s="12"/>
    </row>
    <row r="27017" spans="7:7" x14ac:dyDescent="0.2">
      <c r="G27017" s="12"/>
    </row>
    <row r="27018" spans="7:7" x14ac:dyDescent="0.2">
      <c r="G27018" s="12"/>
    </row>
    <row r="27019" spans="7:7" x14ac:dyDescent="0.2">
      <c r="G27019" s="12"/>
    </row>
    <row r="27020" spans="7:7" x14ac:dyDescent="0.2">
      <c r="G27020" s="12"/>
    </row>
    <row r="27021" spans="7:7" x14ac:dyDescent="0.2">
      <c r="G27021" s="12"/>
    </row>
    <row r="27022" spans="7:7" x14ac:dyDescent="0.2">
      <c r="G27022" s="12"/>
    </row>
    <row r="27023" spans="7:7" x14ac:dyDescent="0.2">
      <c r="G27023" s="12"/>
    </row>
    <row r="27024" spans="7:7" x14ac:dyDescent="0.2">
      <c r="G27024" s="12"/>
    </row>
    <row r="27025" spans="7:7" x14ac:dyDescent="0.2">
      <c r="G27025" s="12"/>
    </row>
    <row r="27026" spans="7:7" x14ac:dyDescent="0.2">
      <c r="G27026" s="12"/>
    </row>
    <row r="27027" spans="7:7" x14ac:dyDescent="0.2">
      <c r="G27027" s="12"/>
    </row>
    <row r="27028" spans="7:7" x14ac:dyDescent="0.2">
      <c r="G27028" s="12"/>
    </row>
    <row r="27029" spans="7:7" x14ac:dyDescent="0.2">
      <c r="G27029" s="12"/>
    </row>
    <row r="27030" spans="7:7" x14ac:dyDescent="0.2">
      <c r="G27030" s="12"/>
    </row>
    <row r="27031" spans="7:7" x14ac:dyDescent="0.2">
      <c r="G27031" s="12"/>
    </row>
    <row r="27032" spans="7:7" x14ac:dyDescent="0.2">
      <c r="G27032" s="12"/>
    </row>
    <row r="27033" spans="7:7" x14ac:dyDescent="0.2">
      <c r="G27033" s="12"/>
    </row>
    <row r="27034" spans="7:7" x14ac:dyDescent="0.2">
      <c r="G27034" s="12"/>
    </row>
    <row r="27035" spans="7:7" x14ac:dyDescent="0.2">
      <c r="G27035" s="12"/>
    </row>
    <row r="27036" spans="7:7" x14ac:dyDescent="0.2">
      <c r="G27036" s="12"/>
    </row>
    <row r="27037" spans="7:7" x14ac:dyDescent="0.2">
      <c r="G27037" s="12"/>
    </row>
    <row r="27038" spans="7:7" x14ac:dyDescent="0.2">
      <c r="G27038" s="12"/>
    </row>
    <row r="27039" spans="7:7" x14ac:dyDescent="0.2">
      <c r="G27039" s="12"/>
    </row>
    <row r="27040" spans="7:7" x14ac:dyDescent="0.2">
      <c r="G27040" s="12"/>
    </row>
    <row r="27041" spans="7:7" x14ac:dyDescent="0.2">
      <c r="G27041" s="12"/>
    </row>
    <row r="27042" spans="7:7" x14ac:dyDescent="0.2">
      <c r="G27042" s="12"/>
    </row>
    <row r="27043" spans="7:7" x14ac:dyDescent="0.2">
      <c r="G27043" s="12"/>
    </row>
    <row r="27044" spans="7:7" x14ac:dyDescent="0.2">
      <c r="G27044" s="12"/>
    </row>
    <row r="27045" spans="7:7" x14ac:dyDescent="0.2">
      <c r="G27045" s="12"/>
    </row>
    <row r="27046" spans="7:7" x14ac:dyDescent="0.2">
      <c r="G27046" s="12"/>
    </row>
    <row r="27047" spans="7:7" x14ac:dyDescent="0.2">
      <c r="G27047" s="12"/>
    </row>
    <row r="27048" spans="7:7" x14ac:dyDescent="0.2">
      <c r="G27048" s="12"/>
    </row>
    <row r="27049" spans="7:7" x14ac:dyDescent="0.2">
      <c r="G27049" s="12"/>
    </row>
    <row r="27050" spans="7:7" x14ac:dyDescent="0.2">
      <c r="G27050" s="12"/>
    </row>
    <row r="27051" spans="7:7" x14ac:dyDescent="0.2">
      <c r="G27051" s="12"/>
    </row>
    <row r="27052" spans="7:7" x14ac:dyDescent="0.2">
      <c r="G27052" s="12"/>
    </row>
    <row r="27053" spans="7:7" x14ac:dyDescent="0.2">
      <c r="G27053" s="12"/>
    </row>
    <row r="27054" spans="7:7" x14ac:dyDescent="0.2">
      <c r="G27054" s="12"/>
    </row>
    <row r="27055" spans="7:7" x14ac:dyDescent="0.2">
      <c r="G27055" s="12"/>
    </row>
    <row r="27056" spans="7:7" x14ac:dyDescent="0.2">
      <c r="G27056" s="12"/>
    </row>
    <row r="27057" spans="7:7" x14ac:dyDescent="0.2">
      <c r="G27057" s="12"/>
    </row>
    <row r="27058" spans="7:7" x14ac:dyDescent="0.2">
      <c r="G27058" s="12"/>
    </row>
    <row r="27059" spans="7:7" x14ac:dyDescent="0.2">
      <c r="G27059" s="12"/>
    </row>
    <row r="27060" spans="7:7" x14ac:dyDescent="0.2">
      <c r="G27060" s="12"/>
    </row>
    <row r="27061" spans="7:7" x14ac:dyDescent="0.2">
      <c r="G27061" s="12"/>
    </row>
    <row r="27062" spans="7:7" x14ac:dyDescent="0.2">
      <c r="G27062" s="12"/>
    </row>
    <row r="27063" spans="7:7" x14ac:dyDescent="0.2">
      <c r="G27063" s="12"/>
    </row>
    <row r="27064" spans="7:7" x14ac:dyDescent="0.2">
      <c r="G27064" s="12"/>
    </row>
    <row r="27065" spans="7:7" x14ac:dyDescent="0.2">
      <c r="G27065" s="12"/>
    </row>
    <row r="27066" spans="7:7" x14ac:dyDescent="0.2">
      <c r="G27066" s="12"/>
    </row>
    <row r="27067" spans="7:7" x14ac:dyDescent="0.2">
      <c r="G27067" s="12"/>
    </row>
    <row r="27068" spans="7:7" x14ac:dyDescent="0.2">
      <c r="G27068" s="12"/>
    </row>
    <row r="27069" spans="7:7" x14ac:dyDescent="0.2">
      <c r="G27069" s="12"/>
    </row>
    <row r="27070" spans="7:7" x14ac:dyDescent="0.2">
      <c r="G27070" s="12"/>
    </row>
    <row r="27071" spans="7:7" x14ac:dyDescent="0.2">
      <c r="G27071" s="12"/>
    </row>
    <row r="27072" spans="7:7" x14ac:dyDescent="0.2">
      <c r="G27072" s="12"/>
    </row>
    <row r="27073" spans="7:7" x14ac:dyDescent="0.2">
      <c r="G27073" s="12"/>
    </row>
    <row r="27074" spans="7:7" x14ac:dyDescent="0.2">
      <c r="G27074" s="12"/>
    </row>
    <row r="27075" spans="7:7" x14ac:dyDescent="0.2">
      <c r="G27075" s="12"/>
    </row>
    <row r="27076" spans="7:7" x14ac:dyDescent="0.2">
      <c r="G27076" s="12"/>
    </row>
    <row r="27077" spans="7:7" x14ac:dyDescent="0.2">
      <c r="G27077" s="12"/>
    </row>
    <row r="27078" spans="7:7" x14ac:dyDescent="0.2">
      <c r="G27078" s="12"/>
    </row>
    <row r="27079" spans="7:7" x14ac:dyDescent="0.2">
      <c r="G27079" s="12"/>
    </row>
    <row r="27080" spans="7:7" x14ac:dyDescent="0.2">
      <c r="G27080" s="12"/>
    </row>
    <row r="27081" spans="7:7" x14ac:dyDescent="0.2">
      <c r="G27081" s="12"/>
    </row>
    <row r="27082" spans="7:7" x14ac:dyDescent="0.2">
      <c r="G27082" s="12"/>
    </row>
    <row r="27083" spans="7:7" x14ac:dyDescent="0.2">
      <c r="G27083" s="12"/>
    </row>
    <row r="27084" spans="7:7" x14ac:dyDescent="0.2">
      <c r="G27084" s="12"/>
    </row>
    <row r="27085" spans="7:7" x14ac:dyDescent="0.2">
      <c r="G27085" s="12"/>
    </row>
    <row r="27086" spans="7:7" x14ac:dyDescent="0.2">
      <c r="G27086" s="12"/>
    </row>
    <row r="27087" spans="7:7" x14ac:dyDescent="0.2">
      <c r="G27087" s="12"/>
    </row>
    <row r="27088" spans="7:7" x14ac:dyDescent="0.2">
      <c r="G27088" s="12"/>
    </row>
    <row r="27089" spans="7:7" x14ac:dyDescent="0.2">
      <c r="G27089" s="12"/>
    </row>
    <row r="27090" spans="7:7" x14ac:dyDescent="0.2">
      <c r="G27090" s="12"/>
    </row>
    <row r="27091" spans="7:7" x14ac:dyDescent="0.2">
      <c r="G27091" s="12"/>
    </row>
    <row r="27092" spans="7:7" x14ac:dyDescent="0.2">
      <c r="G27092" s="12"/>
    </row>
    <row r="27093" spans="7:7" x14ac:dyDescent="0.2">
      <c r="G27093" s="12"/>
    </row>
    <row r="27094" spans="7:7" x14ac:dyDescent="0.2">
      <c r="G27094" s="12"/>
    </row>
    <row r="27095" spans="7:7" x14ac:dyDescent="0.2">
      <c r="G27095" s="12"/>
    </row>
    <row r="27096" spans="7:7" x14ac:dyDescent="0.2">
      <c r="G27096" s="12"/>
    </row>
    <row r="27097" spans="7:7" x14ac:dyDescent="0.2">
      <c r="G27097" s="12"/>
    </row>
    <row r="27098" spans="7:7" x14ac:dyDescent="0.2">
      <c r="G27098" s="12"/>
    </row>
    <row r="27099" spans="7:7" x14ac:dyDescent="0.2">
      <c r="G27099" s="12"/>
    </row>
    <row r="27100" spans="7:7" x14ac:dyDescent="0.2">
      <c r="G27100" s="12"/>
    </row>
    <row r="27101" spans="7:7" x14ac:dyDescent="0.2">
      <c r="G27101" s="12"/>
    </row>
    <row r="27102" spans="7:7" x14ac:dyDescent="0.2">
      <c r="G27102" s="12"/>
    </row>
    <row r="27103" spans="7:7" x14ac:dyDescent="0.2">
      <c r="G27103" s="12"/>
    </row>
    <row r="27104" spans="7:7" x14ac:dyDescent="0.2">
      <c r="G27104" s="12"/>
    </row>
    <row r="27105" spans="7:7" x14ac:dyDescent="0.2">
      <c r="G27105" s="12"/>
    </row>
    <row r="27106" spans="7:7" x14ac:dyDescent="0.2">
      <c r="G27106" s="12"/>
    </row>
    <row r="27107" spans="7:7" x14ac:dyDescent="0.2">
      <c r="G27107" s="12"/>
    </row>
    <row r="27108" spans="7:7" x14ac:dyDescent="0.2">
      <c r="G27108" s="12"/>
    </row>
    <row r="27109" spans="7:7" x14ac:dyDescent="0.2">
      <c r="G27109" s="12"/>
    </row>
    <row r="27110" spans="7:7" x14ac:dyDescent="0.2">
      <c r="G27110" s="12"/>
    </row>
    <row r="27111" spans="7:7" x14ac:dyDescent="0.2">
      <c r="G27111" s="12"/>
    </row>
    <row r="27112" spans="7:7" x14ac:dyDescent="0.2">
      <c r="G27112" s="12"/>
    </row>
    <row r="27113" spans="7:7" x14ac:dyDescent="0.2">
      <c r="G27113" s="12"/>
    </row>
    <row r="27114" spans="7:7" x14ac:dyDescent="0.2">
      <c r="G27114" s="12"/>
    </row>
    <row r="27115" spans="7:7" x14ac:dyDescent="0.2">
      <c r="G27115" s="12"/>
    </row>
    <row r="27116" spans="7:7" x14ac:dyDescent="0.2">
      <c r="G27116" s="12"/>
    </row>
    <row r="27117" spans="7:7" x14ac:dyDescent="0.2">
      <c r="G27117" s="12"/>
    </row>
    <row r="27118" spans="7:7" x14ac:dyDescent="0.2">
      <c r="G27118" s="12"/>
    </row>
    <row r="27119" spans="7:7" x14ac:dyDescent="0.2">
      <c r="G27119" s="12"/>
    </row>
    <row r="27120" spans="7:7" x14ac:dyDescent="0.2">
      <c r="G27120" s="12"/>
    </row>
    <row r="27121" spans="7:7" x14ac:dyDescent="0.2">
      <c r="G27121" s="12"/>
    </row>
    <row r="27122" spans="7:7" x14ac:dyDescent="0.2">
      <c r="G27122" s="12"/>
    </row>
    <row r="27123" spans="7:7" x14ac:dyDescent="0.2">
      <c r="G27123" s="12"/>
    </row>
    <row r="27124" spans="7:7" x14ac:dyDescent="0.2">
      <c r="G27124" s="12"/>
    </row>
    <row r="27125" spans="7:7" x14ac:dyDescent="0.2">
      <c r="G27125" s="12"/>
    </row>
    <row r="27126" spans="7:7" x14ac:dyDescent="0.2">
      <c r="G27126" s="12"/>
    </row>
    <row r="27127" spans="7:7" x14ac:dyDescent="0.2">
      <c r="G27127" s="12"/>
    </row>
    <row r="27128" spans="7:7" x14ac:dyDescent="0.2">
      <c r="G27128" s="12"/>
    </row>
    <row r="27129" spans="7:7" x14ac:dyDescent="0.2">
      <c r="G27129" s="12"/>
    </row>
    <row r="27130" spans="7:7" x14ac:dyDescent="0.2">
      <c r="G27130" s="12"/>
    </row>
    <row r="27131" spans="7:7" x14ac:dyDescent="0.2">
      <c r="G27131" s="12"/>
    </row>
    <row r="27132" spans="7:7" x14ac:dyDescent="0.2">
      <c r="G27132" s="12"/>
    </row>
    <row r="27133" spans="7:7" x14ac:dyDescent="0.2">
      <c r="G27133" s="12"/>
    </row>
    <row r="27134" spans="7:7" x14ac:dyDescent="0.2">
      <c r="G27134" s="12"/>
    </row>
    <row r="27135" spans="7:7" x14ac:dyDescent="0.2">
      <c r="G27135" s="12"/>
    </row>
    <row r="27136" spans="7:7" x14ac:dyDescent="0.2">
      <c r="G27136" s="12"/>
    </row>
    <row r="27137" spans="7:7" x14ac:dyDescent="0.2">
      <c r="G27137" s="12"/>
    </row>
    <row r="27138" spans="7:7" x14ac:dyDescent="0.2">
      <c r="G27138" s="12"/>
    </row>
    <row r="27139" spans="7:7" x14ac:dyDescent="0.2">
      <c r="G27139" s="12"/>
    </row>
    <row r="27140" spans="7:7" x14ac:dyDescent="0.2">
      <c r="G27140" s="12"/>
    </row>
    <row r="27141" spans="7:7" x14ac:dyDescent="0.2">
      <c r="G27141" s="12"/>
    </row>
    <row r="27142" spans="7:7" x14ac:dyDescent="0.2">
      <c r="G27142" s="12"/>
    </row>
    <row r="27143" spans="7:7" x14ac:dyDescent="0.2">
      <c r="G27143" s="12"/>
    </row>
    <row r="27144" spans="7:7" x14ac:dyDescent="0.2">
      <c r="G27144" s="12"/>
    </row>
    <row r="27145" spans="7:7" x14ac:dyDescent="0.2">
      <c r="G27145" s="12"/>
    </row>
    <row r="27146" spans="7:7" x14ac:dyDescent="0.2">
      <c r="G27146" s="12"/>
    </row>
    <row r="27147" spans="7:7" x14ac:dyDescent="0.2">
      <c r="G27147" s="12"/>
    </row>
    <row r="27148" spans="7:7" x14ac:dyDescent="0.2">
      <c r="G27148" s="12"/>
    </row>
    <row r="27149" spans="7:7" x14ac:dyDescent="0.2">
      <c r="G27149" s="12"/>
    </row>
    <row r="27150" spans="7:7" x14ac:dyDescent="0.2">
      <c r="G27150" s="12"/>
    </row>
    <row r="27151" spans="7:7" x14ac:dyDescent="0.2">
      <c r="G27151" s="12"/>
    </row>
    <row r="27152" spans="7:7" x14ac:dyDescent="0.2">
      <c r="G27152" s="12"/>
    </row>
    <row r="27153" spans="7:7" x14ac:dyDescent="0.2">
      <c r="G27153" s="12"/>
    </row>
    <row r="27154" spans="7:7" x14ac:dyDescent="0.2">
      <c r="G27154" s="12"/>
    </row>
    <row r="27155" spans="7:7" x14ac:dyDescent="0.2">
      <c r="G27155" s="12"/>
    </row>
    <row r="27156" spans="7:7" x14ac:dyDescent="0.2">
      <c r="G27156" s="12"/>
    </row>
    <row r="27157" spans="7:7" x14ac:dyDescent="0.2">
      <c r="G27157" s="12"/>
    </row>
    <row r="27158" spans="7:7" x14ac:dyDescent="0.2">
      <c r="G27158" s="12"/>
    </row>
    <row r="27159" spans="7:7" x14ac:dyDescent="0.2">
      <c r="G27159" s="12"/>
    </row>
    <row r="27160" spans="7:7" x14ac:dyDescent="0.2">
      <c r="G27160" s="12"/>
    </row>
    <row r="27161" spans="7:7" x14ac:dyDescent="0.2">
      <c r="G27161" s="12"/>
    </row>
    <row r="27162" spans="7:7" x14ac:dyDescent="0.2">
      <c r="G27162" s="12"/>
    </row>
    <row r="27163" spans="7:7" x14ac:dyDescent="0.2">
      <c r="G27163" s="12"/>
    </row>
    <row r="27164" spans="7:7" x14ac:dyDescent="0.2">
      <c r="G27164" s="12"/>
    </row>
    <row r="27165" spans="7:7" x14ac:dyDescent="0.2">
      <c r="G27165" s="12"/>
    </row>
    <row r="27166" spans="7:7" x14ac:dyDescent="0.2">
      <c r="G27166" s="12"/>
    </row>
    <row r="27167" spans="7:7" x14ac:dyDescent="0.2">
      <c r="G27167" s="12"/>
    </row>
    <row r="27168" spans="7:7" x14ac:dyDescent="0.2">
      <c r="G27168" s="12"/>
    </row>
    <row r="27169" spans="7:7" x14ac:dyDescent="0.2">
      <c r="G27169" s="12"/>
    </row>
    <row r="27170" spans="7:7" x14ac:dyDescent="0.2">
      <c r="G27170" s="12"/>
    </row>
    <row r="27171" spans="7:7" x14ac:dyDescent="0.2">
      <c r="G27171" s="12"/>
    </row>
    <row r="27172" spans="7:7" x14ac:dyDescent="0.2">
      <c r="G27172" s="12"/>
    </row>
    <row r="27173" spans="7:7" x14ac:dyDescent="0.2">
      <c r="G27173" s="12"/>
    </row>
    <row r="27174" spans="7:7" x14ac:dyDescent="0.2">
      <c r="G27174" s="12"/>
    </row>
    <row r="27175" spans="7:7" x14ac:dyDescent="0.2">
      <c r="G27175" s="12"/>
    </row>
    <row r="27176" spans="7:7" x14ac:dyDescent="0.2">
      <c r="G27176" s="12"/>
    </row>
    <row r="27177" spans="7:7" x14ac:dyDescent="0.2">
      <c r="G27177" s="12"/>
    </row>
    <row r="27178" spans="7:7" x14ac:dyDescent="0.2">
      <c r="G27178" s="12"/>
    </row>
    <row r="27179" spans="7:7" x14ac:dyDescent="0.2">
      <c r="G27179" s="12"/>
    </row>
    <row r="27180" spans="7:7" x14ac:dyDescent="0.2">
      <c r="G27180" s="12"/>
    </row>
    <row r="27181" spans="7:7" x14ac:dyDescent="0.2">
      <c r="G27181" s="12"/>
    </row>
    <row r="27182" spans="7:7" x14ac:dyDescent="0.2">
      <c r="G27182" s="12"/>
    </row>
    <row r="27183" spans="7:7" x14ac:dyDescent="0.2">
      <c r="G27183" s="12"/>
    </row>
    <row r="27184" spans="7:7" x14ac:dyDescent="0.2">
      <c r="G27184" s="12"/>
    </row>
    <row r="27185" spans="7:7" x14ac:dyDescent="0.2">
      <c r="G27185" s="12"/>
    </row>
    <row r="27186" spans="7:7" x14ac:dyDescent="0.2">
      <c r="G27186" s="12"/>
    </row>
    <row r="27187" spans="7:7" x14ac:dyDescent="0.2">
      <c r="G27187" s="12"/>
    </row>
    <row r="27188" spans="7:7" x14ac:dyDescent="0.2">
      <c r="G27188" s="12"/>
    </row>
    <row r="27189" spans="7:7" x14ac:dyDescent="0.2">
      <c r="G27189" s="12"/>
    </row>
    <row r="27190" spans="7:7" x14ac:dyDescent="0.2">
      <c r="G27190" s="12"/>
    </row>
    <row r="27191" spans="7:7" x14ac:dyDescent="0.2">
      <c r="G27191" s="12"/>
    </row>
    <row r="27192" spans="7:7" x14ac:dyDescent="0.2">
      <c r="G27192" s="12"/>
    </row>
    <row r="27193" spans="7:7" x14ac:dyDescent="0.2">
      <c r="G27193" s="12"/>
    </row>
    <row r="27194" spans="7:7" x14ac:dyDescent="0.2">
      <c r="G27194" s="12"/>
    </row>
    <row r="27195" spans="7:7" x14ac:dyDescent="0.2">
      <c r="G27195" s="12"/>
    </row>
    <row r="27196" spans="7:7" x14ac:dyDescent="0.2">
      <c r="G27196" s="12"/>
    </row>
    <row r="27197" spans="7:7" x14ac:dyDescent="0.2">
      <c r="G27197" s="12"/>
    </row>
    <row r="27198" spans="7:7" x14ac:dyDescent="0.2">
      <c r="G27198" s="12"/>
    </row>
    <row r="27199" spans="7:7" x14ac:dyDescent="0.2">
      <c r="G27199" s="12"/>
    </row>
    <row r="27200" spans="7:7" x14ac:dyDescent="0.2">
      <c r="G27200" s="12"/>
    </row>
    <row r="27201" spans="7:7" x14ac:dyDescent="0.2">
      <c r="G27201" s="12"/>
    </row>
    <row r="27202" spans="7:7" x14ac:dyDescent="0.2">
      <c r="G27202" s="12"/>
    </row>
    <row r="27203" spans="7:7" x14ac:dyDescent="0.2">
      <c r="G27203" s="12"/>
    </row>
    <row r="27204" spans="7:7" x14ac:dyDescent="0.2">
      <c r="G27204" s="12"/>
    </row>
    <row r="27205" spans="7:7" x14ac:dyDescent="0.2">
      <c r="G27205" s="12"/>
    </row>
    <row r="27206" spans="7:7" x14ac:dyDescent="0.2">
      <c r="G27206" s="12"/>
    </row>
    <row r="27207" spans="7:7" x14ac:dyDescent="0.2">
      <c r="G27207" s="12"/>
    </row>
    <row r="27208" spans="7:7" x14ac:dyDescent="0.2">
      <c r="G27208" s="12"/>
    </row>
    <row r="27209" spans="7:7" x14ac:dyDescent="0.2">
      <c r="G27209" s="12"/>
    </row>
    <row r="27210" spans="7:7" x14ac:dyDescent="0.2">
      <c r="G27210" s="12"/>
    </row>
    <row r="27211" spans="7:7" x14ac:dyDescent="0.2">
      <c r="G27211" s="12"/>
    </row>
    <row r="27212" spans="7:7" x14ac:dyDescent="0.2">
      <c r="G27212" s="12"/>
    </row>
    <row r="27213" spans="7:7" x14ac:dyDescent="0.2">
      <c r="G27213" s="12"/>
    </row>
    <row r="27214" spans="7:7" x14ac:dyDescent="0.2">
      <c r="G27214" s="12"/>
    </row>
    <row r="27215" spans="7:7" x14ac:dyDescent="0.2">
      <c r="G27215" s="12"/>
    </row>
    <row r="27216" spans="7:7" x14ac:dyDescent="0.2">
      <c r="G27216" s="12"/>
    </row>
    <row r="27217" spans="7:7" x14ac:dyDescent="0.2">
      <c r="G27217" s="12"/>
    </row>
    <row r="27218" spans="7:7" x14ac:dyDescent="0.2">
      <c r="G27218" s="12"/>
    </row>
    <row r="27219" spans="7:7" x14ac:dyDescent="0.2">
      <c r="G27219" s="12"/>
    </row>
    <row r="27220" spans="7:7" x14ac:dyDescent="0.2">
      <c r="G27220" s="12"/>
    </row>
    <row r="27221" spans="7:7" x14ac:dyDescent="0.2">
      <c r="G27221" s="12"/>
    </row>
    <row r="27222" spans="7:7" x14ac:dyDescent="0.2">
      <c r="G27222" s="12"/>
    </row>
    <row r="27223" spans="7:7" x14ac:dyDescent="0.2">
      <c r="G27223" s="12"/>
    </row>
    <row r="27224" spans="7:7" x14ac:dyDescent="0.2">
      <c r="G27224" s="12"/>
    </row>
    <row r="27225" spans="7:7" x14ac:dyDescent="0.2">
      <c r="G27225" s="12"/>
    </row>
    <row r="27226" spans="7:7" x14ac:dyDescent="0.2">
      <c r="G27226" s="12"/>
    </row>
    <row r="27227" spans="7:7" x14ac:dyDescent="0.2">
      <c r="G27227" s="12"/>
    </row>
    <row r="27228" spans="7:7" x14ac:dyDescent="0.2">
      <c r="G27228" s="12"/>
    </row>
    <row r="27229" spans="7:7" x14ac:dyDescent="0.2">
      <c r="G27229" s="12"/>
    </row>
    <row r="27230" spans="7:7" x14ac:dyDescent="0.2">
      <c r="G27230" s="12"/>
    </row>
    <row r="27231" spans="7:7" x14ac:dyDescent="0.2">
      <c r="G27231" s="12"/>
    </row>
    <row r="27232" spans="7:7" x14ac:dyDescent="0.2">
      <c r="G27232" s="12"/>
    </row>
    <row r="27233" spans="7:7" x14ac:dyDescent="0.2">
      <c r="G27233" s="12"/>
    </row>
    <row r="27234" spans="7:7" x14ac:dyDescent="0.2">
      <c r="G27234" s="12"/>
    </row>
    <row r="27235" spans="7:7" x14ac:dyDescent="0.2">
      <c r="G27235" s="12"/>
    </row>
    <row r="27236" spans="7:7" x14ac:dyDescent="0.2">
      <c r="G27236" s="12"/>
    </row>
    <row r="27237" spans="7:7" x14ac:dyDescent="0.2">
      <c r="G27237" s="12"/>
    </row>
    <row r="27238" spans="7:7" x14ac:dyDescent="0.2">
      <c r="G27238" s="12"/>
    </row>
    <row r="27239" spans="7:7" x14ac:dyDescent="0.2">
      <c r="G27239" s="12"/>
    </row>
    <row r="27240" spans="7:7" x14ac:dyDescent="0.2">
      <c r="G27240" s="12"/>
    </row>
    <row r="27241" spans="7:7" x14ac:dyDescent="0.2">
      <c r="G27241" s="12"/>
    </row>
    <row r="27242" spans="7:7" x14ac:dyDescent="0.2">
      <c r="G27242" s="12"/>
    </row>
    <row r="27243" spans="7:7" x14ac:dyDescent="0.2">
      <c r="G27243" s="12"/>
    </row>
    <row r="27244" spans="7:7" x14ac:dyDescent="0.2">
      <c r="G27244" s="12"/>
    </row>
    <row r="27245" spans="7:7" x14ac:dyDescent="0.2">
      <c r="G27245" s="12"/>
    </row>
    <row r="27246" spans="7:7" x14ac:dyDescent="0.2">
      <c r="G27246" s="12"/>
    </row>
    <row r="27247" spans="7:7" x14ac:dyDescent="0.2">
      <c r="G27247" s="12"/>
    </row>
    <row r="27248" spans="7:7" x14ac:dyDescent="0.2">
      <c r="G27248" s="12"/>
    </row>
    <row r="27249" spans="7:7" x14ac:dyDescent="0.2">
      <c r="G27249" s="12"/>
    </row>
    <row r="27250" spans="7:7" x14ac:dyDescent="0.2">
      <c r="G27250" s="12"/>
    </row>
    <row r="27251" spans="7:7" x14ac:dyDescent="0.2">
      <c r="G27251" s="12"/>
    </row>
    <row r="27252" spans="7:7" x14ac:dyDescent="0.2">
      <c r="G27252" s="12"/>
    </row>
    <row r="27253" spans="7:7" x14ac:dyDescent="0.2">
      <c r="G27253" s="12"/>
    </row>
    <row r="27254" spans="7:7" x14ac:dyDescent="0.2">
      <c r="G27254" s="12"/>
    </row>
    <row r="27255" spans="7:7" x14ac:dyDescent="0.2">
      <c r="G27255" s="12"/>
    </row>
    <row r="27256" spans="7:7" x14ac:dyDescent="0.2">
      <c r="G27256" s="12"/>
    </row>
    <row r="27257" spans="7:7" x14ac:dyDescent="0.2">
      <c r="G27257" s="12"/>
    </row>
    <row r="27258" spans="7:7" x14ac:dyDescent="0.2">
      <c r="G27258" s="12"/>
    </row>
    <row r="27259" spans="7:7" x14ac:dyDescent="0.2">
      <c r="G27259" s="12"/>
    </row>
    <row r="27260" spans="7:7" x14ac:dyDescent="0.2">
      <c r="G27260" s="12"/>
    </row>
    <row r="27261" spans="7:7" x14ac:dyDescent="0.2">
      <c r="G27261" s="12"/>
    </row>
    <row r="27262" spans="7:7" x14ac:dyDescent="0.2">
      <c r="G27262" s="12"/>
    </row>
    <row r="27263" spans="7:7" x14ac:dyDescent="0.2">
      <c r="G27263" s="12"/>
    </row>
    <row r="27264" spans="7:7" x14ac:dyDescent="0.2">
      <c r="G27264" s="12"/>
    </row>
    <row r="27265" spans="7:7" x14ac:dyDescent="0.2">
      <c r="G27265" s="12"/>
    </row>
    <row r="27266" spans="7:7" x14ac:dyDescent="0.2">
      <c r="G27266" s="12"/>
    </row>
    <row r="27267" spans="7:7" x14ac:dyDescent="0.2">
      <c r="G27267" s="12"/>
    </row>
    <row r="27268" spans="7:7" x14ac:dyDescent="0.2">
      <c r="G27268" s="12"/>
    </row>
    <row r="27269" spans="7:7" x14ac:dyDescent="0.2">
      <c r="G27269" s="12"/>
    </row>
    <row r="27270" spans="7:7" x14ac:dyDescent="0.2">
      <c r="G27270" s="12"/>
    </row>
    <row r="27271" spans="7:7" x14ac:dyDescent="0.2">
      <c r="G27271" s="12"/>
    </row>
    <row r="27272" spans="7:7" x14ac:dyDescent="0.2">
      <c r="G27272" s="12"/>
    </row>
    <row r="27273" spans="7:7" x14ac:dyDescent="0.2">
      <c r="G27273" s="12"/>
    </row>
    <row r="27274" spans="7:7" x14ac:dyDescent="0.2">
      <c r="G27274" s="12"/>
    </row>
    <row r="27275" spans="7:7" x14ac:dyDescent="0.2">
      <c r="G27275" s="12"/>
    </row>
    <row r="27276" spans="7:7" x14ac:dyDescent="0.2">
      <c r="G27276" s="12"/>
    </row>
    <row r="27277" spans="7:7" x14ac:dyDescent="0.2">
      <c r="G27277" s="12"/>
    </row>
    <row r="27278" spans="7:7" x14ac:dyDescent="0.2">
      <c r="G27278" s="12"/>
    </row>
    <row r="27279" spans="7:7" x14ac:dyDescent="0.2">
      <c r="G27279" s="12"/>
    </row>
    <row r="27280" spans="7:7" x14ac:dyDescent="0.2">
      <c r="G27280" s="12"/>
    </row>
    <row r="27281" spans="7:7" x14ac:dyDescent="0.2">
      <c r="G27281" s="12"/>
    </row>
    <row r="27282" spans="7:7" x14ac:dyDescent="0.2">
      <c r="G27282" s="12"/>
    </row>
    <row r="27283" spans="7:7" x14ac:dyDescent="0.2">
      <c r="G27283" s="12"/>
    </row>
    <row r="27284" spans="7:7" x14ac:dyDescent="0.2">
      <c r="G27284" s="12"/>
    </row>
    <row r="27285" spans="7:7" x14ac:dyDescent="0.2">
      <c r="G27285" s="12"/>
    </row>
    <row r="27286" spans="7:7" x14ac:dyDescent="0.2">
      <c r="G27286" s="12"/>
    </row>
    <row r="27287" spans="7:7" x14ac:dyDescent="0.2">
      <c r="G27287" s="12"/>
    </row>
    <row r="27288" spans="7:7" x14ac:dyDescent="0.2">
      <c r="G27288" s="12"/>
    </row>
    <row r="27289" spans="7:7" x14ac:dyDescent="0.2">
      <c r="G27289" s="12"/>
    </row>
    <row r="27290" spans="7:7" x14ac:dyDescent="0.2">
      <c r="G27290" s="12"/>
    </row>
    <row r="27291" spans="7:7" x14ac:dyDescent="0.2">
      <c r="G27291" s="12"/>
    </row>
    <row r="27292" spans="7:7" x14ac:dyDescent="0.2">
      <c r="G27292" s="12"/>
    </row>
    <row r="27293" spans="7:7" x14ac:dyDescent="0.2">
      <c r="G27293" s="12"/>
    </row>
    <row r="27294" spans="7:7" x14ac:dyDescent="0.2">
      <c r="G27294" s="12"/>
    </row>
    <row r="27295" spans="7:7" x14ac:dyDescent="0.2">
      <c r="G27295" s="12"/>
    </row>
    <row r="27296" spans="7:7" x14ac:dyDescent="0.2">
      <c r="G27296" s="12"/>
    </row>
    <row r="27297" spans="7:7" x14ac:dyDescent="0.2">
      <c r="G27297" s="12"/>
    </row>
    <row r="27298" spans="7:7" x14ac:dyDescent="0.2">
      <c r="G27298" s="12"/>
    </row>
    <row r="27299" spans="7:7" x14ac:dyDescent="0.2">
      <c r="G27299" s="12"/>
    </row>
    <row r="27300" spans="7:7" x14ac:dyDescent="0.2">
      <c r="G27300" s="12"/>
    </row>
    <row r="27301" spans="7:7" x14ac:dyDescent="0.2">
      <c r="G27301" s="12"/>
    </row>
    <row r="27302" spans="7:7" x14ac:dyDescent="0.2">
      <c r="G27302" s="12"/>
    </row>
    <row r="27303" spans="7:7" x14ac:dyDescent="0.2">
      <c r="G27303" s="12"/>
    </row>
    <row r="27304" spans="7:7" x14ac:dyDescent="0.2">
      <c r="G27304" s="12"/>
    </row>
    <row r="27305" spans="7:7" x14ac:dyDescent="0.2">
      <c r="G27305" s="12"/>
    </row>
    <row r="27306" spans="7:7" x14ac:dyDescent="0.2">
      <c r="G27306" s="12"/>
    </row>
    <row r="27307" spans="7:7" x14ac:dyDescent="0.2">
      <c r="G27307" s="12"/>
    </row>
    <row r="27308" spans="7:7" x14ac:dyDescent="0.2">
      <c r="G27308" s="12"/>
    </row>
    <row r="27309" spans="7:7" x14ac:dyDescent="0.2">
      <c r="G27309" s="12"/>
    </row>
    <row r="27310" spans="7:7" x14ac:dyDescent="0.2">
      <c r="G27310" s="12"/>
    </row>
    <row r="27311" spans="7:7" x14ac:dyDescent="0.2">
      <c r="G27311" s="12"/>
    </row>
    <row r="27312" spans="7:7" x14ac:dyDescent="0.2">
      <c r="G27312" s="12"/>
    </row>
    <row r="27313" spans="7:7" x14ac:dyDescent="0.2">
      <c r="G27313" s="12"/>
    </row>
    <row r="27314" spans="7:7" x14ac:dyDescent="0.2">
      <c r="G27314" s="12"/>
    </row>
    <row r="27315" spans="7:7" x14ac:dyDescent="0.2">
      <c r="G27315" s="12"/>
    </row>
    <row r="27316" spans="7:7" x14ac:dyDescent="0.2">
      <c r="G27316" s="12"/>
    </row>
    <row r="27317" spans="7:7" x14ac:dyDescent="0.2">
      <c r="G27317" s="12"/>
    </row>
    <row r="27318" spans="7:7" x14ac:dyDescent="0.2">
      <c r="G27318" s="12"/>
    </row>
    <row r="27319" spans="7:7" x14ac:dyDescent="0.2">
      <c r="G27319" s="12"/>
    </row>
    <row r="27320" spans="7:7" x14ac:dyDescent="0.2">
      <c r="G27320" s="12"/>
    </row>
    <row r="27321" spans="7:7" x14ac:dyDescent="0.2">
      <c r="G27321" s="12"/>
    </row>
    <row r="27322" spans="7:7" x14ac:dyDescent="0.2">
      <c r="G27322" s="12"/>
    </row>
    <row r="27323" spans="7:7" x14ac:dyDescent="0.2">
      <c r="G27323" s="12"/>
    </row>
    <row r="27324" spans="7:7" x14ac:dyDescent="0.2">
      <c r="G27324" s="12"/>
    </row>
    <row r="27325" spans="7:7" x14ac:dyDescent="0.2">
      <c r="G27325" s="12"/>
    </row>
    <row r="27326" spans="7:7" x14ac:dyDescent="0.2">
      <c r="G27326" s="12"/>
    </row>
    <row r="27327" spans="7:7" x14ac:dyDescent="0.2">
      <c r="G27327" s="12"/>
    </row>
    <row r="27328" spans="7:7" x14ac:dyDescent="0.2">
      <c r="G27328" s="12"/>
    </row>
    <row r="27329" spans="7:7" x14ac:dyDescent="0.2">
      <c r="G27329" s="12"/>
    </row>
    <row r="27330" spans="7:7" x14ac:dyDescent="0.2">
      <c r="G27330" s="12"/>
    </row>
    <row r="27331" spans="7:7" x14ac:dyDescent="0.2">
      <c r="G27331" s="12"/>
    </row>
    <row r="27332" spans="7:7" x14ac:dyDescent="0.2">
      <c r="G27332" s="12"/>
    </row>
    <row r="27333" spans="7:7" x14ac:dyDescent="0.2">
      <c r="G27333" s="12"/>
    </row>
    <row r="27334" spans="7:7" x14ac:dyDescent="0.2">
      <c r="G27334" s="12"/>
    </row>
    <row r="27335" spans="7:7" x14ac:dyDescent="0.2">
      <c r="G27335" s="12"/>
    </row>
    <row r="27336" spans="7:7" x14ac:dyDescent="0.2">
      <c r="G27336" s="12"/>
    </row>
    <row r="27337" spans="7:7" x14ac:dyDescent="0.2">
      <c r="G27337" s="12"/>
    </row>
    <row r="27338" spans="7:7" x14ac:dyDescent="0.2">
      <c r="G27338" s="12"/>
    </row>
    <row r="27339" spans="7:7" x14ac:dyDescent="0.2">
      <c r="G27339" s="12"/>
    </row>
    <row r="27340" spans="7:7" x14ac:dyDescent="0.2">
      <c r="G27340" s="12"/>
    </row>
    <row r="27341" spans="7:7" x14ac:dyDescent="0.2">
      <c r="G27341" s="12"/>
    </row>
    <row r="27342" spans="7:7" x14ac:dyDescent="0.2">
      <c r="G27342" s="12"/>
    </row>
    <row r="27343" spans="7:7" x14ac:dyDescent="0.2">
      <c r="G27343" s="12"/>
    </row>
    <row r="27344" spans="7:7" x14ac:dyDescent="0.2">
      <c r="G27344" s="12"/>
    </row>
    <row r="27345" spans="7:7" x14ac:dyDescent="0.2">
      <c r="G27345" s="12"/>
    </row>
    <row r="27346" spans="7:7" x14ac:dyDescent="0.2">
      <c r="G27346" s="12"/>
    </row>
    <row r="27347" spans="7:7" x14ac:dyDescent="0.2">
      <c r="G27347" s="12"/>
    </row>
    <row r="27348" spans="7:7" x14ac:dyDescent="0.2">
      <c r="G27348" s="12"/>
    </row>
    <row r="27349" spans="7:7" x14ac:dyDescent="0.2">
      <c r="G27349" s="12"/>
    </row>
    <row r="27350" spans="7:7" x14ac:dyDescent="0.2">
      <c r="G27350" s="12"/>
    </row>
    <row r="27351" spans="7:7" x14ac:dyDescent="0.2">
      <c r="G27351" s="12"/>
    </row>
    <row r="27352" spans="7:7" x14ac:dyDescent="0.2">
      <c r="G27352" s="12"/>
    </row>
    <row r="27353" spans="7:7" x14ac:dyDescent="0.2">
      <c r="G27353" s="12"/>
    </row>
    <row r="27354" spans="7:7" x14ac:dyDescent="0.2">
      <c r="G27354" s="12"/>
    </row>
    <row r="27355" spans="7:7" x14ac:dyDescent="0.2">
      <c r="G27355" s="12"/>
    </row>
    <row r="27356" spans="7:7" x14ac:dyDescent="0.2">
      <c r="G27356" s="12"/>
    </row>
    <row r="27357" spans="7:7" x14ac:dyDescent="0.2">
      <c r="G27357" s="12"/>
    </row>
    <row r="27358" spans="7:7" x14ac:dyDescent="0.2">
      <c r="G27358" s="12"/>
    </row>
    <row r="27359" spans="7:7" x14ac:dyDescent="0.2">
      <c r="G27359" s="12"/>
    </row>
    <row r="27360" spans="7:7" x14ac:dyDescent="0.2">
      <c r="G27360" s="12"/>
    </row>
    <row r="27361" spans="7:7" x14ac:dyDescent="0.2">
      <c r="G27361" s="12"/>
    </row>
    <row r="27362" spans="7:7" x14ac:dyDescent="0.2">
      <c r="G27362" s="12"/>
    </row>
    <row r="27363" spans="7:7" x14ac:dyDescent="0.2">
      <c r="G27363" s="12"/>
    </row>
    <row r="27364" spans="7:7" x14ac:dyDescent="0.2">
      <c r="G27364" s="12"/>
    </row>
    <row r="27365" spans="7:7" x14ac:dyDescent="0.2">
      <c r="G27365" s="12"/>
    </row>
    <row r="27366" spans="7:7" x14ac:dyDescent="0.2">
      <c r="G27366" s="12"/>
    </row>
    <row r="27367" spans="7:7" x14ac:dyDescent="0.2">
      <c r="G27367" s="12"/>
    </row>
    <row r="27368" spans="7:7" x14ac:dyDescent="0.2">
      <c r="G27368" s="12"/>
    </row>
    <row r="27369" spans="7:7" x14ac:dyDescent="0.2">
      <c r="G27369" s="12"/>
    </row>
    <row r="27370" spans="7:7" x14ac:dyDescent="0.2">
      <c r="G27370" s="12"/>
    </row>
    <row r="27371" spans="7:7" x14ac:dyDescent="0.2">
      <c r="G27371" s="12"/>
    </row>
    <row r="27372" spans="7:7" x14ac:dyDescent="0.2">
      <c r="G27372" s="12"/>
    </row>
    <row r="27373" spans="7:7" x14ac:dyDescent="0.2">
      <c r="G27373" s="12"/>
    </row>
    <row r="27374" spans="7:7" x14ac:dyDescent="0.2">
      <c r="G27374" s="12"/>
    </row>
    <row r="27375" spans="7:7" x14ac:dyDescent="0.2">
      <c r="G27375" s="12"/>
    </row>
    <row r="27376" spans="7:7" x14ac:dyDescent="0.2">
      <c r="G27376" s="12"/>
    </row>
    <row r="27377" spans="7:7" x14ac:dyDescent="0.2">
      <c r="G27377" s="12"/>
    </row>
    <row r="27378" spans="7:7" x14ac:dyDescent="0.2">
      <c r="G27378" s="12"/>
    </row>
    <row r="27379" spans="7:7" x14ac:dyDescent="0.2">
      <c r="G27379" s="12"/>
    </row>
    <row r="27380" spans="7:7" x14ac:dyDescent="0.2">
      <c r="G27380" s="12"/>
    </row>
    <row r="27381" spans="7:7" x14ac:dyDescent="0.2">
      <c r="G27381" s="12"/>
    </row>
    <row r="27382" spans="7:7" x14ac:dyDescent="0.2">
      <c r="G27382" s="12"/>
    </row>
    <row r="27383" spans="7:7" x14ac:dyDescent="0.2">
      <c r="G27383" s="12"/>
    </row>
    <row r="27384" spans="7:7" x14ac:dyDescent="0.2">
      <c r="G27384" s="12"/>
    </row>
    <row r="27385" spans="7:7" x14ac:dyDescent="0.2">
      <c r="G27385" s="12"/>
    </row>
    <row r="27386" spans="7:7" x14ac:dyDescent="0.2">
      <c r="G27386" s="12"/>
    </row>
    <row r="27387" spans="7:7" x14ac:dyDescent="0.2">
      <c r="G27387" s="12"/>
    </row>
    <row r="27388" spans="7:7" x14ac:dyDescent="0.2">
      <c r="G27388" s="12"/>
    </row>
    <row r="27389" spans="7:7" x14ac:dyDescent="0.2">
      <c r="G27389" s="12"/>
    </row>
    <row r="27390" spans="7:7" x14ac:dyDescent="0.2">
      <c r="G27390" s="12"/>
    </row>
    <row r="27391" spans="7:7" x14ac:dyDescent="0.2">
      <c r="G27391" s="12"/>
    </row>
    <row r="27392" spans="7:7" x14ac:dyDescent="0.2">
      <c r="G27392" s="12"/>
    </row>
    <row r="27393" spans="7:7" x14ac:dyDescent="0.2">
      <c r="G27393" s="12"/>
    </row>
    <row r="27394" spans="7:7" x14ac:dyDescent="0.2">
      <c r="G27394" s="12"/>
    </row>
    <row r="27395" spans="7:7" x14ac:dyDescent="0.2">
      <c r="G27395" s="12"/>
    </row>
    <row r="27396" spans="7:7" x14ac:dyDescent="0.2">
      <c r="G27396" s="12"/>
    </row>
    <row r="27397" spans="7:7" x14ac:dyDescent="0.2">
      <c r="G27397" s="12"/>
    </row>
    <row r="27398" spans="7:7" x14ac:dyDescent="0.2">
      <c r="G27398" s="12"/>
    </row>
    <row r="27399" spans="7:7" x14ac:dyDescent="0.2">
      <c r="G27399" s="12"/>
    </row>
    <row r="27400" spans="7:7" x14ac:dyDescent="0.2">
      <c r="G27400" s="12"/>
    </row>
    <row r="27401" spans="7:7" x14ac:dyDescent="0.2">
      <c r="G27401" s="12"/>
    </row>
    <row r="27402" spans="7:7" x14ac:dyDescent="0.2">
      <c r="G27402" s="12"/>
    </row>
    <row r="27403" spans="7:7" x14ac:dyDescent="0.2">
      <c r="G27403" s="12"/>
    </row>
    <row r="27404" spans="7:7" x14ac:dyDescent="0.2">
      <c r="G27404" s="12"/>
    </row>
    <row r="27405" spans="7:7" x14ac:dyDescent="0.2">
      <c r="G27405" s="12"/>
    </row>
    <row r="27406" spans="7:7" x14ac:dyDescent="0.2">
      <c r="G27406" s="12"/>
    </row>
    <row r="27407" spans="7:7" x14ac:dyDescent="0.2">
      <c r="G27407" s="12"/>
    </row>
    <row r="27408" spans="7:7" x14ac:dyDescent="0.2">
      <c r="G27408" s="12"/>
    </row>
    <row r="27409" spans="7:7" x14ac:dyDescent="0.2">
      <c r="G27409" s="12"/>
    </row>
    <row r="27410" spans="7:7" x14ac:dyDescent="0.2">
      <c r="G27410" s="12"/>
    </row>
    <row r="27411" spans="7:7" x14ac:dyDescent="0.2">
      <c r="G27411" s="12"/>
    </row>
    <row r="27412" spans="7:7" x14ac:dyDescent="0.2">
      <c r="G27412" s="12"/>
    </row>
    <row r="27413" spans="7:7" x14ac:dyDescent="0.2">
      <c r="G27413" s="12"/>
    </row>
    <row r="27414" spans="7:7" x14ac:dyDescent="0.2">
      <c r="G27414" s="12"/>
    </row>
    <row r="27415" spans="7:7" x14ac:dyDescent="0.2">
      <c r="G27415" s="12"/>
    </row>
    <row r="27416" spans="7:7" x14ac:dyDescent="0.2">
      <c r="G27416" s="12"/>
    </row>
    <row r="27417" spans="7:7" x14ac:dyDescent="0.2">
      <c r="G27417" s="12"/>
    </row>
    <row r="27418" spans="7:7" x14ac:dyDescent="0.2">
      <c r="G27418" s="12"/>
    </row>
    <row r="27419" spans="7:7" x14ac:dyDescent="0.2">
      <c r="G27419" s="12"/>
    </row>
    <row r="27420" spans="7:7" x14ac:dyDescent="0.2">
      <c r="G27420" s="12"/>
    </row>
    <row r="27421" spans="7:7" x14ac:dyDescent="0.2">
      <c r="G27421" s="12"/>
    </row>
    <row r="27422" spans="7:7" x14ac:dyDescent="0.2">
      <c r="G27422" s="12"/>
    </row>
    <row r="27423" spans="7:7" x14ac:dyDescent="0.2">
      <c r="G27423" s="12"/>
    </row>
    <row r="27424" spans="7:7" x14ac:dyDescent="0.2">
      <c r="G27424" s="12"/>
    </row>
    <row r="27425" spans="7:7" x14ac:dyDescent="0.2">
      <c r="G27425" s="12"/>
    </row>
    <row r="27426" spans="7:7" x14ac:dyDescent="0.2">
      <c r="G27426" s="12"/>
    </row>
    <row r="27427" spans="7:7" x14ac:dyDescent="0.2">
      <c r="G27427" s="12"/>
    </row>
    <row r="27428" spans="7:7" x14ac:dyDescent="0.2">
      <c r="G27428" s="12"/>
    </row>
    <row r="27429" spans="7:7" x14ac:dyDescent="0.2">
      <c r="G27429" s="12"/>
    </row>
    <row r="27430" spans="7:7" x14ac:dyDescent="0.2">
      <c r="G27430" s="12"/>
    </row>
    <row r="27431" spans="7:7" x14ac:dyDescent="0.2">
      <c r="G27431" s="12"/>
    </row>
    <row r="27432" spans="7:7" x14ac:dyDescent="0.2">
      <c r="G27432" s="12"/>
    </row>
    <row r="27433" spans="7:7" x14ac:dyDescent="0.2">
      <c r="G27433" s="12"/>
    </row>
    <row r="27434" spans="7:7" x14ac:dyDescent="0.2">
      <c r="G27434" s="12"/>
    </row>
    <row r="27435" spans="7:7" x14ac:dyDescent="0.2">
      <c r="G27435" s="12"/>
    </row>
    <row r="27436" spans="7:7" x14ac:dyDescent="0.2">
      <c r="G27436" s="12"/>
    </row>
    <row r="27437" spans="7:7" x14ac:dyDescent="0.2">
      <c r="G27437" s="12"/>
    </row>
    <row r="27438" spans="7:7" x14ac:dyDescent="0.2">
      <c r="G27438" s="12"/>
    </row>
    <row r="27439" spans="7:7" x14ac:dyDescent="0.2">
      <c r="G27439" s="12"/>
    </row>
    <row r="27440" spans="7:7" x14ac:dyDescent="0.2">
      <c r="G27440" s="12"/>
    </row>
    <row r="27441" spans="7:7" x14ac:dyDescent="0.2">
      <c r="G27441" s="12"/>
    </row>
    <row r="27442" spans="7:7" x14ac:dyDescent="0.2">
      <c r="G27442" s="12"/>
    </row>
    <row r="27443" spans="7:7" x14ac:dyDescent="0.2">
      <c r="G27443" s="12"/>
    </row>
    <row r="27444" spans="7:7" x14ac:dyDescent="0.2">
      <c r="G27444" s="12"/>
    </row>
    <row r="27445" spans="7:7" x14ac:dyDescent="0.2">
      <c r="G27445" s="12"/>
    </row>
    <row r="27446" spans="7:7" x14ac:dyDescent="0.2">
      <c r="G27446" s="12"/>
    </row>
    <row r="27447" spans="7:7" x14ac:dyDescent="0.2">
      <c r="G27447" s="12"/>
    </row>
    <row r="27448" spans="7:7" x14ac:dyDescent="0.2">
      <c r="G27448" s="12"/>
    </row>
    <row r="27449" spans="7:7" x14ac:dyDescent="0.2">
      <c r="G27449" s="12"/>
    </row>
    <row r="27450" spans="7:7" x14ac:dyDescent="0.2">
      <c r="G27450" s="12"/>
    </row>
    <row r="27451" spans="7:7" x14ac:dyDescent="0.2">
      <c r="G27451" s="12"/>
    </row>
    <row r="27452" spans="7:7" x14ac:dyDescent="0.2">
      <c r="G27452" s="12"/>
    </row>
    <row r="27453" spans="7:7" x14ac:dyDescent="0.2">
      <c r="G27453" s="12"/>
    </row>
    <row r="27454" spans="7:7" x14ac:dyDescent="0.2">
      <c r="G27454" s="12"/>
    </row>
    <row r="27455" spans="7:7" x14ac:dyDescent="0.2">
      <c r="G27455" s="12"/>
    </row>
    <row r="27456" spans="7:7" x14ac:dyDescent="0.2">
      <c r="G27456" s="12"/>
    </row>
    <row r="27457" spans="7:7" x14ac:dyDescent="0.2">
      <c r="G27457" s="12"/>
    </row>
    <row r="27458" spans="7:7" x14ac:dyDescent="0.2">
      <c r="G27458" s="12"/>
    </row>
    <row r="27459" spans="7:7" x14ac:dyDescent="0.2">
      <c r="G27459" s="12"/>
    </row>
    <row r="27460" spans="7:7" x14ac:dyDescent="0.2">
      <c r="G27460" s="12"/>
    </row>
    <row r="27461" spans="7:7" x14ac:dyDescent="0.2">
      <c r="G27461" s="12"/>
    </row>
    <row r="27462" spans="7:7" x14ac:dyDescent="0.2">
      <c r="G27462" s="12"/>
    </row>
    <row r="27463" spans="7:7" x14ac:dyDescent="0.2">
      <c r="G27463" s="12"/>
    </row>
    <row r="27464" spans="7:7" x14ac:dyDescent="0.2">
      <c r="G27464" s="12"/>
    </row>
    <row r="27465" spans="7:7" x14ac:dyDescent="0.2">
      <c r="G27465" s="12"/>
    </row>
    <row r="27466" spans="7:7" x14ac:dyDescent="0.2">
      <c r="G27466" s="12"/>
    </row>
    <row r="27467" spans="7:7" x14ac:dyDescent="0.2">
      <c r="G27467" s="12"/>
    </row>
    <row r="27468" spans="7:7" x14ac:dyDescent="0.2">
      <c r="G27468" s="12"/>
    </row>
    <row r="27469" spans="7:7" x14ac:dyDescent="0.2">
      <c r="G27469" s="12"/>
    </row>
    <row r="27470" spans="7:7" x14ac:dyDescent="0.2">
      <c r="G27470" s="12"/>
    </row>
    <row r="27471" spans="7:7" x14ac:dyDescent="0.2">
      <c r="G27471" s="12"/>
    </row>
    <row r="27472" spans="7:7" x14ac:dyDescent="0.2">
      <c r="G27472" s="12"/>
    </row>
    <row r="27473" spans="7:7" x14ac:dyDescent="0.2">
      <c r="G27473" s="12"/>
    </row>
    <row r="27474" spans="7:7" x14ac:dyDescent="0.2">
      <c r="G27474" s="12"/>
    </row>
    <row r="27475" spans="7:7" x14ac:dyDescent="0.2">
      <c r="G27475" s="12"/>
    </row>
    <row r="27476" spans="7:7" x14ac:dyDescent="0.2">
      <c r="G27476" s="12"/>
    </row>
    <row r="27477" spans="7:7" x14ac:dyDescent="0.2">
      <c r="G27477" s="12"/>
    </row>
    <row r="27478" spans="7:7" x14ac:dyDescent="0.2">
      <c r="G27478" s="12"/>
    </row>
    <row r="27479" spans="7:7" x14ac:dyDescent="0.2">
      <c r="G27479" s="12"/>
    </row>
    <row r="27480" spans="7:7" x14ac:dyDescent="0.2">
      <c r="G27480" s="12"/>
    </row>
    <row r="27481" spans="7:7" x14ac:dyDescent="0.2">
      <c r="G27481" s="12"/>
    </row>
    <row r="27482" spans="7:7" x14ac:dyDescent="0.2">
      <c r="G27482" s="12"/>
    </row>
    <row r="27483" spans="7:7" x14ac:dyDescent="0.2">
      <c r="G27483" s="12"/>
    </row>
    <row r="27484" spans="7:7" x14ac:dyDescent="0.2">
      <c r="G27484" s="12"/>
    </row>
    <row r="27485" spans="7:7" x14ac:dyDescent="0.2">
      <c r="G27485" s="12"/>
    </row>
    <row r="27486" spans="7:7" x14ac:dyDescent="0.2">
      <c r="G27486" s="12"/>
    </row>
    <row r="27487" spans="7:7" x14ac:dyDescent="0.2">
      <c r="G27487" s="12"/>
    </row>
    <row r="27488" spans="7:7" x14ac:dyDescent="0.2">
      <c r="G27488" s="12"/>
    </row>
    <row r="27489" spans="7:7" x14ac:dyDescent="0.2">
      <c r="G27489" s="12"/>
    </row>
    <row r="27490" spans="7:7" x14ac:dyDescent="0.2">
      <c r="G27490" s="12"/>
    </row>
    <row r="27491" spans="7:7" x14ac:dyDescent="0.2">
      <c r="G27491" s="12"/>
    </row>
    <row r="27492" spans="7:7" x14ac:dyDescent="0.2">
      <c r="G27492" s="12"/>
    </row>
    <row r="27493" spans="7:7" x14ac:dyDescent="0.2">
      <c r="G27493" s="12"/>
    </row>
    <row r="27494" spans="7:7" x14ac:dyDescent="0.2">
      <c r="G27494" s="12"/>
    </row>
    <row r="27495" spans="7:7" x14ac:dyDescent="0.2">
      <c r="G27495" s="12"/>
    </row>
    <row r="27496" spans="7:7" x14ac:dyDescent="0.2">
      <c r="G27496" s="12"/>
    </row>
    <row r="27497" spans="7:7" x14ac:dyDescent="0.2">
      <c r="G27497" s="12"/>
    </row>
    <row r="27498" spans="7:7" x14ac:dyDescent="0.2">
      <c r="G27498" s="12"/>
    </row>
    <row r="27499" spans="7:7" x14ac:dyDescent="0.2">
      <c r="G27499" s="12"/>
    </row>
    <row r="27500" spans="7:7" x14ac:dyDescent="0.2">
      <c r="G27500" s="12"/>
    </row>
    <row r="27501" spans="7:7" x14ac:dyDescent="0.2">
      <c r="G27501" s="12"/>
    </row>
    <row r="27502" spans="7:7" x14ac:dyDescent="0.2">
      <c r="G27502" s="12"/>
    </row>
    <row r="27503" spans="7:7" x14ac:dyDescent="0.2">
      <c r="G27503" s="12"/>
    </row>
    <row r="27504" spans="7:7" x14ac:dyDescent="0.2">
      <c r="G27504" s="12"/>
    </row>
    <row r="27505" spans="7:7" x14ac:dyDescent="0.2">
      <c r="G27505" s="12"/>
    </row>
    <row r="27506" spans="7:7" x14ac:dyDescent="0.2">
      <c r="G27506" s="12"/>
    </row>
    <row r="27507" spans="7:7" x14ac:dyDescent="0.2">
      <c r="G27507" s="12"/>
    </row>
    <row r="27508" spans="7:7" x14ac:dyDescent="0.2">
      <c r="G27508" s="12"/>
    </row>
    <row r="27509" spans="7:7" x14ac:dyDescent="0.2">
      <c r="G27509" s="12"/>
    </row>
    <row r="27510" spans="7:7" x14ac:dyDescent="0.2">
      <c r="G27510" s="12"/>
    </row>
    <row r="27511" spans="7:7" x14ac:dyDescent="0.2">
      <c r="G27511" s="12"/>
    </row>
    <row r="27512" spans="7:7" x14ac:dyDescent="0.2">
      <c r="G27512" s="12"/>
    </row>
    <row r="27513" spans="7:7" x14ac:dyDescent="0.2">
      <c r="G27513" s="12"/>
    </row>
    <row r="27514" spans="7:7" x14ac:dyDescent="0.2">
      <c r="G27514" s="12"/>
    </row>
    <row r="27515" spans="7:7" x14ac:dyDescent="0.2">
      <c r="G27515" s="12"/>
    </row>
    <row r="27516" spans="7:7" x14ac:dyDescent="0.2">
      <c r="G27516" s="12"/>
    </row>
    <row r="27517" spans="7:7" x14ac:dyDescent="0.2">
      <c r="G27517" s="12"/>
    </row>
    <row r="27518" spans="7:7" x14ac:dyDescent="0.2">
      <c r="G27518" s="12"/>
    </row>
    <row r="27519" spans="7:7" x14ac:dyDescent="0.2">
      <c r="G27519" s="12"/>
    </row>
    <row r="27520" spans="7:7" x14ac:dyDescent="0.2">
      <c r="G27520" s="12"/>
    </row>
    <row r="27521" spans="7:7" x14ac:dyDescent="0.2">
      <c r="G27521" s="12"/>
    </row>
    <row r="27522" spans="7:7" x14ac:dyDescent="0.2">
      <c r="G27522" s="12"/>
    </row>
    <row r="27523" spans="7:7" x14ac:dyDescent="0.2">
      <c r="G27523" s="12"/>
    </row>
    <row r="27524" spans="7:7" x14ac:dyDescent="0.2">
      <c r="G27524" s="12"/>
    </row>
    <row r="27525" spans="7:7" x14ac:dyDescent="0.2">
      <c r="G27525" s="12"/>
    </row>
    <row r="27526" spans="7:7" x14ac:dyDescent="0.2">
      <c r="G27526" s="12"/>
    </row>
    <row r="27527" spans="7:7" x14ac:dyDescent="0.2">
      <c r="G27527" s="12"/>
    </row>
    <row r="27528" spans="7:7" x14ac:dyDescent="0.2">
      <c r="G27528" s="12"/>
    </row>
    <row r="27529" spans="7:7" x14ac:dyDescent="0.2">
      <c r="G27529" s="12"/>
    </row>
    <row r="27530" spans="7:7" x14ac:dyDescent="0.2">
      <c r="G27530" s="12"/>
    </row>
    <row r="27531" spans="7:7" x14ac:dyDescent="0.2">
      <c r="G27531" s="12"/>
    </row>
    <row r="27532" spans="7:7" x14ac:dyDescent="0.2">
      <c r="G27532" s="12"/>
    </row>
    <row r="27533" spans="7:7" x14ac:dyDescent="0.2">
      <c r="G27533" s="12"/>
    </row>
    <row r="27534" spans="7:7" x14ac:dyDescent="0.2">
      <c r="G27534" s="12"/>
    </row>
    <row r="27535" spans="7:7" x14ac:dyDescent="0.2">
      <c r="G27535" s="12"/>
    </row>
    <row r="27536" spans="7:7" x14ac:dyDescent="0.2">
      <c r="G27536" s="12"/>
    </row>
    <row r="27537" spans="7:7" x14ac:dyDescent="0.2">
      <c r="G27537" s="12"/>
    </row>
    <row r="27538" spans="7:7" x14ac:dyDescent="0.2">
      <c r="G27538" s="12"/>
    </row>
    <row r="27539" spans="7:7" x14ac:dyDescent="0.2">
      <c r="G27539" s="12"/>
    </row>
    <row r="27540" spans="7:7" x14ac:dyDescent="0.2">
      <c r="G27540" s="12"/>
    </row>
    <row r="27541" spans="7:7" x14ac:dyDescent="0.2">
      <c r="G27541" s="12"/>
    </row>
    <row r="27542" spans="7:7" x14ac:dyDescent="0.2">
      <c r="G27542" s="12"/>
    </row>
    <row r="27543" spans="7:7" x14ac:dyDescent="0.2">
      <c r="G27543" s="12"/>
    </row>
    <row r="27544" spans="7:7" x14ac:dyDescent="0.2">
      <c r="G27544" s="12"/>
    </row>
    <row r="27545" spans="7:7" x14ac:dyDescent="0.2">
      <c r="G27545" s="12"/>
    </row>
    <row r="27546" spans="7:7" x14ac:dyDescent="0.2">
      <c r="G27546" s="12"/>
    </row>
    <row r="27547" spans="7:7" x14ac:dyDescent="0.2">
      <c r="G27547" s="12"/>
    </row>
    <row r="27548" spans="7:7" x14ac:dyDescent="0.2">
      <c r="G27548" s="12"/>
    </row>
    <row r="27549" spans="7:7" x14ac:dyDescent="0.2">
      <c r="G27549" s="12"/>
    </row>
    <row r="27550" spans="7:7" x14ac:dyDescent="0.2">
      <c r="G27550" s="12"/>
    </row>
    <row r="27551" spans="7:7" x14ac:dyDescent="0.2">
      <c r="G27551" s="12"/>
    </row>
    <row r="27552" spans="7:7" x14ac:dyDescent="0.2">
      <c r="G27552" s="12"/>
    </row>
    <row r="27553" spans="7:7" x14ac:dyDescent="0.2">
      <c r="G27553" s="12"/>
    </row>
    <row r="27554" spans="7:7" x14ac:dyDescent="0.2">
      <c r="G27554" s="12"/>
    </row>
    <row r="27555" spans="7:7" x14ac:dyDescent="0.2">
      <c r="G27555" s="12"/>
    </row>
    <row r="27556" spans="7:7" x14ac:dyDescent="0.2">
      <c r="G27556" s="12"/>
    </row>
    <row r="27557" spans="7:7" x14ac:dyDescent="0.2">
      <c r="G27557" s="12"/>
    </row>
    <row r="27558" spans="7:7" x14ac:dyDescent="0.2">
      <c r="G27558" s="12"/>
    </row>
    <row r="27559" spans="7:7" x14ac:dyDescent="0.2">
      <c r="G27559" s="12"/>
    </row>
    <row r="27560" spans="7:7" x14ac:dyDescent="0.2">
      <c r="G27560" s="12"/>
    </row>
    <row r="27561" spans="7:7" x14ac:dyDescent="0.2">
      <c r="G27561" s="12"/>
    </row>
    <row r="27562" spans="7:7" x14ac:dyDescent="0.2">
      <c r="G27562" s="12"/>
    </row>
    <row r="27563" spans="7:7" x14ac:dyDescent="0.2">
      <c r="G27563" s="12"/>
    </row>
    <row r="27564" spans="7:7" x14ac:dyDescent="0.2">
      <c r="G27564" s="12"/>
    </row>
    <row r="27565" spans="7:7" x14ac:dyDescent="0.2">
      <c r="G27565" s="12"/>
    </row>
    <row r="27566" spans="7:7" x14ac:dyDescent="0.2">
      <c r="G27566" s="12"/>
    </row>
    <row r="27567" spans="7:7" x14ac:dyDescent="0.2">
      <c r="G27567" s="12"/>
    </row>
    <row r="27568" spans="7:7" x14ac:dyDescent="0.2">
      <c r="G27568" s="12"/>
    </row>
    <row r="27569" spans="7:7" x14ac:dyDescent="0.2">
      <c r="G27569" s="12"/>
    </row>
    <row r="27570" spans="7:7" x14ac:dyDescent="0.2">
      <c r="G27570" s="12"/>
    </row>
    <row r="27571" spans="7:7" x14ac:dyDescent="0.2">
      <c r="G27571" s="12"/>
    </row>
    <row r="27572" spans="7:7" x14ac:dyDescent="0.2">
      <c r="G27572" s="12"/>
    </row>
    <row r="27573" spans="7:7" x14ac:dyDescent="0.2">
      <c r="G27573" s="12"/>
    </row>
    <row r="27574" spans="7:7" x14ac:dyDescent="0.2">
      <c r="G27574" s="12"/>
    </row>
    <row r="27575" spans="7:7" x14ac:dyDescent="0.2">
      <c r="G27575" s="12"/>
    </row>
    <row r="27576" spans="7:7" x14ac:dyDescent="0.2">
      <c r="G27576" s="12"/>
    </row>
    <row r="27577" spans="7:7" x14ac:dyDescent="0.2">
      <c r="G27577" s="12"/>
    </row>
    <row r="27578" spans="7:7" x14ac:dyDescent="0.2">
      <c r="G27578" s="12"/>
    </row>
    <row r="27579" spans="7:7" x14ac:dyDescent="0.2">
      <c r="G27579" s="12"/>
    </row>
    <row r="27580" spans="7:7" x14ac:dyDescent="0.2">
      <c r="G27580" s="12"/>
    </row>
    <row r="27581" spans="7:7" x14ac:dyDescent="0.2">
      <c r="G27581" s="12"/>
    </row>
    <row r="27582" spans="7:7" x14ac:dyDescent="0.2">
      <c r="G27582" s="12"/>
    </row>
    <row r="27583" spans="7:7" x14ac:dyDescent="0.2">
      <c r="G27583" s="12"/>
    </row>
    <row r="27584" spans="7:7" x14ac:dyDescent="0.2">
      <c r="G27584" s="12"/>
    </row>
    <row r="27585" spans="7:7" x14ac:dyDescent="0.2">
      <c r="G27585" s="12"/>
    </row>
    <row r="27586" spans="7:7" x14ac:dyDescent="0.2">
      <c r="G27586" s="12"/>
    </row>
    <row r="27587" spans="7:7" x14ac:dyDescent="0.2">
      <c r="G27587" s="12"/>
    </row>
    <row r="27588" spans="7:7" x14ac:dyDescent="0.2">
      <c r="G27588" s="12"/>
    </row>
    <row r="27589" spans="7:7" x14ac:dyDescent="0.2">
      <c r="G27589" s="12"/>
    </row>
    <row r="27590" spans="7:7" x14ac:dyDescent="0.2">
      <c r="G27590" s="12"/>
    </row>
    <row r="27591" spans="7:7" x14ac:dyDescent="0.2">
      <c r="G27591" s="12"/>
    </row>
    <row r="27592" spans="7:7" x14ac:dyDescent="0.2">
      <c r="G27592" s="12"/>
    </row>
    <row r="27593" spans="7:7" x14ac:dyDescent="0.2">
      <c r="G27593" s="12"/>
    </row>
    <row r="27594" spans="7:7" x14ac:dyDescent="0.2">
      <c r="G27594" s="12"/>
    </row>
    <row r="27595" spans="7:7" x14ac:dyDescent="0.2">
      <c r="G27595" s="12"/>
    </row>
    <row r="27596" spans="7:7" x14ac:dyDescent="0.2">
      <c r="G27596" s="12"/>
    </row>
    <row r="27597" spans="7:7" x14ac:dyDescent="0.2">
      <c r="G27597" s="12"/>
    </row>
    <row r="27598" spans="7:7" x14ac:dyDescent="0.2">
      <c r="G27598" s="12"/>
    </row>
    <row r="27599" spans="7:7" x14ac:dyDescent="0.2">
      <c r="G27599" s="12"/>
    </row>
    <row r="27600" spans="7:7" x14ac:dyDescent="0.2">
      <c r="G27600" s="12"/>
    </row>
    <row r="27601" spans="7:7" x14ac:dyDescent="0.2">
      <c r="G27601" s="12"/>
    </row>
    <row r="27602" spans="7:7" x14ac:dyDescent="0.2">
      <c r="G27602" s="12"/>
    </row>
    <row r="27603" spans="7:7" x14ac:dyDescent="0.2">
      <c r="G27603" s="12"/>
    </row>
    <row r="27604" spans="7:7" x14ac:dyDescent="0.2">
      <c r="G27604" s="12"/>
    </row>
    <row r="27605" spans="7:7" x14ac:dyDescent="0.2">
      <c r="G27605" s="12"/>
    </row>
    <row r="27606" spans="7:7" x14ac:dyDescent="0.2">
      <c r="G27606" s="12"/>
    </row>
    <row r="27607" spans="7:7" x14ac:dyDescent="0.2">
      <c r="G27607" s="12"/>
    </row>
    <row r="27608" spans="7:7" x14ac:dyDescent="0.2">
      <c r="G27608" s="12"/>
    </row>
    <row r="27609" spans="7:7" x14ac:dyDescent="0.2">
      <c r="G27609" s="12"/>
    </row>
    <row r="27610" spans="7:7" x14ac:dyDescent="0.2">
      <c r="G27610" s="12"/>
    </row>
    <row r="27611" spans="7:7" x14ac:dyDescent="0.2">
      <c r="G27611" s="12"/>
    </row>
    <row r="27612" spans="7:7" x14ac:dyDescent="0.2">
      <c r="G27612" s="12"/>
    </row>
    <row r="27613" spans="7:7" x14ac:dyDescent="0.2">
      <c r="G27613" s="12"/>
    </row>
    <row r="27614" spans="7:7" x14ac:dyDescent="0.2">
      <c r="G27614" s="12"/>
    </row>
    <row r="27615" spans="7:7" x14ac:dyDescent="0.2">
      <c r="G27615" s="12"/>
    </row>
    <row r="27616" spans="7:7" x14ac:dyDescent="0.2">
      <c r="G27616" s="12"/>
    </row>
    <row r="27617" spans="7:7" x14ac:dyDescent="0.2">
      <c r="G27617" s="12"/>
    </row>
    <row r="27618" spans="7:7" x14ac:dyDescent="0.2">
      <c r="G27618" s="12"/>
    </row>
    <row r="27619" spans="7:7" x14ac:dyDescent="0.2">
      <c r="G27619" s="12"/>
    </row>
    <row r="27620" spans="7:7" x14ac:dyDescent="0.2">
      <c r="G27620" s="12"/>
    </row>
    <row r="27621" spans="7:7" x14ac:dyDescent="0.2">
      <c r="G27621" s="12"/>
    </row>
    <row r="27622" spans="7:7" x14ac:dyDescent="0.2">
      <c r="G27622" s="12"/>
    </row>
    <row r="27623" spans="7:7" x14ac:dyDescent="0.2">
      <c r="G27623" s="12"/>
    </row>
    <row r="27624" spans="7:7" x14ac:dyDescent="0.2">
      <c r="G27624" s="12"/>
    </row>
    <row r="27625" spans="7:7" x14ac:dyDescent="0.2">
      <c r="G27625" s="12"/>
    </row>
    <row r="27626" spans="7:7" x14ac:dyDescent="0.2">
      <c r="G27626" s="12"/>
    </row>
    <row r="27627" spans="7:7" x14ac:dyDescent="0.2">
      <c r="G27627" s="12"/>
    </row>
    <row r="27628" spans="7:7" x14ac:dyDescent="0.2">
      <c r="G27628" s="12"/>
    </row>
    <row r="27629" spans="7:7" x14ac:dyDescent="0.2">
      <c r="G27629" s="12"/>
    </row>
    <row r="27630" spans="7:7" x14ac:dyDescent="0.2">
      <c r="G27630" s="12"/>
    </row>
    <row r="27631" spans="7:7" x14ac:dyDescent="0.2">
      <c r="G27631" s="12"/>
    </row>
    <row r="27632" spans="7:7" x14ac:dyDescent="0.2">
      <c r="G27632" s="12"/>
    </row>
    <row r="27633" spans="7:7" x14ac:dyDescent="0.2">
      <c r="G27633" s="12"/>
    </row>
    <row r="27634" spans="7:7" x14ac:dyDescent="0.2">
      <c r="G27634" s="12"/>
    </row>
    <row r="27635" spans="7:7" x14ac:dyDescent="0.2">
      <c r="G27635" s="12"/>
    </row>
    <row r="27636" spans="7:7" x14ac:dyDescent="0.2">
      <c r="G27636" s="12"/>
    </row>
    <row r="27637" spans="7:7" x14ac:dyDescent="0.2">
      <c r="G27637" s="12"/>
    </row>
    <row r="27638" spans="7:7" x14ac:dyDescent="0.2">
      <c r="G27638" s="12"/>
    </row>
    <row r="27639" spans="7:7" x14ac:dyDescent="0.2">
      <c r="G27639" s="12"/>
    </row>
    <row r="27640" spans="7:7" x14ac:dyDescent="0.2">
      <c r="G27640" s="12"/>
    </row>
    <row r="27641" spans="7:7" x14ac:dyDescent="0.2">
      <c r="G27641" s="12"/>
    </row>
    <row r="27642" spans="7:7" x14ac:dyDescent="0.2">
      <c r="G27642" s="12"/>
    </row>
    <row r="27643" spans="7:7" x14ac:dyDescent="0.2">
      <c r="G27643" s="12"/>
    </row>
    <row r="27644" spans="7:7" x14ac:dyDescent="0.2">
      <c r="G27644" s="12"/>
    </row>
    <row r="27645" spans="7:7" x14ac:dyDescent="0.2">
      <c r="G27645" s="12"/>
    </row>
    <row r="27646" spans="7:7" x14ac:dyDescent="0.2">
      <c r="G27646" s="12"/>
    </row>
    <row r="27647" spans="7:7" x14ac:dyDescent="0.2">
      <c r="G27647" s="12"/>
    </row>
    <row r="27648" spans="7:7" x14ac:dyDescent="0.2">
      <c r="G27648" s="12"/>
    </row>
    <row r="27649" spans="7:7" x14ac:dyDescent="0.2">
      <c r="G27649" s="12"/>
    </row>
    <row r="27650" spans="7:7" x14ac:dyDescent="0.2">
      <c r="G27650" s="12"/>
    </row>
    <row r="27651" spans="7:7" x14ac:dyDescent="0.2">
      <c r="G27651" s="12"/>
    </row>
    <row r="27652" spans="7:7" x14ac:dyDescent="0.2">
      <c r="G27652" s="12"/>
    </row>
    <row r="27653" spans="7:7" x14ac:dyDescent="0.2">
      <c r="G27653" s="12"/>
    </row>
    <row r="27654" spans="7:7" x14ac:dyDescent="0.2">
      <c r="G27654" s="12"/>
    </row>
    <row r="27655" spans="7:7" x14ac:dyDescent="0.2">
      <c r="G27655" s="12"/>
    </row>
    <row r="27656" spans="7:7" x14ac:dyDescent="0.2">
      <c r="G27656" s="12"/>
    </row>
    <row r="27657" spans="7:7" x14ac:dyDescent="0.2">
      <c r="G27657" s="12"/>
    </row>
    <row r="27658" spans="7:7" x14ac:dyDescent="0.2">
      <c r="G27658" s="12"/>
    </row>
    <row r="27659" spans="7:7" x14ac:dyDescent="0.2">
      <c r="G27659" s="12"/>
    </row>
    <row r="27660" spans="7:7" x14ac:dyDescent="0.2">
      <c r="G27660" s="12"/>
    </row>
    <row r="27661" spans="7:7" x14ac:dyDescent="0.2">
      <c r="G27661" s="12"/>
    </row>
    <row r="27662" spans="7:7" x14ac:dyDescent="0.2">
      <c r="G27662" s="12"/>
    </row>
    <row r="27663" spans="7:7" x14ac:dyDescent="0.2">
      <c r="G27663" s="12"/>
    </row>
    <row r="27664" spans="7:7" x14ac:dyDescent="0.2">
      <c r="G27664" s="12"/>
    </row>
    <row r="27665" spans="7:7" x14ac:dyDescent="0.2">
      <c r="G27665" s="12"/>
    </row>
    <row r="27666" spans="7:7" x14ac:dyDescent="0.2">
      <c r="G27666" s="12"/>
    </row>
    <row r="27667" spans="7:7" x14ac:dyDescent="0.2">
      <c r="G27667" s="12"/>
    </row>
    <row r="27668" spans="7:7" x14ac:dyDescent="0.2">
      <c r="G27668" s="12"/>
    </row>
    <row r="27669" spans="7:7" x14ac:dyDescent="0.2">
      <c r="G27669" s="12"/>
    </row>
    <row r="27670" spans="7:7" x14ac:dyDescent="0.2">
      <c r="G27670" s="12"/>
    </row>
    <row r="27671" spans="7:7" x14ac:dyDescent="0.2">
      <c r="G27671" s="12"/>
    </row>
    <row r="27672" spans="7:7" x14ac:dyDescent="0.2">
      <c r="G27672" s="12"/>
    </row>
    <row r="27673" spans="7:7" x14ac:dyDescent="0.2">
      <c r="G27673" s="12"/>
    </row>
    <row r="27674" spans="7:7" x14ac:dyDescent="0.2">
      <c r="G27674" s="12"/>
    </row>
    <row r="27675" spans="7:7" x14ac:dyDescent="0.2">
      <c r="G27675" s="12"/>
    </row>
    <row r="27676" spans="7:7" x14ac:dyDescent="0.2">
      <c r="G27676" s="12"/>
    </row>
    <row r="27677" spans="7:7" x14ac:dyDescent="0.2">
      <c r="G27677" s="12"/>
    </row>
    <row r="27678" spans="7:7" x14ac:dyDescent="0.2">
      <c r="G27678" s="12"/>
    </row>
    <row r="27679" spans="7:7" x14ac:dyDescent="0.2">
      <c r="G27679" s="12"/>
    </row>
    <row r="27680" spans="7:7" x14ac:dyDescent="0.2">
      <c r="G27680" s="12"/>
    </row>
    <row r="27681" spans="7:7" x14ac:dyDescent="0.2">
      <c r="G27681" s="12"/>
    </row>
    <row r="27682" spans="7:7" x14ac:dyDescent="0.2">
      <c r="G27682" s="12"/>
    </row>
    <row r="27683" spans="7:7" x14ac:dyDescent="0.2">
      <c r="G27683" s="12"/>
    </row>
    <row r="27684" spans="7:7" x14ac:dyDescent="0.2">
      <c r="G27684" s="12"/>
    </row>
    <row r="27685" spans="7:7" x14ac:dyDescent="0.2">
      <c r="G27685" s="12"/>
    </row>
    <row r="27686" spans="7:7" x14ac:dyDescent="0.2">
      <c r="G27686" s="12"/>
    </row>
    <row r="27687" spans="7:7" x14ac:dyDescent="0.2">
      <c r="G27687" s="12"/>
    </row>
    <row r="27688" spans="7:7" x14ac:dyDescent="0.2">
      <c r="G27688" s="12"/>
    </row>
    <row r="27689" spans="7:7" x14ac:dyDescent="0.2">
      <c r="G27689" s="12"/>
    </row>
    <row r="27690" spans="7:7" x14ac:dyDescent="0.2">
      <c r="G27690" s="12"/>
    </row>
    <row r="27691" spans="7:7" x14ac:dyDescent="0.2">
      <c r="G27691" s="12"/>
    </row>
    <row r="27692" spans="7:7" x14ac:dyDescent="0.2">
      <c r="G27692" s="12"/>
    </row>
    <row r="27693" spans="7:7" x14ac:dyDescent="0.2">
      <c r="G27693" s="12"/>
    </row>
    <row r="27694" spans="7:7" x14ac:dyDescent="0.2">
      <c r="G27694" s="12"/>
    </row>
    <row r="27695" spans="7:7" x14ac:dyDescent="0.2">
      <c r="G27695" s="12"/>
    </row>
    <row r="27696" spans="7:7" x14ac:dyDescent="0.2">
      <c r="G27696" s="12"/>
    </row>
    <row r="27697" spans="7:7" x14ac:dyDescent="0.2">
      <c r="G27697" s="12"/>
    </row>
    <row r="27698" spans="7:7" x14ac:dyDescent="0.2">
      <c r="G27698" s="12"/>
    </row>
    <row r="27699" spans="7:7" x14ac:dyDescent="0.2">
      <c r="G27699" s="12"/>
    </row>
    <row r="27700" spans="7:7" x14ac:dyDescent="0.2">
      <c r="G27700" s="12"/>
    </row>
    <row r="27701" spans="7:7" x14ac:dyDescent="0.2">
      <c r="G27701" s="12"/>
    </row>
    <row r="27702" spans="7:7" x14ac:dyDescent="0.2">
      <c r="G27702" s="12"/>
    </row>
    <row r="27703" spans="7:7" x14ac:dyDescent="0.2">
      <c r="G27703" s="12"/>
    </row>
    <row r="27704" spans="7:7" x14ac:dyDescent="0.2">
      <c r="G27704" s="12"/>
    </row>
    <row r="27705" spans="7:7" x14ac:dyDescent="0.2">
      <c r="G27705" s="12"/>
    </row>
    <row r="27706" spans="7:7" x14ac:dyDescent="0.2">
      <c r="G27706" s="12"/>
    </row>
    <row r="27707" spans="7:7" x14ac:dyDescent="0.2">
      <c r="G27707" s="12"/>
    </row>
    <row r="27708" spans="7:7" x14ac:dyDescent="0.2">
      <c r="G27708" s="12"/>
    </row>
    <row r="27709" spans="7:7" x14ac:dyDescent="0.2">
      <c r="G27709" s="12"/>
    </row>
    <row r="27710" spans="7:7" x14ac:dyDescent="0.2">
      <c r="G27710" s="12"/>
    </row>
    <row r="27711" spans="7:7" x14ac:dyDescent="0.2">
      <c r="G27711" s="12"/>
    </row>
    <row r="27712" spans="7:7" x14ac:dyDescent="0.2">
      <c r="G27712" s="12"/>
    </row>
    <row r="27713" spans="7:7" x14ac:dyDescent="0.2">
      <c r="G27713" s="12"/>
    </row>
    <row r="27714" spans="7:7" x14ac:dyDescent="0.2">
      <c r="G27714" s="12"/>
    </row>
    <row r="27715" spans="7:7" x14ac:dyDescent="0.2">
      <c r="G27715" s="12"/>
    </row>
    <row r="27716" spans="7:7" x14ac:dyDescent="0.2">
      <c r="G27716" s="12"/>
    </row>
    <row r="27717" spans="7:7" x14ac:dyDescent="0.2">
      <c r="G27717" s="12"/>
    </row>
    <row r="27718" spans="7:7" x14ac:dyDescent="0.2">
      <c r="G27718" s="12"/>
    </row>
    <row r="27719" spans="7:7" x14ac:dyDescent="0.2">
      <c r="G27719" s="12"/>
    </row>
    <row r="27720" spans="7:7" x14ac:dyDescent="0.2">
      <c r="G27720" s="12"/>
    </row>
    <row r="27721" spans="7:7" x14ac:dyDescent="0.2">
      <c r="G27721" s="12"/>
    </row>
    <row r="27722" spans="7:7" x14ac:dyDescent="0.2">
      <c r="G27722" s="12"/>
    </row>
    <row r="27723" spans="7:7" x14ac:dyDescent="0.2">
      <c r="G27723" s="12"/>
    </row>
    <row r="27724" spans="7:7" x14ac:dyDescent="0.2">
      <c r="G27724" s="12"/>
    </row>
    <row r="27725" spans="7:7" x14ac:dyDescent="0.2">
      <c r="G27725" s="12"/>
    </row>
    <row r="27726" spans="7:7" x14ac:dyDescent="0.2">
      <c r="G27726" s="12"/>
    </row>
    <row r="27727" spans="7:7" x14ac:dyDescent="0.2">
      <c r="G27727" s="12"/>
    </row>
    <row r="27728" spans="7:7" x14ac:dyDescent="0.2">
      <c r="G27728" s="12"/>
    </row>
    <row r="27729" spans="7:7" x14ac:dyDescent="0.2">
      <c r="G27729" s="12"/>
    </row>
    <row r="27730" spans="7:7" x14ac:dyDescent="0.2">
      <c r="G27730" s="12"/>
    </row>
    <row r="27731" spans="7:7" x14ac:dyDescent="0.2">
      <c r="G27731" s="12"/>
    </row>
    <row r="27732" spans="7:7" x14ac:dyDescent="0.2">
      <c r="G27732" s="12"/>
    </row>
    <row r="27733" spans="7:7" x14ac:dyDescent="0.2">
      <c r="G27733" s="12"/>
    </row>
    <row r="27734" spans="7:7" x14ac:dyDescent="0.2">
      <c r="G27734" s="12"/>
    </row>
    <row r="27735" spans="7:7" x14ac:dyDescent="0.2">
      <c r="G27735" s="12"/>
    </row>
    <row r="27736" spans="7:7" x14ac:dyDescent="0.2">
      <c r="G27736" s="12"/>
    </row>
    <row r="27737" spans="7:7" x14ac:dyDescent="0.2">
      <c r="G27737" s="12"/>
    </row>
    <row r="27738" spans="7:7" x14ac:dyDescent="0.2">
      <c r="G27738" s="12"/>
    </row>
    <row r="27739" spans="7:7" x14ac:dyDescent="0.2">
      <c r="G27739" s="12"/>
    </row>
    <row r="27740" spans="7:7" x14ac:dyDescent="0.2">
      <c r="G27740" s="12"/>
    </row>
    <row r="27741" spans="7:7" x14ac:dyDescent="0.2">
      <c r="G27741" s="12"/>
    </row>
    <row r="27742" spans="7:7" x14ac:dyDescent="0.2">
      <c r="G27742" s="12"/>
    </row>
    <row r="27743" spans="7:7" x14ac:dyDescent="0.2">
      <c r="G27743" s="12"/>
    </row>
    <row r="27744" spans="7:7" x14ac:dyDescent="0.2">
      <c r="G27744" s="12"/>
    </row>
    <row r="27745" spans="7:7" x14ac:dyDescent="0.2">
      <c r="G27745" s="12"/>
    </row>
    <row r="27746" spans="7:7" x14ac:dyDescent="0.2">
      <c r="G27746" s="12"/>
    </row>
    <row r="27747" spans="7:7" x14ac:dyDescent="0.2">
      <c r="G27747" s="12"/>
    </row>
    <row r="27748" spans="7:7" x14ac:dyDescent="0.2">
      <c r="G27748" s="12"/>
    </row>
    <row r="27749" spans="7:7" x14ac:dyDescent="0.2">
      <c r="G27749" s="12"/>
    </row>
    <row r="27750" spans="7:7" x14ac:dyDescent="0.2">
      <c r="G27750" s="12"/>
    </row>
    <row r="27751" spans="7:7" x14ac:dyDescent="0.2">
      <c r="G27751" s="12"/>
    </row>
    <row r="27752" spans="7:7" x14ac:dyDescent="0.2">
      <c r="G27752" s="12"/>
    </row>
    <row r="27753" spans="7:7" x14ac:dyDescent="0.2">
      <c r="G27753" s="12"/>
    </row>
    <row r="27754" spans="7:7" x14ac:dyDescent="0.2">
      <c r="G27754" s="12"/>
    </row>
    <row r="27755" spans="7:7" x14ac:dyDescent="0.2">
      <c r="G27755" s="12"/>
    </row>
    <row r="27756" spans="7:7" x14ac:dyDescent="0.2">
      <c r="G27756" s="12"/>
    </row>
    <row r="27757" spans="7:7" x14ac:dyDescent="0.2">
      <c r="G27757" s="12"/>
    </row>
    <row r="27758" spans="7:7" x14ac:dyDescent="0.2">
      <c r="G27758" s="12"/>
    </row>
    <row r="27759" spans="7:7" x14ac:dyDescent="0.2">
      <c r="G27759" s="12"/>
    </row>
    <row r="27760" spans="7:7" x14ac:dyDescent="0.2">
      <c r="G27760" s="12"/>
    </row>
    <row r="27761" spans="7:7" x14ac:dyDescent="0.2">
      <c r="G27761" s="12"/>
    </row>
    <row r="27762" spans="7:7" x14ac:dyDescent="0.2">
      <c r="G27762" s="12"/>
    </row>
    <row r="27763" spans="7:7" x14ac:dyDescent="0.2">
      <c r="G27763" s="12"/>
    </row>
    <row r="27764" spans="7:7" x14ac:dyDescent="0.2">
      <c r="G27764" s="12"/>
    </row>
    <row r="27765" spans="7:7" x14ac:dyDescent="0.2">
      <c r="G27765" s="12"/>
    </row>
    <row r="27766" spans="7:7" x14ac:dyDescent="0.2">
      <c r="G27766" s="12"/>
    </row>
    <row r="27767" spans="7:7" x14ac:dyDescent="0.2">
      <c r="G27767" s="12"/>
    </row>
    <row r="27768" spans="7:7" x14ac:dyDescent="0.2">
      <c r="G27768" s="12"/>
    </row>
    <row r="27769" spans="7:7" x14ac:dyDescent="0.2">
      <c r="G27769" s="12"/>
    </row>
    <row r="27770" spans="7:7" x14ac:dyDescent="0.2">
      <c r="G27770" s="12"/>
    </row>
    <row r="27771" spans="7:7" x14ac:dyDescent="0.2">
      <c r="G27771" s="12"/>
    </row>
    <row r="27772" spans="7:7" x14ac:dyDescent="0.2">
      <c r="G27772" s="12"/>
    </row>
    <row r="27773" spans="7:7" x14ac:dyDescent="0.2">
      <c r="G27773" s="12"/>
    </row>
    <row r="27774" spans="7:7" x14ac:dyDescent="0.2">
      <c r="G27774" s="12"/>
    </row>
    <row r="27775" spans="7:7" x14ac:dyDescent="0.2">
      <c r="G27775" s="12"/>
    </row>
    <row r="27776" spans="7:7" x14ac:dyDescent="0.2">
      <c r="G27776" s="12"/>
    </row>
    <row r="27777" spans="7:7" x14ac:dyDescent="0.2">
      <c r="G27777" s="12"/>
    </row>
    <row r="27778" spans="7:7" x14ac:dyDescent="0.2">
      <c r="G27778" s="12"/>
    </row>
    <row r="27779" spans="7:7" x14ac:dyDescent="0.2">
      <c r="G27779" s="12"/>
    </row>
    <row r="27780" spans="7:7" x14ac:dyDescent="0.2">
      <c r="G27780" s="12"/>
    </row>
    <row r="27781" spans="7:7" x14ac:dyDescent="0.2">
      <c r="G27781" s="12"/>
    </row>
    <row r="27782" spans="7:7" x14ac:dyDescent="0.2">
      <c r="G27782" s="12"/>
    </row>
    <row r="27783" spans="7:7" x14ac:dyDescent="0.2">
      <c r="G27783" s="12"/>
    </row>
    <row r="27784" spans="7:7" x14ac:dyDescent="0.2">
      <c r="G27784" s="12"/>
    </row>
    <row r="27785" spans="7:7" x14ac:dyDescent="0.2">
      <c r="G27785" s="12"/>
    </row>
    <row r="27786" spans="7:7" x14ac:dyDescent="0.2">
      <c r="G27786" s="12"/>
    </row>
    <row r="27787" spans="7:7" x14ac:dyDescent="0.2">
      <c r="G27787" s="12"/>
    </row>
    <row r="27788" spans="7:7" x14ac:dyDescent="0.2">
      <c r="G27788" s="12"/>
    </row>
    <row r="27789" spans="7:7" x14ac:dyDescent="0.2">
      <c r="G27789" s="12"/>
    </row>
    <row r="27790" spans="7:7" x14ac:dyDescent="0.2">
      <c r="G27790" s="12"/>
    </row>
    <row r="27791" spans="7:7" x14ac:dyDescent="0.2">
      <c r="G27791" s="12"/>
    </row>
    <row r="27792" spans="7:7" x14ac:dyDescent="0.2">
      <c r="G27792" s="12"/>
    </row>
    <row r="27793" spans="7:7" x14ac:dyDescent="0.2">
      <c r="G27793" s="12"/>
    </row>
    <row r="27794" spans="7:7" x14ac:dyDescent="0.2">
      <c r="G27794" s="12"/>
    </row>
    <row r="27795" spans="7:7" x14ac:dyDescent="0.2">
      <c r="G27795" s="12"/>
    </row>
    <row r="27796" spans="7:7" x14ac:dyDescent="0.2">
      <c r="G27796" s="12"/>
    </row>
    <row r="27797" spans="7:7" x14ac:dyDescent="0.2">
      <c r="G27797" s="12"/>
    </row>
    <row r="27798" spans="7:7" x14ac:dyDescent="0.2">
      <c r="G27798" s="12"/>
    </row>
    <row r="27799" spans="7:7" x14ac:dyDescent="0.2">
      <c r="G27799" s="12"/>
    </row>
    <row r="27800" spans="7:7" x14ac:dyDescent="0.2">
      <c r="G27800" s="12"/>
    </row>
    <row r="27801" spans="7:7" x14ac:dyDescent="0.2">
      <c r="G27801" s="12"/>
    </row>
    <row r="27802" spans="7:7" x14ac:dyDescent="0.2">
      <c r="G27802" s="12"/>
    </row>
    <row r="27803" spans="7:7" x14ac:dyDescent="0.2">
      <c r="G27803" s="12"/>
    </row>
    <row r="27804" spans="7:7" x14ac:dyDescent="0.2">
      <c r="G27804" s="12"/>
    </row>
    <row r="27805" spans="7:7" x14ac:dyDescent="0.2">
      <c r="G27805" s="12"/>
    </row>
    <row r="27806" spans="7:7" x14ac:dyDescent="0.2">
      <c r="G27806" s="12"/>
    </row>
    <row r="27807" spans="7:7" x14ac:dyDescent="0.2">
      <c r="G27807" s="12"/>
    </row>
    <row r="27808" spans="7:7" x14ac:dyDescent="0.2">
      <c r="G27808" s="12"/>
    </row>
    <row r="27809" spans="7:7" x14ac:dyDescent="0.2">
      <c r="G27809" s="12"/>
    </row>
    <row r="27810" spans="7:7" x14ac:dyDescent="0.2">
      <c r="G27810" s="12"/>
    </row>
    <row r="27811" spans="7:7" x14ac:dyDescent="0.2">
      <c r="G27811" s="12"/>
    </row>
    <row r="27812" spans="7:7" x14ac:dyDescent="0.2">
      <c r="G27812" s="12"/>
    </row>
    <row r="27813" spans="7:7" x14ac:dyDescent="0.2">
      <c r="G27813" s="12"/>
    </row>
    <row r="27814" spans="7:7" x14ac:dyDescent="0.2">
      <c r="G27814" s="12"/>
    </row>
    <row r="27815" spans="7:7" x14ac:dyDescent="0.2">
      <c r="G27815" s="12"/>
    </row>
    <row r="27816" spans="7:7" x14ac:dyDescent="0.2">
      <c r="G27816" s="12"/>
    </row>
    <row r="27817" spans="7:7" x14ac:dyDescent="0.2">
      <c r="G27817" s="12"/>
    </row>
    <row r="27818" spans="7:7" x14ac:dyDescent="0.2">
      <c r="G27818" s="12"/>
    </row>
    <row r="27819" spans="7:7" x14ac:dyDescent="0.2">
      <c r="G27819" s="12"/>
    </row>
    <row r="27820" spans="7:7" x14ac:dyDescent="0.2">
      <c r="G27820" s="12"/>
    </row>
    <row r="27821" spans="7:7" x14ac:dyDescent="0.2">
      <c r="G27821" s="12"/>
    </row>
    <row r="27822" spans="7:7" x14ac:dyDescent="0.2">
      <c r="G27822" s="12"/>
    </row>
    <row r="27823" spans="7:7" x14ac:dyDescent="0.2">
      <c r="G27823" s="12"/>
    </row>
    <row r="27824" spans="7:7" x14ac:dyDescent="0.2">
      <c r="G27824" s="12"/>
    </row>
    <row r="27825" spans="7:7" x14ac:dyDescent="0.2">
      <c r="G27825" s="12"/>
    </row>
    <row r="27826" spans="7:7" x14ac:dyDescent="0.2">
      <c r="G27826" s="12"/>
    </row>
    <row r="27827" spans="7:7" x14ac:dyDescent="0.2">
      <c r="G27827" s="12"/>
    </row>
    <row r="27828" spans="7:7" x14ac:dyDescent="0.2">
      <c r="G27828" s="12"/>
    </row>
    <row r="27829" spans="7:7" x14ac:dyDescent="0.2">
      <c r="G27829" s="12"/>
    </row>
    <row r="27830" spans="7:7" x14ac:dyDescent="0.2">
      <c r="G27830" s="12"/>
    </row>
    <row r="27831" spans="7:7" x14ac:dyDescent="0.2">
      <c r="G27831" s="12"/>
    </row>
    <row r="27832" spans="7:7" x14ac:dyDescent="0.2">
      <c r="G27832" s="12"/>
    </row>
    <row r="27833" spans="7:7" x14ac:dyDescent="0.2">
      <c r="G27833" s="12"/>
    </row>
    <row r="27834" spans="7:7" x14ac:dyDescent="0.2">
      <c r="G27834" s="12"/>
    </row>
    <row r="27835" spans="7:7" x14ac:dyDescent="0.2">
      <c r="G27835" s="12"/>
    </row>
    <row r="27836" spans="7:7" x14ac:dyDescent="0.2">
      <c r="G27836" s="12"/>
    </row>
    <row r="27837" spans="7:7" x14ac:dyDescent="0.2">
      <c r="G27837" s="12"/>
    </row>
    <row r="27838" spans="7:7" x14ac:dyDescent="0.2">
      <c r="G27838" s="12"/>
    </row>
    <row r="27839" spans="7:7" x14ac:dyDescent="0.2">
      <c r="G27839" s="12"/>
    </row>
    <row r="27840" spans="7:7" x14ac:dyDescent="0.2">
      <c r="G27840" s="12"/>
    </row>
    <row r="27841" spans="7:7" x14ac:dyDescent="0.2">
      <c r="G27841" s="12"/>
    </row>
    <row r="27842" spans="7:7" x14ac:dyDescent="0.2">
      <c r="G27842" s="12"/>
    </row>
    <row r="27843" spans="7:7" x14ac:dyDescent="0.2">
      <c r="G27843" s="12"/>
    </row>
    <row r="27844" spans="7:7" x14ac:dyDescent="0.2">
      <c r="G27844" s="12"/>
    </row>
    <row r="27845" spans="7:7" x14ac:dyDescent="0.2">
      <c r="G27845" s="12"/>
    </row>
    <row r="27846" spans="7:7" x14ac:dyDescent="0.2">
      <c r="G27846" s="12"/>
    </row>
    <row r="27847" spans="7:7" x14ac:dyDescent="0.2">
      <c r="G27847" s="12"/>
    </row>
    <row r="27848" spans="7:7" x14ac:dyDescent="0.2">
      <c r="G27848" s="12"/>
    </row>
    <row r="27849" spans="7:7" x14ac:dyDescent="0.2">
      <c r="G27849" s="12"/>
    </row>
    <row r="27850" spans="7:7" x14ac:dyDescent="0.2">
      <c r="G27850" s="12"/>
    </row>
    <row r="27851" spans="7:7" x14ac:dyDescent="0.2">
      <c r="G27851" s="12"/>
    </row>
    <row r="27852" spans="7:7" x14ac:dyDescent="0.2">
      <c r="G27852" s="12"/>
    </row>
    <row r="27853" spans="7:7" x14ac:dyDescent="0.2">
      <c r="G27853" s="12"/>
    </row>
    <row r="27854" spans="7:7" x14ac:dyDescent="0.2">
      <c r="G27854" s="12"/>
    </row>
    <row r="27855" spans="7:7" x14ac:dyDescent="0.2">
      <c r="G27855" s="12"/>
    </row>
    <row r="27856" spans="7:7" x14ac:dyDescent="0.2">
      <c r="G27856" s="12"/>
    </row>
    <row r="27857" spans="7:7" x14ac:dyDescent="0.2">
      <c r="G27857" s="12"/>
    </row>
    <row r="27858" spans="7:7" x14ac:dyDescent="0.2">
      <c r="G27858" s="12"/>
    </row>
    <row r="27859" spans="7:7" x14ac:dyDescent="0.2">
      <c r="G27859" s="12"/>
    </row>
    <row r="27860" spans="7:7" x14ac:dyDescent="0.2">
      <c r="G27860" s="12"/>
    </row>
    <row r="27861" spans="7:7" x14ac:dyDescent="0.2">
      <c r="G27861" s="12"/>
    </row>
    <row r="27862" spans="7:7" x14ac:dyDescent="0.2">
      <c r="G27862" s="12"/>
    </row>
    <row r="27863" spans="7:7" x14ac:dyDescent="0.2">
      <c r="G27863" s="12"/>
    </row>
    <row r="27864" spans="7:7" x14ac:dyDescent="0.2">
      <c r="G27864" s="12"/>
    </row>
    <row r="27865" spans="7:7" x14ac:dyDescent="0.2">
      <c r="G27865" s="12"/>
    </row>
    <row r="27866" spans="7:7" x14ac:dyDescent="0.2">
      <c r="G27866" s="12"/>
    </row>
    <row r="27867" spans="7:7" x14ac:dyDescent="0.2">
      <c r="G27867" s="12"/>
    </row>
    <row r="27868" spans="7:7" x14ac:dyDescent="0.2">
      <c r="G27868" s="12"/>
    </row>
    <row r="27869" spans="7:7" x14ac:dyDescent="0.2">
      <c r="G27869" s="12"/>
    </row>
    <row r="27870" spans="7:7" x14ac:dyDescent="0.2">
      <c r="G27870" s="12"/>
    </row>
    <row r="27871" spans="7:7" x14ac:dyDescent="0.2">
      <c r="G27871" s="12"/>
    </row>
    <row r="27872" spans="7:7" x14ac:dyDescent="0.2">
      <c r="G27872" s="12"/>
    </row>
    <row r="27873" spans="7:7" x14ac:dyDescent="0.2">
      <c r="G27873" s="12"/>
    </row>
    <row r="27874" spans="7:7" x14ac:dyDescent="0.2">
      <c r="G27874" s="12"/>
    </row>
    <row r="27875" spans="7:7" x14ac:dyDescent="0.2">
      <c r="G27875" s="12"/>
    </row>
    <row r="27876" spans="7:7" x14ac:dyDescent="0.2">
      <c r="G27876" s="12"/>
    </row>
    <row r="27877" spans="7:7" x14ac:dyDescent="0.2">
      <c r="G27877" s="12"/>
    </row>
    <row r="27878" spans="7:7" x14ac:dyDescent="0.2">
      <c r="G27878" s="12"/>
    </row>
    <row r="27879" spans="7:7" x14ac:dyDescent="0.2">
      <c r="G27879" s="12"/>
    </row>
    <row r="27880" spans="7:7" x14ac:dyDescent="0.2">
      <c r="G27880" s="12"/>
    </row>
    <row r="27881" spans="7:7" x14ac:dyDescent="0.2">
      <c r="G27881" s="12"/>
    </row>
    <row r="27882" spans="7:7" x14ac:dyDescent="0.2">
      <c r="G27882" s="12"/>
    </row>
    <row r="27883" spans="7:7" x14ac:dyDescent="0.2">
      <c r="G27883" s="12"/>
    </row>
    <row r="27884" spans="7:7" x14ac:dyDescent="0.2">
      <c r="G27884" s="12"/>
    </row>
    <row r="27885" spans="7:7" x14ac:dyDescent="0.2">
      <c r="G27885" s="12"/>
    </row>
    <row r="27886" spans="7:7" x14ac:dyDescent="0.2">
      <c r="G27886" s="12"/>
    </row>
    <row r="27887" spans="7:7" x14ac:dyDescent="0.2">
      <c r="G27887" s="12"/>
    </row>
    <row r="27888" spans="7:7" x14ac:dyDescent="0.2">
      <c r="G27888" s="12"/>
    </row>
    <row r="27889" spans="7:7" x14ac:dyDescent="0.2">
      <c r="G27889" s="12"/>
    </row>
    <row r="27890" spans="7:7" x14ac:dyDescent="0.2">
      <c r="G27890" s="12"/>
    </row>
    <row r="27891" spans="7:7" x14ac:dyDescent="0.2">
      <c r="G27891" s="12"/>
    </row>
    <row r="27892" spans="7:7" x14ac:dyDescent="0.2">
      <c r="G27892" s="12"/>
    </row>
    <row r="27893" spans="7:7" x14ac:dyDescent="0.2">
      <c r="G27893" s="12"/>
    </row>
    <row r="27894" spans="7:7" x14ac:dyDescent="0.2">
      <c r="G27894" s="12"/>
    </row>
    <row r="27895" spans="7:7" x14ac:dyDescent="0.2">
      <c r="G27895" s="12"/>
    </row>
    <row r="27896" spans="7:7" x14ac:dyDescent="0.2">
      <c r="G27896" s="12"/>
    </row>
    <row r="27897" spans="7:7" x14ac:dyDescent="0.2">
      <c r="G27897" s="12"/>
    </row>
    <row r="27898" spans="7:7" x14ac:dyDescent="0.2">
      <c r="G27898" s="12"/>
    </row>
    <row r="27899" spans="7:7" x14ac:dyDescent="0.2">
      <c r="G27899" s="12"/>
    </row>
    <row r="27900" spans="7:7" x14ac:dyDescent="0.2">
      <c r="G27900" s="12"/>
    </row>
    <row r="27901" spans="7:7" x14ac:dyDescent="0.2">
      <c r="G27901" s="12"/>
    </row>
    <row r="27902" spans="7:7" x14ac:dyDescent="0.2">
      <c r="G27902" s="12"/>
    </row>
    <row r="27903" spans="7:7" x14ac:dyDescent="0.2">
      <c r="G27903" s="12"/>
    </row>
    <row r="27904" spans="7:7" x14ac:dyDescent="0.2">
      <c r="G27904" s="12"/>
    </row>
    <row r="27905" spans="7:7" x14ac:dyDescent="0.2">
      <c r="G27905" s="12"/>
    </row>
    <row r="27906" spans="7:7" x14ac:dyDescent="0.2">
      <c r="G27906" s="12"/>
    </row>
    <row r="27907" spans="7:7" x14ac:dyDescent="0.2">
      <c r="G27907" s="12"/>
    </row>
    <row r="27908" spans="7:7" x14ac:dyDescent="0.2">
      <c r="G27908" s="12"/>
    </row>
    <row r="27909" spans="7:7" x14ac:dyDescent="0.2">
      <c r="G27909" s="12"/>
    </row>
    <row r="27910" spans="7:7" x14ac:dyDescent="0.2">
      <c r="G27910" s="12"/>
    </row>
    <row r="27911" spans="7:7" x14ac:dyDescent="0.2">
      <c r="G27911" s="12"/>
    </row>
    <row r="27912" spans="7:7" x14ac:dyDescent="0.2">
      <c r="G27912" s="12"/>
    </row>
    <row r="27913" spans="7:7" x14ac:dyDescent="0.2">
      <c r="G27913" s="12"/>
    </row>
    <row r="27914" spans="7:7" x14ac:dyDescent="0.2">
      <c r="G27914" s="12"/>
    </row>
    <row r="27915" spans="7:7" x14ac:dyDescent="0.2">
      <c r="G27915" s="12"/>
    </row>
    <row r="27916" spans="7:7" x14ac:dyDescent="0.2">
      <c r="G27916" s="12"/>
    </row>
    <row r="27917" spans="7:7" x14ac:dyDescent="0.2">
      <c r="G27917" s="12"/>
    </row>
    <row r="27918" spans="7:7" x14ac:dyDescent="0.2">
      <c r="G27918" s="12"/>
    </row>
    <row r="27919" spans="7:7" x14ac:dyDescent="0.2">
      <c r="G27919" s="12"/>
    </row>
    <row r="27920" spans="7:7" x14ac:dyDescent="0.2">
      <c r="G27920" s="12"/>
    </row>
    <row r="27921" spans="7:7" x14ac:dyDescent="0.2">
      <c r="G27921" s="12"/>
    </row>
    <row r="27922" spans="7:7" x14ac:dyDescent="0.2">
      <c r="G27922" s="12"/>
    </row>
    <row r="27923" spans="7:7" x14ac:dyDescent="0.2">
      <c r="G27923" s="12"/>
    </row>
    <row r="27924" spans="7:7" x14ac:dyDescent="0.2">
      <c r="G27924" s="12"/>
    </row>
    <row r="27925" spans="7:7" x14ac:dyDescent="0.2">
      <c r="G27925" s="12"/>
    </row>
    <row r="27926" spans="7:7" x14ac:dyDescent="0.2">
      <c r="G27926" s="12"/>
    </row>
    <row r="27927" spans="7:7" x14ac:dyDescent="0.2">
      <c r="G27927" s="12"/>
    </row>
    <row r="27928" spans="7:7" x14ac:dyDescent="0.2">
      <c r="G27928" s="12"/>
    </row>
    <row r="27929" spans="7:7" x14ac:dyDescent="0.2">
      <c r="G27929" s="12"/>
    </row>
    <row r="27930" spans="7:7" x14ac:dyDescent="0.2">
      <c r="G27930" s="12"/>
    </row>
    <row r="27931" spans="7:7" x14ac:dyDescent="0.2">
      <c r="G27931" s="12"/>
    </row>
    <row r="27932" spans="7:7" x14ac:dyDescent="0.2">
      <c r="G27932" s="12"/>
    </row>
    <row r="27933" spans="7:7" x14ac:dyDescent="0.2">
      <c r="G27933" s="12"/>
    </row>
    <row r="27934" spans="7:7" x14ac:dyDescent="0.2">
      <c r="G27934" s="12"/>
    </row>
    <row r="27935" spans="7:7" x14ac:dyDescent="0.2">
      <c r="G27935" s="12"/>
    </row>
    <row r="27936" spans="7:7" x14ac:dyDescent="0.2">
      <c r="G27936" s="12"/>
    </row>
    <row r="27937" spans="7:7" x14ac:dyDescent="0.2">
      <c r="G27937" s="12"/>
    </row>
    <row r="27938" spans="7:7" x14ac:dyDescent="0.2">
      <c r="G27938" s="12"/>
    </row>
    <row r="27939" spans="7:7" x14ac:dyDescent="0.2">
      <c r="G27939" s="12"/>
    </row>
    <row r="27940" spans="7:7" x14ac:dyDescent="0.2">
      <c r="G27940" s="12"/>
    </row>
    <row r="27941" spans="7:7" x14ac:dyDescent="0.2">
      <c r="G27941" s="12"/>
    </row>
    <row r="27942" spans="7:7" x14ac:dyDescent="0.2">
      <c r="G27942" s="12"/>
    </row>
    <row r="27943" spans="7:7" x14ac:dyDescent="0.2">
      <c r="G27943" s="12"/>
    </row>
    <row r="27944" spans="7:7" x14ac:dyDescent="0.2">
      <c r="G27944" s="12"/>
    </row>
    <row r="27945" spans="7:7" x14ac:dyDescent="0.2">
      <c r="G27945" s="12"/>
    </row>
    <row r="27946" spans="7:7" x14ac:dyDescent="0.2">
      <c r="G27946" s="12"/>
    </row>
    <row r="27947" spans="7:7" x14ac:dyDescent="0.2">
      <c r="G27947" s="12"/>
    </row>
    <row r="27948" spans="7:7" x14ac:dyDescent="0.2">
      <c r="G27948" s="12"/>
    </row>
    <row r="27949" spans="7:7" x14ac:dyDescent="0.2">
      <c r="G27949" s="12"/>
    </row>
    <row r="27950" spans="7:7" x14ac:dyDescent="0.2">
      <c r="G27950" s="12"/>
    </row>
    <row r="27951" spans="7:7" x14ac:dyDescent="0.2">
      <c r="G27951" s="12"/>
    </row>
    <row r="27952" spans="7:7" x14ac:dyDescent="0.2">
      <c r="G27952" s="12"/>
    </row>
    <row r="27953" spans="7:7" x14ac:dyDescent="0.2">
      <c r="G27953" s="12"/>
    </row>
    <row r="27954" spans="7:7" x14ac:dyDescent="0.2">
      <c r="G27954" s="12"/>
    </row>
    <row r="27955" spans="7:7" x14ac:dyDescent="0.2">
      <c r="G27955" s="12"/>
    </row>
    <row r="27956" spans="7:7" x14ac:dyDescent="0.2">
      <c r="G27956" s="12"/>
    </row>
    <row r="27957" spans="7:7" x14ac:dyDescent="0.2">
      <c r="G27957" s="12"/>
    </row>
    <row r="27958" spans="7:7" x14ac:dyDescent="0.2">
      <c r="G27958" s="12"/>
    </row>
    <row r="27959" spans="7:7" x14ac:dyDescent="0.2">
      <c r="G27959" s="12"/>
    </row>
    <row r="27960" spans="7:7" x14ac:dyDescent="0.2">
      <c r="G27960" s="12"/>
    </row>
    <row r="27961" spans="7:7" x14ac:dyDescent="0.2">
      <c r="G27961" s="12"/>
    </row>
    <row r="27962" spans="7:7" x14ac:dyDescent="0.2">
      <c r="G27962" s="12"/>
    </row>
    <row r="27963" spans="7:7" x14ac:dyDescent="0.2">
      <c r="G27963" s="12"/>
    </row>
    <row r="27964" spans="7:7" x14ac:dyDescent="0.2">
      <c r="G27964" s="12"/>
    </row>
    <row r="27965" spans="7:7" x14ac:dyDescent="0.2">
      <c r="G27965" s="12"/>
    </row>
    <row r="27966" spans="7:7" x14ac:dyDescent="0.2">
      <c r="G27966" s="12"/>
    </row>
    <row r="27967" spans="7:7" x14ac:dyDescent="0.2">
      <c r="G27967" s="12"/>
    </row>
    <row r="27968" spans="7:7" x14ac:dyDescent="0.2">
      <c r="G27968" s="12"/>
    </row>
    <row r="27969" spans="7:7" x14ac:dyDescent="0.2">
      <c r="G27969" s="12"/>
    </row>
    <row r="27970" spans="7:7" x14ac:dyDescent="0.2">
      <c r="G27970" s="12"/>
    </row>
    <row r="27971" spans="7:7" x14ac:dyDescent="0.2">
      <c r="G27971" s="12"/>
    </row>
    <row r="27972" spans="7:7" x14ac:dyDescent="0.2">
      <c r="G27972" s="12"/>
    </row>
    <row r="27973" spans="7:7" x14ac:dyDescent="0.2">
      <c r="G27973" s="12"/>
    </row>
    <row r="27974" spans="7:7" x14ac:dyDescent="0.2">
      <c r="G27974" s="12"/>
    </row>
    <row r="27975" spans="7:7" x14ac:dyDescent="0.2">
      <c r="G27975" s="12"/>
    </row>
    <row r="27976" spans="7:7" x14ac:dyDescent="0.2">
      <c r="G27976" s="12"/>
    </row>
    <row r="27977" spans="7:7" x14ac:dyDescent="0.2">
      <c r="G27977" s="12"/>
    </row>
    <row r="27978" spans="7:7" x14ac:dyDescent="0.2">
      <c r="G27978" s="12"/>
    </row>
    <row r="27979" spans="7:7" x14ac:dyDescent="0.2">
      <c r="G27979" s="12"/>
    </row>
    <row r="27980" spans="7:7" x14ac:dyDescent="0.2">
      <c r="G27980" s="12"/>
    </row>
    <row r="27981" spans="7:7" x14ac:dyDescent="0.2">
      <c r="G27981" s="12"/>
    </row>
    <row r="27982" spans="7:7" x14ac:dyDescent="0.2">
      <c r="G27982" s="12"/>
    </row>
    <row r="27983" spans="7:7" x14ac:dyDescent="0.2">
      <c r="G27983" s="12"/>
    </row>
    <row r="27984" spans="7:7" x14ac:dyDescent="0.2">
      <c r="G27984" s="12"/>
    </row>
    <row r="27985" spans="7:7" x14ac:dyDescent="0.2">
      <c r="G27985" s="12"/>
    </row>
    <row r="27986" spans="7:7" x14ac:dyDescent="0.2">
      <c r="G27986" s="12"/>
    </row>
    <row r="27987" spans="7:7" x14ac:dyDescent="0.2">
      <c r="G27987" s="12"/>
    </row>
    <row r="27988" spans="7:7" x14ac:dyDescent="0.2">
      <c r="G27988" s="12"/>
    </row>
    <row r="27989" spans="7:7" x14ac:dyDescent="0.2">
      <c r="G27989" s="12"/>
    </row>
    <row r="27990" spans="7:7" x14ac:dyDescent="0.2">
      <c r="G27990" s="12"/>
    </row>
    <row r="27991" spans="7:7" x14ac:dyDescent="0.2">
      <c r="G27991" s="12"/>
    </row>
    <row r="27992" spans="7:7" x14ac:dyDescent="0.2">
      <c r="G27992" s="12"/>
    </row>
    <row r="27993" spans="7:7" x14ac:dyDescent="0.2">
      <c r="G27993" s="12"/>
    </row>
    <row r="27994" spans="7:7" x14ac:dyDescent="0.2">
      <c r="G27994" s="12"/>
    </row>
    <row r="27995" spans="7:7" x14ac:dyDescent="0.2">
      <c r="G27995" s="12"/>
    </row>
    <row r="27996" spans="7:7" x14ac:dyDescent="0.2">
      <c r="G27996" s="12"/>
    </row>
    <row r="27997" spans="7:7" x14ac:dyDescent="0.2">
      <c r="G27997" s="12"/>
    </row>
    <row r="27998" spans="7:7" x14ac:dyDescent="0.2">
      <c r="G27998" s="12"/>
    </row>
    <row r="27999" spans="7:7" x14ac:dyDescent="0.2">
      <c r="G27999" s="12"/>
    </row>
    <row r="28000" spans="7:7" x14ac:dyDescent="0.2">
      <c r="G28000" s="12"/>
    </row>
    <row r="28001" spans="7:7" x14ac:dyDescent="0.2">
      <c r="G28001" s="12"/>
    </row>
    <row r="28002" spans="7:7" x14ac:dyDescent="0.2">
      <c r="G28002" s="12"/>
    </row>
    <row r="28003" spans="7:7" x14ac:dyDescent="0.2">
      <c r="G28003" s="12"/>
    </row>
    <row r="28004" spans="7:7" x14ac:dyDescent="0.2">
      <c r="G28004" s="12"/>
    </row>
    <row r="28005" spans="7:7" x14ac:dyDescent="0.2">
      <c r="G28005" s="12"/>
    </row>
    <row r="28006" spans="7:7" x14ac:dyDescent="0.2">
      <c r="G28006" s="12"/>
    </row>
    <row r="28007" spans="7:7" x14ac:dyDescent="0.2">
      <c r="G28007" s="12"/>
    </row>
    <row r="28008" spans="7:7" x14ac:dyDescent="0.2">
      <c r="G28008" s="12"/>
    </row>
    <row r="28009" spans="7:7" x14ac:dyDescent="0.2">
      <c r="G28009" s="12"/>
    </row>
    <row r="28010" spans="7:7" x14ac:dyDescent="0.2">
      <c r="G28010" s="12"/>
    </row>
    <row r="28011" spans="7:7" x14ac:dyDescent="0.2">
      <c r="G28011" s="12"/>
    </row>
    <row r="28012" spans="7:7" x14ac:dyDescent="0.2">
      <c r="G28012" s="12"/>
    </row>
    <row r="28013" spans="7:7" x14ac:dyDescent="0.2">
      <c r="G28013" s="12"/>
    </row>
    <row r="28014" spans="7:7" x14ac:dyDescent="0.2">
      <c r="G28014" s="12"/>
    </row>
    <row r="28015" spans="7:7" x14ac:dyDescent="0.2">
      <c r="G28015" s="12"/>
    </row>
    <row r="28016" spans="7:7" x14ac:dyDescent="0.2">
      <c r="G28016" s="12"/>
    </row>
    <row r="28017" spans="7:7" x14ac:dyDescent="0.2">
      <c r="G28017" s="12"/>
    </row>
    <row r="28018" spans="7:7" x14ac:dyDescent="0.2">
      <c r="G28018" s="12"/>
    </row>
    <row r="28019" spans="7:7" x14ac:dyDescent="0.2">
      <c r="G28019" s="12"/>
    </row>
    <row r="28020" spans="7:7" x14ac:dyDescent="0.2">
      <c r="G28020" s="12"/>
    </row>
    <row r="28021" spans="7:7" x14ac:dyDescent="0.2">
      <c r="G28021" s="12"/>
    </row>
    <row r="28022" spans="7:7" x14ac:dyDescent="0.2">
      <c r="G28022" s="12"/>
    </row>
    <row r="28023" spans="7:7" x14ac:dyDescent="0.2">
      <c r="G28023" s="12"/>
    </row>
    <row r="28024" spans="7:7" x14ac:dyDescent="0.2">
      <c r="G28024" s="12"/>
    </row>
    <row r="28025" spans="7:7" x14ac:dyDescent="0.2">
      <c r="G28025" s="12"/>
    </row>
    <row r="28026" spans="7:7" x14ac:dyDescent="0.2">
      <c r="G28026" s="12"/>
    </row>
    <row r="28027" spans="7:7" x14ac:dyDescent="0.2">
      <c r="G28027" s="12"/>
    </row>
    <row r="28028" spans="7:7" x14ac:dyDescent="0.2">
      <c r="G28028" s="12"/>
    </row>
    <row r="28029" spans="7:7" x14ac:dyDescent="0.2">
      <c r="G28029" s="12"/>
    </row>
    <row r="28030" spans="7:7" x14ac:dyDescent="0.2">
      <c r="G28030" s="12"/>
    </row>
    <row r="28031" spans="7:7" x14ac:dyDescent="0.2">
      <c r="G28031" s="12"/>
    </row>
    <row r="28032" spans="7:7" x14ac:dyDescent="0.2">
      <c r="G28032" s="12"/>
    </row>
    <row r="28033" spans="7:7" x14ac:dyDescent="0.2">
      <c r="G28033" s="12"/>
    </row>
    <row r="28034" spans="7:7" x14ac:dyDescent="0.2">
      <c r="G28034" s="12"/>
    </row>
    <row r="28035" spans="7:7" x14ac:dyDescent="0.2">
      <c r="G28035" s="12"/>
    </row>
    <row r="28036" spans="7:7" x14ac:dyDescent="0.2">
      <c r="G28036" s="12"/>
    </row>
    <row r="28037" spans="7:7" x14ac:dyDescent="0.2">
      <c r="G28037" s="12"/>
    </row>
    <row r="28038" spans="7:7" x14ac:dyDescent="0.2">
      <c r="G28038" s="12"/>
    </row>
    <row r="28039" spans="7:7" x14ac:dyDescent="0.2">
      <c r="G28039" s="12"/>
    </row>
    <row r="28040" spans="7:7" x14ac:dyDescent="0.2">
      <c r="G28040" s="12"/>
    </row>
    <row r="28041" spans="7:7" x14ac:dyDescent="0.2">
      <c r="G28041" s="12"/>
    </row>
    <row r="28042" spans="7:7" x14ac:dyDescent="0.2">
      <c r="G28042" s="12"/>
    </row>
    <row r="28043" spans="7:7" x14ac:dyDescent="0.2">
      <c r="G28043" s="12"/>
    </row>
    <row r="28044" spans="7:7" x14ac:dyDescent="0.2">
      <c r="G28044" s="12"/>
    </row>
    <row r="28045" spans="7:7" x14ac:dyDescent="0.2">
      <c r="G28045" s="12"/>
    </row>
    <row r="28046" spans="7:7" x14ac:dyDescent="0.2">
      <c r="G28046" s="12"/>
    </row>
    <row r="28047" spans="7:7" x14ac:dyDescent="0.2">
      <c r="G28047" s="12"/>
    </row>
    <row r="28048" spans="7:7" x14ac:dyDescent="0.2">
      <c r="G28048" s="12"/>
    </row>
    <row r="28049" spans="7:7" x14ac:dyDescent="0.2">
      <c r="G28049" s="12"/>
    </row>
    <row r="28050" spans="7:7" x14ac:dyDescent="0.2">
      <c r="G28050" s="12"/>
    </row>
    <row r="28051" spans="7:7" x14ac:dyDescent="0.2">
      <c r="G28051" s="12"/>
    </row>
    <row r="28052" spans="7:7" x14ac:dyDescent="0.2">
      <c r="G28052" s="12"/>
    </row>
    <row r="28053" spans="7:7" x14ac:dyDescent="0.2">
      <c r="G28053" s="12"/>
    </row>
    <row r="28054" spans="7:7" x14ac:dyDescent="0.2">
      <c r="G28054" s="12"/>
    </row>
    <row r="28055" spans="7:7" x14ac:dyDescent="0.2">
      <c r="G28055" s="12"/>
    </row>
    <row r="28056" spans="7:7" x14ac:dyDescent="0.2">
      <c r="G28056" s="12"/>
    </row>
    <row r="28057" spans="7:7" x14ac:dyDescent="0.2">
      <c r="G28057" s="12"/>
    </row>
    <row r="28058" spans="7:7" x14ac:dyDescent="0.2">
      <c r="G28058" s="12"/>
    </row>
    <row r="28059" spans="7:7" x14ac:dyDescent="0.2">
      <c r="G28059" s="12"/>
    </row>
    <row r="28060" spans="7:7" x14ac:dyDescent="0.2">
      <c r="G28060" s="12"/>
    </row>
    <row r="28061" spans="7:7" x14ac:dyDescent="0.2">
      <c r="G28061" s="12"/>
    </row>
    <row r="28062" spans="7:7" x14ac:dyDescent="0.2">
      <c r="G28062" s="12"/>
    </row>
    <row r="28063" spans="7:7" x14ac:dyDescent="0.2">
      <c r="G28063" s="12"/>
    </row>
    <row r="28064" spans="7:7" x14ac:dyDescent="0.2">
      <c r="G28064" s="12"/>
    </row>
    <row r="28065" spans="7:7" x14ac:dyDescent="0.2">
      <c r="G28065" s="12"/>
    </row>
    <row r="28066" spans="7:7" x14ac:dyDescent="0.2">
      <c r="G28066" s="12"/>
    </row>
    <row r="28067" spans="7:7" x14ac:dyDescent="0.2">
      <c r="G28067" s="12"/>
    </row>
    <row r="28068" spans="7:7" x14ac:dyDescent="0.2">
      <c r="G28068" s="12"/>
    </row>
    <row r="28069" spans="7:7" x14ac:dyDescent="0.2">
      <c r="G28069" s="12"/>
    </row>
    <row r="28070" spans="7:7" x14ac:dyDescent="0.2">
      <c r="G28070" s="12"/>
    </row>
    <row r="28071" spans="7:7" x14ac:dyDescent="0.2">
      <c r="G28071" s="12"/>
    </row>
    <row r="28072" spans="7:7" x14ac:dyDescent="0.2">
      <c r="G28072" s="12"/>
    </row>
    <row r="28073" spans="7:7" x14ac:dyDescent="0.2">
      <c r="G28073" s="12"/>
    </row>
    <row r="28074" spans="7:7" x14ac:dyDescent="0.2">
      <c r="G28074" s="12"/>
    </row>
    <row r="28075" spans="7:7" x14ac:dyDescent="0.2">
      <c r="G28075" s="12"/>
    </row>
    <row r="28076" spans="7:7" x14ac:dyDescent="0.2">
      <c r="G28076" s="12"/>
    </row>
    <row r="28077" spans="7:7" x14ac:dyDescent="0.2">
      <c r="G28077" s="12"/>
    </row>
    <row r="28078" spans="7:7" x14ac:dyDescent="0.2">
      <c r="G28078" s="12"/>
    </row>
    <row r="28079" spans="7:7" x14ac:dyDescent="0.2">
      <c r="G28079" s="12"/>
    </row>
    <row r="28080" spans="7:7" x14ac:dyDescent="0.2">
      <c r="G28080" s="12"/>
    </row>
    <row r="28081" spans="7:7" x14ac:dyDescent="0.2">
      <c r="G28081" s="12"/>
    </row>
    <row r="28082" spans="7:7" x14ac:dyDescent="0.2">
      <c r="G28082" s="12"/>
    </row>
    <row r="28083" spans="7:7" x14ac:dyDescent="0.2">
      <c r="G28083" s="12"/>
    </row>
    <row r="28084" spans="7:7" x14ac:dyDescent="0.2">
      <c r="G28084" s="12"/>
    </row>
    <row r="28085" spans="7:7" x14ac:dyDescent="0.2">
      <c r="G28085" s="12"/>
    </row>
    <row r="28086" spans="7:7" x14ac:dyDescent="0.2">
      <c r="G28086" s="12"/>
    </row>
    <row r="28087" spans="7:7" x14ac:dyDescent="0.2">
      <c r="G28087" s="12"/>
    </row>
    <row r="28088" spans="7:7" x14ac:dyDescent="0.2">
      <c r="G28088" s="12"/>
    </row>
    <row r="28089" spans="7:7" x14ac:dyDescent="0.2">
      <c r="G28089" s="12"/>
    </row>
    <row r="28090" spans="7:7" x14ac:dyDescent="0.2">
      <c r="G28090" s="12"/>
    </row>
    <row r="28091" spans="7:7" x14ac:dyDescent="0.2">
      <c r="G28091" s="12"/>
    </row>
    <row r="28092" spans="7:7" x14ac:dyDescent="0.2">
      <c r="G28092" s="12"/>
    </row>
    <row r="28093" spans="7:7" x14ac:dyDescent="0.2">
      <c r="G28093" s="12"/>
    </row>
    <row r="28094" spans="7:7" x14ac:dyDescent="0.2">
      <c r="G28094" s="12"/>
    </row>
    <row r="28095" spans="7:7" x14ac:dyDescent="0.2">
      <c r="G28095" s="12"/>
    </row>
    <row r="28096" spans="7:7" x14ac:dyDescent="0.2">
      <c r="G28096" s="12"/>
    </row>
    <row r="28097" spans="7:7" x14ac:dyDescent="0.2">
      <c r="G28097" s="12"/>
    </row>
    <row r="28098" spans="7:7" x14ac:dyDescent="0.2">
      <c r="G28098" s="12"/>
    </row>
    <row r="28099" spans="7:7" x14ac:dyDescent="0.2">
      <c r="G28099" s="12"/>
    </row>
    <row r="28100" spans="7:7" x14ac:dyDescent="0.2">
      <c r="G28100" s="12"/>
    </row>
    <row r="28101" spans="7:7" x14ac:dyDescent="0.2">
      <c r="G28101" s="12"/>
    </row>
    <row r="28102" spans="7:7" x14ac:dyDescent="0.2">
      <c r="G28102" s="12"/>
    </row>
    <row r="28103" spans="7:7" x14ac:dyDescent="0.2">
      <c r="G28103" s="12"/>
    </row>
    <row r="28104" spans="7:7" x14ac:dyDescent="0.2">
      <c r="G28104" s="12"/>
    </row>
    <row r="28105" spans="7:7" x14ac:dyDescent="0.2">
      <c r="G28105" s="12"/>
    </row>
    <row r="28106" spans="7:7" x14ac:dyDescent="0.2">
      <c r="G28106" s="12"/>
    </row>
    <row r="28107" spans="7:7" x14ac:dyDescent="0.2">
      <c r="G28107" s="12"/>
    </row>
    <row r="28108" spans="7:7" x14ac:dyDescent="0.2">
      <c r="G28108" s="12"/>
    </row>
    <row r="28109" spans="7:7" x14ac:dyDescent="0.2">
      <c r="G28109" s="12"/>
    </row>
    <row r="28110" spans="7:7" x14ac:dyDescent="0.2">
      <c r="G28110" s="12"/>
    </row>
    <row r="28111" spans="7:7" x14ac:dyDescent="0.2">
      <c r="G28111" s="12"/>
    </row>
    <row r="28112" spans="7:7" x14ac:dyDescent="0.2">
      <c r="G28112" s="12"/>
    </row>
    <row r="28113" spans="7:7" x14ac:dyDescent="0.2">
      <c r="G28113" s="12"/>
    </row>
    <row r="28114" spans="7:7" x14ac:dyDescent="0.2">
      <c r="G28114" s="12"/>
    </row>
    <row r="28115" spans="7:7" x14ac:dyDescent="0.2">
      <c r="G28115" s="12"/>
    </row>
    <row r="28116" spans="7:7" x14ac:dyDescent="0.2">
      <c r="G28116" s="12"/>
    </row>
    <row r="28117" spans="7:7" x14ac:dyDescent="0.2">
      <c r="G28117" s="12"/>
    </row>
    <row r="28118" spans="7:7" x14ac:dyDescent="0.2">
      <c r="G28118" s="12"/>
    </row>
    <row r="28119" spans="7:7" x14ac:dyDescent="0.2">
      <c r="G28119" s="12"/>
    </row>
    <row r="28120" spans="7:7" x14ac:dyDescent="0.2">
      <c r="G28120" s="12"/>
    </row>
    <row r="28121" spans="7:7" x14ac:dyDescent="0.2">
      <c r="G28121" s="12"/>
    </row>
    <row r="28122" spans="7:7" x14ac:dyDescent="0.2">
      <c r="G28122" s="12"/>
    </row>
    <row r="28123" spans="7:7" x14ac:dyDescent="0.2">
      <c r="G28123" s="12"/>
    </row>
    <row r="28124" spans="7:7" x14ac:dyDescent="0.2">
      <c r="G28124" s="12"/>
    </row>
    <row r="28125" spans="7:7" x14ac:dyDescent="0.2">
      <c r="G28125" s="12"/>
    </row>
    <row r="28126" spans="7:7" x14ac:dyDescent="0.2">
      <c r="G28126" s="12"/>
    </row>
    <row r="28127" spans="7:7" x14ac:dyDescent="0.2">
      <c r="G28127" s="12"/>
    </row>
    <row r="28128" spans="7:7" x14ac:dyDescent="0.2">
      <c r="G28128" s="12"/>
    </row>
    <row r="28129" spans="7:7" x14ac:dyDescent="0.2">
      <c r="G28129" s="12"/>
    </row>
    <row r="28130" spans="7:7" x14ac:dyDescent="0.2">
      <c r="G28130" s="12"/>
    </row>
    <row r="28131" spans="7:7" x14ac:dyDescent="0.2">
      <c r="G28131" s="12"/>
    </row>
    <row r="28132" spans="7:7" x14ac:dyDescent="0.2">
      <c r="G28132" s="12"/>
    </row>
    <row r="28133" spans="7:7" x14ac:dyDescent="0.2">
      <c r="G28133" s="12"/>
    </row>
    <row r="28134" spans="7:7" x14ac:dyDescent="0.2">
      <c r="G28134" s="12"/>
    </row>
    <row r="28135" spans="7:7" x14ac:dyDescent="0.2">
      <c r="G28135" s="12"/>
    </row>
    <row r="28136" spans="7:7" x14ac:dyDescent="0.2">
      <c r="G28136" s="12"/>
    </row>
    <row r="28137" spans="7:7" x14ac:dyDescent="0.2">
      <c r="G28137" s="12"/>
    </row>
    <row r="28138" spans="7:7" x14ac:dyDescent="0.2">
      <c r="G28138" s="12"/>
    </row>
    <row r="28139" spans="7:7" x14ac:dyDescent="0.2">
      <c r="G28139" s="12"/>
    </row>
    <row r="28140" spans="7:7" x14ac:dyDescent="0.2">
      <c r="G28140" s="12"/>
    </row>
    <row r="28141" spans="7:7" x14ac:dyDescent="0.2">
      <c r="G28141" s="12"/>
    </row>
    <row r="28142" spans="7:7" x14ac:dyDescent="0.2">
      <c r="G28142" s="12"/>
    </row>
    <row r="28143" spans="7:7" x14ac:dyDescent="0.2">
      <c r="G28143" s="12"/>
    </row>
    <row r="28144" spans="7:7" x14ac:dyDescent="0.2">
      <c r="G28144" s="12"/>
    </row>
    <row r="28145" spans="7:7" x14ac:dyDescent="0.2">
      <c r="G28145" s="12"/>
    </row>
    <row r="28146" spans="7:7" x14ac:dyDescent="0.2">
      <c r="G28146" s="12"/>
    </row>
    <row r="28147" spans="7:7" x14ac:dyDescent="0.2">
      <c r="G28147" s="12"/>
    </row>
    <row r="28148" spans="7:7" x14ac:dyDescent="0.2">
      <c r="G28148" s="12"/>
    </row>
    <row r="28149" spans="7:7" x14ac:dyDescent="0.2">
      <c r="G28149" s="12"/>
    </row>
    <row r="28150" spans="7:7" x14ac:dyDescent="0.2">
      <c r="G28150" s="12"/>
    </row>
    <row r="28151" spans="7:7" x14ac:dyDescent="0.2">
      <c r="G28151" s="12"/>
    </row>
    <row r="28152" spans="7:7" x14ac:dyDescent="0.2">
      <c r="G28152" s="12"/>
    </row>
    <row r="28153" spans="7:7" x14ac:dyDescent="0.2">
      <c r="G28153" s="12"/>
    </row>
    <row r="28154" spans="7:7" x14ac:dyDescent="0.2">
      <c r="G28154" s="12"/>
    </row>
    <row r="28155" spans="7:7" x14ac:dyDescent="0.2">
      <c r="G28155" s="12"/>
    </row>
    <row r="28156" spans="7:7" x14ac:dyDescent="0.2">
      <c r="G28156" s="12"/>
    </row>
    <row r="28157" spans="7:7" x14ac:dyDescent="0.2">
      <c r="G28157" s="12"/>
    </row>
    <row r="28158" spans="7:7" x14ac:dyDescent="0.2">
      <c r="G28158" s="12"/>
    </row>
    <row r="28159" spans="7:7" x14ac:dyDescent="0.2">
      <c r="G28159" s="12"/>
    </row>
    <row r="28160" spans="7:7" x14ac:dyDescent="0.2">
      <c r="G28160" s="12"/>
    </row>
    <row r="28161" spans="7:7" x14ac:dyDescent="0.2">
      <c r="G28161" s="12"/>
    </row>
    <row r="28162" spans="7:7" x14ac:dyDescent="0.2">
      <c r="G28162" s="12"/>
    </row>
    <row r="28163" spans="7:7" x14ac:dyDescent="0.2">
      <c r="G28163" s="12"/>
    </row>
    <row r="28164" spans="7:7" x14ac:dyDescent="0.2">
      <c r="G28164" s="12"/>
    </row>
    <row r="28165" spans="7:7" x14ac:dyDescent="0.2">
      <c r="G28165" s="12"/>
    </row>
    <row r="28166" spans="7:7" x14ac:dyDescent="0.2">
      <c r="G28166" s="12"/>
    </row>
    <row r="28167" spans="7:7" x14ac:dyDescent="0.2">
      <c r="G28167" s="12"/>
    </row>
    <row r="28168" spans="7:7" x14ac:dyDescent="0.2">
      <c r="G28168" s="12"/>
    </row>
    <row r="28169" spans="7:7" x14ac:dyDescent="0.2">
      <c r="G28169" s="12"/>
    </row>
    <row r="28170" spans="7:7" x14ac:dyDescent="0.2">
      <c r="G28170" s="12"/>
    </row>
    <row r="28171" spans="7:7" x14ac:dyDescent="0.2">
      <c r="G28171" s="12"/>
    </row>
    <row r="28172" spans="7:7" x14ac:dyDescent="0.2">
      <c r="G28172" s="12"/>
    </row>
    <row r="28173" spans="7:7" x14ac:dyDescent="0.2">
      <c r="G28173" s="12"/>
    </row>
    <row r="28174" spans="7:7" x14ac:dyDescent="0.2">
      <c r="G28174" s="12"/>
    </row>
    <row r="28175" spans="7:7" x14ac:dyDescent="0.2">
      <c r="G28175" s="12"/>
    </row>
    <row r="28176" spans="7:7" x14ac:dyDescent="0.2">
      <c r="G28176" s="12"/>
    </row>
    <row r="28177" spans="7:7" x14ac:dyDescent="0.2">
      <c r="G28177" s="12"/>
    </row>
    <row r="28178" spans="7:7" x14ac:dyDescent="0.2">
      <c r="G28178" s="12"/>
    </row>
    <row r="28179" spans="7:7" x14ac:dyDescent="0.2">
      <c r="G28179" s="12"/>
    </row>
    <row r="28180" spans="7:7" x14ac:dyDescent="0.2">
      <c r="G28180" s="12"/>
    </row>
    <row r="28181" spans="7:7" x14ac:dyDescent="0.2">
      <c r="G28181" s="12"/>
    </row>
    <row r="28182" spans="7:7" x14ac:dyDescent="0.2">
      <c r="G28182" s="12"/>
    </row>
    <row r="28183" spans="7:7" x14ac:dyDescent="0.2">
      <c r="G28183" s="12"/>
    </row>
    <row r="28184" spans="7:7" x14ac:dyDescent="0.2">
      <c r="G28184" s="12"/>
    </row>
    <row r="28185" spans="7:7" x14ac:dyDescent="0.2">
      <c r="G28185" s="12"/>
    </row>
    <row r="28186" spans="7:7" x14ac:dyDescent="0.2">
      <c r="G28186" s="12"/>
    </row>
    <row r="28187" spans="7:7" x14ac:dyDescent="0.2">
      <c r="G28187" s="12"/>
    </row>
    <row r="28188" spans="7:7" x14ac:dyDescent="0.2">
      <c r="G28188" s="12"/>
    </row>
    <row r="28189" spans="7:7" x14ac:dyDescent="0.2">
      <c r="G28189" s="12"/>
    </row>
    <row r="28190" spans="7:7" x14ac:dyDescent="0.2">
      <c r="G28190" s="12"/>
    </row>
    <row r="28191" spans="7:7" x14ac:dyDescent="0.2">
      <c r="G28191" s="12"/>
    </row>
    <row r="28192" spans="7:7" x14ac:dyDescent="0.2">
      <c r="G28192" s="12"/>
    </row>
    <row r="28193" spans="7:7" x14ac:dyDescent="0.2">
      <c r="G28193" s="12"/>
    </row>
    <row r="28194" spans="7:7" x14ac:dyDescent="0.2">
      <c r="G28194" s="12"/>
    </row>
    <row r="28195" spans="7:7" x14ac:dyDescent="0.2">
      <c r="G28195" s="12"/>
    </row>
    <row r="28196" spans="7:7" x14ac:dyDescent="0.2">
      <c r="G28196" s="12"/>
    </row>
    <row r="28197" spans="7:7" x14ac:dyDescent="0.2">
      <c r="G28197" s="12"/>
    </row>
    <row r="28198" spans="7:7" x14ac:dyDescent="0.2">
      <c r="G28198" s="12"/>
    </row>
    <row r="28199" spans="7:7" x14ac:dyDescent="0.2">
      <c r="G28199" s="12"/>
    </row>
    <row r="28200" spans="7:7" x14ac:dyDescent="0.2">
      <c r="G28200" s="12"/>
    </row>
    <row r="28201" spans="7:7" x14ac:dyDescent="0.2">
      <c r="G28201" s="12"/>
    </row>
    <row r="28202" spans="7:7" x14ac:dyDescent="0.2">
      <c r="G28202" s="12"/>
    </row>
    <row r="28203" spans="7:7" x14ac:dyDescent="0.2">
      <c r="G28203" s="12"/>
    </row>
    <row r="28204" spans="7:7" x14ac:dyDescent="0.2">
      <c r="G28204" s="12"/>
    </row>
    <row r="28205" spans="7:7" x14ac:dyDescent="0.2">
      <c r="G28205" s="12"/>
    </row>
    <row r="28206" spans="7:7" x14ac:dyDescent="0.2">
      <c r="G28206" s="12"/>
    </row>
    <row r="28207" spans="7:7" x14ac:dyDescent="0.2">
      <c r="G28207" s="12"/>
    </row>
    <row r="28208" spans="7:7" x14ac:dyDescent="0.2">
      <c r="G28208" s="12"/>
    </row>
    <row r="28209" spans="7:7" x14ac:dyDescent="0.2">
      <c r="G28209" s="12"/>
    </row>
    <row r="28210" spans="7:7" x14ac:dyDescent="0.2">
      <c r="G28210" s="12"/>
    </row>
    <row r="28211" spans="7:7" x14ac:dyDescent="0.2">
      <c r="G28211" s="12"/>
    </row>
    <row r="28212" spans="7:7" x14ac:dyDescent="0.2">
      <c r="G28212" s="12"/>
    </row>
    <row r="28213" spans="7:7" x14ac:dyDescent="0.2">
      <c r="G28213" s="12"/>
    </row>
    <row r="28214" spans="7:7" x14ac:dyDescent="0.2">
      <c r="G28214" s="12"/>
    </row>
    <row r="28215" spans="7:7" x14ac:dyDescent="0.2">
      <c r="G28215" s="12"/>
    </row>
    <row r="28216" spans="7:7" x14ac:dyDescent="0.2">
      <c r="G28216" s="12"/>
    </row>
    <row r="28217" spans="7:7" x14ac:dyDescent="0.2">
      <c r="G28217" s="12"/>
    </row>
    <row r="28218" spans="7:7" x14ac:dyDescent="0.2">
      <c r="G28218" s="12"/>
    </row>
    <row r="28219" spans="7:7" x14ac:dyDescent="0.2">
      <c r="G28219" s="12"/>
    </row>
    <row r="28220" spans="7:7" x14ac:dyDescent="0.2">
      <c r="G28220" s="12"/>
    </row>
    <row r="28221" spans="7:7" x14ac:dyDescent="0.2">
      <c r="G28221" s="12"/>
    </row>
    <row r="28222" spans="7:7" x14ac:dyDescent="0.2">
      <c r="G28222" s="12"/>
    </row>
    <row r="28223" spans="7:7" x14ac:dyDescent="0.2">
      <c r="G28223" s="12"/>
    </row>
    <row r="28224" spans="7:7" x14ac:dyDescent="0.2">
      <c r="G28224" s="12"/>
    </row>
    <row r="28225" spans="7:7" x14ac:dyDescent="0.2">
      <c r="G28225" s="12"/>
    </row>
    <row r="28226" spans="7:7" x14ac:dyDescent="0.2">
      <c r="G28226" s="12"/>
    </row>
    <row r="28227" spans="7:7" x14ac:dyDescent="0.2">
      <c r="G28227" s="12"/>
    </row>
    <row r="28228" spans="7:7" x14ac:dyDescent="0.2">
      <c r="G28228" s="12"/>
    </row>
    <row r="28229" spans="7:7" x14ac:dyDescent="0.2">
      <c r="G28229" s="12"/>
    </row>
    <row r="28230" spans="7:7" x14ac:dyDescent="0.2">
      <c r="G28230" s="12"/>
    </row>
    <row r="28231" spans="7:7" x14ac:dyDescent="0.2">
      <c r="G28231" s="12"/>
    </row>
    <row r="28232" spans="7:7" x14ac:dyDescent="0.2">
      <c r="G28232" s="12"/>
    </row>
    <row r="28233" spans="7:7" x14ac:dyDescent="0.2">
      <c r="G28233" s="12"/>
    </row>
    <row r="28234" spans="7:7" x14ac:dyDescent="0.2">
      <c r="G28234" s="12"/>
    </row>
    <row r="28235" spans="7:7" x14ac:dyDescent="0.2">
      <c r="G28235" s="12"/>
    </row>
    <row r="28236" spans="7:7" x14ac:dyDescent="0.2">
      <c r="G28236" s="12"/>
    </row>
    <row r="28237" spans="7:7" x14ac:dyDescent="0.2">
      <c r="G28237" s="12"/>
    </row>
    <row r="28238" spans="7:7" x14ac:dyDescent="0.2">
      <c r="G28238" s="12"/>
    </row>
    <row r="28239" spans="7:7" x14ac:dyDescent="0.2">
      <c r="G28239" s="12"/>
    </row>
    <row r="28240" spans="7:7" x14ac:dyDescent="0.2">
      <c r="G28240" s="12"/>
    </row>
    <row r="28241" spans="7:7" x14ac:dyDescent="0.2">
      <c r="G28241" s="12"/>
    </row>
    <row r="28242" spans="7:7" x14ac:dyDescent="0.2">
      <c r="G28242" s="12"/>
    </row>
    <row r="28243" spans="7:7" x14ac:dyDescent="0.2">
      <c r="G28243" s="12"/>
    </row>
    <row r="28244" spans="7:7" x14ac:dyDescent="0.2">
      <c r="G28244" s="12"/>
    </row>
    <row r="28245" spans="7:7" x14ac:dyDescent="0.2">
      <c r="G28245" s="12"/>
    </row>
    <row r="28246" spans="7:7" x14ac:dyDescent="0.2">
      <c r="G28246" s="12"/>
    </row>
    <row r="28247" spans="7:7" x14ac:dyDescent="0.2">
      <c r="G28247" s="12"/>
    </row>
    <row r="28248" spans="7:7" x14ac:dyDescent="0.2">
      <c r="G28248" s="12"/>
    </row>
    <row r="28249" spans="7:7" x14ac:dyDescent="0.2">
      <c r="G28249" s="12"/>
    </row>
    <row r="28250" spans="7:7" x14ac:dyDescent="0.2">
      <c r="G28250" s="12"/>
    </row>
    <row r="28251" spans="7:7" x14ac:dyDescent="0.2">
      <c r="G28251" s="12"/>
    </row>
    <row r="28252" spans="7:7" x14ac:dyDescent="0.2">
      <c r="G28252" s="12"/>
    </row>
    <row r="28253" spans="7:7" x14ac:dyDescent="0.2">
      <c r="G28253" s="12"/>
    </row>
    <row r="28254" spans="7:7" x14ac:dyDescent="0.2">
      <c r="G28254" s="12"/>
    </row>
    <row r="28255" spans="7:7" x14ac:dyDescent="0.2">
      <c r="G28255" s="12"/>
    </row>
    <row r="28256" spans="7:7" x14ac:dyDescent="0.2">
      <c r="G28256" s="12"/>
    </row>
    <row r="28257" spans="7:7" x14ac:dyDescent="0.2">
      <c r="G28257" s="12"/>
    </row>
    <row r="28258" spans="7:7" x14ac:dyDescent="0.2">
      <c r="G28258" s="12"/>
    </row>
    <row r="28259" spans="7:7" x14ac:dyDescent="0.2">
      <c r="G28259" s="12"/>
    </row>
    <row r="28260" spans="7:7" x14ac:dyDescent="0.2">
      <c r="G28260" s="12"/>
    </row>
    <row r="28261" spans="7:7" x14ac:dyDescent="0.2">
      <c r="G28261" s="12"/>
    </row>
    <row r="28262" spans="7:7" x14ac:dyDescent="0.2">
      <c r="G28262" s="12"/>
    </row>
    <row r="28263" spans="7:7" x14ac:dyDescent="0.2">
      <c r="G28263" s="12"/>
    </row>
    <row r="28264" spans="7:7" x14ac:dyDescent="0.2">
      <c r="G28264" s="12"/>
    </row>
    <row r="28265" spans="7:7" x14ac:dyDescent="0.2">
      <c r="G28265" s="12"/>
    </row>
    <row r="28266" spans="7:7" x14ac:dyDescent="0.2">
      <c r="G28266" s="12"/>
    </row>
    <row r="28267" spans="7:7" x14ac:dyDescent="0.2">
      <c r="G28267" s="12"/>
    </row>
    <row r="28268" spans="7:7" x14ac:dyDescent="0.2">
      <c r="G28268" s="12"/>
    </row>
    <row r="28269" spans="7:7" x14ac:dyDescent="0.2">
      <c r="G28269" s="12"/>
    </row>
    <row r="28270" spans="7:7" x14ac:dyDescent="0.2">
      <c r="G28270" s="12"/>
    </row>
    <row r="28271" spans="7:7" x14ac:dyDescent="0.2">
      <c r="G28271" s="12"/>
    </row>
    <row r="28272" spans="7:7" x14ac:dyDescent="0.2">
      <c r="G28272" s="12"/>
    </row>
    <row r="28273" spans="7:7" x14ac:dyDescent="0.2">
      <c r="G28273" s="12"/>
    </row>
    <row r="28274" spans="7:7" x14ac:dyDescent="0.2">
      <c r="G28274" s="12"/>
    </row>
    <row r="28275" spans="7:7" x14ac:dyDescent="0.2">
      <c r="G28275" s="12"/>
    </row>
    <row r="28276" spans="7:7" x14ac:dyDescent="0.2">
      <c r="G28276" s="12"/>
    </row>
    <row r="28277" spans="7:7" x14ac:dyDescent="0.2">
      <c r="G28277" s="12"/>
    </row>
    <row r="28278" spans="7:7" x14ac:dyDescent="0.2">
      <c r="G28278" s="12"/>
    </row>
    <row r="28279" spans="7:7" x14ac:dyDescent="0.2">
      <c r="G28279" s="12"/>
    </row>
    <row r="28280" spans="7:7" x14ac:dyDescent="0.2">
      <c r="G28280" s="12"/>
    </row>
    <row r="28281" spans="7:7" x14ac:dyDescent="0.2">
      <c r="G28281" s="12"/>
    </row>
    <row r="28282" spans="7:7" x14ac:dyDescent="0.2">
      <c r="G28282" s="12"/>
    </row>
    <row r="28283" spans="7:7" x14ac:dyDescent="0.2">
      <c r="G28283" s="12"/>
    </row>
    <row r="28284" spans="7:7" x14ac:dyDescent="0.2">
      <c r="G28284" s="12"/>
    </row>
    <row r="28285" spans="7:7" x14ac:dyDescent="0.2">
      <c r="G28285" s="12"/>
    </row>
    <row r="28286" spans="7:7" x14ac:dyDescent="0.2">
      <c r="G28286" s="12"/>
    </row>
    <row r="28287" spans="7:7" x14ac:dyDescent="0.2">
      <c r="G28287" s="12"/>
    </row>
    <row r="28288" spans="7:7" x14ac:dyDescent="0.2">
      <c r="G28288" s="12"/>
    </row>
    <row r="28289" spans="7:7" x14ac:dyDescent="0.2">
      <c r="G28289" s="12"/>
    </row>
    <row r="28290" spans="7:7" x14ac:dyDescent="0.2">
      <c r="G28290" s="12"/>
    </row>
    <row r="28291" spans="7:7" x14ac:dyDescent="0.2">
      <c r="G28291" s="12"/>
    </row>
    <row r="28292" spans="7:7" x14ac:dyDescent="0.2">
      <c r="G28292" s="12"/>
    </row>
    <row r="28293" spans="7:7" x14ac:dyDescent="0.2">
      <c r="G28293" s="12"/>
    </row>
    <row r="28294" spans="7:7" x14ac:dyDescent="0.2">
      <c r="G28294" s="12"/>
    </row>
    <row r="28295" spans="7:7" x14ac:dyDescent="0.2">
      <c r="G28295" s="12"/>
    </row>
    <row r="28296" spans="7:7" x14ac:dyDescent="0.2">
      <c r="G28296" s="12"/>
    </row>
    <row r="28297" spans="7:7" x14ac:dyDescent="0.2">
      <c r="G28297" s="12"/>
    </row>
    <row r="28298" spans="7:7" x14ac:dyDescent="0.2">
      <c r="G28298" s="12"/>
    </row>
    <row r="28299" spans="7:7" x14ac:dyDescent="0.2">
      <c r="G28299" s="12"/>
    </row>
    <row r="28300" spans="7:7" x14ac:dyDescent="0.2">
      <c r="G28300" s="12"/>
    </row>
    <row r="28301" spans="7:7" x14ac:dyDescent="0.2">
      <c r="G28301" s="12"/>
    </row>
    <row r="28302" spans="7:7" x14ac:dyDescent="0.2">
      <c r="G28302" s="12"/>
    </row>
    <row r="28303" spans="7:7" x14ac:dyDescent="0.2">
      <c r="G28303" s="12"/>
    </row>
    <row r="28304" spans="7:7" x14ac:dyDescent="0.2">
      <c r="G28304" s="12"/>
    </row>
    <row r="28305" spans="7:7" x14ac:dyDescent="0.2">
      <c r="G28305" s="12"/>
    </row>
    <row r="28306" spans="7:7" x14ac:dyDescent="0.2">
      <c r="G28306" s="12"/>
    </row>
    <row r="28307" spans="7:7" x14ac:dyDescent="0.2">
      <c r="G28307" s="12"/>
    </row>
    <row r="28308" spans="7:7" x14ac:dyDescent="0.2">
      <c r="G28308" s="12"/>
    </row>
    <row r="28309" spans="7:7" x14ac:dyDescent="0.2">
      <c r="G28309" s="12"/>
    </row>
    <row r="28310" spans="7:7" x14ac:dyDescent="0.2">
      <c r="G28310" s="12"/>
    </row>
    <row r="28311" spans="7:7" x14ac:dyDescent="0.2">
      <c r="G28311" s="12"/>
    </row>
    <row r="28312" spans="7:7" x14ac:dyDescent="0.2">
      <c r="G28312" s="12"/>
    </row>
    <row r="28313" spans="7:7" x14ac:dyDescent="0.2">
      <c r="G28313" s="12"/>
    </row>
    <row r="28314" spans="7:7" x14ac:dyDescent="0.2">
      <c r="G28314" s="12"/>
    </row>
    <row r="28315" spans="7:7" x14ac:dyDescent="0.2">
      <c r="G28315" s="12"/>
    </row>
    <row r="28316" spans="7:7" x14ac:dyDescent="0.2">
      <c r="G28316" s="12"/>
    </row>
    <row r="28317" spans="7:7" x14ac:dyDescent="0.2">
      <c r="G28317" s="12"/>
    </row>
    <row r="28318" spans="7:7" x14ac:dyDescent="0.2">
      <c r="G28318" s="12"/>
    </row>
    <row r="28319" spans="7:7" x14ac:dyDescent="0.2">
      <c r="G28319" s="12"/>
    </row>
    <row r="28320" spans="7:7" x14ac:dyDescent="0.2">
      <c r="G28320" s="12"/>
    </row>
    <row r="28321" spans="7:7" x14ac:dyDescent="0.2">
      <c r="G28321" s="12"/>
    </row>
    <row r="28322" spans="7:7" x14ac:dyDescent="0.2">
      <c r="G28322" s="12"/>
    </row>
    <row r="28323" spans="7:7" x14ac:dyDescent="0.2">
      <c r="G28323" s="12"/>
    </row>
    <row r="28324" spans="7:7" x14ac:dyDescent="0.2">
      <c r="G28324" s="12"/>
    </row>
    <row r="28325" spans="7:7" x14ac:dyDescent="0.2">
      <c r="G28325" s="12"/>
    </row>
    <row r="28326" spans="7:7" x14ac:dyDescent="0.2">
      <c r="G28326" s="12"/>
    </row>
    <row r="28327" spans="7:7" x14ac:dyDescent="0.2">
      <c r="G28327" s="12"/>
    </row>
    <row r="28328" spans="7:7" x14ac:dyDescent="0.2">
      <c r="G28328" s="12"/>
    </row>
    <row r="28329" spans="7:7" x14ac:dyDescent="0.2">
      <c r="G28329" s="12"/>
    </row>
    <row r="28330" spans="7:7" x14ac:dyDescent="0.2">
      <c r="G28330" s="12"/>
    </row>
    <row r="28331" spans="7:7" x14ac:dyDescent="0.2">
      <c r="G28331" s="12"/>
    </row>
    <row r="28332" spans="7:7" x14ac:dyDescent="0.2">
      <c r="G28332" s="12"/>
    </row>
    <row r="28333" spans="7:7" x14ac:dyDescent="0.2">
      <c r="G28333" s="12"/>
    </row>
    <row r="28334" spans="7:7" x14ac:dyDescent="0.2">
      <c r="G28334" s="12"/>
    </row>
    <row r="28335" spans="7:7" x14ac:dyDescent="0.2">
      <c r="G28335" s="12"/>
    </row>
    <row r="28336" spans="7:7" x14ac:dyDescent="0.2">
      <c r="G28336" s="12"/>
    </row>
    <row r="28337" spans="7:7" x14ac:dyDescent="0.2">
      <c r="G28337" s="12"/>
    </row>
    <row r="28338" spans="7:7" x14ac:dyDescent="0.2">
      <c r="G28338" s="12"/>
    </row>
    <row r="28339" spans="7:7" x14ac:dyDescent="0.2">
      <c r="G28339" s="12"/>
    </row>
    <row r="28340" spans="7:7" x14ac:dyDescent="0.2">
      <c r="G28340" s="12"/>
    </row>
    <row r="28341" spans="7:7" x14ac:dyDescent="0.2">
      <c r="G28341" s="12"/>
    </row>
    <row r="28342" spans="7:7" x14ac:dyDescent="0.2">
      <c r="G28342" s="12"/>
    </row>
    <row r="28343" spans="7:7" x14ac:dyDescent="0.2">
      <c r="G28343" s="12"/>
    </row>
    <row r="28344" spans="7:7" x14ac:dyDescent="0.2">
      <c r="G28344" s="12"/>
    </row>
    <row r="28345" spans="7:7" x14ac:dyDescent="0.2">
      <c r="G28345" s="12"/>
    </row>
    <row r="28346" spans="7:7" x14ac:dyDescent="0.2">
      <c r="G28346" s="12"/>
    </row>
    <row r="28347" spans="7:7" x14ac:dyDescent="0.2">
      <c r="G28347" s="12"/>
    </row>
    <row r="28348" spans="7:7" x14ac:dyDescent="0.2">
      <c r="G28348" s="12"/>
    </row>
    <row r="28349" spans="7:7" x14ac:dyDescent="0.2">
      <c r="G28349" s="12"/>
    </row>
    <row r="28350" spans="7:7" x14ac:dyDescent="0.2">
      <c r="G28350" s="12"/>
    </row>
    <row r="28351" spans="7:7" x14ac:dyDescent="0.2">
      <c r="G28351" s="12"/>
    </row>
    <row r="28352" spans="7:7" x14ac:dyDescent="0.2">
      <c r="G28352" s="12"/>
    </row>
    <row r="28353" spans="7:7" x14ac:dyDescent="0.2">
      <c r="G28353" s="12"/>
    </row>
    <row r="28354" spans="7:7" x14ac:dyDescent="0.2">
      <c r="G28354" s="12"/>
    </row>
    <row r="28355" spans="7:7" x14ac:dyDescent="0.2">
      <c r="G28355" s="12"/>
    </row>
    <row r="28356" spans="7:7" x14ac:dyDescent="0.2">
      <c r="G28356" s="12"/>
    </row>
    <row r="28357" spans="7:7" x14ac:dyDescent="0.2">
      <c r="G28357" s="12"/>
    </row>
    <row r="28358" spans="7:7" x14ac:dyDescent="0.2">
      <c r="G28358" s="12"/>
    </row>
    <row r="28359" spans="7:7" x14ac:dyDescent="0.2">
      <c r="G28359" s="12"/>
    </row>
    <row r="28360" spans="7:7" x14ac:dyDescent="0.2">
      <c r="G28360" s="12"/>
    </row>
    <row r="28361" spans="7:7" x14ac:dyDescent="0.2">
      <c r="G28361" s="12"/>
    </row>
    <row r="28362" spans="7:7" x14ac:dyDescent="0.2">
      <c r="G28362" s="12"/>
    </row>
    <row r="28363" spans="7:7" x14ac:dyDescent="0.2">
      <c r="G28363" s="12"/>
    </row>
    <row r="28364" spans="7:7" x14ac:dyDescent="0.2">
      <c r="G28364" s="12"/>
    </row>
    <row r="28365" spans="7:7" x14ac:dyDescent="0.2">
      <c r="G28365" s="12"/>
    </row>
    <row r="28366" spans="7:7" x14ac:dyDescent="0.2">
      <c r="G28366" s="12"/>
    </row>
    <row r="28367" spans="7:7" x14ac:dyDescent="0.2">
      <c r="G28367" s="12"/>
    </row>
    <row r="28368" spans="7:7" x14ac:dyDescent="0.2">
      <c r="G28368" s="12"/>
    </row>
    <row r="28369" spans="7:7" x14ac:dyDescent="0.2">
      <c r="G28369" s="12"/>
    </row>
    <row r="28370" spans="7:7" x14ac:dyDescent="0.2">
      <c r="G28370" s="12"/>
    </row>
    <row r="28371" spans="7:7" x14ac:dyDescent="0.2">
      <c r="G28371" s="12"/>
    </row>
    <row r="28372" spans="7:7" x14ac:dyDescent="0.2">
      <c r="G28372" s="12"/>
    </row>
    <row r="28373" spans="7:7" x14ac:dyDescent="0.2">
      <c r="G28373" s="12"/>
    </row>
    <row r="28374" spans="7:7" x14ac:dyDescent="0.2">
      <c r="G28374" s="12"/>
    </row>
    <row r="28375" spans="7:7" x14ac:dyDescent="0.2">
      <c r="G28375" s="12"/>
    </row>
    <row r="28376" spans="7:7" x14ac:dyDescent="0.2">
      <c r="G28376" s="12"/>
    </row>
    <row r="28377" spans="7:7" x14ac:dyDescent="0.2">
      <c r="G28377" s="12"/>
    </row>
    <row r="28378" spans="7:7" x14ac:dyDescent="0.2">
      <c r="G28378" s="12"/>
    </row>
    <row r="28379" spans="7:7" x14ac:dyDescent="0.2">
      <c r="G28379" s="12"/>
    </row>
    <row r="28380" spans="7:7" x14ac:dyDescent="0.2">
      <c r="G28380" s="12"/>
    </row>
    <row r="28381" spans="7:7" x14ac:dyDescent="0.2">
      <c r="G28381" s="12"/>
    </row>
    <row r="28382" spans="7:7" x14ac:dyDescent="0.2">
      <c r="G28382" s="12"/>
    </row>
    <row r="28383" spans="7:7" x14ac:dyDescent="0.2">
      <c r="G28383" s="12"/>
    </row>
    <row r="28384" spans="7:7" x14ac:dyDescent="0.2">
      <c r="G28384" s="12"/>
    </row>
    <row r="28385" spans="7:7" x14ac:dyDescent="0.2">
      <c r="G28385" s="12"/>
    </row>
    <row r="28386" spans="7:7" x14ac:dyDescent="0.2">
      <c r="G28386" s="12"/>
    </row>
    <row r="28387" spans="7:7" x14ac:dyDescent="0.2">
      <c r="G28387" s="12"/>
    </row>
    <row r="28388" spans="7:7" x14ac:dyDescent="0.2">
      <c r="G28388" s="12"/>
    </row>
    <row r="28389" spans="7:7" x14ac:dyDescent="0.2">
      <c r="G28389" s="12"/>
    </row>
    <row r="28390" spans="7:7" x14ac:dyDescent="0.2">
      <c r="G28390" s="12"/>
    </row>
    <row r="28391" spans="7:7" x14ac:dyDescent="0.2">
      <c r="G28391" s="12"/>
    </row>
    <row r="28392" spans="7:7" x14ac:dyDescent="0.2">
      <c r="G28392" s="12"/>
    </row>
    <row r="28393" spans="7:7" x14ac:dyDescent="0.2">
      <c r="G28393" s="12"/>
    </row>
    <row r="28394" spans="7:7" x14ac:dyDescent="0.2">
      <c r="G28394" s="12"/>
    </row>
    <row r="28395" spans="7:7" x14ac:dyDescent="0.2">
      <c r="G28395" s="12"/>
    </row>
    <row r="28396" spans="7:7" x14ac:dyDescent="0.2">
      <c r="G28396" s="12"/>
    </row>
    <row r="28397" spans="7:7" x14ac:dyDescent="0.2">
      <c r="G28397" s="12"/>
    </row>
    <row r="28398" spans="7:7" x14ac:dyDescent="0.2">
      <c r="G28398" s="12"/>
    </row>
    <row r="28399" spans="7:7" x14ac:dyDescent="0.2">
      <c r="G28399" s="12"/>
    </row>
    <row r="28400" spans="7:7" x14ac:dyDescent="0.2">
      <c r="G28400" s="12"/>
    </row>
    <row r="28401" spans="7:7" x14ac:dyDescent="0.2">
      <c r="G28401" s="12"/>
    </row>
    <row r="28402" spans="7:7" x14ac:dyDescent="0.2">
      <c r="G28402" s="12"/>
    </row>
    <row r="28403" spans="7:7" x14ac:dyDescent="0.2">
      <c r="G28403" s="12"/>
    </row>
    <row r="28404" spans="7:7" x14ac:dyDescent="0.2">
      <c r="G28404" s="12"/>
    </row>
    <row r="28405" spans="7:7" x14ac:dyDescent="0.2">
      <c r="G28405" s="12"/>
    </row>
    <row r="28406" spans="7:7" x14ac:dyDescent="0.2">
      <c r="G28406" s="12"/>
    </row>
    <row r="28407" spans="7:7" x14ac:dyDescent="0.2">
      <c r="G28407" s="12"/>
    </row>
    <row r="28408" spans="7:7" x14ac:dyDescent="0.2">
      <c r="G28408" s="12"/>
    </row>
    <row r="28409" spans="7:7" x14ac:dyDescent="0.2">
      <c r="G28409" s="12"/>
    </row>
    <row r="28410" spans="7:7" x14ac:dyDescent="0.2">
      <c r="G28410" s="12"/>
    </row>
    <row r="28411" spans="7:7" x14ac:dyDescent="0.2">
      <c r="G28411" s="12"/>
    </row>
    <row r="28412" spans="7:7" x14ac:dyDescent="0.2">
      <c r="G28412" s="12"/>
    </row>
    <row r="28413" spans="7:7" x14ac:dyDescent="0.2">
      <c r="G28413" s="12"/>
    </row>
    <row r="28414" spans="7:7" x14ac:dyDescent="0.2">
      <c r="G28414" s="12"/>
    </row>
    <row r="28415" spans="7:7" x14ac:dyDescent="0.2">
      <c r="G28415" s="12"/>
    </row>
    <row r="28416" spans="7:7" x14ac:dyDescent="0.2">
      <c r="G28416" s="12"/>
    </row>
    <row r="28417" spans="7:7" x14ac:dyDescent="0.2">
      <c r="G28417" s="12"/>
    </row>
    <row r="28418" spans="7:7" x14ac:dyDescent="0.2">
      <c r="G28418" s="12"/>
    </row>
    <row r="28419" spans="7:7" x14ac:dyDescent="0.2">
      <c r="G28419" s="12"/>
    </row>
    <row r="28420" spans="7:7" x14ac:dyDescent="0.2">
      <c r="G28420" s="12"/>
    </row>
    <row r="28421" spans="7:7" x14ac:dyDescent="0.2">
      <c r="G28421" s="12"/>
    </row>
    <row r="28422" spans="7:7" x14ac:dyDescent="0.2">
      <c r="G28422" s="12"/>
    </row>
    <row r="28423" spans="7:7" x14ac:dyDescent="0.2">
      <c r="G28423" s="12"/>
    </row>
    <row r="28424" spans="7:7" x14ac:dyDescent="0.2">
      <c r="G28424" s="12"/>
    </row>
    <row r="28425" spans="7:7" x14ac:dyDescent="0.2">
      <c r="G28425" s="12"/>
    </row>
    <row r="28426" spans="7:7" x14ac:dyDescent="0.2">
      <c r="G28426" s="12"/>
    </row>
    <row r="28427" spans="7:7" x14ac:dyDescent="0.2">
      <c r="G28427" s="12"/>
    </row>
    <row r="28428" spans="7:7" x14ac:dyDescent="0.2">
      <c r="G28428" s="12"/>
    </row>
    <row r="28429" spans="7:7" x14ac:dyDescent="0.2">
      <c r="G28429" s="12"/>
    </row>
    <row r="28430" spans="7:7" x14ac:dyDescent="0.2">
      <c r="G28430" s="12"/>
    </row>
    <row r="28431" spans="7:7" x14ac:dyDescent="0.2">
      <c r="G28431" s="12"/>
    </row>
    <row r="28432" spans="7:7" x14ac:dyDescent="0.2">
      <c r="G28432" s="12"/>
    </row>
    <row r="28433" spans="7:7" x14ac:dyDescent="0.2">
      <c r="G28433" s="12"/>
    </row>
    <row r="28434" spans="7:7" x14ac:dyDescent="0.2">
      <c r="G28434" s="12"/>
    </row>
    <row r="28435" spans="7:7" x14ac:dyDescent="0.2">
      <c r="G28435" s="12"/>
    </row>
    <row r="28436" spans="7:7" x14ac:dyDescent="0.2">
      <c r="G28436" s="12"/>
    </row>
    <row r="28437" spans="7:7" x14ac:dyDescent="0.2">
      <c r="G28437" s="12"/>
    </row>
    <row r="28438" spans="7:7" x14ac:dyDescent="0.2">
      <c r="G28438" s="12"/>
    </row>
    <row r="28439" spans="7:7" x14ac:dyDescent="0.2">
      <c r="G28439" s="12"/>
    </row>
    <row r="28440" spans="7:7" x14ac:dyDescent="0.2">
      <c r="G28440" s="12"/>
    </row>
    <row r="28441" spans="7:7" x14ac:dyDescent="0.2">
      <c r="G28441" s="12"/>
    </row>
    <row r="28442" spans="7:7" x14ac:dyDescent="0.2">
      <c r="G28442" s="12"/>
    </row>
    <row r="28443" spans="7:7" x14ac:dyDescent="0.2">
      <c r="G28443" s="12"/>
    </row>
    <row r="28444" spans="7:7" x14ac:dyDescent="0.2">
      <c r="G28444" s="12"/>
    </row>
    <row r="28445" spans="7:7" x14ac:dyDescent="0.2">
      <c r="G28445" s="12"/>
    </row>
    <row r="28446" spans="7:7" x14ac:dyDescent="0.2">
      <c r="G28446" s="12"/>
    </row>
    <row r="28447" spans="7:7" x14ac:dyDescent="0.2">
      <c r="G28447" s="12"/>
    </row>
    <row r="28448" spans="7:7" x14ac:dyDescent="0.2">
      <c r="G28448" s="12"/>
    </row>
    <row r="28449" spans="7:7" x14ac:dyDescent="0.2">
      <c r="G28449" s="12"/>
    </row>
    <row r="28450" spans="7:7" x14ac:dyDescent="0.2">
      <c r="G28450" s="12"/>
    </row>
    <row r="28451" spans="7:7" x14ac:dyDescent="0.2">
      <c r="G28451" s="12"/>
    </row>
    <row r="28452" spans="7:7" x14ac:dyDescent="0.2">
      <c r="G28452" s="12"/>
    </row>
    <row r="28453" spans="7:7" x14ac:dyDescent="0.2">
      <c r="G28453" s="12"/>
    </row>
    <row r="28454" spans="7:7" x14ac:dyDescent="0.2">
      <c r="G28454" s="12"/>
    </row>
    <row r="28455" spans="7:7" x14ac:dyDescent="0.2">
      <c r="G28455" s="12"/>
    </row>
    <row r="28456" spans="7:7" x14ac:dyDescent="0.2">
      <c r="G28456" s="12"/>
    </row>
    <row r="28457" spans="7:7" x14ac:dyDescent="0.2">
      <c r="G28457" s="12"/>
    </row>
    <row r="28458" spans="7:7" x14ac:dyDescent="0.2">
      <c r="G28458" s="12"/>
    </row>
    <row r="28459" spans="7:7" x14ac:dyDescent="0.2">
      <c r="G28459" s="12"/>
    </row>
    <row r="28460" spans="7:7" x14ac:dyDescent="0.2">
      <c r="G28460" s="12"/>
    </row>
    <row r="28461" spans="7:7" x14ac:dyDescent="0.2">
      <c r="G28461" s="12"/>
    </row>
    <row r="28462" spans="7:7" x14ac:dyDescent="0.2">
      <c r="G28462" s="12"/>
    </row>
    <row r="28463" spans="7:7" x14ac:dyDescent="0.2">
      <c r="G28463" s="12"/>
    </row>
    <row r="28464" spans="7:7" x14ac:dyDescent="0.2">
      <c r="G28464" s="12"/>
    </row>
    <row r="28465" spans="7:7" x14ac:dyDescent="0.2">
      <c r="G28465" s="12"/>
    </row>
    <row r="28466" spans="7:7" x14ac:dyDescent="0.2">
      <c r="G28466" s="12"/>
    </row>
    <row r="28467" spans="7:7" x14ac:dyDescent="0.2">
      <c r="G28467" s="12"/>
    </row>
    <row r="28468" spans="7:7" x14ac:dyDescent="0.2">
      <c r="G28468" s="12"/>
    </row>
    <row r="28469" spans="7:7" x14ac:dyDescent="0.2">
      <c r="G28469" s="12"/>
    </row>
    <row r="28470" spans="7:7" x14ac:dyDescent="0.2">
      <c r="G28470" s="12"/>
    </row>
    <row r="28471" spans="7:7" x14ac:dyDescent="0.2">
      <c r="G28471" s="12"/>
    </row>
    <row r="28472" spans="7:7" x14ac:dyDescent="0.2">
      <c r="G28472" s="12"/>
    </row>
    <row r="28473" spans="7:7" x14ac:dyDescent="0.2">
      <c r="G28473" s="12"/>
    </row>
    <row r="28474" spans="7:7" x14ac:dyDescent="0.2">
      <c r="G28474" s="12"/>
    </row>
    <row r="28475" spans="7:7" x14ac:dyDescent="0.2">
      <c r="G28475" s="12"/>
    </row>
    <row r="28476" spans="7:7" x14ac:dyDescent="0.2">
      <c r="G28476" s="12"/>
    </row>
    <row r="28477" spans="7:7" x14ac:dyDescent="0.2">
      <c r="G28477" s="12"/>
    </row>
    <row r="28478" spans="7:7" x14ac:dyDescent="0.2">
      <c r="G28478" s="12"/>
    </row>
    <row r="28479" spans="7:7" x14ac:dyDescent="0.2">
      <c r="G28479" s="12"/>
    </row>
    <row r="28480" spans="7:7" x14ac:dyDescent="0.2">
      <c r="G28480" s="12"/>
    </row>
    <row r="28481" spans="7:7" x14ac:dyDescent="0.2">
      <c r="G28481" s="12"/>
    </row>
    <row r="28482" spans="7:7" x14ac:dyDescent="0.2">
      <c r="G28482" s="12"/>
    </row>
    <row r="28483" spans="7:7" x14ac:dyDescent="0.2">
      <c r="G28483" s="12"/>
    </row>
    <row r="28484" spans="7:7" x14ac:dyDescent="0.2">
      <c r="G28484" s="12"/>
    </row>
    <row r="28485" spans="7:7" x14ac:dyDescent="0.2">
      <c r="G28485" s="12"/>
    </row>
    <row r="28486" spans="7:7" x14ac:dyDescent="0.2">
      <c r="G28486" s="12"/>
    </row>
    <row r="28487" spans="7:7" x14ac:dyDescent="0.2">
      <c r="G28487" s="12"/>
    </row>
    <row r="28488" spans="7:7" x14ac:dyDescent="0.2">
      <c r="G28488" s="12"/>
    </row>
    <row r="28489" spans="7:7" x14ac:dyDescent="0.2">
      <c r="G28489" s="12"/>
    </row>
    <row r="28490" spans="7:7" x14ac:dyDescent="0.2">
      <c r="G28490" s="12"/>
    </row>
    <row r="28491" spans="7:7" x14ac:dyDescent="0.2">
      <c r="G28491" s="12"/>
    </row>
    <row r="28492" spans="7:7" x14ac:dyDescent="0.2">
      <c r="G28492" s="12"/>
    </row>
    <row r="28493" spans="7:7" x14ac:dyDescent="0.2">
      <c r="G28493" s="12"/>
    </row>
    <row r="28494" spans="7:7" x14ac:dyDescent="0.2">
      <c r="G28494" s="12"/>
    </row>
    <row r="28495" spans="7:7" x14ac:dyDescent="0.2">
      <c r="G28495" s="12"/>
    </row>
    <row r="28496" spans="7:7" x14ac:dyDescent="0.2">
      <c r="G28496" s="12"/>
    </row>
    <row r="28497" spans="7:7" x14ac:dyDescent="0.2">
      <c r="G28497" s="12"/>
    </row>
    <row r="28498" spans="7:7" x14ac:dyDescent="0.2">
      <c r="G28498" s="12"/>
    </row>
    <row r="28499" spans="7:7" x14ac:dyDescent="0.2">
      <c r="G28499" s="12"/>
    </row>
    <row r="28500" spans="7:7" x14ac:dyDescent="0.2">
      <c r="G28500" s="12"/>
    </row>
    <row r="28501" spans="7:7" x14ac:dyDescent="0.2">
      <c r="G28501" s="12"/>
    </row>
    <row r="28502" spans="7:7" x14ac:dyDescent="0.2">
      <c r="G28502" s="12"/>
    </row>
    <row r="28503" spans="7:7" x14ac:dyDescent="0.2">
      <c r="G28503" s="12"/>
    </row>
    <row r="28504" spans="7:7" x14ac:dyDescent="0.2">
      <c r="G28504" s="12"/>
    </row>
    <row r="28505" spans="7:7" x14ac:dyDescent="0.2">
      <c r="G28505" s="12"/>
    </row>
    <row r="28506" spans="7:7" x14ac:dyDescent="0.2">
      <c r="G28506" s="12"/>
    </row>
    <row r="28507" spans="7:7" x14ac:dyDescent="0.2">
      <c r="G28507" s="12"/>
    </row>
    <row r="28508" spans="7:7" x14ac:dyDescent="0.2">
      <c r="G28508" s="12"/>
    </row>
    <row r="28509" spans="7:7" x14ac:dyDescent="0.2">
      <c r="G28509" s="12"/>
    </row>
    <row r="28510" spans="7:7" x14ac:dyDescent="0.2">
      <c r="G28510" s="12"/>
    </row>
    <row r="28511" spans="7:7" x14ac:dyDescent="0.2">
      <c r="G28511" s="12"/>
    </row>
    <row r="28512" spans="7:7" x14ac:dyDescent="0.2">
      <c r="G28512" s="12"/>
    </row>
    <row r="28513" spans="7:7" x14ac:dyDescent="0.2">
      <c r="G28513" s="12"/>
    </row>
    <row r="28514" spans="7:7" x14ac:dyDescent="0.2">
      <c r="G28514" s="12"/>
    </row>
    <row r="28515" spans="7:7" x14ac:dyDescent="0.2">
      <c r="G28515" s="12"/>
    </row>
    <row r="28516" spans="7:7" x14ac:dyDescent="0.2">
      <c r="G28516" s="12"/>
    </row>
    <row r="28517" spans="7:7" x14ac:dyDescent="0.2">
      <c r="G28517" s="12"/>
    </row>
    <row r="28518" spans="7:7" x14ac:dyDescent="0.2">
      <c r="G28518" s="12"/>
    </row>
    <row r="28519" spans="7:7" x14ac:dyDescent="0.2">
      <c r="G28519" s="12"/>
    </row>
    <row r="28520" spans="7:7" x14ac:dyDescent="0.2">
      <c r="G28520" s="12"/>
    </row>
    <row r="28521" spans="7:7" x14ac:dyDescent="0.2">
      <c r="G28521" s="12"/>
    </row>
    <row r="28522" spans="7:7" x14ac:dyDescent="0.2">
      <c r="G28522" s="12"/>
    </row>
    <row r="28523" spans="7:7" x14ac:dyDescent="0.2">
      <c r="G28523" s="12"/>
    </row>
    <row r="28524" spans="7:7" x14ac:dyDescent="0.2">
      <c r="G28524" s="12"/>
    </row>
    <row r="28525" spans="7:7" x14ac:dyDescent="0.2">
      <c r="G28525" s="12"/>
    </row>
    <row r="28526" spans="7:7" x14ac:dyDescent="0.2">
      <c r="G28526" s="12"/>
    </row>
    <row r="28527" spans="7:7" x14ac:dyDescent="0.2">
      <c r="G28527" s="12"/>
    </row>
    <row r="28528" spans="7:7" x14ac:dyDescent="0.2">
      <c r="G28528" s="12"/>
    </row>
    <row r="28529" spans="7:7" x14ac:dyDescent="0.2">
      <c r="G28529" s="12"/>
    </row>
    <row r="28530" spans="7:7" x14ac:dyDescent="0.2">
      <c r="G28530" s="12"/>
    </row>
    <row r="28531" spans="7:7" x14ac:dyDescent="0.2">
      <c r="G28531" s="12"/>
    </row>
    <row r="28532" spans="7:7" x14ac:dyDescent="0.2">
      <c r="G28532" s="12"/>
    </row>
    <row r="28533" spans="7:7" x14ac:dyDescent="0.2">
      <c r="G28533" s="12"/>
    </row>
    <row r="28534" spans="7:7" x14ac:dyDescent="0.2">
      <c r="G28534" s="12"/>
    </row>
    <row r="28535" spans="7:7" x14ac:dyDescent="0.2">
      <c r="G28535" s="12"/>
    </row>
    <row r="28536" spans="7:7" x14ac:dyDescent="0.2">
      <c r="G28536" s="12"/>
    </row>
    <row r="28537" spans="7:7" x14ac:dyDescent="0.2">
      <c r="G28537" s="12"/>
    </row>
    <row r="28538" spans="7:7" x14ac:dyDescent="0.2">
      <c r="G28538" s="12"/>
    </row>
    <row r="28539" spans="7:7" x14ac:dyDescent="0.2">
      <c r="G28539" s="12"/>
    </row>
    <row r="28540" spans="7:7" x14ac:dyDescent="0.2">
      <c r="G28540" s="12"/>
    </row>
    <row r="28541" spans="7:7" x14ac:dyDescent="0.2">
      <c r="G28541" s="12"/>
    </row>
    <row r="28542" spans="7:7" x14ac:dyDescent="0.2">
      <c r="G28542" s="12"/>
    </row>
    <row r="28543" spans="7:7" x14ac:dyDescent="0.2">
      <c r="G28543" s="12"/>
    </row>
    <row r="28544" spans="7:7" x14ac:dyDescent="0.2">
      <c r="G28544" s="12"/>
    </row>
    <row r="28545" spans="7:7" x14ac:dyDescent="0.2">
      <c r="G28545" s="12"/>
    </row>
    <row r="28546" spans="7:7" x14ac:dyDescent="0.2">
      <c r="G28546" s="12"/>
    </row>
    <row r="28547" spans="7:7" x14ac:dyDescent="0.2">
      <c r="G28547" s="12"/>
    </row>
    <row r="28548" spans="7:7" x14ac:dyDescent="0.2">
      <c r="G28548" s="12"/>
    </row>
    <row r="28549" spans="7:7" x14ac:dyDescent="0.2">
      <c r="G28549" s="12"/>
    </row>
    <row r="28550" spans="7:7" x14ac:dyDescent="0.2">
      <c r="G28550" s="12"/>
    </row>
    <row r="28551" spans="7:7" x14ac:dyDescent="0.2">
      <c r="G28551" s="12"/>
    </row>
    <row r="28552" spans="7:7" x14ac:dyDescent="0.2">
      <c r="G28552" s="12"/>
    </row>
    <row r="28553" spans="7:7" x14ac:dyDescent="0.2">
      <c r="G28553" s="12"/>
    </row>
    <row r="28554" spans="7:7" x14ac:dyDescent="0.2">
      <c r="G28554" s="12"/>
    </row>
    <row r="28555" spans="7:7" x14ac:dyDescent="0.2">
      <c r="G28555" s="12"/>
    </row>
    <row r="28556" spans="7:7" x14ac:dyDescent="0.2">
      <c r="G28556" s="12"/>
    </row>
    <row r="28557" spans="7:7" x14ac:dyDescent="0.2">
      <c r="G28557" s="12"/>
    </row>
    <row r="28558" spans="7:7" x14ac:dyDescent="0.2">
      <c r="G28558" s="12"/>
    </row>
    <row r="28559" spans="7:7" x14ac:dyDescent="0.2">
      <c r="G28559" s="12"/>
    </row>
    <row r="28560" spans="7:7" x14ac:dyDescent="0.2">
      <c r="G28560" s="12"/>
    </row>
    <row r="28561" spans="7:7" x14ac:dyDescent="0.2">
      <c r="G28561" s="12"/>
    </row>
    <row r="28562" spans="7:7" x14ac:dyDescent="0.2">
      <c r="G28562" s="12"/>
    </row>
    <row r="28563" spans="7:7" x14ac:dyDescent="0.2">
      <c r="G28563" s="12"/>
    </row>
    <row r="28564" spans="7:7" x14ac:dyDescent="0.2">
      <c r="G28564" s="12"/>
    </row>
    <row r="28565" spans="7:7" x14ac:dyDescent="0.2">
      <c r="G28565" s="12"/>
    </row>
    <row r="28566" spans="7:7" x14ac:dyDescent="0.2">
      <c r="G28566" s="12"/>
    </row>
    <row r="28567" spans="7:7" x14ac:dyDescent="0.2">
      <c r="G28567" s="12"/>
    </row>
    <row r="28568" spans="7:7" x14ac:dyDescent="0.2">
      <c r="G28568" s="12"/>
    </row>
    <row r="28569" spans="7:7" x14ac:dyDescent="0.2">
      <c r="G28569" s="12"/>
    </row>
    <row r="28570" spans="7:7" x14ac:dyDescent="0.2">
      <c r="G28570" s="12"/>
    </row>
    <row r="28571" spans="7:7" x14ac:dyDescent="0.2">
      <c r="G28571" s="12"/>
    </row>
    <row r="28572" spans="7:7" x14ac:dyDescent="0.2">
      <c r="G28572" s="12"/>
    </row>
    <row r="28573" spans="7:7" x14ac:dyDescent="0.2">
      <c r="G28573" s="12"/>
    </row>
    <row r="28574" spans="7:7" x14ac:dyDescent="0.2">
      <c r="G28574" s="12"/>
    </row>
    <row r="28575" spans="7:7" x14ac:dyDescent="0.2">
      <c r="G28575" s="12"/>
    </row>
    <row r="28576" spans="7:7" x14ac:dyDescent="0.2">
      <c r="G28576" s="12"/>
    </row>
    <row r="28577" spans="7:7" x14ac:dyDescent="0.2">
      <c r="G28577" s="12"/>
    </row>
    <row r="28578" spans="7:7" x14ac:dyDescent="0.2">
      <c r="G28578" s="12"/>
    </row>
    <row r="28579" spans="7:7" x14ac:dyDescent="0.2">
      <c r="G28579" s="12"/>
    </row>
    <row r="28580" spans="7:7" x14ac:dyDescent="0.2">
      <c r="G28580" s="12"/>
    </row>
    <row r="28581" spans="7:7" x14ac:dyDescent="0.2">
      <c r="G28581" s="12"/>
    </row>
    <row r="28582" spans="7:7" x14ac:dyDescent="0.2">
      <c r="G28582" s="12"/>
    </row>
    <row r="28583" spans="7:7" x14ac:dyDescent="0.2">
      <c r="G28583" s="12"/>
    </row>
    <row r="28584" spans="7:7" x14ac:dyDescent="0.2">
      <c r="G28584" s="12"/>
    </row>
    <row r="28585" spans="7:7" x14ac:dyDescent="0.2">
      <c r="G28585" s="12"/>
    </row>
    <row r="28586" spans="7:7" x14ac:dyDescent="0.2">
      <c r="G28586" s="12"/>
    </row>
    <row r="28587" spans="7:7" x14ac:dyDescent="0.2">
      <c r="G28587" s="12"/>
    </row>
    <row r="28588" spans="7:7" x14ac:dyDescent="0.2">
      <c r="G28588" s="12"/>
    </row>
    <row r="28589" spans="7:7" x14ac:dyDescent="0.2">
      <c r="G28589" s="12"/>
    </row>
    <row r="28590" spans="7:7" x14ac:dyDescent="0.2">
      <c r="G28590" s="12"/>
    </row>
    <row r="28591" spans="7:7" x14ac:dyDescent="0.2">
      <c r="G28591" s="12"/>
    </row>
    <row r="28592" spans="7:7" x14ac:dyDescent="0.2">
      <c r="G28592" s="12"/>
    </row>
    <row r="28593" spans="7:7" x14ac:dyDescent="0.2">
      <c r="G28593" s="12"/>
    </row>
    <row r="28594" spans="7:7" x14ac:dyDescent="0.2">
      <c r="G28594" s="12"/>
    </row>
    <row r="28595" spans="7:7" x14ac:dyDescent="0.2">
      <c r="G28595" s="12"/>
    </row>
    <row r="28596" spans="7:7" x14ac:dyDescent="0.2">
      <c r="G28596" s="12"/>
    </row>
    <row r="28597" spans="7:7" x14ac:dyDescent="0.2">
      <c r="G28597" s="12"/>
    </row>
    <row r="28598" spans="7:7" x14ac:dyDescent="0.2">
      <c r="G28598" s="12"/>
    </row>
    <row r="28599" spans="7:7" x14ac:dyDescent="0.2">
      <c r="G28599" s="12"/>
    </row>
    <row r="28600" spans="7:7" x14ac:dyDescent="0.2">
      <c r="G28600" s="12"/>
    </row>
    <row r="28601" spans="7:7" x14ac:dyDescent="0.2">
      <c r="G28601" s="12"/>
    </row>
    <row r="28602" spans="7:7" x14ac:dyDescent="0.2">
      <c r="G28602" s="12"/>
    </row>
    <row r="28603" spans="7:7" x14ac:dyDescent="0.2">
      <c r="G28603" s="12"/>
    </row>
    <row r="28604" spans="7:7" x14ac:dyDescent="0.2">
      <c r="G28604" s="12"/>
    </row>
    <row r="28605" spans="7:7" x14ac:dyDescent="0.2">
      <c r="G28605" s="12"/>
    </row>
    <row r="28606" spans="7:7" x14ac:dyDescent="0.2">
      <c r="G28606" s="12"/>
    </row>
    <row r="28607" spans="7:7" x14ac:dyDescent="0.2">
      <c r="G28607" s="12"/>
    </row>
    <row r="28608" spans="7:7" x14ac:dyDescent="0.2">
      <c r="G28608" s="12"/>
    </row>
    <row r="28609" spans="7:7" x14ac:dyDescent="0.2">
      <c r="G28609" s="12"/>
    </row>
    <row r="28610" spans="7:7" x14ac:dyDescent="0.2">
      <c r="G28610" s="12"/>
    </row>
    <row r="28611" spans="7:7" x14ac:dyDescent="0.2">
      <c r="G28611" s="12"/>
    </row>
    <row r="28612" spans="7:7" x14ac:dyDescent="0.2">
      <c r="G28612" s="12"/>
    </row>
    <row r="28613" spans="7:7" x14ac:dyDescent="0.2">
      <c r="G28613" s="12"/>
    </row>
    <row r="28614" spans="7:7" x14ac:dyDescent="0.2">
      <c r="G28614" s="12"/>
    </row>
    <row r="28615" spans="7:7" x14ac:dyDescent="0.2">
      <c r="G28615" s="12"/>
    </row>
    <row r="28616" spans="7:7" x14ac:dyDescent="0.2">
      <c r="G28616" s="12"/>
    </row>
    <row r="28617" spans="7:7" x14ac:dyDescent="0.2">
      <c r="G28617" s="12"/>
    </row>
    <row r="28618" spans="7:7" x14ac:dyDescent="0.2">
      <c r="G28618" s="12"/>
    </row>
    <row r="28619" spans="7:7" x14ac:dyDescent="0.2">
      <c r="G28619" s="12"/>
    </row>
    <row r="28620" spans="7:7" x14ac:dyDescent="0.2">
      <c r="G28620" s="12"/>
    </row>
    <row r="28621" spans="7:7" x14ac:dyDescent="0.2">
      <c r="G28621" s="12"/>
    </row>
    <row r="28622" spans="7:7" x14ac:dyDescent="0.2">
      <c r="G28622" s="12"/>
    </row>
    <row r="28623" spans="7:7" x14ac:dyDescent="0.2">
      <c r="G28623" s="12"/>
    </row>
    <row r="28624" spans="7:7" x14ac:dyDescent="0.2">
      <c r="G28624" s="12"/>
    </row>
    <row r="28625" spans="7:7" x14ac:dyDescent="0.2">
      <c r="G28625" s="12"/>
    </row>
    <row r="28626" spans="7:7" x14ac:dyDescent="0.2">
      <c r="G28626" s="12"/>
    </row>
    <row r="28627" spans="7:7" x14ac:dyDescent="0.2">
      <c r="G28627" s="12"/>
    </row>
    <row r="28628" spans="7:7" x14ac:dyDescent="0.2">
      <c r="G28628" s="12"/>
    </row>
    <row r="28629" spans="7:7" x14ac:dyDescent="0.2">
      <c r="G28629" s="12"/>
    </row>
    <row r="28630" spans="7:7" x14ac:dyDescent="0.2">
      <c r="G28630" s="12"/>
    </row>
    <row r="28631" spans="7:7" x14ac:dyDescent="0.2">
      <c r="G28631" s="12"/>
    </row>
    <row r="28632" spans="7:7" x14ac:dyDescent="0.2">
      <c r="G28632" s="12"/>
    </row>
    <row r="28633" spans="7:7" x14ac:dyDescent="0.2">
      <c r="G28633" s="12"/>
    </row>
    <row r="28634" spans="7:7" x14ac:dyDescent="0.2">
      <c r="G28634" s="12"/>
    </row>
    <row r="28635" spans="7:7" x14ac:dyDescent="0.2">
      <c r="G28635" s="12"/>
    </row>
    <row r="28636" spans="7:7" x14ac:dyDescent="0.2">
      <c r="G28636" s="12"/>
    </row>
    <row r="28637" spans="7:7" x14ac:dyDescent="0.2">
      <c r="G28637" s="12"/>
    </row>
    <row r="28638" spans="7:7" x14ac:dyDescent="0.2">
      <c r="G28638" s="12"/>
    </row>
    <row r="28639" spans="7:7" x14ac:dyDescent="0.2">
      <c r="G28639" s="12"/>
    </row>
    <row r="28640" spans="7:7" x14ac:dyDescent="0.2">
      <c r="G28640" s="12"/>
    </row>
    <row r="28641" spans="7:7" x14ac:dyDescent="0.2">
      <c r="G28641" s="12"/>
    </row>
    <row r="28642" spans="7:7" x14ac:dyDescent="0.2">
      <c r="G28642" s="12"/>
    </row>
    <row r="28643" spans="7:7" x14ac:dyDescent="0.2">
      <c r="G28643" s="12"/>
    </row>
    <row r="28644" spans="7:7" x14ac:dyDescent="0.2">
      <c r="G28644" s="12"/>
    </row>
    <row r="28645" spans="7:7" x14ac:dyDescent="0.2">
      <c r="G28645" s="12"/>
    </row>
    <row r="28646" spans="7:7" x14ac:dyDescent="0.2">
      <c r="G28646" s="12"/>
    </row>
    <row r="28647" spans="7:7" x14ac:dyDescent="0.2">
      <c r="G28647" s="12"/>
    </row>
    <row r="28648" spans="7:7" x14ac:dyDescent="0.2">
      <c r="G28648" s="12"/>
    </row>
    <row r="28649" spans="7:7" x14ac:dyDescent="0.2">
      <c r="G28649" s="12"/>
    </row>
    <row r="28650" spans="7:7" x14ac:dyDescent="0.2">
      <c r="G28650" s="12"/>
    </row>
    <row r="28651" spans="7:7" x14ac:dyDescent="0.2">
      <c r="G28651" s="12"/>
    </row>
    <row r="28652" spans="7:7" x14ac:dyDescent="0.2">
      <c r="G28652" s="12"/>
    </row>
    <row r="28653" spans="7:7" x14ac:dyDescent="0.2">
      <c r="G28653" s="12"/>
    </row>
    <row r="28654" spans="7:7" x14ac:dyDescent="0.2">
      <c r="G28654" s="12"/>
    </row>
    <row r="28655" spans="7:7" x14ac:dyDescent="0.2">
      <c r="G28655" s="12"/>
    </row>
    <row r="28656" spans="7:7" x14ac:dyDescent="0.2">
      <c r="G28656" s="12"/>
    </row>
    <row r="28657" spans="7:7" x14ac:dyDescent="0.2">
      <c r="G28657" s="12"/>
    </row>
    <row r="28658" spans="7:7" x14ac:dyDescent="0.2">
      <c r="G28658" s="12"/>
    </row>
    <row r="28659" spans="7:7" x14ac:dyDescent="0.2">
      <c r="G28659" s="12"/>
    </row>
    <row r="28660" spans="7:7" x14ac:dyDescent="0.2">
      <c r="G28660" s="12"/>
    </row>
    <row r="28661" spans="7:7" x14ac:dyDescent="0.2">
      <c r="G28661" s="12"/>
    </row>
    <row r="28662" spans="7:7" x14ac:dyDescent="0.2">
      <c r="G28662" s="12"/>
    </row>
    <row r="28663" spans="7:7" x14ac:dyDescent="0.2">
      <c r="G28663" s="12"/>
    </row>
    <row r="28664" spans="7:7" x14ac:dyDescent="0.2">
      <c r="G28664" s="12"/>
    </row>
    <row r="28665" spans="7:7" x14ac:dyDescent="0.2">
      <c r="G28665" s="12"/>
    </row>
    <row r="28666" spans="7:7" x14ac:dyDescent="0.2">
      <c r="G28666" s="12"/>
    </row>
    <row r="28667" spans="7:7" x14ac:dyDescent="0.2">
      <c r="G28667" s="12"/>
    </row>
    <row r="28668" spans="7:7" x14ac:dyDescent="0.2">
      <c r="G28668" s="12"/>
    </row>
    <row r="28669" spans="7:7" x14ac:dyDescent="0.2">
      <c r="G28669" s="12"/>
    </row>
    <row r="28670" spans="7:7" x14ac:dyDescent="0.2">
      <c r="G28670" s="12"/>
    </row>
    <row r="28671" spans="7:7" x14ac:dyDescent="0.2">
      <c r="G28671" s="12"/>
    </row>
    <row r="28672" spans="7:7" x14ac:dyDescent="0.2">
      <c r="G28672" s="12"/>
    </row>
    <row r="28673" spans="7:7" x14ac:dyDescent="0.2">
      <c r="G28673" s="12"/>
    </row>
    <row r="28674" spans="7:7" x14ac:dyDescent="0.2">
      <c r="G28674" s="12"/>
    </row>
    <row r="28675" spans="7:7" x14ac:dyDescent="0.2">
      <c r="G28675" s="12"/>
    </row>
    <row r="28676" spans="7:7" x14ac:dyDescent="0.2">
      <c r="G28676" s="12"/>
    </row>
    <row r="28677" spans="7:7" x14ac:dyDescent="0.2">
      <c r="G28677" s="12"/>
    </row>
    <row r="28678" spans="7:7" x14ac:dyDescent="0.2">
      <c r="G28678" s="12"/>
    </row>
    <row r="28679" spans="7:7" x14ac:dyDescent="0.2">
      <c r="G28679" s="12"/>
    </row>
    <row r="28680" spans="7:7" x14ac:dyDescent="0.2">
      <c r="G28680" s="12"/>
    </row>
    <row r="28681" spans="7:7" x14ac:dyDescent="0.2">
      <c r="G28681" s="12"/>
    </row>
    <row r="28682" spans="7:7" x14ac:dyDescent="0.2">
      <c r="G28682" s="12"/>
    </row>
    <row r="28683" spans="7:7" x14ac:dyDescent="0.2">
      <c r="G28683" s="12"/>
    </row>
    <row r="28684" spans="7:7" x14ac:dyDescent="0.2">
      <c r="G28684" s="12"/>
    </row>
    <row r="28685" spans="7:7" x14ac:dyDescent="0.2">
      <c r="G28685" s="12"/>
    </row>
    <row r="28686" spans="7:7" x14ac:dyDescent="0.2">
      <c r="G28686" s="12"/>
    </row>
    <row r="28687" spans="7:7" x14ac:dyDescent="0.2">
      <c r="G28687" s="12"/>
    </row>
    <row r="28688" spans="7:7" x14ac:dyDescent="0.2">
      <c r="G28688" s="12"/>
    </row>
    <row r="28689" spans="7:7" x14ac:dyDescent="0.2">
      <c r="G28689" s="12"/>
    </row>
    <row r="28690" spans="7:7" x14ac:dyDescent="0.2">
      <c r="G28690" s="12"/>
    </row>
    <row r="28691" spans="7:7" x14ac:dyDescent="0.2">
      <c r="G28691" s="12"/>
    </row>
    <row r="28692" spans="7:7" x14ac:dyDescent="0.2">
      <c r="G28692" s="12"/>
    </row>
    <row r="28693" spans="7:7" x14ac:dyDescent="0.2">
      <c r="G28693" s="12"/>
    </row>
    <row r="28694" spans="7:7" x14ac:dyDescent="0.2">
      <c r="G28694" s="12"/>
    </row>
    <row r="28695" spans="7:7" x14ac:dyDescent="0.2">
      <c r="G28695" s="12"/>
    </row>
    <row r="28696" spans="7:7" x14ac:dyDescent="0.2">
      <c r="G28696" s="12"/>
    </row>
    <row r="28697" spans="7:7" x14ac:dyDescent="0.2">
      <c r="G28697" s="12"/>
    </row>
    <row r="28698" spans="7:7" x14ac:dyDescent="0.2">
      <c r="G28698" s="12"/>
    </row>
    <row r="28699" spans="7:7" x14ac:dyDescent="0.2">
      <c r="G28699" s="12"/>
    </row>
    <row r="28700" spans="7:7" x14ac:dyDescent="0.2">
      <c r="G28700" s="12"/>
    </row>
    <row r="28701" spans="7:7" x14ac:dyDescent="0.2">
      <c r="G28701" s="12"/>
    </row>
    <row r="28702" spans="7:7" x14ac:dyDescent="0.2">
      <c r="G28702" s="12"/>
    </row>
    <row r="28703" spans="7:7" x14ac:dyDescent="0.2">
      <c r="G28703" s="12"/>
    </row>
    <row r="28704" spans="7:7" x14ac:dyDescent="0.2">
      <c r="G28704" s="12"/>
    </row>
    <row r="28705" spans="7:7" x14ac:dyDescent="0.2">
      <c r="G28705" s="12"/>
    </row>
    <row r="28706" spans="7:7" x14ac:dyDescent="0.2">
      <c r="G28706" s="12"/>
    </row>
    <row r="28707" spans="7:7" x14ac:dyDescent="0.2">
      <c r="G28707" s="12"/>
    </row>
    <row r="28708" spans="7:7" x14ac:dyDescent="0.2">
      <c r="G28708" s="12"/>
    </row>
    <row r="28709" spans="7:7" x14ac:dyDescent="0.2">
      <c r="G28709" s="12"/>
    </row>
    <row r="28710" spans="7:7" x14ac:dyDescent="0.2">
      <c r="G28710" s="12"/>
    </row>
    <row r="28711" spans="7:7" x14ac:dyDescent="0.2">
      <c r="G28711" s="12"/>
    </row>
    <row r="28712" spans="7:7" x14ac:dyDescent="0.2">
      <c r="G28712" s="12"/>
    </row>
    <row r="28713" spans="7:7" x14ac:dyDescent="0.2">
      <c r="G28713" s="12"/>
    </row>
    <row r="28714" spans="7:7" x14ac:dyDescent="0.2">
      <c r="G28714" s="12"/>
    </row>
    <row r="28715" spans="7:7" x14ac:dyDescent="0.2">
      <c r="G28715" s="12"/>
    </row>
    <row r="28716" spans="7:7" x14ac:dyDescent="0.2">
      <c r="G28716" s="12"/>
    </row>
    <row r="28717" spans="7:7" x14ac:dyDescent="0.2">
      <c r="G28717" s="12"/>
    </row>
    <row r="28718" spans="7:7" x14ac:dyDescent="0.2">
      <c r="G28718" s="12"/>
    </row>
    <row r="28719" spans="7:7" x14ac:dyDescent="0.2">
      <c r="G28719" s="12"/>
    </row>
    <row r="28720" spans="7:7" x14ac:dyDescent="0.2">
      <c r="G28720" s="12"/>
    </row>
    <row r="28721" spans="7:7" x14ac:dyDescent="0.2">
      <c r="G28721" s="12"/>
    </row>
    <row r="28722" spans="7:7" x14ac:dyDescent="0.2">
      <c r="G28722" s="12"/>
    </row>
    <row r="28723" spans="7:7" x14ac:dyDescent="0.2">
      <c r="G28723" s="12"/>
    </row>
    <row r="28724" spans="7:7" x14ac:dyDescent="0.2">
      <c r="G28724" s="12"/>
    </row>
    <row r="28725" spans="7:7" x14ac:dyDescent="0.2">
      <c r="G28725" s="12"/>
    </row>
    <row r="28726" spans="7:7" x14ac:dyDescent="0.2">
      <c r="G28726" s="12"/>
    </row>
    <row r="28727" spans="7:7" x14ac:dyDescent="0.2">
      <c r="G28727" s="12"/>
    </row>
    <row r="28728" spans="7:7" x14ac:dyDescent="0.2">
      <c r="G28728" s="12"/>
    </row>
    <row r="28729" spans="7:7" x14ac:dyDescent="0.2">
      <c r="G28729" s="12"/>
    </row>
    <row r="28730" spans="7:7" x14ac:dyDescent="0.2">
      <c r="G28730" s="12"/>
    </row>
    <row r="28731" spans="7:7" x14ac:dyDescent="0.2">
      <c r="G28731" s="12"/>
    </row>
    <row r="28732" spans="7:7" x14ac:dyDescent="0.2">
      <c r="G28732" s="12"/>
    </row>
    <row r="28733" spans="7:7" x14ac:dyDescent="0.2">
      <c r="G28733" s="12"/>
    </row>
    <row r="28734" spans="7:7" x14ac:dyDescent="0.2">
      <c r="G28734" s="12"/>
    </row>
    <row r="28735" spans="7:7" x14ac:dyDescent="0.2">
      <c r="G28735" s="12"/>
    </row>
    <row r="28736" spans="7:7" x14ac:dyDescent="0.2">
      <c r="G28736" s="12"/>
    </row>
    <row r="28737" spans="7:7" x14ac:dyDescent="0.2">
      <c r="G28737" s="12"/>
    </row>
    <row r="28738" spans="7:7" x14ac:dyDescent="0.2">
      <c r="G28738" s="12"/>
    </row>
    <row r="28739" spans="7:7" x14ac:dyDescent="0.2">
      <c r="G28739" s="12"/>
    </row>
    <row r="28740" spans="7:7" x14ac:dyDescent="0.2">
      <c r="G28740" s="12"/>
    </row>
    <row r="28741" spans="7:7" x14ac:dyDescent="0.2">
      <c r="G28741" s="12"/>
    </row>
    <row r="28742" spans="7:7" x14ac:dyDescent="0.2">
      <c r="G28742" s="12"/>
    </row>
    <row r="28743" spans="7:7" x14ac:dyDescent="0.2">
      <c r="G28743" s="12"/>
    </row>
    <row r="28744" spans="7:7" x14ac:dyDescent="0.2">
      <c r="G28744" s="12"/>
    </row>
    <row r="28745" spans="7:7" x14ac:dyDescent="0.2">
      <c r="G28745" s="12"/>
    </row>
    <row r="28746" spans="7:7" x14ac:dyDescent="0.2">
      <c r="G28746" s="12"/>
    </row>
    <row r="28747" spans="7:7" x14ac:dyDescent="0.2">
      <c r="G28747" s="12"/>
    </row>
    <row r="28748" spans="7:7" x14ac:dyDescent="0.2">
      <c r="G28748" s="12"/>
    </row>
    <row r="28749" spans="7:7" x14ac:dyDescent="0.2">
      <c r="G28749" s="12"/>
    </row>
    <row r="28750" spans="7:7" x14ac:dyDescent="0.2">
      <c r="G28750" s="12"/>
    </row>
    <row r="28751" spans="7:7" x14ac:dyDescent="0.2">
      <c r="G28751" s="12"/>
    </row>
    <row r="28752" spans="7:7" x14ac:dyDescent="0.2">
      <c r="G28752" s="12"/>
    </row>
    <row r="28753" spans="7:7" x14ac:dyDescent="0.2">
      <c r="G28753" s="12"/>
    </row>
    <row r="28754" spans="7:7" x14ac:dyDescent="0.2">
      <c r="G28754" s="12"/>
    </row>
    <row r="28755" spans="7:7" x14ac:dyDescent="0.2">
      <c r="G28755" s="12"/>
    </row>
    <row r="28756" spans="7:7" x14ac:dyDescent="0.2">
      <c r="G28756" s="12"/>
    </row>
    <row r="28757" spans="7:7" x14ac:dyDescent="0.2">
      <c r="G28757" s="12"/>
    </row>
    <row r="28758" spans="7:7" x14ac:dyDescent="0.2">
      <c r="G28758" s="12"/>
    </row>
    <row r="28759" spans="7:7" x14ac:dyDescent="0.2">
      <c r="G28759" s="12"/>
    </row>
    <row r="28760" spans="7:7" x14ac:dyDescent="0.2">
      <c r="G28760" s="12"/>
    </row>
    <row r="28761" spans="7:7" x14ac:dyDescent="0.2">
      <c r="G28761" s="12"/>
    </row>
    <row r="28762" spans="7:7" x14ac:dyDescent="0.2">
      <c r="G28762" s="12"/>
    </row>
    <row r="28763" spans="7:7" x14ac:dyDescent="0.2">
      <c r="G28763" s="12"/>
    </row>
    <row r="28764" spans="7:7" x14ac:dyDescent="0.2">
      <c r="G28764" s="12"/>
    </row>
    <row r="28765" spans="7:7" x14ac:dyDescent="0.2">
      <c r="G28765" s="12"/>
    </row>
    <row r="28766" spans="7:7" x14ac:dyDescent="0.2">
      <c r="G28766" s="12"/>
    </row>
    <row r="28767" spans="7:7" x14ac:dyDescent="0.2">
      <c r="G28767" s="12"/>
    </row>
    <row r="28768" spans="7:7" x14ac:dyDescent="0.2">
      <c r="G28768" s="12"/>
    </row>
    <row r="28769" spans="7:7" x14ac:dyDescent="0.2">
      <c r="G28769" s="12"/>
    </row>
    <row r="28770" spans="7:7" x14ac:dyDescent="0.2">
      <c r="G28770" s="12"/>
    </row>
    <row r="28771" spans="7:7" x14ac:dyDescent="0.2">
      <c r="G28771" s="12"/>
    </row>
    <row r="28772" spans="7:7" x14ac:dyDescent="0.2">
      <c r="G28772" s="12"/>
    </row>
    <row r="28773" spans="7:7" x14ac:dyDescent="0.2">
      <c r="G28773" s="12"/>
    </row>
    <row r="28774" spans="7:7" x14ac:dyDescent="0.2">
      <c r="G28774" s="12"/>
    </row>
    <row r="28775" spans="7:7" x14ac:dyDescent="0.2">
      <c r="G28775" s="12"/>
    </row>
    <row r="28776" spans="7:7" x14ac:dyDescent="0.2">
      <c r="G28776" s="12"/>
    </row>
    <row r="28777" spans="7:7" x14ac:dyDescent="0.2">
      <c r="G28777" s="12"/>
    </row>
    <row r="28778" spans="7:7" x14ac:dyDescent="0.2">
      <c r="G28778" s="12"/>
    </row>
    <row r="28779" spans="7:7" x14ac:dyDescent="0.2">
      <c r="G28779" s="12"/>
    </row>
    <row r="28780" spans="7:7" x14ac:dyDescent="0.2">
      <c r="G28780" s="12"/>
    </row>
    <row r="28781" spans="7:7" x14ac:dyDescent="0.2">
      <c r="G28781" s="12"/>
    </row>
    <row r="28782" spans="7:7" x14ac:dyDescent="0.2">
      <c r="G28782" s="12"/>
    </row>
    <row r="28783" spans="7:7" x14ac:dyDescent="0.2">
      <c r="G28783" s="12"/>
    </row>
    <row r="28784" spans="7:7" x14ac:dyDescent="0.2">
      <c r="G28784" s="12"/>
    </row>
    <row r="28785" spans="7:7" x14ac:dyDescent="0.2">
      <c r="G28785" s="12"/>
    </row>
    <row r="28786" spans="7:7" x14ac:dyDescent="0.2">
      <c r="G28786" s="12"/>
    </row>
    <row r="28787" spans="7:7" x14ac:dyDescent="0.2">
      <c r="G28787" s="12"/>
    </row>
    <row r="28788" spans="7:7" x14ac:dyDescent="0.2">
      <c r="G28788" s="12"/>
    </row>
    <row r="28789" spans="7:7" x14ac:dyDescent="0.2">
      <c r="G28789" s="12"/>
    </row>
    <row r="28790" spans="7:7" x14ac:dyDescent="0.2">
      <c r="G28790" s="12"/>
    </row>
    <row r="28791" spans="7:7" x14ac:dyDescent="0.2">
      <c r="G28791" s="12"/>
    </row>
    <row r="28792" spans="7:7" x14ac:dyDescent="0.2">
      <c r="G28792" s="12"/>
    </row>
    <row r="28793" spans="7:7" x14ac:dyDescent="0.2">
      <c r="G28793" s="12"/>
    </row>
    <row r="28794" spans="7:7" x14ac:dyDescent="0.2">
      <c r="G28794" s="12"/>
    </row>
    <row r="28795" spans="7:7" x14ac:dyDescent="0.2">
      <c r="G28795" s="12"/>
    </row>
    <row r="28796" spans="7:7" x14ac:dyDescent="0.2">
      <c r="G28796" s="12"/>
    </row>
    <row r="28797" spans="7:7" x14ac:dyDescent="0.2">
      <c r="G28797" s="12"/>
    </row>
    <row r="28798" spans="7:7" x14ac:dyDescent="0.2">
      <c r="G28798" s="12"/>
    </row>
    <row r="28799" spans="7:7" x14ac:dyDescent="0.2">
      <c r="G28799" s="12"/>
    </row>
    <row r="28800" spans="7:7" x14ac:dyDescent="0.2">
      <c r="G28800" s="12"/>
    </row>
    <row r="28801" spans="7:7" x14ac:dyDescent="0.2">
      <c r="G28801" s="12"/>
    </row>
    <row r="28802" spans="7:7" x14ac:dyDescent="0.2">
      <c r="G28802" s="12"/>
    </row>
    <row r="28803" spans="7:7" x14ac:dyDescent="0.2">
      <c r="G28803" s="12"/>
    </row>
    <row r="28804" spans="7:7" x14ac:dyDescent="0.2">
      <c r="G28804" s="12"/>
    </row>
    <row r="28805" spans="7:7" x14ac:dyDescent="0.2">
      <c r="G28805" s="12"/>
    </row>
    <row r="28806" spans="7:7" x14ac:dyDescent="0.2">
      <c r="G28806" s="12"/>
    </row>
    <row r="28807" spans="7:7" x14ac:dyDescent="0.2">
      <c r="G28807" s="12"/>
    </row>
    <row r="28808" spans="7:7" x14ac:dyDescent="0.2">
      <c r="G28808" s="12"/>
    </row>
    <row r="28809" spans="7:7" x14ac:dyDescent="0.2">
      <c r="G28809" s="12"/>
    </row>
    <row r="28810" spans="7:7" x14ac:dyDescent="0.2">
      <c r="G28810" s="12"/>
    </row>
    <row r="28811" spans="7:7" x14ac:dyDescent="0.2">
      <c r="G28811" s="12"/>
    </row>
    <row r="28812" spans="7:7" x14ac:dyDescent="0.2">
      <c r="G28812" s="12"/>
    </row>
    <row r="28813" spans="7:7" x14ac:dyDescent="0.2">
      <c r="G28813" s="12"/>
    </row>
    <row r="28814" spans="7:7" x14ac:dyDescent="0.2">
      <c r="G28814" s="12"/>
    </row>
    <row r="28815" spans="7:7" x14ac:dyDescent="0.2">
      <c r="G28815" s="12"/>
    </row>
    <row r="28816" spans="7:7" x14ac:dyDescent="0.2">
      <c r="G28816" s="12"/>
    </row>
    <row r="28817" spans="7:7" x14ac:dyDescent="0.2">
      <c r="G28817" s="12"/>
    </row>
    <row r="28818" spans="7:7" x14ac:dyDescent="0.2">
      <c r="G28818" s="12"/>
    </row>
    <row r="28819" spans="7:7" x14ac:dyDescent="0.2">
      <c r="G28819" s="12"/>
    </row>
    <row r="28820" spans="7:7" x14ac:dyDescent="0.2">
      <c r="G28820" s="12"/>
    </row>
    <row r="28821" spans="7:7" x14ac:dyDescent="0.2">
      <c r="G28821" s="12"/>
    </row>
    <row r="28822" spans="7:7" x14ac:dyDescent="0.2">
      <c r="G28822" s="12"/>
    </row>
    <row r="28823" spans="7:7" x14ac:dyDescent="0.2">
      <c r="G28823" s="12"/>
    </row>
    <row r="28824" spans="7:7" x14ac:dyDescent="0.2">
      <c r="G28824" s="12"/>
    </row>
    <row r="28825" spans="7:7" x14ac:dyDescent="0.2">
      <c r="G28825" s="12"/>
    </row>
    <row r="28826" spans="7:7" x14ac:dyDescent="0.2">
      <c r="G28826" s="12"/>
    </row>
    <row r="28827" spans="7:7" x14ac:dyDescent="0.2">
      <c r="G28827" s="12"/>
    </row>
    <row r="28828" spans="7:7" x14ac:dyDescent="0.2">
      <c r="G28828" s="12"/>
    </row>
    <row r="28829" spans="7:7" x14ac:dyDescent="0.2">
      <c r="G28829" s="12"/>
    </row>
    <row r="28830" spans="7:7" x14ac:dyDescent="0.2">
      <c r="G28830" s="12"/>
    </row>
    <row r="28831" spans="7:7" x14ac:dyDescent="0.2">
      <c r="G28831" s="12"/>
    </row>
    <row r="28832" spans="7:7" x14ac:dyDescent="0.2">
      <c r="G28832" s="12"/>
    </row>
    <row r="28833" spans="7:7" x14ac:dyDescent="0.2">
      <c r="G28833" s="12"/>
    </row>
    <row r="28834" spans="7:7" x14ac:dyDescent="0.2">
      <c r="G28834" s="12"/>
    </row>
    <row r="28835" spans="7:7" x14ac:dyDescent="0.2">
      <c r="G28835" s="12"/>
    </row>
    <row r="28836" spans="7:7" x14ac:dyDescent="0.2">
      <c r="G28836" s="12"/>
    </row>
    <row r="28837" spans="7:7" x14ac:dyDescent="0.2">
      <c r="G28837" s="12"/>
    </row>
    <row r="28838" spans="7:7" x14ac:dyDescent="0.2">
      <c r="G28838" s="12"/>
    </row>
    <row r="28839" spans="7:7" x14ac:dyDescent="0.2">
      <c r="G28839" s="12"/>
    </row>
    <row r="28840" spans="7:7" x14ac:dyDescent="0.2">
      <c r="G28840" s="12"/>
    </row>
    <row r="28841" spans="7:7" x14ac:dyDescent="0.2">
      <c r="G28841" s="12"/>
    </row>
    <row r="28842" spans="7:7" x14ac:dyDescent="0.2">
      <c r="G28842" s="12"/>
    </row>
    <row r="28843" spans="7:7" x14ac:dyDescent="0.2">
      <c r="G28843" s="12"/>
    </row>
    <row r="28844" spans="7:7" x14ac:dyDescent="0.2">
      <c r="G28844" s="12"/>
    </row>
    <row r="28845" spans="7:7" x14ac:dyDescent="0.2">
      <c r="G28845" s="12"/>
    </row>
    <row r="28846" spans="7:7" x14ac:dyDescent="0.2">
      <c r="G28846" s="12"/>
    </row>
    <row r="28847" spans="7:7" x14ac:dyDescent="0.2">
      <c r="G28847" s="12"/>
    </row>
    <row r="28848" spans="7:7" x14ac:dyDescent="0.2">
      <c r="G28848" s="12"/>
    </row>
    <row r="28849" spans="7:7" x14ac:dyDescent="0.2">
      <c r="G28849" s="12"/>
    </row>
    <row r="28850" spans="7:7" x14ac:dyDescent="0.2">
      <c r="G28850" s="12"/>
    </row>
    <row r="28851" spans="7:7" x14ac:dyDescent="0.2">
      <c r="G28851" s="12"/>
    </row>
    <row r="28852" spans="7:7" x14ac:dyDescent="0.2">
      <c r="G28852" s="12"/>
    </row>
    <row r="28853" spans="7:7" x14ac:dyDescent="0.2">
      <c r="G28853" s="12"/>
    </row>
    <row r="28854" spans="7:7" x14ac:dyDescent="0.2">
      <c r="G28854" s="12"/>
    </row>
    <row r="28855" spans="7:7" x14ac:dyDescent="0.2">
      <c r="G28855" s="12"/>
    </row>
    <row r="28856" spans="7:7" x14ac:dyDescent="0.2">
      <c r="G28856" s="12"/>
    </row>
    <row r="28857" spans="7:7" x14ac:dyDescent="0.2">
      <c r="G28857" s="12"/>
    </row>
    <row r="28858" spans="7:7" x14ac:dyDescent="0.2">
      <c r="G28858" s="12"/>
    </row>
    <row r="28859" spans="7:7" x14ac:dyDescent="0.2">
      <c r="G28859" s="12"/>
    </row>
    <row r="28860" spans="7:7" x14ac:dyDescent="0.2">
      <c r="G28860" s="12"/>
    </row>
    <row r="28861" spans="7:7" x14ac:dyDescent="0.2">
      <c r="G28861" s="12"/>
    </row>
    <row r="28862" spans="7:7" x14ac:dyDescent="0.2">
      <c r="G28862" s="12"/>
    </row>
    <row r="28863" spans="7:7" x14ac:dyDescent="0.2">
      <c r="G28863" s="12"/>
    </row>
    <row r="28864" spans="7:7" x14ac:dyDescent="0.2">
      <c r="G28864" s="12"/>
    </row>
    <row r="28865" spans="7:7" x14ac:dyDescent="0.2">
      <c r="G28865" s="12"/>
    </row>
    <row r="28866" spans="7:7" x14ac:dyDescent="0.2">
      <c r="G28866" s="12"/>
    </row>
    <row r="28867" spans="7:7" x14ac:dyDescent="0.2">
      <c r="G28867" s="12"/>
    </row>
    <row r="28868" spans="7:7" x14ac:dyDescent="0.2">
      <c r="G28868" s="12"/>
    </row>
    <row r="28869" spans="7:7" x14ac:dyDescent="0.2">
      <c r="G28869" s="12"/>
    </row>
    <row r="28870" spans="7:7" x14ac:dyDescent="0.2">
      <c r="G28870" s="12"/>
    </row>
    <row r="28871" spans="7:7" x14ac:dyDescent="0.2">
      <c r="G28871" s="12"/>
    </row>
    <row r="28872" spans="7:7" x14ac:dyDescent="0.2">
      <c r="G28872" s="12"/>
    </row>
    <row r="28873" spans="7:7" x14ac:dyDescent="0.2">
      <c r="G28873" s="12"/>
    </row>
    <row r="28874" spans="7:7" x14ac:dyDescent="0.2">
      <c r="G28874" s="12"/>
    </row>
    <row r="28875" spans="7:7" x14ac:dyDescent="0.2">
      <c r="G28875" s="12"/>
    </row>
    <row r="28876" spans="7:7" x14ac:dyDescent="0.2">
      <c r="G28876" s="12"/>
    </row>
    <row r="28877" spans="7:7" x14ac:dyDescent="0.2">
      <c r="G28877" s="12"/>
    </row>
    <row r="28878" spans="7:7" x14ac:dyDescent="0.2">
      <c r="G28878" s="12"/>
    </row>
    <row r="28879" spans="7:7" x14ac:dyDescent="0.2">
      <c r="G28879" s="12"/>
    </row>
    <row r="28880" spans="7:7" x14ac:dyDescent="0.2">
      <c r="G28880" s="12"/>
    </row>
    <row r="28881" spans="7:7" x14ac:dyDescent="0.2">
      <c r="G28881" s="12"/>
    </row>
    <row r="28882" spans="7:7" x14ac:dyDescent="0.2">
      <c r="G28882" s="12"/>
    </row>
    <row r="28883" spans="7:7" x14ac:dyDescent="0.2">
      <c r="G28883" s="12"/>
    </row>
    <row r="28884" spans="7:7" x14ac:dyDescent="0.2">
      <c r="G28884" s="12"/>
    </row>
    <row r="28885" spans="7:7" x14ac:dyDescent="0.2">
      <c r="G28885" s="12"/>
    </row>
    <row r="28886" spans="7:7" x14ac:dyDescent="0.2">
      <c r="G28886" s="12"/>
    </row>
    <row r="28887" spans="7:7" x14ac:dyDescent="0.2">
      <c r="G28887" s="12"/>
    </row>
    <row r="28888" spans="7:7" x14ac:dyDescent="0.2">
      <c r="G28888" s="12"/>
    </row>
    <row r="28889" spans="7:7" x14ac:dyDescent="0.2">
      <c r="G28889" s="12"/>
    </row>
    <row r="28890" spans="7:7" x14ac:dyDescent="0.2">
      <c r="G28890" s="12"/>
    </row>
    <row r="28891" spans="7:7" x14ac:dyDescent="0.2">
      <c r="G28891" s="12"/>
    </row>
    <row r="28892" spans="7:7" x14ac:dyDescent="0.2">
      <c r="G28892" s="12"/>
    </row>
    <row r="28893" spans="7:7" x14ac:dyDescent="0.2">
      <c r="G28893" s="12"/>
    </row>
    <row r="28894" spans="7:7" x14ac:dyDescent="0.2">
      <c r="G28894" s="12"/>
    </row>
    <row r="28895" spans="7:7" x14ac:dyDescent="0.2">
      <c r="G28895" s="12"/>
    </row>
    <row r="28896" spans="7:7" x14ac:dyDescent="0.2">
      <c r="G28896" s="12"/>
    </row>
    <row r="28897" spans="7:7" x14ac:dyDescent="0.2">
      <c r="G28897" s="12"/>
    </row>
    <row r="28898" spans="7:7" x14ac:dyDescent="0.2">
      <c r="G28898" s="12"/>
    </row>
    <row r="28899" spans="7:7" x14ac:dyDescent="0.2">
      <c r="G28899" s="12"/>
    </row>
    <row r="28900" spans="7:7" x14ac:dyDescent="0.2">
      <c r="G28900" s="12"/>
    </row>
    <row r="28901" spans="7:7" x14ac:dyDescent="0.2">
      <c r="G28901" s="12"/>
    </row>
    <row r="28902" spans="7:7" x14ac:dyDescent="0.2">
      <c r="G28902" s="12"/>
    </row>
    <row r="28903" spans="7:7" x14ac:dyDescent="0.2">
      <c r="G28903" s="12"/>
    </row>
    <row r="28904" spans="7:7" x14ac:dyDescent="0.2">
      <c r="G28904" s="12"/>
    </row>
    <row r="28905" spans="7:7" x14ac:dyDescent="0.2">
      <c r="G28905" s="12"/>
    </row>
    <row r="28906" spans="7:7" x14ac:dyDescent="0.2">
      <c r="G28906" s="12"/>
    </row>
    <row r="28907" spans="7:7" x14ac:dyDescent="0.2">
      <c r="G28907" s="12"/>
    </row>
    <row r="28908" spans="7:7" x14ac:dyDescent="0.2">
      <c r="G28908" s="12"/>
    </row>
    <row r="28909" spans="7:7" x14ac:dyDescent="0.2">
      <c r="G28909" s="12"/>
    </row>
    <row r="28910" spans="7:7" x14ac:dyDescent="0.2">
      <c r="G28910" s="12"/>
    </row>
    <row r="28911" spans="7:7" x14ac:dyDescent="0.2">
      <c r="G28911" s="12"/>
    </row>
    <row r="28912" spans="7:7" x14ac:dyDescent="0.2">
      <c r="G28912" s="12"/>
    </row>
    <row r="28913" spans="7:7" x14ac:dyDescent="0.2">
      <c r="G28913" s="12"/>
    </row>
    <row r="28914" spans="7:7" x14ac:dyDescent="0.2">
      <c r="G28914" s="12"/>
    </row>
    <row r="28915" spans="7:7" x14ac:dyDescent="0.2">
      <c r="G28915" s="12"/>
    </row>
    <row r="28916" spans="7:7" x14ac:dyDescent="0.2">
      <c r="G28916" s="12"/>
    </row>
    <row r="28917" spans="7:7" x14ac:dyDescent="0.2">
      <c r="G28917" s="12"/>
    </row>
    <row r="28918" spans="7:7" x14ac:dyDescent="0.2">
      <c r="G28918" s="12"/>
    </row>
    <row r="28919" spans="7:7" x14ac:dyDescent="0.2">
      <c r="G28919" s="12"/>
    </row>
    <row r="28920" spans="7:7" x14ac:dyDescent="0.2">
      <c r="G28920" s="12"/>
    </row>
    <row r="28921" spans="7:7" x14ac:dyDescent="0.2">
      <c r="G28921" s="12"/>
    </row>
    <row r="28922" spans="7:7" x14ac:dyDescent="0.2">
      <c r="G28922" s="12"/>
    </row>
    <row r="28923" spans="7:7" x14ac:dyDescent="0.2">
      <c r="G28923" s="12"/>
    </row>
    <row r="28924" spans="7:7" x14ac:dyDescent="0.2">
      <c r="G28924" s="12"/>
    </row>
    <row r="28925" spans="7:7" x14ac:dyDescent="0.2">
      <c r="G28925" s="12"/>
    </row>
    <row r="28926" spans="7:7" x14ac:dyDescent="0.2">
      <c r="G28926" s="12"/>
    </row>
    <row r="28927" spans="7:7" x14ac:dyDescent="0.2">
      <c r="G28927" s="12"/>
    </row>
    <row r="28928" spans="7:7" x14ac:dyDescent="0.2">
      <c r="G28928" s="12"/>
    </row>
    <row r="28929" spans="7:7" x14ac:dyDescent="0.2">
      <c r="G28929" s="12"/>
    </row>
    <row r="28930" spans="7:7" x14ac:dyDescent="0.2">
      <c r="G28930" s="12"/>
    </row>
    <row r="28931" spans="7:7" x14ac:dyDescent="0.2">
      <c r="G28931" s="12"/>
    </row>
    <row r="28932" spans="7:7" x14ac:dyDescent="0.2">
      <c r="G28932" s="12"/>
    </row>
    <row r="28933" spans="7:7" x14ac:dyDescent="0.2">
      <c r="G28933" s="12"/>
    </row>
    <row r="28934" spans="7:7" x14ac:dyDescent="0.2">
      <c r="G28934" s="12"/>
    </row>
    <row r="28935" spans="7:7" x14ac:dyDescent="0.2">
      <c r="G28935" s="12"/>
    </row>
    <row r="28936" spans="7:7" x14ac:dyDescent="0.2">
      <c r="G28936" s="12"/>
    </row>
    <row r="28937" spans="7:7" x14ac:dyDescent="0.2">
      <c r="G28937" s="12"/>
    </row>
    <row r="28938" spans="7:7" x14ac:dyDescent="0.2">
      <c r="G28938" s="12"/>
    </row>
    <row r="28939" spans="7:7" x14ac:dyDescent="0.2">
      <c r="G28939" s="12"/>
    </row>
    <row r="28940" spans="7:7" x14ac:dyDescent="0.2">
      <c r="G28940" s="12"/>
    </row>
    <row r="28941" spans="7:7" x14ac:dyDescent="0.2">
      <c r="G28941" s="12"/>
    </row>
    <row r="28942" spans="7:7" x14ac:dyDescent="0.2">
      <c r="G28942" s="12"/>
    </row>
    <row r="28943" spans="7:7" x14ac:dyDescent="0.2">
      <c r="G28943" s="12"/>
    </row>
    <row r="28944" spans="7:7" x14ac:dyDescent="0.2">
      <c r="G28944" s="12"/>
    </row>
    <row r="28945" spans="7:7" x14ac:dyDescent="0.2">
      <c r="G28945" s="12"/>
    </row>
    <row r="28946" spans="7:7" x14ac:dyDescent="0.2">
      <c r="G28946" s="12"/>
    </row>
    <row r="28947" spans="7:7" x14ac:dyDescent="0.2">
      <c r="G28947" s="12"/>
    </row>
    <row r="28948" spans="7:7" x14ac:dyDescent="0.2">
      <c r="G28948" s="12"/>
    </row>
    <row r="28949" spans="7:7" x14ac:dyDescent="0.2">
      <c r="G28949" s="12"/>
    </row>
    <row r="28950" spans="7:7" x14ac:dyDescent="0.2">
      <c r="G28950" s="12"/>
    </row>
    <row r="28951" spans="7:7" x14ac:dyDescent="0.2">
      <c r="G28951" s="12"/>
    </row>
    <row r="28952" spans="7:7" x14ac:dyDescent="0.2">
      <c r="G28952" s="12"/>
    </row>
    <row r="28953" spans="7:7" x14ac:dyDescent="0.2">
      <c r="G28953" s="12"/>
    </row>
    <row r="28954" spans="7:7" x14ac:dyDescent="0.2">
      <c r="G28954" s="12"/>
    </row>
    <row r="28955" spans="7:7" x14ac:dyDescent="0.2">
      <c r="G28955" s="12"/>
    </row>
    <row r="28956" spans="7:7" x14ac:dyDescent="0.2">
      <c r="G28956" s="12"/>
    </row>
    <row r="28957" spans="7:7" x14ac:dyDescent="0.2">
      <c r="G28957" s="12"/>
    </row>
    <row r="28958" spans="7:7" x14ac:dyDescent="0.2">
      <c r="G28958" s="12"/>
    </row>
    <row r="28959" spans="7:7" x14ac:dyDescent="0.2">
      <c r="G28959" s="12"/>
    </row>
    <row r="28960" spans="7:7" x14ac:dyDescent="0.2">
      <c r="G28960" s="12"/>
    </row>
    <row r="28961" spans="7:7" x14ac:dyDescent="0.2">
      <c r="G28961" s="12"/>
    </row>
    <row r="28962" spans="7:7" x14ac:dyDescent="0.2">
      <c r="G28962" s="12"/>
    </row>
    <row r="28963" spans="7:7" x14ac:dyDescent="0.2">
      <c r="G28963" s="12"/>
    </row>
    <row r="28964" spans="7:7" x14ac:dyDescent="0.2">
      <c r="G28964" s="12"/>
    </row>
    <row r="28965" spans="7:7" x14ac:dyDescent="0.2">
      <c r="G28965" s="12"/>
    </row>
    <row r="28966" spans="7:7" x14ac:dyDescent="0.2">
      <c r="G28966" s="12"/>
    </row>
    <row r="28967" spans="7:7" x14ac:dyDescent="0.2">
      <c r="G28967" s="12"/>
    </row>
    <row r="28968" spans="7:7" x14ac:dyDescent="0.2">
      <c r="G28968" s="12"/>
    </row>
    <row r="28969" spans="7:7" x14ac:dyDescent="0.2">
      <c r="G28969" s="12"/>
    </row>
    <row r="28970" spans="7:7" x14ac:dyDescent="0.2">
      <c r="G28970" s="12"/>
    </row>
    <row r="28971" spans="7:7" x14ac:dyDescent="0.2">
      <c r="G28971" s="12"/>
    </row>
    <row r="28972" spans="7:7" x14ac:dyDescent="0.2">
      <c r="G28972" s="12"/>
    </row>
    <row r="28973" spans="7:7" x14ac:dyDescent="0.2">
      <c r="G28973" s="12"/>
    </row>
    <row r="28974" spans="7:7" x14ac:dyDescent="0.2">
      <c r="G28974" s="12"/>
    </row>
    <row r="28975" spans="7:7" x14ac:dyDescent="0.2">
      <c r="G28975" s="12"/>
    </row>
    <row r="28976" spans="7:7" x14ac:dyDescent="0.2">
      <c r="G28976" s="12"/>
    </row>
    <row r="28977" spans="7:7" x14ac:dyDescent="0.2">
      <c r="G28977" s="12"/>
    </row>
    <row r="28978" spans="7:7" x14ac:dyDescent="0.2">
      <c r="G28978" s="12"/>
    </row>
    <row r="28979" spans="7:7" x14ac:dyDescent="0.2">
      <c r="G28979" s="12"/>
    </row>
    <row r="28980" spans="7:7" x14ac:dyDescent="0.2">
      <c r="G28980" s="12"/>
    </row>
    <row r="28981" spans="7:7" x14ac:dyDescent="0.2">
      <c r="G28981" s="12"/>
    </row>
    <row r="28982" spans="7:7" x14ac:dyDescent="0.2">
      <c r="G28982" s="12"/>
    </row>
    <row r="28983" spans="7:7" x14ac:dyDescent="0.2">
      <c r="G28983" s="12"/>
    </row>
    <row r="28984" spans="7:7" x14ac:dyDescent="0.2">
      <c r="G28984" s="12"/>
    </row>
    <row r="28985" spans="7:7" x14ac:dyDescent="0.2">
      <c r="G28985" s="12"/>
    </row>
    <row r="28986" spans="7:7" x14ac:dyDescent="0.2">
      <c r="G28986" s="12"/>
    </row>
    <row r="28987" spans="7:7" x14ac:dyDescent="0.2">
      <c r="G28987" s="12"/>
    </row>
    <row r="28988" spans="7:7" x14ac:dyDescent="0.2">
      <c r="G28988" s="12"/>
    </row>
    <row r="28989" spans="7:7" x14ac:dyDescent="0.2">
      <c r="G28989" s="12"/>
    </row>
    <row r="28990" spans="7:7" x14ac:dyDescent="0.2">
      <c r="G28990" s="12"/>
    </row>
    <row r="28991" spans="7:7" x14ac:dyDescent="0.2">
      <c r="G28991" s="12"/>
    </row>
    <row r="28992" spans="7:7" x14ac:dyDescent="0.2">
      <c r="G28992" s="12"/>
    </row>
    <row r="28993" spans="7:7" x14ac:dyDescent="0.2">
      <c r="G28993" s="12"/>
    </row>
    <row r="28994" spans="7:7" x14ac:dyDescent="0.2">
      <c r="G28994" s="12"/>
    </row>
    <row r="28995" spans="7:7" x14ac:dyDescent="0.2">
      <c r="G28995" s="12"/>
    </row>
    <row r="28996" spans="7:7" x14ac:dyDescent="0.2">
      <c r="G28996" s="12"/>
    </row>
    <row r="28997" spans="7:7" x14ac:dyDescent="0.2">
      <c r="G28997" s="12"/>
    </row>
    <row r="28998" spans="7:7" x14ac:dyDescent="0.2">
      <c r="G28998" s="12"/>
    </row>
    <row r="28999" spans="7:7" x14ac:dyDescent="0.2">
      <c r="G28999" s="12"/>
    </row>
    <row r="29000" spans="7:7" x14ac:dyDescent="0.2">
      <c r="G29000" s="12"/>
    </row>
    <row r="29001" spans="7:7" x14ac:dyDescent="0.2">
      <c r="G29001" s="12"/>
    </row>
    <row r="29002" spans="7:7" x14ac:dyDescent="0.2">
      <c r="G29002" s="12"/>
    </row>
    <row r="29003" spans="7:7" x14ac:dyDescent="0.2">
      <c r="G29003" s="12"/>
    </row>
    <row r="29004" spans="7:7" x14ac:dyDescent="0.2">
      <c r="G29004" s="12"/>
    </row>
    <row r="29005" spans="7:7" x14ac:dyDescent="0.2">
      <c r="G29005" s="12"/>
    </row>
    <row r="29006" spans="7:7" x14ac:dyDescent="0.2">
      <c r="G29006" s="12"/>
    </row>
    <row r="29007" spans="7:7" x14ac:dyDescent="0.2">
      <c r="G29007" s="12"/>
    </row>
    <row r="29008" spans="7:7" x14ac:dyDescent="0.2">
      <c r="G29008" s="12"/>
    </row>
    <row r="29009" spans="7:7" x14ac:dyDescent="0.2">
      <c r="G29009" s="12"/>
    </row>
    <row r="29010" spans="7:7" x14ac:dyDescent="0.2">
      <c r="G29010" s="12"/>
    </row>
    <row r="29011" spans="7:7" x14ac:dyDescent="0.2">
      <c r="G29011" s="12"/>
    </row>
    <row r="29012" spans="7:7" x14ac:dyDescent="0.2">
      <c r="G29012" s="12"/>
    </row>
    <row r="29013" spans="7:7" x14ac:dyDescent="0.2">
      <c r="G29013" s="12"/>
    </row>
    <row r="29014" spans="7:7" x14ac:dyDescent="0.2">
      <c r="G29014" s="12"/>
    </row>
    <row r="29015" spans="7:7" x14ac:dyDescent="0.2">
      <c r="G29015" s="12"/>
    </row>
    <row r="29016" spans="7:7" x14ac:dyDescent="0.2">
      <c r="G29016" s="12"/>
    </row>
    <row r="29017" spans="7:7" x14ac:dyDescent="0.2">
      <c r="G29017" s="12"/>
    </row>
    <row r="29018" spans="7:7" x14ac:dyDescent="0.2">
      <c r="G29018" s="12"/>
    </row>
    <row r="29019" spans="7:7" x14ac:dyDescent="0.2">
      <c r="G29019" s="12"/>
    </row>
    <row r="29020" spans="7:7" x14ac:dyDescent="0.2">
      <c r="G29020" s="12"/>
    </row>
    <row r="29021" spans="7:7" x14ac:dyDescent="0.2">
      <c r="G29021" s="12"/>
    </row>
    <row r="29022" spans="7:7" x14ac:dyDescent="0.2">
      <c r="G29022" s="12"/>
    </row>
    <row r="29023" spans="7:7" x14ac:dyDescent="0.2">
      <c r="G29023" s="12"/>
    </row>
    <row r="29024" spans="7:7" x14ac:dyDescent="0.2">
      <c r="G29024" s="12"/>
    </row>
    <row r="29025" spans="7:7" x14ac:dyDescent="0.2">
      <c r="G29025" s="12"/>
    </row>
    <row r="29026" spans="7:7" x14ac:dyDescent="0.2">
      <c r="G29026" s="12"/>
    </row>
    <row r="29027" spans="7:7" x14ac:dyDescent="0.2">
      <c r="G29027" s="12"/>
    </row>
    <row r="29028" spans="7:7" x14ac:dyDescent="0.2">
      <c r="G29028" s="12"/>
    </row>
    <row r="29029" spans="7:7" x14ac:dyDescent="0.2">
      <c r="G29029" s="12"/>
    </row>
    <row r="29030" spans="7:7" x14ac:dyDescent="0.2">
      <c r="G29030" s="12"/>
    </row>
    <row r="29031" spans="7:7" x14ac:dyDescent="0.2">
      <c r="G29031" s="12"/>
    </row>
    <row r="29032" spans="7:7" x14ac:dyDescent="0.2">
      <c r="G29032" s="12"/>
    </row>
    <row r="29033" spans="7:7" x14ac:dyDescent="0.2">
      <c r="G29033" s="12"/>
    </row>
    <row r="29034" spans="7:7" x14ac:dyDescent="0.2">
      <c r="G29034" s="12"/>
    </row>
    <row r="29035" spans="7:7" x14ac:dyDescent="0.2">
      <c r="G29035" s="12"/>
    </row>
    <row r="29036" spans="7:7" x14ac:dyDescent="0.2">
      <c r="G29036" s="12"/>
    </row>
    <row r="29037" spans="7:7" x14ac:dyDescent="0.2">
      <c r="G29037" s="12"/>
    </row>
    <row r="29038" spans="7:7" x14ac:dyDescent="0.2">
      <c r="G29038" s="12"/>
    </row>
    <row r="29039" spans="7:7" x14ac:dyDescent="0.2">
      <c r="G29039" s="12"/>
    </row>
    <row r="29040" spans="7:7" x14ac:dyDescent="0.2">
      <c r="G29040" s="12"/>
    </row>
    <row r="29041" spans="7:7" x14ac:dyDescent="0.2">
      <c r="G29041" s="12"/>
    </row>
    <row r="29042" spans="7:7" x14ac:dyDescent="0.2">
      <c r="G29042" s="12"/>
    </row>
    <row r="29043" spans="7:7" x14ac:dyDescent="0.2">
      <c r="G29043" s="12"/>
    </row>
    <row r="29044" spans="7:7" x14ac:dyDescent="0.2">
      <c r="G29044" s="12"/>
    </row>
    <row r="29045" spans="7:7" x14ac:dyDescent="0.2">
      <c r="G29045" s="12"/>
    </row>
    <row r="29046" spans="7:7" x14ac:dyDescent="0.2">
      <c r="G29046" s="12"/>
    </row>
    <row r="29047" spans="7:7" x14ac:dyDescent="0.2">
      <c r="G29047" s="12"/>
    </row>
    <row r="29048" spans="7:7" x14ac:dyDescent="0.2">
      <c r="G29048" s="12"/>
    </row>
    <row r="29049" spans="7:7" x14ac:dyDescent="0.2">
      <c r="G29049" s="12"/>
    </row>
    <row r="29050" spans="7:7" x14ac:dyDescent="0.2">
      <c r="G29050" s="12"/>
    </row>
    <row r="29051" spans="7:7" x14ac:dyDescent="0.2">
      <c r="G29051" s="12"/>
    </row>
    <row r="29052" spans="7:7" x14ac:dyDescent="0.2">
      <c r="G29052" s="12"/>
    </row>
    <row r="29053" spans="7:7" x14ac:dyDescent="0.2">
      <c r="G29053" s="12"/>
    </row>
    <row r="29054" spans="7:7" x14ac:dyDescent="0.2">
      <c r="G29054" s="12"/>
    </row>
    <row r="29055" spans="7:7" x14ac:dyDescent="0.2">
      <c r="G29055" s="12"/>
    </row>
    <row r="29056" spans="7:7" x14ac:dyDescent="0.2">
      <c r="G29056" s="12"/>
    </row>
    <row r="29057" spans="7:7" x14ac:dyDescent="0.2">
      <c r="G29057" s="12"/>
    </row>
    <row r="29058" spans="7:7" x14ac:dyDescent="0.2">
      <c r="G29058" s="12"/>
    </row>
    <row r="29059" spans="7:7" x14ac:dyDescent="0.2">
      <c r="G29059" s="12"/>
    </row>
    <row r="29060" spans="7:7" x14ac:dyDescent="0.2">
      <c r="G29060" s="12"/>
    </row>
    <row r="29061" spans="7:7" x14ac:dyDescent="0.2">
      <c r="G29061" s="12"/>
    </row>
    <row r="29062" spans="7:7" x14ac:dyDescent="0.2">
      <c r="G29062" s="12"/>
    </row>
    <row r="29063" spans="7:7" x14ac:dyDescent="0.2">
      <c r="G29063" s="12"/>
    </row>
    <row r="29064" spans="7:7" x14ac:dyDescent="0.2">
      <c r="G29064" s="12"/>
    </row>
    <row r="29065" spans="7:7" x14ac:dyDescent="0.2">
      <c r="G29065" s="12"/>
    </row>
    <row r="29066" spans="7:7" x14ac:dyDescent="0.2">
      <c r="G29066" s="12"/>
    </row>
    <row r="29067" spans="7:7" x14ac:dyDescent="0.2">
      <c r="G29067" s="12"/>
    </row>
    <row r="29068" spans="7:7" x14ac:dyDescent="0.2">
      <c r="G29068" s="12"/>
    </row>
    <row r="29069" spans="7:7" x14ac:dyDescent="0.2">
      <c r="G29069" s="12"/>
    </row>
    <row r="29070" spans="7:7" x14ac:dyDescent="0.2">
      <c r="G29070" s="12"/>
    </row>
    <row r="29071" spans="7:7" x14ac:dyDescent="0.2">
      <c r="G29071" s="12"/>
    </row>
    <row r="29072" spans="7:7" x14ac:dyDescent="0.2">
      <c r="G29072" s="12"/>
    </row>
    <row r="29073" spans="7:7" x14ac:dyDescent="0.2">
      <c r="G29073" s="12"/>
    </row>
    <row r="29074" spans="7:7" x14ac:dyDescent="0.2">
      <c r="G29074" s="12"/>
    </row>
    <row r="29075" spans="7:7" x14ac:dyDescent="0.2">
      <c r="G29075" s="12"/>
    </row>
    <row r="29076" spans="7:7" x14ac:dyDescent="0.2">
      <c r="G29076" s="12"/>
    </row>
    <row r="29077" spans="7:7" x14ac:dyDescent="0.2">
      <c r="G29077" s="12"/>
    </row>
    <row r="29078" spans="7:7" x14ac:dyDescent="0.2">
      <c r="G29078" s="12"/>
    </row>
    <row r="29079" spans="7:7" x14ac:dyDescent="0.2">
      <c r="G29079" s="12"/>
    </row>
    <row r="29080" spans="7:7" x14ac:dyDescent="0.2">
      <c r="G29080" s="12"/>
    </row>
    <row r="29081" spans="7:7" x14ac:dyDescent="0.2">
      <c r="G29081" s="12"/>
    </row>
    <row r="29082" spans="7:7" x14ac:dyDescent="0.2">
      <c r="G29082" s="12"/>
    </row>
    <row r="29083" spans="7:7" x14ac:dyDescent="0.2">
      <c r="G29083" s="12"/>
    </row>
    <row r="29084" spans="7:7" x14ac:dyDescent="0.2">
      <c r="G29084" s="12"/>
    </row>
    <row r="29085" spans="7:7" x14ac:dyDescent="0.2">
      <c r="G29085" s="12"/>
    </row>
    <row r="29086" spans="7:7" x14ac:dyDescent="0.2">
      <c r="G29086" s="12"/>
    </row>
    <row r="29087" spans="7:7" x14ac:dyDescent="0.2">
      <c r="G29087" s="12"/>
    </row>
    <row r="29088" spans="7:7" x14ac:dyDescent="0.2">
      <c r="G29088" s="12"/>
    </row>
    <row r="29089" spans="7:7" x14ac:dyDescent="0.2">
      <c r="G29089" s="12"/>
    </row>
    <row r="29090" spans="7:7" x14ac:dyDescent="0.2">
      <c r="G29090" s="12"/>
    </row>
    <row r="29091" spans="7:7" x14ac:dyDescent="0.2">
      <c r="G29091" s="12"/>
    </row>
    <row r="29092" spans="7:7" x14ac:dyDescent="0.2">
      <c r="G29092" s="12"/>
    </row>
    <row r="29093" spans="7:7" x14ac:dyDescent="0.2">
      <c r="G29093" s="12"/>
    </row>
    <row r="29094" spans="7:7" x14ac:dyDescent="0.2">
      <c r="G29094" s="12"/>
    </row>
    <row r="29095" spans="7:7" x14ac:dyDescent="0.2">
      <c r="G29095" s="12"/>
    </row>
    <row r="29096" spans="7:7" x14ac:dyDescent="0.2">
      <c r="G29096" s="12"/>
    </row>
    <row r="29097" spans="7:7" x14ac:dyDescent="0.2">
      <c r="G29097" s="12"/>
    </row>
    <row r="29098" spans="7:7" x14ac:dyDescent="0.2">
      <c r="G29098" s="12"/>
    </row>
    <row r="29099" spans="7:7" x14ac:dyDescent="0.2">
      <c r="G29099" s="12"/>
    </row>
    <row r="29100" spans="7:7" x14ac:dyDescent="0.2">
      <c r="G29100" s="12"/>
    </row>
    <row r="29101" spans="7:7" x14ac:dyDescent="0.2">
      <c r="G29101" s="12"/>
    </row>
    <row r="29102" spans="7:7" x14ac:dyDescent="0.2">
      <c r="G29102" s="12"/>
    </row>
    <row r="29103" spans="7:7" x14ac:dyDescent="0.2">
      <c r="G29103" s="12"/>
    </row>
    <row r="29104" spans="7:7" x14ac:dyDescent="0.2">
      <c r="G29104" s="12"/>
    </row>
    <row r="29105" spans="7:7" x14ac:dyDescent="0.2">
      <c r="G29105" s="12"/>
    </row>
    <row r="29106" spans="7:7" x14ac:dyDescent="0.2">
      <c r="G29106" s="12"/>
    </row>
    <row r="29107" spans="7:7" x14ac:dyDescent="0.2">
      <c r="G29107" s="12"/>
    </row>
    <row r="29108" spans="7:7" x14ac:dyDescent="0.2">
      <c r="G29108" s="12"/>
    </row>
    <row r="29109" spans="7:7" x14ac:dyDescent="0.2">
      <c r="G29109" s="12"/>
    </row>
    <row r="29110" spans="7:7" x14ac:dyDescent="0.2">
      <c r="G29110" s="12"/>
    </row>
    <row r="29111" spans="7:7" x14ac:dyDescent="0.2">
      <c r="G29111" s="12"/>
    </row>
    <row r="29112" spans="7:7" x14ac:dyDescent="0.2">
      <c r="G29112" s="12"/>
    </row>
    <row r="29113" spans="7:7" x14ac:dyDescent="0.2">
      <c r="G29113" s="12"/>
    </row>
    <row r="29114" spans="7:7" x14ac:dyDescent="0.2">
      <c r="G29114" s="12"/>
    </row>
    <row r="29115" spans="7:7" x14ac:dyDescent="0.2">
      <c r="G29115" s="12"/>
    </row>
    <row r="29116" spans="7:7" x14ac:dyDescent="0.2">
      <c r="G29116" s="12"/>
    </row>
    <row r="29117" spans="7:7" x14ac:dyDescent="0.2">
      <c r="G29117" s="12"/>
    </row>
    <row r="29118" spans="7:7" x14ac:dyDescent="0.2">
      <c r="G29118" s="12"/>
    </row>
    <row r="29119" spans="7:7" x14ac:dyDescent="0.2">
      <c r="G29119" s="12"/>
    </row>
    <row r="29120" spans="7:7" x14ac:dyDescent="0.2">
      <c r="G29120" s="12"/>
    </row>
    <row r="29121" spans="7:7" x14ac:dyDescent="0.2">
      <c r="G29121" s="12"/>
    </row>
    <row r="29122" spans="7:7" x14ac:dyDescent="0.2">
      <c r="G29122" s="12"/>
    </row>
    <row r="29123" spans="7:7" x14ac:dyDescent="0.2">
      <c r="G29123" s="12"/>
    </row>
    <row r="29124" spans="7:7" x14ac:dyDescent="0.2">
      <c r="G29124" s="12"/>
    </row>
    <row r="29125" spans="7:7" x14ac:dyDescent="0.2">
      <c r="G29125" s="12"/>
    </row>
    <row r="29126" spans="7:7" x14ac:dyDescent="0.2">
      <c r="G29126" s="12"/>
    </row>
    <row r="29127" spans="7:7" x14ac:dyDescent="0.2">
      <c r="G29127" s="12"/>
    </row>
    <row r="29128" spans="7:7" x14ac:dyDescent="0.2">
      <c r="G29128" s="12"/>
    </row>
    <row r="29129" spans="7:7" x14ac:dyDescent="0.2">
      <c r="G29129" s="12"/>
    </row>
    <row r="29130" spans="7:7" x14ac:dyDescent="0.2">
      <c r="G29130" s="12"/>
    </row>
    <row r="29131" spans="7:7" x14ac:dyDescent="0.2">
      <c r="G29131" s="12"/>
    </row>
    <row r="29132" spans="7:7" x14ac:dyDescent="0.2">
      <c r="G29132" s="12"/>
    </row>
    <row r="29133" spans="7:7" x14ac:dyDescent="0.2">
      <c r="G29133" s="12"/>
    </row>
    <row r="29134" spans="7:7" x14ac:dyDescent="0.2">
      <c r="G29134" s="12"/>
    </row>
    <row r="29135" spans="7:7" x14ac:dyDescent="0.2">
      <c r="G29135" s="12"/>
    </row>
    <row r="29136" spans="7:7" x14ac:dyDescent="0.2">
      <c r="G29136" s="12"/>
    </row>
    <row r="29137" spans="7:7" x14ac:dyDescent="0.2">
      <c r="G29137" s="12"/>
    </row>
    <row r="29138" spans="7:7" x14ac:dyDescent="0.2">
      <c r="G29138" s="12"/>
    </row>
    <row r="29139" spans="7:7" x14ac:dyDescent="0.2">
      <c r="G29139" s="12"/>
    </row>
    <row r="29140" spans="7:7" x14ac:dyDescent="0.2">
      <c r="G29140" s="12"/>
    </row>
    <row r="29141" spans="7:7" x14ac:dyDescent="0.2">
      <c r="G29141" s="12"/>
    </row>
    <row r="29142" spans="7:7" x14ac:dyDescent="0.2">
      <c r="G29142" s="12"/>
    </row>
    <row r="29143" spans="7:7" x14ac:dyDescent="0.2">
      <c r="G29143" s="12"/>
    </row>
    <row r="29144" spans="7:7" x14ac:dyDescent="0.2">
      <c r="G29144" s="12"/>
    </row>
    <row r="29145" spans="7:7" x14ac:dyDescent="0.2">
      <c r="G29145" s="12"/>
    </row>
    <row r="29146" spans="7:7" x14ac:dyDescent="0.2">
      <c r="G29146" s="12"/>
    </row>
    <row r="29147" spans="7:7" x14ac:dyDescent="0.2">
      <c r="G29147" s="12"/>
    </row>
    <row r="29148" spans="7:7" x14ac:dyDescent="0.2">
      <c r="G29148" s="12"/>
    </row>
    <row r="29149" spans="7:7" x14ac:dyDescent="0.2">
      <c r="G29149" s="12"/>
    </row>
    <row r="29150" spans="7:7" x14ac:dyDescent="0.2">
      <c r="G29150" s="12"/>
    </row>
    <row r="29151" spans="7:7" x14ac:dyDescent="0.2">
      <c r="G29151" s="12"/>
    </row>
    <row r="29152" spans="7:7" x14ac:dyDescent="0.2">
      <c r="G29152" s="12"/>
    </row>
    <row r="29153" spans="7:7" x14ac:dyDescent="0.2">
      <c r="G29153" s="12"/>
    </row>
    <row r="29154" spans="7:7" x14ac:dyDescent="0.2">
      <c r="G29154" s="12"/>
    </row>
    <row r="29155" spans="7:7" x14ac:dyDescent="0.2">
      <c r="G29155" s="12"/>
    </row>
    <row r="29156" spans="7:7" x14ac:dyDescent="0.2">
      <c r="G29156" s="12"/>
    </row>
    <row r="29157" spans="7:7" x14ac:dyDescent="0.2">
      <c r="G29157" s="12"/>
    </row>
    <row r="29158" spans="7:7" x14ac:dyDescent="0.2">
      <c r="G29158" s="12"/>
    </row>
    <row r="29159" spans="7:7" x14ac:dyDescent="0.2">
      <c r="G29159" s="12"/>
    </row>
    <row r="29160" spans="7:7" x14ac:dyDescent="0.2">
      <c r="G29160" s="12"/>
    </row>
    <row r="29161" spans="7:7" x14ac:dyDescent="0.2">
      <c r="G29161" s="12"/>
    </row>
    <row r="29162" spans="7:7" x14ac:dyDescent="0.2">
      <c r="G29162" s="12"/>
    </row>
    <row r="29163" spans="7:7" x14ac:dyDescent="0.2">
      <c r="G29163" s="12"/>
    </row>
    <row r="29164" spans="7:7" x14ac:dyDescent="0.2">
      <c r="G29164" s="12"/>
    </row>
    <row r="29165" spans="7:7" x14ac:dyDescent="0.2">
      <c r="G29165" s="12"/>
    </row>
    <row r="29166" spans="7:7" x14ac:dyDescent="0.2">
      <c r="G29166" s="12"/>
    </row>
    <row r="29167" spans="7:7" x14ac:dyDescent="0.2">
      <c r="G29167" s="12"/>
    </row>
    <row r="29168" spans="7:7" x14ac:dyDescent="0.2">
      <c r="G29168" s="12"/>
    </row>
    <row r="29169" spans="7:7" x14ac:dyDescent="0.2">
      <c r="G29169" s="12"/>
    </row>
    <row r="29170" spans="7:7" x14ac:dyDescent="0.2">
      <c r="G29170" s="12"/>
    </row>
    <row r="29171" spans="7:7" x14ac:dyDescent="0.2">
      <c r="G29171" s="12"/>
    </row>
    <row r="29172" spans="7:7" x14ac:dyDescent="0.2">
      <c r="G29172" s="12"/>
    </row>
    <row r="29173" spans="7:7" x14ac:dyDescent="0.2">
      <c r="G29173" s="12"/>
    </row>
    <row r="29174" spans="7:7" x14ac:dyDescent="0.2">
      <c r="G29174" s="12"/>
    </row>
    <row r="29175" spans="7:7" x14ac:dyDescent="0.2">
      <c r="G29175" s="12"/>
    </row>
    <row r="29176" spans="7:7" x14ac:dyDescent="0.2">
      <c r="G29176" s="12"/>
    </row>
    <row r="29177" spans="7:7" x14ac:dyDescent="0.2">
      <c r="G29177" s="12"/>
    </row>
    <row r="29178" spans="7:7" x14ac:dyDescent="0.2">
      <c r="G29178" s="12"/>
    </row>
    <row r="29179" spans="7:7" x14ac:dyDescent="0.2">
      <c r="G29179" s="12"/>
    </row>
    <row r="29180" spans="7:7" x14ac:dyDescent="0.2">
      <c r="G29180" s="12"/>
    </row>
    <row r="29181" spans="7:7" x14ac:dyDescent="0.2">
      <c r="G29181" s="12"/>
    </row>
    <row r="29182" spans="7:7" x14ac:dyDescent="0.2">
      <c r="G29182" s="12"/>
    </row>
    <row r="29183" spans="7:7" x14ac:dyDescent="0.2">
      <c r="G29183" s="12"/>
    </row>
    <row r="29184" spans="7:7" x14ac:dyDescent="0.2">
      <c r="G29184" s="12"/>
    </row>
    <row r="29185" spans="7:7" x14ac:dyDescent="0.2">
      <c r="G29185" s="12"/>
    </row>
    <row r="29186" spans="7:7" x14ac:dyDescent="0.2">
      <c r="G29186" s="12"/>
    </row>
    <row r="29187" spans="7:7" x14ac:dyDescent="0.2">
      <c r="G29187" s="12"/>
    </row>
    <row r="29188" spans="7:7" x14ac:dyDescent="0.2">
      <c r="G29188" s="12"/>
    </row>
    <row r="29189" spans="7:7" x14ac:dyDescent="0.2">
      <c r="G29189" s="12"/>
    </row>
    <row r="29190" spans="7:7" x14ac:dyDescent="0.2">
      <c r="G29190" s="12"/>
    </row>
    <row r="29191" spans="7:7" x14ac:dyDescent="0.2">
      <c r="G29191" s="12"/>
    </row>
    <row r="29192" spans="7:7" x14ac:dyDescent="0.2">
      <c r="G29192" s="12"/>
    </row>
    <row r="29193" spans="7:7" x14ac:dyDescent="0.2">
      <c r="G29193" s="12"/>
    </row>
    <row r="29194" spans="7:7" x14ac:dyDescent="0.2">
      <c r="G29194" s="12"/>
    </row>
    <row r="29195" spans="7:7" x14ac:dyDescent="0.2">
      <c r="G29195" s="12"/>
    </row>
    <row r="29196" spans="7:7" x14ac:dyDescent="0.2">
      <c r="G29196" s="12"/>
    </row>
    <row r="29197" spans="7:7" x14ac:dyDescent="0.2">
      <c r="G29197" s="12"/>
    </row>
    <row r="29198" spans="7:7" x14ac:dyDescent="0.2">
      <c r="G29198" s="12"/>
    </row>
    <row r="29199" spans="7:7" x14ac:dyDescent="0.2">
      <c r="G29199" s="12"/>
    </row>
    <row r="29200" spans="7:7" x14ac:dyDescent="0.2">
      <c r="G29200" s="12"/>
    </row>
    <row r="29201" spans="7:7" x14ac:dyDescent="0.2">
      <c r="G29201" s="12"/>
    </row>
    <row r="29202" spans="7:7" x14ac:dyDescent="0.2">
      <c r="G29202" s="12"/>
    </row>
    <row r="29203" spans="7:7" x14ac:dyDescent="0.2">
      <c r="G29203" s="12"/>
    </row>
    <row r="29204" spans="7:7" x14ac:dyDescent="0.2">
      <c r="G29204" s="12"/>
    </row>
    <row r="29205" spans="7:7" x14ac:dyDescent="0.2">
      <c r="G29205" s="12"/>
    </row>
    <row r="29206" spans="7:7" x14ac:dyDescent="0.2">
      <c r="G29206" s="12"/>
    </row>
    <row r="29207" spans="7:7" x14ac:dyDescent="0.2">
      <c r="G29207" s="12"/>
    </row>
    <row r="29208" spans="7:7" x14ac:dyDescent="0.2">
      <c r="G29208" s="12"/>
    </row>
    <row r="29209" spans="7:7" x14ac:dyDescent="0.2">
      <c r="G29209" s="12"/>
    </row>
    <row r="29210" spans="7:7" x14ac:dyDescent="0.2">
      <c r="G29210" s="12"/>
    </row>
    <row r="29211" spans="7:7" x14ac:dyDescent="0.2">
      <c r="G29211" s="12"/>
    </row>
    <row r="29212" spans="7:7" x14ac:dyDescent="0.2">
      <c r="G29212" s="12"/>
    </row>
    <row r="29213" spans="7:7" x14ac:dyDescent="0.2">
      <c r="G29213" s="12"/>
    </row>
    <row r="29214" spans="7:7" x14ac:dyDescent="0.2">
      <c r="G29214" s="12"/>
    </row>
    <row r="29215" spans="7:7" x14ac:dyDescent="0.2">
      <c r="G29215" s="12"/>
    </row>
    <row r="29216" spans="7:7" x14ac:dyDescent="0.2">
      <c r="G29216" s="12"/>
    </row>
    <row r="29217" spans="7:7" x14ac:dyDescent="0.2">
      <c r="G29217" s="12"/>
    </row>
    <row r="29218" spans="7:7" x14ac:dyDescent="0.2">
      <c r="G29218" s="12"/>
    </row>
    <row r="29219" spans="7:7" x14ac:dyDescent="0.2">
      <c r="G29219" s="12"/>
    </row>
    <row r="29220" spans="7:7" x14ac:dyDescent="0.2">
      <c r="G29220" s="12"/>
    </row>
    <row r="29221" spans="7:7" x14ac:dyDescent="0.2">
      <c r="G29221" s="12"/>
    </row>
    <row r="29222" spans="7:7" x14ac:dyDescent="0.2">
      <c r="G29222" s="12"/>
    </row>
    <row r="29223" spans="7:7" x14ac:dyDescent="0.2">
      <c r="G29223" s="12"/>
    </row>
    <row r="29224" spans="7:7" x14ac:dyDescent="0.2">
      <c r="G29224" s="12"/>
    </row>
    <row r="29225" spans="7:7" x14ac:dyDescent="0.2">
      <c r="G29225" s="12"/>
    </row>
    <row r="29226" spans="7:7" x14ac:dyDescent="0.2">
      <c r="G29226" s="12"/>
    </row>
    <row r="29227" spans="7:7" x14ac:dyDescent="0.2">
      <c r="G29227" s="12"/>
    </row>
    <row r="29228" spans="7:7" x14ac:dyDescent="0.2">
      <c r="G29228" s="12"/>
    </row>
    <row r="29229" spans="7:7" x14ac:dyDescent="0.2">
      <c r="G29229" s="12"/>
    </row>
    <row r="29230" spans="7:7" x14ac:dyDescent="0.2">
      <c r="G29230" s="12"/>
    </row>
    <row r="29231" spans="7:7" x14ac:dyDescent="0.2">
      <c r="G29231" s="12"/>
    </row>
    <row r="29232" spans="7:7" x14ac:dyDescent="0.2">
      <c r="G29232" s="12"/>
    </row>
    <row r="29233" spans="7:7" x14ac:dyDescent="0.2">
      <c r="G29233" s="12"/>
    </row>
    <row r="29234" spans="7:7" x14ac:dyDescent="0.2">
      <c r="G29234" s="12"/>
    </row>
    <row r="29235" spans="7:7" x14ac:dyDescent="0.2">
      <c r="G29235" s="12"/>
    </row>
    <row r="29236" spans="7:7" x14ac:dyDescent="0.2">
      <c r="G29236" s="12"/>
    </row>
    <row r="29237" spans="7:7" x14ac:dyDescent="0.2">
      <c r="G29237" s="12"/>
    </row>
    <row r="29238" spans="7:7" x14ac:dyDescent="0.2">
      <c r="G29238" s="12"/>
    </row>
    <row r="29239" spans="7:7" x14ac:dyDescent="0.2">
      <c r="G29239" s="12"/>
    </row>
    <row r="29240" spans="7:7" x14ac:dyDescent="0.2">
      <c r="G29240" s="12"/>
    </row>
    <row r="29241" spans="7:7" x14ac:dyDescent="0.2">
      <c r="G29241" s="12"/>
    </row>
    <row r="29242" spans="7:7" x14ac:dyDescent="0.2">
      <c r="G29242" s="12"/>
    </row>
    <row r="29243" spans="7:7" x14ac:dyDescent="0.2">
      <c r="G29243" s="12"/>
    </row>
    <row r="29244" spans="7:7" x14ac:dyDescent="0.2">
      <c r="G29244" s="12"/>
    </row>
    <row r="29245" spans="7:7" x14ac:dyDescent="0.2">
      <c r="G29245" s="12"/>
    </row>
    <row r="29246" spans="7:7" x14ac:dyDescent="0.2">
      <c r="G29246" s="12"/>
    </row>
    <row r="29247" spans="7:7" x14ac:dyDescent="0.2">
      <c r="G29247" s="12"/>
    </row>
    <row r="29248" spans="7:7" x14ac:dyDescent="0.2">
      <c r="G29248" s="12"/>
    </row>
    <row r="29249" spans="7:7" x14ac:dyDescent="0.2">
      <c r="G29249" s="12"/>
    </row>
    <row r="29250" spans="7:7" x14ac:dyDescent="0.2">
      <c r="G29250" s="12"/>
    </row>
    <row r="29251" spans="7:7" x14ac:dyDescent="0.2">
      <c r="G29251" s="12"/>
    </row>
    <row r="29252" spans="7:7" x14ac:dyDescent="0.2">
      <c r="G29252" s="12"/>
    </row>
    <row r="29253" spans="7:7" x14ac:dyDescent="0.2">
      <c r="G29253" s="12"/>
    </row>
    <row r="29254" spans="7:7" x14ac:dyDescent="0.2">
      <c r="G29254" s="12"/>
    </row>
    <row r="29255" spans="7:7" x14ac:dyDescent="0.2">
      <c r="G29255" s="12"/>
    </row>
    <row r="29256" spans="7:7" x14ac:dyDescent="0.2">
      <c r="G29256" s="12"/>
    </row>
    <row r="29257" spans="7:7" x14ac:dyDescent="0.2">
      <c r="G29257" s="12"/>
    </row>
    <row r="29258" spans="7:7" x14ac:dyDescent="0.2">
      <c r="G29258" s="12"/>
    </row>
    <row r="29259" spans="7:7" x14ac:dyDescent="0.2">
      <c r="G29259" s="12"/>
    </row>
    <row r="29260" spans="7:7" x14ac:dyDescent="0.2">
      <c r="G29260" s="12"/>
    </row>
    <row r="29261" spans="7:7" x14ac:dyDescent="0.2">
      <c r="G29261" s="12"/>
    </row>
    <row r="29262" spans="7:7" x14ac:dyDescent="0.2">
      <c r="G29262" s="12"/>
    </row>
    <row r="29263" spans="7:7" x14ac:dyDescent="0.2">
      <c r="G29263" s="12"/>
    </row>
    <row r="29264" spans="7:7" x14ac:dyDescent="0.2">
      <c r="G29264" s="12"/>
    </row>
    <row r="29265" spans="7:7" x14ac:dyDescent="0.2">
      <c r="G29265" s="12"/>
    </row>
    <row r="29266" spans="7:7" x14ac:dyDescent="0.2">
      <c r="G29266" s="12"/>
    </row>
    <row r="29267" spans="7:7" x14ac:dyDescent="0.2">
      <c r="G29267" s="12"/>
    </row>
    <row r="29268" spans="7:7" x14ac:dyDescent="0.2">
      <c r="G29268" s="12"/>
    </row>
    <row r="29269" spans="7:7" x14ac:dyDescent="0.2">
      <c r="G29269" s="12"/>
    </row>
    <row r="29270" spans="7:7" x14ac:dyDescent="0.2">
      <c r="G29270" s="12"/>
    </row>
    <row r="29271" spans="7:7" x14ac:dyDescent="0.2">
      <c r="G29271" s="12"/>
    </row>
    <row r="29272" spans="7:7" x14ac:dyDescent="0.2">
      <c r="G29272" s="12"/>
    </row>
    <row r="29273" spans="7:7" x14ac:dyDescent="0.2">
      <c r="G29273" s="12"/>
    </row>
    <row r="29274" spans="7:7" x14ac:dyDescent="0.2">
      <c r="G29274" s="12"/>
    </row>
    <row r="29275" spans="7:7" x14ac:dyDescent="0.2">
      <c r="G29275" s="12"/>
    </row>
    <row r="29276" spans="7:7" x14ac:dyDescent="0.2">
      <c r="G29276" s="12"/>
    </row>
    <row r="29277" spans="7:7" x14ac:dyDescent="0.2">
      <c r="G29277" s="12"/>
    </row>
    <row r="29278" spans="7:7" x14ac:dyDescent="0.2">
      <c r="G29278" s="12"/>
    </row>
    <row r="29279" spans="7:7" x14ac:dyDescent="0.2">
      <c r="G29279" s="12"/>
    </row>
    <row r="29280" spans="7:7" x14ac:dyDescent="0.2">
      <c r="G29280" s="12"/>
    </row>
    <row r="29281" spans="7:7" x14ac:dyDescent="0.2">
      <c r="G29281" s="12"/>
    </row>
    <row r="29282" spans="7:7" x14ac:dyDescent="0.2">
      <c r="G29282" s="12"/>
    </row>
    <row r="29283" spans="7:7" x14ac:dyDescent="0.2">
      <c r="G29283" s="12"/>
    </row>
    <row r="29284" spans="7:7" x14ac:dyDescent="0.2">
      <c r="G29284" s="12"/>
    </row>
    <row r="29285" spans="7:7" x14ac:dyDescent="0.2">
      <c r="G29285" s="12"/>
    </row>
    <row r="29286" spans="7:7" x14ac:dyDescent="0.2">
      <c r="G29286" s="12"/>
    </row>
    <row r="29287" spans="7:7" x14ac:dyDescent="0.2">
      <c r="G29287" s="12"/>
    </row>
    <row r="29288" spans="7:7" x14ac:dyDescent="0.2">
      <c r="G29288" s="12"/>
    </row>
    <row r="29289" spans="7:7" x14ac:dyDescent="0.2">
      <c r="G29289" s="12"/>
    </row>
    <row r="29290" spans="7:7" x14ac:dyDescent="0.2">
      <c r="G29290" s="12"/>
    </row>
    <row r="29291" spans="7:7" x14ac:dyDescent="0.2">
      <c r="G29291" s="12"/>
    </row>
    <row r="29292" spans="7:7" x14ac:dyDescent="0.2">
      <c r="G29292" s="12"/>
    </row>
    <row r="29293" spans="7:7" x14ac:dyDescent="0.2">
      <c r="G29293" s="12"/>
    </row>
    <row r="29294" spans="7:7" x14ac:dyDescent="0.2">
      <c r="G29294" s="12"/>
    </row>
    <row r="29295" spans="7:7" x14ac:dyDescent="0.2">
      <c r="G29295" s="12"/>
    </row>
    <row r="29296" spans="7:7" x14ac:dyDescent="0.2">
      <c r="G29296" s="12"/>
    </row>
    <row r="29297" spans="7:7" x14ac:dyDescent="0.2">
      <c r="G29297" s="12"/>
    </row>
    <row r="29298" spans="7:7" x14ac:dyDescent="0.2">
      <c r="G29298" s="12"/>
    </row>
    <row r="29299" spans="7:7" x14ac:dyDescent="0.2">
      <c r="G29299" s="12"/>
    </row>
    <row r="29300" spans="7:7" x14ac:dyDescent="0.2">
      <c r="G29300" s="12"/>
    </row>
    <row r="29301" spans="7:7" x14ac:dyDescent="0.2">
      <c r="G29301" s="12"/>
    </row>
    <row r="29302" spans="7:7" x14ac:dyDescent="0.2">
      <c r="G29302" s="12"/>
    </row>
    <row r="29303" spans="7:7" x14ac:dyDescent="0.2">
      <c r="G29303" s="12"/>
    </row>
    <row r="29304" spans="7:7" x14ac:dyDescent="0.2">
      <c r="G29304" s="12"/>
    </row>
    <row r="29305" spans="7:7" x14ac:dyDescent="0.2">
      <c r="G29305" s="12"/>
    </row>
    <row r="29306" spans="7:7" x14ac:dyDescent="0.2">
      <c r="G29306" s="12"/>
    </row>
    <row r="29307" spans="7:7" x14ac:dyDescent="0.2">
      <c r="G29307" s="12"/>
    </row>
    <row r="29308" spans="7:7" x14ac:dyDescent="0.2">
      <c r="G29308" s="12"/>
    </row>
    <row r="29309" spans="7:7" x14ac:dyDescent="0.2">
      <c r="G29309" s="12"/>
    </row>
    <row r="29310" spans="7:7" x14ac:dyDescent="0.2">
      <c r="G29310" s="12"/>
    </row>
    <row r="29311" spans="7:7" x14ac:dyDescent="0.2">
      <c r="G29311" s="12"/>
    </row>
    <row r="29312" spans="7:7" x14ac:dyDescent="0.2">
      <c r="G29312" s="12"/>
    </row>
    <row r="29313" spans="7:7" x14ac:dyDescent="0.2">
      <c r="G29313" s="12"/>
    </row>
    <row r="29314" spans="7:7" x14ac:dyDescent="0.2">
      <c r="G29314" s="12"/>
    </row>
    <row r="29315" spans="7:7" x14ac:dyDescent="0.2">
      <c r="G29315" s="12"/>
    </row>
    <row r="29316" spans="7:7" x14ac:dyDescent="0.2">
      <c r="G29316" s="12"/>
    </row>
    <row r="29317" spans="7:7" x14ac:dyDescent="0.2">
      <c r="G29317" s="12"/>
    </row>
    <row r="29318" spans="7:7" x14ac:dyDescent="0.2">
      <c r="G29318" s="12"/>
    </row>
    <row r="29319" spans="7:7" x14ac:dyDescent="0.2">
      <c r="G29319" s="12"/>
    </row>
    <row r="29320" spans="7:7" x14ac:dyDescent="0.2">
      <c r="G29320" s="12"/>
    </row>
    <row r="29321" spans="7:7" x14ac:dyDescent="0.2">
      <c r="G29321" s="12"/>
    </row>
    <row r="29322" spans="7:7" x14ac:dyDescent="0.2">
      <c r="G29322" s="12"/>
    </row>
    <row r="29323" spans="7:7" x14ac:dyDescent="0.2">
      <c r="G29323" s="12"/>
    </row>
    <row r="29324" spans="7:7" x14ac:dyDescent="0.2">
      <c r="G29324" s="12"/>
    </row>
    <row r="29325" spans="7:7" x14ac:dyDescent="0.2">
      <c r="G29325" s="12"/>
    </row>
    <row r="29326" spans="7:7" x14ac:dyDescent="0.2">
      <c r="G29326" s="12"/>
    </row>
    <row r="29327" spans="7:7" x14ac:dyDescent="0.2">
      <c r="G29327" s="12"/>
    </row>
    <row r="29328" spans="7:7" x14ac:dyDescent="0.2">
      <c r="G29328" s="12"/>
    </row>
    <row r="29329" spans="7:7" x14ac:dyDescent="0.2">
      <c r="G29329" s="12"/>
    </row>
    <row r="29330" spans="7:7" x14ac:dyDescent="0.2">
      <c r="G29330" s="12"/>
    </row>
    <row r="29331" spans="7:7" x14ac:dyDescent="0.2">
      <c r="G29331" s="12"/>
    </row>
    <row r="29332" spans="7:7" x14ac:dyDescent="0.2">
      <c r="G29332" s="12"/>
    </row>
    <row r="29333" spans="7:7" x14ac:dyDescent="0.2">
      <c r="G29333" s="12"/>
    </row>
    <row r="29334" spans="7:7" x14ac:dyDescent="0.2">
      <c r="G29334" s="12"/>
    </row>
    <row r="29335" spans="7:7" x14ac:dyDescent="0.2">
      <c r="G29335" s="12"/>
    </row>
    <row r="29336" spans="7:7" x14ac:dyDescent="0.2">
      <c r="G29336" s="12"/>
    </row>
    <row r="29337" spans="7:7" x14ac:dyDescent="0.2">
      <c r="G29337" s="12"/>
    </row>
    <row r="29338" spans="7:7" x14ac:dyDescent="0.2">
      <c r="G29338" s="12"/>
    </row>
    <row r="29339" spans="7:7" x14ac:dyDescent="0.2">
      <c r="G29339" s="12"/>
    </row>
    <row r="29340" spans="7:7" x14ac:dyDescent="0.2">
      <c r="G29340" s="12"/>
    </row>
    <row r="29341" spans="7:7" x14ac:dyDescent="0.2">
      <c r="G29341" s="12"/>
    </row>
    <row r="29342" spans="7:7" x14ac:dyDescent="0.2">
      <c r="G29342" s="12"/>
    </row>
    <row r="29343" spans="7:7" x14ac:dyDescent="0.2">
      <c r="G29343" s="12"/>
    </row>
    <row r="29344" spans="7:7" x14ac:dyDescent="0.2">
      <c r="G29344" s="12"/>
    </row>
    <row r="29345" spans="7:7" x14ac:dyDescent="0.2">
      <c r="G29345" s="12"/>
    </row>
    <row r="29346" spans="7:7" x14ac:dyDescent="0.2">
      <c r="G29346" s="12"/>
    </row>
    <row r="29347" spans="7:7" x14ac:dyDescent="0.2">
      <c r="G29347" s="12"/>
    </row>
    <row r="29348" spans="7:7" x14ac:dyDescent="0.2">
      <c r="G29348" s="12"/>
    </row>
    <row r="29349" spans="7:7" x14ac:dyDescent="0.2">
      <c r="G29349" s="12"/>
    </row>
    <row r="29350" spans="7:7" x14ac:dyDescent="0.2">
      <c r="G29350" s="12"/>
    </row>
    <row r="29351" spans="7:7" x14ac:dyDescent="0.2">
      <c r="G29351" s="12"/>
    </row>
    <row r="29352" spans="7:7" x14ac:dyDescent="0.2">
      <c r="G29352" s="12"/>
    </row>
    <row r="29353" spans="7:7" x14ac:dyDescent="0.2">
      <c r="G29353" s="12"/>
    </row>
    <row r="29354" spans="7:7" x14ac:dyDescent="0.2">
      <c r="G29354" s="12"/>
    </row>
    <row r="29355" spans="7:7" x14ac:dyDescent="0.2">
      <c r="G29355" s="12"/>
    </row>
    <row r="29356" spans="7:7" x14ac:dyDescent="0.2">
      <c r="G29356" s="12"/>
    </row>
    <row r="29357" spans="7:7" x14ac:dyDescent="0.2">
      <c r="G29357" s="12"/>
    </row>
    <row r="29358" spans="7:7" x14ac:dyDescent="0.2">
      <c r="G29358" s="12"/>
    </row>
    <row r="29359" spans="7:7" x14ac:dyDescent="0.2">
      <c r="G29359" s="12"/>
    </row>
    <row r="29360" spans="7:7" x14ac:dyDescent="0.2">
      <c r="G29360" s="12"/>
    </row>
    <row r="29361" spans="7:7" x14ac:dyDescent="0.2">
      <c r="G29361" s="12"/>
    </row>
    <row r="29362" spans="7:7" x14ac:dyDescent="0.2">
      <c r="G29362" s="12"/>
    </row>
    <row r="29363" spans="7:7" x14ac:dyDescent="0.2">
      <c r="G29363" s="12"/>
    </row>
    <row r="29364" spans="7:7" x14ac:dyDescent="0.2">
      <c r="G29364" s="12"/>
    </row>
    <row r="29365" spans="7:7" x14ac:dyDescent="0.2">
      <c r="G29365" s="12"/>
    </row>
    <row r="29366" spans="7:7" x14ac:dyDescent="0.2">
      <c r="G29366" s="12"/>
    </row>
    <row r="29367" spans="7:7" x14ac:dyDescent="0.2">
      <c r="G29367" s="12"/>
    </row>
    <row r="29368" spans="7:7" x14ac:dyDescent="0.2">
      <c r="G29368" s="12"/>
    </row>
    <row r="29369" spans="7:7" x14ac:dyDescent="0.2">
      <c r="G29369" s="12"/>
    </row>
    <row r="29370" spans="7:7" x14ac:dyDescent="0.2">
      <c r="G29370" s="12"/>
    </row>
    <row r="29371" spans="7:7" x14ac:dyDescent="0.2">
      <c r="G29371" s="12"/>
    </row>
    <row r="29372" spans="7:7" x14ac:dyDescent="0.2">
      <c r="G29372" s="12"/>
    </row>
    <row r="29373" spans="7:7" x14ac:dyDescent="0.2">
      <c r="G29373" s="12"/>
    </row>
    <row r="29374" spans="7:7" x14ac:dyDescent="0.2">
      <c r="G29374" s="12"/>
    </row>
    <row r="29375" spans="7:7" x14ac:dyDescent="0.2">
      <c r="G29375" s="12"/>
    </row>
    <row r="29376" spans="7:7" x14ac:dyDescent="0.2">
      <c r="G29376" s="12"/>
    </row>
    <row r="29377" spans="7:7" x14ac:dyDescent="0.2">
      <c r="G29377" s="12"/>
    </row>
    <row r="29378" spans="7:7" x14ac:dyDescent="0.2">
      <c r="G29378" s="12"/>
    </row>
    <row r="29379" spans="7:7" x14ac:dyDescent="0.2">
      <c r="G29379" s="12"/>
    </row>
    <row r="29380" spans="7:7" x14ac:dyDescent="0.2">
      <c r="G29380" s="12"/>
    </row>
    <row r="29381" spans="7:7" x14ac:dyDescent="0.2">
      <c r="G29381" s="12"/>
    </row>
    <row r="29382" spans="7:7" x14ac:dyDescent="0.2">
      <c r="G29382" s="12"/>
    </row>
    <row r="29383" spans="7:7" x14ac:dyDescent="0.2">
      <c r="G29383" s="12"/>
    </row>
    <row r="29384" spans="7:7" x14ac:dyDescent="0.2">
      <c r="G29384" s="12"/>
    </row>
    <row r="29385" spans="7:7" x14ac:dyDescent="0.2">
      <c r="G29385" s="12"/>
    </row>
    <row r="29386" spans="7:7" x14ac:dyDescent="0.2">
      <c r="G29386" s="12"/>
    </row>
    <row r="29387" spans="7:7" x14ac:dyDescent="0.2">
      <c r="G29387" s="12"/>
    </row>
    <row r="29388" spans="7:7" x14ac:dyDescent="0.2">
      <c r="G29388" s="12"/>
    </row>
    <row r="29389" spans="7:7" x14ac:dyDescent="0.2">
      <c r="G29389" s="12"/>
    </row>
    <row r="29390" spans="7:7" x14ac:dyDescent="0.2">
      <c r="G29390" s="12"/>
    </row>
    <row r="29391" spans="7:7" x14ac:dyDescent="0.2">
      <c r="G29391" s="12"/>
    </row>
    <row r="29392" spans="7:7" x14ac:dyDescent="0.2">
      <c r="G29392" s="12"/>
    </row>
    <row r="29393" spans="7:7" x14ac:dyDescent="0.2">
      <c r="G29393" s="12"/>
    </row>
    <row r="29394" spans="7:7" x14ac:dyDescent="0.2">
      <c r="G29394" s="12"/>
    </row>
    <row r="29395" spans="7:7" x14ac:dyDescent="0.2">
      <c r="G29395" s="12"/>
    </row>
    <row r="29396" spans="7:7" x14ac:dyDescent="0.2">
      <c r="G29396" s="12"/>
    </row>
    <row r="29397" spans="7:7" x14ac:dyDescent="0.2">
      <c r="G29397" s="12"/>
    </row>
    <row r="29398" spans="7:7" x14ac:dyDescent="0.2">
      <c r="G29398" s="12"/>
    </row>
    <row r="29399" spans="7:7" x14ac:dyDescent="0.2">
      <c r="G29399" s="12"/>
    </row>
    <row r="29400" spans="7:7" x14ac:dyDescent="0.2">
      <c r="G29400" s="12"/>
    </row>
    <row r="29401" spans="7:7" x14ac:dyDescent="0.2">
      <c r="G29401" s="12"/>
    </row>
    <row r="29402" spans="7:7" x14ac:dyDescent="0.2">
      <c r="G29402" s="12"/>
    </row>
    <row r="29403" spans="7:7" x14ac:dyDescent="0.2">
      <c r="G29403" s="12"/>
    </row>
    <row r="29404" spans="7:7" x14ac:dyDescent="0.2">
      <c r="G29404" s="12"/>
    </row>
    <row r="29405" spans="7:7" x14ac:dyDescent="0.2">
      <c r="G29405" s="12"/>
    </row>
    <row r="29406" spans="7:7" x14ac:dyDescent="0.2">
      <c r="G29406" s="12"/>
    </row>
    <row r="29407" spans="7:7" x14ac:dyDescent="0.2">
      <c r="G29407" s="12"/>
    </row>
    <row r="29408" spans="7:7" x14ac:dyDescent="0.2">
      <c r="G29408" s="12"/>
    </row>
    <row r="29409" spans="7:7" x14ac:dyDescent="0.2">
      <c r="G29409" s="12"/>
    </row>
    <row r="29410" spans="7:7" x14ac:dyDescent="0.2">
      <c r="G29410" s="12"/>
    </row>
    <row r="29411" spans="7:7" x14ac:dyDescent="0.2">
      <c r="G29411" s="12"/>
    </row>
    <row r="29412" spans="7:7" x14ac:dyDescent="0.2">
      <c r="G29412" s="12"/>
    </row>
    <row r="29413" spans="7:7" x14ac:dyDescent="0.2">
      <c r="G29413" s="12"/>
    </row>
    <row r="29414" spans="7:7" x14ac:dyDescent="0.2">
      <c r="G29414" s="12"/>
    </row>
    <row r="29415" spans="7:7" x14ac:dyDescent="0.2">
      <c r="G29415" s="12"/>
    </row>
    <row r="29416" spans="7:7" x14ac:dyDescent="0.2">
      <c r="G29416" s="12"/>
    </row>
    <row r="29417" spans="7:7" x14ac:dyDescent="0.2">
      <c r="G29417" s="12"/>
    </row>
    <row r="29418" spans="7:7" x14ac:dyDescent="0.2">
      <c r="G29418" s="12"/>
    </row>
    <row r="29419" spans="7:7" x14ac:dyDescent="0.2">
      <c r="G29419" s="12"/>
    </row>
    <row r="29420" spans="7:7" x14ac:dyDescent="0.2">
      <c r="G29420" s="12"/>
    </row>
    <row r="29421" spans="7:7" x14ac:dyDescent="0.2">
      <c r="G29421" s="12"/>
    </row>
    <row r="29422" spans="7:7" x14ac:dyDescent="0.2">
      <c r="G29422" s="12"/>
    </row>
    <row r="29423" spans="7:7" x14ac:dyDescent="0.2">
      <c r="G29423" s="12"/>
    </row>
    <row r="29424" spans="7:7" x14ac:dyDescent="0.2">
      <c r="G29424" s="12"/>
    </row>
    <row r="29425" spans="7:7" x14ac:dyDescent="0.2">
      <c r="G29425" s="12"/>
    </row>
    <row r="29426" spans="7:7" x14ac:dyDescent="0.2">
      <c r="G29426" s="12"/>
    </row>
    <row r="29427" spans="7:7" x14ac:dyDescent="0.2">
      <c r="G29427" s="12"/>
    </row>
    <row r="29428" spans="7:7" x14ac:dyDescent="0.2">
      <c r="G29428" s="12"/>
    </row>
    <row r="29429" spans="7:7" x14ac:dyDescent="0.2">
      <c r="G29429" s="12"/>
    </row>
    <row r="29430" spans="7:7" x14ac:dyDescent="0.2">
      <c r="G29430" s="12"/>
    </row>
    <row r="29431" spans="7:7" x14ac:dyDescent="0.2">
      <c r="G29431" s="12"/>
    </row>
    <row r="29432" spans="7:7" x14ac:dyDescent="0.2">
      <c r="G29432" s="12"/>
    </row>
    <row r="29433" spans="7:7" x14ac:dyDescent="0.2">
      <c r="G29433" s="12"/>
    </row>
    <row r="29434" spans="7:7" x14ac:dyDescent="0.2">
      <c r="G29434" s="12"/>
    </row>
    <row r="29435" spans="7:7" x14ac:dyDescent="0.2">
      <c r="G29435" s="12"/>
    </row>
    <row r="29436" spans="7:7" x14ac:dyDescent="0.2">
      <c r="G29436" s="12"/>
    </row>
    <row r="29437" spans="7:7" x14ac:dyDescent="0.2">
      <c r="G29437" s="12"/>
    </row>
    <row r="29438" spans="7:7" x14ac:dyDescent="0.2">
      <c r="G29438" s="12"/>
    </row>
    <row r="29439" spans="7:7" x14ac:dyDescent="0.2">
      <c r="G29439" s="12"/>
    </row>
    <row r="29440" spans="7:7" x14ac:dyDescent="0.2">
      <c r="G29440" s="12"/>
    </row>
    <row r="29441" spans="7:7" x14ac:dyDescent="0.2">
      <c r="G29441" s="12"/>
    </row>
    <row r="29442" spans="7:7" x14ac:dyDescent="0.2">
      <c r="G29442" s="12"/>
    </row>
    <row r="29443" spans="7:7" x14ac:dyDescent="0.2">
      <c r="G29443" s="12"/>
    </row>
    <row r="29444" spans="7:7" x14ac:dyDescent="0.2">
      <c r="G29444" s="12"/>
    </row>
    <row r="29445" spans="7:7" x14ac:dyDescent="0.2">
      <c r="G29445" s="12"/>
    </row>
    <row r="29446" spans="7:7" x14ac:dyDescent="0.2">
      <c r="G29446" s="12"/>
    </row>
    <row r="29447" spans="7:7" x14ac:dyDescent="0.2">
      <c r="G29447" s="12"/>
    </row>
    <row r="29448" spans="7:7" x14ac:dyDescent="0.2">
      <c r="G29448" s="12"/>
    </row>
    <row r="29449" spans="7:7" x14ac:dyDescent="0.2">
      <c r="G29449" s="12"/>
    </row>
    <row r="29450" spans="7:7" x14ac:dyDescent="0.2">
      <c r="G29450" s="12"/>
    </row>
    <row r="29451" spans="7:7" x14ac:dyDescent="0.2">
      <c r="G29451" s="12"/>
    </row>
    <row r="29452" spans="7:7" x14ac:dyDescent="0.2">
      <c r="G29452" s="12"/>
    </row>
    <row r="29453" spans="7:7" x14ac:dyDescent="0.2">
      <c r="G29453" s="12"/>
    </row>
    <row r="29454" spans="7:7" x14ac:dyDescent="0.2">
      <c r="G29454" s="12"/>
    </row>
    <row r="29455" spans="7:7" x14ac:dyDescent="0.2">
      <c r="G29455" s="12"/>
    </row>
    <row r="29456" spans="7:7" x14ac:dyDescent="0.2">
      <c r="G29456" s="12"/>
    </row>
    <row r="29457" spans="7:7" x14ac:dyDescent="0.2">
      <c r="G29457" s="12"/>
    </row>
    <row r="29458" spans="7:7" x14ac:dyDescent="0.2">
      <c r="G29458" s="12"/>
    </row>
    <row r="29459" spans="7:7" x14ac:dyDescent="0.2">
      <c r="G29459" s="12"/>
    </row>
    <row r="29460" spans="7:7" x14ac:dyDescent="0.2">
      <c r="G29460" s="12"/>
    </row>
    <row r="29461" spans="7:7" x14ac:dyDescent="0.2">
      <c r="G29461" s="12"/>
    </row>
    <row r="29462" spans="7:7" x14ac:dyDescent="0.2">
      <c r="G29462" s="12"/>
    </row>
    <row r="29463" spans="7:7" x14ac:dyDescent="0.2">
      <c r="G29463" s="12"/>
    </row>
    <row r="29464" spans="7:7" x14ac:dyDescent="0.2">
      <c r="G29464" s="12"/>
    </row>
    <row r="29465" spans="7:7" x14ac:dyDescent="0.2">
      <c r="G29465" s="12"/>
    </row>
    <row r="29466" spans="7:7" x14ac:dyDescent="0.2">
      <c r="G29466" s="12"/>
    </row>
    <row r="29467" spans="7:7" x14ac:dyDescent="0.2">
      <c r="G29467" s="12"/>
    </row>
    <row r="29468" spans="7:7" x14ac:dyDescent="0.2">
      <c r="G29468" s="12"/>
    </row>
    <row r="29469" spans="7:7" x14ac:dyDescent="0.2">
      <c r="G29469" s="12"/>
    </row>
    <row r="29470" spans="7:7" x14ac:dyDescent="0.2">
      <c r="G29470" s="12"/>
    </row>
    <row r="29471" spans="7:7" x14ac:dyDescent="0.2">
      <c r="G29471" s="12"/>
    </row>
    <row r="29472" spans="7:7" x14ac:dyDescent="0.2">
      <c r="G29472" s="12"/>
    </row>
    <row r="29473" spans="7:7" x14ac:dyDescent="0.2">
      <c r="G29473" s="12"/>
    </row>
    <row r="29474" spans="7:7" x14ac:dyDescent="0.2">
      <c r="G29474" s="12"/>
    </row>
    <row r="29475" spans="7:7" x14ac:dyDescent="0.2">
      <c r="G29475" s="12"/>
    </row>
    <row r="29476" spans="7:7" x14ac:dyDescent="0.2">
      <c r="G29476" s="12"/>
    </row>
    <row r="29477" spans="7:7" x14ac:dyDescent="0.2">
      <c r="G29477" s="12"/>
    </row>
    <row r="29478" spans="7:7" x14ac:dyDescent="0.2">
      <c r="G29478" s="12"/>
    </row>
    <row r="29479" spans="7:7" x14ac:dyDescent="0.2">
      <c r="G29479" s="12"/>
    </row>
    <row r="29480" spans="7:7" x14ac:dyDescent="0.2">
      <c r="G29480" s="12"/>
    </row>
    <row r="29481" spans="7:7" x14ac:dyDescent="0.2">
      <c r="G29481" s="12"/>
    </row>
    <row r="29482" spans="7:7" x14ac:dyDescent="0.2">
      <c r="G29482" s="12"/>
    </row>
    <row r="29483" spans="7:7" x14ac:dyDescent="0.2">
      <c r="G29483" s="12"/>
    </row>
    <row r="29484" spans="7:7" x14ac:dyDescent="0.2">
      <c r="G29484" s="12"/>
    </row>
    <row r="29485" spans="7:7" x14ac:dyDescent="0.2">
      <c r="G29485" s="12"/>
    </row>
    <row r="29486" spans="7:7" x14ac:dyDescent="0.2">
      <c r="G29486" s="12"/>
    </row>
    <row r="29487" spans="7:7" x14ac:dyDescent="0.2">
      <c r="G29487" s="12"/>
    </row>
    <row r="29488" spans="7:7" x14ac:dyDescent="0.2">
      <c r="G29488" s="12"/>
    </row>
    <row r="29489" spans="7:7" x14ac:dyDescent="0.2">
      <c r="G29489" s="12"/>
    </row>
    <row r="29490" spans="7:7" x14ac:dyDescent="0.2">
      <c r="G29490" s="12"/>
    </row>
    <row r="29491" spans="7:7" x14ac:dyDescent="0.2">
      <c r="G29491" s="12"/>
    </row>
    <row r="29492" spans="7:7" x14ac:dyDescent="0.2">
      <c r="G29492" s="12"/>
    </row>
    <row r="29493" spans="7:7" x14ac:dyDescent="0.2">
      <c r="G29493" s="12"/>
    </row>
    <row r="29494" spans="7:7" x14ac:dyDescent="0.2">
      <c r="G29494" s="12"/>
    </row>
    <row r="29495" spans="7:7" x14ac:dyDescent="0.2">
      <c r="G29495" s="12"/>
    </row>
    <row r="29496" spans="7:7" x14ac:dyDescent="0.2">
      <c r="G29496" s="12"/>
    </row>
    <row r="29497" spans="7:7" x14ac:dyDescent="0.2">
      <c r="G29497" s="12"/>
    </row>
    <row r="29498" spans="7:7" x14ac:dyDescent="0.2">
      <c r="G29498" s="12"/>
    </row>
    <row r="29499" spans="7:7" x14ac:dyDescent="0.2">
      <c r="G29499" s="12"/>
    </row>
    <row r="29500" spans="7:7" x14ac:dyDescent="0.2">
      <c r="G29500" s="12"/>
    </row>
    <row r="29501" spans="7:7" x14ac:dyDescent="0.2">
      <c r="G29501" s="12"/>
    </row>
    <row r="29502" spans="7:7" x14ac:dyDescent="0.2">
      <c r="G29502" s="12"/>
    </row>
    <row r="29503" spans="7:7" x14ac:dyDescent="0.2">
      <c r="G29503" s="12"/>
    </row>
    <row r="29504" spans="7:7" x14ac:dyDescent="0.2">
      <c r="G29504" s="12"/>
    </row>
    <row r="29505" spans="7:7" x14ac:dyDescent="0.2">
      <c r="G29505" s="12"/>
    </row>
    <row r="29506" spans="7:7" x14ac:dyDescent="0.2">
      <c r="G29506" s="12"/>
    </row>
    <row r="29507" spans="7:7" x14ac:dyDescent="0.2">
      <c r="G29507" s="12"/>
    </row>
    <row r="29508" spans="7:7" x14ac:dyDescent="0.2">
      <c r="G29508" s="12"/>
    </row>
    <row r="29509" spans="7:7" x14ac:dyDescent="0.2">
      <c r="G29509" s="12"/>
    </row>
    <row r="29510" spans="7:7" x14ac:dyDescent="0.2">
      <c r="G29510" s="12"/>
    </row>
    <row r="29511" spans="7:7" x14ac:dyDescent="0.2">
      <c r="G29511" s="12"/>
    </row>
    <row r="29512" spans="7:7" x14ac:dyDescent="0.2">
      <c r="G29512" s="12"/>
    </row>
    <row r="29513" spans="7:7" x14ac:dyDescent="0.2">
      <c r="G29513" s="12"/>
    </row>
    <row r="29514" spans="7:7" x14ac:dyDescent="0.2">
      <c r="G29514" s="12"/>
    </row>
    <row r="29515" spans="7:7" x14ac:dyDescent="0.2">
      <c r="G29515" s="12"/>
    </row>
    <row r="29516" spans="7:7" x14ac:dyDescent="0.2">
      <c r="G29516" s="12"/>
    </row>
    <row r="29517" spans="7:7" x14ac:dyDescent="0.2">
      <c r="G29517" s="12"/>
    </row>
    <row r="29518" spans="7:7" x14ac:dyDescent="0.2">
      <c r="G29518" s="12"/>
    </row>
    <row r="29519" spans="7:7" x14ac:dyDescent="0.2">
      <c r="G29519" s="12"/>
    </row>
    <row r="29520" spans="7:7" x14ac:dyDescent="0.2">
      <c r="G29520" s="12"/>
    </row>
    <row r="29521" spans="7:7" x14ac:dyDescent="0.2">
      <c r="G29521" s="12"/>
    </row>
    <row r="29522" spans="7:7" x14ac:dyDescent="0.2">
      <c r="G29522" s="12"/>
    </row>
    <row r="29523" spans="7:7" x14ac:dyDescent="0.2">
      <c r="G29523" s="12"/>
    </row>
    <row r="29524" spans="7:7" x14ac:dyDescent="0.2">
      <c r="G29524" s="12"/>
    </row>
    <row r="29525" spans="7:7" x14ac:dyDescent="0.2">
      <c r="G29525" s="12"/>
    </row>
    <row r="29526" spans="7:7" x14ac:dyDescent="0.2">
      <c r="G29526" s="12"/>
    </row>
    <row r="29527" spans="7:7" x14ac:dyDescent="0.2">
      <c r="G29527" s="12"/>
    </row>
    <row r="29528" spans="7:7" x14ac:dyDescent="0.2">
      <c r="G29528" s="12"/>
    </row>
    <row r="29529" spans="7:7" x14ac:dyDescent="0.2">
      <c r="G29529" s="12"/>
    </row>
    <row r="29530" spans="7:7" x14ac:dyDescent="0.2">
      <c r="G29530" s="12"/>
    </row>
    <row r="29531" spans="7:7" x14ac:dyDescent="0.2">
      <c r="G29531" s="12"/>
    </row>
    <row r="29532" spans="7:7" x14ac:dyDescent="0.2">
      <c r="G29532" s="12"/>
    </row>
    <row r="29533" spans="7:7" x14ac:dyDescent="0.2">
      <c r="G29533" s="12"/>
    </row>
    <row r="29534" spans="7:7" x14ac:dyDescent="0.2">
      <c r="G29534" s="12"/>
    </row>
    <row r="29535" spans="7:7" x14ac:dyDescent="0.2">
      <c r="G29535" s="12"/>
    </row>
    <row r="29536" spans="7:7" x14ac:dyDescent="0.2">
      <c r="G29536" s="12"/>
    </row>
    <row r="29537" spans="7:7" x14ac:dyDescent="0.2">
      <c r="G29537" s="12"/>
    </row>
    <row r="29538" spans="7:7" x14ac:dyDescent="0.2">
      <c r="G29538" s="12"/>
    </row>
    <row r="29539" spans="7:7" x14ac:dyDescent="0.2">
      <c r="G29539" s="12"/>
    </row>
    <row r="29540" spans="7:7" x14ac:dyDescent="0.2">
      <c r="G29540" s="12"/>
    </row>
    <row r="29541" spans="7:7" x14ac:dyDescent="0.2">
      <c r="G29541" s="12"/>
    </row>
    <row r="29542" spans="7:7" x14ac:dyDescent="0.2">
      <c r="G29542" s="12"/>
    </row>
    <row r="29543" spans="7:7" x14ac:dyDescent="0.2">
      <c r="G29543" s="12"/>
    </row>
    <row r="29544" spans="7:7" x14ac:dyDescent="0.2">
      <c r="G29544" s="12"/>
    </row>
    <row r="29545" spans="7:7" x14ac:dyDescent="0.2">
      <c r="G29545" s="12"/>
    </row>
    <row r="29546" spans="7:7" x14ac:dyDescent="0.2">
      <c r="G29546" s="12"/>
    </row>
    <row r="29547" spans="7:7" x14ac:dyDescent="0.2">
      <c r="G29547" s="12"/>
    </row>
    <row r="29548" spans="7:7" x14ac:dyDescent="0.2">
      <c r="G29548" s="12"/>
    </row>
    <row r="29549" spans="7:7" x14ac:dyDescent="0.2">
      <c r="G29549" s="12"/>
    </row>
    <row r="29550" spans="7:7" x14ac:dyDescent="0.2">
      <c r="G29550" s="12"/>
    </row>
    <row r="29551" spans="7:7" x14ac:dyDescent="0.2">
      <c r="G29551" s="12"/>
    </row>
    <row r="29552" spans="7:7" x14ac:dyDescent="0.2">
      <c r="G29552" s="12"/>
    </row>
    <row r="29553" spans="7:7" x14ac:dyDescent="0.2">
      <c r="G29553" s="12"/>
    </row>
    <row r="29554" spans="7:7" x14ac:dyDescent="0.2">
      <c r="G29554" s="12"/>
    </row>
    <row r="29555" spans="7:7" x14ac:dyDescent="0.2">
      <c r="G29555" s="12"/>
    </row>
    <row r="29556" spans="7:7" x14ac:dyDescent="0.2">
      <c r="G29556" s="12"/>
    </row>
    <row r="29557" spans="7:7" x14ac:dyDescent="0.2">
      <c r="G29557" s="12"/>
    </row>
    <row r="29558" spans="7:7" x14ac:dyDescent="0.2">
      <c r="G29558" s="12"/>
    </row>
    <row r="29559" spans="7:7" x14ac:dyDescent="0.2">
      <c r="G29559" s="12"/>
    </row>
    <row r="29560" spans="7:7" x14ac:dyDescent="0.2">
      <c r="G29560" s="12"/>
    </row>
    <row r="29561" spans="7:7" x14ac:dyDescent="0.2">
      <c r="G29561" s="12"/>
    </row>
    <row r="29562" spans="7:7" x14ac:dyDescent="0.2">
      <c r="G29562" s="12"/>
    </row>
    <row r="29563" spans="7:7" x14ac:dyDescent="0.2">
      <c r="G29563" s="12"/>
    </row>
    <row r="29564" spans="7:7" x14ac:dyDescent="0.2">
      <c r="G29564" s="12"/>
    </row>
    <row r="29565" spans="7:7" x14ac:dyDescent="0.2">
      <c r="G29565" s="12"/>
    </row>
    <row r="29566" spans="7:7" x14ac:dyDescent="0.2">
      <c r="G29566" s="12"/>
    </row>
    <row r="29567" spans="7:7" x14ac:dyDescent="0.2">
      <c r="G29567" s="12"/>
    </row>
    <row r="29568" spans="7:7" x14ac:dyDescent="0.2">
      <c r="G29568" s="12"/>
    </row>
    <row r="29569" spans="7:7" x14ac:dyDescent="0.2">
      <c r="G29569" s="12"/>
    </row>
    <row r="29570" spans="7:7" x14ac:dyDescent="0.2">
      <c r="G29570" s="12"/>
    </row>
    <row r="29571" spans="7:7" x14ac:dyDescent="0.2">
      <c r="G29571" s="12"/>
    </row>
    <row r="29572" spans="7:7" x14ac:dyDescent="0.2">
      <c r="G29572" s="12"/>
    </row>
    <row r="29573" spans="7:7" x14ac:dyDescent="0.2">
      <c r="G29573" s="12"/>
    </row>
    <row r="29574" spans="7:7" x14ac:dyDescent="0.2">
      <c r="G29574" s="12"/>
    </row>
    <row r="29575" spans="7:7" x14ac:dyDescent="0.2">
      <c r="G29575" s="12"/>
    </row>
    <row r="29576" spans="7:7" x14ac:dyDescent="0.2">
      <c r="G29576" s="12"/>
    </row>
    <row r="29577" spans="7:7" x14ac:dyDescent="0.2">
      <c r="G29577" s="12"/>
    </row>
    <row r="29578" spans="7:7" x14ac:dyDescent="0.2">
      <c r="G29578" s="12"/>
    </row>
    <row r="29579" spans="7:7" x14ac:dyDescent="0.2">
      <c r="G29579" s="12"/>
    </row>
    <row r="29580" spans="7:7" x14ac:dyDescent="0.2">
      <c r="G29580" s="12"/>
    </row>
    <row r="29581" spans="7:7" x14ac:dyDescent="0.2">
      <c r="G29581" s="12"/>
    </row>
    <row r="29582" spans="7:7" x14ac:dyDescent="0.2">
      <c r="G29582" s="12"/>
    </row>
    <row r="29583" spans="7:7" x14ac:dyDescent="0.2">
      <c r="G29583" s="12"/>
    </row>
    <row r="29584" spans="7:7" x14ac:dyDescent="0.2">
      <c r="G29584" s="12"/>
    </row>
    <row r="29585" spans="7:7" x14ac:dyDescent="0.2">
      <c r="G29585" s="12"/>
    </row>
    <row r="29586" spans="7:7" x14ac:dyDescent="0.2">
      <c r="G29586" s="12"/>
    </row>
    <row r="29587" spans="7:7" x14ac:dyDescent="0.2">
      <c r="G29587" s="12"/>
    </row>
    <row r="29588" spans="7:7" x14ac:dyDescent="0.2">
      <c r="G29588" s="12"/>
    </row>
    <row r="29589" spans="7:7" x14ac:dyDescent="0.2">
      <c r="G29589" s="12"/>
    </row>
    <row r="29590" spans="7:7" x14ac:dyDescent="0.2">
      <c r="G29590" s="12"/>
    </row>
    <row r="29591" spans="7:7" x14ac:dyDescent="0.2">
      <c r="G29591" s="12"/>
    </row>
    <row r="29592" spans="7:7" x14ac:dyDescent="0.2">
      <c r="G29592" s="12"/>
    </row>
    <row r="29593" spans="7:7" x14ac:dyDescent="0.2">
      <c r="G29593" s="12"/>
    </row>
    <row r="29594" spans="7:7" x14ac:dyDescent="0.2">
      <c r="G29594" s="12"/>
    </row>
    <row r="29595" spans="7:7" x14ac:dyDescent="0.2">
      <c r="G29595" s="12"/>
    </row>
    <row r="29596" spans="7:7" x14ac:dyDescent="0.2">
      <c r="G29596" s="12"/>
    </row>
    <row r="29597" spans="7:7" x14ac:dyDescent="0.2">
      <c r="G29597" s="12"/>
    </row>
    <row r="29598" spans="7:7" x14ac:dyDescent="0.2">
      <c r="G29598" s="12"/>
    </row>
    <row r="29599" spans="7:7" x14ac:dyDescent="0.2">
      <c r="G29599" s="12"/>
    </row>
    <row r="29600" spans="7:7" x14ac:dyDescent="0.2">
      <c r="G29600" s="12"/>
    </row>
    <row r="29601" spans="7:7" x14ac:dyDescent="0.2">
      <c r="G29601" s="12"/>
    </row>
    <row r="29602" spans="7:7" x14ac:dyDescent="0.2">
      <c r="G29602" s="12"/>
    </row>
    <row r="29603" spans="7:7" x14ac:dyDescent="0.2">
      <c r="G29603" s="12"/>
    </row>
    <row r="29604" spans="7:7" x14ac:dyDescent="0.2">
      <c r="G29604" s="12"/>
    </row>
    <row r="29605" spans="7:7" x14ac:dyDescent="0.2">
      <c r="G29605" s="12"/>
    </row>
    <row r="29606" spans="7:7" x14ac:dyDescent="0.2">
      <c r="G29606" s="12"/>
    </row>
    <row r="29607" spans="7:7" x14ac:dyDescent="0.2">
      <c r="G29607" s="12"/>
    </row>
    <row r="29608" spans="7:7" x14ac:dyDescent="0.2">
      <c r="G29608" s="12"/>
    </row>
    <row r="29609" spans="7:7" x14ac:dyDescent="0.2">
      <c r="G29609" s="12"/>
    </row>
    <row r="29610" spans="7:7" x14ac:dyDescent="0.2">
      <c r="G29610" s="12"/>
    </row>
    <row r="29611" spans="7:7" x14ac:dyDescent="0.2">
      <c r="G29611" s="12"/>
    </row>
    <row r="29612" spans="7:7" x14ac:dyDescent="0.2">
      <c r="G29612" s="12"/>
    </row>
    <row r="29613" spans="7:7" x14ac:dyDescent="0.2">
      <c r="G29613" s="12"/>
    </row>
    <row r="29614" spans="7:7" x14ac:dyDescent="0.2">
      <c r="G29614" s="12"/>
    </row>
    <row r="29615" spans="7:7" x14ac:dyDescent="0.2">
      <c r="G29615" s="12"/>
    </row>
    <row r="29616" spans="7:7" x14ac:dyDescent="0.2">
      <c r="G29616" s="12"/>
    </row>
    <row r="29617" spans="7:7" x14ac:dyDescent="0.2">
      <c r="G29617" s="12"/>
    </row>
    <row r="29618" spans="7:7" x14ac:dyDescent="0.2">
      <c r="G29618" s="12"/>
    </row>
    <row r="29619" spans="7:7" x14ac:dyDescent="0.2">
      <c r="G29619" s="12"/>
    </row>
    <row r="29620" spans="7:7" x14ac:dyDescent="0.2">
      <c r="G29620" s="12"/>
    </row>
    <row r="29621" spans="7:7" x14ac:dyDescent="0.2">
      <c r="G29621" s="12"/>
    </row>
    <row r="29622" spans="7:7" x14ac:dyDescent="0.2">
      <c r="G29622" s="12"/>
    </row>
    <row r="29623" spans="7:7" x14ac:dyDescent="0.2">
      <c r="G29623" s="12"/>
    </row>
    <row r="29624" spans="7:7" x14ac:dyDescent="0.2">
      <c r="G29624" s="12"/>
    </row>
    <row r="29625" spans="7:7" x14ac:dyDescent="0.2">
      <c r="G29625" s="12"/>
    </row>
    <row r="29626" spans="7:7" x14ac:dyDescent="0.2">
      <c r="G29626" s="12"/>
    </row>
    <row r="29627" spans="7:7" x14ac:dyDescent="0.2">
      <c r="G29627" s="12"/>
    </row>
    <row r="29628" spans="7:7" x14ac:dyDescent="0.2">
      <c r="G29628" s="12"/>
    </row>
    <row r="29629" spans="7:7" x14ac:dyDescent="0.2">
      <c r="G29629" s="12"/>
    </row>
    <row r="29630" spans="7:7" x14ac:dyDescent="0.2">
      <c r="G29630" s="12"/>
    </row>
    <row r="29631" spans="7:7" x14ac:dyDescent="0.2">
      <c r="G29631" s="12"/>
    </row>
    <row r="29632" spans="7:7" x14ac:dyDescent="0.2">
      <c r="G29632" s="12"/>
    </row>
    <row r="29633" spans="7:7" x14ac:dyDescent="0.2">
      <c r="G29633" s="12"/>
    </row>
    <row r="29634" spans="7:7" x14ac:dyDescent="0.2">
      <c r="G29634" s="12"/>
    </row>
    <row r="29635" spans="7:7" x14ac:dyDescent="0.2">
      <c r="G29635" s="12"/>
    </row>
    <row r="29636" spans="7:7" x14ac:dyDescent="0.2">
      <c r="G29636" s="12"/>
    </row>
    <row r="29637" spans="7:7" x14ac:dyDescent="0.2">
      <c r="G29637" s="12"/>
    </row>
    <row r="29638" spans="7:7" x14ac:dyDescent="0.2">
      <c r="G29638" s="12"/>
    </row>
    <row r="29639" spans="7:7" x14ac:dyDescent="0.2">
      <c r="G29639" s="12"/>
    </row>
    <row r="29640" spans="7:7" x14ac:dyDescent="0.2">
      <c r="G29640" s="12"/>
    </row>
    <row r="29641" spans="7:7" x14ac:dyDescent="0.2">
      <c r="G29641" s="12"/>
    </row>
    <row r="29642" spans="7:7" x14ac:dyDescent="0.2">
      <c r="G29642" s="12"/>
    </row>
    <row r="29643" spans="7:7" x14ac:dyDescent="0.2">
      <c r="G29643" s="12"/>
    </row>
    <row r="29644" spans="7:7" x14ac:dyDescent="0.2">
      <c r="G29644" s="12"/>
    </row>
    <row r="29645" spans="7:7" x14ac:dyDescent="0.2">
      <c r="G29645" s="12"/>
    </row>
    <row r="29646" spans="7:7" x14ac:dyDescent="0.2">
      <c r="G29646" s="12"/>
    </row>
    <row r="29647" spans="7:7" x14ac:dyDescent="0.2">
      <c r="G29647" s="12"/>
    </row>
    <row r="29648" spans="7:7" x14ac:dyDescent="0.2">
      <c r="G29648" s="12"/>
    </row>
    <row r="29649" spans="7:7" x14ac:dyDescent="0.2">
      <c r="G29649" s="12"/>
    </row>
    <row r="29650" spans="7:7" x14ac:dyDescent="0.2">
      <c r="G29650" s="12"/>
    </row>
    <row r="29651" spans="7:7" x14ac:dyDescent="0.2">
      <c r="G29651" s="12"/>
    </row>
    <row r="29652" spans="7:7" x14ac:dyDescent="0.2">
      <c r="G29652" s="12"/>
    </row>
    <row r="29653" spans="7:7" x14ac:dyDescent="0.2">
      <c r="G29653" s="12"/>
    </row>
    <row r="29654" spans="7:7" x14ac:dyDescent="0.2">
      <c r="G29654" s="12"/>
    </row>
    <row r="29655" spans="7:7" x14ac:dyDescent="0.2">
      <c r="G29655" s="12"/>
    </row>
    <row r="29656" spans="7:7" x14ac:dyDescent="0.2">
      <c r="G29656" s="12"/>
    </row>
    <row r="29657" spans="7:7" x14ac:dyDescent="0.2">
      <c r="G29657" s="12"/>
    </row>
    <row r="29658" spans="7:7" x14ac:dyDescent="0.2">
      <c r="G29658" s="12"/>
    </row>
    <row r="29659" spans="7:7" x14ac:dyDescent="0.2">
      <c r="G29659" s="12"/>
    </row>
    <row r="29660" spans="7:7" x14ac:dyDescent="0.2">
      <c r="G29660" s="12"/>
    </row>
    <row r="29661" spans="7:7" x14ac:dyDescent="0.2">
      <c r="G29661" s="12"/>
    </row>
    <row r="29662" spans="7:7" x14ac:dyDescent="0.2">
      <c r="G29662" s="12"/>
    </row>
    <row r="29663" spans="7:7" x14ac:dyDescent="0.2">
      <c r="G29663" s="12"/>
    </row>
    <row r="29664" spans="7:7" x14ac:dyDescent="0.2">
      <c r="G29664" s="12"/>
    </row>
    <row r="29665" spans="7:7" x14ac:dyDescent="0.2">
      <c r="G29665" s="12"/>
    </row>
    <row r="29666" spans="7:7" x14ac:dyDescent="0.2">
      <c r="G29666" s="12"/>
    </row>
    <row r="29667" spans="7:7" x14ac:dyDescent="0.2">
      <c r="G29667" s="12"/>
    </row>
    <row r="29668" spans="7:7" x14ac:dyDescent="0.2">
      <c r="G29668" s="12"/>
    </row>
    <row r="29669" spans="7:7" x14ac:dyDescent="0.2">
      <c r="G29669" s="12"/>
    </row>
    <row r="29670" spans="7:7" x14ac:dyDescent="0.2">
      <c r="G29670" s="12"/>
    </row>
    <row r="29671" spans="7:7" x14ac:dyDescent="0.2">
      <c r="G29671" s="12"/>
    </row>
    <row r="29672" spans="7:7" x14ac:dyDescent="0.2">
      <c r="G29672" s="12"/>
    </row>
    <row r="29673" spans="7:7" x14ac:dyDescent="0.2">
      <c r="G29673" s="12"/>
    </row>
    <row r="29674" spans="7:7" x14ac:dyDescent="0.2">
      <c r="G29674" s="12"/>
    </row>
    <row r="29675" spans="7:7" x14ac:dyDescent="0.2">
      <c r="G29675" s="12"/>
    </row>
    <row r="29676" spans="7:7" x14ac:dyDescent="0.2">
      <c r="G29676" s="12"/>
    </row>
    <row r="29677" spans="7:7" x14ac:dyDescent="0.2">
      <c r="G29677" s="12"/>
    </row>
    <row r="29678" spans="7:7" x14ac:dyDescent="0.2">
      <c r="G29678" s="12"/>
    </row>
    <row r="29679" spans="7:7" x14ac:dyDescent="0.2">
      <c r="G29679" s="12"/>
    </row>
    <row r="29680" spans="7:7" x14ac:dyDescent="0.2">
      <c r="G29680" s="12"/>
    </row>
    <row r="29681" spans="7:7" x14ac:dyDescent="0.2">
      <c r="G29681" s="12"/>
    </row>
    <row r="29682" spans="7:7" x14ac:dyDescent="0.2">
      <c r="G29682" s="12"/>
    </row>
    <row r="29683" spans="7:7" x14ac:dyDescent="0.2">
      <c r="G29683" s="12"/>
    </row>
    <row r="29684" spans="7:7" x14ac:dyDescent="0.2">
      <c r="G29684" s="12"/>
    </row>
    <row r="29685" spans="7:7" x14ac:dyDescent="0.2">
      <c r="G29685" s="12"/>
    </row>
    <row r="29686" spans="7:7" x14ac:dyDescent="0.2">
      <c r="G29686" s="12"/>
    </row>
    <row r="29687" spans="7:7" x14ac:dyDescent="0.2">
      <c r="G29687" s="12"/>
    </row>
    <row r="29688" spans="7:7" x14ac:dyDescent="0.2">
      <c r="G29688" s="12"/>
    </row>
    <row r="29689" spans="7:7" x14ac:dyDescent="0.2">
      <c r="G29689" s="12"/>
    </row>
    <row r="29690" spans="7:7" x14ac:dyDescent="0.2">
      <c r="G29690" s="12"/>
    </row>
    <row r="29691" spans="7:7" x14ac:dyDescent="0.2">
      <c r="G29691" s="12"/>
    </row>
    <row r="29692" spans="7:7" x14ac:dyDescent="0.2">
      <c r="G29692" s="12"/>
    </row>
    <row r="29693" spans="7:7" x14ac:dyDescent="0.2">
      <c r="G29693" s="12"/>
    </row>
    <row r="29694" spans="7:7" x14ac:dyDescent="0.2">
      <c r="G29694" s="12"/>
    </row>
    <row r="29695" spans="7:7" x14ac:dyDescent="0.2">
      <c r="G29695" s="12"/>
    </row>
    <row r="29696" spans="7:7" x14ac:dyDescent="0.2">
      <c r="G29696" s="12"/>
    </row>
    <row r="29697" spans="7:7" x14ac:dyDescent="0.2">
      <c r="G29697" s="12"/>
    </row>
    <row r="29698" spans="7:7" x14ac:dyDescent="0.2">
      <c r="G29698" s="12"/>
    </row>
    <row r="29699" spans="7:7" x14ac:dyDescent="0.2">
      <c r="G29699" s="12"/>
    </row>
    <row r="29700" spans="7:7" x14ac:dyDescent="0.2">
      <c r="G29700" s="12"/>
    </row>
    <row r="29701" spans="7:7" x14ac:dyDescent="0.2">
      <c r="G29701" s="12"/>
    </row>
    <row r="29702" spans="7:7" x14ac:dyDescent="0.2">
      <c r="G29702" s="12"/>
    </row>
    <row r="29703" spans="7:7" x14ac:dyDescent="0.2">
      <c r="G29703" s="12"/>
    </row>
    <row r="29704" spans="7:7" x14ac:dyDescent="0.2">
      <c r="G29704" s="12"/>
    </row>
    <row r="29705" spans="7:7" x14ac:dyDescent="0.2">
      <c r="G29705" s="12"/>
    </row>
    <row r="29706" spans="7:7" x14ac:dyDescent="0.2">
      <c r="G29706" s="12"/>
    </row>
    <row r="29707" spans="7:7" x14ac:dyDescent="0.2">
      <c r="G29707" s="12"/>
    </row>
    <row r="29708" spans="7:7" x14ac:dyDescent="0.2">
      <c r="G29708" s="12"/>
    </row>
    <row r="29709" spans="7:7" x14ac:dyDescent="0.2">
      <c r="G29709" s="12"/>
    </row>
    <row r="29710" spans="7:7" x14ac:dyDescent="0.2">
      <c r="G29710" s="12"/>
    </row>
    <row r="29711" spans="7:7" x14ac:dyDescent="0.2">
      <c r="G29711" s="12"/>
    </row>
    <row r="29712" spans="7:7" x14ac:dyDescent="0.2">
      <c r="G29712" s="12"/>
    </row>
    <row r="29713" spans="7:7" x14ac:dyDescent="0.2">
      <c r="G29713" s="12"/>
    </row>
    <row r="29714" spans="7:7" x14ac:dyDescent="0.2">
      <c r="G29714" s="12"/>
    </row>
    <row r="29715" spans="7:7" x14ac:dyDescent="0.2">
      <c r="G29715" s="12"/>
    </row>
    <row r="29716" spans="7:7" x14ac:dyDescent="0.2">
      <c r="G29716" s="12"/>
    </row>
    <row r="29717" spans="7:7" x14ac:dyDescent="0.2">
      <c r="G29717" s="12"/>
    </row>
    <row r="29718" spans="7:7" x14ac:dyDescent="0.2">
      <c r="G29718" s="12"/>
    </row>
    <row r="29719" spans="7:7" x14ac:dyDescent="0.2">
      <c r="G29719" s="12"/>
    </row>
    <row r="29720" spans="7:7" x14ac:dyDescent="0.2">
      <c r="G29720" s="12"/>
    </row>
    <row r="29721" spans="7:7" x14ac:dyDescent="0.2">
      <c r="G29721" s="12"/>
    </row>
    <row r="29722" spans="7:7" x14ac:dyDescent="0.2">
      <c r="G29722" s="12"/>
    </row>
    <row r="29723" spans="7:7" x14ac:dyDescent="0.2">
      <c r="G29723" s="12"/>
    </row>
    <row r="29724" spans="7:7" x14ac:dyDescent="0.2">
      <c r="G29724" s="12"/>
    </row>
    <row r="29725" spans="7:7" x14ac:dyDescent="0.2">
      <c r="G29725" s="12"/>
    </row>
    <row r="29726" spans="7:7" x14ac:dyDescent="0.2">
      <c r="G29726" s="12"/>
    </row>
    <row r="29727" spans="7:7" x14ac:dyDescent="0.2">
      <c r="G29727" s="12"/>
    </row>
    <row r="29728" spans="7:7" x14ac:dyDescent="0.2">
      <c r="G29728" s="12"/>
    </row>
    <row r="29729" spans="7:7" x14ac:dyDescent="0.2">
      <c r="G29729" s="12"/>
    </row>
    <row r="29730" spans="7:7" x14ac:dyDescent="0.2">
      <c r="G29730" s="12"/>
    </row>
    <row r="29731" spans="7:7" x14ac:dyDescent="0.2">
      <c r="G29731" s="12"/>
    </row>
    <row r="29732" spans="7:7" x14ac:dyDescent="0.2">
      <c r="G29732" s="12"/>
    </row>
    <row r="29733" spans="7:7" x14ac:dyDescent="0.2">
      <c r="G29733" s="12"/>
    </row>
    <row r="29734" spans="7:7" x14ac:dyDescent="0.2">
      <c r="G29734" s="12"/>
    </row>
    <row r="29735" spans="7:7" x14ac:dyDescent="0.2">
      <c r="G29735" s="12"/>
    </row>
    <row r="29736" spans="7:7" x14ac:dyDescent="0.2">
      <c r="G29736" s="12"/>
    </row>
    <row r="29737" spans="7:7" x14ac:dyDescent="0.2">
      <c r="G29737" s="12"/>
    </row>
    <row r="29738" spans="7:7" x14ac:dyDescent="0.2">
      <c r="G29738" s="12"/>
    </row>
    <row r="29739" spans="7:7" x14ac:dyDescent="0.2">
      <c r="G29739" s="12"/>
    </row>
    <row r="29740" spans="7:7" x14ac:dyDescent="0.2">
      <c r="G29740" s="12"/>
    </row>
    <row r="29741" spans="7:7" x14ac:dyDescent="0.2">
      <c r="G29741" s="12"/>
    </row>
    <row r="29742" spans="7:7" x14ac:dyDescent="0.2">
      <c r="G29742" s="12"/>
    </row>
    <row r="29743" spans="7:7" x14ac:dyDescent="0.2">
      <c r="G29743" s="12"/>
    </row>
    <row r="29744" spans="7:7" x14ac:dyDescent="0.2">
      <c r="G29744" s="12"/>
    </row>
    <row r="29745" spans="7:7" x14ac:dyDescent="0.2">
      <c r="G29745" s="12"/>
    </row>
    <row r="29746" spans="7:7" x14ac:dyDescent="0.2">
      <c r="G29746" s="12"/>
    </row>
    <row r="29747" spans="7:7" x14ac:dyDescent="0.2">
      <c r="G29747" s="12"/>
    </row>
    <row r="29748" spans="7:7" x14ac:dyDescent="0.2">
      <c r="G29748" s="12"/>
    </row>
    <row r="29749" spans="7:7" x14ac:dyDescent="0.2">
      <c r="G29749" s="12"/>
    </row>
    <row r="29750" spans="7:7" x14ac:dyDescent="0.2">
      <c r="G29750" s="12"/>
    </row>
    <row r="29751" spans="7:7" x14ac:dyDescent="0.2">
      <c r="G29751" s="12"/>
    </row>
    <row r="29752" spans="7:7" x14ac:dyDescent="0.2">
      <c r="G29752" s="12"/>
    </row>
    <row r="29753" spans="7:7" x14ac:dyDescent="0.2">
      <c r="G29753" s="12"/>
    </row>
    <row r="29754" spans="7:7" x14ac:dyDescent="0.2">
      <c r="G29754" s="12"/>
    </row>
    <row r="29755" spans="7:7" x14ac:dyDescent="0.2">
      <c r="G29755" s="12"/>
    </row>
    <row r="29756" spans="7:7" x14ac:dyDescent="0.2">
      <c r="G29756" s="12"/>
    </row>
    <row r="29757" spans="7:7" x14ac:dyDescent="0.2">
      <c r="G29757" s="12"/>
    </row>
    <row r="29758" spans="7:7" x14ac:dyDescent="0.2">
      <c r="G29758" s="12"/>
    </row>
    <row r="29759" spans="7:7" x14ac:dyDescent="0.2">
      <c r="G29759" s="12"/>
    </row>
    <row r="29760" spans="7:7" x14ac:dyDescent="0.2">
      <c r="G29760" s="12"/>
    </row>
    <row r="29761" spans="7:7" x14ac:dyDescent="0.2">
      <c r="G29761" s="12"/>
    </row>
    <row r="29762" spans="7:7" x14ac:dyDescent="0.2">
      <c r="G29762" s="12"/>
    </row>
    <row r="29763" spans="7:7" x14ac:dyDescent="0.2">
      <c r="G29763" s="12"/>
    </row>
    <row r="29764" spans="7:7" x14ac:dyDescent="0.2">
      <c r="G29764" s="12"/>
    </row>
    <row r="29765" spans="7:7" x14ac:dyDescent="0.2">
      <c r="G29765" s="12"/>
    </row>
    <row r="29766" spans="7:7" x14ac:dyDescent="0.2">
      <c r="G29766" s="12"/>
    </row>
    <row r="29767" spans="7:7" x14ac:dyDescent="0.2">
      <c r="G29767" s="12"/>
    </row>
    <row r="29768" spans="7:7" x14ac:dyDescent="0.2">
      <c r="G29768" s="12"/>
    </row>
    <row r="29769" spans="7:7" x14ac:dyDescent="0.2">
      <c r="G29769" s="12"/>
    </row>
    <row r="29770" spans="7:7" x14ac:dyDescent="0.2">
      <c r="G29770" s="12"/>
    </row>
    <row r="29771" spans="7:7" x14ac:dyDescent="0.2">
      <c r="G29771" s="12"/>
    </row>
    <row r="29772" spans="7:7" x14ac:dyDescent="0.2">
      <c r="G29772" s="12"/>
    </row>
    <row r="29773" spans="7:7" x14ac:dyDescent="0.2">
      <c r="G29773" s="12"/>
    </row>
    <row r="29774" spans="7:7" x14ac:dyDescent="0.2">
      <c r="G29774" s="12"/>
    </row>
    <row r="29775" spans="7:7" x14ac:dyDescent="0.2">
      <c r="G29775" s="12"/>
    </row>
    <row r="29776" spans="7:7" x14ac:dyDescent="0.2">
      <c r="G29776" s="12"/>
    </row>
    <row r="29777" spans="7:7" x14ac:dyDescent="0.2">
      <c r="G29777" s="12"/>
    </row>
    <row r="29778" spans="7:7" x14ac:dyDescent="0.2">
      <c r="G29778" s="12"/>
    </row>
    <row r="29779" spans="7:7" x14ac:dyDescent="0.2">
      <c r="G29779" s="12"/>
    </row>
    <row r="29780" spans="7:7" x14ac:dyDescent="0.2">
      <c r="G29780" s="12"/>
    </row>
    <row r="29781" spans="7:7" x14ac:dyDescent="0.2">
      <c r="G29781" s="12"/>
    </row>
    <row r="29782" spans="7:7" x14ac:dyDescent="0.2">
      <c r="G29782" s="12"/>
    </row>
    <row r="29783" spans="7:7" x14ac:dyDescent="0.2">
      <c r="G29783" s="12"/>
    </row>
    <row r="29784" spans="7:7" x14ac:dyDescent="0.2">
      <c r="G29784" s="12"/>
    </row>
    <row r="29785" spans="7:7" x14ac:dyDescent="0.2">
      <c r="G29785" s="12"/>
    </row>
    <row r="29786" spans="7:7" x14ac:dyDescent="0.2">
      <c r="G29786" s="12"/>
    </row>
    <row r="29787" spans="7:7" x14ac:dyDescent="0.2">
      <c r="G29787" s="12"/>
    </row>
    <row r="29788" spans="7:7" x14ac:dyDescent="0.2">
      <c r="G29788" s="12"/>
    </row>
    <row r="29789" spans="7:7" x14ac:dyDescent="0.2">
      <c r="G29789" s="12"/>
    </row>
    <row r="29790" spans="7:7" x14ac:dyDescent="0.2">
      <c r="G29790" s="12"/>
    </row>
    <row r="29791" spans="7:7" x14ac:dyDescent="0.2">
      <c r="G29791" s="12"/>
    </row>
    <row r="29792" spans="7:7" x14ac:dyDescent="0.2">
      <c r="G29792" s="12"/>
    </row>
    <row r="29793" spans="7:7" x14ac:dyDescent="0.2">
      <c r="G29793" s="12"/>
    </row>
    <row r="29794" spans="7:7" x14ac:dyDescent="0.2">
      <c r="G29794" s="12"/>
    </row>
    <row r="29795" spans="7:7" x14ac:dyDescent="0.2">
      <c r="G29795" s="12"/>
    </row>
    <row r="29796" spans="7:7" x14ac:dyDescent="0.2">
      <c r="G29796" s="12"/>
    </row>
    <row r="29797" spans="7:7" x14ac:dyDescent="0.2">
      <c r="G29797" s="12"/>
    </row>
    <row r="29798" spans="7:7" x14ac:dyDescent="0.2">
      <c r="G29798" s="12"/>
    </row>
    <row r="29799" spans="7:7" x14ac:dyDescent="0.2">
      <c r="G29799" s="12"/>
    </row>
    <row r="29800" spans="7:7" x14ac:dyDescent="0.2">
      <c r="G29800" s="12"/>
    </row>
    <row r="29801" spans="7:7" x14ac:dyDescent="0.2">
      <c r="G29801" s="12"/>
    </row>
    <row r="29802" spans="7:7" x14ac:dyDescent="0.2">
      <c r="G29802" s="12"/>
    </row>
    <row r="29803" spans="7:7" x14ac:dyDescent="0.2">
      <c r="G29803" s="12"/>
    </row>
    <row r="29804" spans="7:7" x14ac:dyDescent="0.2">
      <c r="G29804" s="12"/>
    </row>
    <row r="29805" spans="7:7" x14ac:dyDescent="0.2">
      <c r="G29805" s="12"/>
    </row>
    <row r="29806" spans="7:7" x14ac:dyDescent="0.2">
      <c r="G29806" s="12"/>
    </row>
    <row r="29807" spans="7:7" x14ac:dyDescent="0.2">
      <c r="G29807" s="12"/>
    </row>
    <row r="29808" spans="7:7" x14ac:dyDescent="0.2">
      <c r="G29808" s="12"/>
    </row>
    <row r="29809" spans="7:7" x14ac:dyDescent="0.2">
      <c r="G29809" s="12"/>
    </row>
    <row r="29810" spans="7:7" x14ac:dyDescent="0.2">
      <c r="G29810" s="12"/>
    </row>
    <row r="29811" spans="7:7" x14ac:dyDescent="0.2">
      <c r="G29811" s="12"/>
    </row>
    <row r="29812" spans="7:7" x14ac:dyDescent="0.2">
      <c r="G29812" s="12"/>
    </row>
    <row r="29813" spans="7:7" x14ac:dyDescent="0.2">
      <c r="G29813" s="12"/>
    </row>
    <row r="29814" spans="7:7" x14ac:dyDescent="0.2">
      <c r="G29814" s="12"/>
    </row>
    <row r="29815" spans="7:7" x14ac:dyDescent="0.2">
      <c r="G29815" s="12"/>
    </row>
    <row r="29816" spans="7:7" x14ac:dyDescent="0.2">
      <c r="G29816" s="12"/>
    </row>
    <row r="29817" spans="7:7" x14ac:dyDescent="0.2">
      <c r="G29817" s="12"/>
    </row>
    <row r="29818" spans="7:7" x14ac:dyDescent="0.2">
      <c r="G29818" s="12"/>
    </row>
    <row r="29819" spans="7:7" x14ac:dyDescent="0.2">
      <c r="G29819" s="12"/>
    </row>
    <row r="29820" spans="7:7" x14ac:dyDescent="0.2">
      <c r="G29820" s="12"/>
    </row>
    <row r="29821" spans="7:7" x14ac:dyDescent="0.2">
      <c r="G29821" s="12"/>
    </row>
    <row r="29822" spans="7:7" x14ac:dyDescent="0.2">
      <c r="G29822" s="12"/>
    </row>
    <row r="29823" spans="7:7" x14ac:dyDescent="0.2">
      <c r="G29823" s="12"/>
    </row>
    <row r="29824" spans="7:7" x14ac:dyDescent="0.2">
      <c r="G29824" s="12"/>
    </row>
    <row r="29825" spans="7:7" x14ac:dyDescent="0.2">
      <c r="G29825" s="12"/>
    </row>
    <row r="29826" spans="7:7" x14ac:dyDescent="0.2">
      <c r="G29826" s="12"/>
    </row>
    <row r="29827" spans="7:7" x14ac:dyDescent="0.2">
      <c r="G29827" s="12"/>
    </row>
    <row r="29828" spans="7:7" x14ac:dyDescent="0.2">
      <c r="G29828" s="12"/>
    </row>
    <row r="29829" spans="7:7" x14ac:dyDescent="0.2">
      <c r="G29829" s="12"/>
    </row>
    <row r="29830" spans="7:7" x14ac:dyDescent="0.2">
      <c r="G29830" s="12"/>
    </row>
    <row r="29831" spans="7:7" x14ac:dyDescent="0.2">
      <c r="G29831" s="12"/>
    </row>
    <row r="29832" spans="7:7" x14ac:dyDescent="0.2">
      <c r="G29832" s="12"/>
    </row>
    <row r="29833" spans="7:7" x14ac:dyDescent="0.2">
      <c r="G29833" s="12"/>
    </row>
    <row r="29834" spans="7:7" x14ac:dyDescent="0.2">
      <c r="G29834" s="12"/>
    </row>
    <row r="29835" spans="7:7" x14ac:dyDescent="0.2">
      <c r="G29835" s="12"/>
    </row>
    <row r="29836" spans="7:7" x14ac:dyDescent="0.2">
      <c r="G29836" s="12"/>
    </row>
    <row r="29837" spans="7:7" x14ac:dyDescent="0.2">
      <c r="G29837" s="12"/>
    </row>
    <row r="29838" spans="7:7" x14ac:dyDescent="0.2">
      <c r="G29838" s="12"/>
    </row>
    <row r="29839" spans="7:7" x14ac:dyDescent="0.2">
      <c r="G29839" s="12"/>
    </row>
    <row r="29840" spans="7:7" x14ac:dyDescent="0.2">
      <c r="G29840" s="12"/>
    </row>
    <row r="29841" spans="7:7" x14ac:dyDescent="0.2">
      <c r="G29841" s="12"/>
    </row>
    <row r="29842" spans="7:7" x14ac:dyDescent="0.2">
      <c r="G29842" s="12"/>
    </row>
    <row r="29843" spans="7:7" x14ac:dyDescent="0.2">
      <c r="G29843" s="12"/>
    </row>
    <row r="29844" spans="7:7" x14ac:dyDescent="0.2">
      <c r="G29844" s="12"/>
    </row>
    <row r="29845" spans="7:7" x14ac:dyDescent="0.2">
      <c r="G29845" s="12"/>
    </row>
    <row r="29846" spans="7:7" x14ac:dyDescent="0.2">
      <c r="G29846" s="12"/>
    </row>
    <row r="29847" spans="7:7" x14ac:dyDescent="0.2">
      <c r="G29847" s="12"/>
    </row>
    <row r="29848" spans="7:7" x14ac:dyDescent="0.2">
      <c r="G29848" s="12"/>
    </row>
    <row r="29849" spans="7:7" x14ac:dyDescent="0.2">
      <c r="G29849" s="12"/>
    </row>
    <row r="29850" spans="7:7" x14ac:dyDescent="0.2">
      <c r="G29850" s="12"/>
    </row>
    <row r="29851" spans="7:7" x14ac:dyDescent="0.2">
      <c r="G29851" s="12"/>
    </row>
    <row r="29852" spans="7:7" x14ac:dyDescent="0.2">
      <c r="G29852" s="12"/>
    </row>
    <row r="29853" spans="7:7" x14ac:dyDescent="0.2">
      <c r="G29853" s="12"/>
    </row>
    <row r="29854" spans="7:7" x14ac:dyDescent="0.2">
      <c r="G29854" s="12"/>
    </row>
    <row r="29855" spans="7:7" x14ac:dyDescent="0.2">
      <c r="G29855" s="12"/>
    </row>
    <row r="29856" spans="7:7" x14ac:dyDescent="0.2">
      <c r="G29856" s="12"/>
    </row>
    <row r="29857" spans="7:7" x14ac:dyDescent="0.2">
      <c r="G29857" s="12"/>
    </row>
    <row r="29858" spans="7:7" x14ac:dyDescent="0.2">
      <c r="G29858" s="12"/>
    </row>
    <row r="29859" spans="7:7" x14ac:dyDescent="0.2">
      <c r="G29859" s="12"/>
    </row>
    <row r="29860" spans="7:7" x14ac:dyDescent="0.2">
      <c r="G29860" s="12"/>
    </row>
    <row r="29861" spans="7:7" x14ac:dyDescent="0.2">
      <c r="G29861" s="12"/>
    </row>
    <row r="29862" spans="7:7" x14ac:dyDescent="0.2">
      <c r="G29862" s="12"/>
    </row>
    <row r="29863" spans="7:7" x14ac:dyDescent="0.2">
      <c r="G29863" s="12"/>
    </row>
    <row r="29864" spans="7:7" x14ac:dyDescent="0.2">
      <c r="G29864" s="12"/>
    </row>
    <row r="29865" spans="7:7" x14ac:dyDescent="0.2">
      <c r="G29865" s="12"/>
    </row>
    <row r="29866" spans="7:7" x14ac:dyDescent="0.2">
      <c r="G29866" s="12"/>
    </row>
    <row r="29867" spans="7:7" x14ac:dyDescent="0.2">
      <c r="G29867" s="12"/>
    </row>
    <row r="29868" spans="7:7" x14ac:dyDescent="0.2">
      <c r="G29868" s="12"/>
    </row>
    <row r="29869" spans="7:7" x14ac:dyDescent="0.2">
      <c r="G29869" s="12"/>
    </row>
    <row r="29870" spans="7:7" x14ac:dyDescent="0.2">
      <c r="G29870" s="12"/>
    </row>
    <row r="29871" spans="7:7" x14ac:dyDescent="0.2">
      <c r="G29871" s="12"/>
    </row>
    <row r="29872" spans="7:7" x14ac:dyDescent="0.2">
      <c r="G29872" s="12"/>
    </row>
    <row r="29873" spans="7:7" x14ac:dyDescent="0.2">
      <c r="G29873" s="12"/>
    </row>
    <row r="29874" spans="7:7" x14ac:dyDescent="0.2">
      <c r="G29874" s="12"/>
    </row>
    <row r="29875" spans="7:7" x14ac:dyDescent="0.2">
      <c r="G29875" s="12"/>
    </row>
    <row r="29876" spans="7:7" x14ac:dyDescent="0.2">
      <c r="G29876" s="12"/>
    </row>
    <row r="29877" spans="7:7" x14ac:dyDescent="0.2">
      <c r="G29877" s="12"/>
    </row>
    <row r="29878" spans="7:7" x14ac:dyDescent="0.2">
      <c r="G29878" s="12"/>
    </row>
    <row r="29879" spans="7:7" x14ac:dyDescent="0.2">
      <c r="G29879" s="12"/>
    </row>
    <row r="29880" spans="7:7" x14ac:dyDescent="0.2">
      <c r="G29880" s="12"/>
    </row>
    <row r="29881" spans="7:7" x14ac:dyDescent="0.2">
      <c r="G29881" s="12"/>
    </row>
    <row r="29882" spans="7:7" x14ac:dyDescent="0.2">
      <c r="G29882" s="12"/>
    </row>
    <row r="29883" spans="7:7" x14ac:dyDescent="0.2">
      <c r="G29883" s="12"/>
    </row>
    <row r="29884" spans="7:7" x14ac:dyDescent="0.2">
      <c r="G29884" s="12"/>
    </row>
    <row r="29885" spans="7:7" x14ac:dyDescent="0.2">
      <c r="G29885" s="12"/>
    </row>
    <row r="29886" spans="7:7" x14ac:dyDescent="0.2">
      <c r="G29886" s="12"/>
    </row>
    <row r="29887" spans="7:7" x14ac:dyDescent="0.2">
      <c r="G29887" s="12"/>
    </row>
    <row r="29888" spans="7:7" x14ac:dyDescent="0.2">
      <c r="G29888" s="12"/>
    </row>
    <row r="29889" spans="7:7" x14ac:dyDescent="0.2">
      <c r="G29889" s="12"/>
    </row>
    <row r="29890" spans="7:7" x14ac:dyDescent="0.2">
      <c r="G29890" s="12"/>
    </row>
    <row r="29891" spans="7:7" x14ac:dyDescent="0.2">
      <c r="G29891" s="12"/>
    </row>
    <row r="29892" spans="7:7" x14ac:dyDescent="0.2">
      <c r="G29892" s="12"/>
    </row>
    <row r="29893" spans="7:7" x14ac:dyDescent="0.2">
      <c r="G29893" s="12"/>
    </row>
    <row r="29894" spans="7:7" x14ac:dyDescent="0.2">
      <c r="G29894" s="12"/>
    </row>
    <row r="29895" spans="7:7" x14ac:dyDescent="0.2">
      <c r="G29895" s="12"/>
    </row>
    <row r="29896" spans="7:7" x14ac:dyDescent="0.2">
      <c r="G29896" s="12"/>
    </row>
    <row r="29897" spans="7:7" x14ac:dyDescent="0.2">
      <c r="G29897" s="12"/>
    </row>
    <row r="29898" spans="7:7" x14ac:dyDescent="0.2">
      <c r="G29898" s="12"/>
    </row>
    <row r="29899" spans="7:7" x14ac:dyDescent="0.2">
      <c r="G29899" s="12"/>
    </row>
    <row r="29900" spans="7:7" x14ac:dyDescent="0.2">
      <c r="G29900" s="12"/>
    </row>
    <row r="29901" spans="7:7" x14ac:dyDescent="0.2">
      <c r="G29901" s="12"/>
    </row>
    <row r="29902" spans="7:7" x14ac:dyDescent="0.2">
      <c r="G29902" s="12"/>
    </row>
    <row r="29903" spans="7:7" x14ac:dyDescent="0.2">
      <c r="G29903" s="12"/>
    </row>
    <row r="29904" spans="7:7" x14ac:dyDescent="0.2">
      <c r="G29904" s="12"/>
    </row>
    <row r="29905" spans="7:7" x14ac:dyDescent="0.2">
      <c r="G29905" s="12"/>
    </row>
    <row r="29906" spans="7:7" x14ac:dyDescent="0.2">
      <c r="G29906" s="12"/>
    </row>
    <row r="29907" spans="7:7" x14ac:dyDescent="0.2">
      <c r="G29907" s="12"/>
    </row>
    <row r="29908" spans="7:7" x14ac:dyDescent="0.2">
      <c r="G29908" s="12"/>
    </row>
    <row r="29909" spans="7:7" x14ac:dyDescent="0.2">
      <c r="G29909" s="12"/>
    </row>
    <row r="29910" spans="7:7" x14ac:dyDescent="0.2">
      <c r="G29910" s="12"/>
    </row>
    <row r="29911" spans="7:7" x14ac:dyDescent="0.2">
      <c r="G29911" s="12"/>
    </row>
    <row r="29912" spans="7:7" x14ac:dyDescent="0.2">
      <c r="G29912" s="12"/>
    </row>
    <row r="29913" spans="7:7" x14ac:dyDescent="0.2">
      <c r="G29913" s="12"/>
    </row>
    <row r="29914" spans="7:7" x14ac:dyDescent="0.2">
      <c r="G29914" s="12"/>
    </row>
    <row r="29915" spans="7:7" x14ac:dyDescent="0.2">
      <c r="G29915" s="12"/>
    </row>
    <row r="29916" spans="7:7" x14ac:dyDescent="0.2">
      <c r="G29916" s="12"/>
    </row>
    <row r="29917" spans="7:7" x14ac:dyDescent="0.2">
      <c r="G29917" s="12"/>
    </row>
    <row r="29918" spans="7:7" x14ac:dyDescent="0.2">
      <c r="G29918" s="12"/>
    </row>
    <row r="29919" spans="7:7" x14ac:dyDescent="0.2">
      <c r="G29919" s="12"/>
    </row>
    <row r="29920" spans="7:7" x14ac:dyDescent="0.2">
      <c r="G29920" s="12"/>
    </row>
    <row r="29921" spans="7:7" x14ac:dyDescent="0.2">
      <c r="G29921" s="12"/>
    </row>
    <row r="29922" spans="7:7" x14ac:dyDescent="0.2">
      <c r="G29922" s="12"/>
    </row>
    <row r="29923" spans="7:7" x14ac:dyDescent="0.2">
      <c r="G29923" s="12"/>
    </row>
    <row r="29924" spans="7:7" x14ac:dyDescent="0.2">
      <c r="G29924" s="12"/>
    </row>
    <row r="29925" spans="7:7" x14ac:dyDescent="0.2">
      <c r="G29925" s="12"/>
    </row>
    <row r="29926" spans="7:7" x14ac:dyDescent="0.2">
      <c r="G29926" s="12"/>
    </row>
    <row r="29927" spans="7:7" x14ac:dyDescent="0.2">
      <c r="G29927" s="12"/>
    </row>
    <row r="29928" spans="7:7" x14ac:dyDescent="0.2">
      <c r="G29928" s="12"/>
    </row>
    <row r="29929" spans="7:7" x14ac:dyDescent="0.2">
      <c r="G29929" s="12"/>
    </row>
    <row r="29930" spans="7:7" x14ac:dyDescent="0.2">
      <c r="G29930" s="12"/>
    </row>
    <row r="29931" spans="7:7" x14ac:dyDescent="0.2">
      <c r="G29931" s="12"/>
    </row>
    <row r="29932" spans="7:7" x14ac:dyDescent="0.2">
      <c r="G29932" s="12"/>
    </row>
    <row r="29933" spans="7:7" x14ac:dyDescent="0.2">
      <c r="G29933" s="12"/>
    </row>
    <row r="29934" spans="7:7" x14ac:dyDescent="0.2">
      <c r="G29934" s="12"/>
    </row>
    <row r="29935" spans="7:7" x14ac:dyDescent="0.2">
      <c r="G29935" s="12"/>
    </row>
    <row r="29936" spans="7:7" x14ac:dyDescent="0.2">
      <c r="G29936" s="12"/>
    </row>
    <row r="29937" spans="7:7" x14ac:dyDescent="0.2">
      <c r="G29937" s="12"/>
    </row>
    <row r="29938" spans="7:7" x14ac:dyDescent="0.2">
      <c r="G29938" s="12"/>
    </row>
    <row r="29939" spans="7:7" x14ac:dyDescent="0.2">
      <c r="G29939" s="12"/>
    </row>
    <row r="29940" spans="7:7" x14ac:dyDescent="0.2">
      <c r="G29940" s="12"/>
    </row>
    <row r="29941" spans="7:7" x14ac:dyDescent="0.2">
      <c r="G29941" s="12"/>
    </row>
    <row r="29942" spans="7:7" x14ac:dyDescent="0.2">
      <c r="G29942" s="12"/>
    </row>
    <row r="29943" spans="7:7" x14ac:dyDescent="0.2">
      <c r="G29943" s="12"/>
    </row>
    <row r="29944" spans="7:7" x14ac:dyDescent="0.2">
      <c r="G29944" s="12"/>
    </row>
    <row r="29945" spans="7:7" x14ac:dyDescent="0.2">
      <c r="G29945" s="12"/>
    </row>
    <row r="29946" spans="7:7" x14ac:dyDescent="0.2">
      <c r="G29946" s="12"/>
    </row>
    <row r="29947" spans="7:7" x14ac:dyDescent="0.2">
      <c r="G29947" s="12"/>
    </row>
    <row r="29948" spans="7:7" x14ac:dyDescent="0.2">
      <c r="G29948" s="12"/>
    </row>
    <row r="29949" spans="7:7" x14ac:dyDescent="0.2">
      <c r="G29949" s="12"/>
    </row>
    <row r="29950" spans="7:7" x14ac:dyDescent="0.2">
      <c r="G29950" s="12"/>
    </row>
    <row r="29951" spans="7:7" x14ac:dyDescent="0.2">
      <c r="G29951" s="12"/>
    </row>
    <row r="29952" spans="7:7" x14ac:dyDescent="0.2">
      <c r="G29952" s="12"/>
    </row>
    <row r="29953" spans="7:7" x14ac:dyDescent="0.2">
      <c r="G29953" s="12"/>
    </row>
    <row r="29954" spans="7:7" x14ac:dyDescent="0.2">
      <c r="G29954" s="12"/>
    </row>
    <row r="29955" spans="7:7" x14ac:dyDescent="0.2">
      <c r="G29955" s="12"/>
    </row>
    <row r="29956" spans="7:7" x14ac:dyDescent="0.2">
      <c r="G29956" s="12"/>
    </row>
    <row r="29957" spans="7:7" x14ac:dyDescent="0.2">
      <c r="G29957" s="12"/>
    </row>
    <row r="29958" spans="7:7" x14ac:dyDescent="0.2">
      <c r="G29958" s="12"/>
    </row>
    <row r="29959" spans="7:7" x14ac:dyDescent="0.2">
      <c r="G29959" s="12"/>
    </row>
    <row r="29960" spans="7:7" x14ac:dyDescent="0.2">
      <c r="G29960" s="12"/>
    </row>
    <row r="29961" spans="7:7" x14ac:dyDescent="0.2">
      <c r="G29961" s="12"/>
    </row>
    <row r="29962" spans="7:7" x14ac:dyDescent="0.2">
      <c r="G29962" s="12"/>
    </row>
    <row r="29963" spans="7:7" x14ac:dyDescent="0.2">
      <c r="G29963" s="12"/>
    </row>
    <row r="29964" spans="7:7" x14ac:dyDescent="0.2">
      <c r="G29964" s="12"/>
    </row>
    <row r="29965" spans="7:7" x14ac:dyDescent="0.2">
      <c r="G29965" s="12"/>
    </row>
    <row r="29966" spans="7:7" x14ac:dyDescent="0.2">
      <c r="G29966" s="12"/>
    </row>
    <row r="29967" spans="7:7" x14ac:dyDescent="0.2">
      <c r="G29967" s="12"/>
    </row>
    <row r="29968" spans="7:7" x14ac:dyDescent="0.2">
      <c r="G29968" s="12"/>
    </row>
    <row r="29969" spans="7:7" x14ac:dyDescent="0.2">
      <c r="G29969" s="12"/>
    </row>
    <row r="29970" spans="7:7" x14ac:dyDescent="0.2">
      <c r="G29970" s="12"/>
    </row>
    <row r="29971" spans="7:7" x14ac:dyDescent="0.2">
      <c r="G29971" s="12"/>
    </row>
    <row r="29972" spans="7:7" x14ac:dyDescent="0.2">
      <c r="G29972" s="12"/>
    </row>
    <row r="29973" spans="7:7" x14ac:dyDescent="0.2">
      <c r="G29973" s="12"/>
    </row>
    <row r="29974" spans="7:7" x14ac:dyDescent="0.2">
      <c r="G29974" s="12"/>
    </row>
    <row r="29975" spans="7:7" x14ac:dyDescent="0.2">
      <c r="G29975" s="12"/>
    </row>
    <row r="29976" spans="7:7" x14ac:dyDescent="0.2">
      <c r="G29976" s="12"/>
    </row>
    <row r="29977" spans="7:7" x14ac:dyDescent="0.2">
      <c r="G29977" s="12"/>
    </row>
    <row r="29978" spans="7:7" x14ac:dyDescent="0.2">
      <c r="G29978" s="12"/>
    </row>
    <row r="29979" spans="7:7" x14ac:dyDescent="0.2">
      <c r="G29979" s="12"/>
    </row>
    <row r="29980" spans="7:7" x14ac:dyDescent="0.2">
      <c r="G29980" s="12"/>
    </row>
    <row r="29981" spans="7:7" x14ac:dyDescent="0.2">
      <c r="G29981" s="12"/>
    </row>
    <row r="29982" spans="7:7" x14ac:dyDescent="0.2">
      <c r="G29982" s="12"/>
    </row>
    <row r="29983" spans="7:7" x14ac:dyDescent="0.2">
      <c r="G29983" s="12"/>
    </row>
    <row r="29984" spans="7:7" x14ac:dyDescent="0.2">
      <c r="G29984" s="12"/>
    </row>
    <row r="29985" spans="7:7" x14ac:dyDescent="0.2">
      <c r="G29985" s="12"/>
    </row>
    <row r="29986" spans="7:7" x14ac:dyDescent="0.2">
      <c r="G29986" s="12"/>
    </row>
    <row r="29987" spans="7:7" x14ac:dyDescent="0.2">
      <c r="G29987" s="12"/>
    </row>
    <row r="29988" spans="7:7" x14ac:dyDescent="0.2">
      <c r="G29988" s="12"/>
    </row>
    <row r="29989" spans="7:7" x14ac:dyDescent="0.2">
      <c r="G29989" s="12"/>
    </row>
    <row r="29990" spans="7:7" x14ac:dyDescent="0.2">
      <c r="G29990" s="12"/>
    </row>
    <row r="29991" spans="7:7" x14ac:dyDescent="0.2">
      <c r="G29991" s="12"/>
    </row>
    <row r="29992" spans="7:7" x14ac:dyDescent="0.2">
      <c r="G29992" s="12"/>
    </row>
    <row r="29993" spans="7:7" x14ac:dyDescent="0.2">
      <c r="G29993" s="12"/>
    </row>
    <row r="29994" spans="7:7" x14ac:dyDescent="0.2">
      <c r="G29994" s="12"/>
    </row>
    <row r="29995" spans="7:7" x14ac:dyDescent="0.2">
      <c r="G29995" s="12"/>
    </row>
    <row r="29996" spans="7:7" x14ac:dyDescent="0.2">
      <c r="G29996" s="12"/>
    </row>
    <row r="29997" spans="7:7" x14ac:dyDescent="0.2">
      <c r="G29997" s="12"/>
    </row>
    <row r="29998" spans="7:7" x14ac:dyDescent="0.2">
      <c r="G29998" s="12"/>
    </row>
    <row r="29999" spans="7:7" x14ac:dyDescent="0.2">
      <c r="G29999" s="12"/>
    </row>
    <row r="30000" spans="7:7" x14ac:dyDescent="0.2">
      <c r="G30000" s="12"/>
    </row>
    <row r="30001" spans="7:7" x14ac:dyDescent="0.2">
      <c r="G30001" s="12"/>
    </row>
    <row r="30002" spans="7:7" x14ac:dyDescent="0.2">
      <c r="G30002" s="12"/>
    </row>
    <row r="30003" spans="7:7" x14ac:dyDescent="0.2">
      <c r="G30003" s="12"/>
    </row>
    <row r="30004" spans="7:7" x14ac:dyDescent="0.2">
      <c r="G30004" s="12"/>
    </row>
    <row r="30005" spans="7:7" x14ac:dyDescent="0.2">
      <c r="G30005" s="12"/>
    </row>
    <row r="30006" spans="7:7" x14ac:dyDescent="0.2">
      <c r="G30006" s="12"/>
    </row>
    <row r="30007" spans="7:7" x14ac:dyDescent="0.2">
      <c r="G30007" s="12"/>
    </row>
    <row r="30008" spans="7:7" x14ac:dyDescent="0.2">
      <c r="G30008" s="12"/>
    </row>
    <row r="30009" spans="7:7" x14ac:dyDescent="0.2">
      <c r="G30009" s="12"/>
    </row>
    <row r="30010" spans="7:7" x14ac:dyDescent="0.2">
      <c r="G30010" s="12"/>
    </row>
    <row r="30011" spans="7:7" x14ac:dyDescent="0.2">
      <c r="G30011" s="12"/>
    </row>
    <row r="30012" spans="7:7" x14ac:dyDescent="0.2">
      <c r="G30012" s="12"/>
    </row>
    <row r="30013" spans="7:7" x14ac:dyDescent="0.2">
      <c r="G30013" s="12"/>
    </row>
    <row r="30014" spans="7:7" x14ac:dyDescent="0.2">
      <c r="G30014" s="12"/>
    </row>
    <row r="30015" spans="7:7" x14ac:dyDescent="0.2">
      <c r="G30015" s="12"/>
    </row>
    <row r="30016" spans="7:7" x14ac:dyDescent="0.2">
      <c r="G30016" s="12"/>
    </row>
    <row r="30017" spans="7:7" x14ac:dyDescent="0.2">
      <c r="G30017" s="12"/>
    </row>
    <row r="30018" spans="7:7" x14ac:dyDescent="0.2">
      <c r="G30018" s="12"/>
    </row>
    <row r="30019" spans="7:7" x14ac:dyDescent="0.2">
      <c r="G30019" s="12"/>
    </row>
    <row r="30020" spans="7:7" x14ac:dyDescent="0.2">
      <c r="G30020" s="12"/>
    </row>
    <row r="30021" spans="7:7" x14ac:dyDescent="0.2">
      <c r="G30021" s="12"/>
    </row>
    <row r="30022" spans="7:7" x14ac:dyDescent="0.2">
      <c r="G30022" s="12"/>
    </row>
    <row r="30023" spans="7:7" x14ac:dyDescent="0.2">
      <c r="G30023" s="12"/>
    </row>
    <row r="30024" spans="7:7" x14ac:dyDescent="0.2">
      <c r="G30024" s="12"/>
    </row>
    <row r="30025" spans="7:7" x14ac:dyDescent="0.2">
      <c r="G30025" s="12"/>
    </row>
    <row r="30026" spans="7:7" x14ac:dyDescent="0.2">
      <c r="G30026" s="12"/>
    </row>
    <row r="30027" spans="7:7" x14ac:dyDescent="0.2">
      <c r="G30027" s="12"/>
    </row>
    <row r="30028" spans="7:7" x14ac:dyDescent="0.2">
      <c r="G30028" s="12"/>
    </row>
    <row r="30029" spans="7:7" x14ac:dyDescent="0.2">
      <c r="G30029" s="12"/>
    </row>
    <row r="30030" spans="7:7" x14ac:dyDescent="0.2">
      <c r="G30030" s="12"/>
    </row>
    <row r="30031" spans="7:7" x14ac:dyDescent="0.2">
      <c r="G30031" s="12"/>
    </row>
    <row r="30032" spans="7:7" x14ac:dyDescent="0.2">
      <c r="G30032" s="12"/>
    </row>
    <row r="30033" spans="7:7" x14ac:dyDescent="0.2">
      <c r="G30033" s="12"/>
    </row>
    <row r="30034" spans="7:7" x14ac:dyDescent="0.2">
      <c r="G30034" s="12"/>
    </row>
    <row r="30035" spans="7:7" x14ac:dyDescent="0.2">
      <c r="G30035" s="12"/>
    </row>
    <row r="30036" spans="7:7" x14ac:dyDescent="0.2">
      <c r="G30036" s="12"/>
    </row>
    <row r="30037" spans="7:7" x14ac:dyDescent="0.2">
      <c r="G30037" s="12"/>
    </row>
    <row r="30038" spans="7:7" x14ac:dyDescent="0.2">
      <c r="G30038" s="12"/>
    </row>
    <row r="30039" spans="7:7" x14ac:dyDescent="0.2">
      <c r="G30039" s="12"/>
    </row>
    <row r="30040" spans="7:7" x14ac:dyDescent="0.2">
      <c r="G30040" s="12"/>
    </row>
    <row r="30041" spans="7:7" x14ac:dyDescent="0.2">
      <c r="G30041" s="12"/>
    </row>
    <row r="30042" spans="7:7" x14ac:dyDescent="0.2">
      <c r="G30042" s="12"/>
    </row>
    <row r="30043" spans="7:7" x14ac:dyDescent="0.2">
      <c r="G30043" s="12"/>
    </row>
    <row r="30044" spans="7:7" x14ac:dyDescent="0.2">
      <c r="G30044" s="12"/>
    </row>
    <row r="30045" spans="7:7" x14ac:dyDescent="0.2">
      <c r="G30045" s="12"/>
    </row>
    <row r="30046" spans="7:7" x14ac:dyDescent="0.2">
      <c r="G30046" s="12"/>
    </row>
    <row r="30047" spans="7:7" x14ac:dyDescent="0.2">
      <c r="G30047" s="12"/>
    </row>
    <row r="30048" spans="7:7" x14ac:dyDescent="0.2">
      <c r="G30048" s="12"/>
    </row>
    <row r="30049" spans="7:7" x14ac:dyDescent="0.2">
      <c r="G30049" s="12"/>
    </row>
    <row r="30050" spans="7:7" x14ac:dyDescent="0.2">
      <c r="G30050" s="12"/>
    </row>
    <row r="30051" spans="7:7" x14ac:dyDescent="0.2">
      <c r="G30051" s="12"/>
    </row>
    <row r="30052" spans="7:7" x14ac:dyDescent="0.2">
      <c r="G30052" s="12"/>
    </row>
    <row r="30053" spans="7:7" x14ac:dyDescent="0.2">
      <c r="G30053" s="12"/>
    </row>
    <row r="30054" spans="7:7" x14ac:dyDescent="0.2">
      <c r="G30054" s="12"/>
    </row>
    <row r="30055" spans="7:7" x14ac:dyDescent="0.2">
      <c r="G30055" s="12"/>
    </row>
    <row r="30056" spans="7:7" x14ac:dyDescent="0.2">
      <c r="G30056" s="12"/>
    </row>
    <row r="30057" spans="7:7" x14ac:dyDescent="0.2">
      <c r="G30057" s="12"/>
    </row>
    <row r="30058" spans="7:7" x14ac:dyDescent="0.2">
      <c r="G30058" s="12"/>
    </row>
    <row r="30059" spans="7:7" x14ac:dyDescent="0.2">
      <c r="G30059" s="12"/>
    </row>
    <row r="30060" spans="7:7" x14ac:dyDescent="0.2">
      <c r="G30060" s="12"/>
    </row>
    <row r="30061" spans="7:7" x14ac:dyDescent="0.2">
      <c r="G30061" s="12"/>
    </row>
    <row r="30062" spans="7:7" x14ac:dyDescent="0.2">
      <c r="G30062" s="12"/>
    </row>
    <row r="30063" spans="7:7" x14ac:dyDescent="0.2">
      <c r="G30063" s="12"/>
    </row>
    <row r="30064" spans="7:7" x14ac:dyDescent="0.2">
      <c r="G30064" s="12"/>
    </row>
    <row r="30065" spans="7:7" x14ac:dyDescent="0.2">
      <c r="G30065" s="12"/>
    </row>
    <row r="30066" spans="7:7" x14ac:dyDescent="0.2">
      <c r="G30066" s="12"/>
    </row>
    <row r="30067" spans="7:7" x14ac:dyDescent="0.2">
      <c r="G30067" s="12"/>
    </row>
    <row r="30068" spans="7:7" x14ac:dyDescent="0.2">
      <c r="G30068" s="12"/>
    </row>
    <row r="30069" spans="7:7" x14ac:dyDescent="0.2">
      <c r="G30069" s="12"/>
    </row>
    <row r="30070" spans="7:7" x14ac:dyDescent="0.2">
      <c r="G30070" s="12"/>
    </row>
    <row r="30071" spans="7:7" x14ac:dyDescent="0.2">
      <c r="G30071" s="12"/>
    </row>
    <row r="30072" spans="7:7" x14ac:dyDescent="0.2">
      <c r="G30072" s="12"/>
    </row>
    <row r="30073" spans="7:7" x14ac:dyDescent="0.2">
      <c r="G30073" s="12"/>
    </row>
    <row r="30074" spans="7:7" x14ac:dyDescent="0.2">
      <c r="G30074" s="12"/>
    </row>
    <row r="30075" spans="7:7" x14ac:dyDescent="0.2">
      <c r="G30075" s="12"/>
    </row>
    <row r="30076" spans="7:7" x14ac:dyDescent="0.2">
      <c r="G30076" s="12"/>
    </row>
    <row r="30077" spans="7:7" x14ac:dyDescent="0.2">
      <c r="G30077" s="12"/>
    </row>
    <row r="30078" spans="7:7" x14ac:dyDescent="0.2">
      <c r="G30078" s="12"/>
    </row>
    <row r="30079" spans="7:7" x14ac:dyDescent="0.2">
      <c r="G30079" s="12"/>
    </row>
    <row r="30080" spans="7:7" x14ac:dyDescent="0.2">
      <c r="G30080" s="12"/>
    </row>
    <row r="30081" spans="7:7" x14ac:dyDescent="0.2">
      <c r="G30081" s="12"/>
    </row>
    <row r="30082" spans="7:7" x14ac:dyDescent="0.2">
      <c r="G30082" s="12"/>
    </row>
    <row r="30083" spans="7:7" x14ac:dyDescent="0.2">
      <c r="G30083" s="12"/>
    </row>
    <row r="30084" spans="7:7" x14ac:dyDescent="0.2">
      <c r="G30084" s="12"/>
    </row>
    <row r="30085" spans="7:7" x14ac:dyDescent="0.2">
      <c r="G30085" s="12"/>
    </row>
    <row r="30086" spans="7:7" x14ac:dyDescent="0.2">
      <c r="G30086" s="12"/>
    </row>
    <row r="30087" spans="7:7" x14ac:dyDescent="0.2">
      <c r="G30087" s="12"/>
    </row>
    <row r="30088" spans="7:7" x14ac:dyDescent="0.2">
      <c r="G30088" s="12"/>
    </row>
    <row r="30089" spans="7:7" x14ac:dyDescent="0.2">
      <c r="G30089" s="12"/>
    </row>
    <row r="30090" spans="7:7" x14ac:dyDescent="0.2">
      <c r="G30090" s="12"/>
    </row>
    <row r="30091" spans="7:7" x14ac:dyDescent="0.2">
      <c r="G30091" s="12"/>
    </row>
    <row r="30092" spans="7:7" x14ac:dyDescent="0.2">
      <c r="G30092" s="12"/>
    </row>
    <row r="30093" spans="7:7" x14ac:dyDescent="0.2">
      <c r="G30093" s="12"/>
    </row>
    <row r="30094" spans="7:7" x14ac:dyDescent="0.2">
      <c r="G30094" s="12"/>
    </row>
    <row r="30095" spans="7:7" x14ac:dyDescent="0.2">
      <c r="G30095" s="12"/>
    </row>
    <row r="30096" spans="7:7" x14ac:dyDescent="0.2">
      <c r="G30096" s="12"/>
    </row>
    <row r="30097" spans="7:7" x14ac:dyDescent="0.2">
      <c r="G30097" s="12"/>
    </row>
    <row r="30098" spans="7:7" x14ac:dyDescent="0.2">
      <c r="G30098" s="12"/>
    </row>
    <row r="30099" spans="7:7" x14ac:dyDescent="0.2">
      <c r="G30099" s="12"/>
    </row>
    <row r="30100" spans="7:7" x14ac:dyDescent="0.2">
      <c r="G30100" s="12"/>
    </row>
    <row r="30101" spans="7:7" x14ac:dyDescent="0.2">
      <c r="G30101" s="12"/>
    </row>
    <row r="30102" spans="7:7" x14ac:dyDescent="0.2">
      <c r="G30102" s="12"/>
    </row>
    <row r="30103" spans="7:7" x14ac:dyDescent="0.2">
      <c r="G30103" s="12"/>
    </row>
    <row r="30104" spans="7:7" x14ac:dyDescent="0.2">
      <c r="G30104" s="12"/>
    </row>
    <row r="30105" spans="7:7" x14ac:dyDescent="0.2">
      <c r="G30105" s="12"/>
    </row>
    <row r="30106" spans="7:7" x14ac:dyDescent="0.2">
      <c r="G30106" s="12"/>
    </row>
    <row r="30107" spans="7:7" x14ac:dyDescent="0.2">
      <c r="G30107" s="12"/>
    </row>
    <row r="30108" spans="7:7" x14ac:dyDescent="0.2">
      <c r="G30108" s="12"/>
    </row>
    <row r="30109" spans="7:7" x14ac:dyDescent="0.2">
      <c r="G30109" s="12"/>
    </row>
    <row r="30110" spans="7:7" x14ac:dyDescent="0.2">
      <c r="G30110" s="12"/>
    </row>
    <row r="30111" spans="7:7" x14ac:dyDescent="0.2">
      <c r="G30111" s="12"/>
    </row>
    <row r="30112" spans="7:7" x14ac:dyDescent="0.2">
      <c r="G30112" s="12"/>
    </row>
    <row r="30113" spans="7:7" x14ac:dyDescent="0.2">
      <c r="G30113" s="12"/>
    </row>
    <row r="30114" spans="7:7" x14ac:dyDescent="0.2">
      <c r="G30114" s="12"/>
    </row>
    <row r="30115" spans="7:7" x14ac:dyDescent="0.2">
      <c r="G30115" s="12"/>
    </row>
    <row r="30116" spans="7:7" x14ac:dyDescent="0.2">
      <c r="G30116" s="12"/>
    </row>
    <row r="30117" spans="7:7" x14ac:dyDescent="0.2">
      <c r="G30117" s="12"/>
    </row>
    <row r="30118" spans="7:7" x14ac:dyDescent="0.2">
      <c r="G30118" s="12"/>
    </row>
    <row r="30119" spans="7:7" x14ac:dyDescent="0.2">
      <c r="G30119" s="12"/>
    </row>
    <row r="30120" spans="7:7" x14ac:dyDescent="0.2">
      <c r="G30120" s="12"/>
    </row>
    <row r="30121" spans="7:7" x14ac:dyDescent="0.2">
      <c r="G30121" s="12"/>
    </row>
    <row r="30122" spans="7:7" x14ac:dyDescent="0.2">
      <c r="G30122" s="12"/>
    </row>
    <row r="30123" spans="7:7" x14ac:dyDescent="0.2">
      <c r="G30123" s="12"/>
    </row>
    <row r="30124" spans="7:7" x14ac:dyDescent="0.2">
      <c r="G30124" s="12"/>
    </row>
    <row r="30125" spans="7:7" x14ac:dyDescent="0.2">
      <c r="G30125" s="12"/>
    </row>
    <row r="30126" spans="7:7" x14ac:dyDescent="0.2">
      <c r="G30126" s="12"/>
    </row>
    <row r="30127" spans="7:7" x14ac:dyDescent="0.2">
      <c r="G30127" s="12"/>
    </row>
    <row r="30128" spans="7:7" x14ac:dyDescent="0.2">
      <c r="G30128" s="12"/>
    </row>
    <row r="30129" spans="7:7" x14ac:dyDescent="0.2">
      <c r="G30129" s="12"/>
    </row>
    <row r="30130" spans="7:7" x14ac:dyDescent="0.2">
      <c r="G30130" s="12"/>
    </row>
    <row r="30131" spans="7:7" x14ac:dyDescent="0.2">
      <c r="G30131" s="12"/>
    </row>
    <row r="30132" spans="7:7" x14ac:dyDescent="0.2">
      <c r="G30132" s="12"/>
    </row>
    <row r="30133" spans="7:7" x14ac:dyDescent="0.2">
      <c r="G30133" s="12"/>
    </row>
    <row r="30134" spans="7:7" x14ac:dyDescent="0.2">
      <c r="G30134" s="12"/>
    </row>
    <row r="30135" spans="7:7" x14ac:dyDescent="0.2">
      <c r="G30135" s="12"/>
    </row>
    <row r="30136" spans="7:7" x14ac:dyDescent="0.2">
      <c r="G30136" s="12"/>
    </row>
    <row r="30137" spans="7:7" x14ac:dyDescent="0.2">
      <c r="G30137" s="12"/>
    </row>
    <row r="30138" spans="7:7" x14ac:dyDescent="0.2">
      <c r="G30138" s="12"/>
    </row>
    <row r="30139" spans="7:7" x14ac:dyDescent="0.2">
      <c r="G30139" s="12"/>
    </row>
    <row r="30140" spans="7:7" x14ac:dyDescent="0.2">
      <c r="G30140" s="12"/>
    </row>
    <row r="30141" spans="7:7" x14ac:dyDescent="0.2">
      <c r="G30141" s="12"/>
    </row>
    <row r="30142" spans="7:7" x14ac:dyDescent="0.2">
      <c r="G30142" s="12"/>
    </row>
    <row r="30143" spans="7:7" x14ac:dyDescent="0.2">
      <c r="G30143" s="12"/>
    </row>
    <row r="30144" spans="7:7" x14ac:dyDescent="0.2">
      <c r="G30144" s="12"/>
    </row>
    <row r="30145" spans="7:7" x14ac:dyDescent="0.2">
      <c r="G30145" s="12"/>
    </row>
    <row r="30146" spans="7:7" x14ac:dyDescent="0.2">
      <c r="G30146" s="12"/>
    </row>
    <row r="30147" spans="7:7" x14ac:dyDescent="0.2">
      <c r="G30147" s="12"/>
    </row>
    <row r="30148" spans="7:7" x14ac:dyDescent="0.2">
      <c r="G30148" s="12"/>
    </row>
    <row r="30149" spans="7:7" x14ac:dyDescent="0.2">
      <c r="G30149" s="12"/>
    </row>
    <row r="30150" spans="7:7" x14ac:dyDescent="0.2">
      <c r="G30150" s="12"/>
    </row>
    <row r="30151" spans="7:7" x14ac:dyDescent="0.2">
      <c r="G30151" s="12"/>
    </row>
    <row r="30152" spans="7:7" x14ac:dyDescent="0.2">
      <c r="G30152" s="12"/>
    </row>
    <row r="30153" spans="7:7" x14ac:dyDescent="0.2">
      <c r="G30153" s="12"/>
    </row>
    <row r="30154" spans="7:7" x14ac:dyDescent="0.2">
      <c r="G30154" s="12"/>
    </row>
    <row r="30155" spans="7:7" x14ac:dyDescent="0.2">
      <c r="G30155" s="12"/>
    </row>
    <row r="30156" spans="7:7" x14ac:dyDescent="0.2">
      <c r="G30156" s="12"/>
    </row>
    <row r="30157" spans="7:7" x14ac:dyDescent="0.2">
      <c r="G30157" s="12"/>
    </row>
    <row r="30158" spans="7:7" x14ac:dyDescent="0.2">
      <c r="G30158" s="12"/>
    </row>
    <row r="30159" spans="7:7" x14ac:dyDescent="0.2">
      <c r="G30159" s="12"/>
    </row>
    <row r="30160" spans="7:7" x14ac:dyDescent="0.2">
      <c r="G30160" s="12"/>
    </row>
    <row r="30161" spans="7:7" x14ac:dyDescent="0.2">
      <c r="G30161" s="12"/>
    </row>
    <row r="30162" spans="7:7" x14ac:dyDescent="0.2">
      <c r="G30162" s="12"/>
    </row>
    <row r="30163" spans="7:7" x14ac:dyDescent="0.2">
      <c r="G30163" s="12"/>
    </row>
    <row r="30164" spans="7:7" x14ac:dyDescent="0.2">
      <c r="G30164" s="12"/>
    </row>
    <row r="30165" spans="7:7" x14ac:dyDescent="0.2">
      <c r="G30165" s="12"/>
    </row>
    <row r="30166" spans="7:7" x14ac:dyDescent="0.2">
      <c r="G30166" s="12"/>
    </row>
    <row r="30167" spans="7:7" x14ac:dyDescent="0.2">
      <c r="G30167" s="12"/>
    </row>
    <row r="30168" spans="7:7" x14ac:dyDescent="0.2">
      <c r="G30168" s="12"/>
    </row>
    <row r="30169" spans="7:7" x14ac:dyDescent="0.2">
      <c r="G30169" s="12"/>
    </row>
    <row r="30170" spans="7:7" x14ac:dyDescent="0.2">
      <c r="G30170" s="12"/>
    </row>
    <row r="30171" spans="7:7" x14ac:dyDescent="0.2">
      <c r="G30171" s="12"/>
    </row>
    <row r="30172" spans="7:7" x14ac:dyDescent="0.2">
      <c r="G30172" s="12"/>
    </row>
    <row r="30173" spans="7:7" x14ac:dyDescent="0.2">
      <c r="G30173" s="12"/>
    </row>
    <row r="30174" spans="7:7" x14ac:dyDescent="0.2">
      <c r="G30174" s="12"/>
    </row>
    <row r="30175" spans="7:7" x14ac:dyDescent="0.2">
      <c r="G30175" s="12"/>
    </row>
    <row r="30176" spans="7:7" x14ac:dyDescent="0.2">
      <c r="G30176" s="12"/>
    </row>
    <row r="30177" spans="7:7" x14ac:dyDescent="0.2">
      <c r="G30177" s="12"/>
    </row>
    <row r="30178" spans="7:7" x14ac:dyDescent="0.2">
      <c r="G30178" s="12"/>
    </row>
    <row r="30179" spans="7:7" x14ac:dyDescent="0.2">
      <c r="G30179" s="12"/>
    </row>
    <row r="30180" spans="7:7" x14ac:dyDescent="0.2">
      <c r="G30180" s="12"/>
    </row>
    <row r="30181" spans="7:7" x14ac:dyDescent="0.2">
      <c r="G30181" s="12"/>
    </row>
    <row r="30182" spans="7:7" x14ac:dyDescent="0.2">
      <c r="G30182" s="12"/>
    </row>
    <row r="30183" spans="7:7" x14ac:dyDescent="0.2">
      <c r="G30183" s="12"/>
    </row>
    <row r="30184" spans="7:7" x14ac:dyDescent="0.2">
      <c r="G30184" s="12"/>
    </row>
    <row r="30185" spans="7:7" x14ac:dyDescent="0.2">
      <c r="G30185" s="12"/>
    </row>
    <row r="30186" spans="7:7" x14ac:dyDescent="0.2">
      <c r="G30186" s="12"/>
    </row>
    <row r="30187" spans="7:7" x14ac:dyDescent="0.2">
      <c r="G30187" s="12"/>
    </row>
    <row r="30188" spans="7:7" x14ac:dyDescent="0.2">
      <c r="G30188" s="12"/>
    </row>
    <row r="30189" spans="7:7" x14ac:dyDescent="0.2">
      <c r="G30189" s="12"/>
    </row>
    <row r="30190" spans="7:7" x14ac:dyDescent="0.2">
      <c r="G30190" s="12"/>
    </row>
    <row r="30191" spans="7:7" x14ac:dyDescent="0.2">
      <c r="G30191" s="12"/>
    </row>
    <row r="30192" spans="7:7" x14ac:dyDescent="0.2">
      <c r="G30192" s="12"/>
    </row>
    <row r="30193" spans="7:7" x14ac:dyDescent="0.2">
      <c r="G30193" s="12"/>
    </row>
    <row r="30194" spans="7:7" x14ac:dyDescent="0.2">
      <c r="G30194" s="12"/>
    </row>
    <row r="30195" spans="7:7" x14ac:dyDescent="0.2">
      <c r="G30195" s="12"/>
    </row>
    <row r="30196" spans="7:7" x14ac:dyDescent="0.2">
      <c r="G30196" s="12"/>
    </row>
    <row r="30197" spans="7:7" x14ac:dyDescent="0.2">
      <c r="G30197" s="12"/>
    </row>
    <row r="30198" spans="7:7" x14ac:dyDescent="0.2">
      <c r="G30198" s="12"/>
    </row>
    <row r="30199" spans="7:7" x14ac:dyDescent="0.2">
      <c r="G30199" s="12"/>
    </row>
    <row r="30200" spans="7:7" x14ac:dyDescent="0.2">
      <c r="G30200" s="12"/>
    </row>
    <row r="30201" spans="7:7" x14ac:dyDescent="0.2">
      <c r="G30201" s="12"/>
    </row>
    <row r="30202" spans="7:7" x14ac:dyDescent="0.2">
      <c r="G30202" s="12"/>
    </row>
    <row r="30203" spans="7:7" x14ac:dyDescent="0.2">
      <c r="G30203" s="12"/>
    </row>
    <row r="30204" spans="7:7" x14ac:dyDescent="0.2">
      <c r="G30204" s="12"/>
    </row>
    <row r="30205" spans="7:7" x14ac:dyDescent="0.2">
      <c r="G30205" s="12"/>
    </row>
    <row r="30206" spans="7:7" x14ac:dyDescent="0.2">
      <c r="G30206" s="12"/>
    </row>
    <row r="30207" spans="7:7" x14ac:dyDescent="0.2">
      <c r="G30207" s="12"/>
    </row>
    <row r="30208" spans="7:7" x14ac:dyDescent="0.2">
      <c r="G30208" s="12"/>
    </row>
    <row r="30209" spans="7:7" x14ac:dyDescent="0.2">
      <c r="G30209" s="12"/>
    </row>
    <row r="30210" spans="7:7" x14ac:dyDescent="0.2">
      <c r="G30210" s="12"/>
    </row>
    <row r="30211" spans="7:7" x14ac:dyDescent="0.2">
      <c r="G30211" s="12"/>
    </row>
    <row r="30212" spans="7:7" x14ac:dyDescent="0.2">
      <c r="G30212" s="12"/>
    </row>
    <row r="30213" spans="7:7" x14ac:dyDescent="0.2">
      <c r="G30213" s="12"/>
    </row>
    <row r="30214" spans="7:7" x14ac:dyDescent="0.2">
      <c r="G30214" s="12"/>
    </row>
    <row r="30215" spans="7:7" x14ac:dyDescent="0.2">
      <c r="G30215" s="12"/>
    </row>
    <row r="30216" spans="7:7" x14ac:dyDescent="0.2">
      <c r="G30216" s="12"/>
    </row>
    <row r="30217" spans="7:7" x14ac:dyDescent="0.2">
      <c r="G30217" s="12"/>
    </row>
    <row r="30218" spans="7:7" x14ac:dyDescent="0.2">
      <c r="G30218" s="12"/>
    </row>
    <row r="30219" spans="7:7" x14ac:dyDescent="0.2">
      <c r="G30219" s="12"/>
    </row>
    <row r="30220" spans="7:7" x14ac:dyDescent="0.2">
      <c r="G30220" s="12"/>
    </row>
    <row r="30221" spans="7:7" x14ac:dyDescent="0.2">
      <c r="G30221" s="12"/>
    </row>
    <row r="30222" spans="7:7" x14ac:dyDescent="0.2">
      <c r="G30222" s="12"/>
    </row>
    <row r="30223" spans="7:7" x14ac:dyDescent="0.2">
      <c r="G30223" s="12"/>
    </row>
    <row r="30224" spans="7:7" x14ac:dyDescent="0.2">
      <c r="G30224" s="12"/>
    </row>
    <row r="30225" spans="7:7" x14ac:dyDescent="0.2">
      <c r="G30225" s="12"/>
    </row>
    <row r="30226" spans="7:7" x14ac:dyDescent="0.2">
      <c r="G30226" s="12"/>
    </row>
    <row r="30227" spans="7:7" x14ac:dyDescent="0.2">
      <c r="G30227" s="12"/>
    </row>
    <row r="30228" spans="7:7" x14ac:dyDescent="0.2">
      <c r="G30228" s="12"/>
    </row>
    <row r="30229" spans="7:7" x14ac:dyDescent="0.2">
      <c r="G30229" s="12"/>
    </row>
    <row r="30230" spans="7:7" x14ac:dyDescent="0.2">
      <c r="G30230" s="12"/>
    </row>
    <row r="30231" spans="7:7" x14ac:dyDescent="0.2">
      <c r="G30231" s="12"/>
    </row>
    <row r="30232" spans="7:7" x14ac:dyDescent="0.2">
      <c r="G30232" s="12"/>
    </row>
    <row r="30233" spans="7:7" x14ac:dyDescent="0.2">
      <c r="G30233" s="12"/>
    </row>
    <row r="30234" spans="7:7" x14ac:dyDescent="0.2">
      <c r="G30234" s="12"/>
    </row>
    <row r="30235" spans="7:7" x14ac:dyDescent="0.2">
      <c r="G30235" s="12"/>
    </row>
    <row r="30236" spans="7:7" x14ac:dyDescent="0.2">
      <c r="G30236" s="12"/>
    </row>
    <row r="30237" spans="7:7" x14ac:dyDescent="0.2">
      <c r="G30237" s="12"/>
    </row>
    <row r="30238" spans="7:7" x14ac:dyDescent="0.2">
      <c r="G30238" s="12"/>
    </row>
    <row r="30239" spans="7:7" x14ac:dyDescent="0.2">
      <c r="G30239" s="12"/>
    </row>
    <row r="30240" spans="7:7" x14ac:dyDescent="0.2">
      <c r="G30240" s="12"/>
    </row>
    <row r="30241" spans="7:7" x14ac:dyDescent="0.2">
      <c r="G30241" s="12"/>
    </row>
    <row r="30242" spans="7:7" x14ac:dyDescent="0.2">
      <c r="G30242" s="12"/>
    </row>
    <row r="30243" spans="7:7" x14ac:dyDescent="0.2">
      <c r="G30243" s="12"/>
    </row>
    <row r="30244" spans="7:7" x14ac:dyDescent="0.2">
      <c r="G30244" s="12"/>
    </row>
    <row r="30245" spans="7:7" x14ac:dyDescent="0.2">
      <c r="G30245" s="12"/>
    </row>
    <row r="30246" spans="7:7" x14ac:dyDescent="0.2">
      <c r="G30246" s="12"/>
    </row>
    <row r="30247" spans="7:7" x14ac:dyDescent="0.2">
      <c r="G30247" s="12"/>
    </row>
    <row r="30248" spans="7:7" x14ac:dyDescent="0.2">
      <c r="G30248" s="12"/>
    </row>
    <row r="30249" spans="7:7" x14ac:dyDescent="0.2">
      <c r="G30249" s="12"/>
    </row>
    <row r="30250" spans="7:7" x14ac:dyDescent="0.2">
      <c r="G30250" s="12"/>
    </row>
    <row r="30251" spans="7:7" x14ac:dyDescent="0.2">
      <c r="G30251" s="12"/>
    </row>
    <row r="30252" spans="7:7" x14ac:dyDescent="0.2">
      <c r="G30252" s="12"/>
    </row>
    <row r="30253" spans="7:7" x14ac:dyDescent="0.2">
      <c r="G30253" s="12"/>
    </row>
    <row r="30254" spans="7:7" x14ac:dyDescent="0.2">
      <c r="G30254" s="12"/>
    </row>
    <row r="30255" spans="7:7" x14ac:dyDescent="0.2">
      <c r="G30255" s="12"/>
    </row>
    <row r="30256" spans="7:7" x14ac:dyDescent="0.2">
      <c r="G30256" s="12"/>
    </row>
    <row r="30257" spans="7:7" x14ac:dyDescent="0.2">
      <c r="G30257" s="12"/>
    </row>
    <row r="30258" spans="7:7" x14ac:dyDescent="0.2">
      <c r="G30258" s="12"/>
    </row>
    <row r="30259" spans="7:7" x14ac:dyDescent="0.2">
      <c r="G30259" s="12"/>
    </row>
    <row r="30260" spans="7:7" x14ac:dyDescent="0.2">
      <c r="G30260" s="12"/>
    </row>
    <row r="30261" spans="7:7" x14ac:dyDescent="0.2">
      <c r="G30261" s="12"/>
    </row>
    <row r="30262" spans="7:7" x14ac:dyDescent="0.2">
      <c r="G30262" s="12"/>
    </row>
    <row r="30263" spans="7:7" x14ac:dyDescent="0.2">
      <c r="G30263" s="12"/>
    </row>
    <row r="30264" spans="7:7" x14ac:dyDescent="0.2">
      <c r="G30264" s="12"/>
    </row>
    <row r="30265" spans="7:7" x14ac:dyDescent="0.2">
      <c r="G30265" s="12"/>
    </row>
    <row r="30266" spans="7:7" x14ac:dyDescent="0.2">
      <c r="G30266" s="12"/>
    </row>
    <row r="30267" spans="7:7" x14ac:dyDescent="0.2">
      <c r="G30267" s="12"/>
    </row>
    <row r="30268" spans="7:7" x14ac:dyDescent="0.2">
      <c r="G30268" s="12"/>
    </row>
    <row r="30269" spans="7:7" x14ac:dyDescent="0.2">
      <c r="G30269" s="12"/>
    </row>
    <row r="30270" spans="7:7" x14ac:dyDescent="0.2">
      <c r="G30270" s="12"/>
    </row>
    <row r="30271" spans="7:7" x14ac:dyDescent="0.2">
      <c r="G30271" s="12"/>
    </row>
    <row r="30272" spans="7:7" x14ac:dyDescent="0.2">
      <c r="G30272" s="12"/>
    </row>
    <row r="30273" spans="7:7" x14ac:dyDescent="0.2">
      <c r="G30273" s="12"/>
    </row>
    <row r="30274" spans="7:7" x14ac:dyDescent="0.2">
      <c r="G30274" s="12"/>
    </row>
    <row r="30275" spans="7:7" x14ac:dyDescent="0.2">
      <c r="G30275" s="12"/>
    </row>
    <row r="30276" spans="7:7" x14ac:dyDescent="0.2">
      <c r="G30276" s="12"/>
    </row>
    <row r="30277" spans="7:7" x14ac:dyDescent="0.2">
      <c r="G30277" s="12"/>
    </row>
    <row r="30278" spans="7:7" x14ac:dyDescent="0.2">
      <c r="G30278" s="12"/>
    </row>
    <row r="30279" spans="7:7" x14ac:dyDescent="0.2">
      <c r="G30279" s="12"/>
    </row>
    <row r="30280" spans="7:7" x14ac:dyDescent="0.2">
      <c r="G30280" s="12"/>
    </row>
    <row r="30281" spans="7:7" x14ac:dyDescent="0.2">
      <c r="G30281" s="12"/>
    </row>
    <row r="30282" spans="7:7" x14ac:dyDescent="0.2">
      <c r="G30282" s="12"/>
    </row>
    <row r="30283" spans="7:7" x14ac:dyDescent="0.2">
      <c r="G30283" s="12"/>
    </row>
    <row r="30284" spans="7:7" x14ac:dyDescent="0.2">
      <c r="G30284" s="12"/>
    </row>
    <row r="30285" spans="7:7" x14ac:dyDescent="0.2">
      <c r="G30285" s="12"/>
    </row>
    <row r="30286" spans="7:7" x14ac:dyDescent="0.2">
      <c r="G30286" s="12"/>
    </row>
    <row r="30287" spans="7:7" x14ac:dyDescent="0.2">
      <c r="G30287" s="12"/>
    </row>
    <row r="30288" spans="7:7" x14ac:dyDescent="0.2">
      <c r="G30288" s="12"/>
    </row>
    <row r="30289" spans="7:7" x14ac:dyDescent="0.2">
      <c r="G30289" s="12"/>
    </row>
    <row r="30290" spans="7:7" x14ac:dyDescent="0.2">
      <c r="G30290" s="12"/>
    </row>
    <row r="30291" spans="7:7" x14ac:dyDescent="0.2">
      <c r="G30291" s="12"/>
    </row>
    <row r="30292" spans="7:7" x14ac:dyDescent="0.2">
      <c r="G30292" s="12"/>
    </row>
    <row r="30293" spans="7:7" x14ac:dyDescent="0.2">
      <c r="G30293" s="12"/>
    </row>
    <row r="30294" spans="7:7" x14ac:dyDescent="0.2">
      <c r="G30294" s="12"/>
    </row>
    <row r="30295" spans="7:7" x14ac:dyDescent="0.2">
      <c r="G30295" s="12"/>
    </row>
    <row r="30296" spans="7:7" x14ac:dyDescent="0.2">
      <c r="G30296" s="12"/>
    </row>
    <row r="30297" spans="7:7" x14ac:dyDescent="0.2">
      <c r="G30297" s="12"/>
    </row>
    <row r="30298" spans="7:7" x14ac:dyDescent="0.2">
      <c r="G30298" s="12"/>
    </row>
    <row r="30299" spans="7:7" x14ac:dyDescent="0.2">
      <c r="G30299" s="12"/>
    </row>
    <row r="30300" spans="7:7" x14ac:dyDescent="0.2">
      <c r="G30300" s="12"/>
    </row>
    <row r="30301" spans="7:7" x14ac:dyDescent="0.2">
      <c r="G30301" s="12"/>
    </row>
    <row r="30302" spans="7:7" x14ac:dyDescent="0.2">
      <c r="G30302" s="12"/>
    </row>
    <row r="30303" spans="7:7" x14ac:dyDescent="0.2">
      <c r="G30303" s="12"/>
    </row>
    <row r="30304" spans="7:7" x14ac:dyDescent="0.2">
      <c r="G30304" s="12"/>
    </row>
    <row r="30305" spans="7:7" x14ac:dyDescent="0.2">
      <c r="G30305" s="12"/>
    </row>
    <row r="30306" spans="7:7" x14ac:dyDescent="0.2">
      <c r="G30306" s="12"/>
    </row>
    <row r="30307" spans="7:7" x14ac:dyDescent="0.2">
      <c r="G30307" s="12"/>
    </row>
    <row r="30308" spans="7:7" x14ac:dyDescent="0.2">
      <c r="G30308" s="12"/>
    </row>
    <row r="30309" spans="7:7" x14ac:dyDescent="0.2">
      <c r="G30309" s="12"/>
    </row>
    <row r="30310" spans="7:7" x14ac:dyDescent="0.2">
      <c r="G30310" s="12"/>
    </row>
    <row r="30311" spans="7:7" x14ac:dyDescent="0.2">
      <c r="G30311" s="12"/>
    </row>
    <row r="30312" spans="7:7" x14ac:dyDescent="0.2">
      <c r="G30312" s="12"/>
    </row>
    <row r="30313" spans="7:7" x14ac:dyDescent="0.2">
      <c r="G30313" s="12"/>
    </row>
    <row r="30314" spans="7:7" x14ac:dyDescent="0.2">
      <c r="G30314" s="12"/>
    </row>
    <row r="30315" spans="7:7" x14ac:dyDescent="0.2">
      <c r="G30315" s="12"/>
    </row>
    <row r="30316" spans="7:7" x14ac:dyDescent="0.2">
      <c r="G30316" s="12"/>
    </row>
    <row r="30317" spans="7:7" x14ac:dyDescent="0.2">
      <c r="G30317" s="12"/>
    </row>
    <row r="30318" spans="7:7" x14ac:dyDescent="0.2">
      <c r="G30318" s="12"/>
    </row>
    <row r="30319" spans="7:7" x14ac:dyDescent="0.2">
      <c r="G30319" s="12"/>
    </row>
    <row r="30320" spans="7:7" x14ac:dyDescent="0.2">
      <c r="G30320" s="12"/>
    </row>
    <row r="30321" spans="7:7" x14ac:dyDescent="0.2">
      <c r="G30321" s="12"/>
    </row>
    <row r="30322" spans="7:7" x14ac:dyDescent="0.2">
      <c r="G30322" s="12"/>
    </row>
    <row r="30323" spans="7:7" x14ac:dyDescent="0.2">
      <c r="G30323" s="12"/>
    </row>
    <row r="30324" spans="7:7" x14ac:dyDescent="0.2">
      <c r="G30324" s="12"/>
    </row>
    <row r="30325" spans="7:7" x14ac:dyDescent="0.2">
      <c r="G30325" s="12"/>
    </row>
    <row r="30326" spans="7:7" x14ac:dyDescent="0.2">
      <c r="G30326" s="12"/>
    </row>
    <row r="30327" spans="7:7" x14ac:dyDescent="0.2">
      <c r="G30327" s="12"/>
    </row>
    <row r="30328" spans="7:7" x14ac:dyDescent="0.2">
      <c r="G30328" s="12"/>
    </row>
    <row r="30329" spans="7:7" x14ac:dyDescent="0.2">
      <c r="G30329" s="12"/>
    </row>
    <row r="30330" spans="7:7" x14ac:dyDescent="0.2">
      <c r="G30330" s="12"/>
    </row>
    <row r="30331" spans="7:7" x14ac:dyDescent="0.2">
      <c r="G30331" s="12"/>
    </row>
    <row r="30332" spans="7:7" x14ac:dyDescent="0.2">
      <c r="G30332" s="12"/>
    </row>
    <row r="30333" spans="7:7" x14ac:dyDescent="0.2">
      <c r="G30333" s="12"/>
    </row>
    <row r="30334" spans="7:7" x14ac:dyDescent="0.2">
      <c r="G30334" s="12"/>
    </row>
    <row r="30335" spans="7:7" x14ac:dyDescent="0.2">
      <c r="G30335" s="12"/>
    </row>
    <row r="30336" spans="7:7" x14ac:dyDescent="0.2">
      <c r="G30336" s="12"/>
    </row>
    <row r="30337" spans="7:7" x14ac:dyDescent="0.2">
      <c r="G30337" s="12"/>
    </row>
    <row r="30338" spans="7:7" x14ac:dyDescent="0.2">
      <c r="G30338" s="12"/>
    </row>
    <row r="30339" spans="7:7" x14ac:dyDescent="0.2">
      <c r="G30339" s="12"/>
    </row>
    <row r="30340" spans="7:7" x14ac:dyDescent="0.2">
      <c r="G30340" s="12"/>
    </row>
    <row r="30341" spans="7:7" x14ac:dyDescent="0.2">
      <c r="G30341" s="12"/>
    </row>
    <row r="30342" spans="7:7" x14ac:dyDescent="0.2">
      <c r="G30342" s="12"/>
    </row>
    <row r="30343" spans="7:7" x14ac:dyDescent="0.2">
      <c r="G30343" s="12"/>
    </row>
    <row r="30344" spans="7:7" x14ac:dyDescent="0.2">
      <c r="G30344" s="12"/>
    </row>
    <row r="30345" spans="7:7" x14ac:dyDescent="0.2">
      <c r="G30345" s="12"/>
    </row>
    <row r="30346" spans="7:7" x14ac:dyDescent="0.2">
      <c r="G30346" s="12"/>
    </row>
    <row r="30347" spans="7:7" x14ac:dyDescent="0.2">
      <c r="G30347" s="12"/>
    </row>
    <row r="30348" spans="7:7" x14ac:dyDescent="0.2">
      <c r="G30348" s="12"/>
    </row>
    <row r="30349" spans="7:7" x14ac:dyDescent="0.2">
      <c r="G30349" s="12"/>
    </row>
    <row r="30350" spans="7:7" x14ac:dyDescent="0.2">
      <c r="G30350" s="12"/>
    </row>
    <row r="30351" spans="7:7" x14ac:dyDescent="0.2">
      <c r="G30351" s="12"/>
    </row>
    <row r="30352" spans="7:7" x14ac:dyDescent="0.2">
      <c r="G30352" s="12"/>
    </row>
    <row r="30353" spans="7:7" x14ac:dyDescent="0.2">
      <c r="G30353" s="12"/>
    </row>
    <row r="30354" spans="7:7" x14ac:dyDescent="0.2">
      <c r="G30354" s="12"/>
    </row>
    <row r="30355" spans="7:7" x14ac:dyDescent="0.2">
      <c r="G30355" s="12"/>
    </row>
    <row r="30356" spans="7:7" x14ac:dyDescent="0.2">
      <c r="G30356" s="12"/>
    </row>
    <row r="30357" spans="7:7" x14ac:dyDescent="0.2">
      <c r="G30357" s="12"/>
    </row>
    <row r="30358" spans="7:7" x14ac:dyDescent="0.2">
      <c r="G30358" s="12"/>
    </row>
    <row r="30359" spans="7:7" x14ac:dyDescent="0.2">
      <c r="G30359" s="12"/>
    </row>
    <row r="30360" spans="7:7" x14ac:dyDescent="0.2">
      <c r="G30360" s="12"/>
    </row>
    <row r="30361" spans="7:7" x14ac:dyDescent="0.2">
      <c r="G30361" s="12"/>
    </row>
    <row r="30362" spans="7:7" x14ac:dyDescent="0.2">
      <c r="G30362" s="12"/>
    </row>
    <row r="30363" spans="7:7" x14ac:dyDescent="0.2">
      <c r="G30363" s="12"/>
    </row>
    <row r="30364" spans="7:7" x14ac:dyDescent="0.2">
      <c r="G30364" s="12"/>
    </row>
    <row r="30365" spans="7:7" x14ac:dyDescent="0.2">
      <c r="G30365" s="12"/>
    </row>
    <row r="30366" spans="7:7" x14ac:dyDescent="0.2">
      <c r="G30366" s="12"/>
    </row>
    <row r="30367" spans="7:7" x14ac:dyDescent="0.2">
      <c r="G30367" s="12"/>
    </row>
    <row r="30368" spans="7:7" x14ac:dyDescent="0.2">
      <c r="G30368" s="12"/>
    </row>
    <row r="30369" spans="7:7" x14ac:dyDescent="0.2">
      <c r="G30369" s="12"/>
    </row>
    <row r="30370" spans="7:7" x14ac:dyDescent="0.2">
      <c r="G30370" s="12"/>
    </row>
    <row r="30371" spans="7:7" x14ac:dyDescent="0.2">
      <c r="G30371" s="12"/>
    </row>
    <row r="30372" spans="7:7" x14ac:dyDescent="0.2">
      <c r="G30372" s="12"/>
    </row>
    <row r="30373" spans="7:7" x14ac:dyDescent="0.2">
      <c r="G30373" s="12"/>
    </row>
    <row r="30374" spans="7:7" x14ac:dyDescent="0.2">
      <c r="G30374" s="12"/>
    </row>
    <row r="30375" spans="7:7" x14ac:dyDescent="0.2">
      <c r="G30375" s="12"/>
    </row>
    <row r="30376" spans="7:7" x14ac:dyDescent="0.2">
      <c r="G30376" s="12"/>
    </row>
    <row r="30377" spans="7:7" x14ac:dyDescent="0.2">
      <c r="G30377" s="12"/>
    </row>
    <row r="30378" spans="7:7" x14ac:dyDescent="0.2">
      <c r="G30378" s="12"/>
    </row>
    <row r="30379" spans="7:7" x14ac:dyDescent="0.2">
      <c r="G30379" s="12"/>
    </row>
    <row r="30380" spans="7:7" x14ac:dyDescent="0.2">
      <c r="G30380" s="12"/>
    </row>
    <row r="30381" spans="7:7" x14ac:dyDescent="0.2">
      <c r="G30381" s="12"/>
    </row>
    <row r="30382" spans="7:7" x14ac:dyDescent="0.2">
      <c r="G30382" s="12"/>
    </row>
    <row r="30383" spans="7:7" x14ac:dyDescent="0.2">
      <c r="G30383" s="12"/>
    </row>
    <row r="30384" spans="7:7" x14ac:dyDescent="0.2">
      <c r="G30384" s="12"/>
    </row>
    <row r="30385" spans="7:7" x14ac:dyDescent="0.2">
      <c r="G30385" s="12"/>
    </row>
    <row r="30386" spans="7:7" x14ac:dyDescent="0.2">
      <c r="G30386" s="12"/>
    </row>
    <row r="30387" spans="7:7" x14ac:dyDescent="0.2">
      <c r="G30387" s="12"/>
    </row>
    <row r="30388" spans="7:7" x14ac:dyDescent="0.2">
      <c r="G30388" s="12"/>
    </row>
    <row r="30389" spans="7:7" x14ac:dyDescent="0.2">
      <c r="G30389" s="12"/>
    </row>
    <row r="30390" spans="7:7" x14ac:dyDescent="0.2">
      <c r="G30390" s="12"/>
    </row>
    <row r="30391" spans="7:7" x14ac:dyDescent="0.2">
      <c r="G30391" s="12"/>
    </row>
    <row r="30392" spans="7:7" x14ac:dyDescent="0.2">
      <c r="G30392" s="12"/>
    </row>
    <row r="30393" spans="7:7" x14ac:dyDescent="0.2">
      <c r="G30393" s="12"/>
    </row>
    <row r="30394" spans="7:7" x14ac:dyDescent="0.2">
      <c r="G30394" s="12"/>
    </row>
    <row r="30395" spans="7:7" x14ac:dyDescent="0.2">
      <c r="G30395" s="12"/>
    </row>
    <row r="30396" spans="7:7" x14ac:dyDescent="0.2">
      <c r="G30396" s="12"/>
    </row>
    <row r="30397" spans="7:7" x14ac:dyDescent="0.2">
      <c r="G30397" s="12"/>
    </row>
    <row r="30398" spans="7:7" x14ac:dyDescent="0.2">
      <c r="G30398" s="12"/>
    </row>
    <row r="30399" spans="7:7" x14ac:dyDescent="0.2">
      <c r="G30399" s="12"/>
    </row>
    <row r="30400" spans="7:7" x14ac:dyDescent="0.2">
      <c r="G30400" s="12"/>
    </row>
    <row r="30401" spans="7:7" x14ac:dyDescent="0.2">
      <c r="G30401" s="12"/>
    </row>
    <row r="30402" spans="7:7" x14ac:dyDescent="0.2">
      <c r="G30402" s="12"/>
    </row>
    <row r="30403" spans="7:7" x14ac:dyDescent="0.2">
      <c r="G30403" s="12"/>
    </row>
    <row r="30404" spans="7:7" x14ac:dyDescent="0.2">
      <c r="G30404" s="12"/>
    </row>
    <row r="30405" spans="7:7" x14ac:dyDescent="0.2">
      <c r="G30405" s="12"/>
    </row>
    <row r="30406" spans="7:7" x14ac:dyDescent="0.2">
      <c r="G30406" s="12"/>
    </row>
    <row r="30407" spans="7:7" x14ac:dyDescent="0.2">
      <c r="G30407" s="12"/>
    </row>
    <row r="30408" spans="7:7" x14ac:dyDescent="0.2">
      <c r="G30408" s="12"/>
    </row>
    <row r="30409" spans="7:7" x14ac:dyDescent="0.2">
      <c r="G30409" s="12"/>
    </row>
    <row r="30410" spans="7:7" x14ac:dyDescent="0.2">
      <c r="G30410" s="12"/>
    </row>
    <row r="30411" spans="7:7" x14ac:dyDescent="0.2">
      <c r="G30411" s="12"/>
    </row>
    <row r="30412" spans="7:7" x14ac:dyDescent="0.2">
      <c r="G30412" s="12"/>
    </row>
    <row r="30413" spans="7:7" x14ac:dyDescent="0.2">
      <c r="G30413" s="12"/>
    </row>
    <row r="30414" spans="7:7" x14ac:dyDescent="0.2">
      <c r="G30414" s="12"/>
    </row>
    <row r="30415" spans="7:7" x14ac:dyDescent="0.2">
      <c r="G30415" s="12"/>
    </row>
    <row r="30416" spans="7:7" x14ac:dyDescent="0.2">
      <c r="G30416" s="12"/>
    </row>
    <row r="30417" spans="7:7" x14ac:dyDescent="0.2">
      <c r="G30417" s="12"/>
    </row>
    <row r="30418" spans="7:7" x14ac:dyDescent="0.2">
      <c r="G30418" s="12"/>
    </row>
    <row r="30419" spans="7:7" x14ac:dyDescent="0.2">
      <c r="G30419" s="12"/>
    </row>
    <row r="30420" spans="7:7" x14ac:dyDescent="0.2">
      <c r="G30420" s="12"/>
    </row>
    <row r="30421" spans="7:7" x14ac:dyDescent="0.2">
      <c r="G30421" s="12"/>
    </row>
    <row r="30422" spans="7:7" x14ac:dyDescent="0.2">
      <c r="G30422" s="12"/>
    </row>
    <row r="30423" spans="7:7" x14ac:dyDescent="0.2">
      <c r="G30423" s="12"/>
    </row>
    <row r="30424" spans="7:7" x14ac:dyDescent="0.2">
      <c r="G30424" s="12"/>
    </row>
    <row r="30425" spans="7:7" x14ac:dyDescent="0.2">
      <c r="G30425" s="12"/>
    </row>
    <row r="30426" spans="7:7" x14ac:dyDescent="0.2">
      <c r="G30426" s="12"/>
    </row>
    <row r="30427" spans="7:7" x14ac:dyDescent="0.2">
      <c r="G30427" s="12"/>
    </row>
    <row r="30428" spans="7:7" x14ac:dyDescent="0.2">
      <c r="G30428" s="12"/>
    </row>
    <row r="30429" spans="7:7" x14ac:dyDescent="0.2">
      <c r="G30429" s="12"/>
    </row>
    <row r="30430" spans="7:7" x14ac:dyDescent="0.2">
      <c r="G30430" s="12"/>
    </row>
    <row r="30431" spans="7:7" x14ac:dyDescent="0.2">
      <c r="G30431" s="12"/>
    </row>
    <row r="30432" spans="7:7" x14ac:dyDescent="0.2">
      <c r="G30432" s="12"/>
    </row>
    <row r="30433" spans="7:7" x14ac:dyDescent="0.2">
      <c r="G30433" s="12"/>
    </row>
    <row r="30434" spans="7:7" x14ac:dyDescent="0.2">
      <c r="G30434" s="12"/>
    </row>
    <row r="30435" spans="7:7" x14ac:dyDescent="0.2">
      <c r="G30435" s="12"/>
    </row>
    <row r="30436" spans="7:7" x14ac:dyDescent="0.2">
      <c r="G30436" s="12"/>
    </row>
    <row r="30437" spans="7:7" x14ac:dyDescent="0.2">
      <c r="G30437" s="12"/>
    </row>
    <row r="30438" spans="7:7" x14ac:dyDescent="0.2">
      <c r="G30438" s="12"/>
    </row>
    <row r="30439" spans="7:7" x14ac:dyDescent="0.2">
      <c r="G30439" s="12"/>
    </row>
    <row r="30440" spans="7:7" x14ac:dyDescent="0.2">
      <c r="G30440" s="12"/>
    </row>
    <row r="30441" spans="7:7" x14ac:dyDescent="0.2">
      <c r="G30441" s="12"/>
    </row>
    <row r="30442" spans="7:7" x14ac:dyDescent="0.2">
      <c r="G30442" s="12"/>
    </row>
    <row r="30443" spans="7:7" x14ac:dyDescent="0.2">
      <c r="G30443" s="12"/>
    </row>
    <row r="30444" spans="7:7" x14ac:dyDescent="0.2">
      <c r="G30444" s="12"/>
    </row>
    <row r="30445" spans="7:7" x14ac:dyDescent="0.2">
      <c r="G30445" s="12"/>
    </row>
    <row r="30446" spans="7:7" x14ac:dyDescent="0.2">
      <c r="G30446" s="12"/>
    </row>
    <row r="30447" spans="7:7" x14ac:dyDescent="0.2">
      <c r="G30447" s="12"/>
    </row>
    <row r="30448" spans="7:7" x14ac:dyDescent="0.2">
      <c r="G30448" s="12"/>
    </row>
    <row r="30449" spans="7:7" x14ac:dyDescent="0.2">
      <c r="G30449" s="12"/>
    </row>
    <row r="30450" spans="7:7" x14ac:dyDescent="0.2">
      <c r="G30450" s="12"/>
    </row>
    <row r="30451" spans="7:7" x14ac:dyDescent="0.2">
      <c r="G30451" s="12"/>
    </row>
    <row r="30452" spans="7:7" x14ac:dyDescent="0.2">
      <c r="G30452" s="12"/>
    </row>
    <row r="30453" spans="7:7" x14ac:dyDescent="0.2">
      <c r="G30453" s="12"/>
    </row>
    <row r="30454" spans="7:7" x14ac:dyDescent="0.2">
      <c r="G30454" s="12"/>
    </row>
    <row r="30455" spans="7:7" x14ac:dyDescent="0.2">
      <c r="G30455" s="12"/>
    </row>
    <row r="30456" spans="7:7" x14ac:dyDescent="0.2">
      <c r="G30456" s="12"/>
    </row>
    <row r="30457" spans="7:7" x14ac:dyDescent="0.2">
      <c r="G30457" s="12"/>
    </row>
    <row r="30458" spans="7:7" x14ac:dyDescent="0.2">
      <c r="G30458" s="12"/>
    </row>
    <row r="30459" spans="7:7" x14ac:dyDescent="0.2">
      <c r="G30459" s="12"/>
    </row>
    <row r="30460" spans="7:7" x14ac:dyDescent="0.2">
      <c r="G30460" s="12"/>
    </row>
    <row r="30461" spans="7:7" x14ac:dyDescent="0.2">
      <c r="G30461" s="12"/>
    </row>
    <row r="30462" spans="7:7" x14ac:dyDescent="0.2">
      <c r="G30462" s="12"/>
    </row>
    <row r="30463" spans="7:7" x14ac:dyDescent="0.2">
      <c r="G30463" s="12"/>
    </row>
    <row r="30464" spans="7:7" x14ac:dyDescent="0.2">
      <c r="G30464" s="12"/>
    </row>
    <row r="30465" spans="7:7" x14ac:dyDescent="0.2">
      <c r="G30465" s="12"/>
    </row>
    <row r="30466" spans="7:7" x14ac:dyDescent="0.2">
      <c r="G30466" s="12"/>
    </row>
    <row r="30467" spans="7:7" x14ac:dyDescent="0.2">
      <c r="G30467" s="12"/>
    </row>
    <row r="30468" spans="7:7" x14ac:dyDescent="0.2">
      <c r="G30468" s="12"/>
    </row>
    <row r="30469" spans="7:7" x14ac:dyDescent="0.2">
      <c r="G30469" s="12"/>
    </row>
    <row r="30470" spans="7:7" x14ac:dyDescent="0.2">
      <c r="G30470" s="12"/>
    </row>
    <row r="30471" spans="7:7" x14ac:dyDescent="0.2">
      <c r="G30471" s="12"/>
    </row>
    <row r="30472" spans="7:7" x14ac:dyDescent="0.2">
      <c r="G30472" s="12"/>
    </row>
    <row r="30473" spans="7:7" x14ac:dyDescent="0.2">
      <c r="G30473" s="12"/>
    </row>
    <row r="30474" spans="7:7" x14ac:dyDescent="0.2">
      <c r="G30474" s="12"/>
    </row>
    <row r="30475" spans="7:7" x14ac:dyDescent="0.2">
      <c r="G30475" s="12"/>
    </row>
    <row r="30476" spans="7:7" x14ac:dyDescent="0.2">
      <c r="G30476" s="12"/>
    </row>
    <row r="30477" spans="7:7" x14ac:dyDescent="0.2">
      <c r="G30477" s="12"/>
    </row>
    <row r="30478" spans="7:7" x14ac:dyDescent="0.2">
      <c r="G30478" s="12"/>
    </row>
    <row r="30479" spans="7:7" x14ac:dyDescent="0.2">
      <c r="G30479" s="12"/>
    </row>
    <row r="30480" spans="7:7" x14ac:dyDescent="0.2">
      <c r="G30480" s="12"/>
    </row>
    <row r="30481" spans="7:7" x14ac:dyDescent="0.2">
      <c r="G30481" s="12"/>
    </row>
    <row r="30482" spans="7:7" x14ac:dyDescent="0.2">
      <c r="G30482" s="12"/>
    </row>
    <row r="30483" spans="7:7" x14ac:dyDescent="0.2">
      <c r="G30483" s="12"/>
    </row>
    <row r="30484" spans="7:7" x14ac:dyDescent="0.2">
      <c r="G30484" s="12"/>
    </row>
    <row r="30485" spans="7:7" x14ac:dyDescent="0.2">
      <c r="G30485" s="12"/>
    </row>
    <row r="30486" spans="7:7" x14ac:dyDescent="0.2">
      <c r="G30486" s="12"/>
    </row>
    <row r="30487" spans="7:7" x14ac:dyDescent="0.2">
      <c r="G30487" s="12"/>
    </row>
    <row r="30488" spans="7:7" x14ac:dyDescent="0.2">
      <c r="G30488" s="12"/>
    </row>
    <row r="30489" spans="7:7" x14ac:dyDescent="0.2">
      <c r="G30489" s="12"/>
    </row>
    <row r="30490" spans="7:7" x14ac:dyDescent="0.2">
      <c r="G30490" s="12"/>
    </row>
    <row r="30491" spans="7:7" x14ac:dyDescent="0.2">
      <c r="G30491" s="12"/>
    </row>
    <row r="30492" spans="7:7" x14ac:dyDescent="0.2">
      <c r="G30492" s="12"/>
    </row>
    <row r="30493" spans="7:7" x14ac:dyDescent="0.2">
      <c r="G30493" s="12"/>
    </row>
    <row r="30494" spans="7:7" x14ac:dyDescent="0.2">
      <c r="G30494" s="12"/>
    </row>
    <row r="30495" spans="7:7" x14ac:dyDescent="0.2">
      <c r="G30495" s="12"/>
    </row>
    <row r="30496" spans="7:7" x14ac:dyDescent="0.2">
      <c r="G30496" s="12"/>
    </row>
    <row r="30497" spans="7:7" x14ac:dyDescent="0.2">
      <c r="G30497" s="12"/>
    </row>
    <row r="30498" spans="7:7" x14ac:dyDescent="0.2">
      <c r="G30498" s="12"/>
    </row>
    <row r="30499" spans="7:7" x14ac:dyDescent="0.2">
      <c r="G30499" s="12"/>
    </row>
    <row r="30500" spans="7:7" x14ac:dyDescent="0.2">
      <c r="G30500" s="12"/>
    </row>
    <row r="30501" spans="7:7" x14ac:dyDescent="0.2">
      <c r="G30501" s="12"/>
    </row>
    <row r="30502" spans="7:7" x14ac:dyDescent="0.2">
      <c r="G30502" s="12"/>
    </row>
    <row r="30503" spans="7:7" x14ac:dyDescent="0.2">
      <c r="G30503" s="12"/>
    </row>
    <row r="30504" spans="7:7" x14ac:dyDescent="0.2">
      <c r="G30504" s="12"/>
    </row>
    <row r="30505" spans="7:7" x14ac:dyDescent="0.2">
      <c r="G30505" s="12"/>
    </row>
    <row r="30506" spans="7:7" x14ac:dyDescent="0.2">
      <c r="G30506" s="12"/>
    </row>
    <row r="30507" spans="7:7" x14ac:dyDescent="0.2">
      <c r="G30507" s="12"/>
    </row>
    <row r="30508" spans="7:7" x14ac:dyDescent="0.2">
      <c r="G30508" s="12"/>
    </row>
    <row r="30509" spans="7:7" x14ac:dyDescent="0.2">
      <c r="G30509" s="12"/>
    </row>
    <row r="30510" spans="7:7" x14ac:dyDescent="0.2">
      <c r="G30510" s="12"/>
    </row>
    <row r="30511" spans="7:7" x14ac:dyDescent="0.2">
      <c r="G30511" s="12"/>
    </row>
    <row r="30512" spans="7:7" x14ac:dyDescent="0.2">
      <c r="G30512" s="12"/>
    </row>
    <row r="30513" spans="7:7" x14ac:dyDescent="0.2">
      <c r="G30513" s="12"/>
    </row>
    <row r="30514" spans="7:7" x14ac:dyDescent="0.2">
      <c r="G30514" s="12"/>
    </row>
    <row r="30515" spans="7:7" x14ac:dyDescent="0.2">
      <c r="G30515" s="12"/>
    </row>
    <row r="30516" spans="7:7" x14ac:dyDescent="0.2">
      <c r="G30516" s="12"/>
    </row>
    <row r="30517" spans="7:7" x14ac:dyDescent="0.2">
      <c r="G30517" s="12"/>
    </row>
    <row r="30518" spans="7:7" x14ac:dyDescent="0.2">
      <c r="G30518" s="12"/>
    </row>
    <row r="30519" spans="7:7" x14ac:dyDescent="0.2">
      <c r="G30519" s="12"/>
    </row>
    <row r="30520" spans="7:7" x14ac:dyDescent="0.2">
      <c r="G30520" s="12"/>
    </row>
    <row r="30521" spans="7:7" x14ac:dyDescent="0.2">
      <c r="G30521" s="12"/>
    </row>
    <row r="30522" spans="7:7" x14ac:dyDescent="0.2">
      <c r="G30522" s="12"/>
    </row>
    <row r="30523" spans="7:7" x14ac:dyDescent="0.2">
      <c r="G30523" s="12"/>
    </row>
    <row r="30524" spans="7:7" x14ac:dyDescent="0.2">
      <c r="G30524" s="12"/>
    </row>
    <row r="30525" spans="7:7" x14ac:dyDescent="0.2">
      <c r="G30525" s="12"/>
    </row>
    <row r="30526" spans="7:7" x14ac:dyDescent="0.2">
      <c r="G30526" s="12"/>
    </row>
    <row r="30527" spans="7:7" x14ac:dyDescent="0.2">
      <c r="G30527" s="12"/>
    </row>
    <row r="30528" spans="7:7" x14ac:dyDescent="0.2">
      <c r="G30528" s="12"/>
    </row>
    <row r="30529" spans="7:7" x14ac:dyDescent="0.2">
      <c r="G30529" s="12"/>
    </row>
    <row r="30530" spans="7:7" x14ac:dyDescent="0.2">
      <c r="G30530" s="12"/>
    </row>
    <row r="30531" spans="7:7" x14ac:dyDescent="0.2">
      <c r="G30531" s="12"/>
    </row>
    <row r="30532" spans="7:7" x14ac:dyDescent="0.2">
      <c r="G30532" s="12"/>
    </row>
    <row r="30533" spans="7:7" x14ac:dyDescent="0.2">
      <c r="G30533" s="12"/>
    </row>
    <row r="30534" spans="7:7" x14ac:dyDescent="0.2">
      <c r="G30534" s="12"/>
    </row>
    <row r="30535" spans="7:7" x14ac:dyDescent="0.2">
      <c r="G30535" s="12"/>
    </row>
    <row r="30536" spans="7:7" x14ac:dyDescent="0.2">
      <c r="G30536" s="12"/>
    </row>
    <row r="30537" spans="7:7" x14ac:dyDescent="0.2">
      <c r="G30537" s="12"/>
    </row>
    <row r="30538" spans="7:7" x14ac:dyDescent="0.2">
      <c r="G30538" s="12"/>
    </row>
    <row r="30539" spans="7:7" x14ac:dyDescent="0.2">
      <c r="G30539" s="12"/>
    </row>
    <row r="30540" spans="7:7" x14ac:dyDescent="0.2">
      <c r="G30540" s="12"/>
    </row>
    <row r="30541" spans="7:7" x14ac:dyDescent="0.2">
      <c r="G30541" s="12"/>
    </row>
    <row r="30542" spans="7:7" x14ac:dyDescent="0.2">
      <c r="G30542" s="12"/>
    </row>
    <row r="30543" spans="7:7" x14ac:dyDescent="0.2">
      <c r="G30543" s="12"/>
    </row>
    <row r="30544" spans="7:7" x14ac:dyDescent="0.2">
      <c r="G30544" s="12"/>
    </row>
    <row r="30545" spans="7:7" x14ac:dyDescent="0.2">
      <c r="G30545" s="12"/>
    </row>
    <row r="30546" spans="7:7" x14ac:dyDescent="0.2">
      <c r="G30546" s="12"/>
    </row>
    <row r="30547" spans="7:7" x14ac:dyDescent="0.2">
      <c r="G30547" s="12"/>
    </row>
    <row r="30548" spans="7:7" x14ac:dyDescent="0.2">
      <c r="G30548" s="12"/>
    </row>
    <row r="30549" spans="7:7" x14ac:dyDescent="0.2">
      <c r="G30549" s="12"/>
    </row>
    <row r="30550" spans="7:7" x14ac:dyDescent="0.2">
      <c r="G30550" s="12"/>
    </row>
    <row r="30551" spans="7:7" x14ac:dyDescent="0.2">
      <c r="G30551" s="12"/>
    </row>
    <row r="30552" spans="7:7" x14ac:dyDescent="0.2">
      <c r="G30552" s="12"/>
    </row>
    <row r="30553" spans="7:7" x14ac:dyDescent="0.2">
      <c r="G30553" s="12"/>
    </row>
    <row r="30554" spans="7:7" x14ac:dyDescent="0.2">
      <c r="G30554" s="12"/>
    </row>
    <row r="30555" spans="7:7" x14ac:dyDescent="0.2">
      <c r="G30555" s="12"/>
    </row>
    <row r="30556" spans="7:7" x14ac:dyDescent="0.2">
      <c r="G30556" s="12"/>
    </row>
    <row r="30557" spans="7:7" x14ac:dyDescent="0.2">
      <c r="G30557" s="12"/>
    </row>
    <row r="30558" spans="7:7" x14ac:dyDescent="0.2">
      <c r="G30558" s="12"/>
    </row>
    <row r="30559" spans="7:7" x14ac:dyDescent="0.2">
      <c r="G30559" s="12"/>
    </row>
    <row r="30560" spans="7:7" x14ac:dyDescent="0.2">
      <c r="G30560" s="12"/>
    </row>
    <row r="30561" spans="7:7" x14ac:dyDescent="0.2">
      <c r="G30561" s="12"/>
    </row>
    <row r="30562" spans="7:7" x14ac:dyDescent="0.2">
      <c r="G30562" s="12"/>
    </row>
    <row r="30563" spans="7:7" x14ac:dyDescent="0.2">
      <c r="G30563" s="12"/>
    </row>
    <row r="30564" spans="7:7" x14ac:dyDescent="0.2">
      <c r="G30564" s="12"/>
    </row>
    <row r="30565" spans="7:7" x14ac:dyDescent="0.2">
      <c r="G30565" s="12"/>
    </row>
    <row r="30566" spans="7:7" x14ac:dyDescent="0.2">
      <c r="G30566" s="12"/>
    </row>
    <row r="30567" spans="7:7" x14ac:dyDescent="0.2">
      <c r="G30567" s="12"/>
    </row>
    <row r="30568" spans="7:7" x14ac:dyDescent="0.2">
      <c r="G30568" s="12"/>
    </row>
    <row r="30569" spans="7:7" x14ac:dyDescent="0.2">
      <c r="G30569" s="12"/>
    </row>
    <row r="30570" spans="7:7" x14ac:dyDescent="0.2">
      <c r="G30570" s="12"/>
    </row>
    <row r="30571" spans="7:7" x14ac:dyDescent="0.2">
      <c r="G30571" s="12"/>
    </row>
    <row r="30572" spans="7:7" x14ac:dyDescent="0.2">
      <c r="G30572" s="12"/>
    </row>
    <row r="30573" spans="7:7" x14ac:dyDescent="0.2">
      <c r="G30573" s="12"/>
    </row>
    <row r="30574" spans="7:7" x14ac:dyDescent="0.2">
      <c r="G30574" s="12"/>
    </row>
    <row r="30575" spans="7:7" x14ac:dyDescent="0.2">
      <c r="G30575" s="12"/>
    </row>
    <row r="30576" spans="7:7" x14ac:dyDescent="0.2">
      <c r="G30576" s="12"/>
    </row>
    <row r="30577" spans="7:7" x14ac:dyDescent="0.2">
      <c r="G30577" s="12"/>
    </row>
    <row r="30578" spans="7:7" x14ac:dyDescent="0.2">
      <c r="G30578" s="12"/>
    </row>
    <row r="30579" spans="7:7" x14ac:dyDescent="0.2">
      <c r="G30579" s="12"/>
    </row>
    <row r="30580" spans="7:7" x14ac:dyDescent="0.2">
      <c r="G30580" s="12"/>
    </row>
    <row r="30581" spans="7:7" x14ac:dyDescent="0.2">
      <c r="G30581" s="12"/>
    </row>
    <row r="30582" spans="7:7" x14ac:dyDescent="0.2">
      <c r="G30582" s="12"/>
    </row>
    <row r="30583" spans="7:7" x14ac:dyDescent="0.2">
      <c r="G30583" s="12"/>
    </row>
    <row r="30584" spans="7:7" x14ac:dyDescent="0.2">
      <c r="G30584" s="12"/>
    </row>
    <row r="30585" spans="7:7" x14ac:dyDescent="0.2">
      <c r="G30585" s="12"/>
    </row>
    <row r="30586" spans="7:7" x14ac:dyDescent="0.2">
      <c r="G30586" s="12"/>
    </row>
    <row r="30587" spans="7:7" x14ac:dyDescent="0.2">
      <c r="G30587" s="12"/>
    </row>
    <row r="30588" spans="7:7" x14ac:dyDescent="0.2">
      <c r="G30588" s="12"/>
    </row>
    <row r="30589" spans="7:7" x14ac:dyDescent="0.2">
      <c r="G30589" s="12"/>
    </row>
    <row r="30590" spans="7:7" x14ac:dyDescent="0.2">
      <c r="G30590" s="12"/>
    </row>
    <row r="30591" spans="7:7" x14ac:dyDescent="0.2">
      <c r="G30591" s="12"/>
    </row>
    <row r="30592" spans="7:7" x14ac:dyDescent="0.2">
      <c r="G30592" s="12"/>
    </row>
    <row r="30593" spans="7:7" x14ac:dyDescent="0.2">
      <c r="G30593" s="12"/>
    </row>
    <row r="30594" spans="7:7" x14ac:dyDescent="0.2">
      <c r="G30594" s="12"/>
    </row>
    <row r="30595" spans="7:7" x14ac:dyDescent="0.2">
      <c r="G30595" s="12"/>
    </row>
    <row r="30596" spans="7:7" x14ac:dyDescent="0.2">
      <c r="G30596" s="12"/>
    </row>
    <row r="30597" spans="7:7" x14ac:dyDescent="0.2">
      <c r="G30597" s="12"/>
    </row>
    <row r="30598" spans="7:7" x14ac:dyDescent="0.2">
      <c r="G30598" s="12"/>
    </row>
    <row r="30599" spans="7:7" x14ac:dyDescent="0.2">
      <c r="G30599" s="12"/>
    </row>
    <row r="30600" spans="7:7" x14ac:dyDescent="0.2">
      <c r="G30600" s="12"/>
    </row>
    <row r="30601" spans="7:7" x14ac:dyDescent="0.2">
      <c r="G30601" s="12"/>
    </row>
    <row r="30602" spans="7:7" x14ac:dyDescent="0.2">
      <c r="G30602" s="12"/>
    </row>
    <row r="30603" spans="7:7" x14ac:dyDescent="0.2">
      <c r="G30603" s="12"/>
    </row>
    <row r="30604" spans="7:7" x14ac:dyDescent="0.2">
      <c r="G30604" s="12"/>
    </row>
    <row r="30605" spans="7:7" x14ac:dyDescent="0.2">
      <c r="G30605" s="12"/>
    </row>
    <row r="30606" spans="7:7" x14ac:dyDescent="0.2">
      <c r="G30606" s="12"/>
    </row>
    <row r="30607" spans="7:7" x14ac:dyDescent="0.2">
      <c r="G30607" s="12"/>
    </row>
    <row r="30608" spans="7:7" x14ac:dyDescent="0.2">
      <c r="G30608" s="12"/>
    </row>
    <row r="30609" spans="7:7" x14ac:dyDescent="0.2">
      <c r="G30609" s="12"/>
    </row>
    <row r="30610" spans="7:7" x14ac:dyDescent="0.2">
      <c r="G30610" s="12"/>
    </row>
    <row r="30611" spans="7:7" x14ac:dyDescent="0.2">
      <c r="G30611" s="12"/>
    </row>
    <row r="30612" spans="7:7" x14ac:dyDescent="0.2">
      <c r="G30612" s="12"/>
    </row>
    <row r="30613" spans="7:7" x14ac:dyDescent="0.2">
      <c r="G30613" s="12"/>
    </row>
    <row r="30614" spans="7:7" x14ac:dyDescent="0.2">
      <c r="G30614" s="12"/>
    </row>
    <row r="30615" spans="7:7" x14ac:dyDescent="0.2">
      <c r="G30615" s="12"/>
    </row>
    <row r="30616" spans="7:7" x14ac:dyDescent="0.2">
      <c r="G30616" s="12"/>
    </row>
    <row r="30617" spans="7:7" x14ac:dyDescent="0.2">
      <c r="G30617" s="12"/>
    </row>
    <row r="30618" spans="7:7" x14ac:dyDescent="0.2">
      <c r="G30618" s="12"/>
    </row>
    <row r="30619" spans="7:7" x14ac:dyDescent="0.2">
      <c r="G30619" s="12"/>
    </row>
    <row r="30620" spans="7:7" x14ac:dyDescent="0.2">
      <c r="G30620" s="12"/>
    </row>
    <row r="30621" spans="7:7" x14ac:dyDescent="0.2">
      <c r="G30621" s="12"/>
    </row>
    <row r="30622" spans="7:7" x14ac:dyDescent="0.2">
      <c r="G30622" s="12"/>
    </row>
    <row r="30623" spans="7:7" x14ac:dyDescent="0.2">
      <c r="G30623" s="12"/>
    </row>
    <row r="30624" spans="7:7" x14ac:dyDescent="0.2">
      <c r="G30624" s="12"/>
    </row>
    <row r="30625" spans="7:7" x14ac:dyDescent="0.2">
      <c r="G30625" s="12"/>
    </row>
    <row r="30626" spans="7:7" x14ac:dyDescent="0.2">
      <c r="G30626" s="12"/>
    </row>
    <row r="30627" spans="7:7" x14ac:dyDescent="0.2">
      <c r="G30627" s="12"/>
    </row>
    <row r="30628" spans="7:7" x14ac:dyDescent="0.2">
      <c r="G30628" s="12"/>
    </row>
    <row r="30629" spans="7:7" x14ac:dyDescent="0.2">
      <c r="G30629" s="12"/>
    </row>
    <row r="30630" spans="7:7" x14ac:dyDescent="0.2">
      <c r="G30630" s="12"/>
    </row>
    <row r="30631" spans="7:7" x14ac:dyDescent="0.2">
      <c r="G30631" s="12"/>
    </row>
    <row r="30632" spans="7:7" x14ac:dyDescent="0.2">
      <c r="G30632" s="12"/>
    </row>
    <row r="30633" spans="7:7" x14ac:dyDescent="0.2">
      <c r="G30633" s="12"/>
    </row>
    <row r="30634" spans="7:7" x14ac:dyDescent="0.2">
      <c r="G30634" s="12"/>
    </row>
    <row r="30635" spans="7:7" x14ac:dyDescent="0.2">
      <c r="G30635" s="12"/>
    </row>
    <row r="30636" spans="7:7" x14ac:dyDescent="0.2">
      <c r="G30636" s="12"/>
    </row>
    <row r="30637" spans="7:7" x14ac:dyDescent="0.2">
      <c r="G30637" s="12"/>
    </row>
    <row r="30638" spans="7:7" x14ac:dyDescent="0.2">
      <c r="G30638" s="12"/>
    </row>
    <row r="30639" spans="7:7" x14ac:dyDescent="0.2">
      <c r="G30639" s="12"/>
    </row>
    <row r="30640" spans="7:7" x14ac:dyDescent="0.2">
      <c r="G30640" s="12"/>
    </row>
    <row r="30641" spans="7:7" x14ac:dyDescent="0.2">
      <c r="G30641" s="12"/>
    </row>
    <row r="30642" spans="7:7" x14ac:dyDescent="0.2">
      <c r="G30642" s="12"/>
    </row>
    <row r="30643" spans="7:7" x14ac:dyDescent="0.2">
      <c r="G30643" s="12"/>
    </row>
    <row r="30644" spans="7:7" x14ac:dyDescent="0.2">
      <c r="G30644" s="12"/>
    </row>
    <row r="30645" spans="7:7" x14ac:dyDescent="0.2">
      <c r="G30645" s="12"/>
    </row>
    <row r="30646" spans="7:7" x14ac:dyDescent="0.2">
      <c r="G30646" s="12"/>
    </row>
    <row r="30647" spans="7:7" x14ac:dyDescent="0.2">
      <c r="G30647" s="12"/>
    </row>
    <row r="30648" spans="7:7" x14ac:dyDescent="0.2">
      <c r="G30648" s="12"/>
    </row>
    <row r="30649" spans="7:7" x14ac:dyDescent="0.2">
      <c r="G30649" s="12"/>
    </row>
    <row r="30650" spans="7:7" x14ac:dyDescent="0.2">
      <c r="G30650" s="12"/>
    </row>
    <row r="30651" spans="7:7" x14ac:dyDescent="0.2">
      <c r="G30651" s="12"/>
    </row>
    <row r="30652" spans="7:7" x14ac:dyDescent="0.2">
      <c r="G30652" s="12"/>
    </row>
    <row r="30653" spans="7:7" x14ac:dyDescent="0.2">
      <c r="G30653" s="12"/>
    </row>
    <row r="30654" spans="7:7" x14ac:dyDescent="0.2">
      <c r="G30654" s="12"/>
    </row>
    <row r="30655" spans="7:7" x14ac:dyDescent="0.2">
      <c r="G30655" s="12"/>
    </row>
    <row r="30656" spans="7:7" x14ac:dyDescent="0.2">
      <c r="G30656" s="12"/>
    </row>
    <row r="30657" spans="7:7" x14ac:dyDescent="0.2">
      <c r="G30657" s="12"/>
    </row>
    <row r="30658" spans="7:7" x14ac:dyDescent="0.2">
      <c r="G30658" s="12"/>
    </row>
    <row r="30659" spans="7:7" x14ac:dyDescent="0.2">
      <c r="G30659" s="12"/>
    </row>
    <row r="30660" spans="7:7" x14ac:dyDescent="0.2">
      <c r="G30660" s="12"/>
    </row>
    <row r="30661" spans="7:7" x14ac:dyDescent="0.2">
      <c r="G30661" s="12"/>
    </row>
    <row r="30662" spans="7:7" x14ac:dyDescent="0.2">
      <c r="G30662" s="12"/>
    </row>
    <row r="30663" spans="7:7" x14ac:dyDescent="0.2">
      <c r="G30663" s="12"/>
    </row>
    <row r="30664" spans="7:7" x14ac:dyDescent="0.2">
      <c r="G30664" s="12"/>
    </row>
    <row r="30665" spans="7:7" x14ac:dyDescent="0.2">
      <c r="G30665" s="12"/>
    </row>
    <row r="30666" spans="7:7" x14ac:dyDescent="0.2">
      <c r="G30666" s="12"/>
    </row>
    <row r="30667" spans="7:7" x14ac:dyDescent="0.2">
      <c r="G30667" s="12"/>
    </row>
    <row r="30668" spans="7:7" x14ac:dyDescent="0.2">
      <c r="G30668" s="12"/>
    </row>
    <row r="30669" spans="7:7" x14ac:dyDescent="0.2">
      <c r="G30669" s="12"/>
    </row>
    <row r="30670" spans="7:7" x14ac:dyDescent="0.2">
      <c r="G30670" s="12"/>
    </row>
    <row r="30671" spans="7:7" x14ac:dyDescent="0.2">
      <c r="G30671" s="12"/>
    </row>
    <row r="30672" spans="7:7" x14ac:dyDescent="0.2">
      <c r="G30672" s="12"/>
    </row>
    <row r="30673" spans="7:7" x14ac:dyDescent="0.2">
      <c r="G30673" s="12"/>
    </row>
    <row r="30674" spans="7:7" x14ac:dyDescent="0.2">
      <c r="G30674" s="12"/>
    </row>
    <row r="30675" spans="7:7" x14ac:dyDescent="0.2">
      <c r="G30675" s="12"/>
    </row>
    <row r="30676" spans="7:7" x14ac:dyDescent="0.2">
      <c r="G30676" s="12"/>
    </row>
    <row r="30677" spans="7:7" x14ac:dyDescent="0.2">
      <c r="G30677" s="12"/>
    </row>
    <row r="30678" spans="7:7" x14ac:dyDescent="0.2">
      <c r="G30678" s="12"/>
    </row>
    <row r="30679" spans="7:7" x14ac:dyDescent="0.2">
      <c r="G30679" s="12"/>
    </row>
    <row r="30680" spans="7:7" x14ac:dyDescent="0.2">
      <c r="G30680" s="12"/>
    </row>
    <row r="30681" spans="7:7" x14ac:dyDescent="0.2">
      <c r="G30681" s="12"/>
    </row>
    <row r="30682" spans="7:7" x14ac:dyDescent="0.2">
      <c r="G30682" s="12"/>
    </row>
    <row r="30683" spans="7:7" x14ac:dyDescent="0.2">
      <c r="G30683" s="12"/>
    </row>
    <row r="30684" spans="7:7" x14ac:dyDescent="0.2">
      <c r="G30684" s="12"/>
    </row>
    <row r="30685" spans="7:7" x14ac:dyDescent="0.2">
      <c r="G30685" s="12"/>
    </row>
    <row r="30686" spans="7:7" x14ac:dyDescent="0.2">
      <c r="G30686" s="12"/>
    </row>
    <row r="30687" spans="7:7" x14ac:dyDescent="0.2">
      <c r="G30687" s="12"/>
    </row>
    <row r="30688" spans="7:7" x14ac:dyDescent="0.2">
      <c r="G30688" s="12"/>
    </row>
    <row r="30689" spans="7:7" x14ac:dyDescent="0.2">
      <c r="G30689" s="12"/>
    </row>
    <row r="30690" spans="7:7" x14ac:dyDescent="0.2">
      <c r="G30690" s="12"/>
    </row>
    <row r="30691" spans="7:7" x14ac:dyDescent="0.2">
      <c r="G30691" s="12"/>
    </row>
    <row r="30692" spans="7:7" x14ac:dyDescent="0.2">
      <c r="G30692" s="12"/>
    </row>
    <row r="30693" spans="7:7" x14ac:dyDescent="0.2">
      <c r="G30693" s="12"/>
    </row>
    <row r="30694" spans="7:7" x14ac:dyDescent="0.2">
      <c r="G30694" s="12"/>
    </row>
    <row r="30695" spans="7:7" x14ac:dyDescent="0.2">
      <c r="G30695" s="12"/>
    </row>
    <row r="30696" spans="7:7" x14ac:dyDescent="0.2">
      <c r="G30696" s="12"/>
    </row>
    <row r="30697" spans="7:7" x14ac:dyDescent="0.2">
      <c r="G30697" s="12"/>
    </row>
    <row r="30698" spans="7:7" x14ac:dyDescent="0.2">
      <c r="G30698" s="12"/>
    </row>
    <row r="30699" spans="7:7" x14ac:dyDescent="0.2">
      <c r="G30699" s="12"/>
    </row>
    <row r="30700" spans="7:7" x14ac:dyDescent="0.2">
      <c r="G30700" s="12"/>
    </row>
    <row r="30701" spans="7:7" x14ac:dyDescent="0.2">
      <c r="G30701" s="12"/>
    </row>
    <row r="30702" spans="7:7" x14ac:dyDescent="0.2">
      <c r="G30702" s="12"/>
    </row>
    <row r="30703" spans="7:7" x14ac:dyDescent="0.2">
      <c r="G30703" s="12"/>
    </row>
    <row r="30704" spans="7:7" x14ac:dyDescent="0.2">
      <c r="G30704" s="12"/>
    </row>
    <row r="30705" spans="7:7" x14ac:dyDescent="0.2">
      <c r="G30705" s="12"/>
    </row>
    <row r="30706" spans="7:7" x14ac:dyDescent="0.2">
      <c r="G30706" s="12"/>
    </row>
    <row r="30707" spans="7:7" x14ac:dyDescent="0.2">
      <c r="G30707" s="12"/>
    </row>
    <row r="30708" spans="7:7" x14ac:dyDescent="0.2">
      <c r="G30708" s="12"/>
    </row>
    <row r="30709" spans="7:7" x14ac:dyDescent="0.2">
      <c r="G30709" s="12"/>
    </row>
    <row r="30710" spans="7:7" x14ac:dyDescent="0.2">
      <c r="G30710" s="12"/>
    </row>
    <row r="30711" spans="7:7" x14ac:dyDescent="0.2">
      <c r="G30711" s="12"/>
    </row>
    <row r="30712" spans="7:7" x14ac:dyDescent="0.2">
      <c r="G30712" s="12"/>
    </row>
    <row r="30713" spans="7:7" x14ac:dyDescent="0.2">
      <c r="G30713" s="12"/>
    </row>
    <row r="30714" spans="7:7" x14ac:dyDescent="0.2">
      <c r="G30714" s="12"/>
    </row>
    <row r="30715" spans="7:7" x14ac:dyDescent="0.2">
      <c r="G30715" s="12"/>
    </row>
    <row r="30716" spans="7:7" x14ac:dyDescent="0.2">
      <c r="G30716" s="12"/>
    </row>
    <row r="30717" spans="7:7" x14ac:dyDescent="0.2">
      <c r="G30717" s="12"/>
    </row>
    <row r="30718" spans="7:7" x14ac:dyDescent="0.2">
      <c r="G30718" s="12"/>
    </row>
    <row r="30719" spans="7:7" x14ac:dyDescent="0.2">
      <c r="G30719" s="12"/>
    </row>
    <row r="30720" spans="7:7" x14ac:dyDescent="0.2">
      <c r="G30720" s="12"/>
    </row>
    <row r="30721" spans="7:7" x14ac:dyDescent="0.2">
      <c r="G30721" s="12"/>
    </row>
    <row r="30722" spans="7:7" x14ac:dyDescent="0.2">
      <c r="G30722" s="12"/>
    </row>
    <row r="30723" spans="7:7" x14ac:dyDescent="0.2">
      <c r="G30723" s="12"/>
    </row>
    <row r="30724" spans="7:7" x14ac:dyDescent="0.2">
      <c r="G30724" s="12"/>
    </row>
    <row r="30725" spans="7:7" x14ac:dyDescent="0.2">
      <c r="G30725" s="12"/>
    </row>
    <row r="30726" spans="7:7" x14ac:dyDescent="0.2">
      <c r="G30726" s="12"/>
    </row>
    <row r="30727" spans="7:7" x14ac:dyDescent="0.2">
      <c r="G30727" s="12"/>
    </row>
    <row r="30728" spans="7:7" x14ac:dyDescent="0.2">
      <c r="G30728" s="12"/>
    </row>
    <row r="30729" spans="7:7" x14ac:dyDescent="0.2">
      <c r="G30729" s="12"/>
    </row>
    <row r="30730" spans="7:7" x14ac:dyDescent="0.2">
      <c r="G30730" s="12"/>
    </row>
    <row r="30731" spans="7:7" x14ac:dyDescent="0.2">
      <c r="G30731" s="12"/>
    </row>
    <row r="30732" spans="7:7" x14ac:dyDescent="0.2">
      <c r="G30732" s="12"/>
    </row>
    <row r="30733" spans="7:7" x14ac:dyDescent="0.2">
      <c r="G30733" s="12"/>
    </row>
    <row r="30734" spans="7:7" x14ac:dyDescent="0.2">
      <c r="G30734" s="12"/>
    </row>
    <row r="30735" spans="7:7" x14ac:dyDescent="0.2">
      <c r="G30735" s="12"/>
    </row>
    <row r="30736" spans="7:7" x14ac:dyDescent="0.2">
      <c r="G30736" s="12"/>
    </row>
    <row r="30737" spans="7:7" x14ac:dyDescent="0.2">
      <c r="G30737" s="12"/>
    </row>
    <row r="30738" spans="7:7" x14ac:dyDescent="0.2">
      <c r="G30738" s="12"/>
    </row>
    <row r="30739" spans="7:7" x14ac:dyDescent="0.2">
      <c r="G30739" s="12"/>
    </row>
    <row r="30740" spans="7:7" x14ac:dyDescent="0.2">
      <c r="G30740" s="12"/>
    </row>
    <row r="30741" spans="7:7" x14ac:dyDescent="0.2">
      <c r="G30741" s="12"/>
    </row>
    <row r="30742" spans="7:7" x14ac:dyDescent="0.2">
      <c r="G30742" s="12"/>
    </row>
    <row r="30743" spans="7:7" x14ac:dyDescent="0.2">
      <c r="G30743" s="12"/>
    </row>
    <row r="30744" spans="7:7" x14ac:dyDescent="0.2">
      <c r="G30744" s="12"/>
    </row>
    <row r="30745" spans="7:7" x14ac:dyDescent="0.2">
      <c r="G30745" s="12"/>
    </row>
    <row r="30746" spans="7:7" x14ac:dyDescent="0.2">
      <c r="G30746" s="12"/>
    </row>
    <row r="30747" spans="7:7" x14ac:dyDescent="0.2">
      <c r="G30747" s="12"/>
    </row>
    <row r="30748" spans="7:7" x14ac:dyDescent="0.2">
      <c r="G30748" s="12"/>
    </row>
    <row r="30749" spans="7:7" x14ac:dyDescent="0.2">
      <c r="G30749" s="12"/>
    </row>
    <row r="30750" spans="7:7" x14ac:dyDescent="0.2">
      <c r="G30750" s="12"/>
    </row>
    <row r="30751" spans="7:7" x14ac:dyDescent="0.2">
      <c r="G30751" s="12"/>
    </row>
    <row r="30752" spans="7:7" x14ac:dyDescent="0.2">
      <c r="G30752" s="12"/>
    </row>
    <row r="30753" spans="7:7" x14ac:dyDescent="0.2">
      <c r="G30753" s="12"/>
    </row>
    <row r="30754" spans="7:7" x14ac:dyDescent="0.2">
      <c r="G30754" s="12"/>
    </row>
    <row r="30755" spans="7:7" x14ac:dyDescent="0.2">
      <c r="G30755" s="12"/>
    </row>
    <row r="30756" spans="7:7" x14ac:dyDescent="0.2">
      <c r="G30756" s="12"/>
    </row>
    <row r="30757" spans="7:7" x14ac:dyDescent="0.2">
      <c r="G30757" s="12"/>
    </row>
    <row r="30758" spans="7:7" x14ac:dyDescent="0.2">
      <c r="G30758" s="12"/>
    </row>
    <row r="30759" spans="7:7" x14ac:dyDescent="0.2">
      <c r="G30759" s="12"/>
    </row>
    <row r="30760" spans="7:7" x14ac:dyDescent="0.2">
      <c r="G30760" s="12"/>
    </row>
    <row r="30761" spans="7:7" x14ac:dyDescent="0.2">
      <c r="G30761" s="12"/>
    </row>
    <row r="30762" spans="7:7" x14ac:dyDescent="0.2">
      <c r="G30762" s="12"/>
    </row>
    <row r="30763" spans="7:7" x14ac:dyDescent="0.2">
      <c r="G30763" s="12"/>
    </row>
    <row r="30764" spans="7:7" x14ac:dyDescent="0.2">
      <c r="G30764" s="12"/>
    </row>
    <row r="30765" spans="7:7" x14ac:dyDescent="0.2">
      <c r="G30765" s="12"/>
    </row>
    <row r="30766" spans="7:7" x14ac:dyDescent="0.2">
      <c r="G30766" s="12"/>
    </row>
    <row r="30767" spans="7:7" x14ac:dyDescent="0.2">
      <c r="G30767" s="12"/>
    </row>
    <row r="30768" spans="7:7" x14ac:dyDescent="0.2">
      <c r="G30768" s="12"/>
    </row>
    <row r="30769" spans="7:7" x14ac:dyDescent="0.2">
      <c r="G30769" s="12"/>
    </row>
    <row r="30770" spans="7:7" x14ac:dyDescent="0.2">
      <c r="G30770" s="12"/>
    </row>
    <row r="30771" spans="7:7" x14ac:dyDescent="0.2">
      <c r="G30771" s="12"/>
    </row>
    <row r="30772" spans="7:7" x14ac:dyDescent="0.2">
      <c r="G30772" s="12"/>
    </row>
    <row r="30773" spans="7:7" x14ac:dyDescent="0.2">
      <c r="G30773" s="12"/>
    </row>
    <row r="30774" spans="7:7" x14ac:dyDescent="0.2">
      <c r="G30774" s="12"/>
    </row>
    <row r="30775" spans="7:7" x14ac:dyDescent="0.2">
      <c r="G30775" s="12"/>
    </row>
    <row r="30776" spans="7:7" x14ac:dyDescent="0.2">
      <c r="G30776" s="12"/>
    </row>
    <row r="30777" spans="7:7" x14ac:dyDescent="0.2">
      <c r="G30777" s="12"/>
    </row>
    <row r="30778" spans="7:7" x14ac:dyDescent="0.2">
      <c r="G30778" s="12"/>
    </row>
    <row r="30779" spans="7:7" x14ac:dyDescent="0.2">
      <c r="G30779" s="12"/>
    </row>
    <row r="30780" spans="7:7" x14ac:dyDescent="0.2">
      <c r="G30780" s="12"/>
    </row>
    <row r="30781" spans="7:7" x14ac:dyDescent="0.2">
      <c r="G30781" s="12"/>
    </row>
    <row r="30782" spans="7:7" x14ac:dyDescent="0.2">
      <c r="G30782" s="12"/>
    </row>
    <row r="30783" spans="7:7" x14ac:dyDescent="0.2">
      <c r="G30783" s="12"/>
    </row>
    <row r="30784" spans="7:7" x14ac:dyDescent="0.2">
      <c r="G30784" s="12"/>
    </row>
    <row r="30785" spans="7:7" x14ac:dyDescent="0.2">
      <c r="G30785" s="12"/>
    </row>
    <row r="30786" spans="7:7" x14ac:dyDescent="0.2">
      <c r="G30786" s="12"/>
    </row>
    <row r="30787" spans="7:7" x14ac:dyDescent="0.2">
      <c r="G30787" s="12"/>
    </row>
    <row r="30788" spans="7:7" x14ac:dyDescent="0.2">
      <c r="G30788" s="12"/>
    </row>
    <row r="30789" spans="7:7" x14ac:dyDescent="0.2">
      <c r="G30789" s="12"/>
    </row>
    <row r="30790" spans="7:7" x14ac:dyDescent="0.2">
      <c r="G30790" s="12"/>
    </row>
    <row r="30791" spans="7:7" x14ac:dyDescent="0.2">
      <c r="G30791" s="12"/>
    </row>
    <row r="30792" spans="7:7" x14ac:dyDescent="0.2">
      <c r="G30792" s="12"/>
    </row>
    <row r="30793" spans="7:7" x14ac:dyDescent="0.2">
      <c r="G30793" s="12"/>
    </row>
    <row r="30794" spans="7:7" x14ac:dyDescent="0.2">
      <c r="G30794" s="12"/>
    </row>
    <row r="30795" spans="7:7" x14ac:dyDescent="0.2">
      <c r="G30795" s="12"/>
    </row>
    <row r="30796" spans="7:7" x14ac:dyDescent="0.2">
      <c r="G30796" s="12"/>
    </row>
    <row r="30797" spans="7:7" x14ac:dyDescent="0.2">
      <c r="G30797" s="12"/>
    </row>
    <row r="30798" spans="7:7" x14ac:dyDescent="0.2">
      <c r="G30798" s="12"/>
    </row>
    <row r="30799" spans="7:7" x14ac:dyDescent="0.2">
      <c r="G30799" s="12"/>
    </row>
    <row r="30800" spans="7:7" x14ac:dyDescent="0.2">
      <c r="G30800" s="12"/>
    </row>
    <row r="30801" spans="7:7" x14ac:dyDescent="0.2">
      <c r="G30801" s="12"/>
    </row>
    <row r="30802" spans="7:7" x14ac:dyDescent="0.2">
      <c r="G30802" s="12"/>
    </row>
    <row r="30803" spans="7:7" x14ac:dyDescent="0.2">
      <c r="G30803" s="12"/>
    </row>
    <row r="30804" spans="7:7" x14ac:dyDescent="0.2">
      <c r="G30804" s="12"/>
    </row>
    <row r="30805" spans="7:7" x14ac:dyDescent="0.2">
      <c r="G30805" s="12"/>
    </row>
    <row r="30806" spans="7:7" x14ac:dyDescent="0.2">
      <c r="G30806" s="12"/>
    </row>
    <row r="30807" spans="7:7" x14ac:dyDescent="0.2">
      <c r="G30807" s="12"/>
    </row>
    <row r="30808" spans="7:7" x14ac:dyDescent="0.2">
      <c r="G30808" s="12"/>
    </row>
    <row r="30809" spans="7:7" x14ac:dyDescent="0.2">
      <c r="G30809" s="12"/>
    </row>
    <row r="30810" spans="7:7" x14ac:dyDescent="0.2">
      <c r="G30810" s="12"/>
    </row>
    <row r="30811" spans="7:7" x14ac:dyDescent="0.2">
      <c r="G30811" s="12"/>
    </row>
    <row r="30812" spans="7:7" x14ac:dyDescent="0.2">
      <c r="G30812" s="12"/>
    </row>
    <row r="30813" spans="7:7" x14ac:dyDescent="0.2">
      <c r="G30813" s="12"/>
    </row>
    <row r="30814" spans="7:7" x14ac:dyDescent="0.2">
      <c r="G30814" s="12"/>
    </row>
    <row r="30815" spans="7:7" x14ac:dyDescent="0.2">
      <c r="G30815" s="12"/>
    </row>
    <row r="30816" spans="7:7" x14ac:dyDescent="0.2">
      <c r="G30816" s="12"/>
    </row>
    <row r="30817" spans="7:7" x14ac:dyDescent="0.2">
      <c r="G30817" s="12"/>
    </row>
    <row r="30818" spans="7:7" x14ac:dyDescent="0.2">
      <c r="G30818" s="12"/>
    </row>
    <row r="30819" spans="7:7" x14ac:dyDescent="0.2">
      <c r="G30819" s="12"/>
    </row>
    <row r="30820" spans="7:7" x14ac:dyDescent="0.2">
      <c r="G30820" s="12"/>
    </row>
    <row r="30821" spans="7:7" x14ac:dyDescent="0.2">
      <c r="G30821" s="12"/>
    </row>
    <row r="30822" spans="7:7" x14ac:dyDescent="0.2">
      <c r="G30822" s="12"/>
    </row>
    <row r="30823" spans="7:7" x14ac:dyDescent="0.2">
      <c r="G30823" s="12"/>
    </row>
    <row r="30824" spans="7:7" x14ac:dyDescent="0.2">
      <c r="G30824" s="12"/>
    </row>
    <row r="30825" spans="7:7" x14ac:dyDescent="0.2">
      <c r="G30825" s="12"/>
    </row>
    <row r="30826" spans="7:7" x14ac:dyDescent="0.2">
      <c r="G30826" s="12"/>
    </row>
    <row r="30827" spans="7:7" x14ac:dyDescent="0.2">
      <c r="G30827" s="12"/>
    </row>
    <row r="30828" spans="7:7" x14ac:dyDescent="0.2">
      <c r="G30828" s="12"/>
    </row>
    <row r="30829" spans="7:7" x14ac:dyDescent="0.2">
      <c r="G30829" s="12"/>
    </row>
    <row r="30830" spans="7:7" x14ac:dyDescent="0.2">
      <c r="G30830" s="12"/>
    </row>
    <row r="30831" spans="7:7" x14ac:dyDescent="0.2">
      <c r="G30831" s="12"/>
    </row>
    <row r="30832" spans="7:7" x14ac:dyDescent="0.2">
      <c r="G30832" s="12"/>
    </row>
    <row r="30833" spans="7:7" x14ac:dyDescent="0.2">
      <c r="G30833" s="12"/>
    </row>
    <row r="30834" spans="7:7" x14ac:dyDescent="0.2">
      <c r="G30834" s="12"/>
    </row>
    <row r="30835" spans="7:7" x14ac:dyDescent="0.2">
      <c r="G30835" s="12"/>
    </row>
    <row r="30836" spans="7:7" x14ac:dyDescent="0.2">
      <c r="G30836" s="12"/>
    </row>
    <row r="30837" spans="7:7" x14ac:dyDescent="0.2">
      <c r="G30837" s="12"/>
    </row>
    <row r="30838" spans="7:7" x14ac:dyDescent="0.2">
      <c r="G30838" s="12"/>
    </row>
    <row r="30839" spans="7:7" x14ac:dyDescent="0.2">
      <c r="G30839" s="12"/>
    </row>
    <row r="30840" spans="7:7" x14ac:dyDescent="0.2">
      <c r="G30840" s="12"/>
    </row>
    <row r="30841" spans="7:7" x14ac:dyDescent="0.2">
      <c r="G30841" s="12"/>
    </row>
    <row r="30842" spans="7:7" x14ac:dyDescent="0.2">
      <c r="G30842" s="12"/>
    </row>
    <row r="30843" spans="7:7" x14ac:dyDescent="0.2">
      <c r="G30843" s="12"/>
    </row>
    <row r="30844" spans="7:7" x14ac:dyDescent="0.2">
      <c r="G30844" s="12"/>
    </row>
    <row r="30845" spans="7:7" x14ac:dyDescent="0.2">
      <c r="G30845" s="12"/>
    </row>
    <row r="30846" spans="7:7" x14ac:dyDescent="0.2">
      <c r="G30846" s="12"/>
    </row>
    <row r="30847" spans="7:7" x14ac:dyDescent="0.2">
      <c r="G30847" s="12"/>
    </row>
    <row r="30848" spans="7:7" x14ac:dyDescent="0.2">
      <c r="G30848" s="12"/>
    </row>
    <row r="30849" spans="7:7" x14ac:dyDescent="0.2">
      <c r="G30849" s="12"/>
    </row>
    <row r="30850" spans="7:7" x14ac:dyDescent="0.2">
      <c r="G30850" s="12"/>
    </row>
    <row r="30851" spans="7:7" x14ac:dyDescent="0.2">
      <c r="G30851" s="12"/>
    </row>
    <row r="30852" spans="7:7" x14ac:dyDescent="0.2">
      <c r="G30852" s="12"/>
    </row>
    <row r="30853" spans="7:7" x14ac:dyDescent="0.2">
      <c r="G30853" s="12"/>
    </row>
    <row r="30854" spans="7:7" x14ac:dyDescent="0.2">
      <c r="G30854" s="12"/>
    </row>
    <row r="30855" spans="7:7" x14ac:dyDescent="0.2">
      <c r="G30855" s="12"/>
    </row>
    <row r="30856" spans="7:7" x14ac:dyDescent="0.2">
      <c r="G30856" s="12"/>
    </row>
    <row r="30857" spans="7:7" x14ac:dyDescent="0.2">
      <c r="G30857" s="12"/>
    </row>
    <row r="30858" spans="7:7" x14ac:dyDescent="0.2">
      <c r="G30858" s="12"/>
    </row>
    <row r="30859" spans="7:7" x14ac:dyDescent="0.2">
      <c r="G30859" s="12"/>
    </row>
    <row r="30860" spans="7:7" x14ac:dyDescent="0.2">
      <c r="G30860" s="12"/>
    </row>
    <row r="30861" spans="7:7" x14ac:dyDescent="0.2">
      <c r="G30861" s="12"/>
    </row>
    <row r="30862" spans="7:7" x14ac:dyDescent="0.2">
      <c r="G30862" s="12"/>
    </row>
    <row r="30863" spans="7:7" x14ac:dyDescent="0.2">
      <c r="G30863" s="12"/>
    </row>
    <row r="30864" spans="7:7" x14ac:dyDescent="0.2">
      <c r="G30864" s="12"/>
    </row>
    <row r="30865" spans="7:7" x14ac:dyDescent="0.2">
      <c r="G30865" s="12"/>
    </row>
    <row r="30866" spans="7:7" x14ac:dyDescent="0.2">
      <c r="G30866" s="12"/>
    </row>
    <row r="30867" spans="7:7" x14ac:dyDescent="0.2">
      <c r="G30867" s="12"/>
    </row>
    <row r="30868" spans="7:7" x14ac:dyDescent="0.2">
      <c r="G30868" s="12"/>
    </row>
    <row r="30869" spans="7:7" x14ac:dyDescent="0.2">
      <c r="G30869" s="12"/>
    </row>
    <row r="30870" spans="7:7" x14ac:dyDescent="0.2">
      <c r="G30870" s="12"/>
    </row>
    <row r="30871" spans="7:7" x14ac:dyDescent="0.2">
      <c r="G30871" s="12"/>
    </row>
    <row r="30872" spans="7:7" x14ac:dyDescent="0.2">
      <c r="G30872" s="12"/>
    </row>
    <row r="30873" spans="7:7" x14ac:dyDescent="0.2">
      <c r="G30873" s="12"/>
    </row>
    <row r="30874" spans="7:7" x14ac:dyDescent="0.2">
      <c r="G30874" s="12"/>
    </row>
    <row r="30875" spans="7:7" x14ac:dyDescent="0.2">
      <c r="G30875" s="12"/>
    </row>
    <row r="30876" spans="7:7" x14ac:dyDescent="0.2">
      <c r="G30876" s="12"/>
    </row>
    <row r="30877" spans="7:7" x14ac:dyDescent="0.2">
      <c r="G30877" s="12"/>
    </row>
    <row r="30878" spans="7:7" x14ac:dyDescent="0.2">
      <c r="G30878" s="12"/>
    </row>
    <row r="30879" spans="7:7" x14ac:dyDescent="0.2">
      <c r="G30879" s="12"/>
    </row>
    <row r="30880" spans="7:7" x14ac:dyDescent="0.2">
      <c r="G30880" s="12"/>
    </row>
    <row r="30881" spans="7:7" x14ac:dyDescent="0.2">
      <c r="G30881" s="12"/>
    </row>
    <row r="30882" spans="7:7" x14ac:dyDescent="0.2">
      <c r="G30882" s="12"/>
    </row>
    <row r="30883" spans="7:7" x14ac:dyDescent="0.2">
      <c r="G30883" s="12"/>
    </row>
    <row r="30884" spans="7:7" x14ac:dyDescent="0.2">
      <c r="G30884" s="12"/>
    </row>
    <row r="30885" spans="7:7" x14ac:dyDescent="0.2">
      <c r="G30885" s="12"/>
    </row>
    <row r="30886" spans="7:7" x14ac:dyDescent="0.2">
      <c r="G30886" s="12"/>
    </row>
    <row r="30887" spans="7:7" x14ac:dyDescent="0.2">
      <c r="G30887" s="12"/>
    </row>
    <row r="30888" spans="7:7" x14ac:dyDescent="0.2">
      <c r="G30888" s="12"/>
    </row>
    <row r="30889" spans="7:7" x14ac:dyDescent="0.2">
      <c r="G30889" s="12"/>
    </row>
    <row r="30890" spans="7:7" x14ac:dyDescent="0.2">
      <c r="G30890" s="12"/>
    </row>
    <row r="30891" spans="7:7" x14ac:dyDescent="0.2">
      <c r="G30891" s="12"/>
    </row>
    <row r="30892" spans="7:7" x14ac:dyDescent="0.2">
      <c r="G30892" s="12"/>
    </row>
    <row r="30893" spans="7:7" x14ac:dyDescent="0.2">
      <c r="G30893" s="12"/>
    </row>
    <row r="30894" spans="7:7" x14ac:dyDescent="0.2">
      <c r="G30894" s="12"/>
    </row>
    <row r="30895" spans="7:7" x14ac:dyDescent="0.2">
      <c r="G30895" s="12"/>
    </row>
    <row r="30896" spans="7:7" x14ac:dyDescent="0.2">
      <c r="G30896" s="12"/>
    </row>
    <row r="30897" spans="7:7" x14ac:dyDescent="0.2">
      <c r="G30897" s="12"/>
    </row>
    <row r="30898" spans="7:7" x14ac:dyDescent="0.2">
      <c r="G30898" s="12"/>
    </row>
    <row r="30899" spans="7:7" x14ac:dyDescent="0.2">
      <c r="G30899" s="12"/>
    </row>
    <row r="30900" spans="7:7" x14ac:dyDescent="0.2">
      <c r="G30900" s="12"/>
    </row>
    <row r="30901" spans="7:7" x14ac:dyDescent="0.2">
      <c r="G30901" s="12"/>
    </row>
    <row r="30902" spans="7:7" x14ac:dyDescent="0.2">
      <c r="G30902" s="12"/>
    </row>
    <row r="30903" spans="7:7" x14ac:dyDescent="0.2">
      <c r="G30903" s="12"/>
    </row>
    <row r="30904" spans="7:7" x14ac:dyDescent="0.2">
      <c r="G30904" s="12"/>
    </row>
    <row r="30905" spans="7:7" x14ac:dyDescent="0.2">
      <c r="G30905" s="12"/>
    </row>
    <row r="30906" spans="7:7" x14ac:dyDescent="0.2">
      <c r="G30906" s="12"/>
    </row>
    <row r="30907" spans="7:7" x14ac:dyDescent="0.2">
      <c r="G30907" s="12"/>
    </row>
    <row r="30908" spans="7:7" x14ac:dyDescent="0.2">
      <c r="G30908" s="12"/>
    </row>
    <row r="30909" spans="7:7" x14ac:dyDescent="0.2">
      <c r="G30909" s="12"/>
    </row>
    <row r="30910" spans="7:7" x14ac:dyDescent="0.2">
      <c r="G30910" s="12"/>
    </row>
    <row r="30911" spans="7:7" x14ac:dyDescent="0.2">
      <c r="G30911" s="12"/>
    </row>
    <row r="30912" spans="7:7" x14ac:dyDescent="0.2">
      <c r="G30912" s="12"/>
    </row>
    <row r="30913" spans="7:7" x14ac:dyDescent="0.2">
      <c r="G30913" s="12"/>
    </row>
    <row r="30914" spans="7:7" x14ac:dyDescent="0.2">
      <c r="G30914" s="12"/>
    </row>
    <row r="30915" spans="7:7" x14ac:dyDescent="0.2">
      <c r="G30915" s="12"/>
    </row>
    <row r="30916" spans="7:7" x14ac:dyDescent="0.2">
      <c r="G30916" s="12"/>
    </row>
    <row r="30917" spans="7:7" x14ac:dyDescent="0.2">
      <c r="G30917" s="12"/>
    </row>
    <row r="30918" spans="7:7" x14ac:dyDescent="0.2">
      <c r="G30918" s="12"/>
    </row>
    <row r="30919" spans="7:7" x14ac:dyDescent="0.2">
      <c r="G30919" s="12"/>
    </row>
    <row r="30920" spans="7:7" x14ac:dyDescent="0.2">
      <c r="G30920" s="12"/>
    </row>
    <row r="30921" spans="7:7" x14ac:dyDescent="0.2">
      <c r="G30921" s="12"/>
    </row>
    <row r="30922" spans="7:7" x14ac:dyDescent="0.2">
      <c r="G30922" s="12"/>
    </row>
    <row r="30923" spans="7:7" x14ac:dyDescent="0.2">
      <c r="G30923" s="12"/>
    </row>
    <row r="30924" spans="7:7" x14ac:dyDescent="0.2">
      <c r="G30924" s="12"/>
    </row>
    <row r="30925" spans="7:7" x14ac:dyDescent="0.2">
      <c r="G30925" s="12"/>
    </row>
    <row r="30926" spans="7:7" x14ac:dyDescent="0.2">
      <c r="G30926" s="12"/>
    </row>
    <row r="30927" spans="7:7" x14ac:dyDescent="0.2">
      <c r="G30927" s="12"/>
    </row>
    <row r="30928" spans="7:7" x14ac:dyDescent="0.2">
      <c r="G30928" s="12"/>
    </row>
    <row r="30929" spans="7:7" x14ac:dyDescent="0.2">
      <c r="G30929" s="12"/>
    </row>
    <row r="30930" spans="7:7" x14ac:dyDescent="0.2">
      <c r="G30930" s="12"/>
    </row>
    <row r="30931" spans="7:7" x14ac:dyDescent="0.2">
      <c r="G30931" s="12"/>
    </row>
    <row r="30932" spans="7:7" x14ac:dyDescent="0.2">
      <c r="G30932" s="12"/>
    </row>
    <row r="30933" spans="7:7" x14ac:dyDescent="0.2">
      <c r="G30933" s="12"/>
    </row>
    <row r="30934" spans="7:7" x14ac:dyDescent="0.2">
      <c r="G30934" s="12"/>
    </row>
    <row r="30935" spans="7:7" x14ac:dyDescent="0.2">
      <c r="G30935" s="12"/>
    </row>
    <row r="30936" spans="7:7" x14ac:dyDescent="0.2">
      <c r="G30936" s="12"/>
    </row>
    <row r="30937" spans="7:7" x14ac:dyDescent="0.2">
      <c r="G30937" s="12"/>
    </row>
    <row r="30938" spans="7:7" x14ac:dyDescent="0.2">
      <c r="G30938" s="12"/>
    </row>
    <row r="30939" spans="7:7" x14ac:dyDescent="0.2">
      <c r="G30939" s="12"/>
    </row>
    <row r="30940" spans="7:7" x14ac:dyDescent="0.2">
      <c r="G30940" s="12"/>
    </row>
    <row r="30941" spans="7:7" x14ac:dyDescent="0.2">
      <c r="G30941" s="12"/>
    </row>
    <row r="30942" spans="7:7" x14ac:dyDescent="0.2">
      <c r="G30942" s="12"/>
    </row>
    <row r="30943" spans="7:7" x14ac:dyDescent="0.2">
      <c r="G30943" s="12"/>
    </row>
    <row r="30944" spans="7:7" x14ac:dyDescent="0.2">
      <c r="G30944" s="12"/>
    </row>
    <row r="30945" spans="7:7" x14ac:dyDescent="0.2">
      <c r="G30945" s="12"/>
    </row>
    <row r="30946" spans="7:7" x14ac:dyDescent="0.2">
      <c r="G30946" s="12"/>
    </row>
    <row r="30947" spans="7:7" x14ac:dyDescent="0.2">
      <c r="G30947" s="12"/>
    </row>
    <row r="30948" spans="7:7" x14ac:dyDescent="0.2">
      <c r="G30948" s="12"/>
    </row>
    <row r="30949" spans="7:7" x14ac:dyDescent="0.2">
      <c r="G30949" s="12"/>
    </row>
    <row r="30950" spans="7:7" x14ac:dyDescent="0.2">
      <c r="G30950" s="12"/>
    </row>
    <row r="30951" spans="7:7" x14ac:dyDescent="0.2">
      <c r="G30951" s="12"/>
    </row>
    <row r="30952" spans="7:7" x14ac:dyDescent="0.2">
      <c r="G30952" s="12"/>
    </row>
    <row r="30953" spans="7:7" x14ac:dyDescent="0.2">
      <c r="G30953" s="12"/>
    </row>
    <row r="30954" spans="7:7" x14ac:dyDescent="0.2">
      <c r="G30954" s="12"/>
    </row>
    <row r="30955" spans="7:7" x14ac:dyDescent="0.2">
      <c r="G30955" s="12"/>
    </row>
    <row r="30956" spans="7:7" x14ac:dyDescent="0.2">
      <c r="G30956" s="12"/>
    </row>
    <row r="30957" spans="7:7" x14ac:dyDescent="0.2">
      <c r="G30957" s="12"/>
    </row>
    <row r="30958" spans="7:7" x14ac:dyDescent="0.2">
      <c r="G30958" s="12"/>
    </row>
    <row r="30959" spans="7:7" x14ac:dyDescent="0.2">
      <c r="G30959" s="12"/>
    </row>
    <row r="30960" spans="7:7" x14ac:dyDescent="0.2">
      <c r="G30960" s="12"/>
    </row>
    <row r="30961" spans="7:7" x14ac:dyDescent="0.2">
      <c r="G30961" s="12"/>
    </row>
    <row r="30962" spans="7:7" x14ac:dyDescent="0.2">
      <c r="G30962" s="12"/>
    </row>
    <row r="30963" spans="7:7" x14ac:dyDescent="0.2">
      <c r="G30963" s="12"/>
    </row>
    <row r="30964" spans="7:7" x14ac:dyDescent="0.2">
      <c r="G30964" s="12"/>
    </row>
    <row r="30965" spans="7:7" x14ac:dyDescent="0.2">
      <c r="G30965" s="12"/>
    </row>
    <row r="30966" spans="7:7" x14ac:dyDescent="0.2">
      <c r="G30966" s="12"/>
    </row>
    <row r="30967" spans="7:7" x14ac:dyDescent="0.2">
      <c r="G30967" s="12"/>
    </row>
    <row r="30968" spans="7:7" x14ac:dyDescent="0.2">
      <c r="G30968" s="12"/>
    </row>
    <row r="30969" spans="7:7" x14ac:dyDescent="0.2">
      <c r="G30969" s="12"/>
    </row>
    <row r="30970" spans="7:7" x14ac:dyDescent="0.2">
      <c r="G30970" s="12"/>
    </row>
    <row r="30971" spans="7:7" x14ac:dyDescent="0.2">
      <c r="G30971" s="12"/>
    </row>
    <row r="30972" spans="7:7" x14ac:dyDescent="0.2">
      <c r="G30972" s="12"/>
    </row>
    <row r="30973" spans="7:7" x14ac:dyDescent="0.2">
      <c r="G30973" s="12"/>
    </row>
    <row r="30974" spans="7:7" x14ac:dyDescent="0.2">
      <c r="G30974" s="12"/>
    </row>
    <row r="30975" spans="7:7" x14ac:dyDescent="0.2">
      <c r="G30975" s="12"/>
    </row>
    <row r="30976" spans="7:7" x14ac:dyDescent="0.2">
      <c r="G30976" s="12"/>
    </row>
    <row r="30977" spans="7:7" x14ac:dyDescent="0.2">
      <c r="G30977" s="12"/>
    </row>
    <row r="30978" spans="7:7" x14ac:dyDescent="0.2">
      <c r="G30978" s="12"/>
    </row>
    <row r="30979" spans="7:7" x14ac:dyDescent="0.2">
      <c r="G30979" s="12"/>
    </row>
    <row r="30980" spans="7:7" x14ac:dyDescent="0.2">
      <c r="G30980" s="12"/>
    </row>
    <row r="30981" spans="7:7" x14ac:dyDescent="0.2">
      <c r="G30981" s="12"/>
    </row>
    <row r="30982" spans="7:7" x14ac:dyDescent="0.2">
      <c r="G30982" s="12"/>
    </row>
    <row r="30983" spans="7:7" x14ac:dyDescent="0.2">
      <c r="G30983" s="12"/>
    </row>
    <row r="30984" spans="7:7" x14ac:dyDescent="0.2">
      <c r="G30984" s="12"/>
    </row>
    <row r="30985" spans="7:7" x14ac:dyDescent="0.2">
      <c r="G30985" s="12"/>
    </row>
    <row r="30986" spans="7:7" x14ac:dyDescent="0.2">
      <c r="G30986" s="12"/>
    </row>
    <row r="30987" spans="7:7" x14ac:dyDescent="0.2">
      <c r="G30987" s="12"/>
    </row>
    <row r="30988" spans="7:7" x14ac:dyDescent="0.2">
      <c r="G30988" s="12"/>
    </row>
    <row r="30989" spans="7:7" x14ac:dyDescent="0.2">
      <c r="G30989" s="12"/>
    </row>
    <row r="30990" spans="7:7" x14ac:dyDescent="0.2">
      <c r="G30990" s="12"/>
    </row>
    <row r="30991" spans="7:7" x14ac:dyDescent="0.2">
      <c r="G30991" s="12"/>
    </row>
    <row r="30992" spans="7:7" x14ac:dyDescent="0.2">
      <c r="G30992" s="12"/>
    </row>
    <row r="30993" spans="7:7" x14ac:dyDescent="0.2">
      <c r="G30993" s="12"/>
    </row>
    <row r="30994" spans="7:7" x14ac:dyDescent="0.2">
      <c r="G30994" s="12"/>
    </row>
    <row r="30995" spans="7:7" x14ac:dyDescent="0.2">
      <c r="G30995" s="12"/>
    </row>
    <row r="30996" spans="7:7" x14ac:dyDescent="0.2">
      <c r="G30996" s="12"/>
    </row>
    <row r="30997" spans="7:7" x14ac:dyDescent="0.2">
      <c r="G30997" s="12"/>
    </row>
    <row r="30998" spans="7:7" x14ac:dyDescent="0.2">
      <c r="G30998" s="12"/>
    </row>
    <row r="30999" spans="7:7" x14ac:dyDescent="0.2">
      <c r="G30999" s="12"/>
    </row>
    <row r="31000" spans="7:7" x14ac:dyDescent="0.2">
      <c r="G31000" s="12"/>
    </row>
    <row r="31001" spans="7:7" x14ac:dyDescent="0.2">
      <c r="G31001" s="12"/>
    </row>
    <row r="31002" spans="7:7" x14ac:dyDescent="0.2">
      <c r="G31002" s="12"/>
    </row>
    <row r="31003" spans="7:7" x14ac:dyDescent="0.2">
      <c r="G31003" s="12"/>
    </row>
    <row r="31004" spans="7:7" x14ac:dyDescent="0.2">
      <c r="G31004" s="12"/>
    </row>
    <row r="31005" spans="7:7" x14ac:dyDescent="0.2">
      <c r="G31005" s="12"/>
    </row>
    <row r="31006" spans="7:7" x14ac:dyDescent="0.2">
      <c r="G31006" s="12"/>
    </row>
    <row r="31007" spans="7:7" x14ac:dyDescent="0.2">
      <c r="G31007" s="12"/>
    </row>
    <row r="31008" spans="7:7" x14ac:dyDescent="0.2">
      <c r="G31008" s="12"/>
    </row>
    <row r="31009" spans="7:7" x14ac:dyDescent="0.2">
      <c r="G31009" s="12"/>
    </row>
    <row r="31010" spans="7:7" x14ac:dyDescent="0.2">
      <c r="G31010" s="12"/>
    </row>
    <row r="31011" spans="7:7" x14ac:dyDescent="0.2">
      <c r="G31011" s="12"/>
    </row>
    <row r="31012" spans="7:7" x14ac:dyDescent="0.2">
      <c r="G31012" s="12"/>
    </row>
    <row r="31013" spans="7:7" x14ac:dyDescent="0.2">
      <c r="G31013" s="12"/>
    </row>
    <row r="31014" spans="7:7" x14ac:dyDescent="0.2">
      <c r="G31014" s="12"/>
    </row>
    <row r="31015" spans="7:7" x14ac:dyDescent="0.2">
      <c r="G31015" s="12"/>
    </row>
    <row r="31016" spans="7:7" x14ac:dyDescent="0.2">
      <c r="G31016" s="12"/>
    </row>
    <row r="31017" spans="7:7" x14ac:dyDescent="0.2">
      <c r="G31017" s="12"/>
    </row>
    <row r="31018" spans="7:7" x14ac:dyDescent="0.2">
      <c r="G31018" s="12"/>
    </row>
    <row r="31019" spans="7:7" x14ac:dyDescent="0.2">
      <c r="G31019" s="12"/>
    </row>
    <row r="31020" spans="7:7" x14ac:dyDescent="0.2">
      <c r="G31020" s="12"/>
    </row>
    <row r="31021" spans="7:7" x14ac:dyDescent="0.2">
      <c r="G31021" s="12"/>
    </row>
    <row r="31022" spans="7:7" x14ac:dyDescent="0.2">
      <c r="G31022" s="12"/>
    </row>
    <row r="31023" spans="7:7" x14ac:dyDescent="0.2">
      <c r="G31023" s="12"/>
    </row>
    <row r="31024" spans="7:7" x14ac:dyDescent="0.2">
      <c r="G31024" s="12"/>
    </row>
    <row r="31025" spans="7:7" x14ac:dyDescent="0.2">
      <c r="G31025" s="12"/>
    </row>
    <row r="31026" spans="7:7" x14ac:dyDescent="0.2">
      <c r="G31026" s="12"/>
    </row>
    <row r="31027" spans="7:7" x14ac:dyDescent="0.2">
      <c r="G31027" s="12"/>
    </row>
    <row r="31028" spans="7:7" x14ac:dyDescent="0.2">
      <c r="G31028" s="12"/>
    </row>
    <row r="31029" spans="7:7" x14ac:dyDescent="0.2">
      <c r="G31029" s="12"/>
    </row>
    <row r="31030" spans="7:7" x14ac:dyDescent="0.2">
      <c r="G31030" s="12"/>
    </row>
    <row r="31031" spans="7:7" x14ac:dyDescent="0.2">
      <c r="G31031" s="12"/>
    </row>
    <row r="31032" spans="7:7" x14ac:dyDescent="0.2">
      <c r="G31032" s="12"/>
    </row>
    <row r="31033" spans="7:7" x14ac:dyDescent="0.2">
      <c r="G31033" s="12"/>
    </row>
    <row r="31034" spans="7:7" x14ac:dyDescent="0.2">
      <c r="G31034" s="12"/>
    </row>
    <row r="31035" spans="7:7" x14ac:dyDescent="0.2">
      <c r="G31035" s="12"/>
    </row>
    <row r="31036" spans="7:7" x14ac:dyDescent="0.2">
      <c r="G31036" s="12"/>
    </row>
    <row r="31037" spans="7:7" x14ac:dyDescent="0.2">
      <c r="G31037" s="12"/>
    </row>
    <row r="31038" spans="7:7" x14ac:dyDescent="0.2">
      <c r="G31038" s="12"/>
    </row>
    <row r="31039" spans="7:7" x14ac:dyDescent="0.2">
      <c r="G31039" s="12"/>
    </row>
    <row r="31040" spans="7:7" x14ac:dyDescent="0.2">
      <c r="G31040" s="12"/>
    </row>
    <row r="31041" spans="7:7" x14ac:dyDescent="0.2">
      <c r="G31041" s="12"/>
    </row>
    <row r="31042" spans="7:7" x14ac:dyDescent="0.2">
      <c r="G31042" s="12"/>
    </row>
    <row r="31043" spans="7:7" x14ac:dyDescent="0.2">
      <c r="G31043" s="12"/>
    </row>
    <row r="31044" spans="7:7" x14ac:dyDescent="0.2">
      <c r="G31044" s="12"/>
    </row>
    <row r="31045" spans="7:7" x14ac:dyDescent="0.2">
      <c r="G31045" s="12"/>
    </row>
    <row r="31046" spans="7:7" x14ac:dyDescent="0.2">
      <c r="G31046" s="12"/>
    </row>
    <row r="31047" spans="7:7" x14ac:dyDescent="0.2">
      <c r="G31047" s="12"/>
    </row>
    <row r="31048" spans="7:7" x14ac:dyDescent="0.2">
      <c r="G31048" s="12"/>
    </row>
    <row r="31049" spans="7:7" x14ac:dyDescent="0.2">
      <c r="G31049" s="12"/>
    </row>
    <row r="31050" spans="7:7" x14ac:dyDescent="0.2">
      <c r="G31050" s="12"/>
    </row>
    <row r="31051" spans="7:7" x14ac:dyDescent="0.2">
      <c r="G31051" s="12"/>
    </row>
    <row r="31052" spans="7:7" x14ac:dyDescent="0.2">
      <c r="G31052" s="12"/>
    </row>
    <row r="31053" spans="7:7" x14ac:dyDescent="0.2">
      <c r="G31053" s="12"/>
    </row>
    <row r="31054" spans="7:7" x14ac:dyDescent="0.2">
      <c r="G31054" s="12"/>
    </row>
    <row r="31055" spans="7:7" x14ac:dyDescent="0.2">
      <c r="G31055" s="12"/>
    </row>
    <row r="31056" spans="7:7" x14ac:dyDescent="0.2">
      <c r="G31056" s="12"/>
    </row>
    <row r="31057" spans="7:7" x14ac:dyDescent="0.2">
      <c r="G31057" s="12"/>
    </row>
    <row r="31058" spans="7:7" x14ac:dyDescent="0.2">
      <c r="G31058" s="12"/>
    </row>
    <row r="31059" spans="7:7" x14ac:dyDescent="0.2">
      <c r="G31059" s="12"/>
    </row>
    <row r="31060" spans="7:7" x14ac:dyDescent="0.2">
      <c r="G31060" s="12"/>
    </row>
    <row r="31061" spans="7:7" x14ac:dyDescent="0.2">
      <c r="G31061" s="12"/>
    </row>
    <row r="31062" spans="7:7" x14ac:dyDescent="0.2">
      <c r="G31062" s="12"/>
    </row>
    <row r="31063" spans="7:7" x14ac:dyDescent="0.2">
      <c r="G31063" s="12"/>
    </row>
    <row r="31064" spans="7:7" x14ac:dyDescent="0.2">
      <c r="G31064" s="12"/>
    </row>
    <row r="31065" spans="7:7" x14ac:dyDescent="0.2">
      <c r="G31065" s="12"/>
    </row>
    <row r="31066" spans="7:7" x14ac:dyDescent="0.2">
      <c r="G31066" s="12"/>
    </row>
    <row r="31067" spans="7:7" x14ac:dyDescent="0.2">
      <c r="G31067" s="12"/>
    </row>
    <row r="31068" spans="7:7" x14ac:dyDescent="0.2">
      <c r="G31068" s="12"/>
    </row>
    <row r="31069" spans="7:7" x14ac:dyDescent="0.2">
      <c r="G31069" s="12"/>
    </row>
    <row r="31070" spans="7:7" x14ac:dyDescent="0.2">
      <c r="G31070" s="12"/>
    </row>
    <row r="31071" spans="7:7" x14ac:dyDescent="0.2">
      <c r="G31071" s="12"/>
    </row>
    <row r="31072" spans="7:7" x14ac:dyDescent="0.2">
      <c r="G31072" s="12"/>
    </row>
    <row r="31073" spans="7:7" x14ac:dyDescent="0.2">
      <c r="G31073" s="12"/>
    </row>
    <row r="31074" spans="7:7" x14ac:dyDescent="0.2">
      <c r="G31074" s="12"/>
    </row>
    <row r="31075" spans="7:7" x14ac:dyDescent="0.2">
      <c r="G31075" s="12"/>
    </row>
    <row r="31076" spans="7:7" x14ac:dyDescent="0.2">
      <c r="G31076" s="12"/>
    </row>
    <row r="31077" spans="7:7" x14ac:dyDescent="0.2">
      <c r="G31077" s="12"/>
    </row>
    <row r="31078" spans="7:7" x14ac:dyDescent="0.2">
      <c r="G31078" s="12"/>
    </row>
    <row r="31079" spans="7:7" x14ac:dyDescent="0.2">
      <c r="G31079" s="12"/>
    </row>
    <row r="31080" spans="7:7" x14ac:dyDescent="0.2">
      <c r="G31080" s="12"/>
    </row>
    <row r="31081" spans="7:7" x14ac:dyDescent="0.2">
      <c r="G31081" s="12"/>
    </row>
    <row r="31082" spans="7:7" x14ac:dyDescent="0.2">
      <c r="G31082" s="12"/>
    </row>
    <row r="31083" spans="7:7" x14ac:dyDescent="0.2">
      <c r="G31083" s="12"/>
    </row>
    <row r="31084" spans="7:7" x14ac:dyDescent="0.2">
      <c r="G31084" s="12"/>
    </row>
    <row r="31085" spans="7:7" x14ac:dyDescent="0.2">
      <c r="G31085" s="12"/>
    </row>
    <row r="31086" spans="7:7" x14ac:dyDescent="0.2">
      <c r="G31086" s="12"/>
    </row>
    <row r="31087" spans="7:7" x14ac:dyDescent="0.2">
      <c r="G31087" s="12"/>
    </row>
    <row r="31088" spans="7:7" x14ac:dyDescent="0.2">
      <c r="G31088" s="12"/>
    </row>
    <row r="31089" spans="7:7" x14ac:dyDescent="0.2">
      <c r="G31089" s="12"/>
    </row>
    <row r="31090" spans="7:7" x14ac:dyDescent="0.2">
      <c r="G31090" s="12"/>
    </row>
    <row r="31091" spans="7:7" x14ac:dyDescent="0.2">
      <c r="G31091" s="12"/>
    </row>
    <row r="31092" spans="7:7" x14ac:dyDescent="0.2">
      <c r="G31092" s="12"/>
    </row>
    <row r="31093" spans="7:7" x14ac:dyDescent="0.2">
      <c r="G31093" s="12"/>
    </row>
    <row r="31094" spans="7:7" x14ac:dyDescent="0.2">
      <c r="G31094" s="12"/>
    </row>
    <row r="31095" spans="7:7" x14ac:dyDescent="0.2">
      <c r="G31095" s="12"/>
    </row>
    <row r="31096" spans="7:7" x14ac:dyDescent="0.2">
      <c r="G31096" s="12"/>
    </row>
    <row r="31097" spans="7:7" x14ac:dyDescent="0.2">
      <c r="G31097" s="12"/>
    </row>
    <row r="31098" spans="7:7" x14ac:dyDescent="0.2">
      <c r="G31098" s="12"/>
    </row>
    <row r="31099" spans="7:7" x14ac:dyDescent="0.2">
      <c r="G31099" s="12"/>
    </row>
    <row r="31100" spans="7:7" x14ac:dyDescent="0.2">
      <c r="G31100" s="12"/>
    </row>
    <row r="31101" spans="7:7" x14ac:dyDescent="0.2">
      <c r="G31101" s="12"/>
    </row>
    <row r="31102" spans="7:7" x14ac:dyDescent="0.2">
      <c r="G31102" s="12"/>
    </row>
    <row r="31103" spans="7:7" x14ac:dyDescent="0.2">
      <c r="G31103" s="12"/>
    </row>
    <row r="31104" spans="7:7" x14ac:dyDescent="0.2">
      <c r="G31104" s="12"/>
    </row>
    <row r="31105" spans="7:7" x14ac:dyDescent="0.2">
      <c r="G31105" s="12"/>
    </row>
    <row r="31106" spans="7:7" x14ac:dyDescent="0.2">
      <c r="G31106" s="12"/>
    </row>
    <row r="31107" spans="7:7" x14ac:dyDescent="0.2">
      <c r="G31107" s="12"/>
    </row>
    <row r="31108" spans="7:7" x14ac:dyDescent="0.2">
      <c r="G31108" s="12"/>
    </row>
    <row r="31109" spans="7:7" x14ac:dyDescent="0.2">
      <c r="G31109" s="12"/>
    </row>
    <row r="31110" spans="7:7" x14ac:dyDescent="0.2">
      <c r="G31110" s="12"/>
    </row>
    <row r="31111" spans="7:7" x14ac:dyDescent="0.2">
      <c r="G31111" s="12"/>
    </row>
    <row r="31112" spans="7:7" x14ac:dyDescent="0.2">
      <c r="G31112" s="12"/>
    </row>
    <row r="31113" spans="7:7" x14ac:dyDescent="0.2">
      <c r="G31113" s="12"/>
    </row>
    <row r="31114" spans="7:7" x14ac:dyDescent="0.2">
      <c r="G31114" s="12"/>
    </row>
    <row r="31115" spans="7:7" x14ac:dyDescent="0.2">
      <c r="G31115" s="12"/>
    </row>
    <row r="31116" spans="7:7" x14ac:dyDescent="0.2">
      <c r="G31116" s="12"/>
    </row>
    <row r="31117" spans="7:7" x14ac:dyDescent="0.2">
      <c r="G31117" s="12"/>
    </row>
    <row r="31118" spans="7:7" x14ac:dyDescent="0.2">
      <c r="G31118" s="12"/>
    </row>
    <row r="31119" spans="7:7" x14ac:dyDescent="0.2">
      <c r="G31119" s="12"/>
    </row>
    <row r="31120" spans="7:7" x14ac:dyDescent="0.2">
      <c r="G31120" s="12"/>
    </row>
    <row r="31121" spans="7:7" x14ac:dyDescent="0.2">
      <c r="G31121" s="12"/>
    </row>
    <row r="31122" spans="7:7" x14ac:dyDescent="0.2">
      <c r="G31122" s="12"/>
    </row>
    <row r="31123" spans="7:7" x14ac:dyDescent="0.2">
      <c r="G31123" s="12"/>
    </row>
    <row r="31124" spans="7:7" x14ac:dyDescent="0.2">
      <c r="G31124" s="12"/>
    </row>
    <row r="31125" spans="7:7" x14ac:dyDescent="0.2">
      <c r="G31125" s="12"/>
    </row>
    <row r="31126" spans="7:7" x14ac:dyDescent="0.2">
      <c r="G31126" s="12"/>
    </row>
    <row r="31127" spans="7:7" x14ac:dyDescent="0.2">
      <c r="G31127" s="12"/>
    </row>
    <row r="31128" spans="7:7" x14ac:dyDescent="0.2">
      <c r="G31128" s="12"/>
    </row>
    <row r="31129" spans="7:7" x14ac:dyDescent="0.2">
      <c r="G31129" s="12"/>
    </row>
    <row r="31130" spans="7:7" x14ac:dyDescent="0.2">
      <c r="G31130" s="12"/>
    </row>
    <row r="31131" spans="7:7" x14ac:dyDescent="0.2">
      <c r="G31131" s="12"/>
    </row>
    <row r="31132" spans="7:7" x14ac:dyDescent="0.2">
      <c r="G31132" s="12"/>
    </row>
    <row r="31133" spans="7:7" x14ac:dyDescent="0.2">
      <c r="G31133" s="12"/>
    </row>
    <row r="31134" spans="7:7" x14ac:dyDescent="0.2">
      <c r="G31134" s="12"/>
    </row>
    <row r="31135" spans="7:7" x14ac:dyDescent="0.2">
      <c r="G31135" s="12"/>
    </row>
    <row r="31136" spans="7:7" x14ac:dyDescent="0.2">
      <c r="G31136" s="12"/>
    </row>
    <row r="31137" spans="7:7" x14ac:dyDescent="0.2">
      <c r="G31137" s="12"/>
    </row>
    <row r="31138" spans="7:7" x14ac:dyDescent="0.2">
      <c r="G31138" s="12"/>
    </row>
    <row r="31139" spans="7:7" x14ac:dyDescent="0.2">
      <c r="G31139" s="12"/>
    </row>
    <row r="31140" spans="7:7" x14ac:dyDescent="0.2">
      <c r="G31140" s="12"/>
    </row>
    <row r="31141" spans="7:7" x14ac:dyDescent="0.2">
      <c r="G31141" s="12"/>
    </row>
    <row r="31142" spans="7:7" x14ac:dyDescent="0.2">
      <c r="G31142" s="12"/>
    </row>
    <row r="31143" spans="7:7" x14ac:dyDescent="0.2">
      <c r="G31143" s="12"/>
    </row>
    <row r="31144" spans="7:7" x14ac:dyDescent="0.2">
      <c r="G31144" s="12"/>
    </row>
    <row r="31145" spans="7:7" x14ac:dyDescent="0.2">
      <c r="G31145" s="12"/>
    </row>
    <row r="31146" spans="7:7" x14ac:dyDescent="0.2">
      <c r="G31146" s="12"/>
    </row>
    <row r="31147" spans="7:7" x14ac:dyDescent="0.2">
      <c r="G31147" s="12"/>
    </row>
    <row r="31148" spans="7:7" x14ac:dyDescent="0.2">
      <c r="G31148" s="12"/>
    </row>
    <row r="31149" spans="7:7" x14ac:dyDescent="0.2">
      <c r="G31149" s="12"/>
    </row>
    <row r="31150" spans="7:7" x14ac:dyDescent="0.2">
      <c r="G31150" s="12"/>
    </row>
    <row r="31151" spans="7:7" x14ac:dyDescent="0.2">
      <c r="G31151" s="12"/>
    </row>
    <row r="31152" spans="7:7" x14ac:dyDescent="0.2">
      <c r="G31152" s="12"/>
    </row>
    <row r="31153" spans="7:7" x14ac:dyDescent="0.2">
      <c r="G31153" s="12"/>
    </row>
    <row r="31154" spans="7:7" x14ac:dyDescent="0.2">
      <c r="G31154" s="12"/>
    </row>
    <row r="31155" spans="7:7" x14ac:dyDescent="0.2">
      <c r="G31155" s="12"/>
    </row>
    <row r="31156" spans="7:7" x14ac:dyDescent="0.2">
      <c r="G31156" s="12"/>
    </row>
    <row r="31157" spans="7:7" x14ac:dyDescent="0.2">
      <c r="G31157" s="12"/>
    </row>
    <row r="31158" spans="7:7" x14ac:dyDescent="0.2">
      <c r="G31158" s="12"/>
    </row>
    <row r="31159" spans="7:7" x14ac:dyDescent="0.2">
      <c r="G31159" s="12"/>
    </row>
    <row r="31160" spans="7:7" x14ac:dyDescent="0.2">
      <c r="G31160" s="12"/>
    </row>
    <row r="31161" spans="7:7" x14ac:dyDescent="0.2">
      <c r="G31161" s="12"/>
    </row>
    <row r="31162" spans="7:7" x14ac:dyDescent="0.2">
      <c r="G31162" s="12"/>
    </row>
    <row r="31163" spans="7:7" x14ac:dyDescent="0.2">
      <c r="G31163" s="12"/>
    </row>
    <row r="31164" spans="7:7" x14ac:dyDescent="0.2">
      <c r="G31164" s="12"/>
    </row>
    <row r="31165" spans="7:7" x14ac:dyDescent="0.2">
      <c r="G31165" s="12"/>
    </row>
    <row r="31166" spans="7:7" x14ac:dyDescent="0.2">
      <c r="G31166" s="12"/>
    </row>
    <row r="31167" spans="7:7" x14ac:dyDescent="0.2">
      <c r="G31167" s="12"/>
    </row>
    <row r="31168" spans="7:7" x14ac:dyDescent="0.2">
      <c r="G31168" s="12"/>
    </row>
    <row r="31169" spans="7:7" x14ac:dyDescent="0.2">
      <c r="G31169" s="12"/>
    </row>
    <row r="31170" spans="7:7" x14ac:dyDescent="0.2">
      <c r="G31170" s="12"/>
    </row>
    <row r="31171" spans="7:7" x14ac:dyDescent="0.2">
      <c r="G31171" s="12"/>
    </row>
    <row r="31172" spans="7:7" x14ac:dyDescent="0.2">
      <c r="G31172" s="12"/>
    </row>
    <row r="31173" spans="7:7" x14ac:dyDescent="0.2">
      <c r="G31173" s="12"/>
    </row>
    <row r="31174" spans="7:7" x14ac:dyDescent="0.2">
      <c r="G31174" s="12"/>
    </row>
    <row r="31175" spans="7:7" x14ac:dyDescent="0.2">
      <c r="G31175" s="12"/>
    </row>
    <row r="31176" spans="7:7" x14ac:dyDescent="0.2">
      <c r="G31176" s="12"/>
    </row>
    <row r="31177" spans="7:7" x14ac:dyDescent="0.2">
      <c r="G31177" s="12"/>
    </row>
    <row r="31178" spans="7:7" x14ac:dyDescent="0.2">
      <c r="G31178" s="12"/>
    </row>
    <row r="31179" spans="7:7" x14ac:dyDescent="0.2">
      <c r="G31179" s="12"/>
    </row>
    <row r="31180" spans="7:7" x14ac:dyDescent="0.2">
      <c r="G31180" s="12"/>
    </row>
    <row r="31181" spans="7:7" x14ac:dyDescent="0.2">
      <c r="G31181" s="12"/>
    </row>
    <row r="31182" spans="7:7" x14ac:dyDescent="0.2">
      <c r="G31182" s="12"/>
    </row>
    <row r="31183" spans="7:7" x14ac:dyDescent="0.2">
      <c r="G31183" s="12"/>
    </row>
    <row r="31184" spans="7:7" x14ac:dyDescent="0.2">
      <c r="G31184" s="12"/>
    </row>
    <row r="31185" spans="7:7" x14ac:dyDescent="0.2">
      <c r="G31185" s="12"/>
    </row>
    <row r="31186" spans="7:7" x14ac:dyDescent="0.2">
      <c r="G31186" s="12"/>
    </row>
    <row r="31187" spans="7:7" x14ac:dyDescent="0.2">
      <c r="G31187" s="12"/>
    </row>
    <row r="31188" spans="7:7" x14ac:dyDescent="0.2">
      <c r="G31188" s="12"/>
    </row>
    <row r="31189" spans="7:7" x14ac:dyDescent="0.2">
      <c r="G31189" s="12"/>
    </row>
    <row r="31190" spans="7:7" x14ac:dyDescent="0.2">
      <c r="G31190" s="12"/>
    </row>
    <row r="31191" spans="7:7" x14ac:dyDescent="0.2">
      <c r="G31191" s="12"/>
    </row>
    <row r="31192" spans="7:7" x14ac:dyDescent="0.2">
      <c r="G31192" s="12"/>
    </row>
    <row r="31193" spans="7:7" x14ac:dyDescent="0.2">
      <c r="G31193" s="12"/>
    </row>
    <row r="31194" spans="7:7" x14ac:dyDescent="0.2">
      <c r="G31194" s="12"/>
    </row>
    <row r="31195" spans="7:7" x14ac:dyDescent="0.2">
      <c r="G31195" s="12"/>
    </row>
    <row r="31196" spans="7:7" x14ac:dyDescent="0.2">
      <c r="G31196" s="12"/>
    </row>
    <row r="31197" spans="7:7" x14ac:dyDescent="0.2">
      <c r="G31197" s="12"/>
    </row>
    <row r="31198" spans="7:7" x14ac:dyDescent="0.2">
      <c r="G31198" s="12"/>
    </row>
    <row r="31199" spans="7:7" x14ac:dyDescent="0.2">
      <c r="G31199" s="12"/>
    </row>
    <row r="31200" spans="7:7" x14ac:dyDescent="0.2">
      <c r="G31200" s="12"/>
    </row>
    <row r="31201" spans="7:7" x14ac:dyDescent="0.2">
      <c r="G31201" s="12"/>
    </row>
    <row r="31202" spans="7:7" x14ac:dyDescent="0.2">
      <c r="G31202" s="12"/>
    </row>
    <row r="31203" spans="7:7" x14ac:dyDescent="0.2">
      <c r="G31203" s="12"/>
    </row>
    <row r="31204" spans="7:7" x14ac:dyDescent="0.2">
      <c r="G31204" s="12"/>
    </row>
    <row r="31205" spans="7:7" x14ac:dyDescent="0.2">
      <c r="G31205" s="12"/>
    </row>
    <row r="31206" spans="7:7" x14ac:dyDescent="0.2">
      <c r="G31206" s="12"/>
    </row>
    <row r="31207" spans="7:7" x14ac:dyDescent="0.2">
      <c r="G31207" s="12"/>
    </row>
    <row r="31208" spans="7:7" x14ac:dyDescent="0.2">
      <c r="G31208" s="12"/>
    </row>
    <row r="31209" spans="7:7" x14ac:dyDescent="0.2">
      <c r="G31209" s="12"/>
    </row>
    <row r="31210" spans="7:7" x14ac:dyDescent="0.2">
      <c r="G31210" s="12"/>
    </row>
    <row r="31211" spans="7:7" x14ac:dyDescent="0.2">
      <c r="G31211" s="12"/>
    </row>
    <row r="31212" spans="7:7" x14ac:dyDescent="0.2">
      <c r="G31212" s="12"/>
    </row>
    <row r="31213" spans="7:7" x14ac:dyDescent="0.2">
      <c r="G31213" s="12"/>
    </row>
    <row r="31214" spans="7:7" x14ac:dyDescent="0.2">
      <c r="G31214" s="12"/>
    </row>
    <row r="31215" spans="7:7" x14ac:dyDescent="0.2">
      <c r="G31215" s="12"/>
    </row>
    <row r="31216" spans="7:7" x14ac:dyDescent="0.2">
      <c r="G31216" s="12"/>
    </row>
    <row r="31217" spans="7:7" x14ac:dyDescent="0.2">
      <c r="G31217" s="12"/>
    </row>
    <row r="31218" spans="7:7" x14ac:dyDescent="0.2">
      <c r="G31218" s="12"/>
    </row>
    <row r="31219" spans="7:7" x14ac:dyDescent="0.2">
      <c r="G31219" s="12"/>
    </row>
    <row r="31220" spans="7:7" x14ac:dyDescent="0.2">
      <c r="G31220" s="12"/>
    </row>
    <row r="31221" spans="7:7" x14ac:dyDescent="0.2">
      <c r="G31221" s="12"/>
    </row>
    <row r="31222" spans="7:7" x14ac:dyDescent="0.2">
      <c r="G31222" s="12"/>
    </row>
    <row r="31223" spans="7:7" x14ac:dyDescent="0.2">
      <c r="G31223" s="12"/>
    </row>
    <row r="31224" spans="7:7" x14ac:dyDescent="0.2">
      <c r="G31224" s="12"/>
    </row>
    <row r="31225" spans="7:7" x14ac:dyDescent="0.2">
      <c r="G31225" s="12"/>
    </row>
    <row r="31226" spans="7:7" x14ac:dyDescent="0.2">
      <c r="G31226" s="12"/>
    </row>
    <row r="31227" spans="7:7" x14ac:dyDescent="0.2">
      <c r="G31227" s="12"/>
    </row>
    <row r="31228" spans="7:7" x14ac:dyDescent="0.2">
      <c r="G31228" s="12"/>
    </row>
    <row r="31229" spans="7:7" x14ac:dyDescent="0.2">
      <c r="G31229" s="12"/>
    </row>
    <row r="31230" spans="7:7" x14ac:dyDescent="0.2">
      <c r="G31230" s="12"/>
    </row>
    <row r="31231" spans="7:7" x14ac:dyDescent="0.2">
      <c r="G31231" s="12"/>
    </row>
    <row r="31232" spans="7:7" x14ac:dyDescent="0.2">
      <c r="G31232" s="12"/>
    </row>
    <row r="31233" spans="7:7" x14ac:dyDescent="0.2">
      <c r="G31233" s="12"/>
    </row>
    <row r="31234" spans="7:7" x14ac:dyDescent="0.2">
      <c r="G31234" s="12"/>
    </row>
    <row r="31235" spans="7:7" x14ac:dyDescent="0.2">
      <c r="G31235" s="12"/>
    </row>
    <row r="31236" spans="7:7" x14ac:dyDescent="0.2">
      <c r="G31236" s="12"/>
    </row>
    <row r="31237" spans="7:7" x14ac:dyDescent="0.2">
      <c r="G31237" s="12"/>
    </row>
    <row r="31238" spans="7:7" x14ac:dyDescent="0.2">
      <c r="G31238" s="12"/>
    </row>
    <row r="31239" spans="7:7" x14ac:dyDescent="0.2">
      <c r="G31239" s="12"/>
    </row>
    <row r="31240" spans="7:7" x14ac:dyDescent="0.2">
      <c r="G31240" s="12"/>
    </row>
    <row r="31241" spans="7:7" x14ac:dyDescent="0.2">
      <c r="G31241" s="12"/>
    </row>
    <row r="31242" spans="7:7" x14ac:dyDescent="0.2">
      <c r="G31242" s="12"/>
    </row>
    <row r="31243" spans="7:7" x14ac:dyDescent="0.2">
      <c r="G31243" s="12"/>
    </row>
    <row r="31244" spans="7:7" x14ac:dyDescent="0.2">
      <c r="G31244" s="12"/>
    </row>
    <row r="31245" spans="7:7" x14ac:dyDescent="0.2">
      <c r="G31245" s="12"/>
    </row>
    <row r="31246" spans="7:7" x14ac:dyDescent="0.2">
      <c r="G31246" s="12"/>
    </row>
    <row r="31247" spans="7:7" x14ac:dyDescent="0.2">
      <c r="G31247" s="12"/>
    </row>
    <row r="31248" spans="7:7" x14ac:dyDescent="0.2">
      <c r="G31248" s="12"/>
    </row>
    <row r="31249" spans="7:7" x14ac:dyDescent="0.2">
      <c r="G31249" s="12"/>
    </row>
    <row r="31250" spans="7:7" x14ac:dyDescent="0.2">
      <c r="G31250" s="12"/>
    </row>
    <row r="31251" spans="7:7" x14ac:dyDescent="0.2">
      <c r="G31251" s="12"/>
    </row>
    <row r="31252" spans="7:7" x14ac:dyDescent="0.2">
      <c r="G31252" s="12"/>
    </row>
    <row r="31253" spans="7:7" x14ac:dyDescent="0.2">
      <c r="G31253" s="12"/>
    </row>
    <row r="31254" spans="7:7" x14ac:dyDescent="0.2">
      <c r="G31254" s="12"/>
    </row>
    <row r="31255" spans="7:7" x14ac:dyDescent="0.2">
      <c r="G31255" s="12"/>
    </row>
    <row r="31256" spans="7:7" x14ac:dyDescent="0.2">
      <c r="G31256" s="12"/>
    </row>
    <row r="31257" spans="7:7" x14ac:dyDescent="0.2">
      <c r="G31257" s="12"/>
    </row>
    <row r="31258" spans="7:7" x14ac:dyDescent="0.2">
      <c r="G31258" s="12"/>
    </row>
    <row r="31259" spans="7:7" x14ac:dyDescent="0.2">
      <c r="G31259" s="12"/>
    </row>
    <row r="31260" spans="7:7" x14ac:dyDescent="0.2">
      <c r="G31260" s="12"/>
    </row>
    <row r="31261" spans="7:7" x14ac:dyDescent="0.2">
      <c r="G31261" s="12"/>
    </row>
    <row r="31262" spans="7:7" x14ac:dyDescent="0.2">
      <c r="G31262" s="12"/>
    </row>
    <row r="31263" spans="7:7" x14ac:dyDescent="0.2">
      <c r="G31263" s="12"/>
    </row>
    <row r="31264" spans="7:7" x14ac:dyDescent="0.2">
      <c r="G31264" s="12"/>
    </row>
    <row r="31265" spans="7:7" x14ac:dyDescent="0.2">
      <c r="G31265" s="12"/>
    </row>
    <row r="31266" spans="7:7" x14ac:dyDescent="0.2">
      <c r="G31266" s="12"/>
    </row>
    <row r="31267" spans="7:7" x14ac:dyDescent="0.2">
      <c r="G31267" s="12"/>
    </row>
    <row r="31268" spans="7:7" x14ac:dyDescent="0.2">
      <c r="G31268" s="12"/>
    </row>
    <row r="31269" spans="7:7" x14ac:dyDescent="0.2">
      <c r="G31269" s="12"/>
    </row>
    <row r="31270" spans="7:7" x14ac:dyDescent="0.2">
      <c r="G31270" s="12"/>
    </row>
    <row r="31271" spans="7:7" x14ac:dyDescent="0.2">
      <c r="G31271" s="12"/>
    </row>
    <row r="31272" spans="7:7" x14ac:dyDescent="0.2">
      <c r="G31272" s="12"/>
    </row>
    <row r="31273" spans="7:7" x14ac:dyDescent="0.2">
      <c r="G31273" s="12"/>
    </row>
    <row r="31274" spans="7:7" x14ac:dyDescent="0.2">
      <c r="G31274" s="12"/>
    </row>
    <row r="31275" spans="7:7" x14ac:dyDescent="0.2">
      <c r="G31275" s="12"/>
    </row>
    <row r="31276" spans="7:7" x14ac:dyDescent="0.2">
      <c r="G31276" s="12"/>
    </row>
    <row r="31277" spans="7:7" x14ac:dyDescent="0.2">
      <c r="G31277" s="12"/>
    </row>
    <row r="31278" spans="7:7" x14ac:dyDescent="0.2">
      <c r="G31278" s="12"/>
    </row>
    <row r="31279" spans="7:7" x14ac:dyDescent="0.2">
      <c r="G31279" s="12"/>
    </row>
    <row r="31280" spans="7:7" x14ac:dyDescent="0.2">
      <c r="G31280" s="12"/>
    </row>
    <row r="31281" spans="7:7" x14ac:dyDescent="0.2">
      <c r="G31281" s="12"/>
    </row>
    <row r="31282" spans="7:7" x14ac:dyDescent="0.2">
      <c r="G31282" s="12"/>
    </row>
    <row r="31283" spans="7:7" x14ac:dyDescent="0.2">
      <c r="G31283" s="12"/>
    </row>
    <row r="31284" spans="7:7" x14ac:dyDescent="0.2">
      <c r="G31284" s="12"/>
    </row>
    <row r="31285" spans="7:7" x14ac:dyDescent="0.2">
      <c r="G31285" s="12"/>
    </row>
    <row r="31286" spans="7:7" x14ac:dyDescent="0.2">
      <c r="G31286" s="12"/>
    </row>
    <row r="31287" spans="7:7" x14ac:dyDescent="0.2">
      <c r="G31287" s="12"/>
    </row>
    <row r="31288" spans="7:7" x14ac:dyDescent="0.2">
      <c r="G31288" s="12"/>
    </row>
    <row r="31289" spans="7:7" x14ac:dyDescent="0.2">
      <c r="G31289" s="12"/>
    </row>
    <row r="31290" spans="7:7" x14ac:dyDescent="0.2">
      <c r="G31290" s="12"/>
    </row>
    <row r="31291" spans="7:7" x14ac:dyDescent="0.2">
      <c r="G31291" s="12"/>
    </row>
    <row r="31292" spans="7:7" x14ac:dyDescent="0.2">
      <c r="G31292" s="12"/>
    </row>
    <row r="31293" spans="7:7" x14ac:dyDescent="0.2">
      <c r="G31293" s="12"/>
    </row>
    <row r="31294" spans="7:7" x14ac:dyDescent="0.2">
      <c r="G31294" s="12"/>
    </row>
    <row r="31295" spans="7:7" x14ac:dyDescent="0.2">
      <c r="G31295" s="12"/>
    </row>
    <row r="31296" spans="7:7" x14ac:dyDescent="0.2">
      <c r="G31296" s="12"/>
    </row>
    <row r="31297" spans="7:7" x14ac:dyDescent="0.2">
      <c r="G31297" s="12"/>
    </row>
    <row r="31298" spans="7:7" x14ac:dyDescent="0.2">
      <c r="G31298" s="12"/>
    </row>
    <row r="31299" spans="7:7" x14ac:dyDescent="0.2">
      <c r="G31299" s="12"/>
    </row>
    <row r="31300" spans="7:7" x14ac:dyDescent="0.2">
      <c r="G31300" s="12"/>
    </row>
    <row r="31301" spans="7:7" x14ac:dyDescent="0.2">
      <c r="G31301" s="12"/>
    </row>
    <row r="31302" spans="7:7" x14ac:dyDescent="0.2">
      <c r="G31302" s="12"/>
    </row>
    <row r="31303" spans="7:7" x14ac:dyDescent="0.2">
      <c r="G31303" s="12"/>
    </row>
    <row r="31304" spans="7:7" x14ac:dyDescent="0.2">
      <c r="G31304" s="12"/>
    </row>
    <row r="31305" spans="7:7" x14ac:dyDescent="0.2">
      <c r="G31305" s="12"/>
    </row>
    <row r="31306" spans="7:7" x14ac:dyDescent="0.2">
      <c r="G31306" s="12"/>
    </row>
    <row r="31307" spans="7:7" x14ac:dyDescent="0.2">
      <c r="G31307" s="12"/>
    </row>
    <row r="31308" spans="7:7" x14ac:dyDescent="0.2">
      <c r="G31308" s="12"/>
    </row>
    <row r="31309" spans="7:7" x14ac:dyDescent="0.2">
      <c r="G31309" s="12"/>
    </row>
    <row r="31310" spans="7:7" x14ac:dyDescent="0.2">
      <c r="G31310" s="12"/>
    </row>
    <row r="31311" spans="7:7" x14ac:dyDescent="0.2">
      <c r="G31311" s="12"/>
    </row>
    <row r="31312" spans="7:7" x14ac:dyDescent="0.2">
      <c r="G31312" s="12"/>
    </row>
    <row r="31313" spans="7:7" x14ac:dyDescent="0.2">
      <c r="G31313" s="12"/>
    </row>
    <row r="31314" spans="7:7" x14ac:dyDescent="0.2">
      <c r="G31314" s="12"/>
    </row>
    <row r="31315" spans="7:7" x14ac:dyDescent="0.2">
      <c r="G31315" s="12"/>
    </row>
    <row r="31316" spans="7:7" x14ac:dyDescent="0.2">
      <c r="G31316" s="12"/>
    </row>
    <row r="31317" spans="7:7" x14ac:dyDescent="0.2">
      <c r="G31317" s="12"/>
    </row>
    <row r="31318" spans="7:7" x14ac:dyDescent="0.2">
      <c r="G31318" s="12"/>
    </row>
    <row r="31319" spans="7:7" x14ac:dyDescent="0.2">
      <c r="G31319" s="12"/>
    </row>
    <row r="31320" spans="7:7" x14ac:dyDescent="0.2">
      <c r="G31320" s="12"/>
    </row>
    <row r="31321" spans="7:7" x14ac:dyDescent="0.2">
      <c r="G31321" s="12"/>
    </row>
    <row r="31322" spans="7:7" x14ac:dyDescent="0.2">
      <c r="G31322" s="12"/>
    </row>
    <row r="31323" spans="7:7" x14ac:dyDescent="0.2">
      <c r="G31323" s="12"/>
    </row>
    <row r="31324" spans="7:7" x14ac:dyDescent="0.2">
      <c r="G31324" s="12"/>
    </row>
    <row r="31325" spans="7:7" x14ac:dyDescent="0.2">
      <c r="G31325" s="12"/>
    </row>
    <row r="31326" spans="7:7" x14ac:dyDescent="0.2">
      <c r="G31326" s="12"/>
    </row>
    <row r="31327" spans="7:7" x14ac:dyDescent="0.2">
      <c r="G31327" s="12"/>
    </row>
    <row r="31328" spans="7:7" x14ac:dyDescent="0.2">
      <c r="G31328" s="12"/>
    </row>
    <row r="31329" spans="7:7" x14ac:dyDescent="0.2">
      <c r="G31329" s="12"/>
    </row>
    <row r="31330" spans="7:7" x14ac:dyDescent="0.2">
      <c r="G31330" s="12"/>
    </row>
    <row r="31331" spans="7:7" x14ac:dyDescent="0.2">
      <c r="G31331" s="12"/>
    </row>
    <row r="31332" spans="7:7" x14ac:dyDescent="0.2">
      <c r="G31332" s="12"/>
    </row>
    <row r="31333" spans="7:7" x14ac:dyDescent="0.2">
      <c r="G31333" s="12"/>
    </row>
    <row r="31334" spans="7:7" x14ac:dyDescent="0.2">
      <c r="G31334" s="12"/>
    </row>
    <row r="31335" spans="7:7" x14ac:dyDescent="0.2">
      <c r="G31335" s="12"/>
    </row>
    <row r="31336" spans="7:7" x14ac:dyDescent="0.2">
      <c r="G31336" s="12"/>
    </row>
    <row r="31337" spans="7:7" x14ac:dyDescent="0.2">
      <c r="G31337" s="12"/>
    </row>
    <row r="31338" spans="7:7" x14ac:dyDescent="0.2">
      <c r="G31338" s="12"/>
    </row>
    <row r="31339" spans="7:7" x14ac:dyDescent="0.2">
      <c r="G31339" s="12"/>
    </row>
    <row r="31340" spans="7:7" x14ac:dyDescent="0.2">
      <c r="G31340" s="12"/>
    </row>
    <row r="31341" spans="7:7" x14ac:dyDescent="0.2">
      <c r="G31341" s="12"/>
    </row>
    <row r="31342" spans="7:7" x14ac:dyDescent="0.2">
      <c r="G31342" s="12"/>
    </row>
    <row r="31343" spans="7:7" x14ac:dyDescent="0.2">
      <c r="G31343" s="12"/>
    </row>
    <row r="31344" spans="7:7" x14ac:dyDescent="0.2">
      <c r="G31344" s="12"/>
    </row>
    <row r="31345" spans="7:7" x14ac:dyDescent="0.2">
      <c r="G31345" s="12"/>
    </row>
    <row r="31346" spans="7:7" x14ac:dyDescent="0.2">
      <c r="G31346" s="12"/>
    </row>
    <row r="31347" spans="7:7" x14ac:dyDescent="0.2">
      <c r="G31347" s="12"/>
    </row>
    <row r="31348" spans="7:7" x14ac:dyDescent="0.2">
      <c r="G31348" s="12"/>
    </row>
    <row r="31349" spans="7:7" x14ac:dyDescent="0.2">
      <c r="G31349" s="12"/>
    </row>
    <row r="31350" spans="7:7" x14ac:dyDescent="0.2">
      <c r="G31350" s="12"/>
    </row>
    <row r="31351" spans="7:7" x14ac:dyDescent="0.2">
      <c r="G31351" s="12"/>
    </row>
    <row r="31352" spans="7:7" x14ac:dyDescent="0.2">
      <c r="G31352" s="12"/>
    </row>
    <row r="31353" spans="7:7" x14ac:dyDescent="0.2">
      <c r="G31353" s="12"/>
    </row>
    <row r="31354" spans="7:7" x14ac:dyDescent="0.2">
      <c r="G31354" s="12"/>
    </row>
    <row r="31355" spans="7:7" x14ac:dyDescent="0.2">
      <c r="G31355" s="12"/>
    </row>
    <row r="31356" spans="7:7" x14ac:dyDescent="0.2">
      <c r="G31356" s="12"/>
    </row>
    <row r="31357" spans="7:7" x14ac:dyDescent="0.2">
      <c r="G31357" s="12"/>
    </row>
    <row r="31358" spans="7:7" x14ac:dyDescent="0.2">
      <c r="G31358" s="12"/>
    </row>
    <row r="31359" spans="7:7" x14ac:dyDescent="0.2">
      <c r="G31359" s="12"/>
    </row>
    <row r="31360" spans="7:7" x14ac:dyDescent="0.2">
      <c r="G31360" s="12"/>
    </row>
    <row r="31361" spans="7:7" x14ac:dyDescent="0.2">
      <c r="G31361" s="12"/>
    </row>
    <row r="31362" spans="7:7" x14ac:dyDescent="0.2">
      <c r="G31362" s="12"/>
    </row>
    <row r="31363" spans="7:7" x14ac:dyDescent="0.2">
      <c r="G31363" s="12"/>
    </row>
    <row r="31364" spans="7:7" x14ac:dyDescent="0.2">
      <c r="G31364" s="12"/>
    </row>
    <row r="31365" spans="7:7" x14ac:dyDescent="0.2">
      <c r="G31365" s="12"/>
    </row>
    <row r="31366" spans="7:7" x14ac:dyDescent="0.2">
      <c r="G31366" s="12"/>
    </row>
    <row r="31367" spans="7:7" x14ac:dyDescent="0.2">
      <c r="G31367" s="12"/>
    </row>
    <row r="31368" spans="7:7" x14ac:dyDescent="0.2">
      <c r="G31368" s="12"/>
    </row>
    <row r="31369" spans="7:7" x14ac:dyDescent="0.2">
      <c r="G31369" s="12"/>
    </row>
    <row r="31370" spans="7:7" x14ac:dyDescent="0.2">
      <c r="G31370" s="12"/>
    </row>
    <row r="31371" spans="7:7" x14ac:dyDescent="0.2">
      <c r="G31371" s="12"/>
    </row>
    <row r="31372" spans="7:7" x14ac:dyDescent="0.2">
      <c r="G31372" s="12"/>
    </row>
    <row r="31373" spans="7:7" x14ac:dyDescent="0.2">
      <c r="G31373" s="12"/>
    </row>
    <row r="31374" spans="7:7" x14ac:dyDescent="0.2">
      <c r="G31374" s="12"/>
    </row>
    <row r="31375" spans="7:7" x14ac:dyDescent="0.2">
      <c r="G31375" s="12"/>
    </row>
    <row r="31376" spans="7:7" x14ac:dyDescent="0.2">
      <c r="G31376" s="12"/>
    </row>
    <row r="31377" spans="7:7" x14ac:dyDescent="0.2">
      <c r="G31377" s="12"/>
    </row>
    <row r="31378" spans="7:7" x14ac:dyDescent="0.2">
      <c r="G31378" s="12"/>
    </row>
    <row r="31379" spans="7:7" x14ac:dyDescent="0.2">
      <c r="G31379" s="12"/>
    </row>
    <row r="31380" spans="7:7" x14ac:dyDescent="0.2">
      <c r="G31380" s="12"/>
    </row>
    <row r="31381" spans="7:7" x14ac:dyDescent="0.2">
      <c r="G31381" s="12"/>
    </row>
    <row r="31382" spans="7:7" x14ac:dyDescent="0.2">
      <c r="G31382" s="12"/>
    </row>
    <row r="31383" spans="7:7" x14ac:dyDescent="0.2">
      <c r="G31383" s="12"/>
    </row>
    <row r="31384" spans="7:7" x14ac:dyDescent="0.2">
      <c r="G31384" s="12"/>
    </row>
    <row r="31385" spans="7:7" x14ac:dyDescent="0.2">
      <c r="G31385" s="12"/>
    </row>
    <row r="31386" spans="7:7" x14ac:dyDescent="0.2">
      <c r="G31386" s="12"/>
    </row>
    <row r="31387" spans="7:7" x14ac:dyDescent="0.2">
      <c r="G31387" s="12"/>
    </row>
    <row r="31388" spans="7:7" x14ac:dyDescent="0.2">
      <c r="G31388" s="12"/>
    </row>
    <row r="31389" spans="7:7" x14ac:dyDescent="0.2">
      <c r="G31389" s="12"/>
    </row>
    <row r="31390" spans="7:7" x14ac:dyDescent="0.2">
      <c r="G31390" s="12"/>
    </row>
    <row r="31391" spans="7:7" x14ac:dyDescent="0.2">
      <c r="G31391" s="12"/>
    </row>
    <row r="31392" spans="7:7" x14ac:dyDescent="0.2">
      <c r="G31392" s="12"/>
    </row>
    <row r="31393" spans="7:7" x14ac:dyDescent="0.2">
      <c r="G31393" s="12"/>
    </row>
    <row r="31394" spans="7:7" x14ac:dyDescent="0.2">
      <c r="G31394" s="12"/>
    </row>
    <row r="31395" spans="7:7" x14ac:dyDescent="0.2">
      <c r="G31395" s="12"/>
    </row>
    <row r="31396" spans="7:7" x14ac:dyDescent="0.2">
      <c r="G31396" s="12"/>
    </row>
    <row r="31397" spans="7:7" x14ac:dyDescent="0.2">
      <c r="G31397" s="12"/>
    </row>
    <row r="31398" spans="7:7" x14ac:dyDescent="0.2">
      <c r="G31398" s="12"/>
    </row>
    <row r="31399" spans="7:7" x14ac:dyDescent="0.2">
      <c r="G31399" s="12"/>
    </row>
    <row r="31400" spans="7:7" x14ac:dyDescent="0.2">
      <c r="G31400" s="12"/>
    </row>
    <row r="31401" spans="7:7" x14ac:dyDescent="0.2">
      <c r="G31401" s="12"/>
    </row>
    <row r="31402" spans="7:7" x14ac:dyDescent="0.2">
      <c r="G31402" s="12"/>
    </row>
    <row r="31403" spans="7:7" x14ac:dyDescent="0.2">
      <c r="G31403" s="12"/>
    </row>
    <row r="31404" spans="7:7" x14ac:dyDescent="0.2">
      <c r="G31404" s="12"/>
    </row>
    <row r="31405" spans="7:7" x14ac:dyDescent="0.2">
      <c r="G31405" s="12"/>
    </row>
    <row r="31406" spans="7:7" x14ac:dyDescent="0.2">
      <c r="G31406" s="12"/>
    </row>
    <row r="31407" spans="7:7" x14ac:dyDescent="0.2">
      <c r="G31407" s="12"/>
    </row>
    <row r="31408" spans="7:7" x14ac:dyDescent="0.2">
      <c r="G31408" s="12"/>
    </row>
    <row r="31409" spans="7:7" x14ac:dyDescent="0.2">
      <c r="G31409" s="12"/>
    </row>
    <row r="31410" spans="7:7" x14ac:dyDescent="0.2">
      <c r="G31410" s="12"/>
    </row>
    <row r="31411" spans="7:7" x14ac:dyDescent="0.2">
      <c r="G31411" s="12"/>
    </row>
    <row r="31412" spans="7:7" x14ac:dyDescent="0.2">
      <c r="G31412" s="12"/>
    </row>
    <row r="31413" spans="7:7" x14ac:dyDescent="0.2">
      <c r="G31413" s="12"/>
    </row>
    <row r="31414" spans="7:7" x14ac:dyDescent="0.2">
      <c r="G31414" s="12"/>
    </row>
    <row r="31415" spans="7:7" x14ac:dyDescent="0.2">
      <c r="G31415" s="12"/>
    </row>
    <row r="31416" spans="7:7" x14ac:dyDescent="0.2">
      <c r="G31416" s="12"/>
    </row>
    <row r="31417" spans="7:7" x14ac:dyDescent="0.2">
      <c r="G31417" s="12"/>
    </row>
    <row r="31418" spans="7:7" x14ac:dyDescent="0.2">
      <c r="G31418" s="12"/>
    </row>
    <row r="31419" spans="7:7" x14ac:dyDescent="0.2">
      <c r="G31419" s="12"/>
    </row>
    <row r="31420" spans="7:7" x14ac:dyDescent="0.2">
      <c r="G31420" s="12"/>
    </row>
    <row r="31421" spans="7:7" x14ac:dyDescent="0.2">
      <c r="G31421" s="12"/>
    </row>
    <row r="31422" spans="7:7" x14ac:dyDescent="0.2">
      <c r="G31422" s="12"/>
    </row>
    <row r="31423" spans="7:7" x14ac:dyDescent="0.2">
      <c r="G31423" s="12"/>
    </row>
    <row r="31424" spans="7:7" x14ac:dyDescent="0.2">
      <c r="G31424" s="12"/>
    </row>
    <row r="31425" spans="7:7" x14ac:dyDescent="0.2">
      <c r="G31425" s="12"/>
    </row>
    <row r="31426" spans="7:7" x14ac:dyDescent="0.2">
      <c r="G31426" s="12"/>
    </row>
    <row r="31427" spans="7:7" x14ac:dyDescent="0.2">
      <c r="G31427" s="12"/>
    </row>
    <row r="31428" spans="7:7" x14ac:dyDescent="0.2">
      <c r="G31428" s="12"/>
    </row>
    <row r="31429" spans="7:7" x14ac:dyDescent="0.2">
      <c r="G31429" s="12"/>
    </row>
    <row r="31430" spans="7:7" x14ac:dyDescent="0.2">
      <c r="G31430" s="12"/>
    </row>
    <row r="31431" spans="7:7" x14ac:dyDescent="0.2">
      <c r="G31431" s="12"/>
    </row>
    <row r="31432" spans="7:7" x14ac:dyDescent="0.2">
      <c r="G31432" s="12"/>
    </row>
    <row r="31433" spans="7:7" x14ac:dyDescent="0.2">
      <c r="G31433" s="12"/>
    </row>
    <row r="31434" spans="7:7" x14ac:dyDescent="0.2">
      <c r="G31434" s="12"/>
    </row>
    <row r="31435" spans="7:7" x14ac:dyDescent="0.2">
      <c r="G31435" s="12"/>
    </row>
    <row r="31436" spans="7:7" x14ac:dyDescent="0.2">
      <c r="G31436" s="12"/>
    </row>
    <row r="31437" spans="7:7" x14ac:dyDescent="0.2">
      <c r="G31437" s="12"/>
    </row>
    <row r="31438" spans="7:7" x14ac:dyDescent="0.2">
      <c r="G31438" s="12"/>
    </row>
    <row r="31439" spans="7:7" x14ac:dyDescent="0.2">
      <c r="G31439" s="12"/>
    </row>
    <row r="31440" spans="7:7" x14ac:dyDescent="0.2">
      <c r="G31440" s="12"/>
    </row>
    <row r="31441" spans="7:7" x14ac:dyDescent="0.2">
      <c r="G31441" s="12"/>
    </row>
    <row r="31442" spans="7:7" x14ac:dyDescent="0.2">
      <c r="G31442" s="12"/>
    </row>
    <row r="31443" spans="7:7" x14ac:dyDescent="0.2">
      <c r="G31443" s="12"/>
    </row>
    <row r="31444" spans="7:7" x14ac:dyDescent="0.2">
      <c r="G31444" s="12"/>
    </row>
    <row r="31445" spans="7:7" x14ac:dyDescent="0.2">
      <c r="G31445" s="12"/>
    </row>
    <row r="31446" spans="7:7" x14ac:dyDescent="0.2">
      <c r="G31446" s="12"/>
    </row>
    <row r="31447" spans="7:7" x14ac:dyDescent="0.2">
      <c r="G31447" s="12"/>
    </row>
    <row r="31448" spans="7:7" x14ac:dyDescent="0.2">
      <c r="G31448" s="12"/>
    </row>
    <row r="31449" spans="7:7" x14ac:dyDescent="0.2">
      <c r="G31449" s="12"/>
    </row>
    <row r="31450" spans="7:7" x14ac:dyDescent="0.2">
      <c r="G31450" s="12"/>
    </row>
    <row r="31451" spans="7:7" x14ac:dyDescent="0.2">
      <c r="G31451" s="12"/>
    </row>
    <row r="31452" spans="7:7" x14ac:dyDescent="0.2">
      <c r="G31452" s="12"/>
    </row>
    <row r="31453" spans="7:7" x14ac:dyDescent="0.2">
      <c r="G31453" s="12"/>
    </row>
    <row r="31454" spans="7:7" x14ac:dyDescent="0.2">
      <c r="G31454" s="12"/>
    </row>
    <row r="31455" spans="7:7" x14ac:dyDescent="0.2">
      <c r="G31455" s="12"/>
    </row>
    <row r="31456" spans="7:7" x14ac:dyDescent="0.2">
      <c r="G31456" s="12"/>
    </row>
    <row r="31457" spans="7:7" x14ac:dyDescent="0.2">
      <c r="G31457" s="12"/>
    </row>
    <row r="31458" spans="7:7" x14ac:dyDescent="0.2">
      <c r="G31458" s="12"/>
    </row>
    <row r="31459" spans="7:7" x14ac:dyDescent="0.2">
      <c r="G31459" s="12"/>
    </row>
    <row r="31460" spans="7:7" x14ac:dyDescent="0.2">
      <c r="G31460" s="12"/>
    </row>
    <row r="31461" spans="7:7" x14ac:dyDescent="0.2">
      <c r="G31461" s="12"/>
    </row>
    <row r="31462" spans="7:7" x14ac:dyDescent="0.2">
      <c r="G31462" s="12"/>
    </row>
    <row r="31463" spans="7:7" x14ac:dyDescent="0.2">
      <c r="G31463" s="12"/>
    </row>
    <row r="31464" spans="7:7" x14ac:dyDescent="0.2">
      <c r="G31464" s="12"/>
    </row>
    <row r="31465" spans="7:7" x14ac:dyDescent="0.2">
      <c r="G31465" s="12"/>
    </row>
    <row r="31466" spans="7:7" x14ac:dyDescent="0.2">
      <c r="G31466" s="12"/>
    </row>
    <row r="31467" spans="7:7" x14ac:dyDescent="0.2">
      <c r="G31467" s="12"/>
    </row>
    <row r="31468" spans="7:7" x14ac:dyDescent="0.2">
      <c r="G31468" s="12"/>
    </row>
    <row r="31469" spans="7:7" x14ac:dyDescent="0.2">
      <c r="G31469" s="12"/>
    </row>
    <row r="31470" spans="7:7" x14ac:dyDescent="0.2">
      <c r="G31470" s="12"/>
    </row>
    <row r="31471" spans="7:7" x14ac:dyDescent="0.2">
      <c r="G31471" s="12"/>
    </row>
    <row r="31472" spans="7:7" x14ac:dyDescent="0.2">
      <c r="G31472" s="12"/>
    </row>
    <row r="31473" spans="7:7" x14ac:dyDescent="0.2">
      <c r="G31473" s="12"/>
    </row>
    <row r="31474" spans="7:7" x14ac:dyDescent="0.2">
      <c r="G31474" s="12"/>
    </row>
    <row r="31475" spans="7:7" x14ac:dyDescent="0.2">
      <c r="G31475" s="12"/>
    </row>
    <row r="31476" spans="7:7" x14ac:dyDescent="0.2">
      <c r="G31476" s="12"/>
    </row>
    <row r="31477" spans="7:7" x14ac:dyDescent="0.2">
      <c r="G31477" s="12"/>
    </row>
    <row r="31478" spans="7:7" x14ac:dyDescent="0.2">
      <c r="G31478" s="12"/>
    </row>
    <row r="31479" spans="7:7" x14ac:dyDescent="0.2">
      <c r="G31479" s="12"/>
    </row>
    <row r="31480" spans="7:7" x14ac:dyDescent="0.2">
      <c r="G31480" s="12"/>
    </row>
    <row r="31481" spans="7:7" x14ac:dyDescent="0.2">
      <c r="G31481" s="12"/>
    </row>
    <row r="31482" spans="7:7" x14ac:dyDescent="0.2">
      <c r="G31482" s="12"/>
    </row>
    <row r="31483" spans="7:7" x14ac:dyDescent="0.2">
      <c r="G31483" s="12"/>
    </row>
    <row r="31484" spans="7:7" x14ac:dyDescent="0.2">
      <c r="G31484" s="12"/>
    </row>
    <row r="31485" spans="7:7" x14ac:dyDescent="0.2">
      <c r="G31485" s="12"/>
    </row>
    <row r="31486" spans="7:7" x14ac:dyDescent="0.2">
      <c r="G31486" s="12"/>
    </row>
    <row r="31487" spans="7:7" x14ac:dyDescent="0.2">
      <c r="G31487" s="12"/>
    </row>
    <row r="31488" spans="7:7" x14ac:dyDescent="0.2">
      <c r="G31488" s="12"/>
    </row>
    <row r="31489" spans="7:7" x14ac:dyDescent="0.2">
      <c r="G31489" s="12"/>
    </row>
    <row r="31490" spans="7:7" x14ac:dyDescent="0.2">
      <c r="G31490" s="12"/>
    </row>
    <row r="31491" spans="7:7" x14ac:dyDescent="0.2">
      <c r="G31491" s="12"/>
    </row>
    <row r="31492" spans="7:7" x14ac:dyDescent="0.2">
      <c r="G31492" s="12"/>
    </row>
    <row r="31493" spans="7:7" x14ac:dyDescent="0.2">
      <c r="G31493" s="12"/>
    </row>
    <row r="31494" spans="7:7" x14ac:dyDescent="0.2">
      <c r="G31494" s="12"/>
    </row>
    <row r="31495" spans="7:7" x14ac:dyDescent="0.2">
      <c r="G31495" s="12"/>
    </row>
    <row r="31496" spans="7:7" x14ac:dyDescent="0.2">
      <c r="G31496" s="12"/>
    </row>
    <row r="31497" spans="7:7" x14ac:dyDescent="0.2">
      <c r="G31497" s="12"/>
    </row>
    <row r="31498" spans="7:7" x14ac:dyDescent="0.2">
      <c r="G31498" s="12"/>
    </row>
    <row r="31499" spans="7:7" x14ac:dyDescent="0.2">
      <c r="G31499" s="12"/>
    </row>
    <row r="31500" spans="7:7" x14ac:dyDescent="0.2">
      <c r="G31500" s="12"/>
    </row>
    <row r="31501" spans="7:7" x14ac:dyDescent="0.2">
      <c r="G31501" s="12"/>
    </row>
    <row r="31502" spans="7:7" x14ac:dyDescent="0.2">
      <c r="G31502" s="12"/>
    </row>
    <row r="31503" spans="7:7" x14ac:dyDescent="0.2">
      <c r="G31503" s="12"/>
    </row>
    <row r="31504" spans="7:7" x14ac:dyDescent="0.2">
      <c r="G31504" s="12"/>
    </row>
    <row r="31505" spans="7:7" x14ac:dyDescent="0.2">
      <c r="G31505" s="12"/>
    </row>
    <row r="31506" spans="7:7" x14ac:dyDescent="0.2">
      <c r="G31506" s="12"/>
    </row>
    <row r="31507" spans="7:7" x14ac:dyDescent="0.2">
      <c r="G31507" s="12"/>
    </row>
    <row r="31508" spans="7:7" x14ac:dyDescent="0.2">
      <c r="G31508" s="12"/>
    </row>
    <row r="31509" spans="7:7" x14ac:dyDescent="0.2">
      <c r="G31509" s="12"/>
    </row>
    <row r="31510" spans="7:7" x14ac:dyDescent="0.2">
      <c r="G31510" s="12"/>
    </row>
    <row r="31511" spans="7:7" x14ac:dyDescent="0.2">
      <c r="G31511" s="12"/>
    </row>
    <row r="31512" spans="7:7" x14ac:dyDescent="0.2">
      <c r="G31512" s="12"/>
    </row>
    <row r="31513" spans="7:7" x14ac:dyDescent="0.2">
      <c r="G31513" s="12"/>
    </row>
    <row r="31514" spans="7:7" x14ac:dyDescent="0.2">
      <c r="G31514" s="12"/>
    </row>
    <row r="31515" spans="7:7" x14ac:dyDescent="0.2">
      <c r="G31515" s="12"/>
    </row>
    <row r="31516" spans="7:7" x14ac:dyDescent="0.2">
      <c r="G31516" s="12"/>
    </row>
    <row r="31517" spans="7:7" x14ac:dyDescent="0.2">
      <c r="G31517" s="12"/>
    </row>
    <row r="31518" spans="7:7" x14ac:dyDescent="0.2">
      <c r="G31518" s="12"/>
    </row>
    <row r="31519" spans="7:7" x14ac:dyDescent="0.2">
      <c r="G31519" s="12"/>
    </row>
    <row r="31520" spans="7:7" x14ac:dyDescent="0.2">
      <c r="G31520" s="12"/>
    </row>
    <row r="31521" spans="7:7" x14ac:dyDescent="0.2">
      <c r="G31521" s="12"/>
    </row>
    <row r="31522" spans="7:7" x14ac:dyDescent="0.2">
      <c r="G31522" s="12"/>
    </row>
    <row r="31523" spans="7:7" x14ac:dyDescent="0.2">
      <c r="G31523" s="12"/>
    </row>
    <row r="31524" spans="7:7" x14ac:dyDescent="0.2">
      <c r="G31524" s="12"/>
    </row>
    <row r="31525" spans="7:7" x14ac:dyDescent="0.2">
      <c r="G31525" s="12"/>
    </row>
    <row r="31526" spans="7:7" x14ac:dyDescent="0.2">
      <c r="G31526" s="12"/>
    </row>
    <row r="31527" spans="7:7" x14ac:dyDescent="0.2">
      <c r="G31527" s="12"/>
    </row>
    <row r="31528" spans="7:7" x14ac:dyDescent="0.2">
      <c r="G31528" s="12"/>
    </row>
    <row r="31529" spans="7:7" x14ac:dyDescent="0.2">
      <c r="G31529" s="12"/>
    </row>
    <row r="31530" spans="7:7" x14ac:dyDescent="0.2">
      <c r="G31530" s="12"/>
    </row>
    <row r="31531" spans="7:7" x14ac:dyDescent="0.2">
      <c r="G31531" s="12"/>
    </row>
    <row r="31532" spans="7:7" x14ac:dyDescent="0.2">
      <c r="G31532" s="12"/>
    </row>
    <row r="31533" spans="7:7" x14ac:dyDescent="0.2">
      <c r="G31533" s="12"/>
    </row>
    <row r="31534" spans="7:7" x14ac:dyDescent="0.2">
      <c r="G31534" s="12"/>
    </row>
    <row r="31535" spans="7:7" x14ac:dyDescent="0.2">
      <c r="G31535" s="12"/>
    </row>
    <row r="31536" spans="7:7" x14ac:dyDescent="0.2">
      <c r="G31536" s="12"/>
    </row>
    <row r="31537" spans="7:7" x14ac:dyDescent="0.2">
      <c r="G31537" s="12"/>
    </row>
    <row r="31538" spans="7:7" x14ac:dyDescent="0.2">
      <c r="G31538" s="12"/>
    </row>
    <row r="31539" spans="7:7" x14ac:dyDescent="0.2">
      <c r="G31539" s="12"/>
    </row>
    <row r="31540" spans="7:7" x14ac:dyDescent="0.2">
      <c r="G31540" s="12"/>
    </row>
    <row r="31541" spans="7:7" x14ac:dyDescent="0.2">
      <c r="G31541" s="12"/>
    </row>
    <row r="31542" spans="7:7" x14ac:dyDescent="0.2">
      <c r="G31542" s="12"/>
    </row>
    <row r="31543" spans="7:7" x14ac:dyDescent="0.2">
      <c r="G31543" s="12"/>
    </row>
    <row r="31544" spans="7:7" x14ac:dyDescent="0.2">
      <c r="G31544" s="12"/>
    </row>
    <row r="31545" spans="7:7" x14ac:dyDescent="0.2">
      <c r="G31545" s="12"/>
    </row>
    <row r="31546" spans="7:7" x14ac:dyDescent="0.2">
      <c r="G31546" s="12"/>
    </row>
    <row r="31547" spans="7:7" x14ac:dyDescent="0.2">
      <c r="G31547" s="12"/>
    </row>
    <row r="31548" spans="7:7" x14ac:dyDescent="0.2">
      <c r="G31548" s="12"/>
    </row>
    <row r="31549" spans="7:7" x14ac:dyDescent="0.2">
      <c r="G31549" s="12"/>
    </row>
    <row r="31550" spans="7:7" x14ac:dyDescent="0.2">
      <c r="G31550" s="12"/>
    </row>
    <row r="31551" spans="7:7" x14ac:dyDescent="0.2">
      <c r="G31551" s="12"/>
    </row>
    <row r="31552" spans="7:7" x14ac:dyDescent="0.2">
      <c r="G31552" s="12"/>
    </row>
    <row r="31553" spans="7:7" x14ac:dyDescent="0.2">
      <c r="G31553" s="12"/>
    </row>
    <row r="31554" spans="7:7" x14ac:dyDescent="0.2">
      <c r="G31554" s="12"/>
    </row>
    <row r="31555" spans="7:7" x14ac:dyDescent="0.2">
      <c r="G31555" s="12"/>
    </row>
    <row r="31556" spans="7:7" x14ac:dyDescent="0.2">
      <c r="G31556" s="12"/>
    </row>
    <row r="31557" spans="7:7" x14ac:dyDescent="0.2">
      <c r="G31557" s="12"/>
    </row>
    <row r="31558" spans="7:7" x14ac:dyDescent="0.2">
      <c r="G31558" s="12"/>
    </row>
    <row r="31559" spans="7:7" x14ac:dyDescent="0.2">
      <c r="G31559" s="12"/>
    </row>
    <row r="31560" spans="7:7" x14ac:dyDescent="0.2">
      <c r="G31560" s="12"/>
    </row>
    <row r="31561" spans="7:7" x14ac:dyDescent="0.2">
      <c r="G31561" s="12"/>
    </row>
    <row r="31562" spans="7:7" x14ac:dyDescent="0.2">
      <c r="G31562" s="12"/>
    </row>
    <row r="31563" spans="7:7" x14ac:dyDescent="0.2">
      <c r="G31563" s="12"/>
    </row>
    <row r="31564" spans="7:7" x14ac:dyDescent="0.2">
      <c r="G31564" s="12"/>
    </row>
    <row r="31565" spans="7:7" x14ac:dyDescent="0.2">
      <c r="G31565" s="12"/>
    </row>
    <row r="31566" spans="7:7" x14ac:dyDescent="0.2">
      <c r="G31566" s="12"/>
    </row>
    <row r="31567" spans="7:7" x14ac:dyDescent="0.2">
      <c r="G31567" s="12"/>
    </row>
    <row r="31568" spans="7:7" x14ac:dyDescent="0.2">
      <c r="G31568" s="12"/>
    </row>
    <row r="31569" spans="7:7" x14ac:dyDescent="0.2">
      <c r="G31569" s="12"/>
    </row>
    <row r="31570" spans="7:7" x14ac:dyDescent="0.2">
      <c r="G31570" s="12"/>
    </row>
    <row r="31571" spans="7:7" x14ac:dyDescent="0.2">
      <c r="G31571" s="12"/>
    </row>
    <row r="31572" spans="7:7" x14ac:dyDescent="0.2">
      <c r="G31572" s="12"/>
    </row>
    <row r="31573" spans="7:7" x14ac:dyDescent="0.2">
      <c r="G31573" s="12"/>
    </row>
    <row r="31574" spans="7:7" x14ac:dyDescent="0.2">
      <c r="G31574" s="12"/>
    </row>
    <row r="31575" spans="7:7" x14ac:dyDescent="0.2">
      <c r="G31575" s="12"/>
    </row>
    <row r="31576" spans="7:7" x14ac:dyDescent="0.2">
      <c r="G31576" s="12"/>
    </row>
    <row r="31577" spans="7:7" x14ac:dyDescent="0.2">
      <c r="G31577" s="12"/>
    </row>
    <row r="31578" spans="7:7" x14ac:dyDescent="0.2">
      <c r="G31578" s="12"/>
    </row>
    <row r="31579" spans="7:7" x14ac:dyDescent="0.2">
      <c r="G31579" s="12"/>
    </row>
    <row r="31580" spans="7:7" x14ac:dyDescent="0.2">
      <c r="G31580" s="12"/>
    </row>
    <row r="31581" spans="7:7" x14ac:dyDescent="0.2">
      <c r="G31581" s="12"/>
    </row>
    <row r="31582" spans="7:7" x14ac:dyDescent="0.2">
      <c r="G31582" s="12"/>
    </row>
    <row r="31583" spans="7:7" x14ac:dyDescent="0.2">
      <c r="G31583" s="12"/>
    </row>
    <row r="31584" spans="7:7" x14ac:dyDescent="0.2">
      <c r="G31584" s="12"/>
    </row>
    <row r="31585" spans="7:7" x14ac:dyDescent="0.2">
      <c r="G31585" s="12"/>
    </row>
    <row r="31586" spans="7:7" x14ac:dyDescent="0.2">
      <c r="G31586" s="12"/>
    </row>
    <row r="31587" spans="7:7" x14ac:dyDescent="0.2">
      <c r="G31587" s="12"/>
    </row>
    <row r="31588" spans="7:7" x14ac:dyDescent="0.2">
      <c r="G31588" s="12"/>
    </row>
    <row r="31589" spans="7:7" x14ac:dyDescent="0.2">
      <c r="G31589" s="12"/>
    </row>
    <row r="31590" spans="7:7" x14ac:dyDescent="0.2">
      <c r="G31590" s="12"/>
    </row>
    <row r="31591" spans="7:7" x14ac:dyDescent="0.2">
      <c r="G31591" s="12"/>
    </row>
    <row r="31592" spans="7:7" x14ac:dyDescent="0.2">
      <c r="G31592" s="12"/>
    </row>
    <row r="31593" spans="7:7" x14ac:dyDescent="0.2">
      <c r="G31593" s="12"/>
    </row>
    <row r="31594" spans="7:7" x14ac:dyDescent="0.2">
      <c r="G31594" s="12"/>
    </row>
    <row r="31595" spans="7:7" x14ac:dyDescent="0.2">
      <c r="G31595" s="12"/>
    </row>
    <row r="31596" spans="7:7" x14ac:dyDescent="0.2">
      <c r="G31596" s="12"/>
    </row>
    <row r="31597" spans="7:7" x14ac:dyDescent="0.2">
      <c r="G31597" s="12"/>
    </row>
    <row r="31598" spans="7:7" x14ac:dyDescent="0.2">
      <c r="G31598" s="12"/>
    </row>
    <row r="31599" spans="7:7" x14ac:dyDescent="0.2">
      <c r="G31599" s="12"/>
    </row>
    <row r="31600" spans="7:7" x14ac:dyDescent="0.2">
      <c r="G31600" s="12"/>
    </row>
    <row r="31601" spans="7:7" x14ac:dyDescent="0.2">
      <c r="G31601" s="12"/>
    </row>
    <row r="31602" spans="7:7" x14ac:dyDescent="0.2">
      <c r="G31602" s="12"/>
    </row>
    <row r="31603" spans="7:7" x14ac:dyDescent="0.2">
      <c r="G31603" s="12"/>
    </row>
    <row r="31604" spans="7:7" x14ac:dyDescent="0.2">
      <c r="G31604" s="12"/>
    </row>
    <row r="31605" spans="7:7" x14ac:dyDescent="0.2">
      <c r="G31605" s="12"/>
    </row>
    <row r="31606" spans="7:7" x14ac:dyDescent="0.2">
      <c r="G31606" s="12"/>
    </row>
    <row r="31607" spans="7:7" x14ac:dyDescent="0.2">
      <c r="G31607" s="12"/>
    </row>
    <row r="31608" spans="7:7" x14ac:dyDescent="0.2">
      <c r="G31608" s="12"/>
    </row>
    <row r="31609" spans="7:7" x14ac:dyDescent="0.2">
      <c r="G31609" s="12"/>
    </row>
    <row r="31610" spans="7:7" x14ac:dyDescent="0.2">
      <c r="G31610" s="12"/>
    </row>
    <row r="31611" spans="7:7" x14ac:dyDescent="0.2">
      <c r="G31611" s="12"/>
    </row>
    <row r="31612" spans="7:7" x14ac:dyDescent="0.2">
      <c r="G31612" s="12"/>
    </row>
    <row r="31613" spans="7:7" x14ac:dyDescent="0.2">
      <c r="G31613" s="12"/>
    </row>
    <row r="31614" spans="7:7" x14ac:dyDescent="0.2">
      <c r="G31614" s="12"/>
    </row>
    <row r="31615" spans="7:7" x14ac:dyDescent="0.2">
      <c r="G31615" s="12"/>
    </row>
    <row r="31616" spans="7:7" x14ac:dyDescent="0.2">
      <c r="G31616" s="12"/>
    </row>
    <row r="31617" spans="7:7" x14ac:dyDescent="0.2">
      <c r="G31617" s="12"/>
    </row>
    <row r="31618" spans="7:7" x14ac:dyDescent="0.2">
      <c r="G31618" s="12"/>
    </row>
    <row r="31619" spans="7:7" x14ac:dyDescent="0.2">
      <c r="G31619" s="12"/>
    </row>
    <row r="31620" spans="7:7" x14ac:dyDescent="0.2">
      <c r="G31620" s="12"/>
    </row>
    <row r="31621" spans="7:7" x14ac:dyDescent="0.2">
      <c r="G31621" s="12"/>
    </row>
    <row r="31622" spans="7:7" x14ac:dyDescent="0.2">
      <c r="G31622" s="12"/>
    </row>
    <row r="31623" spans="7:7" x14ac:dyDescent="0.2">
      <c r="G31623" s="12"/>
    </row>
    <row r="31624" spans="7:7" x14ac:dyDescent="0.2">
      <c r="G31624" s="12"/>
    </row>
    <row r="31625" spans="7:7" x14ac:dyDescent="0.2">
      <c r="G31625" s="12"/>
    </row>
    <row r="31626" spans="7:7" x14ac:dyDescent="0.2">
      <c r="G31626" s="12"/>
    </row>
    <row r="31627" spans="7:7" x14ac:dyDescent="0.2">
      <c r="G31627" s="12"/>
    </row>
    <row r="31628" spans="7:7" x14ac:dyDescent="0.2">
      <c r="G31628" s="12"/>
    </row>
    <row r="31629" spans="7:7" x14ac:dyDescent="0.2">
      <c r="G31629" s="12"/>
    </row>
    <row r="31630" spans="7:7" x14ac:dyDescent="0.2">
      <c r="G31630" s="12"/>
    </row>
    <row r="31631" spans="7:7" x14ac:dyDescent="0.2">
      <c r="G31631" s="12"/>
    </row>
    <row r="31632" spans="7:7" x14ac:dyDescent="0.2">
      <c r="G31632" s="12"/>
    </row>
    <row r="31633" spans="7:7" x14ac:dyDescent="0.2">
      <c r="G31633" s="12"/>
    </row>
    <row r="31634" spans="7:7" x14ac:dyDescent="0.2">
      <c r="G31634" s="12"/>
    </row>
    <row r="31635" spans="7:7" x14ac:dyDescent="0.2">
      <c r="G31635" s="12"/>
    </row>
    <row r="31636" spans="7:7" x14ac:dyDescent="0.2">
      <c r="G31636" s="12"/>
    </row>
    <row r="31637" spans="7:7" x14ac:dyDescent="0.2">
      <c r="G31637" s="12"/>
    </row>
    <row r="31638" spans="7:7" x14ac:dyDescent="0.2">
      <c r="G31638" s="12"/>
    </row>
    <row r="31639" spans="7:7" x14ac:dyDescent="0.2">
      <c r="G31639" s="12"/>
    </row>
    <row r="31640" spans="7:7" x14ac:dyDescent="0.2">
      <c r="G31640" s="12"/>
    </row>
    <row r="31641" spans="7:7" x14ac:dyDescent="0.2">
      <c r="G31641" s="12"/>
    </row>
    <row r="31642" spans="7:7" x14ac:dyDescent="0.2">
      <c r="G31642" s="12"/>
    </row>
    <row r="31643" spans="7:7" x14ac:dyDescent="0.2">
      <c r="G31643" s="12"/>
    </row>
    <row r="31644" spans="7:7" x14ac:dyDescent="0.2">
      <c r="G31644" s="12"/>
    </row>
    <row r="31645" spans="7:7" x14ac:dyDescent="0.2">
      <c r="G31645" s="12"/>
    </row>
    <row r="31646" spans="7:7" x14ac:dyDescent="0.2">
      <c r="G31646" s="12"/>
    </row>
    <row r="31647" spans="7:7" x14ac:dyDescent="0.2">
      <c r="G31647" s="12"/>
    </row>
    <row r="31648" spans="7:7" x14ac:dyDescent="0.2">
      <c r="G31648" s="12"/>
    </row>
    <row r="31649" spans="7:7" x14ac:dyDescent="0.2">
      <c r="G31649" s="12"/>
    </row>
    <row r="31650" spans="7:7" x14ac:dyDescent="0.2">
      <c r="G31650" s="12"/>
    </row>
    <row r="31651" spans="7:7" x14ac:dyDescent="0.2">
      <c r="G31651" s="12"/>
    </row>
    <row r="31652" spans="7:7" x14ac:dyDescent="0.2">
      <c r="G31652" s="12"/>
    </row>
    <row r="31653" spans="7:7" x14ac:dyDescent="0.2">
      <c r="G31653" s="12"/>
    </row>
    <row r="31654" spans="7:7" x14ac:dyDescent="0.2">
      <c r="G31654" s="12"/>
    </row>
    <row r="31655" spans="7:7" x14ac:dyDescent="0.2">
      <c r="G31655" s="12"/>
    </row>
    <row r="31656" spans="7:7" x14ac:dyDescent="0.2">
      <c r="G31656" s="12"/>
    </row>
    <row r="31657" spans="7:7" x14ac:dyDescent="0.2">
      <c r="G31657" s="12"/>
    </row>
    <row r="31658" spans="7:7" x14ac:dyDescent="0.2">
      <c r="G31658" s="12"/>
    </row>
    <row r="31659" spans="7:7" x14ac:dyDescent="0.2">
      <c r="G31659" s="12"/>
    </row>
    <row r="31660" spans="7:7" x14ac:dyDescent="0.2">
      <c r="G31660" s="12"/>
    </row>
    <row r="31661" spans="7:7" x14ac:dyDescent="0.2">
      <c r="G31661" s="12"/>
    </row>
    <row r="31662" spans="7:7" x14ac:dyDescent="0.2">
      <c r="G31662" s="12"/>
    </row>
    <row r="31663" spans="7:7" x14ac:dyDescent="0.2">
      <c r="G31663" s="12"/>
    </row>
    <row r="31664" spans="7:7" x14ac:dyDescent="0.2">
      <c r="G31664" s="12"/>
    </row>
    <row r="31665" spans="7:7" x14ac:dyDescent="0.2">
      <c r="G31665" s="12"/>
    </row>
    <row r="31666" spans="7:7" x14ac:dyDescent="0.2">
      <c r="G31666" s="12"/>
    </row>
    <row r="31667" spans="7:7" x14ac:dyDescent="0.2">
      <c r="G31667" s="12"/>
    </row>
    <row r="31668" spans="7:7" x14ac:dyDescent="0.2">
      <c r="G31668" s="12"/>
    </row>
    <row r="31669" spans="7:7" x14ac:dyDescent="0.2">
      <c r="G31669" s="12"/>
    </row>
    <row r="31670" spans="7:7" x14ac:dyDescent="0.2">
      <c r="G31670" s="12"/>
    </row>
    <row r="31671" spans="7:7" x14ac:dyDescent="0.2">
      <c r="G31671" s="12"/>
    </row>
    <row r="31672" spans="7:7" x14ac:dyDescent="0.2">
      <c r="G31672" s="12"/>
    </row>
    <row r="31673" spans="7:7" x14ac:dyDescent="0.2">
      <c r="G31673" s="12"/>
    </row>
    <row r="31674" spans="7:7" x14ac:dyDescent="0.2">
      <c r="G31674" s="12"/>
    </row>
    <row r="31675" spans="7:7" x14ac:dyDescent="0.2">
      <c r="G31675" s="12"/>
    </row>
    <row r="31676" spans="7:7" x14ac:dyDescent="0.2">
      <c r="G31676" s="12"/>
    </row>
    <row r="31677" spans="7:7" x14ac:dyDescent="0.2">
      <c r="G31677" s="12"/>
    </row>
    <row r="31678" spans="7:7" x14ac:dyDescent="0.2">
      <c r="G31678" s="12"/>
    </row>
    <row r="31679" spans="7:7" x14ac:dyDescent="0.2">
      <c r="G31679" s="12"/>
    </row>
    <row r="31680" spans="7:7" x14ac:dyDescent="0.2">
      <c r="G31680" s="12"/>
    </row>
    <row r="31681" spans="7:7" x14ac:dyDescent="0.2">
      <c r="G31681" s="12"/>
    </row>
    <row r="31682" spans="7:7" x14ac:dyDescent="0.2">
      <c r="G31682" s="12"/>
    </row>
    <row r="31683" spans="7:7" x14ac:dyDescent="0.2">
      <c r="G31683" s="12"/>
    </row>
    <row r="31684" spans="7:7" x14ac:dyDescent="0.2">
      <c r="G31684" s="12"/>
    </row>
    <row r="31685" spans="7:7" x14ac:dyDescent="0.2">
      <c r="G31685" s="12"/>
    </row>
    <row r="31686" spans="7:7" x14ac:dyDescent="0.2">
      <c r="G31686" s="12"/>
    </row>
    <row r="31687" spans="7:7" x14ac:dyDescent="0.2">
      <c r="G31687" s="12"/>
    </row>
    <row r="31688" spans="7:7" x14ac:dyDescent="0.2">
      <c r="G31688" s="12"/>
    </row>
    <row r="31689" spans="7:7" x14ac:dyDescent="0.2">
      <c r="G31689" s="12"/>
    </row>
    <row r="31690" spans="7:7" x14ac:dyDescent="0.2">
      <c r="G31690" s="12"/>
    </row>
    <row r="31691" spans="7:7" x14ac:dyDescent="0.2">
      <c r="G31691" s="12"/>
    </row>
    <row r="31692" spans="7:7" x14ac:dyDescent="0.2">
      <c r="G31692" s="12"/>
    </row>
    <row r="31693" spans="7:7" x14ac:dyDescent="0.2">
      <c r="G31693" s="12"/>
    </row>
    <row r="31694" spans="7:7" x14ac:dyDescent="0.2">
      <c r="G31694" s="12"/>
    </row>
    <row r="31695" spans="7:7" x14ac:dyDescent="0.2">
      <c r="G31695" s="12"/>
    </row>
    <row r="31696" spans="7:7" x14ac:dyDescent="0.2">
      <c r="G31696" s="12"/>
    </row>
    <row r="31697" spans="7:7" x14ac:dyDescent="0.2">
      <c r="G31697" s="12"/>
    </row>
    <row r="31698" spans="7:7" x14ac:dyDescent="0.2">
      <c r="G31698" s="12"/>
    </row>
    <row r="31699" spans="7:7" x14ac:dyDescent="0.2">
      <c r="G31699" s="12"/>
    </row>
    <row r="31700" spans="7:7" x14ac:dyDescent="0.2">
      <c r="G31700" s="12"/>
    </row>
    <row r="31701" spans="7:7" x14ac:dyDescent="0.2">
      <c r="G31701" s="12"/>
    </row>
    <row r="31702" spans="7:7" x14ac:dyDescent="0.2">
      <c r="G31702" s="12"/>
    </row>
    <row r="31703" spans="7:7" x14ac:dyDescent="0.2">
      <c r="G31703" s="12"/>
    </row>
    <row r="31704" spans="7:7" x14ac:dyDescent="0.2">
      <c r="G31704" s="12"/>
    </row>
    <row r="31705" spans="7:7" x14ac:dyDescent="0.2">
      <c r="G31705" s="12"/>
    </row>
    <row r="31706" spans="7:7" x14ac:dyDescent="0.2">
      <c r="G31706" s="12"/>
    </row>
    <row r="31707" spans="7:7" x14ac:dyDescent="0.2">
      <c r="G31707" s="12"/>
    </row>
    <row r="31708" spans="7:7" x14ac:dyDescent="0.2">
      <c r="G31708" s="12"/>
    </row>
    <row r="31709" spans="7:7" x14ac:dyDescent="0.2">
      <c r="G31709" s="12"/>
    </row>
    <row r="31710" spans="7:7" x14ac:dyDescent="0.2">
      <c r="G31710" s="12"/>
    </row>
    <row r="31711" spans="7:7" x14ac:dyDescent="0.2">
      <c r="G31711" s="12"/>
    </row>
    <row r="31712" spans="7:7" x14ac:dyDescent="0.2">
      <c r="G31712" s="12"/>
    </row>
    <row r="31713" spans="7:7" x14ac:dyDescent="0.2">
      <c r="G31713" s="12"/>
    </row>
    <row r="31714" spans="7:7" x14ac:dyDescent="0.2">
      <c r="G31714" s="12"/>
    </row>
    <row r="31715" spans="7:7" x14ac:dyDescent="0.2">
      <c r="G31715" s="12"/>
    </row>
    <row r="31716" spans="7:7" x14ac:dyDescent="0.2">
      <c r="G31716" s="12"/>
    </row>
    <row r="31717" spans="7:7" x14ac:dyDescent="0.2">
      <c r="G31717" s="12"/>
    </row>
    <row r="31718" spans="7:7" x14ac:dyDescent="0.2">
      <c r="G31718" s="12"/>
    </row>
    <row r="31719" spans="7:7" x14ac:dyDescent="0.2">
      <c r="G31719" s="12"/>
    </row>
    <row r="31720" spans="7:7" x14ac:dyDescent="0.2">
      <c r="G31720" s="12"/>
    </row>
    <row r="31721" spans="7:7" x14ac:dyDescent="0.2">
      <c r="G31721" s="12"/>
    </row>
    <row r="31722" spans="7:7" x14ac:dyDescent="0.2">
      <c r="G31722" s="12"/>
    </row>
    <row r="31723" spans="7:7" x14ac:dyDescent="0.2">
      <c r="G31723" s="12"/>
    </row>
    <row r="31724" spans="7:7" x14ac:dyDescent="0.2">
      <c r="G31724" s="12"/>
    </row>
    <row r="31725" spans="7:7" x14ac:dyDescent="0.2">
      <c r="G31725" s="12"/>
    </row>
    <row r="31726" spans="7:7" x14ac:dyDescent="0.2">
      <c r="G31726" s="12"/>
    </row>
    <row r="31727" spans="7:7" x14ac:dyDescent="0.2">
      <c r="G31727" s="12"/>
    </row>
    <row r="31728" spans="7:7" x14ac:dyDescent="0.2">
      <c r="G31728" s="12"/>
    </row>
    <row r="31729" spans="7:7" x14ac:dyDescent="0.2">
      <c r="G31729" s="12"/>
    </row>
    <row r="31730" spans="7:7" x14ac:dyDescent="0.2">
      <c r="G31730" s="12"/>
    </row>
    <row r="31731" spans="7:7" x14ac:dyDescent="0.2">
      <c r="G31731" s="12"/>
    </row>
    <row r="31732" spans="7:7" x14ac:dyDescent="0.2">
      <c r="G31732" s="12"/>
    </row>
    <row r="31733" spans="7:7" x14ac:dyDescent="0.2">
      <c r="G31733" s="12"/>
    </row>
    <row r="31734" spans="7:7" x14ac:dyDescent="0.2">
      <c r="G31734" s="12"/>
    </row>
    <row r="31735" spans="7:7" x14ac:dyDescent="0.2">
      <c r="G31735" s="12"/>
    </row>
    <row r="31736" spans="7:7" x14ac:dyDescent="0.2">
      <c r="G31736" s="12"/>
    </row>
    <row r="31737" spans="7:7" x14ac:dyDescent="0.2">
      <c r="G31737" s="12"/>
    </row>
    <row r="31738" spans="7:7" x14ac:dyDescent="0.2">
      <c r="G31738" s="12"/>
    </row>
    <row r="31739" spans="7:7" x14ac:dyDescent="0.2">
      <c r="G31739" s="12"/>
    </row>
    <row r="31740" spans="7:7" x14ac:dyDescent="0.2">
      <c r="G31740" s="12"/>
    </row>
    <row r="31741" spans="7:7" x14ac:dyDescent="0.2">
      <c r="G31741" s="12"/>
    </row>
    <row r="31742" spans="7:7" x14ac:dyDescent="0.2">
      <c r="G31742" s="12"/>
    </row>
    <row r="31743" spans="7:7" x14ac:dyDescent="0.2">
      <c r="G31743" s="12"/>
    </row>
    <row r="31744" spans="7:7" x14ac:dyDescent="0.2">
      <c r="G31744" s="12"/>
    </row>
    <row r="31745" spans="7:7" x14ac:dyDescent="0.2">
      <c r="G31745" s="12"/>
    </row>
    <row r="31746" spans="7:7" x14ac:dyDescent="0.2">
      <c r="G31746" s="12"/>
    </row>
    <row r="31747" spans="7:7" x14ac:dyDescent="0.2">
      <c r="G31747" s="12"/>
    </row>
    <row r="31748" spans="7:7" x14ac:dyDescent="0.2">
      <c r="G31748" s="12"/>
    </row>
    <row r="31749" spans="7:7" x14ac:dyDescent="0.2">
      <c r="G31749" s="12"/>
    </row>
    <row r="31750" spans="7:7" x14ac:dyDescent="0.2">
      <c r="G31750" s="12"/>
    </row>
    <row r="31751" spans="7:7" x14ac:dyDescent="0.2">
      <c r="G31751" s="12"/>
    </row>
    <row r="31752" spans="7:7" x14ac:dyDescent="0.2">
      <c r="G31752" s="12"/>
    </row>
    <row r="31753" spans="7:7" x14ac:dyDescent="0.2">
      <c r="G31753" s="12"/>
    </row>
    <row r="31754" spans="7:7" x14ac:dyDescent="0.2">
      <c r="G31754" s="12"/>
    </row>
    <row r="31755" spans="7:7" x14ac:dyDescent="0.2">
      <c r="G31755" s="12"/>
    </row>
    <row r="31756" spans="7:7" x14ac:dyDescent="0.2">
      <c r="G31756" s="12"/>
    </row>
    <row r="31757" spans="7:7" x14ac:dyDescent="0.2">
      <c r="G31757" s="12"/>
    </row>
    <row r="31758" spans="7:7" x14ac:dyDescent="0.2">
      <c r="G31758" s="12"/>
    </row>
    <row r="31759" spans="7:7" x14ac:dyDescent="0.2">
      <c r="G31759" s="12"/>
    </row>
    <row r="31760" spans="7:7" x14ac:dyDescent="0.2">
      <c r="G31760" s="12"/>
    </row>
    <row r="31761" spans="7:7" x14ac:dyDescent="0.2">
      <c r="G31761" s="12"/>
    </row>
    <row r="31762" spans="7:7" x14ac:dyDescent="0.2">
      <c r="G31762" s="12"/>
    </row>
    <row r="31763" spans="7:7" x14ac:dyDescent="0.2">
      <c r="G31763" s="12"/>
    </row>
    <row r="31764" spans="7:7" x14ac:dyDescent="0.2">
      <c r="G31764" s="12"/>
    </row>
    <row r="31765" spans="7:7" x14ac:dyDescent="0.2">
      <c r="G31765" s="12"/>
    </row>
    <row r="31766" spans="7:7" x14ac:dyDescent="0.2">
      <c r="G31766" s="12"/>
    </row>
    <row r="31767" spans="7:7" x14ac:dyDescent="0.2">
      <c r="G31767" s="12"/>
    </row>
    <row r="31768" spans="7:7" x14ac:dyDescent="0.2">
      <c r="G31768" s="12"/>
    </row>
    <row r="31769" spans="7:7" x14ac:dyDescent="0.2">
      <c r="G31769" s="12"/>
    </row>
    <row r="31770" spans="7:7" x14ac:dyDescent="0.2">
      <c r="G31770" s="12"/>
    </row>
    <row r="31771" spans="7:7" x14ac:dyDescent="0.2">
      <c r="G31771" s="12"/>
    </row>
    <row r="31772" spans="7:7" x14ac:dyDescent="0.2">
      <c r="G31772" s="12"/>
    </row>
    <row r="31773" spans="7:7" x14ac:dyDescent="0.2">
      <c r="G31773" s="12"/>
    </row>
    <row r="31774" spans="7:7" x14ac:dyDescent="0.2">
      <c r="G31774" s="12"/>
    </row>
    <row r="31775" spans="7:7" x14ac:dyDescent="0.2">
      <c r="G31775" s="12"/>
    </row>
    <row r="31776" spans="7:7" x14ac:dyDescent="0.2">
      <c r="G31776" s="12"/>
    </row>
    <row r="31777" spans="7:7" x14ac:dyDescent="0.2">
      <c r="G31777" s="12"/>
    </row>
    <row r="31778" spans="7:7" x14ac:dyDescent="0.2">
      <c r="G31778" s="12"/>
    </row>
    <row r="31779" spans="7:7" x14ac:dyDescent="0.2">
      <c r="G31779" s="12"/>
    </row>
    <row r="31780" spans="7:7" x14ac:dyDescent="0.2">
      <c r="G31780" s="12"/>
    </row>
    <row r="31781" spans="7:7" x14ac:dyDescent="0.2">
      <c r="G31781" s="12"/>
    </row>
    <row r="31782" spans="7:7" x14ac:dyDescent="0.2">
      <c r="G31782" s="12"/>
    </row>
    <row r="31783" spans="7:7" x14ac:dyDescent="0.2">
      <c r="G31783" s="12"/>
    </row>
    <row r="31784" spans="7:7" x14ac:dyDescent="0.2">
      <c r="G31784" s="12"/>
    </row>
    <row r="31785" spans="7:7" x14ac:dyDescent="0.2">
      <c r="G31785" s="12"/>
    </row>
    <row r="31786" spans="7:7" x14ac:dyDescent="0.2">
      <c r="G31786" s="12"/>
    </row>
    <row r="31787" spans="7:7" x14ac:dyDescent="0.2">
      <c r="G31787" s="12"/>
    </row>
    <row r="31788" spans="7:7" x14ac:dyDescent="0.2">
      <c r="G31788" s="12"/>
    </row>
    <row r="31789" spans="7:7" x14ac:dyDescent="0.2">
      <c r="G31789" s="12"/>
    </row>
    <row r="31790" spans="7:7" x14ac:dyDescent="0.2">
      <c r="G31790" s="12"/>
    </row>
    <row r="31791" spans="7:7" x14ac:dyDescent="0.2">
      <c r="G31791" s="12"/>
    </row>
    <row r="31792" spans="7:7" x14ac:dyDescent="0.2">
      <c r="G31792" s="12"/>
    </row>
    <row r="31793" spans="7:7" x14ac:dyDescent="0.2">
      <c r="G31793" s="12"/>
    </row>
    <row r="31794" spans="7:7" x14ac:dyDescent="0.2">
      <c r="G31794" s="12"/>
    </row>
    <row r="31795" spans="7:7" x14ac:dyDescent="0.2">
      <c r="G31795" s="12"/>
    </row>
    <row r="31796" spans="7:7" x14ac:dyDescent="0.2">
      <c r="G31796" s="12"/>
    </row>
    <row r="31797" spans="7:7" x14ac:dyDescent="0.2">
      <c r="G31797" s="12"/>
    </row>
    <row r="31798" spans="7:7" x14ac:dyDescent="0.2">
      <c r="G31798" s="12"/>
    </row>
    <row r="31799" spans="7:7" x14ac:dyDescent="0.2">
      <c r="G31799" s="12"/>
    </row>
    <row r="31800" spans="7:7" x14ac:dyDescent="0.2">
      <c r="G31800" s="12"/>
    </row>
    <row r="31801" spans="7:7" x14ac:dyDescent="0.2">
      <c r="G31801" s="12"/>
    </row>
    <row r="31802" spans="7:7" x14ac:dyDescent="0.2">
      <c r="G31802" s="12"/>
    </row>
    <row r="31803" spans="7:7" x14ac:dyDescent="0.2">
      <c r="G31803" s="12"/>
    </row>
    <row r="31804" spans="7:7" x14ac:dyDescent="0.2">
      <c r="G31804" s="12"/>
    </row>
    <row r="31805" spans="7:7" x14ac:dyDescent="0.2">
      <c r="G31805" s="12"/>
    </row>
    <row r="31806" spans="7:7" x14ac:dyDescent="0.2">
      <c r="G31806" s="12"/>
    </row>
    <row r="31807" spans="7:7" x14ac:dyDescent="0.2">
      <c r="G31807" s="12"/>
    </row>
    <row r="31808" spans="7:7" x14ac:dyDescent="0.2">
      <c r="G31808" s="12"/>
    </row>
    <row r="31809" spans="7:7" x14ac:dyDescent="0.2">
      <c r="G31809" s="12"/>
    </row>
    <row r="31810" spans="7:7" x14ac:dyDescent="0.2">
      <c r="G31810" s="12"/>
    </row>
    <row r="31811" spans="7:7" x14ac:dyDescent="0.2">
      <c r="G31811" s="12"/>
    </row>
    <row r="31812" spans="7:7" x14ac:dyDescent="0.2">
      <c r="G31812" s="12"/>
    </row>
    <row r="31813" spans="7:7" x14ac:dyDescent="0.2">
      <c r="G31813" s="12"/>
    </row>
    <row r="31814" spans="7:7" x14ac:dyDescent="0.2">
      <c r="G31814" s="12"/>
    </row>
    <row r="31815" spans="7:7" x14ac:dyDescent="0.2">
      <c r="G31815" s="12"/>
    </row>
    <row r="31816" spans="7:7" x14ac:dyDescent="0.2">
      <c r="G31816" s="12"/>
    </row>
    <row r="31817" spans="7:7" x14ac:dyDescent="0.2">
      <c r="G31817" s="12"/>
    </row>
    <row r="31818" spans="7:7" x14ac:dyDescent="0.2">
      <c r="G31818" s="12"/>
    </row>
    <row r="31819" spans="7:7" x14ac:dyDescent="0.2">
      <c r="G31819" s="12"/>
    </row>
    <row r="31820" spans="7:7" x14ac:dyDescent="0.2">
      <c r="G31820" s="12"/>
    </row>
    <row r="31821" spans="7:7" x14ac:dyDescent="0.2">
      <c r="G31821" s="12"/>
    </row>
    <row r="31822" spans="7:7" x14ac:dyDescent="0.2">
      <c r="G31822" s="12"/>
    </row>
    <row r="31823" spans="7:7" x14ac:dyDescent="0.2">
      <c r="G31823" s="12"/>
    </row>
    <row r="31824" spans="7:7" x14ac:dyDescent="0.2">
      <c r="G31824" s="12"/>
    </row>
    <row r="31825" spans="7:7" x14ac:dyDescent="0.2">
      <c r="G31825" s="12"/>
    </row>
    <row r="31826" spans="7:7" x14ac:dyDescent="0.2">
      <c r="G31826" s="12"/>
    </row>
    <row r="31827" spans="7:7" x14ac:dyDescent="0.2">
      <c r="G31827" s="12"/>
    </row>
    <row r="31828" spans="7:7" x14ac:dyDescent="0.2">
      <c r="G31828" s="12"/>
    </row>
    <row r="31829" spans="7:7" x14ac:dyDescent="0.2">
      <c r="G31829" s="12"/>
    </row>
    <row r="31830" spans="7:7" x14ac:dyDescent="0.2">
      <c r="G31830" s="12"/>
    </row>
    <row r="31831" spans="7:7" x14ac:dyDescent="0.2">
      <c r="G31831" s="12"/>
    </row>
    <row r="31832" spans="7:7" x14ac:dyDescent="0.2">
      <c r="G31832" s="12"/>
    </row>
    <row r="31833" spans="7:7" x14ac:dyDescent="0.2">
      <c r="G31833" s="12"/>
    </row>
    <row r="31834" spans="7:7" x14ac:dyDescent="0.2">
      <c r="G31834" s="12"/>
    </row>
    <row r="31835" spans="7:7" x14ac:dyDescent="0.2">
      <c r="G31835" s="12"/>
    </row>
    <row r="31836" spans="7:7" x14ac:dyDescent="0.2">
      <c r="G31836" s="12"/>
    </row>
    <row r="31837" spans="7:7" x14ac:dyDescent="0.2">
      <c r="G31837" s="12"/>
    </row>
    <row r="31838" spans="7:7" x14ac:dyDescent="0.2">
      <c r="G31838" s="12"/>
    </row>
    <row r="31839" spans="7:7" x14ac:dyDescent="0.2">
      <c r="G31839" s="12"/>
    </row>
    <row r="31840" spans="7:7" x14ac:dyDescent="0.2">
      <c r="G31840" s="12"/>
    </row>
    <row r="31841" spans="7:7" x14ac:dyDescent="0.2">
      <c r="G31841" s="12"/>
    </row>
    <row r="31842" spans="7:7" x14ac:dyDescent="0.2">
      <c r="G31842" s="12"/>
    </row>
    <row r="31843" spans="7:7" x14ac:dyDescent="0.2">
      <c r="G31843" s="12"/>
    </row>
    <row r="31844" spans="7:7" x14ac:dyDescent="0.2">
      <c r="G31844" s="12"/>
    </row>
    <row r="31845" spans="7:7" x14ac:dyDescent="0.2">
      <c r="G31845" s="12"/>
    </row>
    <row r="31846" spans="7:7" x14ac:dyDescent="0.2">
      <c r="G31846" s="12"/>
    </row>
    <row r="31847" spans="7:7" x14ac:dyDescent="0.2">
      <c r="G31847" s="12"/>
    </row>
    <row r="31848" spans="7:7" x14ac:dyDescent="0.2">
      <c r="G31848" s="12"/>
    </row>
    <row r="31849" spans="7:7" x14ac:dyDescent="0.2">
      <c r="G31849" s="12"/>
    </row>
    <row r="31850" spans="7:7" x14ac:dyDescent="0.2">
      <c r="G31850" s="12"/>
    </row>
    <row r="31851" spans="7:7" x14ac:dyDescent="0.2">
      <c r="G31851" s="12"/>
    </row>
    <row r="31852" spans="7:7" x14ac:dyDescent="0.2">
      <c r="G31852" s="12"/>
    </row>
    <row r="31853" spans="7:7" x14ac:dyDescent="0.2">
      <c r="G31853" s="12"/>
    </row>
    <row r="31854" spans="7:7" x14ac:dyDescent="0.2">
      <c r="G31854" s="12"/>
    </row>
    <row r="31855" spans="7:7" x14ac:dyDescent="0.2">
      <c r="G31855" s="12"/>
    </row>
    <row r="31856" spans="7:7" x14ac:dyDescent="0.2">
      <c r="G31856" s="12"/>
    </row>
    <row r="31857" spans="7:7" x14ac:dyDescent="0.2">
      <c r="G31857" s="12"/>
    </row>
    <row r="31858" spans="7:7" x14ac:dyDescent="0.2">
      <c r="G31858" s="12"/>
    </row>
    <row r="31859" spans="7:7" x14ac:dyDescent="0.2">
      <c r="G31859" s="12"/>
    </row>
    <row r="31860" spans="7:7" x14ac:dyDescent="0.2">
      <c r="G31860" s="12"/>
    </row>
    <row r="31861" spans="7:7" x14ac:dyDescent="0.2">
      <c r="G31861" s="12"/>
    </row>
    <row r="31862" spans="7:7" x14ac:dyDescent="0.2">
      <c r="G31862" s="12"/>
    </row>
    <row r="31863" spans="7:7" x14ac:dyDescent="0.2">
      <c r="G31863" s="12"/>
    </row>
    <row r="31864" spans="7:7" x14ac:dyDescent="0.2">
      <c r="G31864" s="12"/>
    </row>
    <row r="31865" spans="7:7" x14ac:dyDescent="0.2">
      <c r="G31865" s="12"/>
    </row>
    <row r="31866" spans="7:7" x14ac:dyDescent="0.2">
      <c r="G31866" s="12"/>
    </row>
    <row r="31867" spans="7:7" x14ac:dyDescent="0.2">
      <c r="G31867" s="12"/>
    </row>
    <row r="31868" spans="7:7" x14ac:dyDescent="0.2">
      <c r="G31868" s="12"/>
    </row>
    <row r="31869" spans="7:7" x14ac:dyDescent="0.2">
      <c r="G31869" s="12"/>
    </row>
    <row r="31870" spans="7:7" x14ac:dyDescent="0.2">
      <c r="G31870" s="12"/>
    </row>
    <row r="31871" spans="7:7" x14ac:dyDescent="0.2">
      <c r="G31871" s="12"/>
    </row>
    <row r="31872" spans="7:7" x14ac:dyDescent="0.2">
      <c r="G31872" s="12"/>
    </row>
    <row r="31873" spans="7:7" x14ac:dyDescent="0.2">
      <c r="G31873" s="12"/>
    </row>
    <row r="31874" spans="7:7" x14ac:dyDescent="0.2">
      <c r="G31874" s="12"/>
    </row>
    <row r="31875" spans="7:7" x14ac:dyDescent="0.2">
      <c r="G31875" s="12"/>
    </row>
    <row r="31876" spans="7:7" x14ac:dyDescent="0.2">
      <c r="G31876" s="12"/>
    </row>
    <row r="31877" spans="7:7" x14ac:dyDescent="0.2">
      <c r="G31877" s="12"/>
    </row>
    <row r="31878" spans="7:7" x14ac:dyDescent="0.2">
      <c r="G31878" s="12"/>
    </row>
    <row r="31879" spans="7:7" x14ac:dyDescent="0.2">
      <c r="G31879" s="12"/>
    </row>
    <row r="31880" spans="7:7" x14ac:dyDescent="0.2">
      <c r="G31880" s="12"/>
    </row>
    <row r="31881" spans="7:7" x14ac:dyDescent="0.2">
      <c r="G31881" s="12"/>
    </row>
    <row r="31882" spans="7:7" x14ac:dyDescent="0.2">
      <c r="G31882" s="12"/>
    </row>
    <row r="31883" spans="7:7" x14ac:dyDescent="0.2">
      <c r="G31883" s="12"/>
    </row>
    <row r="31884" spans="7:7" x14ac:dyDescent="0.2">
      <c r="G31884" s="12"/>
    </row>
    <row r="31885" spans="7:7" x14ac:dyDescent="0.2">
      <c r="G31885" s="12"/>
    </row>
    <row r="31886" spans="7:7" x14ac:dyDescent="0.2">
      <c r="G31886" s="12"/>
    </row>
    <row r="31887" spans="7:7" x14ac:dyDescent="0.2">
      <c r="G31887" s="12"/>
    </row>
    <row r="31888" spans="7:7" x14ac:dyDescent="0.2">
      <c r="G31888" s="12"/>
    </row>
    <row r="31889" spans="7:7" x14ac:dyDescent="0.2">
      <c r="G31889" s="12"/>
    </row>
    <row r="31890" spans="7:7" x14ac:dyDescent="0.2">
      <c r="G31890" s="12"/>
    </row>
    <row r="31891" spans="7:7" x14ac:dyDescent="0.2">
      <c r="G31891" s="12"/>
    </row>
    <row r="31892" spans="7:7" x14ac:dyDescent="0.2">
      <c r="G31892" s="12"/>
    </row>
    <row r="31893" spans="7:7" x14ac:dyDescent="0.2">
      <c r="G31893" s="12"/>
    </row>
    <row r="31894" spans="7:7" x14ac:dyDescent="0.2">
      <c r="G31894" s="12"/>
    </row>
    <row r="31895" spans="7:7" x14ac:dyDescent="0.2">
      <c r="G31895" s="12"/>
    </row>
    <row r="31896" spans="7:7" x14ac:dyDescent="0.2">
      <c r="G31896" s="12"/>
    </row>
    <row r="31897" spans="7:7" x14ac:dyDescent="0.2">
      <c r="G31897" s="12"/>
    </row>
    <row r="31898" spans="7:7" x14ac:dyDescent="0.2">
      <c r="G31898" s="12"/>
    </row>
    <row r="31899" spans="7:7" x14ac:dyDescent="0.2">
      <c r="G31899" s="12"/>
    </row>
    <row r="31900" spans="7:7" x14ac:dyDescent="0.2">
      <c r="G31900" s="12"/>
    </row>
    <row r="31901" spans="7:7" x14ac:dyDescent="0.2">
      <c r="G31901" s="12"/>
    </row>
    <row r="31902" spans="7:7" x14ac:dyDescent="0.2">
      <c r="G31902" s="12"/>
    </row>
    <row r="31903" spans="7:7" x14ac:dyDescent="0.2">
      <c r="G31903" s="12"/>
    </row>
    <row r="31904" spans="7:7" x14ac:dyDescent="0.2">
      <c r="G31904" s="12"/>
    </row>
    <row r="31905" spans="7:7" x14ac:dyDescent="0.2">
      <c r="G31905" s="12"/>
    </row>
    <row r="31906" spans="7:7" x14ac:dyDescent="0.2">
      <c r="G31906" s="12"/>
    </row>
    <row r="31907" spans="7:7" x14ac:dyDescent="0.2">
      <c r="G31907" s="12"/>
    </row>
    <row r="31908" spans="7:7" x14ac:dyDescent="0.2">
      <c r="G31908" s="12"/>
    </row>
    <row r="31909" spans="7:7" x14ac:dyDescent="0.2">
      <c r="G31909" s="12"/>
    </row>
    <row r="31910" spans="7:7" x14ac:dyDescent="0.2">
      <c r="G31910" s="12"/>
    </row>
    <row r="31911" spans="7:7" x14ac:dyDescent="0.2">
      <c r="G31911" s="12"/>
    </row>
    <row r="31912" spans="7:7" x14ac:dyDescent="0.2">
      <c r="G31912" s="12"/>
    </row>
    <row r="31913" spans="7:7" x14ac:dyDescent="0.2">
      <c r="G31913" s="12"/>
    </row>
    <row r="31914" spans="7:7" x14ac:dyDescent="0.2">
      <c r="G31914" s="12"/>
    </row>
    <row r="31915" spans="7:7" x14ac:dyDescent="0.2">
      <c r="G31915" s="12"/>
    </row>
    <row r="31916" spans="7:7" x14ac:dyDescent="0.2">
      <c r="G31916" s="12"/>
    </row>
    <row r="31917" spans="7:7" x14ac:dyDescent="0.2">
      <c r="G31917" s="12"/>
    </row>
    <row r="31918" spans="7:7" x14ac:dyDescent="0.2">
      <c r="G31918" s="12"/>
    </row>
    <row r="31919" spans="7:7" x14ac:dyDescent="0.2">
      <c r="G31919" s="12"/>
    </row>
    <row r="31920" spans="7:7" x14ac:dyDescent="0.2">
      <c r="G31920" s="12"/>
    </row>
    <row r="31921" spans="7:7" x14ac:dyDescent="0.2">
      <c r="G31921" s="12"/>
    </row>
    <row r="31922" spans="7:7" x14ac:dyDescent="0.2">
      <c r="G31922" s="12"/>
    </row>
    <row r="31923" spans="7:7" x14ac:dyDescent="0.2">
      <c r="G31923" s="12"/>
    </row>
    <row r="31924" spans="7:7" x14ac:dyDescent="0.2">
      <c r="G31924" s="12"/>
    </row>
    <row r="31925" spans="7:7" x14ac:dyDescent="0.2">
      <c r="G31925" s="12"/>
    </row>
    <row r="31926" spans="7:7" x14ac:dyDescent="0.2">
      <c r="G31926" s="12"/>
    </row>
    <row r="31927" spans="7:7" x14ac:dyDescent="0.2">
      <c r="G31927" s="12"/>
    </row>
    <row r="31928" spans="7:7" x14ac:dyDescent="0.2">
      <c r="G31928" s="12"/>
    </row>
    <row r="31929" spans="7:7" x14ac:dyDescent="0.2">
      <c r="G31929" s="12"/>
    </row>
    <row r="31930" spans="7:7" x14ac:dyDescent="0.2">
      <c r="G31930" s="12"/>
    </row>
    <row r="31931" spans="7:7" x14ac:dyDescent="0.2">
      <c r="G31931" s="12"/>
    </row>
    <row r="31932" spans="7:7" x14ac:dyDescent="0.2">
      <c r="G31932" s="12"/>
    </row>
    <row r="31933" spans="7:7" x14ac:dyDescent="0.2">
      <c r="G31933" s="12"/>
    </row>
    <row r="31934" spans="7:7" x14ac:dyDescent="0.2">
      <c r="G31934" s="12"/>
    </row>
    <row r="31935" spans="7:7" x14ac:dyDescent="0.2">
      <c r="G31935" s="12"/>
    </row>
    <row r="31936" spans="7:7" x14ac:dyDescent="0.2">
      <c r="G31936" s="12"/>
    </row>
    <row r="31937" spans="7:7" x14ac:dyDescent="0.2">
      <c r="G31937" s="12"/>
    </row>
    <row r="31938" spans="7:7" x14ac:dyDescent="0.2">
      <c r="G31938" s="12"/>
    </row>
    <row r="31939" spans="7:7" x14ac:dyDescent="0.2">
      <c r="G31939" s="12"/>
    </row>
    <row r="31940" spans="7:7" x14ac:dyDescent="0.2">
      <c r="G31940" s="12"/>
    </row>
    <row r="31941" spans="7:7" x14ac:dyDescent="0.2">
      <c r="G31941" s="12"/>
    </row>
    <row r="31942" spans="7:7" x14ac:dyDescent="0.2">
      <c r="G31942" s="12"/>
    </row>
    <row r="31943" spans="7:7" x14ac:dyDescent="0.2">
      <c r="G31943" s="12"/>
    </row>
    <row r="31944" spans="7:7" x14ac:dyDescent="0.2">
      <c r="G31944" s="12"/>
    </row>
    <row r="31945" spans="7:7" x14ac:dyDescent="0.2">
      <c r="G31945" s="12"/>
    </row>
    <row r="31946" spans="7:7" x14ac:dyDescent="0.2">
      <c r="G31946" s="12"/>
    </row>
    <row r="31947" spans="7:7" x14ac:dyDescent="0.2">
      <c r="G31947" s="12"/>
    </row>
    <row r="31948" spans="7:7" x14ac:dyDescent="0.2">
      <c r="G31948" s="12"/>
    </row>
    <row r="31949" spans="7:7" x14ac:dyDescent="0.2">
      <c r="G31949" s="12"/>
    </row>
    <row r="31950" spans="7:7" x14ac:dyDescent="0.2">
      <c r="G31950" s="12"/>
    </row>
    <row r="31951" spans="7:7" x14ac:dyDescent="0.2">
      <c r="G31951" s="12"/>
    </row>
    <row r="31952" spans="7:7" x14ac:dyDescent="0.2">
      <c r="G31952" s="12"/>
    </row>
    <row r="31953" spans="7:7" x14ac:dyDescent="0.2">
      <c r="G31953" s="12"/>
    </row>
    <row r="31954" spans="7:7" x14ac:dyDescent="0.2">
      <c r="G31954" s="12"/>
    </row>
    <row r="31955" spans="7:7" x14ac:dyDescent="0.2">
      <c r="G31955" s="12"/>
    </row>
    <row r="31956" spans="7:7" x14ac:dyDescent="0.2">
      <c r="G31956" s="12"/>
    </row>
    <row r="31957" spans="7:7" x14ac:dyDescent="0.2">
      <c r="G31957" s="12"/>
    </row>
    <row r="31958" spans="7:7" x14ac:dyDescent="0.2">
      <c r="G31958" s="12"/>
    </row>
    <row r="31959" spans="7:7" x14ac:dyDescent="0.2">
      <c r="G31959" s="12"/>
    </row>
    <row r="31960" spans="7:7" x14ac:dyDescent="0.2">
      <c r="G31960" s="12"/>
    </row>
    <row r="31961" spans="7:7" x14ac:dyDescent="0.2">
      <c r="G31961" s="12"/>
    </row>
    <row r="31962" spans="7:7" x14ac:dyDescent="0.2">
      <c r="G31962" s="12"/>
    </row>
    <row r="31963" spans="7:7" x14ac:dyDescent="0.2">
      <c r="G31963" s="12"/>
    </row>
    <row r="31964" spans="7:7" x14ac:dyDescent="0.2">
      <c r="G31964" s="12"/>
    </row>
    <row r="31965" spans="7:7" x14ac:dyDescent="0.2">
      <c r="G31965" s="12"/>
    </row>
    <row r="31966" spans="7:7" x14ac:dyDescent="0.2">
      <c r="G31966" s="12"/>
    </row>
    <row r="31967" spans="7:7" x14ac:dyDescent="0.2">
      <c r="G31967" s="12"/>
    </row>
    <row r="31968" spans="7:7" x14ac:dyDescent="0.2">
      <c r="G31968" s="12"/>
    </row>
    <row r="31969" spans="7:7" x14ac:dyDescent="0.2">
      <c r="G31969" s="12"/>
    </row>
    <row r="31970" spans="7:7" x14ac:dyDescent="0.2">
      <c r="G31970" s="12"/>
    </row>
    <row r="31971" spans="7:7" x14ac:dyDescent="0.2">
      <c r="G31971" s="12"/>
    </row>
    <row r="31972" spans="7:7" x14ac:dyDescent="0.2">
      <c r="G31972" s="12"/>
    </row>
    <row r="31973" spans="7:7" x14ac:dyDescent="0.2">
      <c r="G31973" s="12"/>
    </row>
    <row r="31974" spans="7:7" x14ac:dyDescent="0.2">
      <c r="G31974" s="12"/>
    </row>
    <row r="31975" spans="7:7" x14ac:dyDescent="0.2">
      <c r="G31975" s="12"/>
    </row>
    <row r="31976" spans="7:7" x14ac:dyDescent="0.2">
      <c r="G31976" s="12"/>
    </row>
    <row r="31977" spans="7:7" x14ac:dyDescent="0.2">
      <c r="G31977" s="12"/>
    </row>
    <row r="31978" spans="7:7" x14ac:dyDescent="0.2">
      <c r="G31978" s="12"/>
    </row>
    <row r="31979" spans="7:7" x14ac:dyDescent="0.2">
      <c r="G31979" s="12"/>
    </row>
    <row r="31980" spans="7:7" x14ac:dyDescent="0.2">
      <c r="G31980" s="12"/>
    </row>
    <row r="31981" spans="7:7" x14ac:dyDescent="0.2">
      <c r="G31981" s="12"/>
    </row>
    <row r="31982" spans="7:7" x14ac:dyDescent="0.2">
      <c r="G31982" s="12"/>
    </row>
    <row r="31983" spans="7:7" x14ac:dyDescent="0.2">
      <c r="G31983" s="12"/>
    </row>
    <row r="31984" spans="7:7" x14ac:dyDescent="0.2">
      <c r="G31984" s="12"/>
    </row>
    <row r="31985" spans="7:7" x14ac:dyDescent="0.2">
      <c r="G31985" s="12"/>
    </row>
    <row r="31986" spans="7:7" x14ac:dyDescent="0.2">
      <c r="G31986" s="12"/>
    </row>
    <row r="31987" spans="7:7" x14ac:dyDescent="0.2">
      <c r="G31987" s="12"/>
    </row>
    <row r="31988" spans="7:7" x14ac:dyDescent="0.2">
      <c r="G31988" s="12"/>
    </row>
    <row r="31989" spans="7:7" x14ac:dyDescent="0.2">
      <c r="G31989" s="12"/>
    </row>
    <row r="31990" spans="7:7" x14ac:dyDescent="0.2">
      <c r="G31990" s="12"/>
    </row>
    <row r="31991" spans="7:7" x14ac:dyDescent="0.2">
      <c r="G31991" s="12"/>
    </row>
    <row r="31992" spans="7:7" x14ac:dyDescent="0.2">
      <c r="G31992" s="12"/>
    </row>
    <row r="31993" spans="7:7" x14ac:dyDescent="0.2">
      <c r="G31993" s="12"/>
    </row>
    <row r="31994" spans="7:7" x14ac:dyDescent="0.2">
      <c r="G31994" s="12"/>
    </row>
    <row r="31995" spans="7:7" x14ac:dyDescent="0.2">
      <c r="G31995" s="12"/>
    </row>
    <row r="31996" spans="7:7" x14ac:dyDescent="0.2">
      <c r="G31996" s="12"/>
    </row>
    <row r="31997" spans="7:7" x14ac:dyDescent="0.2">
      <c r="G31997" s="12"/>
    </row>
    <row r="31998" spans="7:7" x14ac:dyDescent="0.2">
      <c r="G31998" s="12"/>
    </row>
    <row r="31999" spans="7:7" x14ac:dyDescent="0.2">
      <c r="G31999" s="12"/>
    </row>
    <row r="32000" spans="7:7" x14ac:dyDescent="0.2">
      <c r="G32000" s="12"/>
    </row>
    <row r="32001" spans="7:7" x14ac:dyDescent="0.2">
      <c r="G32001" s="12"/>
    </row>
    <row r="32002" spans="7:7" x14ac:dyDescent="0.2">
      <c r="G32002" s="12"/>
    </row>
    <row r="32003" spans="7:7" x14ac:dyDescent="0.2">
      <c r="G32003" s="12"/>
    </row>
    <row r="32004" spans="7:7" x14ac:dyDescent="0.2">
      <c r="G32004" s="12"/>
    </row>
    <row r="32005" spans="7:7" x14ac:dyDescent="0.2">
      <c r="G32005" s="12"/>
    </row>
    <row r="32006" spans="7:7" x14ac:dyDescent="0.2">
      <c r="G32006" s="12"/>
    </row>
    <row r="32007" spans="7:7" x14ac:dyDescent="0.2">
      <c r="G32007" s="12"/>
    </row>
    <row r="32008" spans="7:7" x14ac:dyDescent="0.2">
      <c r="G32008" s="12"/>
    </row>
    <row r="32009" spans="7:7" x14ac:dyDescent="0.2">
      <c r="G32009" s="12"/>
    </row>
    <row r="32010" spans="7:7" x14ac:dyDescent="0.2">
      <c r="G32010" s="12"/>
    </row>
    <row r="32011" spans="7:7" x14ac:dyDescent="0.2">
      <c r="G32011" s="12"/>
    </row>
    <row r="32012" spans="7:7" x14ac:dyDescent="0.2">
      <c r="G32012" s="12"/>
    </row>
    <row r="32013" spans="7:7" x14ac:dyDescent="0.2">
      <c r="G32013" s="12"/>
    </row>
    <row r="32014" spans="7:7" x14ac:dyDescent="0.2">
      <c r="G32014" s="12"/>
    </row>
    <row r="32015" spans="7:7" x14ac:dyDescent="0.2">
      <c r="G32015" s="12"/>
    </row>
    <row r="32016" spans="7:7" x14ac:dyDescent="0.2">
      <c r="G32016" s="12"/>
    </row>
    <row r="32017" spans="7:7" x14ac:dyDescent="0.2">
      <c r="G32017" s="12"/>
    </row>
    <row r="32018" spans="7:7" x14ac:dyDescent="0.2">
      <c r="G32018" s="12"/>
    </row>
    <row r="32019" spans="7:7" x14ac:dyDescent="0.2">
      <c r="G32019" s="12"/>
    </row>
    <row r="32020" spans="7:7" x14ac:dyDescent="0.2">
      <c r="G32020" s="12"/>
    </row>
    <row r="32021" spans="7:7" x14ac:dyDescent="0.2">
      <c r="G32021" s="12"/>
    </row>
    <row r="32022" spans="7:7" x14ac:dyDescent="0.2">
      <c r="G32022" s="12"/>
    </row>
    <row r="32023" spans="7:7" x14ac:dyDescent="0.2">
      <c r="G32023" s="12"/>
    </row>
    <row r="32024" spans="7:7" x14ac:dyDescent="0.2">
      <c r="G32024" s="12"/>
    </row>
    <row r="32025" spans="7:7" x14ac:dyDescent="0.2">
      <c r="G32025" s="12"/>
    </row>
    <row r="32026" spans="7:7" x14ac:dyDescent="0.2">
      <c r="G32026" s="12"/>
    </row>
    <row r="32027" spans="7:7" x14ac:dyDescent="0.2">
      <c r="G32027" s="12"/>
    </row>
    <row r="32028" spans="7:7" x14ac:dyDescent="0.2">
      <c r="G32028" s="12"/>
    </row>
    <row r="32029" spans="7:7" x14ac:dyDescent="0.2">
      <c r="G32029" s="12"/>
    </row>
    <row r="32030" spans="7:7" x14ac:dyDescent="0.2">
      <c r="G32030" s="12"/>
    </row>
    <row r="32031" spans="7:7" x14ac:dyDescent="0.2">
      <c r="G32031" s="12"/>
    </row>
    <row r="32032" spans="7:7" x14ac:dyDescent="0.2">
      <c r="G32032" s="12"/>
    </row>
    <row r="32033" spans="7:7" x14ac:dyDescent="0.2">
      <c r="G32033" s="12"/>
    </row>
    <row r="32034" spans="7:7" x14ac:dyDescent="0.2">
      <c r="G32034" s="12"/>
    </row>
    <row r="32035" spans="7:7" x14ac:dyDescent="0.2">
      <c r="G32035" s="12"/>
    </row>
    <row r="32036" spans="7:7" x14ac:dyDescent="0.2">
      <c r="G32036" s="12"/>
    </row>
    <row r="32037" spans="7:7" x14ac:dyDescent="0.2">
      <c r="G32037" s="12"/>
    </row>
    <row r="32038" spans="7:7" x14ac:dyDescent="0.2">
      <c r="G32038" s="12"/>
    </row>
    <row r="32039" spans="7:7" x14ac:dyDescent="0.2">
      <c r="G32039" s="12"/>
    </row>
    <row r="32040" spans="7:7" x14ac:dyDescent="0.2">
      <c r="G32040" s="12"/>
    </row>
    <row r="32041" spans="7:7" x14ac:dyDescent="0.2">
      <c r="G32041" s="12"/>
    </row>
    <row r="32042" spans="7:7" x14ac:dyDescent="0.2">
      <c r="G32042" s="12"/>
    </row>
    <row r="32043" spans="7:7" x14ac:dyDescent="0.2">
      <c r="G32043" s="12"/>
    </row>
    <row r="32044" spans="7:7" x14ac:dyDescent="0.2">
      <c r="G32044" s="12"/>
    </row>
    <row r="32045" spans="7:7" x14ac:dyDescent="0.2">
      <c r="G32045" s="12"/>
    </row>
    <row r="32046" spans="7:7" x14ac:dyDescent="0.2">
      <c r="G32046" s="12"/>
    </row>
    <row r="32047" spans="7:7" x14ac:dyDescent="0.2">
      <c r="G32047" s="12"/>
    </row>
    <row r="32048" spans="7:7" x14ac:dyDescent="0.2">
      <c r="G32048" s="12"/>
    </row>
    <row r="32049" spans="7:7" x14ac:dyDescent="0.2">
      <c r="G32049" s="12"/>
    </row>
    <row r="32050" spans="7:7" x14ac:dyDescent="0.2">
      <c r="G32050" s="12"/>
    </row>
    <row r="32051" spans="7:7" x14ac:dyDescent="0.2">
      <c r="G32051" s="12"/>
    </row>
    <row r="32052" spans="7:7" x14ac:dyDescent="0.2">
      <c r="G32052" s="12"/>
    </row>
    <row r="32053" spans="7:7" x14ac:dyDescent="0.2">
      <c r="G32053" s="12"/>
    </row>
    <row r="32054" spans="7:7" x14ac:dyDescent="0.2">
      <c r="G32054" s="12"/>
    </row>
    <row r="32055" spans="7:7" x14ac:dyDescent="0.2">
      <c r="G32055" s="12"/>
    </row>
    <row r="32056" spans="7:7" x14ac:dyDescent="0.2">
      <c r="G32056" s="12"/>
    </row>
    <row r="32057" spans="7:7" x14ac:dyDescent="0.2">
      <c r="G32057" s="12"/>
    </row>
    <row r="32058" spans="7:7" x14ac:dyDescent="0.2">
      <c r="G32058" s="12"/>
    </row>
    <row r="32059" spans="7:7" x14ac:dyDescent="0.2">
      <c r="G32059" s="12"/>
    </row>
    <row r="32060" spans="7:7" x14ac:dyDescent="0.2">
      <c r="G32060" s="12"/>
    </row>
    <row r="32061" spans="7:7" x14ac:dyDescent="0.2">
      <c r="G32061" s="12"/>
    </row>
    <row r="32062" spans="7:7" x14ac:dyDescent="0.2">
      <c r="G32062" s="12"/>
    </row>
    <row r="32063" spans="7:7" x14ac:dyDescent="0.2">
      <c r="G32063" s="12"/>
    </row>
    <row r="32064" spans="7:7" x14ac:dyDescent="0.2">
      <c r="G32064" s="12"/>
    </row>
    <row r="32065" spans="7:7" x14ac:dyDescent="0.2">
      <c r="G32065" s="12"/>
    </row>
    <row r="32066" spans="7:7" x14ac:dyDescent="0.2">
      <c r="G32066" s="12"/>
    </row>
    <row r="32067" spans="7:7" x14ac:dyDescent="0.2">
      <c r="G32067" s="12"/>
    </row>
    <row r="32068" spans="7:7" x14ac:dyDescent="0.2">
      <c r="G32068" s="12"/>
    </row>
    <row r="32069" spans="7:7" x14ac:dyDescent="0.2">
      <c r="G32069" s="12"/>
    </row>
    <row r="32070" spans="7:7" x14ac:dyDescent="0.2">
      <c r="G32070" s="12"/>
    </row>
    <row r="32071" spans="7:7" x14ac:dyDescent="0.2">
      <c r="G32071" s="12"/>
    </row>
    <row r="32072" spans="7:7" x14ac:dyDescent="0.2">
      <c r="G32072" s="12"/>
    </row>
    <row r="32073" spans="7:7" x14ac:dyDescent="0.2">
      <c r="G32073" s="12"/>
    </row>
    <row r="32074" spans="7:7" x14ac:dyDescent="0.2">
      <c r="G32074" s="12"/>
    </row>
    <row r="32075" spans="7:7" x14ac:dyDescent="0.2">
      <c r="G32075" s="12"/>
    </row>
    <row r="32076" spans="7:7" x14ac:dyDescent="0.2">
      <c r="G32076" s="12"/>
    </row>
    <row r="32077" spans="7:7" x14ac:dyDescent="0.2">
      <c r="G32077" s="12"/>
    </row>
    <row r="32078" spans="7:7" x14ac:dyDescent="0.2">
      <c r="G32078" s="12"/>
    </row>
    <row r="32079" spans="7:7" x14ac:dyDescent="0.2">
      <c r="G32079" s="12"/>
    </row>
    <row r="32080" spans="7:7" x14ac:dyDescent="0.2">
      <c r="G32080" s="12"/>
    </row>
    <row r="32081" spans="7:7" x14ac:dyDescent="0.2">
      <c r="G32081" s="12"/>
    </row>
    <row r="32082" spans="7:7" x14ac:dyDescent="0.2">
      <c r="G32082" s="12"/>
    </row>
    <row r="32083" spans="7:7" x14ac:dyDescent="0.2">
      <c r="G32083" s="12"/>
    </row>
    <row r="32084" spans="7:7" x14ac:dyDescent="0.2">
      <c r="G32084" s="12"/>
    </row>
    <row r="32085" spans="7:7" x14ac:dyDescent="0.2">
      <c r="G32085" s="12"/>
    </row>
    <row r="32086" spans="7:7" x14ac:dyDescent="0.2">
      <c r="G32086" s="12"/>
    </row>
    <row r="32087" spans="7:7" x14ac:dyDescent="0.2">
      <c r="G32087" s="12"/>
    </row>
    <row r="32088" spans="7:7" x14ac:dyDescent="0.2">
      <c r="G32088" s="12"/>
    </row>
    <row r="32089" spans="7:7" x14ac:dyDescent="0.2">
      <c r="G32089" s="12"/>
    </row>
    <row r="32090" spans="7:7" x14ac:dyDescent="0.2">
      <c r="G32090" s="12"/>
    </row>
    <row r="32091" spans="7:7" x14ac:dyDescent="0.2">
      <c r="G32091" s="12"/>
    </row>
    <row r="32092" spans="7:7" x14ac:dyDescent="0.2">
      <c r="G32092" s="12"/>
    </row>
    <row r="32093" spans="7:7" x14ac:dyDescent="0.2">
      <c r="G32093" s="12"/>
    </row>
    <row r="32094" spans="7:7" x14ac:dyDescent="0.2">
      <c r="G32094" s="12"/>
    </row>
    <row r="32095" spans="7:7" x14ac:dyDescent="0.2">
      <c r="G32095" s="12"/>
    </row>
    <row r="32096" spans="7:7" x14ac:dyDescent="0.2">
      <c r="G32096" s="12"/>
    </row>
    <row r="32097" spans="7:7" x14ac:dyDescent="0.2">
      <c r="G32097" s="12"/>
    </row>
    <row r="32098" spans="7:7" x14ac:dyDescent="0.2">
      <c r="G32098" s="12"/>
    </row>
    <row r="32099" spans="7:7" x14ac:dyDescent="0.2">
      <c r="G32099" s="12"/>
    </row>
    <row r="32100" spans="7:7" x14ac:dyDescent="0.2">
      <c r="G32100" s="12"/>
    </row>
    <row r="32101" spans="7:7" x14ac:dyDescent="0.2">
      <c r="G32101" s="12"/>
    </row>
    <row r="32102" spans="7:7" x14ac:dyDescent="0.2">
      <c r="G32102" s="12"/>
    </row>
    <row r="32103" spans="7:7" x14ac:dyDescent="0.2">
      <c r="G32103" s="12"/>
    </row>
    <row r="32104" spans="7:7" x14ac:dyDescent="0.2">
      <c r="G32104" s="12"/>
    </row>
    <row r="32105" spans="7:7" x14ac:dyDescent="0.2">
      <c r="G32105" s="12"/>
    </row>
    <row r="32106" spans="7:7" x14ac:dyDescent="0.2">
      <c r="G32106" s="12"/>
    </row>
    <row r="32107" spans="7:7" x14ac:dyDescent="0.2">
      <c r="G32107" s="12"/>
    </row>
    <row r="32108" spans="7:7" x14ac:dyDescent="0.2">
      <c r="G32108" s="12"/>
    </row>
    <row r="32109" spans="7:7" x14ac:dyDescent="0.2">
      <c r="G32109" s="12"/>
    </row>
    <row r="32110" spans="7:7" x14ac:dyDescent="0.2">
      <c r="G32110" s="12"/>
    </row>
    <row r="32111" spans="7:7" x14ac:dyDescent="0.2">
      <c r="G32111" s="12"/>
    </row>
    <row r="32112" spans="7:7" x14ac:dyDescent="0.2">
      <c r="G32112" s="12"/>
    </row>
    <row r="32113" spans="7:7" x14ac:dyDescent="0.2">
      <c r="G32113" s="12"/>
    </row>
    <row r="32114" spans="7:7" x14ac:dyDescent="0.2">
      <c r="G32114" s="12"/>
    </row>
    <row r="32115" spans="7:7" x14ac:dyDescent="0.2">
      <c r="G32115" s="12"/>
    </row>
    <row r="32116" spans="7:7" x14ac:dyDescent="0.2">
      <c r="G32116" s="12"/>
    </row>
    <row r="32117" spans="7:7" x14ac:dyDescent="0.2">
      <c r="G32117" s="12"/>
    </row>
    <row r="32118" spans="7:7" x14ac:dyDescent="0.2">
      <c r="G32118" s="12"/>
    </row>
    <row r="32119" spans="7:7" x14ac:dyDescent="0.2">
      <c r="G32119" s="12"/>
    </row>
    <row r="32120" spans="7:7" x14ac:dyDescent="0.2">
      <c r="G32120" s="12"/>
    </row>
    <row r="32121" spans="7:7" x14ac:dyDescent="0.2">
      <c r="G32121" s="12"/>
    </row>
    <row r="32122" spans="7:7" x14ac:dyDescent="0.2">
      <c r="G32122" s="12"/>
    </row>
    <row r="32123" spans="7:7" x14ac:dyDescent="0.2">
      <c r="G32123" s="12"/>
    </row>
    <row r="32124" spans="7:7" x14ac:dyDescent="0.2">
      <c r="G32124" s="12"/>
    </row>
    <row r="32125" spans="7:7" x14ac:dyDescent="0.2">
      <c r="G32125" s="12"/>
    </row>
    <row r="32126" spans="7:7" x14ac:dyDescent="0.2">
      <c r="G32126" s="12"/>
    </row>
    <row r="32127" spans="7:7" x14ac:dyDescent="0.2">
      <c r="G32127" s="12"/>
    </row>
    <row r="32128" spans="7:7" x14ac:dyDescent="0.2">
      <c r="G32128" s="12"/>
    </row>
    <row r="32129" spans="7:7" x14ac:dyDescent="0.2">
      <c r="G32129" s="12"/>
    </row>
    <row r="32130" spans="7:7" x14ac:dyDescent="0.2">
      <c r="G32130" s="12"/>
    </row>
    <row r="32131" spans="7:7" x14ac:dyDescent="0.2">
      <c r="G32131" s="12"/>
    </row>
    <row r="32132" spans="7:7" x14ac:dyDescent="0.2">
      <c r="G32132" s="12"/>
    </row>
    <row r="32133" spans="7:7" x14ac:dyDescent="0.2">
      <c r="G32133" s="12"/>
    </row>
    <row r="32134" spans="7:7" x14ac:dyDescent="0.2">
      <c r="G32134" s="12"/>
    </row>
    <row r="32135" spans="7:7" x14ac:dyDescent="0.2">
      <c r="G32135" s="12"/>
    </row>
    <row r="32136" spans="7:7" x14ac:dyDescent="0.2">
      <c r="G32136" s="12"/>
    </row>
    <row r="32137" spans="7:7" x14ac:dyDescent="0.2">
      <c r="G32137" s="12"/>
    </row>
    <row r="32138" spans="7:7" x14ac:dyDescent="0.2">
      <c r="G32138" s="12"/>
    </row>
    <row r="32139" spans="7:7" x14ac:dyDescent="0.2">
      <c r="G32139" s="12"/>
    </row>
    <row r="32140" spans="7:7" x14ac:dyDescent="0.2">
      <c r="G32140" s="12"/>
    </row>
    <row r="32141" spans="7:7" x14ac:dyDescent="0.2">
      <c r="G32141" s="12"/>
    </row>
    <row r="32142" spans="7:7" x14ac:dyDescent="0.2">
      <c r="G32142" s="12"/>
    </row>
    <row r="32143" spans="7:7" x14ac:dyDescent="0.2">
      <c r="G32143" s="12"/>
    </row>
    <row r="32144" spans="7:7" x14ac:dyDescent="0.2">
      <c r="G32144" s="12"/>
    </row>
    <row r="32145" spans="7:7" x14ac:dyDescent="0.2">
      <c r="G32145" s="12"/>
    </row>
    <row r="32146" spans="7:7" x14ac:dyDescent="0.2">
      <c r="G32146" s="12"/>
    </row>
    <row r="32147" spans="7:7" x14ac:dyDescent="0.2">
      <c r="G32147" s="12"/>
    </row>
    <row r="32148" spans="7:7" x14ac:dyDescent="0.2">
      <c r="G32148" s="12"/>
    </row>
    <row r="32149" spans="7:7" x14ac:dyDescent="0.2">
      <c r="G32149" s="12"/>
    </row>
    <row r="32150" spans="7:7" x14ac:dyDescent="0.2">
      <c r="G32150" s="12"/>
    </row>
    <row r="32151" spans="7:7" x14ac:dyDescent="0.2">
      <c r="G32151" s="12"/>
    </row>
    <row r="32152" spans="7:7" x14ac:dyDescent="0.2">
      <c r="G32152" s="12"/>
    </row>
    <row r="32153" spans="7:7" x14ac:dyDescent="0.2">
      <c r="G32153" s="12"/>
    </row>
    <row r="32154" spans="7:7" x14ac:dyDescent="0.2">
      <c r="G32154" s="12"/>
    </row>
    <row r="32155" spans="7:7" x14ac:dyDescent="0.2">
      <c r="G32155" s="12"/>
    </row>
    <row r="32156" spans="7:7" x14ac:dyDescent="0.2">
      <c r="G32156" s="12"/>
    </row>
    <row r="32157" spans="7:7" x14ac:dyDescent="0.2">
      <c r="G32157" s="12"/>
    </row>
    <row r="32158" spans="7:7" x14ac:dyDescent="0.2">
      <c r="G32158" s="12"/>
    </row>
    <row r="32159" spans="7:7" x14ac:dyDescent="0.2">
      <c r="G32159" s="12"/>
    </row>
    <row r="32160" spans="7:7" x14ac:dyDescent="0.2">
      <c r="G32160" s="12"/>
    </row>
    <row r="32161" spans="7:7" x14ac:dyDescent="0.2">
      <c r="G32161" s="12"/>
    </row>
    <row r="32162" spans="7:7" x14ac:dyDescent="0.2">
      <c r="G32162" s="12"/>
    </row>
    <row r="32163" spans="7:7" x14ac:dyDescent="0.2">
      <c r="G32163" s="12"/>
    </row>
    <row r="32164" spans="7:7" x14ac:dyDescent="0.2">
      <c r="G32164" s="12"/>
    </row>
    <row r="32165" spans="7:7" x14ac:dyDescent="0.2">
      <c r="G32165" s="12"/>
    </row>
    <row r="32166" spans="7:7" x14ac:dyDescent="0.2">
      <c r="G32166" s="12"/>
    </row>
    <row r="32167" spans="7:7" x14ac:dyDescent="0.2">
      <c r="G32167" s="12"/>
    </row>
    <row r="32168" spans="7:7" x14ac:dyDescent="0.2">
      <c r="G32168" s="12"/>
    </row>
    <row r="32169" spans="7:7" x14ac:dyDescent="0.2">
      <c r="G32169" s="12"/>
    </row>
    <row r="32170" spans="7:7" x14ac:dyDescent="0.2">
      <c r="G32170" s="12"/>
    </row>
    <row r="32171" spans="7:7" x14ac:dyDescent="0.2">
      <c r="G32171" s="12"/>
    </row>
    <row r="32172" spans="7:7" x14ac:dyDescent="0.2">
      <c r="G32172" s="12"/>
    </row>
    <row r="32173" spans="7:7" x14ac:dyDescent="0.2">
      <c r="G32173" s="12"/>
    </row>
    <row r="32174" spans="7:7" x14ac:dyDescent="0.2">
      <c r="G32174" s="12"/>
    </row>
    <row r="32175" spans="7:7" x14ac:dyDescent="0.2">
      <c r="G32175" s="12"/>
    </row>
    <row r="32176" spans="7:7" x14ac:dyDescent="0.2">
      <c r="G32176" s="12"/>
    </row>
    <row r="32177" spans="7:7" x14ac:dyDescent="0.2">
      <c r="G32177" s="12"/>
    </row>
    <row r="32178" spans="7:7" x14ac:dyDescent="0.2">
      <c r="G32178" s="12"/>
    </row>
    <row r="32179" spans="7:7" x14ac:dyDescent="0.2">
      <c r="G32179" s="12"/>
    </row>
    <row r="32180" spans="7:7" x14ac:dyDescent="0.2">
      <c r="G32180" s="12"/>
    </row>
    <row r="32181" spans="7:7" x14ac:dyDescent="0.2">
      <c r="G32181" s="12"/>
    </row>
    <row r="32182" spans="7:7" x14ac:dyDescent="0.2">
      <c r="G32182" s="12"/>
    </row>
    <row r="32183" spans="7:7" x14ac:dyDescent="0.2">
      <c r="G32183" s="12"/>
    </row>
    <row r="32184" spans="7:7" x14ac:dyDescent="0.2">
      <c r="G32184" s="12"/>
    </row>
    <row r="32185" spans="7:7" x14ac:dyDescent="0.2">
      <c r="G32185" s="12"/>
    </row>
    <row r="32186" spans="7:7" x14ac:dyDescent="0.2">
      <c r="G32186" s="12"/>
    </row>
    <row r="32187" spans="7:7" x14ac:dyDescent="0.2">
      <c r="G32187" s="12"/>
    </row>
    <row r="32188" spans="7:7" x14ac:dyDescent="0.2">
      <c r="G32188" s="12"/>
    </row>
    <row r="32189" spans="7:7" x14ac:dyDescent="0.2">
      <c r="G32189" s="12"/>
    </row>
    <row r="32190" spans="7:7" x14ac:dyDescent="0.2">
      <c r="G32190" s="12"/>
    </row>
    <row r="32191" spans="7:7" x14ac:dyDescent="0.2">
      <c r="G32191" s="12"/>
    </row>
    <row r="32192" spans="7:7" x14ac:dyDescent="0.2">
      <c r="G32192" s="12"/>
    </row>
    <row r="32193" spans="7:7" x14ac:dyDescent="0.2">
      <c r="G32193" s="12"/>
    </row>
    <row r="32194" spans="7:7" x14ac:dyDescent="0.2">
      <c r="G32194" s="12"/>
    </row>
    <row r="32195" spans="7:7" x14ac:dyDescent="0.2">
      <c r="G32195" s="12"/>
    </row>
    <row r="32196" spans="7:7" x14ac:dyDescent="0.2">
      <c r="G32196" s="12"/>
    </row>
    <row r="32197" spans="7:7" x14ac:dyDescent="0.2">
      <c r="G32197" s="12"/>
    </row>
    <row r="32198" spans="7:7" x14ac:dyDescent="0.2">
      <c r="G32198" s="12"/>
    </row>
    <row r="32199" spans="7:7" x14ac:dyDescent="0.2">
      <c r="G32199" s="12"/>
    </row>
    <row r="32200" spans="7:7" x14ac:dyDescent="0.2">
      <c r="G32200" s="12"/>
    </row>
    <row r="32201" spans="7:7" x14ac:dyDescent="0.2">
      <c r="G32201" s="12"/>
    </row>
    <row r="32202" spans="7:7" x14ac:dyDescent="0.2">
      <c r="G32202" s="12"/>
    </row>
    <row r="32203" spans="7:7" x14ac:dyDescent="0.2">
      <c r="G32203" s="12"/>
    </row>
    <row r="32204" spans="7:7" x14ac:dyDescent="0.2">
      <c r="G32204" s="12"/>
    </row>
    <row r="32205" spans="7:7" x14ac:dyDescent="0.2">
      <c r="G32205" s="12"/>
    </row>
    <row r="32206" spans="7:7" x14ac:dyDescent="0.2">
      <c r="G32206" s="12"/>
    </row>
    <row r="32207" spans="7:7" x14ac:dyDescent="0.2">
      <c r="G32207" s="12"/>
    </row>
    <row r="32208" spans="7:7" x14ac:dyDescent="0.2">
      <c r="G32208" s="12"/>
    </row>
    <row r="32209" spans="7:7" x14ac:dyDescent="0.2">
      <c r="G32209" s="12"/>
    </row>
    <row r="32210" spans="7:7" x14ac:dyDescent="0.2">
      <c r="G32210" s="12"/>
    </row>
    <row r="32211" spans="7:7" x14ac:dyDescent="0.2">
      <c r="G32211" s="12"/>
    </row>
    <row r="32212" spans="7:7" x14ac:dyDescent="0.2">
      <c r="G32212" s="12"/>
    </row>
    <row r="32213" spans="7:7" x14ac:dyDescent="0.2">
      <c r="G32213" s="12"/>
    </row>
    <row r="32214" spans="7:7" x14ac:dyDescent="0.2">
      <c r="G32214" s="12"/>
    </row>
    <row r="32215" spans="7:7" x14ac:dyDescent="0.2">
      <c r="G32215" s="12"/>
    </row>
    <row r="32216" spans="7:7" x14ac:dyDescent="0.2">
      <c r="G32216" s="12"/>
    </row>
    <row r="32217" spans="7:7" x14ac:dyDescent="0.2">
      <c r="G32217" s="12"/>
    </row>
    <row r="32218" spans="7:7" x14ac:dyDescent="0.2">
      <c r="G32218" s="12"/>
    </row>
    <row r="32219" spans="7:7" x14ac:dyDescent="0.2">
      <c r="G32219" s="12"/>
    </row>
    <row r="32220" spans="7:7" x14ac:dyDescent="0.2">
      <c r="G32220" s="12"/>
    </row>
    <row r="32221" spans="7:7" x14ac:dyDescent="0.2">
      <c r="G32221" s="12"/>
    </row>
    <row r="32222" spans="7:7" x14ac:dyDescent="0.2">
      <c r="G32222" s="12"/>
    </row>
    <row r="32223" spans="7:7" x14ac:dyDescent="0.2">
      <c r="G32223" s="12"/>
    </row>
    <row r="32224" spans="7:7" x14ac:dyDescent="0.2">
      <c r="G32224" s="12"/>
    </row>
    <row r="32225" spans="7:7" x14ac:dyDescent="0.2">
      <c r="G32225" s="12"/>
    </row>
    <row r="32226" spans="7:7" x14ac:dyDescent="0.2">
      <c r="G32226" s="12"/>
    </row>
    <row r="32227" spans="7:7" x14ac:dyDescent="0.2">
      <c r="G32227" s="12"/>
    </row>
    <row r="32228" spans="7:7" x14ac:dyDescent="0.2">
      <c r="G32228" s="12"/>
    </row>
    <row r="32229" spans="7:7" x14ac:dyDescent="0.2">
      <c r="G32229" s="12"/>
    </row>
    <row r="32230" spans="7:7" x14ac:dyDescent="0.2">
      <c r="G32230" s="12"/>
    </row>
    <row r="32231" spans="7:7" x14ac:dyDescent="0.2">
      <c r="G32231" s="12"/>
    </row>
    <row r="32232" spans="7:7" x14ac:dyDescent="0.2">
      <c r="G32232" s="12"/>
    </row>
    <row r="32233" spans="7:7" x14ac:dyDescent="0.2">
      <c r="G32233" s="12"/>
    </row>
    <row r="32234" spans="7:7" x14ac:dyDescent="0.2">
      <c r="G32234" s="12"/>
    </row>
    <row r="32235" spans="7:7" x14ac:dyDescent="0.2">
      <c r="G32235" s="12"/>
    </row>
    <row r="32236" spans="7:7" x14ac:dyDescent="0.2">
      <c r="G32236" s="12"/>
    </row>
    <row r="32237" spans="7:7" x14ac:dyDescent="0.2">
      <c r="G32237" s="12"/>
    </row>
    <row r="32238" spans="7:7" x14ac:dyDescent="0.2">
      <c r="G32238" s="12"/>
    </row>
    <row r="32239" spans="7:7" x14ac:dyDescent="0.2">
      <c r="G32239" s="12"/>
    </row>
    <row r="32240" spans="7:7" x14ac:dyDescent="0.2">
      <c r="G32240" s="12"/>
    </row>
    <row r="32241" spans="7:7" x14ac:dyDescent="0.2">
      <c r="G32241" s="12"/>
    </row>
    <row r="32242" spans="7:7" x14ac:dyDescent="0.2">
      <c r="G32242" s="12"/>
    </row>
    <row r="32243" spans="7:7" x14ac:dyDescent="0.2">
      <c r="G32243" s="12"/>
    </row>
    <row r="32244" spans="7:7" x14ac:dyDescent="0.2">
      <c r="G32244" s="12"/>
    </row>
    <row r="32245" spans="7:7" x14ac:dyDescent="0.2">
      <c r="G32245" s="12"/>
    </row>
    <row r="32246" spans="7:7" x14ac:dyDescent="0.2">
      <c r="G32246" s="12"/>
    </row>
    <row r="32247" spans="7:7" x14ac:dyDescent="0.2">
      <c r="G32247" s="12"/>
    </row>
    <row r="32248" spans="7:7" x14ac:dyDescent="0.2">
      <c r="G32248" s="12"/>
    </row>
    <row r="32249" spans="7:7" x14ac:dyDescent="0.2">
      <c r="G32249" s="12"/>
    </row>
    <row r="32250" spans="7:7" x14ac:dyDescent="0.2">
      <c r="G32250" s="12"/>
    </row>
    <row r="32251" spans="7:7" x14ac:dyDescent="0.2">
      <c r="G32251" s="12"/>
    </row>
    <row r="32252" spans="7:7" x14ac:dyDescent="0.2">
      <c r="G32252" s="12"/>
    </row>
    <row r="32253" spans="7:7" x14ac:dyDescent="0.2">
      <c r="G32253" s="12"/>
    </row>
    <row r="32254" spans="7:7" x14ac:dyDescent="0.2">
      <c r="G32254" s="12"/>
    </row>
    <row r="32255" spans="7:7" x14ac:dyDescent="0.2">
      <c r="G32255" s="12"/>
    </row>
    <row r="32256" spans="7:7" x14ac:dyDescent="0.2">
      <c r="G32256" s="12"/>
    </row>
    <row r="32257" spans="7:7" x14ac:dyDescent="0.2">
      <c r="G32257" s="12"/>
    </row>
    <row r="32258" spans="7:7" x14ac:dyDescent="0.2">
      <c r="G32258" s="12"/>
    </row>
    <row r="32259" spans="7:7" x14ac:dyDescent="0.2">
      <c r="G32259" s="12"/>
    </row>
    <row r="32260" spans="7:7" x14ac:dyDescent="0.2">
      <c r="G32260" s="12"/>
    </row>
    <row r="32261" spans="7:7" x14ac:dyDescent="0.2">
      <c r="G32261" s="12"/>
    </row>
    <row r="32262" spans="7:7" x14ac:dyDescent="0.2">
      <c r="G32262" s="12"/>
    </row>
    <row r="32263" spans="7:7" x14ac:dyDescent="0.2">
      <c r="G32263" s="12"/>
    </row>
    <row r="32264" spans="7:7" x14ac:dyDescent="0.2">
      <c r="G32264" s="12"/>
    </row>
    <row r="32265" spans="7:7" x14ac:dyDescent="0.2">
      <c r="G32265" s="12"/>
    </row>
    <row r="32266" spans="7:7" x14ac:dyDescent="0.2">
      <c r="G32266" s="12"/>
    </row>
    <row r="32267" spans="7:7" x14ac:dyDescent="0.2">
      <c r="G32267" s="12"/>
    </row>
    <row r="32268" spans="7:7" x14ac:dyDescent="0.2">
      <c r="G32268" s="12"/>
    </row>
    <row r="32269" spans="7:7" x14ac:dyDescent="0.2">
      <c r="G32269" s="12"/>
    </row>
    <row r="32270" spans="7:7" x14ac:dyDescent="0.2">
      <c r="G32270" s="12"/>
    </row>
    <row r="32271" spans="7:7" x14ac:dyDescent="0.2">
      <c r="G32271" s="12"/>
    </row>
    <row r="32272" spans="7:7" x14ac:dyDescent="0.2">
      <c r="G32272" s="12"/>
    </row>
    <row r="32273" spans="7:7" x14ac:dyDescent="0.2">
      <c r="G32273" s="12"/>
    </row>
    <row r="32274" spans="7:7" x14ac:dyDescent="0.2">
      <c r="G32274" s="12"/>
    </row>
    <row r="32275" spans="7:7" x14ac:dyDescent="0.2">
      <c r="G32275" s="12"/>
    </row>
    <row r="32276" spans="7:7" x14ac:dyDescent="0.2">
      <c r="G32276" s="12"/>
    </row>
    <row r="32277" spans="7:7" x14ac:dyDescent="0.2">
      <c r="G32277" s="12"/>
    </row>
    <row r="32278" spans="7:7" x14ac:dyDescent="0.2">
      <c r="G32278" s="12"/>
    </row>
    <row r="32279" spans="7:7" x14ac:dyDescent="0.2">
      <c r="G32279" s="12"/>
    </row>
    <row r="32280" spans="7:7" x14ac:dyDescent="0.2">
      <c r="G32280" s="12"/>
    </row>
    <row r="32281" spans="7:7" x14ac:dyDescent="0.2">
      <c r="G32281" s="12"/>
    </row>
    <row r="32282" spans="7:7" x14ac:dyDescent="0.2">
      <c r="G32282" s="12"/>
    </row>
    <row r="32283" spans="7:7" x14ac:dyDescent="0.2">
      <c r="G32283" s="12"/>
    </row>
    <row r="32284" spans="7:7" x14ac:dyDescent="0.2">
      <c r="G32284" s="12"/>
    </row>
    <row r="32285" spans="7:7" x14ac:dyDescent="0.2">
      <c r="G32285" s="12"/>
    </row>
    <row r="32286" spans="7:7" x14ac:dyDescent="0.2">
      <c r="G32286" s="12"/>
    </row>
    <row r="32287" spans="7:7" x14ac:dyDescent="0.2">
      <c r="G32287" s="12"/>
    </row>
    <row r="32288" spans="7:7" x14ac:dyDescent="0.2">
      <c r="G32288" s="12"/>
    </row>
    <row r="32289" spans="7:7" x14ac:dyDescent="0.2">
      <c r="G32289" s="12"/>
    </row>
    <row r="32290" spans="7:7" x14ac:dyDescent="0.2">
      <c r="G32290" s="12"/>
    </row>
    <row r="32291" spans="7:7" x14ac:dyDescent="0.2">
      <c r="G32291" s="12"/>
    </row>
    <row r="32292" spans="7:7" x14ac:dyDescent="0.2">
      <c r="G32292" s="12"/>
    </row>
    <row r="32293" spans="7:7" x14ac:dyDescent="0.2">
      <c r="G32293" s="12"/>
    </row>
    <row r="32294" spans="7:7" x14ac:dyDescent="0.2">
      <c r="G32294" s="12"/>
    </row>
    <row r="32295" spans="7:7" x14ac:dyDescent="0.2">
      <c r="G32295" s="12"/>
    </row>
    <row r="32296" spans="7:7" x14ac:dyDescent="0.2">
      <c r="G32296" s="12"/>
    </row>
    <row r="32297" spans="7:7" x14ac:dyDescent="0.2">
      <c r="G32297" s="12"/>
    </row>
    <row r="32298" spans="7:7" x14ac:dyDescent="0.2">
      <c r="G32298" s="12"/>
    </row>
    <row r="32299" spans="7:7" x14ac:dyDescent="0.2">
      <c r="G32299" s="12"/>
    </row>
    <row r="32300" spans="7:7" x14ac:dyDescent="0.2">
      <c r="G32300" s="12"/>
    </row>
    <row r="32301" spans="7:7" x14ac:dyDescent="0.2">
      <c r="G32301" s="12"/>
    </row>
    <row r="32302" spans="7:7" x14ac:dyDescent="0.2">
      <c r="G32302" s="12"/>
    </row>
    <row r="32303" spans="7:7" x14ac:dyDescent="0.2">
      <c r="G32303" s="12"/>
    </row>
    <row r="32304" spans="7:7" x14ac:dyDescent="0.2">
      <c r="G32304" s="12"/>
    </row>
    <row r="32305" spans="7:7" x14ac:dyDescent="0.2">
      <c r="G32305" s="12"/>
    </row>
    <row r="32306" spans="7:7" x14ac:dyDescent="0.2">
      <c r="G32306" s="12"/>
    </row>
    <row r="32307" spans="7:7" x14ac:dyDescent="0.2">
      <c r="G32307" s="12"/>
    </row>
    <row r="32308" spans="7:7" x14ac:dyDescent="0.2">
      <c r="G32308" s="12"/>
    </row>
    <row r="32309" spans="7:7" x14ac:dyDescent="0.2">
      <c r="G32309" s="12"/>
    </row>
    <row r="32310" spans="7:7" x14ac:dyDescent="0.2">
      <c r="G32310" s="12"/>
    </row>
    <row r="32311" spans="7:7" x14ac:dyDescent="0.2">
      <c r="G32311" s="12"/>
    </row>
    <row r="32312" spans="7:7" x14ac:dyDescent="0.2">
      <c r="G32312" s="12"/>
    </row>
    <row r="32313" spans="7:7" x14ac:dyDescent="0.2">
      <c r="G32313" s="12"/>
    </row>
    <row r="32314" spans="7:7" x14ac:dyDescent="0.2">
      <c r="G32314" s="12"/>
    </row>
    <row r="32315" spans="7:7" x14ac:dyDescent="0.2">
      <c r="G32315" s="12"/>
    </row>
    <row r="32316" spans="7:7" x14ac:dyDescent="0.2">
      <c r="G32316" s="12"/>
    </row>
    <row r="32317" spans="7:7" x14ac:dyDescent="0.2">
      <c r="G32317" s="12"/>
    </row>
    <row r="32318" spans="7:7" x14ac:dyDescent="0.2">
      <c r="G32318" s="12"/>
    </row>
    <row r="32319" spans="7:7" x14ac:dyDescent="0.2">
      <c r="G32319" s="12"/>
    </row>
    <row r="32320" spans="7:7" x14ac:dyDescent="0.2">
      <c r="G32320" s="12"/>
    </row>
    <row r="32321" spans="7:7" x14ac:dyDescent="0.2">
      <c r="G32321" s="12"/>
    </row>
    <row r="32322" spans="7:7" x14ac:dyDescent="0.2">
      <c r="G32322" s="12"/>
    </row>
    <row r="32323" spans="7:7" x14ac:dyDescent="0.2">
      <c r="G32323" s="12"/>
    </row>
    <row r="32324" spans="7:7" x14ac:dyDescent="0.2">
      <c r="G32324" s="12"/>
    </row>
    <row r="32325" spans="7:7" x14ac:dyDescent="0.2">
      <c r="G32325" s="12"/>
    </row>
    <row r="32326" spans="7:7" x14ac:dyDescent="0.2">
      <c r="G32326" s="12"/>
    </row>
    <row r="32327" spans="7:7" x14ac:dyDescent="0.2">
      <c r="G32327" s="12"/>
    </row>
    <row r="32328" spans="7:7" x14ac:dyDescent="0.2">
      <c r="G32328" s="12"/>
    </row>
    <row r="32329" spans="7:7" x14ac:dyDescent="0.2">
      <c r="G32329" s="12"/>
    </row>
    <row r="32330" spans="7:7" x14ac:dyDescent="0.2">
      <c r="G32330" s="12"/>
    </row>
    <row r="32331" spans="7:7" x14ac:dyDescent="0.2">
      <c r="G32331" s="12"/>
    </row>
    <row r="32332" spans="7:7" x14ac:dyDescent="0.2">
      <c r="G32332" s="12"/>
    </row>
    <row r="32333" spans="7:7" x14ac:dyDescent="0.2">
      <c r="G32333" s="12"/>
    </row>
    <row r="32334" spans="7:7" x14ac:dyDescent="0.2">
      <c r="G32334" s="12"/>
    </row>
    <row r="32335" spans="7:7" x14ac:dyDescent="0.2">
      <c r="G32335" s="12"/>
    </row>
    <row r="32336" spans="7:7" x14ac:dyDescent="0.2">
      <c r="G32336" s="12"/>
    </row>
    <row r="32337" spans="7:7" x14ac:dyDescent="0.2">
      <c r="G32337" s="12"/>
    </row>
    <row r="32338" spans="7:7" x14ac:dyDescent="0.2">
      <c r="G32338" s="12"/>
    </row>
    <row r="32339" spans="7:7" x14ac:dyDescent="0.2">
      <c r="G32339" s="12"/>
    </row>
    <row r="32340" spans="7:7" x14ac:dyDescent="0.2">
      <c r="G32340" s="12"/>
    </row>
    <row r="32341" spans="7:7" x14ac:dyDescent="0.2">
      <c r="G32341" s="12"/>
    </row>
    <row r="32342" spans="7:7" x14ac:dyDescent="0.2">
      <c r="G32342" s="12"/>
    </row>
    <row r="32343" spans="7:7" x14ac:dyDescent="0.2">
      <c r="G32343" s="12"/>
    </row>
    <row r="32344" spans="7:7" x14ac:dyDescent="0.2">
      <c r="G32344" s="12"/>
    </row>
    <row r="32345" spans="7:7" x14ac:dyDescent="0.2">
      <c r="G32345" s="12"/>
    </row>
    <row r="32346" spans="7:7" x14ac:dyDescent="0.2">
      <c r="G32346" s="12"/>
    </row>
    <row r="32347" spans="7:7" x14ac:dyDescent="0.2">
      <c r="G32347" s="12"/>
    </row>
    <row r="32348" spans="7:7" x14ac:dyDescent="0.2">
      <c r="G32348" s="12"/>
    </row>
    <row r="32349" spans="7:7" x14ac:dyDescent="0.2">
      <c r="G32349" s="12"/>
    </row>
    <row r="32350" spans="7:7" x14ac:dyDescent="0.2">
      <c r="G32350" s="12"/>
    </row>
    <row r="32351" spans="7:7" x14ac:dyDescent="0.2">
      <c r="G32351" s="12"/>
    </row>
    <row r="32352" spans="7:7" x14ac:dyDescent="0.2">
      <c r="G32352" s="12"/>
    </row>
    <row r="32353" spans="7:7" x14ac:dyDescent="0.2">
      <c r="G32353" s="12"/>
    </row>
    <row r="32354" spans="7:7" x14ac:dyDescent="0.2">
      <c r="G32354" s="12"/>
    </row>
    <row r="32355" spans="7:7" x14ac:dyDescent="0.2">
      <c r="G32355" s="12"/>
    </row>
    <row r="32356" spans="7:7" x14ac:dyDescent="0.2">
      <c r="G32356" s="12"/>
    </row>
    <row r="32357" spans="7:7" x14ac:dyDescent="0.2">
      <c r="G32357" s="12"/>
    </row>
    <row r="32358" spans="7:7" x14ac:dyDescent="0.2">
      <c r="G32358" s="12"/>
    </row>
    <row r="32359" spans="7:7" x14ac:dyDescent="0.2">
      <c r="G32359" s="12"/>
    </row>
    <row r="32360" spans="7:7" x14ac:dyDescent="0.2">
      <c r="G32360" s="12"/>
    </row>
    <row r="32361" spans="7:7" x14ac:dyDescent="0.2">
      <c r="G32361" s="12"/>
    </row>
    <row r="32362" spans="7:7" x14ac:dyDescent="0.2">
      <c r="G32362" s="12"/>
    </row>
    <row r="32363" spans="7:7" x14ac:dyDescent="0.2">
      <c r="G32363" s="12"/>
    </row>
    <row r="32364" spans="7:7" x14ac:dyDescent="0.2">
      <c r="G32364" s="12"/>
    </row>
    <row r="32365" spans="7:7" x14ac:dyDescent="0.2">
      <c r="G32365" s="12"/>
    </row>
    <row r="32366" spans="7:7" x14ac:dyDescent="0.2">
      <c r="G32366" s="12"/>
    </row>
    <row r="32367" spans="7:7" x14ac:dyDescent="0.2">
      <c r="G32367" s="12"/>
    </row>
    <row r="32368" spans="7:7" x14ac:dyDescent="0.2">
      <c r="G32368" s="12"/>
    </row>
    <row r="32369" spans="7:7" x14ac:dyDescent="0.2">
      <c r="G32369" s="12"/>
    </row>
    <row r="32370" spans="7:7" x14ac:dyDescent="0.2">
      <c r="G32370" s="12"/>
    </row>
    <row r="32371" spans="7:7" x14ac:dyDescent="0.2">
      <c r="G32371" s="12"/>
    </row>
    <row r="32372" spans="7:7" x14ac:dyDescent="0.2">
      <c r="G32372" s="12"/>
    </row>
    <row r="32373" spans="7:7" x14ac:dyDescent="0.2">
      <c r="G32373" s="12"/>
    </row>
    <row r="32374" spans="7:7" x14ac:dyDescent="0.2">
      <c r="G32374" s="12"/>
    </row>
    <row r="32375" spans="7:7" x14ac:dyDescent="0.2">
      <c r="G32375" s="12"/>
    </row>
    <row r="32376" spans="7:7" x14ac:dyDescent="0.2">
      <c r="G32376" s="12"/>
    </row>
    <row r="32377" spans="7:7" x14ac:dyDescent="0.2">
      <c r="G32377" s="12"/>
    </row>
    <row r="32378" spans="7:7" x14ac:dyDescent="0.2">
      <c r="G32378" s="12"/>
    </row>
    <row r="32379" spans="7:7" x14ac:dyDescent="0.2">
      <c r="G32379" s="12"/>
    </row>
    <row r="32380" spans="7:7" x14ac:dyDescent="0.2">
      <c r="G32380" s="12"/>
    </row>
    <row r="32381" spans="7:7" x14ac:dyDescent="0.2">
      <c r="G32381" s="12"/>
    </row>
    <row r="32382" spans="7:7" x14ac:dyDescent="0.2">
      <c r="G32382" s="12"/>
    </row>
    <row r="32383" spans="7:7" x14ac:dyDescent="0.2">
      <c r="G32383" s="12"/>
    </row>
    <row r="32384" spans="7:7" x14ac:dyDescent="0.2">
      <c r="G32384" s="12"/>
    </row>
    <row r="32385" spans="7:7" x14ac:dyDescent="0.2">
      <c r="G32385" s="12"/>
    </row>
    <row r="32386" spans="7:7" x14ac:dyDescent="0.2">
      <c r="G32386" s="12"/>
    </row>
    <row r="32387" spans="7:7" x14ac:dyDescent="0.2">
      <c r="G32387" s="12"/>
    </row>
    <row r="32388" spans="7:7" x14ac:dyDescent="0.2">
      <c r="G32388" s="12"/>
    </row>
    <row r="32389" spans="7:7" x14ac:dyDescent="0.2">
      <c r="G32389" s="12"/>
    </row>
    <row r="32390" spans="7:7" x14ac:dyDescent="0.2">
      <c r="G32390" s="12"/>
    </row>
    <row r="32391" spans="7:7" x14ac:dyDescent="0.2">
      <c r="G32391" s="12"/>
    </row>
    <row r="32392" spans="7:7" x14ac:dyDescent="0.2">
      <c r="G32392" s="12"/>
    </row>
    <row r="32393" spans="7:7" x14ac:dyDescent="0.2">
      <c r="G32393" s="12"/>
    </row>
    <row r="32394" spans="7:7" x14ac:dyDescent="0.2">
      <c r="G32394" s="12"/>
    </row>
    <row r="32395" spans="7:7" x14ac:dyDescent="0.2">
      <c r="G32395" s="12"/>
    </row>
    <row r="32396" spans="7:7" x14ac:dyDescent="0.2">
      <c r="G32396" s="12"/>
    </row>
    <row r="32397" spans="7:7" x14ac:dyDescent="0.2">
      <c r="G32397" s="12"/>
    </row>
    <row r="32398" spans="7:7" x14ac:dyDescent="0.2">
      <c r="G32398" s="12"/>
    </row>
    <row r="32399" spans="7:7" x14ac:dyDescent="0.2">
      <c r="G32399" s="12"/>
    </row>
    <row r="32400" spans="7:7" x14ac:dyDescent="0.2">
      <c r="G32400" s="12"/>
    </row>
    <row r="32401" spans="7:7" x14ac:dyDescent="0.2">
      <c r="G32401" s="12"/>
    </row>
    <row r="32402" spans="7:7" x14ac:dyDescent="0.2">
      <c r="G32402" s="12"/>
    </row>
    <row r="32403" spans="7:7" x14ac:dyDescent="0.2">
      <c r="G32403" s="12"/>
    </row>
    <row r="32404" spans="7:7" x14ac:dyDescent="0.2">
      <c r="G32404" s="12"/>
    </row>
    <row r="32405" spans="7:7" x14ac:dyDescent="0.2">
      <c r="G32405" s="12"/>
    </row>
    <row r="32406" spans="7:7" x14ac:dyDescent="0.2">
      <c r="G32406" s="12"/>
    </row>
    <row r="32407" spans="7:7" x14ac:dyDescent="0.2">
      <c r="G32407" s="12"/>
    </row>
    <row r="32408" spans="7:7" x14ac:dyDescent="0.2">
      <c r="G32408" s="12"/>
    </row>
    <row r="32409" spans="7:7" x14ac:dyDescent="0.2">
      <c r="G32409" s="12"/>
    </row>
    <row r="32410" spans="7:7" x14ac:dyDescent="0.2">
      <c r="G32410" s="12"/>
    </row>
    <row r="32411" spans="7:7" x14ac:dyDescent="0.2">
      <c r="G32411" s="12"/>
    </row>
    <row r="32412" spans="7:7" x14ac:dyDescent="0.2">
      <c r="G32412" s="12"/>
    </row>
    <row r="32413" spans="7:7" x14ac:dyDescent="0.2">
      <c r="G32413" s="12"/>
    </row>
    <row r="32414" spans="7:7" x14ac:dyDescent="0.2">
      <c r="G32414" s="12"/>
    </row>
    <row r="32415" spans="7:7" x14ac:dyDescent="0.2">
      <c r="G32415" s="12"/>
    </row>
    <row r="32416" spans="7:7" x14ac:dyDescent="0.2">
      <c r="G32416" s="12"/>
    </row>
    <row r="32417" spans="7:7" x14ac:dyDescent="0.2">
      <c r="G32417" s="12"/>
    </row>
    <row r="32418" spans="7:7" x14ac:dyDescent="0.2">
      <c r="G32418" s="12"/>
    </row>
    <row r="32419" spans="7:7" x14ac:dyDescent="0.2">
      <c r="G32419" s="12"/>
    </row>
    <row r="32420" spans="7:7" x14ac:dyDescent="0.2">
      <c r="G32420" s="12"/>
    </row>
    <row r="32421" spans="7:7" x14ac:dyDescent="0.2">
      <c r="G32421" s="12"/>
    </row>
    <row r="32422" spans="7:7" x14ac:dyDescent="0.2">
      <c r="G32422" s="12"/>
    </row>
    <row r="32423" spans="7:7" x14ac:dyDescent="0.2">
      <c r="G32423" s="12"/>
    </row>
    <row r="32424" spans="7:7" x14ac:dyDescent="0.2">
      <c r="G32424" s="12"/>
    </row>
    <row r="32425" spans="7:7" x14ac:dyDescent="0.2">
      <c r="G32425" s="12"/>
    </row>
    <row r="32426" spans="7:7" x14ac:dyDescent="0.2">
      <c r="G32426" s="12"/>
    </row>
    <row r="32427" spans="7:7" x14ac:dyDescent="0.2">
      <c r="G32427" s="12"/>
    </row>
    <row r="32428" spans="7:7" x14ac:dyDescent="0.2">
      <c r="G32428" s="12"/>
    </row>
    <row r="32429" spans="7:7" x14ac:dyDescent="0.2">
      <c r="G32429" s="12"/>
    </row>
    <row r="32430" spans="7:7" x14ac:dyDescent="0.2">
      <c r="G32430" s="12"/>
    </row>
    <row r="32431" spans="7:7" x14ac:dyDescent="0.2">
      <c r="G32431" s="12"/>
    </row>
    <row r="32432" spans="7:7" x14ac:dyDescent="0.2">
      <c r="G32432" s="12"/>
    </row>
    <row r="32433" spans="7:7" x14ac:dyDescent="0.2">
      <c r="G32433" s="12"/>
    </row>
    <row r="32434" spans="7:7" x14ac:dyDescent="0.2">
      <c r="G32434" s="12"/>
    </row>
    <row r="32435" spans="7:7" x14ac:dyDescent="0.2">
      <c r="G32435" s="12"/>
    </row>
    <row r="32436" spans="7:7" x14ac:dyDescent="0.2">
      <c r="G32436" s="12"/>
    </row>
    <row r="32437" spans="7:7" x14ac:dyDescent="0.2">
      <c r="G32437" s="12"/>
    </row>
    <row r="32438" spans="7:7" x14ac:dyDescent="0.2">
      <c r="G32438" s="12"/>
    </row>
    <row r="32439" spans="7:7" x14ac:dyDescent="0.2">
      <c r="G32439" s="12"/>
    </row>
    <row r="32440" spans="7:7" x14ac:dyDescent="0.2">
      <c r="G32440" s="12"/>
    </row>
    <row r="32441" spans="7:7" x14ac:dyDescent="0.2">
      <c r="G32441" s="12"/>
    </row>
    <row r="32442" spans="7:7" x14ac:dyDescent="0.2">
      <c r="G32442" s="12"/>
    </row>
    <row r="32443" spans="7:7" x14ac:dyDescent="0.2">
      <c r="G32443" s="12"/>
    </row>
    <row r="32444" spans="7:7" x14ac:dyDescent="0.2">
      <c r="G32444" s="12"/>
    </row>
    <row r="32445" spans="7:7" x14ac:dyDescent="0.2">
      <c r="G32445" s="12"/>
    </row>
    <row r="32446" spans="7:7" x14ac:dyDescent="0.2">
      <c r="G32446" s="12"/>
    </row>
    <row r="32447" spans="7:7" x14ac:dyDescent="0.2">
      <c r="G32447" s="12"/>
    </row>
    <row r="32448" spans="7:7" x14ac:dyDescent="0.2">
      <c r="G32448" s="12"/>
    </row>
    <row r="32449" spans="7:7" x14ac:dyDescent="0.2">
      <c r="G32449" s="12"/>
    </row>
    <row r="32450" spans="7:7" x14ac:dyDescent="0.2">
      <c r="G32450" s="12"/>
    </row>
    <row r="32451" spans="7:7" x14ac:dyDescent="0.2">
      <c r="G32451" s="12"/>
    </row>
    <row r="32452" spans="7:7" x14ac:dyDescent="0.2">
      <c r="G32452" s="12"/>
    </row>
    <row r="32453" spans="7:7" x14ac:dyDescent="0.2">
      <c r="G32453" s="12"/>
    </row>
    <row r="32454" spans="7:7" x14ac:dyDescent="0.2">
      <c r="G32454" s="12"/>
    </row>
    <row r="32455" spans="7:7" x14ac:dyDescent="0.2">
      <c r="G32455" s="12"/>
    </row>
    <row r="32456" spans="7:7" x14ac:dyDescent="0.2">
      <c r="G32456" s="12"/>
    </row>
    <row r="32457" spans="7:7" x14ac:dyDescent="0.2">
      <c r="G32457" s="12"/>
    </row>
    <row r="32458" spans="7:7" x14ac:dyDescent="0.2">
      <c r="G32458" s="12"/>
    </row>
    <row r="32459" spans="7:7" x14ac:dyDescent="0.2">
      <c r="G32459" s="12"/>
    </row>
    <row r="32460" spans="7:7" x14ac:dyDescent="0.2">
      <c r="G32460" s="12"/>
    </row>
    <row r="32461" spans="7:7" x14ac:dyDescent="0.2">
      <c r="G32461" s="12"/>
    </row>
    <row r="32462" spans="7:7" x14ac:dyDescent="0.2">
      <c r="G32462" s="12"/>
    </row>
    <row r="32463" spans="7:7" x14ac:dyDescent="0.2">
      <c r="G32463" s="12"/>
    </row>
    <row r="32464" spans="7:7" x14ac:dyDescent="0.2">
      <c r="G32464" s="12"/>
    </row>
    <row r="32465" spans="7:7" x14ac:dyDescent="0.2">
      <c r="G32465" s="12"/>
    </row>
    <row r="32466" spans="7:7" x14ac:dyDescent="0.2">
      <c r="G32466" s="12"/>
    </row>
    <row r="32467" spans="7:7" x14ac:dyDescent="0.2">
      <c r="G32467" s="12"/>
    </row>
    <row r="32468" spans="7:7" x14ac:dyDescent="0.2">
      <c r="G32468" s="12"/>
    </row>
    <row r="32469" spans="7:7" x14ac:dyDescent="0.2">
      <c r="G32469" s="12"/>
    </row>
    <row r="32470" spans="7:7" x14ac:dyDescent="0.2">
      <c r="G32470" s="12"/>
    </row>
    <row r="32471" spans="7:7" x14ac:dyDescent="0.2">
      <c r="G32471" s="12"/>
    </row>
    <row r="32472" spans="7:7" x14ac:dyDescent="0.2">
      <c r="G32472" s="12"/>
    </row>
    <row r="32473" spans="7:7" x14ac:dyDescent="0.2">
      <c r="G32473" s="12"/>
    </row>
    <row r="32474" spans="7:7" x14ac:dyDescent="0.2">
      <c r="G32474" s="12"/>
    </row>
    <row r="32475" spans="7:7" x14ac:dyDescent="0.2">
      <c r="G32475" s="12"/>
    </row>
    <row r="32476" spans="7:7" x14ac:dyDescent="0.2">
      <c r="G32476" s="12"/>
    </row>
    <row r="32477" spans="7:7" x14ac:dyDescent="0.2">
      <c r="G32477" s="12"/>
    </row>
    <row r="32478" spans="7:7" x14ac:dyDescent="0.2">
      <c r="G32478" s="12"/>
    </row>
    <row r="32479" spans="7:7" x14ac:dyDescent="0.2">
      <c r="G32479" s="12"/>
    </row>
    <row r="32480" spans="7:7" x14ac:dyDescent="0.2">
      <c r="G32480" s="12"/>
    </row>
    <row r="32481" spans="7:7" x14ac:dyDescent="0.2">
      <c r="G32481" s="12"/>
    </row>
    <row r="32482" spans="7:7" x14ac:dyDescent="0.2">
      <c r="G32482" s="12"/>
    </row>
    <row r="32483" spans="7:7" x14ac:dyDescent="0.2">
      <c r="G32483" s="12"/>
    </row>
    <row r="32484" spans="7:7" x14ac:dyDescent="0.2">
      <c r="G32484" s="12"/>
    </row>
    <row r="32485" spans="7:7" x14ac:dyDescent="0.2">
      <c r="G32485" s="12"/>
    </row>
    <row r="32486" spans="7:7" x14ac:dyDescent="0.2">
      <c r="G32486" s="12"/>
    </row>
    <row r="32487" spans="7:7" x14ac:dyDescent="0.2">
      <c r="G32487" s="12"/>
    </row>
    <row r="32488" spans="7:7" x14ac:dyDescent="0.2">
      <c r="G32488" s="12"/>
    </row>
    <row r="32489" spans="7:7" x14ac:dyDescent="0.2">
      <c r="G32489" s="12"/>
    </row>
    <row r="32490" spans="7:7" x14ac:dyDescent="0.2">
      <c r="G32490" s="12"/>
    </row>
    <row r="32491" spans="7:7" x14ac:dyDescent="0.2">
      <c r="G32491" s="12"/>
    </row>
    <row r="32492" spans="7:7" x14ac:dyDescent="0.2">
      <c r="G32492" s="12"/>
    </row>
    <row r="32493" spans="7:7" x14ac:dyDescent="0.2">
      <c r="G32493" s="12"/>
    </row>
    <row r="32494" spans="7:7" x14ac:dyDescent="0.2">
      <c r="G32494" s="12"/>
    </row>
    <row r="32495" spans="7:7" x14ac:dyDescent="0.2">
      <c r="G32495" s="12"/>
    </row>
    <row r="32496" spans="7:7" x14ac:dyDescent="0.2">
      <c r="G32496" s="12"/>
    </row>
    <row r="32497" spans="7:7" x14ac:dyDescent="0.2">
      <c r="G32497" s="12"/>
    </row>
    <row r="32498" spans="7:7" x14ac:dyDescent="0.2">
      <c r="G32498" s="12"/>
    </row>
    <row r="32499" spans="7:7" x14ac:dyDescent="0.2">
      <c r="G32499" s="12"/>
    </row>
    <row r="32500" spans="7:7" x14ac:dyDescent="0.2">
      <c r="G32500" s="12"/>
    </row>
    <row r="32501" spans="7:7" x14ac:dyDescent="0.2">
      <c r="G32501" s="12"/>
    </row>
    <row r="32502" spans="7:7" x14ac:dyDescent="0.2">
      <c r="G32502" s="12"/>
    </row>
    <row r="32503" spans="7:7" x14ac:dyDescent="0.2">
      <c r="G32503" s="12"/>
    </row>
    <row r="32504" spans="7:7" x14ac:dyDescent="0.2">
      <c r="G32504" s="12"/>
    </row>
    <row r="32505" spans="7:7" x14ac:dyDescent="0.2">
      <c r="G32505" s="12"/>
    </row>
    <row r="32506" spans="7:7" x14ac:dyDescent="0.2">
      <c r="G32506" s="12"/>
    </row>
    <row r="32507" spans="7:7" x14ac:dyDescent="0.2">
      <c r="G32507" s="12"/>
    </row>
    <row r="32508" spans="7:7" x14ac:dyDescent="0.2">
      <c r="G32508" s="12"/>
    </row>
    <row r="32509" spans="7:7" x14ac:dyDescent="0.2">
      <c r="G32509" s="12"/>
    </row>
    <row r="32510" spans="7:7" x14ac:dyDescent="0.2">
      <c r="G32510" s="12"/>
    </row>
    <row r="32511" spans="7:7" x14ac:dyDescent="0.2">
      <c r="G32511" s="12"/>
    </row>
    <row r="32512" spans="7:7" x14ac:dyDescent="0.2">
      <c r="G32512" s="12"/>
    </row>
    <row r="32513" spans="7:7" x14ac:dyDescent="0.2">
      <c r="G32513" s="12"/>
    </row>
    <row r="32514" spans="7:7" x14ac:dyDescent="0.2">
      <c r="G32514" s="12"/>
    </row>
    <row r="32515" spans="7:7" x14ac:dyDescent="0.2">
      <c r="G32515" s="12"/>
    </row>
    <row r="32516" spans="7:7" x14ac:dyDescent="0.2">
      <c r="G32516" s="12"/>
    </row>
    <row r="32517" spans="7:7" x14ac:dyDescent="0.2">
      <c r="G32517" s="12"/>
    </row>
    <row r="32518" spans="7:7" x14ac:dyDescent="0.2">
      <c r="G32518" s="12"/>
    </row>
    <row r="32519" spans="7:7" x14ac:dyDescent="0.2">
      <c r="G32519" s="12"/>
    </row>
    <row r="32520" spans="7:7" x14ac:dyDescent="0.2">
      <c r="G32520" s="12"/>
    </row>
    <row r="32521" spans="7:7" x14ac:dyDescent="0.2">
      <c r="G32521" s="12"/>
    </row>
    <row r="32522" spans="7:7" x14ac:dyDescent="0.2">
      <c r="G32522" s="12"/>
    </row>
    <row r="32523" spans="7:7" x14ac:dyDescent="0.2">
      <c r="G32523" s="12"/>
    </row>
    <row r="32524" spans="7:7" x14ac:dyDescent="0.2">
      <c r="G32524" s="12"/>
    </row>
    <row r="32525" spans="7:7" x14ac:dyDescent="0.2">
      <c r="G32525" s="12"/>
    </row>
    <row r="32526" spans="7:7" x14ac:dyDescent="0.2">
      <c r="G32526" s="12"/>
    </row>
    <row r="32527" spans="7:7" x14ac:dyDescent="0.2">
      <c r="G32527" s="12"/>
    </row>
    <row r="32528" spans="7:7" x14ac:dyDescent="0.2">
      <c r="G32528" s="12"/>
    </row>
    <row r="32529" spans="7:7" x14ac:dyDescent="0.2">
      <c r="G32529" s="12"/>
    </row>
    <row r="32530" spans="7:7" x14ac:dyDescent="0.2">
      <c r="G32530" s="12"/>
    </row>
    <row r="32531" spans="7:7" x14ac:dyDescent="0.2">
      <c r="G32531" s="12"/>
    </row>
    <row r="32532" spans="7:7" x14ac:dyDescent="0.2">
      <c r="G32532" s="12"/>
    </row>
    <row r="32533" spans="7:7" x14ac:dyDescent="0.2">
      <c r="G32533" s="12"/>
    </row>
    <row r="32534" spans="7:7" x14ac:dyDescent="0.2">
      <c r="G32534" s="12"/>
    </row>
    <row r="32535" spans="7:7" x14ac:dyDescent="0.2">
      <c r="G32535" s="12"/>
    </row>
    <row r="32536" spans="7:7" x14ac:dyDescent="0.2">
      <c r="G32536" s="12"/>
    </row>
    <row r="32537" spans="7:7" x14ac:dyDescent="0.2">
      <c r="G32537" s="12"/>
    </row>
    <row r="32538" spans="7:7" x14ac:dyDescent="0.2">
      <c r="G32538" s="12"/>
    </row>
    <row r="32539" spans="7:7" x14ac:dyDescent="0.2">
      <c r="G32539" s="12"/>
    </row>
    <row r="32540" spans="7:7" x14ac:dyDescent="0.2">
      <c r="G32540" s="12"/>
    </row>
    <row r="32541" spans="7:7" x14ac:dyDescent="0.2">
      <c r="G32541" s="12"/>
    </row>
    <row r="32542" spans="7:7" x14ac:dyDescent="0.2">
      <c r="G32542" s="12"/>
    </row>
    <row r="32543" spans="7:7" x14ac:dyDescent="0.2">
      <c r="G32543" s="12"/>
    </row>
    <row r="32544" spans="7:7" x14ac:dyDescent="0.2">
      <c r="G32544" s="12"/>
    </row>
    <row r="32545" spans="7:7" x14ac:dyDescent="0.2">
      <c r="G32545" s="12"/>
    </row>
    <row r="32546" spans="7:7" x14ac:dyDescent="0.2">
      <c r="G32546" s="12"/>
    </row>
    <row r="32547" spans="7:7" x14ac:dyDescent="0.2">
      <c r="G32547" s="12"/>
    </row>
    <row r="32548" spans="7:7" x14ac:dyDescent="0.2">
      <c r="G32548" s="12"/>
    </row>
    <row r="32549" spans="7:7" x14ac:dyDescent="0.2">
      <c r="G32549" s="12"/>
    </row>
    <row r="32550" spans="7:7" x14ac:dyDescent="0.2">
      <c r="G32550" s="12"/>
    </row>
    <row r="32551" spans="7:7" x14ac:dyDescent="0.2">
      <c r="G32551" s="12"/>
    </row>
    <row r="32552" spans="7:7" x14ac:dyDescent="0.2">
      <c r="G32552" s="12"/>
    </row>
    <row r="32553" spans="7:7" x14ac:dyDescent="0.2">
      <c r="G32553" s="12"/>
    </row>
    <row r="32554" spans="7:7" x14ac:dyDescent="0.2">
      <c r="G32554" s="12"/>
    </row>
    <row r="32555" spans="7:7" x14ac:dyDescent="0.2">
      <c r="G32555" s="12"/>
    </row>
    <row r="32556" spans="7:7" x14ac:dyDescent="0.2">
      <c r="G32556" s="12"/>
    </row>
    <row r="32557" spans="7:7" x14ac:dyDescent="0.2">
      <c r="G32557" s="12"/>
    </row>
    <row r="32558" spans="7:7" x14ac:dyDescent="0.2">
      <c r="G32558" s="12"/>
    </row>
    <row r="32559" spans="7:7" x14ac:dyDescent="0.2">
      <c r="G32559" s="12"/>
    </row>
    <row r="32560" spans="7:7" x14ac:dyDescent="0.2">
      <c r="G32560" s="12"/>
    </row>
    <row r="32561" spans="7:7" x14ac:dyDescent="0.2">
      <c r="G32561" s="12"/>
    </row>
    <row r="32562" spans="7:7" x14ac:dyDescent="0.2">
      <c r="G32562" s="12"/>
    </row>
    <row r="32563" spans="7:7" x14ac:dyDescent="0.2">
      <c r="G32563" s="12"/>
    </row>
    <row r="32564" spans="7:7" x14ac:dyDescent="0.2">
      <c r="G32564" s="12"/>
    </row>
    <row r="32565" spans="7:7" x14ac:dyDescent="0.2">
      <c r="G32565" s="12"/>
    </row>
    <row r="32566" spans="7:7" x14ac:dyDescent="0.2">
      <c r="G32566" s="12"/>
    </row>
    <row r="32567" spans="7:7" x14ac:dyDescent="0.2">
      <c r="G32567" s="12"/>
    </row>
    <row r="32568" spans="7:7" x14ac:dyDescent="0.2">
      <c r="G32568" s="12"/>
    </row>
    <row r="32569" spans="7:7" x14ac:dyDescent="0.2">
      <c r="G32569" s="12"/>
    </row>
    <row r="32570" spans="7:7" x14ac:dyDescent="0.2">
      <c r="G32570" s="12"/>
    </row>
    <row r="32571" spans="7:7" x14ac:dyDescent="0.2">
      <c r="G32571" s="12"/>
    </row>
    <row r="32572" spans="7:7" x14ac:dyDescent="0.2">
      <c r="G32572" s="12"/>
    </row>
    <row r="32573" spans="7:7" x14ac:dyDescent="0.2">
      <c r="G32573" s="12"/>
    </row>
    <row r="32574" spans="7:7" x14ac:dyDescent="0.2">
      <c r="G32574" s="12"/>
    </row>
    <row r="32575" spans="7:7" x14ac:dyDescent="0.2">
      <c r="G32575" s="12"/>
    </row>
    <row r="32576" spans="7:7" x14ac:dyDescent="0.2">
      <c r="G32576" s="12"/>
    </row>
    <row r="32577" spans="7:7" x14ac:dyDescent="0.2">
      <c r="G32577" s="12"/>
    </row>
    <row r="32578" spans="7:7" x14ac:dyDescent="0.2">
      <c r="G32578" s="12"/>
    </row>
    <row r="32579" spans="7:7" x14ac:dyDescent="0.2">
      <c r="G32579" s="12"/>
    </row>
    <row r="32580" spans="7:7" x14ac:dyDescent="0.2">
      <c r="G32580" s="12"/>
    </row>
    <row r="32581" spans="7:7" x14ac:dyDescent="0.2">
      <c r="G32581" s="12"/>
    </row>
    <row r="32582" spans="7:7" x14ac:dyDescent="0.2">
      <c r="G32582" s="12"/>
    </row>
    <row r="32583" spans="7:7" x14ac:dyDescent="0.2">
      <c r="G32583" s="12"/>
    </row>
    <row r="32584" spans="7:7" x14ac:dyDescent="0.2">
      <c r="G32584" s="12"/>
    </row>
    <row r="32585" spans="7:7" x14ac:dyDescent="0.2">
      <c r="G32585" s="12"/>
    </row>
    <row r="32586" spans="7:7" x14ac:dyDescent="0.2">
      <c r="G32586" s="12"/>
    </row>
    <row r="32587" spans="7:7" x14ac:dyDescent="0.2">
      <c r="G32587" s="12"/>
    </row>
    <row r="32588" spans="7:7" x14ac:dyDescent="0.2">
      <c r="G32588" s="12"/>
    </row>
    <row r="32589" spans="7:7" x14ac:dyDescent="0.2">
      <c r="G32589" s="12"/>
    </row>
    <row r="32590" spans="7:7" x14ac:dyDescent="0.2">
      <c r="G32590" s="12"/>
    </row>
    <row r="32591" spans="7:7" x14ac:dyDescent="0.2">
      <c r="G32591" s="12"/>
    </row>
    <row r="32592" spans="7:7" x14ac:dyDescent="0.2">
      <c r="G32592" s="12"/>
    </row>
    <row r="32593" spans="7:7" x14ac:dyDescent="0.2">
      <c r="G32593" s="12"/>
    </row>
    <row r="32594" spans="7:7" x14ac:dyDescent="0.2">
      <c r="G32594" s="12"/>
    </row>
    <row r="32595" spans="7:7" x14ac:dyDescent="0.2">
      <c r="G32595" s="12"/>
    </row>
    <row r="32596" spans="7:7" x14ac:dyDescent="0.2">
      <c r="G32596" s="12"/>
    </row>
    <row r="32597" spans="7:7" x14ac:dyDescent="0.2">
      <c r="G32597" s="12"/>
    </row>
    <row r="32598" spans="7:7" x14ac:dyDescent="0.2">
      <c r="G32598" s="12"/>
    </row>
    <row r="32599" spans="7:7" x14ac:dyDescent="0.2">
      <c r="G32599" s="12"/>
    </row>
    <row r="32600" spans="7:7" x14ac:dyDescent="0.2">
      <c r="G32600" s="12"/>
    </row>
    <row r="32601" spans="7:7" x14ac:dyDescent="0.2">
      <c r="G32601" s="12"/>
    </row>
    <row r="32602" spans="7:7" x14ac:dyDescent="0.2">
      <c r="G32602" s="12"/>
    </row>
    <row r="32603" spans="7:7" x14ac:dyDescent="0.2">
      <c r="G32603" s="12"/>
    </row>
    <row r="32604" spans="7:7" x14ac:dyDescent="0.2">
      <c r="G32604" s="12"/>
    </row>
    <row r="32605" spans="7:7" x14ac:dyDescent="0.2">
      <c r="G32605" s="12"/>
    </row>
    <row r="32606" spans="7:7" x14ac:dyDescent="0.2">
      <c r="G32606" s="12"/>
    </row>
    <row r="32607" spans="7:7" x14ac:dyDescent="0.2">
      <c r="G32607" s="12"/>
    </row>
    <row r="32608" spans="7:7" x14ac:dyDescent="0.2">
      <c r="G32608" s="12"/>
    </row>
    <row r="32609" spans="7:7" x14ac:dyDescent="0.2">
      <c r="G32609" s="12"/>
    </row>
    <row r="32610" spans="7:7" x14ac:dyDescent="0.2">
      <c r="G32610" s="12"/>
    </row>
    <row r="32611" spans="7:7" x14ac:dyDescent="0.2">
      <c r="G32611" s="12"/>
    </row>
    <row r="32612" spans="7:7" x14ac:dyDescent="0.2">
      <c r="G32612" s="12"/>
    </row>
    <row r="32613" spans="7:7" x14ac:dyDescent="0.2">
      <c r="G32613" s="12"/>
    </row>
    <row r="32614" spans="7:7" x14ac:dyDescent="0.2">
      <c r="G32614" s="12"/>
    </row>
    <row r="32615" spans="7:7" x14ac:dyDescent="0.2">
      <c r="G32615" s="12"/>
    </row>
    <row r="32616" spans="7:7" x14ac:dyDescent="0.2">
      <c r="G32616" s="12"/>
    </row>
    <row r="32617" spans="7:7" x14ac:dyDescent="0.2">
      <c r="G32617" s="12"/>
    </row>
    <row r="32618" spans="7:7" x14ac:dyDescent="0.2">
      <c r="G32618" s="12"/>
    </row>
    <row r="32619" spans="7:7" x14ac:dyDescent="0.2">
      <c r="G32619" s="12"/>
    </row>
    <row r="32620" spans="7:7" x14ac:dyDescent="0.2">
      <c r="G32620" s="12"/>
    </row>
    <row r="32621" spans="7:7" x14ac:dyDescent="0.2">
      <c r="G32621" s="12"/>
    </row>
    <row r="32622" spans="7:7" x14ac:dyDescent="0.2">
      <c r="G32622" s="12"/>
    </row>
    <row r="32623" spans="7:7" x14ac:dyDescent="0.2">
      <c r="G32623" s="12"/>
    </row>
    <row r="32624" spans="7:7" x14ac:dyDescent="0.2">
      <c r="G32624" s="12"/>
    </row>
    <row r="32625" spans="7:7" x14ac:dyDescent="0.2">
      <c r="G32625" s="12"/>
    </row>
    <row r="32626" spans="7:7" x14ac:dyDescent="0.2">
      <c r="G32626" s="12"/>
    </row>
    <row r="32627" spans="7:7" x14ac:dyDescent="0.2">
      <c r="G32627" s="12"/>
    </row>
    <row r="32628" spans="7:7" x14ac:dyDescent="0.2">
      <c r="G32628" s="12"/>
    </row>
    <row r="32629" spans="7:7" x14ac:dyDescent="0.2">
      <c r="G32629" s="12"/>
    </row>
    <row r="32630" spans="7:7" x14ac:dyDescent="0.2">
      <c r="G32630" s="12"/>
    </row>
    <row r="32631" spans="7:7" x14ac:dyDescent="0.2">
      <c r="G32631" s="12"/>
    </row>
    <row r="32632" spans="7:7" x14ac:dyDescent="0.2">
      <c r="G32632" s="12"/>
    </row>
    <row r="32633" spans="7:7" x14ac:dyDescent="0.2">
      <c r="G32633" s="12"/>
    </row>
    <row r="32634" spans="7:7" x14ac:dyDescent="0.2">
      <c r="G32634" s="12"/>
    </row>
    <row r="32635" spans="7:7" x14ac:dyDescent="0.2">
      <c r="G32635" s="12"/>
    </row>
    <row r="32636" spans="7:7" x14ac:dyDescent="0.2">
      <c r="G32636" s="12"/>
    </row>
    <row r="32637" spans="7:7" x14ac:dyDescent="0.2">
      <c r="G32637" s="12"/>
    </row>
    <row r="32638" spans="7:7" x14ac:dyDescent="0.2">
      <c r="G32638" s="12"/>
    </row>
    <row r="32639" spans="7:7" x14ac:dyDescent="0.2">
      <c r="G32639" s="12"/>
    </row>
    <row r="32640" spans="7:7" x14ac:dyDescent="0.2">
      <c r="G32640" s="12"/>
    </row>
    <row r="32641" spans="7:7" x14ac:dyDescent="0.2">
      <c r="G32641" s="12"/>
    </row>
    <row r="32642" spans="7:7" x14ac:dyDescent="0.2">
      <c r="G32642" s="12"/>
    </row>
    <row r="32643" spans="7:7" x14ac:dyDescent="0.2">
      <c r="G32643" s="12"/>
    </row>
    <row r="32644" spans="7:7" x14ac:dyDescent="0.2">
      <c r="G32644" s="12"/>
    </row>
    <row r="32645" spans="7:7" x14ac:dyDescent="0.2">
      <c r="G32645" s="12"/>
    </row>
    <row r="32646" spans="7:7" x14ac:dyDescent="0.2">
      <c r="G32646" s="12"/>
    </row>
    <row r="32647" spans="7:7" x14ac:dyDescent="0.2">
      <c r="G32647" s="12"/>
    </row>
    <row r="32648" spans="7:7" x14ac:dyDescent="0.2">
      <c r="G32648" s="12"/>
    </row>
    <row r="32649" spans="7:7" x14ac:dyDescent="0.2">
      <c r="G32649" s="12"/>
    </row>
    <row r="32650" spans="7:7" x14ac:dyDescent="0.2">
      <c r="G32650" s="12"/>
    </row>
    <row r="32651" spans="7:7" x14ac:dyDescent="0.2">
      <c r="G32651" s="12"/>
    </row>
    <row r="32652" spans="7:7" x14ac:dyDescent="0.2">
      <c r="G32652" s="12"/>
    </row>
    <row r="32653" spans="7:7" x14ac:dyDescent="0.2">
      <c r="G32653" s="12"/>
    </row>
    <row r="32654" spans="7:7" x14ac:dyDescent="0.2">
      <c r="G32654" s="12"/>
    </row>
    <row r="32655" spans="7:7" x14ac:dyDescent="0.2">
      <c r="G32655" s="12"/>
    </row>
    <row r="32656" spans="7:7" x14ac:dyDescent="0.2">
      <c r="G32656" s="12"/>
    </row>
    <row r="32657" spans="7:7" x14ac:dyDescent="0.2">
      <c r="G32657" s="12"/>
    </row>
    <row r="32658" spans="7:7" x14ac:dyDescent="0.2">
      <c r="G32658" s="12"/>
    </row>
    <row r="32659" spans="7:7" x14ac:dyDescent="0.2">
      <c r="G32659" s="12"/>
    </row>
    <row r="32660" spans="7:7" x14ac:dyDescent="0.2">
      <c r="G32660" s="12"/>
    </row>
    <row r="32661" spans="7:7" x14ac:dyDescent="0.2">
      <c r="G32661" s="12"/>
    </row>
    <row r="32662" spans="7:7" x14ac:dyDescent="0.2">
      <c r="G32662" s="12"/>
    </row>
    <row r="32663" spans="7:7" x14ac:dyDescent="0.2">
      <c r="G32663" s="12"/>
    </row>
    <row r="32664" spans="7:7" x14ac:dyDescent="0.2">
      <c r="G32664" s="12"/>
    </row>
    <row r="32665" spans="7:7" x14ac:dyDescent="0.2">
      <c r="G32665" s="12"/>
    </row>
    <row r="32666" spans="7:7" x14ac:dyDescent="0.2">
      <c r="G32666" s="12"/>
    </row>
    <row r="32667" spans="7:7" x14ac:dyDescent="0.2">
      <c r="G32667" s="12"/>
    </row>
    <row r="32668" spans="7:7" x14ac:dyDescent="0.2">
      <c r="G32668" s="12"/>
    </row>
    <row r="32669" spans="7:7" x14ac:dyDescent="0.2">
      <c r="G32669" s="12"/>
    </row>
    <row r="32670" spans="7:7" x14ac:dyDescent="0.2">
      <c r="G32670" s="12"/>
    </row>
    <row r="32671" spans="7:7" x14ac:dyDescent="0.2">
      <c r="G32671" s="12"/>
    </row>
    <row r="32672" spans="7:7" x14ac:dyDescent="0.2">
      <c r="G32672" s="12"/>
    </row>
    <row r="32673" spans="7:7" x14ac:dyDescent="0.2">
      <c r="G32673" s="12"/>
    </row>
    <row r="32674" spans="7:7" x14ac:dyDescent="0.2">
      <c r="G32674" s="12"/>
    </row>
    <row r="32675" spans="7:7" x14ac:dyDescent="0.2">
      <c r="G32675" s="12"/>
    </row>
    <row r="32676" spans="7:7" x14ac:dyDescent="0.2">
      <c r="G32676" s="12"/>
    </row>
    <row r="32677" spans="7:7" x14ac:dyDescent="0.2">
      <c r="G32677" s="12"/>
    </row>
    <row r="32678" spans="7:7" x14ac:dyDescent="0.2">
      <c r="G32678" s="12"/>
    </row>
    <row r="32679" spans="7:7" x14ac:dyDescent="0.2">
      <c r="G32679" s="12"/>
    </row>
    <row r="32680" spans="7:7" x14ac:dyDescent="0.2">
      <c r="G32680" s="12"/>
    </row>
    <row r="32681" spans="7:7" x14ac:dyDescent="0.2">
      <c r="G32681" s="12"/>
    </row>
    <row r="32682" spans="7:7" x14ac:dyDescent="0.2">
      <c r="G32682" s="12"/>
    </row>
    <row r="32683" spans="7:7" x14ac:dyDescent="0.2">
      <c r="G32683" s="12"/>
    </row>
    <row r="32684" spans="7:7" x14ac:dyDescent="0.2">
      <c r="G32684" s="12"/>
    </row>
    <row r="32685" spans="7:7" x14ac:dyDescent="0.2">
      <c r="G32685" s="12"/>
    </row>
    <row r="32686" spans="7:7" x14ac:dyDescent="0.2">
      <c r="G32686" s="12"/>
    </row>
    <row r="32687" spans="7:7" x14ac:dyDescent="0.2">
      <c r="G32687" s="12"/>
    </row>
    <row r="32688" spans="7:7" x14ac:dyDescent="0.2">
      <c r="G32688" s="12"/>
    </row>
    <row r="32689" spans="7:7" x14ac:dyDescent="0.2">
      <c r="G32689" s="12"/>
    </row>
    <row r="32690" spans="7:7" x14ac:dyDescent="0.2">
      <c r="G32690" s="12"/>
    </row>
    <row r="32691" spans="7:7" x14ac:dyDescent="0.2">
      <c r="G32691" s="12"/>
    </row>
    <row r="32692" spans="7:7" x14ac:dyDescent="0.2">
      <c r="G32692" s="12"/>
    </row>
    <row r="32693" spans="7:7" x14ac:dyDescent="0.2">
      <c r="G32693" s="12"/>
    </row>
    <row r="32694" spans="7:7" x14ac:dyDescent="0.2">
      <c r="G32694" s="12"/>
    </row>
    <row r="32695" spans="7:7" x14ac:dyDescent="0.2">
      <c r="G32695" s="12"/>
    </row>
    <row r="32696" spans="7:7" x14ac:dyDescent="0.2">
      <c r="G32696" s="12"/>
    </row>
    <row r="32697" spans="7:7" x14ac:dyDescent="0.2">
      <c r="G32697" s="12"/>
    </row>
    <row r="32698" spans="7:7" x14ac:dyDescent="0.2">
      <c r="G32698" s="12"/>
    </row>
    <row r="32699" spans="7:7" x14ac:dyDescent="0.2">
      <c r="G32699" s="12"/>
    </row>
    <row r="32700" spans="7:7" x14ac:dyDescent="0.2">
      <c r="G32700" s="12"/>
    </row>
    <row r="32701" spans="7:7" x14ac:dyDescent="0.2">
      <c r="G32701" s="12"/>
    </row>
    <row r="32702" spans="7:7" x14ac:dyDescent="0.2">
      <c r="G32702" s="12"/>
    </row>
    <row r="32703" spans="7:7" x14ac:dyDescent="0.2">
      <c r="G32703" s="12"/>
    </row>
    <row r="32704" spans="7:7" x14ac:dyDescent="0.2">
      <c r="G32704" s="12"/>
    </row>
    <row r="32705" spans="7:7" x14ac:dyDescent="0.2">
      <c r="G32705" s="12"/>
    </row>
    <row r="32706" spans="7:7" x14ac:dyDescent="0.2">
      <c r="G32706" s="12"/>
    </row>
    <row r="32707" spans="7:7" x14ac:dyDescent="0.2">
      <c r="G32707" s="12"/>
    </row>
    <row r="32708" spans="7:7" x14ac:dyDescent="0.2">
      <c r="G32708" s="12"/>
    </row>
    <row r="32709" spans="7:7" x14ac:dyDescent="0.2">
      <c r="G32709" s="12"/>
    </row>
    <row r="32710" spans="7:7" x14ac:dyDescent="0.2">
      <c r="G32710" s="12"/>
    </row>
    <row r="32711" spans="7:7" x14ac:dyDescent="0.2">
      <c r="G32711" s="12"/>
    </row>
    <row r="32712" spans="7:7" x14ac:dyDescent="0.2">
      <c r="G32712" s="12"/>
    </row>
    <row r="32713" spans="7:7" x14ac:dyDescent="0.2">
      <c r="G32713" s="12"/>
    </row>
    <row r="32714" spans="7:7" x14ac:dyDescent="0.2">
      <c r="G32714" s="12"/>
    </row>
    <row r="32715" spans="7:7" x14ac:dyDescent="0.2">
      <c r="G32715" s="12"/>
    </row>
    <row r="32716" spans="7:7" x14ac:dyDescent="0.2">
      <c r="G32716" s="12"/>
    </row>
    <row r="32717" spans="7:7" x14ac:dyDescent="0.2">
      <c r="G32717" s="12"/>
    </row>
    <row r="32718" spans="7:7" x14ac:dyDescent="0.2">
      <c r="G32718" s="12"/>
    </row>
    <row r="32719" spans="7:7" x14ac:dyDescent="0.2">
      <c r="G32719" s="12"/>
    </row>
    <row r="32720" spans="7:7" x14ac:dyDescent="0.2">
      <c r="G32720" s="12"/>
    </row>
    <row r="32721" spans="7:7" x14ac:dyDescent="0.2">
      <c r="G32721" s="12"/>
    </row>
    <row r="32722" spans="7:7" x14ac:dyDescent="0.2">
      <c r="G32722" s="12"/>
    </row>
    <row r="32723" spans="7:7" x14ac:dyDescent="0.2">
      <c r="G32723" s="12"/>
    </row>
    <row r="32724" spans="7:7" x14ac:dyDescent="0.2">
      <c r="G32724" s="12"/>
    </row>
    <row r="32725" spans="7:7" x14ac:dyDescent="0.2">
      <c r="G32725" s="12"/>
    </row>
    <row r="32726" spans="7:7" x14ac:dyDescent="0.2">
      <c r="G32726" s="12"/>
    </row>
    <row r="32727" spans="7:7" x14ac:dyDescent="0.2">
      <c r="G32727" s="12"/>
    </row>
    <row r="32728" spans="7:7" x14ac:dyDescent="0.2">
      <c r="G32728" s="12"/>
    </row>
    <row r="32729" spans="7:7" x14ac:dyDescent="0.2">
      <c r="G32729" s="12"/>
    </row>
    <row r="32730" spans="7:7" x14ac:dyDescent="0.2">
      <c r="G32730" s="12"/>
    </row>
    <row r="32731" spans="7:7" x14ac:dyDescent="0.2">
      <c r="G32731" s="12"/>
    </row>
    <row r="32732" spans="7:7" x14ac:dyDescent="0.2">
      <c r="G32732" s="12"/>
    </row>
    <row r="32733" spans="7:7" x14ac:dyDescent="0.2">
      <c r="G32733" s="12"/>
    </row>
    <row r="32734" spans="7:7" x14ac:dyDescent="0.2">
      <c r="G32734" s="12"/>
    </row>
    <row r="32735" spans="7:7" x14ac:dyDescent="0.2">
      <c r="G32735" s="12"/>
    </row>
    <row r="32736" spans="7:7" x14ac:dyDescent="0.2">
      <c r="G32736" s="12"/>
    </row>
    <row r="32737" spans="7:7" x14ac:dyDescent="0.2">
      <c r="G32737" s="12"/>
    </row>
    <row r="32738" spans="7:7" x14ac:dyDescent="0.2">
      <c r="G32738" s="12"/>
    </row>
    <row r="32739" spans="7:7" x14ac:dyDescent="0.2">
      <c r="G32739" s="12"/>
    </row>
    <row r="32740" spans="7:7" x14ac:dyDescent="0.2">
      <c r="G32740" s="12"/>
    </row>
    <row r="32741" spans="7:7" x14ac:dyDescent="0.2">
      <c r="G32741" s="12"/>
    </row>
    <row r="32742" spans="7:7" x14ac:dyDescent="0.2">
      <c r="G32742" s="12"/>
    </row>
    <row r="32743" spans="7:7" x14ac:dyDescent="0.2">
      <c r="G32743" s="12"/>
    </row>
    <row r="32744" spans="7:7" x14ac:dyDescent="0.2">
      <c r="G32744" s="12"/>
    </row>
    <row r="32745" spans="7:7" x14ac:dyDescent="0.2">
      <c r="G32745" s="12"/>
    </row>
    <row r="32746" spans="7:7" x14ac:dyDescent="0.2">
      <c r="G32746" s="12"/>
    </row>
    <row r="32747" spans="7:7" x14ac:dyDescent="0.2">
      <c r="G32747" s="12"/>
    </row>
    <row r="32748" spans="7:7" x14ac:dyDescent="0.2">
      <c r="G32748" s="12"/>
    </row>
    <row r="32749" spans="7:7" x14ac:dyDescent="0.2">
      <c r="G32749" s="12"/>
    </row>
    <row r="32750" spans="7:7" x14ac:dyDescent="0.2">
      <c r="G32750" s="12"/>
    </row>
    <row r="32751" spans="7:7" x14ac:dyDescent="0.2">
      <c r="G32751" s="12"/>
    </row>
    <row r="32752" spans="7:7" x14ac:dyDescent="0.2">
      <c r="G32752" s="12"/>
    </row>
    <row r="32753" spans="7:7" x14ac:dyDescent="0.2">
      <c r="G32753" s="12"/>
    </row>
    <row r="32754" spans="7:7" x14ac:dyDescent="0.2">
      <c r="G32754" s="12"/>
    </row>
    <row r="32755" spans="7:7" x14ac:dyDescent="0.2">
      <c r="G32755" s="12"/>
    </row>
    <row r="32756" spans="7:7" x14ac:dyDescent="0.2">
      <c r="G32756" s="12"/>
    </row>
    <row r="32757" spans="7:7" x14ac:dyDescent="0.2">
      <c r="G32757" s="12"/>
    </row>
    <row r="32758" spans="7:7" x14ac:dyDescent="0.2">
      <c r="G32758" s="12"/>
    </row>
    <row r="32759" spans="7:7" x14ac:dyDescent="0.2">
      <c r="G32759" s="12"/>
    </row>
    <row r="32760" spans="7:7" x14ac:dyDescent="0.2">
      <c r="G32760" s="12"/>
    </row>
    <row r="32761" spans="7:7" x14ac:dyDescent="0.2">
      <c r="G32761" s="12"/>
    </row>
    <row r="32762" spans="7:7" x14ac:dyDescent="0.2">
      <c r="G32762" s="12"/>
    </row>
    <row r="32763" spans="7:7" x14ac:dyDescent="0.2">
      <c r="G32763" s="12"/>
    </row>
    <row r="32764" spans="7:7" x14ac:dyDescent="0.2">
      <c r="G32764" s="12"/>
    </row>
    <row r="32765" spans="7:7" x14ac:dyDescent="0.2">
      <c r="G32765" s="12"/>
    </row>
    <row r="32766" spans="7:7" x14ac:dyDescent="0.2">
      <c r="G32766" s="12"/>
    </row>
    <row r="32767" spans="7:7" x14ac:dyDescent="0.2">
      <c r="G32767" s="12"/>
    </row>
    <row r="32768" spans="7:7" x14ac:dyDescent="0.2">
      <c r="G32768" s="12"/>
    </row>
    <row r="32769" spans="7:7" x14ac:dyDescent="0.2">
      <c r="G32769" s="12"/>
    </row>
    <row r="32770" spans="7:7" x14ac:dyDescent="0.2">
      <c r="G32770" s="12"/>
    </row>
    <row r="32771" spans="7:7" x14ac:dyDescent="0.2">
      <c r="G32771" s="12"/>
    </row>
    <row r="32772" spans="7:7" x14ac:dyDescent="0.2">
      <c r="G32772" s="12"/>
    </row>
    <row r="32773" spans="7:7" x14ac:dyDescent="0.2">
      <c r="G32773" s="12"/>
    </row>
    <row r="32774" spans="7:7" x14ac:dyDescent="0.2">
      <c r="G32774" s="12"/>
    </row>
    <row r="32775" spans="7:7" x14ac:dyDescent="0.2">
      <c r="G32775" s="12"/>
    </row>
    <row r="32776" spans="7:7" x14ac:dyDescent="0.2">
      <c r="G32776" s="12"/>
    </row>
    <row r="32777" spans="7:7" x14ac:dyDescent="0.2">
      <c r="G32777" s="12"/>
    </row>
    <row r="32778" spans="7:7" x14ac:dyDescent="0.2">
      <c r="G32778" s="12"/>
    </row>
    <row r="32779" spans="7:7" x14ac:dyDescent="0.2">
      <c r="G32779" s="12"/>
    </row>
    <row r="32780" spans="7:7" x14ac:dyDescent="0.2">
      <c r="G32780" s="12"/>
    </row>
    <row r="32781" spans="7:7" x14ac:dyDescent="0.2">
      <c r="G32781" s="12"/>
    </row>
    <row r="32782" spans="7:7" x14ac:dyDescent="0.2">
      <c r="G32782" s="12"/>
    </row>
    <row r="32783" spans="7:7" x14ac:dyDescent="0.2">
      <c r="G32783" s="12"/>
    </row>
    <row r="32784" spans="7:7" x14ac:dyDescent="0.2">
      <c r="G32784" s="12"/>
    </row>
    <row r="32785" spans="7:7" x14ac:dyDescent="0.2">
      <c r="G32785" s="12"/>
    </row>
    <row r="32786" spans="7:7" x14ac:dyDescent="0.2">
      <c r="G32786" s="12"/>
    </row>
    <row r="32787" spans="7:7" x14ac:dyDescent="0.2">
      <c r="G32787" s="12"/>
    </row>
    <row r="32788" spans="7:7" x14ac:dyDescent="0.2">
      <c r="G32788" s="12"/>
    </row>
    <row r="32789" spans="7:7" x14ac:dyDescent="0.2">
      <c r="G32789" s="12"/>
    </row>
    <row r="32790" spans="7:7" x14ac:dyDescent="0.2">
      <c r="G32790" s="12"/>
    </row>
    <row r="32791" spans="7:7" x14ac:dyDescent="0.2">
      <c r="G32791" s="12"/>
    </row>
    <row r="32792" spans="7:7" x14ac:dyDescent="0.2">
      <c r="G32792" s="12"/>
    </row>
    <row r="32793" spans="7:7" x14ac:dyDescent="0.2">
      <c r="G32793" s="12"/>
    </row>
    <row r="32794" spans="7:7" x14ac:dyDescent="0.2">
      <c r="G32794" s="12"/>
    </row>
    <row r="32795" spans="7:7" x14ac:dyDescent="0.2">
      <c r="G32795" s="12"/>
    </row>
    <row r="32796" spans="7:7" x14ac:dyDescent="0.2">
      <c r="G32796" s="12"/>
    </row>
    <row r="32797" spans="7:7" x14ac:dyDescent="0.2">
      <c r="G32797" s="12"/>
    </row>
    <row r="32798" spans="7:7" x14ac:dyDescent="0.2">
      <c r="G32798" s="12"/>
    </row>
    <row r="32799" spans="7:7" x14ac:dyDescent="0.2">
      <c r="G32799" s="12"/>
    </row>
    <row r="32800" spans="7:7" x14ac:dyDescent="0.2">
      <c r="G32800" s="12"/>
    </row>
    <row r="32801" spans="7:7" x14ac:dyDescent="0.2">
      <c r="G32801" s="12"/>
    </row>
    <row r="32802" spans="7:7" x14ac:dyDescent="0.2">
      <c r="G32802" s="12"/>
    </row>
    <row r="32803" spans="7:7" x14ac:dyDescent="0.2">
      <c r="G32803" s="12"/>
    </row>
    <row r="32804" spans="7:7" x14ac:dyDescent="0.2">
      <c r="G32804" s="12"/>
    </row>
    <row r="32805" spans="7:7" x14ac:dyDescent="0.2">
      <c r="G32805" s="12"/>
    </row>
    <row r="32806" spans="7:7" x14ac:dyDescent="0.2">
      <c r="G32806" s="12"/>
    </row>
    <row r="32807" spans="7:7" x14ac:dyDescent="0.2">
      <c r="G32807" s="12"/>
    </row>
    <row r="32808" spans="7:7" x14ac:dyDescent="0.2">
      <c r="G32808" s="12"/>
    </row>
    <row r="32809" spans="7:7" x14ac:dyDescent="0.2">
      <c r="G32809" s="12"/>
    </row>
    <row r="32810" spans="7:7" x14ac:dyDescent="0.2">
      <c r="G32810" s="12"/>
    </row>
    <row r="32811" spans="7:7" x14ac:dyDescent="0.2">
      <c r="G32811" s="12"/>
    </row>
    <row r="32812" spans="7:7" x14ac:dyDescent="0.2">
      <c r="G32812" s="12"/>
    </row>
    <row r="32813" spans="7:7" x14ac:dyDescent="0.2">
      <c r="G32813" s="12"/>
    </row>
    <row r="32814" spans="7:7" x14ac:dyDescent="0.2">
      <c r="G32814" s="12"/>
    </row>
    <row r="32815" spans="7:7" x14ac:dyDescent="0.2">
      <c r="G32815" s="12"/>
    </row>
    <row r="32816" spans="7:7" x14ac:dyDescent="0.2">
      <c r="G32816" s="12"/>
    </row>
    <row r="32817" spans="7:7" x14ac:dyDescent="0.2">
      <c r="G32817" s="12"/>
    </row>
    <row r="32818" spans="7:7" x14ac:dyDescent="0.2">
      <c r="G32818" s="12"/>
    </row>
    <row r="32819" spans="7:7" x14ac:dyDescent="0.2">
      <c r="G32819" s="12"/>
    </row>
    <row r="32820" spans="7:7" x14ac:dyDescent="0.2">
      <c r="G32820" s="12"/>
    </row>
    <row r="32821" spans="7:7" x14ac:dyDescent="0.2">
      <c r="G32821" s="12"/>
    </row>
    <row r="32822" spans="7:7" x14ac:dyDescent="0.2">
      <c r="G32822" s="12"/>
    </row>
    <row r="32823" spans="7:7" x14ac:dyDescent="0.2">
      <c r="G32823" s="12"/>
    </row>
    <row r="32824" spans="7:7" x14ac:dyDescent="0.2">
      <c r="G32824" s="12"/>
    </row>
    <row r="32825" spans="7:7" x14ac:dyDescent="0.2">
      <c r="G32825" s="12"/>
    </row>
    <row r="32826" spans="7:7" x14ac:dyDescent="0.2">
      <c r="G32826" s="12"/>
    </row>
    <row r="32827" spans="7:7" x14ac:dyDescent="0.2">
      <c r="G32827" s="12"/>
    </row>
    <row r="32828" spans="7:7" x14ac:dyDescent="0.2">
      <c r="G32828" s="12"/>
    </row>
    <row r="32829" spans="7:7" x14ac:dyDescent="0.2">
      <c r="G32829" s="12"/>
    </row>
    <row r="32830" spans="7:7" x14ac:dyDescent="0.2">
      <c r="G32830" s="12"/>
    </row>
    <row r="32831" spans="7:7" x14ac:dyDescent="0.2">
      <c r="G32831" s="12"/>
    </row>
    <row r="32832" spans="7:7" x14ac:dyDescent="0.2">
      <c r="G32832" s="12"/>
    </row>
    <row r="32833" spans="7:7" x14ac:dyDescent="0.2">
      <c r="G32833" s="12"/>
    </row>
    <row r="32834" spans="7:7" x14ac:dyDescent="0.2">
      <c r="G32834" s="12"/>
    </row>
    <row r="32835" spans="7:7" x14ac:dyDescent="0.2">
      <c r="G32835" s="12"/>
    </row>
    <row r="32836" spans="7:7" x14ac:dyDescent="0.2">
      <c r="G32836" s="12"/>
    </row>
    <row r="32837" spans="7:7" x14ac:dyDescent="0.2">
      <c r="G32837" s="12"/>
    </row>
    <row r="32838" spans="7:7" x14ac:dyDescent="0.2">
      <c r="G32838" s="12"/>
    </row>
    <row r="32839" spans="7:7" x14ac:dyDescent="0.2">
      <c r="G32839" s="12"/>
    </row>
    <row r="32840" spans="7:7" x14ac:dyDescent="0.2">
      <c r="G32840" s="12"/>
    </row>
    <row r="32841" spans="7:7" x14ac:dyDescent="0.2">
      <c r="G32841" s="12"/>
    </row>
    <row r="32842" spans="7:7" x14ac:dyDescent="0.2">
      <c r="G32842" s="12"/>
    </row>
    <row r="32843" spans="7:7" x14ac:dyDescent="0.2">
      <c r="G32843" s="12"/>
    </row>
    <row r="32844" spans="7:7" x14ac:dyDescent="0.2">
      <c r="G32844" s="12"/>
    </row>
    <row r="32845" spans="7:7" x14ac:dyDescent="0.2">
      <c r="G32845" s="12"/>
    </row>
    <row r="32846" spans="7:7" x14ac:dyDescent="0.2">
      <c r="G32846" s="12"/>
    </row>
    <row r="32847" spans="7:7" x14ac:dyDescent="0.2">
      <c r="G32847" s="12"/>
    </row>
    <row r="32848" spans="7:7" x14ac:dyDescent="0.2">
      <c r="G32848" s="12"/>
    </row>
    <row r="32849" spans="7:7" x14ac:dyDescent="0.2">
      <c r="G32849" s="12"/>
    </row>
    <row r="32850" spans="7:7" x14ac:dyDescent="0.2">
      <c r="G32850" s="12"/>
    </row>
    <row r="32851" spans="7:7" x14ac:dyDescent="0.2">
      <c r="G32851" s="12"/>
    </row>
    <row r="32852" spans="7:7" x14ac:dyDescent="0.2">
      <c r="G32852" s="12"/>
    </row>
    <row r="32853" spans="7:7" x14ac:dyDescent="0.2">
      <c r="G32853" s="12"/>
    </row>
    <row r="32854" spans="7:7" x14ac:dyDescent="0.2">
      <c r="G32854" s="12"/>
    </row>
    <row r="32855" spans="7:7" x14ac:dyDescent="0.2">
      <c r="G32855" s="12"/>
    </row>
    <row r="32856" spans="7:7" x14ac:dyDescent="0.2">
      <c r="G32856" s="12"/>
    </row>
    <row r="32857" spans="7:7" x14ac:dyDescent="0.2">
      <c r="G32857" s="12"/>
    </row>
    <row r="32858" spans="7:7" x14ac:dyDescent="0.2">
      <c r="G32858" s="12"/>
    </row>
    <row r="32859" spans="7:7" x14ac:dyDescent="0.2">
      <c r="G32859" s="12"/>
    </row>
    <row r="32860" spans="7:7" x14ac:dyDescent="0.2">
      <c r="G32860" s="12"/>
    </row>
    <row r="32861" spans="7:7" x14ac:dyDescent="0.2">
      <c r="G32861" s="12"/>
    </row>
    <row r="32862" spans="7:7" x14ac:dyDescent="0.2">
      <c r="G32862" s="12"/>
    </row>
    <row r="32863" spans="7:7" x14ac:dyDescent="0.2">
      <c r="G32863" s="12"/>
    </row>
    <row r="32864" spans="7:7" x14ac:dyDescent="0.2">
      <c r="G32864" s="12"/>
    </row>
    <row r="32865" spans="7:7" x14ac:dyDescent="0.2">
      <c r="G32865" s="12"/>
    </row>
    <row r="32866" spans="7:7" x14ac:dyDescent="0.2">
      <c r="G32866" s="12"/>
    </row>
    <row r="32867" spans="7:7" x14ac:dyDescent="0.2">
      <c r="G32867" s="12"/>
    </row>
    <row r="32868" spans="7:7" x14ac:dyDescent="0.2">
      <c r="G32868" s="12"/>
    </row>
    <row r="32869" spans="7:7" x14ac:dyDescent="0.2">
      <c r="G32869" s="12"/>
    </row>
    <row r="32870" spans="7:7" x14ac:dyDescent="0.2">
      <c r="G32870" s="12"/>
    </row>
    <row r="32871" spans="7:7" x14ac:dyDescent="0.2">
      <c r="G32871" s="12"/>
    </row>
    <row r="32872" spans="7:7" x14ac:dyDescent="0.2">
      <c r="G32872" s="12"/>
    </row>
    <row r="32873" spans="7:7" x14ac:dyDescent="0.2">
      <c r="G32873" s="12"/>
    </row>
    <row r="32874" spans="7:7" x14ac:dyDescent="0.2">
      <c r="G32874" s="12"/>
    </row>
    <row r="32875" spans="7:7" x14ac:dyDescent="0.2">
      <c r="G32875" s="12"/>
    </row>
    <row r="32876" spans="7:7" x14ac:dyDescent="0.2">
      <c r="G32876" s="12"/>
    </row>
    <row r="32877" spans="7:7" x14ac:dyDescent="0.2">
      <c r="G32877" s="12"/>
    </row>
    <row r="32878" spans="7:7" x14ac:dyDescent="0.2">
      <c r="G32878" s="12"/>
    </row>
    <row r="32879" spans="7:7" x14ac:dyDescent="0.2">
      <c r="G32879" s="12"/>
    </row>
    <row r="32880" spans="7:7" x14ac:dyDescent="0.2">
      <c r="G32880" s="12"/>
    </row>
    <row r="32881" spans="7:7" x14ac:dyDescent="0.2">
      <c r="G32881" s="12"/>
    </row>
    <row r="32882" spans="7:7" x14ac:dyDescent="0.2">
      <c r="G32882" s="12"/>
    </row>
    <row r="32883" spans="7:7" x14ac:dyDescent="0.2">
      <c r="G32883" s="12"/>
    </row>
    <row r="32884" spans="7:7" x14ac:dyDescent="0.2">
      <c r="G32884" s="12"/>
    </row>
    <row r="32885" spans="7:7" x14ac:dyDescent="0.2">
      <c r="G32885" s="12"/>
    </row>
    <row r="32886" spans="7:7" x14ac:dyDescent="0.2">
      <c r="G32886" s="12"/>
    </row>
    <row r="32887" spans="7:7" x14ac:dyDescent="0.2">
      <c r="G32887" s="12"/>
    </row>
    <row r="32888" spans="7:7" x14ac:dyDescent="0.2">
      <c r="G32888" s="12"/>
    </row>
    <row r="32889" spans="7:7" x14ac:dyDescent="0.2">
      <c r="G32889" s="12"/>
    </row>
    <row r="32890" spans="7:7" x14ac:dyDescent="0.2">
      <c r="G32890" s="12"/>
    </row>
    <row r="32891" spans="7:7" x14ac:dyDescent="0.2">
      <c r="G32891" s="12"/>
    </row>
    <row r="32892" spans="7:7" x14ac:dyDescent="0.2">
      <c r="G32892" s="12"/>
    </row>
    <row r="32893" spans="7:7" x14ac:dyDescent="0.2">
      <c r="G32893" s="12"/>
    </row>
    <row r="32894" spans="7:7" x14ac:dyDescent="0.2">
      <c r="G32894" s="12"/>
    </row>
    <row r="32895" spans="7:7" x14ac:dyDescent="0.2">
      <c r="G32895" s="12"/>
    </row>
    <row r="32896" spans="7:7" x14ac:dyDescent="0.2">
      <c r="G32896" s="12"/>
    </row>
    <row r="32897" spans="7:7" x14ac:dyDescent="0.2">
      <c r="G32897" s="12"/>
    </row>
    <row r="32898" spans="7:7" x14ac:dyDescent="0.2">
      <c r="G32898" s="12"/>
    </row>
    <row r="32899" spans="7:7" x14ac:dyDescent="0.2">
      <c r="G32899" s="12"/>
    </row>
    <row r="32900" spans="7:7" x14ac:dyDescent="0.2">
      <c r="G32900" s="12"/>
    </row>
    <row r="32901" spans="7:7" x14ac:dyDescent="0.2">
      <c r="G32901" s="12"/>
    </row>
    <row r="32902" spans="7:7" x14ac:dyDescent="0.2">
      <c r="G32902" s="12"/>
    </row>
    <row r="32903" spans="7:7" x14ac:dyDescent="0.2">
      <c r="G32903" s="12"/>
    </row>
    <row r="32904" spans="7:7" x14ac:dyDescent="0.2">
      <c r="G32904" s="12"/>
    </row>
    <row r="32905" spans="7:7" x14ac:dyDescent="0.2">
      <c r="G32905" s="12"/>
    </row>
    <row r="32906" spans="7:7" x14ac:dyDescent="0.2">
      <c r="G32906" s="12"/>
    </row>
    <row r="32907" spans="7:7" x14ac:dyDescent="0.2">
      <c r="G32907" s="12"/>
    </row>
    <row r="32908" spans="7:7" x14ac:dyDescent="0.2">
      <c r="G32908" s="12"/>
    </row>
    <row r="32909" spans="7:7" x14ac:dyDescent="0.2">
      <c r="G32909" s="12"/>
    </row>
    <row r="32910" spans="7:7" x14ac:dyDescent="0.2">
      <c r="G32910" s="12"/>
    </row>
    <row r="32911" spans="7:7" x14ac:dyDescent="0.2">
      <c r="G32911" s="12"/>
    </row>
    <row r="32912" spans="7:7" x14ac:dyDescent="0.2">
      <c r="G32912" s="12"/>
    </row>
    <row r="32913" spans="7:7" x14ac:dyDescent="0.2">
      <c r="G32913" s="12"/>
    </row>
    <row r="32914" spans="7:7" x14ac:dyDescent="0.2">
      <c r="G32914" s="12"/>
    </row>
    <row r="32915" spans="7:7" x14ac:dyDescent="0.2">
      <c r="G32915" s="12"/>
    </row>
    <row r="32916" spans="7:7" x14ac:dyDescent="0.2">
      <c r="G32916" s="12"/>
    </row>
    <row r="32917" spans="7:7" x14ac:dyDescent="0.2">
      <c r="G32917" s="12"/>
    </row>
    <row r="32918" spans="7:7" x14ac:dyDescent="0.2">
      <c r="G32918" s="12"/>
    </row>
    <row r="32919" spans="7:7" x14ac:dyDescent="0.2">
      <c r="G32919" s="12"/>
    </row>
    <row r="32920" spans="7:7" x14ac:dyDescent="0.2">
      <c r="G32920" s="12"/>
    </row>
    <row r="32921" spans="7:7" x14ac:dyDescent="0.2">
      <c r="G32921" s="12"/>
    </row>
    <row r="32922" spans="7:7" x14ac:dyDescent="0.2">
      <c r="G32922" s="12"/>
    </row>
    <row r="32923" spans="7:7" x14ac:dyDescent="0.2">
      <c r="G32923" s="12"/>
    </row>
    <row r="32924" spans="7:7" x14ac:dyDescent="0.2">
      <c r="G32924" s="12"/>
    </row>
    <row r="32925" spans="7:7" x14ac:dyDescent="0.2">
      <c r="G32925" s="12"/>
    </row>
    <row r="32926" spans="7:7" x14ac:dyDescent="0.2">
      <c r="G32926" s="12"/>
    </row>
    <row r="32927" spans="7:7" x14ac:dyDescent="0.2">
      <c r="G32927" s="12"/>
    </row>
    <row r="32928" spans="7:7" x14ac:dyDescent="0.2">
      <c r="G32928" s="12"/>
    </row>
    <row r="32929" spans="7:7" x14ac:dyDescent="0.2">
      <c r="G32929" s="12"/>
    </row>
    <row r="32930" spans="7:7" x14ac:dyDescent="0.2">
      <c r="G32930" s="12"/>
    </row>
    <row r="32931" spans="7:7" x14ac:dyDescent="0.2">
      <c r="G32931" s="12"/>
    </row>
    <row r="32932" spans="7:7" x14ac:dyDescent="0.2">
      <c r="G32932" s="12"/>
    </row>
    <row r="32933" spans="7:7" x14ac:dyDescent="0.2">
      <c r="G32933" s="12"/>
    </row>
    <row r="32934" spans="7:7" x14ac:dyDescent="0.2">
      <c r="G32934" s="12"/>
    </row>
    <row r="32935" spans="7:7" x14ac:dyDescent="0.2">
      <c r="G32935" s="12"/>
    </row>
    <row r="32936" spans="7:7" x14ac:dyDescent="0.2">
      <c r="G32936" s="12"/>
    </row>
    <row r="32937" spans="7:7" x14ac:dyDescent="0.2">
      <c r="G32937" s="12"/>
    </row>
    <row r="32938" spans="7:7" x14ac:dyDescent="0.2">
      <c r="G32938" s="12"/>
    </row>
    <row r="32939" spans="7:7" x14ac:dyDescent="0.2">
      <c r="G32939" s="12"/>
    </row>
    <row r="32940" spans="7:7" x14ac:dyDescent="0.2">
      <c r="G32940" s="12"/>
    </row>
    <row r="32941" spans="7:7" x14ac:dyDescent="0.2">
      <c r="G32941" s="12"/>
    </row>
    <row r="32942" spans="7:7" x14ac:dyDescent="0.2">
      <c r="G32942" s="12"/>
    </row>
    <row r="32943" spans="7:7" x14ac:dyDescent="0.2">
      <c r="G32943" s="12"/>
    </row>
    <row r="32944" spans="7:7" x14ac:dyDescent="0.2">
      <c r="G32944" s="12"/>
    </row>
    <row r="32945" spans="7:7" x14ac:dyDescent="0.2">
      <c r="G32945" s="12"/>
    </row>
    <row r="32946" spans="7:7" x14ac:dyDescent="0.2">
      <c r="G32946" s="12"/>
    </row>
    <row r="32947" spans="7:7" x14ac:dyDescent="0.2">
      <c r="G32947" s="12"/>
    </row>
    <row r="32948" spans="7:7" x14ac:dyDescent="0.2">
      <c r="G32948" s="12"/>
    </row>
    <row r="32949" spans="7:7" x14ac:dyDescent="0.2">
      <c r="G32949" s="12"/>
    </row>
    <row r="32950" spans="7:7" x14ac:dyDescent="0.2">
      <c r="G32950" s="12"/>
    </row>
    <row r="32951" spans="7:7" x14ac:dyDescent="0.2">
      <c r="G32951" s="12"/>
    </row>
    <row r="32952" spans="7:7" x14ac:dyDescent="0.2">
      <c r="G32952" s="12"/>
    </row>
    <row r="32953" spans="7:7" x14ac:dyDescent="0.2">
      <c r="G32953" s="12"/>
    </row>
    <row r="32954" spans="7:7" x14ac:dyDescent="0.2">
      <c r="G32954" s="12"/>
    </row>
    <row r="32955" spans="7:7" x14ac:dyDescent="0.2">
      <c r="G32955" s="12"/>
    </row>
    <row r="32956" spans="7:7" x14ac:dyDescent="0.2">
      <c r="G32956" s="12"/>
    </row>
    <row r="32957" spans="7:7" x14ac:dyDescent="0.2">
      <c r="G32957" s="12"/>
    </row>
    <row r="32958" spans="7:7" x14ac:dyDescent="0.2">
      <c r="G32958" s="12"/>
    </row>
    <row r="32959" spans="7:7" x14ac:dyDescent="0.2">
      <c r="G32959" s="12"/>
    </row>
    <row r="32960" spans="7:7" x14ac:dyDescent="0.2">
      <c r="G32960" s="12"/>
    </row>
    <row r="32961" spans="7:7" x14ac:dyDescent="0.2">
      <c r="G32961" s="12"/>
    </row>
    <row r="32962" spans="7:7" x14ac:dyDescent="0.2">
      <c r="G32962" s="12"/>
    </row>
    <row r="32963" spans="7:7" x14ac:dyDescent="0.2">
      <c r="G32963" s="12"/>
    </row>
    <row r="32964" spans="7:7" x14ac:dyDescent="0.2">
      <c r="G32964" s="12"/>
    </row>
    <row r="32965" spans="7:7" x14ac:dyDescent="0.2">
      <c r="G32965" s="12"/>
    </row>
    <row r="32966" spans="7:7" x14ac:dyDescent="0.2">
      <c r="G32966" s="12"/>
    </row>
    <row r="32967" spans="7:7" x14ac:dyDescent="0.2">
      <c r="G32967" s="12"/>
    </row>
    <row r="32968" spans="7:7" x14ac:dyDescent="0.2">
      <c r="G32968" s="12"/>
    </row>
    <row r="32969" spans="7:7" x14ac:dyDescent="0.2">
      <c r="G32969" s="12"/>
    </row>
    <row r="32970" spans="7:7" x14ac:dyDescent="0.2">
      <c r="G32970" s="12"/>
    </row>
    <row r="32971" spans="7:7" x14ac:dyDescent="0.2">
      <c r="G32971" s="12"/>
    </row>
    <row r="32972" spans="7:7" x14ac:dyDescent="0.2">
      <c r="G32972" s="12"/>
    </row>
    <row r="32973" spans="7:7" x14ac:dyDescent="0.2">
      <c r="G32973" s="12"/>
    </row>
    <row r="32974" spans="7:7" x14ac:dyDescent="0.2">
      <c r="G32974" s="12"/>
    </row>
    <row r="32975" spans="7:7" x14ac:dyDescent="0.2">
      <c r="G32975" s="12"/>
    </row>
    <row r="32976" spans="7:7" x14ac:dyDescent="0.2">
      <c r="G32976" s="12"/>
    </row>
    <row r="32977" spans="7:7" x14ac:dyDescent="0.2">
      <c r="G32977" s="12"/>
    </row>
    <row r="32978" spans="7:7" x14ac:dyDescent="0.2">
      <c r="G32978" s="12"/>
    </row>
    <row r="32979" spans="7:7" x14ac:dyDescent="0.2">
      <c r="G32979" s="12"/>
    </row>
    <row r="32980" spans="7:7" x14ac:dyDescent="0.2">
      <c r="G32980" s="12"/>
    </row>
    <row r="32981" spans="7:7" x14ac:dyDescent="0.2">
      <c r="G32981" s="12"/>
    </row>
    <row r="32982" spans="7:7" x14ac:dyDescent="0.2">
      <c r="G32982" s="12"/>
    </row>
    <row r="32983" spans="7:7" x14ac:dyDescent="0.2">
      <c r="G32983" s="12"/>
    </row>
    <row r="32984" spans="7:7" x14ac:dyDescent="0.2">
      <c r="G32984" s="12"/>
    </row>
    <row r="32985" spans="7:7" x14ac:dyDescent="0.2">
      <c r="G32985" s="12"/>
    </row>
    <row r="32986" spans="7:7" x14ac:dyDescent="0.2">
      <c r="G32986" s="12"/>
    </row>
    <row r="32987" spans="7:7" x14ac:dyDescent="0.2">
      <c r="G32987" s="12"/>
    </row>
    <row r="32988" spans="7:7" x14ac:dyDescent="0.2">
      <c r="G32988" s="12"/>
    </row>
    <row r="32989" spans="7:7" x14ac:dyDescent="0.2">
      <c r="G32989" s="12"/>
    </row>
    <row r="32990" spans="7:7" x14ac:dyDescent="0.2">
      <c r="G32990" s="12"/>
    </row>
    <row r="32991" spans="7:7" x14ac:dyDescent="0.2">
      <c r="G32991" s="12"/>
    </row>
    <row r="32992" spans="7:7" x14ac:dyDescent="0.2">
      <c r="G32992" s="12"/>
    </row>
    <row r="32993" spans="7:7" x14ac:dyDescent="0.2">
      <c r="G32993" s="12"/>
    </row>
    <row r="32994" spans="7:7" x14ac:dyDescent="0.2">
      <c r="G32994" s="12"/>
    </row>
    <row r="32995" spans="7:7" x14ac:dyDescent="0.2">
      <c r="G32995" s="12"/>
    </row>
    <row r="32996" spans="7:7" x14ac:dyDescent="0.2">
      <c r="G32996" s="12"/>
    </row>
    <row r="32997" spans="7:7" x14ac:dyDescent="0.2">
      <c r="G32997" s="12"/>
    </row>
    <row r="32998" spans="7:7" x14ac:dyDescent="0.2">
      <c r="G32998" s="12"/>
    </row>
    <row r="32999" spans="7:7" x14ac:dyDescent="0.2">
      <c r="G32999" s="12"/>
    </row>
    <row r="33000" spans="7:7" x14ac:dyDescent="0.2">
      <c r="G33000" s="12"/>
    </row>
    <row r="33001" spans="7:7" x14ac:dyDescent="0.2">
      <c r="G33001" s="12"/>
    </row>
    <row r="33002" spans="7:7" x14ac:dyDescent="0.2">
      <c r="G33002" s="12"/>
    </row>
    <row r="33003" spans="7:7" x14ac:dyDescent="0.2">
      <c r="G33003" s="12"/>
    </row>
    <row r="33004" spans="7:7" x14ac:dyDescent="0.2">
      <c r="G33004" s="12"/>
    </row>
    <row r="33005" spans="7:7" x14ac:dyDescent="0.2">
      <c r="G33005" s="12"/>
    </row>
    <row r="33006" spans="7:7" x14ac:dyDescent="0.2">
      <c r="G33006" s="12"/>
    </row>
    <row r="33007" spans="7:7" x14ac:dyDescent="0.2">
      <c r="G33007" s="12"/>
    </row>
    <row r="33008" spans="7:7" x14ac:dyDescent="0.2">
      <c r="G33008" s="12"/>
    </row>
    <row r="33009" spans="7:7" x14ac:dyDescent="0.2">
      <c r="G33009" s="12"/>
    </row>
    <row r="33010" spans="7:7" x14ac:dyDescent="0.2">
      <c r="G33010" s="12"/>
    </row>
    <row r="33011" spans="7:7" x14ac:dyDescent="0.2">
      <c r="G33011" s="12"/>
    </row>
    <row r="33012" spans="7:7" x14ac:dyDescent="0.2">
      <c r="G33012" s="12"/>
    </row>
    <row r="33013" spans="7:7" x14ac:dyDescent="0.2">
      <c r="G33013" s="12"/>
    </row>
    <row r="33014" spans="7:7" x14ac:dyDescent="0.2">
      <c r="G33014" s="12"/>
    </row>
    <row r="33015" spans="7:7" x14ac:dyDescent="0.2">
      <c r="G33015" s="12"/>
    </row>
    <row r="33016" spans="7:7" x14ac:dyDescent="0.2">
      <c r="G33016" s="12"/>
    </row>
    <row r="33017" spans="7:7" x14ac:dyDescent="0.2">
      <c r="G33017" s="12"/>
    </row>
    <row r="33018" spans="7:7" x14ac:dyDescent="0.2">
      <c r="G33018" s="12"/>
    </row>
    <row r="33019" spans="7:7" x14ac:dyDescent="0.2">
      <c r="G33019" s="12"/>
    </row>
    <row r="33020" spans="7:7" x14ac:dyDescent="0.2">
      <c r="G33020" s="12"/>
    </row>
    <row r="33021" spans="7:7" x14ac:dyDescent="0.2">
      <c r="G33021" s="12"/>
    </row>
    <row r="33022" spans="7:7" x14ac:dyDescent="0.2">
      <c r="G33022" s="12"/>
    </row>
    <row r="33023" spans="7:7" x14ac:dyDescent="0.2">
      <c r="G33023" s="12"/>
    </row>
    <row r="33024" spans="7:7" x14ac:dyDescent="0.2">
      <c r="G33024" s="12"/>
    </row>
    <row r="33025" spans="7:7" x14ac:dyDescent="0.2">
      <c r="G33025" s="12"/>
    </row>
    <row r="33026" spans="7:7" x14ac:dyDescent="0.2">
      <c r="G33026" s="12"/>
    </row>
    <row r="33027" spans="7:7" x14ac:dyDescent="0.2">
      <c r="G33027" s="12"/>
    </row>
    <row r="33028" spans="7:7" x14ac:dyDescent="0.2">
      <c r="G33028" s="12"/>
    </row>
    <row r="33029" spans="7:7" x14ac:dyDescent="0.2">
      <c r="G33029" s="12"/>
    </row>
    <row r="33030" spans="7:7" x14ac:dyDescent="0.2">
      <c r="G33030" s="12"/>
    </row>
    <row r="33031" spans="7:7" x14ac:dyDescent="0.2">
      <c r="G33031" s="12"/>
    </row>
    <row r="33032" spans="7:7" x14ac:dyDescent="0.2">
      <c r="G33032" s="12"/>
    </row>
    <row r="33033" spans="7:7" x14ac:dyDescent="0.2">
      <c r="G33033" s="12"/>
    </row>
    <row r="33034" spans="7:7" x14ac:dyDescent="0.2">
      <c r="G33034" s="12"/>
    </row>
    <row r="33035" spans="7:7" x14ac:dyDescent="0.2">
      <c r="G33035" s="12"/>
    </row>
    <row r="33036" spans="7:7" x14ac:dyDescent="0.2">
      <c r="G33036" s="12"/>
    </row>
    <row r="33037" spans="7:7" x14ac:dyDescent="0.2">
      <c r="G33037" s="12"/>
    </row>
    <row r="33038" spans="7:7" x14ac:dyDescent="0.2">
      <c r="G33038" s="12"/>
    </row>
    <row r="33039" spans="7:7" x14ac:dyDescent="0.2">
      <c r="G33039" s="12"/>
    </row>
    <row r="33040" spans="7:7" x14ac:dyDescent="0.2">
      <c r="G33040" s="12"/>
    </row>
    <row r="33041" spans="7:7" x14ac:dyDescent="0.2">
      <c r="G33041" s="12"/>
    </row>
    <row r="33042" spans="7:7" x14ac:dyDescent="0.2">
      <c r="G33042" s="12"/>
    </row>
    <row r="33043" spans="7:7" x14ac:dyDescent="0.2">
      <c r="G33043" s="12"/>
    </row>
    <row r="33044" spans="7:7" x14ac:dyDescent="0.2">
      <c r="G33044" s="12"/>
    </row>
    <row r="33045" spans="7:7" x14ac:dyDescent="0.2">
      <c r="G33045" s="12"/>
    </row>
    <row r="33046" spans="7:7" x14ac:dyDescent="0.2">
      <c r="G33046" s="12"/>
    </row>
    <row r="33047" spans="7:7" x14ac:dyDescent="0.2">
      <c r="G33047" s="12"/>
    </row>
    <row r="33048" spans="7:7" x14ac:dyDescent="0.2">
      <c r="G33048" s="12"/>
    </row>
    <row r="33049" spans="7:7" x14ac:dyDescent="0.2">
      <c r="G33049" s="12"/>
    </row>
    <row r="33050" spans="7:7" x14ac:dyDescent="0.2">
      <c r="G33050" s="12"/>
    </row>
    <row r="33051" spans="7:7" x14ac:dyDescent="0.2">
      <c r="G33051" s="12"/>
    </row>
    <row r="33052" spans="7:7" x14ac:dyDescent="0.2">
      <c r="G33052" s="12"/>
    </row>
    <row r="33053" spans="7:7" x14ac:dyDescent="0.2">
      <c r="G33053" s="12"/>
    </row>
    <row r="33054" spans="7:7" x14ac:dyDescent="0.2">
      <c r="G33054" s="12"/>
    </row>
    <row r="33055" spans="7:7" x14ac:dyDescent="0.2">
      <c r="G33055" s="12"/>
    </row>
    <row r="33056" spans="7:7" x14ac:dyDescent="0.2">
      <c r="G33056" s="12"/>
    </row>
    <row r="33057" spans="7:7" x14ac:dyDescent="0.2">
      <c r="G33057" s="12"/>
    </row>
    <row r="33058" spans="7:7" x14ac:dyDescent="0.2">
      <c r="G33058" s="12"/>
    </row>
    <row r="33059" spans="7:7" x14ac:dyDescent="0.2">
      <c r="G33059" s="12"/>
    </row>
    <row r="33060" spans="7:7" x14ac:dyDescent="0.2">
      <c r="G33060" s="12"/>
    </row>
    <row r="33061" spans="7:7" x14ac:dyDescent="0.2">
      <c r="G33061" s="12"/>
    </row>
    <row r="33062" spans="7:7" x14ac:dyDescent="0.2">
      <c r="G33062" s="12"/>
    </row>
    <row r="33063" spans="7:7" x14ac:dyDescent="0.2">
      <c r="G33063" s="12"/>
    </row>
    <row r="33064" spans="7:7" x14ac:dyDescent="0.2">
      <c r="G33064" s="12"/>
    </row>
    <row r="33065" spans="7:7" x14ac:dyDescent="0.2">
      <c r="G33065" s="12"/>
    </row>
    <row r="33066" spans="7:7" x14ac:dyDescent="0.2">
      <c r="G33066" s="12"/>
    </row>
    <row r="33067" spans="7:7" x14ac:dyDescent="0.2">
      <c r="G33067" s="12"/>
    </row>
    <row r="33068" spans="7:7" x14ac:dyDescent="0.2">
      <c r="G33068" s="12"/>
    </row>
    <row r="33069" spans="7:7" x14ac:dyDescent="0.2">
      <c r="G33069" s="12"/>
    </row>
    <row r="33070" spans="7:7" x14ac:dyDescent="0.2">
      <c r="G33070" s="12"/>
    </row>
    <row r="33071" spans="7:7" x14ac:dyDescent="0.2">
      <c r="G33071" s="12"/>
    </row>
    <row r="33072" spans="7:7" x14ac:dyDescent="0.2">
      <c r="G33072" s="12"/>
    </row>
    <row r="33073" spans="7:7" x14ac:dyDescent="0.2">
      <c r="G33073" s="12"/>
    </row>
    <row r="33074" spans="7:7" x14ac:dyDescent="0.2">
      <c r="G33074" s="12"/>
    </row>
    <row r="33075" spans="7:7" x14ac:dyDescent="0.2">
      <c r="G33075" s="12"/>
    </row>
    <row r="33076" spans="7:7" x14ac:dyDescent="0.2">
      <c r="G33076" s="12"/>
    </row>
    <row r="33077" spans="7:7" x14ac:dyDescent="0.2">
      <c r="G33077" s="12"/>
    </row>
    <row r="33078" spans="7:7" x14ac:dyDescent="0.2">
      <c r="G33078" s="12"/>
    </row>
    <row r="33079" spans="7:7" x14ac:dyDescent="0.2">
      <c r="G33079" s="12"/>
    </row>
    <row r="33080" spans="7:7" x14ac:dyDescent="0.2">
      <c r="G33080" s="12"/>
    </row>
    <row r="33081" spans="7:7" x14ac:dyDescent="0.2">
      <c r="G33081" s="12"/>
    </row>
    <row r="33082" spans="7:7" x14ac:dyDescent="0.2">
      <c r="G33082" s="12"/>
    </row>
    <row r="33083" spans="7:7" x14ac:dyDescent="0.2">
      <c r="G33083" s="12"/>
    </row>
    <row r="33084" spans="7:7" x14ac:dyDescent="0.2">
      <c r="G33084" s="12"/>
    </row>
    <row r="33085" spans="7:7" x14ac:dyDescent="0.2">
      <c r="G33085" s="12"/>
    </row>
    <row r="33086" spans="7:7" x14ac:dyDescent="0.2">
      <c r="G33086" s="12"/>
    </row>
    <row r="33087" spans="7:7" x14ac:dyDescent="0.2">
      <c r="G33087" s="12"/>
    </row>
    <row r="33088" spans="7:7" x14ac:dyDescent="0.2">
      <c r="G33088" s="12"/>
    </row>
    <row r="33089" spans="7:7" x14ac:dyDescent="0.2">
      <c r="G33089" s="12"/>
    </row>
    <row r="33090" spans="7:7" x14ac:dyDescent="0.2">
      <c r="G33090" s="12"/>
    </row>
    <row r="33091" spans="7:7" x14ac:dyDescent="0.2">
      <c r="G33091" s="12"/>
    </row>
    <row r="33092" spans="7:7" x14ac:dyDescent="0.2">
      <c r="G33092" s="12"/>
    </row>
    <row r="33093" spans="7:7" x14ac:dyDescent="0.2">
      <c r="G33093" s="12"/>
    </row>
    <row r="33094" spans="7:7" x14ac:dyDescent="0.2">
      <c r="G33094" s="12"/>
    </row>
    <row r="33095" spans="7:7" x14ac:dyDescent="0.2">
      <c r="G33095" s="12"/>
    </row>
    <row r="33096" spans="7:7" x14ac:dyDescent="0.2">
      <c r="G33096" s="12"/>
    </row>
    <row r="33097" spans="7:7" x14ac:dyDescent="0.2">
      <c r="G33097" s="12"/>
    </row>
    <row r="33098" spans="7:7" x14ac:dyDescent="0.2">
      <c r="G33098" s="12"/>
    </row>
    <row r="33099" spans="7:7" x14ac:dyDescent="0.2">
      <c r="G33099" s="12"/>
    </row>
    <row r="33100" spans="7:7" x14ac:dyDescent="0.2">
      <c r="G33100" s="12"/>
    </row>
    <row r="33101" spans="7:7" x14ac:dyDescent="0.2">
      <c r="G33101" s="12"/>
    </row>
    <row r="33102" spans="7:7" x14ac:dyDescent="0.2">
      <c r="G33102" s="12"/>
    </row>
    <row r="33103" spans="7:7" x14ac:dyDescent="0.2">
      <c r="G33103" s="12"/>
    </row>
    <row r="33104" spans="7:7" x14ac:dyDescent="0.2">
      <c r="G33104" s="12"/>
    </row>
    <row r="33105" spans="7:7" x14ac:dyDescent="0.2">
      <c r="G33105" s="12"/>
    </row>
    <row r="33106" spans="7:7" x14ac:dyDescent="0.2">
      <c r="G33106" s="12"/>
    </row>
    <row r="33107" spans="7:7" x14ac:dyDescent="0.2">
      <c r="G33107" s="12"/>
    </row>
    <row r="33108" spans="7:7" x14ac:dyDescent="0.2">
      <c r="G33108" s="12"/>
    </row>
    <row r="33109" spans="7:7" x14ac:dyDescent="0.2">
      <c r="G33109" s="12"/>
    </row>
    <row r="33110" spans="7:7" x14ac:dyDescent="0.2">
      <c r="G33110" s="12"/>
    </row>
    <row r="33111" spans="7:7" x14ac:dyDescent="0.2">
      <c r="G33111" s="12"/>
    </row>
    <row r="33112" spans="7:7" x14ac:dyDescent="0.2">
      <c r="G33112" s="12"/>
    </row>
    <row r="33113" spans="7:7" x14ac:dyDescent="0.2">
      <c r="G33113" s="12"/>
    </row>
    <row r="33114" spans="7:7" x14ac:dyDescent="0.2">
      <c r="G33114" s="12"/>
    </row>
    <row r="33115" spans="7:7" x14ac:dyDescent="0.2">
      <c r="G33115" s="12"/>
    </row>
    <row r="33116" spans="7:7" x14ac:dyDescent="0.2">
      <c r="G33116" s="12"/>
    </row>
    <row r="33117" spans="7:7" x14ac:dyDescent="0.2">
      <c r="G33117" s="12"/>
    </row>
    <row r="33118" spans="7:7" x14ac:dyDescent="0.2">
      <c r="G33118" s="12"/>
    </row>
    <row r="33119" spans="7:7" x14ac:dyDescent="0.2">
      <c r="G33119" s="12"/>
    </row>
    <row r="33120" spans="7:7" x14ac:dyDescent="0.2">
      <c r="G33120" s="12"/>
    </row>
    <row r="33121" spans="7:7" x14ac:dyDescent="0.2">
      <c r="G33121" s="12"/>
    </row>
    <row r="33122" spans="7:7" x14ac:dyDescent="0.2">
      <c r="G33122" s="12"/>
    </row>
    <row r="33123" spans="7:7" x14ac:dyDescent="0.2">
      <c r="G33123" s="12"/>
    </row>
    <row r="33124" spans="7:7" x14ac:dyDescent="0.2">
      <c r="G33124" s="12"/>
    </row>
    <row r="33125" spans="7:7" x14ac:dyDescent="0.2">
      <c r="G33125" s="12"/>
    </row>
    <row r="33126" spans="7:7" x14ac:dyDescent="0.2">
      <c r="G33126" s="12"/>
    </row>
    <row r="33127" spans="7:7" x14ac:dyDescent="0.2">
      <c r="G33127" s="12"/>
    </row>
    <row r="33128" spans="7:7" x14ac:dyDescent="0.2">
      <c r="G33128" s="12"/>
    </row>
    <row r="33129" spans="7:7" x14ac:dyDescent="0.2">
      <c r="G33129" s="12"/>
    </row>
    <row r="33130" spans="7:7" x14ac:dyDescent="0.2">
      <c r="G33130" s="12"/>
    </row>
    <row r="33131" spans="7:7" x14ac:dyDescent="0.2">
      <c r="G33131" s="12"/>
    </row>
    <row r="33132" spans="7:7" x14ac:dyDescent="0.2">
      <c r="G33132" s="12"/>
    </row>
    <row r="33133" spans="7:7" x14ac:dyDescent="0.2">
      <c r="G33133" s="12"/>
    </row>
    <row r="33134" spans="7:7" x14ac:dyDescent="0.2">
      <c r="G33134" s="12"/>
    </row>
    <row r="33135" spans="7:7" x14ac:dyDescent="0.2">
      <c r="G33135" s="12"/>
    </row>
    <row r="33136" spans="7:7" x14ac:dyDescent="0.2">
      <c r="G33136" s="12"/>
    </row>
    <row r="33137" spans="7:7" x14ac:dyDescent="0.2">
      <c r="G33137" s="12"/>
    </row>
    <row r="33138" spans="7:7" x14ac:dyDescent="0.2">
      <c r="G33138" s="12"/>
    </row>
    <row r="33139" spans="7:7" x14ac:dyDescent="0.2">
      <c r="G33139" s="12"/>
    </row>
    <row r="33140" spans="7:7" x14ac:dyDescent="0.2">
      <c r="G33140" s="12"/>
    </row>
    <row r="33141" spans="7:7" x14ac:dyDescent="0.2">
      <c r="G33141" s="12"/>
    </row>
    <row r="33142" spans="7:7" x14ac:dyDescent="0.2">
      <c r="G33142" s="12"/>
    </row>
    <row r="33143" spans="7:7" x14ac:dyDescent="0.2">
      <c r="G33143" s="12"/>
    </row>
    <row r="33144" spans="7:7" x14ac:dyDescent="0.2">
      <c r="G33144" s="12"/>
    </row>
    <row r="33145" spans="7:7" x14ac:dyDescent="0.2">
      <c r="G33145" s="12"/>
    </row>
    <row r="33146" spans="7:7" x14ac:dyDescent="0.2">
      <c r="G33146" s="12"/>
    </row>
    <row r="33147" spans="7:7" x14ac:dyDescent="0.2">
      <c r="G33147" s="12"/>
    </row>
    <row r="33148" spans="7:7" x14ac:dyDescent="0.2">
      <c r="G33148" s="12"/>
    </row>
    <row r="33149" spans="7:7" x14ac:dyDescent="0.2">
      <c r="G33149" s="12"/>
    </row>
    <row r="33150" spans="7:7" x14ac:dyDescent="0.2">
      <c r="G33150" s="12"/>
    </row>
    <row r="33151" spans="7:7" x14ac:dyDescent="0.2">
      <c r="G33151" s="12"/>
    </row>
    <row r="33152" spans="7:7" x14ac:dyDescent="0.2">
      <c r="G33152" s="12"/>
    </row>
    <row r="33153" spans="7:7" x14ac:dyDescent="0.2">
      <c r="G33153" s="12"/>
    </row>
    <row r="33154" spans="7:7" x14ac:dyDescent="0.2">
      <c r="G33154" s="12"/>
    </row>
    <row r="33155" spans="7:7" x14ac:dyDescent="0.2">
      <c r="G33155" s="12"/>
    </row>
    <row r="33156" spans="7:7" x14ac:dyDescent="0.2">
      <c r="G33156" s="12"/>
    </row>
    <row r="33157" spans="7:7" x14ac:dyDescent="0.2">
      <c r="G33157" s="12"/>
    </row>
    <row r="33158" spans="7:7" x14ac:dyDescent="0.2">
      <c r="G33158" s="12"/>
    </row>
    <row r="33159" spans="7:7" x14ac:dyDescent="0.2">
      <c r="G33159" s="12"/>
    </row>
    <row r="33160" spans="7:7" x14ac:dyDescent="0.2">
      <c r="G33160" s="12"/>
    </row>
    <row r="33161" spans="7:7" x14ac:dyDescent="0.2">
      <c r="G33161" s="12"/>
    </row>
    <row r="33162" spans="7:7" x14ac:dyDescent="0.2">
      <c r="G33162" s="12"/>
    </row>
    <row r="33163" spans="7:7" x14ac:dyDescent="0.2">
      <c r="G33163" s="12"/>
    </row>
    <row r="33164" spans="7:7" x14ac:dyDescent="0.2">
      <c r="G33164" s="12"/>
    </row>
    <row r="33165" spans="7:7" x14ac:dyDescent="0.2">
      <c r="G33165" s="12"/>
    </row>
    <row r="33166" spans="7:7" x14ac:dyDescent="0.2">
      <c r="G33166" s="12"/>
    </row>
    <row r="33167" spans="7:7" x14ac:dyDescent="0.2">
      <c r="G33167" s="12"/>
    </row>
    <row r="33168" spans="7:7" x14ac:dyDescent="0.2">
      <c r="G33168" s="12"/>
    </row>
    <row r="33169" spans="7:7" x14ac:dyDescent="0.2">
      <c r="G33169" s="12"/>
    </row>
    <row r="33170" spans="7:7" x14ac:dyDescent="0.2">
      <c r="G33170" s="12"/>
    </row>
    <row r="33171" spans="7:7" x14ac:dyDescent="0.2">
      <c r="G33171" s="12"/>
    </row>
    <row r="33172" spans="7:7" x14ac:dyDescent="0.2">
      <c r="G33172" s="12"/>
    </row>
    <row r="33173" spans="7:7" x14ac:dyDescent="0.2">
      <c r="G33173" s="12"/>
    </row>
    <row r="33174" spans="7:7" x14ac:dyDescent="0.2">
      <c r="G33174" s="12"/>
    </row>
    <row r="33175" spans="7:7" x14ac:dyDescent="0.2">
      <c r="G33175" s="12"/>
    </row>
    <row r="33176" spans="7:7" x14ac:dyDescent="0.2">
      <c r="G33176" s="12"/>
    </row>
    <row r="33177" spans="7:7" x14ac:dyDescent="0.2">
      <c r="G33177" s="12"/>
    </row>
    <row r="33178" spans="7:7" x14ac:dyDescent="0.2">
      <c r="G33178" s="12"/>
    </row>
    <row r="33179" spans="7:7" x14ac:dyDescent="0.2">
      <c r="G33179" s="12"/>
    </row>
    <row r="33180" spans="7:7" x14ac:dyDescent="0.2">
      <c r="G33180" s="12"/>
    </row>
    <row r="33181" spans="7:7" x14ac:dyDescent="0.2">
      <c r="G33181" s="12"/>
    </row>
    <row r="33182" spans="7:7" x14ac:dyDescent="0.2">
      <c r="G33182" s="12"/>
    </row>
    <row r="33183" spans="7:7" x14ac:dyDescent="0.2">
      <c r="G33183" s="12"/>
    </row>
    <row r="33184" spans="7:7" x14ac:dyDescent="0.2">
      <c r="G33184" s="12"/>
    </row>
    <row r="33185" spans="7:7" x14ac:dyDescent="0.2">
      <c r="G33185" s="12"/>
    </row>
    <row r="33186" spans="7:7" x14ac:dyDescent="0.2">
      <c r="G33186" s="12"/>
    </row>
    <row r="33187" spans="7:7" x14ac:dyDescent="0.2">
      <c r="G33187" s="12"/>
    </row>
    <row r="33188" spans="7:7" x14ac:dyDescent="0.2">
      <c r="G33188" s="12"/>
    </row>
    <row r="33189" spans="7:7" x14ac:dyDescent="0.2">
      <c r="G33189" s="12"/>
    </row>
    <row r="33190" spans="7:7" x14ac:dyDescent="0.2">
      <c r="G33190" s="12"/>
    </row>
    <row r="33191" spans="7:7" x14ac:dyDescent="0.2">
      <c r="G33191" s="12"/>
    </row>
    <row r="33192" spans="7:7" x14ac:dyDescent="0.2">
      <c r="G33192" s="12"/>
    </row>
    <row r="33193" spans="7:7" x14ac:dyDescent="0.2">
      <c r="G33193" s="12"/>
    </row>
    <row r="33194" spans="7:7" x14ac:dyDescent="0.2">
      <c r="G33194" s="12"/>
    </row>
    <row r="33195" spans="7:7" x14ac:dyDescent="0.2">
      <c r="G33195" s="12"/>
    </row>
    <row r="33196" spans="7:7" x14ac:dyDescent="0.2">
      <c r="G33196" s="12"/>
    </row>
    <row r="33197" spans="7:7" x14ac:dyDescent="0.2">
      <c r="G33197" s="12"/>
    </row>
    <row r="33198" spans="7:7" x14ac:dyDescent="0.2">
      <c r="G33198" s="12"/>
    </row>
    <row r="33199" spans="7:7" x14ac:dyDescent="0.2">
      <c r="G33199" s="12"/>
    </row>
    <row r="33200" spans="7:7" x14ac:dyDescent="0.2">
      <c r="G33200" s="12"/>
    </row>
    <row r="33201" spans="7:7" x14ac:dyDescent="0.2">
      <c r="G33201" s="12"/>
    </row>
    <row r="33202" spans="7:7" x14ac:dyDescent="0.2">
      <c r="G33202" s="12"/>
    </row>
    <row r="33203" spans="7:7" x14ac:dyDescent="0.2">
      <c r="G33203" s="12"/>
    </row>
    <row r="33204" spans="7:7" x14ac:dyDescent="0.2">
      <c r="G33204" s="12"/>
    </row>
    <row r="33205" spans="7:7" x14ac:dyDescent="0.2">
      <c r="G33205" s="12"/>
    </row>
    <row r="33206" spans="7:7" x14ac:dyDescent="0.2">
      <c r="G33206" s="12"/>
    </row>
    <row r="33207" spans="7:7" x14ac:dyDescent="0.2">
      <c r="G33207" s="12"/>
    </row>
    <row r="33208" spans="7:7" x14ac:dyDescent="0.2">
      <c r="G33208" s="12"/>
    </row>
    <row r="33209" spans="7:7" x14ac:dyDescent="0.2">
      <c r="G33209" s="12"/>
    </row>
    <row r="33210" spans="7:7" x14ac:dyDescent="0.2">
      <c r="G33210" s="12"/>
    </row>
    <row r="33211" spans="7:7" x14ac:dyDescent="0.2">
      <c r="G33211" s="12"/>
    </row>
    <row r="33212" spans="7:7" x14ac:dyDescent="0.2">
      <c r="G33212" s="12"/>
    </row>
    <row r="33213" spans="7:7" x14ac:dyDescent="0.2">
      <c r="G33213" s="12"/>
    </row>
    <row r="33214" spans="7:7" x14ac:dyDescent="0.2">
      <c r="G33214" s="12"/>
    </row>
    <row r="33215" spans="7:7" x14ac:dyDescent="0.2">
      <c r="G33215" s="12"/>
    </row>
    <row r="33216" spans="7:7" x14ac:dyDescent="0.2">
      <c r="G33216" s="12"/>
    </row>
    <row r="33217" spans="7:7" x14ac:dyDescent="0.2">
      <c r="G33217" s="12"/>
    </row>
    <row r="33218" spans="7:7" x14ac:dyDescent="0.2">
      <c r="G33218" s="12"/>
    </row>
    <row r="33219" spans="7:7" x14ac:dyDescent="0.2">
      <c r="G33219" s="12"/>
    </row>
    <row r="33220" spans="7:7" x14ac:dyDescent="0.2">
      <c r="G33220" s="12"/>
    </row>
    <row r="33221" spans="7:7" x14ac:dyDescent="0.2">
      <c r="G33221" s="12"/>
    </row>
    <row r="33222" spans="7:7" x14ac:dyDescent="0.2">
      <c r="G33222" s="12"/>
    </row>
    <row r="33223" spans="7:7" x14ac:dyDescent="0.2">
      <c r="G33223" s="12"/>
    </row>
    <row r="33224" spans="7:7" x14ac:dyDescent="0.2">
      <c r="G33224" s="12"/>
    </row>
    <row r="33225" spans="7:7" x14ac:dyDescent="0.2">
      <c r="G33225" s="12"/>
    </row>
    <row r="33226" spans="7:7" x14ac:dyDescent="0.2">
      <c r="G33226" s="12"/>
    </row>
    <row r="33227" spans="7:7" x14ac:dyDescent="0.2">
      <c r="G33227" s="12"/>
    </row>
    <row r="33228" spans="7:7" x14ac:dyDescent="0.2">
      <c r="G33228" s="12"/>
    </row>
    <row r="33229" spans="7:7" x14ac:dyDescent="0.2">
      <c r="G33229" s="12"/>
    </row>
    <row r="33230" spans="7:7" x14ac:dyDescent="0.2">
      <c r="G33230" s="12"/>
    </row>
    <row r="33231" spans="7:7" x14ac:dyDescent="0.2">
      <c r="G33231" s="12"/>
    </row>
    <row r="33232" spans="7:7" x14ac:dyDescent="0.2">
      <c r="G33232" s="12"/>
    </row>
    <row r="33233" spans="7:7" x14ac:dyDescent="0.2">
      <c r="G33233" s="12"/>
    </row>
    <row r="33234" spans="7:7" x14ac:dyDescent="0.2">
      <c r="G33234" s="12"/>
    </row>
    <row r="33235" spans="7:7" x14ac:dyDescent="0.2">
      <c r="G33235" s="12"/>
    </row>
    <row r="33236" spans="7:7" x14ac:dyDescent="0.2">
      <c r="G33236" s="12"/>
    </row>
    <row r="33237" spans="7:7" x14ac:dyDescent="0.2">
      <c r="G33237" s="12"/>
    </row>
    <row r="33238" spans="7:7" x14ac:dyDescent="0.2">
      <c r="G33238" s="12"/>
    </row>
    <row r="33239" spans="7:7" x14ac:dyDescent="0.2">
      <c r="G33239" s="12"/>
    </row>
    <row r="33240" spans="7:7" x14ac:dyDescent="0.2">
      <c r="G33240" s="12"/>
    </row>
    <row r="33241" spans="7:7" x14ac:dyDescent="0.2">
      <c r="G33241" s="12"/>
    </row>
    <row r="33242" spans="7:7" x14ac:dyDescent="0.2">
      <c r="G33242" s="12"/>
    </row>
    <row r="33243" spans="7:7" x14ac:dyDescent="0.2">
      <c r="G33243" s="12"/>
    </row>
    <row r="33244" spans="7:7" x14ac:dyDescent="0.2">
      <c r="G33244" s="12"/>
    </row>
    <row r="33245" spans="7:7" x14ac:dyDescent="0.2">
      <c r="G33245" s="12"/>
    </row>
    <row r="33246" spans="7:7" x14ac:dyDescent="0.2">
      <c r="G33246" s="12"/>
    </row>
    <row r="33247" spans="7:7" x14ac:dyDescent="0.2">
      <c r="G33247" s="12"/>
    </row>
    <row r="33248" spans="7:7" x14ac:dyDescent="0.2">
      <c r="G33248" s="12"/>
    </row>
    <row r="33249" spans="7:7" x14ac:dyDescent="0.2">
      <c r="G33249" s="12"/>
    </row>
    <row r="33250" spans="7:7" x14ac:dyDescent="0.2">
      <c r="G33250" s="12"/>
    </row>
    <row r="33251" spans="7:7" x14ac:dyDescent="0.2">
      <c r="G33251" s="12"/>
    </row>
    <row r="33252" spans="7:7" x14ac:dyDescent="0.2">
      <c r="G33252" s="12"/>
    </row>
    <row r="33253" spans="7:7" x14ac:dyDescent="0.2">
      <c r="G33253" s="12"/>
    </row>
    <row r="33254" spans="7:7" x14ac:dyDescent="0.2">
      <c r="G33254" s="12"/>
    </row>
    <row r="33255" spans="7:7" x14ac:dyDescent="0.2">
      <c r="G33255" s="12"/>
    </row>
    <row r="33256" spans="7:7" x14ac:dyDescent="0.2">
      <c r="G33256" s="12"/>
    </row>
    <row r="33257" spans="7:7" x14ac:dyDescent="0.2">
      <c r="G33257" s="12"/>
    </row>
    <row r="33258" spans="7:7" x14ac:dyDescent="0.2">
      <c r="G33258" s="12"/>
    </row>
    <row r="33259" spans="7:7" x14ac:dyDescent="0.2">
      <c r="G33259" s="12"/>
    </row>
    <row r="33260" spans="7:7" x14ac:dyDescent="0.2">
      <c r="G33260" s="12"/>
    </row>
    <row r="33261" spans="7:7" x14ac:dyDescent="0.2">
      <c r="G33261" s="12"/>
    </row>
    <row r="33262" spans="7:7" x14ac:dyDescent="0.2">
      <c r="G33262" s="12"/>
    </row>
    <row r="33263" spans="7:7" x14ac:dyDescent="0.2">
      <c r="G33263" s="12"/>
    </row>
    <row r="33264" spans="7:7" x14ac:dyDescent="0.2">
      <c r="G33264" s="12"/>
    </row>
    <row r="33265" spans="7:7" x14ac:dyDescent="0.2">
      <c r="G33265" s="12"/>
    </row>
    <row r="33266" spans="7:7" x14ac:dyDescent="0.2">
      <c r="G33266" s="12"/>
    </row>
    <row r="33267" spans="7:7" x14ac:dyDescent="0.2">
      <c r="G33267" s="12"/>
    </row>
    <row r="33268" spans="7:7" x14ac:dyDescent="0.2">
      <c r="G33268" s="12"/>
    </row>
    <row r="33269" spans="7:7" x14ac:dyDescent="0.2">
      <c r="G33269" s="12"/>
    </row>
    <row r="33270" spans="7:7" x14ac:dyDescent="0.2">
      <c r="G33270" s="12"/>
    </row>
    <row r="33271" spans="7:7" x14ac:dyDescent="0.2">
      <c r="G33271" s="12"/>
    </row>
    <row r="33272" spans="7:7" x14ac:dyDescent="0.2">
      <c r="G33272" s="12"/>
    </row>
    <row r="33273" spans="7:7" x14ac:dyDescent="0.2">
      <c r="G33273" s="12"/>
    </row>
    <row r="33274" spans="7:7" x14ac:dyDescent="0.2">
      <c r="G33274" s="12"/>
    </row>
    <row r="33275" spans="7:7" x14ac:dyDescent="0.2">
      <c r="G33275" s="12"/>
    </row>
    <row r="33276" spans="7:7" x14ac:dyDescent="0.2">
      <c r="G33276" s="12"/>
    </row>
    <row r="33277" spans="7:7" x14ac:dyDescent="0.2">
      <c r="G33277" s="12"/>
    </row>
    <row r="33278" spans="7:7" x14ac:dyDescent="0.2">
      <c r="G33278" s="12"/>
    </row>
    <row r="33279" spans="7:7" x14ac:dyDescent="0.2">
      <c r="G33279" s="12"/>
    </row>
    <row r="33280" spans="7:7" x14ac:dyDescent="0.2">
      <c r="G33280" s="12"/>
    </row>
    <row r="33281" spans="7:7" x14ac:dyDescent="0.2">
      <c r="G33281" s="12"/>
    </row>
    <row r="33282" spans="7:7" x14ac:dyDescent="0.2">
      <c r="G33282" s="12"/>
    </row>
    <row r="33283" spans="7:7" x14ac:dyDescent="0.2">
      <c r="G33283" s="12"/>
    </row>
    <row r="33284" spans="7:7" x14ac:dyDescent="0.2">
      <c r="G33284" s="12"/>
    </row>
    <row r="33285" spans="7:7" x14ac:dyDescent="0.2">
      <c r="G33285" s="12"/>
    </row>
    <row r="33286" spans="7:7" x14ac:dyDescent="0.2">
      <c r="G33286" s="12"/>
    </row>
    <row r="33287" spans="7:7" x14ac:dyDescent="0.2">
      <c r="G33287" s="12"/>
    </row>
    <row r="33288" spans="7:7" x14ac:dyDescent="0.2">
      <c r="G33288" s="12"/>
    </row>
    <row r="33289" spans="7:7" x14ac:dyDescent="0.2">
      <c r="G33289" s="12"/>
    </row>
    <row r="33290" spans="7:7" x14ac:dyDescent="0.2">
      <c r="G33290" s="12"/>
    </row>
    <row r="33291" spans="7:7" x14ac:dyDescent="0.2">
      <c r="G33291" s="12"/>
    </row>
    <row r="33292" spans="7:7" x14ac:dyDescent="0.2">
      <c r="G33292" s="12"/>
    </row>
    <row r="33293" spans="7:7" x14ac:dyDescent="0.2">
      <c r="G33293" s="12"/>
    </row>
    <row r="33294" spans="7:7" x14ac:dyDescent="0.2">
      <c r="G33294" s="12"/>
    </row>
    <row r="33295" spans="7:7" x14ac:dyDescent="0.2">
      <c r="G33295" s="12"/>
    </row>
    <row r="33296" spans="7:7" x14ac:dyDescent="0.2">
      <c r="G33296" s="12"/>
    </row>
    <row r="33297" spans="7:7" x14ac:dyDescent="0.2">
      <c r="G33297" s="12"/>
    </row>
    <row r="33298" spans="7:7" x14ac:dyDescent="0.2">
      <c r="G33298" s="12"/>
    </row>
    <row r="33299" spans="7:7" x14ac:dyDescent="0.2">
      <c r="G33299" s="12"/>
    </row>
    <row r="33300" spans="7:7" x14ac:dyDescent="0.2">
      <c r="G33300" s="12"/>
    </row>
    <row r="33301" spans="7:7" x14ac:dyDescent="0.2">
      <c r="G33301" s="12"/>
    </row>
    <row r="33302" spans="7:7" x14ac:dyDescent="0.2">
      <c r="G33302" s="12"/>
    </row>
    <row r="33303" spans="7:7" x14ac:dyDescent="0.2">
      <c r="G33303" s="12"/>
    </row>
    <row r="33304" spans="7:7" x14ac:dyDescent="0.2">
      <c r="G33304" s="12"/>
    </row>
    <row r="33305" spans="7:7" x14ac:dyDescent="0.2">
      <c r="G33305" s="12"/>
    </row>
    <row r="33306" spans="7:7" x14ac:dyDescent="0.2">
      <c r="G33306" s="12"/>
    </row>
    <row r="33307" spans="7:7" x14ac:dyDescent="0.2">
      <c r="G33307" s="12"/>
    </row>
    <row r="33308" spans="7:7" x14ac:dyDescent="0.2">
      <c r="G33308" s="12"/>
    </row>
    <row r="33309" spans="7:7" x14ac:dyDescent="0.2">
      <c r="G33309" s="12"/>
    </row>
    <row r="33310" spans="7:7" x14ac:dyDescent="0.2">
      <c r="G33310" s="12"/>
    </row>
    <row r="33311" spans="7:7" x14ac:dyDescent="0.2">
      <c r="G33311" s="12"/>
    </row>
    <row r="33312" spans="7:7" x14ac:dyDescent="0.2">
      <c r="G33312" s="12"/>
    </row>
    <row r="33313" spans="7:7" x14ac:dyDescent="0.2">
      <c r="G33313" s="12"/>
    </row>
    <row r="33314" spans="7:7" x14ac:dyDescent="0.2">
      <c r="G33314" s="12"/>
    </row>
    <row r="33315" spans="7:7" x14ac:dyDescent="0.2">
      <c r="G33315" s="12"/>
    </row>
    <row r="33316" spans="7:7" x14ac:dyDescent="0.2">
      <c r="G33316" s="12"/>
    </row>
    <row r="33317" spans="7:7" x14ac:dyDescent="0.2">
      <c r="G33317" s="12"/>
    </row>
    <row r="33318" spans="7:7" x14ac:dyDescent="0.2">
      <c r="G33318" s="12"/>
    </row>
    <row r="33319" spans="7:7" x14ac:dyDescent="0.2">
      <c r="G33319" s="12"/>
    </row>
    <row r="33320" spans="7:7" x14ac:dyDescent="0.2">
      <c r="G33320" s="12"/>
    </row>
    <row r="33321" spans="7:7" x14ac:dyDescent="0.2">
      <c r="G33321" s="12"/>
    </row>
    <row r="33322" spans="7:7" x14ac:dyDescent="0.2">
      <c r="G33322" s="12"/>
    </row>
    <row r="33323" spans="7:7" x14ac:dyDescent="0.2">
      <c r="G33323" s="12"/>
    </row>
    <row r="33324" spans="7:7" x14ac:dyDescent="0.2">
      <c r="G33324" s="12"/>
    </row>
    <row r="33325" spans="7:7" x14ac:dyDescent="0.2">
      <c r="G33325" s="12"/>
    </row>
    <row r="33326" spans="7:7" x14ac:dyDescent="0.2">
      <c r="G33326" s="12"/>
    </row>
    <row r="33327" spans="7:7" x14ac:dyDescent="0.2">
      <c r="G33327" s="12"/>
    </row>
    <row r="33328" spans="7:7" x14ac:dyDescent="0.2">
      <c r="G33328" s="12"/>
    </row>
    <row r="33329" spans="7:7" x14ac:dyDescent="0.2">
      <c r="G33329" s="12"/>
    </row>
    <row r="33330" spans="7:7" x14ac:dyDescent="0.2">
      <c r="G33330" s="12"/>
    </row>
    <row r="33331" spans="7:7" x14ac:dyDescent="0.2">
      <c r="G33331" s="12"/>
    </row>
    <row r="33332" spans="7:7" x14ac:dyDescent="0.2">
      <c r="G33332" s="12"/>
    </row>
    <row r="33333" spans="7:7" x14ac:dyDescent="0.2">
      <c r="G33333" s="12"/>
    </row>
    <row r="33334" spans="7:7" x14ac:dyDescent="0.2">
      <c r="G33334" s="12"/>
    </row>
    <row r="33335" spans="7:7" x14ac:dyDescent="0.2">
      <c r="G33335" s="12"/>
    </row>
    <row r="33336" spans="7:7" x14ac:dyDescent="0.2">
      <c r="G33336" s="12"/>
    </row>
    <row r="33337" spans="7:7" x14ac:dyDescent="0.2">
      <c r="G33337" s="12"/>
    </row>
    <row r="33338" spans="7:7" x14ac:dyDescent="0.2">
      <c r="G33338" s="12"/>
    </row>
    <row r="33339" spans="7:7" x14ac:dyDescent="0.2">
      <c r="G33339" s="12"/>
    </row>
    <row r="33340" spans="7:7" x14ac:dyDescent="0.2">
      <c r="G33340" s="12"/>
    </row>
    <row r="33341" spans="7:7" x14ac:dyDescent="0.2">
      <c r="G33341" s="12"/>
    </row>
    <row r="33342" spans="7:7" x14ac:dyDescent="0.2">
      <c r="G33342" s="12"/>
    </row>
    <row r="33343" spans="7:7" x14ac:dyDescent="0.2">
      <c r="G33343" s="12"/>
    </row>
    <row r="33344" spans="7:7" x14ac:dyDescent="0.2">
      <c r="G33344" s="12"/>
    </row>
    <row r="33345" spans="7:7" x14ac:dyDescent="0.2">
      <c r="G33345" s="12"/>
    </row>
    <row r="33346" spans="7:7" x14ac:dyDescent="0.2">
      <c r="G33346" s="12"/>
    </row>
    <row r="33347" spans="7:7" x14ac:dyDescent="0.2">
      <c r="G33347" s="12"/>
    </row>
    <row r="33348" spans="7:7" x14ac:dyDescent="0.2">
      <c r="G33348" s="12"/>
    </row>
    <row r="33349" spans="7:7" x14ac:dyDescent="0.2">
      <c r="G33349" s="12"/>
    </row>
    <row r="33350" spans="7:7" x14ac:dyDescent="0.2">
      <c r="G33350" s="12"/>
    </row>
    <row r="33351" spans="7:7" x14ac:dyDescent="0.2">
      <c r="G33351" s="12"/>
    </row>
    <row r="33352" spans="7:7" x14ac:dyDescent="0.2">
      <c r="G33352" s="12"/>
    </row>
    <row r="33353" spans="7:7" x14ac:dyDescent="0.2">
      <c r="G33353" s="12"/>
    </row>
    <row r="33354" spans="7:7" x14ac:dyDescent="0.2">
      <c r="G33354" s="12"/>
    </row>
    <row r="33355" spans="7:7" x14ac:dyDescent="0.2">
      <c r="G33355" s="12"/>
    </row>
    <row r="33356" spans="7:7" x14ac:dyDescent="0.2">
      <c r="G33356" s="12"/>
    </row>
    <row r="33357" spans="7:7" x14ac:dyDescent="0.2">
      <c r="G33357" s="12"/>
    </row>
    <row r="33358" spans="7:7" x14ac:dyDescent="0.2">
      <c r="G33358" s="12"/>
    </row>
    <row r="33359" spans="7:7" x14ac:dyDescent="0.2">
      <c r="G33359" s="12"/>
    </row>
    <row r="33360" spans="7:7" x14ac:dyDescent="0.2">
      <c r="G33360" s="12"/>
    </row>
    <row r="33361" spans="7:7" x14ac:dyDescent="0.2">
      <c r="G33361" s="12"/>
    </row>
    <row r="33362" spans="7:7" x14ac:dyDescent="0.2">
      <c r="G33362" s="12"/>
    </row>
    <row r="33363" spans="7:7" x14ac:dyDescent="0.2">
      <c r="G33363" s="12"/>
    </row>
    <row r="33364" spans="7:7" x14ac:dyDescent="0.2">
      <c r="G33364" s="12"/>
    </row>
    <row r="33365" spans="7:7" x14ac:dyDescent="0.2">
      <c r="G33365" s="12"/>
    </row>
    <row r="33366" spans="7:7" x14ac:dyDescent="0.2">
      <c r="G33366" s="12"/>
    </row>
    <row r="33367" spans="7:7" x14ac:dyDescent="0.2">
      <c r="G33367" s="12"/>
    </row>
    <row r="33368" spans="7:7" x14ac:dyDescent="0.2">
      <c r="G33368" s="12"/>
    </row>
    <row r="33369" spans="7:7" x14ac:dyDescent="0.2">
      <c r="G33369" s="12"/>
    </row>
    <row r="33370" spans="7:7" x14ac:dyDescent="0.2">
      <c r="G33370" s="12"/>
    </row>
    <row r="33371" spans="7:7" x14ac:dyDescent="0.2">
      <c r="G33371" s="12"/>
    </row>
    <row r="33372" spans="7:7" x14ac:dyDescent="0.2">
      <c r="G33372" s="12"/>
    </row>
    <row r="33373" spans="7:7" x14ac:dyDescent="0.2">
      <c r="G33373" s="12"/>
    </row>
    <row r="33374" spans="7:7" x14ac:dyDescent="0.2">
      <c r="G33374" s="12"/>
    </row>
    <row r="33375" spans="7:7" x14ac:dyDescent="0.2">
      <c r="G33375" s="12"/>
    </row>
    <row r="33376" spans="7:7" x14ac:dyDescent="0.2">
      <c r="G33376" s="12"/>
    </row>
    <row r="33377" spans="7:7" x14ac:dyDescent="0.2">
      <c r="G33377" s="12"/>
    </row>
    <row r="33378" spans="7:7" x14ac:dyDescent="0.2">
      <c r="G33378" s="12"/>
    </row>
    <row r="33379" spans="7:7" x14ac:dyDescent="0.2">
      <c r="G33379" s="12"/>
    </row>
    <row r="33380" spans="7:7" x14ac:dyDescent="0.2">
      <c r="G33380" s="12"/>
    </row>
    <row r="33381" spans="7:7" x14ac:dyDescent="0.2">
      <c r="G33381" s="12"/>
    </row>
    <row r="33382" spans="7:7" x14ac:dyDescent="0.2">
      <c r="G33382" s="12"/>
    </row>
    <row r="33383" spans="7:7" x14ac:dyDescent="0.2">
      <c r="G33383" s="12"/>
    </row>
    <row r="33384" spans="7:7" x14ac:dyDescent="0.2">
      <c r="G33384" s="12"/>
    </row>
    <row r="33385" spans="7:7" x14ac:dyDescent="0.2">
      <c r="G33385" s="12"/>
    </row>
    <row r="33386" spans="7:7" x14ac:dyDescent="0.2">
      <c r="G33386" s="12"/>
    </row>
    <row r="33387" spans="7:7" x14ac:dyDescent="0.2">
      <c r="G33387" s="12"/>
    </row>
    <row r="33388" spans="7:7" x14ac:dyDescent="0.2">
      <c r="G33388" s="12"/>
    </row>
    <row r="33389" spans="7:7" x14ac:dyDescent="0.2">
      <c r="G33389" s="12"/>
    </row>
    <row r="33390" spans="7:7" x14ac:dyDescent="0.2">
      <c r="G33390" s="12"/>
    </row>
    <row r="33391" spans="7:7" x14ac:dyDescent="0.2">
      <c r="G33391" s="12"/>
    </row>
    <row r="33392" spans="7:7" x14ac:dyDescent="0.2">
      <c r="G33392" s="12"/>
    </row>
    <row r="33393" spans="7:7" x14ac:dyDescent="0.2">
      <c r="G33393" s="12"/>
    </row>
    <row r="33394" spans="7:7" x14ac:dyDescent="0.2">
      <c r="G33394" s="12"/>
    </row>
    <row r="33395" spans="7:7" x14ac:dyDescent="0.2">
      <c r="G33395" s="12"/>
    </row>
    <row r="33396" spans="7:7" x14ac:dyDescent="0.2">
      <c r="G33396" s="12"/>
    </row>
    <row r="33397" spans="7:7" x14ac:dyDescent="0.2">
      <c r="G33397" s="12"/>
    </row>
    <row r="33398" spans="7:7" x14ac:dyDescent="0.2">
      <c r="G33398" s="12"/>
    </row>
    <row r="33399" spans="7:7" x14ac:dyDescent="0.2">
      <c r="G33399" s="12"/>
    </row>
    <row r="33400" spans="7:7" x14ac:dyDescent="0.2">
      <c r="G33400" s="12"/>
    </row>
    <row r="33401" spans="7:7" x14ac:dyDescent="0.2">
      <c r="G33401" s="12"/>
    </row>
    <row r="33402" spans="7:7" x14ac:dyDescent="0.2">
      <c r="G33402" s="12"/>
    </row>
    <row r="33403" spans="7:7" x14ac:dyDescent="0.2">
      <c r="G33403" s="12"/>
    </row>
    <row r="33404" spans="7:7" x14ac:dyDescent="0.2">
      <c r="G33404" s="12"/>
    </row>
    <row r="33405" spans="7:7" x14ac:dyDescent="0.2">
      <c r="G33405" s="12"/>
    </row>
    <row r="33406" spans="7:7" x14ac:dyDescent="0.2">
      <c r="G33406" s="12"/>
    </row>
    <row r="33407" spans="7:7" x14ac:dyDescent="0.2">
      <c r="G33407" s="12"/>
    </row>
    <row r="33408" spans="7:7" x14ac:dyDescent="0.2">
      <c r="G33408" s="12"/>
    </row>
    <row r="33409" spans="7:7" x14ac:dyDescent="0.2">
      <c r="G33409" s="12"/>
    </row>
    <row r="33410" spans="7:7" x14ac:dyDescent="0.2">
      <c r="G33410" s="12"/>
    </row>
    <row r="33411" spans="7:7" x14ac:dyDescent="0.2">
      <c r="G33411" s="12"/>
    </row>
    <row r="33412" spans="7:7" x14ac:dyDescent="0.2">
      <c r="G33412" s="12"/>
    </row>
    <row r="33413" spans="7:7" x14ac:dyDescent="0.2">
      <c r="G33413" s="12"/>
    </row>
    <row r="33414" spans="7:7" x14ac:dyDescent="0.2">
      <c r="G33414" s="12"/>
    </row>
    <row r="33415" spans="7:7" x14ac:dyDescent="0.2">
      <c r="G33415" s="12"/>
    </row>
    <row r="33416" spans="7:7" x14ac:dyDescent="0.2">
      <c r="G33416" s="12"/>
    </row>
    <row r="33417" spans="7:7" x14ac:dyDescent="0.2">
      <c r="G33417" s="12"/>
    </row>
    <row r="33418" spans="7:7" x14ac:dyDescent="0.2">
      <c r="G33418" s="12"/>
    </row>
    <row r="33419" spans="7:7" x14ac:dyDescent="0.2">
      <c r="G33419" s="12"/>
    </row>
    <row r="33420" spans="7:7" x14ac:dyDescent="0.2">
      <c r="G33420" s="12"/>
    </row>
    <row r="33421" spans="7:7" x14ac:dyDescent="0.2">
      <c r="G33421" s="12"/>
    </row>
    <row r="33422" spans="7:7" x14ac:dyDescent="0.2">
      <c r="G33422" s="12"/>
    </row>
    <row r="33423" spans="7:7" x14ac:dyDescent="0.2">
      <c r="G33423" s="12"/>
    </row>
    <row r="33424" spans="7:7" x14ac:dyDescent="0.2">
      <c r="G33424" s="12"/>
    </row>
    <row r="33425" spans="7:7" x14ac:dyDescent="0.2">
      <c r="G33425" s="12"/>
    </row>
    <row r="33426" spans="7:7" x14ac:dyDescent="0.2">
      <c r="G33426" s="12"/>
    </row>
    <row r="33427" spans="7:7" x14ac:dyDescent="0.2">
      <c r="G33427" s="12"/>
    </row>
    <row r="33428" spans="7:7" x14ac:dyDescent="0.2">
      <c r="G33428" s="12"/>
    </row>
    <row r="33429" spans="7:7" x14ac:dyDescent="0.2">
      <c r="G33429" s="12"/>
    </row>
    <row r="33430" spans="7:7" x14ac:dyDescent="0.2">
      <c r="G33430" s="12"/>
    </row>
    <row r="33431" spans="7:7" x14ac:dyDescent="0.2">
      <c r="G33431" s="12"/>
    </row>
    <row r="33432" spans="7:7" x14ac:dyDescent="0.2">
      <c r="G33432" s="12"/>
    </row>
    <row r="33433" spans="7:7" x14ac:dyDescent="0.2">
      <c r="G33433" s="12"/>
    </row>
    <row r="33434" spans="7:7" x14ac:dyDescent="0.2">
      <c r="G33434" s="12"/>
    </row>
    <row r="33435" spans="7:7" x14ac:dyDescent="0.2">
      <c r="G33435" s="12"/>
    </row>
    <row r="33436" spans="7:7" x14ac:dyDescent="0.2">
      <c r="G33436" s="12"/>
    </row>
    <row r="33437" spans="7:7" x14ac:dyDescent="0.2">
      <c r="G33437" s="12"/>
    </row>
    <row r="33438" spans="7:7" x14ac:dyDescent="0.2">
      <c r="G33438" s="12"/>
    </row>
    <row r="33439" spans="7:7" x14ac:dyDescent="0.2">
      <c r="G33439" s="12"/>
    </row>
    <row r="33440" spans="7:7" x14ac:dyDescent="0.2">
      <c r="G33440" s="12"/>
    </row>
    <row r="33441" spans="7:7" x14ac:dyDescent="0.2">
      <c r="G33441" s="12"/>
    </row>
    <row r="33442" spans="7:7" x14ac:dyDescent="0.2">
      <c r="G33442" s="12"/>
    </row>
    <row r="33443" spans="7:7" x14ac:dyDescent="0.2">
      <c r="G33443" s="12"/>
    </row>
    <row r="33444" spans="7:7" x14ac:dyDescent="0.2">
      <c r="G33444" s="12"/>
    </row>
    <row r="33445" spans="7:7" x14ac:dyDescent="0.2">
      <c r="G33445" s="12"/>
    </row>
    <row r="33446" spans="7:7" x14ac:dyDescent="0.2">
      <c r="G33446" s="12"/>
    </row>
    <row r="33447" spans="7:7" x14ac:dyDescent="0.2">
      <c r="G33447" s="12"/>
    </row>
    <row r="33448" spans="7:7" x14ac:dyDescent="0.2">
      <c r="G33448" s="12"/>
    </row>
    <row r="33449" spans="7:7" x14ac:dyDescent="0.2">
      <c r="G33449" s="12"/>
    </row>
    <row r="33450" spans="7:7" x14ac:dyDescent="0.2">
      <c r="G33450" s="12"/>
    </row>
    <row r="33451" spans="7:7" x14ac:dyDescent="0.2">
      <c r="G33451" s="12"/>
    </row>
    <row r="33452" spans="7:7" x14ac:dyDescent="0.2">
      <c r="G33452" s="12"/>
    </row>
    <row r="33453" spans="7:7" x14ac:dyDescent="0.2">
      <c r="G33453" s="12"/>
    </row>
    <row r="33454" spans="7:7" x14ac:dyDescent="0.2">
      <c r="G33454" s="12"/>
    </row>
    <row r="33455" spans="7:7" x14ac:dyDescent="0.2">
      <c r="G33455" s="12"/>
    </row>
    <row r="33456" spans="7:7" x14ac:dyDescent="0.2">
      <c r="G33456" s="12"/>
    </row>
    <row r="33457" spans="7:7" x14ac:dyDescent="0.2">
      <c r="G33457" s="12"/>
    </row>
    <row r="33458" spans="7:7" x14ac:dyDescent="0.2">
      <c r="G33458" s="12"/>
    </row>
    <row r="33459" spans="7:7" x14ac:dyDescent="0.2">
      <c r="G33459" s="12"/>
    </row>
    <row r="33460" spans="7:7" x14ac:dyDescent="0.2">
      <c r="G33460" s="12"/>
    </row>
    <row r="33461" spans="7:7" x14ac:dyDescent="0.2">
      <c r="G33461" s="12"/>
    </row>
    <row r="33462" spans="7:7" x14ac:dyDescent="0.2">
      <c r="G33462" s="12"/>
    </row>
    <row r="33463" spans="7:7" x14ac:dyDescent="0.2">
      <c r="G33463" s="12"/>
    </row>
    <row r="33464" spans="7:7" x14ac:dyDescent="0.2">
      <c r="G33464" s="12"/>
    </row>
    <row r="33465" spans="7:7" x14ac:dyDescent="0.2">
      <c r="G33465" s="12"/>
    </row>
    <row r="33466" spans="7:7" x14ac:dyDescent="0.2">
      <c r="G33466" s="12"/>
    </row>
    <row r="33467" spans="7:7" x14ac:dyDescent="0.2">
      <c r="G33467" s="12"/>
    </row>
    <row r="33468" spans="7:7" x14ac:dyDescent="0.2">
      <c r="G33468" s="12"/>
    </row>
    <row r="33469" spans="7:7" x14ac:dyDescent="0.2">
      <c r="G33469" s="12"/>
    </row>
    <row r="33470" spans="7:7" x14ac:dyDescent="0.2">
      <c r="G33470" s="12"/>
    </row>
    <row r="33471" spans="7:7" x14ac:dyDescent="0.2">
      <c r="G33471" s="12"/>
    </row>
    <row r="33472" spans="7:7" x14ac:dyDescent="0.2">
      <c r="G33472" s="12"/>
    </row>
    <row r="33473" spans="7:7" x14ac:dyDescent="0.2">
      <c r="G33473" s="12"/>
    </row>
    <row r="33474" spans="7:7" x14ac:dyDescent="0.2">
      <c r="G33474" s="12"/>
    </row>
    <row r="33475" spans="7:7" x14ac:dyDescent="0.2">
      <c r="G33475" s="12"/>
    </row>
    <row r="33476" spans="7:7" x14ac:dyDescent="0.2">
      <c r="G33476" s="12"/>
    </row>
    <row r="33477" spans="7:7" x14ac:dyDescent="0.2">
      <c r="G33477" s="12"/>
    </row>
    <row r="33478" spans="7:7" x14ac:dyDescent="0.2">
      <c r="G33478" s="12"/>
    </row>
    <row r="33479" spans="7:7" x14ac:dyDescent="0.2">
      <c r="G33479" s="12"/>
    </row>
    <row r="33480" spans="7:7" x14ac:dyDescent="0.2">
      <c r="G33480" s="12"/>
    </row>
    <row r="33481" spans="7:7" x14ac:dyDescent="0.2">
      <c r="G33481" s="12"/>
    </row>
    <row r="33482" spans="7:7" x14ac:dyDescent="0.2">
      <c r="G33482" s="12"/>
    </row>
    <row r="33483" spans="7:7" x14ac:dyDescent="0.2">
      <c r="G33483" s="12"/>
    </row>
    <row r="33484" spans="7:7" x14ac:dyDescent="0.2">
      <c r="G33484" s="12"/>
    </row>
    <row r="33485" spans="7:7" x14ac:dyDescent="0.2">
      <c r="G33485" s="12"/>
    </row>
    <row r="33486" spans="7:7" x14ac:dyDescent="0.2">
      <c r="G33486" s="12"/>
    </row>
    <row r="33487" spans="7:7" x14ac:dyDescent="0.2">
      <c r="G33487" s="12"/>
    </row>
    <row r="33488" spans="7:7" x14ac:dyDescent="0.2">
      <c r="G33488" s="12"/>
    </row>
    <row r="33489" spans="7:7" x14ac:dyDescent="0.2">
      <c r="G33489" s="12"/>
    </row>
    <row r="33490" spans="7:7" x14ac:dyDescent="0.2">
      <c r="G33490" s="12"/>
    </row>
    <row r="33491" spans="7:7" x14ac:dyDescent="0.2">
      <c r="G33491" s="12"/>
    </row>
    <row r="33492" spans="7:7" x14ac:dyDescent="0.2">
      <c r="G33492" s="12"/>
    </row>
    <row r="33493" spans="7:7" x14ac:dyDescent="0.2">
      <c r="G33493" s="12"/>
    </row>
    <row r="33494" spans="7:7" x14ac:dyDescent="0.2">
      <c r="G33494" s="12"/>
    </row>
    <row r="33495" spans="7:7" x14ac:dyDescent="0.2">
      <c r="G33495" s="12"/>
    </row>
    <row r="33496" spans="7:7" x14ac:dyDescent="0.2">
      <c r="G33496" s="12"/>
    </row>
    <row r="33497" spans="7:7" x14ac:dyDescent="0.2">
      <c r="G33497" s="12"/>
    </row>
    <row r="33498" spans="7:7" x14ac:dyDescent="0.2">
      <c r="G33498" s="12"/>
    </row>
    <row r="33499" spans="7:7" x14ac:dyDescent="0.2">
      <c r="G33499" s="12"/>
    </row>
    <row r="33500" spans="7:7" x14ac:dyDescent="0.2">
      <c r="G33500" s="12"/>
    </row>
    <row r="33501" spans="7:7" x14ac:dyDescent="0.2">
      <c r="G33501" s="12"/>
    </row>
    <row r="33502" spans="7:7" x14ac:dyDescent="0.2">
      <c r="G33502" s="12"/>
    </row>
    <row r="33503" spans="7:7" x14ac:dyDescent="0.2">
      <c r="G33503" s="12"/>
    </row>
    <row r="33504" spans="7:7" x14ac:dyDescent="0.2">
      <c r="G33504" s="12"/>
    </row>
    <row r="33505" spans="7:7" x14ac:dyDescent="0.2">
      <c r="G33505" s="12"/>
    </row>
    <row r="33506" spans="7:7" x14ac:dyDescent="0.2">
      <c r="G33506" s="12"/>
    </row>
    <row r="33507" spans="7:7" x14ac:dyDescent="0.2">
      <c r="G33507" s="12"/>
    </row>
    <row r="33508" spans="7:7" x14ac:dyDescent="0.2">
      <c r="G33508" s="12"/>
    </row>
    <row r="33509" spans="7:7" x14ac:dyDescent="0.2">
      <c r="G33509" s="12"/>
    </row>
    <row r="33510" spans="7:7" x14ac:dyDescent="0.2">
      <c r="G33510" s="12"/>
    </row>
    <row r="33511" spans="7:7" x14ac:dyDescent="0.2">
      <c r="G33511" s="12"/>
    </row>
    <row r="33512" spans="7:7" x14ac:dyDescent="0.2">
      <c r="G33512" s="12"/>
    </row>
    <row r="33513" spans="7:7" x14ac:dyDescent="0.2">
      <c r="G33513" s="12"/>
    </row>
    <row r="33514" spans="7:7" x14ac:dyDescent="0.2">
      <c r="G33514" s="12"/>
    </row>
    <row r="33515" spans="7:7" x14ac:dyDescent="0.2">
      <c r="G33515" s="12"/>
    </row>
    <row r="33516" spans="7:7" x14ac:dyDescent="0.2">
      <c r="G33516" s="12"/>
    </row>
    <row r="33517" spans="7:7" x14ac:dyDescent="0.2">
      <c r="G33517" s="12"/>
    </row>
    <row r="33518" spans="7:7" x14ac:dyDescent="0.2">
      <c r="G33518" s="12"/>
    </row>
    <row r="33519" spans="7:7" x14ac:dyDescent="0.2">
      <c r="G33519" s="12"/>
    </row>
    <row r="33520" spans="7:7" x14ac:dyDescent="0.2">
      <c r="G33520" s="12"/>
    </row>
    <row r="33521" spans="7:7" x14ac:dyDescent="0.2">
      <c r="G33521" s="12"/>
    </row>
    <row r="33522" spans="7:7" x14ac:dyDescent="0.2">
      <c r="G33522" s="12"/>
    </row>
    <row r="33523" spans="7:7" x14ac:dyDescent="0.2">
      <c r="G33523" s="12"/>
    </row>
    <row r="33524" spans="7:7" x14ac:dyDescent="0.2">
      <c r="G33524" s="12"/>
    </row>
    <row r="33525" spans="7:7" x14ac:dyDescent="0.2">
      <c r="G33525" s="12"/>
    </row>
    <row r="33526" spans="7:7" x14ac:dyDescent="0.2">
      <c r="G33526" s="12"/>
    </row>
    <row r="33527" spans="7:7" x14ac:dyDescent="0.2">
      <c r="G33527" s="12"/>
    </row>
    <row r="33528" spans="7:7" x14ac:dyDescent="0.2">
      <c r="G33528" s="12"/>
    </row>
    <row r="33529" spans="7:7" x14ac:dyDescent="0.2">
      <c r="G33529" s="12"/>
    </row>
    <row r="33530" spans="7:7" x14ac:dyDescent="0.2">
      <c r="G33530" s="12"/>
    </row>
    <row r="33531" spans="7:7" x14ac:dyDescent="0.2">
      <c r="G33531" s="12"/>
    </row>
    <row r="33532" spans="7:7" x14ac:dyDescent="0.2">
      <c r="G33532" s="12"/>
    </row>
    <row r="33533" spans="7:7" x14ac:dyDescent="0.2">
      <c r="G33533" s="12"/>
    </row>
    <row r="33534" spans="7:7" x14ac:dyDescent="0.2">
      <c r="G33534" s="12"/>
    </row>
    <row r="33535" spans="7:7" x14ac:dyDescent="0.2">
      <c r="G33535" s="12"/>
    </row>
    <row r="33536" spans="7:7" x14ac:dyDescent="0.2">
      <c r="G33536" s="12"/>
    </row>
    <row r="33537" spans="7:7" x14ac:dyDescent="0.2">
      <c r="G33537" s="12"/>
    </row>
    <row r="33538" spans="7:7" x14ac:dyDescent="0.2">
      <c r="G33538" s="12"/>
    </row>
    <row r="33539" spans="7:7" x14ac:dyDescent="0.2">
      <c r="G33539" s="12"/>
    </row>
    <row r="33540" spans="7:7" x14ac:dyDescent="0.2">
      <c r="G33540" s="12"/>
    </row>
    <row r="33541" spans="7:7" x14ac:dyDescent="0.2">
      <c r="G33541" s="12"/>
    </row>
    <row r="33542" spans="7:7" x14ac:dyDescent="0.2">
      <c r="G33542" s="12"/>
    </row>
    <row r="33543" spans="7:7" x14ac:dyDescent="0.2">
      <c r="G33543" s="12"/>
    </row>
    <row r="33544" spans="7:7" x14ac:dyDescent="0.2">
      <c r="G33544" s="12"/>
    </row>
    <row r="33545" spans="7:7" x14ac:dyDescent="0.2">
      <c r="G33545" s="12"/>
    </row>
    <row r="33546" spans="7:7" x14ac:dyDescent="0.2">
      <c r="G33546" s="12"/>
    </row>
    <row r="33547" spans="7:7" x14ac:dyDescent="0.2">
      <c r="G33547" s="12"/>
    </row>
    <row r="33548" spans="7:7" x14ac:dyDescent="0.2">
      <c r="G33548" s="12"/>
    </row>
    <row r="33549" spans="7:7" x14ac:dyDescent="0.2">
      <c r="G33549" s="12"/>
    </row>
    <row r="33550" spans="7:7" x14ac:dyDescent="0.2">
      <c r="G33550" s="12"/>
    </row>
    <row r="33551" spans="7:7" x14ac:dyDescent="0.2">
      <c r="G33551" s="12"/>
    </row>
    <row r="33552" spans="7:7" x14ac:dyDescent="0.2">
      <c r="G33552" s="12"/>
    </row>
    <row r="33553" spans="7:7" x14ac:dyDescent="0.2">
      <c r="G33553" s="12"/>
    </row>
    <row r="33554" spans="7:7" x14ac:dyDescent="0.2">
      <c r="G33554" s="12"/>
    </row>
    <row r="33555" spans="7:7" x14ac:dyDescent="0.2">
      <c r="G33555" s="12"/>
    </row>
    <row r="33556" spans="7:7" x14ac:dyDescent="0.2">
      <c r="G33556" s="12"/>
    </row>
    <row r="33557" spans="7:7" x14ac:dyDescent="0.2">
      <c r="G33557" s="12"/>
    </row>
    <row r="33558" spans="7:7" x14ac:dyDescent="0.2">
      <c r="G33558" s="12"/>
    </row>
    <row r="33559" spans="7:7" x14ac:dyDescent="0.2">
      <c r="G33559" s="12"/>
    </row>
    <row r="33560" spans="7:7" x14ac:dyDescent="0.2">
      <c r="G33560" s="12"/>
    </row>
    <row r="33561" spans="7:7" x14ac:dyDescent="0.2">
      <c r="G33561" s="12"/>
    </row>
    <row r="33562" spans="7:7" x14ac:dyDescent="0.2">
      <c r="G33562" s="12"/>
    </row>
    <row r="33563" spans="7:7" x14ac:dyDescent="0.2">
      <c r="G33563" s="12"/>
    </row>
    <row r="33564" spans="7:7" x14ac:dyDescent="0.2">
      <c r="G33564" s="12"/>
    </row>
    <row r="33565" spans="7:7" x14ac:dyDescent="0.2">
      <c r="G33565" s="12"/>
    </row>
    <row r="33566" spans="7:7" x14ac:dyDescent="0.2">
      <c r="G33566" s="12"/>
    </row>
    <row r="33567" spans="7:7" x14ac:dyDescent="0.2">
      <c r="G33567" s="12"/>
    </row>
    <row r="33568" spans="7:7" x14ac:dyDescent="0.2">
      <c r="G33568" s="12"/>
    </row>
    <row r="33569" spans="7:7" x14ac:dyDescent="0.2">
      <c r="G33569" s="12"/>
    </row>
    <row r="33570" spans="7:7" x14ac:dyDescent="0.2">
      <c r="G33570" s="12"/>
    </row>
    <row r="33571" spans="7:7" x14ac:dyDescent="0.2">
      <c r="G33571" s="12"/>
    </row>
    <row r="33572" spans="7:7" x14ac:dyDescent="0.2">
      <c r="G33572" s="12"/>
    </row>
    <row r="33573" spans="7:7" x14ac:dyDescent="0.2">
      <c r="G33573" s="12"/>
    </row>
    <row r="33574" spans="7:7" x14ac:dyDescent="0.2">
      <c r="G33574" s="12"/>
    </row>
    <row r="33575" spans="7:7" x14ac:dyDescent="0.2">
      <c r="G33575" s="12"/>
    </row>
    <row r="33576" spans="7:7" x14ac:dyDescent="0.2">
      <c r="G33576" s="12"/>
    </row>
    <row r="33577" spans="7:7" x14ac:dyDescent="0.2">
      <c r="G33577" s="12"/>
    </row>
    <row r="33578" spans="7:7" x14ac:dyDescent="0.2">
      <c r="G33578" s="12"/>
    </row>
    <row r="33579" spans="7:7" x14ac:dyDescent="0.2">
      <c r="G33579" s="12"/>
    </row>
    <row r="33580" spans="7:7" x14ac:dyDescent="0.2">
      <c r="G33580" s="12"/>
    </row>
    <row r="33581" spans="7:7" x14ac:dyDescent="0.2">
      <c r="G33581" s="12"/>
    </row>
    <row r="33582" spans="7:7" x14ac:dyDescent="0.2">
      <c r="G33582" s="12"/>
    </row>
    <row r="33583" spans="7:7" x14ac:dyDescent="0.2">
      <c r="G33583" s="12"/>
    </row>
    <row r="33584" spans="7:7" x14ac:dyDescent="0.2">
      <c r="G33584" s="12"/>
    </row>
    <row r="33585" spans="7:7" x14ac:dyDescent="0.2">
      <c r="G33585" s="12"/>
    </row>
    <row r="33586" spans="7:7" x14ac:dyDescent="0.2">
      <c r="G33586" s="12"/>
    </row>
    <row r="33587" spans="7:7" x14ac:dyDescent="0.2">
      <c r="G33587" s="12"/>
    </row>
    <row r="33588" spans="7:7" x14ac:dyDescent="0.2">
      <c r="G33588" s="12"/>
    </row>
    <row r="33589" spans="7:7" x14ac:dyDescent="0.2">
      <c r="G33589" s="12"/>
    </row>
    <row r="33590" spans="7:7" x14ac:dyDescent="0.2">
      <c r="G33590" s="12"/>
    </row>
    <row r="33591" spans="7:7" x14ac:dyDescent="0.2">
      <c r="G33591" s="12"/>
    </row>
    <row r="33592" spans="7:7" x14ac:dyDescent="0.2">
      <c r="G33592" s="12"/>
    </row>
    <row r="33593" spans="7:7" x14ac:dyDescent="0.2">
      <c r="G33593" s="12"/>
    </row>
    <row r="33594" spans="7:7" x14ac:dyDescent="0.2">
      <c r="G33594" s="12"/>
    </row>
    <row r="33595" spans="7:7" x14ac:dyDescent="0.2">
      <c r="G33595" s="12"/>
    </row>
    <row r="33596" spans="7:7" x14ac:dyDescent="0.2">
      <c r="G33596" s="12"/>
    </row>
    <row r="33597" spans="7:7" x14ac:dyDescent="0.2">
      <c r="G33597" s="12"/>
    </row>
    <row r="33598" spans="7:7" x14ac:dyDescent="0.2">
      <c r="G33598" s="12"/>
    </row>
    <row r="33599" spans="7:7" x14ac:dyDescent="0.2">
      <c r="G33599" s="12"/>
    </row>
    <row r="33600" spans="7:7" x14ac:dyDescent="0.2">
      <c r="G33600" s="12"/>
    </row>
    <row r="33601" spans="7:7" x14ac:dyDescent="0.2">
      <c r="G33601" s="12"/>
    </row>
    <row r="33602" spans="7:7" x14ac:dyDescent="0.2">
      <c r="G33602" s="12"/>
    </row>
    <row r="33603" spans="7:7" x14ac:dyDescent="0.2">
      <c r="G33603" s="12"/>
    </row>
    <row r="33604" spans="7:7" x14ac:dyDescent="0.2">
      <c r="G33604" s="12"/>
    </row>
    <row r="33605" spans="7:7" x14ac:dyDescent="0.2">
      <c r="G33605" s="12"/>
    </row>
    <row r="33606" spans="7:7" x14ac:dyDescent="0.2">
      <c r="G33606" s="12"/>
    </row>
    <row r="33607" spans="7:7" x14ac:dyDescent="0.2">
      <c r="G33607" s="12"/>
    </row>
    <row r="33608" spans="7:7" x14ac:dyDescent="0.2">
      <c r="G33608" s="12"/>
    </row>
    <row r="33609" spans="7:7" x14ac:dyDescent="0.2">
      <c r="G33609" s="12"/>
    </row>
    <row r="33610" spans="7:7" x14ac:dyDescent="0.2">
      <c r="G33610" s="12"/>
    </row>
    <row r="33611" spans="7:7" x14ac:dyDescent="0.2">
      <c r="G33611" s="12"/>
    </row>
    <row r="33612" spans="7:7" x14ac:dyDescent="0.2">
      <c r="G33612" s="12"/>
    </row>
    <row r="33613" spans="7:7" x14ac:dyDescent="0.2">
      <c r="G33613" s="12"/>
    </row>
    <row r="33614" spans="7:7" x14ac:dyDescent="0.2">
      <c r="G33614" s="12"/>
    </row>
    <row r="33615" spans="7:7" x14ac:dyDescent="0.2">
      <c r="G33615" s="12"/>
    </row>
    <row r="33616" spans="7:7" x14ac:dyDescent="0.2">
      <c r="G33616" s="12"/>
    </row>
    <row r="33617" spans="7:7" x14ac:dyDescent="0.2">
      <c r="G33617" s="12"/>
    </row>
    <row r="33618" spans="7:7" x14ac:dyDescent="0.2">
      <c r="G33618" s="12"/>
    </row>
    <row r="33619" spans="7:7" x14ac:dyDescent="0.2">
      <c r="G33619" s="12"/>
    </row>
    <row r="33620" spans="7:7" x14ac:dyDescent="0.2">
      <c r="G33620" s="12"/>
    </row>
    <row r="33621" spans="7:7" x14ac:dyDescent="0.2">
      <c r="G33621" s="12"/>
    </row>
    <row r="33622" spans="7:7" x14ac:dyDescent="0.2">
      <c r="G33622" s="12"/>
    </row>
    <row r="33623" spans="7:7" x14ac:dyDescent="0.2">
      <c r="G33623" s="12"/>
    </row>
    <row r="33624" spans="7:7" x14ac:dyDescent="0.2">
      <c r="G33624" s="12"/>
    </row>
    <row r="33625" spans="7:7" x14ac:dyDescent="0.2">
      <c r="G33625" s="12"/>
    </row>
    <row r="33626" spans="7:7" x14ac:dyDescent="0.2">
      <c r="G33626" s="12"/>
    </row>
    <row r="33627" spans="7:7" x14ac:dyDescent="0.2">
      <c r="G33627" s="12"/>
    </row>
    <row r="33628" spans="7:7" x14ac:dyDescent="0.2">
      <c r="G33628" s="12"/>
    </row>
    <row r="33629" spans="7:7" x14ac:dyDescent="0.2">
      <c r="G33629" s="12"/>
    </row>
    <row r="33630" spans="7:7" x14ac:dyDescent="0.2">
      <c r="G33630" s="12"/>
    </row>
    <row r="33631" spans="7:7" x14ac:dyDescent="0.2">
      <c r="G33631" s="12"/>
    </row>
    <row r="33632" spans="7:7" x14ac:dyDescent="0.2">
      <c r="G33632" s="12"/>
    </row>
    <row r="33633" spans="7:7" x14ac:dyDescent="0.2">
      <c r="G33633" s="12"/>
    </row>
    <row r="33634" spans="7:7" x14ac:dyDescent="0.2">
      <c r="G33634" s="12"/>
    </row>
    <row r="33635" spans="7:7" x14ac:dyDescent="0.2">
      <c r="G33635" s="12"/>
    </row>
    <row r="33636" spans="7:7" x14ac:dyDescent="0.2">
      <c r="G33636" s="12"/>
    </row>
    <row r="33637" spans="7:7" x14ac:dyDescent="0.2">
      <c r="G33637" s="12"/>
    </row>
    <row r="33638" spans="7:7" x14ac:dyDescent="0.2">
      <c r="G33638" s="12"/>
    </row>
    <row r="33639" spans="7:7" x14ac:dyDescent="0.2">
      <c r="G33639" s="12"/>
    </row>
    <row r="33640" spans="7:7" x14ac:dyDescent="0.2">
      <c r="G33640" s="12"/>
    </row>
    <row r="33641" spans="7:7" x14ac:dyDescent="0.2">
      <c r="G33641" s="12"/>
    </row>
    <row r="33642" spans="7:7" x14ac:dyDescent="0.2">
      <c r="G33642" s="12"/>
    </row>
    <row r="33643" spans="7:7" x14ac:dyDescent="0.2">
      <c r="G33643" s="12"/>
    </row>
    <row r="33644" spans="7:7" x14ac:dyDescent="0.2">
      <c r="G33644" s="12"/>
    </row>
    <row r="33645" spans="7:7" x14ac:dyDescent="0.2">
      <c r="G33645" s="12"/>
    </row>
    <row r="33646" spans="7:7" x14ac:dyDescent="0.2">
      <c r="G33646" s="12"/>
    </row>
    <row r="33647" spans="7:7" x14ac:dyDescent="0.2">
      <c r="G33647" s="12"/>
    </row>
    <row r="33648" spans="7:7" x14ac:dyDescent="0.2">
      <c r="G33648" s="12"/>
    </row>
    <row r="33649" spans="7:7" x14ac:dyDescent="0.2">
      <c r="G33649" s="12"/>
    </row>
    <row r="33650" spans="7:7" x14ac:dyDescent="0.2">
      <c r="G33650" s="12"/>
    </row>
    <row r="33651" spans="7:7" x14ac:dyDescent="0.2">
      <c r="G33651" s="12"/>
    </row>
    <row r="33652" spans="7:7" x14ac:dyDescent="0.2">
      <c r="G33652" s="12"/>
    </row>
    <row r="33653" spans="7:7" x14ac:dyDescent="0.2">
      <c r="G33653" s="12"/>
    </row>
    <row r="33654" spans="7:7" x14ac:dyDescent="0.2">
      <c r="G33654" s="12"/>
    </row>
    <row r="33655" spans="7:7" x14ac:dyDescent="0.2">
      <c r="G33655" s="12"/>
    </row>
    <row r="33656" spans="7:7" x14ac:dyDescent="0.2">
      <c r="G33656" s="12"/>
    </row>
    <row r="33657" spans="7:7" x14ac:dyDescent="0.2">
      <c r="G33657" s="12"/>
    </row>
    <row r="33658" spans="7:7" x14ac:dyDescent="0.2">
      <c r="G33658" s="12"/>
    </row>
    <row r="33659" spans="7:7" x14ac:dyDescent="0.2">
      <c r="G33659" s="12"/>
    </row>
    <row r="33660" spans="7:7" x14ac:dyDescent="0.2">
      <c r="G33660" s="12"/>
    </row>
    <row r="33661" spans="7:7" x14ac:dyDescent="0.2">
      <c r="G33661" s="12"/>
    </row>
    <row r="33662" spans="7:7" x14ac:dyDescent="0.2">
      <c r="G33662" s="12"/>
    </row>
    <row r="33663" spans="7:7" x14ac:dyDescent="0.2">
      <c r="G33663" s="12"/>
    </row>
    <row r="33664" spans="7:7" x14ac:dyDescent="0.2">
      <c r="G33664" s="12"/>
    </row>
    <row r="33665" spans="7:7" x14ac:dyDescent="0.2">
      <c r="G33665" s="12"/>
    </row>
    <row r="33666" spans="7:7" x14ac:dyDescent="0.2">
      <c r="G33666" s="12"/>
    </row>
    <row r="33667" spans="7:7" x14ac:dyDescent="0.2">
      <c r="G33667" s="12"/>
    </row>
    <row r="33668" spans="7:7" x14ac:dyDescent="0.2">
      <c r="G33668" s="12"/>
    </row>
    <row r="33669" spans="7:7" x14ac:dyDescent="0.2">
      <c r="G33669" s="12"/>
    </row>
    <row r="33670" spans="7:7" x14ac:dyDescent="0.2">
      <c r="G33670" s="12"/>
    </row>
    <row r="33671" spans="7:7" x14ac:dyDescent="0.2">
      <c r="G33671" s="12"/>
    </row>
    <row r="33672" spans="7:7" x14ac:dyDescent="0.2">
      <c r="G33672" s="12"/>
    </row>
    <row r="33673" spans="7:7" x14ac:dyDescent="0.2">
      <c r="G33673" s="12"/>
    </row>
    <row r="33674" spans="7:7" x14ac:dyDescent="0.2">
      <c r="G33674" s="12"/>
    </row>
    <row r="33675" spans="7:7" x14ac:dyDescent="0.2">
      <c r="G33675" s="12"/>
    </row>
    <row r="33676" spans="7:7" x14ac:dyDescent="0.2">
      <c r="G33676" s="12"/>
    </row>
    <row r="33677" spans="7:7" x14ac:dyDescent="0.2">
      <c r="G33677" s="12"/>
    </row>
    <row r="33678" spans="7:7" x14ac:dyDescent="0.2">
      <c r="G33678" s="12"/>
    </row>
    <row r="33679" spans="7:7" x14ac:dyDescent="0.2">
      <c r="G33679" s="12"/>
    </row>
    <row r="33680" spans="7:7" x14ac:dyDescent="0.2">
      <c r="G33680" s="12"/>
    </row>
    <row r="33681" spans="7:7" x14ac:dyDescent="0.2">
      <c r="G33681" s="12"/>
    </row>
    <row r="33682" spans="7:7" x14ac:dyDescent="0.2">
      <c r="G33682" s="12"/>
    </row>
    <row r="33683" spans="7:7" x14ac:dyDescent="0.2">
      <c r="G33683" s="12"/>
    </row>
    <row r="33684" spans="7:7" x14ac:dyDescent="0.2">
      <c r="G33684" s="12"/>
    </row>
    <row r="33685" spans="7:7" x14ac:dyDescent="0.2">
      <c r="G33685" s="12"/>
    </row>
    <row r="33686" spans="7:7" x14ac:dyDescent="0.2">
      <c r="G33686" s="12"/>
    </row>
    <row r="33687" spans="7:7" x14ac:dyDescent="0.2">
      <c r="G33687" s="12"/>
    </row>
    <row r="33688" spans="7:7" x14ac:dyDescent="0.2">
      <c r="G33688" s="12"/>
    </row>
    <row r="33689" spans="7:7" x14ac:dyDescent="0.2">
      <c r="G33689" s="12"/>
    </row>
    <row r="33690" spans="7:7" x14ac:dyDescent="0.2">
      <c r="G33690" s="12"/>
    </row>
    <row r="33691" spans="7:7" x14ac:dyDescent="0.2">
      <c r="G33691" s="12"/>
    </row>
    <row r="33692" spans="7:7" x14ac:dyDescent="0.2">
      <c r="G33692" s="12"/>
    </row>
    <row r="33693" spans="7:7" x14ac:dyDescent="0.2">
      <c r="G33693" s="12"/>
    </row>
    <row r="33694" spans="7:7" x14ac:dyDescent="0.2">
      <c r="G33694" s="12"/>
    </row>
    <row r="33695" spans="7:7" x14ac:dyDescent="0.2">
      <c r="G33695" s="12"/>
    </row>
    <row r="33696" spans="7:7" x14ac:dyDescent="0.2">
      <c r="G33696" s="12"/>
    </row>
    <row r="33697" spans="7:7" x14ac:dyDescent="0.2">
      <c r="G33697" s="12"/>
    </row>
    <row r="33698" spans="7:7" x14ac:dyDescent="0.2">
      <c r="G33698" s="12"/>
    </row>
    <row r="33699" spans="7:7" x14ac:dyDescent="0.2">
      <c r="G33699" s="12"/>
    </row>
    <row r="33700" spans="7:7" x14ac:dyDescent="0.2">
      <c r="G33700" s="12"/>
    </row>
    <row r="33701" spans="7:7" x14ac:dyDescent="0.2">
      <c r="G33701" s="12"/>
    </row>
    <row r="33702" spans="7:7" x14ac:dyDescent="0.2">
      <c r="G33702" s="12"/>
    </row>
    <row r="33703" spans="7:7" x14ac:dyDescent="0.2">
      <c r="G33703" s="12"/>
    </row>
    <row r="33704" spans="7:7" x14ac:dyDescent="0.2">
      <c r="G33704" s="12"/>
    </row>
    <row r="33705" spans="7:7" x14ac:dyDescent="0.2">
      <c r="G33705" s="12"/>
    </row>
    <row r="33706" spans="7:7" x14ac:dyDescent="0.2">
      <c r="G33706" s="12"/>
    </row>
    <row r="33707" spans="7:7" x14ac:dyDescent="0.2">
      <c r="G33707" s="12"/>
    </row>
    <row r="33708" spans="7:7" x14ac:dyDescent="0.2">
      <c r="G33708" s="12"/>
    </row>
    <row r="33709" spans="7:7" x14ac:dyDescent="0.2">
      <c r="G33709" s="12"/>
    </row>
    <row r="33710" spans="7:7" x14ac:dyDescent="0.2">
      <c r="G33710" s="12"/>
    </row>
    <row r="33711" spans="7:7" x14ac:dyDescent="0.2">
      <c r="G33711" s="12"/>
    </row>
    <row r="33712" spans="7:7" x14ac:dyDescent="0.2">
      <c r="G33712" s="12"/>
    </row>
    <row r="33713" spans="7:7" x14ac:dyDescent="0.2">
      <c r="G33713" s="12"/>
    </row>
    <row r="33714" spans="7:7" x14ac:dyDescent="0.2">
      <c r="G33714" s="12"/>
    </row>
    <row r="33715" spans="7:7" x14ac:dyDescent="0.2">
      <c r="G33715" s="12"/>
    </row>
    <row r="33716" spans="7:7" x14ac:dyDescent="0.2">
      <c r="G33716" s="12"/>
    </row>
    <row r="33717" spans="7:7" x14ac:dyDescent="0.2">
      <c r="G33717" s="12"/>
    </row>
    <row r="33718" spans="7:7" x14ac:dyDescent="0.2">
      <c r="G33718" s="12"/>
    </row>
    <row r="33719" spans="7:7" x14ac:dyDescent="0.2">
      <c r="G33719" s="12"/>
    </row>
    <row r="33720" spans="7:7" x14ac:dyDescent="0.2">
      <c r="G33720" s="12"/>
    </row>
    <row r="33721" spans="7:7" x14ac:dyDescent="0.2">
      <c r="G33721" s="12"/>
    </row>
    <row r="33722" spans="7:7" x14ac:dyDescent="0.2">
      <c r="G33722" s="12"/>
    </row>
    <row r="33723" spans="7:7" x14ac:dyDescent="0.2">
      <c r="G33723" s="12"/>
    </row>
    <row r="33724" spans="7:7" x14ac:dyDescent="0.2">
      <c r="G33724" s="12"/>
    </row>
    <row r="33725" spans="7:7" x14ac:dyDescent="0.2">
      <c r="G33725" s="12"/>
    </row>
    <row r="33726" spans="7:7" x14ac:dyDescent="0.2">
      <c r="G33726" s="12"/>
    </row>
    <row r="33727" spans="7:7" x14ac:dyDescent="0.2">
      <c r="G33727" s="12"/>
    </row>
    <row r="33728" spans="7:7" x14ac:dyDescent="0.2">
      <c r="G33728" s="12"/>
    </row>
    <row r="33729" spans="7:7" x14ac:dyDescent="0.2">
      <c r="G33729" s="12"/>
    </row>
    <row r="33730" spans="7:7" x14ac:dyDescent="0.2">
      <c r="G33730" s="12"/>
    </row>
    <row r="33731" spans="7:7" x14ac:dyDescent="0.2">
      <c r="G33731" s="12"/>
    </row>
    <row r="33732" spans="7:7" x14ac:dyDescent="0.2">
      <c r="G33732" s="12"/>
    </row>
    <row r="33733" spans="7:7" x14ac:dyDescent="0.2">
      <c r="G33733" s="12"/>
    </row>
    <row r="33734" spans="7:7" x14ac:dyDescent="0.2">
      <c r="G33734" s="12"/>
    </row>
    <row r="33735" spans="7:7" x14ac:dyDescent="0.2">
      <c r="G33735" s="12"/>
    </row>
    <row r="33736" spans="7:7" x14ac:dyDescent="0.2">
      <c r="G33736" s="12"/>
    </row>
    <row r="33737" spans="7:7" x14ac:dyDescent="0.2">
      <c r="G33737" s="12"/>
    </row>
    <row r="33738" spans="7:7" x14ac:dyDescent="0.2">
      <c r="G33738" s="12"/>
    </row>
    <row r="33739" spans="7:7" x14ac:dyDescent="0.2">
      <c r="G33739" s="12"/>
    </row>
    <row r="33740" spans="7:7" x14ac:dyDescent="0.2">
      <c r="G33740" s="12"/>
    </row>
    <row r="33741" spans="7:7" x14ac:dyDescent="0.2">
      <c r="G33741" s="12"/>
    </row>
    <row r="33742" spans="7:7" x14ac:dyDescent="0.2">
      <c r="G33742" s="12"/>
    </row>
    <row r="33743" spans="7:7" x14ac:dyDescent="0.2">
      <c r="G33743" s="12"/>
    </row>
    <row r="33744" spans="7:7" x14ac:dyDescent="0.2">
      <c r="G33744" s="12"/>
    </row>
    <row r="33745" spans="7:7" x14ac:dyDescent="0.2">
      <c r="G33745" s="12"/>
    </row>
    <row r="33746" spans="7:7" x14ac:dyDescent="0.2">
      <c r="G33746" s="12"/>
    </row>
    <row r="33747" spans="7:7" x14ac:dyDescent="0.2">
      <c r="G33747" s="12"/>
    </row>
    <row r="33748" spans="7:7" x14ac:dyDescent="0.2">
      <c r="G33748" s="12"/>
    </row>
    <row r="33749" spans="7:7" x14ac:dyDescent="0.2">
      <c r="G33749" s="12"/>
    </row>
    <row r="33750" spans="7:7" x14ac:dyDescent="0.2">
      <c r="G33750" s="12"/>
    </row>
    <row r="33751" spans="7:7" x14ac:dyDescent="0.2">
      <c r="G33751" s="12"/>
    </row>
    <row r="33752" spans="7:7" x14ac:dyDescent="0.2">
      <c r="G33752" s="12"/>
    </row>
    <row r="33753" spans="7:7" x14ac:dyDescent="0.2">
      <c r="G33753" s="12"/>
    </row>
    <row r="33754" spans="7:7" x14ac:dyDescent="0.2">
      <c r="G33754" s="12"/>
    </row>
    <row r="33755" spans="7:7" x14ac:dyDescent="0.2">
      <c r="G33755" s="12"/>
    </row>
    <row r="33756" spans="7:7" x14ac:dyDescent="0.2">
      <c r="G33756" s="12"/>
    </row>
    <row r="33757" spans="7:7" x14ac:dyDescent="0.2">
      <c r="G33757" s="12"/>
    </row>
    <row r="33758" spans="7:7" x14ac:dyDescent="0.2">
      <c r="G33758" s="12"/>
    </row>
    <row r="33759" spans="7:7" x14ac:dyDescent="0.2">
      <c r="G33759" s="12"/>
    </row>
    <row r="33760" spans="7:7" x14ac:dyDescent="0.2">
      <c r="G33760" s="12"/>
    </row>
    <row r="33761" spans="7:7" x14ac:dyDescent="0.2">
      <c r="G33761" s="12"/>
    </row>
    <row r="33762" spans="7:7" x14ac:dyDescent="0.2">
      <c r="G33762" s="12"/>
    </row>
    <row r="33763" spans="7:7" x14ac:dyDescent="0.2">
      <c r="G33763" s="12"/>
    </row>
    <row r="33764" spans="7:7" x14ac:dyDescent="0.2">
      <c r="G33764" s="12"/>
    </row>
    <row r="33765" spans="7:7" x14ac:dyDescent="0.2">
      <c r="G33765" s="12"/>
    </row>
    <row r="33766" spans="7:7" x14ac:dyDescent="0.2">
      <c r="G33766" s="12"/>
    </row>
    <row r="33767" spans="7:7" x14ac:dyDescent="0.2">
      <c r="G33767" s="12"/>
    </row>
    <row r="33768" spans="7:7" x14ac:dyDescent="0.2">
      <c r="G33768" s="12"/>
    </row>
    <row r="33769" spans="7:7" x14ac:dyDescent="0.2">
      <c r="G33769" s="12"/>
    </row>
    <row r="33770" spans="7:7" x14ac:dyDescent="0.2">
      <c r="G33770" s="12"/>
    </row>
    <row r="33771" spans="7:7" x14ac:dyDescent="0.2">
      <c r="G33771" s="12"/>
    </row>
    <row r="33772" spans="7:7" x14ac:dyDescent="0.2">
      <c r="G33772" s="12"/>
    </row>
    <row r="33773" spans="7:7" x14ac:dyDescent="0.2">
      <c r="G33773" s="12"/>
    </row>
    <row r="33774" spans="7:7" x14ac:dyDescent="0.2">
      <c r="G33774" s="12"/>
    </row>
    <row r="33775" spans="7:7" x14ac:dyDescent="0.2">
      <c r="G33775" s="12"/>
    </row>
    <row r="33776" spans="7:7" x14ac:dyDescent="0.2">
      <c r="G33776" s="12"/>
    </row>
    <row r="33777" spans="7:7" x14ac:dyDescent="0.2">
      <c r="G33777" s="12"/>
    </row>
    <row r="33778" spans="7:7" x14ac:dyDescent="0.2">
      <c r="G33778" s="12"/>
    </row>
    <row r="33779" spans="7:7" x14ac:dyDescent="0.2">
      <c r="G33779" s="12"/>
    </row>
    <row r="33780" spans="7:7" x14ac:dyDescent="0.2">
      <c r="G33780" s="12"/>
    </row>
    <row r="33781" spans="7:7" x14ac:dyDescent="0.2">
      <c r="G33781" s="12"/>
    </row>
    <row r="33782" spans="7:7" x14ac:dyDescent="0.2">
      <c r="G33782" s="12"/>
    </row>
    <row r="33783" spans="7:7" x14ac:dyDescent="0.2">
      <c r="G33783" s="12"/>
    </row>
    <row r="33784" spans="7:7" x14ac:dyDescent="0.2">
      <c r="G33784" s="12"/>
    </row>
    <row r="33785" spans="7:7" x14ac:dyDescent="0.2">
      <c r="G33785" s="12"/>
    </row>
    <row r="33786" spans="7:7" x14ac:dyDescent="0.2">
      <c r="G33786" s="12"/>
    </row>
    <row r="33787" spans="7:7" x14ac:dyDescent="0.2">
      <c r="G33787" s="12"/>
    </row>
    <row r="33788" spans="7:7" x14ac:dyDescent="0.2">
      <c r="G33788" s="12"/>
    </row>
    <row r="33789" spans="7:7" x14ac:dyDescent="0.2">
      <c r="G33789" s="12"/>
    </row>
    <row r="33790" spans="7:7" x14ac:dyDescent="0.2">
      <c r="G33790" s="12"/>
    </row>
    <row r="33791" spans="7:7" x14ac:dyDescent="0.2">
      <c r="G33791" s="12"/>
    </row>
    <row r="33792" spans="7:7" x14ac:dyDescent="0.2">
      <c r="G33792" s="12"/>
    </row>
    <row r="33793" spans="7:7" x14ac:dyDescent="0.2">
      <c r="G33793" s="12"/>
    </row>
    <row r="33794" spans="7:7" x14ac:dyDescent="0.2">
      <c r="G33794" s="12"/>
    </row>
    <row r="33795" spans="7:7" x14ac:dyDescent="0.2">
      <c r="G33795" s="12"/>
    </row>
    <row r="33796" spans="7:7" x14ac:dyDescent="0.2">
      <c r="G33796" s="12"/>
    </row>
    <row r="33797" spans="7:7" x14ac:dyDescent="0.2">
      <c r="G33797" s="12"/>
    </row>
    <row r="33798" spans="7:7" x14ac:dyDescent="0.2">
      <c r="G33798" s="12"/>
    </row>
    <row r="33799" spans="7:7" x14ac:dyDescent="0.2">
      <c r="G33799" s="12"/>
    </row>
    <row r="33800" spans="7:7" x14ac:dyDescent="0.2">
      <c r="G33800" s="12"/>
    </row>
    <row r="33801" spans="7:7" x14ac:dyDescent="0.2">
      <c r="G33801" s="12"/>
    </row>
    <row r="33802" spans="7:7" x14ac:dyDescent="0.2">
      <c r="G33802" s="12"/>
    </row>
    <row r="33803" spans="7:7" x14ac:dyDescent="0.2">
      <c r="G33803" s="12"/>
    </row>
    <row r="33804" spans="7:7" x14ac:dyDescent="0.2">
      <c r="G33804" s="12"/>
    </row>
    <row r="33805" spans="7:7" x14ac:dyDescent="0.2">
      <c r="G33805" s="12"/>
    </row>
    <row r="33806" spans="7:7" x14ac:dyDescent="0.2">
      <c r="G33806" s="12"/>
    </row>
    <row r="33807" spans="7:7" x14ac:dyDescent="0.2">
      <c r="G33807" s="12"/>
    </row>
    <row r="33808" spans="7:7" x14ac:dyDescent="0.2">
      <c r="G33808" s="12"/>
    </row>
    <row r="33809" spans="7:7" x14ac:dyDescent="0.2">
      <c r="G33809" s="12"/>
    </row>
    <row r="33810" spans="7:7" x14ac:dyDescent="0.2">
      <c r="G33810" s="12"/>
    </row>
    <row r="33811" spans="7:7" x14ac:dyDescent="0.2">
      <c r="G33811" s="12"/>
    </row>
    <row r="33812" spans="7:7" x14ac:dyDescent="0.2">
      <c r="G33812" s="12"/>
    </row>
    <row r="33813" spans="7:7" x14ac:dyDescent="0.2">
      <c r="G33813" s="12"/>
    </row>
    <row r="33814" spans="7:7" x14ac:dyDescent="0.2">
      <c r="G33814" s="12"/>
    </row>
    <row r="33815" spans="7:7" x14ac:dyDescent="0.2">
      <c r="G33815" s="12"/>
    </row>
    <row r="33816" spans="7:7" x14ac:dyDescent="0.2">
      <c r="G33816" s="12"/>
    </row>
    <row r="33817" spans="7:7" x14ac:dyDescent="0.2">
      <c r="G33817" s="12"/>
    </row>
    <row r="33818" spans="7:7" x14ac:dyDescent="0.2">
      <c r="G33818" s="12"/>
    </row>
    <row r="33819" spans="7:7" x14ac:dyDescent="0.2">
      <c r="G33819" s="12"/>
    </row>
    <row r="33820" spans="7:7" x14ac:dyDescent="0.2">
      <c r="G33820" s="12"/>
    </row>
    <row r="33821" spans="7:7" x14ac:dyDescent="0.2">
      <c r="G33821" s="12"/>
    </row>
    <row r="33822" spans="7:7" x14ac:dyDescent="0.2">
      <c r="G33822" s="12"/>
    </row>
    <row r="33823" spans="7:7" x14ac:dyDescent="0.2">
      <c r="G33823" s="12"/>
    </row>
    <row r="33824" spans="7:7" x14ac:dyDescent="0.2">
      <c r="G33824" s="12"/>
    </row>
    <row r="33825" spans="7:7" x14ac:dyDescent="0.2">
      <c r="G33825" s="12"/>
    </row>
    <row r="33826" spans="7:7" x14ac:dyDescent="0.2">
      <c r="G33826" s="12"/>
    </row>
    <row r="33827" spans="7:7" x14ac:dyDescent="0.2">
      <c r="G33827" s="12"/>
    </row>
    <row r="33828" spans="7:7" x14ac:dyDescent="0.2">
      <c r="G33828" s="12"/>
    </row>
    <row r="33829" spans="7:7" x14ac:dyDescent="0.2">
      <c r="G33829" s="12"/>
    </row>
    <row r="33830" spans="7:7" x14ac:dyDescent="0.2">
      <c r="G33830" s="12"/>
    </row>
    <row r="33831" spans="7:7" x14ac:dyDescent="0.2">
      <c r="G33831" s="12"/>
    </row>
    <row r="33832" spans="7:7" x14ac:dyDescent="0.2">
      <c r="G33832" s="12"/>
    </row>
    <row r="33833" spans="7:7" x14ac:dyDescent="0.2">
      <c r="G33833" s="12"/>
    </row>
    <row r="33834" spans="7:7" x14ac:dyDescent="0.2">
      <c r="G33834" s="12"/>
    </row>
    <row r="33835" spans="7:7" x14ac:dyDescent="0.2">
      <c r="G33835" s="12"/>
    </row>
    <row r="33836" spans="7:7" x14ac:dyDescent="0.2">
      <c r="G33836" s="12"/>
    </row>
    <row r="33837" spans="7:7" x14ac:dyDescent="0.2">
      <c r="G33837" s="12"/>
    </row>
    <row r="33838" spans="7:7" x14ac:dyDescent="0.2">
      <c r="G33838" s="12"/>
    </row>
    <row r="33839" spans="7:7" x14ac:dyDescent="0.2">
      <c r="G33839" s="12"/>
    </row>
    <row r="33840" spans="7:7" x14ac:dyDescent="0.2">
      <c r="G33840" s="12"/>
    </row>
    <row r="33841" spans="7:7" x14ac:dyDescent="0.2">
      <c r="G33841" s="12"/>
    </row>
    <row r="33842" spans="7:7" x14ac:dyDescent="0.2">
      <c r="G33842" s="12"/>
    </row>
    <row r="33843" spans="7:7" x14ac:dyDescent="0.2">
      <c r="G33843" s="12"/>
    </row>
    <row r="33844" spans="7:7" x14ac:dyDescent="0.2">
      <c r="G33844" s="12"/>
    </row>
    <row r="33845" spans="7:7" x14ac:dyDescent="0.2">
      <c r="G33845" s="12"/>
    </row>
    <row r="33846" spans="7:7" x14ac:dyDescent="0.2">
      <c r="G33846" s="12"/>
    </row>
    <row r="33847" spans="7:7" x14ac:dyDescent="0.2">
      <c r="G33847" s="12"/>
    </row>
    <row r="33848" spans="7:7" x14ac:dyDescent="0.2">
      <c r="G33848" s="12"/>
    </row>
    <row r="33849" spans="7:7" x14ac:dyDescent="0.2">
      <c r="G33849" s="12"/>
    </row>
    <row r="33850" spans="7:7" x14ac:dyDescent="0.2">
      <c r="G33850" s="12"/>
    </row>
    <row r="33851" spans="7:7" x14ac:dyDescent="0.2">
      <c r="G33851" s="12"/>
    </row>
    <row r="33852" spans="7:7" x14ac:dyDescent="0.2">
      <c r="G33852" s="12"/>
    </row>
    <row r="33853" spans="7:7" x14ac:dyDescent="0.2">
      <c r="G33853" s="12"/>
    </row>
    <row r="33854" spans="7:7" x14ac:dyDescent="0.2">
      <c r="G33854" s="12"/>
    </row>
    <row r="33855" spans="7:7" x14ac:dyDescent="0.2">
      <c r="G33855" s="12"/>
    </row>
    <row r="33856" spans="7:7" x14ac:dyDescent="0.2">
      <c r="G33856" s="12"/>
    </row>
    <row r="33857" spans="7:7" x14ac:dyDescent="0.2">
      <c r="G33857" s="12"/>
    </row>
    <row r="33858" spans="7:7" x14ac:dyDescent="0.2">
      <c r="G33858" s="12"/>
    </row>
    <row r="33859" spans="7:7" x14ac:dyDescent="0.2">
      <c r="G33859" s="12"/>
    </row>
    <row r="33860" spans="7:7" x14ac:dyDescent="0.2">
      <c r="G33860" s="12"/>
    </row>
    <row r="33861" spans="7:7" x14ac:dyDescent="0.2">
      <c r="G33861" s="12"/>
    </row>
    <row r="33862" spans="7:7" x14ac:dyDescent="0.2">
      <c r="G33862" s="12"/>
    </row>
    <row r="33863" spans="7:7" x14ac:dyDescent="0.2">
      <c r="G33863" s="12"/>
    </row>
    <row r="33864" spans="7:7" x14ac:dyDescent="0.2">
      <c r="G33864" s="12"/>
    </row>
    <row r="33865" spans="7:7" x14ac:dyDescent="0.2">
      <c r="G33865" s="12"/>
    </row>
    <row r="33866" spans="7:7" x14ac:dyDescent="0.2">
      <c r="G33866" s="12"/>
    </row>
    <row r="33867" spans="7:7" x14ac:dyDescent="0.2">
      <c r="G33867" s="12"/>
    </row>
    <row r="33868" spans="7:7" x14ac:dyDescent="0.2">
      <c r="G33868" s="12"/>
    </row>
    <row r="33869" spans="7:7" x14ac:dyDescent="0.2">
      <c r="G33869" s="12"/>
    </row>
    <row r="33870" spans="7:7" x14ac:dyDescent="0.2">
      <c r="G33870" s="12"/>
    </row>
    <row r="33871" spans="7:7" x14ac:dyDescent="0.2">
      <c r="G33871" s="12"/>
    </row>
    <row r="33872" spans="7:7" x14ac:dyDescent="0.2">
      <c r="G33872" s="12"/>
    </row>
    <row r="33873" spans="7:7" x14ac:dyDescent="0.2">
      <c r="G33873" s="12"/>
    </row>
    <row r="33874" spans="7:7" x14ac:dyDescent="0.2">
      <c r="G33874" s="12"/>
    </row>
    <row r="33875" spans="7:7" x14ac:dyDescent="0.2">
      <c r="G33875" s="12"/>
    </row>
    <row r="33876" spans="7:7" x14ac:dyDescent="0.2">
      <c r="G33876" s="12"/>
    </row>
    <row r="33877" spans="7:7" x14ac:dyDescent="0.2">
      <c r="G33877" s="12"/>
    </row>
    <row r="33878" spans="7:7" x14ac:dyDescent="0.2">
      <c r="G33878" s="12"/>
    </row>
    <row r="33879" spans="7:7" x14ac:dyDescent="0.2">
      <c r="G33879" s="12"/>
    </row>
    <row r="33880" spans="7:7" x14ac:dyDescent="0.2">
      <c r="G33880" s="12"/>
    </row>
    <row r="33881" spans="7:7" x14ac:dyDescent="0.2">
      <c r="G33881" s="12"/>
    </row>
    <row r="33882" spans="7:7" x14ac:dyDescent="0.2">
      <c r="G33882" s="12"/>
    </row>
    <row r="33883" spans="7:7" x14ac:dyDescent="0.2">
      <c r="G33883" s="12"/>
    </row>
    <row r="33884" spans="7:7" x14ac:dyDescent="0.2">
      <c r="G33884" s="12"/>
    </row>
    <row r="33885" spans="7:7" x14ac:dyDescent="0.2">
      <c r="G33885" s="12"/>
    </row>
    <row r="33886" spans="7:7" x14ac:dyDescent="0.2">
      <c r="G33886" s="12"/>
    </row>
    <row r="33887" spans="7:7" x14ac:dyDescent="0.2">
      <c r="G33887" s="12"/>
    </row>
    <row r="33888" spans="7:7" x14ac:dyDescent="0.2">
      <c r="G33888" s="12"/>
    </row>
    <row r="33889" spans="7:7" x14ac:dyDescent="0.2">
      <c r="G33889" s="12"/>
    </row>
    <row r="33890" spans="7:7" x14ac:dyDescent="0.2">
      <c r="G33890" s="12"/>
    </row>
    <row r="33891" spans="7:7" x14ac:dyDescent="0.2">
      <c r="G33891" s="12"/>
    </row>
    <row r="33892" spans="7:7" x14ac:dyDescent="0.2">
      <c r="G33892" s="12"/>
    </row>
    <row r="33893" spans="7:7" x14ac:dyDescent="0.2">
      <c r="G33893" s="12"/>
    </row>
    <row r="33894" spans="7:7" x14ac:dyDescent="0.2">
      <c r="G33894" s="12"/>
    </row>
    <row r="33895" spans="7:7" x14ac:dyDescent="0.2">
      <c r="G33895" s="12"/>
    </row>
    <row r="33896" spans="7:7" x14ac:dyDescent="0.2">
      <c r="G33896" s="12"/>
    </row>
    <row r="33897" spans="7:7" x14ac:dyDescent="0.2">
      <c r="G33897" s="12"/>
    </row>
    <row r="33898" spans="7:7" x14ac:dyDescent="0.2">
      <c r="G33898" s="12"/>
    </row>
    <row r="33899" spans="7:7" x14ac:dyDescent="0.2">
      <c r="G33899" s="12"/>
    </row>
    <row r="33900" spans="7:7" x14ac:dyDescent="0.2">
      <c r="G33900" s="12"/>
    </row>
    <row r="33901" spans="7:7" x14ac:dyDescent="0.2">
      <c r="G33901" s="12"/>
    </row>
    <row r="33902" spans="7:7" x14ac:dyDescent="0.2">
      <c r="G33902" s="12"/>
    </row>
    <row r="33903" spans="7:7" x14ac:dyDescent="0.2">
      <c r="G33903" s="12"/>
    </row>
    <row r="33904" spans="7:7" x14ac:dyDescent="0.2">
      <c r="G33904" s="12"/>
    </row>
    <row r="33905" spans="7:7" x14ac:dyDescent="0.2">
      <c r="G33905" s="12"/>
    </row>
    <row r="33906" spans="7:7" x14ac:dyDescent="0.2">
      <c r="G33906" s="12"/>
    </row>
    <row r="33907" spans="7:7" x14ac:dyDescent="0.2">
      <c r="G33907" s="12"/>
    </row>
    <row r="33908" spans="7:7" x14ac:dyDescent="0.2">
      <c r="G33908" s="12"/>
    </row>
    <row r="33909" spans="7:7" x14ac:dyDescent="0.2">
      <c r="G33909" s="12"/>
    </row>
    <row r="33910" spans="7:7" x14ac:dyDescent="0.2">
      <c r="G33910" s="12"/>
    </row>
    <row r="33911" spans="7:7" x14ac:dyDescent="0.2">
      <c r="G33911" s="12"/>
    </row>
    <row r="33912" spans="7:7" x14ac:dyDescent="0.2">
      <c r="G33912" s="12"/>
    </row>
    <row r="33913" spans="7:7" x14ac:dyDescent="0.2">
      <c r="G33913" s="12"/>
    </row>
    <row r="33914" spans="7:7" x14ac:dyDescent="0.2">
      <c r="G33914" s="12"/>
    </row>
    <row r="33915" spans="7:7" x14ac:dyDescent="0.2">
      <c r="G33915" s="12"/>
    </row>
    <row r="33916" spans="7:7" x14ac:dyDescent="0.2">
      <c r="G33916" s="12"/>
    </row>
    <row r="33917" spans="7:7" x14ac:dyDescent="0.2">
      <c r="G33917" s="12"/>
    </row>
    <row r="33918" spans="7:7" x14ac:dyDescent="0.2">
      <c r="G33918" s="12"/>
    </row>
    <row r="33919" spans="7:7" x14ac:dyDescent="0.2">
      <c r="G33919" s="12"/>
    </row>
    <row r="33920" spans="7:7" x14ac:dyDescent="0.2">
      <c r="G33920" s="12"/>
    </row>
    <row r="33921" spans="7:7" x14ac:dyDescent="0.2">
      <c r="G33921" s="12"/>
    </row>
    <row r="33922" spans="7:7" x14ac:dyDescent="0.2">
      <c r="G33922" s="12"/>
    </row>
    <row r="33923" spans="7:7" x14ac:dyDescent="0.2">
      <c r="G33923" s="12"/>
    </row>
    <row r="33924" spans="7:7" x14ac:dyDescent="0.2">
      <c r="G33924" s="12"/>
    </row>
    <row r="33925" spans="7:7" x14ac:dyDescent="0.2">
      <c r="G33925" s="12"/>
    </row>
    <row r="33926" spans="7:7" x14ac:dyDescent="0.2">
      <c r="G33926" s="12"/>
    </row>
    <row r="33927" spans="7:7" x14ac:dyDescent="0.2">
      <c r="G33927" s="12"/>
    </row>
    <row r="33928" spans="7:7" x14ac:dyDescent="0.2">
      <c r="G33928" s="12"/>
    </row>
    <row r="33929" spans="7:7" x14ac:dyDescent="0.2">
      <c r="G33929" s="12"/>
    </row>
    <row r="33930" spans="7:7" x14ac:dyDescent="0.2">
      <c r="G33930" s="12"/>
    </row>
    <row r="33931" spans="7:7" x14ac:dyDescent="0.2">
      <c r="G33931" s="12"/>
    </row>
    <row r="33932" spans="7:7" x14ac:dyDescent="0.2">
      <c r="G33932" s="12"/>
    </row>
    <row r="33933" spans="7:7" x14ac:dyDescent="0.2">
      <c r="G33933" s="12"/>
    </row>
    <row r="33934" spans="7:7" x14ac:dyDescent="0.2">
      <c r="G33934" s="12"/>
    </row>
    <row r="33935" spans="7:7" x14ac:dyDescent="0.2">
      <c r="G33935" s="12"/>
    </row>
    <row r="33936" spans="7:7" x14ac:dyDescent="0.2">
      <c r="G33936" s="12"/>
    </row>
    <row r="33937" spans="7:7" x14ac:dyDescent="0.2">
      <c r="G33937" s="12"/>
    </row>
    <row r="33938" spans="7:7" x14ac:dyDescent="0.2">
      <c r="G33938" s="12"/>
    </row>
    <row r="33939" spans="7:7" x14ac:dyDescent="0.2">
      <c r="G33939" s="12"/>
    </row>
    <row r="33940" spans="7:7" x14ac:dyDescent="0.2">
      <c r="G33940" s="12"/>
    </row>
    <row r="33941" spans="7:7" x14ac:dyDescent="0.2">
      <c r="G33941" s="12"/>
    </row>
    <row r="33942" spans="7:7" x14ac:dyDescent="0.2">
      <c r="G33942" s="12"/>
    </row>
    <row r="33943" spans="7:7" x14ac:dyDescent="0.2">
      <c r="G33943" s="12"/>
    </row>
    <row r="33944" spans="7:7" x14ac:dyDescent="0.2">
      <c r="G33944" s="12"/>
    </row>
    <row r="33945" spans="7:7" x14ac:dyDescent="0.2">
      <c r="G33945" s="12"/>
    </row>
    <row r="33946" spans="7:7" x14ac:dyDescent="0.2">
      <c r="G33946" s="12"/>
    </row>
    <row r="33947" spans="7:7" x14ac:dyDescent="0.2">
      <c r="G33947" s="12"/>
    </row>
    <row r="33948" spans="7:7" x14ac:dyDescent="0.2">
      <c r="G33948" s="12"/>
    </row>
    <row r="33949" spans="7:7" x14ac:dyDescent="0.2">
      <c r="G33949" s="12"/>
    </row>
    <row r="33950" spans="7:7" x14ac:dyDescent="0.2">
      <c r="G33950" s="12"/>
    </row>
    <row r="33951" spans="7:7" x14ac:dyDescent="0.2">
      <c r="G33951" s="12"/>
    </row>
    <row r="33952" spans="7:7" x14ac:dyDescent="0.2">
      <c r="G33952" s="12"/>
    </row>
    <row r="33953" spans="7:7" x14ac:dyDescent="0.2">
      <c r="G33953" s="12"/>
    </row>
    <row r="33954" spans="7:7" x14ac:dyDescent="0.2">
      <c r="G33954" s="12"/>
    </row>
    <row r="33955" spans="7:7" x14ac:dyDescent="0.2">
      <c r="G33955" s="12"/>
    </row>
    <row r="33956" spans="7:7" x14ac:dyDescent="0.2">
      <c r="G33956" s="12"/>
    </row>
    <row r="33957" spans="7:7" x14ac:dyDescent="0.2">
      <c r="G33957" s="12"/>
    </row>
    <row r="33958" spans="7:7" x14ac:dyDescent="0.2">
      <c r="G33958" s="12"/>
    </row>
    <row r="33959" spans="7:7" x14ac:dyDescent="0.2">
      <c r="G33959" s="12"/>
    </row>
    <row r="33960" spans="7:7" x14ac:dyDescent="0.2">
      <c r="G33960" s="12"/>
    </row>
    <row r="33961" spans="7:7" x14ac:dyDescent="0.2">
      <c r="G33961" s="12"/>
    </row>
    <row r="33962" spans="7:7" x14ac:dyDescent="0.2">
      <c r="G33962" s="12"/>
    </row>
    <row r="33963" spans="7:7" x14ac:dyDescent="0.2">
      <c r="G33963" s="12"/>
    </row>
    <row r="33964" spans="7:7" x14ac:dyDescent="0.2">
      <c r="G33964" s="12"/>
    </row>
    <row r="33965" spans="7:7" x14ac:dyDescent="0.2">
      <c r="G33965" s="12"/>
    </row>
    <row r="33966" spans="7:7" x14ac:dyDescent="0.2">
      <c r="G33966" s="12"/>
    </row>
    <row r="33967" spans="7:7" x14ac:dyDescent="0.2">
      <c r="G33967" s="12"/>
    </row>
    <row r="33968" spans="7:7" x14ac:dyDescent="0.2">
      <c r="G33968" s="12"/>
    </row>
    <row r="33969" spans="7:7" x14ac:dyDescent="0.2">
      <c r="G33969" s="12"/>
    </row>
    <row r="33970" spans="7:7" x14ac:dyDescent="0.2">
      <c r="G33970" s="12"/>
    </row>
    <row r="33971" spans="7:7" x14ac:dyDescent="0.2">
      <c r="G33971" s="12"/>
    </row>
    <row r="33972" spans="7:7" x14ac:dyDescent="0.2">
      <c r="G33972" s="12"/>
    </row>
    <row r="33973" spans="7:7" x14ac:dyDescent="0.2">
      <c r="G33973" s="12"/>
    </row>
    <row r="33974" spans="7:7" x14ac:dyDescent="0.2">
      <c r="G33974" s="12"/>
    </row>
    <row r="33975" spans="7:7" x14ac:dyDescent="0.2">
      <c r="G33975" s="12"/>
    </row>
    <row r="33976" spans="7:7" x14ac:dyDescent="0.2">
      <c r="G33976" s="12"/>
    </row>
    <row r="33977" spans="7:7" x14ac:dyDescent="0.2">
      <c r="G33977" s="12"/>
    </row>
    <row r="33978" spans="7:7" x14ac:dyDescent="0.2">
      <c r="G33978" s="12"/>
    </row>
    <row r="33979" spans="7:7" x14ac:dyDescent="0.2">
      <c r="G33979" s="12"/>
    </row>
    <row r="33980" spans="7:7" x14ac:dyDescent="0.2">
      <c r="G33980" s="12"/>
    </row>
    <row r="33981" spans="7:7" x14ac:dyDescent="0.2">
      <c r="G33981" s="12"/>
    </row>
    <row r="33982" spans="7:7" x14ac:dyDescent="0.2">
      <c r="G33982" s="12"/>
    </row>
    <row r="33983" spans="7:7" x14ac:dyDescent="0.2">
      <c r="G33983" s="12"/>
    </row>
    <row r="33984" spans="7:7" x14ac:dyDescent="0.2">
      <c r="G33984" s="12"/>
    </row>
    <row r="33985" spans="7:7" x14ac:dyDescent="0.2">
      <c r="G33985" s="12"/>
    </row>
    <row r="33986" spans="7:7" x14ac:dyDescent="0.2">
      <c r="G33986" s="12"/>
    </row>
    <row r="33987" spans="7:7" x14ac:dyDescent="0.2">
      <c r="G33987" s="12"/>
    </row>
    <row r="33988" spans="7:7" x14ac:dyDescent="0.2">
      <c r="G33988" s="12"/>
    </row>
    <row r="33989" spans="7:7" x14ac:dyDescent="0.2">
      <c r="G33989" s="12"/>
    </row>
    <row r="33990" spans="7:7" x14ac:dyDescent="0.2">
      <c r="G33990" s="12"/>
    </row>
    <row r="33991" spans="7:7" x14ac:dyDescent="0.2">
      <c r="G33991" s="12"/>
    </row>
    <row r="33992" spans="7:7" x14ac:dyDescent="0.2">
      <c r="G33992" s="12"/>
    </row>
    <row r="33993" spans="7:7" x14ac:dyDescent="0.2">
      <c r="G33993" s="12"/>
    </row>
    <row r="33994" spans="7:7" x14ac:dyDescent="0.2">
      <c r="G33994" s="12"/>
    </row>
    <row r="33995" spans="7:7" x14ac:dyDescent="0.2">
      <c r="G33995" s="12"/>
    </row>
    <row r="33996" spans="7:7" x14ac:dyDescent="0.2">
      <c r="G33996" s="12"/>
    </row>
    <row r="33997" spans="7:7" x14ac:dyDescent="0.2">
      <c r="G33997" s="12"/>
    </row>
    <row r="33998" spans="7:7" x14ac:dyDescent="0.2">
      <c r="G33998" s="12"/>
    </row>
    <row r="33999" spans="7:7" x14ac:dyDescent="0.2">
      <c r="G33999" s="12"/>
    </row>
    <row r="34000" spans="7:7" x14ac:dyDescent="0.2">
      <c r="G34000" s="12"/>
    </row>
    <row r="34001" spans="7:7" x14ac:dyDescent="0.2">
      <c r="G34001" s="12"/>
    </row>
    <row r="34002" spans="7:7" x14ac:dyDescent="0.2">
      <c r="G34002" s="12"/>
    </row>
    <row r="34003" spans="7:7" x14ac:dyDescent="0.2">
      <c r="G34003" s="12"/>
    </row>
    <row r="34004" spans="7:7" x14ac:dyDescent="0.2">
      <c r="G34004" s="12"/>
    </row>
    <row r="34005" spans="7:7" x14ac:dyDescent="0.2">
      <c r="G34005" s="12"/>
    </row>
    <row r="34006" spans="7:7" x14ac:dyDescent="0.2">
      <c r="G34006" s="12"/>
    </row>
    <row r="34007" spans="7:7" x14ac:dyDescent="0.2">
      <c r="G34007" s="12"/>
    </row>
    <row r="34008" spans="7:7" x14ac:dyDescent="0.2">
      <c r="G34008" s="12"/>
    </row>
    <row r="34009" spans="7:7" x14ac:dyDescent="0.2">
      <c r="G34009" s="12"/>
    </row>
    <row r="34010" spans="7:7" x14ac:dyDescent="0.2">
      <c r="G34010" s="12"/>
    </row>
    <row r="34011" spans="7:7" x14ac:dyDescent="0.2">
      <c r="G34011" s="12"/>
    </row>
    <row r="34012" spans="7:7" x14ac:dyDescent="0.2">
      <c r="G34012" s="12"/>
    </row>
    <row r="34013" spans="7:7" x14ac:dyDescent="0.2">
      <c r="G34013" s="12"/>
    </row>
    <row r="34014" spans="7:7" x14ac:dyDescent="0.2">
      <c r="G34014" s="12"/>
    </row>
    <row r="34015" spans="7:7" x14ac:dyDescent="0.2">
      <c r="G34015" s="12"/>
    </row>
    <row r="34016" spans="7:7" x14ac:dyDescent="0.2">
      <c r="G34016" s="12"/>
    </row>
    <row r="34017" spans="7:7" x14ac:dyDescent="0.2">
      <c r="G34017" s="12"/>
    </row>
    <row r="34018" spans="7:7" x14ac:dyDescent="0.2">
      <c r="G34018" s="12"/>
    </row>
    <row r="34019" spans="7:7" x14ac:dyDescent="0.2">
      <c r="G34019" s="12"/>
    </row>
    <row r="34020" spans="7:7" x14ac:dyDescent="0.2">
      <c r="G34020" s="12"/>
    </row>
    <row r="34021" spans="7:7" x14ac:dyDescent="0.2">
      <c r="G34021" s="12"/>
    </row>
    <row r="34022" spans="7:7" x14ac:dyDescent="0.2">
      <c r="G34022" s="12"/>
    </row>
    <row r="34023" spans="7:7" x14ac:dyDescent="0.2">
      <c r="G34023" s="12"/>
    </row>
    <row r="34024" spans="7:7" x14ac:dyDescent="0.2">
      <c r="G34024" s="12"/>
    </row>
    <row r="34025" spans="7:7" x14ac:dyDescent="0.2">
      <c r="G34025" s="12"/>
    </row>
    <row r="34026" spans="7:7" x14ac:dyDescent="0.2">
      <c r="G34026" s="12"/>
    </row>
    <row r="34027" spans="7:7" x14ac:dyDescent="0.2">
      <c r="G34027" s="12"/>
    </row>
    <row r="34028" spans="7:7" x14ac:dyDescent="0.2">
      <c r="G34028" s="12"/>
    </row>
    <row r="34029" spans="7:7" x14ac:dyDescent="0.2">
      <c r="G34029" s="12"/>
    </row>
    <row r="34030" spans="7:7" x14ac:dyDescent="0.2">
      <c r="G34030" s="12"/>
    </row>
    <row r="34031" spans="7:7" x14ac:dyDescent="0.2">
      <c r="G34031" s="12"/>
    </row>
    <row r="34032" spans="7:7" x14ac:dyDescent="0.2">
      <c r="G34032" s="12"/>
    </row>
    <row r="34033" spans="7:7" x14ac:dyDescent="0.2">
      <c r="G34033" s="12"/>
    </row>
    <row r="34034" spans="7:7" x14ac:dyDescent="0.2">
      <c r="G34034" s="12"/>
    </row>
    <row r="34035" spans="7:7" x14ac:dyDescent="0.2">
      <c r="G34035" s="12"/>
    </row>
    <row r="34036" spans="7:7" x14ac:dyDescent="0.2">
      <c r="G34036" s="12"/>
    </row>
    <row r="34037" spans="7:7" x14ac:dyDescent="0.2">
      <c r="G34037" s="12"/>
    </row>
    <row r="34038" spans="7:7" x14ac:dyDescent="0.2">
      <c r="G34038" s="12"/>
    </row>
    <row r="34039" spans="7:7" x14ac:dyDescent="0.2">
      <c r="G34039" s="12"/>
    </row>
    <row r="34040" spans="7:7" x14ac:dyDescent="0.2">
      <c r="G34040" s="12"/>
    </row>
    <row r="34041" spans="7:7" x14ac:dyDescent="0.2">
      <c r="G34041" s="12"/>
    </row>
    <row r="34042" spans="7:7" x14ac:dyDescent="0.2">
      <c r="G34042" s="12"/>
    </row>
    <row r="34043" spans="7:7" x14ac:dyDescent="0.2">
      <c r="G34043" s="12"/>
    </row>
    <row r="34044" spans="7:7" x14ac:dyDescent="0.2">
      <c r="G34044" s="12"/>
    </row>
    <row r="34045" spans="7:7" x14ac:dyDescent="0.2">
      <c r="G34045" s="12"/>
    </row>
    <row r="34046" spans="7:7" x14ac:dyDescent="0.2">
      <c r="G34046" s="12"/>
    </row>
    <row r="34047" spans="7:7" x14ac:dyDescent="0.2">
      <c r="G34047" s="12"/>
    </row>
    <row r="34048" spans="7:7" x14ac:dyDescent="0.2">
      <c r="G34048" s="12"/>
    </row>
    <row r="34049" spans="7:7" x14ac:dyDescent="0.2">
      <c r="G34049" s="12"/>
    </row>
    <row r="34050" spans="7:7" x14ac:dyDescent="0.2">
      <c r="G34050" s="12"/>
    </row>
    <row r="34051" spans="7:7" x14ac:dyDescent="0.2">
      <c r="G34051" s="12"/>
    </row>
    <row r="34052" spans="7:7" x14ac:dyDescent="0.2">
      <c r="G34052" s="12"/>
    </row>
    <row r="34053" spans="7:7" x14ac:dyDescent="0.2">
      <c r="G34053" s="12"/>
    </row>
    <row r="34054" spans="7:7" x14ac:dyDescent="0.2">
      <c r="G34054" s="12"/>
    </row>
    <row r="34055" spans="7:7" x14ac:dyDescent="0.2">
      <c r="G34055" s="12"/>
    </row>
    <row r="34056" spans="7:7" x14ac:dyDescent="0.2">
      <c r="G34056" s="12"/>
    </row>
    <row r="34057" spans="7:7" x14ac:dyDescent="0.2">
      <c r="G34057" s="12"/>
    </row>
    <row r="34058" spans="7:7" x14ac:dyDescent="0.2">
      <c r="G34058" s="12"/>
    </row>
    <row r="34059" spans="7:7" x14ac:dyDescent="0.2">
      <c r="G34059" s="12"/>
    </row>
    <row r="34060" spans="7:7" x14ac:dyDescent="0.2">
      <c r="G34060" s="12"/>
    </row>
    <row r="34061" spans="7:7" x14ac:dyDescent="0.2">
      <c r="G34061" s="12"/>
    </row>
    <row r="34062" spans="7:7" x14ac:dyDescent="0.2">
      <c r="G34062" s="12"/>
    </row>
    <row r="34063" spans="7:7" x14ac:dyDescent="0.2">
      <c r="G34063" s="12"/>
    </row>
    <row r="34064" spans="7:7" x14ac:dyDescent="0.2">
      <c r="G34064" s="12"/>
    </row>
    <row r="34065" spans="7:7" x14ac:dyDescent="0.2">
      <c r="G34065" s="12"/>
    </row>
    <row r="34066" spans="7:7" x14ac:dyDescent="0.2">
      <c r="G34066" s="12"/>
    </row>
    <row r="34067" spans="7:7" x14ac:dyDescent="0.2">
      <c r="G34067" s="12"/>
    </row>
    <row r="34068" spans="7:7" x14ac:dyDescent="0.2">
      <c r="G34068" s="12"/>
    </row>
    <row r="34069" spans="7:7" x14ac:dyDescent="0.2">
      <c r="G34069" s="12"/>
    </row>
    <row r="34070" spans="7:7" x14ac:dyDescent="0.2">
      <c r="G34070" s="12"/>
    </row>
    <row r="34071" spans="7:7" x14ac:dyDescent="0.2">
      <c r="G34071" s="12"/>
    </row>
    <row r="34072" spans="7:7" x14ac:dyDescent="0.2">
      <c r="G34072" s="12"/>
    </row>
    <row r="34073" spans="7:7" x14ac:dyDescent="0.2">
      <c r="G34073" s="12"/>
    </row>
    <row r="34074" spans="7:7" x14ac:dyDescent="0.2">
      <c r="G34074" s="12"/>
    </row>
    <row r="34075" spans="7:7" x14ac:dyDescent="0.2">
      <c r="G34075" s="12"/>
    </row>
    <row r="34076" spans="7:7" x14ac:dyDescent="0.2">
      <c r="G34076" s="12"/>
    </row>
    <row r="34077" spans="7:7" x14ac:dyDescent="0.2">
      <c r="G34077" s="12"/>
    </row>
    <row r="34078" spans="7:7" x14ac:dyDescent="0.2">
      <c r="G34078" s="12"/>
    </row>
    <row r="34079" spans="7:7" x14ac:dyDescent="0.2">
      <c r="G34079" s="12"/>
    </row>
    <row r="34080" spans="7:7" x14ac:dyDescent="0.2">
      <c r="G34080" s="12"/>
    </row>
    <row r="34081" spans="7:7" x14ac:dyDescent="0.2">
      <c r="G34081" s="12"/>
    </row>
    <row r="34082" spans="7:7" x14ac:dyDescent="0.2">
      <c r="G34082" s="12"/>
    </row>
    <row r="34083" spans="7:7" x14ac:dyDescent="0.2">
      <c r="G34083" s="12"/>
    </row>
    <row r="34084" spans="7:7" x14ac:dyDescent="0.2">
      <c r="G34084" s="12"/>
    </row>
    <row r="34085" spans="7:7" x14ac:dyDescent="0.2">
      <c r="G34085" s="12"/>
    </row>
    <row r="34086" spans="7:7" x14ac:dyDescent="0.2">
      <c r="G34086" s="12"/>
    </row>
    <row r="34087" spans="7:7" x14ac:dyDescent="0.2">
      <c r="G34087" s="12"/>
    </row>
    <row r="34088" spans="7:7" x14ac:dyDescent="0.2">
      <c r="G34088" s="12"/>
    </row>
    <row r="34089" spans="7:7" x14ac:dyDescent="0.2">
      <c r="G34089" s="12"/>
    </row>
    <row r="34090" spans="7:7" x14ac:dyDescent="0.2">
      <c r="G34090" s="12"/>
    </row>
    <row r="34091" spans="7:7" x14ac:dyDescent="0.2">
      <c r="G34091" s="12"/>
    </row>
    <row r="34092" spans="7:7" x14ac:dyDescent="0.2">
      <c r="G34092" s="12"/>
    </row>
    <row r="34093" spans="7:7" x14ac:dyDescent="0.2">
      <c r="G34093" s="12"/>
    </row>
    <row r="34094" spans="7:7" x14ac:dyDescent="0.2">
      <c r="G34094" s="12"/>
    </row>
    <row r="34095" spans="7:7" x14ac:dyDescent="0.2">
      <c r="G34095" s="12"/>
    </row>
    <row r="34096" spans="7:7" x14ac:dyDescent="0.2">
      <c r="G34096" s="12"/>
    </row>
    <row r="34097" spans="7:7" x14ac:dyDescent="0.2">
      <c r="G34097" s="12"/>
    </row>
    <row r="34098" spans="7:7" x14ac:dyDescent="0.2">
      <c r="G34098" s="12"/>
    </row>
    <row r="34099" spans="7:7" x14ac:dyDescent="0.2">
      <c r="G34099" s="12"/>
    </row>
    <row r="34100" spans="7:7" x14ac:dyDescent="0.2">
      <c r="G34100" s="12"/>
    </row>
    <row r="34101" spans="7:7" x14ac:dyDescent="0.2">
      <c r="G34101" s="12"/>
    </row>
    <row r="34102" spans="7:7" x14ac:dyDescent="0.2">
      <c r="G34102" s="12"/>
    </row>
    <row r="34103" spans="7:7" x14ac:dyDescent="0.2">
      <c r="G34103" s="12"/>
    </row>
    <row r="34104" spans="7:7" x14ac:dyDescent="0.2">
      <c r="G34104" s="12"/>
    </row>
    <row r="34105" spans="7:7" x14ac:dyDescent="0.2">
      <c r="G34105" s="12"/>
    </row>
    <row r="34106" spans="7:7" x14ac:dyDescent="0.2">
      <c r="G34106" s="12"/>
    </row>
    <row r="34107" spans="7:7" x14ac:dyDescent="0.2">
      <c r="G34107" s="12"/>
    </row>
    <row r="34108" spans="7:7" x14ac:dyDescent="0.2">
      <c r="G34108" s="12"/>
    </row>
    <row r="34109" spans="7:7" x14ac:dyDescent="0.2">
      <c r="G34109" s="12"/>
    </row>
    <row r="34110" spans="7:7" x14ac:dyDescent="0.2">
      <c r="G34110" s="12"/>
    </row>
    <row r="34111" spans="7:7" x14ac:dyDescent="0.2">
      <c r="G34111" s="12"/>
    </row>
    <row r="34112" spans="7:7" x14ac:dyDescent="0.2">
      <c r="G34112" s="12"/>
    </row>
    <row r="34113" spans="7:7" x14ac:dyDescent="0.2">
      <c r="G34113" s="12"/>
    </row>
    <row r="34114" spans="7:7" x14ac:dyDescent="0.2">
      <c r="G34114" s="12"/>
    </row>
    <row r="34115" spans="7:7" x14ac:dyDescent="0.2">
      <c r="G34115" s="12"/>
    </row>
    <row r="34116" spans="7:7" x14ac:dyDescent="0.2">
      <c r="G34116" s="12"/>
    </row>
    <row r="34117" spans="7:7" x14ac:dyDescent="0.2">
      <c r="G34117" s="12"/>
    </row>
    <row r="34118" spans="7:7" x14ac:dyDescent="0.2">
      <c r="G34118" s="12"/>
    </row>
    <row r="34119" spans="7:7" x14ac:dyDescent="0.2">
      <c r="G34119" s="12"/>
    </row>
    <row r="34120" spans="7:7" x14ac:dyDescent="0.2">
      <c r="G34120" s="12"/>
    </row>
    <row r="34121" spans="7:7" x14ac:dyDescent="0.2">
      <c r="G34121" s="12"/>
    </row>
    <row r="34122" spans="7:7" x14ac:dyDescent="0.2">
      <c r="G34122" s="12"/>
    </row>
    <row r="34123" spans="7:7" x14ac:dyDescent="0.2">
      <c r="G34123" s="12"/>
    </row>
    <row r="34124" spans="7:7" x14ac:dyDescent="0.2">
      <c r="G34124" s="12"/>
    </row>
    <row r="34125" spans="7:7" x14ac:dyDescent="0.2">
      <c r="G34125" s="12"/>
    </row>
    <row r="34126" spans="7:7" x14ac:dyDescent="0.2">
      <c r="G34126" s="12"/>
    </row>
    <row r="34127" spans="7:7" x14ac:dyDescent="0.2">
      <c r="G34127" s="12"/>
    </row>
    <row r="34128" spans="7:7" x14ac:dyDescent="0.2">
      <c r="G34128" s="12"/>
    </row>
    <row r="34129" spans="7:7" x14ac:dyDescent="0.2">
      <c r="G34129" s="12"/>
    </row>
    <row r="34130" spans="7:7" x14ac:dyDescent="0.2">
      <c r="G34130" s="12"/>
    </row>
    <row r="34131" spans="7:7" x14ac:dyDescent="0.2">
      <c r="G34131" s="12"/>
    </row>
    <row r="34132" spans="7:7" x14ac:dyDescent="0.2">
      <c r="G34132" s="12"/>
    </row>
    <row r="34133" spans="7:7" x14ac:dyDescent="0.2">
      <c r="G34133" s="12"/>
    </row>
    <row r="34134" spans="7:7" x14ac:dyDescent="0.2">
      <c r="G34134" s="12"/>
    </row>
    <row r="34135" spans="7:7" x14ac:dyDescent="0.2">
      <c r="G34135" s="12"/>
    </row>
    <row r="34136" spans="7:7" x14ac:dyDescent="0.2">
      <c r="G34136" s="12"/>
    </row>
    <row r="34137" spans="7:7" x14ac:dyDescent="0.2">
      <c r="G34137" s="12"/>
    </row>
    <row r="34138" spans="7:7" x14ac:dyDescent="0.2">
      <c r="G34138" s="12"/>
    </row>
    <row r="34139" spans="7:7" x14ac:dyDescent="0.2">
      <c r="G34139" s="12"/>
    </row>
    <row r="34140" spans="7:7" x14ac:dyDescent="0.2">
      <c r="G34140" s="12"/>
    </row>
    <row r="34141" spans="7:7" x14ac:dyDescent="0.2">
      <c r="G34141" s="12"/>
    </row>
    <row r="34142" spans="7:7" x14ac:dyDescent="0.2">
      <c r="G34142" s="12"/>
    </row>
    <row r="34143" spans="7:7" x14ac:dyDescent="0.2">
      <c r="G34143" s="12"/>
    </row>
    <row r="34144" spans="7:7" x14ac:dyDescent="0.2">
      <c r="G34144" s="12"/>
    </row>
    <row r="34145" spans="7:7" x14ac:dyDescent="0.2">
      <c r="G34145" s="12"/>
    </row>
    <row r="34146" spans="7:7" x14ac:dyDescent="0.2">
      <c r="G34146" s="12"/>
    </row>
    <row r="34147" spans="7:7" x14ac:dyDescent="0.2">
      <c r="G34147" s="12"/>
    </row>
    <row r="34148" spans="7:7" x14ac:dyDescent="0.2">
      <c r="G34148" s="12"/>
    </row>
    <row r="34149" spans="7:7" x14ac:dyDescent="0.2">
      <c r="G34149" s="12"/>
    </row>
    <row r="34150" spans="7:7" x14ac:dyDescent="0.2">
      <c r="G34150" s="12"/>
    </row>
    <row r="34151" spans="7:7" x14ac:dyDescent="0.2">
      <c r="G34151" s="12"/>
    </row>
    <row r="34152" spans="7:7" x14ac:dyDescent="0.2">
      <c r="G34152" s="12"/>
    </row>
    <row r="34153" spans="7:7" x14ac:dyDescent="0.2">
      <c r="G34153" s="12"/>
    </row>
    <row r="34154" spans="7:7" x14ac:dyDescent="0.2">
      <c r="G34154" s="12"/>
    </row>
    <row r="34155" spans="7:7" x14ac:dyDescent="0.2">
      <c r="G34155" s="12"/>
    </row>
    <row r="34156" spans="7:7" x14ac:dyDescent="0.2">
      <c r="G34156" s="12"/>
    </row>
    <row r="34157" spans="7:7" x14ac:dyDescent="0.2">
      <c r="G34157" s="12"/>
    </row>
    <row r="34158" spans="7:7" x14ac:dyDescent="0.2">
      <c r="G34158" s="12"/>
    </row>
    <row r="34159" spans="7:7" x14ac:dyDescent="0.2">
      <c r="G34159" s="12"/>
    </row>
    <row r="34160" spans="7:7" x14ac:dyDescent="0.2">
      <c r="G34160" s="12"/>
    </row>
    <row r="34161" spans="7:7" x14ac:dyDescent="0.2">
      <c r="G34161" s="12"/>
    </row>
    <row r="34162" spans="7:7" x14ac:dyDescent="0.2">
      <c r="G34162" s="12"/>
    </row>
    <row r="34163" spans="7:7" x14ac:dyDescent="0.2">
      <c r="G34163" s="12"/>
    </row>
    <row r="34164" spans="7:7" x14ac:dyDescent="0.2">
      <c r="G34164" s="12"/>
    </row>
    <row r="34165" spans="7:7" x14ac:dyDescent="0.2">
      <c r="G34165" s="12"/>
    </row>
    <row r="34166" spans="7:7" x14ac:dyDescent="0.2">
      <c r="G34166" s="12"/>
    </row>
    <row r="34167" spans="7:7" x14ac:dyDescent="0.2">
      <c r="G34167" s="12"/>
    </row>
    <row r="34168" spans="7:7" x14ac:dyDescent="0.2">
      <c r="G34168" s="12"/>
    </row>
    <row r="34169" spans="7:7" x14ac:dyDescent="0.2">
      <c r="G34169" s="12"/>
    </row>
    <row r="34170" spans="7:7" x14ac:dyDescent="0.2">
      <c r="G34170" s="12"/>
    </row>
    <row r="34171" spans="7:7" x14ac:dyDescent="0.2">
      <c r="G34171" s="12"/>
    </row>
    <row r="34172" spans="7:7" x14ac:dyDescent="0.2">
      <c r="G34172" s="12"/>
    </row>
    <row r="34173" spans="7:7" x14ac:dyDescent="0.2">
      <c r="G34173" s="12"/>
    </row>
    <row r="34174" spans="7:7" x14ac:dyDescent="0.2">
      <c r="G34174" s="12"/>
    </row>
    <row r="34175" spans="7:7" x14ac:dyDescent="0.2">
      <c r="G34175" s="12"/>
    </row>
    <row r="34176" spans="7:7" x14ac:dyDescent="0.2">
      <c r="G34176" s="12"/>
    </row>
    <row r="34177" spans="7:7" x14ac:dyDescent="0.2">
      <c r="G34177" s="12"/>
    </row>
    <row r="34178" spans="7:7" x14ac:dyDescent="0.2">
      <c r="G34178" s="12"/>
    </row>
    <row r="34179" spans="7:7" x14ac:dyDescent="0.2">
      <c r="G34179" s="12"/>
    </row>
    <row r="34180" spans="7:7" x14ac:dyDescent="0.2">
      <c r="G34180" s="12"/>
    </row>
    <row r="34181" spans="7:7" x14ac:dyDescent="0.2">
      <c r="G34181" s="12"/>
    </row>
    <row r="34182" spans="7:7" x14ac:dyDescent="0.2">
      <c r="G34182" s="12"/>
    </row>
    <row r="34183" spans="7:7" x14ac:dyDescent="0.2">
      <c r="G34183" s="12"/>
    </row>
    <row r="34184" spans="7:7" x14ac:dyDescent="0.2">
      <c r="G34184" s="12"/>
    </row>
    <row r="34185" spans="7:7" x14ac:dyDescent="0.2">
      <c r="G34185" s="12"/>
    </row>
    <row r="34186" spans="7:7" x14ac:dyDescent="0.2">
      <c r="G34186" s="12"/>
    </row>
    <row r="34187" spans="7:7" x14ac:dyDescent="0.2">
      <c r="G34187" s="12"/>
    </row>
    <row r="34188" spans="7:7" x14ac:dyDescent="0.2">
      <c r="G34188" s="12"/>
    </row>
    <row r="34189" spans="7:7" x14ac:dyDescent="0.2">
      <c r="G34189" s="12"/>
    </row>
    <row r="34190" spans="7:7" x14ac:dyDescent="0.2">
      <c r="G34190" s="12"/>
    </row>
    <row r="34191" spans="7:7" x14ac:dyDescent="0.2">
      <c r="G34191" s="12"/>
    </row>
    <row r="34192" spans="7:7" x14ac:dyDescent="0.2">
      <c r="G34192" s="12"/>
    </row>
    <row r="34193" spans="7:7" x14ac:dyDescent="0.2">
      <c r="G34193" s="12"/>
    </row>
    <row r="34194" spans="7:7" x14ac:dyDescent="0.2">
      <c r="G34194" s="12"/>
    </row>
    <row r="34195" spans="7:7" x14ac:dyDescent="0.2">
      <c r="G34195" s="12"/>
    </row>
    <row r="34196" spans="7:7" x14ac:dyDescent="0.2">
      <c r="G34196" s="12"/>
    </row>
    <row r="34197" spans="7:7" x14ac:dyDescent="0.2">
      <c r="G34197" s="12"/>
    </row>
    <row r="34198" spans="7:7" x14ac:dyDescent="0.2">
      <c r="G34198" s="12"/>
    </row>
    <row r="34199" spans="7:7" x14ac:dyDescent="0.2">
      <c r="G34199" s="12"/>
    </row>
    <row r="34200" spans="7:7" x14ac:dyDescent="0.2">
      <c r="G34200" s="12"/>
    </row>
    <row r="34201" spans="7:7" x14ac:dyDescent="0.2">
      <c r="G34201" s="12"/>
    </row>
    <row r="34202" spans="7:7" x14ac:dyDescent="0.2">
      <c r="G34202" s="12"/>
    </row>
    <row r="34203" spans="7:7" x14ac:dyDescent="0.2">
      <c r="G34203" s="12"/>
    </row>
    <row r="34204" spans="7:7" x14ac:dyDescent="0.2">
      <c r="G34204" s="12"/>
    </row>
    <row r="34205" spans="7:7" x14ac:dyDescent="0.2">
      <c r="G34205" s="12"/>
    </row>
    <row r="34206" spans="7:7" x14ac:dyDescent="0.2">
      <c r="G34206" s="12"/>
    </row>
    <row r="34207" spans="7:7" x14ac:dyDescent="0.2">
      <c r="G34207" s="12"/>
    </row>
    <row r="34208" spans="7:7" x14ac:dyDescent="0.2">
      <c r="G34208" s="12"/>
    </row>
    <row r="34209" spans="7:7" x14ac:dyDescent="0.2">
      <c r="G34209" s="12"/>
    </row>
    <row r="34210" spans="7:7" x14ac:dyDescent="0.2">
      <c r="G34210" s="12"/>
    </row>
    <row r="34211" spans="7:7" x14ac:dyDescent="0.2">
      <c r="G34211" s="12"/>
    </row>
    <row r="34212" spans="7:7" x14ac:dyDescent="0.2">
      <c r="G34212" s="12"/>
    </row>
    <row r="34213" spans="7:7" x14ac:dyDescent="0.2">
      <c r="G34213" s="12"/>
    </row>
    <row r="34214" spans="7:7" x14ac:dyDescent="0.2">
      <c r="G34214" s="12"/>
    </row>
    <row r="34215" spans="7:7" x14ac:dyDescent="0.2">
      <c r="G34215" s="12"/>
    </row>
    <row r="34216" spans="7:7" x14ac:dyDescent="0.2">
      <c r="G34216" s="12"/>
    </row>
    <row r="34217" spans="7:7" x14ac:dyDescent="0.2">
      <c r="G34217" s="12"/>
    </row>
    <row r="34218" spans="7:7" x14ac:dyDescent="0.2">
      <c r="G34218" s="12"/>
    </row>
    <row r="34219" spans="7:7" x14ac:dyDescent="0.2">
      <c r="G34219" s="12"/>
    </row>
    <row r="34220" spans="7:7" x14ac:dyDescent="0.2">
      <c r="G34220" s="12"/>
    </row>
    <row r="34221" spans="7:7" x14ac:dyDescent="0.2">
      <c r="G34221" s="12"/>
    </row>
    <row r="34222" spans="7:7" x14ac:dyDescent="0.2">
      <c r="G34222" s="12"/>
    </row>
    <row r="34223" spans="7:7" x14ac:dyDescent="0.2">
      <c r="G34223" s="12"/>
    </row>
    <row r="34224" spans="7:7" x14ac:dyDescent="0.2">
      <c r="G34224" s="12"/>
    </row>
    <row r="34225" spans="7:7" x14ac:dyDescent="0.2">
      <c r="G34225" s="12"/>
    </row>
    <row r="34226" spans="7:7" x14ac:dyDescent="0.2">
      <c r="G34226" s="12"/>
    </row>
    <row r="34227" spans="7:7" x14ac:dyDescent="0.2">
      <c r="G34227" s="12"/>
    </row>
    <row r="34228" spans="7:7" x14ac:dyDescent="0.2">
      <c r="G34228" s="12"/>
    </row>
    <row r="34229" spans="7:7" x14ac:dyDescent="0.2">
      <c r="G34229" s="12"/>
    </row>
    <row r="34230" spans="7:7" x14ac:dyDescent="0.2">
      <c r="G34230" s="12"/>
    </row>
    <row r="34231" spans="7:7" x14ac:dyDescent="0.2">
      <c r="G34231" s="12"/>
    </row>
    <row r="34232" spans="7:7" x14ac:dyDescent="0.2">
      <c r="G34232" s="12"/>
    </row>
    <row r="34233" spans="7:7" x14ac:dyDescent="0.2">
      <c r="G34233" s="12"/>
    </row>
    <row r="34234" spans="7:7" x14ac:dyDescent="0.2">
      <c r="G34234" s="12"/>
    </row>
    <row r="34235" spans="7:7" x14ac:dyDescent="0.2">
      <c r="G34235" s="12"/>
    </row>
    <row r="34236" spans="7:7" x14ac:dyDescent="0.2">
      <c r="G34236" s="12"/>
    </row>
    <row r="34237" spans="7:7" x14ac:dyDescent="0.2">
      <c r="G34237" s="12"/>
    </row>
    <row r="34238" spans="7:7" x14ac:dyDescent="0.2">
      <c r="G34238" s="12"/>
    </row>
    <row r="34239" spans="7:7" x14ac:dyDescent="0.2">
      <c r="G34239" s="12"/>
    </row>
    <row r="34240" spans="7:7" x14ac:dyDescent="0.2">
      <c r="G34240" s="12"/>
    </row>
    <row r="34241" spans="7:7" x14ac:dyDescent="0.2">
      <c r="G34241" s="12"/>
    </row>
    <row r="34242" spans="7:7" x14ac:dyDescent="0.2">
      <c r="G34242" s="12"/>
    </row>
    <row r="34243" spans="7:7" x14ac:dyDescent="0.2">
      <c r="G34243" s="12"/>
    </row>
    <row r="34244" spans="7:7" x14ac:dyDescent="0.2">
      <c r="G34244" s="12"/>
    </row>
    <row r="34245" spans="7:7" x14ac:dyDescent="0.2">
      <c r="G34245" s="12"/>
    </row>
    <row r="34246" spans="7:7" x14ac:dyDescent="0.2">
      <c r="G34246" s="12"/>
    </row>
    <row r="34247" spans="7:7" x14ac:dyDescent="0.2">
      <c r="G34247" s="12"/>
    </row>
    <row r="34248" spans="7:7" x14ac:dyDescent="0.2">
      <c r="G34248" s="12"/>
    </row>
    <row r="34249" spans="7:7" x14ac:dyDescent="0.2">
      <c r="G34249" s="12"/>
    </row>
    <row r="34250" spans="7:7" x14ac:dyDescent="0.2">
      <c r="G34250" s="12"/>
    </row>
    <row r="34251" spans="7:7" x14ac:dyDescent="0.2">
      <c r="G34251" s="12"/>
    </row>
    <row r="34252" spans="7:7" x14ac:dyDescent="0.2">
      <c r="G34252" s="12"/>
    </row>
    <row r="34253" spans="7:7" x14ac:dyDescent="0.2">
      <c r="G34253" s="12"/>
    </row>
    <row r="34254" spans="7:7" x14ac:dyDescent="0.2">
      <c r="G34254" s="12"/>
    </row>
    <row r="34255" spans="7:7" x14ac:dyDescent="0.2">
      <c r="G34255" s="12"/>
    </row>
    <row r="34256" spans="7:7" x14ac:dyDescent="0.2">
      <c r="G34256" s="12"/>
    </row>
    <row r="34257" spans="7:7" x14ac:dyDescent="0.2">
      <c r="G34257" s="12"/>
    </row>
    <row r="34258" spans="7:7" x14ac:dyDescent="0.2">
      <c r="G34258" s="12"/>
    </row>
    <row r="34259" spans="7:7" x14ac:dyDescent="0.2">
      <c r="G34259" s="12"/>
    </row>
    <row r="34260" spans="7:7" x14ac:dyDescent="0.2">
      <c r="G34260" s="12"/>
    </row>
    <row r="34261" spans="7:7" x14ac:dyDescent="0.2">
      <c r="G34261" s="12"/>
    </row>
    <row r="34262" spans="7:7" x14ac:dyDescent="0.2">
      <c r="G34262" s="12"/>
    </row>
    <row r="34263" spans="7:7" x14ac:dyDescent="0.2">
      <c r="G34263" s="12"/>
    </row>
    <row r="34264" spans="7:7" x14ac:dyDescent="0.2">
      <c r="G34264" s="12"/>
    </row>
    <row r="34265" spans="7:7" x14ac:dyDescent="0.2">
      <c r="G34265" s="12"/>
    </row>
    <row r="34266" spans="7:7" x14ac:dyDescent="0.2">
      <c r="G34266" s="12"/>
    </row>
    <row r="34267" spans="7:7" x14ac:dyDescent="0.2">
      <c r="G34267" s="12"/>
    </row>
    <row r="34268" spans="7:7" x14ac:dyDescent="0.2">
      <c r="G34268" s="12"/>
    </row>
    <row r="34269" spans="7:7" x14ac:dyDescent="0.2">
      <c r="G34269" s="12"/>
    </row>
    <row r="34270" spans="7:7" x14ac:dyDescent="0.2">
      <c r="G34270" s="12"/>
    </row>
    <row r="34271" spans="7:7" x14ac:dyDescent="0.2">
      <c r="G34271" s="12"/>
    </row>
    <row r="34272" spans="7:7" x14ac:dyDescent="0.2">
      <c r="G34272" s="12"/>
    </row>
    <row r="34273" spans="7:7" x14ac:dyDescent="0.2">
      <c r="G34273" s="12"/>
    </row>
    <row r="34274" spans="7:7" x14ac:dyDescent="0.2">
      <c r="G34274" s="12"/>
    </row>
    <row r="34275" spans="7:7" x14ac:dyDescent="0.2">
      <c r="G34275" s="12"/>
    </row>
    <row r="34276" spans="7:7" x14ac:dyDescent="0.2">
      <c r="G34276" s="12"/>
    </row>
    <row r="34277" spans="7:7" x14ac:dyDescent="0.2">
      <c r="G34277" s="12"/>
    </row>
    <row r="34278" spans="7:7" x14ac:dyDescent="0.2">
      <c r="G34278" s="12"/>
    </row>
    <row r="34279" spans="7:7" x14ac:dyDescent="0.2">
      <c r="G34279" s="12"/>
    </row>
    <row r="34280" spans="7:7" x14ac:dyDescent="0.2">
      <c r="G34280" s="12"/>
    </row>
    <row r="34281" spans="7:7" x14ac:dyDescent="0.2">
      <c r="G34281" s="12"/>
    </row>
    <row r="34282" spans="7:7" x14ac:dyDescent="0.2">
      <c r="G34282" s="12"/>
    </row>
    <row r="34283" spans="7:7" x14ac:dyDescent="0.2">
      <c r="G34283" s="12"/>
    </row>
    <row r="34284" spans="7:7" x14ac:dyDescent="0.2">
      <c r="G34284" s="12"/>
    </row>
    <row r="34285" spans="7:7" x14ac:dyDescent="0.2">
      <c r="G34285" s="12"/>
    </row>
    <row r="34286" spans="7:7" x14ac:dyDescent="0.2">
      <c r="G34286" s="12"/>
    </row>
    <row r="34287" spans="7:7" x14ac:dyDescent="0.2">
      <c r="G34287" s="12"/>
    </row>
    <row r="34288" spans="7:7" x14ac:dyDescent="0.2">
      <c r="G34288" s="12"/>
    </row>
    <row r="34289" spans="7:7" x14ac:dyDescent="0.2">
      <c r="G34289" s="12"/>
    </row>
    <row r="34290" spans="7:7" x14ac:dyDescent="0.2">
      <c r="G34290" s="12"/>
    </row>
    <row r="34291" spans="7:7" x14ac:dyDescent="0.2">
      <c r="G34291" s="12"/>
    </row>
    <row r="34292" spans="7:7" x14ac:dyDescent="0.2">
      <c r="G34292" s="12"/>
    </row>
    <row r="34293" spans="7:7" x14ac:dyDescent="0.2">
      <c r="G34293" s="12"/>
    </row>
    <row r="34294" spans="7:7" x14ac:dyDescent="0.2">
      <c r="G34294" s="12"/>
    </row>
    <row r="34295" spans="7:7" x14ac:dyDescent="0.2">
      <c r="G34295" s="12"/>
    </row>
    <row r="34296" spans="7:7" x14ac:dyDescent="0.2">
      <c r="G34296" s="12"/>
    </row>
    <row r="34297" spans="7:7" x14ac:dyDescent="0.2">
      <c r="G34297" s="12"/>
    </row>
    <row r="34298" spans="7:7" x14ac:dyDescent="0.2">
      <c r="G34298" s="12"/>
    </row>
    <row r="34299" spans="7:7" x14ac:dyDescent="0.2">
      <c r="G34299" s="12"/>
    </row>
    <row r="34300" spans="7:7" x14ac:dyDescent="0.2">
      <c r="G34300" s="12"/>
    </row>
    <row r="34301" spans="7:7" x14ac:dyDescent="0.2">
      <c r="G34301" s="12"/>
    </row>
    <row r="34302" spans="7:7" x14ac:dyDescent="0.2">
      <c r="G34302" s="12"/>
    </row>
    <row r="34303" spans="7:7" x14ac:dyDescent="0.2">
      <c r="G34303" s="12"/>
    </row>
    <row r="34304" spans="7:7" x14ac:dyDescent="0.2">
      <c r="G34304" s="12"/>
    </row>
    <row r="34305" spans="7:7" x14ac:dyDescent="0.2">
      <c r="G34305" s="12"/>
    </row>
    <row r="34306" spans="7:7" x14ac:dyDescent="0.2">
      <c r="G34306" s="12"/>
    </row>
    <row r="34307" spans="7:7" x14ac:dyDescent="0.2">
      <c r="G34307" s="12"/>
    </row>
    <row r="34308" spans="7:7" x14ac:dyDescent="0.2">
      <c r="G34308" s="12"/>
    </row>
    <row r="34309" spans="7:7" x14ac:dyDescent="0.2">
      <c r="G34309" s="12"/>
    </row>
    <row r="34310" spans="7:7" x14ac:dyDescent="0.2">
      <c r="G34310" s="12"/>
    </row>
    <row r="34311" spans="7:7" x14ac:dyDescent="0.2">
      <c r="G34311" s="12"/>
    </row>
    <row r="34312" spans="7:7" x14ac:dyDescent="0.2">
      <c r="G34312" s="12"/>
    </row>
    <row r="34313" spans="7:7" x14ac:dyDescent="0.2">
      <c r="G34313" s="12"/>
    </row>
    <row r="34314" spans="7:7" x14ac:dyDescent="0.2">
      <c r="G34314" s="12"/>
    </row>
    <row r="34315" spans="7:7" x14ac:dyDescent="0.2">
      <c r="G34315" s="12"/>
    </row>
    <row r="34316" spans="7:7" x14ac:dyDescent="0.2">
      <c r="G34316" s="12"/>
    </row>
    <row r="34317" spans="7:7" x14ac:dyDescent="0.2">
      <c r="G34317" s="12"/>
    </row>
    <row r="34318" spans="7:7" x14ac:dyDescent="0.2">
      <c r="G34318" s="12"/>
    </row>
    <row r="34319" spans="7:7" x14ac:dyDescent="0.2">
      <c r="G34319" s="12"/>
    </row>
    <row r="34320" spans="7:7" x14ac:dyDescent="0.2">
      <c r="G34320" s="12"/>
    </row>
    <row r="34321" spans="7:7" x14ac:dyDescent="0.2">
      <c r="G34321" s="12"/>
    </row>
    <row r="34322" spans="7:7" x14ac:dyDescent="0.2">
      <c r="G34322" s="12"/>
    </row>
    <row r="34323" spans="7:7" x14ac:dyDescent="0.2">
      <c r="G34323" s="12"/>
    </row>
    <row r="34324" spans="7:7" x14ac:dyDescent="0.2">
      <c r="G34324" s="12"/>
    </row>
    <row r="34325" spans="7:7" x14ac:dyDescent="0.2">
      <c r="G34325" s="12"/>
    </row>
    <row r="34326" spans="7:7" x14ac:dyDescent="0.2">
      <c r="G34326" s="12"/>
    </row>
    <row r="34327" spans="7:7" x14ac:dyDescent="0.2">
      <c r="G34327" s="12"/>
    </row>
    <row r="34328" spans="7:7" x14ac:dyDescent="0.2">
      <c r="G34328" s="12"/>
    </row>
    <row r="34329" spans="7:7" x14ac:dyDescent="0.2">
      <c r="G34329" s="12"/>
    </row>
    <row r="34330" spans="7:7" x14ac:dyDescent="0.2">
      <c r="G34330" s="12"/>
    </row>
    <row r="34331" spans="7:7" x14ac:dyDescent="0.2">
      <c r="G34331" s="12"/>
    </row>
    <row r="34332" spans="7:7" x14ac:dyDescent="0.2">
      <c r="G34332" s="12"/>
    </row>
    <row r="34333" spans="7:7" x14ac:dyDescent="0.2">
      <c r="G34333" s="12"/>
    </row>
    <row r="34334" spans="7:7" x14ac:dyDescent="0.2">
      <c r="G34334" s="12"/>
    </row>
    <row r="34335" spans="7:7" x14ac:dyDescent="0.2">
      <c r="G34335" s="12"/>
    </row>
    <row r="34336" spans="7:7" x14ac:dyDescent="0.2">
      <c r="G34336" s="12"/>
    </row>
    <row r="34337" spans="7:7" x14ac:dyDescent="0.2">
      <c r="G34337" s="12"/>
    </row>
    <row r="34338" spans="7:7" x14ac:dyDescent="0.2">
      <c r="G34338" s="12"/>
    </row>
    <row r="34339" spans="7:7" x14ac:dyDescent="0.2">
      <c r="G34339" s="12"/>
    </row>
    <row r="34340" spans="7:7" x14ac:dyDescent="0.2">
      <c r="G34340" s="12"/>
    </row>
    <row r="34341" spans="7:7" x14ac:dyDescent="0.2">
      <c r="G34341" s="12"/>
    </row>
    <row r="34342" spans="7:7" x14ac:dyDescent="0.2">
      <c r="G34342" s="12"/>
    </row>
    <row r="34343" spans="7:7" x14ac:dyDescent="0.2">
      <c r="G34343" s="12"/>
    </row>
    <row r="34344" spans="7:7" x14ac:dyDescent="0.2">
      <c r="G34344" s="12"/>
    </row>
    <row r="34345" spans="7:7" x14ac:dyDescent="0.2">
      <c r="G34345" s="12"/>
    </row>
    <row r="34346" spans="7:7" x14ac:dyDescent="0.2">
      <c r="G34346" s="12"/>
    </row>
    <row r="34347" spans="7:7" x14ac:dyDescent="0.2">
      <c r="G34347" s="12"/>
    </row>
    <row r="34348" spans="7:7" x14ac:dyDescent="0.2">
      <c r="G34348" s="12"/>
    </row>
    <row r="34349" spans="7:7" x14ac:dyDescent="0.2">
      <c r="G34349" s="12"/>
    </row>
    <row r="34350" spans="7:7" x14ac:dyDescent="0.2">
      <c r="G34350" s="12"/>
    </row>
    <row r="34351" spans="7:7" x14ac:dyDescent="0.2">
      <c r="G34351" s="12"/>
    </row>
    <row r="34352" spans="7:7" x14ac:dyDescent="0.2">
      <c r="G34352" s="12"/>
    </row>
    <row r="34353" spans="7:7" x14ac:dyDescent="0.2">
      <c r="G34353" s="12"/>
    </row>
    <row r="34354" spans="7:7" x14ac:dyDescent="0.2">
      <c r="G34354" s="12"/>
    </row>
    <row r="34355" spans="7:7" x14ac:dyDescent="0.2">
      <c r="G34355" s="12"/>
    </row>
    <row r="34356" spans="7:7" x14ac:dyDescent="0.2">
      <c r="G34356" s="12"/>
    </row>
    <row r="34357" spans="7:7" x14ac:dyDescent="0.2">
      <c r="G34357" s="12"/>
    </row>
    <row r="34358" spans="7:7" x14ac:dyDescent="0.2">
      <c r="G34358" s="12"/>
    </row>
    <row r="34359" spans="7:7" x14ac:dyDescent="0.2">
      <c r="G34359" s="12"/>
    </row>
    <row r="34360" spans="7:7" x14ac:dyDescent="0.2">
      <c r="G34360" s="12"/>
    </row>
    <row r="34361" spans="7:7" x14ac:dyDescent="0.2">
      <c r="G34361" s="12"/>
    </row>
    <row r="34362" spans="7:7" x14ac:dyDescent="0.2">
      <c r="G34362" s="12"/>
    </row>
    <row r="34363" spans="7:7" x14ac:dyDescent="0.2">
      <c r="G34363" s="12"/>
    </row>
    <row r="34364" spans="7:7" x14ac:dyDescent="0.2">
      <c r="G34364" s="12"/>
    </row>
    <row r="34365" spans="7:7" x14ac:dyDescent="0.2">
      <c r="G34365" s="12"/>
    </row>
    <row r="34366" spans="7:7" x14ac:dyDescent="0.2">
      <c r="G34366" s="12"/>
    </row>
    <row r="34367" spans="7:7" x14ac:dyDescent="0.2">
      <c r="G34367" s="12"/>
    </row>
    <row r="34368" spans="7:7" x14ac:dyDescent="0.2">
      <c r="G34368" s="12"/>
    </row>
    <row r="34369" spans="7:7" x14ac:dyDescent="0.2">
      <c r="G34369" s="12"/>
    </row>
    <row r="34370" spans="7:7" x14ac:dyDescent="0.2">
      <c r="G34370" s="12"/>
    </row>
    <row r="34371" spans="7:7" x14ac:dyDescent="0.2">
      <c r="G34371" s="12"/>
    </row>
    <row r="34372" spans="7:7" x14ac:dyDescent="0.2">
      <c r="G34372" s="12"/>
    </row>
    <row r="34373" spans="7:7" x14ac:dyDescent="0.2">
      <c r="G34373" s="12"/>
    </row>
    <row r="34374" spans="7:7" x14ac:dyDescent="0.2">
      <c r="G34374" s="12"/>
    </row>
    <row r="34375" spans="7:7" x14ac:dyDescent="0.2">
      <c r="G34375" s="12"/>
    </row>
    <row r="34376" spans="7:7" x14ac:dyDescent="0.2">
      <c r="G34376" s="12"/>
    </row>
    <row r="34377" spans="7:7" x14ac:dyDescent="0.2">
      <c r="G34377" s="12"/>
    </row>
    <row r="34378" spans="7:7" x14ac:dyDescent="0.2">
      <c r="G34378" s="12"/>
    </row>
    <row r="34379" spans="7:7" x14ac:dyDescent="0.2">
      <c r="G34379" s="12"/>
    </row>
    <row r="34380" spans="7:7" x14ac:dyDescent="0.2">
      <c r="G34380" s="12"/>
    </row>
    <row r="34381" spans="7:7" x14ac:dyDescent="0.2">
      <c r="G34381" s="12"/>
    </row>
    <row r="34382" spans="7:7" x14ac:dyDescent="0.2">
      <c r="G34382" s="12"/>
    </row>
    <row r="34383" spans="7:7" x14ac:dyDescent="0.2">
      <c r="G34383" s="12"/>
    </row>
    <row r="34384" spans="7:7" x14ac:dyDescent="0.2">
      <c r="G34384" s="12"/>
    </row>
    <row r="34385" spans="7:7" x14ac:dyDescent="0.2">
      <c r="G34385" s="12"/>
    </row>
    <row r="34386" spans="7:7" x14ac:dyDescent="0.2">
      <c r="G34386" s="12"/>
    </row>
    <row r="34387" spans="7:7" x14ac:dyDescent="0.2">
      <c r="G34387" s="12"/>
    </row>
    <row r="34388" spans="7:7" x14ac:dyDescent="0.2">
      <c r="G34388" s="12"/>
    </row>
    <row r="34389" spans="7:7" x14ac:dyDescent="0.2">
      <c r="G34389" s="12"/>
    </row>
    <row r="34390" spans="7:7" x14ac:dyDescent="0.2">
      <c r="G34390" s="12"/>
    </row>
    <row r="34391" spans="7:7" x14ac:dyDescent="0.2">
      <c r="G34391" s="12"/>
    </row>
    <row r="34392" spans="7:7" x14ac:dyDescent="0.2">
      <c r="G34392" s="12"/>
    </row>
    <row r="34393" spans="7:7" x14ac:dyDescent="0.2">
      <c r="G34393" s="12"/>
    </row>
    <row r="34394" spans="7:7" x14ac:dyDescent="0.2">
      <c r="G34394" s="12"/>
    </row>
    <row r="34395" spans="7:7" x14ac:dyDescent="0.2">
      <c r="G34395" s="12"/>
    </row>
    <row r="34396" spans="7:7" x14ac:dyDescent="0.2">
      <c r="G34396" s="12"/>
    </row>
    <row r="34397" spans="7:7" x14ac:dyDescent="0.2">
      <c r="G34397" s="12"/>
    </row>
    <row r="34398" spans="7:7" x14ac:dyDescent="0.2">
      <c r="G34398" s="12"/>
    </row>
    <row r="34399" spans="7:7" x14ac:dyDescent="0.2">
      <c r="G34399" s="12"/>
    </row>
    <row r="34400" spans="7:7" x14ac:dyDescent="0.2">
      <c r="G34400" s="12"/>
    </row>
    <row r="34401" spans="7:7" x14ac:dyDescent="0.2">
      <c r="G34401" s="12"/>
    </row>
    <row r="34402" spans="7:7" x14ac:dyDescent="0.2">
      <c r="G34402" s="12"/>
    </row>
    <row r="34403" spans="7:7" x14ac:dyDescent="0.2">
      <c r="G34403" s="12"/>
    </row>
    <row r="34404" spans="7:7" x14ac:dyDescent="0.2">
      <c r="G34404" s="12"/>
    </row>
    <row r="34405" spans="7:7" x14ac:dyDescent="0.2">
      <c r="G34405" s="12"/>
    </row>
    <row r="34406" spans="7:7" x14ac:dyDescent="0.2">
      <c r="G34406" s="12"/>
    </row>
    <row r="34407" spans="7:7" x14ac:dyDescent="0.2">
      <c r="G34407" s="12"/>
    </row>
    <row r="34408" spans="7:7" x14ac:dyDescent="0.2">
      <c r="G34408" s="12"/>
    </row>
    <row r="34409" spans="7:7" x14ac:dyDescent="0.2">
      <c r="G34409" s="12"/>
    </row>
    <row r="34410" spans="7:7" x14ac:dyDescent="0.2">
      <c r="G34410" s="12"/>
    </row>
    <row r="34411" spans="7:7" x14ac:dyDescent="0.2">
      <c r="G34411" s="12"/>
    </row>
    <row r="34412" spans="7:7" x14ac:dyDescent="0.2">
      <c r="G34412" s="12"/>
    </row>
    <row r="34413" spans="7:7" x14ac:dyDescent="0.2">
      <c r="G34413" s="12"/>
    </row>
    <row r="34414" spans="7:7" x14ac:dyDescent="0.2">
      <c r="G34414" s="12"/>
    </row>
    <row r="34415" spans="7:7" x14ac:dyDescent="0.2">
      <c r="G34415" s="12"/>
    </row>
    <row r="34416" spans="7:7" x14ac:dyDescent="0.2">
      <c r="G34416" s="12"/>
    </row>
    <row r="34417" spans="7:7" x14ac:dyDescent="0.2">
      <c r="G34417" s="12"/>
    </row>
    <row r="34418" spans="7:7" x14ac:dyDescent="0.2">
      <c r="G34418" s="12"/>
    </row>
    <row r="34419" spans="7:7" x14ac:dyDescent="0.2">
      <c r="G34419" s="12"/>
    </row>
    <row r="34420" spans="7:7" x14ac:dyDescent="0.2">
      <c r="G34420" s="12"/>
    </row>
    <row r="34421" spans="7:7" x14ac:dyDescent="0.2">
      <c r="G34421" s="12"/>
    </row>
    <row r="34422" spans="7:7" x14ac:dyDescent="0.2">
      <c r="G34422" s="12"/>
    </row>
    <row r="34423" spans="7:7" x14ac:dyDescent="0.2">
      <c r="G34423" s="12"/>
    </row>
    <row r="34424" spans="7:7" x14ac:dyDescent="0.2">
      <c r="G34424" s="12"/>
    </row>
    <row r="34425" spans="7:7" x14ac:dyDescent="0.2">
      <c r="G34425" s="12"/>
    </row>
    <row r="34426" spans="7:7" x14ac:dyDescent="0.2">
      <c r="G34426" s="12"/>
    </row>
    <row r="34427" spans="7:7" x14ac:dyDescent="0.2">
      <c r="G34427" s="12"/>
    </row>
    <row r="34428" spans="7:7" x14ac:dyDescent="0.2">
      <c r="G34428" s="12"/>
    </row>
    <row r="34429" spans="7:7" x14ac:dyDescent="0.2">
      <c r="G34429" s="12"/>
    </row>
    <row r="34430" spans="7:7" x14ac:dyDescent="0.2">
      <c r="G34430" s="12"/>
    </row>
    <row r="34431" spans="7:7" x14ac:dyDescent="0.2">
      <c r="G34431" s="12"/>
    </row>
    <row r="34432" spans="7:7" x14ac:dyDescent="0.2">
      <c r="G34432" s="12"/>
    </row>
    <row r="34433" spans="7:7" x14ac:dyDescent="0.2">
      <c r="G34433" s="12"/>
    </row>
    <row r="34434" spans="7:7" x14ac:dyDescent="0.2">
      <c r="G34434" s="12"/>
    </row>
    <row r="34435" spans="7:7" x14ac:dyDescent="0.2">
      <c r="G34435" s="12"/>
    </row>
    <row r="34436" spans="7:7" x14ac:dyDescent="0.2">
      <c r="G34436" s="12"/>
    </row>
    <row r="34437" spans="7:7" x14ac:dyDescent="0.2">
      <c r="G34437" s="12"/>
    </row>
    <row r="34438" spans="7:7" x14ac:dyDescent="0.2">
      <c r="G34438" s="12"/>
    </row>
    <row r="34439" spans="7:7" x14ac:dyDescent="0.2">
      <c r="G34439" s="12"/>
    </row>
    <row r="34440" spans="7:7" x14ac:dyDescent="0.2">
      <c r="G34440" s="12"/>
    </row>
    <row r="34441" spans="7:7" x14ac:dyDescent="0.2">
      <c r="G34441" s="12"/>
    </row>
    <row r="34442" spans="7:7" x14ac:dyDescent="0.2">
      <c r="G34442" s="12"/>
    </row>
    <row r="34443" spans="7:7" x14ac:dyDescent="0.2">
      <c r="G34443" s="12"/>
    </row>
    <row r="34444" spans="7:7" x14ac:dyDescent="0.2">
      <c r="G34444" s="12"/>
    </row>
    <row r="34445" spans="7:7" x14ac:dyDescent="0.2">
      <c r="G34445" s="12"/>
    </row>
    <row r="34446" spans="7:7" x14ac:dyDescent="0.2">
      <c r="G34446" s="12"/>
    </row>
    <row r="34447" spans="7:7" x14ac:dyDescent="0.2">
      <c r="G34447" s="12"/>
    </row>
    <row r="34448" spans="7:7" x14ac:dyDescent="0.2">
      <c r="G34448" s="12"/>
    </row>
    <row r="34449" spans="7:7" x14ac:dyDescent="0.2">
      <c r="G34449" s="12"/>
    </row>
    <row r="34450" spans="7:7" x14ac:dyDescent="0.2">
      <c r="G34450" s="12"/>
    </row>
    <row r="34451" spans="7:7" x14ac:dyDescent="0.2">
      <c r="G34451" s="12"/>
    </row>
    <row r="34452" spans="7:7" x14ac:dyDescent="0.2">
      <c r="G34452" s="12"/>
    </row>
    <row r="34453" spans="7:7" x14ac:dyDescent="0.2">
      <c r="G34453" s="12"/>
    </row>
    <row r="34454" spans="7:7" x14ac:dyDescent="0.2">
      <c r="G34454" s="12"/>
    </row>
    <row r="34455" spans="7:7" x14ac:dyDescent="0.2">
      <c r="G34455" s="12"/>
    </row>
    <row r="34456" spans="7:7" x14ac:dyDescent="0.2">
      <c r="G34456" s="12"/>
    </row>
    <row r="34457" spans="7:7" x14ac:dyDescent="0.2">
      <c r="G34457" s="12"/>
    </row>
    <row r="34458" spans="7:7" x14ac:dyDescent="0.2">
      <c r="G34458" s="12"/>
    </row>
    <row r="34459" spans="7:7" x14ac:dyDescent="0.2">
      <c r="G34459" s="12"/>
    </row>
    <row r="34460" spans="7:7" x14ac:dyDescent="0.2">
      <c r="G34460" s="12"/>
    </row>
    <row r="34461" spans="7:7" x14ac:dyDescent="0.2">
      <c r="G34461" s="12"/>
    </row>
    <row r="34462" spans="7:7" x14ac:dyDescent="0.2">
      <c r="G34462" s="12"/>
    </row>
    <row r="34463" spans="7:7" x14ac:dyDescent="0.2">
      <c r="G34463" s="12"/>
    </row>
    <row r="34464" spans="7:7" x14ac:dyDescent="0.2">
      <c r="G34464" s="12"/>
    </row>
    <row r="34465" spans="7:7" x14ac:dyDescent="0.2">
      <c r="G34465" s="12"/>
    </row>
    <row r="34466" spans="7:7" x14ac:dyDescent="0.2">
      <c r="G34466" s="12"/>
    </row>
    <row r="34467" spans="7:7" x14ac:dyDescent="0.2">
      <c r="G34467" s="12"/>
    </row>
    <row r="34468" spans="7:7" x14ac:dyDescent="0.2">
      <c r="G34468" s="12"/>
    </row>
    <row r="34469" spans="7:7" x14ac:dyDescent="0.2">
      <c r="G34469" s="12"/>
    </row>
    <row r="34470" spans="7:7" x14ac:dyDescent="0.2">
      <c r="G34470" s="12"/>
    </row>
    <row r="34471" spans="7:7" x14ac:dyDescent="0.2">
      <c r="G34471" s="12"/>
    </row>
    <row r="34472" spans="7:7" x14ac:dyDescent="0.2">
      <c r="G34472" s="12"/>
    </row>
    <row r="34473" spans="7:7" x14ac:dyDescent="0.2">
      <c r="G34473" s="12"/>
    </row>
    <row r="34474" spans="7:7" x14ac:dyDescent="0.2">
      <c r="G34474" s="12"/>
    </row>
    <row r="34475" spans="7:7" x14ac:dyDescent="0.2">
      <c r="G34475" s="12"/>
    </row>
    <row r="34476" spans="7:7" x14ac:dyDescent="0.2">
      <c r="G34476" s="12"/>
    </row>
    <row r="34477" spans="7:7" x14ac:dyDescent="0.2">
      <c r="G34477" s="12"/>
    </row>
    <row r="34478" spans="7:7" x14ac:dyDescent="0.2">
      <c r="G34478" s="12"/>
    </row>
    <row r="34479" spans="7:7" x14ac:dyDescent="0.2">
      <c r="G34479" s="12"/>
    </row>
    <row r="34480" spans="7:7" x14ac:dyDescent="0.2">
      <c r="G34480" s="12"/>
    </row>
    <row r="34481" spans="7:7" x14ac:dyDescent="0.2">
      <c r="G34481" s="12"/>
    </row>
    <row r="34482" spans="7:7" x14ac:dyDescent="0.2">
      <c r="G34482" s="12"/>
    </row>
    <row r="34483" spans="7:7" x14ac:dyDescent="0.2">
      <c r="G34483" s="12"/>
    </row>
    <row r="34484" spans="7:7" x14ac:dyDescent="0.2">
      <c r="G34484" s="12"/>
    </row>
    <row r="34485" spans="7:7" x14ac:dyDescent="0.2">
      <c r="G34485" s="12"/>
    </row>
    <row r="34486" spans="7:7" x14ac:dyDescent="0.2">
      <c r="G34486" s="12"/>
    </row>
    <row r="34487" spans="7:7" x14ac:dyDescent="0.2">
      <c r="G34487" s="12"/>
    </row>
    <row r="34488" spans="7:7" x14ac:dyDescent="0.2">
      <c r="G34488" s="12"/>
    </row>
    <row r="34489" spans="7:7" x14ac:dyDescent="0.2">
      <c r="G34489" s="12"/>
    </row>
    <row r="34490" spans="7:7" x14ac:dyDescent="0.2">
      <c r="G34490" s="12"/>
    </row>
    <row r="34491" spans="7:7" x14ac:dyDescent="0.2">
      <c r="G34491" s="12"/>
    </row>
    <row r="34492" spans="7:7" x14ac:dyDescent="0.2">
      <c r="G34492" s="12"/>
    </row>
    <row r="34493" spans="7:7" x14ac:dyDescent="0.2">
      <c r="G34493" s="12"/>
    </row>
    <row r="34494" spans="7:7" x14ac:dyDescent="0.2">
      <c r="G34494" s="12"/>
    </row>
    <row r="34495" spans="7:7" x14ac:dyDescent="0.2">
      <c r="G34495" s="12"/>
    </row>
    <row r="34496" spans="7:7" x14ac:dyDescent="0.2">
      <c r="G34496" s="12"/>
    </row>
    <row r="34497" spans="7:7" x14ac:dyDescent="0.2">
      <c r="G34497" s="12"/>
    </row>
    <row r="34498" spans="7:7" x14ac:dyDescent="0.2">
      <c r="G34498" s="12"/>
    </row>
    <row r="34499" spans="7:7" x14ac:dyDescent="0.2">
      <c r="G34499" s="12"/>
    </row>
    <row r="34500" spans="7:7" x14ac:dyDescent="0.2">
      <c r="G34500" s="12"/>
    </row>
    <row r="34501" spans="7:7" x14ac:dyDescent="0.2">
      <c r="G34501" s="12"/>
    </row>
    <row r="34502" spans="7:7" x14ac:dyDescent="0.2">
      <c r="G34502" s="12"/>
    </row>
    <row r="34503" spans="7:7" x14ac:dyDescent="0.2">
      <c r="G34503" s="12"/>
    </row>
    <row r="34504" spans="7:7" x14ac:dyDescent="0.2">
      <c r="G34504" s="12"/>
    </row>
    <row r="34505" spans="7:7" x14ac:dyDescent="0.2">
      <c r="G34505" s="12"/>
    </row>
    <row r="34506" spans="7:7" x14ac:dyDescent="0.2">
      <c r="G34506" s="12"/>
    </row>
    <row r="34507" spans="7:7" x14ac:dyDescent="0.2">
      <c r="G34507" s="12"/>
    </row>
    <row r="34508" spans="7:7" x14ac:dyDescent="0.2">
      <c r="G34508" s="12"/>
    </row>
    <row r="34509" spans="7:7" x14ac:dyDescent="0.2">
      <c r="G34509" s="12"/>
    </row>
    <row r="34510" spans="7:7" x14ac:dyDescent="0.2">
      <c r="G34510" s="12"/>
    </row>
    <row r="34511" spans="7:7" x14ac:dyDescent="0.2">
      <c r="G34511" s="12"/>
    </row>
    <row r="34512" spans="7:7" x14ac:dyDescent="0.2">
      <c r="G34512" s="12"/>
    </row>
    <row r="34513" spans="7:7" x14ac:dyDescent="0.2">
      <c r="G34513" s="12"/>
    </row>
    <row r="34514" spans="7:7" x14ac:dyDescent="0.2">
      <c r="G34514" s="12"/>
    </row>
    <row r="34515" spans="7:7" x14ac:dyDescent="0.2">
      <c r="G34515" s="12"/>
    </row>
    <row r="34516" spans="7:7" x14ac:dyDescent="0.2">
      <c r="G34516" s="12"/>
    </row>
    <row r="34517" spans="7:7" x14ac:dyDescent="0.2">
      <c r="G34517" s="12"/>
    </row>
    <row r="34518" spans="7:7" x14ac:dyDescent="0.2">
      <c r="G34518" s="12"/>
    </row>
    <row r="34519" spans="7:7" x14ac:dyDescent="0.2">
      <c r="G34519" s="12"/>
    </row>
    <row r="34520" spans="7:7" x14ac:dyDescent="0.2">
      <c r="G34520" s="12"/>
    </row>
    <row r="34521" spans="7:7" x14ac:dyDescent="0.2">
      <c r="G34521" s="12"/>
    </row>
    <row r="34522" spans="7:7" x14ac:dyDescent="0.2">
      <c r="G34522" s="12"/>
    </row>
    <row r="34523" spans="7:7" x14ac:dyDescent="0.2">
      <c r="G34523" s="12"/>
    </row>
    <row r="34524" spans="7:7" x14ac:dyDescent="0.2">
      <c r="G34524" s="12"/>
    </row>
    <row r="34525" spans="7:7" x14ac:dyDescent="0.2">
      <c r="G34525" s="12"/>
    </row>
    <row r="34526" spans="7:7" x14ac:dyDescent="0.2">
      <c r="G34526" s="12"/>
    </row>
    <row r="34527" spans="7:7" x14ac:dyDescent="0.2">
      <c r="G34527" s="12"/>
    </row>
    <row r="34528" spans="7:7" x14ac:dyDescent="0.2">
      <c r="G34528" s="12"/>
    </row>
    <row r="34529" spans="7:7" x14ac:dyDescent="0.2">
      <c r="G34529" s="12"/>
    </row>
    <row r="34530" spans="7:7" x14ac:dyDescent="0.2">
      <c r="G34530" s="12"/>
    </row>
    <row r="34531" spans="7:7" x14ac:dyDescent="0.2">
      <c r="G34531" s="12"/>
    </row>
    <row r="34532" spans="7:7" x14ac:dyDescent="0.2">
      <c r="G34532" s="12"/>
    </row>
    <row r="34533" spans="7:7" x14ac:dyDescent="0.2">
      <c r="G34533" s="12"/>
    </row>
    <row r="34534" spans="7:7" x14ac:dyDescent="0.2">
      <c r="G34534" s="12"/>
    </row>
    <row r="34535" spans="7:7" x14ac:dyDescent="0.2">
      <c r="G34535" s="12"/>
    </row>
    <row r="34536" spans="7:7" x14ac:dyDescent="0.2">
      <c r="G34536" s="12"/>
    </row>
    <row r="34537" spans="7:7" x14ac:dyDescent="0.2">
      <c r="G34537" s="12"/>
    </row>
    <row r="34538" spans="7:7" x14ac:dyDescent="0.2">
      <c r="G34538" s="12"/>
    </row>
    <row r="34539" spans="7:7" x14ac:dyDescent="0.2">
      <c r="G34539" s="12"/>
    </row>
    <row r="34540" spans="7:7" x14ac:dyDescent="0.2">
      <c r="G34540" s="12"/>
    </row>
    <row r="34541" spans="7:7" x14ac:dyDescent="0.2">
      <c r="G34541" s="12"/>
    </row>
    <row r="34542" spans="7:7" x14ac:dyDescent="0.2">
      <c r="G34542" s="12"/>
    </row>
    <row r="34543" spans="7:7" x14ac:dyDescent="0.2">
      <c r="G34543" s="12"/>
    </row>
    <row r="34544" spans="7:7" x14ac:dyDescent="0.2">
      <c r="G34544" s="12"/>
    </row>
    <row r="34545" spans="7:7" x14ac:dyDescent="0.2">
      <c r="G34545" s="12"/>
    </row>
    <row r="34546" spans="7:7" x14ac:dyDescent="0.2">
      <c r="G34546" s="12"/>
    </row>
    <row r="34547" spans="7:7" x14ac:dyDescent="0.2">
      <c r="G34547" s="12"/>
    </row>
    <row r="34548" spans="7:7" x14ac:dyDescent="0.2">
      <c r="G34548" s="12"/>
    </row>
    <row r="34549" spans="7:7" x14ac:dyDescent="0.2">
      <c r="G34549" s="12"/>
    </row>
    <row r="34550" spans="7:7" x14ac:dyDescent="0.2">
      <c r="G34550" s="12"/>
    </row>
    <row r="34551" spans="7:7" x14ac:dyDescent="0.2">
      <c r="G34551" s="12"/>
    </row>
    <row r="34552" spans="7:7" x14ac:dyDescent="0.2">
      <c r="G34552" s="12"/>
    </row>
    <row r="34553" spans="7:7" x14ac:dyDescent="0.2">
      <c r="G34553" s="12"/>
    </row>
    <row r="34554" spans="7:7" x14ac:dyDescent="0.2">
      <c r="G34554" s="12"/>
    </row>
    <row r="34555" spans="7:7" x14ac:dyDescent="0.2">
      <c r="G34555" s="12"/>
    </row>
    <row r="34556" spans="7:7" x14ac:dyDescent="0.2">
      <c r="G34556" s="12"/>
    </row>
    <row r="34557" spans="7:7" x14ac:dyDescent="0.2">
      <c r="G34557" s="12"/>
    </row>
    <row r="34558" spans="7:7" x14ac:dyDescent="0.2">
      <c r="G34558" s="12"/>
    </row>
    <row r="34559" spans="7:7" x14ac:dyDescent="0.2">
      <c r="G34559" s="12"/>
    </row>
    <row r="34560" spans="7:7" x14ac:dyDescent="0.2">
      <c r="G34560" s="12"/>
    </row>
    <row r="34561" spans="7:7" x14ac:dyDescent="0.2">
      <c r="G34561" s="12"/>
    </row>
    <row r="34562" spans="7:7" x14ac:dyDescent="0.2">
      <c r="G34562" s="12"/>
    </row>
    <row r="34563" spans="7:7" x14ac:dyDescent="0.2">
      <c r="G34563" s="12"/>
    </row>
    <row r="34564" spans="7:7" x14ac:dyDescent="0.2">
      <c r="G34564" s="12"/>
    </row>
    <row r="34565" spans="7:7" x14ac:dyDescent="0.2">
      <c r="G34565" s="12"/>
    </row>
    <row r="34566" spans="7:7" x14ac:dyDescent="0.2">
      <c r="G34566" s="12"/>
    </row>
    <row r="34567" spans="7:7" x14ac:dyDescent="0.2">
      <c r="G34567" s="12"/>
    </row>
    <row r="34568" spans="7:7" x14ac:dyDescent="0.2">
      <c r="G34568" s="12"/>
    </row>
    <row r="34569" spans="7:7" x14ac:dyDescent="0.2">
      <c r="G34569" s="12"/>
    </row>
    <row r="34570" spans="7:7" x14ac:dyDescent="0.2">
      <c r="G34570" s="12"/>
    </row>
    <row r="34571" spans="7:7" x14ac:dyDescent="0.2">
      <c r="G34571" s="12"/>
    </row>
    <row r="34572" spans="7:7" x14ac:dyDescent="0.2">
      <c r="G34572" s="12"/>
    </row>
    <row r="34573" spans="7:7" x14ac:dyDescent="0.2">
      <c r="G34573" s="12"/>
    </row>
    <row r="34574" spans="7:7" x14ac:dyDescent="0.2">
      <c r="G34574" s="12"/>
    </row>
    <row r="34575" spans="7:7" x14ac:dyDescent="0.2">
      <c r="G34575" s="12"/>
    </row>
    <row r="34576" spans="7:7" x14ac:dyDescent="0.2">
      <c r="G34576" s="12"/>
    </row>
    <row r="34577" spans="7:7" x14ac:dyDescent="0.2">
      <c r="G34577" s="12"/>
    </row>
    <row r="34578" spans="7:7" x14ac:dyDescent="0.2">
      <c r="G34578" s="12"/>
    </row>
    <row r="34579" spans="7:7" x14ac:dyDescent="0.2">
      <c r="G34579" s="12"/>
    </row>
    <row r="34580" spans="7:7" x14ac:dyDescent="0.2">
      <c r="G34580" s="12"/>
    </row>
    <row r="34581" spans="7:7" x14ac:dyDescent="0.2">
      <c r="G34581" s="12"/>
    </row>
    <row r="34582" spans="7:7" x14ac:dyDescent="0.2">
      <c r="G34582" s="12"/>
    </row>
    <row r="34583" spans="7:7" x14ac:dyDescent="0.2">
      <c r="G34583" s="12"/>
    </row>
    <row r="34584" spans="7:7" x14ac:dyDescent="0.2">
      <c r="G34584" s="12"/>
    </row>
    <row r="34585" spans="7:7" x14ac:dyDescent="0.2">
      <c r="G34585" s="12"/>
    </row>
    <row r="34586" spans="7:7" x14ac:dyDescent="0.2">
      <c r="G34586" s="12"/>
    </row>
    <row r="34587" spans="7:7" x14ac:dyDescent="0.2">
      <c r="G34587" s="12"/>
    </row>
    <row r="34588" spans="7:7" x14ac:dyDescent="0.2">
      <c r="G34588" s="12"/>
    </row>
    <row r="34589" spans="7:7" x14ac:dyDescent="0.2">
      <c r="G34589" s="12"/>
    </row>
    <row r="34590" spans="7:7" x14ac:dyDescent="0.2">
      <c r="G34590" s="12"/>
    </row>
    <row r="34591" spans="7:7" x14ac:dyDescent="0.2">
      <c r="G34591" s="12"/>
    </row>
    <row r="34592" spans="7:7" x14ac:dyDescent="0.2">
      <c r="G34592" s="12"/>
    </row>
    <row r="34593" spans="7:7" x14ac:dyDescent="0.2">
      <c r="G34593" s="12"/>
    </row>
    <row r="34594" spans="7:7" x14ac:dyDescent="0.2">
      <c r="G34594" s="12"/>
    </row>
    <row r="34595" spans="7:7" x14ac:dyDescent="0.2">
      <c r="G34595" s="12"/>
    </row>
    <row r="34596" spans="7:7" x14ac:dyDescent="0.2">
      <c r="G34596" s="12"/>
    </row>
    <row r="34597" spans="7:7" x14ac:dyDescent="0.2">
      <c r="G34597" s="12"/>
    </row>
    <row r="34598" spans="7:7" x14ac:dyDescent="0.2">
      <c r="G34598" s="12"/>
    </row>
    <row r="34599" spans="7:7" x14ac:dyDescent="0.2">
      <c r="G34599" s="12"/>
    </row>
    <row r="34600" spans="7:7" x14ac:dyDescent="0.2">
      <c r="G34600" s="12"/>
    </row>
    <row r="34601" spans="7:7" x14ac:dyDescent="0.2">
      <c r="G34601" s="12"/>
    </row>
    <row r="34602" spans="7:7" x14ac:dyDescent="0.2">
      <c r="G34602" s="12"/>
    </row>
    <row r="34603" spans="7:7" x14ac:dyDescent="0.2">
      <c r="G34603" s="12"/>
    </row>
    <row r="34604" spans="7:7" x14ac:dyDescent="0.2">
      <c r="G34604" s="12"/>
    </row>
    <row r="34605" spans="7:7" x14ac:dyDescent="0.2">
      <c r="G34605" s="12"/>
    </row>
    <row r="34606" spans="7:7" x14ac:dyDescent="0.2">
      <c r="G34606" s="12"/>
    </row>
    <row r="34607" spans="7:7" x14ac:dyDescent="0.2">
      <c r="G34607" s="12"/>
    </row>
    <row r="34608" spans="7:7" x14ac:dyDescent="0.2">
      <c r="G34608" s="12"/>
    </row>
    <row r="34609" spans="7:7" x14ac:dyDescent="0.2">
      <c r="G34609" s="12"/>
    </row>
    <row r="34610" spans="7:7" x14ac:dyDescent="0.2">
      <c r="G34610" s="12"/>
    </row>
    <row r="34611" spans="7:7" x14ac:dyDescent="0.2">
      <c r="G34611" s="12"/>
    </row>
    <row r="34612" spans="7:7" x14ac:dyDescent="0.2">
      <c r="G34612" s="12"/>
    </row>
    <row r="34613" spans="7:7" x14ac:dyDescent="0.2">
      <c r="G34613" s="12"/>
    </row>
    <row r="34614" spans="7:7" x14ac:dyDescent="0.2">
      <c r="G34614" s="12"/>
    </row>
    <row r="34615" spans="7:7" x14ac:dyDescent="0.2">
      <c r="G34615" s="12"/>
    </row>
    <row r="34616" spans="7:7" x14ac:dyDescent="0.2">
      <c r="G34616" s="12"/>
    </row>
    <row r="34617" spans="7:7" x14ac:dyDescent="0.2">
      <c r="G34617" s="12"/>
    </row>
    <row r="34618" spans="7:7" x14ac:dyDescent="0.2">
      <c r="G34618" s="12"/>
    </row>
    <row r="34619" spans="7:7" x14ac:dyDescent="0.2">
      <c r="G34619" s="12"/>
    </row>
    <row r="34620" spans="7:7" x14ac:dyDescent="0.2">
      <c r="G34620" s="12"/>
    </row>
    <row r="34621" spans="7:7" x14ac:dyDescent="0.2">
      <c r="G34621" s="12"/>
    </row>
    <row r="34622" spans="7:7" x14ac:dyDescent="0.2">
      <c r="G34622" s="12"/>
    </row>
    <row r="34623" spans="7:7" x14ac:dyDescent="0.2">
      <c r="G34623" s="12"/>
    </row>
    <row r="34624" spans="7:7" x14ac:dyDescent="0.2">
      <c r="G34624" s="12"/>
    </row>
    <row r="34625" spans="7:7" x14ac:dyDescent="0.2">
      <c r="G34625" s="12"/>
    </row>
    <row r="34626" spans="7:7" x14ac:dyDescent="0.2">
      <c r="G34626" s="12"/>
    </row>
    <row r="34627" spans="7:7" x14ac:dyDescent="0.2">
      <c r="G34627" s="12"/>
    </row>
    <row r="34628" spans="7:7" x14ac:dyDescent="0.2">
      <c r="G34628" s="12"/>
    </row>
    <row r="34629" spans="7:7" x14ac:dyDescent="0.2">
      <c r="G34629" s="12"/>
    </row>
    <row r="34630" spans="7:7" x14ac:dyDescent="0.2">
      <c r="G34630" s="12"/>
    </row>
    <row r="34631" spans="7:7" x14ac:dyDescent="0.2">
      <c r="G34631" s="12"/>
    </row>
    <row r="34632" spans="7:7" x14ac:dyDescent="0.2">
      <c r="G34632" s="12"/>
    </row>
    <row r="34633" spans="7:7" x14ac:dyDescent="0.2">
      <c r="G34633" s="12"/>
    </row>
    <row r="34634" spans="7:7" x14ac:dyDescent="0.2">
      <c r="G34634" s="12"/>
    </row>
    <row r="34635" spans="7:7" x14ac:dyDescent="0.2">
      <c r="G34635" s="12"/>
    </row>
    <row r="34636" spans="7:7" x14ac:dyDescent="0.2">
      <c r="G34636" s="12"/>
    </row>
    <row r="34637" spans="7:7" x14ac:dyDescent="0.2">
      <c r="G34637" s="12"/>
    </row>
    <row r="34638" spans="7:7" x14ac:dyDescent="0.2">
      <c r="G34638" s="12"/>
    </row>
    <row r="34639" spans="7:7" x14ac:dyDescent="0.2">
      <c r="G34639" s="12"/>
    </row>
    <row r="34640" spans="7:7" x14ac:dyDescent="0.2">
      <c r="G34640" s="12"/>
    </row>
    <row r="34641" spans="7:7" x14ac:dyDescent="0.2">
      <c r="G34641" s="12"/>
    </row>
    <row r="34642" spans="7:7" x14ac:dyDescent="0.2">
      <c r="G34642" s="12"/>
    </row>
    <row r="34643" spans="7:7" x14ac:dyDescent="0.2">
      <c r="G34643" s="12"/>
    </row>
    <row r="34644" spans="7:7" x14ac:dyDescent="0.2">
      <c r="G34644" s="12"/>
    </row>
    <row r="34645" spans="7:7" x14ac:dyDescent="0.2">
      <c r="G34645" s="12"/>
    </row>
    <row r="34646" spans="7:7" x14ac:dyDescent="0.2">
      <c r="G34646" s="12"/>
    </row>
    <row r="34647" spans="7:7" x14ac:dyDescent="0.2">
      <c r="G34647" s="12"/>
    </row>
    <row r="34648" spans="7:7" x14ac:dyDescent="0.2">
      <c r="G34648" s="12"/>
    </row>
    <row r="34649" spans="7:7" x14ac:dyDescent="0.2">
      <c r="G34649" s="12"/>
    </row>
    <row r="34650" spans="7:7" x14ac:dyDescent="0.2">
      <c r="G34650" s="12"/>
    </row>
    <row r="34651" spans="7:7" x14ac:dyDescent="0.2">
      <c r="G34651" s="12"/>
    </row>
    <row r="34652" spans="7:7" x14ac:dyDescent="0.2">
      <c r="G34652" s="12"/>
    </row>
    <row r="34653" spans="7:7" x14ac:dyDescent="0.2">
      <c r="G34653" s="12"/>
    </row>
    <row r="34654" spans="7:7" x14ac:dyDescent="0.2">
      <c r="G34654" s="12"/>
    </row>
    <row r="34655" spans="7:7" x14ac:dyDescent="0.2">
      <c r="G34655" s="12"/>
    </row>
    <row r="34656" spans="7:7" x14ac:dyDescent="0.2">
      <c r="G34656" s="12"/>
    </row>
    <row r="34657" spans="7:7" x14ac:dyDescent="0.2">
      <c r="G34657" s="12"/>
    </row>
    <row r="34658" spans="7:7" x14ac:dyDescent="0.2">
      <c r="G34658" s="12"/>
    </row>
    <row r="34659" spans="7:7" x14ac:dyDescent="0.2">
      <c r="G34659" s="12"/>
    </row>
    <row r="34660" spans="7:7" x14ac:dyDescent="0.2">
      <c r="G34660" s="12"/>
    </row>
    <row r="34661" spans="7:7" x14ac:dyDescent="0.2">
      <c r="G34661" s="12"/>
    </row>
    <row r="34662" spans="7:7" x14ac:dyDescent="0.2">
      <c r="G34662" s="12"/>
    </row>
    <row r="34663" spans="7:7" x14ac:dyDescent="0.2">
      <c r="G34663" s="12"/>
    </row>
    <row r="34664" spans="7:7" x14ac:dyDescent="0.2">
      <c r="G34664" s="12"/>
    </row>
    <row r="34665" spans="7:7" x14ac:dyDescent="0.2">
      <c r="G34665" s="12"/>
    </row>
    <row r="34666" spans="7:7" x14ac:dyDescent="0.2">
      <c r="G34666" s="12"/>
    </row>
    <row r="34667" spans="7:7" x14ac:dyDescent="0.2">
      <c r="G34667" s="12"/>
    </row>
    <row r="34668" spans="7:7" x14ac:dyDescent="0.2">
      <c r="G34668" s="12"/>
    </row>
    <row r="34669" spans="7:7" x14ac:dyDescent="0.2">
      <c r="G34669" s="12"/>
    </row>
    <row r="34670" spans="7:7" x14ac:dyDescent="0.2">
      <c r="G34670" s="12"/>
    </row>
    <row r="34671" spans="7:7" x14ac:dyDescent="0.2">
      <c r="G34671" s="12"/>
    </row>
    <row r="34672" spans="7:7" x14ac:dyDescent="0.2">
      <c r="G34672" s="12"/>
    </row>
    <row r="34673" spans="7:7" x14ac:dyDescent="0.2">
      <c r="G34673" s="12"/>
    </row>
    <row r="34674" spans="7:7" x14ac:dyDescent="0.2">
      <c r="G34674" s="12"/>
    </row>
    <row r="34675" spans="7:7" x14ac:dyDescent="0.2">
      <c r="G34675" s="12"/>
    </row>
    <row r="34676" spans="7:7" x14ac:dyDescent="0.2">
      <c r="G34676" s="12"/>
    </row>
    <row r="34677" spans="7:7" x14ac:dyDescent="0.2">
      <c r="G34677" s="12"/>
    </row>
    <row r="34678" spans="7:7" x14ac:dyDescent="0.2">
      <c r="G34678" s="12"/>
    </row>
    <row r="34679" spans="7:7" x14ac:dyDescent="0.2">
      <c r="G34679" s="12"/>
    </row>
    <row r="34680" spans="7:7" x14ac:dyDescent="0.2">
      <c r="G34680" s="12"/>
    </row>
    <row r="34681" spans="7:7" x14ac:dyDescent="0.2">
      <c r="G34681" s="12"/>
    </row>
    <row r="34682" spans="7:7" x14ac:dyDescent="0.2">
      <c r="G34682" s="12"/>
    </row>
    <row r="34683" spans="7:7" x14ac:dyDescent="0.2">
      <c r="G34683" s="12"/>
    </row>
    <row r="34684" spans="7:7" x14ac:dyDescent="0.2">
      <c r="G34684" s="12"/>
    </row>
    <row r="34685" spans="7:7" x14ac:dyDescent="0.2">
      <c r="G34685" s="12"/>
    </row>
    <row r="34686" spans="7:7" x14ac:dyDescent="0.2">
      <c r="G34686" s="12"/>
    </row>
    <row r="34687" spans="7:7" x14ac:dyDescent="0.2">
      <c r="G34687" s="12"/>
    </row>
    <row r="34688" spans="7:7" x14ac:dyDescent="0.2">
      <c r="G34688" s="12"/>
    </row>
    <row r="34689" spans="7:7" x14ac:dyDescent="0.2">
      <c r="G34689" s="12"/>
    </row>
    <row r="34690" spans="7:7" x14ac:dyDescent="0.2">
      <c r="G34690" s="12"/>
    </row>
    <row r="34691" spans="7:7" x14ac:dyDescent="0.2">
      <c r="G34691" s="12"/>
    </row>
    <row r="34692" spans="7:7" x14ac:dyDescent="0.2">
      <c r="G34692" s="12"/>
    </row>
    <row r="34693" spans="7:7" x14ac:dyDescent="0.2">
      <c r="G34693" s="12"/>
    </row>
    <row r="34694" spans="7:7" x14ac:dyDescent="0.2">
      <c r="G34694" s="12"/>
    </row>
    <row r="34695" spans="7:7" x14ac:dyDescent="0.2">
      <c r="G34695" s="12"/>
    </row>
    <row r="34696" spans="7:7" x14ac:dyDescent="0.2">
      <c r="G34696" s="12"/>
    </row>
    <row r="34697" spans="7:7" x14ac:dyDescent="0.2">
      <c r="G34697" s="12"/>
    </row>
    <row r="34698" spans="7:7" x14ac:dyDescent="0.2">
      <c r="G34698" s="12"/>
    </row>
    <row r="34699" spans="7:7" x14ac:dyDescent="0.2">
      <c r="G34699" s="12"/>
    </row>
    <row r="34700" spans="7:7" x14ac:dyDescent="0.2">
      <c r="G34700" s="12"/>
    </row>
    <row r="34701" spans="7:7" x14ac:dyDescent="0.2">
      <c r="G34701" s="12"/>
    </row>
    <row r="34702" spans="7:7" x14ac:dyDescent="0.2">
      <c r="G34702" s="12"/>
    </row>
    <row r="34703" spans="7:7" x14ac:dyDescent="0.2">
      <c r="G34703" s="12"/>
    </row>
    <row r="34704" spans="7:7" x14ac:dyDescent="0.2">
      <c r="G34704" s="12"/>
    </row>
    <row r="34705" spans="7:7" x14ac:dyDescent="0.2">
      <c r="G34705" s="12"/>
    </row>
    <row r="34706" spans="7:7" x14ac:dyDescent="0.2">
      <c r="G34706" s="12"/>
    </row>
    <row r="34707" spans="7:7" x14ac:dyDescent="0.2">
      <c r="G34707" s="12"/>
    </row>
    <row r="34708" spans="7:7" x14ac:dyDescent="0.2">
      <c r="G34708" s="12"/>
    </row>
    <row r="34709" spans="7:7" x14ac:dyDescent="0.2">
      <c r="G34709" s="12"/>
    </row>
    <row r="34710" spans="7:7" x14ac:dyDescent="0.2">
      <c r="G34710" s="12"/>
    </row>
    <row r="34711" spans="7:7" x14ac:dyDescent="0.2">
      <c r="G34711" s="12"/>
    </row>
    <row r="34712" spans="7:7" x14ac:dyDescent="0.2">
      <c r="G34712" s="12"/>
    </row>
    <row r="34713" spans="7:7" x14ac:dyDescent="0.2">
      <c r="G34713" s="12"/>
    </row>
    <row r="34714" spans="7:7" x14ac:dyDescent="0.2">
      <c r="G34714" s="12"/>
    </row>
    <row r="34715" spans="7:7" x14ac:dyDescent="0.2">
      <c r="G34715" s="12"/>
    </row>
    <row r="34716" spans="7:7" x14ac:dyDescent="0.2">
      <c r="G34716" s="12"/>
    </row>
    <row r="34717" spans="7:7" x14ac:dyDescent="0.2">
      <c r="G34717" s="12"/>
    </row>
    <row r="34718" spans="7:7" x14ac:dyDescent="0.2">
      <c r="G34718" s="12"/>
    </row>
    <row r="34719" spans="7:7" x14ac:dyDescent="0.2">
      <c r="G34719" s="12"/>
    </row>
    <row r="34720" spans="7:7" x14ac:dyDescent="0.2">
      <c r="G34720" s="12"/>
    </row>
    <row r="34721" spans="7:7" x14ac:dyDescent="0.2">
      <c r="G34721" s="12"/>
    </row>
    <row r="34722" spans="7:7" x14ac:dyDescent="0.2">
      <c r="G34722" s="12"/>
    </row>
    <row r="34723" spans="7:7" x14ac:dyDescent="0.2">
      <c r="G34723" s="12"/>
    </row>
    <row r="34724" spans="7:7" x14ac:dyDescent="0.2">
      <c r="G34724" s="12"/>
    </row>
    <row r="34725" spans="7:7" x14ac:dyDescent="0.2">
      <c r="G34725" s="12"/>
    </row>
    <row r="34726" spans="7:7" x14ac:dyDescent="0.2">
      <c r="G34726" s="12"/>
    </row>
    <row r="34727" spans="7:7" x14ac:dyDescent="0.2">
      <c r="G34727" s="12"/>
    </row>
    <row r="34728" spans="7:7" x14ac:dyDescent="0.2">
      <c r="G34728" s="12"/>
    </row>
    <row r="34729" spans="7:7" x14ac:dyDescent="0.2">
      <c r="G34729" s="12"/>
    </row>
    <row r="34730" spans="7:7" x14ac:dyDescent="0.2">
      <c r="G34730" s="12"/>
    </row>
    <row r="34731" spans="7:7" x14ac:dyDescent="0.2">
      <c r="G34731" s="12"/>
    </row>
    <row r="34732" spans="7:7" x14ac:dyDescent="0.2">
      <c r="G34732" s="12"/>
    </row>
    <row r="34733" spans="7:7" x14ac:dyDescent="0.2">
      <c r="G34733" s="12"/>
    </row>
    <row r="34734" spans="7:7" x14ac:dyDescent="0.2">
      <c r="G34734" s="12"/>
    </row>
    <row r="34735" spans="7:7" x14ac:dyDescent="0.2">
      <c r="G34735" s="12"/>
    </row>
    <row r="34736" spans="7:7" x14ac:dyDescent="0.2">
      <c r="G34736" s="12"/>
    </row>
    <row r="34737" spans="7:7" x14ac:dyDescent="0.2">
      <c r="G34737" s="12"/>
    </row>
    <row r="34738" spans="7:7" x14ac:dyDescent="0.2">
      <c r="G34738" s="12"/>
    </row>
    <row r="34739" spans="7:7" x14ac:dyDescent="0.2">
      <c r="G34739" s="12"/>
    </row>
    <row r="34740" spans="7:7" x14ac:dyDescent="0.2">
      <c r="G34740" s="12"/>
    </row>
    <row r="34741" spans="7:7" x14ac:dyDescent="0.2">
      <c r="G34741" s="12"/>
    </row>
    <row r="34742" spans="7:7" x14ac:dyDescent="0.2">
      <c r="G34742" s="12"/>
    </row>
    <row r="34743" spans="7:7" x14ac:dyDescent="0.2">
      <c r="G34743" s="12"/>
    </row>
    <row r="34744" spans="7:7" x14ac:dyDescent="0.2">
      <c r="G34744" s="12"/>
    </row>
    <row r="34745" spans="7:7" x14ac:dyDescent="0.2">
      <c r="G34745" s="12"/>
    </row>
    <row r="34746" spans="7:7" x14ac:dyDescent="0.2">
      <c r="G34746" s="12"/>
    </row>
    <row r="34747" spans="7:7" x14ac:dyDescent="0.2">
      <c r="G34747" s="12"/>
    </row>
    <row r="34748" spans="7:7" x14ac:dyDescent="0.2">
      <c r="G34748" s="12"/>
    </row>
    <row r="34749" spans="7:7" x14ac:dyDescent="0.2">
      <c r="G34749" s="12"/>
    </row>
    <row r="34750" spans="7:7" x14ac:dyDescent="0.2">
      <c r="G34750" s="12"/>
    </row>
    <row r="34751" spans="7:7" x14ac:dyDescent="0.2">
      <c r="G34751" s="12"/>
    </row>
    <row r="34752" spans="7:7" x14ac:dyDescent="0.2">
      <c r="G34752" s="12"/>
    </row>
    <row r="34753" spans="7:7" x14ac:dyDescent="0.2">
      <c r="G34753" s="12"/>
    </row>
    <row r="34754" spans="7:7" x14ac:dyDescent="0.2">
      <c r="G34754" s="12"/>
    </row>
    <row r="34755" spans="7:7" x14ac:dyDescent="0.2">
      <c r="G34755" s="12"/>
    </row>
    <row r="34756" spans="7:7" x14ac:dyDescent="0.2">
      <c r="G34756" s="12"/>
    </row>
    <row r="34757" spans="7:7" x14ac:dyDescent="0.2">
      <c r="G34757" s="12"/>
    </row>
    <row r="34758" spans="7:7" x14ac:dyDescent="0.2">
      <c r="G34758" s="12"/>
    </row>
    <row r="34759" spans="7:7" x14ac:dyDescent="0.2">
      <c r="G34759" s="12"/>
    </row>
    <row r="34760" spans="7:7" x14ac:dyDescent="0.2">
      <c r="G34760" s="12"/>
    </row>
    <row r="34761" spans="7:7" x14ac:dyDescent="0.2">
      <c r="G34761" s="12"/>
    </row>
    <row r="34762" spans="7:7" x14ac:dyDescent="0.2">
      <c r="G34762" s="12"/>
    </row>
    <row r="34763" spans="7:7" x14ac:dyDescent="0.2">
      <c r="G34763" s="12"/>
    </row>
    <row r="34764" spans="7:7" x14ac:dyDescent="0.2">
      <c r="G34764" s="12"/>
    </row>
    <row r="34765" spans="7:7" x14ac:dyDescent="0.2">
      <c r="G34765" s="12"/>
    </row>
    <row r="34766" spans="7:7" x14ac:dyDescent="0.2">
      <c r="G34766" s="12"/>
    </row>
    <row r="34767" spans="7:7" x14ac:dyDescent="0.2">
      <c r="G34767" s="12"/>
    </row>
    <row r="34768" spans="7:7" x14ac:dyDescent="0.2">
      <c r="G34768" s="12"/>
    </row>
    <row r="34769" spans="7:7" x14ac:dyDescent="0.2">
      <c r="G34769" s="12"/>
    </row>
    <row r="34770" spans="7:7" x14ac:dyDescent="0.2">
      <c r="G34770" s="12"/>
    </row>
    <row r="34771" spans="7:7" x14ac:dyDescent="0.2">
      <c r="G34771" s="12"/>
    </row>
    <row r="34772" spans="7:7" x14ac:dyDescent="0.2">
      <c r="G34772" s="12"/>
    </row>
    <row r="34773" spans="7:7" x14ac:dyDescent="0.2">
      <c r="G34773" s="12"/>
    </row>
    <row r="34774" spans="7:7" x14ac:dyDescent="0.2">
      <c r="G34774" s="12"/>
    </row>
    <row r="34775" spans="7:7" x14ac:dyDescent="0.2">
      <c r="G34775" s="12"/>
    </row>
    <row r="34776" spans="7:7" x14ac:dyDescent="0.2">
      <c r="G34776" s="12"/>
    </row>
    <row r="34777" spans="7:7" x14ac:dyDescent="0.2">
      <c r="G34777" s="12"/>
    </row>
    <row r="34778" spans="7:7" x14ac:dyDescent="0.2">
      <c r="G34778" s="12"/>
    </row>
    <row r="34779" spans="7:7" x14ac:dyDescent="0.2">
      <c r="G34779" s="12"/>
    </row>
    <row r="34780" spans="7:7" x14ac:dyDescent="0.2">
      <c r="G34780" s="12"/>
    </row>
    <row r="34781" spans="7:7" x14ac:dyDescent="0.2">
      <c r="G34781" s="12"/>
    </row>
    <row r="34782" spans="7:7" x14ac:dyDescent="0.2">
      <c r="G34782" s="12"/>
    </row>
    <row r="34783" spans="7:7" x14ac:dyDescent="0.2">
      <c r="G34783" s="12"/>
    </row>
    <row r="34784" spans="7:7" x14ac:dyDescent="0.2">
      <c r="G34784" s="12"/>
    </row>
    <row r="34785" spans="7:7" x14ac:dyDescent="0.2">
      <c r="G34785" s="12"/>
    </row>
    <row r="34786" spans="7:7" x14ac:dyDescent="0.2">
      <c r="G34786" s="12"/>
    </row>
    <row r="34787" spans="7:7" x14ac:dyDescent="0.2">
      <c r="G34787" s="12"/>
    </row>
    <row r="34788" spans="7:7" x14ac:dyDescent="0.2">
      <c r="G34788" s="12"/>
    </row>
    <row r="34789" spans="7:7" x14ac:dyDescent="0.2">
      <c r="G34789" s="12"/>
    </row>
    <row r="34790" spans="7:7" x14ac:dyDescent="0.2">
      <c r="G34790" s="12"/>
    </row>
    <row r="34791" spans="7:7" x14ac:dyDescent="0.2">
      <c r="G34791" s="12"/>
    </row>
    <row r="34792" spans="7:7" x14ac:dyDescent="0.2">
      <c r="G34792" s="12"/>
    </row>
    <row r="34793" spans="7:7" x14ac:dyDescent="0.2">
      <c r="G34793" s="12"/>
    </row>
    <row r="34794" spans="7:7" x14ac:dyDescent="0.2">
      <c r="G34794" s="12"/>
    </row>
    <row r="34795" spans="7:7" x14ac:dyDescent="0.2">
      <c r="G34795" s="12"/>
    </row>
    <row r="34796" spans="7:7" x14ac:dyDescent="0.2">
      <c r="G34796" s="12"/>
    </row>
    <row r="34797" spans="7:7" x14ac:dyDescent="0.2">
      <c r="G34797" s="12"/>
    </row>
    <row r="34798" spans="7:7" x14ac:dyDescent="0.2">
      <c r="G34798" s="12"/>
    </row>
    <row r="34799" spans="7:7" x14ac:dyDescent="0.2">
      <c r="G34799" s="12"/>
    </row>
    <row r="34800" spans="7:7" x14ac:dyDescent="0.2">
      <c r="G34800" s="12"/>
    </row>
    <row r="34801" spans="7:7" x14ac:dyDescent="0.2">
      <c r="G34801" s="12"/>
    </row>
    <row r="34802" spans="7:7" x14ac:dyDescent="0.2">
      <c r="G34802" s="12"/>
    </row>
    <row r="34803" spans="7:7" x14ac:dyDescent="0.2">
      <c r="G34803" s="12"/>
    </row>
    <row r="34804" spans="7:7" x14ac:dyDescent="0.2">
      <c r="G34804" s="12"/>
    </row>
    <row r="34805" spans="7:7" x14ac:dyDescent="0.2">
      <c r="G34805" s="12"/>
    </row>
    <row r="34806" spans="7:7" x14ac:dyDescent="0.2">
      <c r="G34806" s="12"/>
    </row>
    <row r="34807" spans="7:7" x14ac:dyDescent="0.2">
      <c r="G34807" s="12"/>
    </row>
    <row r="34808" spans="7:7" x14ac:dyDescent="0.2">
      <c r="G34808" s="12"/>
    </row>
    <row r="34809" spans="7:7" x14ac:dyDescent="0.2">
      <c r="G34809" s="12"/>
    </row>
    <row r="34810" spans="7:7" x14ac:dyDescent="0.2">
      <c r="G34810" s="12"/>
    </row>
    <row r="34811" spans="7:7" x14ac:dyDescent="0.2">
      <c r="G34811" s="12"/>
    </row>
    <row r="34812" spans="7:7" x14ac:dyDescent="0.2">
      <c r="G34812" s="12"/>
    </row>
    <row r="34813" spans="7:7" x14ac:dyDescent="0.2">
      <c r="G34813" s="12"/>
    </row>
    <row r="34814" spans="7:7" x14ac:dyDescent="0.2">
      <c r="G34814" s="12"/>
    </row>
    <row r="34815" spans="7:7" x14ac:dyDescent="0.2">
      <c r="G34815" s="12"/>
    </row>
    <row r="34816" spans="7:7" x14ac:dyDescent="0.2">
      <c r="G34816" s="12"/>
    </row>
    <row r="34817" spans="7:7" x14ac:dyDescent="0.2">
      <c r="G34817" s="12"/>
    </row>
    <row r="34818" spans="7:7" x14ac:dyDescent="0.2">
      <c r="G34818" s="12"/>
    </row>
    <row r="34819" spans="7:7" x14ac:dyDescent="0.2">
      <c r="G34819" s="12"/>
    </row>
    <row r="34820" spans="7:7" x14ac:dyDescent="0.2">
      <c r="G34820" s="12"/>
    </row>
    <row r="34821" spans="7:7" x14ac:dyDescent="0.2">
      <c r="G34821" s="12"/>
    </row>
    <row r="34822" spans="7:7" x14ac:dyDescent="0.2">
      <c r="G34822" s="12"/>
    </row>
    <row r="34823" spans="7:7" x14ac:dyDescent="0.2">
      <c r="G34823" s="12"/>
    </row>
    <row r="34824" spans="7:7" x14ac:dyDescent="0.2">
      <c r="G34824" s="12"/>
    </row>
    <row r="34825" spans="7:7" x14ac:dyDescent="0.2">
      <c r="G34825" s="12"/>
    </row>
    <row r="34826" spans="7:7" x14ac:dyDescent="0.2">
      <c r="G34826" s="12"/>
    </row>
    <row r="34827" spans="7:7" x14ac:dyDescent="0.2">
      <c r="G34827" s="12"/>
    </row>
    <row r="34828" spans="7:7" x14ac:dyDescent="0.2">
      <c r="G34828" s="12"/>
    </row>
    <row r="34829" spans="7:7" x14ac:dyDescent="0.2">
      <c r="G34829" s="12"/>
    </row>
    <row r="34830" spans="7:7" x14ac:dyDescent="0.2">
      <c r="G34830" s="12"/>
    </row>
    <row r="34831" spans="7:7" x14ac:dyDescent="0.2">
      <c r="G34831" s="12"/>
    </row>
    <row r="34832" spans="7:7" x14ac:dyDescent="0.2">
      <c r="G34832" s="12"/>
    </row>
    <row r="34833" spans="7:7" x14ac:dyDescent="0.2">
      <c r="G34833" s="12"/>
    </row>
    <row r="34834" spans="7:7" x14ac:dyDescent="0.2">
      <c r="G34834" s="12"/>
    </row>
    <row r="34835" spans="7:7" x14ac:dyDescent="0.2">
      <c r="G34835" s="12"/>
    </row>
    <row r="34836" spans="7:7" x14ac:dyDescent="0.2">
      <c r="G34836" s="12"/>
    </row>
    <row r="34837" spans="7:7" x14ac:dyDescent="0.2">
      <c r="G34837" s="12"/>
    </row>
    <row r="34838" spans="7:7" x14ac:dyDescent="0.2">
      <c r="G34838" s="12"/>
    </row>
    <row r="34839" spans="7:7" x14ac:dyDescent="0.2">
      <c r="G34839" s="12"/>
    </row>
    <row r="34840" spans="7:7" x14ac:dyDescent="0.2">
      <c r="G34840" s="12"/>
    </row>
    <row r="34841" spans="7:7" x14ac:dyDescent="0.2">
      <c r="G34841" s="12"/>
    </row>
    <row r="34842" spans="7:7" x14ac:dyDescent="0.2">
      <c r="G34842" s="12"/>
    </row>
    <row r="34843" spans="7:7" x14ac:dyDescent="0.2">
      <c r="G34843" s="12"/>
    </row>
    <row r="34844" spans="7:7" x14ac:dyDescent="0.2">
      <c r="G34844" s="12"/>
    </row>
    <row r="34845" spans="7:7" x14ac:dyDescent="0.2">
      <c r="G34845" s="12"/>
    </row>
    <row r="34846" spans="7:7" x14ac:dyDescent="0.2">
      <c r="G34846" s="12"/>
    </row>
    <row r="34847" spans="7:7" x14ac:dyDescent="0.2">
      <c r="G34847" s="12"/>
    </row>
    <row r="34848" spans="7:7" x14ac:dyDescent="0.2">
      <c r="G34848" s="12"/>
    </row>
    <row r="34849" spans="7:7" x14ac:dyDescent="0.2">
      <c r="G34849" s="12"/>
    </row>
    <row r="34850" spans="7:7" x14ac:dyDescent="0.2">
      <c r="G34850" s="12"/>
    </row>
    <row r="34851" spans="7:7" x14ac:dyDescent="0.2">
      <c r="G34851" s="12"/>
    </row>
    <row r="34852" spans="7:7" x14ac:dyDescent="0.2">
      <c r="G34852" s="12"/>
    </row>
    <row r="34853" spans="7:7" x14ac:dyDescent="0.2">
      <c r="G34853" s="12"/>
    </row>
    <row r="34854" spans="7:7" x14ac:dyDescent="0.2">
      <c r="G34854" s="12"/>
    </row>
    <row r="34855" spans="7:7" x14ac:dyDescent="0.2">
      <c r="G34855" s="12"/>
    </row>
    <row r="34856" spans="7:7" x14ac:dyDescent="0.2">
      <c r="G34856" s="12"/>
    </row>
    <row r="34857" spans="7:7" x14ac:dyDescent="0.2">
      <c r="G34857" s="12"/>
    </row>
    <row r="34858" spans="7:7" x14ac:dyDescent="0.2">
      <c r="G34858" s="12"/>
    </row>
    <row r="34859" spans="7:7" x14ac:dyDescent="0.2">
      <c r="G34859" s="12"/>
    </row>
    <row r="34860" spans="7:7" x14ac:dyDescent="0.2">
      <c r="G34860" s="12"/>
    </row>
    <row r="34861" spans="7:7" x14ac:dyDescent="0.2">
      <c r="G34861" s="12"/>
    </row>
    <row r="34862" spans="7:7" x14ac:dyDescent="0.2">
      <c r="G34862" s="12"/>
    </row>
    <row r="34863" spans="7:7" x14ac:dyDescent="0.2">
      <c r="G34863" s="12"/>
    </row>
    <row r="34864" spans="7:7" x14ac:dyDescent="0.2">
      <c r="G34864" s="12"/>
    </row>
    <row r="34865" spans="7:7" x14ac:dyDescent="0.2">
      <c r="G34865" s="12"/>
    </row>
    <row r="34866" spans="7:7" x14ac:dyDescent="0.2">
      <c r="G34866" s="12"/>
    </row>
    <row r="34867" spans="7:7" x14ac:dyDescent="0.2">
      <c r="G34867" s="12"/>
    </row>
    <row r="34868" spans="7:7" x14ac:dyDescent="0.2">
      <c r="G34868" s="12"/>
    </row>
    <row r="34869" spans="7:7" x14ac:dyDescent="0.2">
      <c r="G34869" s="12"/>
    </row>
    <row r="34870" spans="7:7" x14ac:dyDescent="0.2">
      <c r="G34870" s="12"/>
    </row>
    <row r="34871" spans="7:7" x14ac:dyDescent="0.2">
      <c r="G34871" s="12"/>
    </row>
    <row r="34872" spans="7:7" x14ac:dyDescent="0.2">
      <c r="G34872" s="12"/>
    </row>
    <row r="34873" spans="7:7" x14ac:dyDescent="0.2">
      <c r="G34873" s="12"/>
    </row>
    <row r="34874" spans="7:7" x14ac:dyDescent="0.2">
      <c r="G34874" s="12"/>
    </row>
    <row r="34875" spans="7:7" x14ac:dyDescent="0.2">
      <c r="G34875" s="12"/>
    </row>
    <row r="34876" spans="7:7" x14ac:dyDescent="0.2">
      <c r="G34876" s="12"/>
    </row>
    <row r="34877" spans="7:7" x14ac:dyDescent="0.2">
      <c r="G34877" s="12"/>
    </row>
    <row r="34878" spans="7:7" x14ac:dyDescent="0.2">
      <c r="G34878" s="12"/>
    </row>
    <row r="34879" spans="7:7" x14ac:dyDescent="0.2">
      <c r="G34879" s="12"/>
    </row>
    <row r="34880" spans="7:7" x14ac:dyDescent="0.2">
      <c r="G34880" s="12"/>
    </row>
    <row r="34881" spans="7:7" x14ac:dyDescent="0.2">
      <c r="G34881" s="12"/>
    </row>
    <row r="34882" spans="7:7" x14ac:dyDescent="0.2">
      <c r="G34882" s="12"/>
    </row>
    <row r="34883" spans="7:7" x14ac:dyDescent="0.2">
      <c r="G34883" s="12"/>
    </row>
    <row r="34884" spans="7:7" x14ac:dyDescent="0.2">
      <c r="G34884" s="12"/>
    </row>
    <row r="34885" spans="7:7" x14ac:dyDescent="0.2">
      <c r="G34885" s="12"/>
    </row>
    <row r="34886" spans="7:7" x14ac:dyDescent="0.2">
      <c r="G34886" s="12"/>
    </row>
    <row r="34887" spans="7:7" x14ac:dyDescent="0.2">
      <c r="G34887" s="12"/>
    </row>
    <row r="34888" spans="7:7" x14ac:dyDescent="0.2">
      <c r="G34888" s="12"/>
    </row>
    <row r="34889" spans="7:7" x14ac:dyDescent="0.2">
      <c r="G34889" s="12"/>
    </row>
    <row r="34890" spans="7:7" x14ac:dyDescent="0.2">
      <c r="G34890" s="12"/>
    </row>
    <row r="34891" spans="7:7" x14ac:dyDescent="0.2">
      <c r="G34891" s="12"/>
    </row>
    <row r="34892" spans="7:7" x14ac:dyDescent="0.2">
      <c r="G34892" s="12"/>
    </row>
    <row r="34893" spans="7:7" x14ac:dyDescent="0.2">
      <c r="G34893" s="12"/>
    </row>
    <row r="34894" spans="7:7" x14ac:dyDescent="0.2">
      <c r="G34894" s="12"/>
    </row>
    <row r="34895" spans="7:7" x14ac:dyDescent="0.2">
      <c r="G34895" s="12"/>
    </row>
    <row r="34896" spans="7:7" x14ac:dyDescent="0.2">
      <c r="G34896" s="12"/>
    </row>
    <row r="34897" spans="7:7" x14ac:dyDescent="0.2">
      <c r="G34897" s="12"/>
    </row>
    <row r="34898" spans="7:7" x14ac:dyDescent="0.2">
      <c r="G34898" s="12"/>
    </row>
    <row r="34899" spans="7:7" x14ac:dyDescent="0.2">
      <c r="G34899" s="12"/>
    </row>
    <row r="34900" spans="7:7" x14ac:dyDescent="0.2">
      <c r="G34900" s="12"/>
    </row>
    <row r="34901" spans="7:7" x14ac:dyDescent="0.2">
      <c r="G34901" s="12"/>
    </row>
    <row r="34902" spans="7:7" x14ac:dyDescent="0.2">
      <c r="G34902" s="12"/>
    </row>
    <row r="34903" spans="7:7" x14ac:dyDescent="0.2">
      <c r="G34903" s="12"/>
    </row>
    <row r="34904" spans="7:7" x14ac:dyDescent="0.2">
      <c r="G34904" s="12"/>
    </row>
    <row r="34905" spans="7:7" x14ac:dyDescent="0.2">
      <c r="G34905" s="12"/>
    </row>
    <row r="34906" spans="7:7" x14ac:dyDescent="0.2">
      <c r="G34906" s="12"/>
    </row>
    <row r="34907" spans="7:7" x14ac:dyDescent="0.2">
      <c r="G34907" s="12"/>
    </row>
    <row r="34908" spans="7:7" x14ac:dyDescent="0.2">
      <c r="G34908" s="12"/>
    </row>
    <row r="34909" spans="7:7" x14ac:dyDescent="0.2">
      <c r="G34909" s="12"/>
    </row>
    <row r="34910" spans="7:7" x14ac:dyDescent="0.2">
      <c r="G34910" s="12"/>
    </row>
    <row r="34911" spans="7:7" x14ac:dyDescent="0.2">
      <c r="G34911" s="12"/>
    </row>
    <row r="34912" spans="7:7" x14ac:dyDescent="0.2">
      <c r="G34912" s="12"/>
    </row>
    <row r="34913" spans="7:7" x14ac:dyDescent="0.2">
      <c r="G34913" s="12"/>
    </row>
    <row r="34914" spans="7:7" x14ac:dyDescent="0.2">
      <c r="G34914" s="12"/>
    </row>
    <row r="34915" spans="7:7" x14ac:dyDescent="0.2">
      <c r="G34915" s="12"/>
    </row>
    <row r="34916" spans="7:7" x14ac:dyDescent="0.2">
      <c r="G34916" s="12"/>
    </row>
    <row r="34917" spans="7:7" x14ac:dyDescent="0.2">
      <c r="G34917" s="12"/>
    </row>
    <row r="34918" spans="7:7" x14ac:dyDescent="0.2">
      <c r="G34918" s="12"/>
    </row>
    <row r="34919" spans="7:7" x14ac:dyDescent="0.2">
      <c r="G34919" s="12"/>
    </row>
    <row r="34920" spans="7:7" x14ac:dyDescent="0.2">
      <c r="G34920" s="12"/>
    </row>
    <row r="34921" spans="7:7" x14ac:dyDescent="0.2">
      <c r="G34921" s="12"/>
    </row>
    <row r="34922" spans="7:7" x14ac:dyDescent="0.2">
      <c r="G34922" s="12"/>
    </row>
    <row r="34923" spans="7:7" x14ac:dyDescent="0.2">
      <c r="G34923" s="12"/>
    </row>
    <row r="34924" spans="7:7" x14ac:dyDescent="0.2">
      <c r="G34924" s="12"/>
    </row>
    <row r="34925" spans="7:7" x14ac:dyDescent="0.2">
      <c r="G34925" s="12"/>
    </row>
    <row r="34926" spans="7:7" x14ac:dyDescent="0.2">
      <c r="G34926" s="12"/>
    </row>
    <row r="34927" spans="7:7" x14ac:dyDescent="0.2">
      <c r="G34927" s="12"/>
    </row>
    <row r="34928" spans="7:7" x14ac:dyDescent="0.2">
      <c r="G34928" s="12"/>
    </row>
    <row r="34929" spans="7:7" x14ac:dyDescent="0.2">
      <c r="G34929" s="12"/>
    </row>
    <row r="34930" spans="7:7" x14ac:dyDescent="0.2">
      <c r="G34930" s="12"/>
    </row>
    <row r="34931" spans="7:7" x14ac:dyDescent="0.2">
      <c r="G34931" s="12"/>
    </row>
    <row r="34932" spans="7:7" x14ac:dyDescent="0.2">
      <c r="G34932" s="12"/>
    </row>
    <row r="34933" spans="7:7" x14ac:dyDescent="0.2">
      <c r="G34933" s="12"/>
    </row>
    <row r="34934" spans="7:7" x14ac:dyDescent="0.2">
      <c r="G34934" s="12"/>
    </row>
    <row r="34935" spans="7:7" x14ac:dyDescent="0.2">
      <c r="G34935" s="12"/>
    </row>
    <row r="34936" spans="7:7" x14ac:dyDescent="0.2">
      <c r="G34936" s="12"/>
    </row>
    <row r="34937" spans="7:7" x14ac:dyDescent="0.2">
      <c r="G34937" s="12"/>
    </row>
    <row r="34938" spans="7:7" x14ac:dyDescent="0.2">
      <c r="G34938" s="12"/>
    </row>
    <row r="34939" spans="7:7" x14ac:dyDescent="0.2">
      <c r="G34939" s="12"/>
    </row>
    <row r="34940" spans="7:7" x14ac:dyDescent="0.2">
      <c r="G34940" s="12"/>
    </row>
    <row r="34941" spans="7:7" x14ac:dyDescent="0.2">
      <c r="G34941" s="12"/>
    </row>
    <row r="34942" spans="7:7" x14ac:dyDescent="0.2">
      <c r="G34942" s="12"/>
    </row>
    <row r="34943" spans="7:7" x14ac:dyDescent="0.2">
      <c r="G34943" s="12"/>
    </row>
    <row r="34944" spans="7:7" x14ac:dyDescent="0.2">
      <c r="G34944" s="12"/>
    </row>
    <row r="34945" spans="7:7" x14ac:dyDescent="0.2">
      <c r="G34945" s="12"/>
    </row>
    <row r="34946" spans="7:7" x14ac:dyDescent="0.2">
      <c r="G34946" s="12"/>
    </row>
    <row r="34947" spans="7:7" x14ac:dyDescent="0.2">
      <c r="G34947" s="12"/>
    </row>
    <row r="34948" spans="7:7" x14ac:dyDescent="0.2">
      <c r="G34948" s="12"/>
    </row>
    <row r="34949" spans="7:7" x14ac:dyDescent="0.2">
      <c r="G34949" s="12"/>
    </row>
    <row r="34950" spans="7:7" x14ac:dyDescent="0.2">
      <c r="G34950" s="12"/>
    </row>
    <row r="34951" spans="7:7" x14ac:dyDescent="0.2">
      <c r="G34951" s="12"/>
    </row>
    <row r="34952" spans="7:7" x14ac:dyDescent="0.2">
      <c r="G34952" s="12"/>
    </row>
    <row r="34953" spans="7:7" x14ac:dyDescent="0.2">
      <c r="G34953" s="12"/>
    </row>
    <row r="34954" spans="7:7" x14ac:dyDescent="0.2">
      <c r="G34954" s="12"/>
    </row>
    <row r="34955" spans="7:7" x14ac:dyDescent="0.2">
      <c r="G34955" s="12"/>
    </row>
    <row r="34956" spans="7:7" x14ac:dyDescent="0.2">
      <c r="G34956" s="12"/>
    </row>
    <row r="34957" spans="7:7" x14ac:dyDescent="0.2">
      <c r="G34957" s="12"/>
    </row>
    <row r="34958" spans="7:7" x14ac:dyDescent="0.2">
      <c r="G34958" s="12"/>
    </row>
    <row r="34959" spans="7:7" x14ac:dyDescent="0.2">
      <c r="G34959" s="12"/>
    </row>
    <row r="34960" spans="7:7" x14ac:dyDescent="0.2">
      <c r="G34960" s="12"/>
    </row>
    <row r="34961" spans="7:7" x14ac:dyDescent="0.2">
      <c r="G34961" s="12"/>
    </row>
    <row r="34962" spans="7:7" x14ac:dyDescent="0.2">
      <c r="G34962" s="12"/>
    </row>
    <row r="34963" spans="7:7" x14ac:dyDescent="0.2">
      <c r="G34963" s="12"/>
    </row>
    <row r="34964" spans="7:7" x14ac:dyDescent="0.2">
      <c r="G34964" s="12"/>
    </row>
    <row r="34965" spans="7:7" x14ac:dyDescent="0.2">
      <c r="G34965" s="12"/>
    </row>
    <row r="34966" spans="7:7" x14ac:dyDescent="0.2">
      <c r="G34966" s="12"/>
    </row>
    <row r="34967" spans="7:7" x14ac:dyDescent="0.2">
      <c r="G34967" s="12"/>
    </row>
    <row r="34968" spans="7:7" x14ac:dyDescent="0.2">
      <c r="G34968" s="12"/>
    </row>
    <row r="34969" spans="7:7" x14ac:dyDescent="0.2">
      <c r="G34969" s="12"/>
    </row>
    <row r="34970" spans="7:7" x14ac:dyDescent="0.2">
      <c r="G34970" s="12"/>
    </row>
    <row r="34971" spans="7:7" x14ac:dyDescent="0.2">
      <c r="G34971" s="12"/>
    </row>
    <row r="34972" spans="7:7" x14ac:dyDescent="0.2">
      <c r="G34972" s="12"/>
    </row>
    <row r="34973" spans="7:7" x14ac:dyDescent="0.2">
      <c r="G34973" s="12"/>
    </row>
    <row r="34974" spans="7:7" x14ac:dyDescent="0.2">
      <c r="G34974" s="12"/>
    </row>
    <row r="34975" spans="7:7" x14ac:dyDescent="0.2">
      <c r="G34975" s="12"/>
    </row>
    <row r="34976" spans="7:7" x14ac:dyDescent="0.2">
      <c r="G34976" s="12"/>
    </row>
    <row r="34977" spans="7:7" x14ac:dyDescent="0.2">
      <c r="G34977" s="12"/>
    </row>
    <row r="34978" spans="7:7" x14ac:dyDescent="0.2">
      <c r="G34978" s="12"/>
    </row>
    <row r="34979" spans="7:7" x14ac:dyDescent="0.2">
      <c r="G34979" s="12"/>
    </row>
    <row r="34980" spans="7:7" x14ac:dyDescent="0.2">
      <c r="G34980" s="12"/>
    </row>
    <row r="34981" spans="7:7" x14ac:dyDescent="0.2">
      <c r="G34981" s="12"/>
    </row>
    <row r="34982" spans="7:7" x14ac:dyDescent="0.2">
      <c r="G34982" s="12"/>
    </row>
    <row r="34983" spans="7:7" x14ac:dyDescent="0.2">
      <c r="G34983" s="12"/>
    </row>
    <row r="34984" spans="7:7" x14ac:dyDescent="0.2">
      <c r="G34984" s="12"/>
    </row>
    <row r="34985" spans="7:7" x14ac:dyDescent="0.2">
      <c r="G34985" s="12"/>
    </row>
    <row r="34986" spans="7:7" x14ac:dyDescent="0.2">
      <c r="G34986" s="12"/>
    </row>
    <row r="34987" spans="7:7" x14ac:dyDescent="0.2">
      <c r="G34987" s="12"/>
    </row>
    <row r="34988" spans="7:7" x14ac:dyDescent="0.2">
      <c r="G34988" s="12"/>
    </row>
    <row r="34989" spans="7:7" x14ac:dyDescent="0.2">
      <c r="G34989" s="12"/>
    </row>
    <row r="34990" spans="7:7" x14ac:dyDescent="0.2">
      <c r="G34990" s="12"/>
    </row>
    <row r="34991" spans="7:7" x14ac:dyDescent="0.2">
      <c r="G34991" s="12"/>
    </row>
    <row r="34992" spans="7:7" x14ac:dyDescent="0.2">
      <c r="G34992" s="12"/>
    </row>
    <row r="34993" spans="7:7" x14ac:dyDescent="0.2">
      <c r="G34993" s="12"/>
    </row>
    <row r="34994" spans="7:7" x14ac:dyDescent="0.2">
      <c r="G34994" s="12"/>
    </row>
    <row r="34995" spans="7:7" x14ac:dyDescent="0.2">
      <c r="G34995" s="12"/>
    </row>
    <row r="34996" spans="7:7" x14ac:dyDescent="0.2">
      <c r="G34996" s="12"/>
    </row>
    <row r="34997" spans="7:7" x14ac:dyDescent="0.2">
      <c r="G34997" s="12"/>
    </row>
    <row r="34998" spans="7:7" x14ac:dyDescent="0.2">
      <c r="G34998" s="12"/>
    </row>
    <row r="34999" spans="7:7" x14ac:dyDescent="0.2">
      <c r="G34999" s="12"/>
    </row>
    <row r="35000" spans="7:7" x14ac:dyDescent="0.2">
      <c r="G35000" s="12"/>
    </row>
    <row r="35001" spans="7:7" x14ac:dyDescent="0.2">
      <c r="G35001" s="12"/>
    </row>
    <row r="35002" spans="7:7" x14ac:dyDescent="0.2">
      <c r="G35002" s="12"/>
    </row>
    <row r="35003" spans="7:7" x14ac:dyDescent="0.2">
      <c r="G35003" s="12"/>
    </row>
    <row r="35004" spans="7:7" x14ac:dyDescent="0.2">
      <c r="G35004" s="12"/>
    </row>
    <row r="35005" spans="7:7" x14ac:dyDescent="0.2">
      <c r="G35005" s="12"/>
    </row>
    <row r="35006" spans="7:7" x14ac:dyDescent="0.2">
      <c r="G35006" s="12"/>
    </row>
    <row r="35007" spans="7:7" x14ac:dyDescent="0.2">
      <c r="G35007" s="12"/>
    </row>
    <row r="35008" spans="7:7" x14ac:dyDescent="0.2">
      <c r="G35008" s="12"/>
    </row>
    <row r="35009" spans="7:7" x14ac:dyDescent="0.2">
      <c r="G35009" s="12"/>
    </row>
    <row r="35010" spans="7:7" x14ac:dyDescent="0.2">
      <c r="G35010" s="12"/>
    </row>
    <row r="35011" spans="7:7" x14ac:dyDescent="0.2">
      <c r="G35011" s="12"/>
    </row>
    <row r="35012" spans="7:7" x14ac:dyDescent="0.2">
      <c r="G35012" s="12"/>
    </row>
    <row r="35013" spans="7:7" x14ac:dyDescent="0.2">
      <c r="G35013" s="12"/>
    </row>
    <row r="35014" spans="7:7" x14ac:dyDescent="0.2">
      <c r="G35014" s="12"/>
    </row>
    <row r="35015" spans="7:7" x14ac:dyDescent="0.2">
      <c r="G35015" s="12"/>
    </row>
    <row r="35016" spans="7:7" x14ac:dyDescent="0.2">
      <c r="G35016" s="12"/>
    </row>
    <row r="35017" spans="7:7" x14ac:dyDescent="0.2">
      <c r="G35017" s="12"/>
    </row>
    <row r="35018" spans="7:7" x14ac:dyDescent="0.2">
      <c r="G35018" s="12"/>
    </row>
    <row r="35019" spans="7:7" x14ac:dyDescent="0.2">
      <c r="G35019" s="12"/>
    </row>
    <row r="35020" spans="7:7" x14ac:dyDescent="0.2">
      <c r="G35020" s="12"/>
    </row>
    <row r="35021" spans="7:7" x14ac:dyDescent="0.2">
      <c r="G35021" s="12"/>
    </row>
    <row r="35022" spans="7:7" x14ac:dyDescent="0.2">
      <c r="G35022" s="12"/>
    </row>
    <row r="35023" spans="7:7" x14ac:dyDescent="0.2">
      <c r="G35023" s="12"/>
    </row>
    <row r="35024" spans="7:7" x14ac:dyDescent="0.2">
      <c r="G35024" s="12"/>
    </row>
    <row r="35025" spans="7:7" x14ac:dyDescent="0.2">
      <c r="G35025" s="12"/>
    </row>
    <row r="35026" spans="7:7" x14ac:dyDescent="0.2">
      <c r="G35026" s="12"/>
    </row>
    <row r="35027" spans="7:7" x14ac:dyDescent="0.2">
      <c r="G35027" s="12"/>
    </row>
    <row r="35028" spans="7:7" x14ac:dyDescent="0.2">
      <c r="G35028" s="12"/>
    </row>
    <row r="35029" spans="7:7" x14ac:dyDescent="0.2">
      <c r="G35029" s="12"/>
    </row>
    <row r="35030" spans="7:7" x14ac:dyDescent="0.2">
      <c r="G35030" s="12"/>
    </row>
    <row r="35031" spans="7:7" x14ac:dyDescent="0.2">
      <c r="G35031" s="12"/>
    </row>
    <row r="35032" spans="7:7" x14ac:dyDescent="0.2">
      <c r="G35032" s="12"/>
    </row>
    <row r="35033" spans="7:7" x14ac:dyDescent="0.2">
      <c r="G35033" s="12"/>
    </row>
    <row r="35034" spans="7:7" x14ac:dyDescent="0.2">
      <c r="G35034" s="12"/>
    </row>
    <row r="35035" spans="7:7" x14ac:dyDescent="0.2">
      <c r="G35035" s="12"/>
    </row>
    <row r="35036" spans="7:7" x14ac:dyDescent="0.2">
      <c r="G35036" s="12"/>
    </row>
    <row r="35037" spans="7:7" x14ac:dyDescent="0.2">
      <c r="G35037" s="12"/>
    </row>
    <row r="35038" spans="7:7" x14ac:dyDescent="0.2">
      <c r="G35038" s="12"/>
    </row>
    <row r="35039" spans="7:7" x14ac:dyDescent="0.2">
      <c r="G35039" s="12"/>
    </row>
    <row r="35040" spans="7:7" x14ac:dyDescent="0.2">
      <c r="G35040" s="12"/>
    </row>
    <row r="35041" spans="7:7" x14ac:dyDescent="0.2">
      <c r="G35041" s="12"/>
    </row>
    <row r="35042" spans="7:7" x14ac:dyDescent="0.2">
      <c r="G35042" s="12"/>
    </row>
    <row r="35043" spans="7:7" x14ac:dyDescent="0.2">
      <c r="G35043" s="12"/>
    </row>
    <row r="35044" spans="7:7" x14ac:dyDescent="0.2">
      <c r="G35044" s="12"/>
    </row>
    <row r="35045" spans="7:7" x14ac:dyDescent="0.2">
      <c r="G35045" s="12"/>
    </row>
    <row r="35046" spans="7:7" x14ac:dyDescent="0.2">
      <c r="G35046" s="12"/>
    </row>
    <row r="35047" spans="7:7" x14ac:dyDescent="0.2">
      <c r="G35047" s="12"/>
    </row>
    <row r="35048" spans="7:7" x14ac:dyDescent="0.2">
      <c r="G35048" s="12"/>
    </row>
    <row r="35049" spans="7:7" x14ac:dyDescent="0.2">
      <c r="G35049" s="12"/>
    </row>
    <row r="35050" spans="7:7" x14ac:dyDescent="0.2">
      <c r="G35050" s="12"/>
    </row>
    <row r="35051" spans="7:7" x14ac:dyDescent="0.2">
      <c r="G35051" s="12"/>
    </row>
    <row r="35052" spans="7:7" x14ac:dyDescent="0.2">
      <c r="G35052" s="12"/>
    </row>
    <row r="35053" spans="7:7" x14ac:dyDescent="0.2">
      <c r="G35053" s="12"/>
    </row>
    <row r="35054" spans="7:7" x14ac:dyDescent="0.2">
      <c r="G35054" s="12"/>
    </row>
    <row r="35055" spans="7:7" x14ac:dyDescent="0.2">
      <c r="G35055" s="12"/>
    </row>
    <row r="35056" spans="7:7" x14ac:dyDescent="0.2">
      <c r="G35056" s="12"/>
    </row>
    <row r="35057" spans="7:7" x14ac:dyDescent="0.2">
      <c r="G35057" s="12"/>
    </row>
    <row r="35058" spans="7:7" x14ac:dyDescent="0.2">
      <c r="G35058" s="12"/>
    </row>
    <row r="35059" spans="7:7" x14ac:dyDescent="0.2">
      <c r="G35059" s="12"/>
    </row>
    <row r="35060" spans="7:7" x14ac:dyDescent="0.2">
      <c r="G35060" s="12"/>
    </row>
    <row r="35061" spans="7:7" x14ac:dyDescent="0.2">
      <c r="G35061" s="12"/>
    </row>
    <row r="35062" spans="7:7" x14ac:dyDescent="0.2">
      <c r="G35062" s="12"/>
    </row>
    <row r="35063" spans="7:7" x14ac:dyDescent="0.2">
      <c r="G35063" s="12"/>
    </row>
    <row r="35064" spans="7:7" x14ac:dyDescent="0.2">
      <c r="G35064" s="12"/>
    </row>
    <row r="35065" spans="7:7" x14ac:dyDescent="0.2">
      <c r="G35065" s="12"/>
    </row>
    <row r="35066" spans="7:7" x14ac:dyDescent="0.2">
      <c r="G35066" s="12"/>
    </row>
    <row r="35067" spans="7:7" x14ac:dyDescent="0.2">
      <c r="G35067" s="12"/>
    </row>
    <row r="35068" spans="7:7" x14ac:dyDescent="0.2">
      <c r="G35068" s="12"/>
    </row>
    <row r="35069" spans="7:7" x14ac:dyDescent="0.2">
      <c r="G35069" s="12"/>
    </row>
    <row r="35070" spans="7:7" x14ac:dyDescent="0.2">
      <c r="G35070" s="12"/>
    </row>
    <row r="35071" spans="7:7" x14ac:dyDescent="0.2">
      <c r="G35071" s="12"/>
    </row>
    <row r="35072" spans="7:7" x14ac:dyDescent="0.2">
      <c r="G35072" s="12"/>
    </row>
    <row r="35073" spans="7:7" x14ac:dyDescent="0.2">
      <c r="G35073" s="12"/>
    </row>
    <row r="35074" spans="7:7" x14ac:dyDescent="0.2">
      <c r="G35074" s="12"/>
    </row>
    <row r="35075" spans="7:7" x14ac:dyDescent="0.2">
      <c r="G35075" s="12"/>
    </row>
    <row r="35076" spans="7:7" x14ac:dyDescent="0.2">
      <c r="G35076" s="12"/>
    </row>
    <row r="35077" spans="7:7" x14ac:dyDescent="0.2">
      <c r="G35077" s="12"/>
    </row>
    <row r="35078" spans="7:7" x14ac:dyDescent="0.2">
      <c r="G35078" s="12"/>
    </row>
    <row r="35079" spans="7:7" x14ac:dyDescent="0.2">
      <c r="G35079" s="12"/>
    </row>
    <row r="35080" spans="7:7" x14ac:dyDescent="0.2">
      <c r="G35080" s="12"/>
    </row>
    <row r="35081" spans="7:7" x14ac:dyDescent="0.2">
      <c r="G35081" s="12"/>
    </row>
    <row r="35082" spans="7:7" x14ac:dyDescent="0.2">
      <c r="G35082" s="12"/>
    </row>
    <row r="35083" spans="7:7" x14ac:dyDescent="0.2">
      <c r="G35083" s="12"/>
    </row>
    <row r="35084" spans="7:7" x14ac:dyDescent="0.2">
      <c r="G35084" s="12"/>
    </row>
    <row r="35085" spans="7:7" x14ac:dyDescent="0.2">
      <c r="G35085" s="12"/>
    </row>
    <row r="35086" spans="7:7" x14ac:dyDescent="0.2">
      <c r="G35086" s="12"/>
    </row>
    <row r="35087" spans="7:7" x14ac:dyDescent="0.2">
      <c r="G35087" s="12"/>
    </row>
    <row r="35088" spans="7:7" x14ac:dyDescent="0.2">
      <c r="G35088" s="12"/>
    </row>
    <row r="35089" spans="7:7" x14ac:dyDescent="0.2">
      <c r="G35089" s="12"/>
    </row>
    <row r="35090" spans="7:7" x14ac:dyDescent="0.2">
      <c r="G35090" s="12"/>
    </row>
    <row r="35091" spans="7:7" x14ac:dyDescent="0.2">
      <c r="G35091" s="12"/>
    </row>
    <row r="35092" spans="7:7" x14ac:dyDescent="0.2">
      <c r="G35092" s="12"/>
    </row>
    <row r="35093" spans="7:7" x14ac:dyDescent="0.2">
      <c r="G35093" s="12"/>
    </row>
    <row r="35094" spans="7:7" x14ac:dyDescent="0.2">
      <c r="G35094" s="12"/>
    </row>
    <row r="35095" spans="7:7" x14ac:dyDescent="0.2">
      <c r="G35095" s="12"/>
    </row>
    <row r="35096" spans="7:7" x14ac:dyDescent="0.2">
      <c r="G35096" s="12"/>
    </row>
    <row r="35097" spans="7:7" x14ac:dyDescent="0.2">
      <c r="G35097" s="12"/>
    </row>
    <row r="35098" spans="7:7" x14ac:dyDescent="0.2">
      <c r="G35098" s="12"/>
    </row>
    <row r="35099" spans="7:7" x14ac:dyDescent="0.2">
      <c r="G35099" s="12"/>
    </row>
    <row r="35100" spans="7:7" x14ac:dyDescent="0.2">
      <c r="G35100" s="12"/>
    </row>
    <row r="35101" spans="7:7" x14ac:dyDescent="0.2">
      <c r="G35101" s="12"/>
    </row>
    <row r="35102" spans="7:7" x14ac:dyDescent="0.2">
      <c r="G35102" s="12"/>
    </row>
    <row r="35103" spans="7:7" x14ac:dyDescent="0.2">
      <c r="G35103" s="12"/>
    </row>
    <row r="35104" spans="7:7" x14ac:dyDescent="0.2">
      <c r="G35104" s="12"/>
    </row>
    <row r="35105" spans="7:7" x14ac:dyDescent="0.2">
      <c r="G35105" s="12"/>
    </row>
    <row r="35106" spans="7:7" x14ac:dyDescent="0.2">
      <c r="G35106" s="12"/>
    </row>
    <row r="35107" spans="7:7" x14ac:dyDescent="0.2">
      <c r="G35107" s="12"/>
    </row>
    <row r="35108" spans="7:7" x14ac:dyDescent="0.2">
      <c r="G35108" s="12"/>
    </row>
    <row r="35109" spans="7:7" x14ac:dyDescent="0.2">
      <c r="G35109" s="12"/>
    </row>
    <row r="35110" spans="7:7" x14ac:dyDescent="0.2">
      <c r="G35110" s="12"/>
    </row>
    <row r="35111" spans="7:7" x14ac:dyDescent="0.2">
      <c r="G35111" s="12"/>
    </row>
    <row r="35112" spans="7:7" x14ac:dyDescent="0.2">
      <c r="G35112" s="12"/>
    </row>
    <row r="35113" spans="7:7" x14ac:dyDescent="0.2">
      <c r="G35113" s="12"/>
    </row>
    <row r="35114" spans="7:7" x14ac:dyDescent="0.2">
      <c r="G35114" s="12"/>
    </row>
    <row r="35115" spans="7:7" x14ac:dyDescent="0.2">
      <c r="G35115" s="12"/>
    </row>
    <row r="35116" spans="7:7" x14ac:dyDescent="0.2">
      <c r="G35116" s="12"/>
    </row>
    <row r="35117" spans="7:7" x14ac:dyDescent="0.2">
      <c r="G35117" s="12"/>
    </row>
    <row r="35118" spans="7:7" x14ac:dyDescent="0.2">
      <c r="G35118" s="12"/>
    </row>
    <row r="35119" spans="7:7" x14ac:dyDescent="0.2">
      <c r="G35119" s="12"/>
    </row>
    <row r="35120" spans="7:7" x14ac:dyDescent="0.2">
      <c r="G35120" s="12"/>
    </row>
    <row r="35121" spans="7:7" x14ac:dyDescent="0.2">
      <c r="G35121" s="12"/>
    </row>
    <row r="35122" spans="7:7" x14ac:dyDescent="0.2">
      <c r="G35122" s="12"/>
    </row>
    <row r="35123" spans="7:7" x14ac:dyDescent="0.2">
      <c r="G35123" s="12"/>
    </row>
    <row r="35124" spans="7:7" x14ac:dyDescent="0.2">
      <c r="G35124" s="12"/>
    </row>
    <row r="35125" spans="7:7" x14ac:dyDescent="0.2">
      <c r="G35125" s="12"/>
    </row>
    <row r="35126" spans="7:7" x14ac:dyDescent="0.2">
      <c r="G35126" s="12"/>
    </row>
    <row r="35127" spans="7:7" x14ac:dyDescent="0.2">
      <c r="G35127" s="12"/>
    </row>
    <row r="35128" spans="7:7" x14ac:dyDescent="0.2">
      <c r="G35128" s="12"/>
    </row>
    <row r="35129" spans="7:7" x14ac:dyDescent="0.2">
      <c r="G35129" s="12"/>
    </row>
    <row r="35130" spans="7:7" x14ac:dyDescent="0.2">
      <c r="G35130" s="12"/>
    </row>
    <row r="35131" spans="7:7" x14ac:dyDescent="0.2">
      <c r="G35131" s="12"/>
    </row>
    <row r="35132" spans="7:7" x14ac:dyDescent="0.2">
      <c r="G35132" s="12"/>
    </row>
    <row r="35133" spans="7:7" x14ac:dyDescent="0.2">
      <c r="G35133" s="12"/>
    </row>
    <row r="35134" spans="7:7" x14ac:dyDescent="0.2">
      <c r="G35134" s="12"/>
    </row>
    <row r="35135" spans="7:7" x14ac:dyDescent="0.2">
      <c r="G35135" s="12"/>
    </row>
    <row r="35136" spans="7:7" x14ac:dyDescent="0.2">
      <c r="G35136" s="12"/>
    </row>
    <row r="35137" spans="7:7" x14ac:dyDescent="0.2">
      <c r="G35137" s="12"/>
    </row>
    <row r="35138" spans="7:7" x14ac:dyDescent="0.2">
      <c r="G35138" s="12"/>
    </row>
    <row r="35139" spans="7:7" x14ac:dyDescent="0.2">
      <c r="G35139" s="12"/>
    </row>
    <row r="35140" spans="7:7" x14ac:dyDescent="0.2">
      <c r="G35140" s="12"/>
    </row>
    <row r="35141" spans="7:7" x14ac:dyDescent="0.2">
      <c r="G35141" s="12"/>
    </row>
    <row r="35142" spans="7:7" x14ac:dyDescent="0.2">
      <c r="G35142" s="12"/>
    </row>
    <row r="35143" spans="7:7" x14ac:dyDescent="0.2">
      <c r="G35143" s="12"/>
    </row>
    <row r="35144" spans="7:7" x14ac:dyDescent="0.2">
      <c r="G35144" s="12"/>
    </row>
    <row r="35145" spans="7:7" x14ac:dyDescent="0.2">
      <c r="G35145" s="12"/>
    </row>
    <row r="35146" spans="7:7" x14ac:dyDescent="0.2">
      <c r="G35146" s="12"/>
    </row>
    <row r="35147" spans="7:7" x14ac:dyDescent="0.2">
      <c r="G35147" s="12"/>
    </row>
    <row r="35148" spans="7:7" x14ac:dyDescent="0.2">
      <c r="G35148" s="12"/>
    </row>
    <row r="35149" spans="7:7" x14ac:dyDescent="0.2">
      <c r="G35149" s="12"/>
    </row>
    <row r="35150" spans="7:7" x14ac:dyDescent="0.2">
      <c r="G35150" s="12"/>
    </row>
    <row r="35151" spans="7:7" x14ac:dyDescent="0.2">
      <c r="G35151" s="12"/>
    </row>
    <row r="35152" spans="7:7" x14ac:dyDescent="0.2">
      <c r="G35152" s="12"/>
    </row>
    <row r="35153" spans="7:7" x14ac:dyDescent="0.2">
      <c r="G35153" s="12"/>
    </row>
    <row r="35154" spans="7:7" x14ac:dyDescent="0.2">
      <c r="G35154" s="12"/>
    </row>
    <row r="35155" spans="7:7" x14ac:dyDescent="0.2">
      <c r="G35155" s="12"/>
    </row>
    <row r="35156" spans="7:7" x14ac:dyDescent="0.2">
      <c r="G35156" s="12"/>
    </row>
    <row r="35157" spans="7:7" x14ac:dyDescent="0.2">
      <c r="G35157" s="12"/>
    </row>
    <row r="35158" spans="7:7" x14ac:dyDescent="0.2">
      <c r="G35158" s="12"/>
    </row>
    <row r="35159" spans="7:7" x14ac:dyDescent="0.2">
      <c r="G35159" s="12"/>
    </row>
    <row r="35160" spans="7:7" x14ac:dyDescent="0.2">
      <c r="G35160" s="12"/>
    </row>
    <row r="35161" spans="7:7" x14ac:dyDescent="0.2">
      <c r="G35161" s="12"/>
    </row>
    <row r="35162" spans="7:7" x14ac:dyDescent="0.2">
      <c r="G35162" s="12"/>
    </row>
    <row r="35163" spans="7:7" x14ac:dyDescent="0.2">
      <c r="G35163" s="12"/>
    </row>
    <row r="35164" spans="7:7" x14ac:dyDescent="0.2">
      <c r="G35164" s="12"/>
    </row>
    <row r="35165" spans="7:7" x14ac:dyDescent="0.2">
      <c r="G35165" s="12"/>
    </row>
    <row r="35166" spans="7:7" x14ac:dyDescent="0.2">
      <c r="G35166" s="12"/>
    </row>
    <row r="35167" spans="7:7" x14ac:dyDescent="0.2">
      <c r="G35167" s="12"/>
    </row>
    <row r="35168" spans="7:7" x14ac:dyDescent="0.2">
      <c r="G35168" s="12"/>
    </row>
    <row r="35169" spans="7:7" x14ac:dyDescent="0.2">
      <c r="G35169" s="12"/>
    </row>
    <row r="35170" spans="7:7" x14ac:dyDescent="0.2">
      <c r="G35170" s="12"/>
    </row>
    <row r="35171" spans="7:7" x14ac:dyDescent="0.2">
      <c r="G35171" s="12"/>
    </row>
    <row r="35172" spans="7:7" x14ac:dyDescent="0.2">
      <c r="G35172" s="12"/>
    </row>
    <row r="35173" spans="7:7" x14ac:dyDescent="0.2">
      <c r="G35173" s="12"/>
    </row>
    <row r="35174" spans="7:7" x14ac:dyDescent="0.2">
      <c r="G35174" s="12"/>
    </row>
    <row r="35175" spans="7:7" x14ac:dyDescent="0.2">
      <c r="G35175" s="12"/>
    </row>
    <row r="35176" spans="7:7" x14ac:dyDescent="0.2">
      <c r="G35176" s="12"/>
    </row>
    <row r="35177" spans="7:7" x14ac:dyDescent="0.2">
      <c r="G35177" s="12"/>
    </row>
    <row r="35178" spans="7:7" x14ac:dyDescent="0.2">
      <c r="G35178" s="12"/>
    </row>
    <row r="35179" spans="7:7" x14ac:dyDescent="0.2">
      <c r="G35179" s="12"/>
    </row>
    <row r="35180" spans="7:7" x14ac:dyDescent="0.2">
      <c r="G35180" s="12"/>
    </row>
    <row r="35181" spans="7:7" x14ac:dyDescent="0.2">
      <c r="G35181" s="12"/>
    </row>
    <row r="35182" spans="7:7" x14ac:dyDescent="0.2">
      <c r="G35182" s="12"/>
    </row>
    <row r="35183" spans="7:7" x14ac:dyDescent="0.2">
      <c r="G35183" s="12"/>
    </row>
    <row r="35184" spans="7:7" x14ac:dyDescent="0.2">
      <c r="G35184" s="12"/>
    </row>
    <row r="35185" spans="7:7" x14ac:dyDescent="0.2">
      <c r="G35185" s="12"/>
    </row>
    <row r="35186" spans="7:7" x14ac:dyDescent="0.2">
      <c r="G35186" s="12"/>
    </row>
    <row r="35187" spans="7:7" x14ac:dyDescent="0.2">
      <c r="G35187" s="12"/>
    </row>
    <row r="35188" spans="7:7" x14ac:dyDescent="0.2">
      <c r="G35188" s="12"/>
    </row>
    <row r="35189" spans="7:7" x14ac:dyDescent="0.2">
      <c r="G35189" s="12"/>
    </row>
    <row r="35190" spans="7:7" x14ac:dyDescent="0.2">
      <c r="G35190" s="12"/>
    </row>
    <row r="35191" spans="7:7" x14ac:dyDescent="0.2">
      <c r="G35191" s="12"/>
    </row>
    <row r="35192" spans="7:7" x14ac:dyDescent="0.2">
      <c r="G35192" s="12"/>
    </row>
    <row r="35193" spans="7:7" x14ac:dyDescent="0.2">
      <c r="G35193" s="12"/>
    </row>
    <row r="35194" spans="7:7" x14ac:dyDescent="0.2">
      <c r="G35194" s="12"/>
    </row>
    <row r="35195" spans="7:7" x14ac:dyDescent="0.2">
      <c r="G35195" s="12"/>
    </row>
    <row r="35196" spans="7:7" x14ac:dyDescent="0.2">
      <c r="G35196" s="12"/>
    </row>
    <row r="35197" spans="7:7" x14ac:dyDescent="0.2">
      <c r="G35197" s="12"/>
    </row>
    <row r="35198" spans="7:7" x14ac:dyDescent="0.2">
      <c r="G35198" s="12"/>
    </row>
    <row r="35199" spans="7:7" x14ac:dyDescent="0.2">
      <c r="G35199" s="12"/>
    </row>
    <row r="35200" spans="7:7" x14ac:dyDescent="0.2">
      <c r="G35200" s="12"/>
    </row>
    <row r="35201" spans="7:7" x14ac:dyDescent="0.2">
      <c r="G35201" s="12"/>
    </row>
    <row r="35202" spans="7:7" x14ac:dyDescent="0.2">
      <c r="G35202" s="12"/>
    </row>
    <row r="35203" spans="7:7" x14ac:dyDescent="0.2">
      <c r="G35203" s="12"/>
    </row>
    <row r="35204" spans="7:7" x14ac:dyDescent="0.2">
      <c r="G35204" s="12"/>
    </row>
    <row r="35205" spans="7:7" x14ac:dyDescent="0.2">
      <c r="G35205" s="12"/>
    </row>
    <row r="35206" spans="7:7" x14ac:dyDescent="0.2">
      <c r="G35206" s="12"/>
    </row>
    <row r="35207" spans="7:7" x14ac:dyDescent="0.2">
      <c r="G35207" s="12"/>
    </row>
    <row r="35208" spans="7:7" x14ac:dyDescent="0.2">
      <c r="G35208" s="12"/>
    </row>
    <row r="35209" spans="7:7" x14ac:dyDescent="0.2">
      <c r="G35209" s="12"/>
    </row>
    <row r="35210" spans="7:7" x14ac:dyDescent="0.2">
      <c r="G35210" s="12"/>
    </row>
    <row r="35211" spans="7:7" x14ac:dyDescent="0.2">
      <c r="G35211" s="12"/>
    </row>
    <row r="35212" spans="7:7" x14ac:dyDescent="0.2">
      <c r="G35212" s="12"/>
    </row>
    <row r="35213" spans="7:7" x14ac:dyDescent="0.2">
      <c r="G35213" s="12"/>
    </row>
    <row r="35214" spans="7:7" x14ac:dyDescent="0.2">
      <c r="G35214" s="12"/>
    </row>
    <row r="35215" spans="7:7" x14ac:dyDescent="0.2">
      <c r="G35215" s="12"/>
    </row>
    <row r="35216" spans="7:7" x14ac:dyDescent="0.2">
      <c r="G35216" s="12"/>
    </row>
    <row r="35217" spans="7:7" x14ac:dyDescent="0.2">
      <c r="G35217" s="12"/>
    </row>
    <row r="35218" spans="7:7" x14ac:dyDescent="0.2">
      <c r="G35218" s="12"/>
    </row>
    <row r="35219" spans="7:7" x14ac:dyDescent="0.2">
      <c r="G35219" s="12"/>
    </row>
    <row r="35220" spans="7:7" x14ac:dyDescent="0.2">
      <c r="G35220" s="12"/>
    </row>
    <row r="35221" spans="7:7" x14ac:dyDescent="0.2">
      <c r="G35221" s="12"/>
    </row>
    <row r="35222" spans="7:7" x14ac:dyDescent="0.2">
      <c r="G35222" s="12"/>
    </row>
    <row r="35223" spans="7:7" x14ac:dyDescent="0.2">
      <c r="G35223" s="12"/>
    </row>
    <row r="35224" spans="7:7" x14ac:dyDescent="0.2">
      <c r="G35224" s="12"/>
    </row>
    <row r="35225" spans="7:7" x14ac:dyDescent="0.2">
      <c r="G35225" s="12"/>
    </row>
    <row r="35226" spans="7:7" x14ac:dyDescent="0.2">
      <c r="G35226" s="12"/>
    </row>
    <row r="35227" spans="7:7" x14ac:dyDescent="0.2">
      <c r="G35227" s="12"/>
    </row>
    <row r="35228" spans="7:7" x14ac:dyDescent="0.2">
      <c r="G35228" s="12"/>
    </row>
    <row r="35229" spans="7:7" x14ac:dyDescent="0.2">
      <c r="G35229" s="12"/>
    </row>
    <row r="35230" spans="7:7" x14ac:dyDescent="0.2">
      <c r="G35230" s="12"/>
    </row>
    <row r="35231" spans="7:7" x14ac:dyDescent="0.2">
      <c r="G35231" s="12"/>
    </row>
    <row r="35232" spans="7:7" x14ac:dyDescent="0.2">
      <c r="G35232" s="12"/>
    </row>
    <row r="35233" spans="7:7" x14ac:dyDescent="0.2">
      <c r="G35233" s="12"/>
    </row>
    <row r="35234" spans="7:7" x14ac:dyDescent="0.2">
      <c r="G35234" s="12"/>
    </row>
    <row r="35235" spans="7:7" x14ac:dyDescent="0.2">
      <c r="G35235" s="12"/>
    </row>
    <row r="35236" spans="7:7" x14ac:dyDescent="0.2">
      <c r="G35236" s="12"/>
    </row>
    <row r="35237" spans="7:7" x14ac:dyDescent="0.2">
      <c r="G35237" s="12"/>
    </row>
    <row r="35238" spans="7:7" x14ac:dyDescent="0.2">
      <c r="G35238" s="12"/>
    </row>
    <row r="35239" spans="7:7" x14ac:dyDescent="0.2">
      <c r="G35239" s="12"/>
    </row>
    <row r="35240" spans="7:7" x14ac:dyDescent="0.2">
      <c r="G35240" s="12"/>
    </row>
    <row r="35241" spans="7:7" x14ac:dyDescent="0.2">
      <c r="G35241" s="12"/>
    </row>
    <row r="35242" spans="7:7" x14ac:dyDescent="0.2">
      <c r="G35242" s="12"/>
    </row>
    <row r="35243" spans="7:7" x14ac:dyDescent="0.2">
      <c r="G35243" s="12"/>
    </row>
    <row r="35244" spans="7:7" x14ac:dyDescent="0.2">
      <c r="G35244" s="12"/>
    </row>
    <row r="35245" spans="7:7" x14ac:dyDescent="0.2">
      <c r="G35245" s="12"/>
    </row>
    <row r="35246" spans="7:7" x14ac:dyDescent="0.2">
      <c r="G35246" s="12"/>
    </row>
    <row r="35247" spans="7:7" x14ac:dyDescent="0.2">
      <c r="G35247" s="12"/>
    </row>
    <row r="35248" spans="7:7" x14ac:dyDescent="0.2">
      <c r="G35248" s="12"/>
    </row>
    <row r="35249" spans="7:7" x14ac:dyDescent="0.2">
      <c r="G35249" s="12"/>
    </row>
    <row r="35250" spans="7:7" x14ac:dyDescent="0.2">
      <c r="G35250" s="12"/>
    </row>
    <row r="35251" spans="7:7" x14ac:dyDescent="0.2">
      <c r="G35251" s="12"/>
    </row>
    <row r="35252" spans="7:7" x14ac:dyDescent="0.2">
      <c r="G35252" s="12"/>
    </row>
    <row r="35253" spans="7:7" x14ac:dyDescent="0.2">
      <c r="G35253" s="12"/>
    </row>
    <row r="35254" spans="7:7" x14ac:dyDescent="0.2">
      <c r="G35254" s="12"/>
    </row>
    <row r="35255" spans="7:7" x14ac:dyDescent="0.2">
      <c r="G35255" s="12"/>
    </row>
    <row r="35256" spans="7:7" x14ac:dyDescent="0.2">
      <c r="G35256" s="12"/>
    </row>
    <row r="35257" spans="7:7" x14ac:dyDescent="0.2">
      <c r="G35257" s="12"/>
    </row>
    <row r="35258" spans="7:7" x14ac:dyDescent="0.2">
      <c r="G35258" s="12"/>
    </row>
    <row r="35259" spans="7:7" x14ac:dyDescent="0.2">
      <c r="G35259" s="12"/>
    </row>
    <row r="35260" spans="7:7" x14ac:dyDescent="0.2">
      <c r="G35260" s="12"/>
    </row>
    <row r="35261" spans="7:7" x14ac:dyDescent="0.2">
      <c r="G35261" s="12"/>
    </row>
    <row r="35262" spans="7:7" x14ac:dyDescent="0.2">
      <c r="G35262" s="12"/>
    </row>
    <row r="35263" spans="7:7" x14ac:dyDescent="0.2">
      <c r="G35263" s="12"/>
    </row>
    <row r="35264" spans="7:7" x14ac:dyDescent="0.2">
      <c r="G35264" s="12"/>
    </row>
    <row r="35265" spans="7:7" x14ac:dyDescent="0.2">
      <c r="G35265" s="12"/>
    </row>
    <row r="35266" spans="7:7" x14ac:dyDescent="0.2">
      <c r="G35266" s="12"/>
    </row>
    <row r="35267" spans="7:7" x14ac:dyDescent="0.2">
      <c r="G35267" s="12"/>
    </row>
    <row r="35268" spans="7:7" x14ac:dyDescent="0.2">
      <c r="G35268" s="12"/>
    </row>
    <row r="35269" spans="7:7" x14ac:dyDescent="0.2">
      <c r="G35269" s="12"/>
    </row>
    <row r="35270" spans="7:7" x14ac:dyDescent="0.2">
      <c r="G35270" s="12"/>
    </row>
    <row r="35271" spans="7:7" x14ac:dyDescent="0.2">
      <c r="G35271" s="12"/>
    </row>
    <row r="35272" spans="7:7" x14ac:dyDescent="0.2">
      <c r="G35272" s="12"/>
    </row>
    <row r="35273" spans="7:7" x14ac:dyDescent="0.2">
      <c r="G35273" s="12"/>
    </row>
    <row r="35274" spans="7:7" x14ac:dyDescent="0.2">
      <c r="G35274" s="12"/>
    </row>
    <row r="35275" spans="7:7" x14ac:dyDescent="0.2">
      <c r="G35275" s="12"/>
    </row>
    <row r="35276" spans="7:7" x14ac:dyDescent="0.2">
      <c r="G35276" s="12"/>
    </row>
    <row r="35277" spans="7:7" x14ac:dyDescent="0.2">
      <c r="G35277" s="12"/>
    </row>
    <row r="35278" spans="7:7" x14ac:dyDescent="0.2">
      <c r="G35278" s="12"/>
    </row>
    <row r="35279" spans="7:7" x14ac:dyDescent="0.2">
      <c r="G35279" s="12"/>
    </row>
    <row r="35280" spans="7:7" x14ac:dyDescent="0.2">
      <c r="G35280" s="12"/>
    </row>
    <row r="35281" spans="7:7" x14ac:dyDescent="0.2">
      <c r="G35281" s="12"/>
    </row>
    <row r="35282" spans="7:7" x14ac:dyDescent="0.2">
      <c r="G35282" s="12"/>
    </row>
    <row r="35283" spans="7:7" x14ac:dyDescent="0.2">
      <c r="G35283" s="12"/>
    </row>
    <row r="35284" spans="7:7" x14ac:dyDescent="0.2">
      <c r="G35284" s="12"/>
    </row>
    <row r="35285" spans="7:7" x14ac:dyDescent="0.2">
      <c r="G35285" s="12"/>
    </row>
    <row r="35286" spans="7:7" x14ac:dyDescent="0.2">
      <c r="G35286" s="12"/>
    </row>
    <row r="35287" spans="7:7" x14ac:dyDescent="0.2">
      <c r="G35287" s="12"/>
    </row>
    <row r="35288" spans="7:7" x14ac:dyDescent="0.2">
      <c r="G35288" s="12"/>
    </row>
    <row r="35289" spans="7:7" x14ac:dyDescent="0.2">
      <c r="G35289" s="12"/>
    </row>
    <row r="35290" spans="7:7" x14ac:dyDescent="0.2">
      <c r="G35290" s="12"/>
    </row>
    <row r="35291" spans="7:7" x14ac:dyDescent="0.2">
      <c r="G35291" s="12"/>
    </row>
    <row r="35292" spans="7:7" x14ac:dyDescent="0.2">
      <c r="G35292" s="12"/>
    </row>
    <row r="35293" spans="7:7" x14ac:dyDescent="0.2">
      <c r="G35293" s="12"/>
    </row>
    <row r="35294" spans="7:7" x14ac:dyDescent="0.2">
      <c r="G35294" s="12"/>
    </row>
    <row r="35295" spans="7:7" x14ac:dyDescent="0.2">
      <c r="G35295" s="12"/>
    </row>
    <row r="35296" spans="7:7" x14ac:dyDescent="0.2">
      <c r="G35296" s="12"/>
    </row>
    <row r="35297" spans="7:7" x14ac:dyDescent="0.2">
      <c r="G35297" s="12"/>
    </row>
    <row r="35298" spans="7:7" x14ac:dyDescent="0.2">
      <c r="G35298" s="12"/>
    </row>
    <row r="35299" spans="7:7" x14ac:dyDescent="0.2">
      <c r="G35299" s="12"/>
    </row>
    <row r="35300" spans="7:7" x14ac:dyDescent="0.2">
      <c r="G35300" s="12"/>
    </row>
    <row r="35301" spans="7:7" x14ac:dyDescent="0.2">
      <c r="G35301" s="12"/>
    </row>
    <row r="35302" spans="7:7" x14ac:dyDescent="0.2">
      <c r="G35302" s="12"/>
    </row>
    <row r="35303" spans="7:7" x14ac:dyDescent="0.2">
      <c r="G35303" s="12"/>
    </row>
    <row r="35304" spans="7:7" x14ac:dyDescent="0.2">
      <c r="G35304" s="12"/>
    </row>
    <row r="35305" spans="7:7" x14ac:dyDescent="0.2">
      <c r="G35305" s="12"/>
    </row>
    <row r="35306" spans="7:7" x14ac:dyDescent="0.2">
      <c r="G35306" s="12"/>
    </row>
    <row r="35307" spans="7:7" x14ac:dyDescent="0.2">
      <c r="G35307" s="12"/>
    </row>
    <row r="35308" spans="7:7" x14ac:dyDescent="0.2">
      <c r="G35308" s="12"/>
    </row>
    <row r="35309" spans="7:7" x14ac:dyDescent="0.2">
      <c r="G35309" s="12"/>
    </row>
    <row r="35310" spans="7:7" x14ac:dyDescent="0.2">
      <c r="G35310" s="12"/>
    </row>
    <row r="35311" spans="7:7" x14ac:dyDescent="0.2">
      <c r="G35311" s="12"/>
    </row>
    <row r="35312" spans="7:7" x14ac:dyDescent="0.2">
      <c r="G35312" s="12"/>
    </row>
    <row r="35313" spans="7:7" x14ac:dyDescent="0.2">
      <c r="G35313" s="12"/>
    </row>
    <row r="35314" spans="7:7" x14ac:dyDescent="0.2">
      <c r="G35314" s="12"/>
    </row>
    <row r="35315" spans="7:7" x14ac:dyDescent="0.2">
      <c r="G35315" s="12"/>
    </row>
    <row r="35316" spans="7:7" x14ac:dyDescent="0.2">
      <c r="G35316" s="12"/>
    </row>
    <row r="35317" spans="7:7" x14ac:dyDescent="0.2">
      <c r="G35317" s="12"/>
    </row>
    <row r="35318" spans="7:7" x14ac:dyDescent="0.2">
      <c r="G35318" s="12"/>
    </row>
    <row r="35319" spans="7:7" x14ac:dyDescent="0.2">
      <c r="G35319" s="12"/>
    </row>
    <row r="35320" spans="7:7" x14ac:dyDescent="0.2">
      <c r="G35320" s="12"/>
    </row>
    <row r="35321" spans="7:7" x14ac:dyDescent="0.2">
      <c r="G35321" s="12"/>
    </row>
    <row r="35322" spans="7:7" x14ac:dyDescent="0.2">
      <c r="G35322" s="12"/>
    </row>
    <row r="35323" spans="7:7" x14ac:dyDescent="0.2">
      <c r="G35323" s="12"/>
    </row>
    <row r="35324" spans="7:7" x14ac:dyDescent="0.2">
      <c r="G35324" s="12"/>
    </row>
    <row r="35325" spans="7:7" x14ac:dyDescent="0.2">
      <c r="G35325" s="12"/>
    </row>
    <row r="35326" spans="7:7" x14ac:dyDescent="0.2">
      <c r="G35326" s="12"/>
    </row>
    <row r="35327" spans="7:7" x14ac:dyDescent="0.2">
      <c r="G35327" s="12"/>
    </row>
    <row r="35328" spans="7:7" x14ac:dyDescent="0.2">
      <c r="G35328" s="12"/>
    </row>
    <row r="35329" spans="7:7" x14ac:dyDescent="0.2">
      <c r="G35329" s="12"/>
    </row>
    <row r="35330" spans="7:7" x14ac:dyDescent="0.2">
      <c r="G35330" s="12"/>
    </row>
    <row r="35331" spans="7:7" x14ac:dyDescent="0.2">
      <c r="G35331" s="12"/>
    </row>
    <row r="35332" spans="7:7" x14ac:dyDescent="0.2">
      <c r="G35332" s="12"/>
    </row>
    <row r="35333" spans="7:7" x14ac:dyDescent="0.2">
      <c r="G35333" s="12"/>
    </row>
    <row r="35334" spans="7:7" x14ac:dyDescent="0.2">
      <c r="G35334" s="12"/>
    </row>
    <row r="35335" spans="7:7" x14ac:dyDescent="0.2">
      <c r="G35335" s="12"/>
    </row>
    <row r="35336" spans="7:7" x14ac:dyDescent="0.2">
      <c r="G35336" s="12"/>
    </row>
    <row r="35337" spans="7:7" x14ac:dyDescent="0.2">
      <c r="G35337" s="12"/>
    </row>
    <row r="35338" spans="7:7" x14ac:dyDescent="0.2">
      <c r="G35338" s="12"/>
    </row>
    <row r="35339" spans="7:7" x14ac:dyDescent="0.2">
      <c r="G35339" s="12"/>
    </row>
    <row r="35340" spans="7:7" x14ac:dyDescent="0.2">
      <c r="G35340" s="12"/>
    </row>
    <row r="35341" spans="7:7" x14ac:dyDescent="0.2">
      <c r="G35341" s="12"/>
    </row>
    <row r="35342" spans="7:7" x14ac:dyDescent="0.2">
      <c r="G35342" s="12"/>
    </row>
    <row r="35343" spans="7:7" x14ac:dyDescent="0.2">
      <c r="G35343" s="12"/>
    </row>
    <row r="35344" spans="7:7" x14ac:dyDescent="0.2">
      <c r="G35344" s="12"/>
    </row>
    <row r="35345" spans="7:7" x14ac:dyDescent="0.2">
      <c r="G35345" s="12"/>
    </row>
    <row r="35346" spans="7:7" x14ac:dyDescent="0.2">
      <c r="G35346" s="12"/>
    </row>
    <row r="35347" spans="7:7" x14ac:dyDescent="0.2">
      <c r="G35347" s="12"/>
    </row>
    <row r="35348" spans="7:7" x14ac:dyDescent="0.2">
      <c r="G35348" s="12"/>
    </row>
    <row r="35349" spans="7:7" x14ac:dyDescent="0.2">
      <c r="G35349" s="12"/>
    </row>
    <row r="35350" spans="7:7" x14ac:dyDescent="0.2">
      <c r="G35350" s="12"/>
    </row>
    <row r="35351" spans="7:7" x14ac:dyDescent="0.2">
      <c r="G35351" s="12"/>
    </row>
    <row r="35352" spans="7:7" x14ac:dyDescent="0.2">
      <c r="G35352" s="12"/>
    </row>
    <row r="35353" spans="7:7" x14ac:dyDescent="0.2">
      <c r="G35353" s="12"/>
    </row>
    <row r="35354" spans="7:7" x14ac:dyDescent="0.2">
      <c r="G35354" s="12"/>
    </row>
    <row r="35355" spans="7:7" x14ac:dyDescent="0.2">
      <c r="G35355" s="12"/>
    </row>
    <row r="35356" spans="7:7" x14ac:dyDescent="0.2">
      <c r="G35356" s="12"/>
    </row>
    <row r="35357" spans="7:7" x14ac:dyDescent="0.2">
      <c r="G35357" s="12"/>
    </row>
    <row r="35358" spans="7:7" x14ac:dyDescent="0.2">
      <c r="G35358" s="12"/>
    </row>
    <row r="35359" spans="7:7" x14ac:dyDescent="0.2">
      <c r="G35359" s="12"/>
    </row>
    <row r="35360" spans="7:7" x14ac:dyDescent="0.2">
      <c r="G35360" s="12"/>
    </row>
    <row r="35361" spans="7:7" x14ac:dyDescent="0.2">
      <c r="G35361" s="12"/>
    </row>
    <row r="35362" spans="7:7" x14ac:dyDescent="0.2">
      <c r="G35362" s="12"/>
    </row>
    <row r="35363" spans="7:7" x14ac:dyDescent="0.2">
      <c r="G35363" s="12"/>
    </row>
    <row r="35364" spans="7:7" x14ac:dyDescent="0.2">
      <c r="G35364" s="12"/>
    </row>
    <row r="35365" spans="7:7" x14ac:dyDescent="0.2">
      <c r="G35365" s="12"/>
    </row>
    <row r="35366" spans="7:7" x14ac:dyDescent="0.2">
      <c r="G35366" s="12"/>
    </row>
    <row r="35367" spans="7:7" x14ac:dyDescent="0.2">
      <c r="G35367" s="12"/>
    </row>
    <row r="35368" spans="7:7" x14ac:dyDescent="0.2">
      <c r="G35368" s="12"/>
    </row>
    <row r="35369" spans="7:7" x14ac:dyDescent="0.2">
      <c r="G35369" s="12"/>
    </row>
    <row r="35370" spans="7:7" x14ac:dyDescent="0.2">
      <c r="G35370" s="12"/>
    </row>
    <row r="35371" spans="7:7" x14ac:dyDescent="0.2">
      <c r="G35371" s="12"/>
    </row>
    <row r="35372" spans="7:7" x14ac:dyDescent="0.2">
      <c r="G35372" s="12"/>
    </row>
    <row r="35373" spans="7:7" x14ac:dyDescent="0.2">
      <c r="G35373" s="12"/>
    </row>
    <row r="35374" spans="7:7" x14ac:dyDescent="0.2">
      <c r="G35374" s="12"/>
    </row>
    <row r="35375" spans="7:7" x14ac:dyDescent="0.2">
      <c r="G35375" s="12"/>
    </row>
    <row r="35376" spans="7:7" x14ac:dyDescent="0.2">
      <c r="G35376" s="12"/>
    </row>
    <row r="35377" spans="7:7" x14ac:dyDescent="0.2">
      <c r="G35377" s="12"/>
    </row>
    <row r="35378" spans="7:7" x14ac:dyDescent="0.2">
      <c r="G35378" s="12"/>
    </row>
    <row r="35379" spans="7:7" x14ac:dyDescent="0.2">
      <c r="G35379" s="12"/>
    </row>
    <row r="35380" spans="7:7" x14ac:dyDescent="0.2">
      <c r="G35380" s="12"/>
    </row>
    <row r="35381" spans="7:7" x14ac:dyDescent="0.2">
      <c r="G35381" s="12"/>
    </row>
    <row r="35382" spans="7:7" x14ac:dyDescent="0.2">
      <c r="G35382" s="12"/>
    </row>
    <row r="35383" spans="7:7" x14ac:dyDescent="0.2">
      <c r="G35383" s="12"/>
    </row>
    <row r="35384" spans="7:7" x14ac:dyDescent="0.2">
      <c r="G35384" s="12"/>
    </row>
    <row r="35385" spans="7:7" x14ac:dyDescent="0.2">
      <c r="G35385" s="12"/>
    </row>
    <row r="35386" spans="7:7" x14ac:dyDescent="0.2">
      <c r="G35386" s="12"/>
    </row>
    <row r="35387" spans="7:7" x14ac:dyDescent="0.2">
      <c r="G35387" s="12"/>
    </row>
    <row r="35388" spans="7:7" x14ac:dyDescent="0.2">
      <c r="G35388" s="12"/>
    </row>
    <row r="35389" spans="7:7" x14ac:dyDescent="0.2">
      <c r="G35389" s="12"/>
    </row>
    <row r="35390" spans="7:7" x14ac:dyDescent="0.2">
      <c r="G35390" s="12"/>
    </row>
    <row r="35391" spans="7:7" x14ac:dyDescent="0.2">
      <c r="G35391" s="12"/>
    </row>
    <row r="35392" spans="7:7" x14ac:dyDescent="0.2">
      <c r="G35392" s="12"/>
    </row>
    <row r="35393" spans="7:7" x14ac:dyDescent="0.2">
      <c r="G35393" s="12"/>
    </row>
    <row r="35394" spans="7:7" x14ac:dyDescent="0.2">
      <c r="G35394" s="12"/>
    </row>
    <row r="35395" spans="7:7" x14ac:dyDescent="0.2">
      <c r="G35395" s="12"/>
    </row>
    <row r="35396" spans="7:7" x14ac:dyDescent="0.2">
      <c r="G35396" s="12"/>
    </row>
    <row r="35397" spans="7:7" x14ac:dyDescent="0.2">
      <c r="G35397" s="12"/>
    </row>
    <row r="35398" spans="7:7" x14ac:dyDescent="0.2">
      <c r="G35398" s="12"/>
    </row>
    <row r="35399" spans="7:7" x14ac:dyDescent="0.2">
      <c r="G35399" s="12"/>
    </row>
    <row r="35400" spans="7:7" x14ac:dyDescent="0.2">
      <c r="G35400" s="12"/>
    </row>
    <row r="35401" spans="7:7" x14ac:dyDescent="0.2">
      <c r="G35401" s="12"/>
    </row>
    <row r="35402" spans="7:7" x14ac:dyDescent="0.2">
      <c r="G35402" s="12"/>
    </row>
    <row r="35403" spans="7:7" x14ac:dyDescent="0.2">
      <c r="G35403" s="12"/>
    </row>
    <row r="35404" spans="7:7" x14ac:dyDescent="0.2">
      <c r="G35404" s="12"/>
    </row>
    <row r="35405" spans="7:7" x14ac:dyDescent="0.2">
      <c r="G35405" s="12"/>
    </row>
    <row r="35406" spans="7:7" x14ac:dyDescent="0.2">
      <c r="G35406" s="12"/>
    </row>
    <row r="35407" spans="7:7" x14ac:dyDescent="0.2">
      <c r="G35407" s="12"/>
    </row>
    <row r="35408" spans="7:7" x14ac:dyDescent="0.2">
      <c r="G35408" s="12"/>
    </row>
    <row r="35409" spans="7:7" x14ac:dyDescent="0.2">
      <c r="G35409" s="12"/>
    </row>
    <row r="35410" spans="7:7" x14ac:dyDescent="0.2">
      <c r="G35410" s="12"/>
    </row>
    <row r="35411" spans="7:7" x14ac:dyDescent="0.2">
      <c r="G35411" s="12"/>
    </row>
    <row r="35412" spans="7:7" x14ac:dyDescent="0.2">
      <c r="G35412" s="12"/>
    </row>
    <row r="35413" spans="7:7" x14ac:dyDescent="0.2">
      <c r="G35413" s="12"/>
    </row>
    <row r="35414" spans="7:7" x14ac:dyDescent="0.2">
      <c r="G35414" s="12"/>
    </row>
    <row r="35415" spans="7:7" x14ac:dyDescent="0.2">
      <c r="G35415" s="12"/>
    </row>
    <row r="35416" spans="7:7" x14ac:dyDescent="0.2">
      <c r="G35416" s="12"/>
    </row>
    <row r="35417" spans="7:7" x14ac:dyDescent="0.2">
      <c r="G35417" s="12"/>
    </row>
    <row r="35418" spans="7:7" x14ac:dyDescent="0.2">
      <c r="G35418" s="12"/>
    </row>
    <row r="35419" spans="7:7" x14ac:dyDescent="0.2">
      <c r="G35419" s="12"/>
    </row>
    <row r="35420" spans="7:7" x14ac:dyDescent="0.2">
      <c r="G35420" s="12"/>
    </row>
    <row r="35421" spans="7:7" x14ac:dyDescent="0.2">
      <c r="G35421" s="12"/>
    </row>
    <row r="35422" spans="7:7" x14ac:dyDescent="0.2">
      <c r="G35422" s="12"/>
    </row>
    <row r="35423" spans="7:7" x14ac:dyDescent="0.2">
      <c r="G35423" s="12"/>
    </row>
    <row r="35424" spans="7:7" x14ac:dyDescent="0.2">
      <c r="G35424" s="12"/>
    </row>
    <row r="35425" spans="7:7" x14ac:dyDescent="0.2">
      <c r="G35425" s="12"/>
    </row>
    <row r="35426" spans="7:7" x14ac:dyDescent="0.2">
      <c r="G35426" s="12"/>
    </row>
    <row r="35427" spans="7:7" x14ac:dyDescent="0.2">
      <c r="G35427" s="12"/>
    </row>
    <row r="35428" spans="7:7" x14ac:dyDescent="0.2">
      <c r="G35428" s="12"/>
    </row>
    <row r="35429" spans="7:7" x14ac:dyDescent="0.2">
      <c r="G35429" s="12"/>
    </row>
    <row r="35430" spans="7:7" x14ac:dyDescent="0.2">
      <c r="G35430" s="12"/>
    </row>
    <row r="35431" spans="7:7" x14ac:dyDescent="0.2">
      <c r="G35431" s="12"/>
    </row>
    <row r="35432" spans="7:7" x14ac:dyDescent="0.2">
      <c r="G35432" s="12"/>
    </row>
    <row r="35433" spans="7:7" x14ac:dyDescent="0.2">
      <c r="G35433" s="12"/>
    </row>
    <row r="35434" spans="7:7" x14ac:dyDescent="0.2">
      <c r="G35434" s="12"/>
    </row>
    <row r="35435" spans="7:7" x14ac:dyDescent="0.2">
      <c r="G35435" s="12"/>
    </row>
    <row r="35436" spans="7:7" x14ac:dyDescent="0.2">
      <c r="G35436" s="12"/>
    </row>
    <row r="35437" spans="7:7" x14ac:dyDescent="0.2">
      <c r="G35437" s="12"/>
    </row>
    <row r="35438" spans="7:7" x14ac:dyDescent="0.2">
      <c r="G35438" s="12"/>
    </row>
    <row r="35439" spans="7:7" x14ac:dyDescent="0.2">
      <c r="G35439" s="12"/>
    </row>
    <row r="35440" spans="7:7" x14ac:dyDescent="0.2">
      <c r="G35440" s="12"/>
    </row>
    <row r="35441" spans="7:7" x14ac:dyDescent="0.2">
      <c r="G35441" s="12"/>
    </row>
    <row r="35442" spans="7:7" x14ac:dyDescent="0.2">
      <c r="G35442" s="12"/>
    </row>
    <row r="35443" spans="7:7" x14ac:dyDescent="0.2">
      <c r="G35443" s="12"/>
    </row>
    <row r="35444" spans="7:7" x14ac:dyDescent="0.2">
      <c r="G35444" s="12"/>
    </row>
    <row r="35445" spans="7:7" x14ac:dyDescent="0.2">
      <c r="G35445" s="12"/>
    </row>
    <row r="35446" spans="7:7" x14ac:dyDescent="0.2">
      <c r="G35446" s="12"/>
    </row>
    <row r="35447" spans="7:7" x14ac:dyDescent="0.2">
      <c r="G35447" s="12"/>
    </row>
    <row r="35448" spans="7:7" x14ac:dyDescent="0.2">
      <c r="G35448" s="12"/>
    </row>
    <row r="35449" spans="7:7" x14ac:dyDescent="0.2">
      <c r="G35449" s="12"/>
    </row>
    <row r="35450" spans="7:7" x14ac:dyDescent="0.2">
      <c r="G35450" s="12"/>
    </row>
    <row r="35451" spans="7:7" x14ac:dyDescent="0.2">
      <c r="G35451" s="12"/>
    </row>
    <row r="35452" spans="7:7" x14ac:dyDescent="0.2">
      <c r="G35452" s="12"/>
    </row>
    <row r="35453" spans="7:7" x14ac:dyDescent="0.2">
      <c r="G35453" s="12"/>
    </row>
    <row r="35454" spans="7:7" x14ac:dyDescent="0.2">
      <c r="G35454" s="12"/>
    </row>
    <row r="35455" spans="7:7" x14ac:dyDescent="0.2">
      <c r="G35455" s="12"/>
    </row>
    <row r="35456" spans="7:7" x14ac:dyDescent="0.2">
      <c r="G35456" s="12"/>
    </row>
    <row r="35457" spans="7:7" x14ac:dyDescent="0.2">
      <c r="G35457" s="12"/>
    </row>
    <row r="35458" spans="7:7" x14ac:dyDescent="0.2">
      <c r="G35458" s="12"/>
    </row>
    <row r="35459" spans="7:7" x14ac:dyDescent="0.2">
      <c r="G35459" s="12"/>
    </row>
    <row r="35460" spans="7:7" x14ac:dyDescent="0.2">
      <c r="G35460" s="12"/>
    </row>
    <row r="35461" spans="7:7" x14ac:dyDescent="0.2">
      <c r="G35461" s="12"/>
    </row>
    <row r="35462" spans="7:7" x14ac:dyDescent="0.2">
      <c r="G35462" s="12"/>
    </row>
    <row r="35463" spans="7:7" x14ac:dyDescent="0.2">
      <c r="G35463" s="12"/>
    </row>
    <row r="35464" spans="7:7" x14ac:dyDescent="0.2">
      <c r="G35464" s="12"/>
    </row>
    <row r="35465" spans="7:7" x14ac:dyDescent="0.2">
      <c r="G35465" s="12"/>
    </row>
    <row r="35466" spans="7:7" x14ac:dyDescent="0.2">
      <c r="G35466" s="12"/>
    </row>
    <row r="35467" spans="7:7" x14ac:dyDescent="0.2">
      <c r="G35467" s="12"/>
    </row>
    <row r="35468" spans="7:7" x14ac:dyDescent="0.2">
      <c r="G35468" s="12"/>
    </row>
    <row r="35469" spans="7:7" x14ac:dyDescent="0.2">
      <c r="G35469" s="12"/>
    </row>
    <row r="35470" spans="7:7" x14ac:dyDescent="0.2">
      <c r="G35470" s="12"/>
    </row>
    <row r="35471" spans="7:7" x14ac:dyDescent="0.2">
      <c r="G35471" s="12"/>
    </row>
    <row r="35472" spans="7:7" x14ac:dyDescent="0.2">
      <c r="G35472" s="12"/>
    </row>
    <row r="35473" spans="7:7" x14ac:dyDescent="0.2">
      <c r="G35473" s="12"/>
    </row>
    <row r="35474" spans="7:7" x14ac:dyDescent="0.2">
      <c r="G35474" s="12"/>
    </row>
    <row r="35475" spans="7:7" x14ac:dyDescent="0.2">
      <c r="G35475" s="12"/>
    </row>
    <row r="35476" spans="7:7" x14ac:dyDescent="0.2">
      <c r="G35476" s="12"/>
    </row>
    <row r="35477" spans="7:7" x14ac:dyDescent="0.2">
      <c r="G35477" s="12"/>
    </row>
    <row r="35478" spans="7:7" x14ac:dyDescent="0.2">
      <c r="G35478" s="12"/>
    </row>
    <row r="35479" spans="7:7" x14ac:dyDescent="0.2">
      <c r="G35479" s="12"/>
    </row>
    <row r="35480" spans="7:7" x14ac:dyDescent="0.2">
      <c r="G35480" s="12"/>
    </row>
    <row r="35481" spans="7:7" x14ac:dyDescent="0.2">
      <c r="G35481" s="12"/>
    </row>
    <row r="35482" spans="7:7" x14ac:dyDescent="0.2">
      <c r="G35482" s="12"/>
    </row>
    <row r="35483" spans="7:7" x14ac:dyDescent="0.2">
      <c r="G35483" s="12"/>
    </row>
    <row r="35484" spans="7:7" x14ac:dyDescent="0.2">
      <c r="G35484" s="12"/>
    </row>
    <row r="35485" spans="7:7" x14ac:dyDescent="0.2">
      <c r="G35485" s="12"/>
    </row>
    <row r="35486" spans="7:7" x14ac:dyDescent="0.2">
      <c r="G35486" s="12"/>
    </row>
    <row r="35487" spans="7:7" x14ac:dyDescent="0.2">
      <c r="G35487" s="12"/>
    </row>
    <row r="35488" spans="7:7" x14ac:dyDescent="0.2">
      <c r="G35488" s="12"/>
    </row>
    <row r="35489" spans="7:7" x14ac:dyDescent="0.2">
      <c r="G35489" s="12"/>
    </row>
    <row r="35490" spans="7:7" x14ac:dyDescent="0.2">
      <c r="G35490" s="12"/>
    </row>
    <row r="35491" spans="7:7" x14ac:dyDescent="0.2">
      <c r="G35491" s="12"/>
    </row>
    <row r="35492" spans="7:7" x14ac:dyDescent="0.2">
      <c r="G35492" s="12"/>
    </row>
    <row r="35493" spans="7:7" x14ac:dyDescent="0.2">
      <c r="G35493" s="12"/>
    </row>
    <row r="35494" spans="7:7" x14ac:dyDescent="0.2">
      <c r="G35494" s="12"/>
    </row>
    <row r="35495" spans="7:7" x14ac:dyDescent="0.2">
      <c r="G35495" s="12"/>
    </row>
    <row r="35496" spans="7:7" x14ac:dyDescent="0.2">
      <c r="G35496" s="12"/>
    </row>
    <row r="35497" spans="7:7" x14ac:dyDescent="0.2">
      <c r="G35497" s="12"/>
    </row>
    <row r="35498" spans="7:7" x14ac:dyDescent="0.2">
      <c r="G35498" s="12"/>
    </row>
    <row r="35499" spans="7:7" x14ac:dyDescent="0.2">
      <c r="G35499" s="12"/>
    </row>
    <row r="35500" spans="7:7" x14ac:dyDescent="0.2">
      <c r="G35500" s="12"/>
    </row>
    <row r="35501" spans="7:7" x14ac:dyDescent="0.2">
      <c r="G35501" s="12"/>
    </row>
    <row r="35502" spans="7:7" x14ac:dyDescent="0.2">
      <c r="G35502" s="12"/>
    </row>
    <row r="35503" spans="7:7" x14ac:dyDescent="0.2">
      <c r="G35503" s="12"/>
    </row>
    <row r="35504" spans="7:7" x14ac:dyDescent="0.2">
      <c r="G35504" s="12"/>
    </row>
    <row r="35505" spans="7:7" x14ac:dyDescent="0.2">
      <c r="G35505" s="12"/>
    </row>
    <row r="35506" spans="7:7" x14ac:dyDescent="0.2">
      <c r="G35506" s="12"/>
    </row>
    <row r="35507" spans="7:7" x14ac:dyDescent="0.2">
      <c r="G35507" s="12"/>
    </row>
    <row r="35508" spans="7:7" x14ac:dyDescent="0.2">
      <c r="G35508" s="12"/>
    </row>
    <row r="35509" spans="7:7" x14ac:dyDescent="0.2">
      <c r="G35509" s="12"/>
    </row>
    <row r="35510" spans="7:7" x14ac:dyDescent="0.2">
      <c r="G35510" s="12"/>
    </row>
    <row r="35511" spans="7:7" x14ac:dyDescent="0.2">
      <c r="G35511" s="12"/>
    </row>
    <row r="35512" spans="7:7" x14ac:dyDescent="0.2">
      <c r="G35512" s="12"/>
    </row>
    <row r="35513" spans="7:7" x14ac:dyDescent="0.2">
      <c r="G35513" s="12"/>
    </row>
    <row r="35514" spans="7:7" x14ac:dyDescent="0.2">
      <c r="G35514" s="12"/>
    </row>
    <row r="35515" spans="7:7" x14ac:dyDescent="0.2">
      <c r="G35515" s="12"/>
    </row>
    <row r="35516" spans="7:7" x14ac:dyDescent="0.2">
      <c r="G35516" s="12"/>
    </row>
    <row r="35517" spans="7:7" x14ac:dyDescent="0.2">
      <c r="G35517" s="12"/>
    </row>
    <row r="35518" spans="7:7" x14ac:dyDescent="0.2">
      <c r="G35518" s="12"/>
    </row>
    <row r="35519" spans="7:7" x14ac:dyDescent="0.2">
      <c r="G35519" s="12"/>
    </row>
    <row r="35520" spans="7:7" x14ac:dyDescent="0.2">
      <c r="G35520" s="12"/>
    </row>
    <row r="35521" spans="7:7" x14ac:dyDescent="0.2">
      <c r="G35521" s="12"/>
    </row>
    <row r="35522" spans="7:7" x14ac:dyDescent="0.2">
      <c r="G35522" s="12"/>
    </row>
    <row r="35523" spans="7:7" x14ac:dyDescent="0.2">
      <c r="G35523" s="12"/>
    </row>
    <row r="35524" spans="7:7" x14ac:dyDescent="0.2">
      <c r="G35524" s="12"/>
    </row>
    <row r="35525" spans="7:7" x14ac:dyDescent="0.2">
      <c r="G35525" s="12"/>
    </row>
    <row r="35526" spans="7:7" x14ac:dyDescent="0.2">
      <c r="G35526" s="12"/>
    </row>
    <row r="35527" spans="7:7" x14ac:dyDescent="0.2">
      <c r="G35527" s="12"/>
    </row>
    <row r="35528" spans="7:7" x14ac:dyDescent="0.2">
      <c r="G35528" s="12"/>
    </row>
    <row r="35529" spans="7:7" x14ac:dyDescent="0.2">
      <c r="G35529" s="12"/>
    </row>
    <row r="35530" spans="7:7" x14ac:dyDescent="0.2">
      <c r="G35530" s="12"/>
    </row>
    <row r="35531" spans="7:7" x14ac:dyDescent="0.2">
      <c r="G35531" s="12"/>
    </row>
    <row r="35532" spans="7:7" x14ac:dyDescent="0.2">
      <c r="G35532" s="12"/>
    </row>
    <row r="35533" spans="7:7" x14ac:dyDescent="0.2">
      <c r="G35533" s="12"/>
    </row>
    <row r="35534" spans="7:7" x14ac:dyDescent="0.2">
      <c r="G35534" s="12"/>
    </row>
    <row r="35535" spans="7:7" x14ac:dyDescent="0.2">
      <c r="G35535" s="12"/>
    </row>
    <row r="35536" spans="7:7" x14ac:dyDescent="0.2">
      <c r="G35536" s="12"/>
    </row>
    <row r="35537" spans="7:7" x14ac:dyDescent="0.2">
      <c r="G35537" s="12"/>
    </row>
    <row r="35538" spans="7:7" x14ac:dyDescent="0.2">
      <c r="G35538" s="12"/>
    </row>
    <row r="35539" spans="7:7" x14ac:dyDescent="0.2">
      <c r="G35539" s="12"/>
    </row>
    <row r="35540" spans="7:7" x14ac:dyDescent="0.2">
      <c r="G35540" s="12"/>
    </row>
    <row r="35541" spans="7:7" x14ac:dyDescent="0.2">
      <c r="G35541" s="12"/>
    </row>
    <row r="35542" spans="7:7" x14ac:dyDescent="0.2">
      <c r="G35542" s="12"/>
    </row>
    <row r="35543" spans="7:7" x14ac:dyDescent="0.2">
      <c r="G35543" s="12"/>
    </row>
    <row r="35544" spans="7:7" x14ac:dyDescent="0.2">
      <c r="G35544" s="12"/>
    </row>
    <row r="35545" spans="7:7" x14ac:dyDescent="0.2">
      <c r="G35545" s="12"/>
    </row>
    <row r="35546" spans="7:7" x14ac:dyDescent="0.2">
      <c r="G35546" s="12"/>
    </row>
    <row r="35547" spans="7:7" x14ac:dyDescent="0.2">
      <c r="G35547" s="12"/>
    </row>
    <row r="35548" spans="7:7" x14ac:dyDescent="0.2">
      <c r="G35548" s="12"/>
    </row>
    <row r="35549" spans="7:7" x14ac:dyDescent="0.2">
      <c r="G35549" s="12"/>
    </row>
    <row r="35550" spans="7:7" x14ac:dyDescent="0.2">
      <c r="G35550" s="12"/>
    </row>
    <row r="35551" spans="7:7" x14ac:dyDescent="0.2">
      <c r="G35551" s="12"/>
    </row>
    <row r="35552" spans="7:7" x14ac:dyDescent="0.2">
      <c r="G35552" s="12"/>
    </row>
    <row r="35553" spans="7:7" x14ac:dyDescent="0.2">
      <c r="G35553" s="12"/>
    </row>
    <row r="35554" spans="7:7" x14ac:dyDescent="0.2">
      <c r="G35554" s="12"/>
    </row>
    <row r="35555" spans="7:7" x14ac:dyDescent="0.2">
      <c r="G35555" s="12"/>
    </row>
    <row r="35556" spans="7:7" x14ac:dyDescent="0.2">
      <c r="G35556" s="12"/>
    </row>
    <row r="35557" spans="7:7" x14ac:dyDescent="0.2">
      <c r="G35557" s="12"/>
    </row>
    <row r="35558" spans="7:7" x14ac:dyDescent="0.2">
      <c r="G35558" s="12"/>
    </row>
    <row r="35559" spans="7:7" x14ac:dyDescent="0.2">
      <c r="G35559" s="12"/>
    </row>
    <row r="35560" spans="7:7" x14ac:dyDescent="0.2">
      <c r="G35560" s="12"/>
    </row>
    <row r="35561" spans="7:7" x14ac:dyDescent="0.2">
      <c r="G35561" s="12"/>
    </row>
    <row r="35562" spans="7:7" x14ac:dyDescent="0.2">
      <c r="G35562" s="12"/>
    </row>
    <row r="35563" spans="7:7" x14ac:dyDescent="0.2">
      <c r="G35563" s="12"/>
    </row>
    <row r="35564" spans="7:7" x14ac:dyDescent="0.2">
      <c r="G35564" s="12"/>
    </row>
    <row r="35565" spans="7:7" x14ac:dyDescent="0.2">
      <c r="G35565" s="12"/>
    </row>
    <row r="35566" spans="7:7" x14ac:dyDescent="0.2">
      <c r="G35566" s="12"/>
    </row>
    <row r="35567" spans="7:7" x14ac:dyDescent="0.2">
      <c r="G35567" s="12"/>
    </row>
    <row r="35568" spans="7:7" x14ac:dyDescent="0.2">
      <c r="G35568" s="12"/>
    </row>
    <row r="35569" spans="7:7" x14ac:dyDescent="0.2">
      <c r="G35569" s="12"/>
    </row>
    <row r="35570" spans="7:7" x14ac:dyDescent="0.2">
      <c r="G35570" s="12"/>
    </row>
    <row r="35571" spans="7:7" x14ac:dyDescent="0.2">
      <c r="G35571" s="12"/>
    </row>
    <row r="35572" spans="7:7" x14ac:dyDescent="0.2">
      <c r="G35572" s="12"/>
    </row>
    <row r="35573" spans="7:7" x14ac:dyDescent="0.2">
      <c r="G35573" s="12"/>
    </row>
    <row r="35574" spans="7:7" x14ac:dyDescent="0.2">
      <c r="G35574" s="12"/>
    </row>
    <row r="35575" spans="7:7" x14ac:dyDescent="0.2">
      <c r="G35575" s="12"/>
    </row>
    <row r="35576" spans="7:7" x14ac:dyDescent="0.2">
      <c r="G35576" s="12"/>
    </row>
    <row r="35577" spans="7:7" x14ac:dyDescent="0.2">
      <c r="G35577" s="12"/>
    </row>
    <row r="35578" spans="7:7" x14ac:dyDescent="0.2">
      <c r="G35578" s="12"/>
    </row>
    <row r="35579" spans="7:7" x14ac:dyDescent="0.2">
      <c r="G35579" s="12"/>
    </row>
    <row r="35580" spans="7:7" x14ac:dyDescent="0.2">
      <c r="G35580" s="12"/>
    </row>
    <row r="35581" spans="7:7" x14ac:dyDescent="0.2">
      <c r="G35581" s="12"/>
    </row>
    <row r="35582" spans="7:7" x14ac:dyDescent="0.2">
      <c r="G35582" s="12"/>
    </row>
    <row r="35583" spans="7:7" x14ac:dyDescent="0.2">
      <c r="G35583" s="12"/>
    </row>
    <row r="35584" spans="7:7" x14ac:dyDescent="0.2">
      <c r="G35584" s="12"/>
    </row>
    <row r="35585" spans="7:7" x14ac:dyDescent="0.2">
      <c r="G35585" s="12"/>
    </row>
    <row r="35586" spans="7:7" x14ac:dyDescent="0.2">
      <c r="G35586" s="12"/>
    </row>
    <row r="35587" spans="7:7" x14ac:dyDescent="0.2">
      <c r="G35587" s="12"/>
    </row>
    <row r="35588" spans="7:7" x14ac:dyDescent="0.2">
      <c r="G35588" s="12"/>
    </row>
    <row r="35589" spans="7:7" x14ac:dyDescent="0.2">
      <c r="G35589" s="12"/>
    </row>
    <row r="35590" spans="7:7" x14ac:dyDescent="0.2">
      <c r="G35590" s="12"/>
    </row>
    <row r="35591" spans="7:7" x14ac:dyDescent="0.2">
      <c r="G35591" s="12"/>
    </row>
    <row r="35592" spans="7:7" x14ac:dyDescent="0.2">
      <c r="G35592" s="12"/>
    </row>
    <row r="35593" spans="7:7" x14ac:dyDescent="0.2">
      <c r="G35593" s="12"/>
    </row>
    <row r="35594" spans="7:7" x14ac:dyDescent="0.2">
      <c r="G35594" s="12"/>
    </row>
    <row r="35595" spans="7:7" x14ac:dyDescent="0.2">
      <c r="G35595" s="12"/>
    </row>
    <row r="35596" spans="7:7" x14ac:dyDescent="0.2">
      <c r="G35596" s="12"/>
    </row>
    <row r="35597" spans="7:7" x14ac:dyDescent="0.2">
      <c r="G35597" s="12"/>
    </row>
    <row r="35598" spans="7:7" x14ac:dyDescent="0.2">
      <c r="G35598" s="12"/>
    </row>
    <row r="35599" spans="7:7" x14ac:dyDescent="0.2">
      <c r="G35599" s="12"/>
    </row>
    <row r="35600" spans="7:7" x14ac:dyDescent="0.2">
      <c r="G35600" s="12"/>
    </row>
    <row r="35601" spans="7:7" x14ac:dyDescent="0.2">
      <c r="G35601" s="12"/>
    </row>
    <row r="35602" spans="7:7" x14ac:dyDescent="0.2">
      <c r="G35602" s="12"/>
    </row>
    <row r="35603" spans="7:7" x14ac:dyDescent="0.2">
      <c r="G35603" s="12"/>
    </row>
    <row r="35604" spans="7:7" x14ac:dyDescent="0.2">
      <c r="G35604" s="12"/>
    </row>
    <row r="35605" spans="7:7" x14ac:dyDescent="0.2">
      <c r="G35605" s="12"/>
    </row>
    <row r="35606" spans="7:7" x14ac:dyDescent="0.2">
      <c r="G35606" s="12"/>
    </row>
    <row r="35607" spans="7:7" x14ac:dyDescent="0.2">
      <c r="G35607" s="12"/>
    </row>
    <row r="35608" spans="7:7" x14ac:dyDescent="0.2">
      <c r="G35608" s="12"/>
    </row>
    <row r="35609" spans="7:7" x14ac:dyDescent="0.2">
      <c r="G35609" s="12"/>
    </row>
    <row r="35610" spans="7:7" x14ac:dyDescent="0.2">
      <c r="G35610" s="12"/>
    </row>
    <row r="35611" spans="7:7" x14ac:dyDescent="0.2">
      <c r="G35611" s="12"/>
    </row>
    <row r="35612" spans="7:7" x14ac:dyDescent="0.2">
      <c r="G35612" s="12"/>
    </row>
    <row r="35613" spans="7:7" x14ac:dyDescent="0.2">
      <c r="G35613" s="12"/>
    </row>
    <row r="35614" spans="7:7" x14ac:dyDescent="0.2">
      <c r="G35614" s="12"/>
    </row>
    <row r="35615" spans="7:7" x14ac:dyDescent="0.2">
      <c r="G35615" s="12"/>
    </row>
    <row r="35616" spans="7:7" x14ac:dyDescent="0.2">
      <c r="G35616" s="12"/>
    </row>
    <row r="35617" spans="7:7" x14ac:dyDescent="0.2">
      <c r="G35617" s="12"/>
    </row>
    <row r="35618" spans="7:7" x14ac:dyDescent="0.2">
      <c r="G35618" s="12"/>
    </row>
    <row r="35619" spans="7:7" x14ac:dyDescent="0.2">
      <c r="G35619" s="12"/>
    </row>
    <row r="35620" spans="7:7" x14ac:dyDescent="0.2">
      <c r="G35620" s="12"/>
    </row>
    <row r="35621" spans="7:7" x14ac:dyDescent="0.2">
      <c r="G35621" s="12"/>
    </row>
    <row r="35622" spans="7:7" x14ac:dyDescent="0.2">
      <c r="G35622" s="12"/>
    </row>
    <row r="35623" spans="7:7" x14ac:dyDescent="0.2">
      <c r="G35623" s="12"/>
    </row>
    <row r="35624" spans="7:7" x14ac:dyDescent="0.2">
      <c r="G35624" s="12"/>
    </row>
    <row r="35625" spans="7:7" x14ac:dyDescent="0.2">
      <c r="G35625" s="12"/>
    </row>
    <row r="35626" spans="7:7" x14ac:dyDescent="0.2">
      <c r="G35626" s="12"/>
    </row>
    <row r="35627" spans="7:7" x14ac:dyDescent="0.2">
      <c r="G35627" s="12"/>
    </row>
    <row r="35628" spans="7:7" x14ac:dyDescent="0.2">
      <c r="G35628" s="12"/>
    </row>
    <row r="35629" spans="7:7" x14ac:dyDescent="0.2">
      <c r="G35629" s="12"/>
    </row>
    <row r="35630" spans="7:7" x14ac:dyDescent="0.2">
      <c r="G35630" s="12"/>
    </row>
    <row r="35631" spans="7:7" x14ac:dyDescent="0.2">
      <c r="G35631" s="12"/>
    </row>
    <row r="35632" spans="7:7" x14ac:dyDescent="0.2">
      <c r="G35632" s="12"/>
    </row>
    <row r="35633" spans="7:7" x14ac:dyDescent="0.2">
      <c r="G35633" s="12"/>
    </row>
    <row r="35634" spans="7:7" x14ac:dyDescent="0.2">
      <c r="G35634" s="12"/>
    </row>
    <row r="35635" spans="7:7" x14ac:dyDescent="0.2">
      <c r="G35635" s="12"/>
    </row>
    <row r="35636" spans="7:7" x14ac:dyDescent="0.2">
      <c r="G35636" s="12"/>
    </row>
    <row r="35637" spans="7:7" x14ac:dyDescent="0.2">
      <c r="G35637" s="12"/>
    </row>
    <row r="35638" spans="7:7" x14ac:dyDescent="0.2">
      <c r="G35638" s="12"/>
    </row>
    <row r="35639" spans="7:7" x14ac:dyDescent="0.2">
      <c r="G35639" s="12"/>
    </row>
    <row r="35640" spans="7:7" x14ac:dyDescent="0.2">
      <c r="G35640" s="12"/>
    </row>
    <row r="35641" spans="7:7" x14ac:dyDescent="0.2">
      <c r="G35641" s="12"/>
    </row>
    <row r="35642" spans="7:7" x14ac:dyDescent="0.2">
      <c r="G35642" s="12"/>
    </row>
    <row r="35643" spans="7:7" x14ac:dyDescent="0.2">
      <c r="G35643" s="12"/>
    </row>
    <row r="35644" spans="7:7" x14ac:dyDescent="0.2">
      <c r="G35644" s="12"/>
    </row>
    <row r="35645" spans="7:7" x14ac:dyDescent="0.2">
      <c r="G35645" s="12"/>
    </row>
    <row r="35646" spans="7:7" x14ac:dyDescent="0.2">
      <c r="G35646" s="12"/>
    </row>
    <row r="35647" spans="7:7" x14ac:dyDescent="0.2">
      <c r="G35647" s="12"/>
    </row>
    <row r="35648" spans="7:7" x14ac:dyDescent="0.2">
      <c r="G35648" s="12"/>
    </row>
    <row r="35649" spans="7:7" x14ac:dyDescent="0.2">
      <c r="G35649" s="12"/>
    </row>
    <row r="35650" spans="7:7" x14ac:dyDescent="0.2">
      <c r="G35650" s="12"/>
    </row>
    <row r="35651" spans="7:7" x14ac:dyDescent="0.2">
      <c r="G35651" s="12"/>
    </row>
    <row r="35652" spans="7:7" x14ac:dyDescent="0.2">
      <c r="G35652" s="12"/>
    </row>
    <row r="35653" spans="7:7" x14ac:dyDescent="0.2">
      <c r="G35653" s="12"/>
    </row>
    <row r="35654" spans="7:7" x14ac:dyDescent="0.2">
      <c r="G35654" s="12"/>
    </row>
    <row r="35655" spans="7:7" x14ac:dyDescent="0.2">
      <c r="G35655" s="12"/>
    </row>
    <row r="35656" spans="7:7" x14ac:dyDescent="0.2">
      <c r="G35656" s="12"/>
    </row>
    <row r="35657" spans="7:7" x14ac:dyDescent="0.2">
      <c r="G35657" s="12"/>
    </row>
    <row r="35658" spans="7:7" x14ac:dyDescent="0.2">
      <c r="G35658" s="12"/>
    </row>
    <row r="35659" spans="7:7" x14ac:dyDescent="0.2">
      <c r="G35659" s="12"/>
    </row>
    <row r="35660" spans="7:7" x14ac:dyDescent="0.2">
      <c r="G35660" s="12"/>
    </row>
    <row r="35661" spans="7:7" x14ac:dyDescent="0.2">
      <c r="G35661" s="12"/>
    </row>
    <row r="35662" spans="7:7" x14ac:dyDescent="0.2">
      <c r="G35662" s="12"/>
    </row>
    <row r="35663" spans="7:7" x14ac:dyDescent="0.2">
      <c r="G35663" s="12"/>
    </row>
    <row r="35664" spans="7:7" x14ac:dyDescent="0.2">
      <c r="G35664" s="12"/>
    </row>
    <row r="35665" spans="7:7" x14ac:dyDescent="0.2">
      <c r="G35665" s="12"/>
    </row>
    <row r="35666" spans="7:7" x14ac:dyDescent="0.2">
      <c r="G35666" s="12"/>
    </row>
    <row r="35667" spans="7:7" x14ac:dyDescent="0.2">
      <c r="G35667" s="12"/>
    </row>
    <row r="35668" spans="7:7" x14ac:dyDescent="0.2">
      <c r="G35668" s="12"/>
    </row>
    <row r="35669" spans="7:7" x14ac:dyDescent="0.2">
      <c r="G35669" s="12"/>
    </row>
    <row r="35670" spans="7:7" x14ac:dyDescent="0.2">
      <c r="G35670" s="12"/>
    </row>
    <row r="35671" spans="7:7" x14ac:dyDescent="0.2">
      <c r="G35671" s="12"/>
    </row>
    <row r="35672" spans="7:7" x14ac:dyDescent="0.2">
      <c r="G35672" s="12"/>
    </row>
    <row r="35673" spans="7:7" x14ac:dyDescent="0.2">
      <c r="G35673" s="12"/>
    </row>
    <row r="35674" spans="7:7" x14ac:dyDescent="0.2">
      <c r="G35674" s="12"/>
    </row>
    <row r="35675" spans="7:7" x14ac:dyDescent="0.2">
      <c r="G35675" s="12"/>
    </row>
    <row r="35676" spans="7:7" x14ac:dyDescent="0.2">
      <c r="G35676" s="12"/>
    </row>
    <row r="35677" spans="7:7" x14ac:dyDescent="0.2">
      <c r="G35677" s="12"/>
    </row>
    <row r="35678" spans="7:7" x14ac:dyDescent="0.2">
      <c r="G35678" s="12"/>
    </row>
    <row r="35679" spans="7:7" x14ac:dyDescent="0.2">
      <c r="G35679" s="12"/>
    </row>
    <row r="35680" spans="7:7" x14ac:dyDescent="0.2">
      <c r="G35680" s="12"/>
    </row>
    <row r="35681" spans="7:7" x14ac:dyDescent="0.2">
      <c r="G35681" s="12"/>
    </row>
    <row r="35682" spans="7:7" x14ac:dyDescent="0.2">
      <c r="G35682" s="12"/>
    </row>
    <row r="35683" spans="7:7" x14ac:dyDescent="0.2">
      <c r="G35683" s="12"/>
    </row>
    <row r="35684" spans="7:7" x14ac:dyDescent="0.2">
      <c r="G35684" s="12"/>
    </row>
    <row r="35685" spans="7:7" x14ac:dyDescent="0.2">
      <c r="G35685" s="12"/>
    </row>
    <row r="35686" spans="7:7" x14ac:dyDescent="0.2">
      <c r="G35686" s="12"/>
    </row>
    <row r="35687" spans="7:7" x14ac:dyDescent="0.2">
      <c r="G35687" s="12"/>
    </row>
    <row r="35688" spans="7:7" x14ac:dyDescent="0.2">
      <c r="G35688" s="12"/>
    </row>
    <row r="35689" spans="7:7" x14ac:dyDescent="0.2">
      <c r="G35689" s="12"/>
    </row>
    <row r="35690" spans="7:7" x14ac:dyDescent="0.2">
      <c r="G35690" s="12"/>
    </row>
    <row r="35691" spans="7:7" x14ac:dyDescent="0.2">
      <c r="G35691" s="12"/>
    </row>
    <row r="35692" spans="7:7" x14ac:dyDescent="0.2">
      <c r="G35692" s="12"/>
    </row>
    <row r="35693" spans="7:7" x14ac:dyDescent="0.2">
      <c r="G35693" s="12"/>
    </row>
    <row r="35694" spans="7:7" x14ac:dyDescent="0.2">
      <c r="G35694" s="12"/>
    </row>
    <row r="35695" spans="7:7" x14ac:dyDescent="0.2">
      <c r="G35695" s="12"/>
    </row>
    <row r="35696" spans="7:7" x14ac:dyDescent="0.2">
      <c r="G35696" s="12"/>
    </row>
    <row r="35697" spans="7:7" x14ac:dyDescent="0.2">
      <c r="G35697" s="12"/>
    </row>
    <row r="35698" spans="7:7" x14ac:dyDescent="0.2">
      <c r="G35698" s="12"/>
    </row>
    <row r="35699" spans="7:7" x14ac:dyDescent="0.2">
      <c r="G35699" s="12"/>
    </row>
    <row r="35700" spans="7:7" x14ac:dyDescent="0.2">
      <c r="G35700" s="12"/>
    </row>
    <row r="35701" spans="7:7" x14ac:dyDescent="0.2">
      <c r="G35701" s="12"/>
    </row>
    <row r="35702" spans="7:7" x14ac:dyDescent="0.2">
      <c r="G35702" s="12"/>
    </row>
    <row r="35703" spans="7:7" x14ac:dyDescent="0.2">
      <c r="G35703" s="12"/>
    </row>
    <row r="35704" spans="7:7" x14ac:dyDescent="0.2">
      <c r="G35704" s="12"/>
    </row>
    <row r="35705" spans="7:7" x14ac:dyDescent="0.2">
      <c r="G35705" s="12"/>
    </row>
    <row r="35706" spans="7:7" x14ac:dyDescent="0.2">
      <c r="G35706" s="12"/>
    </row>
    <row r="35707" spans="7:7" x14ac:dyDescent="0.2">
      <c r="G35707" s="12"/>
    </row>
    <row r="35708" spans="7:7" x14ac:dyDescent="0.2">
      <c r="G35708" s="12"/>
    </row>
    <row r="35709" spans="7:7" x14ac:dyDescent="0.2">
      <c r="G35709" s="12"/>
    </row>
    <row r="35710" spans="7:7" x14ac:dyDescent="0.2">
      <c r="G35710" s="12"/>
    </row>
    <row r="35711" spans="7:7" x14ac:dyDescent="0.2">
      <c r="G35711" s="12"/>
    </row>
    <row r="35712" spans="7:7" x14ac:dyDescent="0.2">
      <c r="G35712" s="12"/>
    </row>
    <row r="35713" spans="7:7" x14ac:dyDescent="0.2">
      <c r="G35713" s="12"/>
    </row>
    <row r="35714" spans="7:7" x14ac:dyDescent="0.2">
      <c r="G35714" s="12"/>
    </row>
    <row r="35715" spans="7:7" x14ac:dyDescent="0.2">
      <c r="G35715" s="12"/>
    </row>
    <row r="35716" spans="7:7" x14ac:dyDescent="0.2">
      <c r="G35716" s="12"/>
    </row>
    <row r="35717" spans="7:7" x14ac:dyDescent="0.2">
      <c r="G35717" s="12"/>
    </row>
    <row r="35718" spans="7:7" x14ac:dyDescent="0.2">
      <c r="G35718" s="12"/>
    </row>
    <row r="35719" spans="7:7" x14ac:dyDescent="0.2">
      <c r="G35719" s="12"/>
    </row>
    <row r="35720" spans="7:7" x14ac:dyDescent="0.2">
      <c r="G35720" s="12"/>
    </row>
    <row r="35721" spans="7:7" x14ac:dyDescent="0.2">
      <c r="G35721" s="12"/>
    </row>
    <row r="35722" spans="7:7" x14ac:dyDescent="0.2">
      <c r="G35722" s="12"/>
    </row>
    <row r="35723" spans="7:7" x14ac:dyDescent="0.2">
      <c r="G35723" s="12"/>
    </row>
    <row r="35724" spans="7:7" x14ac:dyDescent="0.2">
      <c r="G35724" s="12"/>
    </row>
    <row r="35725" spans="7:7" x14ac:dyDescent="0.2">
      <c r="G35725" s="12"/>
    </row>
    <row r="35726" spans="7:7" x14ac:dyDescent="0.2">
      <c r="G35726" s="12"/>
    </row>
    <row r="35727" spans="7:7" x14ac:dyDescent="0.2">
      <c r="G35727" s="12"/>
    </row>
    <row r="35728" spans="7:7" x14ac:dyDescent="0.2">
      <c r="G35728" s="12"/>
    </row>
    <row r="35729" spans="7:7" x14ac:dyDescent="0.2">
      <c r="G35729" s="12"/>
    </row>
    <row r="35730" spans="7:7" x14ac:dyDescent="0.2">
      <c r="G35730" s="12"/>
    </row>
    <row r="35731" spans="7:7" x14ac:dyDescent="0.2">
      <c r="G35731" s="12"/>
    </row>
    <row r="35732" spans="7:7" x14ac:dyDescent="0.2">
      <c r="G35732" s="12"/>
    </row>
    <row r="35733" spans="7:7" x14ac:dyDescent="0.2">
      <c r="G35733" s="12"/>
    </row>
    <row r="35734" spans="7:7" x14ac:dyDescent="0.2">
      <c r="G35734" s="12"/>
    </row>
    <row r="35735" spans="7:7" x14ac:dyDescent="0.2">
      <c r="G35735" s="12"/>
    </row>
    <row r="35736" spans="7:7" x14ac:dyDescent="0.2">
      <c r="G35736" s="12"/>
    </row>
    <row r="35737" spans="7:7" x14ac:dyDescent="0.2">
      <c r="G35737" s="12"/>
    </row>
    <row r="35738" spans="7:7" x14ac:dyDescent="0.2">
      <c r="G35738" s="12"/>
    </row>
    <row r="35739" spans="7:7" x14ac:dyDescent="0.2">
      <c r="G35739" s="12"/>
    </row>
    <row r="35740" spans="7:7" x14ac:dyDescent="0.2">
      <c r="G35740" s="12"/>
    </row>
    <row r="35741" spans="7:7" x14ac:dyDescent="0.2">
      <c r="G35741" s="12"/>
    </row>
    <row r="35742" spans="7:7" x14ac:dyDescent="0.2">
      <c r="G35742" s="12"/>
    </row>
    <row r="35743" spans="7:7" x14ac:dyDescent="0.2">
      <c r="G35743" s="12"/>
    </row>
    <row r="35744" spans="7:7" x14ac:dyDescent="0.2">
      <c r="G35744" s="12"/>
    </row>
    <row r="35745" spans="7:7" x14ac:dyDescent="0.2">
      <c r="G35745" s="12"/>
    </row>
    <row r="35746" spans="7:7" x14ac:dyDescent="0.2">
      <c r="G35746" s="12"/>
    </row>
    <row r="35747" spans="7:7" x14ac:dyDescent="0.2">
      <c r="G35747" s="12"/>
    </row>
    <row r="35748" spans="7:7" x14ac:dyDescent="0.2">
      <c r="G35748" s="12"/>
    </row>
    <row r="35749" spans="7:7" x14ac:dyDescent="0.2">
      <c r="G35749" s="12"/>
    </row>
    <row r="35750" spans="7:7" x14ac:dyDescent="0.2">
      <c r="G35750" s="12"/>
    </row>
    <row r="35751" spans="7:7" x14ac:dyDescent="0.2">
      <c r="G35751" s="12"/>
    </row>
    <row r="35752" spans="7:7" x14ac:dyDescent="0.2">
      <c r="G35752" s="12"/>
    </row>
    <row r="35753" spans="7:7" x14ac:dyDescent="0.2">
      <c r="G35753" s="12"/>
    </row>
    <row r="35754" spans="7:7" x14ac:dyDescent="0.2">
      <c r="G35754" s="12"/>
    </row>
    <row r="35755" spans="7:7" x14ac:dyDescent="0.2">
      <c r="G35755" s="12"/>
    </row>
    <row r="35756" spans="7:7" x14ac:dyDescent="0.2">
      <c r="G35756" s="12"/>
    </row>
    <row r="35757" spans="7:7" x14ac:dyDescent="0.2">
      <c r="G35757" s="12"/>
    </row>
    <row r="35758" spans="7:7" x14ac:dyDescent="0.2">
      <c r="G35758" s="12"/>
    </row>
    <row r="35759" spans="7:7" x14ac:dyDescent="0.2">
      <c r="G35759" s="12"/>
    </row>
    <row r="35760" spans="7:7" x14ac:dyDescent="0.2">
      <c r="G35760" s="12"/>
    </row>
    <row r="35761" spans="7:7" x14ac:dyDescent="0.2">
      <c r="G35761" s="12"/>
    </row>
    <row r="35762" spans="7:7" x14ac:dyDescent="0.2">
      <c r="G35762" s="12"/>
    </row>
    <row r="35763" spans="7:7" x14ac:dyDescent="0.2">
      <c r="G35763" s="12"/>
    </row>
    <row r="35764" spans="7:7" x14ac:dyDescent="0.2">
      <c r="G35764" s="12"/>
    </row>
    <row r="35765" spans="7:7" x14ac:dyDescent="0.2">
      <c r="G35765" s="12"/>
    </row>
    <row r="35766" spans="7:7" x14ac:dyDescent="0.2">
      <c r="G35766" s="12"/>
    </row>
    <row r="35767" spans="7:7" x14ac:dyDescent="0.2">
      <c r="G35767" s="12"/>
    </row>
    <row r="35768" spans="7:7" x14ac:dyDescent="0.2">
      <c r="G35768" s="12"/>
    </row>
    <row r="35769" spans="7:7" x14ac:dyDescent="0.2">
      <c r="G35769" s="12"/>
    </row>
    <row r="35770" spans="7:7" x14ac:dyDescent="0.2">
      <c r="G35770" s="12"/>
    </row>
    <row r="35771" spans="7:7" x14ac:dyDescent="0.2">
      <c r="G35771" s="12"/>
    </row>
    <row r="35772" spans="7:7" x14ac:dyDescent="0.2">
      <c r="G35772" s="12"/>
    </row>
    <row r="35773" spans="7:7" x14ac:dyDescent="0.2">
      <c r="G35773" s="12"/>
    </row>
    <row r="35774" spans="7:7" x14ac:dyDescent="0.2">
      <c r="G35774" s="12"/>
    </row>
    <row r="35775" spans="7:7" x14ac:dyDescent="0.2">
      <c r="G35775" s="12"/>
    </row>
    <row r="35776" spans="7:7" x14ac:dyDescent="0.2">
      <c r="G35776" s="12"/>
    </row>
    <row r="35777" spans="7:7" x14ac:dyDescent="0.2">
      <c r="G35777" s="12"/>
    </row>
    <row r="35778" spans="7:7" x14ac:dyDescent="0.2">
      <c r="G35778" s="12"/>
    </row>
    <row r="35779" spans="7:7" x14ac:dyDescent="0.2">
      <c r="G35779" s="12"/>
    </row>
    <row r="35780" spans="7:7" x14ac:dyDescent="0.2">
      <c r="G35780" s="12"/>
    </row>
    <row r="35781" spans="7:7" x14ac:dyDescent="0.2">
      <c r="G35781" s="12"/>
    </row>
    <row r="35782" spans="7:7" x14ac:dyDescent="0.2">
      <c r="G35782" s="12"/>
    </row>
    <row r="35783" spans="7:7" x14ac:dyDescent="0.2">
      <c r="G35783" s="12"/>
    </row>
    <row r="35784" spans="7:7" x14ac:dyDescent="0.2">
      <c r="G35784" s="12"/>
    </row>
    <row r="35785" spans="7:7" x14ac:dyDescent="0.2">
      <c r="G35785" s="12"/>
    </row>
    <row r="35786" spans="7:7" x14ac:dyDescent="0.2">
      <c r="G35786" s="12"/>
    </row>
    <row r="35787" spans="7:7" x14ac:dyDescent="0.2">
      <c r="G35787" s="12"/>
    </row>
    <row r="35788" spans="7:7" x14ac:dyDescent="0.2">
      <c r="G35788" s="12"/>
    </row>
    <row r="35789" spans="7:7" x14ac:dyDescent="0.2">
      <c r="G35789" s="12"/>
    </row>
    <row r="35790" spans="7:7" x14ac:dyDescent="0.2">
      <c r="G35790" s="12"/>
    </row>
    <row r="35791" spans="7:7" x14ac:dyDescent="0.2">
      <c r="G35791" s="12"/>
    </row>
    <row r="35792" spans="7:7" x14ac:dyDescent="0.2">
      <c r="G35792" s="12"/>
    </row>
    <row r="35793" spans="7:7" x14ac:dyDescent="0.2">
      <c r="G35793" s="12"/>
    </row>
    <row r="35794" spans="7:7" x14ac:dyDescent="0.2">
      <c r="G35794" s="12"/>
    </row>
    <row r="35795" spans="7:7" x14ac:dyDescent="0.2">
      <c r="G35795" s="12"/>
    </row>
    <row r="35796" spans="7:7" x14ac:dyDescent="0.2">
      <c r="G35796" s="12"/>
    </row>
    <row r="35797" spans="7:7" x14ac:dyDescent="0.2">
      <c r="G35797" s="12"/>
    </row>
    <row r="35798" spans="7:7" x14ac:dyDescent="0.2">
      <c r="G35798" s="12"/>
    </row>
    <row r="35799" spans="7:7" x14ac:dyDescent="0.2">
      <c r="G35799" s="12"/>
    </row>
    <row r="35800" spans="7:7" x14ac:dyDescent="0.2">
      <c r="G35800" s="12"/>
    </row>
    <row r="35801" spans="7:7" x14ac:dyDescent="0.2">
      <c r="G35801" s="12"/>
    </row>
    <row r="35802" spans="7:7" x14ac:dyDescent="0.2">
      <c r="G35802" s="12"/>
    </row>
    <row r="35803" spans="7:7" x14ac:dyDescent="0.2">
      <c r="G35803" s="12"/>
    </row>
    <row r="35804" spans="7:7" x14ac:dyDescent="0.2">
      <c r="G35804" s="12"/>
    </row>
    <row r="35805" spans="7:7" x14ac:dyDescent="0.2">
      <c r="G35805" s="12"/>
    </row>
    <row r="35806" spans="7:7" x14ac:dyDescent="0.2">
      <c r="G35806" s="12"/>
    </row>
    <row r="35807" spans="7:7" x14ac:dyDescent="0.2">
      <c r="G35807" s="12"/>
    </row>
    <row r="35808" spans="7:7" x14ac:dyDescent="0.2">
      <c r="G35808" s="12"/>
    </row>
    <row r="35809" spans="7:7" x14ac:dyDescent="0.2">
      <c r="G35809" s="12"/>
    </row>
    <row r="35810" spans="7:7" x14ac:dyDescent="0.2">
      <c r="G35810" s="12"/>
    </row>
    <row r="35811" spans="7:7" x14ac:dyDescent="0.2">
      <c r="G35811" s="12"/>
    </row>
    <row r="35812" spans="7:7" x14ac:dyDescent="0.2">
      <c r="G35812" s="12"/>
    </row>
    <row r="35813" spans="7:7" x14ac:dyDescent="0.2">
      <c r="G35813" s="12"/>
    </row>
    <row r="35814" spans="7:7" x14ac:dyDescent="0.2">
      <c r="G35814" s="12"/>
    </row>
    <row r="35815" spans="7:7" x14ac:dyDescent="0.2">
      <c r="G35815" s="12"/>
    </row>
    <row r="35816" spans="7:7" x14ac:dyDescent="0.2">
      <c r="G35816" s="12"/>
    </row>
    <row r="35817" spans="7:7" x14ac:dyDescent="0.2">
      <c r="G35817" s="12"/>
    </row>
    <row r="35818" spans="7:7" x14ac:dyDescent="0.2">
      <c r="G35818" s="12"/>
    </row>
    <row r="35819" spans="7:7" x14ac:dyDescent="0.2">
      <c r="G35819" s="12"/>
    </row>
    <row r="35820" spans="7:7" x14ac:dyDescent="0.2">
      <c r="G35820" s="12"/>
    </row>
    <row r="35821" spans="7:7" x14ac:dyDescent="0.2">
      <c r="G35821" s="12"/>
    </row>
    <row r="35822" spans="7:7" x14ac:dyDescent="0.2">
      <c r="G35822" s="12"/>
    </row>
    <row r="35823" spans="7:7" x14ac:dyDescent="0.2">
      <c r="G35823" s="12"/>
    </row>
    <row r="35824" spans="7:7" x14ac:dyDescent="0.2">
      <c r="G35824" s="12"/>
    </row>
    <row r="35825" spans="7:7" x14ac:dyDescent="0.2">
      <c r="G35825" s="12"/>
    </row>
    <row r="35826" spans="7:7" x14ac:dyDescent="0.2">
      <c r="G35826" s="12"/>
    </row>
    <row r="35827" spans="7:7" x14ac:dyDescent="0.2">
      <c r="G35827" s="12"/>
    </row>
    <row r="35828" spans="7:7" x14ac:dyDescent="0.2">
      <c r="G35828" s="12"/>
    </row>
    <row r="35829" spans="7:7" x14ac:dyDescent="0.2">
      <c r="G35829" s="12"/>
    </row>
    <row r="35830" spans="7:7" x14ac:dyDescent="0.2">
      <c r="G35830" s="12"/>
    </row>
    <row r="35831" spans="7:7" x14ac:dyDescent="0.2">
      <c r="G35831" s="12"/>
    </row>
    <row r="35832" spans="7:7" x14ac:dyDescent="0.2">
      <c r="G35832" s="12"/>
    </row>
    <row r="35833" spans="7:7" x14ac:dyDescent="0.2">
      <c r="G35833" s="12"/>
    </row>
    <row r="35834" spans="7:7" x14ac:dyDescent="0.2">
      <c r="G35834" s="12"/>
    </row>
    <row r="35835" spans="7:7" x14ac:dyDescent="0.2">
      <c r="G35835" s="12"/>
    </row>
    <row r="35836" spans="7:7" x14ac:dyDescent="0.2">
      <c r="G35836" s="12"/>
    </row>
    <row r="35837" spans="7:7" x14ac:dyDescent="0.2">
      <c r="G35837" s="12"/>
    </row>
    <row r="35838" spans="7:7" x14ac:dyDescent="0.2">
      <c r="G35838" s="12"/>
    </row>
    <row r="35839" spans="7:7" x14ac:dyDescent="0.2">
      <c r="G35839" s="12"/>
    </row>
    <row r="35840" spans="7:7" x14ac:dyDescent="0.2">
      <c r="G35840" s="12"/>
    </row>
    <row r="35841" spans="7:7" x14ac:dyDescent="0.2">
      <c r="G35841" s="12"/>
    </row>
    <row r="35842" spans="7:7" x14ac:dyDescent="0.2">
      <c r="G35842" s="12"/>
    </row>
    <row r="35843" spans="7:7" x14ac:dyDescent="0.2">
      <c r="G35843" s="12"/>
    </row>
    <row r="35844" spans="7:7" x14ac:dyDescent="0.2">
      <c r="G35844" s="12"/>
    </row>
    <row r="35845" spans="7:7" x14ac:dyDescent="0.2">
      <c r="G35845" s="12"/>
    </row>
    <row r="35846" spans="7:7" x14ac:dyDescent="0.2">
      <c r="G35846" s="12"/>
    </row>
    <row r="35847" spans="7:7" x14ac:dyDescent="0.2">
      <c r="G35847" s="12"/>
    </row>
    <row r="35848" spans="7:7" x14ac:dyDescent="0.2">
      <c r="G35848" s="12"/>
    </row>
    <row r="35849" spans="7:7" x14ac:dyDescent="0.2">
      <c r="G35849" s="12"/>
    </row>
    <row r="35850" spans="7:7" x14ac:dyDescent="0.2">
      <c r="G35850" s="12"/>
    </row>
    <row r="35851" spans="7:7" x14ac:dyDescent="0.2">
      <c r="G35851" s="12"/>
    </row>
    <row r="35852" spans="7:7" x14ac:dyDescent="0.2">
      <c r="G35852" s="12"/>
    </row>
    <row r="35853" spans="7:7" x14ac:dyDescent="0.2">
      <c r="G35853" s="12"/>
    </row>
    <row r="35854" spans="7:7" x14ac:dyDescent="0.2">
      <c r="G35854" s="12"/>
    </row>
    <row r="35855" spans="7:7" x14ac:dyDescent="0.2">
      <c r="G35855" s="12"/>
    </row>
    <row r="35856" spans="7:7" x14ac:dyDescent="0.2">
      <c r="G35856" s="12"/>
    </row>
    <row r="35857" spans="7:7" x14ac:dyDescent="0.2">
      <c r="G35857" s="12"/>
    </row>
    <row r="35858" spans="7:7" x14ac:dyDescent="0.2">
      <c r="G35858" s="12"/>
    </row>
    <row r="35859" spans="7:7" x14ac:dyDescent="0.2">
      <c r="G35859" s="12"/>
    </row>
    <row r="35860" spans="7:7" x14ac:dyDescent="0.2">
      <c r="G35860" s="12"/>
    </row>
    <row r="35861" spans="7:7" x14ac:dyDescent="0.2">
      <c r="G35861" s="12"/>
    </row>
    <row r="35862" spans="7:7" x14ac:dyDescent="0.2">
      <c r="G35862" s="12"/>
    </row>
    <row r="35863" spans="7:7" x14ac:dyDescent="0.2">
      <c r="G35863" s="12"/>
    </row>
    <row r="35864" spans="7:7" x14ac:dyDescent="0.2">
      <c r="G35864" s="12"/>
    </row>
    <row r="35865" spans="7:7" x14ac:dyDescent="0.2">
      <c r="G35865" s="12"/>
    </row>
    <row r="35866" spans="7:7" x14ac:dyDescent="0.2">
      <c r="G35866" s="12"/>
    </row>
    <row r="35867" spans="7:7" x14ac:dyDescent="0.2">
      <c r="G35867" s="12"/>
    </row>
    <row r="35868" spans="7:7" x14ac:dyDescent="0.2">
      <c r="G35868" s="12"/>
    </row>
    <row r="35869" spans="7:7" x14ac:dyDescent="0.2">
      <c r="G35869" s="12"/>
    </row>
    <row r="35870" spans="7:7" x14ac:dyDescent="0.2">
      <c r="G35870" s="12"/>
    </row>
    <row r="35871" spans="7:7" x14ac:dyDescent="0.2">
      <c r="G35871" s="12"/>
    </row>
    <row r="35872" spans="7:7" x14ac:dyDescent="0.2">
      <c r="G35872" s="12"/>
    </row>
    <row r="35873" spans="7:7" x14ac:dyDescent="0.2">
      <c r="G35873" s="12"/>
    </row>
    <row r="35874" spans="7:7" x14ac:dyDescent="0.2">
      <c r="G35874" s="12"/>
    </row>
    <row r="35875" spans="7:7" x14ac:dyDescent="0.2">
      <c r="G35875" s="12"/>
    </row>
    <row r="35876" spans="7:7" x14ac:dyDescent="0.2">
      <c r="G35876" s="12"/>
    </row>
    <row r="35877" spans="7:7" x14ac:dyDescent="0.2">
      <c r="G35877" s="12"/>
    </row>
    <row r="35878" spans="7:7" x14ac:dyDescent="0.2">
      <c r="G35878" s="12"/>
    </row>
    <row r="35879" spans="7:7" x14ac:dyDescent="0.2">
      <c r="G35879" s="12"/>
    </row>
    <row r="35880" spans="7:7" x14ac:dyDescent="0.2">
      <c r="G35880" s="12"/>
    </row>
    <row r="35881" spans="7:7" x14ac:dyDescent="0.2">
      <c r="G35881" s="12"/>
    </row>
    <row r="35882" spans="7:7" x14ac:dyDescent="0.2">
      <c r="G35882" s="12"/>
    </row>
    <row r="35883" spans="7:7" x14ac:dyDescent="0.2">
      <c r="G35883" s="12"/>
    </row>
    <row r="35884" spans="7:7" x14ac:dyDescent="0.2">
      <c r="G35884" s="12"/>
    </row>
    <row r="35885" spans="7:7" x14ac:dyDescent="0.2">
      <c r="G35885" s="12"/>
    </row>
    <row r="35886" spans="7:7" x14ac:dyDescent="0.2">
      <c r="G35886" s="12"/>
    </row>
    <row r="35887" spans="7:7" x14ac:dyDescent="0.2">
      <c r="G35887" s="12"/>
    </row>
    <row r="35888" spans="7:7" x14ac:dyDescent="0.2">
      <c r="G35888" s="12"/>
    </row>
    <row r="35889" spans="7:7" x14ac:dyDescent="0.2">
      <c r="G35889" s="12"/>
    </row>
    <row r="35890" spans="7:7" x14ac:dyDescent="0.2">
      <c r="G35890" s="12"/>
    </row>
    <row r="35891" spans="7:7" x14ac:dyDescent="0.2">
      <c r="G35891" s="12"/>
    </row>
    <row r="35892" spans="7:7" x14ac:dyDescent="0.2">
      <c r="G35892" s="12"/>
    </row>
    <row r="35893" spans="7:7" x14ac:dyDescent="0.2">
      <c r="G35893" s="12"/>
    </row>
    <row r="35894" spans="7:7" x14ac:dyDescent="0.2">
      <c r="G35894" s="12"/>
    </row>
    <row r="35895" spans="7:7" x14ac:dyDescent="0.2">
      <c r="G35895" s="12"/>
    </row>
    <row r="35896" spans="7:7" x14ac:dyDescent="0.2">
      <c r="G35896" s="12"/>
    </row>
    <row r="35897" spans="7:7" x14ac:dyDescent="0.2">
      <c r="G35897" s="12"/>
    </row>
    <row r="35898" spans="7:7" x14ac:dyDescent="0.2">
      <c r="G35898" s="12"/>
    </row>
    <row r="35899" spans="7:7" x14ac:dyDescent="0.2">
      <c r="G35899" s="12"/>
    </row>
    <row r="35900" spans="7:7" x14ac:dyDescent="0.2">
      <c r="G35900" s="12"/>
    </row>
    <row r="35901" spans="7:7" x14ac:dyDescent="0.2">
      <c r="G35901" s="12"/>
    </row>
    <row r="35902" spans="7:7" x14ac:dyDescent="0.2">
      <c r="G35902" s="12"/>
    </row>
    <row r="35903" spans="7:7" x14ac:dyDescent="0.2">
      <c r="G35903" s="12"/>
    </row>
    <row r="35904" spans="7:7" x14ac:dyDescent="0.2">
      <c r="G35904" s="12"/>
    </row>
    <row r="35905" spans="7:7" x14ac:dyDescent="0.2">
      <c r="G35905" s="12"/>
    </row>
    <row r="35906" spans="7:7" x14ac:dyDescent="0.2">
      <c r="G35906" s="12"/>
    </row>
    <row r="35907" spans="7:7" x14ac:dyDescent="0.2">
      <c r="G35907" s="12"/>
    </row>
    <row r="35908" spans="7:7" x14ac:dyDescent="0.2">
      <c r="G35908" s="12"/>
    </row>
    <row r="35909" spans="7:7" x14ac:dyDescent="0.2">
      <c r="G35909" s="12"/>
    </row>
    <row r="35910" spans="7:7" x14ac:dyDescent="0.2">
      <c r="G35910" s="12"/>
    </row>
    <row r="35911" spans="7:7" x14ac:dyDescent="0.2">
      <c r="G35911" s="12"/>
    </row>
    <row r="35912" spans="7:7" x14ac:dyDescent="0.2">
      <c r="G35912" s="12"/>
    </row>
    <row r="35913" spans="7:7" x14ac:dyDescent="0.2">
      <c r="G35913" s="12"/>
    </row>
    <row r="35914" spans="7:7" x14ac:dyDescent="0.2">
      <c r="G35914" s="12"/>
    </row>
    <row r="35915" spans="7:7" x14ac:dyDescent="0.2">
      <c r="G35915" s="12"/>
    </row>
    <row r="35916" spans="7:7" x14ac:dyDescent="0.2">
      <c r="G35916" s="12"/>
    </row>
    <row r="35917" spans="7:7" x14ac:dyDescent="0.2">
      <c r="G35917" s="12"/>
    </row>
    <row r="35918" spans="7:7" x14ac:dyDescent="0.2">
      <c r="G35918" s="12"/>
    </row>
    <row r="35919" spans="7:7" x14ac:dyDescent="0.2">
      <c r="G35919" s="12"/>
    </row>
    <row r="35920" spans="7:7" x14ac:dyDescent="0.2">
      <c r="G35920" s="12"/>
    </row>
    <row r="35921" spans="7:7" x14ac:dyDescent="0.2">
      <c r="G35921" s="12"/>
    </row>
    <row r="35922" spans="7:7" x14ac:dyDescent="0.2">
      <c r="G35922" s="12"/>
    </row>
    <row r="35923" spans="7:7" x14ac:dyDescent="0.2">
      <c r="G35923" s="12"/>
    </row>
    <row r="35924" spans="7:7" x14ac:dyDescent="0.2">
      <c r="G35924" s="12"/>
    </row>
    <row r="35925" spans="7:7" x14ac:dyDescent="0.2">
      <c r="G35925" s="12"/>
    </row>
    <row r="35926" spans="7:7" x14ac:dyDescent="0.2">
      <c r="G35926" s="12"/>
    </row>
    <row r="35927" spans="7:7" x14ac:dyDescent="0.2">
      <c r="G35927" s="12"/>
    </row>
    <row r="35928" spans="7:7" x14ac:dyDescent="0.2">
      <c r="G35928" s="12"/>
    </row>
    <row r="35929" spans="7:7" x14ac:dyDescent="0.2">
      <c r="G35929" s="12"/>
    </row>
    <row r="35930" spans="7:7" x14ac:dyDescent="0.2">
      <c r="G35930" s="12"/>
    </row>
    <row r="35931" spans="7:7" x14ac:dyDescent="0.2">
      <c r="G35931" s="12"/>
    </row>
    <row r="35932" spans="7:7" x14ac:dyDescent="0.2">
      <c r="G35932" s="12"/>
    </row>
    <row r="35933" spans="7:7" x14ac:dyDescent="0.2">
      <c r="G35933" s="12"/>
    </row>
    <row r="35934" spans="7:7" x14ac:dyDescent="0.2">
      <c r="G35934" s="12"/>
    </row>
    <row r="35935" spans="7:7" x14ac:dyDescent="0.2">
      <c r="G35935" s="12"/>
    </row>
    <row r="35936" spans="7:7" x14ac:dyDescent="0.2">
      <c r="G35936" s="12"/>
    </row>
    <row r="35937" spans="7:7" x14ac:dyDescent="0.2">
      <c r="G35937" s="12"/>
    </row>
    <row r="35938" spans="7:7" x14ac:dyDescent="0.2">
      <c r="G35938" s="12"/>
    </row>
    <row r="35939" spans="7:7" x14ac:dyDescent="0.2">
      <c r="G35939" s="12"/>
    </row>
    <row r="35940" spans="7:7" x14ac:dyDescent="0.2">
      <c r="G35940" s="12"/>
    </row>
    <row r="35941" spans="7:7" x14ac:dyDescent="0.2">
      <c r="G35941" s="12"/>
    </row>
    <row r="35942" spans="7:7" x14ac:dyDescent="0.2">
      <c r="G35942" s="12"/>
    </row>
    <row r="35943" spans="7:7" x14ac:dyDescent="0.2">
      <c r="G35943" s="12"/>
    </row>
    <row r="35944" spans="7:7" x14ac:dyDescent="0.2">
      <c r="G35944" s="12"/>
    </row>
    <row r="35945" spans="7:7" x14ac:dyDescent="0.2">
      <c r="G35945" s="12"/>
    </row>
    <row r="35946" spans="7:7" x14ac:dyDescent="0.2">
      <c r="G35946" s="12"/>
    </row>
    <row r="35947" spans="7:7" x14ac:dyDescent="0.2">
      <c r="G35947" s="12"/>
    </row>
    <row r="35948" spans="7:7" x14ac:dyDescent="0.2">
      <c r="G35948" s="12"/>
    </row>
    <row r="35949" spans="7:7" x14ac:dyDescent="0.2">
      <c r="G35949" s="12"/>
    </row>
    <row r="35950" spans="7:7" x14ac:dyDescent="0.2">
      <c r="G35950" s="12"/>
    </row>
    <row r="35951" spans="7:7" x14ac:dyDescent="0.2">
      <c r="G35951" s="12"/>
    </row>
    <row r="35952" spans="7:7" x14ac:dyDescent="0.2">
      <c r="G35952" s="12"/>
    </row>
    <row r="35953" spans="7:7" x14ac:dyDescent="0.2">
      <c r="G35953" s="12"/>
    </row>
    <row r="35954" spans="7:7" x14ac:dyDescent="0.2">
      <c r="G35954" s="12"/>
    </row>
    <row r="35955" spans="7:7" x14ac:dyDescent="0.2">
      <c r="G35955" s="12"/>
    </row>
    <row r="35956" spans="7:7" x14ac:dyDescent="0.2">
      <c r="G35956" s="12"/>
    </row>
    <row r="35957" spans="7:7" x14ac:dyDescent="0.2">
      <c r="G35957" s="12"/>
    </row>
    <row r="35958" spans="7:7" x14ac:dyDescent="0.2">
      <c r="G35958" s="12"/>
    </row>
    <row r="35959" spans="7:7" x14ac:dyDescent="0.2">
      <c r="G35959" s="12"/>
    </row>
    <row r="35960" spans="7:7" x14ac:dyDescent="0.2">
      <c r="G35960" s="12"/>
    </row>
    <row r="35961" spans="7:7" x14ac:dyDescent="0.2">
      <c r="G35961" s="12"/>
    </row>
    <row r="35962" spans="7:7" x14ac:dyDescent="0.2">
      <c r="G35962" s="12"/>
    </row>
    <row r="35963" spans="7:7" x14ac:dyDescent="0.2">
      <c r="G35963" s="12"/>
    </row>
    <row r="35964" spans="7:7" x14ac:dyDescent="0.2">
      <c r="G35964" s="12"/>
    </row>
    <row r="35965" spans="7:7" x14ac:dyDescent="0.2">
      <c r="G35965" s="12"/>
    </row>
    <row r="35966" spans="7:7" x14ac:dyDescent="0.2">
      <c r="G35966" s="12"/>
    </row>
    <row r="35967" spans="7:7" x14ac:dyDescent="0.2">
      <c r="G35967" s="12"/>
    </row>
    <row r="35968" spans="7:7" x14ac:dyDescent="0.2">
      <c r="G35968" s="12"/>
    </row>
    <row r="35969" spans="7:7" x14ac:dyDescent="0.2">
      <c r="G35969" s="12"/>
    </row>
    <row r="35970" spans="7:7" x14ac:dyDescent="0.2">
      <c r="G35970" s="12"/>
    </row>
    <row r="35971" spans="7:7" x14ac:dyDescent="0.2">
      <c r="G35971" s="12"/>
    </row>
    <row r="35972" spans="7:7" x14ac:dyDescent="0.2">
      <c r="G35972" s="12"/>
    </row>
    <row r="35973" spans="7:7" x14ac:dyDescent="0.2">
      <c r="G35973" s="12"/>
    </row>
    <row r="35974" spans="7:7" x14ac:dyDescent="0.2">
      <c r="G35974" s="12"/>
    </row>
    <row r="35975" spans="7:7" x14ac:dyDescent="0.2">
      <c r="G35975" s="12"/>
    </row>
    <row r="35976" spans="7:7" x14ac:dyDescent="0.2">
      <c r="G35976" s="12"/>
    </row>
    <row r="35977" spans="7:7" x14ac:dyDescent="0.2">
      <c r="G35977" s="12"/>
    </row>
    <row r="35978" spans="7:7" x14ac:dyDescent="0.2">
      <c r="G35978" s="12"/>
    </row>
    <row r="35979" spans="7:7" x14ac:dyDescent="0.2">
      <c r="G35979" s="12"/>
    </row>
    <row r="35980" spans="7:7" x14ac:dyDescent="0.2">
      <c r="G35980" s="12"/>
    </row>
    <row r="35981" spans="7:7" x14ac:dyDescent="0.2">
      <c r="G35981" s="12"/>
    </row>
    <row r="35982" spans="7:7" x14ac:dyDescent="0.2">
      <c r="G35982" s="12"/>
    </row>
    <row r="35983" spans="7:7" x14ac:dyDescent="0.2">
      <c r="G35983" s="12"/>
    </row>
    <row r="35984" spans="7:7" x14ac:dyDescent="0.2">
      <c r="G35984" s="12"/>
    </row>
    <row r="35985" spans="7:7" x14ac:dyDescent="0.2">
      <c r="G35985" s="12"/>
    </row>
    <row r="35986" spans="7:7" x14ac:dyDescent="0.2">
      <c r="G35986" s="12"/>
    </row>
    <row r="35987" spans="7:7" x14ac:dyDescent="0.2">
      <c r="G35987" s="12"/>
    </row>
    <row r="35988" spans="7:7" x14ac:dyDescent="0.2">
      <c r="G35988" s="12"/>
    </row>
    <row r="35989" spans="7:7" x14ac:dyDescent="0.2">
      <c r="G35989" s="12"/>
    </row>
    <row r="35990" spans="7:7" x14ac:dyDescent="0.2">
      <c r="G35990" s="12"/>
    </row>
    <row r="35991" spans="7:7" x14ac:dyDescent="0.2">
      <c r="G35991" s="12"/>
    </row>
    <row r="35992" spans="7:7" x14ac:dyDescent="0.2">
      <c r="G35992" s="12"/>
    </row>
    <row r="35993" spans="7:7" x14ac:dyDescent="0.2">
      <c r="G35993" s="12"/>
    </row>
    <row r="35994" spans="7:7" x14ac:dyDescent="0.2">
      <c r="G35994" s="12"/>
    </row>
    <row r="35995" spans="7:7" x14ac:dyDescent="0.2">
      <c r="G35995" s="12"/>
    </row>
    <row r="35996" spans="7:7" x14ac:dyDescent="0.2">
      <c r="G35996" s="12"/>
    </row>
    <row r="35997" spans="7:7" x14ac:dyDescent="0.2">
      <c r="G35997" s="12"/>
    </row>
    <row r="35998" spans="7:7" x14ac:dyDescent="0.2">
      <c r="G35998" s="12"/>
    </row>
    <row r="35999" spans="7:7" x14ac:dyDescent="0.2">
      <c r="G35999" s="12"/>
    </row>
    <row r="36000" spans="7:7" x14ac:dyDescent="0.2">
      <c r="G36000" s="12"/>
    </row>
    <row r="36001" spans="7:7" x14ac:dyDescent="0.2">
      <c r="G36001" s="12"/>
    </row>
    <row r="36002" spans="7:7" x14ac:dyDescent="0.2">
      <c r="G36002" s="12"/>
    </row>
    <row r="36003" spans="7:7" x14ac:dyDescent="0.2">
      <c r="G36003" s="12"/>
    </row>
    <row r="36004" spans="7:7" x14ac:dyDescent="0.2">
      <c r="G36004" s="12"/>
    </row>
    <row r="36005" spans="7:7" x14ac:dyDescent="0.2">
      <c r="G36005" s="12"/>
    </row>
    <row r="36006" spans="7:7" x14ac:dyDescent="0.2">
      <c r="G36006" s="12"/>
    </row>
    <row r="36007" spans="7:7" x14ac:dyDescent="0.2">
      <c r="G36007" s="12"/>
    </row>
    <row r="36008" spans="7:7" x14ac:dyDescent="0.2">
      <c r="G36008" s="12"/>
    </row>
    <row r="36009" spans="7:7" x14ac:dyDescent="0.2">
      <c r="G36009" s="12"/>
    </row>
    <row r="36010" spans="7:7" x14ac:dyDescent="0.2">
      <c r="G36010" s="12"/>
    </row>
    <row r="36011" spans="7:7" x14ac:dyDescent="0.2">
      <c r="G36011" s="12"/>
    </row>
    <row r="36012" spans="7:7" x14ac:dyDescent="0.2">
      <c r="G36012" s="12"/>
    </row>
    <row r="36013" spans="7:7" x14ac:dyDescent="0.2">
      <c r="G36013" s="12"/>
    </row>
    <row r="36014" spans="7:7" x14ac:dyDescent="0.2">
      <c r="G36014" s="12"/>
    </row>
    <row r="36015" spans="7:7" x14ac:dyDescent="0.2">
      <c r="G36015" s="12"/>
    </row>
    <row r="36016" spans="7:7" x14ac:dyDescent="0.2">
      <c r="G36016" s="12"/>
    </row>
    <row r="36017" spans="7:7" x14ac:dyDescent="0.2">
      <c r="G36017" s="12"/>
    </row>
    <row r="36018" spans="7:7" x14ac:dyDescent="0.2">
      <c r="G36018" s="12"/>
    </row>
    <row r="36019" spans="7:7" x14ac:dyDescent="0.2">
      <c r="G36019" s="12"/>
    </row>
    <row r="36020" spans="7:7" x14ac:dyDescent="0.2">
      <c r="G36020" s="12"/>
    </row>
    <row r="36021" spans="7:7" x14ac:dyDescent="0.2">
      <c r="G36021" s="12"/>
    </row>
    <row r="36022" spans="7:7" x14ac:dyDescent="0.2">
      <c r="G36022" s="12"/>
    </row>
    <row r="36023" spans="7:7" x14ac:dyDescent="0.2">
      <c r="G36023" s="12"/>
    </row>
    <row r="36024" spans="7:7" x14ac:dyDescent="0.2">
      <c r="G36024" s="12"/>
    </row>
    <row r="36025" spans="7:7" x14ac:dyDescent="0.2">
      <c r="G36025" s="12"/>
    </row>
    <row r="36026" spans="7:7" x14ac:dyDescent="0.2">
      <c r="G36026" s="12"/>
    </row>
    <row r="36027" spans="7:7" x14ac:dyDescent="0.2">
      <c r="G36027" s="12"/>
    </row>
    <row r="36028" spans="7:7" x14ac:dyDescent="0.2">
      <c r="G36028" s="12"/>
    </row>
    <row r="36029" spans="7:7" x14ac:dyDescent="0.2">
      <c r="G36029" s="12"/>
    </row>
    <row r="36030" spans="7:7" x14ac:dyDescent="0.2">
      <c r="G36030" s="12"/>
    </row>
    <row r="36031" spans="7:7" x14ac:dyDescent="0.2">
      <c r="G36031" s="12"/>
    </row>
    <row r="36032" spans="7:7" x14ac:dyDescent="0.2">
      <c r="G36032" s="12"/>
    </row>
    <row r="36033" spans="7:7" x14ac:dyDescent="0.2">
      <c r="G36033" s="12"/>
    </row>
    <row r="36034" spans="7:7" x14ac:dyDescent="0.2">
      <c r="G36034" s="12"/>
    </row>
    <row r="36035" spans="7:7" x14ac:dyDescent="0.2">
      <c r="G36035" s="12"/>
    </row>
    <row r="36036" spans="7:7" x14ac:dyDescent="0.2">
      <c r="G36036" s="12"/>
    </row>
    <row r="36037" spans="7:7" x14ac:dyDescent="0.2">
      <c r="G36037" s="12"/>
    </row>
    <row r="36038" spans="7:7" x14ac:dyDescent="0.2">
      <c r="G36038" s="12"/>
    </row>
    <row r="36039" spans="7:7" x14ac:dyDescent="0.2">
      <c r="G36039" s="12"/>
    </row>
    <row r="36040" spans="7:7" x14ac:dyDescent="0.2">
      <c r="G36040" s="12"/>
    </row>
    <row r="36041" spans="7:7" x14ac:dyDescent="0.2">
      <c r="G36041" s="12"/>
    </row>
    <row r="36042" spans="7:7" x14ac:dyDescent="0.2">
      <c r="G36042" s="12"/>
    </row>
    <row r="36043" spans="7:7" x14ac:dyDescent="0.2">
      <c r="G36043" s="12"/>
    </row>
    <row r="36044" spans="7:7" x14ac:dyDescent="0.2">
      <c r="G36044" s="12"/>
    </row>
    <row r="36045" spans="7:7" x14ac:dyDescent="0.2">
      <c r="G36045" s="12"/>
    </row>
    <row r="36046" spans="7:7" x14ac:dyDescent="0.2">
      <c r="G36046" s="12"/>
    </row>
    <row r="36047" spans="7:7" x14ac:dyDescent="0.2">
      <c r="G36047" s="12"/>
    </row>
    <row r="36048" spans="7:7" x14ac:dyDescent="0.2">
      <c r="G36048" s="12"/>
    </row>
    <row r="36049" spans="7:7" x14ac:dyDescent="0.2">
      <c r="G36049" s="12"/>
    </row>
    <row r="36050" spans="7:7" x14ac:dyDescent="0.2">
      <c r="G36050" s="12"/>
    </row>
    <row r="36051" spans="7:7" x14ac:dyDescent="0.2">
      <c r="G36051" s="12"/>
    </row>
    <row r="36052" spans="7:7" x14ac:dyDescent="0.2">
      <c r="G36052" s="12"/>
    </row>
    <row r="36053" spans="7:7" x14ac:dyDescent="0.2">
      <c r="G36053" s="12"/>
    </row>
    <row r="36054" spans="7:7" x14ac:dyDescent="0.2">
      <c r="G36054" s="12"/>
    </row>
    <row r="36055" spans="7:7" x14ac:dyDescent="0.2">
      <c r="G36055" s="12"/>
    </row>
    <row r="36056" spans="7:7" x14ac:dyDescent="0.2">
      <c r="G36056" s="12"/>
    </row>
    <row r="36057" spans="7:7" x14ac:dyDescent="0.2">
      <c r="G36057" s="12"/>
    </row>
    <row r="36058" spans="7:7" x14ac:dyDescent="0.2">
      <c r="G36058" s="12"/>
    </row>
    <row r="36059" spans="7:7" x14ac:dyDescent="0.2">
      <c r="G36059" s="12"/>
    </row>
    <row r="36060" spans="7:7" x14ac:dyDescent="0.2">
      <c r="G36060" s="12"/>
    </row>
    <row r="36061" spans="7:7" x14ac:dyDescent="0.2">
      <c r="G36061" s="12"/>
    </row>
    <row r="36062" spans="7:7" x14ac:dyDescent="0.2">
      <c r="G36062" s="12"/>
    </row>
    <row r="36063" spans="7:7" x14ac:dyDescent="0.2">
      <c r="G36063" s="12"/>
    </row>
    <row r="36064" spans="7:7" x14ac:dyDescent="0.2">
      <c r="G36064" s="12"/>
    </row>
    <row r="36065" spans="7:7" x14ac:dyDescent="0.2">
      <c r="G36065" s="12"/>
    </row>
    <row r="36066" spans="7:7" x14ac:dyDescent="0.2">
      <c r="G36066" s="12"/>
    </row>
    <row r="36067" spans="7:7" x14ac:dyDescent="0.2">
      <c r="G36067" s="12"/>
    </row>
    <row r="36068" spans="7:7" x14ac:dyDescent="0.2">
      <c r="G36068" s="12"/>
    </row>
    <row r="36069" spans="7:7" x14ac:dyDescent="0.2">
      <c r="G36069" s="12"/>
    </row>
    <row r="36070" spans="7:7" x14ac:dyDescent="0.2">
      <c r="G36070" s="12"/>
    </row>
    <row r="36071" spans="7:7" x14ac:dyDescent="0.2">
      <c r="G36071" s="12"/>
    </row>
    <row r="36072" spans="7:7" x14ac:dyDescent="0.2">
      <c r="G36072" s="12"/>
    </row>
    <row r="36073" spans="7:7" x14ac:dyDescent="0.2">
      <c r="G36073" s="12"/>
    </row>
    <row r="36074" spans="7:7" x14ac:dyDescent="0.2">
      <c r="G36074" s="12"/>
    </row>
    <row r="36075" spans="7:7" x14ac:dyDescent="0.2">
      <c r="G36075" s="12"/>
    </row>
    <row r="36076" spans="7:7" x14ac:dyDescent="0.2">
      <c r="G36076" s="12"/>
    </row>
    <row r="36077" spans="7:7" x14ac:dyDescent="0.2">
      <c r="G36077" s="12"/>
    </row>
    <row r="36078" spans="7:7" x14ac:dyDescent="0.2">
      <c r="G36078" s="12"/>
    </row>
    <row r="36079" spans="7:7" x14ac:dyDescent="0.2">
      <c r="G36079" s="12"/>
    </row>
    <row r="36080" spans="7:7" x14ac:dyDescent="0.2">
      <c r="G36080" s="12"/>
    </row>
    <row r="36081" spans="7:7" x14ac:dyDescent="0.2">
      <c r="G36081" s="12"/>
    </row>
    <row r="36082" spans="7:7" x14ac:dyDescent="0.2">
      <c r="G36082" s="12"/>
    </row>
    <row r="36083" spans="7:7" x14ac:dyDescent="0.2">
      <c r="G36083" s="12"/>
    </row>
    <row r="36084" spans="7:7" x14ac:dyDescent="0.2">
      <c r="G36084" s="12"/>
    </row>
    <row r="36085" spans="7:7" x14ac:dyDescent="0.2">
      <c r="G36085" s="12"/>
    </row>
    <row r="36086" spans="7:7" x14ac:dyDescent="0.2">
      <c r="G36086" s="12"/>
    </row>
    <row r="36087" spans="7:7" x14ac:dyDescent="0.2">
      <c r="G36087" s="12"/>
    </row>
    <row r="36088" spans="7:7" x14ac:dyDescent="0.2">
      <c r="G36088" s="12"/>
    </row>
    <row r="36089" spans="7:7" x14ac:dyDescent="0.2">
      <c r="G36089" s="12"/>
    </row>
    <row r="36090" spans="7:7" x14ac:dyDescent="0.2">
      <c r="G36090" s="12"/>
    </row>
    <row r="36091" spans="7:7" x14ac:dyDescent="0.2">
      <c r="G36091" s="12"/>
    </row>
    <row r="36092" spans="7:7" x14ac:dyDescent="0.2">
      <c r="G36092" s="12"/>
    </row>
    <row r="36093" spans="7:7" x14ac:dyDescent="0.2">
      <c r="G36093" s="12"/>
    </row>
    <row r="36094" spans="7:7" x14ac:dyDescent="0.2">
      <c r="G36094" s="12"/>
    </row>
    <row r="36095" spans="7:7" x14ac:dyDescent="0.2">
      <c r="G36095" s="12"/>
    </row>
    <row r="36096" spans="7:7" x14ac:dyDescent="0.2">
      <c r="G36096" s="12"/>
    </row>
    <row r="36097" spans="7:7" x14ac:dyDescent="0.2">
      <c r="G36097" s="12"/>
    </row>
    <row r="36098" spans="7:7" x14ac:dyDescent="0.2">
      <c r="G36098" s="12"/>
    </row>
    <row r="36099" spans="7:7" x14ac:dyDescent="0.2">
      <c r="G36099" s="12"/>
    </row>
    <row r="36100" spans="7:7" x14ac:dyDescent="0.2">
      <c r="G36100" s="12"/>
    </row>
    <row r="36101" spans="7:7" x14ac:dyDescent="0.2">
      <c r="G36101" s="12"/>
    </row>
    <row r="36102" spans="7:7" x14ac:dyDescent="0.2">
      <c r="G36102" s="12"/>
    </row>
    <row r="36103" spans="7:7" x14ac:dyDescent="0.2">
      <c r="G36103" s="12"/>
    </row>
    <row r="36104" spans="7:7" x14ac:dyDescent="0.2">
      <c r="G36104" s="12"/>
    </row>
    <row r="36105" spans="7:7" x14ac:dyDescent="0.2">
      <c r="G36105" s="12"/>
    </row>
    <row r="36106" spans="7:7" x14ac:dyDescent="0.2">
      <c r="G36106" s="12"/>
    </row>
    <row r="36107" spans="7:7" x14ac:dyDescent="0.2">
      <c r="G36107" s="12"/>
    </row>
    <row r="36108" spans="7:7" x14ac:dyDescent="0.2">
      <c r="G36108" s="12"/>
    </row>
    <row r="36109" spans="7:7" x14ac:dyDescent="0.2">
      <c r="G36109" s="12"/>
    </row>
    <row r="36110" spans="7:7" x14ac:dyDescent="0.2">
      <c r="G36110" s="12"/>
    </row>
    <row r="36111" spans="7:7" x14ac:dyDescent="0.2">
      <c r="G36111" s="12"/>
    </row>
    <row r="36112" spans="7:7" x14ac:dyDescent="0.2">
      <c r="G36112" s="12"/>
    </row>
    <row r="36113" spans="7:7" x14ac:dyDescent="0.2">
      <c r="G36113" s="12"/>
    </row>
    <row r="36114" spans="7:7" x14ac:dyDescent="0.2">
      <c r="G36114" s="12"/>
    </row>
    <row r="36115" spans="7:7" x14ac:dyDescent="0.2">
      <c r="G36115" s="12"/>
    </row>
    <row r="36116" spans="7:7" x14ac:dyDescent="0.2">
      <c r="G36116" s="12"/>
    </row>
    <row r="36117" spans="7:7" x14ac:dyDescent="0.2">
      <c r="G36117" s="12"/>
    </row>
    <row r="36118" spans="7:7" x14ac:dyDescent="0.2">
      <c r="G36118" s="12"/>
    </row>
    <row r="36119" spans="7:7" x14ac:dyDescent="0.2">
      <c r="G36119" s="12"/>
    </row>
    <row r="36120" spans="7:7" x14ac:dyDescent="0.2">
      <c r="G36120" s="12"/>
    </row>
    <row r="36121" spans="7:7" x14ac:dyDescent="0.2">
      <c r="G36121" s="12"/>
    </row>
    <row r="36122" spans="7:7" x14ac:dyDescent="0.2">
      <c r="G36122" s="12"/>
    </row>
    <row r="36123" spans="7:7" x14ac:dyDescent="0.2">
      <c r="G36123" s="12"/>
    </row>
    <row r="36124" spans="7:7" x14ac:dyDescent="0.2">
      <c r="G36124" s="12"/>
    </row>
    <row r="36125" spans="7:7" x14ac:dyDescent="0.2">
      <c r="G36125" s="12"/>
    </row>
    <row r="36126" spans="7:7" x14ac:dyDescent="0.2">
      <c r="G36126" s="12"/>
    </row>
    <row r="36127" spans="7:7" x14ac:dyDescent="0.2">
      <c r="G36127" s="12"/>
    </row>
    <row r="36128" spans="7:7" x14ac:dyDescent="0.2">
      <c r="G36128" s="12"/>
    </row>
    <row r="36129" spans="7:7" x14ac:dyDescent="0.2">
      <c r="G36129" s="12"/>
    </row>
    <row r="36130" spans="7:7" x14ac:dyDescent="0.2">
      <c r="G36130" s="12"/>
    </row>
    <row r="36131" spans="7:7" x14ac:dyDescent="0.2">
      <c r="G36131" s="12"/>
    </row>
    <row r="36132" spans="7:7" x14ac:dyDescent="0.2">
      <c r="G36132" s="12"/>
    </row>
    <row r="36133" spans="7:7" x14ac:dyDescent="0.2">
      <c r="G36133" s="12"/>
    </row>
    <row r="36134" spans="7:7" x14ac:dyDescent="0.2">
      <c r="G36134" s="12"/>
    </row>
    <row r="36135" spans="7:7" x14ac:dyDescent="0.2">
      <c r="G36135" s="12"/>
    </row>
    <row r="36136" spans="7:7" x14ac:dyDescent="0.2">
      <c r="G36136" s="12"/>
    </row>
    <row r="36137" spans="7:7" x14ac:dyDescent="0.2">
      <c r="G36137" s="12"/>
    </row>
    <row r="36138" spans="7:7" x14ac:dyDescent="0.2">
      <c r="G36138" s="12"/>
    </row>
    <row r="36139" spans="7:7" x14ac:dyDescent="0.2">
      <c r="G36139" s="12"/>
    </row>
    <row r="36140" spans="7:7" x14ac:dyDescent="0.2">
      <c r="G36140" s="12"/>
    </row>
    <row r="36141" spans="7:7" x14ac:dyDescent="0.2">
      <c r="G36141" s="12"/>
    </row>
    <row r="36142" spans="7:7" x14ac:dyDescent="0.2">
      <c r="G36142" s="12"/>
    </row>
    <row r="36143" spans="7:7" x14ac:dyDescent="0.2">
      <c r="G36143" s="12"/>
    </row>
    <row r="36144" spans="7:7" x14ac:dyDescent="0.2">
      <c r="G36144" s="12"/>
    </row>
    <row r="36145" spans="7:7" x14ac:dyDescent="0.2">
      <c r="G36145" s="12"/>
    </row>
    <row r="36146" spans="7:7" x14ac:dyDescent="0.2">
      <c r="G36146" s="12"/>
    </row>
    <row r="36147" spans="7:7" x14ac:dyDescent="0.2">
      <c r="G36147" s="12"/>
    </row>
    <row r="36148" spans="7:7" x14ac:dyDescent="0.2">
      <c r="G36148" s="12"/>
    </row>
    <row r="36149" spans="7:7" x14ac:dyDescent="0.2">
      <c r="G36149" s="12"/>
    </row>
    <row r="36150" spans="7:7" x14ac:dyDescent="0.2">
      <c r="G36150" s="12"/>
    </row>
    <row r="36151" spans="7:7" x14ac:dyDescent="0.2">
      <c r="G36151" s="12"/>
    </row>
    <row r="36152" spans="7:7" x14ac:dyDescent="0.2">
      <c r="G36152" s="12"/>
    </row>
    <row r="36153" spans="7:7" x14ac:dyDescent="0.2">
      <c r="G36153" s="12"/>
    </row>
    <row r="36154" spans="7:7" x14ac:dyDescent="0.2">
      <c r="G36154" s="12"/>
    </row>
    <row r="36155" spans="7:7" x14ac:dyDescent="0.2">
      <c r="G36155" s="12"/>
    </row>
    <row r="36156" spans="7:7" x14ac:dyDescent="0.2">
      <c r="G36156" s="12"/>
    </row>
    <row r="36157" spans="7:7" x14ac:dyDescent="0.2">
      <c r="G36157" s="12"/>
    </row>
    <row r="36158" spans="7:7" x14ac:dyDescent="0.2">
      <c r="G36158" s="12"/>
    </row>
    <row r="36159" spans="7:7" x14ac:dyDescent="0.2">
      <c r="G36159" s="12"/>
    </row>
    <row r="36160" spans="7:7" x14ac:dyDescent="0.2">
      <c r="G36160" s="12"/>
    </row>
    <row r="36161" spans="7:7" x14ac:dyDescent="0.2">
      <c r="G36161" s="12"/>
    </row>
    <row r="36162" spans="7:7" x14ac:dyDescent="0.2">
      <c r="G36162" s="12"/>
    </row>
    <row r="36163" spans="7:7" x14ac:dyDescent="0.2">
      <c r="G36163" s="12"/>
    </row>
    <row r="36164" spans="7:7" x14ac:dyDescent="0.2">
      <c r="G36164" s="12"/>
    </row>
    <row r="36165" spans="7:7" x14ac:dyDescent="0.2">
      <c r="G36165" s="12"/>
    </row>
    <row r="36166" spans="7:7" x14ac:dyDescent="0.2">
      <c r="G36166" s="12"/>
    </row>
    <row r="36167" spans="7:7" x14ac:dyDescent="0.2">
      <c r="G36167" s="12"/>
    </row>
    <row r="36168" spans="7:7" x14ac:dyDescent="0.2">
      <c r="G36168" s="12"/>
    </row>
    <row r="36169" spans="7:7" x14ac:dyDescent="0.2">
      <c r="G36169" s="12"/>
    </row>
    <row r="36170" spans="7:7" x14ac:dyDescent="0.2">
      <c r="G36170" s="12"/>
    </row>
    <row r="36171" spans="7:7" x14ac:dyDescent="0.2">
      <c r="G36171" s="12"/>
    </row>
    <row r="36172" spans="7:7" x14ac:dyDescent="0.2">
      <c r="G36172" s="12"/>
    </row>
    <row r="36173" spans="7:7" x14ac:dyDescent="0.2">
      <c r="G36173" s="12"/>
    </row>
    <row r="36174" spans="7:7" x14ac:dyDescent="0.2">
      <c r="G36174" s="12"/>
    </row>
    <row r="36175" spans="7:7" x14ac:dyDescent="0.2">
      <c r="G36175" s="12"/>
    </row>
    <row r="36176" spans="7:7" x14ac:dyDescent="0.2">
      <c r="G36176" s="12"/>
    </row>
    <row r="36177" spans="7:7" x14ac:dyDescent="0.2">
      <c r="G36177" s="12"/>
    </row>
    <row r="36178" spans="7:7" x14ac:dyDescent="0.2">
      <c r="G36178" s="12"/>
    </row>
    <row r="36179" spans="7:7" x14ac:dyDescent="0.2">
      <c r="G36179" s="12"/>
    </row>
    <row r="36180" spans="7:7" x14ac:dyDescent="0.2">
      <c r="G36180" s="12"/>
    </row>
    <row r="36181" spans="7:7" x14ac:dyDescent="0.2">
      <c r="G36181" s="12"/>
    </row>
    <row r="36182" spans="7:7" x14ac:dyDescent="0.2">
      <c r="G36182" s="12"/>
    </row>
    <row r="36183" spans="7:7" x14ac:dyDescent="0.2">
      <c r="G36183" s="12"/>
    </row>
    <row r="36184" spans="7:7" x14ac:dyDescent="0.2">
      <c r="G36184" s="12"/>
    </row>
    <row r="36185" spans="7:7" x14ac:dyDescent="0.2">
      <c r="G36185" s="12"/>
    </row>
    <row r="36186" spans="7:7" x14ac:dyDescent="0.2">
      <c r="G36186" s="12"/>
    </row>
    <row r="36187" spans="7:7" x14ac:dyDescent="0.2">
      <c r="G36187" s="12"/>
    </row>
    <row r="36188" spans="7:7" x14ac:dyDescent="0.2">
      <c r="G36188" s="12"/>
    </row>
    <row r="36189" spans="7:7" x14ac:dyDescent="0.2">
      <c r="G36189" s="12"/>
    </row>
    <row r="36190" spans="7:7" x14ac:dyDescent="0.2">
      <c r="G36190" s="12"/>
    </row>
    <row r="36191" spans="7:7" x14ac:dyDescent="0.2">
      <c r="G36191" s="12"/>
    </row>
    <row r="36192" spans="7:7" x14ac:dyDescent="0.2">
      <c r="G36192" s="12"/>
    </row>
    <row r="36193" spans="7:7" x14ac:dyDescent="0.2">
      <c r="G36193" s="12"/>
    </row>
    <row r="36194" spans="7:7" x14ac:dyDescent="0.2">
      <c r="G36194" s="12"/>
    </row>
    <row r="36195" spans="7:7" x14ac:dyDescent="0.2">
      <c r="G36195" s="12"/>
    </row>
    <row r="36196" spans="7:7" x14ac:dyDescent="0.2">
      <c r="G36196" s="12"/>
    </row>
    <row r="36197" spans="7:7" x14ac:dyDescent="0.2">
      <c r="G36197" s="12"/>
    </row>
    <row r="36198" spans="7:7" x14ac:dyDescent="0.2">
      <c r="G36198" s="12"/>
    </row>
    <row r="36199" spans="7:7" x14ac:dyDescent="0.2">
      <c r="G36199" s="12"/>
    </row>
    <row r="36200" spans="7:7" x14ac:dyDescent="0.2">
      <c r="G36200" s="12"/>
    </row>
    <row r="36201" spans="7:7" x14ac:dyDescent="0.2">
      <c r="G36201" s="12"/>
    </row>
    <row r="36202" spans="7:7" x14ac:dyDescent="0.2">
      <c r="G36202" s="12"/>
    </row>
    <row r="36203" spans="7:7" x14ac:dyDescent="0.2">
      <c r="G36203" s="12"/>
    </row>
    <row r="36204" spans="7:7" x14ac:dyDescent="0.2">
      <c r="G36204" s="12"/>
    </row>
    <row r="36205" spans="7:7" x14ac:dyDescent="0.2">
      <c r="G36205" s="12"/>
    </row>
    <row r="36206" spans="7:7" x14ac:dyDescent="0.2">
      <c r="G36206" s="12"/>
    </row>
    <row r="36207" spans="7:7" x14ac:dyDescent="0.2">
      <c r="G36207" s="12"/>
    </row>
    <row r="36208" spans="7:7" x14ac:dyDescent="0.2">
      <c r="G36208" s="12"/>
    </row>
    <row r="36209" spans="7:7" x14ac:dyDescent="0.2">
      <c r="G36209" s="12"/>
    </row>
    <row r="36210" spans="7:7" x14ac:dyDescent="0.2">
      <c r="G36210" s="12"/>
    </row>
    <row r="36211" spans="7:7" x14ac:dyDescent="0.2">
      <c r="G36211" s="12"/>
    </row>
    <row r="36212" spans="7:7" x14ac:dyDescent="0.2">
      <c r="G36212" s="12"/>
    </row>
    <row r="36213" spans="7:7" x14ac:dyDescent="0.2">
      <c r="G36213" s="12"/>
    </row>
    <row r="36214" spans="7:7" x14ac:dyDescent="0.2">
      <c r="G36214" s="12"/>
    </row>
    <row r="36215" spans="7:7" x14ac:dyDescent="0.2">
      <c r="G36215" s="12"/>
    </row>
    <row r="36216" spans="7:7" x14ac:dyDescent="0.2">
      <c r="G36216" s="12"/>
    </row>
    <row r="36217" spans="7:7" x14ac:dyDescent="0.2">
      <c r="G36217" s="12"/>
    </row>
    <row r="36218" spans="7:7" x14ac:dyDescent="0.2">
      <c r="G36218" s="12"/>
    </row>
    <row r="36219" spans="7:7" x14ac:dyDescent="0.2">
      <c r="G36219" s="12"/>
    </row>
    <row r="36220" spans="7:7" x14ac:dyDescent="0.2">
      <c r="G36220" s="12"/>
    </row>
    <row r="36221" spans="7:7" x14ac:dyDescent="0.2">
      <c r="G36221" s="12"/>
    </row>
    <row r="36222" spans="7:7" x14ac:dyDescent="0.2">
      <c r="G36222" s="12"/>
    </row>
    <row r="36223" spans="7:7" x14ac:dyDescent="0.2">
      <c r="G36223" s="12"/>
    </row>
    <row r="36224" spans="7:7" x14ac:dyDescent="0.2">
      <c r="G36224" s="12"/>
    </row>
    <row r="36225" spans="7:7" x14ac:dyDescent="0.2">
      <c r="G36225" s="12"/>
    </row>
    <row r="36226" spans="7:7" x14ac:dyDescent="0.2">
      <c r="G36226" s="12"/>
    </row>
    <row r="36227" spans="7:7" x14ac:dyDescent="0.2">
      <c r="G36227" s="12"/>
    </row>
    <row r="36228" spans="7:7" x14ac:dyDescent="0.2">
      <c r="G36228" s="12"/>
    </row>
    <row r="36229" spans="7:7" x14ac:dyDescent="0.2">
      <c r="G36229" s="12"/>
    </row>
    <row r="36230" spans="7:7" x14ac:dyDescent="0.2">
      <c r="G36230" s="12"/>
    </row>
    <row r="36231" spans="7:7" x14ac:dyDescent="0.2">
      <c r="G36231" s="12"/>
    </row>
    <row r="36232" spans="7:7" x14ac:dyDescent="0.2">
      <c r="G36232" s="12"/>
    </row>
    <row r="36233" spans="7:7" x14ac:dyDescent="0.2">
      <c r="G36233" s="12"/>
    </row>
    <row r="36234" spans="7:7" x14ac:dyDescent="0.2">
      <c r="G36234" s="12"/>
    </row>
    <row r="36235" spans="7:7" x14ac:dyDescent="0.2">
      <c r="G36235" s="12"/>
    </row>
    <row r="36236" spans="7:7" x14ac:dyDescent="0.2">
      <c r="G36236" s="12"/>
    </row>
    <row r="36237" spans="7:7" x14ac:dyDescent="0.2">
      <c r="G36237" s="12"/>
    </row>
    <row r="36238" spans="7:7" x14ac:dyDescent="0.2">
      <c r="G36238" s="12"/>
    </row>
    <row r="36239" spans="7:7" x14ac:dyDescent="0.2">
      <c r="G36239" s="12"/>
    </row>
    <row r="36240" spans="7:7" x14ac:dyDescent="0.2">
      <c r="G36240" s="12"/>
    </row>
    <row r="36241" spans="7:7" x14ac:dyDescent="0.2">
      <c r="G36241" s="12"/>
    </row>
    <row r="36242" spans="7:7" x14ac:dyDescent="0.2">
      <c r="G36242" s="12"/>
    </row>
    <row r="36243" spans="7:7" x14ac:dyDescent="0.2">
      <c r="G36243" s="12"/>
    </row>
    <row r="36244" spans="7:7" x14ac:dyDescent="0.2">
      <c r="G36244" s="12"/>
    </row>
    <row r="36245" spans="7:7" x14ac:dyDescent="0.2">
      <c r="G36245" s="12"/>
    </row>
    <row r="36246" spans="7:7" x14ac:dyDescent="0.2">
      <c r="G36246" s="12"/>
    </row>
    <row r="36247" spans="7:7" x14ac:dyDescent="0.2">
      <c r="G36247" s="12"/>
    </row>
    <row r="36248" spans="7:7" x14ac:dyDescent="0.2">
      <c r="G36248" s="12"/>
    </row>
    <row r="36249" spans="7:7" x14ac:dyDescent="0.2">
      <c r="G36249" s="12"/>
    </row>
    <row r="36250" spans="7:7" x14ac:dyDescent="0.2">
      <c r="G36250" s="12"/>
    </row>
    <row r="36251" spans="7:7" x14ac:dyDescent="0.2">
      <c r="G36251" s="12"/>
    </row>
    <row r="36252" spans="7:7" x14ac:dyDescent="0.2">
      <c r="G36252" s="12"/>
    </row>
    <row r="36253" spans="7:7" x14ac:dyDescent="0.2">
      <c r="G36253" s="12"/>
    </row>
    <row r="36254" spans="7:7" x14ac:dyDescent="0.2">
      <c r="G36254" s="12"/>
    </row>
    <row r="36255" spans="7:7" x14ac:dyDescent="0.2">
      <c r="G36255" s="12"/>
    </row>
    <row r="36256" spans="7:7" x14ac:dyDescent="0.2">
      <c r="G36256" s="12"/>
    </row>
    <row r="36257" spans="7:7" x14ac:dyDescent="0.2">
      <c r="G36257" s="12"/>
    </row>
    <row r="36258" spans="7:7" x14ac:dyDescent="0.2">
      <c r="G36258" s="12"/>
    </row>
    <row r="36259" spans="7:7" x14ac:dyDescent="0.2">
      <c r="G36259" s="12"/>
    </row>
    <row r="36260" spans="7:7" x14ac:dyDescent="0.2">
      <c r="G36260" s="12"/>
    </row>
    <row r="36261" spans="7:7" x14ac:dyDescent="0.2">
      <c r="G36261" s="12"/>
    </row>
    <row r="36262" spans="7:7" x14ac:dyDescent="0.2">
      <c r="G36262" s="12"/>
    </row>
    <row r="36263" spans="7:7" x14ac:dyDescent="0.2">
      <c r="G36263" s="12"/>
    </row>
    <row r="36264" spans="7:7" x14ac:dyDescent="0.2">
      <c r="G36264" s="12"/>
    </row>
    <row r="36265" spans="7:7" x14ac:dyDescent="0.2">
      <c r="G36265" s="12"/>
    </row>
    <row r="36266" spans="7:7" x14ac:dyDescent="0.2">
      <c r="G36266" s="12"/>
    </row>
    <row r="36267" spans="7:7" x14ac:dyDescent="0.2">
      <c r="G36267" s="12"/>
    </row>
    <row r="36268" spans="7:7" x14ac:dyDescent="0.2">
      <c r="G36268" s="12"/>
    </row>
    <row r="36269" spans="7:7" x14ac:dyDescent="0.2">
      <c r="G36269" s="12"/>
    </row>
    <row r="36270" spans="7:7" x14ac:dyDescent="0.2">
      <c r="G36270" s="12"/>
    </row>
    <row r="36271" spans="7:7" x14ac:dyDescent="0.2">
      <c r="G36271" s="12"/>
    </row>
    <row r="36272" spans="7:7" x14ac:dyDescent="0.2">
      <c r="G36272" s="12"/>
    </row>
    <row r="36273" spans="7:7" x14ac:dyDescent="0.2">
      <c r="G36273" s="12"/>
    </row>
    <row r="36274" spans="7:7" x14ac:dyDescent="0.2">
      <c r="G36274" s="12"/>
    </row>
    <row r="36275" spans="7:7" x14ac:dyDescent="0.2">
      <c r="G36275" s="12"/>
    </row>
    <row r="36276" spans="7:7" x14ac:dyDescent="0.2">
      <c r="G36276" s="12"/>
    </row>
    <row r="36277" spans="7:7" x14ac:dyDescent="0.2">
      <c r="G36277" s="12"/>
    </row>
    <row r="36278" spans="7:7" x14ac:dyDescent="0.2">
      <c r="G36278" s="12"/>
    </row>
    <row r="36279" spans="7:7" x14ac:dyDescent="0.2">
      <c r="G36279" s="12"/>
    </row>
    <row r="36280" spans="7:7" x14ac:dyDescent="0.2">
      <c r="G36280" s="12"/>
    </row>
    <row r="36281" spans="7:7" x14ac:dyDescent="0.2">
      <c r="G36281" s="12"/>
    </row>
    <row r="36282" spans="7:7" x14ac:dyDescent="0.2">
      <c r="G36282" s="12"/>
    </row>
    <row r="36283" spans="7:7" x14ac:dyDescent="0.2">
      <c r="G36283" s="12"/>
    </row>
    <row r="36284" spans="7:7" x14ac:dyDescent="0.2">
      <c r="G36284" s="12"/>
    </row>
    <row r="36285" spans="7:7" x14ac:dyDescent="0.2">
      <c r="G36285" s="12"/>
    </row>
    <row r="36286" spans="7:7" x14ac:dyDescent="0.2">
      <c r="G36286" s="12"/>
    </row>
    <row r="36287" spans="7:7" x14ac:dyDescent="0.2">
      <c r="G36287" s="12"/>
    </row>
    <row r="36288" spans="7:7" x14ac:dyDescent="0.2">
      <c r="G36288" s="12"/>
    </row>
    <row r="36289" spans="7:7" x14ac:dyDescent="0.2">
      <c r="G36289" s="12"/>
    </row>
    <row r="36290" spans="7:7" x14ac:dyDescent="0.2">
      <c r="G36290" s="12"/>
    </row>
    <row r="36291" spans="7:7" x14ac:dyDescent="0.2">
      <c r="G36291" s="12"/>
    </row>
    <row r="36292" spans="7:7" x14ac:dyDescent="0.2">
      <c r="G36292" s="12"/>
    </row>
    <row r="36293" spans="7:7" x14ac:dyDescent="0.2">
      <c r="G36293" s="12"/>
    </row>
    <row r="36294" spans="7:7" x14ac:dyDescent="0.2">
      <c r="G36294" s="12"/>
    </row>
    <row r="36295" spans="7:7" x14ac:dyDescent="0.2">
      <c r="G36295" s="12"/>
    </row>
    <row r="36296" spans="7:7" x14ac:dyDescent="0.2">
      <c r="G36296" s="12"/>
    </row>
    <row r="36297" spans="7:7" x14ac:dyDescent="0.2">
      <c r="G36297" s="12"/>
    </row>
    <row r="36298" spans="7:7" x14ac:dyDescent="0.2">
      <c r="G36298" s="12"/>
    </row>
    <row r="36299" spans="7:7" x14ac:dyDescent="0.2">
      <c r="G36299" s="12"/>
    </row>
    <row r="36300" spans="7:7" x14ac:dyDescent="0.2">
      <c r="G36300" s="12"/>
    </row>
    <row r="36301" spans="7:7" x14ac:dyDescent="0.2">
      <c r="G36301" s="12"/>
    </row>
    <row r="36302" spans="7:7" x14ac:dyDescent="0.2">
      <c r="G36302" s="12"/>
    </row>
    <row r="36303" spans="7:7" x14ac:dyDescent="0.2">
      <c r="G36303" s="12"/>
    </row>
    <row r="36304" spans="7:7" x14ac:dyDescent="0.2">
      <c r="G36304" s="12"/>
    </row>
    <row r="36305" spans="7:7" x14ac:dyDescent="0.2">
      <c r="G36305" s="12"/>
    </row>
    <row r="36306" spans="7:7" x14ac:dyDescent="0.2">
      <c r="G36306" s="12"/>
    </row>
    <row r="36307" spans="7:7" x14ac:dyDescent="0.2">
      <c r="G36307" s="12"/>
    </row>
    <row r="36308" spans="7:7" x14ac:dyDescent="0.2">
      <c r="G36308" s="12"/>
    </row>
    <row r="36309" spans="7:7" x14ac:dyDescent="0.2">
      <c r="G36309" s="12"/>
    </row>
    <row r="36310" spans="7:7" x14ac:dyDescent="0.2">
      <c r="G36310" s="12"/>
    </row>
    <row r="36311" spans="7:7" x14ac:dyDescent="0.2">
      <c r="G36311" s="12"/>
    </row>
    <row r="36312" spans="7:7" x14ac:dyDescent="0.2">
      <c r="G36312" s="12"/>
    </row>
    <row r="36313" spans="7:7" x14ac:dyDescent="0.2">
      <c r="G36313" s="12"/>
    </row>
    <row r="36314" spans="7:7" x14ac:dyDescent="0.2">
      <c r="G36314" s="12"/>
    </row>
    <row r="36315" spans="7:7" x14ac:dyDescent="0.2">
      <c r="G36315" s="12"/>
    </row>
    <row r="36316" spans="7:7" x14ac:dyDescent="0.2">
      <c r="G36316" s="12"/>
    </row>
    <row r="36317" spans="7:7" x14ac:dyDescent="0.2">
      <c r="G36317" s="12"/>
    </row>
    <row r="36318" spans="7:7" x14ac:dyDescent="0.2">
      <c r="G36318" s="12"/>
    </row>
    <row r="36319" spans="7:7" x14ac:dyDescent="0.2">
      <c r="G36319" s="12"/>
    </row>
    <row r="36320" spans="7:7" x14ac:dyDescent="0.2">
      <c r="G36320" s="12"/>
    </row>
    <row r="36321" spans="7:7" x14ac:dyDescent="0.2">
      <c r="G36321" s="12"/>
    </row>
    <row r="36322" spans="7:7" x14ac:dyDescent="0.2">
      <c r="G36322" s="12"/>
    </row>
    <row r="36323" spans="7:7" x14ac:dyDescent="0.2">
      <c r="G36323" s="12"/>
    </row>
    <row r="36324" spans="7:7" x14ac:dyDescent="0.2">
      <c r="G36324" s="12"/>
    </row>
    <row r="36325" spans="7:7" x14ac:dyDescent="0.2">
      <c r="G36325" s="12"/>
    </row>
    <row r="36326" spans="7:7" x14ac:dyDescent="0.2">
      <c r="G36326" s="12"/>
    </row>
    <row r="36327" spans="7:7" x14ac:dyDescent="0.2">
      <c r="G36327" s="12"/>
    </row>
    <row r="36328" spans="7:7" x14ac:dyDescent="0.2">
      <c r="G36328" s="12"/>
    </row>
    <row r="36329" spans="7:7" x14ac:dyDescent="0.2">
      <c r="G36329" s="12"/>
    </row>
    <row r="36330" spans="7:7" x14ac:dyDescent="0.2">
      <c r="G36330" s="12"/>
    </row>
    <row r="36331" spans="7:7" x14ac:dyDescent="0.2">
      <c r="G36331" s="12"/>
    </row>
    <row r="36332" spans="7:7" x14ac:dyDescent="0.2">
      <c r="G36332" s="12"/>
    </row>
    <row r="36333" spans="7:7" x14ac:dyDescent="0.2">
      <c r="G36333" s="12"/>
    </row>
    <row r="36334" spans="7:7" x14ac:dyDescent="0.2">
      <c r="G36334" s="12"/>
    </row>
    <row r="36335" spans="7:7" x14ac:dyDescent="0.2">
      <c r="G36335" s="12"/>
    </row>
    <row r="36336" spans="7:7" x14ac:dyDescent="0.2">
      <c r="G36336" s="12"/>
    </row>
    <row r="36337" spans="7:7" x14ac:dyDescent="0.2">
      <c r="G36337" s="12"/>
    </row>
    <row r="36338" spans="7:7" x14ac:dyDescent="0.2">
      <c r="G36338" s="12"/>
    </row>
    <row r="36339" spans="7:7" x14ac:dyDescent="0.2">
      <c r="G36339" s="12"/>
    </row>
    <row r="36340" spans="7:7" x14ac:dyDescent="0.2">
      <c r="G36340" s="12"/>
    </row>
    <row r="36341" spans="7:7" x14ac:dyDescent="0.2">
      <c r="G36341" s="12"/>
    </row>
    <row r="36342" spans="7:7" x14ac:dyDescent="0.2">
      <c r="G36342" s="12"/>
    </row>
    <row r="36343" spans="7:7" x14ac:dyDescent="0.2">
      <c r="G36343" s="12"/>
    </row>
    <row r="36344" spans="7:7" x14ac:dyDescent="0.2">
      <c r="G36344" s="12"/>
    </row>
    <row r="36345" spans="7:7" x14ac:dyDescent="0.2">
      <c r="G36345" s="12"/>
    </row>
    <row r="36346" spans="7:7" x14ac:dyDescent="0.2">
      <c r="G36346" s="12"/>
    </row>
    <row r="36347" spans="7:7" x14ac:dyDescent="0.2">
      <c r="G36347" s="12"/>
    </row>
    <row r="36348" spans="7:7" x14ac:dyDescent="0.2">
      <c r="G36348" s="12"/>
    </row>
    <row r="36349" spans="7:7" x14ac:dyDescent="0.2">
      <c r="G36349" s="12"/>
    </row>
    <row r="36350" spans="7:7" x14ac:dyDescent="0.2">
      <c r="G36350" s="12"/>
    </row>
    <row r="36351" spans="7:7" x14ac:dyDescent="0.2">
      <c r="G36351" s="12"/>
    </row>
    <row r="36352" spans="7:7" x14ac:dyDescent="0.2">
      <c r="G36352" s="12"/>
    </row>
    <row r="36353" spans="7:7" x14ac:dyDescent="0.2">
      <c r="G36353" s="12"/>
    </row>
    <row r="36354" spans="7:7" x14ac:dyDescent="0.2">
      <c r="G36354" s="12"/>
    </row>
    <row r="36355" spans="7:7" x14ac:dyDescent="0.2">
      <c r="G36355" s="12"/>
    </row>
    <row r="36356" spans="7:7" x14ac:dyDescent="0.2">
      <c r="G36356" s="12"/>
    </row>
    <row r="36357" spans="7:7" x14ac:dyDescent="0.2">
      <c r="G36357" s="12"/>
    </row>
    <row r="36358" spans="7:7" x14ac:dyDescent="0.2">
      <c r="G36358" s="12"/>
    </row>
    <row r="36359" spans="7:7" x14ac:dyDescent="0.2">
      <c r="G36359" s="12"/>
    </row>
    <row r="36360" spans="7:7" x14ac:dyDescent="0.2">
      <c r="G36360" s="12"/>
    </row>
    <row r="36361" spans="7:7" x14ac:dyDescent="0.2">
      <c r="G36361" s="12"/>
    </row>
    <row r="36362" spans="7:7" x14ac:dyDescent="0.2">
      <c r="G36362" s="12"/>
    </row>
    <row r="36363" spans="7:7" x14ac:dyDescent="0.2">
      <c r="G36363" s="12"/>
    </row>
    <row r="36364" spans="7:7" x14ac:dyDescent="0.2">
      <c r="G36364" s="12"/>
    </row>
    <row r="36365" spans="7:7" x14ac:dyDescent="0.2">
      <c r="G36365" s="12"/>
    </row>
    <row r="36366" spans="7:7" x14ac:dyDescent="0.2">
      <c r="G36366" s="12"/>
    </row>
    <row r="36367" spans="7:7" x14ac:dyDescent="0.2">
      <c r="G36367" s="12"/>
    </row>
    <row r="36368" spans="7:7" x14ac:dyDescent="0.2">
      <c r="G36368" s="12"/>
    </row>
    <row r="36369" spans="7:7" x14ac:dyDescent="0.2">
      <c r="G36369" s="12"/>
    </row>
    <row r="36370" spans="7:7" x14ac:dyDescent="0.2">
      <c r="G36370" s="12"/>
    </row>
    <row r="36371" spans="7:7" x14ac:dyDescent="0.2">
      <c r="G36371" s="12"/>
    </row>
    <row r="36372" spans="7:7" x14ac:dyDescent="0.2">
      <c r="G36372" s="12"/>
    </row>
    <row r="36373" spans="7:7" x14ac:dyDescent="0.2">
      <c r="G36373" s="12"/>
    </row>
    <row r="36374" spans="7:7" x14ac:dyDescent="0.2">
      <c r="G36374" s="12"/>
    </row>
    <row r="36375" spans="7:7" x14ac:dyDescent="0.2">
      <c r="G36375" s="12"/>
    </row>
    <row r="36376" spans="7:7" x14ac:dyDescent="0.2">
      <c r="G36376" s="12"/>
    </row>
    <row r="36377" spans="7:7" x14ac:dyDescent="0.2">
      <c r="G36377" s="12"/>
    </row>
    <row r="36378" spans="7:7" x14ac:dyDescent="0.2">
      <c r="G36378" s="12"/>
    </row>
    <row r="36379" spans="7:7" x14ac:dyDescent="0.2">
      <c r="G36379" s="12"/>
    </row>
    <row r="36380" spans="7:7" x14ac:dyDescent="0.2">
      <c r="G36380" s="12"/>
    </row>
    <row r="36381" spans="7:7" x14ac:dyDescent="0.2">
      <c r="G36381" s="12"/>
    </row>
    <row r="36382" spans="7:7" x14ac:dyDescent="0.2">
      <c r="G36382" s="12"/>
    </row>
    <row r="36383" spans="7:7" x14ac:dyDescent="0.2">
      <c r="G36383" s="12"/>
    </row>
    <row r="36384" spans="7:7" x14ac:dyDescent="0.2">
      <c r="G36384" s="12"/>
    </row>
    <row r="36385" spans="7:7" x14ac:dyDescent="0.2">
      <c r="G36385" s="12"/>
    </row>
    <row r="36386" spans="7:7" x14ac:dyDescent="0.2">
      <c r="G36386" s="12"/>
    </row>
    <row r="36387" spans="7:7" x14ac:dyDescent="0.2">
      <c r="G36387" s="12"/>
    </row>
    <row r="36388" spans="7:7" x14ac:dyDescent="0.2">
      <c r="G36388" s="12"/>
    </row>
    <row r="36389" spans="7:7" x14ac:dyDescent="0.2">
      <c r="G36389" s="12"/>
    </row>
    <row r="36390" spans="7:7" x14ac:dyDescent="0.2">
      <c r="G36390" s="12"/>
    </row>
    <row r="36391" spans="7:7" x14ac:dyDescent="0.2">
      <c r="G36391" s="12"/>
    </row>
    <row r="36392" spans="7:7" x14ac:dyDescent="0.2">
      <c r="G36392" s="12"/>
    </row>
    <row r="36393" spans="7:7" x14ac:dyDescent="0.2">
      <c r="G36393" s="12"/>
    </row>
    <row r="36394" spans="7:7" x14ac:dyDescent="0.2">
      <c r="G36394" s="12"/>
    </row>
    <row r="36395" spans="7:7" x14ac:dyDescent="0.2">
      <c r="G36395" s="12"/>
    </row>
    <row r="36396" spans="7:7" x14ac:dyDescent="0.2">
      <c r="G36396" s="12"/>
    </row>
    <row r="36397" spans="7:7" x14ac:dyDescent="0.2">
      <c r="G36397" s="12"/>
    </row>
    <row r="36398" spans="7:7" x14ac:dyDescent="0.2">
      <c r="G36398" s="12"/>
    </row>
    <row r="36399" spans="7:7" x14ac:dyDescent="0.2">
      <c r="G36399" s="12"/>
    </row>
    <row r="36400" spans="7:7" x14ac:dyDescent="0.2">
      <c r="G36400" s="12"/>
    </row>
    <row r="36401" spans="7:7" x14ac:dyDescent="0.2">
      <c r="G36401" s="12"/>
    </row>
    <row r="36402" spans="7:7" x14ac:dyDescent="0.2">
      <c r="G36402" s="12"/>
    </row>
    <row r="36403" spans="7:7" x14ac:dyDescent="0.2">
      <c r="G36403" s="12"/>
    </row>
    <row r="36404" spans="7:7" x14ac:dyDescent="0.2">
      <c r="G36404" s="12"/>
    </row>
    <row r="36405" spans="7:7" x14ac:dyDescent="0.2">
      <c r="G36405" s="12"/>
    </row>
    <row r="36406" spans="7:7" x14ac:dyDescent="0.2">
      <c r="G36406" s="12"/>
    </row>
    <row r="36407" spans="7:7" x14ac:dyDescent="0.2">
      <c r="G36407" s="12"/>
    </row>
    <row r="36408" spans="7:7" x14ac:dyDescent="0.2">
      <c r="G36408" s="12"/>
    </row>
    <row r="36409" spans="7:7" x14ac:dyDescent="0.2">
      <c r="G36409" s="12"/>
    </row>
    <row r="36410" spans="7:7" x14ac:dyDescent="0.2">
      <c r="G36410" s="12"/>
    </row>
    <row r="36411" spans="7:7" x14ac:dyDescent="0.2">
      <c r="G36411" s="12"/>
    </row>
    <row r="36412" spans="7:7" x14ac:dyDescent="0.2">
      <c r="G36412" s="12"/>
    </row>
    <row r="36413" spans="7:7" x14ac:dyDescent="0.2">
      <c r="G36413" s="12"/>
    </row>
    <row r="36414" spans="7:7" x14ac:dyDescent="0.2">
      <c r="G36414" s="12"/>
    </row>
    <row r="36415" spans="7:7" x14ac:dyDescent="0.2">
      <c r="G36415" s="12"/>
    </row>
    <row r="36416" spans="7:7" x14ac:dyDescent="0.2">
      <c r="G36416" s="12"/>
    </row>
    <row r="36417" spans="7:7" x14ac:dyDescent="0.2">
      <c r="G36417" s="12"/>
    </row>
    <row r="36418" spans="7:7" x14ac:dyDescent="0.2">
      <c r="G36418" s="12"/>
    </row>
    <row r="36419" spans="7:7" x14ac:dyDescent="0.2">
      <c r="G36419" s="12"/>
    </row>
    <row r="36420" spans="7:7" x14ac:dyDescent="0.2">
      <c r="G36420" s="12"/>
    </row>
    <row r="36421" spans="7:7" x14ac:dyDescent="0.2">
      <c r="G36421" s="12"/>
    </row>
    <row r="36422" spans="7:7" x14ac:dyDescent="0.2">
      <c r="G36422" s="12"/>
    </row>
    <row r="36423" spans="7:7" x14ac:dyDescent="0.2">
      <c r="G36423" s="12"/>
    </row>
    <row r="36424" spans="7:7" x14ac:dyDescent="0.2">
      <c r="G36424" s="12"/>
    </row>
    <row r="36425" spans="7:7" x14ac:dyDescent="0.2">
      <c r="G36425" s="12"/>
    </row>
    <row r="36426" spans="7:7" x14ac:dyDescent="0.2">
      <c r="G36426" s="12"/>
    </row>
    <row r="36427" spans="7:7" x14ac:dyDescent="0.2">
      <c r="G36427" s="12"/>
    </row>
    <row r="36428" spans="7:7" x14ac:dyDescent="0.2">
      <c r="G36428" s="12"/>
    </row>
    <row r="36429" spans="7:7" x14ac:dyDescent="0.2">
      <c r="G36429" s="12"/>
    </row>
    <row r="36430" spans="7:7" x14ac:dyDescent="0.2">
      <c r="G36430" s="12"/>
    </row>
    <row r="36431" spans="7:7" x14ac:dyDescent="0.2">
      <c r="G36431" s="12"/>
    </row>
    <row r="36432" spans="7:7" x14ac:dyDescent="0.2">
      <c r="G36432" s="12"/>
    </row>
    <row r="36433" spans="7:7" x14ac:dyDescent="0.2">
      <c r="G36433" s="12"/>
    </row>
    <row r="36434" spans="7:7" x14ac:dyDescent="0.2">
      <c r="G36434" s="12"/>
    </row>
    <row r="36435" spans="7:7" x14ac:dyDescent="0.2">
      <c r="G36435" s="12"/>
    </row>
    <row r="36436" spans="7:7" x14ac:dyDescent="0.2">
      <c r="G36436" s="12"/>
    </row>
    <row r="36437" spans="7:7" x14ac:dyDescent="0.2">
      <c r="G36437" s="12"/>
    </row>
    <row r="36438" spans="7:7" x14ac:dyDescent="0.2">
      <c r="G36438" s="12"/>
    </row>
    <row r="36439" spans="7:7" x14ac:dyDescent="0.2">
      <c r="G36439" s="12"/>
    </row>
    <row r="36440" spans="7:7" x14ac:dyDescent="0.2">
      <c r="G36440" s="12"/>
    </row>
    <row r="36441" spans="7:7" x14ac:dyDescent="0.2">
      <c r="G36441" s="12"/>
    </row>
    <row r="36442" spans="7:7" x14ac:dyDescent="0.2">
      <c r="G36442" s="12"/>
    </row>
    <row r="36443" spans="7:7" x14ac:dyDescent="0.2">
      <c r="G36443" s="12"/>
    </row>
    <row r="36444" spans="7:7" x14ac:dyDescent="0.2">
      <c r="G36444" s="12"/>
    </row>
    <row r="36445" spans="7:7" x14ac:dyDescent="0.2">
      <c r="G36445" s="12"/>
    </row>
    <row r="36446" spans="7:7" x14ac:dyDescent="0.2">
      <c r="G36446" s="12"/>
    </row>
    <row r="36447" spans="7:7" x14ac:dyDescent="0.2">
      <c r="G36447" s="12"/>
    </row>
    <row r="36448" spans="7:7" x14ac:dyDescent="0.2">
      <c r="G36448" s="12"/>
    </row>
    <row r="36449" spans="7:7" x14ac:dyDescent="0.2">
      <c r="G36449" s="12"/>
    </row>
    <row r="36450" spans="7:7" x14ac:dyDescent="0.2">
      <c r="G36450" s="12"/>
    </row>
    <row r="36451" spans="7:7" x14ac:dyDescent="0.2">
      <c r="G36451" s="12"/>
    </row>
    <row r="36452" spans="7:7" x14ac:dyDescent="0.2">
      <c r="G36452" s="12"/>
    </row>
    <row r="36453" spans="7:7" x14ac:dyDescent="0.2">
      <c r="G36453" s="12"/>
    </row>
    <row r="36454" spans="7:7" x14ac:dyDescent="0.2">
      <c r="G36454" s="12"/>
    </row>
    <row r="36455" spans="7:7" x14ac:dyDescent="0.2">
      <c r="G36455" s="12"/>
    </row>
    <row r="36456" spans="7:7" x14ac:dyDescent="0.2">
      <c r="G36456" s="12"/>
    </row>
    <row r="36457" spans="7:7" x14ac:dyDescent="0.2">
      <c r="G36457" s="12"/>
    </row>
    <row r="36458" spans="7:7" x14ac:dyDescent="0.2">
      <c r="G36458" s="12"/>
    </row>
    <row r="36459" spans="7:7" x14ac:dyDescent="0.2">
      <c r="G36459" s="12"/>
    </row>
    <row r="36460" spans="7:7" x14ac:dyDescent="0.2">
      <c r="G36460" s="12"/>
    </row>
    <row r="36461" spans="7:7" x14ac:dyDescent="0.2">
      <c r="G36461" s="12"/>
    </row>
    <row r="36462" spans="7:7" x14ac:dyDescent="0.2">
      <c r="G36462" s="12"/>
    </row>
    <row r="36463" spans="7:7" x14ac:dyDescent="0.2">
      <c r="G36463" s="12"/>
    </row>
    <row r="36464" spans="7:7" x14ac:dyDescent="0.2">
      <c r="G36464" s="12"/>
    </row>
    <row r="36465" spans="7:7" x14ac:dyDescent="0.2">
      <c r="G36465" s="12"/>
    </row>
    <row r="36466" spans="7:7" x14ac:dyDescent="0.2">
      <c r="G36466" s="12"/>
    </row>
    <row r="36467" spans="7:7" x14ac:dyDescent="0.2">
      <c r="G36467" s="12"/>
    </row>
    <row r="36468" spans="7:7" x14ac:dyDescent="0.2">
      <c r="G36468" s="12"/>
    </row>
    <row r="36469" spans="7:7" x14ac:dyDescent="0.2">
      <c r="G36469" s="12"/>
    </row>
    <row r="36470" spans="7:7" x14ac:dyDescent="0.2">
      <c r="G36470" s="12"/>
    </row>
    <row r="36471" spans="7:7" x14ac:dyDescent="0.2">
      <c r="G36471" s="12"/>
    </row>
    <row r="36472" spans="7:7" x14ac:dyDescent="0.2">
      <c r="G36472" s="12"/>
    </row>
    <row r="36473" spans="7:7" x14ac:dyDescent="0.2">
      <c r="G36473" s="12"/>
    </row>
    <row r="36474" spans="7:7" x14ac:dyDescent="0.2">
      <c r="G36474" s="12"/>
    </row>
    <row r="36475" spans="7:7" x14ac:dyDescent="0.2">
      <c r="G36475" s="12"/>
    </row>
    <row r="36476" spans="7:7" x14ac:dyDescent="0.2">
      <c r="G36476" s="12"/>
    </row>
    <row r="36477" spans="7:7" x14ac:dyDescent="0.2">
      <c r="G36477" s="12"/>
    </row>
    <row r="36478" spans="7:7" x14ac:dyDescent="0.2">
      <c r="G36478" s="12"/>
    </row>
    <row r="36479" spans="7:7" x14ac:dyDescent="0.2">
      <c r="G36479" s="12"/>
    </row>
    <row r="36480" spans="7:7" x14ac:dyDescent="0.2">
      <c r="G36480" s="12"/>
    </row>
    <row r="36481" spans="7:7" x14ac:dyDescent="0.2">
      <c r="G36481" s="12"/>
    </row>
    <row r="36482" spans="7:7" x14ac:dyDescent="0.2">
      <c r="G36482" s="12"/>
    </row>
    <row r="36483" spans="7:7" x14ac:dyDescent="0.2">
      <c r="G36483" s="12"/>
    </row>
    <row r="36484" spans="7:7" x14ac:dyDescent="0.2">
      <c r="G36484" s="12"/>
    </row>
    <row r="36485" spans="7:7" x14ac:dyDescent="0.2">
      <c r="G36485" s="12"/>
    </row>
    <row r="36486" spans="7:7" x14ac:dyDescent="0.2">
      <c r="G36486" s="12"/>
    </row>
    <row r="36487" spans="7:7" x14ac:dyDescent="0.2">
      <c r="G36487" s="12"/>
    </row>
    <row r="36488" spans="7:7" x14ac:dyDescent="0.2">
      <c r="G36488" s="12"/>
    </row>
    <row r="36489" spans="7:7" x14ac:dyDescent="0.2">
      <c r="G36489" s="12"/>
    </row>
    <row r="36490" spans="7:7" x14ac:dyDescent="0.2">
      <c r="G36490" s="12"/>
    </row>
    <row r="36491" spans="7:7" x14ac:dyDescent="0.2">
      <c r="G36491" s="12"/>
    </row>
    <row r="36492" spans="7:7" x14ac:dyDescent="0.2">
      <c r="G36492" s="12"/>
    </row>
    <row r="36493" spans="7:7" x14ac:dyDescent="0.2">
      <c r="G36493" s="12"/>
    </row>
    <row r="36494" spans="7:7" x14ac:dyDescent="0.2">
      <c r="G36494" s="12"/>
    </row>
    <row r="36495" spans="7:7" x14ac:dyDescent="0.2">
      <c r="G36495" s="12"/>
    </row>
    <row r="36496" spans="7:7" x14ac:dyDescent="0.2">
      <c r="G36496" s="12"/>
    </row>
    <row r="36497" spans="7:7" x14ac:dyDescent="0.2">
      <c r="G36497" s="12"/>
    </row>
    <row r="36498" spans="7:7" x14ac:dyDescent="0.2">
      <c r="G36498" s="12"/>
    </row>
    <row r="36499" spans="7:7" x14ac:dyDescent="0.2">
      <c r="G36499" s="12"/>
    </row>
    <row r="36500" spans="7:7" x14ac:dyDescent="0.2">
      <c r="G36500" s="12"/>
    </row>
    <row r="36501" spans="7:7" x14ac:dyDescent="0.2">
      <c r="G36501" s="12"/>
    </row>
    <row r="36502" spans="7:7" x14ac:dyDescent="0.2">
      <c r="G36502" s="12"/>
    </row>
    <row r="36503" spans="7:7" x14ac:dyDescent="0.2">
      <c r="G36503" s="12"/>
    </row>
    <row r="36504" spans="7:7" x14ac:dyDescent="0.2">
      <c r="G36504" s="12"/>
    </row>
    <row r="36505" spans="7:7" x14ac:dyDescent="0.2">
      <c r="G36505" s="12"/>
    </row>
    <row r="36506" spans="7:7" x14ac:dyDescent="0.2">
      <c r="G36506" s="12"/>
    </row>
    <row r="36507" spans="7:7" x14ac:dyDescent="0.2">
      <c r="G36507" s="12"/>
    </row>
    <row r="36508" spans="7:7" x14ac:dyDescent="0.2">
      <c r="G36508" s="12"/>
    </row>
    <row r="36509" spans="7:7" x14ac:dyDescent="0.2">
      <c r="G36509" s="12"/>
    </row>
    <row r="36510" spans="7:7" x14ac:dyDescent="0.2">
      <c r="G36510" s="12"/>
    </row>
    <row r="36511" spans="7:7" x14ac:dyDescent="0.2">
      <c r="G36511" s="12"/>
    </row>
    <row r="36512" spans="7:7" x14ac:dyDescent="0.2">
      <c r="G36512" s="12"/>
    </row>
    <row r="36513" spans="7:7" x14ac:dyDescent="0.2">
      <c r="G36513" s="12"/>
    </row>
    <row r="36514" spans="7:7" x14ac:dyDescent="0.2">
      <c r="G36514" s="12"/>
    </row>
    <row r="36515" spans="7:7" x14ac:dyDescent="0.2">
      <c r="G36515" s="12"/>
    </row>
    <row r="36516" spans="7:7" x14ac:dyDescent="0.2">
      <c r="G36516" s="12"/>
    </row>
    <row r="36517" spans="7:7" x14ac:dyDescent="0.2">
      <c r="G36517" s="12"/>
    </row>
    <row r="36518" spans="7:7" x14ac:dyDescent="0.2">
      <c r="G36518" s="12"/>
    </row>
    <row r="36519" spans="7:7" x14ac:dyDescent="0.2">
      <c r="G36519" s="12"/>
    </row>
    <row r="36520" spans="7:7" x14ac:dyDescent="0.2">
      <c r="G36520" s="12"/>
    </row>
    <row r="36521" spans="7:7" x14ac:dyDescent="0.2">
      <c r="G36521" s="12"/>
    </row>
    <row r="36522" spans="7:7" x14ac:dyDescent="0.2">
      <c r="G36522" s="12"/>
    </row>
    <row r="36523" spans="7:7" x14ac:dyDescent="0.2">
      <c r="G36523" s="12"/>
    </row>
    <row r="36524" spans="7:7" x14ac:dyDescent="0.2">
      <c r="G36524" s="12"/>
    </row>
    <row r="36525" spans="7:7" x14ac:dyDescent="0.2">
      <c r="G36525" s="12"/>
    </row>
    <row r="36526" spans="7:7" x14ac:dyDescent="0.2">
      <c r="G36526" s="12"/>
    </row>
    <row r="36527" spans="7:7" x14ac:dyDescent="0.2">
      <c r="G36527" s="12"/>
    </row>
    <row r="36528" spans="7:7" x14ac:dyDescent="0.2">
      <c r="G36528" s="12"/>
    </row>
    <row r="36529" spans="7:7" x14ac:dyDescent="0.2">
      <c r="G36529" s="12"/>
    </row>
    <row r="36530" spans="7:7" x14ac:dyDescent="0.2">
      <c r="G36530" s="12"/>
    </row>
    <row r="36531" spans="7:7" x14ac:dyDescent="0.2">
      <c r="G36531" s="12"/>
    </row>
    <row r="36532" spans="7:7" x14ac:dyDescent="0.2">
      <c r="G36532" s="12"/>
    </row>
    <row r="36533" spans="7:7" x14ac:dyDescent="0.2">
      <c r="G36533" s="12"/>
    </row>
    <row r="36534" spans="7:7" x14ac:dyDescent="0.2">
      <c r="G36534" s="12"/>
    </row>
    <row r="36535" spans="7:7" x14ac:dyDescent="0.2">
      <c r="G36535" s="12"/>
    </row>
    <row r="36536" spans="7:7" x14ac:dyDescent="0.2">
      <c r="G36536" s="12"/>
    </row>
    <row r="36537" spans="7:7" x14ac:dyDescent="0.2">
      <c r="G36537" s="12"/>
    </row>
    <row r="36538" spans="7:7" x14ac:dyDescent="0.2">
      <c r="G36538" s="12"/>
    </row>
    <row r="36539" spans="7:7" x14ac:dyDescent="0.2">
      <c r="G36539" s="12"/>
    </row>
    <row r="36540" spans="7:7" x14ac:dyDescent="0.2">
      <c r="G36540" s="12"/>
    </row>
    <row r="36541" spans="7:7" x14ac:dyDescent="0.2">
      <c r="G36541" s="12"/>
    </row>
    <row r="36542" spans="7:7" x14ac:dyDescent="0.2">
      <c r="G36542" s="12"/>
    </row>
    <row r="36543" spans="7:7" x14ac:dyDescent="0.2">
      <c r="G36543" s="12"/>
    </row>
    <row r="36544" spans="7:7" x14ac:dyDescent="0.2">
      <c r="G36544" s="12"/>
    </row>
    <row r="36545" spans="7:7" x14ac:dyDescent="0.2">
      <c r="G36545" s="12"/>
    </row>
    <row r="36546" spans="7:7" x14ac:dyDescent="0.2">
      <c r="G36546" s="12"/>
    </row>
    <row r="36547" spans="7:7" x14ac:dyDescent="0.2">
      <c r="G36547" s="12"/>
    </row>
    <row r="36548" spans="7:7" x14ac:dyDescent="0.2">
      <c r="G36548" s="12"/>
    </row>
    <row r="36549" spans="7:7" x14ac:dyDescent="0.2">
      <c r="G36549" s="12"/>
    </row>
    <row r="36550" spans="7:7" x14ac:dyDescent="0.2">
      <c r="G36550" s="12"/>
    </row>
    <row r="36551" spans="7:7" x14ac:dyDescent="0.2">
      <c r="G36551" s="12"/>
    </row>
    <row r="36552" spans="7:7" x14ac:dyDescent="0.2">
      <c r="G36552" s="12"/>
    </row>
    <row r="36553" spans="7:7" x14ac:dyDescent="0.2">
      <c r="G36553" s="12"/>
    </row>
    <row r="36554" spans="7:7" x14ac:dyDescent="0.2">
      <c r="G36554" s="12"/>
    </row>
    <row r="36555" spans="7:7" x14ac:dyDescent="0.2">
      <c r="G36555" s="12"/>
    </row>
    <row r="36556" spans="7:7" x14ac:dyDescent="0.2">
      <c r="G36556" s="12"/>
    </row>
    <row r="36557" spans="7:7" x14ac:dyDescent="0.2">
      <c r="G36557" s="12"/>
    </row>
    <row r="36558" spans="7:7" x14ac:dyDescent="0.2">
      <c r="G36558" s="12"/>
    </row>
    <row r="36559" spans="7:7" x14ac:dyDescent="0.2">
      <c r="G36559" s="12"/>
    </row>
    <row r="36560" spans="7:7" x14ac:dyDescent="0.2">
      <c r="G36560" s="12"/>
    </row>
    <row r="36561" spans="7:7" x14ac:dyDescent="0.2">
      <c r="G36561" s="12"/>
    </row>
    <row r="36562" spans="7:7" x14ac:dyDescent="0.2">
      <c r="G36562" s="12"/>
    </row>
    <row r="36563" spans="7:7" x14ac:dyDescent="0.2">
      <c r="G36563" s="12"/>
    </row>
    <row r="36564" spans="7:7" x14ac:dyDescent="0.2">
      <c r="G36564" s="12"/>
    </row>
    <row r="36565" spans="7:7" x14ac:dyDescent="0.2">
      <c r="G36565" s="12"/>
    </row>
    <row r="36566" spans="7:7" x14ac:dyDescent="0.2">
      <c r="G36566" s="12"/>
    </row>
    <row r="36567" spans="7:7" x14ac:dyDescent="0.2">
      <c r="G36567" s="12"/>
    </row>
    <row r="36568" spans="7:7" x14ac:dyDescent="0.2">
      <c r="G36568" s="12"/>
    </row>
    <row r="36569" spans="7:7" x14ac:dyDescent="0.2">
      <c r="G36569" s="12"/>
    </row>
    <row r="36570" spans="7:7" x14ac:dyDescent="0.2">
      <c r="G36570" s="12"/>
    </row>
    <row r="36571" spans="7:7" x14ac:dyDescent="0.2">
      <c r="G36571" s="12"/>
    </row>
    <row r="36572" spans="7:7" x14ac:dyDescent="0.2">
      <c r="G36572" s="12"/>
    </row>
    <row r="36573" spans="7:7" x14ac:dyDescent="0.2">
      <c r="G36573" s="12"/>
    </row>
    <row r="36574" spans="7:7" x14ac:dyDescent="0.2">
      <c r="G36574" s="12"/>
    </row>
    <row r="36575" spans="7:7" x14ac:dyDescent="0.2">
      <c r="G36575" s="12"/>
    </row>
    <row r="36576" spans="7:7" x14ac:dyDescent="0.2">
      <c r="G36576" s="12"/>
    </row>
    <row r="36577" spans="7:7" x14ac:dyDescent="0.2">
      <c r="G36577" s="12"/>
    </row>
    <row r="36578" spans="7:7" x14ac:dyDescent="0.2">
      <c r="G36578" s="12"/>
    </row>
    <row r="36579" spans="7:7" x14ac:dyDescent="0.2">
      <c r="G36579" s="12"/>
    </row>
    <row r="36580" spans="7:7" x14ac:dyDescent="0.2">
      <c r="G36580" s="12"/>
    </row>
    <row r="36581" spans="7:7" x14ac:dyDescent="0.2">
      <c r="G36581" s="12"/>
    </row>
    <row r="36582" spans="7:7" x14ac:dyDescent="0.2">
      <c r="G36582" s="12"/>
    </row>
    <row r="36583" spans="7:7" x14ac:dyDescent="0.2">
      <c r="G36583" s="12"/>
    </row>
    <row r="36584" spans="7:7" x14ac:dyDescent="0.2">
      <c r="G36584" s="12"/>
    </row>
    <row r="36585" spans="7:7" x14ac:dyDescent="0.2">
      <c r="G36585" s="12"/>
    </row>
    <row r="36586" spans="7:7" x14ac:dyDescent="0.2">
      <c r="G36586" s="12"/>
    </row>
    <row r="36587" spans="7:7" x14ac:dyDescent="0.2">
      <c r="G36587" s="12"/>
    </row>
    <row r="36588" spans="7:7" x14ac:dyDescent="0.2">
      <c r="G36588" s="12"/>
    </row>
    <row r="36589" spans="7:7" x14ac:dyDescent="0.2">
      <c r="G36589" s="12"/>
    </row>
    <row r="36590" spans="7:7" x14ac:dyDescent="0.2">
      <c r="G36590" s="12"/>
    </row>
    <row r="36591" spans="7:7" x14ac:dyDescent="0.2">
      <c r="G36591" s="12"/>
    </row>
    <row r="36592" spans="7:7" x14ac:dyDescent="0.2">
      <c r="G36592" s="12"/>
    </row>
    <row r="36593" spans="7:7" x14ac:dyDescent="0.2">
      <c r="G36593" s="12"/>
    </row>
    <row r="36594" spans="7:7" x14ac:dyDescent="0.2">
      <c r="G36594" s="12"/>
    </row>
    <row r="36595" spans="7:7" x14ac:dyDescent="0.2">
      <c r="G36595" s="12"/>
    </row>
    <row r="36596" spans="7:7" x14ac:dyDescent="0.2">
      <c r="G36596" s="12"/>
    </row>
    <row r="36597" spans="7:7" x14ac:dyDescent="0.2">
      <c r="G36597" s="12"/>
    </row>
    <row r="36598" spans="7:7" x14ac:dyDescent="0.2">
      <c r="G36598" s="12"/>
    </row>
    <row r="36599" spans="7:7" x14ac:dyDescent="0.2">
      <c r="G36599" s="12"/>
    </row>
    <row r="36600" spans="7:7" x14ac:dyDescent="0.2">
      <c r="G36600" s="12"/>
    </row>
    <row r="36601" spans="7:7" x14ac:dyDescent="0.2">
      <c r="G36601" s="12"/>
    </row>
    <row r="36602" spans="7:7" x14ac:dyDescent="0.2">
      <c r="G36602" s="12"/>
    </row>
    <row r="36603" spans="7:7" x14ac:dyDescent="0.2">
      <c r="G36603" s="12"/>
    </row>
    <row r="36604" spans="7:7" x14ac:dyDescent="0.2">
      <c r="G36604" s="12"/>
    </row>
    <row r="36605" spans="7:7" x14ac:dyDescent="0.2">
      <c r="G36605" s="12"/>
    </row>
    <row r="36606" spans="7:7" x14ac:dyDescent="0.2">
      <c r="G36606" s="12"/>
    </row>
    <row r="36607" spans="7:7" x14ac:dyDescent="0.2">
      <c r="G36607" s="12"/>
    </row>
    <row r="36608" spans="7:7" x14ac:dyDescent="0.2">
      <c r="G36608" s="12"/>
    </row>
    <row r="36609" spans="7:7" x14ac:dyDescent="0.2">
      <c r="G36609" s="12"/>
    </row>
    <row r="36610" spans="7:7" x14ac:dyDescent="0.2">
      <c r="G36610" s="12"/>
    </row>
    <row r="36611" spans="7:7" x14ac:dyDescent="0.2">
      <c r="G36611" s="12"/>
    </row>
    <row r="36612" spans="7:7" x14ac:dyDescent="0.2">
      <c r="G36612" s="12"/>
    </row>
    <row r="36613" spans="7:7" x14ac:dyDescent="0.2">
      <c r="G36613" s="12"/>
    </row>
    <row r="36614" spans="7:7" x14ac:dyDescent="0.2">
      <c r="G36614" s="12"/>
    </row>
    <row r="36615" spans="7:7" x14ac:dyDescent="0.2">
      <c r="G36615" s="12"/>
    </row>
    <row r="36616" spans="7:7" x14ac:dyDescent="0.2">
      <c r="G36616" s="12"/>
    </row>
    <row r="36617" spans="7:7" x14ac:dyDescent="0.2">
      <c r="G36617" s="12"/>
    </row>
    <row r="36618" spans="7:7" x14ac:dyDescent="0.2">
      <c r="G36618" s="12"/>
    </row>
    <row r="36619" spans="7:7" x14ac:dyDescent="0.2">
      <c r="G36619" s="12"/>
    </row>
    <row r="36620" spans="7:7" x14ac:dyDescent="0.2">
      <c r="G36620" s="12"/>
    </row>
    <row r="36621" spans="7:7" x14ac:dyDescent="0.2">
      <c r="G36621" s="12"/>
    </row>
    <row r="36622" spans="7:7" x14ac:dyDescent="0.2">
      <c r="G36622" s="12"/>
    </row>
    <row r="36623" spans="7:7" x14ac:dyDescent="0.2">
      <c r="G36623" s="12"/>
    </row>
    <row r="36624" spans="7:7" x14ac:dyDescent="0.2">
      <c r="G36624" s="12"/>
    </row>
    <row r="36625" spans="7:7" x14ac:dyDescent="0.2">
      <c r="G36625" s="12"/>
    </row>
    <row r="36626" spans="7:7" x14ac:dyDescent="0.2">
      <c r="G36626" s="12"/>
    </row>
    <row r="36627" spans="7:7" x14ac:dyDescent="0.2">
      <c r="G36627" s="12"/>
    </row>
    <row r="36628" spans="7:7" x14ac:dyDescent="0.2">
      <c r="G36628" s="12"/>
    </row>
    <row r="36629" spans="7:7" x14ac:dyDescent="0.2">
      <c r="G36629" s="12"/>
    </row>
    <row r="36630" spans="7:7" x14ac:dyDescent="0.2">
      <c r="G36630" s="12"/>
    </row>
    <row r="36631" spans="7:7" x14ac:dyDescent="0.2">
      <c r="G36631" s="12"/>
    </row>
    <row r="36632" spans="7:7" x14ac:dyDescent="0.2">
      <c r="G36632" s="12"/>
    </row>
    <row r="36633" spans="7:7" x14ac:dyDescent="0.2">
      <c r="G36633" s="12"/>
    </row>
    <row r="36634" spans="7:7" x14ac:dyDescent="0.2">
      <c r="G36634" s="12"/>
    </row>
    <row r="36635" spans="7:7" x14ac:dyDescent="0.2">
      <c r="G36635" s="12"/>
    </row>
    <row r="36636" spans="7:7" x14ac:dyDescent="0.2">
      <c r="G36636" s="12"/>
    </row>
    <row r="36637" spans="7:7" x14ac:dyDescent="0.2">
      <c r="G36637" s="12"/>
    </row>
    <row r="36638" spans="7:7" x14ac:dyDescent="0.2">
      <c r="G36638" s="12"/>
    </row>
    <row r="36639" spans="7:7" x14ac:dyDescent="0.2">
      <c r="G36639" s="12"/>
    </row>
    <row r="36640" spans="7:7" x14ac:dyDescent="0.2">
      <c r="G36640" s="12"/>
    </row>
    <row r="36641" spans="7:7" x14ac:dyDescent="0.2">
      <c r="G36641" s="12"/>
    </row>
    <row r="36642" spans="7:7" x14ac:dyDescent="0.2">
      <c r="G36642" s="12"/>
    </row>
    <row r="36643" spans="7:7" x14ac:dyDescent="0.2">
      <c r="G36643" s="12"/>
    </row>
    <row r="36644" spans="7:7" x14ac:dyDescent="0.2">
      <c r="G36644" s="12"/>
    </row>
    <row r="36645" spans="7:7" x14ac:dyDescent="0.2">
      <c r="G36645" s="12"/>
    </row>
    <row r="36646" spans="7:7" x14ac:dyDescent="0.2">
      <c r="G36646" s="12"/>
    </row>
    <row r="36647" spans="7:7" x14ac:dyDescent="0.2">
      <c r="G36647" s="12"/>
    </row>
    <row r="36648" spans="7:7" x14ac:dyDescent="0.2">
      <c r="G36648" s="12"/>
    </row>
    <row r="36649" spans="7:7" x14ac:dyDescent="0.2">
      <c r="G36649" s="12"/>
    </row>
    <row r="36650" spans="7:7" x14ac:dyDescent="0.2">
      <c r="G36650" s="12"/>
    </row>
    <row r="36651" spans="7:7" x14ac:dyDescent="0.2">
      <c r="G36651" s="12"/>
    </row>
    <row r="36652" spans="7:7" x14ac:dyDescent="0.2">
      <c r="G36652" s="12"/>
    </row>
    <row r="36653" spans="7:7" x14ac:dyDescent="0.2">
      <c r="G36653" s="12"/>
    </row>
    <row r="36654" spans="7:7" x14ac:dyDescent="0.2">
      <c r="G36654" s="12"/>
    </row>
    <row r="36655" spans="7:7" x14ac:dyDescent="0.2">
      <c r="G36655" s="12"/>
    </row>
    <row r="36656" spans="7:7" x14ac:dyDescent="0.2">
      <c r="G36656" s="12"/>
    </row>
    <row r="36657" spans="7:7" x14ac:dyDescent="0.2">
      <c r="G36657" s="12"/>
    </row>
    <row r="36658" spans="7:7" x14ac:dyDescent="0.2">
      <c r="G36658" s="12"/>
    </row>
    <row r="36659" spans="7:7" x14ac:dyDescent="0.2">
      <c r="G36659" s="12"/>
    </row>
    <row r="36660" spans="7:7" x14ac:dyDescent="0.2">
      <c r="G36660" s="12"/>
    </row>
    <row r="36661" spans="7:7" x14ac:dyDescent="0.2">
      <c r="G36661" s="12"/>
    </row>
    <row r="36662" spans="7:7" x14ac:dyDescent="0.2">
      <c r="G36662" s="12"/>
    </row>
    <row r="36663" spans="7:7" x14ac:dyDescent="0.2">
      <c r="G36663" s="12"/>
    </row>
    <row r="36664" spans="7:7" x14ac:dyDescent="0.2">
      <c r="G36664" s="12"/>
    </row>
    <row r="36665" spans="7:7" x14ac:dyDescent="0.2">
      <c r="G36665" s="12"/>
    </row>
    <row r="36666" spans="7:7" x14ac:dyDescent="0.2">
      <c r="G36666" s="12"/>
    </row>
    <row r="36667" spans="7:7" x14ac:dyDescent="0.2">
      <c r="G36667" s="12"/>
    </row>
    <row r="36668" spans="7:7" x14ac:dyDescent="0.2">
      <c r="G36668" s="12"/>
    </row>
    <row r="36669" spans="7:7" x14ac:dyDescent="0.2">
      <c r="G36669" s="12"/>
    </row>
    <row r="36670" spans="7:7" x14ac:dyDescent="0.2">
      <c r="G36670" s="12"/>
    </row>
    <row r="36671" spans="7:7" x14ac:dyDescent="0.2">
      <c r="G36671" s="12"/>
    </row>
    <row r="36672" spans="7:7" x14ac:dyDescent="0.2">
      <c r="G36672" s="12"/>
    </row>
    <row r="36673" spans="7:7" x14ac:dyDescent="0.2">
      <c r="G36673" s="12"/>
    </row>
    <row r="36674" spans="7:7" x14ac:dyDescent="0.2">
      <c r="G36674" s="12"/>
    </row>
    <row r="36675" spans="7:7" x14ac:dyDescent="0.2">
      <c r="G36675" s="12"/>
    </row>
    <row r="36676" spans="7:7" x14ac:dyDescent="0.2">
      <c r="G36676" s="12"/>
    </row>
    <row r="36677" spans="7:7" x14ac:dyDescent="0.2">
      <c r="G36677" s="12"/>
    </row>
    <row r="36678" spans="7:7" x14ac:dyDescent="0.2">
      <c r="G36678" s="12"/>
    </row>
    <row r="36679" spans="7:7" x14ac:dyDescent="0.2">
      <c r="G36679" s="12"/>
    </row>
    <row r="36680" spans="7:7" x14ac:dyDescent="0.2">
      <c r="G36680" s="12"/>
    </row>
    <row r="36681" spans="7:7" x14ac:dyDescent="0.2">
      <c r="G36681" s="12"/>
    </row>
    <row r="36682" spans="7:7" x14ac:dyDescent="0.2">
      <c r="G36682" s="12"/>
    </row>
    <row r="36683" spans="7:7" x14ac:dyDescent="0.2">
      <c r="G36683" s="12"/>
    </row>
    <row r="36684" spans="7:7" x14ac:dyDescent="0.2">
      <c r="G36684" s="12"/>
    </row>
    <row r="36685" spans="7:7" x14ac:dyDescent="0.2">
      <c r="G36685" s="12"/>
    </row>
    <row r="36686" spans="7:7" x14ac:dyDescent="0.2">
      <c r="G36686" s="12"/>
    </row>
    <row r="36687" spans="7:7" x14ac:dyDescent="0.2">
      <c r="G36687" s="12"/>
    </row>
    <row r="36688" spans="7:7" x14ac:dyDescent="0.2">
      <c r="G36688" s="12"/>
    </row>
    <row r="36689" spans="7:7" x14ac:dyDescent="0.2">
      <c r="G36689" s="12"/>
    </row>
    <row r="36690" spans="7:7" x14ac:dyDescent="0.2">
      <c r="G36690" s="12"/>
    </row>
    <row r="36691" spans="7:7" x14ac:dyDescent="0.2">
      <c r="G36691" s="12"/>
    </row>
    <row r="36692" spans="7:7" x14ac:dyDescent="0.2">
      <c r="G36692" s="12"/>
    </row>
    <row r="36693" spans="7:7" x14ac:dyDescent="0.2">
      <c r="G36693" s="12"/>
    </row>
    <row r="36694" spans="7:7" x14ac:dyDescent="0.2">
      <c r="G36694" s="12"/>
    </row>
    <row r="36695" spans="7:7" x14ac:dyDescent="0.2">
      <c r="G36695" s="12"/>
    </row>
    <row r="36696" spans="7:7" x14ac:dyDescent="0.2">
      <c r="G36696" s="12"/>
    </row>
    <row r="36697" spans="7:7" x14ac:dyDescent="0.2">
      <c r="G36697" s="12"/>
    </row>
    <row r="36698" spans="7:7" x14ac:dyDescent="0.2">
      <c r="G36698" s="12"/>
    </row>
    <row r="36699" spans="7:7" x14ac:dyDescent="0.2">
      <c r="G36699" s="12"/>
    </row>
    <row r="36700" spans="7:7" x14ac:dyDescent="0.2">
      <c r="G36700" s="12"/>
    </row>
    <row r="36701" spans="7:7" x14ac:dyDescent="0.2">
      <c r="G36701" s="12"/>
    </row>
    <row r="36702" spans="7:7" x14ac:dyDescent="0.2">
      <c r="G36702" s="12"/>
    </row>
    <row r="36703" spans="7:7" x14ac:dyDescent="0.2">
      <c r="G36703" s="12"/>
    </row>
    <row r="36704" spans="7:7" x14ac:dyDescent="0.2">
      <c r="G36704" s="12"/>
    </row>
    <row r="36705" spans="7:7" x14ac:dyDescent="0.2">
      <c r="G36705" s="12"/>
    </row>
    <row r="36706" spans="7:7" x14ac:dyDescent="0.2">
      <c r="G36706" s="12"/>
    </row>
    <row r="36707" spans="7:7" x14ac:dyDescent="0.2">
      <c r="G36707" s="12"/>
    </row>
    <row r="36708" spans="7:7" x14ac:dyDescent="0.2">
      <c r="G36708" s="12"/>
    </row>
    <row r="36709" spans="7:7" x14ac:dyDescent="0.2">
      <c r="G36709" s="12"/>
    </row>
    <row r="36710" spans="7:7" x14ac:dyDescent="0.2">
      <c r="G36710" s="12"/>
    </row>
    <row r="36711" spans="7:7" x14ac:dyDescent="0.2">
      <c r="G36711" s="12"/>
    </row>
    <row r="36712" spans="7:7" x14ac:dyDescent="0.2">
      <c r="G36712" s="12"/>
    </row>
    <row r="36713" spans="7:7" x14ac:dyDescent="0.2">
      <c r="G36713" s="12"/>
    </row>
    <row r="36714" spans="7:7" x14ac:dyDescent="0.2">
      <c r="G36714" s="12"/>
    </row>
    <row r="36715" spans="7:7" x14ac:dyDescent="0.2">
      <c r="G36715" s="12"/>
    </row>
    <row r="36716" spans="7:7" x14ac:dyDescent="0.2">
      <c r="G36716" s="12"/>
    </row>
    <row r="36717" spans="7:7" x14ac:dyDescent="0.2">
      <c r="G36717" s="12"/>
    </row>
    <row r="36718" spans="7:7" x14ac:dyDescent="0.2">
      <c r="G36718" s="12"/>
    </row>
    <row r="36719" spans="7:7" x14ac:dyDescent="0.2">
      <c r="G36719" s="12"/>
    </row>
    <row r="36720" spans="7:7" x14ac:dyDescent="0.2">
      <c r="G36720" s="12"/>
    </row>
    <row r="36721" spans="7:7" x14ac:dyDescent="0.2">
      <c r="G36721" s="12"/>
    </row>
    <row r="36722" spans="7:7" x14ac:dyDescent="0.2">
      <c r="G36722" s="12"/>
    </row>
    <row r="36723" spans="7:7" x14ac:dyDescent="0.2">
      <c r="G36723" s="12"/>
    </row>
    <row r="36724" spans="7:7" x14ac:dyDescent="0.2">
      <c r="G36724" s="12"/>
    </row>
    <row r="36725" spans="7:7" x14ac:dyDescent="0.2">
      <c r="G36725" s="12"/>
    </row>
    <row r="36726" spans="7:7" x14ac:dyDescent="0.2">
      <c r="G36726" s="12"/>
    </row>
    <row r="36727" spans="7:7" x14ac:dyDescent="0.2">
      <c r="G36727" s="12"/>
    </row>
    <row r="36728" spans="7:7" x14ac:dyDescent="0.2">
      <c r="G36728" s="12"/>
    </row>
    <row r="36729" spans="7:7" x14ac:dyDescent="0.2">
      <c r="G36729" s="12"/>
    </row>
    <row r="36730" spans="7:7" x14ac:dyDescent="0.2">
      <c r="G36730" s="12"/>
    </row>
    <row r="36731" spans="7:7" x14ac:dyDescent="0.2">
      <c r="G36731" s="12"/>
    </row>
    <row r="36732" spans="7:7" x14ac:dyDescent="0.2">
      <c r="G36732" s="12"/>
    </row>
    <row r="36733" spans="7:7" x14ac:dyDescent="0.2">
      <c r="G36733" s="12"/>
    </row>
    <row r="36734" spans="7:7" x14ac:dyDescent="0.2">
      <c r="G36734" s="12"/>
    </row>
    <row r="36735" spans="7:7" x14ac:dyDescent="0.2">
      <c r="G36735" s="12"/>
    </row>
    <row r="36736" spans="7:7" x14ac:dyDescent="0.2">
      <c r="G36736" s="12"/>
    </row>
    <row r="36737" spans="7:7" x14ac:dyDescent="0.2">
      <c r="G36737" s="12"/>
    </row>
    <row r="36738" spans="7:7" x14ac:dyDescent="0.2">
      <c r="G36738" s="12"/>
    </row>
    <row r="36739" spans="7:7" x14ac:dyDescent="0.2">
      <c r="G36739" s="12"/>
    </row>
    <row r="36740" spans="7:7" x14ac:dyDescent="0.2">
      <c r="G36740" s="12"/>
    </row>
    <row r="36741" spans="7:7" x14ac:dyDescent="0.2">
      <c r="G36741" s="12"/>
    </row>
    <row r="36742" spans="7:7" x14ac:dyDescent="0.2">
      <c r="G36742" s="12"/>
    </row>
    <row r="36743" spans="7:7" x14ac:dyDescent="0.2">
      <c r="G36743" s="12"/>
    </row>
    <row r="36744" spans="7:7" x14ac:dyDescent="0.2">
      <c r="G36744" s="12"/>
    </row>
    <row r="36745" spans="7:7" x14ac:dyDescent="0.2">
      <c r="G36745" s="12"/>
    </row>
    <row r="36746" spans="7:7" x14ac:dyDescent="0.2">
      <c r="G36746" s="12"/>
    </row>
    <row r="36747" spans="7:7" x14ac:dyDescent="0.2">
      <c r="G36747" s="12"/>
    </row>
    <row r="36748" spans="7:7" x14ac:dyDescent="0.2">
      <c r="G36748" s="12"/>
    </row>
    <row r="36749" spans="7:7" x14ac:dyDescent="0.2">
      <c r="G36749" s="12"/>
    </row>
    <row r="36750" spans="7:7" x14ac:dyDescent="0.2">
      <c r="G36750" s="12"/>
    </row>
    <row r="36751" spans="7:7" x14ac:dyDescent="0.2">
      <c r="G36751" s="12"/>
    </row>
    <row r="36752" spans="7:7" x14ac:dyDescent="0.2">
      <c r="G36752" s="12"/>
    </row>
    <row r="36753" spans="7:7" x14ac:dyDescent="0.2">
      <c r="G36753" s="12"/>
    </row>
    <row r="36754" spans="7:7" x14ac:dyDescent="0.2">
      <c r="G36754" s="12"/>
    </row>
    <row r="36755" spans="7:7" x14ac:dyDescent="0.2">
      <c r="G36755" s="12"/>
    </row>
    <row r="36756" spans="7:7" x14ac:dyDescent="0.2">
      <c r="G36756" s="12"/>
    </row>
    <row r="36757" spans="7:7" x14ac:dyDescent="0.2">
      <c r="G36757" s="12"/>
    </row>
    <row r="36758" spans="7:7" x14ac:dyDescent="0.2">
      <c r="G36758" s="12"/>
    </row>
    <row r="36759" spans="7:7" x14ac:dyDescent="0.2">
      <c r="G36759" s="12"/>
    </row>
    <row r="36760" spans="7:7" x14ac:dyDescent="0.2">
      <c r="G36760" s="12"/>
    </row>
    <row r="36761" spans="7:7" x14ac:dyDescent="0.2">
      <c r="G36761" s="12"/>
    </row>
    <row r="36762" spans="7:7" x14ac:dyDescent="0.2">
      <c r="G36762" s="12"/>
    </row>
    <row r="36763" spans="7:7" x14ac:dyDescent="0.2">
      <c r="G36763" s="12"/>
    </row>
    <row r="36764" spans="7:7" x14ac:dyDescent="0.2">
      <c r="G36764" s="12"/>
    </row>
    <row r="36765" spans="7:7" x14ac:dyDescent="0.2">
      <c r="G36765" s="12"/>
    </row>
    <row r="36766" spans="7:7" x14ac:dyDescent="0.2">
      <c r="G36766" s="12"/>
    </row>
    <row r="36767" spans="7:7" x14ac:dyDescent="0.2">
      <c r="G36767" s="12"/>
    </row>
    <row r="36768" spans="7:7" x14ac:dyDescent="0.2">
      <c r="G36768" s="12"/>
    </row>
    <row r="36769" spans="7:7" x14ac:dyDescent="0.2">
      <c r="G36769" s="12"/>
    </row>
    <row r="36770" spans="7:7" x14ac:dyDescent="0.2">
      <c r="G36770" s="12"/>
    </row>
    <row r="36771" spans="7:7" x14ac:dyDescent="0.2">
      <c r="G36771" s="12"/>
    </row>
    <row r="36772" spans="7:7" x14ac:dyDescent="0.2">
      <c r="G36772" s="12"/>
    </row>
    <row r="36773" spans="7:7" x14ac:dyDescent="0.2">
      <c r="G36773" s="12"/>
    </row>
    <row r="36774" spans="7:7" x14ac:dyDescent="0.2">
      <c r="G36774" s="12"/>
    </row>
    <row r="36775" spans="7:7" x14ac:dyDescent="0.2">
      <c r="G36775" s="12"/>
    </row>
    <row r="36776" spans="7:7" x14ac:dyDescent="0.2">
      <c r="G36776" s="12"/>
    </row>
    <row r="36777" spans="7:7" x14ac:dyDescent="0.2">
      <c r="G36777" s="12"/>
    </row>
    <row r="36778" spans="7:7" x14ac:dyDescent="0.2">
      <c r="G36778" s="12"/>
    </row>
    <row r="36779" spans="7:7" x14ac:dyDescent="0.2">
      <c r="G36779" s="12"/>
    </row>
    <row r="36780" spans="7:7" x14ac:dyDescent="0.2">
      <c r="G36780" s="12"/>
    </row>
    <row r="36781" spans="7:7" x14ac:dyDescent="0.2">
      <c r="G36781" s="12"/>
    </row>
    <row r="36782" spans="7:7" x14ac:dyDescent="0.2">
      <c r="G36782" s="12"/>
    </row>
    <row r="36783" spans="7:7" x14ac:dyDescent="0.2">
      <c r="G36783" s="12"/>
    </row>
    <row r="36784" spans="7:7" x14ac:dyDescent="0.2">
      <c r="G36784" s="12"/>
    </row>
    <row r="36785" spans="7:7" x14ac:dyDescent="0.2">
      <c r="G36785" s="12"/>
    </row>
    <row r="36786" spans="7:7" x14ac:dyDescent="0.2">
      <c r="G36786" s="12"/>
    </row>
    <row r="36787" spans="7:7" x14ac:dyDescent="0.2">
      <c r="G36787" s="12"/>
    </row>
    <row r="36788" spans="7:7" x14ac:dyDescent="0.2">
      <c r="G36788" s="12"/>
    </row>
    <row r="36789" spans="7:7" x14ac:dyDescent="0.2">
      <c r="G36789" s="12"/>
    </row>
    <row r="36790" spans="7:7" x14ac:dyDescent="0.2">
      <c r="G36790" s="12"/>
    </row>
    <row r="36791" spans="7:7" x14ac:dyDescent="0.2">
      <c r="G36791" s="12"/>
    </row>
    <row r="36792" spans="7:7" x14ac:dyDescent="0.2">
      <c r="G36792" s="12"/>
    </row>
    <row r="36793" spans="7:7" x14ac:dyDescent="0.2">
      <c r="G36793" s="12"/>
    </row>
    <row r="36794" spans="7:7" x14ac:dyDescent="0.2">
      <c r="G36794" s="12"/>
    </row>
    <row r="36795" spans="7:7" x14ac:dyDescent="0.2">
      <c r="G36795" s="12"/>
    </row>
    <row r="36796" spans="7:7" x14ac:dyDescent="0.2">
      <c r="G36796" s="12"/>
    </row>
    <row r="36797" spans="7:7" x14ac:dyDescent="0.2">
      <c r="G36797" s="12"/>
    </row>
    <row r="36798" spans="7:7" x14ac:dyDescent="0.2">
      <c r="G36798" s="12"/>
    </row>
    <row r="36799" spans="7:7" x14ac:dyDescent="0.2">
      <c r="G36799" s="12"/>
    </row>
    <row r="36800" spans="7:7" x14ac:dyDescent="0.2">
      <c r="G36800" s="12"/>
    </row>
    <row r="36801" spans="7:7" x14ac:dyDescent="0.2">
      <c r="G36801" s="12"/>
    </row>
    <row r="36802" spans="7:7" x14ac:dyDescent="0.2">
      <c r="G36802" s="12"/>
    </row>
    <row r="36803" spans="7:7" x14ac:dyDescent="0.2">
      <c r="G36803" s="12"/>
    </row>
    <row r="36804" spans="7:7" x14ac:dyDescent="0.2">
      <c r="G36804" s="12"/>
    </row>
    <row r="36805" spans="7:7" x14ac:dyDescent="0.2">
      <c r="G36805" s="12"/>
    </row>
    <row r="36806" spans="7:7" x14ac:dyDescent="0.2">
      <c r="G36806" s="12"/>
    </row>
    <row r="36807" spans="7:7" x14ac:dyDescent="0.2">
      <c r="G36807" s="12"/>
    </row>
    <row r="36808" spans="7:7" x14ac:dyDescent="0.2">
      <c r="G36808" s="12"/>
    </row>
    <row r="36809" spans="7:7" x14ac:dyDescent="0.2">
      <c r="G36809" s="12"/>
    </row>
    <row r="36810" spans="7:7" x14ac:dyDescent="0.2">
      <c r="G36810" s="12"/>
    </row>
    <row r="36811" spans="7:7" x14ac:dyDescent="0.2">
      <c r="G36811" s="12"/>
    </row>
    <row r="36812" spans="7:7" x14ac:dyDescent="0.2">
      <c r="G36812" s="12"/>
    </row>
    <row r="36813" spans="7:7" x14ac:dyDescent="0.2">
      <c r="G36813" s="12"/>
    </row>
    <row r="36814" spans="7:7" x14ac:dyDescent="0.2">
      <c r="G36814" s="12"/>
    </row>
    <row r="36815" spans="7:7" x14ac:dyDescent="0.2">
      <c r="G36815" s="12"/>
    </row>
    <row r="36816" spans="7:7" x14ac:dyDescent="0.2">
      <c r="G36816" s="12"/>
    </row>
    <row r="36817" spans="7:7" x14ac:dyDescent="0.2">
      <c r="G36817" s="12"/>
    </row>
    <row r="36818" spans="7:7" x14ac:dyDescent="0.2">
      <c r="G36818" s="12"/>
    </row>
    <row r="36819" spans="7:7" x14ac:dyDescent="0.2">
      <c r="G36819" s="12"/>
    </row>
    <row r="36820" spans="7:7" x14ac:dyDescent="0.2">
      <c r="G36820" s="12"/>
    </row>
    <row r="36821" spans="7:7" x14ac:dyDescent="0.2">
      <c r="G36821" s="12"/>
    </row>
    <row r="36822" spans="7:7" x14ac:dyDescent="0.2">
      <c r="G36822" s="12"/>
    </row>
    <row r="36823" spans="7:7" x14ac:dyDescent="0.2">
      <c r="G36823" s="12"/>
    </row>
    <row r="36824" spans="7:7" x14ac:dyDescent="0.2">
      <c r="G36824" s="12"/>
    </row>
    <row r="36825" spans="7:7" x14ac:dyDescent="0.2">
      <c r="G36825" s="12"/>
    </row>
    <row r="36826" spans="7:7" x14ac:dyDescent="0.2">
      <c r="G36826" s="12"/>
    </row>
    <row r="36827" spans="7:7" x14ac:dyDescent="0.2">
      <c r="G36827" s="12"/>
    </row>
    <row r="36828" spans="7:7" x14ac:dyDescent="0.2">
      <c r="G36828" s="12"/>
    </row>
    <row r="36829" spans="7:7" x14ac:dyDescent="0.2">
      <c r="G36829" s="12"/>
    </row>
    <row r="36830" spans="7:7" x14ac:dyDescent="0.2">
      <c r="G36830" s="12"/>
    </row>
    <row r="36831" spans="7:7" x14ac:dyDescent="0.2">
      <c r="G36831" s="12"/>
    </row>
    <row r="36832" spans="7:7" x14ac:dyDescent="0.2">
      <c r="G36832" s="12"/>
    </row>
    <row r="36833" spans="7:7" x14ac:dyDescent="0.2">
      <c r="G36833" s="12"/>
    </row>
    <row r="36834" spans="7:7" x14ac:dyDescent="0.2">
      <c r="G36834" s="12"/>
    </row>
    <row r="36835" spans="7:7" x14ac:dyDescent="0.2">
      <c r="G36835" s="12"/>
    </row>
    <row r="36836" spans="7:7" x14ac:dyDescent="0.2">
      <c r="G36836" s="12"/>
    </row>
    <row r="36837" spans="7:7" x14ac:dyDescent="0.2">
      <c r="G36837" s="12"/>
    </row>
    <row r="36838" spans="7:7" x14ac:dyDescent="0.2">
      <c r="G36838" s="12"/>
    </row>
    <row r="36839" spans="7:7" x14ac:dyDescent="0.2">
      <c r="G36839" s="12"/>
    </row>
    <row r="36840" spans="7:7" x14ac:dyDescent="0.2">
      <c r="G36840" s="12"/>
    </row>
    <row r="36841" spans="7:7" x14ac:dyDescent="0.2">
      <c r="G36841" s="12"/>
    </row>
    <row r="36842" spans="7:7" x14ac:dyDescent="0.2">
      <c r="G36842" s="12"/>
    </row>
    <row r="36843" spans="7:7" x14ac:dyDescent="0.2">
      <c r="G36843" s="12"/>
    </row>
    <row r="36844" spans="7:7" x14ac:dyDescent="0.2">
      <c r="G36844" s="12"/>
    </row>
    <row r="36845" spans="7:7" x14ac:dyDescent="0.2">
      <c r="G36845" s="12"/>
    </row>
    <row r="36846" spans="7:7" x14ac:dyDescent="0.2">
      <c r="G36846" s="12"/>
    </row>
    <row r="36847" spans="7:7" x14ac:dyDescent="0.2">
      <c r="G36847" s="12"/>
    </row>
    <row r="36848" spans="7:7" x14ac:dyDescent="0.2">
      <c r="G36848" s="12"/>
    </row>
    <row r="36849" spans="7:7" x14ac:dyDescent="0.2">
      <c r="G36849" s="12"/>
    </row>
    <row r="36850" spans="7:7" x14ac:dyDescent="0.2">
      <c r="G36850" s="12"/>
    </row>
    <row r="36851" spans="7:7" x14ac:dyDescent="0.2">
      <c r="G36851" s="12"/>
    </row>
    <row r="36852" spans="7:7" x14ac:dyDescent="0.2">
      <c r="G36852" s="12"/>
    </row>
    <row r="36853" spans="7:7" x14ac:dyDescent="0.2">
      <c r="G36853" s="12"/>
    </row>
    <row r="36854" spans="7:7" x14ac:dyDescent="0.2">
      <c r="G36854" s="12"/>
    </row>
    <row r="36855" spans="7:7" x14ac:dyDescent="0.2">
      <c r="G36855" s="12"/>
    </row>
    <row r="36856" spans="7:7" x14ac:dyDescent="0.2">
      <c r="G36856" s="12"/>
    </row>
    <row r="36857" spans="7:7" x14ac:dyDescent="0.2">
      <c r="G36857" s="12"/>
    </row>
    <row r="36858" spans="7:7" x14ac:dyDescent="0.2">
      <c r="G36858" s="12"/>
    </row>
    <row r="36859" spans="7:7" x14ac:dyDescent="0.2">
      <c r="G36859" s="12"/>
    </row>
    <row r="36860" spans="7:7" x14ac:dyDescent="0.2">
      <c r="G36860" s="12"/>
    </row>
    <row r="36861" spans="7:7" x14ac:dyDescent="0.2">
      <c r="G36861" s="12"/>
    </row>
    <row r="36862" spans="7:7" x14ac:dyDescent="0.2">
      <c r="G36862" s="12"/>
    </row>
    <row r="36863" spans="7:7" x14ac:dyDescent="0.2">
      <c r="G36863" s="12"/>
    </row>
    <row r="36864" spans="7:7" x14ac:dyDescent="0.2">
      <c r="G36864" s="12"/>
    </row>
    <row r="36865" spans="7:7" x14ac:dyDescent="0.2">
      <c r="G36865" s="12"/>
    </row>
    <row r="36866" spans="7:7" x14ac:dyDescent="0.2">
      <c r="G36866" s="12"/>
    </row>
    <row r="36867" spans="7:7" x14ac:dyDescent="0.2">
      <c r="G36867" s="12"/>
    </row>
    <row r="36868" spans="7:7" x14ac:dyDescent="0.2">
      <c r="G36868" s="12"/>
    </row>
    <row r="36869" spans="7:7" x14ac:dyDescent="0.2">
      <c r="G36869" s="12"/>
    </row>
    <row r="36870" spans="7:7" x14ac:dyDescent="0.2">
      <c r="G36870" s="12"/>
    </row>
    <row r="36871" spans="7:7" x14ac:dyDescent="0.2">
      <c r="G36871" s="12"/>
    </row>
    <row r="36872" spans="7:7" x14ac:dyDescent="0.2">
      <c r="G36872" s="12"/>
    </row>
    <row r="36873" spans="7:7" x14ac:dyDescent="0.2">
      <c r="G36873" s="12"/>
    </row>
    <row r="36874" spans="7:7" x14ac:dyDescent="0.2">
      <c r="G36874" s="12"/>
    </row>
    <row r="36875" spans="7:7" x14ac:dyDescent="0.2">
      <c r="G36875" s="12"/>
    </row>
    <row r="36876" spans="7:7" x14ac:dyDescent="0.2">
      <c r="G36876" s="12"/>
    </row>
    <row r="36877" spans="7:7" x14ac:dyDescent="0.2">
      <c r="G36877" s="12"/>
    </row>
    <row r="36878" spans="7:7" x14ac:dyDescent="0.2">
      <c r="G36878" s="12"/>
    </row>
    <row r="36879" spans="7:7" x14ac:dyDescent="0.2">
      <c r="G36879" s="12"/>
    </row>
    <row r="36880" spans="7:7" x14ac:dyDescent="0.2">
      <c r="G36880" s="12"/>
    </row>
    <row r="36881" spans="7:7" x14ac:dyDescent="0.2">
      <c r="G36881" s="12"/>
    </row>
    <row r="36882" spans="7:7" x14ac:dyDescent="0.2">
      <c r="G36882" s="12"/>
    </row>
    <row r="36883" spans="7:7" x14ac:dyDescent="0.2">
      <c r="G36883" s="12"/>
    </row>
    <row r="36884" spans="7:7" x14ac:dyDescent="0.2">
      <c r="G36884" s="12"/>
    </row>
    <row r="36885" spans="7:7" x14ac:dyDescent="0.2">
      <c r="G36885" s="12"/>
    </row>
    <row r="36886" spans="7:7" x14ac:dyDescent="0.2">
      <c r="G36886" s="12"/>
    </row>
    <row r="36887" spans="7:7" x14ac:dyDescent="0.2">
      <c r="G36887" s="12"/>
    </row>
    <row r="36888" spans="7:7" x14ac:dyDescent="0.2">
      <c r="G36888" s="12"/>
    </row>
    <row r="36889" spans="7:7" x14ac:dyDescent="0.2">
      <c r="G36889" s="12"/>
    </row>
    <row r="36890" spans="7:7" x14ac:dyDescent="0.2">
      <c r="G36890" s="12"/>
    </row>
    <row r="36891" spans="7:7" x14ac:dyDescent="0.2">
      <c r="G36891" s="12"/>
    </row>
    <row r="36892" spans="7:7" x14ac:dyDescent="0.2">
      <c r="G36892" s="12"/>
    </row>
    <row r="36893" spans="7:7" x14ac:dyDescent="0.2">
      <c r="G36893" s="12"/>
    </row>
    <row r="36894" spans="7:7" x14ac:dyDescent="0.2">
      <c r="G36894" s="12"/>
    </row>
    <row r="36895" spans="7:7" x14ac:dyDescent="0.2">
      <c r="G36895" s="12"/>
    </row>
    <row r="36896" spans="7:7" x14ac:dyDescent="0.2">
      <c r="G36896" s="12"/>
    </row>
    <row r="36897" spans="7:7" x14ac:dyDescent="0.2">
      <c r="G36897" s="12"/>
    </row>
    <row r="36898" spans="7:7" x14ac:dyDescent="0.2">
      <c r="G36898" s="12"/>
    </row>
    <row r="36899" spans="7:7" x14ac:dyDescent="0.2">
      <c r="G36899" s="12"/>
    </row>
    <row r="36900" spans="7:7" x14ac:dyDescent="0.2">
      <c r="G36900" s="12"/>
    </row>
    <row r="36901" spans="7:7" x14ac:dyDescent="0.2">
      <c r="G36901" s="12"/>
    </row>
    <row r="36902" spans="7:7" x14ac:dyDescent="0.2">
      <c r="G36902" s="12"/>
    </row>
    <row r="36903" spans="7:7" x14ac:dyDescent="0.2">
      <c r="G36903" s="12"/>
    </row>
    <row r="36904" spans="7:7" x14ac:dyDescent="0.2">
      <c r="G36904" s="12"/>
    </row>
    <row r="36905" spans="7:7" x14ac:dyDescent="0.2">
      <c r="G36905" s="12"/>
    </row>
    <row r="36906" spans="7:7" x14ac:dyDescent="0.2">
      <c r="G36906" s="12"/>
    </row>
    <row r="36907" spans="7:7" x14ac:dyDescent="0.2">
      <c r="G36907" s="12"/>
    </row>
    <row r="36908" spans="7:7" x14ac:dyDescent="0.2">
      <c r="G36908" s="12"/>
    </row>
    <row r="36909" spans="7:7" x14ac:dyDescent="0.2">
      <c r="G36909" s="12"/>
    </row>
    <row r="36910" spans="7:7" x14ac:dyDescent="0.2">
      <c r="G36910" s="12"/>
    </row>
    <row r="36911" spans="7:7" x14ac:dyDescent="0.2">
      <c r="G36911" s="12"/>
    </row>
    <row r="36912" spans="7:7" x14ac:dyDescent="0.2">
      <c r="G36912" s="12"/>
    </row>
    <row r="36913" spans="7:7" x14ac:dyDescent="0.2">
      <c r="G36913" s="12"/>
    </row>
    <row r="36914" spans="7:7" x14ac:dyDescent="0.2">
      <c r="G36914" s="12"/>
    </row>
    <row r="36915" spans="7:7" x14ac:dyDescent="0.2">
      <c r="G36915" s="12"/>
    </row>
    <row r="36916" spans="7:7" x14ac:dyDescent="0.2">
      <c r="G36916" s="12"/>
    </row>
    <row r="36917" spans="7:7" x14ac:dyDescent="0.2">
      <c r="G36917" s="12"/>
    </row>
    <row r="36918" spans="7:7" x14ac:dyDescent="0.2">
      <c r="G36918" s="12"/>
    </row>
    <row r="36919" spans="7:7" x14ac:dyDescent="0.2">
      <c r="G36919" s="12"/>
    </row>
    <row r="36920" spans="7:7" x14ac:dyDescent="0.2">
      <c r="G36920" s="12"/>
    </row>
    <row r="36921" spans="7:7" x14ac:dyDescent="0.2">
      <c r="G36921" s="12"/>
    </row>
    <row r="36922" spans="7:7" x14ac:dyDescent="0.2">
      <c r="G36922" s="12"/>
    </row>
    <row r="36923" spans="7:7" x14ac:dyDescent="0.2">
      <c r="G36923" s="12"/>
    </row>
    <row r="36924" spans="7:7" x14ac:dyDescent="0.2">
      <c r="G36924" s="12"/>
    </row>
    <row r="36925" spans="7:7" x14ac:dyDescent="0.2">
      <c r="G36925" s="12"/>
    </row>
    <row r="36926" spans="7:7" x14ac:dyDescent="0.2">
      <c r="G36926" s="12"/>
    </row>
    <row r="36927" spans="7:7" x14ac:dyDescent="0.2">
      <c r="G36927" s="12"/>
    </row>
    <row r="36928" spans="7:7" x14ac:dyDescent="0.2">
      <c r="G36928" s="12"/>
    </row>
    <row r="36929" spans="7:7" x14ac:dyDescent="0.2">
      <c r="G36929" s="12"/>
    </row>
    <row r="36930" spans="7:7" x14ac:dyDescent="0.2">
      <c r="G36930" s="12"/>
    </row>
    <row r="36931" spans="7:7" x14ac:dyDescent="0.2">
      <c r="G36931" s="12"/>
    </row>
    <row r="36932" spans="7:7" x14ac:dyDescent="0.2">
      <c r="G36932" s="12"/>
    </row>
    <row r="36933" spans="7:7" x14ac:dyDescent="0.2">
      <c r="G36933" s="12"/>
    </row>
    <row r="36934" spans="7:7" x14ac:dyDescent="0.2">
      <c r="G36934" s="12"/>
    </row>
    <row r="36935" spans="7:7" x14ac:dyDescent="0.2">
      <c r="G36935" s="12"/>
    </row>
    <row r="36936" spans="7:7" x14ac:dyDescent="0.2">
      <c r="G36936" s="12"/>
    </row>
    <row r="36937" spans="7:7" x14ac:dyDescent="0.2">
      <c r="G36937" s="12"/>
    </row>
    <row r="36938" spans="7:7" x14ac:dyDescent="0.2">
      <c r="G36938" s="12"/>
    </row>
    <row r="36939" spans="7:7" x14ac:dyDescent="0.2">
      <c r="G36939" s="12"/>
    </row>
    <row r="36940" spans="7:7" x14ac:dyDescent="0.2">
      <c r="G36940" s="12"/>
    </row>
    <row r="36941" spans="7:7" x14ac:dyDescent="0.2">
      <c r="G36941" s="12"/>
    </row>
    <row r="36942" spans="7:7" x14ac:dyDescent="0.2">
      <c r="G36942" s="12"/>
    </row>
    <row r="36943" spans="7:7" x14ac:dyDescent="0.2">
      <c r="G36943" s="12"/>
    </row>
    <row r="36944" spans="7:7" x14ac:dyDescent="0.2">
      <c r="G36944" s="12"/>
    </row>
    <row r="36945" spans="7:7" x14ac:dyDescent="0.2">
      <c r="G36945" s="12"/>
    </row>
    <row r="36946" spans="7:7" x14ac:dyDescent="0.2">
      <c r="G36946" s="12"/>
    </row>
    <row r="36947" spans="7:7" x14ac:dyDescent="0.2">
      <c r="G36947" s="12"/>
    </row>
    <row r="36948" spans="7:7" x14ac:dyDescent="0.2">
      <c r="G36948" s="12"/>
    </row>
    <row r="36949" spans="7:7" x14ac:dyDescent="0.2">
      <c r="G36949" s="12"/>
    </row>
    <row r="36950" spans="7:7" x14ac:dyDescent="0.2">
      <c r="G36950" s="12"/>
    </row>
    <row r="36951" spans="7:7" x14ac:dyDescent="0.2">
      <c r="G36951" s="12"/>
    </row>
    <row r="36952" spans="7:7" x14ac:dyDescent="0.2">
      <c r="G36952" s="12"/>
    </row>
    <row r="36953" spans="7:7" x14ac:dyDescent="0.2">
      <c r="G36953" s="12"/>
    </row>
    <row r="36954" spans="7:7" x14ac:dyDescent="0.2">
      <c r="G36954" s="12"/>
    </row>
    <row r="36955" spans="7:7" x14ac:dyDescent="0.2">
      <c r="G36955" s="12"/>
    </row>
    <row r="36956" spans="7:7" x14ac:dyDescent="0.2">
      <c r="G36956" s="12"/>
    </row>
    <row r="36957" spans="7:7" x14ac:dyDescent="0.2">
      <c r="G36957" s="12"/>
    </row>
    <row r="36958" spans="7:7" x14ac:dyDescent="0.2">
      <c r="G36958" s="12"/>
    </row>
    <row r="36959" spans="7:7" x14ac:dyDescent="0.2">
      <c r="G36959" s="12"/>
    </row>
    <row r="36960" spans="7:7" x14ac:dyDescent="0.2">
      <c r="G36960" s="12"/>
    </row>
    <row r="36961" spans="7:7" x14ac:dyDescent="0.2">
      <c r="G36961" s="12"/>
    </row>
    <row r="36962" spans="7:7" x14ac:dyDescent="0.2">
      <c r="G36962" s="12"/>
    </row>
    <row r="36963" spans="7:7" x14ac:dyDescent="0.2">
      <c r="G36963" s="12"/>
    </row>
    <row r="36964" spans="7:7" x14ac:dyDescent="0.2">
      <c r="G36964" s="12"/>
    </row>
    <row r="36965" spans="7:7" x14ac:dyDescent="0.2">
      <c r="G36965" s="12"/>
    </row>
    <row r="36966" spans="7:7" x14ac:dyDescent="0.2">
      <c r="G36966" s="12"/>
    </row>
    <row r="36967" spans="7:7" x14ac:dyDescent="0.2">
      <c r="G36967" s="12"/>
    </row>
    <row r="36968" spans="7:7" x14ac:dyDescent="0.2">
      <c r="G36968" s="12"/>
    </row>
    <row r="36969" spans="7:7" x14ac:dyDescent="0.2">
      <c r="G36969" s="12"/>
    </row>
    <row r="36970" spans="7:7" x14ac:dyDescent="0.2">
      <c r="G36970" s="12"/>
    </row>
    <row r="36971" spans="7:7" x14ac:dyDescent="0.2">
      <c r="G36971" s="12"/>
    </row>
    <row r="36972" spans="7:7" x14ac:dyDescent="0.2">
      <c r="G36972" s="12"/>
    </row>
    <row r="36973" spans="7:7" x14ac:dyDescent="0.2">
      <c r="G36973" s="12"/>
    </row>
    <row r="36974" spans="7:7" x14ac:dyDescent="0.2">
      <c r="G36974" s="12"/>
    </row>
    <row r="36975" spans="7:7" x14ac:dyDescent="0.2">
      <c r="G36975" s="12"/>
    </row>
    <row r="36976" spans="7:7" x14ac:dyDescent="0.2">
      <c r="G36976" s="12"/>
    </row>
    <row r="36977" spans="7:7" x14ac:dyDescent="0.2">
      <c r="G36977" s="12"/>
    </row>
    <row r="36978" spans="7:7" x14ac:dyDescent="0.2">
      <c r="G36978" s="12"/>
    </row>
    <row r="36979" spans="7:7" x14ac:dyDescent="0.2">
      <c r="G36979" s="12"/>
    </row>
    <row r="36980" spans="7:7" x14ac:dyDescent="0.2">
      <c r="G36980" s="12"/>
    </row>
    <row r="36981" spans="7:7" x14ac:dyDescent="0.2">
      <c r="G36981" s="12"/>
    </row>
    <row r="36982" spans="7:7" x14ac:dyDescent="0.2">
      <c r="G36982" s="12"/>
    </row>
    <row r="36983" spans="7:7" x14ac:dyDescent="0.2">
      <c r="G36983" s="12"/>
    </row>
    <row r="36984" spans="7:7" x14ac:dyDescent="0.2">
      <c r="G36984" s="12"/>
    </row>
    <row r="36985" spans="7:7" x14ac:dyDescent="0.2">
      <c r="G36985" s="12"/>
    </row>
    <row r="36986" spans="7:7" x14ac:dyDescent="0.2">
      <c r="G36986" s="12"/>
    </row>
    <row r="36987" spans="7:7" x14ac:dyDescent="0.2">
      <c r="G36987" s="12"/>
    </row>
    <row r="36988" spans="7:7" x14ac:dyDescent="0.2">
      <c r="G36988" s="12"/>
    </row>
    <row r="36989" spans="7:7" x14ac:dyDescent="0.2">
      <c r="G36989" s="12"/>
    </row>
    <row r="36990" spans="7:7" x14ac:dyDescent="0.2">
      <c r="G36990" s="12"/>
    </row>
    <row r="36991" spans="7:7" x14ac:dyDescent="0.2">
      <c r="G36991" s="12"/>
    </row>
    <row r="36992" spans="7:7" x14ac:dyDescent="0.2">
      <c r="G36992" s="12"/>
    </row>
    <row r="36993" spans="7:7" x14ac:dyDescent="0.2">
      <c r="G36993" s="12"/>
    </row>
    <row r="36994" spans="7:7" x14ac:dyDescent="0.2">
      <c r="G36994" s="12"/>
    </row>
    <row r="36995" spans="7:7" x14ac:dyDescent="0.2">
      <c r="G36995" s="12"/>
    </row>
    <row r="36996" spans="7:7" x14ac:dyDescent="0.2">
      <c r="G36996" s="12"/>
    </row>
    <row r="36997" spans="7:7" x14ac:dyDescent="0.2">
      <c r="G36997" s="12"/>
    </row>
    <row r="36998" spans="7:7" x14ac:dyDescent="0.2">
      <c r="G36998" s="12"/>
    </row>
    <row r="36999" spans="7:7" x14ac:dyDescent="0.2">
      <c r="G36999" s="12"/>
    </row>
    <row r="37000" spans="7:7" x14ac:dyDescent="0.2">
      <c r="G37000" s="12"/>
    </row>
    <row r="37001" spans="7:7" x14ac:dyDescent="0.2">
      <c r="G37001" s="12"/>
    </row>
    <row r="37002" spans="7:7" x14ac:dyDescent="0.2">
      <c r="G37002" s="12"/>
    </row>
    <row r="37003" spans="7:7" x14ac:dyDescent="0.2">
      <c r="G37003" s="12"/>
    </row>
    <row r="37004" spans="7:7" x14ac:dyDescent="0.2">
      <c r="G37004" s="12"/>
    </row>
    <row r="37005" spans="7:7" x14ac:dyDescent="0.2">
      <c r="G37005" s="12"/>
    </row>
    <row r="37006" spans="7:7" x14ac:dyDescent="0.2">
      <c r="G37006" s="12"/>
    </row>
    <row r="37007" spans="7:7" x14ac:dyDescent="0.2">
      <c r="G37007" s="12"/>
    </row>
    <row r="37008" spans="7:7" x14ac:dyDescent="0.2">
      <c r="G37008" s="12"/>
    </row>
    <row r="37009" spans="7:7" x14ac:dyDescent="0.2">
      <c r="G37009" s="12"/>
    </row>
    <row r="37010" spans="7:7" x14ac:dyDescent="0.2">
      <c r="G37010" s="12"/>
    </row>
    <row r="37011" spans="7:7" x14ac:dyDescent="0.2">
      <c r="G37011" s="12"/>
    </row>
    <row r="37012" spans="7:7" x14ac:dyDescent="0.2">
      <c r="G37012" s="12"/>
    </row>
    <row r="37013" spans="7:7" x14ac:dyDescent="0.2">
      <c r="G37013" s="12"/>
    </row>
    <row r="37014" spans="7:7" x14ac:dyDescent="0.2">
      <c r="G37014" s="12"/>
    </row>
    <row r="37015" spans="7:7" x14ac:dyDescent="0.2">
      <c r="G37015" s="12"/>
    </row>
    <row r="37016" spans="7:7" x14ac:dyDescent="0.2">
      <c r="G37016" s="12"/>
    </row>
    <row r="37017" spans="7:7" x14ac:dyDescent="0.2">
      <c r="G37017" s="12"/>
    </row>
    <row r="37018" spans="7:7" x14ac:dyDescent="0.2">
      <c r="G37018" s="12"/>
    </row>
    <row r="37019" spans="7:7" x14ac:dyDescent="0.2">
      <c r="G37019" s="12"/>
    </row>
    <row r="37020" spans="7:7" x14ac:dyDescent="0.2">
      <c r="G37020" s="12"/>
    </row>
    <row r="37021" spans="7:7" x14ac:dyDescent="0.2">
      <c r="G37021" s="12"/>
    </row>
    <row r="37022" spans="7:7" x14ac:dyDescent="0.2">
      <c r="G37022" s="12"/>
    </row>
    <row r="37023" spans="7:7" x14ac:dyDescent="0.2">
      <c r="G37023" s="12"/>
    </row>
    <row r="37024" spans="7:7" x14ac:dyDescent="0.2">
      <c r="G37024" s="12"/>
    </row>
    <row r="37025" spans="7:7" x14ac:dyDescent="0.2">
      <c r="G37025" s="12"/>
    </row>
    <row r="37026" spans="7:7" x14ac:dyDescent="0.2">
      <c r="G37026" s="12"/>
    </row>
    <row r="37027" spans="7:7" x14ac:dyDescent="0.2">
      <c r="G37027" s="12"/>
    </row>
    <row r="37028" spans="7:7" x14ac:dyDescent="0.2">
      <c r="G37028" s="12"/>
    </row>
    <row r="37029" spans="7:7" x14ac:dyDescent="0.2">
      <c r="G37029" s="12"/>
    </row>
    <row r="37030" spans="7:7" x14ac:dyDescent="0.2">
      <c r="G37030" s="12"/>
    </row>
    <row r="37031" spans="7:7" x14ac:dyDescent="0.2">
      <c r="G37031" s="12"/>
    </row>
    <row r="37032" spans="7:7" x14ac:dyDescent="0.2">
      <c r="G37032" s="12"/>
    </row>
    <row r="37033" spans="7:7" x14ac:dyDescent="0.2">
      <c r="G37033" s="12"/>
    </row>
    <row r="37034" spans="7:7" x14ac:dyDescent="0.2">
      <c r="G37034" s="12"/>
    </row>
    <row r="37035" spans="7:7" x14ac:dyDescent="0.2">
      <c r="G37035" s="12"/>
    </row>
    <row r="37036" spans="7:7" x14ac:dyDescent="0.2">
      <c r="G37036" s="12"/>
    </row>
    <row r="37037" spans="7:7" x14ac:dyDescent="0.2">
      <c r="G37037" s="12"/>
    </row>
    <row r="37038" spans="7:7" x14ac:dyDescent="0.2">
      <c r="G37038" s="12"/>
    </row>
    <row r="37039" spans="7:7" x14ac:dyDescent="0.2">
      <c r="G37039" s="12"/>
    </row>
    <row r="37040" spans="7:7" x14ac:dyDescent="0.2">
      <c r="G37040" s="12"/>
    </row>
    <row r="37041" spans="7:7" x14ac:dyDescent="0.2">
      <c r="G37041" s="12"/>
    </row>
    <row r="37042" spans="7:7" x14ac:dyDescent="0.2">
      <c r="G37042" s="12"/>
    </row>
    <row r="37043" spans="7:7" x14ac:dyDescent="0.2">
      <c r="G37043" s="12"/>
    </row>
    <row r="37044" spans="7:7" x14ac:dyDescent="0.2">
      <c r="G37044" s="12"/>
    </row>
    <row r="37045" spans="7:7" x14ac:dyDescent="0.2">
      <c r="G37045" s="12"/>
    </row>
    <row r="37046" spans="7:7" x14ac:dyDescent="0.2">
      <c r="G37046" s="12"/>
    </row>
    <row r="37047" spans="7:7" x14ac:dyDescent="0.2">
      <c r="G37047" s="12"/>
    </row>
    <row r="37048" spans="7:7" x14ac:dyDescent="0.2">
      <c r="G37048" s="12"/>
    </row>
    <row r="37049" spans="7:7" x14ac:dyDescent="0.2">
      <c r="G37049" s="12"/>
    </row>
    <row r="37050" spans="7:7" x14ac:dyDescent="0.2">
      <c r="G37050" s="12"/>
    </row>
    <row r="37051" spans="7:7" x14ac:dyDescent="0.2">
      <c r="G37051" s="12"/>
    </row>
    <row r="37052" spans="7:7" x14ac:dyDescent="0.2">
      <c r="G37052" s="12"/>
    </row>
    <row r="37053" spans="7:7" x14ac:dyDescent="0.2">
      <c r="G37053" s="12"/>
    </row>
    <row r="37054" spans="7:7" x14ac:dyDescent="0.2">
      <c r="G37054" s="12"/>
    </row>
    <row r="37055" spans="7:7" x14ac:dyDescent="0.2">
      <c r="G37055" s="12"/>
    </row>
    <row r="37056" spans="7:7" x14ac:dyDescent="0.2">
      <c r="G37056" s="12"/>
    </row>
    <row r="37057" spans="7:7" x14ac:dyDescent="0.2">
      <c r="G37057" s="12"/>
    </row>
    <row r="37058" spans="7:7" x14ac:dyDescent="0.2">
      <c r="G37058" s="12"/>
    </row>
    <row r="37059" spans="7:7" x14ac:dyDescent="0.2">
      <c r="G37059" s="12"/>
    </row>
    <row r="37060" spans="7:7" x14ac:dyDescent="0.2">
      <c r="G37060" s="12"/>
    </row>
    <row r="37061" spans="7:7" x14ac:dyDescent="0.2">
      <c r="G37061" s="12"/>
    </row>
    <row r="37062" spans="7:7" x14ac:dyDescent="0.2">
      <c r="G37062" s="12"/>
    </row>
    <row r="37063" spans="7:7" x14ac:dyDescent="0.2">
      <c r="G37063" s="12"/>
    </row>
    <row r="37064" spans="7:7" x14ac:dyDescent="0.2">
      <c r="G37064" s="12"/>
    </row>
    <row r="37065" spans="7:7" x14ac:dyDescent="0.2">
      <c r="G37065" s="12"/>
    </row>
    <row r="37066" spans="7:7" x14ac:dyDescent="0.2">
      <c r="G37066" s="12"/>
    </row>
    <row r="37067" spans="7:7" x14ac:dyDescent="0.2">
      <c r="G37067" s="12"/>
    </row>
    <row r="37068" spans="7:7" x14ac:dyDescent="0.2">
      <c r="G37068" s="12"/>
    </row>
    <row r="37069" spans="7:7" x14ac:dyDescent="0.2">
      <c r="G37069" s="12"/>
    </row>
    <row r="37070" spans="7:7" x14ac:dyDescent="0.2">
      <c r="G37070" s="12"/>
    </row>
    <row r="37071" spans="7:7" x14ac:dyDescent="0.2">
      <c r="G37071" s="12"/>
    </row>
    <row r="37072" spans="7:7" x14ac:dyDescent="0.2">
      <c r="G37072" s="12"/>
    </row>
    <row r="37073" spans="7:7" x14ac:dyDescent="0.2">
      <c r="G37073" s="12"/>
    </row>
    <row r="37074" spans="7:7" x14ac:dyDescent="0.2">
      <c r="G37074" s="12"/>
    </row>
    <row r="37075" spans="7:7" x14ac:dyDescent="0.2">
      <c r="G37075" s="12"/>
    </row>
    <row r="37076" spans="7:7" x14ac:dyDescent="0.2">
      <c r="G37076" s="12"/>
    </row>
    <row r="37077" spans="7:7" x14ac:dyDescent="0.2">
      <c r="G37077" s="12"/>
    </row>
    <row r="37078" spans="7:7" x14ac:dyDescent="0.2">
      <c r="G37078" s="12"/>
    </row>
    <row r="37079" spans="7:7" x14ac:dyDescent="0.2">
      <c r="G37079" s="12"/>
    </row>
    <row r="37080" spans="7:7" x14ac:dyDescent="0.2">
      <c r="G37080" s="12"/>
    </row>
    <row r="37081" spans="7:7" x14ac:dyDescent="0.2">
      <c r="G37081" s="12"/>
    </row>
    <row r="37082" spans="7:7" x14ac:dyDescent="0.2">
      <c r="G37082" s="12"/>
    </row>
    <row r="37083" spans="7:7" x14ac:dyDescent="0.2">
      <c r="G37083" s="12"/>
    </row>
    <row r="37084" spans="7:7" x14ac:dyDescent="0.2">
      <c r="G37084" s="12"/>
    </row>
    <row r="37085" spans="7:7" x14ac:dyDescent="0.2">
      <c r="G37085" s="12"/>
    </row>
    <row r="37086" spans="7:7" x14ac:dyDescent="0.2">
      <c r="G37086" s="12"/>
    </row>
    <row r="37087" spans="7:7" x14ac:dyDescent="0.2">
      <c r="G37087" s="12"/>
    </row>
    <row r="37088" spans="7:7" x14ac:dyDescent="0.2">
      <c r="G37088" s="12"/>
    </row>
    <row r="37089" spans="7:7" x14ac:dyDescent="0.2">
      <c r="G37089" s="12"/>
    </row>
    <row r="37090" spans="7:7" x14ac:dyDescent="0.2">
      <c r="G37090" s="12"/>
    </row>
    <row r="37091" spans="7:7" x14ac:dyDescent="0.2">
      <c r="G37091" s="12"/>
    </row>
    <row r="37092" spans="7:7" x14ac:dyDescent="0.2">
      <c r="G37092" s="12"/>
    </row>
    <row r="37093" spans="7:7" x14ac:dyDescent="0.2">
      <c r="G37093" s="12"/>
    </row>
    <row r="37094" spans="7:7" x14ac:dyDescent="0.2">
      <c r="G37094" s="12"/>
    </row>
    <row r="37095" spans="7:7" x14ac:dyDescent="0.2">
      <c r="G37095" s="12"/>
    </row>
    <row r="37096" spans="7:7" x14ac:dyDescent="0.2">
      <c r="G37096" s="12"/>
    </row>
    <row r="37097" spans="7:7" x14ac:dyDescent="0.2">
      <c r="G37097" s="12"/>
    </row>
    <row r="37098" spans="7:7" x14ac:dyDescent="0.2">
      <c r="G37098" s="12"/>
    </row>
    <row r="37099" spans="7:7" x14ac:dyDescent="0.2">
      <c r="G37099" s="12"/>
    </row>
    <row r="37100" spans="7:7" x14ac:dyDescent="0.2">
      <c r="G37100" s="12"/>
    </row>
    <row r="37101" spans="7:7" x14ac:dyDescent="0.2">
      <c r="G37101" s="12"/>
    </row>
    <row r="37102" spans="7:7" x14ac:dyDescent="0.2">
      <c r="G37102" s="12"/>
    </row>
    <row r="37103" spans="7:7" x14ac:dyDescent="0.2">
      <c r="G37103" s="12"/>
    </row>
    <row r="37104" spans="7:7" x14ac:dyDescent="0.2">
      <c r="G37104" s="12"/>
    </row>
    <row r="37105" spans="7:7" x14ac:dyDescent="0.2">
      <c r="G37105" s="12"/>
    </row>
    <row r="37106" spans="7:7" x14ac:dyDescent="0.2">
      <c r="G37106" s="12"/>
    </row>
    <row r="37107" spans="7:7" x14ac:dyDescent="0.2">
      <c r="G37107" s="12"/>
    </row>
    <row r="37108" spans="7:7" x14ac:dyDescent="0.2">
      <c r="G37108" s="12"/>
    </row>
    <row r="37109" spans="7:7" x14ac:dyDescent="0.2">
      <c r="G37109" s="12"/>
    </row>
    <row r="37110" spans="7:7" x14ac:dyDescent="0.2">
      <c r="G37110" s="12"/>
    </row>
    <row r="37111" spans="7:7" x14ac:dyDescent="0.2">
      <c r="G37111" s="12"/>
    </row>
    <row r="37112" spans="7:7" x14ac:dyDescent="0.2">
      <c r="G37112" s="12"/>
    </row>
    <row r="37113" spans="7:7" x14ac:dyDescent="0.2">
      <c r="G37113" s="12"/>
    </row>
    <row r="37114" spans="7:7" x14ac:dyDescent="0.2">
      <c r="G37114" s="12"/>
    </row>
    <row r="37115" spans="7:7" x14ac:dyDescent="0.2">
      <c r="G37115" s="12"/>
    </row>
    <row r="37116" spans="7:7" x14ac:dyDescent="0.2">
      <c r="G37116" s="12"/>
    </row>
    <row r="37117" spans="7:7" x14ac:dyDescent="0.2">
      <c r="G37117" s="12"/>
    </row>
    <row r="37118" spans="7:7" x14ac:dyDescent="0.2">
      <c r="G37118" s="12"/>
    </row>
    <row r="37119" spans="7:7" x14ac:dyDescent="0.2">
      <c r="G37119" s="12"/>
    </row>
    <row r="37120" spans="7:7" x14ac:dyDescent="0.2">
      <c r="G37120" s="12"/>
    </row>
    <row r="37121" spans="7:7" x14ac:dyDescent="0.2">
      <c r="G37121" s="12"/>
    </row>
    <row r="37122" spans="7:7" x14ac:dyDescent="0.2">
      <c r="G37122" s="12"/>
    </row>
    <row r="37123" spans="7:7" x14ac:dyDescent="0.2">
      <c r="G37123" s="12"/>
    </row>
    <row r="37124" spans="7:7" x14ac:dyDescent="0.2">
      <c r="G37124" s="12"/>
    </row>
    <row r="37125" spans="7:7" x14ac:dyDescent="0.2">
      <c r="G37125" s="12"/>
    </row>
    <row r="37126" spans="7:7" x14ac:dyDescent="0.2">
      <c r="G37126" s="12"/>
    </row>
    <row r="37127" spans="7:7" x14ac:dyDescent="0.2">
      <c r="G37127" s="12"/>
    </row>
    <row r="37128" spans="7:7" x14ac:dyDescent="0.2">
      <c r="G37128" s="12"/>
    </row>
    <row r="37129" spans="7:7" x14ac:dyDescent="0.2">
      <c r="G37129" s="12"/>
    </row>
    <row r="37130" spans="7:7" x14ac:dyDescent="0.2">
      <c r="G37130" s="12"/>
    </row>
    <row r="37131" spans="7:7" x14ac:dyDescent="0.2">
      <c r="G37131" s="12"/>
    </row>
    <row r="37132" spans="7:7" x14ac:dyDescent="0.2">
      <c r="G37132" s="12"/>
    </row>
    <row r="37133" spans="7:7" x14ac:dyDescent="0.2">
      <c r="G37133" s="12"/>
    </row>
    <row r="37134" spans="7:7" x14ac:dyDescent="0.2">
      <c r="G37134" s="12"/>
    </row>
    <row r="37135" spans="7:7" x14ac:dyDescent="0.2">
      <c r="G37135" s="12"/>
    </row>
    <row r="37136" spans="7:7" x14ac:dyDescent="0.2">
      <c r="G37136" s="12"/>
    </row>
    <row r="37137" spans="7:7" x14ac:dyDescent="0.2">
      <c r="G37137" s="12"/>
    </row>
    <row r="37138" spans="7:7" x14ac:dyDescent="0.2">
      <c r="G37138" s="12"/>
    </row>
    <row r="37139" spans="7:7" x14ac:dyDescent="0.2">
      <c r="G37139" s="12"/>
    </row>
    <row r="37140" spans="7:7" x14ac:dyDescent="0.2">
      <c r="G37140" s="12"/>
    </row>
    <row r="37141" spans="7:7" x14ac:dyDescent="0.2">
      <c r="G37141" s="12"/>
    </row>
    <row r="37142" spans="7:7" x14ac:dyDescent="0.2">
      <c r="G37142" s="12"/>
    </row>
    <row r="37143" spans="7:7" x14ac:dyDescent="0.2">
      <c r="G37143" s="12"/>
    </row>
    <row r="37144" spans="7:7" x14ac:dyDescent="0.2">
      <c r="G37144" s="12"/>
    </row>
    <row r="37145" spans="7:7" x14ac:dyDescent="0.2">
      <c r="G37145" s="12"/>
    </row>
    <row r="37146" spans="7:7" x14ac:dyDescent="0.2">
      <c r="G37146" s="12"/>
    </row>
    <row r="37147" spans="7:7" x14ac:dyDescent="0.2">
      <c r="G37147" s="12"/>
    </row>
    <row r="37148" spans="7:7" x14ac:dyDescent="0.2">
      <c r="G37148" s="12"/>
    </row>
    <row r="37149" spans="7:7" x14ac:dyDescent="0.2">
      <c r="G37149" s="12"/>
    </row>
    <row r="37150" spans="7:7" x14ac:dyDescent="0.2">
      <c r="G37150" s="12"/>
    </row>
    <row r="37151" spans="7:7" x14ac:dyDescent="0.2">
      <c r="G37151" s="12"/>
    </row>
    <row r="37152" spans="7:7" x14ac:dyDescent="0.2">
      <c r="G37152" s="12"/>
    </row>
    <row r="37153" spans="7:7" x14ac:dyDescent="0.2">
      <c r="G37153" s="12"/>
    </row>
    <row r="37154" spans="7:7" x14ac:dyDescent="0.2">
      <c r="G37154" s="12"/>
    </row>
    <row r="37155" spans="7:7" x14ac:dyDescent="0.2">
      <c r="G37155" s="12"/>
    </row>
    <row r="37156" spans="7:7" x14ac:dyDescent="0.2">
      <c r="G37156" s="12"/>
    </row>
    <row r="37157" spans="7:7" x14ac:dyDescent="0.2">
      <c r="G37157" s="12"/>
    </row>
    <row r="37158" spans="7:7" x14ac:dyDescent="0.2">
      <c r="G37158" s="12"/>
    </row>
    <row r="37159" spans="7:7" x14ac:dyDescent="0.2">
      <c r="G37159" s="12"/>
    </row>
    <row r="37160" spans="7:7" x14ac:dyDescent="0.2">
      <c r="G37160" s="12"/>
    </row>
    <row r="37161" spans="7:7" x14ac:dyDescent="0.2">
      <c r="G37161" s="12"/>
    </row>
    <row r="37162" spans="7:7" x14ac:dyDescent="0.2">
      <c r="G37162" s="12"/>
    </row>
    <row r="37163" spans="7:7" x14ac:dyDescent="0.2">
      <c r="G37163" s="12"/>
    </row>
    <row r="37164" spans="7:7" x14ac:dyDescent="0.2">
      <c r="G37164" s="12"/>
    </row>
    <row r="37165" spans="7:7" x14ac:dyDescent="0.2">
      <c r="G37165" s="12"/>
    </row>
    <row r="37166" spans="7:7" x14ac:dyDescent="0.2">
      <c r="G37166" s="12"/>
    </row>
    <row r="37167" spans="7:7" x14ac:dyDescent="0.2">
      <c r="G37167" s="12"/>
    </row>
    <row r="37168" spans="7:7" x14ac:dyDescent="0.2">
      <c r="G37168" s="12"/>
    </row>
    <row r="37169" spans="7:7" x14ac:dyDescent="0.2">
      <c r="G37169" s="12"/>
    </row>
    <row r="37170" spans="7:7" x14ac:dyDescent="0.2">
      <c r="G37170" s="12"/>
    </row>
    <row r="37171" spans="7:7" x14ac:dyDescent="0.2">
      <c r="G37171" s="12"/>
    </row>
    <row r="37172" spans="7:7" x14ac:dyDescent="0.2">
      <c r="G37172" s="12"/>
    </row>
    <row r="37173" spans="7:7" x14ac:dyDescent="0.2">
      <c r="G37173" s="12"/>
    </row>
    <row r="37174" spans="7:7" x14ac:dyDescent="0.2">
      <c r="G37174" s="12"/>
    </row>
    <row r="37175" spans="7:7" x14ac:dyDescent="0.2">
      <c r="G37175" s="12"/>
    </row>
    <row r="37176" spans="7:7" x14ac:dyDescent="0.2">
      <c r="G37176" s="12"/>
    </row>
    <row r="37177" spans="7:7" x14ac:dyDescent="0.2">
      <c r="G37177" s="12"/>
    </row>
    <row r="37178" spans="7:7" x14ac:dyDescent="0.2">
      <c r="G37178" s="12"/>
    </row>
    <row r="37179" spans="7:7" x14ac:dyDescent="0.2">
      <c r="G37179" s="12"/>
    </row>
    <row r="37180" spans="7:7" x14ac:dyDescent="0.2">
      <c r="G37180" s="12"/>
    </row>
    <row r="37181" spans="7:7" x14ac:dyDescent="0.2">
      <c r="G37181" s="12"/>
    </row>
    <row r="37182" spans="7:7" x14ac:dyDescent="0.2">
      <c r="G37182" s="12"/>
    </row>
    <row r="37183" spans="7:7" x14ac:dyDescent="0.2">
      <c r="G37183" s="12"/>
    </row>
    <row r="37184" spans="7:7" x14ac:dyDescent="0.2">
      <c r="G37184" s="12"/>
    </row>
    <row r="37185" spans="7:7" x14ac:dyDescent="0.2">
      <c r="G37185" s="12"/>
    </row>
    <row r="37186" spans="7:7" x14ac:dyDescent="0.2">
      <c r="G37186" s="12"/>
    </row>
    <row r="37187" spans="7:7" x14ac:dyDescent="0.2">
      <c r="G37187" s="12"/>
    </row>
    <row r="37188" spans="7:7" x14ac:dyDescent="0.2">
      <c r="G37188" s="12"/>
    </row>
    <row r="37189" spans="7:7" x14ac:dyDescent="0.2">
      <c r="G37189" s="12"/>
    </row>
    <row r="37190" spans="7:7" x14ac:dyDescent="0.2">
      <c r="G37190" s="12"/>
    </row>
    <row r="37191" spans="7:7" x14ac:dyDescent="0.2">
      <c r="G37191" s="12"/>
    </row>
    <row r="37192" spans="7:7" x14ac:dyDescent="0.2">
      <c r="G37192" s="12"/>
    </row>
    <row r="37193" spans="7:7" x14ac:dyDescent="0.2">
      <c r="G37193" s="12"/>
    </row>
    <row r="37194" spans="7:7" x14ac:dyDescent="0.2">
      <c r="G37194" s="12"/>
    </row>
    <row r="37195" spans="7:7" x14ac:dyDescent="0.2">
      <c r="G37195" s="12"/>
    </row>
    <row r="37196" spans="7:7" x14ac:dyDescent="0.2">
      <c r="G37196" s="12"/>
    </row>
    <row r="37197" spans="7:7" x14ac:dyDescent="0.2">
      <c r="G37197" s="12"/>
    </row>
    <row r="37198" spans="7:7" x14ac:dyDescent="0.2">
      <c r="G37198" s="12"/>
    </row>
    <row r="37199" spans="7:7" x14ac:dyDescent="0.2">
      <c r="G37199" s="12"/>
    </row>
    <row r="37200" spans="7:7" x14ac:dyDescent="0.2">
      <c r="G37200" s="12"/>
    </row>
    <row r="37201" spans="7:7" x14ac:dyDescent="0.2">
      <c r="G37201" s="12"/>
    </row>
    <row r="37202" spans="7:7" x14ac:dyDescent="0.2">
      <c r="G37202" s="12"/>
    </row>
    <row r="37203" spans="7:7" x14ac:dyDescent="0.2">
      <c r="G37203" s="12"/>
    </row>
    <row r="37204" spans="7:7" x14ac:dyDescent="0.2">
      <c r="G37204" s="12"/>
    </row>
    <row r="37205" spans="7:7" x14ac:dyDescent="0.2">
      <c r="G37205" s="12"/>
    </row>
    <row r="37206" spans="7:7" x14ac:dyDescent="0.2">
      <c r="G37206" s="12"/>
    </row>
    <row r="37207" spans="7:7" x14ac:dyDescent="0.2">
      <c r="G37207" s="12"/>
    </row>
    <row r="37208" spans="7:7" x14ac:dyDescent="0.2">
      <c r="G37208" s="12"/>
    </row>
    <row r="37209" spans="7:7" x14ac:dyDescent="0.2">
      <c r="G37209" s="12"/>
    </row>
    <row r="37210" spans="7:7" x14ac:dyDescent="0.2">
      <c r="G37210" s="12"/>
    </row>
    <row r="37211" spans="7:7" x14ac:dyDescent="0.2">
      <c r="G37211" s="12"/>
    </row>
    <row r="37212" spans="7:7" x14ac:dyDescent="0.2">
      <c r="G37212" s="12"/>
    </row>
    <row r="37213" spans="7:7" x14ac:dyDescent="0.2">
      <c r="G37213" s="12"/>
    </row>
    <row r="37214" spans="7:7" x14ac:dyDescent="0.2">
      <c r="G37214" s="12"/>
    </row>
    <row r="37215" spans="7:7" x14ac:dyDescent="0.2">
      <c r="G37215" s="12"/>
    </row>
    <row r="37216" spans="7:7" x14ac:dyDescent="0.2">
      <c r="G37216" s="12"/>
    </row>
    <row r="37217" spans="7:7" x14ac:dyDescent="0.2">
      <c r="G37217" s="12"/>
    </row>
    <row r="37218" spans="7:7" x14ac:dyDescent="0.2">
      <c r="G37218" s="12"/>
    </row>
    <row r="37219" spans="7:7" x14ac:dyDescent="0.2">
      <c r="G37219" s="12"/>
    </row>
    <row r="37220" spans="7:7" x14ac:dyDescent="0.2">
      <c r="G37220" s="12"/>
    </row>
    <row r="37221" spans="7:7" x14ac:dyDescent="0.2">
      <c r="G37221" s="12"/>
    </row>
    <row r="37222" spans="7:7" x14ac:dyDescent="0.2">
      <c r="G37222" s="12"/>
    </row>
    <row r="37223" spans="7:7" x14ac:dyDescent="0.2">
      <c r="G37223" s="12"/>
    </row>
    <row r="37224" spans="7:7" x14ac:dyDescent="0.2">
      <c r="G37224" s="12"/>
    </row>
    <row r="37225" spans="7:7" x14ac:dyDescent="0.2">
      <c r="G37225" s="12"/>
    </row>
    <row r="37226" spans="7:7" x14ac:dyDescent="0.2">
      <c r="G37226" s="12"/>
    </row>
    <row r="37227" spans="7:7" x14ac:dyDescent="0.2">
      <c r="G37227" s="12"/>
    </row>
    <row r="37228" spans="7:7" x14ac:dyDescent="0.2">
      <c r="G37228" s="12"/>
    </row>
    <row r="37229" spans="7:7" x14ac:dyDescent="0.2">
      <c r="G37229" s="12"/>
    </row>
    <row r="37230" spans="7:7" x14ac:dyDescent="0.2">
      <c r="G37230" s="12"/>
    </row>
    <row r="37231" spans="7:7" x14ac:dyDescent="0.2">
      <c r="G37231" s="12"/>
    </row>
    <row r="37232" spans="7:7" x14ac:dyDescent="0.2">
      <c r="G37232" s="12"/>
    </row>
    <row r="37233" spans="7:7" x14ac:dyDescent="0.2">
      <c r="G37233" s="12"/>
    </row>
    <row r="37234" spans="7:7" x14ac:dyDescent="0.2">
      <c r="G37234" s="12"/>
    </row>
    <row r="37235" spans="7:7" x14ac:dyDescent="0.2">
      <c r="G37235" s="12"/>
    </row>
    <row r="37236" spans="7:7" x14ac:dyDescent="0.2">
      <c r="G37236" s="12"/>
    </row>
    <row r="37237" spans="7:7" x14ac:dyDescent="0.2">
      <c r="G37237" s="12"/>
    </row>
    <row r="37238" spans="7:7" x14ac:dyDescent="0.2">
      <c r="G37238" s="12"/>
    </row>
    <row r="37239" spans="7:7" x14ac:dyDescent="0.2">
      <c r="G37239" s="12"/>
    </row>
    <row r="37240" spans="7:7" x14ac:dyDescent="0.2">
      <c r="G37240" s="12"/>
    </row>
    <row r="37241" spans="7:7" x14ac:dyDescent="0.2">
      <c r="G37241" s="12"/>
    </row>
    <row r="37242" spans="7:7" x14ac:dyDescent="0.2">
      <c r="G37242" s="12"/>
    </row>
    <row r="37243" spans="7:7" x14ac:dyDescent="0.2">
      <c r="G37243" s="12"/>
    </row>
    <row r="37244" spans="7:7" x14ac:dyDescent="0.2">
      <c r="G37244" s="12"/>
    </row>
    <row r="37245" spans="7:7" x14ac:dyDescent="0.2">
      <c r="G37245" s="12"/>
    </row>
    <row r="37246" spans="7:7" x14ac:dyDescent="0.2">
      <c r="G37246" s="12"/>
    </row>
    <row r="37247" spans="7:7" x14ac:dyDescent="0.2">
      <c r="G37247" s="12"/>
    </row>
    <row r="37248" spans="7:7" x14ac:dyDescent="0.2">
      <c r="G37248" s="12"/>
    </row>
    <row r="37249" spans="7:7" x14ac:dyDescent="0.2">
      <c r="G37249" s="12"/>
    </row>
    <row r="37250" spans="7:7" x14ac:dyDescent="0.2">
      <c r="G37250" s="12"/>
    </row>
    <row r="37251" spans="7:7" x14ac:dyDescent="0.2">
      <c r="G37251" s="12"/>
    </row>
    <row r="37252" spans="7:7" x14ac:dyDescent="0.2">
      <c r="G37252" s="12"/>
    </row>
    <row r="37253" spans="7:7" x14ac:dyDescent="0.2">
      <c r="G37253" s="12"/>
    </row>
    <row r="37254" spans="7:7" x14ac:dyDescent="0.2">
      <c r="G37254" s="12"/>
    </row>
    <row r="37255" spans="7:7" x14ac:dyDescent="0.2">
      <c r="G37255" s="12"/>
    </row>
    <row r="37256" spans="7:7" x14ac:dyDescent="0.2">
      <c r="G37256" s="12"/>
    </row>
    <row r="37257" spans="7:7" x14ac:dyDescent="0.2">
      <c r="G37257" s="12"/>
    </row>
    <row r="37258" spans="7:7" x14ac:dyDescent="0.2">
      <c r="G37258" s="12"/>
    </row>
    <row r="37259" spans="7:7" x14ac:dyDescent="0.2">
      <c r="G37259" s="12"/>
    </row>
    <row r="37260" spans="7:7" x14ac:dyDescent="0.2">
      <c r="G37260" s="12"/>
    </row>
    <row r="37261" spans="7:7" x14ac:dyDescent="0.2">
      <c r="G37261" s="12"/>
    </row>
    <row r="37262" spans="7:7" x14ac:dyDescent="0.2">
      <c r="G37262" s="12"/>
    </row>
    <row r="37263" spans="7:7" x14ac:dyDescent="0.2">
      <c r="G37263" s="12"/>
    </row>
    <row r="37264" spans="7:7" x14ac:dyDescent="0.2">
      <c r="G37264" s="12"/>
    </row>
    <row r="37265" spans="7:7" x14ac:dyDescent="0.2">
      <c r="G37265" s="12"/>
    </row>
    <row r="37266" spans="7:7" x14ac:dyDescent="0.2">
      <c r="G37266" s="12"/>
    </row>
    <row r="37267" spans="7:7" x14ac:dyDescent="0.2">
      <c r="G37267" s="12"/>
    </row>
    <row r="37268" spans="7:7" x14ac:dyDescent="0.2">
      <c r="G37268" s="12"/>
    </row>
    <row r="37269" spans="7:7" x14ac:dyDescent="0.2">
      <c r="G37269" s="12"/>
    </row>
    <row r="37270" spans="7:7" x14ac:dyDescent="0.2">
      <c r="G37270" s="12"/>
    </row>
    <row r="37271" spans="7:7" x14ac:dyDescent="0.2">
      <c r="G37271" s="12"/>
    </row>
    <row r="37272" spans="7:7" x14ac:dyDescent="0.2">
      <c r="G37272" s="12"/>
    </row>
    <row r="37273" spans="7:7" x14ac:dyDescent="0.2">
      <c r="G37273" s="12"/>
    </row>
    <row r="37274" spans="7:7" x14ac:dyDescent="0.2">
      <c r="G37274" s="12"/>
    </row>
    <row r="37275" spans="7:7" x14ac:dyDescent="0.2">
      <c r="G37275" s="12"/>
    </row>
    <row r="37276" spans="7:7" x14ac:dyDescent="0.2">
      <c r="G37276" s="12"/>
    </row>
    <row r="37277" spans="7:7" x14ac:dyDescent="0.2">
      <c r="G37277" s="12"/>
    </row>
    <row r="37278" spans="7:7" x14ac:dyDescent="0.2">
      <c r="G37278" s="12"/>
    </row>
    <row r="37279" spans="7:7" x14ac:dyDescent="0.2">
      <c r="G37279" s="12"/>
    </row>
    <row r="37280" spans="7:7" x14ac:dyDescent="0.2">
      <c r="G37280" s="12"/>
    </row>
    <row r="37281" spans="7:7" x14ac:dyDescent="0.2">
      <c r="G37281" s="12"/>
    </row>
    <row r="37282" spans="7:7" x14ac:dyDescent="0.2">
      <c r="G37282" s="12"/>
    </row>
    <row r="37283" spans="7:7" x14ac:dyDescent="0.2">
      <c r="G37283" s="12"/>
    </row>
    <row r="37284" spans="7:7" x14ac:dyDescent="0.2">
      <c r="G37284" s="12"/>
    </row>
    <row r="37285" spans="7:7" x14ac:dyDescent="0.2">
      <c r="G37285" s="12"/>
    </row>
    <row r="37286" spans="7:7" x14ac:dyDescent="0.2">
      <c r="G37286" s="12"/>
    </row>
    <row r="37287" spans="7:7" x14ac:dyDescent="0.2">
      <c r="G37287" s="12"/>
    </row>
    <row r="37288" spans="7:7" x14ac:dyDescent="0.2">
      <c r="G37288" s="12"/>
    </row>
    <row r="37289" spans="7:7" x14ac:dyDescent="0.2">
      <c r="G37289" s="12"/>
    </row>
    <row r="37290" spans="7:7" x14ac:dyDescent="0.2">
      <c r="G37290" s="12"/>
    </row>
    <row r="37291" spans="7:7" x14ac:dyDescent="0.2">
      <c r="G37291" s="12"/>
    </row>
    <row r="37292" spans="7:7" x14ac:dyDescent="0.2">
      <c r="G37292" s="12"/>
    </row>
    <row r="37293" spans="7:7" x14ac:dyDescent="0.2">
      <c r="G37293" s="12"/>
    </row>
    <row r="37294" spans="7:7" x14ac:dyDescent="0.2">
      <c r="G37294" s="12"/>
    </row>
    <row r="37295" spans="7:7" x14ac:dyDescent="0.2">
      <c r="G37295" s="12"/>
    </row>
    <row r="37296" spans="7:7" x14ac:dyDescent="0.2">
      <c r="G37296" s="12"/>
    </row>
    <row r="37297" spans="7:7" x14ac:dyDescent="0.2">
      <c r="G37297" s="12"/>
    </row>
    <row r="37298" spans="7:7" x14ac:dyDescent="0.2">
      <c r="G37298" s="12"/>
    </row>
    <row r="37299" spans="7:7" x14ac:dyDescent="0.2">
      <c r="G37299" s="12"/>
    </row>
    <row r="37300" spans="7:7" x14ac:dyDescent="0.2">
      <c r="G37300" s="12"/>
    </row>
    <row r="37301" spans="7:7" x14ac:dyDescent="0.2">
      <c r="G37301" s="12"/>
    </row>
    <row r="37302" spans="7:7" x14ac:dyDescent="0.2">
      <c r="G37302" s="12"/>
    </row>
    <row r="37303" spans="7:7" x14ac:dyDescent="0.2">
      <c r="G37303" s="12"/>
    </row>
    <row r="37304" spans="7:7" x14ac:dyDescent="0.2">
      <c r="G37304" s="12"/>
    </row>
    <row r="37305" spans="7:7" x14ac:dyDescent="0.2">
      <c r="G37305" s="12"/>
    </row>
    <row r="37306" spans="7:7" x14ac:dyDescent="0.2">
      <c r="G37306" s="12"/>
    </row>
    <row r="37307" spans="7:7" x14ac:dyDescent="0.2">
      <c r="G37307" s="12"/>
    </row>
    <row r="37308" spans="7:7" x14ac:dyDescent="0.2">
      <c r="G37308" s="12"/>
    </row>
    <row r="37309" spans="7:7" x14ac:dyDescent="0.2">
      <c r="G37309" s="12"/>
    </row>
    <row r="37310" spans="7:7" x14ac:dyDescent="0.2">
      <c r="G37310" s="12"/>
    </row>
    <row r="37311" spans="7:7" x14ac:dyDescent="0.2">
      <c r="G37311" s="12"/>
    </row>
    <row r="37312" spans="7:7" x14ac:dyDescent="0.2">
      <c r="G37312" s="12"/>
    </row>
    <row r="37313" spans="7:7" x14ac:dyDescent="0.2">
      <c r="G37313" s="12"/>
    </row>
    <row r="37314" spans="7:7" x14ac:dyDescent="0.2">
      <c r="G37314" s="12"/>
    </row>
    <row r="37315" spans="7:7" x14ac:dyDescent="0.2">
      <c r="G37315" s="12"/>
    </row>
    <row r="37316" spans="7:7" x14ac:dyDescent="0.2">
      <c r="G37316" s="12"/>
    </row>
    <row r="37317" spans="7:7" x14ac:dyDescent="0.2">
      <c r="G37317" s="12"/>
    </row>
    <row r="37318" spans="7:7" x14ac:dyDescent="0.2">
      <c r="G37318" s="12"/>
    </row>
    <row r="37319" spans="7:7" x14ac:dyDescent="0.2">
      <c r="G37319" s="12"/>
    </row>
    <row r="37320" spans="7:7" x14ac:dyDescent="0.2">
      <c r="G37320" s="12"/>
    </row>
    <row r="37321" spans="7:7" x14ac:dyDescent="0.2">
      <c r="G37321" s="12"/>
    </row>
    <row r="37322" spans="7:7" x14ac:dyDescent="0.2">
      <c r="G37322" s="12"/>
    </row>
    <row r="37323" spans="7:7" x14ac:dyDescent="0.2">
      <c r="G37323" s="12"/>
    </row>
    <row r="37324" spans="7:7" x14ac:dyDescent="0.2">
      <c r="G37324" s="12"/>
    </row>
    <row r="37325" spans="7:7" x14ac:dyDescent="0.2">
      <c r="G37325" s="12"/>
    </row>
    <row r="37326" spans="7:7" x14ac:dyDescent="0.2">
      <c r="G37326" s="12"/>
    </row>
    <row r="37327" spans="7:7" x14ac:dyDescent="0.2">
      <c r="G37327" s="12"/>
    </row>
    <row r="37328" spans="7:7" x14ac:dyDescent="0.2">
      <c r="G37328" s="12"/>
    </row>
    <row r="37329" spans="7:7" x14ac:dyDescent="0.2">
      <c r="G37329" s="12"/>
    </row>
    <row r="37330" spans="7:7" x14ac:dyDescent="0.2">
      <c r="G37330" s="12"/>
    </row>
    <row r="37331" spans="7:7" x14ac:dyDescent="0.2">
      <c r="G37331" s="12"/>
    </row>
    <row r="37332" spans="7:7" x14ac:dyDescent="0.2">
      <c r="G37332" s="12"/>
    </row>
    <row r="37333" spans="7:7" x14ac:dyDescent="0.2">
      <c r="G37333" s="12"/>
    </row>
    <row r="37334" spans="7:7" x14ac:dyDescent="0.2">
      <c r="G37334" s="12"/>
    </row>
    <row r="37335" spans="7:7" x14ac:dyDescent="0.2">
      <c r="G37335" s="12"/>
    </row>
    <row r="37336" spans="7:7" x14ac:dyDescent="0.2">
      <c r="G37336" s="12"/>
    </row>
    <row r="37337" spans="7:7" x14ac:dyDescent="0.2">
      <c r="G37337" s="12"/>
    </row>
    <row r="37338" spans="7:7" x14ac:dyDescent="0.2">
      <c r="G37338" s="12"/>
    </row>
    <row r="37339" spans="7:7" x14ac:dyDescent="0.2">
      <c r="G37339" s="12"/>
    </row>
    <row r="37340" spans="7:7" x14ac:dyDescent="0.2">
      <c r="G37340" s="12"/>
    </row>
    <row r="37341" spans="7:7" x14ac:dyDescent="0.2">
      <c r="G37341" s="12"/>
    </row>
    <row r="37342" spans="7:7" x14ac:dyDescent="0.2">
      <c r="G37342" s="12"/>
    </row>
    <row r="37343" spans="7:7" x14ac:dyDescent="0.2">
      <c r="G37343" s="12"/>
    </row>
    <row r="37344" spans="7:7" x14ac:dyDescent="0.2">
      <c r="G37344" s="12"/>
    </row>
    <row r="37345" spans="7:7" x14ac:dyDescent="0.2">
      <c r="G37345" s="12"/>
    </row>
    <row r="37346" spans="7:7" x14ac:dyDescent="0.2">
      <c r="G37346" s="12"/>
    </row>
    <row r="37347" spans="7:7" x14ac:dyDescent="0.2">
      <c r="G37347" s="12"/>
    </row>
    <row r="37348" spans="7:7" x14ac:dyDescent="0.2">
      <c r="G37348" s="12"/>
    </row>
    <row r="37349" spans="7:7" x14ac:dyDescent="0.2">
      <c r="G37349" s="12"/>
    </row>
    <row r="37350" spans="7:7" x14ac:dyDescent="0.2">
      <c r="G37350" s="12"/>
    </row>
    <row r="37351" spans="7:7" x14ac:dyDescent="0.2">
      <c r="G37351" s="12"/>
    </row>
    <row r="37352" spans="7:7" x14ac:dyDescent="0.2">
      <c r="G37352" s="12"/>
    </row>
    <row r="37353" spans="7:7" x14ac:dyDescent="0.2">
      <c r="G37353" s="12"/>
    </row>
    <row r="37354" spans="7:7" x14ac:dyDescent="0.2">
      <c r="G37354" s="12"/>
    </row>
    <row r="37355" spans="7:7" x14ac:dyDescent="0.2">
      <c r="G37355" s="12"/>
    </row>
    <row r="37356" spans="7:7" x14ac:dyDescent="0.2">
      <c r="G37356" s="12"/>
    </row>
    <row r="37357" spans="7:7" x14ac:dyDescent="0.2">
      <c r="G37357" s="12"/>
    </row>
    <row r="37358" spans="7:7" x14ac:dyDescent="0.2">
      <c r="G37358" s="12"/>
    </row>
    <row r="37359" spans="7:7" x14ac:dyDescent="0.2">
      <c r="G37359" s="12"/>
    </row>
    <row r="37360" spans="7:7" x14ac:dyDescent="0.2">
      <c r="G37360" s="12"/>
    </row>
    <row r="37361" spans="7:7" x14ac:dyDescent="0.2">
      <c r="G37361" s="12"/>
    </row>
    <row r="37362" spans="7:7" x14ac:dyDescent="0.2">
      <c r="G37362" s="12"/>
    </row>
    <row r="37363" spans="7:7" x14ac:dyDescent="0.2">
      <c r="G37363" s="12"/>
    </row>
    <row r="37364" spans="7:7" x14ac:dyDescent="0.2">
      <c r="G37364" s="12"/>
    </row>
    <row r="37365" spans="7:7" x14ac:dyDescent="0.2">
      <c r="G37365" s="12"/>
    </row>
    <row r="37366" spans="7:7" x14ac:dyDescent="0.2">
      <c r="G37366" s="12"/>
    </row>
    <row r="37367" spans="7:7" x14ac:dyDescent="0.2">
      <c r="G37367" s="12"/>
    </row>
    <row r="37368" spans="7:7" x14ac:dyDescent="0.2">
      <c r="G37368" s="12"/>
    </row>
    <row r="37369" spans="7:7" x14ac:dyDescent="0.2">
      <c r="G37369" s="12"/>
    </row>
    <row r="37370" spans="7:7" x14ac:dyDescent="0.2">
      <c r="G37370" s="12"/>
    </row>
    <row r="37371" spans="7:7" x14ac:dyDescent="0.2">
      <c r="G37371" s="12"/>
    </row>
    <row r="37372" spans="7:7" x14ac:dyDescent="0.2">
      <c r="G37372" s="12"/>
    </row>
    <row r="37373" spans="7:7" x14ac:dyDescent="0.2">
      <c r="G37373" s="12"/>
    </row>
    <row r="37374" spans="7:7" x14ac:dyDescent="0.2">
      <c r="G37374" s="12"/>
    </row>
    <row r="37375" spans="7:7" x14ac:dyDescent="0.2">
      <c r="G37375" s="12"/>
    </row>
    <row r="37376" spans="7:7" x14ac:dyDescent="0.2">
      <c r="G37376" s="12"/>
    </row>
    <row r="37377" spans="7:7" x14ac:dyDescent="0.2">
      <c r="G37377" s="12"/>
    </row>
    <row r="37378" spans="7:7" x14ac:dyDescent="0.2">
      <c r="G37378" s="12"/>
    </row>
    <row r="37379" spans="7:7" x14ac:dyDescent="0.2">
      <c r="G37379" s="12"/>
    </row>
    <row r="37380" spans="7:7" x14ac:dyDescent="0.2">
      <c r="G37380" s="12"/>
    </row>
    <row r="37381" spans="7:7" x14ac:dyDescent="0.2">
      <c r="G37381" s="12"/>
    </row>
    <row r="37382" spans="7:7" x14ac:dyDescent="0.2">
      <c r="G37382" s="12"/>
    </row>
    <row r="37383" spans="7:7" x14ac:dyDescent="0.2">
      <c r="G37383" s="12"/>
    </row>
    <row r="37384" spans="7:7" x14ac:dyDescent="0.2">
      <c r="G37384" s="12"/>
    </row>
    <row r="37385" spans="7:7" x14ac:dyDescent="0.2">
      <c r="G37385" s="12"/>
    </row>
    <row r="37386" spans="7:7" x14ac:dyDescent="0.2">
      <c r="G37386" s="12"/>
    </row>
    <row r="37387" spans="7:7" x14ac:dyDescent="0.2">
      <c r="G37387" s="12"/>
    </row>
    <row r="37388" spans="7:7" x14ac:dyDescent="0.2">
      <c r="G37388" s="12"/>
    </row>
    <row r="37389" spans="7:7" x14ac:dyDescent="0.2">
      <c r="G37389" s="12"/>
    </row>
    <row r="37390" spans="7:7" x14ac:dyDescent="0.2">
      <c r="G37390" s="12"/>
    </row>
    <row r="37391" spans="7:7" x14ac:dyDescent="0.2">
      <c r="G37391" s="12"/>
    </row>
    <row r="37392" spans="7:7" x14ac:dyDescent="0.2">
      <c r="G37392" s="12"/>
    </row>
    <row r="37393" spans="7:7" x14ac:dyDescent="0.2">
      <c r="G37393" s="12"/>
    </row>
    <row r="37394" spans="7:7" x14ac:dyDescent="0.2">
      <c r="G37394" s="12"/>
    </row>
    <row r="37395" spans="7:7" x14ac:dyDescent="0.2">
      <c r="G37395" s="12"/>
    </row>
    <row r="37396" spans="7:7" x14ac:dyDescent="0.2">
      <c r="G37396" s="12"/>
    </row>
    <row r="37397" spans="7:7" x14ac:dyDescent="0.2">
      <c r="G37397" s="12"/>
    </row>
    <row r="37398" spans="7:7" x14ac:dyDescent="0.2">
      <c r="G37398" s="12"/>
    </row>
    <row r="37399" spans="7:7" x14ac:dyDescent="0.2">
      <c r="G37399" s="12"/>
    </row>
    <row r="37400" spans="7:7" x14ac:dyDescent="0.2">
      <c r="G37400" s="12"/>
    </row>
    <row r="37401" spans="7:7" x14ac:dyDescent="0.2">
      <c r="G37401" s="12"/>
    </row>
    <row r="37402" spans="7:7" x14ac:dyDescent="0.2">
      <c r="G37402" s="12"/>
    </row>
    <row r="37403" spans="7:7" x14ac:dyDescent="0.2">
      <c r="G37403" s="12"/>
    </row>
    <row r="37404" spans="7:7" x14ac:dyDescent="0.2">
      <c r="G37404" s="12"/>
    </row>
    <row r="37405" spans="7:7" x14ac:dyDescent="0.2">
      <c r="G37405" s="12"/>
    </row>
    <row r="37406" spans="7:7" x14ac:dyDescent="0.2">
      <c r="G37406" s="12"/>
    </row>
    <row r="37407" spans="7:7" x14ac:dyDescent="0.2">
      <c r="G37407" s="12"/>
    </row>
    <row r="37408" spans="7:7" x14ac:dyDescent="0.2">
      <c r="G37408" s="12"/>
    </row>
    <row r="37409" spans="7:7" x14ac:dyDescent="0.2">
      <c r="G37409" s="12"/>
    </row>
    <row r="37410" spans="7:7" x14ac:dyDescent="0.2">
      <c r="G37410" s="12"/>
    </row>
    <row r="37411" spans="7:7" x14ac:dyDescent="0.2">
      <c r="G37411" s="12"/>
    </row>
    <row r="37412" spans="7:7" x14ac:dyDescent="0.2">
      <c r="G37412" s="12"/>
    </row>
    <row r="37413" spans="7:7" x14ac:dyDescent="0.2">
      <c r="G37413" s="12"/>
    </row>
    <row r="37414" spans="7:7" x14ac:dyDescent="0.2">
      <c r="G37414" s="12"/>
    </row>
    <row r="37415" spans="7:7" x14ac:dyDescent="0.2">
      <c r="G37415" s="12"/>
    </row>
    <row r="37416" spans="7:7" x14ac:dyDescent="0.2">
      <c r="G37416" s="12"/>
    </row>
    <row r="37417" spans="7:7" x14ac:dyDescent="0.2">
      <c r="G37417" s="12"/>
    </row>
    <row r="37418" spans="7:7" x14ac:dyDescent="0.2">
      <c r="G37418" s="12"/>
    </row>
    <row r="37419" spans="7:7" x14ac:dyDescent="0.2">
      <c r="G37419" s="12"/>
    </row>
    <row r="37420" spans="7:7" x14ac:dyDescent="0.2">
      <c r="G37420" s="12"/>
    </row>
    <row r="37421" spans="7:7" x14ac:dyDescent="0.2">
      <c r="G37421" s="12"/>
    </row>
    <row r="37422" spans="7:7" x14ac:dyDescent="0.2">
      <c r="G37422" s="12"/>
    </row>
    <row r="37423" spans="7:7" x14ac:dyDescent="0.2">
      <c r="G37423" s="12"/>
    </row>
    <row r="37424" spans="7:7" x14ac:dyDescent="0.2">
      <c r="G37424" s="12"/>
    </row>
    <row r="37425" spans="7:7" x14ac:dyDescent="0.2">
      <c r="G37425" s="12"/>
    </row>
    <row r="37426" spans="7:7" x14ac:dyDescent="0.2">
      <c r="G37426" s="12"/>
    </row>
    <row r="37427" spans="7:7" x14ac:dyDescent="0.2">
      <c r="G37427" s="12"/>
    </row>
    <row r="37428" spans="7:7" x14ac:dyDescent="0.2">
      <c r="G37428" s="12"/>
    </row>
    <row r="37429" spans="7:7" x14ac:dyDescent="0.2">
      <c r="G37429" s="12"/>
    </row>
    <row r="37430" spans="7:7" x14ac:dyDescent="0.2">
      <c r="G37430" s="12"/>
    </row>
    <row r="37431" spans="7:7" x14ac:dyDescent="0.2">
      <c r="G37431" s="12"/>
    </row>
    <row r="37432" spans="7:7" x14ac:dyDescent="0.2">
      <c r="G37432" s="12"/>
    </row>
    <row r="37433" spans="7:7" x14ac:dyDescent="0.2">
      <c r="G37433" s="12"/>
    </row>
    <row r="37434" spans="7:7" x14ac:dyDescent="0.2">
      <c r="G37434" s="12"/>
    </row>
    <row r="37435" spans="7:7" x14ac:dyDescent="0.2">
      <c r="G37435" s="12"/>
    </row>
    <row r="37436" spans="7:7" x14ac:dyDescent="0.2">
      <c r="G37436" s="12"/>
    </row>
    <row r="37437" spans="7:7" x14ac:dyDescent="0.2">
      <c r="G37437" s="12"/>
    </row>
    <row r="37438" spans="7:7" x14ac:dyDescent="0.2">
      <c r="G37438" s="12"/>
    </row>
    <row r="37439" spans="7:7" x14ac:dyDescent="0.2">
      <c r="G37439" s="12"/>
    </row>
    <row r="37440" spans="7:7" x14ac:dyDescent="0.2">
      <c r="G37440" s="12"/>
    </row>
    <row r="37441" spans="7:7" x14ac:dyDescent="0.2">
      <c r="G37441" s="12"/>
    </row>
    <row r="37442" spans="7:7" x14ac:dyDescent="0.2">
      <c r="G37442" s="12"/>
    </row>
    <row r="37443" spans="7:7" x14ac:dyDescent="0.2">
      <c r="G37443" s="12"/>
    </row>
    <row r="37444" spans="7:7" x14ac:dyDescent="0.2">
      <c r="G37444" s="12"/>
    </row>
    <row r="37445" spans="7:7" x14ac:dyDescent="0.2">
      <c r="G37445" s="12"/>
    </row>
    <row r="37446" spans="7:7" x14ac:dyDescent="0.2">
      <c r="G37446" s="12"/>
    </row>
    <row r="37447" spans="7:7" x14ac:dyDescent="0.2">
      <c r="G37447" s="12"/>
    </row>
    <row r="37448" spans="7:7" x14ac:dyDescent="0.2">
      <c r="G37448" s="12"/>
    </row>
    <row r="37449" spans="7:7" x14ac:dyDescent="0.2">
      <c r="G37449" s="12"/>
    </row>
    <row r="37450" spans="7:7" x14ac:dyDescent="0.2">
      <c r="G37450" s="12"/>
    </row>
    <row r="37451" spans="7:7" x14ac:dyDescent="0.2">
      <c r="G37451" s="12"/>
    </row>
    <row r="37452" spans="7:7" x14ac:dyDescent="0.2">
      <c r="G37452" s="12"/>
    </row>
    <row r="37453" spans="7:7" x14ac:dyDescent="0.2">
      <c r="G37453" s="12"/>
    </row>
    <row r="37454" spans="7:7" x14ac:dyDescent="0.2">
      <c r="G37454" s="12"/>
    </row>
    <row r="37455" spans="7:7" x14ac:dyDescent="0.2">
      <c r="G37455" s="12"/>
    </row>
    <row r="37456" spans="7:7" x14ac:dyDescent="0.2">
      <c r="G37456" s="12"/>
    </row>
    <row r="37457" spans="7:7" x14ac:dyDescent="0.2">
      <c r="G37457" s="12"/>
    </row>
    <row r="37458" spans="7:7" x14ac:dyDescent="0.2">
      <c r="G37458" s="12"/>
    </row>
    <row r="37459" spans="7:7" x14ac:dyDescent="0.2">
      <c r="G37459" s="12"/>
    </row>
    <row r="37460" spans="7:7" x14ac:dyDescent="0.2">
      <c r="G37460" s="12"/>
    </row>
    <row r="37461" spans="7:7" x14ac:dyDescent="0.2">
      <c r="G37461" s="12"/>
    </row>
    <row r="37462" spans="7:7" x14ac:dyDescent="0.2">
      <c r="G37462" s="12"/>
    </row>
    <row r="37463" spans="7:7" x14ac:dyDescent="0.2">
      <c r="G37463" s="12"/>
    </row>
    <row r="37464" spans="7:7" x14ac:dyDescent="0.2">
      <c r="G37464" s="12"/>
    </row>
    <row r="37465" spans="7:7" x14ac:dyDescent="0.2">
      <c r="G37465" s="12"/>
    </row>
    <row r="37466" spans="7:7" x14ac:dyDescent="0.2">
      <c r="G37466" s="12"/>
    </row>
    <row r="37467" spans="7:7" x14ac:dyDescent="0.2">
      <c r="G37467" s="12"/>
    </row>
    <row r="37468" spans="7:7" x14ac:dyDescent="0.2">
      <c r="G37468" s="12"/>
    </row>
    <row r="37469" spans="7:7" x14ac:dyDescent="0.2">
      <c r="G37469" s="12"/>
    </row>
    <row r="37470" spans="7:7" x14ac:dyDescent="0.2">
      <c r="G37470" s="12"/>
    </row>
    <row r="37471" spans="7:7" x14ac:dyDescent="0.2">
      <c r="G37471" s="12"/>
    </row>
    <row r="37472" spans="7:7" x14ac:dyDescent="0.2">
      <c r="G37472" s="12"/>
    </row>
    <row r="37473" spans="7:7" x14ac:dyDescent="0.2">
      <c r="G37473" s="12"/>
    </row>
    <row r="37474" spans="7:7" x14ac:dyDescent="0.2">
      <c r="G37474" s="12"/>
    </row>
    <row r="37475" spans="7:7" x14ac:dyDescent="0.2">
      <c r="G37475" s="12"/>
    </row>
    <row r="37476" spans="7:7" x14ac:dyDescent="0.2">
      <c r="G37476" s="12"/>
    </row>
    <row r="37477" spans="7:7" x14ac:dyDescent="0.2">
      <c r="G37477" s="12"/>
    </row>
    <row r="37478" spans="7:7" x14ac:dyDescent="0.2">
      <c r="G37478" s="12"/>
    </row>
    <row r="37479" spans="7:7" x14ac:dyDescent="0.2">
      <c r="G37479" s="12"/>
    </row>
    <row r="37480" spans="7:7" x14ac:dyDescent="0.2">
      <c r="G37480" s="12"/>
    </row>
    <row r="37481" spans="7:7" x14ac:dyDescent="0.2">
      <c r="G37481" s="12"/>
    </row>
    <row r="37482" spans="7:7" x14ac:dyDescent="0.2">
      <c r="G37482" s="12"/>
    </row>
    <row r="37483" spans="7:7" x14ac:dyDescent="0.2">
      <c r="G37483" s="12"/>
    </row>
    <row r="37484" spans="7:7" x14ac:dyDescent="0.2">
      <c r="G37484" s="12"/>
    </row>
    <row r="37485" spans="7:7" x14ac:dyDescent="0.2">
      <c r="G37485" s="12"/>
    </row>
    <row r="37486" spans="7:7" x14ac:dyDescent="0.2">
      <c r="G37486" s="12"/>
    </row>
    <row r="37487" spans="7:7" x14ac:dyDescent="0.2">
      <c r="G37487" s="12"/>
    </row>
    <row r="37488" spans="7:7" x14ac:dyDescent="0.2">
      <c r="G37488" s="12"/>
    </row>
    <row r="37489" spans="7:7" x14ac:dyDescent="0.2">
      <c r="G37489" s="12"/>
    </row>
    <row r="37490" spans="7:7" x14ac:dyDescent="0.2">
      <c r="G37490" s="12"/>
    </row>
    <row r="37491" spans="7:7" x14ac:dyDescent="0.2">
      <c r="G37491" s="12"/>
    </row>
    <row r="37492" spans="7:7" x14ac:dyDescent="0.2">
      <c r="G37492" s="12"/>
    </row>
    <row r="37493" spans="7:7" x14ac:dyDescent="0.2">
      <c r="G37493" s="12"/>
    </row>
    <row r="37494" spans="7:7" x14ac:dyDescent="0.2">
      <c r="G37494" s="12"/>
    </row>
    <row r="37495" spans="7:7" x14ac:dyDescent="0.2">
      <c r="G37495" s="12"/>
    </row>
    <row r="37496" spans="7:7" x14ac:dyDescent="0.2">
      <c r="G37496" s="12"/>
    </row>
    <row r="37497" spans="7:7" x14ac:dyDescent="0.2">
      <c r="G37497" s="12"/>
    </row>
    <row r="37498" spans="7:7" x14ac:dyDescent="0.2">
      <c r="G37498" s="12"/>
    </row>
    <row r="37499" spans="7:7" x14ac:dyDescent="0.2">
      <c r="G37499" s="12"/>
    </row>
    <row r="37500" spans="7:7" x14ac:dyDescent="0.2">
      <c r="G37500" s="12"/>
    </row>
    <row r="37501" spans="7:7" x14ac:dyDescent="0.2">
      <c r="G37501" s="12"/>
    </row>
    <row r="37502" spans="7:7" x14ac:dyDescent="0.2">
      <c r="G37502" s="12"/>
    </row>
    <row r="37503" spans="7:7" x14ac:dyDescent="0.2">
      <c r="G37503" s="12"/>
    </row>
    <row r="37504" spans="7:7" x14ac:dyDescent="0.2">
      <c r="G37504" s="12"/>
    </row>
    <row r="37505" spans="7:7" x14ac:dyDescent="0.2">
      <c r="G37505" s="12"/>
    </row>
    <row r="37506" spans="7:7" x14ac:dyDescent="0.2">
      <c r="G37506" s="12"/>
    </row>
    <row r="37507" spans="7:7" x14ac:dyDescent="0.2">
      <c r="G37507" s="12"/>
    </row>
    <row r="37508" spans="7:7" x14ac:dyDescent="0.2">
      <c r="G37508" s="12"/>
    </row>
    <row r="37509" spans="7:7" x14ac:dyDescent="0.2">
      <c r="G37509" s="12"/>
    </row>
    <row r="37510" spans="7:7" x14ac:dyDescent="0.2">
      <c r="G37510" s="12"/>
    </row>
    <row r="37511" spans="7:7" x14ac:dyDescent="0.2">
      <c r="G37511" s="12"/>
    </row>
    <row r="37512" spans="7:7" x14ac:dyDescent="0.2">
      <c r="G37512" s="12"/>
    </row>
    <row r="37513" spans="7:7" x14ac:dyDescent="0.2">
      <c r="G37513" s="12"/>
    </row>
    <row r="37514" spans="7:7" x14ac:dyDescent="0.2">
      <c r="G37514" s="12"/>
    </row>
    <row r="37515" spans="7:7" x14ac:dyDescent="0.2">
      <c r="G37515" s="12"/>
    </row>
    <row r="37516" spans="7:7" x14ac:dyDescent="0.2">
      <c r="G37516" s="12"/>
    </row>
    <row r="37517" spans="7:7" x14ac:dyDescent="0.2">
      <c r="G37517" s="12"/>
    </row>
    <row r="37518" spans="7:7" x14ac:dyDescent="0.2">
      <c r="G37518" s="12"/>
    </row>
    <row r="37519" spans="7:7" x14ac:dyDescent="0.2">
      <c r="G37519" s="12"/>
    </row>
    <row r="37520" spans="7:7" x14ac:dyDescent="0.2">
      <c r="G37520" s="12"/>
    </row>
    <row r="37521" spans="7:7" x14ac:dyDescent="0.2">
      <c r="G37521" s="12"/>
    </row>
    <row r="37522" spans="7:7" x14ac:dyDescent="0.2">
      <c r="G37522" s="12"/>
    </row>
    <row r="37523" spans="7:7" x14ac:dyDescent="0.2">
      <c r="G37523" s="12"/>
    </row>
    <row r="37524" spans="7:7" x14ac:dyDescent="0.2">
      <c r="G37524" s="12"/>
    </row>
    <row r="37525" spans="7:7" x14ac:dyDescent="0.2">
      <c r="G37525" s="12"/>
    </row>
    <row r="37526" spans="7:7" x14ac:dyDescent="0.2">
      <c r="G37526" s="12"/>
    </row>
    <row r="37527" spans="7:7" x14ac:dyDescent="0.2">
      <c r="G37527" s="12"/>
    </row>
    <row r="37528" spans="7:7" x14ac:dyDescent="0.2">
      <c r="G37528" s="12"/>
    </row>
    <row r="37529" spans="7:7" x14ac:dyDescent="0.2">
      <c r="G37529" s="12"/>
    </row>
    <row r="37530" spans="7:7" x14ac:dyDescent="0.2">
      <c r="G37530" s="12"/>
    </row>
    <row r="37531" spans="7:7" x14ac:dyDescent="0.2">
      <c r="G37531" s="12"/>
    </row>
    <row r="37532" spans="7:7" x14ac:dyDescent="0.2">
      <c r="G37532" s="12"/>
    </row>
    <row r="37533" spans="7:7" x14ac:dyDescent="0.2">
      <c r="G37533" s="12"/>
    </row>
    <row r="37534" spans="7:7" x14ac:dyDescent="0.2">
      <c r="G37534" s="12"/>
    </row>
    <row r="37535" spans="7:7" x14ac:dyDescent="0.2">
      <c r="G37535" s="12"/>
    </row>
    <row r="37536" spans="7:7" x14ac:dyDescent="0.2">
      <c r="G37536" s="12"/>
    </row>
    <row r="37537" spans="7:7" x14ac:dyDescent="0.2">
      <c r="G37537" s="12"/>
    </row>
    <row r="37538" spans="7:7" x14ac:dyDescent="0.2">
      <c r="G37538" s="12"/>
    </row>
    <row r="37539" spans="7:7" x14ac:dyDescent="0.2">
      <c r="G37539" s="12"/>
    </row>
    <row r="37540" spans="7:7" x14ac:dyDescent="0.2">
      <c r="G37540" s="12"/>
    </row>
    <row r="37541" spans="7:7" x14ac:dyDescent="0.2">
      <c r="G37541" s="12"/>
    </row>
    <row r="37542" spans="7:7" x14ac:dyDescent="0.2">
      <c r="G37542" s="12"/>
    </row>
    <row r="37543" spans="7:7" x14ac:dyDescent="0.2">
      <c r="G37543" s="12"/>
    </row>
    <row r="37544" spans="7:7" x14ac:dyDescent="0.2">
      <c r="G37544" s="12"/>
    </row>
    <row r="37545" spans="7:7" x14ac:dyDescent="0.2">
      <c r="G37545" s="12"/>
    </row>
    <row r="37546" spans="7:7" x14ac:dyDescent="0.2">
      <c r="G37546" s="12"/>
    </row>
    <row r="37547" spans="7:7" x14ac:dyDescent="0.2">
      <c r="G37547" s="12"/>
    </row>
    <row r="37548" spans="7:7" x14ac:dyDescent="0.2">
      <c r="G37548" s="12"/>
    </row>
    <row r="37549" spans="7:7" x14ac:dyDescent="0.2">
      <c r="G37549" s="12"/>
    </row>
    <row r="37550" spans="7:7" x14ac:dyDescent="0.2">
      <c r="G37550" s="12"/>
    </row>
    <row r="37551" spans="7:7" x14ac:dyDescent="0.2">
      <c r="G37551" s="12"/>
    </row>
    <row r="37552" spans="7:7" x14ac:dyDescent="0.2">
      <c r="G37552" s="12"/>
    </row>
    <row r="37553" spans="7:7" x14ac:dyDescent="0.2">
      <c r="G37553" s="12"/>
    </row>
    <row r="37554" spans="7:7" x14ac:dyDescent="0.2">
      <c r="G37554" s="12"/>
    </row>
    <row r="37555" spans="7:7" x14ac:dyDescent="0.2">
      <c r="G37555" s="12"/>
    </row>
    <row r="37556" spans="7:7" x14ac:dyDescent="0.2">
      <c r="G37556" s="12"/>
    </row>
    <row r="37557" spans="7:7" x14ac:dyDescent="0.2">
      <c r="G37557" s="12"/>
    </row>
    <row r="37558" spans="7:7" x14ac:dyDescent="0.2">
      <c r="G37558" s="12"/>
    </row>
    <row r="37559" spans="7:7" x14ac:dyDescent="0.2">
      <c r="G37559" s="12"/>
    </row>
    <row r="37560" spans="7:7" x14ac:dyDescent="0.2">
      <c r="G37560" s="12"/>
    </row>
    <row r="37561" spans="7:7" x14ac:dyDescent="0.2">
      <c r="G37561" s="12"/>
    </row>
    <row r="37562" spans="7:7" x14ac:dyDescent="0.2">
      <c r="G37562" s="12"/>
    </row>
    <row r="37563" spans="7:7" x14ac:dyDescent="0.2">
      <c r="G37563" s="12"/>
    </row>
    <row r="37564" spans="7:7" x14ac:dyDescent="0.2">
      <c r="G37564" s="12"/>
    </row>
    <row r="37565" spans="7:7" x14ac:dyDescent="0.2">
      <c r="G37565" s="12"/>
    </row>
    <row r="37566" spans="7:7" x14ac:dyDescent="0.2">
      <c r="G37566" s="12"/>
    </row>
    <row r="37567" spans="7:7" x14ac:dyDescent="0.2">
      <c r="G37567" s="12"/>
    </row>
    <row r="37568" spans="7:7" x14ac:dyDescent="0.2">
      <c r="G37568" s="12"/>
    </row>
    <row r="37569" spans="7:7" x14ac:dyDescent="0.2">
      <c r="G37569" s="12"/>
    </row>
    <row r="37570" spans="7:7" x14ac:dyDescent="0.2">
      <c r="G37570" s="12"/>
    </row>
    <row r="37571" spans="7:7" x14ac:dyDescent="0.2">
      <c r="G37571" s="12"/>
    </row>
    <row r="37572" spans="7:7" x14ac:dyDescent="0.2">
      <c r="G37572" s="12"/>
    </row>
    <row r="37573" spans="7:7" x14ac:dyDescent="0.2">
      <c r="G37573" s="12"/>
    </row>
    <row r="37574" spans="7:7" x14ac:dyDescent="0.2">
      <c r="G37574" s="12"/>
    </row>
    <row r="37575" spans="7:7" x14ac:dyDescent="0.2">
      <c r="G37575" s="12"/>
    </row>
    <row r="37576" spans="7:7" x14ac:dyDescent="0.2">
      <c r="G37576" s="12"/>
    </row>
    <row r="37577" spans="7:7" x14ac:dyDescent="0.2">
      <c r="G37577" s="12"/>
    </row>
    <row r="37578" spans="7:7" x14ac:dyDescent="0.2">
      <c r="G37578" s="12"/>
    </row>
    <row r="37579" spans="7:7" x14ac:dyDescent="0.2">
      <c r="G37579" s="12"/>
    </row>
    <row r="37580" spans="7:7" x14ac:dyDescent="0.2">
      <c r="G37580" s="12"/>
    </row>
    <row r="37581" spans="7:7" x14ac:dyDescent="0.2">
      <c r="G37581" s="12"/>
    </row>
    <row r="37582" spans="7:7" x14ac:dyDescent="0.2">
      <c r="G37582" s="12"/>
    </row>
    <row r="37583" spans="7:7" x14ac:dyDescent="0.2">
      <c r="G37583" s="12"/>
    </row>
    <row r="37584" spans="7:7" x14ac:dyDescent="0.2">
      <c r="G37584" s="12"/>
    </row>
    <row r="37585" spans="7:7" x14ac:dyDescent="0.2">
      <c r="G37585" s="12"/>
    </row>
    <row r="37586" spans="7:7" x14ac:dyDescent="0.2">
      <c r="G37586" s="12"/>
    </row>
    <row r="37587" spans="7:7" x14ac:dyDescent="0.2">
      <c r="G37587" s="12"/>
    </row>
    <row r="37588" spans="7:7" x14ac:dyDescent="0.2">
      <c r="G37588" s="12"/>
    </row>
    <row r="37589" spans="7:7" x14ac:dyDescent="0.2">
      <c r="G37589" s="12"/>
    </row>
    <row r="37590" spans="7:7" x14ac:dyDescent="0.2">
      <c r="G37590" s="12"/>
    </row>
    <row r="37591" spans="7:7" x14ac:dyDescent="0.2">
      <c r="G37591" s="12"/>
    </row>
    <row r="37592" spans="7:7" x14ac:dyDescent="0.2">
      <c r="G37592" s="12"/>
    </row>
    <row r="37593" spans="7:7" x14ac:dyDescent="0.2">
      <c r="G37593" s="12"/>
    </row>
    <row r="37594" spans="7:7" x14ac:dyDescent="0.2">
      <c r="G37594" s="12"/>
    </row>
    <row r="37595" spans="7:7" x14ac:dyDescent="0.2">
      <c r="G37595" s="12"/>
    </row>
    <row r="37596" spans="7:7" x14ac:dyDescent="0.2">
      <c r="G37596" s="12"/>
    </row>
    <row r="37597" spans="7:7" x14ac:dyDescent="0.2">
      <c r="G37597" s="12"/>
    </row>
    <row r="37598" spans="7:7" x14ac:dyDescent="0.2">
      <c r="G37598" s="12"/>
    </row>
    <row r="37599" spans="7:7" x14ac:dyDescent="0.2">
      <c r="G37599" s="12"/>
    </row>
    <row r="37600" spans="7:7" x14ac:dyDescent="0.2">
      <c r="G37600" s="12"/>
    </row>
    <row r="37601" spans="7:7" x14ac:dyDescent="0.2">
      <c r="G37601" s="12"/>
    </row>
    <row r="37602" spans="7:7" x14ac:dyDescent="0.2">
      <c r="G37602" s="12"/>
    </row>
    <row r="37603" spans="7:7" x14ac:dyDescent="0.2">
      <c r="G37603" s="12"/>
    </row>
    <row r="37604" spans="7:7" x14ac:dyDescent="0.2">
      <c r="G37604" s="12"/>
    </row>
    <row r="37605" spans="7:7" x14ac:dyDescent="0.2">
      <c r="G37605" s="12"/>
    </row>
    <row r="37606" spans="7:7" x14ac:dyDescent="0.2">
      <c r="G37606" s="12"/>
    </row>
    <row r="37607" spans="7:7" x14ac:dyDescent="0.2">
      <c r="G37607" s="12"/>
    </row>
    <row r="37608" spans="7:7" x14ac:dyDescent="0.2">
      <c r="G37608" s="12"/>
    </row>
    <row r="37609" spans="7:7" x14ac:dyDescent="0.2">
      <c r="G37609" s="12"/>
    </row>
    <row r="37610" spans="7:7" x14ac:dyDescent="0.2">
      <c r="G37610" s="12"/>
    </row>
    <row r="37611" spans="7:7" x14ac:dyDescent="0.2">
      <c r="G37611" s="12"/>
    </row>
    <row r="37612" spans="7:7" x14ac:dyDescent="0.2">
      <c r="G37612" s="12"/>
    </row>
    <row r="37613" spans="7:7" x14ac:dyDescent="0.2">
      <c r="G37613" s="12"/>
    </row>
    <row r="37614" spans="7:7" x14ac:dyDescent="0.2">
      <c r="G37614" s="12"/>
    </row>
    <row r="37615" spans="7:7" x14ac:dyDescent="0.2">
      <c r="G37615" s="12"/>
    </row>
    <row r="37616" spans="7:7" x14ac:dyDescent="0.2">
      <c r="G37616" s="12"/>
    </row>
    <row r="37617" spans="7:7" x14ac:dyDescent="0.2">
      <c r="G37617" s="12"/>
    </row>
    <row r="37618" spans="7:7" x14ac:dyDescent="0.2">
      <c r="G37618" s="12"/>
    </row>
    <row r="37619" spans="7:7" x14ac:dyDescent="0.2">
      <c r="G37619" s="12"/>
    </row>
    <row r="37620" spans="7:7" x14ac:dyDescent="0.2">
      <c r="G37620" s="12"/>
    </row>
    <row r="37621" spans="7:7" x14ac:dyDescent="0.2">
      <c r="G37621" s="12"/>
    </row>
    <row r="37622" spans="7:7" x14ac:dyDescent="0.2">
      <c r="G37622" s="12"/>
    </row>
    <row r="37623" spans="7:7" x14ac:dyDescent="0.2">
      <c r="G37623" s="12"/>
    </row>
    <row r="37624" spans="7:7" x14ac:dyDescent="0.2">
      <c r="G37624" s="12"/>
    </row>
    <row r="37625" spans="7:7" x14ac:dyDescent="0.2">
      <c r="G37625" s="12"/>
    </row>
    <row r="37626" spans="7:7" x14ac:dyDescent="0.2">
      <c r="G37626" s="12"/>
    </row>
    <row r="37627" spans="7:7" x14ac:dyDescent="0.2">
      <c r="G37627" s="12"/>
    </row>
    <row r="37628" spans="7:7" x14ac:dyDescent="0.2">
      <c r="G37628" s="12"/>
    </row>
    <row r="37629" spans="7:7" x14ac:dyDescent="0.2">
      <c r="G37629" s="12"/>
    </row>
    <row r="37630" spans="7:7" x14ac:dyDescent="0.2">
      <c r="G37630" s="12"/>
    </row>
    <row r="37631" spans="7:7" x14ac:dyDescent="0.2">
      <c r="G37631" s="12"/>
    </row>
    <row r="37632" spans="7:7" x14ac:dyDescent="0.2">
      <c r="G37632" s="12"/>
    </row>
    <row r="37633" spans="7:7" x14ac:dyDescent="0.2">
      <c r="G37633" s="12"/>
    </row>
    <row r="37634" spans="7:7" x14ac:dyDescent="0.2">
      <c r="G37634" s="12"/>
    </row>
    <row r="37635" spans="7:7" x14ac:dyDescent="0.2">
      <c r="G37635" s="12"/>
    </row>
    <row r="37636" spans="7:7" x14ac:dyDescent="0.2">
      <c r="G37636" s="12"/>
    </row>
    <row r="37637" spans="7:7" x14ac:dyDescent="0.2">
      <c r="G37637" s="12"/>
    </row>
    <row r="37638" spans="7:7" x14ac:dyDescent="0.2">
      <c r="G37638" s="12"/>
    </row>
    <row r="37639" spans="7:7" x14ac:dyDescent="0.2">
      <c r="G37639" s="12"/>
    </row>
    <row r="37640" spans="7:7" x14ac:dyDescent="0.2">
      <c r="G37640" s="12"/>
    </row>
    <row r="37641" spans="7:7" x14ac:dyDescent="0.2">
      <c r="G37641" s="12"/>
    </row>
    <row r="37642" spans="7:7" x14ac:dyDescent="0.2">
      <c r="G37642" s="12"/>
    </row>
    <row r="37643" spans="7:7" x14ac:dyDescent="0.2">
      <c r="G37643" s="12"/>
    </row>
    <row r="37644" spans="7:7" x14ac:dyDescent="0.2">
      <c r="G37644" s="12"/>
    </row>
    <row r="37645" spans="7:7" x14ac:dyDescent="0.2">
      <c r="G37645" s="12"/>
    </row>
    <row r="37646" spans="7:7" x14ac:dyDescent="0.2">
      <c r="G37646" s="12"/>
    </row>
    <row r="37647" spans="7:7" x14ac:dyDescent="0.2">
      <c r="G37647" s="12"/>
    </row>
    <row r="37648" spans="7:7" x14ac:dyDescent="0.2">
      <c r="G37648" s="12"/>
    </row>
    <row r="37649" spans="7:7" x14ac:dyDescent="0.2">
      <c r="G37649" s="12"/>
    </row>
    <row r="37650" spans="7:7" x14ac:dyDescent="0.2">
      <c r="G37650" s="12"/>
    </row>
    <row r="37651" spans="7:7" x14ac:dyDescent="0.2">
      <c r="G37651" s="12"/>
    </row>
    <row r="37652" spans="7:7" x14ac:dyDescent="0.2">
      <c r="G37652" s="12"/>
    </row>
    <row r="37653" spans="7:7" x14ac:dyDescent="0.2">
      <c r="G37653" s="12"/>
    </row>
    <row r="37654" spans="7:7" x14ac:dyDescent="0.2">
      <c r="G37654" s="12"/>
    </row>
    <row r="37655" spans="7:7" x14ac:dyDescent="0.2">
      <c r="G37655" s="12"/>
    </row>
    <row r="37656" spans="7:7" x14ac:dyDescent="0.2">
      <c r="G37656" s="12"/>
    </row>
    <row r="37657" spans="7:7" x14ac:dyDescent="0.2">
      <c r="G37657" s="12"/>
    </row>
    <row r="37658" spans="7:7" x14ac:dyDescent="0.2">
      <c r="G37658" s="12"/>
    </row>
    <row r="37659" spans="7:7" x14ac:dyDescent="0.2">
      <c r="G37659" s="12"/>
    </row>
    <row r="37660" spans="7:7" x14ac:dyDescent="0.2">
      <c r="G37660" s="12"/>
    </row>
    <row r="37661" spans="7:7" x14ac:dyDescent="0.2">
      <c r="G37661" s="12"/>
    </row>
    <row r="37662" spans="7:7" x14ac:dyDescent="0.2">
      <c r="G37662" s="12"/>
    </row>
    <row r="37663" spans="7:7" x14ac:dyDescent="0.2">
      <c r="G37663" s="12"/>
    </row>
    <row r="37664" spans="7:7" x14ac:dyDescent="0.2">
      <c r="G37664" s="12"/>
    </row>
    <row r="37665" spans="7:7" x14ac:dyDescent="0.2">
      <c r="G37665" s="12"/>
    </row>
    <row r="37666" spans="7:7" x14ac:dyDescent="0.2">
      <c r="G37666" s="12"/>
    </row>
    <row r="37667" spans="7:7" x14ac:dyDescent="0.2">
      <c r="G37667" s="12"/>
    </row>
    <row r="37668" spans="7:7" x14ac:dyDescent="0.2">
      <c r="G37668" s="12"/>
    </row>
    <row r="37669" spans="7:7" x14ac:dyDescent="0.2">
      <c r="G37669" s="12"/>
    </row>
    <row r="37670" spans="7:7" x14ac:dyDescent="0.2">
      <c r="G37670" s="12"/>
    </row>
    <row r="37671" spans="7:7" x14ac:dyDescent="0.2">
      <c r="G37671" s="12"/>
    </row>
    <row r="37672" spans="7:7" x14ac:dyDescent="0.2">
      <c r="G37672" s="12"/>
    </row>
    <row r="37673" spans="7:7" x14ac:dyDescent="0.2">
      <c r="G37673" s="12"/>
    </row>
    <row r="37674" spans="7:7" x14ac:dyDescent="0.2">
      <c r="G37674" s="12"/>
    </row>
    <row r="37675" spans="7:7" x14ac:dyDescent="0.2">
      <c r="G37675" s="12"/>
    </row>
    <row r="37676" spans="7:7" x14ac:dyDescent="0.2">
      <c r="G37676" s="12"/>
    </row>
    <row r="37677" spans="7:7" x14ac:dyDescent="0.2">
      <c r="G37677" s="12"/>
    </row>
    <row r="37678" spans="7:7" x14ac:dyDescent="0.2">
      <c r="G37678" s="12"/>
    </row>
    <row r="37679" spans="7:7" x14ac:dyDescent="0.2">
      <c r="G37679" s="12"/>
    </row>
    <row r="37680" spans="7:7" x14ac:dyDescent="0.2">
      <c r="G37680" s="12"/>
    </row>
    <row r="37681" spans="7:7" x14ac:dyDescent="0.2">
      <c r="G37681" s="12"/>
    </row>
    <row r="37682" spans="7:7" x14ac:dyDescent="0.2">
      <c r="G37682" s="12"/>
    </row>
    <row r="37683" spans="7:7" x14ac:dyDescent="0.2">
      <c r="G37683" s="12"/>
    </row>
    <row r="37684" spans="7:7" x14ac:dyDescent="0.2">
      <c r="G37684" s="12"/>
    </row>
    <row r="37685" spans="7:7" x14ac:dyDescent="0.2">
      <c r="G37685" s="12"/>
    </row>
    <row r="37686" spans="7:7" x14ac:dyDescent="0.2">
      <c r="G37686" s="12"/>
    </row>
    <row r="37687" spans="7:7" x14ac:dyDescent="0.2">
      <c r="G37687" s="12"/>
    </row>
    <row r="37688" spans="7:7" x14ac:dyDescent="0.2">
      <c r="G37688" s="12"/>
    </row>
    <row r="37689" spans="7:7" x14ac:dyDescent="0.2">
      <c r="G37689" s="12"/>
    </row>
    <row r="37690" spans="7:7" x14ac:dyDescent="0.2">
      <c r="G37690" s="12"/>
    </row>
    <row r="37691" spans="7:7" x14ac:dyDescent="0.2">
      <c r="G37691" s="12"/>
    </row>
    <row r="37692" spans="7:7" x14ac:dyDescent="0.2">
      <c r="G37692" s="12"/>
    </row>
    <row r="37693" spans="7:7" x14ac:dyDescent="0.2">
      <c r="G37693" s="12"/>
    </row>
    <row r="37694" spans="7:7" x14ac:dyDescent="0.2">
      <c r="G37694" s="12"/>
    </row>
    <row r="37695" spans="7:7" x14ac:dyDescent="0.2">
      <c r="G37695" s="12"/>
    </row>
    <row r="37696" spans="7:7" x14ac:dyDescent="0.2">
      <c r="G37696" s="12"/>
    </row>
    <row r="37697" spans="7:7" x14ac:dyDescent="0.2">
      <c r="G37697" s="12"/>
    </row>
    <row r="37698" spans="7:7" x14ac:dyDescent="0.2">
      <c r="G37698" s="12"/>
    </row>
    <row r="37699" spans="7:7" x14ac:dyDescent="0.2">
      <c r="G37699" s="12"/>
    </row>
    <row r="37700" spans="7:7" x14ac:dyDescent="0.2">
      <c r="G37700" s="12"/>
    </row>
    <row r="37701" spans="7:7" x14ac:dyDescent="0.2">
      <c r="G37701" s="12"/>
    </row>
    <row r="37702" spans="7:7" x14ac:dyDescent="0.2">
      <c r="G37702" s="12"/>
    </row>
    <row r="37703" spans="7:7" x14ac:dyDescent="0.2">
      <c r="G37703" s="12"/>
    </row>
    <row r="37704" spans="7:7" x14ac:dyDescent="0.2">
      <c r="G37704" s="12"/>
    </row>
    <row r="37705" spans="7:7" x14ac:dyDescent="0.2">
      <c r="G37705" s="12"/>
    </row>
    <row r="37706" spans="7:7" x14ac:dyDescent="0.2">
      <c r="G37706" s="12"/>
    </row>
    <row r="37707" spans="7:7" x14ac:dyDescent="0.2">
      <c r="G37707" s="12"/>
    </row>
    <row r="37708" spans="7:7" x14ac:dyDescent="0.2">
      <c r="G37708" s="12"/>
    </row>
    <row r="37709" spans="7:7" x14ac:dyDescent="0.2">
      <c r="G37709" s="12"/>
    </row>
    <row r="37710" spans="7:7" x14ac:dyDescent="0.2">
      <c r="G37710" s="12"/>
    </row>
    <row r="37711" spans="7:7" x14ac:dyDescent="0.2">
      <c r="G37711" s="12"/>
    </row>
    <row r="37712" spans="7:7" x14ac:dyDescent="0.2">
      <c r="G37712" s="12"/>
    </row>
    <row r="37713" spans="7:7" x14ac:dyDescent="0.2">
      <c r="G37713" s="12"/>
    </row>
    <row r="37714" spans="7:7" x14ac:dyDescent="0.2">
      <c r="G37714" s="12"/>
    </row>
    <row r="37715" spans="7:7" x14ac:dyDescent="0.2">
      <c r="G37715" s="12"/>
    </row>
    <row r="37716" spans="7:7" x14ac:dyDescent="0.2">
      <c r="G37716" s="12"/>
    </row>
    <row r="37717" spans="7:7" x14ac:dyDescent="0.2">
      <c r="G37717" s="12"/>
    </row>
    <row r="37718" spans="7:7" x14ac:dyDescent="0.2">
      <c r="G37718" s="12"/>
    </row>
    <row r="37719" spans="7:7" x14ac:dyDescent="0.2">
      <c r="G37719" s="12"/>
    </row>
    <row r="37720" spans="7:7" x14ac:dyDescent="0.2">
      <c r="G37720" s="12"/>
    </row>
    <row r="37721" spans="7:7" x14ac:dyDescent="0.2">
      <c r="G37721" s="12"/>
    </row>
    <row r="37722" spans="7:7" x14ac:dyDescent="0.2">
      <c r="G37722" s="12"/>
    </row>
    <row r="37723" spans="7:7" x14ac:dyDescent="0.2">
      <c r="G37723" s="12"/>
    </row>
    <row r="37724" spans="7:7" x14ac:dyDescent="0.2">
      <c r="G37724" s="12"/>
    </row>
    <row r="37725" spans="7:7" x14ac:dyDescent="0.2">
      <c r="G37725" s="12"/>
    </row>
    <row r="37726" spans="7:7" x14ac:dyDescent="0.2">
      <c r="G37726" s="12"/>
    </row>
    <row r="37727" spans="7:7" x14ac:dyDescent="0.2">
      <c r="G37727" s="12"/>
    </row>
    <row r="37728" spans="7:7" x14ac:dyDescent="0.2">
      <c r="G37728" s="12"/>
    </row>
    <row r="37729" spans="7:7" x14ac:dyDescent="0.2">
      <c r="G37729" s="12"/>
    </row>
    <row r="37730" spans="7:7" x14ac:dyDescent="0.2">
      <c r="G37730" s="12"/>
    </row>
    <row r="37731" spans="7:7" x14ac:dyDescent="0.2">
      <c r="G37731" s="12"/>
    </row>
    <row r="37732" spans="7:7" x14ac:dyDescent="0.2">
      <c r="G37732" s="12"/>
    </row>
    <row r="37733" spans="7:7" x14ac:dyDescent="0.2">
      <c r="G37733" s="12"/>
    </row>
    <row r="37734" spans="7:7" x14ac:dyDescent="0.2">
      <c r="G37734" s="12"/>
    </row>
    <row r="37735" spans="7:7" x14ac:dyDescent="0.2">
      <c r="G37735" s="12"/>
    </row>
    <row r="37736" spans="7:7" x14ac:dyDescent="0.2">
      <c r="G37736" s="12"/>
    </row>
    <row r="37737" spans="7:7" x14ac:dyDescent="0.2">
      <c r="G37737" s="12"/>
    </row>
    <row r="37738" spans="7:7" x14ac:dyDescent="0.2">
      <c r="G37738" s="12"/>
    </row>
    <row r="37739" spans="7:7" x14ac:dyDescent="0.2">
      <c r="G37739" s="12"/>
    </row>
    <row r="37740" spans="7:7" x14ac:dyDescent="0.2">
      <c r="G37740" s="12"/>
    </row>
    <row r="37741" spans="7:7" x14ac:dyDescent="0.2">
      <c r="G37741" s="12"/>
    </row>
    <row r="37742" spans="7:7" x14ac:dyDescent="0.2">
      <c r="G37742" s="12"/>
    </row>
    <row r="37743" spans="7:7" x14ac:dyDescent="0.2">
      <c r="G37743" s="12"/>
    </row>
    <row r="37744" spans="7:7" x14ac:dyDescent="0.2">
      <c r="G37744" s="12"/>
    </row>
    <row r="37745" spans="7:7" x14ac:dyDescent="0.2">
      <c r="G37745" s="12"/>
    </row>
    <row r="37746" spans="7:7" x14ac:dyDescent="0.2">
      <c r="G37746" s="12"/>
    </row>
    <row r="37747" spans="7:7" x14ac:dyDescent="0.2">
      <c r="G37747" s="12"/>
    </row>
    <row r="37748" spans="7:7" x14ac:dyDescent="0.2">
      <c r="G37748" s="12"/>
    </row>
    <row r="37749" spans="7:7" x14ac:dyDescent="0.2">
      <c r="G37749" s="12"/>
    </row>
    <row r="37750" spans="7:7" x14ac:dyDescent="0.2">
      <c r="G37750" s="12"/>
    </row>
    <row r="37751" spans="7:7" x14ac:dyDescent="0.2">
      <c r="G37751" s="12"/>
    </row>
    <row r="37752" spans="7:7" x14ac:dyDescent="0.2">
      <c r="G37752" s="12"/>
    </row>
    <row r="37753" spans="7:7" x14ac:dyDescent="0.2">
      <c r="G37753" s="12"/>
    </row>
    <row r="37754" spans="7:7" x14ac:dyDescent="0.2">
      <c r="G37754" s="12"/>
    </row>
    <row r="37755" spans="7:7" x14ac:dyDescent="0.2">
      <c r="G37755" s="12"/>
    </row>
    <row r="37756" spans="7:7" x14ac:dyDescent="0.2">
      <c r="G37756" s="12"/>
    </row>
    <row r="37757" spans="7:7" x14ac:dyDescent="0.2">
      <c r="G37757" s="12"/>
    </row>
    <row r="37758" spans="7:7" x14ac:dyDescent="0.2">
      <c r="G37758" s="12"/>
    </row>
    <row r="37759" spans="7:7" x14ac:dyDescent="0.2">
      <c r="G37759" s="12"/>
    </row>
    <row r="37760" spans="7:7" x14ac:dyDescent="0.2">
      <c r="G37760" s="12"/>
    </row>
    <row r="37761" spans="7:7" x14ac:dyDescent="0.2">
      <c r="G37761" s="12"/>
    </row>
    <row r="37762" spans="7:7" x14ac:dyDescent="0.2">
      <c r="G37762" s="12"/>
    </row>
    <row r="37763" spans="7:7" x14ac:dyDescent="0.2">
      <c r="G37763" s="12"/>
    </row>
    <row r="37764" spans="7:7" x14ac:dyDescent="0.2">
      <c r="G37764" s="12"/>
    </row>
    <row r="37765" spans="7:7" x14ac:dyDescent="0.2">
      <c r="G37765" s="12"/>
    </row>
    <row r="37766" spans="7:7" x14ac:dyDescent="0.2">
      <c r="G37766" s="12"/>
    </row>
    <row r="37767" spans="7:7" x14ac:dyDescent="0.2">
      <c r="G37767" s="12"/>
    </row>
    <row r="37768" spans="7:7" x14ac:dyDescent="0.2">
      <c r="G37768" s="12"/>
    </row>
    <row r="37769" spans="7:7" x14ac:dyDescent="0.2">
      <c r="G37769" s="12"/>
    </row>
    <row r="37770" spans="7:7" x14ac:dyDescent="0.2">
      <c r="G37770" s="12"/>
    </row>
    <row r="37771" spans="7:7" x14ac:dyDescent="0.2">
      <c r="G37771" s="12"/>
    </row>
    <row r="37772" spans="7:7" x14ac:dyDescent="0.2">
      <c r="G37772" s="12"/>
    </row>
    <row r="37773" spans="7:7" x14ac:dyDescent="0.2">
      <c r="G37773" s="12"/>
    </row>
    <row r="37774" spans="7:7" x14ac:dyDescent="0.2">
      <c r="G37774" s="12"/>
    </row>
    <row r="37775" spans="7:7" x14ac:dyDescent="0.2">
      <c r="G37775" s="12"/>
    </row>
    <row r="37776" spans="7:7" x14ac:dyDescent="0.2">
      <c r="G37776" s="12"/>
    </row>
    <row r="37777" spans="7:7" x14ac:dyDescent="0.2">
      <c r="G37777" s="12"/>
    </row>
    <row r="37778" spans="7:7" x14ac:dyDescent="0.2">
      <c r="G37778" s="12"/>
    </row>
    <row r="37779" spans="7:7" x14ac:dyDescent="0.2">
      <c r="G37779" s="12"/>
    </row>
    <row r="37780" spans="7:7" x14ac:dyDescent="0.2">
      <c r="G37780" s="12"/>
    </row>
    <row r="37781" spans="7:7" x14ac:dyDescent="0.2">
      <c r="G37781" s="12"/>
    </row>
    <row r="37782" spans="7:7" x14ac:dyDescent="0.2">
      <c r="G37782" s="12"/>
    </row>
    <row r="37783" spans="7:7" x14ac:dyDescent="0.2">
      <c r="G37783" s="12"/>
    </row>
    <row r="37784" spans="7:7" x14ac:dyDescent="0.2">
      <c r="G37784" s="12"/>
    </row>
    <row r="37785" spans="7:7" x14ac:dyDescent="0.2">
      <c r="G37785" s="12"/>
    </row>
    <row r="37786" spans="7:7" x14ac:dyDescent="0.2">
      <c r="G37786" s="12"/>
    </row>
    <row r="37787" spans="7:7" x14ac:dyDescent="0.2">
      <c r="G37787" s="12"/>
    </row>
    <row r="37788" spans="7:7" x14ac:dyDescent="0.2">
      <c r="G37788" s="12"/>
    </row>
    <row r="37789" spans="7:7" x14ac:dyDescent="0.2">
      <c r="G37789" s="12"/>
    </row>
    <row r="37790" spans="7:7" x14ac:dyDescent="0.2">
      <c r="G37790" s="12"/>
    </row>
    <row r="37791" spans="7:7" x14ac:dyDescent="0.2">
      <c r="G37791" s="12"/>
    </row>
    <row r="37792" spans="7:7" x14ac:dyDescent="0.2">
      <c r="G37792" s="12"/>
    </row>
    <row r="37793" spans="7:7" x14ac:dyDescent="0.2">
      <c r="G37793" s="12"/>
    </row>
    <row r="37794" spans="7:7" x14ac:dyDescent="0.2">
      <c r="G37794" s="12"/>
    </row>
    <row r="37795" spans="7:7" x14ac:dyDescent="0.2">
      <c r="G37795" s="12"/>
    </row>
    <row r="37796" spans="7:7" x14ac:dyDescent="0.2">
      <c r="G37796" s="12"/>
    </row>
    <row r="37797" spans="7:7" x14ac:dyDescent="0.2">
      <c r="G37797" s="12"/>
    </row>
    <row r="37798" spans="7:7" x14ac:dyDescent="0.2">
      <c r="G37798" s="12"/>
    </row>
    <row r="37799" spans="7:7" x14ac:dyDescent="0.2">
      <c r="G37799" s="12"/>
    </row>
    <row r="37800" spans="7:7" x14ac:dyDescent="0.2">
      <c r="G37800" s="12"/>
    </row>
    <row r="37801" spans="7:7" x14ac:dyDescent="0.2">
      <c r="G37801" s="12"/>
    </row>
    <row r="37802" spans="7:7" x14ac:dyDescent="0.2">
      <c r="G37802" s="12"/>
    </row>
    <row r="37803" spans="7:7" x14ac:dyDescent="0.2">
      <c r="G37803" s="12"/>
    </row>
    <row r="37804" spans="7:7" x14ac:dyDescent="0.2">
      <c r="G37804" s="12"/>
    </row>
    <row r="37805" spans="7:7" x14ac:dyDescent="0.2">
      <c r="G37805" s="12"/>
    </row>
    <row r="37806" spans="7:7" x14ac:dyDescent="0.2">
      <c r="G37806" s="12"/>
    </row>
    <row r="37807" spans="7:7" x14ac:dyDescent="0.2">
      <c r="G37807" s="12"/>
    </row>
    <row r="37808" spans="7:7" x14ac:dyDescent="0.2">
      <c r="G37808" s="12"/>
    </row>
    <row r="37809" spans="7:7" x14ac:dyDescent="0.2">
      <c r="G37809" s="12"/>
    </row>
    <row r="37810" spans="7:7" x14ac:dyDescent="0.2">
      <c r="G37810" s="12"/>
    </row>
    <row r="37811" spans="7:7" x14ac:dyDescent="0.2">
      <c r="G37811" s="12"/>
    </row>
    <row r="37812" spans="7:7" x14ac:dyDescent="0.2">
      <c r="G37812" s="12"/>
    </row>
    <row r="37813" spans="7:7" x14ac:dyDescent="0.2">
      <c r="G37813" s="12"/>
    </row>
    <row r="37814" spans="7:7" x14ac:dyDescent="0.2">
      <c r="G37814" s="12"/>
    </row>
    <row r="37815" spans="7:7" x14ac:dyDescent="0.2">
      <c r="G37815" s="12"/>
    </row>
    <row r="37816" spans="7:7" x14ac:dyDescent="0.2">
      <c r="G37816" s="12"/>
    </row>
    <row r="37817" spans="7:7" x14ac:dyDescent="0.2">
      <c r="G37817" s="12"/>
    </row>
    <row r="37818" spans="7:7" x14ac:dyDescent="0.2">
      <c r="G37818" s="12"/>
    </row>
    <row r="37819" spans="7:7" x14ac:dyDescent="0.2">
      <c r="G37819" s="12"/>
    </row>
    <row r="37820" spans="7:7" x14ac:dyDescent="0.2">
      <c r="G37820" s="12"/>
    </row>
    <row r="37821" spans="7:7" x14ac:dyDescent="0.2">
      <c r="G37821" s="12"/>
    </row>
    <row r="37822" spans="7:7" x14ac:dyDescent="0.2">
      <c r="G37822" s="12"/>
    </row>
    <row r="37823" spans="7:7" x14ac:dyDescent="0.2">
      <c r="G37823" s="12"/>
    </row>
    <row r="37824" spans="7:7" x14ac:dyDescent="0.2">
      <c r="G37824" s="12"/>
    </row>
    <row r="37825" spans="7:7" x14ac:dyDescent="0.2">
      <c r="G37825" s="12"/>
    </row>
    <row r="37826" spans="7:7" x14ac:dyDescent="0.2">
      <c r="G37826" s="12"/>
    </row>
    <row r="37827" spans="7:7" x14ac:dyDescent="0.2">
      <c r="G37827" s="12"/>
    </row>
    <row r="37828" spans="7:7" x14ac:dyDescent="0.2">
      <c r="G37828" s="12"/>
    </row>
    <row r="37829" spans="7:7" x14ac:dyDescent="0.2">
      <c r="G37829" s="12"/>
    </row>
    <row r="37830" spans="7:7" x14ac:dyDescent="0.2">
      <c r="G37830" s="12"/>
    </row>
    <row r="37831" spans="7:7" x14ac:dyDescent="0.2">
      <c r="G37831" s="12"/>
    </row>
    <row r="37832" spans="7:7" x14ac:dyDescent="0.2">
      <c r="G37832" s="12"/>
    </row>
    <row r="37833" spans="7:7" x14ac:dyDescent="0.2">
      <c r="G37833" s="12"/>
    </row>
    <row r="37834" spans="7:7" x14ac:dyDescent="0.2">
      <c r="G37834" s="12"/>
    </row>
    <row r="37835" spans="7:7" x14ac:dyDescent="0.2">
      <c r="G37835" s="12"/>
    </row>
    <row r="37836" spans="7:7" x14ac:dyDescent="0.2">
      <c r="G37836" s="12"/>
    </row>
    <row r="37837" spans="7:7" x14ac:dyDescent="0.2">
      <c r="G37837" s="12"/>
    </row>
    <row r="37838" spans="7:7" x14ac:dyDescent="0.2">
      <c r="G37838" s="12"/>
    </row>
    <row r="37839" spans="7:7" x14ac:dyDescent="0.2">
      <c r="G37839" s="12"/>
    </row>
    <row r="37840" spans="7:7" x14ac:dyDescent="0.2">
      <c r="G37840" s="12"/>
    </row>
    <row r="37841" spans="7:7" x14ac:dyDescent="0.2">
      <c r="G37841" s="12"/>
    </row>
    <row r="37842" spans="7:7" x14ac:dyDescent="0.2">
      <c r="G37842" s="12"/>
    </row>
    <row r="37843" spans="7:7" x14ac:dyDescent="0.2">
      <c r="G37843" s="12"/>
    </row>
    <row r="37844" spans="7:7" x14ac:dyDescent="0.2">
      <c r="G37844" s="12"/>
    </row>
    <row r="37845" spans="7:7" x14ac:dyDescent="0.2">
      <c r="G37845" s="12"/>
    </row>
    <row r="37846" spans="7:7" x14ac:dyDescent="0.2">
      <c r="G37846" s="12"/>
    </row>
    <row r="37847" spans="7:7" x14ac:dyDescent="0.2">
      <c r="G37847" s="12"/>
    </row>
    <row r="37848" spans="7:7" x14ac:dyDescent="0.2">
      <c r="G37848" s="12"/>
    </row>
    <row r="37849" spans="7:7" x14ac:dyDescent="0.2">
      <c r="G37849" s="12"/>
    </row>
    <row r="37850" spans="7:7" x14ac:dyDescent="0.2">
      <c r="G37850" s="12"/>
    </row>
    <row r="37851" spans="7:7" x14ac:dyDescent="0.2">
      <c r="G37851" s="12"/>
    </row>
    <row r="37852" spans="7:7" x14ac:dyDescent="0.2">
      <c r="G37852" s="12"/>
    </row>
    <row r="37853" spans="7:7" x14ac:dyDescent="0.2">
      <c r="G37853" s="12"/>
    </row>
    <row r="37854" spans="7:7" x14ac:dyDescent="0.2">
      <c r="G37854" s="12"/>
    </row>
    <row r="37855" spans="7:7" x14ac:dyDescent="0.2">
      <c r="G37855" s="12"/>
    </row>
    <row r="37856" spans="7:7" x14ac:dyDescent="0.2">
      <c r="G37856" s="12"/>
    </row>
    <row r="37857" spans="7:7" x14ac:dyDescent="0.2">
      <c r="G37857" s="12"/>
    </row>
    <row r="37858" spans="7:7" x14ac:dyDescent="0.2">
      <c r="G37858" s="12"/>
    </row>
    <row r="37859" spans="7:7" x14ac:dyDescent="0.2">
      <c r="G37859" s="12"/>
    </row>
    <row r="37860" spans="7:7" x14ac:dyDescent="0.2">
      <c r="G37860" s="12"/>
    </row>
    <row r="37861" spans="7:7" x14ac:dyDescent="0.2">
      <c r="G37861" s="12"/>
    </row>
    <row r="37862" spans="7:7" x14ac:dyDescent="0.2">
      <c r="G37862" s="12"/>
    </row>
    <row r="37863" spans="7:7" x14ac:dyDescent="0.2">
      <c r="G37863" s="12"/>
    </row>
    <row r="37864" spans="7:7" x14ac:dyDescent="0.2">
      <c r="G37864" s="12"/>
    </row>
    <row r="37865" spans="7:7" x14ac:dyDescent="0.2">
      <c r="G37865" s="12"/>
    </row>
    <row r="37866" spans="7:7" x14ac:dyDescent="0.2">
      <c r="G37866" s="12"/>
    </row>
    <row r="37867" spans="7:7" x14ac:dyDescent="0.2">
      <c r="G37867" s="12"/>
    </row>
    <row r="37868" spans="7:7" x14ac:dyDescent="0.2">
      <c r="G37868" s="12"/>
    </row>
    <row r="37869" spans="7:7" x14ac:dyDescent="0.2">
      <c r="G37869" s="12"/>
    </row>
    <row r="37870" spans="7:7" x14ac:dyDescent="0.2">
      <c r="G37870" s="12"/>
    </row>
    <row r="37871" spans="7:7" x14ac:dyDescent="0.2">
      <c r="G37871" s="12"/>
    </row>
    <row r="37872" spans="7:7" x14ac:dyDescent="0.2">
      <c r="G37872" s="12"/>
    </row>
    <row r="37873" spans="7:7" x14ac:dyDescent="0.2">
      <c r="G37873" s="12"/>
    </row>
    <row r="37874" spans="7:7" x14ac:dyDescent="0.2">
      <c r="G37874" s="12"/>
    </row>
    <row r="37875" spans="7:7" x14ac:dyDescent="0.2">
      <c r="G37875" s="12"/>
    </row>
    <row r="37876" spans="7:7" x14ac:dyDescent="0.2">
      <c r="G37876" s="12"/>
    </row>
    <row r="37877" spans="7:7" x14ac:dyDescent="0.2">
      <c r="G37877" s="12"/>
    </row>
    <row r="37878" spans="7:7" x14ac:dyDescent="0.2">
      <c r="G37878" s="12"/>
    </row>
    <row r="37879" spans="7:7" x14ac:dyDescent="0.2">
      <c r="G37879" s="12"/>
    </row>
    <row r="37880" spans="7:7" x14ac:dyDescent="0.2">
      <c r="G37880" s="12"/>
    </row>
    <row r="37881" spans="7:7" x14ac:dyDescent="0.2">
      <c r="G37881" s="12"/>
    </row>
    <row r="37882" spans="7:7" x14ac:dyDescent="0.2">
      <c r="G37882" s="12"/>
    </row>
    <row r="37883" spans="7:7" x14ac:dyDescent="0.2">
      <c r="G37883" s="12"/>
    </row>
    <row r="37884" spans="7:7" x14ac:dyDescent="0.2">
      <c r="G37884" s="12"/>
    </row>
    <row r="37885" spans="7:7" x14ac:dyDescent="0.2">
      <c r="G37885" s="12"/>
    </row>
    <row r="37886" spans="7:7" x14ac:dyDescent="0.2">
      <c r="G37886" s="12"/>
    </row>
    <row r="37887" spans="7:7" x14ac:dyDescent="0.2">
      <c r="G37887" s="12"/>
    </row>
    <row r="37888" spans="7:7" x14ac:dyDescent="0.2">
      <c r="G37888" s="12"/>
    </row>
    <row r="37889" spans="7:7" x14ac:dyDescent="0.2">
      <c r="G37889" s="12"/>
    </row>
    <row r="37890" spans="7:7" x14ac:dyDescent="0.2">
      <c r="G37890" s="12"/>
    </row>
    <row r="37891" spans="7:7" x14ac:dyDescent="0.2">
      <c r="G37891" s="12"/>
    </row>
    <row r="37892" spans="7:7" x14ac:dyDescent="0.2">
      <c r="G37892" s="12"/>
    </row>
    <row r="37893" spans="7:7" x14ac:dyDescent="0.2">
      <c r="G37893" s="12"/>
    </row>
    <row r="37894" spans="7:7" x14ac:dyDescent="0.2">
      <c r="G37894" s="12"/>
    </row>
    <row r="37895" spans="7:7" x14ac:dyDescent="0.2">
      <c r="G37895" s="12"/>
    </row>
    <row r="37896" spans="7:7" x14ac:dyDescent="0.2">
      <c r="G37896" s="12"/>
    </row>
    <row r="37897" spans="7:7" x14ac:dyDescent="0.2">
      <c r="G37897" s="12"/>
    </row>
    <row r="37898" spans="7:7" x14ac:dyDescent="0.2">
      <c r="G37898" s="12"/>
    </row>
    <row r="37899" spans="7:7" x14ac:dyDescent="0.2">
      <c r="G37899" s="12"/>
    </row>
    <row r="37900" spans="7:7" x14ac:dyDescent="0.2">
      <c r="G37900" s="12"/>
    </row>
    <row r="37901" spans="7:7" x14ac:dyDescent="0.2">
      <c r="G37901" s="12"/>
    </row>
    <row r="37902" spans="7:7" x14ac:dyDescent="0.2">
      <c r="G37902" s="12"/>
    </row>
    <row r="37903" spans="7:7" x14ac:dyDescent="0.2">
      <c r="G37903" s="12"/>
    </row>
    <row r="37904" spans="7:7" x14ac:dyDescent="0.2">
      <c r="G37904" s="12"/>
    </row>
    <row r="37905" spans="7:7" x14ac:dyDescent="0.2">
      <c r="G37905" s="12"/>
    </row>
    <row r="37906" spans="7:7" x14ac:dyDescent="0.2">
      <c r="G37906" s="12"/>
    </row>
    <row r="37907" spans="7:7" x14ac:dyDescent="0.2">
      <c r="G37907" s="12"/>
    </row>
    <row r="37908" spans="7:7" x14ac:dyDescent="0.2">
      <c r="G37908" s="12"/>
    </row>
    <row r="37909" spans="7:7" x14ac:dyDescent="0.2">
      <c r="G37909" s="12"/>
    </row>
    <row r="37910" spans="7:7" x14ac:dyDescent="0.2">
      <c r="G37910" s="12"/>
    </row>
    <row r="37911" spans="7:7" x14ac:dyDescent="0.2">
      <c r="G37911" s="12"/>
    </row>
    <row r="37912" spans="7:7" x14ac:dyDescent="0.2">
      <c r="G37912" s="12"/>
    </row>
    <row r="37913" spans="7:7" x14ac:dyDescent="0.2">
      <c r="G37913" s="12"/>
    </row>
    <row r="37914" spans="7:7" x14ac:dyDescent="0.2">
      <c r="G37914" s="12"/>
    </row>
    <row r="37915" spans="7:7" x14ac:dyDescent="0.2">
      <c r="G37915" s="12"/>
    </row>
    <row r="37916" spans="7:7" x14ac:dyDescent="0.2">
      <c r="G37916" s="12"/>
    </row>
    <row r="37917" spans="7:7" x14ac:dyDescent="0.2">
      <c r="G37917" s="12"/>
    </row>
    <row r="37918" spans="7:7" x14ac:dyDescent="0.2">
      <c r="G37918" s="12"/>
    </row>
    <row r="37919" spans="7:7" x14ac:dyDescent="0.2">
      <c r="G37919" s="12"/>
    </row>
    <row r="37920" spans="7:7" x14ac:dyDescent="0.2">
      <c r="G37920" s="12"/>
    </row>
    <row r="37921" spans="7:7" x14ac:dyDescent="0.2">
      <c r="G37921" s="12"/>
    </row>
    <row r="37922" spans="7:7" x14ac:dyDescent="0.2">
      <c r="G37922" s="12"/>
    </row>
    <row r="37923" spans="7:7" x14ac:dyDescent="0.2">
      <c r="G37923" s="12"/>
    </row>
    <row r="37924" spans="7:7" x14ac:dyDescent="0.2">
      <c r="G37924" s="12"/>
    </row>
    <row r="37925" spans="7:7" x14ac:dyDescent="0.2">
      <c r="G37925" s="12"/>
    </row>
    <row r="37926" spans="7:7" x14ac:dyDescent="0.2">
      <c r="G37926" s="12"/>
    </row>
    <row r="37927" spans="7:7" x14ac:dyDescent="0.2">
      <c r="G37927" s="12"/>
    </row>
    <row r="37928" spans="7:7" x14ac:dyDescent="0.2">
      <c r="G37928" s="12"/>
    </row>
    <row r="37929" spans="7:7" x14ac:dyDescent="0.2">
      <c r="G37929" s="12"/>
    </row>
    <row r="37930" spans="7:7" x14ac:dyDescent="0.2">
      <c r="G37930" s="12"/>
    </row>
    <row r="37931" spans="7:7" x14ac:dyDescent="0.2">
      <c r="G37931" s="12"/>
    </row>
    <row r="37932" spans="7:7" x14ac:dyDescent="0.2">
      <c r="G37932" s="12"/>
    </row>
    <row r="37933" spans="7:7" x14ac:dyDescent="0.2">
      <c r="G37933" s="12"/>
    </row>
    <row r="37934" spans="7:7" x14ac:dyDescent="0.2">
      <c r="G37934" s="12"/>
    </row>
    <row r="37935" spans="7:7" x14ac:dyDescent="0.2">
      <c r="G37935" s="12"/>
    </row>
    <row r="37936" spans="7:7" x14ac:dyDescent="0.2">
      <c r="G37936" s="12"/>
    </row>
    <row r="37937" spans="7:7" x14ac:dyDescent="0.2">
      <c r="G37937" s="12"/>
    </row>
    <row r="37938" spans="7:7" x14ac:dyDescent="0.2">
      <c r="G37938" s="12"/>
    </row>
    <row r="37939" spans="7:7" x14ac:dyDescent="0.2">
      <c r="G37939" s="12"/>
    </row>
    <row r="37940" spans="7:7" x14ac:dyDescent="0.2">
      <c r="G37940" s="12"/>
    </row>
    <row r="37941" spans="7:7" x14ac:dyDescent="0.2">
      <c r="G37941" s="12"/>
    </row>
    <row r="37942" spans="7:7" x14ac:dyDescent="0.2">
      <c r="G37942" s="12"/>
    </row>
    <row r="37943" spans="7:7" x14ac:dyDescent="0.2">
      <c r="G37943" s="12"/>
    </row>
    <row r="37944" spans="7:7" x14ac:dyDescent="0.2">
      <c r="G37944" s="12"/>
    </row>
    <row r="37945" spans="7:7" x14ac:dyDescent="0.2">
      <c r="G37945" s="12"/>
    </row>
    <row r="37946" spans="7:7" x14ac:dyDescent="0.2">
      <c r="G37946" s="12"/>
    </row>
    <row r="37947" spans="7:7" x14ac:dyDescent="0.2">
      <c r="G37947" s="12"/>
    </row>
    <row r="37948" spans="7:7" x14ac:dyDescent="0.2">
      <c r="G37948" s="12"/>
    </row>
    <row r="37949" spans="7:7" x14ac:dyDescent="0.2">
      <c r="G37949" s="12"/>
    </row>
    <row r="37950" spans="7:7" x14ac:dyDescent="0.2">
      <c r="G37950" s="12"/>
    </row>
    <row r="37951" spans="7:7" x14ac:dyDescent="0.2">
      <c r="G37951" s="12"/>
    </row>
    <row r="37952" spans="7:7" x14ac:dyDescent="0.2">
      <c r="G37952" s="12"/>
    </row>
    <row r="37953" spans="7:7" x14ac:dyDescent="0.2">
      <c r="G37953" s="12"/>
    </row>
    <row r="37954" spans="7:7" x14ac:dyDescent="0.2">
      <c r="G37954" s="12"/>
    </row>
    <row r="37955" spans="7:7" x14ac:dyDescent="0.2">
      <c r="G37955" s="12"/>
    </row>
    <row r="37956" spans="7:7" x14ac:dyDescent="0.2">
      <c r="G37956" s="12"/>
    </row>
    <row r="37957" spans="7:7" x14ac:dyDescent="0.2">
      <c r="G37957" s="12"/>
    </row>
    <row r="37958" spans="7:7" x14ac:dyDescent="0.2">
      <c r="G37958" s="12"/>
    </row>
    <row r="37959" spans="7:7" x14ac:dyDescent="0.2">
      <c r="G37959" s="12"/>
    </row>
    <row r="37960" spans="7:7" x14ac:dyDescent="0.2">
      <c r="G37960" s="12"/>
    </row>
    <row r="37961" spans="7:7" x14ac:dyDescent="0.2">
      <c r="G37961" s="12"/>
    </row>
    <row r="37962" spans="7:7" x14ac:dyDescent="0.2">
      <c r="G37962" s="12"/>
    </row>
    <row r="37963" spans="7:7" x14ac:dyDescent="0.2">
      <c r="G37963" s="12"/>
    </row>
    <row r="37964" spans="7:7" x14ac:dyDescent="0.2">
      <c r="G37964" s="12"/>
    </row>
    <row r="37965" spans="7:7" x14ac:dyDescent="0.2">
      <c r="G37965" s="12"/>
    </row>
    <row r="37966" spans="7:7" x14ac:dyDescent="0.2">
      <c r="G37966" s="12"/>
    </row>
    <row r="37967" spans="7:7" x14ac:dyDescent="0.2">
      <c r="G37967" s="12"/>
    </row>
    <row r="37968" spans="7:7" x14ac:dyDescent="0.2">
      <c r="G37968" s="12"/>
    </row>
    <row r="37969" spans="7:7" x14ac:dyDescent="0.2">
      <c r="G37969" s="12"/>
    </row>
    <row r="37970" spans="7:7" x14ac:dyDescent="0.2">
      <c r="G37970" s="12"/>
    </row>
    <row r="37971" spans="7:7" x14ac:dyDescent="0.2">
      <c r="G37971" s="12"/>
    </row>
    <row r="37972" spans="7:7" x14ac:dyDescent="0.2">
      <c r="G37972" s="12"/>
    </row>
    <row r="37973" spans="7:7" x14ac:dyDescent="0.2">
      <c r="G37973" s="12"/>
    </row>
    <row r="37974" spans="7:7" x14ac:dyDescent="0.2">
      <c r="G37974" s="12"/>
    </row>
    <row r="37975" spans="7:7" x14ac:dyDescent="0.2">
      <c r="G37975" s="12"/>
    </row>
    <row r="37976" spans="7:7" x14ac:dyDescent="0.2">
      <c r="G37976" s="12"/>
    </row>
    <row r="37977" spans="7:7" x14ac:dyDescent="0.2">
      <c r="G37977" s="12"/>
    </row>
    <row r="37978" spans="7:7" x14ac:dyDescent="0.2">
      <c r="G37978" s="12"/>
    </row>
    <row r="37979" spans="7:7" x14ac:dyDescent="0.2">
      <c r="G37979" s="12"/>
    </row>
    <row r="37980" spans="7:7" x14ac:dyDescent="0.2">
      <c r="G37980" s="12"/>
    </row>
    <row r="37981" spans="7:7" x14ac:dyDescent="0.2">
      <c r="G37981" s="12"/>
    </row>
    <row r="37982" spans="7:7" x14ac:dyDescent="0.2">
      <c r="G37982" s="12"/>
    </row>
    <row r="37983" spans="7:7" x14ac:dyDescent="0.2">
      <c r="G37983" s="12"/>
    </row>
    <row r="37984" spans="7:7" x14ac:dyDescent="0.2">
      <c r="G37984" s="12"/>
    </row>
    <row r="37985" spans="7:7" x14ac:dyDescent="0.2">
      <c r="G37985" s="12"/>
    </row>
    <row r="37986" spans="7:7" x14ac:dyDescent="0.2">
      <c r="G37986" s="12"/>
    </row>
    <row r="37987" spans="7:7" x14ac:dyDescent="0.2">
      <c r="G37987" s="12"/>
    </row>
    <row r="37988" spans="7:7" x14ac:dyDescent="0.2">
      <c r="G37988" s="12"/>
    </row>
    <row r="37989" spans="7:7" x14ac:dyDescent="0.2">
      <c r="G37989" s="12"/>
    </row>
    <row r="37990" spans="7:7" x14ac:dyDescent="0.2">
      <c r="G37990" s="12"/>
    </row>
    <row r="37991" spans="7:7" x14ac:dyDescent="0.2">
      <c r="G37991" s="12"/>
    </row>
    <row r="37992" spans="7:7" x14ac:dyDescent="0.2">
      <c r="G37992" s="12"/>
    </row>
    <row r="37993" spans="7:7" x14ac:dyDescent="0.2">
      <c r="G37993" s="12"/>
    </row>
    <row r="37994" spans="7:7" x14ac:dyDescent="0.2">
      <c r="G37994" s="12"/>
    </row>
    <row r="37995" spans="7:7" x14ac:dyDescent="0.2">
      <c r="G37995" s="12"/>
    </row>
    <row r="37996" spans="7:7" x14ac:dyDescent="0.2">
      <c r="G37996" s="12"/>
    </row>
    <row r="37997" spans="7:7" x14ac:dyDescent="0.2">
      <c r="G37997" s="12"/>
    </row>
    <row r="37998" spans="7:7" x14ac:dyDescent="0.2">
      <c r="G37998" s="12"/>
    </row>
    <row r="37999" spans="7:7" x14ac:dyDescent="0.2">
      <c r="G37999" s="12"/>
    </row>
    <row r="38000" spans="7:7" x14ac:dyDescent="0.2">
      <c r="G38000" s="12"/>
    </row>
    <row r="38001" spans="7:7" x14ac:dyDescent="0.2">
      <c r="G38001" s="12"/>
    </row>
    <row r="38002" spans="7:7" x14ac:dyDescent="0.2">
      <c r="G38002" s="12"/>
    </row>
    <row r="38003" spans="7:7" x14ac:dyDescent="0.2">
      <c r="G38003" s="12"/>
    </row>
    <row r="38004" spans="7:7" x14ac:dyDescent="0.2">
      <c r="G38004" s="12"/>
    </row>
    <row r="38005" spans="7:7" x14ac:dyDescent="0.2">
      <c r="G38005" s="12"/>
    </row>
    <row r="38006" spans="7:7" x14ac:dyDescent="0.2">
      <c r="G38006" s="12"/>
    </row>
    <row r="38007" spans="7:7" x14ac:dyDescent="0.2">
      <c r="G38007" s="12"/>
    </row>
    <row r="38008" spans="7:7" x14ac:dyDescent="0.2">
      <c r="G38008" s="12"/>
    </row>
    <row r="38009" spans="7:7" x14ac:dyDescent="0.2">
      <c r="G38009" s="12"/>
    </row>
    <row r="38010" spans="7:7" x14ac:dyDescent="0.2">
      <c r="G38010" s="12"/>
    </row>
    <row r="38011" spans="7:7" x14ac:dyDescent="0.2">
      <c r="G38011" s="12"/>
    </row>
    <row r="38012" spans="7:7" x14ac:dyDescent="0.2">
      <c r="G38012" s="12"/>
    </row>
    <row r="38013" spans="7:7" x14ac:dyDescent="0.2">
      <c r="G38013" s="12"/>
    </row>
    <row r="38014" spans="7:7" x14ac:dyDescent="0.2">
      <c r="G38014" s="12"/>
    </row>
    <row r="38015" spans="7:7" x14ac:dyDescent="0.2">
      <c r="G38015" s="12"/>
    </row>
    <row r="38016" spans="7:7" x14ac:dyDescent="0.2">
      <c r="G38016" s="12"/>
    </row>
    <row r="38017" spans="7:7" x14ac:dyDescent="0.2">
      <c r="G38017" s="12"/>
    </row>
    <row r="38018" spans="7:7" x14ac:dyDescent="0.2">
      <c r="G38018" s="12"/>
    </row>
    <row r="38019" spans="7:7" x14ac:dyDescent="0.2">
      <c r="G38019" s="12"/>
    </row>
    <row r="38020" spans="7:7" x14ac:dyDescent="0.2">
      <c r="G38020" s="12"/>
    </row>
    <row r="38021" spans="7:7" x14ac:dyDescent="0.2">
      <c r="G38021" s="12"/>
    </row>
    <row r="38022" spans="7:7" x14ac:dyDescent="0.2">
      <c r="G38022" s="12"/>
    </row>
    <row r="38023" spans="7:7" x14ac:dyDescent="0.2">
      <c r="G38023" s="12"/>
    </row>
    <row r="38024" spans="7:7" x14ac:dyDescent="0.2">
      <c r="G38024" s="12"/>
    </row>
    <row r="38025" spans="7:7" x14ac:dyDescent="0.2">
      <c r="G38025" s="12"/>
    </row>
    <row r="38026" spans="7:7" x14ac:dyDescent="0.2">
      <c r="G38026" s="12"/>
    </row>
    <row r="38027" spans="7:7" x14ac:dyDescent="0.2">
      <c r="G38027" s="12"/>
    </row>
    <row r="38028" spans="7:7" x14ac:dyDescent="0.2">
      <c r="G38028" s="12"/>
    </row>
    <row r="38029" spans="7:7" x14ac:dyDescent="0.2">
      <c r="G38029" s="12"/>
    </row>
    <row r="38030" spans="7:7" x14ac:dyDescent="0.2">
      <c r="G38030" s="12"/>
    </row>
    <row r="38031" spans="7:7" x14ac:dyDescent="0.2">
      <c r="G38031" s="12"/>
    </row>
    <row r="38032" spans="7:7" x14ac:dyDescent="0.2">
      <c r="G38032" s="12"/>
    </row>
    <row r="38033" spans="7:7" x14ac:dyDescent="0.2">
      <c r="G38033" s="12"/>
    </row>
    <row r="38034" spans="7:7" x14ac:dyDescent="0.2">
      <c r="G38034" s="12"/>
    </row>
    <row r="38035" spans="7:7" x14ac:dyDescent="0.2">
      <c r="G38035" s="12"/>
    </row>
    <row r="38036" spans="7:7" x14ac:dyDescent="0.2">
      <c r="G38036" s="12"/>
    </row>
    <row r="38037" spans="7:7" x14ac:dyDescent="0.2">
      <c r="G38037" s="12"/>
    </row>
    <row r="38038" spans="7:7" x14ac:dyDescent="0.2">
      <c r="G38038" s="12"/>
    </row>
    <row r="38039" spans="7:7" x14ac:dyDescent="0.2">
      <c r="G38039" s="12"/>
    </row>
    <row r="38040" spans="7:7" x14ac:dyDescent="0.2">
      <c r="G38040" s="12"/>
    </row>
    <row r="38041" spans="7:7" x14ac:dyDescent="0.2">
      <c r="G38041" s="12"/>
    </row>
    <row r="38042" spans="7:7" x14ac:dyDescent="0.2">
      <c r="G38042" s="12"/>
    </row>
    <row r="38043" spans="7:7" x14ac:dyDescent="0.2">
      <c r="G38043" s="12"/>
    </row>
    <row r="38044" spans="7:7" x14ac:dyDescent="0.2">
      <c r="G38044" s="12"/>
    </row>
    <row r="38045" spans="7:7" x14ac:dyDescent="0.2">
      <c r="G38045" s="12"/>
    </row>
    <row r="38046" spans="7:7" x14ac:dyDescent="0.2">
      <c r="G38046" s="12"/>
    </row>
    <row r="38047" spans="7:7" x14ac:dyDescent="0.2">
      <c r="G38047" s="12"/>
    </row>
    <row r="38048" spans="7:7" x14ac:dyDescent="0.2">
      <c r="G38048" s="12"/>
    </row>
    <row r="38049" spans="7:7" x14ac:dyDescent="0.2">
      <c r="G38049" s="12"/>
    </row>
    <row r="38050" spans="7:7" x14ac:dyDescent="0.2">
      <c r="G38050" s="12"/>
    </row>
    <row r="38051" spans="7:7" x14ac:dyDescent="0.2">
      <c r="G38051" s="12"/>
    </row>
    <row r="38052" spans="7:7" x14ac:dyDescent="0.2">
      <c r="G38052" s="12"/>
    </row>
    <row r="38053" spans="7:7" x14ac:dyDescent="0.2">
      <c r="G38053" s="12"/>
    </row>
    <row r="38054" spans="7:7" x14ac:dyDescent="0.2">
      <c r="G38054" s="12"/>
    </row>
    <row r="38055" spans="7:7" x14ac:dyDescent="0.2">
      <c r="G38055" s="12"/>
    </row>
    <row r="38056" spans="7:7" x14ac:dyDescent="0.2">
      <c r="G38056" s="12"/>
    </row>
    <row r="38057" spans="7:7" x14ac:dyDescent="0.2">
      <c r="G38057" s="12"/>
    </row>
    <row r="38058" spans="7:7" x14ac:dyDescent="0.2">
      <c r="G38058" s="12"/>
    </row>
    <row r="38059" spans="7:7" x14ac:dyDescent="0.2">
      <c r="G38059" s="12"/>
    </row>
    <row r="38060" spans="7:7" x14ac:dyDescent="0.2">
      <c r="G38060" s="12"/>
    </row>
    <row r="38061" spans="7:7" x14ac:dyDescent="0.2">
      <c r="G38061" s="12"/>
    </row>
    <row r="38062" spans="7:7" x14ac:dyDescent="0.2">
      <c r="G38062" s="12"/>
    </row>
    <row r="38063" spans="7:7" x14ac:dyDescent="0.2">
      <c r="G38063" s="12"/>
    </row>
    <row r="38064" spans="7:7" x14ac:dyDescent="0.2">
      <c r="G38064" s="12"/>
    </row>
    <row r="38065" spans="7:7" x14ac:dyDescent="0.2">
      <c r="G38065" s="12"/>
    </row>
    <row r="38066" spans="7:7" x14ac:dyDescent="0.2">
      <c r="G38066" s="12"/>
    </row>
    <row r="38067" spans="7:7" x14ac:dyDescent="0.2">
      <c r="G38067" s="12"/>
    </row>
    <row r="38068" spans="7:7" x14ac:dyDescent="0.2">
      <c r="G38068" s="12"/>
    </row>
    <row r="38069" spans="7:7" x14ac:dyDescent="0.2">
      <c r="G38069" s="12"/>
    </row>
    <row r="38070" spans="7:7" x14ac:dyDescent="0.2">
      <c r="G38070" s="12"/>
    </row>
    <row r="38071" spans="7:7" x14ac:dyDescent="0.2">
      <c r="G38071" s="12"/>
    </row>
    <row r="38072" spans="7:7" x14ac:dyDescent="0.2">
      <c r="G38072" s="12"/>
    </row>
    <row r="38073" spans="7:7" x14ac:dyDescent="0.2">
      <c r="G38073" s="12"/>
    </row>
    <row r="38074" spans="7:7" x14ac:dyDescent="0.2">
      <c r="G38074" s="12"/>
    </row>
    <row r="38075" spans="7:7" x14ac:dyDescent="0.2">
      <c r="G38075" s="12"/>
    </row>
    <row r="38076" spans="7:7" x14ac:dyDescent="0.2">
      <c r="G38076" s="12"/>
    </row>
    <row r="38077" spans="7:7" x14ac:dyDescent="0.2">
      <c r="G38077" s="12"/>
    </row>
    <row r="38078" spans="7:7" x14ac:dyDescent="0.2">
      <c r="G38078" s="12"/>
    </row>
    <row r="38079" spans="7:7" x14ac:dyDescent="0.2">
      <c r="G38079" s="12"/>
    </row>
    <row r="38080" spans="7:7" x14ac:dyDescent="0.2">
      <c r="G38080" s="12"/>
    </row>
    <row r="38081" spans="7:7" x14ac:dyDescent="0.2">
      <c r="G38081" s="12"/>
    </row>
    <row r="38082" spans="7:7" x14ac:dyDescent="0.2">
      <c r="G38082" s="12"/>
    </row>
    <row r="38083" spans="7:7" x14ac:dyDescent="0.2">
      <c r="G38083" s="12"/>
    </row>
    <row r="38084" spans="7:7" x14ac:dyDescent="0.2">
      <c r="G38084" s="12"/>
    </row>
    <row r="38085" spans="7:7" x14ac:dyDescent="0.2">
      <c r="G38085" s="12"/>
    </row>
    <row r="38086" spans="7:7" x14ac:dyDescent="0.2">
      <c r="G38086" s="12"/>
    </row>
    <row r="38087" spans="7:7" x14ac:dyDescent="0.2">
      <c r="G38087" s="12"/>
    </row>
    <row r="38088" spans="7:7" x14ac:dyDescent="0.2">
      <c r="G38088" s="12"/>
    </row>
    <row r="38089" spans="7:7" x14ac:dyDescent="0.2">
      <c r="G38089" s="12"/>
    </row>
    <row r="38090" spans="7:7" x14ac:dyDescent="0.2">
      <c r="G38090" s="12"/>
    </row>
    <row r="38091" spans="7:7" x14ac:dyDescent="0.2">
      <c r="G38091" s="12"/>
    </row>
    <row r="38092" spans="7:7" x14ac:dyDescent="0.2">
      <c r="G38092" s="12"/>
    </row>
    <row r="38093" spans="7:7" x14ac:dyDescent="0.2">
      <c r="G38093" s="12"/>
    </row>
    <row r="38094" spans="7:7" x14ac:dyDescent="0.2">
      <c r="G38094" s="12"/>
    </row>
    <row r="38095" spans="7:7" x14ac:dyDescent="0.2">
      <c r="G38095" s="12"/>
    </row>
    <row r="38096" spans="7:7" x14ac:dyDescent="0.2">
      <c r="G38096" s="12"/>
    </row>
    <row r="38097" spans="7:7" x14ac:dyDescent="0.2">
      <c r="G38097" s="12"/>
    </row>
    <row r="38098" spans="7:7" x14ac:dyDescent="0.2">
      <c r="G38098" s="12"/>
    </row>
    <row r="38099" spans="7:7" x14ac:dyDescent="0.2">
      <c r="G38099" s="12"/>
    </row>
    <row r="38100" spans="7:7" x14ac:dyDescent="0.2">
      <c r="G38100" s="12"/>
    </row>
    <row r="38101" spans="7:7" x14ac:dyDescent="0.2">
      <c r="G38101" s="12"/>
    </row>
    <row r="38102" spans="7:7" x14ac:dyDescent="0.2">
      <c r="G38102" s="12"/>
    </row>
    <row r="38103" spans="7:7" x14ac:dyDescent="0.2">
      <c r="G38103" s="12"/>
    </row>
    <row r="38104" spans="7:7" x14ac:dyDescent="0.2">
      <c r="G38104" s="12"/>
    </row>
    <row r="38105" spans="7:7" x14ac:dyDescent="0.2">
      <c r="G38105" s="12"/>
    </row>
    <row r="38106" spans="7:7" x14ac:dyDescent="0.2">
      <c r="G38106" s="12"/>
    </row>
    <row r="38107" spans="7:7" x14ac:dyDescent="0.2">
      <c r="G38107" s="12"/>
    </row>
    <row r="38108" spans="7:7" x14ac:dyDescent="0.2">
      <c r="G38108" s="12"/>
    </row>
    <row r="38109" spans="7:7" x14ac:dyDescent="0.2">
      <c r="G38109" s="12"/>
    </row>
    <row r="38110" spans="7:7" x14ac:dyDescent="0.2">
      <c r="G38110" s="12"/>
    </row>
    <row r="38111" spans="7:7" x14ac:dyDescent="0.2">
      <c r="G38111" s="12"/>
    </row>
    <row r="38112" spans="7:7" x14ac:dyDescent="0.2">
      <c r="G38112" s="12"/>
    </row>
    <row r="38113" spans="7:7" x14ac:dyDescent="0.2">
      <c r="G38113" s="12"/>
    </row>
    <row r="38114" spans="7:7" x14ac:dyDescent="0.2">
      <c r="G38114" s="12"/>
    </row>
    <row r="38115" spans="7:7" x14ac:dyDescent="0.2">
      <c r="G38115" s="12"/>
    </row>
    <row r="38116" spans="7:7" x14ac:dyDescent="0.2">
      <c r="G38116" s="12"/>
    </row>
    <row r="38117" spans="7:7" x14ac:dyDescent="0.2">
      <c r="G38117" s="12"/>
    </row>
    <row r="38118" spans="7:7" x14ac:dyDescent="0.2">
      <c r="G38118" s="12"/>
    </row>
    <row r="38119" spans="7:7" x14ac:dyDescent="0.2">
      <c r="G38119" s="12"/>
    </row>
    <row r="38120" spans="7:7" x14ac:dyDescent="0.2">
      <c r="G38120" s="12"/>
    </row>
    <row r="38121" spans="7:7" x14ac:dyDescent="0.2">
      <c r="G38121" s="12"/>
    </row>
    <row r="38122" spans="7:7" x14ac:dyDescent="0.2">
      <c r="G38122" s="12"/>
    </row>
    <row r="38123" spans="7:7" x14ac:dyDescent="0.2">
      <c r="G38123" s="12"/>
    </row>
    <row r="38124" spans="7:7" x14ac:dyDescent="0.2">
      <c r="G38124" s="12"/>
    </row>
    <row r="38125" spans="7:7" x14ac:dyDescent="0.2">
      <c r="G38125" s="12"/>
    </row>
    <row r="38126" spans="7:7" x14ac:dyDescent="0.2">
      <c r="G38126" s="12"/>
    </row>
    <row r="38127" spans="7:7" x14ac:dyDescent="0.2">
      <c r="G38127" s="12"/>
    </row>
    <row r="38128" spans="7:7" x14ac:dyDescent="0.2">
      <c r="G38128" s="12"/>
    </row>
    <row r="38129" spans="7:7" x14ac:dyDescent="0.2">
      <c r="G38129" s="12"/>
    </row>
    <row r="38130" spans="7:7" x14ac:dyDescent="0.2">
      <c r="G38130" s="12"/>
    </row>
    <row r="38131" spans="7:7" x14ac:dyDescent="0.2">
      <c r="G38131" s="12"/>
    </row>
    <row r="38132" spans="7:7" x14ac:dyDescent="0.2">
      <c r="G38132" s="12"/>
    </row>
    <row r="38133" spans="7:7" x14ac:dyDescent="0.2">
      <c r="G38133" s="12"/>
    </row>
    <row r="38134" spans="7:7" x14ac:dyDescent="0.2">
      <c r="G38134" s="12"/>
    </row>
    <row r="38135" spans="7:7" x14ac:dyDescent="0.2">
      <c r="G38135" s="12"/>
    </row>
    <row r="38136" spans="7:7" x14ac:dyDescent="0.2">
      <c r="G38136" s="12"/>
    </row>
    <row r="38137" spans="7:7" x14ac:dyDescent="0.2">
      <c r="G38137" s="12"/>
    </row>
    <row r="38138" spans="7:7" x14ac:dyDescent="0.2">
      <c r="G38138" s="12"/>
    </row>
    <row r="38139" spans="7:7" x14ac:dyDescent="0.2">
      <c r="G38139" s="12"/>
    </row>
    <row r="38140" spans="7:7" x14ac:dyDescent="0.2">
      <c r="G38140" s="12"/>
    </row>
    <row r="38141" spans="7:7" x14ac:dyDescent="0.2">
      <c r="G38141" s="12"/>
    </row>
    <row r="38142" spans="7:7" x14ac:dyDescent="0.2">
      <c r="G38142" s="12"/>
    </row>
    <row r="38143" spans="7:7" x14ac:dyDescent="0.2">
      <c r="G38143" s="12"/>
    </row>
    <row r="38144" spans="7:7" x14ac:dyDescent="0.2">
      <c r="G38144" s="12"/>
    </row>
    <row r="38145" spans="7:7" x14ac:dyDescent="0.2">
      <c r="G38145" s="12"/>
    </row>
    <row r="38146" spans="7:7" x14ac:dyDescent="0.2">
      <c r="G38146" s="12"/>
    </row>
    <row r="38147" spans="7:7" x14ac:dyDescent="0.2">
      <c r="G38147" s="12"/>
    </row>
    <row r="38148" spans="7:7" x14ac:dyDescent="0.2">
      <c r="G38148" s="12"/>
    </row>
    <row r="38149" spans="7:7" x14ac:dyDescent="0.2">
      <c r="G38149" s="12"/>
    </row>
    <row r="38150" spans="7:7" x14ac:dyDescent="0.2">
      <c r="G38150" s="12"/>
    </row>
    <row r="38151" spans="7:7" x14ac:dyDescent="0.2">
      <c r="G38151" s="12"/>
    </row>
    <row r="38152" spans="7:7" x14ac:dyDescent="0.2">
      <c r="G38152" s="12"/>
    </row>
    <row r="38153" spans="7:7" x14ac:dyDescent="0.2">
      <c r="G38153" s="12"/>
    </row>
    <row r="38154" spans="7:7" x14ac:dyDescent="0.2">
      <c r="G38154" s="12"/>
    </row>
    <row r="38155" spans="7:7" x14ac:dyDescent="0.2">
      <c r="G38155" s="12"/>
    </row>
    <row r="38156" spans="7:7" x14ac:dyDescent="0.2">
      <c r="G38156" s="12"/>
    </row>
    <row r="38157" spans="7:7" x14ac:dyDescent="0.2">
      <c r="G38157" s="12"/>
    </row>
    <row r="38158" spans="7:7" x14ac:dyDescent="0.2">
      <c r="G38158" s="12"/>
    </row>
    <row r="38159" spans="7:7" x14ac:dyDescent="0.2">
      <c r="G38159" s="12"/>
    </row>
    <row r="38160" spans="7:7" x14ac:dyDescent="0.2">
      <c r="G38160" s="12"/>
    </row>
    <row r="38161" spans="7:7" x14ac:dyDescent="0.2">
      <c r="G38161" s="12"/>
    </row>
    <row r="38162" spans="7:7" x14ac:dyDescent="0.2">
      <c r="G38162" s="12"/>
    </row>
    <row r="38163" spans="7:7" x14ac:dyDescent="0.2">
      <c r="G38163" s="12"/>
    </row>
    <row r="38164" spans="7:7" x14ac:dyDescent="0.2">
      <c r="G38164" s="12"/>
    </row>
    <row r="38165" spans="7:7" x14ac:dyDescent="0.2">
      <c r="G38165" s="12"/>
    </row>
    <row r="38166" spans="7:7" x14ac:dyDescent="0.2">
      <c r="G38166" s="12"/>
    </row>
    <row r="38167" spans="7:7" x14ac:dyDescent="0.2">
      <c r="G38167" s="12"/>
    </row>
    <row r="38168" spans="7:7" x14ac:dyDescent="0.2">
      <c r="G38168" s="12"/>
    </row>
    <row r="38169" spans="7:7" x14ac:dyDescent="0.2">
      <c r="G38169" s="12"/>
    </row>
    <row r="38170" spans="7:7" x14ac:dyDescent="0.2">
      <c r="G38170" s="12"/>
    </row>
    <row r="38171" spans="7:7" x14ac:dyDescent="0.2">
      <c r="G38171" s="12"/>
    </row>
    <row r="38172" spans="7:7" x14ac:dyDescent="0.2">
      <c r="G38172" s="12"/>
    </row>
    <row r="38173" spans="7:7" x14ac:dyDescent="0.2">
      <c r="G38173" s="12"/>
    </row>
    <row r="38174" spans="7:7" x14ac:dyDescent="0.2">
      <c r="G38174" s="12"/>
    </row>
    <row r="38175" spans="7:7" x14ac:dyDescent="0.2">
      <c r="G38175" s="12"/>
    </row>
    <row r="38176" spans="7:7" x14ac:dyDescent="0.2">
      <c r="G38176" s="12"/>
    </row>
    <row r="38177" spans="7:7" x14ac:dyDescent="0.2">
      <c r="G38177" s="12"/>
    </row>
    <row r="38178" spans="7:7" x14ac:dyDescent="0.2">
      <c r="G38178" s="12"/>
    </row>
    <row r="38179" spans="7:7" x14ac:dyDescent="0.2">
      <c r="G38179" s="12"/>
    </row>
    <row r="38180" spans="7:7" x14ac:dyDescent="0.2">
      <c r="G38180" s="12"/>
    </row>
    <row r="38181" spans="7:7" x14ac:dyDescent="0.2">
      <c r="G38181" s="12"/>
    </row>
    <row r="38182" spans="7:7" x14ac:dyDescent="0.2">
      <c r="G38182" s="12"/>
    </row>
    <row r="38183" spans="7:7" x14ac:dyDescent="0.2">
      <c r="G38183" s="12"/>
    </row>
    <row r="38184" spans="7:7" x14ac:dyDescent="0.2">
      <c r="G38184" s="12"/>
    </row>
    <row r="38185" spans="7:7" x14ac:dyDescent="0.2">
      <c r="G38185" s="12"/>
    </row>
    <row r="38186" spans="7:7" x14ac:dyDescent="0.2">
      <c r="G38186" s="12"/>
    </row>
    <row r="38187" spans="7:7" x14ac:dyDescent="0.2">
      <c r="G38187" s="12"/>
    </row>
    <row r="38188" spans="7:7" x14ac:dyDescent="0.2">
      <c r="G38188" s="12"/>
    </row>
    <row r="38189" spans="7:7" x14ac:dyDescent="0.2">
      <c r="G38189" s="12"/>
    </row>
    <row r="38190" spans="7:7" x14ac:dyDescent="0.2">
      <c r="G38190" s="12"/>
    </row>
    <row r="38191" spans="7:7" x14ac:dyDescent="0.2">
      <c r="G38191" s="12"/>
    </row>
    <row r="38192" spans="7:7" x14ac:dyDescent="0.2">
      <c r="G38192" s="12"/>
    </row>
    <row r="38193" spans="7:7" x14ac:dyDescent="0.2">
      <c r="G38193" s="12"/>
    </row>
    <row r="38194" spans="7:7" x14ac:dyDescent="0.2">
      <c r="G38194" s="12"/>
    </row>
    <row r="38195" spans="7:7" x14ac:dyDescent="0.2">
      <c r="G38195" s="12"/>
    </row>
    <row r="38196" spans="7:7" x14ac:dyDescent="0.2">
      <c r="G38196" s="12"/>
    </row>
    <row r="38197" spans="7:7" x14ac:dyDescent="0.2">
      <c r="G38197" s="12"/>
    </row>
    <row r="38198" spans="7:7" x14ac:dyDescent="0.2">
      <c r="G38198" s="12"/>
    </row>
    <row r="38199" spans="7:7" x14ac:dyDescent="0.2">
      <c r="G38199" s="12"/>
    </row>
    <row r="38200" spans="7:7" x14ac:dyDescent="0.2">
      <c r="G38200" s="12"/>
    </row>
    <row r="38201" spans="7:7" x14ac:dyDescent="0.2">
      <c r="G38201" s="12"/>
    </row>
    <row r="38202" spans="7:7" x14ac:dyDescent="0.2">
      <c r="G38202" s="12"/>
    </row>
    <row r="38203" spans="7:7" x14ac:dyDescent="0.2">
      <c r="G38203" s="12"/>
    </row>
    <row r="38204" spans="7:7" x14ac:dyDescent="0.2">
      <c r="G38204" s="12"/>
    </row>
    <row r="38205" spans="7:7" x14ac:dyDescent="0.2">
      <c r="G38205" s="12"/>
    </row>
    <row r="38206" spans="7:7" x14ac:dyDescent="0.2">
      <c r="G38206" s="12"/>
    </row>
    <row r="38207" spans="7:7" x14ac:dyDescent="0.2">
      <c r="G38207" s="12"/>
    </row>
    <row r="38208" spans="7:7" x14ac:dyDescent="0.2">
      <c r="G38208" s="12"/>
    </row>
    <row r="38209" spans="7:7" x14ac:dyDescent="0.2">
      <c r="G38209" s="12"/>
    </row>
    <row r="38210" spans="7:7" x14ac:dyDescent="0.2">
      <c r="G38210" s="12"/>
    </row>
    <row r="38211" spans="7:7" x14ac:dyDescent="0.2">
      <c r="G38211" s="12"/>
    </row>
    <row r="38212" spans="7:7" x14ac:dyDescent="0.2">
      <c r="G38212" s="12"/>
    </row>
    <row r="38213" spans="7:7" x14ac:dyDescent="0.2">
      <c r="G38213" s="12"/>
    </row>
    <row r="38214" spans="7:7" x14ac:dyDescent="0.2">
      <c r="G38214" s="12"/>
    </row>
    <row r="38215" spans="7:7" x14ac:dyDescent="0.2">
      <c r="G38215" s="12"/>
    </row>
    <row r="38216" spans="7:7" x14ac:dyDescent="0.2">
      <c r="G38216" s="12"/>
    </row>
    <row r="38217" spans="7:7" x14ac:dyDescent="0.2">
      <c r="G38217" s="12"/>
    </row>
    <row r="38218" spans="7:7" x14ac:dyDescent="0.2">
      <c r="G38218" s="12"/>
    </row>
    <row r="38219" spans="7:7" x14ac:dyDescent="0.2">
      <c r="G38219" s="12"/>
    </row>
    <row r="38220" spans="7:7" x14ac:dyDescent="0.2">
      <c r="G38220" s="12"/>
    </row>
    <row r="38221" spans="7:7" x14ac:dyDescent="0.2">
      <c r="G38221" s="12"/>
    </row>
    <row r="38222" spans="7:7" x14ac:dyDescent="0.2">
      <c r="G38222" s="12"/>
    </row>
    <row r="38223" spans="7:7" x14ac:dyDescent="0.2">
      <c r="G38223" s="12"/>
    </row>
    <row r="38224" spans="7:7" x14ac:dyDescent="0.2">
      <c r="G38224" s="12"/>
    </row>
    <row r="38225" spans="7:7" x14ac:dyDescent="0.2">
      <c r="G38225" s="12"/>
    </row>
    <row r="38226" spans="7:7" x14ac:dyDescent="0.2">
      <c r="G38226" s="12"/>
    </row>
    <row r="38227" spans="7:7" x14ac:dyDescent="0.2">
      <c r="G38227" s="12"/>
    </row>
    <row r="38228" spans="7:7" x14ac:dyDescent="0.2">
      <c r="G38228" s="12"/>
    </row>
    <row r="38229" spans="7:7" x14ac:dyDescent="0.2">
      <c r="G38229" s="12"/>
    </row>
    <row r="38230" spans="7:7" x14ac:dyDescent="0.2">
      <c r="G38230" s="12"/>
    </row>
    <row r="38231" spans="7:7" x14ac:dyDescent="0.2">
      <c r="G38231" s="12"/>
    </row>
    <row r="38232" spans="7:7" x14ac:dyDescent="0.2">
      <c r="G38232" s="12"/>
    </row>
    <row r="38233" spans="7:7" x14ac:dyDescent="0.2">
      <c r="G38233" s="12"/>
    </row>
    <row r="38234" spans="7:7" x14ac:dyDescent="0.2">
      <c r="G38234" s="12"/>
    </row>
    <row r="38235" spans="7:7" x14ac:dyDescent="0.2">
      <c r="G38235" s="12"/>
    </row>
    <row r="38236" spans="7:7" x14ac:dyDescent="0.2">
      <c r="G38236" s="12"/>
    </row>
    <row r="38237" spans="7:7" x14ac:dyDescent="0.2">
      <c r="G38237" s="12"/>
    </row>
    <row r="38238" spans="7:7" x14ac:dyDescent="0.2">
      <c r="G38238" s="12"/>
    </row>
    <row r="38239" spans="7:7" x14ac:dyDescent="0.2">
      <c r="G38239" s="12"/>
    </row>
    <row r="38240" spans="7:7" x14ac:dyDescent="0.2">
      <c r="G38240" s="12"/>
    </row>
    <row r="38241" spans="7:7" x14ac:dyDescent="0.2">
      <c r="G38241" s="12"/>
    </row>
    <row r="38242" spans="7:7" x14ac:dyDescent="0.2">
      <c r="G38242" s="12"/>
    </row>
    <row r="38243" spans="7:7" x14ac:dyDescent="0.2">
      <c r="G38243" s="12"/>
    </row>
    <row r="38244" spans="7:7" x14ac:dyDescent="0.2">
      <c r="G38244" s="12"/>
    </row>
    <row r="38245" spans="7:7" x14ac:dyDescent="0.2">
      <c r="G38245" s="12"/>
    </row>
    <row r="38246" spans="7:7" x14ac:dyDescent="0.2">
      <c r="G38246" s="12"/>
    </row>
    <row r="38247" spans="7:7" x14ac:dyDescent="0.2">
      <c r="G38247" s="12"/>
    </row>
    <row r="38248" spans="7:7" x14ac:dyDescent="0.2">
      <c r="G38248" s="12"/>
    </row>
    <row r="38249" spans="7:7" x14ac:dyDescent="0.2">
      <c r="G38249" s="12"/>
    </row>
    <row r="38250" spans="7:7" x14ac:dyDescent="0.2">
      <c r="G38250" s="12"/>
    </row>
    <row r="38251" spans="7:7" x14ac:dyDescent="0.2">
      <c r="G38251" s="12"/>
    </row>
    <row r="38252" spans="7:7" x14ac:dyDescent="0.2">
      <c r="G38252" s="12"/>
    </row>
    <row r="38253" spans="7:7" x14ac:dyDescent="0.2">
      <c r="G38253" s="12"/>
    </row>
    <row r="38254" spans="7:7" x14ac:dyDescent="0.2">
      <c r="G38254" s="12"/>
    </row>
    <row r="38255" spans="7:7" x14ac:dyDescent="0.2">
      <c r="G38255" s="12"/>
    </row>
    <row r="38256" spans="7:7" x14ac:dyDescent="0.2">
      <c r="G38256" s="12"/>
    </row>
    <row r="38257" spans="7:7" x14ac:dyDescent="0.2">
      <c r="G38257" s="12"/>
    </row>
    <row r="38258" spans="7:7" x14ac:dyDescent="0.2">
      <c r="G38258" s="12"/>
    </row>
    <row r="38259" spans="7:7" x14ac:dyDescent="0.2">
      <c r="G38259" s="12"/>
    </row>
    <row r="38260" spans="7:7" x14ac:dyDescent="0.2">
      <c r="G38260" s="12"/>
    </row>
    <row r="38261" spans="7:7" x14ac:dyDescent="0.2">
      <c r="G38261" s="12"/>
    </row>
    <row r="38262" spans="7:7" x14ac:dyDescent="0.2">
      <c r="G38262" s="12"/>
    </row>
    <row r="38263" spans="7:7" x14ac:dyDescent="0.2">
      <c r="G38263" s="12"/>
    </row>
    <row r="38264" spans="7:7" x14ac:dyDescent="0.2">
      <c r="G38264" s="12"/>
    </row>
    <row r="38265" spans="7:7" x14ac:dyDescent="0.2">
      <c r="G38265" s="12"/>
    </row>
    <row r="38266" spans="7:7" x14ac:dyDescent="0.2">
      <c r="G38266" s="12"/>
    </row>
    <row r="38267" spans="7:7" x14ac:dyDescent="0.2">
      <c r="G38267" s="12"/>
    </row>
    <row r="38268" spans="7:7" x14ac:dyDescent="0.2">
      <c r="G38268" s="12"/>
    </row>
    <row r="38269" spans="7:7" x14ac:dyDescent="0.2">
      <c r="G38269" s="12"/>
    </row>
    <row r="38270" spans="7:7" x14ac:dyDescent="0.2">
      <c r="G38270" s="12"/>
    </row>
    <row r="38271" spans="7:7" x14ac:dyDescent="0.2">
      <c r="G38271" s="12"/>
    </row>
    <row r="38272" spans="7:7" x14ac:dyDescent="0.2">
      <c r="G38272" s="12"/>
    </row>
    <row r="38273" spans="7:7" x14ac:dyDescent="0.2">
      <c r="G38273" s="12"/>
    </row>
    <row r="38274" spans="7:7" x14ac:dyDescent="0.2">
      <c r="G38274" s="12"/>
    </row>
    <row r="38275" spans="7:7" x14ac:dyDescent="0.2">
      <c r="G38275" s="12"/>
    </row>
    <row r="38276" spans="7:7" x14ac:dyDescent="0.2">
      <c r="G38276" s="12"/>
    </row>
    <row r="38277" spans="7:7" x14ac:dyDescent="0.2">
      <c r="G38277" s="12"/>
    </row>
    <row r="38278" spans="7:7" x14ac:dyDescent="0.2">
      <c r="G38278" s="12"/>
    </row>
    <row r="38279" spans="7:7" x14ac:dyDescent="0.2">
      <c r="G38279" s="12"/>
    </row>
    <row r="38280" spans="7:7" x14ac:dyDescent="0.2">
      <c r="G38280" s="12"/>
    </row>
    <row r="38281" spans="7:7" x14ac:dyDescent="0.2">
      <c r="G38281" s="12"/>
    </row>
    <row r="38282" spans="7:7" x14ac:dyDescent="0.2">
      <c r="G38282" s="12"/>
    </row>
    <row r="38283" spans="7:7" x14ac:dyDescent="0.2">
      <c r="G38283" s="12"/>
    </row>
    <row r="38284" spans="7:7" x14ac:dyDescent="0.2">
      <c r="G38284" s="12"/>
    </row>
    <row r="38285" spans="7:7" x14ac:dyDescent="0.2">
      <c r="G38285" s="12"/>
    </row>
    <row r="38286" spans="7:7" x14ac:dyDescent="0.2">
      <c r="G38286" s="12"/>
    </row>
    <row r="38287" spans="7:7" x14ac:dyDescent="0.2">
      <c r="G38287" s="12"/>
    </row>
    <row r="38288" spans="7:7" x14ac:dyDescent="0.2">
      <c r="G38288" s="12"/>
    </row>
    <row r="38289" spans="7:7" x14ac:dyDescent="0.2">
      <c r="G38289" s="12"/>
    </row>
    <row r="38290" spans="7:7" x14ac:dyDescent="0.2">
      <c r="G38290" s="12"/>
    </row>
    <row r="38291" spans="7:7" x14ac:dyDescent="0.2">
      <c r="G38291" s="12"/>
    </row>
    <row r="38292" spans="7:7" x14ac:dyDescent="0.2">
      <c r="G38292" s="12"/>
    </row>
    <row r="38293" spans="7:7" x14ac:dyDescent="0.2">
      <c r="G38293" s="12"/>
    </row>
    <row r="38294" spans="7:7" x14ac:dyDescent="0.2">
      <c r="G38294" s="12"/>
    </row>
    <row r="38295" spans="7:7" x14ac:dyDescent="0.2">
      <c r="G38295" s="12"/>
    </row>
    <row r="38296" spans="7:7" x14ac:dyDescent="0.2">
      <c r="G38296" s="12"/>
    </row>
    <row r="38297" spans="7:7" x14ac:dyDescent="0.2">
      <c r="G38297" s="12"/>
    </row>
    <row r="38298" spans="7:7" x14ac:dyDescent="0.2">
      <c r="G38298" s="12"/>
    </row>
    <row r="38299" spans="7:7" x14ac:dyDescent="0.2">
      <c r="G38299" s="12"/>
    </row>
    <row r="38300" spans="7:7" x14ac:dyDescent="0.2">
      <c r="G38300" s="12"/>
    </row>
    <row r="38301" spans="7:7" x14ac:dyDescent="0.2">
      <c r="G38301" s="12"/>
    </row>
    <row r="38302" spans="7:7" x14ac:dyDescent="0.2">
      <c r="G38302" s="12"/>
    </row>
    <row r="38303" spans="7:7" x14ac:dyDescent="0.2">
      <c r="G38303" s="12"/>
    </row>
    <row r="38304" spans="7:7" x14ac:dyDescent="0.2">
      <c r="G38304" s="12"/>
    </row>
    <row r="38305" spans="7:7" x14ac:dyDescent="0.2">
      <c r="G38305" s="12"/>
    </row>
    <row r="38306" spans="7:7" x14ac:dyDescent="0.2">
      <c r="G38306" s="12"/>
    </row>
    <row r="38307" spans="7:7" x14ac:dyDescent="0.2">
      <c r="G38307" s="12"/>
    </row>
    <row r="38308" spans="7:7" x14ac:dyDescent="0.2">
      <c r="G38308" s="12"/>
    </row>
    <row r="38309" spans="7:7" x14ac:dyDescent="0.2">
      <c r="G38309" s="12"/>
    </row>
    <row r="38310" spans="7:7" x14ac:dyDescent="0.2">
      <c r="G38310" s="12"/>
    </row>
    <row r="38311" spans="7:7" x14ac:dyDescent="0.2">
      <c r="G38311" s="12"/>
    </row>
    <row r="38312" spans="7:7" x14ac:dyDescent="0.2">
      <c r="G38312" s="12"/>
    </row>
    <row r="38313" spans="7:7" x14ac:dyDescent="0.2">
      <c r="G38313" s="12"/>
    </row>
    <row r="38314" spans="7:7" x14ac:dyDescent="0.2">
      <c r="G38314" s="12"/>
    </row>
    <row r="38315" spans="7:7" x14ac:dyDescent="0.2">
      <c r="G38315" s="12"/>
    </row>
    <row r="38316" spans="7:7" x14ac:dyDescent="0.2">
      <c r="G38316" s="12"/>
    </row>
    <row r="38317" spans="7:7" x14ac:dyDescent="0.2">
      <c r="G38317" s="12"/>
    </row>
    <row r="38318" spans="7:7" x14ac:dyDescent="0.2">
      <c r="G38318" s="12"/>
    </row>
    <row r="38319" spans="7:7" x14ac:dyDescent="0.2">
      <c r="G38319" s="12"/>
    </row>
    <row r="38320" spans="7:7" x14ac:dyDescent="0.2">
      <c r="G38320" s="12"/>
    </row>
    <row r="38321" spans="7:7" x14ac:dyDescent="0.2">
      <c r="G38321" s="12"/>
    </row>
    <row r="38322" spans="7:7" x14ac:dyDescent="0.2">
      <c r="G38322" s="12"/>
    </row>
    <row r="38323" spans="7:7" x14ac:dyDescent="0.2">
      <c r="G38323" s="12"/>
    </row>
    <row r="38324" spans="7:7" x14ac:dyDescent="0.2">
      <c r="G38324" s="12"/>
    </row>
    <row r="38325" spans="7:7" x14ac:dyDescent="0.2">
      <c r="G38325" s="12"/>
    </row>
    <row r="38326" spans="7:7" x14ac:dyDescent="0.2">
      <c r="G38326" s="12"/>
    </row>
    <row r="38327" spans="7:7" x14ac:dyDescent="0.2">
      <c r="G38327" s="12"/>
    </row>
    <row r="38328" spans="7:7" x14ac:dyDescent="0.2">
      <c r="G38328" s="12"/>
    </row>
    <row r="38329" spans="7:7" x14ac:dyDescent="0.2">
      <c r="G38329" s="12"/>
    </row>
    <row r="38330" spans="7:7" x14ac:dyDescent="0.2">
      <c r="G38330" s="12"/>
    </row>
    <row r="38331" spans="7:7" x14ac:dyDescent="0.2">
      <c r="G38331" s="12"/>
    </row>
    <row r="38332" spans="7:7" x14ac:dyDescent="0.2">
      <c r="G38332" s="12"/>
    </row>
    <row r="38333" spans="7:7" x14ac:dyDescent="0.2">
      <c r="G38333" s="12"/>
    </row>
    <row r="38334" spans="7:7" x14ac:dyDescent="0.2">
      <c r="G38334" s="12"/>
    </row>
    <row r="38335" spans="7:7" x14ac:dyDescent="0.2">
      <c r="G38335" s="12"/>
    </row>
    <row r="38336" spans="7:7" x14ac:dyDescent="0.2">
      <c r="G38336" s="12"/>
    </row>
    <row r="38337" spans="7:7" x14ac:dyDescent="0.2">
      <c r="G38337" s="12"/>
    </row>
    <row r="38338" spans="7:7" x14ac:dyDescent="0.2">
      <c r="G38338" s="12"/>
    </row>
    <row r="38339" spans="7:7" x14ac:dyDescent="0.2">
      <c r="G38339" s="12"/>
    </row>
    <row r="38340" spans="7:7" x14ac:dyDescent="0.2">
      <c r="G38340" s="12"/>
    </row>
    <row r="38341" spans="7:7" x14ac:dyDescent="0.2">
      <c r="G38341" s="12"/>
    </row>
    <row r="38342" spans="7:7" x14ac:dyDescent="0.2">
      <c r="G38342" s="12"/>
    </row>
    <row r="38343" spans="7:7" x14ac:dyDescent="0.2">
      <c r="G38343" s="12"/>
    </row>
    <row r="38344" spans="7:7" x14ac:dyDescent="0.2">
      <c r="G38344" s="12"/>
    </row>
    <row r="38345" spans="7:7" x14ac:dyDescent="0.2">
      <c r="G38345" s="12"/>
    </row>
    <row r="38346" spans="7:7" x14ac:dyDescent="0.2">
      <c r="G38346" s="12"/>
    </row>
    <row r="38347" spans="7:7" x14ac:dyDescent="0.2">
      <c r="G38347" s="12"/>
    </row>
    <row r="38348" spans="7:7" x14ac:dyDescent="0.2">
      <c r="G38348" s="12"/>
    </row>
    <row r="38349" spans="7:7" x14ac:dyDescent="0.2">
      <c r="G38349" s="12"/>
    </row>
    <row r="38350" spans="7:7" x14ac:dyDescent="0.2">
      <c r="G38350" s="12"/>
    </row>
    <row r="38351" spans="7:7" x14ac:dyDescent="0.2">
      <c r="G38351" s="12"/>
    </row>
    <row r="38352" spans="7:7" x14ac:dyDescent="0.2">
      <c r="G38352" s="12"/>
    </row>
    <row r="38353" spans="7:7" x14ac:dyDescent="0.2">
      <c r="G38353" s="12"/>
    </row>
    <row r="38354" spans="7:7" x14ac:dyDescent="0.2">
      <c r="G38354" s="12"/>
    </row>
    <row r="38355" spans="7:7" x14ac:dyDescent="0.2">
      <c r="G38355" s="12"/>
    </row>
    <row r="38356" spans="7:7" x14ac:dyDescent="0.2">
      <c r="G38356" s="12"/>
    </row>
    <row r="38357" spans="7:7" x14ac:dyDescent="0.2">
      <c r="G38357" s="12"/>
    </row>
    <row r="38358" spans="7:7" x14ac:dyDescent="0.2">
      <c r="G38358" s="12"/>
    </row>
    <row r="38359" spans="7:7" x14ac:dyDescent="0.2">
      <c r="G38359" s="12"/>
    </row>
    <row r="38360" spans="7:7" x14ac:dyDescent="0.2">
      <c r="G38360" s="12"/>
    </row>
    <row r="38361" spans="7:7" x14ac:dyDescent="0.2">
      <c r="G38361" s="12"/>
    </row>
    <row r="38362" spans="7:7" x14ac:dyDescent="0.2">
      <c r="G38362" s="12"/>
    </row>
    <row r="38363" spans="7:7" x14ac:dyDescent="0.2">
      <c r="G38363" s="12"/>
    </row>
    <row r="38364" spans="7:7" x14ac:dyDescent="0.2">
      <c r="G38364" s="12"/>
    </row>
    <row r="38365" spans="7:7" x14ac:dyDescent="0.2">
      <c r="G38365" s="12"/>
    </row>
    <row r="38366" spans="7:7" x14ac:dyDescent="0.2">
      <c r="G38366" s="12"/>
    </row>
    <row r="38367" spans="7:7" x14ac:dyDescent="0.2">
      <c r="G38367" s="12"/>
    </row>
    <row r="38368" spans="7:7" x14ac:dyDescent="0.2">
      <c r="G38368" s="12"/>
    </row>
    <row r="38369" spans="7:7" x14ac:dyDescent="0.2">
      <c r="G38369" s="12"/>
    </row>
    <row r="38370" spans="7:7" x14ac:dyDescent="0.2">
      <c r="G38370" s="12"/>
    </row>
    <row r="38371" spans="7:7" x14ac:dyDescent="0.2">
      <c r="G38371" s="12"/>
    </row>
    <row r="38372" spans="7:7" x14ac:dyDescent="0.2">
      <c r="G38372" s="12"/>
    </row>
    <row r="38373" spans="7:7" x14ac:dyDescent="0.2">
      <c r="G38373" s="12"/>
    </row>
    <row r="38374" spans="7:7" x14ac:dyDescent="0.2">
      <c r="G38374" s="12"/>
    </row>
    <row r="38375" spans="7:7" x14ac:dyDescent="0.2">
      <c r="G38375" s="12"/>
    </row>
    <row r="38376" spans="7:7" x14ac:dyDescent="0.2">
      <c r="G38376" s="12"/>
    </row>
    <row r="38377" spans="7:7" x14ac:dyDescent="0.2">
      <c r="G38377" s="12"/>
    </row>
    <row r="38378" spans="7:7" x14ac:dyDescent="0.2">
      <c r="G38378" s="12"/>
    </row>
    <row r="38379" spans="7:7" x14ac:dyDescent="0.2">
      <c r="G38379" s="12"/>
    </row>
    <row r="38380" spans="7:7" x14ac:dyDescent="0.2">
      <c r="G38380" s="12"/>
    </row>
    <row r="38381" spans="7:7" x14ac:dyDescent="0.2">
      <c r="G38381" s="12"/>
    </row>
    <row r="38382" spans="7:7" x14ac:dyDescent="0.2">
      <c r="G38382" s="12"/>
    </row>
    <row r="38383" spans="7:7" x14ac:dyDescent="0.2">
      <c r="G38383" s="12"/>
    </row>
    <row r="38384" spans="7:7" x14ac:dyDescent="0.2">
      <c r="G38384" s="12"/>
    </row>
    <row r="38385" spans="7:7" x14ac:dyDescent="0.2">
      <c r="G38385" s="12"/>
    </row>
    <row r="38386" spans="7:7" x14ac:dyDescent="0.2">
      <c r="G38386" s="12"/>
    </row>
    <row r="38387" spans="7:7" x14ac:dyDescent="0.2">
      <c r="G38387" s="12"/>
    </row>
    <row r="38388" spans="7:7" x14ac:dyDescent="0.2">
      <c r="G38388" s="12"/>
    </row>
    <row r="38389" spans="7:7" x14ac:dyDescent="0.2">
      <c r="G38389" s="12"/>
    </row>
    <row r="38390" spans="7:7" x14ac:dyDescent="0.2">
      <c r="G38390" s="12"/>
    </row>
    <row r="38391" spans="7:7" x14ac:dyDescent="0.2">
      <c r="G38391" s="12"/>
    </row>
    <row r="38392" spans="7:7" x14ac:dyDescent="0.2">
      <c r="G38392" s="12"/>
    </row>
    <row r="38393" spans="7:7" x14ac:dyDescent="0.2">
      <c r="G38393" s="12"/>
    </row>
    <row r="38394" spans="7:7" x14ac:dyDescent="0.2">
      <c r="G38394" s="12"/>
    </row>
    <row r="38395" spans="7:7" x14ac:dyDescent="0.2">
      <c r="G38395" s="12"/>
    </row>
    <row r="38396" spans="7:7" x14ac:dyDescent="0.2">
      <c r="G38396" s="12"/>
    </row>
    <row r="38397" spans="7:7" x14ac:dyDescent="0.2">
      <c r="G38397" s="12"/>
    </row>
    <row r="38398" spans="7:7" x14ac:dyDescent="0.2">
      <c r="G38398" s="12"/>
    </row>
    <row r="38399" spans="7:7" x14ac:dyDescent="0.2">
      <c r="G38399" s="12"/>
    </row>
    <row r="38400" spans="7:7" x14ac:dyDescent="0.2">
      <c r="G38400" s="12"/>
    </row>
    <row r="38401" spans="7:7" x14ac:dyDescent="0.2">
      <c r="G38401" s="12"/>
    </row>
    <row r="38402" spans="7:7" x14ac:dyDescent="0.2">
      <c r="G38402" s="12"/>
    </row>
    <row r="38403" spans="7:7" x14ac:dyDescent="0.2">
      <c r="G38403" s="12"/>
    </row>
    <row r="38404" spans="7:7" x14ac:dyDescent="0.2">
      <c r="G38404" s="12"/>
    </row>
    <row r="38405" spans="7:7" x14ac:dyDescent="0.2">
      <c r="G38405" s="12"/>
    </row>
    <row r="38406" spans="7:7" x14ac:dyDescent="0.2">
      <c r="G38406" s="12"/>
    </row>
    <row r="38407" spans="7:7" x14ac:dyDescent="0.2">
      <c r="G38407" s="12"/>
    </row>
    <row r="38408" spans="7:7" x14ac:dyDescent="0.2">
      <c r="G38408" s="12"/>
    </row>
    <row r="38409" spans="7:7" x14ac:dyDescent="0.2">
      <c r="G38409" s="12"/>
    </row>
    <row r="38410" spans="7:7" x14ac:dyDescent="0.2">
      <c r="G38410" s="12"/>
    </row>
    <row r="38411" spans="7:7" x14ac:dyDescent="0.2">
      <c r="G38411" s="12"/>
    </row>
    <row r="38412" spans="7:7" x14ac:dyDescent="0.2">
      <c r="G38412" s="12"/>
    </row>
    <row r="38413" spans="7:7" x14ac:dyDescent="0.2">
      <c r="G38413" s="12"/>
    </row>
    <row r="38414" spans="7:7" x14ac:dyDescent="0.2">
      <c r="G38414" s="12"/>
    </row>
    <row r="38415" spans="7:7" x14ac:dyDescent="0.2">
      <c r="G38415" s="12"/>
    </row>
    <row r="38416" spans="7:7" x14ac:dyDescent="0.2">
      <c r="G38416" s="12"/>
    </row>
    <row r="38417" spans="7:7" x14ac:dyDescent="0.2">
      <c r="G38417" s="12"/>
    </row>
    <row r="38418" spans="7:7" x14ac:dyDescent="0.2">
      <c r="G38418" s="12"/>
    </row>
    <row r="38419" spans="7:7" x14ac:dyDescent="0.2">
      <c r="G38419" s="12"/>
    </row>
    <row r="38420" spans="7:7" x14ac:dyDescent="0.2">
      <c r="G38420" s="12"/>
    </row>
    <row r="38421" spans="7:7" x14ac:dyDescent="0.2">
      <c r="G38421" s="12"/>
    </row>
    <row r="38422" spans="7:7" x14ac:dyDescent="0.2">
      <c r="G38422" s="12"/>
    </row>
    <row r="38423" spans="7:7" x14ac:dyDescent="0.2">
      <c r="G38423" s="12"/>
    </row>
    <row r="38424" spans="7:7" x14ac:dyDescent="0.2">
      <c r="G38424" s="12"/>
    </row>
    <row r="38425" spans="7:7" x14ac:dyDescent="0.2">
      <c r="G38425" s="12"/>
    </row>
    <row r="38426" spans="7:7" x14ac:dyDescent="0.2">
      <c r="G38426" s="12"/>
    </row>
    <row r="38427" spans="7:7" x14ac:dyDescent="0.2">
      <c r="G38427" s="12"/>
    </row>
    <row r="38428" spans="7:7" x14ac:dyDescent="0.2">
      <c r="G38428" s="12"/>
    </row>
    <row r="38429" spans="7:7" x14ac:dyDescent="0.2">
      <c r="G38429" s="12"/>
    </row>
    <row r="38430" spans="7:7" x14ac:dyDescent="0.2">
      <c r="G38430" s="12"/>
    </row>
    <row r="38431" spans="7:7" x14ac:dyDescent="0.2">
      <c r="G38431" s="12"/>
    </row>
    <row r="38432" spans="7:7" x14ac:dyDescent="0.2">
      <c r="G38432" s="12"/>
    </row>
    <row r="38433" spans="7:7" x14ac:dyDescent="0.2">
      <c r="G38433" s="12"/>
    </row>
    <row r="38434" spans="7:7" x14ac:dyDescent="0.2">
      <c r="G38434" s="12"/>
    </row>
    <row r="38435" spans="7:7" x14ac:dyDescent="0.2">
      <c r="G38435" s="12"/>
    </row>
    <row r="38436" spans="7:7" x14ac:dyDescent="0.2">
      <c r="G38436" s="12"/>
    </row>
    <row r="38437" spans="7:7" x14ac:dyDescent="0.2">
      <c r="G38437" s="12"/>
    </row>
    <row r="38438" spans="7:7" x14ac:dyDescent="0.2">
      <c r="G38438" s="12"/>
    </row>
    <row r="38439" spans="7:7" x14ac:dyDescent="0.2">
      <c r="G38439" s="12"/>
    </row>
    <row r="38440" spans="7:7" x14ac:dyDescent="0.2">
      <c r="G38440" s="12"/>
    </row>
    <row r="38441" spans="7:7" x14ac:dyDescent="0.2">
      <c r="G38441" s="12"/>
    </row>
    <row r="38442" spans="7:7" x14ac:dyDescent="0.2">
      <c r="G38442" s="12"/>
    </row>
    <row r="38443" spans="7:7" x14ac:dyDescent="0.2">
      <c r="G38443" s="12"/>
    </row>
    <row r="38444" spans="7:7" x14ac:dyDescent="0.2">
      <c r="G38444" s="12"/>
    </row>
    <row r="38445" spans="7:7" x14ac:dyDescent="0.2">
      <c r="G38445" s="12"/>
    </row>
    <row r="38446" spans="7:7" x14ac:dyDescent="0.2">
      <c r="G38446" s="12"/>
    </row>
    <row r="38447" spans="7:7" x14ac:dyDescent="0.2">
      <c r="G38447" s="12"/>
    </row>
    <row r="38448" spans="7:7" x14ac:dyDescent="0.2">
      <c r="G38448" s="12"/>
    </row>
    <row r="38449" spans="7:7" x14ac:dyDescent="0.2">
      <c r="G38449" s="12"/>
    </row>
    <row r="38450" spans="7:7" x14ac:dyDescent="0.2">
      <c r="G38450" s="12"/>
    </row>
    <row r="38451" spans="7:7" x14ac:dyDescent="0.2">
      <c r="G38451" s="12"/>
    </row>
    <row r="38452" spans="7:7" x14ac:dyDescent="0.2">
      <c r="G38452" s="12"/>
    </row>
    <row r="38453" spans="7:7" x14ac:dyDescent="0.2">
      <c r="G38453" s="12"/>
    </row>
    <row r="38454" spans="7:7" x14ac:dyDescent="0.2">
      <c r="G38454" s="12"/>
    </row>
    <row r="38455" spans="7:7" x14ac:dyDescent="0.2">
      <c r="G38455" s="12"/>
    </row>
    <row r="38456" spans="7:7" x14ac:dyDescent="0.2">
      <c r="G38456" s="12"/>
    </row>
    <row r="38457" spans="7:7" x14ac:dyDescent="0.2">
      <c r="G38457" s="12"/>
    </row>
    <row r="38458" spans="7:7" x14ac:dyDescent="0.2">
      <c r="G38458" s="12"/>
    </row>
    <row r="38459" spans="7:7" x14ac:dyDescent="0.2">
      <c r="G38459" s="12"/>
    </row>
    <row r="38460" spans="7:7" x14ac:dyDescent="0.2">
      <c r="G38460" s="12"/>
    </row>
    <row r="38461" spans="7:7" x14ac:dyDescent="0.2">
      <c r="G38461" s="12"/>
    </row>
    <row r="38462" spans="7:7" x14ac:dyDescent="0.2">
      <c r="G38462" s="12"/>
    </row>
    <row r="38463" spans="7:7" x14ac:dyDescent="0.2">
      <c r="G38463" s="12"/>
    </row>
    <row r="38464" spans="7:7" x14ac:dyDescent="0.2">
      <c r="G38464" s="12"/>
    </row>
    <row r="38465" spans="7:7" x14ac:dyDescent="0.2">
      <c r="G38465" s="12"/>
    </row>
    <row r="38466" spans="7:7" x14ac:dyDescent="0.2">
      <c r="G38466" s="12"/>
    </row>
    <row r="38467" spans="7:7" x14ac:dyDescent="0.2">
      <c r="G38467" s="12"/>
    </row>
    <row r="38468" spans="7:7" x14ac:dyDescent="0.2">
      <c r="G38468" s="12"/>
    </row>
    <row r="38469" spans="7:7" x14ac:dyDescent="0.2">
      <c r="G38469" s="12"/>
    </row>
    <row r="38470" spans="7:7" x14ac:dyDescent="0.2">
      <c r="G38470" s="12"/>
    </row>
    <row r="38471" spans="7:7" x14ac:dyDescent="0.2">
      <c r="G38471" s="12"/>
    </row>
    <row r="38472" spans="7:7" x14ac:dyDescent="0.2">
      <c r="G38472" s="12"/>
    </row>
    <row r="38473" spans="7:7" x14ac:dyDescent="0.2">
      <c r="G38473" s="12"/>
    </row>
    <row r="38474" spans="7:7" x14ac:dyDescent="0.2">
      <c r="G38474" s="12"/>
    </row>
    <row r="38475" spans="7:7" x14ac:dyDescent="0.2">
      <c r="G38475" s="12"/>
    </row>
    <row r="38476" spans="7:7" x14ac:dyDescent="0.2">
      <c r="G38476" s="12"/>
    </row>
    <row r="38477" spans="7:7" x14ac:dyDescent="0.2">
      <c r="G38477" s="12"/>
    </row>
    <row r="38478" spans="7:7" x14ac:dyDescent="0.2">
      <c r="G38478" s="12"/>
    </row>
    <row r="38479" spans="7:7" x14ac:dyDescent="0.2">
      <c r="G38479" s="12"/>
    </row>
    <row r="38480" spans="7:7" x14ac:dyDescent="0.2">
      <c r="G38480" s="12"/>
    </row>
    <row r="38481" spans="7:7" x14ac:dyDescent="0.2">
      <c r="G38481" s="12"/>
    </row>
    <row r="38482" spans="7:7" x14ac:dyDescent="0.2">
      <c r="G38482" s="12"/>
    </row>
    <row r="38483" spans="7:7" x14ac:dyDescent="0.2">
      <c r="G38483" s="12"/>
    </row>
    <row r="38484" spans="7:7" x14ac:dyDescent="0.2">
      <c r="G38484" s="12"/>
    </row>
    <row r="38485" spans="7:7" x14ac:dyDescent="0.2">
      <c r="G38485" s="12"/>
    </row>
    <row r="38486" spans="7:7" x14ac:dyDescent="0.2">
      <c r="G38486" s="12"/>
    </row>
    <row r="38487" spans="7:7" x14ac:dyDescent="0.2">
      <c r="G38487" s="12"/>
    </row>
    <row r="38488" spans="7:7" x14ac:dyDescent="0.2">
      <c r="G38488" s="12"/>
    </row>
    <row r="38489" spans="7:7" x14ac:dyDescent="0.2">
      <c r="G38489" s="12"/>
    </row>
    <row r="38490" spans="7:7" x14ac:dyDescent="0.2">
      <c r="G38490" s="12"/>
    </row>
    <row r="38491" spans="7:7" x14ac:dyDescent="0.2">
      <c r="G38491" s="12"/>
    </row>
    <row r="38492" spans="7:7" x14ac:dyDescent="0.2">
      <c r="G38492" s="12"/>
    </row>
    <row r="38493" spans="7:7" x14ac:dyDescent="0.2">
      <c r="G38493" s="12"/>
    </row>
    <row r="38494" spans="7:7" x14ac:dyDescent="0.2">
      <c r="G38494" s="12"/>
    </row>
    <row r="38495" spans="7:7" x14ac:dyDescent="0.2">
      <c r="G38495" s="12"/>
    </row>
    <row r="38496" spans="7:7" x14ac:dyDescent="0.2">
      <c r="G38496" s="12"/>
    </row>
    <row r="38497" spans="7:7" x14ac:dyDescent="0.2">
      <c r="G38497" s="12"/>
    </row>
    <row r="38498" spans="7:7" x14ac:dyDescent="0.2">
      <c r="G38498" s="12"/>
    </row>
    <row r="38499" spans="7:7" x14ac:dyDescent="0.2">
      <c r="G38499" s="12"/>
    </row>
    <row r="38500" spans="7:7" x14ac:dyDescent="0.2">
      <c r="G38500" s="12"/>
    </row>
    <row r="38501" spans="7:7" x14ac:dyDescent="0.2">
      <c r="G38501" s="12"/>
    </row>
    <row r="38502" spans="7:7" x14ac:dyDescent="0.2">
      <c r="G38502" s="12"/>
    </row>
    <row r="38503" spans="7:7" x14ac:dyDescent="0.2">
      <c r="G38503" s="12"/>
    </row>
    <row r="38504" spans="7:7" x14ac:dyDescent="0.2">
      <c r="G38504" s="12"/>
    </row>
    <row r="38505" spans="7:7" x14ac:dyDescent="0.2">
      <c r="G38505" s="12"/>
    </row>
    <row r="38506" spans="7:7" x14ac:dyDescent="0.2">
      <c r="G38506" s="12"/>
    </row>
    <row r="38507" spans="7:7" x14ac:dyDescent="0.2">
      <c r="G38507" s="12"/>
    </row>
    <row r="38508" spans="7:7" x14ac:dyDescent="0.2">
      <c r="G38508" s="12"/>
    </row>
    <row r="38509" spans="7:7" x14ac:dyDescent="0.2">
      <c r="G38509" s="12"/>
    </row>
    <row r="38510" spans="7:7" x14ac:dyDescent="0.2">
      <c r="G38510" s="12"/>
    </row>
    <row r="38511" spans="7:7" x14ac:dyDescent="0.2">
      <c r="G38511" s="12"/>
    </row>
    <row r="38512" spans="7:7" x14ac:dyDescent="0.2">
      <c r="G38512" s="12"/>
    </row>
    <row r="38513" spans="7:7" x14ac:dyDescent="0.2">
      <c r="G38513" s="12"/>
    </row>
    <row r="38514" spans="7:7" x14ac:dyDescent="0.2">
      <c r="G38514" s="12"/>
    </row>
    <row r="38515" spans="7:7" x14ac:dyDescent="0.2">
      <c r="G38515" s="12"/>
    </row>
    <row r="38516" spans="7:7" x14ac:dyDescent="0.2">
      <c r="G38516" s="12"/>
    </row>
    <row r="38517" spans="7:7" x14ac:dyDescent="0.2">
      <c r="G38517" s="12"/>
    </row>
    <row r="38518" spans="7:7" x14ac:dyDescent="0.2">
      <c r="G38518" s="12"/>
    </row>
    <row r="38519" spans="7:7" x14ac:dyDescent="0.2">
      <c r="G38519" s="12"/>
    </row>
    <row r="38520" spans="7:7" x14ac:dyDescent="0.2">
      <c r="G38520" s="12"/>
    </row>
    <row r="38521" spans="7:7" x14ac:dyDescent="0.2">
      <c r="G38521" s="12"/>
    </row>
    <row r="38522" spans="7:7" x14ac:dyDescent="0.2">
      <c r="G38522" s="12"/>
    </row>
    <row r="38523" spans="7:7" x14ac:dyDescent="0.2">
      <c r="G38523" s="12"/>
    </row>
    <row r="38524" spans="7:7" x14ac:dyDescent="0.2">
      <c r="G38524" s="12"/>
    </row>
    <row r="38525" spans="7:7" x14ac:dyDescent="0.2">
      <c r="G38525" s="12"/>
    </row>
    <row r="38526" spans="7:7" x14ac:dyDescent="0.2">
      <c r="G38526" s="12"/>
    </row>
    <row r="38527" spans="7:7" x14ac:dyDescent="0.2">
      <c r="G38527" s="12"/>
    </row>
    <row r="38528" spans="7:7" x14ac:dyDescent="0.2">
      <c r="G38528" s="12"/>
    </row>
    <row r="38529" spans="7:7" x14ac:dyDescent="0.2">
      <c r="G38529" s="12"/>
    </row>
    <row r="38530" spans="7:7" x14ac:dyDescent="0.2">
      <c r="G38530" s="12"/>
    </row>
    <row r="38531" spans="7:7" x14ac:dyDescent="0.2">
      <c r="G38531" s="12"/>
    </row>
    <row r="38532" spans="7:7" x14ac:dyDescent="0.2">
      <c r="G38532" s="12"/>
    </row>
    <row r="38533" spans="7:7" x14ac:dyDescent="0.2">
      <c r="G38533" s="12"/>
    </row>
    <row r="38534" spans="7:7" x14ac:dyDescent="0.2">
      <c r="G38534" s="12"/>
    </row>
    <row r="38535" spans="7:7" x14ac:dyDescent="0.2">
      <c r="G38535" s="12"/>
    </row>
    <row r="38536" spans="7:7" x14ac:dyDescent="0.2">
      <c r="G38536" s="12"/>
    </row>
    <row r="38537" spans="7:7" x14ac:dyDescent="0.2">
      <c r="G38537" s="12"/>
    </row>
    <row r="38538" spans="7:7" x14ac:dyDescent="0.2">
      <c r="G38538" s="12"/>
    </row>
    <row r="38539" spans="7:7" x14ac:dyDescent="0.2">
      <c r="G38539" s="12"/>
    </row>
    <row r="38540" spans="7:7" x14ac:dyDescent="0.2">
      <c r="G38540" s="12"/>
    </row>
    <row r="38541" spans="7:7" x14ac:dyDescent="0.2">
      <c r="G38541" s="12"/>
    </row>
    <row r="38542" spans="7:7" x14ac:dyDescent="0.2">
      <c r="G38542" s="12"/>
    </row>
    <row r="38543" spans="7:7" x14ac:dyDescent="0.2">
      <c r="G38543" s="12"/>
    </row>
    <row r="38544" spans="7:7" x14ac:dyDescent="0.2">
      <c r="G38544" s="12"/>
    </row>
    <row r="38545" spans="7:7" x14ac:dyDescent="0.2">
      <c r="G38545" s="12"/>
    </row>
    <row r="38546" spans="7:7" x14ac:dyDescent="0.2">
      <c r="G38546" s="12"/>
    </row>
    <row r="38547" spans="7:7" x14ac:dyDescent="0.2">
      <c r="G38547" s="12"/>
    </row>
    <row r="38548" spans="7:7" x14ac:dyDescent="0.2">
      <c r="G38548" s="12"/>
    </row>
    <row r="38549" spans="7:7" x14ac:dyDescent="0.2">
      <c r="G38549" s="12"/>
    </row>
    <row r="38550" spans="7:7" x14ac:dyDescent="0.2">
      <c r="G38550" s="12"/>
    </row>
    <row r="38551" spans="7:7" x14ac:dyDescent="0.2">
      <c r="G38551" s="12"/>
    </row>
    <row r="38552" spans="7:7" x14ac:dyDescent="0.2">
      <c r="G38552" s="12"/>
    </row>
    <row r="38553" spans="7:7" x14ac:dyDescent="0.2">
      <c r="G38553" s="12"/>
    </row>
    <row r="38554" spans="7:7" x14ac:dyDescent="0.2">
      <c r="G38554" s="12"/>
    </row>
    <row r="38555" spans="7:7" x14ac:dyDescent="0.2">
      <c r="G38555" s="12"/>
    </row>
    <row r="38556" spans="7:7" x14ac:dyDescent="0.2">
      <c r="G38556" s="12"/>
    </row>
    <row r="38557" spans="7:7" x14ac:dyDescent="0.2">
      <c r="G38557" s="12"/>
    </row>
    <row r="38558" spans="7:7" x14ac:dyDescent="0.2">
      <c r="G38558" s="12"/>
    </row>
    <row r="38559" spans="7:7" x14ac:dyDescent="0.2">
      <c r="G38559" s="12"/>
    </row>
    <row r="38560" spans="7:7" x14ac:dyDescent="0.2">
      <c r="G38560" s="12"/>
    </row>
    <row r="38561" spans="7:7" x14ac:dyDescent="0.2">
      <c r="G38561" s="12"/>
    </row>
    <row r="38562" spans="7:7" x14ac:dyDescent="0.2">
      <c r="G38562" s="12"/>
    </row>
    <row r="38563" spans="7:7" x14ac:dyDescent="0.2">
      <c r="G38563" s="12"/>
    </row>
    <row r="38564" spans="7:7" x14ac:dyDescent="0.2">
      <c r="G38564" s="12"/>
    </row>
    <row r="38565" spans="7:7" x14ac:dyDescent="0.2">
      <c r="G38565" s="12"/>
    </row>
    <row r="38566" spans="7:7" x14ac:dyDescent="0.2">
      <c r="G38566" s="12"/>
    </row>
    <row r="38567" spans="7:7" x14ac:dyDescent="0.2">
      <c r="G38567" s="12"/>
    </row>
    <row r="38568" spans="7:7" x14ac:dyDescent="0.2">
      <c r="G38568" s="12"/>
    </row>
    <row r="38569" spans="7:7" x14ac:dyDescent="0.2">
      <c r="G38569" s="12"/>
    </row>
    <row r="38570" spans="7:7" x14ac:dyDescent="0.2">
      <c r="G38570" s="12"/>
    </row>
    <row r="38571" spans="7:7" x14ac:dyDescent="0.2">
      <c r="G38571" s="12"/>
    </row>
    <row r="38572" spans="7:7" x14ac:dyDescent="0.2">
      <c r="G38572" s="12"/>
    </row>
    <row r="38573" spans="7:7" x14ac:dyDescent="0.2">
      <c r="G38573" s="12"/>
    </row>
    <row r="38574" spans="7:7" x14ac:dyDescent="0.2">
      <c r="G38574" s="12"/>
    </row>
    <row r="38575" spans="7:7" x14ac:dyDescent="0.2">
      <c r="G38575" s="12"/>
    </row>
    <row r="38576" spans="7:7" x14ac:dyDescent="0.2">
      <c r="G38576" s="12"/>
    </row>
    <row r="38577" spans="7:7" x14ac:dyDescent="0.2">
      <c r="G38577" s="12"/>
    </row>
    <row r="38578" spans="7:7" x14ac:dyDescent="0.2">
      <c r="G38578" s="12"/>
    </row>
    <row r="38579" spans="7:7" x14ac:dyDescent="0.2">
      <c r="G38579" s="12"/>
    </row>
    <row r="38580" spans="7:7" x14ac:dyDescent="0.2">
      <c r="G38580" s="12"/>
    </row>
    <row r="38581" spans="7:7" x14ac:dyDescent="0.2">
      <c r="G38581" s="12"/>
    </row>
    <row r="38582" spans="7:7" x14ac:dyDescent="0.2">
      <c r="G38582" s="12"/>
    </row>
    <row r="38583" spans="7:7" x14ac:dyDescent="0.2">
      <c r="G38583" s="12"/>
    </row>
    <row r="38584" spans="7:7" x14ac:dyDescent="0.2">
      <c r="G38584" s="12"/>
    </row>
    <row r="38585" spans="7:7" x14ac:dyDescent="0.2">
      <c r="G38585" s="12"/>
    </row>
    <row r="38586" spans="7:7" x14ac:dyDescent="0.2">
      <c r="G38586" s="12"/>
    </row>
    <row r="38587" spans="7:7" x14ac:dyDescent="0.2">
      <c r="G38587" s="12"/>
    </row>
    <row r="38588" spans="7:7" x14ac:dyDescent="0.2">
      <c r="G38588" s="12"/>
    </row>
    <row r="38589" spans="7:7" x14ac:dyDescent="0.2">
      <c r="G38589" s="12"/>
    </row>
    <row r="38590" spans="7:7" x14ac:dyDescent="0.2">
      <c r="G38590" s="12"/>
    </row>
    <row r="38591" spans="7:7" x14ac:dyDescent="0.2">
      <c r="G38591" s="12"/>
    </row>
    <row r="38592" spans="7:7" x14ac:dyDescent="0.2">
      <c r="G38592" s="12"/>
    </row>
    <row r="38593" spans="7:7" x14ac:dyDescent="0.2">
      <c r="G38593" s="12"/>
    </row>
    <row r="38594" spans="7:7" x14ac:dyDescent="0.2">
      <c r="G38594" s="12"/>
    </row>
    <row r="38595" spans="7:7" x14ac:dyDescent="0.2">
      <c r="G38595" s="12"/>
    </row>
    <row r="38596" spans="7:7" x14ac:dyDescent="0.2">
      <c r="G38596" s="12"/>
    </row>
    <row r="38597" spans="7:7" x14ac:dyDescent="0.2">
      <c r="G38597" s="12"/>
    </row>
    <row r="38598" spans="7:7" x14ac:dyDescent="0.2">
      <c r="G38598" s="12"/>
    </row>
    <row r="38599" spans="7:7" x14ac:dyDescent="0.2">
      <c r="G38599" s="12"/>
    </row>
    <row r="38600" spans="7:7" x14ac:dyDescent="0.2">
      <c r="G38600" s="12"/>
    </row>
    <row r="38601" spans="7:7" x14ac:dyDescent="0.2">
      <c r="G38601" s="12"/>
    </row>
    <row r="38602" spans="7:7" x14ac:dyDescent="0.2">
      <c r="G38602" s="12"/>
    </row>
    <row r="38603" spans="7:7" x14ac:dyDescent="0.2">
      <c r="G38603" s="12"/>
    </row>
    <row r="38604" spans="7:7" x14ac:dyDescent="0.2">
      <c r="G38604" s="12"/>
    </row>
    <row r="38605" spans="7:7" x14ac:dyDescent="0.2">
      <c r="G38605" s="12"/>
    </row>
    <row r="38606" spans="7:7" x14ac:dyDescent="0.2">
      <c r="G38606" s="12"/>
    </row>
    <row r="38607" spans="7:7" x14ac:dyDescent="0.2">
      <c r="G38607" s="12"/>
    </row>
    <row r="38608" spans="7:7" x14ac:dyDescent="0.2">
      <c r="G38608" s="12"/>
    </row>
    <row r="38609" spans="7:7" x14ac:dyDescent="0.2">
      <c r="G38609" s="12"/>
    </row>
    <row r="38610" spans="7:7" x14ac:dyDescent="0.2">
      <c r="G38610" s="12"/>
    </row>
    <row r="38611" spans="7:7" x14ac:dyDescent="0.2">
      <c r="G38611" s="12"/>
    </row>
    <row r="38612" spans="7:7" x14ac:dyDescent="0.2">
      <c r="G38612" s="12"/>
    </row>
    <row r="38613" spans="7:7" x14ac:dyDescent="0.2">
      <c r="G38613" s="12"/>
    </row>
    <row r="38614" spans="7:7" x14ac:dyDescent="0.2">
      <c r="G38614" s="12"/>
    </row>
    <row r="38615" spans="7:7" x14ac:dyDescent="0.2">
      <c r="G38615" s="12"/>
    </row>
    <row r="38616" spans="7:7" x14ac:dyDescent="0.2">
      <c r="G38616" s="12"/>
    </row>
    <row r="38617" spans="7:7" x14ac:dyDescent="0.2">
      <c r="G38617" s="12"/>
    </row>
    <row r="38618" spans="7:7" x14ac:dyDescent="0.2">
      <c r="G38618" s="12"/>
    </row>
    <row r="38619" spans="7:7" x14ac:dyDescent="0.2">
      <c r="G38619" s="12"/>
    </row>
    <row r="38620" spans="7:7" x14ac:dyDescent="0.2">
      <c r="G38620" s="12"/>
    </row>
    <row r="38621" spans="7:7" x14ac:dyDescent="0.2">
      <c r="G38621" s="12"/>
    </row>
    <row r="38622" spans="7:7" x14ac:dyDescent="0.2">
      <c r="G38622" s="12"/>
    </row>
    <row r="38623" spans="7:7" x14ac:dyDescent="0.2">
      <c r="G38623" s="12"/>
    </row>
    <row r="38624" spans="7:7" x14ac:dyDescent="0.2">
      <c r="G38624" s="12"/>
    </row>
    <row r="38625" spans="7:7" x14ac:dyDescent="0.2">
      <c r="G38625" s="12"/>
    </row>
    <row r="38626" spans="7:7" x14ac:dyDescent="0.2">
      <c r="G38626" s="12"/>
    </row>
    <row r="38627" spans="7:7" x14ac:dyDescent="0.2">
      <c r="G38627" s="12"/>
    </row>
    <row r="38628" spans="7:7" x14ac:dyDescent="0.2">
      <c r="G38628" s="12"/>
    </row>
    <row r="38629" spans="7:7" x14ac:dyDescent="0.2">
      <c r="G38629" s="12"/>
    </row>
    <row r="38630" spans="7:7" x14ac:dyDescent="0.2">
      <c r="G38630" s="12"/>
    </row>
    <row r="38631" spans="7:7" x14ac:dyDescent="0.2">
      <c r="G38631" s="12"/>
    </row>
    <row r="38632" spans="7:7" x14ac:dyDescent="0.2">
      <c r="G38632" s="12"/>
    </row>
    <row r="38633" spans="7:7" x14ac:dyDescent="0.2">
      <c r="G38633" s="12"/>
    </row>
    <row r="38634" spans="7:7" x14ac:dyDescent="0.2">
      <c r="G38634" s="12"/>
    </row>
    <row r="38635" spans="7:7" x14ac:dyDescent="0.2">
      <c r="G38635" s="12"/>
    </row>
    <row r="38636" spans="7:7" x14ac:dyDescent="0.2">
      <c r="G38636" s="12"/>
    </row>
    <row r="38637" spans="7:7" x14ac:dyDescent="0.2">
      <c r="G38637" s="12"/>
    </row>
    <row r="38638" spans="7:7" x14ac:dyDescent="0.2">
      <c r="G38638" s="12"/>
    </row>
    <row r="38639" spans="7:7" x14ac:dyDescent="0.2">
      <c r="G38639" s="12"/>
    </row>
    <row r="38640" spans="7:7" x14ac:dyDescent="0.2">
      <c r="G38640" s="12"/>
    </row>
    <row r="38641" spans="7:7" x14ac:dyDescent="0.2">
      <c r="G38641" s="12"/>
    </row>
    <row r="38642" spans="7:7" x14ac:dyDescent="0.2">
      <c r="G38642" s="12"/>
    </row>
    <row r="38643" spans="7:7" x14ac:dyDescent="0.2">
      <c r="G38643" s="12"/>
    </row>
    <row r="38644" spans="7:7" x14ac:dyDescent="0.2">
      <c r="G38644" s="12"/>
    </row>
    <row r="38645" spans="7:7" x14ac:dyDescent="0.2">
      <c r="G38645" s="12"/>
    </row>
    <row r="38646" spans="7:7" x14ac:dyDescent="0.2">
      <c r="G38646" s="12"/>
    </row>
    <row r="38647" spans="7:7" x14ac:dyDescent="0.2">
      <c r="G38647" s="12"/>
    </row>
    <row r="38648" spans="7:7" x14ac:dyDescent="0.2">
      <c r="G38648" s="12"/>
    </row>
    <row r="38649" spans="7:7" x14ac:dyDescent="0.2">
      <c r="G38649" s="12"/>
    </row>
    <row r="38650" spans="7:7" x14ac:dyDescent="0.2">
      <c r="G38650" s="12"/>
    </row>
    <row r="38651" spans="7:7" x14ac:dyDescent="0.2">
      <c r="G38651" s="12"/>
    </row>
    <row r="38652" spans="7:7" x14ac:dyDescent="0.2">
      <c r="G38652" s="12"/>
    </row>
    <row r="38653" spans="7:7" x14ac:dyDescent="0.2">
      <c r="G38653" s="12"/>
    </row>
    <row r="38654" spans="7:7" x14ac:dyDescent="0.2">
      <c r="G38654" s="12"/>
    </row>
    <row r="38655" spans="7:7" x14ac:dyDescent="0.2">
      <c r="G38655" s="12"/>
    </row>
    <row r="38656" spans="7:7" x14ac:dyDescent="0.2">
      <c r="G38656" s="12"/>
    </row>
    <row r="38657" spans="7:7" x14ac:dyDescent="0.2">
      <c r="G38657" s="12"/>
    </row>
    <row r="38658" spans="7:7" x14ac:dyDescent="0.2">
      <c r="G38658" s="12"/>
    </row>
    <row r="38659" spans="7:7" x14ac:dyDescent="0.2">
      <c r="G38659" s="12"/>
    </row>
    <row r="38660" spans="7:7" x14ac:dyDescent="0.2">
      <c r="G38660" s="12"/>
    </row>
    <row r="38661" spans="7:7" x14ac:dyDescent="0.2">
      <c r="G38661" s="12"/>
    </row>
    <row r="38662" spans="7:7" x14ac:dyDescent="0.2">
      <c r="G38662" s="12"/>
    </row>
    <row r="38663" spans="7:7" x14ac:dyDescent="0.2">
      <c r="G38663" s="12"/>
    </row>
    <row r="38664" spans="7:7" x14ac:dyDescent="0.2">
      <c r="G38664" s="12"/>
    </row>
    <row r="38665" spans="7:7" x14ac:dyDescent="0.2">
      <c r="G38665" s="12"/>
    </row>
    <row r="38666" spans="7:7" x14ac:dyDescent="0.2">
      <c r="G38666" s="12"/>
    </row>
    <row r="38667" spans="7:7" x14ac:dyDescent="0.2">
      <c r="G38667" s="12"/>
    </row>
    <row r="38668" spans="7:7" x14ac:dyDescent="0.2">
      <c r="G38668" s="12"/>
    </row>
    <row r="38669" spans="7:7" x14ac:dyDescent="0.2">
      <c r="G38669" s="12"/>
    </row>
    <row r="38670" spans="7:7" x14ac:dyDescent="0.2">
      <c r="G38670" s="12"/>
    </row>
    <row r="38671" spans="7:7" x14ac:dyDescent="0.2">
      <c r="G38671" s="12"/>
    </row>
    <row r="38672" spans="7:7" x14ac:dyDescent="0.2">
      <c r="G38672" s="12"/>
    </row>
    <row r="38673" spans="7:7" x14ac:dyDescent="0.2">
      <c r="G38673" s="12"/>
    </row>
    <row r="38674" spans="7:7" x14ac:dyDescent="0.2">
      <c r="G38674" s="12"/>
    </row>
    <row r="38675" spans="7:7" x14ac:dyDescent="0.2">
      <c r="G38675" s="12"/>
    </row>
    <row r="38676" spans="7:7" x14ac:dyDescent="0.2">
      <c r="G38676" s="12"/>
    </row>
    <row r="38677" spans="7:7" x14ac:dyDescent="0.2">
      <c r="G38677" s="12"/>
    </row>
    <row r="38678" spans="7:7" x14ac:dyDescent="0.2">
      <c r="G38678" s="12"/>
    </row>
    <row r="38679" spans="7:7" x14ac:dyDescent="0.2">
      <c r="G38679" s="12"/>
    </row>
    <row r="38680" spans="7:7" x14ac:dyDescent="0.2">
      <c r="G38680" s="12"/>
    </row>
    <row r="38681" spans="7:7" x14ac:dyDescent="0.2">
      <c r="G38681" s="12"/>
    </row>
    <row r="38682" spans="7:7" x14ac:dyDescent="0.2">
      <c r="G38682" s="12"/>
    </row>
    <row r="38683" spans="7:7" x14ac:dyDescent="0.2">
      <c r="G38683" s="12"/>
    </row>
    <row r="38684" spans="7:7" x14ac:dyDescent="0.2">
      <c r="G38684" s="12"/>
    </row>
    <row r="38685" spans="7:7" x14ac:dyDescent="0.2">
      <c r="G38685" s="12"/>
    </row>
    <row r="38686" spans="7:7" x14ac:dyDescent="0.2">
      <c r="G38686" s="12"/>
    </row>
    <row r="38687" spans="7:7" x14ac:dyDescent="0.2">
      <c r="G38687" s="12"/>
    </row>
    <row r="38688" spans="7:7" x14ac:dyDescent="0.2">
      <c r="G38688" s="12"/>
    </row>
    <row r="38689" spans="7:7" x14ac:dyDescent="0.2">
      <c r="G38689" s="12"/>
    </row>
    <row r="38690" spans="7:7" x14ac:dyDescent="0.2">
      <c r="G38690" s="12"/>
    </row>
    <row r="38691" spans="7:7" x14ac:dyDescent="0.2">
      <c r="G38691" s="12"/>
    </row>
    <row r="38692" spans="7:7" x14ac:dyDescent="0.2">
      <c r="G38692" s="12"/>
    </row>
    <row r="38693" spans="7:7" x14ac:dyDescent="0.2">
      <c r="G38693" s="12"/>
    </row>
    <row r="38694" spans="7:7" x14ac:dyDescent="0.2">
      <c r="G38694" s="12"/>
    </row>
    <row r="38695" spans="7:7" x14ac:dyDescent="0.2">
      <c r="G38695" s="12"/>
    </row>
    <row r="38696" spans="7:7" x14ac:dyDescent="0.2">
      <c r="G38696" s="12"/>
    </row>
    <row r="38697" spans="7:7" x14ac:dyDescent="0.2">
      <c r="G38697" s="12"/>
    </row>
    <row r="38698" spans="7:7" x14ac:dyDescent="0.2">
      <c r="G38698" s="12"/>
    </row>
    <row r="38699" spans="7:7" x14ac:dyDescent="0.2">
      <c r="G38699" s="12"/>
    </row>
    <row r="38700" spans="7:7" x14ac:dyDescent="0.2">
      <c r="G38700" s="12"/>
    </row>
    <row r="38701" spans="7:7" x14ac:dyDescent="0.2">
      <c r="G38701" s="12"/>
    </row>
    <row r="38702" spans="7:7" x14ac:dyDescent="0.2">
      <c r="G38702" s="12"/>
    </row>
    <row r="38703" spans="7:7" x14ac:dyDescent="0.2">
      <c r="G38703" s="12"/>
    </row>
    <row r="38704" spans="7:7" x14ac:dyDescent="0.2">
      <c r="G38704" s="12"/>
    </row>
    <row r="38705" spans="7:7" x14ac:dyDescent="0.2">
      <c r="G38705" s="12"/>
    </row>
    <row r="38706" spans="7:7" x14ac:dyDescent="0.2">
      <c r="G38706" s="12"/>
    </row>
    <row r="38707" spans="7:7" x14ac:dyDescent="0.2">
      <c r="G38707" s="12"/>
    </row>
    <row r="38708" spans="7:7" x14ac:dyDescent="0.2">
      <c r="G38708" s="12"/>
    </row>
    <row r="38709" spans="7:7" x14ac:dyDescent="0.2">
      <c r="G38709" s="12"/>
    </row>
    <row r="38710" spans="7:7" x14ac:dyDescent="0.2">
      <c r="G38710" s="12"/>
    </row>
    <row r="38711" spans="7:7" x14ac:dyDescent="0.2">
      <c r="G38711" s="12"/>
    </row>
    <row r="38712" spans="7:7" x14ac:dyDescent="0.2">
      <c r="G38712" s="12"/>
    </row>
    <row r="38713" spans="7:7" x14ac:dyDescent="0.2">
      <c r="G38713" s="12"/>
    </row>
    <row r="38714" spans="7:7" x14ac:dyDescent="0.2">
      <c r="G38714" s="12"/>
    </row>
    <row r="38715" spans="7:7" x14ac:dyDescent="0.2">
      <c r="G38715" s="12"/>
    </row>
    <row r="38716" spans="7:7" x14ac:dyDescent="0.2">
      <c r="G38716" s="12"/>
    </row>
    <row r="38717" spans="7:7" x14ac:dyDescent="0.2">
      <c r="G38717" s="12"/>
    </row>
    <row r="38718" spans="7:7" x14ac:dyDescent="0.2">
      <c r="G38718" s="12"/>
    </row>
    <row r="38719" spans="7:7" x14ac:dyDescent="0.2">
      <c r="G38719" s="12"/>
    </row>
    <row r="38720" spans="7:7" x14ac:dyDescent="0.2">
      <c r="G38720" s="12"/>
    </row>
    <row r="38721" spans="7:7" x14ac:dyDescent="0.2">
      <c r="G38721" s="12"/>
    </row>
    <row r="38722" spans="7:7" x14ac:dyDescent="0.2">
      <c r="G38722" s="12"/>
    </row>
    <row r="38723" spans="7:7" x14ac:dyDescent="0.2">
      <c r="G38723" s="12"/>
    </row>
    <row r="38724" spans="7:7" x14ac:dyDescent="0.2">
      <c r="G38724" s="12"/>
    </row>
    <row r="38725" spans="7:7" x14ac:dyDescent="0.2">
      <c r="G38725" s="12"/>
    </row>
    <row r="38726" spans="7:7" x14ac:dyDescent="0.2">
      <c r="G38726" s="12"/>
    </row>
    <row r="38727" spans="7:7" x14ac:dyDescent="0.2">
      <c r="G38727" s="12"/>
    </row>
    <row r="38728" spans="7:7" x14ac:dyDescent="0.2">
      <c r="G38728" s="12"/>
    </row>
    <row r="38729" spans="7:7" x14ac:dyDescent="0.2">
      <c r="G38729" s="12"/>
    </row>
    <row r="38730" spans="7:7" x14ac:dyDescent="0.2">
      <c r="G38730" s="12"/>
    </row>
    <row r="38731" spans="7:7" x14ac:dyDescent="0.2">
      <c r="G38731" s="12"/>
    </row>
    <row r="38732" spans="7:7" x14ac:dyDescent="0.2">
      <c r="G38732" s="12"/>
    </row>
    <row r="38733" spans="7:7" x14ac:dyDescent="0.2">
      <c r="G38733" s="12"/>
    </row>
    <row r="38734" spans="7:7" x14ac:dyDescent="0.2">
      <c r="G38734" s="12"/>
    </row>
    <row r="38735" spans="7:7" x14ac:dyDescent="0.2">
      <c r="G38735" s="12"/>
    </row>
    <row r="38736" spans="7:7" x14ac:dyDescent="0.2">
      <c r="G38736" s="12"/>
    </row>
    <row r="38737" spans="7:7" x14ac:dyDescent="0.2">
      <c r="G38737" s="12"/>
    </row>
    <row r="38738" spans="7:7" x14ac:dyDescent="0.2">
      <c r="G38738" s="12"/>
    </row>
    <row r="38739" spans="7:7" x14ac:dyDescent="0.2">
      <c r="G38739" s="12"/>
    </row>
    <row r="38740" spans="7:7" x14ac:dyDescent="0.2">
      <c r="G38740" s="12"/>
    </row>
    <row r="38741" spans="7:7" x14ac:dyDescent="0.2">
      <c r="G38741" s="12"/>
    </row>
    <row r="38742" spans="7:7" x14ac:dyDescent="0.2">
      <c r="G38742" s="12"/>
    </row>
    <row r="38743" spans="7:7" x14ac:dyDescent="0.2">
      <c r="G38743" s="12"/>
    </row>
    <row r="38744" spans="7:7" x14ac:dyDescent="0.2">
      <c r="G38744" s="12"/>
    </row>
    <row r="38745" spans="7:7" x14ac:dyDescent="0.2">
      <c r="G38745" s="12"/>
    </row>
    <row r="38746" spans="7:7" x14ac:dyDescent="0.2">
      <c r="G38746" s="12"/>
    </row>
    <row r="38747" spans="7:7" x14ac:dyDescent="0.2">
      <c r="G38747" s="12"/>
    </row>
    <row r="38748" spans="7:7" x14ac:dyDescent="0.2">
      <c r="G38748" s="12"/>
    </row>
    <row r="38749" spans="7:7" x14ac:dyDescent="0.2">
      <c r="G38749" s="12"/>
    </row>
    <row r="38750" spans="7:7" x14ac:dyDescent="0.2">
      <c r="G38750" s="12"/>
    </row>
    <row r="38751" spans="7:7" x14ac:dyDescent="0.2">
      <c r="G38751" s="12"/>
    </row>
    <row r="38752" spans="7:7" x14ac:dyDescent="0.2">
      <c r="G38752" s="12"/>
    </row>
    <row r="38753" spans="7:7" x14ac:dyDescent="0.2">
      <c r="G38753" s="12"/>
    </row>
    <row r="38754" spans="7:7" x14ac:dyDescent="0.2">
      <c r="G38754" s="12"/>
    </row>
    <row r="38755" spans="7:7" x14ac:dyDescent="0.2">
      <c r="G38755" s="12"/>
    </row>
    <row r="38756" spans="7:7" x14ac:dyDescent="0.2">
      <c r="G38756" s="12"/>
    </row>
    <row r="38757" spans="7:7" x14ac:dyDescent="0.2">
      <c r="G38757" s="12"/>
    </row>
    <row r="38758" spans="7:7" x14ac:dyDescent="0.2">
      <c r="G38758" s="12"/>
    </row>
    <row r="38759" spans="7:7" x14ac:dyDescent="0.2">
      <c r="G38759" s="12"/>
    </row>
    <row r="38760" spans="7:7" x14ac:dyDescent="0.2">
      <c r="G38760" s="12"/>
    </row>
    <row r="38761" spans="7:7" x14ac:dyDescent="0.2">
      <c r="G38761" s="12"/>
    </row>
    <row r="38762" spans="7:7" x14ac:dyDescent="0.2">
      <c r="G38762" s="12"/>
    </row>
    <row r="38763" spans="7:7" x14ac:dyDescent="0.2">
      <c r="G38763" s="12"/>
    </row>
    <row r="38764" spans="7:7" x14ac:dyDescent="0.2">
      <c r="G38764" s="12"/>
    </row>
    <row r="38765" spans="7:7" x14ac:dyDescent="0.2">
      <c r="G38765" s="12"/>
    </row>
    <row r="38766" spans="7:7" x14ac:dyDescent="0.2">
      <c r="G38766" s="12"/>
    </row>
    <row r="38767" spans="7:7" x14ac:dyDescent="0.2">
      <c r="G38767" s="12"/>
    </row>
    <row r="38768" spans="7:7" x14ac:dyDescent="0.2">
      <c r="G38768" s="12"/>
    </row>
    <row r="38769" spans="7:7" x14ac:dyDescent="0.2">
      <c r="G38769" s="12"/>
    </row>
    <row r="38770" spans="7:7" x14ac:dyDescent="0.2">
      <c r="G38770" s="12"/>
    </row>
    <row r="38771" spans="7:7" x14ac:dyDescent="0.2">
      <c r="G38771" s="12"/>
    </row>
    <row r="38772" spans="7:7" x14ac:dyDescent="0.2">
      <c r="G38772" s="12"/>
    </row>
    <row r="38773" spans="7:7" x14ac:dyDescent="0.2">
      <c r="G38773" s="12"/>
    </row>
    <row r="38774" spans="7:7" x14ac:dyDescent="0.2">
      <c r="G38774" s="12"/>
    </row>
    <row r="38775" spans="7:7" x14ac:dyDescent="0.2">
      <c r="G38775" s="12"/>
    </row>
    <row r="38776" spans="7:7" x14ac:dyDescent="0.2">
      <c r="G38776" s="12"/>
    </row>
    <row r="38777" spans="7:7" x14ac:dyDescent="0.2">
      <c r="G38777" s="12"/>
    </row>
    <row r="38778" spans="7:7" x14ac:dyDescent="0.2">
      <c r="G38778" s="12"/>
    </row>
    <row r="38779" spans="7:7" x14ac:dyDescent="0.2">
      <c r="G38779" s="12"/>
    </row>
    <row r="38780" spans="7:7" x14ac:dyDescent="0.2">
      <c r="G38780" s="12"/>
    </row>
    <row r="38781" spans="7:7" x14ac:dyDescent="0.2">
      <c r="G38781" s="12"/>
    </row>
    <row r="38782" spans="7:7" x14ac:dyDescent="0.2">
      <c r="G38782" s="12"/>
    </row>
    <row r="38783" spans="7:7" x14ac:dyDescent="0.2">
      <c r="G38783" s="12"/>
    </row>
    <row r="38784" spans="7:7" x14ac:dyDescent="0.2">
      <c r="G38784" s="12"/>
    </row>
    <row r="38785" spans="7:7" x14ac:dyDescent="0.2">
      <c r="G38785" s="12"/>
    </row>
    <row r="38786" spans="7:7" x14ac:dyDescent="0.2">
      <c r="G38786" s="12"/>
    </row>
    <row r="38787" spans="7:7" x14ac:dyDescent="0.2">
      <c r="G38787" s="12"/>
    </row>
    <row r="38788" spans="7:7" x14ac:dyDescent="0.2">
      <c r="G38788" s="12"/>
    </row>
    <row r="38789" spans="7:7" x14ac:dyDescent="0.2">
      <c r="G38789" s="12"/>
    </row>
    <row r="38790" spans="7:7" x14ac:dyDescent="0.2">
      <c r="G38790" s="12"/>
    </row>
    <row r="38791" spans="7:7" x14ac:dyDescent="0.2">
      <c r="G38791" s="12"/>
    </row>
    <row r="38792" spans="7:7" x14ac:dyDescent="0.2">
      <c r="G38792" s="12"/>
    </row>
    <row r="38793" spans="7:7" x14ac:dyDescent="0.2">
      <c r="G38793" s="12"/>
    </row>
    <row r="38794" spans="7:7" x14ac:dyDescent="0.2">
      <c r="G38794" s="12"/>
    </row>
    <row r="38795" spans="7:7" x14ac:dyDescent="0.2">
      <c r="G38795" s="12"/>
    </row>
    <row r="38796" spans="7:7" x14ac:dyDescent="0.2">
      <c r="G38796" s="12"/>
    </row>
    <row r="38797" spans="7:7" x14ac:dyDescent="0.2">
      <c r="G38797" s="12"/>
    </row>
    <row r="38798" spans="7:7" x14ac:dyDescent="0.2">
      <c r="G38798" s="12"/>
    </row>
    <row r="38799" spans="7:7" x14ac:dyDescent="0.2">
      <c r="G38799" s="12"/>
    </row>
    <row r="38800" spans="7:7" x14ac:dyDescent="0.2">
      <c r="G38800" s="12"/>
    </row>
    <row r="38801" spans="7:7" x14ac:dyDescent="0.2">
      <c r="G38801" s="12"/>
    </row>
    <row r="38802" spans="7:7" x14ac:dyDescent="0.2">
      <c r="G38802" s="12"/>
    </row>
    <row r="38803" spans="7:7" x14ac:dyDescent="0.2">
      <c r="G38803" s="12"/>
    </row>
    <row r="38804" spans="7:7" x14ac:dyDescent="0.2">
      <c r="G38804" s="12"/>
    </row>
    <row r="38805" spans="7:7" x14ac:dyDescent="0.2">
      <c r="G38805" s="12"/>
    </row>
    <row r="38806" spans="7:7" x14ac:dyDescent="0.2">
      <c r="G38806" s="12"/>
    </row>
    <row r="38807" spans="7:7" x14ac:dyDescent="0.2">
      <c r="G38807" s="12"/>
    </row>
    <row r="38808" spans="7:7" x14ac:dyDescent="0.2">
      <c r="G38808" s="12"/>
    </row>
    <row r="38809" spans="7:7" x14ac:dyDescent="0.2">
      <c r="G38809" s="12"/>
    </row>
    <row r="38810" spans="7:7" x14ac:dyDescent="0.2">
      <c r="G38810" s="12"/>
    </row>
    <row r="38811" spans="7:7" x14ac:dyDescent="0.2">
      <c r="G38811" s="12"/>
    </row>
    <row r="38812" spans="7:7" x14ac:dyDescent="0.2">
      <c r="G38812" s="12"/>
    </row>
    <row r="38813" spans="7:7" x14ac:dyDescent="0.2">
      <c r="G38813" s="12"/>
    </row>
    <row r="38814" spans="7:7" x14ac:dyDescent="0.2">
      <c r="G38814" s="12"/>
    </row>
    <row r="38815" spans="7:7" x14ac:dyDescent="0.2">
      <c r="G38815" s="12"/>
    </row>
    <row r="38816" spans="7:7" x14ac:dyDescent="0.2">
      <c r="G38816" s="12"/>
    </row>
    <row r="38817" spans="7:7" x14ac:dyDescent="0.2">
      <c r="G38817" s="12"/>
    </row>
    <row r="38818" spans="7:7" x14ac:dyDescent="0.2">
      <c r="G38818" s="12"/>
    </row>
    <row r="38819" spans="7:7" x14ac:dyDescent="0.2">
      <c r="G38819" s="12"/>
    </row>
    <row r="38820" spans="7:7" x14ac:dyDescent="0.2">
      <c r="G38820" s="12"/>
    </row>
    <row r="38821" spans="7:7" x14ac:dyDescent="0.2">
      <c r="G38821" s="12"/>
    </row>
    <row r="38822" spans="7:7" x14ac:dyDescent="0.2">
      <c r="G38822" s="12"/>
    </row>
    <row r="38823" spans="7:7" x14ac:dyDescent="0.2">
      <c r="G38823" s="12"/>
    </row>
    <row r="38824" spans="7:7" x14ac:dyDescent="0.2">
      <c r="G38824" s="12"/>
    </row>
    <row r="38825" spans="7:7" x14ac:dyDescent="0.2">
      <c r="G38825" s="12"/>
    </row>
    <row r="38826" spans="7:7" x14ac:dyDescent="0.2">
      <c r="G38826" s="12"/>
    </row>
    <row r="38827" spans="7:7" x14ac:dyDescent="0.2">
      <c r="G38827" s="12"/>
    </row>
    <row r="38828" spans="7:7" x14ac:dyDescent="0.2">
      <c r="G38828" s="12"/>
    </row>
    <row r="38829" spans="7:7" x14ac:dyDescent="0.2">
      <c r="G38829" s="12"/>
    </row>
    <row r="38830" spans="7:7" x14ac:dyDescent="0.2">
      <c r="G38830" s="12"/>
    </row>
    <row r="38831" spans="7:7" x14ac:dyDescent="0.2">
      <c r="G38831" s="12"/>
    </row>
    <row r="38832" spans="7:7" x14ac:dyDescent="0.2">
      <c r="G38832" s="12"/>
    </row>
    <row r="38833" spans="7:7" x14ac:dyDescent="0.2">
      <c r="G38833" s="12"/>
    </row>
    <row r="38834" spans="7:7" x14ac:dyDescent="0.2">
      <c r="G38834" s="12"/>
    </row>
    <row r="38835" spans="7:7" x14ac:dyDescent="0.2">
      <c r="G38835" s="12"/>
    </row>
    <row r="38836" spans="7:7" x14ac:dyDescent="0.2">
      <c r="G38836" s="12"/>
    </row>
    <row r="38837" spans="7:7" x14ac:dyDescent="0.2">
      <c r="G38837" s="12"/>
    </row>
    <row r="38838" spans="7:7" x14ac:dyDescent="0.2">
      <c r="G38838" s="12"/>
    </row>
    <row r="38839" spans="7:7" x14ac:dyDescent="0.2">
      <c r="G38839" s="12"/>
    </row>
    <row r="38840" spans="7:7" x14ac:dyDescent="0.2">
      <c r="G38840" s="12"/>
    </row>
    <row r="38841" spans="7:7" x14ac:dyDescent="0.2">
      <c r="G38841" s="12"/>
    </row>
    <row r="38842" spans="7:7" x14ac:dyDescent="0.2">
      <c r="G38842" s="12"/>
    </row>
    <row r="38843" spans="7:7" x14ac:dyDescent="0.2">
      <c r="G38843" s="12"/>
    </row>
    <row r="38844" spans="7:7" x14ac:dyDescent="0.2">
      <c r="G38844" s="12"/>
    </row>
    <row r="38845" spans="7:7" x14ac:dyDescent="0.2">
      <c r="G38845" s="12"/>
    </row>
    <row r="38846" spans="7:7" x14ac:dyDescent="0.2">
      <c r="G38846" s="12"/>
    </row>
    <row r="38847" spans="7:7" x14ac:dyDescent="0.2">
      <c r="G38847" s="12"/>
    </row>
    <row r="38848" spans="7:7" x14ac:dyDescent="0.2">
      <c r="G38848" s="12"/>
    </row>
    <row r="38849" spans="7:7" x14ac:dyDescent="0.2">
      <c r="G38849" s="12"/>
    </row>
    <row r="38850" spans="7:7" x14ac:dyDescent="0.2">
      <c r="G38850" s="12"/>
    </row>
    <row r="38851" spans="7:7" x14ac:dyDescent="0.2">
      <c r="G38851" s="12"/>
    </row>
    <row r="38852" spans="7:7" x14ac:dyDescent="0.2">
      <c r="G38852" s="12"/>
    </row>
    <row r="38853" spans="7:7" x14ac:dyDescent="0.2">
      <c r="G38853" s="12"/>
    </row>
    <row r="38854" spans="7:7" x14ac:dyDescent="0.2">
      <c r="G38854" s="12"/>
    </row>
    <row r="38855" spans="7:7" x14ac:dyDescent="0.2">
      <c r="G38855" s="12"/>
    </row>
    <row r="38856" spans="7:7" x14ac:dyDescent="0.2">
      <c r="G38856" s="12"/>
    </row>
    <row r="38857" spans="7:7" x14ac:dyDescent="0.2">
      <c r="G38857" s="12"/>
    </row>
    <row r="38858" spans="7:7" x14ac:dyDescent="0.2">
      <c r="G38858" s="12"/>
    </row>
    <row r="38859" spans="7:7" x14ac:dyDescent="0.2">
      <c r="G38859" s="12"/>
    </row>
    <row r="38860" spans="7:7" x14ac:dyDescent="0.2">
      <c r="G38860" s="12"/>
    </row>
    <row r="38861" spans="7:7" x14ac:dyDescent="0.2">
      <c r="G38861" s="12"/>
    </row>
    <row r="38862" spans="7:7" x14ac:dyDescent="0.2">
      <c r="G38862" s="12"/>
    </row>
    <row r="38863" spans="7:7" x14ac:dyDescent="0.2">
      <c r="G38863" s="12"/>
    </row>
    <row r="38864" spans="7:7" x14ac:dyDescent="0.2">
      <c r="G38864" s="12"/>
    </row>
    <row r="38865" spans="7:7" x14ac:dyDescent="0.2">
      <c r="G38865" s="12"/>
    </row>
    <row r="38866" spans="7:7" x14ac:dyDescent="0.2">
      <c r="G38866" s="12"/>
    </row>
    <row r="38867" spans="7:7" x14ac:dyDescent="0.2">
      <c r="G38867" s="12"/>
    </row>
    <row r="38868" spans="7:7" x14ac:dyDescent="0.2">
      <c r="G38868" s="12"/>
    </row>
    <row r="38869" spans="7:7" x14ac:dyDescent="0.2">
      <c r="G38869" s="12"/>
    </row>
    <row r="38870" spans="7:7" x14ac:dyDescent="0.2">
      <c r="G38870" s="12"/>
    </row>
    <row r="38871" spans="7:7" x14ac:dyDescent="0.2">
      <c r="G38871" s="12"/>
    </row>
    <row r="38872" spans="7:7" x14ac:dyDescent="0.2">
      <c r="G38872" s="12"/>
    </row>
    <row r="38873" spans="7:7" x14ac:dyDescent="0.2">
      <c r="G38873" s="12"/>
    </row>
    <row r="38874" spans="7:7" x14ac:dyDescent="0.2">
      <c r="G38874" s="12"/>
    </row>
    <row r="38875" spans="7:7" x14ac:dyDescent="0.2">
      <c r="G38875" s="12"/>
    </row>
    <row r="38876" spans="7:7" x14ac:dyDescent="0.2">
      <c r="G38876" s="12"/>
    </row>
    <row r="38877" spans="7:7" x14ac:dyDescent="0.2">
      <c r="G38877" s="12"/>
    </row>
    <row r="38878" spans="7:7" x14ac:dyDescent="0.2">
      <c r="G38878" s="12"/>
    </row>
    <row r="38879" spans="7:7" x14ac:dyDescent="0.2">
      <c r="G38879" s="12"/>
    </row>
    <row r="38880" spans="7:7" x14ac:dyDescent="0.2">
      <c r="G38880" s="12"/>
    </row>
    <row r="38881" spans="7:7" x14ac:dyDescent="0.2">
      <c r="G38881" s="12"/>
    </row>
    <row r="38882" spans="7:7" x14ac:dyDescent="0.2">
      <c r="G38882" s="12"/>
    </row>
    <row r="38883" spans="7:7" x14ac:dyDescent="0.2">
      <c r="G38883" s="12"/>
    </row>
    <row r="38884" spans="7:7" x14ac:dyDescent="0.2">
      <c r="G38884" s="12"/>
    </row>
    <row r="38885" spans="7:7" x14ac:dyDescent="0.2">
      <c r="G38885" s="12"/>
    </row>
    <row r="38886" spans="7:7" x14ac:dyDescent="0.2">
      <c r="G38886" s="12"/>
    </row>
    <row r="38887" spans="7:7" x14ac:dyDescent="0.2">
      <c r="G38887" s="12"/>
    </row>
    <row r="38888" spans="7:7" x14ac:dyDescent="0.2">
      <c r="G38888" s="12"/>
    </row>
    <row r="38889" spans="7:7" x14ac:dyDescent="0.2">
      <c r="G38889" s="12"/>
    </row>
    <row r="38890" spans="7:7" x14ac:dyDescent="0.2">
      <c r="G38890" s="12"/>
    </row>
    <row r="38891" spans="7:7" x14ac:dyDescent="0.2">
      <c r="G38891" s="12"/>
    </row>
    <row r="38892" spans="7:7" x14ac:dyDescent="0.2">
      <c r="G38892" s="12"/>
    </row>
    <row r="38893" spans="7:7" x14ac:dyDescent="0.2">
      <c r="G38893" s="12"/>
    </row>
    <row r="38894" spans="7:7" x14ac:dyDescent="0.2">
      <c r="G38894" s="12"/>
    </row>
    <row r="38895" spans="7:7" x14ac:dyDescent="0.2">
      <c r="G38895" s="12"/>
    </row>
    <row r="38896" spans="7:7" x14ac:dyDescent="0.2">
      <c r="G38896" s="12"/>
    </row>
    <row r="38897" spans="7:7" x14ac:dyDescent="0.2">
      <c r="G38897" s="12"/>
    </row>
    <row r="38898" spans="7:7" x14ac:dyDescent="0.2">
      <c r="G38898" s="12"/>
    </row>
    <row r="38899" spans="7:7" x14ac:dyDescent="0.2">
      <c r="G38899" s="12"/>
    </row>
    <row r="38900" spans="7:7" x14ac:dyDescent="0.2">
      <c r="G38900" s="12"/>
    </row>
    <row r="38901" spans="7:7" x14ac:dyDescent="0.2">
      <c r="G38901" s="12"/>
    </row>
    <row r="38902" spans="7:7" x14ac:dyDescent="0.2">
      <c r="G38902" s="12"/>
    </row>
    <row r="38903" spans="7:7" x14ac:dyDescent="0.2">
      <c r="G38903" s="12"/>
    </row>
    <row r="38904" spans="7:7" x14ac:dyDescent="0.2">
      <c r="G38904" s="12"/>
    </row>
    <row r="38905" spans="7:7" x14ac:dyDescent="0.2">
      <c r="G38905" s="12"/>
    </row>
    <row r="38906" spans="7:7" x14ac:dyDescent="0.2">
      <c r="G38906" s="12"/>
    </row>
    <row r="38907" spans="7:7" x14ac:dyDescent="0.2">
      <c r="G38907" s="12"/>
    </row>
    <row r="38908" spans="7:7" x14ac:dyDescent="0.2">
      <c r="G38908" s="12"/>
    </row>
    <row r="38909" spans="7:7" x14ac:dyDescent="0.2">
      <c r="G38909" s="12"/>
    </row>
    <row r="38910" spans="7:7" x14ac:dyDescent="0.2">
      <c r="G38910" s="12"/>
    </row>
    <row r="38911" spans="7:7" x14ac:dyDescent="0.2">
      <c r="G38911" s="12"/>
    </row>
    <row r="38912" spans="7:7" x14ac:dyDescent="0.2">
      <c r="G38912" s="12"/>
    </row>
    <row r="38913" spans="7:7" x14ac:dyDescent="0.2">
      <c r="G38913" s="12"/>
    </row>
    <row r="38914" spans="7:7" x14ac:dyDescent="0.2">
      <c r="G38914" s="12"/>
    </row>
    <row r="38915" spans="7:7" x14ac:dyDescent="0.2">
      <c r="G38915" s="12"/>
    </row>
    <row r="38916" spans="7:7" x14ac:dyDescent="0.2">
      <c r="G38916" s="12"/>
    </row>
    <row r="38917" spans="7:7" x14ac:dyDescent="0.2">
      <c r="G38917" s="12"/>
    </row>
    <row r="38918" spans="7:7" x14ac:dyDescent="0.2">
      <c r="G38918" s="12"/>
    </row>
    <row r="38919" spans="7:7" x14ac:dyDescent="0.2">
      <c r="G38919" s="12"/>
    </row>
    <row r="38920" spans="7:7" x14ac:dyDescent="0.2">
      <c r="G38920" s="12"/>
    </row>
    <row r="38921" spans="7:7" x14ac:dyDescent="0.2">
      <c r="G38921" s="12"/>
    </row>
    <row r="38922" spans="7:7" x14ac:dyDescent="0.2">
      <c r="G38922" s="12"/>
    </row>
    <row r="38923" spans="7:7" x14ac:dyDescent="0.2">
      <c r="G38923" s="12"/>
    </row>
    <row r="38924" spans="7:7" x14ac:dyDescent="0.2">
      <c r="G38924" s="12"/>
    </row>
    <row r="38925" spans="7:7" x14ac:dyDescent="0.2">
      <c r="G38925" s="12"/>
    </row>
    <row r="38926" spans="7:7" x14ac:dyDescent="0.2">
      <c r="G38926" s="12"/>
    </row>
    <row r="38927" spans="7:7" x14ac:dyDescent="0.2">
      <c r="G38927" s="12"/>
    </row>
    <row r="38928" spans="7:7" x14ac:dyDescent="0.2">
      <c r="G38928" s="12"/>
    </row>
    <row r="38929" spans="7:7" x14ac:dyDescent="0.2">
      <c r="G38929" s="12"/>
    </row>
    <row r="38930" spans="7:7" x14ac:dyDescent="0.2">
      <c r="G38930" s="12"/>
    </row>
    <row r="38931" spans="7:7" x14ac:dyDescent="0.2">
      <c r="G38931" s="12"/>
    </row>
    <row r="38932" spans="7:7" x14ac:dyDescent="0.2">
      <c r="G38932" s="12"/>
    </row>
    <row r="38933" spans="7:7" x14ac:dyDescent="0.2">
      <c r="G38933" s="12"/>
    </row>
    <row r="38934" spans="7:7" x14ac:dyDescent="0.2">
      <c r="G38934" s="12"/>
    </row>
    <row r="38935" spans="7:7" x14ac:dyDescent="0.2">
      <c r="G38935" s="12"/>
    </row>
    <row r="38936" spans="7:7" x14ac:dyDescent="0.2">
      <c r="G38936" s="12"/>
    </row>
    <row r="38937" spans="7:7" x14ac:dyDescent="0.2">
      <c r="G38937" s="12"/>
    </row>
    <row r="38938" spans="7:7" x14ac:dyDescent="0.2">
      <c r="G38938" s="12"/>
    </row>
    <row r="38939" spans="7:7" x14ac:dyDescent="0.2">
      <c r="G38939" s="12"/>
    </row>
    <row r="38940" spans="7:7" x14ac:dyDescent="0.2">
      <c r="G38940" s="12"/>
    </row>
    <row r="38941" spans="7:7" x14ac:dyDescent="0.2">
      <c r="G38941" s="12"/>
    </row>
    <row r="38942" spans="7:7" x14ac:dyDescent="0.2">
      <c r="G38942" s="12"/>
    </row>
    <row r="38943" spans="7:7" x14ac:dyDescent="0.2">
      <c r="G38943" s="12"/>
    </row>
    <row r="38944" spans="7:7" x14ac:dyDescent="0.2">
      <c r="G38944" s="12"/>
    </row>
    <row r="38945" spans="7:7" x14ac:dyDescent="0.2">
      <c r="G38945" s="12"/>
    </row>
    <row r="38946" spans="7:7" x14ac:dyDescent="0.2">
      <c r="G38946" s="12"/>
    </row>
    <row r="38947" spans="7:7" x14ac:dyDescent="0.2">
      <c r="G38947" s="12"/>
    </row>
    <row r="38948" spans="7:7" x14ac:dyDescent="0.2">
      <c r="G38948" s="12"/>
    </row>
    <row r="38949" spans="7:7" x14ac:dyDescent="0.2">
      <c r="G38949" s="12"/>
    </row>
    <row r="38950" spans="7:7" x14ac:dyDescent="0.2">
      <c r="G38950" s="12"/>
    </row>
    <row r="38951" spans="7:7" x14ac:dyDescent="0.2">
      <c r="G38951" s="12"/>
    </row>
    <row r="38952" spans="7:7" x14ac:dyDescent="0.2">
      <c r="G38952" s="12"/>
    </row>
    <row r="38953" spans="7:7" x14ac:dyDescent="0.2">
      <c r="G38953" s="12"/>
    </row>
    <row r="38954" spans="7:7" x14ac:dyDescent="0.2">
      <c r="G38954" s="12"/>
    </row>
    <row r="38955" spans="7:7" x14ac:dyDescent="0.2">
      <c r="G38955" s="12"/>
    </row>
    <row r="38956" spans="7:7" x14ac:dyDescent="0.2">
      <c r="G38956" s="12"/>
    </row>
    <row r="38957" spans="7:7" x14ac:dyDescent="0.2">
      <c r="G38957" s="12"/>
    </row>
    <row r="38958" spans="7:7" x14ac:dyDescent="0.2">
      <c r="G38958" s="12"/>
    </row>
    <row r="38959" spans="7:7" x14ac:dyDescent="0.2">
      <c r="G38959" s="12"/>
    </row>
    <row r="38960" spans="7:7" x14ac:dyDescent="0.2">
      <c r="G38960" s="12"/>
    </row>
    <row r="38961" spans="7:7" x14ac:dyDescent="0.2">
      <c r="G38961" s="12"/>
    </row>
    <row r="38962" spans="7:7" x14ac:dyDescent="0.2">
      <c r="G38962" s="12"/>
    </row>
    <row r="38963" spans="7:7" x14ac:dyDescent="0.2">
      <c r="G38963" s="12"/>
    </row>
    <row r="38964" spans="7:7" x14ac:dyDescent="0.2">
      <c r="G38964" s="12"/>
    </row>
    <row r="38965" spans="7:7" x14ac:dyDescent="0.2">
      <c r="G38965" s="12"/>
    </row>
    <row r="38966" spans="7:7" x14ac:dyDescent="0.2">
      <c r="G38966" s="12"/>
    </row>
    <row r="38967" spans="7:7" x14ac:dyDescent="0.2">
      <c r="G38967" s="12"/>
    </row>
    <row r="38968" spans="7:7" x14ac:dyDescent="0.2">
      <c r="G38968" s="12"/>
    </row>
    <row r="38969" spans="7:7" x14ac:dyDescent="0.2">
      <c r="G38969" s="12"/>
    </row>
    <row r="38970" spans="7:7" x14ac:dyDescent="0.2">
      <c r="G38970" s="12"/>
    </row>
    <row r="38971" spans="7:7" x14ac:dyDescent="0.2">
      <c r="G38971" s="12"/>
    </row>
    <row r="38972" spans="7:7" x14ac:dyDescent="0.2">
      <c r="G38972" s="12"/>
    </row>
    <row r="38973" spans="7:7" x14ac:dyDescent="0.2">
      <c r="G38973" s="12"/>
    </row>
    <row r="38974" spans="7:7" x14ac:dyDescent="0.2">
      <c r="G38974" s="12"/>
    </row>
    <row r="38975" spans="7:7" x14ac:dyDescent="0.2">
      <c r="G38975" s="12"/>
    </row>
    <row r="38976" spans="7:7" x14ac:dyDescent="0.2">
      <c r="G38976" s="12"/>
    </row>
    <row r="38977" spans="7:7" x14ac:dyDescent="0.2">
      <c r="G38977" s="12"/>
    </row>
    <row r="38978" spans="7:7" x14ac:dyDescent="0.2">
      <c r="G38978" s="12"/>
    </row>
    <row r="38979" spans="7:7" x14ac:dyDescent="0.2">
      <c r="G38979" s="12"/>
    </row>
    <row r="38980" spans="7:7" x14ac:dyDescent="0.2">
      <c r="G38980" s="12"/>
    </row>
    <row r="38981" spans="7:7" x14ac:dyDescent="0.2">
      <c r="G38981" s="12"/>
    </row>
    <row r="38982" spans="7:7" x14ac:dyDescent="0.2">
      <c r="G38982" s="12"/>
    </row>
    <row r="38983" spans="7:7" x14ac:dyDescent="0.2">
      <c r="G38983" s="12"/>
    </row>
    <row r="38984" spans="7:7" x14ac:dyDescent="0.2">
      <c r="G38984" s="12"/>
    </row>
    <row r="38985" spans="7:7" x14ac:dyDescent="0.2">
      <c r="G38985" s="12"/>
    </row>
    <row r="38986" spans="7:7" x14ac:dyDescent="0.2">
      <c r="G38986" s="12"/>
    </row>
    <row r="38987" spans="7:7" x14ac:dyDescent="0.2">
      <c r="G38987" s="12"/>
    </row>
    <row r="38988" spans="7:7" x14ac:dyDescent="0.2">
      <c r="G38988" s="12"/>
    </row>
    <row r="38989" spans="7:7" x14ac:dyDescent="0.2">
      <c r="G38989" s="12"/>
    </row>
    <row r="38990" spans="7:7" x14ac:dyDescent="0.2">
      <c r="G38990" s="12"/>
    </row>
    <row r="38991" spans="7:7" x14ac:dyDescent="0.2">
      <c r="G38991" s="12"/>
    </row>
    <row r="38992" spans="7:7" x14ac:dyDescent="0.2">
      <c r="G38992" s="12"/>
    </row>
    <row r="38993" spans="7:7" x14ac:dyDescent="0.2">
      <c r="G38993" s="12"/>
    </row>
    <row r="38994" spans="7:7" x14ac:dyDescent="0.2">
      <c r="G38994" s="12"/>
    </row>
    <row r="38995" spans="7:7" x14ac:dyDescent="0.2">
      <c r="G38995" s="12"/>
    </row>
    <row r="38996" spans="7:7" x14ac:dyDescent="0.2">
      <c r="G38996" s="12"/>
    </row>
    <row r="38997" spans="7:7" x14ac:dyDescent="0.2">
      <c r="G38997" s="12"/>
    </row>
    <row r="38998" spans="7:7" x14ac:dyDescent="0.2">
      <c r="G38998" s="12"/>
    </row>
    <row r="38999" spans="7:7" x14ac:dyDescent="0.2">
      <c r="G38999" s="12"/>
    </row>
    <row r="39000" spans="7:7" x14ac:dyDescent="0.2">
      <c r="G39000" s="12"/>
    </row>
    <row r="39001" spans="7:7" x14ac:dyDescent="0.2">
      <c r="G39001" s="12"/>
    </row>
    <row r="39002" spans="7:7" x14ac:dyDescent="0.2">
      <c r="G39002" s="12"/>
    </row>
    <row r="39003" spans="7:7" x14ac:dyDescent="0.2">
      <c r="G39003" s="12"/>
    </row>
    <row r="39004" spans="7:7" x14ac:dyDescent="0.2">
      <c r="G39004" s="12"/>
    </row>
    <row r="39005" spans="7:7" x14ac:dyDescent="0.2">
      <c r="G39005" s="12"/>
    </row>
    <row r="39006" spans="7:7" x14ac:dyDescent="0.2">
      <c r="G39006" s="12"/>
    </row>
    <row r="39007" spans="7:7" x14ac:dyDescent="0.2">
      <c r="G39007" s="12"/>
    </row>
    <row r="39008" spans="7:7" x14ac:dyDescent="0.2">
      <c r="G39008" s="12"/>
    </row>
    <row r="39009" spans="7:7" x14ac:dyDescent="0.2">
      <c r="G39009" s="12"/>
    </row>
    <row r="39010" spans="7:7" x14ac:dyDescent="0.2">
      <c r="G39010" s="12"/>
    </row>
    <row r="39011" spans="7:7" x14ac:dyDescent="0.2">
      <c r="G39011" s="12"/>
    </row>
    <row r="39012" spans="7:7" x14ac:dyDescent="0.2">
      <c r="G39012" s="12"/>
    </row>
    <row r="39013" spans="7:7" x14ac:dyDescent="0.2">
      <c r="G39013" s="12"/>
    </row>
    <row r="39014" spans="7:7" x14ac:dyDescent="0.2">
      <c r="G39014" s="12"/>
    </row>
    <row r="39015" spans="7:7" x14ac:dyDescent="0.2">
      <c r="G39015" s="12"/>
    </row>
    <row r="39016" spans="7:7" x14ac:dyDescent="0.2">
      <c r="G39016" s="12"/>
    </row>
    <row r="39017" spans="7:7" x14ac:dyDescent="0.2">
      <c r="G39017" s="12"/>
    </row>
    <row r="39018" spans="7:7" x14ac:dyDescent="0.2">
      <c r="G39018" s="12"/>
    </row>
    <row r="39019" spans="7:7" x14ac:dyDescent="0.2">
      <c r="G39019" s="12"/>
    </row>
    <row r="39020" spans="7:7" x14ac:dyDescent="0.2">
      <c r="G39020" s="12"/>
    </row>
    <row r="39021" spans="7:7" x14ac:dyDescent="0.2">
      <c r="G39021" s="12"/>
    </row>
    <row r="39022" spans="7:7" x14ac:dyDescent="0.2">
      <c r="G39022" s="12"/>
    </row>
    <row r="39023" spans="7:7" x14ac:dyDescent="0.2">
      <c r="G39023" s="12"/>
    </row>
    <row r="39024" spans="7:7" x14ac:dyDescent="0.2">
      <c r="G39024" s="12"/>
    </row>
    <row r="39025" spans="7:7" x14ac:dyDescent="0.2">
      <c r="G39025" s="12"/>
    </row>
    <row r="39026" spans="7:7" x14ac:dyDescent="0.2">
      <c r="G39026" s="12"/>
    </row>
    <row r="39027" spans="7:7" x14ac:dyDescent="0.2">
      <c r="G39027" s="12"/>
    </row>
    <row r="39028" spans="7:7" x14ac:dyDescent="0.2">
      <c r="G39028" s="12"/>
    </row>
    <row r="39029" spans="7:7" x14ac:dyDescent="0.2">
      <c r="G39029" s="12"/>
    </row>
    <row r="39030" spans="7:7" x14ac:dyDescent="0.2">
      <c r="G39030" s="12"/>
    </row>
    <row r="39031" spans="7:7" x14ac:dyDescent="0.2">
      <c r="G39031" s="12"/>
    </row>
    <row r="39032" spans="7:7" x14ac:dyDescent="0.2">
      <c r="G39032" s="12"/>
    </row>
    <row r="39033" spans="7:7" x14ac:dyDescent="0.2">
      <c r="G39033" s="12"/>
    </row>
    <row r="39034" spans="7:7" x14ac:dyDescent="0.2">
      <c r="G39034" s="12"/>
    </row>
    <row r="39035" spans="7:7" x14ac:dyDescent="0.2">
      <c r="G39035" s="12"/>
    </row>
    <row r="39036" spans="7:7" x14ac:dyDescent="0.2">
      <c r="G39036" s="12"/>
    </row>
    <row r="39037" spans="7:7" x14ac:dyDescent="0.2">
      <c r="G39037" s="12"/>
    </row>
    <row r="39038" spans="7:7" x14ac:dyDescent="0.2">
      <c r="G39038" s="12"/>
    </row>
    <row r="39039" spans="7:7" x14ac:dyDescent="0.2">
      <c r="G39039" s="12"/>
    </row>
    <row r="39040" spans="7:7" x14ac:dyDescent="0.2">
      <c r="G39040" s="12"/>
    </row>
    <row r="39041" spans="7:7" x14ac:dyDescent="0.2">
      <c r="G39041" s="12"/>
    </row>
    <row r="39042" spans="7:7" x14ac:dyDescent="0.2">
      <c r="G39042" s="12"/>
    </row>
    <row r="39043" spans="7:7" x14ac:dyDescent="0.2">
      <c r="G39043" s="12"/>
    </row>
    <row r="39044" spans="7:7" x14ac:dyDescent="0.2">
      <c r="G39044" s="12"/>
    </row>
    <row r="39045" spans="7:7" x14ac:dyDescent="0.2">
      <c r="G39045" s="12"/>
    </row>
    <row r="39046" spans="7:7" x14ac:dyDescent="0.2">
      <c r="G39046" s="12"/>
    </row>
    <row r="39047" spans="7:7" x14ac:dyDescent="0.2">
      <c r="G39047" s="12"/>
    </row>
    <row r="39048" spans="7:7" x14ac:dyDescent="0.2">
      <c r="G39048" s="12"/>
    </row>
    <row r="39049" spans="7:7" x14ac:dyDescent="0.2">
      <c r="G39049" s="12"/>
    </row>
    <row r="39050" spans="7:7" x14ac:dyDescent="0.2">
      <c r="G39050" s="12"/>
    </row>
    <row r="39051" spans="7:7" x14ac:dyDescent="0.2">
      <c r="G39051" s="12"/>
    </row>
    <row r="39052" spans="7:7" x14ac:dyDescent="0.2">
      <c r="G39052" s="12"/>
    </row>
    <row r="39053" spans="7:7" x14ac:dyDescent="0.2">
      <c r="G39053" s="12"/>
    </row>
    <row r="39054" spans="7:7" x14ac:dyDescent="0.2">
      <c r="G39054" s="12"/>
    </row>
    <row r="39055" spans="7:7" x14ac:dyDescent="0.2">
      <c r="G39055" s="12"/>
    </row>
    <row r="39056" spans="7:7" x14ac:dyDescent="0.2">
      <c r="G39056" s="12"/>
    </row>
    <row r="39057" spans="7:7" x14ac:dyDescent="0.2">
      <c r="G39057" s="12"/>
    </row>
    <row r="39058" spans="7:7" x14ac:dyDescent="0.2">
      <c r="G39058" s="12"/>
    </row>
    <row r="39059" spans="7:7" x14ac:dyDescent="0.2">
      <c r="G39059" s="12"/>
    </row>
    <row r="39060" spans="7:7" x14ac:dyDescent="0.2">
      <c r="G39060" s="12"/>
    </row>
    <row r="39061" spans="7:7" x14ac:dyDescent="0.2">
      <c r="G39061" s="12"/>
    </row>
    <row r="39062" spans="7:7" x14ac:dyDescent="0.2">
      <c r="G39062" s="12"/>
    </row>
    <row r="39063" spans="7:7" x14ac:dyDescent="0.2">
      <c r="G39063" s="12"/>
    </row>
    <row r="39064" spans="7:7" x14ac:dyDescent="0.2">
      <c r="G39064" s="12"/>
    </row>
    <row r="39065" spans="7:7" x14ac:dyDescent="0.2">
      <c r="G39065" s="12"/>
    </row>
    <row r="39066" spans="7:7" x14ac:dyDescent="0.2">
      <c r="G39066" s="12"/>
    </row>
    <row r="39067" spans="7:7" x14ac:dyDescent="0.2">
      <c r="G39067" s="12"/>
    </row>
    <row r="39068" spans="7:7" x14ac:dyDescent="0.2">
      <c r="G39068" s="12"/>
    </row>
    <row r="39069" spans="7:7" x14ac:dyDescent="0.2">
      <c r="G39069" s="12"/>
    </row>
    <row r="39070" spans="7:7" x14ac:dyDescent="0.2">
      <c r="G39070" s="12"/>
    </row>
    <row r="39071" spans="7:7" x14ac:dyDescent="0.2">
      <c r="G39071" s="12"/>
    </row>
    <row r="39072" spans="7:7" x14ac:dyDescent="0.2">
      <c r="G39072" s="12"/>
    </row>
    <row r="39073" spans="7:7" x14ac:dyDescent="0.2">
      <c r="G39073" s="12"/>
    </row>
    <row r="39074" spans="7:7" x14ac:dyDescent="0.2">
      <c r="G39074" s="12"/>
    </row>
    <row r="39075" spans="7:7" x14ac:dyDescent="0.2">
      <c r="G39075" s="12"/>
    </row>
    <row r="39076" spans="7:7" x14ac:dyDescent="0.2">
      <c r="G39076" s="12"/>
    </row>
    <row r="39077" spans="7:7" x14ac:dyDescent="0.2">
      <c r="G39077" s="12"/>
    </row>
    <row r="39078" spans="7:7" x14ac:dyDescent="0.2">
      <c r="G39078" s="12"/>
    </row>
    <row r="39079" spans="7:7" x14ac:dyDescent="0.2">
      <c r="G39079" s="12"/>
    </row>
    <row r="39080" spans="7:7" x14ac:dyDescent="0.2">
      <c r="G39080" s="12"/>
    </row>
    <row r="39081" spans="7:7" x14ac:dyDescent="0.2">
      <c r="G39081" s="12"/>
    </row>
    <row r="39082" spans="7:7" x14ac:dyDescent="0.2">
      <c r="G39082" s="12"/>
    </row>
    <row r="39083" spans="7:7" x14ac:dyDescent="0.2">
      <c r="G39083" s="12"/>
    </row>
    <row r="39084" spans="7:7" x14ac:dyDescent="0.2">
      <c r="G39084" s="12"/>
    </row>
    <row r="39085" spans="7:7" x14ac:dyDescent="0.2">
      <c r="G39085" s="12"/>
    </row>
    <row r="39086" spans="7:7" x14ac:dyDescent="0.2">
      <c r="G39086" s="12"/>
    </row>
    <row r="39087" spans="7:7" x14ac:dyDescent="0.2">
      <c r="G39087" s="12"/>
    </row>
    <row r="39088" spans="7:7" x14ac:dyDescent="0.2">
      <c r="G39088" s="12"/>
    </row>
    <row r="39089" spans="7:7" x14ac:dyDescent="0.2">
      <c r="G39089" s="12"/>
    </row>
    <row r="39090" spans="7:7" x14ac:dyDescent="0.2">
      <c r="G39090" s="12"/>
    </row>
    <row r="39091" spans="7:7" x14ac:dyDescent="0.2">
      <c r="G39091" s="12"/>
    </row>
    <row r="39092" spans="7:7" x14ac:dyDescent="0.2">
      <c r="G39092" s="12"/>
    </row>
    <row r="39093" spans="7:7" x14ac:dyDescent="0.2">
      <c r="G39093" s="12"/>
    </row>
    <row r="39094" spans="7:7" x14ac:dyDescent="0.2">
      <c r="G39094" s="12"/>
    </row>
    <row r="39095" spans="7:7" x14ac:dyDescent="0.2">
      <c r="G39095" s="12"/>
    </row>
    <row r="39096" spans="7:7" x14ac:dyDescent="0.2">
      <c r="G39096" s="12"/>
    </row>
    <row r="39097" spans="7:7" x14ac:dyDescent="0.2">
      <c r="G39097" s="12"/>
    </row>
    <row r="39098" spans="7:7" x14ac:dyDescent="0.2">
      <c r="G39098" s="12"/>
    </row>
    <row r="39099" spans="7:7" x14ac:dyDescent="0.2">
      <c r="G39099" s="12"/>
    </row>
    <row r="39100" spans="7:7" x14ac:dyDescent="0.2">
      <c r="G39100" s="12"/>
    </row>
    <row r="39101" spans="7:7" x14ac:dyDescent="0.2">
      <c r="G39101" s="12"/>
    </row>
    <row r="39102" spans="7:7" x14ac:dyDescent="0.2">
      <c r="G39102" s="12"/>
    </row>
    <row r="39103" spans="7:7" x14ac:dyDescent="0.2">
      <c r="G39103" s="12"/>
    </row>
    <row r="39104" spans="7:7" x14ac:dyDescent="0.2">
      <c r="G39104" s="12"/>
    </row>
    <row r="39105" spans="7:7" x14ac:dyDescent="0.2">
      <c r="G39105" s="12"/>
    </row>
    <row r="39106" spans="7:7" x14ac:dyDescent="0.2">
      <c r="G39106" s="12"/>
    </row>
    <row r="39107" spans="7:7" x14ac:dyDescent="0.2">
      <c r="G39107" s="12"/>
    </row>
    <row r="39108" spans="7:7" x14ac:dyDescent="0.2">
      <c r="G39108" s="12"/>
    </row>
    <row r="39109" spans="7:7" x14ac:dyDescent="0.2">
      <c r="G39109" s="12"/>
    </row>
    <row r="39110" spans="7:7" x14ac:dyDescent="0.2">
      <c r="G39110" s="12"/>
    </row>
    <row r="39111" spans="7:7" x14ac:dyDescent="0.2">
      <c r="G39111" s="12"/>
    </row>
    <row r="39112" spans="7:7" x14ac:dyDescent="0.2">
      <c r="G39112" s="12"/>
    </row>
    <row r="39113" spans="7:7" x14ac:dyDescent="0.2">
      <c r="G39113" s="12"/>
    </row>
    <row r="39114" spans="7:7" x14ac:dyDescent="0.2">
      <c r="G39114" s="12"/>
    </row>
    <row r="39115" spans="7:7" x14ac:dyDescent="0.2">
      <c r="G39115" s="12"/>
    </row>
    <row r="39116" spans="7:7" x14ac:dyDescent="0.2">
      <c r="G39116" s="12"/>
    </row>
    <row r="39117" spans="7:7" x14ac:dyDescent="0.2">
      <c r="G39117" s="12"/>
    </row>
    <row r="39118" spans="7:7" x14ac:dyDescent="0.2">
      <c r="G39118" s="12"/>
    </row>
    <row r="39119" spans="7:7" x14ac:dyDescent="0.2">
      <c r="G39119" s="12"/>
    </row>
    <row r="39120" spans="7:7" x14ac:dyDescent="0.2">
      <c r="G39120" s="12"/>
    </row>
    <row r="39121" spans="7:7" x14ac:dyDescent="0.2">
      <c r="G39121" s="12"/>
    </row>
    <row r="39122" spans="7:7" x14ac:dyDescent="0.2">
      <c r="G39122" s="12"/>
    </row>
    <row r="39123" spans="7:7" x14ac:dyDescent="0.2">
      <c r="G39123" s="12"/>
    </row>
    <row r="39124" spans="7:7" x14ac:dyDescent="0.2">
      <c r="G39124" s="12"/>
    </row>
    <row r="39125" spans="7:7" x14ac:dyDescent="0.2">
      <c r="G39125" s="12"/>
    </row>
    <row r="39126" spans="7:7" x14ac:dyDescent="0.2">
      <c r="G39126" s="12"/>
    </row>
    <row r="39127" spans="7:7" x14ac:dyDescent="0.2">
      <c r="G39127" s="12"/>
    </row>
    <row r="39128" spans="7:7" x14ac:dyDescent="0.2">
      <c r="G39128" s="12"/>
    </row>
    <row r="39129" spans="7:7" x14ac:dyDescent="0.2">
      <c r="G39129" s="12"/>
    </row>
    <row r="39130" spans="7:7" x14ac:dyDescent="0.2">
      <c r="G39130" s="12"/>
    </row>
    <row r="39131" spans="7:7" x14ac:dyDescent="0.2">
      <c r="G39131" s="12"/>
    </row>
    <row r="39132" spans="7:7" x14ac:dyDescent="0.2">
      <c r="G39132" s="12"/>
    </row>
    <row r="39133" spans="7:7" x14ac:dyDescent="0.2">
      <c r="G39133" s="12"/>
    </row>
    <row r="39134" spans="7:7" x14ac:dyDescent="0.2">
      <c r="G39134" s="12"/>
    </row>
    <row r="39135" spans="7:7" x14ac:dyDescent="0.2">
      <c r="G39135" s="12"/>
    </row>
    <row r="39136" spans="7:7" x14ac:dyDescent="0.2">
      <c r="G39136" s="12"/>
    </row>
    <row r="39137" spans="7:7" x14ac:dyDescent="0.2">
      <c r="G39137" s="12"/>
    </row>
    <row r="39138" spans="7:7" x14ac:dyDescent="0.2">
      <c r="G39138" s="12"/>
    </row>
    <row r="39139" spans="7:7" x14ac:dyDescent="0.2">
      <c r="G39139" s="12"/>
    </row>
    <row r="39140" spans="7:7" x14ac:dyDescent="0.2">
      <c r="G39140" s="12"/>
    </row>
    <row r="39141" spans="7:7" x14ac:dyDescent="0.2">
      <c r="G39141" s="12"/>
    </row>
    <row r="39142" spans="7:7" x14ac:dyDescent="0.2">
      <c r="G39142" s="12"/>
    </row>
    <row r="39143" spans="7:7" x14ac:dyDescent="0.2">
      <c r="G39143" s="12"/>
    </row>
    <row r="39144" spans="7:7" x14ac:dyDescent="0.2">
      <c r="G39144" s="12"/>
    </row>
    <row r="39145" spans="7:7" x14ac:dyDescent="0.2">
      <c r="G39145" s="12"/>
    </row>
    <row r="39146" spans="7:7" x14ac:dyDescent="0.2">
      <c r="G39146" s="12"/>
    </row>
    <row r="39147" spans="7:7" x14ac:dyDescent="0.2">
      <c r="G39147" s="12"/>
    </row>
    <row r="39148" spans="7:7" x14ac:dyDescent="0.2">
      <c r="G39148" s="12"/>
    </row>
    <row r="39149" spans="7:7" x14ac:dyDescent="0.2">
      <c r="G39149" s="12"/>
    </row>
    <row r="39150" spans="7:7" x14ac:dyDescent="0.2">
      <c r="G39150" s="12"/>
    </row>
    <row r="39151" spans="7:7" x14ac:dyDescent="0.2">
      <c r="G39151" s="12"/>
    </row>
    <row r="39152" spans="7:7" x14ac:dyDescent="0.2">
      <c r="G39152" s="12"/>
    </row>
    <row r="39153" spans="7:7" x14ac:dyDescent="0.2">
      <c r="G39153" s="12"/>
    </row>
    <row r="39154" spans="7:7" x14ac:dyDescent="0.2">
      <c r="G39154" s="12"/>
    </row>
    <row r="39155" spans="7:7" x14ac:dyDescent="0.2">
      <c r="G39155" s="12"/>
    </row>
    <row r="39156" spans="7:7" x14ac:dyDescent="0.2">
      <c r="G39156" s="12"/>
    </row>
    <row r="39157" spans="7:7" x14ac:dyDescent="0.2">
      <c r="G39157" s="12"/>
    </row>
    <row r="39158" spans="7:7" x14ac:dyDescent="0.2">
      <c r="G39158" s="12"/>
    </row>
    <row r="39159" spans="7:7" x14ac:dyDescent="0.2">
      <c r="G39159" s="12"/>
    </row>
    <row r="39160" spans="7:7" x14ac:dyDescent="0.2">
      <c r="G39160" s="12"/>
    </row>
    <row r="39161" spans="7:7" x14ac:dyDescent="0.2">
      <c r="G39161" s="12"/>
    </row>
    <row r="39162" spans="7:7" x14ac:dyDescent="0.2">
      <c r="G39162" s="12"/>
    </row>
    <row r="39163" spans="7:7" x14ac:dyDescent="0.2">
      <c r="G39163" s="12"/>
    </row>
    <row r="39164" spans="7:7" x14ac:dyDescent="0.2">
      <c r="G39164" s="12"/>
    </row>
    <row r="39165" spans="7:7" x14ac:dyDescent="0.2">
      <c r="G39165" s="12"/>
    </row>
    <row r="39166" spans="7:7" x14ac:dyDescent="0.2">
      <c r="G39166" s="12"/>
    </row>
    <row r="39167" spans="7:7" x14ac:dyDescent="0.2">
      <c r="G39167" s="12"/>
    </row>
    <row r="39168" spans="7:7" x14ac:dyDescent="0.2">
      <c r="G39168" s="12"/>
    </row>
    <row r="39169" spans="7:7" x14ac:dyDescent="0.2">
      <c r="G39169" s="12"/>
    </row>
    <row r="39170" spans="7:7" x14ac:dyDescent="0.2">
      <c r="G39170" s="12"/>
    </row>
    <row r="39171" spans="7:7" x14ac:dyDescent="0.2">
      <c r="G39171" s="12"/>
    </row>
    <row r="39172" spans="7:7" x14ac:dyDescent="0.2">
      <c r="G39172" s="12"/>
    </row>
    <row r="39173" spans="7:7" x14ac:dyDescent="0.2">
      <c r="G39173" s="12"/>
    </row>
    <row r="39174" spans="7:7" x14ac:dyDescent="0.2">
      <c r="G39174" s="12"/>
    </row>
    <row r="39175" spans="7:7" x14ac:dyDescent="0.2">
      <c r="G39175" s="12"/>
    </row>
    <row r="39176" spans="7:7" x14ac:dyDescent="0.2">
      <c r="G39176" s="12"/>
    </row>
    <row r="39177" spans="7:7" x14ac:dyDescent="0.2">
      <c r="G39177" s="12"/>
    </row>
    <row r="39178" spans="7:7" x14ac:dyDescent="0.2">
      <c r="G39178" s="12"/>
    </row>
    <row r="39179" spans="7:7" x14ac:dyDescent="0.2">
      <c r="G39179" s="12"/>
    </row>
    <row r="39180" spans="7:7" x14ac:dyDescent="0.2">
      <c r="G39180" s="12"/>
    </row>
    <row r="39181" spans="7:7" x14ac:dyDescent="0.2">
      <c r="G39181" s="12"/>
    </row>
    <row r="39182" spans="7:7" x14ac:dyDescent="0.2">
      <c r="G39182" s="12"/>
    </row>
    <row r="39183" spans="7:7" x14ac:dyDescent="0.2">
      <c r="G39183" s="12"/>
    </row>
    <row r="39184" spans="7:7" x14ac:dyDescent="0.2">
      <c r="G39184" s="12"/>
    </row>
    <row r="39185" spans="7:7" x14ac:dyDescent="0.2">
      <c r="G39185" s="12"/>
    </row>
    <row r="39186" spans="7:7" x14ac:dyDescent="0.2">
      <c r="G39186" s="12"/>
    </row>
    <row r="39187" spans="7:7" x14ac:dyDescent="0.2">
      <c r="G39187" s="12"/>
    </row>
    <row r="39188" spans="7:7" x14ac:dyDescent="0.2">
      <c r="G39188" s="12"/>
    </row>
    <row r="39189" spans="7:7" x14ac:dyDescent="0.2">
      <c r="G39189" s="12"/>
    </row>
    <row r="39190" spans="7:7" x14ac:dyDescent="0.2">
      <c r="G39190" s="12"/>
    </row>
    <row r="39191" spans="7:7" x14ac:dyDescent="0.2">
      <c r="G39191" s="12"/>
    </row>
    <row r="39192" spans="7:7" x14ac:dyDescent="0.2">
      <c r="G39192" s="12"/>
    </row>
    <row r="39193" spans="7:7" x14ac:dyDescent="0.2">
      <c r="G39193" s="12"/>
    </row>
    <row r="39194" spans="7:7" x14ac:dyDescent="0.2">
      <c r="G39194" s="12"/>
    </row>
    <row r="39195" spans="7:7" x14ac:dyDescent="0.2">
      <c r="G39195" s="12"/>
    </row>
    <row r="39196" spans="7:7" x14ac:dyDescent="0.2">
      <c r="G39196" s="12"/>
    </row>
    <row r="39197" spans="7:7" x14ac:dyDescent="0.2">
      <c r="G39197" s="12"/>
    </row>
    <row r="39198" spans="7:7" x14ac:dyDescent="0.2">
      <c r="G39198" s="12"/>
    </row>
    <row r="39199" spans="7:7" x14ac:dyDescent="0.2">
      <c r="G39199" s="12"/>
    </row>
    <row r="39200" spans="7:7" x14ac:dyDescent="0.2">
      <c r="G39200" s="12"/>
    </row>
    <row r="39201" spans="7:7" x14ac:dyDescent="0.2">
      <c r="G39201" s="12"/>
    </row>
    <row r="39202" spans="7:7" x14ac:dyDescent="0.2">
      <c r="G39202" s="12"/>
    </row>
    <row r="39203" spans="7:7" x14ac:dyDescent="0.2">
      <c r="G39203" s="12"/>
    </row>
    <row r="39204" spans="7:7" x14ac:dyDescent="0.2">
      <c r="G39204" s="12"/>
    </row>
    <row r="39205" spans="7:7" x14ac:dyDescent="0.2">
      <c r="G39205" s="12"/>
    </row>
    <row r="39206" spans="7:7" x14ac:dyDescent="0.2">
      <c r="G39206" s="12"/>
    </row>
    <row r="39207" spans="7:7" x14ac:dyDescent="0.2">
      <c r="G39207" s="12"/>
    </row>
    <row r="39208" spans="7:7" x14ac:dyDescent="0.2">
      <c r="G39208" s="12"/>
    </row>
    <row r="39209" spans="7:7" x14ac:dyDescent="0.2">
      <c r="G39209" s="12"/>
    </row>
    <row r="39210" spans="7:7" x14ac:dyDescent="0.2">
      <c r="G39210" s="12"/>
    </row>
    <row r="39211" spans="7:7" x14ac:dyDescent="0.2">
      <c r="G39211" s="12"/>
    </row>
    <row r="39212" spans="7:7" x14ac:dyDescent="0.2">
      <c r="G39212" s="12"/>
    </row>
    <row r="39213" spans="7:7" x14ac:dyDescent="0.2">
      <c r="G39213" s="12"/>
    </row>
    <row r="39214" spans="7:7" x14ac:dyDescent="0.2">
      <c r="G39214" s="12"/>
    </row>
    <row r="39215" spans="7:7" x14ac:dyDescent="0.2">
      <c r="G39215" s="12"/>
    </row>
    <row r="39216" spans="7:7" x14ac:dyDescent="0.2">
      <c r="G39216" s="12"/>
    </row>
    <row r="39217" spans="7:7" x14ac:dyDescent="0.2">
      <c r="G39217" s="12"/>
    </row>
    <row r="39218" spans="7:7" x14ac:dyDescent="0.2">
      <c r="G39218" s="12"/>
    </row>
    <row r="39219" spans="7:7" x14ac:dyDescent="0.2">
      <c r="G39219" s="12"/>
    </row>
    <row r="39220" spans="7:7" x14ac:dyDescent="0.2">
      <c r="G39220" s="12"/>
    </row>
    <row r="39221" spans="7:7" x14ac:dyDescent="0.2">
      <c r="G39221" s="12"/>
    </row>
    <row r="39222" spans="7:7" x14ac:dyDescent="0.2">
      <c r="G39222" s="12"/>
    </row>
    <row r="39223" spans="7:7" x14ac:dyDescent="0.2">
      <c r="G39223" s="12"/>
    </row>
    <row r="39224" spans="7:7" x14ac:dyDescent="0.2">
      <c r="G39224" s="12"/>
    </row>
    <row r="39225" spans="7:7" x14ac:dyDescent="0.2">
      <c r="G39225" s="12"/>
    </row>
    <row r="39226" spans="7:7" x14ac:dyDescent="0.2">
      <c r="G39226" s="12"/>
    </row>
    <row r="39227" spans="7:7" x14ac:dyDescent="0.2">
      <c r="G39227" s="12"/>
    </row>
    <row r="39228" spans="7:7" x14ac:dyDescent="0.2">
      <c r="G39228" s="12"/>
    </row>
    <row r="39229" spans="7:7" x14ac:dyDescent="0.2">
      <c r="G39229" s="12"/>
    </row>
    <row r="39230" spans="7:7" x14ac:dyDescent="0.2">
      <c r="G39230" s="12"/>
    </row>
    <row r="39231" spans="7:7" x14ac:dyDescent="0.2">
      <c r="G39231" s="12"/>
    </row>
    <row r="39232" spans="7:7" x14ac:dyDescent="0.2">
      <c r="G39232" s="12"/>
    </row>
    <row r="39233" spans="7:7" x14ac:dyDescent="0.2">
      <c r="G39233" s="12"/>
    </row>
    <row r="39234" spans="7:7" x14ac:dyDescent="0.2">
      <c r="G39234" s="12"/>
    </row>
    <row r="39235" spans="7:7" x14ac:dyDescent="0.2">
      <c r="G39235" s="12"/>
    </row>
    <row r="39236" spans="7:7" x14ac:dyDescent="0.2">
      <c r="G39236" s="12"/>
    </row>
    <row r="39237" spans="7:7" x14ac:dyDescent="0.2">
      <c r="G39237" s="12"/>
    </row>
    <row r="39238" spans="7:7" x14ac:dyDescent="0.2">
      <c r="G39238" s="12"/>
    </row>
    <row r="39239" spans="7:7" x14ac:dyDescent="0.2">
      <c r="G39239" s="12"/>
    </row>
    <row r="39240" spans="7:7" x14ac:dyDescent="0.2">
      <c r="G39240" s="12"/>
    </row>
    <row r="39241" spans="7:7" x14ac:dyDescent="0.2">
      <c r="G39241" s="12"/>
    </row>
    <row r="39242" spans="7:7" x14ac:dyDescent="0.2">
      <c r="G39242" s="12"/>
    </row>
    <row r="39243" spans="7:7" x14ac:dyDescent="0.2">
      <c r="G39243" s="12"/>
    </row>
    <row r="39244" spans="7:7" x14ac:dyDescent="0.2">
      <c r="G39244" s="12"/>
    </row>
    <row r="39245" spans="7:7" x14ac:dyDescent="0.2">
      <c r="G39245" s="12"/>
    </row>
    <row r="39246" spans="7:7" x14ac:dyDescent="0.2">
      <c r="G39246" s="12"/>
    </row>
    <row r="39247" spans="7:7" x14ac:dyDescent="0.2">
      <c r="G39247" s="12"/>
    </row>
    <row r="39248" spans="7:7" x14ac:dyDescent="0.2">
      <c r="G39248" s="12"/>
    </row>
    <row r="39249" spans="7:7" x14ac:dyDescent="0.2">
      <c r="G39249" s="12"/>
    </row>
    <row r="39250" spans="7:7" x14ac:dyDescent="0.2">
      <c r="G39250" s="12"/>
    </row>
    <row r="39251" spans="7:7" x14ac:dyDescent="0.2">
      <c r="G39251" s="12"/>
    </row>
    <row r="39252" spans="7:7" x14ac:dyDescent="0.2">
      <c r="G39252" s="12"/>
    </row>
    <row r="39253" spans="7:7" x14ac:dyDescent="0.2">
      <c r="G39253" s="12"/>
    </row>
    <row r="39254" spans="7:7" x14ac:dyDescent="0.2">
      <c r="G39254" s="12"/>
    </row>
    <row r="39255" spans="7:7" x14ac:dyDescent="0.2">
      <c r="G39255" s="12"/>
    </row>
    <row r="39256" spans="7:7" x14ac:dyDescent="0.2">
      <c r="G39256" s="12"/>
    </row>
    <row r="39257" spans="7:7" x14ac:dyDescent="0.2">
      <c r="G39257" s="12"/>
    </row>
    <row r="39258" spans="7:7" x14ac:dyDescent="0.2">
      <c r="G39258" s="12"/>
    </row>
    <row r="39259" spans="7:7" x14ac:dyDescent="0.2">
      <c r="G39259" s="12"/>
    </row>
    <row r="39260" spans="7:7" x14ac:dyDescent="0.2">
      <c r="G39260" s="12"/>
    </row>
    <row r="39261" spans="7:7" x14ac:dyDescent="0.2">
      <c r="G39261" s="12"/>
    </row>
    <row r="39262" spans="7:7" x14ac:dyDescent="0.2">
      <c r="G39262" s="12"/>
    </row>
    <row r="39263" spans="7:7" x14ac:dyDescent="0.2">
      <c r="G39263" s="12"/>
    </row>
    <row r="39264" spans="7:7" x14ac:dyDescent="0.2">
      <c r="G39264" s="12"/>
    </row>
    <row r="39265" spans="7:7" x14ac:dyDescent="0.2">
      <c r="G39265" s="12"/>
    </row>
    <row r="39266" spans="7:7" x14ac:dyDescent="0.2">
      <c r="G39266" s="12"/>
    </row>
    <row r="39267" spans="7:7" x14ac:dyDescent="0.2">
      <c r="G39267" s="12"/>
    </row>
    <row r="39268" spans="7:7" x14ac:dyDescent="0.2">
      <c r="G39268" s="12"/>
    </row>
    <row r="39269" spans="7:7" x14ac:dyDescent="0.2">
      <c r="G39269" s="12"/>
    </row>
    <row r="39270" spans="7:7" x14ac:dyDescent="0.2">
      <c r="G39270" s="12"/>
    </row>
    <row r="39271" spans="7:7" x14ac:dyDescent="0.2">
      <c r="G39271" s="12"/>
    </row>
    <row r="39272" spans="7:7" x14ac:dyDescent="0.2">
      <c r="G39272" s="12"/>
    </row>
    <row r="39273" spans="7:7" x14ac:dyDescent="0.2">
      <c r="G39273" s="12"/>
    </row>
    <row r="39274" spans="7:7" x14ac:dyDescent="0.2">
      <c r="G39274" s="12"/>
    </row>
    <row r="39275" spans="7:7" x14ac:dyDescent="0.2">
      <c r="G39275" s="12"/>
    </row>
    <row r="39276" spans="7:7" x14ac:dyDescent="0.2">
      <c r="G39276" s="12"/>
    </row>
    <row r="39277" spans="7:7" x14ac:dyDescent="0.2">
      <c r="G39277" s="12"/>
    </row>
    <row r="39278" spans="7:7" x14ac:dyDescent="0.2">
      <c r="G39278" s="12"/>
    </row>
    <row r="39279" spans="7:7" x14ac:dyDescent="0.2">
      <c r="G39279" s="12"/>
    </row>
    <row r="39280" spans="7:7" x14ac:dyDescent="0.2">
      <c r="G39280" s="12"/>
    </row>
    <row r="39281" spans="7:7" x14ac:dyDescent="0.2">
      <c r="G39281" s="12"/>
    </row>
    <row r="39282" spans="7:7" x14ac:dyDescent="0.2">
      <c r="G39282" s="12"/>
    </row>
    <row r="39283" spans="7:7" x14ac:dyDescent="0.2">
      <c r="G39283" s="12"/>
    </row>
    <row r="39284" spans="7:7" x14ac:dyDescent="0.2">
      <c r="G39284" s="12"/>
    </row>
    <row r="39285" spans="7:7" x14ac:dyDescent="0.2">
      <c r="G39285" s="12"/>
    </row>
    <row r="39286" spans="7:7" x14ac:dyDescent="0.2">
      <c r="G39286" s="12"/>
    </row>
    <row r="39287" spans="7:7" x14ac:dyDescent="0.2">
      <c r="G39287" s="12"/>
    </row>
    <row r="39288" spans="7:7" x14ac:dyDescent="0.2">
      <c r="G39288" s="12"/>
    </row>
    <row r="39289" spans="7:7" x14ac:dyDescent="0.2">
      <c r="G39289" s="12"/>
    </row>
    <row r="39290" spans="7:7" x14ac:dyDescent="0.2">
      <c r="G39290" s="12"/>
    </row>
    <row r="39291" spans="7:7" x14ac:dyDescent="0.2">
      <c r="G39291" s="12"/>
    </row>
    <row r="39292" spans="7:7" x14ac:dyDescent="0.2">
      <c r="G39292" s="12"/>
    </row>
    <row r="39293" spans="7:7" x14ac:dyDescent="0.2">
      <c r="G39293" s="12"/>
    </row>
    <row r="39294" spans="7:7" x14ac:dyDescent="0.2">
      <c r="G39294" s="12"/>
    </row>
    <row r="39295" spans="7:7" x14ac:dyDescent="0.2">
      <c r="G39295" s="12"/>
    </row>
    <row r="39296" spans="7:7" x14ac:dyDescent="0.2">
      <c r="G39296" s="12"/>
    </row>
    <row r="39297" spans="7:7" x14ac:dyDescent="0.2">
      <c r="G39297" s="12"/>
    </row>
    <row r="39298" spans="7:7" x14ac:dyDescent="0.2">
      <c r="G39298" s="12"/>
    </row>
    <row r="39299" spans="7:7" x14ac:dyDescent="0.2">
      <c r="G39299" s="12"/>
    </row>
    <row r="39300" spans="7:7" x14ac:dyDescent="0.2">
      <c r="G39300" s="12"/>
    </row>
    <row r="39301" spans="7:7" x14ac:dyDescent="0.2">
      <c r="G39301" s="12"/>
    </row>
    <row r="39302" spans="7:7" x14ac:dyDescent="0.2">
      <c r="G39302" s="12"/>
    </row>
    <row r="39303" spans="7:7" x14ac:dyDescent="0.2">
      <c r="G39303" s="12"/>
    </row>
    <row r="39304" spans="7:7" x14ac:dyDescent="0.2">
      <c r="G39304" s="12"/>
    </row>
    <row r="39305" spans="7:7" x14ac:dyDescent="0.2">
      <c r="G39305" s="12"/>
    </row>
    <row r="39306" spans="7:7" x14ac:dyDescent="0.2">
      <c r="G39306" s="12"/>
    </row>
    <row r="39307" spans="7:7" x14ac:dyDescent="0.2">
      <c r="G39307" s="12"/>
    </row>
    <row r="39308" spans="7:7" x14ac:dyDescent="0.2">
      <c r="G39308" s="12"/>
    </row>
    <row r="39309" spans="7:7" x14ac:dyDescent="0.2">
      <c r="G39309" s="12"/>
    </row>
    <row r="39310" spans="7:7" x14ac:dyDescent="0.2">
      <c r="G39310" s="12"/>
    </row>
    <row r="39311" spans="7:7" x14ac:dyDescent="0.2">
      <c r="G39311" s="12"/>
    </row>
    <row r="39312" spans="7:7" x14ac:dyDescent="0.2">
      <c r="G39312" s="12"/>
    </row>
    <row r="39313" spans="7:7" x14ac:dyDescent="0.2">
      <c r="G39313" s="12"/>
    </row>
    <row r="39314" spans="7:7" x14ac:dyDescent="0.2">
      <c r="G39314" s="12"/>
    </row>
    <row r="39315" spans="7:7" x14ac:dyDescent="0.2">
      <c r="G39315" s="12"/>
    </row>
    <row r="39316" spans="7:7" x14ac:dyDescent="0.2">
      <c r="G39316" s="12"/>
    </row>
    <row r="39317" spans="7:7" x14ac:dyDescent="0.2">
      <c r="G39317" s="12"/>
    </row>
    <row r="39318" spans="7:7" x14ac:dyDescent="0.2">
      <c r="G39318" s="12"/>
    </row>
    <row r="39319" spans="7:7" x14ac:dyDescent="0.2">
      <c r="G39319" s="12"/>
    </row>
    <row r="39320" spans="7:7" x14ac:dyDescent="0.2">
      <c r="G39320" s="12"/>
    </row>
    <row r="39321" spans="7:7" x14ac:dyDescent="0.2">
      <c r="G39321" s="12"/>
    </row>
    <row r="39322" spans="7:7" x14ac:dyDescent="0.2">
      <c r="G39322" s="12"/>
    </row>
    <row r="39323" spans="7:7" x14ac:dyDescent="0.2">
      <c r="G39323" s="12"/>
    </row>
    <row r="39324" spans="7:7" x14ac:dyDescent="0.2">
      <c r="G39324" s="12"/>
    </row>
    <row r="39325" spans="7:7" x14ac:dyDescent="0.2">
      <c r="G39325" s="12"/>
    </row>
    <row r="39326" spans="7:7" x14ac:dyDescent="0.2">
      <c r="G39326" s="12"/>
    </row>
    <row r="39327" spans="7:7" x14ac:dyDescent="0.2">
      <c r="G39327" s="12"/>
    </row>
    <row r="39328" spans="7:7" x14ac:dyDescent="0.2">
      <c r="G39328" s="12"/>
    </row>
    <row r="39329" spans="7:7" x14ac:dyDescent="0.2">
      <c r="G39329" s="12"/>
    </row>
    <row r="39330" spans="7:7" x14ac:dyDescent="0.2">
      <c r="G39330" s="12"/>
    </row>
    <row r="39331" spans="7:7" x14ac:dyDescent="0.2">
      <c r="G39331" s="12"/>
    </row>
    <row r="39332" spans="7:7" x14ac:dyDescent="0.2">
      <c r="G39332" s="12"/>
    </row>
    <row r="39333" spans="7:7" x14ac:dyDescent="0.2">
      <c r="G39333" s="12"/>
    </row>
    <row r="39334" spans="7:7" x14ac:dyDescent="0.2">
      <c r="G39334" s="12"/>
    </row>
    <row r="39335" spans="7:7" x14ac:dyDescent="0.2">
      <c r="G39335" s="12"/>
    </row>
    <row r="39336" spans="7:7" x14ac:dyDescent="0.2">
      <c r="G39336" s="12"/>
    </row>
    <row r="39337" spans="7:7" x14ac:dyDescent="0.2">
      <c r="G39337" s="12"/>
    </row>
    <row r="39338" spans="7:7" x14ac:dyDescent="0.2">
      <c r="G39338" s="12"/>
    </row>
    <row r="39339" spans="7:7" x14ac:dyDescent="0.2">
      <c r="G39339" s="12"/>
    </row>
    <row r="39340" spans="7:7" x14ac:dyDescent="0.2">
      <c r="G39340" s="12"/>
    </row>
    <row r="39341" spans="7:7" x14ac:dyDescent="0.2">
      <c r="G39341" s="12"/>
    </row>
    <row r="39342" spans="7:7" x14ac:dyDescent="0.2">
      <c r="G39342" s="12"/>
    </row>
    <row r="39343" spans="7:7" x14ac:dyDescent="0.2">
      <c r="G39343" s="12"/>
    </row>
    <row r="39344" spans="7:7" x14ac:dyDescent="0.2">
      <c r="G39344" s="12"/>
    </row>
    <row r="39345" spans="7:7" x14ac:dyDescent="0.2">
      <c r="G39345" s="12"/>
    </row>
    <row r="39346" spans="7:7" x14ac:dyDescent="0.2">
      <c r="G39346" s="12"/>
    </row>
    <row r="39347" spans="7:7" x14ac:dyDescent="0.2">
      <c r="G39347" s="12"/>
    </row>
    <row r="39348" spans="7:7" x14ac:dyDescent="0.2">
      <c r="G39348" s="12"/>
    </row>
    <row r="39349" spans="7:7" x14ac:dyDescent="0.2">
      <c r="G39349" s="12"/>
    </row>
    <row r="39350" spans="7:7" x14ac:dyDescent="0.2">
      <c r="G39350" s="12"/>
    </row>
    <row r="39351" spans="7:7" x14ac:dyDescent="0.2">
      <c r="G39351" s="12"/>
    </row>
    <row r="39352" spans="7:7" x14ac:dyDescent="0.2">
      <c r="G39352" s="12"/>
    </row>
    <row r="39353" spans="7:7" x14ac:dyDescent="0.2">
      <c r="G39353" s="12"/>
    </row>
    <row r="39354" spans="7:7" x14ac:dyDescent="0.2">
      <c r="G39354" s="12"/>
    </row>
    <row r="39355" spans="7:7" x14ac:dyDescent="0.2">
      <c r="G39355" s="12"/>
    </row>
    <row r="39356" spans="7:7" x14ac:dyDescent="0.2">
      <c r="G39356" s="12"/>
    </row>
    <row r="39357" spans="7:7" x14ac:dyDescent="0.2">
      <c r="G39357" s="12"/>
    </row>
    <row r="39358" spans="7:7" x14ac:dyDescent="0.2">
      <c r="G39358" s="12"/>
    </row>
    <row r="39359" spans="7:7" x14ac:dyDescent="0.2">
      <c r="G39359" s="12"/>
    </row>
    <row r="39360" spans="7:7" x14ac:dyDescent="0.2">
      <c r="G39360" s="12"/>
    </row>
    <row r="39361" spans="7:7" x14ac:dyDescent="0.2">
      <c r="G39361" s="12"/>
    </row>
    <row r="39362" spans="7:7" x14ac:dyDescent="0.2">
      <c r="G39362" s="12"/>
    </row>
    <row r="39363" spans="7:7" x14ac:dyDescent="0.2">
      <c r="G39363" s="12"/>
    </row>
    <row r="39364" spans="7:7" x14ac:dyDescent="0.2">
      <c r="G39364" s="12"/>
    </row>
    <row r="39365" spans="7:7" x14ac:dyDescent="0.2">
      <c r="G39365" s="12"/>
    </row>
    <row r="39366" spans="7:7" x14ac:dyDescent="0.2">
      <c r="G39366" s="12"/>
    </row>
    <row r="39367" spans="7:7" x14ac:dyDescent="0.2">
      <c r="G39367" s="12"/>
    </row>
    <row r="39368" spans="7:7" x14ac:dyDescent="0.2">
      <c r="G39368" s="12"/>
    </row>
    <row r="39369" spans="7:7" x14ac:dyDescent="0.2">
      <c r="G39369" s="12"/>
    </row>
    <row r="39370" spans="7:7" x14ac:dyDescent="0.2">
      <c r="G39370" s="12"/>
    </row>
    <row r="39371" spans="7:7" x14ac:dyDescent="0.2">
      <c r="G39371" s="12"/>
    </row>
    <row r="39372" spans="7:7" x14ac:dyDescent="0.2">
      <c r="G39372" s="12"/>
    </row>
    <row r="39373" spans="7:7" x14ac:dyDescent="0.2">
      <c r="G39373" s="12"/>
    </row>
    <row r="39374" spans="7:7" x14ac:dyDescent="0.2">
      <c r="G39374" s="12"/>
    </row>
    <row r="39375" spans="7:7" x14ac:dyDescent="0.2">
      <c r="G39375" s="12"/>
    </row>
    <row r="39376" spans="7:7" x14ac:dyDescent="0.2">
      <c r="G39376" s="12"/>
    </row>
    <row r="39377" spans="7:7" x14ac:dyDescent="0.2">
      <c r="G39377" s="12"/>
    </row>
    <row r="39378" spans="7:7" x14ac:dyDescent="0.2">
      <c r="G39378" s="12"/>
    </row>
    <row r="39379" spans="7:7" x14ac:dyDescent="0.2">
      <c r="G39379" s="12"/>
    </row>
    <row r="39380" spans="7:7" x14ac:dyDescent="0.2">
      <c r="G39380" s="12"/>
    </row>
    <row r="39381" spans="7:7" x14ac:dyDescent="0.2">
      <c r="G39381" s="12"/>
    </row>
    <row r="39382" spans="7:7" x14ac:dyDescent="0.2">
      <c r="G39382" s="12"/>
    </row>
    <row r="39383" spans="7:7" x14ac:dyDescent="0.2">
      <c r="G39383" s="12"/>
    </row>
    <row r="39384" spans="7:7" x14ac:dyDescent="0.2">
      <c r="G39384" s="12"/>
    </row>
    <row r="39385" spans="7:7" x14ac:dyDescent="0.2">
      <c r="G39385" s="12"/>
    </row>
    <row r="39386" spans="7:7" x14ac:dyDescent="0.2">
      <c r="G39386" s="12"/>
    </row>
    <row r="39387" spans="7:7" x14ac:dyDescent="0.2">
      <c r="G39387" s="12"/>
    </row>
    <row r="39388" spans="7:7" x14ac:dyDescent="0.2">
      <c r="G39388" s="12"/>
    </row>
    <row r="39389" spans="7:7" x14ac:dyDescent="0.2">
      <c r="G39389" s="12"/>
    </row>
    <row r="39390" spans="7:7" x14ac:dyDescent="0.2">
      <c r="G39390" s="12"/>
    </row>
    <row r="39391" spans="7:7" x14ac:dyDescent="0.2">
      <c r="G39391" s="12"/>
    </row>
    <row r="39392" spans="7:7" x14ac:dyDescent="0.2">
      <c r="G39392" s="12"/>
    </row>
    <row r="39393" spans="7:7" x14ac:dyDescent="0.2">
      <c r="G39393" s="12"/>
    </row>
    <row r="39394" spans="7:7" x14ac:dyDescent="0.2">
      <c r="G39394" s="12"/>
    </row>
    <row r="39395" spans="7:7" x14ac:dyDescent="0.2">
      <c r="G39395" s="12"/>
    </row>
    <row r="39396" spans="7:7" x14ac:dyDescent="0.2">
      <c r="G39396" s="12"/>
    </row>
    <row r="39397" spans="7:7" x14ac:dyDescent="0.2">
      <c r="G39397" s="12"/>
    </row>
    <row r="39398" spans="7:7" x14ac:dyDescent="0.2">
      <c r="G39398" s="12"/>
    </row>
    <row r="39399" spans="7:7" x14ac:dyDescent="0.2">
      <c r="G39399" s="12"/>
    </row>
    <row r="39400" spans="7:7" x14ac:dyDescent="0.2">
      <c r="G39400" s="12"/>
    </row>
    <row r="39401" spans="7:7" x14ac:dyDescent="0.2">
      <c r="G39401" s="12"/>
    </row>
    <row r="39402" spans="7:7" x14ac:dyDescent="0.2">
      <c r="G39402" s="12"/>
    </row>
    <row r="39403" spans="7:7" x14ac:dyDescent="0.2">
      <c r="G39403" s="12"/>
    </row>
    <row r="39404" spans="7:7" x14ac:dyDescent="0.2">
      <c r="G39404" s="12"/>
    </row>
    <row r="39405" spans="7:7" x14ac:dyDescent="0.2">
      <c r="G39405" s="12"/>
    </row>
    <row r="39406" spans="7:7" x14ac:dyDescent="0.2">
      <c r="G39406" s="12"/>
    </row>
    <row r="39407" spans="7:7" x14ac:dyDescent="0.2">
      <c r="G39407" s="12"/>
    </row>
    <row r="39408" spans="7:7" x14ac:dyDescent="0.2">
      <c r="G39408" s="12"/>
    </row>
    <row r="39409" spans="7:7" x14ac:dyDescent="0.2">
      <c r="G39409" s="12"/>
    </row>
    <row r="39410" spans="7:7" x14ac:dyDescent="0.2">
      <c r="G39410" s="12"/>
    </row>
    <row r="39411" spans="7:7" x14ac:dyDescent="0.2">
      <c r="G39411" s="12"/>
    </row>
    <row r="39412" spans="7:7" x14ac:dyDescent="0.2">
      <c r="G39412" s="12"/>
    </row>
    <row r="39413" spans="7:7" x14ac:dyDescent="0.2">
      <c r="G39413" s="12"/>
    </row>
    <row r="39414" spans="7:7" x14ac:dyDescent="0.2">
      <c r="G39414" s="12"/>
    </row>
    <row r="39415" spans="7:7" x14ac:dyDescent="0.2">
      <c r="G39415" s="12"/>
    </row>
    <row r="39416" spans="7:7" x14ac:dyDescent="0.2">
      <c r="G39416" s="12"/>
    </row>
    <row r="39417" spans="7:7" x14ac:dyDescent="0.2">
      <c r="G39417" s="12"/>
    </row>
    <row r="39418" spans="7:7" x14ac:dyDescent="0.2">
      <c r="G39418" s="12"/>
    </row>
    <row r="39419" spans="7:7" x14ac:dyDescent="0.2">
      <c r="G39419" s="12"/>
    </row>
    <row r="39420" spans="7:7" x14ac:dyDescent="0.2">
      <c r="G39420" s="12"/>
    </row>
    <row r="39421" spans="7:7" x14ac:dyDescent="0.2">
      <c r="G39421" s="12"/>
    </row>
    <row r="39422" spans="7:7" x14ac:dyDescent="0.2">
      <c r="G39422" s="12"/>
    </row>
    <row r="39423" spans="7:7" x14ac:dyDescent="0.2">
      <c r="G39423" s="12"/>
    </row>
    <row r="39424" spans="7:7" x14ac:dyDescent="0.2">
      <c r="G39424" s="12"/>
    </row>
    <row r="39425" spans="7:7" x14ac:dyDescent="0.2">
      <c r="G39425" s="12"/>
    </row>
    <row r="39426" spans="7:7" x14ac:dyDescent="0.2">
      <c r="G39426" s="12"/>
    </row>
    <row r="39427" spans="7:7" x14ac:dyDescent="0.2">
      <c r="G39427" s="12"/>
    </row>
    <row r="39428" spans="7:7" x14ac:dyDescent="0.2">
      <c r="G39428" s="12"/>
    </row>
    <row r="39429" spans="7:7" x14ac:dyDescent="0.2">
      <c r="G39429" s="12"/>
    </row>
    <row r="39430" spans="7:7" x14ac:dyDescent="0.2">
      <c r="G39430" s="12"/>
    </row>
    <row r="39431" spans="7:7" x14ac:dyDescent="0.2">
      <c r="G39431" s="12"/>
    </row>
    <row r="39432" spans="7:7" x14ac:dyDescent="0.2">
      <c r="G39432" s="12"/>
    </row>
    <row r="39433" spans="7:7" x14ac:dyDescent="0.2">
      <c r="G39433" s="12"/>
    </row>
    <row r="39434" spans="7:7" x14ac:dyDescent="0.2">
      <c r="G39434" s="12"/>
    </row>
    <row r="39435" spans="7:7" x14ac:dyDescent="0.2">
      <c r="G39435" s="12"/>
    </row>
    <row r="39436" spans="7:7" x14ac:dyDescent="0.2">
      <c r="G39436" s="12"/>
    </row>
    <row r="39437" spans="7:7" x14ac:dyDescent="0.2">
      <c r="G39437" s="12"/>
    </row>
    <row r="39438" spans="7:7" x14ac:dyDescent="0.2">
      <c r="G39438" s="12"/>
    </row>
    <row r="39439" spans="7:7" x14ac:dyDescent="0.2">
      <c r="G39439" s="12"/>
    </row>
    <row r="39440" spans="7:7" x14ac:dyDescent="0.2">
      <c r="G39440" s="12"/>
    </row>
    <row r="39441" spans="7:7" x14ac:dyDescent="0.2">
      <c r="G39441" s="12"/>
    </row>
    <row r="39442" spans="7:7" x14ac:dyDescent="0.2">
      <c r="G39442" s="12"/>
    </row>
    <row r="39443" spans="7:7" x14ac:dyDescent="0.2">
      <c r="G39443" s="12"/>
    </row>
    <row r="39444" spans="7:7" x14ac:dyDescent="0.2">
      <c r="G39444" s="12"/>
    </row>
    <row r="39445" spans="7:7" x14ac:dyDescent="0.2">
      <c r="G39445" s="12"/>
    </row>
    <row r="39446" spans="7:7" x14ac:dyDescent="0.2">
      <c r="G39446" s="12"/>
    </row>
    <row r="39447" spans="7:7" x14ac:dyDescent="0.2">
      <c r="G39447" s="12"/>
    </row>
    <row r="39448" spans="7:7" x14ac:dyDescent="0.2">
      <c r="G39448" s="12"/>
    </row>
    <row r="39449" spans="7:7" x14ac:dyDescent="0.2">
      <c r="G39449" s="12"/>
    </row>
    <row r="39450" spans="7:7" x14ac:dyDescent="0.2">
      <c r="G39450" s="12"/>
    </row>
    <row r="39451" spans="7:7" x14ac:dyDescent="0.2">
      <c r="G39451" s="12"/>
    </row>
    <row r="39452" spans="7:7" x14ac:dyDescent="0.2">
      <c r="G39452" s="12"/>
    </row>
    <row r="39453" spans="7:7" x14ac:dyDescent="0.2">
      <c r="G39453" s="12"/>
    </row>
    <row r="39454" spans="7:7" x14ac:dyDescent="0.2">
      <c r="G39454" s="12"/>
    </row>
    <row r="39455" spans="7:7" x14ac:dyDescent="0.2">
      <c r="G39455" s="12"/>
    </row>
    <row r="39456" spans="7:7" x14ac:dyDescent="0.2">
      <c r="G39456" s="12"/>
    </row>
    <row r="39457" spans="7:7" x14ac:dyDescent="0.2">
      <c r="G39457" s="12"/>
    </row>
    <row r="39458" spans="7:7" x14ac:dyDescent="0.2">
      <c r="G39458" s="12"/>
    </row>
    <row r="39459" spans="7:7" x14ac:dyDescent="0.2">
      <c r="G39459" s="12"/>
    </row>
    <row r="39460" spans="7:7" x14ac:dyDescent="0.2">
      <c r="G39460" s="12"/>
    </row>
    <row r="39461" spans="7:7" x14ac:dyDescent="0.2">
      <c r="G39461" s="12"/>
    </row>
    <row r="39462" spans="7:7" x14ac:dyDescent="0.2">
      <c r="G39462" s="12"/>
    </row>
    <row r="39463" spans="7:7" x14ac:dyDescent="0.2">
      <c r="G39463" s="12"/>
    </row>
    <row r="39464" spans="7:7" x14ac:dyDescent="0.2">
      <c r="G39464" s="12"/>
    </row>
    <row r="39465" spans="7:7" x14ac:dyDescent="0.2">
      <c r="G39465" s="12"/>
    </row>
    <row r="39466" spans="7:7" x14ac:dyDescent="0.2">
      <c r="G39466" s="12"/>
    </row>
    <row r="39467" spans="7:7" x14ac:dyDescent="0.2">
      <c r="G39467" s="12"/>
    </row>
    <row r="39468" spans="7:7" x14ac:dyDescent="0.2">
      <c r="G39468" s="12"/>
    </row>
    <row r="39469" spans="7:7" x14ac:dyDescent="0.2">
      <c r="G39469" s="12"/>
    </row>
    <row r="39470" spans="7:7" x14ac:dyDescent="0.2">
      <c r="G39470" s="12"/>
    </row>
    <row r="39471" spans="7:7" x14ac:dyDescent="0.2">
      <c r="G39471" s="12"/>
    </row>
    <row r="39472" spans="7:7" x14ac:dyDescent="0.2">
      <c r="G39472" s="12"/>
    </row>
    <row r="39473" spans="7:7" x14ac:dyDescent="0.2">
      <c r="G39473" s="12"/>
    </row>
    <row r="39474" spans="7:7" x14ac:dyDescent="0.2">
      <c r="G39474" s="12"/>
    </row>
    <row r="39475" spans="7:7" x14ac:dyDescent="0.2">
      <c r="G39475" s="12"/>
    </row>
    <row r="39476" spans="7:7" x14ac:dyDescent="0.2">
      <c r="G39476" s="12"/>
    </row>
    <row r="39477" spans="7:7" x14ac:dyDescent="0.2">
      <c r="G39477" s="12"/>
    </row>
    <row r="39478" spans="7:7" x14ac:dyDescent="0.2">
      <c r="G39478" s="12"/>
    </row>
    <row r="39479" spans="7:7" x14ac:dyDescent="0.2">
      <c r="G39479" s="12"/>
    </row>
    <row r="39480" spans="7:7" x14ac:dyDescent="0.2">
      <c r="G39480" s="12"/>
    </row>
    <row r="39481" spans="7:7" x14ac:dyDescent="0.2">
      <c r="G39481" s="12"/>
    </row>
    <row r="39482" spans="7:7" x14ac:dyDescent="0.2">
      <c r="G39482" s="12"/>
    </row>
    <row r="39483" spans="7:7" x14ac:dyDescent="0.2">
      <c r="G39483" s="12"/>
    </row>
    <row r="39484" spans="7:7" x14ac:dyDescent="0.2">
      <c r="G39484" s="12"/>
    </row>
    <row r="39485" spans="7:7" x14ac:dyDescent="0.2">
      <c r="G39485" s="12"/>
    </row>
    <row r="39486" spans="7:7" x14ac:dyDescent="0.2">
      <c r="G39486" s="12"/>
    </row>
    <row r="39487" spans="7:7" x14ac:dyDescent="0.2">
      <c r="G39487" s="12"/>
    </row>
    <row r="39488" spans="7:7" x14ac:dyDescent="0.2">
      <c r="G39488" s="12"/>
    </row>
    <row r="39489" spans="7:7" x14ac:dyDescent="0.2">
      <c r="G39489" s="12"/>
    </row>
    <row r="39490" spans="7:7" x14ac:dyDescent="0.2">
      <c r="G39490" s="12"/>
    </row>
    <row r="39491" spans="7:7" x14ac:dyDescent="0.2">
      <c r="G39491" s="12"/>
    </row>
    <row r="39492" spans="7:7" x14ac:dyDescent="0.2">
      <c r="G39492" s="12"/>
    </row>
    <row r="39493" spans="7:7" x14ac:dyDescent="0.2">
      <c r="G39493" s="12"/>
    </row>
    <row r="39494" spans="7:7" x14ac:dyDescent="0.2">
      <c r="G39494" s="12"/>
    </row>
    <row r="39495" spans="7:7" x14ac:dyDescent="0.2">
      <c r="G39495" s="12"/>
    </row>
    <row r="39496" spans="7:7" x14ac:dyDescent="0.2">
      <c r="G39496" s="12"/>
    </row>
    <row r="39497" spans="7:7" x14ac:dyDescent="0.2">
      <c r="G39497" s="12"/>
    </row>
    <row r="39498" spans="7:7" x14ac:dyDescent="0.2">
      <c r="G39498" s="12"/>
    </row>
    <row r="39499" spans="7:7" x14ac:dyDescent="0.2">
      <c r="G39499" s="12"/>
    </row>
    <row r="39500" spans="7:7" x14ac:dyDescent="0.2">
      <c r="G39500" s="12"/>
    </row>
    <row r="39501" spans="7:7" x14ac:dyDescent="0.2">
      <c r="G39501" s="12"/>
    </row>
    <row r="39502" spans="7:7" x14ac:dyDescent="0.2">
      <c r="G39502" s="12"/>
    </row>
    <row r="39503" spans="7:7" x14ac:dyDescent="0.2">
      <c r="G39503" s="12"/>
    </row>
    <row r="39504" spans="7:7" x14ac:dyDescent="0.2">
      <c r="G39504" s="12"/>
    </row>
    <row r="39505" spans="7:7" x14ac:dyDescent="0.2">
      <c r="G39505" s="12"/>
    </row>
    <row r="39506" spans="7:7" x14ac:dyDescent="0.2">
      <c r="G39506" s="12"/>
    </row>
    <row r="39507" spans="7:7" x14ac:dyDescent="0.2">
      <c r="G39507" s="12"/>
    </row>
    <row r="39508" spans="7:7" x14ac:dyDescent="0.2">
      <c r="G39508" s="12"/>
    </row>
    <row r="39509" spans="7:7" x14ac:dyDescent="0.2">
      <c r="G39509" s="12"/>
    </row>
    <row r="39510" spans="7:7" x14ac:dyDescent="0.2">
      <c r="G39510" s="12"/>
    </row>
    <row r="39511" spans="7:7" x14ac:dyDescent="0.2">
      <c r="G39511" s="12"/>
    </row>
    <row r="39512" spans="7:7" x14ac:dyDescent="0.2">
      <c r="G39512" s="12"/>
    </row>
    <row r="39513" spans="7:7" x14ac:dyDescent="0.2">
      <c r="G39513" s="12"/>
    </row>
    <row r="39514" spans="7:7" x14ac:dyDescent="0.2">
      <c r="G39514" s="12"/>
    </row>
    <row r="39515" spans="7:7" x14ac:dyDescent="0.2">
      <c r="G39515" s="12"/>
    </row>
    <row r="39516" spans="7:7" x14ac:dyDescent="0.2">
      <c r="G39516" s="12"/>
    </row>
    <row r="39517" spans="7:7" x14ac:dyDescent="0.2">
      <c r="G39517" s="12"/>
    </row>
    <row r="39518" spans="7:7" x14ac:dyDescent="0.2">
      <c r="G39518" s="12"/>
    </row>
    <row r="39519" spans="7:7" x14ac:dyDescent="0.2">
      <c r="G39519" s="12"/>
    </row>
    <row r="39520" spans="7:7" x14ac:dyDescent="0.2">
      <c r="G39520" s="12"/>
    </row>
    <row r="39521" spans="7:7" x14ac:dyDescent="0.2">
      <c r="G39521" s="12"/>
    </row>
    <row r="39522" spans="7:7" x14ac:dyDescent="0.2">
      <c r="G39522" s="12"/>
    </row>
    <row r="39523" spans="7:7" x14ac:dyDescent="0.2">
      <c r="G39523" s="12"/>
    </row>
    <row r="39524" spans="7:7" x14ac:dyDescent="0.2">
      <c r="G39524" s="12"/>
    </row>
    <row r="39525" spans="7:7" x14ac:dyDescent="0.2">
      <c r="G39525" s="12"/>
    </row>
    <row r="39526" spans="7:7" x14ac:dyDescent="0.2">
      <c r="G39526" s="12"/>
    </row>
    <row r="39527" spans="7:7" x14ac:dyDescent="0.2">
      <c r="G39527" s="12"/>
    </row>
    <row r="39528" spans="7:7" x14ac:dyDescent="0.2">
      <c r="G39528" s="12"/>
    </row>
    <row r="39529" spans="7:7" x14ac:dyDescent="0.2">
      <c r="G39529" s="12"/>
    </row>
    <row r="39530" spans="7:7" x14ac:dyDescent="0.2">
      <c r="G39530" s="12"/>
    </row>
    <row r="39531" spans="7:7" x14ac:dyDescent="0.2">
      <c r="G39531" s="12"/>
    </row>
    <row r="39532" spans="7:7" x14ac:dyDescent="0.2">
      <c r="G39532" s="12"/>
    </row>
    <row r="39533" spans="7:7" x14ac:dyDescent="0.2">
      <c r="G39533" s="12"/>
    </row>
    <row r="39534" spans="7:7" x14ac:dyDescent="0.2">
      <c r="G39534" s="12"/>
    </row>
    <row r="39535" spans="7:7" x14ac:dyDescent="0.2">
      <c r="G39535" s="12"/>
    </row>
    <row r="39536" spans="7:7" x14ac:dyDescent="0.2">
      <c r="G39536" s="12"/>
    </row>
    <row r="39537" spans="7:7" x14ac:dyDescent="0.2">
      <c r="G39537" s="12"/>
    </row>
    <row r="39538" spans="7:7" x14ac:dyDescent="0.2">
      <c r="G39538" s="12"/>
    </row>
    <row r="39539" spans="7:7" x14ac:dyDescent="0.2">
      <c r="G39539" s="12"/>
    </row>
    <row r="39540" spans="7:7" x14ac:dyDescent="0.2">
      <c r="G39540" s="12"/>
    </row>
    <row r="39541" spans="7:7" x14ac:dyDescent="0.2">
      <c r="G39541" s="12"/>
    </row>
    <row r="39542" spans="7:7" x14ac:dyDescent="0.2">
      <c r="G39542" s="12"/>
    </row>
    <row r="39543" spans="7:7" x14ac:dyDescent="0.2">
      <c r="G39543" s="12"/>
    </row>
    <row r="39544" spans="7:7" x14ac:dyDescent="0.2">
      <c r="G39544" s="12"/>
    </row>
    <row r="39545" spans="7:7" x14ac:dyDescent="0.2">
      <c r="G39545" s="12"/>
    </row>
    <row r="39546" spans="7:7" x14ac:dyDescent="0.2">
      <c r="G39546" s="12"/>
    </row>
    <row r="39547" spans="7:7" x14ac:dyDescent="0.2">
      <c r="G39547" s="12"/>
    </row>
    <row r="39548" spans="7:7" x14ac:dyDescent="0.2">
      <c r="G39548" s="12"/>
    </row>
    <row r="39549" spans="7:7" x14ac:dyDescent="0.2">
      <c r="G39549" s="12"/>
    </row>
    <row r="39550" spans="7:7" x14ac:dyDescent="0.2">
      <c r="G39550" s="12"/>
    </row>
    <row r="39551" spans="7:7" x14ac:dyDescent="0.2">
      <c r="G39551" s="12"/>
    </row>
    <row r="39552" spans="7:7" x14ac:dyDescent="0.2">
      <c r="G39552" s="12"/>
    </row>
    <row r="39553" spans="7:7" x14ac:dyDescent="0.2">
      <c r="G39553" s="12"/>
    </row>
    <row r="39554" spans="7:7" x14ac:dyDescent="0.2">
      <c r="G39554" s="12"/>
    </row>
    <row r="39555" spans="7:7" x14ac:dyDescent="0.2">
      <c r="G39555" s="12"/>
    </row>
    <row r="39556" spans="7:7" x14ac:dyDescent="0.2">
      <c r="G39556" s="12"/>
    </row>
    <row r="39557" spans="7:7" x14ac:dyDescent="0.2">
      <c r="G39557" s="12"/>
    </row>
    <row r="39558" spans="7:7" x14ac:dyDescent="0.2">
      <c r="G39558" s="12"/>
    </row>
    <row r="39559" spans="7:7" x14ac:dyDescent="0.2">
      <c r="G39559" s="12"/>
    </row>
    <row r="39560" spans="7:7" x14ac:dyDescent="0.2">
      <c r="G39560" s="12"/>
    </row>
    <row r="39561" spans="7:7" x14ac:dyDescent="0.2">
      <c r="G39561" s="12"/>
    </row>
    <row r="39562" spans="7:7" x14ac:dyDescent="0.2">
      <c r="G39562" s="12"/>
    </row>
    <row r="39563" spans="7:7" x14ac:dyDescent="0.2">
      <c r="G39563" s="12"/>
    </row>
    <row r="39564" spans="7:7" x14ac:dyDescent="0.2">
      <c r="G39564" s="12"/>
    </row>
    <row r="39565" spans="7:7" x14ac:dyDescent="0.2">
      <c r="G39565" s="12"/>
    </row>
    <row r="39566" spans="7:7" x14ac:dyDescent="0.2">
      <c r="G39566" s="12"/>
    </row>
    <row r="39567" spans="7:7" x14ac:dyDescent="0.2">
      <c r="G39567" s="12"/>
    </row>
    <row r="39568" spans="7:7" x14ac:dyDescent="0.2">
      <c r="G39568" s="12"/>
    </row>
    <row r="39569" spans="7:7" x14ac:dyDescent="0.2">
      <c r="G39569" s="12"/>
    </row>
    <row r="39570" spans="7:7" x14ac:dyDescent="0.2">
      <c r="G39570" s="12"/>
    </row>
    <row r="39571" spans="7:7" x14ac:dyDescent="0.2">
      <c r="G39571" s="12"/>
    </row>
    <row r="39572" spans="7:7" x14ac:dyDescent="0.2">
      <c r="G39572" s="12"/>
    </row>
    <row r="39573" spans="7:7" x14ac:dyDescent="0.2">
      <c r="G39573" s="12"/>
    </row>
    <row r="39574" spans="7:7" x14ac:dyDescent="0.2">
      <c r="G39574" s="12"/>
    </row>
    <row r="39575" spans="7:7" x14ac:dyDescent="0.2">
      <c r="G39575" s="12"/>
    </row>
    <row r="39576" spans="7:7" x14ac:dyDescent="0.2">
      <c r="G39576" s="12"/>
    </row>
    <row r="39577" spans="7:7" x14ac:dyDescent="0.2">
      <c r="G39577" s="12"/>
    </row>
    <row r="39578" spans="7:7" x14ac:dyDescent="0.2">
      <c r="G39578" s="12"/>
    </row>
    <row r="39579" spans="7:7" x14ac:dyDescent="0.2">
      <c r="G39579" s="12"/>
    </row>
    <row r="39580" spans="7:7" x14ac:dyDescent="0.2">
      <c r="G39580" s="12"/>
    </row>
    <row r="39581" spans="7:7" x14ac:dyDescent="0.2">
      <c r="G39581" s="12"/>
    </row>
    <row r="39582" spans="7:7" x14ac:dyDescent="0.2">
      <c r="G39582" s="12"/>
    </row>
    <row r="39583" spans="7:7" x14ac:dyDescent="0.2">
      <c r="G39583" s="12"/>
    </row>
    <row r="39584" spans="7:7" x14ac:dyDescent="0.2">
      <c r="G39584" s="12"/>
    </row>
    <row r="39585" spans="7:7" x14ac:dyDescent="0.2">
      <c r="G39585" s="12"/>
    </row>
    <row r="39586" spans="7:7" x14ac:dyDescent="0.2">
      <c r="G39586" s="12"/>
    </row>
    <row r="39587" spans="7:7" x14ac:dyDescent="0.2">
      <c r="G39587" s="12"/>
    </row>
    <row r="39588" spans="7:7" x14ac:dyDescent="0.2">
      <c r="G39588" s="12"/>
    </row>
    <row r="39589" spans="7:7" x14ac:dyDescent="0.2">
      <c r="G39589" s="12"/>
    </row>
    <row r="39590" spans="7:7" x14ac:dyDescent="0.2">
      <c r="G39590" s="12"/>
    </row>
    <row r="39591" spans="7:7" x14ac:dyDescent="0.2">
      <c r="G39591" s="12"/>
    </row>
    <row r="39592" spans="7:7" x14ac:dyDescent="0.2">
      <c r="G39592" s="12"/>
    </row>
    <row r="39593" spans="7:7" x14ac:dyDescent="0.2">
      <c r="G39593" s="12"/>
    </row>
    <row r="39594" spans="7:7" x14ac:dyDescent="0.2">
      <c r="G39594" s="12"/>
    </row>
    <row r="39595" spans="7:7" x14ac:dyDescent="0.2">
      <c r="G39595" s="12"/>
    </row>
    <row r="39596" spans="7:7" x14ac:dyDescent="0.2">
      <c r="G39596" s="12"/>
    </row>
    <row r="39597" spans="7:7" x14ac:dyDescent="0.2">
      <c r="G39597" s="12"/>
    </row>
    <row r="39598" spans="7:7" x14ac:dyDescent="0.2">
      <c r="G39598" s="12"/>
    </row>
    <row r="39599" spans="7:7" x14ac:dyDescent="0.2">
      <c r="G39599" s="12"/>
    </row>
    <row r="39600" spans="7:7" x14ac:dyDescent="0.2">
      <c r="G39600" s="12"/>
    </row>
    <row r="39601" spans="7:7" x14ac:dyDescent="0.2">
      <c r="G39601" s="12"/>
    </row>
    <row r="39602" spans="7:7" x14ac:dyDescent="0.2">
      <c r="G39602" s="12"/>
    </row>
    <row r="39603" spans="7:7" x14ac:dyDescent="0.2">
      <c r="G39603" s="12"/>
    </row>
    <row r="39604" spans="7:7" x14ac:dyDescent="0.2">
      <c r="G39604" s="12"/>
    </row>
    <row r="39605" spans="7:7" x14ac:dyDescent="0.2">
      <c r="G39605" s="12"/>
    </row>
    <row r="39606" spans="7:7" x14ac:dyDescent="0.2">
      <c r="G39606" s="12"/>
    </row>
    <row r="39607" spans="7:7" x14ac:dyDescent="0.2">
      <c r="G39607" s="12"/>
    </row>
    <row r="39608" spans="7:7" x14ac:dyDescent="0.2">
      <c r="G39608" s="12"/>
    </row>
    <row r="39609" spans="7:7" x14ac:dyDescent="0.2">
      <c r="G39609" s="12"/>
    </row>
    <row r="39610" spans="7:7" x14ac:dyDescent="0.2">
      <c r="G39610" s="12"/>
    </row>
    <row r="39611" spans="7:7" x14ac:dyDescent="0.2">
      <c r="G39611" s="12"/>
    </row>
    <row r="39612" spans="7:7" x14ac:dyDescent="0.2">
      <c r="G39612" s="12"/>
    </row>
    <row r="39613" spans="7:7" x14ac:dyDescent="0.2">
      <c r="G39613" s="12"/>
    </row>
    <row r="39614" spans="7:7" x14ac:dyDescent="0.2">
      <c r="G39614" s="12"/>
    </row>
    <row r="39615" spans="7:7" x14ac:dyDescent="0.2">
      <c r="G39615" s="12"/>
    </row>
    <row r="39616" spans="7:7" x14ac:dyDescent="0.2">
      <c r="G39616" s="12"/>
    </row>
    <row r="39617" spans="7:7" x14ac:dyDescent="0.2">
      <c r="G39617" s="12"/>
    </row>
    <row r="39618" spans="7:7" x14ac:dyDescent="0.2">
      <c r="G39618" s="12"/>
    </row>
    <row r="39619" spans="7:7" x14ac:dyDescent="0.2">
      <c r="G39619" s="12"/>
    </row>
    <row r="39620" spans="7:7" x14ac:dyDescent="0.2">
      <c r="G39620" s="12"/>
    </row>
    <row r="39621" spans="7:7" x14ac:dyDescent="0.2">
      <c r="G39621" s="12"/>
    </row>
    <row r="39622" spans="7:7" x14ac:dyDescent="0.2">
      <c r="G39622" s="12"/>
    </row>
    <row r="39623" spans="7:7" x14ac:dyDescent="0.2">
      <c r="G39623" s="12"/>
    </row>
    <row r="39624" spans="7:7" x14ac:dyDescent="0.2">
      <c r="G39624" s="12"/>
    </row>
    <row r="39625" spans="7:7" x14ac:dyDescent="0.2">
      <c r="G39625" s="12"/>
    </row>
    <row r="39626" spans="7:7" x14ac:dyDescent="0.2">
      <c r="G39626" s="12"/>
    </row>
    <row r="39627" spans="7:7" x14ac:dyDescent="0.2">
      <c r="G39627" s="12"/>
    </row>
    <row r="39628" spans="7:7" x14ac:dyDescent="0.2">
      <c r="G39628" s="12"/>
    </row>
    <row r="39629" spans="7:7" x14ac:dyDescent="0.2">
      <c r="G39629" s="12"/>
    </row>
    <row r="39630" spans="7:7" x14ac:dyDescent="0.2">
      <c r="G39630" s="12"/>
    </row>
    <row r="39631" spans="7:7" x14ac:dyDescent="0.2">
      <c r="G39631" s="12"/>
    </row>
    <row r="39632" spans="7:7" x14ac:dyDescent="0.2">
      <c r="G39632" s="12"/>
    </row>
    <row r="39633" spans="7:7" x14ac:dyDescent="0.2">
      <c r="G39633" s="12"/>
    </row>
    <row r="39634" spans="7:7" x14ac:dyDescent="0.2">
      <c r="G39634" s="12"/>
    </row>
    <row r="39635" spans="7:7" x14ac:dyDescent="0.2">
      <c r="G39635" s="12"/>
    </row>
    <row r="39636" spans="7:7" x14ac:dyDescent="0.2">
      <c r="G39636" s="12"/>
    </row>
    <row r="39637" spans="7:7" x14ac:dyDescent="0.2">
      <c r="G39637" s="12"/>
    </row>
    <row r="39638" spans="7:7" x14ac:dyDescent="0.2">
      <c r="G39638" s="12"/>
    </row>
    <row r="39639" spans="7:7" x14ac:dyDescent="0.2">
      <c r="G39639" s="12"/>
    </row>
    <row r="39640" spans="7:7" x14ac:dyDescent="0.2">
      <c r="G39640" s="12"/>
    </row>
    <row r="39641" spans="7:7" x14ac:dyDescent="0.2">
      <c r="G39641" s="12"/>
    </row>
    <row r="39642" spans="7:7" x14ac:dyDescent="0.2">
      <c r="G39642" s="12"/>
    </row>
    <row r="39643" spans="7:7" x14ac:dyDescent="0.2">
      <c r="G39643" s="12"/>
    </row>
    <row r="39644" spans="7:7" x14ac:dyDescent="0.2">
      <c r="G39644" s="12"/>
    </row>
    <row r="39645" spans="7:7" x14ac:dyDescent="0.2">
      <c r="G39645" s="12"/>
    </row>
    <row r="39646" spans="7:7" x14ac:dyDescent="0.2">
      <c r="G39646" s="12"/>
    </row>
    <row r="39647" spans="7:7" x14ac:dyDescent="0.2">
      <c r="G39647" s="12"/>
    </row>
    <row r="39648" spans="7:7" x14ac:dyDescent="0.2">
      <c r="G39648" s="12"/>
    </row>
    <row r="39649" spans="7:7" x14ac:dyDescent="0.2">
      <c r="G39649" s="12"/>
    </row>
    <row r="39650" spans="7:7" x14ac:dyDescent="0.2">
      <c r="G39650" s="12"/>
    </row>
    <row r="39651" spans="7:7" x14ac:dyDescent="0.2">
      <c r="G39651" s="12"/>
    </row>
    <row r="39652" spans="7:7" x14ac:dyDescent="0.2">
      <c r="G39652" s="12"/>
    </row>
    <row r="39653" spans="7:7" x14ac:dyDescent="0.2">
      <c r="G39653" s="12"/>
    </row>
    <row r="39654" spans="7:7" x14ac:dyDescent="0.2">
      <c r="G39654" s="12"/>
    </row>
    <row r="39655" spans="7:7" x14ac:dyDescent="0.2">
      <c r="G39655" s="12"/>
    </row>
    <row r="39656" spans="7:7" x14ac:dyDescent="0.2">
      <c r="G39656" s="12"/>
    </row>
    <row r="39657" spans="7:7" x14ac:dyDescent="0.2">
      <c r="G39657" s="12"/>
    </row>
    <row r="39658" spans="7:7" x14ac:dyDescent="0.2">
      <c r="G39658" s="12"/>
    </row>
    <row r="39659" spans="7:7" x14ac:dyDescent="0.2">
      <c r="G39659" s="12"/>
    </row>
    <row r="39660" spans="7:7" x14ac:dyDescent="0.2">
      <c r="G39660" s="12"/>
    </row>
    <row r="39661" spans="7:7" x14ac:dyDescent="0.2">
      <c r="G39661" s="12"/>
    </row>
    <row r="39662" spans="7:7" x14ac:dyDescent="0.2">
      <c r="G39662" s="12"/>
    </row>
    <row r="39663" spans="7:7" x14ac:dyDescent="0.2">
      <c r="G39663" s="12"/>
    </row>
    <row r="39664" spans="7:7" x14ac:dyDescent="0.2">
      <c r="G39664" s="12"/>
    </row>
    <row r="39665" spans="7:7" x14ac:dyDescent="0.2">
      <c r="G39665" s="12"/>
    </row>
    <row r="39666" spans="7:7" x14ac:dyDescent="0.2">
      <c r="G39666" s="12"/>
    </row>
    <row r="39667" spans="7:7" x14ac:dyDescent="0.2">
      <c r="G39667" s="12"/>
    </row>
    <row r="39668" spans="7:7" x14ac:dyDescent="0.2">
      <c r="G39668" s="12"/>
    </row>
    <row r="39669" spans="7:7" x14ac:dyDescent="0.2">
      <c r="G39669" s="12"/>
    </row>
    <row r="39670" spans="7:7" x14ac:dyDescent="0.2">
      <c r="G39670" s="12"/>
    </row>
    <row r="39671" spans="7:7" x14ac:dyDescent="0.2">
      <c r="G39671" s="12"/>
    </row>
    <row r="39672" spans="7:7" x14ac:dyDescent="0.2">
      <c r="G39672" s="12"/>
    </row>
    <row r="39673" spans="7:7" x14ac:dyDescent="0.2">
      <c r="G39673" s="12"/>
    </row>
    <row r="39674" spans="7:7" x14ac:dyDescent="0.2">
      <c r="G39674" s="12"/>
    </row>
    <row r="39675" spans="7:7" x14ac:dyDescent="0.2">
      <c r="G39675" s="12"/>
    </row>
    <row r="39676" spans="7:7" x14ac:dyDescent="0.2">
      <c r="G39676" s="12"/>
    </row>
    <row r="39677" spans="7:7" x14ac:dyDescent="0.2">
      <c r="G39677" s="12"/>
    </row>
    <row r="39678" spans="7:7" x14ac:dyDescent="0.2">
      <c r="G39678" s="12"/>
    </row>
    <row r="39679" spans="7:7" x14ac:dyDescent="0.2">
      <c r="G39679" s="12"/>
    </row>
    <row r="39680" spans="7:7" x14ac:dyDescent="0.2">
      <c r="G39680" s="12"/>
    </row>
    <row r="39681" spans="7:7" x14ac:dyDescent="0.2">
      <c r="G39681" s="12"/>
    </row>
    <row r="39682" spans="7:7" x14ac:dyDescent="0.2">
      <c r="G39682" s="12"/>
    </row>
    <row r="39683" spans="7:7" x14ac:dyDescent="0.2">
      <c r="G39683" s="12"/>
    </row>
    <row r="39684" spans="7:7" x14ac:dyDescent="0.2">
      <c r="G39684" s="12"/>
    </row>
    <row r="39685" spans="7:7" x14ac:dyDescent="0.2">
      <c r="G39685" s="12"/>
    </row>
    <row r="39686" spans="7:7" x14ac:dyDescent="0.2">
      <c r="G39686" s="12"/>
    </row>
    <row r="39687" spans="7:7" x14ac:dyDescent="0.2">
      <c r="G39687" s="12"/>
    </row>
    <row r="39688" spans="7:7" x14ac:dyDescent="0.2">
      <c r="G39688" s="12"/>
    </row>
    <row r="39689" spans="7:7" x14ac:dyDescent="0.2">
      <c r="G39689" s="12"/>
    </row>
    <row r="39690" spans="7:7" x14ac:dyDescent="0.2">
      <c r="G39690" s="12"/>
    </row>
    <row r="39691" spans="7:7" x14ac:dyDescent="0.2">
      <c r="G39691" s="12"/>
    </row>
    <row r="39692" spans="7:7" x14ac:dyDescent="0.2">
      <c r="G39692" s="12"/>
    </row>
    <row r="39693" spans="7:7" x14ac:dyDescent="0.2">
      <c r="G39693" s="12"/>
    </row>
    <row r="39694" spans="7:7" x14ac:dyDescent="0.2">
      <c r="G39694" s="12"/>
    </row>
    <row r="39695" spans="7:7" x14ac:dyDescent="0.2">
      <c r="G39695" s="12"/>
    </row>
    <row r="39696" spans="7:7" x14ac:dyDescent="0.2">
      <c r="G39696" s="12"/>
    </row>
    <row r="39697" spans="7:7" x14ac:dyDescent="0.2">
      <c r="G39697" s="12"/>
    </row>
    <row r="39698" spans="7:7" x14ac:dyDescent="0.2">
      <c r="G39698" s="12"/>
    </row>
    <row r="39699" spans="7:7" x14ac:dyDescent="0.2">
      <c r="G39699" s="12"/>
    </row>
    <row r="39700" spans="7:7" x14ac:dyDescent="0.2">
      <c r="G39700" s="12"/>
    </row>
    <row r="39701" spans="7:7" x14ac:dyDescent="0.2">
      <c r="G39701" s="12"/>
    </row>
    <row r="39702" spans="7:7" x14ac:dyDescent="0.2">
      <c r="G39702" s="12"/>
    </row>
    <row r="39703" spans="7:7" x14ac:dyDescent="0.2">
      <c r="G39703" s="12"/>
    </row>
    <row r="39704" spans="7:7" x14ac:dyDescent="0.2">
      <c r="G39704" s="12"/>
    </row>
    <row r="39705" spans="7:7" x14ac:dyDescent="0.2">
      <c r="G39705" s="12"/>
    </row>
    <row r="39706" spans="7:7" x14ac:dyDescent="0.2">
      <c r="G39706" s="12"/>
    </row>
    <row r="39707" spans="7:7" x14ac:dyDescent="0.2">
      <c r="G39707" s="12"/>
    </row>
    <row r="39708" spans="7:7" x14ac:dyDescent="0.2">
      <c r="G39708" s="12"/>
    </row>
    <row r="39709" spans="7:7" x14ac:dyDescent="0.2">
      <c r="G39709" s="12"/>
    </row>
    <row r="39710" spans="7:7" x14ac:dyDescent="0.2">
      <c r="G39710" s="12"/>
    </row>
    <row r="39711" spans="7:7" x14ac:dyDescent="0.2">
      <c r="G39711" s="12"/>
    </row>
    <row r="39712" spans="7:7" x14ac:dyDescent="0.2">
      <c r="G39712" s="12"/>
    </row>
    <row r="39713" spans="7:7" x14ac:dyDescent="0.2">
      <c r="G39713" s="12"/>
    </row>
    <row r="39714" spans="7:7" x14ac:dyDescent="0.2">
      <c r="G39714" s="12"/>
    </row>
    <row r="39715" spans="7:7" x14ac:dyDescent="0.2">
      <c r="G39715" s="12"/>
    </row>
    <row r="39716" spans="7:7" x14ac:dyDescent="0.2">
      <c r="G39716" s="12"/>
    </row>
    <row r="39717" spans="7:7" x14ac:dyDescent="0.2">
      <c r="G39717" s="12"/>
    </row>
    <row r="39718" spans="7:7" x14ac:dyDescent="0.2">
      <c r="G39718" s="12"/>
    </row>
    <row r="39719" spans="7:7" x14ac:dyDescent="0.2">
      <c r="G39719" s="12"/>
    </row>
    <row r="39720" spans="7:7" x14ac:dyDescent="0.2">
      <c r="G39720" s="12"/>
    </row>
    <row r="39721" spans="7:7" x14ac:dyDescent="0.2">
      <c r="G39721" s="12"/>
    </row>
    <row r="39722" spans="7:7" x14ac:dyDescent="0.2">
      <c r="G39722" s="12"/>
    </row>
    <row r="39723" spans="7:7" x14ac:dyDescent="0.2">
      <c r="G39723" s="12"/>
    </row>
    <row r="39724" spans="7:7" x14ac:dyDescent="0.2">
      <c r="G39724" s="12"/>
    </row>
    <row r="39725" spans="7:7" x14ac:dyDescent="0.2">
      <c r="G39725" s="12"/>
    </row>
    <row r="39726" spans="7:7" x14ac:dyDescent="0.2">
      <c r="G39726" s="12"/>
    </row>
    <row r="39727" spans="7:7" x14ac:dyDescent="0.2">
      <c r="G39727" s="12"/>
    </row>
    <row r="39728" spans="7:7" x14ac:dyDescent="0.2">
      <c r="G39728" s="12"/>
    </row>
    <row r="39729" spans="7:7" x14ac:dyDescent="0.2">
      <c r="G39729" s="12"/>
    </row>
    <row r="39730" spans="7:7" x14ac:dyDescent="0.2">
      <c r="G39730" s="12"/>
    </row>
    <row r="39731" spans="7:7" x14ac:dyDescent="0.2">
      <c r="G39731" s="12"/>
    </row>
    <row r="39732" spans="7:7" x14ac:dyDescent="0.2">
      <c r="G39732" s="12"/>
    </row>
    <row r="39733" spans="7:7" x14ac:dyDescent="0.2">
      <c r="G39733" s="12"/>
    </row>
    <row r="39734" spans="7:7" x14ac:dyDescent="0.2">
      <c r="G39734" s="12"/>
    </row>
    <row r="39735" spans="7:7" x14ac:dyDescent="0.2">
      <c r="G39735" s="12"/>
    </row>
    <row r="39736" spans="7:7" x14ac:dyDescent="0.2">
      <c r="G39736" s="12"/>
    </row>
    <row r="39737" spans="7:7" x14ac:dyDescent="0.2">
      <c r="G39737" s="12"/>
    </row>
    <row r="39738" spans="7:7" x14ac:dyDescent="0.2">
      <c r="G39738" s="12"/>
    </row>
    <row r="39739" spans="7:7" x14ac:dyDescent="0.2">
      <c r="G39739" s="12"/>
    </row>
    <row r="39740" spans="7:7" x14ac:dyDescent="0.2">
      <c r="G39740" s="12"/>
    </row>
    <row r="39741" spans="7:7" x14ac:dyDescent="0.2">
      <c r="G39741" s="12"/>
    </row>
    <row r="39742" spans="7:7" x14ac:dyDescent="0.2">
      <c r="G39742" s="12"/>
    </row>
    <row r="39743" spans="7:7" x14ac:dyDescent="0.2">
      <c r="G39743" s="12"/>
    </row>
    <row r="39744" spans="7:7" x14ac:dyDescent="0.2">
      <c r="G39744" s="12"/>
    </row>
    <row r="39745" spans="7:7" x14ac:dyDescent="0.2">
      <c r="G39745" s="12"/>
    </row>
    <row r="39746" spans="7:7" x14ac:dyDescent="0.2">
      <c r="G39746" s="12"/>
    </row>
    <row r="39747" spans="7:7" x14ac:dyDescent="0.2">
      <c r="G39747" s="12"/>
    </row>
    <row r="39748" spans="7:7" x14ac:dyDescent="0.2">
      <c r="G39748" s="12"/>
    </row>
    <row r="39749" spans="7:7" x14ac:dyDescent="0.2">
      <c r="G39749" s="12"/>
    </row>
    <row r="39750" spans="7:7" x14ac:dyDescent="0.2">
      <c r="G39750" s="12"/>
    </row>
    <row r="39751" spans="7:7" x14ac:dyDescent="0.2">
      <c r="G39751" s="12"/>
    </row>
    <row r="39752" spans="7:7" x14ac:dyDescent="0.2">
      <c r="G39752" s="12"/>
    </row>
    <row r="39753" spans="7:7" x14ac:dyDescent="0.2">
      <c r="G39753" s="12"/>
    </row>
    <row r="39754" spans="7:7" x14ac:dyDescent="0.2">
      <c r="G39754" s="12"/>
    </row>
    <row r="39755" spans="7:7" x14ac:dyDescent="0.2">
      <c r="G39755" s="12"/>
    </row>
    <row r="39756" spans="7:7" x14ac:dyDescent="0.2">
      <c r="G39756" s="12"/>
    </row>
    <row r="39757" spans="7:7" x14ac:dyDescent="0.2">
      <c r="G39757" s="12"/>
    </row>
    <row r="39758" spans="7:7" x14ac:dyDescent="0.2">
      <c r="G39758" s="12"/>
    </row>
    <row r="39759" spans="7:7" x14ac:dyDescent="0.2">
      <c r="G39759" s="12"/>
    </row>
    <row r="39760" spans="7:7" x14ac:dyDescent="0.2">
      <c r="G39760" s="12"/>
    </row>
    <row r="39761" spans="7:7" x14ac:dyDescent="0.2">
      <c r="G39761" s="12"/>
    </row>
    <row r="39762" spans="7:7" x14ac:dyDescent="0.2">
      <c r="G39762" s="12"/>
    </row>
    <row r="39763" spans="7:7" x14ac:dyDescent="0.2">
      <c r="G39763" s="12"/>
    </row>
    <row r="39764" spans="7:7" x14ac:dyDescent="0.2">
      <c r="G39764" s="12"/>
    </row>
    <row r="39765" spans="7:7" x14ac:dyDescent="0.2">
      <c r="G39765" s="12"/>
    </row>
    <row r="39766" spans="7:7" x14ac:dyDescent="0.2">
      <c r="G39766" s="12"/>
    </row>
    <row r="39767" spans="7:7" x14ac:dyDescent="0.2">
      <c r="G39767" s="12"/>
    </row>
    <row r="39768" spans="7:7" x14ac:dyDescent="0.2">
      <c r="G39768" s="12"/>
    </row>
    <row r="39769" spans="7:7" x14ac:dyDescent="0.2">
      <c r="G39769" s="12"/>
    </row>
    <row r="39770" spans="7:7" x14ac:dyDescent="0.2">
      <c r="G39770" s="12"/>
    </row>
    <row r="39771" spans="7:7" x14ac:dyDescent="0.2">
      <c r="G39771" s="12"/>
    </row>
    <row r="39772" spans="7:7" x14ac:dyDescent="0.2">
      <c r="G39772" s="12"/>
    </row>
    <row r="39773" spans="7:7" x14ac:dyDescent="0.2">
      <c r="G39773" s="12"/>
    </row>
    <row r="39774" spans="7:7" x14ac:dyDescent="0.2">
      <c r="G39774" s="12"/>
    </row>
    <row r="39775" spans="7:7" x14ac:dyDescent="0.2">
      <c r="G39775" s="12"/>
    </row>
    <row r="39776" spans="7:7" x14ac:dyDescent="0.2">
      <c r="G39776" s="12"/>
    </row>
    <row r="39777" spans="7:7" x14ac:dyDescent="0.2">
      <c r="G39777" s="12"/>
    </row>
    <row r="39778" spans="7:7" x14ac:dyDescent="0.2">
      <c r="G39778" s="12"/>
    </row>
    <row r="39779" spans="7:7" x14ac:dyDescent="0.2">
      <c r="G39779" s="12"/>
    </row>
    <row r="39780" spans="7:7" x14ac:dyDescent="0.2">
      <c r="G39780" s="12"/>
    </row>
    <row r="39781" spans="7:7" x14ac:dyDescent="0.2">
      <c r="G39781" s="12"/>
    </row>
    <row r="39782" spans="7:7" x14ac:dyDescent="0.2">
      <c r="G39782" s="12"/>
    </row>
    <row r="39783" spans="7:7" x14ac:dyDescent="0.2">
      <c r="G39783" s="12"/>
    </row>
    <row r="39784" spans="7:7" x14ac:dyDescent="0.2">
      <c r="G39784" s="12"/>
    </row>
    <row r="39785" spans="7:7" x14ac:dyDescent="0.2">
      <c r="G39785" s="12"/>
    </row>
    <row r="39786" spans="7:7" x14ac:dyDescent="0.2">
      <c r="G39786" s="12"/>
    </row>
    <row r="39787" spans="7:7" x14ac:dyDescent="0.2">
      <c r="G39787" s="12"/>
    </row>
    <row r="39788" spans="7:7" x14ac:dyDescent="0.2">
      <c r="G39788" s="12"/>
    </row>
    <row r="39789" spans="7:7" x14ac:dyDescent="0.2">
      <c r="G39789" s="12"/>
    </row>
    <row r="39790" spans="7:7" x14ac:dyDescent="0.2">
      <c r="G39790" s="12"/>
    </row>
    <row r="39791" spans="7:7" x14ac:dyDescent="0.2">
      <c r="G39791" s="12"/>
    </row>
    <row r="39792" spans="7:7" x14ac:dyDescent="0.2">
      <c r="G39792" s="12"/>
    </row>
    <row r="39793" spans="7:7" x14ac:dyDescent="0.2">
      <c r="G39793" s="12"/>
    </row>
    <row r="39794" spans="7:7" x14ac:dyDescent="0.2">
      <c r="G39794" s="12"/>
    </row>
    <row r="39795" spans="7:7" x14ac:dyDescent="0.2">
      <c r="G39795" s="12"/>
    </row>
    <row r="39796" spans="7:7" x14ac:dyDescent="0.2">
      <c r="G39796" s="12"/>
    </row>
    <row r="39797" spans="7:7" x14ac:dyDescent="0.2">
      <c r="G39797" s="12"/>
    </row>
    <row r="39798" spans="7:7" x14ac:dyDescent="0.2">
      <c r="G39798" s="12"/>
    </row>
    <row r="39799" spans="7:7" x14ac:dyDescent="0.2">
      <c r="G39799" s="12"/>
    </row>
    <row r="39800" spans="7:7" x14ac:dyDescent="0.2">
      <c r="G39800" s="12"/>
    </row>
    <row r="39801" spans="7:7" x14ac:dyDescent="0.2">
      <c r="G39801" s="12"/>
    </row>
    <row r="39802" spans="7:7" x14ac:dyDescent="0.2">
      <c r="G39802" s="12"/>
    </row>
    <row r="39803" spans="7:7" x14ac:dyDescent="0.2">
      <c r="G39803" s="12"/>
    </row>
    <row r="39804" spans="7:7" x14ac:dyDescent="0.2">
      <c r="G39804" s="12"/>
    </row>
    <row r="39805" spans="7:7" x14ac:dyDescent="0.2">
      <c r="G39805" s="12"/>
    </row>
    <row r="39806" spans="7:7" x14ac:dyDescent="0.2">
      <c r="G39806" s="12"/>
    </row>
    <row r="39807" spans="7:7" x14ac:dyDescent="0.2">
      <c r="G39807" s="12"/>
    </row>
    <row r="39808" spans="7:7" x14ac:dyDescent="0.2">
      <c r="G39808" s="12"/>
    </row>
    <row r="39809" spans="7:7" x14ac:dyDescent="0.2">
      <c r="G39809" s="12"/>
    </row>
    <row r="39810" spans="7:7" x14ac:dyDescent="0.2">
      <c r="G39810" s="12"/>
    </row>
    <row r="39811" spans="7:7" x14ac:dyDescent="0.2">
      <c r="G39811" s="12"/>
    </row>
    <row r="39812" spans="7:7" x14ac:dyDescent="0.2">
      <c r="G39812" s="12"/>
    </row>
    <row r="39813" spans="7:7" x14ac:dyDescent="0.2">
      <c r="G39813" s="12"/>
    </row>
    <row r="39814" spans="7:7" x14ac:dyDescent="0.2">
      <c r="G39814" s="12"/>
    </row>
    <row r="39815" spans="7:7" x14ac:dyDescent="0.2">
      <c r="G39815" s="12"/>
    </row>
    <row r="39816" spans="7:7" x14ac:dyDescent="0.2">
      <c r="G39816" s="12"/>
    </row>
    <row r="39817" spans="7:7" x14ac:dyDescent="0.2">
      <c r="G39817" s="12"/>
    </row>
    <row r="39818" spans="7:7" x14ac:dyDescent="0.2">
      <c r="G39818" s="12"/>
    </row>
    <row r="39819" spans="7:7" x14ac:dyDescent="0.2">
      <c r="G39819" s="12"/>
    </row>
    <row r="39820" spans="7:7" x14ac:dyDescent="0.2">
      <c r="G39820" s="12"/>
    </row>
    <row r="39821" spans="7:7" x14ac:dyDescent="0.2">
      <c r="G39821" s="12"/>
    </row>
    <row r="39822" spans="7:7" x14ac:dyDescent="0.2">
      <c r="G39822" s="12"/>
    </row>
    <row r="39823" spans="7:7" x14ac:dyDescent="0.2">
      <c r="G39823" s="12"/>
    </row>
    <row r="39824" spans="7:7" x14ac:dyDescent="0.2">
      <c r="G39824" s="12"/>
    </row>
    <row r="39825" spans="7:7" x14ac:dyDescent="0.2">
      <c r="G39825" s="12"/>
    </row>
    <row r="39826" spans="7:7" x14ac:dyDescent="0.2">
      <c r="G39826" s="12"/>
    </row>
    <row r="39827" spans="7:7" x14ac:dyDescent="0.2">
      <c r="G39827" s="12"/>
    </row>
    <row r="39828" spans="7:7" x14ac:dyDescent="0.2">
      <c r="G39828" s="12"/>
    </row>
    <row r="39829" spans="7:7" x14ac:dyDescent="0.2">
      <c r="G39829" s="12"/>
    </row>
    <row r="39830" spans="7:7" x14ac:dyDescent="0.2">
      <c r="G39830" s="12"/>
    </row>
    <row r="39831" spans="7:7" x14ac:dyDescent="0.2">
      <c r="G39831" s="12"/>
    </row>
    <row r="39832" spans="7:7" x14ac:dyDescent="0.2">
      <c r="G39832" s="12"/>
    </row>
    <row r="39833" spans="7:7" x14ac:dyDescent="0.2">
      <c r="G39833" s="12"/>
    </row>
    <row r="39834" spans="7:7" x14ac:dyDescent="0.2">
      <c r="G39834" s="12"/>
    </row>
    <row r="39835" spans="7:7" x14ac:dyDescent="0.2">
      <c r="G39835" s="12"/>
    </row>
    <row r="39836" spans="7:7" x14ac:dyDescent="0.2">
      <c r="G39836" s="12"/>
    </row>
    <row r="39837" spans="7:7" x14ac:dyDescent="0.2">
      <c r="G39837" s="12"/>
    </row>
    <row r="39838" spans="7:7" x14ac:dyDescent="0.2">
      <c r="G39838" s="12"/>
    </row>
    <row r="39839" spans="7:7" x14ac:dyDescent="0.2">
      <c r="G39839" s="12"/>
    </row>
    <row r="39840" spans="7:7" x14ac:dyDescent="0.2">
      <c r="G39840" s="12"/>
    </row>
    <row r="39841" spans="7:7" x14ac:dyDescent="0.2">
      <c r="G39841" s="12"/>
    </row>
    <row r="39842" spans="7:7" x14ac:dyDescent="0.2">
      <c r="G39842" s="12"/>
    </row>
    <row r="39843" spans="7:7" x14ac:dyDescent="0.2">
      <c r="G39843" s="12"/>
    </row>
    <row r="39844" spans="7:7" x14ac:dyDescent="0.2">
      <c r="G39844" s="12"/>
    </row>
    <row r="39845" spans="7:7" x14ac:dyDescent="0.2">
      <c r="G39845" s="12"/>
    </row>
    <row r="39846" spans="7:7" x14ac:dyDescent="0.2">
      <c r="G39846" s="12"/>
    </row>
    <row r="39847" spans="7:7" x14ac:dyDescent="0.2">
      <c r="G39847" s="12"/>
    </row>
    <row r="39848" spans="7:7" x14ac:dyDescent="0.2">
      <c r="G39848" s="12"/>
    </row>
    <row r="39849" spans="7:7" x14ac:dyDescent="0.2">
      <c r="G39849" s="12"/>
    </row>
    <row r="39850" spans="7:7" x14ac:dyDescent="0.2">
      <c r="G39850" s="12"/>
    </row>
    <row r="39851" spans="7:7" x14ac:dyDescent="0.2">
      <c r="G39851" s="12"/>
    </row>
    <row r="39852" spans="7:7" x14ac:dyDescent="0.2">
      <c r="G39852" s="12"/>
    </row>
    <row r="39853" spans="7:7" x14ac:dyDescent="0.2">
      <c r="G39853" s="12"/>
    </row>
    <row r="39854" spans="7:7" x14ac:dyDescent="0.2">
      <c r="G39854" s="12"/>
    </row>
    <row r="39855" spans="7:7" x14ac:dyDescent="0.2">
      <c r="G39855" s="12"/>
    </row>
    <row r="39856" spans="7:7" x14ac:dyDescent="0.2">
      <c r="G39856" s="12"/>
    </row>
    <row r="39857" spans="7:7" x14ac:dyDescent="0.2">
      <c r="G39857" s="12"/>
    </row>
    <row r="39858" spans="7:7" x14ac:dyDescent="0.2">
      <c r="G39858" s="12"/>
    </row>
    <row r="39859" spans="7:7" x14ac:dyDescent="0.2">
      <c r="G39859" s="12"/>
    </row>
    <row r="39860" spans="7:7" x14ac:dyDescent="0.2">
      <c r="G39860" s="12"/>
    </row>
    <row r="39861" spans="7:7" x14ac:dyDescent="0.2">
      <c r="G39861" s="12"/>
    </row>
    <row r="39862" spans="7:7" x14ac:dyDescent="0.2">
      <c r="G39862" s="12"/>
    </row>
    <row r="39863" spans="7:7" x14ac:dyDescent="0.2">
      <c r="G39863" s="12"/>
    </row>
    <row r="39864" spans="7:7" x14ac:dyDescent="0.2">
      <c r="G39864" s="12"/>
    </row>
    <row r="39865" spans="7:7" x14ac:dyDescent="0.2">
      <c r="G39865" s="12"/>
    </row>
    <row r="39866" spans="7:7" x14ac:dyDescent="0.2">
      <c r="G39866" s="12"/>
    </row>
    <row r="39867" spans="7:7" x14ac:dyDescent="0.2">
      <c r="G39867" s="12"/>
    </row>
    <row r="39868" spans="7:7" x14ac:dyDescent="0.2">
      <c r="G39868" s="12"/>
    </row>
    <row r="39869" spans="7:7" x14ac:dyDescent="0.2">
      <c r="G39869" s="12"/>
    </row>
    <row r="39870" spans="7:7" x14ac:dyDescent="0.2">
      <c r="G39870" s="12"/>
    </row>
    <row r="39871" spans="7:7" x14ac:dyDescent="0.2">
      <c r="G39871" s="12"/>
    </row>
    <row r="39872" spans="7:7" x14ac:dyDescent="0.2">
      <c r="G39872" s="12"/>
    </row>
    <row r="39873" spans="7:7" x14ac:dyDescent="0.2">
      <c r="G39873" s="12"/>
    </row>
    <row r="39874" spans="7:7" x14ac:dyDescent="0.2">
      <c r="G39874" s="12"/>
    </row>
    <row r="39875" spans="7:7" x14ac:dyDescent="0.2">
      <c r="G39875" s="12"/>
    </row>
    <row r="39876" spans="7:7" x14ac:dyDescent="0.2">
      <c r="G39876" s="12"/>
    </row>
    <row r="39877" spans="7:7" x14ac:dyDescent="0.2">
      <c r="G39877" s="12"/>
    </row>
    <row r="39878" spans="7:7" x14ac:dyDescent="0.2">
      <c r="G39878" s="12"/>
    </row>
    <row r="39879" spans="7:7" x14ac:dyDescent="0.2">
      <c r="G39879" s="12"/>
    </row>
    <row r="39880" spans="7:7" x14ac:dyDescent="0.2">
      <c r="G39880" s="12"/>
    </row>
    <row r="39881" spans="7:7" x14ac:dyDescent="0.2">
      <c r="G39881" s="12"/>
    </row>
    <row r="39882" spans="7:7" x14ac:dyDescent="0.2">
      <c r="G39882" s="12"/>
    </row>
    <row r="39883" spans="7:7" x14ac:dyDescent="0.2">
      <c r="G39883" s="12"/>
    </row>
    <row r="39884" spans="7:7" x14ac:dyDescent="0.2">
      <c r="G39884" s="12"/>
    </row>
    <row r="39885" spans="7:7" x14ac:dyDescent="0.2">
      <c r="G39885" s="12"/>
    </row>
    <row r="39886" spans="7:7" x14ac:dyDescent="0.2">
      <c r="G39886" s="12"/>
    </row>
    <row r="39887" spans="7:7" x14ac:dyDescent="0.2">
      <c r="G39887" s="12"/>
    </row>
    <row r="39888" spans="7:7" x14ac:dyDescent="0.2">
      <c r="G39888" s="12"/>
    </row>
    <row r="39889" spans="7:7" x14ac:dyDescent="0.2">
      <c r="G39889" s="12"/>
    </row>
    <row r="39890" spans="7:7" x14ac:dyDescent="0.2">
      <c r="G39890" s="12"/>
    </row>
    <row r="39891" spans="7:7" x14ac:dyDescent="0.2">
      <c r="G39891" s="12"/>
    </row>
    <row r="39892" spans="7:7" x14ac:dyDescent="0.2">
      <c r="G39892" s="12"/>
    </row>
    <row r="39893" spans="7:7" x14ac:dyDescent="0.2">
      <c r="G39893" s="12"/>
    </row>
    <row r="39894" spans="7:7" x14ac:dyDescent="0.2">
      <c r="G39894" s="12"/>
    </row>
    <row r="39895" spans="7:7" x14ac:dyDescent="0.2">
      <c r="G39895" s="12"/>
    </row>
    <row r="39896" spans="7:7" x14ac:dyDescent="0.2">
      <c r="G39896" s="12"/>
    </row>
    <row r="39897" spans="7:7" x14ac:dyDescent="0.2">
      <c r="G39897" s="12"/>
    </row>
    <row r="39898" spans="7:7" x14ac:dyDescent="0.2">
      <c r="G39898" s="12"/>
    </row>
    <row r="39899" spans="7:7" x14ac:dyDescent="0.2">
      <c r="G39899" s="12"/>
    </row>
    <row r="39900" spans="7:7" x14ac:dyDescent="0.2">
      <c r="G39900" s="12"/>
    </row>
    <row r="39901" spans="7:7" x14ac:dyDescent="0.2">
      <c r="G39901" s="12"/>
    </row>
    <row r="39902" spans="7:7" x14ac:dyDescent="0.2">
      <c r="G39902" s="12"/>
    </row>
    <row r="39903" spans="7:7" x14ac:dyDescent="0.2">
      <c r="G39903" s="12"/>
    </row>
    <row r="39904" spans="7:7" x14ac:dyDescent="0.2">
      <c r="G39904" s="12"/>
    </row>
    <row r="39905" spans="7:7" x14ac:dyDescent="0.2">
      <c r="G39905" s="12"/>
    </row>
    <row r="39906" spans="7:7" x14ac:dyDescent="0.2">
      <c r="G39906" s="12"/>
    </row>
    <row r="39907" spans="7:7" x14ac:dyDescent="0.2">
      <c r="G39907" s="12"/>
    </row>
    <row r="39908" spans="7:7" x14ac:dyDescent="0.2">
      <c r="G39908" s="12"/>
    </row>
    <row r="39909" spans="7:7" x14ac:dyDescent="0.2">
      <c r="G39909" s="12"/>
    </row>
    <row r="39910" spans="7:7" x14ac:dyDescent="0.2">
      <c r="G39910" s="12"/>
    </row>
    <row r="39911" spans="7:7" x14ac:dyDescent="0.2">
      <c r="G39911" s="12"/>
    </row>
    <row r="39912" spans="7:7" x14ac:dyDescent="0.2">
      <c r="G39912" s="12"/>
    </row>
    <row r="39913" spans="7:7" x14ac:dyDescent="0.2">
      <c r="G39913" s="12"/>
    </row>
    <row r="39914" spans="7:7" x14ac:dyDescent="0.2">
      <c r="G39914" s="12"/>
    </row>
    <row r="39915" spans="7:7" x14ac:dyDescent="0.2">
      <c r="G39915" s="12"/>
    </row>
    <row r="39916" spans="7:7" x14ac:dyDescent="0.2">
      <c r="G39916" s="12"/>
    </row>
    <row r="39917" spans="7:7" x14ac:dyDescent="0.2">
      <c r="G39917" s="12"/>
    </row>
    <row r="39918" spans="7:7" x14ac:dyDescent="0.2">
      <c r="G39918" s="12"/>
    </row>
    <row r="39919" spans="7:7" x14ac:dyDescent="0.2">
      <c r="G39919" s="12"/>
    </row>
    <row r="39920" spans="7:7" x14ac:dyDescent="0.2">
      <c r="G39920" s="12"/>
    </row>
    <row r="39921" spans="7:7" x14ac:dyDescent="0.2">
      <c r="G39921" s="12"/>
    </row>
    <row r="39922" spans="7:7" x14ac:dyDescent="0.2">
      <c r="G39922" s="12"/>
    </row>
    <row r="39923" spans="7:7" x14ac:dyDescent="0.2">
      <c r="G39923" s="12"/>
    </row>
    <row r="39924" spans="7:7" x14ac:dyDescent="0.2">
      <c r="G39924" s="12"/>
    </row>
    <row r="39925" spans="7:7" x14ac:dyDescent="0.2">
      <c r="G39925" s="12"/>
    </row>
    <row r="39926" spans="7:7" x14ac:dyDescent="0.2">
      <c r="G39926" s="12"/>
    </row>
    <row r="39927" spans="7:7" x14ac:dyDescent="0.2">
      <c r="G39927" s="12"/>
    </row>
    <row r="39928" spans="7:7" x14ac:dyDescent="0.2">
      <c r="G39928" s="12"/>
    </row>
    <row r="39929" spans="7:7" x14ac:dyDescent="0.2">
      <c r="G39929" s="12"/>
    </row>
    <row r="39930" spans="7:7" x14ac:dyDescent="0.2">
      <c r="G39930" s="12"/>
    </row>
    <row r="39931" spans="7:7" x14ac:dyDescent="0.2">
      <c r="G39931" s="12"/>
    </row>
    <row r="39932" spans="7:7" x14ac:dyDescent="0.2">
      <c r="G39932" s="12"/>
    </row>
    <row r="39933" spans="7:7" x14ac:dyDescent="0.2">
      <c r="G39933" s="12"/>
    </row>
    <row r="39934" spans="7:7" x14ac:dyDescent="0.2">
      <c r="G39934" s="12"/>
    </row>
    <row r="39935" spans="7:7" x14ac:dyDescent="0.2">
      <c r="G39935" s="12"/>
    </row>
    <row r="39936" spans="7:7" x14ac:dyDescent="0.2">
      <c r="G39936" s="12"/>
    </row>
    <row r="39937" spans="7:7" x14ac:dyDescent="0.2">
      <c r="G39937" s="12"/>
    </row>
    <row r="39938" spans="7:7" x14ac:dyDescent="0.2">
      <c r="G39938" s="12"/>
    </row>
    <row r="39939" spans="7:7" x14ac:dyDescent="0.2">
      <c r="G39939" s="12"/>
    </row>
    <row r="39940" spans="7:7" x14ac:dyDescent="0.2">
      <c r="G39940" s="12"/>
    </row>
    <row r="39941" spans="7:7" x14ac:dyDescent="0.2">
      <c r="G39941" s="12"/>
    </row>
    <row r="39942" spans="7:7" x14ac:dyDescent="0.2">
      <c r="G39942" s="12"/>
    </row>
    <row r="39943" spans="7:7" x14ac:dyDescent="0.2">
      <c r="G39943" s="12"/>
    </row>
    <row r="39944" spans="7:7" x14ac:dyDescent="0.2">
      <c r="G39944" s="12"/>
    </row>
    <row r="39945" spans="7:7" x14ac:dyDescent="0.2">
      <c r="G39945" s="12"/>
    </row>
    <row r="39946" spans="7:7" x14ac:dyDescent="0.2">
      <c r="G39946" s="12"/>
    </row>
    <row r="39947" spans="7:7" x14ac:dyDescent="0.2">
      <c r="G39947" s="12"/>
    </row>
    <row r="39948" spans="7:7" x14ac:dyDescent="0.2">
      <c r="G39948" s="12"/>
    </row>
    <row r="39949" spans="7:7" x14ac:dyDescent="0.2">
      <c r="G39949" s="12"/>
    </row>
    <row r="39950" spans="7:7" x14ac:dyDescent="0.2">
      <c r="G39950" s="12"/>
    </row>
    <row r="39951" spans="7:7" x14ac:dyDescent="0.2">
      <c r="G39951" s="12"/>
    </row>
    <row r="39952" spans="7:7" x14ac:dyDescent="0.2">
      <c r="G39952" s="12"/>
    </row>
    <row r="39953" spans="7:7" x14ac:dyDescent="0.2">
      <c r="G39953" s="12"/>
    </row>
    <row r="39954" spans="7:7" x14ac:dyDescent="0.2">
      <c r="G39954" s="12"/>
    </row>
    <row r="39955" spans="7:7" x14ac:dyDescent="0.2">
      <c r="G39955" s="12"/>
    </row>
    <row r="39956" spans="7:7" x14ac:dyDescent="0.2">
      <c r="G39956" s="12"/>
    </row>
    <row r="39957" spans="7:7" x14ac:dyDescent="0.2">
      <c r="G39957" s="12"/>
    </row>
    <row r="39958" spans="7:7" x14ac:dyDescent="0.2">
      <c r="G39958" s="12"/>
    </row>
    <row r="39959" spans="7:7" x14ac:dyDescent="0.2">
      <c r="G39959" s="12"/>
    </row>
    <row r="39960" spans="7:7" x14ac:dyDescent="0.2">
      <c r="G39960" s="12"/>
    </row>
    <row r="39961" spans="7:7" x14ac:dyDescent="0.2">
      <c r="G39961" s="12"/>
    </row>
    <row r="39962" spans="7:7" x14ac:dyDescent="0.2">
      <c r="G39962" s="12"/>
    </row>
    <row r="39963" spans="7:7" x14ac:dyDescent="0.2">
      <c r="G39963" s="12"/>
    </row>
    <row r="39964" spans="7:7" x14ac:dyDescent="0.2">
      <c r="G39964" s="12"/>
    </row>
    <row r="39965" spans="7:7" x14ac:dyDescent="0.2">
      <c r="G39965" s="12"/>
    </row>
    <row r="39966" spans="7:7" x14ac:dyDescent="0.2">
      <c r="G39966" s="12"/>
    </row>
    <row r="39967" spans="7:7" x14ac:dyDescent="0.2">
      <c r="G39967" s="12"/>
    </row>
    <row r="39968" spans="7:7" x14ac:dyDescent="0.2">
      <c r="G39968" s="12"/>
    </row>
    <row r="39969" spans="7:7" x14ac:dyDescent="0.2">
      <c r="G39969" s="12"/>
    </row>
    <row r="39970" spans="7:7" x14ac:dyDescent="0.2">
      <c r="G39970" s="12"/>
    </row>
    <row r="39971" spans="7:7" x14ac:dyDescent="0.2">
      <c r="G39971" s="12"/>
    </row>
    <row r="39972" spans="7:7" x14ac:dyDescent="0.2">
      <c r="G39972" s="12"/>
    </row>
    <row r="39973" spans="7:7" x14ac:dyDescent="0.2">
      <c r="G39973" s="12"/>
    </row>
    <row r="39974" spans="7:7" x14ac:dyDescent="0.2">
      <c r="G39974" s="12"/>
    </row>
    <row r="39975" spans="7:7" x14ac:dyDescent="0.2">
      <c r="G39975" s="12"/>
    </row>
    <row r="39976" spans="7:7" x14ac:dyDescent="0.2">
      <c r="G39976" s="12"/>
    </row>
    <row r="39977" spans="7:7" x14ac:dyDescent="0.2">
      <c r="G39977" s="12"/>
    </row>
    <row r="39978" spans="7:7" x14ac:dyDescent="0.2">
      <c r="G39978" s="12"/>
    </row>
    <row r="39979" spans="7:7" x14ac:dyDescent="0.2">
      <c r="G39979" s="12"/>
    </row>
    <row r="39980" spans="7:7" x14ac:dyDescent="0.2">
      <c r="G39980" s="12"/>
    </row>
    <row r="39981" spans="7:7" x14ac:dyDescent="0.2">
      <c r="G39981" s="12"/>
    </row>
    <row r="39982" spans="7:7" x14ac:dyDescent="0.2">
      <c r="G39982" s="12"/>
    </row>
    <row r="39983" spans="7:7" x14ac:dyDescent="0.2">
      <c r="G39983" s="12"/>
    </row>
    <row r="39984" spans="7:7" x14ac:dyDescent="0.2">
      <c r="G39984" s="12"/>
    </row>
    <row r="39985" spans="7:7" x14ac:dyDescent="0.2">
      <c r="G39985" s="12"/>
    </row>
    <row r="39986" spans="7:7" x14ac:dyDescent="0.2">
      <c r="G39986" s="12"/>
    </row>
    <row r="39987" spans="7:7" x14ac:dyDescent="0.2">
      <c r="G39987" s="12"/>
    </row>
    <row r="39988" spans="7:7" x14ac:dyDescent="0.2">
      <c r="G39988" s="12"/>
    </row>
    <row r="39989" spans="7:7" x14ac:dyDescent="0.2">
      <c r="G39989" s="12"/>
    </row>
    <row r="39990" spans="7:7" x14ac:dyDescent="0.2">
      <c r="G39990" s="12"/>
    </row>
    <row r="39991" spans="7:7" x14ac:dyDescent="0.2">
      <c r="G39991" s="12"/>
    </row>
    <row r="39992" spans="7:7" x14ac:dyDescent="0.2">
      <c r="G39992" s="12"/>
    </row>
    <row r="39993" spans="7:7" x14ac:dyDescent="0.2">
      <c r="G39993" s="12"/>
    </row>
    <row r="39994" spans="7:7" x14ac:dyDescent="0.2">
      <c r="G39994" s="12"/>
    </row>
    <row r="39995" spans="7:7" x14ac:dyDescent="0.2">
      <c r="G39995" s="12"/>
    </row>
    <row r="39996" spans="7:7" x14ac:dyDescent="0.2">
      <c r="G39996" s="12"/>
    </row>
    <row r="39997" spans="7:7" x14ac:dyDescent="0.2">
      <c r="G39997" s="12"/>
    </row>
    <row r="39998" spans="7:7" x14ac:dyDescent="0.2">
      <c r="G39998" s="12"/>
    </row>
    <row r="39999" spans="7:7" x14ac:dyDescent="0.2">
      <c r="G39999" s="12"/>
    </row>
    <row r="40000" spans="7:7" x14ac:dyDescent="0.2">
      <c r="G40000" s="12"/>
    </row>
    <row r="40001" spans="7:7" x14ac:dyDescent="0.2">
      <c r="G40001" s="12"/>
    </row>
    <row r="40002" spans="7:7" x14ac:dyDescent="0.2">
      <c r="G40002" s="12"/>
    </row>
    <row r="40003" spans="7:7" x14ac:dyDescent="0.2">
      <c r="G40003" s="12"/>
    </row>
    <row r="40004" spans="7:7" x14ac:dyDescent="0.2">
      <c r="G40004" s="12"/>
    </row>
    <row r="40005" spans="7:7" x14ac:dyDescent="0.2">
      <c r="G40005" s="12"/>
    </row>
    <row r="40006" spans="7:7" x14ac:dyDescent="0.2">
      <c r="G40006" s="12"/>
    </row>
    <row r="40007" spans="7:7" x14ac:dyDescent="0.2">
      <c r="G40007" s="12"/>
    </row>
    <row r="40008" spans="7:7" x14ac:dyDescent="0.2">
      <c r="G40008" s="12"/>
    </row>
    <row r="40009" spans="7:7" x14ac:dyDescent="0.2">
      <c r="G40009" s="12"/>
    </row>
    <row r="40010" spans="7:7" x14ac:dyDescent="0.2">
      <c r="G40010" s="12"/>
    </row>
    <row r="40011" spans="7:7" x14ac:dyDescent="0.2">
      <c r="G40011" s="12"/>
    </row>
    <row r="40012" spans="7:7" x14ac:dyDescent="0.2">
      <c r="G40012" s="12"/>
    </row>
    <row r="40013" spans="7:7" x14ac:dyDescent="0.2">
      <c r="G40013" s="12"/>
    </row>
    <row r="40014" spans="7:7" x14ac:dyDescent="0.2">
      <c r="G40014" s="12"/>
    </row>
    <row r="40015" spans="7:7" x14ac:dyDescent="0.2">
      <c r="G40015" s="12"/>
    </row>
    <row r="40016" spans="7:7" x14ac:dyDescent="0.2">
      <c r="G40016" s="12"/>
    </row>
    <row r="40017" spans="7:7" x14ac:dyDescent="0.2">
      <c r="G40017" s="12"/>
    </row>
    <row r="40018" spans="7:7" x14ac:dyDescent="0.2">
      <c r="G40018" s="12"/>
    </row>
    <row r="40019" spans="7:7" x14ac:dyDescent="0.2">
      <c r="G40019" s="12"/>
    </row>
    <row r="40020" spans="7:7" x14ac:dyDescent="0.2">
      <c r="G40020" s="12"/>
    </row>
    <row r="40021" spans="7:7" x14ac:dyDescent="0.2">
      <c r="G40021" s="12"/>
    </row>
    <row r="40022" spans="7:7" x14ac:dyDescent="0.2">
      <c r="G40022" s="12"/>
    </row>
    <row r="40023" spans="7:7" x14ac:dyDescent="0.2">
      <c r="G40023" s="12"/>
    </row>
    <row r="40024" spans="7:7" x14ac:dyDescent="0.2">
      <c r="G40024" s="12"/>
    </row>
    <row r="40025" spans="7:7" x14ac:dyDescent="0.2">
      <c r="G40025" s="12"/>
    </row>
    <row r="40026" spans="7:7" x14ac:dyDescent="0.2">
      <c r="G40026" s="12"/>
    </row>
    <row r="40027" spans="7:7" x14ac:dyDescent="0.2">
      <c r="G40027" s="12"/>
    </row>
    <row r="40028" spans="7:7" x14ac:dyDescent="0.2">
      <c r="G40028" s="12"/>
    </row>
    <row r="40029" spans="7:7" x14ac:dyDescent="0.2">
      <c r="G40029" s="12"/>
    </row>
    <row r="40030" spans="7:7" x14ac:dyDescent="0.2">
      <c r="G40030" s="12"/>
    </row>
    <row r="40031" spans="7:7" x14ac:dyDescent="0.2">
      <c r="G40031" s="12"/>
    </row>
    <row r="40032" spans="7:7" x14ac:dyDescent="0.2">
      <c r="G40032" s="12"/>
    </row>
    <row r="40033" spans="7:7" x14ac:dyDescent="0.2">
      <c r="G40033" s="12"/>
    </row>
    <row r="40034" spans="7:7" x14ac:dyDescent="0.2">
      <c r="G40034" s="12"/>
    </row>
    <row r="40035" spans="7:7" x14ac:dyDescent="0.2">
      <c r="G40035" s="12"/>
    </row>
    <row r="40036" spans="7:7" x14ac:dyDescent="0.2">
      <c r="G40036" s="12"/>
    </row>
    <row r="40037" spans="7:7" x14ac:dyDescent="0.2">
      <c r="G40037" s="12"/>
    </row>
    <row r="40038" spans="7:7" x14ac:dyDescent="0.2">
      <c r="G40038" s="12"/>
    </row>
    <row r="40039" spans="7:7" x14ac:dyDescent="0.2">
      <c r="G40039" s="12"/>
    </row>
    <row r="40040" spans="7:7" x14ac:dyDescent="0.2">
      <c r="G40040" s="12"/>
    </row>
    <row r="40041" spans="7:7" x14ac:dyDescent="0.2">
      <c r="G40041" s="12"/>
    </row>
    <row r="40042" spans="7:7" x14ac:dyDescent="0.2">
      <c r="G40042" s="12"/>
    </row>
    <row r="40043" spans="7:7" x14ac:dyDescent="0.2">
      <c r="G40043" s="12"/>
    </row>
    <row r="40044" spans="7:7" x14ac:dyDescent="0.2">
      <c r="G40044" s="12"/>
    </row>
    <row r="40045" spans="7:7" x14ac:dyDescent="0.2">
      <c r="G40045" s="12"/>
    </row>
    <row r="40046" spans="7:7" x14ac:dyDescent="0.2">
      <c r="G40046" s="12"/>
    </row>
    <row r="40047" spans="7:7" x14ac:dyDescent="0.2">
      <c r="G40047" s="12"/>
    </row>
    <row r="40048" spans="7:7" x14ac:dyDescent="0.2">
      <c r="G40048" s="12"/>
    </row>
    <row r="40049" spans="7:7" x14ac:dyDescent="0.2">
      <c r="G40049" s="12"/>
    </row>
    <row r="40050" spans="7:7" x14ac:dyDescent="0.2">
      <c r="G40050" s="12"/>
    </row>
    <row r="40051" spans="7:7" x14ac:dyDescent="0.2">
      <c r="G40051" s="12"/>
    </row>
    <row r="40052" spans="7:7" x14ac:dyDescent="0.2">
      <c r="G40052" s="12"/>
    </row>
    <row r="40053" spans="7:7" x14ac:dyDescent="0.2">
      <c r="G40053" s="12"/>
    </row>
    <row r="40054" spans="7:7" x14ac:dyDescent="0.2">
      <c r="G40054" s="12"/>
    </row>
    <row r="40055" spans="7:7" x14ac:dyDescent="0.2">
      <c r="G40055" s="12"/>
    </row>
    <row r="40056" spans="7:7" x14ac:dyDescent="0.2">
      <c r="G40056" s="12"/>
    </row>
    <row r="40057" spans="7:7" x14ac:dyDescent="0.2">
      <c r="G40057" s="12"/>
    </row>
    <row r="40058" spans="7:7" x14ac:dyDescent="0.2">
      <c r="G40058" s="12"/>
    </row>
    <row r="40059" spans="7:7" x14ac:dyDescent="0.2">
      <c r="G40059" s="12"/>
    </row>
    <row r="40060" spans="7:7" x14ac:dyDescent="0.2">
      <c r="G40060" s="12"/>
    </row>
    <row r="40061" spans="7:7" x14ac:dyDescent="0.2">
      <c r="G40061" s="12"/>
    </row>
    <row r="40062" spans="7:7" x14ac:dyDescent="0.2">
      <c r="G40062" s="12"/>
    </row>
    <row r="40063" spans="7:7" x14ac:dyDescent="0.2">
      <c r="G40063" s="12"/>
    </row>
    <row r="40064" spans="7:7" x14ac:dyDescent="0.2">
      <c r="G40064" s="12"/>
    </row>
    <row r="40065" spans="7:7" x14ac:dyDescent="0.2">
      <c r="G40065" s="12"/>
    </row>
    <row r="40066" spans="7:7" x14ac:dyDescent="0.2">
      <c r="G40066" s="12"/>
    </row>
    <row r="40067" spans="7:7" x14ac:dyDescent="0.2">
      <c r="G40067" s="12"/>
    </row>
    <row r="40068" spans="7:7" x14ac:dyDescent="0.2">
      <c r="G40068" s="12"/>
    </row>
    <row r="40069" spans="7:7" x14ac:dyDescent="0.2">
      <c r="G40069" s="12"/>
    </row>
    <row r="40070" spans="7:7" x14ac:dyDescent="0.2">
      <c r="G40070" s="12"/>
    </row>
    <row r="40071" spans="7:7" x14ac:dyDescent="0.2">
      <c r="G40071" s="12"/>
    </row>
    <row r="40072" spans="7:7" x14ac:dyDescent="0.2">
      <c r="G40072" s="12"/>
    </row>
    <row r="40073" spans="7:7" x14ac:dyDescent="0.2">
      <c r="G40073" s="12"/>
    </row>
    <row r="40074" spans="7:7" x14ac:dyDescent="0.2">
      <c r="G40074" s="12"/>
    </row>
    <row r="40075" spans="7:7" x14ac:dyDescent="0.2">
      <c r="G40075" s="12"/>
    </row>
    <row r="40076" spans="7:7" x14ac:dyDescent="0.2">
      <c r="G40076" s="12"/>
    </row>
    <row r="40077" spans="7:7" x14ac:dyDescent="0.2">
      <c r="G40077" s="12"/>
    </row>
    <row r="40078" spans="7:7" x14ac:dyDescent="0.2">
      <c r="G40078" s="12"/>
    </row>
    <row r="40079" spans="7:7" x14ac:dyDescent="0.2">
      <c r="G40079" s="12"/>
    </row>
    <row r="40080" spans="7:7" x14ac:dyDescent="0.2">
      <c r="G40080" s="12"/>
    </row>
    <row r="40081" spans="7:7" x14ac:dyDescent="0.2">
      <c r="G40081" s="12"/>
    </row>
    <row r="40082" spans="7:7" x14ac:dyDescent="0.2">
      <c r="G40082" s="12"/>
    </row>
    <row r="40083" spans="7:7" x14ac:dyDescent="0.2">
      <c r="G40083" s="12"/>
    </row>
    <row r="40084" spans="7:7" x14ac:dyDescent="0.2">
      <c r="G40084" s="12"/>
    </row>
    <row r="40085" spans="7:7" x14ac:dyDescent="0.2">
      <c r="G40085" s="12"/>
    </row>
    <row r="40086" spans="7:7" x14ac:dyDescent="0.2">
      <c r="G40086" s="12"/>
    </row>
    <row r="40087" spans="7:7" x14ac:dyDescent="0.2">
      <c r="G40087" s="12"/>
    </row>
    <row r="40088" spans="7:7" x14ac:dyDescent="0.2">
      <c r="G40088" s="12"/>
    </row>
    <row r="40089" spans="7:7" x14ac:dyDescent="0.2">
      <c r="G40089" s="12"/>
    </row>
    <row r="40090" spans="7:7" x14ac:dyDescent="0.2">
      <c r="G40090" s="12"/>
    </row>
    <row r="40091" spans="7:7" x14ac:dyDescent="0.2">
      <c r="G40091" s="12"/>
    </row>
    <row r="40092" spans="7:7" x14ac:dyDescent="0.2">
      <c r="G40092" s="12"/>
    </row>
    <row r="40093" spans="7:7" x14ac:dyDescent="0.2">
      <c r="G40093" s="12"/>
    </row>
    <row r="40094" spans="7:7" x14ac:dyDescent="0.2">
      <c r="G40094" s="12"/>
    </row>
    <row r="40095" spans="7:7" x14ac:dyDescent="0.2">
      <c r="G40095" s="12"/>
    </row>
    <row r="40096" spans="7:7" x14ac:dyDescent="0.2">
      <c r="G40096" s="12"/>
    </row>
    <row r="40097" spans="7:7" x14ac:dyDescent="0.2">
      <c r="G40097" s="12"/>
    </row>
    <row r="40098" spans="7:7" x14ac:dyDescent="0.2">
      <c r="G40098" s="12"/>
    </row>
    <row r="40099" spans="7:7" x14ac:dyDescent="0.2">
      <c r="G40099" s="12"/>
    </row>
    <row r="40100" spans="7:7" x14ac:dyDescent="0.2">
      <c r="G40100" s="12"/>
    </row>
    <row r="40101" spans="7:7" x14ac:dyDescent="0.2">
      <c r="G40101" s="12"/>
    </row>
    <row r="40102" spans="7:7" x14ac:dyDescent="0.2">
      <c r="G40102" s="12"/>
    </row>
    <row r="40103" spans="7:7" x14ac:dyDescent="0.2">
      <c r="G40103" s="12"/>
    </row>
    <row r="40104" spans="7:7" x14ac:dyDescent="0.2">
      <c r="G40104" s="12"/>
    </row>
    <row r="40105" spans="7:7" x14ac:dyDescent="0.2">
      <c r="G40105" s="12"/>
    </row>
    <row r="40106" spans="7:7" x14ac:dyDescent="0.2">
      <c r="G40106" s="12"/>
    </row>
    <row r="40107" spans="7:7" x14ac:dyDescent="0.2">
      <c r="G40107" s="12"/>
    </row>
    <row r="40108" spans="7:7" x14ac:dyDescent="0.2">
      <c r="G40108" s="12"/>
    </row>
    <row r="40109" spans="7:7" x14ac:dyDescent="0.2">
      <c r="G40109" s="12"/>
    </row>
    <row r="40110" spans="7:7" x14ac:dyDescent="0.2">
      <c r="G40110" s="12"/>
    </row>
    <row r="40111" spans="7:7" x14ac:dyDescent="0.2">
      <c r="G40111" s="12"/>
    </row>
    <row r="40112" spans="7:7" x14ac:dyDescent="0.2">
      <c r="G40112" s="12"/>
    </row>
    <row r="40113" spans="7:7" x14ac:dyDescent="0.2">
      <c r="G40113" s="12"/>
    </row>
    <row r="40114" spans="7:7" x14ac:dyDescent="0.2">
      <c r="G40114" s="12"/>
    </row>
    <row r="40115" spans="7:7" x14ac:dyDescent="0.2">
      <c r="G40115" s="12"/>
    </row>
    <row r="40116" spans="7:7" x14ac:dyDescent="0.2">
      <c r="G40116" s="12"/>
    </row>
    <row r="40117" spans="7:7" x14ac:dyDescent="0.2">
      <c r="G40117" s="12"/>
    </row>
    <row r="40118" spans="7:7" x14ac:dyDescent="0.2">
      <c r="G40118" s="12"/>
    </row>
    <row r="40119" spans="7:7" x14ac:dyDescent="0.2">
      <c r="G40119" s="12"/>
    </row>
    <row r="40120" spans="7:7" x14ac:dyDescent="0.2">
      <c r="G40120" s="12"/>
    </row>
    <row r="40121" spans="7:7" x14ac:dyDescent="0.2">
      <c r="G40121" s="12"/>
    </row>
    <row r="40122" spans="7:7" x14ac:dyDescent="0.2">
      <c r="G40122" s="12"/>
    </row>
    <row r="40123" spans="7:7" x14ac:dyDescent="0.2">
      <c r="G40123" s="12"/>
    </row>
    <row r="40124" spans="7:7" x14ac:dyDescent="0.2">
      <c r="G40124" s="12"/>
    </row>
    <row r="40125" spans="7:7" x14ac:dyDescent="0.2">
      <c r="G40125" s="12"/>
    </row>
    <row r="40126" spans="7:7" x14ac:dyDescent="0.2">
      <c r="G40126" s="12"/>
    </row>
    <row r="40127" spans="7:7" x14ac:dyDescent="0.2">
      <c r="G40127" s="12"/>
    </row>
    <row r="40128" spans="7:7" x14ac:dyDescent="0.2">
      <c r="G40128" s="12"/>
    </row>
    <row r="40129" spans="7:7" x14ac:dyDescent="0.2">
      <c r="G40129" s="12"/>
    </row>
    <row r="40130" spans="7:7" x14ac:dyDescent="0.2">
      <c r="G40130" s="12"/>
    </row>
    <row r="40131" spans="7:7" x14ac:dyDescent="0.2">
      <c r="G40131" s="12"/>
    </row>
    <row r="40132" spans="7:7" x14ac:dyDescent="0.2">
      <c r="G40132" s="12"/>
    </row>
    <row r="40133" spans="7:7" x14ac:dyDescent="0.2">
      <c r="G40133" s="12"/>
    </row>
    <row r="40134" spans="7:7" x14ac:dyDescent="0.2">
      <c r="G40134" s="12"/>
    </row>
    <row r="40135" spans="7:7" x14ac:dyDescent="0.2">
      <c r="G40135" s="12"/>
    </row>
    <row r="40136" spans="7:7" x14ac:dyDescent="0.2">
      <c r="G40136" s="12"/>
    </row>
    <row r="40137" spans="7:7" x14ac:dyDescent="0.2">
      <c r="G40137" s="12"/>
    </row>
    <row r="40138" spans="7:7" x14ac:dyDescent="0.2">
      <c r="G40138" s="12"/>
    </row>
    <row r="40139" spans="7:7" x14ac:dyDescent="0.2">
      <c r="G40139" s="12"/>
    </row>
    <row r="40140" spans="7:7" x14ac:dyDescent="0.2">
      <c r="G40140" s="12"/>
    </row>
    <row r="40141" spans="7:7" x14ac:dyDescent="0.2">
      <c r="G40141" s="12"/>
    </row>
    <row r="40142" spans="7:7" x14ac:dyDescent="0.2">
      <c r="G40142" s="12"/>
    </row>
    <row r="40143" spans="7:7" x14ac:dyDescent="0.2">
      <c r="G40143" s="12"/>
    </row>
    <row r="40144" spans="7:7" x14ac:dyDescent="0.2">
      <c r="G40144" s="12"/>
    </row>
    <row r="40145" spans="7:7" x14ac:dyDescent="0.2">
      <c r="G40145" s="12"/>
    </row>
    <row r="40146" spans="7:7" x14ac:dyDescent="0.2">
      <c r="G40146" s="12"/>
    </row>
    <row r="40147" spans="7:7" x14ac:dyDescent="0.2">
      <c r="G40147" s="12"/>
    </row>
    <row r="40148" spans="7:7" x14ac:dyDescent="0.2">
      <c r="G40148" s="12"/>
    </row>
    <row r="40149" spans="7:7" x14ac:dyDescent="0.2">
      <c r="G40149" s="12"/>
    </row>
    <row r="40150" spans="7:7" x14ac:dyDescent="0.2">
      <c r="G40150" s="12"/>
    </row>
    <row r="40151" spans="7:7" x14ac:dyDescent="0.2">
      <c r="G40151" s="12"/>
    </row>
    <row r="40152" spans="7:7" x14ac:dyDescent="0.2">
      <c r="G40152" s="12"/>
    </row>
    <row r="40153" spans="7:7" x14ac:dyDescent="0.2">
      <c r="G40153" s="12"/>
    </row>
    <row r="40154" spans="7:7" x14ac:dyDescent="0.2">
      <c r="G40154" s="12"/>
    </row>
    <row r="40155" spans="7:7" x14ac:dyDescent="0.2">
      <c r="G40155" s="12"/>
    </row>
    <row r="40156" spans="7:7" x14ac:dyDescent="0.2">
      <c r="G40156" s="12"/>
    </row>
    <row r="40157" spans="7:7" x14ac:dyDescent="0.2">
      <c r="G40157" s="12"/>
    </row>
    <row r="40158" spans="7:7" x14ac:dyDescent="0.2">
      <c r="G40158" s="12"/>
    </row>
    <row r="40159" spans="7:7" x14ac:dyDescent="0.2">
      <c r="G40159" s="12"/>
    </row>
    <row r="40160" spans="7:7" x14ac:dyDescent="0.2">
      <c r="G40160" s="12"/>
    </row>
    <row r="40161" spans="7:7" x14ac:dyDescent="0.2">
      <c r="G40161" s="12"/>
    </row>
    <row r="40162" spans="7:7" x14ac:dyDescent="0.2">
      <c r="G40162" s="12"/>
    </row>
    <row r="40163" spans="7:7" x14ac:dyDescent="0.2">
      <c r="G40163" s="12"/>
    </row>
    <row r="40164" spans="7:7" x14ac:dyDescent="0.2">
      <c r="G40164" s="12"/>
    </row>
    <row r="40165" spans="7:7" x14ac:dyDescent="0.2">
      <c r="G40165" s="12"/>
    </row>
    <row r="40166" spans="7:7" x14ac:dyDescent="0.2">
      <c r="G40166" s="12"/>
    </row>
    <row r="40167" spans="7:7" x14ac:dyDescent="0.2">
      <c r="G40167" s="12"/>
    </row>
    <row r="40168" spans="7:7" x14ac:dyDescent="0.2">
      <c r="G40168" s="12"/>
    </row>
    <row r="40169" spans="7:7" x14ac:dyDescent="0.2">
      <c r="G40169" s="12"/>
    </row>
    <row r="40170" spans="7:7" x14ac:dyDescent="0.2">
      <c r="G40170" s="12"/>
    </row>
    <row r="40171" spans="7:7" x14ac:dyDescent="0.2">
      <c r="G40171" s="12"/>
    </row>
    <row r="40172" spans="7:7" x14ac:dyDescent="0.2">
      <c r="G40172" s="12"/>
    </row>
    <row r="40173" spans="7:7" x14ac:dyDescent="0.2">
      <c r="G40173" s="12"/>
    </row>
    <row r="40174" spans="7:7" x14ac:dyDescent="0.2">
      <c r="G40174" s="12"/>
    </row>
    <row r="40175" spans="7:7" x14ac:dyDescent="0.2">
      <c r="G40175" s="12"/>
    </row>
    <row r="40176" spans="7:7" x14ac:dyDescent="0.2">
      <c r="G40176" s="12"/>
    </row>
    <row r="40177" spans="7:7" x14ac:dyDescent="0.2">
      <c r="G40177" s="12"/>
    </row>
    <row r="40178" spans="7:7" x14ac:dyDescent="0.2">
      <c r="G40178" s="12"/>
    </row>
    <row r="40179" spans="7:7" x14ac:dyDescent="0.2">
      <c r="G40179" s="12"/>
    </row>
    <row r="40180" spans="7:7" x14ac:dyDescent="0.2">
      <c r="G40180" s="12"/>
    </row>
    <row r="40181" spans="7:7" x14ac:dyDescent="0.2">
      <c r="G40181" s="12"/>
    </row>
    <row r="40182" spans="7:7" x14ac:dyDescent="0.2">
      <c r="G40182" s="12"/>
    </row>
    <row r="40183" spans="7:7" x14ac:dyDescent="0.2">
      <c r="G40183" s="12"/>
    </row>
    <row r="40184" spans="7:7" x14ac:dyDescent="0.2">
      <c r="G40184" s="12"/>
    </row>
    <row r="40185" spans="7:7" x14ac:dyDescent="0.2">
      <c r="G40185" s="12"/>
    </row>
    <row r="40186" spans="7:7" x14ac:dyDescent="0.2">
      <c r="G40186" s="12"/>
    </row>
    <row r="40187" spans="7:7" x14ac:dyDescent="0.2">
      <c r="G40187" s="12"/>
    </row>
    <row r="40188" spans="7:7" x14ac:dyDescent="0.2">
      <c r="G40188" s="12"/>
    </row>
    <row r="40189" spans="7:7" x14ac:dyDescent="0.2">
      <c r="G40189" s="12"/>
    </row>
    <row r="40190" spans="7:7" x14ac:dyDescent="0.2">
      <c r="G40190" s="12"/>
    </row>
    <row r="40191" spans="7:7" x14ac:dyDescent="0.2">
      <c r="G40191" s="12"/>
    </row>
    <row r="40192" spans="7:7" x14ac:dyDescent="0.2">
      <c r="G40192" s="12"/>
    </row>
    <row r="40193" spans="7:7" x14ac:dyDescent="0.2">
      <c r="G40193" s="12"/>
    </row>
    <row r="40194" spans="7:7" x14ac:dyDescent="0.2">
      <c r="G40194" s="12"/>
    </row>
    <row r="40195" spans="7:7" x14ac:dyDescent="0.2">
      <c r="G40195" s="12"/>
    </row>
    <row r="40196" spans="7:7" x14ac:dyDescent="0.2">
      <c r="G40196" s="12"/>
    </row>
    <row r="40197" spans="7:7" x14ac:dyDescent="0.2">
      <c r="G40197" s="12"/>
    </row>
    <row r="40198" spans="7:7" x14ac:dyDescent="0.2">
      <c r="G40198" s="12"/>
    </row>
    <row r="40199" spans="7:7" x14ac:dyDescent="0.2">
      <c r="G40199" s="12"/>
    </row>
    <row r="40200" spans="7:7" x14ac:dyDescent="0.2">
      <c r="G40200" s="12"/>
    </row>
    <row r="40201" spans="7:7" x14ac:dyDescent="0.2">
      <c r="G40201" s="12"/>
    </row>
    <row r="40202" spans="7:7" x14ac:dyDescent="0.2">
      <c r="G40202" s="12"/>
    </row>
    <row r="40203" spans="7:7" x14ac:dyDescent="0.2">
      <c r="G40203" s="12"/>
    </row>
    <row r="40204" spans="7:7" x14ac:dyDescent="0.2">
      <c r="G40204" s="12"/>
    </row>
    <row r="40205" spans="7:7" x14ac:dyDescent="0.2">
      <c r="G40205" s="12"/>
    </row>
    <row r="40206" spans="7:7" x14ac:dyDescent="0.2">
      <c r="G40206" s="12"/>
    </row>
    <row r="40207" spans="7:7" x14ac:dyDescent="0.2">
      <c r="G40207" s="12"/>
    </row>
    <row r="40208" spans="7:7" x14ac:dyDescent="0.2">
      <c r="G40208" s="12"/>
    </row>
    <row r="40209" spans="7:7" x14ac:dyDescent="0.2">
      <c r="G40209" s="12"/>
    </row>
    <row r="40210" spans="7:7" x14ac:dyDescent="0.2">
      <c r="G40210" s="12"/>
    </row>
    <row r="40211" spans="7:7" x14ac:dyDescent="0.2">
      <c r="G40211" s="12"/>
    </row>
    <row r="40212" spans="7:7" x14ac:dyDescent="0.2">
      <c r="G40212" s="12"/>
    </row>
    <row r="40213" spans="7:7" x14ac:dyDescent="0.2">
      <c r="G40213" s="12"/>
    </row>
    <row r="40214" spans="7:7" x14ac:dyDescent="0.2">
      <c r="G40214" s="12"/>
    </row>
    <row r="40215" spans="7:7" x14ac:dyDescent="0.2">
      <c r="G40215" s="12"/>
    </row>
    <row r="40216" spans="7:7" x14ac:dyDescent="0.2">
      <c r="G40216" s="12"/>
    </row>
    <row r="40217" spans="7:7" x14ac:dyDescent="0.2">
      <c r="G40217" s="12"/>
    </row>
    <row r="40218" spans="7:7" x14ac:dyDescent="0.2">
      <c r="G40218" s="12"/>
    </row>
    <row r="40219" spans="7:7" x14ac:dyDescent="0.2">
      <c r="G40219" s="12"/>
    </row>
    <row r="40220" spans="7:7" x14ac:dyDescent="0.2">
      <c r="G40220" s="12"/>
    </row>
    <row r="40221" spans="7:7" x14ac:dyDescent="0.2">
      <c r="G40221" s="12"/>
    </row>
    <row r="40222" spans="7:7" x14ac:dyDescent="0.2">
      <c r="G40222" s="12"/>
    </row>
    <row r="40223" spans="7:7" x14ac:dyDescent="0.2">
      <c r="G40223" s="12"/>
    </row>
    <row r="40224" spans="7:7" x14ac:dyDescent="0.2">
      <c r="G40224" s="12"/>
    </row>
    <row r="40225" spans="7:7" x14ac:dyDescent="0.2">
      <c r="G40225" s="12"/>
    </row>
    <row r="40226" spans="7:7" x14ac:dyDescent="0.2">
      <c r="G40226" s="12"/>
    </row>
    <row r="40227" spans="7:7" x14ac:dyDescent="0.2">
      <c r="G40227" s="12"/>
    </row>
    <row r="40228" spans="7:7" x14ac:dyDescent="0.2">
      <c r="G40228" s="12"/>
    </row>
    <row r="40229" spans="7:7" x14ac:dyDescent="0.2">
      <c r="G40229" s="12"/>
    </row>
    <row r="40230" spans="7:7" x14ac:dyDescent="0.2">
      <c r="G40230" s="12"/>
    </row>
    <row r="40231" spans="7:7" x14ac:dyDescent="0.2">
      <c r="G40231" s="12"/>
    </row>
    <row r="40232" spans="7:7" x14ac:dyDescent="0.2">
      <c r="G40232" s="12"/>
    </row>
    <row r="40233" spans="7:7" x14ac:dyDescent="0.2">
      <c r="G40233" s="12"/>
    </row>
    <row r="40234" spans="7:7" x14ac:dyDescent="0.2">
      <c r="G40234" s="12"/>
    </row>
    <row r="40235" spans="7:7" x14ac:dyDescent="0.2">
      <c r="G40235" s="12"/>
    </row>
    <row r="40236" spans="7:7" x14ac:dyDescent="0.2">
      <c r="G40236" s="12"/>
    </row>
    <row r="40237" spans="7:7" x14ac:dyDescent="0.2">
      <c r="G40237" s="12"/>
    </row>
    <row r="40238" spans="7:7" x14ac:dyDescent="0.2">
      <c r="G40238" s="12"/>
    </row>
    <row r="40239" spans="7:7" x14ac:dyDescent="0.2">
      <c r="G40239" s="12"/>
    </row>
    <row r="40240" spans="7:7" x14ac:dyDescent="0.2">
      <c r="G40240" s="12"/>
    </row>
    <row r="40241" spans="7:7" x14ac:dyDescent="0.2">
      <c r="G40241" s="12"/>
    </row>
    <row r="40242" spans="7:7" x14ac:dyDescent="0.2">
      <c r="G40242" s="12"/>
    </row>
    <row r="40243" spans="7:7" x14ac:dyDescent="0.2">
      <c r="G40243" s="12"/>
    </row>
    <row r="40244" spans="7:7" x14ac:dyDescent="0.2">
      <c r="G40244" s="12"/>
    </row>
    <row r="40245" spans="7:7" x14ac:dyDescent="0.2">
      <c r="G40245" s="12"/>
    </row>
    <row r="40246" spans="7:7" x14ac:dyDescent="0.2">
      <c r="G40246" s="12"/>
    </row>
    <row r="40247" spans="7:7" x14ac:dyDescent="0.2">
      <c r="G40247" s="12"/>
    </row>
    <row r="40248" spans="7:7" x14ac:dyDescent="0.2">
      <c r="G40248" s="12"/>
    </row>
    <row r="40249" spans="7:7" x14ac:dyDescent="0.2">
      <c r="G40249" s="12"/>
    </row>
    <row r="40250" spans="7:7" x14ac:dyDescent="0.2">
      <c r="G40250" s="12"/>
    </row>
    <row r="40251" spans="7:7" x14ac:dyDescent="0.2">
      <c r="G40251" s="12"/>
    </row>
    <row r="40252" spans="7:7" x14ac:dyDescent="0.2">
      <c r="G40252" s="12"/>
    </row>
    <row r="40253" spans="7:7" x14ac:dyDescent="0.2">
      <c r="G40253" s="12"/>
    </row>
    <row r="40254" spans="7:7" x14ac:dyDescent="0.2">
      <c r="G40254" s="12"/>
    </row>
    <row r="40255" spans="7:7" x14ac:dyDescent="0.2">
      <c r="G40255" s="12"/>
    </row>
    <row r="40256" spans="7:7" x14ac:dyDescent="0.2">
      <c r="G40256" s="12"/>
    </row>
    <row r="40257" spans="7:7" x14ac:dyDescent="0.2">
      <c r="G40257" s="12"/>
    </row>
    <row r="40258" spans="7:7" x14ac:dyDescent="0.2">
      <c r="G40258" s="12"/>
    </row>
    <row r="40259" spans="7:7" x14ac:dyDescent="0.2">
      <c r="G40259" s="12"/>
    </row>
    <row r="40260" spans="7:7" x14ac:dyDescent="0.2">
      <c r="G40260" s="12"/>
    </row>
    <row r="40261" spans="7:7" x14ac:dyDescent="0.2">
      <c r="G40261" s="12"/>
    </row>
    <row r="40262" spans="7:7" x14ac:dyDescent="0.2">
      <c r="G40262" s="12"/>
    </row>
    <row r="40263" spans="7:7" x14ac:dyDescent="0.2">
      <c r="G40263" s="12"/>
    </row>
    <row r="40264" spans="7:7" x14ac:dyDescent="0.2">
      <c r="G40264" s="12"/>
    </row>
    <row r="40265" spans="7:7" x14ac:dyDescent="0.2">
      <c r="G40265" s="12"/>
    </row>
    <row r="40266" spans="7:7" x14ac:dyDescent="0.2">
      <c r="G40266" s="12"/>
    </row>
    <row r="40267" spans="7:7" x14ac:dyDescent="0.2">
      <c r="G40267" s="12"/>
    </row>
    <row r="40268" spans="7:7" x14ac:dyDescent="0.2">
      <c r="G40268" s="12"/>
    </row>
    <row r="40269" spans="7:7" x14ac:dyDescent="0.2">
      <c r="G40269" s="12"/>
    </row>
    <row r="40270" spans="7:7" x14ac:dyDescent="0.2">
      <c r="G40270" s="12"/>
    </row>
    <row r="40271" spans="7:7" x14ac:dyDescent="0.2">
      <c r="G40271" s="12"/>
    </row>
    <row r="40272" spans="7:7" x14ac:dyDescent="0.2">
      <c r="G40272" s="12"/>
    </row>
    <row r="40273" spans="7:7" x14ac:dyDescent="0.2">
      <c r="G40273" s="12"/>
    </row>
    <row r="40274" spans="7:7" x14ac:dyDescent="0.2">
      <c r="G40274" s="12"/>
    </row>
    <row r="40275" spans="7:7" x14ac:dyDescent="0.2">
      <c r="G40275" s="12"/>
    </row>
    <row r="40276" spans="7:7" x14ac:dyDescent="0.2">
      <c r="G40276" s="12"/>
    </row>
    <row r="40277" spans="7:7" x14ac:dyDescent="0.2">
      <c r="G40277" s="12"/>
    </row>
    <row r="40278" spans="7:7" x14ac:dyDescent="0.2">
      <c r="G40278" s="12"/>
    </row>
    <row r="40279" spans="7:7" x14ac:dyDescent="0.2">
      <c r="G40279" s="12"/>
    </row>
    <row r="40280" spans="7:7" x14ac:dyDescent="0.2">
      <c r="G40280" s="12"/>
    </row>
    <row r="40281" spans="7:7" x14ac:dyDescent="0.2">
      <c r="G40281" s="12"/>
    </row>
    <row r="40282" spans="7:7" x14ac:dyDescent="0.2">
      <c r="G40282" s="12"/>
    </row>
    <row r="40283" spans="7:7" x14ac:dyDescent="0.2">
      <c r="G40283" s="12"/>
    </row>
    <row r="40284" spans="7:7" x14ac:dyDescent="0.2">
      <c r="G40284" s="12"/>
    </row>
    <row r="40285" spans="7:7" x14ac:dyDescent="0.2">
      <c r="G40285" s="12"/>
    </row>
    <row r="40286" spans="7:7" x14ac:dyDescent="0.2">
      <c r="G40286" s="12"/>
    </row>
    <row r="40287" spans="7:7" x14ac:dyDescent="0.2">
      <c r="G40287" s="12"/>
    </row>
    <row r="40288" spans="7:7" x14ac:dyDescent="0.2">
      <c r="G40288" s="12"/>
    </row>
    <row r="40289" spans="7:7" x14ac:dyDescent="0.2">
      <c r="G40289" s="12"/>
    </row>
    <row r="40290" spans="7:7" x14ac:dyDescent="0.2">
      <c r="G40290" s="12"/>
    </row>
    <row r="40291" spans="7:7" x14ac:dyDescent="0.2">
      <c r="G40291" s="12"/>
    </row>
    <row r="40292" spans="7:7" x14ac:dyDescent="0.2">
      <c r="G40292" s="12"/>
    </row>
    <row r="40293" spans="7:7" x14ac:dyDescent="0.2">
      <c r="G40293" s="12"/>
    </row>
    <row r="40294" spans="7:7" x14ac:dyDescent="0.2">
      <c r="G40294" s="12"/>
    </row>
    <row r="40295" spans="7:7" x14ac:dyDescent="0.2">
      <c r="G40295" s="12"/>
    </row>
    <row r="40296" spans="7:7" x14ac:dyDescent="0.2">
      <c r="G40296" s="12"/>
    </row>
    <row r="40297" spans="7:7" x14ac:dyDescent="0.2">
      <c r="G40297" s="12"/>
    </row>
    <row r="40298" spans="7:7" x14ac:dyDescent="0.2">
      <c r="G40298" s="12"/>
    </row>
    <row r="40299" spans="7:7" x14ac:dyDescent="0.2">
      <c r="G40299" s="12"/>
    </row>
    <row r="40300" spans="7:7" x14ac:dyDescent="0.2">
      <c r="G40300" s="12"/>
    </row>
    <row r="40301" spans="7:7" x14ac:dyDescent="0.2">
      <c r="G40301" s="12"/>
    </row>
    <row r="40302" spans="7:7" x14ac:dyDescent="0.2">
      <c r="G40302" s="12"/>
    </row>
    <row r="40303" spans="7:7" x14ac:dyDescent="0.2">
      <c r="G40303" s="12"/>
    </row>
    <row r="40304" spans="7:7" x14ac:dyDescent="0.2">
      <c r="G40304" s="12"/>
    </row>
    <row r="40305" spans="7:7" x14ac:dyDescent="0.2">
      <c r="G40305" s="12"/>
    </row>
    <row r="40306" spans="7:7" x14ac:dyDescent="0.2">
      <c r="G40306" s="12"/>
    </row>
    <row r="40307" spans="7:7" x14ac:dyDescent="0.2">
      <c r="G40307" s="12"/>
    </row>
    <row r="40308" spans="7:7" x14ac:dyDescent="0.2">
      <c r="G40308" s="12"/>
    </row>
    <row r="40309" spans="7:7" x14ac:dyDescent="0.2">
      <c r="G40309" s="12"/>
    </row>
    <row r="40310" spans="7:7" x14ac:dyDescent="0.2">
      <c r="G40310" s="12"/>
    </row>
    <row r="40311" spans="7:7" x14ac:dyDescent="0.2">
      <c r="G40311" s="12"/>
    </row>
    <row r="40312" spans="7:7" x14ac:dyDescent="0.2">
      <c r="G40312" s="12"/>
    </row>
    <row r="40313" spans="7:7" x14ac:dyDescent="0.2">
      <c r="G40313" s="12"/>
    </row>
    <row r="40314" spans="7:7" x14ac:dyDescent="0.2">
      <c r="G40314" s="12"/>
    </row>
    <row r="40315" spans="7:7" x14ac:dyDescent="0.2">
      <c r="G40315" s="12"/>
    </row>
    <row r="40316" spans="7:7" x14ac:dyDescent="0.2">
      <c r="G40316" s="12"/>
    </row>
    <row r="40317" spans="7:7" x14ac:dyDescent="0.2">
      <c r="G40317" s="12"/>
    </row>
    <row r="40318" spans="7:7" x14ac:dyDescent="0.2">
      <c r="G40318" s="12"/>
    </row>
    <row r="40319" spans="7:7" x14ac:dyDescent="0.2">
      <c r="G40319" s="12"/>
    </row>
    <row r="40320" spans="7:7" x14ac:dyDescent="0.2">
      <c r="G40320" s="12"/>
    </row>
    <row r="40321" spans="7:7" x14ac:dyDescent="0.2">
      <c r="G40321" s="12"/>
    </row>
    <row r="40322" spans="7:7" x14ac:dyDescent="0.2">
      <c r="G40322" s="12"/>
    </row>
    <row r="40323" spans="7:7" x14ac:dyDescent="0.2">
      <c r="G40323" s="12"/>
    </row>
    <row r="40324" spans="7:7" x14ac:dyDescent="0.2">
      <c r="G40324" s="12"/>
    </row>
    <row r="40325" spans="7:7" x14ac:dyDescent="0.2">
      <c r="G40325" s="12"/>
    </row>
    <row r="40326" spans="7:7" x14ac:dyDescent="0.2">
      <c r="G40326" s="12"/>
    </row>
    <row r="40327" spans="7:7" x14ac:dyDescent="0.2">
      <c r="G40327" s="12"/>
    </row>
    <row r="40328" spans="7:7" x14ac:dyDescent="0.2">
      <c r="G40328" s="12"/>
    </row>
    <row r="40329" spans="7:7" x14ac:dyDescent="0.2">
      <c r="G40329" s="12"/>
    </row>
    <row r="40330" spans="7:7" x14ac:dyDescent="0.2">
      <c r="G40330" s="12"/>
    </row>
    <row r="40331" spans="7:7" x14ac:dyDescent="0.2">
      <c r="G40331" s="12"/>
    </row>
    <row r="40332" spans="7:7" x14ac:dyDescent="0.2">
      <c r="G40332" s="12"/>
    </row>
    <row r="40333" spans="7:7" x14ac:dyDescent="0.2">
      <c r="G40333" s="12"/>
    </row>
    <row r="40334" spans="7:7" x14ac:dyDescent="0.2">
      <c r="G40334" s="12"/>
    </row>
    <row r="40335" spans="7:7" x14ac:dyDescent="0.2">
      <c r="G40335" s="12"/>
    </row>
    <row r="40336" spans="7:7" x14ac:dyDescent="0.2">
      <c r="G40336" s="12"/>
    </row>
    <row r="40337" spans="7:7" x14ac:dyDescent="0.2">
      <c r="G40337" s="12"/>
    </row>
    <row r="40338" spans="7:7" x14ac:dyDescent="0.2">
      <c r="G40338" s="12"/>
    </row>
    <row r="40339" spans="7:7" x14ac:dyDescent="0.2">
      <c r="G40339" s="12"/>
    </row>
    <row r="40340" spans="7:7" x14ac:dyDescent="0.2">
      <c r="G40340" s="12"/>
    </row>
    <row r="40341" spans="7:7" x14ac:dyDescent="0.2">
      <c r="G40341" s="12"/>
    </row>
    <row r="40342" spans="7:7" x14ac:dyDescent="0.2">
      <c r="G40342" s="12"/>
    </row>
    <row r="40343" spans="7:7" x14ac:dyDescent="0.2">
      <c r="G40343" s="12"/>
    </row>
    <row r="40344" spans="7:7" x14ac:dyDescent="0.2">
      <c r="G40344" s="12"/>
    </row>
    <row r="40345" spans="7:7" x14ac:dyDescent="0.2">
      <c r="G40345" s="12"/>
    </row>
    <row r="40346" spans="7:7" x14ac:dyDescent="0.2">
      <c r="G40346" s="12"/>
    </row>
    <row r="40347" spans="7:7" x14ac:dyDescent="0.2">
      <c r="G40347" s="12"/>
    </row>
    <row r="40348" spans="7:7" x14ac:dyDescent="0.2">
      <c r="G40348" s="12"/>
    </row>
    <row r="40349" spans="7:7" x14ac:dyDescent="0.2">
      <c r="G40349" s="12"/>
    </row>
    <row r="40350" spans="7:7" x14ac:dyDescent="0.2">
      <c r="G40350" s="12"/>
    </row>
    <row r="40351" spans="7:7" x14ac:dyDescent="0.2">
      <c r="G40351" s="12"/>
    </row>
    <row r="40352" spans="7:7" x14ac:dyDescent="0.2">
      <c r="G40352" s="12"/>
    </row>
    <row r="40353" spans="7:7" x14ac:dyDescent="0.2">
      <c r="G40353" s="12"/>
    </row>
    <row r="40354" spans="7:7" x14ac:dyDescent="0.2">
      <c r="G40354" s="12"/>
    </row>
    <row r="40355" spans="7:7" x14ac:dyDescent="0.2">
      <c r="G40355" s="12"/>
    </row>
    <row r="40356" spans="7:7" x14ac:dyDescent="0.2">
      <c r="G40356" s="12"/>
    </row>
    <row r="40357" spans="7:7" x14ac:dyDescent="0.2">
      <c r="G40357" s="12"/>
    </row>
    <row r="40358" spans="7:7" x14ac:dyDescent="0.2">
      <c r="G40358" s="12"/>
    </row>
    <row r="40359" spans="7:7" x14ac:dyDescent="0.2">
      <c r="G40359" s="12"/>
    </row>
    <row r="40360" spans="7:7" x14ac:dyDescent="0.2">
      <c r="G40360" s="12"/>
    </row>
    <row r="40361" spans="7:7" x14ac:dyDescent="0.2">
      <c r="G40361" s="12"/>
    </row>
    <row r="40362" spans="7:7" x14ac:dyDescent="0.2">
      <c r="G40362" s="12"/>
    </row>
    <row r="40363" spans="7:7" x14ac:dyDescent="0.2">
      <c r="G40363" s="12"/>
    </row>
    <row r="40364" spans="7:7" x14ac:dyDescent="0.2">
      <c r="G40364" s="12"/>
    </row>
    <row r="40365" spans="7:7" x14ac:dyDescent="0.2">
      <c r="G40365" s="12"/>
    </row>
    <row r="40366" spans="7:7" x14ac:dyDescent="0.2">
      <c r="G40366" s="12"/>
    </row>
    <row r="40367" spans="7:7" x14ac:dyDescent="0.2">
      <c r="G40367" s="12"/>
    </row>
    <row r="40368" spans="7:7" x14ac:dyDescent="0.2">
      <c r="G40368" s="12"/>
    </row>
    <row r="40369" spans="7:7" x14ac:dyDescent="0.2">
      <c r="G40369" s="12"/>
    </row>
    <row r="40370" spans="7:7" x14ac:dyDescent="0.2">
      <c r="G40370" s="12"/>
    </row>
    <row r="40371" spans="7:7" x14ac:dyDescent="0.2">
      <c r="G40371" s="12"/>
    </row>
    <row r="40372" spans="7:7" x14ac:dyDescent="0.2">
      <c r="G40372" s="12"/>
    </row>
    <row r="40373" spans="7:7" x14ac:dyDescent="0.2">
      <c r="G40373" s="12"/>
    </row>
    <row r="40374" spans="7:7" x14ac:dyDescent="0.2">
      <c r="G40374" s="12"/>
    </row>
    <row r="40375" spans="7:7" x14ac:dyDescent="0.2">
      <c r="G40375" s="12"/>
    </row>
    <row r="40376" spans="7:7" x14ac:dyDescent="0.2">
      <c r="G40376" s="12"/>
    </row>
    <row r="40377" spans="7:7" x14ac:dyDescent="0.2">
      <c r="G40377" s="12"/>
    </row>
    <row r="40378" spans="7:7" x14ac:dyDescent="0.2">
      <c r="G40378" s="12"/>
    </row>
    <row r="40379" spans="7:7" x14ac:dyDescent="0.2">
      <c r="G40379" s="12"/>
    </row>
    <row r="40380" spans="7:7" x14ac:dyDescent="0.2">
      <c r="G40380" s="12"/>
    </row>
    <row r="40381" spans="7:7" x14ac:dyDescent="0.2">
      <c r="G40381" s="12"/>
    </row>
    <row r="40382" spans="7:7" x14ac:dyDescent="0.2">
      <c r="G40382" s="12"/>
    </row>
    <row r="40383" spans="7:7" x14ac:dyDescent="0.2">
      <c r="G40383" s="12"/>
    </row>
    <row r="40384" spans="7:7" x14ac:dyDescent="0.2">
      <c r="G40384" s="12"/>
    </row>
    <row r="40385" spans="7:7" x14ac:dyDescent="0.2">
      <c r="G40385" s="12"/>
    </row>
    <row r="40386" spans="7:7" x14ac:dyDescent="0.2">
      <c r="G40386" s="12"/>
    </row>
    <row r="40387" spans="7:7" x14ac:dyDescent="0.2">
      <c r="G40387" s="12"/>
    </row>
    <row r="40388" spans="7:7" x14ac:dyDescent="0.2">
      <c r="G40388" s="12"/>
    </row>
    <row r="40389" spans="7:7" x14ac:dyDescent="0.2">
      <c r="G40389" s="12"/>
    </row>
    <row r="40390" spans="7:7" x14ac:dyDescent="0.2">
      <c r="G40390" s="12"/>
    </row>
    <row r="40391" spans="7:7" x14ac:dyDescent="0.2">
      <c r="G40391" s="12"/>
    </row>
    <row r="40392" spans="7:7" x14ac:dyDescent="0.2">
      <c r="G40392" s="12"/>
    </row>
    <row r="40393" spans="7:7" x14ac:dyDescent="0.2">
      <c r="G40393" s="12"/>
    </row>
    <row r="40394" spans="7:7" x14ac:dyDescent="0.2">
      <c r="G40394" s="12"/>
    </row>
    <row r="40395" spans="7:7" x14ac:dyDescent="0.2">
      <c r="G40395" s="12"/>
    </row>
    <row r="40396" spans="7:7" x14ac:dyDescent="0.2">
      <c r="G40396" s="12"/>
    </row>
    <row r="40397" spans="7:7" x14ac:dyDescent="0.2">
      <c r="G40397" s="12"/>
    </row>
    <row r="40398" spans="7:7" x14ac:dyDescent="0.2">
      <c r="G40398" s="12"/>
    </row>
    <row r="40399" spans="7:7" x14ac:dyDescent="0.2">
      <c r="G40399" s="12"/>
    </row>
    <row r="40400" spans="7:7" x14ac:dyDescent="0.2">
      <c r="G40400" s="12"/>
    </row>
    <row r="40401" spans="7:7" x14ac:dyDescent="0.2">
      <c r="G40401" s="12"/>
    </row>
    <row r="40402" spans="7:7" x14ac:dyDescent="0.2">
      <c r="G40402" s="12"/>
    </row>
    <row r="40403" spans="7:7" x14ac:dyDescent="0.2">
      <c r="G40403" s="12"/>
    </row>
    <row r="40404" spans="7:7" x14ac:dyDescent="0.2">
      <c r="G40404" s="12"/>
    </row>
    <row r="40405" spans="7:7" x14ac:dyDescent="0.2">
      <c r="G40405" s="12"/>
    </row>
    <row r="40406" spans="7:7" x14ac:dyDescent="0.2">
      <c r="G40406" s="12"/>
    </row>
    <row r="40407" spans="7:7" x14ac:dyDescent="0.2">
      <c r="G40407" s="12"/>
    </row>
    <row r="40408" spans="7:7" x14ac:dyDescent="0.2">
      <c r="G40408" s="12"/>
    </row>
    <row r="40409" spans="7:7" x14ac:dyDescent="0.2">
      <c r="G40409" s="12"/>
    </row>
    <row r="40410" spans="7:7" x14ac:dyDescent="0.2">
      <c r="G40410" s="12"/>
    </row>
    <row r="40411" spans="7:7" x14ac:dyDescent="0.2">
      <c r="G40411" s="12"/>
    </row>
    <row r="40412" spans="7:7" x14ac:dyDescent="0.2">
      <c r="G40412" s="12"/>
    </row>
    <row r="40413" spans="7:7" x14ac:dyDescent="0.2">
      <c r="G40413" s="12"/>
    </row>
    <row r="40414" spans="7:7" x14ac:dyDescent="0.2">
      <c r="G40414" s="12"/>
    </row>
    <row r="40415" spans="7:7" x14ac:dyDescent="0.2">
      <c r="G40415" s="12"/>
    </row>
    <row r="40416" spans="7:7" x14ac:dyDescent="0.2">
      <c r="G40416" s="12"/>
    </row>
    <row r="40417" spans="7:7" x14ac:dyDescent="0.2">
      <c r="G40417" s="12"/>
    </row>
    <row r="40418" spans="7:7" x14ac:dyDescent="0.2">
      <c r="G40418" s="12"/>
    </row>
    <row r="40419" spans="7:7" x14ac:dyDescent="0.2">
      <c r="G40419" s="12"/>
    </row>
    <row r="40420" spans="7:7" x14ac:dyDescent="0.2">
      <c r="G40420" s="12"/>
    </row>
    <row r="40421" spans="7:7" x14ac:dyDescent="0.2">
      <c r="G40421" s="12"/>
    </row>
    <row r="40422" spans="7:7" x14ac:dyDescent="0.2">
      <c r="G40422" s="12"/>
    </row>
    <row r="40423" spans="7:7" x14ac:dyDescent="0.2">
      <c r="G40423" s="12"/>
    </row>
    <row r="40424" spans="7:7" x14ac:dyDescent="0.2">
      <c r="G40424" s="12"/>
    </row>
    <row r="40425" spans="7:7" x14ac:dyDescent="0.2">
      <c r="G40425" s="12"/>
    </row>
    <row r="40426" spans="7:7" x14ac:dyDescent="0.2">
      <c r="G40426" s="12"/>
    </row>
    <row r="40427" spans="7:7" x14ac:dyDescent="0.2">
      <c r="G40427" s="12"/>
    </row>
    <row r="40428" spans="7:7" x14ac:dyDescent="0.2">
      <c r="G40428" s="12"/>
    </row>
    <row r="40429" spans="7:7" x14ac:dyDescent="0.2">
      <c r="G40429" s="12"/>
    </row>
    <row r="40430" spans="7:7" x14ac:dyDescent="0.2">
      <c r="G40430" s="12"/>
    </row>
    <row r="40431" spans="7:7" x14ac:dyDescent="0.2">
      <c r="G40431" s="12"/>
    </row>
    <row r="40432" spans="7:7" x14ac:dyDescent="0.2">
      <c r="G40432" s="12"/>
    </row>
    <row r="40433" spans="7:7" x14ac:dyDescent="0.2">
      <c r="G40433" s="12"/>
    </row>
    <row r="40434" spans="7:7" x14ac:dyDescent="0.2">
      <c r="G40434" s="12"/>
    </row>
    <row r="40435" spans="7:7" x14ac:dyDescent="0.2">
      <c r="G40435" s="12"/>
    </row>
    <row r="40436" spans="7:7" x14ac:dyDescent="0.2">
      <c r="G40436" s="12"/>
    </row>
    <row r="40437" spans="7:7" x14ac:dyDescent="0.2">
      <c r="G40437" s="12"/>
    </row>
    <row r="40438" spans="7:7" x14ac:dyDescent="0.2">
      <c r="G40438" s="12"/>
    </row>
    <row r="40439" spans="7:7" x14ac:dyDescent="0.2">
      <c r="G40439" s="12"/>
    </row>
    <row r="40440" spans="7:7" x14ac:dyDescent="0.2">
      <c r="G40440" s="12"/>
    </row>
    <row r="40441" spans="7:7" x14ac:dyDescent="0.2">
      <c r="G40441" s="12"/>
    </row>
    <row r="40442" spans="7:7" x14ac:dyDescent="0.2">
      <c r="G40442" s="12"/>
    </row>
    <row r="40443" spans="7:7" x14ac:dyDescent="0.2">
      <c r="G40443" s="12"/>
    </row>
    <row r="40444" spans="7:7" x14ac:dyDescent="0.2">
      <c r="G40444" s="12"/>
    </row>
    <row r="40445" spans="7:7" x14ac:dyDescent="0.2">
      <c r="G40445" s="12"/>
    </row>
    <row r="40446" spans="7:7" x14ac:dyDescent="0.2">
      <c r="G40446" s="12"/>
    </row>
    <row r="40447" spans="7:7" x14ac:dyDescent="0.2">
      <c r="G40447" s="12"/>
    </row>
    <row r="40448" spans="7:7" x14ac:dyDescent="0.2">
      <c r="G40448" s="12"/>
    </row>
    <row r="40449" spans="7:7" x14ac:dyDescent="0.2">
      <c r="G40449" s="12"/>
    </row>
    <row r="40450" spans="7:7" x14ac:dyDescent="0.2">
      <c r="G40450" s="12"/>
    </row>
    <row r="40451" spans="7:7" x14ac:dyDescent="0.2">
      <c r="G40451" s="12"/>
    </row>
    <row r="40452" spans="7:7" x14ac:dyDescent="0.2">
      <c r="G40452" s="12"/>
    </row>
    <row r="40453" spans="7:7" x14ac:dyDescent="0.2">
      <c r="G40453" s="12"/>
    </row>
    <row r="40454" spans="7:7" x14ac:dyDescent="0.2">
      <c r="G40454" s="12"/>
    </row>
    <row r="40455" spans="7:7" x14ac:dyDescent="0.2">
      <c r="G40455" s="12"/>
    </row>
    <row r="40456" spans="7:7" x14ac:dyDescent="0.2">
      <c r="G40456" s="12"/>
    </row>
    <row r="40457" spans="7:7" x14ac:dyDescent="0.2">
      <c r="G40457" s="12"/>
    </row>
    <row r="40458" spans="7:7" x14ac:dyDescent="0.2">
      <c r="G40458" s="12"/>
    </row>
    <row r="40459" spans="7:7" x14ac:dyDescent="0.2">
      <c r="G40459" s="12"/>
    </row>
    <row r="40460" spans="7:7" x14ac:dyDescent="0.2">
      <c r="G40460" s="12"/>
    </row>
    <row r="40461" spans="7:7" x14ac:dyDescent="0.2">
      <c r="G40461" s="12"/>
    </row>
    <row r="40462" spans="7:7" x14ac:dyDescent="0.2">
      <c r="G40462" s="12"/>
    </row>
    <row r="40463" spans="7:7" x14ac:dyDescent="0.2">
      <c r="G40463" s="12"/>
    </row>
    <row r="40464" spans="7:7" x14ac:dyDescent="0.2">
      <c r="G40464" s="12"/>
    </row>
    <row r="40465" spans="7:7" x14ac:dyDescent="0.2">
      <c r="G40465" s="12"/>
    </row>
    <row r="40466" spans="7:7" x14ac:dyDescent="0.2">
      <c r="G40466" s="12"/>
    </row>
    <row r="40467" spans="7:7" x14ac:dyDescent="0.2">
      <c r="G40467" s="12"/>
    </row>
    <row r="40468" spans="7:7" x14ac:dyDescent="0.2">
      <c r="G40468" s="12"/>
    </row>
    <row r="40469" spans="7:7" x14ac:dyDescent="0.2">
      <c r="G40469" s="12"/>
    </row>
    <row r="40470" spans="7:7" x14ac:dyDescent="0.2">
      <c r="G40470" s="12"/>
    </row>
    <row r="40471" spans="7:7" x14ac:dyDescent="0.2">
      <c r="G40471" s="12"/>
    </row>
    <row r="40472" spans="7:7" x14ac:dyDescent="0.2">
      <c r="G40472" s="12"/>
    </row>
    <row r="40473" spans="7:7" x14ac:dyDescent="0.2">
      <c r="G40473" s="12"/>
    </row>
    <row r="40474" spans="7:7" x14ac:dyDescent="0.2">
      <c r="G40474" s="12"/>
    </row>
    <row r="40475" spans="7:7" x14ac:dyDescent="0.2">
      <c r="G40475" s="12"/>
    </row>
    <row r="40476" spans="7:7" x14ac:dyDescent="0.2">
      <c r="G40476" s="12"/>
    </row>
    <row r="40477" spans="7:7" x14ac:dyDescent="0.2">
      <c r="G40477" s="12"/>
    </row>
    <row r="40478" spans="7:7" x14ac:dyDescent="0.2">
      <c r="G40478" s="12"/>
    </row>
    <row r="40479" spans="7:7" x14ac:dyDescent="0.2">
      <c r="G40479" s="12"/>
    </row>
    <row r="40480" spans="7:7" x14ac:dyDescent="0.2">
      <c r="G40480" s="12"/>
    </row>
    <row r="40481" spans="7:7" x14ac:dyDescent="0.2">
      <c r="G40481" s="12"/>
    </row>
    <row r="40482" spans="7:7" x14ac:dyDescent="0.2">
      <c r="G40482" s="12"/>
    </row>
    <row r="40483" spans="7:7" x14ac:dyDescent="0.2">
      <c r="G40483" s="12"/>
    </row>
    <row r="40484" spans="7:7" x14ac:dyDescent="0.2">
      <c r="G40484" s="12"/>
    </row>
    <row r="40485" spans="7:7" x14ac:dyDescent="0.2">
      <c r="G40485" s="12"/>
    </row>
    <row r="40486" spans="7:7" x14ac:dyDescent="0.2">
      <c r="G40486" s="12"/>
    </row>
    <row r="40487" spans="7:7" x14ac:dyDescent="0.2">
      <c r="G40487" s="12"/>
    </row>
    <row r="40488" spans="7:7" x14ac:dyDescent="0.2">
      <c r="G40488" s="12"/>
    </row>
    <row r="40489" spans="7:7" x14ac:dyDescent="0.2">
      <c r="G40489" s="12"/>
    </row>
    <row r="40490" spans="7:7" x14ac:dyDescent="0.2">
      <c r="G40490" s="12"/>
    </row>
    <row r="40491" spans="7:7" x14ac:dyDescent="0.2">
      <c r="G40491" s="12"/>
    </row>
    <row r="40492" spans="7:7" x14ac:dyDescent="0.2">
      <c r="G40492" s="12"/>
    </row>
    <row r="40493" spans="7:7" x14ac:dyDescent="0.2">
      <c r="G40493" s="12"/>
    </row>
    <row r="40494" spans="7:7" x14ac:dyDescent="0.2">
      <c r="G40494" s="12"/>
    </row>
    <row r="40495" spans="7:7" x14ac:dyDescent="0.2">
      <c r="G40495" s="12"/>
    </row>
    <row r="40496" spans="7:7" x14ac:dyDescent="0.2">
      <c r="G40496" s="12"/>
    </row>
    <row r="40497" spans="7:7" x14ac:dyDescent="0.2">
      <c r="G40497" s="12"/>
    </row>
    <row r="40498" spans="7:7" x14ac:dyDescent="0.2">
      <c r="G40498" s="12"/>
    </row>
    <row r="40499" spans="7:7" x14ac:dyDescent="0.2">
      <c r="G40499" s="12"/>
    </row>
    <row r="40500" spans="7:7" x14ac:dyDescent="0.2">
      <c r="G40500" s="12"/>
    </row>
    <row r="40501" spans="7:7" x14ac:dyDescent="0.2">
      <c r="G40501" s="12"/>
    </row>
    <row r="40502" spans="7:7" x14ac:dyDescent="0.2">
      <c r="G40502" s="12"/>
    </row>
    <row r="40503" spans="7:7" x14ac:dyDescent="0.2">
      <c r="G40503" s="12"/>
    </row>
    <row r="40504" spans="7:7" x14ac:dyDescent="0.2">
      <c r="G40504" s="12"/>
    </row>
    <row r="40505" spans="7:7" x14ac:dyDescent="0.2">
      <c r="G40505" s="12"/>
    </row>
    <row r="40506" spans="7:7" x14ac:dyDescent="0.2">
      <c r="G40506" s="12"/>
    </row>
    <row r="40507" spans="7:7" x14ac:dyDescent="0.2">
      <c r="G40507" s="12"/>
    </row>
    <row r="40508" spans="7:7" x14ac:dyDescent="0.2">
      <c r="G40508" s="12"/>
    </row>
    <row r="40509" spans="7:7" x14ac:dyDescent="0.2">
      <c r="G40509" s="12"/>
    </row>
    <row r="40510" spans="7:7" x14ac:dyDescent="0.2">
      <c r="G40510" s="12"/>
    </row>
    <row r="40511" spans="7:7" x14ac:dyDescent="0.2">
      <c r="G40511" s="12"/>
    </row>
    <row r="40512" spans="7:7" x14ac:dyDescent="0.2">
      <c r="G40512" s="12"/>
    </row>
    <row r="40513" spans="7:7" x14ac:dyDescent="0.2">
      <c r="G40513" s="12"/>
    </row>
    <row r="40514" spans="7:7" x14ac:dyDescent="0.2">
      <c r="G40514" s="12"/>
    </row>
    <row r="40515" spans="7:7" x14ac:dyDescent="0.2">
      <c r="G40515" s="12"/>
    </row>
    <row r="40516" spans="7:7" x14ac:dyDescent="0.2">
      <c r="G40516" s="12"/>
    </row>
    <row r="40517" spans="7:7" x14ac:dyDescent="0.2">
      <c r="G40517" s="12"/>
    </row>
    <row r="40518" spans="7:7" x14ac:dyDescent="0.2">
      <c r="G40518" s="12"/>
    </row>
    <row r="40519" spans="7:7" x14ac:dyDescent="0.2">
      <c r="G40519" s="12"/>
    </row>
    <row r="40520" spans="7:7" x14ac:dyDescent="0.2">
      <c r="G40520" s="12"/>
    </row>
    <row r="40521" spans="7:7" x14ac:dyDescent="0.2">
      <c r="G40521" s="12"/>
    </row>
    <row r="40522" spans="7:7" x14ac:dyDescent="0.2">
      <c r="G40522" s="12"/>
    </row>
    <row r="40523" spans="7:7" x14ac:dyDescent="0.2">
      <c r="G40523" s="12"/>
    </row>
    <row r="40524" spans="7:7" x14ac:dyDescent="0.2">
      <c r="G40524" s="12"/>
    </row>
    <row r="40525" spans="7:7" x14ac:dyDescent="0.2">
      <c r="G40525" s="12"/>
    </row>
    <row r="40526" spans="7:7" x14ac:dyDescent="0.2">
      <c r="G40526" s="12"/>
    </row>
    <row r="40527" spans="7:7" x14ac:dyDescent="0.2">
      <c r="G40527" s="12"/>
    </row>
    <row r="40528" spans="7:7" x14ac:dyDescent="0.2">
      <c r="G40528" s="12"/>
    </row>
    <row r="40529" spans="7:7" x14ac:dyDescent="0.2">
      <c r="G40529" s="12"/>
    </row>
    <row r="40530" spans="7:7" x14ac:dyDescent="0.2">
      <c r="G40530" s="12"/>
    </row>
    <row r="40531" spans="7:7" x14ac:dyDescent="0.2">
      <c r="G40531" s="12"/>
    </row>
    <row r="40532" spans="7:7" x14ac:dyDescent="0.2">
      <c r="G40532" s="12"/>
    </row>
    <row r="40533" spans="7:7" x14ac:dyDescent="0.2">
      <c r="G40533" s="12"/>
    </row>
    <row r="40534" spans="7:7" x14ac:dyDescent="0.2">
      <c r="G40534" s="12"/>
    </row>
    <row r="40535" spans="7:7" x14ac:dyDescent="0.2">
      <c r="G40535" s="12"/>
    </row>
    <row r="40536" spans="7:7" x14ac:dyDescent="0.2">
      <c r="G40536" s="12"/>
    </row>
    <row r="40537" spans="7:7" x14ac:dyDescent="0.2">
      <c r="G40537" s="12"/>
    </row>
    <row r="40538" spans="7:7" x14ac:dyDescent="0.2">
      <c r="G40538" s="12"/>
    </row>
    <row r="40539" spans="7:7" x14ac:dyDescent="0.2">
      <c r="G40539" s="12"/>
    </row>
    <row r="40540" spans="7:7" x14ac:dyDescent="0.2">
      <c r="G40540" s="12"/>
    </row>
    <row r="40541" spans="7:7" x14ac:dyDescent="0.2">
      <c r="G40541" s="12"/>
    </row>
    <row r="40542" spans="7:7" x14ac:dyDescent="0.2">
      <c r="G40542" s="12"/>
    </row>
    <row r="40543" spans="7:7" x14ac:dyDescent="0.2">
      <c r="G40543" s="12"/>
    </row>
    <row r="40544" spans="7:7" x14ac:dyDescent="0.2">
      <c r="G40544" s="12"/>
    </row>
    <row r="40545" spans="7:7" x14ac:dyDescent="0.2">
      <c r="G40545" s="12"/>
    </row>
    <row r="40546" spans="7:7" x14ac:dyDescent="0.2">
      <c r="G40546" s="12"/>
    </row>
    <row r="40547" spans="7:7" x14ac:dyDescent="0.2">
      <c r="G40547" s="12"/>
    </row>
    <row r="40548" spans="7:7" x14ac:dyDescent="0.2">
      <c r="G40548" s="12"/>
    </row>
    <row r="40549" spans="7:7" x14ac:dyDescent="0.2">
      <c r="G40549" s="12"/>
    </row>
    <row r="40550" spans="7:7" x14ac:dyDescent="0.2">
      <c r="G40550" s="12"/>
    </row>
    <row r="40551" spans="7:7" x14ac:dyDescent="0.2">
      <c r="G40551" s="12"/>
    </row>
    <row r="40552" spans="7:7" x14ac:dyDescent="0.2">
      <c r="G40552" s="12"/>
    </row>
    <row r="40553" spans="7:7" x14ac:dyDescent="0.2">
      <c r="G40553" s="12"/>
    </row>
    <row r="40554" spans="7:7" x14ac:dyDescent="0.2">
      <c r="G40554" s="12"/>
    </row>
    <row r="40555" spans="7:7" x14ac:dyDescent="0.2">
      <c r="G40555" s="12"/>
    </row>
    <row r="40556" spans="7:7" x14ac:dyDescent="0.2">
      <c r="G40556" s="12"/>
    </row>
    <row r="40557" spans="7:7" x14ac:dyDescent="0.2">
      <c r="G40557" s="12"/>
    </row>
    <row r="40558" spans="7:7" x14ac:dyDescent="0.2">
      <c r="G40558" s="12"/>
    </row>
    <row r="40559" spans="7:7" x14ac:dyDescent="0.2">
      <c r="G40559" s="12"/>
    </row>
    <row r="40560" spans="7:7" x14ac:dyDescent="0.2">
      <c r="G40560" s="12"/>
    </row>
    <row r="40561" spans="7:7" x14ac:dyDescent="0.2">
      <c r="G40561" s="12"/>
    </row>
    <row r="40562" spans="7:7" x14ac:dyDescent="0.2">
      <c r="G40562" s="12"/>
    </row>
    <row r="40563" spans="7:7" x14ac:dyDescent="0.2">
      <c r="G40563" s="12"/>
    </row>
    <row r="40564" spans="7:7" x14ac:dyDescent="0.2">
      <c r="G40564" s="12"/>
    </row>
    <row r="40565" spans="7:7" x14ac:dyDescent="0.2">
      <c r="G40565" s="12"/>
    </row>
    <row r="40566" spans="7:7" x14ac:dyDescent="0.2">
      <c r="G40566" s="12"/>
    </row>
    <row r="40567" spans="7:7" x14ac:dyDescent="0.2">
      <c r="G40567" s="12"/>
    </row>
    <row r="40568" spans="7:7" x14ac:dyDescent="0.2">
      <c r="G40568" s="12"/>
    </row>
    <row r="40569" spans="7:7" x14ac:dyDescent="0.2">
      <c r="G40569" s="12"/>
    </row>
    <row r="40570" spans="7:7" x14ac:dyDescent="0.2">
      <c r="G40570" s="12"/>
    </row>
    <row r="40571" spans="7:7" x14ac:dyDescent="0.2">
      <c r="G40571" s="12"/>
    </row>
    <row r="40572" spans="7:7" x14ac:dyDescent="0.2">
      <c r="G40572" s="12"/>
    </row>
    <row r="40573" spans="7:7" x14ac:dyDescent="0.2">
      <c r="G40573" s="12"/>
    </row>
    <row r="40574" spans="7:7" x14ac:dyDescent="0.2">
      <c r="G40574" s="12"/>
    </row>
    <row r="40575" spans="7:7" x14ac:dyDescent="0.2">
      <c r="G40575" s="12"/>
    </row>
    <row r="40576" spans="7:7" x14ac:dyDescent="0.2">
      <c r="G40576" s="12"/>
    </row>
    <row r="40577" spans="7:7" x14ac:dyDescent="0.2">
      <c r="G40577" s="12"/>
    </row>
    <row r="40578" spans="7:7" x14ac:dyDescent="0.2">
      <c r="G40578" s="12"/>
    </row>
    <row r="40579" spans="7:7" x14ac:dyDescent="0.2">
      <c r="G40579" s="12"/>
    </row>
    <row r="40580" spans="7:7" x14ac:dyDescent="0.2">
      <c r="G40580" s="12"/>
    </row>
    <row r="40581" spans="7:7" x14ac:dyDescent="0.2">
      <c r="G40581" s="12"/>
    </row>
    <row r="40582" spans="7:7" x14ac:dyDescent="0.2">
      <c r="G40582" s="12"/>
    </row>
    <row r="40583" spans="7:7" x14ac:dyDescent="0.2">
      <c r="G40583" s="12"/>
    </row>
    <row r="40584" spans="7:7" x14ac:dyDescent="0.2">
      <c r="G40584" s="12"/>
    </row>
    <row r="40585" spans="7:7" x14ac:dyDescent="0.2">
      <c r="G40585" s="12"/>
    </row>
    <row r="40586" spans="7:7" x14ac:dyDescent="0.2">
      <c r="G40586" s="12"/>
    </row>
    <row r="40587" spans="7:7" x14ac:dyDescent="0.2">
      <c r="G40587" s="12"/>
    </row>
    <row r="40588" spans="7:7" x14ac:dyDescent="0.2">
      <c r="G40588" s="12"/>
    </row>
    <row r="40589" spans="7:7" x14ac:dyDescent="0.2">
      <c r="G40589" s="12"/>
    </row>
    <row r="40590" spans="7:7" x14ac:dyDescent="0.2">
      <c r="G40590" s="12"/>
    </row>
    <row r="40591" spans="7:7" x14ac:dyDescent="0.2">
      <c r="G40591" s="12"/>
    </row>
    <row r="40592" spans="7:7" x14ac:dyDescent="0.2">
      <c r="G40592" s="12"/>
    </row>
    <row r="40593" spans="7:7" x14ac:dyDescent="0.2">
      <c r="G40593" s="12"/>
    </row>
    <row r="40594" spans="7:7" x14ac:dyDescent="0.2">
      <c r="G40594" s="12"/>
    </row>
    <row r="40595" spans="7:7" x14ac:dyDescent="0.2">
      <c r="G40595" s="12"/>
    </row>
    <row r="40596" spans="7:7" x14ac:dyDescent="0.2">
      <c r="G40596" s="12"/>
    </row>
    <row r="40597" spans="7:7" x14ac:dyDescent="0.2">
      <c r="G40597" s="12"/>
    </row>
    <row r="40598" spans="7:7" x14ac:dyDescent="0.2">
      <c r="G40598" s="12"/>
    </row>
    <row r="40599" spans="7:7" x14ac:dyDescent="0.2">
      <c r="G40599" s="12"/>
    </row>
    <row r="40600" spans="7:7" x14ac:dyDescent="0.2">
      <c r="G40600" s="12"/>
    </row>
    <row r="40601" spans="7:7" x14ac:dyDescent="0.2">
      <c r="G40601" s="12"/>
    </row>
    <row r="40602" spans="7:7" x14ac:dyDescent="0.2">
      <c r="G40602" s="12"/>
    </row>
    <row r="40603" spans="7:7" x14ac:dyDescent="0.2">
      <c r="G40603" s="12"/>
    </row>
    <row r="40604" spans="7:7" x14ac:dyDescent="0.2">
      <c r="G40604" s="12"/>
    </row>
    <row r="40605" spans="7:7" x14ac:dyDescent="0.2">
      <c r="G40605" s="12"/>
    </row>
    <row r="40606" spans="7:7" x14ac:dyDescent="0.2">
      <c r="G40606" s="12"/>
    </row>
    <row r="40607" spans="7:7" x14ac:dyDescent="0.2">
      <c r="G40607" s="12"/>
    </row>
    <row r="40608" spans="7:7" x14ac:dyDescent="0.2">
      <c r="G40608" s="12"/>
    </row>
    <row r="40609" spans="7:7" x14ac:dyDescent="0.2">
      <c r="G40609" s="12"/>
    </row>
    <row r="40610" spans="7:7" x14ac:dyDescent="0.2">
      <c r="G40610" s="12"/>
    </row>
    <row r="40611" spans="7:7" x14ac:dyDescent="0.2">
      <c r="G40611" s="12"/>
    </row>
    <row r="40612" spans="7:7" x14ac:dyDescent="0.2">
      <c r="G40612" s="12"/>
    </row>
    <row r="40613" spans="7:7" x14ac:dyDescent="0.2">
      <c r="G40613" s="12"/>
    </row>
    <row r="40614" spans="7:7" x14ac:dyDescent="0.2">
      <c r="G40614" s="12"/>
    </row>
    <row r="40615" spans="7:7" x14ac:dyDescent="0.2">
      <c r="G40615" s="12"/>
    </row>
    <row r="40616" spans="7:7" x14ac:dyDescent="0.2">
      <c r="G40616" s="12"/>
    </row>
    <row r="40617" spans="7:7" x14ac:dyDescent="0.2">
      <c r="G40617" s="12"/>
    </row>
    <row r="40618" spans="7:7" x14ac:dyDescent="0.2">
      <c r="G40618" s="12"/>
    </row>
    <row r="40619" spans="7:7" x14ac:dyDescent="0.2">
      <c r="G40619" s="12"/>
    </row>
    <row r="40620" spans="7:7" x14ac:dyDescent="0.2">
      <c r="G40620" s="12"/>
    </row>
    <row r="40621" spans="7:7" x14ac:dyDescent="0.2">
      <c r="G40621" s="12"/>
    </row>
    <row r="40622" spans="7:7" x14ac:dyDescent="0.2">
      <c r="G40622" s="12"/>
    </row>
    <row r="40623" spans="7:7" x14ac:dyDescent="0.2">
      <c r="G40623" s="12"/>
    </row>
    <row r="40624" spans="7:7" x14ac:dyDescent="0.2">
      <c r="G40624" s="12"/>
    </row>
    <row r="40625" spans="7:7" x14ac:dyDescent="0.2">
      <c r="G40625" s="12"/>
    </row>
    <row r="40626" spans="7:7" x14ac:dyDescent="0.2">
      <c r="G40626" s="12"/>
    </row>
    <row r="40627" spans="7:7" x14ac:dyDescent="0.2">
      <c r="G40627" s="12"/>
    </row>
    <row r="40628" spans="7:7" x14ac:dyDescent="0.2">
      <c r="G40628" s="12"/>
    </row>
    <row r="40629" spans="7:7" x14ac:dyDescent="0.2">
      <c r="G40629" s="12"/>
    </row>
    <row r="40630" spans="7:7" x14ac:dyDescent="0.2">
      <c r="G40630" s="12"/>
    </row>
    <row r="40631" spans="7:7" x14ac:dyDescent="0.2">
      <c r="G40631" s="12"/>
    </row>
    <row r="40632" spans="7:7" x14ac:dyDescent="0.2">
      <c r="G40632" s="12"/>
    </row>
    <row r="40633" spans="7:7" x14ac:dyDescent="0.2">
      <c r="G40633" s="12"/>
    </row>
    <row r="40634" spans="7:7" x14ac:dyDescent="0.2">
      <c r="G40634" s="12"/>
    </row>
    <row r="40635" spans="7:7" x14ac:dyDescent="0.2">
      <c r="G40635" s="12"/>
    </row>
    <row r="40636" spans="7:7" x14ac:dyDescent="0.2">
      <c r="G40636" s="12"/>
    </row>
    <row r="40637" spans="7:7" x14ac:dyDescent="0.2">
      <c r="G40637" s="12"/>
    </row>
    <row r="40638" spans="7:7" x14ac:dyDescent="0.2">
      <c r="G40638" s="12"/>
    </row>
    <row r="40639" spans="7:7" x14ac:dyDescent="0.2">
      <c r="G40639" s="12"/>
    </row>
    <row r="40640" spans="7:7" x14ac:dyDescent="0.2">
      <c r="G40640" s="12"/>
    </row>
    <row r="40641" spans="7:7" x14ac:dyDescent="0.2">
      <c r="G40641" s="12"/>
    </row>
    <row r="40642" spans="7:7" x14ac:dyDescent="0.2">
      <c r="G40642" s="12"/>
    </row>
    <row r="40643" spans="7:7" x14ac:dyDescent="0.2">
      <c r="G40643" s="12"/>
    </row>
    <row r="40644" spans="7:7" x14ac:dyDescent="0.2">
      <c r="G40644" s="12"/>
    </row>
    <row r="40645" spans="7:7" x14ac:dyDescent="0.2">
      <c r="G40645" s="12"/>
    </row>
    <row r="40646" spans="7:7" x14ac:dyDescent="0.2">
      <c r="G40646" s="12"/>
    </row>
    <row r="40647" spans="7:7" x14ac:dyDescent="0.2">
      <c r="G40647" s="12"/>
    </row>
    <row r="40648" spans="7:7" x14ac:dyDescent="0.2">
      <c r="G40648" s="12"/>
    </row>
    <row r="40649" spans="7:7" x14ac:dyDescent="0.2">
      <c r="G40649" s="12"/>
    </row>
    <row r="40650" spans="7:7" x14ac:dyDescent="0.2">
      <c r="G40650" s="12"/>
    </row>
    <row r="40651" spans="7:7" x14ac:dyDescent="0.2">
      <c r="G40651" s="12"/>
    </row>
    <row r="40652" spans="7:7" x14ac:dyDescent="0.2">
      <c r="G40652" s="12"/>
    </row>
    <row r="40653" spans="7:7" x14ac:dyDescent="0.2">
      <c r="G40653" s="12"/>
    </row>
    <row r="40654" spans="7:7" x14ac:dyDescent="0.2">
      <c r="G40654" s="12"/>
    </row>
    <row r="40655" spans="7:7" x14ac:dyDescent="0.2">
      <c r="G40655" s="12"/>
    </row>
    <row r="40656" spans="7:7" x14ac:dyDescent="0.2">
      <c r="G40656" s="12"/>
    </row>
    <row r="40657" spans="7:7" x14ac:dyDescent="0.2">
      <c r="G40657" s="12"/>
    </row>
    <row r="40658" spans="7:7" x14ac:dyDescent="0.2">
      <c r="G40658" s="12"/>
    </row>
    <row r="40659" spans="7:7" x14ac:dyDescent="0.2">
      <c r="G40659" s="12"/>
    </row>
    <row r="40660" spans="7:7" x14ac:dyDescent="0.2">
      <c r="G40660" s="12"/>
    </row>
    <row r="40661" spans="7:7" x14ac:dyDescent="0.2">
      <c r="G40661" s="12"/>
    </row>
    <row r="40662" spans="7:7" x14ac:dyDescent="0.2">
      <c r="G40662" s="12"/>
    </row>
    <row r="40663" spans="7:7" x14ac:dyDescent="0.2">
      <c r="G40663" s="12"/>
    </row>
    <row r="40664" spans="7:7" x14ac:dyDescent="0.2">
      <c r="G40664" s="12"/>
    </row>
    <row r="40665" spans="7:7" x14ac:dyDescent="0.2">
      <c r="G40665" s="12"/>
    </row>
    <row r="40666" spans="7:7" x14ac:dyDescent="0.2">
      <c r="G40666" s="12"/>
    </row>
    <row r="40667" spans="7:7" x14ac:dyDescent="0.2">
      <c r="G40667" s="12"/>
    </row>
    <row r="40668" spans="7:7" x14ac:dyDescent="0.2">
      <c r="G40668" s="12"/>
    </row>
    <row r="40669" spans="7:7" x14ac:dyDescent="0.2">
      <c r="G40669" s="12"/>
    </row>
    <row r="40670" spans="7:7" x14ac:dyDescent="0.2">
      <c r="G40670" s="12"/>
    </row>
    <row r="40671" spans="7:7" x14ac:dyDescent="0.2">
      <c r="G40671" s="12"/>
    </row>
    <row r="40672" spans="7:7" x14ac:dyDescent="0.2">
      <c r="G40672" s="12"/>
    </row>
    <row r="40673" spans="7:7" x14ac:dyDescent="0.2">
      <c r="G40673" s="12"/>
    </row>
    <row r="40674" spans="7:7" x14ac:dyDescent="0.2">
      <c r="G40674" s="12"/>
    </row>
    <row r="40675" spans="7:7" x14ac:dyDescent="0.2">
      <c r="G40675" s="12"/>
    </row>
    <row r="40676" spans="7:7" x14ac:dyDescent="0.2">
      <c r="G40676" s="12"/>
    </row>
    <row r="40677" spans="7:7" x14ac:dyDescent="0.2">
      <c r="G40677" s="12"/>
    </row>
    <row r="40678" spans="7:7" x14ac:dyDescent="0.2">
      <c r="G40678" s="12"/>
    </row>
    <row r="40679" spans="7:7" x14ac:dyDescent="0.2">
      <c r="G40679" s="12"/>
    </row>
    <row r="40680" spans="7:7" x14ac:dyDescent="0.2">
      <c r="G40680" s="12"/>
    </row>
    <row r="40681" spans="7:7" x14ac:dyDescent="0.2">
      <c r="G40681" s="12"/>
    </row>
    <row r="40682" spans="7:7" x14ac:dyDescent="0.2">
      <c r="G40682" s="12"/>
    </row>
    <row r="40683" spans="7:7" x14ac:dyDescent="0.2">
      <c r="G40683" s="12"/>
    </row>
    <row r="40684" spans="7:7" x14ac:dyDescent="0.2">
      <c r="G40684" s="12"/>
    </row>
    <row r="40685" spans="7:7" x14ac:dyDescent="0.2">
      <c r="G40685" s="12"/>
    </row>
    <row r="40686" spans="7:7" x14ac:dyDescent="0.2">
      <c r="G40686" s="12"/>
    </row>
    <row r="40687" spans="7:7" x14ac:dyDescent="0.2">
      <c r="G40687" s="12"/>
    </row>
    <row r="40688" spans="7:7" x14ac:dyDescent="0.2">
      <c r="G40688" s="12"/>
    </row>
    <row r="40689" spans="7:7" x14ac:dyDescent="0.2">
      <c r="G40689" s="12"/>
    </row>
    <row r="40690" spans="7:7" x14ac:dyDescent="0.2">
      <c r="G40690" s="12"/>
    </row>
    <row r="40691" spans="7:7" x14ac:dyDescent="0.2">
      <c r="G40691" s="12"/>
    </row>
    <row r="40692" spans="7:7" x14ac:dyDescent="0.2">
      <c r="G40692" s="12"/>
    </row>
    <row r="40693" spans="7:7" x14ac:dyDescent="0.2">
      <c r="G40693" s="12"/>
    </row>
    <row r="40694" spans="7:7" x14ac:dyDescent="0.2">
      <c r="G40694" s="12"/>
    </row>
    <row r="40695" spans="7:7" x14ac:dyDescent="0.2">
      <c r="G40695" s="12"/>
    </row>
    <row r="40696" spans="7:7" x14ac:dyDescent="0.2">
      <c r="G40696" s="12"/>
    </row>
    <row r="40697" spans="7:7" x14ac:dyDescent="0.2">
      <c r="G40697" s="12"/>
    </row>
    <row r="40698" spans="7:7" x14ac:dyDescent="0.2">
      <c r="G40698" s="12"/>
    </row>
    <row r="40699" spans="7:7" x14ac:dyDescent="0.2">
      <c r="G40699" s="12"/>
    </row>
    <row r="40700" spans="7:7" x14ac:dyDescent="0.2">
      <c r="G40700" s="12"/>
    </row>
    <row r="40701" spans="7:7" x14ac:dyDescent="0.2">
      <c r="G40701" s="12"/>
    </row>
    <row r="40702" spans="7:7" x14ac:dyDescent="0.2">
      <c r="G40702" s="12"/>
    </row>
    <row r="40703" spans="7:7" x14ac:dyDescent="0.2">
      <c r="G40703" s="12"/>
    </row>
    <row r="40704" spans="7:7" x14ac:dyDescent="0.2">
      <c r="G40704" s="12"/>
    </row>
    <row r="40705" spans="7:7" x14ac:dyDescent="0.2">
      <c r="G40705" s="12"/>
    </row>
    <row r="40706" spans="7:7" x14ac:dyDescent="0.2">
      <c r="G40706" s="12"/>
    </row>
    <row r="40707" spans="7:7" x14ac:dyDescent="0.2">
      <c r="G40707" s="12"/>
    </row>
    <row r="40708" spans="7:7" x14ac:dyDescent="0.2">
      <c r="G40708" s="12"/>
    </row>
    <row r="40709" spans="7:7" x14ac:dyDescent="0.2">
      <c r="G40709" s="12"/>
    </row>
    <row r="40710" spans="7:7" x14ac:dyDescent="0.2">
      <c r="G40710" s="12"/>
    </row>
    <row r="40711" spans="7:7" x14ac:dyDescent="0.2">
      <c r="G40711" s="12"/>
    </row>
    <row r="40712" spans="7:7" x14ac:dyDescent="0.2">
      <c r="G40712" s="12"/>
    </row>
    <row r="40713" spans="7:7" x14ac:dyDescent="0.2">
      <c r="G40713" s="12"/>
    </row>
    <row r="40714" spans="7:7" x14ac:dyDescent="0.2">
      <c r="G40714" s="12"/>
    </row>
    <row r="40715" spans="7:7" x14ac:dyDescent="0.2">
      <c r="G40715" s="12"/>
    </row>
    <row r="40716" spans="7:7" x14ac:dyDescent="0.2">
      <c r="G40716" s="12"/>
    </row>
    <row r="40717" spans="7:7" x14ac:dyDescent="0.2">
      <c r="G40717" s="12"/>
    </row>
    <row r="40718" spans="7:7" x14ac:dyDescent="0.2">
      <c r="G40718" s="12"/>
    </row>
    <row r="40719" spans="7:7" x14ac:dyDescent="0.2">
      <c r="G40719" s="12"/>
    </row>
    <row r="40720" spans="7:7" x14ac:dyDescent="0.2">
      <c r="G40720" s="12"/>
    </row>
    <row r="40721" spans="7:7" x14ac:dyDescent="0.2">
      <c r="G40721" s="12"/>
    </row>
    <row r="40722" spans="7:7" x14ac:dyDescent="0.2">
      <c r="G40722" s="12"/>
    </row>
    <row r="40723" spans="7:7" x14ac:dyDescent="0.2">
      <c r="G40723" s="12"/>
    </row>
    <row r="40724" spans="7:7" x14ac:dyDescent="0.2">
      <c r="G40724" s="12"/>
    </row>
    <row r="40725" spans="7:7" x14ac:dyDescent="0.2">
      <c r="G40725" s="12"/>
    </row>
    <row r="40726" spans="7:7" x14ac:dyDescent="0.2">
      <c r="G40726" s="12"/>
    </row>
    <row r="40727" spans="7:7" x14ac:dyDescent="0.2">
      <c r="G40727" s="12"/>
    </row>
    <row r="40728" spans="7:7" x14ac:dyDescent="0.2">
      <c r="G40728" s="12"/>
    </row>
    <row r="40729" spans="7:7" x14ac:dyDescent="0.2">
      <c r="G40729" s="12"/>
    </row>
    <row r="40730" spans="7:7" x14ac:dyDescent="0.2">
      <c r="G40730" s="12"/>
    </row>
    <row r="40731" spans="7:7" x14ac:dyDescent="0.2">
      <c r="G40731" s="12"/>
    </row>
    <row r="40732" spans="7:7" x14ac:dyDescent="0.2">
      <c r="G40732" s="12"/>
    </row>
    <row r="40733" spans="7:7" x14ac:dyDescent="0.2">
      <c r="G40733" s="12"/>
    </row>
    <row r="40734" spans="7:7" x14ac:dyDescent="0.2">
      <c r="G40734" s="12"/>
    </row>
    <row r="40735" spans="7:7" x14ac:dyDescent="0.2">
      <c r="G40735" s="12"/>
    </row>
    <row r="40736" spans="7:7" x14ac:dyDescent="0.2">
      <c r="G40736" s="12"/>
    </row>
    <row r="40737" spans="7:7" x14ac:dyDescent="0.2">
      <c r="G40737" s="12"/>
    </row>
    <row r="40738" spans="7:7" x14ac:dyDescent="0.2">
      <c r="G40738" s="12"/>
    </row>
    <row r="40739" spans="7:7" x14ac:dyDescent="0.2">
      <c r="G40739" s="12"/>
    </row>
    <row r="40740" spans="7:7" x14ac:dyDescent="0.2">
      <c r="G40740" s="12"/>
    </row>
    <row r="40741" spans="7:7" x14ac:dyDescent="0.2">
      <c r="G40741" s="12"/>
    </row>
    <row r="40742" spans="7:7" x14ac:dyDescent="0.2">
      <c r="G40742" s="12"/>
    </row>
    <row r="40743" spans="7:7" x14ac:dyDescent="0.2">
      <c r="G40743" s="12"/>
    </row>
    <row r="40744" spans="7:7" x14ac:dyDescent="0.2">
      <c r="G40744" s="12"/>
    </row>
    <row r="40745" spans="7:7" x14ac:dyDescent="0.2">
      <c r="G40745" s="12"/>
    </row>
    <row r="40746" spans="7:7" x14ac:dyDescent="0.2">
      <c r="G40746" s="12"/>
    </row>
    <row r="40747" spans="7:7" x14ac:dyDescent="0.2">
      <c r="G40747" s="12"/>
    </row>
    <row r="40748" spans="7:7" x14ac:dyDescent="0.2">
      <c r="G40748" s="12"/>
    </row>
    <row r="40749" spans="7:7" x14ac:dyDescent="0.2">
      <c r="G40749" s="12"/>
    </row>
    <row r="40750" spans="7:7" x14ac:dyDescent="0.2">
      <c r="G40750" s="12"/>
    </row>
    <row r="40751" spans="7:7" x14ac:dyDescent="0.2">
      <c r="G40751" s="12"/>
    </row>
    <row r="40752" spans="7:7" x14ac:dyDescent="0.2">
      <c r="G40752" s="12"/>
    </row>
    <row r="40753" spans="7:7" x14ac:dyDescent="0.2">
      <c r="G40753" s="12"/>
    </row>
    <row r="40754" spans="7:7" x14ac:dyDescent="0.2">
      <c r="G40754" s="12"/>
    </row>
    <row r="40755" spans="7:7" x14ac:dyDescent="0.2">
      <c r="G40755" s="12"/>
    </row>
    <row r="40756" spans="7:7" x14ac:dyDescent="0.2">
      <c r="G40756" s="12"/>
    </row>
    <row r="40757" spans="7:7" x14ac:dyDescent="0.2">
      <c r="G40757" s="12"/>
    </row>
    <row r="40758" spans="7:7" x14ac:dyDescent="0.2">
      <c r="G40758" s="12"/>
    </row>
    <row r="40759" spans="7:7" x14ac:dyDescent="0.2">
      <c r="G40759" s="12"/>
    </row>
    <row r="40760" spans="7:7" x14ac:dyDescent="0.2">
      <c r="G40760" s="12"/>
    </row>
    <row r="40761" spans="7:7" x14ac:dyDescent="0.2">
      <c r="G40761" s="12"/>
    </row>
    <row r="40762" spans="7:7" x14ac:dyDescent="0.2">
      <c r="G40762" s="12"/>
    </row>
    <row r="40763" spans="7:7" x14ac:dyDescent="0.2">
      <c r="G40763" s="12"/>
    </row>
    <row r="40764" spans="7:7" x14ac:dyDescent="0.2">
      <c r="G40764" s="12"/>
    </row>
    <row r="40765" spans="7:7" x14ac:dyDescent="0.2">
      <c r="G40765" s="12"/>
    </row>
    <row r="40766" spans="7:7" x14ac:dyDescent="0.2">
      <c r="G40766" s="12"/>
    </row>
    <row r="40767" spans="7:7" x14ac:dyDescent="0.2">
      <c r="G40767" s="12"/>
    </row>
    <row r="40768" spans="7:7" x14ac:dyDescent="0.2">
      <c r="G40768" s="12"/>
    </row>
    <row r="40769" spans="7:7" x14ac:dyDescent="0.2">
      <c r="G40769" s="12"/>
    </row>
    <row r="40770" spans="7:7" x14ac:dyDescent="0.2">
      <c r="G40770" s="12"/>
    </row>
    <row r="40771" spans="7:7" x14ac:dyDescent="0.2">
      <c r="G40771" s="12"/>
    </row>
    <row r="40772" spans="7:7" x14ac:dyDescent="0.2">
      <c r="G40772" s="12"/>
    </row>
    <row r="40773" spans="7:7" x14ac:dyDescent="0.2">
      <c r="G40773" s="12"/>
    </row>
    <row r="40774" spans="7:7" x14ac:dyDescent="0.2">
      <c r="G40774" s="12"/>
    </row>
    <row r="40775" spans="7:7" x14ac:dyDescent="0.2">
      <c r="G40775" s="12"/>
    </row>
    <row r="40776" spans="7:7" x14ac:dyDescent="0.2">
      <c r="G40776" s="12"/>
    </row>
    <row r="40777" spans="7:7" x14ac:dyDescent="0.2">
      <c r="G40777" s="12"/>
    </row>
    <row r="40778" spans="7:7" x14ac:dyDescent="0.2">
      <c r="G40778" s="12"/>
    </row>
    <row r="40779" spans="7:7" x14ac:dyDescent="0.2">
      <c r="G40779" s="12"/>
    </row>
    <row r="40780" spans="7:7" x14ac:dyDescent="0.2">
      <c r="G40780" s="12"/>
    </row>
    <row r="40781" spans="7:7" x14ac:dyDescent="0.2">
      <c r="G40781" s="12"/>
    </row>
    <row r="40782" spans="7:7" x14ac:dyDescent="0.2">
      <c r="G40782" s="12"/>
    </row>
    <row r="40783" spans="7:7" x14ac:dyDescent="0.2">
      <c r="G40783" s="12"/>
    </row>
    <row r="40784" spans="7:7" x14ac:dyDescent="0.2">
      <c r="G40784" s="12"/>
    </row>
    <row r="40785" spans="7:7" x14ac:dyDescent="0.2">
      <c r="G40785" s="12"/>
    </row>
    <row r="40786" spans="7:7" x14ac:dyDescent="0.2">
      <c r="G40786" s="12"/>
    </row>
    <row r="40787" spans="7:7" x14ac:dyDescent="0.2">
      <c r="G40787" s="12"/>
    </row>
    <row r="40788" spans="7:7" x14ac:dyDescent="0.2">
      <c r="G40788" s="12"/>
    </row>
    <row r="40789" spans="7:7" x14ac:dyDescent="0.2">
      <c r="G40789" s="12"/>
    </row>
    <row r="40790" spans="7:7" x14ac:dyDescent="0.2">
      <c r="G40790" s="12"/>
    </row>
    <row r="40791" spans="7:7" x14ac:dyDescent="0.2">
      <c r="G40791" s="12"/>
    </row>
    <row r="40792" spans="7:7" x14ac:dyDescent="0.2">
      <c r="G40792" s="12"/>
    </row>
    <row r="40793" spans="7:7" x14ac:dyDescent="0.2">
      <c r="G40793" s="12"/>
    </row>
    <row r="40794" spans="7:7" x14ac:dyDescent="0.2">
      <c r="G40794" s="12"/>
    </row>
    <row r="40795" spans="7:7" x14ac:dyDescent="0.2">
      <c r="G40795" s="12"/>
    </row>
    <row r="40796" spans="7:7" x14ac:dyDescent="0.2">
      <c r="G40796" s="12"/>
    </row>
    <row r="40797" spans="7:7" x14ac:dyDescent="0.2">
      <c r="G40797" s="12"/>
    </row>
    <row r="40798" spans="7:7" x14ac:dyDescent="0.2">
      <c r="G40798" s="12"/>
    </row>
    <row r="40799" spans="7:7" x14ac:dyDescent="0.2">
      <c r="G40799" s="12"/>
    </row>
    <row r="40800" spans="7:7" x14ac:dyDescent="0.2">
      <c r="G40800" s="12"/>
    </row>
    <row r="40801" spans="7:7" x14ac:dyDescent="0.2">
      <c r="G40801" s="12"/>
    </row>
    <row r="40802" spans="7:7" x14ac:dyDescent="0.2">
      <c r="G40802" s="12"/>
    </row>
    <row r="40803" spans="7:7" x14ac:dyDescent="0.2">
      <c r="G40803" s="12"/>
    </row>
    <row r="40804" spans="7:7" x14ac:dyDescent="0.2">
      <c r="G40804" s="12"/>
    </row>
    <row r="40805" spans="7:7" x14ac:dyDescent="0.2">
      <c r="G40805" s="12"/>
    </row>
    <row r="40806" spans="7:7" x14ac:dyDescent="0.2">
      <c r="G40806" s="12"/>
    </row>
    <row r="40807" spans="7:7" x14ac:dyDescent="0.2">
      <c r="G40807" s="12"/>
    </row>
    <row r="40808" spans="7:7" x14ac:dyDescent="0.2">
      <c r="G40808" s="12"/>
    </row>
    <row r="40809" spans="7:7" x14ac:dyDescent="0.2">
      <c r="G40809" s="12"/>
    </row>
    <row r="40810" spans="7:7" x14ac:dyDescent="0.2">
      <c r="G40810" s="12"/>
    </row>
    <row r="40811" spans="7:7" x14ac:dyDescent="0.2">
      <c r="G40811" s="12"/>
    </row>
    <row r="40812" spans="7:7" x14ac:dyDescent="0.2">
      <c r="G40812" s="12"/>
    </row>
    <row r="40813" spans="7:7" x14ac:dyDescent="0.2">
      <c r="G40813" s="12"/>
    </row>
    <row r="40814" spans="7:7" x14ac:dyDescent="0.2">
      <c r="G40814" s="12"/>
    </row>
    <row r="40815" spans="7:7" x14ac:dyDescent="0.2">
      <c r="G40815" s="12"/>
    </row>
    <row r="40816" spans="7:7" x14ac:dyDescent="0.2">
      <c r="G40816" s="12"/>
    </row>
    <row r="40817" spans="7:7" x14ac:dyDescent="0.2">
      <c r="G40817" s="12"/>
    </row>
    <row r="40818" spans="7:7" x14ac:dyDescent="0.2">
      <c r="G40818" s="12"/>
    </row>
    <row r="40819" spans="7:7" x14ac:dyDescent="0.2">
      <c r="G40819" s="12"/>
    </row>
    <row r="40820" spans="7:7" x14ac:dyDescent="0.2">
      <c r="G40820" s="12"/>
    </row>
    <row r="40821" spans="7:7" x14ac:dyDescent="0.2">
      <c r="G40821" s="12"/>
    </row>
    <row r="40822" spans="7:7" x14ac:dyDescent="0.2">
      <c r="G40822" s="12"/>
    </row>
    <row r="40823" spans="7:7" x14ac:dyDescent="0.2">
      <c r="G40823" s="12"/>
    </row>
    <row r="40824" spans="7:7" x14ac:dyDescent="0.2">
      <c r="G40824" s="12"/>
    </row>
    <row r="40825" spans="7:7" x14ac:dyDescent="0.2">
      <c r="G40825" s="12"/>
    </row>
    <row r="40826" spans="7:7" x14ac:dyDescent="0.2">
      <c r="G40826" s="12"/>
    </row>
    <row r="40827" spans="7:7" x14ac:dyDescent="0.2">
      <c r="G40827" s="12"/>
    </row>
    <row r="40828" spans="7:7" x14ac:dyDescent="0.2">
      <c r="G40828" s="12"/>
    </row>
    <row r="40829" spans="7:7" x14ac:dyDescent="0.2">
      <c r="G40829" s="12"/>
    </row>
    <row r="40830" spans="7:7" x14ac:dyDescent="0.2">
      <c r="G40830" s="12"/>
    </row>
    <row r="40831" spans="7:7" x14ac:dyDescent="0.2">
      <c r="G40831" s="12"/>
    </row>
    <row r="40832" spans="7:7" x14ac:dyDescent="0.2">
      <c r="G40832" s="12"/>
    </row>
    <row r="40833" spans="7:7" x14ac:dyDescent="0.2">
      <c r="G40833" s="12"/>
    </row>
    <row r="40834" spans="7:7" x14ac:dyDescent="0.2">
      <c r="G40834" s="12"/>
    </row>
    <row r="40835" spans="7:7" x14ac:dyDescent="0.2">
      <c r="G40835" s="12"/>
    </row>
    <row r="40836" spans="7:7" x14ac:dyDescent="0.2">
      <c r="G40836" s="12"/>
    </row>
    <row r="40837" spans="7:7" x14ac:dyDescent="0.2">
      <c r="G40837" s="12"/>
    </row>
    <row r="40838" spans="7:7" x14ac:dyDescent="0.2">
      <c r="G40838" s="12"/>
    </row>
    <row r="40839" spans="7:7" x14ac:dyDescent="0.2">
      <c r="G40839" s="12"/>
    </row>
    <row r="40840" spans="7:7" x14ac:dyDescent="0.2">
      <c r="G40840" s="12"/>
    </row>
    <row r="40841" spans="7:7" x14ac:dyDescent="0.2">
      <c r="G40841" s="12"/>
    </row>
    <row r="40842" spans="7:7" x14ac:dyDescent="0.2">
      <c r="G40842" s="12"/>
    </row>
    <row r="40843" spans="7:7" x14ac:dyDescent="0.2">
      <c r="G40843" s="12"/>
    </row>
    <row r="40844" spans="7:7" x14ac:dyDescent="0.2">
      <c r="G40844" s="12"/>
    </row>
    <row r="40845" spans="7:7" x14ac:dyDescent="0.2">
      <c r="G40845" s="12"/>
    </row>
    <row r="40846" spans="7:7" x14ac:dyDescent="0.2">
      <c r="G40846" s="12"/>
    </row>
    <row r="40847" spans="7:7" x14ac:dyDescent="0.2">
      <c r="G40847" s="12"/>
    </row>
    <row r="40848" spans="7:7" x14ac:dyDescent="0.2">
      <c r="G40848" s="12"/>
    </row>
    <row r="40849" spans="7:7" x14ac:dyDescent="0.2">
      <c r="G40849" s="12"/>
    </row>
    <row r="40850" spans="7:7" x14ac:dyDescent="0.2">
      <c r="G40850" s="12"/>
    </row>
    <row r="40851" spans="7:7" x14ac:dyDescent="0.2">
      <c r="G40851" s="12"/>
    </row>
    <row r="40852" spans="7:7" x14ac:dyDescent="0.2">
      <c r="G40852" s="12"/>
    </row>
    <row r="40853" spans="7:7" x14ac:dyDescent="0.2">
      <c r="G40853" s="12"/>
    </row>
    <row r="40854" spans="7:7" x14ac:dyDescent="0.2">
      <c r="G40854" s="12"/>
    </row>
    <row r="40855" spans="7:7" x14ac:dyDescent="0.2">
      <c r="G40855" s="12"/>
    </row>
    <row r="40856" spans="7:7" x14ac:dyDescent="0.2">
      <c r="G40856" s="12"/>
    </row>
    <row r="40857" spans="7:7" x14ac:dyDescent="0.2">
      <c r="G40857" s="12"/>
    </row>
    <row r="40858" spans="7:7" x14ac:dyDescent="0.2">
      <c r="G40858" s="12"/>
    </row>
    <row r="40859" spans="7:7" x14ac:dyDescent="0.2">
      <c r="G40859" s="12"/>
    </row>
    <row r="40860" spans="7:7" x14ac:dyDescent="0.2">
      <c r="G40860" s="12"/>
    </row>
    <row r="40861" spans="7:7" x14ac:dyDescent="0.2">
      <c r="G40861" s="12"/>
    </row>
    <row r="40862" spans="7:7" x14ac:dyDescent="0.2">
      <c r="G40862" s="12"/>
    </row>
    <row r="40863" spans="7:7" x14ac:dyDescent="0.2">
      <c r="G40863" s="12"/>
    </row>
    <row r="40864" spans="7:7" x14ac:dyDescent="0.2">
      <c r="G40864" s="12"/>
    </row>
    <row r="40865" spans="7:7" x14ac:dyDescent="0.2">
      <c r="G40865" s="12"/>
    </row>
    <row r="40866" spans="7:7" x14ac:dyDescent="0.2">
      <c r="G40866" s="12"/>
    </row>
    <row r="40867" spans="7:7" x14ac:dyDescent="0.2">
      <c r="G40867" s="12"/>
    </row>
    <row r="40868" spans="7:7" x14ac:dyDescent="0.2">
      <c r="G40868" s="12"/>
    </row>
    <row r="40869" spans="7:7" x14ac:dyDescent="0.2">
      <c r="G40869" s="12"/>
    </row>
    <row r="40870" spans="7:7" x14ac:dyDescent="0.2">
      <c r="G40870" s="12"/>
    </row>
    <row r="40871" spans="7:7" x14ac:dyDescent="0.2">
      <c r="G40871" s="12"/>
    </row>
    <row r="40872" spans="7:7" x14ac:dyDescent="0.2">
      <c r="G40872" s="12"/>
    </row>
    <row r="40873" spans="7:7" x14ac:dyDescent="0.2">
      <c r="G40873" s="12"/>
    </row>
    <row r="40874" spans="7:7" x14ac:dyDescent="0.2">
      <c r="G40874" s="12"/>
    </row>
    <row r="40875" spans="7:7" x14ac:dyDescent="0.2">
      <c r="G40875" s="12"/>
    </row>
    <row r="40876" spans="7:7" x14ac:dyDescent="0.2">
      <c r="G40876" s="12"/>
    </row>
    <row r="40877" spans="7:7" x14ac:dyDescent="0.2">
      <c r="G40877" s="12"/>
    </row>
    <row r="40878" spans="7:7" x14ac:dyDescent="0.2">
      <c r="G40878" s="12"/>
    </row>
    <row r="40879" spans="7:7" x14ac:dyDescent="0.2">
      <c r="G40879" s="12"/>
    </row>
    <row r="40880" spans="7:7" x14ac:dyDescent="0.2">
      <c r="G40880" s="12"/>
    </row>
    <row r="40881" spans="7:7" x14ac:dyDescent="0.2">
      <c r="G40881" s="12"/>
    </row>
    <row r="40882" spans="7:7" x14ac:dyDescent="0.2">
      <c r="G40882" s="12"/>
    </row>
    <row r="40883" spans="7:7" x14ac:dyDescent="0.2">
      <c r="G40883" s="12"/>
    </row>
    <row r="40884" spans="7:7" x14ac:dyDescent="0.2">
      <c r="G40884" s="12"/>
    </row>
    <row r="40885" spans="7:7" x14ac:dyDescent="0.2">
      <c r="G40885" s="12"/>
    </row>
    <row r="40886" spans="7:7" x14ac:dyDescent="0.2">
      <c r="G40886" s="12"/>
    </row>
    <row r="40887" spans="7:7" x14ac:dyDescent="0.2">
      <c r="G40887" s="12"/>
    </row>
    <row r="40888" spans="7:7" x14ac:dyDescent="0.2">
      <c r="G40888" s="12"/>
    </row>
    <row r="40889" spans="7:7" x14ac:dyDescent="0.2">
      <c r="G40889" s="12"/>
    </row>
    <row r="40890" spans="7:7" x14ac:dyDescent="0.2">
      <c r="G40890" s="12"/>
    </row>
    <row r="40891" spans="7:7" x14ac:dyDescent="0.2">
      <c r="G40891" s="12"/>
    </row>
    <row r="40892" spans="7:7" x14ac:dyDescent="0.2">
      <c r="G40892" s="12"/>
    </row>
    <row r="40893" spans="7:7" x14ac:dyDescent="0.2">
      <c r="G40893" s="12"/>
    </row>
    <row r="40894" spans="7:7" x14ac:dyDescent="0.2">
      <c r="G40894" s="12"/>
    </row>
    <row r="40895" spans="7:7" x14ac:dyDescent="0.2">
      <c r="G40895" s="12"/>
    </row>
    <row r="40896" spans="7:7" x14ac:dyDescent="0.2">
      <c r="G40896" s="12"/>
    </row>
    <row r="40897" spans="7:7" x14ac:dyDescent="0.2">
      <c r="G40897" s="12"/>
    </row>
    <row r="40898" spans="7:7" x14ac:dyDescent="0.2">
      <c r="G40898" s="12"/>
    </row>
    <row r="40899" spans="7:7" x14ac:dyDescent="0.2">
      <c r="G40899" s="12"/>
    </row>
    <row r="40900" spans="7:7" x14ac:dyDescent="0.2">
      <c r="G40900" s="12"/>
    </row>
    <row r="40901" spans="7:7" x14ac:dyDescent="0.2">
      <c r="G40901" s="12"/>
    </row>
    <row r="40902" spans="7:7" x14ac:dyDescent="0.2">
      <c r="G40902" s="12"/>
    </row>
    <row r="40903" spans="7:7" x14ac:dyDescent="0.2">
      <c r="G40903" s="12"/>
    </row>
    <row r="40904" spans="7:7" x14ac:dyDescent="0.2">
      <c r="G40904" s="12"/>
    </row>
    <row r="40905" spans="7:7" x14ac:dyDescent="0.2">
      <c r="G40905" s="12"/>
    </row>
    <row r="40906" spans="7:7" x14ac:dyDescent="0.2">
      <c r="G40906" s="12"/>
    </row>
    <row r="40907" spans="7:7" x14ac:dyDescent="0.2">
      <c r="G40907" s="12"/>
    </row>
    <row r="40908" spans="7:7" x14ac:dyDescent="0.2">
      <c r="G40908" s="12"/>
    </row>
    <row r="40909" spans="7:7" x14ac:dyDescent="0.2">
      <c r="G40909" s="12"/>
    </row>
    <row r="40910" spans="7:7" x14ac:dyDescent="0.2">
      <c r="G40910" s="12"/>
    </row>
    <row r="40911" spans="7:7" x14ac:dyDescent="0.2">
      <c r="G40911" s="12"/>
    </row>
    <row r="40912" spans="7:7" x14ac:dyDescent="0.2">
      <c r="G40912" s="12"/>
    </row>
    <row r="40913" spans="7:7" x14ac:dyDescent="0.2">
      <c r="G40913" s="12"/>
    </row>
    <row r="40914" spans="7:7" x14ac:dyDescent="0.2">
      <c r="G40914" s="12"/>
    </row>
    <row r="40915" spans="7:7" x14ac:dyDescent="0.2">
      <c r="G40915" s="12"/>
    </row>
    <row r="40916" spans="7:7" x14ac:dyDescent="0.2">
      <c r="G40916" s="12"/>
    </row>
    <row r="40917" spans="7:7" x14ac:dyDescent="0.2">
      <c r="G40917" s="12"/>
    </row>
    <row r="40918" spans="7:7" x14ac:dyDescent="0.2">
      <c r="G40918" s="12"/>
    </row>
    <row r="40919" spans="7:7" x14ac:dyDescent="0.2">
      <c r="G40919" s="12"/>
    </row>
    <row r="40920" spans="7:7" x14ac:dyDescent="0.2">
      <c r="G40920" s="12"/>
    </row>
    <row r="40921" spans="7:7" x14ac:dyDescent="0.2">
      <c r="G40921" s="12"/>
    </row>
    <row r="40922" spans="7:7" x14ac:dyDescent="0.2">
      <c r="G40922" s="12"/>
    </row>
    <row r="40923" spans="7:7" x14ac:dyDescent="0.2">
      <c r="G40923" s="12"/>
    </row>
    <row r="40924" spans="7:7" x14ac:dyDescent="0.2">
      <c r="G40924" s="12"/>
    </row>
    <row r="40925" spans="7:7" x14ac:dyDescent="0.2">
      <c r="G40925" s="12"/>
    </row>
    <row r="40926" spans="7:7" x14ac:dyDescent="0.2">
      <c r="G40926" s="12"/>
    </row>
    <row r="40927" spans="7:7" x14ac:dyDescent="0.2">
      <c r="G40927" s="12"/>
    </row>
    <row r="40928" spans="7:7" x14ac:dyDescent="0.2">
      <c r="G40928" s="12"/>
    </row>
    <row r="40929" spans="7:7" x14ac:dyDescent="0.2">
      <c r="G40929" s="12"/>
    </row>
    <row r="40930" spans="7:7" x14ac:dyDescent="0.2">
      <c r="G40930" s="12"/>
    </row>
    <row r="40931" spans="7:7" x14ac:dyDescent="0.2">
      <c r="G40931" s="12"/>
    </row>
    <row r="40932" spans="7:7" x14ac:dyDescent="0.2">
      <c r="G40932" s="12"/>
    </row>
    <row r="40933" spans="7:7" x14ac:dyDescent="0.2">
      <c r="G40933" s="12"/>
    </row>
    <row r="40934" spans="7:7" x14ac:dyDescent="0.2">
      <c r="G40934" s="12"/>
    </row>
    <row r="40935" spans="7:7" x14ac:dyDescent="0.2">
      <c r="G40935" s="12"/>
    </row>
    <row r="40936" spans="7:7" x14ac:dyDescent="0.2">
      <c r="G40936" s="12"/>
    </row>
    <row r="40937" spans="7:7" x14ac:dyDescent="0.2">
      <c r="G40937" s="12"/>
    </row>
    <row r="40938" spans="7:7" x14ac:dyDescent="0.2">
      <c r="G40938" s="12"/>
    </row>
    <row r="40939" spans="7:7" x14ac:dyDescent="0.2">
      <c r="G40939" s="12"/>
    </row>
    <row r="40940" spans="7:7" x14ac:dyDescent="0.2">
      <c r="G40940" s="12"/>
    </row>
    <row r="40941" spans="7:7" x14ac:dyDescent="0.2">
      <c r="G40941" s="12"/>
    </row>
    <row r="40942" spans="7:7" x14ac:dyDescent="0.2">
      <c r="G40942" s="12"/>
    </row>
    <row r="40943" spans="7:7" x14ac:dyDescent="0.2">
      <c r="G40943" s="12"/>
    </row>
    <row r="40944" spans="7:7" x14ac:dyDescent="0.2">
      <c r="G40944" s="12"/>
    </row>
    <row r="40945" spans="7:7" x14ac:dyDescent="0.2">
      <c r="G40945" s="12"/>
    </row>
    <row r="40946" spans="7:7" x14ac:dyDescent="0.2">
      <c r="G40946" s="12"/>
    </row>
    <row r="40947" spans="7:7" x14ac:dyDescent="0.2">
      <c r="G40947" s="12"/>
    </row>
    <row r="40948" spans="7:7" x14ac:dyDescent="0.2">
      <c r="G40948" s="12"/>
    </row>
    <row r="40949" spans="7:7" x14ac:dyDescent="0.2">
      <c r="G40949" s="12"/>
    </row>
    <row r="40950" spans="7:7" x14ac:dyDescent="0.2">
      <c r="G40950" s="12"/>
    </row>
    <row r="40951" spans="7:7" x14ac:dyDescent="0.2">
      <c r="G40951" s="12"/>
    </row>
    <row r="40952" spans="7:7" x14ac:dyDescent="0.2">
      <c r="G40952" s="12"/>
    </row>
    <row r="40953" spans="7:7" x14ac:dyDescent="0.2">
      <c r="G40953" s="12"/>
    </row>
    <row r="40954" spans="7:7" x14ac:dyDescent="0.2">
      <c r="G40954" s="12"/>
    </row>
    <row r="40955" spans="7:7" x14ac:dyDescent="0.2">
      <c r="G40955" s="12"/>
    </row>
    <row r="40956" spans="7:7" x14ac:dyDescent="0.2">
      <c r="G40956" s="12"/>
    </row>
    <row r="40957" spans="7:7" x14ac:dyDescent="0.2">
      <c r="G40957" s="12"/>
    </row>
    <row r="40958" spans="7:7" x14ac:dyDescent="0.2">
      <c r="G40958" s="12"/>
    </row>
    <row r="40959" spans="7:7" x14ac:dyDescent="0.2">
      <c r="G40959" s="12"/>
    </row>
    <row r="40960" spans="7:7" x14ac:dyDescent="0.2">
      <c r="G40960" s="12"/>
    </row>
    <row r="40961" spans="7:7" x14ac:dyDescent="0.2">
      <c r="G40961" s="12"/>
    </row>
    <row r="40962" spans="7:7" x14ac:dyDescent="0.2">
      <c r="G40962" s="12"/>
    </row>
    <row r="40963" spans="7:7" x14ac:dyDescent="0.2">
      <c r="G40963" s="12"/>
    </row>
    <row r="40964" spans="7:7" x14ac:dyDescent="0.2">
      <c r="G40964" s="12"/>
    </row>
    <row r="40965" spans="7:7" x14ac:dyDescent="0.2">
      <c r="G40965" s="12"/>
    </row>
    <row r="40966" spans="7:7" x14ac:dyDescent="0.2">
      <c r="G40966" s="12"/>
    </row>
    <row r="40967" spans="7:7" x14ac:dyDescent="0.2">
      <c r="G40967" s="12"/>
    </row>
    <row r="40968" spans="7:7" x14ac:dyDescent="0.2">
      <c r="G40968" s="12"/>
    </row>
    <row r="40969" spans="7:7" x14ac:dyDescent="0.2">
      <c r="G40969" s="12"/>
    </row>
    <row r="40970" spans="7:7" x14ac:dyDescent="0.2">
      <c r="G40970" s="12"/>
    </row>
    <row r="40971" spans="7:7" x14ac:dyDescent="0.2">
      <c r="G40971" s="12"/>
    </row>
    <row r="40972" spans="7:7" x14ac:dyDescent="0.2">
      <c r="G40972" s="12"/>
    </row>
    <row r="40973" spans="7:7" x14ac:dyDescent="0.2">
      <c r="G40973" s="12"/>
    </row>
    <row r="40974" spans="7:7" x14ac:dyDescent="0.2">
      <c r="G40974" s="12"/>
    </row>
    <row r="40975" spans="7:7" x14ac:dyDescent="0.2">
      <c r="G40975" s="12"/>
    </row>
    <row r="40976" spans="7:7" x14ac:dyDescent="0.2">
      <c r="G40976" s="12"/>
    </row>
    <row r="40977" spans="7:7" x14ac:dyDescent="0.2">
      <c r="G40977" s="12"/>
    </row>
    <row r="40978" spans="7:7" x14ac:dyDescent="0.2">
      <c r="G40978" s="12"/>
    </row>
    <row r="40979" spans="7:7" x14ac:dyDescent="0.2">
      <c r="G40979" s="12"/>
    </row>
    <row r="40980" spans="7:7" x14ac:dyDescent="0.2">
      <c r="G40980" s="12"/>
    </row>
    <row r="40981" spans="7:7" x14ac:dyDescent="0.2">
      <c r="G40981" s="12"/>
    </row>
    <row r="40982" spans="7:7" x14ac:dyDescent="0.2">
      <c r="G40982" s="12"/>
    </row>
    <row r="40983" spans="7:7" x14ac:dyDescent="0.2">
      <c r="G40983" s="12"/>
    </row>
    <row r="40984" spans="7:7" x14ac:dyDescent="0.2">
      <c r="G40984" s="12"/>
    </row>
    <row r="40985" spans="7:7" x14ac:dyDescent="0.2">
      <c r="G40985" s="12"/>
    </row>
    <row r="40986" spans="7:7" x14ac:dyDescent="0.2">
      <c r="G40986" s="12"/>
    </row>
    <row r="40987" spans="7:7" x14ac:dyDescent="0.2">
      <c r="G40987" s="12"/>
    </row>
    <row r="40988" spans="7:7" x14ac:dyDescent="0.2">
      <c r="G40988" s="12"/>
    </row>
    <row r="40989" spans="7:7" x14ac:dyDescent="0.2">
      <c r="G40989" s="12"/>
    </row>
    <row r="40990" spans="7:7" x14ac:dyDescent="0.2">
      <c r="G40990" s="12"/>
    </row>
    <row r="40991" spans="7:7" x14ac:dyDescent="0.2">
      <c r="G40991" s="12"/>
    </row>
    <row r="40992" spans="7:7" x14ac:dyDescent="0.2">
      <c r="G40992" s="12"/>
    </row>
    <row r="40993" spans="7:7" x14ac:dyDescent="0.2">
      <c r="G40993" s="12"/>
    </row>
    <row r="40994" spans="7:7" x14ac:dyDescent="0.2">
      <c r="G40994" s="12"/>
    </row>
    <row r="40995" spans="7:7" x14ac:dyDescent="0.2">
      <c r="G40995" s="12"/>
    </row>
    <row r="40996" spans="7:7" x14ac:dyDescent="0.2">
      <c r="G40996" s="12"/>
    </row>
    <row r="40997" spans="7:7" x14ac:dyDescent="0.2">
      <c r="G40997" s="12"/>
    </row>
    <row r="40998" spans="7:7" x14ac:dyDescent="0.2">
      <c r="G40998" s="12"/>
    </row>
    <row r="40999" spans="7:7" x14ac:dyDescent="0.2">
      <c r="G40999" s="12"/>
    </row>
    <row r="41000" spans="7:7" x14ac:dyDescent="0.2">
      <c r="G41000" s="12"/>
    </row>
    <row r="41001" spans="7:7" x14ac:dyDescent="0.2">
      <c r="G41001" s="12"/>
    </row>
    <row r="41002" spans="7:7" x14ac:dyDescent="0.2">
      <c r="G41002" s="12"/>
    </row>
    <row r="41003" spans="7:7" x14ac:dyDescent="0.2">
      <c r="G41003" s="12"/>
    </row>
    <row r="41004" spans="7:7" x14ac:dyDescent="0.2">
      <c r="G41004" s="12"/>
    </row>
    <row r="41005" spans="7:7" x14ac:dyDescent="0.2">
      <c r="G41005" s="12"/>
    </row>
    <row r="41006" spans="7:7" x14ac:dyDescent="0.2">
      <c r="G41006" s="12"/>
    </row>
    <row r="41007" spans="7:7" x14ac:dyDescent="0.2">
      <c r="G41007" s="12"/>
    </row>
    <row r="41008" spans="7:7" x14ac:dyDescent="0.2">
      <c r="G41008" s="12"/>
    </row>
    <row r="41009" spans="7:7" x14ac:dyDescent="0.2">
      <c r="G41009" s="12"/>
    </row>
    <row r="41010" spans="7:7" x14ac:dyDescent="0.2">
      <c r="G41010" s="12"/>
    </row>
    <row r="41011" spans="7:7" x14ac:dyDescent="0.2">
      <c r="G41011" s="12"/>
    </row>
    <row r="41012" spans="7:7" x14ac:dyDescent="0.2">
      <c r="G41012" s="12"/>
    </row>
    <row r="41013" spans="7:7" x14ac:dyDescent="0.2">
      <c r="G41013" s="12"/>
    </row>
    <row r="41014" spans="7:7" x14ac:dyDescent="0.2">
      <c r="G41014" s="12"/>
    </row>
    <row r="41015" spans="7:7" x14ac:dyDescent="0.2">
      <c r="G41015" s="12"/>
    </row>
    <row r="41016" spans="7:7" x14ac:dyDescent="0.2">
      <c r="G41016" s="12"/>
    </row>
    <row r="41017" spans="7:7" x14ac:dyDescent="0.2">
      <c r="G41017" s="12"/>
    </row>
    <row r="41018" spans="7:7" x14ac:dyDescent="0.2">
      <c r="G41018" s="12"/>
    </row>
    <row r="41019" spans="7:7" x14ac:dyDescent="0.2">
      <c r="G41019" s="12"/>
    </row>
    <row r="41020" spans="7:7" x14ac:dyDescent="0.2">
      <c r="G41020" s="12"/>
    </row>
    <row r="41021" spans="7:7" x14ac:dyDescent="0.2">
      <c r="G41021" s="12"/>
    </row>
    <row r="41022" spans="7:7" x14ac:dyDescent="0.2">
      <c r="G41022" s="12"/>
    </row>
    <row r="41023" spans="7:7" x14ac:dyDescent="0.2">
      <c r="G41023" s="12"/>
    </row>
    <row r="41024" spans="7:7" x14ac:dyDescent="0.2">
      <c r="G41024" s="12"/>
    </row>
    <row r="41025" spans="7:7" x14ac:dyDescent="0.2">
      <c r="G41025" s="12"/>
    </row>
    <row r="41026" spans="7:7" x14ac:dyDescent="0.2">
      <c r="G41026" s="12"/>
    </row>
    <row r="41027" spans="7:7" x14ac:dyDescent="0.2">
      <c r="G41027" s="12"/>
    </row>
    <row r="41028" spans="7:7" x14ac:dyDescent="0.2">
      <c r="G41028" s="12"/>
    </row>
    <row r="41029" spans="7:7" x14ac:dyDescent="0.2">
      <c r="G41029" s="12"/>
    </row>
    <row r="41030" spans="7:7" x14ac:dyDescent="0.2">
      <c r="G41030" s="12"/>
    </row>
    <row r="41031" spans="7:7" x14ac:dyDescent="0.2">
      <c r="G41031" s="12"/>
    </row>
    <row r="41032" spans="7:7" x14ac:dyDescent="0.2">
      <c r="G41032" s="12"/>
    </row>
    <row r="41033" spans="7:7" x14ac:dyDescent="0.2">
      <c r="G41033" s="12"/>
    </row>
    <row r="41034" spans="7:7" x14ac:dyDescent="0.2">
      <c r="G41034" s="12"/>
    </row>
    <row r="41035" spans="7:7" x14ac:dyDescent="0.2">
      <c r="G41035" s="12"/>
    </row>
    <row r="41036" spans="7:7" x14ac:dyDescent="0.2">
      <c r="G41036" s="12"/>
    </row>
    <row r="41037" spans="7:7" x14ac:dyDescent="0.2">
      <c r="G41037" s="12"/>
    </row>
    <row r="41038" spans="7:7" x14ac:dyDescent="0.2">
      <c r="G41038" s="12"/>
    </row>
    <row r="41039" spans="7:7" x14ac:dyDescent="0.2">
      <c r="G41039" s="12"/>
    </row>
    <row r="41040" spans="7:7" x14ac:dyDescent="0.2">
      <c r="G41040" s="12"/>
    </row>
    <row r="41041" spans="7:7" x14ac:dyDescent="0.2">
      <c r="G41041" s="12"/>
    </row>
    <row r="41042" spans="7:7" x14ac:dyDescent="0.2">
      <c r="G41042" s="12"/>
    </row>
    <row r="41043" spans="7:7" x14ac:dyDescent="0.2">
      <c r="G41043" s="12"/>
    </row>
    <row r="41044" spans="7:7" x14ac:dyDescent="0.2">
      <c r="G41044" s="12"/>
    </row>
    <row r="41045" spans="7:7" x14ac:dyDescent="0.2">
      <c r="G41045" s="12"/>
    </row>
    <row r="41046" spans="7:7" x14ac:dyDescent="0.2">
      <c r="G41046" s="12"/>
    </row>
    <row r="41047" spans="7:7" x14ac:dyDescent="0.2">
      <c r="G41047" s="12"/>
    </row>
    <row r="41048" spans="7:7" x14ac:dyDescent="0.2">
      <c r="G41048" s="12"/>
    </row>
    <row r="41049" spans="7:7" x14ac:dyDescent="0.2">
      <c r="G41049" s="12"/>
    </row>
    <row r="41050" spans="7:7" x14ac:dyDescent="0.2">
      <c r="G41050" s="12"/>
    </row>
    <row r="41051" spans="7:7" x14ac:dyDescent="0.2">
      <c r="G41051" s="12"/>
    </row>
    <row r="41052" spans="7:7" x14ac:dyDescent="0.2">
      <c r="G41052" s="12"/>
    </row>
    <row r="41053" spans="7:7" x14ac:dyDescent="0.2">
      <c r="G41053" s="12"/>
    </row>
    <row r="41054" spans="7:7" x14ac:dyDescent="0.2">
      <c r="G41054" s="12"/>
    </row>
    <row r="41055" spans="7:7" x14ac:dyDescent="0.2">
      <c r="G41055" s="12"/>
    </row>
    <row r="41056" spans="7:7" x14ac:dyDescent="0.2">
      <c r="G41056" s="12"/>
    </row>
    <row r="41057" spans="7:7" x14ac:dyDescent="0.2">
      <c r="G41057" s="12"/>
    </row>
    <row r="41058" spans="7:7" x14ac:dyDescent="0.2">
      <c r="G41058" s="12"/>
    </row>
    <row r="41059" spans="7:7" x14ac:dyDescent="0.2">
      <c r="G41059" s="12"/>
    </row>
    <row r="41060" spans="7:7" x14ac:dyDescent="0.2">
      <c r="G41060" s="12"/>
    </row>
    <row r="41061" spans="7:7" x14ac:dyDescent="0.2">
      <c r="G41061" s="12"/>
    </row>
    <row r="41062" spans="7:7" x14ac:dyDescent="0.2">
      <c r="G41062" s="12"/>
    </row>
    <row r="41063" spans="7:7" x14ac:dyDescent="0.2">
      <c r="G41063" s="12"/>
    </row>
    <row r="41064" spans="7:7" x14ac:dyDescent="0.2">
      <c r="G41064" s="12"/>
    </row>
    <row r="41065" spans="7:7" x14ac:dyDescent="0.2">
      <c r="G41065" s="12"/>
    </row>
    <row r="41066" spans="7:7" x14ac:dyDescent="0.2">
      <c r="G41066" s="12"/>
    </row>
    <row r="41067" spans="7:7" x14ac:dyDescent="0.2">
      <c r="G41067" s="12"/>
    </row>
    <row r="41068" spans="7:7" x14ac:dyDescent="0.2">
      <c r="G41068" s="12"/>
    </row>
    <row r="41069" spans="7:7" x14ac:dyDescent="0.2">
      <c r="G41069" s="12"/>
    </row>
    <row r="41070" spans="7:7" x14ac:dyDescent="0.2">
      <c r="G41070" s="12"/>
    </row>
    <row r="41071" spans="7:7" x14ac:dyDescent="0.2">
      <c r="G41071" s="12"/>
    </row>
    <row r="41072" spans="7:7" x14ac:dyDescent="0.2">
      <c r="G41072" s="12"/>
    </row>
    <row r="41073" spans="7:7" x14ac:dyDescent="0.2">
      <c r="G41073" s="12"/>
    </row>
    <row r="41074" spans="7:7" x14ac:dyDescent="0.2">
      <c r="G41074" s="12"/>
    </row>
    <row r="41075" spans="7:7" x14ac:dyDescent="0.2">
      <c r="G41075" s="12"/>
    </row>
    <row r="41076" spans="7:7" x14ac:dyDescent="0.2">
      <c r="G41076" s="12"/>
    </row>
    <row r="41077" spans="7:7" x14ac:dyDescent="0.2">
      <c r="G41077" s="12"/>
    </row>
    <row r="41078" spans="7:7" x14ac:dyDescent="0.2">
      <c r="G41078" s="12"/>
    </row>
    <row r="41079" spans="7:7" x14ac:dyDescent="0.2">
      <c r="G41079" s="12"/>
    </row>
    <row r="41080" spans="7:7" x14ac:dyDescent="0.2">
      <c r="G41080" s="12"/>
    </row>
    <row r="41081" spans="7:7" x14ac:dyDescent="0.2">
      <c r="G41081" s="12"/>
    </row>
    <row r="41082" spans="7:7" x14ac:dyDescent="0.2">
      <c r="G41082" s="12"/>
    </row>
    <row r="41083" spans="7:7" x14ac:dyDescent="0.2">
      <c r="G41083" s="12"/>
    </row>
    <row r="41084" spans="7:7" x14ac:dyDescent="0.2">
      <c r="G41084" s="12"/>
    </row>
    <row r="41085" spans="7:7" x14ac:dyDescent="0.2">
      <c r="G41085" s="12"/>
    </row>
    <row r="41086" spans="7:7" x14ac:dyDescent="0.2">
      <c r="G41086" s="12"/>
    </row>
    <row r="41087" spans="7:7" x14ac:dyDescent="0.2">
      <c r="G41087" s="12"/>
    </row>
    <row r="41088" spans="7:7" x14ac:dyDescent="0.2">
      <c r="G41088" s="12"/>
    </row>
    <row r="41089" spans="7:7" x14ac:dyDescent="0.2">
      <c r="G41089" s="12"/>
    </row>
    <row r="41090" spans="7:7" x14ac:dyDescent="0.2">
      <c r="G41090" s="12"/>
    </row>
    <row r="41091" spans="7:7" x14ac:dyDescent="0.2">
      <c r="G41091" s="12"/>
    </row>
    <row r="41092" spans="7:7" x14ac:dyDescent="0.2">
      <c r="G41092" s="12"/>
    </row>
    <row r="41093" spans="7:7" x14ac:dyDescent="0.2">
      <c r="G41093" s="12"/>
    </row>
    <row r="41094" spans="7:7" x14ac:dyDescent="0.2">
      <c r="G41094" s="12"/>
    </row>
    <row r="41095" spans="7:7" x14ac:dyDescent="0.2">
      <c r="G41095" s="12"/>
    </row>
    <row r="41096" spans="7:7" x14ac:dyDescent="0.2">
      <c r="G41096" s="12"/>
    </row>
    <row r="41097" spans="7:7" x14ac:dyDescent="0.2">
      <c r="G41097" s="12"/>
    </row>
    <row r="41098" spans="7:7" x14ac:dyDescent="0.2">
      <c r="G41098" s="12"/>
    </row>
    <row r="41099" spans="7:7" x14ac:dyDescent="0.2">
      <c r="G41099" s="12"/>
    </row>
    <row r="41100" spans="7:7" x14ac:dyDescent="0.2">
      <c r="G41100" s="12"/>
    </row>
    <row r="41101" spans="7:7" x14ac:dyDescent="0.2">
      <c r="G41101" s="12"/>
    </row>
    <row r="41102" spans="7:7" x14ac:dyDescent="0.2">
      <c r="G41102" s="12"/>
    </row>
    <row r="41103" spans="7:7" x14ac:dyDescent="0.2">
      <c r="G41103" s="12"/>
    </row>
    <row r="41104" spans="7:7" x14ac:dyDescent="0.2">
      <c r="G41104" s="12"/>
    </row>
    <row r="41105" spans="7:7" x14ac:dyDescent="0.2">
      <c r="G41105" s="12"/>
    </row>
    <row r="41106" spans="7:7" x14ac:dyDescent="0.2">
      <c r="G41106" s="12"/>
    </row>
    <row r="41107" spans="7:7" x14ac:dyDescent="0.2">
      <c r="G41107" s="12"/>
    </row>
    <row r="41108" spans="7:7" x14ac:dyDescent="0.2">
      <c r="G41108" s="12"/>
    </row>
    <row r="41109" spans="7:7" x14ac:dyDescent="0.2">
      <c r="G41109" s="12"/>
    </row>
    <row r="41110" spans="7:7" x14ac:dyDescent="0.2">
      <c r="G41110" s="12"/>
    </row>
    <row r="41111" spans="7:7" x14ac:dyDescent="0.2">
      <c r="G41111" s="12"/>
    </row>
    <row r="41112" spans="7:7" x14ac:dyDescent="0.2">
      <c r="G41112" s="12"/>
    </row>
    <row r="41113" spans="7:7" x14ac:dyDescent="0.2">
      <c r="G41113" s="12"/>
    </row>
    <row r="41114" spans="7:7" x14ac:dyDescent="0.2">
      <c r="G41114" s="12"/>
    </row>
    <row r="41115" spans="7:7" x14ac:dyDescent="0.2">
      <c r="G41115" s="12"/>
    </row>
    <row r="41116" spans="7:7" x14ac:dyDescent="0.2">
      <c r="G41116" s="12"/>
    </row>
    <row r="41117" spans="7:7" x14ac:dyDescent="0.2">
      <c r="G41117" s="12"/>
    </row>
    <row r="41118" spans="7:7" x14ac:dyDescent="0.2">
      <c r="G41118" s="12"/>
    </row>
    <row r="41119" spans="7:7" x14ac:dyDescent="0.2">
      <c r="G41119" s="12"/>
    </row>
    <row r="41120" spans="7:7" x14ac:dyDescent="0.2">
      <c r="G41120" s="12"/>
    </row>
    <row r="41121" spans="7:7" x14ac:dyDescent="0.2">
      <c r="G41121" s="12"/>
    </row>
    <row r="41122" spans="7:7" x14ac:dyDescent="0.2">
      <c r="G41122" s="12"/>
    </row>
    <row r="41123" spans="7:7" x14ac:dyDescent="0.2">
      <c r="G41123" s="12"/>
    </row>
    <row r="41124" spans="7:7" x14ac:dyDescent="0.2">
      <c r="G41124" s="12"/>
    </row>
    <row r="41125" spans="7:7" x14ac:dyDescent="0.2">
      <c r="G41125" s="12"/>
    </row>
    <row r="41126" spans="7:7" x14ac:dyDescent="0.2">
      <c r="G41126" s="12"/>
    </row>
    <row r="41127" spans="7:7" x14ac:dyDescent="0.2">
      <c r="G41127" s="12"/>
    </row>
    <row r="41128" spans="7:7" x14ac:dyDescent="0.2">
      <c r="G41128" s="12"/>
    </row>
    <row r="41129" spans="7:7" x14ac:dyDescent="0.2">
      <c r="G41129" s="12"/>
    </row>
    <row r="41130" spans="7:7" x14ac:dyDescent="0.2">
      <c r="G41130" s="12"/>
    </row>
    <row r="41131" spans="7:7" x14ac:dyDescent="0.2">
      <c r="G41131" s="12"/>
    </row>
    <row r="41132" spans="7:7" x14ac:dyDescent="0.2">
      <c r="G41132" s="12"/>
    </row>
    <row r="41133" spans="7:7" x14ac:dyDescent="0.2">
      <c r="G41133" s="12"/>
    </row>
    <row r="41134" spans="7:7" x14ac:dyDescent="0.2">
      <c r="G41134" s="12"/>
    </row>
    <row r="41135" spans="7:7" x14ac:dyDescent="0.2">
      <c r="G41135" s="12"/>
    </row>
    <row r="41136" spans="7:7" x14ac:dyDescent="0.2">
      <c r="G41136" s="12"/>
    </row>
    <row r="41137" spans="7:7" x14ac:dyDescent="0.2">
      <c r="G41137" s="12"/>
    </row>
    <row r="41138" spans="7:7" x14ac:dyDescent="0.2">
      <c r="G41138" s="12"/>
    </row>
    <row r="41139" spans="7:7" x14ac:dyDescent="0.2">
      <c r="G41139" s="12"/>
    </row>
    <row r="41140" spans="7:7" x14ac:dyDescent="0.2">
      <c r="G41140" s="12"/>
    </row>
    <row r="41141" spans="7:7" x14ac:dyDescent="0.2">
      <c r="G41141" s="12"/>
    </row>
    <row r="41142" spans="7:7" x14ac:dyDescent="0.2">
      <c r="G41142" s="12"/>
    </row>
    <row r="41143" spans="7:7" x14ac:dyDescent="0.2">
      <c r="G41143" s="12"/>
    </row>
    <row r="41144" spans="7:7" x14ac:dyDescent="0.2">
      <c r="G41144" s="12"/>
    </row>
    <row r="41145" spans="7:7" x14ac:dyDescent="0.2">
      <c r="G41145" s="12"/>
    </row>
    <row r="41146" spans="7:7" x14ac:dyDescent="0.2">
      <c r="G41146" s="12"/>
    </row>
    <row r="41147" spans="7:7" x14ac:dyDescent="0.2">
      <c r="G41147" s="12"/>
    </row>
    <row r="41148" spans="7:7" x14ac:dyDescent="0.2">
      <c r="G41148" s="12"/>
    </row>
    <row r="41149" spans="7:7" x14ac:dyDescent="0.2">
      <c r="G41149" s="12"/>
    </row>
    <row r="41150" spans="7:7" x14ac:dyDescent="0.2">
      <c r="G41150" s="12"/>
    </row>
    <row r="41151" spans="7:7" x14ac:dyDescent="0.2">
      <c r="G41151" s="12"/>
    </row>
    <row r="41152" spans="7:7" x14ac:dyDescent="0.2">
      <c r="G41152" s="12"/>
    </row>
    <row r="41153" spans="7:7" x14ac:dyDescent="0.2">
      <c r="G41153" s="12"/>
    </row>
    <row r="41154" spans="7:7" x14ac:dyDescent="0.2">
      <c r="G41154" s="12"/>
    </row>
    <row r="41155" spans="7:7" x14ac:dyDescent="0.2">
      <c r="G41155" s="12"/>
    </row>
    <row r="41156" spans="7:7" x14ac:dyDescent="0.2">
      <c r="G41156" s="12"/>
    </row>
    <row r="41157" spans="7:7" x14ac:dyDescent="0.2">
      <c r="G41157" s="12"/>
    </row>
    <row r="41158" spans="7:7" x14ac:dyDescent="0.2">
      <c r="G41158" s="12"/>
    </row>
    <row r="41159" spans="7:7" x14ac:dyDescent="0.2">
      <c r="G41159" s="12"/>
    </row>
    <row r="41160" spans="7:7" x14ac:dyDescent="0.2">
      <c r="G41160" s="12"/>
    </row>
    <row r="41161" spans="7:7" x14ac:dyDescent="0.2">
      <c r="G41161" s="12"/>
    </row>
    <row r="41162" spans="7:7" x14ac:dyDescent="0.2">
      <c r="G41162" s="12"/>
    </row>
    <row r="41163" spans="7:7" x14ac:dyDescent="0.2">
      <c r="G41163" s="12"/>
    </row>
    <row r="41164" spans="7:7" x14ac:dyDescent="0.2">
      <c r="G41164" s="12"/>
    </row>
    <row r="41165" spans="7:7" x14ac:dyDescent="0.2">
      <c r="G41165" s="12"/>
    </row>
    <row r="41166" spans="7:7" x14ac:dyDescent="0.2">
      <c r="G41166" s="12"/>
    </row>
    <row r="41167" spans="7:7" x14ac:dyDescent="0.2">
      <c r="G41167" s="12"/>
    </row>
    <row r="41168" spans="7:7" x14ac:dyDescent="0.2">
      <c r="G41168" s="12"/>
    </row>
    <row r="41169" spans="7:7" x14ac:dyDescent="0.2">
      <c r="G41169" s="12"/>
    </row>
    <row r="41170" spans="7:7" x14ac:dyDescent="0.2">
      <c r="G41170" s="12"/>
    </row>
    <row r="41171" spans="7:7" x14ac:dyDescent="0.2">
      <c r="G41171" s="12"/>
    </row>
    <row r="41172" spans="7:7" x14ac:dyDescent="0.2">
      <c r="G41172" s="12"/>
    </row>
    <row r="41173" spans="7:7" x14ac:dyDescent="0.2">
      <c r="G41173" s="12"/>
    </row>
    <row r="41174" spans="7:7" x14ac:dyDescent="0.2">
      <c r="G41174" s="12"/>
    </row>
    <row r="41175" spans="7:7" x14ac:dyDescent="0.2">
      <c r="G41175" s="12"/>
    </row>
    <row r="41176" spans="7:7" x14ac:dyDescent="0.2">
      <c r="G41176" s="12"/>
    </row>
    <row r="41177" spans="7:7" x14ac:dyDescent="0.2">
      <c r="G41177" s="12"/>
    </row>
    <row r="41178" spans="7:7" x14ac:dyDescent="0.2">
      <c r="G41178" s="12"/>
    </row>
    <row r="41179" spans="7:7" x14ac:dyDescent="0.2">
      <c r="G41179" s="12"/>
    </row>
    <row r="41180" spans="7:7" x14ac:dyDescent="0.2">
      <c r="G41180" s="12"/>
    </row>
    <row r="41181" spans="7:7" x14ac:dyDescent="0.2">
      <c r="G41181" s="12"/>
    </row>
    <row r="41182" spans="7:7" x14ac:dyDescent="0.2">
      <c r="G41182" s="12"/>
    </row>
    <row r="41183" spans="7:7" x14ac:dyDescent="0.2">
      <c r="G41183" s="12"/>
    </row>
    <row r="41184" spans="7:7" x14ac:dyDescent="0.2">
      <c r="G41184" s="12"/>
    </row>
    <row r="41185" spans="7:7" x14ac:dyDescent="0.2">
      <c r="G41185" s="12"/>
    </row>
    <row r="41186" spans="7:7" x14ac:dyDescent="0.2">
      <c r="G41186" s="12"/>
    </row>
    <row r="41187" spans="7:7" x14ac:dyDescent="0.2">
      <c r="G41187" s="12"/>
    </row>
    <row r="41188" spans="7:7" x14ac:dyDescent="0.2">
      <c r="G41188" s="12"/>
    </row>
    <row r="41189" spans="7:7" x14ac:dyDescent="0.2">
      <c r="G41189" s="12"/>
    </row>
    <row r="41190" spans="7:7" x14ac:dyDescent="0.2">
      <c r="G41190" s="12"/>
    </row>
    <row r="41191" spans="7:7" x14ac:dyDescent="0.2">
      <c r="G41191" s="12"/>
    </row>
    <row r="41192" spans="7:7" x14ac:dyDescent="0.2">
      <c r="G41192" s="12"/>
    </row>
    <row r="41193" spans="7:7" x14ac:dyDescent="0.2">
      <c r="G41193" s="12"/>
    </row>
    <row r="41194" spans="7:7" x14ac:dyDescent="0.2">
      <c r="G41194" s="12"/>
    </row>
    <row r="41195" spans="7:7" x14ac:dyDescent="0.2">
      <c r="G41195" s="12"/>
    </row>
    <row r="41196" spans="7:7" x14ac:dyDescent="0.2">
      <c r="G41196" s="12"/>
    </row>
    <row r="41197" spans="7:7" x14ac:dyDescent="0.2">
      <c r="G41197" s="12"/>
    </row>
    <row r="41198" spans="7:7" x14ac:dyDescent="0.2">
      <c r="G41198" s="12"/>
    </row>
    <row r="41199" spans="7:7" x14ac:dyDescent="0.2">
      <c r="G41199" s="12"/>
    </row>
    <row r="41200" spans="7:7" x14ac:dyDescent="0.2">
      <c r="G41200" s="12"/>
    </row>
    <row r="41201" spans="7:7" x14ac:dyDescent="0.2">
      <c r="G41201" s="12"/>
    </row>
    <row r="41202" spans="7:7" x14ac:dyDescent="0.2">
      <c r="G41202" s="12"/>
    </row>
    <row r="41203" spans="7:7" x14ac:dyDescent="0.2">
      <c r="G41203" s="12"/>
    </row>
    <row r="41204" spans="7:7" x14ac:dyDescent="0.2">
      <c r="G41204" s="12"/>
    </row>
    <row r="41205" spans="7:7" x14ac:dyDescent="0.2">
      <c r="G41205" s="12"/>
    </row>
    <row r="41206" spans="7:7" x14ac:dyDescent="0.2">
      <c r="G41206" s="12"/>
    </row>
    <row r="41207" spans="7:7" x14ac:dyDescent="0.2">
      <c r="G41207" s="12"/>
    </row>
    <row r="41208" spans="7:7" x14ac:dyDescent="0.2">
      <c r="G41208" s="12"/>
    </row>
    <row r="41209" spans="7:7" x14ac:dyDescent="0.2">
      <c r="G41209" s="12"/>
    </row>
    <row r="41210" spans="7:7" x14ac:dyDescent="0.2">
      <c r="G41210" s="12"/>
    </row>
    <row r="41211" spans="7:7" x14ac:dyDescent="0.2">
      <c r="G41211" s="12"/>
    </row>
    <row r="41212" spans="7:7" x14ac:dyDescent="0.2">
      <c r="G41212" s="12"/>
    </row>
    <row r="41213" spans="7:7" x14ac:dyDescent="0.2">
      <c r="G41213" s="12"/>
    </row>
    <row r="41214" spans="7:7" x14ac:dyDescent="0.2">
      <c r="G41214" s="12"/>
    </row>
    <row r="41215" spans="7:7" x14ac:dyDescent="0.2">
      <c r="G41215" s="12"/>
    </row>
    <row r="41216" spans="7:7" x14ac:dyDescent="0.2">
      <c r="G41216" s="12"/>
    </row>
    <row r="41217" spans="7:7" x14ac:dyDescent="0.2">
      <c r="G41217" s="12"/>
    </row>
    <row r="41218" spans="7:7" x14ac:dyDescent="0.2">
      <c r="G41218" s="12"/>
    </row>
    <row r="41219" spans="7:7" x14ac:dyDescent="0.2">
      <c r="G41219" s="12"/>
    </row>
    <row r="41220" spans="7:7" x14ac:dyDescent="0.2">
      <c r="G41220" s="12"/>
    </row>
    <row r="41221" spans="7:7" x14ac:dyDescent="0.2">
      <c r="G41221" s="12"/>
    </row>
    <row r="41222" spans="7:7" x14ac:dyDescent="0.2">
      <c r="G41222" s="12"/>
    </row>
    <row r="41223" spans="7:7" x14ac:dyDescent="0.2">
      <c r="G41223" s="12"/>
    </row>
    <row r="41224" spans="7:7" x14ac:dyDescent="0.2">
      <c r="G41224" s="12"/>
    </row>
    <row r="41225" spans="7:7" x14ac:dyDescent="0.2">
      <c r="G41225" s="12"/>
    </row>
    <row r="41226" spans="7:7" x14ac:dyDescent="0.2">
      <c r="G41226" s="12"/>
    </row>
    <row r="41227" spans="7:7" x14ac:dyDescent="0.2">
      <c r="G41227" s="12"/>
    </row>
    <row r="41228" spans="7:7" x14ac:dyDescent="0.2">
      <c r="G41228" s="12"/>
    </row>
    <row r="41229" spans="7:7" x14ac:dyDescent="0.2">
      <c r="G41229" s="12"/>
    </row>
    <row r="41230" spans="7:7" x14ac:dyDescent="0.2">
      <c r="G41230" s="12"/>
    </row>
    <row r="41231" spans="7:7" x14ac:dyDescent="0.2">
      <c r="G41231" s="12"/>
    </row>
    <row r="41232" spans="7:7" x14ac:dyDescent="0.2">
      <c r="G41232" s="12"/>
    </row>
    <row r="41233" spans="7:7" x14ac:dyDescent="0.2">
      <c r="G41233" s="12"/>
    </row>
    <row r="41234" spans="7:7" x14ac:dyDescent="0.2">
      <c r="G41234" s="12"/>
    </row>
    <row r="41235" spans="7:7" x14ac:dyDescent="0.2">
      <c r="G41235" s="12"/>
    </row>
    <row r="41236" spans="7:7" x14ac:dyDescent="0.2">
      <c r="G41236" s="12"/>
    </row>
    <row r="41237" spans="7:7" x14ac:dyDescent="0.2">
      <c r="G41237" s="12"/>
    </row>
    <row r="41238" spans="7:7" x14ac:dyDescent="0.2">
      <c r="G41238" s="12"/>
    </row>
    <row r="41239" spans="7:7" x14ac:dyDescent="0.2">
      <c r="G41239" s="12"/>
    </row>
    <row r="41240" spans="7:7" x14ac:dyDescent="0.2">
      <c r="G41240" s="12"/>
    </row>
    <row r="41241" spans="7:7" x14ac:dyDescent="0.2">
      <c r="G41241" s="12"/>
    </row>
    <row r="41242" spans="7:7" x14ac:dyDescent="0.2">
      <c r="G41242" s="12"/>
    </row>
    <row r="41243" spans="7:7" x14ac:dyDescent="0.2">
      <c r="G41243" s="12"/>
    </row>
    <row r="41244" spans="7:7" x14ac:dyDescent="0.2">
      <c r="G41244" s="12"/>
    </row>
    <row r="41245" spans="7:7" x14ac:dyDescent="0.2">
      <c r="G41245" s="12"/>
    </row>
    <row r="41246" spans="7:7" x14ac:dyDescent="0.2">
      <c r="G41246" s="12"/>
    </row>
    <row r="41247" spans="7:7" x14ac:dyDescent="0.2">
      <c r="G41247" s="12"/>
    </row>
    <row r="41248" spans="7:7" x14ac:dyDescent="0.2">
      <c r="G41248" s="12"/>
    </row>
    <row r="41249" spans="7:7" x14ac:dyDescent="0.2">
      <c r="G41249" s="12"/>
    </row>
    <row r="41250" spans="7:7" x14ac:dyDescent="0.2">
      <c r="G41250" s="12"/>
    </row>
    <row r="41251" spans="7:7" x14ac:dyDescent="0.2">
      <c r="G41251" s="12"/>
    </row>
    <row r="41252" spans="7:7" x14ac:dyDescent="0.2">
      <c r="G41252" s="12"/>
    </row>
    <row r="41253" spans="7:7" x14ac:dyDescent="0.2">
      <c r="G41253" s="12"/>
    </row>
    <row r="41254" spans="7:7" x14ac:dyDescent="0.2">
      <c r="G41254" s="12"/>
    </row>
    <row r="41255" spans="7:7" x14ac:dyDescent="0.2">
      <c r="G41255" s="12"/>
    </row>
    <row r="41256" spans="7:7" x14ac:dyDescent="0.2">
      <c r="G41256" s="12"/>
    </row>
    <row r="41257" spans="7:7" x14ac:dyDescent="0.2">
      <c r="G41257" s="12"/>
    </row>
    <row r="41258" spans="7:7" x14ac:dyDescent="0.2">
      <c r="G41258" s="12"/>
    </row>
    <row r="41259" spans="7:7" x14ac:dyDescent="0.2">
      <c r="G41259" s="12"/>
    </row>
    <row r="41260" spans="7:7" x14ac:dyDescent="0.2">
      <c r="G41260" s="12"/>
    </row>
    <row r="41261" spans="7:7" x14ac:dyDescent="0.2">
      <c r="G41261" s="12"/>
    </row>
    <row r="41262" spans="7:7" x14ac:dyDescent="0.2">
      <c r="G41262" s="12"/>
    </row>
    <row r="41263" spans="7:7" x14ac:dyDescent="0.2">
      <c r="G41263" s="12"/>
    </row>
    <row r="41264" spans="7:7" x14ac:dyDescent="0.2">
      <c r="G41264" s="12"/>
    </row>
    <row r="41265" spans="7:7" x14ac:dyDescent="0.2">
      <c r="G41265" s="12"/>
    </row>
    <row r="41266" spans="7:7" x14ac:dyDescent="0.2">
      <c r="G41266" s="12"/>
    </row>
    <row r="41267" spans="7:7" x14ac:dyDescent="0.2">
      <c r="G41267" s="12"/>
    </row>
    <row r="41268" spans="7:7" x14ac:dyDescent="0.2">
      <c r="G41268" s="12"/>
    </row>
    <row r="41269" spans="7:7" x14ac:dyDescent="0.2">
      <c r="G41269" s="12"/>
    </row>
    <row r="41270" spans="7:7" x14ac:dyDescent="0.2">
      <c r="G41270" s="12"/>
    </row>
    <row r="41271" spans="7:7" x14ac:dyDescent="0.2">
      <c r="G41271" s="12"/>
    </row>
    <row r="41272" spans="7:7" x14ac:dyDescent="0.2">
      <c r="G41272" s="12"/>
    </row>
    <row r="41273" spans="7:7" x14ac:dyDescent="0.2">
      <c r="G41273" s="12"/>
    </row>
    <row r="41274" spans="7:7" x14ac:dyDescent="0.2">
      <c r="G41274" s="12"/>
    </row>
    <row r="41275" spans="7:7" x14ac:dyDescent="0.2">
      <c r="G41275" s="12"/>
    </row>
    <row r="41276" spans="7:7" x14ac:dyDescent="0.2">
      <c r="G41276" s="12"/>
    </row>
    <row r="41277" spans="7:7" x14ac:dyDescent="0.2">
      <c r="G41277" s="12"/>
    </row>
    <row r="41278" spans="7:7" x14ac:dyDescent="0.2">
      <c r="G41278" s="12"/>
    </row>
    <row r="41279" spans="7:7" x14ac:dyDescent="0.2">
      <c r="G41279" s="12"/>
    </row>
    <row r="41280" spans="7:7" x14ac:dyDescent="0.2">
      <c r="G41280" s="12"/>
    </row>
    <row r="41281" spans="7:7" x14ac:dyDescent="0.2">
      <c r="G41281" s="12"/>
    </row>
    <row r="41282" spans="7:7" x14ac:dyDescent="0.2">
      <c r="G41282" s="12"/>
    </row>
    <row r="41283" spans="7:7" x14ac:dyDescent="0.2">
      <c r="G41283" s="12"/>
    </row>
    <row r="41284" spans="7:7" x14ac:dyDescent="0.2">
      <c r="G41284" s="12"/>
    </row>
    <row r="41285" spans="7:7" x14ac:dyDescent="0.2">
      <c r="G41285" s="12"/>
    </row>
    <row r="41286" spans="7:7" x14ac:dyDescent="0.2">
      <c r="G41286" s="12"/>
    </row>
    <row r="41287" spans="7:7" x14ac:dyDescent="0.2">
      <c r="G41287" s="12"/>
    </row>
    <row r="41288" spans="7:7" x14ac:dyDescent="0.2">
      <c r="G41288" s="12"/>
    </row>
    <row r="41289" spans="7:7" x14ac:dyDescent="0.2">
      <c r="G41289" s="12"/>
    </row>
    <row r="41290" spans="7:7" x14ac:dyDescent="0.2">
      <c r="G41290" s="12"/>
    </row>
    <row r="41291" spans="7:7" x14ac:dyDescent="0.2">
      <c r="G41291" s="12"/>
    </row>
    <row r="41292" spans="7:7" x14ac:dyDescent="0.2">
      <c r="G41292" s="12"/>
    </row>
    <row r="41293" spans="7:7" x14ac:dyDescent="0.2">
      <c r="G41293" s="12"/>
    </row>
    <row r="41294" spans="7:7" x14ac:dyDescent="0.2">
      <c r="G41294" s="12"/>
    </row>
    <row r="41295" spans="7:7" x14ac:dyDescent="0.2">
      <c r="G41295" s="12"/>
    </row>
    <row r="41296" spans="7:7" x14ac:dyDescent="0.2">
      <c r="G41296" s="12"/>
    </row>
    <row r="41297" spans="7:7" x14ac:dyDescent="0.2">
      <c r="G41297" s="12"/>
    </row>
    <row r="41298" spans="7:7" x14ac:dyDescent="0.2">
      <c r="G41298" s="12"/>
    </row>
    <row r="41299" spans="7:7" x14ac:dyDescent="0.2">
      <c r="G41299" s="12"/>
    </row>
    <row r="41300" spans="7:7" x14ac:dyDescent="0.2">
      <c r="G41300" s="12"/>
    </row>
    <row r="41301" spans="7:7" x14ac:dyDescent="0.2">
      <c r="G41301" s="12"/>
    </row>
    <row r="41302" spans="7:7" x14ac:dyDescent="0.2">
      <c r="G41302" s="12"/>
    </row>
    <row r="41303" spans="7:7" x14ac:dyDescent="0.2">
      <c r="G41303" s="12"/>
    </row>
    <row r="41304" spans="7:7" x14ac:dyDescent="0.2">
      <c r="G41304" s="12"/>
    </row>
    <row r="41305" spans="7:7" x14ac:dyDescent="0.2">
      <c r="G41305" s="12"/>
    </row>
    <row r="41306" spans="7:7" x14ac:dyDescent="0.2">
      <c r="G41306" s="12"/>
    </row>
    <row r="41307" spans="7:7" x14ac:dyDescent="0.2">
      <c r="G41307" s="12"/>
    </row>
    <row r="41308" spans="7:7" x14ac:dyDescent="0.2">
      <c r="G41308" s="12"/>
    </row>
    <row r="41309" spans="7:7" x14ac:dyDescent="0.2">
      <c r="G41309" s="12"/>
    </row>
    <row r="41310" spans="7:7" x14ac:dyDescent="0.2">
      <c r="G41310" s="12"/>
    </row>
    <row r="41311" spans="7:7" x14ac:dyDescent="0.2">
      <c r="G41311" s="12"/>
    </row>
    <row r="41312" spans="7:7" x14ac:dyDescent="0.2">
      <c r="G41312" s="12"/>
    </row>
    <row r="41313" spans="7:7" x14ac:dyDescent="0.2">
      <c r="G41313" s="12"/>
    </row>
    <row r="41314" spans="7:7" x14ac:dyDescent="0.2">
      <c r="G41314" s="12"/>
    </row>
    <row r="41315" spans="7:7" x14ac:dyDescent="0.2">
      <c r="G41315" s="12"/>
    </row>
    <row r="41316" spans="7:7" x14ac:dyDescent="0.2">
      <c r="G41316" s="12"/>
    </row>
    <row r="41317" spans="7:7" x14ac:dyDescent="0.2">
      <c r="G41317" s="12"/>
    </row>
    <row r="41318" spans="7:7" x14ac:dyDescent="0.2">
      <c r="G41318" s="12"/>
    </row>
    <row r="41319" spans="7:7" x14ac:dyDescent="0.2">
      <c r="G41319" s="12"/>
    </row>
    <row r="41320" spans="7:7" x14ac:dyDescent="0.2">
      <c r="G41320" s="12"/>
    </row>
    <row r="41321" spans="7:7" x14ac:dyDescent="0.2">
      <c r="G41321" s="12"/>
    </row>
    <row r="41322" spans="7:7" x14ac:dyDescent="0.2">
      <c r="G41322" s="12"/>
    </row>
    <row r="41323" spans="7:7" x14ac:dyDescent="0.2">
      <c r="G41323" s="12"/>
    </row>
    <row r="41324" spans="7:7" x14ac:dyDescent="0.2">
      <c r="G41324" s="12"/>
    </row>
    <row r="41325" spans="7:7" x14ac:dyDescent="0.2">
      <c r="G41325" s="12"/>
    </row>
    <row r="41326" spans="7:7" x14ac:dyDescent="0.2">
      <c r="G41326" s="12"/>
    </row>
    <row r="41327" spans="7:7" x14ac:dyDescent="0.2">
      <c r="G41327" s="12"/>
    </row>
    <row r="41328" spans="7:7" x14ac:dyDescent="0.2">
      <c r="G41328" s="12"/>
    </row>
    <row r="41329" spans="7:7" x14ac:dyDescent="0.2">
      <c r="G41329" s="12"/>
    </row>
    <row r="41330" spans="7:7" x14ac:dyDescent="0.2">
      <c r="G41330" s="12"/>
    </row>
    <row r="41331" spans="7:7" x14ac:dyDescent="0.2">
      <c r="G41331" s="12"/>
    </row>
    <row r="41332" spans="7:7" x14ac:dyDescent="0.2">
      <c r="G41332" s="12"/>
    </row>
    <row r="41333" spans="7:7" x14ac:dyDescent="0.2">
      <c r="G41333" s="12"/>
    </row>
    <row r="41334" spans="7:7" x14ac:dyDescent="0.2">
      <c r="G41334" s="12"/>
    </row>
    <row r="41335" spans="7:7" x14ac:dyDescent="0.2">
      <c r="G41335" s="12"/>
    </row>
    <row r="41336" spans="7:7" x14ac:dyDescent="0.2">
      <c r="G41336" s="12"/>
    </row>
    <row r="41337" spans="7:7" x14ac:dyDescent="0.2">
      <c r="G41337" s="12"/>
    </row>
    <row r="41338" spans="7:7" x14ac:dyDescent="0.2">
      <c r="G41338" s="12"/>
    </row>
    <row r="41339" spans="7:7" x14ac:dyDescent="0.2">
      <c r="G41339" s="12"/>
    </row>
    <row r="41340" spans="7:7" x14ac:dyDescent="0.2">
      <c r="G41340" s="12"/>
    </row>
    <row r="41341" spans="7:7" x14ac:dyDescent="0.2">
      <c r="G41341" s="12"/>
    </row>
    <row r="41342" spans="7:7" x14ac:dyDescent="0.2">
      <c r="G41342" s="12"/>
    </row>
    <row r="41343" spans="7:7" x14ac:dyDescent="0.2">
      <c r="G41343" s="12"/>
    </row>
    <row r="41344" spans="7:7" x14ac:dyDescent="0.2">
      <c r="G41344" s="12"/>
    </row>
    <row r="41345" spans="7:7" x14ac:dyDescent="0.2">
      <c r="G41345" s="12"/>
    </row>
    <row r="41346" spans="7:7" x14ac:dyDescent="0.2">
      <c r="G41346" s="12"/>
    </row>
    <row r="41347" spans="7:7" x14ac:dyDescent="0.2">
      <c r="G41347" s="12"/>
    </row>
    <row r="41348" spans="7:7" x14ac:dyDescent="0.2">
      <c r="G41348" s="12"/>
    </row>
    <row r="41349" spans="7:7" x14ac:dyDescent="0.2">
      <c r="G41349" s="12"/>
    </row>
    <row r="41350" spans="7:7" x14ac:dyDescent="0.2">
      <c r="G41350" s="12"/>
    </row>
    <row r="41351" spans="7:7" x14ac:dyDescent="0.2">
      <c r="G41351" s="12"/>
    </row>
    <row r="41352" spans="7:7" x14ac:dyDescent="0.2">
      <c r="G41352" s="12"/>
    </row>
    <row r="41353" spans="7:7" x14ac:dyDescent="0.2">
      <c r="G41353" s="12"/>
    </row>
    <row r="41354" spans="7:7" x14ac:dyDescent="0.2">
      <c r="G41354" s="12"/>
    </row>
    <row r="41355" spans="7:7" x14ac:dyDescent="0.2">
      <c r="G41355" s="12"/>
    </row>
    <row r="41356" spans="7:7" x14ac:dyDescent="0.2">
      <c r="G41356" s="12"/>
    </row>
    <row r="41357" spans="7:7" x14ac:dyDescent="0.2">
      <c r="G41357" s="12"/>
    </row>
    <row r="41358" spans="7:7" x14ac:dyDescent="0.2">
      <c r="G41358" s="12"/>
    </row>
    <row r="41359" spans="7:7" x14ac:dyDescent="0.2">
      <c r="G41359" s="12"/>
    </row>
    <row r="41360" spans="7:7" x14ac:dyDescent="0.2">
      <c r="G41360" s="12"/>
    </row>
    <row r="41361" spans="7:7" x14ac:dyDescent="0.2">
      <c r="G41361" s="12"/>
    </row>
    <row r="41362" spans="7:7" x14ac:dyDescent="0.2">
      <c r="G41362" s="12"/>
    </row>
    <row r="41363" spans="7:7" x14ac:dyDescent="0.2">
      <c r="G41363" s="12"/>
    </row>
    <row r="41364" spans="7:7" x14ac:dyDescent="0.2">
      <c r="G41364" s="12"/>
    </row>
    <row r="41365" spans="7:7" x14ac:dyDescent="0.2">
      <c r="G41365" s="12"/>
    </row>
    <row r="41366" spans="7:7" x14ac:dyDescent="0.2">
      <c r="G41366" s="12"/>
    </row>
    <row r="41367" spans="7:7" x14ac:dyDescent="0.2">
      <c r="G41367" s="12"/>
    </row>
    <row r="41368" spans="7:7" x14ac:dyDescent="0.2">
      <c r="G41368" s="12"/>
    </row>
    <row r="41369" spans="7:7" x14ac:dyDescent="0.2">
      <c r="G41369" s="12"/>
    </row>
    <row r="41370" spans="7:7" x14ac:dyDescent="0.2">
      <c r="G41370" s="12"/>
    </row>
    <row r="41371" spans="7:7" x14ac:dyDescent="0.2">
      <c r="G41371" s="12"/>
    </row>
    <row r="41372" spans="7:7" x14ac:dyDescent="0.2">
      <c r="G41372" s="12"/>
    </row>
    <row r="41373" spans="7:7" x14ac:dyDescent="0.2">
      <c r="G41373" s="12"/>
    </row>
    <row r="41374" spans="7:7" x14ac:dyDescent="0.2">
      <c r="G41374" s="12"/>
    </row>
    <row r="41375" spans="7:7" x14ac:dyDescent="0.2">
      <c r="G41375" s="12"/>
    </row>
    <row r="41376" spans="7:7" x14ac:dyDescent="0.2">
      <c r="G41376" s="12"/>
    </row>
    <row r="41377" spans="7:7" x14ac:dyDescent="0.2">
      <c r="G41377" s="12"/>
    </row>
    <row r="41378" spans="7:7" x14ac:dyDescent="0.2">
      <c r="G41378" s="12"/>
    </row>
    <row r="41379" spans="7:7" x14ac:dyDescent="0.2">
      <c r="G41379" s="12"/>
    </row>
    <row r="41380" spans="7:7" x14ac:dyDescent="0.2">
      <c r="G41380" s="12"/>
    </row>
    <row r="41381" spans="7:7" x14ac:dyDescent="0.2">
      <c r="G41381" s="12"/>
    </row>
    <row r="41382" spans="7:7" x14ac:dyDescent="0.2">
      <c r="G41382" s="12"/>
    </row>
    <row r="41383" spans="7:7" x14ac:dyDescent="0.2">
      <c r="G41383" s="12"/>
    </row>
    <row r="41384" spans="7:7" x14ac:dyDescent="0.2">
      <c r="G41384" s="12"/>
    </row>
    <row r="41385" spans="7:7" x14ac:dyDescent="0.2">
      <c r="G41385" s="12"/>
    </row>
    <row r="41386" spans="7:7" x14ac:dyDescent="0.2">
      <c r="G41386" s="12"/>
    </row>
    <row r="41387" spans="7:7" x14ac:dyDescent="0.2">
      <c r="G41387" s="12"/>
    </row>
    <row r="41388" spans="7:7" x14ac:dyDescent="0.2">
      <c r="G41388" s="12"/>
    </row>
    <row r="41389" spans="7:7" x14ac:dyDescent="0.2">
      <c r="G41389" s="12"/>
    </row>
    <row r="41390" spans="7:7" x14ac:dyDescent="0.2">
      <c r="G41390" s="12"/>
    </row>
    <row r="41391" spans="7:7" x14ac:dyDescent="0.2">
      <c r="G41391" s="12"/>
    </row>
    <row r="41392" spans="7:7" x14ac:dyDescent="0.2">
      <c r="G41392" s="12"/>
    </row>
    <row r="41393" spans="7:7" x14ac:dyDescent="0.2">
      <c r="G41393" s="12"/>
    </row>
    <row r="41394" spans="7:7" x14ac:dyDescent="0.2">
      <c r="G41394" s="12"/>
    </row>
    <row r="41395" spans="7:7" x14ac:dyDescent="0.2">
      <c r="G41395" s="12"/>
    </row>
    <row r="41396" spans="7:7" x14ac:dyDescent="0.2">
      <c r="G41396" s="12"/>
    </row>
    <row r="41397" spans="7:7" x14ac:dyDescent="0.2">
      <c r="G41397" s="12"/>
    </row>
    <row r="41398" spans="7:7" x14ac:dyDescent="0.2">
      <c r="G41398" s="12"/>
    </row>
    <row r="41399" spans="7:7" x14ac:dyDescent="0.2">
      <c r="G41399" s="12"/>
    </row>
    <row r="41400" spans="7:7" x14ac:dyDescent="0.2">
      <c r="G41400" s="12"/>
    </row>
    <row r="41401" spans="7:7" x14ac:dyDescent="0.2">
      <c r="G41401" s="12"/>
    </row>
    <row r="41402" spans="7:7" x14ac:dyDescent="0.2">
      <c r="G41402" s="12"/>
    </row>
    <row r="41403" spans="7:7" x14ac:dyDescent="0.2">
      <c r="G41403" s="12"/>
    </row>
    <row r="41404" spans="7:7" x14ac:dyDescent="0.2">
      <c r="G41404" s="12"/>
    </row>
    <row r="41405" spans="7:7" x14ac:dyDescent="0.2">
      <c r="G41405" s="12"/>
    </row>
    <row r="41406" spans="7:7" x14ac:dyDescent="0.2">
      <c r="G41406" s="12"/>
    </row>
    <row r="41407" spans="7:7" x14ac:dyDescent="0.2">
      <c r="G41407" s="12"/>
    </row>
    <row r="41408" spans="7:7" x14ac:dyDescent="0.2">
      <c r="G41408" s="12"/>
    </row>
    <row r="41409" spans="7:7" x14ac:dyDescent="0.2">
      <c r="G41409" s="12"/>
    </row>
    <row r="41410" spans="7:7" x14ac:dyDescent="0.2">
      <c r="G41410" s="12"/>
    </row>
    <row r="41411" spans="7:7" x14ac:dyDescent="0.2">
      <c r="G41411" s="12"/>
    </row>
    <row r="41412" spans="7:7" x14ac:dyDescent="0.2">
      <c r="G41412" s="12"/>
    </row>
    <row r="41413" spans="7:7" x14ac:dyDescent="0.2">
      <c r="G41413" s="12"/>
    </row>
    <row r="41414" spans="7:7" x14ac:dyDescent="0.2">
      <c r="G41414" s="12"/>
    </row>
    <row r="41415" spans="7:7" x14ac:dyDescent="0.2">
      <c r="G41415" s="12"/>
    </row>
    <row r="41416" spans="7:7" x14ac:dyDescent="0.2">
      <c r="G41416" s="12"/>
    </row>
    <row r="41417" spans="7:7" x14ac:dyDescent="0.2">
      <c r="G41417" s="12"/>
    </row>
    <row r="41418" spans="7:7" x14ac:dyDescent="0.2">
      <c r="G41418" s="12"/>
    </row>
    <row r="41419" spans="7:7" x14ac:dyDescent="0.2">
      <c r="G41419" s="12"/>
    </row>
    <row r="41420" spans="7:7" x14ac:dyDescent="0.2">
      <c r="G41420" s="12"/>
    </row>
    <row r="41421" spans="7:7" x14ac:dyDescent="0.2">
      <c r="G41421" s="12"/>
    </row>
    <row r="41422" spans="7:7" x14ac:dyDescent="0.2">
      <c r="G41422" s="12"/>
    </row>
    <row r="41423" spans="7:7" x14ac:dyDescent="0.2">
      <c r="G41423" s="12"/>
    </row>
    <row r="41424" spans="7:7" x14ac:dyDescent="0.2">
      <c r="G41424" s="12"/>
    </row>
    <row r="41425" spans="7:7" x14ac:dyDescent="0.2">
      <c r="G41425" s="12"/>
    </row>
    <row r="41426" spans="7:7" x14ac:dyDescent="0.2">
      <c r="G41426" s="12"/>
    </row>
    <row r="41427" spans="7:7" x14ac:dyDescent="0.2">
      <c r="G41427" s="12"/>
    </row>
    <row r="41428" spans="7:7" x14ac:dyDescent="0.2">
      <c r="G41428" s="12"/>
    </row>
    <row r="41429" spans="7:7" x14ac:dyDescent="0.2">
      <c r="G41429" s="12"/>
    </row>
    <row r="41430" spans="7:7" x14ac:dyDescent="0.2">
      <c r="G41430" s="12"/>
    </row>
    <row r="41431" spans="7:7" x14ac:dyDescent="0.2">
      <c r="G41431" s="12"/>
    </row>
    <row r="41432" spans="7:7" x14ac:dyDescent="0.2">
      <c r="G41432" s="12"/>
    </row>
    <row r="41433" spans="7:7" x14ac:dyDescent="0.2">
      <c r="G41433" s="12"/>
    </row>
    <row r="41434" spans="7:7" x14ac:dyDescent="0.2">
      <c r="G41434" s="12"/>
    </row>
    <row r="41435" spans="7:7" x14ac:dyDescent="0.2">
      <c r="G41435" s="12"/>
    </row>
    <row r="41436" spans="7:7" x14ac:dyDescent="0.2">
      <c r="G41436" s="12"/>
    </row>
    <row r="41437" spans="7:7" x14ac:dyDescent="0.2">
      <c r="G41437" s="12"/>
    </row>
    <row r="41438" spans="7:7" x14ac:dyDescent="0.2">
      <c r="G41438" s="12"/>
    </row>
    <row r="41439" spans="7:7" x14ac:dyDescent="0.2">
      <c r="G41439" s="12"/>
    </row>
    <row r="41440" spans="7:7" x14ac:dyDescent="0.2">
      <c r="G41440" s="12"/>
    </row>
    <row r="41441" spans="7:7" x14ac:dyDescent="0.2">
      <c r="G41441" s="12"/>
    </row>
    <row r="41442" spans="7:7" x14ac:dyDescent="0.2">
      <c r="G41442" s="12"/>
    </row>
    <row r="41443" spans="7:7" x14ac:dyDescent="0.2">
      <c r="G41443" s="12"/>
    </row>
    <row r="41444" spans="7:7" x14ac:dyDescent="0.2">
      <c r="G41444" s="12"/>
    </row>
    <row r="41445" spans="7:7" x14ac:dyDescent="0.2">
      <c r="G41445" s="12"/>
    </row>
    <row r="41446" spans="7:7" x14ac:dyDescent="0.2">
      <c r="G41446" s="12"/>
    </row>
    <row r="41447" spans="7:7" x14ac:dyDescent="0.2">
      <c r="G41447" s="12"/>
    </row>
    <row r="41448" spans="7:7" x14ac:dyDescent="0.2">
      <c r="G41448" s="12"/>
    </row>
    <row r="41449" spans="7:7" x14ac:dyDescent="0.2">
      <c r="G41449" s="12"/>
    </row>
    <row r="41450" spans="7:7" x14ac:dyDescent="0.2">
      <c r="G41450" s="12"/>
    </row>
    <row r="41451" spans="7:7" x14ac:dyDescent="0.2">
      <c r="G41451" s="12"/>
    </row>
    <row r="41452" spans="7:7" x14ac:dyDescent="0.2">
      <c r="G41452" s="12"/>
    </row>
    <row r="41453" spans="7:7" x14ac:dyDescent="0.2">
      <c r="G41453" s="12"/>
    </row>
    <row r="41454" spans="7:7" x14ac:dyDescent="0.2">
      <c r="G41454" s="12"/>
    </row>
    <row r="41455" spans="7:7" x14ac:dyDescent="0.2">
      <c r="G41455" s="12"/>
    </row>
    <row r="41456" spans="7:7" x14ac:dyDescent="0.2">
      <c r="G41456" s="12"/>
    </row>
    <row r="41457" spans="7:7" x14ac:dyDescent="0.2">
      <c r="G41457" s="12"/>
    </row>
    <row r="41458" spans="7:7" x14ac:dyDescent="0.2">
      <c r="G41458" s="12"/>
    </row>
    <row r="41459" spans="7:7" x14ac:dyDescent="0.2">
      <c r="G41459" s="12"/>
    </row>
    <row r="41460" spans="7:7" x14ac:dyDescent="0.2">
      <c r="G41460" s="12"/>
    </row>
    <row r="41461" spans="7:7" x14ac:dyDescent="0.2">
      <c r="G41461" s="12"/>
    </row>
    <row r="41462" spans="7:7" x14ac:dyDescent="0.2">
      <c r="G41462" s="12"/>
    </row>
    <row r="41463" spans="7:7" x14ac:dyDescent="0.2">
      <c r="G41463" s="12"/>
    </row>
    <row r="41464" spans="7:7" x14ac:dyDescent="0.2">
      <c r="G41464" s="12"/>
    </row>
    <row r="41465" spans="7:7" x14ac:dyDescent="0.2">
      <c r="G41465" s="12"/>
    </row>
    <row r="41466" spans="7:7" x14ac:dyDescent="0.2">
      <c r="G41466" s="12"/>
    </row>
    <row r="41467" spans="7:7" x14ac:dyDescent="0.2">
      <c r="G41467" s="12"/>
    </row>
    <row r="41468" spans="7:7" x14ac:dyDescent="0.2">
      <c r="G41468" s="12"/>
    </row>
    <row r="41469" spans="7:7" x14ac:dyDescent="0.2">
      <c r="G41469" s="12"/>
    </row>
    <row r="41470" spans="7:7" x14ac:dyDescent="0.2">
      <c r="G41470" s="12"/>
    </row>
    <row r="41471" spans="7:7" x14ac:dyDescent="0.2">
      <c r="G41471" s="12"/>
    </row>
    <row r="41472" spans="7:7" x14ac:dyDescent="0.2">
      <c r="G41472" s="12"/>
    </row>
    <row r="41473" spans="7:7" x14ac:dyDescent="0.2">
      <c r="G41473" s="12"/>
    </row>
    <row r="41474" spans="7:7" x14ac:dyDescent="0.2">
      <c r="G41474" s="12"/>
    </row>
    <row r="41475" spans="7:7" x14ac:dyDescent="0.2">
      <c r="G41475" s="12"/>
    </row>
    <row r="41476" spans="7:7" x14ac:dyDescent="0.2">
      <c r="G41476" s="12"/>
    </row>
    <row r="41477" spans="7:7" x14ac:dyDescent="0.2">
      <c r="G41477" s="12"/>
    </row>
    <row r="41478" spans="7:7" x14ac:dyDescent="0.2">
      <c r="G41478" s="12"/>
    </row>
    <row r="41479" spans="7:7" x14ac:dyDescent="0.2">
      <c r="G41479" s="12"/>
    </row>
    <row r="41480" spans="7:7" x14ac:dyDescent="0.2">
      <c r="G41480" s="12"/>
    </row>
    <row r="41481" spans="7:7" x14ac:dyDescent="0.2">
      <c r="G41481" s="12"/>
    </row>
    <row r="41482" spans="7:7" x14ac:dyDescent="0.2">
      <c r="G41482" s="12"/>
    </row>
    <row r="41483" spans="7:7" x14ac:dyDescent="0.2">
      <c r="G41483" s="12"/>
    </row>
    <row r="41484" spans="7:7" x14ac:dyDescent="0.2">
      <c r="G41484" s="12"/>
    </row>
    <row r="41485" spans="7:7" x14ac:dyDescent="0.2">
      <c r="G41485" s="12"/>
    </row>
    <row r="41486" spans="7:7" x14ac:dyDescent="0.2">
      <c r="G41486" s="12"/>
    </row>
    <row r="41487" spans="7:7" x14ac:dyDescent="0.2">
      <c r="G41487" s="12"/>
    </row>
    <row r="41488" spans="7:7" x14ac:dyDescent="0.2">
      <c r="G41488" s="12"/>
    </row>
    <row r="41489" spans="7:7" x14ac:dyDescent="0.2">
      <c r="G41489" s="12"/>
    </row>
    <row r="41490" spans="7:7" x14ac:dyDescent="0.2">
      <c r="G41490" s="12"/>
    </row>
    <row r="41491" spans="7:7" x14ac:dyDescent="0.2">
      <c r="G41491" s="12"/>
    </row>
    <row r="41492" spans="7:7" x14ac:dyDescent="0.2">
      <c r="G41492" s="12"/>
    </row>
    <row r="41493" spans="7:7" x14ac:dyDescent="0.2">
      <c r="G41493" s="12"/>
    </row>
    <row r="41494" spans="7:7" x14ac:dyDescent="0.2">
      <c r="G41494" s="12"/>
    </row>
    <row r="41495" spans="7:7" x14ac:dyDescent="0.2">
      <c r="G41495" s="12"/>
    </row>
    <row r="41496" spans="7:7" x14ac:dyDescent="0.2">
      <c r="G41496" s="12"/>
    </row>
    <row r="41497" spans="7:7" x14ac:dyDescent="0.2">
      <c r="G41497" s="12"/>
    </row>
    <row r="41498" spans="7:7" x14ac:dyDescent="0.2">
      <c r="G41498" s="12"/>
    </row>
    <row r="41499" spans="7:7" x14ac:dyDescent="0.2">
      <c r="G41499" s="12"/>
    </row>
    <row r="41500" spans="7:7" x14ac:dyDescent="0.2">
      <c r="G41500" s="12"/>
    </row>
    <row r="41501" spans="7:7" x14ac:dyDescent="0.2">
      <c r="G41501" s="12"/>
    </row>
    <row r="41502" spans="7:7" x14ac:dyDescent="0.2">
      <c r="G41502" s="12"/>
    </row>
    <row r="41503" spans="7:7" x14ac:dyDescent="0.2">
      <c r="G41503" s="12"/>
    </row>
    <row r="41504" spans="7:7" x14ac:dyDescent="0.2">
      <c r="G41504" s="12"/>
    </row>
    <row r="41505" spans="7:7" x14ac:dyDescent="0.2">
      <c r="G41505" s="12"/>
    </row>
    <row r="41506" spans="7:7" x14ac:dyDescent="0.2">
      <c r="G41506" s="12"/>
    </row>
    <row r="41507" spans="7:7" x14ac:dyDescent="0.2">
      <c r="G41507" s="12"/>
    </row>
    <row r="41508" spans="7:7" x14ac:dyDescent="0.2">
      <c r="G41508" s="12"/>
    </row>
    <row r="41509" spans="7:7" x14ac:dyDescent="0.2">
      <c r="G41509" s="12"/>
    </row>
    <row r="41510" spans="7:7" x14ac:dyDescent="0.2">
      <c r="G41510" s="12"/>
    </row>
    <row r="41511" spans="7:7" x14ac:dyDescent="0.2">
      <c r="G41511" s="12"/>
    </row>
    <row r="41512" spans="7:7" x14ac:dyDescent="0.2">
      <c r="G41512" s="12"/>
    </row>
    <row r="41513" spans="7:7" x14ac:dyDescent="0.2">
      <c r="G41513" s="12"/>
    </row>
    <row r="41514" spans="7:7" x14ac:dyDescent="0.2">
      <c r="G41514" s="12"/>
    </row>
    <row r="41515" spans="7:7" x14ac:dyDescent="0.2">
      <c r="G41515" s="12"/>
    </row>
    <row r="41516" spans="7:7" x14ac:dyDescent="0.2">
      <c r="G41516" s="12"/>
    </row>
    <row r="41517" spans="7:7" x14ac:dyDescent="0.2">
      <c r="G41517" s="12"/>
    </row>
    <row r="41518" spans="7:7" x14ac:dyDescent="0.2">
      <c r="G41518" s="12"/>
    </row>
    <row r="41519" spans="7:7" x14ac:dyDescent="0.2">
      <c r="G41519" s="12"/>
    </row>
    <row r="41520" spans="7:7" x14ac:dyDescent="0.2">
      <c r="G41520" s="12"/>
    </row>
    <row r="41521" spans="7:7" x14ac:dyDescent="0.2">
      <c r="G41521" s="12"/>
    </row>
    <row r="41522" spans="7:7" x14ac:dyDescent="0.2">
      <c r="G41522" s="12"/>
    </row>
    <row r="41523" spans="7:7" x14ac:dyDescent="0.2">
      <c r="G41523" s="12"/>
    </row>
    <row r="41524" spans="7:7" x14ac:dyDescent="0.2">
      <c r="G41524" s="12"/>
    </row>
    <row r="41525" spans="7:7" x14ac:dyDescent="0.2">
      <c r="G41525" s="12"/>
    </row>
    <row r="41526" spans="7:7" x14ac:dyDescent="0.2">
      <c r="G41526" s="12"/>
    </row>
    <row r="41527" spans="7:7" x14ac:dyDescent="0.2">
      <c r="G41527" s="12"/>
    </row>
    <row r="41528" spans="7:7" x14ac:dyDescent="0.2">
      <c r="G41528" s="12"/>
    </row>
    <row r="41529" spans="7:7" x14ac:dyDescent="0.2">
      <c r="G41529" s="12"/>
    </row>
    <row r="41530" spans="7:7" x14ac:dyDescent="0.2">
      <c r="G41530" s="12"/>
    </row>
    <row r="41531" spans="7:7" x14ac:dyDescent="0.2">
      <c r="G41531" s="12"/>
    </row>
    <row r="41532" spans="7:7" x14ac:dyDescent="0.2">
      <c r="G41532" s="12"/>
    </row>
    <row r="41533" spans="7:7" x14ac:dyDescent="0.2">
      <c r="G41533" s="12"/>
    </row>
    <row r="41534" spans="7:7" x14ac:dyDescent="0.2">
      <c r="G41534" s="12"/>
    </row>
    <row r="41535" spans="7:7" x14ac:dyDescent="0.2">
      <c r="G41535" s="12"/>
    </row>
    <row r="41536" spans="7:7" x14ac:dyDescent="0.2">
      <c r="G41536" s="12"/>
    </row>
    <row r="41537" spans="7:7" x14ac:dyDescent="0.2">
      <c r="G41537" s="12"/>
    </row>
    <row r="41538" spans="7:7" x14ac:dyDescent="0.2">
      <c r="G41538" s="12"/>
    </row>
    <row r="41539" spans="7:7" x14ac:dyDescent="0.2">
      <c r="G41539" s="12"/>
    </row>
    <row r="41540" spans="7:7" x14ac:dyDescent="0.2">
      <c r="G41540" s="12"/>
    </row>
    <row r="41541" spans="7:7" x14ac:dyDescent="0.2">
      <c r="G41541" s="12"/>
    </row>
    <row r="41542" spans="7:7" x14ac:dyDescent="0.2">
      <c r="G41542" s="12"/>
    </row>
    <row r="41543" spans="7:7" x14ac:dyDescent="0.2">
      <c r="G41543" s="12"/>
    </row>
    <row r="41544" spans="7:7" x14ac:dyDescent="0.2">
      <c r="G41544" s="12"/>
    </row>
    <row r="41545" spans="7:7" x14ac:dyDescent="0.2">
      <c r="G41545" s="12"/>
    </row>
    <row r="41546" spans="7:7" x14ac:dyDescent="0.2">
      <c r="G41546" s="12"/>
    </row>
    <row r="41547" spans="7:7" x14ac:dyDescent="0.2">
      <c r="G41547" s="12"/>
    </row>
    <row r="41548" spans="7:7" x14ac:dyDescent="0.2">
      <c r="G41548" s="12"/>
    </row>
    <row r="41549" spans="7:7" x14ac:dyDescent="0.2">
      <c r="G41549" s="12"/>
    </row>
    <row r="41550" spans="7:7" x14ac:dyDescent="0.2">
      <c r="G41550" s="12"/>
    </row>
    <row r="41551" spans="7:7" x14ac:dyDescent="0.2">
      <c r="G41551" s="12"/>
    </row>
    <row r="41552" spans="7:7" x14ac:dyDescent="0.2">
      <c r="G41552" s="12"/>
    </row>
    <row r="41553" spans="7:7" x14ac:dyDescent="0.2">
      <c r="G41553" s="12"/>
    </row>
    <row r="41554" spans="7:7" x14ac:dyDescent="0.2">
      <c r="G41554" s="12"/>
    </row>
    <row r="41555" spans="7:7" x14ac:dyDescent="0.2">
      <c r="G41555" s="12"/>
    </row>
    <row r="41556" spans="7:7" x14ac:dyDescent="0.2">
      <c r="G41556" s="12"/>
    </row>
    <row r="41557" spans="7:7" x14ac:dyDescent="0.2">
      <c r="G41557" s="12"/>
    </row>
    <row r="41558" spans="7:7" x14ac:dyDescent="0.2">
      <c r="G41558" s="12"/>
    </row>
    <row r="41559" spans="7:7" x14ac:dyDescent="0.2">
      <c r="G41559" s="12"/>
    </row>
    <row r="41560" spans="7:7" x14ac:dyDescent="0.2">
      <c r="G41560" s="12"/>
    </row>
    <row r="41561" spans="7:7" x14ac:dyDescent="0.2">
      <c r="G41561" s="12"/>
    </row>
    <row r="41562" spans="7:7" x14ac:dyDescent="0.2">
      <c r="G41562" s="12"/>
    </row>
    <row r="41563" spans="7:7" x14ac:dyDescent="0.2">
      <c r="G41563" s="12"/>
    </row>
    <row r="41564" spans="7:7" x14ac:dyDescent="0.2">
      <c r="G41564" s="12"/>
    </row>
    <row r="41565" spans="7:7" x14ac:dyDescent="0.2">
      <c r="G41565" s="12"/>
    </row>
    <row r="41566" spans="7:7" x14ac:dyDescent="0.2">
      <c r="G41566" s="12"/>
    </row>
    <row r="41567" spans="7:7" x14ac:dyDescent="0.2">
      <c r="G41567" s="12"/>
    </row>
    <row r="41568" spans="7:7" x14ac:dyDescent="0.2">
      <c r="G41568" s="12"/>
    </row>
    <row r="41569" spans="7:7" x14ac:dyDescent="0.2">
      <c r="G41569" s="12"/>
    </row>
    <row r="41570" spans="7:7" x14ac:dyDescent="0.2">
      <c r="G41570" s="12"/>
    </row>
    <row r="41571" spans="7:7" x14ac:dyDescent="0.2">
      <c r="G41571" s="12"/>
    </row>
    <row r="41572" spans="7:7" x14ac:dyDescent="0.2">
      <c r="G41572" s="12"/>
    </row>
    <row r="41573" spans="7:7" x14ac:dyDescent="0.2">
      <c r="G41573" s="12"/>
    </row>
    <row r="41574" spans="7:7" x14ac:dyDescent="0.2">
      <c r="G41574" s="12"/>
    </row>
    <row r="41575" spans="7:7" x14ac:dyDescent="0.2">
      <c r="G41575" s="12"/>
    </row>
    <row r="41576" spans="7:7" x14ac:dyDescent="0.2">
      <c r="G41576" s="12"/>
    </row>
    <row r="41577" spans="7:7" x14ac:dyDescent="0.2">
      <c r="G41577" s="12"/>
    </row>
    <row r="41578" spans="7:7" x14ac:dyDescent="0.2">
      <c r="G41578" s="12"/>
    </row>
    <row r="41579" spans="7:7" x14ac:dyDescent="0.2">
      <c r="G41579" s="12"/>
    </row>
    <row r="41580" spans="7:7" x14ac:dyDescent="0.2">
      <c r="G41580" s="12"/>
    </row>
    <row r="41581" spans="7:7" x14ac:dyDescent="0.2">
      <c r="G41581" s="12"/>
    </row>
    <row r="41582" spans="7:7" x14ac:dyDescent="0.2">
      <c r="G41582" s="12"/>
    </row>
    <row r="41583" spans="7:7" x14ac:dyDescent="0.2">
      <c r="G41583" s="12"/>
    </row>
    <row r="41584" spans="7:7" x14ac:dyDescent="0.2">
      <c r="G41584" s="12"/>
    </row>
    <row r="41585" spans="7:7" x14ac:dyDescent="0.2">
      <c r="G41585" s="12"/>
    </row>
    <row r="41586" spans="7:7" x14ac:dyDescent="0.2">
      <c r="G41586" s="12"/>
    </row>
    <row r="41587" spans="7:7" x14ac:dyDescent="0.2">
      <c r="G41587" s="12"/>
    </row>
    <row r="41588" spans="7:7" x14ac:dyDescent="0.2">
      <c r="G41588" s="12"/>
    </row>
    <row r="41589" spans="7:7" x14ac:dyDescent="0.2">
      <c r="G41589" s="12"/>
    </row>
    <row r="41590" spans="7:7" x14ac:dyDescent="0.2">
      <c r="G41590" s="12"/>
    </row>
    <row r="41591" spans="7:7" x14ac:dyDescent="0.2">
      <c r="G41591" s="12"/>
    </row>
    <row r="41592" spans="7:7" x14ac:dyDescent="0.2">
      <c r="G41592" s="12"/>
    </row>
    <row r="41593" spans="7:7" x14ac:dyDescent="0.2">
      <c r="G41593" s="12"/>
    </row>
    <row r="41594" spans="7:7" x14ac:dyDescent="0.2">
      <c r="G41594" s="12"/>
    </row>
    <row r="41595" spans="7:7" x14ac:dyDescent="0.2">
      <c r="G41595" s="12"/>
    </row>
    <row r="41596" spans="7:7" x14ac:dyDescent="0.2">
      <c r="G41596" s="12"/>
    </row>
    <row r="41597" spans="7:7" x14ac:dyDescent="0.2">
      <c r="G41597" s="12"/>
    </row>
    <row r="41598" spans="7:7" x14ac:dyDescent="0.2">
      <c r="G41598" s="12"/>
    </row>
    <row r="41599" spans="7:7" x14ac:dyDescent="0.2">
      <c r="G41599" s="12"/>
    </row>
    <row r="41600" spans="7:7" x14ac:dyDescent="0.2">
      <c r="G41600" s="12"/>
    </row>
    <row r="41601" spans="7:7" x14ac:dyDescent="0.2">
      <c r="G41601" s="12"/>
    </row>
    <row r="41602" spans="7:7" x14ac:dyDescent="0.2">
      <c r="G41602" s="12"/>
    </row>
    <row r="41603" spans="7:7" x14ac:dyDescent="0.2">
      <c r="G41603" s="12"/>
    </row>
    <row r="41604" spans="7:7" x14ac:dyDescent="0.2">
      <c r="G41604" s="12"/>
    </row>
    <row r="41605" spans="7:7" x14ac:dyDescent="0.2">
      <c r="G41605" s="12"/>
    </row>
    <row r="41606" spans="7:7" x14ac:dyDescent="0.2">
      <c r="G41606" s="12"/>
    </row>
    <row r="41607" spans="7:7" x14ac:dyDescent="0.2">
      <c r="G41607" s="12"/>
    </row>
    <row r="41608" spans="7:7" x14ac:dyDescent="0.2">
      <c r="G41608" s="12"/>
    </row>
    <row r="41609" spans="7:7" x14ac:dyDescent="0.2">
      <c r="G41609" s="12"/>
    </row>
    <row r="41610" spans="7:7" x14ac:dyDescent="0.2">
      <c r="G41610" s="12"/>
    </row>
    <row r="41611" spans="7:7" x14ac:dyDescent="0.2">
      <c r="G41611" s="12"/>
    </row>
    <row r="41612" spans="7:7" x14ac:dyDescent="0.2">
      <c r="G41612" s="12"/>
    </row>
    <row r="41613" spans="7:7" x14ac:dyDescent="0.2">
      <c r="G41613" s="12"/>
    </row>
    <row r="41614" spans="7:7" x14ac:dyDescent="0.2">
      <c r="G41614" s="12"/>
    </row>
    <row r="41615" spans="7:7" x14ac:dyDescent="0.2">
      <c r="G41615" s="12"/>
    </row>
    <row r="41616" spans="7:7" x14ac:dyDescent="0.2">
      <c r="G41616" s="12"/>
    </row>
    <row r="41617" spans="7:7" x14ac:dyDescent="0.2">
      <c r="G41617" s="12"/>
    </row>
    <row r="41618" spans="7:7" x14ac:dyDescent="0.2">
      <c r="G41618" s="12"/>
    </row>
    <row r="41619" spans="7:7" x14ac:dyDescent="0.2">
      <c r="G41619" s="12"/>
    </row>
    <row r="41620" spans="7:7" x14ac:dyDescent="0.2">
      <c r="G41620" s="12"/>
    </row>
    <row r="41621" spans="7:7" x14ac:dyDescent="0.2">
      <c r="G41621" s="12"/>
    </row>
    <row r="41622" spans="7:7" x14ac:dyDescent="0.2">
      <c r="G41622" s="12"/>
    </row>
    <row r="41623" spans="7:7" x14ac:dyDescent="0.2">
      <c r="G41623" s="12"/>
    </row>
    <row r="41624" spans="7:7" x14ac:dyDescent="0.2">
      <c r="G41624" s="12"/>
    </row>
    <row r="41625" spans="7:7" x14ac:dyDescent="0.2">
      <c r="G41625" s="12"/>
    </row>
    <row r="41626" spans="7:7" x14ac:dyDescent="0.2">
      <c r="G41626" s="12"/>
    </row>
    <row r="41627" spans="7:7" x14ac:dyDescent="0.2">
      <c r="G41627" s="12"/>
    </row>
    <row r="41628" spans="7:7" x14ac:dyDescent="0.2">
      <c r="G41628" s="12"/>
    </row>
    <row r="41629" spans="7:7" x14ac:dyDescent="0.2">
      <c r="G41629" s="12"/>
    </row>
    <row r="41630" spans="7:7" x14ac:dyDescent="0.2">
      <c r="G41630" s="12"/>
    </row>
    <row r="41631" spans="7:7" x14ac:dyDescent="0.2">
      <c r="G41631" s="12"/>
    </row>
    <row r="41632" spans="7:7" x14ac:dyDescent="0.2">
      <c r="G41632" s="12"/>
    </row>
    <row r="41633" spans="7:7" x14ac:dyDescent="0.2">
      <c r="G41633" s="12"/>
    </row>
    <row r="41634" spans="7:7" x14ac:dyDescent="0.2">
      <c r="G41634" s="12"/>
    </row>
    <row r="41635" spans="7:7" x14ac:dyDescent="0.2">
      <c r="G41635" s="12"/>
    </row>
    <row r="41636" spans="7:7" x14ac:dyDescent="0.2">
      <c r="G41636" s="12"/>
    </row>
    <row r="41637" spans="7:7" x14ac:dyDescent="0.2">
      <c r="G41637" s="12"/>
    </row>
    <row r="41638" spans="7:7" x14ac:dyDescent="0.2">
      <c r="G41638" s="12"/>
    </row>
    <row r="41639" spans="7:7" x14ac:dyDescent="0.2">
      <c r="G41639" s="12"/>
    </row>
    <row r="41640" spans="7:7" x14ac:dyDescent="0.2">
      <c r="G41640" s="12"/>
    </row>
    <row r="41641" spans="7:7" x14ac:dyDescent="0.2">
      <c r="G41641" s="12"/>
    </row>
    <row r="41642" spans="7:7" x14ac:dyDescent="0.2">
      <c r="G41642" s="12"/>
    </row>
    <row r="41643" spans="7:7" x14ac:dyDescent="0.2">
      <c r="G41643" s="12"/>
    </row>
    <row r="41644" spans="7:7" x14ac:dyDescent="0.2">
      <c r="G41644" s="12"/>
    </row>
    <row r="41645" spans="7:7" x14ac:dyDescent="0.2">
      <c r="G41645" s="12"/>
    </row>
    <row r="41646" spans="7:7" x14ac:dyDescent="0.2">
      <c r="G41646" s="12"/>
    </row>
    <row r="41647" spans="7:7" x14ac:dyDescent="0.2">
      <c r="G41647" s="12"/>
    </row>
    <row r="41648" spans="7:7" x14ac:dyDescent="0.2">
      <c r="G41648" s="12"/>
    </row>
    <row r="41649" spans="7:7" x14ac:dyDescent="0.2">
      <c r="G41649" s="12"/>
    </row>
    <row r="41650" spans="7:7" x14ac:dyDescent="0.2">
      <c r="G41650" s="12"/>
    </row>
    <row r="41651" spans="7:7" x14ac:dyDescent="0.2">
      <c r="G41651" s="12"/>
    </row>
    <row r="41652" spans="7:7" x14ac:dyDescent="0.2">
      <c r="G41652" s="12"/>
    </row>
    <row r="41653" spans="7:7" x14ac:dyDescent="0.2">
      <c r="G41653" s="12"/>
    </row>
    <row r="41654" spans="7:7" x14ac:dyDescent="0.2">
      <c r="G41654" s="12"/>
    </row>
    <row r="41655" spans="7:7" x14ac:dyDescent="0.2">
      <c r="G41655" s="12"/>
    </row>
    <row r="41656" spans="7:7" x14ac:dyDescent="0.2">
      <c r="G41656" s="12"/>
    </row>
    <row r="41657" spans="7:7" x14ac:dyDescent="0.2">
      <c r="G41657" s="12"/>
    </row>
    <row r="41658" spans="7:7" x14ac:dyDescent="0.2">
      <c r="G41658" s="12"/>
    </row>
    <row r="41659" spans="7:7" x14ac:dyDescent="0.2">
      <c r="G41659" s="12"/>
    </row>
    <row r="41660" spans="7:7" x14ac:dyDescent="0.2">
      <c r="G41660" s="12"/>
    </row>
    <row r="41661" spans="7:7" x14ac:dyDescent="0.2">
      <c r="G41661" s="12"/>
    </row>
    <row r="41662" spans="7:7" x14ac:dyDescent="0.2">
      <c r="G41662" s="12"/>
    </row>
    <row r="41663" spans="7:7" x14ac:dyDescent="0.2">
      <c r="G41663" s="12"/>
    </row>
    <row r="41664" spans="7:7" x14ac:dyDescent="0.2">
      <c r="G41664" s="12"/>
    </row>
    <row r="41665" spans="7:7" x14ac:dyDescent="0.2">
      <c r="G41665" s="12"/>
    </row>
    <row r="41666" spans="7:7" x14ac:dyDescent="0.2">
      <c r="G41666" s="12"/>
    </row>
    <row r="41667" spans="7:7" x14ac:dyDescent="0.2">
      <c r="G41667" s="12"/>
    </row>
    <row r="41668" spans="7:7" x14ac:dyDescent="0.2">
      <c r="G41668" s="12"/>
    </row>
    <row r="41669" spans="7:7" x14ac:dyDescent="0.2">
      <c r="G41669" s="12"/>
    </row>
    <row r="41670" spans="7:7" x14ac:dyDescent="0.2">
      <c r="G41670" s="12"/>
    </row>
    <row r="41671" spans="7:7" x14ac:dyDescent="0.2">
      <c r="G41671" s="12"/>
    </row>
    <row r="41672" spans="7:7" x14ac:dyDescent="0.2">
      <c r="G41672" s="12"/>
    </row>
    <row r="41673" spans="7:7" x14ac:dyDescent="0.2">
      <c r="G41673" s="12"/>
    </row>
    <row r="41674" spans="7:7" x14ac:dyDescent="0.2">
      <c r="G41674" s="12"/>
    </row>
    <row r="41675" spans="7:7" x14ac:dyDescent="0.2">
      <c r="G41675" s="12"/>
    </row>
    <row r="41676" spans="7:7" x14ac:dyDescent="0.2">
      <c r="G41676" s="12"/>
    </row>
    <row r="41677" spans="7:7" x14ac:dyDescent="0.2">
      <c r="G41677" s="12"/>
    </row>
    <row r="41678" spans="7:7" x14ac:dyDescent="0.2">
      <c r="G41678" s="12"/>
    </row>
    <row r="41679" spans="7:7" x14ac:dyDescent="0.2">
      <c r="G41679" s="12"/>
    </row>
    <row r="41680" spans="7:7" x14ac:dyDescent="0.2">
      <c r="G41680" s="12"/>
    </row>
    <row r="41681" spans="7:7" x14ac:dyDescent="0.2">
      <c r="G41681" s="12"/>
    </row>
    <row r="41682" spans="7:7" x14ac:dyDescent="0.2">
      <c r="G41682" s="12"/>
    </row>
    <row r="41683" spans="7:7" x14ac:dyDescent="0.2">
      <c r="G41683" s="12"/>
    </row>
    <row r="41684" spans="7:7" x14ac:dyDescent="0.2">
      <c r="G41684" s="12"/>
    </row>
    <row r="41685" spans="7:7" x14ac:dyDescent="0.2">
      <c r="G41685" s="12"/>
    </row>
    <row r="41686" spans="7:7" x14ac:dyDescent="0.2">
      <c r="G41686" s="12"/>
    </row>
    <row r="41687" spans="7:7" x14ac:dyDescent="0.2">
      <c r="G41687" s="12"/>
    </row>
    <row r="41688" spans="7:7" x14ac:dyDescent="0.2">
      <c r="G41688" s="12"/>
    </row>
    <row r="41689" spans="7:7" x14ac:dyDescent="0.2">
      <c r="G41689" s="12"/>
    </row>
    <row r="41690" spans="7:7" x14ac:dyDescent="0.2">
      <c r="G41690" s="12"/>
    </row>
    <row r="41691" spans="7:7" x14ac:dyDescent="0.2">
      <c r="G41691" s="12"/>
    </row>
    <row r="41692" spans="7:7" x14ac:dyDescent="0.2">
      <c r="G41692" s="12"/>
    </row>
    <row r="41693" spans="7:7" x14ac:dyDescent="0.2">
      <c r="G41693" s="12"/>
    </row>
    <row r="41694" spans="7:7" x14ac:dyDescent="0.2">
      <c r="G41694" s="12"/>
    </row>
    <row r="41695" spans="7:7" x14ac:dyDescent="0.2">
      <c r="G41695" s="12"/>
    </row>
    <row r="41696" spans="7:7" x14ac:dyDescent="0.2">
      <c r="G41696" s="12"/>
    </row>
    <row r="41697" spans="7:7" x14ac:dyDescent="0.2">
      <c r="G41697" s="12"/>
    </row>
    <row r="41698" spans="7:7" x14ac:dyDescent="0.2">
      <c r="G41698" s="12"/>
    </row>
    <row r="41699" spans="7:7" x14ac:dyDescent="0.2">
      <c r="G41699" s="12"/>
    </row>
    <row r="41700" spans="7:7" x14ac:dyDescent="0.2">
      <c r="G41700" s="12"/>
    </row>
    <row r="41701" spans="7:7" x14ac:dyDescent="0.2">
      <c r="G41701" s="12"/>
    </row>
    <row r="41702" spans="7:7" x14ac:dyDescent="0.2">
      <c r="G41702" s="12"/>
    </row>
    <row r="41703" spans="7:7" x14ac:dyDescent="0.2">
      <c r="G41703" s="12"/>
    </row>
    <row r="41704" spans="7:7" x14ac:dyDescent="0.2">
      <c r="G41704" s="12"/>
    </row>
    <row r="41705" spans="7:7" x14ac:dyDescent="0.2">
      <c r="G41705" s="12"/>
    </row>
    <row r="41706" spans="7:7" x14ac:dyDescent="0.2">
      <c r="G41706" s="12"/>
    </row>
    <row r="41707" spans="7:7" x14ac:dyDescent="0.2">
      <c r="G41707" s="12"/>
    </row>
    <row r="41708" spans="7:7" x14ac:dyDescent="0.2">
      <c r="G41708" s="12"/>
    </row>
    <row r="41709" spans="7:7" x14ac:dyDescent="0.2">
      <c r="G41709" s="12"/>
    </row>
    <row r="41710" spans="7:7" x14ac:dyDescent="0.2">
      <c r="G41710" s="12"/>
    </row>
    <row r="41711" spans="7:7" x14ac:dyDescent="0.2">
      <c r="G41711" s="12"/>
    </row>
    <row r="41712" spans="7:7" x14ac:dyDescent="0.2">
      <c r="G41712" s="12"/>
    </row>
    <row r="41713" spans="7:7" x14ac:dyDescent="0.2">
      <c r="G41713" s="12"/>
    </row>
    <row r="41714" spans="7:7" x14ac:dyDescent="0.2">
      <c r="G41714" s="12"/>
    </row>
    <row r="41715" spans="7:7" x14ac:dyDescent="0.2">
      <c r="G41715" s="12"/>
    </row>
    <row r="41716" spans="7:7" x14ac:dyDescent="0.2">
      <c r="G41716" s="12"/>
    </row>
    <row r="41717" spans="7:7" x14ac:dyDescent="0.2">
      <c r="G41717" s="12"/>
    </row>
    <row r="41718" spans="7:7" x14ac:dyDescent="0.2">
      <c r="G41718" s="12"/>
    </row>
    <row r="41719" spans="7:7" x14ac:dyDescent="0.2">
      <c r="G41719" s="12"/>
    </row>
    <row r="41720" spans="7:7" x14ac:dyDescent="0.2">
      <c r="G41720" s="12"/>
    </row>
    <row r="41721" spans="7:7" x14ac:dyDescent="0.2">
      <c r="G41721" s="12"/>
    </row>
    <row r="41722" spans="7:7" x14ac:dyDescent="0.2">
      <c r="G41722" s="12"/>
    </row>
    <row r="41723" spans="7:7" x14ac:dyDescent="0.2">
      <c r="G41723" s="12"/>
    </row>
    <row r="41724" spans="7:7" x14ac:dyDescent="0.2">
      <c r="G41724" s="12"/>
    </row>
    <row r="41725" spans="7:7" x14ac:dyDescent="0.2">
      <c r="G41725" s="12"/>
    </row>
    <row r="41726" spans="7:7" x14ac:dyDescent="0.2">
      <c r="G41726" s="12"/>
    </row>
    <row r="41727" spans="7:7" x14ac:dyDescent="0.2">
      <c r="G41727" s="12"/>
    </row>
    <row r="41728" spans="7:7" x14ac:dyDescent="0.2">
      <c r="G41728" s="12"/>
    </row>
    <row r="41729" spans="7:7" x14ac:dyDescent="0.2">
      <c r="G41729" s="12"/>
    </row>
    <row r="41730" spans="7:7" x14ac:dyDescent="0.2">
      <c r="G41730" s="12"/>
    </row>
    <row r="41731" spans="7:7" x14ac:dyDescent="0.2">
      <c r="G41731" s="12"/>
    </row>
    <row r="41732" spans="7:7" x14ac:dyDescent="0.2">
      <c r="G41732" s="12"/>
    </row>
    <row r="41733" spans="7:7" x14ac:dyDescent="0.2">
      <c r="G41733" s="12"/>
    </row>
    <row r="41734" spans="7:7" x14ac:dyDescent="0.2">
      <c r="G41734" s="12"/>
    </row>
    <row r="41735" spans="7:7" x14ac:dyDescent="0.2">
      <c r="G41735" s="12"/>
    </row>
    <row r="41736" spans="7:7" x14ac:dyDescent="0.2">
      <c r="G41736" s="12"/>
    </row>
    <row r="41737" spans="7:7" x14ac:dyDescent="0.2">
      <c r="G41737" s="12"/>
    </row>
    <row r="41738" spans="7:7" x14ac:dyDescent="0.2">
      <c r="G41738" s="12"/>
    </row>
    <row r="41739" spans="7:7" x14ac:dyDescent="0.2">
      <c r="G41739" s="12"/>
    </row>
    <row r="41740" spans="7:7" x14ac:dyDescent="0.2">
      <c r="G41740" s="12"/>
    </row>
    <row r="41741" spans="7:7" x14ac:dyDescent="0.2">
      <c r="G41741" s="12"/>
    </row>
    <row r="41742" spans="7:7" x14ac:dyDescent="0.2">
      <c r="G41742" s="12"/>
    </row>
    <row r="41743" spans="7:7" x14ac:dyDescent="0.2">
      <c r="G41743" s="12"/>
    </row>
    <row r="41744" spans="7:7" x14ac:dyDescent="0.2">
      <c r="G41744" s="12"/>
    </row>
    <row r="41745" spans="7:7" x14ac:dyDescent="0.2">
      <c r="G41745" s="12"/>
    </row>
    <row r="41746" spans="7:7" x14ac:dyDescent="0.2">
      <c r="G41746" s="12"/>
    </row>
    <row r="41747" spans="7:7" x14ac:dyDescent="0.2">
      <c r="G41747" s="12"/>
    </row>
    <row r="41748" spans="7:7" x14ac:dyDescent="0.2">
      <c r="G41748" s="12"/>
    </row>
    <row r="41749" spans="7:7" x14ac:dyDescent="0.2">
      <c r="G41749" s="12"/>
    </row>
    <row r="41750" spans="7:7" x14ac:dyDescent="0.2">
      <c r="G41750" s="12"/>
    </row>
    <row r="41751" spans="7:7" x14ac:dyDescent="0.2">
      <c r="G41751" s="12"/>
    </row>
    <row r="41752" spans="7:7" x14ac:dyDescent="0.2">
      <c r="G41752" s="12"/>
    </row>
    <row r="41753" spans="7:7" x14ac:dyDescent="0.2">
      <c r="G41753" s="12"/>
    </row>
    <row r="41754" spans="7:7" x14ac:dyDescent="0.2">
      <c r="G41754" s="12"/>
    </row>
    <row r="41755" spans="7:7" x14ac:dyDescent="0.2">
      <c r="G41755" s="12"/>
    </row>
    <row r="41756" spans="7:7" x14ac:dyDescent="0.2">
      <c r="G41756" s="12"/>
    </row>
    <row r="41757" spans="7:7" x14ac:dyDescent="0.2">
      <c r="G41757" s="12"/>
    </row>
    <row r="41758" spans="7:7" x14ac:dyDescent="0.2">
      <c r="G41758" s="12"/>
    </row>
    <row r="41759" spans="7:7" x14ac:dyDescent="0.2">
      <c r="G41759" s="12"/>
    </row>
    <row r="41760" spans="7:7" x14ac:dyDescent="0.2">
      <c r="G41760" s="12"/>
    </row>
    <row r="41761" spans="7:7" x14ac:dyDescent="0.2">
      <c r="G41761" s="12"/>
    </row>
    <row r="41762" spans="7:7" x14ac:dyDescent="0.2">
      <c r="G41762" s="12"/>
    </row>
    <row r="41763" spans="7:7" x14ac:dyDescent="0.2">
      <c r="G41763" s="12"/>
    </row>
    <row r="41764" spans="7:7" x14ac:dyDescent="0.2">
      <c r="G41764" s="12"/>
    </row>
    <row r="41765" spans="7:7" x14ac:dyDescent="0.2">
      <c r="G41765" s="12"/>
    </row>
    <row r="41766" spans="7:7" x14ac:dyDescent="0.2">
      <c r="G41766" s="12"/>
    </row>
    <row r="41767" spans="7:7" x14ac:dyDescent="0.2">
      <c r="G41767" s="12"/>
    </row>
    <row r="41768" spans="7:7" x14ac:dyDescent="0.2">
      <c r="G41768" s="12"/>
    </row>
    <row r="41769" spans="7:7" x14ac:dyDescent="0.2">
      <c r="G41769" s="12"/>
    </row>
    <row r="41770" spans="7:7" x14ac:dyDescent="0.2">
      <c r="G41770" s="12"/>
    </row>
    <row r="41771" spans="7:7" x14ac:dyDescent="0.2">
      <c r="G41771" s="12"/>
    </row>
    <row r="41772" spans="7:7" x14ac:dyDescent="0.2">
      <c r="G41772" s="12"/>
    </row>
    <row r="41773" spans="7:7" x14ac:dyDescent="0.2">
      <c r="G41773" s="12"/>
    </row>
    <row r="41774" spans="7:7" x14ac:dyDescent="0.2">
      <c r="G41774" s="12"/>
    </row>
    <row r="41775" spans="7:7" x14ac:dyDescent="0.2">
      <c r="G41775" s="12"/>
    </row>
    <row r="41776" spans="7:7" x14ac:dyDescent="0.2">
      <c r="G41776" s="12"/>
    </row>
    <row r="41777" spans="7:7" x14ac:dyDescent="0.2">
      <c r="G41777" s="12"/>
    </row>
    <row r="41778" spans="7:7" x14ac:dyDescent="0.2">
      <c r="G41778" s="12"/>
    </row>
    <row r="41779" spans="7:7" x14ac:dyDescent="0.2">
      <c r="G41779" s="12"/>
    </row>
    <row r="41780" spans="7:7" x14ac:dyDescent="0.2">
      <c r="G41780" s="12"/>
    </row>
    <row r="41781" spans="7:7" x14ac:dyDescent="0.2">
      <c r="G41781" s="12"/>
    </row>
    <row r="41782" spans="7:7" x14ac:dyDescent="0.2">
      <c r="G41782" s="12"/>
    </row>
    <row r="41783" spans="7:7" x14ac:dyDescent="0.2">
      <c r="G41783" s="12"/>
    </row>
    <row r="41784" spans="7:7" x14ac:dyDescent="0.2">
      <c r="G41784" s="12"/>
    </row>
    <row r="41785" spans="7:7" x14ac:dyDescent="0.2">
      <c r="G41785" s="12"/>
    </row>
    <row r="41786" spans="7:7" x14ac:dyDescent="0.2">
      <c r="G41786" s="12"/>
    </row>
    <row r="41787" spans="7:7" x14ac:dyDescent="0.2">
      <c r="G41787" s="12"/>
    </row>
    <row r="41788" spans="7:7" x14ac:dyDescent="0.2">
      <c r="G41788" s="12"/>
    </row>
    <row r="41789" spans="7:7" x14ac:dyDescent="0.2">
      <c r="G41789" s="12"/>
    </row>
    <row r="41790" spans="7:7" x14ac:dyDescent="0.2">
      <c r="G41790" s="12"/>
    </row>
    <row r="41791" spans="7:7" x14ac:dyDescent="0.2">
      <c r="G41791" s="12"/>
    </row>
    <row r="41792" spans="7:7" x14ac:dyDescent="0.2">
      <c r="G41792" s="12"/>
    </row>
    <row r="41793" spans="7:7" x14ac:dyDescent="0.2">
      <c r="G41793" s="12"/>
    </row>
    <row r="41794" spans="7:7" x14ac:dyDescent="0.2">
      <c r="G41794" s="12"/>
    </row>
    <row r="41795" spans="7:7" x14ac:dyDescent="0.2">
      <c r="G41795" s="12"/>
    </row>
    <row r="41796" spans="7:7" x14ac:dyDescent="0.2">
      <c r="G41796" s="12"/>
    </row>
    <row r="41797" spans="7:7" x14ac:dyDescent="0.2">
      <c r="G41797" s="12"/>
    </row>
    <row r="41798" spans="7:7" x14ac:dyDescent="0.2">
      <c r="G41798" s="12"/>
    </row>
    <row r="41799" spans="7:7" x14ac:dyDescent="0.2">
      <c r="G41799" s="12"/>
    </row>
    <row r="41800" spans="7:7" x14ac:dyDescent="0.2">
      <c r="G41800" s="12"/>
    </row>
    <row r="41801" spans="7:7" x14ac:dyDescent="0.2">
      <c r="G41801" s="12"/>
    </row>
    <row r="41802" spans="7:7" x14ac:dyDescent="0.2">
      <c r="G41802" s="12"/>
    </row>
    <row r="41803" spans="7:7" x14ac:dyDescent="0.2">
      <c r="G41803" s="12"/>
    </row>
    <row r="41804" spans="7:7" x14ac:dyDescent="0.2">
      <c r="G41804" s="12"/>
    </row>
    <row r="41805" spans="7:7" x14ac:dyDescent="0.2">
      <c r="G41805" s="12"/>
    </row>
    <row r="41806" spans="7:7" x14ac:dyDescent="0.2">
      <c r="G41806" s="12"/>
    </row>
    <row r="41807" spans="7:7" x14ac:dyDescent="0.2">
      <c r="G41807" s="12"/>
    </row>
    <row r="41808" spans="7:7" x14ac:dyDescent="0.2">
      <c r="G41808" s="12"/>
    </row>
    <row r="41809" spans="7:7" x14ac:dyDescent="0.2">
      <c r="G41809" s="12"/>
    </row>
    <row r="41810" spans="7:7" x14ac:dyDescent="0.2">
      <c r="G41810" s="12"/>
    </row>
    <row r="41811" spans="7:7" x14ac:dyDescent="0.2">
      <c r="G41811" s="12"/>
    </row>
    <row r="41812" spans="7:7" x14ac:dyDescent="0.2">
      <c r="G41812" s="12"/>
    </row>
    <row r="41813" spans="7:7" x14ac:dyDescent="0.2">
      <c r="G41813" s="12"/>
    </row>
    <row r="41814" spans="7:7" x14ac:dyDescent="0.2">
      <c r="G41814" s="12"/>
    </row>
    <row r="41815" spans="7:7" x14ac:dyDescent="0.2">
      <c r="G41815" s="12"/>
    </row>
    <row r="41816" spans="7:7" x14ac:dyDescent="0.2">
      <c r="G41816" s="12"/>
    </row>
    <row r="41817" spans="7:7" x14ac:dyDescent="0.2">
      <c r="G41817" s="12"/>
    </row>
    <row r="41818" spans="7:7" x14ac:dyDescent="0.2">
      <c r="G41818" s="12"/>
    </row>
    <row r="41819" spans="7:7" x14ac:dyDescent="0.2">
      <c r="G41819" s="12"/>
    </row>
    <row r="41820" spans="7:7" x14ac:dyDescent="0.2">
      <c r="G41820" s="12"/>
    </row>
    <row r="41821" spans="7:7" x14ac:dyDescent="0.2">
      <c r="G41821" s="12"/>
    </row>
    <row r="41822" spans="7:7" x14ac:dyDescent="0.2">
      <c r="G41822" s="12"/>
    </row>
    <row r="41823" spans="7:7" x14ac:dyDescent="0.2">
      <c r="G41823" s="12"/>
    </row>
    <row r="41824" spans="7:7" x14ac:dyDescent="0.2">
      <c r="G41824" s="12"/>
    </row>
    <row r="41825" spans="7:7" x14ac:dyDescent="0.2">
      <c r="G41825" s="12"/>
    </row>
    <row r="41826" spans="7:7" x14ac:dyDescent="0.2">
      <c r="G41826" s="12"/>
    </row>
    <row r="41827" spans="7:7" x14ac:dyDescent="0.2">
      <c r="G41827" s="12"/>
    </row>
    <row r="41828" spans="7:7" x14ac:dyDescent="0.2">
      <c r="G41828" s="12"/>
    </row>
    <row r="41829" spans="7:7" x14ac:dyDescent="0.2">
      <c r="G41829" s="12"/>
    </row>
    <row r="41830" spans="7:7" x14ac:dyDescent="0.2">
      <c r="G41830" s="12"/>
    </row>
    <row r="41831" spans="7:7" x14ac:dyDescent="0.2">
      <c r="G41831" s="12"/>
    </row>
    <row r="41832" spans="7:7" x14ac:dyDescent="0.2">
      <c r="G41832" s="12"/>
    </row>
    <row r="41833" spans="7:7" x14ac:dyDescent="0.2">
      <c r="G41833" s="12"/>
    </row>
    <row r="41834" spans="7:7" x14ac:dyDescent="0.2">
      <c r="G41834" s="12"/>
    </row>
    <row r="41835" spans="7:7" x14ac:dyDescent="0.2">
      <c r="G41835" s="12"/>
    </row>
    <row r="41836" spans="7:7" x14ac:dyDescent="0.2">
      <c r="G41836" s="12"/>
    </row>
    <row r="41837" spans="7:7" x14ac:dyDescent="0.2">
      <c r="G41837" s="12"/>
    </row>
    <row r="41838" spans="7:7" x14ac:dyDescent="0.2">
      <c r="G41838" s="12"/>
    </row>
    <row r="41839" spans="7:7" x14ac:dyDescent="0.2">
      <c r="G41839" s="12"/>
    </row>
    <row r="41840" spans="7:7" x14ac:dyDescent="0.2">
      <c r="G41840" s="12"/>
    </row>
    <row r="41841" spans="7:7" x14ac:dyDescent="0.2">
      <c r="G41841" s="12"/>
    </row>
    <row r="41842" spans="7:7" x14ac:dyDescent="0.2">
      <c r="G41842" s="12"/>
    </row>
    <row r="41843" spans="7:7" x14ac:dyDescent="0.2">
      <c r="G41843" s="12"/>
    </row>
    <row r="41844" spans="7:7" x14ac:dyDescent="0.2">
      <c r="G41844" s="12"/>
    </row>
    <row r="41845" spans="7:7" x14ac:dyDescent="0.2">
      <c r="G41845" s="12"/>
    </row>
    <row r="41846" spans="7:7" x14ac:dyDescent="0.2">
      <c r="G41846" s="12"/>
    </row>
    <row r="41847" spans="7:7" x14ac:dyDescent="0.2">
      <c r="G41847" s="12"/>
    </row>
    <row r="41848" spans="7:7" x14ac:dyDescent="0.2">
      <c r="G41848" s="12"/>
    </row>
    <row r="41849" spans="7:7" x14ac:dyDescent="0.2">
      <c r="G41849" s="12"/>
    </row>
    <row r="41850" spans="7:7" x14ac:dyDescent="0.2">
      <c r="G41850" s="12"/>
    </row>
    <row r="41851" spans="7:7" x14ac:dyDescent="0.2">
      <c r="G41851" s="12"/>
    </row>
    <row r="41852" spans="7:7" x14ac:dyDescent="0.2">
      <c r="G41852" s="12"/>
    </row>
    <row r="41853" spans="7:7" x14ac:dyDescent="0.2">
      <c r="G41853" s="12"/>
    </row>
    <row r="41854" spans="7:7" x14ac:dyDescent="0.2">
      <c r="G41854" s="12"/>
    </row>
    <row r="41855" spans="7:7" x14ac:dyDescent="0.2">
      <c r="G41855" s="12"/>
    </row>
    <row r="41856" spans="7:7" x14ac:dyDescent="0.2">
      <c r="G41856" s="12"/>
    </row>
    <row r="41857" spans="7:7" x14ac:dyDescent="0.2">
      <c r="G41857" s="12"/>
    </row>
    <row r="41858" spans="7:7" x14ac:dyDescent="0.2">
      <c r="G41858" s="12"/>
    </row>
    <row r="41859" spans="7:7" x14ac:dyDescent="0.2">
      <c r="G41859" s="12"/>
    </row>
    <row r="41860" spans="7:7" x14ac:dyDescent="0.2">
      <c r="G41860" s="12"/>
    </row>
    <row r="41861" spans="7:7" x14ac:dyDescent="0.2">
      <c r="G41861" s="12"/>
    </row>
    <row r="41862" spans="7:7" x14ac:dyDescent="0.2">
      <c r="G41862" s="12"/>
    </row>
    <row r="41863" spans="7:7" x14ac:dyDescent="0.2">
      <c r="G41863" s="12"/>
    </row>
    <row r="41864" spans="7:7" x14ac:dyDescent="0.2">
      <c r="G41864" s="12"/>
    </row>
    <row r="41865" spans="7:7" x14ac:dyDescent="0.2">
      <c r="G41865" s="12"/>
    </row>
    <row r="41866" spans="7:7" x14ac:dyDescent="0.2">
      <c r="G41866" s="12"/>
    </row>
    <row r="41867" spans="7:7" x14ac:dyDescent="0.2">
      <c r="G41867" s="12"/>
    </row>
    <row r="41868" spans="7:7" x14ac:dyDescent="0.2">
      <c r="G41868" s="12"/>
    </row>
    <row r="41869" spans="7:7" x14ac:dyDescent="0.2">
      <c r="G41869" s="12"/>
    </row>
    <row r="41870" spans="7:7" x14ac:dyDescent="0.2">
      <c r="G41870" s="12"/>
    </row>
    <row r="41871" spans="7:7" x14ac:dyDescent="0.2">
      <c r="G41871" s="12"/>
    </row>
    <row r="41872" spans="7:7" x14ac:dyDescent="0.2">
      <c r="G41872" s="12"/>
    </row>
    <row r="41873" spans="7:7" x14ac:dyDescent="0.2">
      <c r="G41873" s="12"/>
    </row>
    <row r="41874" spans="7:7" x14ac:dyDescent="0.2">
      <c r="G41874" s="12"/>
    </row>
    <row r="41875" spans="7:7" x14ac:dyDescent="0.2">
      <c r="G41875" s="12"/>
    </row>
    <row r="41876" spans="7:7" x14ac:dyDescent="0.2">
      <c r="G41876" s="12"/>
    </row>
    <row r="41877" spans="7:7" x14ac:dyDescent="0.2">
      <c r="G41877" s="12"/>
    </row>
    <row r="41878" spans="7:7" x14ac:dyDescent="0.2">
      <c r="G41878" s="12"/>
    </row>
    <row r="41879" spans="7:7" x14ac:dyDescent="0.2">
      <c r="G41879" s="12"/>
    </row>
    <row r="41880" spans="7:7" x14ac:dyDescent="0.2">
      <c r="G41880" s="12"/>
    </row>
    <row r="41881" spans="7:7" x14ac:dyDescent="0.2">
      <c r="G41881" s="12"/>
    </row>
    <row r="41882" spans="7:7" x14ac:dyDescent="0.2">
      <c r="G41882" s="12"/>
    </row>
    <row r="41883" spans="7:7" x14ac:dyDescent="0.2">
      <c r="G41883" s="12"/>
    </row>
    <row r="41884" spans="7:7" x14ac:dyDescent="0.2">
      <c r="G41884" s="12"/>
    </row>
    <row r="41885" spans="7:7" x14ac:dyDescent="0.2">
      <c r="G41885" s="12"/>
    </row>
    <row r="41886" spans="7:7" x14ac:dyDescent="0.2">
      <c r="G41886" s="12"/>
    </row>
    <row r="41887" spans="7:7" x14ac:dyDescent="0.2">
      <c r="G41887" s="12"/>
    </row>
    <row r="41888" spans="7:7" x14ac:dyDescent="0.2">
      <c r="G41888" s="12"/>
    </row>
    <row r="41889" spans="7:7" x14ac:dyDescent="0.2">
      <c r="G41889" s="12"/>
    </row>
    <row r="41890" spans="7:7" x14ac:dyDescent="0.2">
      <c r="G41890" s="12"/>
    </row>
    <row r="41891" spans="7:7" x14ac:dyDescent="0.2">
      <c r="G41891" s="12"/>
    </row>
    <row r="41892" spans="7:7" x14ac:dyDescent="0.2">
      <c r="G41892" s="12"/>
    </row>
    <row r="41893" spans="7:7" x14ac:dyDescent="0.2">
      <c r="G41893" s="12"/>
    </row>
    <row r="41894" spans="7:7" x14ac:dyDescent="0.2">
      <c r="G41894" s="12"/>
    </row>
    <row r="41895" spans="7:7" x14ac:dyDescent="0.2">
      <c r="G41895" s="12"/>
    </row>
    <row r="41896" spans="7:7" x14ac:dyDescent="0.2">
      <c r="G41896" s="12"/>
    </row>
    <row r="41897" spans="7:7" x14ac:dyDescent="0.2">
      <c r="G41897" s="12"/>
    </row>
    <row r="41898" spans="7:7" x14ac:dyDescent="0.2">
      <c r="G41898" s="12"/>
    </row>
    <row r="41899" spans="7:7" x14ac:dyDescent="0.2">
      <c r="G41899" s="12"/>
    </row>
    <row r="41900" spans="7:7" x14ac:dyDescent="0.2">
      <c r="G41900" s="12"/>
    </row>
    <row r="41901" spans="7:7" x14ac:dyDescent="0.2">
      <c r="G41901" s="12"/>
    </row>
    <row r="41902" spans="7:7" x14ac:dyDescent="0.2">
      <c r="G41902" s="12"/>
    </row>
    <row r="41903" spans="7:7" x14ac:dyDescent="0.2">
      <c r="G41903" s="12"/>
    </row>
    <row r="41904" spans="7:7" x14ac:dyDescent="0.2">
      <c r="G41904" s="12"/>
    </row>
    <row r="41905" spans="7:7" x14ac:dyDescent="0.2">
      <c r="G41905" s="12"/>
    </row>
    <row r="41906" spans="7:7" x14ac:dyDescent="0.2">
      <c r="G41906" s="12"/>
    </row>
    <row r="41907" spans="7:7" x14ac:dyDescent="0.2">
      <c r="G41907" s="12"/>
    </row>
    <row r="41908" spans="7:7" x14ac:dyDescent="0.2">
      <c r="G41908" s="12"/>
    </row>
    <row r="41909" spans="7:7" x14ac:dyDescent="0.2">
      <c r="G41909" s="12"/>
    </row>
    <row r="41910" spans="7:7" x14ac:dyDescent="0.2">
      <c r="G41910" s="12"/>
    </row>
    <row r="41911" spans="7:7" x14ac:dyDescent="0.2">
      <c r="G41911" s="12"/>
    </row>
    <row r="41912" spans="7:7" x14ac:dyDescent="0.2">
      <c r="G41912" s="12"/>
    </row>
    <row r="41913" spans="7:7" x14ac:dyDescent="0.2">
      <c r="G41913" s="12"/>
    </row>
    <row r="41914" spans="7:7" x14ac:dyDescent="0.2">
      <c r="G41914" s="12"/>
    </row>
    <row r="41915" spans="7:7" x14ac:dyDescent="0.2">
      <c r="G41915" s="12"/>
    </row>
    <row r="41916" spans="7:7" x14ac:dyDescent="0.2">
      <c r="G41916" s="12"/>
    </row>
    <row r="41917" spans="7:7" x14ac:dyDescent="0.2">
      <c r="G41917" s="12"/>
    </row>
    <row r="41918" spans="7:7" x14ac:dyDescent="0.2">
      <c r="G41918" s="12"/>
    </row>
    <row r="41919" spans="7:7" x14ac:dyDescent="0.2">
      <c r="G41919" s="12"/>
    </row>
    <row r="41920" spans="7:7" x14ac:dyDescent="0.2">
      <c r="G41920" s="12"/>
    </row>
    <row r="41921" spans="7:7" x14ac:dyDescent="0.2">
      <c r="G41921" s="12"/>
    </row>
    <row r="41922" spans="7:7" x14ac:dyDescent="0.2">
      <c r="G41922" s="12"/>
    </row>
    <row r="41923" spans="7:7" x14ac:dyDescent="0.2">
      <c r="G41923" s="12"/>
    </row>
    <row r="41924" spans="7:7" x14ac:dyDescent="0.2">
      <c r="G41924" s="12"/>
    </row>
    <row r="41925" spans="7:7" x14ac:dyDescent="0.2">
      <c r="G41925" s="12"/>
    </row>
    <row r="41926" spans="7:7" x14ac:dyDescent="0.2">
      <c r="G41926" s="12"/>
    </row>
    <row r="41927" spans="7:7" x14ac:dyDescent="0.2">
      <c r="G41927" s="12"/>
    </row>
    <row r="41928" spans="7:7" x14ac:dyDescent="0.2">
      <c r="G41928" s="12"/>
    </row>
    <row r="41929" spans="7:7" x14ac:dyDescent="0.2">
      <c r="G41929" s="12"/>
    </row>
    <row r="41930" spans="7:7" x14ac:dyDescent="0.2">
      <c r="G41930" s="12"/>
    </row>
    <row r="41931" spans="7:7" x14ac:dyDescent="0.2">
      <c r="G41931" s="12"/>
    </row>
    <row r="41932" spans="7:7" x14ac:dyDescent="0.2">
      <c r="G41932" s="12"/>
    </row>
    <row r="41933" spans="7:7" x14ac:dyDescent="0.2">
      <c r="G41933" s="12"/>
    </row>
    <row r="41934" spans="7:7" x14ac:dyDescent="0.2">
      <c r="G41934" s="12"/>
    </row>
    <row r="41935" spans="7:7" x14ac:dyDescent="0.2">
      <c r="G41935" s="12"/>
    </row>
    <row r="41936" spans="7:7" x14ac:dyDescent="0.2">
      <c r="G41936" s="12"/>
    </row>
    <row r="41937" spans="7:7" x14ac:dyDescent="0.2">
      <c r="G41937" s="12"/>
    </row>
    <row r="41938" spans="7:7" x14ac:dyDescent="0.2">
      <c r="G41938" s="12"/>
    </row>
    <row r="41939" spans="7:7" x14ac:dyDescent="0.2">
      <c r="G41939" s="12"/>
    </row>
    <row r="41940" spans="7:7" x14ac:dyDescent="0.2">
      <c r="G41940" s="12"/>
    </row>
    <row r="41941" spans="7:7" x14ac:dyDescent="0.2">
      <c r="G41941" s="12"/>
    </row>
    <row r="41942" spans="7:7" x14ac:dyDescent="0.2">
      <c r="G41942" s="12"/>
    </row>
    <row r="41943" spans="7:7" x14ac:dyDescent="0.2">
      <c r="G41943" s="12"/>
    </row>
    <row r="41944" spans="7:7" x14ac:dyDescent="0.2">
      <c r="G41944" s="12"/>
    </row>
    <row r="41945" spans="7:7" x14ac:dyDescent="0.2">
      <c r="G41945" s="12"/>
    </row>
    <row r="41946" spans="7:7" x14ac:dyDescent="0.2">
      <c r="G41946" s="12"/>
    </row>
    <row r="41947" spans="7:7" x14ac:dyDescent="0.2">
      <c r="G41947" s="12"/>
    </row>
    <row r="41948" spans="7:7" x14ac:dyDescent="0.2">
      <c r="G41948" s="12"/>
    </row>
    <row r="41949" spans="7:7" x14ac:dyDescent="0.2">
      <c r="G41949" s="12"/>
    </row>
    <row r="41950" spans="7:7" x14ac:dyDescent="0.2">
      <c r="G41950" s="12"/>
    </row>
    <row r="41951" spans="7:7" x14ac:dyDescent="0.2">
      <c r="G41951" s="12"/>
    </row>
    <row r="41952" spans="7:7" x14ac:dyDescent="0.2">
      <c r="G41952" s="12"/>
    </row>
    <row r="41953" spans="7:7" x14ac:dyDescent="0.2">
      <c r="G41953" s="12"/>
    </row>
    <row r="41954" spans="7:7" x14ac:dyDescent="0.2">
      <c r="G41954" s="12"/>
    </row>
    <row r="41955" spans="7:7" x14ac:dyDescent="0.2">
      <c r="G41955" s="12"/>
    </row>
    <row r="41956" spans="7:7" x14ac:dyDescent="0.2">
      <c r="G41956" s="12"/>
    </row>
    <row r="41957" spans="7:7" x14ac:dyDescent="0.2">
      <c r="G41957" s="12"/>
    </row>
    <row r="41958" spans="7:7" x14ac:dyDescent="0.2">
      <c r="G41958" s="12"/>
    </row>
    <row r="41959" spans="7:7" x14ac:dyDescent="0.2">
      <c r="G41959" s="12"/>
    </row>
    <row r="41960" spans="7:7" x14ac:dyDescent="0.2">
      <c r="G41960" s="12"/>
    </row>
    <row r="41961" spans="7:7" x14ac:dyDescent="0.2">
      <c r="G41961" s="12"/>
    </row>
    <row r="41962" spans="7:7" x14ac:dyDescent="0.2">
      <c r="G41962" s="12"/>
    </row>
    <row r="41963" spans="7:7" x14ac:dyDescent="0.2">
      <c r="G41963" s="12"/>
    </row>
    <row r="41964" spans="7:7" x14ac:dyDescent="0.2">
      <c r="G41964" s="12"/>
    </row>
    <row r="41965" spans="7:7" x14ac:dyDescent="0.2">
      <c r="G41965" s="12"/>
    </row>
    <row r="41966" spans="7:7" x14ac:dyDescent="0.2">
      <c r="G41966" s="12"/>
    </row>
    <row r="41967" spans="7:7" x14ac:dyDescent="0.2">
      <c r="G41967" s="12"/>
    </row>
    <row r="41968" spans="7:7" x14ac:dyDescent="0.2">
      <c r="G41968" s="12"/>
    </row>
    <row r="41969" spans="7:7" x14ac:dyDescent="0.2">
      <c r="G41969" s="12"/>
    </row>
    <row r="41970" spans="7:7" x14ac:dyDescent="0.2">
      <c r="G41970" s="12"/>
    </row>
    <row r="41971" spans="7:7" x14ac:dyDescent="0.2">
      <c r="G41971" s="12"/>
    </row>
    <row r="41972" spans="7:7" x14ac:dyDescent="0.2">
      <c r="G41972" s="12"/>
    </row>
    <row r="41973" spans="7:7" x14ac:dyDescent="0.2">
      <c r="G41973" s="12"/>
    </row>
    <row r="41974" spans="7:7" x14ac:dyDescent="0.2">
      <c r="G41974" s="12"/>
    </row>
    <row r="41975" spans="7:7" x14ac:dyDescent="0.2">
      <c r="G41975" s="12"/>
    </row>
    <row r="41976" spans="7:7" x14ac:dyDescent="0.2">
      <c r="G41976" s="12"/>
    </row>
    <row r="41977" spans="7:7" x14ac:dyDescent="0.2">
      <c r="G41977" s="12"/>
    </row>
    <row r="41978" spans="7:7" x14ac:dyDescent="0.2">
      <c r="G41978" s="12"/>
    </row>
    <row r="41979" spans="7:7" x14ac:dyDescent="0.2">
      <c r="G41979" s="12"/>
    </row>
    <row r="41980" spans="7:7" x14ac:dyDescent="0.2">
      <c r="G41980" s="12"/>
    </row>
    <row r="41981" spans="7:7" x14ac:dyDescent="0.2">
      <c r="G41981" s="12"/>
    </row>
    <row r="41982" spans="7:7" x14ac:dyDescent="0.2">
      <c r="G41982" s="12"/>
    </row>
    <row r="41983" spans="7:7" x14ac:dyDescent="0.2">
      <c r="G41983" s="12"/>
    </row>
    <row r="41984" spans="7:7" x14ac:dyDescent="0.2">
      <c r="G41984" s="12"/>
    </row>
    <row r="41985" spans="7:7" x14ac:dyDescent="0.2">
      <c r="G41985" s="12"/>
    </row>
    <row r="41986" spans="7:7" x14ac:dyDescent="0.2">
      <c r="G41986" s="12"/>
    </row>
    <row r="41987" spans="7:7" x14ac:dyDescent="0.2">
      <c r="G41987" s="12"/>
    </row>
    <row r="41988" spans="7:7" x14ac:dyDescent="0.2">
      <c r="G41988" s="12"/>
    </row>
    <row r="41989" spans="7:7" x14ac:dyDescent="0.2">
      <c r="G41989" s="12"/>
    </row>
    <row r="41990" spans="7:7" x14ac:dyDescent="0.2">
      <c r="G41990" s="12"/>
    </row>
    <row r="41991" spans="7:7" x14ac:dyDescent="0.2">
      <c r="G41991" s="12"/>
    </row>
    <row r="41992" spans="7:7" x14ac:dyDescent="0.2">
      <c r="G41992" s="12"/>
    </row>
    <row r="41993" spans="7:7" x14ac:dyDescent="0.2">
      <c r="G41993" s="12"/>
    </row>
    <row r="41994" spans="7:7" x14ac:dyDescent="0.2">
      <c r="G41994" s="12"/>
    </row>
    <row r="41995" spans="7:7" x14ac:dyDescent="0.2">
      <c r="G41995" s="12"/>
    </row>
    <row r="41996" spans="7:7" x14ac:dyDescent="0.2">
      <c r="G41996" s="12"/>
    </row>
    <row r="41997" spans="7:7" x14ac:dyDescent="0.2">
      <c r="G41997" s="12"/>
    </row>
    <row r="41998" spans="7:7" x14ac:dyDescent="0.2">
      <c r="G41998" s="12"/>
    </row>
    <row r="41999" spans="7:7" x14ac:dyDescent="0.2">
      <c r="G41999" s="12"/>
    </row>
    <row r="42000" spans="7:7" x14ac:dyDescent="0.2">
      <c r="G42000" s="12"/>
    </row>
    <row r="42001" spans="7:7" x14ac:dyDescent="0.2">
      <c r="G42001" s="12"/>
    </row>
    <row r="42002" spans="7:7" x14ac:dyDescent="0.2">
      <c r="G42002" s="12"/>
    </row>
    <row r="42003" spans="7:7" x14ac:dyDescent="0.2">
      <c r="G42003" s="12"/>
    </row>
    <row r="42004" spans="7:7" x14ac:dyDescent="0.2">
      <c r="G42004" s="12"/>
    </row>
    <row r="42005" spans="7:7" x14ac:dyDescent="0.2">
      <c r="G42005" s="12"/>
    </row>
    <row r="42006" spans="7:7" x14ac:dyDescent="0.2">
      <c r="G42006" s="12"/>
    </row>
    <row r="42007" spans="7:7" x14ac:dyDescent="0.2">
      <c r="G42007" s="12"/>
    </row>
    <row r="42008" spans="7:7" x14ac:dyDescent="0.2">
      <c r="G42008" s="12"/>
    </row>
    <row r="42009" spans="7:7" x14ac:dyDescent="0.2">
      <c r="G42009" s="12"/>
    </row>
    <row r="42010" spans="7:7" x14ac:dyDescent="0.2">
      <c r="G42010" s="12"/>
    </row>
    <row r="42011" spans="7:7" x14ac:dyDescent="0.2">
      <c r="G42011" s="12"/>
    </row>
    <row r="42012" spans="7:7" x14ac:dyDescent="0.2">
      <c r="G42012" s="12"/>
    </row>
    <row r="42013" spans="7:7" x14ac:dyDescent="0.2">
      <c r="G42013" s="12"/>
    </row>
    <row r="42014" spans="7:7" x14ac:dyDescent="0.2">
      <c r="G42014" s="12"/>
    </row>
    <row r="42015" spans="7:7" x14ac:dyDescent="0.2">
      <c r="G42015" s="12"/>
    </row>
    <row r="42016" spans="7:7" x14ac:dyDescent="0.2">
      <c r="G42016" s="12"/>
    </row>
    <row r="42017" spans="7:7" x14ac:dyDescent="0.2">
      <c r="G42017" s="12"/>
    </row>
    <row r="42018" spans="7:7" x14ac:dyDescent="0.2">
      <c r="G42018" s="12"/>
    </row>
    <row r="42019" spans="7:7" x14ac:dyDescent="0.2">
      <c r="G42019" s="12"/>
    </row>
    <row r="42020" spans="7:7" x14ac:dyDescent="0.2">
      <c r="G42020" s="12"/>
    </row>
    <row r="42021" spans="7:7" x14ac:dyDescent="0.2">
      <c r="G42021" s="12"/>
    </row>
    <row r="42022" spans="7:7" x14ac:dyDescent="0.2">
      <c r="G42022" s="12"/>
    </row>
    <row r="42023" spans="7:7" x14ac:dyDescent="0.2">
      <c r="G42023" s="12"/>
    </row>
    <row r="42024" spans="7:7" x14ac:dyDescent="0.2">
      <c r="G42024" s="12"/>
    </row>
    <row r="42025" spans="7:7" x14ac:dyDescent="0.2">
      <c r="G42025" s="12"/>
    </row>
    <row r="42026" spans="7:7" x14ac:dyDescent="0.2">
      <c r="G42026" s="12"/>
    </row>
    <row r="42027" spans="7:7" x14ac:dyDescent="0.2">
      <c r="G42027" s="12"/>
    </row>
    <row r="42028" spans="7:7" x14ac:dyDescent="0.2">
      <c r="G42028" s="12"/>
    </row>
    <row r="42029" spans="7:7" x14ac:dyDescent="0.2">
      <c r="G42029" s="12"/>
    </row>
    <row r="42030" spans="7:7" x14ac:dyDescent="0.2">
      <c r="G42030" s="12"/>
    </row>
    <row r="42031" spans="7:7" x14ac:dyDescent="0.2">
      <c r="G42031" s="12"/>
    </row>
    <row r="42032" spans="7:7" x14ac:dyDescent="0.2">
      <c r="G42032" s="12"/>
    </row>
    <row r="42033" spans="7:7" x14ac:dyDescent="0.2">
      <c r="G42033" s="12"/>
    </row>
    <row r="42034" spans="7:7" x14ac:dyDescent="0.2">
      <c r="G42034" s="12"/>
    </row>
    <row r="42035" spans="7:7" x14ac:dyDescent="0.2">
      <c r="G42035" s="12"/>
    </row>
    <row r="42036" spans="7:7" x14ac:dyDescent="0.2">
      <c r="G42036" s="12"/>
    </row>
    <row r="42037" spans="7:7" x14ac:dyDescent="0.2">
      <c r="G42037" s="12"/>
    </row>
    <row r="42038" spans="7:7" x14ac:dyDescent="0.2">
      <c r="G42038" s="12"/>
    </row>
    <row r="42039" spans="7:7" x14ac:dyDescent="0.2">
      <c r="G42039" s="12"/>
    </row>
    <row r="42040" spans="7:7" x14ac:dyDescent="0.2">
      <c r="G42040" s="12"/>
    </row>
    <row r="42041" spans="7:7" x14ac:dyDescent="0.2">
      <c r="G42041" s="12"/>
    </row>
    <row r="42042" spans="7:7" x14ac:dyDescent="0.2">
      <c r="G42042" s="12"/>
    </row>
    <row r="42043" spans="7:7" x14ac:dyDescent="0.2">
      <c r="G42043" s="12"/>
    </row>
    <row r="42044" spans="7:7" x14ac:dyDescent="0.2">
      <c r="G42044" s="12"/>
    </row>
    <row r="42045" spans="7:7" x14ac:dyDescent="0.2">
      <c r="G42045" s="12"/>
    </row>
    <row r="42046" spans="7:7" x14ac:dyDescent="0.2">
      <c r="G42046" s="12"/>
    </row>
    <row r="42047" spans="7:7" x14ac:dyDescent="0.2">
      <c r="G42047" s="12"/>
    </row>
    <row r="42048" spans="7:7" x14ac:dyDescent="0.2">
      <c r="G42048" s="12"/>
    </row>
    <row r="42049" spans="7:7" x14ac:dyDescent="0.2">
      <c r="G42049" s="12"/>
    </row>
    <row r="42050" spans="7:7" x14ac:dyDescent="0.2">
      <c r="G42050" s="12"/>
    </row>
    <row r="42051" spans="7:7" x14ac:dyDescent="0.2">
      <c r="G42051" s="12"/>
    </row>
    <row r="42052" spans="7:7" x14ac:dyDescent="0.2">
      <c r="G42052" s="12"/>
    </row>
    <row r="42053" spans="7:7" x14ac:dyDescent="0.2">
      <c r="G42053" s="12"/>
    </row>
    <row r="42054" spans="7:7" x14ac:dyDescent="0.2">
      <c r="G42054" s="12"/>
    </row>
    <row r="42055" spans="7:7" x14ac:dyDescent="0.2">
      <c r="G42055" s="12"/>
    </row>
    <row r="42056" spans="7:7" x14ac:dyDescent="0.2">
      <c r="G42056" s="12"/>
    </row>
    <row r="42057" spans="7:7" x14ac:dyDescent="0.2">
      <c r="G42057" s="12"/>
    </row>
    <row r="42058" spans="7:7" x14ac:dyDescent="0.2">
      <c r="G42058" s="12"/>
    </row>
    <row r="42059" spans="7:7" x14ac:dyDescent="0.2">
      <c r="G42059" s="12"/>
    </row>
    <row r="42060" spans="7:7" x14ac:dyDescent="0.2">
      <c r="G42060" s="12"/>
    </row>
    <row r="42061" spans="7:7" x14ac:dyDescent="0.2">
      <c r="G42061" s="12"/>
    </row>
    <row r="42062" spans="7:7" x14ac:dyDescent="0.2">
      <c r="G42062" s="12"/>
    </row>
    <row r="42063" spans="7:7" x14ac:dyDescent="0.2">
      <c r="G42063" s="12"/>
    </row>
    <row r="42064" spans="7:7" x14ac:dyDescent="0.2">
      <c r="G42064" s="12"/>
    </row>
    <row r="42065" spans="7:7" x14ac:dyDescent="0.2">
      <c r="G42065" s="12"/>
    </row>
    <row r="42066" spans="7:7" x14ac:dyDescent="0.2">
      <c r="G42066" s="12"/>
    </row>
    <row r="42067" spans="7:7" x14ac:dyDescent="0.2">
      <c r="G42067" s="12"/>
    </row>
    <row r="42068" spans="7:7" x14ac:dyDescent="0.2">
      <c r="G42068" s="12"/>
    </row>
    <row r="42069" spans="7:7" x14ac:dyDescent="0.2">
      <c r="G42069" s="12"/>
    </row>
    <row r="42070" spans="7:7" x14ac:dyDescent="0.2">
      <c r="G42070" s="12"/>
    </row>
    <row r="42071" spans="7:7" x14ac:dyDescent="0.2">
      <c r="G42071" s="12"/>
    </row>
    <row r="42072" spans="7:7" x14ac:dyDescent="0.2">
      <c r="G42072" s="12"/>
    </row>
    <row r="42073" spans="7:7" x14ac:dyDescent="0.2">
      <c r="G42073" s="12"/>
    </row>
    <row r="42074" spans="7:7" x14ac:dyDescent="0.2">
      <c r="G42074" s="12"/>
    </row>
    <row r="42075" spans="7:7" x14ac:dyDescent="0.2">
      <c r="G42075" s="12"/>
    </row>
    <row r="42076" spans="7:7" x14ac:dyDescent="0.2">
      <c r="G42076" s="12"/>
    </row>
    <row r="42077" spans="7:7" x14ac:dyDescent="0.2">
      <c r="G42077" s="12"/>
    </row>
    <row r="42078" spans="7:7" x14ac:dyDescent="0.2">
      <c r="G42078" s="12"/>
    </row>
    <row r="42079" spans="7:7" x14ac:dyDescent="0.2">
      <c r="G42079" s="12"/>
    </row>
    <row r="42080" spans="7:7" x14ac:dyDescent="0.2">
      <c r="G42080" s="12"/>
    </row>
    <row r="42081" spans="7:7" x14ac:dyDescent="0.2">
      <c r="G42081" s="12"/>
    </row>
    <row r="42082" spans="7:7" x14ac:dyDescent="0.2">
      <c r="G42082" s="12"/>
    </row>
    <row r="42083" spans="7:7" x14ac:dyDescent="0.2">
      <c r="G42083" s="12"/>
    </row>
    <row r="42084" spans="7:7" x14ac:dyDescent="0.2">
      <c r="G42084" s="12"/>
    </row>
    <row r="42085" spans="7:7" x14ac:dyDescent="0.2">
      <c r="G42085" s="12"/>
    </row>
    <row r="42086" spans="7:7" x14ac:dyDescent="0.2">
      <c r="G42086" s="12"/>
    </row>
    <row r="42087" spans="7:7" x14ac:dyDescent="0.2">
      <c r="G42087" s="12"/>
    </row>
    <row r="42088" spans="7:7" x14ac:dyDescent="0.2">
      <c r="G42088" s="12"/>
    </row>
    <row r="42089" spans="7:7" x14ac:dyDescent="0.2">
      <c r="G42089" s="12"/>
    </row>
    <row r="42090" spans="7:7" x14ac:dyDescent="0.2">
      <c r="G42090" s="12"/>
    </row>
    <row r="42091" spans="7:7" x14ac:dyDescent="0.2">
      <c r="G42091" s="12"/>
    </row>
    <row r="42092" spans="7:7" x14ac:dyDescent="0.2">
      <c r="G42092" s="12"/>
    </row>
    <row r="42093" spans="7:7" x14ac:dyDescent="0.2">
      <c r="G42093" s="12"/>
    </row>
    <row r="42094" spans="7:7" x14ac:dyDescent="0.2">
      <c r="G42094" s="12"/>
    </row>
    <row r="42095" spans="7:7" x14ac:dyDescent="0.2">
      <c r="G42095" s="12"/>
    </row>
    <row r="42096" spans="7:7" x14ac:dyDescent="0.2">
      <c r="G42096" s="12"/>
    </row>
    <row r="42097" spans="7:7" x14ac:dyDescent="0.2">
      <c r="G42097" s="12"/>
    </row>
    <row r="42098" spans="7:7" x14ac:dyDescent="0.2">
      <c r="G42098" s="12"/>
    </row>
    <row r="42099" spans="7:7" x14ac:dyDescent="0.2">
      <c r="G42099" s="12"/>
    </row>
    <row r="42100" spans="7:7" x14ac:dyDescent="0.2">
      <c r="G42100" s="12"/>
    </row>
    <row r="42101" spans="7:7" x14ac:dyDescent="0.2">
      <c r="G42101" s="12"/>
    </row>
    <row r="42102" spans="7:7" x14ac:dyDescent="0.2">
      <c r="G42102" s="12"/>
    </row>
    <row r="42103" spans="7:7" x14ac:dyDescent="0.2">
      <c r="G42103" s="12"/>
    </row>
    <row r="42104" spans="7:7" x14ac:dyDescent="0.2">
      <c r="G42104" s="12"/>
    </row>
    <row r="42105" spans="7:7" x14ac:dyDescent="0.2">
      <c r="G42105" s="12"/>
    </row>
    <row r="42106" spans="7:7" x14ac:dyDescent="0.2">
      <c r="G42106" s="12"/>
    </row>
    <row r="42107" spans="7:7" x14ac:dyDescent="0.2">
      <c r="G42107" s="12"/>
    </row>
    <row r="42108" spans="7:7" x14ac:dyDescent="0.2">
      <c r="G42108" s="12"/>
    </row>
    <row r="42109" spans="7:7" x14ac:dyDescent="0.2">
      <c r="G42109" s="12"/>
    </row>
    <row r="42110" spans="7:7" x14ac:dyDescent="0.2">
      <c r="G42110" s="12"/>
    </row>
    <row r="42111" spans="7:7" x14ac:dyDescent="0.2">
      <c r="G42111" s="12"/>
    </row>
    <row r="42112" spans="7:7" x14ac:dyDescent="0.2">
      <c r="G42112" s="12"/>
    </row>
    <row r="42113" spans="7:7" x14ac:dyDescent="0.2">
      <c r="G42113" s="12"/>
    </row>
    <row r="42114" spans="7:7" x14ac:dyDescent="0.2">
      <c r="G42114" s="12"/>
    </row>
    <row r="42115" spans="7:7" x14ac:dyDescent="0.2">
      <c r="G42115" s="12"/>
    </row>
    <row r="42116" spans="7:7" x14ac:dyDescent="0.2">
      <c r="G42116" s="12"/>
    </row>
    <row r="42117" spans="7:7" x14ac:dyDescent="0.2">
      <c r="G42117" s="12"/>
    </row>
    <row r="42118" spans="7:7" x14ac:dyDescent="0.2">
      <c r="G42118" s="12"/>
    </row>
    <row r="42119" spans="7:7" x14ac:dyDescent="0.2">
      <c r="G42119" s="12"/>
    </row>
    <row r="42120" spans="7:7" x14ac:dyDescent="0.2">
      <c r="G42120" s="12"/>
    </row>
    <row r="42121" spans="7:7" x14ac:dyDescent="0.2">
      <c r="G42121" s="12"/>
    </row>
    <row r="42122" spans="7:7" x14ac:dyDescent="0.2">
      <c r="G42122" s="12"/>
    </row>
    <row r="42123" spans="7:7" x14ac:dyDescent="0.2">
      <c r="G42123" s="12"/>
    </row>
    <row r="42124" spans="7:7" x14ac:dyDescent="0.2">
      <c r="G42124" s="12"/>
    </row>
    <row r="42125" spans="7:7" x14ac:dyDescent="0.2">
      <c r="G42125" s="12"/>
    </row>
    <row r="42126" spans="7:7" x14ac:dyDescent="0.2">
      <c r="G42126" s="12"/>
    </row>
    <row r="42127" spans="7:7" x14ac:dyDescent="0.2">
      <c r="G42127" s="12"/>
    </row>
    <row r="42128" spans="7:7" x14ac:dyDescent="0.2">
      <c r="G42128" s="12"/>
    </row>
    <row r="42129" spans="7:7" x14ac:dyDescent="0.2">
      <c r="G42129" s="12"/>
    </row>
    <row r="42130" spans="7:7" x14ac:dyDescent="0.2">
      <c r="G42130" s="12"/>
    </row>
    <row r="42131" spans="7:7" x14ac:dyDescent="0.2">
      <c r="G42131" s="12"/>
    </row>
    <row r="42132" spans="7:7" x14ac:dyDescent="0.2">
      <c r="G42132" s="12"/>
    </row>
    <row r="42133" spans="7:7" x14ac:dyDescent="0.2">
      <c r="G42133" s="12"/>
    </row>
    <row r="42134" spans="7:7" x14ac:dyDescent="0.2">
      <c r="G42134" s="12"/>
    </row>
    <row r="42135" spans="7:7" x14ac:dyDescent="0.2">
      <c r="G42135" s="12"/>
    </row>
    <row r="42136" spans="7:7" x14ac:dyDescent="0.2">
      <c r="G42136" s="12"/>
    </row>
    <row r="42137" spans="7:7" x14ac:dyDescent="0.2">
      <c r="G42137" s="12"/>
    </row>
    <row r="42138" spans="7:7" x14ac:dyDescent="0.2">
      <c r="G42138" s="12"/>
    </row>
    <row r="42139" spans="7:7" x14ac:dyDescent="0.2">
      <c r="G42139" s="12"/>
    </row>
    <row r="42140" spans="7:7" x14ac:dyDescent="0.2">
      <c r="G42140" s="12"/>
    </row>
    <row r="42141" spans="7:7" x14ac:dyDescent="0.2">
      <c r="G42141" s="12"/>
    </row>
    <row r="42142" spans="7:7" x14ac:dyDescent="0.2">
      <c r="G42142" s="12"/>
    </row>
    <row r="42143" spans="7:7" x14ac:dyDescent="0.2">
      <c r="G42143" s="12"/>
    </row>
    <row r="42144" spans="7:7" x14ac:dyDescent="0.2">
      <c r="G42144" s="12"/>
    </row>
    <row r="42145" spans="7:7" x14ac:dyDescent="0.2">
      <c r="G42145" s="12"/>
    </row>
    <row r="42146" spans="7:7" x14ac:dyDescent="0.2">
      <c r="G42146" s="12"/>
    </row>
    <row r="42147" spans="7:7" x14ac:dyDescent="0.2">
      <c r="G42147" s="12"/>
    </row>
    <row r="42148" spans="7:7" x14ac:dyDescent="0.2">
      <c r="G42148" s="12"/>
    </row>
    <row r="42149" spans="7:7" x14ac:dyDescent="0.2">
      <c r="G42149" s="12"/>
    </row>
    <row r="42150" spans="7:7" x14ac:dyDescent="0.2">
      <c r="G42150" s="12"/>
    </row>
    <row r="42151" spans="7:7" x14ac:dyDescent="0.2">
      <c r="G42151" s="12"/>
    </row>
    <row r="42152" spans="7:7" x14ac:dyDescent="0.2">
      <c r="G42152" s="12"/>
    </row>
    <row r="42153" spans="7:7" x14ac:dyDescent="0.2">
      <c r="G42153" s="12"/>
    </row>
    <row r="42154" spans="7:7" x14ac:dyDescent="0.2">
      <c r="G42154" s="12"/>
    </row>
    <row r="42155" spans="7:7" x14ac:dyDescent="0.2">
      <c r="G42155" s="12"/>
    </row>
    <row r="42156" spans="7:7" x14ac:dyDescent="0.2">
      <c r="G42156" s="12"/>
    </row>
    <row r="42157" spans="7:7" x14ac:dyDescent="0.2">
      <c r="G42157" s="12"/>
    </row>
    <row r="42158" spans="7:7" x14ac:dyDescent="0.2">
      <c r="G42158" s="12"/>
    </row>
    <row r="42159" spans="7:7" x14ac:dyDescent="0.2">
      <c r="G42159" s="12"/>
    </row>
    <row r="42160" spans="7:7" x14ac:dyDescent="0.2">
      <c r="G42160" s="12"/>
    </row>
    <row r="42161" spans="7:7" x14ac:dyDescent="0.2">
      <c r="G42161" s="12"/>
    </row>
    <row r="42162" spans="7:7" x14ac:dyDescent="0.2">
      <c r="G42162" s="12"/>
    </row>
    <row r="42163" spans="7:7" x14ac:dyDescent="0.2">
      <c r="G42163" s="12"/>
    </row>
    <row r="42164" spans="7:7" x14ac:dyDescent="0.2">
      <c r="G42164" s="12"/>
    </row>
    <row r="42165" spans="7:7" x14ac:dyDescent="0.2">
      <c r="G42165" s="12"/>
    </row>
    <row r="42166" spans="7:7" x14ac:dyDescent="0.2">
      <c r="G42166" s="12"/>
    </row>
    <row r="42167" spans="7:7" x14ac:dyDescent="0.2">
      <c r="G42167" s="12"/>
    </row>
    <row r="42168" spans="7:7" x14ac:dyDescent="0.2">
      <c r="G42168" s="12"/>
    </row>
    <row r="42169" spans="7:7" x14ac:dyDescent="0.2">
      <c r="G42169" s="12"/>
    </row>
    <row r="42170" spans="7:7" x14ac:dyDescent="0.2">
      <c r="G42170" s="12"/>
    </row>
    <row r="42171" spans="7:7" x14ac:dyDescent="0.2">
      <c r="G42171" s="12"/>
    </row>
    <row r="42172" spans="7:7" x14ac:dyDescent="0.2">
      <c r="G42172" s="12"/>
    </row>
    <row r="42173" spans="7:7" x14ac:dyDescent="0.2">
      <c r="G42173" s="12"/>
    </row>
    <row r="42174" spans="7:7" x14ac:dyDescent="0.2">
      <c r="G42174" s="12"/>
    </row>
    <row r="42175" spans="7:7" x14ac:dyDescent="0.2">
      <c r="G42175" s="12"/>
    </row>
    <row r="42176" spans="7:7" x14ac:dyDescent="0.2">
      <c r="G42176" s="12"/>
    </row>
    <row r="42177" spans="7:7" x14ac:dyDescent="0.2">
      <c r="G42177" s="12"/>
    </row>
    <row r="42178" spans="7:7" x14ac:dyDescent="0.2">
      <c r="G42178" s="12"/>
    </row>
    <row r="42179" spans="7:7" x14ac:dyDescent="0.2">
      <c r="G42179" s="12"/>
    </row>
    <row r="42180" spans="7:7" x14ac:dyDescent="0.2">
      <c r="G42180" s="12"/>
    </row>
    <row r="42181" spans="7:7" x14ac:dyDescent="0.2">
      <c r="G42181" s="12"/>
    </row>
    <row r="42182" spans="7:7" x14ac:dyDescent="0.2">
      <c r="G42182" s="12"/>
    </row>
    <row r="42183" spans="7:7" x14ac:dyDescent="0.2">
      <c r="G42183" s="12"/>
    </row>
    <row r="42184" spans="7:7" x14ac:dyDescent="0.2">
      <c r="G42184" s="12"/>
    </row>
    <row r="42185" spans="7:7" x14ac:dyDescent="0.2">
      <c r="G42185" s="12"/>
    </row>
    <row r="42186" spans="7:7" x14ac:dyDescent="0.2">
      <c r="G42186" s="12"/>
    </row>
    <row r="42187" spans="7:7" x14ac:dyDescent="0.2">
      <c r="G42187" s="12"/>
    </row>
    <row r="42188" spans="7:7" x14ac:dyDescent="0.2">
      <c r="G42188" s="12"/>
    </row>
    <row r="42189" spans="7:7" x14ac:dyDescent="0.2">
      <c r="G42189" s="12"/>
    </row>
    <row r="42190" spans="7:7" x14ac:dyDescent="0.2">
      <c r="G42190" s="12"/>
    </row>
    <row r="42191" spans="7:7" x14ac:dyDescent="0.2">
      <c r="G42191" s="12"/>
    </row>
    <row r="42192" spans="7:7" x14ac:dyDescent="0.2">
      <c r="G42192" s="12"/>
    </row>
    <row r="42193" spans="7:7" x14ac:dyDescent="0.2">
      <c r="G42193" s="12"/>
    </row>
    <row r="42194" spans="7:7" x14ac:dyDescent="0.2">
      <c r="G42194" s="12"/>
    </row>
    <row r="42195" spans="7:7" x14ac:dyDescent="0.2">
      <c r="G42195" s="12"/>
    </row>
    <row r="42196" spans="7:7" x14ac:dyDescent="0.2">
      <c r="G42196" s="12"/>
    </row>
    <row r="42197" spans="7:7" x14ac:dyDescent="0.2">
      <c r="G42197" s="12"/>
    </row>
    <row r="42198" spans="7:7" x14ac:dyDescent="0.2">
      <c r="G42198" s="12"/>
    </row>
    <row r="42199" spans="7:7" x14ac:dyDescent="0.2">
      <c r="G42199" s="12"/>
    </row>
    <row r="42200" spans="7:7" x14ac:dyDescent="0.2">
      <c r="G42200" s="12"/>
    </row>
    <row r="42201" spans="7:7" x14ac:dyDescent="0.2">
      <c r="G42201" s="12"/>
    </row>
    <row r="42202" spans="7:7" x14ac:dyDescent="0.2">
      <c r="G42202" s="12"/>
    </row>
    <row r="42203" spans="7:7" x14ac:dyDescent="0.2">
      <c r="G42203" s="12"/>
    </row>
    <row r="42204" spans="7:7" x14ac:dyDescent="0.2">
      <c r="G42204" s="12"/>
    </row>
    <row r="42205" spans="7:7" x14ac:dyDescent="0.2">
      <c r="G42205" s="12"/>
    </row>
    <row r="42206" spans="7:7" x14ac:dyDescent="0.2">
      <c r="G42206" s="12"/>
    </row>
    <row r="42207" spans="7:7" x14ac:dyDescent="0.2">
      <c r="G42207" s="12"/>
    </row>
    <row r="42208" spans="7:7" x14ac:dyDescent="0.2">
      <c r="G42208" s="12"/>
    </row>
    <row r="42209" spans="7:7" x14ac:dyDescent="0.2">
      <c r="G42209" s="12"/>
    </row>
    <row r="42210" spans="7:7" x14ac:dyDescent="0.2">
      <c r="G42210" s="12"/>
    </row>
    <row r="42211" spans="7:7" x14ac:dyDescent="0.2">
      <c r="G42211" s="12"/>
    </row>
    <row r="42212" spans="7:7" x14ac:dyDescent="0.2">
      <c r="G42212" s="12"/>
    </row>
    <row r="42213" spans="7:7" x14ac:dyDescent="0.2">
      <c r="G42213" s="12"/>
    </row>
    <row r="42214" spans="7:7" x14ac:dyDescent="0.2">
      <c r="G42214" s="12"/>
    </row>
    <row r="42215" spans="7:7" x14ac:dyDescent="0.2">
      <c r="G42215" s="12"/>
    </row>
    <row r="42216" spans="7:7" x14ac:dyDescent="0.2">
      <c r="G42216" s="12"/>
    </row>
    <row r="42217" spans="7:7" x14ac:dyDescent="0.2">
      <c r="G42217" s="12"/>
    </row>
    <row r="42218" spans="7:7" x14ac:dyDescent="0.2">
      <c r="G42218" s="12"/>
    </row>
    <row r="42219" spans="7:7" x14ac:dyDescent="0.2">
      <c r="G42219" s="12"/>
    </row>
    <row r="42220" spans="7:7" x14ac:dyDescent="0.2">
      <c r="G42220" s="12"/>
    </row>
    <row r="42221" spans="7:7" x14ac:dyDescent="0.2">
      <c r="G42221" s="12"/>
    </row>
    <row r="42222" spans="7:7" x14ac:dyDescent="0.2">
      <c r="G42222" s="12"/>
    </row>
    <row r="42223" spans="7:7" x14ac:dyDescent="0.2">
      <c r="G42223" s="12"/>
    </row>
    <row r="42224" spans="7:7" x14ac:dyDescent="0.2">
      <c r="G42224" s="12"/>
    </row>
    <row r="42225" spans="7:7" x14ac:dyDescent="0.2">
      <c r="G42225" s="12"/>
    </row>
    <row r="42226" spans="7:7" x14ac:dyDescent="0.2">
      <c r="G42226" s="12"/>
    </row>
    <row r="42227" spans="7:7" x14ac:dyDescent="0.2">
      <c r="G42227" s="12"/>
    </row>
    <row r="42228" spans="7:7" x14ac:dyDescent="0.2">
      <c r="G42228" s="12"/>
    </row>
    <row r="42229" spans="7:7" x14ac:dyDescent="0.2">
      <c r="G42229" s="12"/>
    </row>
    <row r="42230" spans="7:7" x14ac:dyDescent="0.2">
      <c r="G42230" s="12"/>
    </row>
    <row r="42231" spans="7:7" x14ac:dyDescent="0.2">
      <c r="G42231" s="12"/>
    </row>
    <row r="42232" spans="7:7" x14ac:dyDescent="0.2">
      <c r="G42232" s="12"/>
    </row>
    <row r="42233" spans="7:7" x14ac:dyDescent="0.2">
      <c r="G42233" s="12"/>
    </row>
    <row r="42234" spans="7:7" x14ac:dyDescent="0.2">
      <c r="G42234" s="12"/>
    </row>
    <row r="42235" spans="7:7" x14ac:dyDescent="0.2">
      <c r="G42235" s="12"/>
    </row>
    <row r="42236" spans="7:7" x14ac:dyDescent="0.2">
      <c r="G42236" s="12"/>
    </row>
    <row r="42237" spans="7:7" x14ac:dyDescent="0.2">
      <c r="G42237" s="12"/>
    </row>
    <row r="42238" spans="7:7" x14ac:dyDescent="0.2">
      <c r="G42238" s="12"/>
    </row>
    <row r="42239" spans="7:7" x14ac:dyDescent="0.2">
      <c r="G42239" s="12"/>
    </row>
    <row r="42240" spans="7:7" x14ac:dyDescent="0.2">
      <c r="G42240" s="12"/>
    </row>
    <row r="42241" spans="7:7" x14ac:dyDescent="0.2">
      <c r="G42241" s="12"/>
    </row>
    <row r="42242" spans="7:7" x14ac:dyDescent="0.2">
      <c r="G42242" s="12"/>
    </row>
    <row r="42243" spans="7:7" x14ac:dyDescent="0.2">
      <c r="G42243" s="12"/>
    </row>
    <row r="42244" spans="7:7" x14ac:dyDescent="0.2">
      <c r="G42244" s="12"/>
    </row>
    <row r="42245" spans="7:7" x14ac:dyDescent="0.2">
      <c r="G42245" s="12"/>
    </row>
    <row r="42246" spans="7:7" x14ac:dyDescent="0.2">
      <c r="G42246" s="12"/>
    </row>
    <row r="42247" spans="7:7" x14ac:dyDescent="0.2">
      <c r="G42247" s="12"/>
    </row>
    <row r="42248" spans="7:7" x14ac:dyDescent="0.2">
      <c r="G42248" s="12"/>
    </row>
    <row r="42249" spans="7:7" x14ac:dyDescent="0.2">
      <c r="G42249" s="12"/>
    </row>
    <row r="42250" spans="7:7" x14ac:dyDescent="0.2">
      <c r="G42250" s="12"/>
    </row>
    <row r="42251" spans="7:7" x14ac:dyDescent="0.2">
      <c r="G42251" s="12"/>
    </row>
    <row r="42252" spans="7:7" x14ac:dyDescent="0.2">
      <c r="G42252" s="12"/>
    </row>
    <row r="42253" spans="7:7" x14ac:dyDescent="0.2">
      <c r="G42253" s="12"/>
    </row>
    <row r="42254" spans="7:7" x14ac:dyDescent="0.2">
      <c r="G42254" s="12"/>
    </row>
    <row r="42255" spans="7:7" x14ac:dyDescent="0.2">
      <c r="G42255" s="12"/>
    </row>
    <row r="42256" spans="7:7" x14ac:dyDescent="0.2">
      <c r="G42256" s="12"/>
    </row>
    <row r="42257" spans="7:7" x14ac:dyDescent="0.2">
      <c r="G42257" s="12"/>
    </row>
    <row r="42258" spans="7:7" x14ac:dyDescent="0.2">
      <c r="G42258" s="12"/>
    </row>
    <row r="42259" spans="7:7" x14ac:dyDescent="0.2">
      <c r="G42259" s="12"/>
    </row>
    <row r="42260" spans="7:7" x14ac:dyDescent="0.2">
      <c r="G42260" s="12"/>
    </row>
    <row r="42261" spans="7:7" x14ac:dyDescent="0.2">
      <c r="G42261" s="12"/>
    </row>
    <row r="42262" spans="7:7" x14ac:dyDescent="0.2">
      <c r="G42262" s="12"/>
    </row>
    <row r="42263" spans="7:7" x14ac:dyDescent="0.2">
      <c r="G42263" s="12"/>
    </row>
    <row r="42264" spans="7:7" x14ac:dyDescent="0.2">
      <c r="G42264" s="12"/>
    </row>
    <row r="42265" spans="7:7" x14ac:dyDescent="0.2">
      <c r="G42265" s="12"/>
    </row>
    <row r="42266" spans="7:7" x14ac:dyDescent="0.2">
      <c r="G42266" s="12"/>
    </row>
    <row r="42267" spans="7:7" x14ac:dyDescent="0.2">
      <c r="G42267" s="12"/>
    </row>
    <row r="42268" spans="7:7" x14ac:dyDescent="0.2">
      <c r="G42268" s="12"/>
    </row>
    <row r="42269" spans="7:7" x14ac:dyDescent="0.2">
      <c r="G42269" s="12"/>
    </row>
    <row r="42270" spans="7:7" x14ac:dyDescent="0.2">
      <c r="G42270" s="12"/>
    </row>
    <row r="42271" spans="7:7" x14ac:dyDescent="0.2">
      <c r="G42271" s="12"/>
    </row>
    <row r="42272" spans="7:7" x14ac:dyDescent="0.2">
      <c r="G42272" s="12"/>
    </row>
    <row r="42273" spans="7:7" x14ac:dyDescent="0.2">
      <c r="G42273" s="12"/>
    </row>
    <row r="42274" spans="7:7" x14ac:dyDescent="0.2">
      <c r="G42274" s="12"/>
    </row>
    <row r="42275" spans="7:7" x14ac:dyDescent="0.2">
      <c r="G42275" s="12"/>
    </row>
    <row r="42276" spans="7:7" x14ac:dyDescent="0.2">
      <c r="G42276" s="12"/>
    </row>
    <row r="42277" spans="7:7" x14ac:dyDescent="0.2">
      <c r="G42277" s="12"/>
    </row>
    <row r="42278" spans="7:7" x14ac:dyDescent="0.2">
      <c r="G42278" s="12"/>
    </row>
    <row r="42279" spans="7:7" x14ac:dyDescent="0.2">
      <c r="G42279" s="12"/>
    </row>
    <row r="42280" spans="7:7" x14ac:dyDescent="0.2">
      <c r="G42280" s="12"/>
    </row>
    <row r="42281" spans="7:7" x14ac:dyDescent="0.2">
      <c r="G42281" s="12"/>
    </row>
    <row r="42282" spans="7:7" x14ac:dyDescent="0.2">
      <c r="G42282" s="12"/>
    </row>
    <row r="42283" spans="7:7" x14ac:dyDescent="0.2">
      <c r="G42283" s="12"/>
    </row>
    <row r="42284" spans="7:7" x14ac:dyDescent="0.2">
      <c r="G42284" s="12"/>
    </row>
    <row r="42285" spans="7:7" x14ac:dyDescent="0.2">
      <c r="G42285" s="12"/>
    </row>
    <row r="42286" spans="7:7" x14ac:dyDescent="0.2">
      <c r="G42286" s="12"/>
    </row>
    <row r="42287" spans="7:7" x14ac:dyDescent="0.2">
      <c r="G42287" s="12"/>
    </row>
    <row r="42288" spans="7:7" x14ac:dyDescent="0.2">
      <c r="G42288" s="12"/>
    </row>
    <row r="42289" spans="7:7" x14ac:dyDescent="0.2">
      <c r="G42289" s="12"/>
    </row>
    <row r="42290" spans="7:7" x14ac:dyDescent="0.2">
      <c r="G42290" s="12"/>
    </row>
    <row r="42291" spans="7:7" x14ac:dyDescent="0.2">
      <c r="G42291" s="12"/>
    </row>
    <row r="42292" spans="7:7" x14ac:dyDescent="0.2">
      <c r="G42292" s="12"/>
    </row>
    <row r="42293" spans="7:7" x14ac:dyDescent="0.2">
      <c r="G42293" s="12"/>
    </row>
    <row r="42294" spans="7:7" x14ac:dyDescent="0.2">
      <c r="G42294" s="12"/>
    </row>
    <row r="42295" spans="7:7" x14ac:dyDescent="0.2">
      <c r="G42295" s="12"/>
    </row>
    <row r="42296" spans="7:7" x14ac:dyDescent="0.2">
      <c r="G42296" s="12"/>
    </row>
    <row r="42297" spans="7:7" x14ac:dyDescent="0.2">
      <c r="G42297" s="12"/>
    </row>
    <row r="42298" spans="7:7" x14ac:dyDescent="0.2">
      <c r="G42298" s="12"/>
    </row>
    <row r="42299" spans="7:7" x14ac:dyDescent="0.2">
      <c r="G42299" s="12"/>
    </row>
    <row r="42300" spans="7:7" x14ac:dyDescent="0.2">
      <c r="G42300" s="12"/>
    </row>
    <row r="42301" spans="7:7" x14ac:dyDescent="0.2">
      <c r="G42301" s="12"/>
    </row>
    <row r="42302" spans="7:7" x14ac:dyDescent="0.2">
      <c r="G42302" s="12"/>
    </row>
    <row r="42303" spans="7:7" x14ac:dyDescent="0.2">
      <c r="G42303" s="12"/>
    </row>
    <row r="42304" spans="7:7" x14ac:dyDescent="0.2">
      <c r="G42304" s="12"/>
    </row>
    <row r="42305" spans="7:7" x14ac:dyDescent="0.2">
      <c r="G42305" s="12"/>
    </row>
    <row r="42306" spans="7:7" x14ac:dyDescent="0.2">
      <c r="G42306" s="12"/>
    </row>
    <row r="42307" spans="7:7" x14ac:dyDescent="0.2">
      <c r="G42307" s="12"/>
    </row>
    <row r="42308" spans="7:7" x14ac:dyDescent="0.2">
      <c r="G42308" s="12"/>
    </row>
    <row r="42309" spans="7:7" x14ac:dyDescent="0.2">
      <c r="G42309" s="12"/>
    </row>
    <row r="42310" spans="7:7" x14ac:dyDescent="0.2">
      <c r="G42310" s="12"/>
    </row>
    <row r="42311" spans="7:7" x14ac:dyDescent="0.2">
      <c r="G42311" s="12"/>
    </row>
    <row r="42312" spans="7:7" x14ac:dyDescent="0.2">
      <c r="G42312" s="12"/>
    </row>
    <row r="42313" spans="7:7" x14ac:dyDescent="0.2">
      <c r="G42313" s="12"/>
    </row>
    <row r="42314" spans="7:7" x14ac:dyDescent="0.2">
      <c r="G42314" s="12"/>
    </row>
    <row r="42315" spans="7:7" x14ac:dyDescent="0.2">
      <c r="G42315" s="12"/>
    </row>
    <row r="42316" spans="7:7" x14ac:dyDescent="0.2">
      <c r="G42316" s="12"/>
    </row>
    <row r="42317" spans="7:7" x14ac:dyDescent="0.2">
      <c r="G42317" s="12"/>
    </row>
    <row r="42318" spans="7:7" x14ac:dyDescent="0.2">
      <c r="G42318" s="12"/>
    </row>
    <row r="42319" spans="7:7" x14ac:dyDescent="0.2">
      <c r="G42319" s="12"/>
    </row>
    <row r="42320" spans="7:7" x14ac:dyDescent="0.2">
      <c r="G42320" s="12"/>
    </row>
    <row r="42321" spans="7:7" x14ac:dyDescent="0.2">
      <c r="G42321" s="12"/>
    </row>
    <row r="42322" spans="7:7" x14ac:dyDescent="0.2">
      <c r="G42322" s="12"/>
    </row>
    <row r="42323" spans="7:7" x14ac:dyDescent="0.2">
      <c r="G42323" s="12"/>
    </row>
    <row r="42324" spans="7:7" x14ac:dyDescent="0.2">
      <c r="G42324" s="12"/>
    </row>
    <row r="42325" spans="7:7" x14ac:dyDescent="0.2">
      <c r="G42325" s="12"/>
    </row>
    <row r="42326" spans="7:7" x14ac:dyDescent="0.2">
      <c r="G42326" s="12"/>
    </row>
    <row r="42327" spans="7:7" x14ac:dyDescent="0.2">
      <c r="G42327" s="12"/>
    </row>
    <row r="42328" spans="7:7" x14ac:dyDescent="0.2">
      <c r="G42328" s="12"/>
    </row>
    <row r="42329" spans="7:7" x14ac:dyDescent="0.2">
      <c r="G42329" s="12"/>
    </row>
    <row r="42330" spans="7:7" x14ac:dyDescent="0.2">
      <c r="G42330" s="12"/>
    </row>
    <row r="42331" spans="7:7" x14ac:dyDescent="0.2">
      <c r="G42331" s="12"/>
    </row>
    <row r="42332" spans="7:7" x14ac:dyDescent="0.2">
      <c r="G42332" s="12"/>
    </row>
    <row r="42333" spans="7:7" x14ac:dyDescent="0.2">
      <c r="G42333" s="12"/>
    </row>
    <row r="42334" spans="7:7" x14ac:dyDescent="0.2">
      <c r="G42334" s="12"/>
    </row>
    <row r="42335" spans="7:7" x14ac:dyDescent="0.2">
      <c r="G42335" s="12"/>
    </row>
    <row r="42336" spans="7:7" x14ac:dyDescent="0.2">
      <c r="G42336" s="12"/>
    </row>
    <row r="42337" spans="7:7" x14ac:dyDescent="0.2">
      <c r="G42337" s="12"/>
    </row>
    <row r="42338" spans="7:7" x14ac:dyDescent="0.2">
      <c r="G42338" s="12"/>
    </row>
    <row r="42339" spans="7:7" x14ac:dyDescent="0.2">
      <c r="G42339" s="12"/>
    </row>
    <row r="42340" spans="7:7" x14ac:dyDescent="0.2">
      <c r="G42340" s="12"/>
    </row>
    <row r="42341" spans="7:7" x14ac:dyDescent="0.2">
      <c r="G42341" s="12"/>
    </row>
    <row r="42342" spans="7:7" x14ac:dyDescent="0.2">
      <c r="G42342" s="12"/>
    </row>
    <row r="42343" spans="7:7" x14ac:dyDescent="0.2">
      <c r="G42343" s="12"/>
    </row>
    <row r="42344" spans="7:7" x14ac:dyDescent="0.2">
      <c r="G42344" s="12"/>
    </row>
    <row r="42345" spans="7:7" x14ac:dyDescent="0.2">
      <c r="G42345" s="12"/>
    </row>
    <row r="42346" spans="7:7" x14ac:dyDescent="0.2">
      <c r="G42346" s="12"/>
    </row>
    <row r="42347" spans="7:7" x14ac:dyDescent="0.2">
      <c r="G42347" s="12"/>
    </row>
    <row r="42348" spans="7:7" x14ac:dyDescent="0.2">
      <c r="G42348" s="12"/>
    </row>
    <row r="42349" spans="7:7" x14ac:dyDescent="0.2">
      <c r="G42349" s="12"/>
    </row>
    <row r="42350" spans="7:7" x14ac:dyDescent="0.2">
      <c r="G42350" s="12"/>
    </row>
    <row r="42351" spans="7:7" x14ac:dyDescent="0.2">
      <c r="G42351" s="12"/>
    </row>
    <row r="42352" spans="7:7" x14ac:dyDescent="0.2">
      <c r="G42352" s="12"/>
    </row>
    <row r="42353" spans="7:7" x14ac:dyDescent="0.2">
      <c r="G42353" s="12"/>
    </row>
    <row r="42354" spans="7:7" x14ac:dyDescent="0.2">
      <c r="G42354" s="12"/>
    </row>
    <row r="42355" spans="7:7" x14ac:dyDescent="0.2">
      <c r="G42355" s="12"/>
    </row>
    <row r="42356" spans="7:7" x14ac:dyDescent="0.2">
      <c r="G42356" s="12"/>
    </row>
    <row r="42357" spans="7:7" x14ac:dyDescent="0.2">
      <c r="G42357" s="12"/>
    </row>
    <row r="42358" spans="7:7" x14ac:dyDescent="0.2">
      <c r="G42358" s="12"/>
    </row>
    <row r="42359" spans="7:7" x14ac:dyDescent="0.2">
      <c r="G42359" s="12"/>
    </row>
    <row r="42360" spans="7:7" x14ac:dyDescent="0.2">
      <c r="G42360" s="12"/>
    </row>
    <row r="42361" spans="7:7" x14ac:dyDescent="0.2">
      <c r="G42361" s="12"/>
    </row>
    <row r="42362" spans="7:7" x14ac:dyDescent="0.2">
      <c r="G42362" s="12"/>
    </row>
    <row r="42363" spans="7:7" x14ac:dyDescent="0.2">
      <c r="G42363" s="12"/>
    </row>
    <row r="42364" spans="7:7" x14ac:dyDescent="0.2">
      <c r="G42364" s="12"/>
    </row>
    <row r="42365" spans="7:7" x14ac:dyDescent="0.2">
      <c r="G42365" s="12"/>
    </row>
    <row r="42366" spans="7:7" x14ac:dyDescent="0.2">
      <c r="G42366" s="12"/>
    </row>
    <row r="42367" spans="7:7" x14ac:dyDescent="0.2">
      <c r="G42367" s="12"/>
    </row>
    <row r="42368" spans="7:7" x14ac:dyDescent="0.2">
      <c r="G42368" s="12"/>
    </row>
    <row r="42369" spans="7:7" x14ac:dyDescent="0.2">
      <c r="G42369" s="12"/>
    </row>
    <row r="42370" spans="7:7" x14ac:dyDescent="0.2">
      <c r="G42370" s="12"/>
    </row>
    <row r="42371" spans="7:7" x14ac:dyDescent="0.2">
      <c r="G42371" s="12"/>
    </row>
    <row r="42372" spans="7:7" x14ac:dyDescent="0.2">
      <c r="G42372" s="12"/>
    </row>
    <row r="42373" spans="7:7" x14ac:dyDescent="0.2">
      <c r="G42373" s="12"/>
    </row>
    <row r="42374" spans="7:7" x14ac:dyDescent="0.2">
      <c r="G42374" s="12"/>
    </row>
    <row r="42375" spans="7:7" x14ac:dyDescent="0.2">
      <c r="G42375" s="12"/>
    </row>
    <row r="42376" spans="7:7" x14ac:dyDescent="0.2">
      <c r="G42376" s="12"/>
    </row>
    <row r="42377" spans="7:7" x14ac:dyDescent="0.2">
      <c r="G42377" s="12"/>
    </row>
    <row r="42378" spans="7:7" x14ac:dyDescent="0.2">
      <c r="G42378" s="12"/>
    </row>
    <row r="42379" spans="7:7" x14ac:dyDescent="0.2">
      <c r="G42379" s="12"/>
    </row>
    <row r="42380" spans="7:7" x14ac:dyDescent="0.2">
      <c r="G42380" s="12"/>
    </row>
    <row r="42381" spans="7:7" x14ac:dyDescent="0.2">
      <c r="G42381" s="12"/>
    </row>
    <row r="42382" spans="7:7" x14ac:dyDescent="0.2">
      <c r="G42382" s="12"/>
    </row>
    <row r="42383" spans="7:7" x14ac:dyDescent="0.2">
      <c r="G42383" s="12"/>
    </row>
    <row r="42384" spans="7:7" x14ac:dyDescent="0.2">
      <c r="G42384" s="12"/>
    </row>
    <row r="42385" spans="7:7" x14ac:dyDescent="0.2">
      <c r="G42385" s="12"/>
    </row>
    <row r="42386" spans="7:7" x14ac:dyDescent="0.2">
      <c r="G42386" s="12"/>
    </row>
    <row r="42387" spans="7:7" x14ac:dyDescent="0.2">
      <c r="G42387" s="12"/>
    </row>
    <row r="42388" spans="7:7" x14ac:dyDescent="0.2">
      <c r="G42388" s="12"/>
    </row>
    <row r="42389" spans="7:7" x14ac:dyDescent="0.2">
      <c r="G42389" s="12"/>
    </row>
    <row r="42390" spans="7:7" x14ac:dyDescent="0.2">
      <c r="G42390" s="12"/>
    </row>
    <row r="42391" spans="7:7" x14ac:dyDescent="0.2">
      <c r="G42391" s="12"/>
    </row>
    <row r="42392" spans="7:7" x14ac:dyDescent="0.2">
      <c r="G42392" s="12"/>
    </row>
    <row r="42393" spans="7:7" x14ac:dyDescent="0.2">
      <c r="G42393" s="12"/>
    </row>
    <row r="42394" spans="7:7" x14ac:dyDescent="0.2">
      <c r="G42394" s="12"/>
    </row>
    <row r="42395" spans="7:7" x14ac:dyDescent="0.2">
      <c r="G42395" s="12"/>
    </row>
    <row r="42396" spans="7:7" x14ac:dyDescent="0.2">
      <c r="G42396" s="12"/>
    </row>
    <row r="42397" spans="7:7" x14ac:dyDescent="0.2">
      <c r="G42397" s="12"/>
    </row>
    <row r="42398" spans="7:7" x14ac:dyDescent="0.2">
      <c r="G42398" s="12"/>
    </row>
    <row r="42399" spans="7:7" x14ac:dyDescent="0.2">
      <c r="G42399" s="12"/>
    </row>
    <row r="42400" spans="7:7" x14ac:dyDescent="0.2">
      <c r="G42400" s="12"/>
    </row>
    <row r="42401" spans="7:7" x14ac:dyDescent="0.2">
      <c r="G42401" s="12"/>
    </row>
    <row r="42402" spans="7:7" x14ac:dyDescent="0.2">
      <c r="G42402" s="12"/>
    </row>
    <row r="42403" spans="7:7" x14ac:dyDescent="0.2">
      <c r="G42403" s="12"/>
    </row>
    <row r="42404" spans="7:7" x14ac:dyDescent="0.2">
      <c r="G42404" s="12"/>
    </row>
    <row r="42405" spans="7:7" x14ac:dyDescent="0.2">
      <c r="G42405" s="12"/>
    </row>
    <row r="42406" spans="7:7" x14ac:dyDescent="0.2">
      <c r="G42406" s="12"/>
    </row>
    <row r="42407" spans="7:7" x14ac:dyDescent="0.2">
      <c r="G42407" s="12"/>
    </row>
    <row r="42408" spans="7:7" x14ac:dyDescent="0.2">
      <c r="G42408" s="12"/>
    </row>
    <row r="42409" spans="7:7" x14ac:dyDescent="0.2">
      <c r="G42409" s="12"/>
    </row>
    <row r="42410" spans="7:7" x14ac:dyDescent="0.2">
      <c r="G42410" s="12"/>
    </row>
    <row r="42411" spans="7:7" x14ac:dyDescent="0.2">
      <c r="G42411" s="12"/>
    </row>
    <row r="42412" spans="7:7" x14ac:dyDescent="0.2">
      <c r="G42412" s="12"/>
    </row>
    <row r="42413" spans="7:7" x14ac:dyDescent="0.2">
      <c r="G42413" s="12"/>
    </row>
    <row r="42414" spans="7:7" x14ac:dyDescent="0.2">
      <c r="G42414" s="12"/>
    </row>
    <row r="42415" spans="7:7" x14ac:dyDescent="0.2">
      <c r="G42415" s="12"/>
    </row>
    <row r="42416" spans="7:7" x14ac:dyDescent="0.2">
      <c r="G42416" s="12"/>
    </row>
    <row r="42417" spans="7:7" x14ac:dyDescent="0.2">
      <c r="G42417" s="12"/>
    </row>
    <row r="42418" spans="7:7" x14ac:dyDescent="0.2">
      <c r="G42418" s="12"/>
    </row>
    <row r="42419" spans="7:7" x14ac:dyDescent="0.2">
      <c r="G42419" s="12"/>
    </row>
    <row r="42420" spans="7:7" x14ac:dyDescent="0.2">
      <c r="G42420" s="12"/>
    </row>
    <row r="42421" spans="7:7" x14ac:dyDescent="0.2">
      <c r="G42421" s="12"/>
    </row>
    <row r="42422" spans="7:7" x14ac:dyDescent="0.2">
      <c r="G42422" s="12"/>
    </row>
    <row r="42423" spans="7:7" x14ac:dyDescent="0.2">
      <c r="G42423" s="12"/>
    </row>
    <row r="42424" spans="7:7" x14ac:dyDescent="0.2">
      <c r="G42424" s="12"/>
    </row>
    <row r="42425" spans="7:7" x14ac:dyDescent="0.2">
      <c r="G42425" s="12"/>
    </row>
    <row r="42426" spans="7:7" x14ac:dyDescent="0.2">
      <c r="G42426" s="12"/>
    </row>
    <row r="42427" spans="7:7" x14ac:dyDescent="0.2">
      <c r="G42427" s="12"/>
    </row>
    <row r="42428" spans="7:7" x14ac:dyDescent="0.2">
      <c r="G42428" s="12"/>
    </row>
    <row r="42429" spans="7:7" x14ac:dyDescent="0.2">
      <c r="G42429" s="12"/>
    </row>
    <row r="42430" spans="7:7" x14ac:dyDescent="0.2">
      <c r="G42430" s="12"/>
    </row>
    <row r="42431" spans="7:7" x14ac:dyDescent="0.2">
      <c r="G42431" s="12"/>
    </row>
    <row r="42432" spans="7:7" x14ac:dyDescent="0.2">
      <c r="G42432" s="12"/>
    </row>
    <row r="42433" spans="7:7" x14ac:dyDescent="0.2">
      <c r="G42433" s="12"/>
    </row>
    <row r="42434" spans="7:7" x14ac:dyDescent="0.2">
      <c r="G42434" s="12"/>
    </row>
    <row r="42435" spans="7:7" x14ac:dyDescent="0.2">
      <c r="G42435" s="12"/>
    </row>
    <row r="42436" spans="7:7" x14ac:dyDescent="0.2">
      <c r="G42436" s="12"/>
    </row>
    <row r="42437" spans="7:7" x14ac:dyDescent="0.2">
      <c r="G42437" s="12"/>
    </row>
    <row r="42438" spans="7:7" x14ac:dyDescent="0.2">
      <c r="G42438" s="12"/>
    </row>
    <row r="42439" spans="7:7" x14ac:dyDescent="0.2">
      <c r="G42439" s="12"/>
    </row>
    <row r="42440" spans="7:7" x14ac:dyDescent="0.2">
      <c r="G42440" s="12"/>
    </row>
    <row r="42441" spans="7:7" x14ac:dyDescent="0.2">
      <c r="G42441" s="12"/>
    </row>
    <row r="42442" spans="7:7" x14ac:dyDescent="0.2">
      <c r="G42442" s="12"/>
    </row>
    <row r="42443" spans="7:7" x14ac:dyDescent="0.2">
      <c r="G42443" s="12"/>
    </row>
    <row r="42444" spans="7:7" x14ac:dyDescent="0.2">
      <c r="G42444" s="12"/>
    </row>
    <row r="42445" spans="7:7" x14ac:dyDescent="0.2">
      <c r="G42445" s="12"/>
    </row>
    <row r="42446" spans="7:7" x14ac:dyDescent="0.2">
      <c r="G42446" s="12"/>
    </row>
    <row r="42447" spans="7:7" x14ac:dyDescent="0.2">
      <c r="G42447" s="12"/>
    </row>
    <row r="42448" spans="7:7" x14ac:dyDescent="0.2">
      <c r="G42448" s="12"/>
    </row>
    <row r="42449" spans="7:7" x14ac:dyDescent="0.2">
      <c r="G42449" s="12"/>
    </row>
    <row r="42450" spans="7:7" x14ac:dyDescent="0.2">
      <c r="G42450" s="12"/>
    </row>
    <row r="42451" spans="7:7" x14ac:dyDescent="0.2">
      <c r="G42451" s="12"/>
    </row>
    <row r="42452" spans="7:7" x14ac:dyDescent="0.2">
      <c r="G42452" s="12"/>
    </row>
    <row r="42453" spans="7:7" x14ac:dyDescent="0.2">
      <c r="G42453" s="12"/>
    </row>
    <row r="42454" spans="7:7" x14ac:dyDescent="0.2">
      <c r="G42454" s="12"/>
    </row>
    <row r="42455" spans="7:7" x14ac:dyDescent="0.2">
      <c r="G42455" s="12"/>
    </row>
    <row r="42456" spans="7:7" x14ac:dyDescent="0.2">
      <c r="G42456" s="12"/>
    </row>
    <row r="42457" spans="7:7" x14ac:dyDescent="0.2">
      <c r="G42457" s="12"/>
    </row>
    <row r="42458" spans="7:7" x14ac:dyDescent="0.2">
      <c r="G42458" s="12"/>
    </row>
    <row r="42459" spans="7:7" x14ac:dyDescent="0.2">
      <c r="G42459" s="12"/>
    </row>
    <row r="42460" spans="7:7" x14ac:dyDescent="0.2">
      <c r="G42460" s="12"/>
    </row>
    <row r="42461" spans="7:7" x14ac:dyDescent="0.2">
      <c r="G42461" s="12"/>
    </row>
    <row r="42462" spans="7:7" x14ac:dyDescent="0.2">
      <c r="G42462" s="12"/>
    </row>
    <row r="42463" spans="7:7" x14ac:dyDescent="0.2">
      <c r="G42463" s="12"/>
    </row>
    <row r="42464" spans="7:7" x14ac:dyDescent="0.2">
      <c r="G42464" s="12"/>
    </row>
    <row r="42465" spans="7:7" x14ac:dyDescent="0.2">
      <c r="G42465" s="12"/>
    </row>
    <row r="42466" spans="7:7" x14ac:dyDescent="0.2">
      <c r="G42466" s="12"/>
    </row>
    <row r="42467" spans="7:7" x14ac:dyDescent="0.2">
      <c r="G42467" s="12"/>
    </row>
    <row r="42468" spans="7:7" x14ac:dyDescent="0.2">
      <c r="G42468" s="12"/>
    </row>
    <row r="42469" spans="7:7" x14ac:dyDescent="0.2">
      <c r="G42469" s="12"/>
    </row>
    <row r="42470" spans="7:7" x14ac:dyDescent="0.2">
      <c r="G42470" s="12"/>
    </row>
    <row r="42471" spans="7:7" x14ac:dyDescent="0.2">
      <c r="G42471" s="12"/>
    </row>
    <row r="42472" spans="7:7" x14ac:dyDescent="0.2">
      <c r="G42472" s="12"/>
    </row>
    <row r="42473" spans="7:7" x14ac:dyDescent="0.2">
      <c r="G42473" s="12"/>
    </row>
    <row r="42474" spans="7:7" x14ac:dyDescent="0.2">
      <c r="G42474" s="12"/>
    </row>
    <row r="42475" spans="7:7" x14ac:dyDescent="0.2">
      <c r="G42475" s="12"/>
    </row>
    <row r="42476" spans="7:7" x14ac:dyDescent="0.2">
      <c r="G42476" s="12"/>
    </row>
    <row r="42477" spans="7:7" x14ac:dyDescent="0.2">
      <c r="G42477" s="12"/>
    </row>
    <row r="42478" spans="7:7" x14ac:dyDescent="0.2">
      <c r="G42478" s="12"/>
    </row>
    <row r="42479" spans="7:7" x14ac:dyDescent="0.2">
      <c r="G42479" s="12"/>
    </row>
    <row r="42480" spans="7:7" x14ac:dyDescent="0.2">
      <c r="G42480" s="12"/>
    </row>
    <row r="42481" spans="7:7" x14ac:dyDescent="0.2">
      <c r="G42481" s="12"/>
    </row>
    <row r="42482" spans="7:7" x14ac:dyDescent="0.2">
      <c r="G42482" s="12"/>
    </row>
    <row r="42483" spans="7:7" x14ac:dyDescent="0.2">
      <c r="G42483" s="12"/>
    </row>
    <row r="42484" spans="7:7" x14ac:dyDescent="0.2">
      <c r="G42484" s="12"/>
    </row>
    <row r="42485" spans="7:7" x14ac:dyDescent="0.2">
      <c r="G42485" s="12"/>
    </row>
    <row r="42486" spans="7:7" x14ac:dyDescent="0.2">
      <c r="G42486" s="12"/>
    </row>
    <row r="42487" spans="7:7" x14ac:dyDescent="0.2">
      <c r="G42487" s="12"/>
    </row>
    <row r="42488" spans="7:7" x14ac:dyDescent="0.2">
      <c r="G42488" s="12"/>
    </row>
    <row r="42489" spans="7:7" x14ac:dyDescent="0.2">
      <c r="G42489" s="12"/>
    </row>
    <row r="42490" spans="7:7" x14ac:dyDescent="0.2">
      <c r="G42490" s="12"/>
    </row>
    <row r="42491" spans="7:7" x14ac:dyDescent="0.2">
      <c r="G42491" s="12"/>
    </row>
    <row r="42492" spans="7:7" x14ac:dyDescent="0.2">
      <c r="G42492" s="12"/>
    </row>
    <row r="42493" spans="7:7" x14ac:dyDescent="0.2">
      <c r="G42493" s="12"/>
    </row>
    <row r="42494" spans="7:7" x14ac:dyDescent="0.2">
      <c r="G42494" s="12"/>
    </row>
    <row r="42495" spans="7:7" x14ac:dyDescent="0.2">
      <c r="G42495" s="12"/>
    </row>
    <row r="42496" spans="7:7" x14ac:dyDescent="0.2">
      <c r="G42496" s="12"/>
    </row>
    <row r="42497" spans="7:7" x14ac:dyDescent="0.2">
      <c r="G42497" s="12"/>
    </row>
    <row r="42498" spans="7:7" x14ac:dyDescent="0.2">
      <c r="G42498" s="12"/>
    </row>
    <row r="42499" spans="7:7" x14ac:dyDescent="0.2">
      <c r="G42499" s="12"/>
    </row>
    <row r="42500" spans="7:7" x14ac:dyDescent="0.2">
      <c r="G42500" s="12"/>
    </row>
    <row r="42501" spans="7:7" x14ac:dyDescent="0.2">
      <c r="G42501" s="12"/>
    </row>
    <row r="42502" spans="7:7" x14ac:dyDescent="0.2">
      <c r="G42502" s="12"/>
    </row>
    <row r="42503" spans="7:7" x14ac:dyDescent="0.2">
      <c r="G42503" s="12"/>
    </row>
    <row r="42504" spans="7:7" x14ac:dyDescent="0.2">
      <c r="G42504" s="12"/>
    </row>
    <row r="42505" spans="7:7" x14ac:dyDescent="0.2">
      <c r="G42505" s="12"/>
    </row>
    <row r="42506" spans="7:7" x14ac:dyDescent="0.2">
      <c r="G42506" s="12"/>
    </row>
    <row r="42507" spans="7:7" x14ac:dyDescent="0.2">
      <c r="G42507" s="12"/>
    </row>
    <row r="42508" spans="7:7" x14ac:dyDescent="0.2">
      <c r="G42508" s="12"/>
    </row>
    <row r="42509" spans="7:7" x14ac:dyDescent="0.2">
      <c r="G42509" s="12"/>
    </row>
    <row r="42510" spans="7:7" x14ac:dyDescent="0.2">
      <c r="G42510" s="12"/>
    </row>
    <row r="42511" spans="7:7" x14ac:dyDescent="0.2">
      <c r="G42511" s="12"/>
    </row>
    <row r="42512" spans="7:7" x14ac:dyDescent="0.2">
      <c r="G42512" s="12"/>
    </row>
    <row r="42513" spans="7:7" x14ac:dyDescent="0.2">
      <c r="G42513" s="12"/>
    </row>
    <row r="42514" spans="7:7" x14ac:dyDescent="0.2">
      <c r="G42514" s="12"/>
    </row>
    <row r="42515" spans="7:7" x14ac:dyDescent="0.2">
      <c r="G42515" s="12"/>
    </row>
    <row r="42516" spans="7:7" x14ac:dyDescent="0.2">
      <c r="G42516" s="12"/>
    </row>
    <row r="42517" spans="7:7" x14ac:dyDescent="0.2">
      <c r="G42517" s="12"/>
    </row>
    <row r="42518" spans="7:7" x14ac:dyDescent="0.2">
      <c r="G42518" s="12"/>
    </row>
    <row r="42519" spans="7:7" x14ac:dyDescent="0.2">
      <c r="G42519" s="12"/>
    </row>
    <row r="42520" spans="7:7" x14ac:dyDescent="0.2">
      <c r="G42520" s="12"/>
    </row>
    <row r="42521" spans="7:7" x14ac:dyDescent="0.2">
      <c r="G42521" s="12"/>
    </row>
    <row r="42522" spans="7:7" x14ac:dyDescent="0.2">
      <c r="G42522" s="12"/>
    </row>
    <row r="42523" spans="7:7" x14ac:dyDescent="0.2">
      <c r="G42523" s="12"/>
    </row>
    <row r="42524" spans="7:7" x14ac:dyDescent="0.2">
      <c r="G42524" s="12"/>
    </row>
    <row r="42525" spans="7:7" x14ac:dyDescent="0.2">
      <c r="G42525" s="12"/>
    </row>
    <row r="42526" spans="7:7" x14ac:dyDescent="0.2">
      <c r="G42526" s="12"/>
    </row>
    <row r="42527" spans="7:7" x14ac:dyDescent="0.2">
      <c r="G42527" s="12"/>
    </row>
    <row r="42528" spans="7:7" x14ac:dyDescent="0.2">
      <c r="G42528" s="12"/>
    </row>
    <row r="42529" spans="7:7" x14ac:dyDescent="0.2">
      <c r="G42529" s="12"/>
    </row>
    <row r="42530" spans="7:7" x14ac:dyDescent="0.2">
      <c r="G42530" s="12"/>
    </row>
    <row r="42531" spans="7:7" x14ac:dyDescent="0.2">
      <c r="G42531" s="12"/>
    </row>
    <row r="42532" spans="7:7" x14ac:dyDescent="0.2">
      <c r="G42532" s="12"/>
    </row>
    <row r="42533" spans="7:7" x14ac:dyDescent="0.2">
      <c r="G42533" s="12"/>
    </row>
    <row r="42534" spans="7:7" x14ac:dyDescent="0.2">
      <c r="G42534" s="12"/>
    </row>
    <row r="42535" spans="7:7" x14ac:dyDescent="0.2">
      <c r="G42535" s="12"/>
    </row>
    <row r="42536" spans="7:7" x14ac:dyDescent="0.2">
      <c r="G42536" s="12"/>
    </row>
    <row r="42537" spans="7:7" x14ac:dyDescent="0.2">
      <c r="G42537" s="12"/>
    </row>
    <row r="42538" spans="7:7" x14ac:dyDescent="0.2">
      <c r="G42538" s="12"/>
    </row>
    <row r="42539" spans="7:7" x14ac:dyDescent="0.2">
      <c r="G42539" s="12"/>
    </row>
    <row r="42540" spans="7:7" x14ac:dyDescent="0.2">
      <c r="G42540" s="12"/>
    </row>
    <row r="42541" spans="7:7" x14ac:dyDescent="0.2">
      <c r="G42541" s="12"/>
    </row>
    <row r="42542" spans="7:7" x14ac:dyDescent="0.2">
      <c r="G42542" s="12"/>
    </row>
    <row r="42543" spans="7:7" x14ac:dyDescent="0.2">
      <c r="G42543" s="12"/>
    </row>
    <row r="42544" spans="7:7" x14ac:dyDescent="0.2">
      <c r="G42544" s="12"/>
    </row>
    <row r="42545" spans="7:7" x14ac:dyDescent="0.2">
      <c r="G42545" s="12"/>
    </row>
    <row r="42546" spans="7:7" x14ac:dyDescent="0.2">
      <c r="G42546" s="12"/>
    </row>
    <row r="42547" spans="7:7" x14ac:dyDescent="0.2">
      <c r="G42547" s="12"/>
    </row>
    <row r="42548" spans="7:7" x14ac:dyDescent="0.2">
      <c r="G42548" s="12"/>
    </row>
    <row r="42549" spans="7:7" x14ac:dyDescent="0.2">
      <c r="G42549" s="12"/>
    </row>
    <row r="42550" spans="7:7" x14ac:dyDescent="0.2">
      <c r="G42550" s="12"/>
    </row>
    <row r="42551" spans="7:7" x14ac:dyDescent="0.2">
      <c r="G42551" s="12"/>
    </row>
    <row r="42552" spans="7:7" x14ac:dyDescent="0.2">
      <c r="G42552" s="12"/>
    </row>
    <row r="42553" spans="7:7" x14ac:dyDescent="0.2">
      <c r="G42553" s="12"/>
    </row>
    <row r="42554" spans="7:7" x14ac:dyDescent="0.2">
      <c r="G42554" s="12"/>
    </row>
    <row r="42555" spans="7:7" x14ac:dyDescent="0.2">
      <c r="G42555" s="12"/>
    </row>
    <row r="42556" spans="7:7" x14ac:dyDescent="0.2">
      <c r="G42556" s="12"/>
    </row>
    <row r="42557" spans="7:7" x14ac:dyDescent="0.2">
      <c r="G42557" s="12"/>
    </row>
    <row r="42558" spans="7:7" x14ac:dyDescent="0.2">
      <c r="G42558" s="12"/>
    </row>
    <row r="42559" spans="7:7" x14ac:dyDescent="0.2">
      <c r="G42559" s="12"/>
    </row>
    <row r="42560" spans="7:7" x14ac:dyDescent="0.2">
      <c r="G42560" s="12"/>
    </row>
    <row r="42561" spans="7:7" x14ac:dyDescent="0.2">
      <c r="G42561" s="12"/>
    </row>
    <row r="42562" spans="7:7" x14ac:dyDescent="0.2">
      <c r="G42562" s="12"/>
    </row>
    <row r="42563" spans="7:7" x14ac:dyDescent="0.2">
      <c r="G42563" s="12"/>
    </row>
    <row r="42564" spans="7:7" x14ac:dyDescent="0.2">
      <c r="G42564" s="12"/>
    </row>
    <row r="42565" spans="7:7" x14ac:dyDescent="0.2">
      <c r="G42565" s="12"/>
    </row>
    <row r="42566" spans="7:7" x14ac:dyDescent="0.2">
      <c r="G42566" s="12"/>
    </row>
    <row r="42567" spans="7:7" x14ac:dyDescent="0.2">
      <c r="G42567" s="12"/>
    </row>
    <row r="42568" spans="7:7" x14ac:dyDescent="0.2">
      <c r="G42568" s="12"/>
    </row>
    <row r="42569" spans="7:7" x14ac:dyDescent="0.2">
      <c r="G42569" s="12"/>
    </row>
    <row r="42570" spans="7:7" x14ac:dyDescent="0.2">
      <c r="G42570" s="12"/>
    </row>
    <row r="42571" spans="7:7" x14ac:dyDescent="0.2">
      <c r="G42571" s="12"/>
    </row>
    <row r="42572" spans="7:7" x14ac:dyDescent="0.2">
      <c r="G42572" s="12"/>
    </row>
    <row r="42573" spans="7:7" x14ac:dyDescent="0.2">
      <c r="G42573" s="12"/>
    </row>
    <row r="42574" spans="7:7" x14ac:dyDescent="0.2">
      <c r="G42574" s="12"/>
    </row>
    <row r="42575" spans="7:7" x14ac:dyDescent="0.2">
      <c r="G42575" s="12"/>
    </row>
    <row r="42576" spans="7:7" x14ac:dyDescent="0.2">
      <c r="G42576" s="12"/>
    </row>
    <row r="42577" spans="7:7" x14ac:dyDescent="0.2">
      <c r="G42577" s="12"/>
    </row>
    <row r="42578" spans="7:7" x14ac:dyDescent="0.2">
      <c r="G42578" s="12"/>
    </row>
    <row r="42579" spans="7:7" x14ac:dyDescent="0.2">
      <c r="G42579" s="12"/>
    </row>
    <row r="42580" spans="7:7" x14ac:dyDescent="0.2">
      <c r="G42580" s="12"/>
    </row>
    <row r="42581" spans="7:7" x14ac:dyDescent="0.2">
      <c r="G42581" s="12"/>
    </row>
    <row r="42582" spans="7:7" x14ac:dyDescent="0.2">
      <c r="G42582" s="12"/>
    </row>
    <row r="42583" spans="7:7" x14ac:dyDescent="0.2">
      <c r="G42583" s="12"/>
    </row>
    <row r="42584" spans="7:7" x14ac:dyDescent="0.2">
      <c r="G42584" s="12"/>
    </row>
    <row r="42585" spans="7:7" x14ac:dyDescent="0.2">
      <c r="G42585" s="12"/>
    </row>
    <row r="42586" spans="7:7" x14ac:dyDescent="0.2">
      <c r="G42586" s="12"/>
    </row>
    <row r="42587" spans="7:7" x14ac:dyDescent="0.2">
      <c r="G42587" s="12"/>
    </row>
    <row r="42588" spans="7:7" x14ac:dyDescent="0.2">
      <c r="G42588" s="12"/>
    </row>
    <row r="42589" spans="7:7" x14ac:dyDescent="0.2">
      <c r="G42589" s="12"/>
    </row>
    <row r="42590" spans="7:7" x14ac:dyDescent="0.2">
      <c r="G42590" s="12"/>
    </row>
    <row r="42591" spans="7:7" x14ac:dyDescent="0.2">
      <c r="G42591" s="12"/>
    </row>
    <row r="42592" spans="7:7" x14ac:dyDescent="0.2">
      <c r="G42592" s="12"/>
    </row>
    <row r="42593" spans="7:7" x14ac:dyDescent="0.2">
      <c r="G42593" s="12"/>
    </row>
    <row r="42594" spans="7:7" x14ac:dyDescent="0.2">
      <c r="G42594" s="12"/>
    </row>
    <row r="42595" spans="7:7" x14ac:dyDescent="0.2">
      <c r="G42595" s="12"/>
    </row>
    <row r="42596" spans="7:7" x14ac:dyDescent="0.2">
      <c r="G42596" s="12"/>
    </row>
    <row r="42597" spans="7:7" x14ac:dyDescent="0.2">
      <c r="G42597" s="12"/>
    </row>
    <row r="42598" spans="7:7" x14ac:dyDescent="0.2">
      <c r="G42598" s="12"/>
    </row>
    <row r="42599" spans="7:7" x14ac:dyDescent="0.2">
      <c r="G42599" s="12"/>
    </row>
    <row r="42600" spans="7:7" x14ac:dyDescent="0.2">
      <c r="G42600" s="12"/>
    </row>
    <row r="42601" spans="7:7" x14ac:dyDescent="0.2">
      <c r="G42601" s="12"/>
    </row>
    <row r="42602" spans="7:7" x14ac:dyDescent="0.2">
      <c r="G42602" s="12"/>
    </row>
    <row r="42603" spans="7:7" x14ac:dyDescent="0.2">
      <c r="G42603" s="12"/>
    </row>
    <row r="42604" spans="7:7" x14ac:dyDescent="0.2">
      <c r="G42604" s="12"/>
    </row>
    <row r="42605" spans="7:7" x14ac:dyDescent="0.2">
      <c r="G42605" s="12"/>
    </row>
    <row r="42606" spans="7:7" x14ac:dyDescent="0.2">
      <c r="G42606" s="12"/>
    </row>
    <row r="42607" spans="7:7" x14ac:dyDescent="0.2">
      <c r="G42607" s="12"/>
    </row>
    <row r="42608" spans="7:7" x14ac:dyDescent="0.2">
      <c r="G42608" s="12"/>
    </row>
    <row r="42609" spans="7:7" x14ac:dyDescent="0.2">
      <c r="G42609" s="12"/>
    </row>
    <row r="42610" spans="7:7" x14ac:dyDescent="0.2">
      <c r="G42610" s="12"/>
    </row>
    <row r="42611" spans="7:7" x14ac:dyDescent="0.2">
      <c r="G42611" s="12"/>
    </row>
    <row r="42612" spans="7:7" x14ac:dyDescent="0.2">
      <c r="G42612" s="12"/>
    </row>
    <row r="42613" spans="7:7" x14ac:dyDescent="0.2">
      <c r="G42613" s="12"/>
    </row>
    <row r="42614" spans="7:7" x14ac:dyDescent="0.2">
      <c r="G42614" s="12"/>
    </row>
    <row r="42615" spans="7:7" x14ac:dyDescent="0.2">
      <c r="G42615" s="12"/>
    </row>
    <row r="42616" spans="7:7" x14ac:dyDescent="0.2">
      <c r="G42616" s="12"/>
    </row>
    <row r="42617" spans="7:7" x14ac:dyDescent="0.2">
      <c r="G42617" s="12"/>
    </row>
    <row r="42618" spans="7:7" x14ac:dyDescent="0.2">
      <c r="G42618" s="12"/>
    </row>
    <row r="42619" spans="7:7" x14ac:dyDescent="0.2">
      <c r="G42619" s="12"/>
    </row>
    <row r="42620" spans="7:7" x14ac:dyDescent="0.2">
      <c r="G42620" s="12"/>
    </row>
    <row r="42621" spans="7:7" x14ac:dyDescent="0.2">
      <c r="G42621" s="12"/>
    </row>
    <row r="42622" spans="7:7" x14ac:dyDescent="0.2">
      <c r="G42622" s="12"/>
    </row>
    <row r="42623" spans="7:7" x14ac:dyDescent="0.2">
      <c r="G42623" s="12"/>
    </row>
    <row r="42624" spans="7:7" x14ac:dyDescent="0.2">
      <c r="G42624" s="12"/>
    </row>
    <row r="42625" spans="7:7" x14ac:dyDescent="0.2">
      <c r="G42625" s="12"/>
    </row>
    <row r="42626" spans="7:7" x14ac:dyDescent="0.2">
      <c r="G42626" s="12"/>
    </row>
    <row r="42627" spans="7:7" x14ac:dyDescent="0.2">
      <c r="G42627" s="12"/>
    </row>
    <row r="42628" spans="7:7" x14ac:dyDescent="0.2">
      <c r="G42628" s="12"/>
    </row>
    <row r="42629" spans="7:7" x14ac:dyDescent="0.2">
      <c r="G42629" s="12"/>
    </row>
    <row r="42630" spans="7:7" x14ac:dyDescent="0.2">
      <c r="G42630" s="12"/>
    </row>
    <row r="42631" spans="7:7" x14ac:dyDescent="0.2">
      <c r="G42631" s="12"/>
    </row>
    <row r="42632" spans="7:7" x14ac:dyDescent="0.2">
      <c r="G42632" s="12"/>
    </row>
    <row r="42633" spans="7:7" x14ac:dyDescent="0.2">
      <c r="G42633" s="12"/>
    </row>
    <row r="42634" spans="7:7" x14ac:dyDescent="0.2">
      <c r="G42634" s="12"/>
    </row>
    <row r="42635" spans="7:7" x14ac:dyDescent="0.2">
      <c r="G42635" s="12"/>
    </row>
    <row r="42636" spans="7:7" x14ac:dyDescent="0.2">
      <c r="G42636" s="12"/>
    </row>
    <row r="42637" spans="7:7" x14ac:dyDescent="0.2">
      <c r="G42637" s="12"/>
    </row>
    <row r="42638" spans="7:7" x14ac:dyDescent="0.2">
      <c r="G42638" s="12"/>
    </row>
    <row r="42639" spans="7:7" x14ac:dyDescent="0.2">
      <c r="G42639" s="12"/>
    </row>
    <row r="42640" spans="7:7" x14ac:dyDescent="0.2">
      <c r="G42640" s="12"/>
    </row>
    <row r="42641" spans="7:7" x14ac:dyDescent="0.2">
      <c r="G42641" s="12"/>
    </row>
    <row r="42642" spans="7:7" x14ac:dyDescent="0.2">
      <c r="G42642" s="12"/>
    </row>
    <row r="42643" spans="7:7" x14ac:dyDescent="0.2">
      <c r="G42643" s="12"/>
    </row>
    <row r="42644" spans="7:7" x14ac:dyDescent="0.2">
      <c r="G42644" s="12"/>
    </row>
    <row r="42645" spans="7:7" x14ac:dyDescent="0.2">
      <c r="G42645" s="12"/>
    </row>
    <row r="42646" spans="7:7" x14ac:dyDescent="0.2">
      <c r="G42646" s="12"/>
    </row>
    <row r="42647" spans="7:7" x14ac:dyDescent="0.2">
      <c r="G42647" s="12"/>
    </row>
    <row r="42648" spans="7:7" x14ac:dyDescent="0.2">
      <c r="G42648" s="12"/>
    </row>
    <row r="42649" spans="7:7" x14ac:dyDescent="0.2">
      <c r="G42649" s="12"/>
    </row>
    <row r="42650" spans="7:7" x14ac:dyDescent="0.2">
      <c r="G42650" s="12"/>
    </row>
    <row r="42651" spans="7:7" x14ac:dyDescent="0.2">
      <c r="G42651" s="12"/>
    </row>
    <row r="42652" spans="7:7" x14ac:dyDescent="0.2">
      <c r="G42652" s="12"/>
    </row>
    <row r="42653" spans="7:7" x14ac:dyDescent="0.2">
      <c r="G42653" s="12"/>
    </row>
    <row r="42654" spans="7:7" x14ac:dyDescent="0.2">
      <c r="G42654" s="12"/>
    </row>
    <row r="42655" spans="7:7" x14ac:dyDescent="0.2">
      <c r="G42655" s="12"/>
    </row>
    <row r="42656" spans="7:7" x14ac:dyDescent="0.2">
      <c r="G42656" s="12"/>
    </row>
    <row r="42657" spans="7:7" x14ac:dyDescent="0.2">
      <c r="G42657" s="12"/>
    </row>
    <row r="42658" spans="7:7" x14ac:dyDescent="0.2">
      <c r="G42658" s="12"/>
    </row>
    <row r="42659" spans="7:7" x14ac:dyDescent="0.2">
      <c r="G42659" s="12"/>
    </row>
    <row r="42660" spans="7:7" x14ac:dyDescent="0.2">
      <c r="G42660" s="12"/>
    </row>
    <row r="42661" spans="7:7" x14ac:dyDescent="0.2">
      <c r="G42661" s="12"/>
    </row>
    <row r="42662" spans="7:7" x14ac:dyDescent="0.2">
      <c r="G42662" s="12"/>
    </row>
    <row r="42663" spans="7:7" x14ac:dyDescent="0.2">
      <c r="G42663" s="12"/>
    </row>
    <row r="42664" spans="7:7" x14ac:dyDescent="0.2">
      <c r="G42664" s="12"/>
    </row>
    <row r="42665" spans="7:7" x14ac:dyDescent="0.2">
      <c r="G42665" s="12"/>
    </row>
    <row r="42666" spans="7:7" x14ac:dyDescent="0.2">
      <c r="G42666" s="12"/>
    </row>
    <row r="42667" spans="7:7" x14ac:dyDescent="0.2">
      <c r="G42667" s="12"/>
    </row>
    <row r="42668" spans="7:7" x14ac:dyDescent="0.2">
      <c r="G42668" s="12"/>
    </row>
    <row r="42669" spans="7:7" x14ac:dyDescent="0.2">
      <c r="G42669" s="12"/>
    </row>
    <row r="42670" spans="7:7" x14ac:dyDescent="0.2">
      <c r="G42670" s="12"/>
    </row>
    <row r="42671" spans="7:7" x14ac:dyDescent="0.2">
      <c r="G42671" s="12"/>
    </row>
    <row r="42672" spans="7:7" x14ac:dyDescent="0.2">
      <c r="G42672" s="12"/>
    </row>
    <row r="42673" spans="7:7" x14ac:dyDescent="0.2">
      <c r="G42673" s="12"/>
    </row>
    <row r="42674" spans="7:7" x14ac:dyDescent="0.2">
      <c r="G42674" s="12"/>
    </row>
    <row r="42675" spans="7:7" x14ac:dyDescent="0.2">
      <c r="G42675" s="12"/>
    </row>
    <row r="42676" spans="7:7" x14ac:dyDescent="0.2">
      <c r="G42676" s="12"/>
    </row>
    <row r="42677" spans="7:7" x14ac:dyDescent="0.2">
      <c r="G42677" s="12"/>
    </row>
    <row r="42678" spans="7:7" x14ac:dyDescent="0.2">
      <c r="G42678" s="12"/>
    </row>
    <row r="42679" spans="7:7" x14ac:dyDescent="0.2">
      <c r="G42679" s="12"/>
    </row>
    <row r="42680" spans="7:7" x14ac:dyDescent="0.2">
      <c r="G42680" s="12"/>
    </row>
    <row r="42681" spans="7:7" x14ac:dyDescent="0.2">
      <c r="G42681" s="12"/>
    </row>
    <row r="42682" spans="7:7" x14ac:dyDescent="0.2">
      <c r="G42682" s="12"/>
    </row>
    <row r="42683" spans="7:7" x14ac:dyDescent="0.2">
      <c r="G42683" s="12"/>
    </row>
    <row r="42684" spans="7:7" x14ac:dyDescent="0.2">
      <c r="G42684" s="12"/>
    </row>
    <row r="42685" spans="7:7" x14ac:dyDescent="0.2">
      <c r="G42685" s="12"/>
    </row>
    <row r="42686" spans="7:7" x14ac:dyDescent="0.2">
      <c r="G42686" s="12"/>
    </row>
    <row r="42687" spans="7:7" x14ac:dyDescent="0.2">
      <c r="G42687" s="12"/>
    </row>
    <row r="42688" spans="7:7" x14ac:dyDescent="0.2">
      <c r="G42688" s="12"/>
    </row>
    <row r="42689" spans="7:7" x14ac:dyDescent="0.2">
      <c r="G42689" s="12"/>
    </row>
    <row r="42690" spans="7:7" x14ac:dyDescent="0.2">
      <c r="G42690" s="12"/>
    </row>
    <row r="42691" spans="7:7" x14ac:dyDescent="0.2">
      <c r="G42691" s="12"/>
    </row>
    <row r="42692" spans="7:7" x14ac:dyDescent="0.2">
      <c r="G42692" s="12"/>
    </row>
    <row r="42693" spans="7:7" x14ac:dyDescent="0.2">
      <c r="G42693" s="12"/>
    </row>
    <row r="42694" spans="7:7" x14ac:dyDescent="0.2">
      <c r="G42694" s="12"/>
    </row>
    <row r="42695" spans="7:7" x14ac:dyDescent="0.2">
      <c r="G42695" s="12"/>
    </row>
    <row r="42696" spans="7:7" x14ac:dyDescent="0.2">
      <c r="G42696" s="12"/>
    </row>
    <row r="42697" spans="7:7" x14ac:dyDescent="0.2">
      <c r="G42697" s="12"/>
    </row>
    <row r="42698" spans="7:7" x14ac:dyDescent="0.2">
      <c r="G42698" s="12"/>
    </row>
    <row r="42699" spans="7:7" x14ac:dyDescent="0.2">
      <c r="G42699" s="12"/>
    </row>
    <row r="42700" spans="7:7" x14ac:dyDescent="0.2">
      <c r="G42700" s="12"/>
    </row>
    <row r="42701" spans="7:7" x14ac:dyDescent="0.2">
      <c r="G42701" s="12"/>
    </row>
    <row r="42702" spans="7:7" x14ac:dyDescent="0.2">
      <c r="G42702" s="12"/>
    </row>
    <row r="42703" spans="7:7" x14ac:dyDescent="0.2">
      <c r="G42703" s="12"/>
    </row>
    <row r="42704" spans="7:7" x14ac:dyDescent="0.2">
      <c r="G42704" s="12"/>
    </row>
    <row r="42705" spans="7:7" x14ac:dyDescent="0.2">
      <c r="G42705" s="12"/>
    </row>
    <row r="42706" spans="7:7" x14ac:dyDescent="0.2">
      <c r="G42706" s="12"/>
    </row>
    <row r="42707" spans="7:7" x14ac:dyDescent="0.2">
      <c r="G42707" s="12"/>
    </row>
    <row r="42708" spans="7:7" x14ac:dyDescent="0.2">
      <c r="G42708" s="12"/>
    </row>
    <row r="42709" spans="7:7" x14ac:dyDescent="0.2">
      <c r="G42709" s="12"/>
    </row>
    <row r="42710" spans="7:7" x14ac:dyDescent="0.2">
      <c r="G42710" s="12"/>
    </row>
    <row r="42711" spans="7:7" x14ac:dyDescent="0.2">
      <c r="G42711" s="12"/>
    </row>
    <row r="42712" spans="7:7" x14ac:dyDescent="0.2">
      <c r="G42712" s="12"/>
    </row>
    <row r="42713" spans="7:7" x14ac:dyDescent="0.2">
      <c r="G42713" s="12"/>
    </row>
    <row r="42714" spans="7:7" x14ac:dyDescent="0.2">
      <c r="G42714" s="12"/>
    </row>
    <row r="42715" spans="7:7" x14ac:dyDescent="0.2">
      <c r="G42715" s="12"/>
    </row>
    <row r="42716" spans="7:7" x14ac:dyDescent="0.2">
      <c r="G42716" s="12"/>
    </row>
    <row r="42717" spans="7:7" x14ac:dyDescent="0.2">
      <c r="G42717" s="12"/>
    </row>
    <row r="42718" spans="7:7" x14ac:dyDescent="0.2">
      <c r="G42718" s="12"/>
    </row>
    <row r="42719" spans="7:7" x14ac:dyDescent="0.2">
      <c r="G42719" s="12"/>
    </row>
    <row r="42720" spans="7:7" x14ac:dyDescent="0.2">
      <c r="G42720" s="12"/>
    </row>
    <row r="42721" spans="7:7" x14ac:dyDescent="0.2">
      <c r="G42721" s="12"/>
    </row>
    <row r="42722" spans="7:7" x14ac:dyDescent="0.2">
      <c r="G42722" s="12"/>
    </row>
    <row r="42723" spans="7:7" x14ac:dyDescent="0.2">
      <c r="G42723" s="12"/>
    </row>
    <row r="42724" spans="7:7" x14ac:dyDescent="0.2">
      <c r="G42724" s="12"/>
    </row>
    <row r="42725" spans="7:7" x14ac:dyDescent="0.2">
      <c r="G42725" s="12"/>
    </row>
    <row r="42726" spans="7:7" x14ac:dyDescent="0.2">
      <c r="G42726" s="12"/>
    </row>
    <row r="42727" spans="7:7" x14ac:dyDescent="0.2">
      <c r="G42727" s="12"/>
    </row>
    <row r="42728" spans="7:7" x14ac:dyDescent="0.2">
      <c r="G42728" s="12"/>
    </row>
    <row r="42729" spans="7:7" x14ac:dyDescent="0.2">
      <c r="G42729" s="12"/>
    </row>
    <row r="42730" spans="7:7" x14ac:dyDescent="0.2">
      <c r="G42730" s="12"/>
    </row>
    <row r="42731" spans="7:7" x14ac:dyDescent="0.2">
      <c r="G42731" s="12"/>
    </row>
    <row r="42732" spans="7:7" x14ac:dyDescent="0.2">
      <c r="G42732" s="12"/>
    </row>
    <row r="42733" spans="7:7" x14ac:dyDescent="0.2">
      <c r="G42733" s="12"/>
    </row>
    <row r="42734" spans="7:7" x14ac:dyDescent="0.2">
      <c r="G42734" s="12"/>
    </row>
    <row r="42735" spans="7:7" x14ac:dyDescent="0.2">
      <c r="G42735" s="12"/>
    </row>
    <row r="42736" spans="7:7" x14ac:dyDescent="0.2">
      <c r="G42736" s="12"/>
    </row>
    <row r="42737" spans="7:7" x14ac:dyDescent="0.2">
      <c r="G42737" s="12"/>
    </row>
    <row r="42738" spans="7:7" x14ac:dyDescent="0.2">
      <c r="G42738" s="12"/>
    </row>
    <row r="42739" spans="7:7" x14ac:dyDescent="0.2">
      <c r="G42739" s="12"/>
    </row>
    <row r="42740" spans="7:7" x14ac:dyDescent="0.2">
      <c r="G42740" s="12"/>
    </row>
    <row r="42741" spans="7:7" x14ac:dyDescent="0.2">
      <c r="G42741" s="12"/>
    </row>
    <row r="42742" spans="7:7" x14ac:dyDescent="0.2">
      <c r="G42742" s="12"/>
    </row>
    <row r="42743" spans="7:7" x14ac:dyDescent="0.2">
      <c r="G42743" s="12"/>
    </row>
    <row r="42744" spans="7:7" x14ac:dyDescent="0.2">
      <c r="G42744" s="12"/>
    </row>
    <row r="42745" spans="7:7" x14ac:dyDescent="0.2">
      <c r="G42745" s="12"/>
    </row>
    <row r="42746" spans="7:7" x14ac:dyDescent="0.2">
      <c r="G42746" s="12"/>
    </row>
    <row r="42747" spans="7:7" x14ac:dyDescent="0.2">
      <c r="G42747" s="12"/>
    </row>
    <row r="42748" spans="7:7" x14ac:dyDescent="0.2">
      <c r="G42748" s="12"/>
    </row>
    <row r="42749" spans="7:7" x14ac:dyDescent="0.2">
      <c r="G42749" s="12"/>
    </row>
    <row r="42750" spans="7:7" x14ac:dyDescent="0.2">
      <c r="G42750" s="12"/>
    </row>
    <row r="42751" spans="7:7" x14ac:dyDescent="0.2">
      <c r="G42751" s="12"/>
    </row>
    <row r="42752" spans="7:7" x14ac:dyDescent="0.2">
      <c r="G42752" s="12"/>
    </row>
    <row r="42753" spans="7:7" x14ac:dyDescent="0.2">
      <c r="G42753" s="12"/>
    </row>
    <row r="42754" spans="7:7" x14ac:dyDescent="0.2">
      <c r="G42754" s="12"/>
    </row>
    <row r="42755" spans="7:7" x14ac:dyDescent="0.2">
      <c r="G42755" s="12"/>
    </row>
    <row r="42756" spans="7:7" x14ac:dyDescent="0.2">
      <c r="G42756" s="12"/>
    </row>
    <row r="42757" spans="7:7" x14ac:dyDescent="0.2">
      <c r="G42757" s="12"/>
    </row>
    <row r="42758" spans="7:7" x14ac:dyDescent="0.2">
      <c r="G42758" s="12"/>
    </row>
    <row r="42759" spans="7:7" x14ac:dyDescent="0.2">
      <c r="G42759" s="12"/>
    </row>
    <row r="42760" spans="7:7" x14ac:dyDescent="0.2">
      <c r="G42760" s="12"/>
    </row>
    <row r="42761" spans="7:7" x14ac:dyDescent="0.2">
      <c r="G42761" s="12"/>
    </row>
    <row r="42762" spans="7:7" x14ac:dyDescent="0.2">
      <c r="G42762" s="12"/>
    </row>
    <row r="42763" spans="7:7" x14ac:dyDescent="0.2">
      <c r="G42763" s="12"/>
    </row>
    <row r="42764" spans="7:7" x14ac:dyDescent="0.2">
      <c r="G42764" s="12"/>
    </row>
    <row r="42765" spans="7:7" x14ac:dyDescent="0.2">
      <c r="G42765" s="12"/>
    </row>
    <row r="42766" spans="7:7" x14ac:dyDescent="0.2">
      <c r="G42766" s="12"/>
    </row>
    <row r="42767" spans="7:7" x14ac:dyDescent="0.2">
      <c r="G42767" s="12"/>
    </row>
    <row r="42768" spans="7:7" x14ac:dyDescent="0.2">
      <c r="G42768" s="12"/>
    </row>
    <row r="42769" spans="7:7" x14ac:dyDescent="0.2">
      <c r="G42769" s="12"/>
    </row>
    <row r="42770" spans="7:7" x14ac:dyDescent="0.2">
      <c r="G42770" s="12"/>
    </row>
    <row r="42771" spans="7:7" x14ac:dyDescent="0.2">
      <c r="G42771" s="12"/>
    </row>
    <row r="42772" spans="7:7" x14ac:dyDescent="0.2">
      <c r="G42772" s="12"/>
    </row>
    <row r="42773" spans="7:7" x14ac:dyDescent="0.2">
      <c r="G42773" s="12"/>
    </row>
    <row r="42774" spans="7:7" x14ac:dyDescent="0.2">
      <c r="G42774" s="12"/>
    </row>
    <row r="42775" spans="7:7" x14ac:dyDescent="0.2">
      <c r="G42775" s="12"/>
    </row>
    <row r="42776" spans="7:7" x14ac:dyDescent="0.2">
      <c r="G42776" s="12"/>
    </row>
    <row r="42777" spans="7:7" x14ac:dyDescent="0.2">
      <c r="G42777" s="12"/>
    </row>
    <row r="42778" spans="7:7" x14ac:dyDescent="0.2">
      <c r="G42778" s="12"/>
    </row>
    <row r="42779" spans="7:7" x14ac:dyDescent="0.2">
      <c r="G42779" s="12"/>
    </row>
    <row r="42780" spans="7:7" x14ac:dyDescent="0.2">
      <c r="G42780" s="12"/>
    </row>
    <row r="42781" spans="7:7" x14ac:dyDescent="0.2">
      <c r="G42781" s="12"/>
    </row>
    <row r="42782" spans="7:7" x14ac:dyDescent="0.2">
      <c r="G42782" s="12"/>
    </row>
    <row r="42783" spans="7:7" x14ac:dyDescent="0.2">
      <c r="G42783" s="12"/>
    </row>
    <row r="42784" spans="7:7" x14ac:dyDescent="0.2">
      <c r="G42784" s="12"/>
    </row>
    <row r="42785" spans="7:7" x14ac:dyDescent="0.2">
      <c r="G42785" s="12"/>
    </row>
    <row r="42786" spans="7:7" x14ac:dyDescent="0.2">
      <c r="G42786" s="12"/>
    </row>
    <row r="42787" spans="7:7" x14ac:dyDescent="0.2">
      <c r="G42787" s="12"/>
    </row>
    <row r="42788" spans="7:7" x14ac:dyDescent="0.2">
      <c r="G42788" s="12"/>
    </row>
    <row r="42789" spans="7:7" x14ac:dyDescent="0.2">
      <c r="G42789" s="12"/>
    </row>
    <row r="42790" spans="7:7" x14ac:dyDescent="0.2">
      <c r="G42790" s="12"/>
    </row>
    <row r="42791" spans="7:7" x14ac:dyDescent="0.2">
      <c r="G42791" s="12"/>
    </row>
    <row r="42792" spans="7:7" x14ac:dyDescent="0.2">
      <c r="G42792" s="12"/>
    </row>
    <row r="42793" spans="7:7" x14ac:dyDescent="0.2">
      <c r="G42793" s="12"/>
    </row>
    <row r="42794" spans="7:7" x14ac:dyDescent="0.2">
      <c r="G42794" s="12"/>
    </row>
    <row r="42795" spans="7:7" x14ac:dyDescent="0.2">
      <c r="G42795" s="12"/>
    </row>
    <row r="42796" spans="7:7" x14ac:dyDescent="0.2">
      <c r="G42796" s="12"/>
    </row>
    <row r="42797" spans="7:7" x14ac:dyDescent="0.2">
      <c r="G42797" s="12"/>
    </row>
    <row r="42798" spans="7:7" x14ac:dyDescent="0.2">
      <c r="G42798" s="12"/>
    </row>
    <row r="42799" spans="7:7" x14ac:dyDescent="0.2">
      <c r="G42799" s="12"/>
    </row>
    <row r="42800" spans="7:7" x14ac:dyDescent="0.2">
      <c r="G42800" s="12"/>
    </row>
    <row r="42801" spans="7:7" x14ac:dyDescent="0.2">
      <c r="G42801" s="12"/>
    </row>
    <row r="42802" spans="7:7" x14ac:dyDescent="0.2">
      <c r="G42802" s="12"/>
    </row>
    <row r="42803" spans="7:7" x14ac:dyDescent="0.2">
      <c r="G42803" s="12"/>
    </row>
    <row r="42804" spans="7:7" x14ac:dyDescent="0.2">
      <c r="G42804" s="12"/>
    </row>
    <row r="42805" spans="7:7" x14ac:dyDescent="0.2">
      <c r="G42805" s="12"/>
    </row>
    <row r="42806" spans="7:7" x14ac:dyDescent="0.2">
      <c r="G42806" s="12"/>
    </row>
    <row r="42807" spans="7:7" x14ac:dyDescent="0.2">
      <c r="G42807" s="12"/>
    </row>
    <row r="42808" spans="7:7" x14ac:dyDescent="0.2">
      <c r="G42808" s="12"/>
    </row>
    <row r="42809" spans="7:7" x14ac:dyDescent="0.2">
      <c r="G42809" s="12"/>
    </row>
    <row r="42810" spans="7:7" x14ac:dyDescent="0.2">
      <c r="G42810" s="12"/>
    </row>
    <row r="42811" spans="7:7" x14ac:dyDescent="0.2">
      <c r="G42811" s="12"/>
    </row>
    <row r="42812" spans="7:7" x14ac:dyDescent="0.2">
      <c r="G42812" s="12"/>
    </row>
    <row r="42813" spans="7:7" x14ac:dyDescent="0.2">
      <c r="G42813" s="12"/>
    </row>
    <row r="42814" spans="7:7" x14ac:dyDescent="0.2">
      <c r="G42814" s="12"/>
    </row>
    <row r="42815" spans="7:7" x14ac:dyDescent="0.2">
      <c r="G42815" s="12"/>
    </row>
    <row r="42816" spans="7:7" x14ac:dyDescent="0.2">
      <c r="G42816" s="12"/>
    </row>
    <row r="42817" spans="7:7" x14ac:dyDescent="0.2">
      <c r="G42817" s="12"/>
    </row>
    <row r="42818" spans="7:7" x14ac:dyDescent="0.2">
      <c r="G42818" s="12"/>
    </row>
    <row r="42819" spans="7:7" x14ac:dyDescent="0.2">
      <c r="G42819" s="12"/>
    </row>
    <row r="42820" spans="7:7" x14ac:dyDescent="0.2">
      <c r="G42820" s="12"/>
    </row>
    <row r="42821" spans="7:7" x14ac:dyDescent="0.2">
      <c r="G42821" s="12"/>
    </row>
    <row r="42822" spans="7:7" x14ac:dyDescent="0.2">
      <c r="G42822" s="12"/>
    </row>
    <row r="42823" spans="7:7" x14ac:dyDescent="0.2">
      <c r="G42823" s="12"/>
    </row>
    <row r="42824" spans="7:7" x14ac:dyDescent="0.2">
      <c r="G42824" s="12"/>
    </row>
    <row r="42825" spans="7:7" x14ac:dyDescent="0.2">
      <c r="G42825" s="12"/>
    </row>
    <row r="42826" spans="7:7" x14ac:dyDescent="0.2">
      <c r="G42826" s="12"/>
    </row>
    <row r="42827" spans="7:7" x14ac:dyDescent="0.2">
      <c r="G42827" s="12"/>
    </row>
    <row r="42828" spans="7:7" x14ac:dyDescent="0.2">
      <c r="G42828" s="12"/>
    </row>
    <row r="42829" spans="7:7" x14ac:dyDescent="0.2">
      <c r="G42829" s="12"/>
    </row>
    <row r="42830" spans="7:7" x14ac:dyDescent="0.2">
      <c r="G42830" s="12"/>
    </row>
    <row r="42831" spans="7:7" x14ac:dyDescent="0.2">
      <c r="G42831" s="12"/>
    </row>
    <row r="42832" spans="7:7" x14ac:dyDescent="0.2">
      <c r="G42832" s="12"/>
    </row>
    <row r="42833" spans="7:7" x14ac:dyDescent="0.2">
      <c r="G42833" s="12"/>
    </row>
    <row r="42834" spans="7:7" x14ac:dyDescent="0.2">
      <c r="G42834" s="12"/>
    </row>
    <row r="42835" spans="7:7" x14ac:dyDescent="0.2">
      <c r="G42835" s="12"/>
    </row>
    <row r="42836" spans="7:7" x14ac:dyDescent="0.2">
      <c r="G42836" s="12"/>
    </row>
    <row r="42837" spans="7:7" x14ac:dyDescent="0.2">
      <c r="G42837" s="12"/>
    </row>
    <row r="42838" spans="7:7" x14ac:dyDescent="0.2">
      <c r="G42838" s="12"/>
    </row>
    <row r="42839" spans="7:7" x14ac:dyDescent="0.2">
      <c r="G42839" s="12"/>
    </row>
    <row r="42840" spans="7:7" x14ac:dyDescent="0.2">
      <c r="G42840" s="12"/>
    </row>
    <row r="42841" spans="7:7" x14ac:dyDescent="0.2">
      <c r="G42841" s="12"/>
    </row>
    <row r="42842" spans="7:7" x14ac:dyDescent="0.2">
      <c r="G42842" s="12"/>
    </row>
    <row r="42843" spans="7:7" x14ac:dyDescent="0.2">
      <c r="G42843" s="12"/>
    </row>
    <row r="42844" spans="7:7" x14ac:dyDescent="0.2">
      <c r="G42844" s="12"/>
    </row>
    <row r="42845" spans="7:7" x14ac:dyDescent="0.2">
      <c r="G42845" s="12"/>
    </row>
    <row r="42846" spans="7:7" x14ac:dyDescent="0.2">
      <c r="G42846" s="12"/>
    </row>
    <row r="42847" spans="7:7" x14ac:dyDescent="0.2">
      <c r="G42847" s="12"/>
    </row>
    <row r="42848" spans="7:7" x14ac:dyDescent="0.2">
      <c r="G42848" s="12"/>
    </row>
    <row r="42849" spans="7:7" x14ac:dyDescent="0.2">
      <c r="G42849" s="12"/>
    </row>
    <row r="42850" spans="7:7" x14ac:dyDescent="0.2">
      <c r="G42850" s="12"/>
    </row>
    <row r="42851" spans="7:7" x14ac:dyDescent="0.2">
      <c r="G42851" s="12"/>
    </row>
    <row r="42852" spans="7:7" x14ac:dyDescent="0.2">
      <c r="G42852" s="12"/>
    </row>
    <row r="42853" spans="7:7" x14ac:dyDescent="0.2">
      <c r="G42853" s="12"/>
    </row>
    <row r="42854" spans="7:7" x14ac:dyDescent="0.2">
      <c r="G42854" s="12"/>
    </row>
    <row r="42855" spans="7:7" x14ac:dyDescent="0.2">
      <c r="G42855" s="12"/>
    </row>
    <row r="42856" spans="7:7" x14ac:dyDescent="0.2">
      <c r="G42856" s="12"/>
    </row>
    <row r="42857" spans="7:7" x14ac:dyDescent="0.2">
      <c r="G42857" s="12"/>
    </row>
    <row r="42858" spans="7:7" x14ac:dyDescent="0.2">
      <c r="G42858" s="12"/>
    </row>
    <row r="42859" spans="7:7" x14ac:dyDescent="0.2">
      <c r="G42859" s="12"/>
    </row>
    <row r="42860" spans="7:7" x14ac:dyDescent="0.2">
      <c r="G42860" s="12"/>
    </row>
    <row r="42861" spans="7:7" x14ac:dyDescent="0.2">
      <c r="G42861" s="12"/>
    </row>
    <row r="42862" spans="7:7" x14ac:dyDescent="0.2">
      <c r="G42862" s="12"/>
    </row>
    <row r="42863" spans="7:7" x14ac:dyDescent="0.2">
      <c r="G42863" s="12"/>
    </row>
    <row r="42864" spans="7:7" x14ac:dyDescent="0.2">
      <c r="G42864" s="12"/>
    </row>
    <row r="42865" spans="7:7" x14ac:dyDescent="0.2">
      <c r="G42865" s="12"/>
    </row>
    <row r="42866" spans="7:7" x14ac:dyDescent="0.2">
      <c r="G42866" s="12"/>
    </row>
    <row r="42867" spans="7:7" x14ac:dyDescent="0.2">
      <c r="G42867" s="12"/>
    </row>
    <row r="42868" spans="7:7" x14ac:dyDescent="0.2">
      <c r="G42868" s="12"/>
    </row>
    <row r="42869" spans="7:7" x14ac:dyDescent="0.2">
      <c r="G42869" s="12"/>
    </row>
    <row r="42870" spans="7:7" x14ac:dyDescent="0.2">
      <c r="G42870" s="12"/>
    </row>
    <row r="42871" spans="7:7" x14ac:dyDescent="0.2">
      <c r="G42871" s="12"/>
    </row>
    <row r="42872" spans="7:7" x14ac:dyDescent="0.2">
      <c r="G42872" s="12"/>
    </row>
    <row r="42873" spans="7:7" x14ac:dyDescent="0.2">
      <c r="G42873" s="12"/>
    </row>
    <row r="42874" spans="7:7" x14ac:dyDescent="0.2">
      <c r="G42874" s="12"/>
    </row>
    <row r="42875" spans="7:7" x14ac:dyDescent="0.2">
      <c r="G42875" s="12"/>
    </row>
    <row r="42876" spans="7:7" x14ac:dyDescent="0.2">
      <c r="G42876" s="12"/>
    </row>
    <row r="42877" spans="7:7" x14ac:dyDescent="0.2">
      <c r="G42877" s="12"/>
    </row>
    <row r="42878" spans="7:7" x14ac:dyDescent="0.2">
      <c r="G42878" s="12"/>
    </row>
    <row r="42879" spans="7:7" x14ac:dyDescent="0.2">
      <c r="G42879" s="12"/>
    </row>
    <row r="42880" spans="7:7" x14ac:dyDescent="0.2">
      <c r="G42880" s="12"/>
    </row>
    <row r="42881" spans="7:7" x14ac:dyDescent="0.2">
      <c r="G42881" s="12"/>
    </row>
    <row r="42882" spans="7:7" x14ac:dyDescent="0.2">
      <c r="G42882" s="12"/>
    </row>
    <row r="42883" spans="7:7" x14ac:dyDescent="0.2">
      <c r="G42883" s="12"/>
    </row>
    <row r="42884" spans="7:7" x14ac:dyDescent="0.2">
      <c r="G42884" s="12"/>
    </row>
    <row r="42885" spans="7:7" x14ac:dyDescent="0.2">
      <c r="G42885" s="12"/>
    </row>
    <row r="42886" spans="7:7" x14ac:dyDescent="0.2">
      <c r="G42886" s="12"/>
    </row>
    <row r="42887" spans="7:7" x14ac:dyDescent="0.2">
      <c r="G42887" s="12"/>
    </row>
    <row r="42888" spans="7:7" x14ac:dyDescent="0.2">
      <c r="G42888" s="12"/>
    </row>
    <row r="42889" spans="7:7" x14ac:dyDescent="0.2">
      <c r="G42889" s="12"/>
    </row>
    <row r="42890" spans="7:7" x14ac:dyDescent="0.2">
      <c r="G42890" s="12"/>
    </row>
    <row r="42891" spans="7:7" x14ac:dyDescent="0.2">
      <c r="G42891" s="12"/>
    </row>
    <row r="42892" spans="7:7" x14ac:dyDescent="0.2">
      <c r="G42892" s="12"/>
    </row>
    <row r="42893" spans="7:7" x14ac:dyDescent="0.2">
      <c r="G42893" s="12"/>
    </row>
    <row r="42894" spans="7:7" x14ac:dyDescent="0.2">
      <c r="G42894" s="12"/>
    </row>
    <row r="42895" spans="7:7" x14ac:dyDescent="0.2">
      <c r="G42895" s="12"/>
    </row>
    <row r="42896" spans="7:7" x14ac:dyDescent="0.2">
      <c r="G42896" s="12"/>
    </row>
    <row r="42897" spans="7:7" x14ac:dyDescent="0.2">
      <c r="G42897" s="12"/>
    </row>
    <row r="42898" spans="7:7" x14ac:dyDescent="0.2">
      <c r="G42898" s="12"/>
    </row>
    <row r="42899" spans="7:7" x14ac:dyDescent="0.2">
      <c r="G42899" s="12"/>
    </row>
    <row r="42900" spans="7:7" x14ac:dyDescent="0.2">
      <c r="G42900" s="12"/>
    </row>
    <row r="42901" spans="7:7" x14ac:dyDescent="0.2">
      <c r="G42901" s="12"/>
    </row>
    <row r="42902" spans="7:7" x14ac:dyDescent="0.2">
      <c r="G42902" s="12"/>
    </row>
    <row r="42903" spans="7:7" x14ac:dyDescent="0.2">
      <c r="G42903" s="12"/>
    </row>
    <row r="42904" spans="7:7" x14ac:dyDescent="0.2">
      <c r="G42904" s="12"/>
    </row>
    <row r="42905" spans="7:7" x14ac:dyDescent="0.2">
      <c r="G42905" s="12"/>
    </row>
    <row r="42906" spans="7:7" x14ac:dyDescent="0.2">
      <c r="G42906" s="12"/>
    </row>
    <row r="42907" spans="7:7" x14ac:dyDescent="0.2">
      <c r="G42907" s="12"/>
    </row>
    <row r="42908" spans="7:7" x14ac:dyDescent="0.2">
      <c r="G42908" s="12"/>
    </row>
    <row r="42909" spans="7:7" x14ac:dyDescent="0.2">
      <c r="G42909" s="12"/>
    </row>
    <row r="42910" spans="7:7" x14ac:dyDescent="0.2">
      <c r="G42910" s="12"/>
    </row>
    <row r="42911" spans="7:7" x14ac:dyDescent="0.2">
      <c r="G42911" s="12"/>
    </row>
    <row r="42912" spans="7:7" x14ac:dyDescent="0.2">
      <c r="G42912" s="12"/>
    </row>
    <row r="42913" spans="7:7" x14ac:dyDescent="0.2">
      <c r="G42913" s="12"/>
    </row>
    <row r="42914" spans="7:7" x14ac:dyDescent="0.2">
      <c r="G42914" s="12"/>
    </row>
    <row r="42915" spans="7:7" x14ac:dyDescent="0.2">
      <c r="G42915" s="12"/>
    </row>
    <row r="42916" spans="7:7" x14ac:dyDescent="0.2">
      <c r="G42916" s="12"/>
    </row>
    <row r="42917" spans="7:7" x14ac:dyDescent="0.2">
      <c r="G42917" s="12"/>
    </row>
    <row r="42918" spans="7:7" x14ac:dyDescent="0.2">
      <c r="G42918" s="12"/>
    </row>
    <row r="42919" spans="7:7" x14ac:dyDescent="0.2">
      <c r="G42919" s="12"/>
    </row>
    <row r="42920" spans="7:7" x14ac:dyDescent="0.2">
      <c r="G42920" s="12"/>
    </row>
    <row r="42921" spans="7:7" x14ac:dyDescent="0.2">
      <c r="G42921" s="12"/>
    </row>
    <row r="42922" spans="7:7" x14ac:dyDescent="0.2">
      <c r="G42922" s="12"/>
    </row>
    <row r="42923" spans="7:7" x14ac:dyDescent="0.2">
      <c r="G42923" s="12"/>
    </row>
    <row r="42924" spans="7:7" x14ac:dyDescent="0.2">
      <c r="G42924" s="12"/>
    </row>
    <row r="42925" spans="7:7" x14ac:dyDescent="0.2">
      <c r="G42925" s="12"/>
    </row>
    <row r="42926" spans="7:7" x14ac:dyDescent="0.2">
      <c r="G42926" s="12"/>
    </row>
    <row r="42927" spans="7:7" x14ac:dyDescent="0.2">
      <c r="G42927" s="12"/>
    </row>
    <row r="42928" spans="7:7" x14ac:dyDescent="0.2">
      <c r="G42928" s="12"/>
    </row>
    <row r="42929" spans="7:7" x14ac:dyDescent="0.2">
      <c r="G42929" s="12"/>
    </row>
    <row r="42930" spans="7:7" x14ac:dyDescent="0.2">
      <c r="G42930" s="12"/>
    </row>
    <row r="42931" spans="7:7" x14ac:dyDescent="0.2">
      <c r="G42931" s="12"/>
    </row>
    <row r="42932" spans="7:7" x14ac:dyDescent="0.2">
      <c r="G42932" s="12"/>
    </row>
    <row r="42933" spans="7:7" x14ac:dyDescent="0.2">
      <c r="G42933" s="12"/>
    </row>
    <row r="42934" spans="7:7" x14ac:dyDescent="0.2">
      <c r="G42934" s="12"/>
    </row>
    <row r="42935" spans="7:7" x14ac:dyDescent="0.2">
      <c r="G42935" s="12"/>
    </row>
    <row r="42936" spans="7:7" x14ac:dyDescent="0.2">
      <c r="G42936" s="12"/>
    </row>
    <row r="42937" spans="7:7" x14ac:dyDescent="0.2">
      <c r="G42937" s="12"/>
    </row>
    <row r="42938" spans="7:7" x14ac:dyDescent="0.2">
      <c r="G42938" s="12"/>
    </row>
    <row r="42939" spans="7:7" x14ac:dyDescent="0.2">
      <c r="G42939" s="12"/>
    </row>
    <row r="42940" spans="7:7" x14ac:dyDescent="0.2">
      <c r="G42940" s="12"/>
    </row>
    <row r="42941" spans="7:7" x14ac:dyDescent="0.2">
      <c r="G42941" s="12"/>
    </row>
    <row r="42942" spans="7:7" x14ac:dyDescent="0.2">
      <c r="G42942" s="12"/>
    </row>
    <row r="42943" spans="7:7" x14ac:dyDescent="0.2">
      <c r="G42943" s="12"/>
    </row>
    <row r="42944" spans="7:7" x14ac:dyDescent="0.2">
      <c r="G42944" s="12"/>
    </row>
    <row r="42945" spans="7:7" x14ac:dyDescent="0.2">
      <c r="G42945" s="12"/>
    </row>
    <row r="42946" spans="7:7" x14ac:dyDescent="0.2">
      <c r="G42946" s="12"/>
    </row>
    <row r="42947" spans="7:7" x14ac:dyDescent="0.2">
      <c r="G42947" s="12"/>
    </row>
    <row r="42948" spans="7:7" x14ac:dyDescent="0.2">
      <c r="G42948" s="12"/>
    </row>
    <row r="42949" spans="7:7" x14ac:dyDescent="0.2">
      <c r="G42949" s="12"/>
    </row>
    <row r="42950" spans="7:7" x14ac:dyDescent="0.2">
      <c r="G42950" s="12"/>
    </row>
    <row r="42951" spans="7:7" x14ac:dyDescent="0.2">
      <c r="G42951" s="12"/>
    </row>
    <row r="42952" spans="7:7" x14ac:dyDescent="0.2">
      <c r="G42952" s="12"/>
    </row>
    <row r="42953" spans="7:7" x14ac:dyDescent="0.2">
      <c r="G42953" s="12"/>
    </row>
    <row r="42954" spans="7:7" x14ac:dyDescent="0.2">
      <c r="G42954" s="12"/>
    </row>
    <row r="42955" spans="7:7" x14ac:dyDescent="0.2">
      <c r="G42955" s="12"/>
    </row>
    <row r="42956" spans="7:7" x14ac:dyDescent="0.2">
      <c r="G42956" s="12"/>
    </row>
    <row r="42957" spans="7:7" x14ac:dyDescent="0.2">
      <c r="G42957" s="12"/>
    </row>
    <row r="42958" spans="7:7" x14ac:dyDescent="0.2">
      <c r="G42958" s="12"/>
    </row>
    <row r="42959" spans="7:7" x14ac:dyDescent="0.2">
      <c r="G42959" s="12"/>
    </row>
    <row r="42960" spans="7:7" x14ac:dyDescent="0.2">
      <c r="G42960" s="12"/>
    </row>
    <row r="42961" spans="7:7" x14ac:dyDescent="0.2">
      <c r="G42961" s="12"/>
    </row>
    <row r="42962" spans="7:7" x14ac:dyDescent="0.2">
      <c r="G42962" s="12"/>
    </row>
    <row r="42963" spans="7:7" x14ac:dyDescent="0.2">
      <c r="G42963" s="12"/>
    </row>
    <row r="42964" spans="7:7" x14ac:dyDescent="0.2">
      <c r="G42964" s="12"/>
    </row>
    <row r="42965" spans="7:7" x14ac:dyDescent="0.2">
      <c r="G42965" s="12"/>
    </row>
    <row r="42966" spans="7:7" x14ac:dyDescent="0.2">
      <c r="G42966" s="12"/>
    </row>
    <row r="42967" spans="7:7" x14ac:dyDescent="0.2">
      <c r="G42967" s="12"/>
    </row>
    <row r="42968" spans="7:7" x14ac:dyDescent="0.2">
      <c r="G42968" s="12"/>
    </row>
    <row r="42969" spans="7:7" x14ac:dyDescent="0.2">
      <c r="G42969" s="12"/>
    </row>
    <row r="42970" spans="7:7" x14ac:dyDescent="0.2">
      <c r="G42970" s="12"/>
    </row>
    <row r="42971" spans="7:7" x14ac:dyDescent="0.2">
      <c r="G42971" s="12"/>
    </row>
    <row r="42972" spans="7:7" x14ac:dyDescent="0.2">
      <c r="G42972" s="12"/>
    </row>
    <row r="42973" spans="7:7" x14ac:dyDescent="0.2">
      <c r="G42973" s="12"/>
    </row>
    <row r="42974" spans="7:7" x14ac:dyDescent="0.2">
      <c r="G42974" s="12"/>
    </row>
    <row r="42975" spans="7:7" x14ac:dyDescent="0.2">
      <c r="G42975" s="12"/>
    </row>
    <row r="42976" spans="7:7" x14ac:dyDescent="0.2">
      <c r="G42976" s="12"/>
    </row>
    <row r="42977" spans="7:7" x14ac:dyDescent="0.2">
      <c r="G42977" s="12"/>
    </row>
    <row r="42978" spans="7:7" x14ac:dyDescent="0.2">
      <c r="G42978" s="12"/>
    </row>
    <row r="42979" spans="7:7" x14ac:dyDescent="0.2">
      <c r="G42979" s="12"/>
    </row>
    <row r="42980" spans="7:7" x14ac:dyDescent="0.2">
      <c r="G42980" s="12"/>
    </row>
    <row r="42981" spans="7:7" x14ac:dyDescent="0.2">
      <c r="G42981" s="12"/>
    </row>
    <row r="42982" spans="7:7" x14ac:dyDescent="0.2">
      <c r="G42982" s="12"/>
    </row>
    <row r="42983" spans="7:7" x14ac:dyDescent="0.2">
      <c r="G42983" s="12"/>
    </row>
    <row r="42984" spans="7:7" x14ac:dyDescent="0.2">
      <c r="G42984" s="12"/>
    </row>
    <row r="42985" spans="7:7" x14ac:dyDescent="0.2">
      <c r="G42985" s="12"/>
    </row>
    <row r="42986" spans="7:7" x14ac:dyDescent="0.2">
      <c r="G42986" s="12"/>
    </row>
    <row r="42987" spans="7:7" x14ac:dyDescent="0.2">
      <c r="G42987" s="12"/>
    </row>
    <row r="42988" spans="7:7" x14ac:dyDescent="0.2">
      <c r="G42988" s="12"/>
    </row>
    <row r="42989" spans="7:7" x14ac:dyDescent="0.2">
      <c r="G42989" s="12"/>
    </row>
    <row r="42990" spans="7:7" x14ac:dyDescent="0.2">
      <c r="G42990" s="12"/>
    </row>
    <row r="42991" spans="7:7" x14ac:dyDescent="0.2">
      <c r="G42991" s="12"/>
    </row>
    <row r="42992" spans="7:7" x14ac:dyDescent="0.2">
      <c r="G42992" s="12"/>
    </row>
    <row r="42993" spans="7:7" x14ac:dyDescent="0.2">
      <c r="G42993" s="12"/>
    </row>
    <row r="42994" spans="7:7" x14ac:dyDescent="0.2">
      <c r="G42994" s="12"/>
    </row>
    <row r="42995" spans="7:7" x14ac:dyDescent="0.2">
      <c r="G42995" s="12"/>
    </row>
    <row r="42996" spans="7:7" x14ac:dyDescent="0.2">
      <c r="G42996" s="12"/>
    </row>
    <row r="42997" spans="7:7" x14ac:dyDescent="0.2">
      <c r="G42997" s="12"/>
    </row>
    <row r="42998" spans="7:7" x14ac:dyDescent="0.2">
      <c r="G42998" s="12"/>
    </row>
    <row r="42999" spans="7:7" x14ac:dyDescent="0.2">
      <c r="G42999" s="12"/>
    </row>
    <row r="43000" spans="7:7" x14ac:dyDescent="0.2">
      <c r="G43000" s="12"/>
    </row>
    <row r="43001" spans="7:7" x14ac:dyDescent="0.2">
      <c r="G43001" s="12"/>
    </row>
    <row r="43002" spans="7:7" x14ac:dyDescent="0.2">
      <c r="G43002" s="12"/>
    </row>
    <row r="43003" spans="7:7" x14ac:dyDescent="0.2">
      <c r="G43003" s="12"/>
    </row>
    <row r="43004" spans="7:7" x14ac:dyDescent="0.2">
      <c r="G43004" s="12"/>
    </row>
    <row r="43005" spans="7:7" x14ac:dyDescent="0.2">
      <c r="G43005" s="12"/>
    </row>
    <row r="43006" spans="7:7" x14ac:dyDescent="0.2">
      <c r="G43006" s="12"/>
    </row>
    <row r="43007" spans="7:7" x14ac:dyDescent="0.2">
      <c r="G43007" s="12"/>
    </row>
    <row r="43008" spans="7:7" x14ac:dyDescent="0.2">
      <c r="G43008" s="12"/>
    </row>
    <row r="43009" spans="7:7" x14ac:dyDescent="0.2">
      <c r="G43009" s="12"/>
    </row>
    <row r="43010" spans="7:7" x14ac:dyDescent="0.2">
      <c r="G43010" s="12"/>
    </row>
    <row r="43011" spans="7:7" x14ac:dyDescent="0.2">
      <c r="G43011" s="12"/>
    </row>
    <row r="43012" spans="7:7" x14ac:dyDescent="0.2">
      <c r="G43012" s="12"/>
    </row>
    <row r="43013" spans="7:7" x14ac:dyDescent="0.2">
      <c r="G43013" s="12"/>
    </row>
    <row r="43014" spans="7:7" x14ac:dyDescent="0.2">
      <c r="G43014" s="12"/>
    </row>
    <row r="43015" spans="7:7" x14ac:dyDescent="0.2">
      <c r="G43015" s="12"/>
    </row>
    <row r="43016" spans="7:7" x14ac:dyDescent="0.2">
      <c r="G43016" s="12"/>
    </row>
    <row r="43017" spans="7:7" x14ac:dyDescent="0.2">
      <c r="G43017" s="12"/>
    </row>
    <row r="43018" spans="7:7" x14ac:dyDescent="0.2">
      <c r="G43018" s="12"/>
    </row>
    <row r="43019" spans="7:7" x14ac:dyDescent="0.2">
      <c r="G43019" s="12"/>
    </row>
    <row r="43020" spans="7:7" x14ac:dyDescent="0.2">
      <c r="G43020" s="12"/>
    </row>
    <row r="43021" spans="7:7" x14ac:dyDescent="0.2">
      <c r="G43021" s="12"/>
    </row>
    <row r="43022" spans="7:7" x14ac:dyDescent="0.2">
      <c r="G43022" s="12"/>
    </row>
    <row r="43023" spans="7:7" x14ac:dyDescent="0.2">
      <c r="G43023" s="12"/>
    </row>
    <row r="43024" spans="7:7" x14ac:dyDescent="0.2">
      <c r="G43024" s="12"/>
    </row>
    <row r="43025" spans="7:7" x14ac:dyDescent="0.2">
      <c r="G43025" s="12"/>
    </row>
    <row r="43026" spans="7:7" x14ac:dyDescent="0.2">
      <c r="G43026" s="12"/>
    </row>
    <row r="43027" spans="7:7" x14ac:dyDescent="0.2">
      <c r="G43027" s="12"/>
    </row>
    <row r="43028" spans="7:7" x14ac:dyDescent="0.2">
      <c r="G43028" s="12"/>
    </row>
    <row r="43029" spans="7:7" x14ac:dyDescent="0.2">
      <c r="G43029" s="12"/>
    </row>
    <row r="43030" spans="7:7" x14ac:dyDescent="0.2">
      <c r="G43030" s="12"/>
    </row>
    <row r="43031" spans="7:7" x14ac:dyDescent="0.2">
      <c r="G43031" s="12"/>
    </row>
    <row r="43032" spans="7:7" x14ac:dyDescent="0.2">
      <c r="G43032" s="12"/>
    </row>
    <row r="43033" spans="7:7" x14ac:dyDescent="0.2">
      <c r="G43033" s="12"/>
    </row>
    <row r="43034" spans="7:7" x14ac:dyDescent="0.2">
      <c r="G43034" s="12"/>
    </row>
    <row r="43035" spans="7:7" x14ac:dyDescent="0.2">
      <c r="G43035" s="12"/>
    </row>
    <row r="43036" spans="7:7" x14ac:dyDescent="0.2">
      <c r="G43036" s="12"/>
    </row>
    <row r="43037" spans="7:7" x14ac:dyDescent="0.2">
      <c r="G43037" s="12"/>
    </row>
    <row r="43038" spans="7:7" x14ac:dyDescent="0.2">
      <c r="G43038" s="12"/>
    </row>
    <row r="43039" spans="7:7" x14ac:dyDescent="0.2">
      <c r="G43039" s="12"/>
    </row>
    <row r="43040" spans="7:7" x14ac:dyDescent="0.2">
      <c r="G43040" s="12"/>
    </row>
    <row r="43041" spans="7:7" x14ac:dyDescent="0.2">
      <c r="G43041" s="12"/>
    </row>
    <row r="43042" spans="7:7" x14ac:dyDescent="0.2">
      <c r="G43042" s="12"/>
    </row>
    <row r="43043" spans="7:7" x14ac:dyDescent="0.2">
      <c r="G43043" s="12"/>
    </row>
    <row r="43044" spans="7:7" x14ac:dyDescent="0.2">
      <c r="G43044" s="12"/>
    </row>
    <row r="43045" spans="7:7" x14ac:dyDescent="0.2">
      <c r="G43045" s="12"/>
    </row>
    <row r="43046" spans="7:7" x14ac:dyDescent="0.2">
      <c r="G43046" s="12"/>
    </row>
    <row r="43047" spans="7:7" x14ac:dyDescent="0.2">
      <c r="G43047" s="12"/>
    </row>
    <row r="43048" spans="7:7" x14ac:dyDescent="0.2">
      <c r="G43048" s="12"/>
    </row>
    <row r="43049" spans="7:7" x14ac:dyDescent="0.2">
      <c r="G43049" s="12"/>
    </row>
    <row r="43050" spans="7:7" x14ac:dyDescent="0.2">
      <c r="G43050" s="12"/>
    </row>
    <row r="43051" spans="7:7" x14ac:dyDescent="0.2">
      <c r="G43051" s="12"/>
    </row>
    <row r="43052" spans="7:7" x14ac:dyDescent="0.2">
      <c r="G43052" s="12"/>
    </row>
    <row r="43053" spans="7:7" x14ac:dyDescent="0.2">
      <c r="G43053" s="12"/>
    </row>
    <row r="43054" spans="7:7" x14ac:dyDescent="0.2">
      <c r="G43054" s="12"/>
    </row>
    <row r="43055" spans="7:7" x14ac:dyDescent="0.2">
      <c r="G43055" s="12"/>
    </row>
    <row r="43056" spans="7:7" x14ac:dyDescent="0.2">
      <c r="G43056" s="12"/>
    </row>
    <row r="43057" spans="7:7" x14ac:dyDescent="0.2">
      <c r="G43057" s="12"/>
    </row>
    <row r="43058" spans="7:7" x14ac:dyDescent="0.2">
      <c r="G43058" s="12"/>
    </row>
    <row r="43059" spans="7:7" x14ac:dyDescent="0.2">
      <c r="G43059" s="12"/>
    </row>
    <row r="43060" spans="7:7" x14ac:dyDescent="0.2">
      <c r="G43060" s="12"/>
    </row>
    <row r="43061" spans="7:7" x14ac:dyDescent="0.2">
      <c r="G43061" s="12"/>
    </row>
    <row r="43062" spans="7:7" x14ac:dyDescent="0.2">
      <c r="G43062" s="12"/>
    </row>
    <row r="43063" spans="7:7" x14ac:dyDescent="0.2">
      <c r="G43063" s="12"/>
    </row>
    <row r="43064" spans="7:7" x14ac:dyDescent="0.2">
      <c r="G43064" s="12"/>
    </row>
    <row r="43065" spans="7:7" x14ac:dyDescent="0.2">
      <c r="G43065" s="12"/>
    </row>
    <row r="43066" spans="7:7" x14ac:dyDescent="0.2">
      <c r="G43066" s="12"/>
    </row>
    <row r="43067" spans="7:7" x14ac:dyDescent="0.2">
      <c r="G43067" s="12"/>
    </row>
    <row r="43068" spans="7:7" x14ac:dyDescent="0.2">
      <c r="G43068" s="12"/>
    </row>
    <row r="43069" spans="7:7" x14ac:dyDescent="0.2">
      <c r="G43069" s="12"/>
    </row>
    <row r="43070" spans="7:7" x14ac:dyDescent="0.2">
      <c r="G43070" s="12"/>
    </row>
    <row r="43071" spans="7:7" x14ac:dyDescent="0.2">
      <c r="G43071" s="12"/>
    </row>
    <row r="43072" spans="7:7" x14ac:dyDescent="0.2">
      <c r="G43072" s="12"/>
    </row>
    <row r="43073" spans="7:7" x14ac:dyDescent="0.2">
      <c r="G43073" s="12"/>
    </row>
    <row r="43074" spans="7:7" x14ac:dyDescent="0.2">
      <c r="G43074" s="12"/>
    </row>
    <row r="43075" spans="7:7" x14ac:dyDescent="0.2">
      <c r="G43075" s="12"/>
    </row>
    <row r="43076" spans="7:7" x14ac:dyDescent="0.2">
      <c r="G43076" s="12"/>
    </row>
    <row r="43077" spans="7:7" x14ac:dyDescent="0.2">
      <c r="G43077" s="12"/>
    </row>
    <row r="43078" spans="7:7" x14ac:dyDescent="0.2">
      <c r="G43078" s="12"/>
    </row>
    <row r="43079" spans="7:7" x14ac:dyDescent="0.2">
      <c r="G43079" s="12"/>
    </row>
    <row r="43080" spans="7:7" x14ac:dyDescent="0.2">
      <c r="G43080" s="12"/>
    </row>
    <row r="43081" spans="7:7" x14ac:dyDescent="0.2">
      <c r="G43081" s="12"/>
    </row>
    <row r="43082" spans="7:7" x14ac:dyDescent="0.2">
      <c r="G43082" s="12"/>
    </row>
    <row r="43083" spans="7:7" x14ac:dyDescent="0.2">
      <c r="G43083" s="12"/>
    </row>
    <row r="43084" spans="7:7" x14ac:dyDescent="0.2">
      <c r="G43084" s="12"/>
    </row>
    <row r="43085" spans="7:7" x14ac:dyDescent="0.2">
      <c r="G43085" s="12"/>
    </row>
    <row r="43086" spans="7:7" x14ac:dyDescent="0.2">
      <c r="G43086" s="12"/>
    </row>
    <row r="43087" spans="7:7" x14ac:dyDescent="0.2">
      <c r="G43087" s="12"/>
    </row>
    <row r="43088" spans="7:7" x14ac:dyDescent="0.2">
      <c r="G43088" s="12"/>
    </row>
    <row r="43089" spans="7:7" x14ac:dyDescent="0.2">
      <c r="G43089" s="12"/>
    </row>
    <row r="43090" spans="7:7" x14ac:dyDescent="0.2">
      <c r="G43090" s="12"/>
    </row>
    <row r="43091" spans="7:7" x14ac:dyDescent="0.2">
      <c r="G43091" s="12"/>
    </row>
    <row r="43092" spans="7:7" x14ac:dyDescent="0.2">
      <c r="G43092" s="12"/>
    </row>
    <row r="43093" spans="7:7" x14ac:dyDescent="0.2">
      <c r="G43093" s="12"/>
    </row>
    <row r="43094" spans="7:7" x14ac:dyDescent="0.2">
      <c r="G43094" s="12"/>
    </row>
    <row r="43095" spans="7:7" x14ac:dyDescent="0.2">
      <c r="G43095" s="12"/>
    </row>
    <row r="43096" spans="7:7" x14ac:dyDescent="0.2">
      <c r="G43096" s="12"/>
    </row>
    <row r="43097" spans="7:7" x14ac:dyDescent="0.2">
      <c r="G43097" s="12"/>
    </row>
    <row r="43098" spans="7:7" x14ac:dyDescent="0.2">
      <c r="G43098" s="12"/>
    </row>
    <row r="43099" spans="7:7" x14ac:dyDescent="0.2">
      <c r="G43099" s="12"/>
    </row>
    <row r="43100" spans="7:7" x14ac:dyDescent="0.2">
      <c r="G43100" s="12"/>
    </row>
    <row r="43101" spans="7:7" x14ac:dyDescent="0.2">
      <c r="G43101" s="12"/>
    </row>
    <row r="43102" spans="7:7" x14ac:dyDescent="0.2">
      <c r="G43102" s="12"/>
    </row>
    <row r="43103" spans="7:7" x14ac:dyDescent="0.2">
      <c r="G43103" s="12"/>
    </row>
    <row r="43104" spans="7:7" x14ac:dyDescent="0.2">
      <c r="G43104" s="12"/>
    </row>
    <row r="43105" spans="7:7" x14ac:dyDescent="0.2">
      <c r="G43105" s="12"/>
    </row>
    <row r="43106" spans="7:7" x14ac:dyDescent="0.2">
      <c r="G43106" s="12"/>
    </row>
    <row r="43107" spans="7:7" x14ac:dyDescent="0.2">
      <c r="G43107" s="12"/>
    </row>
    <row r="43108" spans="7:7" x14ac:dyDescent="0.2">
      <c r="G43108" s="12"/>
    </row>
    <row r="43109" spans="7:7" x14ac:dyDescent="0.2">
      <c r="G43109" s="12"/>
    </row>
    <row r="43110" spans="7:7" x14ac:dyDescent="0.2">
      <c r="G43110" s="12"/>
    </row>
    <row r="43111" spans="7:7" x14ac:dyDescent="0.2">
      <c r="G43111" s="12"/>
    </row>
    <row r="43112" spans="7:7" x14ac:dyDescent="0.2">
      <c r="G43112" s="12"/>
    </row>
    <row r="43113" spans="7:7" x14ac:dyDescent="0.2">
      <c r="G43113" s="12"/>
    </row>
    <row r="43114" spans="7:7" x14ac:dyDescent="0.2">
      <c r="G43114" s="12"/>
    </row>
    <row r="43115" spans="7:7" x14ac:dyDescent="0.2">
      <c r="G43115" s="12"/>
    </row>
    <row r="43116" spans="7:7" x14ac:dyDescent="0.2">
      <c r="G43116" s="12"/>
    </row>
    <row r="43117" spans="7:7" x14ac:dyDescent="0.2">
      <c r="G43117" s="12"/>
    </row>
    <row r="43118" spans="7:7" x14ac:dyDescent="0.2">
      <c r="G43118" s="12"/>
    </row>
    <row r="43119" spans="7:7" x14ac:dyDescent="0.2">
      <c r="G43119" s="12"/>
    </row>
    <row r="43120" spans="7:7" x14ac:dyDescent="0.2">
      <c r="G43120" s="12"/>
    </row>
    <row r="43121" spans="7:7" x14ac:dyDescent="0.2">
      <c r="G43121" s="12"/>
    </row>
    <row r="43122" spans="7:7" x14ac:dyDescent="0.2">
      <c r="G43122" s="12"/>
    </row>
    <row r="43123" spans="7:7" x14ac:dyDescent="0.2">
      <c r="G43123" s="12"/>
    </row>
    <row r="43124" spans="7:7" x14ac:dyDescent="0.2">
      <c r="G43124" s="12"/>
    </row>
    <row r="43125" spans="7:7" x14ac:dyDescent="0.2">
      <c r="G43125" s="12"/>
    </row>
    <row r="43126" spans="7:7" x14ac:dyDescent="0.2">
      <c r="G43126" s="12"/>
    </row>
    <row r="43127" spans="7:7" x14ac:dyDescent="0.2">
      <c r="G43127" s="12"/>
    </row>
    <row r="43128" spans="7:7" x14ac:dyDescent="0.2">
      <c r="G43128" s="12"/>
    </row>
    <row r="43129" spans="7:7" x14ac:dyDescent="0.2">
      <c r="G43129" s="12"/>
    </row>
    <row r="43130" spans="7:7" x14ac:dyDescent="0.2">
      <c r="G43130" s="12"/>
    </row>
    <row r="43131" spans="7:7" x14ac:dyDescent="0.2">
      <c r="G43131" s="12"/>
    </row>
    <row r="43132" spans="7:7" x14ac:dyDescent="0.2">
      <c r="G43132" s="12"/>
    </row>
    <row r="43133" spans="7:7" x14ac:dyDescent="0.2">
      <c r="G43133" s="12"/>
    </row>
    <row r="43134" spans="7:7" x14ac:dyDescent="0.2">
      <c r="G43134" s="12"/>
    </row>
    <row r="43135" spans="7:7" x14ac:dyDescent="0.2">
      <c r="G43135" s="12"/>
    </row>
    <row r="43136" spans="7:7" x14ac:dyDescent="0.2">
      <c r="G43136" s="12"/>
    </row>
    <row r="43137" spans="7:7" x14ac:dyDescent="0.2">
      <c r="G43137" s="12"/>
    </row>
    <row r="43138" spans="7:7" x14ac:dyDescent="0.2">
      <c r="G43138" s="12"/>
    </row>
    <row r="43139" spans="7:7" x14ac:dyDescent="0.2">
      <c r="G43139" s="12"/>
    </row>
    <row r="43140" spans="7:7" x14ac:dyDescent="0.2">
      <c r="G43140" s="12"/>
    </row>
    <row r="43141" spans="7:7" x14ac:dyDescent="0.2">
      <c r="G43141" s="12"/>
    </row>
    <row r="43142" spans="7:7" x14ac:dyDescent="0.2">
      <c r="G43142" s="12"/>
    </row>
    <row r="43143" spans="7:7" x14ac:dyDescent="0.2">
      <c r="G43143" s="12"/>
    </row>
    <row r="43144" spans="7:7" x14ac:dyDescent="0.2">
      <c r="G43144" s="12"/>
    </row>
    <row r="43145" spans="7:7" x14ac:dyDescent="0.2">
      <c r="G43145" s="12"/>
    </row>
    <row r="43146" spans="7:7" x14ac:dyDescent="0.2">
      <c r="G43146" s="12"/>
    </row>
    <row r="43147" spans="7:7" x14ac:dyDescent="0.2">
      <c r="G43147" s="12"/>
    </row>
    <row r="43148" spans="7:7" x14ac:dyDescent="0.2">
      <c r="G43148" s="12"/>
    </row>
    <row r="43149" spans="7:7" x14ac:dyDescent="0.2">
      <c r="G43149" s="12"/>
    </row>
    <row r="43150" spans="7:7" x14ac:dyDescent="0.2">
      <c r="G43150" s="12"/>
    </row>
    <row r="43151" spans="7:7" x14ac:dyDescent="0.2">
      <c r="G43151" s="12"/>
    </row>
    <row r="43152" spans="7:7" x14ac:dyDescent="0.2">
      <c r="G43152" s="12"/>
    </row>
    <row r="43153" spans="7:7" x14ac:dyDescent="0.2">
      <c r="G43153" s="12"/>
    </row>
    <row r="43154" spans="7:7" x14ac:dyDescent="0.2">
      <c r="G43154" s="12"/>
    </row>
    <row r="43155" spans="7:7" x14ac:dyDescent="0.2">
      <c r="G43155" s="12"/>
    </row>
    <row r="43156" spans="7:7" x14ac:dyDescent="0.2">
      <c r="G43156" s="12"/>
    </row>
    <row r="43157" spans="7:7" x14ac:dyDescent="0.2">
      <c r="G43157" s="12"/>
    </row>
    <row r="43158" spans="7:7" x14ac:dyDescent="0.2">
      <c r="G43158" s="12"/>
    </row>
    <row r="43159" spans="7:7" x14ac:dyDescent="0.2">
      <c r="G43159" s="12"/>
    </row>
    <row r="43160" spans="7:7" x14ac:dyDescent="0.2">
      <c r="G43160" s="12"/>
    </row>
    <row r="43161" spans="7:7" x14ac:dyDescent="0.2">
      <c r="G43161" s="12"/>
    </row>
    <row r="43162" spans="7:7" x14ac:dyDescent="0.2">
      <c r="G43162" s="12"/>
    </row>
    <row r="43163" spans="7:7" x14ac:dyDescent="0.2">
      <c r="G43163" s="12"/>
    </row>
    <row r="43164" spans="7:7" x14ac:dyDescent="0.2">
      <c r="G43164" s="12"/>
    </row>
    <row r="43165" spans="7:7" x14ac:dyDescent="0.2">
      <c r="G43165" s="12"/>
    </row>
    <row r="43166" spans="7:7" x14ac:dyDescent="0.2">
      <c r="G43166" s="12"/>
    </row>
    <row r="43167" spans="7:7" x14ac:dyDescent="0.2">
      <c r="G43167" s="12"/>
    </row>
    <row r="43168" spans="7:7" x14ac:dyDescent="0.2">
      <c r="G43168" s="12"/>
    </row>
    <row r="43169" spans="7:7" x14ac:dyDescent="0.2">
      <c r="G43169" s="12"/>
    </row>
    <row r="43170" spans="7:7" x14ac:dyDescent="0.2">
      <c r="G43170" s="12"/>
    </row>
    <row r="43171" spans="7:7" x14ac:dyDescent="0.2">
      <c r="G43171" s="12"/>
    </row>
    <row r="43172" spans="7:7" x14ac:dyDescent="0.2">
      <c r="G43172" s="12"/>
    </row>
    <row r="43173" spans="7:7" x14ac:dyDescent="0.2">
      <c r="G43173" s="12"/>
    </row>
    <row r="43174" spans="7:7" x14ac:dyDescent="0.2">
      <c r="G43174" s="12"/>
    </row>
    <row r="43175" spans="7:7" x14ac:dyDescent="0.2">
      <c r="G43175" s="12"/>
    </row>
    <row r="43176" spans="7:7" x14ac:dyDescent="0.2">
      <c r="G43176" s="12"/>
    </row>
    <row r="43177" spans="7:7" x14ac:dyDescent="0.2">
      <c r="G43177" s="12"/>
    </row>
    <row r="43178" spans="7:7" x14ac:dyDescent="0.2">
      <c r="G43178" s="12"/>
    </row>
    <row r="43179" spans="7:7" x14ac:dyDescent="0.2">
      <c r="G43179" s="12"/>
    </row>
    <row r="43180" spans="7:7" x14ac:dyDescent="0.2">
      <c r="G43180" s="12"/>
    </row>
    <row r="43181" spans="7:7" x14ac:dyDescent="0.2">
      <c r="G43181" s="12"/>
    </row>
    <row r="43182" spans="7:7" x14ac:dyDescent="0.2">
      <c r="G43182" s="12"/>
    </row>
    <row r="43183" spans="7:7" x14ac:dyDescent="0.2">
      <c r="G43183" s="12"/>
    </row>
    <row r="43184" spans="7:7" x14ac:dyDescent="0.2">
      <c r="G43184" s="12"/>
    </row>
    <row r="43185" spans="7:7" x14ac:dyDescent="0.2">
      <c r="G43185" s="12"/>
    </row>
    <row r="43186" spans="7:7" x14ac:dyDescent="0.2">
      <c r="G43186" s="12"/>
    </row>
    <row r="43187" spans="7:7" x14ac:dyDescent="0.2">
      <c r="G43187" s="12"/>
    </row>
    <row r="43188" spans="7:7" x14ac:dyDescent="0.2">
      <c r="G43188" s="12"/>
    </row>
    <row r="43189" spans="7:7" x14ac:dyDescent="0.2">
      <c r="G43189" s="12"/>
    </row>
    <row r="43190" spans="7:7" x14ac:dyDescent="0.2">
      <c r="G43190" s="12"/>
    </row>
    <row r="43191" spans="7:7" x14ac:dyDescent="0.2">
      <c r="G43191" s="12"/>
    </row>
    <row r="43192" spans="7:7" x14ac:dyDescent="0.2">
      <c r="G43192" s="12"/>
    </row>
    <row r="43193" spans="7:7" x14ac:dyDescent="0.2">
      <c r="G43193" s="12"/>
    </row>
    <row r="43194" spans="7:7" x14ac:dyDescent="0.2">
      <c r="G43194" s="12"/>
    </row>
    <row r="43195" spans="7:7" x14ac:dyDescent="0.2">
      <c r="G43195" s="12"/>
    </row>
    <row r="43196" spans="7:7" x14ac:dyDescent="0.2">
      <c r="G43196" s="12"/>
    </row>
    <row r="43197" spans="7:7" x14ac:dyDescent="0.2">
      <c r="G43197" s="12"/>
    </row>
    <row r="43198" spans="7:7" x14ac:dyDescent="0.2">
      <c r="G43198" s="12"/>
    </row>
    <row r="43199" spans="7:7" x14ac:dyDescent="0.2">
      <c r="G43199" s="12"/>
    </row>
    <row r="43200" spans="7:7" x14ac:dyDescent="0.2">
      <c r="G43200" s="12"/>
    </row>
    <row r="43201" spans="7:7" x14ac:dyDescent="0.2">
      <c r="G43201" s="12"/>
    </row>
    <row r="43202" spans="7:7" x14ac:dyDescent="0.2">
      <c r="G43202" s="12"/>
    </row>
    <row r="43203" spans="7:7" x14ac:dyDescent="0.2">
      <c r="G43203" s="12"/>
    </row>
    <row r="43204" spans="7:7" x14ac:dyDescent="0.2">
      <c r="G43204" s="12"/>
    </row>
    <row r="43205" spans="7:7" x14ac:dyDescent="0.2">
      <c r="G43205" s="12"/>
    </row>
    <row r="43206" spans="7:7" x14ac:dyDescent="0.2">
      <c r="G43206" s="12"/>
    </row>
    <row r="43207" spans="7:7" x14ac:dyDescent="0.2">
      <c r="G43207" s="12"/>
    </row>
    <row r="43208" spans="7:7" x14ac:dyDescent="0.2">
      <c r="G43208" s="12"/>
    </row>
    <row r="43209" spans="7:7" x14ac:dyDescent="0.2">
      <c r="G43209" s="12"/>
    </row>
    <row r="43210" spans="7:7" x14ac:dyDescent="0.2">
      <c r="G43210" s="12"/>
    </row>
    <row r="43211" spans="7:7" x14ac:dyDescent="0.2">
      <c r="G43211" s="12"/>
    </row>
    <row r="43212" spans="7:7" x14ac:dyDescent="0.2">
      <c r="G43212" s="12"/>
    </row>
    <row r="43213" spans="7:7" x14ac:dyDescent="0.2">
      <c r="G43213" s="12"/>
    </row>
    <row r="43214" spans="7:7" x14ac:dyDescent="0.2">
      <c r="G43214" s="12"/>
    </row>
    <row r="43215" spans="7:7" x14ac:dyDescent="0.2">
      <c r="G43215" s="12"/>
    </row>
    <row r="43216" spans="7:7" x14ac:dyDescent="0.2">
      <c r="G43216" s="12"/>
    </row>
    <row r="43217" spans="7:7" x14ac:dyDescent="0.2">
      <c r="G43217" s="12"/>
    </row>
    <row r="43218" spans="7:7" x14ac:dyDescent="0.2">
      <c r="G43218" s="12"/>
    </row>
    <row r="43219" spans="7:7" x14ac:dyDescent="0.2">
      <c r="G43219" s="12"/>
    </row>
    <row r="43220" spans="7:7" x14ac:dyDescent="0.2">
      <c r="G43220" s="12"/>
    </row>
    <row r="43221" spans="7:7" x14ac:dyDescent="0.2">
      <c r="G43221" s="12"/>
    </row>
    <row r="43222" spans="7:7" x14ac:dyDescent="0.2">
      <c r="G43222" s="12"/>
    </row>
    <row r="43223" spans="7:7" x14ac:dyDescent="0.2">
      <c r="G43223" s="12"/>
    </row>
    <row r="43224" spans="7:7" x14ac:dyDescent="0.2">
      <c r="G43224" s="12"/>
    </row>
    <row r="43225" spans="7:7" x14ac:dyDescent="0.2">
      <c r="G43225" s="12"/>
    </row>
    <row r="43226" spans="7:7" x14ac:dyDescent="0.2">
      <c r="G43226" s="12"/>
    </row>
    <row r="43227" spans="7:7" x14ac:dyDescent="0.2">
      <c r="G43227" s="12"/>
    </row>
    <row r="43228" spans="7:7" x14ac:dyDescent="0.2">
      <c r="G43228" s="12"/>
    </row>
    <row r="43229" spans="7:7" x14ac:dyDescent="0.2">
      <c r="G43229" s="12"/>
    </row>
    <row r="43230" spans="7:7" x14ac:dyDescent="0.2">
      <c r="G43230" s="12"/>
    </row>
    <row r="43231" spans="7:7" x14ac:dyDescent="0.2">
      <c r="G43231" s="12"/>
    </row>
    <row r="43232" spans="7:7" x14ac:dyDescent="0.2">
      <c r="G43232" s="12"/>
    </row>
    <row r="43233" spans="7:7" x14ac:dyDescent="0.2">
      <c r="G43233" s="12"/>
    </row>
    <row r="43234" spans="7:7" x14ac:dyDescent="0.2">
      <c r="G43234" s="12"/>
    </row>
    <row r="43235" spans="7:7" x14ac:dyDescent="0.2">
      <c r="G43235" s="12"/>
    </row>
    <row r="43236" spans="7:7" x14ac:dyDescent="0.2">
      <c r="G43236" s="12"/>
    </row>
    <row r="43237" spans="7:7" x14ac:dyDescent="0.2">
      <c r="G43237" s="12"/>
    </row>
    <row r="43238" spans="7:7" x14ac:dyDescent="0.2">
      <c r="G43238" s="12"/>
    </row>
    <row r="43239" spans="7:7" x14ac:dyDescent="0.2">
      <c r="G43239" s="12"/>
    </row>
    <row r="43240" spans="7:7" x14ac:dyDescent="0.2">
      <c r="G43240" s="12"/>
    </row>
    <row r="43241" spans="7:7" x14ac:dyDescent="0.2">
      <c r="G43241" s="12"/>
    </row>
    <row r="43242" spans="7:7" x14ac:dyDescent="0.2">
      <c r="G43242" s="12"/>
    </row>
    <row r="43243" spans="7:7" x14ac:dyDescent="0.2">
      <c r="G43243" s="12"/>
    </row>
    <row r="43244" spans="7:7" x14ac:dyDescent="0.2">
      <c r="G43244" s="12"/>
    </row>
    <row r="43245" spans="7:7" x14ac:dyDescent="0.2">
      <c r="G43245" s="12"/>
    </row>
    <row r="43246" spans="7:7" x14ac:dyDescent="0.2">
      <c r="G43246" s="12"/>
    </row>
    <row r="43247" spans="7:7" x14ac:dyDescent="0.2">
      <c r="G43247" s="12"/>
    </row>
    <row r="43248" spans="7:7" x14ac:dyDescent="0.2">
      <c r="G43248" s="12"/>
    </row>
    <row r="43249" spans="7:7" x14ac:dyDescent="0.2">
      <c r="G43249" s="12"/>
    </row>
    <row r="43250" spans="7:7" x14ac:dyDescent="0.2">
      <c r="G43250" s="12"/>
    </row>
    <row r="43251" spans="7:7" x14ac:dyDescent="0.2">
      <c r="G43251" s="12"/>
    </row>
    <row r="43252" spans="7:7" x14ac:dyDescent="0.2">
      <c r="G43252" s="12"/>
    </row>
    <row r="43253" spans="7:7" x14ac:dyDescent="0.2">
      <c r="G43253" s="12"/>
    </row>
    <row r="43254" spans="7:7" x14ac:dyDescent="0.2">
      <c r="G43254" s="12"/>
    </row>
    <row r="43255" spans="7:7" x14ac:dyDescent="0.2">
      <c r="G43255" s="12"/>
    </row>
    <row r="43256" spans="7:7" x14ac:dyDescent="0.2">
      <c r="G43256" s="12"/>
    </row>
    <row r="43257" spans="7:7" x14ac:dyDescent="0.2">
      <c r="G43257" s="12"/>
    </row>
    <row r="43258" spans="7:7" x14ac:dyDescent="0.2">
      <c r="G43258" s="12"/>
    </row>
    <row r="43259" spans="7:7" x14ac:dyDescent="0.2">
      <c r="G43259" s="12"/>
    </row>
    <row r="43260" spans="7:7" x14ac:dyDescent="0.2">
      <c r="G43260" s="12"/>
    </row>
    <row r="43261" spans="7:7" x14ac:dyDescent="0.2">
      <c r="G43261" s="12"/>
    </row>
    <row r="43262" spans="7:7" x14ac:dyDescent="0.2">
      <c r="G43262" s="12"/>
    </row>
    <row r="43263" spans="7:7" x14ac:dyDescent="0.2">
      <c r="G43263" s="12"/>
    </row>
    <row r="43264" spans="7:7" x14ac:dyDescent="0.2">
      <c r="G43264" s="12"/>
    </row>
    <row r="43265" spans="7:7" x14ac:dyDescent="0.2">
      <c r="G43265" s="12"/>
    </row>
    <row r="43266" spans="7:7" x14ac:dyDescent="0.2">
      <c r="G43266" s="12"/>
    </row>
    <row r="43267" spans="7:7" x14ac:dyDescent="0.2">
      <c r="G43267" s="12"/>
    </row>
    <row r="43268" spans="7:7" x14ac:dyDescent="0.2">
      <c r="G43268" s="12"/>
    </row>
    <row r="43269" spans="7:7" x14ac:dyDescent="0.2">
      <c r="G43269" s="12"/>
    </row>
    <row r="43270" spans="7:7" x14ac:dyDescent="0.2">
      <c r="G43270" s="12"/>
    </row>
    <row r="43271" spans="7:7" x14ac:dyDescent="0.2">
      <c r="G43271" s="12"/>
    </row>
    <row r="43272" spans="7:7" x14ac:dyDescent="0.2">
      <c r="G43272" s="12"/>
    </row>
    <row r="43273" spans="7:7" x14ac:dyDescent="0.2">
      <c r="G43273" s="12"/>
    </row>
    <row r="43274" spans="7:7" x14ac:dyDescent="0.2">
      <c r="G43274" s="12"/>
    </row>
    <row r="43275" spans="7:7" x14ac:dyDescent="0.2">
      <c r="G43275" s="12"/>
    </row>
    <row r="43276" spans="7:7" x14ac:dyDescent="0.2">
      <c r="G43276" s="12"/>
    </row>
    <row r="43277" spans="7:7" x14ac:dyDescent="0.2">
      <c r="G43277" s="12"/>
    </row>
    <row r="43278" spans="7:7" x14ac:dyDescent="0.2">
      <c r="G43278" s="12"/>
    </row>
    <row r="43279" spans="7:7" x14ac:dyDescent="0.2">
      <c r="G43279" s="12"/>
    </row>
    <row r="43280" spans="7:7" x14ac:dyDescent="0.2">
      <c r="G43280" s="12"/>
    </row>
    <row r="43281" spans="7:7" x14ac:dyDescent="0.2">
      <c r="G43281" s="12"/>
    </row>
    <row r="43282" spans="7:7" x14ac:dyDescent="0.2">
      <c r="G43282" s="12"/>
    </row>
    <row r="43283" spans="7:7" x14ac:dyDescent="0.2">
      <c r="G43283" s="12"/>
    </row>
    <row r="43284" spans="7:7" x14ac:dyDescent="0.2">
      <c r="G43284" s="12"/>
    </row>
    <row r="43285" spans="7:7" x14ac:dyDescent="0.2">
      <c r="G43285" s="12"/>
    </row>
    <row r="43286" spans="7:7" x14ac:dyDescent="0.2">
      <c r="G43286" s="12"/>
    </row>
    <row r="43287" spans="7:7" x14ac:dyDescent="0.2">
      <c r="G43287" s="12"/>
    </row>
    <row r="43288" spans="7:7" x14ac:dyDescent="0.2">
      <c r="G43288" s="12"/>
    </row>
    <row r="43289" spans="7:7" x14ac:dyDescent="0.2">
      <c r="G43289" s="12"/>
    </row>
    <row r="43290" spans="7:7" x14ac:dyDescent="0.2">
      <c r="G43290" s="12"/>
    </row>
    <row r="43291" spans="7:7" x14ac:dyDescent="0.2">
      <c r="G43291" s="12"/>
    </row>
    <row r="43292" spans="7:7" x14ac:dyDescent="0.2">
      <c r="G43292" s="12"/>
    </row>
    <row r="43293" spans="7:7" x14ac:dyDescent="0.2">
      <c r="G43293" s="12"/>
    </row>
    <row r="43294" spans="7:7" x14ac:dyDescent="0.2">
      <c r="G43294" s="12"/>
    </row>
    <row r="43295" spans="7:7" x14ac:dyDescent="0.2">
      <c r="G43295" s="12"/>
    </row>
    <row r="43296" spans="7:7" x14ac:dyDescent="0.2">
      <c r="G43296" s="12"/>
    </row>
    <row r="43297" spans="7:7" x14ac:dyDescent="0.2">
      <c r="G43297" s="12"/>
    </row>
    <row r="43298" spans="7:7" x14ac:dyDescent="0.2">
      <c r="G43298" s="12"/>
    </row>
    <row r="43299" spans="7:7" x14ac:dyDescent="0.2">
      <c r="G43299" s="12"/>
    </row>
    <row r="43300" spans="7:7" x14ac:dyDescent="0.2">
      <c r="G43300" s="12"/>
    </row>
    <row r="43301" spans="7:7" x14ac:dyDescent="0.2">
      <c r="G43301" s="12"/>
    </row>
    <row r="43302" spans="7:7" x14ac:dyDescent="0.2">
      <c r="G43302" s="12"/>
    </row>
    <row r="43303" spans="7:7" x14ac:dyDescent="0.2">
      <c r="G43303" s="12"/>
    </row>
    <row r="43304" spans="7:7" x14ac:dyDescent="0.2">
      <c r="G43304" s="12"/>
    </row>
    <row r="43305" spans="7:7" x14ac:dyDescent="0.2">
      <c r="G43305" s="12"/>
    </row>
    <row r="43306" spans="7:7" x14ac:dyDescent="0.2">
      <c r="G43306" s="12"/>
    </row>
    <row r="43307" spans="7:7" x14ac:dyDescent="0.2">
      <c r="G43307" s="12"/>
    </row>
    <row r="43308" spans="7:7" x14ac:dyDescent="0.2">
      <c r="G43308" s="12"/>
    </row>
    <row r="43309" spans="7:7" x14ac:dyDescent="0.2">
      <c r="G43309" s="12"/>
    </row>
    <row r="43310" spans="7:7" x14ac:dyDescent="0.2">
      <c r="G43310" s="12"/>
    </row>
    <row r="43311" spans="7:7" x14ac:dyDescent="0.2">
      <c r="G43311" s="12"/>
    </row>
    <row r="43312" spans="7:7" x14ac:dyDescent="0.2">
      <c r="G43312" s="12"/>
    </row>
    <row r="43313" spans="7:7" x14ac:dyDescent="0.2">
      <c r="G43313" s="12"/>
    </row>
    <row r="43314" spans="7:7" x14ac:dyDescent="0.2">
      <c r="G43314" s="12"/>
    </row>
    <row r="43315" spans="7:7" x14ac:dyDescent="0.2">
      <c r="G43315" s="12"/>
    </row>
    <row r="43316" spans="7:7" x14ac:dyDescent="0.2">
      <c r="G43316" s="12"/>
    </row>
    <row r="43317" spans="7:7" x14ac:dyDescent="0.2">
      <c r="G43317" s="12"/>
    </row>
    <row r="43318" spans="7:7" x14ac:dyDescent="0.2">
      <c r="G43318" s="12"/>
    </row>
    <row r="43319" spans="7:7" x14ac:dyDescent="0.2">
      <c r="G43319" s="12"/>
    </row>
    <row r="43320" spans="7:7" x14ac:dyDescent="0.2">
      <c r="G43320" s="12"/>
    </row>
    <row r="43321" spans="7:7" x14ac:dyDescent="0.2">
      <c r="G43321" s="12"/>
    </row>
    <row r="43322" spans="7:7" x14ac:dyDescent="0.2">
      <c r="G43322" s="12"/>
    </row>
    <row r="43323" spans="7:7" x14ac:dyDescent="0.2">
      <c r="G43323" s="12"/>
    </row>
    <row r="43324" spans="7:7" x14ac:dyDescent="0.2">
      <c r="G43324" s="12"/>
    </row>
    <row r="43325" spans="7:7" x14ac:dyDescent="0.2">
      <c r="G43325" s="12"/>
    </row>
    <row r="43326" spans="7:7" x14ac:dyDescent="0.2">
      <c r="G43326" s="12"/>
    </row>
    <row r="43327" spans="7:7" x14ac:dyDescent="0.2">
      <c r="G43327" s="12"/>
    </row>
    <row r="43328" spans="7:7" x14ac:dyDescent="0.2">
      <c r="G43328" s="12"/>
    </row>
    <row r="43329" spans="7:7" x14ac:dyDescent="0.2">
      <c r="G43329" s="12"/>
    </row>
    <row r="43330" spans="7:7" x14ac:dyDescent="0.2">
      <c r="G43330" s="12"/>
    </row>
    <row r="43331" spans="7:7" x14ac:dyDescent="0.2">
      <c r="G43331" s="12"/>
    </row>
    <row r="43332" spans="7:7" x14ac:dyDescent="0.2">
      <c r="G43332" s="12"/>
    </row>
    <row r="43333" spans="7:7" x14ac:dyDescent="0.2">
      <c r="G43333" s="12"/>
    </row>
    <row r="43334" spans="7:7" x14ac:dyDescent="0.2">
      <c r="G43334" s="12"/>
    </row>
    <row r="43335" spans="7:7" x14ac:dyDescent="0.2">
      <c r="G43335" s="12"/>
    </row>
    <row r="43336" spans="7:7" x14ac:dyDescent="0.2">
      <c r="G43336" s="12"/>
    </row>
    <row r="43337" spans="7:7" x14ac:dyDescent="0.2">
      <c r="G43337" s="12"/>
    </row>
    <row r="43338" spans="7:7" x14ac:dyDescent="0.2">
      <c r="G43338" s="12"/>
    </row>
    <row r="43339" spans="7:7" x14ac:dyDescent="0.2">
      <c r="G43339" s="12"/>
    </row>
    <row r="43340" spans="7:7" x14ac:dyDescent="0.2">
      <c r="G43340" s="12"/>
    </row>
    <row r="43341" spans="7:7" x14ac:dyDescent="0.2">
      <c r="G43341" s="12"/>
    </row>
    <row r="43342" spans="7:7" x14ac:dyDescent="0.2">
      <c r="G43342" s="12"/>
    </row>
    <row r="43343" spans="7:7" x14ac:dyDescent="0.2">
      <c r="G43343" s="12"/>
    </row>
    <row r="43344" spans="7:7" x14ac:dyDescent="0.2">
      <c r="G43344" s="12"/>
    </row>
    <row r="43345" spans="7:7" x14ac:dyDescent="0.2">
      <c r="G43345" s="12"/>
    </row>
    <row r="43346" spans="7:7" x14ac:dyDescent="0.2">
      <c r="G43346" s="12"/>
    </row>
    <row r="43347" spans="7:7" x14ac:dyDescent="0.2">
      <c r="G43347" s="12"/>
    </row>
    <row r="43348" spans="7:7" x14ac:dyDescent="0.2">
      <c r="G43348" s="12"/>
    </row>
    <row r="43349" spans="7:7" x14ac:dyDescent="0.2">
      <c r="G43349" s="12"/>
    </row>
    <row r="43350" spans="7:7" x14ac:dyDescent="0.2">
      <c r="G43350" s="12"/>
    </row>
    <row r="43351" spans="7:7" x14ac:dyDescent="0.2">
      <c r="G43351" s="12"/>
    </row>
    <row r="43352" spans="7:7" x14ac:dyDescent="0.2">
      <c r="G43352" s="12"/>
    </row>
    <row r="43353" spans="7:7" x14ac:dyDescent="0.2">
      <c r="G43353" s="12"/>
    </row>
    <row r="43354" spans="7:7" x14ac:dyDescent="0.2">
      <c r="G43354" s="12"/>
    </row>
    <row r="43355" spans="7:7" x14ac:dyDescent="0.2">
      <c r="G43355" s="12"/>
    </row>
    <row r="43356" spans="7:7" x14ac:dyDescent="0.2">
      <c r="G43356" s="12"/>
    </row>
    <row r="43357" spans="7:7" x14ac:dyDescent="0.2">
      <c r="G43357" s="12"/>
    </row>
    <row r="43358" spans="7:7" x14ac:dyDescent="0.2">
      <c r="G43358" s="12"/>
    </row>
    <row r="43359" spans="7:7" x14ac:dyDescent="0.2">
      <c r="G43359" s="12"/>
    </row>
    <row r="43360" spans="7:7" x14ac:dyDescent="0.2">
      <c r="G43360" s="12"/>
    </row>
    <row r="43361" spans="7:7" x14ac:dyDescent="0.2">
      <c r="G43361" s="12"/>
    </row>
    <row r="43362" spans="7:7" x14ac:dyDescent="0.2">
      <c r="G43362" s="12"/>
    </row>
    <row r="43363" spans="7:7" x14ac:dyDescent="0.2">
      <c r="G43363" s="12"/>
    </row>
    <row r="43364" spans="7:7" x14ac:dyDescent="0.2">
      <c r="G43364" s="12"/>
    </row>
    <row r="43365" spans="7:7" x14ac:dyDescent="0.2">
      <c r="G43365" s="12"/>
    </row>
    <row r="43366" spans="7:7" x14ac:dyDescent="0.2">
      <c r="G43366" s="12"/>
    </row>
    <row r="43367" spans="7:7" x14ac:dyDescent="0.2">
      <c r="G43367" s="12"/>
    </row>
    <row r="43368" spans="7:7" x14ac:dyDescent="0.2">
      <c r="G43368" s="12"/>
    </row>
    <row r="43369" spans="7:7" x14ac:dyDescent="0.2">
      <c r="G43369" s="12"/>
    </row>
    <row r="43370" spans="7:7" x14ac:dyDescent="0.2">
      <c r="G43370" s="12"/>
    </row>
    <row r="43371" spans="7:7" x14ac:dyDescent="0.2">
      <c r="G43371" s="12"/>
    </row>
    <row r="43372" spans="7:7" x14ac:dyDescent="0.2">
      <c r="G43372" s="12"/>
    </row>
    <row r="43373" spans="7:7" x14ac:dyDescent="0.2">
      <c r="G43373" s="12"/>
    </row>
    <row r="43374" spans="7:7" x14ac:dyDescent="0.2">
      <c r="G43374" s="12"/>
    </row>
    <row r="43375" spans="7:7" x14ac:dyDescent="0.2">
      <c r="G43375" s="12"/>
    </row>
    <row r="43376" spans="7:7" x14ac:dyDescent="0.2">
      <c r="G43376" s="12"/>
    </row>
    <row r="43377" spans="7:7" x14ac:dyDescent="0.2">
      <c r="G43377" s="12"/>
    </row>
    <row r="43378" spans="7:7" x14ac:dyDescent="0.2">
      <c r="G43378" s="12"/>
    </row>
    <row r="43379" spans="7:7" x14ac:dyDescent="0.2">
      <c r="G43379" s="12"/>
    </row>
    <row r="43380" spans="7:7" x14ac:dyDescent="0.2">
      <c r="G43380" s="12"/>
    </row>
    <row r="43381" spans="7:7" x14ac:dyDescent="0.2">
      <c r="G43381" s="12"/>
    </row>
    <row r="43382" spans="7:7" x14ac:dyDescent="0.2">
      <c r="G43382" s="12"/>
    </row>
    <row r="43383" spans="7:7" x14ac:dyDescent="0.2">
      <c r="G43383" s="12"/>
    </row>
    <row r="43384" spans="7:7" x14ac:dyDescent="0.2">
      <c r="G43384" s="12"/>
    </row>
    <row r="43385" spans="7:7" x14ac:dyDescent="0.2">
      <c r="G43385" s="12"/>
    </row>
    <row r="43386" spans="7:7" x14ac:dyDescent="0.2">
      <c r="G43386" s="12"/>
    </row>
    <row r="43387" spans="7:7" x14ac:dyDescent="0.2">
      <c r="G43387" s="12"/>
    </row>
    <row r="43388" spans="7:7" x14ac:dyDescent="0.2">
      <c r="G43388" s="12"/>
    </row>
    <row r="43389" spans="7:7" x14ac:dyDescent="0.2">
      <c r="G43389" s="12"/>
    </row>
    <row r="43390" spans="7:7" x14ac:dyDescent="0.2">
      <c r="G43390" s="12"/>
    </row>
    <row r="43391" spans="7:7" x14ac:dyDescent="0.2">
      <c r="G43391" s="12"/>
    </row>
    <row r="43392" spans="7:7" x14ac:dyDescent="0.2">
      <c r="G43392" s="12"/>
    </row>
    <row r="43393" spans="7:7" x14ac:dyDescent="0.2">
      <c r="G43393" s="12"/>
    </row>
    <row r="43394" spans="7:7" x14ac:dyDescent="0.2">
      <c r="G43394" s="12"/>
    </row>
    <row r="43395" spans="7:7" x14ac:dyDescent="0.2">
      <c r="G43395" s="12"/>
    </row>
    <row r="43396" spans="7:7" x14ac:dyDescent="0.2">
      <c r="G43396" s="12"/>
    </row>
    <row r="43397" spans="7:7" x14ac:dyDescent="0.2">
      <c r="G43397" s="12"/>
    </row>
    <row r="43398" spans="7:7" x14ac:dyDescent="0.2">
      <c r="G43398" s="12"/>
    </row>
    <row r="43399" spans="7:7" x14ac:dyDescent="0.2">
      <c r="G43399" s="12"/>
    </row>
    <row r="43400" spans="7:7" x14ac:dyDescent="0.2">
      <c r="G43400" s="12"/>
    </row>
    <row r="43401" spans="7:7" x14ac:dyDescent="0.2">
      <c r="G43401" s="12"/>
    </row>
    <row r="43402" spans="7:7" x14ac:dyDescent="0.2">
      <c r="G43402" s="12"/>
    </row>
    <row r="43403" spans="7:7" x14ac:dyDescent="0.2">
      <c r="G43403" s="12"/>
    </row>
    <row r="43404" spans="7:7" x14ac:dyDescent="0.2">
      <c r="G43404" s="12"/>
    </row>
    <row r="43405" spans="7:7" x14ac:dyDescent="0.2">
      <c r="G43405" s="12"/>
    </row>
    <row r="43406" spans="7:7" x14ac:dyDescent="0.2">
      <c r="G43406" s="12"/>
    </row>
    <row r="43407" spans="7:7" x14ac:dyDescent="0.2">
      <c r="G43407" s="12"/>
    </row>
    <row r="43408" spans="7:7" x14ac:dyDescent="0.2">
      <c r="G43408" s="12"/>
    </row>
    <row r="43409" spans="7:7" x14ac:dyDescent="0.2">
      <c r="G43409" s="12"/>
    </row>
    <row r="43410" spans="7:7" x14ac:dyDescent="0.2">
      <c r="G43410" s="12"/>
    </row>
    <row r="43411" spans="7:7" x14ac:dyDescent="0.2">
      <c r="G43411" s="12"/>
    </row>
    <row r="43412" spans="7:7" x14ac:dyDescent="0.2">
      <c r="G43412" s="12"/>
    </row>
    <row r="43413" spans="7:7" x14ac:dyDescent="0.2">
      <c r="G43413" s="12"/>
    </row>
    <row r="43414" spans="7:7" x14ac:dyDescent="0.2">
      <c r="G43414" s="12"/>
    </row>
    <row r="43415" spans="7:7" x14ac:dyDescent="0.2">
      <c r="G43415" s="12"/>
    </row>
    <row r="43416" spans="7:7" x14ac:dyDescent="0.2">
      <c r="G43416" s="12"/>
    </row>
    <row r="43417" spans="7:7" x14ac:dyDescent="0.2">
      <c r="G43417" s="12"/>
    </row>
    <row r="43418" spans="7:7" x14ac:dyDescent="0.2">
      <c r="G43418" s="12"/>
    </row>
    <row r="43419" spans="7:7" x14ac:dyDescent="0.2">
      <c r="G43419" s="12"/>
    </row>
    <row r="43420" spans="7:7" x14ac:dyDescent="0.2">
      <c r="G43420" s="12"/>
    </row>
    <row r="43421" spans="7:7" x14ac:dyDescent="0.2">
      <c r="G43421" s="12"/>
    </row>
    <row r="43422" spans="7:7" x14ac:dyDescent="0.2">
      <c r="G43422" s="12"/>
    </row>
    <row r="43423" spans="7:7" x14ac:dyDescent="0.2">
      <c r="G43423" s="12"/>
    </row>
    <row r="43424" spans="7:7" x14ac:dyDescent="0.2">
      <c r="G43424" s="12"/>
    </row>
    <row r="43425" spans="7:7" x14ac:dyDescent="0.2">
      <c r="G43425" s="12"/>
    </row>
    <row r="43426" spans="7:7" x14ac:dyDescent="0.2">
      <c r="G43426" s="12"/>
    </row>
    <row r="43427" spans="7:7" x14ac:dyDescent="0.2">
      <c r="G43427" s="12"/>
    </row>
    <row r="43428" spans="7:7" x14ac:dyDescent="0.2">
      <c r="G43428" s="12"/>
    </row>
    <row r="43429" spans="7:7" x14ac:dyDescent="0.2">
      <c r="G43429" s="12"/>
    </row>
    <row r="43430" spans="7:7" x14ac:dyDescent="0.2">
      <c r="G43430" s="12"/>
    </row>
    <row r="43431" spans="7:7" x14ac:dyDescent="0.2">
      <c r="G43431" s="12"/>
    </row>
    <row r="43432" spans="7:7" x14ac:dyDescent="0.2">
      <c r="G43432" s="12"/>
    </row>
    <row r="43433" spans="7:7" x14ac:dyDescent="0.2">
      <c r="G43433" s="12"/>
    </row>
    <row r="43434" spans="7:7" x14ac:dyDescent="0.2">
      <c r="G43434" s="12"/>
    </row>
    <row r="43435" spans="7:7" x14ac:dyDescent="0.2">
      <c r="G43435" s="12"/>
    </row>
    <row r="43436" spans="7:7" x14ac:dyDescent="0.2">
      <c r="G43436" s="12"/>
    </row>
    <row r="43437" spans="7:7" x14ac:dyDescent="0.2">
      <c r="G43437" s="12"/>
    </row>
    <row r="43438" spans="7:7" x14ac:dyDescent="0.2">
      <c r="G43438" s="12"/>
    </row>
    <row r="43439" spans="7:7" x14ac:dyDescent="0.2">
      <c r="G43439" s="12"/>
    </row>
    <row r="43440" spans="7:7" x14ac:dyDescent="0.2">
      <c r="G43440" s="12"/>
    </row>
    <row r="43441" spans="7:7" x14ac:dyDescent="0.2">
      <c r="G43441" s="12"/>
    </row>
    <row r="43442" spans="7:7" x14ac:dyDescent="0.2">
      <c r="G43442" s="12"/>
    </row>
    <row r="43443" spans="7:7" x14ac:dyDescent="0.2">
      <c r="G43443" s="12"/>
    </row>
    <row r="43444" spans="7:7" x14ac:dyDescent="0.2">
      <c r="G43444" s="12"/>
    </row>
    <row r="43445" spans="7:7" x14ac:dyDescent="0.2">
      <c r="G43445" s="12"/>
    </row>
    <row r="43446" spans="7:7" x14ac:dyDescent="0.2">
      <c r="G43446" s="12"/>
    </row>
    <row r="43447" spans="7:7" x14ac:dyDescent="0.2">
      <c r="G43447" s="12"/>
    </row>
    <row r="43448" spans="7:7" x14ac:dyDescent="0.2">
      <c r="G43448" s="12"/>
    </row>
    <row r="43449" spans="7:7" x14ac:dyDescent="0.2">
      <c r="G43449" s="12"/>
    </row>
    <row r="43450" spans="7:7" x14ac:dyDescent="0.2">
      <c r="G43450" s="12"/>
    </row>
    <row r="43451" spans="7:7" x14ac:dyDescent="0.2">
      <c r="G43451" s="12"/>
    </row>
    <row r="43452" spans="7:7" x14ac:dyDescent="0.2">
      <c r="G43452" s="12"/>
    </row>
    <row r="43453" spans="7:7" x14ac:dyDescent="0.2">
      <c r="G43453" s="12"/>
    </row>
    <row r="43454" spans="7:7" x14ac:dyDescent="0.2">
      <c r="G43454" s="12"/>
    </row>
    <row r="43455" spans="7:7" x14ac:dyDescent="0.2">
      <c r="G43455" s="12"/>
    </row>
    <row r="43456" spans="7:7" x14ac:dyDescent="0.2">
      <c r="G43456" s="12"/>
    </row>
    <row r="43457" spans="7:7" x14ac:dyDescent="0.2">
      <c r="G43457" s="12"/>
    </row>
    <row r="43458" spans="7:7" x14ac:dyDescent="0.2">
      <c r="G43458" s="12"/>
    </row>
    <row r="43459" spans="7:7" x14ac:dyDescent="0.2">
      <c r="G43459" s="12"/>
    </row>
    <row r="43460" spans="7:7" x14ac:dyDescent="0.2">
      <c r="G43460" s="12"/>
    </row>
    <row r="43461" spans="7:7" x14ac:dyDescent="0.2">
      <c r="G43461" s="12"/>
    </row>
    <row r="43462" spans="7:7" x14ac:dyDescent="0.2">
      <c r="G43462" s="12"/>
    </row>
    <row r="43463" spans="7:7" x14ac:dyDescent="0.2">
      <c r="G43463" s="12"/>
    </row>
    <row r="43464" spans="7:7" x14ac:dyDescent="0.2">
      <c r="G43464" s="12"/>
    </row>
    <row r="43465" spans="7:7" x14ac:dyDescent="0.2">
      <c r="G43465" s="12"/>
    </row>
    <row r="43466" spans="7:7" x14ac:dyDescent="0.2">
      <c r="G43466" s="12"/>
    </row>
    <row r="43467" spans="7:7" x14ac:dyDescent="0.2">
      <c r="G43467" s="12"/>
    </row>
    <row r="43468" spans="7:7" x14ac:dyDescent="0.2">
      <c r="G43468" s="12"/>
    </row>
    <row r="43469" spans="7:7" x14ac:dyDescent="0.2">
      <c r="G43469" s="12"/>
    </row>
    <row r="43470" spans="7:7" x14ac:dyDescent="0.2">
      <c r="G43470" s="12"/>
    </row>
    <row r="43471" spans="7:7" x14ac:dyDescent="0.2">
      <c r="G43471" s="12"/>
    </row>
    <row r="43472" spans="7:7" x14ac:dyDescent="0.2">
      <c r="G43472" s="12"/>
    </row>
    <row r="43473" spans="7:7" x14ac:dyDescent="0.2">
      <c r="G43473" s="12"/>
    </row>
    <row r="43474" spans="7:7" x14ac:dyDescent="0.2">
      <c r="G43474" s="12"/>
    </row>
    <row r="43475" spans="7:7" x14ac:dyDescent="0.2">
      <c r="G43475" s="12"/>
    </row>
    <row r="43476" spans="7:7" x14ac:dyDescent="0.2">
      <c r="G43476" s="12"/>
    </row>
    <row r="43477" spans="7:7" x14ac:dyDescent="0.2">
      <c r="G43477" s="12"/>
    </row>
    <row r="43478" spans="7:7" x14ac:dyDescent="0.2">
      <c r="G43478" s="12"/>
    </row>
    <row r="43479" spans="7:7" x14ac:dyDescent="0.2">
      <c r="G43479" s="12"/>
    </row>
    <row r="43480" spans="7:7" x14ac:dyDescent="0.2">
      <c r="G43480" s="12"/>
    </row>
    <row r="43481" spans="7:7" x14ac:dyDescent="0.2">
      <c r="G43481" s="12"/>
    </row>
    <row r="43482" spans="7:7" x14ac:dyDescent="0.2">
      <c r="G43482" s="12"/>
    </row>
    <row r="43483" spans="7:7" x14ac:dyDescent="0.2">
      <c r="G43483" s="12"/>
    </row>
    <row r="43484" spans="7:7" x14ac:dyDescent="0.2">
      <c r="G43484" s="12"/>
    </row>
    <row r="43485" spans="7:7" x14ac:dyDescent="0.2">
      <c r="G43485" s="12"/>
    </row>
    <row r="43486" spans="7:7" x14ac:dyDescent="0.2">
      <c r="G43486" s="12"/>
    </row>
    <row r="43487" spans="7:7" x14ac:dyDescent="0.2">
      <c r="G43487" s="12"/>
    </row>
    <row r="43488" spans="7:7" x14ac:dyDescent="0.2">
      <c r="G43488" s="12"/>
    </row>
    <row r="43489" spans="7:7" x14ac:dyDescent="0.2">
      <c r="G43489" s="12"/>
    </row>
    <row r="43490" spans="7:7" x14ac:dyDescent="0.2">
      <c r="G43490" s="12"/>
    </row>
    <row r="43491" spans="7:7" x14ac:dyDescent="0.2">
      <c r="G43491" s="12"/>
    </row>
    <row r="43492" spans="7:7" x14ac:dyDescent="0.2">
      <c r="G43492" s="12"/>
    </row>
    <row r="43493" spans="7:7" x14ac:dyDescent="0.2">
      <c r="G43493" s="12"/>
    </row>
    <row r="43494" spans="7:7" x14ac:dyDescent="0.2">
      <c r="G43494" s="12"/>
    </row>
    <row r="43495" spans="7:7" x14ac:dyDescent="0.2">
      <c r="G43495" s="12"/>
    </row>
    <row r="43496" spans="7:7" x14ac:dyDescent="0.2">
      <c r="G43496" s="12"/>
    </row>
    <row r="43497" spans="7:7" x14ac:dyDescent="0.2">
      <c r="G43497" s="12"/>
    </row>
    <row r="43498" spans="7:7" x14ac:dyDescent="0.2">
      <c r="G43498" s="12"/>
    </row>
    <row r="43499" spans="7:7" x14ac:dyDescent="0.2">
      <c r="G43499" s="12"/>
    </row>
    <row r="43500" spans="7:7" x14ac:dyDescent="0.2">
      <c r="G43500" s="12"/>
    </row>
    <row r="43501" spans="7:7" x14ac:dyDescent="0.2">
      <c r="G43501" s="12"/>
    </row>
    <row r="43502" spans="7:7" x14ac:dyDescent="0.2">
      <c r="G43502" s="12"/>
    </row>
    <row r="43503" spans="7:7" x14ac:dyDescent="0.2">
      <c r="G43503" s="12"/>
    </row>
    <row r="43504" spans="7:7" x14ac:dyDescent="0.2">
      <c r="G43504" s="12"/>
    </row>
    <row r="43505" spans="7:7" x14ac:dyDescent="0.2">
      <c r="G43505" s="12"/>
    </row>
    <row r="43506" spans="7:7" x14ac:dyDescent="0.2">
      <c r="G43506" s="12"/>
    </row>
    <row r="43507" spans="7:7" x14ac:dyDescent="0.2">
      <c r="G43507" s="12"/>
    </row>
    <row r="43508" spans="7:7" x14ac:dyDescent="0.2">
      <c r="G43508" s="12"/>
    </row>
    <row r="43509" spans="7:7" x14ac:dyDescent="0.2">
      <c r="G43509" s="12"/>
    </row>
    <row r="43510" spans="7:7" x14ac:dyDescent="0.2">
      <c r="G43510" s="12"/>
    </row>
    <row r="43511" spans="7:7" x14ac:dyDescent="0.2">
      <c r="G43511" s="12"/>
    </row>
    <row r="43512" spans="7:7" x14ac:dyDescent="0.2">
      <c r="G43512" s="12"/>
    </row>
    <row r="43513" spans="7:7" x14ac:dyDescent="0.2">
      <c r="G43513" s="12"/>
    </row>
    <row r="43514" spans="7:7" x14ac:dyDescent="0.2">
      <c r="G43514" s="12"/>
    </row>
    <row r="43515" spans="7:7" x14ac:dyDescent="0.2">
      <c r="G43515" s="12"/>
    </row>
    <row r="43516" spans="7:7" x14ac:dyDescent="0.2">
      <c r="G43516" s="12"/>
    </row>
    <row r="43517" spans="7:7" x14ac:dyDescent="0.2">
      <c r="G43517" s="12"/>
    </row>
    <row r="43518" spans="7:7" x14ac:dyDescent="0.2">
      <c r="G43518" s="12"/>
    </row>
    <row r="43519" spans="7:7" x14ac:dyDescent="0.2">
      <c r="G43519" s="12"/>
    </row>
    <row r="43520" spans="7:7" x14ac:dyDescent="0.2">
      <c r="G43520" s="12"/>
    </row>
    <row r="43521" spans="7:7" x14ac:dyDescent="0.2">
      <c r="G43521" s="12"/>
    </row>
    <row r="43522" spans="7:7" x14ac:dyDescent="0.2">
      <c r="G43522" s="12"/>
    </row>
    <row r="43523" spans="7:7" x14ac:dyDescent="0.2">
      <c r="G43523" s="12"/>
    </row>
    <row r="43524" spans="7:7" x14ac:dyDescent="0.2">
      <c r="G43524" s="12"/>
    </row>
    <row r="43525" spans="7:7" x14ac:dyDescent="0.2">
      <c r="G43525" s="12"/>
    </row>
    <row r="43526" spans="7:7" x14ac:dyDescent="0.2">
      <c r="G43526" s="12"/>
    </row>
    <row r="43527" spans="7:7" x14ac:dyDescent="0.2">
      <c r="G43527" s="12"/>
    </row>
    <row r="43528" spans="7:7" x14ac:dyDescent="0.2">
      <c r="G43528" s="12"/>
    </row>
    <row r="43529" spans="7:7" x14ac:dyDescent="0.2">
      <c r="G43529" s="12"/>
    </row>
    <row r="43530" spans="7:7" x14ac:dyDescent="0.2">
      <c r="G43530" s="12"/>
    </row>
    <row r="43531" spans="7:7" x14ac:dyDescent="0.2">
      <c r="G43531" s="12"/>
    </row>
    <row r="43532" spans="7:7" x14ac:dyDescent="0.2">
      <c r="G43532" s="12"/>
    </row>
    <row r="43533" spans="7:7" x14ac:dyDescent="0.2">
      <c r="G43533" s="12"/>
    </row>
    <row r="43534" spans="7:7" x14ac:dyDescent="0.2">
      <c r="G43534" s="12"/>
    </row>
    <row r="43535" spans="7:7" x14ac:dyDescent="0.2">
      <c r="G43535" s="12"/>
    </row>
    <row r="43536" spans="7:7" x14ac:dyDescent="0.2">
      <c r="G43536" s="12"/>
    </row>
    <row r="43537" spans="7:7" x14ac:dyDescent="0.2">
      <c r="G43537" s="12"/>
    </row>
    <row r="43538" spans="7:7" x14ac:dyDescent="0.2">
      <c r="G43538" s="12"/>
    </row>
    <row r="43539" spans="7:7" x14ac:dyDescent="0.2">
      <c r="G43539" s="12"/>
    </row>
    <row r="43540" spans="7:7" x14ac:dyDescent="0.2">
      <c r="G43540" s="12"/>
    </row>
    <row r="43541" spans="7:7" x14ac:dyDescent="0.2">
      <c r="G43541" s="12"/>
    </row>
    <row r="43542" spans="7:7" x14ac:dyDescent="0.2">
      <c r="G43542" s="12"/>
    </row>
    <row r="43543" spans="7:7" x14ac:dyDescent="0.2">
      <c r="G43543" s="12"/>
    </row>
    <row r="43544" spans="7:7" x14ac:dyDescent="0.2">
      <c r="G43544" s="12"/>
    </row>
    <row r="43545" spans="7:7" x14ac:dyDescent="0.2">
      <c r="G43545" s="12"/>
    </row>
    <row r="43546" spans="7:7" x14ac:dyDescent="0.2">
      <c r="G43546" s="12"/>
    </row>
    <row r="43547" spans="7:7" x14ac:dyDescent="0.2">
      <c r="G43547" s="12"/>
    </row>
    <row r="43548" spans="7:7" x14ac:dyDescent="0.2">
      <c r="G43548" s="12"/>
    </row>
    <row r="43549" spans="7:7" x14ac:dyDescent="0.2">
      <c r="G43549" s="12"/>
    </row>
    <row r="43550" spans="7:7" x14ac:dyDescent="0.2">
      <c r="G43550" s="12"/>
    </row>
    <row r="43551" spans="7:7" x14ac:dyDescent="0.2">
      <c r="G43551" s="12"/>
    </row>
    <row r="43552" spans="7:7" x14ac:dyDescent="0.2">
      <c r="G43552" s="12"/>
    </row>
    <row r="43553" spans="7:7" x14ac:dyDescent="0.2">
      <c r="G43553" s="12"/>
    </row>
    <row r="43554" spans="7:7" x14ac:dyDescent="0.2">
      <c r="G43554" s="12"/>
    </row>
    <row r="43555" spans="7:7" x14ac:dyDescent="0.2">
      <c r="G43555" s="12"/>
    </row>
    <row r="43556" spans="7:7" x14ac:dyDescent="0.2">
      <c r="G43556" s="12"/>
    </row>
    <row r="43557" spans="7:7" x14ac:dyDescent="0.2">
      <c r="G43557" s="12"/>
    </row>
    <row r="43558" spans="7:7" x14ac:dyDescent="0.2">
      <c r="G43558" s="12"/>
    </row>
    <row r="43559" spans="7:7" x14ac:dyDescent="0.2">
      <c r="G43559" s="12"/>
    </row>
    <row r="43560" spans="7:7" x14ac:dyDescent="0.2">
      <c r="G43560" s="12"/>
    </row>
    <row r="43561" spans="7:7" x14ac:dyDescent="0.2">
      <c r="G43561" s="12"/>
    </row>
    <row r="43562" spans="7:7" x14ac:dyDescent="0.2">
      <c r="G43562" s="12"/>
    </row>
    <row r="43563" spans="7:7" x14ac:dyDescent="0.2">
      <c r="G43563" s="12"/>
    </row>
    <row r="43564" spans="7:7" x14ac:dyDescent="0.2">
      <c r="G43564" s="12"/>
    </row>
    <row r="43565" spans="7:7" x14ac:dyDescent="0.2">
      <c r="G43565" s="12"/>
    </row>
    <row r="43566" spans="7:7" x14ac:dyDescent="0.2">
      <c r="G43566" s="12"/>
    </row>
    <row r="43567" spans="7:7" x14ac:dyDescent="0.2">
      <c r="G43567" s="12"/>
    </row>
    <row r="43568" spans="7:7" x14ac:dyDescent="0.2">
      <c r="G43568" s="12"/>
    </row>
    <row r="43569" spans="7:7" x14ac:dyDescent="0.2">
      <c r="G43569" s="12"/>
    </row>
    <row r="43570" spans="7:7" x14ac:dyDescent="0.2">
      <c r="G43570" s="12"/>
    </row>
    <row r="43571" spans="7:7" x14ac:dyDescent="0.2">
      <c r="G43571" s="12"/>
    </row>
    <row r="43572" spans="7:7" x14ac:dyDescent="0.2">
      <c r="G43572" s="12"/>
    </row>
    <row r="43573" spans="7:7" x14ac:dyDescent="0.2">
      <c r="G43573" s="12"/>
    </row>
    <row r="43574" spans="7:7" x14ac:dyDescent="0.2">
      <c r="G43574" s="12"/>
    </row>
    <row r="43575" spans="7:7" x14ac:dyDescent="0.2">
      <c r="G43575" s="12"/>
    </row>
    <row r="43576" spans="7:7" x14ac:dyDescent="0.2">
      <c r="G43576" s="12"/>
    </row>
    <row r="43577" spans="7:7" x14ac:dyDescent="0.2">
      <c r="G43577" s="12"/>
    </row>
    <row r="43578" spans="7:7" x14ac:dyDescent="0.2">
      <c r="G43578" s="12"/>
    </row>
    <row r="43579" spans="7:7" x14ac:dyDescent="0.2">
      <c r="G43579" s="12"/>
    </row>
    <row r="43580" spans="7:7" x14ac:dyDescent="0.2">
      <c r="G43580" s="12"/>
    </row>
    <row r="43581" spans="7:7" x14ac:dyDescent="0.2">
      <c r="G43581" s="12"/>
    </row>
    <row r="43582" spans="7:7" x14ac:dyDescent="0.2">
      <c r="G43582" s="12"/>
    </row>
    <row r="43583" spans="7:7" x14ac:dyDescent="0.2">
      <c r="G43583" s="12"/>
    </row>
    <row r="43584" spans="7:7" x14ac:dyDescent="0.2">
      <c r="G43584" s="12"/>
    </row>
    <row r="43585" spans="7:7" x14ac:dyDescent="0.2">
      <c r="G43585" s="12"/>
    </row>
    <row r="43586" spans="7:7" x14ac:dyDescent="0.2">
      <c r="G43586" s="12"/>
    </row>
    <row r="43587" spans="7:7" x14ac:dyDescent="0.2">
      <c r="G43587" s="12"/>
    </row>
    <row r="43588" spans="7:7" x14ac:dyDescent="0.2">
      <c r="G43588" s="12"/>
    </row>
    <row r="43589" spans="7:7" x14ac:dyDescent="0.2">
      <c r="G43589" s="12"/>
    </row>
    <row r="43590" spans="7:7" x14ac:dyDescent="0.2">
      <c r="G43590" s="12"/>
    </row>
    <row r="43591" spans="7:7" x14ac:dyDescent="0.2">
      <c r="G43591" s="12"/>
    </row>
    <row r="43592" spans="7:7" x14ac:dyDescent="0.2">
      <c r="G43592" s="12"/>
    </row>
    <row r="43593" spans="7:7" x14ac:dyDescent="0.2">
      <c r="G43593" s="12"/>
    </row>
    <row r="43594" spans="7:7" x14ac:dyDescent="0.2">
      <c r="G43594" s="12"/>
    </row>
    <row r="43595" spans="7:7" x14ac:dyDescent="0.2">
      <c r="G43595" s="12"/>
    </row>
    <row r="43596" spans="7:7" x14ac:dyDescent="0.2">
      <c r="G43596" s="12"/>
    </row>
    <row r="43597" spans="7:7" x14ac:dyDescent="0.2">
      <c r="G43597" s="12"/>
    </row>
    <row r="43598" spans="7:7" x14ac:dyDescent="0.2">
      <c r="G43598" s="12"/>
    </row>
    <row r="43599" spans="7:7" x14ac:dyDescent="0.2">
      <c r="G43599" s="12"/>
    </row>
    <row r="43600" spans="7:7" x14ac:dyDescent="0.2">
      <c r="G43600" s="12"/>
    </row>
    <row r="43601" spans="7:7" x14ac:dyDescent="0.2">
      <c r="G43601" s="12"/>
    </row>
    <row r="43602" spans="7:7" x14ac:dyDescent="0.2">
      <c r="G43602" s="12"/>
    </row>
    <row r="43603" spans="7:7" x14ac:dyDescent="0.2">
      <c r="G43603" s="12"/>
    </row>
    <row r="43604" spans="7:7" x14ac:dyDescent="0.2">
      <c r="G43604" s="12"/>
    </row>
    <row r="43605" spans="7:7" x14ac:dyDescent="0.2">
      <c r="G43605" s="12"/>
    </row>
    <row r="43606" spans="7:7" x14ac:dyDescent="0.2">
      <c r="G43606" s="12"/>
    </row>
    <row r="43607" spans="7:7" x14ac:dyDescent="0.2">
      <c r="G43607" s="12"/>
    </row>
    <row r="43608" spans="7:7" x14ac:dyDescent="0.2">
      <c r="G43608" s="12"/>
    </row>
    <row r="43609" spans="7:7" x14ac:dyDescent="0.2">
      <c r="G43609" s="12"/>
    </row>
    <row r="43610" spans="7:7" x14ac:dyDescent="0.2">
      <c r="G43610" s="12"/>
    </row>
    <row r="43611" spans="7:7" x14ac:dyDescent="0.2">
      <c r="G43611" s="12"/>
    </row>
    <row r="43612" spans="7:7" x14ac:dyDescent="0.2">
      <c r="G43612" s="12"/>
    </row>
    <row r="43613" spans="7:7" x14ac:dyDescent="0.2">
      <c r="G43613" s="12"/>
    </row>
    <row r="43614" spans="7:7" x14ac:dyDescent="0.2">
      <c r="G43614" s="12"/>
    </row>
    <row r="43615" spans="7:7" x14ac:dyDescent="0.2">
      <c r="G43615" s="12"/>
    </row>
    <row r="43616" spans="7:7" x14ac:dyDescent="0.2">
      <c r="G43616" s="12"/>
    </row>
    <row r="43617" spans="7:7" x14ac:dyDescent="0.2">
      <c r="G43617" s="12"/>
    </row>
    <row r="43618" spans="7:7" x14ac:dyDescent="0.2">
      <c r="G43618" s="12"/>
    </row>
    <row r="43619" spans="7:7" x14ac:dyDescent="0.2">
      <c r="G43619" s="12"/>
    </row>
    <row r="43620" spans="7:7" x14ac:dyDescent="0.2">
      <c r="G43620" s="12"/>
    </row>
    <row r="43621" spans="7:7" x14ac:dyDescent="0.2">
      <c r="G43621" s="12"/>
    </row>
    <row r="43622" spans="7:7" x14ac:dyDescent="0.2">
      <c r="G43622" s="12"/>
    </row>
    <row r="43623" spans="7:7" x14ac:dyDescent="0.2">
      <c r="G43623" s="12"/>
    </row>
    <row r="43624" spans="7:7" x14ac:dyDescent="0.2">
      <c r="G43624" s="12"/>
    </row>
    <row r="43625" spans="7:7" x14ac:dyDescent="0.2">
      <c r="G43625" s="12"/>
    </row>
    <row r="43626" spans="7:7" x14ac:dyDescent="0.2">
      <c r="G43626" s="12"/>
    </row>
    <row r="43627" spans="7:7" x14ac:dyDescent="0.2">
      <c r="G43627" s="12"/>
    </row>
    <row r="43628" spans="7:7" x14ac:dyDescent="0.2">
      <c r="G43628" s="12"/>
    </row>
    <row r="43629" spans="7:7" x14ac:dyDescent="0.2">
      <c r="G43629" s="12"/>
    </row>
    <row r="43630" spans="7:7" x14ac:dyDescent="0.2">
      <c r="G43630" s="12"/>
    </row>
    <row r="43631" spans="7:7" x14ac:dyDescent="0.2">
      <c r="G43631" s="12"/>
    </row>
    <row r="43632" spans="7:7" x14ac:dyDescent="0.2">
      <c r="G43632" s="12"/>
    </row>
    <row r="43633" spans="7:7" x14ac:dyDescent="0.2">
      <c r="G43633" s="12"/>
    </row>
    <row r="43634" spans="7:7" x14ac:dyDescent="0.2">
      <c r="G43634" s="12"/>
    </row>
    <row r="43635" spans="7:7" x14ac:dyDescent="0.2">
      <c r="G43635" s="12"/>
    </row>
    <row r="43636" spans="7:7" x14ac:dyDescent="0.2">
      <c r="G43636" s="12"/>
    </row>
    <row r="43637" spans="7:7" x14ac:dyDescent="0.2">
      <c r="G43637" s="12"/>
    </row>
    <row r="43638" spans="7:7" x14ac:dyDescent="0.2">
      <c r="G43638" s="12"/>
    </row>
    <row r="43639" spans="7:7" x14ac:dyDescent="0.2">
      <c r="G43639" s="12"/>
    </row>
    <row r="43640" spans="7:7" x14ac:dyDescent="0.2">
      <c r="G43640" s="12"/>
    </row>
    <row r="43641" spans="7:7" x14ac:dyDescent="0.2">
      <c r="G43641" s="12"/>
    </row>
    <row r="43642" spans="7:7" x14ac:dyDescent="0.2">
      <c r="G43642" s="12"/>
    </row>
    <row r="43643" spans="7:7" x14ac:dyDescent="0.2">
      <c r="G43643" s="12"/>
    </row>
    <row r="43644" spans="7:7" x14ac:dyDescent="0.2">
      <c r="G43644" s="12"/>
    </row>
    <row r="43645" spans="7:7" x14ac:dyDescent="0.2">
      <c r="G43645" s="12"/>
    </row>
    <row r="43646" spans="7:7" x14ac:dyDescent="0.2">
      <c r="G43646" s="12"/>
    </row>
    <row r="43647" spans="7:7" x14ac:dyDescent="0.2">
      <c r="G43647" s="12"/>
    </row>
    <row r="43648" spans="7:7" x14ac:dyDescent="0.2">
      <c r="G43648" s="12"/>
    </row>
    <row r="43649" spans="7:7" x14ac:dyDescent="0.2">
      <c r="G43649" s="12"/>
    </row>
    <row r="43650" spans="7:7" x14ac:dyDescent="0.2">
      <c r="G43650" s="12"/>
    </row>
    <row r="43651" spans="7:7" x14ac:dyDescent="0.2">
      <c r="G43651" s="12"/>
    </row>
    <row r="43652" spans="7:7" x14ac:dyDescent="0.2">
      <c r="G43652" s="12"/>
    </row>
    <row r="43653" spans="7:7" x14ac:dyDescent="0.2">
      <c r="G43653" s="12"/>
    </row>
    <row r="43654" spans="7:7" x14ac:dyDescent="0.2">
      <c r="G43654" s="12"/>
    </row>
    <row r="43655" spans="7:7" x14ac:dyDescent="0.2">
      <c r="G43655" s="12"/>
    </row>
    <row r="43656" spans="7:7" x14ac:dyDescent="0.2">
      <c r="G43656" s="12"/>
    </row>
    <row r="43657" spans="7:7" x14ac:dyDescent="0.2">
      <c r="G43657" s="12"/>
    </row>
    <row r="43658" spans="7:7" x14ac:dyDescent="0.2">
      <c r="G43658" s="12"/>
    </row>
    <row r="43659" spans="7:7" x14ac:dyDescent="0.2">
      <c r="G43659" s="12"/>
    </row>
    <row r="43660" spans="7:7" x14ac:dyDescent="0.2">
      <c r="G43660" s="12"/>
    </row>
    <row r="43661" spans="7:7" x14ac:dyDescent="0.2">
      <c r="G43661" s="12"/>
    </row>
    <row r="43662" spans="7:7" x14ac:dyDescent="0.2">
      <c r="G43662" s="12"/>
    </row>
    <row r="43663" spans="7:7" x14ac:dyDescent="0.2">
      <c r="G43663" s="12"/>
    </row>
    <row r="43664" spans="7:7" x14ac:dyDescent="0.2">
      <c r="G43664" s="12"/>
    </row>
    <row r="43665" spans="7:7" x14ac:dyDescent="0.2">
      <c r="G43665" s="12"/>
    </row>
    <row r="43666" spans="7:7" x14ac:dyDescent="0.2">
      <c r="G43666" s="12"/>
    </row>
    <row r="43667" spans="7:7" x14ac:dyDescent="0.2">
      <c r="G43667" s="12"/>
    </row>
    <row r="43668" spans="7:7" x14ac:dyDescent="0.2">
      <c r="G43668" s="12"/>
    </row>
    <row r="43669" spans="7:7" x14ac:dyDescent="0.2">
      <c r="G43669" s="12"/>
    </row>
    <row r="43670" spans="7:7" x14ac:dyDescent="0.2">
      <c r="G43670" s="12"/>
    </row>
    <row r="43671" spans="7:7" x14ac:dyDescent="0.2">
      <c r="G43671" s="12"/>
    </row>
    <row r="43672" spans="7:7" x14ac:dyDescent="0.2">
      <c r="G43672" s="12"/>
    </row>
    <row r="43673" spans="7:7" x14ac:dyDescent="0.2">
      <c r="G43673" s="12"/>
    </row>
    <row r="43674" spans="7:7" x14ac:dyDescent="0.2">
      <c r="G43674" s="12"/>
    </row>
    <row r="43675" spans="7:7" x14ac:dyDescent="0.2">
      <c r="G43675" s="12"/>
    </row>
    <row r="43676" spans="7:7" x14ac:dyDescent="0.2">
      <c r="G43676" s="12"/>
    </row>
    <row r="43677" spans="7:7" x14ac:dyDescent="0.2">
      <c r="G43677" s="12"/>
    </row>
    <row r="43678" spans="7:7" x14ac:dyDescent="0.2">
      <c r="G43678" s="12"/>
    </row>
    <row r="43679" spans="7:7" x14ac:dyDescent="0.2">
      <c r="G43679" s="12"/>
    </row>
    <row r="43680" spans="7:7" x14ac:dyDescent="0.2">
      <c r="G43680" s="12"/>
    </row>
    <row r="43681" spans="7:7" x14ac:dyDescent="0.2">
      <c r="G43681" s="12"/>
    </row>
    <row r="43682" spans="7:7" x14ac:dyDescent="0.2">
      <c r="G43682" s="12"/>
    </row>
    <row r="43683" spans="7:7" x14ac:dyDescent="0.2">
      <c r="G43683" s="12"/>
    </row>
    <row r="43684" spans="7:7" x14ac:dyDescent="0.2">
      <c r="G43684" s="12"/>
    </row>
    <row r="43685" spans="7:7" x14ac:dyDescent="0.2">
      <c r="G43685" s="12"/>
    </row>
    <row r="43686" spans="7:7" x14ac:dyDescent="0.2">
      <c r="G43686" s="12"/>
    </row>
    <row r="43687" spans="7:7" x14ac:dyDescent="0.2">
      <c r="G43687" s="12"/>
    </row>
    <row r="43688" spans="7:7" x14ac:dyDescent="0.2">
      <c r="G43688" s="12"/>
    </row>
    <row r="43689" spans="7:7" x14ac:dyDescent="0.2">
      <c r="G43689" s="12"/>
    </row>
    <row r="43690" spans="7:7" x14ac:dyDescent="0.2">
      <c r="G43690" s="12"/>
    </row>
    <row r="43691" spans="7:7" x14ac:dyDescent="0.2">
      <c r="G43691" s="12"/>
    </row>
    <row r="43692" spans="7:7" x14ac:dyDescent="0.2">
      <c r="G43692" s="12"/>
    </row>
    <row r="43693" spans="7:7" x14ac:dyDescent="0.2">
      <c r="G43693" s="12"/>
    </row>
    <row r="43694" spans="7:7" x14ac:dyDescent="0.2">
      <c r="G43694" s="12"/>
    </row>
    <row r="43695" spans="7:7" x14ac:dyDescent="0.2">
      <c r="G43695" s="12"/>
    </row>
    <row r="43696" spans="7:7" x14ac:dyDescent="0.2">
      <c r="G43696" s="12"/>
    </row>
    <row r="43697" spans="7:7" x14ac:dyDescent="0.2">
      <c r="G43697" s="12"/>
    </row>
    <row r="43698" spans="7:7" x14ac:dyDescent="0.2">
      <c r="G43698" s="12"/>
    </row>
    <row r="43699" spans="7:7" x14ac:dyDescent="0.2">
      <c r="G43699" s="12"/>
    </row>
    <row r="43700" spans="7:7" x14ac:dyDescent="0.2">
      <c r="G43700" s="12"/>
    </row>
    <row r="43701" spans="7:7" x14ac:dyDescent="0.2">
      <c r="G43701" s="12"/>
    </row>
    <row r="43702" spans="7:7" x14ac:dyDescent="0.2">
      <c r="G43702" s="12"/>
    </row>
    <row r="43703" spans="7:7" x14ac:dyDescent="0.2">
      <c r="G43703" s="12"/>
    </row>
    <row r="43704" spans="7:7" x14ac:dyDescent="0.2">
      <c r="G43704" s="12"/>
    </row>
    <row r="43705" spans="7:7" x14ac:dyDescent="0.2">
      <c r="G43705" s="12"/>
    </row>
    <row r="43706" spans="7:7" x14ac:dyDescent="0.2">
      <c r="G43706" s="12"/>
    </row>
    <row r="43707" spans="7:7" x14ac:dyDescent="0.2">
      <c r="G43707" s="12"/>
    </row>
    <row r="43708" spans="7:7" x14ac:dyDescent="0.2">
      <c r="G43708" s="12"/>
    </row>
    <row r="43709" spans="7:7" x14ac:dyDescent="0.2">
      <c r="G43709" s="12"/>
    </row>
    <row r="43710" spans="7:7" x14ac:dyDescent="0.2">
      <c r="G43710" s="12"/>
    </row>
    <row r="43711" spans="7:7" x14ac:dyDescent="0.2">
      <c r="G43711" s="12"/>
    </row>
    <row r="43712" spans="7:7" x14ac:dyDescent="0.2">
      <c r="G43712" s="12"/>
    </row>
    <row r="43713" spans="7:7" x14ac:dyDescent="0.2">
      <c r="G43713" s="12"/>
    </row>
    <row r="43714" spans="7:7" x14ac:dyDescent="0.2">
      <c r="G43714" s="12"/>
    </row>
    <row r="43715" spans="7:7" x14ac:dyDescent="0.2">
      <c r="G43715" s="12"/>
    </row>
    <row r="43716" spans="7:7" x14ac:dyDescent="0.2">
      <c r="G43716" s="12"/>
    </row>
    <row r="43717" spans="7:7" x14ac:dyDescent="0.2">
      <c r="G43717" s="12"/>
    </row>
    <row r="43718" spans="7:7" x14ac:dyDescent="0.2">
      <c r="G43718" s="12"/>
    </row>
    <row r="43719" spans="7:7" x14ac:dyDescent="0.2">
      <c r="G43719" s="12"/>
    </row>
    <row r="43720" spans="7:7" x14ac:dyDescent="0.2">
      <c r="G43720" s="12"/>
    </row>
    <row r="43721" spans="7:7" x14ac:dyDescent="0.2">
      <c r="G43721" s="12"/>
    </row>
    <row r="43722" spans="7:7" x14ac:dyDescent="0.2">
      <c r="G43722" s="12"/>
    </row>
    <row r="43723" spans="7:7" x14ac:dyDescent="0.2">
      <c r="G43723" s="12"/>
    </row>
    <row r="43724" spans="7:7" x14ac:dyDescent="0.2">
      <c r="G43724" s="12"/>
    </row>
    <row r="43725" spans="7:7" x14ac:dyDescent="0.2">
      <c r="G43725" s="12"/>
    </row>
    <row r="43726" spans="7:7" x14ac:dyDescent="0.2">
      <c r="G43726" s="12"/>
    </row>
    <row r="43727" spans="7:7" x14ac:dyDescent="0.2">
      <c r="G43727" s="12"/>
    </row>
    <row r="43728" spans="7:7" x14ac:dyDescent="0.2">
      <c r="G43728" s="12"/>
    </row>
    <row r="43729" spans="7:7" x14ac:dyDescent="0.2">
      <c r="G43729" s="12"/>
    </row>
    <row r="43730" spans="7:7" x14ac:dyDescent="0.2">
      <c r="G43730" s="12"/>
    </row>
    <row r="43731" spans="7:7" x14ac:dyDescent="0.2">
      <c r="G43731" s="12"/>
    </row>
    <row r="43732" spans="7:7" x14ac:dyDescent="0.2">
      <c r="G43732" s="12"/>
    </row>
    <row r="43733" spans="7:7" x14ac:dyDescent="0.2">
      <c r="G43733" s="12"/>
    </row>
    <row r="43734" spans="7:7" x14ac:dyDescent="0.2">
      <c r="G43734" s="12"/>
    </row>
    <row r="43735" spans="7:7" x14ac:dyDescent="0.2">
      <c r="G43735" s="12"/>
    </row>
    <row r="43736" spans="7:7" x14ac:dyDescent="0.2">
      <c r="G43736" s="12"/>
    </row>
    <row r="43737" spans="7:7" x14ac:dyDescent="0.2">
      <c r="G43737" s="12"/>
    </row>
    <row r="43738" spans="7:7" x14ac:dyDescent="0.2">
      <c r="G43738" s="12"/>
    </row>
    <row r="43739" spans="7:7" x14ac:dyDescent="0.2">
      <c r="G43739" s="12"/>
    </row>
    <row r="43740" spans="7:7" x14ac:dyDescent="0.2">
      <c r="G43740" s="12"/>
    </row>
    <row r="43741" spans="7:7" x14ac:dyDescent="0.2">
      <c r="G43741" s="12"/>
    </row>
    <row r="43742" spans="7:7" x14ac:dyDescent="0.2">
      <c r="G43742" s="12"/>
    </row>
    <row r="43743" spans="7:7" x14ac:dyDescent="0.2">
      <c r="G43743" s="12"/>
    </row>
    <row r="43744" spans="7:7" x14ac:dyDescent="0.2">
      <c r="G43744" s="12"/>
    </row>
    <row r="43745" spans="7:7" x14ac:dyDescent="0.2">
      <c r="G43745" s="12"/>
    </row>
    <row r="43746" spans="7:7" x14ac:dyDescent="0.2">
      <c r="G43746" s="12"/>
    </row>
    <row r="43747" spans="7:7" x14ac:dyDescent="0.2">
      <c r="G43747" s="12"/>
    </row>
    <row r="43748" spans="7:7" x14ac:dyDescent="0.2">
      <c r="G43748" s="12"/>
    </row>
    <row r="43749" spans="7:7" x14ac:dyDescent="0.2">
      <c r="G43749" s="12"/>
    </row>
    <row r="43750" spans="7:7" x14ac:dyDescent="0.2">
      <c r="G43750" s="12"/>
    </row>
    <row r="43751" spans="7:7" x14ac:dyDescent="0.2">
      <c r="G43751" s="12"/>
    </row>
    <row r="43752" spans="7:7" x14ac:dyDescent="0.2">
      <c r="G43752" s="12"/>
    </row>
    <row r="43753" spans="7:7" x14ac:dyDescent="0.2">
      <c r="G43753" s="12"/>
    </row>
    <row r="43754" spans="7:7" x14ac:dyDescent="0.2">
      <c r="G43754" s="12"/>
    </row>
    <row r="43755" spans="7:7" x14ac:dyDescent="0.2">
      <c r="G43755" s="12"/>
    </row>
    <row r="43756" spans="7:7" x14ac:dyDescent="0.2">
      <c r="G43756" s="12"/>
    </row>
    <row r="43757" spans="7:7" x14ac:dyDescent="0.2">
      <c r="G43757" s="12"/>
    </row>
    <row r="43758" spans="7:7" x14ac:dyDescent="0.2">
      <c r="G43758" s="12"/>
    </row>
    <row r="43759" spans="7:7" x14ac:dyDescent="0.2">
      <c r="G43759" s="12"/>
    </row>
    <row r="43760" spans="7:7" x14ac:dyDescent="0.2">
      <c r="G43760" s="12"/>
    </row>
    <row r="43761" spans="7:7" x14ac:dyDescent="0.2">
      <c r="G43761" s="12"/>
    </row>
    <row r="43762" spans="7:7" x14ac:dyDescent="0.2">
      <c r="G43762" s="12"/>
    </row>
    <row r="43763" spans="7:7" x14ac:dyDescent="0.2">
      <c r="G43763" s="12"/>
    </row>
    <row r="43764" spans="7:7" x14ac:dyDescent="0.2">
      <c r="G43764" s="12"/>
    </row>
    <row r="43765" spans="7:7" x14ac:dyDescent="0.2">
      <c r="G43765" s="12"/>
    </row>
    <row r="43766" spans="7:7" x14ac:dyDescent="0.2">
      <c r="G43766" s="12"/>
    </row>
    <row r="43767" spans="7:7" x14ac:dyDescent="0.2">
      <c r="G43767" s="12"/>
    </row>
    <row r="43768" spans="7:7" x14ac:dyDescent="0.2">
      <c r="G43768" s="12"/>
    </row>
    <row r="43769" spans="7:7" x14ac:dyDescent="0.2">
      <c r="G43769" s="12"/>
    </row>
    <row r="43770" spans="7:7" x14ac:dyDescent="0.2">
      <c r="G43770" s="12"/>
    </row>
    <row r="43771" spans="7:7" x14ac:dyDescent="0.2">
      <c r="G43771" s="12"/>
    </row>
    <row r="43772" spans="7:7" x14ac:dyDescent="0.2">
      <c r="G43772" s="12"/>
    </row>
    <row r="43773" spans="7:7" x14ac:dyDescent="0.2">
      <c r="G43773" s="12"/>
    </row>
    <row r="43774" spans="7:7" x14ac:dyDescent="0.2">
      <c r="G43774" s="12"/>
    </row>
    <row r="43775" spans="7:7" x14ac:dyDescent="0.2">
      <c r="G43775" s="12"/>
    </row>
    <row r="43776" spans="7:7" x14ac:dyDescent="0.2">
      <c r="G43776" s="12"/>
    </row>
    <row r="43777" spans="7:7" x14ac:dyDescent="0.2">
      <c r="G43777" s="12"/>
    </row>
    <row r="43778" spans="7:7" x14ac:dyDescent="0.2">
      <c r="G43778" s="12"/>
    </row>
    <row r="43779" spans="7:7" x14ac:dyDescent="0.2">
      <c r="G43779" s="12"/>
    </row>
    <row r="43780" spans="7:7" x14ac:dyDescent="0.2">
      <c r="G43780" s="12"/>
    </row>
    <row r="43781" spans="7:7" x14ac:dyDescent="0.2">
      <c r="G43781" s="12"/>
    </row>
    <row r="43782" spans="7:7" x14ac:dyDescent="0.2">
      <c r="G43782" s="12"/>
    </row>
    <row r="43783" spans="7:7" x14ac:dyDescent="0.2">
      <c r="G43783" s="12"/>
    </row>
    <row r="43784" spans="7:7" x14ac:dyDescent="0.2">
      <c r="G43784" s="12"/>
    </row>
    <row r="43785" spans="7:7" x14ac:dyDescent="0.2">
      <c r="G43785" s="12"/>
    </row>
    <row r="43786" spans="7:7" x14ac:dyDescent="0.2">
      <c r="G43786" s="12"/>
    </row>
    <row r="43787" spans="7:7" x14ac:dyDescent="0.2">
      <c r="G43787" s="12"/>
    </row>
    <row r="43788" spans="7:7" x14ac:dyDescent="0.2">
      <c r="G43788" s="12"/>
    </row>
    <row r="43789" spans="7:7" x14ac:dyDescent="0.2">
      <c r="G43789" s="12"/>
    </row>
    <row r="43790" spans="7:7" x14ac:dyDescent="0.2">
      <c r="G43790" s="12"/>
    </row>
    <row r="43791" spans="7:7" x14ac:dyDescent="0.2">
      <c r="G43791" s="12"/>
    </row>
    <row r="43792" spans="7:7" x14ac:dyDescent="0.2">
      <c r="G43792" s="12"/>
    </row>
    <row r="43793" spans="7:7" x14ac:dyDescent="0.2">
      <c r="G43793" s="12"/>
    </row>
    <row r="43794" spans="7:7" x14ac:dyDescent="0.2">
      <c r="G43794" s="12"/>
    </row>
    <row r="43795" spans="7:7" x14ac:dyDescent="0.2">
      <c r="G43795" s="12"/>
    </row>
    <row r="43796" spans="7:7" x14ac:dyDescent="0.2">
      <c r="G43796" s="12"/>
    </row>
    <row r="43797" spans="7:7" x14ac:dyDescent="0.2">
      <c r="G43797" s="12"/>
    </row>
    <row r="43798" spans="7:7" x14ac:dyDescent="0.2">
      <c r="G43798" s="12"/>
    </row>
    <row r="43799" spans="7:7" x14ac:dyDescent="0.2">
      <c r="G43799" s="12"/>
    </row>
    <row r="43800" spans="7:7" x14ac:dyDescent="0.2">
      <c r="G43800" s="12"/>
    </row>
    <row r="43801" spans="7:7" x14ac:dyDescent="0.2">
      <c r="G43801" s="12"/>
    </row>
    <row r="43802" spans="7:7" x14ac:dyDescent="0.2">
      <c r="G43802" s="12"/>
    </row>
    <row r="43803" spans="7:7" x14ac:dyDescent="0.2">
      <c r="G43803" s="12"/>
    </row>
    <row r="43804" spans="7:7" x14ac:dyDescent="0.2">
      <c r="G43804" s="12"/>
    </row>
    <row r="43805" spans="7:7" x14ac:dyDescent="0.2">
      <c r="G43805" s="12"/>
    </row>
    <row r="43806" spans="7:7" x14ac:dyDescent="0.2">
      <c r="G43806" s="12"/>
    </row>
    <row r="43807" spans="7:7" x14ac:dyDescent="0.2">
      <c r="G43807" s="12"/>
    </row>
    <row r="43808" spans="7:7" x14ac:dyDescent="0.2">
      <c r="G43808" s="12"/>
    </row>
    <row r="43809" spans="7:7" x14ac:dyDescent="0.2">
      <c r="G43809" s="12"/>
    </row>
    <row r="43810" spans="7:7" x14ac:dyDescent="0.2">
      <c r="G43810" s="12"/>
    </row>
    <row r="43811" spans="7:7" x14ac:dyDescent="0.2">
      <c r="G43811" s="12"/>
    </row>
    <row r="43812" spans="7:7" x14ac:dyDescent="0.2">
      <c r="G43812" s="12"/>
    </row>
    <row r="43813" spans="7:7" x14ac:dyDescent="0.2">
      <c r="G43813" s="12"/>
    </row>
    <row r="43814" spans="7:7" x14ac:dyDescent="0.2">
      <c r="G43814" s="12"/>
    </row>
    <row r="43815" spans="7:7" x14ac:dyDescent="0.2">
      <c r="G43815" s="12"/>
    </row>
    <row r="43816" spans="7:7" x14ac:dyDescent="0.2">
      <c r="G43816" s="12"/>
    </row>
    <row r="43817" spans="7:7" x14ac:dyDescent="0.2">
      <c r="G43817" s="12"/>
    </row>
    <row r="43818" spans="7:7" x14ac:dyDescent="0.2">
      <c r="G43818" s="12"/>
    </row>
    <row r="43819" spans="7:7" x14ac:dyDescent="0.2">
      <c r="G43819" s="12"/>
    </row>
    <row r="43820" spans="7:7" x14ac:dyDescent="0.2">
      <c r="G43820" s="12"/>
    </row>
    <row r="43821" spans="7:7" x14ac:dyDescent="0.2">
      <c r="G43821" s="12"/>
    </row>
    <row r="43822" spans="7:7" x14ac:dyDescent="0.2">
      <c r="G43822" s="12"/>
    </row>
    <row r="43823" spans="7:7" x14ac:dyDescent="0.2">
      <c r="G43823" s="12"/>
    </row>
    <row r="43824" spans="7:7" x14ac:dyDescent="0.2">
      <c r="G43824" s="12"/>
    </row>
    <row r="43825" spans="7:7" x14ac:dyDescent="0.2">
      <c r="G43825" s="12"/>
    </row>
    <row r="43826" spans="7:7" x14ac:dyDescent="0.2">
      <c r="G43826" s="12"/>
    </row>
    <row r="43827" spans="7:7" x14ac:dyDescent="0.2">
      <c r="G43827" s="12"/>
    </row>
    <row r="43828" spans="7:7" x14ac:dyDescent="0.2">
      <c r="G43828" s="12"/>
    </row>
    <row r="43829" spans="7:7" x14ac:dyDescent="0.2">
      <c r="G43829" s="12"/>
    </row>
    <row r="43830" spans="7:7" x14ac:dyDescent="0.2">
      <c r="G43830" s="12"/>
    </row>
    <row r="43831" spans="7:7" x14ac:dyDescent="0.2">
      <c r="G43831" s="12"/>
    </row>
    <row r="43832" spans="7:7" x14ac:dyDescent="0.2">
      <c r="G43832" s="12"/>
    </row>
    <row r="43833" spans="7:7" x14ac:dyDescent="0.2">
      <c r="G43833" s="12"/>
    </row>
    <row r="43834" spans="7:7" x14ac:dyDescent="0.2">
      <c r="G43834" s="12"/>
    </row>
    <row r="43835" spans="7:7" x14ac:dyDescent="0.2">
      <c r="G43835" s="12"/>
    </row>
    <row r="43836" spans="7:7" x14ac:dyDescent="0.2">
      <c r="G43836" s="12"/>
    </row>
    <row r="43837" spans="7:7" x14ac:dyDescent="0.2">
      <c r="G43837" s="12"/>
    </row>
    <row r="43838" spans="7:7" x14ac:dyDescent="0.2">
      <c r="G43838" s="12"/>
    </row>
    <row r="43839" spans="7:7" x14ac:dyDescent="0.2">
      <c r="G43839" s="12"/>
    </row>
    <row r="43840" spans="7:7" x14ac:dyDescent="0.2">
      <c r="G43840" s="12"/>
    </row>
    <row r="43841" spans="7:7" x14ac:dyDescent="0.2">
      <c r="G43841" s="12"/>
    </row>
    <row r="43842" spans="7:7" x14ac:dyDescent="0.2">
      <c r="G43842" s="12"/>
    </row>
    <row r="43843" spans="7:7" x14ac:dyDescent="0.2">
      <c r="G43843" s="12"/>
    </row>
    <row r="43844" spans="7:7" x14ac:dyDescent="0.2">
      <c r="G43844" s="12"/>
    </row>
    <row r="43845" spans="7:7" x14ac:dyDescent="0.2">
      <c r="G43845" s="12"/>
    </row>
    <row r="43846" spans="7:7" x14ac:dyDescent="0.2">
      <c r="G43846" s="12"/>
    </row>
    <row r="43847" spans="7:7" x14ac:dyDescent="0.2">
      <c r="G43847" s="12"/>
    </row>
    <row r="43848" spans="7:7" x14ac:dyDescent="0.2">
      <c r="G43848" s="12"/>
    </row>
    <row r="43849" spans="7:7" x14ac:dyDescent="0.2">
      <c r="G43849" s="12"/>
    </row>
    <row r="43850" spans="7:7" x14ac:dyDescent="0.2">
      <c r="G43850" s="12"/>
    </row>
    <row r="43851" spans="7:7" x14ac:dyDescent="0.2">
      <c r="G43851" s="12"/>
    </row>
    <row r="43852" spans="7:7" x14ac:dyDescent="0.2">
      <c r="G43852" s="12"/>
    </row>
    <row r="43853" spans="7:7" x14ac:dyDescent="0.2">
      <c r="G43853" s="12"/>
    </row>
    <row r="43854" spans="7:7" x14ac:dyDescent="0.2">
      <c r="G43854" s="12"/>
    </row>
    <row r="43855" spans="7:7" x14ac:dyDescent="0.2">
      <c r="G43855" s="12"/>
    </row>
    <row r="43856" spans="7:7" x14ac:dyDescent="0.2">
      <c r="G43856" s="12"/>
    </row>
    <row r="43857" spans="7:7" x14ac:dyDescent="0.2">
      <c r="G43857" s="12"/>
    </row>
    <row r="43858" spans="7:7" x14ac:dyDescent="0.2">
      <c r="G43858" s="12"/>
    </row>
    <row r="43859" spans="7:7" x14ac:dyDescent="0.2">
      <c r="G43859" s="12"/>
    </row>
    <row r="43860" spans="7:7" x14ac:dyDescent="0.2">
      <c r="G43860" s="12"/>
    </row>
    <row r="43861" spans="7:7" x14ac:dyDescent="0.2">
      <c r="G43861" s="12"/>
    </row>
    <row r="43862" spans="7:7" x14ac:dyDescent="0.2">
      <c r="G43862" s="12"/>
    </row>
    <row r="43863" spans="7:7" x14ac:dyDescent="0.2">
      <c r="G43863" s="12"/>
    </row>
    <row r="43864" spans="7:7" x14ac:dyDescent="0.2">
      <c r="G43864" s="12"/>
    </row>
    <row r="43865" spans="7:7" x14ac:dyDescent="0.2">
      <c r="G43865" s="12"/>
    </row>
    <row r="43866" spans="7:7" x14ac:dyDescent="0.2">
      <c r="G43866" s="12"/>
    </row>
    <row r="43867" spans="7:7" x14ac:dyDescent="0.2">
      <c r="G43867" s="12"/>
    </row>
    <row r="43868" spans="7:7" x14ac:dyDescent="0.2">
      <c r="G43868" s="12"/>
    </row>
    <row r="43869" spans="7:7" x14ac:dyDescent="0.2">
      <c r="G43869" s="12"/>
    </row>
    <row r="43870" spans="7:7" x14ac:dyDescent="0.2">
      <c r="G43870" s="12"/>
    </row>
    <row r="43871" spans="7:7" x14ac:dyDescent="0.2">
      <c r="G43871" s="12"/>
    </row>
    <row r="43872" spans="7:7" x14ac:dyDescent="0.2">
      <c r="G43872" s="12"/>
    </row>
    <row r="43873" spans="7:7" x14ac:dyDescent="0.2">
      <c r="G43873" s="12"/>
    </row>
    <row r="43874" spans="7:7" x14ac:dyDescent="0.2">
      <c r="G43874" s="12"/>
    </row>
    <row r="43875" spans="7:7" x14ac:dyDescent="0.2">
      <c r="G43875" s="12"/>
    </row>
    <row r="43876" spans="7:7" x14ac:dyDescent="0.2">
      <c r="G43876" s="12"/>
    </row>
    <row r="43877" spans="7:7" x14ac:dyDescent="0.2">
      <c r="G43877" s="12"/>
    </row>
    <row r="43878" spans="7:7" x14ac:dyDescent="0.2">
      <c r="G43878" s="12"/>
    </row>
    <row r="43879" spans="7:7" x14ac:dyDescent="0.2">
      <c r="G43879" s="12"/>
    </row>
    <row r="43880" spans="7:7" x14ac:dyDescent="0.2">
      <c r="G43880" s="12"/>
    </row>
    <row r="43881" spans="7:7" x14ac:dyDescent="0.2">
      <c r="G43881" s="12"/>
    </row>
    <row r="43882" spans="7:7" x14ac:dyDescent="0.2">
      <c r="G43882" s="12"/>
    </row>
    <row r="43883" spans="7:7" x14ac:dyDescent="0.2">
      <c r="G43883" s="12"/>
    </row>
    <row r="43884" spans="7:7" x14ac:dyDescent="0.2">
      <c r="G43884" s="12"/>
    </row>
    <row r="43885" spans="7:7" x14ac:dyDescent="0.2">
      <c r="G43885" s="12"/>
    </row>
    <row r="43886" spans="7:7" x14ac:dyDescent="0.2">
      <c r="G43886" s="12"/>
    </row>
    <row r="43887" spans="7:7" x14ac:dyDescent="0.2">
      <c r="G43887" s="12"/>
    </row>
    <row r="43888" spans="7:7" x14ac:dyDescent="0.2">
      <c r="G43888" s="12"/>
    </row>
    <row r="43889" spans="7:7" x14ac:dyDescent="0.2">
      <c r="G43889" s="12"/>
    </row>
    <row r="43890" spans="7:7" x14ac:dyDescent="0.2">
      <c r="G43890" s="12"/>
    </row>
    <row r="43891" spans="7:7" x14ac:dyDescent="0.2">
      <c r="G43891" s="12"/>
    </row>
    <row r="43892" spans="7:7" x14ac:dyDescent="0.2">
      <c r="G43892" s="12"/>
    </row>
    <row r="43893" spans="7:7" x14ac:dyDescent="0.2">
      <c r="G43893" s="12"/>
    </row>
    <row r="43894" spans="7:7" x14ac:dyDescent="0.2">
      <c r="G43894" s="12"/>
    </row>
    <row r="43895" spans="7:7" x14ac:dyDescent="0.2">
      <c r="G43895" s="12"/>
    </row>
    <row r="43896" spans="7:7" x14ac:dyDescent="0.2">
      <c r="G43896" s="12"/>
    </row>
    <row r="43897" spans="7:7" x14ac:dyDescent="0.2">
      <c r="G43897" s="12"/>
    </row>
    <row r="43898" spans="7:7" x14ac:dyDescent="0.2">
      <c r="G43898" s="12"/>
    </row>
    <row r="43899" spans="7:7" x14ac:dyDescent="0.2">
      <c r="G43899" s="12"/>
    </row>
    <row r="43900" spans="7:7" x14ac:dyDescent="0.2">
      <c r="G43900" s="12"/>
    </row>
    <row r="43901" spans="7:7" x14ac:dyDescent="0.2">
      <c r="G43901" s="12"/>
    </row>
    <row r="43902" spans="7:7" x14ac:dyDescent="0.2">
      <c r="G43902" s="12"/>
    </row>
    <row r="43903" spans="7:7" x14ac:dyDescent="0.2">
      <c r="G43903" s="12"/>
    </row>
    <row r="43904" spans="7:7" x14ac:dyDescent="0.2">
      <c r="G43904" s="12"/>
    </row>
    <row r="43905" spans="7:7" x14ac:dyDescent="0.2">
      <c r="G43905" s="12"/>
    </row>
    <row r="43906" spans="7:7" x14ac:dyDescent="0.2">
      <c r="G43906" s="12"/>
    </row>
    <row r="43907" spans="7:7" x14ac:dyDescent="0.2">
      <c r="G43907" s="12"/>
    </row>
    <row r="43908" spans="7:7" x14ac:dyDescent="0.2">
      <c r="G43908" s="12"/>
    </row>
    <row r="43909" spans="7:7" x14ac:dyDescent="0.2">
      <c r="G43909" s="12"/>
    </row>
    <row r="43910" spans="7:7" x14ac:dyDescent="0.2">
      <c r="G43910" s="12"/>
    </row>
    <row r="43911" spans="7:7" x14ac:dyDescent="0.2">
      <c r="G43911" s="12"/>
    </row>
    <row r="43912" spans="7:7" x14ac:dyDescent="0.2">
      <c r="G43912" s="12"/>
    </row>
    <row r="43913" spans="7:7" x14ac:dyDescent="0.2">
      <c r="G43913" s="12"/>
    </row>
    <row r="43914" spans="7:7" x14ac:dyDescent="0.2">
      <c r="G43914" s="12"/>
    </row>
    <row r="43915" spans="7:7" x14ac:dyDescent="0.2">
      <c r="G43915" s="12"/>
    </row>
    <row r="43916" spans="7:7" x14ac:dyDescent="0.2">
      <c r="G43916" s="12"/>
    </row>
    <row r="43917" spans="7:7" x14ac:dyDescent="0.2">
      <c r="G43917" s="12"/>
    </row>
    <row r="43918" spans="7:7" x14ac:dyDescent="0.2">
      <c r="G43918" s="12"/>
    </row>
    <row r="43919" spans="7:7" x14ac:dyDescent="0.2">
      <c r="G43919" s="12"/>
    </row>
    <row r="43920" spans="7:7" x14ac:dyDescent="0.2">
      <c r="G43920" s="12"/>
    </row>
    <row r="43921" spans="7:7" x14ac:dyDescent="0.2">
      <c r="G43921" s="12"/>
    </row>
    <row r="43922" spans="7:7" x14ac:dyDescent="0.2">
      <c r="G43922" s="12"/>
    </row>
    <row r="43923" spans="7:7" x14ac:dyDescent="0.2">
      <c r="G43923" s="12"/>
    </row>
    <row r="43924" spans="7:7" x14ac:dyDescent="0.2">
      <c r="G43924" s="12"/>
    </row>
    <row r="43925" spans="7:7" x14ac:dyDescent="0.2">
      <c r="G43925" s="12"/>
    </row>
    <row r="43926" spans="7:7" x14ac:dyDescent="0.2">
      <c r="G43926" s="12"/>
    </row>
    <row r="43927" spans="7:7" x14ac:dyDescent="0.2">
      <c r="G43927" s="12"/>
    </row>
    <row r="43928" spans="7:7" x14ac:dyDescent="0.2">
      <c r="G43928" s="12"/>
    </row>
    <row r="43929" spans="7:7" x14ac:dyDescent="0.2">
      <c r="G43929" s="12"/>
    </row>
    <row r="43930" spans="7:7" x14ac:dyDescent="0.2">
      <c r="G43930" s="12"/>
    </row>
    <row r="43931" spans="7:7" x14ac:dyDescent="0.2">
      <c r="G43931" s="12"/>
    </row>
    <row r="43932" spans="7:7" x14ac:dyDescent="0.2">
      <c r="G43932" s="12"/>
    </row>
    <row r="43933" spans="7:7" x14ac:dyDescent="0.2">
      <c r="G43933" s="12"/>
    </row>
    <row r="43934" spans="7:7" x14ac:dyDescent="0.2">
      <c r="G43934" s="12"/>
    </row>
    <row r="43935" spans="7:7" x14ac:dyDescent="0.2">
      <c r="G43935" s="12"/>
    </row>
    <row r="43936" spans="7:7" x14ac:dyDescent="0.2">
      <c r="G43936" s="12"/>
    </row>
    <row r="43937" spans="7:7" x14ac:dyDescent="0.2">
      <c r="G43937" s="12"/>
    </row>
    <row r="43938" spans="7:7" x14ac:dyDescent="0.2">
      <c r="G43938" s="12"/>
    </row>
    <row r="43939" spans="7:7" x14ac:dyDescent="0.2">
      <c r="G43939" s="12"/>
    </row>
    <row r="43940" spans="7:7" x14ac:dyDescent="0.2">
      <c r="G43940" s="12"/>
    </row>
    <row r="43941" spans="7:7" x14ac:dyDescent="0.2">
      <c r="G43941" s="12"/>
    </row>
    <row r="43942" spans="7:7" x14ac:dyDescent="0.2">
      <c r="G43942" s="12"/>
    </row>
    <row r="43943" spans="7:7" x14ac:dyDescent="0.2">
      <c r="G43943" s="12"/>
    </row>
    <row r="43944" spans="7:7" x14ac:dyDescent="0.2">
      <c r="G43944" s="12"/>
    </row>
    <row r="43945" spans="7:7" x14ac:dyDescent="0.2">
      <c r="G43945" s="12"/>
    </row>
    <row r="43946" spans="7:7" x14ac:dyDescent="0.2">
      <c r="G43946" s="12"/>
    </row>
    <row r="43947" spans="7:7" x14ac:dyDescent="0.2">
      <c r="G43947" s="12"/>
    </row>
    <row r="43948" spans="7:7" x14ac:dyDescent="0.2">
      <c r="G43948" s="12"/>
    </row>
    <row r="43949" spans="7:7" x14ac:dyDescent="0.2">
      <c r="G43949" s="12"/>
    </row>
    <row r="43950" spans="7:7" x14ac:dyDescent="0.2">
      <c r="G43950" s="12"/>
    </row>
    <row r="43951" spans="7:7" x14ac:dyDescent="0.2">
      <c r="G43951" s="12"/>
    </row>
    <row r="43952" spans="7:7" x14ac:dyDescent="0.2">
      <c r="G43952" s="12"/>
    </row>
    <row r="43953" spans="7:7" x14ac:dyDescent="0.2">
      <c r="G43953" s="12"/>
    </row>
    <row r="43954" spans="7:7" x14ac:dyDescent="0.2">
      <c r="G43954" s="12"/>
    </row>
    <row r="43955" spans="7:7" x14ac:dyDescent="0.2">
      <c r="G43955" s="12"/>
    </row>
    <row r="43956" spans="7:7" x14ac:dyDescent="0.2">
      <c r="G43956" s="12"/>
    </row>
    <row r="43957" spans="7:7" x14ac:dyDescent="0.2">
      <c r="G43957" s="12"/>
    </row>
    <row r="43958" spans="7:7" x14ac:dyDescent="0.2">
      <c r="G43958" s="12"/>
    </row>
    <row r="43959" spans="7:7" x14ac:dyDescent="0.2">
      <c r="G43959" s="12"/>
    </row>
    <row r="43960" spans="7:7" x14ac:dyDescent="0.2">
      <c r="G43960" s="12"/>
    </row>
    <row r="43961" spans="7:7" x14ac:dyDescent="0.2">
      <c r="G43961" s="12"/>
    </row>
    <row r="43962" spans="7:7" x14ac:dyDescent="0.2">
      <c r="G43962" s="12"/>
    </row>
    <row r="43963" spans="7:7" x14ac:dyDescent="0.2">
      <c r="G43963" s="12"/>
    </row>
    <row r="43964" spans="7:7" x14ac:dyDescent="0.2">
      <c r="G43964" s="12"/>
    </row>
    <row r="43965" spans="7:7" x14ac:dyDescent="0.2">
      <c r="G43965" s="12"/>
    </row>
    <row r="43966" spans="7:7" x14ac:dyDescent="0.2">
      <c r="G43966" s="12"/>
    </row>
    <row r="43967" spans="7:7" x14ac:dyDescent="0.2">
      <c r="G43967" s="12"/>
    </row>
    <row r="43968" spans="7:7" x14ac:dyDescent="0.2">
      <c r="G43968" s="12"/>
    </row>
    <row r="43969" spans="7:7" x14ac:dyDescent="0.2">
      <c r="G43969" s="12"/>
    </row>
    <row r="43970" spans="7:7" x14ac:dyDescent="0.2">
      <c r="G43970" s="12"/>
    </row>
    <row r="43971" spans="7:7" x14ac:dyDescent="0.2">
      <c r="G43971" s="12"/>
    </row>
    <row r="43972" spans="7:7" x14ac:dyDescent="0.2">
      <c r="G43972" s="12"/>
    </row>
    <row r="43973" spans="7:7" x14ac:dyDescent="0.2">
      <c r="G43973" s="12"/>
    </row>
    <row r="43974" spans="7:7" x14ac:dyDescent="0.2">
      <c r="G43974" s="12"/>
    </row>
    <row r="43975" spans="7:7" x14ac:dyDescent="0.2">
      <c r="G43975" s="12"/>
    </row>
    <row r="43976" spans="7:7" x14ac:dyDescent="0.2">
      <c r="G43976" s="12"/>
    </row>
    <row r="43977" spans="7:7" x14ac:dyDescent="0.2">
      <c r="G43977" s="12"/>
    </row>
    <row r="43978" spans="7:7" x14ac:dyDescent="0.2">
      <c r="G43978" s="12"/>
    </row>
    <row r="43979" spans="7:7" x14ac:dyDescent="0.2">
      <c r="G43979" s="12"/>
    </row>
    <row r="43980" spans="7:7" x14ac:dyDescent="0.2">
      <c r="G43980" s="12"/>
    </row>
    <row r="43981" spans="7:7" x14ac:dyDescent="0.2">
      <c r="G43981" s="12"/>
    </row>
    <row r="43982" spans="7:7" x14ac:dyDescent="0.2">
      <c r="G43982" s="12"/>
    </row>
    <row r="43983" spans="7:7" x14ac:dyDescent="0.2">
      <c r="G43983" s="12"/>
    </row>
    <row r="43984" spans="7:7" x14ac:dyDescent="0.2">
      <c r="G43984" s="12"/>
    </row>
    <row r="43985" spans="7:7" x14ac:dyDescent="0.2">
      <c r="G43985" s="12"/>
    </row>
    <row r="43986" spans="7:7" x14ac:dyDescent="0.2">
      <c r="G43986" s="12"/>
    </row>
    <row r="43987" spans="7:7" x14ac:dyDescent="0.2">
      <c r="G43987" s="12"/>
    </row>
    <row r="43988" spans="7:7" x14ac:dyDescent="0.2">
      <c r="G43988" s="12"/>
    </row>
    <row r="43989" spans="7:7" x14ac:dyDescent="0.2">
      <c r="G43989" s="12"/>
    </row>
    <row r="43990" spans="7:7" x14ac:dyDescent="0.2">
      <c r="G43990" s="12"/>
    </row>
    <row r="43991" spans="7:7" x14ac:dyDescent="0.2">
      <c r="G43991" s="12"/>
    </row>
    <row r="43992" spans="7:7" x14ac:dyDescent="0.2">
      <c r="G43992" s="12"/>
    </row>
    <row r="43993" spans="7:7" x14ac:dyDescent="0.2">
      <c r="G43993" s="12"/>
    </row>
    <row r="43994" spans="7:7" x14ac:dyDescent="0.2">
      <c r="G43994" s="12"/>
    </row>
    <row r="43995" spans="7:7" x14ac:dyDescent="0.2">
      <c r="G43995" s="12"/>
    </row>
    <row r="43996" spans="7:7" x14ac:dyDescent="0.2">
      <c r="G43996" s="12"/>
    </row>
    <row r="43997" spans="7:7" x14ac:dyDescent="0.2">
      <c r="G43997" s="12"/>
    </row>
    <row r="43998" spans="7:7" x14ac:dyDescent="0.2">
      <c r="G43998" s="12"/>
    </row>
    <row r="43999" spans="7:7" x14ac:dyDescent="0.2">
      <c r="G43999" s="12"/>
    </row>
    <row r="44000" spans="7:7" x14ac:dyDescent="0.2">
      <c r="G44000" s="12"/>
    </row>
    <row r="44001" spans="7:7" x14ac:dyDescent="0.2">
      <c r="G44001" s="12"/>
    </row>
    <row r="44002" spans="7:7" x14ac:dyDescent="0.2">
      <c r="G44002" s="12"/>
    </row>
    <row r="44003" spans="7:7" x14ac:dyDescent="0.2">
      <c r="G44003" s="12"/>
    </row>
    <row r="44004" spans="7:7" x14ac:dyDescent="0.2">
      <c r="G44004" s="12"/>
    </row>
    <row r="44005" spans="7:7" x14ac:dyDescent="0.2">
      <c r="G44005" s="12"/>
    </row>
    <row r="44006" spans="7:7" x14ac:dyDescent="0.2">
      <c r="G44006" s="12"/>
    </row>
    <row r="44007" spans="7:7" x14ac:dyDescent="0.2">
      <c r="G44007" s="12"/>
    </row>
    <row r="44008" spans="7:7" x14ac:dyDescent="0.2">
      <c r="G44008" s="12"/>
    </row>
    <row r="44009" spans="7:7" x14ac:dyDescent="0.2">
      <c r="G44009" s="12"/>
    </row>
    <row r="44010" spans="7:7" x14ac:dyDescent="0.2">
      <c r="G44010" s="12"/>
    </row>
    <row r="44011" spans="7:7" x14ac:dyDescent="0.2">
      <c r="G44011" s="12"/>
    </row>
    <row r="44012" spans="7:7" x14ac:dyDescent="0.2">
      <c r="G44012" s="12"/>
    </row>
    <row r="44013" spans="7:7" x14ac:dyDescent="0.2">
      <c r="G44013" s="12"/>
    </row>
    <row r="44014" spans="7:7" x14ac:dyDescent="0.2">
      <c r="G44014" s="12"/>
    </row>
    <row r="44015" spans="7:7" x14ac:dyDescent="0.2">
      <c r="G44015" s="12"/>
    </row>
    <row r="44016" spans="7:7" x14ac:dyDescent="0.2">
      <c r="G44016" s="12"/>
    </row>
    <row r="44017" spans="7:7" x14ac:dyDescent="0.2">
      <c r="G44017" s="12"/>
    </row>
    <row r="44018" spans="7:7" x14ac:dyDescent="0.2">
      <c r="G44018" s="12"/>
    </row>
    <row r="44019" spans="7:7" x14ac:dyDescent="0.2">
      <c r="G44019" s="12"/>
    </row>
    <row r="44020" spans="7:7" x14ac:dyDescent="0.2">
      <c r="G44020" s="12"/>
    </row>
    <row r="44021" spans="7:7" x14ac:dyDescent="0.2">
      <c r="G44021" s="12"/>
    </row>
    <row r="44022" spans="7:7" x14ac:dyDescent="0.2">
      <c r="G44022" s="12"/>
    </row>
    <row r="44023" spans="7:7" x14ac:dyDescent="0.2">
      <c r="G44023" s="12"/>
    </row>
    <row r="44024" spans="7:7" x14ac:dyDescent="0.2">
      <c r="G44024" s="12"/>
    </row>
    <row r="44025" spans="7:7" x14ac:dyDescent="0.2">
      <c r="G44025" s="12"/>
    </row>
    <row r="44026" spans="7:7" x14ac:dyDescent="0.2">
      <c r="G44026" s="12"/>
    </row>
    <row r="44027" spans="7:7" x14ac:dyDescent="0.2">
      <c r="G44027" s="12"/>
    </row>
    <row r="44028" spans="7:7" x14ac:dyDescent="0.2">
      <c r="G44028" s="12"/>
    </row>
    <row r="44029" spans="7:7" x14ac:dyDescent="0.2">
      <c r="G44029" s="12"/>
    </row>
    <row r="44030" spans="7:7" x14ac:dyDescent="0.2">
      <c r="G44030" s="12"/>
    </row>
    <row r="44031" spans="7:7" x14ac:dyDescent="0.2">
      <c r="G44031" s="12"/>
    </row>
    <row r="44032" spans="7:7" x14ac:dyDescent="0.2">
      <c r="G44032" s="12"/>
    </row>
    <row r="44033" spans="7:7" x14ac:dyDescent="0.2">
      <c r="G44033" s="12"/>
    </row>
    <row r="44034" spans="7:7" x14ac:dyDescent="0.2">
      <c r="G44034" s="12"/>
    </row>
    <row r="44035" spans="7:7" x14ac:dyDescent="0.2">
      <c r="G44035" s="12"/>
    </row>
    <row r="44036" spans="7:7" x14ac:dyDescent="0.2">
      <c r="G44036" s="12"/>
    </row>
    <row r="44037" spans="7:7" x14ac:dyDescent="0.2">
      <c r="G44037" s="12"/>
    </row>
    <row r="44038" spans="7:7" x14ac:dyDescent="0.2">
      <c r="G44038" s="12"/>
    </row>
    <row r="44039" spans="7:7" x14ac:dyDescent="0.2">
      <c r="G44039" s="12"/>
    </row>
    <row r="44040" spans="7:7" x14ac:dyDescent="0.2">
      <c r="G44040" s="12"/>
    </row>
    <row r="44041" spans="7:7" x14ac:dyDescent="0.2">
      <c r="G44041" s="12"/>
    </row>
    <row r="44042" spans="7:7" x14ac:dyDescent="0.2">
      <c r="G44042" s="12"/>
    </row>
    <row r="44043" spans="7:7" x14ac:dyDescent="0.2">
      <c r="G44043" s="12"/>
    </row>
    <row r="44044" spans="7:7" x14ac:dyDescent="0.2">
      <c r="G44044" s="12"/>
    </row>
    <row r="44045" spans="7:7" x14ac:dyDescent="0.2">
      <c r="G44045" s="12"/>
    </row>
    <row r="44046" spans="7:7" x14ac:dyDescent="0.2">
      <c r="G44046" s="12"/>
    </row>
    <row r="44047" spans="7:7" x14ac:dyDescent="0.2">
      <c r="G44047" s="12"/>
    </row>
    <row r="44048" spans="7:7" x14ac:dyDescent="0.2">
      <c r="G44048" s="12"/>
    </row>
    <row r="44049" spans="7:7" x14ac:dyDescent="0.2">
      <c r="G44049" s="12"/>
    </row>
    <row r="44050" spans="7:7" x14ac:dyDescent="0.2">
      <c r="G44050" s="12"/>
    </row>
    <row r="44051" spans="7:7" x14ac:dyDescent="0.2">
      <c r="G44051" s="12"/>
    </row>
    <row r="44052" spans="7:7" x14ac:dyDescent="0.2">
      <c r="G44052" s="12"/>
    </row>
    <row r="44053" spans="7:7" x14ac:dyDescent="0.2">
      <c r="G44053" s="12"/>
    </row>
    <row r="44054" spans="7:7" x14ac:dyDescent="0.2">
      <c r="G44054" s="12"/>
    </row>
    <row r="44055" spans="7:7" x14ac:dyDescent="0.2">
      <c r="G44055" s="12"/>
    </row>
    <row r="44056" spans="7:7" x14ac:dyDescent="0.2">
      <c r="G44056" s="12"/>
    </row>
    <row r="44057" spans="7:7" x14ac:dyDescent="0.2">
      <c r="G44057" s="12"/>
    </row>
    <row r="44058" spans="7:7" x14ac:dyDescent="0.2">
      <c r="G44058" s="12"/>
    </row>
    <row r="44059" spans="7:7" x14ac:dyDescent="0.2">
      <c r="G44059" s="12"/>
    </row>
    <row r="44060" spans="7:7" x14ac:dyDescent="0.2">
      <c r="G44060" s="12"/>
    </row>
    <row r="44061" spans="7:7" x14ac:dyDescent="0.2">
      <c r="G44061" s="12"/>
    </row>
    <row r="44062" spans="7:7" x14ac:dyDescent="0.2">
      <c r="G44062" s="12"/>
    </row>
    <row r="44063" spans="7:7" x14ac:dyDescent="0.2">
      <c r="G44063" s="12"/>
    </row>
    <row r="44064" spans="7:7" x14ac:dyDescent="0.2">
      <c r="G44064" s="12"/>
    </row>
    <row r="44065" spans="7:7" x14ac:dyDescent="0.2">
      <c r="G44065" s="12"/>
    </row>
    <row r="44066" spans="7:7" x14ac:dyDescent="0.2">
      <c r="G44066" s="12"/>
    </row>
    <row r="44067" spans="7:7" x14ac:dyDescent="0.2">
      <c r="G44067" s="12"/>
    </row>
    <row r="44068" spans="7:7" x14ac:dyDescent="0.2">
      <c r="G44068" s="12"/>
    </row>
    <row r="44069" spans="7:7" x14ac:dyDescent="0.2">
      <c r="G44069" s="12"/>
    </row>
    <row r="44070" spans="7:7" x14ac:dyDescent="0.2">
      <c r="G44070" s="12"/>
    </row>
    <row r="44071" spans="7:7" x14ac:dyDescent="0.2">
      <c r="G44071" s="12"/>
    </row>
    <row r="44072" spans="7:7" x14ac:dyDescent="0.2">
      <c r="G44072" s="12"/>
    </row>
    <row r="44073" spans="7:7" x14ac:dyDescent="0.2">
      <c r="G44073" s="12"/>
    </row>
    <row r="44074" spans="7:7" x14ac:dyDescent="0.2">
      <c r="G44074" s="12"/>
    </row>
    <row r="44075" spans="7:7" x14ac:dyDescent="0.2">
      <c r="G44075" s="12"/>
    </row>
    <row r="44076" spans="7:7" x14ac:dyDescent="0.2">
      <c r="G44076" s="12"/>
    </row>
    <row r="44077" spans="7:7" x14ac:dyDescent="0.2">
      <c r="G44077" s="12"/>
    </row>
    <row r="44078" spans="7:7" x14ac:dyDescent="0.2">
      <c r="G44078" s="12"/>
    </row>
    <row r="44079" spans="7:7" x14ac:dyDescent="0.2">
      <c r="G44079" s="12"/>
    </row>
    <row r="44080" spans="7:7" x14ac:dyDescent="0.2">
      <c r="G44080" s="12"/>
    </row>
    <row r="44081" spans="7:7" x14ac:dyDescent="0.2">
      <c r="G44081" s="12"/>
    </row>
    <row r="44082" spans="7:7" x14ac:dyDescent="0.2">
      <c r="G44082" s="12"/>
    </row>
    <row r="44083" spans="7:7" x14ac:dyDescent="0.2">
      <c r="G44083" s="12"/>
    </row>
    <row r="44084" spans="7:7" x14ac:dyDescent="0.2">
      <c r="G44084" s="12"/>
    </row>
    <row r="44085" spans="7:7" x14ac:dyDescent="0.2">
      <c r="G44085" s="12"/>
    </row>
    <row r="44086" spans="7:7" x14ac:dyDescent="0.2">
      <c r="G44086" s="12"/>
    </row>
    <row r="44087" spans="7:7" x14ac:dyDescent="0.2">
      <c r="G44087" s="12"/>
    </row>
    <row r="44088" spans="7:7" x14ac:dyDescent="0.2">
      <c r="G44088" s="12"/>
    </row>
    <row r="44089" spans="7:7" x14ac:dyDescent="0.2">
      <c r="G44089" s="12"/>
    </row>
    <row r="44090" spans="7:7" x14ac:dyDescent="0.2">
      <c r="G44090" s="12"/>
    </row>
    <row r="44091" spans="7:7" x14ac:dyDescent="0.2">
      <c r="G44091" s="12"/>
    </row>
    <row r="44092" spans="7:7" x14ac:dyDescent="0.2">
      <c r="G44092" s="12"/>
    </row>
    <row r="44093" spans="7:7" x14ac:dyDescent="0.2">
      <c r="G44093" s="12"/>
    </row>
    <row r="44094" spans="7:7" x14ac:dyDescent="0.2">
      <c r="G44094" s="12"/>
    </row>
    <row r="44095" spans="7:7" x14ac:dyDescent="0.2">
      <c r="G44095" s="12"/>
    </row>
    <row r="44096" spans="7:7" x14ac:dyDescent="0.2">
      <c r="G44096" s="12"/>
    </row>
    <row r="44097" spans="7:7" x14ac:dyDescent="0.2">
      <c r="G44097" s="12"/>
    </row>
    <row r="44098" spans="7:7" x14ac:dyDescent="0.2">
      <c r="G44098" s="12"/>
    </row>
    <row r="44099" spans="7:7" x14ac:dyDescent="0.2">
      <c r="G44099" s="12"/>
    </row>
    <row r="44100" spans="7:7" x14ac:dyDescent="0.2">
      <c r="G44100" s="12"/>
    </row>
    <row r="44101" spans="7:7" x14ac:dyDescent="0.2">
      <c r="G44101" s="12"/>
    </row>
    <row r="44102" spans="7:7" x14ac:dyDescent="0.2">
      <c r="G44102" s="12"/>
    </row>
    <row r="44103" spans="7:7" x14ac:dyDescent="0.2">
      <c r="G44103" s="12"/>
    </row>
    <row r="44104" spans="7:7" x14ac:dyDescent="0.2">
      <c r="G44104" s="12"/>
    </row>
    <row r="44105" spans="7:7" x14ac:dyDescent="0.2">
      <c r="G44105" s="12"/>
    </row>
    <row r="44106" spans="7:7" x14ac:dyDescent="0.2">
      <c r="G44106" s="12"/>
    </row>
    <row r="44107" spans="7:7" x14ac:dyDescent="0.2">
      <c r="G44107" s="12"/>
    </row>
    <row r="44108" spans="7:7" x14ac:dyDescent="0.2">
      <c r="G44108" s="12"/>
    </row>
    <row r="44109" spans="7:7" x14ac:dyDescent="0.2">
      <c r="G44109" s="12"/>
    </row>
    <row r="44110" spans="7:7" x14ac:dyDescent="0.2">
      <c r="G44110" s="12"/>
    </row>
    <row r="44111" spans="7:7" x14ac:dyDescent="0.2">
      <c r="G44111" s="12"/>
    </row>
    <row r="44112" spans="7:7" x14ac:dyDescent="0.2">
      <c r="G44112" s="12"/>
    </row>
    <row r="44113" spans="7:7" x14ac:dyDescent="0.2">
      <c r="G44113" s="12"/>
    </row>
    <row r="44114" spans="7:7" x14ac:dyDescent="0.2">
      <c r="G44114" s="12"/>
    </row>
    <row r="44115" spans="7:7" x14ac:dyDescent="0.2">
      <c r="G44115" s="12"/>
    </row>
    <row r="44116" spans="7:7" x14ac:dyDescent="0.2">
      <c r="G44116" s="12"/>
    </row>
    <row r="44117" spans="7:7" x14ac:dyDescent="0.2">
      <c r="G44117" s="12"/>
    </row>
    <row r="44118" spans="7:7" x14ac:dyDescent="0.2">
      <c r="G44118" s="12"/>
    </row>
    <row r="44119" spans="7:7" x14ac:dyDescent="0.2">
      <c r="G44119" s="12"/>
    </row>
    <row r="44120" spans="7:7" x14ac:dyDescent="0.2">
      <c r="G44120" s="12"/>
    </row>
    <row r="44121" spans="7:7" x14ac:dyDescent="0.2">
      <c r="G44121" s="12"/>
    </row>
    <row r="44122" spans="7:7" x14ac:dyDescent="0.2">
      <c r="G44122" s="12"/>
    </row>
    <row r="44123" spans="7:7" x14ac:dyDescent="0.2">
      <c r="G44123" s="12"/>
    </row>
    <row r="44124" spans="7:7" x14ac:dyDescent="0.2">
      <c r="G44124" s="12"/>
    </row>
    <row r="44125" spans="7:7" x14ac:dyDescent="0.2">
      <c r="G44125" s="12"/>
    </row>
    <row r="44126" spans="7:7" x14ac:dyDescent="0.2">
      <c r="G44126" s="12"/>
    </row>
    <row r="44127" spans="7:7" x14ac:dyDescent="0.2">
      <c r="G44127" s="12"/>
    </row>
    <row r="44128" spans="7:7" x14ac:dyDescent="0.2">
      <c r="G44128" s="12"/>
    </row>
    <row r="44129" spans="7:7" x14ac:dyDescent="0.2">
      <c r="G44129" s="12"/>
    </row>
    <row r="44130" spans="7:7" x14ac:dyDescent="0.2">
      <c r="G44130" s="12"/>
    </row>
    <row r="44131" spans="7:7" x14ac:dyDescent="0.2">
      <c r="G44131" s="12"/>
    </row>
    <row r="44132" spans="7:7" x14ac:dyDescent="0.2">
      <c r="G44132" s="12"/>
    </row>
    <row r="44133" spans="7:7" x14ac:dyDescent="0.2">
      <c r="G44133" s="12"/>
    </row>
    <row r="44134" spans="7:7" x14ac:dyDescent="0.2">
      <c r="G44134" s="12"/>
    </row>
    <row r="44135" spans="7:7" x14ac:dyDescent="0.2">
      <c r="G44135" s="12"/>
    </row>
    <row r="44136" spans="7:7" x14ac:dyDescent="0.2">
      <c r="G44136" s="12"/>
    </row>
    <row r="44137" spans="7:7" x14ac:dyDescent="0.2">
      <c r="G44137" s="12"/>
    </row>
    <row r="44138" spans="7:7" x14ac:dyDescent="0.2">
      <c r="G44138" s="12"/>
    </row>
    <row r="44139" spans="7:7" x14ac:dyDescent="0.2">
      <c r="G44139" s="12"/>
    </row>
    <row r="44140" spans="7:7" x14ac:dyDescent="0.2">
      <c r="G44140" s="12"/>
    </row>
    <row r="44141" spans="7:7" x14ac:dyDescent="0.2">
      <c r="G44141" s="12"/>
    </row>
    <row r="44142" spans="7:7" x14ac:dyDescent="0.2">
      <c r="G44142" s="12"/>
    </row>
    <row r="44143" spans="7:7" x14ac:dyDescent="0.2">
      <c r="G44143" s="12"/>
    </row>
    <row r="44144" spans="7:7" x14ac:dyDescent="0.2">
      <c r="G44144" s="12"/>
    </row>
    <row r="44145" spans="7:7" x14ac:dyDescent="0.2">
      <c r="G44145" s="12"/>
    </row>
    <row r="44146" spans="7:7" x14ac:dyDescent="0.2">
      <c r="G44146" s="12"/>
    </row>
    <row r="44147" spans="7:7" x14ac:dyDescent="0.2">
      <c r="G44147" s="12"/>
    </row>
    <row r="44148" spans="7:7" x14ac:dyDescent="0.2">
      <c r="G44148" s="12"/>
    </row>
    <row r="44149" spans="7:7" x14ac:dyDescent="0.2">
      <c r="G44149" s="12"/>
    </row>
    <row r="44150" spans="7:7" x14ac:dyDescent="0.2">
      <c r="G44150" s="12"/>
    </row>
    <row r="44151" spans="7:7" x14ac:dyDescent="0.2">
      <c r="G44151" s="12"/>
    </row>
    <row r="44152" spans="7:7" x14ac:dyDescent="0.2">
      <c r="G44152" s="12"/>
    </row>
    <row r="44153" spans="7:7" x14ac:dyDescent="0.2">
      <c r="G44153" s="12"/>
    </row>
    <row r="44154" spans="7:7" x14ac:dyDescent="0.2">
      <c r="G44154" s="12"/>
    </row>
    <row r="44155" spans="7:7" x14ac:dyDescent="0.2">
      <c r="G44155" s="12"/>
    </row>
    <row r="44156" spans="7:7" x14ac:dyDescent="0.2">
      <c r="G44156" s="12"/>
    </row>
    <row r="44157" spans="7:7" x14ac:dyDescent="0.2">
      <c r="G44157" s="12"/>
    </row>
    <row r="44158" spans="7:7" x14ac:dyDescent="0.2">
      <c r="G44158" s="12"/>
    </row>
    <row r="44159" spans="7:7" x14ac:dyDescent="0.2">
      <c r="G44159" s="12"/>
    </row>
    <row r="44160" spans="7:7" x14ac:dyDescent="0.2">
      <c r="G44160" s="12"/>
    </row>
    <row r="44161" spans="7:7" x14ac:dyDescent="0.2">
      <c r="G44161" s="12"/>
    </row>
    <row r="44162" spans="7:7" x14ac:dyDescent="0.2">
      <c r="G44162" s="12"/>
    </row>
    <row r="44163" spans="7:7" x14ac:dyDescent="0.2">
      <c r="G44163" s="12"/>
    </row>
    <row r="44164" spans="7:7" x14ac:dyDescent="0.2">
      <c r="G44164" s="12"/>
    </row>
    <row r="44165" spans="7:7" x14ac:dyDescent="0.2">
      <c r="G44165" s="12"/>
    </row>
    <row r="44166" spans="7:7" x14ac:dyDescent="0.2">
      <c r="G44166" s="12"/>
    </row>
    <row r="44167" spans="7:7" x14ac:dyDescent="0.2">
      <c r="G44167" s="12"/>
    </row>
    <row r="44168" spans="7:7" x14ac:dyDescent="0.2">
      <c r="G44168" s="12"/>
    </row>
    <row r="44169" spans="7:7" x14ac:dyDescent="0.2">
      <c r="G44169" s="12"/>
    </row>
    <row r="44170" spans="7:7" x14ac:dyDescent="0.2">
      <c r="G44170" s="12"/>
    </row>
    <row r="44171" spans="7:7" x14ac:dyDescent="0.2">
      <c r="G44171" s="12"/>
    </row>
    <row r="44172" spans="7:7" x14ac:dyDescent="0.2">
      <c r="G44172" s="12"/>
    </row>
    <row r="44173" spans="7:7" x14ac:dyDescent="0.2">
      <c r="G44173" s="12"/>
    </row>
    <row r="44174" spans="7:7" x14ac:dyDescent="0.2">
      <c r="G44174" s="12"/>
    </row>
    <row r="44175" spans="7:7" x14ac:dyDescent="0.2">
      <c r="G44175" s="12"/>
    </row>
    <row r="44176" spans="7:7" x14ac:dyDescent="0.2">
      <c r="G44176" s="12"/>
    </row>
    <row r="44177" spans="7:7" x14ac:dyDescent="0.2">
      <c r="G44177" s="12"/>
    </row>
    <row r="44178" spans="7:7" x14ac:dyDescent="0.2">
      <c r="G44178" s="12"/>
    </row>
    <row r="44179" spans="7:7" x14ac:dyDescent="0.2">
      <c r="G44179" s="12"/>
    </row>
    <row r="44180" spans="7:7" x14ac:dyDescent="0.2">
      <c r="G44180" s="12"/>
    </row>
    <row r="44181" spans="7:7" x14ac:dyDescent="0.2">
      <c r="G44181" s="12"/>
    </row>
    <row r="44182" spans="7:7" x14ac:dyDescent="0.2">
      <c r="G44182" s="12"/>
    </row>
    <row r="44183" spans="7:7" x14ac:dyDescent="0.2">
      <c r="G44183" s="12"/>
    </row>
    <row r="44184" spans="7:7" x14ac:dyDescent="0.2">
      <c r="G44184" s="12"/>
    </row>
    <row r="44185" spans="7:7" x14ac:dyDescent="0.2">
      <c r="G44185" s="12"/>
    </row>
    <row r="44186" spans="7:7" x14ac:dyDescent="0.2">
      <c r="G44186" s="12"/>
    </row>
    <row r="44187" spans="7:7" x14ac:dyDescent="0.2">
      <c r="G44187" s="12"/>
    </row>
    <row r="44188" spans="7:7" x14ac:dyDescent="0.2">
      <c r="G44188" s="12"/>
    </row>
    <row r="44189" spans="7:7" x14ac:dyDescent="0.2">
      <c r="G44189" s="12"/>
    </row>
    <row r="44190" spans="7:7" x14ac:dyDescent="0.2">
      <c r="G44190" s="12"/>
    </row>
    <row r="44191" spans="7:7" x14ac:dyDescent="0.2">
      <c r="G44191" s="12"/>
    </row>
    <row r="44192" spans="7:7" x14ac:dyDescent="0.2">
      <c r="G44192" s="12"/>
    </row>
    <row r="44193" spans="7:7" x14ac:dyDescent="0.2">
      <c r="G44193" s="12"/>
    </row>
    <row r="44194" spans="7:7" x14ac:dyDescent="0.2">
      <c r="G44194" s="12"/>
    </row>
    <row r="44195" spans="7:7" x14ac:dyDescent="0.2">
      <c r="G44195" s="12"/>
    </row>
    <row r="44196" spans="7:7" x14ac:dyDescent="0.2">
      <c r="G44196" s="12"/>
    </row>
    <row r="44197" spans="7:7" x14ac:dyDescent="0.2">
      <c r="G44197" s="12"/>
    </row>
    <row r="44198" spans="7:7" x14ac:dyDescent="0.2">
      <c r="G44198" s="12"/>
    </row>
    <row r="44199" spans="7:7" x14ac:dyDescent="0.2">
      <c r="G44199" s="12"/>
    </row>
    <row r="44200" spans="7:7" x14ac:dyDescent="0.2">
      <c r="G44200" s="12"/>
    </row>
    <row r="44201" spans="7:7" x14ac:dyDescent="0.2">
      <c r="G44201" s="12"/>
    </row>
    <row r="44202" spans="7:7" x14ac:dyDescent="0.2">
      <c r="G44202" s="12"/>
    </row>
    <row r="44203" spans="7:7" x14ac:dyDescent="0.2">
      <c r="G44203" s="12"/>
    </row>
    <row r="44204" spans="7:7" x14ac:dyDescent="0.2">
      <c r="G44204" s="12"/>
    </row>
    <row r="44205" spans="7:7" x14ac:dyDescent="0.2">
      <c r="G44205" s="12"/>
    </row>
    <row r="44206" spans="7:7" x14ac:dyDescent="0.2">
      <c r="G44206" s="12"/>
    </row>
    <row r="44207" spans="7:7" x14ac:dyDescent="0.2">
      <c r="G44207" s="12"/>
    </row>
    <row r="44208" spans="7:7" x14ac:dyDescent="0.2">
      <c r="G44208" s="12"/>
    </row>
    <row r="44209" spans="7:7" x14ac:dyDescent="0.2">
      <c r="G44209" s="12"/>
    </row>
    <row r="44210" spans="7:7" x14ac:dyDescent="0.2">
      <c r="G44210" s="12"/>
    </row>
    <row r="44211" spans="7:7" x14ac:dyDescent="0.2">
      <c r="G44211" s="12"/>
    </row>
    <row r="44212" spans="7:7" x14ac:dyDescent="0.2">
      <c r="G44212" s="12"/>
    </row>
    <row r="44213" spans="7:7" x14ac:dyDescent="0.2">
      <c r="G44213" s="12"/>
    </row>
    <row r="44214" spans="7:7" x14ac:dyDescent="0.2">
      <c r="G44214" s="12"/>
    </row>
    <row r="44215" spans="7:7" x14ac:dyDescent="0.2">
      <c r="G44215" s="12"/>
    </row>
    <row r="44216" spans="7:7" x14ac:dyDescent="0.2">
      <c r="G44216" s="12"/>
    </row>
    <row r="44217" spans="7:7" x14ac:dyDescent="0.2">
      <c r="G44217" s="12"/>
    </row>
    <row r="44218" spans="7:7" x14ac:dyDescent="0.2">
      <c r="G44218" s="12"/>
    </row>
    <row r="44219" spans="7:7" x14ac:dyDescent="0.2">
      <c r="G44219" s="12"/>
    </row>
    <row r="44220" spans="7:7" x14ac:dyDescent="0.2">
      <c r="G44220" s="12"/>
    </row>
    <row r="44221" spans="7:7" x14ac:dyDescent="0.2">
      <c r="G44221" s="12"/>
    </row>
    <row r="44222" spans="7:7" x14ac:dyDescent="0.2">
      <c r="G44222" s="12"/>
    </row>
    <row r="44223" spans="7:7" x14ac:dyDescent="0.2">
      <c r="G44223" s="12"/>
    </row>
    <row r="44224" spans="7:7" x14ac:dyDescent="0.2">
      <c r="G44224" s="12"/>
    </row>
    <row r="44225" spans="7:7" x14ac:dyDescent="0.2">
      <c r="G44225" s="12"/>
    </row>
    <row r="44226" spans="7:7" x14ac:dyDescent="0.2">
      <c r="G44226" s="12"/>
    </row>
    <row r="44227" spans="7:7" x14ac:dyDescent="0.2">
      <c r="G44227" s="12"/>
    </row>
    <row r="44228" spans="7:7" x14ac:dyDescent="0.2">
      <c r="G44228" s="12"/>
    </row>
    <row r="44229" spans="7:7" x14ac:dyDescent="0.2">
      <c r="G44229" s="12"/>
    </row>
    <row r="44230" spans="7:7" x14ac:dyDescent="0.2">
      <c r="G44230" s="12"/>
    </row>
    <row r="44231" spans="7:7" x14ac:dyDescent="0.2">
      <c r="G44231" s="12"/>
    </row>
    <row r="44232" spans="7:7" x14ac:dyDescent="0.2">
      <c r="G44232" s="12"/>
    </row>
    <row r="44233" spans="7:7" x14ac:dyDescent="0.2">
      <c r="G44233" s="12"/>
    </row>
    <row r="44234" spans="7:7" x14ac:dyDescent="0.2">
      <c r="G44234" s="12"/>
    </row>
    <row r="44235" spans="7:7" x14ac:dyDescent="0.2">
      <c r="G44235" s="12"/>
    </row>
    <row r="44236" spans="7:7" x14ac:dyDescent="0.2">
      <c r="G44236" s="12"/>
    </row>
    <row r="44237" spans="7:7" x14ac:dyDescent="0.2">
      <c r="G44237" s="12"/>
    </row>
    <row r="44238" spans="7:7" x14ac:dyDescent="0.2">
      <c r="G44238" s="12"/>
    </row>
    <row r="44239" spans="7:7" x14ac:dyDescent="0.2">
      <c r="G44239" s="12"/>
    </row>
    <row r="44240" spans="7:7" x14ac:dyDescent="0.2">
      <c r="G44240" s="12"/>
    </row>
    <row r="44241" spans="7:7" x14ac:dyDescent="0.2">
      <c r="G44241" s="12"/>
    </row>
    <row r="44242" spans="7:7" x14ac:dyDescent="0.2">
      <c r="G44242" s="12"/>
    </row>
    <row r="44243" spans="7:7" x14ac:dyDescent="0.2">
      <c r="G44243" s="12"/>
    </row>
    <row r="44244" spans="7:7" x14ac:dyDescent="0.2">
      <c r="G44244" s="12"/>
    </row>
    <row r="44245" spans="7:7" x14ac:dyDescent="0.2">
      <c r="G44245" s="12"/>
    </row>
    <row r="44246" spans="7:7" x14ac:dyDescent="0.2">
      <c r="G44246" s="12"/>
    </row>
    <row r="44247" spans="7:7" x14ac:dyDescent="0.2">
      <c r="G44247" s="12"/>
    </row>
    <row r="44248" spans="7:7" x14ac:dyDescent="0.2">
      <c r="G44248" s="12"/>
    </row>
    <row r="44249" spans="7:7" x14ac:dyDescent="0.2">
      <c r="G44249" s="12"/>
    </row>
    <row r="44250" spans="7:7" x14ac:dyDescent="0.2">
      <c r="G44250" s="12"/>
    </row>
    <row r="44251" spans="7:7" x14ac:dyDescent="0.2">
      <c r="G44251" s="12"/>
    </row>
    <row r="44252" spans="7:7" x14ac:dyDescent="0.2">
      <c r="G44252" s="12"/>
    </row>
    <row r="44253" spans="7:7" x14ac:dyDescent="0.2">
      <c r="G44253" s="12"/>
    </row>
    <row r="44254" spans="7:7" x14ac:dyDescent="0.2">
      <c r="G44254" s="12"/>
    </row>
    <row r="44255" spans="7:7" x14ac:dyDescent="0.2">
      <c r="G44255" s="12"/>
    </row>
    <row r="44256" spans="7:7" x14ac:dyDescent="0.2">
      <c r="G44256" s="12"/>
    </row>
    <row r="44257" spans="7:7" x14ac:dyDescent="0.2">
      <c r="G44257" s="12"/>
    </row>
    <row r="44258" spans="7:7" x14ac:dyDescent="0.2">
      <c r="G44258" s="12"/>
    </row>
    <row r="44259" spans="7:7" x14ac:dyDescent="0.2">
      <c r="G44259" s="12"/>
    </row>
    <row r="44260" spans="7:7" x14ac:dyDescent="0.2">
      <c r="G44260" s="12"/>
    </row>
    <row r="44261" spans="7:7" x14ac:dyDescent="0.2">
      <c r="G44261" s="12"/>
    </row>
    <row r="44262" spans="7:7" x14ac:dyDescent="0.2">
      <c r="G44262" s="12"/>
    </row>
    <row r="44263" spans="7:7" x14ac:dyDescent="0.2">
      <c r="G44263" s="12"/>
    </row>
    <row r="44264" spans="7:7" x14ac:dyDescent="0.2">
      <c r="G44264" s="12"/>
    </row>
    <row r="44265" spans="7:7" x14ac:dyDescent="0.2">
      <c r="G44265" s="12"/>
    </row>
    <row r="44266" spans="7:7" x14ac:dyDescent="0.2">
      <c r="G44266" s="12"/>
    </row>
    <row r="44267" spans="7:7" x14ac:dyDescent="0.2">
      <c r="G44267" s="12"/>
    </row>
    <row r="44268" spans="7:7" x14ac:dyDescent="0.2">
      <c r="G44268" s="12"/>
    </row>
    <row r="44269" spans="7:7" x14ac:dyDescent="0.2">
      <c r="G44269" s="12"/>
    </row>
    <row r="44270" spans="7:7" x14ac:dyDescent="0.2">
      <c r="G44270" s="12"/>
    </row>
    <row r="44271" spans="7:7" x14ac:dyDescent="0.2">
      <c r="G44271" s="12"/>
    </row>
    <row r="44272" spans="7:7" x14ac:dyDescent="0.2">
      <c r="G44272" s="12"/>
    </row>
    <row r="44273" spans="7:7" x14ac:dyDescent="0.2">
      <c r="G44273" s="12"/>
    </row>
    <row r="44274" spans="7:7" x14ac:dyDescent="0.2">
      <c r="G44274" s="12"/>
    </row>
    <row r="44275" spans="7:7" x14ac:dyDescent="0.2">
      <c r="G44275" s="12"/>
    </row>
    <row r="44276" spans="7:7" x14ac:dyDescent="0.2">
      <c r="G44276" s="12"/>
    </row>
    <row r="44277" spans="7:7" x14ac:dyDescent="0.2">
      <c r="G44277" s="12"/>
    </row>
    <row r="44278" spans="7:7" x14ac:dyDescent="0.2">
      <c r="G44278" s="12"/>
    </row>
    <row r="44279" spans="7:7" x14ac:dyDescent="0.2">
      <c r="G44279" s="12"/>
    </row>
    <row r="44280" spans="7:7" x14ac:dyDescent="0.2">
      <c r="G44280" s="12"/>
    </row>
    <row r="44281" spans="7:7" x14ac:dyDescent="0.2">
      <c r="G44281" s="12"/>
    </row>
    <row r="44282" spans="7:7" x14ac:dyDescent="0.2">
      <c r="G44282" s="12"/>
    </row>
    <row r="44283" spans="7:7" x14ac:dyDescent="0.2">
      <c r="G44283" s="12"/>
    </row>
    <row r="44284" spans="7:7" x14ac:dyDescent="0.2">
      <c r="G44284" s="12"/>
    </row>
    <row r="44285" spans="7:7" x14ac:dyDescent="0.2">
      <c r="G44285" s="12"/>
    </row>
    <row r="44286" spans="7:7" x14ac:dyDescent="0.2">
      <c r="G44286" s="12"/>
    </row>
    <row r="44287" spans="7:7" x14ac:dyDescent="0.2">
      <c r="G44287" s="12"/>
    </row>
    <row r="44288" spans="7:7" x14ac:dyDescent="0.2">
      <c r="G44288" s="12"/>
    </row>
    <row r="44289" spans="7:7" x14ac:dyDescent="0.2">
      <c r="G44289" s="12"/>
    </row>
    <row r="44290" spans="7:7" x14ac:dyDescent="0.2">
      <c r="G44290" s="12"/>
    </row>
    <row r="44291" spans="7:7" x14ac:dyDescent="0.2">
      <c r="G44291" s="12"/>
    </row>
    <row r="44292" spans="7:7" x14ac:dyDescent="0.2">
      <c r="G44292" s="12"/>
    </row>
    <row r="44293" spans="7:7" x14ac:dyDescent="0.2">
      <c r="G44293" s="12"/>
    </row>
    <row r="44294" spans="7:7" x14ac:dyDescent="0.2">
      <c r="G44294" s="12"/>
    </row>
    <row r="44295" spans="7:7" x14ac:dyDescent="0.2">
      <c r="G44295" s="12"/>
    </row>
    <row r="44296" spans="7:7" x14ac:dyDescent="0.2">
      <c r="G44296" s="12"/>
    </row>
    <row r="44297" spans="7:7" x14ac:dyDescent="0.2">
      <c r="G44297" s="12"/>
    </row>
    <row r="44298" spans="7:7" x14ac:dyDescent="0.2">
      <c r="G44298" s="12"/>
    </row>
    <row r="44299" spans="7:7" x14ac:dyDescent="0.2">
      <c r="G44299" s="12"/>
    </row>
    <row r="44300" spans="7:7" x14ac:dyDescent="0.2">
      <c r="G44300" s="12"/>
    </row>
    <row r="44301" spans="7:7" x14ac:dyDescent="0.2">
      <c r="G44301" s="12"/>
    </row>
    <row r="44302" spans="7:7" x14ac:dyDescent="0.2">
      <c r="G44302" s="12"/>
    </row>
    <row r="44303" spans="7:7" x14ac:dyDescent="0.2">
      <c r="G44303" s="12"/>
    </row>
    <row r="44304" spans="7:7" x14ac:dyDescent="0.2">
      <c r="G44304" s="12"/>
    </row>
    <row r="44305" spans="7:7" x14ac:dyDescent="0.2">
      <c r="G44305" s="12"/>
    </row>
    <row r="44306" spans="7:7" x14ac:dyDescent="0.2">
      <c r="G44306" s="12"/>
    </row>
    <row r="44307" spans="7:7" x14ac:dyDescent="0.2">
      <c r="G44307" s="12"/>
    </row>
    <row r="44308" spans="7:7" x14ac:dyDescent="0.2">
      <c r="G44308" s="12"/>
    </row>
    <row r="44309" spans="7:7" x14ac:dyDescent="0.2">
      <c r="G44309" s="12"/>
    </row>
    <row r="44310" spans="7:7" x14ac:dyDescent="0.2">
      <c r="G44310" s="12"/>
    </row>
    <row r="44311" spans="7:7" x14ac:dyDescent="0.2">
      <c r="G44311" s="12"/>
    </row>
    <row r="44312" spans="7:7" x14ac:dyDescent="0.2">
      <c r="G44312" s="12"/>
    </row>
    <row r="44313" spans="7:7" x14ac:dyDescent="0.2">
      <c r="G44313" s="12"/>
    </row>
    <row r="44314" spans="7:7" x14ac:dyDescent="0.2">
      <c r="G44314" s="12"/>
    </row>
    <row r="44315" spans="7:7" x14ac:dyDescent="0.2">
      <c r="G44315" s="12"/>
    </row>
    <row r="44316" spans="7:7" x14ac:dyDescent="0.2">
      <c r="G44316" s="12"/>
    </row>
    <row r="44317" spans="7:7" x14ac:dyDescent="0.2">
      <c r="G44317" s="12"/>
    </row>
    <row r="44318" spans="7:7" x14ac:dyDescent="0.2">
      <c r="G44318" s="12"/>
    </row>
    <row r="44319" spans="7:7" x14ac:dyDescent="0.2">
      <c r="G44319" s="12"/>
    </row>
    <row r="44320" spans="7:7" x14ac:dyDescent="0.2">
      <c r="G44320" s="12"/>
    </row>
    <row r="44321" spans="7:7" x14ac:dyDescent="0.2">
      <c r="G44321" s="12"/>
    </row>
    <row r="44322" spans="7:7" x14ac:dyDescent="0.2">
      <c r="G44322" s="12"/>
    </row>
    <row r="44323" spans="7:7" x14ac:dyDescent="0.2">
      <c r="G44323" s="12"/>
    </row>
    <row r="44324" spans="7:7" x14ac:dyDescent="0.2">
      <c r="G44324" s="12"/>
    </row>
    <row r="44325" spans="7:7" x14ac:dyDescent="0.2">
      <c r="G44325" s="12"/>
    </row>
    <row r="44326" spans="7:7" x14ac:dyDescent="0.2">
      <c r="G44326" s="12"/>
    </row>
    <row r="44327" spans="7:7" x14ac:dyDescent="0.2">
      <c r="G44327" s="12"/>
    </row>
    <row r="44328" spans="7:7" x14ac:dyDescent="0.2">
      <c r="G44328" s="12"/>
    </row>
    <row r="44329" spans="7:7" x14ac:dyDescent="0.2">
      <c r="G44329" s="12"/>
    </row>
    <row r="44330" spans="7:7" x14ac:dyDescent="0.2">
      <c r="G44330" s="12"/>
    </row>
    <row r="44331" spans="7:7" x14ac:dyDescent="0.2">
      <c r="G44331" s="12"/>
    </row>
    <row r="44332" spans="7:7" x14ac:dyDescent="0.2">
      <c r="G44332" s="12"/>
    </row>
    <row r="44333" spans="7:7" x14ac:dyDescent="0.2">
      <c r="G44333" s="12"/>
    </row>
    <row r="44334" spans="7:7" x14ac:dyDescent="0.2">
      <c r="G44334" s="12"/>
    </row>
    <row r="44335" spans="7:7" x14ac:dyDescent="0.2">
      <c r="G44335" s="12"/>
    </row>
    <row r="44336" spans="7:7" x14ac:dyDescent="0.2">
      <c r="G44336" s="12"/>
    </row>
    <row r="44337" spans="7:7" x14ac:dyDescent="0.2">
      <c r="G44337" s="12"/>
    </row>
    <row r="44338" spans="7:7" x14ac:dyDescent="0.2">
      <c r="G44338" s="12"/>
    </row>
    <row r="44339" spans="7:7" x14ac:dyDescent="0.2">
      <c r="G44339" s="12"/>
    </row>
    <row r="44340" spans="7:7" x14ac:dyDescent="0.2">
      <c r="G44340" s="12"/>
    </row>
    <row r="44341" spans="7:7" x14ac:dyDescent="0.2">
      <c r="G44341" s="12"/>
    </row>
    <row r="44342" spans="7:7" x14ac:dyDescent="0.2">
      <c r="G44342" s="12"/>
    </row>
    <row r="44343" spans="7:7" x14ac:dyDescent="0.2">
      <c r="G44343" s="12"/>
    </row>
    <row r="44344" spans="7:7" x14ac:dyDescent="0.2">
      <c r="G44344" s="12"/>
    </row>
    <row r="44345" spans="7:7" x14ac:dyDescent="0.2">
      <c r="G44345" s="12"/>
    </row>
    <row r="44346" spans="7:7" x14ac:dyDescent="0.2">
      <c r="G44346" s="12"/>
    </row>
    <row r="44347" spans="7:7" x14ac:dyDescent="0.2">
      <c r="G44347" s="12"/>
    </row>
    <row r="44348" spans="7:7" x14ac:dyDescent="0.2">
      <c r="G44348" s="12"/>
    </row>
    <row r="44349" spans="7:7" x14ac:dyDescent="0.2">
      <c r="G44349" s="12"/>
    </row>
    <row r="44350" spans="7:7" x14ac:dyDescent="0.2">
      <c r="G44350" s="12"/>
    </row>
    <row r="44351" spans="7:7" x14ac:dyDescent="0.2">
      <c r="G44351" s="12"/>
    </row>
    <row r="44352" spans="7:7" x14ac:dyDescent="0.2">
      <c r="G44352" s="12"/>
    </row>
    <row r="44353" spans="7:7" x14ac:dyDescent="0.2">
      <c r="G44353" s="12"/>
    </row>
    <row r="44354" spans="7:7" x14ac:dyDescent="0.2">
      <c r="G44354" s="12"/>
    </row>
    <row r="44355" spans="7:7" x14ac:dyDescent="0.2">
      <c r="G44355" s="12"/>
    </row>
    <row r="44356" spans="7:7" x14ac:dyDescent="0.2">
      <c r="G44356" s="12"/>
    </row>
    <row r="44357" spans="7:7" x14ac:dyDescent="0.2">
      <c r="G44357" s="12"/>
    </row>
    <row r="44358" spans="7:7" x14ac:dyDescent="0.2">
      <c r="G44358" s="12"/>
    </row>
    <row r="44359" spans="7:7" x14ac:dyDescent="0.2">
      <c r="G44359" s="12"/>
    </row>
    <row r="44360" spans="7:7" x14ac:dyDescent="0.2">
      <c r="G44360" s="12"/>
    </row>
    <row r="44361" spans="7:7" x14ac:dyDescent="0.2">
      <c r="G44361" s="12"/>
    </row>
    <row r="44362" spans="7:7" x14ac:dyDescent="0.2">
      <c r="G44362" s="12"/>
    </row>
    <row r="44363" spans="7:7" x14ac:dyDescent="0.2">
      <c r="G44363" s="12"/>
    </row>
    <row r="44364" spans="7:7" x14ac:dyDescent="0.2">
      <c r="G44364" s="12"/>
    </row>
    <row r="44365" spans="7:7" x14ac:dyDescent="0.2">
      <c r="G44365" s="12"/>
    </row>
    <row r="44366" spans="7:7" x14ac:dyDescent="0.2">
      <c r="G44366" s="12"/>
    </row>
    <row r="44367" spans="7:7" x14ac:dyDescent="0.2">
      <c r="G44367" s="12"/>
    </row>
    <row r="44368" spans="7:7" x14ac:dyDescent="0.2">
      <c r="G44368" s="12"/>
    </row>
    <row r="44369" spans="7:7" x14ac:dyDescent="0.2">
      <c r="G44369" s="12"/>
    </row>
    <row r="44370" spans="7:7" x14ac:dyDescent="0.2">
      <c r="G44370" s="12"/>
    </row>
    <row r="44371" spans="7:7" x14ac:dyDescent="0.2">
      <c r="G44371" s="12"/>
    </row>
    <row r="44372" spans="7:7" x14ac:dyDescent="0.2">
      <c r="G44372" s="12"/>
    </row>
    <row r="44373" spans="7:7" x14ac:dyDescent="0.2">
      <c r="G44373" s="12"/>
    </row>
    <row r="44374" spans="7:7" x14ac:dyDescent="0.2">
      <c r="G44374" s="12"/>
    </row>
    <row r="44375" spans="7:7" x14ac:dyDescent="0.2">
      <c r="G44375" s="12"/>
    </row>
    <row r="44376" spans="7:7" x14ac:dyDescent="0.2">
      <c r="G44376" s="12"/>
    </row>
    <row r="44377" spans="7:7" x14ac:dyDescent="0.2">
      <c r="G44377" s="12"/>
    </row>
    <row r="44378" spans="7:7" x14ac:dyDescent="0.2">
      <c r="G44378" s="12"/>
    </row>
    <row r="44379" spans="7:7" x14ac:dyDescent="0.2">
      <c r="G44379" s="12"/>
    </row>
    <row r="44380" spans="7:7" x14ac:dyDescent="0.2">
      <c r="G44380" s="12"/>
    </row>
    <row r="44381" spans="7:7" x14ac:dyDescent="0.2">
      <c r="G44381" s="12"/>
    </row>
    <row r="44382" spans="7:7" x14ac:dyDescent="0.2">
      <c r="G44382" s="12"/>
    </row>
    <row r="44383" spans="7:7" x14ac:dyDescent="0.2">
      <c r="G44383" s="12"/>
    </row>
    <row r="44384" spans="7:7" x14ac:dyDescent="0.2">
      <c r="G44384" s="12"/>
    </row>
    <row r="44385" spans="7:7" x14ac:dyDescent="0.2">
      <c r="G44385" s="12"/>
    </row>
    <row r="44386" spans="7:7" x14ac:dyDescent="0.2">
      <c r="G44386" s="12"/>
    </row>
    <row r="44387" spans="7:7" x14ac:dyDescent="0.2">
      <c r="G44387" s="12"/>
    </row>
    <row r="44388" spans="7:7" x14ac:dyDescent="0.2">
      <c r="G44388" s="12"/>
    </row>
    <row r="44389" spans="7:7" x14ac:dyDescent="0.2">
      <c r="G44389" s="12"/>
    </row>
    <row r="44390" spans="7:7" x14ac:dyDescent="0.2">
      <c r="G44390" s="12"/>
    </row>
    <row r="44391" spans="7:7" x14ac:dyDescent="0.2">
      <c r="G44391" s="12"/>
    </row>
    <row r="44392" spans="7:7" x14ac:dyDescent="0.2">
      <c r="G44392" s="12"/>
    </row>
    <row r="44393" spans="7:7" x14ac:dyDescent="0.2">
      <c r="G44393" s="12"/>
    </row>
    <row r="44394" spans="7:7" x14ac:dyDescent="0.2">
      <c r="G44394" s="12"/>
    </row>
    <row r="44395" spans="7:7" x14ac:dyDescent="0.2">
      <c r="G44395" s="12"/>
    </row>
    <row r="44396" spans="7:7" x14ac:dyDescent="0.2">
      <c r="G44396" s="12"/>
    </row>
    <row r="44397" spans="7:7" x14ac:dyDescent="0.2">
      <c r="G44397" s="12"/>
    </row>
    <row r="44398" spans="7:7" x14ac:dyDescent="0.2">
      <c r="G44398" s="12"/>
    </row>
    <row r="44399" spans="7:7" x14ac:dyDescent="0.2">
      <c r="G44399" s="12"/>
    </row>
    <row r="44400" spans="7:7" x14ac:dyDescent="0.2">
      <c r="G44400" s="12"/>
    </row>
    <row r="44401" spans="7:7" x14ac:dyDescent="0.2">
      <c r="G44401" s="12"/>
    </row>
    <row r="44402" spans="7:7" x14ac:dyDescent="0.2">
      <c r="G44402" s="12"/>
    </row>
    <row r="44403" spans="7:7" x14ac:dyDescent="0.2">
      <c r="G44403" s="12"/>
    </row>
    <row r="44404" spans="7:7" x14ac:dyDescent="0.2">
      <c r="G44404" s="12"/>
    </row>
    <row r="44405" spans="7:7" x14ac:dyDescent="0.2">
      <c r="G44405" s="12"/>
    </row>
    <row r="44406" spans="7:7" x14ac:dyDescent="0.2">
      <c r="G44406" s="12"/>
    </row>
    <row r="44407" spans="7:7" x14ac:dyDescent="0.2">
      <c r="G44407" s="12"/>
    </row>
    <row r="44408" spans="7:7" x14ac:dyDescent="0.2">
      <c r="G44408" s="12"/>
    </row>
    <row r="44409" spans="7:7" x14ac:dyDescent="0.2">
      <c r="G44409" s="12"/>
    </row>
    <row r="44410" spans="7:7" x14ac:dyDescent="0.2">
      <c r="G44410" s="12"/>
    </row>
    <row r="44411" spans="7:7" x14ac:dyDescent="0.2">
      <c r="G44411" s="12"/>
    </row>
    <row r="44412" spans="7:7" x14ac:dyDescent="0.2">
      <c r="G44412" s="12"/>
    </row>
    <row r="44413" spans="7:7" x14ac:dyDescent="0.2">
      <c r="G44413" s="12"/>
    </row>
    <row r="44414" spans="7:7" x14ac:dyDescent="0.2">
      <c r="G44414" s="12"/>
    </row>
    <row r="44415" spans="7:7" x14ac:dyDescent="0.2">
      <c r="G44415" s="12"/>
    </row>
    <row r="44416" spans="7:7" x14ac:dyDescent="0.2">
      <c r="G44416" s="12"/>
    </row>
    <row r="44417" spans="7:7" x14ac:dyDescent="0.2">
      <c r="G44417" s="12"/>
    </row>
    <row r="44418" spans="7:7" x14ac:dyDescent="0.2">
      <c r="G44418" s="12"/>
    </row>
    <row r="44419" spans="7:7" x14ac:dyDescent="0.2">
      <c r="G44419" s="12"/>
    </row>
    <row r="44420" spans="7:7" x14ac:dyDescent="0.2">
      <c r="G44420" s="12"/>
    </row>
    <row r="44421" spans="7:7" x14ac:dyDescent="0.2">
      <c r="G44421" s="12"/>
    </row>
    <row r="44422" spans="7:7" x14ac:dyDescent="0.2">
      <c r="G44422" s="12"/>
    </row>
    <row r="44423" spans="7:7" x14ac:dyDescent="0.2">
      <c r="G44423" s="12"/>
    </row>
    <row r="44424" spans="7:7" x14ac:dyDescent="0.2">
      <c r="G44424" s="12"/>
    </row>
    <row r="44425" spans="7:7" x14ac:dyDescent="0.2">
      <c r="G44425" s="12"/>
    </row>
    <row r="44426" spans="7:7" x14ac:dyDescent="0.2">
      <c r="G44426" s="12"/>
    </row>
    <row r="44427" spans="7:7" x14ac:dyDescent="0.2">
      <c r="G44427" s="12"/>
    </row>
    <row r="44428" spans="7:7" x14ac:dyDescent="0.2">
      <c r="G44428" s="12"/>
    </row>
    <row r="44429" spans="7:7" x14ac:dyDescent="0.2">
      <c r="G44429" s="12"/>
    </row>
    <row r="44430" spans="7:7" x14ac:dyDescent="0.2">
      <c r="G44430" s="12"/>
    </row>
    <row r="44431" spans="7:7" x14ac:dyDescent="0.2">
      <c r="G44431" s="12"/>
    </row>
    <row r="44432" spans="7:7" x14ac:dyDescent="0.2">
      <c r="G44432" s="12"/>
    </row>
    <row r="44433" spans="7:7" x14ac:dyDescent="0.2">
      <c r="G44433" s="12"/>
    </row>
    <row r="44434" spans="7:7" x14ac:dyDescent="0.2">
      <c r="G44434" s="12"/>
    </row>
    <row r="44435" spans="7:7" x14ac:dyDescent="0.2">
      <c r="G44435" s="12"/>
    </row>
    <row r="44436" spans="7:7" x14ac:dyDescent="0.2">
      <c r="G44436" s="12"/>
    </row>
    <row r="44437" spans="7:7" x14ac:dyDescent="0.2">
      <c r="G44437" s="12"/>
    </row>
    <row r="44438" spans="7:7" x14ac:dyDescent="0.2">
      <c r="G44438" s="12"/>
    </row>
    <row r="44439" spans="7:7" x14ac:dyDescent="0.2">
      <c r="G44439" s="12"/>
    </row>
    <row r="44440" spans="7:7" x14ac:dyDescent="0.2">
      <c r="G44440" s="12"/>
    </row>
    <row r="44441" spans="7:7" x14ac:dyDescent="0.2">
      <c r="G44441" s="12"/>
    </row>
    <row r="44442" spans="7:7" x14ac:dyDescent="0.2">
      <c r="G44442" s="12"/>
    </row>
    <row r="44443" spans="7:7" x14ac:dyDescent="0.2">
      <c r="G44443" s="12"/>
    </row>
    <row r="44444" spans="7:7" x14ac:dyDescent="0.2">
      <c r="G44444" s="12"/>
    </row>
    <row r="44445" spans="7:7" x14ac:dyDescent="0.2">
      <c r="G44445" s="12"/>
    </row>
    <row r="44446" spans="7:7" x14ac:dyDescent="0.2">
      <c r="G44446" s="12"/>
    </row>
    <row r="44447" spans="7:7" x14ac:dyDescent="0.2">
      <c r="G44447" s="12"/>
    </row>
    <row r="44448" spans="7:7" x14ac:dyDescent="0.2">
      <c r="G44448" s="12"/>
    </row>
    <row r="44449" spans="7:7" x14ac:dyDescent="0.2">
      <c r="G44449" s="12"/>
    </row>
    <row r="44450" spans="7:7" x14ac:dyDescent="0.2">
      <c r="G44450" s="12"/>
    </row>
    <row r="44451" spans="7:7" x14ac:dyDescent="0.2">
      <c r="G44451" s="12"/>
    </row>
    <row r="44452" spans="7:7" x14ac:dyDescent="0.2">
      <c r="G44452" s="12"/>
    </row>
    <row r="44453" spans="7:7" x14ac:dyDescent="0.2">
      <c r="G44453" s="12"/>
    </row>
    <row r="44454" spans="7:7" x14ac:dyDescent="0.2">
      <c r="G44454" s="12"/>
    </row>
    <row r="44455" spans="7:7" x14ac:dyDescent="0.2">
      <c r="G44455" s="12"/>
    </row>
    <row r="44456" spans="7:7" x14ac:dyDescent="0.2">
      <c r="G44456" s="12"/>
    </row>
    <row r="44457" spans="7:7" x14ac:dyDescent="0.2">
      <c r="G44457" s="12"/>
    </row>
    <row r="44458" spans="7:7" x14ac:dyDescent="0.2">
      <c r="G44458" s="12"/>
    </row>
    <row r="44459" spans="7:7" x14ac:dyDescent="0.2">
      <c r="G44459" s="12"/>
    </row>
    <row r="44460" spans="7:7" x14ac:dyDescent="0.2">
      <c r="G44460" s="12"/>
    </row>
    <row r="44461" spans="7:7" x14ac:dyDescent="0.2">
      <c r="G44461" s="12"/>
    </row>
    <row r="44462" spans="7:7" x14ac:dyDescent="0.2">
      <c r="G44462" s="12"/>
    </row>
    <row r="44463" spans="7:7" x14ac:dyDescent="0.2">
      <c r="G44463" s="12"/>
    </row>
    <row r="44464" spans="7:7" x14ac:dyDescent="0.2">
      <c r="G44464" s="12"/>
    </row>
    <row r="44465" spans="7:7" x14ac:dyDescent="0.2">
      <c r="G44465" s="12"/>
    </row>
    <row r="44466" spans="7:7" x14ac:dyDescent="0.2">
      <c r="G44466" s="12"/>
    </row>
    <row r="44467" spans="7:7" x14ac:dyDescent="0.2">
      <c r="G44467" s="12"/>
    </row>
    <row r="44468" spans="7:7" x14ac:dyDescent="0.2">
      <c r="G44468" s="12"/>
    </row>
    <row r="44469" spans="7:7" x14ac:dyDescent="0.2">
      <c r="G44469" s="12"/>
    </row>
    <row r="44470" spans="7:7" x14ac:dyDescent="0.2">
      <c r="G44470" s="12"/>
    </row>
    <row r="44471" spans="7:7" x14ac:dyDescent="0.2">
      <c r="G44471" s="12"/>
    </row>
    <row r="44472" spans="7:7" x14ac:dyDescent="0.2">
      <c r="G44472" s="12"/>
    </row>
    <row r="44473" spans="7:7" x14ac:dyDescent="0.2">
      <c r="G44473" s="12"/>
    </row>
    <row r="44474" spans="7:7" x14ac:dyDescent="0.2">
      <c r="G44474" s="12"/>
    </row>
    <row r="44475" spans="7:7" x14ac:dyDescent="0.2">
      <c r="G44475" s="12"/>
    </row>
    <row r="44476" spans="7:7" x14ac:dyDescent="0.2">
      <c r="G44476" s="12"/>
    </row>
    <row r="44477" spans="7:7" x14ac:dyDescent="0.2">
      <c r="G44477" s="12"/>
    </row>
    <row r="44478" spans="7:7" x14ac:dyDescent="0.2">
      <c r="G44478" s="12"/>
    </row>
    <row r="44479" spans="7:7" x14ac:dyDescent="0.2">
      <c r="G44479" s="12"/>
    </row>
    <row r="44480" spans="7:7" x14ac:dyDescent="0.2">
      <c r="G44480" s="12"/>
    </row>
    <row r="44481" spans="7:7" x14ac:dyDescent="0.2">
      <c r="G44481" s="12"/>
    </row>
    <row r="44482" spans="7:7" x14ac:dyDescent="0.2">
      <c r="G44482" s="12"/>
    </row>
    <row r="44483" spans="7:7" x14ac:dyDescent="0.2">
      <c r="G44483" s="12"/>
    </row>
    <row r="44484" spans="7:7" x14ac:dyDescent="0.2">
      <c r="G44484" s="12"/>
    </row>
    <row r="44485" spans="7:7" x14ac:dyDescent="0.2">
      <c r="G44485" s="12"/>
    </row>
    <row r="44486" spans="7:7" x14ac:dyDescent="0.2">
      <c r="G44486" s="12"/>
    </row>
    <row r="44487" spans="7:7" x14ac:dyDescent="0.2">
      <c r="G44487" s="12"/>
    </row>
    <row r="44488" spans="7:7" x14ac:dyDescent="0.2">
      <c r="G44488" s="12"/>
    </row>
    <row r="44489" spans="7:7" x14ac:dyDescent="0.2">
      <c r="G44489" s="12"/>
    </row>
    <row r="44490" spans="7:7" x14ac:dyDescent="0.2">
      <c r="G44490" s="12"/>
    </row>
    <row r="44491" spans="7:7" x14ac:dyDescent="0.2">
      <c r="G44491" s="12"/>
    </row>
    <row r="44492" spans="7:7" x14ac:dyDescent="0.2">
      <c r="G44492" s="12"/>
    </row>
    <row r="44493" spans="7:7" x14ac:dyDescent="0.2">
      <c r="G44493" s="12"/>
    </row>
    <row r="44494" spans="7:7" x14ac:dyDescent="0.2">
      <c r="G44494" s="12"/>
    </row>
    <row r="44495" spans="7:7" x14ac:dyDescent="0.2">
      <c r="G44495" s="12"/>
    </row>
    <row r="44496" spans="7:7" x14ac:dyDescent="0.2">
      <c r="G44496" s="12"/>
    </row>
    <row r="44497" spans="7:7" x14ac:dyDescent="0.2">
      <c r="G44497" s="12"/>
    </row>
    <row r="44498" spans="7:7" x14ac:dyDescent="0.2">
      <c r="G44498" s="12"/>
    </row>
    <row r="44499" spans="7:7" x14ac:dyDescent="0.2">
      <c r="G44499" s="12"/>
    </row>
    <row r="44500" spans="7:7" x14ac:dyDescent="0.2">
      <c r="G44500" s="12"/>
    </row>
    <row r="44501" spans="7:7" x14ac:dyDescent="0.2">
      <c r="G44501" s="12"/>
    </row>
    <row r="44502" spans="7:7" x14ac:dyDescent="0.2">
      <c r="G44502" s="12"/>
    </row>
    <row r="44503" spans="7:7" x14ac:dyDescent="0.2">
      <c r="G44503" s="12"/>
    </row>
    <row r="44504" spans="7:7" x14ac:dyDescent="0.2">
      <c r="G44504" s="12"/>
    </row>
    <row r="44505" spans="7:7" x14ac:dyDescent="0.2">
      <c r="G44505" s="12"/>
    </row>
    <row r="44506" spans="7:7" x14ac:dyDescent="0.2">
      <c r="G44506" s="12"/>
    </row>
    <row r="44507" spans="7:7" x14ac:dyDescent="0.2">
      <c r="G44507" s="12"/>
    </row>
    <row r="44508" spans="7:7" x14ac:dyDescent="0.2">
      <c r="G44508" s="12"/>
    </row>
    <row r="44509" spans="7:7" x14ac:dyDescent="0.2">
      <c r="G44509" s="12"/>
    </row>
    <row r="44510" spans="7:7" x14ac:dyDescent="0.2">
      <c r="G44510" s="12"/>
    </row>
    <row r="44511" spans="7:7" x14ac:dyDescent="0.2">
      <c r="G44511" s="12"/>
    </row>
    <row r="44512" spans="7:7" x14ac:dyDescent="0.2">
      <c r="G44512" s="12"/>
    </row>
    <row r="44513" spans="7:7" x14ac:dyDescent="0.2">
      <c r="G44513" s="12"/>
    </row>
    <row r="44514" spans="7:7" x14ac:dyDescent="0.2">
      <c r="G44514" s="12"/>
    </row>
    <row r="44515" spans="7:7" x14ac:dyDescent="0.2">
      <c r="G44515" s="12"/>
    </row>
    <row r="44516" spans="7:7" x14ac:dyDescent="0.2">
      <c r="G44516" s="12"/>
    </row>
    <row r="44517" spans="7:7" x14ac:dyDescent="0.2">
      <c r="G44517" s="12"/>
    </row>
    <row r="44518" spans="7:7" x14ac:dyDescent="0.2">
      <c r="G44518" s="12"/>
    </row>
    <row r="44519" spans="7:7" x14ac:dyDescent="0.2">
      <c r="G44519" s="12"/>
    </row>
    <row r="44520" spans="7:7" x14ac:dyDescent="0.2">
      <c r="G44520" s="12"/>
    </row>
    <row r="44521" spans="7:7" x14ac:dyDescent="0.2">
      <c r="G44521" s="12"/>
    </row>
    <row r="44522" spans="7:7" x14ac:dyDescent="0.2">
      <c r="G44522" s="12"/>
    </row>
    <row r="44523" spans="7:7" x14ac:dyDescent="0.2">
      <c r="G44523" s="12"/>
    </row>
    <row r="44524" spans="7:7" x14ac:dyDescent="0.2">
      <c r="G44524" s="12"/>
    </row>
    <row r="44525" spans="7:7" x14ac:dyDescent="0.2">
      <c r="G44525" s="12"/>
    </row>
    <row r="44526" spans="7:7" x14ac:dyDescent="0.2">
      <c r="G44526" s="12"/>
    </row>
    <row r="44527" spans="7:7" x14ac:dyDescent="0.2">
      <c r="G44527" s="12"/>
    </row>
    <row r="44528" spans="7:7" x14ac:dyDescent="0.2">
      <c r="G44528" s="12"/>
    </row>
    <row r="44529" spans="7:7" x14ac:dyDescent="0.2">
      <c r="G44529" s="12"/>
    </row>
    <row r="44530" spans="7:7" x14ac:dyDescent="0.2">
      <c r="G44530" s="12"/>
    </row>
    <row r="44531" spans="7:7" x14ac:dyDescent="0.2">
      <c r="G44531" s="12"/>
    </row>
    <row r="44532" spans="7:7" x14ac:dyDescent="0.2">
      <c r="G44532" s="12"/>
    </row>
    <row r="44533" spans="7:7" x14ac:dyDescent="0.2">
      <c r="G44533" s="12"/>
    </row>
    <row r="44534" spans="7:7" x14ac:dyDescent="0.2">
      <c r="G44534" s="12"/>
    </row>
    <row r="44535" spans="7:7" x14ac:dyDescent="0.2">
      <c r="G44535" s="12"/>
    </row>
    <row r="44536" spans="7:7" x14ac:dyDescent="0.2">
      <c r="G44536" s="12"/>
    </row>
    <row r="44537" spans="7:7" x14ac:dyDescent="0.2">
      <c r="G44537" s="12"/>
    </row>
    <row r="44538" spans="7:7" x14ac:dyDescent="0.2">
      <c r="G44538" s="12"/>
    </row>
    <row r="44539" spans="7:7" x14ac:dyDescent="0.2">
      <c r="G44539" s="12"/>
    </row>
    <row r="44540" spans="7:7" x14ac:dyDescent="0.2">
      <c r="G44540" s="12"/>
    </row>
    <row r="44541" spans="7:7" x14ac:dyDescent="0.2">
      <c r="G44541" s="12"/>
    </row>
    <row r="44542" spans="7:7" x14ac:dyDescent="0.2">
      <c r="G44542" s="12"/>
    </row>
    <row r="44543" spans="7:7" x14ac:dyDescent="0.2">
      <c r="G44543" s="12"/>
    </row>
    <row r="44544" spans="7:7" x14ac:dyDescent="0.2">
      <c r="G44544" s="12"/>
    </row>
    <row r="44545" spans="7:7" x14ac:dyDescent="0.2">
      <c r="G44545" s="12"/>
    </row>
    <row r="44546" spans="7:7" x14ac:dyDescent="0.2">
      <c r="G44546" s="12"/>
    </row>
    <row r="44547" spans="7:7" x14ac:dyDescent="0.2">
      <c r="G44547" s="12"/>
    </row>
    <row r="44548" spans="7:7" x14ac:dyDescent="0.2">
      <c r="G44548" s="12"/>
    </row>
    <row r="44549" spans="7:7" x14ac:dyDescent="0.2">
      <c r="G44549" s="12"/>
    </row>
    <row r="44550" spans="7:7" x14ac:dyDescent="0.2">
      <c r="G44550" s="12"/>
    </row>
    <row r="44551" spans="7:7" x14ac:dyDescent="0.2">
      <c r="G44551" s="12"/>
    </row>
    <row r="44552" spans="7:7" x14ac:dyDescent="0.2">
      <c r="G44552" s="12"/>
    </row>
    <row r="44553" spans="7:7" x14ac:dyDescent="0.2">
      <c r="G44553" s="12"/>
    </row>
    <row r="44554" spans="7:7" x14ac:dyDescent="0.2">
      <c r="G44554" s="12"/>
    </row>
    <row r="44555" spans="7:7" x14ac:dyDescent="0.2">
      <c r="G44555" s="12"/>
    </row>
    <row r="44556" spans="7:7" x14ac:dyDescent="0.2">
      <c r="G44556" s="12"/>
    </row>
    <row r="44557" spans="7:7" x14ac:dyDescent="0.2">
      <c r="G44557" s="12"/>
    </row>
    <row r="44558" spans="7:7" x14ac:dyDescent="0.2">
      <c r="G44558" s="12"/>
    </row>
    <row r="44559" spans="7:7" x14ac:dyDescent="0.2">
      <c r="G44559" s="12"/>
    </row>
    <row r="44560" spans="7:7" x14ac:dyDescent="0.2">
      <c r="G44560" s="12"/>
    </row>
    <row r="44561" spans="7:7" x14ac:dyDescent="0.2">
      <c r="G44561" s="12"/>
    </row>
    <row r="44562" spans="7:7" x14ac:dyDescent="0.2">
      <c r="G44562" s="12"/>
    </row>
    <row r="44563" spans="7:7" x14ac:dyDescent="0.2">
      <c r="G44563" s="12"/>
    </row>
    <row r="44564" spans="7:7" x14ac:dyDescent="0.2">
      <c r="G44564" s="12"/>
    </row>
    <row r="44565" spans="7:7" x14ac:dyDescent="0.2">
      <c r="G44565" s="12"/>
    </row>
    <row r="44566" spans="7:7" x14ac:dyDescent="0.2">
      <c r="G44566" s="12"/>
    </row>
    <row r="44567" spans="7:7" x14ac:dyDescent="0.2">
      <c r="G44567" s="12"/>
    </row>
    <row r="44568" spans="7:7" x14ac:dyDescent="0.2">
      <c r="G44568" s="12"/>
    </row>
    <row r="44569" spans="7:7" x14ac:dyDescent="0.2">
      <c r="G44569" s="12"/>
    </row>
    <row r="44570" spans="7:7" x14ac:dyDescent="0.2">
      <c r="G44570" s="12"/>
    </row>
    <row r="44571" spans="7:7" x14ac:dyDescent="0.2">
      <c r="G44571" s="12"/>
    </row>
    <row r="44572" spans="7:7" x14ac:dyDescent="0.2">
      <c r="G44572" s="12"/>
    </row>
    <row r="44573" spans="7:7" x14ac:dyDescent="0.2">
      <c r="G44573" s="12"/>
    </row>
    <row r="44574" spans="7:7" x14ac:dyDescent="0.2">
      <c r="G44574" s="12"/>
    </row>
    <row r="44575" spans="7:7" x14ac:dyDescent="0.2">
      <c r="G44575" s="12"/>
    </row>
    <row r="44576" spans="7:7" x14ac:dyDescent="0.2">
      <c r="G44576" s="12"/>
    </row>
    <row r="44577" spans="7:7" x14ac:dyDescent="0.2">
      <c r="G44577" s="12"/>
    </row>
    <row r="44578" spans="7:7" x14ac:dyDescent="0.2">
      <c r="G44578" s="12"/>
    </row>
    <row r="44579" spans="7:7" x14ac:dyDescent="0.2">
      <c r="G44579" s="12"/>
    </row>
    <row r="44580" spans="7:7" x14ac:dyDescent="0.2">
      <c r="G44580" s="12"/>
    </row>
    <row r="44581" spans="7:7" x14ac:dyDescent="0.2">
      <c r="G44581" s="12"/>
    </row>
    <row r="44582" spans="7:7" x14ac:dyDescent="0.2">
      <c r="G44582" s="12"/>
    </row>
    <row r="44583" spans="7:7" x14ac:dyDescent="0.2">
      <c r="G44583" s="12"/>
    </row>
    <row r="44584" spans="7:7" x14ac:dyDescent="0.2">
      <c r="G44584" s="12"/>
    </row>
    <row r="44585" spans="7:7" x14ac:dyDescent="0.2">
      <c r="G44585" s="12"/>
    </row>
    <row r="44586" spans="7:7" x14ac:dyDescent="0.2">
      <c r="G44586" s="12"/>
    </row>
    <row r="44587" spans="7:7" x14ac:dyDescent="0.2">
      <c r="G44587" s="12"/>
    </row>
    <row r="44588" spans="7:7" x14ac:dyDescent="0.2">
      <c r="G44588" s="12"/>
    </row>
    <row r="44589" spans="7:7" x14ac:dyDescent="0.2">
      <c r="G44589" s="12"/>
    </row>
    <row r="44590" spans="7:7" x14ac:dyDescent="0.2">
      <c r="G44590" s="12"/>
    </row>
    <row r="44591" spans="7:7" x14ac:dyDescent="0.2">
      <c r="G44591" s="12"/>
    </row>
    <row r="44592" spans="7:7" x14ac:dyDescent="0.2">
      <c r="G44592" s="12"/>
    </row>
    <row r="44593" spans="7:7" x14ac:dyDescent="0.2">
      <c r="G44593" s="12"/>
    </row>
    <row r="44594" spans="7:7" x14ac:dyDescent="0.2">
      <c r="G44594" s="12"/>
    </row>
    <row r="44595" spans="7:7" x14ac:dyDescent="0.2">
      <c r="G44595" s="12"/>
    </row>
    <row r="44596" spans="7:7" x14ac:dyDescent="0.2">
      <c r="G44596" s="12"/>
    </row>
    <row r="44597" spans="7:7" x14ac:dyDescent="0.2">
      <c r="G44597" s="12"/>
    </row>
    <row r="44598" spans="7:7" x14ac:dyDescent="0.2">
      <c r="G44598" s="12"/>
    </row>
    <row r="44599" spans="7:7" x14ac:dyDescent="0.2">
      <c r="G44599" s="12"/>
    </row>
    <row r="44600" spans="7:7" x14ac:dyDescent="0.2">
      <c r="G44600" s="12"/>
    </row>
    <row r="44601" spans="7:7" x14ac:dyDescent="0.2">
      <c r="G44601" s="12"/>
    </row>
    <row r="44602" spans="7:7" x14ac:dyDescent="0.2">
      <c r="G44602" s="12"/>
    </row>
    <row r="44603" spans="7:7" x14ac:dyDescent="0.2">
      <c r="G44603" s="12"/>
    </row>
    <row r="44604" spans="7:7" x14ac:dyDescent="0.2">
      <c r="G44604" s="12"/>
    </row>
    <row r="44605" spans="7:7" x14ac:dyDescent="0.2">
      <c r="G44605" s="12"/>
    </row>
    <row r="44606" spans="7:7" x14ac:dyDescent="0.2">
      <c r="G44606" s="12"/>
    </row>
    <row r="44607" spans="7:7" x14ac:dyDescent="0.2">
      <c r="G44607" s="12"/>
    </row>
    <row r="44608" spans="7:7" x14ac:dyDescent="0.2">
      <c r="G44608" s="12"/>
    </row>
    <row r="44609" spans="7:7" x14ac:dyDescent="0.2">
      <c r="G44609" s="12"/>
    </row>
    <row r="44610" spans="7:7" x14ac:dyDescent="0.2">
      <c r="G44610" s="12"/>
    </row>
    <row r="44611" spans="7:7" x14ac:dyDescent="0.2">
      <c r="G44611" s="12"/>
    </row>
    <row r="44612" spans="7:7" x14ac:dyDescent="0.2">
      <c r="G44612" s="12"/>
    </row>
    <row r="44613" spans="7:7" x14ac:dyDescent="0.2">
      <c r="G44613" s="12"/>
    </row>
    <row r="44614" spans="7:7" x14ac:dyDescent="0.2">
      <c r="G44614" s="12"/>
    </row>
    <row r="44615" spans="7:7" x14ac:dyDescent="0.2">
      <c r="G44615" s="12"/>
    </row>
    <row r="44616" spans="7:7" x14ac:dyDescent="0.2">
      <c r="G44616" s="12"/>
    </row>
    <row r="44617" spans="7:7" x14ac:dyDescent="0.2">
      <c r="G44617" s="12"/>
    </row>
    <row r="44618" spans="7:7" x14ac:dyDescent="0.2">
      <c r="G44618" s="12"/>
    </row>
    <row r="44619" spans="7:7" x14ac:dyDescent="0.2">
      <c r="G44619" s="12"/>
    </row>
    <row r="44620" spans="7:7" x14ac:dyDescent="0.2">
      <c r="G44620" s="12"/>
    </row>
    <row r="44621" spans="7:7" x14ac:dyDescent="0.2">
      <c r="G44621" s="12"/>
    </row>
    <row r="44622" spans="7:7" x14ac:dyDescent="0.2">
      <c r="G44622" s="12"/>
    </row>
    <row r="44623" spans="7:7" x14ac:dyDescent="0.2">
      <c r="G44623" s="12"/>
    </row>
    <row r="44624" spans="7:7" x14ac:dyDescent="0.2">
      <c r="G44624" s="12"/>
    </row>
    <row r="44625" spans="7:7" x14ac:dyDescent="0.2">
      <c r="G44625" s="12"/>
    </row>
    <row r="44626" spans="7:7" x14ac:dyDescent="0.2">
      <c r="G44626" s="12"/>
    </row>
    <row r="44627" spans="7:7" x14ac:dyDescent="0.2">
      <c r="G44627" s="12"/>
    </row>
    <row r="44628" spans="7:7" x14ac:dyDescent="0.2">
      <c r="G44628" s="12"/>
    </row>
    <row r="44629" spans="7:7" x14ac:dyDescent="0.2">
      <c r="G44629" s="12"/>
    </row>
    <row r="44630" spans="7:7" x14ac:dyDescent="0.2">
      <c r="G44630" s="12"/>
    </row>
    <row r="44631" spans="7:7" x14ac:dyDescent="0.2">
      <c r="G44631" s="12"/>
    </row>
    <row r="44632" spans="7:7" x14ac:dyDescent="0.2">
      <c r="G44632" s="12"/>
    </row>
    <row r="44633" spans="7:7" x14ac:dyDescent="0.2">
      <c r="G44633" s="12"/>
    </row>
    <row r="44634" spans="7:7" x14ac:dyDescent="0.2">
      <c r="G44634" s="12"/>
    </row>
    <row r="44635" spans="7:7" x14ac:dyDescent="0.2">
      <c r="G44635" s="12"/>
    </row>
    <row r="44636" spans="7:7" x14ac:dyDescent="0.2">
      <c r="G44636" s="12"/>
    </row>
    <row r="44637" spans="7:7" x14ac:dyDescent="0.2">
      <c r="G44637" s="12"/>
    </row>
    <row r="44638" spans="7:7" x14ac:dyDescent="0.2">
      <c r="G44638" s="12"/>
    </row>
    <row r="44639" spans="7:7" x14ac:dyDescent="0.2">
      <c r="G44639" s="12"/>
    </row>
    <row r="44640" spans="7:7" x14ac:dyDescent="0.2">
      <c r="G44640" s="12"/>
    </row>
    <row r="44641" spans="7:7" x14ac:dyDescent="0.2">
      <c r="G44641" s="12"/>
    </row>
    <row r="44642" spans="7:7" x14ac:dyDescent="0.2">
      <c r="G44642" s="12"/>
    </row>
    <row r="44643" spans="7:7" x14ac:dyDescent="0.2">
      <c r="G44643" s="12"/>
    </row>
    <row r="44644" spans="7:7" x14ac:dyDescent="0.2">
      <c r="G44644" s="12"/>
    </row>
    <row r="44645" spans="7:7" x14ac:dyDescent="0.2">
      <c r="G44645" s="12"/>
    </row>
    <row r="44646" spans="7:7" x14ac:dyDescent="0.2">
      <c r="G44646" s="12"/>
    </row>
    <row r="44647" spans="7:7" x14ac:dyDescent="0.2">
      <c r="G44647" s="12"/>
    </row>
    <row r="44648" spans="7:7" x14ac:dyDescent="0.2">
      <c r="G44648" s="12"/>
    </row>
    <row r="44649" spans="7:7" x14ac:dyDescent="0.2">
      <c r="G44649" s="12"/>
    </row>
    <row r="44650" spans="7:7" x14ac:dyDescent="0.2">
      <c r="G44650" s="12"/>
    </row>
    <row r="44651" spans="7:7" x14ac:dyDescent="0.2">
      <c r="G44651" s="12"/>
    </row>
    <row r="44652" spans="7:7" x14ac:dyDescent="0.2">
      <c r="G44652" s="12"/>
    </row>
    <row r="44653" spans="7:7" x14ac:dyDescent="0.2">
      <c r="G44653" s="12"/>
    </row>
    <row r="44654" spans="7:7" x14ac:dyDescent="0.2">
      <c r="G44654" s="12"/>
    </row>
    <row r="44655" spans="7:7" x14ac:dyDescent="0.2">
      <c r="G44655" s="12"/>
    </row>
    <row r="44656" spans="7:7" x14ac:dyDescent="0.2">
      <c r="G44656" s="12"/>
    </row>
    <row r="44657" spans="7:7" x14ac:dyDescent="0.2">
      <c r="G44657" s="12"/>
    </row>
    <row r="44658" spans="7:7" x14ac:dyDescent="0.2">
      <c r="G44658" s="12"/>
    </row>
    <row r="44659" spans="7:7" x14ac:dyDescent="0.2">
      <c r="G44659" s="12"/>
    </row>
    <row r="44660" spans="7:7" x14ac:dyDescent="0.2">
      <c r="G44660" s="12"/>
    </row>
    <row r="44661" spans="7:7" x14ac:dyDescent="0.2">
      <c r="G44661" s="12"/>
    </row>
    <row r="44662" spans="7:7" x14ac:dyDescent="0.2">
      <c r="G44662" s="12"/>
    </row>
    <row r="44663" spans="7:7" x14ac:dyDescent="0.2">
      <c r="G44663" s="12"/>
    </row>
    <row r="44664" spans="7:7" x14ac:dyDescent="0.2">
      <c r="G44664" s="12"/>
    </row>
    <row r="44665" spans="7:7" x14ac:dyDescent="0.2">
      <c r="G44665" s="12"/>
    </row>
    <row r="44666" spans="7:7" x14ac:dyDescent="0.2">
      <c r="G44666" s="12"/>
    </row>
    <row r="44667" spans="7:7" x14ac:dyDescent="0.2">
      <c r="G44667" s="12"/>
    </row>
    <row r="44668" spans="7:7" x14ac:dyDescent="0.2">
      <c r="G44668" s="12"/>
    </row>
    <row r="44669" spans="7:7" x14ac:dyDescent="0.2">
      <c r="G44669" s="12"/>
    </row>
    <row r="44670" spans="7:7" x14ac:dyDescent="0.2">
      <c r="G44670" s="12"/>
    </row>
    <row r="44671" spans="7:7" x14ac:dyDescent="0.2">
      <c r="G44671" s="12"/>
    </row>
    <row r="44672" spans="7:7" x14ac:dyDescent="0.2">
      <c r="G44672" s="12"/>
    </row>
    <row r="44673" spans="7:7" x14ac:dyDescent="0.2">
      <c r="G44673" s="12"/>
    </row>
    <row r="44674" spans="7:7" x14ac:dyDescent="0.2">
      <c r="G44674" s="12"/>
    </row>
    <row r="44675" spans="7:7" x14ac:dyDescent="0.2">
      <c r="G44675" s="12"/>
    </row>
    <row r="44676" spans="7:7" x14ac:dyDescent="0.2">
      <c r="G44676" s="12"/>
    </row>
    <row r="44677" spans="7:7" x14ac:dyDescent="0.2">
      <c r="G44677" s="12"/>
    </row>
    <row r="44678" spans="7:7" x14ac:dyDescent="0.2">
      <c r="G44678" s="12"/>
    </row>
    <row r="44679" spans="7:7" x14ac:dyDescent="0.2">
      <c r="G44679" s="12"/>
    </row>
    <row r="44680" spans="7:7" x14ac:dyDescent="0.2">
      <c r="G44680" s="12"/>
    </row>
    <row r="44681" spans="7:7" x14ac:dyDescent="0.2">
      <c r="G44681" s="12"/>
    </row>
    <row r="44682" spans="7:7" x14ac:dyDescent="0.2">
      <c r="G44682" s="12"/>
    </row>
    <row r="44683" spans="7:7" x14ac:dyDescent="0.2">
      <c r="G44683" s="12"/>
    </row>
    <row r="44684" spans="7:7" x14ac:dyDescent="0.2">
      <c r="G44684" s="12"/>
    </row>
    <row r="44685" spans="7:7" x14ac:dyDescent="0.2">
      <c r="G44685" s="12"/>
    </row>
    <row r="44686" spans="7:7" x14ac:dyDescent="0.2">
      <c r="G44686" s="12"/>
    </row>
    <row r="44687" spans="7:7" x14ac:dyDescent="0.2">
      <c r="G44687" s="12"/>
    </row>
    <row r="44688" spans="7:7" x14ac:dyDescent="0.2">
      <c r="G44688" s="12"/>
    </row>
    <row r="44689" spans="7:7" x14ac:dyDescent="0.2">
      <c r="G44689" s="12"/>
    </row>
    <row r="44690" spans="7:7" x14ac:dyDescent="0.2">
      <c r="G44690" s="12"/>
    </row>
    <row r="44691" spans="7:7" x14ac:dyDescent="0.2">
      <c r="G44691" s="12"/>
    </row>
    <row r="44692" spans="7:7" x14ac:dyDescent="0.2">
      <c r="G44692" s="12"/>
    </row>
    <row r="44693" spans="7:7" x14ac:dyDescent="0.2">
      <c r="G44693" s="12"/>
    </row>
    <row r="44694" spans="7:7" x14ac:dyDescent="0.2">
      <c r="G44694" s="12"/>
    </row>
    <row r="44695" spans="7:7" x14ac:dyDescent="0.2">
      <c r="G44695" s="12"/>
    </row>
    <row r="44696" spans="7:7" x14ac:dyDescent="0.2">
      <c r="G44696" s="12"/>
    </row>
    <row r="44697" spans="7:7" x14ac:dyDescent="0.2">
      <c r="G44697" s="12"/>
    </row>
    <row r="44698" spans="7:7" x14ac:dyDescent="0.2">
      <c r="G44698" s="12"/>
    </row>
    <row r="44699" spans="7:7" x14ac:dyDescent="0.2">
      <c r="G44699" s="12"/>
    </row>
    <row r="44700" spans="7:7" x14ac:dyDescent="0.2">
      <c r="G44700" s="12"/>
    </row>
    <row r="44701" spans="7:7" x14ac:dyDescent="0.2">
      <c r="G44701" s="12"/>
    </row>
    <row r="44702" spans="7:7" x14ac:dyDescent="0.2">
      <c r="G44702" s="12"/>
    </row>
    <row r="44703" spans="7:7" x14ac:dyDescent="0.2">
      <c r="G44703" s="12"/>
    </row>
    <row r="44704" spans="7:7" x14ac:dyDescent="0.2">
      <c r="G44704" s="12"/>
    </row>
    <row r="44705" spans="7:7" x14ac:dyDescent="0.2">
      <c r="G44705" s="12"/>
    </row>
    <row r="44706" spans="7:7" x14ac:dyDescent="0.2">
      <c r="G44706" s="12"/>
    </row>
    <row r="44707" spans="7:7" x14ac:dyDescent="0.2">
      <c r="G44707" s="12"/>
    </row>
    <row r="44708" spans="7:7" x14ac:dyDescent="0.2">
      <c r="G44708" s="12"/>
    </row>
    <row r="44709" spans="7:7" x14ac:dyDescent="0.2">
      <c r="G44709" s="12"/>
    </row>
    <row r="44710" spans="7:7" x14ac:dyDescent="0.2">
      <c r="G44710" s="12"/>
    </row>
    <row r="44711" spans="7:7" x14ac:dyDescent="0.2">
      <c r="G44711" s="12"/>
    </row>
    <row r="44712" spans="7:7" x14ac:dyDescent="0.2">
      <c r="G44712" s="12"/>
    </row>
    <row r="44713" spans="7:7" x14ac:dyDescent="0.2">
      <c r="G44713" s="12"/>
    </row>
    <row r="44714" spans="7:7" x14ac:dyDescent="0.2">
      <c r="G44714" s="12"/>
    </row>
    <row r="44715" spans="7:7" x14ac:dyDescent="0.2">
      <c r="G44715" s="12"/>
    </row>
    <row r="44716" spans="7:7" x14ac:dyDescent="0.2">
      <c r="G44716" s="12"/>
    </row>
    <row r="44717" spans="7:7" x14ac:dyDescent="0.2">
      <c r="G44717" s="12"/>
    </row>
    <row r="44718" spans="7:7" x14ac:dyDescent="0.2">
      <c r="G44718" s="12"/>
    </row>
    <row r="44719" spans="7:7" x14ac:dyDescent="0.2">
      <c r="G44719" s="12"/>
    </row>
    <row r="44720" spans="7:7" x14ac:dyDescent="0.2">
      <c r="G44720" s="12"/>
    </row>
    <row r="44721" spans="7:7" x14ac:dyDescent="0.2">
      <c r="G44721" s="12"/>
    </row>
    <row r="44722" spans="7:7" x14ac:dyDescent="0.2">
      <c r="G44722" s="12"/>
    </row>
    <row r="44723" spans="7:7" x14ac:dyDescent="0.2">
      <c r="G44723" s="12"/>
    </row>
    <row r="44724" spans="7:7" x14ac:dyDescent="0.2">
      <c r="G44724" s="12"/>
    </row>
    <row r="44725" spans="7:7" x14ac:dyDescent="0.2">
      <c r="G44725" s="12"/>
    </row>
    <row r="44726" spans="7:7" x14ac:dyDescent="0.2">
      <c r="G44726" s="12"/>
    </row>
    <row r="44727" spans="7:7" x14ac:dyDescent="0.2">
      <c r="G44727" s="12"/>
    </row>
    <row r="44728" spans="7:7" x14ac:dyDescent="0.2">
      <c r="G44728" s="12"/>
    </row>
    <row r="44729" spans="7:7" x14ac:dyDescent="0.2">
      <c r="G44729" s="12"/>
    </row>
    <row r="44730" spans="7:7" x14ac:dyDescent="0.2">
      <c r="G44730" s="12"/>
    </row>
    <row r="44731" spans="7:7" x14ac:dyDescent="0.2">
      <c r="G44731" s="12"/>
    </row>
    <row r="44732" spans="7:7" x14ac:dyDescent="0.2">
      <c r="G44732" s="12"/>
    </row>
    <row r="44733" spans="7:7" x14ac:dyDescent="0.2">
      <c r="G44733" s="12"/>
    </row>
    <row r="44734" spans="7:7" x14ac:dyDescent="0.2">
      <c r="G44734" s="12"/>
    </row>
    <row r="44735" spans="7:7" x14ac:dyDescent="0.2">
      <c r="G44735" s="12"/>
    </row>
    <row r="44736" spans="7:7" x14ac:dyDescent="0.2">
      <c r="G44736" s="12"/>
    </row>
    <row r="44737" spans="7:7" x14ac:dyDescent="0.2">
      <c r="G44737" s="12"/>
    </row>
    <row r="44738" spans="7:7" x14ac:dyDescent="0.2">
      <c r="G44738" s="12"/>
    </row>
    <row r="44739" spans="7:7" x14ac:dyDescent="0.2">
      <c r="G44739" s="12"/>
    </row>
    <row r="44740" spans="7:7" x14ac:dyDescent="0.2">
      <c r="G44740" s="12"/>
    </row>
    <row r="44741" spans="7:7" x14ac:dyDescent="0.2">
      <c r="G44741" s="12"/>
    </row>
    <row r="44742" spans="7:7" x14ac:dyDescent="0.2">
      <c r="G44742" s="12"/>
    </row>
    <row r="44743" spans="7:7" x14ac:dyDescent="0.2">
      <c r="G44743" s="12"/>
    </row>
    <row r="44744" spans="7:7" x14ac:dyDescent="0.2">
      <c r="G44744" s="12"/>
    </row>
    <row r="44745" spans="7:7" x14ac:dyDescent="0.2">
      <c r="G44745" s="12"/>
    </row>
    <row r="44746" spans="7:7" x14ac:dyDescent="0.2">
      <c r="G44746" s="12"/>
    </row>
    <row r="44747" spans="7:7" x14ac:dyDescent="0.2">
      <c r="G44747" s="12"/>
    </row>
    <row r="44748" spans="7:7" x14ac:dyDescent="0.2">
      <c r="G44748" s="12"/>
    </row>
    <row r="44749" spans="7:7" x14ac:dyDescent="0.2">
      <c r="G44749" s="12"/>
    </row>
    <row r="44750" spans="7:7" x14ac:dyDescent="0.2">
      <c r="G44750" s="12"/>
    </row>
    <row r="44751" spans="7:7" x14ac:dyDescent="0.2">
      <c r="G44751" s="12"/>
    </row>
    <row r="44752" spans="7:7" x14ac:dyDescent="0.2">
      <c r="G44752" s="12"/>
    </row>
    <row r="44753" spans="7:7" x14ac:dyDescent="0.2">
      <c r="G44753" s="12"/>
    </row>
    <row r="44754" spans="7:7" x14ac:dyDescent="0.2">
      <c r="G44754" s="12"/>
    </row>
    <row r="44755" spans="7:7" x14ac:dyDescent="0.2">
      <c r="G44755" s="12"/>
    </row>
    <row r="44756" spans="7:7" x14ac:dyDescent="0.2">
      <c r="G44756" s="12"/>
    </row>
    <row r="44757" spans="7:7" x14ac:dyDescent="0.2">
      <c r="G44757" s="12"/>
    </row>
    <row r="44758" spans="7:7" x14ac:dyDescent="0.2">
      <c r="G44758" s="12"/>
    </row>
    <row r="44759" spans="7:7" x14ac:dyDescent="0.2">
      <c r="G44759" s="12"/>
    </row>
    <row r="44760" spans="7:7" x14ac:dyDescent="0.2">
      <c r="G44760" s="12"/>
    </row>
    <row r="44761" spans="7:7" x14ac:dyDescent="0.2">
      <c r="G44761" s="12"/>
    </row>
    <row r="44762" spans="7:7" x14ac:dyDescent="0.2">
      <c r="G44762" s="12"/>
    </row>
    <row r="44763" spans="7:7" x14ac:dyDescent="0.2">
      <c r="G44763" s="12"/>
    </row>
    <row r="44764" spans="7:7" x14ac:dyDescent="0.2">
      <c r="G44764" s="12"/>
    </row>
    <row r="44765" spans="7:7" x14ac:dyDescent="0.2">
      <c r="G44765" s="12"/>
    </row>
    <row r="44766" spans="7:7" x14ac:dyDescent="0.2">
      <c r="G44766" s="12"/>
    </row>
    <row r="44767" spans="7:7" x14ac:dyDescent="0.2">
      <c r="G44767" s="12"/>
    </row>
    <row r="44768" spans="7:7" x14ac:dyDescent="0.2">
      <c r="G44768" s="12"/>
    </row>
    <row r="44769" spans="7:7" x14ac:dyDescent="0.2">
      <c r="G44769" s="12"/>
    </row>
    <row r="44770" spans="7:7" x14ac:dyDescent="0.2">
      <c r="G44770" s="12"/>
    </row>
    <row r="44771" spans="7:7" x14ac:dyDescent="0.2">
      <c r="G44771" s="12"/>
    </row>
    <row r="44772" spans="7:7" x14ac:dyDescent="0.2">
      <c r="G44772" s="12"/>
    </row>
    <row r="44773" spans="7:7" x14ac:dyDescent="0.2">
      <c r="G44773" s="12"/>
    </row>
    <row r="44774" spans="7:7" x14ac:dyDescent="0.2">
      <c r="G44774" s="12"/>
    </row>
    <row r="44775" spans="7:7" x14ac:dyDescent="0.2">
      <c r="G44775" s="12"/>
    </row>
    <row r="44776" spans="7:7" x14ac:dyDescent="0.2">
      <c r="G44776" s="12"/>
    </row>
    <row r="44777" spans="7:7" x14ac:dyDescent="0.2">
      <c r="G44777" s="12"/>
    </row>
    <row r="44778" spans="7:7" x14ac:dyDescent="0.2">
      <c r="G44778" s="12"/>
    </row>
    <row r="44779" spans="7:7" x14ac:dyDescent="0.2">
      <c r="G44779" s="12"/>
    </row>
    <row r="44780" spans="7:7" x14ac:dyDescent="0.2">
      <c r="G44780" s="12"/>
    </row>
    <row r="44781" spans="7:7" x14ac:dyDescent="0.2">
      <c r="G44781" s="12"/>
    </row>
    <row r="44782" spans="7:7" x14ac:dyDescent="0.2">
      <c r="G44782" s="12"/>
    </row>
    <row r="44783" spans="7:7" x14ac:dyDescent="0.2">
      <c r="G44783" s="12"/>
    </row>
    <row r="44784" spans="7:7" x14ac:dyDescent="0.2">
      <c r="G44784" s="12"/>
    </row>
    <row r="44785" spans="7:7" x14ac:dyDescent="0.2">
      <c r="G44785" s="12"/>
    </row>
    <row r="44786" spans="7:7" x14ac:dyDescent="0.2">
      <c r="G44786" s="12"/>
    </row>
    <row r="44787" spans="7:7" x14ac:dyDescent="0.2">
      <c r="G44787" s="12"/>
    </row>
    <row r="44788" spans="7:7" x14ac:dyDescent="0.2">
      <c r="G44788" s="12"/>
    </row>
    <row r="44789" spans="7:7" x14ac:dyDescent="0.2">
      <c r="G44789" s="12"/>
    </row>
    <row r="44790" spans="7:7" x14ac:dyDescent="0.2">
      <c r="G44790" s="12"/>
    </row>
    <row r="44791" spans="7:7" x14ac:dyDescent="0.2">
      <c r="G44791" s="12"/>
    </row>
    <row r="44792" spans="7:7" x14ac:dyDescent="0.2">
      <c r="G44792" s="12"/>
    </row>
    <row r="44793" spans="7:7" x14ac:dyDescent="0.2">
      <c r="G44793" s="12"/>
    </row>
    <row r="44794" spans="7:7" x14ac:dyDescent="0.2">
      <c r="G44794" s="12"/>
    </row>
    <row r="44795" spans="7:7" x14ac:dyDescent="0.2">
      <c r="G44795" s="12"/>
    </row>
    <row r="44796" spans="7:7" x14ac:dyDescent="0.2">
      <c r="G44796" s="12"/>
    </row>
    <row r="44797" spans="7:7" x14ac:dyDescent="0.2">
      <c r="G44797" s="12"/>
    </row>
    <row r="44798" spans="7:7" x14ac:dyDescent="0.2">
      <c r="G44798" s="12"/>
    </row>
    <row r="44799" spans="7:7" x14ac:dyDescent="0.2">
      <c r="G44799" s="12"/>
    </row>
    <row r="44800" spans="7:7" x14ac:dyDescent="0.2">
      <c r="G44800" s="12"/>
    </row>
    <row r="44801" spans="7:7" x14ac:dyDescent="0.2">
      <c r="G44801" s="12"/>
    </row>
    <row r="44802" spans="7:7" x14ac:dyDescent="0.2">
      <c r="G44802" s="12"/>
    </row>
    <row r="44803" spans="7:7" x14ac:dyDescent="0.2">
      <c r="G44803" s="12"/>
    </row>
    <row r="44804" spans="7:7" x14ac:dyDescent="0.2">
      <c r="G44804" s="12"/>
    </row>
    <row r="44805" spans="7:7" x14ac:dyDescent="0.2">
      <c r="G44805" s="12"/>
    </row>
    <row r="44806" spans="7:7" x14ac:dyDescent="0.2">
      <c r="G44806" s="12"/>
    </row>
    <row r="44807" spans="7:7" x14ac:dyDescent="0.2">
      <c r="G44807" s="12"/>
    </row>
    <row r="44808" spans="7:7" x14ac:dyDescent="0.2">
      <c r="G44808" s="12"/>
    </row>
    <row r="44809" spans="7:7" x14ac:dyDescent="0.2">
      <c r="G44809" s="12"/>
    </row>
    <row r="44810" spans="7:7" x14ac:dyDescent="0.2">
      <c r="G44810" s="12"/>
    </row>
    <row r="44811" spans="7:7" x14ac:dyDescent="0.2">
      <c r="G44811" s="12"/>
    </row>
    <row r="44812" spans="7:7" x14ac:dyDescent="0.2">
      <c r="G44812" s="12"/>
    </row>
    <row r="44813" spans="7:7" x14ac:dyDescent="0.2">
      <c r="G44813" s="12"/>
    </row>
    <row r="44814" spans="7:7" x14ac:dyDescent="0.2">
      <c r="G44814" s="12"/>
    </row>
    <row r="44815" spans="7:7" x14ac:dyDescent="0.2">
      <c r="G44815" s="12"/>
    </row>
    <row r="44816" spans="7:7" x14ac:dyDescent="0.2">
      <c r="G44816" s="12"/>
    </row>
    <row r="44817" spans="7:7" x14ac:dyDescent="0.2">
      <c r="G44817" s="12"/>
    </row>
    <row r="44818" spans="7:7" x14ac:dyDescent="0.2">
      <c r="G44818" s="12"/>
    </row>
    <row r="44819" spans="7:7" x14ac:dyDescent="0.2">
      <c r="G44819" s="12"/>
    </row>
    <row r="44820" spans="7:7" x14ac:dyDescent="0.2">
      <c r="G44820" s="12"/>
    </row>
    <row r="44821" spans="7:7" x14ac:dyDescent="0.2">
      <c r="G44821" s="12"/>
    </row>
    <row r="44822" spans="7:7" x14ac:dyDescent="0.2">
      <c r="G44822" s="12"/>
    </row>
    <row r="44823" spans="7:7" x14ac:dyDescent="0.2">
      <c r="G44823" s="12"/>
    </row>
    <row r="44824" spans="7:7" x14ac:dyDescent="0.2">
      <c r="G44824" s="12"/>
    </row>
    <row r="44825" spans="7:7" x14ac:dyDescent="0.2">
      <c r="G44825" s="12"/>
    </row>
    <row r="44826" spans="7:7" x14ac:dyDescent="0.2">
      <c r="G44826" s="12"/>
    </row>
    <row r="44827" spans="7:7" x14ac:dyDescent="0.2">
      <c r="G44827" s="12"/>
    </row>
    <row r="44828" spans="7:7" x14ac:dyDescent="0.2">
      <c r="G44828" s="12"/>
    </row>
    <row r="44829" spans="7:7" x14ac:dyDescent="0.2">
      <c r="G44829" s="12"/>
    </row>
    <row r="44830" spans="7:7" x14ac:dyDescent="0.2">
      <c r="G44830" s="12"/>
    </row>
    <row r="44831" spans="7:7" x14ac:dyDescent="0.2">
      <c r="G44831" s="12"/>
    </row>
    <row r="44832" spans="7:7" x14ac:dyDescent="0.2">
      <c r="G44832" s="12"/>
    </row>
    <row r="44833" spans="7:7" x14ac:dyDescent="0.2">
      <c r="G44833" s="12"/>
    </row>
    <row r="44834" spans="7:7" x14ac:dyDescent="0.2">
      <c r="G44834" s="12"/>
    </row>
    <row r="44835" spans="7:7" x14ac:dyDescent="0.2">
      <c r="G44835" s="12"/>
    </row>
    <row r="44836" spans="7:7" x14ac:dyDescent="0.2">
      <c r="G44836" s="12"/>
    </row>
    <row r="44837" spans="7:7" x14ac:dyDescent="0.2">
      <c r="G44837" s="12"/>
    </row>
    <row r="44838" spans="7:7" x14ac:dyDescent="0.2">
      <c r="G44838" s="12"/>
    </row>
    <row r="44839" spans="7:7" x14ac:dyDescent="0.2">
      <c r="G44839" s="12"/>
    </row>
    <row r="44840" spans="7:7" x14ac:dyDescent="0.2">
      <c r="G44840" s="12"/>
    </row>
    <row r="44841" spans="7:7" x14ac:dyDescent="0.2">
      <c r="G44841" s="12"/>
    </row>
    <row r="44842" spans="7:7" x14ac:dyDescent="0.2">
      <c r="G44842" s="12"/>
    </row>
    <row r="44843" spans="7:7" x14ac:dyDescent="0.2">
      <c r="G44843" s="12"/>
    </row>
    <row r="44844" spans="7:7" x14ac:dyDescent="0.2">
      <c r="G44844" s="12"/>
    </row>
    <row r="44845" spans="7:7" x14ac:dyDescent="0.2">
      <c r="G44845" s="12"/>
    </row>
    <row r="44846" spans="7:7" x14ac:dyDescent="0.2">
      <c r="G44846" s="12"/>
    </row>
    <row r="44847" spans="7:7" x14ac:dyDescent="0.2">
      <c r="G44847" s="12"/>
    </row>
    <row r="44848" spans="7:7" x14ac:dyDescent="0.2">
      <c r="G44848" s="12"/>
    </row>
    <row r="44849" spans="7:7" x14ac:dyDescent="0.2">
      <c r="G44849" s="12"/>
    </row>
    <row r="44850" spans="7:7" x14ac:dyDescent="0.2">
      <c r="G44850" s="12"/>
    </row>
    <row r="44851" spans="7:7" x14ac:dyDescent="0.2">
      <c r="G44851" s="12"/>
    </row>
    <row r="44852" spans="7:7" x14ac:dyDescent="0.2">
      <c r="G44852" s="12"/>
    </row>
    <row r="44853" spans="7:7" x14ac:dyDescent="0.2">
      <c r="G44853" s="12"/>
    </row>
    <row r="44854" spans="7:7" x14ac:dyDescent="0.2">
      <c r="G44854" s="12"/>
    </row>
    <row r="44855" spans="7:7" x14ac:dyDescent="0.2">
      <c r="G44855" s="12"/>
    </row>
    <row r="44856" spans="7:7" x14ac:dyDescent="0.2">
      <c r="G44856" s="12"/>
    </row>
    <row r="44857" spans="7:7" x14ac:dyDescent="0.2">
      <c r="G44857" s="12"/>
    </row>
    <row r="44858" spans="7:7" x14ac:dyDescent="0.2">
      <c r="G44858" s="12"/>
    </row>
    <row r="44859" spans="7:7" x14ac:dyDescent="0.2">
      <c r="G44859" s="12"/>
    </row>
    <row r="44860" spans="7:7" x14ac:dyDescent="0.2">
      <c r="G44860" s="12"/>
    </row>
    <row r="44861" spans="7:7" x14ac:dyDescent="0.2">
      <c r="G44861" s="12"/>
    </row>
    <row r="44862" spans="7:7" x14ac:dyDescent="0.2">
      <c r="G44862" s="12"/>
    </row>
    <row r="44863" spans="7:7" x14ac:dyDescent="0.2">
      <c r="G44863" s="12"/>
    </row>
    <row r="44864" spans="7:7" x14ac:dyDescent="0.2">
      <c r="G44864" s="12"/>
    </row>
    <row r="44865" spans="7:7" x14ac:dyDescent="0.2">
      <c r="G44865" s="12"/>
    </row>
    <row r="44866" spans="7:7" x14ac:dyDescent="0.2">
      <c r="G44866" s="12"/>
    </row>
    <row r="44867" spans="7:7" x14ac:dyDescent="0.2">
      <c r="G44867" s="12"/>
    </row>
    <row r="44868" spans="7:7" x14ac:dyDescent="0.2">
      <c r="G44868" s="12"/>
    </row>
    <row r="44869" spans="7:7" x14ac:dyDescent="0.2">
      <c r="G44869" s="12"/>
    </row>
    <row r="44870" spans="7:7" x14ac:dyDescent="0.2">
      <c r="G44870" s="12"/>
    </row>
    <row r="44871" spans="7:7" x14ac:dyDescent="0.2">
      <c r="G44871" s="12"/>
    </row>
    <row r="44872" spans="7:7" x14ac:dyDescent="0.2">
      <c r="G44872" s="12"/>
    </row>
    <row r="44873" spans="7:7" x14ac:dyDescent="0.2">
      <c r="G44873" s="12"/>
    </row>
    <row r="44874" spans="7:7" x14ac:dyDescent="0.2">
      <c r="G44874" s="12"/>
    </row>
    <row r="44875" spans="7:7" x14ac:dyDescent="0.2">
      <c r="G44875" s="12"/>
    </row>
    <row r="44876" spans="7:7" x14ac:dyDescent="0.2">
      <c r="G44876" s="12"/>
    </row>
    <row r="44877" spans="7:7" x14ac:dyDescent="0.2">
      <c r="G44877" s="12"/>
    </row>
    <row r="44878" spans="7:7" x14ac:dyDescent="0.2">
      <c r="G44878" s="12"/>
    </row>
    <row r="44879" spans="7:7" x14ac:dyDescent="0.2">
      <c r="G44879" s="12"/>
    </row>
    <row r="44880" spans="7:7" x14ac:dyDescent="0.2">
      <c r="G44880" s="12"/>
    </row>
    <row r="44881" spans="7:7" x14ac:dyDescent="0.2">
      <c r="G44881" s="12"/>
    </row>
    <row r="44882" spans="7:7" x14ac:dyDescent="0.2">
      <c r="G44882" s="12"/>
    </row>
    <row r="44883" spans="7:7" x14ac:dyDescent="0.2">
      <c r="G44883" s="12"/>
    </row>
    <row r="44884" spans="7:7" x14ac:dyDescent="0.2">
      <c r="G44884" s="12"/>
    </row>
    <row r="44885" spans="7:7" x14ac:dyDescent="0.2">
      <c r="G44885" s="12"/>
    </row>
    <row r="44886" spans="7:7" x14ac:dyDescent="0.2">
      <c r="G44886" s="12"/>
    </row>
    <row r="44887" spans="7:7" x14ac:dyDescent="0.2">
      <c r="G44887" s="12"/>
    </row>
    <row r="44888" spans="7:7" x14ac:dyDescent="0.2">
      <c r="G44888" s="12"/>
    </row>
    <row r="44889" spans="7:7" x14ac:dyDescent="0.2">
      <c r="G44889" s="12"/>
    </row>
    <row r="44890" spans="7:7" x14ac:dyDescent="0.2">
      <c r="G44890" s="12"/>
    </row>
    <row r="44891" spans="7:7" x14ac:dyDescent="0.2">
      <c r="G44891" s="12"/>
    </row>
    <row r="44892" spans="7:7" x14ac:dyDescent="0.2">
      <c r="G44892" s="12"/>
    </row>
    <row r="44893" spans="7:7" x14ac:dyDescent="0.2">
      <c r="G44893" s="12"/>
    </row>
    <row r="44894" spans="7:7" x14ac:dyDescent="0.2">
      <c r="G44894" s="12"/>
    </row>
    <row r="44895" spans="7:7" x14ac:dyDescent="0.2">
      <c r="G44895" s="12"/>
    </row>
    <row r="44896" spans="7:7" x14ac:dyDescent="0.2">
      <c r="G44896" s="12"/>
    </row>
    <row r="44897" spans="7:7" x14ac:dyDescent="0.2">
      <c r="G44897" s="12"/>
    </row>
    <row r="44898" spans="7:7" x14ac:dyDescent="0.2">
      <c r="G44898" s="12"/>
    </row>
    <row r="44899" spans="7:7" x14ac:dyDescent="0.2">
      <c r="G44899" s="12"/>
    </row>
    <row r="44900" spans="7:7" x14ac:dyDescent="0.2">
      <c r="G44900" s="12"/>
    </row>
    <row r="44901" spans="7:7" x14ac:dyDescent="0.2">
      <c r="G44901" s="12"/>
    </row>
    <row r="44902" spans="7:7" x14ac:dyDescent="0.2">
      <c r="G44902" s="12"/>
    </row>
    <row r="44903" spans="7:7" x14ac:dyDescent="0.2">
      <c r="G44903" s="12"/>
    </row>
    <row r="44904" spans="7:7" x14ac:dyDescent="0.2">
      <c r="G44904" s="12"/>
    </row>
    <row r="44905" spans="7:7" x14ac:dyDescent="0.2">
      <c r="G44905" s="12"/>
    </row>
    <row r="44906" spans="7:7" x14ac:dyDescent="0.2">
      <c r="G44906" s="12"/>
    </row>
    <row r="44907" spans="7:7" x14ac:dyDescent="0.2">
      <c r="G44907" s="12"/>
    </row>
    <row r="44908" spans="7:7" x14ac:dyDescent="0.2">
      <c r="G44908" s="12"/>
    </row>
    <row r="44909" spans="7:7" x14ac:dyDescent="0.2">
      <c r="G44909" s="12"/>
    </row>
    <row r="44910" spans="7:7" x14ac:dyDescent="0.2">
      <c r="G44910" s="12"/>
    </row>
    <row r="44911" spans="7:7" x14ac:dyDescent="0.2">
      <c r="G44911" s="12"/>
    </row>
    <row r="44912" spans="7:7" x14ac:dyDescent="0.2">
      <c r="G44912" s="12"/>
    </row>
    <row r="44913" spans="7:7" x14ac:dyDescent="0.2">
      <c r="G44913" s="12"/>
    </row>
    <row r="44914" spans="7:7" x14ac:dyDescent="0.2">
      <c r="G44914" s="12"/>
    </row>
    <row r="44915" spans="7:7" x14ac:dyDescent="0.2">
      <c r="G44915" s="12"/>
    </row>
    <row r="44916" spans="7:7" x14ac:dyDescent="0.2">
      <c r="G44916" s="12"/>
    </row>
    <row r="44917" spans="7:7" x14ac:dyDescent="0.2">
      <c r="G44917" s="12"/>
    </row>
    <row r="44918" spans="7:7" x14ac:dyDescent="0.2">
      <c r="G44918" s="12"/>
    </row>
    <row r="44919" spans="7:7" x14ac:dyDescent="0.2">
      <c r="G44919" s="12"/>
    </row>
    <row r="44920" spans="7:7" x14ac:dyDescent="0.2">
      <c r="G44920" s="12"/>
    </row>
    <row r="44921" spans="7:7" x14ac:dyDescent="0.2">
      <c r="G44921" s="12"/>
    </row>
    <row r="44922" spans="7:7" x14ac:dyDescent="0.2">
      <c r="G44922" s="12"/>
    </row>
    <row r="44923" spans="7:7" x14ac:dyDescent="0.2">
      <c r="G44923" s="12"/>
    </row>
    <row r="44924" spans="7:7" x14ac:dyDescent="0.2">
      <c r="G44924" s="12"/>
    </row>
    <row r="44925" spans="7:7" x14ac:dyDescent="0.2">
      <c r="G44925" s="12"/>
    </row>
    <row r="44926" spans="7:7" x14ac:dyDescent="0.2">
      <c r="G44926" s="12"/>
    </row>
    <row r="44927" spans="7:7" x14ac:dyDescent="0.2">
      <c r="G44927" s="12"/>
    </row>
    <row r="44928" spans="7:7" x14ac:dyDescent="0.2">
      <c r="G44928" s="12"/>
    </row>
    <row r="44929" spans="7:7" x14ac:dyDescent="0.2">
      <c r="G44929" s="12"/>
    </row>
    <row r="44930" spans="7:7" x14ac:dyDescent="0.2">
      <c r="G44930" s="12"/>
    </row>
    <row r="44931" spans="7:7" x14ac:dyDescent="0.2">
      <c r="G44931" s="12"/>
    </row>
    <row r="44932" spans="7:7" x14ac:dyDescent="0.2">
      <c r="G44932" s="12"/>
    </row>
    <row r="44933" spans="7:7" x14ac:dyDescent="0.2">
      <c r="G44933" s="12"/>
    </row>
    <row r="44934" spans="7:7" x14ac:dyDescent="0.2">
      <c r="G44934" s="12"/>
    </row>
    <row r="44935" spans="7:7" x14ac:dyDescent="0.2">
      <c r="G44935" s="12"/>
    </row>
    <row r="44936" spans="7:7" x14ac:dyDescent="0.2">
      <c r="G44936" s="12"/>
    </row>
    <row r="44937" spans="7:7" x14ac:dyDescent="0.2">
      <c r="G44937" s="12"/>
    </row>
    <row r="44938" spans="7:7" x14ac:dyDescent="0.2">
      <c r="G44938" s="12"/>
    </row>
    <row r="44939" spans="7:7" x14ac:dyDescent="0.2">
      <c r="G44939" s="12"/>
    </row>
    <row r="44940" spans="7:7" x14ac:dyDescent="0.2">
      <c r="G44940" s="12"/>
    </row>
    <row r="44941" spans="7:7" x14ac:dyDescent="0.2">
      <c r="G44941" s="12"/>
    </row>
    <row r="44942" spans="7:7" x14ac:dyDescent="0.2">
      <c r="G44942" s="12"/>
    </row>
    <row r="44943" spans="7:7" x14ac:dyDescent="0.2">
      <c r="G44943" s="12"/>
    </row>
    <row r="44944" spans="7:7" x14ac:dyDescent="0.2">
      <c r="G44944" s="12"/>
    </row>
    <row r="44945" spans="7:7" x14ac:dyDescent="0.2">
      <c r="G44945" s="12"/>
    </row>
    <row r="44946" spans="7:7" x14ac:dyDescent="0.2">
      <c r="G44946" s="12"/>
    </row>
    <row r="44947" spans="7:7" x14ac:dyDescent="0.2">
      <c r="G44947" s="12"/>
    </row>
    <row r="44948" spans="7:7" x14ac:dyDescent="0.2">
      <c r="G44948" s="12"/>
    </row>
    <row r="44949" spans="7:7" x14ac:dyDescent="0.2">
      <c r="G44949" s="12"/>
    </row>
    <row r="44950" spans="7:7" x14ac:dyDescent="0.2">
      <c r="G44950" s="12"/>
    </row>
    <row r="44951" spans="7:7" x14ac:dyDescent="0.2">
      <c r="G44951" s="12"/>
    </row>
    <row r="44952" spans="7:7" x14ac:dyDescent="0.2">
      <c r="G44952" s="12"/>
    </row>
    <row r="44953" spans="7:7" x14ac:dyDescent="0.2">
      <c r="G44953" s="12"/>
    </row>
    <row r="44954" spans="7:7" x14ac:dyDescent="0.2">
      <c r="G44954" s="12"/>
    </row>
    <row r="44955" spans="7:7" x14ac:dyDescent="0.2">
      <c r="G44955" s="12"/>
    </row>
    <row r="44956" spans="7:7" x14ac:dyDescent="0.2">
      <c r="G44956" s="12"/>
    </row>
    <row r="44957" spans="7:7" x14ac:dyDescent="0.2">
      <c r="G44957" s="12"/>
    </row>
    <row r="44958" spans="7:7" x14ac:dyDescent="0.2">
      <c r="G44958" s="12"/>
    </row>
    <row r="44959" spans="7:7" x14ac:dyDescent="0.2">
      <c r="G44959" s="12"/>
    </row>
    <row r="44960" spans="7:7" x14ac:dyDescent="0.2">
      <c r="G44960" s="12"/>
    </row>
    <row r="44961" spans="7:7" x14ac:dyDescent="0.2">
      <c r="G44961" s="12"/>
    </row>
    <row r="44962" spans="7:7" x14ac:dyDescent="0.2">
      <c r="G44962" s="12"/>
    </row>
    <row r="44963" spans="7:7" x14ac:dyDescent="0.2">
      <c r="G44963" s="12"/>
    </row>
    <row r="44964" spans="7:7" x14ac:dyDescent="0.2">
      <c r="G44964" s="12"/>
    </row>
    <row r="44965" spans="7:7" x14ac:dyDescent="0.2">
      <c r="G44965" s="12"/>
    </row>
    <row r="44966" spans="7:7" x14ac:dyDescent="0.2">
      <c r="G44966" s="12"/>
    </row>
    <row r="44967" spans="7:7" x14ac:dyDescent="0.2">
      <c r="G44967" s="12"/>
    </row>
    <row r="44968" spans="7:7" x14ac:dyDescent="0.2">
      <c r="G44968" s="12"/>
    </row>
    <row r="44969" spans="7:7" x14ac:dyDescent="0.2">
      <c r="G44969" s="12"/>
    </row>
    <row r="44970" spans="7:7" x14ac:dyDescent="0.2">
      <c r="G44970" s="12"/>
    </row>
    <row r="44971" spans="7:7" x14ac:dyDescent="0.2">
      <c r="G44971" s="12"/>
    </row>
    <row r="44972" spans="7:7" x14ac:dyDescent="0.2">
      <c r="G44972" s="12"/>
    </row>
    <row r="44973" spans="7:7" x14ac:dyDescent="0.2">
      <c r="G44973" s="12"/>
    </row>
    <row r="44974" spans="7:7" x14ac:dyDescent="0.2">
      <c r="G44974" s="12"/>
    </row>
    <row r="44975" spans="7:7" x14ac:dyDescent="0.2">
      <c r="G44975" s="12"/>
    </row>
    <row r="44976" spans="7:7" x14ac:dyDescent="0.2">
      <c r="G44976" s="12"/>
    </row>
    <row r="44977" spans="7:7" x14ac:dyDescent="0.2">
      <c r="G44977" s="12"/>
    </row>
    <row r="44978" spans="7:7" x14ac:dyDescent="0.2">
      <c r="G44978" s="12"/>
    </row>
    <row r="44979" spans="7:7" x14ac:dyDescent="0.2">
      <c r="G44979" s="12"/>
    </row>
    <row r="44980" spans="7:7" x14ac:dyDescent="0.2">
      <c r="G44980" s="12"/>
    </row>
    <row r="44981" spans="7:7" x14ac:dyDescent="0.2">
      <c r="G44981" s="12"/>
    </row>
    <row r="44982" spans="7:7" x14ac:dyDescent="0.2">
      <c r="G44982" s="12"/>
    </row>
    <row r="44983" spans="7:7" x14ac:dyDescent="0.2">
      <c r="G44983" s="12"/>
    </row>
    <row r="44984" spans="7:7" x14ac:dyDescent="0.2">
      <c r="G44984" s="12"/>
    </row>
    <row r="44985" spans="7:7" x14ac:dyDescent="0.2">
      <c r="G44985" s="12"/>
    </row>
    <row r="44986" spans="7:7" x14ac:dyDescent="0.2">
      <c r="G44986" s="12"/>
    </row>
    <row r="44987" spans="7:7" x14ac:dyDescent="0.2">
      <c r="G44987" s="12"/>
    </row>
    <row r="44988" spans="7:7" x14ac:dyDescent="0.2">
      <c r="G44988" s="12"/>
    </row>
    <row r="44989" spans="7:7" x14ac:dyDescent="0.2">
      <c r="G44989" s="12"/>
    </row>
    <row r="44990" spans="7:7" x14ac:dyDescent="0.2">
      <c r="G44990" s="12"/>
    </row>
    <row r="44991" spans="7:7" x14ac:dyDescent="0.2">
      <c r="G44991" s="12"/>
    </row>
    <row r="44992" spans="7:7" x14ac:dyDescent="0.2">
      <c r="G44992" s="12"/>
    </row>
    <row r="44993" spans="7:7" x14ac:dyDescent="0.2">
      <c r="G44993" s="12"/>
    </row>
    <row r="44994" spans="7:7" x14ac:dyDescent="0.2">
      <c r="G44994" s="12"/>
    </row>
    <row r="44995" spans="7:7" x14ac:dyDescent="0.2">
      <c r="G44995" s="12"/>
    </row>
    <row r="44996" spans="7:7" x14ac:dyDescent="0.2">
      <c r="G44996" s="12"/>
    </row>
    <row r="44997" spans="7:7" x14ac:dyDescent="0.2">
      <c r="G44997" s="12"/>
    </row>
    <row r="44998" spans="7:7" x14ac:dyDescent="0.2">
      <c r="G44998" s="12"/>
    </row>
    <row r="44999" spans="7:7" x14ac:dyDescent="0.2">
      <c r="G44999" s="12"/>
    </row>
    <row r="45000" spans="7:7" x14ac:dyDescent="0.2">
      <c r="G45000" s="12"/>
    </row>
    <row r="45001" spans="7:7" x14ac:dyDescent="0.2">
      <c r="G45001" s="12"/>
    </row>
    <row r="45002" spans="7:7" x14ac:dyDescent="0.2">
      <c r="G45002" s="12"/>
    </row>
    <row r="45003" spans="7:7" x14ac:dyDescent="0.2">
      <c r="G45003" s="12"/>
    </row>
    <row r="45004" spans="7:7" x14ac:dyDescent="0.2">
      <c r="G45004" s="12"/>
    </row>
    <row r="45005" spans="7:7" x14ac:dyDescent="0.2">
      <c r="G45005" s="12"/>
    </row>
    <row r="45006" spans="7:7" x14ac:dyDescent="0.2">
      <c r="G45006" s="12"/>
    </row>
    <row r="45007" spans="7:7" x14ac:dyDescent="0.2">
      <c r="G45007" s="12"/>
    </row>
    <row r="45008" spans="7:7" x14ac:dyDescent="0.2">
      <c r="G45008" s="12"/>
    </row>
    <row r="45009" spans="7:7" x14ac:dyDescent="0.2">
      <c r="G45009" s="12"/>
    </row>
    <row r="45010" spans="7:7" x14ac:dyDescent="0.2">
      <c r="G45010" s="12"/>
    </row>
    <row r="45011" spans="7:7" x14ac:dyDescent="0.2">
      <c r="G45011" s="12"/>
    </row>
    <row r="45012" spans="7:7" x14ac:dyDescent="0.2">
      <c r="G45012" s="12"/>
    </row>
    <row r="45013" spans="7:7" x14ac:dyDescent="0.2">
      <c r="G45013" s="12"/>
    </row>
    <row r="45014" spans="7:7" x14ac:dyDescent="0.2">
      <c r="G45014" s="12"/>
    </row>
    <row r="45015" spans="7:7" x14ac:dyDescent="0.2">
      <c r="G45015" s="12"/>
    </row>
    <row r="45016" spans="7:7" x14ac:dyDescent="0.2">
      <c r="G45016" s="12"/>
    </row>
    <row r="45017" spans="7:7" x14ac:dyDescent="0.2">
      <c r="G45017" s="12"/>
    </row>
    <row r="45018" spans="7:7" x14ac:dyDescent="0.2">
      <c r="G45018" s="12"/>
    </row>
    <row r="45019" spans="7:7" x14ac:dyDescent="0.2">
      <c r="G45019" s="12"/>
    </row>
    <row r="45020" spans="7:7" x14ac:dyDescent="0.2">
      <c r="G45020" s="12"/>
    </row>
    <row r="45021" spans="7:7" x14ac:dyDescent="0.2">
      <c r="G45021" s="12"/>
    </row>
    <row r="45022" spans="7:7" x14ac:dyDescent="0.2">
      <c r="G45022" s="12"/>
    </row>
    <row r="45023" spans="7:7" x14ac:dyDescent="0.2">
      <c r="G45023" s="12"/>
    </row>
    <row r="45024" spans="7:7" x14ac:dyDescent="0.2">
      <c r="G45024" s="12"/>
    </row>
    <row r="45025" spans="7:7" x14ac:dyDescent="0.2">
      <c r="G45025" s="12"/>
    </row>
    <row r="45026" spans="7:7" x14ac:dyDescent="0.2">
      <c r="G45026" s="12"/>
    </row>
    <row r="45027" spans="7:7" x14ac:dyDescent="0.2">
      <c r="G45027" s="12"/>
    </row>
    <row r="45028" spans="7:7" x14ac:dyDescent="0.2">
      <c r="G45028" s="12"/>
    </row>
    <row r="45029" spans="7:7" x14ac:dyDescent="0.2">
      <c r="G45029" s="12"/>
    </row>
    <row r="45030" spans="7:7" x14ac:dyDescent="0.2">
      <c r="G45030" s="12"/>
    </row>
    <row r="45031" spans="7:7" x14ac:dyDescent="0.2">
      <c r="G45031" s="12"/>
    </row>
    <row r="45032" spans="7:7" x14ac:dyDescent="0.2">
      <c r="G45032" s="12"/>
    </row>
    <row r="45033" spans="7:7" x14ac:dyDescent="0.2">
      <c r="G45033" s="12"/>
    </row>
    <row r="45034" spans="7:7" x14ac:dyDescent="0.2">
      <c r="G45034" s="12"/>
    </row>
    <row r="45035" spans="7:7" x14ac:dyDescent="0.2">
      <c r="G45035" s="12"/>
    </row>
    <row r="45036" spans="7:7" x14ac:dyDescent="0.2">
      <c r="G45036" s="12"/>
    </row>
    <row r="45037" spans="7:7" x14ac:dyDescent="0.2">
      <c r="G45037" s="12"/>
    </row>
    <row r="45038" spans="7:7" x14ac:dyDescent="0.2">
      <c r="G45038" s="12"/>
    </row>
    <row r="45039" spans="7:7" x14ac:dyDescent="0.2">
      <c r="G45039" s="12"/>
    </row>
    <row r="45040" spans="7:7" x14ac:dyDescent="0.2">
      <c r="G45040" s="12"/>
    </row>
    <row r="45041" spans="7:7" x14ac:dyDescent="0.2">
      <c r="G45041" s="12"/>
    </row>
    <row r="45042" spans="7:7" x14ac:dyDescent="0.2">
      <c r="G45042" s="12"/>
    </row>
    <row r="45043" spans="7:7" x14ac:dyDescent="0.2">
      <c r="G45043" s="12"/>
    </row>
    <row r="45044" spans="7:7" x14ac:dyDescent="0.2">
      <c r="G45044" s="12"/>
    </row>
    <row r="45045" spans="7:7" x14ac:dyDescent="0.2">
      <c r="G45045" s="12"/>
    </row>
    <row r="45046" spans="7:7" x14ac:dyDescent="0.2">
      <c r="G45046" s="12"/>
    </row>
    <row r="45047" spans="7:7" x14ac:dyDescent="0.2">
      <c r="G45047" s="12"/>
    </row>
    <row r="45048" spans="7:7" x14ac:dyDescent="0.2">
      <c r="G45048" s="12"/>
    </row>
    <row r="45049" spans="7:7" x14ac:dyDescent="0.2">
      <c r="G45049" s="12"/>
    </row>
    <row r="45050" spans="7:7" x14ac:dyDescent="0.2">
      <c r="G45050" s="12"/>
    </row>
    <row r="45051" spans="7:7" x14ac:dyDescent="0.2">
      <c r="G45051" s="12"/>
    </row>
    <row r="45052" spans="7:7" x14ac:dyDescent="0.2">
      <c r="G45052" s="12"/>
    </row>
    <row r="45053" spans="7:7" x14ac:dyDescent="0.2">
      <c r="G45053" s="12"/>
    </row>
    <row r="45054" spans="7:7" x14ac:dyDescent="0.2">
      <c r="G45054" s="12"/>
    </row>
    <row r="45055" spans="7:7" x14ac:dyDescent="0.2">
      <c r="G45055" s="12"/>
    </row>
    <row r="45056" spans="7:7" x14ac:dyDescent="0.2">
      <c r="G45056" s="12"/>
    </row>
    <row r="45057" spans="7:7" x14ac:dyDescent="0.2">
      <c r="G45057" s="12"/>
    </row>
    <row r="45058" spans="7:7" x14ac:dyDescent="0.2">
      <c r="G45058" s="12"/>
    </row>
    <row r="45059" spans="7:7" x14ac:dyDescent="0.2">
      <c r="G45059" s="12"/>
    </row>
    <row r="45060" spans="7:7" x14ac:dyDescent="0.2">
      <c r="G45060" s="12"/>
    </row>
    <row r="45061" spans="7:7" x14ac:dyDescent="0.2">
      <c r="G45061" s="12"/>
    </row>
    <row r="45062" spans="7:7" x14ac:dyDescent="0.2">
      <c r="G45062" s="12"/>
    </row>
    <row r="45063" spans="7:7" x14ac:dyDescent="0.2">
      <c r="G45063" s="12"/>
    </row>
    <row r="45064" spans="7:7" x14ac:dyDescent="0.2">
      <c r="G45064" s="12"/>
    </row>
    <row r="45065" spans="7:7" x14ac:dyDescent="0.2">
      <c r="G45065" s="12"/>
    </row>
    <row r="45066" spans="7:7" x14ac:dyDescent="0.2">
      <c r="G45066" s="12"/>
    </row>
    <row r="45067" spans="7:7" x14ac:dyDescent="0.2">
      <c r="G45067" s="12"/>
    </row>
    <row r="45068" spans="7:7" x14ac:dyDescent="0.2">
      <c r="G45068" s="12"/>
    </row>
    <row r="45069" spans="7:7" x14ac:dyDescent="0.2">
      <c r="G45069" s="12"/>
    </row>
    <row r="45070" spans="7:7" x14ac:dyDescent="0.2">
      <c r="G45070" s="12"/>
    </row>
    <row r="45071" spans="7:7" x14ac:dyDescent="0.2">
      <c r="G45071" s="12"/>
    </row>
    <row r="45072" spans="7:7" x14ac:dyDescent="0.2">
      <c r="G45072" s="12"/>
    </row>
    <row r="45073" spans="7:7" x14ac:dyDescent="0.2">
      <c r="G45073" s="12"/>
    </row>
    <row r="45074" spans="7:7" x14ac:dyDescent="0.2">
      <c r="G45074" s="12"/>
    </row>
    <row r="45075" spans="7:7" x14ac:dyDescent="0.2">
      <c r="G45075" s="12"/>
    </row>
    <row r="45076" spans="7:7" x14ac:dyDescent="0.2">
      <c r="G45076" s="12"/>
    </row>
    <row r="45077" spans="7:7" x14ac:dyDescent="0.2">
      <c r="G45077" s="12"/>
    </row>
    <row r="45078" spans="7:7" x14ac:dyDescent="0.2">
      <c r="G45078" s="12"/>
    </row>
    <row r="45079" spans="7:7" x14ac:dyDescent="0.2">
      <c r="G45079" s="12"/>
    </row>
    <row r="45080" spans="7:7" x14ac:dyDescent="0.2">
      <c r="G45080" s="12"/>
    </row>
    <row r="45081" spans="7:7" x14ac:dyDescent="0.2">
      <c r="G45081" s="12"/>
    </row>
    <row r="45082" spans="7:7" x14ac:dyDescent="0.2">
      <c r="G45082" s="12"/>
    </row>
    <row r="45083" spans="7:7" x14ac:dyDescent="0.2">
      <c r="G45083" s="12"/>
    </row>
    <row r="45084" spans="7:7" x14ac:dyDescent="0.2">
      <c r="G45084" s="12"/>
    </row>
    <row r="45085" spans="7:7" x14ac:dyDescent="0.2">
      <c r="G45085" s="12"/>
    </row>
    <row r="45086" spans="7:7" x14ac:dyDescent="0.2">
      <c r="G45086" s="12"/>
    </row>
    <row r="45087" spans="7:7" x14ac:dyDescent="0.2">
      <c r="G45087" s="12"/>
    </row>
    <row r="45088" spans="7:7" x14ac:dyDescent="0.2">
      <c r="G45088" s="12"/>
    </row>
    <row r="45089" spans="7:7" x14ac:dyDescent="0.2">
      <c r="G45089" s="12"/>
    </row>
    <row r="45090" spans="7:7" x14ac:dyDescent="0.2">
      <c r="G45090" s="12"/>
    </row>
    <row r="45091" spans="7:7" x14ac:dyDescent="0.2">
      <c r="G45091" s="12"/>
    </row>
    <row r="45092" spans="7:7" x14ac:dyDescent="0.2">
      <c r="G45092" s="12"/>
    </row>
    <row r="45093" spans="7:7" x14ac:dyDescent="0.2">
      <c r="G45093" s="12"/>
    </row>
    <row r="45094" spans="7:7" x14ac:dyDescent="0.2">
      <c r="G45094" s="12"/>
    </row>
    <row r="45095" spans="7:7" x14ac:dyDescent="0.2">
      <c r="G45095" s="12"/>
    </row>
    <row r="45096" spans="7:7" x14ac:dyDescent="0.2">
      <c r="G45096" s="12"/>
    </row>
    <row r="45097" spans="7:7" x14ac:dyDescent="0.2">
      <c r="G45097" s="12"/>
    </row>
    <row r="45098" spans="7:7" x14ac:dyDescent="0.2">
      <c r="G45098" s="12"/>
    </row>
    <row r="45099" spans="7:7" x14ac:dyDescent="0.2">
      <c r="G45099" s="12"/>
    </row>
    <row r="45100" spans="7:7" x14ac:dyDescent="0.2">
      <c r="G45100" s="12"/>
    </row>
    <row r="45101" spans="7:7" x14ac:dyDescent="0.2">
      <c r="G45101" s="12"/>
    </row>
    <row r="45102" spans="7:7" x14ac:dyDescent="0.2">
      <c r="G45102" s="12"/>
    </row>
    <row r="45103" spans="7:7" x14ac:dyDescent="0.2">
      <c r="G45103" s="12"/>
    </row>
    <row r="45104" spans="7:7" x14ac:dyDescent="0.2">
      <c r="G45104" s="12"/>
    </row>
    <row r="45105" spans="7:7" x14ac:dyDescent="0.2">
      <c r="G45105" s="12"/>
    </row>
    <row r="45106" spans="7:7" x14ac:dyDescent="0.2">
      <c r="G45106" s="12"/>
    </row>
    <row r="45107" spans="7:7" x14ac:dyDescent="0.2">
      <c r="G45107" s="12"/>
    </row>
    <row r="45108" spans="7:7" x14ac:dyDescent="0.2">
      <c r="G45108" s="12"/>
    </row>
    <row r="45109" spans="7:7" x14ac:dyDescent="0.2">
      <c r="G45109" s="12"/>
    </row>
    <row r="45110" spans="7:7" x14ac:dyDescent="0.2">
      <c r="G45110" s="12"/>
    </row>
    <row r="45111" spans="7:7" x14ac:dyDescent="0.2">
      <c r="G45111" s="12"/>
    </row>
    <row r="45112" spans="7:7" x14ac:dyDescent="0.2">
      <c r="G45112" s="12"/>
    </row>
    <row r="45113" spans="7:7" x14ac:dyDescent="0.2">
      <c r="G45113" s="12"/>
    </row>
    <row r="45114" spans="7:7" x14ac:dyDescent="0.2">
      <c r="G45114" s="12"/>
    </row>
    <row r="45115" spans="7:7" x14ac:dyDescent="0.2">
      <c r="G45115" s="12"/>
    </row>
    <row r="45116" spans="7:7" x14ac:dyDescent="0.2">
      <c r="G45116" s="12"/>
    </row>
    <row r="45117" spans="7:7" x14ac:dyDescent="0.2">
      <c r="G45117" s="12"/>
    </row>
    <row r="45118" spans="7:7" x14ac:dyDescent="0.2">
      <c r="G45118" s="12"/>
    </row>
    <row r="45119" spans="7:7" x14ac:dyDescent="0.2">
      <c r="G45119" s="12"/>
    </row>
    <row r="45120" spans="7:7" x14ac:dyDescent="0.2">
      <c r="G45120" s="12"/>
    </row>
    <row r="45121" spans="7:7" x14ac:dyDescent="0.2">
      <c r="G45121" s="12"/>
    </row>
    <row r="45122" spans="7:7" x14ac:dyDescent="0.2">
      <c r="G45122" s="12"/>
    </row>
    <row r="45123" spans="7:7" x14ac:dyDescent="0.2">
      <c r="G45123" s="12"/>
    </row>
    <row r="45124" spans="7:7" x14ac:dyDescent="0.2">
      <c r="G45124" s="12"/>
    </row>
    <row r="45125" spans="7:7" x14ac:dyDescent="0.2">
      <c r="G45125" s="12"/>
    </row>
    <row r="45126" spans="7:7" x14ac:dyDescent="0.2">
      <c r="G45126" s="12"/>
    </row>
    <row r="45127" spans="7:7" x14ac:dyDescent="0.2">
      <c r="G45127" s="12"/>
    </row>
    <row r="45128" spans="7:7" x14ac:dyDescent="0.2">
      <c r="G45128" s="12"/>
    </row>
    <row r="45129" spans="7:7" x14ac:dyDescent="0.2">
      <c r="G45129" s="12"/>
    </row>
    <row r="45130" spans="7:7" x14ac:dyDescent="0.2">
      <c r="G45130" s="12"/>
    </row>
    <row r="45131" spans="7:7" x14ac:dyDescent="0.2">
      <c r="G45131" s="12"/>
    </row>
    <row r="45132" spans="7:7" x14ac:dyDescent="0.2">
      <c r="G45132" s="12"/>
    </row>
    <row r="45133" spans="7:7" x14ac:dyDescent="0.2">
      <c r="G45133" s="12"/>
    </row>
    <row r="45134" spans="7:7" x14ac:dyDescent="0.2">
      <c r="G45134" s="12"/>
    </row>
    <row r="45135" spans="7:7" x14ac:dyDescent="0.2">
      <c r="G45135" s="12"/>
    </row>
    <row r="45136" spans="7:7" x14ac:dyDescent="0.2">
      <c r="G45136" s="12"/>
    </row>
    <row r="45137" spans="7:7" x14ac:dyDescent="0.2">
      <c r="G45137" s="12"/>
    </row>
    <row r="45138" spans="7:7" x14ac:dyDescent="0.2">
      <c r="G45138" s="12"/>
    </row>
    <row r="45139" spans="7:7" x14ac:dyDescent="0.2">
      <c r="G45139" s="12"/>
    </row>
    <row r="45140" spans="7:7" x14ac:dyDescent="0.2">
      <c r="G45140" s="12"/>
    </row>
    <row r="45141" spans="7:7" x14ac:dyDescent="0.2">
      <c r="G45141" s="12"/>
    </row>
    <row r="45142" spans="7:7" x14ac:dyDescent="0.2">
      <c r="G45142" s="12"/>
    </row>
    <row r="45143" spans="7:7" x14ac:dyDescent="0.2">
      <c r="G45143" s="12"/>
    </row>
    <row r="45144" spans="7:7" x14ac:dyDescent="0.2">
      <c r="G45144" s="12"/>
    </row>
    <row r="45145" spans="7:7" x14ac:dyDescent="0.2">
      <c r="G45145" s="12"/>
    </row>
    <row r="45146" spans="7:7" x14ac:dyDescent="0.2">
      <c r="G45146" s="12"/>
    </row>
    <row r="45147" spans="7:7" x14ac:dyDescent="0.2">
      <c r="G45147" s="12"/>
    </row>
    <row r="45148" spans="7:7" x14ac:dyDescent="0.2">
      <c r="G45148" s="12"/>
    </row>
    <row r="45149" spans="7:7" x14ac:dyDescent="0.2">
      <c r="G45149" s="12"/>
    </row>
    <row r="45150" spans="7:7" x14ac:dyDescent="0.2">
      <c r="G45150" s="12"/>
    </row>
    <row r="45151" spans="7:7" x14ac:dyDescent="0.2">
      <c r="G45151" s="12"/>
    </row>
    <row r="45152" spans="7:7" x14ac:dyDescent="0.2">
      <c r="G45152" s="12"/>
    </row>
    <row r="45153" spans="7:7" x14ac:dyDescent="0.2">
      <c r="G45153" s="12"/>
    </row>
    <row r="45154" spans="7:7" x14ac:dyDescent="0.2">
      <c r="G45154" s="12"/>
    </row>
    <row r="45155" spans="7:7" x14ac:dyDescent="0.2">
      <c r="G45155" s="12"/>
    </row>
    <row r="45156" spans="7:7" x14ac:dyDescent="0.2">
      <c r="G45156" s="12"/>
    </row>
    <row r="45157" spans="7:7" x14ac:dyDescent="0.2">
      <c r="G45157" s="12"/>
    </row>
    <row r="45158" spans="7:7" x14ac:dyDescent="0.2">
      <c r="G45158" s="12"/>
    </row>
    <row r="45159" spans="7:7" x14ac:dyDescent="0.2">
      <c r="G45159" s="12"/>
    </row>
    <row r="45160" spans="7:7" x14ac:dyDescent="0.2">
      <c r="G45160" s="12"/>
    </row>
    <row r="45161" spans="7:7" x14ac:dyDescent="0.2">
      <c r="G45161" s="12"/>
    </row>
    <row r="45162" spans="7:7" x14ac:dyDescent="0.2">
      <c r="G45162" s="12"/>
    </row>
    <row r="45163" spans="7:7" x14ac:dyDescent="0.2">
      <c r="G45163" s="12"/>
    </row>
    <row r="45164" spans="7:7" x14ac:dyDescent="0.2">
      <c r="G45164" s="12"/>
    </row>
    <row r="45165" spans="7:7" x14ac:dyDescent="0.2">
      <c r="G45165" s="12"/>
    </row>
    <row r="45166" spans="7:7" x14ac:dyDescent="0.2">
      <c r="G45166" s="12"/>
    </row>
    <row r="45167" spans="7:7" x14ac:dyDescent="0.2">
      <c r="G45167" s="12"/>
    </row>
    <row r="45168" spans="7:7" x14ac:dyDescent="0.2">
      <c r="G45168" s="12"/>
    </row>
    <row r="45169" spans="7:7" x14ac:dyDescent="0.2">
      <c r="G45169" s="12"/>
    </row>
    <row r="45170" spans="7:7" x14ac:dyDescent="0.2">
      <c r="G45170" s="12"/>
    </row>
    <row r="45171" spans="7:7" x14ac:dyDescent="0.2">
      <c r="G45171" s="12"/>
    </row>
    <row r="45172" spans="7:7" x14ac:dyDescent="0.2">
      <c r="G45172" s="12"/>
    </row>
    <row r="45173" spans="7:7" x14ac:dyDescent="0.2">
      <c r="G45173" s="12"/>
    </row>
    <row r="45174" spans="7:7" x14ac:dyDescent="0.2">
      <c r="G45174" s="12"/>
    </row>
    <row r="45175" spans="7:7" x14ac:dyDescent="0.2">
      <c r="G45175" s="12"/>
    </row>
    <row r="45176" spans="7:7" x14ac:dyDescent="0.2">
      <c r="G45176" s="12"/>
    </row>
    <row r="45177" spans="7:7" x14ac:dyDescent="0.2">
      <c r="G45177" s="12"/>
    </row>
    <row r="45178" spans="7:7" x14ac:dyDescent="0.2">
      <c r="G45178" s="12"/>
    </row>
    <row r="45179" spans="7:7" x14ac:dyDescent="0.2">
      <c r="G45179" s="12"/>
    </row>
    <row r="45180" spans="7:7" x14ac:dyDescent="0.2">
      <c r="G45180" s="12"/>
    </row>
    <row r="45181" spans="7:7" x14ac:dyDescent="0.2">
      <c r="G45181" s="12"/>
    </row>
    <row r="45182" spans="7:7" x14ac:dyDescent="0.2">
      <c r="G45182" s="12"/>
    </row>
    <row r="45183" spans="7:7" x14ac:dyDescent="0.2">
      <c r="G45183" s="12"/>
    </row>
    <row r="45184" spans="7:7" x14ac:dyDescent="0.2">
      <c r="G45184" s="12"/>
    </row>
    <row r="45185" spans="7:7" x14ac:dyDescent="0.2">
      <c r="G45185" s="12"/>
    </row>
    <row r="45186" spans="7:7" x14ac:dyDescent="0.2">
      <c r="G45186" s="12"/>
    </row>
    <row r="45187" spans="7:7" x14ac:dyDescent="0.2">
      <c r="G45187" s="12"/>
    </row>
    <row r="45188" spans="7:7" x14ac:dyDescent="0.2">
      <c r="G45188" s="12"/>
    </row>
    <row r="45189" spans="7:7" x14ac:dyDescent="0.2">
      <c r="G45189" s="12"/>
    </row>
    <row r="45190" spans="7:7" x14ac:dyDescent="0.2">
      <c r="G45190" s="12"/>
    </row>
    <row r="45191" spans="7:7" x14ac:dyDescent="0.2">
      <c r="G45191" s="12"/>
    </row>
    <row r="45192" spans="7:7" x14ac:dyDescent="0.2">
      <c r="G45192" s="12"/>
    </row>
    <row r="45193" spans="7:7" x14ac:dyDescent="0.2">
      <c r="G45193" s="12"/>
    </row>
    <row r="45194" spans="7:7" x14ac:dyDescent="0.2">
      <c r="G45194" s="12"/>
    </row>
    <row r="45195" spans="7:7" x14ac:dyDescent="0.2">
      <c r="G45195" s="12"/>
    </row>
    <row r="45196" spans="7:7" x14ac:dyDescent="0.2">
      <c r="G45196" s="12"/>
    </row>
    <row r="45197" spans="7:7" x14ac:dyDescent="0.2">
      <c r="G45197" s="12"/>
    </row>
    <row r="45198" spans="7:7" x14ac:dyDescent="0.2">
      <c r="G45198" s="12"/>
    </row>
    <row r="45199" spans="7:7" x14ac:dyDescent="0.2">
      <c r="G45199" s="12"/>
    </row>
    <row r="45200" spans="7:7" x14ac:dyDescent="0.2">
      <c r="G45200" s="12"/>
    </row>
    <row r="45201" spans="7:7" x14ac:dyDescent="0.2">
      <c r="G45201" s="12"/>
    </row>
    <row r="45202" spans="7:7" x14ac:dyDescent="0.2">
      <c r="G45202" s="12"/>
    </row>
    <row r="45203" spans="7:7" x14ac:dyDescent="0.2">
      <c r="G45203" s="12"/>
    </row>
    <row r="45204" spans="7:7" x14ac:dyDescent="0.2">
      <c r="G45204" s="12"/>
    </row>
    <row r="45205" spans="7:7" x14ac:dyDescent="0.2">
      <c r="G45205" s="12"/>
    </row>
    <row r="45206" spans="7:7" x14ac:dyDescent="0.2">
      <c r="G45206" s="12"/>
    </row>
    <row r="45207" spans="7:7" x14ac:dyDescent="0.2">
      <c r="G45207" s="12"/>
    </row>
    <row r="45208" spans="7:7" x14ac:dyDescent="0.2">
      <c r="G45208" s="12"/>
    </row>
    <row r="45209" spans="7:7" x14ac:dyDescent="0.2">
      <c r="G45209" s="12"/>
    </row>
    <row r="45210" spans="7:7" x14ac:dyDescent="0.2">
      <c r="G45210" s="12"/>
    </row>
    <row r="45211" spans="7:7" x14ac:dyDescent="0.2">
      <c r="G45211" s="12"/>
    </row>
    <row r="45212" spans="7:7" x14ac:dyDescent="0.2">
      <c r="G45212" s="12"/>
    </row>
    <row r="45213" spans="7:7" x14ac:dyDescent="0.2">
      <c r="G45213" s="12"/>
    </row>
    <row r="45214" spans="7:7" x14ac:dyDescent="0.2">
      <c r="G45214" s="12"/>
    </row>
    <row r="45215" spans="7:7" x14ac:dyDescent="0.2">
      <c r="G45215" s="12"/>
    </row>
    <row r="45216" spans="7:7" x14ac:dyDescent="0.2">
      <c r="G45216" s="12"/>
    </row>
    <row r="45217" spans="7:7" x14ac:dyDescent="0.2">
      <c r="G45217" s="12"/>
    </row>
    <row r="45218" spans="7:7" x14ac:dyDescent="0.2">
      <c r="G45218" s="12"/>
    </row>
    <row r="45219" spans="7:7" x14ac:dyDescent="0.2">
      <c r="G45219" s="12"/>
    </row>
    <row r="45220" spans="7:7" x14ac:dyDescent="0.2">
      <c r="G45220" s="12"/>
    </row>
    <row r="45221" spans="7:7" x14ac:dyDescent="0.2">
      <c r="G45221" s="12"/>
    </row>
    <row r="45222" spans="7:7" x14ac:dyDescent="0.2">
      <c r="G45222" s="12"/>
    </row>
    <row r="45223" spans="7:7" x14ac:dyDescent="0.2">
      <c r="G45223" s="12"/>
    </row>
    <row r="45224" spans="7:7" x14ac:dyDescent="0.2">
      <c r="G45224" s="12"/>
    </row>
    <row r="45225" spans="7:7" x14ac:dyDescent="0.2">
      <c r="G45225" s="12"/>
    </row>
    <row r="45226" spans="7:7" x14ac:dyDescent="0.2">
      <c r="G45226" s="12"/>
    </row>
    <row r="45227" spans="7:7" x14ac:dyDescent="0.2">
      <c r="G45227" s="12"/>
    </row>
    <row r="45228" spans="7:7" x14ac:dyDescent="0.2">
      <c r="G45228" s="12"/>
    </row>
    <row r="45229" spans="7:7" x14ac:dyDescent="0.2">
      <c r="G45229" s="12"/>
    </row>
    <row r="45230" spans="7:7" x14ac:dyDescent="0.2">
      <c r="G45230" s="12"/>
    </row>
    <row r="45231" spans="7:7" x14ac:dyDescent="0.2">
      <c r="G45231" s="12"/>
    </row>
    <row r="45232" spans="7:7" x14ac:dyDescent="0.2">
      <c r="G45232" s="12"/>
    </row>
    <row r="45233" spans="7:7" x14ac:dyDescent="0.2">
      <c r="G45233" s="12"/>
    </row>
    <row r="45234" spans="7:7" x14ac:dyDescent="0.2">
      <c r="G45234" s="12"/>
    </row>
    <row r="45235" spans="7:7" x14ac:dyDescent="0.2">
      <c r="G45235" s="12"/>
    </row>
    <row r="45236" spans="7:7" x14ac:dyDescent="0.2">
      <c r="G45236" s="12"/>
    </row>
    <row r="45237" spans="7:7" x14ac:dyDescent="0.2">
      <c r="G45237" s="12"/>
    </row>
    <row r="45238" spans="7:7" x14ac:dyDescent="0.2">
      <c r="G45238" s="12"/>
    </row>
    <row r="45239" spans="7:7" x14ac:dyDescent="0.2">
      <c r="G45239" s="12"/>
    </row>
    <row r="45240" spans="7:7" x14ac:dyDescent="0.2">
      <c r="G45240" s="12"/>
    </row>
    <row r="45241" spans="7:7" x14ac:dyDescent="0.2">
      <c r="G45241" s="12"/>
    </row>
    <row r="45242" spans="7:7" x14ac:dyDescent="0.2">
      <c r="G45242" s="12"/>
    </row>
    <row r="45243" spans="7:7" x14ac:dyDescent="0.2">
      <c r="G45243" s="12"/>
    </row>
    <row r="45244" spans="7:7" x14ac:dyDescent="0.2">
      <c r="G45244" s="12"/>
    </row>
    <row r="45245" spans="7:7" x14ac:dyDescent="0.2">
      <c r="G45245" s="12"/>
    </row>
    <row r="45246" spans="7:7" x14ac:dyDescent="0.2">
      <c r="G45246" s="12"/>
    </row>
    <row r="45247" spans="7:7" x14ac:dyDescent="0.2">
      <c r="G45247" s="12"/>
    </row>
    <row r="45248" spans="7:7" x14ac:dyDescent="0.2">
      <c r="G45248" s="12"/>
    </row>
    <row r="45249" spans="7:7" x14ac:dyDescent="0.2">
      <c r="G45249" s="12"/>
    </row>
    <row r="45250" spans="7:7" x14ac:dyDescent="0.2">
      <c r="G45250" s="12"/>
    </row>
    <row r="45251" spans="7:7" x14ac:dyDescent="0.2">
      <c r="G45251" s="12"/>
    </row>
    <row r="45252" spans="7:7" x14ac:dyDescent="0.2">
      <c r="G45252" s="12"/>
    </row>
    <row r="45253" spans="7:7" x14ac:dyDescent="0.2">
      <c r="G45253" s="12"/>
    </row>
    <row r="45254" spans="7:7" x14ac:dyDescent="0.2">
      <c r="G45254" s="12"/>
    </row>
    <row r="45255" spans="7:7" x14ac:dyDescent="0.2">
      <c r="G45255" s="12"/>
    </row>
    <row r="45256" spans="7:7" x14ac:dyDescent="0.2">
      <c r="G45256" s="12"/>
    </row>
    <row r="45257" spans="7:7" x14ac:dyDescent="0.2">
      <c r="G45257" s="12"/>
    </row>
    <row r="45258" spans="7:7" x14ac:dyDescent="0.2">
      <c r="G45258" s="12"/>
    </row>
    <row r="45259" spans="7:7" x14ac:dyDescent="0.2">
      <c r="G45259" s="12"/>
    </row>
    <row r="45260" spans="7:7" x14ac:dyDescent="0.2">
      <c r="G45260" s="12"/>
    </row>
    <row r="45261" spans="7:7" x14ac:dyDescent="0.2">
      <c r="G45261" s="12"/>
    </row>
    <row r="45262" spans="7:7" x14ac:dyDescent="0.2">
      <c r="G45262" s="12"/>
    </row>
    <row r="45263" spans="7:7" x14ac:dyDescent="0.2">
      <c r="G45263" s="12"/>
    </row>
    <row r="45264" spans="7:7" x14ac:dyDescent="0.2">
      <c r="G45264" s="12"/>
    </row>
    <row r="45265" spans="7:7" x14ac:dyDescent="0.2">
      <c r="G45265" s="12"/>
    </row>
    <row r="45266" spans="7:7" x14ac:dyDescent="0.2">
      <c r="G45266" s="12"/>
    </row>
    <row r="45267" spans="7:7" x14ac:dyDescent="0.2">
      <c r="G45267" s="12"/>
    </row>
    <row r="45268" spans="7:7" x14ac:dyDescent="0.2">
      <c r="G45268" s="12"/>
    </row>
    <row r="45269" spans="7:7" x14ac:dyDescent="0.2">
      <c r="G45269" s="12"/>
    </row>
    <row r="45270" spans="7:7" x14ac:dyDescent="0.2">
      <c r="G45270" s="12"/>
    </row>
    <row r="45271" spans="7:7" x14ac:dyDescent="0.2">
      <c r="G45271" s="12"/>
    </row>
    <row r="45272" spans="7:7" x14ac:dyDescent="0.2">
      <c r="G45272" s="12"/>
    </row>
    <row r="45273" spans="7:7" x14ac:dyDescent="0.2">
      <c r="G45273" s="12"/>
    </row>
    <row r="45274" spans="7:7" x14ac:dyDescent="0.2">
      <c r="G45274" s="12"/>
    </row>
    <row r="45275" spans="7:7" x14ac:dyDescent="0.2">
      <c r="G45275" s="12"/>
    </row>
    <row r="45276" spans="7:7" x14ac:dyDescent="0.2">
      <c r="G45276" s="12"/>
    </row>
    <row r="45277" spans="7:7" x14ac:dyDescent="0.2">
      <c r="G45277" s="12"/>
    </row>
    <row r="45278" spans="7:7" x14ac:dyDescent="0.2">
      <c r="G45278" s="12"/>
    </row>
    <row r="45279" spans="7:7" x14ac:dyDescent="0.2">
      <c r="G45279" s="12"/>
    </row>
    <row r="45280" spans="7:7" x14ac:dyDescent="0.2">
      <c r="G45280" s="12"/>
    </row>
    <row r="45281" spans="7:7" x14ac:dyDescent="0.2">
      <c r="G45281" s="12"/>
    </row>
    <row r="45282" spans="7:7" x14ac:dyDescent="0.2">
      <c r="G45282" s="12"/>
    </row>
    <row r="45283" spans="7:7" x14ac:dyDescent="0.2">
      <c r="G45283" s="12"/>
    </row>
    <row r="45284" spans="7:7" x14ac:dyDescent="0.2">
      <c r="G45284" s="12"/>
    </row>
    <row r="45285" spans="7:7" x14ac:dyDescent="0.2">
      <c r="G45285" s="12"/>
    </row>
    <row r="45286" spans="7:7" x14ac:dyDescent="0.2">
      <c r="G45286" s="12"/>
    </row>
    <row r="45287" spans="7:7" x14ac:dyDescent="0.2">
      <c r="G45287" s="12"/>
    </row>
    <row r="45288" spans="7:7" x14ac:dyDescent="0.2">
      <c r="G45288" s="12"/>
    </row>
    <row r="45289" spans="7:7" x14ac:dyDescent="0.2">
      <c r="G45289" s="12"/>
    </row>
    <row r="45290" spans="7:7" x14ac:dyDescent="0.2">
      <c r="G45290" s="12"/>
    </row>
    <row r="45291" spans="7:7" x14ac:dyDescent="0.2">
      <c r="G45291" s="12"/>
    </row>
    <row r="45292" spans="7:7" x14ac:dyDescent="0.2">
      <c r="G45292" s="12"/>
    </row>
    <row r="45293" spans="7:7" x14ac:dyDescent="0.2">
      <c r="G45293" s="12"/>
    </row>
    <row r="45294" spans="7:7" x14ac:dyDescent="0.2">
      <c r="G45294" s="12"/>
    </row>
    <row r="45295" spans="7:7" x14ac:dyDescent="0.2">
      <c r="G45295" s="12"/>
    </row>
    <row r="45296" spans="7:7" x14ac:dyDescent="0.2">
      <c r="G45296" s="12"/>
    </row>
    <row r="45297" spans="7:7" x14ac:dyDescent="0.2">
      <c r="G45297" s="12"/>
    </row>
    <row r="45298" spans="7:7" x14ac:dyDescent="0.2">
      <c r="G45298" s="12"/>
    </row>
    <row r="45299" spans="7:7" x14ac:dyDescent="0.2">
      <c r="G45299" s="12"/>
    </row>
    <row r="45300" spans="7:7" x14ac:dyDescent="0.2">
      <c r="G45300" s="12"/>
    </row>
    <row r="45301" spans="7:7" x14ac:dyDescent="0.2">
      <c r="G45301" s="12"/>
    </row>
    <row r="45302" spans="7:7" x14ac:dyDescent="0.2">
      <c r="G45302" s="12"/>
    </row>
    <row r="45303" spans="7:7" x14ac:dyDescent="0.2">
      <c r="G45303" s="12"/>
    </row>
    <row r="45304" spans="7:7" x14ac:dyDescent="0.2">
      <c r="G45304" s="12"/>
    </row>
    <row r="45305" spans="7:7" x14ac:dyDescent="0.2">
      <c r="G45305" s="12"/>
    </row>
    <row r="45306" spans="7:7" x14ac:dyDescent="0.2">
      <c r="G45306" s="12"/>
    </row>
    <row r="45307" spans="7:7" x14ac:dyDescent="0.2">
      <c r="G45307" s="12"/>
    </row>
    <row r="45308" spans="7:7" x14ac:dyDescent="0.2">
      <c r="G45308" s="12"/>
    </row>
    <row r="45309" spans="7:7" x14ac:dyDescent="0.2">
      <c r="G45309" s="12"/>
    </row>
    <row r="45310" spans="7:7" x14ac:dyDescent="0.2">
      <c r="G45310" s="12"/>
    </row>
    <row r="45311" spans="7:7" x14ac:dyDescent="0.2">
      <c r="G45311" s="12"/>
    </row>
    <row r="45312" spans="7:7" x14ac:dyDescent="0.2">
      <c r="G45312" s="12"/>
    </row>
    <row r="45313" spans="7:7" x14ac:dyDescent="0.2">
      <c r="G45313" s="12"/>
    </row>
    <row r="45314" spans="7:7" x14ac:dyDescent="0.2">
      <c r="G45314" s="12"/>
    </row>
    <row r="45315" spans="7:7" x14ac:dyDescent="0.2">
      <c r="G45315" s="12"/>
    </row>
    <row r="45316" spans="7:7" x14ac:dyDescent="0.2">
      <c r="G45316" s="12"/>
    </row>
    <row r="45317" spans="7:7" x14ac:dyDescent="0.2">
      <c r="G45317" s="12"/>
    </row>
    <row r="45318" spans="7:7" x14ac:dyDescent="0.2">
      <c r="G45318" s="12"/>
    </row>
    <row r="45319" spans="7:7" x14ac:dyDescent="0.2">
      <c r="G45319" s="12"/>
    </row>
    <row r="45320" spans="7:7" x14ac:dyDescent="0.2">
      <c r="G45320" s="12"/>
    </row>
    <row r="45321" spans="7:7" x14ac:dyDescent="0.2">
      <c r="G45321" s="12"/>
    </row>
    <row r="45322" spans="7:7" x14ac:dyDescent="0.2">
      <c r="G45322" s="12"/>
    </row>
    <row r="45323" spans="7:7" x14ac:dyDescent="0.2">
      <c r="G45323" s="12"/>
    </row>
    <row r="45324" spans="7:7" x14ac:dyDescent="0.2">
      <c r="G45324" s="12"/>
    </row>
    <row r="45325" spans="7:7" x14ac:dyDescent="0.2">
      <c r="G45325" s="12"/>
    </row>
    <row r="45326" spans="7:7" x14ac:dyDescent="0.2">
      <c r="G45326" s="12"/>
    </row>
    <row r="45327" spans="7:7" x14ac:dyDescent="0.2">
      <c r="G45327" s="12"/>
    </row>
    <row r="45328" spans="7:7" x14ac:dyDescent="0.2">
      <c r="G45328" s="12"/>
    </row>
    <row r="45329" spans="7:7" x14ac:dyDescent="0.2">
      <c r="G45329" s="12"/>
    </row>
    <row r="45330" spans="7:7" x14ac:dyDescent="0.2">
      <c r="G45330" s="12"/>
    </row>
    <row r="45331" spans="7:7" x14ac:dyDescent="0.2">
      <c r="G45331" s="12"/>
    </row>
    <row r="45332" spans="7:7" x14ac:dyDescent="0.2">
      <c r="G45332" s="12"/>
    </row>
    <row r="45333" spans="7:7" x14ac:dyDescent="0.2">
      <c r="G45333" s="12"/>
    </row>
    <row r="45334" spans="7:7" x14ac:dyDescent="0.2">
      <c r="G45334" s="12"/>
    </row>
    <row r="45335" spans="7:7" x14ac:dyDescent="0.2">
      <c r="G45335" s="12"/>
    </row>
    <row r="45336" spans="7:7" x14ac:dyDescent="0.2">
      <c r="G45336" s="12"/>
    </row>
    <row r="45337" spans="7:7" x14ac:dyDescent="0.2">
      <c r="G45337" s="12"/>
    </row>
    <row r="45338" spans="7:7" x14ac:dyDescent="0.2">
      <c r="G45338" s="12"/>
    </row>
    <row r="45339" spans="7:7" x14ac:dyDescent="0.2">
      <c r="G45339" s="12"/>
    </row>
    <row r="45340" spans="7:7" x14ac:dyDescent="0.2">
      <c r="G45340" s="12"/>
    </row>
    <row r="45341" spans="7:7" x14ac:dyDescent="0.2">
      <c r="G45341" s="12"/>
    </row>
    <row r="45342" spans="7:7" x14ac:dyDescent="0.2">
      <c r="G45342" s="12"/>
    </row>
    <row r="45343" spans="7:7" x14ac:dyDescent="0.2">
      <c r="G45343" s="12"/>
    </row>
    <row r="45344" spans="7:7" x14ac:dyDescent="0.2">
      <c r="G45344" s="12"/>
    </row>
    <row r="45345" spans="7:7" x14ac:dyDescent="0.2">
      <c r="G45345" s="12"/>
    </row>
    <row r="45346" spans="7:7" x14ac:dyDescent="0.2">
      <c r="G45346" s="12"/>
    </row>
    <row r="45347" spans="7:7" x14ac:dyDescent="0.2">
      <c r="G45347" s="12"/>
    </row>
    <row r="45348" spans="7:7" x14ac:dyDescent="0.2">
      <c r="G45348" s="12"/>
    </row>
    <row r="45349" spans="7:7" x14ac:dyDescent="0.2">
      <c r="G45349" s="12"/>
    </row>
    <row r="45350" spans="7:7" x14ac:dyDescent="0.2">
      <c r="G45350" s="12"/>
    </row>
    <row r="45351" spans="7:7" x14ac:dyDescent="0.2">
      <c r="G45351" s="12"/>
    </row>
    <row r="45352" spans="7:7" x14ac:dyDescent="0.2">
      <c r="G45352" s="12"/>
    </row>
    <row r="45353" spans="7:7" x14ac:dyDescent="0.2">
      <c r="G45353" s="12"/>
    </row>
    <row r="45354" spans="7:7" x14ac:dyDescent="0.2">
      <c r="G45354" s="12"/>
    </row>
    <row r="45355" spans="7:7" x14ac:dyDescent="0.2">
      <c r="G45355" s="12"/>
    </row>
    <row r="45356" spans="7:7" x14ac:dyDescent="0.2">
      <c r="G45356" s="12"/>
    </row>
    <row r="45357" spans="7:7" x14ac:dyDescent="0.2">
      <c r="G45357" s="12"/>
    </row>
    <row r="45358" spans="7:7" x14ac:dyDescent="0.2">
      <c r="G45358" s="12"/>
    </row>
    <row r="45359" spans="7:7" x14ac:dyDescent="0.2">
      <c r="G45359" s="12"/>
    </row>
    <row r="45360" spans="7:7" x14ac:dyDescent="0.2">
      <c r="G45360" s="12"/>
    </row>
    <row r="45361" spans="7:7" x14ac:dyDescent="0.2">
      <c r="G45361" s="12"/>
    </row>
    <row r="45362" spans="7:7" x14ac:dyDescent="0.2">
      <c r="G45362" s="12"/>
    </row>
    <row r="45363" spans="7:7" x14ac:dyDescent="0.2">
      <c r="G45363" s="12"/>
    </row>
    <row r="45364" spans="7:7" x14ac:dyDescent="0.2">
      <c r="G45364" s="12"/>
    </row>
    <row r="45365" spans="7:7" x14ac:dyDescent="0.2">
      <c r="G45365" s="12"/>
    </row>
    <row r="45366" spans="7:7" x14ac:dyDescent="0.2">
      <c r="G45366" s="12"/>
    </row>
    <row r="45367" spans="7:7" x14ac:dyDescent="0.2">
      <c r="G45367" s="12"/>
    </row>
    <row r="45368" spans="7:7" x14ac:dyDescent="0.2">
      <c r="G45368" s="12"/>
    </row>
    <row r="45369" spans="7:7" x14ac:dyDescent="0.2">
      <c r="G45369" s="12"/>
    </row>
    <row r="45370" spans="7:7" x14ac:dyDescent="0.2">
      <c r="G45370" s="12"/>
    </row>
    <row r="45371" spans="7:7" x14ac:dyDescent="0.2">
      <c r="G45371" s="12"/>
    </row>
    <row r="45372" spans="7:7" x14ac:dyDescent="0.2">
      <c r="G45372" s="12"/>
    </row>
    <row r="45373" spans="7:7" x14ac:dyDescent="0.2">
      <c r="G45373" s="12"/>
    </row>
    <row r="45374" spans="7:7" x14ac:dyDescent="0.2">
      <c r="G45374" s="12"/>
    </row>
    <row r="45375" spans="7:7" x14ac:dyDescent="0.2">
      <c r="G45375" s="12"/>
    </row>
    <row r="45376" spans="7:7" x14ac:dyDescent="0.2">
      <c r="G45376" s="12"/>
    </row>
    <row r="45377" spans="7:7" x14ac:dyDescent="0.2">
      <c r="G45377" s="12"/>
    </row>
    <row r="45378" spans="7:7" x14ac:dyDescent="0.2">
      <c r="G45378" s="12"/>
    </row>
    <row r="45379" spans="7:7" x14ac:dyDescent="0.2">
      <c r="G45379" s="12"/>
    </row>
    <row r="45380" spans="7:7" x14ac:dyDescent="0.2">
      <c r="G45380" s="12"/>
    </row>
    <row r="45381" spans="7:7" x14ac:dyDescent="0.2">
      <c r="G45381" s="12"/>
    </row>
    <row r="45382" spans="7:7" x14ac:dyDescent="0.2">
      <c r="G45382" s="12"/>
    </row>
    <row r="45383" spans="7:7" x14ac:dyDescent="0.2">
      <c r="G45383" s="12"/>
    </row>
    <row r="45384" spans="7:7" x14ac:dyDescent="0.2">
      <c r="G45384" s="12"/>
    </row>
    <row r="45385" spans="7:7" x14ac:dyDescent="0.2">
      <c r="G45385" s="12"/>
    </row>
    <row r="45386" spans="7:7" x14ac:dyDescent="0.2">
      <c r="G45386" s="12"/>
    </row>
    <row r="45387" spans="7:7" x14ac:dyDescent="0.2">
      <c r="G45387" s="12"/>
    </row>
    <row r="45388" spans="7:7" x14ac:dyDescent="0.2">
      <c r="G45388" s="12"/>
    </row>
    <row r="45389" spans="7:7" x14ac:dyDescent="0.2">
      <c r="G45389" s="12"/>
    </row>
    <row r="45390" spans="7:7" x14ac:dyDescent="0.2">
      <c r="G45390" s="12"/>
    </row>
    <row r="45391" spans="7:7" x14ac:dyDescent="0.2">
      <c r="G45391" s="12"/>
    </row>
    <row r="45392" spans="7:7" x14ac:dyDescent="0.2">
      <c r="G45392" s="12"/>
    </row>
    <row r="45393" spans="7:7" x14ac:dyDescent="0.2">
      <c r="G45393" s="12"/>
    </row>
    <row r="45394" spans="7:7" x14ac:dyDescent="0.2">
      <c r="G45394" s="12"/>
    </row>
    <row r="45395" spans="7:7" x14ac:dyDescent="0.2">
      <c r="G45395" s="12"/>
    </row>
    <row r="45396" spans="7:7" x14ac:dyDescent="0.2">
      <c r="G45396" s="12"/>
    </row>
    <row r="45397" spans="7:7" x14ac:dyDescent="0.2">
      <c r="G45397" s="12"/>
    </row>
    <row r="45398" spans="7:7" x14ac:dyDescent="0.2">
      <c r="G45398" s="12"/>
    </row>
    <row r="45399" spans="7:7" x14ac:dyDescent="0.2">
      <c r="G45399" s="12"/>
    </row>
    <row r="45400" spans="7:7" x14ac:dyDescent="0.2">
      <c r="G45400" s="12"/>
    </row>
    <row r="45401" spans="7:7" x14ac:dyDescent="0.2">
      <c r="G45401" s="12"/>
    </row>
    <row r="45402" spans="7:7" x14ac:dyDescent="0.2">
      <c r="G45402" s="12"/>
    </row>
    <row r="45403" spans="7:7" x14ac:dyDescent="0.2">
      <c r="G45403" s="12"/>
    </row>
    <row r="45404" spans="7:7" x14ac:dyDescent="0.2">
      <c r="G45404" s="12"/>
    </row>
    <row r="45405" spans="7:7" x14ac:dyDescent="0.2">
      <c r="G45405" s="12"/>
    </row>
    <row r="45406" spans="7:7" x14ac:dyDescent="0.2">
      <c r="G45406" s="12"/>
    </row>
    <row r="45407" spans="7:7" x14ac:dyDescent="0.2">
      <c r="G45407" s="12"/>
    </row>
    <row r="45408" spans="7:7" x14ac:dyDescent="0.2">
      <c r="G45408" s="12"/>
    </row>
    <row r="45409" spans="7:7" x14ac:dyDescent="0.2">
      <c r="G45409" s="12"/>
    </row>
    <row r="45410" spans="7:7" x14ac:dyDescent="0.2">
      <c r="G45410" s="12"/>
    </row>
    <row r="45411" spans="7:7" x14ac:dyDescent="0.2">
      <c r="G45411" s="12"/>
    </row>
    <row r="45412" spans="7:7" x14ac:dyDescent="0.2">
      <c r="G45412" s="12"/>
    </row>
    <row r="45413" spans="7:7" x14ac:dyDescent="0.2">
      <c r="G45413" s="12"/>
    </row>
    <row r="45414" spans="7:7" x14ac:dyDescent="0.2">
      <c r="G45414" s="12"/>
    </row>
    <row r="45415" spans="7:7" x14ac:dyDescent="0.2">
      <c r="G45415" s="12"/>
    </row>
    <row r="45416" spans="7:7" x14ac:dyDescent="0.2">
      <c r="G45416" s="12"/>
    </row>
    <row r="45417" spans="7:7" x14ac:dyDescent="0.2">
      <c r="G45417" s="12"/>
    </row>
    <row r="45418" spans="7:7" x14ac:dyDescent="0.2">
      <c r="G45418" s="12"/>
    </row>
    <row r="45419" spans="7:7" x14ac:dyDescent="0.2">
      <c r="G45419" s="12"/>
    </row>
    <row r="45420" spans="7:7" x14ac:dyDescent="0.2">
      <c r="G45420" s="12"/>
    </row>
    <row r="45421" spans="7:7" x14ac:dyDescent="0.2">
      <c r="G45421" s="12"/>
    </row>
    <row r="45422" spans="7:7" x14ac:dyDescent="0.2">
      <c r="G45422" s="12"/>
    </row>
    <row r="45423" spans="7:7" x14ac:dyDescent="0.2">
      <c r="G45423" s="12"/>
    </row>
    <row r="45424" spans="7:7" x14ac:dyDescent="0.2">
      <c r="G45424" s="12"/>
    </row>
    <row r="45425" spans="7:7" x14ac:dyDescent="0.2">
      <c r="G45425" s="12"/>
    </row>
    <row r="45426" spans="7:7" x14ac:dyDescent="0.2">
      <c r="G45426" s="12"/>
    </row>
    <row r="45427" spans="7:7" x14ac:dyDescent="0.2">
      <c r="G45427" s="12"/>
    </row>
    <row r="45428" spans="7:7" x14ac:dyDescent="0.2">
      <c r="G45428" s="12"/>
    </row>
    <row r="45429" spans="7:7" x14ac:dyDescent="0.2">
      <c r="G45429" s="12"/>
    </row>
    <row r="45430" spans="7:7" x14ac:dyDescent="0.2">
      <c r="G45430" s="12"/>
    </row>
    <row r="45431" spans="7:7" x14ac:dyDescent="0.2">
      <c r="G45431" s="12"/>
    </row>
    <row r="45432" spans="7:7" x14ac:dyDescent="0.2">
      <c r="G45432" s="12"/>
    </row>
    <row r="45433" spans="7:7" x14ac:dyDescent="0.2">
      <c r="G45433" s="12"/>
    </row>
    <row r="45434" spans="7:7" x14ac:dyDescent="0.2">
      <c r="G45434" s="12"/>
    </row>
    <row r="45435" spans="7:7" x14ac:dyDescent="0.2">
      <c r="G45435" s="12"/>
    </row>
    <row r="45436" spans="7:7" x14ac:dyDescent="0.2">
      <c r="G45436" s="12"/>
    </row>
    <row r="45437" spans="7:7" x14ac:dyDescent="0.2">
      <c r="G45437" s="12"/>
    </row>
    <row r="45438" spans="7:7" x14ac:dyDescent="0.2">
      <c r="G45438" s="12"/>
    </row>
    <row r="45439" spans="7:7" x14ac:dyDescent="0.2">
      <c r="G45439" s="12"/>
    </row>
    <row r="45440" spans="7:7" x14ac:dyDescent="0.2">
      <c r="G45440" s="12"/>
    </row>
    <row r="45441" spans="7:7" x14ac:dyDescent="0.2">
      <c r="G45441" s="12"/>
    </row>
    <row r="45442" spans="7:7" x14ac:dyDescent="0.2">
      <c r="G45442" s="12"/>
    </row>
    <row r="45443" spans="7:7" x14ac:dyDescent="0.2">
      <c r="G45443" s="12"/>
    </row>
    <row r="45444" spans="7:7" x14ac:dyDescent="0.2">
      <c r="G45444" s="12"/>
    </row>
    <row r="45445" spans="7:7" x14ac:dyDescent="0.2">
      <c r="G45445" s="12"/>
    </row>
    <row r="45446" spans="7:7" x14ac:dyDescent="0.2">
      <c r="G45446" s="12"/>
    </row>
    <row r="45447" spans="7:7" x14ac:dyDescent="0.2">
      <c r="G45447" s="12"/>
    </row>
    <row r="45448" spans="7:7" x14ac:dyDescent="0.2">
      <c r="G45448" s="12"/>
    </row>
    <row r="45449" spans="7:7" x14ac:dyDescent="0.2">
      <c r="G45449" s="12"/>
    </row>
    <row r="45450" spans="7:7" x14ac:dyDescent="0.2">
      <c r="G45450" s="12"/>
    </row>
    <row r="45451" spans="7:7" x14ac:dyDescent="0.2">
      <c r="G45451" s="12"/>
    </row>
    <row r="45452" spans="7:7" x14ac:dyDescent="0.2">
      <c r="G45452" s="12"/>
    </row>
    <row r="45453" spans="7:7" x14ac:dyDescent="0.2">
      <c r="G45453" s="12"/>
    </row>
    <row r="45454" spans="7:7" x14ac:dyDescent="0.2">
      <c r="G45454" s="12"/>
    </row>
    <row r="45455" spans="7:7" x14ac:dyDescent="0.2">
      <c r="G45455" s="12"/>
    </row>
    <row r="45456" spans="7:7" x14ac:dyDescent="0.2">
      <c r="G45456" s="12"/>
    </row>
    <row r="45457" spans="7:7" x14ac:dyDescent="0.2">
      <c r="G45457" s="12"/>
    </row>
    <row r="45458" spans="7:7" x14ac:dyDescent="0.2">
      <c r="G45458" s="12"/>
    </row>
    <row r="45459" spans="7:7" x14ac:dyDescent="0.2">
      <c r="G45459" s="12"/>
    </row>
    <row r="45460" spans="7:7" x14ac:dyDescent="0.2">
      <c r="G45460" s="12"/>
    </row>
    <row r="45461" spans="7:7" x14ac:dyDescent="0.2">
      <c r="G45461" s="12"/>
    </row>
    <row r="45462" spans="7:7" x14ac:dyDescent="0.2">
      <c r="G45462" s="12"/>
    </row>
    <row r="45463" spans="7:7" x14ac:dyDescent="0.2">
      <c r="G45463" s="12"/>
    </row>
    <row r="45464" spans="7:7" x14ac:dyDescent="0.2">
      <c r="G45464" s="12"/>
    </row>
    <row r="45465" spans="7:7" x14ac:dyDescent="0.2">
      <c r="G45465" s="12"/>
    </row>
    <row r="45466" spans="7:7" x14ac:dyDescent="0.2">
      <c r="G45466" s="12"/>
    </row>
    <row r="45467" spans="7:7" x14ac:dyDescent="0.2">
      <c r="G45467" s="12"/>
    </row>
    <row r="45468" spans="7:7" x14ac:dyDescent="0.2">
      <c r="G45468" s="12"/>
    </row>
    <row r="45469" spans="7:7" x14ac:dyDescent="0.2">
      <c r="G45469" s="12"/>
    </row>
    <row r="45470" spans="7:7" x14ac:dyDescent="0.2">
      <c r="G45470" s="12"/>
    </row>
    <row r="45471" spans="7:7" x14ac:dyDescent="0.2">
      <c r="G45471" s="12"/>
    </row>
    <row r="45472" spans="7:7" x14ac:dyDescent="0.2">
      <c r="G45472" s="12"/>
    </row>
    <row r="45473" spans="7:7" x14ac:dyDescent="0.2">
      <c r="G45473" s="12"/>
    </row>
    <row r="45474" spans="7:7" x14ac:dyDescent="0.2">
      <c r="G45474" s="12"/>
    </row>
    <row r="45475" spans="7:7" x14ac:dyDescent="0.2">
      <c r="G45475" s="12"/>
    </row>
    <row r="45476" spans="7:7" x14ac:dyDescent="0.2">
      <c r="G45476" s="12"/>
    </row>
    <row r="45477" spans="7:7" x14ac:dyDescent="0.2">
      <c r="G45477" s="12"/>
    </row>
    <row r="45478" spans="7:7" x14ac:dyDescent="0.2">
      <c r="G45478" s="12"/>
    </row>
    <row r="45479" spans="7:7" x14ac:dyDescent="0.2">
      <c r="G45479" s="12"/>
    </row>
    <row r="45480" spans="7:7" x14ac:dyDescent="0.2">
      <c r="G45480" s="12"/>
    </row>
    <row r="45481" spans="7:7" x14ac:dyDescent="0.2">
      <c r="G45481" s="12"/>
    </row>
    <row r="45482" spans="7:7" x14ac:dyDescent="0.2">
      <c r="G45482" s="12"/>
    </row>
    <row r="45483" spans="7:7" x14ac:dyDescent="0.2">
      <c r="G45483" s="12"/>
    </row>
    <row r="45484" spans="7:7" x14ac:dyDescent="0.2">
      <c r="G45484" s="12"/>
    </row>
    <row r="45485" spans="7:7" x14ac:dyDescent="0.2">
      <c r="G45485" s="12"/>
    </row>
    <row r="45486" spans="7:7" x14ac:dyDescent="0.2">
      <c r="G45486" s="12"/>
    </row>
    <row r="45487" spans="7:7" x14ac:dyDescent="0.2">
      <c r="G45487" s="12"/>
    </row>
    <row r="45488" spans="7:7" x14ac:dyDescent="0.2">
      <c r="G45488" s="12"/>
    </row>
    <row r="45489" spans="7:7" x14ac:dyDescent="0.2">
      <c r="G45489" s="12"/>
    </row>
    <row r="45490" spans="7:7" x14ac:dyDescent="0.2">
      <c r="G45490" s="12"/>
    </row>
    <row r="45491" spans="7:7" x14ac:dyDescent="0.2">
      <c r="G45491" s="12"/>
    </row>
    <row r="45492" spans="7:7" x14ac:dyDescent="0.2">
      <c r="G45492" s="12"/>
    </row>
    <row r="45493" spans="7:7" x14ac:dyDescent="0.2">
      <c r="G45493" s="12"/>
    </row>
    <row r="45494" spans="7:7" x14ac:dyDescent="0.2">
      <c r="G45494" s="12"/>
    </row>
    <row r="45495" spans="7:7" x14ac:dyDescent="0.2">
      <c r="G45495" s="12"/>
    </row>
    <row r="45496" spans="7:7" x14ac:dyDescent="0.2">
      <c r="G45496" s="12"/>
    </row>
    <row r="45497" spans="7:7" x14ac:dyDescent="0.2">
      <c r="G45497" s="12"/>
    </row>
    <row r="45498" spans="7:7" x14ac:dyDescent="0.2">
      <c r="G45498" s="12"/>
    </row>
    <row r="45499" spans="7:7" x14ac:dyDescent="0.2">
      <c r="G45499" s="12"/>
    </row>
    <row r="45500" spans="7:7" x14ac:dyDescent="0.2">
      <c r="G45500" s="12"/>
    </row>
    <row r="45501" spans="7:7" x14ac:dyDescent="0.2">
      <c r="G45501" s="12"/>
    </row>
    <row r="45502" spans="7:7" x14ac:dyDescent="0.2">
      <c r="G45502" s="12"/>
    </row>
    <row r="45503" spans="7:7" x14ac:dyDescent="0.2">
      <c r="G45503" s="12"/>
    </row>
    <row r="45504" spans="7:7" x14ac:dyDescent="0.2">
      <c r="G45504" s="12"/>
    </row>
    <row r="45505" spans="7:7" x14ac:dyDescent="0.2">
      <c r="G45505" s="12"/>
    </row>
    <row r="45506" spans="7:7" x14ac:dyDescent="0.2">
      <c r="G45506" s="12"/>
    </row>
    <row r="45507" spans="7:7" x14ac:dyDescent="0.2">
      <c r="G45507" s="12"/>
    </row>
    <row r="45508" spans="7:7" x14ac:dyDescent="0.2">
      <c r="G45508" s="12"/>
    </row>
    <row r="45509" spans="7:7" x14ac:dyDescent="0.2">
      <c r="G45509" s="12"/>
    </row>
    <row r="45510" spans="7:7" x14ac:dyDescent="0.2">
      <c r="G45510" s="12"/>
    </row>
    <row r="45511" spans="7:7" x14ac:dyDescent="0.2">
      <c r="G45511" s="12"/>
    </row>
    <row r="45512" spans="7:7" x14ac:dyDescent="0.2">
      <c r="G45512" s="12"/>
    </row>
    <row r="45513" spans="7:7" x14ac:dyDescent="0.2">
      <c r="G45513" s="12"/>
    </row>
    <row r="45514" spans="7:7" x14ac:dyDescent="0.2">
      <c r="G45514" s="12"/>
    </row>
    <row r="45515" spans="7:7" x14ac:dyDescent="0.2">
      <c r="G45515" s="12"/>
    </row>
    <row r="45516" spans="7:7" x14ac:dyDescent="0.2">
      <c r="G45516" s="12"/>
    </row>
    <row r="45517" spans="7:7" x14ac:dyDescent="0.2">
      <c r="G45517" s="12"/>
    </row>
    <row r="45518" spans="7:7" x14ac:dyDescent="0.2">
      <c r="G45518" s="12"/>
    </row>
    <row r="45519" spans="7:7" x14ac:dyDescent="0.2">
      <c r="G45519" s="12"/>
    </row>
    <row r="45520" spans="7:7" x14ac:dyDescent="0.2">
      <c r="G45520" s="12"/>
    </row>
    <row r="45521" spans="7:7" x14ac:dyDescent="0.2">
      <c r="G45521" s="12"/>
    </row>
    <row r="45522" spans="7:7" x14ac:dyDescent="0.2">
      <c r="G45522" s="12"/>
    </row>
    <row r="45523" spans="7:7" x14ac:dyDescent="0.2">
      <c r="G45523" s="12"/>
    </row>
    <row r="45524" spans="7:7" x14ac:dyDescent="0.2">
      <c r="G45524" s="12"/>
    </row>
    <row r="45525" spans="7:7" x14ac:dyDescent="0.2">
      <c r="G45525" s="12"/>
    </row>
    <row r="45526" spans="7:7" x14ac:dyDescent="0.2">
      <c r="G45526" s="12"/>
    </row>
    <row r="45527" spans="7:7" x14ac:dyDescent="0.2">
      <c r="G45527" s="12"/>
    </row>
    <row r="45528" spans="7:7" x14ac:dyDescent="0.2">
      <c r="G45528" s="12"/>
    </row>
    <row r="45529" spans="7:7" x14ac:dyDescent="0.2">
      <c r="G45529" s="12"/>
    </row>
    <row r="45530" spans="7:7" x14ac:dyDescent="0.2">
      <c r="G45530" s="12"/>
    </row>
    <row r="45531" spans="7:7" x14ac:dyDescent="0.2">
      <c r="G45531" s="12"/>
    </row>
    <row r="45532" spans="7:7" x14ac:dyDescent="0.2">
      <c r="G45532" s="12"/>
    </row>
    <row r="45533" spans="7:7" x14ac:dyDescent="0.2">
      <c r="G45533" s="12"/>
    </row>
    <row r="45534" spans="7:7" x14ac:dyDescent="0.2">
      <c r="G45534" s="12"/>
    </row>
    <row r="45535" spans="7:7" x14ac:dyDescent="0.2">
      <c r="G45535" s="12"/>
    </row>
    <row r="45536" spans="7:7" x14ac:dyDescent="0.2">
      <c r="G45536" s="12"/>
    </row>
    <row r="45537" spans="7:7" x14ac:dyDescent="0.2">
      <c r="G45537" s="12"/>
    </row>
    <row r="45538" spans="7:7" x14ac:dyDescent="0.2">
      <c r="G45538" s="12"/>
    </row>
    <row r="45539" spans="7:7" x14ac:dyDescent="0.2">
      <c r="G45539" s="12"/>
    </row>
    <row r="45540" spans="7:7" x14ac:dyDescent="0.2">
      <c r="G45540" s="12"/>
    </row>
    <row r="45541" spans="7:7" x14ac:dyDescent="0.2">
      <c r="G45541" s="12"/>
    </row>
    <row r="45542" spans="7:7" x14ac:dyDescent="0.2">
      <c r="G45542" s="12"/>
    </row>
    <row r="45543" spans="7:7" x14ac:dyDescent="0.2">
      <c r="G45543" s="12"/>
    </row>
    <row r="45544" spans="7:7" x14ac:dyDescent="0.2">
      <c r="G45544" s="12"/>
    </row>
    <row r="45545" spans="7:7" x14ac:dyDescent="0.2">
      <c r="G45545" s="12"/>
    </row>
    <row r="45546" spans="7:7" x14ac:dyDescent="0.2">
      <c r="G45546" s="12"/>
    </row>
    <row r="45547" spans="7:7" x14ac:dyDescent="0.2">
      <c r="G45547" s="12"/>
    </row>
    <row r="45548" spans="7:7" x14ac:dyDescent="0.2">
      <c r="G45548" s="12"/>
    </row>
    <row r="45549" spans="7:7" x14ac:dyDescent="0.2">
      <c r="G45549" s="12"/>
    </row>
    <row r="45550" spans="7:7" x14ac:dyDescent="0.2">
      <c r="G45550" s="12"/>
    </row>
    <row r="45551" spans="7:7" x14ac:dyDescent="0.2">
      <c r="G45551" s="12"/>
    </row>
    <row r="45552" spans="7:7" x14ac:dyDescent="0.2">
      <c r="G45552" s="12"/>
    </row>
    <row r="45553" spans="7:7" x14ac:dyDescent="0.2">
      <c r="G45553" s="12"/>
    </row>
    <row r="45554" spans="7:7" x14ac:dyDescent="0.2">
      <c r="G45554" s="12"/>
    </row>
    <row r="45555" spans="7:7" x14ac:dyDescent="0.2">
      <c r="G45555" s="12"/>
    </row>
    <row r="45556" spans="7:7" x14ac:dyDescent="0.2">
      <c r="G45556" s="12"/>
    </row>
    <row r="45557" spans="7:7" x14ac:dyDescent="0.2">
      <c r="G45557" s="12"/>
    </row>
    <row r="45558" spans="7:7" x14ac:dyDescent="0.2">
      <c r="G45558" s="12"/>
    </row>
    <row r="45559" spans="7:7" x14ac:dyDescent="0.2">
      <c r="G45559" s="12"/>
    </row>
    <row r="45560" spans="7:7" x14ac:dyDescent="0.2">
      <c r="G45560" s="12"/>
    </row>
    <row r="45561" spans="7:7" x14ac:dyDescent="0.2">
      <c r="G45561" s="12"/>
    </row>
    <row r="45562" spans="7:7" x14ac:dyDescent="0.2">
      <c r="G45562" s="12"/>
    </row>
    <row r="45563" spans="7:7" x14ac:dyDescent="0.2">
      <c r="G45563" s="12"/>
    </row>
    <row r="45564" spans="7:7" x14ac:dyDescent="0.2">
      <c r="G45564" s="12"/>
    </row>
    <row r="45565" spans="7:7" x14ac:dyDescent="0.2">
      <c r="G45565" s="12"/>
    </row>
    <row r="45566" spans="7:7" x14ac:dyDescent="0.2">
      <c r="G45566" s="12"/>
    </row>
    <row r="45567" spans="7:7" x14ac:dyDescent="0.2">
      <c r="G45567" s="12"/>
    </row>
    <row r="45568" spans="7:7" x14ac:dyDescent="0.2">
      <c r="G45568" s="12"/>
    </row>
    <row r="45569" spans="7:7" x14ac:dyDescent="0.2">
      <c r="G45569" s="12"/>
    </row>
    <row r="45570" spans="7:7" x14ac:dyDescent="0.2">
      <c r="G45570" s="12"/>
    </row>
    <row r="45571" spans="7:7" x14ac:dyDescent="0.2">
      <c r="G45571" s="12"/>
    </row>
    <row r="45572" spans="7:7" x14ac:dyDescent="0.2">
      <c r="G45572" s="12"/>
    </row>
    <row r="45573" spans="7:7" x14ac:dyDescent="0.2">
      <c r="G45573" s="12"/>
    </row>
    <row r="45574" spans="7:7" x14ac:dyDescent="0.2">
      <c r="G45574" s="12"/>
    </row>
    <row r="45575" spans="7:7" x14ac:dyDescent="0.2">
      <c r="G45575" s="12"/>
    </row>
    <row r="45576" spans="7:7" x14ac:dyDescent="0.2">
      <c r="G45576" s="12"/>
    </row>
    <row r="45577" spans="7:7" x14ac:dyDescent="0.2">
      <c r="G45577" s="12"/>
    </row>
    <row r="45578" spans="7:7" x14ac:dyDescent="0.2">
      <c r="G45578" s="12"/>
    </row>
    <row r="45579" spans="7:7" x14ac:dyDescent="0.2">
      <c r="G45579" s="12"/>
    </row>
    <row r="45580" spans="7:7" x14ac:dyDescent="0.2">
      <c r="G45580" s="12"/>
    </row>
    <row r="45581" spans="7:7" x14ac:dyDescent="0.2">
      <c r="G45581" s="12"/>
    </row>
    <row r="45582" spans="7:7" x14ac:dyDescent="0.2">
      <c r="G45582" s="12"/>
    </row>
    <row r="45583" spans="7:7" x14ac:dyDescent="0.2">
      <c r="G45583" s="12"/>
    </row>
    <row r="45584" spans="7:7" x14ac:dyDescent="0.2">
      <c r="G45584" s="12"/>
    </row>
    <row r="45585" spans="7:7" x14ac:dyDescent="0.2">
      <c r="G45585" s="12"/>
    </row>
    <row r="45586" spans="7:7" x14ac:dyDescent="0.2">
      <c r="G45586" s="12"/>
    </row>
    <row r="45587" spans="7:7" x14ac:dyDescent="0.2">
      <c r="G45587" s="12"/>
    </row>
    <row r="45588" spans="7:7" x14ac:dyDescent="0.2">
      <c r="G45588" s="12"/>
    </row>
    <row r="45589" spans="7:7" x14ac:dyDescent="0.2">
      <c r="G45589" s="12"/>
    </row>
    <row r="45590" spans="7:7" x14ac:dyDescent="0.2">
      <c r="G45590" s="12"/>
    </row>
    <row r="45591" spans="7:7" x14ac:dyDescent="0.2">
      <c r="G45591" s="12"/>
    </row>
    <row r="45592" spans="7:7" x14ac:dyDescent="0.2">
      <c r="G45592" s="12"/>
    </row>
    <row r="45593" spans="7:7" x14ac:dyDescent="0.2">
      <c r="G45593" s="12"/>
    </row>
    <row r="45594" spans="7:7" x14ac:dyDescent="0.2">
      <c r="G45594" s="12"/>
    </row>
    <row r="45595" spans="7:7" x14ac:dyDescent="0.2">
      <c r="G45595" s="12"/>
    </row>
    <row r="45596" spans="7:7" x14ac:dyDescent="0.2">
      <c r="G45596" s="12"/>
    </row>
    <row r="45597" spans="7:7" x14ac:dyDescent="0.2">
      <c r="G45597" s="12"/>
    </row>
    <row r="45598" spans="7:7" x14ac:dyDescent="0.2">
      <c r="G45598" s="12"/>
    </row>
    <row r="45599" spans="7:7" x14ac:dyDescent="0.2">
      <c r="G45599" s="12"/>
    </row>
    <row r="45600" spans="7:7" x14ac:dyDescent="0.2">
      <c r="G45600" s="12"/>
    </row>
    <row r="45601" spans="7:7" x14ac:dyDescent="0.2">
      <c r="G45601" s="12"/>
    </row>
    <row r="45602" spans="7:7" x14ac:dyDescent="0.2">
      <c r="G45602" s="12"/>
    </row>
    <row r="45603" spans="7:7" x14ac:dyDescent="0.2">
      <c r="G45603" s="12"/>
    </row>
    <row r="45604" spans="7:7" x14ac:dyDescent="0.2">
      <c r="G45604" s="12"/>
    </row>
    <row r="45605" spans="7:7" x14ac:dyDescent="0.2">
      <c r="G45605" s="12"/>
    </row>
    <row r="45606" spans="7:7" x14ac:dyDescent="0.2">
      <c r="G45606" s="12"/>
    </row>
    <row r="45607" spans="7:7" x14ac:dyDescent="0.2">
      <c r="G45607" s="12"/>
    </row>
    <row r="45608" spans="7:7" x14ac:dyDescent="0.2">
      <c r="G45608" s="12"/>
    </row>
    <row r="45609" spans="7:7" x14ac:dyDescent="0.2">
      <c r="G45609" s="12"/>
    </row>
    <row r="45610" spans="7:7" x14ac:dyDescent="0.2">
      <c r="G45610" s="12"/>
    </row>
    <row r="45611" spans="7:7" x14ac:dyDescent="0.2">
      <c r="G45611" s="12"/>
    </row>
    <row r="45612" spans="7:7" x14ac:dyDescent="0.2">
      <c r="G45612" s="12"/>
    </row>
    <row r="45613" spans="7:7" x14ac:dyDescent="0.2">
      <c r="G45613" s="12"/>
    </row>
    <row r="45614" spans="7:7" x14ac:dyDescent="0.2">
      <c r="G45614" s="12"/>
    </row>
    <row r="45615" spans="7:7" x14ac:dyDescent="0.2">
      <c r="G45615" s="12"/>
    </row>
    <row r="45616" spans="7:7" x14ac:dyDescent="0.2">
      <c r="G45616" s="12"/>
    </row>
    <row r="45617" spans="7:7" x14ac:dyDescent="0.2">
      <c r="G45617" s="12"/>
    </row>
    <row r="45618" spans="7:7" x14ac:dyDescent="0.2">
      <c r="G45618" s="12"/>
    </row>
    <row r="45619" spans="7:7" x14ac:dyDescent="0.2">
      <c r="G45619" s="12"/>
    </row>
    <row r="45620" spans="7:7" x14ac:dyDescent="0.2">
      <c r="G45620" s="12"/>
    </row>
    <row r="45621" spans="7:7" x14ac:dyDescent="0.2">
      <c r="G45621" s="12"/>
    </row>
    <row r="45622" spans="7:7" x14ac:dyDescent="0.2">
      <c r="G45622" s="12"/>
    </row>
    <row r="45623" spans="7:7" x14ac:dyDescent="0.2">
      <c r="G45623" s="12"/>
    </row>
    <row r="45624" spans="7:7" x14ac:dyDescent="0.2">
      <c r="G45624" s="12"/>
    </row>
    <row r="45625" spans="7:7" x14ac:dyDescent="0.2">
      <c r="G45625" s="12"/>
    </row>
    <row r="45626" spans="7:7" x14ac:dyDescent="0.2">
      <c r="G45626" s="12"/>
    </row>
    <row r="45627" spans="7:7" x14ac:dyDescent="0.2">
      <c r="G45627" s="12"/>
    </row>
    <row r="45628" spans="7:7" x14ac:dyDescent="0.2">
      <c r="G45628" s="12"/>
    </row>
    <row r="45629" spans="7:7" x14ac:dyDescent="0.2">
      <c r="G45629" s="12"/>
    </row>
    <row r="45630" spans="7:7" x14ac:dyDescent="0.2">
      <c r="G45630" s="12"/>
    </row>
    <row r="45631" spans="7:7" x14ac:dyDescent="0.2">
      <c r="G45631" s="12"/>
    </row>
    <row r="45632" spans="7:7" x14ac:dyDescent="0.2">
      <c r="G45632" s="12"/>
    </row>
    <row r="45633" spans="7:7" x14ac:dyDescent="0.2">
      <c r="G45633" s="12"/>
    </row>
    <row r="45634" spans="7:7" x14ac:dyDescent="0.2">
      <c r="G45634" s="12"/>
    </row>
    <row r="45635" spans="7:7" x14ac:dyDescent="0.2">
      <c r="G45635" s="12"/>
    </row>
    <row r="45636" spans="7:7" x14ac:dyDescent="0.2">
      <c r="G45636" s="12"/>
    </row>
    <row r="45637" spans="7:7" x14ac:dyDescent="0.2">
      <c r="G45637" s="12"/>
    </row>
    <row r="45638" spans="7:7" x14ac:dyDescent="0.2">
      <c r="G45638" s="12"/>
    </row>
    <row r="45639" spans="7:7" x14ac:dyDescent="0.2">
      <c r="G45639" s="12"/>
    </row>
    <row r="45640" spans="7:7" x14ac:dyDescent="0.2">
      <c r="G45640" s="12"/>
    </row>
    <row r="45641" spans="7:7" x14ac:dyDescent="0.2">
      <c r="G45641" s="12"/>
    </row>
    <row r="45642" spans="7:7" x14ac:dyDescent="0.2">
      <c r="G45642" s="12"/>
    </row>
    <row r="45643" spans="7:7" x14ac:dyDescent="0.2">
      <c r="G45643" s="12"/>
    </row>
    <row r="45644" spans="7:7" x14ac:dyDescent="0.2">
      <c r="G45644" s="12"/>
    </row>
    <row r="45645" spans="7:7" x14ac:dyDescent="0.2">
      <c r="G45645" s="12"/>
    </row>
    <row r="45646" spans="7:7" x14ac:dyDescent="0.2">
      <c r="G45646" s="12"/>
    </row>
    <row r="45647" spans="7:7" x14ac:dyDescent="0.2">
      <c r="G45647" s="12"/>
    </row>
    <row r="45648" spans="7:7" x14ac:dyDescent="0.2">
      <c r="G45648" s="12"/>
    </row>
    <row r="45649" spans="7:7" x14ac:dyDescent="0.2">
      <c r="G45649" s="12"/>
    </row>
    <row r="45650" spans="7:7" x14ac:dyDescent="0.2">
      <c r="G45650" s="12"/>
    </row>
    <row r="45651" spans="7:7" x14ac:dyDescent="0.2">
      <c r="G45651" s="12"/>
    </row>
    <row r="45652" spans="7:7" x14ac:dyDescent="0.2">
      <c r="G45652" s="12"/>
    </row>
    <row r="45653" spans="7:7" x14ac:dyDescent="0.2">
      <c r="G45653" s="12"/>
    </row>
    <row r="45654" spans="7:7" x14ac:dyDescent="0.2">
      <c r="G45654" s="12"/>
    </row>
    <row r="45655" spans="7:7" x14ac:dyDescent="0.2">
      <c r="G45655" s="12"/>
    </row>
    <row r="45656" spans="7:7" x14ac:dyDescent="0.2">
      <c r="G45656" s="12"/>
    </row>
    <row r="45657" spans="7:7" x14ac:dyDescent="0.2">
      <c r="G45657" s="12"/>
    </row>
    <row r="45658" spans="7:7" x14ac:dyDescent="0.2">
      <c r="G45658" s="12"/>
    </row>
    <row r="45659" spans="7:7" x14ac:dyDescent="0.2">
      <c r="G45659" s="12"/>
    </row>
    <row r="45660" spans="7:7" x14ac:dyDescent="0.2">
      <c r="G45660" s="12"/>
    </row>
    <row r="45661" spans="7:7" x14ac:dyDescent="0.2">
      <c r="G45661" s="12"/>
    </row>
    <row r="45662" spans="7:7" x14ac:dyDescent="0.2">
      <c r="G45662" s="12"/>
    </row>
    <row r="45663" spans="7:7" x14ac:dyDescent="0.2">
      <c r="G45663" s="12"/>
    </row>
    <row r="45664" spans="7:7" x14ac:dyDescent="0.2">
      <c r="G45664" s="12"/>
    </row>
    <row r="45665" spans="7:7" x14ac:dyDescent="0.2">
      <c r="G45665" s="12"/>
    </row>
    <row r="45666" spans="7:7" x14ac:dyDescent="0.2">
      <c r="G45666" s="12"/>
    </row>
    <row r="45667" spans="7:7" x14ac:dyDescent="0.2">
      <c r="G45667" s="12"/>
    </row>
    <row r="45668" spans="7:7" x14ac:dyDescent="0.2">
      <c r="G45668" s="12"/>
    </row>
    <row r="45669" spans="7:7" x14ac:dyDescent="0.2">
      <c r="G45669" s="12"/>
    </row>
    <row r="45670" spans="7:7" x14ac:dyDescent="0.2">
      <c r="G45670" s="12"/>
    </row>
    <row r="45671" spans="7:7" x14ac:dyDescent="0.2">
      <c r="G45671" s="12"/>
    </row>
    <row r="45672" spans="7:7" x14ac:dyDescent="0.2">
      <c r="G45672" s="12"/>
    </row>
    <row r="45673" spans="7:7" x14ac:dyDescent="0.2">
      <c r="G45673" s="12"/>
    </row>
    <row r="45674" spans="7:7" x14ac:dyDescent="0.2">
      <c r="G45674" s="12"/>
    </row>
    <row r="45675" spans="7:7" x14ac:dyDescent="0.2">
      <c r="G45675" s="12"/>
    </row>
    <row r="45676" spans="7:7" x14ac:dyDescent="0.2">
      <c r="G45676" s="12"/>
    </row>
    <row r="45677" spans="7:7" x14ac:dyDescent="0.2">
      <c r="G45677" s="12"/>
    </row>
    <row r="45678" spans="7:7" x14ac:dyDescent="0.2">
      <c r="G45678" s="12"/>
    </row>
    <row r="45679" spans="7:7" x14ac:dyDescent="0.2">
      <c r="G45679" s="12"/>
    </row>
    <row r="45680" spans="7:7" x14ac:dyDescent="0.2">
      <c r="G45680" s="12"/>
    </row>
    <row r="45681" spans="7:7" x14ac:dyDescent="0.2">
      <c r="G45681" s="12"/>
    </row>
    <row r="45682" spans="7:7" x14ac:dyDescent="0.2">
      <c r="G45682" s="12"/>
    </row>
    <row r="45683" spans="7:7" x14ac:dyDescent="0.2">
      <c r="G45683" s="12"/>
    </row>
    <row r="45684" spans="7:7" x14ac:dyDescent="0.2">
      <c r="G45684" s="12"/>
    </row>
    <row r="45685" spans="7:7" x14ac:dyDescent="0.2">
      <c r="G45685" s="12"/>
    </row>
    <row r="45686" spans="7:7" x14ac:dyDescent="0.2">
      <c r="G45686" s="12"/>
    </row>
    <row r="45687" spans="7:7" x14ac:dyDescent="0.2">
      <c r="G45687" s="12"/>
    </row>
    <row r="45688" spans="7:7" x14ac:dyDescent="0.2">
      <c r="G45688" s="12"/>
    </row>
    <row r="45689" spans="7:7" x14ac:dyDescent="0.2">
      <c r="G45689" s="12"/>
    </row>
    <row r="45690" spans="7:7" x14ac:dyDescent="0.2">
      <c r="G45690" s="12"/>
    </row>
    <row r="45691" spans="7:7" x14ac:dyDescent="0.2">
      <c r="G45691" s="12"/>
    </row>
    <row r="45692" spans="7:7" x14ac:dyDescent="0.2">
      <c r="G45692" s="12"/>
    </row>
    <row r="45693" spans="7:7" x14ac:dyDescent="0.2">
      <c r="G45693" s="12"/>
    </row>
    <row r="45694" spans="7:7" x14ac:dyDescent="0.2">
      <c r="G45694" s="12"/>
    </row>
    <row r="45695" spans="7:7" x14ac:dyDescent="0.2">
      <c r="G45695" s="12"/>
    </row>
    <row r="45696" spans="7:7" x14ac:dyDescent="0.2">
      <c r="G45696" s="12"/>
    </row>
    <row r="45697" spans="7:7" x14ac:dyDescent="0.2">
      <c r="G45697" s="12"/>
    </row>
    <row r="45698" spans="7:7" x14ac:dyDescent="0.2">
      <c r="G45698" s="12"/>
    </row>
    <row r="45699" spans="7:7" x14ac:dyDescent="0.2">
      <c r="G45699" s="12"/>
    </row>
    <row r="45700" spans="7:7" x14ac:dyDescent="0.2">
      <c r="G45700" s="12"/>
    </row>
    <row r="45701" spans="7:7" x14ac:dyDescent="0.2">
      <c r="G45701" s="12"/>
    </row>
    <row r="45702" spans="7:7" x14ac:dyDescent="0.2">
      <c r="G45702" s="12"/>
    </row>
    <row r="45703" spans="7:7" x14ac:dyDescent="0.2">
      <c r="G45703" s="12"/>
    </row>
    <row r="45704" spans="7:7" x14ac:dyDescent="0.2">
      <c r="G45704" s="12"/>
    </row>
    <row r="45705" spans="7:7" x14ac:dyDescent="0.2">
      <c r="G45705" s="12"/>
    </row>
    <row r="45706" spans="7:7" x14ac:dyDescent="0.2">
      <c r="G45706" s="12"/>
    </row>
    <row r="45707" spans="7:7" x14ac:dyDescent="0.2">
      <c r="G45707" s="12"/>
    </row>
    <row r="45708" spans="7:7" x14ac:dyDescent="0.2">
      <c r="G45708" s="12"/>
    </row>
    <row r="45709" spans="7:7" x14ac:dyDescent="0.2">
      <c r="G45709" s="12"/>
    </row>
    <row r="45710" spans="7:7" x14ac:dyDescent="0.2">
      <c r="G45710" s="12"/>
    </row>
    <row r="45711" spans="7:7" x14ac:dyDescent="0.2">
      <c r="G45711" s="12"/>
    </row>
    <row r="45712" spans="7:7" x14ac:dyDescent="0.2">
      <c r="G45712" s="12"/>
    </row>
    <row r="45713" spans="7:7" x14ac:dyDescent="0.2">
      <c r="G45713" s="12"/>
    </row>
    <row r="45714" spans="7:7" x14ac:dyDescent="0.2">
      <c r="G45714" s="12"/>
    </row>
    <row r="45715" spans="7:7" x14ac:dyDescent="0.2">
      <c r="G45715" s="12"/>
    </row>
    <row r="45716" spans="7:7" x14ac:dyDescent="0.2">
      <c r="G45716" s="12"/>
    </row>
    <row r="45717" spans="7:7" x14ac:dyDescent="0.2">
      <c r="G45717" s="12"/>
    </row>
    <row r="45718" spans="7:7" x14ac:dyDescent="0.2">
      <c r="G45718" s="12"/>
    </row>
    <row r="45719" spans="7:7" x14ac:dyDescent="0.2">
      <c r="G45719" s="12"/>
    </row>
    <row r="45720" spans="7:7" x14ac:dyDescent="0.2">
      <c r="G45720" s="12"/>
    </row>
    <row r="45721" spans="7:7" x14ac:dyDescent="0.2">
      <c r="G45721" s="12"/>
    </row>
    <row r="45722" spans="7:7" x14ac:dyDescent="0.2">
      <c r="G45722" s="12"/>
    </row>
    <row r="45723" spans="7:7" x14ac:dyDescent="0.2">
      <c r="G45723" s="12"/>
    </row>
    <row r="45724" spans="7:7" x14ac:dyDescent="0.2">
      <c r="G45724" s="12"/>
    </row>
    <row r="45725" spans="7:7" x14ac:dyDescent="0.2">
      <c r="G45725" s="12"/>
    </row>
    <row r="45726" spans="7:7" x14ac:dyDescent="0.2">
      <c r="G45726" s="12"/>
    </row>
    <row r="45727" spans="7:7" x14ac:dyDescent="0.2">
      <c r="G45727" s="12"/>
    </row>
    <row r="45728" spans="7:7" x14ac:dyDescent="0.2">
      <c r="G45728" s="12"/>
    </row>
    <row r="45729" spans="7:7" x14ac:dyDescent="0.2">
      <c r="G45729" s="12"/>
    </row>
    <row r="45730" spans="7:7" x14ac:dyDescent="0.2">
      <c r="G45730" s="12"/>
    </row>
    <row r="45731" spans="7:7" x14ac:dyDescent="0.2">
      <c r="G45731" s="12"/>
    </row>
    <row r="45732" spans="7:7" x14ac:dyDescent="0.2">
      <c r="G45732" s="12"/>
    </row>
    <row r="45733" spans="7:7" x14ac:dyDescent="0.2">
      <c r="G45733" s="12"/>
    </row>
    <row r="45734" spans="7:7" x14ac:dyDescent="0.2">
      <c r="G45734" s="12"/>
    </row>
    <row r="45735" spans="7:7" x14ac:dyDescent="0.2">
      <c r="G45735" s="12"/>
    </row>
    <row r="45736" spans="7:7" x14ac:dyDescent="0.2">
      <c r="G45736" s="12"/>
    </row>
    <row r="45737" spans="7:7" x14ac:dyDescent="0.2">
      <c r="G45737" s="12"/>
    </row>
    <row r="45738" spans="7:7" x14ac:dyDescent="0.2">
      <c r="G45738" s="12"/>
    </row>
    <row r="45739" spans="7:7" x14ac:dyDescent="0.2">
      <c r="G45739" s="12"/>
    </row>
    <row r="45740" spans="7:7" x14ac:dyDescent="0.2">
      <c r="G45740" s="12"/>
    </row>
    <row r="45741" spans="7:7" x14ac:dyDescent="0.2">
      <c r="G45741" s="12"/>
    </row>
    <row r="45742" spans="7:7" x14ac:dyDescent="0.2">
      <c r="G45742" s="12"/>
    </row>
    <row r="45743" spans="7:7" x14ac:dyDescent="0.2">
      <c r="G45743" s="12"/>
    </row>
    <row r="45744" spans="7:7" x14ac:dyDescent="0.2">
      <c r="G45744" s="12"/>
    </row>
    <row r="45745" spans="7:7" x14ac:dyDescent="0.2">
      <c r="G45745" s="12"/>
    </row>
    <row r="45746" spans="7:7" x14ac:dyDescent="0.2">
      <c r="G45746" s="12"/>
    </row>
    <row r="45747" spans="7:7" x14ac:dyDescent="0.2">
      <c r="G45747" s="12"/>
    </row>
    <row r="45748" spans="7:7" x14ac:dyDescent="0.2">
      <c r="G45748" s="12"/>
    </row>
    <row r="45749" spans="7:7" x14ac:dyDescent="0.2">
      <c r="G45749" s="12"/>
    </row>
    <row r="45750" spans="7:7" x14ac:dyDescent="0.2">
      <c r="G45750" s="12"/>
    </row>
    <row r="45751" spans="7:7" x14ac:dyDescent="0.2">
      <c r="G45751" s="12"/>
    </row>
    <row r="45752" spans="7:7" x14ac:dyDescent="0.2">
      <c r="G45752" s="12"/>
    </row>
    <row r="45753" spans="7:7" x14ac:dyDescent="0.2">
      <c r="G45753" s="12"/>
    </row>
    <row r="45754" spans="7:7" x14ac:dyDescent="0.2">
      <c r="G45754" s="12"/>
    </row>
    <row r="45755" spans="7:7" x14ac:dyDescent="0.2">
      <c r="G45755" s="12"/>
    </row>
    <row r="45756" spans="7:7" x14ac:dyDescent="0.2">
      <c r="G45756" s="12"/>
    </row>
    <row r="45757" spans="7:7" x14ac:dyDescent="0.2">
      <c r="G45757" s="12"/>
    </row>
    <row r="45758" spans="7:7" x14ac:dyDescent="0.2">
      <c r="G45758" s="12"/>
    </row>
    <row r="45759" spans="7:7" x14ac:dyDescent="0.2">
      <c r="G45759" s="12"/>
    </row>
    <row r="45760" spans="7:7" x14ac:dyDescent="0.2">
      <c r="G45760" s="12"/>
    </row>
    <row r="45761" spans="7:7" x14ac:dyDescent="0.2">
      <c r="G45761" s="12"/>
    </row>
    <row r="45762" spans="7:7" x14ac:dyDescent="0.2">
      <c r="G45762" s="12"/>
    </row>
    <row r="45763" spans="7:7" x14ac:dyDescent="0.2">
      <c r="G45763" s="12"/>
    </row>
    <row r="45764" spans="7:7" x14ac:dyDescent="0.2">
      <c r="G45764" s="12"/>
    </row>
    <row r="45765" spans="7:7" x14ac:dyDescent="0.2">
      <c r="G45765" s="12"/>
    </row>
    <row r="45766" spans="7:7" x14ac:dyDescent="0.2">
      <c r="G45766" s="12"/>
    </row>
    <row r="45767" spans="7:7" x14ac:dyDescent="0.2">
      <c r="G45767" s="12"/>
    </row>
    <row r="45768" spans="7:7" x14ac:dyDescent="0.2">
      <c r="G45768" s="12"/>
    </row>
    <row r="45769" spans="7:7" x14ac:dyDescent="0.2">
      <c r="G45769" s="12"/>
    </row>
    <row r="45770" spans="7:7" x14ac:dyDescent="0.2">
      <c r="G45770" s="12"/>
    </row>
    <row r="45771" spans="7:7" x14ac:dyDescent="0.2">
      <c r="G45771" s="12"/>
    </row>
    <row r="45772" spans="7:7" x14ac:dyDescent="0.2">
      <c r="G45772" s="12"/>
    </row>
    <row r="45773" spans="7:7" x14ac:dyDescent="0.2">
      <c r="G45773" s="12"/>
    </row>
    <row r="45774" spans="7:7" x14ac:dyDescent="0.2">
      <c r="G45774" s="12"/>
    </row>
    <row r="45775" spans="7:7" x14ac:dyDescent="0.2">
      <c r="G45775" s="12"/>
    </row>
    <row r="45776" spans="7:7" x14ac:dyDescent="0.2">
      <c r="G45776" s="12"/>
    </row>
    <row r="45777" spans="7:7" x14ac:dyDescent="0.2">
      <c r="G45777" s="12"/>
    </row>
    <row r="45778" spans="7:7" x14ac:dyDescent="0.2">
      <c r="G45778" s="12"/>
    </row>
    <row r="45779" spans="7:7" x14ac:dyDescent="0.2">
      <c r="G45779" s="12"/>
    </row>
    <row r="45780" spans="7:7" x14ac:dyDescent="0.2">
      <c r="G45780" s="12"/>
    </row>
    <row r="45781" spans="7:7" x14ac:dyDescent="0.2">
      <c r="G45781" s="12"/>
    </row>
    <row r="45782" spans="7:7" x14ac:dyDescent="0.2">
      <c r="G45782" s="12"/>
    </row>
    <row r="45783" spans="7:7" x14ac:dyDescent="0.2">
      <c r="G45783" s="12"/>
    </row>
    <row r="45784" spans="7:7" x14ac:dyDescent="0.2">
      <c r="G45784" s="12"/>
    </row>
    <row r="45785" spans="7:7" x14ac:dyDescent="0.2">
      <c r="G45785" s="12"/>
    </row>
    <row r="45786" spans="7:7" x14ac:dyDescent="0.2">
      <c r="G45786" s="12"/>
    </row>
    <row r="45787" spans="7:7" x14ac:dyDescent="0.2">
      <c r="G45787" s="12"/>
    </row>
    <row r="45788" spans="7:7" x14ac:dyDescent="0.2">
      <c r="G45788" s="12"/>
    </row>
    <row r="45789" spans="7:7" x14ac:dyDescent="0.2">
      <c r="G45789" s="12"/>
    </row>
    <row r="45790" spans="7:7" x14ac:dyDescent="0.2">
      <c r="G45790" s="12"/>
    </row>
    <row r="45791" spans="7:7" x14ac:dyDescent="0.2">
      <c r="G45791" s="12"/>
    </row>
    <row r="45792" spans="7:7" x14ac:dyDescent="0.2">
      <c r="G45792" s="12"/>
    </row>
    <row r="45793" spans="7:7" x14ac:dyDescent="0.2">
      <c r="G45793" s="12"/>
    </row>
    <row r="45794" spans="7:7" x14ac:dyDescent="0.2">
      <c r="G45794" s="12"/>
    </row>
    <row r="45795" spans="7:7" x14ac:dyDescent="0.2">
      <c r="G45795" s="12"/>
    </row>
    <row r="45796" spans="7:7" x14ac:dyDescent="0.2">
      <c r="G45796" s="12"/>
    </row>
    <row r="45797" spans="7:7" x14ac:dyDescent="0.2">
      <c r="G45797" s="12"/>
    </row>
    <row r="45798" spans="7:7" x14ac:dyDescent="0.2">
      <c r="G45798" s="12"/>
    </row>
    <row r="45799" spans="7:7" x14ac:dyDescent="0.2">
      <c r="G45799" s="12"/>
    </row>
    <row r="45800" spans="7:7" x14ac:dyDescent="0.2">
      <c r="G45800" s="12"/>
    </row>
    <row r="45801" spans="7:7" x14ac:dyDescent="0.2">
      <c r="G45801" s="12"/>
    </row>
    <row r="45802" spans="7:7" x14ac:dyDescent="0.2">
      <c r="G45802" s="12"/>
    </row>
    <row r="45803" spans="7:7" x14ac:dyDescent="0.2">
      <c r="G45803" s="12"/>
    </row>
    <row r="45804" spans="7:7" x14ac:dyDescent="0.2">
      <c r="G45804" s="12"/>
    </row>
    <row r="45805" spans="7:7" x14ac:dyDescent="0.2">
      <c r="G45805" s="12"/>
    </row>
    <row r="45806" spans="7:7" x14ac:dyDescent="0.2">
      <c r="G45806" s="12"/>
    </row>
    <row r="45807" spans="7:7" x14ac:dyDescent="0.2">
      <c r="G45807" s="12"/>
    </row>
    <row r="45808" spans="7:7" x14ac:dyDescent="0.2">
      <c r="G45808" s="12"/>
    </row>
    <row r="45809" spans="7:7" x14ac:dyDescent="0.2">
      <c r="G45809" s="12"/>
    </row>
    <row r="45810" spans="7:7" x14ac:dyDescent="0.2">
      <c r="G45810" s="12"/>
    </row>
    <row r="45811" spans="7:7" x14ac:dyDescent="0.2">
      <c r="G45811" s="12"/>
    </row>
    <row r="45812" spans="7:7" x14ac:dyDescent="0.2">
      <c r="G45812" s="12"/>
    </row>
    <row r="45813" spans="7:7" x14ac:dyDescent="0.2">
      <c r="G45813" s="12"/>
    </row>
    <row r="45814" spans="7:7" x14ac:dyDescent="0.2">
      <c r="G45814" s="12"/>
    </row>
    <row r="45815" spans="7:7" x14ac:dyDescent="0.2">
      <c r="G45815" s="12"/>
    </row>
    <row r="45816" spans="7:7" x14ac:dyDescent="0.2">
      <c r="G45816" s="12"/>
    </row>
    <row r="45817" spans="7:7" x14ac:dyDescent="0.2">
      <c r="G45817" s="12"/>
    </row>
    <row r="45818" spans="7:7" x14ac:dyDescent="0.2">
      <c r="G45818" s="12"/>
    </row>
    <row r="45819" spans="7:7" x14ac:dyDescent="0.2">
      <c r="G45819" s="12"/>
    </row>
    <row r="45820" spans="7:7" x14ac:dyDescent="0.2">
      <c r="G45820" s="12"/>
    </row>
    <row r="45821" spans="7:7" x14ac:dyDescent="0.2">
      <c r="G45821" s="12"/>
    </row>
    <row r="45822" spans="7:7" x14ac:dyDescent="0.2">
      <c r="G45822" s="12"/>
    </row>
    <row r="45823" spans="7:7" x14ac:dyDescent="0.2">
      <c r="G45823" s="12"/>
    </row>
    <row r="45824" spans="7:7" x14ac:dyDescent="0.2">
      <c r="G45824" s="12"/>
    </row>
    <row r="45825" spans="7:7" x14ac:dyDescent="0.2">
      <c r="G45825" s="12"/>
    </row>
    <row r="45826" spans="7:7" x14ac:dyDescent="0.2">
      <c r="G45826" s="12"/>
    </row>
    <row r="45827" spans="7:7" x14ac:dyDescent="0.2">
      <c r="G45827" s="12"/>
    </row>
    <row r="45828" spans="7:7" x14ac:dyDescent="0.2">
      <c r="G45828" s="12"/>
    </row>
    <row r="45829" spans="7:7" x14ac:dyDescent="0.2">
      <c r="G45829" s="12"/>
    </row>
    <row r="45830" spans="7:7" x14ac:dyDescent="0.2">
      <c r="G45830" s="12"/>
    </row>
    <row r="45831" spans="7:7" x14ac:dyDescent="0.2">
      <c r="G45831" s="12"/>
    </row>
    <row r="45832" spans="7:7" x14ac:dyDescent="0.2">
      <c r="G45832" s="12"/>
    </row>
    <row r="45833" spans="7:7" x14ac:dyDescent="0.2">
      <c r="G45833" s="12"/>
    </row>
    <row r="45834" spans="7:7" x14ac:dyDescent="0.2">
      <c r="G45834" s="12"/>
    </row>
    <row r="45835" spans="7:7" x14ac:dyDescent="0.2">
      <c r="G45835" s="12"/>
    </row>
    <row r="45836" spans="7:7" x14ac:dyDescent="0.2">
      <c r="G45836" s="12"/>
    </row>
    <row r="45837" spans="7:7" x14ac:dyDescent="0.2">
      <c r="G45837" s="12"/>
    </row>
    <row r="45838" spans="7:7" x14ac:dyDescent="0.2">
      <c r="G45838" s="12"/>
    </row>
    <row r="45839" spans="7:7" x14ac:dyDescent="0.2">
      <c r="G45839" s="12"/>
    </row>
    <row r="45840" spans="7:7" x14ac:dyDescent="0.2">
      <c r="G45840" s="12"/>
    </row>
    <row r="45841" spans="7:7" x14ac:dyDescent="0.2">
      <c r="G45841" s="12"/>
    </row>
    <row r="45842" spans="7:7" x14ac:dyDescent="0.2">
      <c r="G45842" s="12"/>
    </row>
    <row r="45843" spans="7:7" x14ac:dyDescent="0.2">
      <c r="G45843" s="12"/>
    </row>
    <row r="45844" spans="7:7" x14ac:dyDescent="0.2">
      <c r="G45844" s="12"/>
    </row>
    <row r="45845" spans="7:7" x14ac:dyDescent="0.2">
      <c r="G45845" s="12"/>
    </row>
    <row r="45846" spans="7:7" x14ac:dyDescent="0.2">
      <c r="G45846" s="12"/>
    </row>
    <row r="45847" spans="7:7" x14ac:dyDescent="0.2">
      <c r="G45847" s="12"/>
    </row>
    <row r="45848" spans="7:7" x14ac:dyDescent="0.2">
      <c r="G45848" s="12"/>
    </row>
    <row r="45849" spans="7:7" x14ac:dyDescent="0.2">
      <c r="G45849" s="12"/>
    </row>
    <row r="45850" spans="7:7" x14ac:dyDescent="0.2">
      <c r="G45850" s="12"/>
    </row>
    <row r="45851" spans="7:7" x14ac:dyDescent="0.2">
      <c r="G45851" s="12"/>
    </row>
    <row r="45852" spans="7:7" x14ac:dyDescent="0.2">
      <c r="G45852" s="12"/>
    </row>
    <row r="45853" spans="7:7" x14ac:dyDescent="0.2">
      <c r="G45853" s="12"/>
    </row>
    <row r="45854" spans="7:7" x14ac:dyDescent="0.2">
      <c r="G45854" s="12"/>
    </row>
    <row r="45855" spans="7:7" x14ac:dyDescent="0.2">
      <c r="G45855" s="12"/>
    </row>
    <row r="45856" spans="7:7" x14ac:dyDescent="0.2">
      <c r="G45856" s="12"/>
    </row>
    <row r="45857" spans="7:7" x14ac:dyDescent="0.2">
      <c r="G45857" s="12"/>
    </row>
    <row r="45858" spans="7:7" x14ac:dyDescent="0.2">
      <c r="G45858" s="12"/>
    </row>
    <row r="45859" spans="7:7" x14ac:dyDescent="0.2">
      <c r="G45859" s="12"/>
    </row>
    <row r="45860" spans="7:7" x14ac:dyDescent="0.2">
      <c r="G45860" s="12"/>
    </row>
    <row r="45861" spans="7:7" x14ac:dyDescent="0.2">
      <c r="G45861" s="12"/>
    </row>
    <row r="45862" spans="7:7" x14ac:dyDescent="0.2">
      <c r="G45862" s="12"/>
    </row>
    <row r="45863" spans="7:7" x14ac:dyDescent="0.2">
      <c r="G45863" s="12"/>
    </row>
    <row r="45864" spans="7:7" x14ac:dyDescent="0.2">
      <c r="G45864" s="12"/>
    </row>
    <row r="45865" spans="7:7" x14ac:dyDescent="0.2">
      <c r="G45865" s="12"/>
    </row>
    <row r="45866" spans="7:7" x14ac:dyDescent="0.2">
      <c r="G45866" s="12"/>
    </row>
    <row r="45867" spans="7:7" x14ac:dyDescent="0.2">
      <c r="G45867" s="12"/>
    </row>
    <row r="45868" spans="7:7" x14ac:dyDescent="0.2">
      <c r="G45868" s="12"/>
    </row>
    <row r="45869" spans="7:7" x14ac:dyDescent="0.2">
      <c r="G45869" s="12"/>
    </row>
    <row r="45870" spans="7:7" x14ac:dyDescent="0.2">
      <c r="G45870" s="12"/>
    </row>
    <row r="45871" spans="7:7" x14ac:dyDescent="0.2">
      <c r="G45871" s="12"/>
    </row>
    <row r="45872" spans="7:7" x14ac:dyDescent="0.2">
      <c r="G45872" s="12"/>
    </row>
    <row r="45873" spans="7:7" x14ac:dyDescent="0.2">
      <c r="G45873" s="12"/>
    </row>
    <row r="45874" spans="7:7" x14ac:dyDescent="0.2">
      <c r="G45874" s="12"/>
    </row>
    <row r="45875" spans="7:7" x14ac:dyDescent="0.2">
      <c r="G45875" s="12"/>
    </row>
    <row r="45876" spans="7:7" x14ac:dyDescent="0.2">
      <c r="G45876" s="12"/>
    </row>
    <row r="45877" spans="7:7" x14ac:dyDescent="0.2">
      <c r="G45877" s="12"/>
    </row>
    <row r="45878" spans="7:7" x14ac:dyDescent="0.2">
      <c r="G45878" s="12"/>
    </row>
    <row r="45879" spans="7:7" x14ac:dyDescent="0.2">
      <c r="G45879" s="12"/>
    </row>
    <row r="45880" spans="7:7" x14ac:dyDescent="0.2">
      <c r="G45880" s="12"/>
    </row>
    <row r="45881" spans="7:7" x14ac:dyDescent="0.2">
      <c r="G45881" s="12"/>
    </row>
    <row r="45882" spans="7:7" x14ac:dyDescent="0.2">
      <c r="G45882" s="12"/>
    </row>
    <row r="45883" spans="7:7" x14ac:dyDescent="0.2">
      <c r="G45883" s="12"/>
    </row>
    <row r="45884" spans="7:7" x14ac:dyDescent="0.2">
      <c r="G45884" s="12"/>
    </row>
    <row r="45885" spans="7:7" x14ac:dyDescent="0.2">
      <c r="G45885" s="12"/>
    </row>
    <row r="45886" spans="7:7" x14ac:dyDescent="0.2">
      <c r="G45886" s="12"/>
    </row>
    <row r="45887" spans="7:7" x14ac:dyDescent="0.2">
      <c r="G45887" s="12"/>
    </row>
    <row r="45888" spans="7:7" x14ac:dyDescent="0.2">
      <c r="G45888" s="12"/>
    </row>
    <row r="45889" spans="7:7" x14ac:dyDescent="0.2">
      <c r="G45889" s="12"/>
    </row>
    <row r="45890" spans="7:7" x14ac:dyDescent="0.2">
      <c r="G45890" s="12"/>
    </row>
    <row r="45891" spans="7:7" x14ac:dyDescent="0.2">
      <c r="G45891" s="12"/>
    </row>
    <row r="45892" spans="7:7" x14ac:dyDescent="0.2">
      <c r="G45892" s="12"/>
    </row>
    <row r="45893" spans="7:7" x14ac:dyDescent="0.2">
      <c r="G45893" s="12"/>
    </row>
    <row r="45894" spans="7:7" x14ac:dyDescent="0.2">
      <c r="G45894" s="12"/>
    </row>
    <row r="45895" spans="7:7" x14ac:dyDescent="0.2">
      <c r="G45895" s="12"/>
    </row>
    <row r="45896" spans="7:7" x14ac:dyDescent="0.2">
      <c r="G45896" s="12"/>
    </row>
    <row r="45897" spans="7:7" x14ac:dyDescent="0.2">
      <c r="G45897" s="12"/>
    </row>
    <row r="45898" spans="7:7" x14ac:dyDescent="0.2">
      <c r="G45898" s="12"/>
    </row>
    <row r="45899" spans="7:7" x14ac:dyDescent="0.2">
      <c r="G45899" s="12"/>
    </row>
    <row r="45900" spans="7:7" x14ac:dyDescent="0.2">
      <c r="G45900" s="12"/>
    </row>
    <row r="45901" spans="7:7" x14ac:dyDescent="0.2">
      <c r="G45901" s="12"/>
    </row>
    <row r="45902" spans="7:7" x14ac:dyDescent="0.2">
      <c r="G45902" s="12"/>
    </row>
    <row r="45903" spans="7:7" x14ac:dyDescent="0.2">
      <c r="G45903" s="12"/>
    </row>
    <row r="45904" spans="7:7" x14ac:dyDescent="0.2">
      <c r="G45904" s="12"/>
    </row>
    <row r="45905" spans="7:7" x14ac:dyDescent="0.2">
      <c r="G45905" s="12"/>
    </row>
    <row r="45906" spans="7:7" x14ac:dyDescent="0.2">
      <c r="G45906" s="12"/>
    </row>
    <row r="45907" spans="7:7" x14ac:dyDescent="0.2">
      <c r="G45907" s="12"/>
    </row>
    <row r="45908" spans="7:7" x14ac:dyDescent="0.2">
      <c r="G45908" s="12"/>
    </row>
    <row r="45909" spans="7:7" x14ac:dyDescent="0.2">
      <c r="G45909" s="12"/>
    </row>
    <row r="45910" spans="7:7" x14ac:dyDescent="0.2">
      <c r="G45910" s="12"/>
    </row>
    <row r="45911" spans="7:7" x14ac:dyDescent="0.2">
      <c r="G45911" s="12"/>
    </row>
    <row r="45912" spans="7:7" x14ac:dyDescent="0.2">
      <c r="G45912" s="12"/>
    </row>
    <row r="45913" spans="7:7" x14ac:dyDescent="0.2">
      <c r="G45913" s="12"/>
    </row>
    <row r="45914" spans="7:7" x14ac:dyDescent="0.2">
      <c r="G45914" s="12"/>
    </row>
    <row r="45915" spans="7:7" x14ac:dyDescent="0.2">
      <c r="G45915" s="12"/>
    </row>
    <row r="45916" spans="7:7" x14ac:dyDescent="0.2">
      <c r="G45916" s="12"/>
    </row>
    <row r="45917" spans="7:7" x14ac:dyDescent="0.2">
      <c r="G45917" s="12"/>
    </row>
    <row r="45918" spans="7:7" x14ac:dyDescent="0.2">
      <c r="G45918" s="12"/>
    </row>
    <row r="45919" spans="7:7" x14ac:dyDescent="0.2">
      <c r="G45919" s="12"/>
    </row>
    <row r="45920" spans="7:7" x14ac:dyDescent="0.2">
      <c r="G45920" s="12"/>
    </row>
    <row r="45921" spans="7:7" x14ac:dyDescent="0.2">
      <c r="G45921" s="12"/>
    </row>
    <row r="45922" spans="7:7" x14ac:dyDescent="0.2">
      <c r="G45922" s="12"/>
    </row>
    <row r="45923" spans="7:7" x14ac:dyDescent="0.2">
      <c r="G45923" s="12"/>
    </row>
    <row r="45924" spans="7:7" x14ac:dyDescent="0.2">
      <c r="G45924" s="12"/>
    </row>
    <row r="45925" spans="7:7" x14ac:dyDescent="0.2">
      <c r="G45925" s="12"/>
    </row>
    <row r="45926" spans="7:7" x14ac:dyDescent="0.2">
      <c r="G45926" s="12"/>
    </row>
    <row r="45927" spans="7:7" x14ac:dyDescent="0.2">
      <c r="G45927" s="12"/>
    </row>
    <row r="45928" spans="7:7" x14ac:dyDescent="0.2">
      <c r="G45928" s="12"/>
    </row>
    <row r="45929" spans="7:7" x14ac:dyDescent="0.2">
      <c r="G45929" s="12"/>
    </row>
    <row r="45930" spans="7:7" x14ac:dyDescent="0.2">
      <c r="G45930" s="12"/>
    </row>
    <row r="45931" spans="7:7" x14ac:dyDescent="0.2">
      <c r="G45931" s="12"/>
    </row>
    <row r="45932" spans="7:7" x14ac:dyDescent="0.2">
      <c r="G45932" s="12"/>
    </row>
    <row r="45933" spans="7:7" x14ac:dyDescent="0.2">
      <c r="G45933" s="12"/>
    </row>
    <row r="45934" spans="7:7" x14ac:dyDescent="0.2">
      <c r="G45934" s="12"/>
    </row>
    <row r="45935" spans="7:7" x14ac:dyDescent="0.2">
      <c r="G45935" s="12"/>
    </row>
    <row r="45936" spans="7:7" x14ac:dyDescent="0.2">
      <c r="G45936" s="12"/>
    </row>
    <row r="45937" spans="7:7" x14ac:dyDescent="0.2">
      <c r="G45937" s="12"/>
    </row>
    <row r="45938" spans="7:7" x14ac:dyDescent="0.2">
      <c r="G45938" s="12"/>
    </row>
    <row r="45939" spans="7:7" x14ac:dyDescent="0.2">
      <c r="G45939" s="12"/>
    </row>
    <row r="45940" spans="7:7" x14ac:dyDescent="0.2">
      <c r="G45940" s="12"/>
    </row>
    <row r="45941" spans="7:7" x14ac:dyDescent="0.2">
      <c r="G45941" s="12"/>
    </row>
    <row r="45942" spans="7:7" x14ac:dyDescent="0.2">
      <c r="G45942" s="12"/>
    </row>
    <row r="45943" spans="7:7" x14ac:dyDescent="0.2">
      <c r="G45943" s="12"/>
    </row>
    <row r="45944" spans="7:7" x14ac:dyDescent="0.2">
      <c r="G45944" s="12"/>
    </row>
    <row r="45945" spans="7:7" x14ac:dyDescent="0.2">
      <c r="G45945" s="12"/>
    </row>
    <row r="45946" spans="7:7" x14ac:dyDescent="0.2">
      <c r="G45946" s="12"/>
    </row>
    <row r="45947" spans="7:7" x14ac:dyDescent="0.2">
      <c r="G45947" s="12"/>
    </row>
    <row r="45948" spans="7:7" x14ac:dyDescent="0.2">
      <c r="G45948" s="12"/>
    </row>
    <row r="45949" spans="7:7" x14ac:dyDescent="0.2">
      <c r="G45949" s="12"/>
    </row>
    <row r="45950" spans="7:7" x14ac:dyDescent="0.2">
      <c r="G45950" s="12"/>
    </row>
    <row r="45951" spans="7:7" x14ac:dyDescent="0.2">
      <c r="G45951" s="12"/>
    </row>
    <row r="45952" spans="7:7" x14ac:dyDescent="0.2">
      <c r="G45952" s="12"/>
    </row>
    <row r="45953" spans="7:7" x14ac:dyDescent="0.2">
      <c r="G45953" s="12"/>
    </row>
    <row r="45954" spans="7:7" x14ac:dyDescent="0.2">
      <c r="G45954" s="12"/>
    </row>
    <row r="45955" spans="7:7" x14ac:dyDescent="0.2">
      <c r="G45955" s="12"/>
    </row>
    <row r="45956" spans="7:7" x14ac:dyDescent="0.2">
      <c r="G45956" s="12"/>
    </row>
    <row r="45957" spans="7:7" x14ac:dyDescent="0.2">
      <c r="G45957" s="12"/>
    </row>
    <row r="45958" spans="7:7" x14ac:dyDescent="0.2">
      <c r="G45958" s="12"/>
    </row>
    <row r="45959" spans="7:7" x14ac:dyDescent="0.2">
      <c r="G45959" s="12"/>
    </row>
    <row r="45960" spans="7:7" x14ac:dyDescent="0.2">
      <c r="G45960" s="12"/>
    </row>
    <row r="45961" spans="7:7" x14ac:dyDescent="0.2">
      <c r="G45961" s="12"/>
    </row>
    <row r="45962" spans="7:7" x14ac:dyDescent="0.2">
      <c r="G45962" s="12"/>
    </row>
    <row r="45963" spans="7:7" x14ac:dyDescent="0.2">
      <c r="G45963" s="12"/>
    </row>
    <row r="45964" spans="7:7" x14ac:dyDescent="0.2">
      <c r="G45964" s="12"/>
    </row>
    <row r="45965" spans="7:7" x14ac:dyDescent="0.2">
      <c r="G45965" s="12"/>
    </row>
    <row r="45966" spans="7:7" x14ac:dyDescent="0.2">
      <c r="G45966" s="12"/>
    </row>
    <row r="45967" spans="7:7" x14ac:dyDescent="0.2">
      <c r="G45967" s="12"/>
    </row>
    <row r="45968" spans="7:7" x14ac:dyDescent="0.2">
      <c r="G45968" s="12"/>
    </row>
    <row r="45969" spans="7:7" x14ac:dyDescent="0.2">
      <c r="G45969" s="12"/>
    </row>
    <row r="45970" spans="7:7" x14ac:dyDescent="0.2">
      <c r="G45970" s="12"/>
    </row>
    <row r="45971" spans="7:7" x14ac:dyDescent="0.2">
      <c r="G45971" s="12"/>
    </row>
    <row r="45972" spans="7:7" x14ac:dyDescent="0.2">
      <c r="G45972" s="12"/>
    </row>
    <row r="45973" spans="7:7" x14ac:dyDescent="0.2">
      <c r="G45973" s="12"/>
    </row>
    <row r="45974" spans="7:7" x14ac:dyDescent="0.2">
      <c r="G45974" s="12"/>
    </row>
    <row r="45975" spans="7:7" x14ac:dyDescent="0.2">
      <c r="G45975" s="12"/>
    </row>
    <row r="45976" spans="7:7" x14ac:dyDescent="0.2">
      <c r="G45976" s="12"/>
    </row>
    <row r="45977" spans="7:7" x14ac:dyDescent="0.2">
      <c r="G45977" s="12"/>
    </row>
    <row r="45978" spans="7:7" x14ac:dyDescent="0.2">
      <c r="G45978" s="12"/>
    </row>
    <row r="45979" spans="7:7" x14ac:dyDescent="0.2">
      <c r="G45979" s="12"/>
    </row>
    <row r="45980" spans="7:7" x14ac:dyDescent="0.2">
      <c r="G45980" s="12"/>
    </row>
    <row r="45981" spans="7:7" x14ac:dyDescent="0.2">
      <c r="G45981" s="12"/>
    </row>
    <row r="45982" spans="7:7" x14ac:dyDescent="0.2">
      <c r="G45982" s="12"/>
    </row>
    <row r="45983" spans="7:7" x14ac:dyDescent="0.2">
      <c r="G45983" s="12"/>
    </row>
    <row r="45984" spans="7:7" x14ac:dyDescent="0.2">
      <c r="G45984" s="12"/>
    </row>
    <row r="45985" spans="7:7" x14ac:dyDescent="0.2">
      <c r="G45985" s="12"/>
    </row>
    <row r="45986" spans="7:7" x14ac:dyDescent="0.2">
      <c r="G45986" s="12"/>
    </row>
    <row r="45987" spans="7:7" x14ac:dyDescent="0.2">
      <c r="G45987" s="12"/>
    </row>
    <row r="45988" spans="7:7" x14ac:dyDescent="0.2">
      <c r="G45988" s="12"/>
    </row>
    <row r="45989" spans="7:7" x14ac:dyDescent="0.2">
      <c r="G45989" s="12"/>
    </row>
    <row r="45990" spans="7:7" x14ac:dyDescent="0.2">
      <c r="G45990" s="12"/>
    </row>
    <row r="45991" spans="7:7" x14ac:dyDescent="0.2">
      <c r="G45991" s="12"/>
    </row>
    <row r="45992" spans="7:7" x14ac:dyDescent="0.2">
      <c r="G45992" s="12"/>
    </row>
    <row r="45993" spans="7:7" x14ac:dyDescent="0.2">
      <c r="G45993" s="12"/>
    </row>
    <row r="45994" spans="7:7" x14ac:dyDescent="0.2">
      <c r="G45994" s="12"/>
    </row>
    <row r="45995" spans="7:7" x14ac:dyDescent="0.2">
      <c r="G45995" s="12"/>
    </row>
    <row r="45996" spans="7:7" x14ac:dyDescent="0.2">
      <c r="G45996" s="12"/>
    </row>
    <row r="45997" spans="7:7" x14ac:dyDescent="0.2">
      <c r="G45997" s="12"/>
    </row>
    <row r="45998" spans="7:7" x14ac:dyDescent="0.2">
      <c r="G45998" s="12"/>
    </row>
    <row r="45999" spans="7:7" x14ac:dyDescent="0.2">
      <c r="G45999" s="12"/>
    </row>
    <row r="46000" spans="7:7" x14ac:dyDescent="0.2">
      <c r="G46000" s="12"/>
    </row>
    <row r="46001" spans="7:7" x14ac:dyDescent="0.2">
      <c r="G46001" s="12"/>
    </row>
    <row r="46002" spans="7:7" x14ac:dyDescent="0.2">
      <c r="G46002" s="12"/>
    </row>
    <row r="46003" spans="7:7" x14ac:dyDescent="0.2">
      <c r="G46003" s="12"/>
    </row>
    <row r="46004" spans="7:7" x14ac:dyDescent="0.2">
      <c r="G46004" s="12"/>
    </row>
    <row r="46005" spans="7:7" x14ac:dyDescent="0.2">
      <c r="G46005" s="12"/>
    </row>
    <row r="46006" spans="7:7" x14ac:dyDescent="0.2">
      <c r="G46006" s="12"/>
    </row>
    <row r="46007" spans="7:7" x14ac:dyDescent="0.2">
      <c r="G46007" s="12"/>
    </row>
    <row r="46008" spans="7:7" x14ac:dyDescent="0.2">
      <c r="G46008" s="12"/>
    </row>
    <row r="46009" spans="7:7" x14ac:dyDescent="0.2">
      <c r="G46009" s="12"/>
    </row>
    <row r="46010" spans="7:7" x14ac:dyDescent="0.2">
      <c r="G46010" s="12"/>
    </row>
    <row r="46011" spans="7:7" x14ac:dyDescent="0.2">
      <c r="G46011" s="12"/>
    </row>
    <row r="46012" spans="7:7" x14ac:dyDescent="0.2">
      <c r="G46012" s="12"/>
    </row>
    <row r="46013" spans="7:7" x14ac:dyDescent="0.2">
      <c r="G46013" s="12"/>
    </row>
    <row r="46014" spans="7:7" x14ac:dyDescent="0.2">
      <c r="G46014" s="12"/>
    </row>
    <row r="46015" spans="7:7" x14ac:dyDescent="0.2">
      <c r="G46015" s="12"/>
    </row>
    <row r="46016" spans="7:7" x14ac:dyDescent="0.2">
      <c r="G46016" s="12"/>
    </row>
    <row r="46017" spans="7:7" x14ac:dyDescent="0.2">
      <c r="G46017" s="12"/>
    </row>
    <row r="46018" spans="7:7" x14ac:dyDescent="0.2">
      <c r="G46018" s="12"/>
    </row>
    <row r="46019" spans="7:7" x14ac:dyDescent="0.2">
      <c r="G46019" s="12"/>
    </row>
    <row r="46020" spans="7:7" x14ac:dyDescent="0.2">
      <c r="G46020" s="12"/>
    </row>
    <row r="46021" spans="7:7" x14ac:dyDescent="0.2">
      <c r="G46021" s="12"/>
    </row>
    <row r="46022" spans="7:7" x14ac:dyDescent="0.2">
      <c r="G46022" s="12"/>
    </row>
    <row r="46023" spans="7:7" x14ac:dyDescent="0.2">
      <c r="G46023" s="12"/>
    </row>
    <row r="46024" spans="7:7" x14ac:dyDescent="0.2">
      <c r="G46024" s="12"/>
    </row>
    <row r="46025" spans="7:7" x14ac:dyDescent="0.2">
      <c r="G46025" s="12"/>
    </row>
    <row r="46026" spans="7:7" x14ac:dyDescent="0.2">
      <c r="G46026" s="12"/>
    </row>
    <row r="46027" spans="7:7" x14ac:dyDescent="0.2">
      <c r="G46027" s="12"/>
    </row>
    <row r="46028" spans="7:7" x14ac:dyDescent="0.2">
      <c r="G46028" s="12"/>
    </row>
    <row r="46029" spans="7:7" x14ac:dyDescent="0.2">
      <c r="G46029" s="12"/>
    </row>
    <row r="46030" spans="7:7" x14ac:dyDescent="0.2">
      <c r="G46030" s="12"/>
    </row>
    <row r="46031" spans="7:7" x14ac:dyDescent="0.2">
      <c r="G46031" s="12"/>
    </row>
    <row r="46032" spans="7:7" x14ac:dyDescent="0.2">
      <c r="G46032" s="12"/>
    </row>
    <row r="46033" spans="7:7" x14ac:dyDescent="0.2">
      <c r="G46033" s="12"/>
    </row>
    <row r="46034" spans="7:7" x14ac:dyDescent="0.2">
      <c r="G46034" s="12"/>
    </row>
    <row r="46035" spans="7:7" x14ac:dyDescent="0.2">
      <c r="G46035" s="12"/>
    </row>
    <row r="46036" spans="7:7" x14ac:dyDescent="0.2">
      <c r="G46036" s="12"/>
    </row>
    <row r="46037" spans="7:7" x14ac:dyDescent="0.2">
      <c r="G46037" s="12"/>
    </row>
    <row r="46038" spans="7:7" x14ac:dyDescent="0.2">
      <c r="G46038" s="12"/>
    </row>
    <row r="46039" spans="7:7" x14ac:dyDescent="0.2">
      <c r="G46039" s="12"/>
    </row>
    <row r="46040" spans="7:7" x14ac:dyDescent="0.2">
      <c r="G46040" s="12"/>
    </row>
    <row r="46041" spans="7:7" x14ac:dyDescent="0.2">
      <c r="G46041" s="12"/>
    </row>
    <row r="46042" spans="7:7" x14ac:dyDescent="0.2">
      <c r="G46042" s="12"/>
    </row>
    <row r="46043" spans="7:7" x14ac:dyDescent="0.2">
      <c r="G46043" s="12"/>
    </row>
    <row r="46044" spans="7:7" x14ac:dyDescent="0.2">
      <c r="G46044" s="12"/>
    </row>
    <row r="46045" spans="7:7" x14ac:dyDescent="0.2">
      <c r="G46045" s="12"/>
    </row>
    <row r="46046" spans="7:7" x14ac:dyDescent="0.2">
      <c r="G46046" s="12"/>
    </row>
    <row r="46047" spans="7:7" x14ac:dyDescent="0.2">
      <c r="G46047" s="12"/>
    </row>
    <row r="46048" spans="7:7" x14ac:dyDescent="0.2">
      <c r="G46048" s="12"/>
    </row>
    <row r="46049" spans="7:7" x14ac:dyDescent="0.2">
      <c r="G46049" s="12"/>
    </row>
    <row r="46050" spans="7:7" x14ac:dyDescent="0.2">
      <c r="G46050" s="12"/>
    </row>
    <row r="46051" spans="7:7" x14ac:dyDescent="0.2">
      <c r="G46051" s="12"/>
    </row>
    <row r="46052" spans="7:7" x14ac:dyDescent="0.2">
      <c r="G46052" s="12"/>
    </row>
    <row r="46053" spans="7:7" x14ac:dyDescent="0.2">
      <c r="G46053" s="12"/>
    </row>
    <row r="46054" spans="7:7" x14ac:dyDescent="0.2">
      <c r="G46054" s="12"/>
    </row>
    <row r="46055" spans="7:7" x14ac:dyDescent="0.2">
      <c r="G46055" s="12"/>
    </row>
    <row r="46056" spans="7:7" x14ac:dyDescent="0.2">
      <c r="G46056" s="12"/>
    </row>
    <row r="46057" spans="7:7" x14ac:dyDescent="0.2">
      <c r="G46057" s="12"/>
    </row>
    <row r="46058" spans="7:7" x14ac:dyDescent="0.2">
      <c r="G46058" s="12"/>
    </row>
    <row r="46059" spans="7:7" x14ac:dyDescent="0.2">
      <c r="G46059" s="12"/>
    </row>
    <row r="46060" spans="7:7" x14ac:dyDescent="0.2">
      <c r="G46060" s="12"/>
    </row>
    <row r="46061" spans="7:7" x14ac:dyDescent="0.2">
      <c r="G46061" s="12"/>
    </row>
    <row r="46062" spans="7:7" x14ac:dyDescent="0.2">
      <c r="G46062" s="12"/>
    </row>
    <row r="46063" spans="7:7" x14ac:dyDescent="0.2">
      <c r="G46063" s="12"/>
    </row>
    <row r="46064" spans="7:7" x14ac:dyDescent="0.2">
      <c r="G46064" s="12"/>
    </row>
    <row r="46065" spans="7:7" x14ac:dyDescent="0.2">
      <c r="G46065" s="12"/>
    </row>
    <row r="46066" spans="7:7" x14ac:dyDescent="0.2">
      <c r="G46066" s="12"/>
    </row>
    <row r="46067" spans="7:7" x14ac:dyDescent="0.2">
      <c r="G46067" s="12"/>
    </row>
    <row r="46068" spans="7:7" x14ac:dyDescent="0.2">
      <c r="G46068" s="12"/>
    </row>
    <row r="46069" spans="7:7" x14ac:dyDescent="0.2">
      <c r="G46069" s="12"/>
    </row>
    <row r="46070" spans="7:7" x14ac:dyDescent="0.2">
      <c r="G46070" s="12"/>
    </row>
    <row r="46071" spans="7:7" x14ac:dyDescent="0.2">
      <c r="G46071" s="12"/>
    </row>
    <row r="46072" spans="7:7" x14ac:dyDescent="0.2">
      <c r="G46072" s="12"/>
    </row>
    <row r="46073" spans="7:7" x14ac:dyDescent="0.2">
      <c r="G46073" s="12"/>
    </row>
    <row r="46074" spans="7:7" x14ac:dyDescent="0.2">
      <c r="G46074" s="12"/>
    </row>
    <row r="46075" spans="7:7" x14ac:dyDescent="0.2">
      <c r="G46075" s="12"/>
    </row>
    <row r="46076" spans="7:7" x14ac:dyDescent="0.2">
      <c r="G46076" s="12"/>
    </row>
    <row r="46077" spans="7:7" x14ac:dyDescent="0.2">
      <c r="G46077" s="12"/>
    </row>
    <row r="46078" spans="7:7" x14ac:dyDescent="0.2">
      <c r="G46078" s="12"/>
    </row>
    <row r="46079" spans="7:7" x14ac:dyDescent="0.2">
      <c r="G46079" s="12"/>
    </row>
    <row r="46080" spans="7:7" x14ac:dyDescent="0.2">
      <c r="G46080" s="12"/>
    </row>
    <row r="46081" spans="7:7" x14ac:dyDescent="0.2">
      <c r="G46081" s="12"/>
    </row>
    <row r="46082" spans="7:7" x14ac:dyDescent="0.2">
      <c r="G46082" s="12"/>
    </row>
    <row r="46083" spans="7:7" x14ac:dyDescent="0.2">
      <c r="G46083" s="12"/>
    </row>
    <row r="46084" spans="7:7" x14ac:dyDescent="0.2">
      <c r="G46084" s="12"/>
    </row>
    <row r="46085" spans="7:7" x14ac:dyDescent="0.2">
      <c r="G46085" s="12"/>
    </row>
    <row r="46086" spans="7:7" x14ac:dyDescent="0.2">
      <c r="G46086" s="12"/>
    </row>
    <row r="46087" spans="7:7" x14ac:dyDescent="0.2">
      <c r="G46087" s="12"/>
    </row>
    <row r="46088" spans="7:7" x14ac:dyDescent="0.2">
      <c r="G46088" s="12"/>
    </row>
    <row r="46089" spans="7:7" x14ac:dyDescent="0.2">
      <c r="G46089" s="12"/>
    </row>
    <row r="46090" spans="7:7" x14ac:dyDescent="0.2">
      <c r="G46090" s="12"/>
    </row>
    <row r="46091" spans="7:7" x14ac:dyDescent="0.2">
      <c r="G46091" s="12"/>
    </row>
    <row r="46092" spans="7:7" x14ac:dyDescent="0.2">
      <c r="G46092" s="12"/>
    </row>
    <row r="46093" spans="7:7" x14ac:dyDescent="0.2">
      <c r="G46093" s="12"/>
    </row>
    <row r="46094" spans="7:7" x14ac:dyDescent="0.2">
      <c r="G46094" s="12"/>
    </row>
    <row r="46095" spans="7:7" x14ac:dyDescent="0.2">
      <c r="G46095" s="12"/>
    </row>
    <row r="46096" spans="7:7" x14ac:dyDescent="0.2">
      <c r="G46096" s="12"/>
    </row>
    <row r="46097" spans="7:7" x14ac:dyDescent="0.2">
      <c r="G46097" s="12"/>
    </row>
    <row r="46098" spans="7:7" x14ac:dyDescent="0.2">
      <c r="G46098" s="12"/>
    </row>
    <row r="46099" spans="7:7" x14ac:dyDescent="0.2">
      <c r="G46099" s="12"/>
    </row>
    <row r="46100" spans="7:7" x14ac:dyDescent="0.2">
      <c r="G46100" s="12"/>
    </row>
    <row r="46101" spans="7:7" x14ac:dyDescent="0.2">
      <c r="G46101" s="12"/>
    </row>
    <row r="46102" spans="7:7" x14ac:dyDescent="0.2">
      <c r="G46102" s="12"/>
    </row>
    <row r="46103" spans="7:7" x14ac:dyDescent="0.2">
      <c r="G46103" s="12"/>
    </row>
    <row r="46104" spans="7:7" x14ac:dyDescent="0.2">
      <c r="G46104" s="12"/>
    </row>
    <row r="46105" spans="7:7" x14ac:dyDescent="0.2">
      <c r="G46105" s="12"/>
    </row>
    <row r="46106" spans="7:7" x14ac:dyDescent="0.2">
      <c r="G46106" s="12"/>
    </row>
    <row r="46107" spans="7:7" x14ac:dyDescent="0.2">
      <c r="G46107" s="12"/>
    </row>
    <row r="46108" spans="7:7" x14ac:dyDescent="0.2">
      <c r="G46108" s="12"/>
    </row>
    <row r="46109" spans="7:7" x14ac:dyDescent="0.2">
      <c r="G46109" s="12"/>
    </row>
    <row r="46110" spans="7:7" x14ac:dyDescent="0.2">
      <c r="G46110" s="12"/>
    </row>
    <row r="46111" spans="7:7" x14ac:dyDescent="0.2">
      <c r="G46111" s="12"/>
    </row>
    <row r="46112" spans="7:7" x14ac:dyDescent="0.2">
      <c r="G46112" s="12"/>
    </row>
    <row r="46113" spans="7:7" x14ac:dyDescent="0.2">
      <c r="G46113" s="12"/>
    </row>
    <row r="46114" spans="7:7" x14ac:dyDescent="0.2">
      <c r="G46114" s="12"/>
    </row>
    <row r="46115" spans="7:7" x14ac:dyDescent="0.2">
      <c r="G46115" s="12"/>
    </row>
    <row r="46116" spans="7:7" x14ac:dyDescent="0.2">
      <c r="G46116" s="12"/>
    </row>
    <row r="46117" spans="7:7" x14ac:dyDescent="0.2">
      <c r="G46117" s="12"/>
    </row>
    <row r="46118" spans="7:7" x14ac:dyDescent="0.2">
      <c r="G46118" s="12"/>
    </row>
    <row r="46119" spans="7:7" x14ac:dyDescent="0.2">
      <c r="G46119" s="12"/>
    </row>
    <row r="46120" spans="7:7" x14ac:dyDescent="0.2">
      <c r="G46120" s="12"/>
    </row>
    <row r="46121" spans="7:7" x14ac:dyDescent="0.2">
      <c r="G46121" s="12"/>
    </row>
    <row r="46122" spans="7:7" x14ac:dyDescent="0.2">
      <c r="G46122" s="12"/>
    </row>
    <row r="46123" spans="7:7" x14ac:dyDescent="0.2">
      <c r="G46123" s="12"/>
    </row>
    <row r="46124" spans="7:7" x14ac:dyDescent="0.2">
      <c r="G46124" s="12"/>
    </row>
    <row r="46125" spans="7:7" x14ac:dyDescent="0.2">
      <c r="G46125" s="12"/>
    </row>
    <row r="46126" spans="7:7" x14ac:dyDescent="0.2">
      <c r="G46126" s="12"/>
    </row>
    <row r="46127" spans="7:7" x14ac:dyDescent="0.2">
      <c r="G46127" s="12"/>
    </row>
    <row r="46128" spans="7:7" x14ac:dyDescent="0.2">
      <c r="G46128" s="12"/>
    </row>
    <row r="46129" spans="7:7" x14ac:dyDescent="0.2">
      <c r="G46129" s="12"/>
    </row>
    <row r="46130" spans="7:7" x14ac:dyDescent="0.2">
      <c r="G46130" s="12"/>
    </row>
    <row r="46131" spans="7:7" x14ac:dyDescent="0.2">
      <c r="G46131" s="12"/>
    </row>
    <row r="46132" spans="7:7" x14ac:dyDescent="0.2">
      <c r="G46132" s="12"/>
    </row>
    <row r="46133" spans="7:7" x14ac:dyDescent="0.2">
      <c r="G46133" s="12"/>
    </row>
    <row r="46134" spans="7:7" x14ac:dyDescent="0.2">
      <c r="G46134" s="12"/>
    </row>
    <row r="46135" spans="7:7" x14ac:dyDescent="0.2">
      <c r="G46135" s="12"/>
    </row>
    <row r="46136" spans="7:7" x14ac:dyDescent="0.2">
      <c r="G46136" s="12"/>
    </row>
    <row r="46137" spans="7:7" x14ac:dyDescent="0.2">
      <c r="G46137" s="12"/>
    </row>
    <row r="46138" spans="7:7" x14ac:dyDescent="0.2">
      <c r="G46138" s="12"/>
    </row>
    <row r="46139" spans="7:7" x14ac:dyDescent="0.2">
      <c r="G46139" s="12"/>
    </row>
    <row r="46140" spans="7:7" x14ac:dyDescent="0.2">
      <c r="G46140" s="12"/>
    </row>
    <row r="46141" spans="7:7" x14ac:dyDescent="0.2">
      <c r="G46141" s="12"/>
    </row>
    <row r="46142" spans="7:7" x14ac:dyDescent="0.2">
      <c r="G46142" s="12"/>
    </row>
    <row r="46143" spans="7:7" x14ac:dyDescent="0.2">
      <c r="G46143" s="12"/>
    </row>
    <row r="46144" spans="7:7" x14ac:dyDescent="0.2">
      <c r="G46144" s="12"/>
    </row>
    <row r="46145" spans="7:7" x14ac:dyDescent="0.2">
      <c r="G46145" s="12"/>
    </row>
    <row r="46146" spans="7:7" x14ac:dyDescent="0.2">
      <c r="G46146" s="12"/>
    </row>
    <row r="46147" spans="7:7" x14ac:dyDescent="0.2">
      <c r="G46147" s="12"/>
    </row>
    <row r="46148" spans="7:7" x14ac:dyDescent="0.2">
      <c r="G46148" s="12"/>
    </row>
    <row r="46149" spans="7:7" x14ac:dyDescent="0.2">
      <c r="G46149" s="12"/>
    </row>
    <row r="46150" spans="7:7" x14ac:dyDescent="0.2">
      <c r="G46150" s="12"/>
    </row>
    <row r="46151" spans="7:7" x14ac:dyDescent="0.2">
      <c r="G46151" s="12"/>
    </row>
    <row r="46152" spans="7:7" x14ac:dyDescent="0.2">
      <c r="G46152" s="12"/>
    </row>
    <row r="46153" spans="7:7" x14ac:dyDescent="0.2">
      <c r="G46153" s="12"/>
    </row>
    <row r="46154" spans="7:7" x14ac:dyDescent="0.2">
      <c r="G46154" s="12"/>
    </row>
    <row r="46155" spans="7:7" x14ac:dyDescent="0.2">
      <c r="G46155" s="12"/>
    </row>
    <row r="46156" spans="7:7" x14ac:dyDescent="0.2">
      <c r="G46156" s="12"/>
    </row>
    <row r="46157" spans="7:7" x14ac:dyDescent="0.2">
      <c r="G46157" s="12"/>
    </row>
    <row r="46158" spans="7:7" x14ac:dyDescent="0.2">
      <c r="G46158" s="12"/>
    </row>
    <row r="46159" spans="7:7" x14ac:dyDescent="0.2">
      <c r="G46159" s="12"/>
    </row>
    <row r="46160" spans="7:7" x14ac:dyDescent="0.2">
      <c r="G46160" s="12"/>
    </row>
    <row r="46161" spans="7:7" x14ac:dyDescent="0.2">
      <c r="G46161" s="12"/>
    </row>
    <row r="46162" spans="7:7" x14ac:dyDescent="0.2">
      <c r="G46162" s="12"/>
    </row>
    <row r="46163" spans="7:7" x14ac:dyDescent="0.2">
      <c r="G46163" s="12"/>
    </row>
    <row r="46164" spans="7:7" x14ac:dyDescent="0.2">
      <c r="G46164" s="12"/>
    </row>
    <row r="46165" spans="7:7" x14ac:dyDescent="0.2">
      <c r="G46165" s="12"/>
    </row>
    <row r="46166" spans="7:7" x14ac:dyDescent="0.2">
      <c r="G46166" s="12"/>
    </row>
    <row r="46167" spans="7:7" x14ac:dyDescent="0.2">
      <c r="G46167" s="12"/>
    </row>
    <row r="46168" spans="7:7" x14ac:dyDescent="0.2">
      <c r="G46168" s="12"/>
    </row>
    <row r="46169" spans="7:7" x14ac:dyDescent="0.2">
      <c r="G46169" s="12"/>
    </row>
    <row r="46170" spans="7:7" x14ac:dyDescent="0.2">
      <c r="G46170" s="12"/>
    </row>
    <row r="46171" spans="7:7" x14ac:dyDescent="0.2">
      <c r="G46171" s="12"/>
    </row>
    <row r="46172" spans="7:7" x14ac:dyDescent="0.2">
      <c r="G46172" s="12"/>
    </row>
    <row r="46173" spans="7:7" x14ac:dyDescent="0.2">
      <c r="G46173" s="12"/>
    </row>
    <row r="46174" spans="7:7" x14ac:dyDescent="0.2">
      <c r="G46174" s="12"/>
    </row>
    <row r="46175" spans="7:7" x14ac:dyDescent="0.2">
      <c r="G46175" s="12"/>
    </row>
    <row r="46176" spans="7:7" x14ac:dyDescent="0.2">
      <c r="G46176" s="12"/>
    </row>
    <row r="46177" spans="7:7" x14ac:dyDescent="0.2">
      <c r="G46177" s="12"/>
    </row>
    <row r="46178" spans="7:7" x14ac:dyDescent="0.2">
      <c r="G46178" s="12"/>
    </row>
    <row r="46179" spans="7:7" x14ac:dyDescent="0.2">
      <c r="G46179" s="12"/>
    </row>
    <row r="46180" spans="7:7" x14ac:dyDescent="0.2">
      <c r="G46180" s="12"/>
    </row>
    <row r="46181" spans="7:7" x14ac:dyDescent="0.2">
      <c r="G46181" s="12"/>
    </row>
    <row r="46182" spans="7:7" x14ac:dyDescent="0.2">
      <c r="G46182" s="12"/>
    </row>
    <row r="46183" spans="7:7" x14ac:dyDescent="0.2">
      <c r="G46183" s="12"/>
    </row>
    <row r="46184" spans="7:7" x14ac:dyDescent="0.2">
      <c r="G46184" s="12"/>
    </row>
    <row r="46185" spans="7:7" x14ac:dyDescent="0.2">
      <c r="G46185" s="12"/>
    </row>
    <row r="46186" spans="7:7" x14ac:dyDescent="0.2">
      <c r="G46186" s="12"/>
    </row>
    <row r="46187" spans="7:7" x14ac:dyDescent="0.2">
      <c r="G46187" s="12"/>
    </row>
    <row r="46188" spans="7:7" x14ac:dyDescent="0.2">
      <c r="G46188" s="12"/>
    </row>
    <row r="46189" spans="7:7" x14ac:dyDescent="0.2">
      <c r="G46189" s="12"/>
    </row>
    <row r="46190" spans="7:7" x14ac:dyDescent="0.2">
      <c r="G46190" s="12"/>
    </row>
    <row r="46191" spans="7:7" x14ac:dyDescent="0.2">
      <c r="G46191" s="12"/>
    </row>
    <row r="46192" spans="7:7" x14ac:dyDescent="0.2">
      <c r="G46192" s="12"/>
    </row>
    <row r="46193" spans="7:7" x14ac:dyDescent="0.2">
      <c r="G46193" s="12"/>
    </row>
    <row r="46194" spans="7:7" x14ac:dyDescent="0.2">
      <c r="G46194" s="12"/>
    </row>
    <row r="46195" spans="7:7" x14ac:dyDescent="0.2">
      <c r="G46195" s="12"/>
    </row>
    <row r="46196" spans="7:7" x14ac:dyDescent="0.2">
      <c r="G46196" s="12"/>
    </row>
    <row r="46197" spans="7:7" x14ac:dyDescent="0.2">
      <c r="G46197" s="12"/>
    </row>
    <row r="46198" spans="7:7" x14ac:dyDescent="0.2">
      <c r="G46198" s="12"/>
    </row>
    <row r="46199" spans="7:7" x14ac:dyDescent="0.2">
      <c r="G46199" s="12"/>
    </row>
    <row r="46200" spans="7:7" x14ac:dyDescent="0.2">
      <c r="G46200" s="12"/>
    </row>
    <row r="46201" spans="7:7" x14ac:dyDescent="0.2">
      <c r="G46201" s="12"/>
    </row>
    <row r="46202" spans="7:7" x14ac:dyDescent="0.2">
      <c r="G46202" s="12"/>
    </row>
    <row r="46203" spans="7:7" x14ac:dyDescent="0.2">
      <c r="G46203" s="12"/>
    </row>
    <row r="46204" spans="7:7" x14ac:dyDescent="0.2">
      <c r="G46204" s="12"/>
    </row>
    <row r="46205" spans="7:7" x14ac:dyDescent="0.2">
      <c r="G46205" s="12"/>
    </row>
    <row r="46206" spans="7:7" x14ac:dyDescent="0.2">
      <c r="G46206" s="12"/>
    </row>
    <row r="46207" spans="7:7" x14ac:dyDescent="0.2">
      <c r="G46207" s="12"/>
    </row>
    <row r="46208" spans="7:7" x14ac:dyDescent="0.2">
      <c r="G46208" s="12"/>
    </row>
    <row r="46209" spans="7:7" x14ac:dyDescent="0.2">
      <c r="G46209" s="12"/>
    </row>
    <row r="46210" spans="7:7" x14ac:dyDescent="0.2">
      <c r="G46210" s="12"/>
    </row>
    <row r="46211" spans="7:7" x14ac:dyDescent="0.2">
      <c r="G46211" s="12"/>
    </row>
    <row r="46212" spans="7:7" x14ac:dyDescent="0.2">
      <c r="G46212" s="12"/>
    </row>
    <row r="46213" spans="7:7" x14ac:dyDescent="0.2">
      <c r="G46213" s="12"/>
    </row>
    <row r="46214" spans="7:7" x14ac:dyDescent="0.2">
      <c r="G46214" s="12"/>
    </row>
    <row r="46215" spans="7:7" x14ac:dyDescent="0.2">
      <c r="G46215" s="12"/>
    </row>
    <row r="46216" spans="7:7" x14ac:dyDescent="0.2">
      <c r="G46216" s="12"/>
    </row>
    <row r="46217" spans="7:7" x14ac:dyDescent="0.2">
      <c r="G46217" s="12"/>
    </row>
    <row r="46218" spans="7:7" x14ac:dyDescent="0.2">
      <c r="G46218" s="12"/>
    </row>
    <row r="46219" spans="7:7" x14ac:dyDescent="0.2">
      <c r="G46219" s="12"/>
    </row>
    <row r="46220" spans="7:7" x14ac:dyDescent="0.2">
      <c r="G46220" s="12"/>
    </row>
    <row r="46221" spans="7:7" x14ac:dyDescent="0.2">
      <c r="G46221" s="12"/>
    </row>
    <row r="46222" spans="7:7" x14ac:dyDescent="0.2">
      <c r="G46222" s="12"/>
    </row>
    <row r="46223" spans="7:7" x14ac:dyDescent="0.2">
      <c r="G46223" s="12"/>
    </row>
    <row r="46224" spans="7:7" x14ac:dyDescent="0.2">
      <c r="G46224" s="12"/>
    </row>
    <row r="46225" spans="7:7" x14ac:dyDescent="0.2">
      <c r="G46225" s="12"/>
    </row>
    <row r="46226" spans="7:7" x14ac:dyDescent="0.2">
      <c r="G46226" s="12"/>
    </row>
    <row r="46227" spans="7:7" x14ac:dyDescent="0.2">
      <c r="G46227" s="12"/>
    </row>
    <row r="46228" spans="7:7" x14ac:dyDescent="0.2">
      <c r="G46228" s="12"/>
    </row>
    <row r="46229" spans="7:7" x14ac:dyDescent="0.2">
      <c r="G46229" s="12"/>
    </row>
    <row r="46230" spans="7:7" x14ac:dyDescent="0.2">
      <c r="G46230" s="12"/>
    </row>
    <row r="46231" spans="7:7" x14ac:dyDescent="0.2">
      <c r="G46231" s="12"/>
    </row>
    <row r="46232" spans="7:7" x14ac:dyDescent="0.2">
      <c r="G46232" s="12"/>
    </row>
    <row r="46233" spans="7:7" x14ac:dyDescent="0.2">
      <c r="G46233" s="12"/>
    </row>
    <row r="46234" spans="7:7" x14ac:dyDescent="0.2">
      <c r="G46234" s="12"/>
    </row>
    <row r="46235" spans="7:7" x14ac:dyDescent="0.2">
      <c r="G46235" s="12"/>
    </row>
    <row r="46236" spans="7:7" x14ac:dyDescent="0.2">
      <c r="G46236" s="12"/>
    </row>
    <row r="46237" spans="7:7" x14ac:dyDescent="0.2">
      <c r="G46237" s="12"/>
    </row>
    <row r="46238" spans="7:7" x14ac:dyDescent="0.2">
      <c r="G46238" s="12"/>
    </row>
    <row r="46239" spans="7:7" x14ac:dyDescent="0.2">
      <c r="G46239" s="12"/>
    </row>
    <row r="46240" spans="7:7" x14ac:dyDescent="0.2">
      <c r="G46240" s="12"/>
    </row>
    <row r="46241" spans="7:7" x14ac:dyDescent="0.2">
      <c r="G46241" s="12"/>
    </row>
    <row r="46242" spans="7:7" x14ac:dyDescent="0.2">
      <c r="G46242" s="12"/>
    </row>
    <row r="46243" spans="7:7" x14ac:dyDescent="0.2">
      <c r="G46243" s="12"/>
    </row>
    <row r="46244" spans="7:7" x14ac:dyDescent="0.2">
      <c r="G46244" s="12"/>
    </row>
    <row r="46245" spans="7:7" x14ac:dyDescent="0.2">
      <c r="G46245" s="12"/>
    </row>
    <row r="46246" spans="7:7" x14ac:dyDescent="0.2">
      <c r="G46246" s="12"/>
    </row>
    <row r="46247" spans="7:7" x14ac:dyDescent="0.2">
      <c r="G46247" s="12"/>
    </row>
    <row r="46248" spans="7:7" x14ac:dyDescent="0.2">
      <c r="G46248" s="12"/>
    </row>
    <row r="46249" spans="7:7" x14ac:dyDescent="0.2">
      <c r="G46249" s="12"/>
    </row>
    <row r="46250" spans="7:7" x14ac:dyDescent="0.2">
      <c r="G46250" s="12"/>
    </row>
    <row r="46251" spans="7:7" x14ac:dyDescent="0.2">
      <c r="G46251" s="12"/>
    </row>
    <row r="46252" spans="7:7" x14ac:dyDescent="0.2">
      <c r="G46252" s="12"/>
    </row>
    <row r="46253" spans="7:7" x14ac:dyDescent="0.2">
      <c r="G46253" s="12"/>
    </row>
    <row r="46254" spans="7:7" x14ac:dyDescent="0.2">
      <c r="G46254" s="12"/>
    </row>
    <row r="46255" spans="7:7" x14ac:dyDescent="0.2">
      <c r="G46255" s="12"/>
    </row>
    <row r="46256" spans="7:7" x14ac:dyDescent="0.2">
      <c r="G46256" s="12"/>
    </row>
    <row r="46257" spans="7:7" x14ac:dyDescent="0.2">
      <c r="G46257" s="12"/>
    </row>
    <row r="46258" spans="7:7" x14ac:dyDescent="0.2">
      <c r="G46258" s="12"/>
    </row>
    <row r="46259" spans="7:7" x14ac:dyDescent="0.2">
      <c r="G46259" s="12"/>
    </row>
    <row r="46260" spans="7:7" x14ac:dyDescent="0.2">
      <c r="G46260" s="12"/>
    </row>
    <row r="46261" spans="7:7" x14ac:dyDescent="0.2">
      <c r="G46261" s="12"/>
    </row>
    <row r="46262" spans="7:7" x14ac:dyDescent="0.2">
      <c r="G46262" s="12"/>
    </row>
    <row r="46263" spans="7:7" x14ac:dyDescent="0.2">
      <c r="G46263" s="12"/>
    </row>
    <row r="46264" spans="7:7" x14ac:dyDescent="0.2">
      <c r="G46264" s="12"/>
    </row>
    <row r="46265" spans="7:7" x14ac:dyDescent="0.2">
      <c r="G46265" s="12"/>
    </row>
    <row r="46266" spans="7:7" x14ac:dyDescent="0.2">
      <c r="G46266" s="12"/>
    </row>
    <row r="46267" spans="7:7" x14ac:dyDescent="0.2">
      <c r="G46267" s="12"/>
    </row>
    <row r="46268" spans="7:7" x14ac:dyDescent="0.2">
      <c r="G46268" s="12"/>
    </row>
    <row r="46269" spans="7:7" x14ac:dyDescent="0.2">
      <c r="G46269" s="12"/>
    </row>
    <row r="46270" spans="7:7" x14ac:dyDescent="0.2">
      <c r="G46270" s="12"/>
    </row>
    <row r="46271" spans="7:7" x14ac:dyDescent="0.2">
      <c r="G46271" s="12"/>
    </row>
    <row r="46272" spans="7:7" x14ac:dyDescent="0.2">
      <c r="G46272" s="12"/>
    </row>
    <row r="46273" spans="7:7" x14ac:dyDescent="0.2">
      <c r="G46273" s="12"/>
    </row>
    <row r="46274" spans="7:7" x14ac:dyDescent="0.2">
      <c r="G46274" s="12"/>
    </row>
    <row r="46275" spans="7:7" x14ac:dyDescent="0.2">
      <c r="G46275" s="12"/>
    </row>
    <row r="46276" spans="7:7" x14ac:dyDescent="0.2">
      <c r="G46276" s="12"/>
    </row>
    <row r="46277" spans="7:7" x14ac:dyDescent="0.2">
      <c r="G46277" s="12"/>
    </row>
    <row r="46278" spans="7:7" x14ac:dyDescent="0.2">
      <c r="G46278" s="12"/>
    </row>
    <row r="46279" spans="7:7" x14ac:dyDescent="0.2">
      <c r="G46279" s="12"/>
    </row>
    <row r="46280" spans="7:7" x14ac:dyDescent="0.2">
      <c r="G46280" s="12"/>
    </row>
    <row r="46281" spans="7:7" x14ac:dyDescent="0.2">
      <c r="G46281" s="12"/>
    </row>
    <row r="46282" spans="7:7" x14ac:dyDescent="0.2">
      <c r="G46282" s="12"/>
    </row>
    <row r="46283" spans="7:7" x14ac:dyDescent="0.2">
      <c r="G46283" s="12"/>
    </row>
    <row r="46284" spans="7:7" x14ac:dyDescent="0.2">
      <c r="G46284" s="12"/>
    </row>
    <row r="46285" spans="7:7" x14ac:dyDescent="0.2">
      <c r="G46285" s="12"/>
    </row>
    <row r="46286" spans="7:7" x14ac:dyDescent="0.2">
      <c r="G46286" s="12"/>
    </row>
    <row r="46287" spans="7:7" x14ac:dyDescent="0.2">
      <c r="G46287" s="12"/>
    </row>
    <row r="46288" spans="7:7" x14ac:dyDescent="0.2">
      <c r="G46288" s="12"/>
    </row>
    <row r="46289" spans="7:7" x14ac:dyDescent="0.2">
      <c r="G46289" s="12"/>
    </row>
    <row r="46290" spans="7:7" x14ac:dyDescent="0.2">
      <c r="G46290" s="12"/>
    </row>
    <row r="46291" spans="7:7" x14ac:dyDescent="0.2">
      <c r="G46291" s="12"/>
    </row>
    <row r="46292" spans="7:7" x14ac:dyDescent="0.2">
      <c r="G46292" s="12"/>
    </row>
    <row r="46293" spans="7:7" x14ac:dyDescent="0.2">
      <c r="G46293" s="12"/>
    </row>
    <row r="46294" spans="7:7" x14ac:dyDescent="0.2">
      <c r="G46294" s="12"/>
    </row>
    <row r="46295" spans="7:7" x14ac:dyDescent="0.2">
      <c r="G46295" s="12"/>
    </row>
    <row r="46296" spans="7:7" x14ac:dyDescent="0.2">
      <c r="G46296" s="12"/>
    </row>
    <row r="46297" spans="7:7" x14ac:dyDescent="0.2">
      <c r="G46297" s="12"/>
    </row>
    <row r="46298" spans="7:7" x14ac:dyDescent="0.2">
      <c r="G46298" s="12"/>
    </row>
    <row r="46299" spans="7:7" x14ac:dyDescent="0.2">
      <c r="G46299" s="12"/>
    </row>
    <row r="46300" spans="7:7" x14ac:dyDescent="0.2">
      <c r="G46300" s="12"/>
    </row>
    <row r="46301" spans="7:7" x14ac:dyDescent="0.2">
      <c r="G46301" s="12"/>
    </row>
    <row r="46302" spans="7:7" x14ac:dyDescent="0.2">
      <c r="G46302" s="12"/>
    </row>
    <row r="46303" spans="7:7" x14ac:dyDescent="0.2">
      <c r="G46303" s="12"/>
    </row>
    <row r="46304" spans="7:7" x14ac:dyDescent="0.2">
      <c r="G46304" s="12"/>
    </row>
    <row r="46305" spans="7:7" x14ac:dyDescent="0.2">
      <c r="G46305" s="12"/>
    </row>
    <row r="46306" spans="7:7" x14ac:dyDescent="0.2">
      <c r="G46306" s="12"/>
    </row>
    <row r="46307" spans="7:7" x14ac:dyDescent="0.2">
      <c r="G46307" s="12"/>
    </row>
    <row r="46308" spans="7:7" x14ac:dyDescent="0.2">
      <c r="G46308" s="12"/>
    </row>
    <row r="46309" spans="7:7" x14ac:dyDescent="0.2">
      <c r="G46309" s="12"/>
    </row>
    <row r="46310" spans="7:7" x14ac:dyDescent="0.2">
      <c r="G46310" s="12"/>
    </row>
    <row r="46311" spans="7:7" x14ac:dyDescent="0.2">
      <c r="G46311" s="12"/>
    </row>
    <row r="46312" spans="7:7" x14ac:dyDescent="0.2">
      <c r="G46312" s="12"/>
    </row>
    <row r="46313" spans="7:7" x14ac:dyDescent="0.2">
      <c r="G46313" s="12"/>
    </row>
    <row r="46314" spans="7:7" x14ac:dyDescent="0.2">
      <c r="G46314" s="12"/>
    </row>
    <row r="46315" spans="7:7" x14ac:dyDescent="0.2">
      <c r="G46315" s="12"/>
    </row>
    <row r="46316" spans="7:7" x14ac:dyDescent="0.2">
      <c r="G46316" s="12"/>
    </row>
    <row r="46317" spans="7:7" x14ac:dyDescent="0.2">
      <c r="G46317" s="12"/>
    </row>
    <row r="46318" spans="7:7" x14ac:dyDescent="0.2">
      <c r="G46318" s="12"/>
    </row>
    <row r="46319" spans="7:7" x14ac:dyDescent="0.2">
      <c r="G46319" s="12"/>
    </row>
    <row r="46320" spans="7:7" x14ac:dyDescent="0.2">
      <c r="G46320" s="12"/>
    </row>
    <row r="46321" spans="7:7" x14ac:dyDescent="0.2">
      <c r="G46321" s="12"/>
    </row>
    <row r="46322" spans="7:7" x14ac:dyDescent="0.2">
      <c r="G46322" s="12"/>
    </row>
    <row r="46323" spans="7:7" x14ac:dyDescent="0.2">
      <c r="G46323" s="12"/>
    </row>
    <row r="46324" spans="7:7" x14ac:dyDescent="0.2">
      <c r="G46324" s="12"/>
    </row>
    <row r="46325" spans="7:7" x14ac:dyDescent="0.2">
      <c r="G46325" s="12"/>
    </row>
    <row r="46326" spans="7:7" x14ac:dyDescent="0.2">
      <c r="G46326" s="12"/>
    </row>
    <row r="46327" spans="7:7" x14ac:dyDescent="0.2">
      <c r="G46327" s="12"/>
    </row>
    <row r="46328" spans="7:7" x14ac:dyDescent="0.2">
      <c r="G46328" s="12"/>
    </row>
    <row r="46329" spans="7:7" x14ac:dyDescent="0.2">
      <c r="G46329" s="12"/>
    </row>
    <row r="46330" spans="7:7" x14ac:dyDescent="0.2">
      <c r="G46330" s="12"/>
    </row>
    <row r="46331" spans="7:7" x14ac:dyDescent="0.2">
      <c r="G46331" s="12"/>
    </row>
    <row r="46332" spans="7:7" x14ac:dyDescent="0.2">
      <c r="G46332" s="12"/>
    </row>
    <row r="46333" spans="7:7" x14ac:dyDescent="0.2">
      <c r="G46333" s="12"/>
    </row>
    <row r="46334" spans="7:7" x14ac:dyDescent="0.2">
      <c r="G46334" s="12"/>
    </row>
    <row r="46335" spans="7:7" x14ac:dyDescent="0.2">
      <c r="G46335" s="12"/>
    </row>
    <row r="46336" spans="7:7" x14ac:dyDescent="0.2">
      <c r="G46336" s="12"/>
    </row>
    <row r="46337" spans="7:7" x14ac:dyDescent="0.2">
      <c r="G46337" s="12"/>
    </row>
    <row r="46338" spans="7:7" x14ac:dyDescent="0.2">
      <c r="G46338" s="12"/>
    </row>
    <row r="46339" spans="7:7" x14ac:dyDescent="0.2">
      <c r="G46339" s="12"/>
    </row>
    <row r="46340" spans="7:7" x14ac:dyDescent="0.2">
      <c r="G46340" s="12"/>
    </row>
    <row r="46341" spans="7:7" x14ac:dyDescent="0.2">
      <c r="G46341" s="12"/>
    </row>
    <row r="46342" spans="7:7" x14ac:dyDescent="0.2">
      <c r="G46342" s="12"/>
    </row>
    <row r="46343" spans="7:7" x14ac:dyDescent="0.2">
      <c r="G46343" s="12"/>
    </row>
    <row r="46344" spans="7:7" x14ac:dyDescent="0.2">
      <c r="G46344" s="12"/>
    </row>
    <row r="46345" spans="7:7" x14ac:dyDescent="0.2">
      <c r="G46345" s="12"/>
    </row>
    <row r="46346" spans="7:7" x14ac:dyDescent="0.2">
      <c r="G46346" s="12"/>
    </row>
    <row r="46347" spans="7:7" x14ac:dyDescent="0.2">
      <c r="G46347" s="12"/>
    </row>
    <row r="46348" spans="7:7" x14ac:dyDescent="0.2">
      <c r="G46348" s="12"/>
    </row>
    <row r="46349" spans="7:7" x14ac:dyDescent="0.2">
      <c r="G46349" s="12"/>
    </row>
    <row r="46350" spans="7:7" x14ac:dyDescent="0.2">
      <c r="G46350" s="12"/>
    </row>
    <row r="46351" spans="7:7" x14ac:dyDescent="0.2">
      <c r="G46351" s="12"/>
    </row>
    <row r="46352" spans="7:7" x14ac:dyDescent="0.2">
      <c r="G46352" s="12"/>
    </row>
    <row r="46353" spans="7:7" x14ac:dyDescent="0.2">
      <c r="G46353" s="12"/>
    </row>
    <row r="46354" spans="7:7" x14ac:dyDescent="0.2">
      <c r="G46354" s="12"/>
    </row>
    <row r="46355" spans="7:7" x14ac:dyDescent="0.2">
      <c r="G46355" s="12"/>
    </row>
    <row r="46356" spans="7:7" x14ac:dyDescent="0.2">
      <c r="G46356" s="12"/>
    </row>
    <row r="46357" spans="7:7" x14ac:dyDescent="0.2">
      <c r="G46357" s="12"/>
    </row>
    <row r="46358" spans="7:7" x14ac:dyDescent="0.2">
      <c r="G46358" s="12"/>
    </row>
    <row r="46359" spans="7:7" x14ac:dyDescent="0.2">
      <c r="G46359" s="12"/>
    </row>
    <row r="46360" spans="7:7" x14ac:dyDescent="0.2">
      <c r="G46360" s="12"/>
    </row>
    <row r="46361" spans="7:7" x14ac:dyDescent="0.2">
      <c r="G46361" s="12"/>
    </row>
    <row r="46362" spans="7:7" x14ac:dyDescent="0.2">
      <c r="G46362" s="12"/>
    </row>
    <row r="46363" spans="7:7" x14ac:dyDescent="0.2">
      <c r="G46363" s="12"/>
    </row>
    <row r="46364" spans="7:7" x14ac:dyDescent="0.2">
      <c r="G46364" s="12"/>
    </row>
    <row r="46365" spans="7:7" x14ac:dyDescent="0.2">
      <c r="G46365" s="12"/>
    </row>
    <row r="46366" spans="7:7" x14ac:dyDescent="0.2">
      <c r="G46366" s="12"/>
    </row>
    <row r="46367" spans="7:7" x14ac:dyDescent="0.2">
      <c r="G46367" s="12"/>
    </row>
    <row r="46368" spans="7:7" x14ac:dyDescent="0.2">
      <c r="G46368" s="12"/>
    </row>
    <row r="46369" spans="7:7" x14ac:dyDescent="0.2">
      <c r="G46369" s="12"/>
    </row>
    <row r="46370" spans="7:7" x14ac:dyDescent="0.2">
      <c r="G46370" s="12"/>
    </row>
    <row r="46371" spans="7:7" x14ac:dyDescent="0.2">
      <c r="G46371" s="12"/>
    </row>
    <row r="46372" spans="7:7" x14ac:dyDescent="0.2">
      <c r="G46372" s="12"/>
    </row>
    <row r="46373" spans="7:7" x14ac:dyDescent="0.2">
      <c r="G46373" s="12"/>
    </row>
    <row r="46374" spans="7:7" x14ac:dyDescent="0.2">
      <c r="G46374" s="12"/>
    </row>
    <row r="46375" spans="7:7" x14ac:dyDescent="0.2">
      <c r="G46375" s="12"/>
    </row>
    <row r="46376" spans="7:7" x14ac:dyDescent="0.2">
      <c r="G46376" s="12"/>
    </row>
    <row r="46377" spans="7:7" x14ac:dyDescent="0.2">
      <c r="G46377" s="12"/>
    </row>
    <row r="46378" spans="7:7" x14ac:dyDescent="0.2">
      <c r="G46378" s="12"/>
    </row>
    <row r="46379" spans="7:7" x14ac:dyDescent="0.2">
      <c r="G46379" s="12"/>
    </row>
    <row r="46380" spans="7:7" x14ac:dyDescent="0.2">
      <c r="G46380" s="12"/>
    </row>
    <row r="46381" spans="7:7" x14ac:dyDescent="0.2">
      <c r="G46381" s="12"/>
    </row>
    <row r="46382" spans="7:7" x14ac:dyDescent="0.2">
      <c r="G46382" s="12"/>
    </row>
    <row r="46383" spans="7:7" x14ac:dyDescent="0.2">
      <c r="G46383" s="12"/>
    </row>
    <row r="46384" spans="7:7" x14ac:dyDescent="0.2">
      <c r="G46384" s="12"/>
    </row>
    <row r="46385" spans="7:7" x14ac:dyDescent="0.2">
      <c r="G46385" s="12"/>
    </row>
    <row r="46386" spans="7:7" x14ac:dyDescent="0.2">
      <c r="G46386" s="12"/>
    </row>
    <row r="46387" spans="7:7" x14ac:dyDescent="0.2">
      <c r="G46387" s="12"/>
    </row>
    <row r="46388" spans="7:7" x14ac:dyDescent="0.2">
      <c r="G46388" s="12"/>
    </row>
    <row r="46389" spans="7:7" x14ac:dyDescent="0.2">
      <c r="G46389" s="12"/>
    </row>
    <row r="46390" spans="7:7" x14ac:dyDescent="0.2">
      <c r="G46390" s="12"/>
    </row>
    <row r="46391" spans="7:7" x14ac:dyDescent="0.2">
      <c r="G46391" s="12"/>
    </row>
    <row r="46392" spans="7:7" x14ac:dyDescent="0.2">
      <c r="G46392" s="12"/>
    </row>
    <row r="46393" spans="7:7" x14ac:dyDescent="0.2">
      <c r="G46393" s="12"/>
    </row>
    <row r="46394" spans="7:7" x14ac:dyDescent="0.2">
      <c r="G46394" s="12"/>
    </row>
    <row r="46395" spans="7:7" x14ac:dyDescent="0.2">
      <c r="G46395" s="12"/>
    </row>
    <row r="46396" spans="7:7" x14ac:dyDescent="0.2">
      <c r="G46396" s="12"/>
    </row>
    <row r="46397" spans="7:7" x14ac:dyDescent="0.2">
      <c r="G46397" s="12"/>
    </row>
    <row r="46398" spans="7:7" x14ac:dyDescent="0.2">
      <c r="G46398" s="12"/>
    </row>
    <row r="46399" spans="7:7" x14ac:dyDescent="0.2">
      <c r="G46399" s="12"/>
    </row>
    <row r="46400" spans="7:7" x14ac:dyDescent="0.2">
      <c r="G46400" s="12"/>
    </row>
    <row r="46401" spans="7:7" x14ac:dyDescent="0.2">
      <c r="G46401" s="12"/>
    </row>
    <row r="46402" spans="7:7" x14ac:dyDescent="0.2">
      <c r="G46402" s="12"/>
    </row>
    <row r="46403" spans="7:7" x14ac:dyDescent="0.2">
      <c r="G46403" s="12"/>
    </row>
    <row r="46404" spans="7:7" x14ac:dyDescent="0.2">
      <c r="G46404" s="12"/>
    </row>
    <row r="46405" spans="7:7" x14ac:dyDescent="0.2">
      <c r="G46405" s="12"/>
    </row>
    <row r="46406" spans="7:7" x14ac:dyDescent="0.2">
      <c r="G46406" s="12"/>
    </row>
    <row r="46407" spans="7:7" x14ac:dyDescent="0.2">
      <c r="G46407" s="12"/>
    </row>
    <row r="46408" spans="7:7" x14ac:dyDescent="0.2">
      <c r="G46408" s="12"/>
    </row>
    <row r="46409" spans="7:7" x14ac:dyDescent="0.2">
      <c r="G46409" s="12"/>
    </row>
    <row r="46410" spans="7:7" x14ac:dyDescent="0.2">
      <c r="G46410" s="12"/>
    </row>
    <row r="46411" spans="7:7" x14ac:dyDescent="0.2">
      <c r="G46411" s="12"/>
    </row>
    <row r="46412" spans="7:7" x14ac:dyDescent="0.2">
      <c r="G46412" s="12"/>
    </row>
    <row r="46413" spans="7:7" x14ac:dyDescent="0.2">
      <c r="G46413" s="12"/>
    </row>
    <row r="46414" spans="7:7" x14ac:dyDescent="0.2">
      <c r="G46414" s="12"/>
    </row>
    <row r="46415" spans="7:7" x14ac:dyDescent="0.2">
      <c r="G46415" s="12"/>
    </row>
    <row r="46416" spans="7:7" x14ac:dyDescent="0.2">
      <c r="G46416" s="12"/>
    </row>
    <row r="46417" spans="7:7" x14ac:dyDescent="0.2">
      <c r="G46417" s="12"/>
    </row>
    <row r="46418" spans="7:7" x14ac:dyDescent="0.2">
      <c r="G46418" s="12"/>
    </row>
    <row r="46419" spans="7:7" x14ac:dyDescent="0.2">
      <c r="G46419" s="12"/>
    </row>
    <row r="46420" spans="7:7" x14ac:dyDescent="0.2">
      <c r="G46420" s="12"/>
    </row>
    <row r="46421" spans="7:7" x14ac:dyDescent="0.2">
      <c r="G46421" s="12"/>
    </row>
    <row r="46422" spans="7:7" x14ac:dyDescent="0.2">
      <c r="G46422" s="12"/>
    </row>
    <row r="46423" spans="7:7" x14ac:dyDescent="0.2">
      <c r="G46423" s="12"/>
    </row>
    <row r="46424" spans="7:7" x14ac:dyDescent="0.2">
      <c r="G46424" s="12"/>
    </row>
    <row r="46425" spans="7:7" x14ac:dyDescent="0.2">
      <c r="G46425" s="12"/>
    </row>
    <row r="46426" spans="7:7" x14ac:dyDescent="0.2">
      <c r="G46426" s="12"/>
    </row>
    <row r="46427" spans="7:7" x14ac:dyDescent="0.2">
      <c r="G46427" s="12"/>
    </row>
    <row r="46428" spans="7:7" x14ac:dyDescent="0.2">
      <c r="G46428" s="12"/>
    </row>
    <row r="46429" spans="7:7" x14ac:dyDescent="0.2">
      <c r="G46429" s="12"/>
    </row>
    <row r="46430" spans="7:7" x14ac:dyDescent="0.2">
      <c r="G46430" s="12"/>
    </row>
    <row r="46431" spans="7:7" x14ac:dyDescent="0.2">
      <c r="G46431" s="12"/>
    </row>
    <row r="46432" spans="7:7" x14ac:dyDescent="0.2">
      <c r="G46432" s="12"/>
    </row>
    <row r="46433" spans="7:7" x14ac:dyDescent="0.2">
      <c r="G46433" s="12"/>
    </row>
    <row r="46434" spans="7:7" x14ac:dyDescent="0.2">
      <c r="G46434" s="12"/>
    </row>
    <row r="46435" spans="7:7" x14ac:dyDescent="0.2">
      <c r="G46435" s="12"/>
    </row>
    <row r="46436" spans="7:7" x14ac:dyDescent="0.2">
      <c r="G46436" s="12"/>
    </row>
    <row r="46437" spans="7:7" x14ac:dyDescent="0.2">
      <c r="G46437" s="12"/>
    </row>
    <row r="46438" spans="7:7" x14ac:dyDescent="0.2">
      <c r="G46438" s="12"/>
    </row>
    <row r="46439" spans="7:7" x14ac:dyDescent="0.2">
      <c r="G46439" s="12"/>
    </row>
    <row r="46440" spans="7:7" x14ac:dyDescent="0.2">
      <c r="G46440" s="12"/>
    </row>
    <row r="46441" spans="7:7" x14ac:dyDescent="0.2">
      <c r="G46441" s="12"/>
    </row>
    <row r="46442" spans="7:7" x14ac:dyDescent="0.2">
      <c r="G46442" s="12"/>
    </row>
    <row r="46443" spans="7:7" x14ac:dyDescent="0.2">
      <c r="G46443" s="12"/>
    </row>
    <row r="46444" spans="7:7" x14ac:dyDescent="0.2">
      <c r="G46444" s="12"/>
    </row>
    <row r="46445" spans="7:7" x14ac:dyDescent="0.2">
      <c r="G46445" s="12"/>
    </row>
    <row r="46446" spans="7:7" x14ac:dyDescent="0.2">
      <c r="G46446" s="12"/>
    </row>
    <row r="46447" spans="7:7" x14ac:dyDescent="0.2">
      <c r="G46447" s="12"/>
    </row>
    <row r="46448" spans="7:7" x14ac:dyDescent="0.2">
      <c r="G46448" s="12"/>
    </row>
    <row r="46449" spans="7:7" x14ac:dyDescent="0.2">
      <c r="G46449" s="12"/>
    </row>
    <row r="46450" spans="7:7" x14ac:dyDescent="0.2">
      <c r="G46450" s="12"/>
    </row>
    <row r="46451" spans="7:7" x14ac:dyDescent="0.2">
      <c r="G46451" s="12"/>
    </row>
    <row r="46452" spans="7:7" x14ac:dyDescent="0.2">
      <c r="G46452" s="12"/>
    </row>
    <row r="46453" spans="7:7" x14ac:dyDescent="0.2">
      <c r="G46453" s="12"/>
    </row>
    <row r="46454" spans="7:7" x14ac:dyDescent="0.2">
      <c r="G46454" s="12"/>
    </row>
    <row r="46455" spans="7:7" x14ac:dyDescent="0.2">
      <c r="G46455" s="12"/>
    </row>
    <row r="46456" spans="7:7" x14ac:dyDescent="0.2">
      <c r="G46456" s="12"/>
    </row>
    <row r="46457" spans="7:7" x14ac:dyDescent="0.2">
      <c r="G46457" s="12"/>
    </row>
    <row r="46458" spans="7:7" x14ac:dyDescent="0.2">
      <c r="G46458" s="12"/>
    </row>
    <row r="46459" spans="7:7" x14ac:dyDescent="0.2">
      <c r="G46459" s="12"/>
    </row>
    <row r="46460" spans="7:7" x14ac:dyDescent="0.2">
      <c r="G46460" s="12"/>
    </row>
    <row r="46461" spans="7:7" x14ac:dyDescent="0.2">
      <c r="G46461" s="12"/>
    </row>
    <row r="46462" spans="7:7" x14ac:dyDescent="0.2">
      <c r="G46462" s="12"/>
    </row>
    <row r="46463" spans="7:7" x14ac:dyDescent="0.2">
      <c r="G46463" s="12"/>
    </row>
    <row r="46464" spans="7:7" x14ac:dyDescent="0.2">
      <c r="G46464" s="12"/>
    </row>
    <row r="46465" spans="7:7" x14ac:dyDescent="0.2">
      <c r="G46465" s="12"/>
    </row>
    <row r="46466" spans="7:7" x14ac:dyDescent="0.2">
      <c r="G46466" s="12"/>
    </row>
    <row r="46467" spans="7:7" x14ac:dyDescent="0.2">
      <c r="G46467" s="12"/>
    </row>
    <row r="46468" spans="7:7" x14ac:dyDescent="0.2">
      <c r="G46468" s="12"/>
    </row>
    <row r="46469" spans="7:7" x14ac:dyDescent="0.2">
      <c r="G46469" s="12"/>
    </row>
    <row r="46470" spans="7:7" x14ac:dyDescent="0.2">
      <c r="G46470" s="12"/>
    </row>
    <row r="46471" spans="7:7" x14ac:dyDescent="0.2">
      <c r="G46471" s="12"/>
    </row>
    <row r="46472" spans="7:7" x14ac:dyDescent="0.2">
      <c r="G46472" s="12"/>
    </row>
    <row r="46473" spans="7:7" x14ac:dyDescent="0.2">
      <c r="G46473" s="12"/>
    </row>
    <row r="46474" spans="7:7" x14ac:dyDescent="0.2">
      <c r="G46474" s="12"/>
    </row>
    <row r="46475" spans="7:7" x14ac:dyDescent="0.2">
      <c r="G46475" s="12"/>
    </row>
    <row r="46476" spans="7:7" x14ac:dyDescent="0.2">
      <c r="G46476" s="12"/>
    </row>
    <row r="46477" spans="7:7" x14ac:dyDescent="0.2">
      <c r="G46477" s="12"/>
    </row>
    <row r="46478" spans="7:7" x14ac:dyDescent="0.2">
      <c r="G46478" s="12"/>
    </row>
    <row r="46479" spans="7:7" x14ac:dyDescent="0.2">
      <c r="G46479" s="12"/>
    </row>
    <row r="46480" spans="7:7" x14ac:dyDescent="0.2">
      <c r="G46480" s="12"/>
    </row>
    <row r="46481" spans="7:7" x14ac:dyDescent="0.2">
      <c r="G46481" s="12"/>
    </row>
    <row r="46482" spans="7:7" x14ac:dyDescent="0.2">
      <c r="G46482" s="12"/>
    </row>
    <row r="46483" spans="7:7" x14ac:dyDescent="0.2">
      <c r="G46483" s="12"/>
    </row>
    <row r="46484" spans="7:7" x14ac:dyDescent="0.2">
      <c r="G46484" s="12"/>
    </row>
    <row r="46485" spans="7:7" x14ac:dyDescent="0.2">
      <c r="G46485" s="12"/>
    </row>
    <row r="46486" spans="7:7" x14ac:dyDescent="0.2">
      <c r="G46486" s="12"/>
    </row>
    <row r="46487" spans="7:7" x14ac:dyDescent="0.2">
      <c r="G46487" s="12"/>
    </row>
    <row r="46488" spans="7:7" x14ac:dyDescent="0.2">
      <c r="G46488" s="12"/>
    </row>
    <row r="46489" spans="7:7" x14ac:dyDescent="0.2">
      <c r="G46489" s="12"/>
    </row>
    <row r="46490" spans="7:7" x14ac:dyDescent="0.2">
      <c r="G46490" s="12"/>
    </row>
    <row r="46491" spans="7:7" x14ac:dyDescent="0.2">
      <c r="G46491" s="12"/>
    </row>
    <row r="46492" spans="7:7" x14ac:dyDescent="0.2">
      <c r="G46492" s="12"/>
    </row>
    <row r="46493" spans="7:7" x14ac:dyDescent="0.2">
      <c r="G46493" s="12"/>
    </row>
    <row r="46494" spans="7:7" x14ac:dyDescent="0.2">
      <c r="G46494" s="12"/>
    </row>
    <row r="46495" spans="7:7" x14ac:dyDescent="0.2">
      <c r="G46495" s="12"/>
    </row>
    <row r="46496" spans="7:7" x14ac:dyDescent="0.2">
      <c r="G46496" s="12"/>
    </row>
    <row r="46497" spans="7:7" x14ac:dyDescent="0.2">
      <c r="G46497" s="12"/>
    </row>
    <row r="46498" spans="7:7" x14ac:dyDescent="0.2">
      <c r="G46498" s="12"/>
    </row>
    <row r="46499" spans="7:7" x14ac:dyDescent="0.2">
      <c r="G46499" s="12"/>
    </row>
    <row r="46500" spans="7:7" x14ac:dyDescent="0.2">
      <c r="G46500" s="12"/>
    </row>
    <row r="46501" spans="7:7" x14ac:dyDescent="0.2">
      <c r="G46501" s="12"/>
    </row>
    <row r="46502" spans="7:7" x14ac:dyDescent="0.2">
      <c r="G46502" s="12"/>
    </row>
    <row r="46503" spans="7:7" x14ac:dyDescent="0.2">
      <c r="G46503" s="12"/>
    </row>
    <row r="46504" spans="7:7" x14ac:dyDescent="0.2">
      <c r="G46504" s="12"/>
    </row>
    <row r="46505" spans="7:7" x14ac:dyDescent="0.2">
      <c r="G46505" s="12"/>
    </row>
    <row r="46506" spans="7:7" x14ac:dyDescent="0.2">
      <c r="G46506" s="12"/>
    </row>
    <row r="46507" spans="7:7" x14ac:dyDescent="0.2">
      <c r="G46507" s="12"/>
    </row>
    <row r="46508" spans="7:7" x14ac:dyDescent="0.2">
      <c r="G46508" s="12"/>
    </row>
    <row r="46509" spans="7:7" x14ac:dyDescent="0.2">
      <c r="G46509" s="12"/>
    </row>
    <row r="46510" spans="7:7" x14ac:dyDescent="0.2">
      <c r="G46510" s="12"/>
    </row>
    <row r="46511" spans="7:7" x14ac:dyDescent="0.2">
      <c r="G46511" s="12"/>
    </row>
    <row r="46512" spans="7:7" x14ac:dyDescent="0.2">
      <c r="G46512" s="12"/>
    </row>
    <row r="46513" spans="7:7" x14ac:dyDescent="0.2">
      <c r="G46513" s="12"/>
    </row>
    <row r="46514" spans="7:7" x14ac:dyDescent="0.2">
      <c r="G46514" s="12"/>
    </row>
    <row r="46515" spans="7:7" x14ac:dyDescent="0.2">
      <c r="G46515" s="12"/>
    </row>
    <row r="46516" spans="7:7" x14ac:dyDescent="0.2">
      <c r="G46516" s="12"/>
    </row>
    <row r="46517" spans="7:7" x14ac:dyDescent="0.2">
      <c r="G46517" s="12"/>
    </row>
    <row r="46518" spans="7:7" x14ac:dyDescent="0.2">
      <c r="G46518" s="12"/>
    </row>
    <row r="46519" spans="7:7" x14ac:dyDescent="0.2">
      <c r="G46519" s="12"/>
    </row>
    <row r="46520" spans="7:7" x14ac:dyDescent="0.2">
      <c r="G46520" s="12"/>
    </row>
    <row r="46521" spans="7:7" x14ac:dyDescent="0.2">
      <c r="G46521" s="12"/>
    </row>
    <row r="46522" spans="7:7" x14ac:dyDescent="0.2">
      <c r="G46522" s="12"/>
    </row>
    <row r="46523" spans="7:7" x14ac:dyDescent="0.2">
      <c r="G46523" s="12"/>
    </row>
    <row r="46524" spans="7:7" x14ac:dyDescent="0.2">
      <c r="G46524" s="12"/>
    </row>
    <row r="46525" spans="7:7" x14ac:dyDescent="0.2">
      <c r="G46525" s="12"/>
    </row>
    <row r="46526" spans="7:7" x14ac:dyDescent="0.2">
      <c r="G46526" s="12"/>
    </row>
    <row r="46527" spans="7:7" x14ac:dyDescent="0.2">
      <c r="G46527" s="12"/>
    </row>
    <row r="46528" spans="7:7" x14ac:dyDescent="0.2">
      <c r="G46528" s="12"/>
    </row>
    <row r="46529" spans="7:7" x14ac:dyDescent="0.2">
      <c r="G46529" s="12"/>
    </row>
    <row r="46530" spans="7:7" x14ac:dyDescent="0.2">
      <c r="G46530" s="12"/>
    </row>
    <row r="46531" spans="7:7" x14ac:dyDescent="0.2">
      <c r="G46531" s="12"/>
    </row>
    <row r="46532" spans="7:7" x14ac:dyDescent="0.2">
      <c r="G46532" s="12"/>
    </row>
    <row r="46533" spans="7:7" x14ac:dyDescent="0.2">
      <c r="G46533" s="12"/>
    </row>
    <row r="46534" spans="7:7" x14ac:dyDescent="0.2">
      <c r="G46534" s="12"/>
    </row>
    <row r="46535" spans="7:7" x14ac:dyDescent="0.2">
      <c r="G46535" s="12"/>
    </row>
    <row r="46536" spans="7:7" x14ac:dyDescent="0.2">
      <c r="G46536" s="12"/>
    </row>
    <row r="46537" spans="7:7" x14ac:dyDescent="0.2">
      <c r="G46537" s="12"/>
    </row>
    <row r="46538" spans="7:7" x14ac:dyDescent="0.2">
      <c r="G46538" s="12"/>
    </row>
    <row r="46539" spans="7:7" x14ac:dyDescent="0.2">
      <c r="G46539" s="12"/>
    </row>
    <row r="46540" spans="7:7" x14ac:dyDescent="0.2">
      <c r="G46540" s="12"/>
    </row>
    <row r="46541" spans="7:7" x14ac:dyDescent="0.2">
      <c r="G46541" s="12"/>
    </row>
    <row r="46542" spans="7:7" x14ac:dyDescent="0.2">
      <c r="G46542" s="12"/>
    </row>
    <row r="46543" spans="7:7" x14ac:dyDescent="0.2">
      <c r="G46543" s="12"/>
    </row>
    <row r="46544" spans="7:7" x14ac:dyDescent="0.2">
      <c r="G46544" s="12"/>
    </row>
    <row r="46545" spans="7:7" x14ac:dyDescent="0.2">
      <c r="G46545" s="12"/>
    </row>
    <row r="46546" spans="7:7" x14ac:dyDescent="0.2">
      <c r="G46546" s="12"/>
    </row>
    <row r="46547" spans="7:7" x14ac:dyDescent="0.2">
      <c r="G46547" s="12"/>
    </row>
    <row r="46548" spans="7:7" x14ac:dyDescent="0.2">
      <c r="G46548" s="12"/>
    </row>
    <row r="46549" spans="7:7" x14ac:dyDescent="0.2">
      <c r="G46549" s="12"/>
    </row>
    <row r="46550" spans="7:7" x14ac:dyDescent="0.2">
      <c r="G46550" s="12"/>
    </row>
    <row r="46551" spans="7:7" x14ac:dyDescent="0.2">
      <c r="G46551" s="12"/>
    </row>
    <row r="46552" spans="7:7" x14ac:dyDescent="0.2">
      <c r="G46552" s="12"/>
    </row>
    <row r="46553" spans="7:7" x14ac:dyDescent="0.2">
      <c r="G46553" s="12"/>
    </row>
    <row r="46554" spans="7:7" x14ac:dyDescent="0.2">
      <c r="G46554" s="12"/>
    </row>
    <row r="46555" spans="7:7" x14ac:dyDescent="0.2">
      <c r="G46555" s="12"/>
    </row>
    <row r="46556" spans="7:7" x14ac:dyDescent="0.2">
      <c r="G46556" s="12"/>
    </row>
    <row r="46557" spans="7:7" x14ac:dyDescent="0.2">
      <c r="G46557" s="12"/>
    </row>
    <row r="46558" spans="7:7" x14ac:dyDescent="0.2">
      <c r="G46558" s="12"/>
    </row>
    <row r="46559" spans="7:7" x14ac:dyDescent="0.2">
      <c r="G46559" s="12"/>
    </row>
    <row r="46560" spans="7:7" x14ac:dyDescent="0.2">
      <c r="G46560" s="12"/>
    </row>
    <row r="46561" spans="7:7" x14ac:dyDescent="0.2">
      <c r="G46561" s="12"/>
    </row>
    <row r="46562" spans="7:7" x14ac:dyDescent="0.2">
      <c r="G46562" s="12"/>
    </row>
    <row r="46563" spans="7:7" x14ac:dyDescent="0.2">
      <c r="G46563" s="12"/>
    </row>
    <row r="46564" spans="7:7" x14ac:dyDescent="0.2">
      <c r="G46564" s="12"/>
    </row>
    <row r="46565" spans="7:7" x14ac:dyDescent="0.2">
      <c r="G46565" s="12"/>
    </row>
    <row r="46566" spans="7:7" x14ac:dyDescent="0.2">
      <c r="G46566" s="12"/>
    </row>
    <row r="46567" spans="7:7" x14ac:dyDescent="0.2">
      <c r="G46567" s="12"/>
    </row>
    <row r="46568" spans="7:7" x14ac:dyDescent="0.2">
      <c r="G46568" s="12"/>
    </row>
    <row r="46569" spans="7:7" x14ac:dyDescent="0.2">
      <c r="G46569" s="12"/>
    </row>
    <row r="46570" spans="7:7" x14ac:dyDescent="0.2">
      <c r="G46570" s="12"/>
    </row>
    <row r="46571" spans="7:7" x14ac:dyDescent="0.2">
      <c r="G46571" s="12"/>
    </row>
    <row r="46572" spans="7:7" x14ac:dyDescent="0.2">
      <c r="G46572" s="12"/>
    </row>
    <row r="46573" spans="7:7" x14ac:dyDescent="0.2">
      <c r="G46573" s="12"/>
    </row>
    <row r="46574" spans="7:7" x14ac:dyDescent="0.2">
      <c r="G46574" s="12"/>
    </row>
    <row r="46575" spans="7:7" x14ac:dyDescent="0.2">
      <c r="G46575" s="12"/>
    </row>
    <row r="46576" spans="7:7" x14ac:dyDescent="0.2">
      <c r="G46576" s="12"/>
    </row>
    <row r="46577" spans="7:7" x14ac:dyDescent="0.2">
      <c r="G46577" s="12"/>
    </row>
    <row r="46578" spans="7:7" x14ac:dyDescent="0.2">
      <c r="G46578" s="12"/>
    </row>
    <row r="46579" spans="7:7" x14ac:dyDescent="0.2">
      <c r="G46579" s="12"/>
    </row>
    <row r="46580" spans="7:7" x14ac:dyDescent="0.2">
      <c r="G46580" s="12"/>
    </row>
    <row r="46581" spans="7:7" x14ac:dyDescent="0.2">
      <c r="G46581" s="12"/>
    </row>
    <row r="46582" spans="7:7" x14ac:dyDescent="0.2">
      <c r="G46582" s="12"/>
    </row>
    <row r="46583" spans="7:7" x14ac:dyDescent="0.2">
      <c r="G46583" s="12"/>
    </row>
    <row r="46584" spans="7:7" x14ac:dyDescent="0.2">
      <c r="G46584" s="12"/>
    </row>
    <row r="46585" spans="7:7" x14ac:dyDescent="0.2">
      <c r="G46585" s="12"/>
    </row>
    <row r="46586" spans="7:7" x14ac:dyDescent="0.2">
      <c r="G46586" s="12"/>
    </row>
    <row r="46587" spans="7:7" x14ac:dyDescent="0.2">
      <c r="G46587" s="12"/>
    </row>
    <row r="46588" spans="7:7" x14ac:dyDescent="0.2">
      <c r="G46588" s="12"/>
    </row>
    <row r="46589" spans="7:7" x14ac:dyDescent="0.2">
      <c r="G46589" s="12"/>
    </row>
    <row r="46590" spans="7:7" x14ac:dyDescent="0.2">
      <c r="G46590" s="12"/>
    </row>
    <row r="46591" spans="7:7" x14ac:dyDescent="0.2">
      <c r="G46591" s="12"/>
    </row>
    <row r="46592" spans="7:7" x14ac:dyDescent="0.2">
      <c r="G46592" s="12"/>
    </row>
    <row r="46593" spans="7:7" x14ac:dyDescent="0.2">
      <c r="G46593" s="12"/>
    </row>
    <row r="46594" spans="7:7" x14ac:dyDescent="0.2">
      <c r="G46594" s="12"/>
    </row>
    <row r="46595" spans="7:7" x14ac:dyDescent="0.2">
      <c r="G46595" s="12"/>
    </row>
    <row r="46596" spans="7:7" x14ac:dyDescent="0.2">
      <c r="G46596" s="12"/>
    </row>
    <row r="46597" spans="7:7" x14ac:dyDescent="0.2">
      <c r="G46597" s="12"/>
    </row>
    <row r="46598" spans="7:7" x14ac:dyDescent="0.2">
      <c r="G46598" s="12"/>
    </row>
    <row r="46599" spans="7:7" x14ac:dyDescent="0.2">
      <c r="G46599" s="12"/>
    </row>
    <row r="46600" spans="7:7" x14ac:dyDescent="0.2">
      <c r="G46600" s="12"/>
    </row>
    <row r="46601" spans="7:7" x14ac:dyDescent="0.2">
      <c r="G46601" s="12"/>
    </row>
    <row r="46602" spans="7:7" x14ac:dyDescent="0.2">
      <c r="G46602" s="12"/>
    </row>
    <row r="46603" spans="7:7" x14ac:dyDescent="0.2">
      <c r="G46603" s="12"/>
    </row>
    <row r="46604" spans="7:7" x14ac:dyDescent="0.2">
      <c r="G46604" s="12"/>
    </row>
    <row r="46605" spans="7:7" x14ac:dyDescent="0.2">
      <c r="G46605" s="12"/>
    </row>
    <row r="46606" spans="7:7" x14ac:dyDescent="0.2">
      <c r="G46606" s="12"/>
    </row>
    <row r="46607" spans="7:7" x14ac:dyDescent="0.2">
      <c r="G46607" s="12"/>
    </row>
    <row r="46608" spans="7:7" x14ac:dyDescent="0.2">
      <c r="G46608" s="12"/>
    </row>
    <row r="46609" spans="7:7" x14ac:dyDescent="0.2">
      <c r="G46609" s="12"/>
    </row>
    <row r="46610" spans="7:7" x14ac:dyDescent="0.2">
      <c r="G46610" s="12"/>
    </row>
    <row r="46611" spans="7:7" x14ac:dyDescent="0.2">
      <c r="G46611" s="12"/>
    </row>
    <row r="46612" spans="7:7" x14ac:dyDescent="0.2">
      <c r="G46612" s="12"/>
    </row>
    <row r="46613" spans="7:7" x14ac:dyDescent="0.2">
      <c r="G46613" s="12"/>
    </row>
    <row r="46614" spans="7:7" x14ac:dyDescent="0.2">
      <c r="G46614" s="12"/>
    </row>
    <row r="46615" spans="7:7" x14ac:dyDescent="0.2">
      <c r="G46615" s="12"/>
    </row>
    <row r="46616" spans="7:7" x14ac:dyDescent="0.2">
      <c r="G46616" s="12"/>
    </row>
    <row r="46617" spans="7:7" x14ac:dyDescent="0.2">
      <c r="G46617" s="12"/>
    </row>
    <row r="46618" spans="7:7" x14ac:dyDescent="0.2">
      <c r="G46618" s="12"/>
    </row>
    <row r="46619" spans="7:7" x14ac:dyDescent="0.2">
      <c r="G46619" s="12"/>
    </row>
    <row r="46620" spans="7:7" x14ac:dyDescent="0.2">
      <c r="G46620" s="12"/>
    </row>
    <row r="46621" spans="7:7" x14ac:dyDescent="0.2">
      <c r="G46621" s="12"/>
    </row>
    <row r="46622" spans="7:7" x14ac:dyDescent="0.2">
      <c r="G46622" s="12"/>
    </row>
    <row r="46623" spans="7:7" x14ac:dyDescent="0.2">
      <c r="G46623" s="12"/>
    </row>
    <row r="46624" spans="7:7" x14ac:dyDescent="0.2">
      <c r="G46624" s="12"/>
    </row>
    <row r="46625" spans="7:7" x14ac:dyDescent="0.2">
      <c r="G46625" s="12"/>
    </row>
    <row r="46626" spans="7:7" x14ac:dyDescent="0.2">
      <c r="G46626" s="12"/>
    </row>
    <row r="46627" spans="7:7" x14ac:dyDescent="0.2">
      <c r="G46627" s="12"/>
    </row>
    <row r="46628" spans="7:7" x14ac:dyDescent="0.2">
      <c r="G46628" s="12"/>
    </row>
    <row r="46629" spans="7:7" x14ac:dyDescent="0.2">
      <c r="G46629" s="12"/>
    </row>
    <row r="46630" spans="7:7" x14ac:dyDescent="0.2">
      <c r="G46630" s="12"/>
    </row>
    <row r="46631" spans="7:7" x14ac:dyDescent="0.2">
      <c r="G46631" s="12"/>
    </row>
    <row r="46632" spans="7:7" x14ac:dyDescent="0.2">
      <c r="G46632" s="12"/>
    </row>
    <row r="46633" spans="7:7" x14ac:dyDescent="0.2">
      <c r="G46633" s="12"/>
    </row>
    <row r="46634" spans="7:7" x14ac:dyDescent="0.2">
      <c r="G46634" s="12"/>
    </row>
    <row r="46635" spans="7:7" x14ac:dyDescent="0.2">
      <c r="G46635" s="12"/>
    </row>
    <row r="46636" spans="7:7" x14ac:dyDescent="0.2">
      <c r="G46636" s="12"/>
    </row>
    <row r="46637" spans="7:7" x14ac:dyDescent="0.2">
      <c r="G46637" s="12"/>
    </row>
    <row r="46638" spans="7:7" x14ac:dyDescent="0.2">
      <c r="G46638" s="12"/>
    </row>
    <row r="46639" spans="7:7" x14ac:dyDescent="0.2">
      <c r="G46639" s="12"/>
    </row>
    <row r="46640" spans="7:7" x14ac:dyDescent="0.2">
      <c r="G46640" s="12"/>
    </row>
    <row r="46641" spans="7:7" x14ac:dyDescent="0.2">
      <c r="G46641" s="12"/>
    </row>
    <row r="46642" spans="7:7" x14ac:dyDescent="0.2">
      <c r="G46642" s="12"/>
    </row>
    <row r="46643" spans="7:7" x14ac:dyDescent="0.2">
      <c r="G46643" s="12"/>
    </row>
    <row r="46644" spans="7:7" x14ac:dyDescent="0.2">
      <c r="G46644" s="12"/>
    </row>
    <row r="46645" spans="7:7" x14ac:dyDescent="0.2">
      <c r="G46645" s="12"/>
    </row>
    <row r="46646" spans="7:7" x14ac:dyDescent="0.2">
      <c r="G46646" s="12"/>
    </row>
    <row r="46647" spans="7:7" x14ac:dyDescent="0.2">
      <c r="G46647" s="12"/>
    </row>
    <row r="46648" spans="7:7" x14ac:dyDescent="0.2">
      <c r="G46648" s="12"/>
    </row>
    <row r="46649" spans="7:7" x14ac:dyDescent="0.2">
      <c r="G46649" s="12"/>
    </row>
    <row r="46650" spans="7:7" x14ac:dyDescent="0.2">
      <c r="G46650" s="12"/>
    </row>
    <row r="46651" spans="7:7" x14ac:dyDescent="0.2">
      <c r="G46651" s="12"/>
    </row>
    <row r="46652" spans="7:7" x14ac:dyDescent="0.2">
      <c r="G46652" s="12"/>
    </row>
    <row r="46653" spans="7:7" x14ac:dyDescent="0.2">
      <c r="G46653" s="12"/>
    </row>
    <row r="46654" spans="7:7" x14ac:dyDescent="0.2">
      <c r="G46654" s="12"/>
    </row>
    <row r="46655" spans="7:7" x14ac:dyDescent="0.2">
      <c r="G46655" s="12"/>
    </row>
    <row r="46656" spans="7:7" x14ac:dyDescent="0.2">
      <c r="G46656" s="12"/>
    </row>
    <row r="46657" spans="7:7" x14ac:dyDescent="0.2">
      <c r="G46657" s="12"/>
    </row>
    <row r="46658" spans="7:7" x14ac:dyDescent="0.2">
      <c r="G46658" s="12"/>
    </row>
    <row r="46659" spans="7:7" x14ac:dyDescent="0.2">
      <c r="G46659" s="12"/>
    </row>
    <row r="46660" spans="7:7" x14ac:dyDescent="0.2">
      <c r="G46660" s="12"/>
    </row>
    <row r="46661" spans="7:7" x14ac:dyDescent="0.2">
      <c r="G46661" s="12"/>
    </row>
    <row r="46662" spans="7:7" x14ac:dyDescent="0.2">
      <c r="G46662" s="12"/>
    </row>
    <row r="46663" spans="7:7" x14ac:dyDescent="0.2">
      <c r="G46663" s="12"/>
    </row>
    <row r="46664" spans="7:7" x14ac:dyDescent="0.2">
      <c r="G46664" s="12"/>
    </row>
    <row r="46665" spans="7:7" x14ac:dyDescent="0.2">
      <c r="G46665" s="12"/>
    </row>
    <row r="46666" spans="7:7" x14ac:dyDescent="0.2">
      <c r="G46666" s="12"/>
    </row>
    <row r="46667" spans="7:7" x14ac:dyDescent="0.2">
      <c r="G46667" s="12"/>
    </row>
    <row r="46668" spans="7:7" x14ac:dyDescent="0.2">
      <c r="G46668" s="12"/>
    </row>
    <row r="46669" spans="7:7" x14ac:dyDescent="0.2">
      <c r="G46669" s="12"/>
    </row>
    <row r="46670" spans="7:7" x14ac:dyDescent="0.2">
      <c r="G46670" s="12"/>
    </row>
    <row r="46671" spans="7:7" x14ac:dyDescent="0.2">
      <c r="G46671" s="12"/>
    </row>
    <row r="46672" spans="7:7" x14ac:dyDescent="0.2">
      <c r="G46672" s="12"/>
    </row>
    <row r="46673" spans="7:7" x14ac:dyDescent="0.2">
      <c r="G46673" s="12"/>
    </row>
    <row r="46674" spans="7:7" x14ac:dyDescent="0.2">
      <c r="G46674" s="12"/>
    </row>
    <row r="46675" spans="7:7" x14ac:dyDescent="0.2">
      <c r="G46675" s="12"/>
    </row>
    <row r="46676" spans="7:7" x14ac:dyDescent="0.2">
      <c r="G46676" s="12"/>
    </row>
    <row r="46677" spans="7:7" x14ac:dyDescent="0.2">
      <c r="G46677" s="12"/>
    </row>
    <row r="46678" spans="7:7" x14ac:dyDescent="0.2">
      <c r="G46678" s="12"/>
    </row>
    <row r="46679" spans="7:7" x14ac:dyDescent="0.2">
      <c r="G46679" s="12"/>
    </row>
    <row r="46680" spans="7:7" x14ac:dyDescent="0.2">
      <c r="G46680" s="12"/>
    </row>
    <row r="46681" spans="7:7" x14ac:dyDescent="0.2">
      <c r="G46681" s="12"/>
    </row>
    <row r="46682" spans="7:7" x14ac:dyDescent="0.2">
      <c r="G46682" s="12"/>
    </row>
    <row r="46683" spans="7:7" x14ac:dyDescent="0.2">
      <c r="G46683" s="12"/>
    </row>
    <row r="46684" spans="7:7" x14ac:dyDescent="0.2">
      <c r="G46684" s="12"/>
    </row>
    <row r="46685" spans="7:7" x14ac:dyDescent="0.2">
      <c r="G46685" s="12"/>
    </row>
    <row r="46686" spans="7:7" x14ac:dyDescent="0.2">
      <c r="G46686" s="12"/>
    </row>
    <row r="46687" spans="7:7" x14ac:dyDescent="0.2">
      <c r="G46687" s="12"/>
    </row>
    <row r="46688" spans="7:7" x14ac:dyDescent="0.2">
      <c r="G46688" s="12"/>
    </row>
    <row r="46689" spans="7:7" x14ac:dyDescent="0.2">
      <c r="G46689" s="12"/>
    </row>
    <row r="46690" spans="7:7" x14ac:dyDescent="0.2">
      <c r="G46690" s="12"/>
    </row>
    <row r="46691" spans="7:7" x14ac:dyDescent="0.2">
      <c r="G46691" s="12"/>
    </row>
    <row r="46692" spans="7:7" x14ac:dyDescent="0.2">
      <c r="G46692" s="12"/>
    </row>
    <row r="46693" spans="7:7" x14ac:dyDescent="0.2">
      <c r="G46693" s="12"/>
    </row>
    <row r="46694" spans="7:7" x14ac:dyDescent="0.2">
      <c r="G46694" s="12"/>
    </row>
    <row r="46695" spans="7:7" x14ac:dyDescent="0.2">
      <c r="G46695" s="12"/>
    </row>
    <row r="46696" spans="7:7" x14ac:dyDescent="0.2">
      <c r="G46696" s="12"/>
    </row>
    <row r="46697" spans="7:7" x14ac:dyDescent="0.2">
      <c r="G46697" s="12"/>
    </row>
    <row r="46698" spans="7:7" x14ac:dyDescent="0.2">
      <c r="G46698" s="12"/>
    </row>
    <row r="46699" spans="7:7" x14ac:dyDescent="0.2">
      <c r="G46699" s="12"/>
    </row>
    <row r="46700" spans="7:7" x14ac:dyDescent="0.2">
      <c r="G46700" s="12"/>
    </row>
    <row r="46701" spans="7:7" x14ac:dyDescent="0.2">
      <c r="G46701" s="12"/>
    </row>
    <row r="46702" spans="7:7" x14ac:dyDescent="0.2">
      <c r="G46702" s="12"/>
    </row>
    <row r="46703" spans="7:7" x14ac:dyDescent="0.2">
      <c r="G46703" s="12"/>
    </row>
    <row r="46704" spans="7:7" x14ac:dyDescent="0.2">
      <c r="G46704" s="12"/>
    </row>
    <row r="46705" spans="7:7" x14ac:dyDescent="0.2">
      <c r="G46705" s="12"/>
    </row>
    <row r="46706" spans="7:7" x14ac:dyDescent="0.2">
      <c r="G46706" s="12"/>
    </row>
    <row r="46707" spans="7:7" x14ac:dyDescent="0.2">
      <c r="G46707" s="12"/>
    </row>
    <row r="46708" spans="7:7" x14ac:dyDescent="0.2">
      <c r="G46708" s="12"/>
    </row>
    <row r="46709" spans="7:7" x14ac:dyDescent="0.2">
      <c r="G46709" s="12"/>
    </row>
    <row r="46710" spans="7:7" x14ac:dyDescent="0.2">
      <c r="G46710" s="12"/>
    </row>
    <row r="46711" spans="7:7" x14ac:dyDescent="0.2">
      <c r="G46711" s="12"/>
    </row>
    <row r="46712" spans="7:7" x14ac:dyDescent="0.2">
      <c r="G46712" s="12"/>
    </row>
    <row r="46713" spans="7:7" x14ac:dyDescent="0.2">
      <c r="G46713" s="12"/>
    </row>
    <row r="46714" spans="7:7" x14ac:dyDescent="0.2">
      <c r="G46714" s="12"/>
    </row>
    <row r="46715" spans="7:7" x14ac:dyDescent="0.2">
      <c r="G46715" s="12"/>
    </row>
    <row r="46716" spans="7:7" x14ac:dyDescent="0.2">
      <c r="G46716" s="12"/>
    </row>
    <row r="46717" spans="7:7" x14ac:dyDescent="0.2">
      <c r="G46717" s="12"/>
    </row>
    <row r="46718" spans="7:7" x14ac:dyDescent="0.2">
      <c r="G46718" s="12"/>
    </row>
    <row r="46719" spans="7:7" x14ac:dyDescent="0.2">
      <c r="G46719" s="12"/>
    </row>
    <row r="46720" spans="7:7" x14ac:dyDescent="0.2">
      <c r="G46720" s="12"/>
    </row>
    <row r="46721" spans="7:7" x14ac:dyDescent="0.2">
      <c r="G46721" s="12"/>
    </row>
    <row r="46722" spans="7:7" x14ac:dyDescent="0.2">
      <c r="G46722" s="12"/>
    </row>
    <row r="46723" spans="7:7" x14ac:dyDescent="0.2">
      <c r="G46723" s="12"/>
    </row>
    <row r="46724" spans="7:7" x14ac:dyDescent="0.2">
      <c r="G46724" s="12"/>
    </row>
    <row r="46725" spans="7:7" x14ac:dyDescent="0.2">
      <c r="G46725" s="12"/>
    </row>
    <row r="46726" spans="7:7" x14ac:dyDescent="0.2">
      <c r="G46726" s="12"/>
    </row>
    <row r="46727" spans="7:7" x14ac:dyDescent="0.2">
      <c r="G46727" s="12"/>
    </row>
    <row r="46728" spans="7:7" x14ac:dyDescent="0.2">
      <c r="G46728" s="12"/>
    </row>
    <row r="46729" spans="7:7" x14ac:dyDescent="0.2">
      <c r="G46729" s="12"/>
    </row>
    <row r="46730" spans="7:7" x14ac:dyDescent="0.2">
      <c r="G46730" s="12"/>
    </row>
    <row r="46731" spans="7:7" x14ac:dyDescent="0.2">
      <c r="G46731" s="12"/>
    </row>
    <row r="46732" spans="7:7" x14ac:dyDescent="0.2">
      <c r="G46732" s="12"/>
    </row>
    <row r="46733" spans="7:7" x14ac:dyDescent="0.2">
      <c r="G46733" s="12"/>
    </row>
    <row r="46734" spans="7:7" x14ac:dyDescent="0.2">
      <c r="G46734" s="12"/>
    </row>
    <row r="46735" spans="7:7" x14ac:dyDescent="0.2">
      <c r="G46735" s="12"/>
    </row>
    <row r="46736" spans="7:7" x14ac:dyDescent="0.2">
      <c r="G46736" s="12"/>
    </row>
    <row r="46737" spans="7:7" x14ac:dyDescent="0.2">
      <c r="G46737" s="12"/>
    </row>
    <row r="46738" spans="7:7" x14ac:dyDescent="0.2">
      <c r="G46738" s="12"/>
    </row>
    <row r="46739" spans="7:7" x14ac:dyDescent="0.2">
      <c r="G46739" s="12"/>
    </row>
    <row r="46740" spans="7:7" x14ac:dyDescent="0.2">
      <c r="G46740" s="12"/>
    </row>
    <row r="46741" spans="7:7" x14ac:dyDescent="0.2">
      <c r="G46741" s="12"/>
    </row>
    <row r="46742" spans="7:7" x14ac:dyDescent="0.2">
      <c r="G46742" s="12"/>
    </row>
    <row r="46743" spans="7:7" x14ac:dyDescent="0.2">
      <c r="G46743" s="12"/>
    </row>
    <row r="46744" spans="7:7" x14ac:dyDescent="0.2">
      <c r="G46744" s="12"/>
    </row>
    <row r="46745" spans="7:7" x14ac:dyDescent="0.2">
      <c r="G46745" s="12"/>
    </row>
    <row r="46746" spans="7:7" x14ac:dyDescent="0.2">
      <c r="G46746" s="12"/>
    </row>
    <row r="46747" spans="7:7" x14ac:dyDescent="0.2">
      <c r="G46747" s="12"/>
    </row>
    <row r="46748" spans="7:7" x14ac:dyDescent="0.2">
      <c r="G46748" s="12"/>
    </row>
    <row r="46749" spans="7:7" x14ac:dyDescent="0.2">
      <c r="G46749" s="12"/>
    </row>
    <row r="46750" spans="7:7" x14ac:dyDescent="0.2">
      <c r="G46750" s="12"/>
    </row>
    <row r="46751" spans="7:7" x14ac:dyDescent="0.2">
      <c r="G46751" s="12"/>
    </row>
    <row r="46752" spans="7:7" x14ac:dyDescent="0.2">
      <c r="G46752" s="12"/>
    </row>
    <row r="46753" spans="7:7" x14ac:dyDescent="0.2">
      <c r="G46753" s="12"/>
    </row>
    <row r="46754" spans="7:7" x14ac:dyDescent="0.2">
      <c r="G46754" s="12"/>
    </row>
    <row r="46755" spans="7:7" x14ac:dyDescent="0.2">
      <c r="G46755" s="12"/>
    </row>
    <row r="46756" spans="7:7" x14ac:dyDescent="0.2">
      <c r="G46756" s="12"/>
    </row>
    <row r="46757" spans="7:7" x14ac:dyDescent="0.2">
      <c r="G46757" s="12"/>
    </row>
    <row r="46758" spans="7:7" x14ac:dyDescent="0.2">
      <c r="G46758" s="12"/>
    </row>
    <row r="46759" spans="7:7" x14ac:dyDescent="0.2">
      <c r="G46759" s="12"/>
    </row>
    <row r="46760" spans="7:7" x14ac:dyDescent="0.2">
      <c r="G46760" s="12"/>
    </row>
    <row r="46761" spans="7:7" x14ac:dyDescent="0.2">
      <c r="G46761" s="12"/>
    </row>
    <row r="46762" spans="7:7" x14ac:dyDescent="0.2">
      <c r="G46762" s="12"/>
    </row>
    <row r="46763" spans="7:7" x14ac:dyDescent="0.2">
      <c r="G46763" s="12"/>
    </row>
    <row r="46764" spans="7:7" x14ac:dyDescent="0.2">
      <c r="G46764" s="12"/>
    </row>
    <row r="46765" spans="7:7" x14ac:dyDescent="0.2">
      <c r="G46765" s="12"/>
    </row>
    <row r="46766" spans="7:7" x14ac:dyDescent="0.2">
      <c r="G46766" s="12"/>
    </row>
    <row r="46767" spans="7:7" x14ac:dyDescent="0.2">
      <c r="G46767" s="12"/>
    </row>
    <row r="46768" spans="7:7" x14ac:dyDescent="0.2">
      <c r="G46768" s="12"/>
    </row>
    <row r="46769" spans="7:7" x14ac:dyDescent="0.2">
      <c r="G46769" s="12"/>
    </row>
    <row r="46770" spans="7:7" x14ac:dyDescent="0.2">
      <c r="G46770" s="12"/>
    </row>
    <row r="46771" spans="7:7" x14ac:dyDescent="0.2">
      <c r="G46771" s="12"/>
    </row>
    <row r="46772" spans="7:7" x14ac:dyDescent="0.2">
      <c r="G46772" s="12"/>
    </row>
    <row r="46773" spans="7:7" x14ac:dyDescent="0.2">
      <c r="G46773" s="12"/>
    </row>
    <row r="46774" spans="7:7" x14ac:dyDescent="0.2">
      <c r="G46774" s="12"/>
    </row>
    <row r="46775" spans="7:7" x14ac:dyDescent="0.2">
      <c r="G46775" s="12"/>
    </row>
    <row r="46776" spans="7:7" x14ac:dyDescent="0.2">
      <c r="G46776" s="12"/>
    </row>
    <row r="46777" spans="7:7" x14ac:dyDescent="0.2">
      <c r="G46777" s="12"/>
    </row>
    <row r="46778" spans="7:7" x14ac:dyDescent="0.2">
      <c r="G46778" s="12"/>
    </row>
    <row r="46779" spans="7:7" x14ac:dyDescent="0.2">
      <c r="G46779" s="12"/>
    </row>
    <row r="46780" spans="7:7" x14ac:dyDescent="0.2">
      <c r="G46780" s="12"/>
    </row>
    <row r="46781" spans="7:7" x14ac:dyDescent="0.2">
      <c r="G46781" s="12"/>
    </row>
    <row r="46782" spans="7:7" x14ac:dyDescent="0.2">
      <c r="G46782" s="12"/>
    </row>
    <row r="46783" spans="7:7" x14ac:dyDescent="0.2">
      <c r="G46783" s="12"/>
    </row>
    <row r="46784" spans="7:7" x14ac:dyDescent="0.2">
      <c r="G46784" s="12"/>
    </row>
    <row r="46785" spans="7:7" x14ac:dyDescent="0.2">
      <c r="G46785" s="12"/>
    </row>
    <row r="46786" spans="7:7" x14ac:dyDescent="0.2">
      <c r="G46786" s="12"/>
    </row>
    <row r="46787" spans="7:7" x14ac:dyDescent="0.2">
      <c r="G46787" s="12"/>
    </row>
    <row r="46788" spans="7:7" x14ac:dyDescent="0.2">
      <c r="G46788" s="12"/>
    </row>
    <row r="46789" spans="7:7" x14ac:dyDescent="0.2">
      <c r="G46789" s="12"/>
    </row>
    <row r="46790" spans="7:7" x14ac:dyDescent="0.2">
      <c r="G46790" s="12"/>
    </row>
    <row r="46791" spans="7:7" x14ac:dyDescent="0.2">
      <c r="G46791" s="12"/>
    </row>
    <row r="46792" spans="7:7" x14ac:dyDescent="0.2">
      <c r="G46792" s="12"/>
    </row>
    <row r="46793" spans="7:7" x14ac:dyDescent="0.2">
      <c r="G46793" s="12"/>
    </row>
    <row r="46794" spans="7:7" x14ac:dyDescent="0.2">
      <c r="G46794" s="12"/>
    </row>
    <row r="46795" spans="7:7" x14ac:dyDescent="0.2">
      <c r="G46795" s="12"/>
    </row>
    <row r="46796" spans="7:7" x14ac:dyDescent="0.2">
      <c r="G46796" s="12"/>
    </row>
    <row r="46797" spans="7:7" x14ac:dyDescent="0.2">
      <c r="G46797" s="12"/>
    </row>
    <row r="46798" spans="7:7" x14ac:dyDescent="0.2">
      <c r="G46798" s="12"/>
    </row>
    <row r="46799" spans="7:7" x14ac:dyDescent="0.2">
      <c r="G46799" s="12"/>
    </row>
    <row r="46800" spans="7:7" x14ac:dyDescent="0.2">
      <c r="G46800" s="12"/>
    </row>
    <row r="46801" spans="7:7" x14ac:dyDescent="0.2">
      <c r="G46801" s="12"/>
    </row>
    <row r="46802" spans="7:7" x14ac:dyDescent="0.2">
      <c r="G46802" s="12"/>
    </row>
    <row r="46803" spans="7:7" x14ac:dyDescent="0.2">
      <c r="G46803" s="12"/>
    </row>
    <row r="46804" spans="7:7" x14ac:dyDescent="0.2">
      <c r="G46804" s="12"/>
    </row>
    <row r="46805" spans="7:7" x14ac:dyDescent="0.2">
      <c r="G46805" s="12"/>
    </row>
    <row r="46806" spans="7:7" x14ac:dyDescent="0.2">
      <c r="G46806" s="12"/>
    </row>
    <row r="46807" spans="7:7" x14ac:dyDescent="0.2">
      <c r="G46807" s="12"/>
    </row>
    <row r="46808" spans="7:7" x14ac:dyDescent="0.2">
      <c r="G46808" s="12"/>
    </row>
    <row r="46809" spans="7:7" x14ac:dyDescent="0.2">
      <c r="G46809" s="12"/>
    </row>
    <row r="46810" spans="7:7" x14ac:dyDescent="0.2">
      <c r="G46810" s="12"/>
    </row>
    <row r="46811" spans="7:7" x14ac:dyDescent="0.2">
      <c r="G46811" s="12"/>
    </row>
    <row r="46812" spans="7:7" x14ac:dyDescent="0.2">
      <c r="G46812" s="12"/>
    </row>
    <row r="46813" spans="7:7" x14ac:dyDescent="0.2">
      <c r="G46813" s="12"/>
    </row>
    <row r="46814" spans="7:7" x14ac:dyDescent="0.2">
      <c r="G46814" s="12"/>
    </row>
    <row r="46815" spans="7:7" x14ac:dyDescent="0.2">
      <c r="G46815" s="12"/>
    </row>
    <row r="46816" spans="7:7" x14ac:dyDescent="0.2">
      <c r="G46816" s="12"/>
    </row>
    <row r="46817" spans="7:7" x14ac:dyDescent="0.2">
      <c r="G46817" s="12"/>
    </row>
    <row r="46818" spans="7:7" x14ac:dyDescent="0.2">
      <c r="G46818" s="12"/>
    </row>
    <row r="46819" spans="7:7" x14ac:dyDescent="0.2">
      <c r="G46819" s="12"/>
    </row>
    <row r="46820" spans="7:7" x14ac:dyDescent="0.2">
      <c r="G46820" s="12"/>
    </row>
    <row r="46821" spans="7:7" x14ac:dyDescent="0.2">
      <c r="G46821" s="12"/>
    </row>
    <row r="46822" spans="7:7" x14ac:dyDescent="0.2">
      <c r="G46822" s="12"/>
    </row>
    <row r="46823" spans="7:7" x14ac:dyDescent="0.2">
      <c r="G46823" s="12"/>
    </row>
    <row r="46824" spans="7:7" x14ac:dyDescent="0.2">
      <c r="G46824" s="12"/>
    </row>
    <row r="46825" spans="7:7" x14ac:dyDescent="0.2">
      <c r="G46825" s="12"/>
    </row>
    <row r="46826" spans="7:7" x14ac:dyDescent="0.2">
      <c r="G46826" s="12"/>
    </row>
    <row r="46827" spans="7:7" x14ac:dyDescent="0.2">
      <c r="G46827" s="12"/>
    </row>
    <row r="46828" spans="7:7" x14ac:dyDescent="0.2">
      <c r="G46828" s="12"/>
    </row>
    <row r="46829" spans="7:7" x14ac:dyDescent="0.2">
      <c r="G46829" s="12"/>
    </row>
    <row r="46830" spans="7:7" x14ac:dyDescent="0.2">
      <c r="G46830" s="12"/>
    </row>
    <row r="46831" spans="7:7" x14ac:dyDescent="0.2">
      <c r="G46831" s="12"/>
    </row>
    <row r="46832" spans="7:7" x14ac:dyDescent="0.2">
      <c r="G46832" s="12"/>
    </row>
    <row r="46833" spans="7:7" x14ac:dyDescent="0.2">
      <c r="G46833" s="12"/>
    </row>
    <row r="46834" spans="7:7" x14ac:dyDescent="0.2">
      <c r="G46834" s="12"/>
    </row>
    <row r="46835" spans="7:7" x14ac:dyDescent="0.2">
      <c r="G46835" s="12"/>
    </row>
    <row r="46836" spans="7:7" x14ac:dyDescent="0.2">
      <c r="G46836" s="12"/>
    </row>
    <row r="46837" spans="7:7" x14ac:dyDescent="0.2">
      <c r="G46837" s="12"/>
    </row>
    <row r="46838" spans="7:7" x14ac:dyDescent="0.2">
      <c r="G46838" s="12"/>
    </row>
    <row r="46839" spans="7:7" x14ac:dyDescent="0.2">
      <c r="G46839" s="12"/>
    </row>
    <row r="46840" spans="7:7" x14ac:dyDescent="0.2">
      <c r="G46840" s="12"/>
    </row>
    <row r="46841" spans="7:7" x14ac:dyDescent="0.2">
      <c r="G46841" s="12"/>
    </row>
    <row r="46842" spans="7:7" x14ac:dyDescent="0.2">
      <c r="G46842" s="12"/>
    </row>
    <row r="46843" spans="7:7" x14ac:dyDescent="0.2">
      <c r="G46843" s="12"/>
    </row>
    <row r="46844" spans="7:7" x14ac:dyDescent="0.2">
      <c r="G46844" s="12"/>
    </row>
    <row r="46845" spans="7:7" x14ac:dyDescent="0.2">
      <c r="G46845" s="12"/>
    </row>
    <row r="46846" spans="7:7" x14ac:dyDescent="0.2">
      <c r="G46846" s="12"/>
    </row>
    <row r="46847" spans="7:7" x14ac:dyDescent="0.2">
      <c r="G46847" s="12"/>
    </row>
    <row r="46848" spans="7:7" x14ac:dyDescent="0.2">
      <c r="G46848" s="12"/>
    </row>
    <row r="46849" spans="7:7" x14ac:dyDescent="0.2">
      <c r="G46849" s="12"/>
    </row>
    <row r="46850" spans="7:7" x14ac:dyDescent="0.2">
      <c r="G46850" s="12"/>
    </row>
    <row r="46851" spans="7:7" x14ac:dyDescent="0.2">
      <c r="G46851" s="12"/>
    </row>
    <row r="46852" spans="7:7" x14ac:dyDescent="0.2">
      <c r="G46852" s="12"/>
    </row>
    <row r="46853" spans="7:7" x14ac:dyDescent="0.2">
      <c r="G46853" s="12"/>
    </row>
    <row r="46854" spans="7:7" x14ac:dyDescent="0.2">
      <c r="G46854" s="12"/>
    </row>
    <row r="46855" spans="7:7" x14ac:dyDescent="0.2">
      <c r="G46855" s="12"/>
    </row>
    <row r="46856" spans="7:7" x14ac:dyDescent="0.2">
      <c r="G46856" s="12"/>
    </row>
    <row r="46857" spans="7:7" x14ac:dyDescent="0.2">
      <c r="G46857" s="12"/>
    </row>
    <row r="46858" spans="7:7" x14ac:dyDescent="0.2">
      <c r="G46858" s="12"/>
    </row>
    <row r="46859" spans="7:7" x14ac:dyDescent="0.2">
      <c r="G46859" s="12"/>
    </row>
    <row r="46860" spans="7:7" x14ac:dyDescent="0.2">
      <c r="G46860" s="12"/>
    </row>
    <row r="46861" spans="7:7" x14ac:dyDescent="0.2">
      <c r="G46861" s="12"/>
    </row>
    <row r="46862" spans="7:7" x14ac:dyDescent="0.2">
      <c r="G46862" s="12"/>
    </row>
    <row r="46863" spans="7:7" x14ac:dyDescent="0.2">
      <c r="G46863" s="12"/>
    </row>
    <row r="46864" spans="7:7" x14ac:dyDescent="0.2">
      <c r="G46864" s="12"/>
    </row>
    <row r="46865" spans="7:7" x14ac:dyDescent="0.2">
      <c r="G46865" s="12"/>
    </row>
    <row r="46866" spans="7:7" x14ac:dyDescent="0.2">
      <c r="G46866" s="12"/>
    </row>
    <row r="46867" spans="7:7" x14ac:dyDescent="0.2">
      <c r="G46867" s="12"/>
    </row>
    <row r="46868" spans="7:7" x14ac:dyDescent="0.2">
      <c r="G46868" s="12"/>
    </row>
    <row r="46869" spans="7:7" x14ac:dyDescent="0.2">
      <c r="G46869" s="12"/>
    </row>
    <row r="46870" spans="7:7" x14ac:dyDescent="0.2">
      <c r="G46870" s="12"/>
    </row>
    <row r="46871" spans="7:7" x14ac:dyDescent="0.2">
      <c r="G46871" s="12"/>
    </row>
    <row r="46872" spans="7:7" x14ac:dyDescent="0.2">
      <c r="G46872" s="12"/>
    </row>
    <row r="46873" spans="7:7" x14ac:dyDescent="0.2">
      <c r="G46873" s="12"/>
    </row>
    <row r="46874" spans="7:7" x14ac:dyDescent="0.2">
      <c r="G46874" s="12"/>
    </row>
    <row r="46875" spans="7:7" x14ac:dyDescent="0.2">
      <c r="G46875" s="12"/>
    </row>
    <row r="46876" spans="7:7" x14ac:dyDescent="0.2">
      <c r="G46876" s="12"/>
    </row>
    <row r="46877" spans="7:7" x14ac:dyDescent="0.2">
      <c r="G46877" s="12"/>
    </row>
    <row r="46878" spans="7:7" x14ac:dyDescent="0.2">
      <c r="G46878" s="12"/>
    </row>
    <row r="46879" spans="7:7" x14ac:dyDescent="0.2">
      <c r="G46879" s="12"/>
    </row>
    <row r="46880" spans="7:7" x14ac:dyDescent="0.2">
      <c r="G46880" s="12"/>
    </row>
    <row r="46881" spans="7:7" x14ac:dyDescent="0.2">
      <c r="G46881" s="12"/>
    </row>
    <row r="46882" spans="7:7" x14ac:dyDescent="0.2">
      <c r="G46882" s="12"/>
    </row>
    <row r="46883" spans="7:7" x14ac:dyDescent="0.2">
      <c r="G46883" s="12"/>
    </row>
    <row r="46884" spans="7:7" x14ac:dyDescent="0.2">
      <c r="G46884" s="12"/>
    </row>
    <row r="46885" spans="7:7" x14ac:dyDescent="0.2">
      <c r="G46885" s="12"/>
    </row>
    <row r="46886" spans="7:7" x14ac:dyDescent="0.2">
      <c r="G46886" s="12"/>
    </row>
    <row r="46887" spans="7:7" x14ac:dyDescent="0.2">
      <c r="G46887" s="12"/>
    </row>
    <row r="46888" spans="7:7" x14ac:dyDescent="0.2">
      <c r="G46888" s="12"/>
    </row>
    <row r="46889" spans="7:7" x14ac:dyDescent="0.2">
      <c r="G46889" s="12"/>
    </row>
    <row r="46890" spans="7:7" x14ac:dyDescent="0.2">
      <c r="G46890" s="12"/>
    </row>
    <row r="46891" spans="7:7" x14ac:dyDescent="0.2">
      <c r="G46891" s="12"/>
    </row>
    <row r="46892" spans="7:7" x14ac:dyDescent="0.2">
      <c r="G46892" s="12"/>
    </row>
    <row r="46893" spans="7:7" x14ac:dyDescent="0.2">
      <c r="G46893" s="12"/>
    </row>
    <row r="46894" spans="7:7" x14ac:dyDescent="0.2">
      <c r="G46894" s="12"/>
    </row>
    <row r="46895" spans="7:7" x14ac:dyDescent="0.2">
      <c r="G46895" s="12"/>
    </row>
    <row r="46896" spans="7:7" x14ac:dyDescent="0.2">
      <c r="G46896" s="12"/>
    </row>
    <row r="46897" spans="7:7" x14ac:dyDescent="0.2">
      <c r="G46897" s="12"/>
    </row>
    <row r="46898" spans="7:7" x14ac:dyDescent="0.2">
      <c r="G46898" s="12"/>
    </row>
    <row r="46899" spans="7:7" x14ac:dyDescent="0.2">
      <c r="G46899" s="12"/>
    </row>
    <row r="46900" spans="7:7" x14ac:dyDescent="0.2">
      <c r="G46900" s="12"/>
    </row>
    <row r="46901" spans="7:7" x14ac:dyDescent="0.2">
      <c r="G46901" s="12"/>
    </row>
    <row r="46902" spans="7:7" x14ac:dyDescent="0.2">
      <c r="G46902" s="12"/>
    </row>
    <row r="46903" spans="7:7" x14ac:dyDescent="0.2">
      <c r="G46903" s="12"/>
    </row>
    <row r="46904" spans="7:7" x14ac:dyDescent="0.2">
      <c r="G46904" s="12"/>
    </row>
    <row r="46905" spans="7:7" x14ac:dyDescent="0.2">
      <c r="G46905" s="12"/>
    </row>
    <row r="46906" spans="7:7" x14ac:dyDescent="0.2">
      <c r="G46906" s="12"/>
    </row>
    <row r="46907" spans="7:7" x14ac:dyDescent="0.2">
      <c r="G46907" s="12"/>
    </row>
    <row r="46908" spans="7:7" x14ac:dyDescent="0.2">
      <c r="G46908" s="12"/>
    </row>
    <row r="46909" spans="7:7" x14ac:dyDescent="0.2">
      <c r="G46909" s="12"/>
    </row>
    <row r="46910" spans="7:7" x14ac:dyDescent="0.2">
      <c r="G46910" s="12"/>
    </row>
    <row r="46911" spans="7:7" x14ac:dyDescent="0.2">
      <c r="G46911" s="12"/>
    </row>
    <row r="46912" spans="7:7" x14ac:dyDescent="0.2">
      <c r="G46912" s="12"/>
    </row>
    <row r="46913" spans="7:7" x14ac:dyDescent="0.2">
      <c r="G46913" s="12"/>
    </row>
    <row r="46914" spans="7:7" x14ac:dyDescent="0.2">
      <c r="G46914" s="12"/>
    </row>
    <row r="46915" spans="7:7" x14ac:dyDescent="0.2">
      <c r="G46915" s="12"/>
    </row>
    <row r="46916" spans="7:7" x14ac:dyDescent="0.2">
      <c r="G46916" s="12"/>
    </row>
    <row r="46917" spans="7:7" x14ac:dyDescent="0.2">
      <c r="G46917" s="12"/>
    </row>
    <row r="46918" spans="7:7" x14ac:dyDescent="0.2">
      <c r="G46918" s="12"/>
    </row>
    <row r="46919" spans="7:7" x14ac:dyDescent="0.2">
      <c r="G46919" s="12"/>
    </row>
    <row r="46920" spans="7:7" x14ac:dyDescent="0.2">
      <c r="G46920" s="12"/>
    </row>
    <row r="46921" spans="7:7" x14ac:dyDescent="0.2">
      <c r="G46921" s="12"/>
    </row>
    <row r="46922" spans="7:7" x14ac:dyDescent="0.2">
      <c r="G46922" s="12"/>
    </row>
    <row r="46923" spans="7:7" x14ac:dyDescent="0.2">
      <c r="G46923" s="12"/>
    </row>
    <row r="46924" spans="7:7" x14ac:dyDescent="0.2">
      <c r="G46924" s="12"/>
    </row>
    <row r="46925" spans="7:7" x14ac:dyDescent="0.2">
      <c r="G46925" s="12"/>
    </row>
    <row r="46926" spans="7:7" x14ac:dyDescent="0.2">
      <c r="G46926" s="12"/>
    </row>
    <row r="46927" spans="7:7" x14ac:dyDescent="0.2">
      <c r="G46927" s="12"/>
    </row>
    <row r="46928" spans="7:7" x14ac:dyDescent="0.2">
      <c r="G46928" s="12"/>
    </row>
    <row r="46929" spans="7:7" x14ac:dyDescent="0.2">
      <c r="G46929" s="12"/>
    </row>
    <row r="46930" spans="7:7" x14ac:dyDescent="0.2">
      <c r="G46930" s="12"/>
    </row>
    <row r="46931" spans="7:7" x14ac:dyDescent="0.2">
      <c r="G46931" s="12"/>
    </row>
    <row r="46932" spans="7:7" x14ac:dyDescent="0.2">
      <c r="G46932" s="12"/>
    </row>
    <row r="46933" spans="7:7" x14ac:dyDescent="0.2">
      <c r="G46933" s="12"/>
    </row>
    <row r="46934" spans="7:7" x14ac:dyDescent="0.2">
      <c r="G46934" s="12"/>
    </row>
    <row r="46935" spans="7:7" x14ac:dyDescent="0.2">
      <c r="G46935" s="12"/>
    </row>
    <row r="46936" spans="7:7" x14ac:dyDescent="0.2">
      <c r="G46936" s="12"/>
    </row>
    <row r="46937" spans="7:7" x14ac:dyDescent="0.2">
      <c r="G46937" s="12"/>
    </row>
    <row r="46938" spans="7:7" x14ac:dyDescent="0.2">
      <c r="G46938" s="12"/>
    </row>
    <row r="46939" spans="7:7" x14ac:dyDescent="0.2">
      <c r="G46939" s="12"/>
    </row>
    <row r="46940" spans="7:7" x14ac:dyDescent="0.2">
      <c r="G46940" s="12"/>
    </row>
    <row r="46941" spans="7:7" x14ac:dyDescent="0.2">
      <c r="G46941" s="12"/>
    </row>
    <row r="46942" spans="7:7" x14ac:dyDescent="0.2">
      <c r="G46942" s="12"/>
    </row>
    <row r="46943" spans="7:7" x14ac:dyDescent="0.2">
      <c r="G46943" s="12"/>
    </row>
    <row r="46944" spans="7:7" x14ac:dyDescent="0.2">
      <c r="G46944" s="12"/>
    </row>
    <row r="46945" spans="7:7" x14ac:dyDescent="0.2">
      <c r="G46945" s="12"/>
    </row>
    <row r="46946" spans="7:7" x14ac:dyDescent="0.2">
      <c r="G46946" s="12"/>
    </row>
    <row r="46947" spans="7:7" x14ac:dyDescent="0.2">
      <c r="G46947" s="12"/>
    </row>
    <row r="46948" spans="7:7" x14ac:dyDescent="0.2">
      <c r="G46948" s="12"/>
    </row>
    <row r="46949" spans="7:7" x14ac:dyDescent="0.2">
      <c r="G46949" s="12"/>
    </row>
    <row r="46950" spans="7:7" x14ac:dyDescent="0.2">
      <c r="G46950" s="12"/>
    </row>
    <row r="46951" spans="7:7" x14ac:dyDescent="0.2">
      <c r="G46951" s="12"/>
    </row>
    <row r="46952" spans="7:7" x14ac:dyDescent="0.2">
      <c r="G46952" s="12"/>
    </row>
    <row r="46953" spans="7:7" x14ac:dyDescent="0.2">
      <c r="G46953" s="12"/>
    </row>
    <row r="46954" spans="7:7" x14ac:dyDescent="0.2">
      <c r="G46954" s="12"/>
    </row>
    <row r="46955" spans="7:7" x14ac:dyDescent="0.2">
      <c r="G46955" s="12"/>
    </row>
    <row r="46956" spans="7:7" x14ac:dyDescent="0.2">
      <c r="G46956" s="12"/>
    </row>
    <row r="46957" spans="7:7" x14ac:dyDescent="0.2">
      <c r="G46957" s="12"/>
    </row>
    <row r="46958" spans="7:7" x14ac:dyDescent="0.2">
      <c r="G46958" s="12"/>
    </row>
    <row r="46959" spans="7:7" x14ac:dyDescent="0.2">
      <c r="G46959" s="12"/>
    </row>
    <row r="46960" spans="7:7" x14ac:dyDescent="0.2">
      <c r="G46960" s="12"/>
    </row>
    <row r="46961" spans="7:7" x14ac:dyDescent="0.2">
      <c r="G46961" s="12"/>
    </row>
    <row r="46962" spans="7:7" x14ac:dyDescent="0.2">
      <c r="G46962" s="12"/>
    </row>
    <row r="46963" spans="7:7" x14ac:dyDescent="0.2">
      <c r="G46963" s="12"/>
    </row>
    <row r="46964" spans="7:7" x14ac:dyDescent="0.2">
      <c r="G46964" s="12"/>
    </row>
    <row r="46965" spans="7:7" x14ac:dyDescent="0.2">
      <c r="G46965" s="12"/>
    </row>
    <row r="46966" spans="7:7" x14ac:dyDescent="0.2">
      <c r="G46966" s="12"/>
    </row>
    <row r="46967" spans="7:7" x14ac:dyDescent="0.2">
      <c r="G46967" s="12"/>
    </row>
    <row r="46968" spans="7:7" x14ac:dyDescent="0.2">
      <c r="G46968" s="12"/>
    </row>
    <row r="46969" spans="7:7" x14ac:dyDescent="0.2">
      <c r="G46969" s="12"/>
    </row>
    <row r="46970" spans="7:7" x14ac:dyDescent="0.2">
      <c r="G46970" s="12"/>
    </row>
    <row r="46971" spans="7:7" x14ac:dyDescent="0.2">
      <c r="G46971" s="12"/>
    </row>
    <row r="46972" spans="7:7" x14ac:dyDescent="0.2">
      <c r="G46972" s="12"/>
    </row>
    <row r="46973" spans="7:7" x14ac:dyDescent="0.2">
      <c r="G46973" s="12"/>
    </row>
    <row r="46974" spans="7:7" x14ac:dyDescent="0.2">
      <c r="G46974" s="12"/>
    </row>
    <row r="46975" spans="7:7" x14ac:dyDescent="0.2">
      <c r="G46975" s="12"/>
    </row>
    <row r="46976" spans="7:7" x14ac:dyDescent="0.2">
      <c r="G46976" s="12"/>
    </row>
    <row r="46977" spans="7:7" x14ac:dyDescent="0.2">
      <c r="G46977" s="12"/>
    </row>
    <row r="46978" spans="7:7" x14ac:dyDescent="0.2">
      <c r="G46978" s="12"/>
    </row>
    <row r="46979" spans="7:7" x14ac:dyDescent="0.2">
      <c r="G46979" s="12"/>
    </row>
    <row r="46980" spans="7:7" x14ac:dyDescent="0.2">
      <c r="G46980" s="12"/>
    </row>
    <row r="46981" spans="7:7" x14ac:dyDescent="0.2">
      <c r="G46981" s="12"/>
    </row>
    <row r="46982" spans="7:7" x14ac:dyDescent="0.2">
      <c r="G46982" s="12"/>
    </row>
    <row r="46983" spans="7:7" x14ac:dyDescent="0.2">
      <c r="G46983" s="12"/>
    </row>
    <row r="46984" spans="7:7" x14ac:dyDescent="0.2">
      <c r="G46984" s="12"/>
    </row>
    <row r="46985" spans="7:7" x14ac:dyDescent="0.2">
      <c r="G46985" s="12"/>
    </row>
    <row r="46986" spans="7:7" x14ac:dyDescent="0.2">
      <c r="G46986" s="12"/>
    </row>
    <row r="46987" spans="7:7" x14ac:dyDescent="0.2">
      <c r="G46987" s="12"/>
    </row>
    <row r="46988" spans="7:7" x14ac:dyDescent="0.2">
      <c r="G46988" s="12"/>
    </row>
    <row r="46989" spans="7:7" x14ac:dyDescent="0.2">
      <c r="G46989" s="12"/>
    </row>
    <row r="46990" spans="7:7" x14ac:dyDescent="0.2">
      <c r="G46990" s="12"/>
    </row>
    <row r="46991" spans="7:7" x14ac:dyDescent="0.2">
      <c r="G46991" s="12"/>
    </row>
    <row r="46992" spans="7:7" x14ac:dyDescent="0.2">
      <c r="G46992" s="12"/>
    </row>
    <row r="46993" spans="7:7" x14ac:dyDescent="0.2">
      <c r="G46993" s="12"/>
    </row>
    <row r="46994" spans="7:7" x14ac:dyDescent="0.2">
      <c r="G46994" s="12"/>
    </row>
    <row r="46995" spans="7:7" x14ac:dyDescent="0.2">
      <c r="G46995" s="12"/>
    </row>
    <row r="46996" spans="7:7" x14ac:dyDescent="0.2">
      <c r="G46996" s="12"/>
    </row>
    <row r="46997" spans="7:7" x14ac:dyDescent="0.2">
      <c r="G46997" s="12"/>
    </row>
    <row r="46998" spans="7:7" x14ac:dyDescent="0.2">
      <c r="G46998" s="12"/>
    </row>
    <row r="46999" spans="7:7" x14ac:dyDescent="0.2">
      <c r="G46999" s="12"/>
    </row>
    <row r="47000" spans="7:7" x14ac:dyDescent="0.2">
      <c r="G47000" s="12"/>
    </row>
    <row r="47001" spans="7:7" x14ac:dyDescent="0.2">
      <c r="G47001" s="12"/>
    </row>
    <row r="47002" spans="7:7" x14ac:dyDescent="0.2">
      <c r="G47002" s="12"/>
    </row>
    <row r="47003" spans="7:7" x14ac:dyDescent="0.2">
      <c r="G47003" s="12"/>
    </row>
    <row r="47004" spans="7:7" x14ac:dyDescent="0.2">
      <c r="G47004" s="12"/>
    </row>
    <row r="47005" spans="7:7" x14ac:dyDescent="0.2">
      <c r="G47005" s="12"/>
    </row>
    <row r="47006" spans="7:7" x14ac:dyDescent="0.2">
      <c r="G47006" s="12"/>
    </row>
    <row r="47007" spans="7:7" x14ac:dyDescent="0.2">
      <c r="G47007" s="12"/>
    </row>
    <row r="47008" spans="7:7" x14ac:dyDescent="0.2">
      <c r="G47008" s="12"/>
    </row>
    <row r="47009" spans="7:7" x14ac:dyDescent="0.2">
      <c r="G47009" s="12"/>
    </row>
    <row r="47010" spans="7:7" x14ac:dyDescent="0.2">
      <c r="G47010" s="12"/>
    </row>
    <row r="47011" spans="7:7" x14ac:dyDescent="0.2">
      <c r="G47011" s="12"/>
    </row>
    <row r="47012" spans="7:7" x14ac:dyDescent="0.2">
      <c r="G47012" s="12"/>
    </row>
    <row r="47013" spans="7:7" x14ac:dyDescent="0.2">
      <c r="G47013" s="12"/>
    </row>
    <row r="47014" spans="7:7" x14ac:dyDescent="0.2">
      <c r="G47014" s="12"/>
    </row>
    <row r="47015" spans="7:7" x14ac:dyDescent="0.2">
      <c r="G47015" s="12"/>
    </row>
    <row r="47016" spans="7:7" x14ac:dyDescent="0.2">
      <c r="G47016" s="12"/>
    </row>
    <row r="47017" spans="7:7" x14ac:dyDescent="0.2">
      <c r="G47017" s="12"/>
    </row>
    <row r="47018" spans="7:7" x14ac:dyDescent="0.2">
      <c r="G47018" s="12"/>
    </row>
    <row r="47019" spans="7:7" x14ac:dyDescent="0.2">
      <c r="G47019" s="12"/>
    </row>
    <row r="47020" spans="7:7" x14ac:dyDescent="0.2">
      <c r="G47020" s="12"/>
    </row>
    <row r="47021" spans="7:7" x14ac:dyDescent="0.2">
      <c r="G47021" s="12"/>
    </row>
    <row r="47022" spans="7:7" x14ac:dyDescent="0.2">
      <c r="G47022" s="12"/>
    </row>
    <row r="47023" spans="7:7" x14ac:dyDescent="0.2">
      <c r="G47023" s="12"/>
    </row>
    <row r="47024" spans="7:7" x14ac:dyDescent="0.2">
      <c r="G47024" s="12"/>
    </row>
    <row r="47025" spans="7:7" x14ac:dyDescent="0.2">
      <c r="G47025" s="12"/>
    </row>
    <row r="47026" spans="7:7" x14ac:dyDescent="0.2">
      <c r="G47026" s="12"/>
    </row>
    <row r="47027" spans="7:7" x14ac:dyDescent="0.2">
      <c r="G47027" s="12"/>
    </row>
    <row r="47028" spans="7:7" x14ac:dyDescent="0.2">
      <c r="G47028" s="12"/>
    </row>
    <row r="47029" spans="7:7" x14ac:dyDescent="0.2">
      <c r="G47029" s="12"/>
    </row>
    <row r="47030" spans="7:7" x14ac:dyDescent="0.2">
      <c r="G47030" s="12"/>
    </row>
    <row r="47031" spans="7:7" x14ac:dyDescent="0.2">
      <c r="G47031" s="12"/>
    </row>
    <row r="47032" spans="7:7" x14ac:dyDescent="0.2">
      <c r="G47032" s="12"/>
    </row>
    <row r="47033" spans="7:7" x14ac:dyDescent="0.2">
      <c r="G47033" s="12"/>
    </row>
    <row r="47034" spans="7:7" x14ac:dyDescent="0.2">
      <c r="G47034" s="12"/>
    </row>
    <row r="47035" spans="7:7" x14ac:dyDescent="0.2">
      <c r="G47035" s="12"/>
    </row>
    <row r="47036" spans="7:7" x14ac:dyDescent="0.2">
      <c r="G47036" s="12"/>
    </row>
    <row r="47037" spans="7:7" x14ac:dyDescent="0.2">
      <c r="G47037" s="12"/>
    </row>
    <row r="47038" spans="7:7" x14ac:dyDescent="0.2">
      <c r="G47038" s="12"/>
    </row>
    <row r="47039" spans="7:7" x14ac:dyDescent="0.2">
      <c r="G47039" s="12"/>
    </row>
    <row r="47040" spans="7:7" x14ac:dyDescent="0.2">
      <c r="G47040" s="12"/>
    </row>
    <row r="47041" spans="7:7" x14ac:dyDescent="0.2">
      <c r="G47041" s="12"/>
    </row>
    <row r="47042" spans="7:7" x14ac:dyDescent="0.2">
      <c r="G47042" s="12"/>
    </row>
    <row r="47043" spans="7:7" x14ac:dyDescent="0.2">
      <c r="G47043" s="12"/>
    </row>
    <row r="47044" spans="7:7" x14ac:dyDescent="0.2">
      <c r="G47044" s="12"/>
    </row>
    <row r="47045" spans="7:7" x14ac:dyDescent="0.2">
      <c r="G47045" s="12"/>
    </row>
    <row r="47046" spans="7:7" x14ac:dyDescent="0.2">
      <c r="G47046" s="12"/>
    </row>
    <row r="47047" spans="7:7" x14ac:dyDescent="0.2">
      <c r="G47047" s="12"/>
    </row>
    <row r="47048" spans="7:7" x14ac:dyDescent="0.2">
      <c r="G47048" s="12"/>
    </row>
    <row r="47049" spans="7:7" x14ac:dyDescent="0.2">
      <c r="G47049" s="12"/>
    </row>
    <row r="47050" spans="7:7" x14ac:dyDescent="0.2">
      <c r="G47050" s="12"/>
    </row>
    <row r="47051" spans="7:7" x14ac:dyDescent="0.2">
      <c r="G47051" s="12"/>
    </row>
    <row r="47052" spans="7:7" x14ac:dyDescent="0.2">
      <c r="G47052" s="12"/>
    </row>
    <row r="47053" spans="7:7" x14ac:dyDescent="0.2">
      <c r="G47053" s="12"/>
    </row>
    <row r="47054" spans="7:7" x14ac:dyDescent="0.2">
      <c r="G47054" s="12"/>
    </row>
    <row r="47055" spans="7:7" x14ac:dyDescent="0.2">
      <c r="G47055" s="12"/>
    </row>
    <row r="47056" spans="7:7" x14ac:dyDescent="0.2">
      <c r="G47056" s="12"/>
    </row>
    <row r="47057" spans="7:7" x14ac:dyDescent="0.2">
      <c r="G47057" s="12"/>
    </row>
    <row r="47058" spans="7:7" x14ac:dyDescent="0.2">
      <c r="G47058" s="12"/>
    </row>
    <row r="47059" spans="7:7" x14ac:dyDescent="0.2">
      <c r="G47059" s="12"/>
    </row>
    <row r="47060" spans="7:7" x14ac:dyDescent="0.2">
      <c r="G47060" s="12"/>
    </row>
    <row r="47061" spans="7:7" x14ac:dyDescent="0.2">
      <c r="G47061" s="12"/>
    </row>
    <row r="47062" spans="7:7" x14ac:dyDescent="0.2">
      <c r="G47062" s="12"/>
    </row>
    <row r="47063" spans="7:7" x14ac:dyDescent="0.2">
      <c r="G47063" s="12"/>
    </row>
    <row r="47064" spans="7:7" x14ac:dyDescent="0.2">
      <c r="G47064" s="12"/>
    </row>
    <row r="47065" spans="7:7" x14ac:dyDescent="0.2">
      <c r="G47065" s="12"/>
    </row>
    <row r="47066" spans="7:7" x14ac:dyDescent="0.2">
      <c r="G47066" s="12"/>
    </row>
    <row r="47067" spans="7:7" x14ac:dyDescent="0.2">
      <c r="G47067" s="12"/>
    </row>
    <row r="47068" spans="7:7" x14ac:dyDescent="0.2">
      <c r="G47068" s="12"/>
    </row>
    <row r="47069" spans="7:7" x14ac:dyDescent="0.2">
      <c r="G47069" s="12"/>
    </row>
    <row r="47070" spans="7:7" x14ac:dyDescent="0.2">
      <c r="G47070" s="12"/>
    </row>
    <row r="47071" spans="7:7" x14ac:dyDescent="0.2">
      <c r="G47071" s="12"/>
    </row>
    <row r="47072" spans="7:7" x14ac:dyDescent="0.2">
      <c r="G47072" s="12"/>
    </row>
    <row r="47073" spans="7:7" x14ac:dyDescent="0.2">
      <c r="G47073" s="12"/>
    </row>
    <row r="47074" spans="7:7" x14ac:dyDescent="0.2">
      <c r="G47074" s="12"/>
    </row>
    <row r="47075" spans="7:7" x14ac:dyDescent="0.2">
      <c r="G47075" s="12"/>
    </row>
    <row r="47076" spans="7:7" x14ac:dyDescent="0.2">
      <c r="G47076" s="12"/>
    </row>
    <row r="47077" spans="7:7" x14ac:dyDescent="0.2">
      <c r="G47077" s="12"/>
    </row>
    <row r="47078" spans="7:7" x14ac:dyDescent="0.2">
      <c r="G47078" s="12"/>
    </row>
    <row r="47079" spans="7:7" x14ac:dyDescent="0.2">
      <c r="G47079" s="12"/>
    </row>
    <row r="47080" spans="7:7" x14ac:dyDescent="0.2">
      <c r="G47080" s="12"/>
    </row>
    <row r="47081" spans="7:7" x14ac:dyDescent="0.2">
      <c r="G47081" s="12"/>
    </row>
    <row r="47082" spans="7:7" x14ac:dyDescent="0.2">
      <c r="G47082" s="12"/>
    </row>
    <row r="47083" spans="7:7" x14ac:dyDescent="0.2">
      <c r="G47083" s="12"/>
    </row>
    <row r="47084" spans="7:7" x14ac:dyDescent="0.2">
      <c r="G47084" s="12"/>
    </row>
    <row r="47085" spans="7:7" x14ac:dyDescent="0.2">
      <c r="G47085" s="12"/>
    </row>
    <row r="47086" spans="7:7" x14ac:dyDescent="0.2">
      <c r="G47086" s="12"/>
    </row>
    <row r="47087" spans="7:7" x14ac:dyDescent="0.2">
      <c r="G47087" s="12"/>
    </row>
    <row r="47088" spans="7:7" x14ac:dyDescent="0.2">
      <c r="G47088" s="12"/>
    </row>
    <row r="47089" spans="7:7" x14ac:dyDescent="0.2">
      <c r="G47089" s="12"/>
    </row>
    <row r="47090" spans="7:7" x14ac:dyDescent="0.2">
      <c r="G47090" s="12"/>
    </row>
    <row r="47091" spans="7:7" x14ac:dyDescent="0.2">
      <c r="G47091" s="12"/>
    </row>
    <row r="47092" spans="7:7" x14ac:dyDescent="0.2">
      <c r="G47092" s="12"/>
    </row>
    <row r="47093" spans="7:7" x14ac:dyDescent="0.2">
      <c r="G47093" s="12"/>
    </row>
    <row r="47094" spans="7:7" x14ac:dyDescent="0.2">
      <c r="G47094" s="12"/>
    </row>
    <row r="47095" spans="7:7" x14ac:dyDescent="0.2">
      <c r="G47095" s="12"/>
    </row>
    <row r="47096" spans="7:7" x14ac:dyDescent="0.2">
      <c r="G47096" s="12"/>
    </row>
    <row r="47097" spans="7:7" x14ac:dyDescent="0.2">
      <c r="G47097" s="12"/>
    </row>
    <row r="47098" spans="7:7" x14ac:dyDescent="0.2">
      <c r="G47098" s="12"/>
    </row>
    <row r="47099" spans="7:7" x14ac:dyDescent="0.2">
      <c r="G47099" s="12"/>
    </row>
    <row r="47100" spans="7:7" x14ac:dyDescent="0.2">
      <c r="G47100" s="12"/>
    </row>
    <row r="47101" spans="7:7" x14ac:dyDescent="0.2">
      <c r="G47101" s="12"/>
    </row>
    <row r="47102" spans="7:7" x14ac:dyDescent="0.2">
      <c r="G47102" s="12"/>
    </row>
    <row r="47103" spans="7:7" x14ac:dyDescent="0.2">
      <c r="G47103" s="12"/>
    </row>
    <row r="47104" spans="7:7" x14ac:dyDescent="0.2">
      <c r="G47104" s="12"/>
    </row>
    <row r="47105" spans="7:7" x14ac:dyDescent="0.2">
      <c r="G47105" s="12"/>
    </row>
    <row r="47106" spans="7:7" x14ac:dyDescent="0.2">
      <c r="G47106" s="12"/>
    </row>
    <row r="47107" spans="7:7" x14ac:dyDescent="0.2">
      <c r="G47107" s="12"/>
    </row>
    <row r="47108" spans="7:7" x14ac:dyDescent="0.2">
      <c r="G47108" s="12"/>
    </row>
    <row r="47109" spans="7:7" x14ac:dyDescent="0.2">
      <c r="G47109" s="12"/>
    </row>
    <row r="47110" spans="7:7" x14ac:dyDescent="0.2">
      <c r="G47110" s="12"/>
    </row>
    <row r="47111" spans="7:7" x14ac:dyDescent="0.2">
      <c r="G47111" s="12"/>
    </row>
    <row r="47112" spans="7:7" x14ac:dyDescent="0.2">
      <c r="G47112" s="12"/>
    </row>
    <row r="47113" spans="7:7" x14ac:dyDescent="0.2">
      <c r="G47113" s="12"/>
    </row>
    <row r="47114" spans="7:7" x14ac:dyDescent="0.2">
      <c r="G47114" s="12"/>
    </row>
    <row r="47115" spans="7:7" x14ac:dyDescent="0.2">
      <c r="G47115" s="12"/>
    </row>
    <row r="47116" spans="7:7" x14ac:dyDescent="0.2">
      <c r="G47116" s="12"/>
    </row>
    <row r="47117" spans="7:7" x14ac:dyDescent="0.2">
      <c r="G47117" s="12"/>
    </row>
    <row r="47118" spans="7:7" x14ac:dyDescent="0.2">
      <c r="G47118" s="12"/>
    </row>
    <row r="47119" spans="7:7" x14ac:dyDescent="0.2">
      <c r="G47119" s="12"/>
    </row>
    <row r="47120" spans="7:7" x14ac:dyDescent="0.2">
      <c r="G47120" s="12"/>
    </row>
    <row r="47121" spans="7:7" x14ac:dyDescent="0.2">
      <c r="G47121" s="12"/>
    </row>
    <row r="47122" spans="7:7" x14ac:dyDescent="0.2">
      <c r="G47122" s="12"/>
    </row>
    <row r="47123" spans="7:7" x14ac:dyDescent="0.2">
      <c r="G47123" s="12"/>
    </row>
    <row r="47124" spans="7:7" x14ac:dyDescent="0.2">
      <c r="G47124" s="12"/>
    </row>
    <row r="47125" spans="7:7" x14ac:dyDescent="0.2">
      <c r="G47125" s="12"/>
    </row>
    <row r="47126" spans="7:7" x14ac:dyDescent="0.2">
      <c r="G47126" s="12"/>
    </row>
    <row r="47127" spans="7:7" x14ac:dyDescent="0.2">
      <c r="G47127" s="12"/>
    </row>
    <row r="47128" spans="7:7" x14ac:dyDescent="0.2">
      <c r="G47128" s="12"/>
    </row>
    <row r="47129" spans="7:7" x14ac:dyDescent="0.2">
      <c r="G47129" s="12"/>
    </row>
    <row r="47130" spans="7:7" x14ac:dyDescent="0.2">
      <c r="G47130" s="12"/>
    </row>
    <row r="47131" spans="7:7" x14ac:dyDescent="0.2">
      <c r="G47131" s="12"/>
    </row>
    <row r="47132" spans="7:7" x14ac:dyDescent="0.2">
      <c r="G47132" s="12"/>
    </row>
    <row r="47133" spans="7:7" x14ac:dyDescent="0.2">
      <c r="G47133" s="12"/>
    </row>
    <row r="47134" spans="7:7" x14ac:dyDescent="0.2">
      <c r="G47134" s="12"/>
    </row>
    <row r="47135" spans="7:7" x14ac:dyDescent="0.2">
      <c r="G47135" s="12"/>
    </row>
    <row r="47136" spans="7:7" x14ac:dyDescent="0.2">
      <c r="G47136" s="12"/>
    </row>
    <row r="47137" spans="7:7" x14ac:dyDescent="0.2">
      <c r="G47137" s="12"/>
    </row>
    <row r="47138" spans="7:7" x14ac:dyDescent="0.2">
      <c r="G47138" s="12"/>
    </row>
    <row r="47139" spans="7:7" x14ac:dyDescent="0.2">
      <c r="G47139" s="12"/>
    </row>
    <row r="47140" spans="7:7" x14ac:dyDescent="0.2">
      <c r="G47140" s="12"/>
    </row>
    <row r="47141" spans="7:7" x14ac:dyDescent="0.2">
      <c r="G47141" s="12"/>
    </row>
    <row r="47142" spans="7:7" x14ac:dyDescent="0.2">
      <c r="G47142" s="12"/>
    </row>
    <row r="47143" spans="7:7" x14ac:dyDescent="0.2">
      <c r="G47143" s="12"/>
    </row>
    <row r="47144" spans="7:7" x14ac:dyDescent="0.2">
      <c r="G47144" s="12"/>
    </row>
    <row r="47145" spans="7:7" x14ac:dyDescent="0.2">
      <c r="G47145" s="12"/>
    </row>
    <row r="47146" spans="7:7" x14ac:dyDescent="0.2">
      <c r="G47146" s="12"/>
    </row>
    <row r="47147" spans="7:7" x14ac:dyDescent="0.2">
      <c r="G47147" s="12"/>
    </row>
    <row r="47148" spans="7:7" x14ac:dyDescent="0.2">
      <c r="G47148" s="12"/>
    </row>
    <row r="47149" spans="7:7" x14ac:dyDescent="0.2">
      <c r="G47149" s="12"/>
    </row>
    <row r="47150" spans="7:7" x14ac:dyDescent="0.2">
      <c r="G47150" s="12"/>
    </row>
    <row r="47151" spans="7:7" x14ac:dyDescent="0.2">
      <c r="G47151" s="12"/>
    </row>
    <row r="47152" spans="7:7" x14ac:dyDescent="0.2">
      <c r="G47152" s="12"/>
    </row>
    <row r="47153" spans="7:7" x14ac:dyDescent="0.2">
      <c r="G47153" s="12"/>
    </row>
    <row r="47154" spans="7:7" x14ac:dyDescent="0.2">
      <c r="G47154" s="12"/>
    </row>
    <row r="47155" spans="7:7" x14ac:dyDescent="0.2">
      <c r="G47155" s="12"/>
    </row>
    <row r="47156" spans="7:7" x14ac:dyDescent="0.2">
      <c r="G47156" s="12"/>
    </row>
    <row r="47157" spans="7:7" x14ac:dyDescent="0.2">
      <c r="G47157" s="12"/>
    </row>
    <row r="47158" spans="7:7" x14ac:dyDescent="0.2">
      <c r="G47158" s="12"/>
    </row>
    <row r="47159" spans="7:7" x14ac:dyDescent="0.2">
      <c r="G47159" s="12"/>
    </row>
    <row r="47160" spans="7:7" x14ac:dyDescent="0.2">
      <c r="G47160" s="12"/>
    </row>
    <row r="47161" spans="7:7" x14ac:dyDescent="0.2">
      <c r="G47161" s="12"/>
    </row>
    <row r="47162" spans="7:7" x14ac:dyDescent="0.2">
      <c r="G47162" s="12"/>
    </row>
    <row r="47163" spans="7:7" x14ac:dyDescent="0.2">
      <c r="G47163" s="12"/>
    </row>
    <row r="47164" spans="7:7" x14ac:dyDescent="0.2">
      <c r="G47164" s="12"/>
    </row>
    <row r="47165" spans="7:7" x14ac:dyDescent="0.2">
      <c r="G47165" s="12"/>
    </row>
    <row r="47166" spans="7:7" x14ac:dyDescent="0.2">
      <c r="G47166" s="12"/>
    </row>
    <row r="47167" spans="7:7" x14ac:dyDescent="0.2">
      <c r="G47167" s="12"/>
    </row>
    <row r="47168" spans="7:7" x14ac:dyDescent="0.2">
      <c r="G47168" s="12"/>
    </row>
    <row r="47169" spans="7:7" x14ac:dyDescent="0.2">
      <c r="G47169" s="12"/>
    </row>
    <row r="47170" spans="7:7" x14ac:dyDescent="0.2">
      <c r="G47170" s="12"/>
    </row>
    <row r="47171" spans="7:7" x14ac:dyDescent="0.2">
      <c r="G47171" s="12"/>
    </row>
    <row r="47172" spans="7:7" x14ac:dyDescent="0.2">
      <c r="G47172" s="12"/>
    </row>
    <row r="47173" spans="7:7" x14ac:dyDescent="0.2">
      <c r="G47173" s="12"/>
    </row>
    <row r="47174" spans="7:7" x14ac:dyDescent="0.2">
      <c r="G47174" s="12"/>
    </row>
    <row r="47175" spans="7:7" x14ac:dyDescent="0.2">
      <c r="G47175" s="12"/>
    </row>
    <row r="47176" spans="7:7" x14ac:dyDescent="0.2">
      <c r="G47176" s="12"/>
    </row>
    <row r="47177" spans="7:7" x14ac:dyDescent="0.2">
      <c r="G47177" s="12"/>
    </row>
    <row r="47178" spans="7:7" x14ac:dyDescent="0.2">
      <c r="G47178" s="12"/>
    </row>
    <row r="47179" spans="7:7" x14ac:dyDescent="0.2">
      <c r="G47179" s="12"/>
    </row>
    <row r="47180" spans="7:7" x14ac:dyDescent="0.2">
      <c r="G47180" s="12"/>
    </row>
    <row r="47181" spans="7:7" x14ac:dyDescent="0.2">
      <c r="G47181" s="12"/>
    </row>
    <row r="47182" spans="7:7" x14ac:dyDescent="0.2">
      <c r="G47182" s="12"/>
    </row>
    <row r="47183" spans="7:7" x14ac:dyDescent="0.2">
      <c r="G47183" s="12"/>
    </row>
    <row r="47184" spans="7:7" x14ac:dyDescent="0.2">
      <c r="G47184" s="12"/>
    </row>
    <row r="47185" spans="7:7" x14ac:dyDescent="0.2">
      <c r="G47185" s="12"/>
    </row>
    <row r="47186" spans="7:7" x14ac:dyDescent="0.2">
      <c r="G47186" s="12"/>
    </row>
    <row r="47187" spans="7:7" x14ac:dyDescent="0.2">
      <c r="G47187" s="12"/>
    </row>
    <row r="47188" spans="7:7" x14ac:dyDescent="0.2">
      <c r="G47188" s="12"/>
    </row>
    <row r="47189" spans="7:7" x14ac:dyDescent="0.2">
      <c r="G47189" s="12"/>
    </row>
    <row r="47190" spans="7:7" x14ac:dyDescent="0.2">
      <c r="G47190" s="12"/>
    </row>
    <row r="47191" spans="7:7" x14ac:dyDescent="0.2">
      <c r="G47191" s="12"/>
    </row>
    <row r="47192" spans="7:7" x14ac:dyDescent="0.2">
      <c r="G47192" s="12"/>
    </row>
    <row r="47193" spans="7:7" x14ac:dyDescent="0.2">
      <c r="G47193" s="12"/>
    </row>
    <row r="47194" spans="7:7" x14ac:dyDescent="0.2">
      <c r="G47194" s="12"/>
    </row>
    <row r="47195" spans="7:7" x14ac:dyDescent="0.2">
      <c r="G47195" s="12"/>
    </row>
    <row r="47196" spans="7:7" x14ac:dyDescent="0.2">
      <c r="G47196" s="12"/>
    </row>
    <row r="47197" spans="7:7" x14ac:dyDescent="0.2">
      <c r="G47197" s="12"/>
    </row>
    <row r="47198" spans="7:7" x14ac:dyDescent="0.2">
      <c r="G47198" s="12"/>
    </row>
    <row r="47199" spans="7:7" x14ac:dyDescent="0.2">
      <c r="G47199" s="12"/>
    </row>
    <row r="47200" spans="7:7" x14ac:dyDescent="0.2">
      <c r="G47200" s="12"/>
    </row>
    <row r="47201" spans="7:7" x14ac:dyDescent="0.2">
      <c r="G47201" s="12"/>
    </row>
    <row r="47202" spans="7:7" x14ac:dyDescent="0.2">
      <c r="G47202" s="12"/>
    </row>
    <row r="47203" spans="7:7" x14ac:dyDescent="0.2">
      <c r="G47203" s="12"/>
    </row>
    <row r="47204" spans="7:7" x14ac:dyDescent="0.2">
      <c r="G47204" s="12"/>
    </row>
    <row r="47205" spans="7:7" x14ac:dyDescent="0.2">
      <c r="G47205" s="12"/>
    </row>
    <row r="47206" spans="7:7" x14ac:dyDescent="0.2">
      <c r="G47206" s="12"/>
    </row>
    <row r="47207" spans="7:7" x14ac:dyDescent="0.2">
      <c r="G47207" s="12"/>
    </row>
    <row r="47208" spans="7:7" x14ac:dyDescent="0.2">
      <c r="G47208" s="12"/>
    </row>
    <row r="47209" spans="7:7" x14ac:dyDescent="0.2">
      <c r="G47209" s="12"/>
    </row>
    <row r="47210" spans="7:7" x14ac:dyDescent="0.2">
      <c r="G47210" s="12"/>
    </row>
    <row r="47211" spans="7:7" x14ac:dyDescent="0.2">
      <c r="G47211" s="12"/>
    </row>
    <row r="47212" spans="7:7" x14ac:dyDescent="0.2">
      <c r="G47212" s="12"/>
    </row>
    <row r="47213" spans="7:7" x14ac:dyDescent="0.2">
      <c r="G47213" s="12"/>
    </row>
    <row r="47214" spans="7:7" x14ac:dyDescent="0.2">
      <c r="G47214" s="12"/>
    </row>
    <row r="47215" spans="7:7" x14ac:dyDescent="0.2">
      <c r="G47215" s="12"/>
    </row>
    <row r="47216" spans="7:7" x14ac:dyDescent="0.2">
      <c r="G47216" s="12"/>
    </row>
    <row r="47217" spans="7:7" x14ac:dyDescent="0.2">
      <c r="G47217" s="12"/>
    </row>
    <row r="47218" spans="7:7" x14ac:dyDescent="0.2">
      <c r="G47218" s="12"/>
    </row>
    <row r="47219" spans="7:7" x14ac:dyDescent="0.2">
      <c r="G47219" s="12"/>
    </row>
    <row r="47220" spans="7:7" x14ac:dyDescent="0.2">
      <c r="G47220" s="12"/>
    </row>
    <row r="47221" spans="7:7" x14ac:dyDescent="0.2">
      <c r="G47221" s="12"/>
    </row>
    <row r="47222" spans="7:7" x14ac:dyDescent="0.2">
      <c r="G47222" s="12"/>
    </row>
    <row r="47223" spans="7:7" x14ac:dyDescent="0.2">
      <c r="G47223" s="12"/>
    </row>
    <row r="47224" spans="7:7" x14ac:dyDescent="0.2">
      <c r="G47224" s="12"/>
    </row>
    <row r="47225" spans="7:7" x14ac:dyDescent="0.2">
      <c r="G47225" s="12"/>
    </row>
    <row r="47226" spans="7:7" x14ac:dyDescent="0.2">
      <c r="G47226" s="12"/>
    </row>
    <row r="47227" spans="7:7" x14ac:dyDescent="0.2">
      <c r="G47227" s="12"/>
    </row>
    <row r="47228" spans="7:7" x14ac:dyDescent="0.2">
      <c r="G47228" s="12"/>
    </row>
    <row r="47229" spans="7:7" x14ac:dyDescent="0.2">
      <c r="G47229" s="12"/>
    </row>
    <row r="47230" spans="7:7" x14ac:dyDescent="0.2">
      <c r="G47230" s="12"/>
    </row>
    <row r="47231" spans="7:7" x14ac:dyDescent="0.2">
      <c r="G47231" s="12"/>
    </row>
    <row r="47232" spans="7:7" x14ac:dyDescent="0.2">
      <c r="G47232" s="12"/>
    </row>
    <row r="47233" spans="7:7" x14ac:dyDescent="0.2">
      <c r="G47233" s="12"/>
    </row>
    <row r="47234" spans="7:7" x14ac:dyDescent="0.2">
      <c r="G47234" s="12"/>
    </row>
    <row r="47235" spans="7:7" x14ac:dyDescent="0.2">
      <c r="G47235" s="12"/>
    </row>
    <row r="47236" spans="7:7" x14ac:dyDescent="0.2">
      <c r="G47236" s="12"/>
    </row>
    <row r="47237" spans="7:7" x14ac:dyDescent="0.2">
      <c r="G47237" s="12"/>
    </row>
    <row r="47238" spans="7:7" x14ac:dyDescent="0.2">
      <c r="G47238" s="12"/>
    </row>
    <row r="47239" spans="7:7" x14ac:dyDescent="0.2">
      <c r="G47239" s="12"/>
    </row>
    <row r="47240" spans="7:7" x14ac:dyDescent="0.2">
      <c r="G47240" s="12"/>
    </row>
    <row r="47241" spans="7:7" x14ac:dyDescent="0.2">
      <c r="G47241" s="12"/>
    </row>
    <row r="47242" spans="7:7" x14ac:dyDescent="0.2">
      <c r="G47242" s="12"/>
    </row>
    <row r="47243" spans="7:7" x14ac:dyDescent="0.2">
      <c r="G47243" s="12"/>
    </row>
    <row r="47244" spans="7:7" x14ac:dyDescent="0.2">
      <c r="G47244" s="12"/>
    </row>
    <row r="47245" spans="7:7" x14ac:dyDescent="0.2">
      <c r="G47245" s="12"/>
    </row>
    <row r="47246" spans="7:7" x14ac:dyDescent="0.2">
      <c r="G47246" s="12"/>
    </row>
    <row r="47247" spans="7:7" x14ac:dyDescent="0.2">
      <c r="G47247" s="12"/>
    </row>
    <row r="47248" spans="7:7" x14ac:dyDescent="0.2">
      <c r="G47248" s="12"/>
    </row>
    <row r="47249" spans="7:7" x14ac:dyDescent="0.2">
      <c r="G47249" s="12"/>
    </row>
    <row r="47250" spans="7:7" x14ac:dyDescent="0.2">
      <c r="G47250" s="12"/>
    </row>
    <row r="47251" spans="7:7" x14ac:dyDescent="0.2">
      <c r="G47251" s="12"/>
    </row>
    <row r="47252" spans="7:7" x14ac:dyDescent="0.2">
      <c r="G47252" s="12"/>
    </row>
    <row r="47253" spans="7:7" x14ac:dyDescent="0.2">
      <c r="G47253" s="12"/>
    </row>
    <row r="47254" spans="7:7" x14ac:dyDescent="0.2">
      <c r="G47254" s="12"/>
    </row>
    <row r="47255" spans="7:7" x14ac:dyDescent="0.2">
      <c r="G47255" s="12"/>
    </row>
    <row r="47256" spans="7:7" x14ac:dyDescent="0.2">
      <c r="G47256" s="12"/>
    </row>
    <row r="47257" spans="7:7" x14ac:dyDescent="0.2">
      <c r="G47257" s="12"/>
    </row>
    <row r="47258" spans="7:7" x14ac:dyDescent="0.2">
      <c r="G47258" s="12"/>
    </row>
    <row r="47259" spans="7:7" x14ac:dyDescent="0.2">
      <c r="G47259" s="12"/>
    </row>
    <row r="47260" spans="7:7" x14ac:dyDescent="0.2">
      <c r="G47260" s="12"/>
    </row>
    <row r="47261" spans="7:7" x14ac:dyDescent="0.2">
      <c r="G47261" s="12"/>
    </row>
    <row r="47262" spans="7:7" x14ac:dyDescent="0.2">
      <c r="G47262" s="12"/>
    </row>
    <row r="47263" spans="7:7" x14ac:dyDescent="0.2">
      <c r="G47263" s="12"/>
    </row>
    <row r="47264" spans="7:7" x14ac:dyDescent="0.2">
      <c r="G47264" s="12"/>
    </row>
    <row r="47265" spans="7:7" x14ac:dyDescent="0.2">
      <c r="G47265" s="12"/>
    </row>
    <row r="47266" spans="7:7" x14ac:dyDescent="0.2">
      <c r="G47266" s="12"/>
    </row>
    <row r="47267" spans="7:7" x14ac:dyDescent="0.2">
      <c r="G47267" s="12"/>
    </row>
    <row r="47268" spans="7:7" x14ac:dyDescent="0.2">
      <c r="G47268" s="12"/>
    </row>
    <row r="47269" spans="7:7" x14ac:dyDescent="0.2">
      <c r="G47269" s="12"/>
    </row>
    <row r="47270" spans="7:7" x14ac:dyDescent="0.2">
      <c r="G47270" s="12"/>
    </row>
    <row r="47271" spans="7:7" x14ac:dyDescent="0.2">
      <c r="G47271" s="12"/>
    </row>
    <row r="47272" spans="7:7" x14ac:dyDescent="0.2">
      <c r="G47272" s="12"/>
    </row>
    <row r="47273" spans="7:7" x14ac:dyDescent="0.2">
      <c r="G47273" s="12"/>
    </row>
    <row r="47274" spans="7:7" x14ac:dyDescent="0.2">
      <c r="G47274" s="12"/>
    </row>
    <row r="47275" spans="7:7" x14ac:dyDescent="0.2">
      <c r="G47275" s="12"/>
    </row>
    <row r="47276" spans="7:7" x14ac:dyDescent="0.2">
      <c r="G47276" s="12"/>
    </row>
    <row r="47277" spans="7:7" x14ac:dyDescent="0.2">
      <c r="G47277" s="12"/>
    </row>
    <row r="47278" spans="7:7" x14ac:dyDescent="0.2">
      <c r="G47278" s="12"/>
    </row>
    <row r="47279" spans="7:7" x14ac:dyDescent="0.2">
      <c r="G47279" s="12"/>
    </row>
    <row r="47280" spans="7:7" x14ac:dyDescent="0.2">
      <c r="G47280" s="12"/>
    </row>
    <row r="47281" spans="7:7" x14ac:dyDescent="0.2">
      <c r="G47281" s="12"/>
    </row>
    <row r="47282" spans="7:7" x14ac:dyDescent="0.2">
      <c r="G47282" s="12"/>
    </row>
    <row r="47283" spans="7:7" x14ac:dyDescent="0.2">
      <c r="G47283" s="12"/>
    </row>
    <row r="47284" spans="7:7" x14ac:dyDescent="0.2">
      <c r="G47284" s="12"/>
    </row>
    <row r="47285" spans="7:7" x14ac:dyDescent="0.2">
      <c r="G47285" s="12"/>
    </row>
    <row r="47286" spans="7:7" x14ac:dyDescent="0.2">
      <c r="G47286" s="12"/>
    </row>
    <row r="47287" spans="7:7" x14ac:dyDescent="0.2">
      <c r="G47287" s="12"/>
    </row>
    <row r="47288" spans="7:7" x14ac:dyDescent="0.2">
      <c r="G47288" s="12"/>
    </row>
    <row r="47289" spans="7:7" x14ac:dyDescent="0.2">
      <c r="G47289" s="12"/>
    </row>
    <row r="47290" spans="7:7" x14ac:dyDescent="0.2">
      <c r="G47290" s="12"/>
    </row>
    <row r="47291" spans="7:7" x14ac:dyDescent="0.2">
      <c r="G47291" s="12"/>
    </row>
    <row r="47292" spans="7:7" x14ac:dyDescent="0.2">
      <c r="G47292" s="12"/>
    </row>
    <row r="47293" spans="7:7" x14ac:dyDescent="0.2">
      <c r="G47293" s="12"/>
    </row>
    <row r="47294" spans="7:7" x14ac:dyDescent="0.2">
      <c r="G47294" s="12"/>
    </row>
    <row r="47295" spans="7:7" x14ac:dyDescent="0.2">
      <c r="G47295" s="12"/>
    </row>
    <row r="47296" spans="7:7" x14ac:dyDescent="0.2">
      <c r="G47296" s="12"/>
    </row>
    <row r="47297" spans="7:7" x14ac:dyDescent="0.2">
      <c r="G47297" s="12"/>
    </row>
    <row r="47298" spans="7:7" x14ac:dyDescent="0.2">
      <c r="G47298" s="12"/>
    </row>
    <row r="47299" spans="7:7" x14ac:dyDescent="0.2">
      <c r="G47299" s="12"/>
    </row>
    <row r="47300" spans="7:7" x14ac:dyDescent="0.2">
      <c r="G47300" s="12"/>
    </row>
    <row r="47301" spans="7:7" x14ac:dyDescent="0.2">
      <c r="G47301" s="12"/>
    </row>
    <row r="47302" spans="7:7" x14ac:dyDescent="0.2">
      <c r="G47302" s="12"/>
    </row>
    <row r="47303" spans="7:7" x14ac:dyDescent="0.2">
      <c r="G47303" s="12"/>
    </row>
    <row r="47304" spans="7:7" x14ac:dyDescent="0.2">
      <c r="G47304" s="12"/>
    </row>
    <row r="47305" spans="7:7" x14ac:dyDescent="0.2">
      <c r="G47305" s="12"/>
    </row>
    <row r="47306" spans="7:7" x14ac:dyDescent="0.2">
      <c r="G47306" s="12"/>
    </row>
    <row r="47307" spans="7:7" x14ac:dyDescent="0.2">
      <c r="G47307" s="12"/>
    </row>
    <row r="47308" spans="7:7" x14ac:dyDescent="0.2">
      <c r="G47308" s="12"/>
    </row>
    <row r="47309" spans="7:7" x14ac:dyDescent="0.2">
      <c r="G47309" s="12"/>
    </row>
    <row r="47310" spans="7:7" x14ac:dyDescent="0.2">
      <c r="G47310" s="12"/>
    </row>
    <row r="47311" spans="7:7" x14ac:dyDescent="0.2">
      <c r="G47311" s="12"/>
    </row>
    <row r="47312" spans="7:7" x14ac:dyDescent="0.2">
      <c r="G47312" s="12"/>
    </row>
    <row r="47313" spans="7:7" x14ac:dyDescent="0.2">
      <c r="G47313" s="12"/>
    </row>
    <row r="47314" spans="7:7" x14ac:dyDescent="0.2">
      <c r="G47314" s="12"/>
    </row>
    <row r="47315" spans="7:7" x14ac:dyDescent="0.2">
      <c r="G47315" s="12"/>
    </row>
    <row r="47316" spans="7:7" x14ac:dyDescent="0.2">
      <c r="G47316" s="12"/>
    </row>
    <row r="47317" spans="7:7" x14ac:dyDescent="0.2">
      <c r="G47317" s="12"/>
    </row>
    <row r="47318" spans="7:7" x14ac:dyDescent="0.2">
      <c r="G47318" s="12"/>
    </row>
    <row r="47319" spans="7:7" x14ac:dyDescent="0.2">
      <c r="G47319" s="12"/>
    </row>
    <row r="47320" spans="7:7" x14ac:dyDescent="0.2">
      <c r="G47320" s="12"/>
    </row>
    <row r="47321" spans="7:7" x14ac:dyDescent="0.2">
      <c r="G47321" s="12"/>
    </row>
    <row r="47322" spans="7:7" x14ac:dyDescent="0.2">
      <c r="G47322" s="12"/>
    </row>
    <row r="47323" spans="7:7" x14ac:dyDescent="0.2">
      <c r="G47323" s="12"/>
    </row>
    <row r="47324" spans="7:7" x14ac:dyDescent="0.2">
      <c r="G47324" s="12"/>
    </row>
    <row r="47325" spans="7:7" x14ac:dyDescent="0.2">
      <c r="G47325" s="12"/>
    </row>
    <row r="47326" spans="7:7" x14ac:dyDescent="0.2">
      <c r="G47326" s="12"/>
    </row>
    <row r="47327" spans="7:7" x14ac:dyDescent="0.2">
      <c r="G47327" s="12"/>
    </row>
    <row r="47328" spans="7:7" x14ac:dyDescent="0.2">
      <c r="G47328" s="12"/>
    </row>
    <row r="47329" spans="7:7" x14ac:dyDescent="0.2">
      <c r="G47329" s="12"/>
    </row>
    <row r="47330" spans="7:7" x14ac:dyDescent="0.2">
      <c r="G47330" s="12"/>
    </row>
    <row r="47331" spans="7:7" x14ac:dyDescent="0.2">
      <c r="G47331" s="12"/>
    </row>
    <row r="47332" spans="7:7" x14ac:dyDescent="0.2">
      <c r="G47332" s="12"/>
    </row>
    <row r="47333" spans="7:7" x14ac:dyDescent="0.2">
      <c r="G47333" s="12"/>
    </row>
    <row r="47334" spans="7:7" x14ac:dyDescent="0.2">
      <c r="G47334" s="12"/>
    </row>
    <row r="47335" spans="7:7" x14ac:dyDescent="0.2">
      <c r="G47335" s="12"/>
    </row>
    <row r="47336" spans="7:7" x14ac:dyDescent="0.2">
      <c r="G47336" s="12"/>
    </row>
    <row r="47337" spans="7:7" x14ac:dyDescent="0.2">
      <c r="G47337" s="12"/>
    </row>
    <row r="47338" spans="7:7" x14ac:dyDescent="0.2">
      <c r="G47338" s="12"/>
    </row>
    <row r="47339" spans="7:7" x14ac:dyDescent="0.2">
      <c r="G47339" s="12"/>
    </row>
    <row r="47340" spans="7:7" x14ac:dyDescent="0.2">
      <c r="G47340" s="12"/>
    </row>
    <row r="47341" spans="7:7" x14ac:dyDescent="0.2">
      <c r="G47341" s="12"/>
    </row>
    <row r="47342" spans="7:7" x14ac:dyDescent="0.2">
      <c r="G47342" s="12"/>
    </row>
    <row r="47343" spans="7:7" x14ac:dyDescent="0.2">
      <c r="G47343" s="12"/>
    </row>
    <row r="47344" spans="7:7" x14ac:dyDescent="0.2">
      <c r="G47344" s="12"/>
    </row>
    <row r="47345" spans="7:7" x14ac:dyDescent="0.2">
      <c r="G47345" s="12"/>
    </row>
    <row r="47346" spans="7:7" x14ac:dyDescent="0.2">
      <c r="G47346" s="12"/>
    </row>
    <row r="47347" spans="7:7" x14ac:dyDescent="0.2">
      <c r="G47347" s="12"/>
    </row>
    <row r="47348" spans="7:7" x14ac:dyDescent="0.2">
      <c r="G47348" s="12"/>
    </row>
    <row r="47349" spans="7:7" x14ac:dyDescent="0.2">
      <c r="G47349" s="12"/>
    </row>
    <row r="47350" spans="7:7" x14ac:dyDescent="0.2">
      <c r="G47350" s="12"/>
    </row>
    <row r="47351" spans="7:7" x14ac:dyDescent="0.2">
      <c r="G47351" s="12"/>
    </row>
    <row r="47352" spans="7:7" x14ac:dyDescent="0.2">
      <c r="G47352" s="12"/>
    </row>
    <row r="47353" spans="7:7" x14ac:dyDescent="0.2">
      <c r="G47353" s="12"/>
    </row>
    <row r="47354" spans="7:7" x14ac:dyDescent="0.2">
      <c r="G47354" s="12"/>
    </row>
    <row r="47355" spans="7:7" x14ac:dyDescent="0.2">
      <c r="G47355" s="12"/>
    </row>
    <row r="47356" spans="7:7" x14ac:dyDescent="0.2">
      <c r="G47356" s="12"/>
    </row>
    <row r="47357" spans="7:7" x14ac:dyDescent="0.2">
      <c r="G47357" s="12"/>
    </row>
    <row r="47358" spans="7:7" x14ac:dyDescent="0.2">
      <c r="G47358" s="12"/>
    </row>
    <row r="47359" spans="7:7" x14ac:dyDescent="0.2">
      <c r="G47359" s="12"/>
    </row>
    <row r="47360" spans="7:7" x14ac:dyDescent="0.2">
      <c r="G47360" s="12"/>
    </row>
    <row r="47361" spans="7:7" x14ac:dyDescent="0.2">
      <c r="G47361" s="12"/>
    </row>
    <row r="47362" spans="7:7" x14ac:dyDescent="0.2">
      <c r="G47362" s="12"/>
    </row>
    <row r="47363" spans="7:7" x14ac:dyDescent="0.2">
      <c r="G47363" s="12"/>
    </row>
    <row r="47364" spans="7:7" x14ac:dyDescent="0.2">
      <c r="G47364" s="12"/>
    </row>
    <row r="47365" spans="7:7" x14ac:dyDescent="0.2">
      <c r="G47365" s="12"/>
    </row>
    <row r="47366" spans="7:7" x14ac:dyDescent="0.2">
      <c r="G47366" s="12"/>
    </row>
    <row r="47367" spans="7:7" x14ac:dyDescent="0.2">
      <c r="G47367" s="12"/>
    </row>
    <row r="47368" spans="7:7" x14ac:dyDescent="0.2">
      <c r="G47368" s="12"/>
    </row>
    <row r="47369" spans="7:7" x14ac:dyDescent="0.2">
      <c r="G47369" s="12"/>
    </row>
    <row r="47370" spans="7:7" x14ac:dyDescent="0.2">
      <c r="G47370" s="12"/>
    </row>
    <row r="47371" spans="7:7" x14ac:dyDescent="0.2">
      <c r="G47371" s="12"/>
    </row>
    <row r="47372" spans="7:7" x14ac:dyDescent="0.2">
      <c r="G47372" s="12"/>
    </row>
    <row r="47373" spans="7:7" x14ac:dyDescent="0.2">
      <c r="G47373" s="12"/>
    </row>
    <row r="47374" spans="7:7" x14ac:dyDescent="0.2">
      <c r="G47374" s="12"/>
    </row>
    <row r="47375" spans="7:7" x14ac:dyDescent="0.2">
      <c r="G47375" s="12"/>
    </row>
    <row r="47376" spans="7:7" x14ac:dyDescent="0.2">
      <c r="G47376" s="12"/>
    </row>
    <row r="47377" spans="7:7" x14ac:dyDescent="0.2">
      <c r="G47377" s="12"/>
    </row>
    <row r="47378" spans="7:7" x14ac:dyDescent="0.2">
      <c r="G47378" s="12"/>
    </row>
    <row r="47379" spans="7:7" x14ac:dyDescent="0.2">
      <c r="G47379" s="12"/>
    </row>
    <row r="47380" spans="7:7" x14ac:dyDescent="0.2">
      <c r="G47380" s="12"/>
    </row>
    <row r="47381" spans="7:7" x14ac:dyDescent="0.2">
      <c r="G47381" s="12"/>
    </row>
    <row r="47382" spans="7:7" x14ac:dyDescent="0.2">
      <c r="G47382" s="12"/>
    </row>
    <row r="47383" spans="7:7" x14ac:dyDescent="0.2">
      <c r="G47383" s="12"/>
    </row>
    <row r="47384" spans="7:7" x14ac:dyDescent="0.2">
      <c r="G47384" s="12"/>
    </row>
    <row r="47385" spans="7:7" x14ac:dyDescent="0.2">
      <c r="G47385" s="12"/>
    </row>
    <row r="47386" spans="7:7" x14ac:dyDescent="0.2">
      <c r="G47386" s="12"/>
    </row>
    <row r="47387" spans="7:7" x14ac:dyDescent="0.2">
      <c r="G47387" s="12"/>
    </row>
    <row r="47388" spans="7:7" x14ac:dyDescent="0.2">
      <c r="G47388" s="12"/>
    </row>
    <row r="47389" spans="7:7" x14ac:dyDescent="0.2">
      <c r="G47389" s="12"/>
    </row>
    <row r="47390" spans="7:7" x14ac:dyDescent="0.2">
      <c r="G47390" s="12"/>
    </row>
    <row r="47391" spans="7:7" x14ac:dyDescent="0.2">
      <c r="G47391" s="12"/>
    </row>
    <row r="47392" spans="7:7" x14ac:dyDescent="0.2">
      <c r="G47392" s="12"/>
    </row>
    <row r="47393" spans="7:7" x14ac:dyDescent="0.2">
      <c r="G47393" s="12"/>
    </row>
    <row r="47394" spans="7:7" x14ac:dyDescent="0.2">
      <c r="G47394" s="12"/>
    </row>
    <row r="47395" spans="7:7" x14ac:dyDescent="0.2">
      <c r="G47395" s="12"/>
    </row>
    <row r="47396" spans="7:7" x14ac:dyDescent="0.2">
      <c r="G47396" s="12"/>
    </row>
    <row r="47397" spans="7:7" x14ac:dyDescent="0.2">
      <c r="G47397" s="12"/>
    </row>
    <row r="47398" spans="7:7" x14ac:dyDescent="0.2">
      <c r="G47398" s="12"/>
    </row>
    <row r="47399" spans="7:7" x14ac:dyDescent="0.2">
      <c r="G47399" s="12"/>
    </row>
    <row r="47400" spans="7:7" x14ac:dyDescent="0.2">
      <c r="G47400" s="12"/>
    </row>
    <row r="47401" spans="7:7" x14ac:dyDescent="0.2">
      <c r="G47401" s="12"/>
    </row>
    <row r="47402" spans="7:7" x14ac:dyDescent="0.2">
      <c r="G47402" s="12"/>
    </row>
    <row r="47403" spans="7:7" x14ac:dyDescent="0.2">
      <c r="G47403" s="12"/>
    </row>
    <row r="47404" spans="7:7" x14ac:dyDescent="0.2">
      <c r="G47404" s="12"/>
    </row>
    <row r="47405" spans="7:7" x14ac:dyDescent="0.2">
      <c r="G47405" s="12"/>
    </row>
    <row r="47406" spans="7:7" x14ac:dyDescent="0.2">
      <c r="G47406" s="12"/>
    </row>
    <row r="47407" spans="7:7" x14ac:dyDescent="0.2">
      <c r="G47407" s="12"/>
    </row>
    <row r="47408" spans="7:7" x14ac:dyDescent="0.2">
      <c r="G47408" s="12"/>
    </row>
    <row r="47409" spans="7:7" x14ac:dyDescent="0.2">
      <c r="G47409" s="12"/>
    </row>
    <row r="47410" spans="7:7" x14ac:dyDescent="0.2">
      <c r="G47410" s="12"/>
    </row>
    <row r="47411" spans="7:7" x14ac:dyDescent="0.2">
      <c r="G47411" s="12"/>
    </row>
    <row r="47412" spans="7:7" x14ac:dyDescent="0.2">
      <c r="G47412" s="12"/>
    </row>
    <row r="47413" spans="7:7" x14ac:dyDescent="0.2">
      <c r="G47413" s="12"/>
    </row>
    <row r="47414" spans="7:7" x14ac:dyDescent="0.2">
      <c r="G47414" s="12"/>
    </row>
    <row r="47415" spans="7:7" x14ac:dyDescent="0.2">
      <c r="G47415" s="12"/>
    </row>
    <row r="47416" spans="7:7" x14ac:dyDescent="0.2">
      <c r="G47416" s="12"/>
    </row>
    <row r="47417" spans="7:7" x14ac:dyDescent="0.2">
      <c r="G47417" s="12"/>
    </row>
    <row r="47418" spans="7:7" x14ac:dyDescent="0.2">
      <c r="G47418" s="12"/>
    </row>
    <row r="47419" spans="7:7" x14ac:dyDescent="0.2">
      <c r="G47419" s="12"/>
    </row>
    <row r="47420" spans="7:7" x14ac:dyDescent="0.2">
      <c r="G47420" s="12"/>
    </row>
    <row r="47421" spans="7:7" x14ac:dyDescent="0.2">
      <c r="G47421" s="12"/>
    </row>
    <row r="47422" spans="7:7" x14ac:dyDescent="0.2">
      <c r="G47422" s="12"/>
    </row>
    <row r="47423" spans="7:7" x14ac:dyDescent="0.2">
      <c r="G47423" s="12"/>
    </row>
    <row r="47424" spans="7:7" x14ac:dyDescent="0.2">
      <c r="G47424" s="12"/>
    </row>
    <row r="47425" spans="7:7" x14ac:dyDescent="0.2">
      <c r="G47425" s="12"/>
    </row>
    <row r="47426" spans="7:7" x14ac:dyDescent="0.2">
      <c r="G47426" s="12"/>
    </row>
    <row r="47427" spans="7:7" x14ac:dyDescent="0.2">
      <c r="G47427" s="12"/>
    </row>
    <row r="47428" spans="7:7" x14ac:dyDescent="0.2">
      <c r="G47428" s="12"/>
    </row>
    <row r="47429" spans="7:7" x14ac:dyDescent="0.2">
      <c r="G47429" s="12"/>
    </row>
    <row r="47430" spans="7:7" x14ac:dyDescent="0.2">
      <c r="G47430" s="12"/>
    </row>
    <row r="47431" spans="7:7" x14ac:dyDescent="0.2">
      <c r="G47431" s="12"/>
    </row>
    <row r="47432" spans="7:7" x14ac:dyDescent="0.2">
      <c r="G47432" s="12"/>
    </row>
    <row r="47433" spans="7:7" x14ac:dyDescent="0.2">
      <c r="G47433" s="12"/>
    </row>
    <row r="47434" spans="7:7" x14ac:dyDescent="0.2">
      <c r="G47434" s="12"/>
    </row>
    <row r="47435" spans="7:7" x14ac:dyDescent="0.2">
      <c r="G47435" s="12"/>
    </row>
    <row r="47436" spans="7:7" x14ac:dyDescent="0.2">
      <c r="G47436" s="12"/>
    </row>
    <row r="47437" spans="7:7" x14ac:dyDescent="0.2">
      <c r="G47437" s="12"/>
    </row>
    <row r="47438" spans="7:7" x14ac:dyDescent="0.2">
      <c r="G47438" s="12"/>
    </row>
    <row r="47439" spans="7:7" x14ac:dyDescent="0.2">
      <c r="G47439" s="12"/>
    </row>
    <row r="47440" spans="7:7" x14ac:dyDescent="0.2">
      <c r="G47440" s="12"/>
    </row>
    <row r="47441" spans="7:7" x14ac:dyDescent="0.2">
      <c r="G47441" s="12"/>
    </row>
    <row r="47442" spans="7:7" x14ac:dyDescent="0.2">
      <c r="G47442" s="12"/>
    </row>
    <row r="47443" spans="7:7" x14ac:dyDescent="0.2">
      <c r="G47443" s="12"/>
    </row>
    <row r="47444" spans="7:7" x14ac:dyDescent="0.2">
      <c r="G47444" s="12"/>
    </row>
    <row r="47445" spans="7:7" x14ac:dyDescent="0.2">
      <c r="G47445" s="12"/>
    </row>
    <row r="47446" spans="7:7" x14ac:dyDescent="0.2">
      <c r="G47446" s="12"/>
    </row>
    <row r="47447" spans="7:7" x14ac:dyDescent="0.2">
      <c r="G47447" s="12"/>
    </row>
    <row r="47448" spans="7:7" x14ac:dyDescent="0.2">
      <c r="G47448" s="12"/>
    </row>
    <row r="47449" spans="7:7" x14ac:dyDescent="0.2">
      <c r="G47449" s="12"/>
    </row>
    <row r="47450" spans="7:7" x14ac:dyDescent="0.2">
      <c r="G47450" s="12"/>
    </row>
    <row r="47451" spans="7:7" x14ac:dyDescent="0.2">
      <c r="G47451" s="12"/>
    </row>
    <row r="47452" spans="7:7" x14ac:dyDescent="0.2">
      <c r="G47452" s="12"/>
    </row>
    <row r="47453" spans="7:7" x14ac:dyDescent="0.2">
      <c r="G47453" s="12"/>
    </row>
    <row r="47454" spans="7:7" x14ac:dyDescent="0.2">
      <c r="G47454" s="12"/>
    </row>
    <row r="47455" spans="7:7" x14ac:dyDescent="0.2">
      <c r="G47455" s="12"/>
    </row>
    <row r="47456" spans="7:7" x14ac:dyDescent="0.2">
      <c r="G47456" s="12"/>
    </row>
    <row r="47457" spans="7:7" x14ac:dyDescent="0.2">
      <c r="G47457" s="12"/>
    </row>
    <row r="47458" spans="7:7" x14ac:dyDescent="0.2">
      <c r="G47458" s="12"/>
    </row>
    <row r="47459" spans="7:7" x14ac:dyDescent="0.2">
      <c r="G47459" s="12"/>
    </row>
    <row r="47460" spans="7:7" x14ac:dyDescent="0.2">
      <c r="G47460" s="12"/>
    </row>
    <row r="47461" spans="7:7" x14ac:dyDescent="0.2">
      <c r="G47461" s="12"/>
    </row>
    <row r="47462" spans="7:7" x14ac:dyDescent="0.2">
      <c r="G47462" s="12"/>
    </row>
    <row r="47463" spans="7:7" x14ac:dyDescent="0.2">
      <c r="G47463" s="12"/>
    </row>
    <row r="47464" spans="7:7" x14ac:dyDescent="0.2">
      <c r="G47464" s="12"/>
    </row>
    <row r="47465" spans="7:7" x14ac:dyDescent="0.2">
      <c r="G47465" s="12"/>
    </row>
    <row r="47466" spans="7:7" x14ac:dyDescent="0.2">
      <c r="G47466" s="12"/>
    </row>
    <row r="47467" spans="7:7" x14ac:dyDescent="0.2">
      <c r="G47467" s="12"/>
    </row>
    <row r="47468" spans="7:7" x14ac:dyDescent="0.2">
      <c r="G47468" s="12"/>
    </row>
    <row r="47469" spans="7:7" x14ac:dyDescent="0.2">
      <c r="G47469" s="12"/>
    </row>
    <row r="47470" spans="7:7" x14ac:dyDescent="0.2">
      <c r="G47470" s="12"/>
    </row>
    <row r="47471" spans="7:7" x14ac:dyDescent="0.2">
      <c r="G47471" s="12"/>
    </row>
    <row r="47472" spans="7:7" x14ac:dyDescent="0.2">
      <c r="G47472" s="12"/>
    </row>
    <row r="47473" spans="7:7" x14ac:dyDescent="0.2">
      <c r="G47473" s="12"/>
    </row>
    <row r="47474" spans="7:7" x14ac:dyDescent="0.2">
      <c r="G47474" s="12"/>
    </row>
    <row r="47475" spans="7:7" x14ac:dyDescent="0.2">
      <c r="G47475" s="12"/>
    </row>
    <row r="47476" spans="7:7" x14ac:dyDescent="0.2">
      <c r="G47476" s="12"/>
    </row>
    <row r="47477" spans="7:7" x14ac:dyDescent="0.2">
      <c r="G47477" s="12"/>
    </row>
    <row r="47478" spans="7:7" x14ac:dyDescent="0.2">
      <c r="G47478" s="12"/>
    </row>
    <row r="47479" spans="7:7" x14ac:dyDescent="0.2">
      <c r="G47479" s="12"/>
    </row>
    <row r="47480" spans="7:7" x14ac:dyDescent="0.2">
      <c r="G47480" s="12"/>
    </row>
    <row r="47481" spans="7:7" x14ac:dyDescent="0.2">
      <c r="G47481" s="12"/>
    </row>
    <row r="47482" spans="7:7" x14ac:dyDescent="0.2">
      <c r="G47482" s="12"/>
    </row>
    <row r="47483" spans="7:7" x14ac:dyDescent="0.2">
      <c r="G47483" s="12"/>
    </row>
    <row r="47484" spans="7:7" x14ac:dyDescent="0.2">
      <c r="G47484" s="12"/>
    </row>
    <row r="47485" spans="7:7" x14ac:dyDescent="0.2">
      <c r="G47485" s="12"/>
    </row>
    <row r="47486" spans="7:7" x14ac:dyDescent="0.2">
      <c r="G47486" s="12"/>
    </row>
    <row r="47487" spans="7:7" x14ac:dyDescent="0.2">
      <c r="G47487" s="12"/>
    </row>
    <row r="47488" spans="7:7" x14ac:dyDescent="0.2">
      <c r="G47488" s="12"/>
    </row>
    <row r="47489" spans="7:7" x14ac:dyDescent="0.2">
      <c r="G47489" s="12"/>
    </row>
    <row r="47490" spans="7:7" x14ac:dyDescent="0.2">
      <c r="G47490" s="12"/>
    </row>
    <row r="47491" spans="7:7" x14ac:dyDescent="0.2">
      <c r="G47491" s="12"/>
    </row>
    <row r="47492" spans="7:7" x14ac:dyDescent="0.2">
      <c r="G47492" s="12"/>
    </row>
    <row r="47493" spans="7:7" x14ac:dyDescent="0.2">
      <c r="G47493" s="12"/>
    </row>
    <row r="47494" spans="7:7" x14ac:dyDescent="0.2">
      <c r="G47494" s="12"/>
    </row>
    <row r="47495" spans="7:7" x14ac:dyDescent="0.2">
      <c r="G47495" s="12"/>
    </row>
    <row r="47496" spans="7:7" x14ac:dyDescent="0.2">
      <c r="G47496" s="12"/>
    </row>
    <row r="47497" spans="7:7" x14ac:dyDescent="0.2">
      <c r="G47497" s="12"/>
    </row>
    <row r="47498" spans="7:7" x14ac:dyDescent="0.2">
      <c r="G47498" s="12"/>
    </row>
    <row r="47499" spans="7:7" x14ac:dyDescent="0.2">
      <c r="G47499" s="12"/>
    </row>
    <row r="47500" spans="7:7" x14ac:dyDescent="0.2">
      <c r="G47500" s="12"/>
    </row>
    <row r="47501" spans="7:7" x14ac:dyDescent="0.2">
      <c r="G47501" s="12"/>
    </row>
    <row r="47502" spans="7:7" x14ac:dyDescent="0.2">
      <c r="G47502" s="12"/>
    </row>
    <row r="47503" spans="7:7" x14ac:dyDescent="0.2">
      <c r="G47503" s="12"/>
    </row>
    <row r="47504" spans="7:7" x14ac:dyDescent="0.2">
      <c r="G47504" s="12"/>
    </row>
    <row r="47505" spans="7:7" x14ac:dyDescent="0.2">
      <c r="G47505" s="12"/>
    </row>
    <row r="47506" spans="7:7" x14ac:dyDescent="0.2">
      <c r="G47506" s="12"/>
    </row>
    <row r="47507" spans="7:7" x14ac:dyDescent="0.2">
      <c r="G47507" s="12"/>
    </row>
    <row r="47508" spans="7:7" x14ac:dyDescent="0.2">
      <c r="G47508" s="12"/>
    </row>
    <row r="47509" spans="7:7" x14ac:dyDescent="0.2">
      <c r="G47509" s="12"/>
    </row>
    <row r="47510" spans="7:7" x14ac:dyDescent="0.2">
      <c r="G47510" s="12"/>
    </row>
    <row r="47511" spans="7:7" x14ac:dyDescent="0.2">
      <c r="G47511" s="12"/>
    </row>
    <row r="47512" spans="7:7" x14ac:dyDescent="0.2">
      <c r="G47512" s="12"/>
    </row>
    <row r="47513" spans="7:7" x14ac:dyDescent="0.2">
      <c r="G47513" s="12"/>
    </row>
    <row r="47514" spans="7:7" x14ac:dyDescent="0.2">
      <c r="G47514" s="12"/>
    </row>
    <row r="47515" spans="7:7" x14ac:dyDescent="0.2">
      <c r="G47515" s="12"/>
    </row>
    <row r="47516" spans="7:7" x14ac:dyDescent="0.2">
      <c r="G47516" s="12"/>
    </row>
    <row r="47517" spans="7:7" x14ac:dyDescent="0.2">
      <c r="G47517" s="12"/>
    </row>
    <row r="47518" spans="7:7" x14ac:dyDescent="0.2">
      <c r="G47518" s="12"/>
    </row>
    <row r="47519" spans="7:7" x14ac:dyDescent="0.2">
      <c r="G47519" s="12"/>
    </row>
    <row r="47520" spans="7:7" x14ac:dyDescent="0.2">
      <c r="G47520" s="12"/>
    </row>
    <row r="47521" spans="7:7" x14ac:dyDescent="0.2">
      <c r="G47521" s="12"/>
    </row>
    <row r="47522" spans="7:7" x14ac:dyDescent="0.2">
      <c r="G47522" s="12"/>
    </row>
    <row r="47523" spans="7:7" x14ac:dyDescent="0.2">
      <c r="G47523" s="12"/>
    </row>
    <row r="47524" spans="7:7" x14ac:dyDescent="0.2">
      <c r="G47524" s="12"/>
    </row>
    <row r="47525" spans="7:7" x14ac:dyDescent="0.2">
      <c r="G47525" s="12"/>
    </row>
    <row r="47526" spans="7:7" x14ac:dyDescent="0.2">
      <c r="G47526" s="12"/>
    </row>
    <row r="47527" spans="7:7" x14ac:dyDescent="0.2">
      <c r="G47527" s="12"/>
    </row>
    <row r="47528" spans="7:7" x14ac:dyDescent="0.2">
      <c r="G47528" s="12"/>
    </row>
    <row r="47529" spans="7:7" x14ac:dyDescent="0.2">
      <c r="G47529" s="12"/>
    </row>
    <row r="47530" spans="7:7" x14ac:dyDescent="0.2">
      <c r="G47530" s="12"/>
    </row>
    <row r="47531" spans="7:7" x14ac:dyDescent="0.2">
      <c r="G47531" s="12"/>
    </row>
    <row r="47532" spans="7:7" x14ac:dyDescent="0.2">
      <c r="G47532" s="12"/>
    </row>
    <row r="47533" spans="7:7" x14ac:dyDescent="0.2">
      <c r="G47533" s="12"/>
    </row>
    <row r="47534" spans="7:7" x14ac:dyDescent="0.2">
      <c r="G47534" s="12"/>
    </row>
    <row r="47535" spans="7:7" x14ac:dyDescent="0.2">
      <c r="G47535" s="12"/>
    </row>
    <row r="47536" spans="7:7" x14ac:dyDescent="0.2">
      <c r="G47536" s="12"/>
    </row>
    <row r="47537" spans="7:7" x14ac:dyDescent="0.2">
      <c r="G47537" s="12"/>
    </row>
    <row r="47538" spans="7:7" x14ac:dyDescent="0.2">
      <c r="G47538" s="12"/>
    </row>
    <row r="47539" spans="7:7" x14ac:dyDescent="0.2">
      <c r="G47539" s="12"/>
    </row>
    <row r="47540" spans="7:7" x14ac:dyDescent="0.2">
      <c r="G47540" s="12"/>
    </row>
    <row r="47541" spans="7:7" x14ac:dyDescent="0.2">
      <c r="G47541" s="12"/>
    </row>
    <row r="47542" spans="7:7" x14ac:dyDescent="0.2">
      <c r="G47542" s="12"/>
    </row>
    <row r="47543" spans="7:7" x14ac:dyDescent="0.2">
      <c r="G47543" s="12"/>
    </row>
    <row r="47544" spans="7:7" x14ac:dyDescent="0.2">
      <c r="G47544" s="12"/>
    </row>
    <row r="47545" spans="7:7" x14ac:dyDescent="0.2">
      <c r="G47545" s="12"/>
    </row>
    <row r="47546" spans="7:7" x14ac:dyDescent="0.2">
      <c r="G47546" s="12"/>
    </row>
    <row r="47547" spans="7:7" x14ac:dyDescent="0.2">
      <c r="G47547" s="12"/>
    </row>
    <row r="47548" spans="7:7" x14ac:dyDescent="0.2">
      <c r="G47548" s="12"/>
    </row>
    <row r="47549" spans="7:7" x14ac:dyDescent="0.2">
      <c r="G47549" s="12"/>
    </row>
    <row r="47550" spans="7:7" x14ac:dyDescent="0.2">
      <c r="G47550" s="12"/>
    </row>
    <row r="47551" spans="7:7" x14ac:dyDescent="0.2">
      <c r="G47551" s="12"/>
    </row>
    <row r="47552" spans="7:7" x14ac:dyDescent="0.2">
      <c r="G47552" s="12"/>
    </row>
    <row r="47553" spans="7:7" x14ac:dyDescent="0.2">
      <c r="G47553" s="12"/>
    </row>
    <row r="47554" spans="7:7" x14ac:dyDescent="0.2">
      <c r="G47554" s="12"/>
    </row>
    <row r="47555" spans="7:7" x14ac:dyDescent="0.2">
      <c r="G47555" s="12"/>
    </row>
    <row r="47556" spans="7:7" x14ac:dyDescent="0.2">
      <c r="G47556" s="12"/>
    </row>
    <row r="47557" spans="7:7" x14ac:dyDescent="0.2">
      <c r="G47557" s="12"/>
    </row>
    <row r="47558" spans="7:7" x14ac:dyDescent="0.2">
      <c r="G47558" s="12"/>
    </row>
    <row r="47559" spans="7:7" x14ac:dyDescent="0.2">
      <c r="G47559" s="12"/>
    </row>
    <row r="47560" spans="7:7" x14ac:dyDescent="0.2">
      <c r="G47560" s="12"/>
    </row>
    <row r="47561" spans="7:7" x14ac:dyDescent="0.2">
      <c r="G47561" s="12"/>
    </row>
    <row r="47562" spans="7:7" x14ac:dyDescent="0.2">
      <c r="G47562" s="12"/>
    </row>
    <row r="47563" spans="7:7" x14ac:dyDescent="0.2">
      <c r="G47563" s="12"/>
    </row>
    <row r="47564" spans="7:7" x14ac:dyDescent="0.2">
      <c r="G47564" s="12"/>
    </row>
    <row r="47565" spans="7:7" x14ac:dyDescent="0.2">
      <c r="G47565" s="12"/>
    </row>
    <row r="47566" spans="7:7" x14ac:dyDescent="0.2">
      <c r="G47566" s="12"/>
    </row>
    <row r="47567" spans="7:7" x14ac:dyDescent="0.2">
      <c r="G47567" s="12"/>
    </row>
    <row r="47568" spans="7:7" x14ac:dyDescent="0.2">
      <c r="G47568" s="12"/>
    </row>
    <row r="47569" spans="7:7" x14ac:dyDescent="0.2">
      <c r="G47569" s="12"/>
    </row>
    <row r="47570" spans="7:7" x14ac:dyDescent="0.2">
      <c r="G47570" s="12"/>
    </row>
    <row r="47571" spans="7:7" x14ac:dyDescent="0.2">
      <c r="G47571" s="12"/>
    </row>
    <row r="47572" spans="7:7" x14ac:dyDescent="0.2">
      <c r="G47572" s="12"/>
    </row>
    <row r="47573" spans="7:7" x14ac:dyDescent="0.2">
      <c r="G47573" s="12"/>
    </row>
    <row r="47574" spans="7:7" x14ac:dyDescent="0.2">
      <c r="G47574" s="12"/>
    </row>
    <row r="47575" spans="7:7" x14ac:dyDescent="0.2">
      <c r="G47575" s="12"/>
    </row>
    <row r="47576" spans="7:7" x14ac:dyDescent="0.2">
      <c r="G47576" s="12"/>
    </row>
    <row r="47577" spans="7:7" x14ac:dyDescent="0.2">
      <c r="G47577" s="12"/>
    </row>
    <row r="47578" spans="7:7" x14ac:dyDescent="0.2">
      <c r="G47578" s="12"/>
    </row>
    <row r="47579" spans="7:7" x14ac:dyDescent="0.2">
      <c r="G47579" s="12"/>
    </row>
    <row r="47580" spans="7:7" x14ac:dyDescent="0.2">
      <c r="G47580" s="12"/>
    </row>
    <row r="47581" spans="7:7" x14ac:dyDescent="0.2">
      <c r="G47581" s="12"/>
    </row>
    <row r="47582" spans="7:7" x14ac:dyDescent="0.2">
      <c r="G47582" s="12"/>
    </row>
    <row r="47583" spans="7:7" x14ac:dyDescent="0.2">
      <c r="G47583" s="12"/>
    </row>
    <row r="47584" spans="7:7" x14ac:dyDescent="0.2">
      <c r="G47584" s="12"/>
    </row>
    <row r="47585" spans="7:7" x14ac:dyDescent="0.2">
      <c r="G47585" s="12"/>
    </row>
    <row r="47586" spans="7:7" x14ac:dyDescent="0.2">
      <c r="G47586" s="12"/>
    </row>
    <row r="47587" spans="7:7" x14ac:dyDescent="0.2">
      <c r="G47587" s="12"/>
    </row>
    <row r="47588" spans="7:7" x14ac:dyDescent="0.2">
      <c r="G47588" s="12"/>
    </row>
    <row r="47589" spans="7:7" x14ac:dyDescent="0.2">
      <c r="G47589" s="12"/>
    </row>
    <row r="47590" spans="7:7" x14ac:dyDescent="0.2">
      <c r="G47590" s="12"/>
    </row>
    <row r="47591" spans="7:7" x14ac:dyDescent="0.2">
      <c r="G47591" s="12"/>
    </row>
    <row r="47592" spans="7:7" x14ac:dyDescent="0.2">
      <c r="G47592" s="12"/>
    </row>
    <row r="47593" spans="7:7" x14ac:dyDescent="0.2">
      <c r="G47593" s="12"/>
    </row>
    <row r="47594" spans="7:7" x14ac:dyDescent="0.2">
      <c r="G47594" s="12"/>
    </row>
    <row r="47595" spans="7:7" x14ac:dyDescent="0.2">
      <c r="G47595" s="12"/>
    </row>
    <row r="47596" spans="7:7" x14ac:dyDescent="0.2">
      <c r="G47596" s="12"/>
    </row>
    <row r="47597" spans="7:7" x14ac:dyDescent="0.2">
      <c r="G47597" s="12"/>
    </row>
    <row r="47598" spans="7:7" x14ac:dyDescent="0.2">
      <c r="G47598" s="12"/>
    </row>
    <row r="47599" spans="7:7" x14ac:dyDescent="0.2">
      <c r="G47599" s="12"/>
    </row>
    <row r="47600" spans="7:7" x14ac:dyDescent="0.2">
      <c r="G47600" s="12"/>
    </row>
    <row r="47601" spans="7:7" x14ac:dyDescent="0.2">
      <c r="G47601" s="12"/>
    </row>
    <row r="47602" spans="7:7" x14ac:dyDescent="0.2">
      <c r="G47602" s="12"/>
    </row>
    <row r="47603" spans="7:7" x14ac:dyDescent="0.2">
      <c r="G47603" s="12"/>
    </row>
    <row r="47604" spans="7:7" x14ac:dyDescent="0.2">
      <c r="G47604" s="12"/>
    </row>
    <row r="47605" spans="7:7" x14ac:dyDescent="0.2">
      <c r="G47605" s="12"/>
    </row>
    <row r="47606" spans="7:7" x14ac:dyDescent="0.2">
      <c r="G47606" s="12"/>
    </row>
    <row r="47607" spans="7:7" x14ac:dyDescent="0.2">
      <c r="G47607" s="12"/>
    </row>
    <row r="47608" spans="7:7" x14ac:dyDescent="0.2">
      <c r="G47608" s="12"/>
    </row>
    <row r="47609" spans="7:7" x14ac:dyDescent="0.2">
      <c r="G47609" s="12"/>
    </row>
    <row r="47610" spans="7:7" x14ac:dyDescent="0.2">
      <c r="G47610" s="12"/>
    </row>
    <row r="47611" spans="7:7" x14ac:dyDescent="0.2">
      <c r="G47611" s="12"/>
    </row>
    <row r="47612" spans="7:7" x14ac:dyDescent="0.2">
      <c r="G47612" s="12"/>
    </row>
    <row r="47613" spans="7:7" x14ac:dyDescent="0.2">
      <c r="G47613" s="12"/>
    </row>
    <row r="47614" spans="7:7" x14ac:dyDescent="0.2">
      <c r="G47614" s="12"/>
    </row>
    <row r="47615" spans="7:7" x14ac:dyDescent="0.2">
      <c r="G47615" s="12"/>
    </row>
    <row r="47616" spans="7:7" x14ac:dyDescent="0.2">
      <c r="G47616" s="12"/>
    </row>
    <row r="47617" spans="7:7" x14ac:dyDescent="0.2">
      <c r="G47617" s="12"/>
    </row>
    <row r="47618" spans="7:7" x14ac:dyDescent="0.2">
      <c r="G47618" s="12"/>
    </row>
    <row r="47619" spans="7:7" x14ac:dyDescent="0.2">
      <c r="G47619" s="12"/>
    </row>
    <row r="47620" spans="7:7" x14ac:dyDescent="0.2">
      <c r="G47620" s="12"/>
    </row>
    <row r="47621" spans="7:7" x14ac:dyDescent="0.2">
      <c r="G47621" s="12"/>
    </row>
    <row r="47622" spans="7:7" x14ac:dyDescent="0.2">
      <c r="G47622" s="12"/>
    </row>
    <row r="47623" spans="7:7" x14ac:dyDescent="0.2">
      <c r="G47623" s="12"/>
    </row>
    <row r="47624" spans="7:7" x14ac:dyDescent="0.2">
      <c r="G47624" s="12"/>
    </row>
    <row r="47625" spans="7:7" x14ac:dyDescent="0.2">
      <c r="G47625" s="12"/>
    </row>
    <row r="47626" spans="7:7" x14ac:dyDescent="0.2">
      <c r="G47626" s="12"/>
    </row>
    <row r="47627" spans="7:7" x14ac:dyDescent="0.2">
      <c r="G47627" s="12"/>
    </row>
    <row r="47628" spans="7:7" x14ac:dyDescent="0.2">
      <c r="G47628" s="12"/>
    </row>
    <row r="47629" spans="7:7" x14ac:dyDescent="0.2">
      <c r="G47629" s="12"/>
    </row>
    <row r="47630" spans="7:7" x14ac:dyDescent="0.2">
      <c r="G47630" s="12"/>
    </row>
    <row r="47631" spans="7:7" x14ac:dyDescent="0.2">
      <c r="G47631" s="12"/>
    </row>
    <row r="47632" spans="7:7" x14ac:dyDescent="0.2">
      <c r="G47632" s="12"/>
    </row>
    <row r="47633" spans="7:7" x14ac:dyDescent="0.2">
      <c r="G47633" s="12"/>
    </row>
    <row r="47634" spans="7:7" x14ac:dyDescent="0.2">
      <c r="G47634" s="12"/>
    </row>
    <row r="47635" spans="7:7" x14ac:dyDescent="0.2">
      <c r="G47635" s="12"/>
    </row>
    <row r="47636" spans="7:7" x14ac:dyDescent="0.2">
      <c r="G47636" s="12"/>
    </row>
    <row r="47637" spans="7:7" x14ac:dyDescent="0.2">
      <c r="G47637" s="12"/>
    </row>
    <row r="47638" spans="7:7" x14ac:dyDescent="0.2">
      <c r="G47638" s="12"/>
    </row>
    <row r="47639" spans="7:7" x14ac:dyDescent="0.2">
      <c r="G47639" s="12"/>
    </row>
    <row r="47640" spans="7:7" x14ac:dyDescent="0.2">
      <c r="G47640" s="12"/>
    </row>
    <row r="47641" spans="7:7" x14ac:dyDescent="0.2">
      <c r="G47641" s="12"/>
    </row>
    <row r="47642" spans="7:7" x14ac:dyDescent="0.2">
      <c r="G47642" s="12"/>
    </row>
    <row r="47643" spans="7:7" x14ac:dyDescent="0.2">
      <c r="G47643" s="12"/>
    </row>
    <row r="47644" spans="7:7" x14ac:dyDescent="0.2">
      <c r="G47644" s="12"/>
    </row>
    <row r="47645" spans="7:7" x14ac:dyDescent="0.2">
      <c r="G47645" s="12"/>
    </row>
    <row r="47646" spans="7:7" x14ac:dyDescent="0.2">
      <c r="G47646" s="12"/>
    </row>
    <row r="47647" spans="7:7" x14ac:dyDescent="0.2">
      <c r="G47647" s="12"/>
    </row>
    <row r="47648" spans="7:7" x14ac:dyDescent="0.2">
      <c r="G47648" s="12"/>
    </row>
    <row r="47649" spans="7:7" x14ac:dyDescent="0.2">
      <c r="G47649" s="12"/>
    </row>
    <row r="47650" spans="7:7" x14ac:dyDescent="0.2">
      <c r="G47650" s="12"/>
    </row>
    <row r="47651" spans="7:7" x14ac:dyDescent="0.2">
      <c r="G47651" s="12"/>
    </row>
    <row r="47652" spans="7:7" x14ac:dyDescent="0.2">
      <c r="G47652" s="12"/>
    </row>
    <row r="47653" spans="7:7" x14ac:dyDescent="0.2">
      <c r="G47653" s="12"/>
    </row>
    <row r="47654" spans="7:7" x14ac:dyDescent="0.2">
      <c r="G47654" s="12"/>
    </row>
    <row r="47655" spans="7:7" x14ac:dyDescent="0.2">
      <c r="G47655" s="12"/>
    </row>
    <row r="47656" spans="7:7" x14ac:dyDescent="0.2">
      <c r="G47656" s="12"/>
    </row>
    <row r="47657" spans="7:7" x14ac:dyDescent="0.2">
      <c r="G47657" s="12"/>
    </row>
    <row r="47658" spans="7:7" x14ac:dyDescent="0.2">
      <c r="G47658" s="12"/>
    </row>
    <row r="47659" spans="7:7" x14ac:dyDescent="0.2">
      <c r="G47659" s="12"/>
    </row>
    <row r="47660" spans="7:7" x14ac:dyDescent="0.2">
      <c r="G47660" s="12"/>
    </row>
    <row r="47661" spans="7:7" x14ac:dyDescent="0.2">
      <c r="G47661" s="12"/>
    </row>
    <row r="47662" spans="7:7" x14ac:dyDescent="0.2">
      <c r="G47662" s="12"/>
    </row>
    <row r="47663" spans="7:7" x14ac:dyDescent="0.2">
      <c r="G47663" s="12"/>
    </row>
    <row r="47664" spans="7:7" x14ac:dyDescent="0.2">
      <c r="G47664" s="12"/>
    </row>
    <row r="47665" spans="7:7" x14ac:dyDescent="0.2">
      <c r="G47665" s="12"/>
    </row>
    <row r="47666" spans="7:7" x14ac:dyDescent="0.2">
      <c r="G47666" s="12"/>
    </row>
    <row r="47667" spans="7:7" x14ac:dyDescent="0.2">
      <c r="G47667" s="12"/>
    </row>
    <row r="47668" spans="7:7" x14ac:dyDescent="0.2">
      <c r="G47668" s="12"/>
    </row>
    <row r="47669" spans="7:7" x14ac:dyDescent="0.2">
      <c r="G47669" s="12"/>
    </row>
    <row r="47670" spans="7:7" x14ac:dyDescent="0.2">
      <c r="G47670" s="12"/>
    </row>
    <row r="47671" spans="7:7" x14ac:dyDescent="0.2">
      <c r="G47671" s="12"/>
    </row>
    <row r="47672" spans="7:7" x14ac:dyDescent="0.2">
      <c r="G47672" s="12"/>
    </row>
    <row r="47673" spans="7:7" x14ac:dyDescent="0.2">
      <c r="G47673" s="12"/>
    </row>
    <row r="47674" spans="7:7" x14ac:dyDescent="0.2">
      <c r="G47674" s="12"/>
    </row>
    <row r="47675" spans="7:7" x14ac:dyDescent="0.2">
      <c r="G47675" s="12"/>
    </row>
    <row r="47676" spans="7:7" x14ac:dyDescent="0.2">
      <c r="G47676" s="12"/>
    </row>
    <row r="47677" spans="7:7" x14ac:dyDescent="0.2">
      <c r="G47677" s="12"/>
    </row>
    <row r="47678" spans="7:7" x14ac:dyDescent="0.2">
      <c r="G47678" s="12"/>
    </row>
    <row r="47679" spans="7:7" x14ac:dyDescent="0.2">
      <c r="G47679" s="12"/>
    </row>
    <row r="47680" spans="7:7" x14ac:dyDescent="0.2">
      <c r="G47680" s="12"/>
    </row>
    <row r="47681" spans="7:7" x14ac:dyDescent="0.2">
      <c r="G47681" s="12"/>
    </row>
    <row r="47682" spans="7:7" x14ac:dyDescent="0.2">
      <c r="G47682" s="12"/>
    </row>
    <row r="47683" spans="7:7" x14ac:dyDescent="0.2">
      <c r="G47683" s="12"/>
    </row>
    <row r="47684" spans="7:7" x14ac:dyDescent="0.2">
      <c r="G47684" s="12"/>
    </row>
    <row r="47685" spans="7:7" x14ac:dyDescent="0.2">
      <c r="G47685" s="12"/>
    </row>
    <row r="47686" spans="7:7" x14ac:dyDescent="0.2">
      <c r="G47686" s="12"/>
    </row>
    <row r="47687" spans="7:7" x14ac:dyDescent="0.2">
      <c r="G47687" s="12"/>
    </row>
    <row r="47688" spans="7:7" x14ac:dyDescent="0.2">
      <c r="G47688" s="12"/>
    </row>
    <row r="47689" spans="7:7" x14ac:dyDescent="0.2">
      <c r="G47689" s="12"/>
    </row>
    <row r="47690" spans="7:7" x14ac:dyDescent="0.2">
      <c r="G47690" s="12"/>
    </row>
    <row r="47691" spans="7:7" x14ac:dyDescent="0.2">
      <c r="G47691" s="12"/>
    </row>
    <row r="47692" spans="7:7" x14ac:dyDescent="0.2">
      <c r="G47692" s="12"/>
    </row>
    <row r="47693" spans="7:7" x14ac:dyDescent="0.2">
      <c r="G47693" s="12"/>
    </row>
    <row r="47694" spans="7:7" x14ac:dyDescent="0.2">
      <c r="G47694" s="12"/>
    </row>
    <row r="47695" spans="7:7" x14ac:dyDescent="0.2">
      <c r="G47695" s="12"/>
    </row>
    <row r="47696" spans="7:7" x14ac:dyDescent="0.2">
      <c r="G47696" s="12"/>
    </row>
    <row r="47697" spans="7:7" x14ac:dyDescent="0.2">
      <c r="G47697" s="12"/>
    </row>
    <row r="47698" spans="7:7" x14ac:dyDescent="0.2">
      <c r="G47698" s="12"/>
    </row>
    <row r="47699" spans="7:7" x14ac:dyDescent="0.2">
      <c r="G47699" s="12"/>
    </row>
    <row r="47700" spans="7:7" x14ac:dyDescent="0.2">
      <c r="G47700" s="12"/>
    </row>
    <row r="47701" spans="7:7" x14ac:dyDescent="0.2">
      <c r="G47701" s="12"/>
    </row>
    <row r="47702" spans="7:7" x14ac:dyDescent="0.2">
      <c r="G47702" s="12"/>
    </row>
    <row r="47703" spans="7:7" x14ac:dyDescent="0.2">
      <c r="G47703" s="12"/>
    </row>
    <row r="47704" spans="7:7" x14ac:dyDescent="0.2">
      <c r="G47704" s="12"/>
    </row>
    <row r="47705" spans="7:7" x14ac:dyDescent="0.2">
      <c r="G47705" s="12"/>
    </row>
    <row r="47706" spans="7:7" x14ac:dyDescent="0.2">
      <c r="G47706" s="12"/>
    </row>
    <row r="47707" spans="7:7" x14ac:dyDescent="0.2">
      <c r="G47707" s="12"/>
    </row>
    <row r="47708" spans="7:7" x14ac:dyDescent="0.2">
      <c r="G47708" s="12"/>
    </row>
    <row r="47709" spans="7:7" x14ac:dyDescent="0.2">
      <c r="G47709" s="12"/>
    </row>
    <row r="47710" spans="7:7" x14ac:dyDescent="0.2">
      <c r="G47710" s="12"/>
    </row>
    <row r="47711" spans="7:7" x14ac:dyDescent="0.2">
      <c r="G47711" s="12"/>
    </row>
    <row r="47712" spans="7:7" x14ac:dyDescent="0.2">
      <c r="G47712" s="12"/>
    </row>
    <row r="47713" spans="7:7" x14ac:dyDescent="0.2">
      <c r="G47713" s="12"/>
    </row>
    <row r="47714" spans="7:7" x14ac:dyDescent="0.2">
      <c r="G47714" s="12"/>
    </row>
    <row r="47715" spans="7:7" x14ac:dyDescent="0.2">
      <c r="G47715" s="12"/>
    </row>
    <row r="47716" spans="7:7" x14ac:dyDescent="0.2">
      <c r="G47716" s="12"/>
    </row>
    <row r="47717" spans="7:7" x14ac:dyDescent="0.2">
      <c r="G47717" s="12"/>
    </row>
    <row r="47718" spans="7:7" x14ac:dyDescent="0.2">
      <c r="G47718" s="12"/>
    </row>
    <row r="47719" spans="7:7" x14ac:dyDescent="0.2">
      <c r="G47719" s="12"/>
    </row>
    <row r="47720" spans="7:7" x14ac:dyDescent="0.2">
      <c r="G47720" s="12"/>
    </row>
    <row r="47721" spans="7:7" x14ac:dyDescent="0.2">
      <c r="G47721" s="12"/>
    </row>
    <row r="47722" spans="7:7" x14ac:dyDescent="0.2">
      <c r="G47722" s="12"/>
    </row>
    <row r="47723" spans="7:7" x14ac:dyDescent="0.2">
      <c r="G47723" s="12"/>
    </row>
    <row r="47724" spans="7:7" x14ac:dyDescent="0.2">
      <c r="G47724" s="12"/>
    </row>
    <row r="47725" spans="7:7" x14ac:dyDescent="0.2">
      <c r="G47725" s="12"/>
    </row>
    <row r="47726" spans="7:7" x14ac:dyDescent="0.2">
      <c r="G47726" s="12"/>
    </row>
    <row r="47727" spans="7:7" x14ac:dyDescent="0.2">
      <c r="G47727" s="12"/>
    </row>
    <row r="47728" spans="7:7" x14ac:dyDescent="0.2">
      <c r="G47728" s="12"/>
    </row>
    <row r="47729" spans="7:7" x14ac:dyDescent="0.2">
      <c r="G47729" s="12"/>
    </row>
    <row r="47730" spans="7:7" x14ac:dyDescent="0.2">
      <c r="G47730" s="12"/>
    </row>
    <row r="47731" spans="7:7" x14ac:dyDescent="0.2">
      <c r="G47731" s="12"/>
    </row>
    <row r="47732" spans="7:7" x14ac:dyDescent="0.2">
      <c r="G47732" s="12"/>
    </row>
    <row r="47733" spans="7:7" x14ac:dyDescent="0.2">
      <c r="G47733" s="12"/>
    </row>
    <row r="47734" spans="7:7" x14ac:dyDescent="0.2">
      <c r="G47734" s="12"/>
    </row>
    <row r="47735" spans="7:7" x14ac:dyDescent="0.2">
      <c r="G47735" s="12"/>
    </row>
    <row r="47736" spans="7:7" x14ac:dyDescent="0.2">
      <c r="G47736" s="12"/>
    </row>
    <row r="47737" spans="7:7" x14ac:dyDescent="0.2">
      <c r="G47737" s="12"/>
    </row>
    <row r="47738" spans="7:7" x14ac:dyDescent="0.2">
      <c r="G47738" s="12"/>
    </row>
    <row r="47739" spans="7:7" x14ac:dyDescent="0.2">
      <c r="G47739" s="12"/>
    </row>
    <row r="47740" spans="7:7" x14ac:dyDescent="0.2">
      <c r="G47740" s="12"/>
    </row>
    <row r="47741" spans="7:7" x14ac:dyDescent="0.2">
      <c r="G47741" s="12"/>
    </row>
    <row r="47742" spans="7:7" x14ac:dyDescent="0.2">
      <c r="G47742" s="12"/>
    </row>
    <row r="47743" spans="7:7" x14ac:dyDescent="0.2">
      <c r="G47743" s="12"/>
    </row>
    <row r="47744" spans="7:7" x14ac:dyDescent="0.2">
      <c r="G47744" s="12"/>
    </row>
    <row r="47745" spans="7:7" x14ac:dyDescent="0.2">
      <c r="G47745" s="12"/>
    </row>
    <row r="47746" spans="7:7" x14ac:dyDescent="0.2">
      <c r="G47746" s="12"/>
    </row>
    <row r="47747" spans="7:7" x14ac:dyDescent="0.2">
      <c r="G47747" s="12"/>
    </row>
    <row r="47748" spans="7:7" x14ac:dyDescent="0.2">
      <c r="G47748" s="12"/>
    </row>
    <row r="47749" spans="7:7" x14ac:dyDescent="0.2">
      <c r="G47749" s="12"/>
    </row>
    <row r="47750" spans="7:7" x14ac:dyDescent="0.2">
      <c r="G47750" s="12"/>
    </row>
    <row r="47751" spans="7:7" x14ac:dyDescent="0.2">
      <c r="G47751" s="12"/>
    </row>
    <row r="47752" spans="7:7" x14ac:dyDescent="0.2">
      <c r="G47752" s="12"/>
    </row>
    <row r="47753" spans="7:7" x14ac:dyDescent="0.2">
      <c r="G47753" s="12"/>
    </row>
    <row r="47754" spans="7:7" x14ac:dyDescent="0.2">
      <c r="G47754" s="12"/>
    </row>
    <row r="47755" spans="7:7" x14ac:dyDescent="0.2">
      <c r="G47755" s="12"/>
    </row>
    <row r="47756" spans="7:7" x14ac:dyDescent="0.2">
      <c r="G47756" s="12"/>
    </row>
    <row r="47757" spans="7:7" x14ac:dyDescent="0.2">
      <c r="G47757" s="12"/>
    </row>
    <row r="47758" spans="7:7" x14ac:dyDescent="0.2">
      <c r="G47758" s="12"/>
    </row>
    <row r="47759" spans="7:7" x14ac:dyDescent="0.2">
      <c r="G47759" s="12"/>
    </row>
    <row r="47760" spans="7:7" x14ac:dyDescent="0.2">
      <c r="G47760" s="12"/>
    </row>
    <row r="47761" spans="7:7" x14ac:dyDescent="0.2">
      <c r="G47761" s="12"/>
    </row>
    <row r="47762" spans="7:7" x14ac:dyDescent="0.2">
      <c r="G47762" s="12"/>
    </row>
    <row r="47763" spans="7:7" x14ac:dyDescent="0.2">
      <c r="G47763" s="12"/>
    </row>
    <row r="47764" spans="7:7" x14ac:dyDescent="0.2">
      <c r="G47764" s="12"/>
    </row>
    <row r="47765" spans="7:7" x14ac:dyDescent="0.2">
      <c r="G47765" s="12"/>
    </row>
    <row r="47766" spans="7:7" x14ac:dyDescent="0.2">
      <c r="G47766" s="12"/>
    </row>
    <row r="47767" spans="7:7" x14ac:dyDescent="0.2">
      <c r="G47767" s="12"/>
    </row>
    <row r="47768" spans="7:7" x14ac:dyDescent="0.2">
      <c r="G47768" s="12"/>
    </row>
    <row r="47769" spans="7:7" x14ac:dyDescent="0.2">
      <c r="G47769" s="12"/>
    </row>
    <row r="47770" spans="7:7" x14ac:dyDescent="0.2">
      <c r="G47770" s="12"/>
    </row>
    <row r="47771" spans="7:7" x14ac:dyDescent="0.2">
      <c r="G47771" s="12"/>
    </row>
    <row r="47772" spans="7:7" x14ac:dyDescent="0.2">
      <c r="G47772" s="12"/>
    </row>
    <row r="47773" spans="7:7" x14ac:dyDescent="0.2">
      <c r="G47773" s="12"/>
    </row>
    <row r="47774" spans="7:7" x14ac:dyDescent="0.2">
      <c r="G47774" s="12"/>
    </row>
    <row r="47775" spans="7:7" x14ac:dyDescent="0.2">
      <c r="G47775" s="12"/>
    </row>
    <row r="47776" spans="7:7" x14ac:dyDescent="0.2">
      <c r="G47776" s="12"/>
    </row>
    <row r="47777" spans="7:7" x14ac:dyDescent="0.2">
      <c r="G47777" s="12"/>
    </row>
    <row r="47778" spans="7:7" x14ac:dyDescent="0.2">
      <c r="G47778" s="12"/>
    </row>
    <row r="47779" spans="7:7" x14ac:dyDescent="0.2">
      <c r="G47779" s="12"/>
    </row>
    <row r="47780" spans="7:7" x14ac:dyDescent="0.2">
      <c r="G47780" s="12"/>
    </row>
    <row r="47781" spans="7:7" x14ac:dyDescent="0.2">
      <c r="G47781" s="12"/>
    </row>
    <row r="47782" spans="7:7" x14ac:dyDescent="0.2">
      <c r="G47782" s="12"/>
    </row>
    <row r="47783" spans="7:7" x14ac:dyDescent="0.2">
      <c r="G47783" s="12"/>
    </row>
    <row r="47784" spans="7:7" x14ac:dyDescent="0.2">
      <c r="G47784" s="12"/>
    </row>
    <row r="47785" spans="7:7" x14ac:dyDescent="0.2">
      <c r="G47785" s="12"/>
    </row>
    <row r="47786" spans="7:7" x14ac:dyDescent="0.2">
      <c r="G47786" s="12"/>
    </row>
    <row r="47787" spans="7:7" x14ac:dyDescent="0.2">
      <c r="G47787" s="12"/>
    </row>
    <row r="47788" spans="7:7" x14ac:dyDescent="0.2">
      <c r="G47788" s="12"/>
    </row>
    <row r="47789" spans="7:7" x14ac:dyDescent="0.2">
      <c r="G47789" s="12"/>
    </row>
    <row r="47790" spans="7:7" x14ac:dyDescent="0.2">
      <c r="G47790" s="12"/>
    </row>
    <row r="47791" spans="7:7" x14ac:dyDescent="0.2">
      <c r="G47791" s="12"/>
    </row>
    <row r="47792" spans="7:7" x14ac:dyDescent="0.2">
      <c r="G47792" s="12"/>
    </row>
    <row r="47793" spans="7:7" x14ac:dyDescent="0.2">
      <c r="G47793" s="12"/>
    </row>
    <row r="47794" spans="7:7" x14ac:dyDescent="0.2">
      <c r="G47794" s="12"/>
    </row>
    <row r="47795" spans="7:7" x14ac:dyDescent="0.2">
      <c r="G47795" s="12"/>
    </row>
    <row r="47796" spans="7:7" x14ac:dyDescent="0.2">
      <c r="G47796" s="12"/>
    </row>
    <row r="47797" spans="7:7" x14ac:dyDescent="0.2">
      <c r="G47797" s="12"/>
    </row>
    <row r="47798" spans="7:7" x14ac:dyDescent="0.2">
      <c r="G47798" s="12"/>
    </row>
    <row r="47799" spans="7:7" x14ac:dyDescent="0.2">
      <c r="G47799" s="12"/>
    </row>
    <row r="47800" spans="7:7" x14ac:dyDescent="0.2">
      <c r="G47800" s="12"/>
    </row>
    <row r="47801" spans="7:7" x14ac:dyDescent="0.2">
      <c r="G47801" s="12"/>
    </row>
    <row r="47802" spans="7:7" x14ac:dyDescent="0.2">
      <c r="G47802" s="12"/>
    </row>
    <row r="47803" spans="7:7" x14ac:dyDescent="0.2">
      <c r="G47803" s="12"/>
    </row>
    <row r="47804" spans="7:7" x14ac:dyDescent="0.2">
      <c r="G47804" s="12"/>
    </row>
    <row r="47805" spans="7:7" x14ac:dyDescent="0.2">
      <c r="G47805" s="12"/>
    </row>
    <row r="47806" spans="7:7" x14ac:dyDescent="0.2">
      <c r="G47806" s="12"/>
    </row>
    <row r="47807" spans="7:7" x14ac:dyDescent="0.2">
      <c r="G47807" s="12"/>
    </row>
    <row r="47808" spans="7:7" x14ac:dyDescent="0.2">
      <c r="G47808" s="12"/>
    </row>
    <row r="47809" spans="7:7" x14ac:dyDescent="0.2">
      <c r="G47809" s="12"/>
    </row>
    <row r="47810" spans="7:7" x14ac:dyDescent="0.2">
      <c r="G47810" s="12"/>
    </row>
    <row r="47811" spans="7:7" x14ac:dyDescent="0.2">
      <c r="G47811" s="12"/>
    </row>
    <row r="47812" spans="7:7" x14ac:dyDescent="0.2">
      <c r="G47812" s="12"/>
    </row>
    <row r="47813" spans="7:7" x14ac:dyDescent="0.2">
      <c r="G47813" s="12"/>
    </row>
    <row r="47814" spans="7:7" x14ac:dyDescent="0.2">
      <c r="G47814" s="12"/>
    </row>
    <row r="47815" spans="7:7" x14ac:dyDescent="0.2">
      <c r="G47815" s="12"/>
    </row>
    <row r="47816" spans="7:7" x14ac:dyDescent="0.2">
      <c r="G47816" s="12"/>
    </row>
    <row r="47817" spans="7:7" x14ac:dyDescent="0.2">
      <c r="G47817" s="12"/>
    </row>
    <row r="47818" spans="7:7" x14ac:dyDescent="0.2">
      <c r="G47818" s="12"/>
    </row>
    <row r="47819" spans="7:7" x14ac:dyDescent="0.2">
      <c r="G47819" s="12"/>
    </row>
    <row r="47820" spans="7:7" x14ac:dyDescent="0.2">
      <c r="G47820" s="12"/>
    </row>
    <row r="47821" spans="7:7" x14ac:dyDescent="0.2">
      <c r="G47821" s="12"/>
    </row>
    <row r="47822" spans="7:7" x14ac:dyDescent="0.2">
      <c r="G47822" s="12"/>
    </row>
    <row r="47823" spans="7:7" x14ac:dyDescent="0.2">
      <c r="G47823" s="12"/>
    </row>
    <row r="47824" spans="7:7" x14ac:dyDescent="0.2">
      <c r="G47824" s="12"/>
    </row>
    <row r="47825" spans="7:7" x14ac:dyDescent="0.2">
      <c r="G47825" s="12"/>
    </row>
    <row r="47826" spans="7:7" x14ac:dyDescent="0.2">
      <c r="G47826" s="12"/>
    </row>
    <row r="47827" spans="7:7" x14ac:dyDescent="0.2">
      <c r="G47827" s="12"/>
    </row>
    <row r="47828" spans="7:7" x14ac:dyDescent="0.2">
      <c r="G47828" s="12"/>
    </row>
    <row r="47829" spans="7:7" x14ac:dyDescent="0.2">
      <c r="G47829" s="12"/>
    </row>
    <row r="47830" spans="7:7" x14ac:dyDescent="0.2">
      <c r="G47830" s="12"/>
    </row>
    <row r="47831" spans="7:7" x14ac:dyDescent="0.2">
      <c r="G47831" s="12"/>
    </row>
    <row r="47832" spans="7:7" x14ac:dyDescent="0.2">
      <c r="G47832" s="12"/>
    </row>
    <row r="47833" spans="7:7" x14ac:dyDescent="0.2">
      <c r="G47833" s="12"/>
    </row>
    <row r="47834" spans="7:7" x14ac:dyDescent="0.2">
      <c r="G47834" s="12"/>
    </row>
    <row r="47835" spans="7:7" x14ac:dyDescent="0.2">
      <c r="G47835" s="12"/>
    </row>
    <row r="47836" spans="7:7" x14ac:dyDescent="0.2">
      <c r="G47836" s="12"/>
    </row>
    <row r="47837" spans="7:7" x14ac:dyDescent="0.2">
      <c r="G47837" s="12"/>
    </row>
    <row r="47838" spans="7:7" x14ac:dyDescent="0.2">
      <c r="G47838" s="12"/>
    </row>
    <row r="47839" spans="7:7" x14ac:dyDescent="0.2">
      <c r="G47839" s="12"/>
    </row>
    <row r="47840" spans="7:7" x14ac:dyDescent="0.2">
      <c r="G47840" s="12"/>
    </row>
    <row r="47841" spans="7:7" x14ac:dyDescent="0.2">
      <c r="G47841" s="12"/>
    </row>
    <row r="47842" spans="7:7" x14ac:dyDescent="0.2">
      <c r="G47842" s="12"/>
    </row>
    <row r="47843" spans="7:7" x14ac:dyDescent="0.2">
      <c r="G47843" s="12"/>
    </row>
    <row r="47844" spans="7:7" x14ac:dyDescent="0.2">
      <c r="G47844" s="12"/>
    </row>
    <row r="47845" spans="7:7" x14ac:dyDescent="0.2">
      <c r="G47845" s="12"/>
    </row>
    <row r="47846" spans="7:7" x14ac:dyDescent="0.2">
      <c r="G47846" s="12"/>
    </row>
    <row r="47847" spans="7:7" x14ac:dyDescent="0.2">
      <c r="G47847" s="12"/>
    </row>
    <row r="47848" spans="7:7" x14ac:dyDescent="0.2">
      <c r="G47848" s="12"/>
    </row>
    <row r="47849" spans="7:7" x14ac:dyDescent="0.2">
      <c r="G47849" s="12"/>
    </row>
    <row r="47850" spans="7:7" x14ac:dyDescent="0.2">
      <c r="G47850" s="12"/>
    </row>
    <row r="47851" spans="7:7" x14ac:dyDescent="0.2">
      <c r="G47851" s="12"/>
    </row>
    <row r="47852" spans="7:7" x14ac:dyDescent="0.2">
      <c r="G47852" s="12"/>
    </row>
    <row r="47853" spans="7:7" x14ac:dyDescent="0.2">
      <c r="G47853" s="12"/>
    </row>
    <row r="47854" spans="7:7" x14ac:dyDescent="0.2">
      <c r="G47854" s="12"/>
    </row>
    <row r="47855" spans="7:7" x14ac:dyDescent="0.2">
      <c r="G47855" s="12"/>
    </row>
    <row r="47856" spans="7:7" x14ac:dyDescent="0.2">
      <c r="G47856" s="12"/>
    </row>
    <row r="47857" spans="7:7" x14ac:dyDescent="0.2">
      <c r="G47857" s="12"/>
    </row>
    <row r="47858" spans="7:7" x14ac:dyDescent="0.2">
      <c r="G47858" s="12"/>
    </row>
    <row r="47859" spans="7:7" x14ac:dyDescent="0.2">
      <c r="G47859" s="12"/>
    </row>
    <row r="47860" spans="7:7" x14ac:dyDescent="0.2">
      <c r="G47860" s="12"/>
    </row>
    <row r="47861" spans="7:7" x14ac:dyDescent="0.2">
      <c r="G47861" s="12"/>
    </row>
    <row r="47862" spans="7:7" x14ac:dyDescent="0.2">
      <c r="G47862" s="12"/>
    </row>
    <row r="47863" spans="7:7" x14ac:dyDescent="0.2">
      <c r="G47863" s="12"/>
    </row>
    <row r="47864" spans="7:7" x14ac:dyDescent="0.2">
      <c r="G47864" s="12"/>
    </row>
    <row r="47865" spans="7:7" x14ac:dyDescent="0.2">
      <c r="G47865" s="12"/>
    </row>
    <row r="47866" spans="7:7" x14ac:dyDescent="0.2">
      <c r="G47866" s="12"/>
    </row>
    <row r="47867" spans="7:7" x14ac:dyDescent="0.2">
      <c r="G47867" s="12"/>
    </row>
    <row r="47868" spans="7:7" x14ac:dyDescent="0.2">
      <c r="G47868" s="12"/>
    </row>
    <row r="47869" spans="7:7" x14ac:dyDescent="0.2">
      <c r="G47869" s="12"/>
    </row>
    <row r="47870" spans="7:7" x14ac:dyDescent="0.2">
      <c r="G47870" s="12"/>
    </row>
    <row r="47871" spans="7:7" x14ac:dyDescent="0.2">
      <c r="G47871" s="12"/>
    </row>
    <row r="47872" spans="7:7" x14ac:dyDescent="0.2">
      <c r="G47872" s="12"/>
    </row>
    <row r="47873" spans="7:7" x14ac:dyDescent="0.2">
      <c r="G47873" s="12"/>
    </row>
    <row r="47874" spans="7:7" x14ac:dyDescent="0.2">
      <c r="G47874" s="12"/>
    </row>
    <row r="47875" spans="7:7" x14ac:dyDescent="0.2">
      <c r="G47875" s="12"/>
    </row>
    <row r="47876" spans="7:7" x14ac:dyDescent="0.2">
      <c r="G47876" s="12"/>
    </row>
    <row r="47877" spans="7:7" x14ac:dyDescent="0.2">
      <c r="G47877" s="12"/>
    </row>
    <row r="47878" spans="7:7" x14ac:dyDescent="0.2">
      <c r="G47878" s="12"/>
    </row>
    <row r="47879" spans="7:7" x14ac:dyDescent="0.2">
      <c r="G47879" s="12"/>
    </row>
    <row r="47880" spans="7:7" x14ac:dyDescent="0.2">
      <c r="G47880" s="12"/>
    </row>
    <row r="47881" spans="7:7" x14ac:dyDescent="0.2">
      <c r="G47881" s="12"/>
    </row>
    <row r="47882" spans="7:7" x14ac:dyDescent="0.2">
      <c r="G47882" s="12"/>
    </row>
    <row r="47883" spans="7:7" x14ac:dyDescent="0.2">
      <c r="G47883" s="12"/>
    </row>
    <row r="47884" spans="7:7" x14ac:dyDescent="0.2">
      <c r="G47884" s="12"/>
    </row>
    <row r="47885" spans="7:7" x14ac:dyDescent="0.2">
      <c r="G47885" s="12"/>
    </row>
    <row r="47886" spans="7:7" x14ac:dyDescent="0.2">
      <c r="G47886" s="12"/>
    </row>
    <row r="47887" spans="7:7" x14ac:dyDescent="0.2">
      <c r="G47887" s="12"/>
    </row>
    <row r="47888" spans="7:7" x14ac:dyDescent="0.2">
      <c r="G47888" s="12"/>
    </row>
    <row r="47889" spans="7:7" x14ac:dyDescent="0.2">
      <c r="G47889" s="12"/>
    </row>
    <row r="47890" spans="7:7" x14ac:dyDescent="0.2">
      <c r="G47890" s="12"/>
    </row>
    <row r="47891" spans="7:7" x14ac:dyDescent="0.2">
      <c r="G47891" s="12"/>
    </row>
    <row r="47892" spans="7:7" x14ac:dyDescent="0.2">
      <c r="G47892" s="12"/>
    </row>
    <row r="47893" spans="7:7" x14ac:dyDescent="0.2">
      <c r="G47893" s="12"/>
    </row>
    <row r="47894" spans="7:7" x14ac:dyDescent="0.2">
      <c r="G47894" s="12"/>
    </row>
    <row r="47895" spans="7:7" x14ac:dyDescent="0.2">
      <c r="G47895" s="12"/>
    </row>
    <row r="47896" spans="7:7" x14ac:dyDescent="0.2">
      <c r="G47896" s="12"/>
    </row>
    <row r="47897" spans="7:7" x14ac:dyDescent="0.2">
      <c r="G47897" s="12"/>
    </row>
    <row r="47898" spans="7:7" x14ac:dyDescent="0.2">
      <c r="G47898" s="12"/>
    </row>
    <row r="47899" spans="7:7" x14ac:dyDescent="0.2">
      <c r="G47899" s="12"/>
    </row>
    <row r="47900" spans="7:7" x14ac:dyDescent="0.2">
      <c r="G47900" s="12"/>
    </row>
    <row r="47901" spans="7:7" x14ac:dyDescent="0.2">
      <c r="G47901" s="12"/>
    </row>
    <row r="47902" spans="7:7" x14ac:dyDescent="0.2">
      <c r="G47902" s="12"/>
    </row>
    <row r="47903" spans="7:7" x14ac:dyDescent="0.2">
      <c r="G47903" s="12"/>
    </row>
    <row r="47904" spans="7:7" x14ac:dyDescent="0.2">
      <c r="G47904" s="12"/>
    </row>
    <row r="47905" spans="7:7" x14ac:dyDescent="0.2">
      <c r="G47905" s="12"/>
    </row>
    <row r="47906" spans="7:7" x14ac:dyDescent="0.2">
      <c r="G47906" s="12"/>
    </row>
    <row r="47907" spans="7:7" x14ac:dyDescent="0.2">
      <c r="G47907" s="12"/>
    </row>
    <row r="47908" spans="7:7" x14ac:dyDescent="0.2">
      <c r="G47908" s="12"/>
    </row>
    <row r="47909" spans="7:7" x14ac:dyDescent="0.2">
      <c r="G47909" s="12"/>
    </row>
    <row r="47910" spans="7:7" x14ac:dyDescent="0.2">
      <c r="G47910" s="12"/>
    </row>
    <row r="47911" spans="7:7" x14ac:dyDescent="0.2">
      <c r="G47911" s="12"/>
    </row>
    <row r="47912" spans="7:7" x14ac:dyDescent="0.2">
      <c r="G47912" s="12"/>
    </row>
    <row r="47913" spans="7:7" x14ac:dyDescent="0.2">
      <c r="G47913" s="12"/>
    </row>
    <row r="47914" spans="7:7" x14ac:dyDescent="0.2">
      <c r="G47914" s="12"/>
    </row>
    <row r="47915" spans="7:7" x14ac:dyDescent="0.2">
      <c r="G47915" s="12"/>
    </row>
    <row r="47916" spans="7:7" x14ac:dyDescent="0.2">
      <c r="G47916" s="12"/>
    </row>
    <row r="47917" spans="7:7" x14ac:dyDescent="0.2">
      <c r="G47917" s="12"/>
    </row>
    <row r="47918" spans="7:7" x14ac:dyDescent="0.2">
      <c r="G47918" s="12"/>
    </row>
    <row r="47919" spans="7:7" x14ac:dyDescent="0.2">
      <c r="G47919" s="12"/>
    </row>
    <row r="47920" spans="7:7" x14ac:dyDescent="0.2">
      <c r="G47920" s="12"/>
    </row>
    <row r="47921" spans="7:7" x14ac:dyDescent="0.2">
      <c r="G47921" s="12"/>
    </row>
    <row r="47922" spans="7:7" x14ac:dyDescent="0.2">
      <c r="G47922" s="12"/>
    </row>
    <row r="47923" spans="7:7" x14ac:dyDescent="0.2">
      <c r="G47923" s="12"/>
    </row>
    <row r="47924" spans="7:7" x14ac:dyDescent="0.2">
      <c r="G47924" s="12"/>
    </row>
    <row r="47925" spans="7:7" x14ac:dyDescent="0.2">
      <c r="G47925" s="12"/>
    </row>
    <row r="47926" spans="7:7" x14ac:dyDescent="0.2">
      <c r="G47926" s="12"/>
    </row>
    <row r="47927" spans="7:7" x14ac:dyDescent="0.2">
      <c r="G47927" s="12"/>
    </row>
    <row r="47928" spans="7:7" x14ac:dyDescent="0.2">
      <c r="G47928" s="12"/>
    </row>
    <row r="47929" spans="7:7" x14ac:dyDescent="0.2">
      <c r="G47929" s="12"/>
    </row>
    <row r="47930" spans="7:7" x14ac:dyDescent="0.2">
      <c r="G47930" s="12"/>
    </row>
    <row r="47931" spans="7:7" x14ac:dyDescent="0.2">
      <c r="G47931" s="12"/>
    </row>
    <row r="47932" spans="7:7" x14ac:dyDescent="0.2">
      <c r="G47932" s="12"/>
    </row>
    <row r="47933" spans="7:7" x14ac:dyDescent="0.2">
      <c r="G47933" s="12"/>
    </row>
    <row r="47934" spans="7:7" x14ac:dyDescent="0.2">
      <c r="G47934" s="12"/>
    </row>
    <row r="47935" spans="7:7" x14ac:dyDescent="0.2">
      <c r="G47935" s="12"/>
    </row>
    <row r="47936" spans="7:7" x14ac:dyDescent="0.2">
      <c r="G47936" s="12"/>
    </row>
    <row r="47937" spans="7:7" x14ac:dyDescent="0.2">
      <c r="G47937" s="12"/>
    </row>
    <row r="47938" spans="7:7" x14ac:dyDescent="0.2">
      <c r="G47938" s="12"/>
    </row>
    <row r="47939" spans="7:7" x14ac:dyDescent="0.2">
      <c r="G47939" s="12"/>
    </row>
    <row r="47940" spans="7:7" x14ac:dyDescent="0.2">
      <c r="G47940" s="12"/>
    </row>
    <row r="47941" spans="7:7" x14ac:dyDescent="0.2">
      <c r="G47941" s="12"/>
    </row>
    <row r="47942" spans="7:7" x14ac:dyDescent="0.2">
      <c r="G47942" s="12"/>
    </row>
    <row r="47943" spans="7:7" x14ac:dyDescent="0.2">
      <c r="G47943" s="12"/>
    </row>
    <row r="47944" spans="7:7" x14ac:dyDescent="0.2">
      <c r="G47944" s="12"/>
    </row>
    <row r="47945" spans="7:7" x14ac:dyDescent="0.2">
      <c r="G47945" s="12"/>
    </row>
    <row r="47946" spans="7:7" x14ac:dyDescent="0.2">
      <c r="G47946" s="12"/>
    </row>
    <row r="47947" spans="7:7" x14ac:dyDescent="0.2">
      <c r="G47947" s="12"/>
    </row>
    <row r="47948" spans="7:7" x14ac:dyDescent="0.2">
      <c r="G47948" s="12"/>
    </row>
    <row r="47949" spans="7:7" x14ac:dyDescent="0.2">
      <c r="G47949" s="12"/>
    </row>
    <row r="47950" spans="7:7" x14ac:dyDescent="0.2">
      <c r="G47950" s="12"/>
    </row>
    <row r="47951" spans="7:7" x14ac:dyDescent="0.2">
      <c r="G47951" s="12"/>
    </row>
    <row r="47952" spans="7:7" x14ac:dyDescent="0.2">
      <c r="G47952" s="12"/>
    </row>
    <row r="47953" spans="7:7" x14ac:dyDescent="0.2">
      <c r="G47953" s="12"/>
    </row>
    <row r="47954" spans="7:7" x14ac:dyDescent="0.2">
      <c r="G47954" s="12"/>
    </row>
    <row r="47955" spans="7:7" x14ac:dyDescent="0.2">
      <c r="G47955" s="12"/>
    </row>
    <row r="47956" spans="7:7" x14ac:dyDescent="0.2">
      <c r="G47956" s="12"/>
    </row>
    <row r="47957" spans="7:7" x14ac:dyDescent="0.2">
      <c r="G47957" s="12"/>
    </row>
    <row r="47958" spans="7:7" x14ac:dyDescent="0.2">
      <c r="G47958" s="12"/>
    </row>
    <row r="47959" spans="7:7" x14ac:dyDescent="0.2">
      <c r="G47959" s="12"/>
    </row>
    <row r="47960" spans="7:7" x14ac:dyDescent="0.2">
      <c r="G47960" s="12"/>
    </row>
    <row r="47961" spans="7:7" x14ac:dyDescent="0.2">
      <c r="G47961" s="12"/>
    </row>
    <row r="47962" spans="7:7" x14ac:dyDescent="0.2">
      <c r="G47962" s="12"/>
    </row>
    <row r="47963" spans="7:7" x14ac:dyDescent="0.2">
      <c r="G47963" s="12"/>
    </row>
    <row r="47964" spans="7:7" x14ac:dyDescent="0.2">
      <c r="G47964" s="12"/>
    </row>
    <row r="47965" spans="7:7" x14ac:dyDescent="0.2">
      <c r="G47965" s="12"/>
    </row>
    <row r="47966" spans="7:7" x14ac:dyDescent="0.2">
      <c r="G47966" s="12"/>
    </row>
    <row r="47967" spans="7:7" x14ac:dyDescent="0.2">
      <c r="G47967" s="12"/>
    </row>
    <row r="47968" spans="7:7" x14ac:dyDescent="0.2">
      <c r="G47968" s="12"/>
    </row>
    <row r="47969" spans="7:7" x14ac:dyDescent="0.2">
      <c r="G47969" s="12"/>
    </row>
    <row r="47970" spans="7:7" x14ac:dyDescent="0.2">
      <c r="G47970" s="12"/>
    </row>
    <row r="47971" spans="7:7" x14ac:dyDescent="0.2">
      <c r="G47971" s="12"/>
    </row>
    <row r="47972" spans="7:7" x14ac:dyDescent="0.2">
      <c r="G47972" s="12"/>
    </row>
    <row r="47973" spans="7:7" x14ac:dyDescent="0.2">
      <c r="G47973" s="12"/>
    </row>
    <row r="47974" spans="7:7" x14ac:dyDescent="0.2">
      <c r="G47974" s="12"/>
    </row>
    <row r="47975" spans="7:7" x14ac:dyDescent="0.2">
      <c r="G47975" s="12"/>
    </row>
    <row r="47976" spans="7:7" x14ac:dyDescent="0.2">
      <c r="G47976" s="12"/>
    </row>
    <row r="47977" spans="7:7" x14ac:dyDescent="0.2">
      <c r="G47977" s="12"/>
    </row>
    <row r="47978" spans="7:7" x14ac:dyDescent="0.2">
      <c r="G47978" s="12"/>
    </row>
    <row r="47979" spans="7:7" x14ac:dyDescent="0.2">
      <c r="G47979" s="12"/>
    </row>
    <row r="47980" spans="7:7" x14ac:dyDescent="0.2">
      <c r="G47980" s="12"/>
    </row>
    <row r="47981" spans="7:7" x14ac:dyDescent="0.2">
      <c r="G47981" s="12"/>
    </row>
    <row r="47982" spans="7:7" x14ac:dyDescent="0.2">
      <c r="G47982" s="12"/>
    </row>
    <row r="47983" spans="7:7" x14ac:dyDescent="0.2">
      <c r="G47983" s="12"/>
    </row>
    <row r="47984" spans="7:7" x14ac:dyDescent="0.2">
      <c r="G47984" s="12"/>
    </row>
    <row r="47985" spans="7:7" x14ac:dyDescent="0.2">
      <c r="G47985" s="12"/>
    </row>
    <row r="47986" spans="7:7" x14ac:dyDescent="0.2">
      <c r="G47986" s="12"/>
    </row>
    <row r="47987" spans="7:7" x14ac:dyDescent="0.2">
      <c r="G47987" s="12"/>
    </row>
    <row r="47988" spans="7:7" x14ac:dyDescent="0.2">
      <c r="G47988" s="12"/>
    </row>
    <row r="47989" spans="7:7" x14ac:dyDescent="0.2">
      <c r="G47989" s="12"/>
    </row>
    <row r="47990" spans="7:7" x14ac:dyDescent="0.2">
      <c r="G47990" s="12"/>
    </row>
    <row r="47991" spans="7:7" x14ac:dyDescent="0.2">
      <c r="G47991" s="12"/>
    </row>
    <row r="47992" spans="7:7" x14ac:dyDescent="0.2">
      <c r="G47992" s="12"/>
    </row>
    <row r="47993" spans="7:7" x14ac:dyDescent="0.2">
      <c r="G47993" s="12"/>
    </row>
    <row r="47994" spans="7:7" x14ac:dyDescent="0.2">
      <c r="G47994" s="12"/>
    </row>
    <row r="47995" spans="7:7" x14ac:dyDescent="0.2">
      <c r="G47995" s="12"/>
    </row>
    <row r="47996" spans="7:7" x14ac:dyDescent="0.2">
      <c r="G47996" s="12"/>
    </row>
    <row r="47997" spans="7:7" x14ac:dyDescent="0.2">
      <c r="G47997" s="12"/>
    </row>
    <row r="47998" spans="7:7" x14ac:dyDescent="0.2">
      <c r="G47998" s="12"/>
    </row>
    <row r="47999" spans="7:7" x14ac:dyDescent="0.2">
      <c r="G47999" s="12"/>
    </row>
    <row r="48000" spans="7:7" x14ac:dyDescent="0.2">
      <c r="G48000" s="12"/>
    </row>
    <row r="48001" spans="7:7" x14ac:dyDescent="0.2">
      <c r="G48001" s="12"/>
    </row>
    <row r="48002" spans="7:7" x14ac:dyDescent="0.2">
      <c r="G48002" s="12"/>
    </row>
    <row r="48003" spans="7:7" x14ac:dyDescent="0.2">
      <c r="G48003" s="12"/>
    </row>
    <row r="48004" spans="7:7" x14ac:dyDescent="0.2">
      <c r="G48004" s="12"/>
    </row>
    <row r="48005" spans="7:7" x14ac:dyDescent="0.2">
      <c r="G48005" s="12"/>
    </row>
    <row r="48006" spans="7:7" x14ac:dyDescent="0.2">
      <c r="G48006" s="12"/>
    </row>
    <row r="48007" spans="7:7" x14ac:dyDescent="0.2">
      <c r="G48007" s="12"/>
    </row>
    <row r="48008" spans="7:7" x14ac:dyDescent="0.2">
      <c r="G48008" s="12"/>
    </row>
    <row r="48009" spans="7:7" x14ac:dyDescent="0.2">
      <c r="G48009" s="12"/>
    </row>
    <row r="48010" spans="7:7" x14ac:dyDescent="0.2">
      <c r="G48010" s="12"/>
    </row>
    <row r="48011" spans="7:7" x14ac:dyDescent="0.2">
      <c r="G48011" s="12"/>
    </row>
    <row r="48012" spans="7:7" x14ac:dyDescent="0.2">
      <c r="G48012" s="12"/>
    </row>
    <row r="48013" spans="7:7" x14ac:dyDescent="0.2">
      <c r="G48013" s="12"/>
    </row>
    <row r="48014" spans="7:7" x14ac:dyDescent="0.2">
      <c r="G48014" s="12"/>
    </row>
    <row r="48015" spans="7:7" x14ac:dyDescent="0.2">
      <c r="G48015" s="12"/>
    </row>
    <row r="48016" spans="7:7" x14ac:dyDescent="0.2">
      <c r="G48016" s="12"/>
    </row>
    <row r="48017" spans="7:7" x14ac:dyDescent="0.2">
      <c r="G48017" s="12"/>
    </row>
    <row r="48018" spans="7:7" x14ac:dyDescent="0.2">
      <c r="G48018" s="12"/>
    </row>
    <row r="48019" spans="7:7" x14ac:dyDescent="0.2">
      <c r="G48019" s="12"/>
    </row>
    <row r="48020" spans="7:7" x14ac:dyDescent="0.2">
      <c r="G48020" s="12"/>
    </row>
    <row r="48021" spans="7:7" x14ac:dyDescent="0.2">
      <c r="G48021" s="12"/>
    </row>
    <row r="48022" spans="7:7" x14ac:dyDescent="0.2">
      <c r="G48022" s="12"/>
    </row>
    <row r="48023" spans="7:7" x14ac:dyDescent="0.2">
      <c r="G48023" s="12"/>
    </row>
    <row r="48024" spans="7:7" x14ac:dyDescent="0.2">
      <c r="G48024" s="12"/>
    </row>
    <row r="48025" spans="7:7" x14ac:dyDescent="0.2">
      <c r="G48025" s="12"/>
    </row>
    <row r="48026" spans="7:7" x14ac:dyDescent="0.2">
      <c r="G48026" s="12"/>
    </row>
    <row r="48027" spans="7:7" x14ac:dyDescent="0.2">
      <c r="G48027" s="12"/>
    </row>
    <row r="48028" spans="7:7" x14ac:dyDescent="0.2">
      <c r="G48028" s="12"/>
    </row>
    <row r="48029" spans="7:7" x14ac:dyDescent="0.2">
      <c r="G48029" s="12"/>
    </row>
    <row r="48030" spans="7:7" x14ac:dyDescent="0.2">
      <c r="G48030" s="12"/>
    </row>
    <row r="48031" spans="7:7" x14ac:dyDescent="0.2">
      <c r="G48031" s="12"/>
    </row>
    <row r="48032" spans="7:7" x14ac:dyDescent="0.2">
      <c r="G48032" s="12"/>
    </row>
    <row r="48033" spans="7:7" x14ac:dyDescent="0.2">
      <c r="G48033" s="12"/>
    </row>
    <row r="48034" spans="7:7" x14ac:dyDescent="0.2">
      <c r="G48034" s="12"/>
    </row>
    <row r="48035" spans="7:7" x14ac:dyDescent="0.2">
      <c r="G48035" s="12"/>
    </row>
    <row r="48036" spans="7:7" x14ac:dyDescent="0.2">
      <c r="G48036" s="12"/>
    </row>
    <row r="48037" spans="7:7" x14ac:dyDescent="0.2">
      <c r="G48037" s="12"/>
    </row>
    <row r="48038" spans="7:7" x14ac:dyDescent="0.2">
      <c r="G48038" s="12"/>
    </row>
    <row r="48039" spans="7:7" x14ac:dyDescent="0.2">
      <c r="G48039" s="12"/>
    </row>
    <row r="48040" spans="7:7" x14ac:dyDescent="0.2">
      <c r="G48040" s="12"/>
    </row>
    <row r="48041" spans="7:7" x14ac:dyDescent="0.2">
      <c r="G48041" s="12"/>
    </row>
    <row r="48042" spans="7:7" x14ac:dyDescent="0.2">
      <c r="G48042" s="12"/>
    </row>
    <row r="48043" spans="7:7" x14ac:dyDescent="0.2">
      <c r="G48043" s="12"/>
    </row>
    <row r="48044" spans="7:7" x14ac:dyDescent="0.2">
      <c r="G48044" s="12"/>
    </row>
    <row r="48045" spans="7:7" x14ac:dyDescent="0.2">
      <c r="G48045" s="12"/>
    </row>
    <row r="48046" spans="7:7" x14ac:dyDescent="0.2">
      <c r="G48046" s="12"/>
    </row>
    <row r="48047" spans="7:7" x14ac:dyDescent="0.2">
      <c r="G48047" s="12"/>
    </row>
    <row r="48048" spans="7:7" x14ac:dyDescent="0.2">
      <c r="G48048" s="12"/>
    </row>
    <row r="48049" spans="7:7" x14ac:dyDescent="0.2">
      <c r="G48049" s="12"/>
    </row>
    <row r="48050" spans="7:7" x14ac:dyDescent="0.2">
      <c r="G48050" s="12"/>
    </row>
    <row r="48051" spans="7:7" x14ac:dyDescent="0.2">
      <c r="G48051" s="12"/>
    </row>
    <row r="48052" spans="7:7" x14ac:dyDescent="0.2">
      <c r="G48052" s="12"/>
    </row>
    <row r="48053" spans="7:7" x14ac:dyDescent="0.2">
      <c r="G48053" s="12"/>
    </row>
    <row r="48054" spans="7:7" x14ac:dyDescent="0.2">
      <c r="G48054" s="12"/>
    </row>
    <row r="48055" spans="7:7" x14ac:dyDescent="0.2">
      <c r="G48055" s="12"/>
    </row>
    <row r="48056" spans="7:7" x14ac:dyDescent="0.2">
      <c r="G48056" s="12"/>
    </row>
    <row r="48057" spans="7:7" x14ac:dyDescent="0.2">
      <c r="G48057" s="12"/>
    </row>
    <row r="48058" spans="7:7" x14ac:dyDescent="0.2">
      <c r="G48058" s="12"/>
    </row>
    <row r="48059" spans="7:7" x14ac:dyDescent="0.2">
      <c r="G48059" s="12"/>
    </row>
    <row r="48060" spans="7:7" x14ac:dyDescent="0.2">
      <c r="G48060" s="12"/>
    </row>
    <row r="48061" spans="7:7" x14ac:dyDescent="0.2">
      <c r="G48061" s="12"/>
    </row>
    <row r="48062" spans="7:7" x14ac:dyDescent="0.2">
      <c r="G48062" s="12"/>
    </row>
    <row r="48063" spans="7:7" x14ac:dyDescent="0.2">
      <c r="G48063" s="12"/>
    </row>
    <row r="48064" spans="7:7" x14ac:dyDescent="0.2">
      <c r="G48064" s="12"/>
    </row>
    <row r="48065" spans="7:7" x14ac:dyDescent="0.2">
      <c r="G48065" s="12"/>
    </row>
    <row r="48066" spans="7:7" x14ac:dyDescent="0.2">
      <c r="G48066" s="12"/>
    </row>
    <row r="48067" spans="7:7" x14ac:dyDescent="0.2">
      <c r="G48067" s="12"/>
    </row>
    <row r="48068" spans="7:7" x14ac:dyDescent="0.2">
      <c r="G48068" s="12"/>
    </row>
    <row r="48069" spans="7:7" x14ac:dyDescent="0.2">
      <c r="G48069" s="12"/>
    </row>
    <row r="48070" spans="7:7" x14ac:dyDescent="0.2">
      <c r="G48070" s="12"/>
    </row>
    <row r="48071" spans="7:7" x14ac:dyDescent="0.2">
      <c r="G48071" s="12"/>
    </row>
    <row r="48072" spans="7:7" x14ac:dyDescent="0.2">
      <c r="G48072" s="12"/>
    </row>
    <row r="48073" spans="7:7" x14ac:dyDescent="0.2">
      <c r="G48073" s="12"/>
    </row>
    <row r="48074" spans="7:7" x14ac:dyDescent="0.2">
      <c r="G48074" s="12"/>
    </row>
    <row r="48075" spans="7:7" x14ac:dyDescent="0.2">
      <c r="G48075" s="12"/>
    </row>
    <row r="48076" spans="7:7" x14ac:dyDescent="0.2">
      <c r="G48076" s="12"/>
    </row>
    <row r="48077" spans="7:7" x14ac:dyDescent="0.2">
      <c r="G48077" s="12"/>
    </row>
    <row r="48078" spans="7:7" x14ac:dyDescent="0.2">
      <c r="G48078" s="12"/>
    </row>
    <row r="48079" spans="7:7" x14ac:dyDescent="0.2">
      <c r="G48079" s="12"/>
    </row>
    <row r="48080" spans="7:7" x14ac:dyDescent="0.2">
      <c r="G48080" s="12"/>
    </row>
    <row r="48081" spans="7:7" x14ac:dyDescent="0.2">
      <c r="G48081" s="12"/>
    </row>
    <row r="48082" spans="7:7" x14ac:dyDescent="0.2">
      <c r="G48082" s="12"/>
    </row>
    <row r="48083" spans="7:7" x14ac:dyDescent="0.2">
      <c r="G48083" s="12"/>
    </row>
    <row r="48084" spans="7:7" x14ac:dyDescent="0.2">
      <c r="G48084" s="12"/>
    </row>
    <row r="48085" spans="7:7" x14ac:dyDescent="0.2">
      <c r="G48085" s="12"/>
    </row>
    <row r="48086" spans="7:7" x14ac:dyDescent="0.2">
      <c r="G48086" s="12"/>
    </row>
    <row r="48087" spans="7:7" x14ac:dyDescent="0.2">
      <c r="G48087" s="12"/>
    </row>
    <row r="48088" spans="7:7" x14ac:dyDescent="0.2">
      <c r="G48088" s="12"/>
    </row>
    <row r="48089" spans="7:7" x14ac:dyDescent="0.2">
      <c r="G48089" s="12"/>
    </row>
    <row r="48090" spans="7:7" x14ac:dyDescent="0.2">
      <c r="G48090" s="12"/>
    </row>
    <row r="48091" spans="7:7" x14ac:dyDescent="0.2">
      <c r="G48091" s="12"/>
    </row>
    <row r="48092" spans="7:7" x14ac:dyDescent="0.2">
      <c r="G48092" s="12"/>
    </row>
    <row r="48093" spans="7:7" x14ac:dyDescent="0.2">
      <c r="G48093" s="12"/>
    </row>
    <row r="48094" spans="7:7" x14ac:dyDescent="0.2">
      <c r="G48094" s="12"/>
    </row>
    <row r="48095" spans="7:7" x14ac:dyDescent="0.2">
      <c r="G48095" s="12"/>
    </row>
    <row r="48096" spans="7:7" x14ac:dyDescent="0.2">
      <c r="G48096" s="12"/>
    </row>
    <row r="48097" spans="7:7" x14ac:dyDescent="0.2">
      <c r="G48097" s="12"/>
    </row>
    <row r="48098" spans="7:7" x14ac:dyDescent="0.2">
      <c r="G48098" s="12"/>
    </row>
    <row r="48099" spans="7:7" x14ac:dyDescent="0.2">
      <c r="G48099" s="12"/>
    </row>
    <row r="48100" spans="7:7" x14ac:dyDescent="0.2">
      <c r="G48100" s="12"/>
    </row>
    <row r="48101" spans="7:7" x14ac:dyDescent="0.2">
      <c r="G48101" s="12"/>
    </row>
    <row r="48102" spans="7:7" x14ac:dyDescent="0.2">
      <c r="G48102" s="12"/>
    </row>
    <row r="48103" spans="7:7" x14ac:dyDescent="0.2">
      <c r="G48103" s="12"/>
    </row>
    <row r="48104" spans="7:7" x14ac:dyDescent="0.2">
      <c r="G48104" s="12"/>
    </row>
    <row r="48105" spans="7:7" x14ac:dyDescent="0.2">
      <c r="G48105" s="12"/>
    </row>
    <row r="48106" spans="7:7" x14ac:dyDescent="0.2">
      <c r="G48106" s="12"/>
    </row>
    <row r="48107" spans="7:7" x14ac:dyDescent="0.2">
      <c r="G48107" s="12"/>
    </row>
    <row r="48108" spans="7:7" x14ac:dyDescent="0.2">
      <c r="G48108" s="12"/>
    </row>
    <row r="48109" spans="7:7" x14ac:dyDescent="0.2">
      <c r="G48109" s="12"/>
    </row>
    <row r="48110" spans="7:7" x14ac:dyDescent="0.2">
      <c r="G48110" s="12"/>
    </row>
    <row r="48111" spans="7:7" x14ac:dyDescent="0.2">
      <c r="G48111" s="12"/>
    </row>
    <row r="48112" spans="7:7" x14ac:dyDescent="0.2">
      <c r="G48112" s="12"/>
    </row>
    <row r="48113" spans="7:7" x14ac:dyDescent="0.2">
      <c r="G48113" s="12"/>
    </row>
    <row r="48114" spans="7:7" x14ac:dyDescent="0.2">
      <c r="G48114" s="12"/>
    </row>
    <row r="48115" spans="7:7" x14ac:dyDescent="0.2">
      <c r="G48115" s="12"/>
    </row>
    <row r="48116" spans="7:7" x14ac:dyDescent="0.2">
      <c r="G48116" s="12"/>
    </row>
    <row r="48117" spans="7:7" x14ac:dyDescent="0.2">
      <c r="G48117" s="12"/>
    </row>
    <row r="48118" spans="7:7" x14ac:dyDescent="0.2">
      <c r="G48118" s="12"/>
    </row>
    <row r="48119" spans="7:7" x14ac:dyDescent="0.2">
      <c r="G48119" s="12"/>
    </row>
    <row r="48120" spans="7:7" x14ac:dyDescent="0.2">
      <c r="G48120" s="12"/>
    </row>
    <row r="48121" spans="7:7" x14ac:dyDescent="0.2">
      <c r="G48121" s="12"/>
    </row>
    <row r="48122" spans="7:7" x14ac:dyDescent="0.2">
      <c r="G48122" s="12"/>
    </row>
    <row r="48123" spans="7:7" x14ac:dyDescent="0.2">
      <c r="G48123" s="12"/>
    </row>
    <row r="48124" spans="7:7" x14ac:dyDescent="0.2">
      <c r="G48124" s="12"/>
    </row>
    <row r="48125" spans="7:7" x14ac:dyDescent="0.2">
      <c r="G48125" s="12"/>
    </row>
    <row r="48126" spans="7:7" x14ac:dyDescent="0.2">
      <c r="G48126" s="12"/>
    </row>
    <row r="48127" spans="7:7" x14ac:dyDescent="0.2">
      <c r="G48127" s="12"/>
    </row>
    <row r="48128" spans="7:7" x14ac:dyDescent="0.2">
      <c r="G48128" s="12"/>
    </row>
    <row r="48129" spans="7:7" x14ac:dyDescent="0.2">
      <c r="G48129" s="12"/>
    </row>
    <row r="48130" spans="7:7" x14ac:dyDescent="0.2">
      <c r="G48130" s="12"/>
    </row>
    <row r="48131" spans="7:7" x14ac:dyDescent="0.2">
      <c r="G48131" s="12"/>
    </row>
    <row r="48132" spans="7:7" x14ac:dyDescent="0.2">
      <c r="G48132" s="12"/>
    </row>
    <row r="48133" spans="7:7" x14ac:dyDescent="0.2">
      <c r="G48133" s="12"/>
    </row>
    <row r="48134" spans="7:7" x14ac:dyDescent="0.2">
      <c r="G48134" s="12"/>
    </row>
    <row r="48135" spans="7:7" x14ac:dyDescent="0.2">
      <c r="G48135" s="12"/>
    </row>
    <row r="48136" spans="7:7" x14ac:dyDescent="0.2">
      <c r="G48136" s="12"/>
    </row>
    <row r="48137" spans="7:7" x14ac:dyDescent="0.2">
      <c r="G48137" s="12"/>
    </row>
    <row r="48138" spans="7:7" x14ac:dyDescent="0.2">
      <c r="G48138" s="12"/>
    </row>
    <row r="48139" spans="7:7" x14ac:dyDescent="0.2">
      <c r="G48139" s="12"/>
    </row>
    <row r="48140" spans="7:7" x14ac:dyDescent="0.2">
      <c r="G48140" s="12"/>
    </row>
    <row r="48141" spans="7:7" x14ac:dyDescent="0.2">
      <c r="G48141" s="12"/>
    </row>
    <row r="48142" spans="7:7" x14ac:dyDescent="0.2">
      <c r="G48142" s="12"/>
    </row>
    <row r="48143" spans="7:7" x14ac:dyDescent="0.2">
      <c r="G48143" s="12"/>
    </row>
    <row r="48144" spans="7:7" x14ac:dyDescent="0.2">
      <c r="G48144" s="12"/>
    </row>
    <row r="48145" spans="7:7" x14ac:dyDescent="0.2">
      <c r="G48145" s="12"/>
    </row>
    <row r="48146" spans="7:7" x14ac:dyDescent="0.2">
      <c r="G48146" s="12"/>
    </row>
    <row r="48147" spans="7:7" x14ac:dyDescent="0.2">
      <c r="G48147" s="12"/>
    </row>
    <row r="48148" spans="7:7" x14ac:dyDescent="0.2">
      <c r="G48148" s="12"/>
    </row>
    <row r="48149" spans="7:7" x14ac:dyDescent="0.2">
      <c r="G48149" s="12"/>
    </row>
    <row r="48150" spans="7:7" x14ac:dyDescent="0.2">
      <c r="G48150" s="12"/>
    </row>
    <row r="48151" spans="7:7" x14ac:dyDescent="0.2">
      <c r="G48151" s="12"/>
    </row>
    <row r="48152" spans="7:7" x14ac:dyDescent="0.2">
      <c r="G48152" s="12"/>
    </row>
    <row r="48153" spans="7:7" x14ac:dyDescent="0.2">
      <c r="G48153" s="12"/>
    </row>
    <row r="48154" spans="7:7" x14ac:dyDescent="0.2">
      <c r="G48154" s="12"/>
    </row>
    <row r="48155" spans="7:7" x14ac:dyDescent="0.2">
      <c r="G48155" s="12"/>
    </row>
    <row r="48156" spans="7:7" x14ac:dyDescent="0.2">
      <c r="G48156" s="12"/>
    </row>
    <row r="48157" spans="7:7" x14ac:dyDescent="0.2">
      <c r="G48157" s="12"/>
    </row>
    <row r="48158" spans="7:7" x14ac:dyDescent="0.2">
      <c r="G48158" s="12"/>
    </row>
    <row r="48159" spans="7:7" x14ac:dyDescent="0.2">
      <c r="G48159" s="12"/>
    </row>
    <row r="48160" spans="7:7" x14ac:dyDescent="0.2">
      <c r="G48160" s="12"/>
    </row>
    <row r="48161" spans="7:7" x14ac:dyDescent="0.2">
      <c r="G48161" s="12"/>
    </row>
    <row r="48162" spans="7:7" x14ac:dyDescent="0.2">
      <c r="G48162" s="12"/>
    </row>
    <row r="48163" spans="7:7" x14ac:dyDescent="0.2">
      <c r="G48163" s="12"/>
    </row>
    <row r="48164" spans="7:7" x14ac:dyDescent="0.2">
      <c r="G48164" s="12"/>
    </row>
    <row r="48165" spans="7:7" x14ac:dyDescent="0.2">
      <c r="G48165" s="12"/>
    </row>
    <row r="48166" spans="7:7" x14ac:dyDescent="0.2">
      <c r="G48166" s="12"/>
    </row>
    <row r="48167" spans="7:7" x14ac:dyDescent="0.2">
      <c r="G48167" s="12"/>
    </row>
    <row r="48168" spans="7:7" x14ac:dyDescent="0.2">
      <c r="G48168" s="12"/>
    </row>
    <row r="48169" spans="7:7" x14ac:dyDescent="0.2">
      <c r="G48169" s="12"/>
    </row>
    <row r="48170" spans="7:7" x14ac:dyDescent="0.2">
      <c r="G48170" s="12"/>
    </row>
    <row r="48171" spans="7:7" x14ac:dyDescent="0.2">
      <c r="G48171" s="12"/>
    </row>
    <row r="48172" spans="7:7" x14ac:dyDescent="0.2">
      <c r="G48172" s="12"/>
    </row>
    <row r="48173" spans="7:7" x14ac:dyDescent="0.2">
      <c r="G48173" s="12"/>
    </row>
    <row r="48174" spans="7:7" x14ac:dyDescent="0.2">
      <c r="G48174" s="12"/>
    </row>
    <row r="48175" spans="7:7" x14ac:dyDescent="0.2">
      <c r="G48175" s="12"/>
    </row>
    <row r="48176" spans="7:7" x14ac:dyDescent="0.2">
      <c r="G48176" s="12"/>
    </row>
    <row r="48177" spans="7:7" x14ac:dyDescent="0.2">
      <c r="G48177" s="12"/>
    </row>
    <row r="48178" spans="7:7" x14ac:dyDescent="0.2">
      <c r="G48178" s="12"/>
    </row>
    <row r="48179" spans="7:7" x14ac:dyDescent="0.2">
      <c r="G48179" s="12"/>
    </row>
    <row r="48180" spans="7:7" x14ac:dyDescent="0.2">
      <c r="G48180" s="12"/>
    </row>
    <row r="48181" spans="7:7" x14ac:dyDescent="0.2">
      <c r="G48181" s="12"/>
    </row>
    <row r="48182" spans="7:7" x14ac:dyDescent="0.2">
      <c r="G48182" s="12"/>
    </row>
    <row r="48183" spans="7:7" x14ac:dyDescent="0.2">
      <c r="G48183" s="12"/>
    </row>
    <row r="48184" spans="7:7" x14ac:dyDescent="0.2">
      <c r="G48184" s="12"/>
    </row>
    <row r="48185" spans="7:7" x14ac:dyDescent="0.2">
      <c r="G48185" s="12"/>
    </row>
    <row r="48186" spans="7:7" x14ac:dyDescent="0.2">
      <c r="G48186" s="12"/>
    </row>
    <row r="48187" spans="7:7" x14ac:dyDescent="0.2">
      <c r="G48187" s="12"/>
    </row>
    <row r="48188" spans="7:7" x14ac:dyDescent="0.2">
      <c r="G48188" s="12"/>
    </row>
    <row r="48189" spans="7:7" x14ac:dyDescent="0.2">
      <c r="G48189" s="12"/>
    </row>
    <row r="48190" spans="7:7" x14ac:dyDescent="0.2">
      <c r="G48190" s="12"/>
    </row>
    <row r="48191" spans="7:7" x14ac:dyDescent="0.2">
      <c r="G48191" s="12"/>
    </row>
    <row r="48192" spans="7:7" x14ac:dyDescent="0.2">
      <c r="G48192" s="12"/>
    </row>
    <row r="48193" spans="7:7" x14ac:dyDescent="0.2">
      <c r="G48193" s="12"/>
    </row>
    <row r="48194" spans="7:7" x14ac:dyDescent="0.2">
      <c r="G48194" s="12"/>
    </row>
    <row r="48195" spans="7:7" x14ac:dyDescent="0.2">
      <c r="G48195" s="12"/>
    </row>
    <row r="48196" spans="7:7" x14ac:dyDescent="0.2">
      <c r="G48196" s="12"/>
    </row>
    <row r="48197" spans="7:7" x14ac:dyDescent="0.2">
      <c r="G48197" s="12"/>
    </row>
    <row r="48198" spans="7:7" x14ac:dyDescent="0.2">
      <c r="G48198" s="12"/>
    </row>
    <row r="48199" spans="7:7" x14ac:dyDescent="0.2">
      <c r="G48199" s="12"/>
    </row>
    <row r="48200" spans="7:7" x14ac:dyDescent="0.2">
      <c r="G48200" s="12"/>
    </row>
    <row r="48201" spans="7:7" x14ac:dyDescent="0.2">
      <c r="G48201" s="12"/>
    </row>
    <row r="48202" spans="7:7" x14ac:dyDescent="0.2">
      <c r="G48202" s="12"/>
    </row>
    <row r="48203" spans="7:7" x14ac:dyDescent="0.2">
      <c r="G48203" s="12"/>
    </row>
    <row r="48204" spans="7:7" x14ac:dyDescent="0.2">
      <c r="G48204" s="12"/>
    </row>
    <row r="48205" spans="7:7" x14ac:dyDescent="0.2">
      <c r="G48205" s="12"/>
    </row>
    <row r="48206" spans="7:7" x14ac:dyDescent="0.2">
      <c r="G48206" s="12"/>
    </row>
    <row r="48207" spans="7:7" x14ac:dyDescent="0.2">
      <c r="G48207" s="12"/>
    </row>
    <row r="48208" spans="7:7" x14ac:dyDescent="0.2">
      <c r="G48208" s="12"/>
    </row>
    <row r="48209" spans="7:7" x14ac:dyDescent="0.2">
      <c r="G48209" s="12"/>
    </row>
    <row r="48210" spans="7:7" x14ac:dyDescent="0.2">
      <c r="G48210" s="12"/>
    </row>
    <row r="48211" spans="7:7" x14ac:dyDescent="0.2">
      <c r="G48211" s="12"/>
    </row>
    <row r="48212" spans="7:7" x14ac:dyDescent="0.2">
      <c r="G48212" s="12"/>
    </row>
    <row r="48213" spans="7:7" x14ac:dyDescent="0.2">
      <c r="G48213" s="12"/>
    </row>
    <row r="48214" spans="7:7" x14ac:dyDescent="0.2">
      <c r="G48214" s="12"/>
    </row>
    <row r="48215" spans="7:7" x14ac:dyDescent="0.2">
      <c r="G48215" s="12"/>
    </row>
    <row r="48216" spans="7:7" x14ac:dyDescent="0.2">
      <c r="G48216" s="12"/>
    </row>
    <row r="48217" spans="7:7" x14ac:dyDescent="0.2">
      <c r="G48217" s="12"/>
    </row>
    <row r="48218" spans="7:7" x14ac:dyDescent="0.2">
      <c r="G48218" s="12"/>
    </row>
    <row r="48219" spans="7:7" x14ac:dyDescent="0.2">
      <c r="G48219" s="12"/>
    </row>
    <row r="48220" spans="7:7" x14ac:dyDescent="0.2">
      <c r="G48220" s="12"/>
    </row>
    <row r="48221" spans="7:7" x14ac:dyDescent="0.2">
      <c r="G48221" s="12"/>
    </row>
    <row r="48222" spans="7:7" x14ac:dyDescent="0.2">
      <c r="G48222" s="12"/>
    </row>
    <row r="48223" spans="7:7" x14ac:dyDescent="0.2">
      <c r="G48223" s="12"/>
    </row>
    <row r="48224" spans="7:7" x14ac:dyDescent="0.2">
      <c r="G48224" s="12"/>
    </row>
    <row r="48225" spans="7:7" x14ac:dyDescent="0.2">
      <c r="G48225" s="12"/>
    </row>
    <row r="48226" spans="7:7" x14ac:dyDescent="0.2">
      <c r="G48226" s="12"/>
    </row>
    <row r="48227" spans="7:7" x14ac:dyDescent="0.2">
      <c r="G48227" s="12"/>
    </row>
    <row r="48228" spans="7:7" x14ac:dyDescent="0.2">
      <c r="G48228" s="12"/>
    </row>
    <row r="48229" spans="7:7" x14ac:dyDescent="0.2">
      <c r="G48229" s="12"/>
    </row>
    <row r="48230" spans="7:7" x14ac:dyDescent="0.2">
      <c r="G48230" s="12"/>
    </row>
    <row r="48231" spans="7:7" x14ac:dyDescent="0.2">
      <c r="G48231" s="12"/>
    </row>
    <row r="48232" spans="7:7" x14ac:dyDescent="0.2">
      <c r="G48232" s="12"/>
    </row>
    <row r="48233" spans="7:7" x14ac:dyDescent="0.2">
      <c r="G48233" s="12"/>
    </row>
    <row r="48234" spans="7:7" x14ac:dyDescent="0.2">
      <c r="G48234" s="12"/>
    </row>
    <row r="48235" spans="7:7" x14ac:dyDescent="0.2">
      <c r="G48235" s="12"/>
    </row>
    <row r="48236" spans="7:7" x14ac:dyDescent="0.2">
      <c r="G48236" s="12"/>
    </row>
    <row r="48237" spans="7:7" x14ac:dyDescent="0.2">
      <c r="G48237" s="12"/>
    </row>
    <row r="48238" spans="7:7" x14ac:dyDescent="0.2">
      <c r="G48238" s="12"/>
    </row>
    <row r="48239" spans="7:7" x14ac:dyDescent="0.2">
      <c r="G48239" s="12"/>
    </row>
    <row r="48240" spans="7:7" x14ac:dyDescent="0.2">
      <c r="G48240" s="12"/>
    </row>
    <row r="48241" spans="7:7" x14ac:dyDescent="0.2">
      <c r="G48241" s="12"/>
    </row>
    <row r="48242" spans="7:7" x14ac:dyDescent="0.2">
      <c r="G48242" s="12"/>
    </row>
    <row r="48243" spans="7:7" x14ac:dyDescent="0.2">
      <c r="G48243" s="12"/>
    </row>
    <row r="48244" spans="7:7" x14ac:dyDescent="0.2">
      <c r="G48244" s="12"/>
    </row>
    <row r="48245" spans="7:7" x14ac:dyDescent="0.2">
      <c r="G48245" s="12"/>
    </row>
    <row r="48246" spans="7:7" x14ac:dyDescent="0.2">
      <c r="G48246" s="12"/>
    </row>
    <row r="48247" spans="7:7" x14ac:dyDescent="0.2">
      <c r="G48247" s="12"/>
    </row>
    <row r="48248" spans="7:7" x14ac:dyDescent="0.2">
      <c r="G48248" s="12"/>
    </row>
    <row r="48249" spans="7:7" x14ac:dyDescent="0.2">
      <c r="G48249" s="12"/>
    </row>
    <row r="48250" spans="7:7" x14ac:dyDescent="0.2">
      <c r="G48250" s="12"/>
    </row>
    <row r="48251" spans="7:7" x14ac:dyDescent="0.2">
      <c r="G48251" s="12"/>
    </row>
    <row r="48252" spans="7:7" x14ac:dyDescent="0.2">
      <c r="G48252" s="12"/>
    </row>
    <row r="48253" spans="7:7" x14ac:dyDescent="0.2">
      <c r="G48253" s="12"/>
    </row>
    <row r="48254" spans="7:7" x14ac:dyDescent="0.2">
      <c r="G48254" s="12"/>
    </row>
    <row r="48255" spans="7:7" x14ac:dyDescent="0.2">
      <c r="G48255" s="12"/>
    </row>
    <row r="48256" spans="7:7" x14ac:dyDescent="0.2">
      <c r="G48256" s="12"/>
    </row>
    <row r="48257" spans="7:7" x14ac:dyDescent="0.2">
      <c r="G48257" s="12"/>
    </row>
    <row r="48258" spans="7:7" x14ac:dyDescent="0.2">
      <c r="G48258" s="12"/>
    </row>
    <row r="48259" spans="7:7" x14ac:dyDescent="0.2">
      <c r="G48259" s="12"/>
    </row>
    <row r="48260" spans="7:7" x14ac:dyDescent="0.2">
      <c r="G48260" s="12"/>
    </row>
    <row r="48261" spans="7:7" x14ac:dyDescent="0.2">
      <c r="G48261" s="12"/>
    </row>
    <row r="48262" spans="7:7" x14ac:dyDescent="0.2">
      <c r="G48262" s="12"/>
    </row>
    <row r="48263" spans="7:7" x14ac:dyDescent="0.2">
      <c r="G48263" s="12"/>
    </row>
    <row r="48264" spans="7:7" x14ac:dyDescent="0.2">
      <c r="G48264" s="12"/>
    </row>
    <row r="48265" spans="7:7" x14ac:dyDescent="0.2">
      <c r="G48265" s="12"/>
    </row>
    <row r="48266" spans="7:7" x14ac:dyDescent="0.2">
      <c r="G48266" s="12"/>
    </row>
    <row r="48267" spans="7:7" x14ac:dyDescent="0.2">
      <c r="G48267" s="12"/>
    </row>
    <row r="48268" spans="7:7" x14ac:dyDescent="0.2">
      <c r="G48268" s="12"/>
    </row>
    <row r="48269" spans="7:7" x14ac:dyDescent="0.2">
      <c r="G48269" s="12"/>
    </row>
    <row r="48270" spans="7:7" x14ac:dyDescent="0.2">
      <c r="G48270" s="12"/>
    </row>
    <row r="48271" spans="7:7" x14ac:dyDescent="0.2">
      <c r="G48271" s="12"/>
    </row>
    <row r="48272" spans="7:7" x14ac:dyDescent="0.2">
      <c r="G48272" s="12"/>
    </row>
    <row r="48273" spans="7:7" x14ac:dyDescent="0.2">
      <c r="G48273" s="12"/>
    </row>
    <row r="48274" spans="7:7" x14ac:dyDescent="0.2">
      <c r="G48274" s="12"/>
    </row>
    <row r="48275" spans="7:7" x14ac:dyDescent="0.2">
      <c r="G48275" s="12"/>
    </row>
    <row r="48276" spans="7:7" x14ac:dyDescent="0.2">
      <c r="G48276" s="12"/>
    </row>
    <row r="48277" spans="7:7" x14ac:dyDescent="0.2">
      <c r="G48277" s="12"/>
    </row>
    <row r="48278" spans="7:7" x14ac:dyDescent="0.2">
      <c r="G48278" s="12"/>
    </row>
    <row r="48279" spans="7:7" x14ac:dyDescent="0.2">
      <c r="G48279" s="12"/>
    </row>
    <row r="48280" spans="7:7" x14ac:dyDescent="0.2">
      <c r="G48280" s="12"/>
    </row>
    <row r="48281" spans="7:7" x14ac:dyDescent="0.2">
      <c r="G48281" s="12"/>
    </row>
    <row r="48282" spans="7:7" x14ac:dyDescent="0.2">
      <c r="G48282" s="12"/>
    </row>
    <row r="48283" spans="7:7" x14ac:dyDescent="0.2">
      <c r="G48283" s="12"/>
    </row>
    <row r="48284" spans="7:7" x14ac:dyDescent="0.2">
      <c r="G48284" s="12"/>
    </row>
    <row r="48285" spans="7:7" x14ac:dyDescent="0.2">
      <c r="G48285" s="12"/>
    </row>
    <row r="48286" spans="7:7" x14ac:dyDescent="0.2">
      <c r="G48286" s="12"/>
    </row>
    <row r="48287" spans="7:7" x14ac:dyDescent="0.2">
      <c r="G48287" s="12"/>
    </row>
    <row r="48288" spans="7:7" x14ac:dyDescent="0.2">
      <c r="G48288" s="12"/>
    </row>
    <row r="48289" spans="7:7" x14ac:dyDescent="0.2">
      <c r="G48289" s="12"/>
    </row>
    <row r="48290" spans="7:7" x14ac:dyDescent="0.2">
      <c r="G48290" s="12"/>
    </row>
    <row r="48291" spans="7:7" x14ac:dyDescent="0.2">
      <c r="G48291" s="12"/>
    </row>
    <row r="48292" spans="7:7" x14ac:dyDescent="0.2">
      <c r="G48292" s="12"/>
    </row>
    <row r="48293" spans="7:7" x14ac:dyDescent="0.2">
      <c r="G48293" s="12"/>
    </row>
    <row r="48294" spans="7:7" x14ac:dyDescent="0.2">
      <c r="G48294" s="12"/>
    </row>
    <row r="48295" spans="7:7" x14ac:dyDescent="0.2">
      <c r="G48295" s="12"/>
    </row>
    <row r="48296" spans="7:7" x14ac:dyDescent="0.2">
      <c r="G48296" s="12"/>
    </row>
    <row r="48297" spans="7:7" x14ac:dyDescent="0.2">
      <c r="G48297" s="12"/>
    </row>
    <row r="48298" spans="7:7" x14ac:dyDescent="0.2">
      <c r="G48298" s="12"/>
    </row>
    <row r="48299" spans="7:7" x14ac:dyDescent="0.2">
      <c r="G48299" s="12"/>
    </row>
    <row r="48300" spans="7:7" x14ac:dyDescent="0.2">
      <c r="G48300" s="12"/>
    </row>
    <row r="48301" spans="7:7" x14ac:dyDescent="0.2">
      <c r="G48301" s="12"/>
    </row>
    <row r="48302" spans="7:7" x14ac:dyDescent="0.2">
      <c r="G48302" s="12"/>
    </row>
    <row r="48303" spans="7:7" x14ac:dyDescent="0.2">
      <c r="G48303" s="12"/>
    </row>
    <row r="48304" spans="7:7" x14ac:dyDescent="0.2">
      <c r="G48304" s="12"/>
    </row>
    <row r="48305" spans="7:7" x14ac:dyDescent="0.2">
      <c r="G48305" s="12"/>
    </row>
    <row r="48306" spans="7:7" x14ac:dyDescent="0.2">
      <c r="G48306" s="12"/>
    </row>
    <row r="48307" spans="7:7" x14ac:dyDescent="0.2">
      <c r="G48307" s="12"/>
    </row>
    <row r="48308" spans="7:7" x14ac:dyDescent="0.2">
      <c r="G48308" s="12"/>
    </row>
    <row r="48309" spans="7:7" x14ac:dyDescent="0.2">
      <c r="G48309" s="12"/>
    </row>
    <row r="48310" spans="7:7" x14ac:dyDescent="0.2">
      <c r="G48310" s="12"/>
    </row>
    <row r="48311" spans="7:7" x14ac:dyDescent="0.2">
      <c r="G48311" s="12"/>
    </row>
    <row r="48312" spans="7:7" x14ac:dyDescent="0.2">
      <c r="G48312" s="12"/>
    </row>
    <row r="48313" spans="7:7" x14ac:dyDescent="0.2">
      <c r="G48313" s="12"/>
    </row>
    <row r="48314" spans="7:7" x14ac:dyDescent="0.2">
      <c r="G48314" s="12"/>
    </row>
    <row r="48315" spans="7:7" x14ac:dyDescent="0.2">
      <c r="G48315" s="12"/>
    </row>
    <row r="48316" spans="7:7" x14ac:dyDescent="0.2">
      <c r="G48316" s="12"/>
    </row>
    <row r="48317" spans="7:7" x14ac:dyDescent="0.2">
      <c r="G48317" s="12"/>
    </row>
    <row r="48318" spans="7:7" x14ac:dyDescent="0.2">
      <c r="G48318" s="12"/>
    </row>
    <row r="48319" spans="7:7" x14ac:dyDescent="0.2">
      <c r="G48319" s="12"/>
    </row>
    <row r="48320" spans="7:7" x14ac:dyDescent="0.2">
      <c r="G48320" s="12"/>
    </row>
    <row r="48321" spans="7:7" x14ac:dyDescent="0.2">
      <c r="G48321" s="12"/>
    </row>
    <row r="48322" spans="7:7" x14ac:dyDescent="0.2">
      <c r="G48322" s="12"/>
    </row>
    <row r="48323" spans="7:7" x14ac:dyDescent="0.2">
      <c r="G48323" s="12"/>
    </row>
    <row r="48324" spans="7:7" x14ac:dyDescent="0.2">
      <c r="G48324" s="12"/>
    </row>
    <row r="48325" spans="7:7" x14ac:dyDescent="0.2">
      <c r="G48325" s="12"/>
    </row>
    <row r="48326" spans="7:7" x14ac:dyDescent="0.2">
      <c r="G48326" s="12"/>
    </row>
    <row r="48327" spans="7:7" x14ac:dyDescent="0.2">
      <c r="G48327" s="12"/>
    </row>
    <row r="48328" spans="7:7" x14ac:dyDescent="0.2">
      <c r="G48328" s="12"/>
    </row>
    <row r="48329" spans="7:7" x14ac:dyDescent="0.2">
      <c r="G48329" s="12"/>
    </row>
    <row r="48330" spans="7:7" x14ac:dyDescent="0.2">
      <c r="G48330" s="12"/>
    </row>
    <row r="48331" spans="7:7" x14ac:dyDescent="0.2">
      <c r="G48331" s="12"/>
    </row>
    <row r="48332" spans="7:7" x14ac:dyDescent="0.2">
      <c r="G48332" s="12"/>
    </row>
    <row r="48333" spans="7:7" x14ac:dyDescent="0.2">
      <c r="G48333" s="12"/>
    </row>
    <row r="48334" spans="7:7" x14ac:dyDescent="0.2">
      <c r="G48334" s="12"/>
    </row>
    <row r="48335" spans="7:7" x14ac:dyDescent="0.2">
      <c r="G48335" s="12"/>
    </row>
    <row r="48336" spans="7:7" x14ac:dyDescent="0.2">
      <c r="G48336" s="12"/>
    </row>
    <row r="48337" spans="7:7" x14ac:dyDescent="0.2">
      <c r="G48337" s="12"/>
    </row>
    <row r="48338" spans="7:7" x14ac:dyDescent="0.2">
      <c r="G48338" s="12"/>
    </row>
    <row r="48339" spans="7:7" x14ac:dyDescent="0.2">
      <c r="G48339" s="12"/>
    </row>
    <row r="48340" spans="7:7" x14ac:dyDescent="0.2">
      <c r="G48340" s="12"/>
    </row>
    <row r="48341" spans="7:7" x14ac:dyDescent="0.2">
      <c r="G48341" s="12"/>
    </row>
    <row r="48342" spans="7:7" x14ac:dyDescent="0.2">
      <c r="G48342" s="12"/>
    </row>
    <row r="48343" spans="7:7" x14ac:dyDescent="0.2">
      <c r="G48343" s="12"/>
    </row>
    <row r="48344" spans="7:7" x14ac:dyDescent="0.2">
      <c r="G48344" s="12"/>
    </row>
    <row r="48345" spans="7:7" x14ac:dyDescent="0.2">
      <c r="G48345" s="12"/>
    </row>
    <row r="48346" spans="7:7" x14ac:dyDescent="0.2">
      <c r="G48346" s="12"/>
    </row>
    <row r="48347" spans="7:7" x14ac:dyDescent="0.2">
      <c r="G48347" s="12"/>
    </row>
    <row r="48348" spans="7:7" x14ac:dyDescent="0.2">
      <c r="G48348" s="12"/>
    </row>
    <row r="48349" spans="7:7" x14ac:dyDescent="0.2">
      <c r="G48349" s="12"/>
    </row>
    <row r="48350" spans="7:7" x14ac:dyDescent="0.2">
      <c r="G48350" s="12"/>
    </row>
    <row r="48351" spans="7:7" x14ac:dyDescent="0.2">
      <c r="G48351" s="12"/>
    </row>
    <row r="48352" spans="7:7" x14ac:dyDescent="0.2">
      <c r="G48352" s="12"/>
    </row>
    <row r="48353" spans="7:7" x14ac:dyDescent="0.2">
      <c r="G48353" s="12"/>
    </row>
    <row r="48354" spans="7:7" x14ac:dyDescent="0.2">
      <c r="G48354" s="12"/>
    </row>
    <row r="48355" spans="7:7" x14ac:dyDescent="0.2">
      <c r="G48355" s="12"/>
    </row>
    <row r="48356" spans="7:7" x14ac:dyDescent="0.2">
      <c r="G48356" s="12"/>
    </row>
    <row r="48357" spans="7:7" x14ac:dyDescent="0.2">
      <c r="G48357" s="12"/>
    </row>
    <row r="48358" spans="7:7" x14ac:dyDescent="0.2">
      <c r="G48358" s="12"/>
    </row>
    <row r="48359" spans="7:7" x14ac:dyDescent="0.2">
      <c r="G48359" s="12"/>
    </row>
    <row r="48360" spans="7:7" x14ac:dyDescent="0.2">
      <c r="G48360" s="12"/>
    </row>
    <row r="48361" spans="7:7" x14ac:dyDescent="0.2">
      <c r="G48361" s="12"/>
    </row>
    <row r="48362" spans="7:7" x14ac:dyDescent="0.2">
      <c r="G48362" s="12"/>
    </row>
    <row r="48363" spans="7:7" x14ac:dyDescent="0.2">
      <c r="G48363" s="12"/>
    </row>
    <row r="48364" spans="7:7" x14ac:dyDescent="0.2">
      <c r="G48364" s="12"/>
    </row>
    <row r="48365" spans="7:7" x14ac:dyDescent="0.2">
      <c r="G48365" s="12"/>
    </row>
    <row r="48366" spans="7:7" x14ac:dyDescent="0.2">
      <c r="G48366" s="12"/>
    </row>
    <row r="48367" spans="7:7" x14ac:dyDescent="0.2">
      <c r="G48367" s="12"/>
    </row>
    <row r="48368" spans="7:7" x14ac:dyDescent="0.2">
      <c r="G48368" s="12"/>
    </row>
    <row r="48369" spans="7:7" x14ac:dyDescent="0.2">
      <c r="G48369" s="12"/>
    </row>
    <row r="48370" spans="7:7" x14ac:dyDescent="0.2">
      <c r="G48370" s="12"/>
    </row>
    <row r="48371" spans="7:7" x14ac:dyDescent="0.2">
      <c r="G48371" s="12"/>
    </row>
    <row r="48372" spans="7:7" x14ac:dyDescent="0.2">
      <c r="G48372" s="12"/>
    </row>
    <row r="48373" spans="7:7" x14ac:dyDescent="0.2">
      <c r="G48373" s="12"/>
    </row>
    <row r="48374" spans="7:7" x14ac:dyDescent="0.2">
      <c r="G48374" s="12"/>
    </row>
    <row r="48375" spans="7:7" x14ac:dyDescent="0.2">
      <c r="G48375" s="12"/>
    </row>
    <row r="48376" spans="7:7" x14ac:dyDescent="0.2">
      <c r="G48376" s="12"/>
    </row>
    <row r="48377" spans="7:7" x14ac:dyDescent="0.2">
      <c r="G48377" s="12"/>
    </row>
    <row r="48378" spans="7:7" x14ac:dyDescent="0.2">
      <c r="G48378" s="12"/>
    </row>
    <row r="48379" spans="7:7" x14ac:dyDescent="0.2">
      <c r="G48379" s="12"/>
    </row>
    <row r="48380" spans="7:7" x14ac:dyDescent="0.2">
      <c r="G48380" s="12"/>
    </row>
    <row r="48381" spans="7:7" x14ac:dyDescent="0.2">
      <c r="G48381" s="12"/>
    </row>
    <row r="48382" spans="7:7" x14ac:dyDescent="0.2">
      <c r="G48382" s="12"/>
    </row>
    <row r="48383" spans="7:7" x14ac:dyDescent="0.2">
      <c r="G48383" s="12"/>
    </row>
    <row r="48384" spans="7:7" x14ac:dyDescent="0.2">
      <c r="G48384" s="12"/>
    </row>
    <row r="48385" spans="7:7" x14ac:dyDescent="0.2">
      <c r="G48385" s="12"/>
    </row>
    <row r="48386" spans="7:7" x14ac:dyDescent="0.2">
      <c r="G48386" s="12"/>
    </row>
    <row r="48387" spans="7:7" x14ac:dyDescent="0.2">
      <c r="G48387" s="12"/>
    </row>
    <row r="48388" spans="7:7" x14ac:dyDescent="0.2">
      <c r="G48388" s="12"/>
    </row>
    <row r="48389" spans="7:7" x14ac:dyDescent="0.2">
      <c r="G48389" s="12"/>
    </row>
    <row r="48390" spans="7:7" x14ac:dyDescent="0.2">
      <c r="G48390" s="12"/>
    </row>
    <row r="48391" spans="7:7" x14ac:dyDescent="0.2">
      <c r="G48391" s="12"/>
    </row>
    <row r="48392" spans="7:7" x14ac:dyDescent="0.2">
      <c r="G48392" s="12"/>
    </row>
    <row r="48393" spans="7:7" x14ac:dyDescent="0.2">
      <c r="G48393" s="12"/>
    </row>
    <row r="48394" spans="7:7" x14ac:dyDescent="0.2">
      <c r="G48394" s="12"/>
    </row>
    <row r="48395" spans="7:7" x14ac:dyDescent="0.2">
      <c r="G48395" s="12"/>
    </row>
    <row r="48396" spans="7:7" x14ac:dyDescent="0.2">
      <c r="G48396" s="12"/>
    </row>
    <row r="48397" spans="7:7" x14ac:dyDescent="0.2">
      <c r="G48397" s="12"/>
    </row>
    <row r="48398" spans="7:7" x14ac:dyDescent="0.2">
      <c r="G48398" s="12"/>
    </row>
    <row r="48399" spans="7:7" x14ac:dyDescent="0.2">
      <c r="G48399" s="12"/>
    </row>
    <row r="48400" spans="7:7" x14ac:dyDescent="0.2">
      <c r="G48400" s="12"/>
    </row>
    <row r="48401" spans="7:7" x14ac:dyDescent="0.2">
      <c r="G48401" s="12"/>
    </row>
    <row r="48402" spans="7:7" x14ac:dyDescent="0.2">
      <c r="G48402" s="12"/>
    </row>
    <row r="48403" spans="7:7" x14ac:dyDescent="0.2">
      <c r="G48403" s="12"/>
    </row>
    <row r="48404" spans="7:7" x14ac:dyDescent="0.2">
      <c r="G48404" s="12"/>
    </row>
    <row r="48405" spans="7:7" x14ac:dyDescent="0.2">
      <c r="G48405" s="12"/>
    </row>
    <row r="48406" spans="7:7" x14ac:dyDescent="0.2">
      <c r="G48406" s="12"/>
    </row>
    <row r="48407" spans="7:7" x14ac:dyDescent="0.2">
      <c r="G48407" s="12"/>
    </row>
    <row r="48408" spans="7:7" x14ac:dyDescent="0.2">
      <c r="G48408" s="12"/>
    </row>
    <row r="48409" spans="7:7" x14ac:dyDescent="0.2">
      <c r="G48409" s="12"/>
    </row>
    <row r="48410" spans="7:7" x14ac:dyDescent="0.2">
      <c r="G48410" s="12"/>
    </row>
    <row r="48411" spans="7:7" x14ac:dyDescent="0.2">
      <c r="G48411" s="12"/>
    </row>
    <row r="48412" spans="7:7" x14ac:dyDescent="0.2">
      <c r="G48412" s="12"/>
    </row>
    <row r="48413" spans="7:7" x14ac:dyDescent="0.2">
      <c r="G48413" s="12"/>
    </row>
    <row r="48414" spans="7:7" x14ac:dyDescent="0.2">
      <c r="G48414" s="12"/>
    </row>
    <row r="48415" spans="7:7" x14ac:dyDescent="0.2">
      <c r="G48415" s="12"/>
    </row>
    <row r="48416" spans="7:7" x14ac:dyDescent="0.2">
      <c r="G48416" s="12"/>
    </row>
    <row r="48417" spans="7:7" x14ac:dyDescent="0.2">
      <c r="G48417" s="12"/>
    </row>
    <row r="48418" spans="7:7" x14ac:dyDescent="0.2">
      <c r="G48418" s="12"/>
    </row>
    <row r="48419" spans="7:7" x14ac:dyDescent="0.2">
      <c r="G48419" s="12"/>
    </row>
    <row r="48420" spans="7:7" x14ac:dyDescent="0.2">
      <c r="G48420" s="12"/>
    </row>
    <row r="48421" spans="7:7" x14ac:dyDescent="0.2">
      <c r="G48421" s="12"/>
    </row>
    <row r="48422" spans="7:7" x14ac:dyDescent="0.2">
      <c r="G48422" s="12"/>
    </row>
    <row r="48423" spans="7:7" x14ac:dyDescent="0.2">
      <c r="G48423" s="12"/>
    </row>
    <row r="48424" spans="7:7" x14ac:dyDescent="0.2">
      <c r="G48424" s="12"/>
    </row>
    <row r="48425" spans="7:7" x14ac:dyDescent="0.2">
      <c r="G48425" s="12"/>
    </row>
    <row r="48426" spans="7:7" x14ac:dyDescent="0.2">
      <c r="G48426" s="12"/>
    </row>
    <row r="48427" spans="7:7" x14ac:dyDescent="0.2">
      <c r="G48427" s="12"/>
    </row>
    <row r="48428" spans="7:7" x14ac:dyDescent="0.2">
      <c r="G48428" s="12"/>
    </row>
    <row r="48429" spans="7:7" x14ac:dyDescent="0.2">
      <c r="G48429" s="12"/>
    </row>
    <row r="48430" spans="7:7" x14ac:dyDescent="0.2">
      <c r="G48430" s="12"/>
    </row>
    <row r="48431" spans="7:7" x14ac:dyDescent="0.2">
      <c r="G48431" s="12"/>
    </row>
    <row r="48432" spans="7:7" x14ac:dyDescent="0.2">
      <c r="G48432" s="12"/>
    </row>
    <row r="48433" spans="7:7" x14ac:dyDescent="0.2">
      <c r="G48433" s="12"/>
    </row>
    <row r="48434" spans="7:7" x14ac:dyDescent="0.2">
      <c r="G48434" s="12"/>
    </row>
    <row r="48435" spans="7:7" x14ac:dyDescent="0.2">
      <c r="G48435" s="12"/>
    </row>
    <row r="48436" spans="7:7" x14ac:dyDescent="0.2">
      <c r="G48436" s="12"/>
    </row>
    <row r="48437" spans="7:7" x14ac:dyDescent="0.2">
      <c r="G48437" s="12"/>
    </row>
    <row r="48438" spans="7:7" x14ac:dyDescent="0.2">
      <c r="G48438" s="12"/>
    </row>
    <row r="48439" spans="7:7" x14ac:dyDescent="0.2">
      <c r="G48439" s="12"/>
    </row>
    <row r="48440" spans="7:7" x14ac:dyDescent="0.2">
      <c r="G48440" s="12"/>
    </row>
    <row r="48441" spans="7:7" x14ac:dyDescent="0.2">
      <c r="G48441" s="12"/>
    </row>
    <row r="48442" spans="7:7" x14ac:dyDescent="0.2">
      <c r="G48442" s="12"/>
    </row>
    <row r="48443" spans="7:7" x14ac:dyDescent="0.2">
      <c r="G48443" s="12"/>
    </row>
    <row r="48444" spans="7:7" x14ac:dyDescent="0.2">
      <c r="G48444" s="12"/>
    </row>
    <row r="48445" spans="7:7" x14ac:dyDescent="0.2">
      <c r="G48445" s="12"/>
    </row>
    <row r="48446" spans="7:7" x14ac:dyDescent="0.2">
      <c r="G48446" s="12"/>
    </row>
    <row r="48447" spans="7:7" x14ac:dyDescent="0.2">
      <c r="G48447" s="12"/>
    </row>
    <row r="48448" spans="7:7" x14ac:dyDescent="0.2">
      <c r="G48448" s="12"/>
    </row>
    <row r="48449" spans="7:7" x14ac:dyDescent="0.2">
      <c r="G48449" s="12"/>
    </row>
    <row r="48450" spans="7:7" x14ac:dyDescent="0.2">
      <c r="G48450" s="12"/>
    </row>
    <row r="48451" spans="7:7" x14ac:dyDescent="0.2">
      <c r="G48451" s="12"/>
    </row>
    <row r="48452" spans="7:7" x14ac:dyDescent="0.2">
      <c r="G48452" s="12"/>
    </row>
    <row r="48453" spans="7:7" x14ac:dyDescent="0.2">
      <c r="G48453" s="12"/>
    </row>
    <row r="48454" spans="7:7" x14ac:dyDescent="0.2">
      <c r="G48454" s="12"/>
    </row>
    <row r="48455" spans="7:7" x14ac:dyDescent="0.2">
      <c r="G48455" s="12"/>
    </row>
    <row r="48456" spans="7:7" x14ac:dyDescent="0.2">
      <c r="G48456" s="12"/>
    </row>
    <row r="48457" spans="7:7" x14ac:dyDescent="0.2">
      <c r="G48457" s="12"/>
    </row>
    <row r="48458" spans="7:7" x14ac:dyDescent="0.2">
      <c r="G48458" s="12"/>
    </row>
    <row r="48459" spans="7:7" x14ac:dyDescent="0.2">
      <c r="G48459" s="12"/>
    </row>
    <row r="48460" spans="7:7" x14ac:dyDescent="0.2">
      <c r="G48460" s="12"/>
    </row>
    <row r="48461" spans="7:7" x14ac:dyDescent="0.2">
      <c r="G48461" s="12"/>
    </row>
    <row r="48462" spans="7:7" x14ac:dyDescent="0.2">
      <c r="G48462" s="12"/>
    </row>
    <row r="48463" spans="7:7" x14ac:dyDescent="0.2">
      <c r="G48463" s="12"/>
    </row>
    <row r="48464" spans="7:7" x14ac:dyDescent="0.2">
      <c r="G48464" s="12"/>
    </row>
    <row r="48465" spans="7:7" x14ac:dyDescent="0.2">
      <c r="G48465" s="12"/>
    </row>
    <row r="48466" spans="7:7" x14ac:dyDescent="0.2">
      <c r="G48466" s="12"/>
    </row>
    <row r="48467" spans="7:7" x14ac:dyDescent="0.2">
      <c r="G48467" s="12"/>
    </row>
    <row r="48468" spans="7:7" x14ac:dyDescent="0.2">
      <c r="G48468" s="12"/>
    </row>
    <row r="48469" spans="7:7" x14ac:dyDescent="0.2">
      <c r="G48469" s="12"/>
    </row>
    <row r="48470" spans="7:7" x14ac:dyDescent="0.2">
      <c r="G48470" s="12"/>
    </row>
    <row r="48471" spans="7:7" x14ac:dyDescent="0.2">
      <c r="G48471" s="12"/>
    </row>
    <row r="48472" spans="7:7" x14ac:dyDescent="0.2">
      <c r="G48472" s="12"/>
    </row>
    <row r="48473" spans="7:7" x14ac:dyDescent="0.2">
      <c r="G48473" s="12"/>
    </row>
    <row r="48474" spans="7:7" x14ac:dyDescent="0.2">
      <c r="G48474" s="12"/>
    </row>
    <row r="48475" spans="7:7" x14ac:dyDescent="0.2">
      <c r="G48475" s="12"/>
    </row>
    <row r="48476" spans="7:7" x14ac:dyDescent="0.2">
      <c r="G48476" s="12"/>
    </row>
    <row r="48477" spans="7:7" x14ac:dyDescent="0.2">
      <c r="G48477" s="12"/>
    </row>
    <row r="48478" spans="7:7" x14ac:dyDescent="0.2">
      <c r="G48478" s="12"/>
    </row>
    <row r="48479" spans="7:7" x14ac:dyDescent="0.2">
      <c r="G48479" s="12"/>
    </row>
    <row r="48480" spans="7:7" x14ac:dyDescent="0.2">
      <c r="G48480" s="12"/>
    </row>
    <row r="48481" spans="7:7" x14ac:dyDescent="0.2">
      <c r="G48481" s="12"/>
    </row>
    <row r="48482" spans="7:7" x14ac:dyDescent="0.2">
      <c r="G48482" s="12"/>
    </row>
    <row r="48483" spans="7:7" x14ac:dyDescent="0.2">
      <c r="G48483" s="12"/>
    </row>
    <row r="48484" spans="7:7" x14ac:dyDescent="0.2">
      <c r="G48484" s="12"/>
    </row>
    <row r="48485" spans="7:7" x14ac:dyDescent="0.2">
      <c r="G48485" s="12"/>
    </row>
    <row r="48486" spans="7:7" x14ac:dyDescent="0.2">
      <c r="G48486" s="12"/>
    </row>
    <row r="48487" spans="7:7" x14ac:dyDescent="0.2">
      <c r="G48487" s="12"/>
    </row>
    <row r="48488" spans="7:7" x14ac:dyDescent="0.2">
      <c r="G48488" s="12"/>
    </row>
    <row r="48489" spans="7:7" x14ac:dyDescent="0.2">
      <c r="G48489" s="12"/>
    </row>
    <row r="48490" spans="7:7" x14ac:dyDescent="0.2">
      <c r="G48490" s="12"/>
    </row>
    <row r="48491" spans="7:7" x14ac:dyDescent="0.2">
      <c r="G48491" s="12"/>
    </row>
    <row r="48492" spans="7:7" x14ac:dyDescent="0.2">
      <c r="G48492" s="12"/>
    </row>
    <row r="48493" spans="7:7" x14ac:dyDescent="0.2">
      <c r="G48493" s="12"/>
    </row>
    <row r="48494" spans="7:7" x14ac:dyDescent="0.2">
      <c r="G48494" s="12"/>
    </row>
    <row r="48495" spans="7:7" x14ac:dyDescent="0.2">
      <c r="G48495" s="12"/>
    </row>
    <row r="48496" spans="7:7" x14ac:dyDescent="0.2">
      <c r="G48496" s="12"/>
    </row>
    <row r="48497" spans="7:7" x14ac:dyDescent="0.2">
      <c r="G48497" s="12"/>
    </row>
    <row r="48498" spans="7:7" x14ac:dyDescent="0.2">
      <c r="G48498" s="12"/>
    </row>
    <row r="48499" spans="7:7" x14ac:dyDescent="0.2">
      <c r="G48499" s="12"/>
    </row>
    <row r="48500" spans="7:7" x14ac:dyDescent="0.2">
      <c r="G48500" s="12"/>
    </row>
    <row r="48501" spans="7:7" x14ac:dyDescent="0.2">
      <c r="G48501" s="12"/>
    </row>
    <row r="48502" spans="7:7" x14ac:dyDescent="0.2">
      <c r="G48502" s="12"/>
    </row>
    <row r="48503" spans="7:7" x14ac:dyDescent="0.2">
      <c r="G48503" s="12"/>
    </row>
    <row r="48504" spans="7:7" x14ac:dyDescent="0.2">
      <c r="G48504" s="12"/>
    </row>
    <row r="48505" spans="7:7" x14ac:dyDescent="0.2">
      <c r="G48505" s="12"/>
    </row>
    <row r="48506" spans="7:7" x14ac:dyDescent="0.2">
      <c r="G48506" s="12"/>
    </row>
    <row r="48507" spans="7:7" x14ac:dyDescent="0.2">
      <c r="G48507" s="12"/>
    </row>
    <row r="48508" spans="7:7" x14ac:dyDescent="0.2">
      <c r="G48508" s="12"/>
    </row>
    <row r="48509" spans="7:7" x14ac:dyDescent="0.2">
      <c r="G48509" s="12"/>
    </row>
    <row r="48510" spans="7:7" x14ac:dyDescent="0.2">
      <c r="G48510" s="12"/>
    </row>
    <row r="48511" spans="7:7" x14ac:dyDescent="0.2">
      <c r="G48511" s="12"/>
    </row>
    <row r="48512" spans="7:7" x14ac:dyDescent="0.2">
      <c r="G48512" s="12"/>
    </row>
    <row r="48513" spans="7:7" x14ac:dyDescent="0.2">
      <c r="G48513" s="12"/>
    </row>
    <row r="48514" spans="7:7" x14ac:dyDescent="0.2">
      <c r="G48514" s="12"/>
    </row>
    <row r="48515" spans="7:7" x14ac:dyDescent="0.2">
      <c r="G48515" s="12"/>
    </row>
    <row r="48516" spans="7:7" x14ac:dyDescent="0.2">
      <c r="G48516" s="12"/>
    </row>
    <row r="48517" spans="7:7" x14ac:dyDescent="0.2">
      <c r="G48517" s="12"/>
    </row>
    <row r="48518" spans="7:7" x14ac:dyDescent="0.2">
      <c r="G48518" s="12"/>
    </row>
    <row r="48519" spans="7:7" x14ac:dyDescent="0.2">
      <c r="G48519" s="12"/>
    </row>
    <row r="48520" spans="7:7" x14ac:dyDescent="0.2">
      <c r="G48520" s="12"/>
    </row>
    <row r="48521" spans="7:7" x14ac:dyDescent="0.2">
      <c r="G48521" s="12"/>
    </row>
    <row r="48522" spans="7:7" x14ac:dyDescent="0.2">
      <c r="G48522" s="12"/>
    </row>
    <row r="48523" spans="7:7" x14ac:dyDescent="0.2">
      <c r="G48523" s="12"/>
    </row>
    <row r="48524" spans="7:7" x14ac:dyDescent="0.2">
      <c r="G48524" s="12"/>
    </row>
    <row r="48525" spans="7:7" x14ac:dyDescent="0.2">
      <c r="G48525" s="12"/>
    </row>
    <row r="48526" spans="7:7" x14ac:dyDescent="0.2">
      <c r="G48526" s="12"/>
    </row>
    <row r="48527" spans="7:7" x14ac:dyDescent="0.2">
      <c r="G48527" s="12"/>
    </row>
    <row r="48528" spans="7:7" x14ac:dyDescent="0.2">
      <c r="G48528" s="12"/>
    </row>
    <row r="48529" spans="7:7" x14ac:dyDescent="0.2">
      <c r="G48529" s="12"/>
    </row>
    <row r="48530" spans="7:7" x14ac:dyDescent="0.2">
      <c r="G48530" s="12"/>
    </row>
    <row r="48531" spans="7:7" x14ac:dyDescent="0.2">
      <c r="G48531" s="12"/>
    </row>
    <row r="48532" spans="7:7" x14ac:dyDescent="0.2">
      <c r="G48532" s="12"/>
    </row>
    <row r="48533" spans="7:7" x14ac:dyDescent="0.2">
      <c r="G48533" s="12"/>
    </row>
    <row r="48534" spans="7:7" x14ac:dyDescent="0.2">
      <c r="G48534" s="12"/>
    </row>
    <row r="48535" spans="7:7" x14ac:dyDescent="0.2">
      <c r="G48535" s="12"/>
    </row>
    <row r="48536" spans="7:7" x14ac:dyDescent="0.2">
      <c r="G48536" s="12"/>
    </row>
    <row r="48537" spans="7:7" x14ac:dyDescent="0.2">
      <c r="G48537" s="12"/>
    </row>
    <row r="48538" spans="7:7" x14ac:dyDescent="0.2">
      <c r="G48538" s="12"/>
    </row>
    <row r="48539" spans="7:7" x14ac:dyDescent="0.2">
      <c r="G48539" s="12"/>
    </row>
    <row r="48540" spans="7:7" x14ac:dyDescent="0.2">
      <c r="G48540" s="12"/>
    </row>
    <row r="48541" spans="7:7" x14ac:dyDescent="0.2">
      <c r="G48541" s="12"/>
    </row>
    <row r="48542" spans="7:7" x14ac:dyDescent="0.2">
      <c r="G48542" s="12"/>
    </row>
    <row r="48543" spans="7:7" x14ac:dyDescent="0.2">
      <c r="G48543" s="12"/>
    </row>
    <row r="48544" spans="7:7" x14ac:dyDescent="0.2">
      <c r="G48544" s="12"/>
    </row>
    <row r="48545" spans="7:7" x14ac:dyDescent="0.2">
      <c r="G48545" s="12"/>
    </row>
    <row r="48546" spans="7:7" x14ac:dyDescent="0.2">
      <c r="G48546" s="12"/>
    </row>
    <row r="48547" spans="7:7" x14ac:dyDescent="0.2">
      <c r="G48547" s="12"/>
    </row>
    <row r="48548" spans="7:7" x14ac:dyDescent="0.2">
      <c r="G48548" s="12"/>
    </row>
    <row r="48549" spans="7:7" x14ac:dyDescent="0.2">
      <c r="G48549" s="12"/>
    </row>
    <row r="48550" spans="7:7" x14ac:dyDescent="0.2">
      <c r="G48550" s="12"/>
    </row>
    <row r="48551" spans="7:7" x14ac:dyDescent="0.2">
      <c r="G48551" s="12"/>
    </row>
    <row r="48552" spans="7:7" x14ac:dyDescent="0.2">
      <c r="G48552" s="12"/>
    </row>
    <row r="48553" spans="7:7" x14ac:dyDescent="0.2">
      <c r="G48553" s="12"/>
    </row>
    <row r="48554" spans="7:7" x14ac:dyDescent="0.2">
      <c r="G48554" s="12"/>
    </row>
    <row r="48555" spans="7:7" x14ac:dyDescent="0.2">
      <c r="G48555" s="12"/>
    </row>
    <row r="48556" spans="7:7" x14ac:dyDescent="0.2">
      <c r="G48556" s="12"/>
    </row>
    <row r="48557" spans="7:7" x14ac:dyDescent="0.2">
      <c r="G48557" s="12"/>
    </row>
    <row r="48558" spans="7:7" x14ac:dyDescent="0.2">
      <c r="G48558" s="12"/>
    </row>
    <row r="48559" spans="7:7" x14ac:dyDescent="0.2">
      <c r="G48559" s="12"/>
    </row>
    <row r="48560" spans="7:7" x14ac:dyDescent="0.2">
      <c r="G48560" s="12"/>
    </row>
    <row r="48561" spans="7:7" x14ac:dyDescent="0.2">
      <c r="G48561" s="12"/>
    </row>
    <row r="48562" spans="7:7" x14ac:dyDescent="0.2">
      <c r="G48562" s="12"/>
    </row>
    <row r="48563" spans="7:7" x14ac:dyDescent="0.2">
      <c r="G48563" s="12"/>
    </row>
    <row r="48564" spans="7:7" x14ac:dyDescent="0.2">
      <c r="G48564" s="12"/>
    </row>
    <row r="48565" spans="7:7" x14ac:dyDescent="0.2">
      <c r="G48565" s="12"/>
    </row>
    <row r="48566" spans="7:7" x14ac:dyDescent="0.2">
      <c r="G48566" s="12"/>
    </row>
    <row r="48567" spans="7:7" x14ac:dyDescent="0.2">
      <c r="G48567" s="12"/>
    </row>
    <row r="48568" spans="7:7" x14ac:dyDescent="0.2">
      <c r="G48568" s="12"/>
    </row>
    <row r="48569" spans="7:7" x14ac:dyDescent="0.2">
      <c r="G48569" s="12"/>
    </row>
    <row r="48570" spans="7:7" x14ac:dyDescent="0.2">
      <c r="G48570" s="12"/>
    </row>
    <row r="48571" spans="7:7" x14ac:dyDescent="0.2">
      <c r="G48571" s="12"/>
    </row>
    <row r="48572" spans="7:7" x14ac:dyDescent="0.2">
      <c r="G48572" s="12"/>
    </row>
    <row r="48573" spans="7:7" x14ac:dyDescent="0.2">
      <c r="G48573" s="12"/>
    </row>
    <row r="48574" spans="7:7" x14ac:dyDescent="0.2">
      <c r="G48574" s="12"/>
    </row>
    <row r="48575" spans="7:7" x14ac:dyDescent="0.2">
      <c r="G48575" s="12"/>
    </row>
    <row r="48576" spans="7:7" x14ac:dyDescent="0.2">
      <c r="G48576" s="12"/>
    </row>
    <row r="48577" spans="7:7" x14ac:dyDescent="0.2">
      <c r="G48577" s="12"/>
    </row>
    <row r="48578" spans="7:7" x14ac:dyDescent="0.2">
      <c r="G48578" s="12"/>
    </row>
    <row r="48579" spans="7:7" x14ac:dyDescent="0.2">
      <c r="G48579" s="12"/>
    </row>
    <row r="48580" spans="7:7" x14ac:dyDescent="0.2">
      <c r="G48580" s="12"/>
    </row>
    <row r="48581" spans="7:7" x14ac:dyDescent="0.2">
      <c r="G48581" s="12"/>
    </row>
    <row r="48582" spans="7:7" x14ac:dyDescent="0.2">
      <c r="G48582" s="12"/>
    </row>
    <row r="48583" spans="7:7" x14ac:dyDescent="0.2">
      <c r="G48583" s="12"/>
    </row>
    <row r="48584" spans="7:7" x14ac:dyDescent="0.2">
      <c r="G48584" s="12"/>
    </row>
    <row r="48585" spans="7:7" x14ac:dyDescent="0.2">
      <c r="G48585" s="12"/>
    </row>
    <row r="48586" spans="7:7" x14ac:dyDescent="0.2">
      <c r="G48586" s="12"/>
    </row>
    <row r="48587" spans="7:7" x14ac:dyDescent="0.2">
      <c r="G48587" s="12"/>
    </row>
    <row r="48588" spans="7:7" x14ac:dyDescent="0.2">
      <c r="G48588" s="12"/>
    </row>
    <row r="48589" spans="7:7" x14ac:dyDescent="0.2">
      <c r="G48589" s="12"/>
    </row>
    <row r="48590" spans="7:7" x14ac:dyDescent="0.2">
      <c r="G48590" s="12"/>
    </row>
    <row r="48591" spans="7:7" x14ac:dyDescent="0.2">
      <c r="G48591" s="12"/>
    </row>
    <row r="48592" spans="7:7" x14ac:dyDescent="0.2">
      <c r="G48592" s="12"/>
    </row>
    <row r="48593" spans="7:7" x14ac:dyDescent="0.2">
      <c r="G48593" s="12"/>
    </row>
    <row r="48594" spans="7:7" x14ac:dyDescent="0.2">
      <c r="G48594" s="12"/>
    </row>
    <row r="48595" spans="7:7" x14ac:dyDescent="0.2">
      <c r="G48595" s="12"/>
    </row>
    <row r="48596" spans="7:7" x14ac:dyDescent="0.2">
      <c r="G48596" s="12"/>
    </row>
    <row r="48597" spans="7:7" x14ac:dyDescent="0.2">
      <c r="G48597" s="12"/>
    </row>
    <row r="48598" spans="7:7" x14ac:dyDescent="0.2">
      <c r="G48598" s="12"/>
    </row>
    <row r="48599" spans="7:7" x14ac:dyDescent="0.2">
      <c r="G48599" s="12"/>
    </row>
    <row r="48600" spans="7:7" x14ac:dyDescent="0.2">
      <c r="G48600" s="12"/>
    </row>
    <row r="48601" spans="7:7" x14ac:dyDescent="0.2">
      <c r="G48601" s="12"/>
    </row>
    <row r="48602" spans="7:7" x14ac:dyDescent="0.2">
      <c r="G48602" s="12"/>
    </row>
    <row r="48603" spans="7:7" x14ac:dyDescent="0.2">
      <c r="G48603" s="12"/>
    </row>
    <row r="48604" spans="7:7" x14ac:dyDescent="0.2">
      <c r="G48604" s="12"/>
    </row>
    <row r="48605" spans="7:7" x14ac:dyDescent="0.2">
      <c r="G48605" s="12"/>
    </row>
    <row r="48606" spans="7:7" x14ac:dyDescent="0.2">
      <c r="G48606" s="12"/>
    </row>
    <row r="48607" spans="7:7" x14ac:dyDescent="0.2">
      <c r="G48607" s="12"/>
    </row>
    <row r="48608" spans="7:7" x14ac:dyDescent="0.2">
      <c r="G48608" s="12"/>
    </row>
    <row r="48609" spans="7:7" x14ac:dyDescent="0.2">
      <c r="G48609" s="12"/>
    </row>
    <row r="48610" spans="7:7" x14ac:dyDescent="0.2">
      <c r="G48610" s="12"/>
    </row>
    <row r="48611" spans="7:7" x14ac:dyDescent="0.2">
      <c r="G48611" s="12"/>
    </row>
    <row r="48612" spans="7:7" x14ac:dyDescent="0.2">
      <c r="G48612" s="12"/>
    </row>
    <row r="48613" spans="7:7" x14ac:dyDescent="0.2">
      <c r="G48613" s="12"/>
    </row>
    <row r="48614" spans="7:7" x14ac:dyDescent="0.2">
      <c r="G48614" s="12"/>
    </row>
    <row r="48615" spans="7:7" x14ac:dyDescent="0.2">
      <c r="G48615" s="12"/>
    </row>
    <row r="48616" spans="7:7" x14ac:dyDescent="0.2">
      <c r="G48616" s="12"/>
    </row>
    <row r="48617" spans="7:7" x14ac:dyDescent="0.2">
      <c r="G48617" s="12"/>
    </row>
    <row r="48618" spans="7:7" x14ac:dyDescent="0.2">
      <c r="G48618" s="12"/>
    </row>
    <row r="48619" spans="7:7" x14ac:dyDescent="0.2">
      <c r="G48619" s="12"/>
    </row>
    <row r="48620" spans="7:7" x14ac:dyDescent="0.2">
      <c r="G48620" s="12"/>
    </row>
    <row r="48621" spans="7:7" x14ac:dyDescent="0.2">
      <c r="G48621" s="12"/>
    </row>
    <row r="48622" spans="7:7" x14ac:dyDescent="0.2">
      <c r="G48622" s="12"/>
    </row>
    <row r="48623" spans="7:7" x14ac:dyDescent="0.2">
      <c r="G48623" s="12"/>
    </row>
    <row r="48624" spans="7:7" x14ac:dyDescent="0.2">
      <c r="G48624" s="12"/>
    </row>
    <row r="48625" spans="7:7" x14ac:dyDescent="0.2">
      <c r="G48625" s="12"/>
    </row>
    <row r="48626" spans="7:7" x14ac:dyDescent="0.2">
      <c r="G48626" s="12"/>
    </row>
    <row r="48627" spans="7:7" x14ac:dyDescent="0.2">
      <c r="G48627" s="12"/>
    </row>
    <row r="48628" spans="7:7" x14ac:dyDescent="0.2">
      <c r="G48628" s="12"/>
    </row>
    <row r="48629" spans="7:7" x14ac:dyDescent="0.2">
      <c r="G48629" s="12"/>
    </row>
    <row r="48630" spans="7:7" x14ac:dyDescent="0.2">
      <c r="G48630" s="12"/>
    </row>
    <row r="48631" spans="7:7" x14ac:dyDescent="0.2">
      <c r="G48631" s="12"/>
    </row>
    <row r="48632" spans="7:7" x14ac:dyDescent="0.2">
      <c r="G48632" s="12"/>
    </row>
    <row r="48633" spans="7:7" x14ac:dyDescent="0.2">
      <c r="G48633" s="12"/>
    </row>
    <row r="48634" spans="7:7" x14ac:dyDescent="0.2">
      <c r="G48634" s="12"/>
    </row>
    <row r="48635" spans="7:7" x14ac:dyDescent="0.2">
      <c r="G48635" s="12"/>
    </row>
    <row r="48636" spans="7:7" x14ac:dyDescent="0.2">
      <c r="G48636" s="12"/>
    </row>
    <row r="48637" spans="7:7" x14ac:dyDescent="0.2">
      <c r="G48637" s="12"/>
    </row>
    <row r="48638" spans="7:7" x14ac:dyDescent="0.2">
      <c r="G48638" s="12"/>
    </row>
    <row r="48639" spans="7:7" x14ac:dyDescent="0.2">
      <c r="G48639" s="12"/>
    </row>
    <row r="48640" spans="7:7" x14ac:dyDescent="0.2">
      <c r="G48640" s="12"/>
    </row>
    <row r="48641" spans="7:7" x14ac:dyDescent="0.2">
      <c r="G48641" s="12"/>
    </row>
    <row r="48642" spans="7:7" x14ac:dyDescent="0.2">
      <c r="G48642" s="12"/>
    </row>
    <row r="48643" spans="7:7" x14ac:dyDescent="0.2">
      <c r="G48643" s="12"/>
    </row>
    <row r="48644" spans="7:7" x14ac:dyDescent="0.2">
      <c r="G48644" s="12"/>
    </row>
    <row r="48645" spans="7:7" x14ac:dyDescent="0.2">
      <c r="G48645" s="12"/>
    </row>
    <row r="48646" spans="7:7" x14ac:dyDescent="0.2">
      <c r="G48646" s="12"/>
    </row>
    <row r="48647" spans="7:7" x14ac:dyDescent="0.2">
      <c r="G48647" s="12"/>
    </row>
    <row r="48648" spans="7:7" x14ac:dyDescent="0.2">
      <c r="G48648" s="12"/>
    </row>
    <row r="48649" spans="7:7" x14ac:dyDescent="0.2">
      <c r="G48649" s="12"/>
    </row>
    <row r="48650" spans="7:7" x14ac:dyDescent="0.2">
      <c r="G48650" s="12"/>
    </row>
    <row r="48651" spans="7:7" x14ac:dyDescent="0.2">
      <c r="G48651" s="12"/>
    </row>
    <row r="48652" spans="7:7" x14ac:dyDescent="0.2">
      <c r="G48652" s="12"/>
    </row>
    <row r="48653" spans="7:7" x14ac:dyDescent="0.2">
      <c r="G48653" s="12"/>
    </row>
    <row r="48654" spans="7:7" x14ac:dyDescent="0.2">
      <c r="G48654" s="12"/>
    </row>
    <row r="48655" spans="7:7" x14ac:dyDescent="0.2">
      <c r="G48655" s="12"/>
    </row>
    <row r="48656" spans="7:7" x14ac:dyDescent="0.2">
      <c r="G48656" s="12"/>
    </row>
    <row r="48657" spans="7:7" x14ac:dyDescent="0.2">
      <c r="G48657" s="12"/>
    </row>
    <row r="48658" spans="7:7" x14ac:dyDescent="0.2">
      <c r="G48658" s="12"/>
    </row>
    <row r="48659" spans="7:7" x14ac:dyDescent="0.2">
      <c r="G48659" s="12"/>
    </row>
    <row r="48660" spans="7:7" x14ac:dyDescent="0.2">
      <c r="G48660" s="12"/>
    </row>
    <row r="48661" spans="7:7" x14ac:dyDescent="0.2">
      <c r="G48661" s="12"/>
    </row>
    <row r="48662" spans="7:7" x14ac:dyDescent="0.2">
      <c r="G48662" s="12"/>
    </row>
    <row r="48663" spans="7:7" x14ac:dyDescent="0.2">
      <c r="G48663" s="12"/>
    </row>
    <row r="48664" spans="7:7" x14ac:dyDescent="0.2">
      <c r="G48664" s="12"/>
    </row>
    <row r="48665" spans="7:7" x14ac:dyDescent="0.2">
      <c r="G48665" s="12"/>
    </row>
    <row r="48666" spans="7:7" x14ac:dyDescent="0.2">
      <c r="G48666" s="12"/>
    </row>
    <row r="48667" spans="7:7" x14ac:dyDescent="0.2">
      <c r="G48667" s="12"/>
    </row>
    <row r="48668" spans="7:7" x14ac:dyDescent="0.2">
      <c r="G48668" s="12"/>
    </row>
    <row r="48669" spans="7:7" x14ac:dyDescent="0.2">
      <c r="G48669" s="12"/>
    </row>
    <row r="48670" spans="7:7" x14ac:dyDescent="0.2">
      <c r="G48670" s="12"/>
    </row>
    <row r="48671" spans="7:7" x14ac:dyDescent="0.2">
      <c r="G48671" s="12"/>
    </row>
    <row r="48672" spans="7:7" x14ac:dyDescent="0.2">
      <c r="G48672" s="12"/>
    </row>
    <row r="48673" spans="7:7" x14ac:dyDescent="0.2">
      <c r="G48673" s="12"/>
    </row>
    <row r="48674" spans="7:7" x14ac:dyDescent="0.2">
      <c r="G48674" s="12"/>
    </row>
    <row r="48675" spans="7:7" x14ac:dyDescent="0.2">
      <c r="G48675" s="12"/>
    </row>
    <row r="48676" spans="7:7" x14ac:dyDescent="0.2">
      <c r="G48676" s="12"/>
    </row>
    <row r="48677" spans="7:7" x14ac:dyDescent="0.2">
      <c r="G48677" s="12"/>
    </row>
    <row r="48678" spans="7:7" x14ac:dyDescent="0.2">
      <c r="G48678" s="12"/>
    </row>
    <row r="48679" spans="7:7" x14ac:dyDescent="0.2">
      <c r="G48679" s="12"/>
    </row>
    <row r="48680" spans="7:7" x14ac:dyDescent="0.2">
      <c r="G48680" s="12"/>
    </row>
    <row r="48681" spans="7:7" x14ac:dyDescent="0.2">
      <c r="G48681" s="12"/>
    </row>
    <row r="48682" spans="7:7" x14ac:dyDescent="0.2">
      <c r="G48682" s="12"/>
    </row>
    <row r="48683" spans="7:7" x14ac:dyDescent="0.2">
      <c r="G48683" s="12"/>
    </row>
    <row r="48684" spans="7:7" x14ac:dyDescent="0.2">
      <c r="G48684" s="12"/>
    </row>
    <row r="48685" spans="7:7" x14ac:dyDescent="0.2">
      <c r="G48685" s="12"/>
    </row>
    <row r="48686" spans="7:7" x14ac:dyDescent="0.2">
      <c r="G48686" s="12"/>
    </row>
    <row r="48687" spans="7:7" x14ac:dyDescent="0.2">
      <c r="G48687" s="12"/>
    </row>
    <row r="48688" spans="7:7" x14ac:dyDescent="0.2">
      <c r="G48688" s="12"/>
    </row>
    <row r="48689" spans="7:7" x14ac:dyDescent="0.2">
      <c r="G48689" s="12"/>
    </row>
    <row r="48690" spans="7:7" x14ac:dyDescent="0.2">
      <c r="G48690" s="12"/>
    </row>
    <row r="48691" spans="7:7" x14ac:dyDescent="0.2">
      <c r="G48691" s="12"/>
    </row>
    <row r="48692" spans="7:7" x14ac:dyDescent="0.2">
      <c r="G48692" s="12"/>
    </row>
    <row r="48693" spans="7:7" x14ac:dyDescent="0.2">
      <c r="G48693" s="12"/>
    </row>
    <row r="48694" spans="7:7" x14ac:dyDescent="0.2">
      <c r="G48694" s="12"/>
    </row>
    <row r="48695" spans="7:7" x14ac:dyDescent="0.2">
      <c r="G48695" s="12"/>
    </row>
    <row r="48696" spans="7:7" x14ac:dyDescent="0.2">
      <c r="G48696" s="12"/>
    </row>
    <row r="48697" spans="7:7" x14ac:dyDescent="0.2">
      <c r="G48697" s="12"/>
    </row>
    <row r="48698" spans="7:7" x14ac:dyDescent="0.2">
      <c r="G48698" s="12"/>
    </row>
    <row r="48699" spans="7:7" x14ac:dyDescent="0.2">
      <c r="G48699" s="12"/>
    </row>
    <row r="48700" spans="7:7" x14ac:dyDescent="0.2">
      <c r="G48700" s="12"/>
    </row>
    <row r="48701" spans="7:7" x14ac:dyDescent="0.2">
      <c r="G48701" s="12"/>
    </row>
    <row r="48702" spans="7:7" x14ac:dyDescent="0.2">
      <c r="G48702" s="12"/>
    </row>
    <row r="48703" spans="7:7" x14ac:dyDescent="0.2">
      <c r="G48703" s="12"/>
    </row>
    <row r="48704" spans="7:7" x14ac:dyDescent="0.2">
      <c r="G48704" s="12"/>
    </row>
    <row r="48705" spans="7:7" x14ac:dyDescent="0.2">
      <c r="G48705" s="12"/>
    </row>
    <row r="48706" spans="7:7" x14ac:dyDescent="0.2">
      <c r="G48706" s="12"/>
    </row>
    <row r="48707" spans="7:7" x14ac:dyDescent="0.2">
      <c r="G48707" s="12"/>
    </row>
    <row r="48708" spans="7:7" x14ac:dyDescent="0.2">
      <c r="G48708" s="12"/>
    </row>
    <row r="48709" spans="7:7" x14ac:dyDescent="0.2">
      <c r="G48709" s="12"/>
    </row>
    <row r="48710" spans="7:7" x14ac:dyDescent="0.2">
      <c r="G48710" s="12"/>
    </row>
    <row r="48711" spans="7:7" x14ac:dyDescent="0.2">
      <c r="G48711" s="12"/>
    </row>
    <row r="48712" spans="7:7" x14ac:dyDescent="0.2">
      <c r="G48712" s="12"/>
    </row>
    <row r="48713" spans="7:7" x14ac:dyDescent="0.2">
      <c r="G48713" s="12"/>
    </row>
    <row r="48714" spans="7:7" x14ac:dyDescent="0.2">
      <c r="G48714" s="12"/>
    </row>
    <row r="48715" spans="7:7" x14ac:dyDescent="0.2">
      <c r="G48715" s="12"/>
    </row>
    <row r="48716" spans="7:7" x14ac:dyDescent="0.2">
      <c r="G48716" s="12"/>
    </row>
    <row r="48717" spans="7:7" x14ac:dyDescent="0.2">
      <c r="G48717" s="12"/>
    </row>
    <row r="48718" spans="7:7" x14ac:dyDescent="0.2">
      <c r="G48718" s="12"/>
    </row>
    <row r="48719" spans="7:7" x14ac:dyDescent="0.2">
      <c r="G48719" s="12"/>
    </row>
    <row r="48720" spans="7:7" x14ac:dyDescent="0.2">
      <c r="G48720" s="12"/>
    </row>
    <row r="48721" spans="7:7" x14ac:dyDescent="0.2">
      <c r="G48721" s="12"/>
    </row>
    <row r="48722" spans="7:7" x14ac:dyDescent="0.2">
      <c r="G48722" s="12"/>
    </row>
    <row r="48723" spans="7:7" x14ac:dyDescent="0.2">
      <c r="G48723" s="12"/>
    </row>
    <row r="48724" spans="7:7" x14ac:dyDescent="0.2">
      <c r="G48724" s="12"/>
    </row>
    <row r="48725" spans="7:7" x14ac:dyDescent="0.2">
      <c r="G48725" s="12"/>
    </row>
    <row r="48726" spans="7:7" x14ac:dyDescent="0.2">
      <c r="G48726" s="12"/>
    </row>
    <row r="48727" spans="7:7" x14ac:dyDescent="0.2">
      <c r="G48727" s="12"/>
    </row>
    <row r="48728" spans="7:7" x14ac:dyDescent="0.2">
      <c r="G48728" s="12"/>
    </row>
    <row r="48729" spans="7:7" x14ac:dyDescent="0.2">
      <c r="G48729" s="12"/>
    </row>
    <row r="48730" spans="7:7" x14ac:dyDescent="0.2">
      <c r="G48730" s="12"/>
    </row>
    <row r="48731" spans="7:7" x14ac:dyDescent="0.2">
      <c r="G48731" s="12"/>
    </row>
    <row r="48732" spans="7:7" x14ac:dyDescent="0.2">
      <c r="G48732" s="12"/>
    </row>
    <row r="48733" spans="7:7" x14ac:dyDescent="0.2">
      <c r="G48733" s="12"/>
    </row>
    <row r="48734" spans="7:7" x14ac:dyDescent="0.2">
      <c r="G48734" s="12"/>
    </row>
    <row r="48735" spans="7:7" x14ac:dyDescent="0.2">
      <c r="G48735" s="12"/>
    </row>
    <row r="48736" spans="7:7" x14ac:dyDescent="0.2">
      <c r="G48736" s="12"/>
    </row>
    <row r="48737" spans="7:7" x14ac:dyDescent="0.2">
      <c r="G48737" s="12"/>
    </row>
    <row r="48738" spans="7:7" x14ac:dyDescent="0.2">
      <c r="G48738" s="12"/>
    </row>
    <row r="48739" spans="7:7" x14ac:dyDescent="0.2">
      <c r="G48739" s="12"/>
    </row>
    <row r="48740" spans="7:7" x14ac:dyDescent="0.2">
      <c r="G48740" s="12"/>
    </row>
    <row r="48741" spans="7:7" x14ac:dyDescent="0.2">
      <c r="G48741" s="12"/>
    </row>
    <row r="48742" spans="7:7" x14ac:dyDescent="0.2">
      <c r="G48742" s="12"/>
    </row>
    <row r="48743" spans="7:7" x14ac:dyDescent="0.2">
      <c r="G48743" s="12"/>
    </row>
    <row r="48744" spans="7:7" x14ac:dyDescent="0.2">
      <c r="G48744" s="12"/>
    </row>
    <row r="48745" spans="7:7" x14ac:dyDescent="0.2">
      <c r="G48745" s="12"/>
    </row>
    <row r="48746" spans="7:7" x14ac:dyDescent="0.2">
      <c r="G48746" s="12"/>
    </row>
    <row r="48747" spans="7:7" x14ac:dyDescent="0.2">
      <c r="G48747" s="12"/>
    </row>
    <row r="48748" spans="7:7" x14ac:dyDescent="0.2">
      <c r="G48748" s="12"/>
    </row>
    <row r="48749" spans="7:7" x14ac:dyDescent="0.2">
      <c r="G48749" s="12"/>
    </row>
    <row r="48750" spans="7:7" x14ac:dyDescent="0.2">
      <c r="G48750" s="12"/>
    </row>
    <row r="48751" spans="7:7" x14ac:dyDescent="0.2">
      <c r="G48751" s="12"/>
    </row>
    <row r="48752" spans="7:7" x14ac:dyDescent="0.2">
      <c r="G48752" s="12"/>
    </row>
    <row r="48753" spans="7:7" x14ac:dyDescent="0.2">
      <c r="G48753" s="12"/>
    </row>
    <row r="48754" spans="7:7" x14ac:dyDescent="0.2">
      <c r="G48754" s="12"/>
    </row>
    <row r="48755" spans="7:7" x14ac:dyDescent="0.2">
      <c r="G48755" s="12"/>
    </row>
    <row r="48756" spans="7:7" x14ac:dyDescent="0.2">
      <c r="G48756" s="12"/>
    </row>
    <row r="48757" spans="7:7" x14ac:dyDescent="0.2">
      <c r="G48757" s="12"/>
    </row>
    <row r="48758" spans="7:7" x14ac:dyDescent="0.2">
      <c r="G48758" s="12"/>
    </row>
    <row r="48759" spans="7:7" x14ac:dyDescent="0.2">
      <c r="G48759" s="12"/>
    </row>
    <row r="48760" spans="7:7" x14ac:dyDescent="0.2">
      <c r="G48760" s="12"/>
    </row>
    <row r="48761" spans="7:7" x14ac:dyDescent="0.2">
      <c r="G48761" s="12"/>
    </row>
    <row r="48762" spans="7:7" x14ac:dyDescent="0.2">
      <c r="G48762" s="12"/>
    </row>
    <row r="48763" spans="7:7" x14ac:dyDescent="0.2">
      <c r="G48763" s="12"/>
    </row>
    <row r="48764" spans="7:7" x14ac:dyDescent="0.2">
      <c r="G48764" s="12"/>
    </row>
    <row r="48765" spans="7:7" x14ac:dyDescent="0.2">
      <c r="G48765" s="12"/>
    </row>
    <row r="48766" spans="7:7" x14ac:dyDescent="0.2">
      <c r="G48766" s="12"/>
    </row>
    <row r="48767" spans="7:7" x14ac:dyDescent="0.2">
      <c r="G48767" s="12"/>
    </row>
    <row r="48768" spans="7:7" x14ac:dyDescent="0.2">
      <c r="G48768" s="12"/>
    </row>
    <row r="48769" spans="7:7" x14ac:dyDescent="0.2">
      <c r="G48769" s="12"/>
    </row>
    <row r="48770" spans="7:7" x14ac:dyDescent="0.2">
      <c r="G48770" s="12"/>
    </row>
    <row r="48771" spans="7:7" x14ac:dyDescent="0.2">
      <c r="G48771" s="12"/>
    </row>
    <row r="48772" spans="7:7" x14ac:dyDescent="0.2">
      <c r="G48772" s="12"/>
    </row>
    <row r="48773" spans="7:7" x14ac:dyDescent="0.2">
      <c r="G48773" s="12"/>
    </row>
    <row r="48774" spans="7:7" x14ac:dyDescent="0.2">
      <c r="G48774" s="12"/>
    </row>
    <row r="48775" spans="7:7" x14ac:dyDescent="0.2">
      <c r="G48775" s="12"/>
    </row>
    <row r="48776" spans="7:7" x14ac:dyDescent="0.2">
      <c r="G48776" s="12"/>
    </row>
    <row r="48777" spans="7:7" x14ac:dyDescent="0.2">
      <c r="G48777" s="12"/>
    </row>
    <row r="48778" spans="7:7" x14ac:dyDescent="0.2">
      <c r="G48778" s="12"/>
    </row>
    <row r="48779" spans="7:7" x14ac:dyDescent="0.2">
      <c r="G48779" s="12"/>
    </row>
    <row r="48780" spans="7:7" x14ac:dyDescent="0.2">
      <c r="G48780" s="12"/>
    </row>
    <row r="48781" spans="7:7" x14ac:dyDescent="0.2">
      <c r="G48781" s="12"/>
    </row>
    <row r="48782" spans="7:7" x14ac:dyDescent="0.2">
      <c r="G48782" s="12"/>
    </row>
    <row r="48783" spans="7:7" x14ac:dyDescent="0.2">
      <c r="G48783" s="12"/>
    </row>
    <row r="48784" spans="7:7" x14ac:dyDescent="0.2">
      <c r="G48784" s="12"/>
    </row>
    <row r="48785" spans="7:7" x14ac:dyDescent="0.2">
      <c r="G48785" s="12"/>
    </row>
    <row r="48786" spans="7:7" x14ac:dyDescent="0.2">
      <c r="G48786" s="12"/>
    </row>
    <row r="48787" spans="7:7" x14ac:dyDescent="0.2">
      <c r="G48787" s="12"/>
    </row>
    <row r="48788" spans="7:7" x14ac:dyDescent="0.2">
      <c r="G48788" s="12"/>
    </row>
    <row r="48789" spans="7:7" x14ac:dyDescent="0.2">
      <c r="G48789" s="12"/>
    </row>
    <row r="48790" spans="7:7" x14ac:dyDescent="0.2">
      <c r="G48790" s="12"/>
    </row>
    <row r="48791" spans="7:7" x14ac:dyDescent="0.2">
      <c r="G48791" s="12"/>
    </row>
    <row r="48792" spans="7:7" x14ac:dyDescent="0.2">
      <c r="G48792" s="12"/>
    </row>
    <row r="48793" spans="7:7" x14ac:dyDescent="0.2">
      <c r="G48793" s="12"/>
    </row>
    <row r="48794" spans="7:7" x14ac:dyDescent="0.2">
      <c r="G48794" s="12"/>
    </row>
    <row r="48795" spans="7:7" x14ac:dyDescent="0.2">
      <c r="G48795" s="12"/>
    </row>
    <row r="48796" spans="7:7" x14ac:dyDescent="0.2">
      <c r="G48796" s="12"/>
    </row>
    <row r="48797" spans="7:7" x14ac:dyDescent="0.2">
      <c r="G48797" s="12"/>
    </row>
    <row r="48798" spans="7:7" x14ac:dyDescent="0.2">
      <c r="G48798" s="12"/>
    </row>
    <row r="48799" spans="7:7" x14ac:dyDescent="0.2">
      <c r="G48799" s="12"/>
    </row>
    <row r="48800" spans="7:7" x14ac:dyDescent="0.2">
      <c r="G48800" s="12"/>
    </row>
    <row r="48801" spans="7:7" x14ac:dyDescent="0.2">
      <c r="G48801" s="12"/>
    </row>
    <row r="48802" spans="7:7" x14ac:dyDescent="0.2">
      <c r="G48802" s="12"/>
    </row>
    <row r="48803" spans="7:7" x14ac:dyDescent="0.2">
      <c r="G48803" s="12"/>
    </row>
    <row r="48804" spans="7:7" x14ac:dyDescent="0.2">
      <c r="G48804" s="12"/>
    </row>
    <row r="48805" spans="7:7" x14ac:dyDescent="0.2">
      <c r="G48805" s="12"/>
    </row>
    <row r="48806" spans="7:7" x14ac:dyDescent="0.2">
      <c r="G48806" s="12"/>
    </row>
    <row r="48807" spans="7:7" x14ac:dyDescent="0.2">
      <c r="G48807" s="12"/>
    </row>
    <row r="48808" spans="7:7" x14ac:dyDescent="0.2">
      <c r="G48808" s="12"/>
    </row>
    <row r="48809" spans="7:7" x14ac:dyDescent="0.2">
      <c r="G48809" s="12"/>
    </row>
    <row r="48810" spans="7:7" x14ac:dyDescent="0.2">
      <c r="G48810" s="12"/>
    </row>
    <row r="48811" spans="7:7" x14ac:dyDescent="0.2">
      <c r="G48811" s="12"/>
    </row>
    <row r="48812" spans="7:7" x14ac:dyDescent="0.2">
      <c r="G48812" s="12"/>
    </row>
    <row r="48813" spans="7:7" x14ac:dyDescent="0.2">
      <c r="G48813" s="12"/>
    </row>
    <row r="48814" spans="7:7" x14ac:dyDescent="0.2">
      <c r="G48814" s="12"/>
    </row>
    <row r="48815" spans="7:7" x14ac:dyDescent="0.2">
      <c r="G48815" s="12"/>
    </row>
    <row r="48816" spans="7:7" x14ac:dyDescent="0.2">
      <c r="G48816" s="12"/>
    </row>
    <row r="48817" spans="7:7" x14ac:dyDescent="0.2">
      <c r="G48817" s="12"/>
    </row>
    <row r="48818" spans="7:7" x14ac:dyDescent="0.2">
      <c r="G48818" s="12"/>
    </row>
    <row r="48819" spans="7:7" x14ac:dyDescent="0.2">
      <c r="G48819" s="12"/>
    </row>
    <row r="48820" spans="7:7" x14ac:dyDescent="0.2">
      <c r="G48820" s="12"/>
    </row>
    <row r="48821" spans="7:7" x14ac:dyDescent="0.2">
      <c r="G48821" s="12"/>
    </row>
    <row r="48822" spans="7:7" x14ac:dyDescent="0.2">
      <c r="G48822" s="12"/>
    </row>
    <row r="48823" spans="7:7" x14ac:dyDescent="0.2">
      <c r="G48823" s="12"/>
    </row>
    <row r="48824" spans="7:7" x14ac:dyDescent="0.2">
      <c r="G48824" s="12"/>
    </row>
    <row r="48825" spans="7:7" x14ac:dyDescent="0.2">
      <c r="G48825" s="12"/>
    </row>
    <row r="48826" spans="7:7" x14ac:dyDescent="0.2">
      <c r="G48826" s="12"/>
    </row>
    <row r="48827" spans="7:7" x14ac:dyDescent="0.2">
      <c r="G48827" s="12"/>
    </row>
    <row r="48828" spans="7:7" x14ac:dyDescent="0.2">
      <c r="G48828" s="12"/>
    </row>
    <row r="48829" spans="7:7" x14ac:dyDescent="0.2">
      <c r="G48829" s="12"/>
    </row>
    <row r="48830" spans="7:7" x14ac:dyDescent="0.2">
      <c r="G48830" s="12"/>
    </row>
    <row r="48831" spans="7:7" x14ac:dyDescent="0.2">
      <c r="G48831" s="12"/>
    </row>
    <row r="48832" spans="7:7" x14ac:dyDescent="0.2">
      <c r="G48832" s="12"/>
    </row>
    <row r="48833" spans="7:7" x14ac:dyDescent="0.2">
      <c r="G48833" s="12"/>
    </row>
    <row r="48834" spans="7:7" x14ac:dyDescent="0.2">
      <c r="G48834" s="12"/>
    </row>
    <row r="48835" spans="7:7" x14ac:dyDescent="0.2">
      <c r="G48835" s="12"/>
    </row>
    <row r="48836" spans="7:7" x14ac:dyDescent="0.2">
      <c r="G48836" s="12"/>
    </row>
    <row r="48837" spans="7:7" x14ac:dyDescent="0.2">
      <c r="G48837" s="12"/>
    </row>
    <row r="48838" spans="7:7" x14ac:dyDescent="0.2">
      <c r="G48838" s="12"/>
    </row>
    <row r="48839" spans="7:7" x14ac:dyDescent="0.2">
      <c r="G48839" s="12"/>
    </row>
    <row r="48840" spans="7:7" x14ac:dyDescent="0.2">
      <c r="G48840" s="12"/>
    </row>
    <row r="48841" spans="7:7" x14ac:dyDescent="0.2">
      <c r="G48841" s="12"/>
    </row>
    <row r="48842" spans="7:7" x14ac:dyDescent="0.2">
      <c r="G48842" s="12"/>
    </row>
    <row r="48843" spans="7:7" x14ac:dyDescent="0.2">
      <c r="G48843" s="12"/>
    </row>
    <row r="48844" spans="7:7" x14ac:dyDescent="0.2">
      <c r="G48844" s="12"/>
    </row>
    <row r="48845" spans="7:7" x14ac:dyDescent="0.2">
      <c r="G48845" s="12"/>
    </row>
    <row r="48846" spans="7:7" x14ac:dyDescent="0.2">
      <c r="G48846" s="12"/>
    </row>
    <row r="48847" spans="7:7" x14ac:dyDescent="0.2">
      <c r="G48847" s="12"/>
    </row>
    <row r="48848" spans="7:7" x14ac:dyDescent="0.2">
      <c r="G48848" s="12"/>
    </row>
    <row r="48849" spans="7:7" x14ac:dyDescent="0.2">
      <c r="G48849" s="12"/>
    </row>
    <row r="48850" spans="7:7" x14ac:dyDescent="0.2">
      <c r="G48850" s="12"/>
    </row>
    <row r="48851" spans="7:7" x14ac:dyDescent="0.2">
      <c r="G48851" s="12"/>
    </row>
    <row r="48852" spans="7:7" x14ac:dyDescent="0.2">
      <c r="G48852" s="12"/>
    </row>
    <row r="48853" spans="7:7" x14ac:dyDescent="0.2">
      <c r="G48853" s="12"/>
    </row>
    <row r="48854" spans="7:7" x14ac:dyDescent="0.2">
      <c r="G48854" s="12"/>
    </row>
    <row r="48855" spans="7:7" x14ac:dyDescent="0.2">
      <c r="G48855" s="12"/>
    </row>
    <row r="48856" spans="7:7" x14ac:dyDescent="0.2">
      <c r="G48856" s="12"/>
    </row>
    <row r="48857" spans="7:7" x14ac:dyDescent="0.2">
      <c r="G48857" s="12"/>
    </row>
    <row r="48858" spans="7:7" x14ac:dyDescent="0.2">
      <c r="G48858" s="12"/>
    </row>
    <row r="48859" spans="7:7" x14ac:dyDescent="0.2">
      <c r="G48859" s="12"/>
    </row>
    <row r="48860" spans="7:7" x14ac:dyDescent="0.2">
      <c r="G48860" s="12"/>
    </row>
    <row r="48861" spans="7:7" x14ac:dyDescent="0.2">
      <c r="G48861" s="12"/>
    </row>
    <row r="48862" spans="7:7" x14ac:dyDescent="0.2">
      <c r="G48862" s="12"/>
    </row>
    <row r="48863" spans="7:7" x14ac:dyDescent="0.2">
      <c r="G48863" s="12"/>
    </row>
    <row r="48864" spans="7:7" x14ac:dyDescent="0.2">
      <c r="G48864" s="12"/>
    </row>
    <row r="48865" spans="7:7" x14ac:dyDescent="0.2">
      <c r="G48865" s="12"/>
    </row>
    <row r="48866" spans="7:7" x14ac:dyDescent="0.2">
      <c r="G48866" s="12"/>
    </row>
    <row r="48867" spans="7:7" x14ac:dyDescent="0.2">
      <c r="G48867" s="12"/>
    </row>
    <row r="48868" spans="7:7" x14ac:dyDescent="0.2">
      <c r="G48868" s="12"/>
    </row>
    <row r="48869" spans="7:7" x14ac:dyDescent="0.2">
      <c r="G48869" s="12"/>
    </row>
    <row r="48870" spans="7:7" x14ac:dyDescent="0.2">
      <c r="G48870" s="12"/>
    </row>
    <row r="48871" spans="7:7" x14ac:dyDescent="0.2">
      <c r="G48871" s="12"/>
    </row>
    <row r="48872" spans="7:7" x14ac:dyDescent="0.2">
      <c r="G48872" s="12"/>
    </row>
    <row r="48873" spans="7:7" x14ac:dyDescent="0.2">
      <c r="G48873" s="12"/>
    </row>
    <row r="48874" spans="7:7" x14ac:dyDescent="0.2">
      <c r="G48874" s="12"/>
    </row>
    <row r="48875" spans="7:7" x14ac:dyDescent="0.2">
      <c r="G48875" s="12"/>
    </row>
    <row r="48876" spans="7:7" x14ac:dyDescent="0.2">
      <c r="G48876" s="12"/>
    </row>
    <row r="48877" spans="7:7" x14ac:dyDescent="0.2">
      <c r="G48877" s="12"/>
    </row>
    <row r="48878" spans="7:7" x14ac:dyDescent="0.2">
      <c r="G48878" s="12"/>
    </row>
    <row r="48879" spans="7:7" x14ac:dyDescent="0.2">
      <c r="G48879" s="12"/>
    </row>
    <row r="48880" spans="7:7" x14ac:dyDescent="0.2">
      <c r="G48880" s="12"/>
    </row>
    <row r="48881" spans="7:7" x14ac:dyDescent="0.2">
      <c r="G48881" s="12"/>
    </row>
    <row r="48882" spans="7:7" x14ac:dyDescent="0.2">
      <c r="G48882" s="12"/>
    </row>
    <row r="48883" spans="7:7" x14ac:dyDescent="0.2">
      <c r="G48883" s="12"/>
    </row>
    <row r="48884" spans="7:7" x14ac:dyDescent="0.2">
      <c r="G48884" s="12"/>
    </row>
    <row r="48885" spans="7:7" x14ac:dyDescent="0.2">
      <c r="G48885" s="12"/>
    </row>
    <row r="48886" spans="7:7" x14ac:dyDescent="0.2">
      <c r="G48886" s="12"/>
    </row>
    <row r="48887" spans="7:7" x14ac:dyDescent="0.2">
      <c r="G48887" s="12"/>
    </row>
    <row r="48888" spans="7:7" x14ac:dyDescent="0.2">
      <c r="G48888" s="12"/>
    </row>
    <row r="48889" spans="7:7" x14ac:dyDescent="0.2">
      <c r="G48889" s="12"/>
    </row>
    <row r="48890" spans="7:7" x14ac:dyDescent="0.2">
      <c r="G48890" s="12"/>
    </row>
    <row r="48891" spans="7:7" x14ac:dyDescent="0.2">
      <c r="G48891" s="12"/>
    </row>
    <row r="48892" spans="7:7" x14ac:dyDescent="0.2">
      <c r="G48892" s="12"/>
    </row>
    <row r="48893" spans="7:7" x14ac:dyDescent="0.2">
      <c r="G48893" s="12"/>
    </row>
    <row r="48894" spans="7:7" x14ac:dyDescent="0.2">
      <c r="G48894" s="12"/>
    </row>
    <row r="48895" spans="7:7" x14ac:dyDescent="0.2">
      <c r="G48895" s="12"/>
    </row>
    <row r="48896" spans="7:7" x14ac:dyDescent="0.2">
      <c r="G48896" s="12"/>
    </row>
    <row r="48897" spans="7:7" x14ac:dyDescent="0.2">
      <c r="G48897" s="12"/>
    </row>
    <row r="48898" spans="7:7" x14ac:dyDescent="0.2">
      <c r="G48898" s="12"/>
    </row>
    <row r="48899" spans="7:7" x14ac:dyDescent="0.2">
      <c r="G48899" s="12"/>
    </row>
    <row r="48900" spans="7:7" x14ac:dyDescent="0.2">
      <c r="G48900" s="12"/>
    </row>
    <row r="48901" spans="7:7" x14ac:dyDescent="0.2">
      <c r="G48901" s="12"/>
    </row>
    <row r="48902" spans="7:7" x14ac:dyDescent="0.2">
      <c r="G48902" s="12"/>
    </row>
    <row r="48903" spans="7:7" x14ac:dyDescent="0.2">
      <c r="G48903" s="12"/>
    </row>
    <row r="48904" spans="7:7" x14ac:dyDescent="0.2">
      <c r="G48904" s="12"/>
    </row>
    <row r="48905" spans="7:7" x14ac:dyDescent="0.2">
      <c r="G48905" s="12"/>
    </row>
    <row r="48906" spans="7:7" x14ac:dyDescent="0.2">
      <c r="G48906" s="12"/>
    </row>
    <row r="48907" spans="7:7" x14ac:dyDescent="0.2">
      <c r="G48907" s="12"/>
    </row>
    <row r="48908" spans="7:7" x14ac:dyDescent="0.2">
      <c r="G48908" s="12"/>
    </row>
    <row r="48909" spans="7:7" x14ac:dyDescent="0.2">
      <c r="G48909" s="12"/>
    </row>
    <row r="48910" spans="7:7" x14ac:dyDescent="0.2">
      <c r="G48910" s="12"/>
    </row>
    <row r="48911" spans="7:7" x14ac:dyDescent="0.2">
      <c r="G48911" s="12"/>
    </row>
    <row r="48912" spans="7:7" x14ac:dyDescent="0.2">
      <c r="G48912" s="12"/>
    </row>
    <row r="48913" spans="7:7" x14ac:dyDescent="0.2">
      <c r="G48913" s="12"/>
    </row>
    <row r="48914" spans="7:7" x14ac:dyDescent="0.2">
      <c r="G48914" s="12"/>
    </row>
    <row r="48915" spans="7:7" x14ac:dyDescent="0.2">
      <c r="G48915" s="12"/>
    </row>
    <row r="48916" spans="7:7" x14ac:dyDescent="0.2">
      <c r="G48916" s="12"/>
    </row>
    <row r="48917" spans="7:7" x14ac:dyDescent="0.2">
      <c r="G48917" s="12"/>
    </row>
    <row r="48918" spans="7:7" x14ac:dyDescent="0.2">
      <c r="G48918" s="12"/>
    </row>
    <row r="48919" spans="7:7" x14ac:dyDescent="0.2">
      <c r="G48919" s="12"/>
    </row>
    <row r="48920" spans="7:7" x14ac:dyDescent="0.2">
      <c r="G48920" s="12"/>
    </row>
    <row r="48921" spans="7:7" x14ac:dyDescent="0.2">
      <c r="G48921" s="12"/>
    </row>
    <row r="48922" spans="7:7" x14ac:dyDescent="0.2">
      <c r="G48922" s="12"/>
    </row>
    <row r="48923" spans="7:7" x14ac:dyDescent="0.2">
      <c r="G48923" s="12"/>
    </row>
    <row r="48924" spans="7:7" x14ac:dyDescent="0.2">
      <c r="G48924" s="12"/>
    </row>
    <row r="48925" spans="7:7" x14ac:dyDescent="0.2">
      <c r="G48925" s="12"/>
    </row>
    <row r="48926" spans="7:7" x14ac:dyDescent="0.2">
      <c r="G48926" s="12"/>
    </row>
    <row r="48927" spans="7:7" x14ac:dyDescent="0.2">
      <c r="G48927" s="12"/>
    </row>
    <row r="48928" spans="7:7" x14ac:dyDescent="0.2">
      <c r="G48928" s="12"/>
    </row>
    <row r="48929" spans="7:7" x14ac:dyDescent="0.2">
      <c r="G48929" s="12"/>
    </row>
    <row r="48930" spans="7:7" x14ac:dyDescent="0.2">
      <c r="G48930" s="12"/>
    </row>
    <row r="48931" spans="7:7" x14ac:dyDescent="0.2">
      <c r="G48931" s="12"/>
    </row>
    <row r="48932" spans="7:7" x14ac:dyDescent="0.2">
      <c r="G48932" s="12"/>
    </row>
    <row r="48933" spans="7:7" x14ac:dyDescent="0.2">
      <c r="G48933" s="12"/>
    </row>
    <row r="48934" spans="7:7" x14ac:dyDescent="0.2">
      <c r="G48934" s="12"/>
    </row>
    <row r="48935" spans="7:7" x14ac:dyDescent="0.2">
      <c r="G48935" s="12"/>
    </row>
    <row r="48936" spans="7:7" x14ac:dyDescent="0.2">
      <c r="G48936" s="12"/>
    </row>
    <row r="48937" spans="7:7" x14ac:dyDescent="0.2">
      <c r="G48937" s="12"/>
    </row>
    <row r="48938" spans="7:7" x14ac:dyDescent="0.2">
      <c r="G48938" s="12"/>
    </row>
    <row r="48939" spans="7:7" x14ac:dyDescent="0.2">
      <c r="G48939" s="12"/>
    </row>
    <row r="48940" spans="7:7" x14ac:dyDescent="0.2">
      <c r="G48940" s="12"/>
    </row>
    <row r="48941" spans="7:7" x14ac:dyDescent="0.2">
      <c r="G48941" s="12"/>
    </row>
    <row r="48942" spans="7:7" x14ac:dyDescent="0.2">
      <c r="G48942" s="12"/>
    </row>
    <row r="48943" spans="7:7" x14ac:dyDescent="0.2">
      <c r="G48943" s="12"/>
    </row>
    <row r="48944" spans="7:7" x14ac:dyDescent="0.2">
      <c r="G48944" s="12"/>
    </row>
    <row r="48945" spans="7:7" x14ac:dyDescent="0.2">
      <c r="G48945" s="12"/>
    </row>
    <row r="48946" spans="7:7" x14ac:dyDescent="0.2">
      <c r="G48946" s="12"/>
    </row>
    <row r="48947" spans="7:7" x14ac:dyDescent="0.2">
      <c r="G48947" s="12"/>
    </row>
    <row r="48948" spans="7:7" x14ac:dyDescent="0.2">
      <c r="G48948" s="12"/>
    </row>
    <row r="48949" spans="7:7" x14ac:dyDescent="0.2">
      <c r="G48949" s="12"/>
    </row>
    <row r="48950" spans="7:7" x14ac:dyDescent="0.2">
      <c r="G48950" s="12"/>
    </row>
    <row r="48951" spans="7:7" x14ac:dyDescent="0.2">
      <c r="G48951" s="12"/>
    </row>
    <row r="48952" spans="7:7" x14ac:dyDescent="0.2">
      <c r="G48952" s="12"/>
    </row>
    <row r="48953" spans="7:7" x14ac:dyDescent="0.2">
      <c r="G48953" s="12"/>
    </row>
    <row r="48954" spans="7:7" x14ac:dyDescent="0.2">
      <c r="G48954" s="12"/>
    </row>
    <row r="48955" spans="7:7" x14ac:dyDescent="0.2">
      <c r="G48955" s="12"/>
    </row>
    <row r="48956" spans="7:7" x14ac:dyDescent="0.2">
      <c r="G48956" s="12"/>
    </row>
    <row r="48957" spans="7:7" x14ac:dyDescent="0.2">
      <c r="G48957" s="12"/>
    </row>
    <row r="48958" spans="7:7" x14ac:dyDescent="0.2">
      <c r="G48958" s="12"/>
    </row>
    <row r="48959" spans="7:7" x14ac:dyDescent="0.2">
      <c r="G48959" s="12"/>
    </row>
    <row r="48960" spans="7:7" x14ac:dyDescent="0.2">
      <c r="G48960" s="12"/>
    </row>
    <row r="48961" spans="7:7" x14ac:dyDescent="0.2">
      <c r="G48961" s="12"/>
    </row>
    <row r="48962" spans="7:7" x14ac:dyDescent="0.2">
      <c r="G48962" s="12"/>
    </row>
    <row r="48963" spans="7:7" x14ac:dyDescent="0.2">
      <c r="G48963" s="12"/>
    </row>
    <row r="48964" spans="7:7" x14ac:dyDescent="0.2">
      <c r="G48964" s="12"/>
    </row>
    <row r="48965" spans="7:7" x14ac:dyDescent="0.2">
      <c r="G48965" s="12"/>
    </row>
    <row r="48966" spans="7:7" x14ac:dyDescent="0.2">
      <c r="G48966" s="12"/>
    </row>
    <row r="48967" spans="7:7" x14ac:dyDescent="0.2">
      <c r="G48967" s="12"/>
    </row>
    <row r="48968" spans="7:7" x14ac:dyDescent="0.2">
      <c r="G48968" s="12"/>
    </row>
    <row r="48969" spans="7:7" x14ac:dyDescent="0.2">
      <c r="G48969" s="12"/>
    </row>
    <row r="48970" spans="7:7" x14ac:dyDescent="0.2">
      <c r="G48970" s="12"/>
    </row>
    <row r="48971" spans="7:7" x14ac:dyDescent="0.2">
      <c r="G48971" s="12"/>
    </row>
    <row r="48972" spans="7:7" x14ac:dyDescent="0.2">
      <c r="G48972" s="12"/>
    </row>
    <row r="48973" spans="7:7" x14ac:dyDescent="0.2">
      <c r="G48973" s="12"/>
    </row>
    <row r="48974" spans="7:7" x14ac:dyDescent="0.2">
      <c r="G48974" s="12"/>
    </row>
    <row r="48975" spans="7:7" x14ac:dyDescent="0.2">
      <c r="G48975" s="12"/>
    </row>
    <row r="48976" spans="7:7" x14ac:dyDescent="0.2">
      <c r="G48976" s="12"/>
    </row>
    <row r="48977" spans="7:7" x14ac:dyDescent="0.2">
      <c r="G48977" s="12"/>
    </row>
    <row r="48978" spans="7:7" x14ac:dyDescent="0.2">
      <c r="G48978" s="12"/>
    </row>
    <row r="48979" spans="7:7" x14ac:dyDescent="0.2">
      <c r="G48979" s="12"/>
    </row>
    <row r="48980" spans="7:7" x14ac:dyDescent="0.2">
      <c r="G48980" s="12"/>
    </row>
    <row r="48981" spans="7:7" x14ac:dyDescent="0.2">
      <c r="G48981" s="12"/>
    </row>
    <row r="48982" spans="7:7" x14ac:dyDescent="0.2">
      <c r="G48982" s="12"/>
    </row>
    <row r="48983" spans="7:7" x14ac:dyDescent="0.2">
      <c r="G48983" s="12"/>
    </row>
    <row r="48984" spans="7:7" x14ac:dyDescent="0.2">
      <c r="G48984" s="12"/>
    </row>
    <row r="48985" spans="7:7" x14ac:dyDescent="0.2">
      <c r="G48985" s="12"/>
    </row>
    <row r="48986" spans="7:7" x14ac:dyDescent="0.2">
      <c r="G48986" s="12"/>
    </row>
    <row r="48987" spans="7:7" x14ac:dyDescent="0.2">
      <c r="G48987" s="12"/>
    </row>
    <row r="48988" spans="7:7" x14ac:dyDescent="0.2">
      <c r="G48988" s="12"/>
    </row>
    <row r="48989" spans="7:7" x14ac:dyDescent="0.2">
      <c r="G48989" s="12"/>
    </row>
    <row r="48990" spans="7:7" x14ac:dyDescent="0.2">
      <c r="G48990" s="12"/>
    </row>
    <row r="48991" spans="7:7" x14ac:dyDescent="0.2">
      <c r="G48991" s="12"/>
    </row>
    <row r="48992" spans="7:7" x14ac:dyDescent="0.2">
      <c r="G48992" s="12"/>
    </row>
    <row r="48993" spans="7:7" x14ac:dyDescent="0.2">
      <c r="G48993" s="12"/>
    </row>
    <row r="48994" spans="7:7" x14ac:dyDescent="0.2">
      <c r="G48994" s="12"/>
    </row>
    <row r="48995" spans="7:7" x14ac:dyDescent="0.2">
      <c r="G48995" s="12"/>
    </row>
    <row r="48996" spans="7:7" x14ac:dyDescent="0.2">
      <c r="G48996" s="12"/>
    </row>
    <row r="48997" spans="7:7" x14ac:dyDescent="0.2">
      <c r="G48997" s="12"/>
    </row>
    <row r="48998" spans="7:7" x14ac:dyDescent="0.2">
      <c r="G48998" s="12"/>
    </row>
    <row r="48999" spans="7:7" x14ac:dyDescent="0.2">
      <c r="G48999" s="12"/>
    </row>
    <row r="49000" spans="7:7" x14ac:dyDescent="0.2">
      <c r="G49000" s="12"/>
    </row>
    <row r="49001" spans="7:7" x14ac:dyDescent="0.2">
      <c r="G49001" s="12"/>
    </row>
    <row r="49002" spans="7:7" x14ac:dyDescent="0.2">
      <c r="G49002" s="12"/>
    </row>
    <row r="49003" spans="7:7" x14ac:dyDescent="0.2">
      <c r="G49003" s="12"/>
    </row>
    <row r="49004" spans="7:7" x14ac:dyDescent="0.2">
      <c r="G49004" s="12"/>
    </row>
    <row r="49005" spans="7:7" x14ac:dyDescent="0.2">
      <c r="G49005" s="12"/>
    </row>
    <row r="49006" spans="7:7" x14ac:dyDescent="0.2">
      <c r="G49006" s="12"/>
    </row>
    <row r="49007" spans="7:7" x14ac:dyDescent="0.2">
      <c r="G49007" s="12"/>
    </row>
    <row r="49008" spans="7:7" x14ac:dyDescent="0.2">
      <c r="G49008" s="12"/>
    </row>
    <row r="49009" spans="7:7" x14ac:dyDescent="0.2">
      <c r="G49009" s="12"/>
    </row>
    <row r="49010" spans="7:7" x14ac:dyDescent="0.2">
      <c r="G49010" s="12"/>
    </row>
    <row r="49011" spans="7:7" x14ac:dyDescent="0.2">
      <c r="G49011" s="12"/>
    </row>
    <row r="49012" spans="7:7" x14ac:dyDescent="0.2">
      <c r="G49012" s="12"/>
    </row>
    <row r="49013" spans="7:7" x14ac:dyDescent="0.2">
      <c r="G49013" s="12"/>
    </row>
    <row r="49014" spans="7:7" x14ac:dyDescent="0.2">
      <c r="G49014" s="12"/>
    </row>
    <row r="49015" spans="7:7" x14ac:dyDescent="0.2">
      <c r="G49015" s="12"/>
    </row>
    <row r="49016" spans="7:7" x14ac:dyDescent="0.2">
      <c r="G49016" s="12"/>
    </row>
    <row r="49017" spans="7:7" x14ac:dyDescent="0.2">
      <c r="G49017" s="12"/>
    </row>
    <row r="49018" spans="7:7" x14ac:dyDescent="0.2">
      <c r="G49018" s="12"/>
    </row>
    <row r="49019" spans="7:7" x14ac:dyDescent="0.2">
      <c r="G49019" s="12"/>
    </row>
    <row r="49020" spans="7:7" x14ac:dyDescent="0.2">
      <c r="G49020" s="12"/>
    </row>
    <row r="49021" spans="7:7" x14ac:dyDescent="0.2">
      <c r="G49021" s="12"/>
    </row>
    <row r="49022" spans="7:7" x14ac:dyDescent="0.2">
      <c r="G49022" s="12"/>
    </row>
    <row r="49023" spans="7:7" x14ac:dyDescent="0.2">
      <c r="G49023" s="12"/>
    </row>
    <row r="49024" spans="7:7" x14ac:dyDescent="0.2">
      <c r="G49024" s="12"/>
    </row>
    <row r="49025" spans="7:7" x14ac:dyDescent="0.2">
      <c r="G49025" s="12"/>
    </row>
    <row r="49026" spans="7:7" x14ac:dyDescent="0.2">
      <c r="G49026" s="12"/>
    </row>
    <row r="49027" spans="7:7" x14ac:dyDescent="0.2">
      <c r="G49027" s="12"/>
    </row>
    <row r="49028" spans="7:7" x14ac:dyDescent="0.2">
      <c r="G49028" s="12"/>
    </row>
    <row r="49029" spans="7:7" x14ac:dyDescent="0.2">
      <c r="G49029" s="12"/>
    </row>
    <row r="49030" spans="7:7" x14ac:dyDescent="0.2">
      <c r="G49030" s="12"/>
    </row>
    <row r="49031" spans="7:7" x14ac:dyDescent="0.2">
      <c r="G49031" s="12"/>
    </row>
    <row r="49032" spans="7:7" x14ac:dyDescent="0.2">
      <c r="G49032" s="12"/>
    </row>
    <row r="49033" spans="7:7" x14ac:dyDescent="0.2">
      <c r="G49033" s="12"/>
    </row>
    <row r="49034" spans="7:7" x14ac:dyDescent="0.2">
      <c r="G49034" s="12"/>
    </row>
    <row r="49035" spans="7:7" x14ac:dyDescent="0.2">
      <c r="G49035" s="12"/>
    </row>
    <row r="49036" spans="7:7" x14ac:dyDescent="0.2">
      <c r="G49036" s="12"/>
    </row>
    <row r="49037" spans="7:7" x14ac:dyDescent="0.2">
      <c r="G49037" s="12"/>
    </row>
    <row r="49038" spans="7:7" x14ac:dyDescent="0.2">
      <c r="G49038" s="12"/>
    </row>
    <row r="49039" spans="7:7" x14ac:dyDescent="0.2">
      <c r="G49039" s="12"/>
    </row>
    <row r="49040" spans="7:7" x14ac:dyDescent="0.2">
      <c r="G49040" s="12"/>
    </row>
    <row r="49041" spans="7:7" x14ac:dyDescent="0.2">
      <c r="G49041" s="12"/>
    </row>
    <row r="49042" spans="7:7" x14ac:dyDescent="0.2">
      <c r="G49042" s="12"/>
    </row>
    <row r="49043" spans="7:7" x14ac:dyDescent="0.2">
      <c r="G49043" s="12"/>
    </row>
    <row r="49044" spans="7:7" x14ac:dyDescent="0.2">
      <c r="G49044" s="12"/>
    </row>
    <row r="49045" spans="7:7" x14ac:dyDescent="0.2">
      <c r="G49045" s="12"/>
    </row>
    <row r="49046" spans="7:7" x14ac:dyDescent="0.2">
      <c r="G49046" s="12"/>
    </row>
    <row r="49047" spans="7:7" x14ac:dyDescent="0.2">
      <c r="G49047" s="12"/>
    </row>
    <row r="49048" spans="7:7" x14ac:dyDescent="0.2">
      <c r="G49048" s="12"/>
    </row>
    <row r="49049" spans="7:7" x14ac:dyDescent="0.2">
      <c r="G49049" s="12"/>
    </row>
    <row r="49050" spans="7:7" x14ac:dyDescent="0.2">
      <c r="G49050" s="12"/>
    </row>
    <row r="49051" spans="7:7" x14ac:dyDescent="0.2">
      <c r="G49051" s="12"/>
    </row>
    <row r="49052" spans="7:7" x14ac:dyDescent="0.2">
      <c r="G49052" s="12"/>
    </row>
    <row r="49053" spans="7:7" x14ac:dyDescent="0.2">
      <c r="G49053" s="12"/>
    </row>
    <row r="49054" spans="7:7" x14ac:dyDescent="0.2">
      <c r="G49054" s="12"/>
    </row>
    <row r="49055" spans="7:7" x14ac:dyDescent="0.2">
      <c r="G49055" s="12"/>
    </row>
    <row r="49056" spans="7:7" x14ac:dyDescent="0.2">
      <c r="G49056" s="12"/>
    </row>
    <row r="49057" spans="7:7" x14ac:dyDescent="0.2">
      <c r="G49057" s="12"/>
    </row>
    <row r="49058" spans="7:7" x14ac:dyDescent="0.2">
      <c r="G49058" s="12"/>
    </row>
    <row r="49059" spans="7:7" x14ac:dyDescent="0.2">
      <c r="G49059" s="12"/>
    </row>
    <row r="49060" spans="7:7" x14ac:dyDescent="0.2">
      <c r="G49060" s="12"/>
    </row>
    <row r="49061" spans="7:7" x14ac:dyDescent="0.2">
      <c r="G49061" s="12"/>
    </row>
    <row r="49062" spans="7:7" x14ac:dyDescent="0.2">
      <c r="G49062" s="12"/>
    </row>
    <row r="49063" spans="7:7" x14ac:dyDescent="0.2">
      <c r="G49063" s="12"/>
    </row>
    <row r="49064" spans="7:7" x14ac:dyDescent="0.2">
      <c r="G49064" s="12"/>
    </row>
    <row r="49065" spans="7:7" x14ac:dyDescent="0.2">
      <c r="G49065" s="12"/>
    </row>
    <row r="49066" spans="7:7" x14ac:dyDescent="0.2">
      <c r="G49066" s="12"/>
    </row>
    <row r="49067" spans="7:7" x14ac:dyDescent="0.2">
      <c r="G49067" s="12"/>
    </row>
    <row r="49068" spans="7:7" x14ac:dyDescent="0.2">
      <c r="G49068" s="12"/>
    </row>
    <row r="49069" spans="7:7" x14ac:dyDescent="0.2">
      <c r="G49069" s="12"/>
    </row>
    <row r="49070" spans="7:7" x14ac:dyDescent="0.2">
      <c r="G49070" s="12"/>
    </row>
    <row r="49071" spans="7:7" x14ac:dyDescent="0.2">
      <c r="G49071" s="12"/>
    </row>
    <row r="49072" spans="7:7" x14ac:dyDescent="0.2">
      <c r="G49072" s="12"/>
    </row>
    <row r="49073" spans="7:7" x14ac:dyDescent="0.2">
      <c r="G49073" s="12"/>
    </row>
    <row r="49074" spans="7:7" x14ac:dyDescent="0.2">
      <c r="G49074" s="12"/>
    </row>
    <row r="49075" spans="7:7" x14ac:dyDescent="0.2">
      <c r="G49075" s="12"/>
    </row>
    <row r="49076" spans="7:7" x14ac:dyDescent="0.2">
      <c r="G49076" s="12"/>
    </row>
    <row r="49077" spans="7:7" x14ac:dyDescent="0.2">
      <c r="G49077" s="12"/>
    </row>
    <row r="49078" spans="7:7" x14ac:dyDescent="0.2">
      <c r="G49078" s="12"/>
    </row>
    <row r="49079" spans="7:7" x14ac:dyDescent="0.2">
      <c r="G49079" s="12"/>
    </row>
    <row r="49080" spans="7:7" x14ac:dyDescent="0.2">
      <c r="G49080" s="12"/>
    </row>
    <row r="49081" spans="7:7" x14ac:dyDescent="0.2">
      <c r="G49081" s="12"/>
    </row>
    <row r="49082" spans="7:7" x14ac:dyDescent="0.2">
      <c r="G49082" s="12"/>
    </row>
    <row r="49083" spans="7:7" x14ac:dyDescent="0.2">
      <c r="G49083" s="12"/>
    </row>
    <row r="49084" spans="7:7" x14ac:dyDescent="0.2">
      <c r="G49084" s="12"/>
    </row>
    <row r="49085" spans="7:7" x14ac:dyDescent="0.2">
      <c r="G49085" s="12"/>
    </row>
    <row r="49086" spans="7:7" x14ac:dyDescent="0.2">
      <c r="G49086" s="12"/>
    </row>
    <row r="49087" spans="7:7" x14ac:dyDescent="0.2">
      <c r="G49087" s="12"/>
    </row>
    <row r="49088" spans="7:7" x14ac:dyDescent="0.2">
      <c r="G49088" s="12"/>
    </row>
    <row r="49089" spans="7:7" x14ac:dyDescent="0.2">
      <c r="G49089" s="12"/>
    </row>
    <row r="49090" spans="7:7" x14ac:dyDescent="0.2">
      <c r="G49090" s="12"/>
    </row>
    <row r="49091" spans="7:7" x14ac:dyDescent="0.2">
      <c r="G49091" s="12"/>
    </row>
    <row r="49092" spans="7:7" x14ac:dyDescent="0.2">
      <c r="G49092" s="12"/>
    </row>
    <row r="49093" spans="7:7" x14ac:dyDescent="0.2">
      <c r="G49093" s="12"/>
    </row>
    <row r="49094" spans="7:7" x14ac:dyDescent="0.2">
      <c r="G49094" s="12"/>
    </row>
    <row r="49095" spans="7:7" x14ac:dyDescent="0.2">
      <c r="G49095" s="12"/>
    </row>
    <row r="49096" spans="7:7" x14ac:dyDescent="0.2">
      <c r="G49096" s="12"/>
    </row>
    <row r="49097" spans="7:7" x14ac:dyDescent="0.2">
      <c r="G49097" s="12"/>
    </row>
    <row r="49098" spans="7:7" x14ac:dyDescent="0.2">
      <c r="G49098" s="12"/>
    </row>
    <row r="49099" spans="7:7" x14ac:dyDescent="0.2">
      <c r="G49099" s="12"/>
    </row>
    <row r="49100" spans="7:7" x14ac:dyDescent="0.2">
      <c r="G49100" s="12"/>
    </row>
    <row r="49101" spans="7:7" x14ac:dyDescent="0.2">
      <c r="G49101" s="12"/>
    </row>
    <row r="49102" spans="7:7" x14ac:dyDescent="0.2">
      <c r="G49102" s="12"/>
    </row>
    <row r="49103" spans="7:7" x14ac:dyDescent="0.2">
      <c r="G49103" s="12"/>
    </row>
    <row r="49104" spans="7:7" x14ac:dyDescent="0.2">
      <c r="G49104" s="12"/>
    </row>
    <row r="49105" spans="7:7" x14ac:dyDescent="0.2">
      <c r="G49105" s="12"/>
    </row>
    <row r="49106" spans="7:7" x14ac:dyDescent="0.2">
      <c r="G49106" s="12"/>
    </row>
    <row r="49107" spans="7:7" x14ac:dyDescent="0.2">
      <c r="G49107" s="12"/>
    </row>
    <row r="49108" spans="7:7" x14ac:dyDescent="0.2">
      <c r="G49108" s="12"/>
    </row>
    <row r="49109" spans="7:7" x14ac:dyDescent="0.2">
      <c r="G49109" s="12"/>
    </row>
    <row r="49110" spans="7:7" x14ac:dyDescent="0.2">
      <c r="G49110" s="12"/>
    </row>
    <row r="49111" spans="7:7" x14ac:dyDescent="0.2">
      <c r="G49111" s="12"/>
    </row>
    <row r="49112" spans="7:7" x14ac:dyDescent="0.2">
      <c r="G49112" s="12"/>
    </row>
    <row r="49113" spans="7:7" x14ac:dyDescent="0.2">
      <c r="G49113" s="12"/>
    </row>
    <row r="49114" spans="7:7" x14ac:dyDescent="0.2">
      <c r="G49114" s="12"/>
    </row>
    <row r="49115" spans="7:7" x14ac:dyDescent="0.2">
      <c r="G49115" s="12"/>
    </row>
    <row r="49116" spans="7:7" x14ac:dyDescent="0.2">
      <c r="G49116" s="12"/>
    </row>
    <row r="49117" spans="7:7" x14ac:dyDescent="0.2">
      <c r="G49117" s="12"/>
    </row>
    <row r="49118" spans="7:7" x14ac:dyDescent="0.2">
      <c r="G49118" s="12"/>
    </row>
    <row r="49119" spans="7:7" x14ac:dyDescent="0.2">
      <c r="G49119" s="12"/>
    </row>
    <row r="49120" spans="7:7" x14ac:dyDescent="0.2">
      <c r="G49120" s="12"/>
    </row>
    <row r="49121" spans="7:7" x14ac:dyDescent="0.2">
      <c r="G49121" s="12"/>
    </row>
    <row r="49122" spans="7:7" x14ac:dyDescent="0.2">
      <c r="G49122" s="12"/>
    </row>
    <row r="49123" spans="7:7" x14ac:dyDescent="0.2">
      <c r="G49123" s="12"/>
    </row>
    <row r="49124" spans="7:7" x14ac:dyDescent="0.2">
      <c r="G49124" s="12"/>
    </row>
    <row r="49125" spans="7:7" x14ac:dyDescent="0.2">
      <c r="G49125" s="12"/>
    </row>
    <row r="49126" spans="7:7" x14ac:dyDescent="0.2">
      <c r="G49126" s="12"/>
    </row>
    <row r="49127" spans="7:7" x14ac:dyDescent="0.2">
      <c r="G49127" s="12"/>
    </row>
    <row r="49128" spans="7:7" x14ac:dyDescent="0.2">
      <c r="G49128" s="12"/>
    </row>
    <row r="49129" spans="7:7" x14ac:dyDescent="0.2">
      <c r="G49129" s="12"/>
    </row>
    <row r="49130" spans="7:7" x14ac:dyDescent="0.2">
      <c r="G49130" s="12"/>
    </row>
    <row r="49131" spans="7:7" x14ac:dyDescent="0.2">
      <c r="G49131" s="12"/>
    </row>
    <row r="49132" spans="7:7" x14ac:dyDescent="0.2">
      <c r="G49132" s="12"/>
    </row>
    <row r="49133" spans="7:7" x14ac:dyDescent="0.2">
      <c r="G49133" s="12"/>
    </row>
    <row r="49134" spans="7:7" x14ac:dyDescent="0.2">
      <c r="G49134" s="12"/>
    </row>
    <row r="49135" spans="7:7" x14ac:dyDescent="0.2">
      <c r="G49135" s="12"/>
    </row>
    <row r="49136" spans="7:7" x14ac:dyDescent="0.2">
      <c r="G49136" s="12"/>
    </row>
    <row r="49137" spans="7:7" x14ac:dyDescent="0.2">
      <c r="G49137" s="12"/>
    </row>
    <row r="49138" spans="7:7" x14ac:dyDescent="0.2">
      <c r="G49138" s="12"/>
    </row>
    <row r="49139" spans="7:7" x14ac:dyDescent="0.2">
      <c r="G49139" s="12"/>
    </row>
    <row r="49140" spans="7:7" x14ac:dyDescent="0.2">
      <c r="G49140" s="12"/>
    </row>
    <row r="49141" spans="7:7" x14ac:dyDescent="0.2">
      <c r="G49141" s="12"/>
    </row>
    <row r="49142" spans="7:7" x14ac:dyDescent="0.2">
      <c r="G49142" s="12"/>
    </row>
    <row r="49143" spans="7:7" x14ac:dyDescent="0.2">
      <c r="G49143" s="12"/>
    </row>
    <row r="49144" spans="7:7" x14ac:dyDescent="0.2">
      <c r="G49144" s="12"/>
    </row>
    <row r="49145" spans="7:7" x14ac:dyDescent="0.2">
      <c r="G49145" s="12"/>
    </row>
    <row r="49146" spans="7:7" x14ac:dyDescent="0.2">
      <c r="G49146" s="12"/>
    </row>
    <row r="49147" spans="7:7" x14ac:dyDescent="0.2">
      <c r="G49147" s="12"/>
    </row>
    <row r="49148" spans="7:7" x14ac:dyDescent="0.2">
      <c r="G49148" s="12"/>
    </row>
    <row r="49149" spans="7:7" x14ac:dyDescent="0.2">
      <c r="G49149" s="12"/>
    </row>
    <row r="49150" spans="7:7" x14ac:dyDescent="0.2">
      <c r="G49150" s="12"/>
    </row>
    <row r="49151" spans="7:7" x14ac:dyDescent="0.2">
      <c r="G49151" s="12"/>
    </row>
    <row r="49152" spans="7:7" x14ac:dyDescent="0.2">
      <c r="G49152" s="12"/>
    </row>
    <row r="49153" spans="7:7" x14ac:dyDescent="0.2">
      <c r="G49153" s="12"/>
    </row>
    <row r="49154" spans="7:7" x14ac:dyDescent="0.2">
      <c r="G49154" s="12"/>
    </row>
    <row r="49155" spans="7:7" x14ac:dyDescent="0.2">
      <c r="G49155" s="12"/>
    </row>
    <row r="49156" spans="7:7" x14ac:dyDescent="0.2">
      <c r="G49156" s="12"/>
    </row>
    <row r="49157" spans="7:7" x14ac:dyDescent="0.2">
      <c r="G49157" s="12"/>
    </row>
    <row r="49158" spans="7:7" x14ac:dyDescent="0.2">
      <c r="G49158" s="12"/>
    </row>
    <row r="49159" spans="7:7" x14ac:dyDescent="0.2">
      <c r="G49159" s="12"/>
    </row>
    <row r="49160" spans="7:7" x14ac:dyDescent="0.2">
      <c r="G49160" s="12"/>
    </row>
    <row r="49161" spans="7:7" x14ac:dyDescent="0.2">
      <c r="G49161" s="12"/>
    </row>
    <row r="49162" spans="7:7" x14ac:dyDescent="0.2">
      <c r="G49162" s="12"/>
    </row>
    <row r="49163" spans="7:7" x14ac:dyDescent="0.2">
      <c r="G49163" s="12"/>
    </row>
    <row r="49164" spans="7:7" x14ac:dyDescent="0.2">
      <c r="G49164" s="12"/>
    </row>
    <row r="49165" spans="7:7" x14ac:dyDescent="0.2">
      <c r="G49165" s="12"/>
    </row>
    <row r="49166" spans="7:7" x14ac:dyDescent="0.2">
      <c r="G49166" s="12"/>
    </row>
    <row r="49167" spans="7:7" x14ac:dyDescent="0.2">
      <c r="G49167" s="12"/>
    </row>
    <row r="49168" spans="7:7" x14ac:dyDescent="0.2">
      <c r="G49168" s="12"/>
    </row>
    <row r="49169" spans="7:7" x14ac:dyDescent="0.2">
      <c r="G49169" s="12"/>
    </row>
    <row r="49170" spans="7:7" x14ac:dyDescent="0.2">
      <c r="G49170" s="12"/>
    </row>
    <row r="49171" spans="7:7" x14ac:dyDescent="0.2">
      <c r="G49171" s="12"/>
    </row>
    <row r="49172" spans="7:7" x14ac:dyDescent="0.2">
      <c r="G49172" s="12"/>
    </row>
    <row r="49173" spans="7:7" x14ac:dyDescent="0.2">
      <c r="G49173" s="12"/>
    </row>
    <row r="49174" spans="7:7" x14ac:dyDescent="0.2">
      <c r="G49174" s="12"/>
    </row>
    <row r="49175" spans="7:7" x14ac:dyDescent="0.2">
      <c r="G49175" s="12"/>
    </row>
    <row r="49176" spans="7:7" x14ac:dyDescent="0.2">
      <c r="G49176" s="12"/>
    </row>
    <row r="49177" spans="7:7" x14ac:dyDescent="0.2">
      <c r="G49177" s="12"/>
    </row>
    <row r="49178" spans="7:7" x14ac:dyDescent="0.2">
      <c r="G49178" s="12"/>
    </row>
    <row r="49179" spans="7:7" x14ac:dyDescent="0.2">
      <c r="G49179" s="12"/>
    </row>
    <row r="49180" spans="7:7" x14ac:dyDescent="0.2">
      <c r="G49180" s="12"/>
    </row>
    <row r="49181" spans="7:7" x14ac:dyDescent="0.2">
      <c r="G49181" s="12"/>
    </row>
    <row r="49182" spans="7:7" x14ac:dyDescent="0.2">
      <c r="G49182" s="12"/>
    </row>
    <row r="49183" spans="7:7" x14ac:dyDescent="0.2">
      <c r="G49183" s="12"/>
    </row>
    <row r="49184" spans="7:7" x14ac:dyDescent="0.2">
      <c r="G49184" s="12"/>
    </row>
    <row r="49185" spans="7:7" x14ac:dyDescent="0.2">
      <c r="G49185" s="12"/>
    </row>
    <row r="49186" spans="7:7" x14ac:dyDescent="0.2">
      <c r="G49186" s="12"/>
    </row>
    <row r="49187" spans="7:7" x14ac:dyDescent="0.2">
      <c r="G49187" s="12"/>
    </row>
    <row r="49188" spans="7:7" x14ac:dyDescent="0.2">
      <c r="G49188" s="12"/>
    </row>
    <row r="49189" spans="7:7" x14ac:dyDescent="0.2">
      <c r="G49189" s="12"/>
    </row>
    <row r="49190" spans="7:7" x14ac:dyDescent="0.2">
      <c r="G49190" s="12"/>
    </row>
    <row r="49191" spans="7:7" x14ac:dyDescent="0.2">
      <c r="G49191" s="12"/>
    </row>
    <row r="49192" spans="7:7" x14ac:dyDescent="0.2">
      <c r="G49192" s="12"/>
    </row>
    <row r="49193" spans="7:7" x14ac:dyDescent="0.2">
      <c r="G49193" s="12"/>
    </row>
    <row r="49194" spans="7:7" x14ac:dyDescent="0.2">
      <c r="G49194" s="12"/>
    </row>
    <row r="49195" spans="7:7" x14ac:dyDescent="0.2">
      <c r="G49195" s="12"/>
    </row>
    <row r="49196" spans="7:7" x14ac:dyDescent="0.2">
      <c r="G49196" s="12"/>
    </row>
    <row r="49197" spans="7:7" x14ac:dyDescent="0.2">
      <c r="G49197" s="12"/>
    </row>
    <row r="49198" spans="7:7" x14ac:dyDescent="0.2">
      <c r="G49198" s="12"/>
    </row>
    <row r="49199" spans="7:7" x14ac:dyDescent="0.2">
      <c r="G49199" s="12"/>
    </row>
    <row r="49200" spans="7:7" x14ac:dyDescent="0.2">
      <c r="G49200" s="12"/>
    </row>
    <row r="49201" spans="7:7" x14ac:dyDescent="0.2">
      <c r="G49201" s="12"/>
    </row>
    <row r="49202" spans="7:7" x14ac:dyDescent="0.2">
      <c r="G49202" s="12"/>
    </row>
    <row r="49203" spans="7:7" x14ac:dyDescent="0.2">
      <c r="G49203" s="12"/>
    </row>
    <row r="49204" spans="7:7" x14ac:dyDescent="0.2">
      <c r="G49204" s="12"/>
    </row>
    <row r="49205" spans="7:7" x14ac:dyDescent="0.2">
      <c r="G49205" s="12"/>
    </row>
    <row r="49206" spans="7:7" x14ac:dyDescent="0.2">
      <c r="G49206" s="12"/>
    </row>
    <row r="49207" spans="7:7" x14ac:dyDescent="0.2">
      <c r="G49207" s="12"/>
    </row>
    <row r="49208" spans="7:7" x14ac:dyDescent="0.2">
      <c r="G49208" s="12"/>
    </row>
    <row r="49209" spans="7:7" x14ac:dyDescent="0.2">
      <c r="G49209" s="12"/>
    </row>
    <row r="49210" spans="7:7" x14ac:dyDescent="0.2">
      <c r="G49210" s="12"/>
    </row>
    <row r="49211" spans="7:7" x14ac:dyDescent="0.2">
      <c r="G49211" s="12"/>
    </row>
    <row r="49212" spans="7:7" x14ac:dyDescent="0.2">
      <c r="G49212" s="12"/>
    </row>
    <row r="49213" spans="7:7" x14ac:dyDescent="0.2">
      <c r="G49213" s="12"/>
    </row>
    <row r="49214" spans="7:7" x14ac:dyDescent="0.2">
      <c r="G49214" s="12"/>
    </row>
    <row r="49215" spans="7:7" x14ac:dyDescent="0.2">
      <c r="G49215" s="12"/>
    </row>
    <row r="49216" spans="7:7" x14ac:dyDescent="0.2">
      <c r="G49216" s="12"/>
    </row>
    <row r="49217" spans="7:7" x14ac:dyDescent="0.2">
      <c r="G49217" s="12"/>
    </row>
    <row r="49218" spans="7:7" x14ac:dyDescent="0.2">
      <c r="G49218" s="12"/>
    </row>
    <row r="49219" spans="7:7" x14ac:dyDescent="0.2">
      <c r="G49219" s="12"/>
    </row>
    <row r="49220" spans="7:7" x14ac:dyDescent="0.2">
      <c r="G49220" s="12"/>
    </row>
    <row r="49221" spans="7:7" x14ac:dyDescent="0.2">
      <c r="G49221" s="12"/>
    </row>
    <row r="49222" spans="7:7" x14ac:dyDescent="0.2">
      <c r="G49222" s="12"/>
    </row>
    <row r="49223" spans="7:7" x14ac:dyDescent="0.2">
      <c r="G49223" s="12"/>
    </row>
    <row r="49224" spans="7:7" x14ac:dyDescent="0.2">
      <c r="G49224" s="12"/>
    </row>
    <row r="49225" spans="7:7" x14ac:dyDescent="0.2">
      <c r="G49225" s="12"/>
    </row>
    <row r="49226" spans="7:7" x14ac:dyDescent="0.2">
      <c r="G49226" s="12"/>
    </row>
    <row r="49227" spans="7:7" x14ac:dyDescent="0.2">
      <c r="G49227" s="12"/>
    </row>
    <row r="49228" spans="7:7" x14ac:dyDescent="0.2">
      <c r="G49228" s="12"/>
    </row>
    <row r="49229" spans="7:7" x14ac:dyDescent="0.2">
      <c r="G49229" s="12"/>
    </row>
    <row r="49230" spans="7:7" x14ac:dyDescent="0.2">
      <c r="G49230" s="12"/>
    </row>
    <row r="49231" spans="7:7" x14ac:dyDescent="0.2">
      <c r="G49231" s="12"/>
    </row>
    <row r="49232" spans="7:7" x14ac:dyDescent="0.2">
      <c r="G49232" s="12"/>
    </row>
    <row r="49233" spans="7:7" x14ac:dyDescent="0.2">
      <c r="G49233" s="12"/>
    </row>
    <row r="49234" spans="7:7" x14ac:dyDescent="0.2">
      <c r="G49234" s="12"/>
    </row>
    <row r="49235" spans="7:7" x14ac:dyDescent="0.2">
      <c r="G49235" s="12"/>
    </row>
    <row r="49236" spans="7:7" x14ac:dyDescent="0.2">
      <c r="G49236" s="12"/>
    </row>
    <row r="49237" spans="7:7" x14ac:dyDescent="0.2">
      <c r="G49237" s="12"/>
    </row>
    <row r="49238" spans="7:7" x14ac:dyDescent="0.2">
      <c r="G49238" s="12"/>
    </row>
    <row r="49239" spans="7:7" x14ac:dyDescent="0.2">
      <c r="G49239" s="12"/>
    </row>
    <row r="49240" spans="7:7" x14ac:dyDescent="0.2">
      <c r="G49240" s="12"/>
    </row>
    <row r="49241" spans="7:7" x14ac:dyDescent="0.2">
      <c r="G49241" s="12"/>
    </row>
    <row r="49242" spans="7:7" x14ac:dyDescent="0.2">
      <c r="G49242" s="12"/>
    </row>
    <row r="49243" spans="7:7" x14ac:dyDescent="0.2">
      <c r="G49243" s="12"/>
    </row>
    <row r="49244" spans="7:7" x14ac:dyDescent="0.2">
      <c r="G49244" s="12"/>
    </row>
    <row r="49245" spans="7:7" x14ac:dyDescent="0.2">
      <c r="G49245" s="12"/>
    </row>
    <row r="49246" spans="7:7" x14ac:dyDescent="0.2">
      <c r="G49246" s="12"/>
    </row>
    <row r="49247" spans="7:7" x14ac:dyDescent="0.2">
      <c r="G49247" s="12"/>
    </row>
    <row r="49248" spans="7:7" x14ac:dyDescent="0.2">
      <c r="G49248" s="12"/>
    </row>
    <row r="49249" spans="7:7" x14ac:dyDescent="0.2">
      <c r="G49249" s="12"/>
    </row>
    <row r="49250" spans="7:7" x14ac:dyDescent="0.2">
      <c r="G49250" s="12"/>
    </row>
    <row r="49251" spans="7:7" x14ac:dyDescent="0.2">
      <c r="G49251" s="12"/>
    </row>
    <row r="49252" spans="7:7" x14ac:dyDescent="0.2">
      <c r="G49252" s="12"/>
    </row>
    <row r="49253" spans="7:7" x14ac:dyDescent="0.2">
      <c r="G49253" s="12"/>
    </row>
    <row r="49254" spans="7:7" x14ac:dyDescent="0.2">
      <c r="G49254" s="12"/>
    </row>
    <row r="49255" spans="7:7" x14ac:dyDescent="0.2">
      <c r="G49255" s="12"/>
    </row>
    <row r="49256" spans="7:7" x14ac:dyDescent="0.2">
      <c r="G49256" s="12"/>
    </row>
    <row r="49257" spans="7:7" x14ac:dyDescent="0.2">
      <c r="G49257" s="12"/>
    </row>
    <row r="49258" spans="7:7" x14ac:dyDescent="0.2">
      <c r="G49258" s="12"/>
    </row>
    <row r="49259" spans="7:7" x14ac:dyDescent="0.2">
      <c r="G49259" s="12"/>
    </row>
    <row r="49260" spans="7:7" x14ac:dyDescent="0.2">
      <c r="G49260" s="12"/>
    </row>
    <row r="49261" spans="7:7" x14ac:dyDescent="0.2">
      <c r="G49261" s="12"/>
    </row>
    <row r="49262" spans="7:7" x14ac:dyDescent="0.2">
      <c r="G49262" s="12"/>
    </row>
    <row r="49263" spans="7:7" x14ac:dyDescent="0.2">
      <c r="G49263" s="12"/>
    </row>
    <row r="49264" spans="7:7" x14ac:dyDescent="0.2">
      <c r="G49264" s="12"/>
    </row>
    <row r="49265" spans="7:7" x14ac:dyDescent="0.2">
      <c r="G49265" s="12"/>
    </row>
    <row r="49266" spans="7:7" x14ac:dyDescent="0.2">
      <c r="G49266" s="12"/>
    </row>
    <row r="49267" spans="7:7" x14ac:dyDescent="0.2">
      <c r="G49267" s="12"/>
    </row>
    <row r="49268" spans="7:7" x14ac:dyDescent="0.2">
      <c r="G49268" s="12"/>
    </row>
    <row r="49269" spans="7:7" x14ac:dyDescent="0.2">
      <c r="G49269" s="12"/>
    </row>
    <row r="49270" spans="7:7" x14ac:dyDescent="0.2">
      <c r="G49270" s="12"/>
    </row>
    <row r="49271" spans="7:7" x14ac:dyDescent="0.2">
      <c r="G49271" s="12"/>
    </row>
    <row r="49272" spans="7:7" x14ac:dyDescent="0.2">
      <c r="G49272" s="12"/>
    </row>
    <row r="49273" spans="7:7" x14ac:dyDescent="0.2">
      <c r="G49273" s="12"/>
    </row>
    <row r="49274" spans="7:7" x14ac:dyDescent="0.2">
      <c r="G49274" s="12"/>
    </row>
    <row r="49275" spans="7:7" x14ac:dyDescent="0.2">
      <c r="G49275" s="12"/>
    </row>
    <row r="49276" spans="7:7" x14ac:dyDescent="0.2">
      <c r="G49276" s="12"/>
    </row>
    <row r="49277" spans="7:7" x14ac:dyDescent="0.2">
      <c r="G49277" s="12"/>
    </row>
    <row r="49278" spans="7:7" x14ac:dyDescent="0.2">
      <c r="G49278" s="12"/>
    </row>
    <row r="49279" spans="7:7" x14ac:dyDescent="0.2">
      <c r="G49279" s="12"/>
    </row>
    <row r="49280" spans="7:7" x14ac:dyDescent="0.2">
      <c r="G49280" s="12"/>
    </row>
    <row r="49281" spans="7:7" x14ac:dyDescent="0.2">
      <c r="G49281" s="12"/>
    </row>
    <row r="49282" spans="7:7" x14ac:dyDescent="0.2">
      <c r="G49282" s="12"/>
    </row>
    <row r="49283" spans="7:7" x14ac:dyDescent="0.2">
      <c r="G49283" s="12"/>
    </row>
    <row r="49284" spans="7:7" x14ac:dyDescent="0.2">
      <c r="G49284" s="12"/>
    </row>
    <row r="49285" spans="7:7" x14ac:dyDescent="0.2">
      <c r="G49285" s="12"/>
    </row>
    <row r="49286" spans="7:7" x14ac:dyDescent="0.2">
      <c r="G49286" s="12"/>
    </row>
    <row r="49287" spans="7:7" x14ac:dyDescent="0.2">
      <c r="G49287" s="12"/>
    </row>
    <row r="49288" spans="7:7" x14ac:dyDescent="0.2">
      <c r="G49288" s="12"/>
    </row>
    <row r="49289" spans="7:7" x14ac:dyDescent="0.2">
      <c r="G49289" s="12"/>
    </row>
    <row r="49290" spans="7:7" x14ac:dyDescent="0.2">
      <c r="G49290" s="12"/>
    </row>
    <row r="49291" spans="7:7" x14ac:dyDescent="0.2">
      <c r="G49291" s="12"/>
    </row>
    <row r="49292" spans="7:7" x14ac:dyDescent="0.2">
      <c r="G49292" s="12"/>
    </row>
    <row r="49293" spans="7:7" x14ac:dyDescent="0.2">
      <c r="G49293" s="12"/>
    </row>
    <row r="49294" spans="7:7" x14ac:dyDescent="0.2">
      <c r="G49294" s="12"/>
    </row>
    <row r="49295" spans="7:7" x14ac:dyDescent="0.2">
      <c r="G49295" s="12"/>
    </row>
    <row r="49296" spans="7:7" x14ac:dyDescent="0.2">
      <c r="G49296" s="12"/>
    </row>
    <row r="49297" spans="7:7" x14ac:dyDescent="0.2">
      <c r="G49297" s="12"/>
    </row>
    <row r="49298" spans="7:7" x14ac:dyDescent="0.2">
      <c r="G49298" s="12"/>
    </row>
    <row r="49299" spans="7:7" x14ac:dyDescent="0.2">
      <c r="G49299" s="12"/>
    </row>
    <row r="49300" spans="7:7" x14ac:dyDescent="0.2">
      <c r="G49300" s="12"/>
    </row>
    <row r="49301" spans="7:7" x14ac:dyDescent="0.2">
      <c r="G49301" s="12"/>
    </row>
    <row r="49302" spans="7:7" x14ac:dyDescent="0.2">
      <c r="G49302" s="12"/>
    </row>
    <row r="49303" spans="7:7" x14ac:dyDescent="0.2">
      <c r="G49303" s="12"/>
    </row>
    <row r="49304" spans="7:7" x14ac:dyDescent="0.2">
      <c r="G49304" s="12"/>
    </row>
    <row r="49305" spans="7:7" x14ac:dyDescent="0.2">
      <c r="G49305" s="12"/>
    </row>
    <row r="49306" spans="7:7" x14ac:dyDescent="0.2">
      <c r="G49306" s="12"/>
    </row>
    <row r="49307" spans="7:7" x14ac:dyDescent="0.2">
      <c r="G49307" s="12"/>
    </row>
    <row r="49308" spans="7:7" x14ac:dyDescent="0.2">
      <c r="G49308" s="12"/>
    </row>
    <row r="49309" spans="7:7" x14ac:dyDescent="0.2">
      <c r="G49309" s="12"/>
    </row>
    <row r="49310" spans="7:7" x14ac:dyDescent="0.2">
      <c r="G49310" s="12"/>
    </row>
    <row r="49311" spans="7:7" x14ac:dyDescent="0.2">
      <c r="G49311" s="12"/>
    </row>
    <row r="49312" spans="7:7" x14ac:dyDescent="0.2">
      <c r="G49312" s="12"/>
    </row>
    <row r="49313" spans="7:7" x14ac:dyDescent="0.2">
      <c r="G49313" s="12"/>
    </row>
    <row r="49314" spans="7:7" x14ac:dyDescent="0.2">
      <c r="G49314" s="12"/>
    </row>
    <row r="49315" spans="7:7" x14ac:dyDescent="0.2">
      <c r="G49315" s="12"/>
    </row>
    <row r="49316" spans="7:7" x14ac:dyDescent="0.2">
      <c r="G49316" s="12"/>
    </row>
    <row r="49317" spans="7:7" x14ac:dyDescent="0.2">
      <c r="G49317" s="12"/>
    </row>
    <row r="49318" spans="7:7" x14ac:dyDescent="0.2">
      <c r="G49318" s="12"/>
    </row>
    <row r="49319" spans="7:7" x14ac:dyDescent="0.2">
      <c r="G49319" s="12"/>
    </row>
    <row r="49320" spans="7:7" x14ac:dyDescent="0.2">
      <c r="G49320" s="12"/>
    </row>
    <row r="49321" spans="7:7" x14ac:dyDescent="0.2">
      <c r="G49321" s="12"/>
    </row>
    <row r="49322" spans="7:7" x14ac:dyDescent="0.2">
      <c r="G49322" s="12"/>
    </row>
    <row r="49323" spans="7:7" x14ac:dyDescent="0.2">
      <c r="G49323" s="12"/>
    </row>
    <row r="49324" spans="7:7" x14ac:dyDescent="0.2">
      <c r="G49324" s="12"/>
    </row>
    <row r="49325" spans="7:7" x14ac:dyDescent="0.2">
      <c r="G49325" s="12"/>
    </row>
    <row r="49326" spans="7:7" x14ac:dyDescent="0.2">
      <c r="G49326" s="12"/>
    </row>
    <row r="49327" spans="7:7" x14ac:dyDescent="0.2">
      <c r="G49327" s="12"/>
    </row>
    <row r="49328" spans="7:7" x14ac:dyDescent="0.2">
      <c r="G49328" s="12"/>
    </row>
    <row r="49329" spans="7:7" x14ac:dyDescent="0.2">
      <c r="G49329" s="12"/>
    </row>
    <row r="49330" spans="7:7" x14ac:dyDescent="0.2">
      <c r="G49330" s="12"/>
    </row>
    <row r="49331" spans="7:7" x14ac:dyDescent="0.2">
      <c r="G49331" s="12"/>
    </row>
    <row r="49332" spans="7:7" x14ac:dyDescent="0.2">
      <c r="G49332" s="12"/>
    </row>
    <row r="49333" spans="7:7" x14ac:dyDescent="0.2">
      <c r="G49333" s="12"/>
    </row>
    <row r="49334" spans="7:7" x14ac:dyDescent="0.2">
      <c r="G49334" s="12"/>
    </row>
    <row r="49335" spans="7:7" x14ac:dyDescent="0.2">
      <c r="G49335" s="12"/>
    </row>
    <row r="49336" spans="7:7" x14ac:dyDescent="0.2">
      <c r="G49336" s="12"/>
    </row>
    <row r="49337" spans="7:7" x14ac:dyDescent="0.2">
      <c r="G49337" s="12"/>
    </row>
    <row r="49338" spans="7:7" x14ac:dyDescent="0.2">
      <c r="G49338" s="12"/>
    </row>
    <row r="49339" spans="7:7" x14ac:dyDescent="0.2">
      <c r="G49339" s="12"/>
    </row>
    <row r="49340" spans="7:7" x14ac:dyDescent="0.2">
      <c r="G49340" s="12"/>
    </row>
    <row r="49341" spans="7:7" x14ac:dyDescent="0.2">
      <c r="G49341" s="12"/>
    </row>
    <row r="49342" spans="7:7" x14ac:dyDescent="0.2">
      <c r="G49342" s="12"/>
    </row>
    <row r="49343" spans="7:7" x14ac:dyDescent="0.2">
      <c r="G49343" s="12"/>
    </row>
    <row r="49344" spans="7:7" x14ac:dyDescent="0.2">
      <c r="G49344" s="12"/>
    </row>
    <row r="49345" spans="7:7" x14ac:dyDescent="0.2">
      <c r="G49345" s="12"/>
    </row>
    <row r="49346" spans="7:7" x14ac:dyDescent="0.2">
      <c r="G49346" s="12"/>
    </row>
    <row r="49347" spans="7:7" x14ac:dyDescent="0.2">
      <c r="G49347" s="12"/>
    </row>
    <row r="49348" spans="7:7" x14ac:dyDescent="0.2">
      <c r="G49348" s="12"/>
    </row>
    <row r="49349" spans="7:7" x14ac:dyDescent="0.2">
      <c r="G49349" s="12"/>
    </row>
    <row r="49350" spans="7:7" x14ac:dyDescent="0.2">
      <c r="G49350" s="12"/>
    </row>
    <row r="49351" spans="7:7" x14ac:dyDescent="0.2">
      <c r="G49351" s="12"/>
    </row>
    <row r="49352" spans="7:7" x14ac:dyDescent="0.2">
      <c r="G49352" s="12"/>
    </row>
    <row r="49353" spans="7:7" x14ac:dyDescent="0.2">
      <c r="G49353" s="12"/>
    </row>
    <row r="49354" spans="7:7" x14ac:dyDescent="0.2">
      <c r="G49354" s="12"/>
    </row>
    <row r="49355" spans="7:7" x14ac:dyDescent="0.2">
      <c r="G49355" s="12"/>
    </row>
    <row r="49356" spans="7:7" x14ac:dyDescent="0.2">
      <c r="G49356" s="12"/>
    </row>
    <row r="49357" spans="7:7" x14ac:dyDescent="0.2">
      <c r="G49357" s="12"/>
    </row>
    <row r="49358" spans="7:7" x14ac:dyDescent="0.2">
      <c r="G49358" s="12"/>
    </row>
    <row r="49359" spans="7:7" x14ac:dyDescent="0.2">
      <c r="G49359" s="12"/>
    </row>
    <row r="49360" spans="7:7" x14ac:dyDescent="0.2">
      <c r="G49360" s="12"/>
    </row>
    <row r="49361" spans="7:7" x14ac:dyDescent="0.2">
      <c r="G49361" s="12"/>
    </row>
    <row r="49362" spans="7:7" x14ac:dyDescent="0.2">
      <c r="G49362" s="12"/>
    </row>
    <row r="49363" spans="7:7" x14ac:dyDescent="0.2">
      <c r="G49363" s="12"/>
    </row>
    <row r="49364" spans="7:7" x14ac:dyDescent="0.2">
      <c r="G49364" s="12"/>
    </row>
    <row r="49365" spans="7:7" x14ac:dyDescent="0.2">
      <c r="G49365" s="12"/>
    </row>
    <row r="49366" spans="7:7" x14ac:dyDescent="0.2">
      <c r="G49366" s="12"/>
    </row>
    <row r="49367" spans="7:7" x14ac:dyDescent="0.2">
      <c r="G49367" s="12"/>
    </row>
    <row r="49368" spans="7:7" x14ac:dyDescent="0.2">
      <c r="G49368" s="12"/>
    </row>
    <row r="49369" spans="7:7" x14ac:dyDescent="0.2">
      <c r="G49369" s="12"/>
    </row>
    <row r="49370" spans="7:7" x14ac:dyDescent="0.2">
      <c r="G49370" s="12"/>
    </row>
    <row r="49371" spans="7:7" x14ac:dyDescent="0.2">
      <c r="G49371" s="12"/>
    </row>
    <row r="49372" spans="7:7" x14ac:dyDescent="0.2">
      <c r="G49372" s="12"/>
    </row>
    <row r="49373" spans="7:7" x14ac:dyDescent="0.2">
      <c r="G49373" s="12"/>
    </row>
    <row r="49374" spans="7:7" x14ac:dyDescent="0.2">
      <c r="G49374" s="12"/>
    </row>
    <row r="49375" spans="7:7" x14ac:dyDescent="0.2">
      <c r="G49375" s="12"/>
    </row>
    <row r="49376" spans="7:7" x14ac:dyDescent="0.2">
      <c r="G49376" s="12"/>
    </row>
    <row r="49377" spans="7:7" x14ac:dyDescent="0.2">
      <c r="G49377" s="12"/>
    </row>
    <row r="49378" spans="7:7" x14ac:dyDescent="0.2">
      <c r="G49378" s="12"/>
    </row>
    <row r="49379" spans="7:7" x14ac:dyDescent="0.2">
      <c r="G49379" s="12"/>
    </row>
    <row r="49380" spans="7:7" x14ac:dyDescent="0.2">
      <c r="G49380" s="12"/>
    </row>
    <row r="49381" spans="7:7" x14ac:dyDescent="0.2">
      <c r="G49381" s="12"/>
    </row>
    <row r="49382" spans="7:7" x14ac:dyDescent="0.2">
      <c r="G49382" s="12"/>
    </row>
    <row r="49383" spans="7:7" x14ac:dyDescent="0.2">
      <c r="G49383" s="12"/>
    </row>
    <row r="49384" spans="7:7" x14ac:dyDescent="0.2">
      <c r="G49384" s="12"/>
    </row>
    <row r="49385" spans="7:7" x14ac:dyDescent="0.2">
      <c r="G49385" s="12"/>
    </row>
    <row r="49386" spans="7:7" x14ac:dyDescent="0.2">
      <c r="G49386" s="12"/>
    </row>
    <row r="49387" spans="7:7" x14ac:dyDescent="0.2">
      <c r="G49387" s="12"/>
    </row>
    <row r="49388" spans="7:7" x14ac:dyDescent="0.2">
      <c r="G49388" s="12"/>
    </row>
    <row r="49389" spans="7:7" x14ac:dyDescent="0.2">
      <c r="G49389" s="12"/>
    </row>
    <row r="49390" spans="7:7" x14ac:dyDescent="0.2">
      <c r="G49390" s="12"/>
    </row>
    <row r="49391" spans="7:7" x14ac:dyDescent="0.2">
      <c r="G49391" s="12"/>
    </row>
    <row r="49392" spans="7:7" x14ac:dyDescent="0.2">
      <c r="G49392" s="12"/>
    </row>
    <row r="49393" spans="7:7" x14ac:dyDescent="0.2">
      <c r="G49393" s="12"/>
    </row>
    <row r="49394" spans="7:7" x14ac:dyDescent="0.2">
      <c r="G49394" s="12"/>
    </row>
    <row r="49395" spans="7:7" x14ac:dyDescent="0.2">
      <c r="G49395" s="12"/>
    </row>
    <row r="49396" spans="7:7" x14ac:dyDescent="0.2">
      <c r="G49396" s="12"/>
    </row>
    <row r="49397" spans="7:7" x14ac:dyDescent="0.2">
      <c r="G49397" s="12"/>
    </row>
    <row r="49398" spans="7:7" x14ac:dyDescent="0.2">
      <c r="G49398" s="12"/>
    </row>
    <row r="49399" spans="7:7" x14ac:dyDescent="0.2">
      <c r="G49399" s="12"/>
    </row>
    <row r="49400" spans="7:7" x14ac:dyDescent="0.2">
      <c r="G49400" s="12"/>
    </row>
    <row r="49401" spans="7:7" x14ac:dyDescent="0.2">
      <c r="G49401" s="12"/>
    </row>
    <row r="49402" spans="7:7" x14ac:dyDescent="0.2">
      <c r="G49402" s="12"/>
    </row>
    <row r="49403" spans="7:7" x14ac:dyDescent="0.2">
      <c r="G49403" s="12"/>
    </row>
    <row r="49404" spans="7:7" x14ac:dyDescent="0.2">
      <c r="G49404" s="12"/>
    </row>
    <row r="49405" spans="7:7" x14ac:dyDescent="0.2">
      <c r="G49405" s="12"/>
    </row>
    <row r="49406" spans="7:7" x14ac:dyDescent="0.2">
      <c r="G49406" s="12"/>
    </row>
    <row r="49407" spans="7:7" x14ac:dyDescent="0.2">
      <c r="G49407" s="12"/>
    </row>
    <row r="49408" spans="7:7" x14ac:dyDescent="0.2">
      <c r="G49408" s="12"/>
    </row>
    <row r="49409" spans="7:7" x14ac:dyDescent="0.2">
      <c r="G49409" s="12"/>
    </row>
    <row r="49410" spans="7:7" x14ac:dyDescent="0.2">
      <c r="G49410" s="12"/>
    </row>
    <row r="49411" spans="7:7" x14ac:dyDescent="0.2">
      <c r="G49411" s="12"/>
    </row>
    <row r="49412" spans="7:7" x14ac:dyDescent="0.2">
      <c r="G49412" s="12"/>
    </row>
    <row r="49413" spans="7:7" x14ac:dyDescent="0.2">
      <c r="G49413" s="12"/>
    </row>
    <row r="49414" spans="7:7" x14ac:dyDescent="0.2">
      <c r="G49414" s="12"/>
    </row>
    <row r="49415" spans="7:7" x14ac:dyDescent="0.2">
      <c r="G49415" s="12"/>
    </row>
    <row r="49416" spans="7:7" x14ac:dyDescent="0.2">
      <c r="G49416" s="12"/>
    </row>
    <row r="49417" spans="7:7" x14ac:dyDescent="0.2">
      <c r="G49417" s="12"/>
    </row>
    <row r="49418" spans="7:7" x14ac:dyDescent="0.2">
      <c r="G49418" s="12"/>
    </row>
    <row r="49419" spans="7:7" x14ac:dyDescent="0.2">
      <c r="G49419" s="12"/>
    </row>
    <row r="49420" spans="7:7" x14ac:dyDescent="0.2">
      <c r="G49420" s="12"/>
    </row>
    <row r="49421" spans="7:7" x14ac:dyDescent="0.2">
      <c r="G49421" s="12"/>
    </row>
    <row r="49422" spans="7:7" x14ac:dyDescent="0.2">
      <c r="G49422" s="12"/>
    </row>
    <row r="49423" spans="7:7" x14ac:dyDescent="0.2">
      <c r="G49423" s="12"/>
    </row>
    <row r="49424" spans="7:7" x14ac:dyDescent="0.2">
      <c r="G49424" s="12"/>
    </row>
    <row r="49425" spans="7:7" x14ac:dyDescent="0.2">
      <c r="G49425" s="12"/>
    </row>
    <row r="49426" spans="7:7" x14ac:dyDescent="0.2">
      <c r="G49426" s="12"/>
    </row>
    <row r="49427" spans="7:7" x14ac:dyDescent="0.2">
      <c r="G49427" s="12"/>
    </row>
    <row r="49428" spans="7:7" x14ac:dyDescent="0.2">
      <c r="G49428" s="12"/>
    </row>
    <row r="49429" spans="7:7" x14ac:dyDescent="0.2">
      <c r="G49429" s="12"/>
    </row>
    <row r="49430" spans="7:7" x14ac:dyDescent="0.2">
      <c r="G49430" s="12"/>
    </row>
    <row r="49431" spans="7:7" x14ac:dyDescent="0.2">
      <c r="G49431" s="12"/>
    </row>
    <row r="49432" spans="7:7" x14ac:dyDescent="0.2">
      <c r="G49432" s="12"/>
    </row>
    <row r="49433" spans="7:7" x14ac:dyDescent="0.2">
      <c r="G49433" s="12"/>
    </row>
    <row r="49434" spans="7:7" x14ac:dyDescent="0.2">
      <c r="G49434" s="12"/>
    </row>
    <row r="49435" spans="7:7" x14ac:dyDescent="0.2">
      <c r="G49435" s="12"/>
    </row>
    <row r="49436" spans="7:7" x14ac:dyDescent="0.2">
      <c r="G49436" s="12"/>
    </row>
    <row r="49437" spans="7:7" x14ac:dyDescent="0.2">
      <c r="G49437" s="12"/>
    </row>
    <row r="49438" spans="7:7" x14ac:dyDescent="0.2">
      <c r="G49438" s="12"/>
    </row>
    <row r="49439" spans="7:7" x14ac:dyDescent="0.2">
      <c r="G49439" s="12"/>
    </row>
    <row r="49440" spans="7:7" x14ac:dyDescent="0.2">
      <c r="G49440" s="12"/>
    </row>
    <row r="49441" spans="7:7" x14ac:dyDescent="0.2">
      <c r="G49441" s="12"/>
    </row>
    <row r="49442" spans="7:7" x14ac:dyDescent="0.2">
      <c r="G49442" s="12"/>
    </row>
    <row r="49443" spans="7:7" x14ac:dyDescent="0.2">
      <c r="G49443" s="12"/>
    </row>
    <row r="49444" spans="7:7" x14ac:dyDescent="0.2">
      <c r="G49444" s="12"/>
    </row>
    <row r="49445" spans="7:7" x14ac:dyDescent="0.2">
      <c r="G49445" s="12"/>
    </row>
    <row r="49446" spans="7:7" x14ac:dyDescent="0.2">
      <c r="G49446" s="12"/>
    </row>
    <row r="49447" spans="7:7" x14ac:dyDescent="0.2">
      <c r="G49447" s="12"/>
    </row>
    <row r="49448" spans="7:7" x14ac:dyDescent="0.2">
      <c r="G49448" s="12"/>
    </row>
    <row r="49449" spans="7:7" x14ac:dyDescent="0.2">
      <c r="G49449" s="12"/>
    </row>
    <row r="49450" spans="7:7" x14ac:dyDescent="0.2">
      <c r="G49450" s="12"/>
    </row>
    <row r="49451" spans="7:7" x14ac:dyDescent="0.2">
      <c r="G49451" s="12"/>
    </row>
    <row r="49452" spans="7:7" x14ac:dyDescent="0.2">
      <c r="G49452" s="12"/>
    </row>
    <row r="49453" spans="7:7" x14ac:dyDescent="0.2">
      <c r="G49453" s="12"/>
    </row>
    <row r="49454" spans="7:7" x14ac:dyDescent="0.2">
      <c r="G49454" s="12"/>
    </row>
    <row r="49455" spans="7:7" x14ac:dyDescent="0.2">
      <c r="G49455" s="12"/>
    </row>
    <row r="49456" spans="7:7" x14ac:dyDescent="0.2">
      <c r="G49456" s="12"/>
    </row>
    <row r="49457" spans="7:7" x14ac:dyDescent="0.2">
      <c r="G49457" s="12"/>
    </row>
    <row r="49458" spans="7:7" x14ac:dyDescent="0.2">
      <c r="G49458" s="12"/>
    </row>
    <row r="49459" spans="7:7" x14ac:dyDescent="0.2">
      <c r="G49459" s="12"/>
    </row>
    <row r="49460" spans="7:7" x14ac:dyDescent="0.2">
      <c r="G49460" s="12"/>
    </row>
    <row r="49461" spans="7:7" x14ac:dyDescent="0.2">
      <c r="G49461" s="12"/>
    </row>
    <row r="49462" spans="7:7" x14ac:dyDescent="0.2">
      <c r="G49462" s="12"/>
    </row>
    <row r="49463" spans="7:7" x14ac:dyDescent="0.2">
      <c r="G49463" s="12"/>
    </row>
    <row r="49464" spans="7:7" x14ac:dyDescent="0.2">
      <c r="G49464" s="12"/>
    </row>
    <row r="49465" spans="7:7" x14ac:dyDescent="0.2">
      <c r="G49465" s="12"/>
    </row>
    <row r="49466" spans="7:7" x14ac:dyDescent="0.2">
      <c r="G49466" s="12"/>
    </row>
    <row r="49467" spans="7:7" x14ac:dyDescent="0.2">
      <c r="G49467" s="12"/>
    </row>
    <row r="49468" spans="7:7" x14ac:dyDescent="0.2">
      <c r="G49468" s="12"/>
    </row>
    <row r="49469" spans="7:7" x14ac:dyDescent="0.2">
      <c r="G49469" s="12"/>
    </row>
    <row r="49470" spans="7:7" x14ac:dyDescent="0.2">
      <c r="G49470" s="12"/>
    </row>
    <row r="49471" spans="7:7" x14ac:dyDescent="0.2">
      <c r="G49471" s="12"/>
    </row>
    <row r="49472" spans="7:7" x14ac:dyDescent="0.2">
      <c r="G49472" s="12"/>
    </row>
    <row r="49473" spans="7:7" x14ac:dyDescent="0.2">
      <c r="G49473" s="12"/>
    </row>
    <row r="49474" spans="7:7" x14ac:dyDescent="0.2">
      <c r="G49474" s="12"/>
    </row>
    <row r="49475" spans="7:7" x14ac:dyDescent="0.2">
      <c r="G49475" s="12"/>
    </row>
    <row r="49476" spans="7:7" x14ac:dyDescent="0.2">
      <c r="G49476" s="12"/>
    </row>
    <row r="49477" spans="7:7" x14ac:dyDescent="0.2">
      <c r="G49477" s="12"/>
    </row>
    <row r="49478" spans="7:7" x14ac:dyDescent="0.2">
      <c r="G49478" s="12"/>
    </row>
    <row r="49479" spans="7:7" x14ac:dyDescent="0.2">
      <c r="G49479" s="12"/>
    </row>
    <row r="49480" spans="7:7" x14ac:dyDescent="0.2">
      <c r="G49480" s="12"/>
    </row>
    <row r="49481" spans="7:7" x14ac:dyDescent="0.2">
      <c r="G49481" s="12"/>
    </row>
    <row r="49482" spans="7:7" x14ac:dyDescent="0.2">
      <c r="G49482" s="12"/>
    </row>
    <row r="49483" spans="7:7" x14ac:dyDescent="0.2">
      <c r="G49483" s="12"/>
    </row>
    <row r="49484" spans="7:7" x14ac:dyDescent="0.2">
      <c r="G49484" s="12"/>
    </row>
    <row r="49485" spans="7:7" x14ac:dyDescent="0.2">
      <c r="G49485" s="12"/>
    </row>
    <row r="49486" spans="7:7" x14ac:dyDescent="0.2">
      <c r="G49486" s="12"/>
    </row>
    <row r="49487" spans="7:7" x14ac:dyDescent="0.2">
      <c r="G49487" s="12"/>
    </row>
    <row r="49488" spans="7:7" x14ac:dyDescent="0.2">
      <c r="G49488" s="12"/>
    </row>
    <row r="49489" spans="7:7" x14ac:dyDescent="0.2">
      <c r="G49489" s="12"/>
    </row>
    <row r="49490" spans="7:7" x14ac:dyDescent="0.2">
      <c r="G49490" s="12"/>
    </row>
    <row r="49491" spans="7:7" x14ac:dyDescent="0.2">
      <c r="G49491" s="12"/>
    </row>
    <row r="49492" spans="7:7" x14ac:dyDescent="0.2">
      <c r="G49492" s="12"/>
    </row>
    <row r="49493" spans="7:7" x14ac:dyDescent="0.2">
      <c r="G49493" s="12"/>
    </row>
    <row r="49494" spans="7:7" x14ac:dyDescent="0.2">
      <c r="G49494" s="12"/>
    </row>
    <row r="49495" spans="7:7" x14ac:dyDescent="0.2">
      <c r="G49495" s="12"/>
    </row>
    <row r="49496" spans="7:7" x14ac:dyDescent="0.2">
      <c r="G49496" s="12"/>
    </row>
    <row r="49497" spans="7:7" x14ac:dyDescent="0.2">
      <c r="G49497" s="12"/>
    </row>
    <row r="49498" spans="7:7" x14ac:dyDescent="0.2">
      <c r="G49498" s="12"/>
    </row>
    <row r="49499" spans="7:7" x14ac:dyDescent="0.2">
      <c r="G49499" s="12"/>
    </row>
    <row r="49500" spans="7:7" x14ac:dyDescent="0.2">
      <c r="G49500" s="12"/>
    </row>
    <row r="49501" spans="7:7" x14ac:dyDescent="0.2">
      <c r="G49501" s="12"/>
    </row>
    <row r="49502" spans="7:7" x14ac:dyDescent="0.2">
      <c r="G49502" s="12"/>
    </row>
    <row r="49503" spans="7:7" x14ac:dyDescent="0.2">
      <c r="G49503" s="12"/>
    </row>
    <row r="49504" spans="7:7" x14ac:dyDescent="0.2">
      <c r="G49504" s="12"/>
    </row>
    <row r="49505" spans="7:7" x14ac:dyDescent="0.2">
      <c r="G49505" s="12"/>
    </row>
    <row r="49506" spans="7:7" x14ac:dyDescent="0.2">
      <c r="G49506" s="12"/>
    </row>
    <row r="49507" spans="7:7" x14ac:dyDescent="0.2">
      <c r="G49507" s="12"/>
    </row>
    <row r="49508" spans="7:7" x14ac:dyDescent="0.2">
      <c r="G49508" s="12"/>
    </row>
    <row r="49509" spans="7:7" x14ac:dyDescent="0.2">
      <c r="G49509" s="12"/>
    </row>
    <row r="49510" spans="7:7" x14ac:dyDescent="0.2">
      <c r="G49510" s="12"/>
    </row>
    <row r="49511" spans="7:7" x14ac:dyDescent="0.2">
      <c r="G49511" s="12"/>
    </row>
    <row r="49512" spans="7:7" x14ac:dyDescent="0.2">
      <c r="G49512" s="12"/>
    </row>
    <row r="49513" spans="7:7" x14ac:dyDescent="0.2">
      <c r="G49513" s="12"/>
    </row>
    <row r="49514" spans="7:7" x14ac:dyDescent="0.2">
      <c r="G49514" s="12"/>
    </row>
    <row r="49515" spans="7:7" x14ac:dyDescent="0.2">
      <c r="G49515" s="12"/>
    </row>
    <row r="49516" spans="7:7" x14ac:dyDescent="0.2">
      <c r="G49516" s="12"/>
    </row>
    <row r="49517" spans="7:7" x14ac:dyDescent="0.2">
      <c r="G49517" s="12"/>
    </row>
    <row r="49518" spans="7:7" x14ac:dyDescent="0.2">
      <c r="G49518" s="12"/>
    </row>
    <row r="49519" spans="7:7" x14ac:dyDescent="0.2">
      <c r="G49519" s="12"/>
    </row>
    <row r="49520" spans="7:7" x14ac:dyDescent="0.2">
      <c r="G49520" s="12"/>
    </row>
    <row r="49521" spans="7:7" x14ac:dyDescent="0.2">
      <c r="G49521" s="12"/>
    </row>
    <row r="49522" spans="7:7" x14ac:dyDescent="0.2">
      <c r="G49522" s="12"/>
    </row>
    <row r="49523" spans="7:7" x14ac:dyDescent="0.2">
      <c r="G49523" s="12"/>
    </row>
    <row r="49524" spans="7:7" x14ac:dyDescent="0.2">
      <c r="G49524" s="12"/>
    </row>
    <row r="49525" spans="7:7" x14ac:dyDescent="0.2">
      <c r="G49525" s="12"/>
    </row>
    <row r="49526" spans="7:7" x14ac:dyDescent="0.2">
      <c r="G49526" s="12"/>
    </row>
    <row r="49527" spans="7:7" x14ac:dyDescent="0.2">
      <c r="G49527" s="12"/>
    </row>
    <row r="49528" spans="7:7" x14ac:dyDescent="0.2">
      <c r="G49528" s="12"/>
    </row>
    <row r="49529" spans="7:7" x14ac:dyDescent="0.2">
      <c r="G49529" s="12"/>
    </row>
    <row r="49530" spans="7:7" x14ac:dyDescent="0.2">
      <c r="G49530" s="12"/>
    </row>
    <row r="49531" spans="7:7" x14ac:dyDescent="0.2">
      <c r="G49531" s="12"/>
    </row>
    <row r="49532" spans="7:7" x14ac:dyDescent="0.2">
      <c r="G49532" s="12"/>
    </row>
    <row r="49533" spans="7:7" x14ac:dyDescent="0.2">
      <c r="G49533" s="12"/>
    </row>
    <row r="49534" spans="7:7" x14ac:dyDescent="0.2">
      <c r="G49534" s="12"/>
    </row>
    <row r="49535" spans="7:7" x14ac:dyDescent="0.2">
      <c r="G49535" s="12"/>
    </row>
    <row r="49536" spans="7:7" x14ac:dyDescent="0.2">
      <c r="G49536" s="12"/>
    </row>
    <row r="49537" spans="7:7" x14ac:dyDescent="0.2">
      <c r="G49537" s="12"/>
    </row>
    <row r="49538" spans="7:7" x14ac:dyDescent="0.2">
      <c r="G49538" s="12"/>
    </row>
    <row r="49539" spans="7:7" x14ac:dyDescent="0.2">
      <c r="G49539" s="12"/>
    </row>
    <row r="49540" spans="7:7" x14ac:dyDescent="0.2">
      <c r="G49540" s="12"/>
    </row>
    <row r="49541" spans="7:7" x14ac:dyDescent="0.2">
      <c r="G49541" s="12"/>
    </row>
    <row r="49542" spans="7:7" x14ac:dyDescent="0.2">
      <c r="G49542" s="12"/>
    </row>
    <row r="49543" spans="7:7" x14ac:dyDescent="0.2">
      <c r="G49543" s="12"/>
    </row>
    <row r="49544" spans="7:7" x14ac:dyDescent="0.2">
      <c r="G49544" s="12"/>
    </row>
    <row r="49545" spans="7:7" x14ac:dyDescent="0.2">
      <c r="G49545" s="12"/>
    </row>
    <row r="49546" spans="7:7" x14ac:dyDescent="0.2">
      <c r="G49546" s="12"/>
    </row>
    <row r="49547" spans="7:7" x14ac:dyDescent="0.2">
      <c r="G49547" s="12"/>
    </row>
    <row r="49548" spans="7:7" x14ac:dyDescent="0.2">
      <c r="G49548" s="12"/>
    </row>
    <row r="49549" spans="7:7" x14ac:dyDescent="0.2">
      <c r="G49549" s="12"/>
    </row>
    <row r="49550" spans="7:7" x14ac:dyDescent="0.2">
      <c r="G49550" s="12"/>
    </row>
    <row r="49551" spans="7:7" x14ac:dyDescent="0.2">
      <c r="G49551" s="12"/>
    </row>
    <row r="49552" spans="7:7" x14ac:dyDescent="0.2">
      <c r="G49552" s="12"/>
    </row>
    <row r="49553" spans="7:7" x14ac:dyDescent="0.2">
      <c r="G49553" s="12"/>
    </row>
    <row r="49554" spans="7:7" x14ac:dyDescent="0.2">
      <c r="G49554" s="12"/>
    </row>
    <row r="49555" spans="7:7" x14ac:dyDescent="0.2">
      <c r="G49555" s="12"/>
    </row>
    <row r="49556" spans="7:7" x14ac:dyDescent="0.2">
      <c r="G49556" s="12"/>
    </row>
    <row r="49557" spans="7:7" x14ac:dyDescent="0.2">
      <c r="G49557" s="12"/>
    </row>
    <row r="49558" spans="7:7" x14ac:dyDescent="0.2">
      <c r="G49558" s="12"/>
    </row>
    <row r="49559" spans="7:7" x14ac:dyDescent="0.2">
      <c r="G49559" s="12"/>
    </row>
    <row r="49560" spans="7:7" x14ac:dyDescent="0.2">
      <c r="G49560" s="12"/>
    </row>
    <row r="49561" spans="7:7" x14ac:dyDescent="0.2">
      <c r="G49561" s="12"/>
    </row>
    <row r="49562" spans="7:7" x14ac:dyDescent="0.2">
      <c r="G49562" s="12"/>
    </row>
    <row r="49563" spans="7:7" x14ac:dyDescent="0.2">
      <c r="G49563" s="12"/>
    </row>
    <row r="49564" spans="7:7" x14ac:dyDescent="0.2">
      <c r="G49564" s="12"/>
    </row>
    <row r="49565" spans="7:7" x14ac:dyDescent="0.2">
      <c r="G49565" s="12"/>
    </row>
    <row r="49566" spans="7:7" x14ac:dyDescent="0.2">
      <c r="G49566" s="12"/>
    </row>
    <row r="49567" spans="7:7" x14ac:dyDescent="0.2">
      <c r="G49567" s="12"/>
    </row>
    <row r="49568" spans="7:7" x14ac:dyDescent="0.2">
      <c r="G49568" s="12"/>
    </row>
    <row r="49569" spans="7:7" x14ac:dyDescent="0.2">
      <c r="G49569" s="12"/>
    </row>
    <row r="49570" spans="7:7" x14ac:dyDescent="0.2">
      <c r="G49570" s="12"/>
    </row>
    <row r="49571" spans="7:7" x14ac:dyDescent="0.2">
      <c r="G49571" s="12"/>
    </row>
    <row r="49572" spans="7:7" x14ac:dyDescent="0.2">
      <c r="G49572" s="12"/>
    </row>
    <row r="49573" spans="7:7" x14ac:dyDescent="0.2">
      <c r="G49573" s="12"/>
    </row>
    <row r="49574" spans="7:7" x14ac:dyDescent="0.2">
      <c r="G49574" s="12"/>
    </row>
    <row r="49575" spans="7:7" x14ac:dyDescent="0.2">
      <c r="G49575" s="12"/>
    </row>
    <row r="49576" spans="7:7" x14ac:dyDescent="0.2">
      <c r="G49576" s="12"/>
    </row>
    <row r="49577" spans="7:7" x14ac:dyDescent="0.2">
      <c r="G49577" s="12"/>
    </row>
    <row r="49578" spans="7:7" x14ac:dyDescent="0.2">
      <c r="G49578" s="12"/>
    </row>
    <row r="49579" spans="7:7" x14ac:dyDescent="0.2">
      <c r="G49579" s="12"/>
    </row>
    <row r="49580" spans="7:7" x14ac:dyDescent="0.2">
      <c r="G49580" s="12"/>
    </row>
    <row r="49581" spans="7:7" x14ac:dyDescent="0.2">
      <c r="G49581" s="12"/>
    </row>
    <row r="49582" spans="7:7" x14ac:dyDescent="0.2">
      <c r="G49582" s="12"/>
    </row>
    <row r="49583" spans="7:7" x14ac:dyDescent="0.2">
      <c r="G49583" s="12"/>
    </row>
    <row r="49584" spans="7:7" x14ac:dyDescent="0.2">
      <c r="G49584" s="12"/>
    </row>
    <row r="49585" spans="7:7" x14ac:dyDescent="0.2">
      <c r="G49585" s="12"/>
    </row>
    <row r="49586" spans="7:7" x14ac:dyDescent="0.2">
      <c r="G49586" s="12"/>
    </row>
    <row r="49587" spans="7:7" x14ac:dyDescent="0.2">
      <c r="G49587" s="12"/>
    </row>
    <row r="49588" spans="7:7" x14ac:dyDescent="0.2">
      <c r="G49588" s="12"/>
    </row>
    <row r="49589" spans="7:7" x14ac:dyDescent="0.2">
      <c r="G49589" s="12"/>
    </row>
    <row r="49590" spans="7:7" x14ac:dyDescent="0.2">
      <c r="G49590" s="12"/>
    </row>
    <row r="49591" spans="7:7" x14ac:dyDescent="0.2">
      <c r="G49591" s="12"/>
    </row>
    <row r="49592" spans="7:7" x14ac:dyDescent="0.2">
      <c r="G49592" s="12"/>
    </row>
    <row r="49593" spans="7:7" x14ac:dyDescent="0.2">
      <c r="G49593" s="12"/>
    </row>
    <row r="49594" spans="7:7" x14ac:dyDescent="0.2">
      <c r="G49594" s="12"/>
    </row>
    <row r="49595" spans="7:7" x14ac:dyDescent="0.2">
      <c r="G49595" s="12"/>
    </row>
    <row r="49596" spans="7:7" x14ac:dyDescent="0.2">
      <c r="G49596" s="12"/>
    </row>
    <row r="49597" spans="7:7" x14ac:dyDescent="0.2">
      <c r="G49597" s="12"/>
    </row>
    <row r="49598" spans="7:7" x14ac:dyDescent="0.2">
      <c r="G49598" s="12"/>
    </row>
    <row r="49599" spans="7:7" x14ac:dyDescent="0.2">
      <c r="G49599" s="12"/>
    </row>
    <row r="49600" spans="7:7" x14ac:dyDescent="0.2">
      <c r="G49600" s="12"/>
    </row>
    <row r="49601" spans="7:7" x14ac:dyDescent="0.2">
      <c r="G49601" s="12"/>
    </row>
    <row r="49602" spans="7:7" x14ac:dyDescent="0.2">
      <c r="G49602" s="12"/>
    </row>
    <row r="49603" spans="7:7" x14ac:dyDescent="0.2">
      <c r="G49603" s="12"/>
    </row>
    <row r="49604" spans="7:7" x14ac:dyDescent="0.2">
      <c r="G49604" s="12"/>
    </row>
    <row r="49605" spans="7:7" x14ac:dyDescent="0.2">
      <c r="G49605" s="12"/>
    </row>
    <row r="49606" spans="7:7" x14ac:dyDescent="0.2">
      <c r="G49606" s="12"/>
    </row>
    <row r="49607" spans="7:7" x14ac:dyDescent="0.2">
      <c r="G49607" s="12"/>
    </row>
    <row r="49608" spans="7:7" x14ac:dyDescent="0.2">
      <c r="G49608" s="12"/>
    </row>
    <row r="49609" spans="7:7" x14ac:dyDescent="0.2">
      <c r="G49609" s="12"/>
    </row>
    <row r="49610" spans="7:7" x14ac:dyDescent="0.2">
      <c r="G49610" s="12"/>
    </row>
    <row r="49611" spans="7:7" x14ac:dyDescent="0.2">
      <c r="G49611" s="12"/>
    </row>
    <row r="49612" spans="7:7" x14ac:dyDescent="0.2">
      <c r="G49612" s="12"/>
    </row>
    <row r="49613" spans="7:7" x14ac:dyDescent="0.2">
      <c r="G49613" s="12"/>
    </row>
    <row r="49614" spans="7:7" x14ac:dyDescent="0.2">
      <c r="G49614" s="12"/>
    </row>
    <row r="49615" spans="7:7" x14ac:dyDescent="0.2">
      <c r="G49615" s="12"/>
    </row>
    <row r="49616" spans="7:7" x14ac:dyDescent="0.2">
      <c r="G49616" s="12"/>
    </row>
    <row r="49617" spans="7:7" x14ac:dyDescent="0.2">
      <c r="G49617" s="12"/>
    </row>
    <row r="49618" spans="7:7" x14ac:dyDescent="0.2">
      <c r="G49618" s="12"/>
    </row>
    <row r="49619" spans="7:7" x14ac:dyDescent="0.2">
      <c r="G49619" s="12"/>
    </row>
    <row r="49620" spans="7:7" x14ac:dyDescent="0.2">
      <c r="G49620" s="12"/>
    </row>
    <row r="49621" spans="7:7" x14ac:dyDescent="0.2">
      <c r="G49621" s="12"/>
    </row>
    <row r="49622" spans="7:7" x14ac:dyDescent="0.2">
      <c r="G49622" s="12"/>
    </row>
    <row r="49623" spans="7:7" x14ac:dyDescent="0.2">
      <c r="G49623" s="12"/>
    </row>
    <row r="49624" spans="7:7" x14ac:dyDescent="0.2">
      <c r="G49624" s="12"/>
    </row>
    <row r="49625" spans="7:7" x14ac:dyDescent="0.2">
      <c r="G49625" s="12"/>
    </row>
    <row r="49626" spans="7:7" x14ac:dyDescent="0.2">
      <c r="G49626" s="12"/>
    </row>
    <row r="49627" spans="7:7" x14ac:dyDescent="0.2">
      <c r="G49627" s="12"/>
    </row>
    <row r="49628" spans="7:7" x14ac:dyDescent="0.2">
      <c r="G49628" s="12"/>
    </row>
    <row r="49629" spans="7:7" x14ac:dyDescent="0.2">
      <c r="G49629" s="12"/>
    </row>
    <row r="49630" spans="7:7" x14ac:dyDescent="0.2">
      <c r="G49630" s="12"/>
    </row>
    <row r="49631" spans="7:7" x14ac:dyDescent="0.2">
      <c r="G49631" s="12"/>
    </row>
    <row r="49632" spans="7:7" x14ac:dyDescent="0.2">
      <c r="G49632" s="12"/>
    </row>
    <row r="49633" spans="7:7" x14ac:dyDescent="0.2">
      <c r="G49633" s="12"/>
    </row>
    <row r="49634" spans="7:7" x14ac:dyDescent="0.2">
      <c r="G49634" s="12"/>
    </row>
    <row r="49635" spans="7:7" x14ac:dyDescent="0.2">
      <c r="G49635" s="12"/>
    </row>
    <row r="49636" spans="7:7" x14ac:dyDescent="0.2">
      <c r="G49636" s="12"/>
    </row>
    <row r="49637" spans="7:7" x14ac:dyDescent="0.2">
      <c r="G49637" s="12"/>
    </row>
    <row r="49638" spans="7:7" x14ac:dyDescent="0.2">
      <c r="G49638" s="12"/>
    </row>
    <row r="49639" spans="7:7" x14ac:dyDescent="0.2">
      <c r="G49639" s="12"/>
    </row>
    <row r="49640" spans="7:7" x14ac:dyDescent="0.2">
      <c r="G49640" s="12"/>
    </row>
    <row r="49641" spans="7:7" x14ac:dyDescent="0.2">
      <c r="G49641" s="12"/>
    </row>
    <row r="49642" spans="7:7" x14ac:dyDescent="0.2">
      <c r="G49642" s="12"/>
    </row>
    <row r="49643" spans="7:7" x14ac:dyDescent="0.2">
      <c r="G49643" s="12"/>
    </row>
    <row r="49644" spans="7:7" x14ac:dyDescent="0.2">
      <c r="G49644" s="12"/>
    </row>
    <row r="49645" spans="7:7" x14ac:dyDescent="0.2">
      <c r="G49645" s="12"/>
    </row>
    <row r="49646" spans="7:7" x14ac:dyDescent="0.2">
      <c r="G49646" s="12"/>
    </row>
    <row r="49647" spans="7:7" x14ac:dyDescent="0.2">
      <c r="G49647" s="12"/>
    </row>
    <row r="49648" spans="7:7" x14ac:dyDescent="0.2">
      <c r="G49648" s="12"/>
    </row>
    <row r="49649" spans="7:7" x14ac:dyDescent="0.2">
      <c r="G49649" s="12"/>
    </row>
    <row r="49650" spans="7:7" x14ac:dyDescent="0.2">
      <c r="G49650" s="12"/>
    </row>
    <row r="49651" spans="7:7" x14ac:dyDescent="0.2">
      <c r="G49651" s="12"/>
    </row>
    <row r="49652" spans="7:7" x14ac:dyDescent="0.2">
      <c r="G49652" s="12"/>
    </row>
    <row r="49653" spans="7:7" x14ac:dyDescent="0.2">
      <c r="G49653" s="12"/>
    </row>
    <row r="49654" spans="7:7" x14ac:dyDescent="0.2">
      <c r="G49654" s="12"/>
    </row>
    <row r="49655" spans="7:7" x14ac:dyDescent="0.2">
      <c r="G49655" s="12"/>
    </row>
    <row r="49656" spans="7:7" x14ac:dyDescent="0.2">
      <c r="G49656" s="12"/>
    </row>
    <row r="49657" spans="7:7" x14ac:dyDescent="0.2">
      <c r="G49657" s="12"/>
    </row>
    <row r="49658" spans="7:7" x14ac:dyDescent="0.2">
      <c r="G49658" s="12"/>
    </row>
    <row r="49659" spans="7:7" x14ac:dyDescent="0.2">
      <c r="G49659" s="12"/>
    </row>
    <row r="49660" spans="7:7" x14ac:dyDescent="0.2">
      <c r="G49660" s="12"/>
    </row>
    <row r="49661" spans="7:7" x14ac:dyDescent="0.2">
      <c r="G49661" s="12"/>
    </row>
    <row r="49662" spans="7:7" x14ac:dyDescent="0.2">
      <c r="G49662" s="12"/>
    </row>
    <row r="49663" spans="7:7" x14ac:dyDescent="0.2">
      <c r="G49663" s="12"/>
    </row>
    <row r="49664" spans="7:7" x14ac:dyDescent="0.2">
      <c r="G49664" s="12"/>
    </row>
    <row r="49665" spans="7:7" x14ac:dyDescent="0.2">
      <c r="G49665" s="12"/>
    </row>
    <row r="49666" spans="7:7" x14ac:dyDescent="0.2">
      <c r="G49666" s="12"/>
    </row>
    <row r="49667" spans="7:7" x14ac:dyDescent="0.2">
      <c r="G49667" s="12"/>
    </row>
    <row r="49668" spans="7:7" x14ac:dyDescent="0.2">
      <c r="G49668" s="12"/>
    </row>
    <row r="49669" spans="7:7" x14ac:dyDescent="0.2">
      <c r="G49669" s="12"/>
    </row>
    <row r="49670" spans="7:7" x14ac:dyDescent="0.2">
      <c r="G49670" s="12"/>
    </row>
    <row r="49671" spans="7:7" x14ac:dyDescent="0.2">
      <c r="G49671" s="12"/>
    </row>
    <row r="49672" spans="7:7" x14ac:dyDescent="0.2">
      <c r="G49672" s="12"/>
    </row>
    <row r="49673" spans="7:7" x14ac:dyDescent="0.2">
      <c r="G49673" s="12"/>
    </row>
    <row r="49674" spans="7:7" x14ac:dyDescent="0.2">
      <c r="G49674" s="12"/>
    </row>
    <row r="49675" spans="7:7" x14ac:dyDescent="0.2">
      <c r="G49675" s="12"/>
    </row>
    <row r="49676" spans="7:7" x14ac:dyDescent="0.2">
      <c r="G49676" s="12"/>
    </row>
    <row r="49677" spans="7:7" x14ac:dyDescent="0.2">
      <c r="G49677" s="12"/>
    </row>
    <row r="49678" spans="7:7" x14ac:dyDescent="0.2">
      <c r="G49678" s="12"/>
    </row>
    <row r="49679" spans="7:7" x14ac:dyDescent="0.2">
      <c r="G49679" s="12"/>
    </row>
    <row r="49680" spans="7:7" x14ac:dyDescent="0.2">
      <c r="G49680" s="12"/>
    </row>
    <row r="49681" spans="7:7" x14ac:dyDescent="0.2">
      <c r="G49681" s="12"/>
    </row>
    <row r="49682" spans="7:7" x14ac:dyDescent="0.2">
      <c r="G49682" s="12"/>
    </row>
    <row r="49683" spans="7:7" x14ac:dyDescent="0.2">
      <c r="G49683" s="12"/>
    </row>
    <row r="49684" spans="7:7" x14ac:dyDescent="0.2">
      <c r="G49684" s="12"/>
    </row>
    <row r="49685" spans="7:7" x14ac:dyDescent="0.2">
      <c r="G49685" s="12"/>
    </row>
    <row r="49686" spans="7:7" x14ac:dyDescent="0.2">
      <c r="G49686" s="12"/>
    </row>
    <row r="49687" spans="7:7" x14ac:dyDescent="0.2">
      <c r="G49687" s="12"/>
    </row>
    <row r="49688" spans="7:7" x14ac:dyDescent="0.2">
      <c r="G49688" s="12"/>
    </row>
    <row r="49689" spans="7:7" x14ac:dyDescent="0.2">
      <c r="G49689" s="12"/>
    </row>
    <row r="49690" spans="7:7" x14ac:dyDescent="0.2">
      <c r="G49690" s="12"/>
    </row>
    <row r="49691" spans="7:7" x14ac:dyDescent="0.2">
      <c r="G49691" s="12"/>
    </row>
    <row r="49692" spans="7:7" x14ac:dyDescent="0.2">
      <c r="G49692" s="12"/>
    </row>
    <row r="49693" spans="7:7" x14ac:dyDescent="0.2">
      <c r="G49693" s="12"/>
    </row>
    <row r="49694" spans="7:7" x14ac:dyDescent="0.2">
      <c r="G49694" s="12"/>
    </row>
    <row r="49695" spans="7:7" x14ac:dyDescent="0.2">
      <c r="G49695" s="12"/>
    </row>
    <row r="49696" spans="7:7" x14ac:dyDescent="0.2">
      <c r="G49696" s="12"/>
    </row>
    <row r="49697" spans="7:7" x14ac:dyDescent="0.2">
      <c r="G49697" s="12"/>
    </row>
    <row r="49698" spans="7:7" x14ac:dyDescent="0.2">
      <c r="G49698" s="12"/>
    </row>
    <row r="49699" spans="7:7" x14ac:dyDescent="0.2">
      <c r="G49699" s="12"/>
    </row>
    <row r="49700" spans="7:7" x14ac:dyDescent="0.2">
      <c r="G49700" s="12"/>
    </row>
    <row r="49701" spans="7:7" x14ac:dyDescent="0.2">
      <c r="G49701" s="12"/>
    </row>
    <row r="49702" spans="7:7" x14ac:dyDescent="0.2">
      <c r="G49702" s="12"/>
    </row>
    <row r="49703" spans="7:7" x14ac:dyDescent="0.2">
      <c r="G49703" s="12"/>
    </row>
    <row r="49704" spans="7:7" x14ac:dyDescent="0.2">
      <c r="G49704" s="12"/>
    </row>
    <row r="49705" spans="7:7" x14ac:dyDescent="0.2">
      <c r="G49705" s="12"/>
    </row>
    <row r="49706" spans="7:7" x14ac:dyDescent="0.2">
      <c r="G49706" s="12"/>
    </row>
    <row r="49707" spans="7:7" x14ac:dyDescent="0.2">
      <c r="G49707" s="12"/>
    </row>
    <row r="49708" spans="7:7" x14ac:dyDescent="0.2">
      <c r="G49708" s="12"/>
    </row>
    <row r="49709" spans="7:7" x14ac:dyDescent="0.2">
      <c r="G49709" s="12"/>
    </row>
    <row r="49710" spans="7:7" x14ac:dyDescent="0.2">
      <c r="G49710" s="12"/>
    </row>
    <row r="49711" spans="7:7" x14ac:dyDescent="0.2">
      <c r="G49711" s="12"/>
    </row>
    <row r="49712" spans="7:7" x14ac:dyDescent="0.2">
      <c r="G49712" s="12"/>
    </row>
    <row r="49713" spans="7:7" x14ac:dyDescent="0.2">
      <c r="G49713" s="12"/>
    </row>
    <row r="49714" spans="7:7" x14ac:dyDescent="0.2">
      <c r="G49714" s="12"/>
    </row>
    <row r="49715" spans="7:7" x14ac:dyDescent="0.2">
      <c r="G49715" s="12"/>
    </row>
    <row r="49716" spans="7:7" x14ac:dyDescent="0.2">
      <c r="G49716" s="12"/>
    </row>
    <row r="49717" spans="7:7" x14ac:dyDescent="0.2">
      <c r="G49717" s="12"/>
    </row>
    <row r="49718" spans="7:7" x14ac:dyDescent="0.2">
      <c r="G49718" s="12"/>
    </row>
    <row r="49719" spans="7:7" x14ac:dyDescent="0.2">
      <c r="G49719" s="12"/>
    </row>
    <row r="49720" spans="7:7" x14ac:dyDescent="0.2">
      <c r="G49720" s="12"/>
    </row>
    <row r="49721" spans="7:7" x14ac:dyDescent="0.2">
      <c r="G49721" s="12"/>
    </row>
    <row r="49722" spans="7:7" x14ac:dyDescent="0.2">
      <c r="G49722" s="12"/>
    </row>
    <row r="49723" spans="7:7" x14ac:dyDescent="0.2">
      <c r="G49723" s="12"/>
    </row>
    <row r="49724" spans="7:7" x14ac:dyDescent="0.2">
      <c r="G49724" s="12"/>
    </row>
    <row r="49725" spans="7:7" x14ac:dyDescent="0.2">
      <c r="G49725" s="12"/>
    </row>
    <row r="49726" spans="7:7" x14ac:dyDescent="0.2">
      <c r="G49726" s="12"/>
    </row>
    <row r="49727" spans="7:7" x14ac:dyDescent="0.2">
      <c r="G49727" s="12"/>
    </row>
    <row r="49728" spans="7:7" x14ac:dyDescent="0.2">
      <c r="G49728" s="12"/>
    </row>
    <row r="49729" spans="7:7" x14ac:dyDescent="0.2">
      <c r="G49729" s="12"/>
    </row>
    <row r="49730" spans="7:7" x14ac:dyDescent="0.2">
      <c r="G49730" s="12"/>
    </row>
    <row r="49731" spans="7:7" x14ac:dyDescent="0.2">
      <c r="G49731" s="12"/>
    </row>
    <row r="49732" spans="7:7" x14ac:dyDescent="0.2">
      <c r="G49732" s="12"/>
    </row>
    <row r="49733" spans="7:7" x14ac:dyDescent="0.2">
      <c r="G49733" s="12"/>
    </row>
    <row r="49734" spans="7:7" x14ac:dyDescent="0.2">
      <c r="G49734" s="12"/>
    </row>
    <row r="49735" spans="7:7" x14ac:dyDescent="0.2">
      <c r="G49735" s="12"/>
    </row>
    <row r="49736" spans="7:7" x14ac:dyDescent="0.2">
      <c r="G49736" s="12"/>
    </row>
    <row r="49737" spans="7:7" x14ac:dyDescent="0.2">
      <c r="G49737" s="12"/>
    </row>
    <row r="49738" spans="7:7" x14ac:dyDescent="0.2">
      <c r="G49738" s="12"/>
    </row>
    <row r="49739" spans="7:7" x14ac:dyDescent="0.2">
      <c r="G49739" s="12"/>
    </row>
    <row r="49740" spans="7:7" x14ac:dyDescent="0.2">
      <c r="G49740" s="12"/>
    </row>
    <row r="49741" spans="7:7" x14ac:dyDescent="0.2">
      <c r="G49741" s="12"/>
    </row>
    <row r="49742" spans="7:7" x14ac:dyDescent="0.2">
      <c r="G49742" s="12"/>
    </row>
    <row r="49743" spans="7:7" x14ac:dyDescent="0.2">
      <c r="G49743" s="12"/>
    </row>
    <row r="49744" spans="7:7" x14ac:dyDescent="0.2">
      <c r="G49744" s="12"/>
    </row>
    <row r="49745" spans="7:7" x14ac:dyDescent="0.2">
      <c r="G49745" s="12"/>
    </row>
    <row r="49746" spans="7:7" x14ac:dyDescent="0.2">
      <c r="G49746" s="12"/>
    </row>
    <row r="49747" spans="7:7" x14ac:dyDescent="0.2">
      <c r="G49747" s="12"/>
    </row>
    <row r="49748" spans="7:7" x14ac:dyDescent="0.2">
      <c r="G49748" s="12"/>
    </row>
    <row r="49749" spans="7:7" x14ac:dyDescent="0.2">
      <c r="G49749" s="12"/>
    </row>
    <row r="49750" spans="7:7" x14ac:dyDescent="0.2">
      <c r="G49750" s="12"/>
    </row>
    <row r="49751" spans="7:7" x14ac:dyDescent="0.2">
      <c r="G49751" s="12"/>
    </row>
    <row r="49752" spans="7:7" x14ac:dyDescent="0.2">
      <c r="G49752" s="12"/>
    </row>
    <row r="49753" spans="7:7" x14ac:dyDescent="0.2">
      <c r="G49753" s="12"/>
    </row>
    <row r="49754" spans="7:7" x14ac:dyDescent="0.2">
      <c r="G49754" s="12"/>
    </row>
    <row r="49755" spans="7:7" x14ac:dyDescent="0.2">
      <c r="G49755" s="12"/>
    </row>
    <row r="49756" spans="7:7" x14ac:dyDescent="0.2">
      <c r="G49756" s="12"/>
    </row>
    <row r="49757" spans="7:7" x14ac:dyDescent="0.2">
      <c r="G49757" s="12"/>
    </row>
    <row r="49758" spans="7:7" x14ac:dyDescent="0.2">
      <c r="G49758" s="12"/>
    </row>
    <row r="49759" spans="7:7" x14ac:dyDescent="0.2">
      <c r="G49759" s="12"/>
    </row>
    <row r="49760" spans="7:7" x14ac:dyDescent="0.2">
      <c r="G49760" s="12"/>
    </row>
    <row r="49761" spans="7:7" x14ac:dyDescent="0.2">
      <c r="G49761" s="12"/>
    </row>
    <row r="49762" spans="7:7" x14ac:dyDescent="0.2">
      <c r="G49762" s="12"/>
    </row>
    <row r="49763" spans="7:7" x14ac:dyDescent="0.2">
      <c r="G49763" s="12"/>
    </row>
    <row r="49764" spans="7:7" x14ac:dyDescent="0.2">
      <c r="G49764" s="12"/>
    </row>
    <row r="49765" spans="7:7" x14ac:dyDescent="0.2">
      <c r="G49765" s="12"/>
    </row>
    <row r="49766" spans="7:7" x14ac:dyDescent="0.2">
      <c r="G49766" s="12"/>
    </row>
    <row r="49767" spans="7:7" x14ac:dyDescent="0.2">
      <c r="G49767" s="12"/>
    </row>
    <row r="49768" spans="7:7" x14ac:dyDescent="0.2">
      <c r="G49768" s="12"/>
    </row>
    <row r="49769" spans="7:7" x14ac:dyDescent="0.2">
      <c r="G49769" s="12"/>
    </row>
    <row r="49770" spans="7:7" x14ac:dyDescent="0.2">
      <c r="G49770" s="12"/>
    </row>
    <row r="49771" spans="7:7" x14ac:dyDescent="0.2">
      <c r="G49771" s="12"/>
    </row>
    <row r="49772" spans="7:7" x14ac:dyDescent="0.2">
      <c r="G49772" s="12"/>
    </row>
    <row r="49773" spans="7:7" x14ac:dyDescent="0.2">
      <c r="G49773" s="12"/>
    </row>
    <row r="49774" spans="7:7" x14ac:dyDescent="0.2">
      <c r="G49774" s="12"/>
    </row>
    <row r="49775" spans="7:7" x14ac:dyDescent="0.2">
      <c r="G49775" s="12"/>
    </row>
    <row r="49776" spans="7:7" x14ac:dyDescent="0.2">
      <c r="G49776" s="12"/>
    </row>
    <row r="49777" spans="7:7" x14ac:dyDescent="0.2">
      <c r="G49777" s="12"/>
    </row>
    <row r="49778" spans="7:7" x14ac:dyDescent="0.2">
      <c r="G49778" s="12"/>
    </row>
    <row r="49779" spans="7:7" x14ac:dyDescent="0.2">
      <c r="G49779" s="12"/>
    </row>
    <row r="49780" spans="7:7" x14ac:dyDescent="0.2">
      <c r="G49780" s="12"/>
    </row>
    <row r="49781" spans="7:7" x14ac:dyDescent="0.2">
      <c r="G49781" s="12"/>
    </row>
    <row r="49782" spans="7:7" x14ac:dyDescent="0.2">
      <c r="G49782" s="12"/>
    </row>
    <row r="49783" spans="7:7" x14ac:dyDescent="0.2">
      <c r="G49783" s="12"/>
    </row>
    <row r="49784" spans="7:7" x14ac:dyDescent="0.2">
      <c r="G49784" s="12"/>
    </row>
    <row r="49785" spans="7:7" x14ac:dyDescent="0.2">
      <c r="G49785" s="12"/>
    </row>
    <row r="49786" spans="7:7" x14ac:dyDescent="0.2">
      <c r="G49786" s="12"/>
    </row>
    <row r="49787" spans="7:7" x14ac:dyDescent="0.2">
      <c r="G49787" s="12"/>
    </row>
    <row r="49788" spans="7:7" x14ac:dyDescent="0.2">
      <c r="G49788" s="12"/>
    </row>
    <row r="49789" spans="7:7" x14ac:dyDescent="0.2">
      <c r="G49789" s="12"/>
    </row>
    <row r="49790" spans="7:7" x14ac:dyDescent="0.2">
      <c r="G49790" s="12"/>
    </row>
    <row r="49791" spans="7:7" x14ac:dyDescent="0.2">
      <c r="G49791" s="12"/>
    </row>
    <row r="49792" spans="7:7" x14ac:dyDescent="0.2">
      <c r="G49792" s="12"/>
    </row>
    <row r="49793" spans="7:7" x14ac:dyDescent="0.2">
      <c r="G49793" s="12"/>
    </row>
    <row r="49794" spans="7:7" x14ac:dyDescent="0.2">
      <c r="G49794" s="12"/>
    </row>
    <row r="49795" spans="7:7" x14ac:dyDescent="0.2">
      <c r="G49795" s="12"/>
    </row>
    <row r="49796" spans="7:7" x14ac:dyDescent="0.2">
      <c r="G49796" s="12"/>
    </row>
    <row r="49797" spans="7:7" x14ac:dyDescent="0.2">
      <c r="G49797" s="12"/>
    </row>
    <row r="49798" spans="7:7" x14ac:dyDescent="0.2">
      <c r="G49798" s="12"/>
    </row>
    <row r="49799" spans="7:7" x14ac:dyDescent="0.2">
      <c r="G49799" s="12"/>
    </row>
    <row r="49800" spans="7:7" x14ac:dyDescent="0.2">
      <c r="G49800" s="12"/>
    </row>
    <row r="49801" spans="7:7" x14ac:dyDescent="0.2">
      <c r="G49801" s="12"/>
    </row>
    <row r="49802" spans="7:7" x14ac:dyDescent="0.2">
      <c r="G49802" s="12"/>
    </row>
    <row r="49803" spans="7:7" x14ac:dyDescent="0.2">
      <c r="G49803" s="12"/>
    </row>
    <row r="49804" spans="7:7" x14ac:dyDescent="0.2">
      <c r="G49804" s="12"/>
    </row>
    <row r="49805" spans="7:7" x14ac:dyDescent="0.2">
      <c r="G49805" s="12"/>
    </row>
    <row r="49806" spans="7:7" x14ac:dyDescent="0.2">
      <c r="G49806" s="12"/>
    </row>
    <row r="49807" spans="7:7" x14ac:dyDescent="0.2">
      <c r="G49807" s="12"/>
    </row>
    <row r="49808" spans="7:7" x14ac:dyDescent="0.2">
      <c r="G49808" s="12"/>
    </row>
    <row r="49809" spans="7:7" x14ac:dyDescent="0.2">
      <c r="G49809" s="12"/>
    </row>
    <row r="49810" spans="7:7" x14ac:dyDescent="0.2">
      <c r="G49810" s="12"/>
    </row>
    <row r="49811" spans="7:7" x14ac:dyDescent="0.2">
      <c r="G49811" s="12"/>
    </row>
    <row r="49812" spans="7:7" x14ac:dyDescent="0.2">
      <c r="G49812" s="12"/>
    </row>
    <row r="49813" spans="7:7" x14ac:dyDescent="0.2">
      <c r="G49813" s="12"/>
    </row>
    <row r="49814" spans="7:7" x14ac:dyDescent="0.2">
      <c r="G49814" s="12"/>
    </row>
    <row r="49815" spans="7:7" x14ac:dyDescent="0.2">
      <c r="G49815" s="12"/>
    </row>
    <row r="49816" spans="7:7" x14ac:dyDescent="0.2">
      <c r="G49816" s="12"/>
    </row>
    <row r="49817" spans="7:7" x14ac:dyDescent="0.2">
      <c r="G49817" s="12"/>
    </row>
    <row r="49818" spans="7:7" x14ac:dyDescent="0.2">
      <c r="G49818" s="12"/>
    </row>
    <row r="49819" spans="7:7" x14ac:dyDescent="0.2">
      <c r="G49819" s="12"/>
    </row>
    <row r="49820" spans="7:7" x14ac:dyDescent="0.2">
      <c r="G49820" s="12"/>
    </row>
    <row r="49821" spans="7:7" x14ac:dyDescent="0.2">
      <c r="G49821" s="12"/>
    </row>
    <row r="49822" spans="7:7" x14ac:dyDescent="0.2">
      <c r="G49822" s="12"/>
    </row>
    <row r="49823" spans="7:7" x14ac:dyDescent="0.2">
      <c r="G49823" s="12"/>
    </row>
    <row r="49824" spans="7:7" x14ac:dyDescent="0.2">
      <c r="G49824" s="12"/>
    </row>
    <row r="49825" spans="7:7" x14ac:dyDescent="0.2">
      <c r="G49825" s="12"/>
    </row>
    <row r="49826" spans="7:7" x14ac:dyDescent="0.2">
      <c r="G49826" s="12"/>
    </row>
    <row r="49827" spans="7:7" x14ac:dyDescent="0.2">
      <c r="G49827" s="12"/>
    </row>
    <row r="49828" spans="7:7" x14ac:dyDescent="0.2">
      <c r="G49828" s="12"/>
    </row>
    <row r="49829" spans="7:7" x14ac:dyDescent="0.2">
      <c r="G49829" s="12"/>
    </row>
    <row r="49830" spans="7:7" x14ac:dyDescent="0.2">
      <c r="G49830" s="12"/>
    </row>
    <row r="49831" spans="7:7" x14ac:dyDescent="0.2">
      <c r="G49831" s="12"/>
    </row>
    <row r="49832" spans="7:7" x14ac:dyDescent="0.2">
      <c r="G49832" s="12"/>
    </row>
    <row r="49833" spans="7:7" x14ac:dyDescent="0.2">
      <c r="G49833" s="12"/>
    </row>
    <row r="49834" spans="7:7" x14ac:dyDescent="0.2">
      <c r="G49834" s="12"/>
    </row>
    <row r="49835" spans="7:7" x14ac:dyDescent="0.2">
      <c r="G49835" s="12"/>
    </row>
    <row r="49836" spans="7:7" x14ac:dyDescent="0.2">
      <c r="G49836" s="12"/>
    </row>
    <row r="49837" spans="7:7" x14ac:dyDescent="0.2">
      <c r="G49837" s="12"/>
    </row>
    <row r="49838" spans="7:7" x14ac:dyDescent="0.2">
      <c r="G49838" s="12"/>
    </row>
    <row r="49839" spans="7:7" x14ac:dyDescent="0.2">
      <c r="G49839" s="12"/>
    </row>
    <row r="49840" spans="7:7" x14ac:dyDescent="0.2">
      <c r="G49840" s="12"/>
    </row>
    <row r="49841" spans="7:7" x14ac:dyDescent="0.2">
      <c r="G49841" s="12"/>
    </row>
    <row r="49842" spans="7:7" x14ac:dyDescent="0.2">
      <c r="G49842" s="12"/>
    </row>
    <row r="49843" spans="7:7" x14ac:dyDescent="0.2">
      <c r="G49843" s="12"/>
    </row>
    <row r="49844" spans="7:7" x14ac:dyDescent="0.2">
      <c r="G49844" s="12"/>
    </row>
    <row r="49845" spans="7:7" x14ac:dyDescent="0.2">
      <c r="G49845" s="12"/>
    </row>
    <row r="49846" spans="7:7" x14ac:dyDescent="0.2">
      <c r="G49846" s="12"/>
    </row>
    <row r="49847" spans="7:7" x14ac:dyDescent="0.2">
      <c r="G49847" s="12"/>
    </row>
    <row r="49848" spans="7:7" x14ac:dyDescent="0.2">
      <c r="G49848" s="12"/>
    </row>
    <row r="49849" spans="7:7" x14ac:dyDescent="0.2">
      <c r="G49849" s="12"/>
    </row>
    <row r="49850" spans="7:7" x14ac:dyDescent="0.2">
      <c r="G49850" s="12"/>
    </row>
    <row r="49851" spans="7:7" x14ac:dyDescent="0.2">
      <c r="G49851" s="12"/>
    </row>
    <row r="49852" spans="7:7" x14ac:dyDescent="0.2">
      <c r="G49852" s="12"/>
    </row>
    <row r="49853" spans="7:7" x14ac:dyDescent="0.2">
      <c r="G49853" s="12"/>
    </row>
    <row r="49854" spans="7:7" x14ac:dyDescent="0.2">
      <c r="G49854" s="12"/>
    </row>
    <row r="49855" spans="7:7" x14ac:dyDescent="0.2">
      <c r="G49855" s="12"/>
    </row>
    <row r="49856" spans="7:7" x14ac:dyDescent="0.2">
      <c r="G49856" s="12"/>
    </row>
    <row r="49857" spans="7:7" x14ac:dyDescent="0.2">
      <c r="G49857" s="12"/>
    </row>
    <row r="49858" spans="7:7" x14ac:dyDescent="0.2">
      <c r="G49858" s="12"/>
    </row>
    <row r="49859" spans="7:7" x14ac:dyDescent="0.2">
      <c r="G49859" s="12"/>
    </row>
    <row r="49860" spans="7:7" x14ac:dyDescent="0.2">
      <c r="G49860" s="12"/>
    </row>
    <row r="49861" spans="7:7" x14ac:dyDescent="0.2">
      <c r="G49861" s="12"/>
    </row>
    <row r="49862" spans="7:7" x14ac:dyDescent="0.2">
      <c r="G49862" s="12"/>
    </row>
    <row r="49863" spans="7:7" x14ac:dyDescent="0.2">
      <c r="G49863" s="12"/>
    </row>
    <row r="49864" spans="7:7" x14ac:dyDescent="0.2">
      <c r="G49864" s="12"/>
    </row>
    <row r="49865" spans="7:7" x14ac:dyDescent="0.2">
      <c r="G49865" s="12"/>
    </row>
    <row r="49866" spans="7:7" x14ac:dyDescent="0.2">
      <c r="G49866" s="12"/>
    </row>
    <row r="49867" spans="7:7" x14ac:dyDescent="0.2">
      <c r="G49867" s="12"/>
    </row>
    <row r="49868" spans="7:7" x14ac:dyDescent="0.2">
      <c r="G49868" s="12"/>
    </row>
    <row r="49869" spans="7:7" x14ac:dyDescent="0.2">
      <c r="G49869" s="12"/>
    </row>
    <row r="49870" spans="7:7" x14ac:dyDescent="0.2">
      <c r="G49870" s="12"/>
    </row>
    <row r="49871" spans="7:7" x14ac:dyDescent="0.2">
      <c r="G49871" s="12"/>
    </row>
    <row r="49872" spans="7:7" x14ac:dyDescent="0.2">
      <c r="G49872" s="12"/>
    </row>
    <row r="49873" spans="7:7" x14ac:dyDescent="0.2">
      <c r="G49873" s="12"/>
    </row>
    <row r="49874" spans="7:7" x14ac:dyDescent="0.2">
      <c r="G49874" s="12"/>
    </row>
    <row r="49875" spans="7:7" x14ac:dyDescent="0.2">
      <c r="G49875" s="12"/>
    </row>
    <row r="49876" spans="7:7" x14ac:dyDescent="0.2">
      <c r="G49876" s="12"/>
    </row>
    <row r="49877" spans="7:7" x14ac:dyDescent="0.2">
      <c r="G49877" s="12"/>
    </row>
    <row r="49878" spans="7:7" x14ac:dyDescent="0.2">
      <c r="G49878" s="12"/>
    </row>
    <row r="49879" spans="7:7" x14ac:dyDescent="0.2">
      <c r="G49879" s="12"/>
    </row>
    <row r="49880" spans="7:7" x14ac:dyDescent="0.2">
      <c r="G49880" s="12"/>
    </row>
    <row r="49881" spans="7:7" x14ac:dyDescent="0.2">
      <c r="G49881" s="12"/>
    </row>
    <row r="49882" spans="7:7" x14ac:dyDescent="0.2">
      <c r="G49882" s="12"/>
    </row>
    <row r="49883" spans="7:7" x14ac:dyDescent="0.2">
      <c r="G49883" s="12"/>
    </row>
    <row r="49884" spans="7:7" x14ac:dyDescent="0.2">
      <c r="G49884" s="12"/>
    </row>
    <row r="49885" spans="7:7" x14ac:dyDescent="0.2">
      <c r="G49885" s="12"/>
    </row>
    <row r="49886" spans="7:7" x14ac:dyDescent="0.2">
      <c r="G49886" s="12"/>
    </row>
    <row r="49887" spans="7:7" x14ac:dyDescent="0.2">
      <c r="G49887" s="12"/>
    </row>
    <row r="49888" spans="7:7" x14ac:dyDescent="0.2">
      <c r="G49888" s="12"/>
    </row>
    <row r="49889" spans="7:7" x14ac:dyDescent="0.2">
      <c r="G49889" s="12"/>
    </row>
    <row r="49890" spans="7:7" x14ac:dyDescent="0.2">
      <c r="G49890" s="12"/>
    </row>
    <row r="49891" spans="7:7" x14ac:dyDescent="0.2">
      <c r="G49891" s="12"/>
    </row>
    <row r="49892" spans="7:7" x14ac:dyDescent="0.2">
      <c r="G49892" s="12"/>
    </row>
    <row r="49893" spans="7:7" x14ac:dyDescent="0.2">
      <c r="G49893" s="12"/>
    </row>
    <row r="49894" spans="7:7" x14ac:dyDescent="0.2">
      <c r="G49894" s="12"/>
    </row>
    <row r="49895" spans="7:7" x14ac:dyDescent="0.2">
      <c r="G49895" s="12"/>
    </row>
    <row r="49896" spans="7:7" x14ac:dyDescent="0.2">
      <c r="G49896" s="12"/>
    </row>
    <row r="49897" spans="7:7" x14ac:dyDescent="0.2">
      <c r="G49897" s="12"/>
    </row>
    <row r="49898" spans="7:7" x14ac:dyDescent="0.2">
      <c r="G49898" s="12"/>
    </row>
    <row r="49899" spans="7:7" x14ac:dyDescent="0.2">
      <c r="G49899" s="12"/>
    </row>
    <row r="49900" spans="7:7" x14ac:dyDescent="0.2">
      <c r="G49900" s="12"/>
    </row>
    <row r="49901" spans="7:7" x14ac:dyDescent="0.2">
      <c r="G49901" s="12"/>
    </row>
    <row r="49902" spans="7:7" x14ac:dyDescent="0.2">
      <c r="G49902" s="12"/>
    </row>
    <row r="49903" spans="7:7" x14ac:dyDescent="0.2">
      <c r="G49903" s="12"/>
    </row>
    <row r="49904" spans="7:7" x14ac:dyDescent="0.2">
      <c r="G49904" s="12"/>
    </row>
    <row r="49905" spans="7:7" x14ac:dyDescent="0.2">
      <c r="G49905" s="12"/>
    </row>
    <row r="49906" spans="7:7" x14ac:dyDescent="0.2">
      <c r="G49906" s="12"/>
    </row>
    <row r="49907" spans="7:7" x14ac:dyDescent="0.2">
      <c r="G49907" s="12"/>
    </row>
    <row r="49908" spans="7:7" x14ac:dyDescent="0.2">
      <c r="G49908" s="12"/>
    </row>
    <row r="49909" spans="7:7" x14ac:dyDescent="0.2">
      <c r="G49909" s="12"/>
    </row>
    <row r="49910" spans="7:7" x14ac:dyDescent="0.2">
      <c r="G49910" s="12"/>
    </row>
    <row r="49911" spans="7:7" x14ac:dyDescent="0.2">
      <c r="G49911" s="12"/>
    </row>
    <row r="49912" spans="7:7" x14ac:dyDescent="0.2">
      <c r="G49912" s="12"/>
    </row>
    <row r="49913" spans="7:7" x14ac:dyDescent="0.2">
      <c r="G49913" s="12"/>
    </row>
    <row r="49914" spans="7:7" x14ac:dyDescent="0.2">
      <c r="G49914" s="12"/>
    </row>
    <row r="49915" spans="7:7" x14ac:dyDescent="0.2">
      <c r="G49915" s="12"/>
    </row>
    <row r="49916" spans="7:7" x14ac:dyDescent="0.2">
      <c r="G49916" s="12"/>
    </row>
    <row r="49917" spans="7:7" x14ac:dyDescent="0.2">
      <c r="G49917" s="12"/>
    </row>
    <row r="49918" spans="7:7" x14ac:dyDescent="0.2">
      <c r="G49918" s="12"/>
    </row>
    <row r="49919" spans="7:7" x14ac:dyDescent="0.2">
      <c r="G49919" s="12"/>
    </row>
    <row r="49920" spans="7:7" x14ac:dyDescent="0.2">
      <c r="G49920" s="12"/>
    </row>
    <row r="49921" spans="7:7" x14ac:dyDescent="0.2">
      <c r="G49921" s="12"/>
    </row>
    <row r="49922" spans="7:7" x14ac:dyDescent="0.2">
      <c r="G49922" s="12"/>
    </row>
    <row r="49923" spans="7:7" x14ac:dyDescent="0.2">
      <c r="G49923" s="12"/>
    </row>
    <row r="49924" spans="7:7" x14ac:dyDescent="0.2">
      <c r="G49924" s="12"/>
    </row>
    <row r="49925" spans="7:7" x14ac:dyDescent="0.2">
      <c r="G49925" s="12"/>
    </row>
    <row r="49926" spans="7:7" x14ac:dyDescent="0.2">
      <c r="G49926" s="12"/>
    </row>
    <row r="49927" spans="7:7" x14ac:dyDescent="0.2">
      <c r="G49927" s="12"/>
    </row>
    <row r="49928" spans="7:7" x14ac:dyDescent="0.2">
      <c r="G49928" s="12"/>
    </row>
    <row r="49929" spans="7:7" x14ac:dyDescent="0.2">
      <c r="G49929" s="12"/>
    </row>
    <row r="49930" spans="7:7" x14ac:dyDescent="0.2">
      <c r="G49930" s="12"/>
    </row>
    <row r="49931" spans="7:7" x14ac:dyDescent="0.2">
      <c r="G49931" s="12"/>
    </row>
    <row r="49932" spans="7:7" x14ac:dyDescent="0.2">
      <c r="G49932" s="12"/>
    </row>
    <row r="49933" spans="7:7" x14ac:dyDescent="0.2">
      <c r="G49933" s="12"/>
    </row>
    <row r="49934" spans="7:7" x14ac:dyDescent="0.2">
      <c r="G49934" s="12"/>
    </row>
    <row r="49935" spans="7:7" x14ac:dyDescent="0.2">
      <c r="G49935" s="12"/>
    </row>
    <row r="49936" spans="7:7" x14ac:dyDescent="0.2">
      <c r="G49936" s="12"/>
    </row>
    <row r="49937" spans="7:7" x14ac:dyDescent="0.2">
      <c r="G49937" s="12"/>
    </row>
    <row r="49938" spans="7:7" x14ac:dyDescent="0.2">
      <c r="G49938" s="12"/>
    </row>
    <row r="49939" spans="7:7" x14ac:dyDescent="0.2">
      <c r="G49939" s="12"/>
    </row>
    <row r="49940" spans="7:7" x14ac:dyDescent="0.2">
      <c r="G49940" s="12"/>
    </row>
    <row r="49941" spans="7:7" x14ac:dyDescent="0.2">
      <c r="G49941" s="12"/>
    </row>
    <row r="49942" spans="7:7" x14ac:dyDescent="0.2">
      <c r="G49942" s="12"/>
    </row>
    <row r="49943" spans="7:7" x14ac:dyDescent="0.2">
      <c r="G49943" s="12"/>
    </row>
    <row r="49944" spans="7:7" x14ac:dyDescent="0.2">
      <c r="G49944" s="12"/>
    </row>
    <row r="49945" spans="7:7" x14ac:dyDescent="0.2">
      <c r="G49945" s="12"/>
    </row>
    <row r="49946" spans="7:7" x14ac:dyDescent="0.2">
      <c r="G49946" s="12"/>
    </row>
    <row r="49947" spans="7:7" x14ac:dyDescent="0.2">
      <c r="G49947" s="12"/>
    </row>
    <row r="49948" spans="7:7" x14ac:dyDescent="0.2">
      <c r="G49948" s="12"/>
    </row>
    <row r="49949" spans="7:7" x14ac:dyDescent="0.2">
      <c r="G49949" s="12"/>
    </row>
    <row r="49950" spans="7:7" x14ac:dyDescent="0.2">
      <c r="G49950" s="12"/>
    </row>
    <row r="49951" spans="7:7" x14ac:dyDescent="0.2">
      <c r="G49951" s="12"/>
    </row>
    <row r="49952" spans="7:7" x14ac:dyDescent="0.2">
      <c r="G49952" s="12"/>
    </row>
    <row r="49953" spans="7:7" x14ac:dyDescent="0.2">
      <c r="G49953" s="12"/>
    </row>
    <row r="49954" spans="7:7" x14ac:dyDescent="0.2">
      <c r="G49954" s="12"/>
    </row>
    <row r="49955" spans="7:7" x14ac:dyDescent="0.2">
      <c r="G49955" s="12"/>
    </row>
    <row r="49956" spans="7:7" x14ac:dyDescent="0.2">
      <c r="G49956" s="12"/>
    </row>
    <row r="49957" spans="7:7" x14ac:dyDescent="0.2">
      <c r="G49957" s="12"/>
    </row>
    <row r="49958" spans="7:7" x14ac:dyDescent="0.2">
      <c r="G49958" s="12"/>
    </row>
    <row r="49959" spans="7:7" x14ac:dyDescent="0.2">
      <c r="G49959" s="12"/>
    </row>
    <row r="49960" spans="7:7" x14ac:dyDescent="0.2">
      <c r="G49960" s="12"/>
    </row>
    <row r="49961" spans="7:7" x14ac:dyDescent="0.2">
      <c r="G49961" s="12"/>
    </row>
    <row r="49962" spans="7:7" x14ac:dyDescent="0.2">
      <c r="G49962" s="12"/>
    </row>
    <row r="49963" spans="7:7" x14ac:dyDescent="0.2">
      <c r="G49963" s="12"/>
    </row>
    <row r="49964" spans="7:7" x14ac:dyDescent="0.2">
      <c r="G49964" s="12"/>
    </row>
    <row r="49965" spans="7:7" x14ac:dyDescent="0.2">
      <c r="G49965" s="12"/>
    </row>
    <row r="49966" spans="7:7" x14ac:dyDescent="0.2">
      <c r="G49966" s="12"/>
    </row>
    <row r="49967" spans="7:7" x14ac:dyDescent="0.2">
      <c r="G49967" s="12"/>
    </row>
    <row r="49968" spans="7:7" x14ac:dyDescent="0.2">
      <c r="G49968" s="12"/>
    </row>
    <row r="49969" spans="7:7" x14ac:dyDescent="0.2">
      <c r="G49969" s="12"/>
    </row>
    <row r="49970" spans="7:7" x14ac:dyDescent="0.2">
      <c r="G49970" s="12"/>
    </row>
    <row r="49971" spans="7:7" x14ac:dyDescent="0.2">
      <c r="G49971" s="12"/>
    </row>
    <row r="49972" spans="7:7" x14ac:dyDescent="0.2">
      <c r="G49972" s="12"/>
    </row>
    <row r="49973" spans="7:7" x14ac:dyDescent="0.2">
      <c r="G49973" s="12"/>
    </row>
    <row r="49974" spans="7:7" x14ac:dyDescent="0.2">
      <c r="G49974" s="12"/>
    </row>
    <row r="49975" spans="7:7" x14ac:dyDescent="0.2">
      <c r="G49975" s="12"/>
    </row>
    <row r="49976" spans="7:7" x14ac:dyDescent="0.2">
      <c r="G49976" s="12"/>
    </row>
    <row r="49977" spans="7:7" x14ac:dyDescent="0.2">
      <c r="G49977" s="12"/>
    </row>
    <row r="49978" spans="7:7" x14ac:dyDescent="0.2">
      <c r="G49978" s="12"/>
    </row>
    <row r="49979" spans="7:7" x14ac:dyDescent="0.2">
      <c r="G49979" s="12"/>
    </row>
    <row r="49980" spans="7:7" x14ac:dyDescent="0.2">
      <c r="G49980" s="12"/>
    </row>
    <row r="49981" spans="7:7" x14ac:dyDescent="0.2">
      <c r="G49981" s="12"/>
    </row>
    <row r="49982" spans="7:7" x14ac:dyDescent="0.2">
      <c r="G49982" s="12"/>
    </row>
    <row r="49983" spans="7:7" x14ac:dyDescent="0.2">
      <c r="G49983" s="12"/>
    </row>
    <row r="49984" spans="7:7" x14ac:dyDescent="0.2">
      <c r="G49984" s="12"/>
    </row>
    <row r="49985" spans="7:7" x14ac:dyDescent="0.2">
      <c r="G49985" s="12"/>
    </row>
    <row r="49986" spans="7:7" x14ac:dyDescent="0.2">
      <c r="G49986" s="12"/>
    </row>
    <row r="49987" spans="7:7" x14ac:dyDescent="0.2">
      <c r="G49987" s="12"/>
    </row>
    <row r="49988" spans="7:7" x14ac:dyDescent="0.2">
      <c r="G49988" s="12"/>
    </row>
    <row r="49989" spans="7:7" x14ac:dyDescent="0.2">
      <c r="G49989" s="12"/>
    </row>
    <row r="49990" spans="7:7" x14ac:dyDescent="0.2">
      <c r="G49990" s="12"/>
    </row>
    <row r="49991" spans="7:7" x14ac:dyDescent="0.2">
      <c r="G49991" s="12"/>
    </row>
    <row r="49992" spans="7:7" x14ac:dyDescent="0.2">
      <c r="G49992" s="12"/>
    </row>
    <row r="49993" spans="7:7" x14ac:dyDescent="0.2">
      <c r="G49993" s="12"/>
    </row>
    <row r="49994" spans="7:7" x14ac:dyDescent="0.2">
      <c r="G49994" s="12"/>
    </row>
    <row r="49995" spans="7:7" x14ac:dyDescent="0.2">
      <c r="G49995" s="12"/>
    </row>
    <row r="49996" spans="7:7" x14ac:dyDescent="0.2">
      <c r="G49996" s="12"/>
    </row>
    <row r="49997" spans="7:7" x14ac:dyDescent="0.2">
      <c r="G49997" s="12"/>
    </row>
    <row r="49998" spans="7:7" x14ac:dyDescent="0.2">
      <c r="G49998" s="12"/>
    </row>
    <row r="49999" spans="7:7" x14ac:dyDescent="0.2">
      <c r="G49999" s="12"/>
    </row>
    <row r="50000" spans="7:7" x14ac:dyDescent="0.2">
      <c r="G50000" s="12"/>
    </row>
    <row r="50001" spans="7:7" x14ac:dyDescent="0.2">
      <c r="G50001" s="12"/>
    </row>
    <row r="50002" spans="7:7" x14ac:dyDescent="0.2">
      <c r="G50002" s="12"/>
    </row>
    <row r="50003" spans="7:7" x14ac:dyDescent="0.2">
      <c r="G50003" s="12"/>
    </row>
    <row r="50004" spans="7:7" x14ac:dyDescent="0.2">
      <c r="G50004" s="12"/>
    </row>
    <row r="50005" spans="7:7" x14ac:dyDescent="0.2">
      <c r="G50005" s="12"/>
    </row>
    <row r="50006" spans="7:7" x14ac:dyDescent="0.2">
      <c r="G50006" s="12"/>
    </row>
    <row r="50007" spans="7:7" x14ac:dyDescent="0.2">
      <c r="G50007" s="12"/>
    </row>
    <row r="50008" spans="7:7" x14ac:dyDescent="0.2">
      <c r="G50008" s="12"/>
    </row>
    <row r="50009" spans="7:7" x14ac:dyDescent="0.2">
      <c r="G50009" s="12"/>
    </row>
    <row r="50010" spans="7:7" x14ac:dyDescent="0.2">
      <c r="G50010" s="12"/>
    </row>
    <row r="50011" spans="7:7" x14ac:dyDescent="0.2">
      <c r="G50011" s="12"/>
    </row>
    <row r="50012" spans="7:7" x14ac:dyDescent="0.2">
      <c r="G50012" s="12"/>
    </row>
    <row r="50013" spans="7:7" x14ac:dyDescent="0.2">
      <c r="G50013" s="12"/>
    </row>
    <row r="50014" spans="7:7" x14ac:dyDescent="0.2">
      <c r="G50014" s="12"/>
    </row>
    <row r="50015" spans="7:7" x14ac:dyDescent="0.2">
      <c r="G50015" s="12"/>
    </row>
    <row r="50016" spans="7:7" x14ac:dyDescent="0.2">
      <c r="G50016" s="12"/>
    </row>
    <row r="50017" spans="7:7" x14ac:dyDescent="0.2">
      <c r="G50017" s="12"/>
    </row>
    <row r="50018" spans="7:7" x14ac:dyDescent="0.2">
      <c r="G50018" s="12"/>
    </row>
    <row r="50019" spans="7:7" x14ac:dyDescent="0.2">
      <c r="G50019" s="12"/>
    </row>
    <row r="50020" spans="7:7" x14ac:dyDescent="0.2">
      <c r="G50020" s="12"/>
    </row>
    <row r="50021" spans="7:7" x14ac:dyDescent="0.2">
      <c r="G50021" s="12"/>
    </row>
    <row r="50022" spans="7:7" x14ac:dyDescent="0.2">
      <c r="G50022" s="12"/>
    </row>
    <row r="50023" spans="7:7" x14ac:dyDescent="0.2">
      <c r="G50023" s="12"/>
    </row>
    <row r="50024" spans="7:7" x14ac:dyDescent="0.2">
      <c r="G50024" s="12"/>
    </row>
    <row r="50025" spans="7:7" x14ac:dyDescent="0.2">
      <c r="G50025" s="12"/>
    </row>
    <row r="50026" spans="7:7" x14ac:dyDescent="0.2">
      <c r="G50026" s="12"/>
    </row>
    <row r="50027" spans="7:7" x14ac:dyDescent="0.2">
      <c r="G50027" s="12"/>
    </row>
    <row r="50028" spans="7:7" x14ac:dyDescent="0.2">
      <c r="G50028" s="12"/>
    </row>
    <row r="50029" spans="7:7" x14ac:dyDescent="0.2">
      <c r="G50029" s="12"/>
    </row>
    <row r="50030" spans="7:7" x14ac:dyDescent="0.2">
      <c r="G50030" s="12"/>
    </row>
    <row r="50031" spans="7:7" x14ac:dyDescent="0.2">
      <c r="G50031" s="12"/>
    </row>
    <row r="50032" spans="7:7" x14ac:dyDescent="0.2">
      <c r="G50032" s="12"/>
    </row>
    <row r="50033" spans="7:7" x14ac:dyDescent="0.2">
      <c r="G50033" s="12"/>
    </row>
    <row r="50034" spans="7:7" x14ac:dyDescent="0.2">
      <c r="G50034" s="12"/>
    </row>
    <row r="50035" spans="7:7" x14ac:dyDescent="0.2">
      <c r="G50035" s="12"/>
    </row>
    <row r="50036" spans="7:7" x14ac:dyDescent="0.2">
      <c r="G50036" s="12"/>
    </row>
    <row r="50037" spans="7:7" x14ac:dyDescent="0.2">
      <c r="G50037" s="12"/>
    </row>
    <row r="50038" spans="7:7" x14ac:dyDescent="0.2">
      <c r="G50038" s="12"/>
    </row>
    <row r="50039" spans="7:7" x14ac:dyDescent="0.2">
      <c r="G50039" s="12"/>
    </row>
    <row r="50040" spans="7:7" x14ac:dyDescent="0.2">
      <c r="G50040" s="12"/>
    </row>
    <row r="50041" spans="7:7" x14ac:dyDescent="0.2">
      <c r="G50041" s="12"/>
    </row>
    <row r="50042" spans="7:7" x14ac:dyDescent="0.2">
      <c r="G50042" s="12"/>
    </row>
    <row r="50043" spans="7:7" x14ac:dyDescent="0.2">
      <c r="G50043" s="12"/>
    </row>
    <row r="50044" spans="7:7" x14ac:dyDescent="0.2">
      <c r="G50044" s="12"/>
    </row>
    <row r="50045" spans="7:7" x14ac:dyDescent="0.2">
      <c r="G50045" s="12"/>
    </row>
    <row r="50046" spans="7:7" x14ac:dyDescent="0.2">
      <c r="G50046" s="12"/>
    </row>
    <row r="50047" spans="7:7" x14ac:dyDescent="0.2">
      <c r="G50047" s="12"/>
    </row>
    <row r="50048" spans="7:7" x14ac:dyDescent="0.2">
      <c r="G50048" s="12"/>
    </row>
    <row r="50049" spans="7:7" x14ac:dyDescent="0.2">
      <c r="G50049" s="12"/>
    </row>
    <row r="50050" spans="7:7" x14ac:dyDescent="0.2">
      <c r="G50050" s="12"/>
    </row>
    <row r="50051" spans="7:7" x14ac:dyDescent="0.2">
      <c r="G50051" s="12"/>
    </row>
    <row r="50052" spans="7:7" x14ac:dyDescent="0.2">
      <c r="G50052" s="12"/>
    </row>
    <row r="50053" spans="7:7" x14ac:dyDescent="0.2">
      <c r="G50053" s="12"/>
    </row>
    <row r="50054" spans="7:7" x14ac:dyDescent="0.2">
      <c r="G50054" s="12"/>
    </row>
    <row r="50055" spans="7:7" x14ac:dyDescent="0.2">
      <c r="G50055" s="12"/>
    </row>
    <row r="50056" spans="7:7" x14ac:dyDescent="0.2">
      <c r="G50056" s="12"/>
    </row>
    <row r="50057" spans="7:7" x14ac:dyDescent="0.2">
      <c r="G50057" s="12"/>
    </row>
    <row r="50058" spans="7:7" x14ac:dyDescent="0.2">
      <c r="G50058" s="12"/>
    </row>
    <row r="50059" spans="7:7" x14ac:dyDescent="0.2">
      <c r="G50059" s="12"/>
    </row>
    <row r="50060" spans="7:7" x14ac:dyDescent="0.2">
      <c r="G50060" s="12"/>
    </row>
    <row r="50061" spans="7:7" x14ac:dyDescent="0.2">
      <c r="G50061" s="12"/>
    </row>
    <row r="50062" spans="7:7" x14ac:dyDescent="0.2">
      <c r="G50062" s="12"/>
    </row>
    <row r="50063" spans="7:7" x14ac:dyDescent="0.2">
      <c r="G50063" s="12"/>
    </row>
    <row r="50064" spans="7:7" x14ac:dyDescent="0.2">
      <c r="G50064" s="12"/>
    </row>
    <row r="50065" spans="7:7" x14ac:dyDescent="0.2">
      <c r="G50065" s="12"/>
    </row>
    <row r="50066" spans="7:7" x14ac:dyDescent="0.2">
      <c r="G50066" s="12"/>
    </row>
    <row r="50067" spans="7:7" x14ac:dyDescent="0.2">
      <c r="G50067" s="12"/>
    </row>
    <row r="50068" spans="7:7" x14ac:dyDescent="0.2">
      <c r="G50068" s="12"/>
    </row>
    <row r="50069" spans="7:7" x14ac:dyDescent="0.2">
      <c r="G50069" s="12"/>
    </row>
    <row r="50070" spans="7:7" x14ac:dyDescent="0.2">
      <c r="G50070" s="12"/>
    </row>
    <row r="50071" spans="7:7" x14ac:dyDescent="0.2">
      <c r="G50071" s="12"/>
    </row>
    <row r="50072" spans="7:7" x14ac:dyDescent="0.2">
      <c r="G50072" s="12"/>
    </row>
    <row r="50073" spans="7:7" x14ac:dyDescent="0.2">
      <c r="G50073" s="12"/>
    </row>
    <row r="50074" spans="7:7" x14ac:dyDescent="0.2">
      <c r="G50074" s="12"/>
    </row>
    <row r="50075" spans="7:7" x14ac:dyDescent="0.2">
      <c r="G50075" s="12"/>
    </row>
    <row r="50076" spans="7:7" x14ac:dyDescent="0.2">
      <c r="G50076" s="12"/>
    </row>
    <row r="50077" spans="7:7" x14ac:dyDescent="0.2">
      <c r="G50077" s="12"/>
    </row>
    <row r="50078" spans="7:7" x14ac:dyDescent="0.2">
      <c r="G50078" s="12"/>
    </row>
    <row r="50079" spans="7:7" x14ac:dyDescent="0.2">
      <c r="G50079" s="12"/>
    </row>
    <row r="50080" spans="7:7" x14ac:dyDescent="0.2">
      <c r="G50080" s="12"/>
    </row>
    <row r="50081" spans="7:7" x14ac:dyDescent="0.2">
      <c r="G50081" s="12"/>
    </row>
    <row r="50082" spans="7:7" x14ac:dyDescent="0.2">
      <c r="G50082" s="12"/>
    </row>
    <row r="50083" spans="7:7" x14ac:dyDescent="0.2">
      <c r="G50083" s="12"/>
    </row>
    <row r="50084" spans="7:7" x14ac:dyDescent="0.2">
      <c r="G50084" s="12"/>
    </row>
    <row r="50085" spans="7:7" x14ac:dyDescent="0.2">
      <c r="G50085" s="12"/>
    </row>
    <row r="50086" spans="7:7" x14ac:dyDescent="0.2">
      <c r="G50086" s="12"/>
    </row>
    <row r="50087" spans="7:7" x14ac:dyDescent="0.2">
      <c r="G50087" s="12"/>
    </row>
    <row r="50088" spans="7:7" x14ac:dyDescent="0.2">
      <c r="G50088" s="12"/>
    </row>
    <row r="50089" spans="7:7" x14ac:dyDescent="0.2">
      <c r="G50089" s="12"/>
    </row>
    <row r="50090" spans="7:7" x14ac:dyDescent="0.2">
      <c r="G50090" s="12"/>
    </row>
    <row r="50091" spans="7:7" x14ac:dyDescent="0.2">
      <c r="G50091" s="12"/>
    </row>
    <row r="50092" spans="7:7" x14ac:dyDescent="0.2">
      <c r="G50092" s="12"/>
    </row>
    <row r="50093" spans="7:7" x14ac:dyDescent="0.2">
      <c r="G50093" s="12"/>
    </row>
    <row r="50094" spans="7:7" x14ac:dyDescent="0.2">
      <c r="G50094" s="12"/>
    </row>
    <row r="50095" spans="7:7" x14ac:dyDescent="0.2">
      <c r="G50095" s="12"/>
    </row>
    <row r="50096" spans="7:7" x14ac:dyDescent="0.2">
      <c r="G50096" s="12"/>
    </row>
    <row r="50097" spans="7:7" x14ac:dyDescent="0.2">
      <c r="G50097" s="12"/>
    </row>
    <row r="50098" spans="7:7" x14ac:dyDescent="0.2">
      <c r="G50098" s="12"/>
    </row>
    <row r="50099" spans="7:7" x14ac:dyDescent="0.2">
      <c r="G50099" s="12"/>
    </row>
    <row r="50100" spans="7:7" x14ac:dyDescent="0.2">
      <c r="G50100" s="12"/>
    </row>
    <row r="50101" spans="7:7" x14ac:dyDescent="0.2">
      <c r="G50101" s="12"/>
    </row>
    <row r="50102" spans="7:7" x14ac:dyDescent="0.2">
      <c r="G50102" s="12"/>
    </row>
    <row r="50103" spans="7:7" x14ac:dyDescent="0.2">
      <c r="G50103" s="12"/>
    </row>
    <row r="50104" spans="7:7" x14ac:dyDescent="0.2">
      <c r="G50104" s="12"/>
    </row>
    <row r="50105" spans="7:7" x14ac:dyDescent="0.2">
      <c r="G50105" s="12"/>
    </row>
    <row r="50106" spans="7:7" x14ac:dyDescent="0.2">
      <c r="G50106" s="12"/>
    </row>
    <row r="50107" spans="7:7" x14ac:dyDescent="0.2">
      <c r="G50107" s="12"/>
    </row>
    <row r="50108" spans="7:7" x14ac:dyDescent="0.2">
      <c r="G50108" s="12"/>
    </row>
    <row r="50109" spans="7:7" x14ac:dyDescent="0.2">
      <c r="G50109" s="12"/>
    </row>
    <row r="50110" spans="7:7" x14ac:dyDescent="0.2">
      <c r="G50110" s="12"/>
    </row>
    <row r="50111" spans="7:7" x14ac:dyDescent="0.2">
      <c r="G50111" s="12"/>
    </row>
    <row r="50112" spans="7:7" x14ac:dyDescent="0.2">
      <c r="G50112" s="12"/>
    </row>
    <row r="50113" spans="7:7" x14ac:dyDescent="0.2">
      <c r="G50113" s="12"/>
    </row>
    <row r="50114" spans="7:7" x14ac:dyDescent="0.2">
      <c r="G50114" s="12"/>
    </row>
    <row r="50115" spans="7:7" x14ac:dyDescent="0.2">
      <c r="G50115" s="12"/>
    </row>
    <row r="50116" spans="7:7" x14ac:dyDescent="0.2">
      <c r="G50116" s="12"/>
    </row>
    <row r="50117" spans="7:7" x14ac:dyDescent="0.2">
      <c r="G50117" s="12"/>
    </row>
    <row r="50118" spans="7:7" x14ac:dyDescent="0.2">
      <c r="G50118" s="12"/>
    </row>
    <row r="50119" spans="7:7" x14ac:dyDescent="0.2">
      <c r="G50119" s="12"/>
    </row>
    <row r="50120" spans="7:7" x14ac:dyDescent="0.2">
      <c r="G50120" s="12"/>
    </row>
    <row r="50121" spans="7:7" x14ac:dyDescent="0.2">
      <c r="G50121" s="12"/>
    </row>
    <row r="50122" spans="7:7" x14ac:dyDescent="0.2">
      <c r="G50122" s="12"/>
    </row>
    <row r="50123" spans="7:7" x14ac:dyDescent="0.2">
      <c r="G50123" s="12"/>
    </row>
    <row r="50124" spans="7:7" x14ac:dyDescent="0.2">
      <c r="G50124" s="12"/>
    </row>
    <row r="50125" spans="7:7" x14ac:dyDescent="0.2">
      <c r="G50125" s="12"/>
    </row>
    <row r="50126" spans="7:7" x14ac:dyDescent="0.2">
      <c r="G50126" s="12"/>
    </row>
    <row r="50127" spans="7:7" x14ac:dyDescent="0.2">
      <c r="G50127" s="12"/>
    </row>
    <row r="50128" spans="7:7" x14ac:dyDescent="0.2">
      <c r="G50128" s="12"/>
    </row>
    <row r="50129" spans="7:7" x14ac:dyDescent="0.2">
      <c r="G50129" s="12"/>
    </row>
    <row r="50130" spans="7:7" x14ac:dyDescent="0.2">
      <c r="G50130" s="12"/>
    </row>
    <row r="50131" spans="7:7" x14ac:dyDescent="0.2">
      <c r="G50131" s="12"/>
    </row>
    <row r="50132" spans="7:7" x14ac:dyDescent="0.2">
      <c r="G50132" s="12"/>
    </row>
    <row r="50133" spans="7:7" x14ac:dyDescent="0.2">
      <c r="G50133" s="12"/>
    </row>
    <row r="50134" spans="7:7" x14ac:dyDescent="0.2">
      <c r="G50134" s="12"/>
    </row>
    <row r="50135" spans="7:7" x14ac:dyDescent="0.2">
      <c r="G50135" s="12"/>
    </row>
    <row r="50136" spans="7:7" x14ac:dyDescent="0.2">
      <c r="G50136" s="12"/>
    </row>
    <row r="50137" spans="7:7" x14ac:dyDescent="0.2">
      <c r="G50137" s="12"/>
    </row>
    <row r="50138" spans="7:7" x14ac:dyDescent="0.2">
      <c r="G50138" s="12"/>
    </row>
    <row r="50139" spans="7:7" x14ac:dyDescent="0.2">
      <c r="G50139" s="12"/>
    </row>
    <row r="50140" spans="7:7" x14ac:dyDescent="0.2">
      <c r="G50140" s="12"/>
    </row>
    <row r="50141" spans="7:7" x14ac:dyDescent="0.2">
      <c r="G50141" s="12"/>
    </row>
    <row r="50142" spans="7:7" x14ac:dyDescent="0.2">
      <c r="G50142" s="12"/>
    </row>
    <row r="50143" spans="7:7" x14ac:dyDescent="0.2">
      <c r="G50143" s="12"/>
    </row>
    <row r="50144" spans="7:7" x14ac:dyDescent="0.2">
      <c r="G50144" s="12"/>
    </row>
    <row r="50145" spans="7:7" x14ac:dyDescent="0.2">
      <c r="G50145" s="12"/>
    </row>
    <row r="50146" spans="7:7" x14ac:dyDescent="0.2">
      <c r="G50146" s="12"/>
    </row>
    <row r="50147" spans="7:7" x14ac:dyDescent="0.2">
      <c r="G50147" s="12"/>
    </row>
    <row r="50148" spans="7:7" x14ac:dyDescent="0.2">
      <c r="G50148" s="12"/>
    </row>
    <row r="50149" spans="7:7" x14ac:dyDescent="0.2">
      <c r="G50149" s="12"/>
    </row>
    <row r="50150" spans="7:7" x14ac:dyDescent="0.2">
      <c r="G50150" s="12"/>
    </row>
    <row r="50151" spans="7:7" x14ac:dyDescent="0.2">
      <c r="G50151" s="12"/>
    </row>
    <row r="50152" spans="7:7" x14ac:dyDescent="0.2">
      <c r="G50152" s="12"/>
    </row>
    <row r="50153" spans="7:7" x14ac:dyDescent="0.2">
      <c r="G50153" s="12"/>
    </row>
    <row r="50154" spans="7:7" x14ac:dyDescent="0.2">
      <c r="G50154" s="12"/>
    </row>
    <row r="50155" spans="7:7" x14ac:dyDescent="0.2">
      <c r="G50155" s="12"/>
    </row>
    <row r="50156" spans="7:7" x14ac:dyDescent="0.2">
      <c r="G50156" s="12"/>
    </row>
    <row r="50157" spans="7:7" x14ac:dyDescent="0.2">
      <c r="G50157" s="12"/>
    </row>
    <row r="50158" spans="7:7" x14ac:dyDescent="0.2">
      <c r="G50158" s="12"/>
    </row>
    <row r="50159" spans="7:7" x14ac:dyDescent="0.2">
      <c r="G50159" s="12"/>
    </row>
    <row r="50160" spans="7:7" x14ac:dyDescent="0.2">
      <c r="G50160" s="12"/>
    </row>
    <row r="50161" spans="7:7" x14ac:dyDescent="0.2">
      <c r="G50161" s="12"/>
    </row>
    <row r="50162" spans="7:7" x14ac:dyDescent="0.2">
      <c r="G50162" s="12"/>
    </row>
    <row r="50163" spans="7:7" x14ac:dyDescent="0.2">
      <c r="G50163" s="12"/>
    </row>
    <row r="50164" spans="7:7" x14ac:dyDescent="0.2">
      <c r="G50164" s="12"/>
    </row>
    <row r="50165" spans="7:7" x14ac:dyDescent="0.2">
      <c r="G50165" s="12"/>
    </row>
    <row r="50166" spans="7:7" x14ac:dyDescent="0.2">
      <c r="G50166" s="12"/>
    </row>
    <row r="50167" spans="7:7" x14ac:dyDescent="0.2">
      <c r="G50167" s="12"/>
    </row>
    <row r="50168" spans="7:7" x14ac:dyDescent="0.2">
      <c r="G50168" s="12"/>
    </row>
    <row r="50169" spans="7:7" x14ac:dyDescent="0.2">
      <c r="G50169" s="12"/>
    </row>
    <row r="50170" spans="7:7" x14ac:dyDescent="0.2">
      <c r="G50170" s="12"/>
    </row>
    <row r="50171" spans="7:7" x14ac:dyDescent="0.2">
      <c r="G50171" s="12"/>
    </row>
    <row r="50172" spans="7:7" x14ac:dyDescent="0.2">
      <c r="G50172" s="12"/>
    </row>
    <row r="50173" spans="7:7" x14ac:dyDescent="0.2">
      <c r="G50173" s="12"/>
    </row>
    <row r="50174" spans="7:7" x14ac:dyDescent="0.2">
      <c r="G50174" s="12"/>
    </row>
    <row r="50175" spans="7:7" x14ac:dyDescent="0.2">
      <c r="G50175" s="12"/>
    </row>
    <row r="50176" spans="7:7" x14ac:dyDescent="0.2">
      <c r="G50176" s="12"/>
    </row>
    <row r="50177" spans="7:7" x14ac:dyDescent="0.2">
      <c r="G50177" s="12"/>
    </row>
    <row r="50178" spans="7:7" x14ac:dyDescent="0.2">
      <c r="G50178" s="12"/>
    </row>
    <row r="50179" spans="7:7" x14ac:dyDescent="0.2">
      <c r="G50179" s="12"/>
    </row>
    <row r="50180" spans="7:7" x14ac:dyDescent="0.2">
      <c r="G50180" s="12"/>
    </row>
    <row r="50181" spans="7:7" x14ac:dyDescent="0.2">
      <c r="G50181" s="12"/>
    </row>
    <row r="50182" spans="7:7" x14ac:dyDescent="0.2">
      <c r="G50182" s="12"/>
    </row>
    <row r="50183" spans="7:7" x14ac:dyDescent="0.2">
      <c r="G50183" s="12"/>
    </row>
    <row r="50184" spans="7:7" x14ac:dyDescent="0.2">
      <c r="G50184" s="12"/>
    </row>
    <row r="50185" spans="7:7" x14ac:dyDescent="0.2">
      <c r="G50185" s="12"/>
    </row>
    <row r="50186" spans="7:7" x14ac:dyDescent="0.2">
      <c r="G50186" s="12"/>
    </row>
    <row r="50187" spans="7:7" x14ac:dyDescent="0.2">
      <c r="G50187" s="12"/>
    </row>
    <row r="50188" spans="7:7" x14ac:dyDescent="0.2">
      <c r="G50188" s="12"/>
    </row>
    <row r="50189" spans="7:7" x14ac:dyDescent="0.2">
      <c r="G50189" s="12"/>
    </row>
    <row r="50190" spans="7:7" x14ac:dyDescent="0.2">
      <c r="G50190" s="12"/>
    </row>
    <row r="50191" spans="7:7" x14ac:dyDescent="0.2">
      <c r="G50191" s="12"/>
    </row>
    <row r="50192" spans="7:7" x14ac:dyDescent="0.2">
      <c r="G50192" s="12"/>
    </row>
    <row r="50193" spans="7:7" x14ac:dyDescent="0.2">
      <c r="G50193" s="12"/>
    </row>
    <row r="50194" spans="7:7" x14ac:dyDescent="0.2">
      <c r="G50194" s="12"/>
    </row>
    <row r="50195" spans="7:7" x14ac:dyDescent="0.2">
      <c r="G50195" s="12"/>
    </row>
    <row r="50196" spans="7:7" x14ac:dyDescent="0.2">
      <c r="G50196" s="12"/>
    </row>
    <row r="50197" spans="7:7" x14ac:dyDescent="0.2">
      <c r="G50197" s="12"/>
    </row>
    <row r="50198" spans="7:7" x14ac:dyDescent="0.2">
      <c r="G50198" s="12"/>
    </row>
    <row r="50199" spans="7:7" x14ac:dyDescent="0.2">
      <c r="G50199" s="12"/>
    </row>
    <row r="50200" spans="7:7" x14ac:dyDescent="0.2">
      <c r="G50200" s="12"/>
    </row>
    <row r="50201" spans="7:7" x14ac:dyDescent="0.2">
      <c r="G50201" s="12"/>
    </row>
    <row r="50202" spans="7:7" x14ac:dyDescent="0.2">
      <c r="G50202" s="12"/>
    </row>
    <row r="50203" spans="7:7" x14ac:dyDescent="0.2">
      <c r="G50203" s="12"/>
    </row>
    <row r="50204" spans="7:7" x14ac:dyDescent="0.2">
      <c r="G50204" s="12"/>
    </row>
    <row r="50205" spans="7:7" x14ac:dyDescent="0.2">
      <c r="G50205" s="12"/>
    </row>
    <row r="50206" spans="7:7" x14ac:dyDescent="0.2">
      <c r="G50206" s="12"/>
    </row>
    <row r="50207" spans="7:7" x14ac:dyDescent="0.2">
      <c r="G50207" s="12"/>
    </row>
    <row r="50208" spans="7:7" x14ac:dyDescent="0.2">
      <c r="G50208" s="12"/>
    </row>
    <row r="50209" spans="7:7" x14ac:dyDescent="0.2">
      <c r="G50209" s="12"/>
    </row>
    <row r="50210" spans="7:7" x14ac:dyDescent="0.2">
      <c r="G50210" s="12"/>
    </row>
    <row r="50211" spans="7:7" x14ac:dyDescent="0.2">
      <c r="G50211" s="12"/>
    </row>
    <row r="50212" spans="7:7" x14ac:dyDescent="0.2">
      <c r="G50212" s="12"/>
    </row>
    <row r="50213" spans="7:7" x14ac:dyDescent="0.2">
      <c r="G50213" s="12"/>
    </row>
    <row r="50214" spans="7:7" x14ac:dyDescent="0.2">
      <c r="G50214" s="12"/>
    </row>
    <row r="50215" spans="7:7" x14ac:dyDescent="0.2">
      <c r="G50215" s="12"/>
    </row>
    <row r="50216" spans="7:7" x14ac:dyDescent="0.2">
      <c r="G50216" s="12"/>
    </row>
    <row r="50217" spans="7:7" x14ac:dyDescent="0.2">
      <c r="G50217" s="12"/>
    </row>
    <row r="50218" spans="7:7" x14ac:dyDescent="0.2">
      <c r="G50218" s="12"/>
    </row>
    <row r="50219" spans="7:7" x14ac:dyDescent="0.2">
      <c r="G50219" s="12"/>
    </row>
    <row r="50220" spans="7:7" x14ac:dyDescent="0.2">
      <c r="G50220" s="12"/>
    </row>
    <row r="50221" spans="7:7" x14ac:dyDescent="0.2">
      <c r="G50221" s="12"/>
    </row>
    <row r="50222" spans="7:7" x14ac:dyDescent="0.2">
      <c r="G50222" s="12"/>
    </row>
    <row r="50223" spans="7:7" x14ac:dyDescent="0.2">
      <c r="G50223" s="12"/>
    </row>
    <row r="50224" spans="7:7" x14ac:dyDescent="0.2">
      <c r="G50224" s="12"/>
    </row>
    <row r="50225" spans="7:7" x14ac:dyDescent="0.2">
      <c r="G50225" s="12"/>
    </row>
    <row r="50226" spans="7:7" x14ac:dyDescent="0.2">
      <c r="G50226" s="12"/>
    </row>
    <row r="50227" spans="7:7" x14ac:dyDescent="0.2">
      <c r="G50227" s="12"/>
    </row>
    <row r="50228" spans="7:7" x14ac:dyDescent="0.2">
      <c r="G50228" s="12"/>
    </row>
    <row r="50229" spans="7:7" x14ac:dyDescent="0.2">
      <c r="G50229" s="12"/>
    </row>
    <row r="50230" spans="7:7" x14ac:dyDescent="0.2">
      <c r="G50230" s="12"/>
    </row>
    <row r="50231" spans="7:7" x14ac:dyDescent="0.2">
      <c r="G50231" s="12"/>
    </row>
    <row r="50232" spans="7:7" x14ac:dyDescent="0.2">
      <c r="G50232" s="12"/>
    </row>
    <row r="50233" spans="7:7" x14ac:dyDescent="0.2">
      <c r="G50233" s="12"/>
    </row>
    <row r="50234" spans="7:7" x14ac:dyDescent="0.2">
      <c r="G50234" s="12"/>
    </row>
    <row r="50235" spans="7:7" x14ac:dyDescent="0.2">
      <c r="G50235" s="12"/>
    </row>
    <row r="50236" spans="7:7" x14ac:dyDescent="0.2">
      <c r="G50236" s="12"/>
    </row>
    <row r="50237" spans="7:7" x14ac:dyDescent="0.2">
      <c r="G50237" s="12"/>
    </row>
    <row r="50238" spans="7:7" x14ac:dyDescent="0.2">
      <c r="G50238" s="12"/>
    </row>
    <row r="50239" spans="7:7" x14ac:dyDescent="0.2">
      <c r="G50239" s="12"/>
    </row>
    <row r="50240" spans="7:7" x14ac:dyDescent="0.2">
      <c r="G50240" s="12"/>
    </row>
    <row r="50241" spans="7:7" x14ac:dyDescent="0.2">
      <c r="G50241" s="12"/>
    </row>
    <row r="50242" spans="7:7" x14ac:dyDescent="0.2">
      <c r="G50242" s="12"/>
    </row>
    <row r="50243" spans="7:7" x14ac:dyDescent="0.2">
      <c r="G50243" s="12"/>
    </row>
    <row r="50244" spans="7:7" x14ac:dyDescent="0.2">
      <c r="G50244" s="12"/>
    </row>
    <row r="50245" spans="7:7" x14ac:dyDescent="0.2">
      <c r="G50245" s="12"/>
    </row>
    <row r="50246" spans="7:7" x14ac:dyDescent="0.2">
      <c r="G50246" s="12"/>
    </row>
    <row r="50247" spans="7:7" x14ac:dyDescent="0.2">
      <c r="G50247" s="12"/>
    </row>
    <row r="50248" spans="7:7" x14ac:dyDescent="0.2">
      <c r="G50248" s="12"/>
    </row>
    <row r="50249" spans="7:7" x14ac:dyDescent="0.2">
      <c r="G50249" s="12"/>
    </row>
    <row r="50250" spans="7:7" x14ac:dyDescent="0.2">
      <c r="G50250" s="12"/>
    </row>
    <row r="50251" spans="7:7" x14ac:dyDescent="0.2">
      <c r="G50251" s="12"/>
    </row>
    <row r="50252" spans="7:7" x14ac:dyDescent="0.2">
      <c r="G50252" s="12"/>
    </row>
    <row r="50253" spans="7:7" x14ac:dyDescent="0.2">
      <c r="G50253" s="12"/>
    </row>
    <row r="50254" spans="7:7" x14ac:dyDescent="0.2">
      <c r="G50254" s="12"/>
    </row>
    <row r="50255" spans="7:7" x14ac:dyDescent="0.2">
      <c r="G50255" s="12"/>
    </row>
    <row r="50256" spans="7:7" x14ac:dyDescent="0.2">
      <c r="G50256" s="12"/>
    </row>
    <row r="50257" spans="7:7" x14ac:dyDescent="0.2">
      <c r="G50257" s="12"/>
    </row>
    <row r="50258" spans="7:7" x14ac:dyDescent="0.2">
      <c r="G50258" s="12"/>
    </row>
    <row r="50259" spans="7:7" x14ac:dyDescent="0.2">
      <c r="G50259" s="12"/>
    </row>
    <row r="50260" spans="7:7" x14ac:dyDescent="0.2">
      <c r="G50260" s="12"/>
    </row>
    <row r="50261" spans="7:7" x14ac:dyDescent="0.2">
      <c r="G50261" s="12"/>
    </row>
    <row r="50262" spans="7:7" x14ac:dyDescent="0.2">
      <c r="G50262" s="12"/>
    </row>
    <row r="50263" spans="7:7" x14ac:dyDescent="0.2">
      <c r="G50263" s="12"/>
    </row>
    <row r="50264" spans="7:7" x14ac:dyDescent="0.2">
      <c r="G50264" s="12"/>
    </row>
    <row r="50265" spans="7:7" x14ac:dyDescent="0.2">
      <c r="G50265" s="12"/>
    </row>
    <row r="50266" spans="7:7" x14ac:dyDescent="0.2">
      <c r="G50266" s="12"/>
    </row>
    <row r="50267" spans="7:7" x14ac:dyDescent="0.2">
      <c r="G50267" s="12"/>
    </row>
    <row r="50268" spans="7:7" x14ac:dyDescent="0.2">
      <c r="G50268" s="12"/>
    </row>
    <row r="50269" spans="7:7" x14ac:dyDescent="0.2">
      <c r="G50269" s="12"/>
    </row>
    <row r="50270" spans="7:7" x14ac:dyDescent="0.2">
      <c r="G50270" s="12"/>
    </row>
    <row r="50271" spans="7:7" x14ac:dyDescent="0.2">
      <c r="G50271" s="12"/>
    </row>
    <row r="50272" spans="7:7" x14ac:dyDescent="0.2">
      <c r="G50272" s="12"/>
    </row>
    <row r="50273" spans="7:7" x14ac:dyDescent="0.2">
      <c r="G50273" s="12"/>
    </row>
    <row r="50274" spans="7:7" x14ac:dyDescent="0.2">
      <c r="G50274" s="12"/>
    </row>
    <row r="50275" spans="7:7" x14ac:dyDescent="0.2">
      <c r="G50275" s="12"/>
    </row>
    <row r="50276" spans="7:7" x14ac:dyDescent="0.2">
      <c r="G50276" s="12"/>
    </row>
    <row r="50277" spans="7:7" x14ac:dyDescent="0.2">
      <c r="G50277" s="12"/>
    </row>
    <row r="50278" spans="7:7" x14ac:dyDescent="0.2">
      <c r="G50278" s="12"/>
    </row>
    <row r="50279" spans="7:7" x14ac:dyDescent="0.2">
      <c r="G50279" s="12"/>
    </row>
    <row r="50280" spans="7:7" x14ac:dyDescent="0.2">
      <c r="G50280" s="12"/>
    </row>
    <row r="50281" spans="7:7" x14ac:dyDescent="0.2">
      <c r="G50281" s="12"/>
    </row>
    <row r="50282" spans="7:7" x14ac:dyDescent="0.2">
      <c r="G50282" s="12"/>
    </row>
    <row r="50283" spans="7:7" x14ac:dyDescent="0.2">
      <c r="G50283" s="12"/>
    </row>
    <row r="50284" spans="7:7" x14ac:dyDescent="0.2">
      <c r="G50284" s="12"/>
    </row>
    <row r="50285" spans="7:7" x14ac:dyDescent="0.2">
      <c r="G50285" s="12"/>
    </row>
    <row r="50286" spans="7:7" x14ac:dyDescent="0.2">
      <c r="G50286" s="12"/>
    </row>
    <row r="50287" spans="7:7" x14ac:dyDescent="0.2">
      <c r="G50287" s="12"/>
    </row>
    <row r="50288" spans="7:7" x14ac:dyDescent="0.2">
      <c r="G50288" s="12"/>
    </row>
    <row r="50289" spans="7:7" x14ac:dyDescent="0.2">
      <c r="G50289" s="12"/>
    </row>
    <row r="50290" spans="7:7" x14ac:dyDescent="0.2">
      <c r="G50290" s="12"/>
    </row>
    <row r="50291" spans="7:7" x14ac:dyDescent="0.2">
      <c r="G50291" s="12"/>
    </row>
    <row r="50292" spans="7:7" x14ac:dyDescent="0.2">
      <c r="G50292" s="12"/>
    </row>
    <row r="50293" spans="7:7" x14ac:dyDescent="0.2">
      <c r="G50293" s="12"/>
    </row>
    <row r="50294" spans="7:7" x14ac:dyDescent="0.2">
      <c r="G50294" s="12"/>
    </row>
    <row r="50295" spans="7:7" x14ac:dyDescent="0.2">
      <c r="G50295" s="12"/>
    </row>
    <row r="50296" spans="7:7" x14ac:dyDescent="0.2">
      <c r="G50296" s="12"/>
    </row>
    <row r="50297" spans="7:7" x14ac:dyDescent="0.2">
      <c r="G50297" s="12"/>
    </row>
    <row r="50298" spans="7:7" x14ac:dyDescent="0.2">
      <c r="G50298" s="12"/>
    </row>
    <row r="50299" spans="7:7" x14ac:dyDescent="0.2">
      <c r="G50299" s="12"/>
    </row>
    <row r="50300" spans="7:7" x14ac:dyDescent="0.2">
      <c r="G50300" s="12"/>
    </row>
    <row r="50301" spans="7:7" x14ac:dyDescent="0.2">
      <c r="G50301" s="12"/>
    </row>
    <row r="50302" spans="7:7" x14ac:dyDescent="0.2">
      <c r="G50302" s="12"/>
    </row>
    <row r="50303" spans="7:7" x14ac:dyDescent="0.2">
      <c r="G50303" s="12"/>
    </row>
    <row r="50304" spans="7:7" x14ac:dyDescent="0.2">
      <c r="G50304" s="12"/>
    </row>
    <row r="50305" spans="7:7" x14ac:dyDescent="0.2">
      <c r="G50305" s="12"/>
    </row>
    <row r="50306" spans="7:7" x14ac:dyDescent="0.2">
      <c r="G50306" s="12"/>
    </row>
    <row r="50307" spans="7:7" x14ac:dyDescent="0.2">
      <c r="G50307" s="12"/>
    </row>
    <row r="50308" spans="7:7" x14ac:dyDescent="0.2">
      <c r="G50308" s="12"/>
    </row>
    <row r="50309" spans="7:7" x14ac:dyDescent="0.2">
      <c r="G50309" s="12"/>
    </row>
    <row r="50310" spans="7:7" x14ac:dyDescent="0.2">
      <c r="G50310" s="12"/>
    </row>
    <row r="50311" spans="7:7" x14ac:dyDescent="0.2">
      <c r="G50311" s="12"/>
    </row>
    <row r="50312" spans="7:7" x14ac:dyDescent="0.2">
      <c r="G50312" s="12"/>
    </row>
    <row r="50313" spans="7:7" x14ac:dyDescent="0.2">
      <c r="G50313" s="12"/>
    </row>
    <row r="50314" spans="7:7" x14ac:dyDescent="0.2">
      <c r="G50314" s="12"/>
    </row>
    <row r="50315" spans="7:7" x14ac:dyDescent="0.2">
      <c r="G50315" s="12"/>
    </row>
    <row r="50316" spans="7:7" x14ac:dyDescent="0.2">
      <c r="G50316" s="12"/>
    </row>
    <row r="50317" spans="7:7" x14ac:dyDescent="0.2">
      <c r="G50317" s="12"/>
    </row>
    <row r="50318" spans="7:7" x14ac:dyDescent="0.2">
      <c r="G50318" s="12"/>
    </row>
    <row r="50319" spans="7:7" x14ac:dyDescent="0.2">
      <c r="G50319" s="12"/>
    </row>
    <row r="50320" spans="7:7" x14ac:dyDescent="0.2">
      <c r="G50320" s="12"/>
    </row>
    <row r="50321" spans="7:7" x14ac:dyDescent="0.2">
      <c r="G50321" s="12"/>
    </row>
    <row r="50322" spans="7:7" x14ac:dyDescent="0.2">
      <c r="G50322" s="12"/>
    </row>
    <row r="50323" spans="7:7" x14ac:dyDescent="0.2">
      <c r="G50323" s="12"/>
    </row>
    <row r="50324" spans="7:7" x14ac:dyDescent="0.2">
      <c r="G50324" s="12"/>
    </row>
    <row r="50325" spans="7:7" x14ac:dyDescent="0.2">
      <c r="G50325" s="12"/>
    </row>
    <row r="50326" spans="7:7" x14ac:dyDescent="0.2">
      <c r="G50326" s="12"/>
    </row>
    <row r="50327" spans="7:7" x14ac:dyDescent="0.2">
      <c r="G50327" s="12"/>
    </row>
    <row r="50328" spans="7:7" x14ac:dyDescent="0.2">
      <c r="G50328" s="12"/>
    </row>
    <row r="50329" spans="7:7" x14ac:dyDescent="0.2">
      <c r="G50329" s="12"/>
    </row>
    <row r="50330" spans="7:7" x14ac:dyDescent="0.2">
      <c r="G50330" s="12"/>
    </row>
    <row r="50331" spans="7:7" x14ac:dyDescent="0.2">
      <c r="G50331" s="12"/>
    </row>
    <row r="50332" spans="7:7" x14ac:dyDescent="0.2">
      <c r="G50332" s="12"/>
    </row>
    <row r="50333" spans="7:7" x14ac:dyDescent="0.2">
      <c r="G50333" s="12"/>
    </row>
    <row r="50334" spans="7:7" x14ac:dyDescent="0.2">
      <c r="G50334" s="12"/>
    </row>
    <row r="50335" spans="7:7" x14ac:dyDescent="0.2">
      <c r="G50335" s="12"/>
    </row>
    <row r="50336" spans="7:7" x14ac:dyDescent="0.2">
      <c r="G50336" s="12"/>
    </row>
    <row r="50337" spans="7:7" x14ac:dyDescent="0.2">
      <c r="G50337" s="12"/>
    </row>
    <row r="50338" spans="7:7" x14ac:dyDescent="0.2">
      <c r="G50338" s="12"/>
    </row>
    <row r="50339" spans="7:7" x14ac:dyDescent="0.2">
      <c r="G50339" s="12"/>
    </row>
    <row r="50340" spans="7:7" x14ac:dyDescent="0.2">
      <c r="G50340" s="12"/>
    </row>
    <row r="50341" spans="7:7" x14ac:dyDescent="0.2">
      <c r="G50341" s="12"/>
    </row>
    <row r="50342" spans="7:7" x14ac:dyDescent="0.2">
      <c r="G50342" s="12"/>
    </row>
    <row r="50343" spans="7:7" x14ac:dyDescent="0.2">
      <c r="G50343" s="12"/>
    </row>
    <row r="50344" spans="7:7" x14ac:dyDescent="0.2">
      <c r="G50344" s="12"/>
    </row>
    <row r="50345" spans="7:7" x14ac:dyDescent="0.2">
      <c r="G50345" s="12"/>
    </row>
    <row r="50346" spans="7:7" x14ac:dyDescent="0.2">
      <c r="G50346" s="12"/>
    </row>
    <row r="50347" spans="7:7" x14ac:dyDescent="0.2">
      <c r="G50347" s="12"/>
    </row>
    <row r="50348" spans="7:7" x14ac:dyDescent="0.2">
      <c r="G50348" s="12"/>
    </row>
    <row r="50349" spans="7:7" x14ac:dyDescent="0.2">
      <c r="G50349" s="12"/>
    </row>
    <row r="50350" spans="7:7" x14ac:dyDescent="0.2">
      <c r="G50350" s="12"/>
    </row>
    <row r="50351" spans="7:7" x14ac:dyDescent="0.2">
      <c r="G50351" s="12"/>
    </row>
    <row r="50352" spans="7:7" x14ac:dyDescent="0.2">
      <c r="G50352" s="12"/>
    </row>
    <row r="50353" spans="7:7" x14ac:dyDescent="0.2">
      <c r="G50353" s="12"/>
    </row>
    <row r="50354" spans="7:7" x14ac:dyDescent="0.2">
      <c r="G50354" s="12"/>
    </row>
    <row r="50355" spans="7:7" x14ac:dyDescent="0.2">
      <c r="G50355" s="12"/>
    </row>
    <row r="50356" spans="7:7" x14ac:dyDescent="0.2">
      <c r="G50356" s="12"/>
    </row>
    <row r="50357" spans="7:7" x14ac:dyDescent="0.2">
      <c r="G50357" s="12"/>
    </row>
    <row r="50358" spans="7:7" x14ac:dyDescent="0.2">
      <c r="G50358" s="12"/>
    </row>
    <row r="50359" spans="7:7" x14ac:dyDescent="0.2">
      <c r="G50359" s="12"/>
    </row>
    <row r="50360" spans="7:7" x14ac:dyDescent="0.2">
      <c r="G50360" s="12"/>
    </row>
    <row r="50361" spans="7:7" x14ac:dyDescent="0.2">
      <c r="G50361" s="12"/>
    </row>
    <row r="50362" spans="7:7" x14ac:dyDescent="0.2">
      <c r="G50362" s="12"/>
    </row>
    <row r="50363" spans="7:7" x14ac:dyDescent="0.2">
      <c r="G50363" s="12"/>
    </row>
    <row r="50364" spans="7:7" x14ac:dyDescent="0.2">
      <c r="G50364" s="12"/>
    </row>
    <row r="50365" spans="7:7" x14ac:dyDescent="0.2">
      <c r="G50365" s="12"/>
    </row>
    <row r="50366" spans="7:7" x14ac:dyDescent="0.2">
      <c r="G50366" s="12"/>
    </row>
    <row r="50367" spans="7:7" x14ac:dyDescent="0.2">
      <c r="G50367" s="12"/>
    </row>
    <row r="50368" spans="7:7" x14ac:dyDescent="0.2">
      <c r="G50368" s="12"/>
    </row>
    <row r="50369" spans="7:7" x14ac:dyDescent="0.2">
      <c r="G50369" s="12"/>
    </row>
    <row r="50370" spans="7:7" x14ac:dyDescent="0.2">
      <c r="G50370" s="12"/>
    </row>
    <row r="50371" spans="7:7" x14ac:dyDescent="0.2">
      <c r="G50371" s="12"/>
    </row>
    <row r="50372" spans="7:7" x14ac:dyDescent="0.2">
      <c r="G50372" s="12"/>
    </row>
    <row r="50373" spans="7:7" x14ac:dyDescent="0.2">
      <c r="G50373" s="12"/>
    </row>
    <row r="50374" spans="7:7" x14ac:dyDescent="0.2">
      <c r="G50374" s="12"/>
    </row>
    <row r="50375" spans="7:7" x14ac:dyDescent="0.2">
      <c r="G50375" s="12"/>
    </row>
    <row r="50376" spans="7:7" x14ac:dyDescent="0.2">
      <c r="G50376" s="12"/>
    </row>
    <row r="50377" spans="7:7" x14ac:dyDescent="0.2">
      <c r="G50377" s="12"/>
    </row>
    <row r="50378" spans="7:7" x14ac:dyDescent="0.2">
      <c r="G50378" s="12"/>
    </row>
    <row r="50379" spans="7:7" x14ac:dyDescent="0.2">
      <c r="G50379" s="12"/>
    </row>
    <row r="50380" spans="7:7" x14ac:dyDescent="0.2">
      <c r="G50380" s="12"/>
    </row>
    <row r="50381" spans="7:7" x14ac:dyDescent="0.2">
      <c r="G50381" s="12"/>
    </row>
    <row r="50382" spans="7:7" x14ac:dyDescent="0.2">
      <c r="G50382" s="12"/>
    </row>
    <row r="50383" spans="7:7" x14ac:dyDescent="0.2">
      <c r="G50383" s="12"/>
    </row>
    <row r="50384" spans="7:7" x14ac:dyDescent="0.2">
      <c r="G50384" s="12"/>
    </row>
    <row r="50385" spans="7:7" x14ac:dyDescent="0.2">
      <c r="G50385" s="12"/>
    </row>
    <row r="50386" spans="7:7" x14ac:dyDescent="0.2">
      <c r="G50386" s="12"/>
    </row>
    <row r="50387" spans="7:7" x14ac:dyDescent="0.2">
      <c r="G50387" s="12"/>
    </row>
    <row r="50388" spans="7:7" x14ac:dyDescent="0.2">
      <c r="G50388" s="12"/>
    </row>
    <row r="50389" spans="7:7" x14ac:dyDescent="0.2">
      <c r="G50389" s="12"/>
    </row>
    <row r="50390" spans="7:7" x14ac:dyDescent="0.2">
      <c r="G50390" s="12"/>
    </row>
    <row r="50391" spans="7:7" x14ac:dyDescent="0.2">
      <c r="G50391" s="12"/>
    </row>
    <row r="50392" spans="7:7" x14ac:dyDescent="0.2">
      <c r="G50392" s="12"/>
    </row>
    <row r="50393" spans="7:7" x14ac:dyDescent="0.2">
      <c r="G50393" s="12"/>
    </row>
    <row r="50394" spans="7:7" x14ac:dyDescent="0.2">
      <c r="G50394" s="12"/>
    </row>
    <row r="50395" spans="7:7" x14ac:dyDescent="0.2">
      <c r="G50395" s="12"/>
    </row>
    <row r="50396" spans="7:7" x14ac:dyDescent="0.2">
      <c r="G50396" s="12"/>
    </row>
    <row r="50397" spans="7:7" x14ac:dyDescent="0.2">
      <c r="G50397" s="12"/>
    </row>
    <row r="50398" spans="7:7" x14ac:dyDescent="0.2">
      <c r="G50398" s="12"/>
    </row>
    <row r="50399" spans="7:7" x14ac:dyDescent="0.2">
      <c r="G50399" s="12"/>
    </row>
    <row r="50400" spans="7:7" x14ac:dyDescent="0.2">
      <c r="G50400" s="12"/>
    </row>
    <row r="50401" spans="7:7" x14ac:dyDescent="0.2">
      <c r="G50401" s="12"/>
    </row>
    <row r="50402" spans="7:7" x14ac:dyDescent="0.2">
      <c r="G50402" s="12"/>
    </row>
    <row r="50403" spans="7:7" x14ac:dyDescent="0.2">
      <c r="G50403" s="12"/>
    </row>
    <row r="50404" spans="7:7" x14ac:dyDescent="0.2">
      <c r="G50404" s="12"/>
    </row>
    <row r="50405" spans="7:7" x14ac:dyDescent="0.2">
      <c r="G50405" s="12"/>
    </row>
    <row r="50406" spans="7:7" x14ac:dyDescent="0.2">
      <c r="G50406" s="12"/>
    </row>
    <row r="50407" spans="7:7" x14ac:dyDescent="0.2">
      <c r="G50407" s="12"/>
    </row>
    <row r="50408" spans="7:7" x14ac:dyDescent="0.2">
      <c r="G50408" s="12"/>
    </row>
    <row r="50409" spans="7:7" x14ac:dyDescent="0.2">
      <c r="G50409" s="12"/>
    </row>
    <row r="50410" spans="7:7" x14ac:dyDescent="0.2">
      <c r="G50410" s="12"/>
    </row>
    <row r="50411" spans="7:7" x14ac:dyDescent="0.2">
      <c r="G50411" s="12"/>
    </row>
    <row r="50412" spans="7:7" x14ac:dyDescent="0.2">
      <c r="G50412" s="12"/>
    </row>
    <row r="50413" spans="7:7" x14ac:dyDescent="0.2">
      <c r="G50413" s="12"/>
    </row>
    <row r="50414" spans="7:7" x14ac:dyDescent="0.2">
      <c r="G50414" s="12"/>
    </row>
    <row r="50415" spans="7:7" x14ac:dyDescent="0.2">
      <c r="G50415" s="12"/>
    </row>
    <row r="50416" spans="7:7" x14ac:dyDescent="0.2">
      <c r="G50416" s="12"/>
    </row>
    <row r="50417" spans="7:7" x14ac:dyDescent="0.2">
      <c r="G50417" s="12"/>
    </row>
    <row r="50418" spans="7:7" x14ac:dyDescent="0.2">
      <c r="G50418" s="12"/>
    </row>
    <row r="50419" spans="7:7" x14ac:dyDescent="0.2">
      <c r="G50419" s="12"/>
    </row>
    <row r="50420" spans="7:7" x14ac:dyDescent="0.2">
      <c r="G50420" s="12"/>
    </row>
    <row r="50421" spans="7:7" x14ac:dyDescent="0.2">
      <c r="G50421" s="12"/>
    </row>
    <row r="50422" spans="7:7" x14ac:dyDescent="0.2">
      <c r="G50422" s="12"/>
    </row>
    <row r="50423" spans="7:7" x14ac:dyDescent="0.2">
      <c r="G50423" s="12"/>
    </row>
    <row r="50424" spans="7:7" x14ac:dyDescent="0.2">
      <c r="G50424" s="12"/>
    </row>
    <row r="50425" spans="7:7" x14ac:dyDescent="0.2">
      <c r="G50425" s="12"/>
    </row>
    <row r="50426" spans="7:7" x14ac:dyDescent="0.2">
      <c r="G50426" s="12"/>
    </row>
    <row r="50427" spans="7:7" x14ac:dyDescent="0.2">
      <c r="G50427" s="12"/>
    </row>
    <row r="50428" spans="7:7" x14ac:dyDescent="0.2">
      <c r="G50428" s="12"/>
    </row>
    <row r="50429" spans="7:7" x14ac:dyDescent="0.2">
      <c r="G50429" s="12"/>
    </row>
    <row r="50430" spans="7:7" x14ac:dyDescent="0.2">
      <c r="G50430" s="12"/>
    </row>
    <row r="50431" spans="7:7" x14ac:dyDescent="0.2">
      <c r="G50431" s="12"/>
    </row>
    <row r="50432" spans="7:7" x14ac:dyDescent="0.2">
      <c r="G50432" s="12"/>
    </row>
    <row r="50433" spans="7:7" x14ac:dyDescent="0.2">
      <c r="G50433" s="12"/>
    </row>
    <row r="50434" spans="7:7" x14ac:dyDescent="0.2">
      <c r="G50434" s="12"/>
    </row>
    <row r="50435" spans="7:7" x14ac:dyDescent="0.2">
      <c r="G50435" s="12"/>
    </row>
    <row r="50436" spans="7:7" x14ac:dyDescent="0.2">
      <c r="G50436" s="12"/>
    </row>
    <row r="50437" spans="7:7" x14ac:dyDescent="0.2">
      <c r="G50437" s="12"/>
    </row>
    <row r="50438" spans="7:7" x14ac:dyDescent="0.2">
      <c r="G50438" s="12"/>
    </row>
    <row r="50439" spans="7:7" x14ac:dyDescent="0.2">
      <c r="G50439" s="12"/>
    </row>
    <row r="50440" spans="7:7" x14ac:dyDescent="0.2">
      <c r="G50440" s="12"/>
    </row>
    <row r="50441" spans="7:7" x14ac:dyDescent="0.2">
      <c r="G50441" s="12"/>
    </row>
    <row r="50442" spans="7:7" x14ac:dyDescent="0.2">
      <c r="G50442" s="12"/>
    </row>
    <row r="50443" spans="7:7" x14ac:dyDescent="0.2">
      <c r="G50443" s="12"/>
    </row>
    <row r="50444" spans="7:7" x14ac:dyDescent="0.2">
      <c r="G50444" s="12"/>
    </row>
    <row r="50445" spans="7:7" x14ac:dyDescent="0.2">
      <c r="G50445" s="12"/>
    </row>
    <row r="50446" spans="7:7" x14ac:dyDescent="0.2">
      <c r="G50446" s="12"/>
    </row>
    <row r="50447" spans="7:7" x14ac:dyDescent="0.2">
      <c r="G50447" s="12"/>
    </row>
    <row r="50448" spans="7:7" x14ac:dyDescent="0.2">
      <c r="G50448" s="12"/>
    </row>
    <row r="50449" spans="7:7" x14ac:dyDescent="0.2">
      <c r="G50449" s="12"/>
    </row>
    <row r="50450" spans="7:7" x14ac:dyDescent="0.2">
      <c r="G50450" s="12"/>
    </row>
    <row r="50451" spans="7:7" x14ac:dyDescent="0.2">
      <c r="G50451" s="12"/>
    </row>
    <row r="50452" spans="7:7" x14ac:dyDescent="0.2">
      <c r="G50452" s="12"/>
    </row>
    <row r="50453" spans="7:7" x14ac:dyDescent="0.2">
      <c r="G50453" s="12"/>
    </row>
    <row r="50454" spans="7:7" x14ac:dyDescent="0.2">
      <c r="G50454" s="12"/>
    </row>
    <row r="50455" spans="7:7" x14ac:dyDescent="0.2">
      <c r="G50455" s="12"/>
    </row>
    <row r="50456" spans="7:7" x14ac:dyDescent="0.2">
      <c r="G50456" s="12"/>
    </row>
    <row r="50457" spans="7:7" x14ac:dyDescent="0.2">
      <c r="G50457" s="12"/>
    </row>
    <row r="50458" spans="7:7" x14ac:dyDescent="0.2">
      <c r="G50458" s="12"/>
    </row>
    <row r="50459" spans="7:7" x14ac:dyDescent="0.2">
      <c r="G50459" s="12"/>
    </row>
    <row r="50460" spans="7:7" x14ac:dyDescent="0.2">
      <c r="G50460" s="12"/>
    </row>
    <row r="50461" spans="7:7" x14ac:dyDescent="0.2">
      <c r="G50461" s="12"/>
    </row>
    <row r="50462" spans="7:7" x14ac:dyDescent="0.2">
      <c r="G50462" s="12"/>
    </row>
    <row r="50463" spans="7:7" x14ac:dyDescent="0.2">
      <c r="G50463" s="12"/>
    </row>
    <row r="50464" spans="7:7" x14ac:dyDescent="0.2">
      <c r="G50464" s="12"/>
    </row>
    <row r="50465" spans="7:7" x14ac:dyDescent="0.2">
      <c r="G50465" s="12"/>
    </row>
    <row r="50466" spans="7:7" x14ac:dyDescent="0.2">
      <c r="G50466" s="12"/>
    </row>
    <row r="50467" spans="7:7" x14ac:dyDescent="0.2">
      <c r="G50467" s="12"/>
    </row>
    <row r="50468" spans="7:7" x14ac:dyDescent="0.2">
      <c r="G50468" s="12"/>
    </row>
    <row r="50469" spans="7:7" x14ac:dyDescent="0.2">
      <c r="G50469" s="12"/>
    </row>
    <row r="50470" spans="7:7" x14ac:dyDescent="0.2">
      <c r="G50470" s="12"/>
    </row>
    <row r="50471" spans="7:7" x14ac:dyDescent="0.2">
      <c r="G50471" s="12"/>
    </row>
    <row r="50472" spans="7:7" x14ac:dyDescent="0.2">
      <c r="G50472" s="12"/>
    </row>
    <row r="50473" spans="7:7" x14ac:dyDescent="0.2">
      <c r="G50473" s="12"/>
    </row>
    <row r="50474" spans="7:7" x14ac:dyDescent="0.2">
      <c r="G50474" s="12"/>
    </row>
    <row r="50475" spans="7:7" x14ac:dyDescent="0.2">
      <c r="G50475" s="12"/>
    </row>
    <row r="50476" spans="7:7" x14ac:dyDescent="0.2">
      <c r="G50476" s="12"/>
    </row>
    <row r="50477" spans="7:7" x14ac:dyDescent="0.2">
      <c r="G50477" s="12"/>
    </row>
    <row r="50478" spans="7:7" x14ac:dyDescent="0.2">
      <c r="G50478" s="12"/>
    </row>
    <row r="50479" spans="7:7" x14ac:dyDescent="0.2">
      <c r="G50479" s="12"/>
    </row>
    <row r="50480" spans="7:7" x14ac:dyDescent="0.2">
      <c r="G50480" s="12"/>
    </row>
    <row r="50481" spans="7:7" x14ac:dyDescent="0.2">
      <c r="G50481" s="12"/>
    </row>
    <row r="50482" spans="7:7" x14ac:dyDescent="0.2">
      <c r="G50482" s="12"/>
    </row>
    <row r="50483" spans="7:7" x14ac:dyDescent="0.2">
      <c r="G50483" s="12"/>
    </row>
    <row r="50484" spans="7:7" x14ac:dyDescent="0.2">
      <c r="G50484" s="12"/>
    </row>
    <row r="50485" spans="7:7" x14ac:dyDescent="0.2">
      <c r="G50485" s="12"/>
    </row>
    <row r="50486" spans="7:7" x14ac:dyDescent="0.2">
      <c r="G50486" s="12"/>
    </row>
    <row r="50487" spans="7:7" x14ac:dyDescent="0.2">
      <c r="G50487" s="12"/>
    </row>
    <row r="50488" spans="7:7" x14ac:dyDescent="0.2">
      <c r="G50488" s="12"/>
    </row>
    <row r="50489" spans="7:7" x14ac:dyDescent="0.2">
      <c r="G50489" s="12"/>
    </row>
    <row r="50490" spans="7:7" x14ac:dyDescent="0.2">
      <c r="G50490" s="12"/>
    </row>
    <row r="50491" spans="7:7" x14ac:dyDescent="0.2">
      <c r="G50491" s="12"/>
    </row>
    <row r="50492" spans="7:7" x14ac:dyDescent="0.2">
      <c r="G50492" s="12"/>
    </row>
    <row r="50493" spans="7:7" x14ac:dyDescent="0.2">
      <c r="G50493" s="12"/>
    </row>
    <row r="50494" spans="7:7" x14ac:dyDescent="0.2">
      <c r="G50494" s="12"/>
    </row>
    <row r="50495" spans="7:7" x14ac:dyDescent="0.2">
      <c r="G50495" s="12"/>
    </row>
    <row r="50496" spans="7:7" x14ac:dyDescent="0.2">
      <c r="G50496" s="12"/>
    </row>
    <row r="50497" spans="7:7" x14ac:dyDescent="0.2">
      <c r="G50497" s="12"/>
    </row>
    <row r="50498" spans="7:7" x14ac:dyDescent="0.2">
      <c r="G50498" s="12"/>
    </row>
    <row r="50499" spans="7:7" x14ac:dyDescent="0.2">
      <c r="G50499" s="12"/>
    </row>
    <row r="50500" spans="7:7" x14ac:dyDescent="0.2">
      <c r="G50500" s="12"/>
    </row>
    <row r="50501" spans="7:7" x14ac:dyDescent="0.2">
      <c r="G50501" s="12"/>
    </row>
    <row r="50502" spans="7:7" x14ac:dyDescent="0.2">
      <c r="G50502" s="12"/>
    </row>
    <row r="50503" spans="7:7" x14ac:dyDescent="0.2">
      <c r="G50503" s="12"/>
    </row>
    <row r="50504" spans="7:7" x14ac:dyDescent="0.2">
      <c r="G50504" s="12"/>
    </row>
    <row r="50505" spans="7:7" x14ac:dyDescent="0.2">
      <c r="G50505" s="12"/>
    </row>
    <row r="50506" spans="7:7" x14ac:dyDescent="0.2">
      <c r="G50506" s="12"/>
    </row>
    <row r="50507" spans="7:7" x14ac:dyDescent="0.2">
      <c r="G50507" s="12"/>
    </row>
    <row r="50508" spans="7:7" x14ac:dyDescent="0.2">
      <c r="G50508" s="12"/>
    </row>
    <row r="50509" spans="7:7" x14ac:dyDescent="0.2">
      <c r="G50509" s="12"/>
    </row>
    <row r="50510" spans="7:7" x14ac:dyDescent="0.2">
      <c r="G50510" s="12"/>
    </row>
    <row r="50511" spans="7:7" x14ac:dyDescent="0.2">
      <c r="G50511" s="12"/>
    </row>
    <row r="50512" spans="7:7" x14ac:dyDescent="0.2">
      <c r="G50512" s="12"/>
    </row>
    <row r="50513" spans="7:7" x14ac:dyDescent="0.2">
      <c r="G50513" s="12"/>
    </row>
    <row r="50514" spans="7:7" x14ac:dyDescent="0.2">
      <c r="G50514" s="12"/>
    </row>
    <row r="50515" spans="7:7" x14ac:dyDescent="0.2">
      <c r="G50515" s="12"/>
    </row>
    <row r="50516" spans="7:7" x14ac:dyDescent="0.2">
      <c r="G50516" s="12"/>
    </row>
    <row r="50517" spans="7:7" x14ac:dyDescent="0.2">
      <c r="G50517" s="12"/>
    </row>
    <row r="50518" spans="7:7" x14ac:dyDescent="0.2">
      <c r="G50518" s="12"/>
    </row>
    <row r="50519" spans="7:7" x14ac:dyDescent="0.2">
      <c r="G50519" s="12"/>
    </row>
    <row r="50520" spans="7:7" x14ac:dyDescent="0.2">
      <c r="G50520" s="12"/>
    </row>
    <row r="50521" spans="7:7" x14ac:dyDescent="0.2">
      <c r="G50521" s="12"/>
    </row>
    <row r="50522" spans="7:7" x14ac:dyDescent="0.2">
      <c r="G50522" s="12"/>
    </row>
    <row r="50523" spans="7:7" x14ac:dyDescent="0.2">
      <c r="G50523" s="12"/>
    </row>
    <row r="50524" spans="7:7" x14ac:dyDescent="0.2">
      <c r="G50524" s="12"/>
    </row>
    <row r="50525" spans="7:7" x14ac:dyDescent="0.2">
      <c r="G50525" s="12"/>
    </row>
    <row r="50526" spans="7:7" x14ac:dyDescent="0.2">
      <c r="G50526" s="12"/>
    </row>
    <row r="50527" spans="7:7" x14ac:dyDescent="0.2">
      <c r="G50527" s="12"/>
    </row>
    <row r="50528" spans="7:7" x14ac:dyDescent="0.2">
      <c r="G50528" s="12"/>
    </row>
    <row r="50529" spans="7:7" x14ac:dyDescent="0.2">
      <c r="G50529" s="12"/>
    </row>
    <row r="50530" spans="7:7" x14ac:dyDescent="0.2">
      <c r="G50530" s="12"/>
    </row>
    <row r="50531" spans="7:7" x14ac:dyDescent="0.2">
      <c r="G50531" s="12"/>
    </row>
    <row r="50532" spans="7:7" x14ac:dyDescent="0.2">
      <c r="G50532" s="12"/>
    </row>
    <row r="50533" spans="7:7" x14ac:dyDescent="0.2">
      <c r="G50533" s="12"/>
    </row>
    <row r="50534" spans="7:7" x14ac:dyDescent="0.2">
      <c r="G50534" s="12"/>
    </row>
    <row r="50535" spans="7:7" x14ac:dyDescent="0.2">
      <c r="G50535" s="12"/>
    </row>
    <row r="50536" spans="7:7" x14ac:dyDescent="0.2">
      <c r="G50536" s="12"/>
    </row>
    <row r="50537" spans="7:7" x14ac:dyDescent="0.2">
      <c r="G50537" s="12"/>
    </row>
    <row r="50538" spans="7:7" x14ac:dyDescent="0.2">
      <c r="G50538" s="12"/>
    </row>
    <row r="50539" spans="7:7" x14ac:dyDescent="0.2">
      <c r="G50539" s="12"/>
    </row>
    <row r="50540" spans="7:7" x14ac:dyDescent="0.2">
      <c r="G50540" s="12"/>
    </row>
    <row r="50541" spans="7:7" x14ac:dyDescent="0.2">
      <c r="G50541" s="12"/>
    </row>
    <row r="50542" spans="7:7" x14ac:dyDescent="0.2">
      <c r="G50542" s="12"/>
    </row>
    <row r="50543" spans="7:7" x14ac:dyDescent="0.2">
      <c r="G50543" s="12"/>
    </row>
    <row r="50544" spans="7:7" x14ac:dyDescent="0.2">
      <c r="G50544" s="12"/>
    </row>
    <row r="50545" spans="7:7" x14ac:dyDescent="0.2">
      <c r="G50545" s="12"/>
    </row>
    <row r="50546" spans="7:7" x14ac:dyDescent="0.2">
      <c r="G50546" s="12"/>
    </row>
    <row r="50547" spans="7:7" x14ac:dyDescent="0.2">
      <c r="G50547" s="12"/>
    </row>
    <row r="50548" spans="7:7" x14ac:dyDescent="0.2">
      <c r="G50548" s="12"/>
    </row>
    <row r="50549" spans="7:7" x14ac:dyDescent="0.2">
      <c r="G50549" s="12"/>
    </row>
    <row r="50550" spans="7:7" x14ac:dyDescent="0.2">
      <c r="G50550" s="12"/>
    </row>
    <row r="50551" spans="7:7" x14ac:dyDescent="0.2">
      <c r="G50551" s="12"/>
    </row>
    <row r="50552" spans="7:7" x14ac:dyDescent="0.2">
      <c r="G50552" s="12"/>
    </row>
    <row r="50553" spans="7:7" x14ac:dyDescent="0.2">
      <c r="G50553" s="12"/>
    </row>
    <row r="50554" spans="7:7" x14ac:dyDescent="0.2">
      <c r="G50554" s="12"/>
    </row>
    <row r="50555" spans="7:7" x14ac:dyDescent="0.2">
      <c r="G50555" s="12"/>
    </row>
    <row r="50556" spans="7:7" x14ac:dyDescent="0.2">
      <c r="G50556" s="12"/>
    </row>
    <row r="50557" spans="7:7" x14ac:dyDescent="0.2">
      <c r="G50557" s="12"/>
    </row>
    <row r="50558" spans="7:7" x14ac:dyDescent="0.2">
      <c r="G50558" s="12"/>
    </row>
    <row r="50559" spans="7:7" x14ac:dyDescent="0.2">
      <c r="G50559" s="12"/>
    </row>
    <row r="50560" spans="7:7" x14ac:dyDescent="0.2">
      <c r="G50560" s="12"/>
    </row>
    <row r="50561" spans="7:7" x14ac:dyDescent="0.2">
      <c r="G50561" s="12"/>
    </row>
    <row r="50562" spans="7:7" x14ac:dyDescent="0.2">
      <c r="G50562" s="12"/>
    </row>
    <row r="50563" spans="7:7" x14ac:dyDescent="0.2">
      <c r="G50563" s="12"/>
    </row>
    <row r="50564" spans="7:7" x14ac:dyDescent="0.2">
      <c r="G50564" s="12"/>
    </row>
    <row r="50565" spans="7:7" x14ac:dyDescent="0.2">
      <c r="G50565" s="12"/>
    </row>
    <row r="50566" spans="7:7" x14ac:dyDescent="0.2">
      <c r="G50566" s="12"/>
    </row>
    <row r="50567" spans="7:7" x14ac:dyDescent="0.2">
      <c r="G50567" s="12"/>
    </row>
    <row r="50568" spans="7:7" x14ac:dyDescent="0.2">
      <c r="G50568" s="12"/>
    </row>
    <row r="50569" spans="7:7" x14ac:dyDescent="0.2">
      <c r="G50569" s="12"/>
    </row>
    <row r="50570" spans="7:7" x14ac:dyDescent="0.2">
      <c r="G50570" s="12"/>
    </row>
    <row r="50571" spans="7:7" x14ac:dyDescent="0.2">
      <c r="G50571" s="12"/>
    </row>
    <row r="50572" spans="7:7" x14ac:dyDescent="0.2">
      <c r="G50572" s="12"/>
    </row>
    <row r="50573" spans="7:7" x14ac:dyDescent="0.2">
      <c r="G50573" s="12"/>
    </row>
    <row r="50574" spans="7:7" x14ac:dyDescent="0.2">
      <c r="G50574" s="12"/>
    </row>
    <row r="50575" spans="7:7" x14ac:dyDescent="0.2">
      <c r="G50575" s="12"/>
    </row>
    <row r="50576" spans="7:7" x14ac:dyDescent="0.2">
      <c r="G50576" s="12"/>
    </row>
    <row r="50577" spans="7:7" x14ac:dyDescent="0.2">
      <c r="G50577" s="12"/>
    </row>
    <row r="50578" spans="7:7" x14ac:dyDescent="0.2">
      <c r="G50578" s="12"/>
    </row>
    <row r="50579" spans="7:7" x14ac:dyDescent="0.2">
      <c r="G50579" s="12"/>
    </row>
    <row r="50580" spans="7:7" x14ac:dyDescent="0.2">
      <c r="G50580" s="12"/>
    </row>
    <row r="50581" spans="7:7" x14ac:dyDescent="0.2">
      <c r="G50581" s="12"/>
    </row>
    <row r="50582" spans="7:7" x14ac:dyDescent="0.2">
      <c r="G50582" s="12"/>
    </row>
    <row r="50583" spans="7:7" x14ac:dyDescent="0.2">
      <c r="G50583" s="12"/>
    </row>
    <row r="50584" spans="7:7" x14ac:dyDescent="0.2">
      <c r="G50584" s="12"/>
    </row>
    <row r="50585" spans="7:7" x14ac:dyDescent="0.2">
      <c r="G50585" s="12"/>
    </row>
    <row r="50586" spans="7:7" x14ac:dyDescent="0.2">
      <c r="G50586" s="12"/>
    </row>
    <row r="50587" spans="7:7" x14ac:dyDescent="0.2">
      <c r="G50587" s="12"/>
    </row>
    <row r="50588" spans="7:7" x14ac:dyDescent="0.2">
      <c r="G50588" s="12"/>
    </row>
    <row r="50589" spans="7:7" x14ac:dyDescent="0.2">
      <c r="G50589" s="12"/>
    </row>
    <row r="50590" spans="7:7" x14ac:dyDescent="0.2">
      <c r="G50590" s="12"/>
    </row>
    <row r="50591" spans="7:7" x14ac:dyDescent="0.2">
      <c r="G50591" s="12"/>
    </row>
    <row r="50592" spans="7:7" x14ac:dyDescent="0.2">
      <c r="G50592" s="12"/>
    </row>
    <row r="50593" spans="7:7" x14ac:dyDescent="0.2">
      <c r="G50593" s="12"/>
    </row>
    <row r="50594" spans="7:7" x14ac:dyDescent="0.2">
      <c r="G50594" s="12"/>
    </row>
    <row r="50595" spans="7:7" x14ac:dyDescent="0.2">
      <c r="G50595" s="12"/>
    </row>
    <row r="50596" spans="7:7" x14ac:dyDescent="0.2">
      <c r="G50596" s="12"/>
    </row>
    <row r="50597" spans="7:7" x14ac:dyDescent="0.2">
      <c r="G50597" s="12"/>
    </row>
    <row r="50598" spans="7:7" x14ac:dyDescent="0.2">
      <c r="G50598" s="12"/>
    </row>
    <row r="50599" spans="7:7" x14ac:dyDescent="0.2">
      <c r="G50599" s="12"/>
    </row>
    <row r="50600" spans="7:7" x14ac:dyDescent="0.2">
      <c r="G50600" s="12"/>
    </row>
    <row r="50601" spans="7:7" x14ac:dyDescent="0.2">
      <c r="G50601" s="12"/>
    </row>
    <row r="50602" spans="7:7" x14ac:dyDescent="0.2">
      <c r="G50602" s="12"/>
    </row>
    <row r="50603" spans="7:7" x14ac:dyDescent="0.2">
      <c r="G50603" s="12"/>
    </row>
    <row r="50604" spans="7:7" x14ac:dyDescent="0.2">
      <c r="G50604" s="12"/>
    </row>
    <row r="50605" spans="7:7" x14ac:dyDescent="0.2">
      <c r="G50605" s="12"/>
    </row>
    <row r="50606" spans="7:7" x14ac:dyDescent="0.2">
      <c r="G50606" s="12"/>
    </row>
    <row r="50607" spans="7:7" x14ac:dyDescent="0.2">
      <c r="G50607" s="12"/>
    </row>
    <row r="50608" spans="7:7" x14ac:dyDescent="0.2">
      <c r="G50608" s="12"/>
    </row>
    <row r="50609" spans="7:7" x14ac:dyDescent="0.2">
      <c r="G50609" s="12"/>
    </row>
    <row r="50610" spans="7:7" x14ac:dyDescent="0.2">
      <c r="G50610" s="12"/>
    </row>
    <row r="50611" spans="7:7" x14ac:dyDescent="0.2">
      <c r="G50611" s="12"/>
    </row>
    <row r="50612" spans="7:7" x14ac:dyDescent="0.2">
      <c r="G50612" s="12"/>
    </row>
    <row r="50613" spans="7:7" x14ac:dyDescent="0.2">
      <c r="G50613" s="12"/>
    </row>
    <row r="50614" spans="7:7" x14ac:dyDescent="0.2">
      <c r="G50614" s="12"/>
    </row>
    <row r="50615" spans="7:7" x14ac:dyDescent="0.2">
      <c r="G50615" s="12"/>
    </row>
    <row r="50616" spans="7:7" x14ac:dyDescent="0.2">
      <c r="G50616" s="12"/>
    </row>
    <row r="50617" spans="7:7" x14ac:dyDescent="0.2">
      <c r="G50617" s="12"/>
    </row>
    <row r="50618" spans="7:7" x14ac:dyDescent="0.2">
      <c r="G50618" s="12"/>
    </row>
    <row r="50619" spans="7:7" x14ac:dyDescent="0.2">
      <c r="G50619" s="12"/>
    </row>
    <row r="50620" spans="7:7" x14ac:dyDescent="0.2">
      <c r="G50620" s="12"/>
    </row>
    <row r="50621" spans="7:7" x14ac:dyDescent="0.2">
      <c r="G50621" s="12"/>
    </row>
    <row r="50622" spans="7:7" x14ac:dyDescent="0.2">
      <c r="G50622" s="12"/>
    </row>
    <row r="50623" spans="7:7" x14ac:dyDescent="0.2">
      <c r="G50623" s="12"/>
    </row>
    <row r="50624" spans="7:7" x14ac:dyDescent="0.2">
      <c r="G50624" s="12"/>
    </row>
    <row r="50625" spans="7:7" x14ac:dyDescent="0.2">
      <c r="G50625" s="12"/>
    </row>
    <row r="50626" spans="7:7" x14ac:dyDescent="0.2">
      <c r="G50626" s="12"/>
    </row>
    <row r="50627" spans="7:7" x14ac:dyDescent="0.2">
      <c r="G50627" s="12"/>
    </row>
    <row r="50628" spans="7:7" x14ac:dyDescent="0.2">
      <c r="G50628" s="12"/>
    </row>
    <row r="50629" spans="7:7" x14ac:dyDescent="0.2">
      <c r="G50629" s="12"/>
    </row>
    <row r="50630" spans="7:7" x14ac:dyDescent="0.2">
      <c r="G50630" s="12"/>
    </row>
    <row r="50631" spans="7:7" x14ac:dyDescent="0.2">
      <c r="G50631" s="12"/>
    </row>
    <row r="50632" spans="7:7" x14ac:dyDescent="0.2">
      <c r="G50632" s="12"/>
    </row>
    <row r="50633" spans="7:7" x14ac:dyDescent="0.2">
      <c r="G50633" s="12"/>
    </row>
    <row r="50634" spans="7:7" x14ac:dyDescent="0.2">
      <c r="G50634" s="12"/>
    </row>
    <row r="50635" spans="7:7" x14ac:dyDescent="0.2">
      <c r="G50635" s="12"/>
    </row>
    <row r="50636" spans="7:7" x14ac:dyDescent="0.2">
      <c r="G50636" s="12"/>
    </row>
    <row r="50637" spans="7:7" x14ac:dyDescent="0.2">
      <c r="G50637" s="12"/>
    </row>
    <row r="50638" spans="7:7" x14ac:dyDescent="0.2">
      <c r="G50638" s="12"/>
    </row>
    <row r="50639" spans="7:7" x14ac:dyDescent="0.2">
      <c r="G50639" s="12"/>
    </row>
    <row r="50640" spans="7:7" x14ac:dyDescent="0.2">
      <c r="G50640" s="12"/>
    </row>
    <row r="50641" spans="7:7" x14ac:dyDescent="0.2">
      <c r="G50641" s="12"/>
    </row>
    <row r="50642" spans="7:7" x14ac:dyDescent="0.2">
      <c r="G50642" s="12"/>
    </row>
    <row r="50643" spans="7:7" x14ac:dyDescent="0.2">
      <c r="G50643" s="12"/>
    </row>
    <row r="50644" spans="7:7" x14ac:dyDescent="0.2">
      <c r="G50644" s="12"/>
    </row>
    <row r="50645" spans="7:7" x14ac:dyDescent="0.2">
      <c r="G50645" s="12"/>
    </row>
    <row r="50646" spans="7:7" x14ac:dyDescent="0.2">
      <c r="G50646" s="12"/>
    </row>
    <row r="50647" spans="7:7" x14ac:dyDescent="0.2">
      <c r="G50647" s="12"/>
    </row>
    <row r="50648" spans="7:7" x14ac:dyDescent="0.2">
      <c r="G50648" s="12"/>
    </row>
    <row r="50649" spans="7:7" x14ac:dyDescent="0.2">
      <c r="G50649" s="12"/>
    </row>
    <row r="50650" spans="7:7" x14ac:dyDescent="0.2">
      <c r="G50650" s="12"/>
    </row>
    <row r="50651" spans="7:7" x14ac:dyDescent="0.2">
      <c r="G50651" s="12"/>
    </row>
    <row r="50652" spans="7:7" x14ac:dyDescent="0.2">
      <c r="G50652" s="12"/>
    </row>
    <row r="50653" spans="7:7" x14ac:dyDescent="0.2">
      <c r="G50653" s="12"/>
    </row>
    <row r="50654" spans="7:7" x14ac:dyDescent="0.2">
      <c r="G50654" s="12"/>
    </row>
    <row r="50655" spans="7:7" x14ac:dyDescent="0.2">
      <c r="G50655" s="12"/>
    </row>
    <row r="50656" spans="7:7" x14ac:dyDescent="0.2">
      <c r="G50656" s="12"/>
    </row>
    <row r="50657" spans="7:7" x14ac:dyDescent="0.2">
      <c r="G50657" s="12"/>
    </row>
    <row r="50658" spans="7:7" x14ac:dyDescent="0.2">
      <c r="G50658" s="12"/>
    </row>
    <row r="50659" spans="7:7" x14ac:dyDescent="0.2">
      <c r="G50659" s="12"/>
    </row>
    <row r="50660" spans="7:7" x14ac:dyDescent="0.2">
      <c r="G50660" s="12"/>
    </row>
    <row r="50661" spans="7:7" x14ac:dyDescent="0.2">
      <c r="G50661" s="12"/>
    </row>
    <row r="50662" spans="7:7" x14ac:dyDescent="0.2">
      <c r="G50662" s="12"/>
    </row>
    <row r="50663" spans="7:7" x14ac:dyDescent="0.2">
      <c r="G50663" s="12"/>
    </row>
    <row r="50664" spans="7:7" x14ac:dyDescent="0.2">
      <c r="G50664" s="12"/>
    </row>
    <row r="50665" spans="7:7" x14ac:dyDescent="0.2">
      <c r="G50665" s="12"/>
    </row>
    <row r="50666" spans="7:7" x14ac:dyDescent="0.2">
      <c r="G50666" s="12"/>
    </row>
    <row r="50667" spans="7:7" x14ac:dyDescent="0.2">
      <c r="G50667" s="12"/>
    </row>
    <row r="50668" spans="7:7" x14ac:dyDescent="0.2">
      <c r="G50668" s="12"/>
    </row>
    <row r="50669" spans="7:7" x14ac:dyDescent="0.2">
      <c r="G50669" s="12"/>
    </row>
    <row r="50670" spans="7:7" x14ac:dyDescent="0.2">
      <c r="G50670" s="12"/>
    </row>
    <row r="50671" spans="7:7" x14ac:dyDescent="0.2">
      <c r="G50671" s="12"/>
    </row>
    <row r="50672" spans="7:7" x14ac:dyDescent="0.2">
      <c r="G50672" s="12"/>
    </row>
    <row r="50673" spans="7:7" x14ac:dyDescent="0.2">
      <c r="G50673" s="12"/>
    </row>
    <row r="50674" spans="7:7" x14ac:dyDescent="0.2">
      <c r="G50674" s="12"/>
    </row>
    <row r="50675" spans="7:7" x14ac:dyDescent="0.2">
      <c r="G50675" s="12"/>
    </row>
    <row r="50676" spans="7:7" x14ac:dyDescent="0.2">
      <c r="G50676" s="12"/>
    </row>
    <row r="50677" spans="7:7" x14ac:dyDescent="0.2">
      <c r="G50677" s="12"/>
    </row>
    <row r="50678" spans="7:7" x14ac:dyDescent="0.2">
      <c r="G50678" s="12"/>
    </row>
    <row r="50679" spans="7:7" x14ac:dyDescent="0.2">
      <c r="G50679" s="12"/>
    </row>
    <row r="50680" spans="7:7" x14ac:dyDescent="0.2">
      <c r="G50680" s="12"/>
    </row>
    <row r="50681" spans="7:7" x14ac:dyDescent="0.2">
      <c r="G50681" s="12"/>
    </row>
    <row r="50682" spans="7:7" x14ac:dyDescent="0.2">
      <c r="G50682" s="12"/>
    </row>
    <row r="50683" spans="7:7" x14ac:dyDescent="0.2">
      <c r="G50683" s="12"/>
    </row>
    <row r="50684" spans="7:7" x14ac:dyDescent="0.2">
      <c r="G50684" s="12"/>
    </row>
    <row r="50685" spans="7:7" x14ac:dyDescent="0.2">
      <c r="G50685" s="12"/>
    </row>
    <row r="50686" spans="7:7" x14ac:dyDescent="0.2">
      <c r="G50686" s="12"/>
    </row>
    <row r="50687" spans="7:7" x14ac:dyDescent="0.2">
      <c r="G50687" s="12"/>
    </row>
    <row r="50688" spans="7:7" x14ac:dyDescent="0.2">
      <c r="G50688" s="12"/>
    </row>
    <row r="50689" spans="7:7" x14ac:dyDescent="0.2">
      <c r="G50689" s="12"/>
    </row>
    <row r="50690" spans="7:7" x14ac:dyDescent="0.2">
      <c r="G50690" s="12"/>
    </row>
    <row r="50691" spans="7:7" x14ac:dyDescent="0.2">
      <c r="G50691" s="12"/>
    </row>
    <row r="50692" spans="7:7" x14ac:dyDescent="0.2">
      <c r="G50692" s="12"/>
    </row>
    <row r="50693" spans="7:7" x14ac:dyDescent="0.2">
      <c r="G50693" s="12"/>
    </row>
    <row r="50694" spans="7:7" x14ac:dyDescent="0.2">
      <c r="G50694" s="12"/>
    </row>
    <row r="50695" spans="7:7" x14ac:dyDescent="0.2">
      <c r="G50695" s="12"/>
    </row>
    <row r="50696" spans="7:7" x14ac:dyDescent="0.2">
      <c r="G50696" s="12"/>
    </row>
    <row r="50697" spans="7:7" x14ac:dyDescent="0.2">
      <c r="G50697" s="12"/>
    </row>
    <row r="50698" spans="7:7" x14ac:dyDescent="0.2">
      <c r="G50698" s="12"/>
    </row>
    <row r="50699" spans="7:7" x14ac:dyDescent="0.2">
      <c r="G50699" s="12"/>
    </row>
    <row r="50700" spans="7:7" x14ac:dyDescent="0.2">
      <c r="G50700" s="12"/>
    </row>
    <row r="50701" spans="7:7" x14ac:dyDescent="0.2">
      <c r="G50701" s="12"/>
    </row>
    <row r="50702" spans="7:7" x14ac:dyDescent="0.2">
      <c r="G50702" s="12"/>
    </row>
    <row r="50703" spans="7:7" x14ac:dyDescent="0.2">
      <c r="G50703" s="12"/>
    </row>
    <row r="50704" spans="7:7" x14ac:dyDescent="0.2">
      <c r="G50704" s="12"/>
    </row>
    <row r="50705" spans="7:7" x14ac:dyDescent="0.2">
      <c r="G50705" s="12"/>
    </row>
    <row r="50706" spans="7:7" x14ac:dyDescent="0.2">
      <c r="G50706" s="12"/>
    </row>
    <row r="50707" spans="7:7" x14ac:dyDescent="0.2">
      <c r="G50707" s="12"/>
    </row>
    <row r="50708" spans="7:7" x14ac:dyDescent="0.2">
      <c r="G50708" s="12"/>
    </row>
    <row r="50709" spans="7:7" x14ac:dyDescent="0.2">
      <c r="G50709" s="12"/>
    </row>
    <row r="50710" spans="7:7" x14ac:dyDescent="0.2">
      <c r="G50710" s="12"/>
    </row>
    <row r="50711" spans="7:7" x14ac:dyDescent="0.2">
      <c r="G50711" s="12"/>
    </row>
    <row r="50712" spans="7:7" x14ac:dyDescent="0.2">
      <c r="G50712" s="12"/>
    </row>
    <row r="50713" spans="7:7" x14ac:dyDescent="0.2">
      <c r="G50713" s="12"/>
    </row>
    <row r="50714" spans="7:7" x14ac:dyDescent="0.2">
      <c r="G50714" s="12"/>
    </row>
    <row r="50715" spans="7:7" x14ac:dyDescent="0.2">
      <c r="G50715" s="12"/>
    </row>
    <row r="50716" spans="7:7" x14ac:dyDescent="0.2">
      <c r="G50716" s="12"/>
    </row>
    <row r="50717" spans="7:7" x14ac:dyDescent="0.2">
      <c r="G50717" s="12"/>
    </row>
    <row r="50718" spans="7:7" x14ac:dyDescent="0.2">
      <c r="G50718" s="12"/>
    </row>
    <row r="50719" spans="7:7" x14ac:dyDescent="0.2">
      <c r="G50719" s="12"/>
    </row>
    <row r="50720" spans="7:7" x14ac:dyDescent="0.2">
      <c r="G50720" s="12"/>
    </row>
    <row r="50721" spans="7:7" x14ac:dyDescent="0.2">
      <c r="G50721" s="12"/>
    </row>
    <row r="50722" spans="7:7" x14ac:dyDescent="0.2">
      <c r="G50722" s="12"/>
    </row>
    <row r="50723" spans="7:7" x14ac:dyDescent="0.2">
      <c r="G50723" s="12"/>
    </row>
    <row r="50724" spans="7:7" x14ac:dyDescent="0.2">
      <c r="G50724" s="12"/>
    </row>
    <row r="50725" spans="7:7" x14ac:dyDescent="0.2">
      <c r="G50725" s="12"/>
    </row>
    <row r="50726" spans="7:7" x14ac:dyDescent="0.2">
      <c r="G50726" s="12"/>
    </row>
    <row r="50727" spans="7:7" x14ac:dyDescent="0.2">
      <c r="G50727" s="12"/>
    </row>
    <row r="50728" spans="7:7" x14ac:dyDescent="0.2">
      <c r="G50728" s="12"/>
    </row>
    <row r="50729" spans="7:7" x14ac:dyDescent="0.2">
      <c r="G50729" s="12"/>
    </row>
    <row r="50730" spans="7:7" x14ac:dyDescent="0.2">
      <c r="G50730" s="12"/>
    </row>
    <row r="50731" spans="7:7" x14ac:dyDescent="0.2">
      <c r="G50731" s="12"/>
    </row>
    <row r="50732" spans="7:7" x14ac:dyDescent="0.2">
      <c r="G50732" s="12"/>
    </row>
    <row r="50733" spans="7:7" x14ac:dyDescent="0.2">
      <c r="G50733" s="12"/>
    </row>
    <row r="50734" spans="7:7" x14ac:dyDescent="0.2">
      <c r="G50734" s="12"/>
    </row>
    <row r="50735" spans="7:7" x14ac:dyDescent="0.2">
      <c r="G50735" s="12"/>
    </row>
    <row r="50736" spans="7:7" x14ac:dyDescent="0.2">
      <c r="G50736" s="12"/>
    </row>
    <row r="50737" spans="7:7" x14ac:dyDescent="0.2">
      <c r="G50737" s="12"/>
    </row>
    <row r="50738" spans="7:7" x14ac:dyDescent="0.2">
      <c r="G50738" s="12"/>
    </row>
    <row r="50739" spans="7:7" x14ac:dyDescent="0.2">
      <c r="G50739" s="12"/>
    </row>
    <row r="50740" spans="7:7" x14ac:dyDescent="0.2">
      <c r="G50740" s="12"/>
    </row>
    <row r="50741" spans="7:7" x14ac:dyDescent="0.2">
      <c r="G50741" s="12"/>
    </row>
    <row r="50742" spans="7:7" x14ac:dyDescent="0.2">
      <c r="G50742" s="12"/>
    </row>
    <row r="50743" spans="7:7" x14ac:dyDescent="0.2">
      <c r="G50743" s="12"/>
    </row>
    <row r="50744" spans="7:7" x14ac:dyDescent="0.2">
      <c r="G50744" s="12"/>
    </row>
    <row r="50745" spans="7:7" x14ac:dyDescent="0.2">
      <c r="G50745" s="12"/>
    </row>
    <row r="50746" spans="7:7" x14ac:dyDescent="0.2">
      <c r="G50746" s="12"/>
    </row>
    <row r="50747" spans="7:7" x14ac:dyDescent="0.2">
      <c r="G50747" s="12"/>
    </row>
    <row r="50748" spans="7:7" x14ac:dyDescent="0.2">
      <c r="G50748" s="12"/>
    </row>
    <row r="50749" spans="7:7" x14ac:dyDescent="0.2">
      <c r="G50749" s="12"/>
    </row>
    <row r="50750" spans="7:7" x14ac:dyDescent="0.2">
      <c r="G50750" s="12"/>
    </row>
    <row r="50751" spans="7:7" x14ac:dyDescent="0.2">
      <c r="G50751" s="12"/>
    </row>
    <row r="50752" spans="7:7" x14ac:dyDescent="0.2">
      <c r="G50752" s="12"/>
    </row>
    <row r="50753" spans="7:7" x14ac:dyDescent="0.2">
      <c r="G50753" s="12"/>
    </row>
    <row r="50754" spans="7:7" x14ac:dyDescent="0.2">
      <c r="G50754" s="12"/>
    </row>
    <row r="50755" spans="7:7" x14ac:dyDescent="0.2">
      <c r="G50755" s="12"/>
    </row>
    <row r="50756" spans="7:7" x14ac:dyDescent="0.2">
      <c r="G50756" s="12"/>
    </row>
    <row r="50757" spans="7:7" x14ac:dyDescent="0.2">
      <c r="G50757" s="12"/>
    </row>
    <row r="50758" spans="7:7" x14ac:dyDescent="0.2">
      <c r="G50758" s="12"/>
    </row>
    <row r="50759" spans="7:7" x14ac:dyDescent="0.2">
      <c r="G50759" s="12"/>
    </row>
    <row r="50760" spans="7:7" x14ac:dyDescent="0.2">
      <c r="G50760" s="12"/>
    </row>
    <row r="50761" spans="7:7" x14ac:dyDescent="0.2">
      <c r="G50761" s="12"/>
    </row>
    <row r="50762" spans="7:7" x14ac:dyDescent="0.2">
      <c r="G50762" s="12"/>
    </row>
    <row r="50763" spans="7:7" x14ac:dyDescent="0.2">
      <c r="G50763" s="12"/>
    </row>
    <row r="50764" spans="7:7" x14ac:dyDescent="0.2">
      <c r="G50764" s="12"/>
    </row>
    <row r="50765" spans="7:7" x14ac:dyDescent="0.2">
      <c r="G50765" s="12"/>
    </row>
    <row r="50766" spans="7:7" x14ac:dyDescent="0.2">
      <c r="G50766" s="12"/>
    </row>
    <row r="50767" spans="7:7" x14ac:dyDescent="0.2">
      <c r="G50767" s="12"/>
    </row>
    <row r="50768" spans="7:7" x14ac:dyDescent="0.2">
      <c r="G50768" s="12"/>
    </row>
    <row r="50769" spans="7:7" x14ac:dyDescent="0.2">
      <c r="G50769" s="12"/>
    </row>
    <row r="50770" spans="7:7" x14ac:dyDescent="0.2">
      <c r="G50770" s="12"/>
    </row>
    <row r="50771" spans="7:7" x14ac:dyDescent="0.2">
      <c r="G50771" s="12"/>
    </row>
    <row r="50772" spans="7:7" x14ac:dyDescent="0.2">
      <c r="G50772" s="12"/>
    </row>
    <row r="50773" spans="7:7" x14ac:dyDescent="0.2">
      <c r="G50773" s="12"/>
    </row>
    <row r="50774" spans="7:7" x14ac:dyDescent="0.2">
      <c r="G50774" s="12"/>
    </row>
    <row r="50775" spans="7:7" x14ac:dyDescent="0.2">
      <c r="G50775" s="12"/>
    </row>
    <row r="50776" spans="7:7" x14ac:dyDescent="0.2">
      <c r="G50776" s="12"/>
    </row>
    <row r="50777" spans="7:7" x14ac:dyDescent="0.2">
      <c r="G50777" s="12"/>
    </row>
    <row r="50778" spans="7:7" x14ac:dyDescent="0.2">
      <c r="G50778" s="12"/>
    </row>
    <row r="50779" spans="7:7" x14ac:dyDescent="0.2">
      <c r="G50779" s="12"/>
    </row>
    <row r="50780" spans="7:7" x14ac:dyDescent="0.2">
      <c r="G50780" s="12"/>
    </row>
    <row r="50781" spans="7:7" x14ac:dyDescent="0.2">
      <c r="G50781" s="12"/>
    </row>
    <row r="50782" spans="7:7" x14ac:dyDescent="0.2">
      <c r="G50782" s="12"/>
    </row>
    <row r="50783" spans="7:7" x14ac:dyDescent="0.2">
      <c r="G50783" s="12"/>
    </row>
    <row r="50784" spans="7:7" x14ac:dyDescent="0.2">
      <c r="G50784" s="12"/>
    </row>
    <row r="50785" spans="7:7" x14ac:dyDescent="0.2">
      <c r="G50785" s="12"/>
    </row>
    <row r="50786" spans="7:7" x14ac:dyDescent="0.2">
      <c r="G50786" s="12"/>
    </row>
    <row r="50787" spans="7:7" x14ac:dyDescent="0.2">
      <c r="G50787" s="12"/>
    </row>
    <row r="50788" spans="7:7" x14ac:dyDescent="0.2">
      <c r="G50788" s="12"/>
    </row>
    <row r="50789" spans="7:7" x14ac:dyDescent="0.2">
      <c r="G50789" s="12"/>
    </row>
    <row r="50790" spans="7:7" x14ac:dyDescent="0.2">
      <c r="G50790" s="12"/>
    </row>
    <row r="50791" spans="7:7" x14ac:dyDescent="0.2">
      <c r="G50791" s="12"/>
    </row>
    <row r="50792" spans="7:7" x14ac:dyDescent="0.2">
      <c r="G50792" s="12"/>
    </row>
    <row r="50793" spans="7:7" x14ac:dyDescent="0.2">
      <c r="G50793" s="12"/>
    </row>
    <row r="50794" spans="7:7" x14ac:dyDescent="0.2">
      <c r="G50794" s="12"/>
    </row>
    <row r="50795" spans="7:7" x14ac:dyDescent="0.2">
      <c r="G50795" s="12"/>
    </row>
    <row r="50796" spans="7:7" x14ac:dyDescent="0.2">
      <c r="G50796" s="12"/>
    </row>
    <row r="50797" spans="7:7" x14ac:dyDescent="0.2">
      <c r="G50797" s="12"/>
    </row>
    <row r="50798" spans="7:7" x14ac:dyDescent="0.2">
      <c r="G50798" s="12"/>
    </row>
    <row r="50799" spans="7:7" x14ac:dyDescent="0.2">
      <c r="G50799" s="12"/>
    </row>
    <row r="50800" spans="7:7" x14ac:dyDescent="0.2">
      <c r="G50800" s="12"/>
    </row>
    <row r="50801" spans="7:7" x14ac:dyDescent="0.2">
      <c r="G50801" s="12"/>
    </row>
    <row r="50802" spans="7:7" x14ac:dyDescent="0.2">
      <c r="G50802" s="12"/>
    </row>
    <row r="50803" spans="7:7" x14ac:dyDescent="0.2">
      <c r="G50803" s="12"/>
    </row>
    <row r="50804" spans="7:7" x14ac:dyDescent="0.2">
      <c r="G50804" s="12"/>
    </row>
    <row r="50805" spans="7:7" x14ac:dyDescent="0.2">
      <c r="G50805" s="12"/>
    </row>
    <row r="50806" spans="7:7" x14ac:dyDescent="0.2">
      <c r="G50806" s="12"/>
    </row>
    <row r="50807" spans="7:7" x14ac:dyDescent="0.2">
      <c r="G50807" s="12"/>
    </row>
    <row r="50808" spans="7:7" x14ac:dyDescent="0.2">
      <c r="G50808" s="12"/>
    </row>
    <row r="50809" spans="7:7" x14ac:dyDescent="0.2">
      <c r="G50809" s="12"/>
    </row>
    <row r="50810" spans="7:7" x14ac:dyDescent="0.2">
      <c r="G50810" s="12"/>
    </row>
    <row r="50811" spans="7:7" x14ac:dyDescent="0.2">
      <c r="G50811" s="12"/>
    </row>
    <row r="50812" spans="7:7" x14ac:dyDescent="0.2">
      <c r="G50812" s="12"/>
    </row>
    <row r="50813" spans="7:7" x14ac:dyDescent="0.2">
      <c r="G50813" s="12"/>
    </row>
    <row r="50814" spans="7:7" x14ac:dyDescent="0.2">
      <c r="G50814" s="12"/>
    </row>
    <row r="50815" spans="7:7" x14ac:dyDescent="0.2">
      <c r="G50815" s="12"/>
    </row>
    <row r="50816" spans="7:7" x14ac:dyDescent="0.2">
      <c r="G50816" s="12"/>
    </row>
    <row r="50817" spans="7:7" x14ac:dyDescent="0.2">
      <c r="G50817" s="12"/>
    </row>
    <row r="50818" spans="7:7" x14ac:dyDescent="0.2">
      <c r="G50818" s="12"/>
    </row>
    <row r="50819" spans="7:7" x14ac:dyDescent="0.2">
      <c r="G50819" s="12"/>
    </row>
    <row r="50820" spans="7:7" x14ac:dyDescent="0.2">
      <c r="G50820" s="12"/>
    </row>
    <row r="50821" spans="7:7" x14ac:dyDescent="0.2">
      <c r="G50821" s="12"/>
    </row>
    <row r="50822" spans="7:7" x14ac:dyDescent="0.2">
      <c r="G50822" s="12"/>
    </row>
    <row r="50823" spans="7:7" x14ac:dyDescent="0.2">
      <c r="G50823" s="12"/>
    </row>
    <row r="50824" spans="7:7" x14ac:dyDescent="0.2">
      <c r="G50824" s="12"/>
    </row>
    <row r="50825" spans="7:7" x14ac:dyDescent="0.2">
      <c r="G50825" s="12"/>
    </row>
    <row r="50826" spans="7:7" x14ac:dyDescent="0.2">
      <c r="G50826" s="12"/>
    </row>
    <row r="50827" spans="7:7" x14ac:dyDescent="0.2">
      <c r="G50827" s="12"/>
    </row>
    <row r="50828" spans="7:7" x14ac:dyDescent="0.2">
      <c r="G50828" s="12"/>
    </row>
    <row r="50829" spans="7:7" x14ac:dyDescent="0.2">
      <c r="G50829" s="12"/>
    </row>
    <row r="50830" spans="7:7" x14ac:dyDescent="0.2">
      <c r="G50830" s="12"/>
    </row>
    <row r="50831" spans="7:7" x14ac:dyDescent="0.2">
      <c r="G50831" s="12"/>
    </row>
    <row r="50832" spans="7:7" x14ac:dyDescent="0.2">
      <c r="G50832" s="12"/>
    </row>
    <row r="50833" spans="7:7" x14ac:dyDescent="0.2">
      <c r="G50833" s="12"/>
    </row>
    <row r="50834" spans="7:7" x14ac:dyDescent="0.2">
      <c r="G50834" s="12"/>
    </row>
    <row r="50835" spans="7:7" x14ac:dyDescent="0.2">
      <c r="G50835" s="12"/>
    </row>
    <row r="50836" spans="7:7" x14ac:dyDescent="0.2">
      <c r="G50836" s="12"/>
    </row>
    <row r="50837" spans="7:7" x14ac:dyDescent="0.2">
      <c r="G50837" s="12"/>
    </row>
    <row r="50838" spans="7:7" x14ac:dyDescent="0.2">
      <c r="G50838" s="12"/>
    </row>
    <row r="50839" spans="7:7" x14ac:dyDescent="0.2">
      <c r="G50839" s="12"/>
    </row>
    <row r="50840" spans="7:7" x14ac:dyDescent="0.2">
      <c r="G50840" s="12"/>
    </row>
    <row r="50841" spans="7:7" x14ac:dyDescent="0.2">
      <c r="G50841" s="12"/>
    </row>
    <row r="50842" spans="7:7" x14ac:dyDescent="0.2">
      <c r="G50842" s="12"/>
    </row>
    <row r="50843" spans="7:7" x14ac:dyDescent="0.2">
      <c r="G50843" s="12"/>
    </row>
    <row r="50844" spans="7:7" x14ac:dyDescent="0.2">
      <c r="G50844" s="12"/>
    </row>
    <row r="50845" spans="7:7" x14ac:dyDescent="0.2">
      <c r="G50845" s="12"/>
    </row>
    <row r="50846" spans="7:7" x14ac:dyDescent="0.2">
      <c r="G50846" s="12"/>
    </row>
    <row r="50847" spans="7:7" x14ac:dyDescent="0.2">
      <c r="G50847" s="12"/>
    </row>
    <row r="50848" spans="7:7" x14ac:dyDescent="0.2">
      <c r="G50848" s="12"/>
    </row>
    <row r="50849" spans="7:7" x14ac:dyDescent="0.2">
      <c r="G50849" s="12"/>
    </row>
    <row r="50850" spans="7:7" x14ac:dyDescent="0.2">
      <c r="G50850" s="12"/>
    </row>
    <row r="50851" spans="7:7" x14ac:dyDescent="0.2">
      <c r="G50851" s="12"/>
    </row>
    <row r="50852" spans="7:7" x14ac:dyDescent="0.2">
      <c r="G50852" s="12"/>
    </row>
    <row r="50853" spans="7:7" x14ac:dyDescent="0.2">
      <c r="G50853" s="12"/>
    </row>
    <row r="50854" spans="7:7" x14ac:dyDescent="0.2">
      <c r="G50854" s="12"/>
    </row>
    <row r="50855" spans="7:7" x14ac:dyDescent="0.2">
      <c r="G50855" s="12"/>
    </row>
    <row r="50856" spans="7:7" x14ac:dyDescent="0.2">
      <c r="G50856" s="12"/>
    </row>
    <row r="50857" spans="7:7" x14ac:dyDescent="0.2">
      <c r="G50857" s="12"/>
    </row>
    <row r="50858" spans="7:7" x14ac:dyDescent="0.2">
      <c r="G50858" s="12"/>
    </row>
    <row r="50859" spans="7:7" x14ac:dyDescent="0.2">
      <c r="G50859" s="12"/>
    </row>
    <row r="50860" spans="7:7" x14ac:dyDescent="0.2">
      <c r="G50860" s="12"/>
    </row>
    <row r="50861" spans="7:7" x14ac:dyDescent="0.2">
      <c r="G50861" s="12"/>
    </row>
    <row r="50862" spans="7:7" x14ac:dyDescent="0.2">
      <c r="G50862" s="12"/>
    </row>
    <row r="50863" spans="7:7" x14ac:dyDescent="0.2">
      <c r="G50863" s="12"/>
    </row>
    <row r="50864" spans="7:7" x14ac:dyDescent="0.2">
      <c r="G50864" s="12"/>
    </row>
    <row r="50865" spans="7:7" x14ac:dyDescent="0.2">
      <c r="G50865" s="12"/>
    </row>
    <row r="50866" spans="7:7" x14ac:dyDescent="0.2">
      <c r="G50866" s="12"/>
    </row>
    <row r="50867" spans="7:7" x14ac:dyDescent="0.2">
      <c r="G50867" s="12"/>
    </row>
    <row r="50868" spans="7:7" x14ac:dyDescent="0.2">
      <c r="G50868" s="12"/>
    </row>
    <row r="50869" spans="7:7" x14ac:dyDescent="0.2">
      <c r="G50869" s="12"/>
    </row>
    <row r="50870" spans="7:7" x14ac:dyDescent="0.2">
      <c r="G50870" s="12"/>
    </row>
    <row r="50871" spans="7:7" x14ac:dyDescent="0.2">
      <c r="G50871" s="12"/>
    </row>
    <row r="50872" spans="7:7" x14ac:dyDescent="0.2">
      <c r="G50872" s="12"/>
    </row>
    <row r="50873" spans="7:7" x14ac:dyDescent="0.2">
      <c r="G50873" s="12"/>
    </row>
    <row r="50874" spans="7:7" x14ac:dyDescent="0.2">
      <c r="G50874" s="12"/>
    </row>
    <row r="50875" spans="7:7" x14ac:dyDescent="0.2">
      <c r="G50875" s="12"/>
    </row>
    <row r="50876" spans="7:7" x14ac:dyDescent="0.2">
      <c r="G50876" s="12"/>
    </row>
    <row r="50877" spans="7:7" x14ac:dyDescent="0.2">
      <c r="G50877" s="12"/>
    </row>
    <row r="50878" spans="7:7" x14ac:dyDescent="0.2">
      <c r="G50878" s="12"/>
    </row>
    <row r="50879" spans="7:7" x14ac:dyDescent="0.2">
      <c r="G50879" s="12"/>
    </row>
    <row r="50880" spans="7:7" x14ac:dyDescent="0.2">
      <c r="G50880" s="12"/>
    </row>
    <row r="50881" spans="7:7" x14ac:dyDescent="0.2">
      <c r="G50881" s="12"/>
    </row>
    <row r="50882" spans="7:7" x14ac:dyDescent="0.2">
      <c r="G50882" s="12"/>
    </row>
    <row r="50883" spans="7:7" x14ac:dyDescent="0.2">
      <c r="G50883" s="12"/>
    </row>
    <row r="50884" spans="7:7" x14ac:dyDescent="0.2">
      <c r="G50884" s="12"/>
    </row>
    <row r="50885" spans="7:7" x14ac:dyDescent="0.2">
      <c r="G50885" s="12"/>
    </row>
    <row r="50886" spans="7:7" x14ac:dyDescent="0.2">
      <c r="G50886" s="12"/>
    </row>
    <row r="50887" spans="7:7" x14ac:dyDescent="0.2">
      <c r="G50887" s="12"/>
    </row>
    <row r="50888" spans="7:7" x14ac:dyDescent="0.2">
      <c r="G50888" s="12"/>
    </row>
    <row r="50889" spans="7:7" x14ac:dyDescent="0.2">
      <c r="G50889" s="12"/>
    </row>
    <row r="50890" spans="7:7" x14ac:dyDescent="0.2">
      <c r="G50890" s="12"/>
    </row>
    <row r="50891" spans="7:7" x14ac:dyDescent="0.2">
      <c r="G50891" s="12"/>
    </row>
    <row r="50892" spans="7:7" x14ac:dyDescent="0.2">
      <c r="G50892" s="12"/>
    </row>
    <row r="50893" spans="7:7" x14ac:dyDescent="0.2">
      <c r="G50893" s="12"/>
    </row>
    <row r="50894" spans="7:7" x14ac:dyDescent="0.2">
      <c r="G50894" s="12"/>
    </row>
    <row r="50895" spans="7:7" x14ac:dyDescent="0.2">
      <c r="G50895" s="12"/>
    </row>
    <row r="50896" spans="7:7" x14ac:dyDescent="0.2">
      <c r="G50896" s="12"/>
    </row>
    <row r="50897" spans="7:7" x14ac:dyDescent="0.2">
      <c r="G50897" s="12"/>
    </row>
    <row r="50898" spans="7:7" x14ac:dyDescent="0.2">
      <c r="G50898" s="12"/>
    </row>
    <row r="50899" spans="7:7" x14ac:dyDescent="0.2">
      <c r="G50899" s="12"/>
    </row>
    <row r="50900" spans="7:7" x14ac:dyDescent="0.2">
      <c r="G50900" s="12"/>
    </row>
    <row r="50901" spans="7:7" x14ac:dyDescent="0.2">
      <c r="G50901" s="12"/>
    </row>
    <row r="50902" spans="7:7" x14ac:dyDescent="0.2">
      <c r="G50902" s="12"/>
    </row>
    <row r="50903" spans="7:7" x14ac:dyDescent="0.2">
      <c r="G50903" s="12"/>
    </row>
    <row r="50904" spans="7:7" x14ac:dyDescent="0.2">
      <c r="G50904" s="12"/>
    </row>
    <row r="50905" spans="7:7" x14ac:dyDescent="0.2">
      <c r="G50905" s="12"/>
    </row>
    <row r="50906" spans="7:7" x14ac:dyDescent="0.2">
      <c r="G50906" s="12"/>
    </row>
    <row r="50907" spans="7:7" x14ac:dyDescent="0.2">
      <c r="G50907" s="12"/>
    </row>
    <row r="50908" spans="7:7" x14ac:dyDescent="0.2">
      <c r="G50908" s="12"/>
    </row>
    <row r="50909" spans="7:7" x14ac:dyDescent="0.2">
      <c r="G50909" s="12"/>
    </row>
    <row r="50910" spans="7:7" x14ac:dyDescent="0.2">
      <c r="G50910" s="12"/>
    </row>
    <row r="50911" spans="7:7" x14ac:dyDescent="0.2">
      <c r="G50911" s="12"/>
    </row>
    <row r="50912" spans="7:7" x14ac:dyDescent="0.2">
      <c r="G50912" s="12"/>
    </row>
    <row r="50913" spans="7:7" x14ac:dyDescent="0.2">
      <c r="G50913" s="12"/>
    </row>
    <row r="50914" spans="7:7" x14ac:dyDescent="0.2">
      <c r="G50914" s="12"/>
    </row>
    <row r="50915" spans="7:7" x14ac:dyDescent="0.2">
      <c r="G50915" s="12"/>
    </row>
    <row r="50916" spans="7:7" x14ac:dyDescent="0.2">
      <c r="G50916" s="12"/>
    </row>
    <row r="50917" spans="7:7" x14ac:dyDescent="0.2">
      <c r="G50917" s="12"/>
    </row>
    <row r="50918" spans="7:7" x14ac:dyDescent="0.2">
      <c r="G50918" s="12"/>
    </row>
    <row r="50919" spans="7:7" x14ac:dyDescent="0.2">
      <c r="G50919" s="12"/>
    </row>
    <row r="50920" spans="7:7" x14ac:dyDescent="0.2">
      <c r="G50920" s="12"/>
    </row>
    <row r="50921" spans="7:7" x14ac:dyDescent="0.2">
      <c r="G50921" s="12"/>
    </row>
    <row r="50922" spans="7:7" x14ac:dyDescent="0.2">
      <c r="G50922" s="12"/>
    </row>
    <row r="50923" spans="7:7" x14ac:dyDescent="0.2">
      <c r="G50923" s="12"/>
    </row>
    <row r="50924" spans="7:7" x14ac:dyDescent="0.2">
      <c r="G50924" s="12"/>
    </row>
    <row r="50925" spans="7:7" x14ac:dyDescent="0.2">
      <c r="G50925" s="12"/>
    </row>
    <row r="50926" spans="7:7" x14ac:dyDescent="0.2">
      <c r="G50926" s="12"/>
    </row>
    <row r="50927" spans="7:7" x14ac:dyDescent="0.2">
      <c r="G50927" s="12"/>
    </row>
    <row r="50928" spans="7:7" x14ac:dyDescent="0.2">
      <c r="G50928" s="12"/>
    </row>
    <row r="50929" spans="7:7" x14ac:dyDescent="0.2">
      <c r="G50929" s="12"/>
    </row>
    <row r="50930" spans="7:7" x14ac:dyDescent="0.2">
      <c r="G50930" s="12"/>
    </row>
    <row r="50931" spans="7:7" x14ac:dyDescent="0.2">
      <c r="G50931" s="12"/>
    </row>
    <row r="50932" spans="7:7" x14ac:dyDescent="0.2">
      <c r="G50932" s="12"/>
    </row>
    <row r="50933" spans="7:7" x14ac:dyDescent="0.2">
      <c r="G50933" s="12"/>
    </row>
    <row r="50934" spans="7:7" x14ac:dyDescent="0.2">
      <c r="G50934" s="12"/>
    </row>
    <row r="50935" spans="7:7" x14ac:dyDescent="0.2">
      <c r="G50935" s="12"/>
    </row>
    <row r="50936" spans="7:7" x14ac:dyDescent="0.2">
      <c r="G50936" s="12"/>
    </row>
    <row r="50937" spans="7:7" x14ac:dyDescent="0.2">
      <c r="G50937" s="12"/>
    </row>
    <row r="50938" spans="7:7" x14ac:dyDescent="0.2">
      <c r="G50938" s="12"/>
    </row>
    <row r="50939" spans="7:7" x14ac:dyDescent="0.2">
      <c r="G50939" s="12"/>
    </row>
    <row r="50940" spans="7:7" x14ac:dyDescent="0.2">
      <c r="G50940" s="12"/>
    </row>
    <row r="50941" spans="7:7" x14ac:dyDescent="0.2">
      <c r="G50941" s="12"/>
    </row>
    <row r="50942" spans="7:7" x14ac:dyDescent="0.2">
      <c r="G50942" s="12"/>
    </row>
    <row r="50943" spans="7:7" x14ac:dyDescent="0.2">
      <c r="G50943" s="12"/>
    </row>
    <row r="50944" spans="7:7" x14ac:dyDescent="0.2">
      <c r="G50944" s="12"/>
    </row>
    <row r="50945" spans="7:7" x14ac:dyDescent="0.2">
      <c r="G50945" s="12"/>
    </row>
    <row r="50946" spans="7:7" x14ac:dyDescent="0.2">
      <c r="G50946" s="12"/>
    </row>
    <row r="50947" spans="7:7" x14ac:dyDescent="0.2">
      <c r="G50947" s="12"/>
    </row>
    <row r="50948" spans="7:7" x14ac:dyDescent="0.2">
      <c r="G50948" s="12"/>
    </row>
    <row r="50949" spans="7:7" x14ac:dyDescent="0.2">
      <c r="G50949" s="12"/>
    </row>
    <row r="50950" spans="7:7" x14ac:dyDescent="0.2">
      <c r="G50950" s="12"/>
    </row>
    <row r="50951" spans="7:7" x14ac:dyDescent="0.2">
      <c r="G50951" s="12"/>
    </row>
    <row r="50952" spans="7:7" x14ac:dyDescent="0.2">
      <c r="G50952" s="12"/>
    </row>
    <row r="50953" spans="7:7" x14ac:dyDescent="0.2">
      <c r="G50953" s="12"/>
    </row>
    <row r="50954" spans="7:7" x14ac:dyDescent="0.2">
      <c r="G50954" s="12"/>
    </row>
    <row r="50955" spans="7:7" x14ac:dyDescent="0.2">
      <c r="G50955" s="12"/>
    </row>
    <row r="50956" spans="7:7" x14ac:dyDescent="0.2">
      <c r="G50956" s="12"/>
    </row>
    <row r="50957" spans="7:7" x14ac:dyDescent="0.2">
      <c r="G50957" s="12"/>
    </row>
    <row r="50958" spans="7:7" x14ac:dyDescent="0.2">
      <c r="G50958" s="12"/>
    </row>
    <row r="50959" spans="7:7" x14ac:dyDescent="0.2">
      <c r="G50959" s="12"/>
    </row>
    <row r="50960" spans="7:7" x14ac:dyDescent="0.2">
      <c r="G50960" s="12"/>
    </row>
    <row r="50961" spans="7:7" x14ac:dyDescent="0.2">
      <c r="G50961" s="12"/>
    </row>
    <row r="50962" spans="7:7" x14ac:dyDescent="0.2">
      <c r="G50962" s="12"/>
    </row>
    <row r="50963" spans="7:7" x14ac:dyDescent="0.2">
      <c r="G50963" s="12"/>
    </row>
    <row r="50964" spans="7:7" x14ac:dyDescent="0.2">
      <c r="G50964" s="12"/>
    </row>
    <row r="50965" spans="7:7" x14ac:dyDescent="0.2">
      <c r="G50965" s="12"/>
    </row>
    <row r="50966" spans="7:7" x14ac:dyDescent="0.2">
      <c r="G50966" s="12"/>
    </row>
    <row r="50967" spans="7:7" x14ac:dyDescent="0.2">
      <c r="G50967" s="12"/>
    </row>
    <row r="50968" spans="7:7" x14ac:dyDescent="0.2">
      <c r="G50968" s="12"/>
    </row>
    <row r="50969" spans="7:7" x14ac:dyDescent="0.2">
      <c r="G50969" s="12"/>
    </row>
    <row r="50970" spans="7:7" x14ac:dyDescent="0.2">
      <c r="G50970" s="12"/>
    </row>
    <row r="50971" spans="7:7" x14ac:dyDescent="0.2">
      <c r="G50971" s="12"/>
    </row>
    <row r="50972" spans="7:7" x14ac:dyDescent="0.2">
      <c r="G50972" s="12"/>
    </row>
    <row r="50973" spans="7:7" x14ac:dyDescent="0.2">
      <c r="G50973" s="12"/>
    </row>
    <row r="50974" spans="7:7" x14ac:dyDescent="0.2">
      <c r="G50974" s="12"/>
    </row>
    <row r="50975" spans="7:7" x14ac:dyDescent="0.2">
      <c r="G50975" s="12"/>
    </row>
    <row r="50976" spans="7:7" x14ac:dyDescent="0.2">
      <c r="G50976" s="12"/>
    </row>
    <row r="50977" spans="7:7" x14ac:dyDescent="0.2">
      <c r="G50977" s="12"/>
    </row>
    <row r="50978" spans="7:7" x14ac:dyDescent="0.2">
      <c r="G50978" s="12"/>
    </row>
    <row r="50979" spans="7:7" x14ac:dyDescent="0.2">
      <c r="G50979" s="12"/>
    </row>
    <row r="50980" spans="7:7" x14ac:dyDescent="0.2">
      <c r="G50980" s="12"/>
    </row>
    <row r="50981" spans="7:7" x14ac:dyDescent="0.2">
      <c r="G50981" s="12"/>
    </row>
    <row r="50982" spans="7:7" x14ac:dyDescent="0.2">
      <c r="G50982" s="12"/>
    </row>
    <row r="50983" spans="7:7" x14ac:dyDescent="0.2">
      <c r="G50983" s="12"/>
    </row>
    <row r="50984" spans="7:7" x14ac:dyDescent="0.2">
      <c r="G50984" s="12"/>
    </row>
    <row r="50985" spans="7:7" x14ac:dyDescent="0.2">
      <c r="G50985" s="12"/>
    </row>
    <row r="50986" spans="7:7" x14ac:dyDescent="0.2">
      <c r="G50986" s="12"/>
    </row>
    <row r="50987" spans="7:7" x14ac:dyDescent="0.2">
      <c r="G50987" s="12"/>
    </row>
    <row r="50988" spans="7:7" x14ac:dyDescent="0.2">
      <c r="G50988" s="12"/>
    </row>
    <row r="50989" spans="7:7" x14ac:dyDescent="0.2">
      <c r="G50989" s="12"/>
    </row>
    <row r="50990" spans="7:7" x14ac:dyDescent="0.2">
      <c r="G50990" s="12"/>
    </row>
    <row r="50991" spans="7:7" x14ac:dyDescent="0.2">
      <c r="G50991" s="12"/>
    </row>
    <row r="50992" spans="7:7" x14ac:dyDescent="0.2">
      <c r="G50992" s="12"/>
    </row>
    <row r="50993" spans="7:7" x14ac:dyDescent="0.2">
      <c r="G50993" s="12"/>
    </row>
    <row r="50994" spans="7:7" x14ac:dyDescent="0.2">
      <c r="G50994" s="12"/>
    </row>
    <row r="50995" spans="7:7" x14ac:dyDescent="0.2">
      <c r="G50995" s="12"/>
    </row>
    <row r="50996" spans="7:7" x14ac:dyDescent="0.2">
      <c r="G50996" s="12"/>
    </row>
    <row r="50997" spans="7:7" x14ac:dyDescent="0.2">
      <c r="G50997" s="12"/>
    </row>
    <row r="50998" spans="7:7" x14ac:dyDescent="0.2">
      <c r="G50998" s="12"/>
    </row>
    <row r="50999" spans="7:7" x14ac:dyDescent="0.2">
      <c r="G50999" s="12"/>
    </row>
    <row r="51000" spans="7:7" x14ac:dyDescent="0.2">
      <c r="G51000" s="12"/>
    </row>
    <row r="51001" spans="7:7" x14ac:dyDescent="0.2">
      <c r="G51001" s="12"/>
    </row>
    <row r="51002" spans="7:7" x14ac:dyDescent="0.2">
      <c r="G51002" s="12"/>
    </row>
    <row r="51003" spans="7:7" x14ac:dyDescent="0.2">
      <c r="G51003" s="12"/>
    </row>
    <row r="51004" spans="7:7" x14ac:dyDescent="0.2">
      <c r="G51004" s="12"/>
    </row>
    <row r="51005" spans="7:7" x14ac:dyDescent="0.2">
      <c r="G51005" s="12"/>
    </row>
    <row r="51006" spans="7:7" x14ac:dyDescent="0.2">
      <c r="G51006" s="12"/>
    </row>
    <row r="51007" spans="7:7" x14ac:dyDescent="0.2">
      <c r="G51007" s="12"/>
    </row>
    <row r="51008" spans="7:7" x14ac:dyDescent="0.2">
      <c r="G51008" s="12"/>
    </row>
    <row r="51009" spans="7:7" x14ac:dyDescent="0.2">
      <c r="G51009" s="12"/>
    </row>
    <row r="51010" spans="7:7" x14ac:dyDescent="0.2">
      <c r="G51010" s="12"/>
    </row>
    <row r="51011" spans="7:7" x14ac:dyDescent="0.2">
      <c r="G51011" s="12"/>
    </row>
    <row r="51012" spans="7:7" x14ac:dyDescent="0.2">
      <c r="G51012" s="12"/>
    </row>
    <row r="51013" spans="7:7" x14ac:dyDescent="0.2">
      <c r="G51013" s="12"/>
    </row>
    <row r="51014" spans="7:7" x14ac:dyDescent="0.2">
      <c r="G51014" s="12"/>
    </row>
    <row r="51015" spans="7:7" x14ac:dyDescent="0.2">
      <c r="G51015" s="12"/>
    </row>
    <row r="51016" spans="7:7" x14ac:dyDescent="0.2">
      <c r="G51016" s="12"/>
    </row>
    <row r="51017" spans="7:7" x14ac:dyDescent="0.2">
      <c r="G51017" s="12"/>
    </row>
    <row r="51018" spans="7:7" x14ac:dyDescent="0.2">
      <c r="G51018" s="12"/>
    </row>
    <row r="51019" spans="7:7" x14ac:dyDescent="0.2">
      <c r="G51019" s="12"/>
    </row>
    <row r="51020" spans="7:7" x14ac:dyDescent="0.2">
      <c r="G51020" s="12"/>
    </row>
    <row r="51021" spans="7:7" x14ac:dyDescent="0.2">
      <c r="G51021" s="12"/>
    </row>
    <row r="51022" spans="7:7" x14ac:dyDescent="0.2">
      <c r="G51022" s="12"/>
    </row>
    <row r="51023" spans="7:7" x14ac:dyDescent="0.2">
      <c r="G51023" s="12"/>
    </row>
    <row r="51024" spans="7:7" x14ac:dyDescent="0.2">
      <c r="G51024" s="12"/>
    </row>
    <row r="51025" spans="7:7" x14ac:dyDescent="0.2">
      <c r="G51025" s="12"/>
    </row>
    <row r="51026" spans="7:7" x14ac:dyDescent="0.2">
      <c r="G51026" s="12"/>
    </row>
    <row r="51027" spans="7:7" x14ac:dyDescent="0.2">
      <c r="G51027" s="12"/>
    </row>
    <row r="51028" spans="7:7" x14ac:dyDescent="0.2">
      <c r="G51028" s="12"/>
    </row>
    <row r="51029" spans="7:7" x14ac:dyDescent="0.2">
      <c r="G51029" s="12"/>
    </row>
    <row r="51030" spans="7:7" x14ac:dyDescent="0.2">
      <c r="G51030" s="12"/>
    </row>
    <row r="51031" spans="7:7" x14ac:dyDescent="0.2">
      <c r="G51031" s="12"/>
    </row>
    <row r="51032" spans="7:7" x14ac:dyDescent="0.2">
      <c r="G51032" s="12"/>
    </row>
    <row r="51033" spans="7:7" x14ac:dyDescent="0.2">
      <c r="G51033" s="12"/>
    </row>
    <row r="51034" spans="7:7" x14ac:dyDescent="0.2">
      <c r="G51034" s="12"/>
    </row>
    <row r="51035" spans="7:7" x14ac:dyDescent="0.2">
      <c r="G51035" s="12"/>
    </row>
    <row r="51036" spans="7:7" x14ac:dyDescent="0.2">
      <c r="G51036" s="12"/>
    </row>
    <row r="51037" spans="7:7" x14ac:dyDescent="0.2">
      <c r="G51037" s="12"/>
    </row>
    <row r="51038" spans="7:7" x14ac:dyDescent="0.2">
      <c r="G51038" s="12"/>
    </row>
    <row r="51039" spans="7:7" x14ac:dyDescent="0.2">
      <c r="G51039" s="12"/>
    </row>
    <row r="51040" spans="7:7" x14ac:dyDescent="0.2">
      <c r="G51040" s="12"/>
    </row>
    <row r="51041" spans="7:7" x14ac:dyDescent="0.2">
      <c r="G51041" s="12"/>
    </row>
    <row r="51042" spans="7:7" x14ac:dyDescent="0.2">
      <c r="G51042" s="12"/>
    </row>
    <row r="51043" spans="7:7" x14ac:dyDescent="0.2">
      <c r="G51043" s="12"/>
    </row>
    <row r="51044" spans="7:7" x14ac:dyDescent="0.2">
      <c r="G51044" s="12"/>
    </row>
    <row r="51045" spans="7:7" x14ac:dyDescent="0.2">
      <c r="G51045" s="12"/>
    </row>
    <row r="51046" spans="7:7" x14ac:dyDescent="0.2">
      <c r="G51046" s="12"/>
    </row>
    <row r="51047" spans="7:7" x14ac:dyDescent="0.2">
      <c r="G51047" s="12"/>
    </row>
    <row r="51048" spans="7:7" x14ac:dyDescent="0.2">
      <c r="G51048" s="12"/>
    </row>
    <row r="51049" spans="7:7" x14ac:dyDescent="0.2">
      <c r="G51049" s="12"/>
    </row>
    <row r="51050" spans="7:7" x14ac:dyDescent="0.2">
      <c r="G51050" s="12"/>
    </row>
    <row r="51051" spans="7:7" x14ac:dyDescent="0.2">
      <c r="G51051" s="12"/>
    </row>
    <row r="51052" spans="7:7" x14ac:dyDescent="0.2">
      <c r="G51052" s="12"/>
    </row>
    <row r="51053" spans="7:7" x14ac:dyDescent="0.2">
      <c r="G51053" s="12"/>
    </row>
    <row r="51054" spans="7:7" x14ac:dyDescent="0.2">
      <c r="G51054" s="12"/>
    </row>
    <row r="51055" spans="7:7" x14ac:dyDescent="0.2">
      <c r="G51055" s="12"/>
    </row>
    <row r="51056" spans="7:7" x14ac:dyDescent="0.2">
      <c r="G51056" s="12"/>
    </row>
    <row r="51057" spans="7:7" x14ac:dyDescent="0.2">
      <c r="G51057" s="12"/>
    </row>
    <row r="51058" spans="7:7" x14ac:dyDescent="0.2">
      <c r="G51058" s="12"/>
    </row>
    <row r="51059" spans="7:7" x14ac:dyDescent="0.2">
      <c r="G51059" s="12"/>
    </row>
    <row r="51060" spans="7:7" x14ac:dyDescent="0.2">
      <c r="G51060" s="12"/>
    </row>
    <row r="51061" spans="7:7" x14ac:dyDescent="0.2">
      <c r="G51061" s="12"/>
    </row>
    <row r="51062" spans="7:7" x14ac:dyDescent="0.2">
      <c r="G51062" s="12"/>
    </row>
    <row r="51063" spans="7:7" x14ac:dyDescent="0.2">
      <c r="G51063" s="12"/>
    </row>
    <row r="51064" spans="7:7" x14ac:dyDescent="0.2">
      <c r="G51064" s="12"/>
    </row>
    <row r="51065" spans="7:7" x14ac:dyDescent="0.2">
      <c r="G51065" s="12"/>
    </row>
    <row r="51066" spans="7:7" x14ac:dyDescent="0.2">
      <c r="G51066" s="12"/>
    </row>
    <row r="51067" spans="7:7" x14ac:dyDescent="0.2">
      <c r="G51067" s="12"/>
    </row>
    <row r="51068" spans="7:7" x14ac:dyDescent="0.2">
      <c r="G51068" s="12"/>
    </row>
    <row r="51069" spans="7:7" x14ac:dyDescent="0.2">
      <c r="G51069" s="12"/>
    </row>
    <row r="51070" spans="7:7" x14ac:dyDescent="0.2">
      <c r="G51070" s="12"/>
    </row>
    <row r="51071" spans="7:7" x14ac:dyDescent="0.2">
      <c r="G51071" s="12"/>
    </row>
    <row r="51072" spans="7:7" x14ac:dyDescent="0.2">
      <c r="G51072" s="12"/>
    </row>
    <row r="51073" spans="7:7" x14ac:dyDescent="0.2">
      <c r="G51073" s="12"/>
    </row>
    <row r="51074" spans="7:7" x14ac:dyDescent="0.2">
      <c r="G51074" s="12"/>
    </row>
    <row r="51075" spans="7:7" x14ac:dyDescent="0.2">
      <c r="G51075" s="12"/>
    </row>
    <row r="51076" spans="7:7" x14ac:dyDescent="0.2">
      <c r="G51076" s="12"/>
    </row>
    <row r="51077" spans="7:7" x14ac:dyDescent="0.2">
      <c r="G51077" s="12"/>
    </row>
    <row r="51078" spans="7:7" x14ac:dyDescent="0.2">
      <c r="G51078" s="12"/>
    </row>
    <row r="51079" spans="7:7" x14ac:dyDescent="0.2">
      <c r="G51079" s="12"/>
    </row>
    <row r="51080" spans="7:7" x14ac:dyDescent="0.2">
      <c r="G51080" s="12"/>
    </row>
    <row r="51081" spans="7:7" x14ac:dyDescent="0.2">
      <c r="G51081" s="12"/>
    </row>
    <row r="51082" spans="7:7" x14ac:dyDescent="0.2">
      <c r="G51082" s="12"/>
    </row>
    <row r="51083" spans="7:7" x14ac:dyDescent="0.2">
      <c r="G51083" s="12"/>
    </row>
    <row r="51084" spans="7:7" x14ac:dyDescent="0.2">
      <c r="G51084" s="12"/>
    </row>
    <row r="51085" spans="7:7" x14ac:dyDescent="0.2">
      <c r="G51085" s="12"/>
    </row>
    <row r="51086" spans="7:7" x14ac:dyDescent="0.2">
      <c r="G51086" s="12"/>
    </row>
    <row r="51087" spans="7:7" x14ac:dyDescent="0.2">
      <c r="G51087" s="12"/>
    </row>
    <row r="51088" spans="7:7" x14ac:dyDescent="0.2">
      <c r="G51088" s="12"/>
    </row>
    <row r="51089" spans="7:7" x14ac:dyDescent="0.2">
      <c r="G51089" s="12"/>
    </row>
    <row r="51090" spans="7:7" x14ac:dyDescent="0.2">
      <c r="G51090" s="12"/>
    </row>
    <row r="51091" spans="7:7" x14ac:dyDescent="0.2">
      <c r="G51091" s="12"/>
    </row>
    <row r="51092" spans="7:7" x14ac:dyDescent="0.2">
      <c r="G51092" s="12"/>
    </row>
    <row r="51093" spans="7:7" x14ac:dyDescent="0.2">
      <c r="G51093" s="12"/>
    </row>
    <row r="51094" spans="7:7" x14ac:dyDescent="0.2">
      <c r="G51094" s="12"/>
    </row>
    <row r="51095" spans="7:7" x14ac:dyDescent="0.2">
      <c r="G51095" s="12"/>
    </row>
    <row r="51096" spans="7:7" x14ac:dyDescent="0.2">
      <c r="G51096" s="12"/>
    </row>
    <row r="51097" spans="7:7" x14ac:dyDescent="0.2">
      <c r="G51097" s="12"/>
    </row>
    <row r="51098" spans="7:7" x14ac:dyDescent="0.2">
      <c r="G51098" s="12"/>
    </row>
    <row r="51099" spans="7:7" x14ac:dyDescent="0.2">
      <c r="G51099" s="12"/>
    </row>
    <row r="51100" spans="7:7" x14ac:dyDescent="0.2">
      <c r="G51100" s="12"/>
    </row>
    <row r="51101" spans="7:7" x14ac:dyDescent="0.2">
      <c r="G51101" s="12"/>
    </row>
    <row r="51102" spans="7:7" x14ac:dyDescent="0.2">
      <c r="G51102" s="12"/>
    </row>
    <row r="51103" spans="7:7" x14ac:dyDescent="0.2">
      <c r="G51103" s="12"/>
    </row>
    <row r="51104" spans="7:7" x14ac:dyDescent="0.2">
      <c r="G51104" s="12"/>
    </row>
    <row r="51105" spans="7:7" x14ac:dyDescent="0.2">
      <c r="G51105" s="12"/>
    </row>
    <row r="51106" spans="7:7" x14ac:dyDescent="0.2">
      <c r="G51106" s="12"/>
    </row>
    <row r="51107" spans="7:7" x14ac:dyDescent="0.2">
      <c r="G51107" s="12"/>
    </row>
    <row r="51108" spans="7:7" x14ac:dyDescent="0.2">
      <c r="G51108" s="12"/>
    </row>
    <row r="51109" spans="7:7" x14ac:dyDescent="0.2">
      <c r="G51109" s="12"/>
    </row>
    <row r="51110" spans="7:7" x14ac:dyDescent="0.2">
      <c r="G51110" s="12"/>
    </row>
    <row r="51111" spans="7:7" x14ac:dyDescent="0.2">
      <c r="G51111" s="12"/>
    </row>
    <row r="51112" spans="7:7" x14ac:dyDescent="0.2">
      <c r="G51112" s="12"/>
    </row>
    <row r="51113" spans="7:7" x14ac:dyDescent="0.2">
      <c r="G51113" s="12"/>
    </row>
    <row r="51114" spans="7:7" x14ac:dyDescent="0.2">
      <c r="G51114" s="12"/>
    </row>
    <row r="51115" spans="7:7" x14ac:dyDescent="0.2">
      <c r="G51115" s="12"/>
    </row>
    <row r="51116" spans="7:7" x14ac:dyDescent="0.2">
      <c r="G51116" s="12"/>
    </row>
    <row r="51117" spans="7:7" x14ac:dyDescent="0.2">
      <c r="G51117" s="12"/>
    </row>
    <row r="51118" spans="7:7" x14ac:dyDescent="0.2">
      <c r="G51118" s="12"/>
    </row>
    <row r="51119" spans="7:7" x14ac:dyDescent="0.2">
      <c r="G51119" s="12"/>
    </row>
    <row r="51120" spans="7:7" x14ac:dyDescent="0.2">
      <c r="G51120" s="12"/>
    </row>
    <row r="51121" spans="7:7" x14ac:dyDescent="0.2">
      <c r="G51121" s="12"/>
    </row>
    <row r="51122" spans="7:7" x14ac:dyDescent="0.2">
      <c r="G51122" s="12"/>
    </row>
    <row r="51123" spans="7:7" x14ac:dyDescent="0.2">
      <c r="G51123" s="12"/>
    </row>
    <row r="51124" spans="7:7" x14ac:dyDescent="0.2">
      <c r="G51124" s="12"/>
    </row>
    <row r="51125" spans="7:7" x14ac:dyDescent="0.2">
      <c r="G51125" s="12"/>
    </row>
    <row r="51126" spans="7:7" x14ac:dyDescent="0.2">
      <c r="G51126" s="12"/>
    </row>
    <row r="51127" spans="7:7" x14ac:dyDescent="0.2">
      <c r="G51127" s="12"/>
    </row>
    <row r="51128" spans="7:7" x14ac:dyDescent="0.2">
      <c r="G51128" s="12"/>
    </row>
    <row r="51129" spans="7:7" x14ac:dyDescent="0.2">
      <c r="G51129" s="12"/>
    </row>
    <row r="51130" spans="7:7" x14ac:dyDescent="0.2">
      <c r="G51130" s="12"/>
    </row>
    <row r="51131" spans="7:7" x14ac:dyDescent="0.2">
      <c r="G51131" s="12"/>
    </row>
    <row r="51132" spans="7:7" x14ac:dyDescent="0.2">
      <c r="G51132" s="12"/>
    </row>
    <row r="51133" spans="7:7" x14ac:dyDescent="0.2">
      <c r="G51133" s="12"/>
    </row>
    <row r="51134" spans="7:7" x14ac:dyDescent="0.2">
      <c r="G51134" s="12"/>
    </row>
    <row r="51135" spans="7:7" x14ac:dyDescent="0.2">
      <c r="G51135" s="12"/>
    </row>
    <row r="51136" spans="7:7" x14ac:dyDescent="0.2">
      <c r="G51136" s="12"/>
    </row>
    <row r="51137" spans="7:7" x14ac:dyDescent="0.2">
      <c r="G51137" s="12"/>
    </row>
    <row r="51138" spans="7:7" x14ac:dyDescent="0.2">
      <c r="G51138" s="12"/>
    </row>
    <row r="51139" spans="7:7" x14ac:dyDescent="0.2">
      <c r="G51139" s="12"/>
    </row>
    <row r="51140" spans="7:7" x14ac:dyDescent="0.2">
      <c r="G51140" s="12"/>
    </row>
    <row r="51141" spans="7:7" x14ac:dyDescent="0.2">
      <c r="G51141" s="12"/>
    </row>
    <row r="51142" spans="7:7" x14ac:dyDescent="0.2">
      <c r="G51142" s="12"/>
    </row>
    <row r="51143" spans="7:7" x14ac:dyDescent="0.2">
      <c r="G51143" s="12"/>
    </row>
    <row r="51144" spans="7:7" x14ac:dyDescent="0.2">
      <c r="G51144" s="12"/>
    </row>
    <row r="51145" spans="7:7" x14ac:dyDescent="0.2">
      <c r="G51145" s="12"/>
    </row>
    <row r="51146" spans="7:7" x14ac:dyDescent="0.2">
      <c r="G51146" s="12"/>
    </row>
    <row r="51147" spans="7:7" x14ac:dyDescent="0.2">
      <c r="G51147" s="12"/>
    </row>
    <row r="51148" spans="7:7" x14ac:dyDescent="0.2">
      <c r="G51148" s="12"/>
    </row>
    <row r="51149" spans="7:7" x14ac:dyDescent="0.2">
      <c r="G51149" s="12"/>
    </row>
    <row r="51150" spans="7:7" x14ac:dyDescent="0.2">
      <c r="G51150" s="12"/>
    </row>
    <row r="51151" spans="7:7" x14ac:dyDescent="0.2">
      <c r="G51151" s="12"/>
    </row>
    <row r="51152" spans="7:7" x14ac:dyDescent="0.2">
      <c r="G51152" s="12"/>
    </row>
    <row r="51153" spans="7:7" x14ac:dyDescent="0.2">
      <c r="G51153" s="12"/>
    </row>
    <row r="51154" spans="7:7" x14ac:dyDescent="0.2">
      <c r="G51154" s="12"/>
    </row>
    <row r="51155" spans="7:7" x14ac:dyDescent="0.2">
      <c r="G51155" s="12"/>
    </row>
    <row r="51156" spans="7:7" x14ac:dyDescent="0.2">
      <c r="G51156" s="12"/>
    </row>
    <row r="51157" spans="7:7" x14ac:dyDescent="0.2">
      <c r="G51157" s="12"/>
    </row>
    <row r="51158" spans="7:7" x14ac:dyDescent="0.2">
      <c r="G51158" s="12"/>
    </row>
    <row r="51159" spans="7:7" x14ac:dyDescent="0.2">
      <c r="G51159" s="12"/>
    </row>
    <row r="51160" spans="7:7" x14ac:dyDescent="0.2">
      <c r="G51160" s="12"/>
    </row>
    <row r="51161" spans="7:7" x14ac:dyDescent="0.2">
      <c r="G51161" s="12"/>
    </row>
    <row r="51162" spans="7:7" x14ac:dyDescent="0.2">
      <c r="G51162" s="12"/>
    </row>
    <row r="51163" spans="7:7" x14ac:dyDescent="0.2">
      <c r="G51163" s="12"/>
    </row>
    <row r="51164" spans="7:7" x14ac:dyDescent="0.2">
      <c r="G51164" s="12"/>
    </row>
    <row r="51165" spans="7:7" x14ac:dyDescent="0.2">
      <c r="G51165" s="12"/>
    </row>
    <row r="51166" spans="7:7" x14ac:dyDescent="0.2">
      <c r="G51166" s="12"/>
    </row>
    <row r="51167" spans="7:7" x14ac:dyDescent="0.2">
      <c r="G51167" s="12"/>
    </row>
    <row r="51168" spans="7:7" x14ac:dyDescent="0.2">
      <c r="G51168" s="12"/>
    </row>
    <row r="51169" spans="7:7" x14ac:dyDescent="0.2">
      <c r="G51169" s="12"/>
    </row>
    <row r="51170" spans="7:7" x14ac:dyDescent="0.2">
      <c r="G51170" s="12"/>
    </row>
    <row r="51171" spans="7:7" x14ac:dyDescent="0.2">
      <c r="G51171" s="12"/>
    </row>
    <row r="51172" spans="7:7" x14ac:dyDescent="0.2">
      <c r="G51172" s="12"/>
    </row>
    <row r="51173" spans="7:7" x14ac:dyDescent="0.2">
      <c r="G51173" s="12"/>
    </row>
    <row r="51174" spans="7:7" x14ac:dyDescent="0.2">
      <c r="G51174" s="12"/>
    </row>
    <row r="51175" spans="7:7" x14ac:dyDescent="0.2">
      <c r="G51175" s="12"/>
    </row>
    <row r="51176" spans="7:7" x14ac:dyDescent="0.2">
      <c r="G51176" s="12"/>
    </row>
    <row r="51177" spans="7:7" x14ac:dyDescent="0.2">
      <c r="G51177" s="12"/>
    </row>
    <row r="51178" spans="7:7" x14ac:dyDescent="0.2">
      <c r="G51178" s="12"/>
    </row>
    <row r="51179" spans="7:7" x14ac:dyDescent="0.2">
      <c r="G51179" s="12"/>
    </row>
    <row r="51180" spans="7:7" x14ac:dyDescent="0.2">
      <c r="G51180" s="12"/>
    </row>
    <row r="51181" spans="7:7" x14ac:dyDescent="0.2">
      <c r="G51181" s="12"/>
    </row>
    <row r="51182" spans="7:7" x14ac:dyDescent="0.2">
      <c r="G51182" s="12"/>
    </row>
    <row r="51183" spans="7:7" x14ac:dyDescent="0.2">
      <c r="G51183" s="12"/>
    </row>
    <row r="51184" spans="7:7" x14ac:dyDescent="0.2">
      <c r="G51184" s="12"/>
    </row>
    <row r="51185" spans="7:7" x14ac:dyDescent="0.2">
      <c r="G51185" s="12"/>
    </row>
    <row r="51186" spans="7:7" x14ac:dyDescent="0.2">
      <c r="G51186" s="12"/>
    </row>
    <row r="51187" spans="7:7" x14ac:dyDescent="0.2">
      <c r="G51187" s="12"/>
    </row>
    <row r="51188" spans="7:7" x14ac:dyDescent="0.2">
      <c r="G51188" s="12"/>
    </row>
    <row r="51189" spans="7:7" x14ac:dyDescent="0.2">
      <c r="G51189" s="12"/>
    </row>
    <row r="51190" spans="7:7" x14ac:dyDescent="0.2">
      <c r="G51190" s="12"/>
    </row>
    <row r="51191" spans="7:7" x14ac:dyDescent="0.2">
      <c r="G51191" s="12"/>
    </row>
    <row r="51192" spans="7:7" x14ac:dyDescent="0.2">
      <c r="G51192" s="12"/>
    </row>
    <row r="51193" spans="7:7" x14ac:dyDescent="0.2">
      <c r="G51193" s="12"/>
    </row>
    <row r="51194" spans="7:7" x14ac:dyDescent="0.2">
      <c r="G51194" s="12"/>
    </row>
    <row r="51195" spans="7:7" x14ac:dyDescent="0.2">
      <c r="G51195" s="12"/>
    </row>
    <row r="51196" spans="7:7" x14ac:dyDescent="0.2">
      <c r="G51196" s="12"/>
    </row>
    <row r="51197" spans="7:7" x14ac:dyDescent="0.2">
      <c r="G51197" s="12"/>
    </row>
    <row r="51198" spans="7:7" x14ac:dyDescent="0.2">
      <c r="G51198" s="12"/>
    </row>
    <row r="51199" spans="7:7" x14ac:dyDescent="0.2">
      <c r="G51199" s="12"/>
    </row>
    <row r="51200" spans="7:7" x14ac:dyDescent="0.2">
      <c r="G51200" s="12"/>
    </row>
    <row r="51201" spans="7:7" x14ac:dyDescent="0.2">
      <c r="G51201" s="12"/>
    </row>
    <row r="51202" spans="7:7" x14ac:dyDescent="0.2">
      <c r="G51202" s="12"/>
    </row>
    <row r="51203" spans="7:7" x14ac:dyDescent="0.2">
      <c r="G51203" s="12"/>
    </row>
    <row r="51204" spans="7:7" x14ac:dyDescent="0.2">
      <c r="G51204" s="12"/>
    </row>
    <row r="51205" spans="7:7" x14ac:dyDescent="0.2">
      <c r="G51205" s="12"/>
    </row>
    <row r="51206" spans="7:7" x14ac:dyDescent="0.2">
      <c r="G51206" s="12"/>
    </row>
    <row r="51207" spans="7:7" x14ac:dyDescent="0.2">
      <c r="G51207" s="12"/>
    </row>
    <row r="51208" spans="7:7" x14ac:dyDescent="0.2">
      <c r="G51208" s="12"/>
    </row>
    <row r="51209" spans="7:7" x14ac:dyDescent="0.2">
      <c r="G51209" s="12"/>
    </row>
    <row r="51210" spans="7:7" x14ac:dyDescent="0.2">
      <c r="G51210" s="12"/>
    </row>
    <row r="51211" spans="7:7" x14ac:dyDescent="0.2">
      <c r="G51211" s="12"/>
    </row>
    <row r="51212" spans="7:7" x14ac:dyDescent="0.2">
      <c r="G51212" s="12"/>
    </row>
    <row r="51213" spans="7:7" x14ac:dyDescent="0.2">
      <c r="G51213" s="12"/>
    </row>
    <row r="51214" spans="7:7" x14ac:dyDescent="0.2">
      <c r="G51214" s="12"/>
    </row>
    <row r="51215" spans="7:7" x14ac:dyDescent="0.2">
      <c r="G51215" s="12"/>
    </row>
    <row r="51216" spans="7:7" x14ac:dyDescent="0.2">
      <c r="G51216" s="12"/>
    </row>
    <row r="51217" spans="7:7" x14ac:dyDescent="0.2">
      <c r="G51217" s="12"/>
    </row>
    <row r="51218" spans="7:7" x14ac:dyDescent="0.2">
      <c r="G51218" s="12"/>
    </row>
    <row r="51219" spans="7:7" x14ac:dyDescent="0.2">
      <c r="G51219" s="12"/>
    </row>
    <row r="51220" spans="7:7" x14ac:dyDescent="0.2">
      <c r="G51220" s="12"/>
    </row>
    <row r="51221" spans="7:7" x14ac:dyDescent="0.2">
      <c r="G51221" s="12"/>
    </row>
    <row r="51222" spans="7:7" x14ac:dyDescent="0.2">
      <c r="G51222" s="12"/>
    </row>
    <row r="51223" spans="7:7" x14ac:dyDescent="0.2">
      <c r="G51223" s="12"/>
    </row>
    <row r="51224" spans="7:7" x14ac:dyDescent="0.2">
      <c r="G51224" s="12"/>
    </row>
    <row r="51225" spans="7:7" x14ac:dyDescent="0.2">
      <c r="G51225" s="12"/>
    </row>
    <row r="51226" spans="7:7" x14ac:dyDescent="0.2">
      <c r="G51226" s="12"/>
    </row>
    <row r="51227" spans="7:7" x14ac:dyDescent="0.2">
      <c r="G51227" s="12"/>
    </row>
    <row r="51228" spans="7:7" x14ac:dyDescent="0.2">
      <c r="G51228" s="12"/>
    </row>
    <row r="51229" spans="7:7" x14ac:dyDescent="0.2">
      <c r="G51229" s="12"/>
    </row>
    <row r="51230" spans="7:7" x14ac:dyDescent="0.2">
      <c r="G51230" s="12"/>
    </row>
    <row r="51231" spans="7:7" x14ac:dyDescent="0.2">
      <c r="G51231" s="12"/>
    </row>
    <row r="51232" spans="7:7" x14ac:dyDescent="0.2">
      <c r="G51232" s="12"/>
    </row>
    <row r="51233" spans="7:7" x14ac:dyDescent="0.2">
      <c r="G51233" s="12"/>
    </row>
    <row r="51234" spans="7:7" x14ac:dyDescent="0.2">
      <c r="G51234" s="12"/>
    </row>
    <row r="51235" spans="7:7" x14ac:dyDescent="0.2">
      <c r="G51235" s="12"/>
    </row>
    <row r="51236" spans="7:7" x14ac:dyDescent="0.2">
      <c r="G51236" s="12"/>
    </row>
    <row r="51237" spans="7:7" x14ac:dyDescent="0.2">
      <c r="G51237" s="12"/>
    </row>
    <row r="51238" spans="7:7" x14ac:dyDescent="0.2">
      <c r="G51238" s="12"/>
    </row>
    <row r="51239" spans="7:7" x14ac:dyDescent="0.2">
      <c r="G51239" s="12"/>
    </row>
    <row r="51240" spans="7:7" x14ac:dyDescent="0.2">
      <c r="G51240" s="12"/>
    </row>
    <row r="51241" spans="7:7" x14ac:dyDescent="0.2">
      <c r="G51241" s="12"/>
    </row>
    <row r="51242" spans="7:7" x14ac:dyDescent="0.2">
      <c r="G51242" s="12"/>
    </row>
    <row r="51243" spans="7:7" x14ac:dyDescent="0.2">
      <c r="G51243" s="12"/>
    </row>
    <row r="51244" spans="7:7" x14ac:dyDescent="0.2">
      <c r="G51244" s="12"/>
    </row>
    <row r="51245" spans="7:7" x14ac:dyDescent="0.2">
      <c r="G51245" s="12"/>
    </row>
    <row r="51246" spans="7:7" x14ac:dyDescent="0.2">
      <c r="G51246" s="12"/>
    </row>
    <row r="51247" spans="7:7" x14ac:dyDescent="0.2">
      <c r="G51247" s="12"/>
    </row>
    <row r="51248" spans="7:7" x14ac:dyDescent="0.2">
      <c r="G51248" s="12"/>
    </row>
    <row r="51249" spans="7:7" x14ac:dyDescent="0.2">
      <c r="G51249" s="12"/>
    </row>
    <row r="51250" spans="7:7" x14ac:dyDescent="0.2">
      <c r="G51250" s="12"/>
    </row>
    <row r="51251" spans="7:7" x14ac:dyDescent="0.2">
      <c r="G51251" s="12"/>
    </row>
    <row r="51252" spans="7:7" x14ac:dyDescent="0.2">
      <c r="G51252" s="12"/>
    </row>
    <row r="51253" spans="7:7" x14ac:dyDescent="0.2">
      <c r="G51253" s="12"/>
    </row>
    <row r="51254" spans="7:7" x14ac:dyDescent="0.2">
      <c r="G51254" s="12"/>
    </row>
    <row r="51255" spans="7:7" x14ac:dyDescent="0.2">
      <c r="G51255" s="12"/>
    </row>
    <row r="51256" spans="7:7" x14ac:dyDescent="0.2">
      <c r="G51256" s="12"/>
    </row>
    <row r="51257" spans="7:7" x14ac:dyDescent="0.2">
      <c r="G51257" s="12"/>
    </row>
    <row r="51258" spans="7:7" x14ac:dyDescent="0.2">
      <c r="G51258" s="12"/>
    </row>
    <row r="51259" spans="7:7" x14ac:dyDescent="0.2">
      <c r="G51259" s="12"/>
    </row>
    <row r="51260" spans="7:7" x14ac:dyDescent="0.2">
      <c r="G51260" s="12"/>
    </row>
    <row r="51261" spans="7:7" x14ac:dyDescent="0.2">
      <c r="G51261" s="12"/>
    </row>
    <row r="51262" spans="7:7" x14ac:dyDescent="0.2">
      <c r="G51262" s="12"/>
    </row>
    <row r="51263" spans="7:7" x14ac:dyDescent="0.2">
      <c r="G51263" s="12"/>
    </row>
    <row r="51264" spans="7:7" x14ac:dyDescent="0.2">
      <c r="G51264" s="12"/>
    </row>
    <row r="51265" spans="7:7" x14ac:dyDescent="0.2">
      <c r="G51265" s="12"/>
    </row>
    <row r="51266" spans="7:7" x14ac:dyDescent="0.2">
      <c r="G51266" s="12"/>
    </row>
    <row r="51267" spans="7:7" x14ac:dyDescent="0.2">
      <c r="G51267" s="12"/>
    </row>
    <row r="51268" spans="7:7" x14ac:dyDescent="0.2">
      <c r="G51268" s="12"/>
    </row>
    <row r="51269" spans="7:7" x14ac:dyDescent="0.2">
      <c r="G51269" s="12"/>
    </row>
    <row r="51270" spans="7:7" x14ac:dyDescent="0.2">
      <c r="G51270" s="12"/>
    </row>
    <row r="51271" spans="7:7" x14ac:dyDescent="0.2">
      <c r="G51271" s="12"/>
    </row>
    <row r="51272" spans="7:7" x14ac:dyDescent="0.2">
      <c r="G51272" s="12"/>
    </row>
    <row r="51273" spans="7:7" x14ac:dyDescent="0.2">
      <c r="G51273" s="12"/>
    </row>
    <row r="51274" spans="7:7" x14ac:dyDescent="0.2">
      <c r="G51274" s="12"/>
    </row>
    <row r="51275" spans="7:7" x14ac:dyDescent="0.2">
      <c r="G51275" s="12"/>
    </row>
    <row r="51276" spans="7:7" x14ac:dyDescent="0.2">
      <c r="G51276" s="12"/>
    </row>
    <row r="51277" spans="7:7" x14ac:dyDescent="0.2">
      <c r="G51277" s="12"/>
    </row>
    <row r="51278" spans="7:7" x14ac:dyDescent="0.2">
      <c r="G51278" s="12"/>
    </row>
    <row r="51279" spans="7:7" x14ac:dyDescent="0.2">
      <c r="G51279" s="12"/>
    </row>
    <row r="51280" spans="7:7" x14ac:dyDescent="0.2">
      <c r="G51280" s="12"/>
    </row>
    <row r="51281" spans="7:7" x14ac:dyDescent="0.2">
      <c r="G51281" s="12"/>
    </row>
    <row r="51282" spans="7:7" x14ac:dyDescent="0.2">
      <c r="G51282" s="12"/>
    </row>
    <row r="51283" spans="7:7" x14ac:dyDescent="0.2">
      <c r="G51283" s="12"/>
    </row>
    <row r="51284" spans="7:7" x14ac:dyDescent="0.2">
      <c r="G51284" s="12"/>
    </row>
    <row r="51285" spans="7:7" x14ac:dyDescent="0.2">
      <c r="G51285" s="12"/>
    </row>
    <row r="51286" spans="7:7" x14ac:dyDescent="0.2">
      <c r="G51286" s="12"/>
    </row>
    <row r="51287" spans="7:7" x14ac:dyDescent="0.2">
      <c r="G51287" s="12"/>
    </row>
    <row r="51288" spans="7:7" x14ac:dyDescent="0.2">
      <c r="G51288" s="12"/>
    </row>
    <row r="51289" spans="7:7" x14ac:dyDescent="0.2">
      <c r="G51289" s="12"/>
    </row>
    <row r="51290" spans="7:7" x14ac:dyDescent="0.2">
      <c r="G51290" s="12"/>
    </row>
    <row r="51291" spans="7:7" x14ac:dyDescent="0.2">
      <c r="G51291" s="12"/>
    </row>
    <row r="51292" spans="7:7" x14ac:dyDescent="0.2">
      <c r="G51292" s="12"/>
    </row>
    <row r="51293" spans="7:7" x14ac:dyDescent="0.2">
      <c r="G51293" s="12"/>
    </row>
    <row r="51294" spans="7:7" x14ac:dyDescent="0.2">
      <c r="G51294" s="12"/>
    </row>
    <row r="51295" spans="7:7" x14ac:dyDescent="0.2">
      <c r="G51295" s="12"/>
    </row>
    <row r="51296" spans="7:7" x14ac:dyDescent="0.2">
      <c r="G51296" s="12"/>
    </row>
    <row r="51297" spans="7:7" x14ac:dyDescent="0.2">
      <c r="G51297" s="12"/>
    </row>
    <row r="51298" spans="7:7" x14ac:dyDescent="0.2">
      <c r="G51298" s="12"/>
    </row>
    <row r="51299" spans="7:7" x14ac:dyDescent="0.2">
      <c r="G51299" s="12"/>
    </row>
    <row r="51300" spans="7:7" x14ac:dyDescent="0.2">
      <c r="G51300" s="12"/>
    </row>
    <row r="51301" spans="7:7" x14ac:dyDescent="0.2">
      <c r="G51301" s="12"/>
    </row>
    <row r="51302" spans="7:7" x14ac:dyDescent="0.2">
      <c r="G51302" s="12"/>
    </row>
    <row r="51303" spans="7:7" x14ac:dyDescent="0.2">
      <c r="G51303" s="12"/>
    </row>
    <row r="51304" spans="7:7" x14ac:dyDescent="0.2">
      <c r="G51304" s="12"/>
    </row>
    <row r="51305" spans="7:7" x14ac:dyDescent="0.2">
      <c r="G51305" s="12"/>
    </row>
    <row r="51306" spans="7:7" x14ac:dyDescent="0.2">
      <c r="G51306" s="12"/>
    </row>
    <row r="51307" spans="7:7" x14ac:dyDescent="0.2">
      <c r="G51307" s="12"/>
    </row>
    <row r="51308" spans="7:7" x14ac:dyDescent="0.2">
      <c r="G51308" s="12"/>
    </row>
    <row r="51309" spans="7:7" x14ac:dyDescent="0.2">
      <c r="G51309" s="12"/>
    </row>
    <row r="51310" spans="7:7" x14ac:dyDescent="0.2">
      <c r="G51310" s="12"/>
    </row>
    <row r="51311" spans="7:7" x14ac:dyDescent="0.2">
      <c r="G51311" s="12"/>
    </row>
    <row r="51312" spans="7:7" x14ac:dyDescent="0.2">
      <c r="G51312" s="12"/>
    </row>
    <row r="51313" spans="7:7" x14ac:dyDescent="0.2">
      <c r="G51313" s="12"/>
    </row>
    <row r="51314" spans="7:7" x14ac:dyDescent="0.2">
      <c r="G51314" s="12"/>
    </row>
    <row r="51315" spans="7:7" x14ac:dyDescent="0.2">
      <c r="G51315" s="12"/>
    </row>
    <row r="51316" spans="7:7" x14ac:dyDescent="0.2">
      <c r="G51316" s="12"/>
    </row>
    <row r="51317" spans="7:7" x14ac:dyDescent="0.2">
      <c r="G51317" s="12"/>
    </row>
    <row r="51318" spans="7:7" x14ac:dyDescent="0.2">
      <c r="G51318" s="12"/>
    </row>
    <row r="51319" spans="7:7" x14ac:dyDescent="0.2">
      <c r="G51319" s="12"/>
    </row>
    <row r="51320" spans="7:7" x14ac:dyDescent="0.2">
      <c r="G51320" s="12"/>
    </row>
    <row r="51321" spans="7:7" x14ac:dyDescent="0.2">
      <c r="G51321" s="12"/>
    </row>
    <row r="51322" spans="7:7" x14ac:dyDescent="0.2">
      <c r="G51322" s="12"/>
    </row>
    <row r="51323" spans="7:7" x14ac:dyDescent="0.2">
      <c r="G51323" s="12"/>
    </row>
    <row r="51324" spans="7:7" x14ac:dyDescent="0.2">
      <c r="G51324" s="12"/>
    </row>
    <row r="51325" spans="7:7" x14ac:dyDescent="0.2">
      <c r="G51325" s="12"/>
    </row>
    <row r="51326" spans="7:7" x14ac:dyDescent="0.2">
      <c r="G51326" s="12"/>
    </row>
    <row r="51327" spans="7:7" x14ac:dyDescent="0.2">
      <c r="G51327" s="12"/>
    </row>
    <row r="51328" spans="7:7" x14ac:dyDescent="0.2">
      <c r="G51328" s="12"/>
    </row>
    <row r="51329" spans="7:7" x14ac:dyDescent="0.2">
      <c r="G51329" s="12"/>
    </row>
    <row r="51330" spans="7:7" x14ac:dyDescent="0.2">
      <c r="G51330" s="12"/>
    </row>
    <row r="51331" spans="7:7" x14ac:dyDescent="0.2">
      <c r="G51331" s="12"/>
    </row>
    <row r="51332" spans="7:7" x14ac:dyDescent="0.2">
      <c r="G51332" s="12"/>
    </row>
    <row r="51333" spans="7:7" x14ac:dyDescent="0.2">
      <c r="G51333" s="12"/>
    </row>
    <row r="51334" spans="7:7" x14ac:dyDescent="0.2">
      <c r="G51334" s="12"/>
    </row>
    <row r="51335" spans="7:7" x14ac:dyDescent="0.2">
      <c r="G51335" s="12"/>
    </row>
    <row r="51336" spans="7:7" x14ac:dyDescent="0.2">
      <c r="G51336" s="12"/>
    </row>
    <row r="51337" spans="7:7" x14ac:dyDescent="0.2">
      <c r="G51337" s="12"/>
    </row>
    <row r="51338" spans="7:7" x14ac:dyDescent="0.2">
      <c r="G51338" s="12"/>
    </row>
    <row r="51339" spans="7:7" x14ac:dyDescent="0.2">
      <c r="G51339" s="12"/>
    </row>
    <row r="51340" spans="7:7" x14ac:dyDescent="0.2">
      <c r="G51340" s="12"/>
    </row>
    <row r="51341" spans="7:7" x14ac:dyDescent="0.2">
      <c r="G51341" s="12"/>
    </row>
    <row r="51342" spans="7:7" x14ac:dyDescent="0.2">
      <c r="G51342" s="12"/>
    </row>
    <row r="51343" spans="7:7" x14ac:dyDescent="0.2">
      <c r="G51343" s="12"/>
    </row>
    <row r="51344" spans="7:7" x14ac:dyDescent="0.2">
      <c r="G51344" s="12"/>
    </row>
    <row r="51345" spans="7:7" x14ac:dyDescent="0.2">
      <c r="G51345" s="12"/>
    </row>
    <row r="51346" spans="7:7" x14ac:dyDescent="0.2">
      <c r="G51346" s="12"/>
    </row>
    <row r="51347" spans="7:7" x14ac:dyDescent="0.2">
      <c r="G51347" s="12"/>
    </row>
    <row r="51348" spans="7:7" x14ac:dyDescent="0.2">
      <c r="G51348" s="12"/>
    </row>
    <row r="51349" spans="7:7" x14ac:dyDescent="0.2">
      <c r="G51349" s="12"/>
    </row>
    <row r="51350" spans="7:7" x14ac:dyDescent="0.2">
      <c r="G51350" s="12"/>
    </row>
    <row r="51351" spans="7:7" x14ac:dyDescent="0.2">
      <c r="G51351" s="12"/>
    </row>
    <row r="51352" spans="7:7" x14ac:dyDescent="0.2">
      <c r="G51352" s="12"/>
    </row>
    <row r="51353" spans="7:7" x14ac:dyDescent="0.2">
      <c r="G51353" s="12"/>
    </row>
    <row r="51354" spans="7:7" x14ac:dyDescent="0.2">
      <c r="G51354" s="12"/>
    </row>
    <row r="51355" spans="7:7" x14ac:dyDescent="0.2">
      <c r="G51355" s="12"/>
    </row>
    <row r="51356" spans="7:7" x14ac:dyDescent="0.2">
      <c r="G51356" s="12"/>
    </row>
    <row r="51357" spans="7:7" x14ac:dyDescent="0.2">
      <c r="G51357" s="12"/>
    </row>
    <row r="51358" spans="7:7" x14ac:dyDescent="0.2">
      <c r="G51358" s="12"/>
    </row>
    <row r="51359" spans="7:7" x14ac:dyDescent="0.2">
      <c r="G51359" s="12"/>
    </row>
    <row r="51360" spans="7:7" x14ac:dyDescent="0.2">
      <c r="G51360" s="12"/>
    </row>
    <row r="51361" spans="7:7" x14ac:dyDescent="0.2">
      <c r="G51361" s="12"/>
    </row>
    <row r="51362" spans="7:7" x14ac:dyDescent="0.2">
      <c r="G51362" s="12"/>
    </row>
    <row r="51363" spans="7:7" x14ac:dyDescent="0.2">
      <c r="G51363" s="12"/>
    </row>
    <row r="51364" spans="7:7" x14ac:dyDescent="0.2">
      <c r="G51364" s="12"/>
    </row>
    <row r="51365" spans="7:7" x14ac:dyDescent="0.2">
      <c r="G51365" s="12"/>
    </row>
    <row r="51366" spans="7:7" x14ac:dyDescent="0.2">
      <c r="G51366" s="12"/>
    </row>
    <row r="51367" spans="7:7" x14ac:dyDescent="0.2">
      <c r="G51367" s="12"/>
    </row>
    <row r="51368" spans="7:7" x14ac:dyDescent="0.2">
      <c r="G51368" s="12"/>
    </row>
    <row r="51369" spans="7:7" x14ac:dyDescent="0.2">
      <c r="G51369" s="12"/>
    </row>
    <row r="51370" spans="7:7" x14ac:dyDescent="0.2">
      <c r="G51370" s="12"/>
    </row>
    <row r="51371" spans="7:7" x14ac:dyDescent="0.2">
      <c r="G51371" s="12"/>
    </row>
    <row r="51372" spans="7:7" x14ac:dyDescent="0.2">
      <c r="G51372" s="12"/>
    </row>
    <row r="51373" spans="7:7" x14ac:dyDescent="0.2">
      <c r="G51373" s="12"/>
    </row>
    <row r="51374" spans="7:7" x14ac:dyDescent="0.2">
      <c r="G51374" s="12"/>
    </row>
    <row r="51375" spans="7:7" x14ac:dyDescent="0.2">
      <c r="G51375" s="12"/>
    </row>
    <row r="51376" spans="7:7" x14ac:dyDescent="0.2">
      <c r="G51376" s="12"/>
    </row>
    <row r="51377" spans="7:7" x14ac:dyDescent="0.2">
      <c r="G51377" s="12"/>
    </row>
    <row r="51378" spans="7:7" x14ac:dyDescent="0.2">
      <c r="G51378" s="12"/>
    </row>
    <row r="51379" spans="7:7" x14ac:dyDescent="0.2">
      <c r="G51379" s="12"/>
    </row>
    <row r="51380" spans="7:7" x14ac:dyDescent="0.2">
      <c r="G51380" s="12"/>
    </row>
    <row r="51381" spans="7:7" x14ac:dyDescent="0.2">
      <c r="G51381" s="12"/>
    </row>
    <row r="51382" spans="7:7" x14ac:dyDescent="0.2">
      <c r="G51382" s="12"/>
    </row>
    <row r="51383" spans="7:7" x14ac:dyDescent="0.2">
      <c r="G51383" s="12"/>
    </row>
    <row r="51384" spans="7:7" x14ac:dyDescent="0.2">
      <c r="G51384" s="12"/>
    </row>
    <row r="51385" spans="7:7" x14ac:dyDescent="0.2">
      <c r="G51385" s="12"/>
    </row>
    <row r="51386" spans="7:7" x14ac:dyDescent="0.2">
      <c r="G51386" s="12"/>
    </row>
    <row r="51387" spans="7:7" x14ac:dyDescent="0.2">
      <c r="G51387" s="12"/>
    </row>
    <row r="51388" spans="7:7" x14ac:dyDescent="0.2">
      <c r="G51388" s="12"/>
    </row>
    <row r="51389" spans="7:7" x14ac:dyDescent="0.2">
      <c r="G51389" s="12"/>
    </row>
    <row r="51390" spans="7:7" x14ac:dyDescent="0.2">
      <c r="G51390" s="12"/>
    </row>
    <row r="51391" spans="7:7" x14ac:dyDescent="0.2">
      <c r="G51391" s="12"/>
    </row>
    <row r="51392" spans="7:7" x14ac:dyDescent="0.2">
      <c r="G51392" s="12"/>
    </row>
    <row r="51393" spans="7:7" x14ac:dyDescent="0.2">
      <c r="G51393" s="12"/>
    </row>
    <row r="51394" spans="7:7" x14ac:dyDescent="0.2">
      <c r="G51394" s="12"/>
    </row>
    <row r="51395" spans="7:7" x14ac:dyDescent="0.2">
      <c r="G51395" s="12"/>
    </row>
    <row r="51396" spans="7:7" x14ac:dyDescent="0.2">
      <c r="G51396" s="12"/>
    </row>
    <row r="51397" spans="7:7" x14ac:dyDescent="0.2">
      <c r="G51397" s="12"/>
    </row>
    <row r="51398" spans="7:7" x14ac:dyDescent="0.2">
      <c r="G51398" s="12"/>
    </row>
    <row r="51399" spans="7:7" x14ac:dyDescent="0.2">
      <c r="G51399" s="12"/>
    </row>
    <row r="51400" spans="7:7" x14ac:dyDescent="0.2">
      <c r="G51400" s="12"/>
    </row>
    <row r="51401" spans="7:7" x14ac:dyDescent="0.2">
      <c r="G51401" s="12"/>
    </row>
    <row r="51402" spans="7:7" x14ac:dyDescent="0.2">
      <c r="G51402" s="12"/>
    </row>
    <row r="51403" spans="7:7" x14ac:dyDescent="0.2">
      <c r="G51403" s="12"/>
    </row>
    <row r="51404" spans="7:7" x14ac:dyDescent="0.2">
      <c r="G51404" s="12"/>
    </row>
    <row r="51405" spans="7:7" x14ac:dyDescent="0.2">
      <c r="G51405" s="12"/>
    </row>
    <row r="51406" spans="7:7" x14ac:dyDescent="0.2">
      <c r="G51406" s="12"/>
    </row>
    <row r="51407" spans="7:7" x14ac:dyDescent="0.2">
      <c r="G51407" s="12"/>
    </row>
    <row r="51408" spans="7:7" x14ac:dyDescent="0.2">
      <c r="G51408" s="12"/>
    </row>
    <row r="51409" spans="7:7" x14ac:dyDescent="0.2">
      <c r="G51409" s="12"/>
    </row>
    <row r="51410" spans="7:7" x14ac:dyDescent="0.2">
      <c r="G51410" s="12"/>
    </row>
    <row r="51411" spans="7:7" x14ac:dyDescent="0.2">
      <c r="G51411" s="12"/>
    </row>
    <row r="51412" spans="7:7" x14ac:dyDescent="0.2">
      <c r="G51412" s="12"/>
    </row>
    <row r="51413" spans="7:7" x14ac:dyDescent="0.2">
      <c r="G51413" s="12"/>
    </row>
    <row r="51414" spans="7:7" x14ac:dyDescent="0.2">
      <c r="G51414" s="12"/>
    </row>
    <row r="51415" spans="7:7" x14ac:dyDescent="0.2">
      <c r="G51415" s="12"/>
    </row>
    <row r="51416" spans="7:7" x14ac:dyDescent="0.2">
      <c r="G51416" s="12"/>
    </row>
    <row r="51417" spans="7:7" x14ac:dyDescent="0.2">
      <c r="G51417" s="12"/>
    </row>
    <row r="51418" spans="7:7" x14ac:dyDescent="0.2">
      <c r="G51418" s="12"/>
    </row>
    <row r="51419" spans="7:7" x14ac:dyDescent="0.2">
      <c r="G51419" s="12"/>
    </row>
    <row r="51420" spans="7:7" x14ac:dyDescent="0.2">
      <c r="G51420" s="12"/>
    </row>
    <row r="51421" spans="7:7" x14ac:dyDescent="0.2">
      <c r="G51421" s="12"/>
    </row>
    <row r="51422" spans="7:7" x14ac:dyDescent="0.2">
      <c r="G51422" s="12"/>
    </row>
    <row r="51423" spans="7:7" x14ac:dyDescent="0.2">
      <c r="G51423" s="12"/>
    </row>
    <row r="51424" spans="7:7" x14ac:dyDescent="0.2">
      <c r="G51424" s="12"/>
    </row>
    <row r="51425" spans="7:7" x14ac:dyDescent="0.2">
      <c r="G51425" s="12"/>
    </row>
    <row r="51426" spans="7:7" x14ac:dyDescent="0.2">
      <c r="G51426" s="12"/>
    </row>
    <row r="51427" spans="7:7" x14ac:dyDescent="0.2">
      <c r="G51427" s="12"/>
    </row>
    <row r="51428" spans="7:7" x14ac:dyDescent="0.2">
      <c r="G51428" s="12"/>
    </row>
    <row r="51429" spans="7:7" x14ac:dyDescent="0.2">
      <c r="G51429" s="12"/>
    </row>
    <row r="51430" spans="7:7" x14ac:dyDescent="0.2">
      <c r="G51430" s="12"/>
    </row>
    <row r="51431" spans="7:7" x14ac:dyDescent="0.2">
      <c r="G51431" s="12"/>
    </row>
    <row r="51432" spans="7:7" x14ac:dyDescent="0.2">
      <c r="G51432" s="12"/>
    </row>
    <row r="51433" spans="7:7" x14ac:dyDescent="0.2">
      <c r="G51433" s="12"/>
    </row>
    <row r="51434" spans="7:7" x14ac:dyDescent="0.2">
      <c r="G51434" s="12"/>
    </row>
    <row r="51435" spans="7:7" x14ac:dyDescent="0.2">
      <c r="G51435" s="12"/>
    </row>
    <row r="51436" spans="7:7" x14ac:dyDescent="0.2">
      <c r="G51436" s="12"/>
    </row>
    <row r="51437" spans="7:7" x14ac:dyDescent="0.2">
      <c r="G51437" s="12"/>
    </row>
    <row r="51438" spans="7:7" x14ac:dyDescent="0.2">
      <c r="G51438" s="12"/>
    </row>
    <row r="51439" spans="7:7" x14ac:dyDescent="0.2">
      <c r="G51439" s="12"/>
    </row>
    <row r="51440" spans="7:7" x14ac:dyDescent="0.2">
      <c r="G51440" s="12"/>
    </row>
    <row r="51441" spans="7:7" x14ac:dyDescent="0.2">
      <c r="G51441" s="12"/>
    </row>
    <row r="51442" spans="7:7" x14ac:dyDescent="0.2">
      <c r="G51442" s="12"/>
    </row>
    <row r="51443" spans="7:7" x14ac:dyDescent="0.2">
      <c r="G51443" s="12"/>
    </row>
    <row r="51444" spans="7:7" x14ac:dyDescent="0.2">
      <c r="G51444" s="12"/>
    </row>
    <row r="51445" spans="7:7" x14ac:dyDescent="0.2">
      <c r="G51445" s="12"/>
    </row>
    <row r="51446" spans="7:7" x14ac:dyDescent="0.2">
      <c r="G51446" s="12"/>
    </row>
    <row r="51447" spans="7:7" x14ac:dyDescent="0.2">
      <c r="G51447" s="12"/>
    </row>
    <row r="51448" spans="7:7" x14ac:dyDescent="0.2">
      <c r="G51448" s="12"/>
    </row>
    <row r="51449" spans="7:7" x14ac:dyDescent="0.2">
      <c r="G51449" s="12"/>
    </row>
    <row r="51450" spans="7:7" x14ac:dyDescent="0.2">
      <c r="G51450" s="12"/>
    </row>
    <row r="51451" spans="7:7" x14ac:dyDescent="0.2">
      <c r="G51451" s="12"/>
    </row>
    <row r="51452" spans="7:7" x14ac:dyDescent="0.2">
      <c r="G51452" s="12"/>
    </row>
    <row r="51453" spans="7:7" x14ac:dyDescent="0.2">
      <c r="G51453" s="12"/>
    </row>
    <row r="51454" spans="7:7" x14ac:dyDescent="0.2">
      <c r="G51454" s="12"/>
    </row>
    <row r="51455" spans="7:7" x14ac:dyDescent="0.2">
      <c r="G51455" s="12"/>
    </row>
    <row r="51456" spans="7:7" x14ac:dyDescent="0.2">
      <c r="G51456" s="12"/>
    </row>
    <row r="51457" spans="7:7" x14ac:dyDescent="0.2">
      <c r="G51457" s="12"/>
    </row>
    <row r="51458" spans="7:7" x14ac:dyDescent="0.2">
      <c r="G51458" s="12"/>
    </row>
    <row r="51459" spans="7:7" x14ac:dyDescent="0.2">
      <c r="G51459" s="12"/>
    </row>
    <row r="51460" spans="7:7" x14ac:dyDescent="0.2">
      <c r="G51460" s="12"/>
    </row>
    <row r="51461" spans="7:7" x14ac:dyDescent="0.2">
      <c r="G51461" s="12"/>
    </row>
    <row r="51462" spans="7:7" x14ac:dyDescent="0.2">
      <c r="G51462" s="12"/>
    </row>
    <row r="51463" spans="7:7" x14ac:dyDescent="0.2">
      <c r="G51463" s="12"/>
    </row>
    <row r="51464" spans="7:7" x14ac:dyDescent="0.2">
      <c r="G51464" s="12"/>
    </row>
    <row r="51465" spans="7:7" x14ac:dyDescent="0.2">
      <c r="G51465" s="12"/>
    </row>
    <row r="51466" spans="7:7" x14ac:dyDescent="0.2">
      <c r="G51466" s="12"/>
    </row>
    <row r="51467" spans="7:7" x14ac:dyDescent="0.2">
      <c r="G51467" s="12"/>
    </row>
    <row r="51468" spans="7:7" x14ac:dyDescent="0.2">
      <c r="G51468" s="12"/>
    </row>
    <row r="51469" spans="7:7" x14ac:dyDescent="0.2">
      <c r="G51469" s="12"/>
    </row>
    <row r="51470" spans="7:7" x14ac:dyDescent="0.2">
      <c r="G51470" s="12"/>
    </row>
    <row r="51471" spans="7:7" x14ac:dyDescent="0.2">
      <c r="G51471" s="12"/>
    </row>
    <row r="51472" spans="7:7" x14ac:dyDescent="0.2">
      <c r="G51472" s="12"/>
    </row>
    <row r="51473" spans="7:7" x14ac:dyDescent="0.2">
      <c r="G51473" s="12"/>
    </row>
    <row r="51474" spans="7:7" x14ac:dyDescent="0.2">
      <c r="G51474" s="12"/>
    </row>
    <row r="51475" spans="7:7" x14ac:dyDescent="0.2">
      <c r="G51475" s="12"/>
    </row>
    <row r="51476" spans="7:7" x14ac:dyDescent="0.2">
      <c r="G51476" s="12"/>
    </row>
    <row r="51477" spans="7:7" x14ac:dyDescent="0.2">
      <c r="G51477" s="12"/>
    </row>
    <row r="51478" spans="7:7" x14ac:dyDescent="0.2">
      <c r="G51478" s="12"/>
    </row>
    <row r="51479" spans="7:7" x14ac:dyDescent="0.2">
      <c r="G51479" s="12"/>
    </row>
    <row r="51480" spans="7:7" x14ac:dyDescent="0.2">
      <c r="G51480" s="12"/>
    </row>
    <row r="51481" spans="7:7" x14ac:dyDescent="0.2">
      <c r="G51481" s="12"/>
    </row>
    <row r="51482" spans="7:7" x14ac:dyDescent="0.2">
      <c r="G51482" s="12"/>
    </row>
    <row r="51483" spans="7:7" x14ac:dyDescent="0.2">
      <c r="G51483" s="12"/>
    </row>
    <row r="51484" spans="7:7" x14ac:dyDescent="0.2">
      <c r="G51484" s="12"/>
    </row>
    <row r="51485" spans="7:7" x14ac:dyDescent="0.2">
      <c r="G51485" s="12"/>
    </row>
    <row r="51486" spans="7:7" x14ac:dyDescent="0.2">
      <c r="G51486" s="12"/>
    </row>
    <row r="51487" spans="7:7" x14ac:dyDescent="0.2">
      <c r="G51487" s="12"/>
    </row>
    <row r="51488" spans="7:7" x14ac:dyDescent="0.2">
      <c r="G51488" s="12"/>
    </row>
    <row r="51489" spans="7:7" x14ac:dyDescent="0.2">
      <c r="G51489" s="12"/>
    </row>
    <row r="51490" spans="7:7" x14ac:dyDescent="0.2">
      <c r="G51490" s="12"/>
    </row>
    <row r="51491" spans="7:7" x14ac:dyDescent="0.2">
      <c r="G51491" s="12"/>
    </row>
    <row r="51492" spans="7:7" x14ac:dyDescent="0.2">
      <c r="G51492" s="12"/>
    </row>
    <row r="51493" spans="7:7" x14ac:dyDescent="0.2">
      <c r="G51493" s="12"/>
    </row>
    <row r="51494" spans="7:7" x14ac:dyDescent="0.2">
      <c r="G51494" s="12"/>
    </row>
    <row r="51495" spans="7:7" x14ac:dyDescent="0.2">
      <c r="G51495" s="12"/>
    </row>
    <row r="51496" spans="7:7" x14ac:dyDescent="0.2">
      <c r="G51496" s="12"/>
    </row>
    <row r="51497" spans="7:7" x14ac:dyDescent="0.2">
      <c r="G51497" s="12"/>
    </row>
    <row r="51498" spans="7:7" x14ac:dyDescent="0.2">
      <c r="G51498" s="12"/>
    </row>
    <row r="51499" spans="7:7" x14ac:dyDescent="0.2">
      <c r="G51499" s="12"/>
    </row>
    <row r="51500" spans="7:7" x14ac:dyDescent="0.2">
      <c r="G51500" s="12"/>
    </row>
    <row r="51501" spans="7:7" x14ac:dyDescent="0.2">
      <c r="G51501" s="12"/>
    </row>
    <row r="51502" spans="7:7" x14ac:dyDescent="0.2">
      <c r="G51502" s="12"/>
    </row>
    <row r="51503" spans="7:7" x14ac:dyDescent="0.2">
      <c r="G51503" s="12"/>
    </row>
    <row r="51504" spans="7:7" x14ac:dyDescent="0.2">
      <c r="G51504" s="12"/>
    </row>
    <row r="51505" spans="7:7" x14ac:dyDescent="0.2">
      <c r="G51505" s="12"/>
    </row>
    <row r="51506" spans="7:7" x14ac:dyDescent="0.2">
      <c r="G51506" s="12"/>
    </row>
    <row r="51507" spans="7:7" x14ac:dyDescent="0.2">
      <c r="G51507" s="12"/>
    </row>
    <row r="51508" spans="7:7" x14ac:dyDescent="0.2">
      <c r="G51508" s="12"/>
    </row>
    <row r="51509" spans="7:7" x14ac:dyDescent="0.2">
      <c r="G51509" s="12"/>
    </row>
    <row r="51510" spans="7:7" x14ac:dyDescent="0.2">
      <c r="G51510" s="12"/>
    </row>
    <row r="51511" spans="7:7" x14ac:dyDescent="0.2">
      <c r="G51511" s="12"/>
    </row>
    <row r="51512" spans="7:7" x14ac:dyDescent="0.2">
      <c r="G51512" s="12"/>
    </row>
    <row r="51513" spans="7:7" x14ac:dyDescent="0.2">
      <c r="G51513" s="12"/>
    </row>
    <row r="51514" spans="7:7" x14ac:dyDescent="0.2">
      <c r="G51514" s="12"/>
    </row>
    <row r="51515" spans="7:7" x14ac:dyDescent="0.2">
      <c r="G51515" s="12"/>
    </row>
    <row r="51516" spans="7:7" x14ac:dyDescent="0.2">
      <c r="G51516" s="12"/>
    </row>
    <row r="51517" spans="7:7" x14ac:dyDescent="0.2">
      <c r="G51517" s="12"/>
    </row>
    <row r="51518" spans="7:7" x14ac:dyDescent="0.2">
      <c r="G51518" s="12"/>
    </row>
    <row r="51519" spans="7:7" x14ac:dyDescent="0.2">
      <c r="G51519" s="12"/>
    </row>
    <row r="51520" spans="7:7" x14ac:dyDescent="0.2">
      <c r="G51520" s="12"/>
    </row>
    <row r="51521" spans="7:7" x14ac:dyDescent="0.2">
      <c r="G51521" s="12"/>
    </row>
    <row r="51522" spans="7:7" x14ac:dyDescent="0.2">
      <c r="G51522" s="12"/>
    </row>
    <row r="51523" spans="7:7" x14ac:dyDescent="0.2">
      <c r="G51523" s="12"/>
    </row>
    <row r="51524" spans="7:7" x14ac:dyDescent="0.2">
      <c r="G51524" s="12"/>
    </row>
    <row r="51525" spans="7:7" x14ac:dyDescent="0.2">
      <c r="G51525" s="12"/>
    </row>
    <row r="51526" spans="7:7" x14ac:dyDescent="0.2">
      <c r="G51526" s="12"/>
    </row>
    <row r="51527" spans="7:7" x14ac:dyDescent="0.2">
      <c r="G51527" s="12"/>
    </row>
    <row r="51528" spans="7:7" x14ac:dyDescent="0.2">
      <c r="G51528" s="12"/>
    </row>
    <row r="51529" spans="7:7" x14ac:dyDescent="0.2">
      <c r="G51529" s="12"/>
    </row>
    <row r="51530" spans="7:7" x14ac:dyDescent="0.2">
      <c r="G51530" s="12"/>
    </row>
    <row r="51531" spans="7:7" x14ac:dyDescent="0.2">
      <c r="G51531" s="12"/>
    </row>
    <row r="51532" spans="7:7" x14ac:dyDescent="0.2">
      <c r="G51532" s="12"/>
    </row>
    <row r="51533" spans="7:7" x14ac:dyDescent="0.2">
      <c r="G51533" s="12"/>
    </row>
    <row r="51534" spans="7:7" x14ac:dyDescent="0.2">
      <c r="G51534" s="12"/>
    </row>
    <row r="51535" spans="7:7" x14ac:dyDescent="0.2">
      <c r="G51535" s="12"/>
    </row>
    <row r="51536" spans="7:7" x14ac:dyDescent="0.2">
      <c r="G51536" s="12"/>
    </row>
    <row r="51537" spans="7:7" x14ac:dyDescent="0.2">
      <c r="G51537" s="12"/>
    </row>
    <row r="51538" spans="7:7" x14ac:dyDescent="0.2">
      <c r="G51538" s="12"/>
    </row>
    <row r="51539" spans="7:7" x14ac:dyDescent="0.2">
      <c r="G51539" s="12"/>
    </row>
    <row r="51540" spans="7:7" x14ac:dyDescent="0.2">
      <c r="G51540" s="12"/>
    </row>
    <row r="51541" spans="7:7" x14ac:dyDescent="0.2">
      <c r="G51541" s="12"/>
    </row>
    <row r="51542" spans="7:7" x14ac:dyDescent="0.2">
      <c r="G51542" s="12"/>
    </row>
    <row r="51543" spans="7:7" x14ac:dyDescent="0.2">
      <c r="G51543" s="12"/>
    </row>
    <row r="51544" spans="7:7" x14ac:dyDescent="0.2">
      <c r="G51544" s="12"/>
    </row>
    <row r="51545" spans="7:7" x14ac:dyDescent="0.2">
      <c r="G51545" s="12"/>
    </row>
    <row r="51546" spans="7:7" x14ac:dyDescent="0.2">
      <c r="G51546" s="12"/>
    </row>
    <row r="51547" spans="7:7" x14ac:dyDescent="0.2">
      <c r="G51547" s="12"/>
    </row>
    <row r="51548" spans="7:7" x14ac:dyDescent="0.2">
      <c r="G51548" s="12"/>
    </row>
    <row r="51549" spans="7:7" x14ac:dyDescent="0.2">
      <c r="G51549" s="12"/>
    </row>
    <row r="51550" spans="7:7" x14ac:dyDescent="0.2">
      <c r="G51550" s="12"/>
    </row>
    <row r="51551" spans="7:7" x14ac:dyDescent="0.2">
      <c r="G51551" s="12"/>
    </row>
    <row r="51552" spans="7:7" x14ac:dyDescent="0.2">
      <c r="G51552" s="12"/>
    </row>
    <row r="51553" spans="7:7" x14ac:dyDescent="0.2">
      <c r="G51553" s="12"/>
    </row>
    <row r="51554" spans="7:7" x14ac:dyDescent="0.2">
      <c r="G51554" s="12"/>
    </row>
    <row r="51555" spans="7:7" x14ac:dyDescent="0.2">
      <c r="G51555" s="12"/>
    </row>
    <row r="51556" spans="7:7" x14ac:dyDescent="0.2">
      <c r="G51556" s="12"/>
    </row>
    <row r="51557" spans="7:7" x14ac:dyDescent="0.2">
      <c r="G51557" s="12"/>
    </row>
    <row r="51558" spans="7:7" x14ac:dyDescent="0.2">
      <c r="G51558" s="12"/>
    </row>
    <row r="51559" spans="7:7" x14ac:dyDescent="0.2">
      <c r="G51559" s="12"/>
    </row>
    <row r="51560" spans="7:7" x14ac:dyDescent="0.2">
      <c r="G51560" s="12"/>
    </row>
    <row r="51561" spans="7:7" x14ac:dyDescent="0.2">
      <c r="G51561" s="12"/>
    </row>
    <row r="51562" spans="7:7" x14ac:dyDescent="0.2">
      <c r="G51562" s="12"/>
    </row>
    <row r="51563" spans="7:7" x14ac:dyDescent="0.2">
      <c r="G51563" s="12"/>
    </row>
    <row r="51564" spans="7:7" x14ac:dyDescent="0.2">
      <c r="G51564" s="12"/>
    </row>
    <row r="51565" spans="7:7" x14ac:dyDescent="0.2">
      <c r="G51565" s="12"/>
    </row>
    <row r="51566" spans="7:7" x14ac:dyDescent="0.2">
      <c r="G51566" s="12"/>
    </row>
    <row r="51567" spans="7:7" x14ac:dyDescent="0.2">
      <c r="G51567" s="12"/>
    </row>
    <row r="51568" spans="7:7" x14ac:dyDescent="0.2">
      <c r="G51568" s="12"/>
    </row>
    <row r="51569" spans="7:7" x14ac:dyDescent="0.2">
      <c r="G51569" s="12"/>
    </row>
    <row r="51570" spans="7:7" x14ac:dyDescent="0.2">
      <c r="G51570" s="12"/>
    </row>
    <row r="51571" spans="7:7" x14ac:dyDescent="0.2">
      <c r="G51571" s="12"/>
    </row>
    <row r="51572" spans="7:7" x14ac:dyDescent="0.2">
      <c r="G51572" s="12"/>
    </row>
    <row r="51573" spans="7:7" x14ac:dyDescent="0.2">
      <c r="G51573" s="12"/>
    </row>
    <row r="51574" spans="7:7" x14ac:dyDescent="0.2">
      <c r="G51574" s="12"/>
    </row>
    <row r="51575" spans="7:7" x14ac:dyDescent="0.2">
      <c r="G51575" s="12"/>
    </row>
    <row r="51576" spans="7:7" x14ac:dyDescent="0.2">
      <c r="G51576" s="12"/>
    </row>
    <row r="51577" spans="7:7" x14ac:dyDescent="0.2">
      <c r="G51577" s="12"/>
    </row>
    <row r="51578" spans="7:7" x14ac:dyDescent="0.2">
      <c r="G51578" s="12"/>
    </row>
    <row r="51579" spans="7:7" x14ac:dyDescent="0.2">
      <c r="G51579" s="12"/>
    </row>
    <row r="51580" spans="7:7" x14ac:dyDescent="0.2">
      <c r="G51580" s="12"/>
    </row>
    <row r="51581" spans="7:7" x14ac:dyDescent="0.2">
      <c r="G51581" s="12"/>
    </row>
    <row r="51582" spans="7:7" x14ac:dyDescent="0.2">
      <c r="G51582" s="12"/>
    </row>
    <row r="51583" spans="7:7" x14ac:dyDescent="0.2">
      <c r="G51583" s="12"/>
    </row>
    <row r="51584" spans="7:7" x14ac:dyDescent="0.2">
      <c r="G51584" s="12"/>
    </row>
    <row r="51585" spans="7:7" x14ac:dyDescent="0.2">
      <c r="G51585" s="12"/>
    </row>
    <row r="51586" spans="7:7" x14ac:dyDescent="0.2">
      <c r="G51586" s="12"/>
    </row>
    <row r="51587" spans="7:7" x14ac:dyDescent="0.2">
      <c r="G51587" s="12"/>
    </row>
    <row r="51588" spans="7:7" x14ac:dyDescent="0.2">
      <c r="G51588" s="12"/>
    </row>
    <row r="51589" spans="7:7" x14ac:dyDescent="0.2">
      <c r="G51589" s="12"/>
    </row>
    <row r="51590" spans="7:7" x14ac:dyDescent="0.2">
      <c r="G51590" s="12"/>
    </row>
    <row r="51591" spans="7:7" x14ac:dyDescent="0.2">
      <c r="G51591" s="12"/>
    </row>
    <row r="51592" spans="7:7" x14ac:dyDescent="0.2">
      <c r="G51592" s="12"/>
    </row>
    <row r="51593" spans="7:7" x14ac:dyDescent="0.2">
      <c r="G51593" s="12"/>
    </row>
    <row r="51594" spans="7:7" x14ac:dyDescent="0.2">
      <c r="G51594" s="12"/>
    </row>
    <row r="51595" spans="7:7" x14ac:dyDescent="0.2">
      <c r="G51595" s="12"/>
    </row>
    <row r="51596" spans="7:7" x14ac:dyDescent="0.2">
      <c r="G51596" s="12"/>
    </row>
    <row r="51597" spans="7:7" x14ac:dyDescent="0.2">
      <c r="G51597" s="12"/>
    </row>
    <row r="51598" spans="7:7" x14ac:dyDescent="0.2">
      <c r="G51598" s="12"/>
    </row>
    <row r="51599" spans="7:7" x14ac:dyDescent="0.2">
      <c r="G51599" s="12"/>
    </row>
    <row r="51600" spans="7:7" x14ac:dyDescent="0.2">
      <c r="G51600" s="12"/>
    </row>
    <row r="51601" spans="7:7" x14ac:dyDescent="0.2">
      <c r="G51601" s="12"/>
    </row>
    <row r="51602" spans="7:7" x14ac:dyDescent="0.2">
      <c r="G51602" s="12"/>
    </row>
    <row r="51603" spans="7:7" x14ac:dyDescent="0.2">
      <c r="G51603" s="12"/>
    </row>
    <row r="51604" spans="7:7" x14ac:dyDescent="0.2">
      <c r="G51604" s="12"/>
    </row>
    <row r="51605" spans="7:7" x14ac:dyDescent="0.2">
      <c r="G51605" s="12"/>
    </row>
    <row r="51606" spans="7:7" x14ac:dyDescent="0.2">
      <c r="G51606" s="12"/>
    </row>
    <row r="51607" spans="7:7" x14ac:dyDescent="0.2">
      <c r="G51607" s="12"/>
    </row>
    <row r="51608" spans="7:7" x14ac:dyDescent="0.2">
      <c r="G51608" s="12"/>
    </row>
    <row r="51609" spans="7:7" x14ac:dyDescent="0.2">
      <c r="G51609" s="12"/>
    </row>
    <row r="51610" spans="7:7" x14ac:dyDescent="0.2">
      <c r="G51610" s="12"/>
    </row>
    <row r="51611" spans="7:7" x14ac:dyDescent="0.2">
      <c r="G51611" s="12"/>
    </row>
    <row r="51612" spans="7:7" x14ac:dyDescent="0.2">
      <c r="G51612" s="12"/>
    </row>
    <row r="51613" spans="7:7" x14ac:dyDescent="0.2">
      <c r="G51613" s="12"/>
    </row>
    <row r="51614" spans="7:7" x14ac:dyDescent="0.2">
      <c r="G51614" s="12"/>
    </row>
    <row r="51615" spans="7:7" x14ac:dyDescent="0.2">
      <c r="G51615" s="12"/>
    </row>
    <row r="51616" spans="7:7" x14ac:dyDescent="0.2">
      <c r="G51616" s="12"/>
    </row>
    <row r="51617" spans="7:7" x14ac:dyDescent="0.2">
      <c r="G51617" s="12"/>
    </row>
    <row r="51618" spans="7:7" x14ac:dyDescent="0.2">
      <c r="G51618" s="12"/>
    </row>
    <row r="51619" spans="7:7" x14ac:dyDescent="0.2">
      <c r="G51619" s="12"/>
    </row>
    <row r="51620" spans="7:7" x14ac:dyDescent="0.2">
      <c r="G51620" s="12"/>
    </row>
    <row r="51621" spans="7:7" x14ac:dyDescent="0.2">
      <c r="G51621" s="12"/>
    </row>
    <row r="51622" spans="7:7" x14ac:dyDescent="0.2">
      <c r="G51622" s="12"/>
    </row>
    <row r="51623" spans="7:7" x14ac:dyDescent="0.2">
      <c r="G51623" s="12"/>
    </row>
    <row r="51624" spans="7:7" x14ac:dyDescent="0.2">
      <c r="G51624" s="12"/>
    </row>
    <row r="51625" spans="7:7" x14ac:dyDescent="0.2">
      <c r="G51625" s="12"/>
    </row>
    <row r="51626" spans="7:7" x14ac:dyDescent="0.2">
      <c r="G51626" s="12"/>
    </row>
    <row r="51627" spans="7:7" x14ac:dyDescent="0.2">
      <c r="G51627" s="12"/>
    </row>
    <row r="51628" spans="7:7" x14ac:dyDescent="0.2">
      <c r="G51628" s="12"/>
    </row>
    <row r="51629" spans="7:7" x14ac:dyDescent="0.2">
      <c r="G51629" s="12"/>
    </row>
    <row r="51630" spans="7:7" x14ac:dyDescent="0.2">
      <c r="G51630" s="12"/>
    </row>
    <row r="51631" spans="7:7" x14ac:dyDescent="0.2">
      <c r="G51631" s="12"/>
    </row>
    <row r="51632" spans="7:7" x14ac:dyDescent="0.2">
      <c r="G51632" s="12"/>
    </row>
    <row r="51633" spans="7:7" x14ac:dyDescent="0.2">
      <c r="G51633" s="12"/>
    </row>
    <row r="51634" spans="7:7" x14ac:dyDescent="0.2">
      <c r="G51634" s="12"/>
    </row>
    <row r="51635" spans="7:7" x14ac:dyDescent="0.2">
      <c r="G51635" s="12"/>
    </row>
    <row r="51636" spans="7:7" x14ac:dyDescent="0.2">
      <c r="G51636" s="12"/>
    </row>
    <row r="51637" spans="7:7" x14ac:dyDescent="0.2">
      <c r="G51637" s="12"/>
    </row>
    <row r="51638" spans="7:7" x14ac:dyDescent="0.2">
      <c r="G51638" s="12"/>
    </row>
    <row r="51639" spans="7:7" x14ac:dyDescent="0.2">
      <c r="G51639" s="12"/>
    </row>
    <row r="51640" spans="7:7" x14ac:dyDescent="0.2">
      <c r="G51640" s="12"/>
    </row>
    <row r="51641" spans="7:7" x14ac:dyDescent="0.2">
      <c r="G51641" s="12"/>
    </row>
    <row r="51642" spans="7:7" x14ac:dyDescent="0.2">
      <c r="G51642" s="12"/>
    </row>
    <row r="51643" spans="7:7" x14ac:dyDescent="0.2">
      <c r="G51643" s="12"/>
    </row>
    <row r="51644" spans="7:7" x14ac:dyDescent="0.2">
      <c r="G51644" s="12"/>
    </row>
    <row r="51645" spans="7:7" x14ac:dyDescent="0.2">
      <c r="G51645" s="12"/>
    </row>
    <row r="51646" spans="7:7" x14ac:dyDescent="0.2">
      <c r="G51646" s="12"/>
    </row>
    <row r="51647" spans="7:7" x14ac:dyDescent="0.2">
      <c r="G51647" s="12"/>
    </row>
    <row r="51648" spans="7:7" x14ac:dyDescent="0.2">
      <c r="G51648" s="12"/>
    </row>
    <row r="51649" spans="7:7" x14ac:dyDescent="0.2">
      <c r="G51649" s="12"/>
    </row>
    <row r="51650" spans="7:7" x14ac:dyDescent="0.2">
      <c r="G51650" s="12"/>
    </row>
    <row r="51651" spans="7:7" x14ac:dyDescent="0.2">
      <c r="G51651" s="12"/>
    </row>
    <row r="51652" spans="7:7" x14ac:dyDescent="0.2">
      <c r="G51652" s="12"/>
    </row>
    <row r="51653" spans="7:7" x14ac:dyDescent="0.2">
      <c r="G51653" s="12"/>
    </row>
    <row r="51654" spans="7:7" x14ac:dyDescent="0.2">
      <c r="G51654" s="12"/>
    </row>
    <row r="51655" spans="7:7" x14ac:dyDescent="0.2">
      <c r="G51655" s="12"/>
    </row>
    <row r="51656" spans="7:7" x14ac:dyDescent="0.2">
      <c r="G51656" s="12"/>
    </row>
    <row r="51657" spans="7:7" x14ac:dyDescent="0.2">
      <c r="G51657" s="12"/>
    </row>
    <row r="51658" spans="7:7" x14ac:dyDescent="0.2">
      <c r="G51658" s="12"/>
    </row>
    <row r="51659" spans="7:7" x14ac:dyDescent="0.2">
      <c r="G51659" s="12"/>
    </row>
    <row r="51660" spans="7:7" x14ac:dyDescent="0.2">
      <c r="G51660" s="12"/>
    </row>
    <row r="51661" spans="7:7" x14ac:dyDescent="0.2">
      <c r="G51661" s="12"/>
    </row>
    <row r="51662" spans="7:7" x14ac:dyDescent="0.2">
      <c r="G51662" s="12"/>
    </row>
    <row r="51663" spans="7:7" x14ac:dyDescent="0.2">
      <c r="G51663" s="12"/>
    </row>
    <row r="51664" spans="7:7" x14ac:dyDescent="0.2">
      <c r="G51664" s="12"/>
    </row>
    <row r="51665" spans="7:7" x14ac:dyDescent="0.2">
      <c r="G51665" s="12"/>
    </row>
    <row r="51666" spans="7:7" x14ac:dyDescent="0.2">
      <c r="G51666" s="12"/>
    </row>
    <row r="51667" spans="7:7" x14ac:dyDescent="0.2">
      <c r="G51667" s="12"/>
    </row>
    <row r="51668" spans="7:7" x14ac:dyDescent="0.2">
      <c r="G51668" s="12"/>
    </row>
    <row r="51669" spans="7:7" x14ac:dyDescent="0.2">
      <c r="G51669" s="12"/>
    </row>
    <row r="51670" spans="7:7" x14ac:dyDescent="0.2">
      <c r="G51670" s="12"/>
    </row>
    <row r="51671" spans="7:7" x14ac:dyDescent="0.2">
      <c r="G51671" s="12"/>
    </row>
    <row r="51672" spans="7:7" x14ac:dyDescent="0.2">
      <c r="G51672" s="12"/>
    </row>
    <row r="51673" spans="7:7" x14ac:dyDescent="0.2">
      <c r="G51673" s="12"/>
    </row>
    <row r="51674" spans="7:7" x14ac:dyDescent="0.2">
      <c r="G51674" s="12"/>
    </row>
    <row r="51675" spans="7:7" x14ac:dyDescent="0.2">
      <c r="G51675" s="12"/>
    </row>
    <row r="51676" spans="7:7" x14ac:dyDescent="0.2">
      <c r="G51676" s="12"/>
    </row>
    <row r="51677" spans="7:7" x14ac:dyDescent="0.2">
      <c r="G51677" s="12"/>
    </row>
    <row r="51678" spans="7:7" x14ac:dyDescent="0.2">
      <c r="G51678" s="12"/>
    </row>
    <row r="51679" spans="7:7" x14ac:dyDescent="0.2">
      <c r="G51679" s="12"/>
    </row>
    <row r="51680" spans="7:7" x14ac:dyDescent="0.2">
      <c r="G51680" s="12"/>
    </row>
    <row r="51681" spans="7:7" x14ac:dyDescent="0.2">
      <c r="G51681" s="12"/>
    </row>
    <row r="51682" spans="7:7" x14ac:dyDescent="0.2">
      <c r="G51682" s="12"/>
    </row>
    <row r="51683" spans="7:7" x14ac:dyDescent="0.2">
      <c r="G51683" s="12"/>
    </row>
    <row r="51684" spans="7:7" x14ac:dyDescent="0.2">
      <c r="G51684" s="12"/>
    </row>
    <row r="51685" spans="7:7" x14ac:dyDescent="0.2">
      <c r="G51685" s="12"/>
    </row>
    <row r="51686" spans="7:7" x14ac:dyDescent="0.2">
      <c r="G51686" s="12"/>
    </row>
    <row r="51687" spans="7:7" x14ac:dyDescent="0.2">
      <c r="G51687" s="12"/>
    </row>
    <row r="51688" spans="7:7" x14ac:dyDescent="0.2">
      <c r="G51688" s="12"/>
    </row>
    <row r="51689" spans="7:7" x14ac:dyDescent="0.2">
      <c r="G51689" s="12"/>
    </row>
    <row r="51690" spans="7:7" x14ac:dyDescent="0.2">
      <c r="G51690" s="12"/>
    </row>
    <row r="51691" spans="7:7" x14ac:dyDescent="0.2">
      <c r="G51691" s="12"/>
    </row>
    <row r="51692" spans="7:7" x14ac:dyDescent="0.2">
      <c r="G51692" s="12"/>
    </row>
    <row r="51693" spans="7:7" x14ac:dyDescent="0.2">
      <c r="G51693" s="12"/>
    </row>
    <row r="51694" spans="7:7" x14ac:dyDescent="0.2">
      <c r="G51694" s="12"/>
    </row>
    <row r="51695" spans="7:7" x14ac:dyDescent="0.2">
      <c r="G51695" s="12"/>
    </row>
    <row r="51696" spans="7:7" x14ac:dyDescent="0.2">
      <c r="G51696" s="12"/>
    </row>
    <row r="51697" spans="7:7" x14ac:dyDescent="0.2">
      <c r="G51697" s="12"/>
    </row>
    <row r="51698" spans="7:7" x14ac:dyDescent="0.2">
      <c r="G51698" s="12"/>
    </row>
    <row r="51699" spans="7:7" x14ac:dyDescent="0.2">
      <c r="G51699" s="12"/>
    </row>
    <row r="51700" spans="7:7" x14ac:dyDescent="0.2">
      <c r="G51700" s="12"/>
    </row>
    <row r="51701" spans="7:7" x14ac:dyDescent="0.2">
      <c r="G51701" s="12"/>
    </row>
    <row r="51702" spans="7:7" x14ac:dyDescent="0.2">
      <c r="G51702" s="12"/>
    </row>
    <row r="51703" spans="7:7" x14ac:dyDescent="0.2">
      <c r="G51703" s="12"/>
    </row>
    <row r="51704" spans="7:7" x14ac:dyDescent="0.2">
      <c r="G51704" s="12"/>
    </row>
    <row r="51705" spans="7:7" x14ac:dyDescent="0.2">
      <c r="G51705" s="12"/>
    </row>
    <row r="51706" spans="7:7" x14ac:dyDescent="0.2">
      <c r="G51706" s="12"/>
    </row>
    <row r="51707" spans="7:7" x14ac:dyDescent="0.2">
      <c r="G51707" s="12"/>
    </row>
    <row r="51708" spans="7:7" x14ac:dyDescent="0.2">
      <c r="G51708" s="12"/>
    </row>
    <row r="51709" spans="7:7" x14ac:dyDescent="0.2">
      <c r="G51709" s="12"/>
    </row>
    <row r="51710" spans="7:7" x14ac:dyDescent="0.2">
      <c r="G51710" s="12"/>
    </row>
    <row r="51711" spans="7:7" x14ac:dyDescent="0.2">
      <c r="G51711" s="12"/>
    </row>
    <row r="51712" spans="7:7" x14ac:dyDescent="0.2">
      <c r="G51712" s="12"/>
    </row>
    <row r="51713" spans="7:7" x14ac:dyDescent="0.2">
      <c r="G51713" s="12"/>
    </row>
    <row r="51714" spans="7:7" x14ac:dyDescent="0.2">
      <c r="G51714" s="12"/>
    </row>
    <row r="51715" spans="7:7" x14ac:dyDescent="0.2">
      <c r="G51715" s="12"/>
    </row>
    <row r="51716" spans="7:7" x14ac:dyDescent="0.2">
      <c r="G51716" s="12"/>
    </row>
    <row r="51717" spans="7:7" x14ac:dyDescent="0.2">
      <c r="G51717" s="12"/>
    </row>
    <row r="51718" spans="7:7" x14ac:dyDescent="0.2">
      <c r="G51718" s="12"/>
    </row>
    <row r="51719" spans="7:7" x14ac:dyDescent="0.2">
      <c r="G51719" s="12"/>
    </row>
    <row r="51720" spans="7:7" x14ac:dyDescent="0.2">
      <c r="G51720" s="12"/>
    </row>
    <row r="51721" spans="7:7" x14ac:dyDescent="0.2">
      <c r="G51721" s="12"/>
    </row>
    <row r="51722" spans="7:7" x14ac:dyDescent="0.2">
      <c r="G51722" s="12"/>
    </row>
    <row r="51723" spans="7:7" x14ac:dyDescent="0.2">
      <c r="G51723" s="12"/>
    </row>
    <row r="51724" spans="7:7" x14ac:dyDescent="0.2">
      <c r="G51724" s="12"/>
    </row>
    <row r="51725" spans="7:7" x14ac:dyDescent="0.2">
      <c r="G51725" s="12"/>
    </row>
    <row r="51726" spans="7:7" x14ac:dyDescent="0.2">
      <c r="G51726" s="12"/>
    </row>
    <row r="51727" spans="7:7" x14ac:dyDescent="0.2">
      <c r="G51727" s="12"/>
    </row>
    <row r="51728" spans="7:7" x14ac:dyDescent="0.2">
      <c r="G51728" s="12"/>
    </row>
    <row r="51729" spans="7:7" x14ac:dyDescent="0.2">
      <c r="G51729" s="12"/>
    </row>
    <row r="51730" spans="7:7" x14ac:dyDescent="0.2">
      <c r="G51730" s="12"/>
    </row>
    <row r="51731" spans="7:7" x14ac:dyDescent="0.2">
      <c r="G51731" s="12"/>
    </row>
    <row r="51732" spans="7:7" x14ac:dyDescent="0.2">
      <c r="G51732" s="12"/>
    </row>
    <row r="51733" spans="7:7" x14ac:dyDescent="0.2">
      <c r="G51733" s="12"/>
    </row>
    <row r="51734" spans="7:7" x14ac:dyDescent="0.2">
      <c r="G51734" s="12"/>
    </row>
    <row r="51735" spans="7:7" x14ac:dyDescent="0.2">
      <c r="G51735" s="12"/>
    </row>
    <row r="51736" spans="7:7" x14ac:dyDescent="0.2">
      <c r="G51736" s="12"/>
    </row>
    <row r="51737" spans="7:7" x14ac:dyDescent="0.2">
      <c r="G51737" s="12"/>
    </row>
    <row r="51738" spans="7:7" x14ac:dyDescent="0.2">
      <c r="G51738" s="12"/>
    </row>
    <row r="51739" spans="7:7" x14ac:dyDescent="0.2">
      <c r="G51739" s="12"/>
    </row>
    <row r="51740" spans="7:7" x14ac:dyDescent="0.2">
      <c r="G51740" s="12"/>
    </row>
    <row r="51741" spans="7:7" x14ac:dyDescent="0.2">
      <c r="G51741" s="12"/>
    </row>
    <row r="51742" spans="7:7" x14ac:dyDescent="0.2">
      <c r="G51742" s="12"/>
    </row>
    <row r="51743" spans="7:7" x14ac:dyDescent="0.2">
      <c r="G51743" s="12"/>
    </row>
    <row r="51744" spans="7:7" x14ac:dyDescent="0.2">
      <c r="G51744" s="12"/>
    </row>
    <row r="51745" spans="7:7" x14ac:dyDescent="0.2">
      <c r="G51745" s="12"/>
    </row>
    <row r="51746" spans="7:7" x14ac:dyDescent="0.2">
      <c r="G51746" s="12"/>
    </row>
    <row r="51747" spans="7:7" x14ac:dyDescent="0.2">
      <c r="G51747" s="12"/>
    </row>
    <row r="51748" spans="7:7" x14ac:dyDescent="0.2">
      <c r="G51748" s="12"/>
    </row>
    <row r="51749" spans="7:7" x14ac:dyDescent="0.2">
      <c r="G51749" s="12"/>
    </row>
    <row r="51750" spans="7:7" x14ac:dyDescent="0.2">
      <c r="G51750" s="12"/>
    </row>
    <row r="51751" spans="7:7" x14ac:dyDescent="0.2">
      <c r="G51751" s="12"/>
    </row>
    <row r="51752" spans="7:7" x14ac:dyDescent="0.2">
      <c r="G51752" s="12"/>
    </row>
    <row r="51753" spans="7:7" x14ac:dyDescent="0.2">
      <c r="G51753" s="12"/>
    </row>
    <row r="51754" spans="7:7" x14ac:dyDescent="0.2">
      <c r="G51754" s="12"/>
    </row>
    <row r="51755" spans="7:7" x14ac:dyDescent="0.2">
      <c r="G51755" s="12"/>
    </row>
    <row r="51756" spans="7:7" x14ac:dyDescent="0.2">
      <c r="G51756" s="12"/>
    </row>
    <row r="51757" spans="7:7" x14ac:dyDescent="0.2">
      <c r="G51757" s="12"/>
    </row>
    <row r="51758" spans="7:7" x14ac:dyDescent="0.2">
      <c r="G51758" s="12"/>
    </row>
    <row r="51759" spans="7:7" x14ac:dyDescent="0.2">
      <c r="G51759" s="12"/>
    </row>
    <row r="51760" spans="7:7" x14ac:dyDescent="0.2">
      <c r="G51760" s="12"/>
    </row>
    <row r="51761" spans="7:7" x14ac:dyDescent="0.2">
      <c r="G51761" s="12"/>
    </row>
    <row r="51762" spans="7:7" x14ac:dyDescent="0.2">
      <c r="G51762" s="12"/>
    </row>
    <row r="51763" spans="7:7" x14ac:dyDescent="0.2">
      <c r="G51763" s="12"/>
    </row>
    <row r="51764" spans="7:7" x14ac:dyDescent="0.2">
      <c r="G51764" s="12"/>
    </row>
    <row r="51765" spans="7:7" x14ac:dyDescent="0.2">
      <c r="G51765" s="12"/>
    </row>
    <row r="51766" spans="7:7" x14ac:dyDescent="0.2">
      <c r="G51766" s="12"/>
    </row>
    <row r="51767" spans="7:7" x14ac:dyDescent="0.2">
      <c r="G51767" s="12"/>
    </row>
    <row r="51768" spans="7:7" x14ac:dyDescent="0.2">
      <c r="G51768" s="12"/>
    </row>
    <row r="51769" spans="7:7" x14ac:dyDescent="0.2">
      <c r="G51769" s="12"/>
    </row>
    <row r="51770" spans="7:7" x14ac:dyDescent="0.2">
      <c r="G51770" s="12"/>
    </row>
    <row r="51771" spans="7:7" x14ac:dyDescent="0.2">
      <c r="G51771" s="12"/>
    </row>
    <row r="51772" spans="7:7" x14ac:dyDescent="0.2">
      <c r="G51772" s="12"/>
    </row>
    <row r="51773" spans="7:7" x14ac:dyDescent="0.2">
      <c r="G51773" s="12"/>
    </row>
    <row r="51774" spans="7:7" x14ac:dyDescent="0.2">
      <c r="G51774" s="12"/>
    </row>
    <row r="51775" spans="7:7" x14ac:dyDescent="0.2">
      <c r="G51775" s="12"/>
    </row>
    <row r="51776" spans="7:7" x14ac:dyDescent="0.2">
      <c r="G51776" s="12"/>
    </row>
    <row r="51777" spans="7:7" x14ac:dyDescent="0.2">
      <c r="G51777" s="12"/>
    </row>
    <row r="51778" spans="7:7" x14ac:dyDescent="0.2">
      <c r="G51778" s="12"/>
    </row>
    <row r="51779" spans="7:7" x14ac:dyDescent="0.2">
      <c r="G51779" s="12"/>
    </row>
    <row r="51780" spans="7:7" x14ac:dyDescent="0.2">
      <c r="G51780" s="12"/>
    </row>
    <row r="51781" spans="7:7" x14ac:dyDescent="0.2">
      <c r="G51781" s="12"/>
    </row>
    <row r="51782" spans="7:7" x14ac:dyDescent="0.2">
      <c r="G51782" s="12"/>
    </row>
    <row r="51783" spans="7:7" x14ac:dyDescent="0.2">
      <c r="G51783" s="12"/>
    </row>
    <row r="51784" spans="7:7" x14ac:dyDescent="0.2">
      <c r="G51784" s="12"/>
    </row>
    <row r="51785" spans="7:7" x14ac:dyDescent="0.2">
      <c r="G51785" s="12"/>
    </row>
    <row r="51786" spans="7:7" x14ac:dyDescent="0.2">
      <c r="G51786" s="12"/>
    </row>
    <row r="51787" spans="7:7" x14ac:dyDescent="0.2">
      <c r="G51787" s="12"/>
    </row>
    <row r="51788" spans="7:7" x14ac:dyDescent="0.2">
      <c r="G51788" s="12"/>
    </row>
    <row r="51789" spans="7:7" x14ac:dyDescent="0.2">
      <c r="G51789" s="12"/>
    </row>
    <row r="51790" spans="7:7" x14ac:dyDescent="0.2">
      <c r="G51790" s="12"/>
    </row>
    <row r="51791" spans="7:7" x14ac:dyDescent="0.2">
      <c r="G51791" s="12"/>
    </row>
    <row r="51792" spans="7:7" x14ac:dyDescent="0.2">
      <c r="G51792" s="12"/>
    </row>
    <row r="51793" spans="7:7" x14ac:dyDescent="0.2">
      <c r="G51793" s="12"/>
    </row>
    <row r="51794" spans="7:7" x14ac:dyDescent="0.2">
      <c r="G51794" s="12"/>
    </row>
    <row r="51795" spans="7:7" x14ac:dyDescent="0.2">
      <c r="G51795" s="12"/>
    </row>
    <row r="51796" spans="7:7" x14ac:dyDescent="0.2">
      <c r="G51796" s="12"/>
    </row>
    <row r="51797" spans="7:7" x14ac:dyDescent="0.2">
      <c r="G51797" s="12"/>
    </row>
    <row r="51798" spans="7:7" x14ac:dyDescent="0.2">
      <c r="G51798" s="12"/>
    </row>
    <row r="51799" spans="7:7" x14ac:dyDescent="0.2">
      <c r="G51799" s="12"/>
    </row>
    <row r="51800" spans="7:7" x14ac:dyDescent="0.2">
      <c r="G51800" s="12"/>
    </row>
    <row r="51801" spans="7:7" x14ac:dyDescent="0.2">
      <c r="G51801" s="12"/>
    </row>
    <row r="51802" spans="7:7" x14ac:dyDescent="0.2">
      <c r="G51802" s="12"/>
    </row>
    <row r="51803" spans="7:7" x14ac:dyDescent="0.2">
      <c r="G51803" s="12"/>
    </row>
    <row r="51804" spans="7:7" x14ac:dyDescent="0.2">
      <c r="G51804" s="12"/>
    </row>
    <row r="51805" spans="7:7" x14ac:dyDescent="0.2">
      <c r="G51805" s="12"/>
    </row>
    <row r="51806" spans="7:7" x14ac:dyDescent="0.2">
      <c r="G51806" s="12"/>
    </row>
    <row r="51807" spans="7:7" x14ac:dyDescent="0.2">
      <c r="G51807" s="12"/>
    </row>
    <row r="51808" spans="7:7" x14ac:dyDescent="0.2">
      <c r="G51808" s="12"/>
    </row>
    <row r="51809" spans="7:7" x14ac:dyDescent="0.2">
      <c r="G51809" s="12"/>
    </row>
    <row r="51810" spans="7:7" x14ac:dyDescent="0.2">
      <c r="G51810" s="12"/>
    </row>
    <row r="51811" spans="7:7" x14ac:dyDescent="0.2">
      <c r="G51811" s="12"/>
    </row>
    <row r="51812" spans="7:7" x14ac:dyDescent="0.2">
      <c r="G51812" s="12"/>
    </row>
    <row r="51813" spans="7:7" x14ac:dyDescent="0.2">
      <c r="G51813" s="12"/>
    </row>
    <row r="51814" spans="7:7" x14ac:dyDescent="0.2">
      <c r="G51814" s="12"/>
    </row>
    <row r="51815" spans="7:7" x14ac:dyDescent="0.2">
      <c r="G51815" s="12"/>
    </row>
    <row r="51816" spans="7:7" x14ac:dyDescent="0.2">
      <c r="G51816" s="12"/>
    </row>
    <row r="51817" spans="7:7" x14ac:dyDescent="0.2">
      <c r="G51817" s="12"/>
    </row>
    <row r="51818" spans="7:7" x14ac:dyDescent="0.2">
      <c r="G51818" s="12"/>
    </row>
    <row r="51819" spans="7:7" x14ac:dyDescent="0.2">
      <c r="G51819" s="12"/>
    </row>
    <row r="51820" spans="7:7" x14ac:dyDescent="0.2">
      <c r="G51820" s="12"/>
    </row>
    <row r="51821" spans="7:7" x14ac:dyDescent="0.2">
      <c r="G51821" s="12"/>
    </row>
    <row r="51822" spans="7:7" x14ac:dyDescent="0.2">
      <c r="G51822" s="12"/>
    </row>
    <row r="51823" spans="7:7" x14ac:dyDescent="0.2">
      <c r="G51823" s="12"/>
    </row>
    <row r="51824" spans="7:7" x14ac:dyDescent="0.2">
      <c r="G51824" s="12"/>
    </row>
    <row r="51825" spans="7:7" x14ac:dyDescent="0.2">
      <c r="G51825" s="12"/>
    </row>
    <row r="51826" spans="7:7" x14ac:dyDescent="0.2">
      <c r="G51826" s="12"/>
    </row>
    <row r="51827" spans="7:7" x14ac:dyDescent="0.2">
      <c r="G51827" s="12"/>
    </row>
    <row r="51828" spans="7:7" x14ac:dyDescent="0.2">
      <c r="G51828" s="12"/>
    </row>
    <row r="51829" spans="7:7" x14ac:dyDescent="0.2">
      <c r="G51829" s="12"/>
    </row>
    <row r="51830" spans="7:7" x14ac:dyDescent="0.2">
      <c r="G51830" s="12"/>
    </row>
    <row r="51831" spans="7:7" x14ac:dyDescent="0.2">
      <c r="G51831" s="12"/>
    </row>
    <row r="51832" spans="7:7" x14ac:dyDescent="0.2">
      <c r="G51832" s="12"/>
    </row>
    <row r="51833" spans="7:7" x14ac:dyDescent="0.2">
      <c r="G51833" s="12"/>
    </row>
    <row r="51834" spans="7:7" x14ac:dyDescent="0.2">
      <c r="G51834" s="12"/>
    </row>
    <row r="51835" spans="7:7" x14ac:dyDescent="0.2">
      <c r="G51835" s="12"/>
    </row>
    <row r="51836" spans="7:7" x14ac:dyDescent="0.2">
      <c r="G51836" s="12"/>
    </row>
    <row r="51837" spans="7:7" x14ac:dyDescent="0.2">
      <c r="G51837" s="12"/>
    </row>
    <row r="51838" spans="7:7" x14ac:dyDescent="0.2">
      <c r="G51838" s="12"/>
    </row>
    <row r="51839" spans="7:7" x14ac:dyDescent="0.2">
      <c r="G51839" s="12"/>
    </row>
    <row r="51840" spans="7:7" x14ac:dyDescent="0.2">
      <c r="G51840" s="12"/>
    </row>
    <row r="51841" spans="7:7" x14ac:dyDescent="0.2">
      <c r="G51841" s="12"/>
    </row>
    <row r="51842" spans="7:7" x14ac:dyDescent="0.2">
      <c r="G51842" s="12"/>
    </row>
    <row r="51843" spans="7:7" x14ac:dyDescent="0.2">
      <c r="G51843" s="12"/>
    </row>
    <row r="51844" spans="7:7" x14ac:dyDescent="0.2">
      <c r="G51844" s="12"/>
    </row>
    <row r="51845" spans="7:7" x14ac:dyDescent="0.2">
      <c r="G51845" s="12"/>
    </row>
    <row r="51846" spans="7:7" x14ac:dyDescent="0.2">
      <c r="G51846" s="12"/>
    </row>
    <row r="51847" spans="7:7" x14ac:dyDescent="0.2">
      <c r="G51847" s="12"/>
    </row>
    <row r="51848" spans="7:7" x14ac:dyDescent="0.2">
      <c r="G51848" s="12"/>
    </row>
    <row r="51849" spans="7:7" x14ac:dyDescent="0.2">
      <c r="G51849" s="12"/>
    </row>
    <row r="51850" spans="7:7" x14ac:dyDescent="0.2">
      <c r="G51850" s="12"/>
    </row>
    <row r="51851" spans="7:7" x14ac:dyDescent="0.2">
      <c r="G51851" s="12"/>
    </row>
    <row r="51852" spans="7:7" x14ac:dyDescent="0.2">
      <c r="G51852" s="12"/>
    </row>
    <row r="51853" spans="7:7" x14ac:dyDescent="0.2">
      <c r="G51853" s="12"/>
    </row>
    <row r="51854" spans="7:7" x14ac:dyDescent="0.2">
      <c r="G51854" s="12"/>
    </row>
    <row r="51855" spans="7:7" x14ac:dyDescent="0.2">
      <c r="G51855" s="12"/>
    </row>
    <row r="51856" spans="7:7" x14ac:dyDescent="0.2">
      <c r="G51856" s="12"/>
    </row>
    <row r="51857" spans="7:7" x14ac:dyDescent="0.2">
      <c r="G51857" s="12"/>
    </row>
    <row r="51858" spans="7:7" x14ac:dyDescent="0.2">
      <c r="G51858" s="12"/>
    </row>
    <row r="51859" spans="7:7" x14ac:dyDescent="0.2">
      <c r="G51859" s="12"/>
    </row>
    <row r="51860" spans="7:7" x14ac:dyDescent="0.2">
      <c r="G51860" s="12"/>
    </row>
    <row r="51861" spans="7:7" x14ac:dyDescent="0.2">
      <c r="G51861" s="12"/>
    </row>
    <row r="51862" spans="7:7" x14ac:dyDescent="0.2">
      <c r="G51862" s="12"/>
    </row>
    <row r="51863" spans="7:7" x14ac:dyDescent="0.2">
      <c r="G51863" s="12"/>
    </row>
    <row r="51864" spans="7:7" x14ac:dyDescent="0.2">
      <c r="G51864" s="12"/>
    </row>
    <row r="51865" spans="7:7" x14ac:dyDescent="0.2">
      <c r="G51865" s="12"/>
    </row>
    <row r="51866" spans="7:7" x14ac:dyDescent="0.2">
      <c r="G51866" s="12"/>
    </row>
    <row r="51867" spans="7:7" x14ac:dyDescent="0.2">
      <c r="G51867" s="12"/>
    </row>
    <row r="51868" spans="7:7" x14ac:dyDescent="0.2">
      <c r="G51868" s="12"/>
    </row>
    <row r="51869" spans="7:7" x14ac:dyDescent="0.2">
      <c r="G51869" s="12"/>
    </row>
    <row r="51870" spans="7:7" x14ac:dyDescent="0.2">
      <c r="G51870" s="12"/>
    </row>
    <row r="51871" spans="7:7" x14ac:dyDescent="0.2">
      <c r="G51871" s="12"/>
    </row>
    <row r="51872" spans="7:7" x14ac:dyDescent="0.2">
      <c r="G51872" s="12"/>
    </row>
    <row r="51873" spans="7:7" x14ac:dyDescent="0.2">
      <c r="G51873" s="12"/>
    </row>
    <row r="51874" spans="7:7" x14ac:dyDescent="0.2">
      <c r="G51874" s="12"/>
    </row>
    <row r="51875" spans="7:7" x14ac:dyDescent="0.2">
      <c r="G51875" s="12"/>
    </row>
    <row r="51876" spans="7:7" x14ac:dyDescent="0.2">
      <c r="G51876" s="12"/>
    </row>
    <row r="51877" spans="7:7" x14ac:dyDescent="0.2">
      <c r="G51877" s="12"/>
    </row>
    <row r="51878" spans="7:7" x14ac:dyDescent="0.2">
      <c r="G51878" s="12"/>
    </row>
    <row r="51879" spans="7:7" x14ac:dyDescent="0.2">
      <c r="G51879" s="12"/>
    </row>
    <row r="51880" spans="7:7" x14ac:dyDescent="0.2">
      <c r="G51880" s="12"/>
    </row>
    <row r="51881" spans="7:7" x14ac:dyDescent="0.2">
      <c r="G51881" s="12"/>
    </row>
    <row r="51882" spans="7:7" x14ac:dyDescent="0.2">
      <c r="G51882" s="12"/>
    </row>
    <row r="51883" spans="7:7" x14ac:dyDescent="0.2">
      <c r="G51883" s="12"/>
    </row>
    <row r="51884" spans="7:7" x14ac:dyDescent="0.2">
      <c r="G51884" s="12"/>
    </row>
    <row r="51885" spans="7:7" x14ac:dyDescent="0.2">
      <c r="G51885" s="12"/>
    </row>
    <row r="51886" spans="7:7" x14ac:dyDescent="0.2">
      <c r="G51886" s="12"/>
    </row>
    <row r="51887" spans="7:7" x14ac:dyDescent="0.2">
      <c r="G51887" s="12"/>
    </row>
    <row r="51888" spans="7:7" x14ac:dyDescent="0.2">
      <c r="G51888" s="12"/>
    </row>
    <row r="51889" spans="7:7" x14ac:dyDescent="0.2">
      <c r="G51889" s="12"/>
    </row>
    <row r="51890" spans="7:7" x14ac:dyDescent="0.2">
      <c r="G51890" s="12"/>
    </row>
    <row r="51891" spans="7:7" x14ac:dyDescent="0.2">
      <c r="G51891" s="12"/>
    </row>
    <row r="51892" spans="7:7" x14ac:dyDescent="0.2">
      <c r="G51892" s="12"/>
    </row>
    <row r="51893" spans="7:7" x14ac:dyDescent="0.2">
      <c r="G51893" s="12"/>
    </row>
    <row r="51894" spans="7:7" x14ac:dyDescent="0.2">
      <c r="G51894" s="12"/>
    </row>
    <row r="51895" spans="7:7" x14ac:dyDescent="0.2">
      <c r="G51895" s="12"/>
    </row>
    <row r="51896" spans="7:7" x14ac:dyDescent="0.2">
      <c r="G51896" s="12"/>
    </row>
    <row r="51897" spans="7:7" x14ac:dyDescent="0.2">
      <c r="G51897" s="12"/>
    </row>
    <row r="51898" spans="7:7" x14ac:dyDescent="0.2">
      <c r="G51898" s="12"/>
    </row>
    <row r="51899" spans="7:7" x14ac:dyDescent="0.2">
      <c r="G51899" s="12"/>
    </row>
    <row r="51900" spans="7:7" x14ac:dyDescent="0.2">
      <c r="G51900" s="12"/>
    </row>
    <row r="51901" spans="7:7" x14ac:dyDescent="0.2">
      <c r="G51901" s="12"/>
    </row>
    <row r="51902" spans="7:7" x14ac:dyDescent="0.2">
      <c r="G51902" s="12"/>
    </row>
    <row r="51903" spans="7:7" x14ac:dyDescent="0.2">
      <c r="G51903" s="12"/>
    </row>
    <row r="51904" spans="7:7" x14ac:dyDescent="0.2">
      <c r="G51904" s="12"/>
    </row>
    <row r="51905" spans="7:7" x14ac:dyDescent="0.2">
      <c r="G51905" s="12"/>
    </row>
    <row r="51906" spans="7:7" x14ac:dyDescent="0.2">
      <c r="G51906" s="12"/>
    </row>
    <row r="51907" spans="7:7" x14ac:dyDescent="0.2">
      <c r="G51907" s="12"/>
    </row>
    <row r="51908" spans="7:7" x14ac:dyDescent="0.2">
      <c r="G51908" s="12"/>
    </row>
    <row r="51909" spans="7:7" x14ac:dyDescent="0.2">
      <c r="G51909" s="12"/>
    </row>
    <row r="51910" spans="7:7" x14ac:dyDescent="0.2">
      <c r="G51910" s="12"/>
    </row>
    <row r="51911" spans="7:7" x14ac:dyDescent="0.2">
      <c r="G51911" s="12"/>
    </row>
    <row r="51912" spans="7:7" x14ac:dyDescent="0.2">
      <c r="G51912" s="12"/>
    </row>
    <row r="51913" spans="7:7" x14ac:dyDescent="0.2">
      <c r="G51913" s="12"/>
    </row>
    <row r="51914" spans="7:7" x14ac:dyDescent="0.2">
      <c r="G51914" s="12"/>
    </row>
    <row r="51915" spans="7:7" x14ac:dyDescent="0.2">
      <c r="G51915" s="12"/>
    </row>
    <row r="51916" spans="7:7" x14ac:dyDescent="0.2">
      <c r="G51916" s="12"/>
    </row>
    <row r="51917" spans="7:7" x14ac:dyDescent="0.2">
      <c r="G51917" s="12"/>
    </row>
    <row r="51918" spans="7:7" x14ac:dyDescent="0.2">
      <c r="G51918" s="12"/>
    </row>
    <row r="51919" spans="7:7" x14ac:dyDescent="0.2">
      <c r="G51919" s="12"/>
    </row>
    <row r="51920" spans="7:7" x14ac:dyDescent="0.2">
      <c r="G51920" s="12"/>
    </row>
    <row r="51921" spans="7:7" x14ac:dyDescent="0.2">
      <c r="G51921" s="12"/>
    </row>
    <row r="51922" spans="7:7" x14ac:dyDescent="0.2">
      <c r="G51922" s="12"/>
    </row>
    <row r="51923" spans="7:7" x14ac:dyDescent="0.2">
      <c r="G51923" s="12"/>
    </row>
    <row r="51924" spans="7:7" x14ac:dyDescent="0.2">
      <c r="G51924" s="12"/>
    </row>
    <row r="51925" spans="7:7" x14ac:dyDescent="0.2">
      <c r="G51925" s="12"/>
    </row>
    <row r="51926" spans="7:7" x14ac:dyDescent="0.2">
      <c r="G51926" s="12"/>
    </row>
    <row r="51927" spans="7:7" x14ac:dyDescent="0.2">
      <c r="G51927" s="12"/>
    </row>
    <row r="51928" spans="7:7" x14ac:dyDescent="0.2">
      <c r="G51928" s="12"/>
    </row>
    <row r="51929" spans="7:7" x14ac:dyDescent="0.2">
      <c r="G51929" s="12"/>
    </row>
    <row r="51930" spans="7:7" x14ac:dyDescent="0.2">
      <c r="G51930" s="12"/>
    </row>
    <row r="51931" spans="7:7" x14ac:dyDescent="0.2">
      <c r="G51931" s="12"/>
    </row>
    <row r="51932" spans="7:7" x14ac:dyDescent="0.2">
      <c r="G51932" s="12"/>
    </row>
    <row r="51933" spans="7:7" x14ac:dyDescent="0.2">
      <c r="G51933" s="12"/>
    </row>
    <row r="51934" spans="7:7" x14ac:dyDescent="0.2">
      <c r="G51934" s="12"/>
    </row>
    <row r="51935" spans="7:7" x14ac:dyDescent="0.2">
      <c r="G51935" s="12"/>
    </row>
    <row r="51936" spans="7:7" x14ac:dyDescent="0.2">
      <c r="G51936" s="12"/>
    </row>
    <row r="51937" spans="7:7" x14ac:dyDescent="0.2">
      <c r="G51937" s="12"/>
    </row>
    <row r="51938" spans="7:7" x14ac:dyDescent="0.2">
      <c r="G51938" s="12"/>
    </row>
    <row r="51939" spans="7:7" x14ac:dyDescent="0.2">
      <c r="G51939" s="12"/>
    </row>
    <row r="51940" spans="7:7" x14ac:dyDescent="0.2">
      <c r="G51940" s="12"/>
    </row>
    <row r="51941" spans="7:7" x14ac:dyDescent="0.2">
      <c r="G51941" s="12"/>
    </row>
    <row r="51942" spans="7:7" x14ac:dyDescent="0.2">
      <c r="G51942" s="12"/>
    </row>
    <row r="51943" spans="7:7" x14ac:dyDescent="0.2">
      <c r="G51943" s="12"/>
    </row>
    <row r="51944" spans="7:7" x14ac:dyDescent="0.2">
      <c r="G51944" s="12"/>
    </row>
    <row r="51945" spans="7:7" x14ac:dyDescent="0.2">
      <c r="G51945" s="12"/>
    </row>
    <row r="51946" spans="7:7" x14ac:dyDescent="0.2">
      <c r="G51946" s="12"/>
    </row>
    <row r="51947" spans="7:7" x14ac:dyDescent="0.2">
      <c r="G51947" s="12"/>
    </row>
    <row r="51948" spans="7:7" x14ac:dyDescent="0.2">
      <c r="G51948" s="12"/>
    </row>
    <row r="51949" spans="7:7" x14ac:dyDescent="0.2">
      <c r="G51949" s="12"/>
    </row>
    <row r="51950" spans="7:7" x14ac:dyDescent="0.2">
      <c r="G51950" s="12"/>
    </row>
    <row r="51951" spans="7:7" x14ac:dyDescent="0.2">
      <c r="G51951" s="12"/>
    </row>
    <row r="51952" spans="7:7" x14ac:dyDescent="0.2">
      <c r="G51952" s="12"/>
    </row>
    <row r="51953" spans="7:7" x14ac:dyDescent="0.2">
      <c r="G51953" s="12"/>
    </row>
    <row r="51954" spans="7:7" x14ac:dyDescent="0.2">
      <c r="G51954" s="12"/>
    </row>
    <row r="51955" spans="7:7" x14ac:dyDescent="0.2">
      <c r="G51955" s="12"/>
    </row>
    <row r="51956" spans="7:7" x14ac:dyDescent="0.2">
      <c r="G51956" s="12"/>
    </row>
    <row r="51957" spans="7:7" x14ac:dyDescent="0.2">
      <c r="G51957" s="12"/>
    </row>
    <row r="51958" spans="7:7" x14ac:dyDescent="0.2">
      <c r="G51958" s="12"/>
    </row>
    <row r="51959" spans="7:7" x14ac:dyDescent="0.2">
      <c r="G51959" s="12"/>
    </row>
    <row r="51960" spans="7:7" x14ac:dyDescent="0.2">
      <c r="G51960" s="12"/>
    </row>
    <row r="51961" spans="7:7" x14ac:dyDescent="0.2">
      <c r="G51961" s="12"/>
    </row>
    <row r="51962" spans="7:7" x14ac:dyDescent="0.2">
      <c r="G51962" s="12"/>
    </row>
    <row r="51963" spans="7:7" x14ac:dyDescent="0.2">
      <c r="G51963" s="12"/>
    </row>
    <row r="51964" spans="7:7" x14ac:dyDescent="0.2">
      <c r="G51964" s="12"/>
    </row>
    <row r="51965" spans="7:7" x14ac:dyDescent="0.2">
      <c r="G51965" s="12"/>
    </row>
    <row r="51966" spans="7:7" x14ac:dyDescent="0.2">
      <c r="G51966" s="12"/>
    </row>
    <row r="51967" spans="7:7" x14ac:dyDescent="0.2">
      <c r="G51967" s="12"/>
    </row>
    <row r="51968" spans="7:7" x14ac:dyDescent="0.2">
      <c r="G51968" s="12"/>
    </row>
    <row r="51969" spans="7:7" x14ac:dyDescent="0.2">
      <c r="G51969" s="12"/>
    </row>
    <row r="51970" spans="7:7" x14ac:dyDescent="0.2">
      <c r="G51970" s="12"/>
    </row>
    <row r="51971" spans="7:7" x14ac:dyDescent="0.2">
      <c r="G51971" s="12"/>
    </row>
    <row r="51972" spans="7:7" x14ac:dyDescent="0.2">
      <c r="G51972" s="12"/>
    </row>
    <row r="51973" spans="7:7" x14ac:dyDescent="0.2">
      <c r="G51973" s="12"/>
    </row>
    <row r="51974" spans="7:7" x14ac:dyDescent="0.2">
      <c r="G51974" s="12"/>
    </row>
    <row r="51975" spans="7:7" x14ac:dyDescent="0.2">
      <c r="G51975" s="12"/>
    </row>
    <row r="51976" spans="7:7" x14ac:dyDescent="0.2">
      <c r="G51976" s="12"/>
    </row>
    <row r="51977" spans="7:7" x14ac:dyDescent="0.2">
      <c r="G51977" s="12"/>
    </row>
    <row r="51978" spans="7:7" x14ac:dyDescent="0.2">
      <c r="G51978" s="12"/>
    </row>
    <row r="51979" spans="7:7" x14ac:dyDescent="0.2">
      <c r="G51979" s="12"/>
    </row>
    <row r="51980" spans="7:7" x14ac:dyDescent="0.2">
      <c r="G51980" s="12"/>
    </row>
    <row r="51981" spans="7:7" x14ac:dyDescent="0.2">
      <c r="G51981" s="12"/>
    </row>
    <row r="51982" spans="7:7" x14ac:dyDescent="0.2">
      <c r="G51982" s="12"/>
    </row>
    <row r="51983" spans="7:7" x14ac:dyDescent="0.2">
      <c r="G51983" s="12"/>
    </row>
    <row r="51984" spans="7:7" x14ac:dyDescent="0.2">
      <c r="G51984" s="12"/>
    </row>
    <row r="51985" spans="7:7" x14ac:dyDescent="0.2">
      <c r="G51985" s="12"/>
    </row>
    <row r="51986" spans="7:7" x14ac:dyDescent="0.2">
      <c r="G51986" s="12"/>
    </row>
    <row r="51987" spans="7:7" x14ac:dyDescent="0.2">
      <c r="G51987" s="12"/>
    </row>
    <row r="51988" spans="7:7" x14ac:dyDescent="0.2">
      <c r="G51988" s="12"/>
    </row>
    <row r="51989" spans="7:7" x14ac:dyDescent="0.2">
      <c r="G51989" s="12"/>
    </row>
    <row r="51990" spans="7:7" x14ac:dyDescent="0.2">
      <c r="G51990" s="12"/>
    </row>
    <row r="51991" spans="7:7" x14ac:dyDescent="0.2">
      <c r="G51991" s="12"/>
    </row>
    <row r="51992" spans="7:7" x14ac:dyDescent="0.2">
      <c r="G51992" s="12"/>
    </row>
    <row r="51993" spans="7:7" x14ac:dyDescent="0.2">
      <c r="G51993" s="12"/>
    </row>
    <row r="51994" spans="7:7" x14ac:dyDescent="0.2">
      <c r="G51994" s="12"/>
    </row>
    <row r="51995" spans="7:7" x14ac:dyDescent="0.2">
      <c r="G51995" s="12"/>
    </row>
    <row r="51996" spans="7:7" x14ac:dyDescent="0.2">
      <c r="G51996" s="12"/>
    </row>
    <row r="51997" spans="7:7" x14ac:dyDescent="0.2">
      <c r="G51997" s="12"/>
    </row>
    <row r="51998" spans="7:7" x14ac:dyDescent="0.2">
      <c r="G51998" s="12"/>
    </row>
    <row r="51999" spans="7:7" x14ac:dyDescent="0.2">
      <c r="G51999" s="12"/>
    </row>
    <row r="52000" spans="7:7" x14ac:dyDescent="0.2">
      <c r="G52000" s="12"/>
    </row>
    <row r="52001" spans="7:7" x14ac:dyDescent="0.2">
      <c r="G52001" s="12"/>
    </row>
    <row r="52002" spans="7:7" x14ac:dyDescent="0.2">
      <c r="G52002" s="12"/>
    </row>
    <row r="52003" spans="7:7" x14ac:dyDescent="0.2">
      <c r="G52003" s="12"/>
    </row>
    <row r="52004" spans="7:7" x14ac:dyDescent="0.2">
      <c r="G52004" s="12"/>
    </row>
    <row r="52005" spans="7:7" x14ac:dyDescent="0.2">
      <c r="G52005" s="12"/>
    </row>
    <row r="52006" spans="7:7" x14ac:dyDescent="0.2">
      <c r="G52006" s="12"/>
    </row>
    <row r="52007" spans="7:7" x14ac:dyDescent="0.2">
      <c r="G52007" s="12"/>
    </row>
    <row r="52008" spans="7:7" x14ac:dyDescent="0.2">
      <c r="G52008" s="12"/>
    </row>
    <row r="52009" spans="7:7" x14ac:dyDescent="0.2">
      <c r="G52009" s="12"/>
    </row>
    <row r="52010" spans="7:7" x14ac:dyDescent="0.2">
      <c r="G52010" s="12"/>
    </row>
    <row r="52011" spans="7:7" x14ac:dyDescent="0.2">
      <c r="G52011" s="12"/>
    </row>
    <row r="52012" spans="7:7" x14ac:dyDescent="0.2">
      <c r="G52012" s="12"/>
    </row>
    <row r="52013" spans="7:7" x14ac:dyDescent="0.2">
      <c r="G52013" s="12"/>
    </row>
    <row r="52014" spans="7:7" x14ac:dyDescent="0.2">
      <c r="G52014" s="12"/>
    </row>
    <row r="52015" spans="7:7" x14ac:dyDescent="0.2">
      <c r="G52015" s="12"/>
    </row>
    <row r="52016" spans="7:7" x14ac:dyDescent="0.2">
      <c r="G52016" s="12"/>
    </row>
    <row r="52017" spans="7:7" x14ac:dyDescent="0.2">
      <c r="G52017" s="12"/>
    </row>
    <row r="52018" spans="7:7" x14ac:dyDescent="0.2">
      <c r="G52018" s="12"/>
    </row>
    <row r="52019" spans="7:7" x14ac:dyDescent="0.2">
      <c r="G52019" s="12"/>
    </row>
    <row r="52020" spans="7:7" x14ac:dyDescent="0.2">
      <c r="G52020" s="12"/>
    </row>
    <row r="52021" spans="7:7" x14ac:dyDescent="0.2">
      <c r="G52021" s="12"/>
    </row>
    <row r="52022" spans="7:7" x14ac:dyDescent="0.2">
      <c r="G52022" s="12"/>
    </row>
    <row r="52023" spans="7:7" x14ac:dyDescent="0.2">
      <c r="G52023" s="12"/>
    </row>
    <row r="52024" spans="7:7" x14ac:dyDescent="0.2">
      <c r="G52024" s="12"/>
    </row>
    <row r="52025" spans="7:7" x14ac:dyDescent="0.2">
      <c r="G52025" s="12"/>
    </row>
    <row r="52026" spans="7:7" x14ac:dyDescent="0.2">
      <c r="G52026" s="12"/>
    </row>
    <row r="52027" spans="7:7" x14ac:dyDescent="0.2">
      <c r="G52027" s="12"/>
    </row>
    <row r="52028" spans="7:7" x14ac:dyDescent="0.2">
      <c r="G52028" s="12"/>
    </row>
    <row r="52029" spans="7:7" x14ac:dyDescent="0.2">
      <c r="G52029" s="12"/>
    </row>
    <row r="52030" spans="7:7" x14ac:dyDescent="0.2">
      <c r="G52030" s="12"/>
    </row>
    <row r="52031" spans="7:7" x14ac:dyDescent="0.2">
      <c r="G52031" s="12"/>
    </row>
    <row r="52032" spans="7:7" x14ac:dyDescent="0.2">
      <c r="G52032" s="12"/>
    </row>
    <row r="52033" spans="7:7" x14ac:dyDescent="0.2">
      <c r="G52033" s="12"/>
    </row>
    <row r="52034" spans="7:7" x14ac:dyDescent="0.2">
      <c r="G52034" s="12"/>
    </row>
    <row r="52035" spans="7:7" x14ac:dyDescent="0.2">
      <c r="G52035" s="12"/>
    </row>
    <row r="52036" spans="7:7" x14ac:dyDescent="0.2">
      <c r="G52036" s="12"/>
    </row>
    <row r="52037" spans="7:7" x14ac:dyDescent="0.2">
      <c r="G52037" s="12"/>
    </row>
    <row r="52038" spans="7:7" x14ac:dyDescent="0.2">
      <c r="G52038" s="12"/>
    </row>
    <row r="52039" spans="7:7" x14ac:dyDescent="0.2">
      <c r="G52039" s="12"/>
    </row>
    <row r="52040" spans="7:7" x14ac:dyDescent="0.2">
      <c r="G52040" s="12"/>
    </row>
    <row r="52041" spans="7:7" x14ac:dyDescent="0.2">
      <c r="G52041" s="12"/>
    </row>
    <row r="52042" spans="7:7" x14ac:dyDescent="0.2">
      <c r="G52042" s="12"/>
    </row>
    <row r="52043" spans="7:7" x14ac:dyDescent="0.2">
      <c r="G52043" s="12"/>
    </row>
    <row r="52044" spans="7:7" x14ac:dyDescent="0.2">
      <c r="G52044" s="12"/>
    </row>
    <row r="52045" spans="7:7" x14ac:dyDescent="0.2">
      <c r="G52045" s="12"/>
    </row>
    <row r="52046" spans="7:7" x14ac:dyDescent="0.2">
      <c r="G52046" s="12"/>
    </row>
    <row r="52047" spans="7:7" x14ac:dyDescent="0.2">
      <c r="G52047" s="12"/>
    </row>
    <row r="52048" spans="7:7" x14ac:dyDescent="0.2">
      <c r="G52048" s="12"/>
    </row>
    <row r="52049" spans="7:7" x14ac:dyDescent="0.2">
      <c r="G52049" s="12"/>
    </row>
    <row r="52050" spans="7:7" x14ac:dyDescent="0.2">
      <c r="G52050" s="12"/>
    </row>
    <row r="52051" spans="7:7" x14ac:dyDescent="0.2">
      <c r="G52051" s="12"/>
    </row>
    <row r="52052" spans="7:7" x14ac:dyDescent="0.2">
      <c r="G52052" s="12"/>
    </row>
    <row r="52053" spans="7:7" x14ac:dyDescent="0.2">
      <c r="G52053" s="12"/>
    </row>
    <row r="52054" spans="7:7" x14ac:dyDescent="0.2">
      <c r="G52054" s="12"/>
    </row>
    <row r="52055" spans="7:7" x14ac:dyDescent="0.2">
      <c r="G52055" s="12"/>
    </row>
    <row r="52056" spans="7:7" x14ac:dyDescent="0.2">
      <c r="G52056" s="12"/>
    </row>
    <row r="52057" spans="7:7" x14ac:dyDescent="0.2">
      <c r="G52057" s="12"/>
    </row>
    <row r="52058" spans="7:7" x14ac:dyDescent="0.2">
      <c r="G52058" s="12"/>
    </row>
    <row r="52059" spans="7:7" x14ac:dyDescent="0.2">
      <c r="G52059" s="12"/>
    </row>
    <row r="52060" spans="7:7" x14ac:dyDescent="0.2">
      <c r="G52060" s="12"/>
    </row>
    <row r="52061" spans="7:7" x14ac:dyDescent="0.2">
      <c r="G52061" s="12"/>
    </row>
    <row r="52062" spans="7:7" x14ac:dyDescent="0.2">
      <c r="G52062" s="12"/>
    </row>
    <row r="52063" spans="7:7" x14ac:dyDescent="0.2">
      <c r="G52063" s="12"/>
    </row>
    <row r="52064" spans="7:7" x14ac:dyDescent="0.2">
      <c r="G52064" s="12"/>
    </row>
    <row r="52065" spans="7:7" x14ac:dyDescent="0.2">
      <c r="G52065" s="12"/>
    </row>
    <row r="52066" spans="7:7" x14ac:dyDescent="0.2">
      <c r="G52066" s="12"/>
    </row>
    <row r="52067" spans="7:7" x14ac:dyDescent="0.2">
      <c r="G52067" s="12"/>
    </row>
    <row r="52068" spans="7:7" x14ac:dyDescent="0.2">
      <c r="G52068" s="12"/>
    </row>
    <row r="52069" spans="7:7" x14ac:dyDescent="0.2">
      <c r="G52069" s="12"/>
    </row>
    <row r="52070" spans="7:7" x14ac:dyDescent="0.2">
      <c r="G52070" s="12"/>
    </row>
    <row r="52071" spans="7:7" x14ac:dyDescent="0.2">
      <c r="G52071" s="12"/>
    </row>
    <row r="52072" spans="7:7" x14ac:dyDescent="0.2">
      <c r="G52072" s="12"/>
    </row>
    <row r="52073" spans="7:7" x14ac:dyDescent="0.2">
      <c r="G52073" s="12"/>
    </row>
    <row r="52074" spans="7:7" x14ac:dyDescent="0.2">
      <c r="G52074" s="12"/>
    </row>
    <row r="52075" spans="7:7" x14ac:dyDescent="0.2">
      <c r="G52075" s="12"/>
    </row>
    <row r="52076" spans="7:7" x14ac:dyDescent="0.2">
      <c r="G52076" s="12"/>
    </row>
    <row r="52077" spans="7:7" x14ac:dyDescent="0.2">
      <c r="G52077" s="12"/>
    </row>
    <row r="52078" spans="7:7" x14ac:dyDescent="0.2">
      <c r="G52078" s="12"/>
    </row>
    <row r="52079" spans="7:7" x14ac:dyDescent="0.2">
      <c r="G52079" s="12"/>
    </row>
    <row r="52080" spans="7:7" x14ac:dyDescent="0.2">
      <c r="G52080" s="12"/>
    </row>
    <row r="52081" spans="7:7" x14ac:dyDescent="0.2">
      <c r="G52081" s="12"/>
    </row>
    <row r="52082" spans="7:7" x14ac:dyDescent="0.2">
      <c r="G52082" s="12"/>
    </row>
    <row r="52083" spans="7:7" x14ac:dyDescent="0.2">
      <c r="G52083" s="12"/>
    </row>
    <row r="52084" spans="7:7" x14ac:dyDescent="0.2">
      <c r="G52084" s="12"/>
    </row>
    <row r="52085" spans="7:7" x14ac:dyDescent="0.2">
      <c r="G52085" s="12"/>
    </row>
    <row r="52086" spans="7:7" x14ac:dyDescent="0.2">
      <c r="G52086" s="12"/>
    </row>
    <row r="52087" spans="7:7" x14ac:dyDescent="0.2">
      <c r="G52087" s="12"/>
    </row>
    <row r="52088" spans="7:7" x14ac:dyDescent="0.2">
      <c r="G52088" s="12"/>
    </row>
    <row r="52089" spans="7:7" x14ac:dyDescent="0.2">
      <c r="G52089" s="12"/>
    </row>
    <row r="52090" spans="7:7" x14ac:dyDescent="0.2">
      <c r="G52090" s="12"/>
    </row>
    <row r="52091" spans="7:7" x14ac:dyDescent="0.2">
      <c r="G52091" s="12"/>
    </row>
    <row r="52092" spans="7:7" x14ac:dyDescent="0.2">
      <c r="G52092" s="12"/>
    </row>
    <row r="52093" spans="7:7" x14ac:dyDescent="0.2">
      <c r="G52093" s="12"/>
    </row>
    <row r="52094" spans="7:7" x14ac:dyDescent="0.2">
      <c r="G52094" s="12"/>
    </row>
    <row r="52095" spans="7:7" x14ac:dyDescent="0.2">
      <c r="G52095" s="12"/>
    </row>
    <row r="52096" spans="7:7" x14ac:dyDescent="0.2">
      <c r="G52096" s="12"/>
    </row>
    <row r="52097" spans="7:7" x14ac:dyDescent="0.2">
      <c r="G52097" s="12"/>
    </row>
    <row r="52098" spans="7:7" x14ac:dyDescent="0.2">
      <c r="G52098" s="12"/>
    </row>
    <row r="52099" spans="7:7" x14ac:dyDescent="0.2">
      <c r="G52099" s="12"/>
    </row>
    <row r="52100" spans="7:7" x14ac:dyDescent="0.2">
      <c r="G52100" s="12"/>
    </row>
    <row r="52101" spans="7:7" x14ac:dyDescent="0.2">
      <c r="G52101" s="12"/>
    </row>
    <row r="52102" spans="7:7" x14ac:dyDescent="0.2">
      <c r="G52102" s="12"/>
    </row>
    <row r="52103" spans="7:7" x14ac:dyDescent="0.2">
      <c r="G52103" s="12"/>
    </row>
    <row r="52104" spans="7:7" x14ac:dyDescent="0.2">
      <c r="G52104" s="12"/>
    </row>
    <row r="52105" spans="7:7" x14ac:dyDescent="0.2">
      <c r="G52105" s="12"/>
    </row>
    <row r="52106" spans="7:7" x14ac:dyDescent="0.2">
      <c r="G52106" s="12"/>
    </row>
    <row r="52107" spans="7:7" x14ac:dyDescent="0.2">
      <c r="G52107" s="12"/>
    </row>
    <row r="52108" spans="7:7" x14ac:dyDescent="0.2">
      <c r="G52108" s="12"/>
    </row>
    <row r="52109" spans="7:7" x14ac:dyDescent="0.2">
      <c r="G52109" s="12"/>
    </row>
    <row r="52110" spans="7:7" x14ac:dyDescent="0.2">
      <c r="G52110" s="12"/>
    </row>
    <row r="52111" spans="7:7" x14ac:dyDescent="0.2">
      <c r="G52111" s="12"/>
    </row>
    <row r="52112" spans="7:7" x14ac:dyDescent="0.2">
      <c r="G52112" s="12"/>
    </row>
    <row r="52113" spans="7:7" x14ac:dyDescent="0.2">
      <c r="G52113" s="12"/>
    </row>
    <row r="52114" spans="7:7" x14ac:dyDescent="0.2">
      <c r="G52114" s="12"/>
    </row>
    <row r="52115" spans="7:7" x14ac:dyDescent="0.2">
      <c r="G52115" s="12"/>
    </row>
    <row r="52116" spans="7:7" x14ac:dyDescent="0.2">
      <c r="G52116" s="12"/>
    </row>
    <row r="52117" spans="7:7" x14ac:dyDescent="0.2">
      <c r="G52117" s="12"/>
    </row>
    <row r="52118" spans="7:7" x14ac:dyDescent="0.2">
      <c r="G52118" s="12"/>
    </row>
    <row r="52119" spans="7:7" x14ac:dyDescent="0.2">
      <c r="G52119" s="12"/>
    </row>
    <row r="52120" spans="7:7" x14ac:dyDescent="0.2">
      <c r="G52120" s="12"/>
    </row>
    <row r="52121" spans="7:7" x14ac:dyDescent="0.2">
      <c r="G52121" s="12"/>
    </row>
    <row r="52122" spans="7:7" x14ac:dyDescent="0.2">
      <c r="G52122" s="12"/>
    </row>
    <row r="52123" spans="7:7" x14ac:dyDescent="0.2">
      <c r="G52123" s="12"/>
    </row>
    <row r="52124" spans="7:7" x14ac:dyDescent="0.2">
      <c r="G52124" s="12"/>
    </row>
    <row r="52125" spans="7:7" x14ac:dyDescent="0.2">
      <c r="G52125" s="12"/>
    </row>
    <row r="52126" spans="7:7" x14ac:dyDescent="0.2">
      <c r="G52126" s="12"/>
    </row>
    <row r="52127" spans="7:7" x14ac:dyDescent="0.2">
      <c r="G52127" s="12"/>
    </row>
    <row r="52128" spans="7:7" x14ac:dyDescent="0.2">
      <c r="G52128" s="12"/>
    </row>
    <row r="52129" spans="7:7" x14ac:dyDescent="0.2">
      <c r="G52129" s="12"/>
    </row>
    <row r="52130" spans="7:7" x14ac:dyDescent="0.2">
      <c r="G52130" s="12"/>
    </row>
    <row r="52131" spans="7:7" x14ac:dyDescent="0.2">
      <c r="G52131" s="12"/>
    </row>
    <row r="52132" spans="7:7" x14ac:dyDescent="0.2">
      <c r="G52132" s="12"/>
    </row>
    <row r="52133" spans="7:7" x14ac:dyDescent="0.2">
      <c r="G52133" s="12"/>
    </row>
    <row r="52134" spans="7:7" x14ac:dyDescent="0.2">
      <c r="G52134" s="12"/>
    </row>
    <row r="52135" spans="7:7" x14ac:dyDescent="0.2">
      <c r="G52135" s="12"/>
    </row>
    <row r="52136" spans="7:7" x14ac:dyDescent="0.2">
      <c r="G52136" s="12"/>
    </row>
    <row r="52137" spans="7:7" x14ac:dyDescent="0.2">
      <c r="G52137" s="12"/>
    </row>
    <row r="52138" spans="7:7" x14ac:dyDescent="0.2">
      <c r="G52138" s="12"/>
    </row>
    <row r="52139" spans="7:7" x14ac:dyDescent="0.2">
      <c r="G52139" s="12"/>
    </row>
    <row r="52140" spans="7:7" x14ac:dyDescent="0.2">
      <c r="G52140" s="12"/>
    </row>
    <row r="52141" spans="7:7" x14ac:dyDescent="0.2">
      <c r="G52141" s="12"/>
    </row>
    <row r="52142" spans="7:7" x14ac:dyDescent="0.2">
      <c r="G52142" s="12"/>
    </row>
    <row r="52143" spans="7:7" x14ac:dyDescent="0.2">
      <c r="G52143" s="12"/>
    </row>
    <row r="52144" spans="7:7" x14ac:dyDescent="0.2">
      <c r="G52144" s="12"/>
    </row>
    <row r="52145" spans="7:7" x14ac:dyDescent="0.2">
      <c r="G52145" s="12"/>
    </row>
    <row r="52146" spans="7:7" x14ac:dyDescent="0.2">
      <c r="G52146" s="12"/>
    </row>
    <row r="52147" spans="7:7" x14ac:dyDescent="0.2">
      <c r="G52147" s="12"/>
    </row>
    <row r="52148" spans="7:7" x14ac:dyDescent="0.2">
      <c r="G52148" s="12"/>
    </row>
    <row r="52149" spans="7:7" x14ac:dyDescent="0.2">
      <c r="G52149" s="12"/>
    </row>
    <row r="52150" spans="7:7" x14ac:dyDescent="0.2">
      <c r="G52150" s="12"/>
    </row>
    <row r="52151" spans="7:7" x14ac:dyDescent="0.2">
      <c r="G52151" s="12"/>
    </row>
    <row r="52152" spans="7:7" x14ac:dyDescent="0.2">
      <c r="G52152" s="12"/>
    </row>
    <row r="52153" spans="7:7" x14ac:dyDescent="0.2">
      <c r="G52153" s="12"/>
    </row>
    <row r="52154" spans="7:7" x14ac:dyDescent="0.2">
      <c r="G52154" s="12"/>
    </row>
    <row r="52155" spans="7:7" x14ac:dyDescent="0.2">
      <c r="G52155" s="12"/>
    </row>
    <row r="52156" spans="7:7" x14ac:dyDescent="0.2">
      <c r="G52156" s="12"/>
    </row>
    <row r="52157" spans="7:7" x14ac:dyDescent="0.2">
      <c r="G52157" s="12"/>
    </row>
    <row r="52158" spans="7:7" x14ac:dyDescent="0.2">
      <c r="G52158" s="12"/>
    </row>
    <row r="52159" spans="7:7" x14ac:dyDescent="0.2">
      <c r="G52159" s="12"/>
    </row>
    <row r="52160" spans="7:7" x14ac:dyDescent="0.2">
      <c r="G52160" s="12"/>
    </row>
    <row r="52161" spans="7:7" x14ac:dyDescent="0.2">
      <c r="G52161" s="12"/>
    </row>
    <row r="52162" spans="7:7" x14ac:dyDescent="0.2">
      <c r="G52162" s="12"/>
    </row>
    <row r="52163" spans="7:7" x14ac:dyDescent="0.2">
      <c r="G52163" s="12"/>
    </row>
    <row r="52164" spans="7:7" x14ac:dyDescent="0.2">
      <c r="G52164" s="12"/>
    </row>
    <row r="52165" spans="7:7" x14ac:dyDescent="0.2">
      <c r="G52165" s="12"/>
    </row>
    <row r="52166" spans="7:7" x14ac:dyDescent="0.2">
      <c r="G52166" s="12"/>
    </row>
    <row r="52167" spans="7:7" x14ac:dyDescent="0.2">
      <c r="G52167" s="12"/>
    </row>
    <row r="52168" spans="7:7" x14ac:dyDescent="0.2">
      <c r="G52168" s="12"/>
    </row>
    <row r="52169" spans="7:7" x14ac:dyDescent="0.2">
      <c r="G52169" s="12"/>
    </row>
    <row r="52170" spans="7:7" x14ac:dyDescent="0.2">
      <c r="G52170" s="12"/>
    </row>
    <row r="52171" spans="7:7" x14ac:dyDescent="0.2">
      <c r="G52171" s="12"/>
    </row>
    <row r="52172" spans="7:7" x14ac:dyDescent="0.2">
      <c r="G52172" s="12"/>
    </row>
    <row r="52173" spans="7:7" x14ac:dyDescent="0.2">
      <c r="G52173" s="12"/>
    </row>
    <row r="52174" spans="7:7" x14ac:dyDescent="0.2">
      <c r="G52174" s="12"/>
    </row>
    <row r="52175" spans="7:7" x14ac:dyDescent="0.2">
      <c r="G52175" s="12"/>
    </row>
    <row r="52176" spans="7:7" x14ac:dyDescent="0.2">
      <c r="G52176" s="12"/>
    </row>
    <row r="52177" spans="7:7" x14ac:dyDescent="0.2">
      <c r="G52177" s="12"/>
    </row>
    <row r="52178" spans="7:7" x14ac:dyDescent="0.2">
      <c r="G52178" s="12"/>
    </row>
    <row r="52179" spans="7:7" x14ac:dyDescent="0.2">
      <c r="G52179" s="12"/>
    </row>
    <row r="52180" spans="7:7" x14ac:dyDescent="0.2">
      <c r="G52180" s="12"/>
    </row>
    <row r="52181" spans="7:7" x14ac:dyDescent="0.2">
      <c r="G52181" s="12"/>
    </row>
    <row r="52182" spans="7:7" x14ac:dyDescent="0.2">
      <c r="G52182" s="12"/>
    </row>
    <row r="52183" spans="7:7" x14ac:dyDescent="0.2">
      <c r="G52183" s="12"/>
    </row>
    <row r="52184" spans="7:7" x14ac:dyDescent="0.2">
      <c r="G52184" s="12"/>
    </row>
    <row r="52185" spans="7:7" x14ac:dyDescent="0.2">
      <c r="G52185" s="12"/>
    </row>
    <row r="52186" spans="7:7" x14ac:dyDescent="0.2">
      <c r="G52186" s="12"/>
    </row>
    <row r="52187" spans="7:7" x14ac:dyDescent="0.2">
      <c r="G52187" s="12"/>
    </row>
    <row r="52188" spans="7:7" x14ac:dyDescent="0.2">
      <c r="G52188" s="12"/>
    </row>
    <row r="52189" spans="7:7" x14ac:dyDescent="0.2">
      <c r="G52189" s="12"/>
    </row>
    <row r="52190" spans="7:7" x14ac:dyDescent="0.2">
      <c r="G52190" s="12"/>
    </row>
    <row r="52191" spans="7:7" x14ac:dyDescent="0.2">
      <c r="G52191" s="12"/>
    </row>
    <row r="52192" spans="7:7" x14ac:dyDescent="0.2">
      <c r="G52192" s="12"/>
    </row>
    <row r="52193" spans="7:7" x14ac:dyDescent="0.2">
      <c r="G52193" s="12"/>
    </row>
    <row r="52194" spans="7:7" x14ac:dyDescent="0.2">
      <c r="G52194" s="12"/>
    </row>
    <row r="52195" spans="7:7" x14ac:dyDescent="0.2">
      <c r="G52195" s="12"/>
    </row>
    <row r="52196" spans="7:7" x14ac:dyDescent="0.2">
      <c r="G52196" s="12"/>
    </row>
    <row r="52197" spans="7:7" x14ac:dyDescent="0.2">
      <c r="G52197" s="12"/>
    </row>
    <row r="52198" spans="7:7" x14ac:dyDescent="0.2">
      <c r="G52198" s="12"/>
    </row>
    <row r="52199" spans="7:7" x14ac:dyDescent="0.2">
      <c r="G52199" s="12"/>
    </row>
    <row r="52200" spans="7:7" x14ac:dyDescent="0.2">
      <c r="G52200" s="12"/>
    </row>
    <row r="52201" spans="7:7" x14ac:dyDescent="0.2">
      <c r="G52201" s="12"/>
    </row>
    <row r="52202" spans="7:7" x14ac:dyDescent="0.2">
      <c r="G52202" s="12"/>
    </row>
    <row r="52203" spans="7:7" x14ac:dyDescent="0.2">
      <c r="G52203" s="12"/>
    </row>
    <row r="52204" spans="7:7" x14ac:dyDescent="0.2">
      <c r="G52204" s="12"/>
    </row>
    <row r="52205" spans="7:7" x14ac:dyDescent="0.2">
      <c r="G52205" s="12"/>
    </row>
    <row r="52206" spans="7:7" x14ac:dyDescent="0.2">
      <c r="G52206" s="12"/>
    </row>
    <row r="52207" spans="7:7" x14ac:dyDescent="0.2">
      <c r="G52207" s="12"/>
    </row>
    <row r="52208" spans="7:7" x14ac:dyDescent="0.2">
      <c r="G52208" s="12"/>
    </row>
    <row r="52209" spans="7:7" x14ac:dyDescent="0.2">
      <c r="G52209" s="12"/>
    </row>
    <row r="52210" spans="7:7" x14ac:dyDescent="0.2">
      <c r="G52210" s="12"/>
    </row>
    <row r="52211" spans="7:7" x14ac:dyDescent="0.2">
      <c r="G52211" s="12"/>
    </row>
    <row r="52212" spans="7:7" x14ac:dyDescent="0.2">
      <c r="G52212" s="12"/>
    </row>
    <row r="52213" spans="7:7" x14ac:dyDescent="0.2">
      <c r="G52213" s="12"/>
    </row>
    <row r="52214" spans="7:7" x14ac:dyDescent="0.2">
      <c r="G52214" s="12"/>
    </row>
    <row r="52215" spans="7:7" x14ac:dyDescent="0.2">
      <c r="G52215" s="12"/>
    </row>
    <row r="52216" spans="7:7" x14ac:dyDescent="0.2">
      <c r="G52216" s="12"/>
    </row>
    <row r="52217" spans="7:7" x14ac:dyDescent="0.2">
      <c r="G52217" s="12"/>
    </row>
    <row r="52218" spans="7:7" x14ac:dyDescent="0.2">
      <c r="G52218" s="12"/>
    </row>
    <row r="52219" spans="7:7" x14ac:dyDescent="0.2">
      <c r="G52219" s="12"/>
    </row>
    <row r="52220" spans="7:7" x14ac:dyDescent="0.2">
      <c r="G52220" s="12"/>
    </row>
    <row r="52221" spans="7:7" x14ac:dyDescent="0.2">
      <c r="G52221" s="12"/>
    </row>
    <row r="52222" spans="7:7" x14ac:dyDescent="0.2">
      <c r="G52222" s="12"/>
    </row>
    <row r="52223" spans="7:7" x14ac:dyDescent="0.2">
      <c r="G52223" s="12"/>
    </row>
    <row r="52224" spans="7:7" x14ac:dyDescent="0.2">
      <c r="G52224" s="12"/>
    </row>
    <row r="52225" spans="7:7" x14ac:dyDescent="0.2">
      <c r="G52225" s="12"/>
    </row>
    <row r="52226" spans="7:7" x14ac:dyDescent="0.2">
      <c r="G52226" s="12"/>
    </row>
    <row r="52227" spans="7:7" x14ac:dyDescent="0.2">
      <c r="G52227" s="12"/>
    </row>
    <row r="52228" spans="7:7" x14ac:dyDescent="0.2">
      <c r="G52228" s="12"/>
    </row>
    <row r="52229" spans="7:7" x14ac:dyDescent="0.2">
      <c r="G52229" s="12"/>
    </row>
    <row r="52230" spans="7:7" x14ac:dyDescent="0.2">
      <c r="G52230" s="12"/>
    </row>
    <row r="52231" spans="7:7" x14ac:dyDescent="0.2">
      <c r="G52231" s="12"/>
    </row>
    <row r="52232" spans="7:7" x14ac:dyDescent="0.2">
      <c r="G52232" s="12"/>
    </row>
    <row r="52233" spans="7:7" x14ac:dyDescent="0.2">
      <c r="G52233" s="12"/>
    </row>
    <row r="52234" spans="7:7" x14ac:dyDescent="0.2">
      <c r="G52234" s="12"/>
    </row>
    <row r="52235" spans="7:7" x14ac:dyDescent="0.2">
      <c r="G52235" s="12"/>
    </row>
    <row r="52236" spans="7:7" x14ac:dyDescent="0.2">
      <c r="G52236" s="12"/>
    </row>
    <row r="52237" spans="7:7" x14ac:dyDescent="0.2">
      <c r="G52237" s="12"/>
    </row>
    <row r="52238" spans="7:7" x14ac:dyDescent="0.2">
      <c r="G52238" s="12"/>
    </row>
    <row r="52239" spans="7:7" x14ac:dyDescent="0.2">
      <c r="G52239" s="12"/>
    </row>
    <row r="52240" spans="7:7" x14ac:dyDescent="0.2">
      <c r="G52240" s="12"/>
    </row>
    <row r="52241" spans="7:7" x14ac:dyDescent="0.2">
      <c r="G52241" s="12"/>
    </row>
    <row r="52242" spans="7:7" x14ac:dyDescent="0.2">
      <c r="G52242" s="12"/>
    </row>
    <row r="52243" spans="7:7" x14ac:dyDescent="0.2">
      <c r="G52243" s="12"/>
    </row>
    <row r="52244" spans="7:7" x14ac:dyDescent="0.2">
      <c r="G52244" s="12"/>
    </row>
    <row r="52245" spans="7:7" x14ac:dyDescent="0.2">
      <c r="G52245" s="12"/>
    </row>
    <row r="52246" spans="7:7" x14ac:dyDescent="0.2">
      <c r="G52246" s="12"/>
    </row>
    <row r="52247" spans="7:7" x14ac:dyDescent="0.2">
      <c r="G52247" s="12"/>
    </row>
    <row r="52248" spans="7:7" x14ac:dyDescent="0.2">
      <c r="G52248" s="12"/>
    </row>
    <row r="52249" spans="7:7" x14ac:dyDescent="0.2">
      <c r="G52249" s="12"/>
    </row>
    <row r="52250" spans="7:7" x14ac:dyDescent="0.2">
      <c r="G52250" s="12"/>
    </row>
    <row r="52251" spans="7:7" x14ac:dyDescent="0.2">
      <c r="G52251" s="12"/>
    </row>
    <row r="52252" spans="7:7" x14ac:dyDescent="0.2">
      <c r="G52252" s="12"/>
    </row>
    <row r="52253" spans="7:7" x14ac:dyDescent="0.2">
      <c r="G52253" s="12"/>
    </row>
    <row r="52254" spans="7:7" x14ac:dyDescent="0.2">
      <c r="G52254" s="12"/>
    </row>
    <row r="52255" spans="7:7" x14ac:dyDescent="0.2">
      <c r="G52255" s="12"/>
    </row>
    <row r="52256" spans="7:7" x14ac:dyDescent="0.2">
      <c r="G52256" s="12"/>
    </row>
    <row r="52257" spans="7:7" x14ac:dyDescent="0.2">
      <c r="G52257" s="12"/>
    </row>
    <row r="52258" spans="7:7" x14ac:dyDescent="0.2">
      <c r="G52258" s="12"/>
    </row>
    <row r="52259" spans="7:7" x14ac:dyDescent="0.2">
      <c r="G52259" s="12"/>
    </row>
    <row r="52260" spans="7:7" x14ac:dyDescent="0.2">
      <c r="G52260" s="12"/>
    </row>
    <row r="52261" spans="7:7" x14ac:dyDescent="0.2">
      <c r="G52261" s="12"/>
    </row>
    <row r="52262" spans="7:7" x14ac:dyDescent="0.2">
      <c r="G52262" s="12"/>
    </row>
    <row r="52263" spans="7:7" x14ac:dyDescent="0.2">
      <c r="G52263" s="12"/>
    </row>
    <row r="52264" spans="7:7" x14ac:dyDescent="0.2">
      <c r="G52264" s="12"/>
    </row>
    <row r="52265" spans="7:7" x14ac:dyDescent="0.2">
      <c r="G52265" s="12"/>
    </row>
    <row r="52266" spans="7:7" x14ac:dyDescent="0.2">
      <c r="G52266" s="12"/>
    </row>
    <row r="52267" spans="7:7" x14ac:dyDescent="0.2">
      <c r="G52267" s="12"/>
    </row>
    <row r="52268" spans="7:7" x14ac:dyDescent="0.2">
      <c r="G52268" s="12"/>
    </row>
    <row r="52269" spans="7:7" x14ac:dyDescent="0.2">
      <c r="G52269" s="12"/>
    </row>
    <row r="52270" spans="7:7" x14ac:dyDescent="0.2">
      <c r="G52270" s="12"/>
    </row>
    <row r="52271" spans="7:7" x14ac:dyDescent="0.2">
      <c r="G52271" s="12"/>
    </row>
    <row r="52272" spans="7:7" x14ac:dyDescent="0.2">
      <c r="G52272" s="12"/>
    </row>
    <row r="52273" spans="7:7" x14ac:dyDescent="0.2">
      <c r="G52273" s="12"/>
    </row>
    <row r="52274" spans="7:7" x14ac:dyDescent="0.2">
      <c r="G52274" s="12"/>
    </row>
    <row r="52275" spans="7:7" x14ac:dyDescent="0.2">
      <c r="G52275" s="12"/>
    </row>
    <row r="52276" spans="7:7" x14ac:dyDescent="0.2">
      <c r="G52276" s="12"/>
    </row>
    <row r="52277" spans="7:7" x14ac:dyDescent="0.2">
      <c r="G52277" s="12"/>
    </row>
    <row r="52278" spans="7:7" x14ac:dyDescent="0.2">
      <c r="G52278" s="12"/>
    </row>
    <row r="52279" spans="7:7" x14ac:dyDescent="0.2">
      <c r="G52279" s="12"/>
    </row>
    <row r="52280" spans="7:7" x14ac:dyDescent="0.2">
      <c r="G52280" s="12"/>
    </row>
    <row r="52281" spans="7:7" x14ac:dyDescent="0.2">
      <c r="G52281" s="12"/>
    </row>
    <row r="52282" spans="7:7" x14ac:dyDescent="0.2">
      <c r="G52282" s="12"/>
    </row>
    <row r="52283" spans="7:7" x14ac:dyDescent="0.2">
      <c r="G52283" s="12"/>
    </row>
    <row r="52284" spans="7:7" x14ac:dyDescent="0.2">
      <c r="G52284" s="12"/>
    </row>
    <row r="52285" spans="7:7" x14ac:dyDescent="0.2">
      <c r="G52285" s="12"/>
    </row>
    <row r="52286" spans="7:7" x14ac:dyDescent="0.2">
      <c r="G52286" s="12"/>
    </row>
    <row r="52287" spans="7:7" x14ac:dyDescent="0.2">
      <c r="G52287" s="12"/>
    </row>
    <row r="52288" spans="7:7" x14ac:dyDescent="0.2">
      <c r="G52288" s="12"/>
    </row>
    <row r="52289" spans="7:7" x14ac:dyDescent="0.2">
      <c r="G52289" s="12"/>
    </row>
    <row r="52290" spans="7:7" x14ac:dyDescent="0.2">
      <c r="G52290" s="12"/>
    </row>
    <row r="52291" spans="7:7" x14ac:dyDescent="0.2">
      <c r="G52291" s="12"/>
    </row>
    <row r="52292" spans="7:7" x14ac:dyDescent="0.2">
      <c r="G52292" s="12"/>
    </row>
    <row r="52293" spans="7:7" x14ac:dyDescent="0.2">
      <c r="G52293" s="12"/>
    </row>
    <row r="52294" spans="7:7" x14ac:dyDescent="0.2">
      <c r="G52294" s="12"/>
    </row>
    <row r="52295" spans="7:7" x14ac:dyDescent="0.2">
      <c r="G52295" s="12"/>
    </row>
    <row r="52296" spans="7:7" x14ac:dyDescent="0.2">
      <c r="G52296" s="12"/>
    </row>
    <row r="52297" spans="7:7" x14ac:dyDescent="0.2">
      <c r="G52297" s="12"/>
    </row>
    <row r="52298" spans="7:7" x14ac:dyDescent="0.2">
      <c r="G52298" s="12"/>
    </row>
    <row r="52299" spans="7:7" x14ac:dyDescent="0.2">
      <c r="G52299" s="12"/>
    </row>
    <row r="52300" spans="7:7" x14ac:dyDescent="0.2">
      <c r="G52300" s="12"/>
    </row>
    <row r="52301" spans="7:7" x14ac:dyDescent="0.2">
      <c r="G52301" s="12"/>
    </row>
    <row r="52302" spans="7:7" x14ac:dyDescent="0.2">
      <c r="G52302" s="12"/>
    </row>
    <row r="52303" spans="7:7" x14ac:dyDescent="0.2">
      <c r="G52303" s="12"/>
    </row>
    <row r="52304" spans="7:7" x14ac:dyDescent="0.2">
      <c r="G52304" s="12"/>
    </row>
    <row r="52305" spans="7:7" x14ac:dyDescent="0.2">
      <c r="G52305" s="12"/>
    </row>
    <row r="52306" spans="7:7" x14ac:dyDescent="0.2">
      <c r="G52306" s="12"/>
    </row>
    <row r="52307" spans="7:7" x14ac:dyDescent="0.2">
      <c r="G52307" s="12"/>
    </row>
    <row r="52308" spans="7:7" x14ac:dyDescent="0.2">
      <c r="G52308" s="12"/>
    </row>
    <row r="52309" spans="7:7" x14ac:dyDescent="0.2">
      <c r="G52309" s="12"/>
    </row>
    <row r="52310" spans="7:7" x14ac:dyDescent="0.2">
      <c r="G52310" s="12"/>
    </row>
    <row r="52311" spans="7:7" x14ac:dyDescent="0.2">
      <c r="G52311" s="12"/>
    </row>
    <row r="52312" spans="7:7" x14ac:dyDescent="0.2">
      <c r="G52312" s="12"/>
    </row>
    <row r="52313" spans="7:7" x14ac:dyDescent="0.2">
      <c r="G52313" s="12"/>
    </row>
    <row r="52314" spans="7:7" x14ac:dyDescent="0.2">
      <c r="G52314" s="12"/>
    </row>
    <row r="52315" spans="7:7" x14ac:dyDescent="0.2">
      <c r="G52315" s="12"/>
    </row>
    <row r="52316" spans="7:7" x14ac:dyDescent="0.2">
      <c r="G52316" s="12"/>
    </row>
    <row r="52317" spans="7:7" x14ac:dyDescent="0.2">
      <c r="G52317" s="12"/>
    </row>
    <row r="52318" spans="7:7" x14ac:dyDescent="0.2">
      <c r="G52318" s="12"/>
    </row>
    <row r="52319" spans="7:7" x14ac:dyDescent="0.2">
      <c r="G52319" s="12"/>
    </row>
    <row r="52320" spans="7:7" x14ac:dyDescent="0.2">
      <c r="G52320" s="12"/>
    </row>
    <row r="52321" spans="7:7" x14ac:dyDescent="0.2">
      <c r="G52321" s="12"/>
    </row>
    <row r="52322" spans="7:7" x14ac:dyDescent="0.2">
      <c r="G52322" s="12"/>
    </row>
    <row r="52323" spans="7:7" x14ac:dyDescent="0.2">
      <c r="G52323" s="12"/>
    </row>
    <row r="52324" spans="7:7" x14ac:dyDescent="0.2">
      <c r="G52324" s="12"/>
    </row>
    <row r="52325" spans="7:7" x14ac:dyDescent="0.2">
      <c r="G52325" s="12"/>
    </row>
    <row r="52326" spans="7:7" x14ac:dyDescent="0.2">
      <c r="G52326" s="12"/>
    </row>
    <row r="52327" spans="7:7" x14ac:dyDescent="0.2">
      <c r="G52327" s="12"/>
    </row>
    <row r="52328" spans="7:7" x14ac:dyDescent="0.2">
      <c r="G52328" s="12"/>
    </row>
    <row r="52329" spans="7:7" x14ac:dyDescent="0.2">
      <c r="G52329" s="12"/>
    </row>
    <row r="52330" spans="7:7" x14ac:dyDescent="0.2">
      <c r="G52330" s="12"/>
    </row>
    <row r="52331" spans="7:7" x14ac:dyDescent="0.2">
      <c r="G52331" s="12"/>
    </row>
    <row r="52332" spans="7:7" x14ac:dyDescent="0.2">
      <c r="G52332" s="12"/>
    </row>
    <row r="52333" spans="7:7" x14ac:dyDescent="0.2">
      <c r="G52333" s="12"/>
    </row>
    <row r="52334" spans="7:7" x14ac:dyDescent="0.2">
      <c r="G52334" s="12"/>
    </row>
    <row r="52335" spans="7:7" x14ac:dyDescent="0.2">
      <c r="G52335" s="12"/>
    </row>
    <row r="52336" spans="7:7" x14ac:dyDescent="0.2">
      <c r="G52336" s="12"/>
    </row>
    <row r="52337" spans="7:7" x14ac:dyDescent="0.2">
      <c r="G52337" s="12"/>
    </row>
    <row r="52338" spans="7:7" x14ac:dyDescent="0.2">
      <c r="G52338" s="12"/>
    </row>
    <row r="52339" spans="7:7" x14ac:dyDescent="0.2">
      <c r="G52339" s="12"/>
    </row>
    <row r="52340" spans="7:7" x14ac:dyDescent="0.2">
      <c r="G52340" s="12"/>
    </row>
    <row r="52341" spans="7:7" x14ac:dyDescent="0.2">
      <c r="G52341" s="12"/>
    </row>
    <row r="52342" spans="7:7" x14ac:dyDescent="0.2">
      <c r="G52342" s="12"/>
    </row>
    <row r="52343" spans="7:7" x14ac:dyDescent="0.2">
      <c r="G52343" s="12"/>
    </row>
    <row r="52344" spans="7:7" x14ac:dyDescent="0.2">
      <c r="G52344" s="12"/>
    </row>
    <row r="52345" spans="7:7" x14ac:dyDescent="0.2">
      <c r="G52345" s="12"/>
    </row>
    <row r="52346" spans="7:7" x14ac:dyDescent="0.2">
      <c r="G52346" s="12"/>
    </row>
    <row r="52347" spans="7:7" x14ac:dyDescent="0.2">
      <c r="G52347" s="12"/>
    </row>
    <row r="52348" spans="7:7" x14ac:dyDescent="0.2">
      <c r="G52348" s="12"/>
    </row>
    <row r="52349" spans="7:7" x14ac:dyDescent="0.2">
      <c r="G52349" s="12"/>
    </row>
    <row r="52350" spans="7:7" x14ac:dyDescent="0.2">
      <c r="G52350" s="12"/>
    </row>
    <row r="52351" spans="7:7" x14ac:dyDescent="0.2">
      <c r="G52351" s="12"/>
    </row>
    <row r="52352" spans="7:7" x14ac:dyDescent="0.2">
      <c r="G52352" s="12"/>
    </row>
    <row r="52353" spans="7:7" x14ac:dyDescent="0.2">
      <c r="G52353" s="12"/>
    </row>
    <row r="52354" spans="7:7" x14ac:dyDescent="0.2">
      <c r="G52354" s="12"/>
    </row>
    <row r="52355" spans="7:7" x14ac:dyDescent="0.2">
      <c r="G52355" s="12"/>
    </row>
    <row r="52356" spans="7:7" x14ac:dyDescent="0.2">
      <c r="G52356" s="12"/>
    </row>
    <row r="52357" spans="7:7" x14ac:dyDescent="0.2">
      <c r="G52357" s="12"/>
    </row>
    <row r="52358" spans="7:7" x14ac:dyDescent="0.2">
      <c r="G52358" s="12"/>
    </row>
    <row r="52359" spans="7:7" x14ac:dyDescent="0.2">
      <c r="G52359" s="12"/>
    </row>
    <row r="52360" spans="7:7" x14ac:dyDescent="0.2">
      <c r="G52360" s="12"/>
    </row>
    <row r="52361" spans="7:7" x14ac:dyDescent="0.2">
      <c r="G52361" s="12"/>
    </row>
    <row r="52362" spans="7:7" x14ac:dyDescent="0.2">
      <c r="G52362" s="12"/>
    </row>
    <row r="52363" spans="7:7" x14ac:dyDescent="0.2">
      <c r="G52363" s="12"/>
    </row>
    <row r="52364" spans="7:7" x14ac:dyDescent="0.2">
      <c r="G52364" s="12"/>
    </row>
    <row r="52365" spans="7:7" x14ac:dyDescent="0.2">
      <c r="G52365" s="12"/>
    </row>
    <row r="52366" spans="7:7" x14ac:dyDescent="0.2">
      <c r="G52366" s="12"/>
    </row>
    <row r="52367" spans="7:7" x14ac:dyDescent="0.2">
      <c r="G52367" s="12"/>
    </row>
    <row r="52368" spans="7:7" x14ac:dyDescent="0.2">
      <c r="G52368" s="12"/>
    </row>
    <row r="52369" spans="7:7" x14ac:dyDescent="0.2">
      <c r="G52369" s="12"/>
    </row>
    <row r="52370" spans="7:7" x14ac:dyDescent="0.2">
      <c r="G52370" s="12"/>
    </row>
    <row r="52371" spans="7:7" x14ac:dyDescent="0.2">
      <c r="G52371" s="12"/>
    </row>
    <row r="52372" spans="7:7" x14ac:dyDescent="0.2">
      <c r="G52372" s="12"/>
    </row>
    <row r="52373" spans="7:7" x14ac:dyDescent="0.2">
      <c r="G52373" s="12"/>
    </row>
    <row r="52374" spans="7:7" x14ac:dyDescent="0.2">
      <c r="G52374" s="12"/>
    </row>
    <row r="52375" spans="7:7" x14ac:dyDescent="0.2">
      <c r="G52375" s="12"/>
    </row>
    <row r="52376" spans="7:7" x14ac:dyDescent="0.2">
      <c r="G52376" s="12"/>
    </row>
    <row r="52377" spans="7:7" x14ac:dyDescent="0.2">
      <c r="G52377" s="12"/>
    </row>
    <row r="52378" spans="7:7" x14ac:dyDescent="0.2">
      <c r="G52378" s="12"/>
    </row>
    <row r="52379" spans="7:7" x14ac:dyDescent="0.2">
      <c r="G52379" s="12"/>
    </row>
    <row r="52380" spans="7:7" x14ac:dyDescent="0.2">
      <c r="G52380" s="12"/>
    </row>
    <row r="52381" spans="7:7" x14ac:dyDescent="0.2">
      <c r="G52381" s="12"/>
    </row>
    <row r="52382" spans="7:7" x14ac:dyDescent="0.2">
      <c r="G52382" s="12"/>
    </row>
    <row r="52383" spans="7:7" x14ac:dyDescent="0.2">
      <c r="G52383" s="12"/>
    </row>
    <row r="52384" spans="7:7" x14ac:dyDescent="0.2">
      <c r="G52384" s="12"/>
    </row>
    <row r="52385" spans="7:7" x14ac:dyDescent="0.2">
      <c r="G52385" s="12"/>
    </row>
    <row r="52386" spans="7:7" x14ac:dyDescent="0.2">
      <c r="G52386" s="12"/>
    </row>
    <row r="52387" spans="7:7" x14ac:dyDescent="0.2">
      <c r="G52387" s="12"/>
    </row>
    <row r="52388" spans="7:7" x14ac:dyDescent="0.2">
      <c r="G52388" s="12"/>
    </row>
    <row r="52389" spans="7:7" x14ac:dyDescent="0.2">
      <c r="G52389" s="12"/>
    </row>
    <row r="52390" spans="7:7" x14ac:dyDescent="0.2">
      <c r="G52390" s="12"/>
    </row>
    <row r="52391" spans="7:7" x14ac:dyDescent="0.2">
      <c r="G52391" s="12"/>
    </row>
    <row r="52392" spans="7:7" x14ac:dyDescent="0.2">
      <c r="G52392" s="12"/>
    </row>
    <row r="52393" spans="7:7" x14ac:dyDescent="0.2">
      <c r="G52393" s="12"/>
    </row>
    <row r="52394" spans="7:7" x14ac:dyDescent="0.2">
      <c r="G52394" s="12"/>
    </row>
    <row r="52395" spans="7:7" x14ac:dyDescent="0.2">
      <c r="G52395" s="12"/>
    </row>
    <row r="52396" spans="7:7" x14ac:dyDescent="0.2">
      <c r="G52396" s="12"/>
    </row>
    <row r="52397" spans="7:7" x14ac:dyDescent="0.2">
      <c r="G52397" s="12"/>
    </row>
    <row r="52398" spans="7:7" x14ac:dyDescent="0.2">
      <c r="G52398" s="12"/>
    </row>
    <row r="52399" spans="7:7" x14ac:dyDescent="0.2">
      <c r="G52399" s="12"/>
    </row>
    <row r="52400" spans="7:7" x14ac:dyDescent="0.2">
      <c r="G52400" s="12"/>
    </row>
    <row r="52401" spans="7:7" x14ac:dyDescent="0.2">
      <c r="G52401" s="12"/>
    </row>
    <row r="52402" spans="7:7" x14ac:dyDescent="0.2">
      <c r="G52402" s="12"/>
    </row>
    <row r="52403" spans="7:7" x14ac:dyDescent="0.2">
      <c r="G52403" s="12"/>
    </row>
    <row r="52404" spans="7:7" x14ac:dyDescent="0.2">
      <c r="G52404" s="12"/>
    </row>
    <row r="52405" spans="7:7" x14ac:dyDescent="0.2">
      <c r="G52405" s="12"/>
    </row>
    <row r="52406" spans="7:7" x14ac:dyDescent="0.2">
      <c r="G52406" s="12"/>
    </row>
    <row r="52407" spans="7:7" x14ac:dyDescent="0.2">
      <c r="G52407" s="12"/>
    </row>
    <row r="52408" spans="7:7" x14ac:dyDescent="0.2">
      <c r="G52408" s="12"/>
    </row>
    <row r="52409" spans="7:7" x14ac:dyDescent="0.2">
      <c r="G52409" s="12"/>
    </row>
    <row r="52410" spans="7:7" x14ac:dyDescent="0.2">
      <c r="G52410" s="12"/>
    </row>
    <row r="52411" spans="7:7" x14ac:dyDescent="0.2">
      <c r="G52411" s="12"/>
    </row>
    <row r="52412" spans="7:7" x14ac:dyDescent="0.2">
      <c r="G52412" s="12"/>
    </row>
    <row r="52413" spans="7:7" x14ac:dyDescent="0.2">
      <c r="G52413" s="12"/>
    </row>
    <row r="52414" spans="7:7" x14ac:dyDescent="0.2">
      <c r="G52414" s="12"/>
    </row>
    <row r="52415" spans="7:7" x14ac:dyDescent="0.2">
      <c r="G52415" s="12"/>
    </row>
    <row r="52416" spans="7:7" x14ac:dyDescent="0.2">
      <c r="G52416" s="12"/>
    </row>
    <row r="52417" spans="7:7" x14ac:dyDescent="0.2">
      <c r="G52417" s="12"/>
    </row>
    <row r="52418" spans="7:7" x14ac:dyDescent="0.2">
      <c r="G52418" s="12"/>
    </row>
    <row r="52419" spans="7:7" x14ac:dyDescent="0.2">
      <c r="G52419" s="12"/>
    </row>
    <row r="52420" spans="7:7" x14ac:dyDescent="0.2">
      <c r="G52420" s="12"/>
    </row>
    <row r="52421" spans="7:7" x14ac:dyDescent="0.2">
      <c r="G52421" s="12"/>
    </row>
    <row r="52422" spans="7:7" x14ac:dyDescent="0.2">
      <c r="G52422" s="12"/>
    </row>
    <row r="52423" spans="7:7" x14ac:dyDescent="0.2">
      <c r="G52423" s="12"/>
    </row>
    <row r="52424" spans="7:7" x14ac:dyDescent="0.2">
      <c r="G52424" s="12"/>
    </row>
    <row r="52425" spans="7:7" x14ac:dyDescent="0.2">
      <c r="G52425" s="12"/>
    </row>
    <row r="52426" spans="7:7" x14ac:dyDescent="0.2">
      <c r="G52426" s="12"/>
    </row>
    <row r="52427" spans="7:7" x14ac:dyDescent="0.2">
      <c r="G52427" s="12"/>
    </row>
    <row r="52428" spans="7:7" x14ac:dyDescent="0.2">
      <c r="G52428" s="12"/>
    </row>
    <row r="52429" spans="7:7" x14ac:dyDescent="0.2">
      <c r="G52429" s="12"/>
    </row>
    <row r="52430" spans="7:7" x14ac:dyDescent="0.2">
      <c r="G52430" s="12"/>
    </row>
    <row r="52431" spans="7:7" x14ac:dyDescent="0.2">
      <c r="G52431" s="12"/>
    </row>
    <row r="52432" spans="7:7" x14ac:dyDescent="0.2">
      <c r="G52432" s="12"/>
    </row>
    <row r="52433" spans="7:7" x14ac:dyDescent="0.2">
      <c r="G52433" s="12"/>
    </row>
    <row r="52434" spans="7:7" x14ac:dyDescent="0.2">
      <c r="G52434" s="12"/>
    </row>
    <row r="52435" spans="7:7" x14ac:dyDescent="0.2">
      <c r="G52435" s="12"/>
    </row>
    <row r="52436" spans="7:7" x14ac:dyDescent="0.2">
      <c r="G52436" s="12"/>
    </row>
    <row r="52437" spans="7:7" x14ac:dyDescent="0.2">
      <c r="G52437" s="12"/>
    </row>
    <row r="52438" spans="7:7" x14ac:dyDescent="0.2">
      <c r="G52438" s="12"/>
    </row>
    <row r="52439" spans="7:7" x14ac:dyDescent="0.2">
      <c r="G52439" s="12"/>
    </row>
    <row r="52440" spans="7:7" x14ac:dyDescent="0.2">
      <c r="G52440" s="12"/>
    </row>
    <row r="52441" spans="7:7" x14ac:dyDescent="0.2">
      <c r="G52441" s="12"/>
    </row>
    <row r="52442" spans="7:7" x14ac:dyDescent="0.2">
      <c r="G52442" s="12"/>
    </row>
    <row r="52443" spans="7:7" x14ac:dyDescent="0.2">
      <c r="G52443" s="12"/>
    </row>
    <row r="52444" spans="7:7" x14ac:dyDescent="0.2">
      <c r="G52444" s="12"/>
    </row>
    <row r="52445" spans="7:7" x14ac:dyDescent="0.2">
      <c r="G52445" s="12"/>
    </row>
    <row r="52446" spans="7:7" x14ac:dyDescent="0.2">
      <c r="G52446" s="12"/>
    </row>
    <row r="52447" spans="7:7" x14ac:dyDescent="0.2">
      <c r="G52447" s="12"/>
    </row>
    <row r="52448" spans="7:7" x14ac:dyDescent="0.2">
      <c r="G52448" s="12"/>
    </row>
    <row r="52449" spans="7:7" x14ac:dyDescent="0.2">
      <c r="G52449" s="12"/>
    </row>
    <row r="52450" spans="7:7" x14ac:dyDescent="0.2">
      <c r="G52450" s="12"/>
    </row>
    <row r="52451" spans="7:7" x14ac:dyDescent="0.2">
      <c r="G52451" s="12"/>
    </row>
    <row r="52452" spans="7:7" x14ac:dyDescent="0.2">
      <c r="G52452" s="12"/>
    </row>
    <row r="52453" spans="7:7" x14ac:dyDescent="0.2">
      <c r="G52453" s="12"/>
    </row>
    <row r="52454" spans="7:7" x14ac:dyDescent="0.2">
      <c r="G52454" s="12"/>
    </row>
    <row r="52455" spans="7:7" x14ac:dyDescent="0.2">
      <c r="G52455" s="12"/>
    </row>
    <row r="52456" spans="7:7" x14ac:dyDescent="0.2">
      <c r="G52456" s="12"/>
    </row>
    <row r="52457" spans="7:7" x14ac:dyDescent="0.2">
      <c r="G52457" s="12"/>
    </row>
    <row r="52458" spans="7:7" x14ac:dyDescent="0.2">
      <c r="G52458" s="12"/>
    </row>
    <row r="52459" spans="7:7" x14ac:dyDescent="0.2">
      <c r="G52459" s="12"/>
    </row>
    <row r="52460" spans="7:7" x14ac:dyDescent="0.2">
      <c r="G52460" s="12"/>
    </row>
    <row r="52461" spans="7:7" x14ac:dyDescent="0.2">
      <c r="G52461" s="12"/>
    </row>
    <row r="52462" spans="7:7" x14ac:dyDescent="0.2">
      <c r="G52462" s="12"/>
    </row>
    <row r="52463" spans="7:7" x14ac:dyDescent="0.2">
      <c r="G52463" s="12"/>
    </row>
    <row r="52464" spans="7:7" x14ac:dyDescent="0.2">
      <c r="G52464" s="12"/>
    </row>
    <row r="52465" spans="7:7" x14ac:dyDescent="0.2">
      <c r="G52465" s="12"/>
    </row>
    <row r="52466" spans="7:7" x14ac:dyDescent="0.2">
      <c r="G52466" s="12"/>
    </row>
    <row r="52467" spans="7:7" x14ac:dyDescent="0.2">
      <c r="G52467" s="12"/>
    </row>
    <row r="52468" spans="7:7" x14ac:dyDescent="0.2">
      <c r="G52468" s="12"/>
    </row>
    <row r="52469" spans="7:7" x14ac:dyDescent="0.2">
      <c r="G52469" s="12"/>
    </row>
    <row r="52470" spans="7:7" x14ac:dyDescent="0.2">
      <c r="G52470" s="12"/>
    </row>
    <row r="52471" spans="7:7" x14ac:dyDescent="0.2">
      <c r="G52471" s="12"/>
    </row>
    <row r="52472" spans="7:7" x14ac:dyDescent="0.2">
      <c r="G52472" s="12"/>
    </row>
    <row r="52473" spans="7:7" x14ac:dyDescent="0.2">
      <c r="G52473" s="12"/>
    </row>
    <row r="52474" spans="7:7" x14ac:dyDescent="0.2">
      <c r="G52474" s="12"/>
    </row>
    <row r="52475" spans="7:7" x14ac:dyDescent="0.2">
      <c r="G52475" s="12"/>
    </row>
    <row r="52476" spans="7:7" x14ac:dyDescent="0.2">
      <c r="G52476" s="12"/>
    </row>
    <row r="52477" spans="7:7" x14ac:dyDescent="0.2">
      <c r="G52477" s="12"/>
    </row>
    <row r="52478" spans="7:7" x14ac:dyDescent="0.2">
      <c r="G52478" s="12"/>
    </row>
    <row r="52479" spans="7:7" x14ac:dyDescent="0.2">
      <c r="G52479" s="12"/>
    </row>
    <row r="52480" spans="7:7" x14ac:dyDescent="0.2">
      <c r="G52480" s="12"/>
    </row>
    <row r="52481" spans="7:7" x14ac:dyDescent="0.2">
      <c r="G52481" s="12"/>
    </row>
    <row r="52482" spans="7:7" x14ac:dyDescent="0.2">
      <c r="G52482" s="12"/>
    </row>
    <row r="52483" spans="7:7" x14ac:dyDescent="0.2">
      <c r="G52483" s="12"/>
    </row>
    <row r="52484" spans="7:7" x14ac:dyDescent="0.2">
      <c r="G52484" s="12"/>
    </row>
    <row r="52485" spans="7:7" x14ac:dyDescent="0.2">
      <c r="G52485" s="12"/>
    </row>
    <row r="52486" spans="7:7" x14ac:dyDescent="0.2">
      <c r="G52486" s="12"/>
    </row>
    <row r="52487" spans="7:7" x14ac:dyDescent="0.2">
      <c r="G52487" s="12"/>
    </row>
    <row r="52488" spans="7:7" x14ac:dyDescent="0.2">
      <c r="G52488" s="12"/>
    </row>
    <row r="52489" spans="7:7" x14ac:dyDescent="0.2">
      <c r="G52489" s="12"/>
    </row>
    <row r="52490" spans="7:7" x14ac:dyDescent="0.2">
      <c r="G52490" s="12"/>
    </row>
    <row r="52491" spans="7:7" x14ac:dyDescent="0.2">
      <c r="G52491" s="12"/>
    </row>
    <row r="52492" spans="7:7" x14ac:dyDescent="0.2">
      <c r="G52492" s="12"/>
    </row>
    <row r="52493" spans="7:7" x14ac:dyDescent="0.2">
      <c r="G52493" s="12"/>
    </row>
    <row r="52494" spans="7:7" x14ac:dyDescent="0.2">
      <c r="G52494" s="12"/>
    </row>
    <row r="52495" spans="7:7" x14ac:dyDescent="0.2">
      <c r="G52495" s="12"/>
    </row>
    <row r="52496" spans="7:7" x14ac:dyDescent="0.2">
      <c r="G52496" s="12"/>
    </row>
    <row r="52497" spans="7:7" x14ac:dyDescent="0.2">
      <c r="G52497" s="12"/>
    </row>
    <row r="52498" spans="7:7" x14ac:dyDescent="0.2">
      <c r="G52498" s="12"/>
    </row>
    <row r="52499" spans="7:7" x14ac:dyDescent="0.2">
      <c r="G52499" s="12"/>
    </row>
    <row r="52500" spans="7:7" x14ac:dyDescent="0.2">
      <c r="G52500" s="12"/>
    </row>
    <row r="52501" spans="7:7" x14ac:dyDescent="0.2">
      <c r="G52501" s="12"/>
    </row>
    <row r="52502" spans="7:7" x14ac:dyDescent="0.2">
      <c r="G52502" s="12"/>
    </row>
    <row r="52503" spans="7:7" x14ac:dyDescent="0.2">
      <c r="G52503" s="12"/>
    </row>
    <row r="52504" spans="7:7" x14ac:dyDescent="0.2">
      <c r="G52504" s="12"/>
    </row>
    <row r="52505" spans="7:7" x14ac:dyDescent="0.2">
      <c r="G52505" s="12"/>
    </row>
    <row r="52506" spans="7:7" x14ac:dyDescent="0.2">
      <c r="G52506" s="12"/>
    </row>
    <row r="52507" spans="7:7" x14ac:dyDescent="0.2">
      <c r="G52507" s="12"/>
    </row>
    <row r="52508" spans="7:7" x14ac:dyDescent="0.2">
      <c r="G52508" s="12"/>
    </row>
    <row r="52509" spans="7:7" x14ac:dyDescent="0.2">
      <c r="G52509" s="12"/>
    </row>
    <row r="52510" spans="7:7" x14ac:dyDescent="0.2">
      <c r="G52510" s="12"/>
    </row>
    <row r="52511" spans="7:7" x14ac:dyDescent="0.2">
      <c r="G52511" s="12"/>
    </row>
    <row r="52512" spans="7:7" x14ac:dyDescent="0.2">
      <c r="G52512" s="12"/>
    </row>
    <row r="52513" spans="7:7" x14ac:dyDescent="0.2">
      <c r="G52513" s="12"/>
    </row>
    <row r="52514" spans="7:7" x14ac:dyDescent="0.2">
      <c r="G52514" s="12"/>
    </row>
    <row r="52515" spans="7:7" x14ac:dyDescent="0.2">
      <c r="G52515" s="12"/>
    </row>
    <row r="52516" spans="7:7" x14ac:dyDescent="0.2">
      <c r="G52516" s="12"/>
    </row>
    <row r="52517" spans="7:7" x14ac:dyDescent="0.2">
      <c r="G52517" s="12"/>
    </row>
    <row r="52518" spans="7:7" x14ac:dyDescent="0.2">
      <c r="G52518" s="12"/>
    </row>
    <row r="52519" spans="7:7" x14ac:dyDescent="0.2">
      <c r="G52519" s="12"/>
    </row>
    <row r="52520" spans="7:7" x14ac:dyDescent="0.2">
      <c r="G52520" s="12"/>
    </row>
    <row r="52521" spans="7:7" x14ac:dyDescent="0.2">
      <c r="G52521" s="12"/>
    </row>
    <row r="52522" spans="7:7" x14ac:dyDescent="0.2">
      <c r="G52522" s="12"/>
    </row>
    <row r="52523" spans="7:7" x14ac:dyDescent="0.2">
      <c r="G52523" s="12"/>
    </row>
    <row r="52524" spans="7:7" x14ac:dyDescent="0.2">
      <c r="G52524" s="12"/>
    </row>
    <row r="52525" spans="7:7" x14ac:dyDescent="0.2">
      <c r="G52525" s="12"/>
    </row>
    <row r="52526" spans="7:7" x14ac:dyDescent="0.2">
      <c r="G52526" s="12"/>
    </row>
    <row r="52527" spans="7:7" x14ac:dyDescent="0.2">
      <c r="G52527" s="12"/>
    </row>
    <row r="52528" spans="7:7" x14ac:dyDescent="0.2">
      <c r="G52528" s="12"/>
    </row>
    <row r="52529" spans="7:7" x14ac:dyDescent="0.2">
      <c r="G52529" s="12"/>
    </row>
    <row r="52530" spans="7:7" x14ac:dyDescent="0.2">
      <c r="G52530" s="12"/>
    </row>
    <row r="52531" spans="7:7" x14ac:dyDescent="0.2">
      <c r="G52531" s="12"/>
    </row>
    <row r="52532" spans="7:7" x14ac:dyDescent="0.2">
      <c r="G52532" s="12"/>
    </row>
    <row r="52533" spans="7:7" x14ac:dyDescent="0.2">
      <c r="G52533" s="12"/>
    </row>
    <row r="52534" spans="7:7" x14ac:dyDescent="0.2">
      <c r="G52534" s="12"/>
    </row>
    <row r="52535" spans="7:7" x14ac:dyDescent="0.2">
      <c r="G52535" s="12"/>
    </row>
    <row r="52536" spans="7:7" x14ac:dyDescent="0.2">
      <c r="G52536" s="12"/>
    </row>
    <row r="52537" spans="7:7" x14ac:dyDescent="0.2">
      <c r="G52537" s="12"/>
    </row>
    <row r="52538" spans="7:7" x14ac:dyDescent="0.2">
      <c r="G52538" s="12"/>
    </row>
    <row r="52539" spans="7:7" x14ac:dyDescent="0.2">
      <c r="G52539" s="12"/>
    </row>
    <row r="52540" spans="7:7" x14ac:dyDescent="0.2">
      <c r="G52540" s="12"/>
    </row>
    <row r="52541" spans="7:7" x14ac:dyDescent="0.2">
      <c r="G52541" s="12"/>
    </row>
    <row r="52542" spans="7:7" x14ac:dyDescent="0.2">
      <c r="G52542" s="12"/>
    </row>
    <row r="52543" spans="7:7" x14ac:dyDescent="0.2">
      <c r="G52543" s="12"/>
    </row>
    <row r="52544" spans="7:7" x14ac:dyDescent="0.2">
      <c r="G52544" s="12"/>
    </row>
    <row r="52545" spans="7:7" x14ac:dyDescent="0.2">
      <c r="G52545" s="12"/>
    </row>
    <row r="52546" spans="7:7" x14ac:dyDescent="0.2">
      <c r="G52546" s="12"/>
    </row>
    <row r="52547" spans="7:7" x14ac:dyDescent="0.2">
      <c r="G52547" s="12"/>
    </row>
    <row r="52548" spans="7:7" x14ac:dyDescent="0.2">
      <c r="G52548" s="12"/>
    </row>
    <row r="52549" spans="7:7" x14ac:dyDescent="0.2">
      <c r="G52549" s="12"/>
    </row>
    <row r="52550" spans="7:7" x14ac:dyDescent="0.2">
      <c r="G52550" s="12"/>
    </row>
    <row r="52551" spans="7:7" x14ac:dyDescent="0.2">
      <c r="G52551" s="12"/>
    </row>
    <row r="52552" spans="7:7" x14ac:dyDescent="0.2">
      <c r="G52552" s="12"/>
    </row>
    <row r="52553" spans="7:7" x14ac:dyDescent="0.2">
      <c r="G52553" s="12"/>
    </row>
    <row r="52554" spans="7:7" x14ac:dyDescent="0.2">
      <c r="G52554" s="12"/>
    </row>
    <row r="52555" spans="7:7" x14ac:dyDescent="0.2">
      <c r="G52555" s="12"/>
    </row>
    <row r="52556" spans="7:7" x14ac:dyDescent="0.2">
      <c r="G52556" s="12"/>
    </row>
    <row r="52557" spans="7:7" x14ac:dyDescent="0.2">
      <c r="G52557" s="12"/>
    </row>
    <row r="52558" spans="7:7" x14ac:dyDescent="0.2">
      <c r="G52558" s="12"/>
    </row>
    <row r="52559" spans="7:7" x14ac:dyDescent="0.2">
      <c r="G52559" s="12"/>
    </row>
    <row r="52560" spans="7:7" x14ac:dyDescent="0.2">
      <c r="G52560" s="12"/>
    </row>
    <row r="52561" spans="7:7" x14ac:dyDescent="0.2">
      <c r="G52561" s="12"/>
    </row>
    <row r="52562" spans="7:7" x14ac:dyDescent="0.2">
      <c r="G52562" s="12"/>
    </row>
    <row r="52563" spans="7:7" x14ac:dyDescent="0.2">
      <c r="G52563" s="12"/>
    </row>
    <row r="52564" spans="7:7" x14ac:dyDescent="0.2">
      <c r="G52564" s="12"/>
    </row>
    <row r="52565" spans="7:7" x14ac:dyDescent="0.2">
      <c r="G52565" s="12"/>
    </row>
    <row r="52566" spans="7:7" x14ac:dyDescent="0.2">
      <c r="G52566" s="12"/>
    </row>
    <row r="52567" spans="7:7" x14ac:dyDescent="0.2">
      <c r="G52567" s="12"/>
    </row>
    <row r="52568" spans="7:7" x14ac:dyDescent="0.2">
      <c r="G52568" s="12"/>
    </row>
    <row r="52569" spans="7:7" x14ac:dyDescent="0.2">
      <c r="G52569" s="12"/>
    </row>
    <row r="52570" spans="7:7" x14ac:dyDescent="0.2">
      <c r="G52570" s="12"/>
    </row>
    <row r="52571" spans="7:7" x14ac:dyDescent="0.2">
      <c r="G52571" s="12"/>
    </row>
    <row r="52572" spans="7:7" x14ac:dyDescent="0.2">
      <c r="G52572" s="12"/>
    </row>
    <row r="52573" spans="7:7" x14ac:dyDescent="0.2">
      <c r="G52573" s="12"/>
    </row>
    <row r="52574" spans="7:7" x14ac:dyDescent="0.2">
      <c r="G52574" s="12"/>
    </row>
    <row r="52575" spans="7:7" x14ac:dyDescent="0.2">
      <c r="G52575" s="12"/>
    </row>
    <row r="52576" spans="7:7" x14ac:dyDescent="0.2">
      <c r="G52576" s="12"/>
    </row>
    <row r="52577" spans="7:7" x14ac:dyDescent="0.2">
      <c r="G52577" s="12"/>
    </row>
    <row r="52578" spans="7:7" x14ac:dyDescent="0.2">
      <c r="G52578" s="12"/>
    </row>
    <row r="52579" spans="7:7" x14ac:dyDescent="0.2">
      <c r="G52579" s="12"/>
    </row>
    <row r="52580" spans="7:7" x14ac:dyDescent="0.2">
      <c r="G52580" s="12"/>
    </row>
    <row r="52581" spans="7:7" x14ac:dyDescent="0.2">
      <c r="G52581" s="12"/>
    </row>
    <row r="52582" spans="7:7" x14ac:dyDescent="0.2">
      <c r="G52582" s="12"/>
    </row>
    <row r="52583" spans="7:7" x14ac:dyDescent="0.2">
      <c r="G52583" s="12"/>
    </row>
    <row r="52584" spans="7:7" x14ac:dyDescent="0.2">
      <c r="G52584" s="12"/>
    </row>
    <row r="52585" spans="7:7" x14ac:dyDescent="0.2">
      <c r="G52585" s="12"/>
    </row>
    <row r="52586" spans="7:7" x14ac:dyDescent="0.2">
      <c r="G52586" s="12"/>
    </row>
    <row r="52587" spans="7:7" x14ac:dyDescent="0.2">
      <c r="G52587" s="12"/>
    </row>
    <row r="52588" spans="7:7" x14ac:dyDescent="0.2">
      <c r="G52588" s="12"/>
    </row>
    <row r="52589" spans="7:7" x14ac:dyDescent="0.2">
      <c r="G52589" s="12"/>
    </row>
    <row r="52590" spans="7:7" x14ac:dyDescent="0.2">
      <c r="G52590" s="12"/>
    </row>
    <row r="52591" spans="7:7" x14ac:dyDescent="0.2">
      <c r="G52591" s="12"/>
    </row>
    <row r="52592" spans="7:7" x14ac:dyDescent="0.2">
      <c r="G52592" s="12"/>
    </row>
    <row r="52593" spans="7:7" x14ac:dyDescent="0.2">
      <c r="G52593" s="12"/>
    </row>
    <row r="52594" spans="7:7" x14ac:dyDescent="0.2">
      <c r="G52594" s="12"/>
    </row>
    <row r="52595" spans="7:7" x14ac:dyDescent="0.2">
      <c r="G52595" s="12"/>
    </row>
    <row r="52596" spans="7:7" x14ac:dyDescent="0.2">
      <c r="G52596" s="12"/>
    </row>
    <row r="52597" spans="7:7" x14ac:dyDescent="0.2">
      <c r="G52597" s="12"/>
    </row>
    <row r="52598" spans="7:7" x14ac:dyDescent="0.2">
      <c r="G52598" s="12"/>
    </row>
    <row r="52599" spans="7:7" x14ac:dyDescent="0.2">
      <c r="G52599" s="12"/>
    </row>
    <row r="52600" spans="7:7" x14ac:dyDescent="0.2">
      <c r="G52600" s="12"/>
    </row>
    <row r="52601" spans="7:7" x14ac:dyDescent="0.2">
      <c r="G52601" s="12"/>
    </row>
    <row r="52602" spans="7:7" x14ac:dyDescent="0.2">
      <c r="G52602" s="12"/>
    </row>
    <row r="52603" spans="7:7" x14ac:dyDescent="0.2">
      <c r="G52603" s="12"/>
    </row>
    <row r="52604" spans="7:7" x14ac:dyDescent="0.2">
      <c r="G52604" s="12"/>
    </row>
    <row r="52605" spans="7:7" x14ac:dyDescent="0.2">
      <c r="G52605" s="12"/>
    </row>
    <row r="52606" spans="7:7" x14ac:dyDescent="0.2">
      <c r="G52606" s="12"/>
    </row>
    <row r="52607" spans="7:7" x14ac:dyDescent="0.2">
      <c r="G52607" s="12"/>
    </row>
    <row r="52608" spans="7:7" x14ac:dyDescent="0.2">
      <c r="G52608" s="12"/>
    </row>
    <row r="52609" spans="7:7" x14ac:dyDescent="0.2">
      <c r="G52609" s="12"/>
    </row>
    <row r="52610" spans="7:7" x14ac:dyDescent="0.2">
      <c r="G52610" s="12"/>
    </row>
    <row r="52611" spans="7:7" x14ac:dyDescent="0.2">
      <c r="G52611" s="12"/>
    </row>
    <row r="52612" spans="7:7" x14ac:dyDescent="0.2">
      <c r="G52612" s="12"/>
    </row>
    <row r="52613" spans="7:7" x14ac:dyDescent="0.2">
      <c r="G52613" s="12"/>
    </row>
    <row r="52614" spans="7:7" x14ac:dyDescent="0.2">
      <c r="G52614" s="12"/>
    </row>
    <row r="52615" spans="7:7" x14ac:dyDescent="0.2">
      <c r="G52615" s="12"/>
    </row>
    <row r="52616" spans="7:7" x14ac:dyDescent="0.2">
      <c r="G52616" s="12"/>
    </row>
    <row r="52617" spans="7:7" x14ac:dyDescent="0.2">
      <c r="G52617" s="12"/>
    </row>
    <row r="52618" spans="7:7" x14ac:dyDescent="0.2">
      <c r="G52618" s="12"/>
    </row>
    <row r="52619" spans="7:7" x14ac:dyDescent="0.2">
      <c r="G52619" s="12"/>
    </row>
    <row r="52620" spans="7:7" x14ac:dyDescent="0.2">
      <c r="G52620" s="12"/>
    </row>
    <row r="52621" spans="7:7" x14ac:dyDescent="0.2">
      <c r="G52621" s="12"/>
    </row>
    <row r="52622" spans="7:7" x14ac:dyDescent="0.2">
      <c r="G52622" s="12"/>
    </row>
    <row r="52623" spans="7:7" x14ac:dyDescent="0.2">
      <c r="G52623" s="12"/>
    </row>
    <row r="52624" spans="7:7" x14ac:dyDescent="0.2">
      <c r="G52624" s="12"/>
    </row>
    <row r="52625" spans="7:7" x14ac:dyDescent="0.2">
      <c r="G52625" s="12"/>
    </row>
    <row r="52626" spans="7:7" x14ac:dyDescent="0.2">
      <c r="G52626" s="12"/>
    </row>
    <row r="52627" spans="7:7" x14ac:dyDescent="0.2">
      <c r="G52627" s="12"/>
    </row>
    <row r="52628" spans="7:7" x14ac:dyDescent="0.2">
      <c r="G52628" s="12"/>
    </row>
    <row r="52629" spans="7:7" x14ac:dyDescent="0.2">
      <c r="G52629" s="12"/>
    </row>
    <row r="52630" spans="7:7" x14ac:dyDescent="0.2">
      <c r="G52630" s="12"/>
    </row>
    <row r="52631" spans="7:7" x14ac:dyDescent="0.2">
      <c r="G52631" s="12"/>
    </row>
    <row r="52632" spans="7:7" x14ac:dyDescent="0.2">
      <c r="G52632" s="12"/>
    </row>
    <row r="52633" spans="7:7" x14ac:dyDescent="0.2">
      <c r="G52633" s="12"/>
    </row>
    <row r="52634" spans="7:7" x14ac:dyDescent="0.2">
      <c r="G52634" s="12"/>
    </row>
    <row r="52635" spans="7:7" x14ac:dyDescent="0.2">
      <c r="G52635" s="12"/>
    </row>
    <row r="52636" spans="7:7" x14ac:dyDescent="0.2">
      <c r="G52636" s="12"/>
    </row>
    <row r="52637" spans="7:7" x14ac:dyDescent="0.2">
      <c r="G52637" s="12"/>
    </row>
    <row r="52638" spans="7:7" x14ac:dyDescent="0.2">
      <c r="G52638" s="12"/>
    </row>
    <row r="52639" spans="7:7" x14ac:dyDescent="0.2">
      <c r="G52639" s="12"/>
    </row>
    <row r="52640" spans="7:7" x14ac:dyDescent="0.2">
      <c r="G52640" s="12"/>
    </row>
    <row r="52641" spans="7:7" x14ac:dyDescent="0.2">
      <c r="G52641" s="12"/>
    </row>
    <row r="52642" spans="7:7" x14ac:dyDescent="0.2">
      <c r="G52642" s="12"/>
    </row>
    <row r="52643" spans="7:7" x14ac:dyDescent="0.2">
      <c r="G52643" s="12"/>
    </row>
    <row r="52644" spans="7:7" x14ac:dyDescent="0.2">
      <c r="G52644" s="12"/>
    </row>
    <row r="52645" spans="7:7" x14ac:dyDescent="0.2">
      <c r="G52645" s="12"/>
    </row>
    <row r="52646" spans="7:7" x14ac:dyDescent="0.2">
      <c r="G52646" s="12"/>
    </row>
    <row r="52647" spans="7:7" x14ac:dyDescent="0.2">
      <c r="G52647" s="12"/>
    </row>
    <row r="52648" spans="7:7" x14ac:dyDescent="0.2">
      <c r="G52648" s="12"/>
    </row>
    <row r="52649" spans="7:7" x14ac:dyDescent="0.2">
      <c r="G52649" s="12"/>
    </row>
    <row r="52650" spans="7:7" x14ac:dyDescent="0.2">
      <c r="G52650" s="12"/>
    </row>
    <row r="52651" spans="7:7" x14ac:dyDescent="0.2">
      <c r="G52651" s="12"/>
    </row>
    <row r="52652" spans="7:7" x14ac:dyDescent="0.2">
      <c r="G52652" s="12"/>
    </row>
    <row r="52653" spans="7:7" x14ac:dyDescent="0.2">
      <c r="G52653" s="12"/>
    </row>
    <row r="52654" spans="7:7" x14ac:dyDescent="0.2">
      <c r="G52654" s="12"/>
    </row>
    <row r="52655" spans="7:7" x14ac:dyDescent="0.2">
      <c r="G52655" s="12"/>
    </row>
    <row r="52656" spans="7:7" x14ac:dyDescent="0.2">
      <c r="G52656" s="12"/>
    </row>
    <row r="52657" spans="7:7" x14ac:dyDescent="0.2">
      <c r="G52657" s="12"/>
    </row>
    <row r="52658" spans="7:7" x14ac:dyDescent="0.2">
      <c r="G52658" s="12"/>
    </row>
    <row r="52659" spans="7:7" x14ac:dyDescent="0.2">
      <c r="G52659" s="12"/>
    </row>
    <row r="52660" spans="7:7" x14ac:dyDescent="0.2">
      <c r="G52660" s="12"/>
    </row>
    <row r="52661" spans="7:7" x14ac:dyDescent="0.2">
      <c r="G52661" s="12"/>
    </row>
    <row r="52662" spans="7:7" x14ac:dyDescent="0.2">
      <c r="G52662" s="12"/>
    </row>
    <row r="52663" spans="7:7" x14ac:dyDescent="0.2">
      <c r="G52663" s="12"/>
    </row>
    <row r="52664" spans="7:7" x14ac:dyDescent="0.2">
      <c r="G52664" s="12"/>
    </row>
    <row r="52665" spans="7:7" x14ac:dyDescent="0.2">
      <c r="G52665" s="12"/>
    </row>
    <row r="52666" spans="7:7" x14ac:dyDescent="0.2">
      <c r="G52666" s="12"/>
    </row>
    <row r="52667" spans="7:7" x14ac:dyDescent="0.2">
      <c r="G52667" s="12"/>
    </row>
    <row r="52668" spans="7:7" x14ac:dyDescent="0.2">
      <c r="G52668" s="12"/>
    </row>
    <row r="52669" spans="7:7" x14ac:dyDescent="0.2">
      <c r="G52669" s="12"/>
    </row>
    <row r="52670" spans="7:7" x14ac:dyDescent="0.2">
      <c r="G52670" s="12"/>
    </row>
    <row r="52671" spans="7:7" x14ac:dyDescent="0.2">
      <c r="G52671" s="12"/>
    </row>
    <row r="52672" spans="7:7" x14ac:dyDescent="0.2">
      <c r="G52672" s="12"/>
    </row>
    <row r="52673" spans="7:7" x14ac:dyDescent="0.2">
      <c r="G52673" s="12"/>
    </row>
    <row r="52674" spans="7:7" x14ac:dyDescent="0.2">
      <c r="G52674" s="12"/>
    </row>
    <row r="52675" spans="7:7" x14ac:dyDescent="0.2">
      <c r="G52675" s="12"/>
    </row>
    <row r="52676" spans="7:7" x14ac:dyDescent="0.2">
      <c r="G52676" s="12"/>
    </row>
    <row r="52677" spans="7:7" x14ac:dyDescent="0.2">
      <c r="G52677" s="12"/>
    </row>
    <row r="52678" spans="7:7" x14ac:dyDescent="0.2">
      <c r="G52678" s="12"/>
    </row>
    <row r="52679" spans="7:7" x14ac:dyDescent="0.2">
      <c r="G52679" s="12"/>
    </row>
    <row r="52680" spans="7:7" x14ac:dyDescent="0.2">
      <c r="G52680" s="12"/>
    </row>
    <row r="52681" spans="7:7" x14ac:dyDescent="0.2">
      <c r="G52681" s="12"/>
    </row>
    <row r="52682" spans="7:7" x14ac:dyDescent="0.2">
      <c r="G52682" s="12"/>
    </row>
    <row r="52683" spans="7:7" x14ac:dyDescent="0.2">
      <c r="G52683" s="12"/>
    </row>
    <row r="52684" spans="7:7" x14ac:dyDescent="0.2">
      <c r="G52684" s="12"/>
    </row>
    <row r="52685" spans="7:7" x14ac:dyDescent="0.2">
      <c r="G52685" s="12"/>
    </row>
    <row r="52686" spans="7:7" x14ac:dyDescent="0.2">
      <c r="G52686" s="12"/>
    </row>
    <row r="52687" spans="7:7" x14ac:dyDescent="0.2">
      <c r="G52687" s="12"/>
    </row>
    <row r="52688" spans="7:7" x14ac:dyDescent="0.2">
      <c r="G52688" s="12"/>
    </row>
    <row r="52689" spans="7:7" x14ac:dyDescent="0.2">
      <c r="G52689" s="12"/>
    </row>
    <row r="52690" spans="7:7" x14ac:dyDescent="0.2">
      <c r="G52690" s="12"/>
    </row>
    <row r="52691" spans="7:7" x14ac:dyDescent="0.2">
      <c r="G52691" s="12"/>
    </row>
    <row r="52692" spans="7:7" x14ac:dyDescent="0.2">
      <c r="G52692" s="12"/>
    </row>
    <row r="52693" spans="7:7" x14ac:dyDescent="0.2">
      <c r="G52693" s="12"/>
    </row>
    <row r="52694" spans="7:7" x14ac:dyDescent="0.2">
      <c r="G52694" s="12"/>
    </row>
    <row r="52695" spans="7:7" x14ac:dyDescent="0.2">
      <c r="G52695" s="12"/>
    </row>
    <row r="52696" spans="7:7" x14ac:dyDescent="0.2">
      <c r="G52696" s="12"/>
    </row>
    <row r="52697" spans="7:7" x14ac:dyDescent="0.2">
      <c r="G52697" s="12"/>
    </row>
    <row r="52698" spans="7:7" x14ac:dyDescent="0.2">
      <c r="G52698" s="12"/>
    </row>
    <row r="52699" spans="7:7" x14ac:dyDescent="0.2">
      <c r="G52699" s="12"/>
    </row>
    <row r="52700" spans="7:7" x14ac:dyDescent="0.2">
      <c r="G52700" s="12"/>
    </row>
    <row r="52701" spans="7:7" x14ac:dyDescent="0.2">
      <c r="G52701" s="12"/>
    </row>
    <row r="52702" spans="7:7" x14ac:dyDescent="0.2">
      <c r="G52702" s="12"/>
    </row>
    <row r="52703" spans="7:7" x14ac:dyDescent="0.2">
      <c r="G52703" s="12"/>
    </row>
    <row r="52704" spans="7:7" x14ac:dyDescent="0.2">
      <c r="G52704" s="12"/>
    </row>
    <row r="52705" spans="7:7" x14ac:dyDescent="0.2">
      <c r="G52705" s="12"/>
    </row>
    <row r="52706" spans="7:7" x14ac:dyDescent="0.2">
      <c r="G52706" s="12"/>
    </row>
    <row r="52707" spans="7:7" x14ac:dyDescent="0.2">
      <c r="G52707" s="12"/>
    </row>
    <row r="52708" spans="7:7" x14ac:dyDescent="0.2">
      <c r="G52708" s="12"/>
    </row>
    <row r="52709" spans="7:7" x14ac:dyDescent="0.2">
      <c r="G52709" s="12"/>
    </row>
    <row r="52710" spans="7:7" x14ac:dyDescent="0.2">
      <c r="G52710" s="12"/>
    </row>
    <row r="52711" spans="7:7" x14ac:dyDescent="0.2">
      <c r="G52711" s="12"/>
    </row>
    <row r="52712" spans="7:7" x14ac:dyDescent="0.2">
      <c r="G52712" s="12"/>
    </row>
    <row r="52713" spans="7:7" x14ac:dyDescent="0.2">
      <c r="G52713" s="12"/>
    </row>
    <row r="52714" spans="7:7" x14ac:dyDescent="0.2">
      <c r="G52714" s="12"/>
    </row>
    <row r="52715" spans="7:7" x14ac:dyDescent="0.2">
      <c r="G52715" s="12"/>
    </row>
    <row r="52716" spans="7:7" x14ac:dyDescent="0.2">
      <c r="G52716" s="12"/>
    </row>
    <row r="52717" spans="7:7" x14ac:dyDescent="0.2">
      <c r="G52717" s="12"/>
    </row>
    <row r="52718" spans="7:7" x14ac:dyDescent="0.2">
      <c r="G52718" s="12"/>
    </row>
    <row r="52719" spans="7:7" x14ac:dyDescent="0.2">
      <c r="G52719" s="12"/>
    </row>
    <row r="52720" spans="7:7" x14ac:dyDescent="0.2">
      <c r="G52720" s="12"/>
    </row>
    <row r="52721" spans="7:7" x14ac:dyDescent="0.2">
      <c r="G52721" s="12"/>
    </row>
    <row r="52722" spans="7:7" x14ac:dyDescent="0.2">
      <c r="G52722" s="12"/>
    </row>
    <row r="52723" spans="7:7" x14ac:dyDescent="0.2">
      <c r="G52723" s="12"/>
    </row>
    <row r="52724" spans="7:7" x14ac:dyDescent="0.2">
      <c r="G52724" s="12"/>
    </row>
    <row r="52725" spans="7:7" x14ac:dyDescent="0.2">
      <c r="G52725" s="12"/>
    </row>
    <row r="52726" spans="7:7" x14ac:dyDescent="0.2">
      <c r="G52726" s="12"/>
    </row>
    <row r="52727" spans="7:7" x14ac:dyDescent="0.2">
      <c r="G52727" s="12"/>
    </row>
    <row r="52728" spans="7:7" x14ac:dyDescent="0.2">
      <c r="G52728" s="12"/>
    </row>
    <row r="52729" spans="7:7" x14ac:dyDescent="0.2">
      <c r="G52729" s="12"/>
    </row>
    <row r="52730" spans="7:7" x14ac:dyDescent="0.2">
      <c r="G52730" s="12"/>
    </row>
    <row r="52731" spans="7:7" x14ac:dyDescent="0.2">
      <c r="G52731" s="12"/>
    </row>
    <row r="52732" spans="7:7" x14ac:dyDescent="0.2">
      <c r="G52732" s="12"/>
    </row>
    <row r="52733" spans="7:7" x14ac:dyDescent="0.2">
      <c r="G52733" s="12"/>
    </row>
    <row r="52734" spans="7:7" x14ac:dyDescent="0.2">
      <c r="G52734" s="12"/>
    </row>
    <row r="52735" spans="7:7" x14ac:dyDescent="0.2">
      <c r="G52735" s="12"/>
    </row>
    <row r="52736" spans="7:7" x14ac:dyDescent="0.2">
      <c r="G52736" s="12"/>
    </row>
    <row r="52737" spans="7:7" x14ac:dyDescent="0.2">
      <c r="G52737" s="12"/>
    </row>
    <row r="52738" spans="7:7" x14ac:dyDescent="0.2">
      <c r="G52738" s="12"/>
    </row>
    <row r="52739" spans="7:7" x14ac:dyDescent="0.2">
      <c r="G52739" s="12"/>
    </row>
    <row r="52740" spans="7:7" x14ac:dyDescent="0.2">
      <c r="G52740" s="12"/>
    </row>
    <row r="52741" spans="7:7" x14ac:dyDescent="0.2">
      <c r="G52741" s="12"/>
    </row>
    <row r="52742" spans="7:7" x14ac:dyDescent="0.2">
      <c r="G52742" s="12"/>
    </row>
    <row r="52743" spans="7:7" x14ac:dyDescent="0.2">
      <c r="G52743" s="12"/>
    </row>
    <row r="52744" spans="7:7" x14ac:dyDescent="0.2">
      <c r="G52744" s="12"/>
    </row>
    <row r="52745" spans="7:7" x14ac:dyDescent="0.2">
      <c r="G52745" s="12"/>
    </row>
    <row r="52746" spans="7:7" x14ac:dyDescent="0.2">
      <c r="G52746" s="12"/>
    </row>
    <row r="52747" spans="7:7" x14ac:dyDescent="0.2">
      <c r="G52747" s="12"/>
    </row>
    <row r="52748" spans="7:7" x14ac:dyDescent="0.2">
      <c r="G52748" s="12"/>
    </row>
    <row r="52749" spans="7:7" x14ac:dyDescent="0.2">
      <c r="G52749" s="12"/>
    </row>
    <row r="52750" spans="7:7" x14ac:dyDescent="0.2">
      <c r="G52750" s="12"/>
    </row>
    <row r="52751" spans="7:7" x14ac:dyDescent="0.2">
      <c r="G52751" s="12"/>
    </row>
    <row r="52752" spans="7:7" x14ac:dyDescent="0.2">
      <c r="G52752" s="12"/>
    </row>
    <row r="52753" spans="7:7" x14ac:dyDescent="0.2">
      <c r="G52753" s="12"/>
    </row>
    <row r="52754" spans="7:7" x14ac:dyDescent="0.2">
      <c r="G52754" s="12"/>
    </row>
    <row r="52755" spans="7:7" x14ac:dyDescent="0.2">
      <c r="G52755" s="12"/>
    </row>
    <row r="52756" spans="7:7" x14ac:dyDescent="0.2">
      <c r="G52756" s="12"/>
    </row>
    <row r="52757" spans="7:7" x14ac:dyDescent="0.2">
      <c r="G52757" s="12"/>
    </row>
    <row r="52758" spans="7:7" x14ac:dyDescent="0.2">
      <c r="G52758" s="12"/>
    </row>
    <row r="52759" spans="7:7" x14ac:dyDescent="0.2">
      <c r="G52759" s="12"/>
    </row>
    <row r="52760" spans="7:7" x14ac:dyDescent="0.2">
      <c r="G52760" s="12"/>
    </row>
    <row r="52761" spans="7:7" x14ac:dyDescent="0.2">
      <c r="G52761" s="12"/>
    </row>
    <row r="52762" spans="7:7" x14ac:dyDescent="0.2">
      <c r="G52762" s="12"/>
    </row>
    <row r="52763" spans="7:7" x14ac:dyDescent="0.2">
      <c r="G52763" s="12"/>
    </row>
    <row r="52764" spans="7:7" x14ac:dyDescent="0.2">
      <c r="G52764" s="12"/>
    </row>
    <row r="52765" spans="7:7" x14ac:dyDescent="0.2">
      <c r="G52765" s="12"/>
    </row>
    <row r="52766" spans="7:7" x14ac:dyDescent="0.2">
      <c r="G52766" s="12"/>
    </row>
    <row r="52767" spans="7:7" x14ac:dyDescent="0.2">
      <c r="G52767" s="12"/>
    </row>
    <row r="52768" spans="7:7" x14ac:dyDescent="0.2">
      <c r="G52768" s="12"/>
    </row>
    <row r="52769" spans="7:7" x14ac:dyDescent="0.2">
      <c r="G52769" s="12"/>
    </row>
    <row r="52770" spans="7:7" x14ac:dyDescent="0.2">
      <c r="G52770" s="12"/>
    </row>
    <row r="52771" spans="7:7" x14ac:dyDescent="0.2">
      <c r="G52771" s="12"/>
    </row>
    <row r="52772" spans="7:7" x14ac:dyDescent="0.2">
      <c r="G52772" s="12"/>
    </row>
    <row r="52773" spans="7:7" x14ac:dyDescent="0.2">
      <c r="G52773" s="12"/>
    </row>
    <row r="52774" spans="7:7" x14ac:dyDescent="0.2">
      <c r="G52774" s="12"/>
    </row>
    <row r="52775" spans="7:7" x14ac:dyDescent="0.2">
      <c r="G52775" s="12"/>
    </row>
    <row r="52776" spans="7:7" x14ac:dyDescent="0.2">
      <c r="G52776" s="12"/>
    </row>
    <row r="52777" spans="7:7" x14ac:dyDescent="0.2">
      <c r="G52777" s="12"/>
    </row>
    <row r="52778" spans="7:7" x14ac:dyDescent="0.2">
      <c r="G52778" s="12"/>
    </row>
    <row r="52779" spans="7:7" x14ac:dyDescent="0.2">
      <c r="G52779" s="12"/>
    </row>
    <row r="52780" spans="7:7" x14ac:dyDescent="0.2">
      <c r="G52780" s="12"/>
    </row>
    <row r="52781" spans="7:7" x14ac:dyDescent="0.2">
      <c r="G52781" s="12"/>
    </row>
    <row r="52782" spans="7:7" x14ac:dyDescent="0.2">
      <c r="G52782" s="12"/>
    </row>
    <row r="52783" spans="7:7" x14ac:dyDescent="0.2">
      <c r="G52783" s="12"/>
    </row>
    <row r="52784" spans="7:7" x14ac:dyDescent="0.2">
      <c r="G52784" s="12"/>
    </row>
    <row r="52785" spans="7:7" x14ac:dyDescent="0.2">
      <c r="G52785" s="12"/>
    </row>
    <row r="52786" spans="7:7" x14ac:dyDescent="0.2">
      <c r="G52786" s="12"/>
    </row>
    <row r="52787" spans="7:7" x14ac:dyDescent="0.2">
      <c r="G52787" s="12"/>
    </row>
    <row r="52788" spans="7:7" x14ac:dyDescent="0.2">
      <c r="G52788" s="12"/>
    </row>
    <row r="52789" spans="7:7" x14ac:dyDescent="0.2">
      <c r="G52789" s="12"/>
    </row>
    <row r="52790" spans="7:7" x14ac:dyDescent="0.2">
      <c r="G52790" s="12"/>
    </row>
    <row r="52791" spans="7:7" x14ac:dyDescent="0.2">
      <c r="G52791" s="12"/>
    </row>
    <row r="52792" spans="7:7" x14ac:dyDescent="0.2">
      <c r="G52792" s="12"/>
    </row>
    <row r="52793" spans="7:7" x14ac:dyDescent="0.2">
      <c r="G52793" s="12"/>
    </row>
    <row r="52794" spans="7:7" x14ac:dyDescent="0.2">
      <c r="G52794" s="12"/>
    </row>
    <row r="52795" spans="7:7" x14ac:dyDescent="0.2">
      <c r="G52795" s="12"/>
    </row>
    <row r="52796" spans="7:7" x14ac:dyDescent="0.2">
      <c r="G52796" s="12"/>
    </row>
    <row r="52797" spans="7:7" x14ac:dyDescent="0.2">
      <c r="G52797" s="12"/>
    </row>
    <row r="52798" spans="7:7" x14ac:dyDescent="0.2">
      <c r="G52798" s="12"/>
    </row>
    <row r="52799" spans="7:7" x14ac:dyDescent="0.2">
      <c r="G52799" s="12"/>
    </row>
    <row r="52800" spans="7:7" x14ac:dyDescent="0.2">
      <c r="G52800" s="12"/>
    </row>
    <row r="52801" spans="7:7" x14ac:dyDescent="0.2">
      <c r="G52801" s="12"/>
    </row>
    <row r="52802" spans="7:7" x14ac:dyDescent="0.2">
      <c r="G52802" s="12"/>
    </row>
    <row r="52803" spans="7:7" x14ac:dyDescent="0.2">
      <c r="G52803" s="12"/>
    </row>
    <row r="52804" spans="7:7" x14ac:dyDescent="0.2">
      <c r="G52804" s="12"/>
    </row>
    <row r="52805" spans="7:7" x14ac:dyDescent="0.2">
      <c r="G52805" s="12"/>
    </row>
    <row r="52806" spans="7:7" x14ac:dyDescent="0.2">
      <c r="G52806" s="12"/>
    </row>
    <row r="52807" spans="7:7" x14ac:dyDescent="0.2">
      <c r="G52807" s="12"/>
    </row>
    <row r="52808" spans="7:7" x14ac:dyDescent="0.2">
      <c r="G52808" s="12"/>
    </row>
    <row r="52809" spans="7:7" x14ac:dyDescent="0.2">
      <c r="G52809" s="12"/>
    </row>
    <row r="52810" spans="7:7" x14ac:dyDescent="0.2">
      <c r="G52810" s="12"/>
    </row>
    <row r="52811" spans="7:7" x14ac:dyDescent="0.2">
      <c r="G52811" s="12"/>
    </row>
    <row r="52812" spans="7:7" x14ac:dyDescent="0.2">
      <c r="G52812" s="12"/>
    </row>
    <row r="52813" spans="7:7" x14ac:dyDescent="0.2">
      <c r="G52813" s="12"/>
    </row>
    <row r="52814" spans="7:7" x14ac:dyDescent="0.2">
      <c r="G52814" s="12"/>
    </row>
    <row r="52815" spans="7:7" x14ac:dyDescent="0.2">
      <c r="G52815" s="12"/>
    </row>
    <row r="52816" spans="7:7" x14ac:dyDescent="0.2">
      <c r="G52816" s="12"/>
    </row>
    <row r="52817" spans="7:7" x14ac:dyDescent="0.2">
      <c r="G52817" s="12"/>
    </row>
    <row r="52818" spans="7:7" x14ac:dyDescent="0.2">
      <c r="G52818" s="12"/>
    </row>
    <row r="52819" spans="7:7" x14ac:dyDescent="0.2">
      <c r="G52819" s="12"/>
    </row>
    <row r="52820" spans="7:7" x14ac:dyDescent="0.2">
      <c r="G52820" s="12"/>
    </row>
    <row r="52821" spans="7:7" x14ac:dyDescent="0.2">
      <c r="G52821" s="12"/>
    </row>
    <row r="52822" spans="7:7" x14ac:dyDescent="0.2">
      <c r="G52822" s="12"/>
    </row>
    <row r="52823" spans="7:7" x14ac:dyDescent="0.2">
      <c r="G52823" s="12"/>
    </row>
    <row r="52824" spans="7:7" x14ac:dyDescent="0.2">
      <c r="G52824" s="12"/>
    </row>
    <row r="52825" spans="7:7" x14ac:dyDescent="0.2">
      <c r="G52825" s="12"/>
    </row>
    <row r="52826" spans="7:7" x14ac:dyDescent="0.2">
      <c r="G52826" s="12"/>
    </row>
    <row r="52827" spans="7:7" x14ac:dyDescent="0.2">
      <c r="G52827" s="12"/>
    </row>
    <row r="52828" spans="7:7" x14ac:dyDescent="0.2">
      <c r="G52828" s="12"/>
    </row>
    <row r="52829" spans="7:7" x14ac:dyDescent="0.2">
      <c r="G52829" s="12"/>
    </row>
    <row r="52830" spans="7:7" x14ac:dyDescent="0.2">
      <c r="G52830" s="12"/>
    </row>
    <row r="52831" spans="7:7" x14ac:dyDescent="0.2">
      <c r="G52831" s="12"/>
    </row>
    <row r="52832" spans="7:7" x14ac:dyDescent="0.2">
      <c r="G52832" s="12"/>
    </row>
    <row r="52833" spans="7:7" x14ac:dyDescent="0.2">
      <c r="G52833" s="12"/>
    </row>
    <row r="52834" spans="7:7" x14ac:dyDescent="0.2">
      <c r="G52834" s="12"/>
    </row>
    <row r="52835" spans="7:7" x14ac:dyDescent="0.2">
      <c r="G52835" s="12"/>
    </row>
    <row r="52836" spans="7:7" x14ac:dyDescent="0.2">
      <c r="G52836" s="12"/>
    </row>
    <row r="52837" spans="7:7" x14ac:dyDescent="0.2">
      <c r="G52837" s="12"/>
    </row>
    <row r="52838" spans="7:7" x14ac:dyDescent="0.2">
      <c r="G52838" s="12"/>
    </row>
    <row r="52839" spans="7:7" x14ac:dyDescent="0.2">
      <c r="G52839" s="12"/>
    </row>
    <row r="52840" spans="7:7" x14ac:dyDescent="0.2">
      <c r="G52840" s="12"/>
    </row>
    <row r="52841" spans="7:7" x14ac:dyDescent="0.2">
      <c r="G52841" s="12"/>
    </row>
    <row r="52842" spans="7:7" x14ac:dyDescent="0.2">
      <c r="G52842" s="12"/>
    </row>
    <row r="52843" spans="7:7" x14ac:dyDescent="0.2">
      <c r="G52843" s="12"/>
    </row>
    <row r="52844" spans="7:7" x14ac:dyDescent="0.2">
      <c r="G52844" s="12"/>
    </row>
    <row r="52845" spans="7:7" x14ac:dyDescent="0.2">
      <c r="G52845" s="12"/>
    </row>
    <row r="52846" spans="7:7" x14ac:dyDescent="0.2">
      <c r="G52846" s="12"/>
    </row>
    <row r="52847" spans="7:7" x14ac:dyDescent="0.2">
      <c r="G52847" s="12"/>
    </row>
    <row r="52848" spans="7:7" x14ac:dyDescent="0.2">
      <c r="G52848" s="12"/>
    </row>
    <row r="52849" spans="7:7" x14ac:dyDescent="0.2">
      <c r="G52849" s="12"/>
    </row>
    <row r="52850" spans="7:7" x14ac:dyDescent="0.2">
      <c r="G52850" s="12"/>
    </row>
    <row r="52851" spans="7:7" x14ac:dyDescent="0.2">
      <c r="G52851" s="12"/>
    </row>
    <row r="52852" spans="7:7" x14ac:dyDescent="0.2">
      <c r="G52852" s="12"/>
    </row>
    <row r="52853" spans="7:7" x14ac:dyDescent="0.2">
      <c r="G52853" s="12"/>
    </row>
    <row r="52854" spans="7:7" x14ac:dyDescent="0.2">
      <c r="G52854" s="12"/>
    </row>
    <row r="52855" spans="7:7" x14ac:dyDescent="0.2">
      <c r="G52855" s="12"/>
    </row>
    <row r="52856" spans="7:7" x14ac:dyDescent="0.2">
      <c r="G52856" s="12"/>
    </row>
    <row r="52857" spans="7:7" x14ac:dyDescent="0.2">
      <c r="G52857" s="12"/>
    </row>
    <row r="52858" spans="7:7" x14ac:dyDescent="0.2">
      <c r="G52858" s="12"/>
    </row>
    <row r="52859" spans="7:7" x14ac:dyDescent="0.2">
      <c r="G52859" s="12"/>
    </row>
    <row r="52860" spans="7:7" x14ac:dyDescent="0.2">
      <c r="G52860" s="12"/>
    </row>
    <row r="52861" spans="7:7" x14ac:dyDescent="0.2">
      <c r="G52861" s="12"/>
    </row>
    <row r="52862" spans="7:7" x14ac:dyDescent="0.2">
      <c r="G52862" s="12"/>
    </row>
    <row r="52863" spans="7:7" x14ac:dyDescent="0.2">
      <c r="G52863" s="12"/>
    </row>
    <row r="52864" spans="7:7" x14ac:dyDescent="0.2">
      <c r="G52864" s="12"/>
    </row>
    <row r="52865" spans="7:7" x14ac:dyDescent="0.2">
      <c r="G52865" s="12"/>
    </row>
    <row r="52866" spans="7:7" x14ac:dyDescent="0.2">
      <c r="G52866" s="12"/>
    </row>
    <row r="52867" spans="7:7" x14ac:dyDescent="0.2">
      <c r="G52867" s="12"/>
    </row>
    <row r="52868" spans="7:7" x14ac:dyDescent="0.2">
      <c r="G52868" s="12"/>
    </row>
    <row r="52869" spans="7:7" x14ac:dyDescent="0.2">
      <c r="G52869" s="12"/>
    </row>
    <row r="52870" spans="7:7" x14ac:dyDescent="0.2">
      <c r="G52870" s="12"/>
    </row>
    <row r="52871" spans="7:7" x14ac:dyDescent="0.2">
      <c r="G52871" s="12"/>
    </row>
    <row r="52872" spans="7:7" x14ac:dyDescent="0.2">
      <c r="G52872" s="12"/>
    </row>
    <row r="52873" spans="7:7" x14ac:dyDescent="0.2">
      <c r="G52873" s="12"/>
    </row>
    <row r="52874" spans="7:7" x14ac:dyDescent="0.2">
      <c r="G52874" s="12"/>
    </row>
    <row r="52875" spans="7:7" x14ac:dyDescent="0.2">
      <c r="G52875" s="12"/>
    </row>
    <row r="52876" spans="7:7" x14ac:dyDescent="0.2">
      <c r="G52876" s="12"/>
    </row>
    <row r="52877" spans="7:7" x14ac:dyDescent="0.2">
      <c r="G52877" s="12"/>
    </row>
    <row r="52878" spans="7:7" x14ac:dyDescent="0.2">
      <c r="G52878" s="12"/>
    </row>
    <row r="52879" spans="7:7" x14ac:dyDescent="0.2">
      <c r="G52879" s="12"/>
    </row>
    <row r="52880" spans="7:7" x14ac:dyDescent="0.2">
      <c r="G52880" s="12"/>
    </row>
    <row r="52881" spans="7:7" x14ac:dyDescent="0.2">
      <c r="G52881" s="12"/>
    </row>
    <row r="52882" spans="7:7" x14ac:dyDescent="0.2">
      <c r="G52882" s="12"/>
    </row>
    <row r="52883" spans="7:7" x14ac:dyDescent="0.2">
      <c r="G52883" s="12"/>
    </row>
    <row r="52884" spans="7:7" x14ac:dyDescent="0.2">
      <c r="G52884" s="12"/>
    </row>
    <row r="52885" spans="7:7" x14ac:dyDescent="0.2">
      <c r="G52885" s="12"/>
    </row>
    <row r="52886" spans="7:7" x14ac:dyDescent="0.2">
      <c r="G52886" s="12"/>
    </row>
    <row r="52887" spans="7:7" x14ac:dyDescent="0.2">
      <c r="G52887" s="12"/>
    </row>
    <row r="52888" spans="7:7" x14ac:dyDescent="0.2">
      <c r="G52888" s="12"/>
    </row>
    <row r="52889" spans="7:7" x14ac:dyDescent="0.2">
      <c r="G52889" s="12"/>
    </row>
    <row r="52890" spans="7:7" x14ac:dyDescent="0.2">
      <c r="G52890" s="12"/>
    </row>
    <row r="52891" spans="7:7" x14ac:dyDescent="0.2">
      <c r="G52891" s="12"/>
    </row>
    <row r="52892" spans="7:7" x14ac:dyDescent="0.2">
      <c r="G52892" s="12"/>
    </row>
    <row r="52893" spans="7:7" x14ac:dyDescent="0.2">
      <c r="G52893" s="12"/>
    </row>
    <row r="52894" spans="7:7" x14ac:dyDescent="0.2">
      <c r="G52894" s="12"/>
    </row>
    <row r="52895" spans="7:7" x14ac:dyDescent="0.2">
      <c r="G52895" s="12"/>
    </row>
    <row r="52896" spans="7:7" x14ac:dyDescent="0.2">
      <c r="G52896" s="12"/>
    </row>
    <row r="52897" spans="7:7" x14ac:dyDescent="0.2">
      <c r="G52897" s="12"/>
    </row>
    <row r="52898" spans="7:7" x14ac:dyDescent="0.2">
      <c r="G52898" s="12"/>
    </row>
    <row r="52899" spans="7:7" x14ac:dyDescent="0.2">
      <c r="G52899" s="12"/>
    </row>
    <row r="52900" spans="7:7" x14ac:dyDescent="0.2">
      <c r="G52900" s="12"/>
    </row>
    <row r="52901" spans="7:7" x14ac:dyDescent="0.2">
      <c r="G52901" s="12"/>
    </row>
    <row r="52902" spans="7:7" x14ac:dyDescent="0.2">
      <c r="G52902" s="12"/>
    </row>
    <row r="52903" spans="7:7" x14ac:dyDescent="0.2">
      <c r="G52903" s="12"/>
    </row>
    <row r="52904" spans="7:7" x14ac:dyDescent="0.2">
      <c r="G52904" s="12"/>
    </row>
    <row r="52905" spans="7:7" x14ac:dyDescent="0.2">
      <c r="G52905" s="12"/>
    </row>
    <row r="52906" spans="7:7" x14ac:dyDescent="0.2">
      <c r="G52906" s="12"/>
    </row>
    <row r="52907" spans="7:7" x14ac:dyDescent="0.2">
      <c r="G52907" s="12"/>
    </row>
    <row r="52908" spans="7:7" x14ac:dyDescent="0.2">
      <c r="G52908" s="12"/>
    </row>
    <row r="52909" spans="7:7" x14ac:dyDescent="0.2">
      <c r="G52909" s="12"/>
    </row>
    <row r="52910" spans="7:7" x14ac:dyDescent="0.2">
      <c r="G52910" s="12"/>
    </row>
    <row r="52911" spans="7:7" x14ac:dyDescent="0.2">
      <c r="G52911" s="12"/>
    </row>
    <row r="52912" spans="7:7" x14ac:dyDescent="0.2">
      <c r="G52912" s="12"/>
    </row>
    <row r="52913" spans="7:7" x14ac:dyDescent="0.2">
      <c r="G52913" s="12"/>
    </row>
    <row r="52914" spans="7:7" x14ac:dyDescent="0.2">
      <c r="G52914" s="12"/>
    </row>
    <row r="52915" spans="7:7" x14ac:dyDescent="0.2">
      <c r="G52915" s="12"/>
    </row>
    <row r="52916" spans="7:7" x14ac:dyDescent="0.2">
      <c r="G52916" s="12"/>
    </row>
    <row r="52917" spans="7:7" x14ac:dyDescent="0.2">
      <c r="G52917" s="12"/>
    </row>
    <row r="52918" spans="7:7" x14ac:dyDescent="0.2">
      <c r="G52918" s="12"/>
    </row>
    <row r="52919" spans="7:7" x14ac:dyDescent="0.2">
      <c r="G52919" s="12"/>
    </row>
    <row r="52920" spans="7:7" x14ac:dyDescent="0.2">
      <c r="G52920" s="12"/>
    </row>
    <row r="52921" spans="7:7" x14ac:dyDescent="0.2">
      <c r="G52921" s="12"/>
    </row>
    <row r="52922" spans="7:7" x14ac:dyDescent="0.2">
      <c r="G52922" s="12"/>
    </row>
    <row r="52923" spans="7:7" x14ac:dyDescent="0.2">
      <c r="G52923" s="12"/>
    </row>
    <row r="52924" spans="7:7" x14ac:dyDescent="0.2">
      <c r="G52924" s="12"/>
    </row>
    <row r="52925" spans="7:7" x14ac:dyDescent="0.2">
      <c r="G52925" s="12"/>
    </row>
    <row r="52926" spans="7:7" x14ac:dyDescent="0.2">
      <c r="G52926" s="12"/>
    </row>
    <row r="52927" spans="7:7" x14ac:dyDescent="0.2">
      <c r="G52927" s="12"/>
    </row>
    <row r="52928" spans="7:7" x14ac:dyDescent="0.2">
      <c r="G52928" s="12"/>
    </row>
    <row r="52929" spans="7:7" x14ac:dyDescent="0.2">
      <c r="G52929" s="12"/>
    </row>
    <row r="52930" spans="7:7" x14ac:dyDescent="0.2">
      <c r="G52930" s="12"/>
    </row>
    <row r="52931" spans="7:7" x14ac:dyDescent="0.2">
      <c r="G52931" s="12"/>
    </row>
    <row r="52932" spans="7:7" x14ac:dyDescent="0.2">
      <c r="G52932" s="12"/>
    </row>
    <row r="52933" spans="7:7" x14ac:dyDescent="0.2">
      <c r="G52933" s="12"/>
    </row>
    <row r="52934" spans="7:7" x14ac:dyDescent="0.2">
      <c r="G52934" s="12"/>
    </row>
    <row r="52935" spans="7:7" x14ac:dyDescent="0.2">
      <c r="G52935" s="12"/>
    </row>
    <row r="52936" spans="7:7" x14ac:dyDescent="0.2">
      <c r="G52936" s="12"/>
    </row>
    <row r="52937" spans="7:7" x14ac:dyDescent="0.2">
      <c r="G52937" s="12"/>
    </row>
    <row r="52938" spans="7:7" x14ac:dyDescent="0.2">
      <c r="G52938" s="12"/>
    </row>
    <row r="52939" spans="7:7" x14ac:dyDescent="0.2">
      <c r="G52939" s="12"/>
    </row>
    <row r="52940" spans="7:7" x14ac:dyDescent="0.2">
      <c r="G52940" s="12"/>
    </row>
    <row r="52941" spans="7:7" x14ac:dyDescent="0.2">
      <c r="G52941" s="12"/>
    </row>
    <row r="52942" spans="7:7" x14ac:dyDescent="0.2">
      <c r="G52942" s="12"/>
    </row>
    <row r="52943" spans="7:7" x14ac:dyDescent="0.2">
      <c r="G52943" s="12"/>
    </row>
    <row r="52944" spans="7:7" x14ac:dyDescent="0.2">
      <c r="G52944" s="12"/>
    </row>
    <row r="52945" spans="7:7" x14ac:dyDescent="0.2">
      <c r="G52945" s="12"/>
    </row>
    <row r="52946" spans="7:7" x14ac:dyDescent="0.2">
      <c r="G52946" s="12"/>
    </row>
    <row r="52947" spans="7:7" x14ac:dyDescent="0.2">
      <c r="G52947" s="12"/>
    </row>
    <row r="52948" spans="7:7" x14ac:dyDescent="0.2">
      <c r="G52948" s="12"/>
    </row>
    <row r="52949" spans="7:7" x14ac:dyDescent="0.2">
      <c r="G52949" s="12"/>
    </row>
    <row r="52950" spans="7:7" x14ac:dyDescent="0.2">
      <c r="G52950" s="12"/>
    </row>
    <row r="52951" spans="7:7" x14ac:dyDescent="0.2">
      <c r="G52951" s="12"/>
    </row>
    <row r="52952" spans="7:7" x14ac:dyDescent="0.2">
      <c r="G52952" s="12"/>
    </row>
    <row r="52953" spans="7:7" x14ac:dyDescent="0.2">
      <c r="G52953" s="12"/>
    </row>
    <row r="52954" spans="7:7" x14ac:dyDescent="0.2">
      <c r="G52954" s="12"/>
    </row>
    <row r="52955" spans="7:7" x14ac:dyDescent="0.2">
      <c r="G52955" s="12"/>
    </row>
    <row r="52956" spans="7:7" x14ac:dyDescent="0.2">
      <c r="G52956" s="12"/>
    </row>
    <row r="52957" spans="7:7" x14ac:dyDescent="0.2">
      <c r="G52957" s="12"/>
    </row>
    <row r="52958" spans="7:7" x14ac:dyDescent="0.2">
      <c r="G52958" s="12"/>
    </row>
    <row r="52959" spans="7:7" x14ac:dyDescent="0.2">
      <c r="G52959" s="12"/>
    </row>
    <row r="52960" spans="7:7" x14ac:dyDescent="0.2">
      <c r="G52960" s="12"/>
    </row>
    <row r="52961" spans="7:7" x14ac:dyDescent="0.2">
      <c r="G52961" s="12"/>
    </row>
    <row r="52962" spans="7:7" x14ac:dyDescent="0.2">
      <c r="G52962" s="12"/>
    </row>
    <row r="52963" spans="7:7" x14ac:dyDescent="0.2">
      <c r="G52963" s="12"/>
    </row>
    <row r="52964" spans="7:7" x14ac:dyDescent="0.2">
      <c r="G52964" s="12"/>
    </row>
    <row r="52965" spans="7:7" x14ac:dyDescent="0.2">
      <c r="G52965" s="12"/>
    </row>
    <row r="52966" spans="7:7" x14ac:dyDescent="0.2">
      <c r="G52966" s="12"/>
    </row>
    <row r="52967" spans="7:7" x14ac:dyDescent="0.2">
      <c r="G52967" s="12"/>
    </row>
    <row r="52968" spans="7:7" x14ac:dyDescent="0.2">
      <c r="G52968" s="12"/>
    </row>
    <row r="52969" spans="7:7" x14ac:dyDescent="0.2">
      <c r="G52969" s="12"/>
    </row>
    <row r="52970" spans="7:7" x14ac:dyDescent="0.2">
      <c r="G52970" s="12"/>
    </row>
    <row r="52971" spans="7:7" x14ac:dyDescent="0.2">
      <c r="G52971" s="12"/>
    </row>
    <row r="52972" spans="7:7" x14ac:dyDescent="0.2">
      <c r="G52972" s="12"/>
    </row>
    <row r="52973" spans="7:7" x14ac:dyDescent="0.2">
      <c r="G52973" s="12"/>
    </row>
    <row r="52974" spans="7:7" x14ac:dyDescent="0.2">
      <c r="G52974" s="12"/>
    </row>
    <row r="52975" spans="7:7" x14ac:dyDescent="0.2">
      <c r="G52975" s="12"/>
    </row>
    <row r="52976" spans="7:7" x14ac:dyDescent="0.2">
      <c r="G52976" s="12"/>
    </row>
    <row r="52977" spans="7:7" x14ac:dyDescent="0.2">
      <c r="G52977" s="12"/>
    </row>
    <row r="52978" spans="7:7" x14ac:dyDescent="0.2">
      <c r="G52978" s="12"/>
    </row>
    <row r="52979" spans="7:7" x14ac:dyDescent="0.2">
      <c r="G52979" s="12"/>
    </row>
    <row r="52980" spans="7:7" x14ac:dyDescent="0.2">
      <c r="G52980" s="12"/>
    </row>
    <row r="52981" spans="7:7" x14ac:dyDescent="0.2">
      <c r="G52981" s="12"/>
    </row>
    <row r="52982" spans="7:7" x14ac:dyDescent="0.2">
      <c r="G52982" s="12"/>
    </row>
    <row r="52983" spans="7:7" x14ac:dyDescent="0.2">
      <c r="G52983" s="12"/>
    </row>
    <row r="52984" spans="7:7" x14ac:dyDescent="0.2">
      <c r="G52984" s="12"/>
    </row>
    <row r="52985" spans="7:7" x14ac:dyDescent="0.2">
      <c r="G52985" s="12"/>
    </row>
    <row r="52986" spans="7:7" x14ac:dyDescent="0.2">
      <c r="G52986" s="12"/>
    </row>
    <row r="52987" spans="7:7" x14ac:dyDescent="0.2">
      <c r="G52987" s="12"/>
    </row>
    <row r="52988" spans="7:7" x14ac:dyDescent="0.2">
      <c r="G52988" s="12"/>
    </row>
    <row r="52989" spans="7:7" x14ac:dyDescent="0.2">
      <c r="G52989" s="12"/>
    </row>
    <row r="52990" spans="7:7" x14ac:dyDescent="0.2">
      <c r="G52990" s="12"/>
    </row>
    <row r="52991" spans="7:7" x14ac:dyDescent="0.2">
      <c r="G52991" s="12"/>
    </row>
    <row r="52992" spans="7:7" x14ac:dyDescent="0.2">
      <c r="G52992" s="12"/>
    </row>
    <row r="52993" spans="7:7" x14ac:dyDescent="0.2">
      <c r="G52993" s="12"/>
    </row>
    <row r="52994" spans="7:7" x14ac:dyDescent="0.2">
      <c r="G52994" s="12"/>
    </row>
    <row r="52995" spans="7:7" x14ac:dyDescent="0.2">
      <c r="G52995" s="12"/>
    </row>
    <row r="52996" spans="7:7" x14ac:dyDescent="0.2">
      <c r="G52996" s="12"/>
    </row>
    <row r="52997" spans="7:7" x14ac:dyDescent="0.2">
      <c r="G52997" s="12"/>
    </row>
    <row r="52998" spans="7:7" x14ac:dyDescent="0.2">
      <c r="G52998" s="12"/>
    </row>
    <row r="52999" spans="7:7" x14ac:dyDescent="0.2">
      <c r="G52999" s="12"/>
    </row>
    <row r="53000" spans="7:7" x14ac:dyDescent="0.2">
      <c r="G53000" s="12"/>
    </row>
    <row r="53001" spans="7:7" x14ac:dyDescent="0.2">
      <c r="G53001" s="12"/>
    </row>
    <row r="53002" spans="7:7" x14ac:dyDescent="0.2">
      <c r="G53002" s="12"/>
    </row>
    <row r="53003" spans="7:7" x14ac:dyDescent="0.2">
      <c r="G53003" s="12"/>
    </row>
    <row r="53004" spans="7:7" x14ac:dyDescent="0.2">
      <c r="G53004" s="12"/>
    </row>
    <row r="53005" spans="7:7" x14ac:dyDescent="0.2">
      <c r="G53005" s="12"/>
    </row>
    <row r="53006" spans="7:7" x14ac:dyDescent="0.2">
      <c r="G53006" s="12"/>
    </row>
    <row r="53007" spans="7:7" x14ac:dyDescent="0.2">
      <c r="G53007" s="12"/>
    </row>
    <row r="53008" spans="7:7" x14ac:dyDescent="0.2">
      <c r="G53008" s="12"/>
    </row>
    <row r="53009" spans="7:7" x14ac:dyDescent="0.2">
      <c r="G53009" s="12"/>
    </row>
    <row r="53010" spans="7:7" x14ac:dyDescent="0.2">
      <c r="G53010" s="12"/>
    </row>
    <row r="53011" spans="7:7" x14ac:dyDescent="0.2">
      <c r="G53011" s="12"/>
    </row>
    <row r="53012" spans="7:7" x14ac:dyDescent="0.2">
      <c r="G53012" s="12"/>
    </row>
    <row r="53013" spans="7:7" x14ac:dyDescent="0.2">
      <c r="G53013" s="12"/>
    </row>
    <row r="53014" spans="7:7" x14ac:dyDescent="0.2">
      <c r="G53014" s="12"/>
    </row>
    <row r="53015" spans="7:7" x14ac:dyDescent="0.2">
      <c r="G53015" s="12"/>
    </row>
    <row r="53016" spans="7:7" x14ac:dyDescent="0.2">
      <c r="G53016" s="12"/>
    </row>
    <row r="53017" spans="7:7" x14ac:dyDescent="0.2">
      <c r="G53017" s="12"/>
    </row>
    <row r="53018" spans="7:7" x14ac:dyDescent="0.2">
      <c r="G53018" s="12"/>
    </row>
    <row r="53019" spans="7:7" x14ac:dyDescent="0.2">
      <c r="G53019" s="12"/>
    </row>
    <row r="53020" spans="7:7" x14ac:dyDescent="0.2">
      <c r="G53020" s="12"/>
    </row>
    <row r="53021" spans="7:7" x14ac:dyDescent="0.2">
      <c r="G53021" s="12"/>
    </row>
    <row r="53022" spans="7:7" x14ac:dyDescent="0.2">
      <c r="G53022" s="12"/>
    </row>
    <row r="53023" spans="7:7" x14ac:dyDescent="0.2">
      <c r="G53023" s="12"/>
    </row>
    <row r="53024" spans="7:7" x14ac:dyDescent="0.2">
      <c r="G53024" s="12"/>
    </row>
    <row r="53025" spans="7:7" x14ac:dyDescent="0.2">
      <c r="G53025" s="12"/>
    </row>
    <row r="53026" spans="7:7" x14ac:dyDescent="0.2">
      <c r="G53026" s="12"/>
    </row>
    <row r="53027" spans="7:7" x14ac:dyDescent="0.2">
      <c r="G53027" s="12"/>
    </row>
    <row r="53028" spans="7:7" x14ac:dyDescent="0.2">
      <c r="G53028" s="12"/>
    </row>
    <row r="53029" spans="7:7" x14ac:dyDescent="0.2">
      <c r="G53029" s="12"/>
    </row>
    <row r="53030" spans="7:7" x14ac:dyDescent="0.2">
      <c r="G53030" s="12"/>
    </row>
    <row r="53031" spans="7:7" x14ac:dyDescent="0.2">
      <c r="G53031" s="12"/>
    </row>
    <row r="53032" spans="7:7" x14ac:dyDescent="0.2">
      <c r="G53032" s="12"/>
    </row>
    <row r="53033" spans="7:7" x14ac:dyDescent="0.2">
      <c r="G53033" s="12"/>
    </row>
    <row r="53034" spans="7:7" x14ac:dyDescent="0.2">
      <c r="G53034" s="12"/>
    </row>
    <row r="53035" spans="7:7" x14ac:dyDescent="0.2">
      <c r="G53035" s="12"/>
    </row>
    <row r="53036" spans="7:7" x14ac:dyDescent="0.2">
      <c r="G53036" s="12"/>
    </row>
    <row r="53037" spans="7:7" x14ac:dyDescent="0.2">
      <c r="G53037" s="12"/>
    </row>
    <row r="53038" spans="7:7" x14ac:dyDescent="0.2">
      <c r="G53038" s="12"/>
    </row>
    <row r="53039" spans="7:7" x14ac:dyDescent="0.2">
      <c r="G53039" s="12"/>
    </row>
    <row r="53040" spans="7:7" x14ac:dyDescent="0.2">
      <c r="G53040" s="12"/>
    </row>
    <row r="53041" spans="7:7" x14ac:dyDescent="0.2">
      <c r="G53041" s="12"/>
    </row>
    <row r="53042" spans="7:7" x14ac:dyDescent="0.2">
      <c r="G53042" s="12"/>
    </row>
    <row r="53043" spans="7:7" x14ac:dyDescent="0.2">
      <c r="G53043" s="12"/>
    </row>
    <row r="53044" spans="7:7" x14ac:dyDescent="0.2">
      <c r="G53044" s="12"/>
    </row>
    <row r="53045" spans="7:7" x14ac:dyDescent="0.2">
      <c r="G53045" s="12"/>
    </row>
    <row r="53046" spans="7:7" x14ac:dyDescent="0.2">
      <c r="G53046" s="12"/>
    </row>
    <row r="53047" spans="7:7" x14ac:dyDescent="0.2">
      <c r="G53047" s="12"/>
    </row>
    <row r="53048" spans="7:7" x14ac:dyDescent="0.2">
      <c r="G53048" s="12"/>
    </row>
    <row r="53049" spans="7:7" x14ac:dyDescent="0.2">
      <c r="G53049" s="12"/>
    </row>
    <row r="53050" spans="7:7" x14ac:dyDescent="0.2">
      <c r="G53050" s="12"/>
    </row>
    <row r="53051" spans="7:7" x14ac:dyDescent="0.2">
      <c r="G53051" s="12"/>
    </row>
    <row r="53052" spans="7:7" x14ac:dyDescent="0.2">
      <c r="G53052" s="12"/>
    </row>
    <row r="53053" spans="7:7" x14ac:dyDescent="0.2">
      <c r="G53053" s="12"/>
    </row>
    <row r="53054" spans="7:7" x14ac:dyDescent="0.2">
      <c r="G53054" s="12"/>
    </row>
    <row r="53055" spans="7:7" x14ac:dyDescent="0.2">
      <c r="G53055" s="12"/>
    </row>
    <row r="53056" spans="7:7" x14ac:dyDescent="0.2">
      <c r="G53056" s="12"/>
    </row>
    <row r="53057" spans="7:7" x14ac:dyDescent="0.2">
      <c r="G53057" s="12"/>
    </row>
    <row r="53058" spans="7:7" x14ac:dyDescent="0.2">
      <c r="G53058" s="12"/>
    </row>
    <row r="53059" spans="7:7" x14ac:dyDescent="0.2">
      <c r="G53059" s="12"/>
    </row>
    <row r="53060" spans="7:7" x14ac:dyDescent="0.2">
      <c r="G53060" s="12"/>
    </row>
    <row r="53061" spans="7:7" x14ac:dyDescent="0.2">
      <c r="G53061" s="12"/>
    </row>
    <row r="53062" spans="7:7" x14ac:dyDescent="0.2">
      <c r="G53062" s="12"/>
    </row>
    <row r="53063" spans="7:7" x14ac:dyDescent="0.2">
      <c r="G53063" s="12"/>
    </row>
    <row r="53064" spans="7:7" x14ac:dyDescent="0.2">
      <c r="G53064" s="12"/>
    </row>
    <row r="53065" spans="7:7" x14ac:dyDescent="0.2">
      <c r="G53065" s="12"/>
    </row>
    <row r="53066" spans="7:7" x14ac:dyDescent="0.2">
      <c r="G53066" s="12"/>
    </row>
    <row r="53067" spans="7:7" x14ac:dyDescent="0.2">
      <c r="G53067" s="12"/>
    </row>
    <row r="53068" spans="7:7" x14ac:dyDescent="0.2">
      <c r="G53068" s="12"/>
    </row>
    <row r="53069" spans="7:7" x14ac:dyDescent="0.2">
      <c r="G53069" s="12"/>
    </row>
    <row r="53070" spans="7:7" x14ac:dyDescent="0.2">
      <c r="G53070" s="12"/>
    </row>
    <row r="53071" spans="7:7" x14ac:dyDescent="0.2">
      <c r="G53071" s="12"/>
    </row>
    <row r="53072" spans="7:7" x14ac:dyDescent="0.2">
      <c r="G53072" s="12"/>
    </row>
    <row r="53073" spans="7:7" x14ac:dyDescent="0.2">
      <c r="G53073" s="12"/>
    </row>
    <row r="53074" spans="7:7" x14ac:dyDescent="0.2">
      <c r="G53074" s="12"/>
    </row>
    <row r="53075" spans="7:7" x14ac:dyDescent="0.2">
      <c r="G53075" s="12"/>
    </row>
    <row r="53076" spans="7:7" x14ac:dyDescent="0.2">
      <c r="G53076" s="12"/>
    </row>
    <row r="53077" spans="7:7" x14ac:dyDescent="0.2">
      <c r="G53077" s="12"/>
    </row>
    <row r="53078" spans="7:7" x14ac:dyDescent="0.2">
      <c r="G53078" s="12"/>
    </row>
    <row r="53079" spans="7:7" x14ac:dyDescent="0.2">
      <c r="G53079" s="12"/>
    </row>
    <row r="53080" spans="7:7" x14ac:dyDescent="0.2">
      <c r="G53080" s="12"/>
    </row>
    <row r="53081" spans="7:7" x14ac:dyDescent="0.2">
      <c r="G53081" s="12"/>
    </row>
    <row r="53082" spans="7:7" x14ac:dyDescent="0.2">
      <c r="G53082" s="12"/>
    </row>
    <row r="53083" spans="7:7" x14ac:dyDescent="0.2">
      <c r="G53083" s="12"/>
    </row>
    <row r="53084" spans="7:7" x14ac:dyDescent="0.2">
      <c r="G53084" s="12"/>
    </row>
    <row r="53085" spans="7:7" x14ac:dyDescent="0.2">
      <c r="G53085" s="12"/>
    </row>
    <row r="53086" spans="7:7" x14ac:dyDescent="0.2">
      <c r="G53086" s="12"/>
    </row>
    <row r="53087" spans="7:7" x14ac:dyDescent="0.2">
      <c r="G53087" s="12"/>
    </row>
    <row r="53088" spans="7:7" x14ac:dyDescent="0.2">
      <c r="G53088" s="12"/>
    </row>
    <row r="53089" spans="7:7" x14ac:dyDescent="0.2">
      <c r="G53089" s="12"/>
    </row>
    <row r="53090" spans="7:7" x14ac:dyDescent="0.2">
      <c r="G53090" s="12"/>
    </row>
    <row r="53091" spans="7:7" x14ac:dyDescent="0.2">
      <c r="G53091" s="12"/>
    </row>
    <row r="53092" spans="7:7" x14ac:dyDescent="0.2">
      <c r="G53092" s="12"/>
    </row>
    <row r="53093" spans="7:7" x14ac:dyDescent="0.2">
      <c r="G53093" s="12"/>
    </row>
    <row r="53094" spans="7:7" x14ac:dyDescent="0.2">
      <c r="G53094" s="12"/>
    </row>
    <row r="53095" spans="7:7" x14ac:dyDescent="0.2">
      <c r="G53095" s="12"/>
    </row>
    <row r="53096" spans="7:7" x14ac:dyDescent="0.2">
      <c r="G53096" s="12"/>
    </row>
    <row r="53097" spans="7:7" x14ac:dyDescent="0.2">
      <c r="G53097" s="12"/>
    </row>
    <row r="53098" spans="7:7" x14ac:dyDescent="0.2">
      <c r="G53098" s="12"/>
    </row>
    <row r="53099" spans="7:7" x14ac:dyDescent="0.2">
      <c r="G53099" s="12"/>
    </row>
    <row r="53100" spans="7:7" x14ac:dyDescent="0.2">
      <c r="G53100" s="12"/>
    </row>
    <row r="53101" spans="7:7" x14ac:dyDescent="0.2">
      <c r="G53101" s="12"/>
    </row>
    <row r="53102" spans="7:7" x14ac:dyDescent="0.2">
      <c r="G53102" s="12"/>
    </row>
    <row r="53103" spans="7:7" x14ac:dyDescent="0.2">
      <c r="G53103" s="12"/>
    </row>
    <row r="53104" spans="7:7" x14ac:dyDescent="0.2">
      <c r="G53104" s="12"/>
    </row>
    <row r="53105" spans="7:7" x14ac:dyDescent="0.2">
      <c r="G53105" s="12"/>
    </row>
    <row r="53106" spans="7:7" x14ac:dyDescent="0.2">
      <c r="G53106" s="12"/>
    </row>
    <row r="53107" spans="7:7" x14ac:dyDescent="0.2">
      <c r="G53107" s="12"/>
    </row>
    <row r="53108" spans="7:7" x14ac:dyDescent="0.2">
      <c r="G53108" s="12"/>
    </row>
    <row r="53109" spans="7:7" x14ac:dyDescent="0.2">
      <c r="G53109" s="12"/>
    </row>
    <row r="53110" spans="7:7" x14ac:dyDescent="0.2">
      <c r="G53110" s="12"/>
    </row>
    <row r="53111" spans="7:7" x14ac:dyDescent="0.2">
      <c r="G53111" s="12"/>
    </row>
    <row r="53112" spans="7:7" x14ac:dyDescent="0.2">
      <c r="G53112" s="12"/>
    </row>
    <row r="53113" spans="7:7" x14ac:dyDescent="0.2">
      <c r="G53113" s="12"/>
    </row>
    <row r="53114" spans="7:7" x14ac:dyDescent="0.2">
      <c r="G53114" s="12"/>
    </row>
    <row r="53115" spans="7:7" x14ac:dyDescent="0.2">
      <c r="G53115" s="12"/>
    </row>
    <row r="53116" spans="7:7" x14ac:dyDescent="0.2">
      <c r="G53116" s="12"/>
    </row>
    <row r="53117" spans="7:7" x14ac:dyDescent="0.2">
      <c r="G53117" s="12"/>
    </row>
    <row r="53118" spans="7:7" x14ac:dyDescent="0.2">
      <c r="G53118" s="12"/>
    </row>
    <row r="53119" spans="7:7" x14ac:dyDescent="0.2">
      <c r="G53119" s="12"/>
    </row>
    <row r="53120" spans="7:7" x14ac:dyDescent="0.2">
      <c r="G53120" s="12"/>
    </row>
    <row r="53121" spans="7:7" x14ac:dyDescent="0.2">
      <c r="G53121" s="12"/>
    </row>
    <row r="53122" spans="7:7" x14ac:dyDescent="0.2">
      <c r="G53122" s="12"/>
    </row>
    <row r="53123" spans="7:7" x14ac:dyDescent="0.2">
      <c r="G53123" s="12"/>
    </row>
    <row r="53124" spans="7:7" x14ac:dyDescent="0.2">
      <c r="G53124" s="12"/>
    </row>
    <row r="53125" spans="7:7" x14ac:dyDescent="0.2">
      <c r="G53125" s="12"/>
    </row>
    <row r="53126" spans="7:7" x14ac:dyDescent="0.2">
      <c r="G53126" s="12"/>
    </row>
    <row r="53127" spans="7:7" x14ac:dyDescent="0.2">
      <c r="G53127" s="12"/>
    </row>
    <row r="53128" spans="7:7" x14ac:dyDescent="0.2">
      <c r="G53128" s="12"/>
    </row>
    <row r="53129" spans="7:7" x14ac:dyDescent="0.2">
      <c r="G53129" s="12"/>
    </row>
    <row r="53130" spans="7:7" x14ac:dyDescent="0.2">
      <c r="G53130" s="12"/>
    </row>
    <row r="53131" spans="7:7" x14ac:dyDescent="0.2">
      <c r="G53131" s="12"/>
    </row>
    <row r="53132" spans="7:7" x14ac:dyDescent="0.2">
      <c r="G53132" s="12"/>
    </row>
    <row r="53133" spans="7:7" x14ac:dyDescent="0.2">
      <c r="G53133" s="12"/>
    </row>
    <row r="53134" spans="7:7" x14ac:dyDescent="0.2">
      <c r="G53134" s="12"/>
    </row>
    <row r="53135" spans="7:7" x14ac:dyDescent="0.2">
      <c r="G53135" s="12"/>
    </row>
    <row r="53136" spans="7:7" x14ac:dyDescent="0.2">
      <c r="G53136" s="12"/>
    </row>
    <row r="53137" spans="7:7" x14ac:dyDescent="0.2">
      <c r="G53137" s="12"/>
    </row>
    <row r="53138" spans="7:7" x14ac:dyDescent="0.2">
      <c r="G53138" s="12"/>
    </row>
    <row r="53139" spans="7:7" x14ac:dyDescent="0.2">
      <c r="G53139" s="12"/>
    </row>
    <row r="53140" spans="7:7" x14ac:dyDescent="0.2">
      <c r="G53140" s="12"/>
    </row>
    <row r="53141" spans="7:7" x14ac:dyDescent="0.2">
      <c r="G53141" s="12"/>
    </row>
    <row r="53142" spans="7:7" x14ac:dyDescent="0.2">
      <c r="G53142" s="12"/>
    </row>
    <row r="53143" spans="7:7" x14ac:dyDescent="0.2">
      <c r="G53143" s="12"/>
    </row>
    <row r="53144" spans="7:7" x14ac:dyDescent="0.2">
      <c r="G53144" s="12"/>
    </row>
    <row r="53145" spans="7:7" x14ac:dyDescent="0.2">
      <c r="G53145" s="12"/>
    </row>
    <row r="53146" spans="7:7" x14ac:dyDescent="0.2">
      <c r="G53146" s="12"/>
    </row>
    <row r="53147" spans="7:7" x14ac:dyDescent="0.2">
      <c r="G53147" s="12"/>
    </row>
    <row r="53148" spans="7:7" x14ac:dyDescent="0.2">
      <c r="G53148" s="12"/>
    </row>
    <row r="53149" spans="7:7" x14ac:dyDescent="0.2">
      <c r="G53149" s="12"/>
    </row>
    <row r="53150" spans="7:7" x14ac:dyDescent="0.2">
      <c r="G53150" s="12"/>
    </row>
    <row r="53151" spans="7:7" x14ac:dyDescent="0.2">
      <c r="G53151" s="12"/>
    </row>
    <row r="53152" spans="7:7" x14ac:dyDescent="0.2">
      <c r="G53152" s="12"/>
    </row>
    <row r="53153" spans="7:7" x14ac:dyDescent="0.2">
      <c r="G53153" s="12"/>
    </row>
    <row r="53154" spans="7:7" x14ac:dyDescent="0.2">
      <c r="G53154" s="12"/>
    </row>
    <row r="53155" spans="7:7" x14ac:dyDescent="0.2">
      <c r="G53155" s="12"/>
    </row>
    <row r="53156" spans="7:7" x14ac:dyDescent="0.2">
      <c r="G53156" s="12"/>
    </row>
    <row r="53157" spans="7:7" x14ac:dyDescent="0.2">
      <c r="G53157" s="12"/>
    </row>
    <row r="53158" spans="7:7" x14ac:dyDescent="0.2">
      <c r="G53158" s="12"/>
    </row>
    <row r="53159" spans="7:7" x14ac:dyDescent="0.2">
      <c r="G53159" s="12"/>
    </row>
    <row r="53160" spans="7:7" x14ac:dyDescent="0.2">
      <c r="G53160" s="12"/>
    </row>
    <row r="53161" spans="7:7" x14ac:dyDescent="0.2">
      <c r="G53161" s="12"/>
    </row>
    <row r="53162" spans="7:7" x14ac:dyDescent="0.2">
      <c r="G53162" s="12"/>
    </row>
    <row r="53163" spans="7:7" x14ac:dyDescent="0.2">
      <c r="G53163" s="12"/>
    </row>
    <row r="53164" spans="7:7" x14ac:dyDescent="0.2">
      <c r="G53164" s="12"/>
    </row>
    <row r="53165" spans="7:7" x14ac:dyDescent="0.2">
      <c r="G53165" s="12"/>
    </row>
    <row r="53166" spans="7:7" x14ac:dyDescent="0.2">
      <c r="G53166" s="12"/>
    </row>
    <row r="53167" spans="7:7" x14ac:dyDescent="0.2">
      <c r="G53167" s="12"/>
    </row>
    <row r="53168" spans="7:7" x14ac:dyDescent="0.2">
      <c r="G53168" s="12"/>
    </row>
    <row r="53169" spans="7:7" x14ac:dyDescent="0.2">
      <c r="G53169" s="12"/>
    </row>
    <row r="53170" spans="7:7" x14ac:dyDescent="0.2">
      <c r="G53170" s="12"/>
    </row>
    <row r="53171" spans="7:7" x14ac:dyDescent="0.2">
      <c r="G53171" s="12"/>
    </row>
    <row r="53172" spans="7:7" x14ac:dyDescent="0.2">
      <c r="G53172" s="12"/>
    </row>
    <row r="53173" spans="7:7" x14ac:dyDescent="0.2">
      <c r="G53173" s="12"/>
    </row>
    <row r="53174" spans="7:7" x14ac:dyDescent="0.2">
      <c r="G53174" s="12"/>
    </row>
    <row r="53175" spans="7:7" x14ac:dyDescent="0.2">
      <c r="G53175" s="12"/>
    </row>
    <row r="53176" spans="7:7" x14ac:dyDescent="0.2">
      <c r="G53176" s="12"/>
    </row>
    <row r="53177" spans="7:7" x14ac:dyDescent="0.2">
      <c r="G53177" s="12"/>
    </row>
    <row r="53178" spans="7:7" x14ac:dyDescent="0.2">
      <c r="G53178" s="12"/>
    </row>
    <row r="53179" spans="7:7" x14ac:dyDescent="0.2">
      <c r="G53179" s="12"/>
    </row>
    <row r="53180" spans="7:7" x14ac:dyDescent="0.2">
      <c r="G53180" s="12"/>
    </row>
    <row r="53181" spans="7:7" x14ac:dyDescent="0.2">
      <c r="G53181" s="12"/>
    </row>
    <row r="53182" spans="7:7" x14ac:dyDescent="0.2">
      <c r="G53182" s="12"/>
    </row>
    <row r="53183" spans="7:7" x14ac:dyDescent="0.2">
      <c r="G53183" s="12"/>
    </row>
    <row r="53184" spans="7:7" x14ac:dyDescent="0.2">
      <c r="G53184" s="12"/>
    </row>
    <row r="53185" spans="7:7" x14ac:dyDescent="0.2">
      <c r="G53185" s="12"/>
    </row>
    <row r="53186" spans="7:7" x14ac:dyDescent="0.2">
      <c r="G53186" s="12"/>
    </row>
    <row r="53187" spans="7:7" x14ac:dyDescent="0.2">
      <c r="G53187" s="12"/>
    </row>
    <row r="53188" spans="7:7" x14ac:dyDescent="0.2">
      <c r="G53188" s="12"/>
    </row>
    <row r="53189" spans="7:7" x14ac:dyDescent="0.2">
      <c r="G53189" s="12"/>
    </row>
    <row r="53190" spans="7:7" x14ac:dyDescent="0.2">
      <c r="G53190" s="12"/>
    </row>
    <row r="53191" spans="7:7" x14ac:dyDescent="0.2">
      <c r="G53191" s="12"/>
    </row>
    <row r="53192" spans="7:7" x14ac:dyDescent="0.2">
      <c r="G53192" s="12"/>
    </row>
    <row r="53193" spans="7:7" x14ac:dyDescent="0.2">
      <c r="G53193" s="12"/>
    </row>
    <row r="53194" spans="7:7" x14ac:dyDescent="0.2">
      <c r="G53194" s="12"/>
    </row>
    <row r="53195" spans="7:7" x14ac:dyDescent="0.2">
      <c r="G53195" s="12"/>
    </row>
    <row r="53196" spans="7:7" x14ac:dyDescent="0.2">
      <c r="G53196" s="12"/>
    </row>
    <row r="53197" spans="7:7" x14ac:dyDescent="0.2">
      <c r="G53197" s="12"/>
    </row>
    <row r="53198" spans="7:7" x14ac:dyDescent="0.2">
      <c r="G53198" s="12"/>
    </row>
    <row r="53199" spans="7:7" x14ac:dyDescent="0.2">
      <c r="G53199" s="12"/>
    </row>
    <row r="53200" spans="7:7" x14ac:dyDescent="0.2">
      <c r="G53200" s="12"/>
    </row>
    <row r="53201" spans="7:7" x14ac:dyDescent="0.2">
      <c r="G53201" s="12"/>
    </row>
    <row r="53202" spans="7:7" x14ac:dyDescent="0.2">
      <c r="G53202" s="12"/>
    </row>
    <row r="53203" spans="7:7" x14ac:dyDescent="0.2">
      <c r="G53203" s="12"/>
    </row>
    <row r="53204" spans="7:7" x14ac:dyDescent="0.2">
      <c r="G53204" s="12"/>
    </row>
    <row r="53205" spans="7:7" x14ac:dyDescent="0.2">
      <c r="G53205" s="12"/>
    </row>
    <row r="53206" spans="7:7" x14ac:dyDescent="0.2">
      <c r="G53206" s="12"/>
    </row>
    <row r="53207" spans="7:7" x14ac:dyDescent="0.2">
      <c r="G53207" s="12"/>
    </row>
    <row r="53208" spans="7:7" x14ac:dyDescent="0.2">
      <c r="G53208" s="12"/>
    </row>
    <row r="53209" spans="7:7" x14ac:dyDescent="0.2">
      <c r="G53209" s="12"/>
    </row>
    <row r="53210" spans="7:7" x14ac:dyDescent="0.2">
      <c r="G53210" s="12"/>
    </row>
    <row r="53211" spans="7:7" x14ac:dyDescent="0.2">
      <c r="G53211" s="12"/>
    </row>
    <row r="53212" spans="7:7" x14ac:dyDescent="0.2">
      <c r="G53212" s="12"/>
    </row>
    <row r="53213" spans="7:7" x14ac:dyDescent="0.2">
      <c r="G53213" s="12"/>
    </row>
    <row r="53214" spans="7:7" x14ac:dyDescent="0.2">
      <c r="G53214" s="12"/>
    </row>
    <row r="53215" spans="7:7" x14ac:dyDescent="0.2">
      <c r="G53215" s="12"/>
    </row>
    <row r="53216" spans="7:7" x14ac:dyDescent="0.2">
      <c r="G53216" s="12"/>
    </row>
    <row r="53217" spans="7:7" x14ac:dyDescent="0.2">
      <c r="G53217" s="12"/>
    </row>
    <row r="53218" spans="7:7" x14ac:dyDescent="0.2">
      <c r="G53218" s="12"/>
    </row>
    <row r="53219" spans="7:7" x14ac:dyDescent="0.2">
      <c r="G53219" s="12"/>
    </row>
    <row r="53220" spans="7:7" x14ac:dyDescent="0.2">
      <c r="G53220" s="12"/>
    </row>
    <row r="53221" spans="7:7" x14ac:dyDescent="0.2">
      <c r="G53221" s="12"/>
    </row>
    <row r="53222" spans="7:7" x14ac:dyDescent="0.2">
      <c r="G53222" s="12"/>
    </row>
    <row r="53223" spans="7:7" x14ac:dyDescent="0.2">
      <c r="G53223" s="12"/>
    </row>
    <row r="53224" spans="7:7" x14ac:dyDescent="0.2">
      <c r="G53224" s="12"/>
    </row>
    <row r="53225" spans="7:7" x14ac:dyDescent="0.2">
      <c r="G53225" s="12"/>
    </row>
    <row r="53226" spans="7:7" x14ac:dyDescent="0.2">
      <c r="G53226" s="12"/>
    </row>
    <row r="53227" spans="7:7" x14ac:dyDescent="0.2">
      <c r="G53227" s="12"/>
    </row>
    <row r="53228" spans="7:7" x14ac:dyDescent="0.2">
      <c r="G53228" s="12"/>
    </row>
    <row r="53229" spans="7:7" x14ac:dyDescent="0.2">
      <c r="G53229" s="12"/>
    </row>
    <row r="53230" spans="7:7" x14ac:dyDescent="0.2">
      <c r="G53230" s="12"/>
    </row>
    <row r="53231" spans="7:7" x14ac:dyDescent="0.2">
      <c r="G53231" s="12"/>
    </row>
    <row r="53232" spans="7:7" x14ac:dyDescent="0.2">
      <c r="G53232" s="12"/>
    </row>
    <row r="53233" spans="7:7" x14ac:dyDescent="0.2">
      <c r="G53233" s="12"/>
    </row>
    <row r="53234" spans="7:7" x14ac:dyDescent="0.2">
      <c r="G53234" s="12"/>
    </row>
    <row r="53235" spans="7:7" x14ac:dyDescent="0.2">
      <c r="G53235" s="12"/>
    </row>
    <row r="53236" spans="7:7" x14ac:dyDescent="0.2">
      <c r="G53236" s="12"/>
    </row>
    <row r="53237" spans="7:7" x14ac:dyDescent="0.2">
      <c r="G53237" s="12"/>
    </row>
    <row r="53238" spans="7:7" x14ac:dyDescent="0.2">
      <c r="G53238" s="12"/>
    </row>
    <row r="53239" spans="7:7" x14ac:dyDescent="0.2">
      <c r="G53239" s="12"/>
    </row>
    <row r="53240" spans="7:7" x14ac:dyDescent="0.2">
      <c r="G53240" s="12"/>
    </row>
    <row r="53241" spans="7:7" x14ac:dyDescent="0.2">
      <c r="G53241" s="12"/>
    </row>
    <row r="53242" spans="7:7" x14ac:dyDescent="0.2">
      <c r="G53242" s="12"/>
    </row>
    <row r="53243" spans="7:7" x14ac:dyDescent="0.2">
      <c r="G53243" s="12"/>
    </row>
    <row r="53244" spans="7:7" x14ac:dyDescent="0.2">
      <c r="G53244" s="12"/>
    </row>
    <row r="53245" spans="7:7" x14ac:dyDescent="0.2">
      <c r="G53245" s="12"/>
    </row>
    <row r="53246" spans="7:7" x14ac:dyDescent="0.2">
      <c r="G53246" s="12"/>
    </row>
    <row r="53247" spans="7:7" x14ac:dyDescent="0.2">
      <c r="G53247" s="12"/>
    </row>
    <row r="53248" spans="7:7" x14ac:dyDescent="0.2">
      <c r="G53248" s="12"/>
    </row>
    <row r="53249" spans="7:7" x14ac:dyDescent="0.2">
      <c r="G53249" s="12"/>
    </row>
    <row r="53250" spans="7:7" x14ac:dyDescent="0.2">
      <c r="G53250" s="12"/>
    </row>
    <row r="53251" spans="7:7" x14ac:dyDescent="0.2">
      <c r="G53251" s="12"/>
    </row>
    <row r="53252" spans="7:7" x14ac:dyDescent="0.2">
      <c r="G53252" s="12"/>
    </row>
    <row r="53253" spans="7:7" x14ac:dyDescent="0.2">
      <c r="G53253" s="12"/>
    </row>
    <row r="53254" spans="7:7" x14ac:dyDescent="0.2">
      <c r="G53254" s="12"/>
    </row>
    <row r="53255" spans="7:7" x14ac:dyDescent="0.2">
      <c r="G53255" s="12"/>
    </row>
    <row r="53256" spans="7:7" x14ac:dyDescent="0.2">
      <c r="G53256" s="12"/>
    </row>
    <row r="53257" spans="7:7" x14ac:dyDescent="0.2">
      <c r="G53257" s="12"/>
    </row>
    <row r="53258" spans="7:7" x14ac:dyDescent="0.2">
      <c r="G53258" s="12"/>
    </row>
    <row r="53259" spans="7:7" x14ac:dyDescent="0.2">
      <c r="G53259" s="12"/>
    </row>
    <row r="53260" spans="7:7" x14ac:dyDescent="0.2">
      <c r="G53260" s="12"/>
    </row>
    <row r="53261" spans="7:7" x14ac:dyDescent="0.2">
      <c r="G53261" s="12"/>
    </row>
    <row r="53262" spans="7:7" x14ac:dyDescent="0.2">
      <c r="G53262" s="12"/>
    </row>
    <row r="53263" spans="7:7" x14ac:dyDescent="0.2">
      <c r="G53263" s="12"/>
    </row>
    <row r="53264" spans="7:7" x14ac:dyDescent="0.2">
      <c r="G53264" s="12"/>
    </row>
    <row r="53265" spans="7:7" x14ac:dyDescent="0.2">
      <c r="G53265" s="12"/>
    </row>
    <row r="53266" spans="7:7" x14ac:dyDescent="0.2">
      <c r="G53266" s="12"/>
    </row>
    <row r="53267" spans="7:7" x14ac:dyDescent="0.2">
      <c r="G53267" s="12"/>
    </row>
    <row r="53268" spans="7:7" x14ac:dyDescent="0.2">
      <c r="G53268" s="12"/>
    </row>
    <row r="53269" spans="7:7" x14ac:dyDescent="0.2">
      <c r="G53269" s="12"/>
    </row>
    <row r="53270" spans="7:7" x14ac:dyDescent="0.2">
      <c r="G53270" s="12"/>
    </row>
    <row r="53271" spans="7:7" x14ac:dyDescent="0.2">
      <c r="G53271" s="12"/>
    </row>
    <row r="53272" spans="7:7" x14ac:dyDescent="0.2">
      <c r="G53272" s="12"/>
    </row>
    <row r="53273" spans="7:7" x14ac:dyDescent="0.2">
      <c r="G53273" s="12"/>
    </row>
    <row r="53274" spans="7:7" x14ac:dyDescent="0.2">
      <c r="G53274" s="12"/>
    </row>
    <row r="53275" spans="7:7" x14ac:dyDescent="0.2">
      <c r="G53275" s="12"/>
    </row>
    <row r="53276" spans="7:7" x14ac:dyDescent="0.2">
      <c r="G53276" s="12"/>
    </row>
    <row r="53277" spans="7:7" x14ac:dyDescent="0.2">
      <c r="G53277" s="12"/>
    </row>
    <row r="53278" spans="7:7" x14ac:dyDescent="0.2">
      <c r="G53278" s="12"/>
    </row>
    <row r="53279" spans="7:7" x14ac:dyDescent="0.2">
      <c r="G53279" s="12"/>
    </row>
    <row r="53280" spans="7:7" x14ac:dyDescent="0.2">
      <c r="G53280" s="12"/>
    </row>
    <row r="53281" spans="7:7" x14ac:dyDescent="0.2">
      <c r="G53281" s="12"/>
    </row>
    <row r="53282" spans="7:7" x14ac:dyDescent="0.2">
      <c r="G53282" s="12"/>
    </row>
    <row r="53283" spans="7:7" x14ac:dyDescent="0.2">
      <c r="G53283" s="12"/>
    </row>
    <row r="53284" spans="7:7" x14ac:dyDescent="0.2">
      <c r="G53284" s="12"/>
    </row>
    <row r="53285" spans="7:7" x14ac:dyDescent="0.2">
      <c r="G53285" s="12"/>
    </row>
    <row r="53286" spans="7:7" x14ac:dyDescent="0.2">
      <c r="G53286" s="12"/>
    </row>
    <row r="53287" spans="7:7" x14ac:dyDescent="0.2">
      <c r="G53287" s="12"/>
    </row>
    <row r="53288" spans="7:7" x14ac:dyDescent="0.2">
      <c r="G53288" s="12"/>
    </row>
    <row r="53289" spans="7:7" x14ac:dyDescent="0.2">
      <c r="G53289" s="12"/>
    </row>
    <row r="53290" spans="7:7" x14ac:dyDescent="0.2">
      <c r="G53290" s="12"/>
    </row>
    <row r="53291" spans="7:7" x14ac:dyDescent="0.2">
      <c r="G53291" s="12"/>
    </row>
    <row r="53292" spans="7:7" x14ac:dyDescent="0.2">
      <c r="G53292" s="12"/>
    </row>
    <row r="53293" spans="7:7" x14ac:dyDescent="0.2">
      <c r="G53293" s="12"/>
    </row>
    <row r="53294" spans="7:7" x14ac:dyDescent="0.2">
      <c r="G53294" s="12"/>
    </row>
    <row r="53295" spans="7:7" x14ac:dyDescent="0.2">
      <c r="G53295" s="12"/>
    </row>
    <row r="53296" spans="7:7" x14ac:dyDescent="0.2">
      <c r="G53296" s="12"/>
    </row>
    <row r="53297" spans="7:7" x14ac:dyDescent="0.2">
      <c r="G53297" s="12"/>
    </row>
    <row r="53298" spans="7:7" x14ac:dyDescent="0.2">
      <c r="G53298" s="12"/>
    </row>
    <row r="53299" spans="7:7" x14ac:dyDescent="0.2">
      <c r="G53299" s="12"/>
    </row>
    <row r="53300" spans="7:7" x14ac:dyDescent="0.2">
      <c r="G53300" s="12"/>
    </row>
    <row r="53301" spans="7:7" x14ac:dyDescent="0.2">
      <c r="G53301" s="12"/>
    </row>
    <row r="53302" spans="7:7" x14ac:dyDescent="0.2">
      <c r="G53302" s="12"/>
    </row>
    <row r="53303" spans="7:7" x14ac:dyDescent="0.2">
      <c r="G53303" s="12"/>
    </row>
    <row r="53304" spans="7:7" x14ac:dyDescent="0.2">
      <c r="G53304" s="12"/>
    </row>
    <row r="53305" spans="7:7" x14ac:dyDescent="0.2">
      <c r="G53305" s="12"/>
    </row>
    <row r="53306" spans="7:7" x14ac:dyDescent="0.2">
      <c r="G53306" s="12"/>
    </row>
    <row r="53307" spans="7:7" x14ac:dyDescent="0.2">
      <c r="G53307" s="12"/>
    </row>
    <row r="53308" spans="7:7" x14ac:dyDescent="0.2">
      <c r="G53308" s="12"/>
    </row>
    <row r="53309" spans="7:7" x14ac:dyDescent="0.2">
      <c r="G53309" s="12"/>
    </row>
    <row r="53310" spans="7:7" x14ac:dyDescent="0.2">
      <c r="G53310" s="12"/>
    </row>
    <row r="53311" spans="7:7" x14ac:dyDescent="0.2">
      <c r="G53311" s="12"/>
    </row>
    <row r="53312" spans="7:7" x14ac:dyDescent="0.2">
      <c r="G53312" s="12"/>
    </row>
    <row r="53313" spans="7:7" x14ac:dyDescent="0.2">
      <c r="G53313" s="12"/>
    </row>
    <row r="53314" spans="7:7" x14ac:dyDescent="0.2">
      <c r="G53314" s="12"/>
    </row>
    <row r="53315" spans="7:7" x14ac:dyDescent="0.2">
      <c r="G53315" s="12"/>
    </row>
    <row r="53316" spans="7:7" x14ac:dyDescent="0.2">
      <c r="G53316" s="12"/>
    </row>
    <row r="53317" spans="7:7" x14ac:dyDescent="0.2">
      <c r="G53317" s="12"/>
    </row>
    <row r="53318" spans="7:7" x14ac:dyDescent="0.2">
      <c r="G53318" s="12"/>
    </row>
    <row r="53319" spans="7:7" x14ac:dyDescent="0.2">
      <c r="G53319" s="12"/>
    </row>
    <row r="53320" spans="7:7" x14ac:dyDescent="0.2">
      <c r="G53320" s="12"/>
    </row>
    <row r="53321" spans="7:7" x14ac:dyDescent="0.2">
      <c r="G53321" s="12"/>
    </row>
    <row r="53322" spans="7:7" x14ac:dyDescent="0.2">
      <c r="G53322" s="12"/>
    </row>
    <row r="53323" spans="7:7" x14ac:dyDescent="0.2">
      <c r="G53323" s="12"/>
    </row>
    <row r="53324" spans="7:7" x14ac:dyDescent="0.2">
      <c r="G53324" s="12"/>
    </row>
    <row r="53325" spans="7:7" x14ac:dyDescent="0.2">
      <c r="G53325" s="12"/>
    </row>
    <row r="53326" spans="7:7" x14ac:dyDescent="0.2">
      <c r="G53326" s="12"/>
    </row>
    <row r="53327" spans="7:7" x14ac:dyDescent="0.2">
      <c r="G53327" s="12"/>
    </row>
    <row r="53328" spans="7:7" x14ac:dyDescent="0.2">
      <c r="G53328" s="12"/>
    </row>
    <row r="53329" spans="7:7" x14ac:dyDescent="0.2">
      <c r="G53329" s="12"/>
    </row>
    <row r="53330" spans="7:7" x14ac:dyDescent="0.2">
      <c r="G53330" s="12"/>
    </row>
    <row r="53331" spans="7:7" x14ac:dyDescent="0.2">
      <c r="G53331" s="12"/>
    </row>
    <row r="53332" spans="7:7" x14ac:dyDescent="0.2">
      <c r="G53332" s="12"/>
    </row>
    <row r="53333" spans="7:7" x14ac:dyDescent="0.2">
      <c r="G53333" s="12"/>
    </row>
    <row r="53334" spans="7:7" x14ac:dyDescent="0.2">
      <c r="G53334" s="12"/>
    </row>
    <row r="53335" spans="7:7" x14ac:dyDescent="0.2">
      <c r="G53335" s="12"/>
    </row>
    <row r="53336" spans="7:7" x14ac:dyDescent="0.2">
      <c r="G53336" s="12"/>
    </row>
    <row r="53337" spans="7:7" x14ac:dyDescent="0.2">
      <c r="G53337" s="12"/>
    </row>
    <row r="53338" spans="7:7" x14ac:dyDescent="0.2">
      <c r="G53338" s="12"/>
    </row>
    <row r="53339" spans="7:7" x14ac:dyDescent="0.2">
      <c r="G53339" s="12"/>
    </row>
    <row r="53340" spans="7:7" x14ac:dyDescent="0.2">
      <c r="G53340" s="12"/>
    </row>
    <row r="53341" spans="7:7" x14ac:dyDescent="0.2">
      <c r="G53341" s="12"/>
    </row>
    <row r="53342" spans="7:7" x14ac:dyDescent="0.2">
      <c r="G53342" s="12"/>
    </row>
    <row r="53343" spans="7:7" x14ac:dyDescent="0.2">
      <c r="G53343" s="12"/>
    </row>
    <row r="53344" spans="7:7" x14ac:dyDescent="0.2">
      <c r="G53344" s="12"/>
    </row>
    <row r="53345" spans="7:7" x14ac:dyDescent="0.2">
      <c r="G53345" s="12"/>
    </row>
    <row r="53346" spans="7:7" x14ac:dyDescent="0.2">
      <c r="G53346" s="12"/>
    </row>
    <row r="53347" spans="7:7" x14ac:dyDescent="0.2">
      <c r="G53347" s="12"/>
    </row>
    <row r="53348" spans="7:7" x14ac:dyDescent="0.2">
      <c r="G53348" s="12"/>
    </row>
    <row r="53349" spans="7:7" x14ac:dyDescent="0.2">
      <c r="G53349" s="12"/>
    </row>
    <row r="53350" spans="7:7" x14ac:dyDescent="0.2">
      <c r="G53350" s="12"/>
    </row>
    <row r="53351" spans="7:7" x14ac:dyDescent="0.2">
      <c r="G53351" s="12"/>
    </row>
    <row r="53352" spans="7:7" x14ac:dyDescent="0.2">
      <c r="G53352" s="12"/>
    </row>
    <row r="53353" spans="7:7" x14ac:dyDescent="0.2">
      <c r="G53353" s="12"/>
    </row>
    <row r="53354" spans="7:7" x14ac:dyDescent="0.2">
      <c r="G53354" s="12"/>
    </row>
    <row r="53355" spans="7:7" x14ac:dyDescent="0.2">
      <c r="G53355" s="12"/>
    </row>
    <row r="53356" spans="7:7" x14ac:dyDescent="0.2">
      <c r="G53356" s="12"/>
    </row>
    <row r="53357" spans="7:7" x14ac:dyDescent="0.2">
      <c r="G53357" s="12"/>
    </row>
    <row r="53358" spans="7:7" x14ac:dyDescent="0.2">
      <c r="G53358" s="12"/>
    </row>
    <row r="53359" spans="7:7" x14ac:dyDescent="0.2">
      <c r="G53359" s="12"/>
    </row>
    <row r="53360" spans="7:7" x14ac:dyDescent="0.2">
      <c r="G53360" s="12"/>
    </row>
    <row r="53361" spans="7:7" x14ac:dyDescent="0.2">
      <c r="G53361" s="12"/>
    </row>
    <row r="53362" spans="7:7" x14ac:dyDescent="0.2">
      <c r="G53362" s="12"/>
    </row>
    <row r="53363" spans="7:7" x14ac:dyDescent="0.2">
      <c r="G53363" s="12"/>
    </row>
    <row r="53364" spans="7:7" x14ac:dyDescent="0.2">
      <c r="G53364" s="12"/>
    </row>
    <row r="53365" spans="7:7" x14ac:dyDescent="0.2">
      <c r="G53365" s="12"/>
    </row>
    <row r="53366" spans="7:7" x14ac:dyDescent="0.2">
      <c r="G53366" s="12"/>
    </row>
    <row r="53367" spans="7:7" x14ac:dyDescent="0.2">
      <c r="G53367" s="12"/>
    </row>
    <row r="53368" spans="7:7" x14ac:dyDescent="0.2">
      <c r="G53368" s="12"/>
    </row>
    <row r="53369" spans="7:7" x14ac:dyDescent="0.2">
      <c r="G53369" s="12"/>
    </row>
    <row r="53370" spans="7:7" x14ac:dyDescent="0.2">
      <c r="G53370" s="12"/>
    </row>
    <row r="53371" spans="7:7" x14ac:dyDescent="0.2">
      <c r="G53371" s="12"/>
    </row>
    <row r="53372" spans="7:7" x14ac:dyDescent="0.2">
      <c r="G53372" s="12"/>
    </row>
    <row r="53373" spans="7:7" x14ac:dyDescent="0.2">
      <c r="G53373" s="12"/>
    </row>
    <row r="53374" spans="7:7" x14ac:dyDescent="0.2">
      <c r="G53374" s="12"/>
    </row>
    <row r="53375" spans="7:7" x14ac:dyDescent="0.2">
      <c r="G53375" s="12"/>
    </row>
    <row r="53376" spans="7:7" x14ac:dyDescent="0.2">
      <c r="G53376" s="12"/>
    </row>
    <row r="53377" spans="7:7" x14ac:dyDescent="0.2">
      <c r="G53377" s="12"/>
    </row>
    <row r="53378" spans="7:7" x14ac:dyDescent="0.2">
      <c r="G53378" s="12"/>
    </row>
    <row r="53379" spans="7:7" x14ac:dyDescent="0.2">
      <c r="G53379" s="12"/>
    </row>
    <row r="53380" spans="7:7" x14ac:dyDescent="0.2">
      <c r="G53380" s="12"/>
    </row>
    <row r="53381" spans="7:7" x14ac:dyDescent="0.2">
      <c r="G53381" s="12"/>
    </row>
    <row r="53382" spans="7:7" x14ac:dyDescent="0.2">
      <c r="G53382" s="12"/>
    </row>
    <row r="53383" spans="7:7" x14ac:dyDescent="0.2">
      <c r="G53383" s="12"/>
    </row>
    <row r="53384" spans="7:7" x14ac:dyDescent="0.2">
      <c r="G53384" s="12"/>
    </row>
    <row r="53385" spans="7:7" x14ac:dyDescent="0.2">
      <c r="G53385" s="12"/>
    </row>
    <row r="53386" spans="7:7" x14ac:dyDescent="0.2">
      <c r="G53386" s="12"/>
    </row>
    <row r="53387" spans="7:7" x14ac:dyDescent="0.2">
      <c r="G53387" s="12"/>
    </row>
    <row r="53388" spans="7:7" x14ac:dyDescent="0.2">
      <c r="G53388" s="12"/>
    </row>
    <row r="53389" spans="7:7" x14ac:dyDescent="0.2">
      <c r="G53389" s="12"/>
    </row>
    <row r="53390" spans="7:7" x14ac:dyDescent="0.2">
      <c r="G53390" s="12"/>
    </row>
    <row r="53391" spans="7:7" x14ac:dyDescent="0.2">
      <c r="G53391" s="12"/>
    </row>
    <row r="53392" spans="7:7" x14ac:dyDescent="0.2">
      <c r="G53392" s="12"/>
    </row>
    <row r="53393" spans="7:7" x14ac:dyDescent="0.2">
      <c r="G53393" s="12"/>
    </row>
    <row r="53394" spans="7:7" x14ac:dyDescent="0.2">
      <c r="G53394" s="12"/>
    </row>
    <row r="53395" spans="7:7" x14ac:dyDescent="0.2">
      <c r="G53395" s="12"/>
    </row>
    <row r="53396" spans="7:7" x14ac:dyDescent="0.2">
      <c r="G53396" s="12"/>
    </row>
    <row r="53397" spans="7:7" x14ac:dyDescent="0.2">
      <c r="G53397" s="12"/>
    </row>
    <row r="53398" spans="7:7" x14ac:dyDescent="0.2">
      <c r="G53398" s="12"/>
    </row>
    <row r="53399" spans="7:7" x14ac:dyDescent="0.2">
      <c r="G53399" s="12"/>
    </row>
    <row r="53400" spans="7:7" x14ac:dyDescent="0.2">
      <c r="G53400" s="12"/>
    </row>
    <row r="53401" spans="7:7" x14ac:dyDescent="0.2">
      <c r="G53401" s="12"/>
    </row>
    <row r="53402" spans="7:7" x14ac:dyDescent="0.2">
      <c r="G53402" s="12"/>
    </row>
    <row r="53403" spans="7:7" x14ac:dyDescent="0.2">
      <c r="G53403" s="12"/>
    </row>
    <row r="53404" spans="7:7" x14ac:dyDescent="0.2">
      <c r="G53404" s="12"/>
    </row>
    <row r="53405" spans="7:7" x14ac:dyDescent="0.2">
      <c r="G53405" s="12"/>
    </row>
    <row r="53406" spans="7:7" x14ac:dyDescent="0.2">
      <c r="G53406" s="12"/>
    </row>
    <row r="53407" spans="7:7" x14ac:dyDescent="0.2">
      <c r="G53407" s="12"/>
    </row>
    <row r="53408" spans="7:7" x14ac:dyDescent="0.2">
      <c r="G53408" s="12"/>
    </row>
    <row r="53409" spans="7:7" x14ac:dyDescent="0.2">
      <c r="G53409" s="12"/>
    </row>
    <row r="53410" spans="7:7" x14ac:dyDescent="0.2">
      <c r="G53410" s="12"/>
    </row>
    <row r="53411" spans="7:7" x14ac:dyDescent="0.2">
      <c r="G53411" s="12"/>
    </row>
    <row r="53412" spans="7:7" x14ac:dyDescent="0.2">
      <c r="G53412" s="12"/>
    </row>
    <row r="53413" spans="7:7" x14ac:dyDescent="0.2">
      <c r="G53413" s="12"/>
    </row>
    <row r="53414" spans="7:7" x14ac:dyDescent="0.2">
      <c r="G53414" s="12"/>
    </row>
    <row r="53415" spans="7:7" x14ac:dyDescent="0.2">
      <c r="G53415" s="12"/>
    </row>
    <row r="53416" spans="7:7" x14ac:dyDescent="0.2">
      <c r="G53416" s="12"/>
    </row>
    <row r="53417" spans="7:7" x14ac:dyDescent="0.2">
      <c r="G53417" s="12"/>
    </row>
    <row r="53418" spans="7:7" x14ac:dyDescent="0.2">
      <c r="G53418" s="12"/>
    </row>
    <row r="53419" spans="7:7" x14ac:dyDescent="0.2">
      <c r="G53419" s="12"/>
    </row>
    <row r="53420" spans="7:7" x14ac:dyDescent="0.2">
      <c r="G53420" s="12"/>
    </row>
    <row r="53421" spans="7:7" x14ac:dyDescent="0.2">
      <c r="G53421" s="12"/>
    </row>
    <row r="53422" spans="7:7" x14ac:dyDescent="0.2">
      <c r="G53422" s="12"/>
    </row>
    <row r="53423" spans="7:7" x14ac:dyDescent="0.2">
      <c r="G53423" s="12"/>
    </row>
    <row r="53424" spans="7:7" x14ac:dyDescent="0.2">
      <c r="G53424" s="12"/>
    </row>
    <row r="53425" spans="7:7" x14ac:dyDescent="0.2">
      <c r="G53425" s="12"/>
    </row>
    <row r="53426" spans="7:7" x14ac:dyDescent="0.2">
      <c r="G53426" s="12"/>
    </row>
    <row r="53427" spans="7:7" x14ac:dyDescent="0.2">
      <c r="G53427" s="12"/>
    </row>
    <row r="53428" spans="7:7" x14ac:dyDescent="0.2">
      <c r="G53428" s="12"/>
    </row>
    <row r="53429" spans="7:7" x14ac:dyDescent="0.2">
      <c r="G53429" s="12"/>
    </row>
    <row r="53430" spans="7:7" x14ac:dyDescent="0.2">
      <c r="G53430" s="12"/>
    </row>
    <row r="53431" spans="7:7" x14ac:dyDescent="0.2">
      <c r="G53431" s="12"/>
    </row>
    <row r="53432" spans="7:7" x14ac:dyDescent="0.2">
      <c r="G53432" s="12"/>
    </row>
    <row r="53433" spans="7:7" x14ac:dyDescent="0.2">
      <c r="G53433" s="12"/>
    </row>
    <row r="53434" spans="7:7" x14ac:dyDescent="0.2">
      <c r="G53434" s="12"/>
    </row>
    <row r="53435" spans="7:7" x14ac:dyDescent="0.2">
      <c r="G53435" s="12"/>
    </row>
    <row r="53436" spans="7:7" x14ac:dyDescent="0.2">
      <c r="G53436" s="12"/>
    </row>
    <row r="53437" spans="7:7" x14ac:dyDescent="0.2">
      <c r="G53437" s="12"/>
    </row>
    <row r="53438" spans="7:7" x14ac:dyDescent="0.2">
      <c r="G53438" s="12"/>
    </row>
    <row r="53439" spans="7:7" x14ac:dyDescent="0.2">
      <c r="G53439" s="12"/>
    </row>
    <row r="53440" spans="7:7" x14ac:dyDescent="0.2">
      <c r="G53440" s="12"/>
    </row>
    <row r="53441" spans="7:7" x14ac:dyDescent="0.2">
      <c r="G53441" s="12"/>
    </row>
    <row r="53442" spans="7:7" x14ac:dyDescent="0.2">
      <c r="G53442" s="12"/>
    </row>
    <row r="53443" spans="7:7" x14ac:dyDescent="0.2">
      <c r="G53443" s="12"/>
    </row>
    <row r="53444" spans="7:7" x14ac:dyDescent="0.2">
      <c r="G53444" s="12"/>
    </row>
    <row r="53445" spans="7:7" x14ac:dyDescent="0.2">
      <c r="G53445" s="12"/>
    </row>
    <row r="53446" spans="7:7" x14ac:dyDescent="0.2">
      <c r="G53446" s="12"/>
    </row>
    <row r="53447" spans="7:7" x14ac:dyDescent="0.2">
      <c r="G53447" s="12"/>
    </row>
    <row r="53448" spans="7:7" x14ac:dyDescent="0.2">
      <c r="G53448" s="12"/>
    </row>
    <row r="53449" spans="7:7" x14ac:dyDescent="0.2">
      <c r="G53449" s="12"/>
    </row>
    <row r="53450" spans="7:7" x14ac:dyDescent="0.2">
      <c r="G53450" s="12"/>
    </row>
    <row r="53451" spans="7:7" x14ac:dyDescent="0.2">
      <c r="G53451" s="12"/>
    </row>
    <row r="53452" spans="7:7" x14ac:dyDescent="0.2">
      <c r="G53452" s="12"/>
    </row>
    <row r="53453" spans="7:7" x14ac:dyDescent="0.2">
      <c r="G53453" s="12"/>
    </row>
    <row r="53454" spans="7:7" x14ac:dyDescent="0.2">
      <c r="G53454" s="12"/>
    </row>
    <row r="53455" spans="7:7" x14ac:dyDescent="0.2">
      <c r="G53455" s="12"/>
    </row>
    <row r="53456" spans="7:7" x14ac:dyDescent="0.2">
      <c r="G53456" s="12"/>
    </row>
    <row r="53457" spans="7:7" x14ac:dyDescent="0.2">
      <c r="G53457" s="12"/>
    </row>
    <row r="53458" spans="7:7" x14ac:dyDescent="0.2">
      <c r="G53458" s="12"/>
    </row>
    <row r="53459" spans="7:7" x14ac:dyDescent="0.2">
      <c r="G53459" s="12"/>
    </row>
    <row r="53460" spans="7:7" x14ac:dyDescent="0.2">
      <c r="G53460" s="12"/>
    </row>
    <row r="53461" spans="7:7" x14ac:dyDescent="0.2">
      <c r="G53461" s="12"/>
    </row>
    <row r="53462" spans="7:7" x14ac:dyDescent="0.2">
      <c r="G53462" s="12"/>
    </row>
    <row r="53463" spans="7:7" x14ac:dyDescent="0.2">
      <c r="G53463" s="12"/>
    </row>
    <row r="53464" spans="7:7" x14ac:dyDescent="0.2">
      <c r="G53464" s="12"/>
    </row>
    <row r="53465" spans="7:7" x14ac:dyDescent="0.2">
      <c r="G53465" s="12"/>
    </row>
    <row r="53466" spans="7:7" x14ac:dyDescent="0.2">
      <c r="G53466" s="12"/>
    </row>
    <row r="53467" spans="7:7" x14ac:dyDescent="0.2">
      <c r="G53467" s="12"/>
    </row>
    <row r="53468" spans="7:7" x14ac:dyDescent="0.2">
      <c r="G53468" s="12"/>
    </row>
    <row r="53469" spans="7:7" x14ac:dyDescent="0.2">
      <c r="G53469" s="12"/>
    </row>
    <row r="53470" spans="7:7" x14ac:dyDescent="0.2">
      <c r="G53470" s="12"/>
    </row>
    <row r="53471" spans="7:7" x14ac:dyDescent="0.2">
      <c r="G53471" s="12"/>
    </row>
    <row r="53472" spans="7:7" x14ac:dyDescent="0.2">
      <c r="G53472" s="12"/>
    </row>
    <row r="53473" spans="7:7" x14ac:dyDescent="0.2">
      <c r="G53473" s="12"/>
    </row>
    <row r="53474" spans="7:7" x14ac:dyDescent="0.2">
      <c r="G53474" s="12"/>
    </row>
    <row r="53475" spans="7:7" x14ac:dyDescent="0.2">
      <c r="G53475" s="12"/>
    </row>
    <row r="53476" spans="7:7" x14ac:dyDescent="0.2">
      <c r="G53476" s="12"/>
    </row>
    <row r="53477" spans="7:7" x14ac:dyDescent="0.2">
      <c r="G53477" s="12"/>
    </row>
    <row r="53478" spans="7:7" x14ac:dyDescent="0.2">
      <c r="G53478" s="12"/>
    </row>
    <row r="53479" spans="7:7" x14ac:dyDescent="0.2">
      <c r="G53479" s="12"/>
    </row>
    <row r="53480" spans="7:7" x14ac:dyDescent="0.2">
      <c r="G53480" s="12"/>
    </row>
    <row r="53481" spans="7:7" x14ac:dyDescent="0.2">
      <c r="G53481" s="12"/>
    </row>
    <row r="53482" spans="7:7" x14ac:dyDescent="0.2">
      <c r="G53482" s="12"/>
    </row>
    <row r="53483" spans="7:7" x14ac:dyDescent="0.2">
      <c r="G53483" s="12"/>
    </row>
    <row r="53484" spans="7:7" x14ac:dyDescent="0.2">
      <c r="G53484" s="12"/>
    </row>
    <row r="53485" spans="7:7" x14ac:dyDescent="0.2">
      <c r="G53485" s="12"/>
    </row>
    <row r="53486" spans="7:7" x14ac:dyDescent="0.2">
      <c r="G53486" s="12"/>
    </row>
    <row r="53487" spans="7:7" x14ac:dyDescent="0.2">
      <c r="G53487" s="12"/>
    </row>
    <row r="53488" spans="7:7" x14ac:dyDescent="0.2">
      <c r="G53488" s="12"/>
    </row>
    <row r="53489" spans="7:7" x14ac:dyDescent="0.2">
      <c r="G53489" s="12"/>
    </row>
    <row r="53490" spans="7:7" x14ac:dyDescent="0.2">
      <c r="G53490" s="12"/>
    </row>
    <row r="53491" spans="7:7" x14ac:dyDescent="0.2">
      <c r="G53491" s="12"/>
    </row>
    <row r="53492" spans="7:7" x14ac:dyDescent="0.2">
      <c r="G53492" s="12"/>
    </row>
    <row r="53493" spans="7:7" x14ac:dyDescent="0.2">
      <c r="G53493" s="12"/>
    </row>
    <row r="53494" spans="7:7" x14ac:dyDescent="0.2">
      <c r="G53494" s="12"/>
    </row>
    <row r="53495" spans="7:7" x14ac:dyDescent="0.2">
      <c r="G53495" s="12"/>
    </row>
    <row r="53496" spans="7:7" x14ac:dyDescent="0.2">
      <c r="G53496" s="12"/>
    </row>
    <row r="53497" spans="7:7" x14ac:dyDescent="0.2">
      <c r="G53497" s="12"/>
    </row>
    <row r="53498" spans="7:7" x14ac:dyDescent="0.2">
      <c r="G53498" s="12"/>
    </row>
    <row r="53499" spans="7:7" x14ac:dyDescent="0.2">
      <c r="G53499" s="12"/>
    </row>
    <row r="53500" spans="7:7" x14ac:dyDescent="0.2">
      <c r="G53500" s="12"/>
    </row>
    <row r="53501" spans="7:7" x14ac:dyDescent="0.2">
      <c r="G53501" s="12"/>
    </row>
    <row r="53502" spans="7:7" x14ac:dyDescent="0.2">
      <c r="G53502" s="12"/>
    </row>
    <row r="53503" spans="7:7" x14ac:dyDescent="0.2">
      <c r="G53503" s="12"/>
    </row>
    <row r="53504" spans="7:7" x14ac:dyDescent="0.2">
      <c r="G53504" s="12"/>
    </row>
    <row r="53505" spans="7:7" x14ac:dyDescent="0.2">
      <c r="G53505" s="12"/>
    </row>
    <row r="53506" spans="7:7" x14ac:dyDescent="0.2">
      <c r="G53506" s="12"/>
    </row>
    <row r="53507" spans="7:7" x14ac:dyDescent="0.2">
      <c r="G53507" s="12"/>
    </row>
    <row r="53508" spans="7:7" x14ac:dyDescent="0.2">
      <c r="G53508" s="12"/>
    </row>
    <row r="53509" spans="7:7" x14ac:dyDescent="0.2">
      <c r="G53509" s="12"/>
    </row>
    <row r="53510" spans="7:7" x14ac:dyDescent="0.2">
      <c r="G53510" s="12"/>
    </row>
    <row r="53511" spans="7:7" x14ac:dyDescent="0.2">
      <c r="G53511" s="12"/>
    </row>
    <row r="53512" spans="7:7" x14ac:dyDescent="0.2">
      <c r="G53512" s="12"/>
    </row>
    <row r="53513" spans="7:7" x14ac:dyDescent="0.2">
      <c r="G53513" s="12"/>
    </row>
    <row r="53514" spans="7:7" x14ac:dyDescent="0.2">
      <c r="G53514" s="12"/>
    </row>
    <row r="53515" spans="7:7" x14ac:dyDescent="0.2">
      <c r="G53515" s="12"/>
    </row>
    <row r="53516" spans="7:7" x14ac:dyDescent="0.2">
      <c r="G53516" s="12"/>
    </row>
    <row r="53517" spans="7:7" x14ac:dyDescent="0.2">
      <c r="G53517" s="12"/>
    </row>
    <row r="53518" spans="7:7" x14ac:dyDescent="0.2">
      <c r="G53518" s="12"/>
    </row>
    <row r="53519" spans="7:7" x14ac:dyDescent="0.2">
      <c r="G53519" s="12"/>
    </row>
    <row r="53520" spans="7:7" x14ac:dyDescent="0.2">
      <c r="G53520" s="12"/>
    </row>
    <row r="53521" spans="7:7" x14ac:dyDescent="0.2">
      <c r="G53521" s="12"/>
    </row>
    <row r="53522" spans="7:7" x14ac:dyDescent="0.2">
      <c r="G53522" s="12"/>
    </row>
    <row r="53523" spans="7:7" x14ac:dyDescent="0.2">
      <c r="G53523" s="12"/>
    </row>
    <row r="53524" spans="7:7" x14ac:dyDescent="0.2">
      <c r="G53524" s="12"/>
    </row>
    <row r="53525" spans="7:7" x14ac:dyDescent="0.2">
      <c r="G53525" s="12"/>
    </row>
    <row r="53526" spans="7:7" x14ac:dyDescent="0.2">
      <c r="G53526" s="12"/>
    </row>
    <row r="53527" spans="7:7" x14ac:dyDescent="0.2">
      <c r="G53527" s="12"/>
    </row>
    <row r="53528" spans="7:7" x14ac:dyDescent="0.2">
      <c r="G53528" s="12"/>
    </row>
    <row r="53529" spans="7:7" x14ac:dyDescent="0.2">
      <c r="G53529" s="12"/>
    </row>
    <row r="53530" spans="7:7" x14ac:dyDescent="0.2">
      <c r="G53530" s="12"/>
    </row>
    <row r="53531" spans="7:7" x14ac:dyDescent="0.2">
      <c r="G53531" s="12"/>
    </row>
    <row r="53532" spans="7:7" x14ac:dyDescent="0.2">
      <c r="G53532" s="12"/>
    </row>
    <row r="53533" spans="7:7" x14ac:dyDescent="0.2">
      <c r="G53533" s="12"/>
    </row>
    <row r="53534" spans="7:7" x14ac:dyDescent="0.2">
      <c r="G53534" s="12"/>
    </row>
    <row r="53535" spans="7:7" x14ac:dyDescent="0.2">
      <c r="G53535" s="12"/>
    </row>
    <row r="53536" spans="7:7" x14ac:dyDescent="0.2">
      <c r="G53536" s="12"/>
    </row>
    <row r="53537" spans="7:7" x14ac:dyDescent="0.2">
      <c r="G53537" s="12"/>
    </row>
    <row r="53538" spans="7:7" x14ac:dyDescent="0.2">
      <c r="G53538" s="12"/>
    </row>
    <row r="53539" spans="7:7" x14ac:dyDescent="0.2">
      <c r="G53539" s="12"/>
    </row>
    <row r="53540" spans="7:7" x14ac:dyDescent="0.2">
      <c r="G53540" s="12"/>
    </row>
    <row r="53541" spans="7:7" x14ac:dyDescent="0.2">
      <c r="G53541" s="12"/>
    </row>
    <row r="53542" spans="7:7" x14ac:dyDescent="0.2">
      <c r="G53542" s="12"/>
    </row>
    <row r="53543" spans="7:7" x14ac:dyDescent="0.2">
      <c r="G53543" s="12"/>
    </row>
    <row r="53544" spans="7:7" x14ac:dyDescent="0.2">
      <c r="G53544" s="12"/>
    </row>
    <row r="53545" spans="7:7" x14ac:dyDescent="0.2">
      <c r="G53545" s="12"/>
    </row>
    <row r="53546" spans="7:7" x14ac:dyDescent="0.2">
      <c r="G53546" s="12"/>
    </row>
    <row r="53547" spans="7:7" x14ac:dyDescent="0.2">
      <c r="G53547" s="12"/>
    </row>
    <row r="53548" spans="7:7" x14ac:dyDescent="0.2">
      <c r="G53548" s="12"/>
    </row>
    <row r="53549" spans="7:7" x14ac:dyDescent="0.2">
      <c r="G53549" s="12"/>
    </row>
    <row r="53550" spans="7:7" x14ac:dyDescent="0.2">
      <c r="G53550" s="12"/>
    </row>
    <row r="53551" spans="7:7" x14ac:dyDescent="0.2">
      <c r="G53551" s="12"/>
    </row>
    <row r="53552" spans="7:7" x14ac:dyDescent="0.2">
      <c r="G53552" s="12"/>
    </row>
    <row r="53553" spans="7:7" x14ac:dyDescent="0.2">
      <c r="G53553" s="12"/>
    </row>
    <row r="53554" spans="7:7" x14ac:dyDescent="0.2">
      <c r="G53554" s="12"/>
    </row>
    <row r="53555" spans="7:7" x14ac:dyDescent="0.2">
      <c r="G53555" s="12"/>
    </row>
    <row r="53556" spans="7:7" x14ac:dyDescent="0.2">
      <c r="G53556" s="12"/>
    </row>
    <row r="53557" spans="7:7" x14ac:dyDescent="0.2">
      <c r="G53557" s="12"/>
    </row>
    <row r="53558" spans="7:7" x14ac:dyDescent="0.2">
      <c r="G53558" s="12"/>
    </row>
    <row r="53559" spans="7:7" x14ac:dyDescent="0.2">
      <c r="G53559" s="12"/>
    </row>
    <row r="53560" spans="7:7" x14ac:dyDescent="0.2">
      <c r="G53560" s="12"/>
    </row>
    <row r="53561" spans="7:7" x14ac:dyDescent="0.2">
      <c r="G53561" s="12"/>
    </row>
    <row r="53562" spans="7:7" x14ac:dyDescent="0.2">
      <c r="G53562" s="12"/>
    </row>
    <row r="53563" spans="7:7" x14ac:dyDescent="0.2">
      <c r="G53563" s="12"/>
    </row>
    <row r="53564" spans="7:7" x14ac:dyDescent="0.2">
      <c r="G53564" s="12"/>
    </row>
    <row r="53565" spans="7:7" x14ac:dyDescent="0.2">
      <c r="G53565" s="12"/>
    </row>
    <row r="53566" spans="7:7" x14ac:dyDescent="0.2">
      <c r="G53566" s="12"/>
    </row>
    <row r="53567" spans="7:7" x14ac:dyDescent="0.2">
      <c r="G53567" s="12"/>
    </row>
    <row r="53568" spans="7:7" x14ac:dyDescent="0.2">
      <c r="G53568" s="12"/>
    </row>
    <row r="53569" spans="7:7" x14ac:dyDescent="0.2">
      <c r="G53569" s="12"/>
    </row>
    <row r="53570" spans="7:7" x14ac:dyDescent="0.2">
      <c r="G53570" s="12"/>
    </row>
    <row r="53571" spans="7:7" x14ac:dyDescent="0.2">
      <c r="G53571" s="12"/>
    </row>
    <row r="53572" spans="7:7" x14ac:dyDescent="0.2">
      <c r="G53572" s="12"/>
    </row>
    <row r="53573" spans="7:7" x14ac:dyDescent="0.2">
      <c r="G53573" s="12"/>
    </row>
    <row r="53574" spans="7:7" x14ac:dyDescent="0.2">
      <c r="G53574" s="12"/>
    </row>
    <row r="53575" spans="7:7" x14ac:dyDescent="0.2">
      <c r="G53575" s="12"/>
    </row>
    <row r="53576" spans="7:7" x14ac:dyDescent="0.2">
      <c r="G53576" s="12"/>
    </row>
    <row r="53577" spans="7:7" x14ac:dyDescent="0.2">
      <c r="G53577" s="12"/>
    </row>
    <row r="53578" spans="7:7" x14ac:dyDescent="0.2">
      <c r="G53578" s="12"/>
    </row>
    <row r="53579" spans="7:7" x14ac:dyDescent="0.2">
      <c r="G53579" s="12"/>
    </row>
    <row r="53580" spans="7:7" x14ac:dyDescent="0.2">
      <c r="G53580" s="12"/>
    </row>
    <row r="53581" spans="7:7" x14ac:dyDescent="0.2">
      <c r="G53581" s="12"/>
    </row>
    <row r="53582" spans="7:7" x14ac:dyDescent="0.2">
      <c r="G53582" s="12"/>
    </row>
    <row r="53583" spans="7:7" x14ac:dyDescent="0.2">
      <c r="G53583" s="12"/>
    </row>
    <row r="53584" spans="7:7" x14ac:dyDescent="0.2">
      <c r="G53584" s="12"/>
    </row>
    <row r="53585" spans="7:7" x14ac:dyDescent="0.2">
      <c r="G53585" s="12"/>
    </row>
    <row r="53586" spans="7:7" x14ac:dyDescent="0.2">
      <c r="G53586" s="12"/>
    </row>
    <row r="53587" spans="7:7" x14ac:dyDescent="0.2">
      <c r="G53587" s="12"/>
    </row>
    <row r="53588" spans="7:7" x14ac:dyDescent="0.2">
      <c r="G53588" s="12"/>
    </row>
    <row r="53589" spans="7:7" x14ac:dyDescent="0.2">
      <c r="G53589" s="12"/>
    </row>
    <row r="53590" spans="7:7" x14ac:dyDescent="0.2">
      <c r="G53590" s="12"/>
    </row>
    <row r="53591" spans="7:7" x14ac:dyDescent="0.2">
      <c r="G53591" s="12"/>
    </row>
    <row r="53592" spans="7:7" x14ac:dyDescent="0.2">
      <c r="G53592" s="12"/>
    </row>
    <row r="53593" spans="7:7" x14ac:dyDescent="0.2">
      <c r="G53593" s="12"/>
    </row>
    <row r="53594" spans="7:7" x14ac:dyDescent="0.2">
      <c r="G53594" s="12"/>
    </row>
    <row r="53595" spans="7:7" x14ac:dyDescent="0.2">
      <c r="G53595" s="12"/>
    </row>
    <row r="53596" spans="7:7" x14ac:dyDescent="0.2">
      <c r="G53596" s="12"/>
    </row>
    <row r="53597" spans="7:7" x14ac:dyDescent="0.2">
      <c r="G53597" s="12"/>
    </row>
    <row r="53598" spans="7:7" x14ac:dyDescent="0.2">
      <c r="G53598" s="12"/>
    </row>
    <row r="53599" spans="7:7" x14ac:dyDescent="0.2">
      <c r="G53599" s="12"/>
    </row>
    <row r="53600" spans="7:7" x14ac:dyDescent="0.2">
      <c r="G53600" s="12"/>
    </row>
    <row r="53601" spans="7:7" x14ac:dyDescent="0.2">
      <c r="G53601" s="12"/>
    </row>
    <row r="53602" spans="7:7" x14ac:dyDescent="0.2">
      <c r="G53602" s="12"/>
    </row>
    <row r="53603" spans="7:7" x14ac:dyDescent="0.2">
      <c r="G53603" s="12"/>
    </row>
    <row r="53604" spans="7:7" x14ac:dyDescent="0.2">
      <c r="G53604" s="12"/>
    </row>
    <row r="53605" spans="7:7" x14ac:dyDescent="0.2">
      <c r="G53605" s="12"/>
    </row>
    <row r="53606" spans="7:7" x14ac:dyDescent="0.2">
      <c r="G53606" s="12"/>
    </row>
    <row r="53607" spans="7:7" x14ac:dyDescent="0.2">
      <c r="G53607" s="12"/>
    </row>
    <row r="53608" spans="7:7" x14ac:dyDescent="0.2">
      <c r="G53608" s="12"/>
    </row>
    <row r="53609" spans="7:7" x14ac:dyDescent="0.2">
      <c r="G53609" s="12"/>
    </row>
    <row r="53610" spans="7:7" x14ac:dyDescent="0.2">
      <c r="G53610" s="12"/>
    </row>
    <row r="53611" spans="7:7" x14ac:dyDescent="0.2">
      <c r="G53611" s="12"/>
    </row>
    <row r="53612" spans="7:7" x14ac:dyDescent="0.2">
      <c r="G53612" s="12"/>
    </row>
    <row r="53613" spans="7:7" x14ac:dyDescent="0.2">
      <c r="G53613" s="12"/>
    </row>
    <row r="53614" spans="7:7" x14ac:dyDescent="0.2">
      <c r="G53614" s="12"/>
    </row>
    <row r="53615" spans="7:7" x14ac:dyDescent="0.2">
      <c r="G53615" s="12"/>
    </row>
    <row r="53616" spans="7:7" x14ac:dyDescent="0.2">
      <c r="G53616" s="12"/>
    </row>
    <row r="53617" spans="7:7" x14ac:dyDescent="0.2">
      <c r="G53617" s="12"/>
    </row>
    <row r="53618" spans="7:7" x14ac:dyDescent="0.2">
      <c r="G53618" s="12"/>
    </row>
    <row r="53619" spans="7:7" x14ac:dyDescent="0.2">
      <c r="G53619" s="12"/>
    </row>
    <row r="53620" spans="7:7" x14ac:dyDescent="0.2">
      <c r="G53620" s="12"/>
    </row>
    <row r="53621" spans="7:7" x14ac:dyDescent="0.2">
      <c r="G53621" s="12"/>
    </row>
    <row r="53622" spans="7:7" x14ac:dyDescent="0.2">
      <c r="G53622" s="12"/>
    </row>
    <row r="53623" spans="7:7" x14ac:dyDescent="0.2">
      <c r="G53623" s="12"/>
    </row>
    <row r="53624" spans="7:7" x14ac:dyDescent="0.2">
      <c r="G53624" s="12"/>
    </row>
    <row r="53625" spans="7:7" x14ac:dyDescent="0.2">
      <c r="G53625" s="12"/>
    </row>
    <row r="53626" spans="7:7" x14ac:dyDescent="0.2">
      <c r="G53626" s="12"/>
    </row>
    <row r="53627" spans="7:7" x14ac:dyDescent="0.2">
      <c r="G53627" s="12"/>
    </row>
    <row r="53628" spans="7:7" x14ac:dyDescent="0.2">
      <c r="G53628" s="12"/>
    </row>
    <row r="53629" spans="7:7" x14ac:dyDescent="0.2">
      <c r="G53629" s="12"/>
    </row>
    <row r="53630" spans="7:7" x14ac:dyDescent="0.2">
      <c r="G53630" s="12"/>
    </row>
    <row r="53631" spans="7:7" x14ac:dyDescent="0.2">
      <c r="G53631" s="12"/>
    </row>
    <row r="53632" spans="7:7" x14ac:dyDescent="0.2">
      <c r="G53632" s="12"/>
    </row>
    <row r="53633" spans="7:7" x14ac:dyDescent="0.2">
      <c r="G53633" s="12"/>
    </row>
    <row r="53634" spans="7:7" x14ac:dyDescent="0.2">
      <c r="G53634" s="12"/>
    </row>
    <row r="53635" spans="7:7" x14ac:dyDescent="0.2">
      <c r="G53635" s="12"/>
    </row>
    <row r="53636" spans="7:7" x14ac:dyDescent="0.2">
      <c r="G53636" s="12"/>
    </row>
    <row r="53637" spans="7:7" x14ac:dyDescent="0.2">
      <c r="G53637" s="12"/>
    </row>
    <row r="53638" spans="7:7" x14ac:dyDescent="0.2">
      <c r="G53638" s="12"/>
    </row>
    <row r="53639" spans="7:7" x14ac:dyDescent="0.2">
      <c r="G53639" s="12"/>
    </row>
    <row r="53640" spans="7:7" x14ac:dyDescent="0.2">
      <c r="G53640" s="12"/>
    </row>
    <row r="53641" spans="7:7" x14ac:dyDescent="0.2">
      <c r="G53641" s="12"/>
    </row>
    <row r="53642" spans="7:7" x14ac:dyDescent="0.2">
      <c r="G53642" s="12"/>
    </row>
    <row r="53643" spans="7:7" x14ac:dyDescent="0.2">
      <c r="G53643" s="12"/>
    </row>
    <row r="53644" spans="7:7" x14ac:dyDescent="0.2">
      <c r="G53644" s="12"/>
    </row>
    <row r="53645" spans="7:7" x14ac:dyDescent="0.2">
      <c r="G53645" s="12"/>
    </row>
    <row r="53646" spans="7:7" x14ac:dyDescent="0.2">
      <c r="G53646" s="12"/>
    </row>
    <row r="53647" spans="7:7" x14ac:dyDescent="0.2">
      <c r="G53647" s="12"/>
    </row>
    <row r="53648" spans="7:7" x14ac:dyDescent="0.2">
      <c r="G53648" s="12"/>
    </row>
    <row r="53649" spans="7:7" x14ac:dyDescent="0.2">
      <c r="G53649" s="12"/>
    </row>
    <row r="53650" spans="7:7" x14ac:dyDescent="0.2">
      <c r="G53650" s="12"/>
    </row>
    <row r="53651" spans="7:7" x14ac:dyDescent="0.2">
      <c r="G53651" s="12"/>
    </row>
    <row r="53652" spans="7:7" x14ac:dyDescent="0.2">
      <c r="G53652" s="12"/>
    </row>
    <row r="53653" spans="7:7" x14ac:dyDescent="0.2">
      <c r="G53653" s="12"/>
    </row>
    <row r="53654" spans="7:7" x14ac:dyDescent="0.2">
      <c r="G53654" s="12"/>
    </row>
    <row r="53655" spans="7:7" x14ac:dyDescent="0.2">
      <c r="G53655" s="12"/>
    </row>
    <row r="53656" spans="7:7" x14ac:dyDescent="0.2">
      <c r="G53656" s="12"/>
    </row>
    <row r="53657" spans="7:7" x14ac:dyDescent="0.2">
      <c r="G53657" s="12"/>
    </row>
    <row r="53658" spans="7:7" x14ac:dyDescent="0.2">
      <c r="G53658" s="12"/>
    </row>
    <row r="53659" spans="7:7" x14ac:dyDescent="0.2">
      <c r="G53659" s="12"/>
    </row>
    <row r="53660" spans="7:7" x14ac:dyDescent="0.2">
      <c r="G53660" s="12"/>
    </row>
    <row r="53661" spans="7:7" x14ac:dyDescent="0.2">
      <c r="G53661" s="12"/>
    </row>
    <row r="53662" spans="7:7" x14ac:dyDescent="0.2">
      <c r="G53662" s="12"/>
    </row>
    <row r="53663" spans="7:7" x14ac:dyDescent="0.2">
      <c r="G53663" s="12"/>
    </row>
    <row r="53664" spans="7:7" x14ac:dyDescent="0.2">
      <c r="G53664" s="12"/>
    </row>
    <row r="53665" spans="7:7" x14ac:dyDescent="0.2">
      <c r="G53665" s="12"/>
    </row>
    <row r="53666" spans="7:7" x14ac:dyDescent="0.2">
      <c r="G53666" s="12"/>
    </row>
    <row r="53667" spans="7:7" x14ac:dyDescent="0.2">
      <c r="G53667" s="12"/>
    </row>
    <row r="53668" spans="7:7" x14ac:dyDescent="0.2">
      <c r="G53668" s="12"/>
    </row>
    <row r="53669" spans="7:7" x14ac:dyDescent="0.2">
      <c r="G53669" s="12"/>
    </row>
    <row r="53670" spans="7:7" x14ac:dyDescent="0.2">
      <c r="G53670" s="12"/>
    </row>
    <row r="53671" spans="7:7" x14ac:dyDescent="0.2">
      <c r="G53671" s="12"/>
    </row>
    <row r="53672" spans="7:7" x14ac:dyDescent="0.2">
      <c r="G53672" s="12"/>
    </row>
    <row r="53673" spans="7:7" x14ac:dyDescent="0.2">
      <c r="G53673" s="12"/>
    </row>
    <row r="53674" spans="7:7" x14ac:dyDescent="0.2">
      <c r="G53674" s="12"/>
    </row>
    <row r="53675" spans="7:7" x14ac:dyDescent="0.2">
      <c r="G53675" s="12"/>
    </row>
    <row r="53676" spans="7:7" x14ac:dyDescent="0.2">
      <c r="G53676" s="12"/>
    </row>
    <row r="53677" spans="7:7" x14ac:dyDescent="0.2">
      <c r="G53677" s="12"/>
    </row>
    <row r="53678" spans="7:7" x14ac:dyDescent="0.2">
      <c r="G53678" s="12"/>
    </row>
    <row r="53679" spans="7:7" x14ac:dyDescent="0.2">
      <c r="G53679" s="12"/>
    </row>
    <row r="53680" spans="7:7" x14ac:dyDescent="0.2">
      <c r="G53680" s="12"/>
    </row>
    <row r="53681" spans="7:7" x14ac:dyDescent="0.2">
      <c r="G53681" s="12"/>
    </row>
    <row r="53682" spans="7:7" x14ac:dyDescent="0.2">
      <c r="G53682" s="12"/>
    </row>
    <row r="53683" spans="7:7" x14ac:dyDescent="0.2">
      <c r="G53683" s="12"/>
    </row>
    <row r="53684" spans="7:7" x14ac:dyDescent="0.2">
      <c r="G53684" s="12"/>
    </row>
    <row r="53685" spans="7:7" x14ac:dyDescent="0.2">
      <c r="G53685" s="12"/>
    </row>
    <row r="53686" spans="7:7" x14ac:dyDescent="0.2">
      <c r="G53686" s="12"/>
    </row>
    <row r="53687" spans="7:7" x14ac:dyDescent="0.2">
      <c r="G53687" s="12"/>
    </row>
    <row r="53688" spans="7:7" x14ac:dyDescent="0.2">
      <c r="G53688" s="12"/>
    </row>
    <row r="53689" spans="7:7" x14ac:dyDescent="0.2">
      <c r="G53689" s="12"/>
    </row>
    <row r="53690" spans="7:7" x14ac:dyDescent="0.2">
      <c r="G53690" s="12"/>
    </row>
    <row r="53691" spans="7:7" x14ac:dyDescent="0.2">
      <c r="G53691" s="12"/>
    </row>
    <row r="53692" spans="7:7" x14ac:dyDescent="0.2">
      <c r="G53692" s="12"/>
    </row>
    <row r="53693" spans="7:7" x14ac:dyDescent="0.2">
      <c r="G53693" s="12"/>
    </row>
    <row r="53694" spans="7:7" x14ac:dyDescent="0.2">
      <c r="G53694" s="12"/>
    </row>
    <row r="53695" spans="7:7" x14ac:dyDescent="0.2">
      <c r="G53695" s="12"/>
    </row>
    <row r="53696" spans="7:7" x14ac:dyDescent="0.2">
      <c r="G53696" s="12"/>
    </row>
    <row r="53697" spans="7:7" x14ac:dyDescent="0.2">
      <c r="G53697" s="12"/>
    </row>
    <row r="53698" spans="7:7" x14ac:dyDescent="0.2">
      <c r="G53698" s="12"/>
    </row>
    <row r="53699" spans="7:7" x14ac:dyDescent="0.2">
      <c r="G53699" s="12"/>
    </row>
    <row r="53700" spans="7:7" x14ac:dyDescent="0.2">
      <c r="G53700" s="12"/>
    </row>
    <row r="53701" spans="7:7" x14ac:dyDescent="0.2">
      <c r="G53701" s="12"/>
    </row>
    <row r="53702" spans="7:7" x14ac:dyDescent="0.2">
      <c r="G53702" s="12"/>
    </row>
    <row r="53703" spans="7:7" x14ac:dyDescent="0.2">
      <c r="G53703" s="12"/>
    </row>
    <row r="53704" spans="7:7" x14ac:dyDescent="0.2">
      <c r="G53704" s="12"/>
    </row>
    <row r="53705" spans="7:7" x14ac:dyDescent="0.2">
      <c r="G53705" s="12"/>
    </row>
    <row r="53706" spans="7:7" x14ac:dyDescent="0.2">
      <c r="G53706" s="12"/>
    </row>
    <row r="53707" spans="7:7" x14ac:dyDescent="0.2">
      <c r="G53707" s="12"/>
    </row>
    <row r="53708" spans="7:7" x14ac:dyDescent="0.2">
      <c r="G53708" s="12"/>
    </row>
    <row r="53709" spans="7:7" x14ac:dyDescent="0.2">
      <c r="G53709" s="12"/>
    </row>
    <row r="53710" spans="7:7" x14ac:dyDescent="0.2">
      <c r="G53710" s="12"/>
    </row>
    <row r="53711" spans="7:7" x14ac:dyDescent="0.2">
      <c r="G53711" s="12"/>
    </row>
    <row r="53712" spans="7:7" x14ac:dyDescent="0.2">
      <c r="G53712" s="12"/>
    </row>
    <row r="53713" spans="7:7" x14ac:dyDescent="0.2">
      <c r="G53713" s="12"/>
    </row>
    <row r="53714" spans="7:7" x14ac:dyDescent="0.2">
      <c r="G53714" s="12"/>
    </row>
    <row r="53715" spans="7:7" x14ac:dyDescent="0.2">
      <c r="G53715" s="12"/>
    </row>
    <row r="53716" spans="7:7" x14ac:dyDescent="0.2">
      <c r="G53716" s="12"/>
    </row>
    <row r="53717" spans="7:7" x14ac:dyDescent="0.2">
      <c r="G53717" s="12"/>
    </row>
    <row r="53718" spans="7:7" x14ac:dyDescent="0.2">
      <c r="G53718" s="12"/>
    </row>
    <row r="53719" spans="7:7" x14ac:dyDescent="0.2">
      <c r="G53719" s="12"/>
    </row>
    <row r="53720" spans="7:7" x14ac:dyDescent="0.2">
      <c r="G53720" s="12"/>
    </row>
    <row r="53721" spans="7:7" x14ac:dyDescent="0.2">
      <c r="G53721" s="12"/>
    </row>
    <row r="53722" spans="7:7" x14ac:dyDescent="0.2">
      <c r="G53722" s="12"/>
    </row>
    <row r="53723" spans="7:7" x14ac:dyDescent="0.2">
      <c r="G53723" s="12"/>
    </row>
    <row r="53724" spans="7:7" x14ac:dyDescent="0.2">
      <c r="G53724" s="12"/>
    </row>
    <row r="53725" spans="7:7" x14ac:dyDescent="0.2">
      <c r="G53725" s="12"/>
    </row>
    <row r="53726" spans="7:7" x14ac:dyDescent="0.2">
      <c r="G53726" s="12"/>
    </row>
    <row r="53727" spans="7:7" x14ac:dyDescent="0.2">
      <c r="G53727" s="12"/>
    </row>
    <row r="53728" spans="7:7" x14ac:dyDescent="0.2">
      <c r="G53728" s="12"/>
    </row>
    <row r="53729" spans="7:7" x14ac:dyDescent="0.2">
      <c r="G53729" s="12"/>
    </row>
    <row r="53730" spans="7:7" x14ac:dyDescent="0.2">
      <c r="G53730" s="12"/>
    </row>
    <row r="53731" spans="7:7" x14ac:dyDescent="0.2">
      <c r="G53731" s="12"/>
    </row>
    <row r="53732" spans="7:7" x14ac:dyDescent="0.2">
      <c r="G53732" s="12"/>
    </row>
    <row r="53733" spans="7:7" x14ac:dyDescent="0.2">
      <c r="G53733" s="12"/>
    </row>
    <row r="53734" spans="7:7" x14ac:dyDescent="0.2">
      <c r="G53734" s="12"/>
    </row>
    <row r="53735" spans="7:7" x14ac:dyDescent="0.2">
      <c r="G53735" s="12"/>
    </row>
    <row r="53736" spans="7:7" x14ac:dyDescent="0.2">
      <c r="G53736" s="12"/>
    </row>
    <row r="53737" spans="7:7" x14ac:dyDescent="0.2">
      <c r="G53737" s="12"/>
    </row>
    <row r="53738" spans="7:7" x14ac:dyDescent="0.2">
      <c r="G53738" s="12"/>
    </row>
    <row r="53739" spans="7:7" x14ac:dyDescent="0.2">
      <c r="G53739" s="12"/>
    </row>
    <row r="53740" spans="7:7" x14ac:dyDescent="0.2">
      <c r="G53740" s="12"/>
    </row>
    <row r="53741" spans="7:7" x14ac:dyDescent="0.2">
      <c r="G53741" s="12"/>
    </row>
    <row r="53742" spans="7:7" x14ac:dyDescent="0.2">
      <c r="G53742" s="12"/>
    </row>
    <row r="53743" spans="7:7" x14ac:dyDescent="0.2">
      <c r="G53743" s="12"/>
    </row>
    <row r="53744" spans="7:7" x14ac:dyDescent="0.2">
      <c r="G53744" s="12"/>
    </row>
    <row r="53745" spans="7:7" x14ac:dyDescent="0.2">
      <c r="G53745" s="12"/>
    </row>
    <row r="53746" spans="7:7" x14ac:dyDescent="0.2">
      <c r="G53746" s="12"/>
    </row>
    <row r="53747" spans="7:7" x14ac:dyDescent="0.2">
      <c r="G53747" s="12"/>
    </row>
    <row r="53748" spans="7:7" x14ac:dyDescent="0.2">
      <c r="G53748" s="12"/>
    </row>
    <row r="53749" spans="7:7" x14ac:dyDescent="0.2">
      <c r="G53749" s="12"/>
    </row>
    <row r="53750" spans="7:7" x14ac:dyDescent="0.2">
      <c r="G53750" s="12"/>
    </row>
    <row r="53751" spans="7:7" x14ac:dyDescent="0.2">
      <c r="G53751" s="12"/>
    </row>
    <row r="53752" spans="7:7" x14ac:dyDescent="0.2">
      <c r="G53752" s="12"/>
    </row>
    <row r="53753" spans="7:7" x14ac:dyDescent="0.2">
      <c r="G53753" s="12"/>
    </row>
    <row r="53754" spans="7:7" x14ac:dyDescent="0.2">
      <c r="G53754" s="12"/>
    </row>
    <row r="53755" spans="7:7" x14ac:dyDescent="0.2">
      <c r="G53755" s="12"/>
    </row>
    <row r="53756" spans="7:7" x14ac:dyDescent="0.2">
      <c r="G53756" s="12"/>
    </row>
    <row r="53757" spans="7:7" x14ac:dyDescent="0.2">
      <c r="G53757" s="12"/>
    </row>
    <row r="53758" spans="7:7" x14ac:dyDescent="0.2">
      <c r="G53758" s="12"/>
    </row>
    <row r="53759" spans="7:7" x14ac:dyDescent="0.2">
      <c r="G53759" s="12"/>
    </row>
    <row r="53760" spans="7:7" x14ac:dyDescent="0.2">
      <c r="G53760" s="12"/>
    </row>
    <row r="53761" spans="7:7" x14ac:dyDescent="0.2">
      <c r="G53761" s="12"/>
    </row>
    <row r="53762" spans="7:7" x14ac:dyDescent="0.2">
      <c r="G53762" s="12"/>
    </row>
    <row r="53763" spans="7:7" x14ac:dyDescent="0.2">
      <c r="G53763" s="12"/>
    </row>
    <row r="53764" spans="7:7" x14ac:dyDescent="0.2">
      <c r="G53764" s="12"/>
    </row>
    <row r="53765" spans="7:7" x14ac:dyDescent="0.2">
      <c r="G53765" s="12"/>
    </row>
    <row r="53766" spans="7:7" x14ac:dyDescent="0.2">
      <c r="G53766" s="12"/>
    </row>
    <row r="53767" spans="7:7" x14ac:dyDescent="0.2">
      <c r="G53767" s="12"/>
    </row>
    <row r="53768" spans="7:7" x14ac:dyDescent="0.2">
      <c r="G53768" s="12"/>
    </row>
    <row r="53769" spans="7:7" x14ac:dyDescent="0.2">
      <c r="G53769" s="12"/>
    </row>
    <row r="53770" spans="7:7" x14ac:dyDescent="0.2">
      <c r="G53770" s="12"/>
    </row>
    <row r="53771" spans="7:7" x14ac:dyDescent="0.2">
      <c r="G53771" s="12"/>
    </row>
    <row r="53772" spans="7:7" x14ac:dyDescent="0.2">
      <c r="G53772" s="12"/>
    </row>
    <row r="53773" spans="7:7" x14ac:dyDescent="0.2">
      <c r="G53773" s="12"/>
    </row>
    <row r="53774" spans="7:7" x14ac:dyDescent="0.2">
      <c r="G53774" s="12"/>
    </row>
    <row r="53775" spans="7:7" x14ac:dyDescent="0.2">
      <c r="G53775" s="12"/>
    </row>
    <row r="53776" spans="7:7" x14ac:dyDescent="0.2">
      <c r="G53776" s="12"/>
    </row>
    <row r="53777" spans="7:7" x14ac:dyDescent="0.2">
      <c r="G53777" s="12"/>
    </row>
    <row r="53778" spans="7:7" x14ac:dyDescent="0.2">
      <c r="G53778" s="12"/>
    </row>
    <row r="53779" spans="7:7" x14ac:dyDescent="0.2">
      <c r="G53779" s="12"/>
    </row>
    <row r="53780" spans="7:7" x14ac:dyDescent="0.2">
      <c r="G53780" s="12"/>
    </row>
    <row r="53781" spans="7:7" x14ac:dyDescent="0.2">
      <c r="G53781" s="12"/>
    </row>
    <row r="53782" spans="7:7" x14ac:dyDescent="0.2">
      <c r="G53782" s="12"/>
    </row>
    <row r="53783" spans="7:7" x14ac:dyDescent="0.2">
      <c r="G53783" s="12"/>
    </row>
    <row r="53784" spans="7:7" x14ac:dyDescent="0.2">
      <c r="G53784" s="12"/>
    </row>
    <row r="53785" spans="7:7" x14ac:dyDescent="0.2">
      <c r="G53785" s="12"/>
    </row>
    <row r="53786" spans="7:7" x14ac:dyDescent="0.2">
      <c r="G53786" s="12"/>
    </row>
    <row r="53787" spans="7:7" x14ac:dyDescent="0.2">
      <c r="G53787" s="12"/>
    </row>
    <row r="53788" spans="7:7" x14ac:dyDescent="0.2">
      <c r="G53788" s="12"/>
    </row>
    <row r="53789" spans="7:7" x14ac:dyDescent="0.2">
      <c r="G53789" s="12"/>
    </row>
    <row r="53790" spans="7:7" x14ac:dyDescent="0.2">
      <c r="G53790" s="12"/>
    </row>
    <row r="53791" spans="7:7" x14ac:dyDescent="0.2">
      <c r="G53791" s="12"/>
    </row>
    <row r="53792" spans="7:7" x14ac:dyDescent="0.2">
      <c r="G53792" s="12"/>
    </row>
    <row r="53793" spans="7:7" x14ac:dyDescent="0.2">
      <c r="G53793" s="12"/>
    </row>
    <row r="53794" spans="7:7" x14ac:dyDescent="0.2">
      <c r="G53794" s="12"/>
    </row>
    <row r="53795" spans="7:7" x14ac:dyDescent="0.2">
      <c r="G53795" s="12"/>
    </row>
    <row r="53796" spans="7:7" x14ac:dyDescent="0.2">
      <c r="G53796" s="12"/>
    </row>
    <row r="53797" spans="7:7" x14ac:dyDescent="0.2">
      <c r="G53797" s="12"/>
    </row>
    <row r="53798" spans="7:7" x14ac:dyDescent="0.2">
      <c r="G53798" s="12"/>
    </row>
    <row r="53799" spans="7:7" x14ac:dyDescent="0.2">
      <c r="G53799" s="12"/>
    </row>
    <row r="53800" spans="7:7" x14ac:dyDescent="0.2">
      <c r="G53800" s="12"/>
    </row>
    <row r="53801" spans="7:7" x14ac:dyDescent="0.2">
      <c r="G53801" s="12"/>
    </row>
    <row r="53802" spans="7:7" x14ac:dyDescent="0.2">
      <c r="G53802" s="12"/>
    </row>
    <row r="53803" spans="7:7" x14ac:dyDescent="0.2">
      <c r="G53803" s="12"/>
    </row>
    <row r="53804" spans="7:7" x14ac:dyDescent="0.2">
      <c r="G53804" s="12"/>
    </row>
    <row r="53805" spans="7:7" x14ac:dyDescent="0.2">
      <c r="G53805" s="12"/>
    </row>
    <row r="53806" spans="7:7" x14ac:dyDescent="0.2">
      <c r="G53806" s="12"/>
    </row>
    <row r="53807" spans="7:7" x14ac:dyDescent="0.2">
      <c r="G53807" s="12"/>
    </row>
    <row r="53808" spans="7:7" x14ac:dyDescent="0.2">
      <c r="G53808" s="12"/>
    </row>
    <row r="53809" spans="7:7" x14ac:dyDescent="0.2">
      <c r="G53809" s="12"/>
    </row>
    <row r="53810" spans="7:7" x14ac:dyDescent="0.2">
      <c r="G53810" s="12"/>
    </row>
    <row r="53811" spans="7:7" x14ac:dyDescent="0.2">
      <c r="G53811" s="12"/>
    </row>
    <row r="53812" spans="7:7" x14ac:dyDescent="0.2">
      <c r="G53812" s="12"/>
    </row>
    <row r="53813" spans="7:7" x14ac:dyDescent="0.2">
      <c r="G53813" s="12"/>
    </row>
    <row r="53814" spans="7:7" x14ac:dyDescent="0.2">
      <c r="G53814" s="12"/>
    </row>
    <row r="53815" spans="7:7" x14ac:dyDescent="0.2">
      <c r="G53815" s="12"/>
    </row>
    <row r="53816" spans="7:7" x14ac:dyDescent="0.2">
      <c r="G53816" s="12"/>
    </row>
    <row r="53817" spans="7:7" x14ac:dyDescent="0.2">
      <c r="G53817" s="12"/>
    </row>
    <row r="53818" spans="7:7" x14ac:dyDescent="0.2">
      <c r="G53818" s="12"/>
    </row>
    <row r="53819" spans="7:7" x14ac:dyDescent="0.2">
      <c r="G53819" s="12"/>
    </row>
    <row r="53820" spans="7:7" x14ac:dyDescent="0.2">
      <c r="G53820" s="12"/>
    </row>
    <row r="53821" spans="7:7" x14ac:dyDescent="0.2">
      <c r="G53821" s="12"/>
    </row>
    <row r="53822" spans="7:7" x14ac:dyDescent="0.2">
      <c r="G53822" s="12"/>
    </row>
    <row r="53823" spans="7:7" x14ac:dyDescent="0.2">
      <c r="G53823" s="12"/>
    </row>
    <row r="53824" spans="7:7" x14ac:dyDescent="0.2">
      <c r="G53824" s="12"/>
    </row>
    <row r="53825" spans="7:7" x14ac:dyDescent="0.2">
      <c r="G53825" s="12"/>
    </row>
    <row r="53826" spans="7:7" x14ac:dyDescent="0.2">
      <c r="G53826" s="12"/>
    </row>
    <row r="53827" spans="7:7" x14ac:dyDescent="0.2">
      <c r="G53827" s="12"/>
    </row>
    <row r="53828" spans="7:7" x14ac:dyDescent="0.2">
      <c r="G53828" s="12"/>
    </row>
    <row r="53829" spans="7:7" x14ac:dyDescent="0.2">
      <c r="G53829" s="12"/>
    </row>
    <row r="53830" spans="7:7" x14ac:dyDescent="0.2">
      <c r="G53830" s="12"/>
    </row>
    <row r="53831" spans="7:7" x14ac:dyDescent="0.2">
      <c r="G53831" s="12"/>
    </row>
    <row r="53832" spans="7:7" x14ac:dyDescent="0.2">
      <c r="G53832" s="12"/>
    </row>
    <row r="53833" spans="7:7" x14ac:dyDescent="0.2">
      <c r="G53833" s="12"/>
    </row>
    <row r="53834" spans="7:7" x14ac:dyDescent="0.2">
      <c r="G53834" s="12"/>
    </row>
    <row r="53835" spans="7:7" x14ac:dyDescent="0.2">
      <c r="G53835" s="12"/>
    </row>
    <row r="53836" spans="7:7" x14ac:dyDescent="0.2">
      <c r="G53836" s="12"/>
    </row>
    <row r="53837" spans="7:7" x14ac:dyDescent="0.2">
      <c r="G53837" s="12"/>
    </row>
    <row r="53838" spans="7:7" x14ac:dyDescent="0.2">
      <c r="G53838" s="12"/>
    </row>
    <row r="53839" spans="7:7" x14ac:dyDescent="0.2">
      <c r="G53839" s="12"/>
    </row>
    <row r="53840" spans="7:7" x14ac:dyDescent="0.2">
      <c r="G53840" s="12"/>
    </row>
    <row r="53841" spans="7:7" x14ac:dyDescent="0.2">
      <c r="G53841" s="12"/>
    </row>
    <row r="53842" spans="7:7" x14ac:dyDescent="0.2">
      <c r="G53842" s="12"/>
    </row>
    <row r="53843" spans="7:7" x14ac:dyDescent="0.2">
      <c r="G53843" s="12"/>
    </row>
    <row r="53844" spans="7:7" x14ac:dyDescent="0.2">
      <c r="G53844" s="12"/>
    </row>
    <row r="53845" spans="7:7" x14ac:dyDescent="0.2">
      <c r="G53845" s="12"/>
    </row>
    <row r="53846" spans="7:7" x14ac:dyDescent="0.2">
      <c r="G53846" s="12"/>
    </row>
    <row r="53847" spans="7:7" x14ac:dyDescent="0.2">
      <c r="G53847" s="12"/>
    </row>
    <row r="53848" spans="7:7" x14ac:dyDescent="0.2">
      <c r="G53848" s="12"/>
    </row>
    <row r="53849" spans="7:7" x14ac:dyDescent="0.2">
      <c r="G53849" s="12"/>
    </row>
    <row r="53850" spans="7:7" x14ac:dyDescent="0.2">
      <c r="G53850" s="12"/>
    </row>
    <row r="53851" spans="7:7" x14ac:dyDescent="0.2">
      <c r="G53851" s="12"/>
    </row>
    <row r="53852" spans="7:7" x14ac:dyDescent="0.2">
      <c r="G53852" s="12"/>
    </row>
    <row r="53853" spans="7:7" x14ac:dyDescent="0.2">
      <c r="G53853" s="12"/>
    </row>
    <row r="53854" spans="7:7" x14ac:dyDescent="0.2">
      <c r="G53854" s="12"/>
    </row>
    <row r="53855" spans="7:7" x14ac:dyDescent="0.2">
      <c r="G53855" s="12"/>
    </row>
    <row r="53856" spans="7:7" x14ac:dyDescent="0.2">
      <c r="G53856" s="12"/>
    </row>
    <row r="53857" spans="7:7" x14ac:dyDescent="0.2">
      <c r="G53857" s="12"/>
    </row>
    <row r="53858" spans="7:7" x14ac:dyDescent="0.2">
      <c r="G53858" s="12"/>
    </row>
    <row r="53859" spans="7:7" x14ac:dyDescent="0.2">
      <c r="G53859" s="12"/>
    </row>
    <row r="53860" spans="7:7" x14ac:dyDescent="0.2">
      <c r="G53860" s="12"/>
    </row>
    <row r="53861" spans="7:7" x14ac:dyDescent="0.2">
      <c r="G53861" s="12"/>
    </row>
    <row r="53862" spans="7:7" x14ac:dyDescent="0.2">
      <c r="G53862" s="12"/>
    </row>
    <row r="53863" spans="7:7" x14ac:dyDescent="0.2">
      <c r="G53863" s="12"/>
    </row>
    <row r="53864" spans="7:7" x14ac:dyDescent="0.2">
      <c r="G53864" s="12"/>
    </row>
    <row r="53865" spans="7:7" x14ac:dyDescent="0.2">
      <c r="G53865" s="12"/>
    </row>
    <row r="53866" spans="7:7" x14ac:dyDescent="0.2">
      <c r="G53866" s="12"/>
    </row>
    <row r="53867" spans="7:7" x14ac:dyDescent="0.2">
      <c r="G53867" s="12"/>
    </row>
    <row r="53868" spans="7:7" x14ac:dyDescent="0.2">
      <c r="G53868" s="12"/>
    </row>
    <row r="53869" spans="7:7" x14ac:dyDescent="0.2">
      <c r="G53869" s="12"/>
    </row>
    <row r="53870" spans="7:7" x14ac:dyDescent="0.2">
      <c r="G53870" s="12"/>
    </row>
    <row r="53871" spans="7:7" x14ac:dyDescent="0.2">
      <c r="G53871" s="12"/>
    </row>
    <row r="53872" spans="7:7" x14ac:dyDescent="0.2">
      <c r="G53872" s="12"/>
    </row>
    <row r="53873" spans="7:7" x14ac:dyDescent="0.2">
      <c r="G53873" s="12"/>
    </row>
    <row r="53874" spans="7:7" x14ac:dyDescent="0.2">
      <c r="G53874" s="12"/>
    </row>
    <row r="53875" spans="7:7" x14ac:dyDescent="0.2">
      <c r="G53875" s="12"/>
    </row>
    <row r="53876" spans="7:7" x14ac:dyDescent="0.2">
      <c r="G53876" s="12"/>
    </row>
    <row r="53877" spans="7:7" x14ac:dyDescent="0.2">
      <c r="G53877" s="12"/>
    </row>
    <row r="53878" spans="7:7" x14ac:dyDescent="0.2">
      <c r="G53878" s="12"/>
    </row>
    <row r="53879" spans="7:7" x14ac:dyDescent="0.2">
      <c r="G53879" s="12"/>
    </row>
    <row r="53880" spans="7:7" x14ac:dyDescent="0.2">
      <c r="G53880" s="12"/>
    </row>
    <row r="53881" spans="7:7" x14ac:dyDescent="0.2">
      <c r="G53881" s="12"/>
    </row>
    <row r="53882" spans="7:7" x14ac:dyDescent="0.2">
      <c r="G53882" s="12"/>
    </row>
    <row r="53883" spans="7:7" x14ac:dyDescent="0.2">
      <c r="G53883" s="12"/>
    </row>
    <row r="53884" spans="7:7" x14ac:dyDescent="0.2">
      <c r="G53884" s="12"/>
    </row>
    <row r="53885" spans="7:7" x14ac:dyDescent="0.2">
      <c r="G53885" s="12"/>
    </row>
    <row r="53886" spans="7:7" x14ac:dyDescent="0.2">
      <c r="G53886" s="12"/>
    </row>
    <row r="53887" spans="7:7" x14ac:dyDescent="0.2">
      <c r="G53887" s="12"/>
    </row>
    <row r="53888" spans="7:7" x14ac:dyDescent="0.2">
      <c r="G53888" s="12"/>
    </row>
    <row r="53889" spans="7:7" x14ac:dyDescent="0.2">
      <c r="G53889" s="12"/>
    </row>
    <row r="53890" spans="7:7" x14ac:dyDescent="0.2">
      <c r="G53890" s="12"/>
    </row>
    <row r="53891" spans="7:7" x14ac:dyDescent="0.2">
      <c r="G53891" s="12"/>
    </row>
    <row r="53892" spans="7:7" x14ac:dyDescent="0.2">
      <c r="G53892" s="12"/>
    </row>
    <row r="53893" spans="7:7" x14ac:dyDescent="0.2">
      <c r="G53893" s="12"/>
    </row>
    <row r="53894" spans="7:7" x14ac:dyDescent="0.2">
      <c r="G53894" s="12"/>
    </row>
    <row r="53895" spans="7:7" x14ac:dyDescent="0.2">
      <c r="G53895" s="12"/>
    </row>
    <row r="53896" spans="7:7" x14ac:dyDescent="0.2">
      <c r="G53896" s="12"/>
    </row>
    <row r="53897" spans="7:7" x14ac:dyDescent="0.2">
      <c r="G53897" s="12"/>
    </row>
    <row r="53898" spans="7:7" x14ac:dyDescent="0.2">
      <c r="G53898" s="12"/>
    </row>
    <row r="53899" spans="7:7" x14ac:dyDescent="0.2">
      <c r="G53899" s="12"/>
    </row>
    <row r="53900" spans="7:7" x14ac:dyDescent="0.2">
      <c r="G53900" s="12"/>
    </row>
    <row r="53901" spans="7:7" x14ac:dyDescent="0.2">
      <c r="G53901" s="12"/>
    </row>
    <row r="53902" spans="7:7" x14ac:dyDescent="0.2">
      <c r="G53902" s="12"/>
    </row>
    <row r="53903" spans="7:7" x14ac:dyDescent="0.2">
      <c r="G53903" s="12"/>
    </row>
    <row r="53904" spans="7:7" x14ac:dyDescent="0.2">
      <c r="G53904" s="12"/>
    </row>
    <row r="53905" spans="7:7" x14ac:dyDescent="0.2">
      <c r="G53905" s="12"/>
    </row>
    <row r="53906" spans="7:7" x14ac:dyDescent="0.2">
      <c r="G53906" s="12"/>
    </row>
    <row r="53907" spans="7:7" x14ac:dyDescent="0.2">
      <c r="G53907" s="12"/>
    </row>
    <row r="53908" spans="7:7" x14ac:dyDescent="0.2">
      <c r="G53908" s="12"/>
    </row>
    <row r="53909" spans="7:7" x14ac:dyDescent="0.2">
      <c r="G53909" s="12"/>
    </row>
    <row r="53910" spans="7:7" x14ac:dyDescent="0.2">
      <c r="G53910" s="12"/>
    </row>
    <row r="53911" spans="7:7" x14ac:dyDescent="0.2">
      <c r="G53911" s="12"/>
    </row>
    <row r="53912" spans="7:7" x14ac:dyDescent="0.2">
      <c r="G53912" s="12"/>
    </row>
    <row r="53913" spans="7:7" x14ac:dyDescent="0.2">
      <c r="G53913" s="12"/>
    </row>
    <row r="53914" spans="7:7" x14ac:dyDescent="0.2">
      <c r="G53914" s="12"/>
    </row>
    <row r="53915" spans="7:7" x14ac:dyDescent="0.2">
      <c r="G53915" s="12"/>
    </row>
    <row r="53916" spans="7:7" x14ac:dyDescent="0.2">
      <c r="G53916" s="12"/>
    </row>
    <row r="53917" spans="7:7" x14ac:dyDescent="0.2">
      <c r="G53917" s="12"/>
    </row>
    <row r="53918" spans="7:7" x14ac:dyDescent="0.2">
      <c r="G53918" s="12"/>
    </row>
    <row r="53919" spans="7:7" x14ac:dyDescent="0.2">
      <c r="G53919" s="12"/>
    </row>
    <row r="53920" spans="7:7" x14ac:dyDescent="0.2">
      <c r="G53920" s="12"/>
    </row>
    <row r="53921" spans="7:7" x14ac:dyDescent="0.2">
      <c r="G53921" s="12"/>
    </row>
    <row r="53922" spans="7:7" x14ac:dyDescent="0.2">
      <c r="G53922" s="12"/>
    </row>
    <row r="53923" spans="7:7" x14ac:dyDescent="0.2">
      <c r="G53923" s="12"/>
    </row>
    <row r="53924" spans="7:7" x14ac:dyDescent="0.2">
      <c r="G53924" s="12"/>
    </row>
    <row r="53925" spans="7:7" x14ac:dyDescent="0.2">
      <c r="G53925" s="12"/>
    </row>
    <row r="53926" spans="7:7" x14ac:dyDescent="0.2">
      <c r="G53926" s="12"/>
    </row>
    <row r="53927" spans="7:7" x14ac:dyDescent="0.2">
      <c r="G53927" s="12"/>
    </row>
    <row r="53928" spans="7:7" x14ac:dyDescent="0.2">
      <c r="G53928" s="12"/>
    </row>
    <row r="53929" spans="7:7" x14ac:dyDescent="0.2">
      <c r="G53929" s="12"/>
    </row>
    <row r="53930" spans="7:7" x14ac:dyDescent="0.2">
      <c r="G53930" s="12"/>
    </row>
    <row r="53931" spans="7:7" x14ac:dyDescent="0.2">
      <c r="G53931" s="12"/>
    </row>
    <row r="53932" spans="7:7" x14ac:dyDescent="0.2">
      <c r="G53932" s="12"/>
    </row>
    <row r="53933" spans="7:7" x14ac:dyDescent="0.2">
      <c r="G53933" s="12"/>
    </row>
    <row r="53934" spans="7:7" x14ac:dyDescent="0.2">
      <c r="G53934" s="12"/>
    </row>
    <row r="53935" spans="7:7" x14ac:dyDescent="0.2">
      <c r="G53935" s="12"/>
    </row>
    <row r="53936" spans="7:7" x14ac:dyDescent="0.2">
      <c r="G53936" s="12"/>
    </row>
    <row r="53937" spans="7:7" x14ac:dyDescent="0.2">
      <c r="G53937" s="12"/>
    </row>
    <row r="53938" spans="7:7" x14ac:dyDescent="0.2">
      <c r="G53938" s="12"/>
    </row>
    <row r="53939" spans="7:7" x14ac:dyDescent="0.2">
      <c r="G53939" s="12"/>
    </row>
    <row r="53940" spans="7:7" x14ac:dyDescent="0.2">
      <c r="G53940" s="12"/>
    </row>
    <row r="53941" spans="7:7" x14ac:dyDescent="0.2">
      <c r="G53941" s="12"/>
    </row>
    <row r="53942" spans="7:7" x14ac:dyDescent="0.2">
      <c r="G53942" s="12"/>
    </row>
    <row r="53943" spans="7:7" x14ac:dyDescent="0.2">
      <c r="G53943" s="12"/>
    </row>
    <row r="53944" spans="7:7" x14ac:dyDescent="0.2">
      <c r="G53944" s="12"/>
    </row>
    <row r="53945" spans="7:7" x14ac:dyDescent="0.2">
      <c r="G53945" s="12"/>
    </row>
    <row r="53946" spans="7:7" x14ac:dyDescent="0.2">
      <c r="G53946" s="12"/>
    </row>
    <row r="53947" spans="7:7" x14ac:dyDescent="0.2">
      <c r="G53947" s="12"/>
    </row>
    <row r="53948" spans="7:7" x14ac:dyDescent="0.2">
      <c r="G53948" s="12"/>
    </row>
    <row r="53949" spans="7:7" x14ac:dyDescent="0.2">
      <c r="G53949" s="12"/>
    </row>
    <row r="53950" spans="7:7" x14ac:dyDescent="0.2">
      <c r="G53950" s="12"/>
    </row>
    <row r="53951" spans="7:7" x14ac:dyDescent="0.2">
      <c r="G53951" s="12"/>
    </row>
    <row r="53952" spans="7:7" x14ac:dyDescent="0.2">
      <c r="G53952" s="12"/>
    </row>
    <row r="53953" spans="7:7" x14ac:dyDescent="0.2">
      <c r="G53953" s="12"/>
    </row>
    <row r="53954" spans="7:7" x14ac:dyDescent="0.2">
      <c r="G53954" s="12"/>
    </row>
    <row r="53955" spans="7:7" x14ac:dyDescent="0.2">
      <c r="G53955" s="12"/>
    </row>
    <row r="53956" spans="7:7" x14ac:dyDescent="0.2">
      <c r="G53956" s="12"/>
    </row>
    <row r="53957" spans="7:7" x14ac:dyDescent="0.2">
      <c r="G53957" s="12"/>
    </row>
    <row r="53958" spans="7:7" x14ac:dyDescent="0.2">
      <c r="G53958" s="12"/>
    </row>
    <row r="53959" spans="7:7" x14ac:dyDescent="0.2">
      <c r="G53959" s="12"/>
    </row>
    <row r="53960" spans="7:7" x14ac:dyDescent="0.2">
      <c r="G53960" s="12"/>
    </row>
    <row r="53961" spans="7:7" x14ac:dyDescent="0.2">
      <c r="G53961" s="12"/>
    </row>
    <row r="53962" spans="7:7" x14ac:dyDescent="0.2">
      <c r="G53962" s="12"/>
    </row>
    <row r="53963" spans="7:7" x14ac:dyDescent="0.2">
      <c r="G53963" s="12"/>
    </row>
    <row r="53964" spans="7:7" x14ac:dyDescent="0.2">
      <c r="G53964" s="12"/>
    </row>
    <row r="53965" spans="7:7" x14ac:dyDescent="0.2">
      <c r="G53965" s="12"/>
    </row>
    <row r="53966" spans="7:7" x14ac:dyDescent="0.2">
      <c r="G53966" s="12"/>
    </row>
    <row r="53967" spans="7:7" x14ac:dyDescent="0.2">
      <c r="G53967" s="12"/>
    </row>
    <row r="53968" spans="7:7" x14ac:dyDescent="0.2">
      <c r="G53968" s="12"/>
    </row>
    <row r="53969" spans="7:7" x14ac:dyDescent="0.2">
      <c r="G53969" s="12"/>
    </row>
    <row r="53970" spans="7:7" x14ac:dyDescent="0.2">
      <c r="G53970" s="12"/>
    </row>
    <row r="53971" spans="7:7" x14ac:dyDescent="0.2">
      <c r="G53971" s="12"/>
    </row>
    <row r="53972" spans="7:7" x14ac:dyDescent="0.2">
      <c r="G53972" s="12"/>
    </row>
    <row r="53973" spans="7:7" x14ac:dyDescent="0.2">
      <c r="G53973" s="12"/>
    </row>
    <row r="53974" spans="7:7" x14ac:dyDescent="0.2">
      <c r="G53974" s="12"/>
    </row>
    <row r="53975" spans="7:7" x14ac:dyDescent="0.2">
      <c r="G53975" s="12"/>
    </row>
    <row r="53976" spans="7:7" x14ac:dyDescent="0.2">
      <c r="G53976" s="12"/>
    </row>
    <row r="53977" spans="7:7" x14ac:dyDescent="0.2">
      <c r="G53977" s="12"/>
    </row>
    <row r="53978" spans="7:7" x14ac:dyDescent="0.2">
      <c r="G53978" s="12"/>
    </row>
    <row r="53979" spans="7:7" x14ac:dyDescent="0.2">
      <c r="G53979" s="12"/>
    </row>
    <row r="53980" spans="7:7" x14ac:dyDescent="0.2">
      <c r="G53980" s="12"/>
    </row>
    <row r="53981" spans="7:7" x14ac:dyDescent="0.2">
      <c r="G53981" s="12"/>
    </row>
    <row r="53982" spans="7:7" x14ac:dyDescent="0.2">
      <c r="G53982" s="12"/>
    </row>
    <row r="53983" spans="7:7" x14ac:dyDescent="0.2">
      <c r="G53983" s="12"/>
    </row>
    <row r="53984" spans="7:7" x14ac:dyDescent="0.2">
      <c r="G53984" s="12"/>
    </row>
    <row r="53985" spans="7:7" x14ac:dyDescent="0.2">
      <c r="G53985" s="12"/>
    </row>
    <row r="53986" spans="7:7" x14ac:dyDescent="0.2">
      <c r="G53986" s="12"/>
    </row>
    <row r="53987" spans="7:7" x14ac:dyDescent="0.2">
      <c r="G53987" s="12"/>
    </row>
    <row r="53988" spans="7:7" x14ac:dyDescent="0.2">
      <c r="G53988" s="12"/>
    </row>
    <row r="53989" spans="7:7" x14ac:dyDescent="0.2">
      <c r="G53989" s="12"/>
    </row>
    <row r="53990" spans="7:7" x14ac:dyDescent="0.2">
      <c r="G53990" s="12"/>
    </row>
    <row r="53991" spans="7:7" x14ac:dyDescent="0.2">
      <c r="G53991" s="12"/>
    </row>
    <row r="53992" spans="7:7" x14ac:dyDescent="0.2">
      <c r="G53992" s="12"/>
    </row>
    <row r="53993" spans="7:7" x14ac:dyDescent="0.2">
      <c r="G53993" s="12"/>
    </row>
    <row r="53994" spans="7:7" x14ac:dyDescent="0.2">
      <c r="G53994" s="12"/>
    </row>
    <row r="53995" spans="7:7" x14ac:dyDescent="0.2">
      <c r="G53995" s="12"/>
    </row>
    <row r="53996" spans="7:7" x14ac:dyDescent="0.2">
      <c r="G53996" s="12"/>
    </row>
    <row r="53997" spans="7:7" x14ac:dyDescent="0.2">
      <c r="G53997" s="12"/>
    </row>
    <row r="53998" spans="7:7" x14ac:dyDescent="0.2">
      <c r="G53998" s="12"/>
    </row>
    <row r="53999" spans="7:7" x14ac:dyDescent="0.2">
      <c r="G53999" s="12"/>
    </row>
    <row r="54000" spans="7:7" x14ac:dyDescent="0.2">
      <c r="G54000" s="12"/>
    </row>
    <row r="54001" spans="7:7" x14ac:dyDescent="0.2">
      <c r="G54001" s="12"/>
    </row>
    <row r="54002" spans="7:7" x14ac:dyDescent="0.2">
      <c r="G54002" s="12"/>
    </row>
    <row r="54003" spans="7:7" x14ac:dyDescent="0.2">
      <c r="G54003" s="12"/>
    </row>
    <row r="54004" spans="7:7" x14ac:dyDescent="0.2">
      <c r="G54004" s="12"/>
    </row>
    <row r="54005" spans="7:7" x14ac:dyDescent="0.2">
      <c r="G54005" s="12"/>
    </row>
    <row r="54006" spans="7:7" x14ac:dyDescent="0.2">
      <c r="G54006" s="12"/>
    </row>
    <row r="54007" spans="7:7" x14ac:dyDescent="0.2">
      <c r="G54007" s="12"/>
    </row>
    <row r="54008" spans="7:7" x14ac:dyDescent="0.2">
      <c r="G54008" s="12"/>
    </row>
    <row r="54009" spans="7:7" x14ac:dyDescent="0.2">
      <c r="G54009" s="12"/>
    </row>
    <row r="54010" spans="7:7" x14ac:dyDescent="0.2">
      <c r="G54010" s="12"/>
    </row>
    <row r="54011" spans="7:7" x14ac:dyDescent="0.2">
      <c r="G54011" s="12"/>
    </row>
    <row r="54012" spans="7:7" x14ac:dyDescent="0.2">
      <c r="G54012" s="12"/>
    </row>
    <row r="54013" spans="7:7" x14ac:dyDescent="0.2">
      <c r="G54013" s="12"/>
    </row>
    <row r="54014" spans="7:7" x14ac:dyDescent="0.2">
      <c r="G54014" s="12"/>
    </row>
    <row r="54015" spans="7:7" x14ac:dyDescent="0.2">
      <c r="G54015" s="12"/>
    </row>
    <row r="54016" spans="7:7" x14ac:dyDescent="0.2">
      <c r="G54016" s="12"/>
    </row>
    <row r="54017" spans="7:7" x14ac:dyDescent="0.2">
      <c r="G54017" s="12"/>
    </row>
    <row r="54018" spans="7:7" x14ac:dyDescent="0.2">
      <c r="G54018" s="12"/>
    </row>
    <row r="54019" spans="7:7" x14ac:dyDescent="0.2">
      <c r="G54019" s="12"/>
    </row>
    <row r="54020" spans="7:7" x14ac:dyDescent="0.2">
      <c r="G54020" s="12"/>
    </row>
    <row r="54021" spans="7:7" x14ac:dyDescent="0.2">
      <c r="G54021" s="12"/>
    </row>
    <row r="54022" spans="7:7" x14ac:dyDescent="0.2">
      <c r="G54022" s="12"/>
    </row>
    <row r="54023" spans="7:7" x14ac:dyDescent="0.2">
      <c r="G54023" s="12"/>
    </row>
    <row r="54024" spans="7:7" x14ac:dyDescent="0.2">
      <c r="G54024" s="12"/>
    </row>
    <row r="54025" spans="7:7" x14ac:dyDescent="0.2">
      <c r="G54025" s="12"/>
    </row>
    <row r="54026" spans="7:7" x14ac:dyDescent="0.2">
      <c r="G54026" s="12"/>
    </row>
    <row r="54027" spans="7:7" x14ac:dyDescent="0.2">
      <c r="G54027" s="12"/>
    </row>
    <row r="54028" spans="7:7" x14ac:dyDescent="0.2">
      <c r="G54028" s="12"/>
    </row>
    <row r="54029" spans="7:7" x14ac:dyDescent="0.2">
      <c r="G54029" s="12"/>
    </row>
    <row r="54030" spans="7:7" x14ac:dyDescent="0.2">
      <c r="G54030" s="12"/>
    </row>
    <row r="54031" spans="7:7" x14ac:dyDescent="0.2">
      <c r="G54031" s="12"/>
    </row>
    <row r="54032" spans="7:7" x14ac:dyDescent="0.2">
      <c r="G54032" s="12"/>
    </row>
    <row r="54033" spans="7:7" x14ac:dyDescent="0.2">
      <c r="G54033" s="12"/>
    </row>
    <row r="54034" spans="7:7" x14ac:dyDescent="0.2">
      <c r="G54034" s="12"/>
    </row>
    <row r="54035" spans="7:7" x14ac:dyDescent="0.2">
      <c r="G54035" s="12"/>
    </row>
    <row r="54036" spans="7:7" x14ac:dyDescent="0.2">
      <c r="G54036" s="12"/>
    </row>
    <row r="54037" spans="7:7" x14ac:dyDescent="0.2">
      <c r="G54037" s="12"/>
    </row>
    <row r="54038" spans="7:7" x14ac:dyDescent="0.2">
      <c r="G54038" s="12"/>
    </row>
    <row r="54039" spans="7:7" x14ac:dyDescent="0.2">
      <c r="G54039" s="12"/>
    </row>
    <row r="54040" spans="7:7" x14ac:dyDescent="0.2">
      <c r="G54040" s="12"/>
    </row>
    <row r="54041" spans="7:7" x14ac:dyDescent="0.2">
      <c r="G54041" s="12"/>
    </row>
    <row r="54042" spans="7:7" x14ac:dyDescent="0.2">
      <c r="G54042" s="12"/>
    </row>
    <row r="54043" spans="7:7" x14ac:dyDescent="0.2">
      <c r="G54043" s="12"/>
    </row>
    <row r="54044" spans="7:7" x14ac:dyDescent="0.2">
      <c r="G54044" s="12"/>
    </row>
    <row r="54045" spans="7:7" x14ac:dyDescent="0.2">
      <c r="G54045" s="12"/>
    </row>
    <row r="54046" spans="7:7" x14ac:dyDescent="0.2">
      <c r="G54046" s="12"/>
    </row>
    <row r="54047" spans="7:7" x14ac:dyDescent="0.2">
      <c r="G54047" s="12"/>
    </row>
    <row r="54048" spans="7:7" x14ac:dyDescent="0.2">
      <c r="G54048" s="12"/>
    </row>
    <row r="54049" spans="7:7" x14ac:dyDescent="0.2">
      <c r="G54049" s="12"/>
    </row>
    <row r="54050" spans="7:7" x14ac:dyDescent="0.2">
      <c r="G54050" s="12"/>
    </row>
    <row r="54051" spans="7:7" x14ac:dyDescent="0.2">
      <c r="G54051" s="12"/>
    </row>
    <row r="54052" spans="7:7" x14ac:dyDescent="0.2">
      <c r="G54052" s="12"/>
    </row>
    <row r="54053" spans="7:7" x14ac:dyDescent="0.2">
      <c r="G54053" s="12"/>
    </row>
    <row r="54054" spans="7:7" x14ac:dyDescent="0.2">
      <c r="G54054" s="12"/>
    </row>
    <row r="54055" spans="7:7" x14ac:dyDescent="0.2">
      <c r="G54055" s="12"/>
    </row>
    <row r="54056" spans="7:7" x14ac:dyDescent="0.2">
      <c r="G54056" s="12"/>
    </row>
    <row r="54057" spans="7:7" x14ac:dyDescent="0.2">
      <c r="G54057" s="12"/>
    </row>
    <row r="54058" spans="7:7" x14ac:dyDescent="0.2">
      <c r="G54058" s="12"/>
    </row>
    <row r="54059" spans="7:7" x14ac:dyDescent="0.2">
      <c r="G54059" s="12"/>
    </row>
    <row r="54060" spans="7:7" x14ac:dyDescent="0.2">
      <c r="G54060" s="12"/>
    </row>
    <row r="54061" spans="7:7" x14ac:dyDescent="0.2">
      <c r="G54061" s="12"/>
    </row>
    <row r="54062" spans="7:7" x14ac:dyDescent="0.2">
      <c r="G54062" s="12"/>
    </row>
    <row r="54063" spans="7:7" x14ac:dyDescent="0.2">
      <c r="G54063" s="12"/>
    </row>
    <row r="54064" spans="7:7" x14ac:dyDescent="0.2">
      <c r="G54064" s="12"/>
    </row>
    <row r="54065" spans="7:7" x14ac:dyDescent="0.2">
      <c r="G54065" s="12"/>
    </row>
    <row r="54066" spans="7:7" x14ac:dyDescent="0.2">
      <c r="G54066" s="12"/>
    </row>
    <row r="54067" spans="7:7" x14ac:dyDescent="0.2">
      <c r="G54067" s="12"/>
    </row>
    <row r="54068" spans="7:7" x14ac:dyDescent="0.2">
      <c r="G54068" s="12"/>
    </row>
    <row r="54069" spans="7:7" x14ac:dyDescent="0.2">
      <c r="G54069" s="12"/>
    </row>
    <row r="54070" spans="7:7" x14ac:dyDescent="0.2">
      <c r="G54070" s="12"/>
    </row>
    <row r="54071" spans="7:7" x14ac:dyDescent="0.2">
      <c r="G54071" s="12"/>
    </row>
    <row r="54072" spans="7:7" x14ac:dyDescent="0.2">
      <c r="G54072" s="12"/>
    </row>
    <row r="54073" spans="7:7" x14ac:dyDescent="0.2">
      <c r="G54073" s="12"/>
    </row>
    <row r="54074" spans="7:7" x14ac:dyDescent="0.2">
      <c r="G54074" s="12"/>
    </row>
    <row r="54075" spans="7:7" x14ac:dyDescent="0.2">
      <c r="G54075" s="12"/>
    </row>
    <row r="54076" spans="7:7" x14ac:dyDescent="0.2">
      <c r="G54076" s="12"/>
    </row>
    <row r="54077" spans="7:7" x14ac:dyDescent="0.2">
      <c r="G54077" s="12"/>
    </row>
    <row r="54078" spans="7:7" x14ac:dyDescent="0.2">
      <c r="G54078" s="12"/>
    </row>
    <row r="54079" spans="7:7" x14ac:dyDescent="0.2">
      <c r="G54079" s="12"/>
    </row>
    <row r="54080" spans="7:7" x14ac:dyDescent="0.2">
      <c r="G54080" s="12"/>
    </row>
    <row r="54081" spans="7:7" x14ac:dyDescent="0.2">
      <c r="G54081" s="12"/>
    </row>
    <row r="54082" spans="7:7" x14ac:dyDescent="0.2">
      <c r="G54082" s="12"/>
    </row>
    <row r="54083" spans="7:7" x14ac:dyDescent="0.2">
      <c r="G54083" s="12"/>
    </row>
    <row r="54084" spans="7:7" x14ac:dyDescent="0.2">
      <c r="G54084" s="12"/>
    </row>
    <row r="54085" spans="7:7" x14ac:dyDescent="0.2">
      <c r="G54085" s="12"/>
    </row>
    <row r="54086" spans="7:7" x14ac:dyDescent="0.2">
      <c r="G54086" s="12"/>
    </row>
    <row r="54087" spans="7:7" x14ac:dyDescent="0.2">
      <c r="G54087" s="12"/>
    </row>
    <row r="54088" spans="7:7" x14ac:dyDescent="0.2">
      <c r="G54088" s="12"/>
    </row>
    <row r="54089" spans="7:7" x14ac:dyDescent="0.2">
      <c r="G54089" s="12"/>
    </row>
    <row r="54090" spans="7:7" x14ac:dyDescent="0.2">
      <c r="G54090" s="12"/>
    </row>
    <row r="54091" spans="7:7" x14ac:dyDescent="0.2">
      <c r="G54091" s="12"/>
    </row>
    <row r="54092" spans="7:7" x14ac:dyDescent="0.2">
      <c r="G54092" s="12"/>
    </row>
    <row r="54093" spans="7:7" x14ac:dyDescent="0.2">
      <c r="G54093" s="12"/>
    </row>
    <row r="54094" spans="7:7" x14ac:dyDescent="0.2">
      <c r="G54094" s="12"/>
    </row>
    <row r="54095" spans="7:7" x14ac:dyDescent="0.2">
      <c r="G54095" s="12"/>
    </row>
    <row r="54096" spans="7:7" x14ac:dyDescent="0.2">
      <c r="G54096" s="12"/>
    </row>
    <row r="54097" spans="7:7" x14ac:dyDescent="0.2">
      <c r="G54097" s="12"/>
    </row>
    <row r="54098" spans="7:7" x14ac:dyDescent="0.2">
      <c r="G54098" s="12"/>
    </row>
    <row r="54099" spans="7:7" x14ac:dyDescent="0.2">
      <c r="G54099" s="12"/>
    </row>
    <row r="54100" spans="7:7" x14ac:dyDescent="0.2">
      <c r="G54100" s="12"/>
    </row>
    <row r="54101" spans="7:7" x14ac:dyDescent="0.2">
      <c r="G54101" s="12"/>
    </row>
    <row r="54102" spans="7:7" x14ac:dyDescent="0.2">
      <c r="G54102" s="12"/>
    </row>
    <row r="54103" spans="7:7" x14ac:dyDescent="0.2">
      <c r="G54103" s="12"/>
    </row>
    <row r="54104" spans="7:7" x14ac:dyDescent="0.2">
      <c r="G54104" s="12"/>
    </row>
    <row r="54105" spans="7:7" x14ac:dyDescent="0.2">
      <c r="G54105" s="12"/>
    </row>
    <row r="54106" spans="7:7" x14ac:dyDescent="0.2">
      <c r="G54106" s="12"/>
    </row>
    <row r="54107" spans="7:7" x14ac:dyDescent="0.2">
      <c r="G54107" s="12"/>
    </row>
    <row r="54108" spans="7:7" x14ac:dyDescent="0.2">
      <c r="G54108" s="12"/>
    </row>
    <row r="54109" spans="7:7" x14ac:dyDescent="0.2">
      <c r="G54109" s="12"/>
    </row>
    <row r="54110" spans="7:7" x14ac:dyDescent="0.2">
      <c r="G54110" s="12"/>
    </row>
    <row r="54111" spans="7:7" x14ac:dyDescent="0.2">
      <c r="G54111" s="12"/>
    </row>
    <row r="54112" spans="7:7" x14ac:dyDescent="0.2">
      <c r="G54112" s="12"/>
    </row>
    <row r="54113" spans="7:7" x14ac:dyDescent="0.2">
      <c r="G54113" s="12"/>
    </row>
    <row r="54114" spans="7:7" x14ac:dyDescent="0.2">
      <c r="G54114" s="12"/>
    </row>
    <row r="54115" spans="7:7" x14ac:dyDescent="0.2">
      <c r="G54115" s="12"/>
    </row>
    <row r="54116" spans="7:7" x14ac:dyDescent="0.2">
      <c r="G54116" s="12"/>
    </row>
    <row r="54117" spans="7:7" x14ac:dyDescent="0.2">
      <c r="G54117" s="12"/>
    </row>
    <row r="54118" spans="7:7" x14ac:dyDescent="0.2">
      <c r="G54118" s="12"/>
    </row>
    <row r="54119" spans="7:7" x14ac:dyDescent="0.2">
      <c r="G54119" s="12"/>
    </row>
    <row r="54120" spans="7:7" x14ac:dyDescent="0.2">
      <c r="G54120" s="12"/>
    </row>
    <row r="54121" spans="7:7" x14ac:dyDescent="0.2">
      <c r="G54121" s="12"/>
    </row>
    <row r="54122" spans="7:7" x14ac:dyDescent="0.2">
      <c r="G54122" s="12"/>
    </row>
    <row r="54123" spans="7:7" x14ac:dyDescent="0.2">
      <c r="G54123" s="12"/>
    </row>
    <row r="54124" spans="7:7" x14ac:dyDescent="0.2">
      <c r="G54124" s="12"/>
    </row>
    <row r="54125" spans="7:7" x14ac:dyDescent="0.2">
      <c r="G54125" s="12"/>
    </row>
    <row r="54126" spans="7:7" x14ac:dyDescent="0.2">
      <c r="G54126" s="12"/>
    </row>
    <row r="54127" spans="7:7" x14ac:dyDescent="0.2">
      <c r="G54127" s="12"/>
    </row>
    <row r="54128" spans="7:7" x14ac:dyDescent="0.2">
      <c r="G54128" s="12"/>
    </row>
    <row r="54129" spans="7:7" x14ac:dyDescent="0.2">
      <c r="G54129" s="12"/>
    </row>
    <row r="54130" spans="7:7" x14ac:dyDescent="0.2">
      <c r="G54130" s="12"/>
    </row>
    <row r="54131" spans="7:7" x14ac:dyDescent="0.2">
      <c r="G54131" s="12"/>
    </row>
    <row r="54132" spans="7:7" x14ac:dyDescent="0.2">
      <c r="G54132" s="12"/>
    </row>
    <row r="54133" spans="7:7" x14ac:dyDescent="0.2">
      <c r="G54133" s="12"/>
    </row>
    <row r="54134" spans="7:7" x14ac:dyDescent="0.2">
      <c r="G54134" s="12"/>
    </row>
    <row r="54135" spans="7:7" x14ac:dyDescent="0.2">
      <c r="G54135" s="12"/>
    </row>
    <row r="54136" spans="7:7" x14ac:dyDescent="0.2">
      <c r="G54136" s="12"/>
    </row>
    <row r="54137" spans="7:7" x14ac:dyDescent="0.2">
      <c r="G54137" s="12"/>
    </row>
    <row r="54138" spans="7:7" x14ac:dyDescent="0.2">
      <c r="G54138" s="12"/>
    </row>
    <row r="54139" spans="7:7" x14ac:dyDescent="0.2">
      <c r="G54139" s="12"/>
    </row>
    <row r="54140" spans="7:7" x14ac:dyDescent="0.2">
      <c r="G54140" s="12"/>
    </row>
    <row r="54141" spans="7:7" x14ac:dyDescent="0.2">
      <c r="G54141" s="12"/>
    </row>
    <row r="54142" spans="7:7" x14ac:dyDescent="0.2">
      <c r="G54142" s="12"/>
    </row>
    <row r="54143" spans="7:7" x14ac:dyDescent="0.2">
      <c r="G54143" s="12"/>
    </row>
    <row r="54144" spans="7:7" x14ac:dyDescent="0.2">
      <c r="G54144" s="12"/>
    </row>
    <row r="54145" spans="7:7" x14ac:dyDescent="0.2">
      <c r="G54145" s="12"/>
    </row>
    <row r="54146" spans="7:7" x14ac:dyDescent="0.2">
      <c r="G54146" s="12"/>
    </row>
    <row r="54147" spans="7:7" x14ac:dyDescent="0.2">
      <c r="G54147" s="12"/>
    </row>
    <row r="54148" spans="7:7" x14ac:dyDescent="0.2">
      <c r="G54148" s="12"/>
    </row>
    <row r="54149" spans="7:7" x14ac:dyDescent="0.2">
      <c r="G54149" s="12"/>
    </row>
    <row r="54150" spans="7:7" x14ac:dyDescent="0.2">
      <c r="G54150" s="12"/>
    </row>
    <row r="54151" spans="7:7" x14ac:dyDescent="0.2">
      <c r="G54151" s="12"/>
    </row>
    <row r="54152" spans="7:7" x14ac:dyDescent="0.2">
      <c r="G54152" s="12"/>
    </row>
    <row r="54153" spans="7:7" x14ac:dyDescent="0.2">
      <c r="G54153" s="12"/>
    </row>
    <row r="54154" spans="7:7" x14ac:dyDescent="0.2">
      <c r="G54154" s="12"/>
    </row>
    <row r="54155" spans="7:7" x14ac:dyDescent="0.2">
      <c r="G54155" s="12"/>
    </row>
    <row r="54156" spans="7:7" x14ac:dyDescent="0.2">
      <c r="G54156" s="12"/>
    </row>
    <row r="54157" spans="7:7" x14ac:dyDescent="0.2">
      <c r="G54157" s="12"/>
    </row>
    <row r="54158" spans="7:7" x14ac:dyDescent="0.2">
      <c r="G54158" s="12"/>
    </row>
    <row r="54159" spans="7:7" x14ac:dyDescent="0.2">
      <c r="G54159" s="12"/>
    </row>
    <row r="54160" spans="7:7" x14ac:dyDescent="0.2">
      <c r="G54160" s="12"/>
    </row>
    <row r="54161" spans="7:7" x14ac:dyDescent="0.2">
      <c r="G54161" s="12"/>
    </row>
    <row r="54162" spans="7:7" x14ac:dyDescent="0.2">
      <c r="G54162" s="12"/>
    </row>
    <row r="54163" spans="7:7" x14ac:dyDescent="0.2">
      <c r="G54163" s="12"/>
    </row>
    <row r="54164" spans="7:7" x14ac:dyDescent="0.2">
      <c r="G54164" s="12"/>
    </row>
    <row r="54165" spans="7:7" x14ac:dyDescent="0.2">
      <c r="G54165" s="12"/>
    </row>
    <row r="54166" spans="7:7" x14ac:dyDescent="0.2">
      <c r="G54166" s="12"/>
    </row>
    <row r="54167" spans="7:7" x14ac:dyDescent="0.2">
      <c r="G54167" s="12"/>
    </row>
    <row r="54168" spans="7:7" x14ac:dyDescent="0.2">
      <c r="G54168" s="12"/>
    </row>
    <row r="54169" spans="7:7" x14ac:dyDescent="0.2">
      <c r="G54169" s="12"/>
    </row>
    <row r="54170" spans="7:7" x14ac:dyDescent="0.2">
      <c r="G54170" s="12"/>
    </row>
    <row r="54171" spans="7:7" x14ac:dyDescent="0.2">
      <c r="G54171" s="12"/>
    </row>
    <row r="54172" spans="7:7" x14ac:dyDescent="0.2">
      <c r="G54172" s="12"/>
    </row>
    <row r="54173" spans="7:7" x14ac:dyDescent="0.2">
      <c r="G54173" s="12"/>
    </row>
    <row r="54174" spans="7:7" x14ac:dyDescent="0.2">
      <c r="G54174" s="12"/>
    </row>
    <row r="54175" spans="7:7" x14ac:dyDescent="0.2">
      <c r="G54175" s="12"/>
    </row>
    <row r="54176" spans="7:7" x14ac:dyDescent="0.2">
      <c r="G54176" s="12"/>
    </row>
    <row r="54177" spans="7:7" x14ac:dyDescent="0.2">
      <c r="G54177" s="12"/>
    </row>
    <row r="54178" spans="7:7" x14ac:dyDescent="0.2">
      <c r="G54178" s="12"/>
    </row>
    <row r="54179" spans="7:7" x14ac:dyDescent="0.2">
      <c r="G54179" s="12"/>
    </row>
    <row r="54180" spans="7:7" x14ac:dyDescent="0.2">
      <c r="G54180" s="12"/>
    </row>
    <row r="54181" spans="7:7" x14ac:dyDescent="0.2">
      <c r="G54181" s="12"/>
    </row>
    <row r="54182" spans="7:7" x14ac:dyDescent="0.2">
      <c r="G54182" s="12"/>
    </row>
    <row r="54183" spans="7:7" x14ac:dyDescent="0.2">
      <c r="G54183" s="12"/>
    </row>
    <row r="54184" spans="7:7" x14ac:dyDescent="0.2">
      <c r="G54184" s="12"/>
    </row>
    <row r="54185" spans="7:7" x14ac:dyDescent="0.2">
      <c r="G54185" s="12"/>
    </row>
    <row r="54186" spans="7:7" x14ac:dyDescent="0.2">
      <c r="G54186" s="12"/>
    </row>
    <row r="54187" spans="7:7" x14ac:dyDescent="0.2">
      <c r="G54187" s="12"/>
    </row>
    <row r="54188" spans="7:7" x14ac:dyDescent="0.2">
      <c r="G54188" s="12"/>
    </row>
    <row r="54189" spans="7:7" x14ac:dyDescent="0.2">
      <c r="G54189" s="12"/>
    </row>
    <row r="54190" spans="7:7" x14ac:dyDescent="0.2">
      <c r="G54190" s="12"/>
    </row>
    <row r="54191" spans="7:7" x14ac:dyDescent="0.2">
      <c r="G54191" s="12"/>
    </row>
    <row r="54192" spans="7:7" x14ac:dyDescent="0.2">
      <c r="G54192" s="12"/>
    </row>
    <row r="54193" spans="7:7" x14ac:dyDescent="0.2">
      <c r="G54193" s="12"/>
    </row>
    <row r="54194" spans="7:7" x14ac:dyDescent="0.2">
      <c r="G54194" s="12"/>
    </row>
    <row r="54195" spans="7:7" x14ac:dyDescent="0.2">
      <c r="G54195" s="12"/>
    </row>
    <row r="54196" spans="7:7" x14ac:dyDescent="0.2">
      <c r="G54196" s="12"/>
    </row>
    <row r="54197" spans="7:7" x14ac:dyDescent="0.2">
      <c r="G54197" s="12"/>
    </row>
    <row r="54198" spans="7:7" x14ac:dyDescent="0.2">
      <c r="G54198" s="12"/>
    </row>
    <row r="54199" spans="7:7" x14ac:dyDescent="0.2">
      <c r="G54199" s="12"/>
    </row>
    <row r="54200" spans="7:7" x14ac:dyDescent="0.2">
      <c r="G54200" s="12"/>
    </row>
    <row r="54201" spans="7:7" x14ac:dyDescent="0.2">
      <c r="G54201" s="12"/>
    </row>
    <row r="54202" spans="7:7" x14ac:dyDescent="0.2">
      <c r="G54202" s="12"/>
    </row>
    <row r="54203" spans="7:7" x14ac:dyDescent="0.2">
      <c r="G54203" s="12"/>
    </row>
    <row r="54204" spans="7:7" x14ac:dyDescent="0.2">
      <c r="G54204" s="12"/>
    </row>
    <row r="54205" spans="7:7" x14ac:dyDescent="0.2">
      <c r="G54205" s="12"/>
    </row>
    <row r="54206" spans="7:7" x14ac:dyDescent="0.2">
      <c r="G54206" s="12"/>
    </row>
    <row r="54207" spans="7:7" x14ac:dyDescent="0.2">
      <c r="G54207" s="12"/>
    </row>
    <row r="54208" spans="7:7" x14ac:dyDescent="0.2">
      <c r="G54208" s="12"/>
    </row>
    <row r="54209" spans="7:7" x14ac:dyDescent="0.2">
      <c r="G54209" s="12"/>
    </row>
    <row r="54210" spans="7:7" x14ac:dyDescent="0.2">
      <c r="G54210" s="12"/>
    </row>
    <row r="54211" spans="7:7" x14ac:dyDescent="0.2">
      <c r="G54211" s="12"/>
    </row>
    <row r="54212" spans="7:7" x14ac:dyDescent="0.2">
      <c r="G54212" s="12"/>
    </row>
    <row r="54213" spans="7:7" x14ac:dyDescent="0.2">
      <c r="G54213" s="12"/>
    </row>
    <row r="54214" spans="7:7" x14ac:dyDescent="0.2">
      <c r="G54214" s="12"/>
    </row>
    <row r="54215" spans="7:7" x14ac:dyDescent="0.2">
      <c r="G54215" s="12"/>
    </row>
    <row r="54216" spans="7:7" x14ac:dyDescent="0.2">
      <c r="G54216" s="12"/>
    </row>
    <row r="54217" spans="7:7" x14ac:dyDescent="0.2">
      <c r="G54217" s="12"/>
    </row>
    <row r="54218" spans="7:7" x14ac:dyDescent="0.2">
      <c r="G54218" s="12"/>
    </row>
    <row r="54219" spans="7:7" x14ac:dyDescent="0.2">
      <c r="G54219" s="12"/>
    </row>
    <row r="54220" spans="7:7" x14ac:dyDescent="0.2">
      <c r="G54220" s="12"/>
    </row>
    <row r="54221" spans="7:7" x14ac:dyDescent="0.2">
      <c r="G54221" s="12"/>
    </row>
    <row r="54222" spans="7:7" x14ac:dyDescent="0.2">
      <c r="G54222" s="12"/>
    </row>
    <row r="54223" spans="7:7" x14ac:dyDescent="0.2">
      <c r="G54223" s="12"/>
    </row>
    <row r="54224" spans="7:7" x14ac:dyDescent="0.2">
      <c r="G54224" s="12"/>
    </row>
    <row r="54225" spans="7:7" x14ac:dyDescent="0.2">
      <c r="G54225" s="12"/>
    </row>
    <row r="54226" spans="7:7" x14ac:dyDescent="0.2">
      <c r="G54226" s="12"/>
    </row>
    <row r="54227" spans="7:7" x14ac:dyDescent="0.2">
      <c r="G54227" s="12"/>
    </row>
    <row r="54228" spans="7:7" x14ac:dyDescent="0.2">
      <c r="G54228" s="12"/>
    </row>
    <row r="54229" spans="7:7" x14ac:dyDescent="0.2">
      <c r="G54229" s="12"/>
    </row>
    <row r="54230" spans="7:7" x14ac:dyDescent="0.2">
      <c r="G54230" s="12"/>
    </row>
    <row r="54231" spans="7:7" x14ac:dyDescent="0.2">
      <c r="G54231" s="12"/>
    </row>
    <row r="54232" spans="7:7" x14ac:dyDescent="0.2">
      <c r="G54232" s="12"/>
    </row>
    <row r="54233" spans="7:7" x14ac:dyDescent="0.2">
      <c r="G54233" s="12"/>
    </row>
    <row r="54234" spans="7:7" x14ac:dyDescent="0.2">
      <c r="G54234" s="12"/>
    </row>
    <row r="54235" spans="7:7" x14ac:dyDescent="0.2">
      <c r="G54235" s="12"/>
    </row>
    <row r="54236" spans="7:7" x14ac:dyDescent="0.2">
      <c r="G54236" s="12"/>
    </row>
    <row r="54237" spans="7:7" x14ac:dyDescent="0.2">
      <c r="G54237" s="12"/>
    </row>
    <row r="54238" spans="7:7" x14ac:dyDescent="0.2">
      <c r="G54238" s="12"/>
    </row>
    <row r="54239" spans="7:7" x14ac:dyDescent="0.2">
      <c r="G54239" s="12"/>
    </row>
    <row r="54240" spans="7:7" x14ac:dyDescent="0.2">
      <c r="G54240" s="12"/>
    </row>
    <row r="54241" spans="7:7" x14ac:dyDescent="0.2">
      <c r="G54241" s="12"/>
    </row>
    <row r="54242" spans="7:7" x14ac:dyDescent="0.2">
      <c r="G54242" s="12"/>
    </row>
    <row r="54243" spans="7:7" x14ac:dyDescent="0.2">
      <c r="G54243" s="12"/>
    </row>
    <row r="54244" spans="7:7" x14ac:dyDescent="0.2">
      <c r="G54244" s="12"/>
    </row>
    <row r="54245" spans="7:7" x14ac:dyDescent="0.2">
      <c r="G54245" s="12"/>
    </row>
    <row r="54246" spans="7:7" x14ac:dyDescent="0.2">
      <c r="G54246" s="12"/>
    </row>
    <row r="54247" spans="7:7" x14ac:dyDescent="0.2">
      <c r="G54247" s="12"/>
    </row>
    <row r="54248" spans="7:7" x14ac:dyDescent="0.2">
      <c r="G54248" s="12"/>
    </row>
    <row r="54249" spans="7:7" x14ac:dyDescent="0.2">
      <c r="G54249" s="12"/>
    </row>
    <row r="54250" spans="7:7" x14ac:dyDescent="0.2">
      <c r="G54250" s="12"/>
    </row>
    <row r="54251" spans="7:7" x14ac:dyDescent="0.2">
      <c r="G54251" s="12"/>
    </row>
    <row r="54252" spans="7:7" x14ac:dyDescent="0.2">
      <c r="G54252" s="12"/>
    </row>
    <row r="54253" spans="7:7" x14ac:dyDescent="0.2">
      <c r="G54253" s="12"/>
    </row>
    <row r="54254" spans="7:7" x14ac:dyDescent="0.2">
      <c r="G54254" s="12"/>
    </row>
    <row r="54255" spans="7:7" x14ac:dyDescent="0.2">
      <c r="G54255" s="12"/>
    </row>
    <row r="54256" spans="7:7" x14ac:dyDescent="0.2">
      <c r="G54256" s="12"/>
    </row>
    <row r="54257" spans="7:7" x14ac:dyDescent="0.2">
      <c r="G54257" s="12"/>
    </row>
    <row r="54258" spans="7:7" x14ac:dyDescent="0.2">
      <c r="G54258" s="12"/>
    </row>
    <row r="54259" spans="7:7" x14ac:dyDescent="0.2">
      <c r="G54259" s="12"/>
    </row>
    <row r="54260" spans="7:7" x14ac:dyDescent="0.2">
      <c r="G54260" s="12"/>
    </row>
    <row r="54261" spans="7:7" x14ac:dyDescent="0.2">
      <c r="G54261" s="12"/>
    </row>
    <row r="54262" spans="7:7" x14ac:dyDescent="0.2">
      <c r="G54262" s="12"/>
    </row>
    <row r="54263" spans="7:7" x14ac:dyDescent="0.2">
      <c r="G54263" s="12"/>
    </row>
    <row r="54264" spans="7:7" x14ac:dyDescent="0.2">
      <c r="G54264" s="12"/>
    </row>
    <row r="54265" spans="7:7" x14ac:dyDescent="0.2">
      <c r="G54265" s="12"/>
    </row>
    <row r="54266" spans="7:7" x14ac:dyDescent="0.2">
      <c r="G54266" s="12"/>
    </row>
    <row r="54267" spans="7:7" x14ac:dyDescent="0.2">
      <c r="G54267" s="12"/>
    </row>
    <row r="54268" spans="7:7" x14ac:dyDescent="0.2">
      <c r="G54268" s="12"/>
    </row>
    <row r="54269" spans="7:7" x14ac:dyDescent="0.2">
      <c r="G54269" s="12"/>
    </row>
    <row r="54270" spans="7:7" x14ac:dyDescent="0.2">
      <c r="G54270" s="12"/>
    </row>
    <row r="54271" spans="7:7" x14ac:dyDescent="0.2">
      <c r="G54271" s="12"/>
    </row>
    <row r="54272" spans="7:7" x14ac:dyDescent="0.2">
      <c r="G54272" s="12"/>
    </row>
    <row r="54273" spans="7:7" x14ac:dyDescent="0.2">
      <c r="G54273" s="12"/>
    </row>
    <row r="54274" spans="7:7" x14ac:dyDescent="0.2">
      <c r="G54274" s="12"/>
    </row>
    <row r="54275" spans="7:7" x14ac:dyDescent="0.2">
      <c r="G54275" s="12"/>
    </row>
    <row r="54276" spans="7:7" x14ac:dyDescent="0.2">
      <c r="G54276" s="12"/>
    </row>
    <row r="54277" spans="7:7" x14ac:dyDescent="0.2">
      <c r="G54277" s="12"/>
    </row>
    <row r="54278" spans="7:7" x14ac:dyDescent="0.2">
      <c r="G54278" s="12"/>
    </row>
    <row r="54279" spans="7:7" x14ac:dyDescent="0.2">
      <c r="G54279" s="12"/>
    </row>
    <row r="54280" spans="7:7" x14ac:dyDescent="0.2">
      <c r="G54280" s="12"/>
    </row>
    <row r="54281" spans="7:7" x14ac:dyDescent="0.2">
      <c r="G54281" s="12"/>
    </row>
    <row r="54282" spans="7:7" x14ac:dyDescent="0.2">
      <c r="G54282" s="12"/>
    </row>
    <row r="54283" spans="7:7" x14ac:dyDescent="0.2">
      <c r="G54283" s="12"/>
    </row>
    <row r="54284" spans="7:7" x14ac:dyDescent="0.2">
      <c r="G54284" s="12"/>
    </row>
    <row r="54285" spans="7:7" x14ac:dyDescent="0.2">
      <c r="G54285" s="12"/>
    </row>
    <row r="54286" spans="7:7" x14ac:dyDescent="0.2">
      <c r="G54286" s="12"/>
    </row>
    <row r="54287" spans="7:7" x14ac:dyDescent="0.2">
      <c r="G54287" s="12"/>
    </row>
    <row r="54288" spans="7:7" x14ac:dyDescent="0.2">
      <c r="G54288" s="12"/>
    </row>
    <row r="54289" spans="7:7" x14ac:dyDescent="0.2">
      <c r="G54289" s="12"/>
    </row>
    <row r="54290" spans="7:7" x14ac:dyDescent="0.2">
      <c r="G54290" s="12"/>
    </row>
    <row r="54291" spans="7:7" x14ac:dyDescent="0.2">
      <c r="G54291" s="12"/>
    </row>
    <row r="54292" spans="7:7" x14ac:dyDescent="0.2">
      <c r="G54292" s="12"/>
    </row>
    <row r="54293" spans="7:7" x14ac:dyDescent="0.2">
      <c r="G54293" s="12"/>
    </row>
    <row r="54294" spans="7:7" x14ac:dyDescent="0.2">
      <c r="G54294" s="12"/>
    </row>
    <row r="54295" spans="7:7" x14ac:dyDescent="0.2">
      <c r="G54295" s="12"/>
    </row>
    <row r="54296" spans="7:7" x14ac:dyDescent="0.2">
      <c r="G54296" s="12"/>
    </row>
    <row r="54297" spans="7:7" x14ac:dyDescent="0.2">
      <c r="G54297" s="12"/>
    </row>
    <row r="54298" spans="7:7" x14ac:dyDescent="0.2">
      <c r="G54298" s="12"/>
    </row>
    <row r="54299" spans="7:7" x14ac:dyDescent="0.2">
      <c r="G54299" s="12"/>
    </row>
    <row r="54300" spans="7:7" x14ac:dyDescent="0.2">
      <c r="G54300" s="12"/>
    </row>
    <row r="54301" spans="7:7" x14ac:dyDescent="0.2">
      <c r="G54301" s="12"/>
    </row>
    <row r="54302" spans="7:7" x14ac:dyDescent="0.2">
      <c r="G54302" s="12"/>
    </row>
    <row r="54303" spans="7:7" x14ac:dyDescent="0.2">
      <c r="G54303" s="12"/>
    </row>
    <row r="54304" spans="7:7" x14ac:dyDescent="0.2">
      <c r="G54304" s="12"/>
    </row>
    <row r="54305" spans="7:7" x14ac:dyDescent="0.2">
      <c r="G54305" s="12"/>
    </row>
    <row r="54306" spans="7:7" x14ac:dyDescent="0.2">
      <c r="G54306" s="12"/>
    </row>
    <row r="54307" spans="7:7" x14ac:dyDescent="0.2">
      <c r="G54307" s="12"/>
    </row>
    <row r="54308" spans="7:7" x14ac:dyDescent="0.2">
      <c r="G54308" s="12"/>
    </row>
    <row r="54309" spans="7:7" x14ac:dyDescent="0.2">
      <c r="G54309" s="12"/>
    </row>
    <row r="54310" spans="7:7" x14ac:dyDescent="0.2">
      <c r="G54310" s="12"/>
    </row>
    <row r="54311" spans="7:7" x14ac:dyDescent="0.2">
      <c r="G54311" s="12"/>
    </row>
    <row r="54312" spans="7:7" x14ac:dyDescent="0.2">
      <c r="G54312" s="12"/>
    </row>
    <row r="54313" spans="7:7" x14ac:dyDescent="0.2">
      <c r="G54313" s="12"/>
    </row>
    <row r="54314" spans="7:7" x14ac:dyDescent="0.2">
      <c r="G54314" s="12"/>
    </row>
    <row r="54315" spans="7:7" x14ac:dyDescent="0.2">
      <c r="G54315" s="12"/>
    </row>
    <row r="54316" spans="7:7" x14ac:dyDescent="0.2">
      <c r="G54316" s="12"/>
    </row>
    <row r="54317" spans="7:7" x14ac:dyDescent="0.2">
      <c r="G54317" s="12"/>
    </row>
    <row r="54318" spans="7:7" x14ac:dyDescent="0.2">
      <c r="G54318" s="12"/>
    </row>
    <row r="54319" spans="7:7" x14ac:dyDescent="0.2">
      <c r="G54319" s="12"/>
    </row>
    <row r="54320" spans="7:7" x14ac:dyDescent="0.2">
      <c r="G54320" s="12"/>
    </row>
    <row r="54321" spans="7:7" x14ac:dyDescent="0.2">
      <c r="G54321" s="12"/>
    </row>
    <row r="54322" spans="7:7" x14ac:dyDescent="0.2">
      <c r="G54322" s="12"/>
    </row>
    <row r="54323" spans="7:7" x14ac:dyDescent="0.2">
      <c r="G54323" s="12"/>
    </row>
    <row r="54324" spans="7:7" x14ac:dyDescent="0.2">
      <c r="G54324" s="12"/>
    </row>
    <row r="54325" spans="7:7" x14ac:dyDescent="0.2">
      <c r="G54325" s="12"/>
    </row>
    <row r="54326" spans="7:7" x14ac:dyDescent="0.2">
      <c r="G54326" s="12"/>
    </row>
    <row r="54327" spans="7:7" x14ac:dyDescent="0.2">
      <c r="G54327" s="12"/>
    </row>
    <row r="54328" spans="7:7" x14ac:dyDescent="0.2">
      <c r="G54328" s="12"/>
    </row>
    <row r="54329" spans="7:7" x14ac:dyDescent="0.2">
      <c r="G54329" s="12"/>
    </row>
    <row r="54330" spans="7:7" x14ac:dyDescent="0.2">
      <c r="G54330" s="12"/>
    </row>
    <row r="54331" spans="7:7" x14ac:dyDescent="0.2">
      <c r="G54331" s="12"/>
    </row>
    <row r="54332" spans="7:7" x14ac:dyDescent="0.2">
      <c r="G54332" s="12"/>
    </row>
    <row r="54333" spans="7:7" x14ac:dyDescent="0.2">
      <c r="G54333" s="12"/>
    </row>
    <row r="54334" spans="7:7" x14ac:dyDescent="0.2">
      <c r="G54334" s="12"/>
    </row>
    <row r="54335" spans="7:7" x14ac:dyDescent="0.2">
      <c r="G54335" s="12"/>
    </row>
    <row r="54336" spans="7:7" x14ac:dyDescent="0.2">
      <c r="G54336" s="12"/>
    </row>
    <row r="54337" spans="7:7" x14ac:dyDescent="0.2">
      <c r="G54337" s="12"/>
    </row>
    <row r="54338" spans="7:7" x14ac:dyDescent="0.2">
      <c r="G54338" s="12"/>
    </row>
    <row r="54339" spans="7:7" x14ac:dyDescent="0.2">
      <c r="G54339" s="12"/>
    </row>
    <row r="54340" spans="7:7" x14ac:dyDescent="0.2">
      <c r="G54340" s="12"/>
    </row>
    <row r="54341" spans="7:7" x14ac:dyDescent="0.2">
      <c r="G54341" s="12"/>
    </row>
    <row r="54342" spans="7:7" x14ac:dyDescent="0.2">
      <c r="G54342" s="12"/>
    </row>
    <row r="54343" spans="7:7" x14ac:dyDescent="0.2">
      <c r="G54343" s="12"/>
    </row>
    <row r="54344" spans="7:7" x14ac:dyDescent="0.2">
      <c r="G54344" s="12"/>
    </row>
    <row r="54345" spans="7:7" x14ac:dyDescent="0.2">
      <c r="G54345" s="12"/>
    </row>
    <row r="54346" spans="7:7" x14ac:dyDescent="0.2">
      <c r="G54346" s="12"/>
    </row>
    <row r="54347" spans="7:7" x14ac:dyDescent="0.2">
      <c r="G54347" s="12"/>
    </row>
    <row r="54348" spans="7:7" x14ac:dyDescent="0.2">
      <c r="G54348" s="12"/>
    </row>
    <row r="54349" spans="7:7" x14ac:dyDescent="0.2">
      <c r="G54349" s="12"/>
    </row>
    <row r="54350" spans="7:7" x14ac:dyDescent="0.2">
      <c r="G54350" s="12"/>
    </row>
    <row r="54351" spans="7:7" x14ac:dyDescent="0.2">
      <c r="G54351" s="12"/>
    </row>
    <row r="54352" spans="7:7" x14ac:dyDescent="0.2">
      <c r="G54352" s="12"/>
    </row>
    <row r="54353" spans="7:7" x14ac:dyDescent="0.2">
      <c r="G54353" s="12"/>
    </row>
    <row r="54354" spans="7:7" x14ac:dyDescent="0.2">
      <c r="G54354" s="12"/>
    </row>
    <row r="54355" spans="7:7" x14ac:dyDescent="0.2">
      <c r="G54355" s="12"/>
    </row>
    <row r="54356" spans="7:7" x14ac:dyDescent="0.2">
      <c r="G54356" s="12"/>
    </row>
    <row r="54357" spans="7:7" x14ac:dyDescent="0.2">
      <c r="G54357" s="12"/>
    </row>
    <row r="54358" spans="7:7" x14ac:dyDescent="0.2">
      <c r="G54358" s="12"/>
    </row>
    <row r="54359" spans="7:7" x14ac:dyDescent="0.2">
      <c r="G54359" s="12"/>
    </row>
    <row r="54360" spans="7:7" x14ac:dyDescent="0.2">
      <c r="G54360" s="12"/>
    </row>
    <row r="54361" spans="7:7" x14ac:dyDescent="0.2">
      <c r="G54361" s="12"/>
    </row>
    <row r="54362" spans="7:7" x14ac:dyDescent="0.2">
      <c r="G54362" s="12"/>
    </row>
    <row r="54363" spans="7:7" x14ac:dyDescent="0.2">
      <c r="G54363" s="12"/>
    </row>
    <row r="54364" spans="7:7" x14ac:dyDescent="0.2">
      <c r="G54364" s="12"/>
    </row>
    <row r="54365" spans="7:7" x14ac:dyDescent="0.2">
      <c r="G54365" s="12"/>
    </row>
    <row r="54366" spans="7:7" x14ac:dyDescent="0.2">
      <c r="G54366" s="12"/>
    </row>
    <row r="54367" spans="7:7" x14ac:dyDescent="0.2">
      <c r="G54367" s="12"/>
    </row>
    <row r="54368" spans="7:7" x14ac:dyDescent="0.2">
      <c r="G54368" s="12"/>
    </row>
    <row r="54369" spans="7:7" x14ac:dyDescent="0.2">
      <c r="G54369" s="12"/>
    </row>
    <row r="54370" spans="7:7" x14ac:dyDescent="0.2">
      <c r="G54370" s="12"/>
    </row>
    <row r="54371" spans="7:7" x14ac:dyDescent="0.2">
      <c r="G54371" s="12"/>
    </row>
    <row r="54372" spans="7:7" x14ac:dyDescent="0.2">
      <c r="G54372" s="12"/>
    </row>
    <row r="54373" spans="7:7" x14ac:dyDescent="0.2">
      <c r="G54373" s="12"/>
    </row>
    <row r="54374" spans="7:7" x14ac:dyDescent="0.2">
      <c r="G54374" s="12"/>
    </row>
    <row r="54375" spans="7:7" x14ac:dyDescent="0.2">
      <c r="G54375" s="12"/>
    </row>
    <row r="54376" spans="7:7" x14ac:dyDescent="0.2">
      <c r="G54376" s="12"/>
    </row>
    <row r="54377" spans="7:7" x14ac:dyDescent="0.2">
      <c r="G54377" s="12"/>
    </row>
    <row r="54378" spans="7:7" x14ac:dyDescent="0.2">
      <c r="G54378" s="12"/>
    </row>
    <row r="54379" spans="7:7" x14ac:dyDescent="0.2">
      <c r="G54379" s="12"/>
    </row>
    <row r="54380" spans="7:7" x14ac:dyDescent="0.2">
      <c r="G54380" s="12"/>
    </row>
    <row r="54381" spans="7:7" x14ac:dyDescent="0.2">
      <c r="G54381" s="12"/>
    </row>
    <row r="54382" spans="7:7" x14ac:dyDescent="0.2">
      <c r="G54382" s="12"/>
    </row>
    <row r="54383" spans="7:7" x14ac:dyDescent="0.2">
      <c r="G54383" s="12"/>
    </row>
    <row r="54384" spans="7:7" x14ac:dyDescent="0.2">
      <c r="G54384" s="12"/>
    </row>
    <row r="54385" spans="7:7" x14ac:dyDescent="0.2">
      <c r="G54385" s="12"/>
    </row>
    <row r="54386" spans="7:7" x14ac:dyDescent="0.2">
      <c r="G54386" s="12"/>
    </row>
    <row r="54387" spans="7:7" x14ac:dyDescent="0.2">
      <c r="G54387" s="12"/>
    </row>
    <row r="54388" spans="7:7" x14ac:dyDescent="0.2">
      <c r="G54388" s="12"/>
    </row>
    <row r="54389" spans="7:7" x14ac:dyDescent="0.2">
      <c r="G54389" s="12"/>
    </row>
    <row r="54390" spans="7:7" x14ac:dyDescent="0.2">
      <c r="G54390" s="12"/>
    </row>
    <row r="54391" spans="7:7" x14ac:dyDescent="0.2">
      <c r="G54391" s="12"/>
    </row>
    <row r="54392" spans="7:7" x14ac:dyDescent="0.2">
      <c r="G54392" s="12"/>
    </row>
    <row r="54393" spans="7:7" x14ac:dyDescent="0.2">
      <c r="G54393" s="12"/>
    </row>
    <row r="54394" spans="7:7" x14ac:dyDescent="0.2">
      <c r="G54394" s="12"/>
    </row>
    <row r="54395" spans="7:7" x14ac:dyDescent="0.2">
      <c r="G54395" s="12"/>
    </row>
    <row r="54396" spans="7:7" x14ac:dyDescent="0.2">
      <c r="G54396" s="12"/>
    </row>
    <row r="54397" spans="7:7" x14ac:dyDescent="0.2">
      <c r="G54397" s="12"/>
    </row>
    <row r="54398" spans="7:7" x14ac:dyDescent="0.2">
      <c r="G54398" s="12"/>
    </row>
    <row r="54399" spans="7:7" x14ac:dyDescent="0.2">
      <c r="G54399" s="12"/>
    </row>
    <row r="54400" spans="7:7" x14ac:dyDescent="0.2">
      <c r="G54400" s="12"/>
    </row>
    <row r="54401" spans="7:7" x14ac:dyDescent="0.2">
      <c r="G54401" s="12"/>
    </row>
    <row r="54402" spans="7:7" x14ac:dyDescent="0.2">
      <c r="G54402" s="12"/>
    </row>
    <row r="54403" spans="7:7" x14ac:dyDescent="0.2">
      <c r="G54403" s="12"/>
    </row>
    <row r="54404" spans="7:7" x14ac:dyDescent="0.2">
      <c r="G54404" s="12"/>
    </row>
    <row r="54405" spans="7:7" x14ac:dyDescent="0.2">
      <c r="G54405" s="12"/>
    </row>
    <row r="54406" spans="7:7" x14ac:dyDescent="0.2">
      <c r="G54406" s="12"/>
    </row>
    <row r="54407" spans="7:7" x14ac:dyDescent="0.2">
      <c r="G54407" s="12"/>
    </row>
    <row r="54408" spans="7:7" x14ac:dyDescent="0.2">
      <c r="G54408" s="12"/>
    </row>
    <row r="54409" spans="7:7" x14ac:dyDescent="0.2">
      <c r="G54409" s="12"/>
    </row>
    <row r="54410" spans="7:7" x14ac:dyDescent="0.2">
      <c r="G54410" s="12"/>
    </row>
    <row r="54411" spans="7:7" x14ac:dyDescent="0.2">
      <c r="G54411" s="12"/>
    </row>
    <row r="54412" spans="7:7" x14ac:dyDescent="0.2">
      <c r="G54412" s="12"/>
    </row>
    <row r="54413" spans="7:7" x14ac:dyDescent="0.2">
      <c r="G54413" s="12"/>
    </row>
    <row r="54414" spans="7:7" x14ac:dyDescent="0.2">
      <c r="G54414" s="12"/>
    </row>
    <row r="54415" spans="7:7" x14ac:dyDescent="0.2">
      <c r="G54415" s="12"/>
    </row>
    <row r="54416" spans="7:7" x14ac:dyDescent="0.2">
      <c r="G54416" s="12"/>
    </row>
    <row r="54417" spans="7:7" x14ac:dyDescent="0.2">
      <c r="G54417" s="12"/>
    </row>
    <row r="54418" spans="7:7" x14ac:dyDescent="0.2">
      <c r="G54418" s="12"/>
    </row>
    <row r="54419" spans="7:7" x14ac:dyDescent="0.2">
      <c r="G54419" s="12"/>
    </row>
    <row r="54420" spans="7:7" x14ac:dyDescent="0.2">
      <c r="G54420" s="12"/>
    </row>
    <row r="54421" spans="7:7" x14ac:dyDescent="0.2">
      <c r="G54421" s="12"/>
    </row>
    <row r="54422" spans="7:7" x14ac:dyDescent="0.2">
      <c r="G54422" s="12"/>
    </row>
    <row r="54423" spans="7:7" x14ac:dyDescent="0.2">
      <c r="G54423" s="12"/>
    </row>
    <row r="54424" spans="7:7" x14ac:dyDescent="0.2">
      <c r="G54424" s="12"/>
    </row>
    <row r="54425" spans="7:7" x14ac:dyDescent="0.2">
      <c r="G54425" s="12"/>
    </row>
    <row r="54426" spans="7:7" x14ac:dyDescent="0.2">
      <c r="G54426" s="12"/>
    </row>
    <row r="54427" spans="7:7" x14ac:dyDescent="0.2">
      <c r="G54427" s="12"/>
    </row>
    <row r="54428" spans="7:7" x14ac:dyDescent="0.2">
      <c r="G54428" s="12"/>
    </row>
    <row r="54429" spans="7:7" x14ac:dyDescent="0.2">
      <c r="G54429" s="12"/>
    </row>
    <row r="54430" spans="7:7" x14ac:dyDescent="0.2">
      <c r="G54430" s="12"/>
    </row>
    <row r="54431" spans="7:7" x14ac:dyDescent="0.2">
      <c r="G54431" s="12"/>
    </row>
    <row r="54432" spans="7:7" x14ac:dyDescent="0.2">
      <c r="G54432" s="12"/>
    </row>
    <row r="54433" spans="7:7" x14ac:dyDescent="0.2">
      <c r="G54433" s="12"/>
    </row>
    <row r="54434" spans="7:7" x14ac:dyDescent="0.2">
      <c r="G54434" s="12"/>
    </row>
    <row r="54435" spans="7:7" x14ac:dyDescent="0.2">
      <c r="G54435" s="12"/>
    </row>
    <row r="54436" spans="7:7" x14ac:dyDescent="0.2">
      <c r="G54436" s="12"/>
    </row>
    <row r="54437" spans="7:7" x14ac:dyDescent="0.2">
      <c r="G54437" s="12"/>
    </row>
    <row r="54438" spans="7:7" x14ac:dyDescent="0.2">
      <c r="G54438" s="12"/>
    </row>
    <row r="54439" spans="7:7" x14ac:dyDescent="0.2">
      <c r="G54439" s="12"/>
    </row>
    <row r="54440" spans="7:7" x14ac:dyDescent="0.2">
      <c r="G54440" s="12"/>
    </row>
    <row r="54441" spans="7:7" x14ac:dyDescent="0.2">
      <c r="G54441" s="12"/>
    </row>
    <row r="54442" spans="7:7" x14ac:dyDescent="0.2">
      <c r="G54442" s="12"/>
    </row>
    <row r="54443" spans="7:7" x14ac:dyDescent="0.2">
      <c r="G54443" s="12"/>
    </row>
    <row r="54444" spans="7:7" x14ac:dyDescent="0.2">
      <c r="G54444" s="12"/>
    </row>
    <row r="54445" spans="7:7" x14ac:dyDescent="0.2">
      <c r="G54445" s="12"/>
    </row>
    <row r="54446" spans="7:7" x14ac:dyDescent="0.2">
      <c r="G54446" s="12"/>
    </row>
    <row r="54447" spans="7:7" x14ac:dyDescent="0.2">
      <c r="G54447" s="12"/>
    </row>
    <row r="54448" spans="7:7" x14ac:dyDescent="0.2">
      <c r="G54448" s="12"/>
    </row>
    <row r="54449" spans="7:7" x14ac:dyDescent="0.2">
      <c r="G54449" s="12"/>
    </row>
    <row r="54450" spans="7:7" x14ac:dyDescent="0.2">
      <c r="G54450" s="12"/>
    </row>
    <row r="54451" spans="7:7" x14ac:dyDescent="0.2">
      <c r="G54451" s="12"/>
    </row>
    <row r="54452" spans="7:7" x14ac:dyDescent="0.2">
      <c r="G54452" s="12"/>
    </row>
    <row r="54453" spans="7:7" x14ac:dyDescent="0.2">
      <c r="G54453" s="12"/>
    </row>
    <row r="54454" spans="7:7" x14ac:dyDescent="0.2">
      <c r="G54454" s="12"/>
    </row>
    <row r="54455" spans="7:7" x14ac:dyDescent="0.2">
      <c r="G54455" s="12"/>
    </row>
    <row r="54456" spans="7:7" x14ac:dyDescent="0.2">
      <c r="G54456" s="12"/>
    </row>
    <row r="54457" spans="7:7" x14ac:dyDescent="0.2">
      <c r="G54457" s="12"/>
    </row>
    <row r="54458" spans="7:7" x14ac:dyDescent="0.2">
      <c r="G54458" s="12"/>
    </row>
    <row r="54459" spans="7:7" x14ac:dyDescent="0.2">
      <c r="G54459" s="12"/>
    </row>
    <row r="54460" spans="7:7" x14ac:dyDescent="0.2">
      <c r="G54460" s="12"/>
    </row>
    <row r="54461" spans="7:7" x14ac:dyDescent="0.2">
      <c r="G54461" s="12"/>
    </row>
    <row r="54462" spans="7:7" x14ac:dyDescent="0.2">
      <c r="G54462" s="12"/>
    </row>
    <row r="54463" spans="7:7" x14ac:dyDescent="0.2">
      <c r="G54463" s="12"/>
    </row>
    <row r="54464" spans="7:7" x14ac:dyDescent="0.2">
      <c r="G54464" s="12"/>
    </row>
    <row r="54465" spans="7:7" x14ac:dyDescent="0.2">
      <c r="G54465" s="12"/>
    </row>
    <row r="54466" spans="7:7" x14ac:dyDescent="0.2">
      <c r="G54466" s="12"/>
    </row>
    <row r="54467" spans="7:7" x14ac:dyDescent="0.2">
      <c r="G54467" s="12"/>
    </row>
    <row r="54468" spans="7:7" x14ac:dyDescent="0.2">
      <c r="G54468" s="12"/>
    </row>
    <row r="54469" spans="7:7" x14ac:dyDescent="0.2">
      <c r="G54469" s="12"/>
    </row>
    <row r="54470" spans="7:7" x14ac:dyDescent="0.2">
      <c r="G54470" s="12"/>
    </row>
    <row r="54471" spans="7:7" x14ac:dyDescent="0.2">
      <c r="G54471" s="12"/>
    </row>
    <row r="54472" spans="7:7" x14ac:dyDescent="0.2">
      <c r="G54472" s="12"/>
    </row>
    <row r="54473" spans="7:7" x14ac:dyDescent="0.2">
      <c r="G54473" s="12"/>
    </row>
    <row r="54474" spans="7:7" x14ac:dyDescent="0.2">
      <c r="G54474" s="12"/>
    </row>
    <row r="54475" spans="7:7" x14ac:dyDescent="0.2">
      <c r="G54475" s="12"/>
    </row>
    <row r="54476" spans="7:7" x14ac:dyDescent="0.2">
      <c r="G54476" s="12"/>
    </row>
    <row r="54477" spans="7:7" x14ac:dyDescent="0.2">
      <c r="G54477" s="12"/>
    </row>
    <row r="54478" spans="7:7" x14ac:dyDescent="0.2">
      <c r="G54478" s="12"/>
    </row>
    <row r="54479" spans="7:7" x14ac:dyDescent="0.2">
      <c r="G54479" s="12"/>
    </row>
    <row r="54480" spans="7:7" x14ac:dyDescent="0.2">
      <c r="G54480" s="12"/>
    </row>
    <row r="54481" spans="7:7" x14ac:dyDescent="0.2">
      <c r="G54481" s="12"/>
    </row>
    <row r="54482" spans="7:7" x14ac:dyDescent="0.2">
      <c r="G54482" s="12"/>
    </row>
    <row r="54483" spans="7:7" x14ac:dyDescent="0.2">
      <c r="G54483" s="12"/>
    </row>
    <row r="54484" spans="7:7" x14ac:dyDescent="0.2">
      <c r="G54484" s="12"/>
    </row>
    <row r="54485" spans="7:7" x14ac:dyDescent="0.2">
      <c r="G54485" s="12"/>
    </row>
    <row r="54486" spans="7:7" x14ac:dyDescent="0.2">
      <c r="G54486" s="12"/>
    </row>
    <row r="54487" spans="7:7" x14ac:dyDescent="0.2">
      <c r="G54487" s="12"/>
    </row>
    <row r="54488" spans="7:7" x14ac:dyDescent="0.2">
      <c r="G54488" s="12"/>
    </row>
    <row r="54489" spans="7:7" x14ac:dyDescent="0.2">
      <c r="G54489" s="12"/>
    </row>
    <row r="54490" spans="7:7" x14ac:dyDescent="0.2">
      <c r="G54490" s="12"/>
    </row>
    <row r="54491" spans="7:7" x14ac:dyDescent="0.2">
      <c r="G54491" s="12"/>
    </row>
    <row r="54492" spans="7:7" x14ac:dyDescent="0.2">
      <c r="G54492" s="12"/>
    </row>
    <row r="54493" spans="7:7" x14ac:dyDescent="0.2">
      <c r="G54493" s="12"/>
    </row>
    <row r="54494" spans="7:7" x14ac:dyDescent="0.2">
      <c r="G54494" s="12"/>
    </row>
    <row r="54495" spans="7:7" x14ac:dyDescent="0.2">
      <c r="G54495" s="12"/>
    </row>
    <row r="54496" spans="7:7" x14ac:dyDescent="0.2">
      <c r="G54496" s="12"/>
    </row>
    <row r="54497" spans="7:7" x14ac:dyDescent="0.2">
      <c r="G54497" s="12"/>
    </row>
    <row r="54498" spans="7:7" x14ac:dyDescent="0.2">
      <c r="G54498" s="12"/>
    </row>
    <row r="54499" spans="7:7" x14ac:dyDescent="0.2">
      <c r="G54499" s="12"/>
    </row>
    <row r="54500" spans="7:7" x14ac:dyDescent="0.2">
      <c r="G54500" s="12"/>
    </row>
    <row r="54501" spans="7:7" x14ac:dyDescent="0.2">
      <c r="G54501" s="12"/>
    </row>
    <row r="54502" spans="7:7" x14ac:dyDescent="0.2">
      <c r="G54502" s="12"/>
    </row>
    <row r="54503" spans="7:7" x14ac:dyDescent="0.2">
      <c r="G54503" s="12"/>
    </row>
    <row r="54504" spans="7:7" x14ac:dyDescent="0.2">
      <c r="G54504" s="12"/>
    </row>
    <row r="54505" spans="7:7" x14ac:dyDescent="0.2">
      <c r="G54505" s="12"/>
    </row>
    <row r="54506" spans="7:7" x14ac:dyDescent="0.2">
      <c r="G54506" s="12"/>
    </row>
    <row r="54507" spans="7:7" x14ac:dyDescent="0.2">
      <c r="G54507" s="12"/>
    </row>
    <row r="54508" spans="7:7" x14ac:dyDescent="0.2">
      <c r="G54508" s="12"/>
    </row>
    <row r="54509" spans="7:7" x14ac:dyDescent="0.2">
      <c r="G54509" s="12"/>
    </row>
    <row r="54510" spans="7:7" x14ac:dyDescent="0.2">
      <c r="G54510" s="12"/>
    </row>
    <row r="54511" spans="7:7" x14ac:dyDescent="0.2">
      <c r="G54511" s="12"/>
    </row>
    <row r="54512" spans="7:7" x14ac:dyDescent="0.2">
      <c r="G54512" s="12"/>
    </row>
    <row r="54513" spans="7:7" x14ac:dyDescent="0.2">
      <c r="G54513" s="12"/>
    </row>
    <row r="54514" spans="7:7" x14ac:dyDescent="0.2">
      <c r="G54514" s="12"/>
    </row>
    <row r="54515" spans="7:7" x14ac:dyDescent="0.2">
      <c r="G54515" s="12"/>
    </row>
    <row r="54516" spans="7:7" x14ac:dyDescent="0.2">
      <c r="G54516" s="12"/>
    </row>
    <row r="54517" spans="7:7" x14ac:dyDescent="0.2">
      <c r="G54517" s="12"/>
    </row>
    <row r="54518" spans="7:7" x14ac:dyDescent="0.2">
      <c r="G54518" s="12"/>
    </row>
    <row r="54519" spans="7:7" x14ac:dyDescent="0.2">
      <c r="G54519" s="12"/>
    </row>
    <row r="54520" spans="7:7" x14ac:dyDescent="0.2">
      <c r="G54520" s="12"/>
    </row>
    <row r="54521" spans="7:7" x14ac:dyDescent="0.2">
      <c r="G54521" s="12"/>
    </row>
    <row r="54522" spans="7:7" x14ac:dyDescent="0.2">
      <c r="G54522" s="12"/>
    </row>
    <row r="54523" spans="7:7" x14ac:dyDescent="0.2">
      <c r="G54523" s="12"/>
    </row>
    <row r="54524" spans="7:7" x14ac:dyDescent="0.2">
      <c r="G54524" s="12"/>
    </row>
    <row r="54525" spans="7:7" x14ac:dyDescent="0.2">
      <c r="G54525" s="12"/>
    </row>
    <row r="54526" spans="7:7" x14ac:dyDescent="0.2">
      <c r="G54526" s="12"/>
    </row>
    <row r="54527" spans="7:7" x14ac:dyDescent="0.2">
      <c r="G54527" s="12"/>
    </row>
    <row r="54528" spans="7:7" x14ac:dyDescent="0.2">
      <c r="G54528" s="12"/>
    </row>
    <row r="54529" spans="7:7" x14ac:dyDescent="0.2">
      <c r="G54529" s="12"/>
    </row>
    <row r="54530" spans="7:7" x14ac:dyDescent="0.2">
      <c r="G54530" s="12"/>
    </row>
    <row r="54531" spans="7:7" x14ac:dyDescent="0.2">
      <c r="G54531" s="12"/>
    </row>
    <row r="54532" spans="7:7" x14ac:dyDescent="0.2">
      <c r="G54532" s="12"/>
    </row>
    <row r="54533" spans="7:7" x14ac:dyDescent="0.2">
      <c r="G54533" s="12"/>
    </row>
    <row r="54534" spans="7:7" x14ac:dyDescent="0.2">
      <c r="G54534" s="12"/>
    </row>
    <row r="54535" spans="7:7" x14ac:dyDescent="0.2">
      <c r="G54535" s="12"/>
    </row>
    <row r="54536" spans="7:7" x14ac:dyDescent="0.2">
      <c r="G54536" s="12"/>
    </row>
    <row r="54537" spans="7:7" x14ac:dyDescent="0.2">
      <c r="G54537" s="12"/>
    </row>
    <row r="54538" spans="7:7" x14ac:dyDescent="0.2">
      <c r="G54538" s="12"/>
    </row>
    <row r="54539" spans="7:7" x14ac:dyDescent="0.2">
      <c r="G54539" s="12"/>
    </row>
    <row r="54540" spans="7:7" x14ac:dyDescent="0.2">
      <c r="G54540" s="12"/>
    </row>
    <row r="54541" spans="7:7" x14ac:dyDescent="0.2">
      <c r="G54541" s="12"/>
    </row>
    <row r="54542" spans="7:7" x14ac:dyDescent="0.2">
      <c r="G54542" s="12"/>
    </row>
    <row r="54543" spans="7:7" x14ac:dyDescent="0.2">
      <c r="G54543" s="12"/>
    </row>
    <row r="54544" spans="7:7" x14ac:dyDescent="0.2">
      <c r="G54544" s="12"/>
    </row>
    <row r="54545" spans="7:7" x14ac:dyDescent="0.2">
      <c r="G54545" s="12"/>
    </row>
    <row r="54546" spans="7:7" x14ac:dyDescent="0.2">
      <c r="G54546" s="12"/>
    </row>
    <row r="54547" spans="7:7" x14ac:dyDescent="0.2">
      <c r="G54547" s="12"/>
    </row>
    <row r="54548" spans="7:7" x14ac:dyDescent="0.2">
      <c r="G54548" s="12"/>
    </row>
    <row r="54549" spans="7:7" x14ac:dyDescent="0.2">
      <c r="G54549" s="12"/>
    </row>
    <row r="54550" spans="7:7" x14ac:dyDescent="0.2">
      <c r="G54550" s="12"/>
    </row>
    <row r="54551" spans="7:7" x14ac:dyDescent="0.2">
      <c r="G54551" s="12"/>
    </row>
    <row r="54552" spans="7:7" x14ac:dyDescent="0.2">
      <c r="G54552" s="12"/>
    </row>
    <row r="54553" spans="7:7" x14ac:dyDescent="0.2">
      <c r="G54553" s="12"/>
    </row>
    <row r="54554" spans="7:7" x14ac:dyDescent="0.2">
      <c r="G54554" s="12"/>
    </row>
    <row r="54555" spans="7:7" x14ac:dyDescent="0.2">
      <c r="G54555" s="12"/>
    </row>
    <row r="54556" spans="7:7" x14ac:dyDescent="0.2">
      <c r="G54556" s="12"/>
    </row>
    <row r="54557" spans="7:7" x14ac:dyDescent="0.2">
      <c r="G54557" s="12"/>
    </row>
    <row r="54558" spans="7:7" x14ac:dyDescent="0.2">
      <c r="G54558" s="12"/>
    </row>
    <row r="54559" spans="7:7" x14ac:dyDescent="0.2">
      <c r="G54559" s="12"/>
    </row>
    <row r="54560" spans="7:7" x14ac:dyDescent="0.2">
      <c r="G54560" s="12"/>
    </row>
    <row r="54561" spans="7:7" x14ac:dyDescent="0.2">
      <c r="G54561" s="12"/>
    </row>
    <row r="54562" spans="7:7" x14ac:dyDescent="0.2">
      <c r="G54562" s="12"/>
    </row>
    <row r="54563" spans="7:7" x14ac:dyDescent="0.2">
      <c r="G54563" s="12"/>
    </row>
    <row r="54564" spans="7:7" x14ac:dyDescent="0.2">
      <c r="G54564" s="12"/>
    </row>
    <row r="54565" spans="7:7" x14ac:dyDescent="0.2">
      <c r="G54565" s="12"/>
    </row>
    <row r="54566" spans="7:7" x14ac:dyDescent="0.2">
      <c r="G54566" s="12"/>
    </row>
    <row r="54567" spans="7:7" x14ac:dyDescent="0.2">
      <c r="G54567" s="12"/>
    </row>
    <row r="54568" spans="7:7" x14ac:dyDescent="0.2">
      <c r="G54568" s="12"/>
    </row>
    <row r="54569" spans="7:7" x14ac:dyDescent="0.2">
      <c r="G54569" s="12"/>
    </row>
    <row r="54570" spans="7:7" x14ac:dyDescent="0.2">
      <c r="G54570" s="12"/>
    </row>
    <row r="54571" spans="7:7" x14ac:dyDescent="0.2">
      <c r="G54571" s="12"/>
    </row>
    <row r="54572" spans="7:7" x14ac:dyDescent="0.2">
      <c r="G54572" s="12"/>
    </row>
    <row r="54573" spans="7:7" x14ac:dyDescent="0.2">
      <c r="G54573" s="12"/>
    </row>
    <row r="54574" spans="7:7" x14ac:dyDescent="0.2">
      <c r="G54574" s="12"/>
    </row>
    <row r="54575" spans="7:7" x14ac:dyDescent="0.2">
      <c r="G54575" s="12"/>
    </row>
    <row r="54576" spans="7:7" x14ac:dyDescent="0.2">
      <c r="G54576" s="12"/>
    </row>
    <row r="54577" spans="7:7" x14ac:dyDescent="0.2">
      <c r="G54577" s="12"/>
    </row>
    <row r="54578" spans="7:7" x14ac:dyDescent="0.2">
      <c r="G54578" s="12"/>
    </row>
    <row r="54579" spans="7:7" x14ac:dyDescent="0.2">
      <c r="G54579" s="12"/>
    </row>
    <row r="54580" spans="7:7" x14ac:dyDescent="0.2">
      <c r="G54580" s="12"/>
    </row>
    <row r="54581" spans="7:7" x14ac:dyDescent="0.2">
      <c r="G54581" s="12"/>
    </row>
    <row r="54582" spans="7:7" x14ac:dyDescent="0.2">
      <c r="G54582" s="12"/>
    </row>
    <row r="54583" spans="7:7" x14ac:dyDescent="0.2">
      <c r="G54583" s="12"/>
    </row>
    <row r="54584" spans="7:7" x14ac:dyDescent="0.2">
      <c r="G54584" s="12"/>
    </row>
    <row r="54585" spans="7:7" x14ac:dyDescent="0.2">
      <c r="G54585" s="12"/>
    </row>
    <row r="54586" spans="7:7" x14ac:dyDescent="0.2">
      <c r="G54586" s="12"/>
    </row>
    <row r="54587" spans="7:7" x14ac:dyDescent="0.2">
      <c r="G54587" s="12"/>
    </row>
    <row r="54588" spans="7:7" x14ac:dyDescent="0.2">
      <c r="G54588" s="12"/>
    </row>
    <row r="54589" spans="7:7" x14ac:dyDescent="0.2">
      <c r="G54589" s="12"/>
    </row>
    <row r="54590" spans="7:7" x14ac:dyDescent="0.2">
      <c r="G54590" s="12"/>
    </row>
    <row r="54591" spans="7:7" x14ac:dyDescent="0.2">
      <c r="G54591" s="12"/>
    </row>
    <row r="54592" spans="7:7" x14ac:dyDescent="0.2">
      <c r="G54592" s="12"/>
    </row>
    <row r="54593" spans="7:7" x14ac:dyDescent="0.2">
      <c r="G54593" s="12"/>
    </row>
    <row r="54594" spans="7:7" x14ac:dyDescent="0.2">
      <c r="G54594" s="12"/>
    </row>
    <row r="54595" spans="7:7" x14ac:dyDescent="0.2">
      <c r="G54595" s="12"/>
    </row>
    <row r="54596" spans="7:7" x14ac:dyDescent="0.2">
      <c r="G54596" s="12"/>
    </row>
    <row r="54597" spans="7:7" x14ac:dyDescent="0.2">
      <c r="G54597" s="12"/>
    </row>
    <row r="54598" spans="7:7" x14ac:dyDescent="0.2">
      <c r="G54598" s="12"/>
    </row>
    <row r="54599" spans="7:7" x14ac:dyDescent="0.2">
      <c r="G54599" s="12"/>
    </row>
    <row r="54600" spans="7:7" x14ac:dyDescent="0.2">
      <c r="G54600" s="12"/>
    </row>
    <row r="54601" spans="7:7" x14ac:dyDescent="0.2">
      <c r="G54601" s="12"/>
    </row>
    <row r="54602" spans="7:7" x14ac:dyDescent="0.2">
      <c r="G54602" s="12"/>
    </row>
    <row r="54603" spans="7:7" x14ac:dyDescent="0.2">
      <c r="G54603" s="12"/>
    </row>
    <row r="54604" spans="7:7" x14ac:dyDescent="0.2">
      <c r="G54604" s="12"/>
    </row>
    <row r="54605" spans="7:7" x14ac:dyDescent="0.2">
      <c r="G54605" s="12"/>
    </row>
    <row r="54606" spans="7:7" x14ac:dyDescent="0.2">
      <c r="G54606" s="12"/>
    </row>
    <row r="54607" spans="7:7" x14ac:dyDescent="0.2">
      <c r="G54607" s="12"/>
    </row>
    <row r="54608" spans="7:7" x14ac:dyDescent="0.2">
      <c r="G54608" s="12"/>
    </row>
    <row r="54609" spans="7:7" x14ac:dyDescent="0.2">
      <c r="G54609" s="12"/>
    </row>
    <row r="54610" spans="7:7" x14ac:dyDescent="0.2">
      <c r="G54610" s="12"/>
    </row>
    <row r="54611" spans="7:7" x14ac:dyDescent="0.2">
      <c r="G54611" s="12"/>
    </row>
    <row r="54612" spans="7:7" x14ac:dyDescent="0.2">
      <c r="G54612" s="12"/>
    </row>
    <row r="54613" spans="7:7" x14ac:dyDescent="0.2">
      <c r="G54613" s="12"/>
    </row>
    <row r="54614" spans="7:7" x14ac:dyDescent="0.2">
      <c r="G54614" s="12"/>
    </row>
    <row r="54615" spans="7:7" x14ac:dyDescent="0.2">
      <c r="G54615" s="12"/>
    </row>
    <row r="54616" spans="7:7" x14ac:dyDescent="0.2">
      <c r="G54616" s="12"/>
    </row>
    <row r="54617" spans="7:7" x14ac:dyDescent="0.2">
      <c r="G54617" s="12"/>
    </row>
    <row r="54618" spans="7:7" x14ac:dyDescent="0.2">
      <c r="G54618" s="12"/>
    </row>
    <row r="54619" spans="7:7" x14ac:dyDescent="0.2">
      <c r="G54619" s="12"/>
    </row>
    <row r="54620" spans="7:7" x14ac:dyDescent="0.2">
      <c r="G54620" s="12"/>
    </row>
    <row r="54621" spans="7:7" x14ac:dyDescent="0.2">
      <c r="G54621" s="12"/>
    </row>
    <row r="54622" spans="7:7" x14ac:dyDescent="0.2">
      <c r="G54622" s="12"/>
    </row>
    <row r="54623" spans="7:7" x14ac:dyDescent="0.2">
      <c r="G54623" s="12"/>
    </row>
    <row r="54624" spans="7:7" x14ac:dyDescent="0.2">
      <c r="G54624" s="12"/>
    </row>
    <row r="54625" spans="7:7" x14ac:dyDescent="0.2">
      <c r="G54625" s="12"/>
    </row>
    <row r="54626" spans="7:7" x14ac:dyDescent="0.2">
      <c r="G54626" s="12"/>
    </row>
    <row r="54627" spans="7:7" x14ac:dyDescent="0.2">
      <c r="G54627" s="12"/>
    </row>
    <row r="54628" spans="7:7" x14ac:dyDescent="0.2">
      <c r="G54628" s="12"/>
    </row>
    <row r="54629" spans="7:7" x14ac:dyDescent="0.2">
      <c r="G54629" s="12"/>
    </row>
    <row r="54630" spans="7:7" x14ac:dyDescent="0.2">
      <c r="G54630" s="12"/>
    </row>
    <row r="54631" spans="7:7" x14ac:dyDescent="0.2">
      <c r="G54631" s="12"/>
    </row>
    <row r="54632" spans="7:7" x14ac:dyDescent="0.2">
      <c r="G54632" s="12"/>
    </row>
    <row r="54633" spans="7:7" x14ac:dyDescent="0.2">
      <c r="G54633" s="12"/>
    </row>
    <row r="54634" spans="7:7" x14ac:dyDescent="0.2">
      <c r="G54634" s="12"/>
    </row>
    <row r="54635" spans="7:7" x14ac:dyDescent="0.2">
      <c r="G54635" s="12"/>
    </row>
    <row r="54636" spans="7:7" x14ac:dyDescent="0.2">
      <c r="G54636" s="12"/>
    </row>
    <row r="54637" spans="7:7" x14ac:dyDescent="0.2">
      <c r="G54637" s="12"/>
    </row>
    <row r="54638" spans="7:7" x14ac:dyDescent="0.2">
      <c r="G54638" s="12"/>
    </row>
    <row r="54639" spans="7:7" x14ac:dyDescent="0.2">
      <c r="G54639" s="12"/>
    </row>
    <row r="54640" spans="7:7" x14ac:dyDescent="0.2">
      <c r="G54640" s="12"/>
    </row>
    <row r="54641" spans="7:7" x14ac:dyDescent="0.2">
      <c r="G54641" s="12"/>
    </row>
    <row r="54642" spans="7:7" x14ac:dyDescent="0.2">
      <c r="G54642" s="12"/>
    </row>
    <row r="54643" spans="7:7" x14ac:dyDescent="0.2">
      <c r="G54643" s="12"/>
    </row>
    <row r="54644" spans="7:7" x14ac:dyDescent="0.2">
      <c r="G54644" s="12"/>
    </row>
    <row r="54645" spans="7:7" x14ac:dyDescent="0.2">
      <c r="G54645" s="12"/>
    </row>
    <row r="54646" spans="7:7" x14ac:dyDescent="0.2">
      <c r="G54646" s="12"/>
    </row>
    <row r="54647" spans="7:7" x14ac:dyDescent="0.2">
      <c r="G54647" s="12"/>
    </row>
    <row r="54648" spans="7:7" x14ac:dyDescent="0.2">
      <c r="G54648" s="12"/>
    </row>
    <row r="54649" spans="7:7" x14ac:dyDescent="0.2">
      <c r="G54649" s="12"/>
    </row>
    <row r="54650" spans="7:7" x14ac:dyDescent="0.2">
      <c r="G54650" s="12"/>
    </row>
    <row r="54651" spans="7:7" x14ac:dyDescent="0.2">
      <c r="G54651" s="12"/>
    </row>
    <row r="54652" spans="7:7" x14ac:dyDescent="0.2">
      <c r="G54652" s="12"/>
    </row>
    <row r="54653" spans="7:7" x14ac:dyDescent="0.2">
      <c r="G54653" s="12"/>
    </row>
    <row r="54654" spans="7:7" x14ac:dyDescent="0.2">
      <c r="G54654" s="12"/>
    </row>
    <row r="54655" spans="7:7" x14ac:dyDescent="0.2">
      <c r="G54655" s="12"/>
    </row>
    <row r="54656" spans="7:7" x14ac:dyDescent="0.2">
      <c r="G54656" s="12"/>
    </row>
    <row r="54657" spans="7:7" x14ac:dyDescent="0.2">
      <c r="G54657" s="12"/>
    </row>
    <row r="54658" spans="7:7" x14ac:dyDescent="0.2">
      <c r="G54658" s="12"/>
    </row>
    <row r="54659" spans="7:7" x14ac:dyDescent="0.2">
      <c r="G54659" s="12"/>
    </row>
    <row r="54660" spans="7:7" x14ac:dyDescent="0.2">
      <c r="G54660" s="12"/>
    </row>
    <row r="54661" spans="7:7" x14ac:dyDescent="0.2">
      <c r="G54661" s="12"/>
    </row>
    <row r="54662" spans="7:7" x14ac:dyDescent="0.2">
      <c r="G54662" s="12"/>
    </row>
    <row r="54663" spans="7:7" x14ac:dyDescent="0.2">
      <c r="G54663" s="12"/>
    </row>
    <row r="54664" spans="7:7" x14ac:dyDescent="0.2">
      <c r="G54664" s="12"/>
    </row>
    <row r="54665" spans="7:7" x14ac:dyDescent="0.2">
      <c r="G54665" s="12"/>
    </row>
    <row r="54666" spans="7:7" x14ac:dyDescent="0.2">
      <c r="G54666" s="12"/>
    </row>
    <row r="54667" spans="7:7" x14ac:dyDescent="0.2">
      <c r="G54667" s="12"/>
    </row>
    <row r="54668" spans="7:7" x14ac:dyDescent="0.2">
      <c r="G54668" s="12"/>
    </row>
    <row r="54669" spans="7:7" x14ac:dyDescent="0.2">
      <c r="G54669" s="12"/>
    </row>
    <row r="54670" spans="7:7" x14ac:dyDescent="0.2">
      <c r="G54670" s="12"/>
    </row>
    <row r="54671" spans="7:7" x14ac:dyDescent="0.2">
      <c r="G54671" s="12"/>
    </row>
    <row r="54672" spans="7:7" x14ac:dyDescent="0.2">
      <c r="G54672" s="12"/>
    </row>
    <row r="54673" spans="7:7" x14ac:dyDescent="0.2">
      <c r="G54673" s="12"/>
    </row>
    <row r="54674" spans="7:7" x14ac:dyDescent="0.2">
      <c r="G54674" s="12"/>
    </row>
    <row r="54675" spans="7:7" x14ac:dyDescent="0.2">
      <c r="G54675" s="12"/>
    </row>
    <row r="54676" spans="7:7" x14ac:dyDescent="0.2">
      <c r="G54676" s="12"/>
    </row>
    <row r="54677" spans="7:7" x14ac:dyDescent="0.2">
      <c r="G54677" s="12"/>
    </row>
    <row r="54678" spans="7:7" x14ac:dyDescent="0.2">
      <c r="G54678" s="12"/>
    </row>
    <row r="54679" spans="7:7" x14ac:dyDescent="0.2">
      <c r="G54679" s="12"/>
    </row>
    <row r="54680" spans="7:7" x14ac:dyDescent="0.2">
      <c r="G54680" s="12"/>
    </row>
    <row r="54681" spans="7:7" x14ac:dyDescent="0.2">
      <c r="G54681" s="12"/>
    </row>
    <row r="54682" spans="7:7" x14ac:dyDescent="0.2">
      <c r="G54682" s="12"/>
    </row>
    <row r="54683" spans="7:7" x14ac:dyDescent="0.2">
      <c r="G54683" s="12"/>
    </row>
    <row r="54684" spans="7:7" x14ac:dyDescent="0.2">
      <c r="G54684" s="12"/>
    </row>
    <row r="54685" spans="7:7" x14ac:dyDescent="0.2">
      <c r="G54685" s="12"/>
    </row>
    <row r="54686" spans="7:7" x14ac:dyDescent="0.2">
      <c r="G54686" s="12"/>
    </row>
    <row r="54687" spans="7:7" x14ac:dyDescent="0.2">
      <c r="G54687" s="12"/>
    </row>
    <row r="54688" spans="7:7" x14ac:dyDescent="0.2">
      <c r="G54688" s="12"/>
    </row>
    <row r="54689" spans="7:7" x14ac:dyDescent="0.2">
      <c r="G54689" s="12"/>
    </row>
    <row r="54690" spans="7:7" x14ac:dyDescent="0.2">
      <c r="G54690" s="12"/>
    </row>
    <row r="54691" spans="7:7" x14ac:dyDescent="0.2">
      <c r="G54691" s="12"/>
    </row>
    <row r="54692" spans="7:7" x14ac:dyDescent="0.2">
      <c r="G54692" s="12"/>
    </row>
    <row r="54693" spans="7:7" x14ac:dyDescent="0.2">
      <c r="G54693" s="12"/>
    </row>
    <row r="54694" spans="7:7" x14ac:dyDescent="0.2">
      <c r="G54694" s="12"/>
    </row>
    <row r="54695" spans="7:7" x14ac:dyDescent="0.2">
      <c r="G54695" s="12"/>
    </row>
    <row r="54696" spans="7:7" x14ac:dyDescent="0.2">
      <c r="G54696" s="12"/>
    </row>
    <row r="54697" spans="7:7" x14ac:dyDescent="0.2">
      <c r="G54697" s="12"/>
    </row>
    <row r="54698" spans="7:7" x14ac:dyDescent="0.2">
      <c r="G54698" s="12"/>
    </row>
    <row r="54699" spans="7:7" x14ac:dyDescent="0.2">
      <c r="G54699" s="12"/>
    </row>
    <row r="54700" spans="7:7" x14ac:dyDescent="0.2">
      <c r="G54700" s="12"/>
    </row>
    <row r="54701" spans="7:7" x14ac:dyDescent="0.2">
      <c r="G54701" s="12"/>
    </row>
    <row r="54702" spans="7:7" x14ac:dyDescent="0.2">
      <c r="G54702" s="12"/>
    </row>
    <row r="54703" spans="7:7" x14ac:dyDescent="0.2">
      <c r="G54703" s="12"/>
    </row>
    <row r="54704" spans="7:7" x14ac:dyDescent="0.2">
      <c r="G54704" s="12"/>
    </row>
    <row r="54705" spans="7:7" x14ac:dyDescent="0.2">
      <c r="G54705" s="12"/>
    </row>
    <row r="54706" spans="7:7" x14ac:dyDescent="0.2">
      <c r="G54706" s="12"/>
    </row>
    <row r="54707" spans="7:7" x14ac:dyDescent="0.2">
      <c r="G54707" s="12"/>
    </row>
    <row r="54708" spans="7:7" x14ac:dyDescent="0.2">
      <c r="G54708" s="12"/>
    </row>
    <row r="54709" spans="7:7" x14ac:dyDescent="0.2">
      <c r="G54709" s="12"/>
    </row>
    <row r="54710" spans="7:7" x14ac:dyDescent="0.2">
      <c r="G54710" s="12"/>
    </row>
    <row r="54711" spans="7:7" x14ac:dyDescent="0.2">
      <c r="G54711" s="12"/>
    </row>
    <row r="54712" spans="7:7" x14ac:dyDescent="0.2">
      <c r="G54712" s="12"/>
    </row>
    <row r="54713" spans="7:7" x14ac:dyDescent="0.2">
      <c r="G54713" s="12"/>
    </row>
    <row r="54714" spans="7:7" x14ac:dyDescent="0.2">
      <c r="G54714" s="12"/>
    </row>
    <row r="54715" spans="7:7" x14ac:dyDescent="0.2">
      <c r="G54715" s="12"/>
    </row>
    <row r="54716" spans="7:7" x14ac:dyDescent="0.2">
      <c r="G54716" s="12"/>
    </row>
    <row r="54717" spans="7:7" x14ac:dyDescent="0.2">
      <c r="G54717" s="12"/>
    </row>
    <row r="54718" spans="7:7" x14ac:dyDescent="0.2">
      <c r="G54718" s="12"/>
    </row>
    <row r="54719" spans="7:7" x14ac:dyDescent="0.2">
      <c r="G54719" s="12"/>
    </row>
    <row r="54720" spans="7:7" x14ac:dyDescent="0.2">
      <c r="G54720" s="12"/>
    </row>
    <row r="54721" spans="7:7" x14ac:dyDescent="0.2">
      <c r="G54721" s="12"/>
    </row>
    <row r="54722" spans="7:7" x14ac:dyDescent="0.2">
      <c r="G54722" s="12"/>
    </row>
    <row r="54723" spans="7:7" x14ac:dyDescent="0.2">
      <c r="G54723" s="12"/>
    </row>
    <row r="54724" spans="7:7" x14ac:dyDescent="0.2">
      <c r="G54724" s="12"/>
    </row>
    <row r="54725" spans="7:7" x14ac:dyDescent="0.2">
      <c r="G54725" s="12"/>
    </row>
    <row r="54726" spans="7:7" x14ac:dyDescent="0.2">
      <c r="G54726" s="12"/>
    </row>
    <row r="54727" spans="7:7" x14ac:dyDescent="0.2">
      <c r="G54727" s="12"/>
    </row>
    <row r="54728" spans="7:7" x14ac:dyDescent="0.2">
      <c r="G54728" s="12"/>
    </row>
    <row r="54729" spans="7:7" x14ac:dyDescent="0.2">
      <c r="G54729" s="12"/>
    </row>
    <row r="54730" spans="7:7" x14ac:dyDescent="0.2">
      <c r="G54730" s="12"/>
    </row>
    <row r="54731" spans="7:7" x14ac:dyDescent="0.2">
      <c r="G54731" s="12"/>
    </row>
    <row r="54732" spans="7:7" x14ac:dyDescent="0.2">
      <c r="G54732" s="12"/>
    </row>
    <row r="54733" spans="7:7" x14ac:dyDescent="0.2">
      <c r="G54733" s="12"/>
    </row>
    <row r="54734" spans="7:7" x14ac:dyDescent="0.2">
      <c r="G54734" s="12"/>
    </row>
    <row r="54735" spans="7:7" x14ac:dyDescent="0.2">
      <c r="G54735" s="12"/>
    </row>
    <row r="54736" spans="7:7" x14ac:dyDescent="0.2">
      <c r="G54736" s="12"/>
    </row>
    <row r="54737" spans="7:7" x14ac:dyDescent="0.2">
      <c r="G54737" s="12"/>
    </row>
    <row r="54738" spans="7:7" x14ac:dyDescent="0.2">
      <c r="G54738" s="12"/>
    </row>
    <row r="54739" spans="7:7" x14ac:dyDescent="0.2">
      <c r="G54739" s="12"/>
    </row>
    <row r="54740" spans="7:7" x14ac:dyDescent="0.2">
      <c r="G54740" s="12"/>
    </row>
    <row r="54741" spans="7:7" x14ac:dyDescent="0.2">
      <c r="G54741" s="12"/>
    </row>
    <row r="54742" spans="7:7" x14ac:dyDescent="0.2">
      <c r="G54742" s="12"/>
    </row>
    <row r="54743" spans="7:7" x14ac:dyDescent="0.2">
      <c r="G54743" s="12"/>
    </row>
    <row r="54744" spans="7:7" x14ac:dyDescent="0.2">
      <c r="G54744" s="12"/>
    </row>
    <row r="54745" spans="7:7" x14ac:dyDescent="0.2">
      <c r="G54745" s="12"/>
    </row>
    <row r="54746" spans="7:7" x14ac:dyDescent="0.2">
      <c r="G54746" s="12"/>
    </row>
    <row r="54747" spans="7:7" x14ac:dyDescent="0.2">
      <c r="G54747" s="12"/>
    </row>
    <row r="54748" spans="7:7" x14ac:dyDescent="0.2">
      <c r="G54748" s="12"/>
    </row>
    <row r="54749" spans="7:7" x14ac:dyDescent="0.2">
      <c r="G54749" s="12"/>
    </row>
    <row r="54750" spans="7:7" x14ac:dyDescent="0.2">
      <c r="G54750" s="12"/>
    </row>
    <row r="54751" spans="7:7" x14ac:dyDescent="0.2">
      <c r="G54751" s="12"/>
    </row>
    <row r="54752" spans="7:7" x14ac:dyDescent="0.2">
      <c r="G54752" s="12"/>
    </row>
    <row r="54753" spans="7:7" x14ac:dyDescent="0.2">
      <c r="G54753" s="12"/>
    </row>
    <row r="54754" spans="7:7" x14ac:dyDescent="0.2">
      <c r="G54754" s="12"/>
    </row>
    <row r="54755" spans="7:7" x14ac:dyDescent="0.2">
      <c r="G54755" s="12"/>
    </row>
    <row r="54756" spans="7:7" x14ac:dyDescent="0.2">
      <c r="G54756" s="12"/>
    </row>
    <row r="54757" spans="7:7" x14ac:dyDescent="0.2">
      <c r="G54757" s="12"/>
    </row>
    <row r="54758" spans="7:7" x14ac:dyDescent="0.2">
      <c r="G54758" s="12"/>
    </row>
    <row r="54759" spans="7:7" x14ac:dyDescent="0.2">
      <c r="G54759" s="12"/>
    </row>
    <row r="54760" spans="7:7" x14ac:dyDescent="0.2">
      <c r="G54760" s="12"/>
    </row>
    <row r="54761" spans="7:7" x14ac:dyDescent="0.2">
      <c r="G54761" s="12"/>
    </row>
    <row r="54762" spans="7:7" x14ac:dyDescent="0.2">
      <c r="G54762" s="12"/>
    </row>
    <row r="54763" spans="7:7" x14ac:dyDescent="0.2">
      <c r="G54763" s="12"/>
    </row>
    <row r="54764" spans="7:7" x14ac:dyDescent="0.2">
      <c r="G54764" s="12"/>
    </row>
    <row r="54765" spans="7:7" x14ac:dyDescent="0.2">
      <c r="G54765" s="12"/>
    </row>
    <row r="54766" spans="7:7" x14ac:dyDescent="0.2">
      <c r="G54766" s="12"/>
    </row>
    <row r="54767" spans="7:7" x14ac:dyDescent="0.2">
      <c r="G54767" s="12"/>
    </row>
    <row r="54768" spans="7:7" x14ac:dyDescent="0.2">
      <c r="G54768" s="12"/>
    </row>
    <row r="54769" spans="7:7" x14ac:dyDescent="0.2">
      <c r="G54769" s="12"/>
    </row>
    <row r="54770" spans="7:7" x14ac:dyDescent="0.2">
      <c r="G54770" s="12"/>
    </row>
    <row r="54771" spans="7:7" x14ac:dyDescent="0.2">
      <c r="G54771" s="12"/>
    </row>
    <row r="54772" spans="7:7" x14ac:dyDescent="0.2">
      <c r="G54772" s="12"/>
    </row>
    <row r="54773" spans="7:7" x14ac:dyDescent="0.2">
      <c r="G54773" s="12"/>
    </row>
    <row r="54774" spans="7:7" x14ac:dyDescent="0.2">
      <c r="G54774" s="12"/>
    </row>
    <row r="54775" spans="7:7" x14ac:dyDescent="0.2">
      <c r="G54775" s="12"/>
    </row>
    <row r="54776" spans="7:7" x14ac:dyDescent="0.2">
      <c r="G54776" s="12"/>
    </row>
    <row r="54777" spans="7:7" x14ac:dyDescent="0.2">
      <c r="G54777" s="12"/>
    </row>
    <row r="54778" spans="7:7" x14ac:dyDescent="0.2">
      <c r="G54778" s="12"/>
    </row>
    <row r="54779" spans="7:7" x14ac:dyDescent="0.2">
      <c r="G54779" s="12"/>
    </row>
    <row r="54780" spans="7:7" x14ac:dyDescent="0.2">
      <c r="G54780" s="12"/>
    </row>
    <row r="54781" spans="7:7" x14ac:dyDescent="0.2">
      <c r="G54781" s="12"/>
    </row>
    <row r="54782" spans="7:7" x14ac:dyDescent="0.2">
      <c r="G54782" s="12"/>
    </row>
    <row r="54783" spans="7:7" x14ac:dyDescent="0.2">
      <c r="G54783" s="12"/>
    </row>
    <row r="54784" spans="7:7" x14ac:dyDescent="0.2">
      <c r="G54784" s="12"/>
    </row>
    <row r="54785" spans="7:7" x14ac:dyDescent="0.2">
      <c r="G54785" s="12"/>
    </row>
    <row r="54786" spans="7:7" x14ac:dyDescent="0.2">
      <c r="G54786" s="12"/>
    </row>
    <row r="54787" spans="7:7" x14ac:dyDescent="0.2">
      <c r="G54787" s="12"/>
    </row>
    <row r="54788" spans="7:7" x14ac:dyDescent="0.2">
      <c r="G54788" s="12"/>
    </row>
    <row r="54789" spans="7:7" x14ac:dyDescent="0.2">
      <c r="G54789" s="12"/>
    </row>
    <row r="54790" spans="7:7" x14ac:dyDescent="0.2">
      <c r="G54790" s="12"/>
    </row>
    <row r="54791" spans="7:7" x14ac:dyDescent="0.2">
      <c r="G54791" s="12"/>
    </row>
    <row r="54792" spans="7:7" x14ac:dyDescent="0.2">
      <c r="G54792" s="12"/>
    </row>
    <row r="54793" spans="7:7" x14ac:dyDescent="0.2">
      <c r="G54793" s="12"/>
    </row>
    <row r="54794" spans="7:7" x14ac:dyDescent="0.2">
      <c r="G54794" s="12"/>
    </row>
    <row r="54795" spans="7:7" x14ac:dyDescent="0.2">
      <c r="G54795" s="12"/>
    </row>
    <row r="54796" spans="7:7" x14ac:dyDescent="0.2">
      <c r="G54796" s="12"/>
    </row>
    <row r="54797" spans="7:7" x14ac:dyDescent="0.2">
      <c r="G54797" s="12"/>
    </row>
    <row r="54798" spans="7:7" x14ac:dyDescent="0.2">
      <c r="G54798" s="12"/>
    </row>
    <row r="54799" spans="7:7" x14ac:dyDescent="0.2">
      <c r="G54799" s="12"/>
    </row>
    <row r="54800" spans="7:7" x14ac:dyDescent="0.2">
      <c r="G54800" s="12"/>
    </row>
    <row r="54801" spans="7:7" x14ac:dyDescent="0.2">
      <c r="G54801" s="12"/>
    </row>
    <row r="54802" spans="7:7" x14ac:dyDescent="0.2">
      <c r="G54802" s="12"/>
    </row>
    <row r="54803" spans="7:7" x14ac:dyDescent="0.2">
      <c r="G54803" s="12"/>
    </row>
    <row r="54804" spans="7:7" x14ac:dyDescent="0.2">
      <c r="G54804" s="12"/>
    </row>
    <row r="54805" spans="7:7" x14ac:dyDescent="0.2">
      <c r="G54805" s="12"/>
    </row>
    <row r="54806" spans="7:7" x14ac:dyDescent="0.2">
      <c r="G54806" s="12"/>
    </row>
    <row r="54807" spans="7:7" x14ac:dyDescent="0.2">
      <c r="G54807" s="12"/>
    </row>
    <row r="54808" spans="7:7" x14ac:dyDescent="0.2">
      <c r="G54808" s="12"/>
    </row>
    <row r="54809" spans="7:7" x14ac:dyDescent="0.2">
      <c r="G54809" s="12"/>
    </row>
    <row r="54810" spans="7:7" x14ac:dyDescent="0.2">
      <c r="G54810" s="12"/>
    </row>
    <row r="54811" spans="7:7" x14ac:dyDescent="0.2">
      <c r="G54811" s="12"/>
    </row>
    <row r="54812" spans="7:7" x14ac:dyDescent="0.2">
      <c r="G54812" s="12"/>
    </row>
    <row r="54813" spans="7:7" x14ac:dyDescent="0.2">
      <c r="G54813" s="12"/>
    </row>
    <row r="54814" spans="7:7" x14ac:dyDescent="0.2">
      <c r="G54814" s="12"/>
    </row>
    <row r="54815" spans="7:7" x14ac:dyDescent="0.2">
      <c r="G54815" s="12"/>
    </row>
    <row r="54816" spans="7:7" x14ac:dyDescent="0.2">
      <c r="G54816" s="12"/>
    </row>
    <row r="54817" spans="7:7" x14ac:dyDescent="0.2">
      <c r="G54817" s="12"/>
    </row>
    <row r="54818" spans="7:7" x14ac:dyDescent="0.2">
      <c r="G54818" s="12"/>
    </row>
    <row r="54819" spans="7:7" x14ac:dyDescent="0.2">
      <c r="G54819" s="12"/>
    </row>
    <row r="54820" spans="7:7" x14ac:dyDescent="0.2">
      <c r="G54820" s="12"/>
    </row>
    <row r="54821" spans="7:7" x14ac:dyDescent="0.2">
      <c r="G54821" s="12"/>
    </row>
    <row r="54822" spans="7:7" x14ac:dyDescent="0.2">
      <c r="G54822" s="12"/>
    </row>
    <row r="54823" spans="7:7" x14ac:dyDescent="0.2">
      <c r="G54823" s="12"/>
    </row>
    <row r="54824" spans="7:7" x14ac:dyDescent="0.2">
      <c r="G54824" s="12"/>
    </row>
    <row r="54825" spans="7:7" x14ac:dyDescent="0.2">
      <c r="G54825" s="12"/>
    </row>
    <row r="54826" spans="7:7" x14ac:dyDescent="0.2">
      <c r="G54826" s="12"/>
    </row>
    <row r="54827" spans="7:7" x14ac:dyDescent="0.2">
      <c r="G54827" s="12"/>
    </row>
    <row r="54828" spans="7:7" x14ac:dyDescent="0.2">
      <c r="G54828" s="12"/>
    </row>
    <row r="54829" spans="7:7" x14ac:dyDescent="0.2">
      <c r="G54829" s="12"/>
    </row>
    <row r="54830" spans="7:7" x14ac:dyDescent="0.2">
      <c r="G54830" s="12"/>
    </row>
    <row r="54831" spans="7:7" x14ac:dyDescent="0.2">
      <c r="G54831" s="12"/>
    </row>
    <row r="54832" spans="7:7" x14ac:dyDescent="0.2">
      <c r="G54832" s="12"/>
    </row>
    <row r="54833" spans="7:7" x14ac:dyDescent="0.2">
      <c r="G54833" s="12"/>
    </row>
    <row r="54834" spans="7:7" x14ac:dyDescent="0.2">
      <c r="G54834" s="12"/>
    </row>
    <row r="54835" spans="7:7" x14ac:dyDescent="0.2">
      <c r="G54835" s="12"/>
    </row>
    <row r="54836" spans="7:7" x14ac:dyDescent="0.2">
      <c r="G54836" s="12"/>
    </row>
    <row r="54837" spans="7:7" x14ac:dyDescent="0.2">
      <c r="G54837" s="12"/>
    </row>
    <row r="54838" spans="7:7" x14ac:dyDescent="0.2">
      <c r="G54838" s="12"/>
    </row>
    <row r="54839" spans="7:7" x14ac:dyDescent="0.2">
      <c r="G54839" s="12"/>
    </row>
    <row r="54840" spans="7:7" x14ac:dyDescent="0.2">
      <c r="G54840" s="12"/>
    </row>
    <row r="54841" spans="7:7" x14ac:dyDescent="0.2">
      <c r="G54841" s="12"/>
    </row>
    <row r="54842" spans="7:7" x14ac:dyDescent="0.2">
      <c r="G54842" s="12"/>
    </row>
    <row r="54843" spans="7:7" x14ac:dyDescent="0.2">
      <c r="G54843" s="12"/>
    </row>
    <row r="54844" spans="7:7" x14ac:dyDescent="0.2">
      <c r="G54844" s="12"/>
    </row>
    <row r="54845" spans="7:7" x14ac:dyDescent="0.2">
      <c r="G54845" s="12"/>
    </row>
    <row r="54846" spans="7:7" x14ac:dyDescent="0.2">
      <c r="G54846" s="12"/>
    </row>
    <row r="54847" spans="7:7" x14ac:dyDescent="0.2">
      <c r="G54847" s="12"/>
    </row>
    <row r="54848" spans="7:7" x14ac:dyDescent="0.2">
      <c r="G54848" s="12"/>
    </row>
    <row r="54849" spans="7:7" x14ac:dyDescent="0.2">
      <c r="G54849" s="12"/>
    </row>
    <row r="54850" spans="7:7" x14ac:dyDescent="0.2">
      <c r="G54850" s="12"/>
    </row>
    <row r="54851" spans="7:7" x14ac:dyDescent="0.2">
      <c r="G54851" s="12"/>
    </row>
    <row r="54852" spans="7:7" x14ac:dyDescent="0.2">
      <c r="G54852" s="12"/>
    </row>
    <row r="54853" spans="7:7" x14ac:dyDescent="0.2">
      <c r="G54853" s="12"/>
    </row>
    <row r="54854" spans="7:7" x14ac:dyDescent="0.2">
      <c r="G54854" s="12"/>
    </row>
    <row r="54855" spans="7:7" x14ac:dyDescent="0.2">
      <c r="G54855" s="12"/>
    </row>
    <row r="54856" spans="7:7" x14ac:dyDescent="0.2">
      <c r="G54856" s="12"/>
    </row>
    <row r="54857" spans="7:7" x14ac:dyDescent="0.2">
      <c r="G54857" s="12"/>
    </row>
    <row r="54858" spans="7:7" x14ac:dyDescent="0.2">
      <c r="G54858" s="12"/>
    </row>
    <row r="54859" spans="7:7" x14ac:dyDescent="0.2">
      <c r="G54859" s="12"/>
    </row>
    <row r="54860" spans="7:7" x14ac:dyDescent="0.2">
      <c r="G54860" s="12"/>
    </row>
    <row r="54861" spans="7:7" x14ac:dyDescent="0.2">
      <c r="G54861" s="12"/>
    </row>
    <row r="54862" spans="7:7" x14ac:dyDescent="0.2">
      <c r="G54862" s="12"/>
    </row>
    <row r="54863" spans="7:7" x14ac:dyDescent="0.2">
      <c r="G54863" s="12"/>
    </row>
    <row r="54864" spans="7:7" x14ac:dyDescent="0.2">
      <c r="G54864" s="12"/>
    </row>
    <row r="54865" spans="7:7" x14ac:dyDescent="0.2">
      <c r="G54865" s="12"/>
    </row>
    <row r="54866" spans="7:7" x14ac:dyDescent="0.2">
      <c r="G54866" s="12"/>
    </row>
    <row r="54867" spans="7:7" x14ac:dyDescent="0.2">
      <c r="G54867" s="12"/>
    </row>
    <row r="54868" spans="7:7" x14ac:dyDescent="0.2">
      <c r="G54868" s="12"/>
    </row>
    <row r="54869" spans="7:7" x14ac:dyDescent="0.2">
      <c r="G54869" s="12"/>
    </row>
    <row r="54870" spans="7:7" x14ac:dyDescent="0.2">
      <c r="G54870" s="12"/>
    </row>
    <row r="54871" spans="7:7" x14ac:dyDescent="0.2">
      <c r="G54871" s="12"/>
    </row>
    <row r="54872" spans="7:7" x14ac:dyDescent="0.2">
      <c r="G54872" s="12"/>
    </row>
    <row r="54873" spans="7:7" x14ac:dyDescent="0.2">
      <c r="G54873" s="12"/>
    </row>
    <row r="54874" spans="7:7" x14ac:dyDescent="0.2">
      <c r="G54874" s="12"/>
    </row>
    <row r="54875" spans="7:7" x14ac:dyDescent="0.2">
      <c r="G54875" s="12"/>
    </row>
    <row r="54876" spans="7:7" x14ac:dyDescent="0.2">
      <c r="G54876" s="12"/>
    </row>
    <row r="54877" spans="7:7" x14ac:dyDescent="0.2">
      <c r="G54877" s="12"/>
    </row>
    <row r="54878" spans="7:7" x14ac:dyDescent="0.2">
      <c r="G54878" s="12"/>
    </row>
    <row r="54879" spans="7:7" x14ac:dyDescent="0.2">
      <c r="G54879" s="12"/>
    </row>
    <row r="54880" spans="7:7" x14ac:dyDescent="0.2">
      <c r="G54880" s="12"/>
    </row>
    <row r="54881" spans="7:7" x14ac:dyDescent="0.2">
      <c r="G54881" s="12"/>
    </row>
    <row r="54882" spans="7:7" x14ac:dyDescent="0.2">
      <c r="G54882" s="12"/>
    </row>
    <row r="54883" spans="7:7" x14ac:dyDescent="0.2">
      <c r="G54883" s="12"/>
    </row>
    <row r="54884" spans="7:7" x14ac:dyDescent="0.2">
      <c r="G54884" s="12"/>
    </row>
    <row r="54885" spans="7:7" x14ac:dyDescent="0.2">
      <c r="G54885" s="12"/>
    </row>
    <row r="54886" spans="7:7" x14ac:dyDescent="0.2">
      <c r="G54886" s="12"/>
    </row>
    <row r="54887" spans="7:7" x14ac:dyDescent="0.2">
      <c r="G54887" s="12"/>
    </row>
    <row r="54888" spans="7:7" x14ac:dyDescent="0.2">
      <c r="G54888" s="12"/>
    </row>
    <row r="54889" spans="7:7" x14ac:dyDescent="0.2">
      <c r="G54889" s="12"/>
    </row>
    <row r="54890" spans="7:7" x14ac:dyDescent="0.2">
      <c r="G54890" s="12"/>
    </row>
    <row r="54891" spans="7:7" x14ac:dyDescent="0.2">
      <c r="G54891" s="12"/>
    </row>
    <row r="54892" spans="7:7" x14ac:dyDescent="0.2">
      <c r="G54892" s="12"/>
    </row>
    <row r="54893" spans="7:7" x14ac:dyDescent="0.2">
      <c r="G54893" s="12"/>
    </row>
    <row r="54894" spans="7:7" x14ac:dyDescent="0.2">
      <c r="G54894" s="12"/>
    </row>
    <row r="54895" spans="7:7" x14ac:dyDescent="0.2">
      <c r="G54895" s="12"/>
    </row>
    <row r="54896" spans="7:7" x14ac:dyDescent="0.2">
      <c r="G54896" s="12"/>
    </row>
    <row r="54897" spans="7:7" x14ac:dyDescent="0.2">
      <c r="G54897" s="12"/>
    </row>
    <row r="54898" spans="7:7" x14ac:dyDescent="0.2">
      <c r="G54898" s="12"/>
    </row>
    <row r="54899" spans="7:7" x14ac:dyDescent="0.2">
      <c r="G54899" s="12"/>
    </row>
    <row r="54900" spans="7:7" x14ac:dyDescent="0.2">
      <c r="G54900" s="12"/>
    </row>
    <row r="54901" spans="7:7" x14ac:dyDescent="0.2">
      <c r="G54901" s="12"/>
    </row>
    <row r="54902" spans="7:7" x14ac:dyDescent="0.2">
      <c r="G54902" s="12"/>
    </row>
    <row r="54903" spans="7:7" x14ac:dyDescent="0.2">
      <c r="G54903" s="12"/>
    </row>
    <row r="54904" spans="7:7" x14ac:dyDescent="0.2">
      <c r="G54904" s="12"/>
    </row>
    <row r="54905" spans="7:7" x14ac:dyDescent="0.2">
      <c r="G54905" s="12"/>
    </row>
    <row r="54906" spans="7:7" x14ac:dyDescent="0.2">
      <c r="G54906" s="12"/>
    </row>
    <row r="54907" spans="7:7" x14ac:dyDescent="0.2">
      <c r="G54907" s="12"/>
    </row>
    <row r="54908" spans="7:7" x14ac:dyDescent="0.2">
      <c r="G54908" s="12"/>
    </row>
    <row r="54909" spans="7:7" x14ac:dyDescent="0.2">
      <c r="G54909" s="12"/>
    </row>
    <row r="54910" spans="7:7" x14ac:dyDescent="0.2">
      <c r="G54910" s="12"/>
    </row>
    <row r="54911" spans="7:7" x14ac:dyDescent="0.2">
      <c r="G54911" s="12"/>
    </row>
    <row r="54912" spans="7:7" x14ac:dyDescent="0.2">
      <c r="G54912" s="12"/>
    </row>
    <row r="54913" spans="7:7" x14ac:dyDescent="0.2">
      <c r="G54913" s="12"/>
    </row>
    <row r="54914" spans="7:7" x14ac:dyDescent="0.2">
      <c r="G54914" s="12"/>
    </row>
    <row r="54915" spans="7:7" x14ac:dyDescent="0.2">
      <c r="G54915" s="12"/>
    </row>
    <row r="54916" spans="7:7" x14ac:dyDescent="0.2">
      <c r="G54916" s="12"/>
    </row>
    <row r="54917" spans="7:7" x14ac:dyDescent="0.2">
      <c r="G54917" s="12"/>
    </row>
    <row r="54918" spans="7:7" x14ac:dyDescent="0.2">
      <c r="G54918" s="12"/>
    </row>
    <row r="54919" spans="7:7" x14ac:dyDescent="0.2">
      <c r="G54919" s="12"/>
    </row>
    <row r="54920" spans="7:7" x14ac:dyDescent="0.2">
      <c r="G54920" s="12"/>
    </row>
    <row r="54921" spans="7:7" x14ac:dyDescent="0.2">
      <c r="G54921" s="12"/>
    </row>
    <row r="54922" spans="7:7" x14ac:dyDescent="0.2">
      <c r="G54922" s="12"/>
    </row>
    <row r="54923" spans="7:7" x14ac:dyDescent="0.2">
      <c r="G54923" s="12"/>
    </row>
    <row r="54924" spans="7:7" x14ac:dyDescent="0.2">
      <c r="G54924" s="12"/>
    </row>
    <row r="54925" spans="7:7" x14ac:dyDescent="0.2">
      <c r="G54925" s="12"/>
    </row>
    <row r="54926" spans="7:7" x14ac:dyDescent="0.2">
      <c r="G54926" s="12"/>
    </row>
    <row r="54927" spans="7:7" x14ac:dyDescent="0.2">
      <c r="G54927" s="12"/>
    </row>
    <row r="54928" spans="7:7" x14ac:dyDescent="0.2">
      <c r="G54928" s="12"/>
    </row>
    <row r="54929" spans="7:7" x14ac:dyDescent="0.2">
      <c r="G54929" s="12"/>
    </row>
    <row r="54930" spans="7:7" x14ac:dyDescent="0.2">
      <c r="G54930" s="12"/>
    </row>
    <row r="54931" spans="7:7" x14ac:dyDescent="0.2">
      <c r="G54931" s="12"/>
    </row>
    <row r="54932" spans="7:7" x14ac:dyDescent="0.2">
      <c r="G54932" s="12"/>
    </row>
    <row r="54933" spans="7:7" x14ac:dyDescent="0.2">
      <c r="G54933" s="12"/>
    </row>
    <row r="54934" spans="7:7" x14ac:dyDescent="0.2">
      <c r="G54934" s="12"/>
    </row>
    <row r="54935" spans="7:7" x14ac:dyDescent="0.2">
      <c r="G54935" s="12"/>
    </row>
    <row r="54936" spans="7:7" x14ac:dyDescent="0.2">
      <c r="G54936" s="12"/>
    </row>
    <row r="54937" spans="7:7" x14ac:dyDescent="0.2">
      <c r="G54937" s="12"/>
    </row>
    <row r="54938" spans="7:7" x14ac:dyDescent="0.2">
      <c r="G54938" s="12"/>
    </row>
    <row r="54939" spans="7:7" x14ac:dyDescent="0.2">
      <c r="G54939" s="12"/>
    </row>
    <row r="54940" spans="7:7" x14ac:dyDescent="0.2">
      <c r="G54940" s="12"/>
    </row>
    <row r="54941" spans="7:7" x14ac:dyDescent="0.2">
      <c r="G54941" s="12"/>
    </row>
    <row r="54942" spans="7:7" x14ac:dyDescent="0.2">
      <c r="G54942" s="12"/>
    </row>
    <row r="54943" spans="7:7" x14ac:dyDescent="0.2">
      <c r="G54943" s="12"/>
    </row>
    <row r="54944" spans="7:7" x14ac:dyDescent="0.2">
      <c r="G54944" s="12"/>
    </row>
    <row r="54945" spans="7:7" x14ac:dyDescent="0.2">
      <c r="G54945" s="12"/>
    </row>
    <row r="54946" spans="7:7" x14ac:dyDescent="0.2">
      <c r="G54946" s="12"/>
    </row>
    <row r="54947" spans="7:7" x14ac:dyDescent="0.2">
      <c r="G54947" s="12"/>
    </row>
    <row r="54948" spans="7:7" x14ac:dyDescent="0.2">
      <c r="G54948" s="12"/>
    </row>
    <row r="54949" spans="7:7" x14ac:dyDescent="0.2">
      <c r="G54949" s="12"/>
    </row>
    <row r="54950" spans="7:7" x14ac:dyDescent="0.2">
      <c r="G54950" s="12"/>
    </row>
    <row r="54951" spans="7:7" x14ac:dyDescent="0.2">
      <c r="G54951" s="12"/>
    </row>
    <row r="54952" spans="7:7" x14ac:dyDescent="0.2">
      <c r="G54952" s="12"/>
    </row>
    <row r="54953" spans="7:7" x14ac:dyDescent="0.2">
      <c r="G54953" s="12"/>
    </row>
    <row r="54954" spans="7:7" x14ac:dyDescent="0.2">
      <c r="G54954" s="12"/>
    </row>
    <row r="54955" spans="7:7" x14ac:dyDescent="0.2">
      <c r="G54955" s="12"/>
    </row>
    <row r="54956" spans="7:7" x14ac:dyDescent="0.2">
      <c r="G54956" s="12"/>
    </row>
    <row r="54957" spans="7:7" x14ac:dyDescent="0.2">
      <c r="G54957" s="12"/>
    </row>
    <row r="54958" spans="7:7" x14ac:dyDescent="0.2">
      <c r="G54958" s="12"/>
    </row>
    <row r="54959" spans="7:7" x14ac:dyDescent="0.2">
      <c r="G54959" s="12"/>
    </row>
    <row r="54960" spans="7:7" x14ac:dyDescent="0.2">
      <c r="G54960" s="12"/>
    </row>
    <row r="54961" spans="7:7" x14ac:dyDescent="0.2">
      <c r="G54961" s="12"/>
    </row>
    <row r="54962" spans="7:7" x14ac:dyDescent="0.2">
      <c r="G54962" s="12"/>
    </row>
    <row r="54963" spans="7:7" x14ac:dyDescent="0.2">
      <c r="G54963" s="12"/>
    </row>
    <row r="54964" spans="7:7" x14ac:dyDescent="0.2">
      <c r="G54964" s="12"/>
    </row>
    <row r="54965" spans="7:7" x14ac:dyDescent="0.2">
      <c r="G54965" s="12"/>
    </row>
    <row r="54966" spans="7:7" x14ac:dyDescent="0.2">
      <c r="G54966" s="12"/>
    </row>
    <row r="54967" spans="7:7" x14ac:dyDescent="0.2">
      <c r="G54967" s="12"/>
    </row>
    <row r="54968" spans="7:7" x14ac:dyDescent="0.2">
      <c r="G54968" s="12"/>
    </row>
    <row r="54969" spans="7:7" x14ac:dyDescent="0.2">
      <c r="G54969" s="12"/>
    </row>
    <row r="54970" spans="7:7" x14ac:dyDescent="0.2">
      <c r="G54970" s="12"/>
    </row>
    <row r="54971" spans="7:7" x14ac:dyDescent="0.2">
      <c r="G54971" s="12"/>
    </row>
    <row r="54972" spans="7:7" x14ac:dyDescent="0.2">
      <c r="G54972" s="12"/>
    </row>
    <row r="54973" spans="7:7" x14ac:dyDescent="0.2">
      <c r="G54973" s="12"/>
    </row>
    <row r="54974" spans="7:7" x14ac:dyDescent="0.2">
      <c r="G54974" s="12"/>
    </row>
    <row r="54975" spans="7:7" x14ac:dyDescent="0.2">
      <c r="G54975" s="12"/>
    </row>
    <row r="54976" spans="7:7" x14ac:dyDescent="0.2">
      <c r="G54976" s="12"/>
    </row>
    <row r="54977" spans="7:7" x14ac:dyDescent="0.2">
      <c r="G54977" s="12"/>
    </row>
    <row r="54978" spans="7:7" x14ac:dyDescent="0.2">
      <c r="G54978" s="12"/>
    </row>
    <row r="54979" spans="7:7" x14ac:dyDescent="0.2">
      <c r="G54979" s="12"/>
    </row>
    <row r="54980" spans="7:7" x14ac:dyDescent="0.2">
      <c r="G54980" s="12"/>
    </row>
    <row r="54981" spans="7:7" x14ac:dyDescent="0.2">
      <c r="G54981" s="12"/>
    </row>
    <row r="54982" spans="7:7" x14ac:dyDescent="0.2">
      <c r="G54982" s="12"/>
    </row>
    <row r="54983" spans="7:7" x14ac:dyDescent="0.2">
      <c r="G54983" s="12"/>
    </row>
    <row r="54984" spans="7:7" x14ac:dyDescent="0.2">
      <c r="G54984" s="12"/>
    </row>
    <row r="54985" spans="7:7" x14ac:dyDescent="0.2">
      <c r="G54985" s="12"/>
    </row>
    <row r="54986" spans="7:7" x14ac:dyDescent="0.2">
      <c r="G54986" s="12"/>
    </row>
    <row r="54987" spans="7:7" x14ac:dyDescent="0.2">
      <c r="G54987" s="12"/>
    </row>
    <row r="54988" spans="7:7" x14ac:dyDescent="0.2">
      <c r="G54988" s="12"/>
    </row>
    <row r="54989" spans="7:7" x14ac:dyDescent="0.2">
      <c r="G54989" s="12"/>
    </row>
    <row r="54990" spans="7:7" x14ac:dyDescent="0.2">
      <c r="G54990" s="12"/>
    </row>
    <row r="54991" spans="7:7" x14ac:dyDescent="0.2">
      <c r="G54991" s="12"/>
    </row>
    <row r="54992" spans="7:7" x14ac:dyDescent="0.2">
      <c r="G54992" s="12"/>
    </row>
    <row r="54993" spans="7:7" x14ac:dyDescent="0.2">
      <c r="G54993" s="12"/>
    </row>
    <row r="54994" spans="7:7" x14ac:dyDescent="0.2">
      <c r="G54994" s="12"/>
    </row>
    <row r="54995" spans="7:7" x14ac:dyDescent="0.2">
      <c r="G54995" s="12"/>
    </row>
    <row r="54996" spans="7:7" x14ac:dyDescent="0.2">
      <c r="G54996" s="12"/>
    </row>
    <row r="54997" spans="7:7" x14ac:dyDescent="0.2">
      <c r="G54997" s="12"/>
    </row>
    <row r="54998" spans="7:7" x14ac:dyDescent="0.2">
      <c r="G54998" s="12"/>
    </row>
    <row r="54999" spans="7:7" x14ac:dyDescent="0.2">
      <c r="G54999" s="12"/>
    </row>
    <row r="55000" spans="7:7" x14ac:dyDescent="0.2">
      <c r="G55000" s="12"/>
    </row>
    <row r="55001" spans="7:7" x14ac:dyDescent="0.2">
      <c r="G55001" s="12"/>
    </row>
    <row r="55002" spans="7:7" x14ac:dyDescent="0.2">
      <c r="G55002" s="12"/>
    </row>
    <row r="55003" spans="7:7" x14ac:dyDescent="0.2">
      <c r="G55003" s="12"/>
    </row>
    <row r="55004" spans="7:7" x14ac:dyDescent="0.2">
      <c r="G55004" s="12"/>
    </row>
    <row r="55005" spans="7:7" x14ac:dyDescent="0.2">
      <c r="G55005" s="12"/>
    </row>
    <row r="55006" spans="7:7" x14ac:dyDescent="0.2">
      <c r="G55006" s="12"/>
    </row>
    <row r="55007" spans="7:7" x14ac:dyDescent="0.2">
      <c r="G55007" s="12"/>
    </row>
    <row r="55008" spans="7:7" x14ac:dyDescent="0.2">
      <c r="G55008" s="12"/>
    </row>
    <row r="55009" spans="7:7" x14ac:dyDescent="0.2">
      <c r="G55009" s="12"/>
    </row>
    <row r="55010" spans="7:7" x14ac:dyDescent="0.2">
      <c r="G55010" s="12"/>
    </row>
    <row r="55011" spans="7:7" x14ac:dyDescent="0.2">
      <c r="G55011" s="12"/>
    </row>
    <row r="55012" spans="7:7" x14ac:dyDescent="0.2">
      <c r="G55012" s="12"/>
    </row>
    <row r="55013" spans="7:7" x14ac:dyDescent="0.2">
      <c r="G55013" s="12"/>
    </row>
    <row r="55014" spans="7:7" x14ac:dyDescent="0.2">
      <c r="G55014" s="12"/>
    </row>
    <row r="55015" spans="7:7" x14ac:dyDescent="0.2">
      <c r="G55015" s="12"/>
    </row>
    <row r="55016" spans="7:7" x14ac:dyDescent="0.2">
      <c r="G55016" s="12"/>
    </row>
    <row r="55017" spans="7:7" x14ac:dyDescent="0.2">
      <c r="G55017" s="12"/>
    </row>
    <row r="55018" spans="7:7" x14ac:dyDescent="0.2">
      <c r="G55018" s="12"/>
    </row>
    <row r="55019" spans="7:7" x14ac:dyDescent="0.2">
      <c r="G55019" s="12"/>
    </row>
    <row r="55020" spans="7:7" x14ac:dyDescent="0.2">
      <c r="G55020" s="12"/>
    </row>
    <row r="55021" spans="7:7" x14ac:dyDescent="0.2">
      <c r="G55021" s="12"/>
    </row>
    <row r="55022" spans="7:7" x14ac:dyDescent="0.2">
      <c r="G55022" s="12"/>
    </row>
    <row r="55023" spans="7:7" x14ac:dyDescent="0.2">
      <c r="G55023" s="12"/>
    </row>
    <row r="55024" spans="7:7" x14ac:dyDescent="0.2">
      <c r="G55024" s="12"/>
    </row>
    <row r="55025" spans="7:7" x14ac:dyDescent="0.2">
      <c r="G55025" s="12"/>
    </row>
    <row r="55026" spans="7:7" x14ac:dyDescent="0.2">
      <c r="G55026" s="12"/>
    </row>
    <row r="55027" spans="7:7" x14ac:dyDescent="0.2">
      <c r="G55027" s="12"/>
    </row>
    <row r="55028" spans="7:7" x14ac:dyDescent="0.2">
      <c r="G55028" s="12"/>
    </row>
    <row r="55029" spans="7:7" x14ac:dyDescent="0.2">
      <c r="G55029" s="12"/>
    </row>
    <row r="55030" spans="7:7" x14ac:dyDescent="0.2">
      <c r="G55030" s="12"/>
    </row>
    <row r="55031" spans="7:7" x14ac:dyDescent="0.2">
      <c r="G55031" s="12"/>
    </row>
    <row r="55032" spans="7:7" x14ac:dyDescent="0.2">
      <c r="G55032" s="12"/>
    </row>
    <row r="55033" spans="7:7" x14ac:dyDescent="0.2">
      <c r="G55033" s="12"/>
    </row>
    <row r="55034" spans="7:7" x14ac:dyDescent="0.2">
      <c r="G55034" s="12"/>
    </row>
    <row r="55035" spans="7:7" x14ac:dyDescent="0.2">
      <c r="G55035" s="12"/>
    </row>
    <row r="55036" spans="7:7" x14ac:dyDescent="0.2">
      <c r="G55036" s="12"/>
    </row>
    <row r="55037" spans="7:7" x14ac:dyDescent="0.2">
      <c r="G55037" s="12"/>
    </row>
    <row r="55038" spans="7:7" x14ac:dyDescent="0.2">
      <c r="G55038" s="12"/>
    </row>
    <row r="55039" spans="7:7" x14ac:dyDescent="0.2">
      <c r="G55039" s="12"/>
    </row>
    <row r="55040" spans="7:7" x14ac:dyDescent="0.2">
      <c r="G55040" s="12"/>
    </row>
    <row r="55041" spans="7:7" x14ac:dyDescent="0.2">
      <c r="G55041" s="12"/>
    </row>
    <row r="55042" spans="7:7" x14ac:dyDescent="0.2">
      <c r="G55042" s="12"/>
    </row>
    <row r="55043" spans="7:7" x14ac:dyDescent="0.2">
      <c r="G55043" s="12"/>
    </row>
    <row r="55044" spans="7:7" x14ac:dyDescent="0.2">
      <c r="G55044" s="12"/>
    </row>
    <row r="55045" spans="7:7" x14ac:dyDescent="0.2">
      <c r="G55045" s="12"/>
    </row>
    <row r="55046" spans="7:7" x14ac:dyDescent="0.2">
      <c r="G55046" s="12"/>
    </row>
    <row r="55047" spans="7:7" x14ac:dyDescent="0.2">
      <c r="G55047" s="12"/>
    </row>
    <row r="55048" spans="7:7" x14ac:dyDescent="0.2">
      <c r="G55048" s="12"/>
    </row>
    <row r="55049" spans="7:7" x14ac:dyDescent="0.2">
      <c r="G55049" s="12"/>
    </row>
    <row r="55050" spans="7:7" x14ac:dyDescent="0.2">
      <c r="G55050" s="12"/>
    </row>
    <row r="55051" spans="7:7" x14ac:dyDescent="0.2">
      <c r="G55051" s="12"/>
    </row>
    <row r="55052" spans="7:7" x14ac:dyDescent="0.2">
      <c r="G55052" s="12"/>
    </row>
    <row r="55053" spans="7:7" x14ac:dyDescent="0.2">
      <c r="G55053" s="12"/>
    </row>
    <row r="55054" spans="7:7" x14ac:dyDescent="0.2">
      <c r="G55054" s="12"/>
    </row>
    <row r="55055" spans="7:7" x14ac:dyDescent="0.2">
      <c r="G55055" s="12"/>
    </row>
    <row r="55056" spans="7:7" x14ac:dyDescent="0.2">
      <c r="G55056" s="12"/>
    </row>
    <row r="55057" spans="7:7" x14ac:dyDescent="0.2">
      <c r="G55057" s="12"/>
    </row>
    <row r="55058" spans="7:7" x14ac:dyDescent="0.2">
      <c r="G55058" s="12"/>
    </row>
    <row r="55059" spans="7:7" x14ac:dyDescent="0.2">
      <c r="G55059" s="12"/>
    </row>
    <row r="55060" spans="7:7" x14ac:dyDescent="0.2">
      <c r="G55060" s="12"/>
    </row>
    <row r="55061" spans="7:7" x14ac:dyDescent="0.2">
      <c r="G55061" s="12"/>
    </row>
    <row r="55062" spans="7:7" x14ac:dyDescent="0.2">
      <c r="G55062" s="12"/>
    </row>
    <row r="55063" spans="7:7" x14ac:dyDescent="0.2">
      <c r="G55063" s="12"/>
    </row>
    <row r="55064" spans="7:7" x14ac:dyDescent="0.2">
      <c r="G55064" s="12"/>
    </row>
    <row r="55065" spans="7:7" x14ac:dyDescent="0.2">
      <c r="G55065" s="12"/>
    </row>
    <row r="55066" spans="7:7" x14ac:dyDescent="0.2">
      <c r="G55066" s="12"/>
    </row>
    <row r="55067" spans="7:7" x14ac:dyDescent="0.2">
      <c r="G55067" s="12"/>
    </row>
    <row r="55068" spans="7:7" x14ac:dyDescent="0.2">
      <c r="G55068" s="12"/>
    </row>
    <row r="55069" spans="7:7" x14ac:dyDescent="0.2">
      <c r="G55069" s="12"/>
    </row>
    <row r="55070" spans="7:7" x14ac:dyDescent="0.2">
      <c r="G55070" s="12"/>
    </row>
    <row r="55071" spans="7:7" x14ac:dyDescent="0.2">
      <c r="G55071" s="12"/>
    </row>
    <row r="55072" spans="7:7" x14ac:dyDescent="0.2">
      <c r="G55072" s="12"/>
    </row>
    <row r="55073" spans="7:7" x14ac:dyDescent="0.2">
      <c r="G55073" s="12"/>
    </row>
    <row r="55074" spans="7:7" x14ac:dyDescent="0.2">
      <c r="G55074" s="12"/>
    </row>
    <row r="55075" spans="7:7" x14ac:dyDescent="0.2">
      <c r="G55075" s="12"/>
    </row>
    <row r="55076" spans="7:7" x14ac:dyDescent="0.2">
      <c r="G55076" s="12"/>
    </row>
    <row r="55077" spans="7:7" x14ac:dyDescent="0.2">
      <c r="G55077" s="12"/>
    </row>
    <row r="55078" spans="7:7" x14ac:dyDescent="0.2">
      <c r="G55078" s="12"/>
    </row>
    <row r="55079" spans="7:7" x14ac:dyDescent="0.2">
      <c r="G55079" s="12"/>
    </row>
    <row r="55080" spans="7:7" x14ac:dyDescent="0.2">
      <c r="G55080" s="12"/>
    </row>
    <row r="55081" spans="7:7" x14ac:dyDescent="0.2">
      <c r="G55081" s="12"/>
    </row>
    <row r="55082" spans="7:7" x14ac:dyDescent="0.2">
      <c r="G55082" s="12"/>
    </row>
    <row r="55083" spans="7:7" x14ac:dyDescent="0.2">
      <c r="G55083" s="12"/>
    </row>
    <row r="55084" spans="7:7" x14ac:dyDescent="0.2">
      <c r="G55084" s="12"/>
    </row>
    <row r="55085" spans="7:7" x14ac:dyDescent="0.2">
      <c r="G55085" s="12"/>
    </row>
    <row r="55086" spans="7:7" x14ac:dyDescent="0.2">
      <c r="G55086" s="12"/>
    </row>
    <row r="55087" spans="7:7" x14ac:dyDescent="0.2">
      <c r="G55087" s="12"/>
    </row>
    <row r="55088" spans="7:7" x14ac:dyDescent="0.2">
      <c r="G55088" s="12"/>
    </row>
    <row r="55089" spans="7:7" x14ac:dyDescent="0.2">
      <c r="G55089" s="12"/>
    </row>
    <row r="55090" spans="7:7" x14ac:dyDescent="0.2">
      <c r="G55090" s="12"/>
    </row>
    <row r="55091" spans="7:7" x14ac:dyDescent="0.2">
      <c r="G55091" s="12"/>
    </row>
    <row r="55092" spans="7:7" x14ac:dyDescent="0.2">
      <c r="G55092" s="12"/>
    </row>
    <row r="55093" spans="7:7" x14ac:dyDescent="0.2">
      <c r="G55093" s="12"/>
    </row>
    <row r="55094" spans="7:7" x14ac:dyDescent="0.2">
      <c r="G55094" s="12"/>
    </row>
    <row r="55095" spans="7:7" x14ac:dyDescent="0.2">
      <c r="G55095" s="12"/>
    </row>
    <row r="55096" spans="7:7" x14ac:dyDescent="0.2">
      <c r="G55096" s="12"/>
    </row>
    <row r="55097" spans="7:7" x14ac:dyDescent="0.2">
      <c r="G55097" s="12"/>
    </row>
    <row r="55098" spans="7:7" x14ac:dyDescent="0.2">
      <c r="G55098" s="12"/>
    </row>
    <row r="55099" spans="7:7" x14ac:dyDescent="0.2">
      <c r="G55099" s="12"/>
    </row>
    <row r="55100" spans="7:7" x14ac:dyDescent="0.2">
      <c r="G55100" s="12"/>
    </row>
    <row r="55101" spans="7:7" x14ac:dyDescent="0.2">
      <c r="G55101" s="12"/>
    </row>
    <row r="55102" spans="7:7" x14ac:dyDescent="0.2">
      <c r="G55102" s="12"/>
    </row>
    <row r="55103" spans="7:7" x14ac:dyDescent="0.2">
      <c r="G55103" s="12"/>
    </row>
    <row r="55104" spans="7:7" x14ac:dyDescent="0.2">
      <c r="G55104" s="12"/>
    </row>
    <row r="55105" spans="7:7" x14ac:dyDescent="0.2">
      <c r="G55105" s="12"/>
    </row>
    <row r="55106" spans="7:7" x14ac:dyDescent="0.2">
      <c r="G55106" s="12"/>
    </row>
    <row r="55107" spans="7:7" x14ac:dyDescent="0.2">
      <c r="G55107" s="12"/>
    </row>
    <row r="55108" spans="7:7" x14ac:dyDescent="0.2">
      <c r="G55108" s="12"/>
    </row>
    <row r="55109" spans="7:7" x14ac:dyDescent="0.2">
      <c r="G55109" s="12"/>
    </row>
    <row r="55110" spans="7:7" x14ac:dyDescent="0.2">
      <c r="G55110" s="12"/>
    </row>
    <row r="55111" spans="7:7" x14ac:dyDescent="0.2">
      <c r="G55111" s="12"/>
    </row>
    <row r="55112" spans="7:7" x14ac:dyDescent="0.2">
      <c r="G55112" s="12"/>
    </row>
    <row r="55113" spans="7:7" x14ac:dyDescent="0.2">
      <c r="G55113" s="12"/>
    </row>
    <row r="55114" spans="7:7" x14ac:dyDescent="0.2">
      <c r="G55114" s="12"/>
    </row>
    <row r="55115" spans="7:7" x14ac:dyDescent="0.2">
      <c r="G55115" s="12"/>
    </row>
    <row r="55116" spans="7:7" x14ac:dyDescent="0.2">
      <c r="G55116" s="12"/>
    </row>
    <row r="55117" spans="7:7" x14ac:dyDescent="0.2">
      <c r="G55117" s="12"/>
    </row>
    <row r="55118" spans="7:7" x14ac:dyDescent="0.2">
      <c r="G55118" s="12"/>
    </row>
    <row r="55119" spans="7:7" x14ac:dyDescent="0.2">
      <c r="G55119" s="12"/>
    </row>
    <row r="55120" spans="7:7" x14ac:dyDescent="0.2">
      <c r="G55120" s="12"/>
    </row>
    <row r="55121" spans="7:7" x14ac:dyDescent="0.2">
      <c r="G55121" s="12"/>
    </row>
    <row r="55122" spans="7:7" x14ac:dyDescent="0.2">
      <c r="G55122" s="12"/>
    </row>
    <row r="55123" spans="7:7" x14ac:dyDescent="0.2">
      <c r="G55123" s="12"/>
    </row>
    <row r="55124" spans="7:7" x14ac:dyDescent="0.2">
      <c r="G55124" s="12"/>
    </row>
    <row r="55125" spans="7:7" x14ac:dyDescent="0.2">
      <c r="G55125" s="12"/>
    </row>
    <row r="55126" spans="7:7" x14ac:dyDescent="0.2">
      <c r="G55126" s="12"/>
    </row>
    <row r="55127" spans="7:7" x14ac:dyDescent="0.2">
      <c r="G55127" s="12"/>
    </row>
    <row r="55128" spans="7:7" x14ac:dyDescent="0.2">
      <c r="G55128" s="12"/>
    </row>
    <row r="55129" spans="7:7" x14ac:dyDescent="0.2">
      <c r="G55129" s="12"/>
    </row>
    <row r="55130" spans="7:7" x14ac:dyDescent="0.2">
      <c r="G55130" s="12"/>
    </row>
    <row r="55131" spans="7:7" x14ac:dyDescent="0.2">
      <c r="G55131" s="12"/>
    </row>
    <row r="55132" spans="7:7" x14ac:dyDescent="0.2">
      <c r="G55132" s="12"/>
    </row>
    <row r="55133" spans="7:7" x14ac:dyDescent="0.2">
      <c r="G55133" s="12"/>
    </row>
    <row r="55134" spans="7:7" x14ac:dyDescent="0.2">
      <c r="G55134" s="12"/>
    </row>
    <row r="55135" spans="7:7" x14ac:dyDescent="0.2">
      <c r="G55135" s="12"/>
    </row>
    <row r="55136" spans="7:7" x14ac:dyDescent="0.2">
      <c r="G55136" s="12"/>
    </row>
    <row r="55137" spans="7:7" x14ac:dyDescent="0.2">
      <c r="G55137" s="12"/>
    </row>
    <row r="55138" spans="7:7" x14ac:dyDescent="0.2">
      <c r="G55138" s="12"/>
    </row>
    <row r="55139" spans="7:7" x14ac:dyDescent="0.2">
      <c r="G55139" s="12"/>
    </row>
    <row r="55140" spans="7:7" x14ac:dyDescent="0.2">
      <c r="G55140" s="12"/>
    </row>
    <row r="55141" spans="7:7" x14ac:dyDescent="0.2">
      <c r="G55141" s="12"/>
    </row>
    <row r="55142" spans="7:7" x14ac:dyDescent="0.2">
      <c r="G55142" s="12"/>
    </row>
    <row r="55143" spans="7:7" x14ac:dyDescent="0.2">
      <c r="G55143" s="12"/>
    </row>
    <row r="55144" spans="7:7" x14ac:dyDescent="0.2">
      <c r="G55144" s="12"/>
    </row>
    <row r="55145" spans="7:7" x14ac:dyDescent="0.2">
      <c r="G55145" s="12"/>
    </row>
    <row r="55146" spans="7:7" x14ac:dyDescent="0.2">
      <c r="G55146" s="12"/>
    </row>
    <row r="55147" spans="7:7" x14ac:dyDescent="0.2">
      <c r="G55147" s="12"/>
    </row>
    <row r="55148" spans="7:7" x14ac:dyDescent="0.2">
      <c r="G55148" s="12"/>
    </row>
    <row r="55149" spans="7:7" x14ac:dyDescent="0.2">
      <c r="G55149" s="12"/>
    </row>
    <row r="55150" spans="7:7" x14ac:dyDescent="0.2">
      <c r="G55150" s="12"/>
    </row>
    <row r="55151" spans="7:7" x14ac:dyDescent="0.2">
      <c r="G55151" s="12"/>
    </row>
    <row r="55152" spans="7:7" x14ac:dyDescent="0.2">
      <c r="G55152" s="12"/>
    </row>
    <row r="55153" spans="7:7" x14ac:dyDescent="0.2">
      <c r="G55153" s="12"/>
    </row>
    <row r="55154" spans="7:7" x14ac:dyDescent="0.2">
      <c r="G55154" s="12"/>
    </row>
    <row r="55155" spans="7:7" x14ac:dyDescent="0.2">
      <c r="G55155" s="12"/>
    </row>
    <row r="55156" spans="7:7" x14ac:dyDescent="0.2">
      <c r="G55156" s="12"/>
    </row>
    <row r="55157" spans="7:7" x14ac:dyDescent="0.2">
      <c r="G55157" s="12"/>
    </row>
    <row r="55158" spans="7:7" x14ac:dyDescent="0.2">
      <c r="G55158" s="12"/>
    </row>
    <row r="55159" spans="7:7" x14ac:dyDescent="0.2">
      <c r="G55159" s="12"/>
    </row>
    <row r="55160" spans="7:7" x14ac:dyDescent="0.2">
      <c r="G55160" s="12"/>
    </row>
    <row r="55161" spans="7:7" x14ac:dyDescent="0.2">
      <c r="G55161" s="12"/>
    </row>
    <row r="55162" spans="7:7" x14ac:dyDescent="0.2">
      <c r="G55162" s="12"/>
    </row>
    <row r="55163" spans="7:7" x14ac:dyDescent="0.2">
      <c r="G55163" s="12"/>
    </row>
    <row r="55164" spans="7:7" x14ac:dyDescent="0.2">
      <c r="G55164" s="12"/>
    </row>
    <row r="55165" spans="7:7" x14ac:dyDescent="0.2">
      <c r="G55165" s="12"/>
    </row>
    <row r="55166" spans="7:7" x14ac:dyDescent="0.2">
      <c r="G55166" s="12"/>
    </row>
    <row r="55167" spans="7:7" x14ac:dyDescent="0.2">
      <c r="G55167" s="12"/>
    </row>
    <row r="55168" spans="7:7" x14ac:dyDescent="0.2">
      <c r="G55168" s="12"/>
    </row>
    <row r="55169" spans="7:7" x14ac:dyDescent="0.2">
      <c r="G55169" s="12"/>
    </row>
    <row r="55170" spans="7:7" x14ac:dyDescent="0.2">
      <c r="G55170" s="12"/>
    </row>
    <row r="55171" spans="7:7" x14ac:dyDescent="0.2">
      <c r="G55171" s="12"/>
    </row>
    <row r="55172" spans="7:7" x14ac:dyDescent="0.2">
      <c r="G55172" s="12"/>
    </row>
    <row r="55173" spans="7:7" x14ac:dyDescent="0.2">
      <c r="G55173" s="12"/>
    </row>
    <row r="55174" spans="7:7" x14ac:dyDescent="0.2">
      <c r="G55174" s="12"/>
    </row>
    <row r="55175" spans="7:7" x14ac:dyDescent="0.2">
      <c r="G55175" s="12"/>
    </row>
    <row r="55176" spans="7:7" x14ac:dyDescent="0.2">
      <c r="G55176" s="12"/>
    </row>
    <row r="55177" spans="7:7" x14ac:dyDescent="0.2">
      <c r="G55177" s="12"/>
    </row>
    <row r="55178" spans="7:7" x14ac:dyDescent="0.2">
      <c r="G55178" s="12"/>
    </row>
    <row r="55179" spans="7:7" x14ac:dyDescent="0.2">
      <c r="G55179" s="12"/>
    </row>
    <row r="55180" spans="7:7" x14ac:dyDescent="0.2">
      <c r="G55180" s="12"/>
    </row>
    <row r="55181" spans="7:7" x14ac:dyDescent="0.2">
      <c r="G55181" s="12"/>
    </row>
    <row r="55182" spans="7:7" x14ac:dyDescent="0.2">
      <c r="G55182" s="12"/>
    </row>
    <row r="55183" spans="7:7" x14ac:dyDescent="0.2">
      <c r="G55183" s="12"/>
    </row>
    <row r="55184" spans="7:7" x14ac:dyDescent="0.2">
      <c r="G55184" s="12"/>
    </row>
    <row r="55185" spans="7:7" x14ac:dyDescent="0.2">
      <c r="G55185" s="12"/>
    </row>
    <row r="55186" spans="7:7" x14ac:dyDescent="0.2">
      <c r="G55186" s="12"/>
    </row>
    <row r="55187" spans="7:7" x14ac:dyDescent="0.2">
      <c r="G55187" s="12"/>
    </row>
    <row r="55188" spans="7:7" x14ac:dyDescent="0.2">
      <c r="G55188" s="12"/>
    </row>
    <row r="55189" spans="7:7" x14ac:dyDescent="0.2">
      <c r="G55189" s="12"/>
    </row>
    <row r="55190" spans="7:7" x14ac:dyDescent="0.2">
      <c r="G55190" s="12"/>
    </row>
    <row r="55191" spans="7:7" x14ac:dyDescent="0.2">
      <c r="G55191" s="12"/>
    </row>
    <row r="55192" spans="7:7" x14ac:dyDescent="0.2">
      <c r="G55192" s="12"/>
    </row>
    <row r="55193" spans="7:7" x14ac:dyDescent="0.2">
      <c r="G55193" s="12"/>
    </row>
    <row r="55194" spans="7:7" x14ac:dyDescent="0.2">
      <c r="G55194" s="12"/>
    </row>
    <row r="55195" spans="7:7" x14ac:dyDescent="0.2">
      <c r="G55195" s="12"/>
    </row>
    <row r="55196" spans="7:7" x14ac:dyDescent="0.2">
      <c r="G55196" s="12"/>
    </row>
    <row r="55197" spans="7:7" x14ac:dyDescent="0.2">
      <c r="G55197" s="12"/>
    </row>
    <row r="55198" spans="7:7" x14ac:dyDescent="0.2">
      <c r="G55198" s="12"/>
    </row>
    <row r="55199" spans="7:7" x14ac:dyDescent="0.2">
      <c r="G55199" s="12"/>
    </row>
    <row r="55200" spans="7:7" x14ac:dyDescent="0.2">
      <c r="G55200" s="12"/>
    </row>
    <row r="55201" spans="7:7" x14ac:dyDescent="0.2">
      <c r="G55201" s="12"/>
    </row>
    <row r="55202" spans="7:7" x14ac:dyDescent="0.2">
      <c r="G55202" s="12"/>
    </row>
    <row r="55203" spans="7:7" x14ac:dyDescent="0.2">
      <c r="G55203" s="12"/>
    </row>
    <row r="55204" spans="7:7" x14ac:dyDescent="0.2">
      <c r="G55204" s="12"/>
    </row>
    <row r="55205" spans="7:7" x14ac:dyDescent="0.2">
      <c r="G55205" s="12"/>
    </row>
    <row r="55206" spans="7:7" x14ac:dyDescent="0.2">
      <c r="G55206" s="12"/>
    </row>
    <row r="55207" spans="7:7" x14ac:dyDescent="0.2">
      <c r="G55207" s="12"/>
    </row>
    <row r="55208" spans="7:7" x14ac:dyDescent="0.2">
      <c r="G55208" s="12"/>
    </row>
    <row r="55209" spans="7:7" x14ac:dyDescent="0.2">
      <c r="G55209" s="12"/>
    </row>
    <row r="55210" spans="7:7" x14ac:dyDescent="0.2">
      <c r="G55210" s="12"/>
    </row>
    <row r="55211" spans="7:7" x14ac:dyDescent="0.2">
      <c r="G55211" s="12"/>
    </row>
    <row r="55212" spans="7:7" x14ac:dyDescent="0.2">
      <c r="G55212" s="12"/>
    </row>
    <row r="55213" spans="7:7" x14ac:dyDescent="0.2">
      <c r="G55213" s="12"/>
    </row>
    <row r="55214" spans="7:7" x14ac:dyDescent="0.2">
      <c r="G55214" s="12"/>
    </row>
    <row r="55215" spans="7:7" x14ac:dyDescent="0.2">
      <c r="G55215" s="12"/>
    </row>
    <row r="55216" spans="7:7" x14ac:dyDescent="0.2">
      <c r="G55216" s="12"/>
    </row>
    <row r="55217" spans="7:7" x14ac:dyDescent="0.2">
      <c r="G55217" s="12"/>
    </row>
    <row r="55218" spans="7:7" x14ac:dyDescent="0.2">
      <c r="G55218" s="12"/>
    </row>
    <row r="55219" spans="7:7" x14ac:dyDescent="0.2">
      <c r="G55219" s="12"/>
    </row>
    <row r="55220" spans="7:7" x14ac:dyDescent="0.2">
      <c r="G55220" s="12"/>
    </row>
    <row r="55221" spans="7:7" x14ac:dyDescent="0.2">
      <c r="G55221" s="12"/>
    </row>
    <row r="55222" spans="7:7" x14ac:dyDescent="0.2">
      <c r="G55222" s="12"/>
    </row>
    <row r="55223" spans="7:7" x14ac:dyDescent="0.2">
      <c r="G55223" s="12"/>
    </row>
    <row r="55224" spans="7:7" x14ac:dyDescent="0.2">
      <c r="G55224" s="12"/>
    </row>
    <row r="55225" spans="7:7" x14ac:dyDescent="0.2">
      <c r="G55225" s="12"/>
    </row>
    <row r="55226" spans="7:7" x14ac:dyDescent="0.2">
      <c r="G55226" s="12"/>
    </row>
    <row r="55227" spans="7:7" x14ac:dyDescent="0.2">
      <c r="G55227" s="12"/>
    </row>
    <row r="55228" spans="7:7" x14ac:dyDescent="0.2">
      <c r="G55228" s="12"/>
    </row>
    <row r="55229" spans="7:7" x14ac:dyDescent="0.2">
      <c r="G55229" s="12"/>
    </row>
    <row r="55230" spans="7:7" x14ac:dyDescent="0.2">
      <c r="G55230" s="12"/>
    </row>
    <row r="55231" spans="7:7" x14ac:dyDescent="0.2">
      <c r="G55231" s="12"/>
    </row>
    <row r="55232" spans="7:7" x14ac:dyDescent="0.2">
      <c r="G55232" s="12"/>
    </row>
    <row r="55233" spans="7:7" x14ac:dyDescent="0.2">
      <c r="G55233" s="12"/>
    </row>
    <row r="55234" spans="7:7" x14ac:dyDescent="0.2">
      <c r="G55234" s="12"/>
    </row>
    <row r="55235" spans="7:7" x14ac:dyDescent="0.2">
      <c r="G55235" s="12"/>
    </row>
    <row r="55236" spans="7:7" x14ac:dyDescent="0.2">
      <c r="G55236" s="12"/>
    </row>
    <row r="55237" spans="7:7" x14ac:dyDescent="0.2">
      <c r="G55237" s="12"/>
    </row>
    <row r="55238" spans="7:7" x14ac:dyDescent="0.2">
      <c r="G55238" s="12"/>
    </row>
    <row r="55239" spans="7:7" x14ac:dyDescent="0.2">
      <c r="G55239" s="12"/>
    </row>
    <row r="55240" spans="7:7" x14ac:dyDescent="0.2">
      <c r="G55240" s="12"/>
    </row>
    <row r="55241" spans="7:7" x14ac:dyDescent="0.2">
      <c r="G55241" s="12"/>
    </row>
    <row r="55242" spans="7:7" x14ac:dyDescent="0.2">
      <c r="G55242" s="12"/>
    </row>
    <row r="55243" spans="7:7" x14ac:dyDescent="0.2">
      <c r="G55243" s="12"/>
    </row>
    <row r="55244" spans="7:7" x14ac:dyDescent="0.2">
      <c r="G55244" s="12"/>
    </row>
    <row r="55245" spans="7:7" x14ac:dyDescent="0.2">
      <c r="G55245" s="12"/>
    </row>
    <row r="55246" spans="7:7" x14ac:dyDescent="0.2">
      <c r="G55246" s="12"/>
    </row>
    <row r="55247" spans="7:7" x14ac:dyDescent="0.2">
      <c r="G55247" s="12"/>
    </row>
    <row r="55248" spans="7:7" x14ac:dyDescent="0.2">
      <c r="G55248" s="12"/>
    </row>
    <row r="55249" spans="7:7" x14ac:dyDescent="0.2">
      <c r="G55249" s="12"/>
    </row>
    <row r="55250" spans="7:7" x14ac:dyDescent="0.2">
      <c r="G55250" s="12"/>
    </row>
    <row r="55251" spans="7:7" x14ac:dyDescent="0.2">
      <c r="G55251" s="12"/>
    </row>
    <row r="55252" spans="7:7" x14ac:dyDescent="0.2">
      <c r="G55252" s="12"/>
    </row>
    <row r="55253" spans="7:7" x14ac:dyDescent="0.2">
      <c r="G55253" s="12"/>
    </row>
    <row r="55254" spans="7:7" x14ac:dyDescent="0.2">
      <c r="G55254" s="12"/>
    </row>
    <row r="55255" spans="7:7" x14ac:dyDescent="0.2">
      <c r="G55255" s="12"/>
    </row>
    <row r="55256" spans="7:7" x14ac:dyDescent="0.2">
      <c r="G55256" s="12"/>
    </row>
    <row r="55257" spans="7:7" x14ac:dyDescent="0.2">
      <c r="G55257" s="12"/>
    </row>
    <row r="55258" spans="7:7" x14ac:dyDescent="0.2">
      <c r="G55258" s="12"/>
    </row>
    <row r="55259" spans="7:7" x14ac:dyDescent="0.2">
      <c r="G55259" s="12"/>
    </row>
    <row r="55260" spans="7:7" x14ac:dyDescent="0.2">
      <c r="G55260" s="12"/>
    </row>
    <row r="55261" spans="7:7" x14ac:dyDescent="0.2">
      <c r="G55261" s="12"/>
    </row>
    <row r="55262" spans="7:7" x14ac:dyDescent="0.2">
      <c r="G55262" s="12"/>
    </row>
    <row r="55263" spans="7:7" x14ac:dyDescent="0.2">
      <c r="G55263" s="12"/>
    </row>
    <row r="55264" spans="7:7" x14ac:dyDescent="0.2">
      <c r="G55264" s="12"/>
    </row>
    <row r="55265" spans="7:7" x14ac:dyDescent="0.2">
      <c r="G55265" s="12"/>
    </row>
    <row r="55266" spans="7:7" x14ac:dyDescent="0.2">
      <c r="G55266" s="12"/>
    </row>
    <row r="55267" spans="7:7" x14ac:dyDescent="0.2">
      <c r="G55267" s="12"/>
    </row>
    <row r="55268" spans="7:7" x14ac:dyDescent="0.2">
      <c r="G55268" s="12"/>
    </row>
    <row r="55269" spans="7:7" x14ac:dyDescent="0.2">
      <c r="G55269" s="12"/>
    </row>
    <row r="55270" spans="7:7" x14ac:dyDescent="0.2">
      <c r="G55270" s="12"/>
    </row>
    <row r="55271" spans="7:7" x14ac:dyDescent="0.2">
      <c r="G55271" s="12"/>
    </row>
    <row r="55272" spans="7:7" x14ac:dyDescent="0.2">
      <c r="G55272" s="12"/>
    </row>
    <row r="55273" spans="7:7" x14ac:dyDescent="0.2">
      <c r="G55273" s="12"/>
    </row>
    <row r="55274" spans="7:7" x14ac:dyDescent="0.2">
      <c r="G55274" s="12"/>
    </row>
    <row r="55275" spans="7:7" x14ac:dyDescent="0.2">
      <c r="G55275" s="12"/>
    </row>
    <row r="55276" spans="7:7" x14ac:dyDescent="0.2">
      <c r="G55276" s="12"/>
    </row>
    <row r="55277" spans="7:7" x14ac:dyDescent="0.2">
      <c r="G55277" s="12"/>
    </row>
    <row r="55278" spans="7:7" x14ac:dyDescent="0.2">
      <c r="G55278" s="12"/>
    </row>
    <row r="55279" spans="7:7" x14ac:dyDescent="0.2">
      <c r="G55279" s="12"/>
    </row>
    <row r="55280" spans="7:7" x14ac:dyDescent="0.2">
      <c r="G55280" s="12"/>
    </row>
    <row r="55281" spans="7:7" x14ac:dyDescent="0.2">
      <c r="G55281" s="12"/>
    </row>
    <row r="55282" spans="7:7" x14ac:dyDescent="0.2">
      <c r="G55282" s="12"/>
    </row>
    <row r="55283" spans="7:7" x14ac:dyDescent="0.2">
      <c r="G55283" s="12"/>
    </row>
    <row r="55284" spans="7:7" x14ac:dyDescent="0.2">
      <c r="G55284" s="12"/>
    </row>
    <row r="55285" spans="7:7" x14ac:dyDescent="0.2">
      <c r="G55285" s="12"/>
    </row>
    <row r="55286" spans="7:7" x14ac:dyDescent="0.2">
      <c r="G55286" s="12"/>
    </row>
    <row r="55287" spans="7:7" x14ac:dyDescent="0.2">
      <c r="G55287" s="12"/>
    </row>
    <row r="55288" spans="7:7" x14ac:dyDescent="0.2">
      <c r="G55288" s="12"/>
    </row>
    <row r="55289" spans="7:7" x14ac:dyDescent="0.2">
      <c r="G55289" s="12"/>
    </row>
    <row r="55290" spans="7:7" x14ac:dyDescent="0.2">
      <c r="G55290" s="12"/>
    </row>
    <row r="55291" spans="7:7" x14ac:dyDescent="0.2">
      <c r="G55291" s="12"/>
    </row>
    <row r="55292" spans="7:7" x14ac:dyDescent="0.2">
      <c r="G55292" s="12"/>
    </row>
    <row r="55293" spans="7:7" x14ac:dyDescent="0.2">
      <c r="G55293" s="12"/>
    </row>
    <row r="55294" spans="7:7" x14ac:dyDescent="0.2">
      <c r="G55294" s="12"/>
    </row>
    <row r="55295" spans="7:7" x14ac:dyDescent="0.2">
      <c r="G55295" s="12"/>
    </row>
    <row r="55296" spans="7:7" x14ac:dyDescent="0.2">
      <c r="G55296" s="12"/>
    </row>
    <row r="55297" spans="7:7" x14ac:dyDescent="0.2">
      <c r="G55297" s="12"/>
    </row>
    <row r="55298" spans="7:7" x14ac:dyDescent="0.2">
      <c r="G55298" s="12"/>
    </row>
    <row r="55299" spans="7:7" x14ac:dyDescent="0.2">
      <c r="G55299" s="12"/>
    </row>
    <row r="55300" spans="7:7" x14ac:dyDescent="0.2">
      <c r="G55300" s="12"/>
    </row>
    <row r="55301" spans="7:7" x14ac:dyDescent="0.2">
      <c r="G55301" s="12"/>
    </row>
    <row r="55302" spans="7:7" x14ac:dyDescent="0.2">
      <c r="G55302" s="12"/>
    </row>
    <row r="55303" spans="7:7" x14ac:dyDescent="0.2">
      <c r="G55303" s="12"/>
    </row>
    <row r="55304" spans="7:7" x14ac:dyDescent="0.2">
      <c r="G55304" s="12"/>
    </row>
    <row r="55305" spans="7:7" x14ac:dyDescent="0.2">
      <c r="G55305" s="12"/>
    </row>
    <row r="55306" spans="7:7" x14ac:dyDescent="0.2">
      <c r="G55306" s="12"/>
    </row>
    <row r="55307" spans="7:7" x14ac:dyDescent="0.2">
      <c r="G55307" s="12"/>
    </row>
    <row r="55308" spans="7:7" x14ac:dyDescent="0.2">
      <c r="G55308" s="12"/>
    </row>
    <row r="55309" spans="7:7" x14ac:dyDescent="0.2">
      <c r="G55309" s="12"/>
    </row>
    <row r="55310" spans="7:7" x14ac:dyDescent="0.2">
      <c r="G55310" s="12"/>
    </row>
    <row r="55311" spans="7:7" x14ac:dyDescent="0.2">
      <c r="G55311" s="12"/>
    </row>
    <row r="55312" spans="7:7" x14ac:dyDescent="0.2">
      <c r="G55312" s="12"/>
    </row>
    <row r="55313" spans="7:7" x14ac:dyDescent="0.2">
      <c r="G55313" s="12"/>
    </row>
    <row r="55314" spans="7:7" x14ac:dyDescent="0.2">
      <c r="G55314" s="12"/>
    </row>
    <row r="55315" spans="7:7" x14ac:dyDescent="0.2">
      <c r="G55315" s="12"/>
    </row>
    <row r="55316" spans="7:7" x14ac:dyDescent="0.2">
      <c r="G55316" s="12"/>
    </row>
    <row r="55317" spans="7:7" x14ac:dyDescent="0.2">
      <c r="G55317" s="12"/>
    </row>
    <row r="55318" spans="7:7" x14ac:dyDescent="0.2">
      <c r="G55318" s="12"/>
    </row>
    <row r="55319" spans="7:7" x14ac:dyDescent="0.2">
      <c r="G55319" s="12"/>
    </row>
    <row r="55320" spans="7:7" x14ac:dyDescent="0.2">
      <c r="G55320" s="12"/>
    </row>
    <row r="55321" spans="7:7" x14ac:dyDescent="0.2">
      <c r="G55321" s="12"/>
    </row>
    <row r="55322" spans="7:7" x14ac:dyDescent="0.2">
      <c r="G55322" s="12"/>
    </row>
    <row r="55323" spans="7:7" x14ac:dyDescent="0.2">
      <c r="G55323" s="12"/>
    </row>
    <row r="55324" spans="7:7" x14ac:dyDescent="0.2">
      <c r="G55324" s="12"/>
    </row>
    <row r="55325" spans="7:7" x14ac:dyDescent="0.2">
      <c r="G55325" s="12"/>
    </row>
    <row r="55326" spans="7:7" x14ac:dyDescent="0.2">
      <c r="G55326" s="12"/>
    </row>
    <row r="55327" spans="7:7" x14ac:dyDescent="0.2">
      <c r="G55327" s="12"/>
    </row>
    <row r="55328" spans="7:7" x14ac:dyDescent="0.2">
      <c r="G55328" s="12"/>
    </row>
    <row r="55329" spans="7:7" x14ac:dyDescent="0.2">
      <c r="G55329" s="12"/>
    </row>
    <row r="55330" spans="7:7" x14ac:dyDescent="0.2">
      <c r="G55330" s="12"/>
    </row>
    <row r="55331" spans="7:7" x14ac:dyDescent="0.2">
      <c r="G55331" s="12"/>
    </row>
    <row r="55332" spans="7:7" x14ac:dyDescent="0.2">
      <c r="G55332" s="12"/>
    </row>
    <row r="55333" spans="7:7" x14ac:dyDescent="0.2">
      <c r="G55333" s="12"/>
    </row>
    <row r="55334" spans="7:7" x14ac:dyDescent="0.2">
      <c r="G55334" s="12"/>
    </row>
    <row r="55335" spans="7:7" x14ac:dyDescent="0.2">
      <c r="G55335" s="12"/>
    </row>
    <row r="55336" spans="7:7" x14ac:dyDescent="0.2">
      <c r="G55336" s="12"/>
    </row>
    <row r="55337" spans="7:7" x14ac:dyDescent="0.2">
      <c r="G55337" s="12"/>
    </row>
    <row r="55338" spans="7:7" x14ac:dyDescent="0.2">
      <c r="G55338" s="12"/>
    </row>
    <row r="55339" spans="7:7" x14ac:dyDescent="0.2">
      <c r="G55339" s="12"/>
    </row>
    <row r="55340" spans="7:7" x14ac:dyDescent="0.2">
      <c r="G55340" s="12"/>
    </row>
    <row r="55341" spans="7:7" x14ac:dyDescent="0.2">
      <c r="G55341" s="12"/>
    </row>
    <row r="55342" spans="7:7" x14ac:dyDescent="0.2">
      <c r="G55342" s="12"/>
    </row>
    <row r="55343" spans="7:7" x14ac:dyDescent="0.2">
      <c r="G55343" s="12"/>
    </row>
    <row r="55344" spans="7:7" x14ac:dyDescent="0.2">
      <c r="G55344" s="12"/>
    </row>
    <row r="55345" spans="7:7" x14ac:dyDescent="0.2">
      <c r="G55345" s="12"/>
    </row>
    <row r="55346" spans="7:7" x14ac:dyDescent="0.2">
      <c r="G55346" s="12"/>
    </row>
    <row r="55347" spans="7:7" x14ac:dyDescent="0.2">
      <c r="G55347" s="12"/>
    </row>
    <row r="55348" spans="7:7" x14ac:dyDescent="0.2">
      <c r="G55348" s="12"/>
    </row>
    <row r="55349" spans="7:7" x14ac:dyDescent="0.2">
      <c r="G55349" s="12"/>
    </row>
    <row r="55350" spans="7:7" x14ac:dyDescent="0.2">
      <c r="G55350" s="12"/>
    </row>
    <row r="55351" spans="7:7" x14ac:dyDescent="0.2">
      <c r="G55351" s="12"/>
    </row>
    <row r="55352" spans="7:7" x14ac:dyDescent="0.2">
      <c r="G55352" s="12"/>
    </row>
    <row r="55353" spans="7:7" x14ac:dyDescent="0.2">
      <c r="G55353" s="12"/>
    </row>
    <row r="55354" spans="7:7" x14ac:dyDescent="0.2">
      <c r="G55354" s="12"/>
    </row>
    <row r="55355" spans="7:7" x14ac:dyDescent="0.2">
      <c r="G55355" s="12"/>
    </row>
    <row r="55356" spans="7:7" x14ac:dyDescent="0.2">
      <c r="G55356" s="12"/>
    </row>
    <row r="55357" spans="7:7" x14ac:dyDescent="0.2">
      <c r="G55357" s="12"/>
    </row>
    <row r="55358" spans="7:7" x14ac:dyDescent="0.2">
      <c r="G55358" s="12"/>
    </row>
    <row r="55359" spans="7:7" x14ac:dyDescent="0.2">
      <c r="G55359" s="12"/>
    </row>
    <row r="55360" spans="7:7" x14ac:dyDescent="0.2">
      <c r="G55360" s="12"/>
    </row>
    <row r="55361" spans="7:7" x14ac:dyDescent="0.2">
      <c r="G55361" s="12"/>
    </row>
    <row r="55362" spans="7:7" x14ac:dyDescent="0.2">
      <c r="G55362" s="12"/>
    </row>
    <row r="55363" spans="7:7" x14ac:dyDescent="0.2">
      <c r="G55363" s="12"/>
    </row>
    <row r="55364" spans="7:7" x14ac:dyDescent="0.2">
      <c r="G55364" s="12"/>
    </row>
    <row r="55365" spans="7:7" x14ac:dyDescent="0.2">
      <c r="G55365" s="12"/>
    </row>
    <row r="55366" spans="7:7" x14ac:dyDescent="0.2">
      <c r="G55366" s="12"/>
    </row>
    <row r="55367" spans="7:7" x14ac:dyDescent="0.2">
      <c r="G55367" s="12"/>
    </row>
    <row r="55368" spans="7:7" x14ac:dyDescent="0.2">
      <c r="G55368" s="12"/>
    </row>
    <row r="55369" spans="7:7" x14ac:dyDescent="0.2">
      <c r="G55369" s="12"/>
    </row>
    <row r="55370" spans="7:7" x14ac:dyDescent="0.2">
      <c r="G55370" s="12"/>
    </row>
    <row r="55371" spans="7:7" x14ac:dyDescent="0.2">
      <c r="G55371" s="12"/>
    </row>
    <row r="55372" spans="7:7" x14ac:dyDescent="0.2">
      <c r="G55372" s="12"/>
    </row>
    <row r="55373" spans="7:7" x14ac:dyDescent="0.2">
      <c r="G55373" s="12"/>
    </row>
    <row r="55374" spans="7:7" x14ac:dyDescent="0.2">
      <c r="G55374" s="12"/>
    </row>
    <row r="55375" spans="7:7" x14ac:dyDescent="0.2">
      <c r="G55375" s="12"/>
    </row>
    <row r="55376" spans="7:7" x14ac:dyDescent="0.2">
      <c r="G55376" s="12"/>
    </row>
    <row r="55377" spans="7:7" x14ac:dyDescent="0.2">
      <c r="G55377" s="12"/>
    </row>
    <row r="55378" spans="7:7" x14ac:dyDescent="0.2">
      <c r="G55378" s="12"/>
    </row>
    <row r="55379" spans="7:7" x14ac:dyDescent="0.2">
      <c r="G55379" s="12"/>
    </row>
    <row r="55380" spans="7:7" x14ac:dyDescent="0.2">
      <c r="G55380" s="12"/>
    </row>
    <row r="55381" spans="7:7" x14ac:dyDescent="0.2">
      <c r="G55381" s="12"/>
    </row>
    <row r="55382" spans="7:7" x14ac:dyDescent="0.2">
      <c r="G55382" s="12"/>
    </row>
    <row r="55383" spans="7:7" x14ac:dyDescent="0.2">
      <c r="G55383" s="12"/>
    </row>
    <row r="55384" spans="7:7" x14ac:dyDescent="0.2">
      <c r="G55384" s="12"/>
    </row>
    <row r="55385" spans="7:7" x14ac:dyDescent="0.2">
      <c r="G55385" s="12"/>
    </row>
    <row r="55386" spans="7:7" x14ac:dyDescent="0.2">
      <c r="G55386" s="12"/>
    </row>
    <row r="55387" spans="7:7" x14ac:dyDescent="0.2">
      <c r="G55387" s="12"/>
    </row>
    <row r="55388" spans="7:7" x14ac:dyDescent="0.2">
      <c r="G55388" s="12"/>
    </row>
    <row r="55389" spans="7:7" x14ac:dyDescent="0.2">
      <c r="G55389" s="12"/>
    </row>
    <row r="55390" spans="7:7" x14ac:dyDescent="0.2">
      <c r="G55390" s="12"/>
    </row>
    <row r="55391" spans="7:7" x14ac:dyDescent="0.2">
      <c r="G55391" s="12"/>
    </row>
    <row r="55392" spans="7:7" x14ac:dyDescent="0.2">
      <c r="G55392" s="12"/>
    </row>
    <row r="55393" spans="7:7" x14ac:dyDescent="0.2">
      <c r="G55393" s="12"/>
    </row>
    <row r="55394" spans="7:7" x14ac:dyDescent="0.2">
      <c r="G55394" s="12"/>
    </row>
    <row r="55395" spans="7:7" x14ac:dyDescent="0.2">
      <c r="G55395" s="12"/>
    </row>
    <row r="55396" spans="7:7" x14ac:dyDescent="0.2">
      <c r="G55396" s="12"/>
    </row>
    <row r="55397" spans="7:7" x14ac:dyDescent="0.2">
      <c r="G55397" s="12"/>
    </row>
    <row r="55398" spans="7:7" x14ac:dyDescent="0.2">
      <c r="G55398" s="12"/>
    </row>
    <row r="55399" spans="7:7" x14ac:dyDescent="0.2">
      <c r="G55399" s="12"/>
    </row>
    <row r="55400" spans="7:7" x14ac:dyDescent="0.2">
      <c r="G55400" s="12"/>
    </row>
    <row r="55401" spans="7:7" x14ac:dyDescent="0.2">
      <c r="G55401" s="12"/>
    </row>
    <row r="55402" spans="7:7" x14ac:dyDescent="0.2">
      <c r="G55402" s="12"/>
    </row>
    <row r="55403" spans="7:7" x14ac:dyDescent="0.2">
      <c r="G55403" s="12"/>
    </row>
    <row r="55404" spans="7:7" x14ac:dyDescent="0.2">
      <c r="G55404" s="12"/>
    </row>
    <row r="55405" spans="7:7" x14ac:dyDescent="0.2">
      <c r="G55405" s="12"/>
    </row>
    <row r="55406" spans="7:7" x14ac:dyDescent="0.2">
      <c r="G55406" s="12"/>
    </row>
    <row r="55407" spans="7:7" x14ac:dyDescent="0.2">
      <c r="G55407" s="12"/>
    </row>
    <row r="55408" spans="7:7" x14ac:dyDescent="0.2">
      <c r="G55408" s="12"/>
    </row>
    <row r="55409" spans="7:7" x14ac:dyDescent="0.2">
      <c r="G55409" s="12"/>
    </row>
    <row r="55410" spans="7:7" x14ac:dyDescent="0.2">
      <c r="G55410" s="12"/>
    </row>
    <row r="55411" spans="7:7" x14ac:dyDescent="0.2">
      <c r="G55411" s="12"/>
    </row>
    <row r="55412" spans="7:7" x14ac:dyDescent="0.2">
      <c r="G55412" s="12"/>
    </row>
    <row r="55413" spans="7:7" x14ac:dyDescent="0.2">
      <c r="G55413" s="12"/>
    </row>
    <row r="55414" spans="7:7" x14ac:dyDescent="0.2">
      <c r="G55414" s="12"/>
    </row>
    <row r="55415" spans="7:7" x14ac:dyDescent="0.2">
      <c r="G55415" s="12"/>
    </row>
    <row r="55416" spans="7:7" x14ac:dyDescent="0.2">
      <c r="G55416" s="12"/>
    </row>
    <row r="55417" spans="7:7" x14ac:dyDescent="0.2">
      <c r="G55417" s="12"/>
    </row>
    <row r="55418" spans="7:7" x14ac:dyDescent="0.2">
      <c r="G55418" s="12"/>
    </row>
    <row r="55419" spans="7:7" x14ac:dyDescent="0.2">
      <c r="G55419" s="12"/>
    </row>
    <row r="55420" spans="7:7" x14ac:dyDescent="0.2">
      <c r="G55420" s="12"/>
    </row>
    <row r="55421" spans="7:7" x14ac:dyDescent="0.2">
      <c r="G55421" s="12"/>
    </row>
    <row r="55422" spans="7:7" x14ac:dyDescent="0.2">
      <c r="G55422" s="12"/>
    </row>
    <row r="55423" spans="7:7" x14ac:dyDescent="0.2">
      <c r="G55423" s="12"/>
    </row>
    <row r="55424" spans="7:7" x14ac:dyDescent="0.2">
      <c r="G55424" s="12"/>
    </row>
    <row r="55425" spans="7:7" x14ac:dyDescent="0.2">
      <c r="G55425" s="12"/>
    </row>
    <row r="55426" spans="7:7" x14ac:dyDescent="0.2">
      <c r="G55426" s="12"/>
    </row>
    <row r="55427" spans="7:7" x14ac:dyDescent="0.2">
      <c r="G55427" s="12"/>
    </row>
    <row r="55428" spans="7:7" x14ac:dyDescent="0.2">
      <c r="G55428" s="12"/>
    </row>
    <row r="55429" spans="7:7" x14ac:dyDescent="0.2">
      <c r="G55429" s="12"/>
    </row>
    <row r="55430" spans="7:7" x14ac:dyDescent="0.2">
      <c r="G55430" s="12"/>
    </row>
    <row r="55431" spans="7:7" x14ac:dyDescent="0.2">
      <c r="G55431" s="12"/>
    </row>
    <row r="55432" spans="7:7" x14ac:dyDescent="0.2">
      <c r="G55432" s="12"/>
    </row>
    <row r="55433" spans="7:7" x14ac:dyDescent="0.2">
      <c r="G55433" s="12"/>
    </row>
    <row r="55434" spans="7:7" x14ac:dyDescent="0.2">
      <c r="G55434" s="12"/>
    </row>
    <row r="55435" spans="7:7" x14ac:dyDescent="0.2">
      <c r="G55435" s="12"/>
    </row>
    <row r="55436" spans="7:7" x14ac:dyDescent="0.2">
      <c r="G55436" s="12"/>
    </row>
    <row r="55437" spans="7:7" x14ac:dyDescent="0.2">
      <c r="G55437" s="12"/>
    </row>
    <row r="55438" spans="7:7" x14ac:dyDescent="0.2">
      <c r="G55438" s="12"/>
    </row>
    <row r="55439" spans="7:7" x14ac:dyDescent="0.2">
      <c r="G55439" s="12"/>
    </row>
    <row r="55440" spans="7:7" x14ac:dyDescent="0.2">
      <c r="G55440" s="12"/>
    </row>
    <row r="55441" spans="7:7" x14ac:dyDescent="0.2">
      <c r="G55441" s="12"/>
    </row>
    <row r="55442" spans="7:7" x14ac:dyDescent="0.2">
      <c r="G55442" s="12"/>
    </row>
    <row r="55443" spans="7:7" x14ac:dyDescent="0.2">
      <c r="G55443" s="12"/>
    </row>
    <row r="55444" spans="7:7" x14ac:dyDescent="0.2">
      <c r="G55444" s="12"/>
    </row>
    <row r="55445" spans="7:7" x14ac:dyDescent="0.2">
      <c r="G55445" s="12"/>
    </row>
    <row r="55446" spans="7:7" x14ac:dyDescent="0.2">
      <c r="G55446" s="12"/>
    </row>
    <row r="55447" spans="7:7" x14ac:dyDescent="0.2">
      <c r="G55447" s="12"/>
    </row>
    <row r="55448" spans="7:7" x14ac:dyDescent="0.2">
      <c r="G55448" s="12"/>
    </row>
    <row r="55449" spans="7:7" x14ac:dyDescent="0.2">
      <c r="G55449" s="12"/>
    </row>
    <row r="55450" spans="7:7" x14ac:dyDescent="0.2">
      <c r="G55450" s="12"/>
    </row>
    <row r="55451" spans="7:7" x14ac:dyDescent="0.2">
      <c r="G55451" s="12"/>
    </row>
    <row r="55452" spans="7:7" x14ac:dyDescent="0.2">
      <c r="G55452" s="12"/>
    </row>
    <row r="55453" spans="7:7" x14ac:dyDescent="0.2">
      <c r="G55453" s="12"/>
    </row>
    <row r="55454" spans="7:7" x14ac:dyDescent="0.2">
      <c r="G55454" s="12"/>
    </row>
    <row r="55455" spans="7:7" x14ac:dyDescent="0.2">
      <c r="G55455" s="12"/>
    </row>
    <row r="55456" spans="7:7" x14ac:dyDescent="0.2">
      <c r="G55456" s="12"/>
    </row>
    <row r="55457" spans="7:7" x14ac:dyDescent="0.2">
      <c r="G55457" s="12"/>
    </row>
    <row r="55458" spans="7:7" x14ac:dyDescent="0.2">
      <c r="G55458" s="12"/>
    </row>
    <row r="55459" spans="7:7" x14ac:dyDescent="0.2">
      <c r="G55459" s="12"/>
    </row>
    <row r="55460" spans="7:7" x14ac:dyDescent="0.2">
      <c r="G55460" s="12"/>
    </row>
    <row r="55461" spans="7:7" x14ac:dyDescent="0.2">
      <c r="G55461" s="12"/>
    </row>
    <row r="55462" spans="7:7" x14ac:dyDescent="0.2">
      <c r="G55462" s="12"/>
    </row>
    <row r="55463" spans="7:7" x14ac:dyDescent="0.2">
      <c r="G55463" s="12"/>
    </row>
    <row r="55464" spans="7:7" x14ac:dyDescent="0.2">
      <c r="G55464" s="12"/>
    </row>
    <row r="55465" spans="7:7" x14ac:dyDescent="0.2">
      <c r="G55465" s="12"/>
    </row>
    <row r="55466" spans="7:7" x14ac:dyDescent="0.2">
      <c r="G55466" s="12"/>
    </row>
    <row r="55467" spans="7:7" x14ac:dyDescent="0.2">
      <c r="G55467" s="12"/>
    </row>
    <row r="55468" spans="7:7" x14ac:dyDescent="0.2">
      <c r="G55468" s="12"/>
    </row>
    <row r="55469" spans="7:7" x14ac:dyDescent="0.2">
      <c r="G55469" s="12"/>
    </row>
    <row r="55470" spans="7:7" x14ac:dyDescent="0.2">
      <c r="G55470" s="12"/>
    </row>
    <row r="55471" spans="7:7" x14ac:dyDescent="0.2">
      <c r="G55471" s="12"/>
    </row>
    <row r="55472" spans="7:7" x14ac:dyDescent="0.2">
      <c r="G55472" s="12"/>
    </row>
    <row r="55473" spans="7:7" x14ac:dyDescent="0.2">
      <c r="G55473" s="12"/>
    </row>
    <row r="55474" spans="7:7" x14ac:dyDescent="0.2">
      <c r="G55474" s="12"/>
    </row>
    <row r="55475" spans="7:7" x14ac:dyDescent="0.2">
      <c r="G55475" s="12"/>
    </row>
    <row r="55476" spans="7:7" x14ac:dyDescent="0.2">
      <c r="G55476" s="12"/>
    </row>
    <row r="55477" spans="7:7" x14ac:dyDescent="0.2">
      <c r="G55477" s="12"/>
    </row>
    <row r="55478" spans="7:7" x14ac:dyDescent="0.2">
      <c r="G55478" s="12"/>
    </row>
    <row r="55479" spans="7:7" x14ac:dyDescent="0.2">
      <c r="G55479" s="12"/>
    </row>
    <row r="55480" spans="7:7" x14ac:dyDescent="0.2">
      <c r="G55480" s="12"/>
    </row>
    <row r="55481" spans="7:7" x14ac:dyDescent="0.2">
      <c r="G55481" s="12"/>
    </row>
    <row r="55482" spans="7:7" x14ac:dyDescent="0.2">
      <c r="G55482" s="12"/>
    </row>
    <row r="55483" spans="7:7" x14ac:dyDescent="0.2">
      <c r="G55483" s="12"/>
    </row>
    <row r="55484" spans="7:7" x14ac:dyDescent="0.2">
      <c r="G55484" s="12"/>
    </row>
    <row r="55485" spans="7:7" x14ac:dyDescent="0.2">
      <c r="G55485" s="12"/>
    </row>
    <row r="55486" spans="7:7" x14ac:dyDescent="0.2">
      <c r="G55486" s="12"/>
    </row>
    <row r="55487" spans="7:7" x14ac:dyDescent="0.2">
      <c r="G55487" s="12"/>
    </row>
    <row r="55488" spans="7:7" x14ac:dyDescent="0.2">
      <c r="G55488" s="12"/>
    </row>
    <row r="55489" spans="7:7" x14ac:dyDescent="0.2">
      <c r="G55489" s="12"/>
    </row>
    <row r="55490" spans="7:7" x14ac:dyDescent="0.2">
      <c r="G55490" s="12"/>
    </row>
    <row r="55491" spans="7:7" x14ac:dyDescent="0.2">
      <c r="G55491" s="12"/>
    </row>
    <row r="55492" spans="7:7" x14ac:dyDescent="0.2">
      <c r="G55492" s="12"/>
    </row>
    <row r="55493" spans="7:7" x14ac:dyDescent="0.2">
      <c r="G55493" s="12"/>
    </row>
    <row r="55494" spans="7:7" x14ac:dyDescent="0.2">
      <c r="G55494" s="12"/>
    </row>
    <row r="55495" spans="7:7" x14ac:dyDescent="0.2">
      <c r="G55495" s="12"/>
    </row>
    <row r="55496" spans="7:7" x14ac:dyDescent="0.2">
      <c r="G55496" s="12"/>
    </row>
    <row r="55497" spans="7:7" x14ac:dyDescent="0.2">
      <c r="G55497" s="12"/>
    </row>
    <row r="55498" spans="7:7" x14ac:dyDescent="0.2">
      <c r="G55498" s="12"/>
    </row>
    <row r="55499" spans="7:7" x14ac:dyDescent="0.2">
      <c r="G55499" s="12"/>
    </row>
    <row r="55500" spans="7:7" x14ac:dyDescent="0.2">
      <c r="G55500" s="12"/>
    </row>
    <row r="55501" spans="7:7" x14ac:dyDescent="0.2">
      <c r="G55501" s="12"/>
    </row>
    <row r="55502" spans="7:7" x14ac:dyDescent="0.2">
      <c r="G55502" s="12"/>
    </row>
    <row r="55503" spans="7:7" x14ac:dyDescent="0.2">
      <c r="G55503" s="12"/>
    </row>
    <row r="55504" spans="7:7" x14ac:dyDescent="0.2">
      <c r="G55504" s="12"/>
    </row>
    <row r="55505" spans="7:7" x14ac:dyDescent="0.2">
      <c r="G55505" s="12"/>
    </row>
    <row r="55506" spans="7:7" x14ac:dyDescent="0.2">
      <c r="G55506" s="12"/>
    </row>
    <row r="55507" spans="7:7" x14ac:dyDescent="0.2">
      <c r="G55507" s="12"/>
    </row>
    <row r="55508" spans="7:7" x14ac:dyDescent="0.2">
      <c r="G55508" s="12"/>
    </row>
    <row r="55509" spans="7:7" x14ac:dyDescent="0.2">
      <c r="G55509" s="12"/>
    </row>
    <row r="55510" spans="7:7" x14ac:dyDescent="0.2">
      <c r="G55510" s="12"/>
    </row>
    <row r="55511" spans="7:7" x14ac:dyDescent="0.2">
      <c r="G55511" s="12"/>
    </row>
    <row r="55512" spans="7:7" x14ac:dyDescent="0.2">
      <c r="G55512" s="12"/>
    </row>
    <row r="55513" spans="7:7" x14ac:dyDescent="0.2">
      <c r="G55513" s="12"/>
    </row>
    <row r="55514" spans="7:7" x14ac:dyDescent="0.2">
      <c r="G55514" s="12"/>
    </row>
    <row r="55515" spans="7:7" x14ac:dyDescent="0.2">
      <c r="G55515" s="12"/>
    </row>
    <row r="55516" spans="7:7" x14ac:dyDescent="0.2">
      <c r="G55516" s="12"/>
    </row>
    <row r="55517" spans="7:7" x14ac:dyDescent="0.2">
      <c r="G55517" s="12"/>
    </row>
    <row r="55518" spans="7:7" x14ac:dyDescent="0.2">
      <c r="G55518" s="12"/>
    </row>
    <row r="55519" spans="7:7" x14ac:dyDescent="0.2">
      <c r="G55519" s="12"/>
    </row>
    <row r="55520" spans="7:7" x14ac:dyDescent="0.2">
      <c r="G55520" s="12"/>
    </row>
    <row r="55521" spans="7:7" x14ac:dyDescent="0.2">
      <c r="G55521" s="12"/>
    </row>
    <row r="55522" spans="7:7" x14ac:dyDescent="0.2">
      <c r="G55522" s="12"/>
    </row>
    <row r="55523" spans="7:7" x14ac:dyDescent="0.2">
      <c r="G55523" s="12"/>
    </row>
    <row r="55524" spans="7:7" x14ac:dyDescent="0.2">
      <c r="G55524" s="12"/>
    </row>
    <row r="55525" spans="7:7" x14ac:dyDescent="0.2">
      <c r="G55525" s="12"/>
    </row>
    <row r="55526" spans="7:7" x14ac:dyDescent="0.2">
      <c r="G55526" s="12"/>
    </row>
    <row r="55527" spans="7:7" x14ac:dyDescent="0.2">
      <c r="G55527" s="12"/>
    </row>
    <row r="55528" spans="7:7" x14ac:dyDescent="0.2">
      <c r="G55528" s="12"/>
    </row>
    <row r="55529" spans="7:7" x14ac:dyDescent="0.2">
      <c r="G55529" s="12"/>
    </row>
    <row r="55530" spans="7:7" x14ac:dyDescent="0.2">
      <c r="G55530" s="12"/>
    </row>
    <row r="55531" spans="7:7" x14ac:dyDescent="0.2">
      <c r="G55531" s="12"/>
    </row>
    <row r="55532" spans="7:7" x14ac:dyDescent="0.2">
      <c r="G55532" s="12"/>
    </row>
    <row r="55533" spans="7:7" x14ac:dyDescent="0.2">
      <c r="G55533" s="12"/>
    </row>
    <row r="55534" spans="7:7" x14ac:dyDescent="0.2">
      <c r="G55534" s="12"/>
    </row>
    <row r="55535" spans="7:7" x14ac:dyDescent="0.2">
      <c r="G55535" s="12"/>
    </row>
    <row r="55536" spans="7:7" x14ac:dyDescent="0.2">
      <c r="G55536" s="12"/>
    </row>
    <row r="55537" spans="7:7" x14ac:dyDescent="0.2">
      <c r="G55537" s="12"/>
    </row>
    <row r="55538" spans="7:7" x14ac:dyDescent="0.2">
      <c r="G55538" s="12"/>
    </row>
    <row r="55539" spans="7:7" x14ac:dyDescent="0.2">
      <c r="G55539" s="12"/>
    </row>
    <row r="55540" spans="7:7" x14ac:dyDescent="0.2">
      <c r="G55540" s="12"/>
    </row>
    <row r="55541" spans="7:7" x14ac:dyDescent="0.2">
      <c r="G55541" s="12"/>
    </row>
    <row r="55542" spans="7:7" x14ac:dyDescent="0.2">
      <c r="G55542" s="12"/>
    </row>
    <row r="55543" spans="7:7" x14ac:dyDescent="0.2">
      <c r="G55543" s="12"/>
    </row>
    <row r="55544" spans="7:7" x14ac:dyDescent="0.2">
      <c r="G55544" s="12"/>
    </row>
    <row r="55545" spans="7:7" x14ac:dyDescent="0.2">
      <c r="G55545" s="12"/>
    </row>
    <row r="55546" spans="7:7" x14ac:dyDescent="0.2">
      <c r="G55546" s="12"/>
    </row>
    <row r="55547" spans="7:7" x14ac:dyDescent="0.2">
      <c r="G55547" s="12"/>
    </row>
    <row r="55548" spans="7:7" x14ac:dyDescent="0.2">
      <c r="G55548" s="12"/>
    </row>
    <row r="55549" spans="7:7" x14ac:dyDescent="0.2">
      <c r="G55549" s="12"/>
    </row>
    <row r="55550" spans="7:7" x14ac:dyDescent="0.2">
      <c r="G55550" s="12"/>
    </row>
    <row r="55551" spans="7:7" x14ac:dyDescent="0.2">
      <c r="G55551" s="12"/>
    </row>
    <row r="55552" spans="7:7" x14ac:dyDescent="0.2">
      <c r="G55552" s="12"/>
    </row>
    <row r="55553" spans="7:7" x14ac:dyDescent="0.2">
      <c r="G55553" s="12"/>
    </row>
    <row r="55554" spans="7:7" x14ac:dyDescent="0.2">
      <c r="G55554" s="12"/>
    </row>
    <row r="55555" spans="7:7" x14ac:dyDescent="0.2">
      <c r="G55555" s="12"/>
    </row>
    <row r="55556" spans="7:7" x14ac:dyDescent="0.2">
      <c r="G55556" s="12"/>
    </row>
    <row r="55557" spans="7:7" x14ac:dyDescent="0.2">
      <c r="G55557" s="12"/>
    </row>
    <row r="55558" spans="7:7" x14ac:dyDescent="0.2">
      <c r="G55558" s="12"/>
    </row>
    <row r="55559" spans="7:7" x14ac:dyDescent="0.2">
      <c r="G55559" s="12"/>
    </row>
    <row r="55560" spans="7:7" x14ac:dyDescent="0.2">
      <c r="G55560" s="12"/>
    </row>
    <row r="55561" spans="7:7" x14ac:dyDescent="0.2">
      <c r="G55561" s="12"/>
    </row>
    <row r="55562" spans="7:7" x14ac:dyDescent="0.2">
      <c r="G55562" s="12"/>
    </row>
    <row r="55563" spans="7:7" x14ac:dyDescent="0.2">
      <c r="G55563" s="12"/>
    </row>
    <row r="55564" spans="7:7" x14ac:dyDescent="0.2">
      <c r="G55564" s="12"/>
    </row>
    <row r="55565" spans="7:7" x14ac:dyDescent="0.2">
      <c r="G55565" s="12"/>
    </row>
    <row r="55566" spans="7:7" x14ac:dyDescent="0.2">
      <c r="G55566" s="12"/>
    </row>
    <row r="55567" spans="7:7" x14ac:dyDescent="0.2">
      <c r="G55567" s="12"/>
    </row>
    <row r="55568" spans="7:7" x14ac:dyDescent="0.2">
      <c r="G55568" s="12"/>
    </row>
    <row r="55569" spans="7:7" x14ac:dyDescent="0.2">
      <c r="G55569" s="12"/>
    </row>
    <row r="55570" spans="7:7" x14ac:dyDescent="0.2">
      <c r="G55570" s="12"/>
    </row>
    <row r="55571" spans="7:7" x14ac:dyDescent="0.2">
      <c r="G55571" s="12"/>
    </row>
    <row r="55572" spans="7:7" x14ac:dyDescent="0.2">
      <c r="G55572" s="12"/>
    </row>
    <row r="55573" spans="7:7" x14ac:dyDescent="0.2">
      <c r="G55573" s="12"/>
    </row>
    <row r="55574" spans="7:7" x14ac:dyDescent="0.2">
      <c r="G55574" s="12"/>
    </row>
    <row r="55575" spans="7:7" x14ac:dyDescent="0.2">
      <c r="G55575" s="12"/>
    </row>
    <row r="55576" spans="7:7" x14ac:dyDescent="0.2">
      <c r="G55576" s="12"/>
    </row>
    <row r="55577" spans="7:7" x14ac:dyDescent="0.2">
      <c r="G55577" s="12"/>
    </row>
    <row r="55578" spans="7:7" x14ac:dyDescent="0.2">
      <c r="G55578" s="12"/>
    </row>
    <row r="55579" spans="7:7" x14ac:dyDescent="0.2">
      <c r="G55579" s="12"/>
    </row>
    <row r="55580" spans="7:7" x14ac:dyDescent="0.2">
      <c r="G55580" s="12"/>
    </row>
    <row r="55581" spans="7:7" x14ac:dyDescent="0.2">
      <c r="G55581" s="12"/>
    </row>
    <row r="55582" spans="7:7" x14ac:dyDescent="0.2">
      <c r="G55582" s="12"/>
    </row>
    <row r="55583" spans="7:7" x14ac:dyDescent="0.2">
      <c r="G55583" s="12"/>
    </row>
    <row r="55584" spans="7:7" x14ac:dyDescent="0.2">
      <c r="G55584" s="12"/>
    </row>
    <row r="55585" spans="7:7" x14ac:dyDescent="0.2">
      <c r="G55585" s="12"/>
    </row>
    <row r="55586" spans="7:7" x14ac:dyDescent="0.2">
      <c r="G55586" s="12"/>
    </row>
    <row r="55587" spans="7:7" x14ac:dyDescent="0.2">
      <c r="G55587" s="12"/>
    </row>
    <row r="55588" spans="7:7" x14ac:dyDescent="0.2">
      <c r="G55588" s="12"/>
    </row>
    <row r="55589" spans="7:7" x14ac:dyDescent="0.2">
      <c r="G55589" s="12"/>
    </row>
    <row r="55590" spans="7:7" x14ac:dyDescent="0.2">
      <c r="G55590" s="12"/>
    </row>
    <row r="55591" spans="7:7" x14ac:dyDescent="0.2">
      <c r="G55591" s="12"/>
    </row>
    <row r="55592" spans="7:7" x14ac:dyDescent="0.2">
      <c r="G55592" s="12"/>
    </row>
    <row r="55593" spans="7:7" x14ac:dyDescent="0.2">
      <c r="G55593" s="12"/>
    </row>
    <row r="55594" spans="7:7" x14ac:dyDescent="0.2">
      <c r="G55594" s="12"/>
    </row>
    <row r="55595" spans="7:7" x14ac:dyDescent="0.2">
      <c r="G55595" s="12"/>
    </row>
    <row r="55596" spans="7:7" x14ac:dyDescent="0.2">
      <c r="G55596" s="12"/>
    </row>
    <row r="55597" spans="7:7" x14ac:dyDescent="0.2">
      <c r="G55597" s="12"/>
    </row>
    <row r="55598" spans="7:7" x14ac:dyDescent="0.2">
      <c r="G55598" s="12"/>
    </row>
    <row r="55599" spans="7:7" x14ac:dyDescent="0.2">
      <c r="G55599" s="12"/>
    </row>
    <row r="55600" spans="7:7" x14ac:dyDescent="0.2">
      <c r="G55600" s="12"/>
    </row>
    <row r="55601" spans="7:7" x14ac:dyDescent="0.2">
      <c r="G55601" s="12"/>
    </row>
    <row r="55602" spans="7:7" x14ac:dyDescent="0.2">
      <c r="G55602" s="12"/>
    </row>
    <row r="55603" spans="7:7" x14ac:dyDescent="0.2">
      <c r="G55603" s="12"/>
    </row>
    <row r="55604" spans="7:7" x14ac:dyDescent="0.2">
      <c r="G55604" s="12"/>
    </row>
    <row r="55605" spans="7:7" x14ac:dyDescent="0.2">
      <c r="G55605" s="12"/>
    </row>
    <row r="55606" spans="7:7" x14ac:dyDescent="0.2">
      <c r="G55606" s="12"/>
    </row>
    <row r="55607" spans="7:7" x14ac:dyDescent="0.2">
      <c r="G55607" s="12"/>
    </row>
    <row r="55608" spans="7:7" x14ac:dyDescent="0.2">
      <c r="G55608" s="12"/>
    </row>
    <row r="55609" spans="7:7" x14ac:dyDescent="0.2">
      <c r="G55609" s="12"/>
    </row>
    <row r="55610" spans="7:7" x14ac:dyDescent="0.2">
      <c r="G55610" s="12"/>
    </row>
    <row r="55611" spans="7:7" x14ac:dyDescent="0.2">
      <c r="G55611" s="12"/>
    </row>
    <row r="55612" spans="7:7" x14ac:dyDescent="0.2">
      <c r="G55612" s="12"/>
    </row>
    <row r="55613" spans="7:7" x14ac:dyDescent="0.2">
      <c r="G55613" s="12"/>
    </row>
    <row r="55614" spans="7:7" x14ac:dyDescent="0.2">
      <c r="G55614" s="12"/>
    </row>
    <row r="55615" spans="7:7" x14ac:dyDescent="0.2">
      <c r="G55615" s="12"/>
    </row>
    <row r="55616" spans="7:7" x14ac:dyDescent="0.2">
      <c r="G55616" s="12"/>
    </row>
    <row r="55617" spans="7:7" x14ac:dyDescent="0.2">
      <c r="G55617" s="12"/>
    </row>
    <row r="55618" spans="7:7" x14ac:dyDescent="0.2">
      <c r="G55618" s="12"/>
    </row>
    <row r="55619" spans="7:7" x14ac:dyDescent="0.2">
      <c r="G55619" s="12"/>
    </row>
    <row r="55620" spans="7:7" x14ac:dyDescent="0.2">
      <c r="G55620" s="12"/>
    </row>
    <row r="55621" spans="7:7" x14ac:dyDescent="0.2">
      <c r="G55621" s="12"/>
    </row>
    <row r="55622" spans="7:7" x14ac:dyDescent="0.2">
      <c r="G55622" s="12"/>
    </row>
    <row r="55623" spans="7:7" x14ac:dyDescent="0.2">
      <c r="G55623" s="12"/>
    </row>
    <row r="55624" spans="7:7" x14ac:dyDescent="0.2">
      <c r="G55624" s="12"/>
    </row>
    <row r="55625" spans="7:7" x14ac:dyDescent="0.2">
      <c r="G55625" s="12"/>
    </row>
    <row r="55626" spans="7:7" x14ac:dyDescent="0.2">
      <c r="G55626" s="12"/>
    </row>
    <row r="55627" spans="7:7" x14ac:dyDescent="0.2">
      <c r="G55627" s="12"/>
    </row>
    <row r="55628" spans="7:7" x14ac:dyDescent="0.2">
      <c r="G55628" s="12"/>
    </row>
    <row r="55629" spans="7:7" x14ac:dyDescent="0.2">
      <c r="G55629" s="12"/>
    </row>
    <row r="55630" spans="7:7" x14ac:dyDescent="0.2">
      <c r="G55630" s="12"/>
    </row>
    <row r="55631" spans="7:7" x14ac:dyDescent="0.2">
      <c r="G55631" s="12"/>
    </row>
    <row r="55632" spans="7:7" x14ac:dyDescent="0.2">
      <c r="G55632" s="12"/>
    </row>
    <row r="55633" spans="7:7" x14ac:dyDescent="0.2">
      <c r="G55633" s="12"/>
    </row>
    <row r="55634" spans="7:7" x14ac:dyDescent="0.2">
      <c r="G55634" s="12"/>
    </row>
    <row r="55635" spans="7:7" x14ac:dyDescent="0.2">
      <c r="G55635" s="12"/>
    </row>
    <row r="55636" spans="7:7" x14ac:dyDescent="0.2">
      <c r="G55636" s="12"/>
    </row>
    <row r="55637" spans="7:7" x14ac:dyDescent="0.2">
      <c r="G55637" s="12"/>
    </row>
    <row r="55638" spans="7:7" x14ac:dyDescent="0.2">
      <c r="G55638" s="12"/>
    </row>
    <row r="55639" spans="7:7" x14ac:dyDescent="0.2">
      <c r="G55639" s="12"/>
    </row>
    <row r="55640" spans="7:7" x14ac:dyDescent="0.2">
      <c r="G55640" s="12"/>
    </row>
    <row r="55641" spans="7:7" x14ac:dyDescent="0.2">
      <c r="G55641" s="12"/>
    </row>
    <row r="55642" spans="7:7" x14ac:dyDescent="0.2">
      <c r="G55642" s="12"/>
    </row>
    <row r="55643" spans="7:7" x14ac:dyDescent="0.2">
      <c r="G55643" s="12"/>
    </row>
    <row r="55644" spans="7:7" x14ac:dyDescent="0.2">
      <c r="G55644" s="12"/>
    </row>
    <row r="55645" spans="7:7" x14ac:dyDescent="0.2">
      <c r="G55645" s="12"/>
    </row>
    <row r="55646" spans="7:7" x14ac:dyDescent="0.2">
      <c r="G55646" s="12"/>
    </row>
    <row r="55647" spans="7:7" x14ac:dyDescent="0.2">
      <c r="G55647" s="12"/>
    </row>
    <row r="55648" spans="7:7" x14ac:dyDescent="0.2">
      <c r="G55648" s="12"/>
    </row>
    <row r="55649" spans="7:7" x14ac:dyDescent="0.2">
      <c r="G55649" s="12"/>
    </row>
    <row r="55650" spans="7:7" x14ac:dyDescent="0.2">
      <c r="G55650" s="12"/>
    </row>
    <row r="55651" spans="7:7" x14ac:dyDescent="0.2">
      <c r="G55651" s="12"/>
    </row>
    <row r="55652" spans="7:7" x14ac:dyDescent="0.2">
      <c r="G55652" s="12"/>
    </row>
    <row r="55653" spans="7:7" x14ac:dyDescent="0.2">
      <c r="G55653" s="12"/>
    </row>
    <row r="55654" spans="7:7" x14ac:dyDescent="0.2">
      <c r="G55654" s="12"/>
    </row>
    <row r="55655" spans="7:7" x14ac:dyDescent="0.2">
      <c r="G55655" s="12"/>
    </row>
    <row r="55656" spans="7:7" x14ac:dyDescent="0.2">
      <c r="G55656" s="12"/>
    </row>
    <row r="55657" spans="7:7" x14ac:dyDescent="0.2">
      <c r="G55657" s="12"/>
    </row>
    <row r="55658" spans="7:7" x14ac:dyDescent="0.2">
      <c r="G55658" s="12"/>
    </row>
    <row r="55659" spans="7:7" x14ac:dyDescent="0.2">
      <c r="G55659" s="12"/>
    </row>
    <row r="55660" spans="7:7" x14ac:dyDescent="0.2">
      <c r="G55660" s="12"/>
    </row>
    <row r="55661" spans="7:7" x14ac:dyDescent="0.2">
      <c r="G55661" s="12"/>
    </row>
    <row r="55662" spans="7:7" x14ac:dyDescent="0.2">
      <c r="G55662" s="12"/>
    </row>
    <row r="55663" spans="7:7" x14ac:dyDescent="0.2">
      <c r="G55663" s="12"/>
    </row>
    <row r="55664" spans="7:7" x14ac:dyDescent="0.2">
      <c r="G55664" s="12"/>
    </row>
    <row r="55665" spans="7:7" x14ac:dyDescent="0.2">
      <c r="G55665" s="12"/>
    </row>
    <row r="55666" spans="7:7" x14ac:dyDescent="0.2">
      <c r="G55666" s="12"/>
    </row>
    <row r="55667" spans="7:7" x14ac:dyDescent="0.2">
      <c r="G55667" s="12"/>
    </row>
    <row r="55668" spans="7:7" x14ac:dyDescent="0.2">
      <c r="G55668" s="12"/>
    </row>
    <row r="55669" spans="7:7" x14ac:dyDescent="0.2">
      <c r="G55669" s="12"/>
    </row>
    <row r="55670" spans="7:7" x14ac:dyDescent="0.2">
      <c r="G55670" s="12"/>
    </row>
    <row r="55671" spans="7:7" x14ac:dyDescent="0.2">
      <c r="G55671" s="12"/>
    </row>
    <row r="55672" spans="7:7" x14ac:dyDescent="0.2">
      <c r="G55672" s="12"/>
    </row>
    <row r="55673" spans="7:7" x14ac:dyDescent="0.2">
      <c r="G55673" s="12"/>
    </row>
    <row r="55674" spans="7:7" x14ac:dyDescent="0.2">
      <c r="G55674" s="12"/>
    </row>
    <row r="55675" spans="7:7" x14ac:dyDescent="0.2">
      <c r="G55675" s="12"/>
    </row>
    <row r="55676" spans="7:7" x14ac:dyDescent="0.2">
      <c r="G55676" s="12"/>
    </row>
    <row r="55677" spans="7:7" x14ac:dyDescent="0.2">
      <c r="G55677" s="12"/>
    </row>
    <row r="55678" spans="7:7" x14ac:dyDescent="0.2">
      <c r="G55678" s="12"/>
    </row>
    <row r="55679" spans="7:7" x14ac:dyDescent="0.2">
      <c r="G55679" s="12"/>
    </row>
    <row r="55680" spans="7:7" x14ac:dyDescent="0.2">
      <c r="G55680" s="12"/>
    </row>
    <row r="55681" spans="7:7" x14ac:dyDescent="0.2">
      <c r="G55681" s="12"/>
    </row>
    <row r="55682" spans="7:7" x14ac:dyDescent="0.2">
      <c r="G55682" s="12"/>
    </row>
    <row r="55683" spans="7:7" x14ac:dyDescent="0.2">
      <c r="G55683" s="12"/>
    </row>
    <row r="55684" spans="7:7" x14ac:dyDescent="0.2">
      <c r="G55684" s="12"/>
    </row>
    <row r="55685" spans="7:7" x14ac:dyDescent="0.2">
      <c r="G55685" s="12"/>
    </row>
    <row r="55686" spans="7:7" x14ac:dyDescent="0.2">
      <c r="G55686" s="12"/>
    </row>
    <row r="55687" spans="7:7" x14ac:dyDescent="0.2">
      <c r="G55687" s="12"/>
    </row>
    <row r="55688" spans="7:7" x14ac:dyDescent="0.2">
      <c r="G55688" s="12"/>
    </row>
    <row r="55689" spans="7:7" x14ac:dyDescent="0.2">
      <c r="G55689" s="12"/>
    </row>
    <row r="55690" spans="7:7" x14ac:dyDescent="0.2">
      <c r="G55690" s="12"/>
    </row>
    <row r="55691" spans="7:7" x14ac:dyDescent="0.2">
      <c r="G55691" s="12"/>
    </row>
    <row r="55692" spans="7:7" x14ac:dyDescent="0.2">
      <c r="G55692" s="12"/>
    </row>
    <row r="55693" spans="7:7" x14ac:dyDescent="0.2">
      <c r="G55693" s="12"/>
    </row>
    <row r="55694" spans="7:7" x14ac:dyDescent="0.2">
      <c r="G55694" s="12"/>
    </row>
    <row r="55695" spans="7:7" x14ac:dyDescent="0.2">
      <c r="G55695" s="12"/>
    </row>
    <row r="55696" spans="7:7" x14ac:dyDescent="0.2">
      <c r="G55696" s="12"/>
    </row>
    <row r="55697" spans="7:7" x14ac:dyDescent="0.2">
      <c r="G55697" s="12"/>
    </row>
    <row r="55698" spans="7:7" x14ac:dyDescent="0.2">
      <c r="G55698" s="12"/>
    </row>
    <row r="55699" spans="7:7" x14ac:dyDescent="0.2">
      <c r="G55699" s="12"/>
    </row>
    <row r="55700" spans="7:7" x14ac:dyDescent="0.2">
      <c r="G55700" s="12"/>
    </row>
    <row r="55701" spans="7:7" x14ac:dyDescent="0.2">
      <c r="G55701" s="12"/>
    </row>
    <row r="55702" spans="7:7" x14ac:dyDescent="0.2">
      <c r="G55702" s="12"/>
    </row>
    <row r="55703" spans="7:7" x14ac:dyDescent="0.2">
      <c r="G55703" s="12"/>
    </row>
    <row r="55704" spans="7:7" x14ac:dyDescent="0.2">
      <c r="G55704" s="12"/>
    </row>
    <row r="55705" spans="7:7" x14ac:dyDescent="0.2">
      <c r="G55705" s="12"/>
    </row>
    <row r="55706" spans="7:7" x14ac:dyDescent="0.2">
      <c r="G55706" s="12"/>
    </row>
    <row r="55707" spans="7:7" x14ac:dyDescent="0.2">
      <c r="G55707" s="12"/>
    </row>
    <row r="55708" spans="7:7" x14ac:dyDescent="0.2">
      <c r="G55708" s="12"/>
    </row>
    <row r="55709" spans="7:7" x14ac:dyDescent="0.2">
      <c r="G55709" s="12"/>
    </row>
    <row r="55710" spans="7:7" x14ac:dyDescent="0.2">
      <c r="G55710" s="12"/>
    </row>
    <row r="55711" spans="7:7" x14ac:dyDescent="0.2">
      <c r="G55711" s="12"/>
    </row>
    <row r="55712" spans="7:7" x14ac:dyDescent="0.2">
      <c r="G55712" s="12"/>
    </row>
    <row r="55713" spans="7:7" x14ac:dyDescent="0.2">
      <c r="G55713" s="12"/>
    </row>
    <row r="55714" spans="7:7" x14ac:dyDescent="0.2">
      <c r="G55714" s="12"/>
    </row>
    <row r="55715" spans="7:7" x14ac:dyDescent="0.2">
      <c r="G55715" s="12"/>
    </row>
    <row r="55716" spans="7:7" x14ac:dyDescent="0.2">
      <c r="G55716" s="12"/>
    </row>
    <row r="55717" spans="7:7" x14ac:dyDescent="0.2">
      <c r="G55717" s="12"/>
    </row>
    <row r="55718" spans="7:7" x14ac:dyDescent="0.2">
      <c r="G55718" s="12"/>
    </row>
    <row r="55719" spans="7:7" x14ac:dyDescent="0.2">
      <c r="G55719" s="12"/>
    </row>
    <row r="55720" spans="7:7" x14ac:dyDescent="0.2">
      <c r="G55720" s="12"/>
    </row>
    <row r="55721" spans="7:7" x14ac:dyDescent="0.2">
      <c r="G55721" s="12"/>
    </row>
    <row r="55722" spans="7:7" x14ac:dyDescent="0.2">
      <c r="G55722" s="12"/>
    </row>
    <row r="55723" spans="7:7" x14ac:dyDescent="0.2">
      <c r="G55723" s="12"/>
    </row>
    <row r="55724" spans="7:7" x14ac:dyDescent="0.2">
      <c r="G55724" s="12"/>
    </row>
    <row r="55725" spans="7:7" x14ac:dyDescent="0.2">
      <c r="G55725" s="12"/>
    </row>
    <row r="55726" spans="7:7" x14ac:dyDescent="0.2">
      <c r="G55726" s="12"/>
    </row>
    <row r="55727" spans="7:7" x14ac:dyDescent="0.2">
      <c r="G55727" s="12"/>
    </row>
    <row r="55728" spans="7:7" x14ac:dyDescent="0.2">
      <c r="G55728" s="12"/>
    </row>
    <row r="55729" spans="7:7" x14ac:dyDescent="0.2">
      <c r="G55729" s="12"/>
    </row>
    <row r="55730" spans="7:7" x14ac:dyDescent="0.2">
      <c r="G55730" s="12"/>
    </row>
    <row r="55731" spans="7:7" x14ac:dyDescent="0.2">
      <c r="G55731" s="12"/>
    </row>
    <row r="55732" spans="7:7" x14ac:dyDescent="0.2">
      <c r="G55732" s="12"/>
    </row>
    <row r="55733" spans="7:7" x14ac:dyDescent="0.2">
      <c r="G55733" s="12"/>
    </row>
    <row r="55734" spans="7:7" x14ac:dyDescent="0.2">
      <c r="G55734" s="12"/>
    </row>
    <row r="55735" spans="7:7" x14ac:dyDescent="0.2">
      <c r="G55735" s="12"/>
    </row>
    <row r="55736" spans="7:7" x14ac:dyDescent="0.2">
      <c r="G55736" s="12"/>
    </row>
    <row r="55737" spans="7:7" x14ac:dyDescent="0.2">
      <c r="G55737" s="12"/>
    </row>
    <row r="55738" spans="7:7" x14ac:dyDescent="0.2">
      <c r="G55738" s="12"/>
    </row>
    <row r="55739" spans="7:7" x14ac:dyDescent="0.2">
      <c r="G55739" s="12"/>
    </row>
    <row r="55740" spans="7:7" x14ac:dyDescent="0.2">
      <c r="G55740" s="12"/>
    </row>
    <row r="55741" spans="7:7" x14ac:dyDescent="0.2">
      <c r="G55741" s="12"/>
    </row>
    <row r="55742" spans="7:7" x14ac:dyDescent="0.2">
      <c r="G55742" s="12"/>
    </row>
    <row r="55743" spans="7:7" x14ac:dyDescent="0.2">
      <c r="G55743" s="12"/>
    </row>
    <row r="55744" spans="7:7" x14ac:dyDescent="0.2">
      <c r="G55744" s="12"/>
    </row>
    <row r="55745" spans="7:7" x14ac:dyDescent="0.2">
      <c r="G55745" s="12"/>
    </row>
    <row r="55746" spans="7:7" x14ac:dyDescent="0.2">
      <c r="G55746" s="12"/>
    </row>
    <row r="55747" spans="7:7" x14ac:dyDescent="0.2">
      <c r="G55747" s="12"/>
    </row>
    <row r="55748" spans="7:7" x14ac:dyDescent="0.2">
      <c r="G55748" s="12"/>
    </row>
    <row r="55749" spans="7:7" x14ac:dyDescent="0.2">
      <c r="G55749" s="12"/>
    </row>
    <row r="55750" spans="7:7" x14ac:dyDescent="0.2">
      <c r="G55750" s="12"/>
    </row>
    <row r="55751" spans="7:7" x14ac:dyDescent="0.2">
      <c r="G55751" s="12"/>
    </row>
    <row r="55752" spans="7:7" x14ac:dyDescent="0.2">
      <c r="G55752" s="12"/>
    </row>
    <row r="55753" spans="7:7" x14ac:dyDescent="0.2">
      <c r="G55753" s="12"/>
    </row>
    <row r="55754" spans="7:7" x14ac:dyDescent="0.2">
      <c r="G55754" s="12"/>
    </row>
    <row r="55755" spans="7:7" x14ac:dyDescent="0.2">
      <c r="G55755" s="12"/>
    </row>
    <row r="55756" spans="7:7" x14ac:dyDescent="0.2">
      <c r="G55756" s="12"/>
    </row>
    <row r="55757" spans="7:7" x14ac:dyDescent="0.2">
      <c r="G55757" s="12"/>
    </row>
    <row r="55758" spans="7:7" x14ac:dyDescent="0.2">
      <c r="G55758" s="12"/>
    </row>
    <row r="55759" spans="7:7" x14ac:dyDescent="0.2">
      <c r="G55759" s="12"/>
    </row>
    <row r="55760" spans="7:7" x14ac:dyDescent="0.2">
      <c r="G55760" s="12"/>
    </row>
    <row r="55761" spans="7:7" x14ac:dyDescent="0.2">
      <c r="G55761" s="12"/>
    </row>
    <row r="55762" spans="7:7" x14ac:dyDescent="0.2">
      <c r="G55762" s="12"/>
    </row>
    <row r="55763" spans="7:7" x14ac:dyDescent="0.2">
      <c r="G55763" s="12"/>
    </row>
    <row r="55764" spans="7:7" x14ac:dyDescent="0.2">
      <c r="G55764" s="12"/>
    </row>
    <row r="55765" spans="7:7" x14ac:dyDescent="0.2">
      <c r="G55765" s="12"/>
    </row>
    <row r="55766" spans="7:7" x14ac:dyDescent="0.2">
      <c r="G55766" s="12"/>
    </row>
    <row r="55767" spans="7:7" x14ac:dyDescent="0.2">
      <c r="G55767" s="12"/>
    </row>
    <row r="55768" spans="7:7" x14ac:dyDescent="0.2">
      <c r="G55768" s="12"/>
    </row>
    <row r="55769" spans="7:7" x14ac:dyDescent="0.2">
      <c r="G55769" s="12"/>
    </row>
    <row r="55770" spans="7:7" x14ac:dyDescent="0.2">
      <c r="G55770" s="12"/>
    </row>
    <row r="55771" spans="7:7" x14ac:dyDescent="0.2">
      <c r="G55771" s="12"/>
    </row>
    <row r="55772" spans="7:7" x14ac:dyDescent="0.2">
      <c r="G55772" s="12"/>
    </row>
    <row r="55773" spans="7:7" x14ac:dyDescent="0.2">
      <c r="G55773" s="12"/>
    </row>
    <row r="55774" spans="7:7" x14ac:dyDescent="0.2">
      <c r="G55774" s="12"/>
    </row>
    <row r="55775" spans="7:7" x14ac:dyDescent="0.2">
      <c r="G55775" s="12"/>
    </row>
    <row r="55776" spans="7:7" x14ac:dyDescent="0.2">
      <c r="G55776" s="12"/>
    </row>
    <row r="55777" spans="7:7" x14ac:dyDescent="0.2">
      <c r="G55777" s="12"/>
    </row>
    <row r="55778" spans="7:7" x14ac:dyDescent="0.2">
      <c r="G55778" s="12"/>
    </row>
    <row r="55779" spans="7:7" x14ac:dyDescent="0.2">
      <c r="G55779" s="12"/>
    </row>
    <row r="55780" spans="7:7" x14ac:dyDescent="0.2">
      <c r="G55780" s="12"/>
    </row>
    <row r="55781" spans="7:7" x14ac:dyDescent="0.2">
      <c r="G55781" s="12"/>
    </row>
    <row r="55782" spans="7:7" x14ac:dyDescent="0.2">
      <c r="G55782" s="12"/>
    </row>
    <row r="55783" spans="7:7" x14ac:dyDescent="0.2">
      <c r="G55783" s="12"/>
    </row>
    <row r="55784" spans="7:7" x14ac:dyDescent="0.2">
      <c r="G55784" s="12"/>
    </row>
    <row r="55785" spans="7:7" x14ac:dyDescent="0.2">
      <c r="G55785" s="12"/>
    </row>
    <row r="55786" spans="7:7" x14ac:dyDescent="0.2">
      <c r="G55786" s="12"/>
    </row>
    <row r="55787" spans="7:7" x14ac:dyDescent="0.2">
      <c r="G55787" s="12"/>
    </row>
    <row r="55788" spans="7:7" x14ac:dyDescent="0.2">
      <c r="G55788" s="12"/>
    </row>
    <row r="55789" spans="7:7" x14ac:dyDescent="0.2">
      <c r="G55789" s="12"/>
    </row>
    <row r="55790" spans="7:7" x14ac:dyDescent="0.2">
      <c r="G55790" s="12"/>
    </row>
    <row r="55791" spans="7:7" x14ac:dyDescent="0.2">
      <c r="G55791" s="12"/>
    </row>
    <row r="55792" spans="7:7" x14ac:dyDescent="0.2">
      <c r="G55792" s="12"/>
    </row>
    <row r="55793" spans="7:7" x14ac:dyDescent="0.2">
      <c r="G55793" s="12"/>
    </row>
    <row r="55794" spans="7:7" x14ac:dyDescent="0.2">
      <c r="G55794" s="12"/>
    </row>
    <row r="55795" spans="7:7" x14ac:dyDescent="0.2">
      <c r="G55795" s="12"/>
    </row>
    <row r="55796" spans="7:7" x14ac:dyDescent="0.2">
      <c r="G55796" s="12"/>
    </row>
    <row r="55797" spans="7:7" x14ac:dyDescent="0.2">
      <c r="G55797" s="12"/>
    </row>
    <row r="55798" spans="7:7" x14ac:dyDescent="0.2">
      <c r="G55798" s="12"/>
    </row>
    <row r="55799" spans="7:7" x14ac:dyDescent="0.2">
      <c r="G55799" s="12"/>
    </row>
    <row r="55800" spans="7:7" x14ac:dyDescent="0.2">
      <c r="G55800" s="12"/>
    </row>
    <row r="55801" spans="7:7" x14ac:dyDescent="0.2">
      <c r="G55801" s="12"/>
    </row>
    <row r="55802" spans="7:7" x14ac:dyDescent="0.2">
      <c r="G55802" s="12"/>
    </row>
    <row r="55803" spans="7:7" x14ac:dyDescent="0.2">
      <c r="G55803" s="12"/>
    </row>
    <row r="55804" spans="7:7" x14ac:dyDescent="0.2">
      <c r="G55804" s="12"/>
    </row>
    <row r="55805" spans="7:7" x14ac:dyDescent="0.2">
      <c r="G55805" s="12"/>
    </row>
    <row r="55806" spans="7:7" x14ac:dyDescent="0.2">
      <c r="G55806" s="12"/>
    </row>
    <row r="55807" spans="7:7" x14ac:dyDescent="0.2">
      <c r="G55807" s="12"/>
    </row>
    <row r="55808" spans="7:7" x14ac:dyDescent="0.2">
      <c r="G55808" s="12"/>
    </row>
    <row r="55809" spans="7:7" x14ac:dyDescent="0.2">
      <c r="G55809" s="12"/>
    </row>
    <row r="55810" spans="7:7" x14ac:dyDescent="0.2">
      <c r="G55810" s="12"/>
    </row>
    <row r="55811" spans="7:7" x14ac:dyDescent="0.2">
      <c r="G55811" s="12"/>
    </row>
    <row r="55812" spans="7:7" x14ac:dyDescent="0.2">
      <c r="G55812" s="12"/>
    </row>
    <row r="55813" spans="7:7" x14ac:dyDescent="0.2">
      <c r="G55813" s="12"/>
    </row>
    <row r="55814" spans="7:7" x14ac:dyDescent="0.2">
      <c r="G55814" s="12"/>
    </row>
    <row r="55815" spans="7:7" x14ac:dyDescent="0.2">
      <c r="G55815" s="12"/>
    </row>
    <row r="55816" spans="7:7" x14ac:dyDescent="0.2">
      <c r="G55816" s="12"/>
    </row>
    <row r="55817" spans="7:7" x14ac:dyDescent="0.2">
      <c r="G55817" s="12"/>
    </row>
    <row r="55818" spans="7:7" x14ac:dyDescent="0.2">
      <c r="G55818" s="12"/>
    </row>
    <row r="55819" spans="7:7" x14ac:dyDescent="0.2">
      <c r="G55819" s="12"/>
    </row>
    <row r="55820" spans="7:7" x14ac:dyDescent="0.2">
      <c r="G55820" s="12"/>
    </row>
    <row r="55821" spans="7:7" x14ac:dyDescent="0.2">
      <c r="G55821" s="12"/>
    </row>
    <row r="55822" spans="7:7" x14ac:dyDescent="0.2">
      <c r="G55822" s="12"/>
    </row>
    <row r="55823" spans="7:7" x14ac:dyDescent="0.2">
      <c r="G55823" s="12"/>
    </row>
    <row r="55824" spans="7:7" x14ac:dyDescent="0.2">
      <c r="G55824" s="12"/>
    </row>
    <row r="55825" spans="7:7" x14ac:dyDescent="0.2">
      <c r="G55825" s="12"/>
    </row>
    <row r="55826" spans="7:7" x14ac:dyDescent="0.2">
      <c r="G55826" s="12"/>
    </row>
    <row r="55827" spans="7:7" x14ac:dyDescent="0.2">
      <c r="G55827" s="12"/>
    </row>
    <row r="55828" spans="7:7" x14ac:dyDescent="0.2">
      <c r="G55828" s="12"/>
    </row>
    <row r="55829" spans="7:7" x14ac:dyDescent="0.2">
      <c r="G55829" s="12"/>
    </row>
    <row r="55830" spans="7:7" x14ac:dyDescent="0.2">
      <c r="G55830" s="12"/>
    </row>
    <row r="55831" spans="7:7" x14ac:dyDescent="0.2">
      <c r="G55831" s="12"/>
    </row>
    <row r="55832" spans="7:7" x14ac:dyDescent="0.2">
      <c r="G55832" s="12"/>
    </row>
    <row r="55833" spans="7:7" x14ac:dyDescent="0.2">
      <c r="G55833" s="12"/>
    </row>
    <row r="55834" spans="7:7" x14ac:dyDescent="0.2">
      <c r="G55834" s="12"/>
    </row>
    <row r="55835" spans="7:7" x14ac:dyDescent="0.2">
      <c r="G55835" s="12"/>
    </row>
    <row r="55836" spans="7:7" x14ac:dyDescent="0.2">
      <c r="G55836" s="12"/>
    </row>
    <row r="55837" spans="7:7" x14ac:dyDescent="0.2">
      <c r="G55837" s="12"/>
    </row>
    <row r="55838" spans="7:7" x14ac:dyDescent="0.2">
      <c r="G55838" s="12"/>
    </row>
    <row r="55839" spans="7:7" x14ac:dyDescent="0.2">
      <c r="G55839" s="12"/>
    </row>
    <row r="55840" spans="7:7" x14ac:dyDescent="0.2">
      <c r="G55840" s="12"/>
    </row>
    <row r="55841" spans="7:7" x14ac:dyDescent="0.2">
      <c r="G55841" s="12"/>
    </row>
    <row r="55842" spans="7:7" x14ac:dyDescent="0.2">
      <c r="G55842" s="12"/>
    </row>
    <row r="55843" spans="7:7" x14ac:dyDescent="0.2">
      <c r="G55843" s="12"/>
    </row>
    <row r="55844" spans="7:7" x14ac:dyDescent="0.2">
      <c r="G55844" s="12"/>
    </row>
    <row r="55845" spans="7:7" x14ac:dyDescent="0.2">
      <c r="G55845" s="12"/>
    </row>
    <row r="55846" spans="7:7" x14ac:dyDescent="0.2">
      <c r="G55846" s="12"/>
    </row>
    <row r="55847" spans="7:7" x14ac:dyDescent="0.2">
      <c r="G55847" s="12"/>
    </row>
    <row r="55848" spans="7:7" x14ac:dyDescent="0.2">
      <c r="G55848" s="12"/>
    </row>
    <row r="55849" spans="7:7" x14ac:dyDescent="0.2">
      <c r="G55849" s="12"/>
    </row>
    <row r="55850" spans="7:7" x14ac:dyDescent="0.2">
      <c r="G55850" s="12"/>
    </row>
    <row r="55851" spans="7:7" x14ac:dyDescent="0.2">
      <c r="G55851" s="12"/>
    </row>
    <row r="55852" spans="7:7" x14ac:dyDescent="0.2">
      <c r="G55852" s="12"/>
    </row>
    <row r="55853" spans="7:7" x14ac:dyDescent="0.2">
      <c r="G55853" s="12"/>
    </row>
    <row r="55854" spans="7:7" x14ac:dyDescent="0.2">
      <c r="G55854" s="12"/>
    </row>
    <row r="55855" spans="7:7" x14ac:dyDescent="0.2">
      <c r="G55855" s="12"/>
    </row>
    <row r="55856" spans="7:7" x14ac:dyDescent="0.2">
      <c r="G55856" s="12"/>
    </row>
    <row r="55857" spans="7:7" x14ac:dyDescent="0.2">
      <c r="G55857" s="12"/>
    </row>
    <row r="55858" spans="7:7" x14ac:dyDescent="0.2">
      <c r="G55858" s="12"/>
    </row>
    <row r="55859" spans="7:7" x14ac:dyDescent="0.2">
      <c r="G55859" s="12"/>
    </row>
    <row r="55860" spans="7:7" x14ac:dyDescent="0.2">
      <c r="G55860" s="12"/>
    </row>
    <row r="55861" spans="7:7" x14ac:dyDescent="0.2">
      <c r="G55861" s="12"/>
    </row>
    <row r="55862" spans="7:7" x14ac:dyDescent="0.2">
      <c r="G55862" s="12"/>
    </row>
    <row r="55863" spans="7:7" x14ac:dyDescent="0.2">
      <c r="G55863" s="12"/>
    </row>
    <row r="55864" spans="7:7" x14ac:dyDescent="0.2">
      <c r="G55864" s="12"/>
    </row>
    <row r="55865" spans="7:7" x14ac:dyDescent="0.2">
      <c r="G55865" s="12"/>
    </row>
    <row r="55866" spans="7:7" x14ac:dyDescent="0.2">
      <c r="G55866" s="12"/>
    </row>
    <row r="55867" spans="7:7" x14ac:dyDescent="0.2">
      <c r="G55867" s="12"/>
    </row>
    <row r="55868" spans="7:7" x14ac:dyDescent="0.2">
      <c r="G55868" s="12"/>
    </row>
    <row r="55869" spans="7:7" x14ac:dyDescent="0.2">
      <c r="G55869" s="12"/>
    </row>
    <row r="55870" spans="7:7" x14ac:dyDescent="0.2">
      <c r="G55870" s="12"/>
    </row>
    <row r="55871" spans="7:7" x14ac:dyDescent="0.2">
      <c r="G55871" s="12"/>
    </row>
    <row r="55872" spans="7:7" x14ac:dyDescent="0.2">
      <c r="G55872" s="12"/>
    </row>
    <row r="55873" spans="7:7" x14ac:dyDescent="0.2">
      <c r="G55873" s="12"/>
    </row>
    <row r="55874" spans="7:7" x14ac:dyDescent="0.2">
      <c r="G55874" s="12"/>
    </row>
    <row r="55875" spans="7:7" x14ac:dyDescent="0.2">
      <c r="G55875" s="12"/>
    </row>
    <row r="55876" spans="7:7" x14ac:dyDescent="0.2">
      <c r="G55876" s="12"/>
    </row>
    <row r="55877" spans="7:7" x14ac:dyDescent="0.2">
      <c r="G55877" s="12"/>
    </row>
    <row r="55878" spans="7:7" x14ac:dyDescent="0.2">
      <c r="G55878" s="12"/>
    </row>
    <row r="55879" spans="7:7" x14ac:dyDescent="0.2">
      <c r="G55879" s="12"/>
    </row>
    <row r="55880" spans="7:7" x14ac:dyDescent="0.2">
      <c r="G55880" s="12"/>
    </row>
    <row r="55881" spans="7:7" x14ac:dyDescent="0.2">
      <c r="G55881" s="12"/>
    </row>
    <row r="55882" spans="7:7" x14ac:dyDescent="0.2">
      <c r="G55882" s="12"/>
    </row>
    <row r="55883" spans="7:7" x14ac:dyDescent="0.2">
      <c r="G55883" s="12"/>
    </row>
    <row r="55884" spans="7:7" x14ac:dyDescent="0.2">
      <c r="G55884" s="12"/>
    </row>
    <row r="55885" spans="7:7" x14ac:dyDescent="0.2">
      <c r="G55885" s="12"/>
    </row>
    <row r="55886" spans="7:7" x14ac:dyDescent="0.2">
      <c r="G55886" s="12"/>
    </row>
    <row r="55887" spans="7:7" x14ac:dyDescent="0.2">
      <c r="G55887" s="12"/>
    </row>
    <row r="55888" spans="7:7" x14ac:dyDescent="0.2">
      <c r="G55888" s="12"/>
    </row>
    <row r="55889" spans="7:7" x14ac:dyDescent="0.2">
      <c r="G55889" s="12"/>
    </row>
    <row r="55890" spans="7:7" x14ac:dyDescent="0.2">
      <c r="G55890" s="12"/>
    </row>
    <row r="55891" spans="7:7" x14ac:dyDescent="0.2">
      <c r="G55891" s="12"/>
    </row>
    <row r="55892" spans="7:7" x14ac:dyDescent="0.2">
      <c r="G55892" s="12"/>
    </row>
    <row r="55893" spans="7:7" x14ac:dyDescent="0.2">
      <c r="G55893" s="12"/>
    </row>
    <row r="55894" spans="7:7" x14ac:dyDescent="0.2">
      <c r="G55894" s="12"/>
    </row>
    <row r="55895" spans="7:7" x14ac:dyDescent="0.2">
      <c r="G55895" s="12"/>
    </row>
    <row r="55896" spans="7:7" x14ac:dyDescent="0.2">
      <c r="G55896" s="12"/>
    </row>
    <row r="55897" spans="7:7" x14ac:dyDescent="0.2">
      <c r="G55897" s="12"/>
    </row>
    <row r="55898" spans="7:7" x14ac:dyDescent="0.2">
      <c r="G55898" s="12"/>
    </row>
    <row r="55899" spans="7:7" x14ac:dyDescent="0.2">
      <c r="G55899" s="12"/>
    </row>
    <row r="55900" spans="7:7" x14ac:dyDescent="0.2">
      <c r="G55900" s="12"/>
    </row>
    <row r="55901" spans="7:7" x14ac:dyDescent="0.2">
      <c r="G55901" s="12"/>
    </row>
    <row r="55902" spans="7:7" x14ac:dyDescent="0.2">
      <c r="G55902" s="12"/>
    </row>
    <row r="55903" spans="7:7" x14ac:dyDescent="0.2">
      <c r="G55903" s="12"/>
    </row>
    <row r="55904" spans="7:7" x14ac:dyDescent="0.2">
      <c r="G55904" s="12"/>
    </row>
    <row r="55905" spans="7:7" x14ac:dyDescent="0.2">
      <c r="G55905" s="12"/>
    </row>
    <row r="55906" spans="7:7" x14ac:dyDescent="0.2">
      <c r="G55906" s="12"/>
    </row>
    <row r="55907" spans="7:7" x14ac:dyDescent="0.2">
      <c r="G55907" s="12"/>
    </row>
    <row r="55908" spans="7:7" x14ac:dyDescent="0.2">
      <c r="G55908" s="12"/>
    </row>
    <row r="55909" spans="7:7" x14ac:dyDescent="0.2">
      <c r="G55909" s="12"/>
    </row>
    <row r="55910" spans="7:7" x14ac:dyDescent="0.2">
      <c r="G55910" s="12"/>
    </row>
    <row r="55911" spans="7:7" x14ac:dyDescent="0.2">
      <c r="G55911" s="12"/>
    </row>
    <row r="55912" spans="7:7" x14ac:dyDescent="0.2">
      <c r="G55912" s="12"/>
    </row>
    <row r="55913" spans="7:7" x14ac:dyDescent="0.2">
      <c r="G55913" s="12"/>
    </row>
    <row r="55914" spans="7:7" x14ac:dyDescent="0.2">
      <c r="G55914" s="12"/>
    </row>
    <row r="55915" spans="7:7" x14ac:dyDescent="0.2">
      <c r="G55915" s="12"/>
    </row>
    <row r="55916" spans="7:7" x14ac:dyDescent="0.2">
      <c r="G55916" s="12"/>
    </row>
    <row r="55917" spans="7:7" x14ac:dyDescent="0.2">
      <c r="G55917" s="12"/>
    </row>
    <row r="55918" spans="7:7" x14ac:dyDescent="0.2">
      <c r="G55918" s="12"/>
    </row>
    <row r="55919" spans="7:7" x14ac:dyDescent="0.2">
      <c r="G55919" s="12"/>
    </row>
    <row r="55920" spans="7:7" x14ac:dyDescent="0.2">
      <c r="G55920" s="12"/>
    </row>
    <row r="55921" spans="7:7" x14ac:dyDescent="0.2">
      <c r="G55921" s="12"/>
    </row>
    <row r="55922" spans="7:7" x14ac:dyDescent="0.2">
      <c r="G55922" s="12"/>
    </row>
    <row r="55923" spans="7:7" x14ac:dyDescent="0.2">
      <c r="G55923" s="12"/>
    </row>
    <row r="55924" spans="7:7" x14ac:dyDescent="0.2">
      <c r="G55924" s="12"/>
    </row>
    <row r="55925" spans="7:7" x14ac:dyDescent="0.2">
      <c r="G55925" s="12"/>
    </row>
    <row r="55926" spans="7:7" x14ac:dyDescent="0.2">
      <c r="G55926" s="12"/>
    </row>
    <row r="55927" spans="7:7" x14ac:dyDescent="0.2">
      <c r="G55927" s="12"/>
    </row>
    <row r="55928" spans="7:7" x14ac:dyDescent="0.2">
      <c r="G55928" s="12"/>
    </row>
    <row r="55929" spans="7:7" x14ac:dyDescent="0.2">
      <c r="G55929" s="12"/>
    </row>
    <row r="55930" spans="7:7" x14ac:dyDescent="0.2">
      <c r="G55930" s="12"/>
    </row>
    <row r="55931" spans="7:7" x14ac:dyDescent="0.2">
      <c r="G55931" s="12"/>
    </row>
    <row r="55932" spans="7:7" x14ac:dyDescent="0.2">
      <c r="G55932" s="12"/>
    </row>
    <row r="55933" spans="7:7" x14ac:dyDescent="0.2">
      <c r="G55933" s="12"/>
    </row>
    <row r="55934" spans="7:7" x14ac:dyDescent="0.2">
      <c r="G55934" s="12"/>
    </row>
    <row r="55935" spans="7:7" x14ac:dyDescent="0.2">
      <c r="G55935" s="12"/>
    </row>
    <row r="55936" spans="7:7" x14ac:dyDescent="0.2">
      <c r="G55936" s="12"/>
    </row>
    <row r="55937" spans="7:7" x14ac:dyDescent="0.2">
      <c r="G55937" s="12"/>
    </row>
    <row r="55938" spans="7:7" x14ac:dyDescent="0.2">
      <c r="G55938" s="12"/>
    </row>
    <row r="55939" spans="7:7" x14ac:dyDescent="0.2">
      <c r="G55939" s="12"/>
    </row>
    <row r="55940" spans="7:7" x14ac:dyDescent="0.2">
      <c r="G55940" s="12"/>
    </row>
    <row r="55941" spans="7:7" x14ac:dyDescent="0.2">
      <c r="G55941" s="12"/>
    </row>
    <row r="55942" spans="7:7" x14ac:dyDescent="0.2">
      <c r="G55942" s="12"/>
    </row>
    <row r="55943" spans="7:7" x14ac:dyDescent="0.2">
      <c r="G55943" s="12"/>
    </row>
    <row r="55944" spans="7:7" x14ac:dyDescent="0.2">
      <c r="G55944" s="12"/>
    </row>
    <row r="55945" spans="7:7" x14ac:dyDescent="0.2">
      <c r="G55945" s="12"/>
    </row>
    <row r="55946" spans="7:7" x14ac:dyDescent="0.2">
      <c r="G55946" s="12"/>
    </row>
    <row r="55947" spans="7:7" x14ac:dyDescent="0.2">
      <c r="G55947" s="12"/>
    </row>
    <row r="55948" spans="7:7" x14ac:dyDescent="0.2">
      <c r="G55948" s="12"/>
    </row>
    <row r="55949" spans="7:7" x14ac:dyDescent="0.2">
      <c r="G55949" s="12"/>
    </row>
    <row r="55950" spans="7:7" x14ac:dyDescent="0.2">
      <c r="G55950" s="12"/>
    </row>
    <row r="55951" spans="7:7" x14ac:dyDescent="0.2">
      <c r="G55951" s="12"/>
    </row>
    <row r="55952" spans="7:7" x14ac:dyDescent="0.2">
      <c r="G55952" s="12"/>
    </row>
    <row r="55953" spans="7:7" x14ac:dyDescent="0.2">
      <c r="G55953" s="12"/>
    </row>
    <row r="55954" spans="7:7" x14ac:dyDescent="0.2">
      <c r="G55954" s="12"/>
    </row>
    <row r="55955" spans="7:7" x14ac:dyDescent="0.2">
      <c r="G55955" s="12"/>
    </row>
    <row r="55956" spans="7:7" x14ac:dyDescent="0.2">
      <c r="G55956" s="12"/>
    </row>
    <row r="55957" spans="7:7" x14ac:dyDescent="0.2">
      <c r="G55957" s="12"/>
    </row>
    <row r="55958" spans="7:7" x14ac:dyDescent="0.2">
      <c r="G55958" s="12"/>
    </row>
    <row r="55959" spans="7:7" x14ac:dyDescent="0.2">
      <c r="G55959" s="12"/>
    </row>
    <row r="55960" spans="7:7" x14ac:dyDescent="0.2">
      <c r="G55960" s="12"/>
    </row>
    <row r="55961" spans="7:7" x14ac:dyDescent="0.2">
      <c r="G55961" s="12"/>
    </row>
    <row r="55962" spans="7:7" x14ac:dyDescent="0.2">
      <c r="G55962" s="12"/>
    </row>
    <row r="55963" spans="7:7" x14ac:dyDescent="0.2">
      <c r="G55963" s="12"/>
    </row>
    <row r="55964" spans="7:7" x14ac:dyDescent="0.2">
      <c r="G55964" s="12"/>
    </row>
    <row r="55965" spans="7:7" x14ac:dyDescent="0.2">
      <c r="G55965" s="12"/>
    </row>
    <row r="55966" spans="7:7" x14ac:dyDescent="0.2">
      <c r="G55966" s="12"/>
    </row>
    <row r="55967" spans="7:7" x14ac:dyDescent="0.2">
      <c r="G55967" s="12"/>
    </row>
    <row r="55968" spans="7:7" x14ac:dyDescent="0.2">
      <c r="G55968" s="12"/>
    </row>
    <row r="55969" spans="7:7" x14ac:dyDescent="0.2">
      <c r="G55969" s="12"/>
    </row>
    <row r="55970" spans="7:7" x14ac:dyDescent="0.2">
      <c r="G55970" s="12"/>
    </row>
    <row r="55971" spans="7:7" x14ac:dyDescent="0.2">
      <c r="G55971" s="12"/>
    </row>
    <row r="55972" spans="7:7" x14ac:dyDescent="0.2">
      <c r="G55972" s="12"/>
    </row>
    <row r="55973" spans="7:7" x14ac:dyDescent="0.2">
      <c r="G55973" s="12"/>
    </row>
    <row r="55974" spans="7:7" x14ac:dyDescent="0.2">
      <c r="G55974" s="12"/>
    </row>
    <row r="55975" spans="7:7" x14ac:dyDescent="0.2">
      <c r="G55975" s="12"/>
    </row>
    <row r="55976" spans="7:7" x14ac:dyDescent="0.2">
      <c r="G55976" s="12"/>
    </row>
    <row r="55977" spans="7:7" x14ac:dyDescent="0.2">
      <c r="G55977" s="12"/>
    </row>
    <row r="55978" spans="7:7" x14ac:dyDescent="0.2">
      <c r="G55978" s="12"/>
    </row>
    <row r="55979" spans="7:7" x14ac:dyDescent="0.2">
      <c r="G55979" s="12"/>
    </row>
    <row r="55980" spans="7:7" x14ac:dyDescent="0.2">
      <c r="G55980" s="12"/>
    </row>
    <row r="55981" spans="7:7" x14ac:dyDescent="0.2">
      <c r="G55981" s="12"/>
    </row>
    <row r="55982" spans="7:7" x14ac:dyDescent="0.2">
      <c r="G55982" s="12"/>
    </row>
    <row r="55983" spans="7:7" x14ac:dyDescent="0.2">
      <c r="G55983" s="12"/>
    </row>
    <row r="55984" spans="7:7" x14ac:dyDescent="0.2">
      <c r="G55984" s="12"/>
    </row>
    <row r="55985" spans="7:7" x14ac:dyDescent="0.2">
      <c r="G55985" s="12"/>
    </row>
    <row r="55986" spans="7:7" x14ac:dyDescent="0.2">
      <c r="G55986" s="12"/>
    </row>
    <row r="55987" spans="7:7" x14ac:dyDescent="0.2">
      <c r="G55987" s="12"/>
    </row>
    <row r="55988" spans="7:7" x14ac:dyDescent="0.2">
      <c r="G55988" s="12"/>
    </row>
    <row r="55989" spans="7:7" x14ac:dyDescent="0.2">
      <c r="G55989" s="12"/>
    </row>
    <row r="55990" spans="7:7" x14ac:dyDescent="0.2">
      <c r="G55990" s="12"/>
    </row>
    <row r="55991" spans="7:7" x14ac:dyDescent="0.2">
      <c r="G55991" s="12"/>
    </row>
    <row r="55992" spans="7:7" x14ac:dyDescent="0.2">
      <c r="G55992" s="12"/>
    </row>
    <row r="55993" spans="7:7" x14ac:dyDescent="0.2">
      <c r="G55993" s="12"/>
    </row>
    <row r="55994" spans="7:7" x14ac:dyDescent="0.2">
      <c r="G55994" s="12"/>
    </row>
    <row r="55995" spans="7:7" x14ac:dyDescent="0.2">
      <c r="G55995" s="12"/>
    </row>
    <row r="55996" spans="7:7" x14ac:dyDescent="0.2">
      <c r="G55996" s="12"/>
    </row>
    <row r="55997" spans="7:7" x14ac:dyDescent="0.2">
      <c r="G55997" s="12"/>
    </row>
    <row r="55998" spans="7:7" x14ac:dyDescent="0.2">
      <c r="G55998" s="12"/>
    </row>
    <row r="55999" spans="7:7" x14ac:dyDescent="0.2">
      <c r="G55999" s="12"/>
    </row>
    <row r="56000" spans="7:7" x14ac:dyDescent="0.2">
      <c r="G56000" s="12"/>
    </row>
    <row r="56001" spans="7:7" x14ac:dyDescent="0.2">
      <c r="G56001" s="12"/>
    </row>
    <row r="56002" spans="7:7" x14ac:dyDescent="0.2">
      <c r="G56002" s="12"/>
    </row>
    <row r="56003" spans="7:7" x14ac:dyDescent="0.2">
      <c r="G56003" s="12"/>
    </row>
    <row r="56004" spans="7:7" x14ac:dyDescent="0.2">
      <c r="G56004" s="12"/>
    </row>
    <row r="56005" spans="7:7" x14ac:dyDescent="0.2">
      <c r="G56005" s="12"/>
    </row>
    <row r="56006" spans="7:7" x14ac:dyDescent="0.2">
      <c r="G56006" s="12"/>
    </row>
    <row r="56007" spans="7:7" x14ac:dyDescent="0.2">
      <c r="G56007" s="12"/>
    </row>
    <row r="56008" spans="7:7" x14ac:dyDescent="0.2">
      <c r="G56008" s="12"/>
    </row>
    <row r="56009" spans="7:7" x14ac:dyDescent="0.2">
      <c r="G56009" s="12"/>
    </row>
    <row r="56010" spans="7:7" x14ac:dyDescent="0.2">
      <c r="G56010" s="12"/>
    </row>
    <row r="56011" spans="7:7" x14ac:dyDescent="0.2">
      <c r="G56011" s="12"/>
    </row>
    <row r="56012" spans="7:7" x14ac:dyDescent="0.2">
      <c r="G56012" s="12"/>
    </row>
    <row r="56013" spans="7:7" x14ac:dyDescent="0.2">
      <c r="G56013" s="12"/>
    </row>
    <row r="56014" spans="7:7" x14ac:dyDescent="0.2">
      <c r="G56014" s="12"/>
    </row>
    <row r="56015" spans="7:7" x14ac:dyDescent="0.2">
      <c r="G56015" s="12"/>
    </row>
    <row r="56016" spans="7:7" x14ac:dyDescent="0.2">
      <c r="G56016" s="12"/>
    </row>
    <row r="56017" spans="7:7" x14ac:dyDescent="0.2">
      <c r="G56017" s="12"/>
    </row>
    <row r="56018" spans="7:7" x14ac:dyDescent="0.2">
      <c r="G56018" s="12"/>
    </row>
    <row r="56019" spans="7:7" x14ac:dyDescent="0.2">
      <c r="G56019" s="12"/>
    </row>
    <row r="56020" spans="7:7" x14ac:dyDescent="0.2">
      <c r="G56020" s="12"/>
    </row>
    <row r="56021" spans="7:7" x14ac:dyDescent="0.2">
      <c r="G56021" s="12"/>
    </row>
    <row r="56022" spans="7:7" x14ac:dyDescent="0.2">
      <c r="G56022" s="12"/>
    </row>
    <row r="56023" spans="7:7" x14ac:dyDescent="0.2">
      <c r="G56023" s="12"/>
    </row>
    <row r="56024" spans="7:7" x14ac:dyDescent="0.2">
      <c r="G56024" s="12"/>
    </row>
    <row r="56025" spans="7:7" x14ac:dyDescent="0.2">
      <c r="G56025" s="12"/>
    </row>
    <row r="56026" spans="7:7" x14ac:dyDescent="0.2">
      <c r="G56026" s="12"/>
    </row>
    <row r="56027" spans="7:7" x14ac:dyDescent="0.2">
      <c r="G56027" s="12"/>
    </row>
    <row r="56028" spans="7:7" x14ac:dyDescent="0.2">
      <c r="G56028" s="12"/>
    </row>
    <row r="56029" spans="7:7" x14ac:dyDescent="0.2">
      <c r="G56029" s="12"/>
    </row>
    <row r="56030" spans="7:7" x14ac:dyDescent="0.2">
      <c r="G56030" s="12"/>
    </row>
    <row r="56031" spans="7:7" x14ac:dyDescent="0.2">
      <c r="G56031" s="12"/>
    </row>
    <row r="56032" spans="7:7" x14ac:dyDescent="0.2">
      <c r="G56032" s="12"/>
    </row>
    <row r="56033" spans="7:7" x14ac:dyDescent="0.2">
      <c r="G56033" s="12"/>
    </row>
    <row r="56034" spans="7:7" x14ac:dyDescent="0.2">
      <c r="G56034" s="12"/>
    </row>
    <row r="56035" spans="7:7" x14ac:dyDescent="0.2">
      <c r="G56035" s="12"/>
    </row>
    <row r="56036" spans="7:7" x14ac:dyDescent="0.2">
      <c r="G56036" s="12"/>
    </row>
    <row r="56037" spans="7:7" x14ac:dyDescent="0.2">
      <c r="G56037" s="12"/>
    </row>
    <row r="56038" spans="7:7" x14ac:dyDescent="0.2">
      <c r="G56038" s="12"/>
    </row>
    <row r="56039" spans="7:7" x14ac:dyDescent="0.2">
      <c r="G56039" s="12"/>
    </row>
    <row r="56040" spans="7:7" x14ac:dyDescent="0.2">
      <c r="G56040" s="12"/>
    </row>
    <row r="56041" spans="7:7" x14ac:dyDescent="0.2">
      <c r="G56041" s="12"/>
    </row>
    <row r="56042" spans="7:7" x14ac:dyDescent="0.2">
      <c r="G56042" s="12"/>
    </row>
    <row r="56043" spans="7:7" x14ac:dyDescent="0.2">
      <c r="G56043" s="12"/>
    </row>
    <row r="56044" spans="7:7" x14ac:dyDescent="0.2">
      <c r="G56044" s="12"/>
    </row>
    <row r="56045" spans="7:7" x14ac:dyDescent="0.2">
      <c r="G56045" s="12"/>
    </row>
    <row r="56046" spans="7:7" x14ac:dyDescent="0.2">
      <c r="G56046" s="12"/>
    </row>
    <row r="56047" spans="7:7" x14ac:dyDescent="0.2">
      <c r="G56047" s="12"/>
    </row>
    <row r="56048" spans="7:7" x14ac:dyDescent="0.2">
      <c r="G56048" s="12"/>
    </row>
    <row r="56049" spans="7:7" x14ac:dyDescent="0.2">
      <c r="G56049" s="12"/>
    </row>
    <row r="56050" spans="7:7" x14ac:dyDescent="0.2">
      <c r="G56050" s="12"/>
    </row>
    <row r="56051" spans="7:7" x14ac:dyDescent="0.2">
      <c r="G56051" s="12"/>
    </row>
    <row r="56052" spans="7:7" x14ac:dyDescent="0.2">
      <c r="G56052" s="12"/>
    </row>
    <row r="56053" spans="7:7" x14ac:dyDescent="0.2">
      <c r="G56053" s="12"/>
    </row>
    <row r="56054" spans="7:7" x14ac:dyDescent="0.2">
      <c r="G56054" s="12"/>
    </row>
    <row r="56055" spans="7:7" x14ac:dyDescent="0.2">
      <c r="G56055" s="12"/>
    </row>
    <row r="56056" spans="7:7" x14ac:dyDescent="0.2">
      <c r="G56056" s="12"/>
    </row>
    <row r="56057" spans="7:7" x14ac:dyDescent="0.2">
      <c r="G56057" s="12"/>
    </row>
    <row r="56058" spans="7:7" x14ac:dyDescent="0.2">
      <c r="G56058" s="12"/>
    </row>
    <row r="56059" spans="7:7" x14ac:dyDescent="0.2">
      <c r="G56059" s="12"/>
    </row>
    <row r="56060" spans="7:7" x14ac:dyDescent="0.2">
      <c r="G56060" s="12"/>
    </row>
    <row r="56061" spans="7:7" x14ac:dyDescent="0.2">
      <c r="G56061" s="12"/>
    </row>
    <row r="56062" spans="7:7" x14ac:dyDescent="0.2">
      <c r="G56062" s="12"/>
    </row>
    <row r="56063" spans="7:7" x14ac:dyDescent="0.2">
      <c r="G56063" s="12"/>
    </row>
    <row r="56064" spans="7:7" x14ac:dyDescent="0.2">
      <c r="G56064" s="12"/>
    </row>
    <row r="56065" spans="7:7" x14ac:dyDescent="0.2">
      <c r="G56065" s="12"/>
    </row>
    <row r="56066" spans="7:7" x14ac:dyDescent="0.2">
      <c r="G56066" s="12"/>
    </row>
    <row r="56067" spans="7:7" x14ac:dyDescent="0.2">
      <c r="G56067" s="12"/>
    </row>
    <row r="56068" spans="7:7" x14ac:dyDescent="0.2">
      <c r="G56068" s="12"/>
    </row>
    <row r="56069" spans="7:7" x14ac:dyDescent="0.2">
      <c r="G56069" s="12"/>
    </row>
    <row r="56070" spans="7:7" x14ac:dyDescent="0.2">
      <c r="G56070" s="12"/>
    </row>
    <row r="56071" spans="7:7" x14ac:dyDescent="0.2">
      <c r="G56071" s="12"/>
    </row>
    <row r="56072" spans="7:7" x14ac:dyDescent="0.2">
      <c r="G56072" s="12"/>
    </row>
    <row r="56073" spans="7:7" x14ac:dyDescent="0.2">
      <c r="G56073" s="12"/>
    </row>
    <row r="56074" spans="7:7" x14ac:dyDescent="0.2">
      <c r="G56074" s="12"/>
    </row>
    <row r="56075" spans="7:7" x14ac:dyDescent="0.2">
      <c r="G56075" s="12"/>
    </row>
    <row r="56076" spans="7:7" x14ac:dyDescent="0.2">
      <c r="G56076" s="12"/>
    </row>
    <row r="56077" spans="7:7" x14ac:dyDescent="0.2">
      <c r="G56077" s="12"/>
    </row>
    <row r="56078" spans="7:7" x14ac:dyDescent="0.2">
      <c r="G56078" s="12"/>
    </row>
    <row r="56079" spans="7:7" x14ac:dyDescent="0.2">
      <c r="G56079" s="12"/>
    </row>
    <row r="56080" spans="7:7" x14ac:dyDescent="0.2">
      <c r="G56080" s="12"/>
    </row>
    <row r="56081" spans="7:7" x14ac:dyDescent="0.2">
      <c r="G56081" s="12"/>
    </row>
    <row r="56082" spans="7:7" x14ac:dyDescent="0.2">
      <c r="G56082" s="12"/>
    </row>
    <row r="56083" spans="7:7" x14ac:dyDescent="0.2">
      <c r="G56083" s="12"/>
    </row>
    <row r="56084" spans="7:7" x14ac:dyDescent="0.2">
      <c r="G56084" s="12"/>
    </row>
    <row r="56085" spans="7:7" x14ac:dyDescent="0.2">
      <c r="G56085" s="12"/>
    </row>
    <row r="56086" spans="7:7" x14ac:dyDescent="0.2">
      <c r="G56086" s="12"/>
    </row>
    <row r="56087" spans="7:7" x14ac:dyDescent="0.2">
      <c r="G56087" s="12"/>
    </row>
    <row r="56088" spans="7:7" x14ac:dyDescent="0.2">
      <c r="G56088" s="12"/>
    </row>
    <row r="56089" spans="7:7" x14ac:dyDescent="0.2">
      <c r="G56089" s="12"/>
    </row>
    <row r="56090" spans="7:7" x14ac:dyDescent="0.2">
      <c r="G56090" s="12"/>
    </row>
    <row r="56091" spans="7:7" x14ac:dyDescent="0.2">
      <c r="G56091" s="12"/>
    </row>
    <row r="56092" spans="7:7" x14ac:dyDescent="0.2">
      <c r="G56092" s="12"/>
    </row>
    <row r="56093" spans="7:7" x14ac:dyDescent="0.2">
      <c r="G56093" s="12"/>
    </row>
    <row r="56094" spans="7:7" x14ac:dyDescent="0.2">
      <c r="G56094" s="12"/>
    </row>
    <row r="56095" spans="7:7" x14ac:dyDescent="0.2">
      <c r="G56095" s="12"/>
    </row>
    <row r="56096" spans="7:7" x14ac:dyDescent="0.2">
      <c r="G56096" s="12"/>
    </row>
    <row r="56097" spans="7:7" x14ac:dyDescent="0.2">
      <c r="G56097" s="12"/>
    </row>
    <row r="56098" spans="7:7" x14ac:dyDescent="0.2">
      <c r="G56098" s="12"/>
    </row>
    <row r="56099" spans="7:7" x14ac:dyDescent="0.2">
      <c r="G56099" s="12"/>
    </row>
    <row r="56100" spans="7:7" x14ac:dyDescent="0.2">
      <c r="G56100" s="12"/>
    </row>
    <row r="56101" spans="7:7" x14ac:dyDescent="0.2">
      <c r="G56101" s="12"/>
    </row>
    <row r="56102" spans="7:7" x14ac:dyDescent="0.2">
      <c r="G56102" s="12"/>
    </row>
    <row r="56103" spans="7:7" x14ac:dyDescent="0.2">
      <c r="G56103" s="12"/>
    </row>
    <row r="56104" spans="7:7" x14ac:dyDescent="0.2">
      <c r="G56104" s="12"/>
    </row>
    <row r="56105" spans="7:7" x14ac:dyDescent="0.2">
      <c r="G56105" s="12"/>
    </row>
    <row r="56106" spans="7:7" x14ac:dyDescent="0.2">
      <c r="G56106" s="12"/>
    </row>
    <row r="56107" spans="7:7" x14ac:dyDescent="0.2">
      <c r="G56107" s="12"/>
    </row>
    <row r="56108" spans="7:7" x14ac:dyDescent="0.2">
      <c r="G56108" s="12"/>
    </row>
    <row r="56109" spans="7:7" x14ac:dyDescent="0.2">
      <c r="G56109" s="12"/>
    </row>
    <row r="56110" spans="7:7" x14ac:dyDescent="0.2">
      <c r="G56110" s="12"/>
    </row>
    <row r="56111" spans="7:7" x14ac:dyDescent="0.2">
      <c r="G56111" s="12"/>
    </row>
    <row r="56112" spans="7:7" x14ac:dyDescent="0.2">
      <c r="G56112" s="12"/>
    </row>
    <row r="56113" spans="7:7" x14ac:dyDescent="0.2">
      <c r="G56113" s="12"/>
    </row>
    <row r="56114" spans="7:7" x14ac:dyDescent="0.2">
      <c r="G56114" s="12"/>
    </row>
    <row r="56115" spans="7:7" x14ac:dyDescent="0.2">
      <c r="G56115" s="12"/>
    </row>
    <row r="56116" spans="7:7" x14ac:dyDescent="0.2">
      <c r="G56116" s="12"/>
    </row>
    <row r="56117" spans="7:7" x14ac:dyDescent="0.2">
      <c r="G56117" s="12"/>
    </row>
    <row r="56118" spans="7:7" x14ac:dyDescent="0.2">
      <c r="G56118" s="12"/>
    </row>
    <row r="56119" spans="7:7" x14ac:dyDescent="0.2">
      <c r="G56119" s="12"/>
    </row>
    <row r="56120" spans="7:7" x14ac:dyDescent="0.2">
      <c r="G56120" s="12"/>
    </row>
    <row r="56121" spans="7:7" x14ac:dyDescent="0.2">
      <c r="G56121" s="12"/>
    </row>
    <row r="56122" spans="7:7" x14ac:dyDescent="0.2">
      <c r="G56122" s="12"/>
    </row>
    <row r="56123" spans="7:7" x14ac:dyDescent="0.2">
      <c r="G56123" s="12"/>
    </row>
    <row r="56124" spans="7:7" x14ac:dyDescent="0.2">
      <c r="G56124" s="12"/>
    </row>
    <row r="56125" spans="7:7" x14ac:dyDescent="0.2">
      <c r="G56125" s="12"/>
    </row>
    <row r="56126" spans="7:7" x14ac:dyDescent="0.2">
      <c r="G56126" s="12"/>
    </row>
    <row r="56127" spans="7:7" x14ac:dyDescent="0.2">
      <c r="G56127" s="12"/>
    </row>
    <row r="56128" spans="7:7" x14ac:dyDescent="0.2">
      <c r="G56128" s="12"/>
    </row>
    <row r="56129" spans="7:7" x14ac:dyDescent="0.2">
      <c r="G56129" s="12"/>
    </row>
    <row r="56130" spans="7:7" x14ac:dyDescent="0.2">
      <c r="G56130" s="12"/>
    </row>
    <row r="56131" spans="7:7" x14ac:dyDescent="0.2">
      <c r="G56131" s="12"/>
    </row>
    <row r="56132" spans="7:7" x14ac:dyDescent="0.2">
      <c r="G56132" s="12"/>
    </row>
    <row r="56133" spans="7:7" x14ac:dyDescent="0.2">
      <c r="G56133" s="12"/>
    </row>
    <row r="56134" spans="7:7" x14ac:dyDescent="0.2">
      <c r="G56134" s="12"/>
    </row>
    <row r="56135" spans="7:7" x14ac:dyDescent="0.2">
      <c r="G56135" s="12"/>
    </row>
    <row r="56136" spans="7:7" x14ac:dyDescent="0.2">
      <c r="G56136" s="12"/>
    </row>
    <row r="56137" spans="7:7" x14ac:dyDescent="0.2">
      <c r="G56137" s="12"/>
    </row>
    <row r="56138" spans="7:7" x14ac:dyDescent="0.2">
      <c r="G56138" s="12"/>
    </row>
    <row r="56139" spans="7:7" x14ac:dyDescent="0.2">
      <c r="G56139" s="12"/>
    </row>
    <row r="56140" spans="7:7" x14ac:dyDescent="0.2">
      <c r="G56140" s="12"/>
    </row>
    <row r="56141" spans="7:7" x14ac:dyDescent="0.2">
      <c r="G56141" s="12"/>
    </row>
    <row r="56142" spans="7:7" x14ac:dyDescent="0.2">
      <c r="G56142" s="12"/>
    </row>
    <row r="56143" spans="7:7" x14ac:dyDescent="0.2">
      <c r="G56143" s="12"/>
    </row>
    <row r="56144" spans="7:7" x14ac:dyDescent="0.2">
      <c r="G56144" s="12"/>
    </row>
    <row r="56145" spans="7:7" x14ac:dyDescent="0.2">
      <c r="G56145" s="12"/>
    </row>
    <row r="56146" spans="7:7" x14ac:dyDescent="0.2">
      <c r="G56146" s="12"/>
    </row>
    <row r="56147" spans="7:7" x14ac:dyDescent="0.2">
      <c r="G56147" s="12"/>
    </row>
    <row r="56148" spans="7:7" x14ac:dyDescent="0.2">
      <c r="G56148" s="12"/>
    </row>
    <row r="56149" spans="7:7" x14ac:dyDescent="0.2">
      <c r="G56149" s="12"/>
    </row>
    <row r="56150" spans="7:7" x14ac:dyDescent="0.2">
      <c r="G56150" s="12"/>
    </row>
    <row r="56151" spans="7:7" x14ac:dyDescent="0.2">
      <c r="G56151" s="12"/>
    </row>
    <row r="56152" spans="7:7" x14ac:dyDescent="0.2">
      <c r="G56152" s="12"/>
    </row>
    <row r="56153" spans="7:7" x14ac:dyDescent="0.2">
      <c r="G56153" s="12"/>
    </row>
    <row r="56154" spans="7:7" x14ac:dyDescent="0.2">
      <c r="G56154" s="12"/>
    </row>
    <row r="56155" spans="7:7" x14ac:dyDescent="0.2">
      <c r="G56155" s="12"/>
    </row>
    <row r="56156" spans="7:7" x14ac:dyDescent="0.2">
      <c r="G56156" s="12"/>
    </row>
    <row r="56157" spans="7:7" x14ac:dyDescent="0.2">
      <c r="G56157" s="12"/>
    </row>
    <row r="56158" spans="7:7" x14ac:dyDescent="0.2">
      <c r="G56158" s="12"/>
    </row>
    <row r="56159" spans="7:7" x14ac:dyDescent="0.2">
      <c r="G56159" s="12"/>
    </row>
    <row r="56160" spans="7:7" x14ac:dyDescent="0.2">
      <c r="G56160" s="12"/>
    </row>
    <row r="56161" spans="7:7" x14ac:dyDescent="0.2">
      <c r="G56161" s="12"/>
    </row>
    <row r="56162" spans="7:7" x14ac:dyDescent="0.2">
      <c r="G56162" s="12"/>
    </row>
    <row r="56163" spans="7:7" x14ac:dyDescent="0.2">
      <c r="G56163" s="12"/>
    </row>
    <row r="56164" spans="7:7" x14ac:dyDescent="0.2">
      <c r="G56164" s="12"/>
    </row>
    <row r="56165" spans="7:7" x14ac:dyDescent="0.2">
      <c r="G56165" s="12"/>
    </row>
    <row r="56166" spans="7:7" x14ac:dyDescent="0.2">
      <c r="G56166" s="12"/>
    </row>
    <row r="56167" spans="7:7" x14ac:dyDescent="0.2">
      <c r="G56167" s="12"/>
    </row>
    <row r="56168" spans="7:7" x14ac:dyDescent="0.2">
      <c r="G56168" s="12"/>
    </row>
    <row r="56169" spans="7:7" x14ac:dyDescent="0.2">
      <c r="G56169" s="12"/>
    </row>
    <row r="56170" spans="7:7" x14ac:dyDescent="0.2">
      <c r="G56170" s="12"/>
    </row>
    <row r="56171" spans="7:7" x14ac:dyDescent="0.2">
      <c r="G56171" s="12"/>
    </row>
    <row r="56172" spans="7:7" x14ac:dyDescent="0.2">
      <c r="G56172" s="12"/>
    </row>
    <row r="56173" spans="7:7" x14ac:dyDescent="0.2">
      <c r="G56173" s="12"/>
    </row>
    <row r="56174" spans="7:7" x14ac:dyDescent="0.2">
      <c r="G56174" s="12"/>
    </row>
    <row r="56175" spans="7:7" x14ac:dyDescent="0.2">
      <c r="G56175" s="12"/>
    </row>
    <row r="56176" spans="7:7" x14ac:dyDescent="0.2">
      <c r="G56176" s="12"/>
    </row>
    <row r="56177" spans="7:7" x14ac:dyDescent="0.2">
      <c r="G56177" s="12"/>
    </row>
    <row r="56178" spans="7:7" x14ac:dyDescent="0.2">
      <c r="G56178" s="12"/>
    </row>
    <row r="56179" spans="7:7" x14ac:dyDescent="0.2">
      <c r="G56179" s="12"/>
    </row>
    <row r="56180" spans="7:7" x14ac:dyDescent="0.2">
      <c r="G56180" s="12"/>
    </row>
    <row r="56181" spans="7:7" x14ac:dyDescent="0.2">
      <c r="G56181" s="12"/>
    </row>
    <row r="56182" spans="7:7" x14ac:dyDescent="0.2">
      <c r="G56182" s="12"/>
    </row>
    <row r="56183" spans="7:7" x14ac:dyDescent="0.2">
      <c r="G56183" s="12"/>
    </row>
    <row r="56184" spans="7:7" x14ac:dyDescent="0.2">
      <c r="G56184" s="12"/>
    </row>
    <row r="56185" spans="7:7" x14ac:dyDescent="0.2">
      <c r="G56185" s="12"/>
    </row>
    <row r="56186" spans="7:7" x14ac:dyDescent="0.2">
      <c r="G56186" s="12"/>
    </row>
    <row r="56187" spans="7:7" x14ac:dyDescent="0.2">
      <c r="G56187" s="12"/>
    </row>
    <row r="56188" spans="7:7" x14ac:dyDescent="0.2">
      <c r="G56188" s="12"/>
    </row>
    <row r="56189" spans="7:7" x14ac:dyDescent="0.2">
      <c r="G56189" s="12"/>
    </row>
    <row r="56190" spans="7:7" x14ac:dyDescent="0.2">
      <c r="G56190" s="12"/>
    </row>
    <row r="56191" spans="7:7" x14ac:dyDescent="0.2">
      <c r="G56191" s="12"/>
    </row>
    <row r="56192" spans="7:7" x14ac:dyDescent="0.2">
      <c r="G56192" s="12"/>
    </row>
    <row r="56193" spans="7:7" x14ac:dyDescent="0.2">
      <c r="G56193" s="12"/>
    </row>
    <row r="56194" spans="7:7" x14ac:dyDescent="0.2">
      <c r="G56194" s="12"/>
    </row>
    <row r="56195" spans="7:7" x14ac:dyDescent="0.2">
      <c r="G56195" s="12"/>
    </row>
    <row r="56196" spans="7:7" x14ac:dyDescent="0.2">
      <c r="G56196" s="12"/>
    </row>
    <row r="56197" spans="7:7" x14ac:dyDescent="0.2">
      <c r="G56197" s="12"/>
    </row>
    <row r="56198" spans="7:7" x14ac:dyDescent="0.2">
      <c r="G56198" s="12"/>
    </row>
    <row r="56199" spans="7:7" x14ac:dyDescent="0.2">
      <c r="G56199" s="12"/>
    </row>
    <row r="56200" spans="7:7" x14ac:dyDescent="0.2">
      <c r="G56200" s="12"/>
    </row>
    <row r="56201" spans="7:7" x14ac:dyDescent="0.2">
      <c r="G56201" s="12"/>
    </row>
    <row r="56202" spans="7:7" x14ac:dyDescent="0.2">
      <c r="G56202" s="12"/>
    </row>
    <row r="56203" spans="7:7" x14ac:dyDescent="0.2">
      <c r="G56203" s="12"/>
    </row>
    <row r="56204" spans="7:7" x14ac:dyDescent="0.2">
      <c r="G56204" s="12"/>
    </row>
    <row r="56205" spans="7:7" x14ac:dyDescent="0.2">
      <c r="G56205" s="12"/>
    </row>
    <row r="56206" spans="7:7" x14ac:dyDescent="0.2">
      <c r="G56206" s="12"/>
    </row>
    <row r="56207" spans="7:7" x14ac:dyDescent="0.2">
      <c r="G56207" s="12"/>
    </row>
    <row r="56208" spans="7:7" x14ac:dyDescent="0.2">
      <c r="G56208" s="12"/>
    </row>
    <row r="56209" spans="7:7" x14ac:dyDescent="0.2">
      <c r="G56209" s="12"/>
    </row>
    <row r="56210" spans="7:7" x14ac:dyDescent="0.2">
      <c r="G56210" s="12"/>
    </row>
    <row r="56211" spans="7:7" x14ac:dyDescent="0.2">
      <c r="G56211" s="12"/>
    </row>
    <row r="56212" spans="7:7" x14ac:dyDescent="0.2">
      <c r="G56212" s="12"/>
    </row>
    <row r="56213" spans="7:7" x14ac:dyDescent="0.2">
      <c r="G56213" s="12"/>
    </row>
    <row r="56214" spans="7:7" x14ac:dyDescent="0.2">
      <c r="G56214" s="12"/>
    </row>
    <row r="56215" spans="7:7" x14ac:dyDescent="0.2">
      <c r="G56215" s="12"/>
    </row>
    <row r="56216" spans="7:7" x14ac:dyDescent="0.2">
      <c r="G56216" s="12"/>
    </row>
    <row r="56217" spans="7:7" x14ac:dyDescent="0.2">
      <c r="G56217" s="12"/>
    </row>
    <row r="56218" spans="7:7" x14ac:dyDescent="0.2">
      <c r="G56218" s="12"/>
    </row>
    <row r="56219" spans="7:7" x14ac:dyDescent="0.2">
      <c r="G56219" s="12"/>
    </row>
    <row r="56220" spans="7:7" x14ac:dyDescent="0.2">
      <c r="G56220" s="12"/>
    </row>
    <row r="56221" spans="7:7" x14ac:dyDescent="0.2">
      <c r="G56221" s="12"/>
    </row>
    <row r="56222" spans="7:7" x14ac:dyDescent="0.2">
      <c r="G56222" s="12"/>
    </row>
    <row r="56223" spans="7:7" x14ac:dyDescent="0.2">
      <c r="G56223" s="12"/>
    </row>
    <row r="56224" spans="7:7" x14ac:dyDescent="0.2">
      <c r="G56224" s="12"/>
    </row>
    <row r="56225" spans="7:7" x14ac:dyDescent="0.2">
      <c r="G56225" s="12"/>
    </row>
    <row r="56226" spans="7:7" x14ac:dyDescent="0.2">
      <c r="G56226" s="12"/>
    </row>
    <row r="56227" spans="7:7" x14ac:dyDescent="0.2">
      <c r="G56227" s="12"/>
    </row>
    <row r="56228" spans="7:7" x14ac:dyDescent="0.2">
      <c r="G56228" s="12"/>
    </row>
    <row r="56229" spans="7:7" x14ac:dyDescent="0.2">
      <c r="G56229" s="12"/>
    </row>
    <row r="56230" spans="7:7" x14ac:dyDescent="0.2">
      <c r="G56230" s="12"/>
    </row>
    <row r="56231" spans="7:7" x14ac:dyDescent="0.2">
      <c r="G56231" s="12"/>
    </row>
    <row r="56232" spans="7:7" x14ac:dyDescent="0.2">
      <c r="G56232" s="12"/>
    </row>
    <row r="56233" spans="7:7" x14ac:dyDescent="0.2">
      <c r="G56233" s="12"/>
    </row>
    <row r="56234" spans="7:7" x14ac:dyDescent="0.2">
      <c r="G56234" s="12"/>
    </row>
    <row r="56235" spans="7:7" x14ac:dyDescent="0.2">
      <c r="G56235" s="12"/>
    </row>
    <row r="56236" spans="7:7" x14ac:dyDescent="0.2">
      <c r="G56236" s="12"/>
    </row>
    <row r="56237" spans="7:7" x14ac:dyDescent="0.2">
      <c r="G56237" s="12"/>
    </row>
    <row r="56238" spans="7:7" x14ac:dyDescent="0.2">
      <c r="G56238" s="12"/>
    </row>
    <row r="56239" spans="7:7" x14ac:dyDescent="0.2">
      <c r="G56239" s="12"/>
    </row>
    <row r="56240" spans="7:7" x14ac:dyDescent="0.2">
      <c r="G56240" s="12"/>
    </row>
    <row r="56241" spans="7:7" x14ac:dyDescent="0.2">
      <c r="G56241" s="12"/>
    </row>
    <row r="56242" spans="7:7" x14ac:dyDescent="0.2">
      <c r="G56242" s="12"/>
    </row>
    <row r="56243" spans="7:7" x14ac:dyDescent="0.2">
      <c r="G56243" s="12"/>
    </row>
    <row r="56244" spans="7:7" x14ac:dyDescent="0.2">
      <c r="G56244" s="12"/>
    </row>
    <row r="56245" spans="7:7" x14ac:dyDescent="0.2">
      <c r="G56245" s="12"/>
    </row>
    <row r="56246" spans="7:7" x14ac:dyDescent="0.2">
      <c r="G56246" s="12"/>
    </row>
    <row r="56247" spans="7:7" x14ac:dyDescent="0.2">
      <c r="G56247" s="12"/>
    </row>
    <row r="56248" spans="7:7" x14ac:dyDescent="0.2">
      <c r="G56248" s="12"/>
    </row>
    <row r="56249" spans="7:7" x14ac:dyDescent="0.2">
      <c r="G56249" s="12"/>
    </row>
    <row r="56250" spans="7:7" x14ac:dyDescent="0.2">
      <c r="G56250" s="12"/>
    </row>
    <row r="56251" spans="7:7" x14ac:dyDescent="0.2">
      <c r="G56251" s="12"/>
    </row>
    <row r="56252" spans="7:7" x14ac:dyDescent="0.2">
      <c r="G56252" s="12"/>
    </row>
    <row r="56253" spans="7:7" x14ac:dyDescent="0.2">
      <c r="G56253" s="12"/>
    </row>
    <row r="56254" spans="7:7" x14ac:dyDescent="0.2">
      <c r="G56254" s="12"/>
    </row>
    <row r="56255" spans="7:7" x14ac:dyDescent="0.2">
      <c r="G56255" s="12"/>
    </row>
    <row r="56256" spans="7:7" x14ac:dyDescent="0.2">
      <c r="G56256" s="12"/>
    </row>
    <row r="56257" spans="7:7" x14ac:dyDescent="0.2">
      <c r="G56257" s="12"/>
    </row>
    <row r="56258" spans="7:7" x14ac:dyDescent="0.2">
      <c r="G56258" s="12"/>
    </row>
    <row r="56259" spans="7:7" x14ac:dyDescent="0.2">
      <c r="G56259" s="12"/>
    </row>
    <row r="56260" spans="7:7" x14ac:dyDescent="0.2">
      <c r="G56260" s="12"/>
    </row>
    <row r="56261" spans="7:7" x14ac:dyDescent="0.2">
      <c r="G56261" s="12"/>
    </row>
    <row r="56262" spans="7:7" x14ac:dyDescent="0.2">
      <c r="G56262" s="12"/>
    </row>
    <row r="56263" spans="7:7" x14ac:dyDescent="0.2">
      <c r="G56263" s="12"/>
    </row>
    <row r="56264" spans="7:7" x14ac:dyDescent="0.2">
      <c r="G56264" s="12"/>
    </row>
    <row r="56265" spans="7:7" x14ac:dyDescent="0.2">
      <c r="G56265" s="12"/>
    </row>
    <row r="56266" spans="7:7" x14ac:dyDescent="0.2">
      <c r="G56266" s="12"/>
    </row>
    <row r="56267" spans="7:7" x14ac:dyDescent="0.2">
      <c r="G56267" s="12"/>
    </row>
    <row r="56268" spans="7:7" x14ac:dyDescent="0.2">
      <c r="G56268" s="12"/>
    </row>
    <row r="56269" spans="7:7" x14ac:dyDescent="0.2">
      <c r="G56269" s="12"/>
    </row>
    <row r="56270" spans="7:7" x14ac:dyDescent="0.2">
      <c r="G56270" s="12"/>
    </row>
    <row r="56271" spans="7:7" x14ac:dyDescent="0.2">
      <c r="G56271" s="12"/>
    </row>
    <row r="56272" spans="7:7" x14ac:dyDescent="0.2">
      <c r="G56272" s="12"/>
    </row>
    <row r="56273" spans="7:7" x14ac:dyDescent="0.2">
      <c r="G56273" s="12"/>
    </row>
    <row r="56274" spans="7:7" x14ac:dyDescent="0.2">
      <c r="G56274" s="12"/>
    </row>
    <row r="56275" spans="7:7" x14ac:dyDescent="0.2">
      <c r="G56275" s="12"/>
    </row>
    <row r="56276" spans="7:7" x14ac:dyDescent="0.2">
      <c r="G56276" s="12"/>
    </row>
    <row r="56277" spans="7:7" x14ac:dyDescent="0.2">
      <c r="G56277" s="12"/>
    </row>
    <row r="56278" spans="7:7" x14ac:dyDescent="0.2">
      <c r="G56278" s="12"/>
    </row>
    <row r="56279" spans="7:7" x14ac:dyDescent="0.2">
      <c r="G56279" s="12"/>
    </row>
    <row r="56280" spans="7:7" x14ac:dyDescent="0.2">
      <c r="G56280" s="12"/>
    </row>
    <row r="56281" spans="7:7" x14ac:dyDescent="0.2">
      <c r="G56281" s="12"/>
    </row>
    <row r="56282" spans="7:7" x14ac:dyDescent="0.2">
      <c r="G56282" s="12"/>
    </row>
    <row r="56283" spans="7:7" x14ac:dyDescent="0.2">
      <c r="G56283" s="12"/>
    </row>
    <row r="56284" spans="7:7" x14ac:dyDescent="0.2">
      <c r="G56284" s="12"/>
    </row>
    <row r="56285" spans="7:7" x14ac:dyDescent="0.2">
      <c r="G56285" s="12"/>
    </row>
    <row r="56286" spans="7:7" x14ac:dyDescent="0.2">
      <c r="G56286" s="12"/>
    </row>
    <row r="56287" spans="7:7" x14ac:dyDescent="0.2">
      <c r="G56287" s="12"/>
    </row>
    <row r="56288" spans="7:7" x14ac:dyDescent="0.2">
      <c r="G56288" s="12"/>
    </row>
    <row r="56289" spans="7:7" x14ac:dyDescent="0.2">
      <c r="G56289" s="12"/>
    </row>
    <row r="56290" spans="7:7" x14ac:dyDescent="0.2">
      <c r="G56290" s="12"/>
    </row>
    <row r="56291" spans="7:7" x14ac:dyDescent="0.2">
      <c r="G56291" s="12"/>
    </row>
    <row r="56292" spans="7:7" x14ac:dyDescent="0.2">
      <c r="G56292" s="12"/>
    </row>
    <row r="56293" spans="7:7" x14ac:dyDescent="0.2">
      <c r="G56293" s="12"/>
    </row>
    <row r="56294" spans="7:7" x14ac:dyDescent="0.2">
      <c r="G56294" s="12"/>
    </row>
    <row r="56295" spans="7:7" x14ac:dyDescent="0.2">
      <c r="G56295" s="12"/>
    </row>
    <row r="56296" spans="7:7" x14ac:dyDescent="0.2">
      <c r="G56296" s="12"/>
    </row>
    <row r="56297" spans="7:7" x14ac:dyDescent="0.2">
      <c r="G56297" s="12"/>
    </row>
    <row r="56298" spans="7:7" x14ac:dyDescent="0.2">
      <c r="G56298" s="12"/>
    </row>
    <row r="56299" spans="7:7" x14ac:dyDescent="0.2">
      <c r="G56299" s="12"/>
    </row>
    <row r="56300" spans="7:7" x14ac:dyDescent="0.2">
      <c r="G56300" s="12"/>
    </row>
    <row r="56301" spans="7:7" x14ac:dyDescent="0.2">
      <c r="G56301" s="12"/>
    </row>
    <row r="56302" spans="7:7" x14ac:dyDescent="0.2">
      <c r="G56302" s="12"/>
    </row>
    <row r="56303" spans="7:7" x14ac:dyDescent="0.2">
      <c r="G56303" s="12"/>
    </row>
    <row r="56304" spans="7:7" x14ac:dyDescent="0.2">
      <c r="G56304" s="12"/>
    </row>
    <row r="56305" spans="7:7" x14ac:dyDescent="0.2">
      <c r="G56305" s="12"/>
    </row>
    <row r="56306" spans="7:7" x14ac:dyDescent="0.2">
      <c r="G56306" s="12"/>
    </row>
    <row r="56307" spans="7:7" x14ac:dyDescent="0.2">
      <c r="G56307" s="12"/>
    </row>
    <row r="56308" spans="7:7" x14ac:dyDescent="0.2">
      <c r="G56308" s="12"/>
    </row>
    <row r="56309" spans="7:7" x14ac:dyDescent="0.2">
      <c r="G56309" s="12"/>
    </row>
    <row r="56310" spans="7:7" x14ac:dyDescent="0.2">
      <c r="G56310" s="12"/>
    </row>
    <row r="56311" spans="7:7" x14ac:dyDescent="0.2">
      <c r="G56311" s="12"/>
    </row>
    <row r="56312" spans="7:7" x14ac:dyDescent="0.2">
      <c r="G56312" s="12"/>
    </row>
    <row r="56313" spans="7:7" x14ac:dyDescent="0.2">
      <c r="G56313" s="12"/>
    </row>
    <row r="56314" spans="7:7" x14ac:dyDescent="0.2">
      <c r="G56314" s="12"/>
    </row>
    <row r="56315" spans="7:7" x14ac:dyDescent="0.2">
      <c r="G56315" s="12"/>
    </row>
    <row r="56316" spans="7:7" x14ac:dyDescent="0.2">
      <c r="G56316" s="12"/>
    </row>
    <row r="56317" spans="7:7" x14ac:dyDescent="0.2">
      <c r="G56317" s="12"/>
    </row>
    <row r="56318" spans="7:7" x14ac:dyDescent="0.2">
      <c r="G56318" s="12"/>
    </row>
    <row r="56319" spans="7:7" x14ac:dyDescent="0.2">
      <c r="G56319" s="12"/>
    </row>
    <row r="56320" spans="7:7" x14ac:dyDescent="0.2">
      <c r="G56320" s="12"/>
    </row>
    <row r="56321" spans="7:7" x14ac:dyDescent="0.2">
      <c r="G56321" s="12"/>
    </row>
    <row r="56322" spans="7:7" x14ac:dyDescent="0.2">
      <c r="G56322" s="12"/>
    </row>
    <row r="56323" spans="7:7" x14ac:dyDescent="0.2">
      <c r="G56323" s="12"/>
    </row>
    <row r="56324" spans="7:7" x14ac:dyDescent="0.2">
      <c r="G56324" s="12"/>
    </row>
    <row r="56325" spans="7:7" x14ac:dyDescent="0.2">
      <c r="G56325" s="12"/>
    </row>
    <row r="56326" spans="7:7" x14ac:dyDescent="0.2">
      <c r="G56326" s="12"/>
    </row>
    <row r="56327" spans="7:7" x14ac:dyDescent="0.2">
      <c r="G56327" s="12"/>
    </row>
    <row r="56328" spans="7:7" x14ac:dyDescent="0.2">
      <c r="G56328" s="12"/>
    </row>
    <row r="56329" spans="7:7" x14ac:dyDescent="0.2">
      <c r="G56329" s="12"/>
    </row>
    <row r="56330" spans="7:7" x14ac:dyDescent="0.2">
      <c r="G56330" s="12"/>
    </row>
    <row r="56331" spans="7:7" x14ac:dyDescent="0.2">
      <c r="G56331" s="12"/>
    </row>
    <row r="56332" spans="7:7" x14ac:dyDescent="0.2">
      <c r="G56332" s="12"/>
    </row>
    <row r="56333" spans="7:7" x14ac:dyDescent="0.2">
      <c r="G56333" s="12"/>
    </row>
    <row r="56334" spans="7:7" x14ac:dyDescent="0.2">
      <c r="G56334" s="12"/>
    </row>
    <row r="56335" spans="7:7" x14ac:dyDescent="0.2">
      <c r="G56335" s="12"/>
    </row>
    <row r="56336" spans="7:7" x14ac:dyDescent="0.2">
      <c r="G56336" s="12"/>
    </row>
    <row r="56337" spans="7:7" x14ac:dyDescent="0.2">
      <c r="G56337" s="12"/>
    </row>
    <row r="56338" spans="7:7" x14ac:dyDescent="0.2">
      <c r="G56338" s="12"/>
    </row>
    <row r="56339" spans="7:7" x14ac:dyDescent="0.2">
      <c r="G56339" s="12"/>
    </row>
    <row r="56340" spans="7:7" x14ac:dyDescent="0.2">
      <c r="G56340" s="12"/>
    </row>
    <row r="56341" spans="7:7" x14ac:dyDescent="0.2">
      <c r="G56341" s="12"/>
    </row>
    <row r="56342" spans="7:7" x14ac:dyDescent="0.2">
      <c r="G56342" s="12"/>
    </row>
    <row r="56343" spans="7:7" x14ac:dyDescent="0.2">
      <c r="G56343" s="12"/>
    </row>
    <row r="56344" spans="7:7" x14ac:dyDescent="0.2">
      <c r="G56344" s="12"/>
    </row>
    <row r="56345" spans="7:7" x14ac:dyDescent="0.2">
      <c r="G56345" s="12"/>
    </row>
    <row r="56346" spans="7:7" x14ac:dyDescent="0.2">
      <c r="G56346" s="12"/>
    </row>
    <row r="56347" spans="7:7" x14ac:dyDescent="0.2">
      <c r="G56347" s="12"/>
    </row>
    <row r="56348" spans="7:7" x14ac:dyDescent="0.2">
      <c r="G56348" s="12"/>
    </row>
    <row r="56349" spans="7:7" x14ac:dyDescent="0.2">
      <c r="G56349" s="12"/>
    </row>
    <row r="56350" spans="7:7" x14ac:dyDescent="0.2">
      <c r="G56350" s="12"/>
    </row>
    <row r="56351" spans="7:7" x14ac:dyDescent="0.2">
      <c r="G56351" s="12"/>
    </row>
    <row r="56352" spans="7:7" x14ac:dyDescent="0.2">
      <c r="G56352" s="12"/>
    </row>
    <row r="56353" spans="7:7" x14ac:dyDescent="0.2">
      <c r="G56353" s="12"/>
    </row>
    <row r="56354" spans="7:7" x14ac:dyDescent="0.2">
      <c r="G56354" s="12"/>
    </row>
    <row r="56355" spans="7:7" x14ac:dyDescent="0.2">
      <c r="G56355" s="12"/>
    </row>
    <row r="56356" spans="7:7" x14ac:dyDescent="0.2">
      <c r="G56356" s="12"/>
    </row>
    <row r="56357" spans="7:7" x14ac:dyDescent="0.2">
      <c r="G56357" s="12"/>
    </row>
    <row r="56358" spans="7:7" x14ac:dyDescent="0.2">
      <c r="G56358" s="12"/>
    </row>
    <row r="56359" spans="7:7" x14ac:dyDescent="0.2">
      <c r="G56359" s="12"/>
    </row>
    <row r="56360" spans="7:7" x14ac:dyDescent="0.2">
      <c r="G56360" s="12"/>
    </row>
    <row r="56361" spans="7:7" x14ac:dyDescent="0.2">
      <c r="G56361" s="12"/>
    </row>
    <row r="56362" spans="7:7" x14ac:dyDescent="0.2">
      <c r="G56362" s="12"/>
    </row>
    <row r="56363" spans="7:7" x14ac:dyDescent="0.2">
      <c r="G56363" s="12"/>
    </row>
    <row r="56364" spans="7:7" x14ac:dyDescent="0.2">
      <c r="G56364" s="12"/>
    </row>
    <row r="56365" spans="7:7" x14ac:dyDescent="0.2">
      <c r="G56365" s="12"/>
    </row>
    <row r="56366" spans="7:7" x14ac:dyDescent="0.2">
      <c r="G56366" s="12"/>
    </row>
    <row r="56367" spans="7:7" x14ac:dyDescent="0.2">
      <c r="G56367" s="12"/>
    </row>
    <row r="56368" spans="7:7" x14ac:dyDescent="0.2">
      <c r="G56368" s="12"/>
    </row>
    <row r="56369" spans="7:7" x14ac:dyDescent="0.2">
      <c r="G56369" s="12"/>
    </row>
    <row r="56370" spans="7:7" x14ac:dyDescent="0.2">
      <c r="G56370" s="12"/>
    </row>
    <row r="56371" spans="7:7" x14ac:dyDescent="0.2">
      <c r="G56371" s="12"/>
    </row>
    <row r="56372" spans="7:7" x14ac:dyDescent="0.2">
      <c r="G56372" s="12"/>
    </row>
    <row r="56373" spans="7:7" x14ac:dyDescent="0.2">
      <c r="G56373" s="12"/>
    </row>
    <row r="56374" spans="7:7" x14ac:dyDescent="0.2">
      <c r="G56374" s="12"/>
    </row>
    <row r="56375" spans="7:7" x14ac:dyDescent="0.2">
      <c r="G56375" s="12"/>
    </row>
    <row r="56376" spans="7:7" x14ac:dyDescent="0.2">
      <c r="G56376" s="12"/>
    </row>
    <row r="56377" spans="7:7" x14ac:dyDescent="0.2">
      <c r="G56377" s="12"/>
    </row>
    <row r="56378" spans="7:7" x14ac:dyDescent="0.2">
      <c r="G56378" s="12"/>
    </row>
    <row r="56379" spans="7:7" x14ac:dyDescent="0.2">
      <c r="G56379" s="12"/>
    </row>
    <row r="56380" spans="7:7" x14ac:dyDescent="0.2">
      <c r="G56380" s="12"/>
    </row>
    <row r="56381" spans="7:7" x14ac:dyDescent="0.2">
      <c r="G56381" s="12"/>
    </row>
    <row r="56382" spans="7:7" x14ac:dyDescent="0.2">
      <c r="G56382" s="12"/>
    </row>
    <row r="56383" spans="7:7" x14ac:dyDescent="0.2">
      <c r="G56383" s="12"/>
    </row>
    <row r="56384" spans="7:7" x14ac:dyDescent="0.2">
      <c r="G56384" s="12"/>
    </row>
    <row r="56385" spans="7:7" x14ac:dyDescent="0.2">
      <c r="G56385" s="12"/>
    </row>
    <row r="56386" spans="7:7" x14ac:dyDescent="0.2">
      <c r="G56386" s="12"/>
    </row>
    <row r="56387" spans="7:7" x14ac:dyDescent="0.2">
      <c r="G56387" s="12"/>
    </row>
    <row r="56388" spans="7:7" x14ac:dyDescent="0.2">
      <c r="G56388" s="12"/>
    </row>
    <row r="56389" spans="7:7" x14ac:dyDescent="0.2">
      <c r="G56389" s="12"/>
    </row>
    <row r="56390" spans="7:7" x14ac:dyDescent="0.2">
      <c r="G56390" s="12"/>
    </row>
    <row r="56391" spans="7:7" x14ac:dyDescent="0.2">
      <c r="G56391" s="12"/>
    </row>
    <row r="56392" spans="7:7" x14ac:dyDescent="0.2">
      <c r="G56392" s="12"/>
    </row>
    <row r="56393" spans="7:7" x14ac:dyDescent="0.2">
      <c r="G56393" s="12"/>
    </row>
    <row r="56394" spans="7:7" x14ac:dyDescent="0.2">
      <c r="G56394" s="12"/>
    </row>
    <row r="56395" spans="7:7" x14ac:dyDescent="0.2">
      <c r="G56395" s="12"/>
    </row>
    <row r="56396" spans="7:7" x14ac:dyDescent="0.2">
      <c r="G56396" s="12"/>
    </row>
    <row r="56397" spans="7:7" x14ac:dyDescent="0.2">
      <c r="G56397" s="12"/>
    </row>
    <row r="56398" spans="7:7" x14ac:dyDescent="0.2">
      <c r="G56398" s="12"/>
    </row>
    <row r="56399" spans="7:7" x14ac:dyDescent="0.2">
      <c r="G56399" s="12"/>
    </row>
    <row r="56400" spans="7:7" x14ac:dyDescent="0.2">
      <c r="G56400" s="12"/>
    </row>
    <row r="56401" spans="7:7" x14ac:dyDescent="0.2">
      <c r="G56401" s="12"/>
    </row>
    <row r="56402" spans="7:7" x14ac:dyDescent="0.2">
      <c r="G56402" s="12"/>
    </row>
    <row r="56403" spans="7:7" x14ac:dyDescent="0.2">
      <c r="G56403" s="12"/>
    </row>
    <row r="56404" spans="7:7" x14ac:dyDescent="0.2">
      <c r="G56404" s="12"/>
    </row>
    <row r="56405" spans="7:7" x14ac:dyDescent="0.2">
      <c r="G56405" s="12"/>
    </row>
    <row r="56406" spans="7:7" x14ac:dyDescent="0.2">
      <c r="G56406" s="12"/>
    </row>
    <row r="56407" spans="7:7" x14ac:dyDescent="0.2">
      <c r="G56407" s="12"/>
    </row>
    <row r="56408" spans="7:7" x14ac:dyDescent="0.2">
      <c r="G56408" s="12"/>
    </row>
    <row r="56409" spans="7:7" x14ac:dyDescent="0.2">
      <c r="G56409" s="12"/>
    </row>
    <row r="56410" spans="7:7" x14ac:dyDescent="0.2">
      <c r="G56410" s="12"/>
    </row>
    <row r="56411" spans="7:7" x14ac:dyDescent="0.2">
      <c r="G56411" s="12"/>
    </row>
    <row r="56412" spans="7:7" x14ac:dyDescent="0.2">
      <c r="G56412" s="12"/>
    </row>
    <row r="56413" spans="7:7" x14ac:dyDescent="0.2">
      <c r="G56413" s="12"/>
    </row>
    <row r="56414" spans="7:7" x14ac:dyDescent="0.2">
      <c r="G56414" s="12"/>
    </row>
    <row r="56415" spans="7:7" x14ac:dyDescent="0.2">
      <c r="G56415" s="12"/>
    </row>
    <row r="56416" spans="7:7" x14ac:dyDescent="0.2">
      <c r="G56416" s="12"/>
    </row>
    <row r="56417" spans="7:7" x14ac:dyDescent="0.2">
      <c r="G56417" s="12"/>
    </row>
    <row r="56418" spans="7:7" x14ac:dyDescent="0.2">
      <c r="G56418" s="12"/>
    </row>
    <row r="56419" spans="7:7" x14ac:dyDescent="0.2">
      <c r="G56419" s="12"/>
    </row>
    <row r="56420" spans="7:7" x14ac:dyDescent="0.2">
      <c r="G56420" s="12"/>
    </row>
    <row r="56421" spans="7:7" x14ac:dyDescent="0.2">
      <c r="G56421" s="12"/>
    </row>
    <row r="56422" spans="7:7" x14ac:dyDescent="0.2">
      <c r="G56422" s="12"/>
    </row>
    <row r="56423" spans="7:7" x14ac:dyDescent="0.2">
      <c r="G56423" s="12"/>
    </row>
    <row r="56424" spans="7:7" x14ac:dyDescent="0.2">
      <c r="G56424" s="12"/>
    </row>
    <row r="56425" spans="7:7" x14ac:dyDescent="0.2">
      <c r="G56425" s="12"/>
    </row>
    <row r="56426" spans="7:7" x14ac:dyDescent="0.2">
      <c r="G56426" s="12"/>
    </row>
    <row r="56427" spans="7:7" x14ac:dyDescent="0.2">
      <c r="G56427" s="12"/>
    </row>
    <row r="56428" spans="7:7" x14ac:dyDescent="0.2">
      <c r="G56428" s="12"/>
    </row>
    <row r="56429" spans="7:7" x14ac:dyDescent="0.2">
      <c r="G56429" s="12"/>
    </row>
    <row r="56430" spans="7:7" x14ac:dyDescent="0.2">
      <c r="G56430" s="12"/>
    </row>
    <row r="56431" spans="7:7" x14ac:dyDescent="0.2">
      <c r="G56431" s="12"/>
    </row>
    <row r="56432" spans="7:7" x14ac:dyDescent="0.2">
      <c r="G56432" s="12"/>
    </row>
    <row r="56433" spans="7:7" x14ac:dyDescent="0.2">
      <c r="G56433" s="12"/>
    </row>
    <row r="56434" spans="7:7" x14ac:dyDescent="0.2">
      <c r="G56434" s="12"/>
    </row>
    <row r="56435" spans="7:7" x14ac:dyDescent="0.2">
      <c r="G56435" s="12"/>
    </row>
    <row r="56436" spans="7:7" x14ac:dyDescent="0.2">
      <c r="G56436" s="12"/>
    </row>
    <row r="56437" spans="7:7" x14ac:dyDescent="0.2">
      <c r="G56437" s="12"/>
    </row>
    <row r="56438" spans="7:7" x14ac:dyDescent="0.2">
      <c r="G56438" s="12"/>
    </row>
    <row r="56439" spans="7:7" x14ac:dyDescent="0.2">
      <c r="G56439" s="12"/>
    </row>
    <row r="56440" spans="7:7" x14ac:dyDescent="0.2">
      <c r="G56440" s="12"/>
    </row>
    <row r="56441" spans="7:7" x14ac:dyDescent="0.2">
      <c r="G56441" s="12"/>
    </row>
    <row r="56442" spans="7:7" x14ac:dyDescent="0.2">
      <c r="G56442" s="12"/>
    </row>
    <row r="56443" spans="7:7" x14ac:dyDescent="0.2">
      <c r="G56443" s="12"/>
    </row>
    <row r="56444" spans="7:7" x14ac:dyDescent="0.2">
      <c r="G56444" s="12"/>
    </row>
    <row r="56445" spans="7:7" x14ac:dyDescent="0.2">
      <c r="G56445" s="12"/>
    </row>
    <row r="56446" spans="7:7" x14ac:dyDescent="0.2">
      <c r="G56446" s="12"/>
    </row>
    <row r="56447" spans="7:7" x14ac:dyDescent="0.2">
      <c r="G56447" s="12"/>
    </row>
    <row r="56448" spans="7:7" x14ac:dyDescent="0.2">
      <c r="G56448" s="12"/>
    </row>
    <row r="56449" spans="7:7" x14ac:dyDescent="0.2">
      <c r="G56449" s="12"/>
    </row>
    <row r="56450" spans="7:7" x14ac:dyDescent="0.2">
      <c r="G56450" s="12"/>
    </row>
    <row r="56451" spans="7:7" x14ac:dyDescent="0.2">
      <c r="G56451" s="12"/>
    </row>
    <row r="56452" spans="7:7" x14ac:dyDescent="0.2">
      <c r="G56452" s="12"/>
    </row>
    <row r="56453" spans="7:7" x14ac:dyDescent="0.2">
      <c r="G56453" s="12"/>
    </row>
    <row r="56454" spans="7:7" x14ac:dyDescent="0.2">
      <c r="G56454" s="12"/>
    </row>
    <row r="56455" spans="7:7" x14ac:dyDescent="0.2">
      <c r="G56455" s="12"/>
    </row>
    <row r="56456" spans="7:7" x14ac:dyDescent="0.2">
      <c r="G56456" s="12"/>
    </row>
    <row r="56457" spans="7:7" x14ac:dyDescent="0.2">
      <c r="G56457" s="12"/>
    </row>
    <row r="56458" spans="7:7" x14ac:dyDescent="0.2">
      <c r="G56458" s="12"/>
    </row>
    <row r="56459" spans="7:7" x14ac:dyDescent="0.2">
      <c r="G56459" s="12"/>
    </row>
    <row r="56460" spans="7:7" x14ac:dyDescent="0.2">
      <c r="G56460" s="12"/>
    </row>
    <row r="56461" spans="7:7" x14ac:dyDescent="0.2">
      <c r="G56461" s="12"/>
    </row>
    <row r="56462" spans="7:7" x14ac:dyDescent="0.2">
      <c r="G56462" s="12"/>
    </row>
    <row r="56463" spans="7:7" x14ac:dyDescent="0.2">
      <c r="G56463" s="12"/>
    </row>
    <row r="56464" spans="7:7" x14ac:dyDescent="0.2">
      <c r="G56464" s="12"/>
    </row>
    <row r="56465" spans="7:7" x14ac:dyDescent="0.2">
      <c r="G56465" s="12"/>
    </row>
    <row r="56466" spans="7:7" x14ac:dyDescent="0.2">
      <c r="G56466" s="12"/>
    </row>
    <row r="56467" spans="7:7" x14ac:dyDescent="0.2">
      <c r="G56467" s="12"/>
    </row>
    <row r="56468" spans="7:7" x14ac:dyDescent="0.2">
      <c r="G56468" s="12"/>
    </row>
    <row r="56469" spans="7:7" x14ac:dyDescent="0.2">
      <c r="G56469" s="12"/>
    </row>
    <row r="56470" spans="7:7" x14ac:dyDescent="0.2">
      <c r="G56470" s="12"/>
    </row>
    <row r="56471" spans="7:7" x14ac:dyDescent="0.2">
      <c r="G56471" s="12"/>
    </row>
    <row r="56472" spans="7:7" x14ac:dyDescent="0.2">
      <c r="G56472" s="12"/>
    </row>
    <row r="56473" spans="7:7" x14ac:dyDescent="0.2">
      <c r="G56473" s="12"/>
    </row>
    <row r="56474" spans="7:7" x14ac:dyDescent="0.2">
      <c r="G56474" s="12"/>
    </row>
    <row r="56475" spans="7:7" x14ac:dyDescent="0.2">
      <c r="G56475" s="12"/>
    </row>
    <row r="56476" spans="7:7" x14ac:dyDescent="0.2">
      <c r="G56476" s="12"/>
    </row>
    <row r="56477" spans="7:7" x14ac:dyDescent="0.2">
      <c r="G56477" s="12"/>
    </row>
    <row r="56478" spans="7:7" x14ac:dyDescent="0.2">
      <c r="G56478" s="12"/>
    </row>
    <row r="56479" spans="7:7" x14ac:dyDescent="0.2">
      <c r="G56479" s="12"/>
    </row>
    <row r="56480" spans="7:7" x14ac:dyDescent="0.2">
      <c r="G56480" s="12"/>
    </row>
    <row r="56481" spans="7:7" x14ac:dyDescent="0.2">
      <c r="G56481" s="12"/>
    </row>
    <row r="56482" spans="7:7" x14ac:dyDescent="0.2">
      <c r="G56482" s="12"/>
    </row>
    <row r="56483" spans="7:7" x14ac:dyDescent="0.2">
      <c r="G56483" s="12"/>
    </row>
    <row r="56484" spans="7:7" x14ac:dyDescent="0.2">
      <c r="G56484" s="12"/>
    </row>
    <row r="56485" spans="7:7" x14ac:dyDescent="0.2">
      <c r="G56485" s="12"/>
    </row>
    <row r="56486" spans="7:7" x14ac:dyDescent="0.2">
      <c r="G56486" s="12"/>
    </row>
    <row r="56487" spans="7:7" x14ac:dyDescent="0.2">
      <c r="G56487" s="12"/>
    </row>
    <row r="56488" spans="7:7" x14ac:dyDescent="0.2">
      <c r="G56488" s="12"/>
    </row>
    <row r="56489" spans="7:7" x14ac:dyDescent="0.2">
      <c r="G56489" s="12"/>
    </row>
    <row r="56490" spans="7:7" x14ac:dyDescent="0.2">
      <c r="G56490" s="12"/>
    </row>
    <row r="56491" spans="7:7" x14ac:dyDescent="0.2">
      <c r="G56491" s="12"/>
    </row>
    <row r="56492" spans="7:7" x14ac:dyDescent="0.2">
      <c r="G56492" s="12"/>
    </row>
    <row r="56493" spans="7:7" x14ac:dyDescent="0.2">
      <c r="G56493" s="12"/>
    </row>
    <row r="56494" spans="7:7" x14ac:dyDescent="0.2">
      <c r="G56494" s="12"/>
    </row>
    <row r="56495" spans="7:7" x14ac:dyDescent="0.2">
      <c r="G56495" s="12"/>
    </row>
    <row r="56496" spans="7:7" x14ac:dyDescent="0.2">
      <c r="G56496" s="12"/>
    </row>
    <row r="56497" spans="7:7" x14ac:dyDescent="0.2">
      <c r="G56497" s="12"/>
    </row>
    <row r="56498" spans="7:7" x14ac:dyDescent="0.2">
      <c r="G56498" s="12"/>
    </row>
    <row r="56499" spans="7:7" x14ac:dyDescent="0.2">
      <c r="G56499" s="12"/>
    </row>
    <row r="56500" spans="7:7" x14ac:dyDescent="0.2">
      <c r="G56500" s="12"/>
    </row>
    <row r="56501" spans="7:7" x14ac:dyDescent="0.2">
      <c r="G56501" s="12"/>
    </row>
    <row r="56502" spans="7:7" x14ac:dyDescent="0.2">
      <c r="G56502" s="12"/>
    </row>
    <row r="56503" spans="7:7" x14ac:dyDescent="0.2">
      <c r="G56503" s="12"/>
    </row>
    <row r="56504" spans="7:7" x14ac:dyDescent="0.2">
      <c r="G56504" s="12"/>
    </row>
    <row r="56505" spans="7:7" x14ac:dyDescent="0.2">
      <c r="G56505" s="12"/>
    </row>
    <row r="56506" spans="7:7" x14ac:dyDescent="0.2">
      <c r="G56506" s="12"/>
    </row>
    <row r="56507" spans="7:7" x14ac:dyDescent="0.2">
      <c r="G56507" s="12"/>
    </row>
    <row r="56508" spans="7:7" x14ac:dyDescent="0.2">
      <c r="G56508" s="12"/>
    </row>
    <row r="56509" spans="7:7" x14ac:dyDescent="0.2">
      <c r="G56509" s="12"/>
    </row>
    <row r="56510" spans="7:7" x14ac:dyDescent="0.2">
      <c r="G56510" s="12"/>
    </row>
    <row r="56511" spans="7:7" x14ac:dyDescent="0.2">
      <c r="G56511" s="12"/>
    </row>
    <row r="56512" spans="7:7" x14ac:dyDescent="0.2">
      <c r="G56512" s="12"/>
    </row>
    <row r="56513" spans="7:7" x14ac:dyDescent="0.2">
      <c r="G56513" s="12"/>
    </row>
    <row r="56514" spans="7:7" x14ac:dyDescent="0.2">
      <c r="G56514" s="12"/>
    </row>
    <row r="56515" spans="7:7" x14ac:dyDescent="0.2">
      <c r="G56515" s="12"/>
    </row>
    <row r="56516" spans="7:7" x14ac:dyDescent="0.2">
      <c r="G56516" s="12"/>
    </row>
    <row r="56517" spans="7:7" x14ac:dyDescent="0.2">
      <c r="G56517" s="12"/>
    </row>
    <row r="56518" spans="7:7" x14ac:dyDescent="0.2">
      <c r="G56518" s="12"/>
    </row>
    <row r="56519" spans="7:7" x14ac:dyDescent="0.2">
      <c r="G56519" s="12"/>
    </row>
    <row r="56520" spans="7:7" x14ac:dyDescent="0.2">
      <c r="G56520" s="12"/>
    </row>
    <row r="56521" spans="7:7" x14ac:dyDescent="0.2">
      <c r="G56521" s="12"/>
    </row>
    <row r="56522" spans="7:7" x14ac:dyDescent="0.2">
      <c r="G56522" s="12"/>
    </row>
    <row r="56523" spans="7:7" x14ac:dyDescent="0.2">
      <c r="G56523" s="12"/>
    </row>
    <row r="56524" spans="7:7" x14ac:dyDescent="0.2">
      <c r="G56524" s="12"/>
    </row>
    <row r="56525" spans="7:7" x14ac:dyDescent="0.2">
      <c r="G56525" s="12"/>
    </row>
    <row r="56526" spans="7:7" x14ac:dyDescent="0.2">
      <c r="G56526" s="12"/>
    </row>
    <row r="56527" spans="7:7" x14ac:dyDescent="0.2">
      <c r="G56527" s="12"/>
    </row>
    <row r="56528" spans="7:7" x14ac:dyDescent="0.2">
      <c r="G56528" s="12"/>
    </row>
    <row r="56529" spans="7:7" x14ac:dyDescent="0.2">
      <c r="G56529" s="12"/>
    </row>
    <row r="56530" spans="7:7" x14ac:dyDescent="0.2">
      <c r="G56530" s="12"/>
    </row>
    <row r="56531" spans="7:7" x14ac:dyDescent="0.2">
      <c r="G56531" s="12"/>
    </row>
    <row r="56532" spans="7:7" x14ac:dyDescent="0.2">
      <c r="G56532" s="12"/>
    </row>
    <row r="56533" spans="7:7" x14ac:dyDescent="0.2">
      <c r="G56533" s="12"/>
    </row>
    <row r="56534" spans="7:7" x14ac:dyDescent="0.2">
      <c r="G56534" s="12"/>
    </row>
    <row r="56535" spans="7:7" x14ac:dyDescent="0.2">
      <c r="G56535" s="12"/>
    </row>
    <row r="56536" spans="7:7" x14ac:dyDescent="0.2">
      <c r="G56536" s="12"/>
    </row>
    <row r="56537" spans="7:7" x14ac:dyDescent="0.2">
      <c r="G56537" s="12"/>
    </row>
    <row r="56538" spans="7:7" x14ac:dyDescent="0.2">
      <c r="G56538" s="12"/>
    </row>
    <row r="56539" spans="7:7" x14ac:dyDescent="0.2">
      <c r="G56539" s="12"/>
    </row>
    <row r="56540" spans="7:7" x14ac:dyDescent="0.2">
      <c r="G56540" s="12"/>
    </row>
    <row r="56541" spans="7:7" x14ac:dyDescent="0.2">
      <c r="G56541" s="12"/>
    </row>
    <row r="56542" spans="7:7" x14ac:dyDescent="0.2">
      <c r="G56542" s="12"/>
    </row>
    <row r="56543" spans="7:7" x14ac:dyDescent="0.2">
      <c r="G56543" s="12"/>
    </row>
    <row r="56544" spans="7:7" x14ac:dyDescent="0.2">
      <c r="G56544" s="12"/>
    </row>
    <row r="56545" spans="7:7" x14ac:dyDescent="0.2">
      <c r="G56545" s="12"/>
    </row>
    <row r="56546" spans="7:7" x14ac:dyDescent="0.2">
      <c r="G56546" s="12"/>
    </row>
    <row r="56547" spans="7:7" x14ac:dyDescent="0.2">
      <c r="G56547" s="12"/>
    </row>
    <row r="56548" spans="7:7" x14ac:dyDescent="0.2">
      <c r="G56548" s="12"/>
    </row>
    <row r="56549" spans="7:7" x14ac:dyDescent="0.2">
      <c r="G56549" s="12"/>
    </row>
    <row r="56550" spans="7:7" x14ac:dyDescent="0.2">
      <c r="G56550" s="12"/>
    </row>
    <row r="56551" spans="7:7" x14ac:dyDescent="0.2">
      <c r="G56551" s="12"/>
    </row>
    <row r="56552" spans="7:7" x14ac:dyDescent="0.2">
      <c r="G56552" s="12"/>
    </row>
    <row r="56553" spans="7:7" x14ac:dyDescent="0.2">
      <c r="G56553" s="12"/>
    </row>
    <row r="56554" spans="7:7" x14ac:dyDescent="0.2">
      <c r="G56554" s="12"/>
    </row>
    <row r="56555" spans="7:7" x14ac:dyDescent="0.2">
      <c r="G56555" s="12"/>
    </row>
    <row r="56556" spans="7:7" x14ac:dyDescent="0.2">
      <c r="G56556" s="12"/>
    </row>
    <row r="56557" spans="7:7" x14ac:dyDescent="0.2">
      <c r="G56557" s="12"/>
    </row>
    <row r="56558" spans="7:7" x14ac:dyDescent="0.2">
      <c r="G56558" s="12"/>
    </row>
    <row r="56559" spans="7:7" x14ac:dyDescent="0.2">
      <c r="G56559" s="12"/>
    </row>
    <row r="56560" spans="7:7" x14ac:dyDescent="0.2">
      <c r="G56560" s="12"/>
    </row>
    <row r="56561" spans="7:7" x14ac:dyDescent="0.2">
      <c r="G56561" s="12"/>
    </row>
    <row r="56562" spans="7:7" x14ac:dyDescent="0.2">
      <c r="G56562" s="12"/>
    </row>
    <row r="56563" spans="7:7" x14ac:dyDescent="0.2">
      <c r="G56563" s="12"/>
    </row>
    <row r="56564" spans="7:7" x14ac:dyDescent="0.2">
      <c r="G56564" s="12"/>
    </row>
    <row r="56565" spans="7:7" x14ac:dyDescent="0.2">
      <c r="G56565" s="12"/>
    </row>
    <row r="56566" spans="7:7" x14ac:dyDescent="0.2">
      <c r="G56566" s="12"/>
    </row>
    <row r="56567" spans="7:7" x14ac:dyDescent="0.2">
      <c r="G56567" s="12"/>
    </row>
    <row r="56568" spans="7:7" x14ac:dyDescent="0.2">
      <c r="G56568" s="12"/>
    </row>
    <row r="56569" spans="7:7" x14ac:dyDescent="0.2">
      <c r="G56569" s="12"/>
    </row>
    <row r="56570" spans="7:7" x14ac:dyDescent="0.2">
      <c r="G56570" s="12"/>
    </row>
    <row r="56571" spans="7:7" x14ac:dyDescent="0.2">
      <c r="G56571" s="12"/>
    </row>
    <row r="56572" spans="7:7" x14ac:dyDescent="0.2">
      <c r="G56572" s="12"/>
    </row>
    <row r="56573" spans="7:7" x14ac:dyDescent="0.2">
      <c r="G56573" s="12"/>
    </row>
    <row r="56574" spans="7:7" x14ac:dyDescent="0.2">
      <c r="G56574" s="12"/>
    </row>
    <row r="56575" spans="7:7" x14ac:dyDescent="0.2">
      <c r="G56575" s="12"/>
    </row>
    <row r="56576" spans="7:7" x14ac:dyDescent="0.2">
      <c r="G56576" s="12"/>
    </row>
    <row r="56577" spans="7:7" x14ac:dyDescent="0.2">
      <c r="G56577" s="12"/>
    </row>
    <row r="56578" spans="7:7" x14ac:dyDescent="0.2">
      <c r="G56578" s="12"/>
    </row>
    <row r="56579" spans="7:7" x14ac:dyDescent="0.2">
      <c r="G56579" s="12"/>
    </row>
    <row r="56580" spans="7:7" x14ac:dyDescent="0.2">
      <c r="G56580" s="12"/>
    </row>
    <row r="56581" spans="7:7" x14ac:dyDescent="0.2">
      <c r="G56581" s="12"/>
    </row>
    <row r="56582" spans="7:7" x14ac:dyDescent="0.2">
      <c r="G56582" s="12"/>
    </row>
    <row r="56583" spans="7:7" x14ac:dyDescent="0.2">
      <c r="G56583" s="12"/>
    </row>
    <row r="56584" spans="7:7" x14ac:dyDescent="0.2">
      <c r="G56584" s="12"/>
    </row>
    <row r="56585" spans="7:7" x14ac:dyDescent="0.2">
      <c r="G56585" s="12"/>
    </row>
    <row r="56586" spans="7:7" x14ac:dyDescent="0.2">
      <c r="G56586" s="12"/>
    </row>
    <row r="56587" spans="7:7" x14ac:dyDescent="0.2">
      <c r="G56587" s="12"/>
    </row>
    <row r="56588" spans="7:7" x14ac:dyDescent="0.2">
      <c r="G56588" s="12"/>
    </row>
    <row r="56589" spans="7:7" x14ac:dyDescent="0.2">
      <c r="G56589" s="12"/>
    </row>
    <row r="56590" spans="7:7" x14ac:dyDescent="0.2">
      <c r="G56590" s="12"/>
    </row>
    <row r="56591" spans="7:7" x14ac:dyDescent="0.2">
      <c r="G56591" s="12"/>
    </row>
    <row r="56592" spans="7:7" x14ac:dyDescent="0.2">
      <c r="G56592" s="12"/>
    </row>
    <row r="56593" spans="7:7" x14ac:dyDescent="0.2">
      <c r="G56593" s="12"/>
    </row>
    <row r="56594" spans="7:7" x14ac:dyDescent="0.2">
      <c r="G56594" s="12"/>
    </row>
    <row r="56595" spans="7:7" x14ac:dyDescent="0.2">
      <c r="G56595" s="12"/>
    </row>
    <row r="56596" spans="7:7" x14ac:dyDescent="0.2">
      <c r="G56596" s="12"/>
    </row>
    <row r="56597" spans="7:7" x14ac:dyDescent="0.2">
      <c r="G56597" s="12"/>
    </row>
    <row r="56598" spans="7:7" x14ac:dyDescent="0.2">
      <c r="G56598" s="12"/>
    </row>
    <row r="56599" spans="7:7" x14ac:dyDescent="0.2">
      <c r="G56599" s="12"/>
    </row>
    <row r="56600" spans="7:7" x14ac:dyDescent="0.2">
      <c r="G56600" s="12"/>
    </row>
    <row r="56601" spans="7:7" x14ac:dyDescent="0.2">
      <c r="G56601" s="12"/>
    </row>
    <row r="56602" spans="7:7" x14ac:dyDescent="0.2">
      <c r="G56602" s="12"/>
    </row>
    <row r="56603" spans="7:7" x14ac:dyDescent="0.2">
      <c r="G56603" s="12"/>
    </row>
    <row r="56604" spans="7:7" x14ac:dyDescent="0.2">
      <c r="G56604" s="12"/>
    </row>
    <row r="56605" spans="7:7" x14ac:dyDescent="0.2">
      <c r="G56605" s="12"/>
    </row>
    <row r="56606" spans="7:7" x14ac:dyDescent="0.2">
      <c r="G56606" s="12"/>
    </row>
    <row r="56607" spans="7:7" x14ac:dyDescent="0.2">
      <c r="G56607" s="12"/>
    </row>
    <row r="56608" spans="7:7" x14ac:dyDescent="0.2">
      <c r="G56608" s="12"/>
    </row>
    <row r="56609" spans="7:7" x14ac:dyDescent="0.2">
      <c r="G56609" s="12"/>
    </row>
    <row r="56610" spans="7:7" x14ac:dyDescent="0.2">
      <c r="G56610" s="12"/>
    </row>
    <row r="56611" spans="7:7" x14ac:dyDescent="0.2">
      <c r="G56611" s="12"/>
    </row>
    <row r="56612" spans="7:7" x14ac:dyDescent="0.2">
      <c r="G56612" s="12"/>
    </row>
    <row r="56613" spans="7:7" x14ac:dyDescent="0.2">
      <c r="G56613" s="12"/>
    </row>
    <row r="56614" spans="7:7" x14ac:dyDescent="0.2">
      <c r="G56614" s="12"/>
    </row>
    <row r="56615" spans="7:7" x14ac:dyDescent="0.2">
      <c r="G56615" s="12"/>
    </row>
    <row r="56616" spans="7:7" x14ac:dyDescent="0.2">
      <c r="G56616" s="12"/>
    </row>
    <row r="56617" spans="7:7" x14ac:dyDescent="0.2">
      <c r="G56617" s="12"/>
    </row>
    <row r="56618" spans="7:7" x14ac:dyDescent="0.2">
      <c r="G56618" s="12"/>
    </row>
    <row r="56619" spans="7:7" x14ac:dyDescent="0.2">
      <c r="G56619" s="12"/>
    </row>
    <row r="56620" spans="7:7" x14ac:dyDescent="0.2">
      <c r="G56620" s="12"/>
    </row>
    <row r="56621" spans="7:7" x14ac:dyDescent="0.2">
      <c r="G56621" s="12"/>
    </row>
    <row r="56622" spans="7:7" x14ac:dyDescent="0.2">
      <c r="G56622" s="12"/>
    </row>
    <row r="56623" spans="7:7" x14ac:dyDescent="0.2">
      <c r="G56623" s="12"/>
    </row>
    <row r="56624" spans="7:7" x14ac:dyDescent="0.2">
      <c r="G56624" s="12"/>
    </row>
    <row r="56625" spans="7:7" x14ac:dyDescent="0.2">
      <c r="G56625" s="12"/>
    </row>
    <row r="56626" spans="7:7" x14ac:dyDescent="0.2">
      <c r="G56626" s="12"/>
    </row>
    <row r="56627" spans="7:7" x14ac:dyDescent="0.2">
      <c r="G56627" s="12"/>
    </row>
    <row r="56628" spans="7:7" x14ac:dyDescent="0.2">
      <c r="G56628" s="12"/>
    </row>
    <row r="56629" spans="7:7" x14ac:dyDescent="0.2">
      <c r="G56629" s="12"/>
    </row>
    <row r="56630" spans="7:7" x14ac:dyDescent="0.2">
      <c r="G56630" s="12"/>
    </row>
    <row r="56631" spans="7:7" x14ac:dyDescent="0.2">
      <c r="G56631" s="12"/>
    </row>
    <row r="56632" spans="7:7" x14ac:dyDescent="0.2">
      <c r="G56632" s="12"/>
    </row>
    <row r="56633" spans="7:7" x14ac:dyDescent="0.2">
      <c r="G56633" s="12"/>
    </row>
    <row r="56634" spans="7:7" x14ac:dyDescent="0.2">
      <c r="G56634" s="12"/>
    </row>
    <row r="56635" spans="7:7" x14ac:dyDescent="0.2">
      <c r="G56635" s="12"/>
    </row>
    <row r="56636" spans="7:7" x14ac:dyDescent="0.2">
      <c r="G56636" s="12"/>
    </row>
    <row r="56637" spans="7:7" x14ac:dyDescent="0.2">
      <c r="G56637" s="12"/>
    </row>
    <row r="56638" spans="7:7" x14ac:dyDescent="0.2">
      <c r="G56638" s="12"/>
    </row>
    <row r="56639" spans="7:7" x14ac:dyDescent="0.2">
      <c r="G56639" s="12"/>
    </row>
    <row r="56640" spans="7:7" x14ac:dyDescent="0.2">
      <c r="G56640" s="12"/>
    </row>
    <row r="56641" spans="7:7" x14ac:dyDescent="0.2">
      <c r="G56641" s="12"/>
    </row>
    <row r="56642" spans="7:7" x14ac:dyDescent="0.2">
      <c r="G56642" s="12"/>
    </row>
    <row r="56643" spans="7:7" x14ac:dyDescent="0.2">
      <c r="G56643" s="12"/>
    </row>
    <row r="56644" spans="7:7" x14ac:dyDescent="0.2">
      <c r="G56644" s="12"/>
    </row>
    <row r="56645" spans="7:7" x14ac:dyDescent="0.2">
      <c r="G56645" s="12"/>
    </row>
    <row r="56646" spans="7:7" x14ac:dyDescent="0.2">
      <c r="G56646" s="12"/>
    </row>
    <row r="56647" spans="7:7" x14ac:dyDescent="0.2">
      <c r="G56647" s="12"/>
    </row>
    <row r="56648" spans="7:7" x14ac:dyDescent="0.2">
      <c r="G56648" s="12"/>
    </row>
    <row r="56649" spans="7:7" x14ac:dyDescent="0.2">
      <c r="G56649" s="12"/>
    </row>
    <row r="56650" spans="7:7" x14ac:dyDescent="0.2">
      <c r="G56650" s="12"/>
    </row>
    <row r="56651" spans="7:7" x14ac:dyDescent="0.2">
      <c r="G56651" s="12"/>
    </row>
    <row r="56652" spans="7:7" x14ac:dyDescent="0.2">
      <c r="G56652" s="12"/>
    </row>
    <row r="56653" spans="7:7" x14ac:dyDescent="0.2">
      <c r="G56653" s="12"/>
    </row>
    <row r="56654" spans="7:7" x14ac:dyDescent="0.2">
      <c r="G56654" s="12"/>
    </row>
    <row r="56655" spans="7:7" x14ac:dyDescent="0.2">
      <c r="G56655" s="12"/>
    </row>
    <row r="56656" spans="7:7" x14ac:dyDescent="0.2">
      <c r="G56656" s="12"/>
    </row>
    <row r="56657" spans="7:7" x14ac:dyDescent="0.2">
      <c r="G56657" s="12"/>
    </row>
    <row r="56658" spans="7:7" x14ac:dyDescent="0.2">
      <c r="G56658" s="12"/>
    </row>
    <row r="56659" spans="7:7" x14ac:dyDescent="0.2">
      <c r="G56659" s="12"/>
    </row>
    <row r="56660" spans="7:7" x14ac:dyDescent="0.2">
      <c r="G56660" s="12"/>
    </row>
    <row r="56661" spans="7:7" x14ac:dyDescent="0.2">
      <c r="G56661" s="12"/>
    </row>
    <row r="56662" spans="7:7" x14ac:dyDescent="0.2">
      <c r="G56662" s="12"/>
    </row>
    <row r="56663" spans="7:7" x14ac:dyDescent="0.2">
      <c r="G56663" s="12"/>
    </row>
    <row r="56664" spans="7:7" x14ac:dyDescent="0.2">
      <c r="G56664" s="12"/>
    </row>
    <row r="56665" spans="7:7" x14ac:dyDescent="0.2">
      <c r="G56665" s="12"/>
    </row>
    <row r="56666" spans="7:7" x14ac:dyDescent="0.2">
      <c r="G56666" s="12"/>
    </row>
    <row r="56667" spans="7:7" x14ac:dyDescent="0.2">
      <c r="G56667" s="12"/>
    </row>
    <row r="56668" spans="7:7" x14ac:dyDescent="0.2">
      <c r="G56668" s="12"/>
    </row>
    <row r="56669" spans="7:7" x14ac:dyDescent="0.2">
      <c r="G56669" s="12"/>
    </row>
    <row r="56670" spans="7:7" x14ac:dyDescent="0.2">
      <c r="G56670" s="12"/>
    </row>
    <row r="56671" spans="7:7" x14ac:dyDescent="0.2">
      <c r="G56671" s="12"/>
    </row>
    <row r="56672" spans="7:7" x14ac:dyDescent="0.2">
      <c r="G56672" s="12"/>
    </row>
    <row r="56673" spans="7:7" x14ac:dyDescent="0.2">
      <c r="G56673" s="12"/>
    </row>
    <row r="56674" spans="7:7" x14ac:dyDescent="0.2">
      <c r="G56674" s="12"/>
    </row>
    <row r="56675" spans="7:7" x14ac:dyDescent="0.2">
      <c r="G56675" s="12"/>
    </row>
    <row r="56676" spans="7:7" x14ac:dyDescent="0.2">
      <c r="G56676" s="12"/>
    </row>
    <row r="56677" spans="7:7" x14ac:dyDescent="0.2">
      <c r="G56677" s="12"/>
    </row>
    <row r="56678" spans="7:7" x14ac:dyDescent="0.2">
      <c r="G56678" s="12"/>
    </row>
    <row r="56679" spans="7:7" x14ac:dyDescent="0.2">
      <c r="G56679" s="12"/>
    </row>
    <row r="56680" spans="7:7" x14ac:dyDescent="0.2">
      <c r="G56680" s="12"/>
    </row>
    <row r="56681" spans="7:7" x14ac:dyDescent="0.2">
      <c r="G56681" s="12"/>
    </row>
    <row r="56682" spans="7:7" x14ac:dyDescent="0.2">
      <c r="G56682" s="12"/>
    </row>
    <row r="56683" spans="7:7" x14ac:dyDescent="0.2">
      <c r="G56683" s="12"/>
    </row>
    <row r="56684" spans="7:7" x14ac:dyDescent="0.2">
      <c r="G56684" s="12"/>
    </row>
    <row r="56685" spans="7:7" x14ac:dyDescent="0.2">
      <c r="G56685" s="12"/>
    </row>
    <row r="56686" spans="7:7" x14ac:dyDescent="0.2">
      <c r="G56686" s="12"/>
    </row>
    <row r="56687" spans="7:7" x14ac:dyDescent="0.2">
      <c r="G56687" s="12"/>
    </row>
    <row r="56688" spans="7:7" x14ac:dyDescent="0.2">
      <c r="G56688" s="12"/>
    </row>
    <row r="56689" spans="7:7" x14ac:dyDescent="0.2">
      <c r="G56689" s="12"/>
    </row>
    <row r="56690" spans="7:7" x14ac:dyDescent="0.2">
      <c r="G56690" s="12"/>
    </row>
    <row r="56691" spans="7:7" x14ac:dyDescent="0.2">
      <c r="G56691" s="12"/>
    </row>
    <row r="56692" spans="7:7" x14ac:dyDescent="0.2">
      <c r="G56692" s="12"/>
    </row>
    <row r="56693" spans="7:7" x14ac:dyDescent="0.2">
      <c r="G56693" s="12"/>
    </row>
    <row r="56694" spans="7:7" x14ac:dyDescent="0.2">
      <c r="G56694" s="12"/>
    </row>
    <row r="56695" spans="7:7" x14ac:dyDescent="0.2">
      <c r="G56695" s="12"/>
    </row>
    <row r="56696" spans="7:7" x14ac:dyDescent="0.2">
      <c r="G56696" s="12"/>
    </row>
    <row r="56697" spans="7:7" x14ac:dyDescent="0.2">
      <c r="G56697" s="12"/>
    </row>
    <row r="56698" spans="7:7" x14ac:dyDescent="0.2">
      <c r="G56698" s="12"/>
    </row>
    <row r="56699" spans="7:7" x14ac:dyDescent="0.2">
      <c r="G56699" s="12"/>
    </row>
    <row r="56700" spans="7:7" x14ac:dyDescent="0.2">
      <c r="G56700" s="12"/>
    </row>
    <row r="56701" spans="7:7" x14ac:dyDescent="0.2">
      <c r="G56701" s="12"/>
    </row>
    <row r="56702" spans="7:7" x14ac:dyDescent="0.2">
      <c r="G56702" s="12"/>
    </row>
    <row r="56703" spans="7:7" x14ac:dyDescent="0.2">
      <c r="G56703" s="12"/>
    </row>
    <row r="56704" spans="7:7" x14ac:dyDescent="0.2">
      <c r="G56704" s="12"/>
    </row>
    <row r="56705" spans="7:7" x14ac:dyDescent="0.2">
      <c r="G56705" s="12"/>
    </row>
    <row r="56706" spans="7:7" x14ac:dyDescent="0.2">
      <c r="G56706" s="12"/>
    </row>
    <row r="56707" spans="7:7" x14ac:dyDescent="0.2">
      <c r="G56707" s="12"/>
    </row>
    <row r="56708" spans="7:7" x14ac:dyDescent="0.2">
      <c r="G56708" s="12"/>
    </row>
    <row r="56709" spans="7:7" x14ac:dyDescent="0.2">
      <c r="G56709" s="12"/>
    </row>
    <row r="56710" spans="7:7" x14ac:dyDescent="0.2">
      <c r="G56710" s="12"/>
    </row>
    <row r="56711" spans="7:7" x14ac:dyDescent="0.2">
      <c r="G56711" s="12"/>
    </row>
    <row r="56712" spans="7:7" x14ac:dyDescent="0.2">
      <c r="G56712" s="12"/>
    </row>
    <row r="56713" spans="7:7" x14ac:dyDescent="0.2">
      <c r="G56713" s="12"/>
    </row>
    <row r="56714" spans="7:7" x14ac:dyDescent="0.2">
      <c r="G56714" s="12"/>
    </row>
    <row r="56715" spans="7:7" x14ac:dyDescent="0.2">
      <c r="G56715" s="12"/>
    </row>
    <row r="56716" spans="7:7" x14ac:dyDescent="0.2">
      <c r="G56716" s="12"/>
    </row>
    <row r="56717" spans="7:7" x14ac:dyDescent="0.2">
      <c r="G56717" s="12"/>
    </row>
    <row r="56718" spans="7:7" x14ac:dyDescent="0.2">
      <c r="G56718" s="12"/>
    </row>
    <row r="56719" spans="7:7" x14ac:dyDescent="0.2">
      <c r="G56719" s="12"/>
    </row>
    <row r="56720" spans="7:7" x14ac:dyDescent="0.2">
      <c r="G56720" s="12"/>
    </row>
    <row r="56721" spans="7:7" x14ac:dyDescent="0.2">
      <c r="G56721" s="12"/>
    </row>
    <row r="56722" spans="7:7" x14ac:dyDescent="0.2">
      <c r="G56722" s="12"/>
    </row>
    <row r="56723" spans="7:7" x14ac:dyDescent="0.2">
      <c r="G56723" s="12"/>
    </row>
    <row r="56724" spans="7:7" x14ac:dyDescent="0.2">
      <c r="G56724" s="12"/>
    </row>
    <row r="56725" spans="7:7" x14ac:dyDescent="0.2">
      <c r="G56725" s="12"/>
    </row>
    <row r="56726" spans="7:7" x14ac:dyDescent="0.2">
      <c r="G56726" s="12"/>
    </row>
    <row r="56727" spans="7:7" x14ac:dyDescent="0.2">
      <c r="G56727" s="12"/>
    </row>
    <row r="56728" spans="7:7" x14ac:dyDescent="0.2">
      <c r="G56728" s="12"/>
    </row>
    <row r="56729" spans="7:7" x14ac:dyDescent="0.2">
      <c r="G56729" s="12"/>
    </row>
    <row r="56730" spans="7:7" x14ac:dyDescent="0.2">
      <c r="G56730" s="12"/>
    </row>
    <row r="56731" spans="7:7" x14ac:dyDescent="0.2">
      <c r="G56731" s="12"/>
    </row>
    <row r="56732" spans="7:7" x14ac:dyDescent="0.2">
      <c r="G56732" s="12"/>
    </row>
    <row r="56733" spans="7:7" x14ac:dyDescent="0.2">
      <c r="G56733" s="12"/>
    </row>
    <row r="56734" spans="7:7" x14ac:dyDescent="0.2">
      <c r="G56734" s="12"/>
    </row>
    <row r="56735" spans="7:7" x14ac:dyDescent="0.2">
      <c r="G56735" s="12"/>
    </row>
    <row r="56736" spans="7:7" x14ac:dyDescent="0.2">
      <c r="G56736" s="12"/>
    </row>
    <row r="56737" spans="7:7" x14ac:dyDescent="0.2">
      <c r="G56737" s="12"/>
    </row>
    <row r="56738" spans="7:7" x14ac:dyDescent="0.2">
      <c r="G56738" s="12"/>
    </row>
    <row r="56739" spans="7:7" x14ac:dyDescent="0.2">
      <c r="G56739" s="12"/>
    </row>
    <row r="56740" spans="7:7" x14ac:dyDescent="0.2">
      <c r="G56740" s="12"/>
    </row>
    <row r="56741" spans="7:7" x14ac:dyDescent="0.2">
      <c r="G56741" s="12"/>
    </row>
    <row r="56742" spans="7:7" x14ac:dyDescent="0.2">
      <c r="G56742" s="12"/>
    </row>
    <row r="56743" spans="7:7" x14ac:dyDescent="0.2">
      <c r="G56743" s="12"/>
    </row>
    <row r="56744" spans="7:7" x14ac:dyDescent="0.2">
      <c r="G56744" s="12"/>
    </row>
    <row r="56745" spans="7:7" x14ac:dyDescent="0.2">
      <c r="G56745" s="12"/>
    </row>
    <row r="56746" spans="7:7" x14ac:dyDescent="0.2">
      <c r="G56746" s="12"/>
    </row>
    <row r="56747" spans="7:7" x14ac:dyDescent="0.2">
      <c r="G56747" s="12"/>
    </row>
    <row r="56748" spans="7:7" x14ac:dyDescent="0.2">
      <c r="G56748" s="12"/>
    </row>
    <row r="56749" spans="7:7" x14ac:dyDescent="0.2">
      <c r="G56749" s="12"/>
    </row>
    <row r="56750" spans="7:7" x14ac:dyDescent="0.2">
      <c r="G56750" s="12"/>
    </row>
    <row r="56751" spans="7:7" x14ac:dyDescent="0.2">
      <c r="G56751" s="12"/>
    </row>
    <row r="56752" spans="7:7" x14ac:dyDescent="0.2">
      <c r="G56752" s="12"/>
    </row>
    <row r="56753" spans="7:7" x14ac:dyDescent="0.2">
      <c r="G56753" s="12"/>
    </row>
    <row r="56754" spans="7:7" x14ac:dyDescent="0.2">
      <c r="G56754" s="12"/>
    </row>
    <row r="56755" spans="7:7" x14ac:dyDescent="0.2">
      <c r="G56755" s="12"/>
    </row>
    <row r="56756" spans="7:7" x14ac:dyDescent="0.2">
      <c r="G56756" s="12"/>
    </row>
    <row r="56757" spans="7:7" x14ac:dyDescent="0.2">
      <c r="G56757" s="12"/>
    </row>
    <row r="56758" spans="7:7" x14ac:dyDescent="0.2">
      <c r="G56758" s="12"/>
    </row>
    <row r="56759" spans="7:7" x14ac:dyDescent="0.2">
      <c r="G56759" s="12"/>
    </row>
    <row r="56760" spans="7:7" x14ac:dyDescent="0.2">
      <c r="G56760" s="12"/>
    </row>
    <row r="56761" spans="7:7" x14ac:dyDescent="0.2">
      <c r="G56761" s="12"/>
    </row>
    <row r="56762" spans="7:7" x14ac:dyDescent="0.2">
      <c r="G56762" s="12"/>
    </row>
    <row r="56763" spans="7:7" x14ac:dyDescent="0.2">
      <c r="G56763" s="12"/>
    </row>
    <row r="56764" spans="7:7" x14ac:dyDescent="0.2">
      <c r="G56764" s="12"/>
    </row>
    <row r="56765" spans="7:7" x14ac:dyDescent="0.2">
      <c r="G56765" s="12"/>
    </row>
    <row r="56766" spans="7:7" x14ac:dyDescent="0.2">
      <c r="G56766" s="12"/>
    </row>
    <row r="56767" spans="7:7" x14ac:dyDescent="0.2">
      <c r="G56767" s="12"/>
    </row>
    <row r="56768" spans="7:7" x14ac:dyDescent="0.2">
      <c r="G56768" s="12"/>
    </row>
    <row r="56769" spans="7:7" x14ac:dyDescent="0.2">
      <c r="G56769" s="12"/>
    </row>
    <row r="56770" spans="7:7" x14ac:dyDescent="0.2">
      <c r="G56770" s="12"/>
    </row>
    <row r="56771" spans="7:7" x14ac:dyDescent="0.2">
      <c r="G56771" s="12"/>
    </row>
    <row r="56772" spans="7:7" x14ac:dyDescent="0.2">
      <c r="G56772" s="12"/>
    </row>
    <row r="56773" spans="7:7" x14ac:dyDescent="0.2">
      <c r="G56773" s="12"/>
    </row>
    <row r="56774" spans="7:7" x14ac:dyDescent="0.2">
      <c r="G56774" s="12"/>
    </row>
    <row r="56775" spans="7:7" x14ac:dyDescent="0.2">
      <c r="G56775" s="12"/>
    </row>
    <row r="56776" spans="7:7" x14ac:dyDescent="0.2">
      <c r="G56776" s="12"/>
    </row>
    <row r="56777" spans="7:7" x14ac:dyDescent="0.2">
      <c r="G56777" s="12"/>
    </row>
    <row r="56778" spans="7:7" x14ac:dyDescent="0.2">
      <c r="G56778" s="12"/>
    </row>
    <row r="56779" spans="7:7" x14ac:dyDescent="0.2">
      <c r="G56779" s="12"/>
    </row>
    <row r="56780" spans="7:7" x14ac:dyDescent="0.2">
      <c r="G56780" s="12"/>
    </row>
    <row r="56781" spans="7:7" x14ac:dyDescent="0.2">
      <c r="G56781" s="12"/>
    </row>
    <row r="56782" spans="7:7" x14ac:dyDescent="0.2">
      <c r="G56782" s="12"/>
    </row>
    <row r="56783" spans="7:7" x14ac:dyDescent="0.2">
      <c r="G56783" s="12"/>
    </row>
    <row r="56784" spans="7:7" x14ac:dyDescent="0.2">
      <c r="G56784" s="12"/>
    </row>
    <row r="56785" spans="7:7" x14ac:dyDescent="0.2">
      <c r="G56785" s="12"/>
    </row>
    <row r="56786" spans="7:7" x14ac:dyDescent="0.2">
      <c r="G56786" s="12"/>
    </row>
    <row r="56787" spans="7:7" x14ac:dyDescent="0.2">
      <c r="G56787" s="12"/>
    </row>
    <row r="56788" spans="7:7" x14ac:dyDescent="0.2">
      <c r="G56788" s="12"/>
    </row>
    <row r="56789" spans="7:7" x14ac:dyDescent="0.2">
      <c r="G56789" s="12"/>
    </row>
    <row r="56790" spans="7:7" x14ac:dyDescent="0.2">
      <c r="G56790" s="12"/>
    </row>
    <row r="56791" spans="7:7" x14ac:dyDescent="0.2">
      <c r="G56791" s="12"/>
    </row>
    <row r="56792" spans="7:7" x14ac:dyDescent="0.2">
      <c r="G56792" s="12"/>
    </row>
    <row r="56793" spans="7:7" x14ac:dyDescent="0.2">
      <c r="G56793" s="12"/>
    </row>
    <row r="56794" spans="7:7" x14ac:dyDescent="0.2">
      <c r="G56794" s="12"/>
    </row>
    <row r="56795" spans="7:7" x14ac:dyDescent="0.2">
      <c r="G56795" s="12"/>
    </row>
    <row r="56796" spans="7:7" x14ac:dyDescent="0.2">
      <c r="G56796" s="12"/>
    </row>
    <row r="56797" spans="7:7" x14ac:dyDescent="0.2">
      <c r="G56797" s="12"/>
    </row>
    <row r="56798" spans="7:7" x14ac:dyDescent="0.2">
      <c r="G56798" s="12"/>
    </row>
    <row r="56799" spans="7:7" x14ac:dyDescent="0.2">
      <c r="G56799" s="12"/>
    </row>
    <row r="56800" spans="7:7" x14ac:dyDescent="0.2">
      <c r="G56800" s="12"/>
    </row>
    <row r="56801" spans="7:7" x14ac:dyDescent="0.2">
      <c r="G56801" s="12"/>
    </row>
    <row r="56802" spans="7:7" x14ac:dyDescent="0.2">
      <c r="G56802" s="12"/>
    </row>
    <row r="56803" spans="7:7" x14ac:dyDescent="0.2">
      <c r="G56803" s="12"/>
    </row>
    <row r="56804" spans="7:7" x14ac:dyDescent="0.2">
      <c r="G56804" s="12"/>
    </row>
    <row r="56805" spans="7:7" x14ac:dyDescent="0.2">
      <c r="G56805" s="12"/>
    </row>
    <row r="56806" spans="7:7" x14ac:dyDescent="0.2">
      <c r="G56806" s="12"/>
    </row>
    <row r="56807" spans="7:7" x14ac:dyDescent="0.2">
      <c r="G56807" s="12"/>
    </row>
    <row r="56808" spans="7:7" x14ac:dyDescent="0.2">
      <c r="G56808" s="12"/>
    </row>
    <row r="56809" spans="7:7" x14ac:dyDescent="0.2">
      <c r="G56809" s="12"/>
    </row>
    <row r="56810" spans="7:7" x14ac:dyDescent="0.2">
      <c r="G56810" s="12"/>
    </row>
    <row r="56811" spans="7:7" x14ac:dyDescent="0.2">
      <c r="G56811" s="12"/>
    </row>
    <row r="56812" spans="7:7" x14ac:dyDescent="0.2">
      <c r="G56812" s="12"/>
    </row>
    <row r="56813" spans="7:7" x14ac:dyDescent="0.2">
      <c r="G56813" s="12"/>
    </row>
    <row r="56814" spans="7:7" x14ac:dyDescent="0.2">
      <c r="G56814" s="12"/>
    </row>
    <row r="56815" spans="7:7" x14ac:dyDescent="0.2">
      <c r="G56815" s="12"/>
    </row>
    <row r="56816" spans="7:7" x14ac:dyDescent="0.2">
      <c r="G56816" s="12"/>
    </row>
    <row r="56817" spans="7:7" x14ac:dyDescent="0.2">
      <c r="G56817" s="12"/>
    </row>
    <row r="56818" spans="7:7" x14ac:dyDescent="0.2">
      <c r="G56818" s="12"/>
    </row>
    <row r="56819" spans="7:7" x14ac:dyDescent="0.2">
      <c r="G56819" s="12"/>
    </row>
    <row r="56820" spans="7:7" x14ac:dyDescent="0.2">
      <c r="G56820" s="12"/>
    </row>
    <row r="56821" spans="7:7" x14ac:dyDescent="0.2">
      <c r="G56821" s="12"/>
    </row>
    <row r="56822" spans="7:7" x14ac:dyDescent="0.2">
      <c r="G56822" s="12"/>
    </row>
    <row r="56823" spans="7:7" x14ac:dyDescent="0.2">
      <c r="G56823" s="12"/>
    </row>
    <row r="56824" spans="7:7" x14ac:dyDescent="0.2">
      <c r="G56824" s="12"/>
    </row>
    <row r="56825" spans="7:7" x14ac:dyDescent="0.2">
      <c r="G56825" s="12"/>
    </row>
    <row r="56826" spans="7:7" x14ac:dyDescent="0.2">
      <c r="G56826" s="12"/>
    </row>
    <row r="56827" spans="7:7" x14ac:dyDescent="0.2">
      <c r="G56827" s="12"/>
    </row>
    <row r="56828" spans="7:7" x14ac:dyDescent="0.2">
      <c r="G56828" s="12"/>
    </row>
    <row r="56829" spans="7:7" x14ac:dyDescent="0.2">
      <c r="G56829" s="12"/>
    </row>
    <row r="56830" spans="7:7" x14ac:dyDescent="0.2">
      <c r="G56830" s="12"/>
    </row>
    <row r="56831" spans="7:7" x14ac:dyDescent="0.2">
      <c r="G56831" s="12"/>
    </row>
    <row r="56832" spans="7:7" x14ac:dyDescent="0.2">
      <c r="G56832" s="12"/>
    </row>
    <row r="56833" spans="7:7" x14ac:dyDescent="0.2">
      <c r="G56833" s="12"/>
    </row>
    <row r="56834" spans="7:7" x14ac:dyDescent="0.2">
      <c r="G56834" s="12"/>
    </row>
    <row r="56835" spans="7:7" x14ac:dyDescent="0.2">
      <c r="G56835" s="12"/>
    </row>
    <row r="56836" spans="7:7" x14ac:dyDescent="0.2">
      <c r="G56836" s="12"/>
    </row>
    <row r="56837" spans="7:7" x14ac:dyDescent="0.2">
      <c r="G56837" s="12"/>
    </row>
    <row r="56838" spans="7:7" x14ac:dyDescent="0.2">
      <c r="G56838" s="12"/>
    </row>
    <row r="56839" spans="7:7" x14ac:dyDescent="0.2">
      <c r="G56839" s="12"/>
    </row>
    <row r="56840" spans="7:7" x14ac:dyDescent="0.2">
      <c r="G56840" s="12"/>
    </row>
    <row r="56841" spans="7:7" x14ac:dyDescent="0.2">
      <c r="G56841" s="12"/>
    </row>
    <row r="56842" spans="7:7" x14ac:dyDescent="0.2">
      <c r="G56842" s="12"/>
    </row>
    <row r="56843" spans="7:7" x14ac:dyDescent="0.2">
      <c r="G56843" s="12"/>
    </row>
    <row r="56844" spans="7:7" x14ac:dyDescent="0.2">
      <c r="G56844" s="12"/>
    </row>
    <row r="56845" spans="7:7" x14ac:dyDescent="0.2">
      <c r="G56845" s="12"/>
    </row>
    <row r="56846" spans="7:7" x14ac:dyDescent="0.2">
      <c r="G56846" s="12"/>
    </row>
    <row r="56847" spans="7:7" x14ac:dyDescent="0.2">
      <c r="G56847" s="12"/>
    </row>
    <row r="56848" spans="7:7" x14ac:dyDescent="0.2">
      <c r="G56848" s="12"/>
    </row>
    <row r="56849" spans="7:7" x14ac:dyDescent="0.2">
      <c r="G56849" s="12"/>
    </row>
    <row r="56850" spans="7:7" x14ac:dyDescent="0.2">
      <c r="G56850" s="12"/>
    </row>
    <row r="56851" spans="7:7" x14ac:dyDescent="0.2">
      <c r="G56851" s="12"/>
    </row>
    <row r="56852" spans="7:7" x14ac:dyDescent="0.2">
      <c r="G56852" s="12"/>
    </row>
    <row r="56853" spans="7:7" x14ac:dyDescent="0.2">
      <c r="G56853" s="12"/>
    </row>
    <row r="56854" spans="7:7" x14ac:dyDescent="0.2">
      <c r="G56854" s="12"/>
    </row>
    <row r="56855" spans="7:7" x14ac:dyDescent="0.2">
      <c r="G56855" s="12"/>
    </row>
    <row r="56856" spans="7:7" x14ac:dyDescent="0.2">
      <c r="G56856" s="12"/>
    </row>
    <row r="56857" spans="7:7" x14ac:dyDescent="0.2">
      <c r="G56857" s="12"/>
    </row>
    <row r="56858" spans="7:7" x14ac:dyDescent="0.2">
      <c r="G56858" s="12"/>
    </row>
    <row r="56859" spans="7:7" x14ac:dyDescent="0.2">
      <c r="G56859" s="12"/>
    </row>
    <row r="56860" spans="7:7" x14ac:dyDescent="0.2">
      <c r="G56860" s="12"/>
    </row>
    <row r="56861" spans="7:7" x14ac:dyDescent="0.2">
      <c r="G56861" s="12"/>
    </row>
    <row r="56862" spans="7:7" x14ac:dyDescent="0.2">
      <c r="G56862" s="12"/>
    </row>
    <row r="56863" spans="7:7" x14ac:dyDescent="0.2">
      <c r="G56863" s="12"/>
    </row>
    <row r="56864" spans="7:7" x14ac:dyDescent="0.2">
      <c r="G56864" s="12"/>
    </row>
    <row r="56865" spans="7:7" x14ac:dyDescent="0.2">
      <c r="G56865" s="12"/>
    </row>
    <row r="56866" spans="7:7" x14ac:dyDescent="0.2">
      <c r="G56866" s="12"/>
    </row>
    <row r="56867" spans="7:7" x14ac:dyDescent="0.2">
      <c r="G56867" s="12"/>
    </row>
    <row r="56868" spans="7:7" x14ac:dyDescent="0.2">
      <c r="G56868" s="12"/>
    </row>
    <row r="56869" spans="7:7" x14ac:dyDescent="0.2">
      <c r="G56869" s="12"/>
    </row>
    <row r="56870" spans="7:7" x14ac:dyDescent="0.2">
      <c r="G56870" s="12"/>
    </row>
    <row r="56871" spans="7:7" x14ac:dyDescent="0.2">
      <c r="G56871" s="12"/>
    </row>
    <row r="56872" spans="7:7" x14ac:dyDescent="0.2">
      <c r="G56872" s="12"/>
    </row>
    <row r="56873" spans="7:7" x14ac:dyDescent="0.2">
      <c r="G56873" s="12"/>
    </row>
    <row r="56874" spans="7:7" x14ac:dyDescent="0.2">
      <c r="G56874" s="12"/>
    </row>
    <row r="56875" spans="7:7" x14ac:dyDescent="0.2">
      <c r="G56875" s="12"/>
    </row>
    <row r="56876" spans="7:7" x14ac:dyDescent="0.2">
      <c r="G56876" s="12"/>
    </row>
    <row r="56877" spans="7:7" x14ac:dyDescent="0.2">
      <c r="G56877" s="12"/>
    </row>
    <row r="56878" spans="7:7" x14ac:dyDescent="0.2">
      <c r="G56878" s="12"/>
    </row>
    <row r="56879" spans="7:7" x14ac:dyDescent="0.2">
      <c r="G56879" s="12"/>
    </row>
    <row r="56880" spans="7:7" x14ac:dyDescent="0.2">
      <c r="G56880" s="12"/>
    </row>
    <row r="56881" spans="7:7" x14ac:dyDescent="0.2">
      <c r="G56881" s="12"/>
    </row>
    <row r="56882" spans="7:7" x14ac:dyDescent="0.2">
      <c r="G56882" s="12"/>
    </row>
    <row r="56883" spans="7:7" x14ac:dyDescent="0.2">
      <c r="G56883" s="12"/>
    </row>
    <row r="56884" spans="7:7" x14ac:dyDescent="0.2">
      <c r="G56884" s="12"/>
    </row>
    <row r="56885" spans="7:7" x14ac:dyDescent="0.2">
      <c r="G56885" s="12"/>
    </row>
    <row r="56886" spans="7:7" x14ac:dyDescent="0.2">
      <c r="G56886" s="12"/>
    </row>
    <row r="56887" spans="7:7" x14ac:dyDescent="0.2">
      <c r="G56887" s="12"/>
    </row>
    <row r="56888" spans="7:7" x14ac:dyDescent="0.2">
      <c r="G56888" s="12"/>
    </row>
    <row r="56889" spans="7:7" x14ac:dyDescent="0.2">
      <c r="G56889" s="12"/>
    </row>
    <row r="56890" spans="7:7" x14ac:dyDescent="0.2">
      <c r="G56890" s="12"/>
    </row>
    <row r="56891" spans="7:7" x14ac:dyDescent="0.2">
      <c r="G56891" s="12"/>
    </row>
    <row r="56892" spans="7:7" x14ac:dyDescent="0.2">
      <c r="G56892" s="12"/>
    </row>
    <row r="56893" spans="7:7" x14ac:dyDescent="0.2">
      <c r="G56893" s="12"/>
    </row>
    <row r="56894" spans="7:7" x14ac:dyDescent="0.2">
      <c r="G56894" s="12"/>
    </row>
    <row r="56895" spans="7:7" x14ac:dyDescent="0.2">
      <c r="G56895" s="12"/>
    </row>
    <row r="56896" spans="7:7" x14ac:dyDescent="0.2">
      <c r="G56896" s="12"/>
    </row>
    <row r="56897" spans="7:7" x14ac:dyDescent="0.2">
      <c r="G56897" s="12"/>
    </row>
    <row r="56898" spans="7:7" x14ac:dyDescent="0.2">
      <c r="G56898" s="12"/>
    </row>
    <row r="56899" spans="7:7" x14ac:dyDescent="0.2">
      <c r="G56899" s="12"/>
    </row>
    <row r="56900" spans="7:7" x14ac:dyDescent="0.2">
      <c r="G56900" s="12"/>
    </row>
    <row r="56901" spans="7:7" x14ac:dyDescent="0.2">
      <c r="G56901" s="12"/>
    </row>
    <row r="56902" spans="7:7" x14ac:dyDescent="0.2">
      <c r="G56902" s="12"/>
    </row>
    <row r="56903" spans="7:7" x14ac:dyDescent="0.2">
      <c r="G56903" s="12"/>
    </row>
    <row r="56904" spans="7:7" x14ac:dyDescent="0.2">
      <c r="G56904" s="12"/>
    </row>
    <row r="56905" spans="7:7" x14ac:dyDescent="0.2">
      <c r="G56905" s="12"/>
    </row>
    <row r="56906" spans="7:7" x14ac:dyDescent="0.2">
      <c r="G56906" s="12"/>
    </row>
    <row r="56907" spans="7:7" x14ac:dyDescent="0.2">
      <c r="G56907" s="12"/>
    </row>
    <row r="56908" spans="7:7" x14ac:dyDescent="0.2">
      <c r="G56908" s="12"/>
    </row>
    <row r="56909" spans="7:7" x14ac:dyDescent="0.2">
      <c r="G56909" s="12"/>
    </row>
    <row r="56910" spans="7:7" x14ac:dyDescent="0.2">
      <c r="G56910" s="12"/>
    </row>
    <row r="56911" spans="7:7" x14ac:dyDescent="0.2">
      <c r="G56911" s="12"/>
    </row>
    <row r="56912" spans="7:7" x14ac:dyDescent="0.2">
      <c r="G56912" s="12"/>
    </row>
    <row r="56913" spans="7:7" x14ac:dyDescent="0.2">
      <c r="G56913" s="12"/>
    </row>
    <row r="56914" spans="7:7" x14ac:dyDescent="0.2">
      <c r="G56914" s="12"/>
    </row>
    <row r="56915" spans="7:7" x14ac:dyDescent="0.2">
      <c r="G56915" s="12"/>
    </row>
    <row r="56916" spans="7:7" x14ac:dyDescent="0.2">
      <c r="G56916" s="12"/>
    </row>
    <row r="56917" spans="7:7" x14ac:dyDescent="0.2">
      <c r="G56917" s="12"/>
    </row>
    <row r="56918" spans="7:7" x14ac:dyDescent="0.2">
      <c r="G56918" s="12"/>
    </row>
    <row r="56919" spans="7:7" x14ac:dyDescent="0.2">
      <c r="G56919" s="12"/>
    </row>
    <row r="56920" spans="7:7" x14ac:dyDescent="0.2">
      <c r="G56920" s="12"/>
    </row>
    <row r="56921" spans="7:7" x14ac:dyDescent="0.2">
      <c r="G56921" s="12"/>
    </row>
    <row r="56922" spans="7:7" x14ac:dyDescent="0.2">
      <c r="G56922" s="12"/>
    </row>
    <row r="56923" spans="7:7" x14ac:dyDescent="0.2">
      <c r="G56923" s="12"/>
    </row>
    <row r="56924" spans="7:7" x14ac:dyDescent="0.2">
      <c r="G56924" s="12"/>
    </row>
    <row r="56925" spans="7:7" x14ac:dyDescent="0.2">
      <c r="G56925" s="12"/>
    </row>
    <row r="56926" spans="7:7" x14ac:dyDescent="0.2">
      <c r="G56926" s="12"/>
    </row>
    <row r="56927" spans="7:7" x14ac:dyDescent="0.2">
      <c r="G56927" s="12"/>
    </row>
    <row r="56928" spans="7:7" x14ac:dyDescent="0.2">
      <c r="G56928" s="12"/>
    </row>
    <row r="56929" spans="7:7" x14ac:dyDescent="0.2">
      <c r="G56929" s="12"/>
    </row>
    <row r="56930" spans="7:7" x14ac:dyDescent="0.2">
      <c r="G56930" s="12"/>
    </row>
    <row r="56931" spans="7:7" x14ac:dyDescent="0.2">
      <c r="G56931" s="12"/>
    </row>
    <row r="56932" spans="7:7" x14ac:dyDescent="0.2">
      <c r="G56932" s="12"/>
    </row>
    <row r="56933" spans="7:7" x14ac:dyDescent="0.2">
      <c r="G56933" s="12"/>
    </row>
    <row r="56934" spans="7:7" x14ac:dyDescent="0.2">
      <c r="G56934" s="12"/>
    </row>
    <row r="56935" spans="7:7" x14ac:dyDescent="0.2">
      <c r="G56935" s="12"/>
    </row>
    <row r="56936" spans="7:7" x14ac:dyDescent="0.2">
      <c r="G56936" s="12"/>
    </row>
    <row r="56937" spans="7:7" x14ac:dyDescent="0.2">
      <c r="G56937" s="12"/>
    </row>
    <row r="56938" spans="7:7" x14ac:dyDescent="0.2">
      <c r="G56938" s="12"/>
    </row>
    <row r="56939" spans="7:7" x14ac:dyDescent="0.2">
      <c r="G56939" s="12"/>
    </row>
    <row r="56940" spans="7:7" x14ac:dyDescent="0.2">
      <c r="G56940" s="12"/>
    </row>
    <row r="56941" spans="7:7" x14ac:dyDescent="0.2">
      <c r="G56941" s="12"/>
    </row>
    <row r="56942" spans="7:7" x14ac:dyDescent="0.2">
      <c r="G56942" s="12"/>
    </row>
    <row r="56943" spans="7:7" x14ac:dyDescent="0.2">
      <c r="G56943" s="12"/>
    </row>
    <row r="56944" spans="7:7" x14ac:dyDescent="0.2">
      <c r="G56944" s="12"/>
    </row>
    <row r="56945" spans="7:7" x14ac:dyDescent="0.2">
      <c r="G56945" s="12"/>
    </row>
    <row r="56946" spans="7:7" x14ac:dyDescent="0.2">
      <c r="G56946" s="12"/>
    </row>
    <row r="56947" spans="7:7" x14ac:dyDescent="0.2">
      <c r="G56947" s="12"/>
    </row>
    <row r="56948" spans="7:7" x14ac:dyDescent="0.2">
      <c r="G56948" s="12"/>
    </row>
    <row r="56949" spans="7:7" x14ac:dyDescent="0.2">
      <c r="G56949" s="12"/>
    </row>
    <row r="56950" spans="7:7" x14ac:dyDescent="0.2">
      <c r="G56950" s="12"/>
    </row>
    <row r="56951" spans="7:7" x14ac:dyDescent="0.2">
      <c r="G56951" s="12"/>
    </row>
    <row r="56952" spans="7:7" x14ac:dyDescent="0.2">
      <c r="G56952" s="12"/>
    </row>
    <row r="56953" spans="7:7" x14ac:dyDescent="0.2">
      <c r="G56953" s="12"/>
    </row>
    <row r="56954" spans="7:7" x14ac:dyDescent="0.2">
      <c r="G56954" s="12"/>
    </row>
    <row r="56955" spans="7:7" x14ac:dyDescent="0.2">
      <c r="G56955" s="12"/>
    </row>
    <row r="56956" spans="7:7" x14ac:dyDescent="0.2">
      <c r="G56956" s="12"/>
    </row>
    <row r="56957" spans="7:7" x14ac:dyDescent="0.2">
      <c r="G56957" s="12"/>
    </row>
    <row r="56958" spans="7:7" x14ac:dyDescent="0.2">
      <c r="G56958" s="12"/>
    </row>
    <row r="56959" spans="7:7" x14ac:dyDescent="0.2">
      <c r="G56959" s="12"/>
    </row>
    <row r="56960" spans="7:7" x14ac:dyDescent="0.2">
      <c r="G56960" s="12"/>
    </row>
    <row r="56961" spans="7:7" x14ac:dyDescent="0.2">
      <c r="G56961" s="12"/>
    </row>
    <row r="56962" spans="7:7" x14ac:dyDescent="0.2">
      <c r="G56962" s="12"/>
    </row>
    <row r="56963" spans="7:7" x14ac:dyDescent="0.2">
      <c r="G56963" s="12"/>
    </row>
    <row r="56964" spans="7:7" x14ac:dyDescent="0.2">
      <c r="G56964" s="12"/>
    </row>
    <row r="56965" spans="7:7" x14ac:dyDescent="0.2">
      <c r="G56965" s="12"/>
    </row>
    <row r="56966" spans="7:7" x14ac:dyDescent="0.2">
      <c r="G56966" s="12"/>
    </row>
    <row r="56967" spans="7:7" x14ac:dyDescent="0.2">
      <c r="G56967" s="12"/>
    </row>
    <row r="56968" spans="7:7" x14ac:dyDescent="0.2">
      <c r="G56968" s="12"/>
    </row>
    <row r="56969" spans="7:7" x14ac:dyDescent="0.2">
      <c r="G56969" s="12"/>
    </row>
    <row r="56970" spans="7:7" x14ac:dyDescent="0.2">
      <c r="G56970" s="12"/>
    </row>
    <row r="56971" spans="7:7" x14ac:dyDescent="0.2">
      <c r="G56971" s="12"/>
    </row>
    <row r="56972" spans="7:7" x14ac:dyDescent="0.2">
      <c r="G56972" s="12"/>
    </row>
    <row r="56973" spans="7:7" x14ac:dyDescent="0.2">
      <c r="G56973" s="12"/>
    </row>
    <row r="56974" spans="7:7" x14ac:dyDescent="0.2">
      <c r="G56974" s="12"/>
    </row>
    <row r="56975" spans="7:7" x14ac:dyDescent="0.2">
      <c r="G56975" s="12"/>
    </row>
    <row r="56976" spans="7:7" x14ac:dyDescent="0.2">
      <c r="G56976" s="12"/>
    </row>
    <row r="56977" spans="7:7" x14ac:dyDescent="0.2">
      <c r="G56977" s="12"/>
    </row>
    <row r="56978" spans="7:7" x14ac:dyDescent="0.2">
      <c r="G56978" s="12"/>
    </row>
    <row r="56979" spans="7:7" x14ac:dyDescent="0.2">
      <c r="G56979" s="12"/>
    </row>
    <row r="56980" spans="7:7" x14ac:dyDescent="0.2">
      <c r="G56980" s="12"/>
    </row>
    <row r="56981" spans="7:7" x14ac:dyDescent="0.2">
      <c r="G56981" s="12"/>
    </row>
    <row r="56982" spans="7:7" x14ac:dyDescent="0.2">
      <c r="G56982" s="12"/>
    </row>
    <row r="56983" spans="7:7" x14ac:dyDescent="0.2">
      <c r="G56983" s="12"/>
    </row>
    <row r="56984" spans="7:7" x14ac:dyDescent="0.2">
      <c r="G56984" s="12"/>
    </row>
    <row r="56985" spans="7:7" x14ac:dyDescent="0.2">
      <c r="G56985" s="12"/>
    </row>
    <row r="56986" spans="7:7" x14ac:dyDescent="0.2">
      <c r="G56986" s="12"/>
    </row>
    <row r="56987" spans="7:7" x14ac:dyDescent="0.2">
      <c r="G56987" s="12"/>
    </row>
    <row r="56988" spans="7:7" x14ac:dyDescent="0.2">
      <c r="G56988" s="12"/>
    </row>
    <row r="56989" spans="7:7" x14ac:dyDescent="0.2">
      <c r="G56989" s="12"/>
    </row>
    <row r="56990" spans="7:7" x14ac:dyDescent="0.2">
      <c r="G56990" s="12"/>
    </row>
    <row r="56991" spans="7:7" x14ac:dyDescent="0.2">
      <c r="G56991" s="12"/>
    </row>
    <row r="56992" spans="7:7" x14ac:dyDescent="0.2">
      <c r="G56992" s="12"/>
    </row>
    <row r="56993" spans="7:7" x14ac:dyDescent="0.2">
      <c r="G56993" s="12"/>
    </row>
    <row r="56994" spans="7:7" x14ac:dyDescent="0.2">
      <c r="G56994" s="12"/>
    </row>
    <row r="56995" spans="7:7" x14ac:dyDescent="0.2">
      <c r="G56995" s="12"/>
    </row>
    <row r="56996" spans="7:7" x14ac:dyDescent="0.2">
      <c r="G56996" s="12"/>
    </row>
    <row r="56997" spans="7:7" x14ac:dyDescent="0.2">
      <c r="G56997" s="12"/>
    </row>
    <row r="56998" spans="7:7" x14ac:dyDescent="0.2">
      <c r="G56998" s="12"/>
    </row>
    <row r="56999" spans="7:7" x14ac:dyDescent="0.2">
      <c r="G56999" s="12"/>
    </row>
    <row r="57000" spans="7:7" x14ac:dyDescent="0.2">
      <c r="G57000" s="12"/>
    </row>
    <row r="57001" spans="7:7" x14ac:dyDescent="0.2">
      <c r="G57001" s="12"/>
    </row>
    <row r="57002" spans="7:7" x14ac:dyDescent="0.2">
      <c r="G57002" s="12"/>
    </row>
    <row r="57003" spans="7:7" x14ac:dyDescent="0.2">
      <c r="G57003" s="12"/>
    </row>
    <row r="57004" spans="7:7" x14ac:dyDescent="0.2">
      <c r="G57004" s="12"/>
    </row>
    <row r="57005" spans="7:7" x14ac:dyDescent="0.2">
      <c r="G57005" s="12"/>
    </row>
    <row r="57006" spans="7:7" x14ac:dyDescent="0.2">
      <c r="G57006" s="12"/>
    </row>
    <row r="57007" spans="7:7" x14ac:dyDescent="0.2">
      <c r="G57007" s="12"/>
    </row>
    <row r="57008" spans="7:7" x14ac:dyDescent="0.2">
      <c r="G57008" s="12"/>
    </row>
    <row r="57009" spans="7:7" x14ac:dyDescent="0.2">
      <c r="G57009" s="12"/>
    </row>
    <row r="57010" spans="7:7" x14ac:dyDescent="0.2">
      <c r="G57010" s="12"/>
    </row>
    <row r="57011" spans="7:7" x14ac:dyDescent="0.2">
      <c r="G57011" s="12"/>
    </row>
    <row r="57012" spans="7:7" x14ac:dyDescent="0.2">
      <c r="G57012" s="12"/>
    </row>
    <row r="57013" spans="7:7" x14ac:dyDescent="0.2">
      <c r="G57013" s="12"/>
    </row>
    <row r="57014" spans="7:7" x14ac:dyDescent="0.2">
      <c r="G57014" s="12"/>
    </row>
    <row r="57015" spans="7:7" x14ac:dyDescent="0.2">
      <c r="G57015" s="12"/>
    </row>
    <row r="57016" spans="7:7" x14ac:dyDescent="0.2">
      <c r="G57016" s="12"/>
    </row>
    <row r="57017" spans="7:7" x14ac:dyDescent="0.2">
      <c r="G57017" s="12"/>
    </row>
    <row r="57018" spans="7:7" x14ac:dyDescent="0.2">
      <c r="G57018" s="12"/>
    </row>
    <row r="57019" spans="7:7" x14ac:dyDescent="0.2">
      <c r="G57019" s="12"/>
    </row>
    <row r="57020" spans="7:7" x14ac:dyDescent="0.2">
      <c r="G57020" s="12"/>
    </row>
    <row r="57021" spans="7:7" x14ac:dyDescent="0.2">
      <c r="G57021" s="12"/>
    </row>
    <row r="57022" spans="7:7" x14ac:dyDescent="0.2">
      <c r="G57022" s="12"/>
    </row>
    <row r="57023" spans="7:7" x14ac:dyDescent="0.2">
      <c r="G57023" s="12"/>
    </row>
    <row r="57024" spans="7:7" x14ac:dyDescent="0.2">
      <c r="G57024" s="12"/>
    </row>
    <row r="57025" spans="7:7" x14ac:dyDescent="0.2">
      <c r="G57025" s="12"/>
    </row>
    <row r="57026" spans="7:7" x14ac:dyDescent="0.2">
      <c r="G57026" s="12"/>
    </row>
    <row r="57027" spans="7:7" x14ac:dyDescent="0.2">
      <c r="G57027" s="12"/>
    </row>
    <row r="57028" spans="7:7" x14ac:dyDescent="0.2">
      <c r="G57028" s="12"/>
    </row>
    <row r="57029" spans="7:7" x14ac:dyDescent="0.2">
      <c r="G57029" s="12"/>
    </row>
    <row r="57030" spans="7:7" x14ac:dyDescent="0.2">
      <c r="G57030" s="12"/>
    </row>
    <row r="57031" spans="7:7" x14ac:dyDescent="0.2">
      <c r="G57031" s="12"/>
    </row>
    <row r="57032" spans="7:7" x14ac:dyDescent="0.2">
      <c r="G57032" s="12"/>
    </row>
    <row r="57033" spans="7:7" x14ac:dyDescent="0.2">
      <c r="G57033" s="12"/>
    </row>
    <row r="57034" spans="7:7" x14ac:dyDescent="0.2">
      <c r="G57034" s="12"/>
    </row>
    <row r="57035" spans="7:7" x14ac:dyDescent="0.2">
      <c r="G57035" s="12"/>
    </row>
    <row r="57036" spans="7:7" x14ac:dyDescent="0.2">
      <c r="G57036" s="12"/>
    </row>
    <row r="57037" spans="7:7" x14ac:dyDescent="0.2">
      <c r="G57037" s="12"/>
    </row>
    <row r="57038" spans="7:7" x14ac:dyDescent="0.2">
      <c r="G57038" s="12"/>
    </row>
    <row r="57039" spans="7:7" x14ac:dyDescent="0.2">
      <c r="G57039" s="12"/>
    </row>
    <row r="57040" spans="7:7" x14ac:dyDescent="0.2">
      <c r="G57040" s="12"/>
    </row>
    <row r="57041" spans="7:7" x14ac:dyDescent="0.2">
      <c r="G57041" s="12"/>
    </row>
    <row r="57042" spans="7:7" x14ac:dyDescent="0.2">
      <c r="G57042" s="12"/>
    </row>
    <row r="57043" spans="7:7" x14ac:dyDescent="0.2">
      <c r="G57043" s="12"/>
    </row>
    <row r="57044" spans="7:7" x14ac:dyDescent="0.2">
      <c r="G57044" s="12"/>
    </row>
    <row r="57045" spans="7:7" x14ac:dyDescent="0.2">
      <c r="G57045" s="12"/>
    </row>
    <row r="57046" spans="7:7" x14ac:dyDescent="0.2">
      <c r="G57046" s="12"/>
    </row>
    <row r="57047" spans="7:7" x14ac:dyDescent="0.2">
      <c r="G57047" s="12"/>
    </row>
    <row r="57048" spans="7:7" x14ac:dyDescent="0.2">
      <c r="G57048" s="12"/>
    </row>
    <row r="57049" spans="7:7" x14ac:dyDescent="0.2">
      <c r="G57049" s="12"/>
    </row>
    <row r="57050" spans="7:7" x14ac:dyDescent="0.2">
      <c r="G57050" s="12"/>
    </row>
    <row r="57051" spans="7:7" x14ac:dyDescent="0.2">
      <c r="G57051" s="12"/>
    </row>
    <row r="57052" spans="7:7" x14ac:dyDescent="0.2">
      <c r="G57052" s="12"/>
    </row>
    <row r="57053" spans="7:7" x14ac:dyDescent="0.2">
      <c r="G57053" s="12"/>
    </row>
    <row r="57054" spans="7:7" x14ac:dyDescent="0.2">
      <c r="G57054" s="12"/>
    </row>
    <row r="57055" spans="7:7" x14ac:dyDescent="0.2">
      <c r="G57055" s="12"/>
    </row>
    <row r="57056" spans="7:7" x14ac:dyDescent="0.2">
      <c r="G57056" s="12"/>
    </row>
    <row r="57057" spans="7:7" x14ac:dyDescent="0.2">
      <c r="G57057" s="12"/>
    </row>
    <row r="57058" spans="7:7" x14ac:dyDescent="0.2">
      <c r="G57058" s="12"/>
    </row>
    <row r="57059" spans="7:7" x14ac:dyDescent="0.2">
      <c r="G57059" s="12"/>
    </row>
    <row r="57060" spans="7:7" x14ac:dyDescent="0.2">
      <c r="G57060" s="12"/>
    </row>
    <row r="57061" spans="7:7" x14ac:dyDescent="0.2">
      <c r="G57061" s="12"/>
    </row>
    <row r="57062" spans="7:7" x14ac:dyDescent="0.2">
      <c r="G57062" s="12"/>
    </row>
    <row r="57063" spans="7:7" x14ac:dyDescent="0.2">
      <c r="G57063" s="12"/>
    </row>
    <row r="57064" spans="7:7" x14ac:dyDescent="0.2">
      <c r="G57064" s="12"/>
    </row>
    <row r="57065" spans="7:7" x14ac:dyDescent="0.2">
      <c r="G57065" s="12"/>
    </row>
    <row r="57066" spans="7:7" x14ac:dyDescent="0.2">
      <c r="G57066" s="12"/>
    </row>
    <row r="57067" spans="7:7" x14ac:dyDescent="0.2">
      <c r="G57067" s="12"/>
    </row>
    <row r="57068" spans="7:7" x14ac:dyDescent="0.2">
      <c r="G57068" s="12"/>
    </row>
    <row r="57069" spans="7:7" x14ac:dyDescent="0.2">
      <c r="G57069" s="12"/>
    </row>
    <row r="57070" spans="7:7" x14ac:dyDescent="0.2">
      <c r="G57070" s="12"/>
    </row>
    <row r="57071" spans="7:7" x14ac:dyDescent="0.2">
      <c r="G57071" s="12"/>
    </row>
    <row r="57072" spans="7:7" x14ac:dyDescent="0.2">
      <c r="G57072" s="12"/>
    </row>
    <row r="57073" spans="7:7" x14ac:dyDescent="0.2">
      <c r="G57073" s="12"/>
    </row>
    <row r="57074" spans="7:7" x14ac:dyDescent="0.2">
      <c r="G57074" s="12"/>
    </row>
    <row r="57075" spans="7:7" x14ac:dyDescent="0.2">
      <c r="G57075" s="12"/>
    </row>
    <row r="57076" spans="7:7" x14ac:dyDescent="0.2">
      <c r="G57076" s="12"/>
    </row>
    <row r="57077" spans="7:7" x14ac:dyDescent="0.2">
      <c r="G57077" s="12"/>
    </row>
    <row r="57078" spans="7:7" x14ac:dyDescent="0.2">
      <c r="G57078" s="12"/>
    </row>
    <row r="57079" spans="7:7" x14ac:dyDescent="0.2">
      <c r="G57079" s="12"/>
    </row>
    <row r="57080" spans="7:7" x14ac:dyDescent="0.2">
      <c r="G57080" s="12"/>
    </row>
    <row r="57081" spans="7:7" x14ac:dyDescent="0.2">
      <c r="G57081" s="12"/>
    </row>
    <row r="57082" spans="7:7" x14ac:dyDescent="0.2">
      <c r="G57082" s="12"/>
    </row>
    <row r="57083" spans="7:7" x14ac:dyDescent="0.2">
      <c r="G57083" s="12"/>
    </row>
    <row r="57084" spans="7:7" x14ac:dyDescent="0.2">
      <c r="G57084" s="12"/>
    </row>
    <row r="57085" spans="7:7" x14ac:dyDescent="0.2">
      <c r="G57085" s="12"/>
    </row>
    <row r="57086" spans="7:7" x14ac:dyDescent="0.2">
      <c r="G57086" s="12"/>
    </row>
    <row r="57087" spans="7:7" x14ac:dyDescent="0.2">
      <c r="G57087" s="12"/>
    </row>
    <row r="57088" spans="7:7" x14ac:dyDescent="0.2">
      <c r="G57088" s="12"/>
    </row>
    <row r="57089" spans="7:7" x14ac:dyDescent="0.2">
      <c r="G57089" s="12"/>
    </row>
    <row r="57090" spans="7:7" x14ac:dyDescent="0.2">
      <c r="G57090" s="12"/>
    </row>
    <row r="57091" spans="7:7" x14ac:dyDescent="0.2">
      <c r="G57091" s="12"/>
    </row>
    <row r="57092" spans="7:7" x14ac:dyDescent="0.2">
      <c r="G57092" s="12"/>
    </row>
    <row r="57093" spans="7:7" x14ac:dyDescent="0.2">
      <c r="G57093" s="12"/>
    </row>
    <row r="57094" spans="7:7" x14ac:dyDescent="0.2">
      <c r="G57094" s="12"/>
    </row>
    <row r="57095" spans="7:7" x14ac:dyDescent="0.2">
      <c r="G57095" s="12"/>
    </row>
    <row r="57096" spans="7:7" x14ac:dyDescent="0.2">
      <c r="G57096" s="12"/>
    </row>
    <row r="57097" spans="7:7" x14ac:dyDescent="0.2">
      <c r="G57097" s="12"/>
    </row>
    <row r="57098" spans="7:7" x14ac:dyDescent="0.2">
      <c r="G57098" s="12"/>
    </row>
    <row r="57099" spans="7:7" x14ac:dyDescent="0.2">
      <c r="G57099" s="12"/>
    </row>
    <row r="57100" spans="7:7" x14ac:dyDescent="0.2">
      <c r="G57100" s="12"/>
    </row>
    <row r="57101" spans="7:7" x14ac:dyDescent="0.2">
      <c r="G57101" s="12"/>
    </row>
    <row r="57102" spans="7:7" x14ac:dyDescent="0.2">
      <c r="G57102" s="12"/>
    </row>
    <row r="57103" spans="7:7" x14ac:dyDescent="0.2">
      <c r="G57103" s="12"/>
    </row>
    <row r="57104" spans="7:7" x14ac:dyDescent="0.2">
      <c r="G57104" s="12"/>
    </row>
    <row r="57105" spans="7:7" x14ac:dyDescent="0.2">
      <c r="G57105" s="12"/>
    </row>
    <row r="57106" spans="7:7" x14ac:dyDescent="0.2">
      <c r="G57106" s="12"/>
    </row>
    <row r="57107" spans="7:7" x14ac:dyDescent="0.2">
      <c r="G57107" s="12"/>
    </row>
    <row r="57108" spans="7:7" x14ac:dyDescent="0.2">
      <c r="G57108" s="12"/>
    </row>
    <row r="57109" spans="7:7" x14ac:dyDescent="0.2">
      <c r="G57109" s="12"/>
    </row>
    <row r="57110" spans="7:7" x14ac:dyDescent="0.2">
      <c r="G57110" s="12"/>
    </row>
    <row r="57111" spans="7:7" x14ac:dyDescent="0.2">
      <c r="G57111" s="12"/>
    </row>
    <row r="57112" spans="7:7" x14ac:dyDescent="0.2">
      <c r="G57112" s="12"/>
    </row>
    <row r="57113" spans="7:7" x14ac:dyDescent="0.2">
      <c r="G57113" s="12"/>
    </row>
    <row r="57114" spans="7:7" x14ac:dyDescent="0.2">
      <c r="G57114" s="12"/>
    </row>
    <row r="57115" spans="7:7" x14ac:dyDescent="0.2">
      <c r="G57115" s="12"/>
    </row>
    <row r="57116" spans="7:7" x14ac:dyDescent="0.2">
      <c r="G57116" s="12"/>
    </row>
    <row r="57117" spans="7:7" x14ac:dyDescent="0.2">
      <c r="G57117" s="12"/>
    </row>
    <row r="57118" spans="7:7" x14ac:dyDescent="0.2">
      <c r="G57118" s="12"/>
    </row>
    <row r="57119" spans="7:7" x14ac:dyDescent="0.2">
      <c r="G57119" s="12"/>
    </row>
    <row r="57120" spans="7:7" x14ac:dyDescent="0.2">
      <c r="G57120" s="12"/>
    </row>
    <row r="57121" spans="7:7" x14ac:dyDescent="0.2">
      <c r="G57121" s="12"/>
    </row>
    <row r="57122" spans="7:7" x14ac:dyDescent="0.2">
      <c r="G57122" s="12"/>
    </row>
    <row r="57123" spans="7:7" x14ac:dyDescent="0.2">
      <c r="G57123" s="12"/>
    </row>
    <row r="57124" spans="7:7" x14ac:dyDescent="0.2">
      <c r="G57124" s="12"/>
    </row>
    <row r="57125" spans="7:7" x14ac:dyDescent="0.2">
      <c r="G57125" s="12"/>
    </row>
    <row r="57126" spans="7:7" x14ac:dyDescent="0.2">
      <c r="G57126" s="12"/>
    </row>
    <row r="57127" spans="7:7" x14ac:dyDescent="0.2">
      <c r="G57127" s="12"/>
    </row>
    <row r="57128" spans="7:7" x14ac:dyDescent="0.2">
      <c r="G57128" s="12"/>
    </row>
    <row r="57129" spans="7:7" x14ac:dyDescent="0.2">
      <c r="G57129" s="12"/>
    </row>
    <row r="57130" spans="7:7" x14ac:dyDescent="0.2">
      <c r="G57130" s="12"/>
    </row>
    <row r="57131" spans="7:7" x14ac:dyDescent="0.2">
      <c r="G57131" s="12"/>
    </row>
    <row r="57132" spans="7:7" x14ac:dyDescent="0.2">
      <c r="G57132" s="12"/>
    </row>
    <row r="57133" spans="7:7" x14ac:dyDescent="0.2">
      <c r="G57133" s="12"/>
    </row>
    <row r="57134" spans="7:7" x14ac:dyDescent="0.2">
      <c r="G57134" s="12"/>
    </row>
    <row r="57135" spans="7:7" x14ac:dyDescent="0.2">
      <c r="G57135" s="12"/>
    </row>
    <row r="57136" spans="7:7" x14ac:dyDescent="0.2">
      <c r="G57136" s="12"/>
    </row>
    <row r="57137" spans="7:7" x14ac:dyDescent="0.2">
      <c r="G57137" s="12"/>
    </row>
    <row r="57138" spans="7:7" x14ac:dyDescent="0.2">
      <c r="G57138" s="12"/>
    </row>
    <row r="57139" spans="7:7" x14ac:dyDescent="0.2">
      <c r="G57139" s="12"/>
    </row>
    <row r="57140" spans="7:7" x14ac:dyDescent="0.2">
      <c r="G57140" s="12"/>
    </row>
    <row r="57141" spans="7:7" x14ac:dyDescent="0.2">
      <c r="G57141" s="12"/>
    </row>
    <row r="57142" spans="7:7" x14ac:dyDescent="0.2">
      <c r="G57142" s="12"/>
    </row>
    <row r="57143" spans="7:7" x14ac:dyDescent="0.2">
      <c r="G57143" s="12"/>
    </row>
    <row r="57144" spans="7:7" x14ac:dyDescent="0.2">
      <c r="G57144" s="12"/>
    </row>
    <row r="57145" spans="7:7" x14ac:dyDescent="0.2">
      <c r="G57145" s="12"/>
    </row>
    <row r="57146" spans="7:7" x14ac:dyDescent="0.2">
      <c r="G57146" s="12"/>
    </row>
    <row r="57147" spans="7:7" x14ac:dyDescent="0.2">
      <c r="G57147" s="12"/>
    </row>
    <row r="57148" spans="7:7" x14ac:dyDescent="0.2">
      <c r="G57148" s="12"/>
    </row>
    <row r="57149" spans="7:7" x14ac:dyDescent="0.2">
      <c r="G57149" s="12"/>
    </row>
    <row r="57150" spans="7:7" x14ac:dyDescent="0.2">
      <c r="G57150" s="12"/>
    </row>
    <row r="57151" spans="7:7" x14ac:dyDescent="0.2">
      <c r="G57151" s="12"/>
    </row>
    <row r="57152" spans="7:7" x14ac:dyDescent="0.2">
      <c r="G57152" s="12"/>
    </row>
    <row r="57153" spans="7:7" x14ac:dyDescent="0.2">
      <c r="G57153" s="12"/>
    </row>
    <row r="57154" spans="7:7" x14ac:dyDescent="0.2">
      <c r="G57154" s="12"/>
    </row>
    <row r="57155" spans="7:7" x14ac:dyDescent="0.2">
      <c r="G57155" s="12"/>
    </row>
    <row r="57156" spans="7:7" x14ac:dyDescent="0.2">
      <c r="G57156" s="12"/>
    </row>
    <row r="57157" spans="7:7" x14ac:dyDescent="0.2">
      <c r="G57157" s="12"/>
    </row>
    <row r="57158" spans="7:7" x14ac:dyDescent="0.2">
      <c r="G57158" s="12"/>
    </row>
    <row r="57159" spans="7:7" x14ac:dyDescent="0.2">
      <c r="G57159" s="12"/>
    </row>
    <row r="57160" spans="7:7" x14ac:dyDescent="0.2">
      <c r="G57160" s="12"/>
    </row>
    <row r="57161" spans="7:7" x14ac:dyDescent="0.2">
      <c r="G57161" s="12"/>
    </row>
    <row r="57162" spans="7:7" x14ac:dyDescent="0.2">
      <c r="G57162" s="12"/>
    </row>
    <row r="57163" spans="7:7" x14ac:dyDescent="0.2">
      <c r="G57163" s="12"/>
    </row>
    <row r="57164" spans="7:7" x14ac:dyDescent="0.2">
      <c r="G57164" s="12"/>
    </row>
    <row r="57165" spans="7:7" x14ac:dyDescent="0.2">
      <c r="G57165" s="12"/>
    </row>
    <row r="57166" spans="7:7" x14ac:dyDescent="0.2">
      <c r="G57166" s="12"/>
    </row>
    <row r="57167" spans="7:7" x14ac:dyDescent="0.2">
      <c r="G57167" s="12"/>
    </row>
    <row r="57168" spans="7:7" x14ac:dyDescent="0.2">
      <c r="G57168" s="12"/>
    </row>
    <row r="57169" spans="7:7" x14ac:dyDescent="0.2">
      <c r="G57169" s="12"/>
    </row>
    <row r="57170" spans="7:7" x14ac:dyDescent="0.2">
      <c r="G57170" s="12"/>
    </row>
    <row r="57171" spans="7:7" x14ac:dyDescent="0.2">
      <c r="G57171" s="12"/>
    </row>
    <row r="57172" spans="7:7" x14ac:dyDescent="0.2">
      <c r="G57172" s="12"/>
    </row>
    <row r="57173" spans="7:7" x14ac:dyDescent="0.2">
      <c r="G57173" s="12"/>
    </row>
    <row r="57174" spans="7:7" x14ac:dyDescent="0.2">
      <c r="G57174" s="12"/>
    </row>
    <row r="57175" spans="7:7" x14ac:dyDescent="0.2">
      <c r="G57175" s="12"/>
    </row>
    <row r="57176" spans="7:7" x14ac:dyDescent="0.2">
      <c r="G57176" s="12"/>
    </row>
    <row r="57177" spans="7:7" x14ac:dyDescent="0.2">
      <c r="G57177" s="12"/>
    </row>
    <row r="57178" spans="7:7" x14ac:dyDescent="0.2">
      <c r="G57178" s="12"/>
    </row>
    <row r="57179" spans="7:7" x14ac:dyDescent="0.2">
      <c r="G57179" s="12"/>
    </row>
    <row r="57180" spans="7:7" x14ac:dyDescent="0.2">
      <c r="G57180" s="12"/>
    </row>
    <row r="57181" spans="7:7" x14ac:dyDescent="0.2">
      <c r="G57181" s="12"/>
    </row>
    <row r="57182" spans="7:7" x14ac:dyDescent="0.2">
      <c r="G57182" s="12"/>
    </row>
    <row r="57183" spans="7:7" x14ac:dyDescent="0.2">
      <c r="G57183" s="12"/>
    </row>
    <row r="57184" spans="7:7" x14ac:dyDescent="0.2">
      <c r="G57184" s="12"/>
    </row>
    <row r="57185" spans="7:7" x14ac:dyDescent="0.2">
      <c r="G57185" s="12"/>
    </row>
    <row r="57186" spans="7:7" x14ac:dyDescent="0.2">
      <c r="G57186" s="12"/>
    </row>
    <row r="57187" spans="7:7" x14ac:dyDescent="0.2">
      <c r="G57187" s="12"/>
    </row>
    <row r="57188" spans="7:7" x14ac:dyDescent="0.2">
      <c r="G57188" s="12"/>
    </row>
    <row r="57189" spans="7:7" x14ac:dyDescent="0.2">
      <c r="G57189" s="12"/>
    </row>
    <row r="57190" spans="7:7" x14ac:dyDescent="0.2">
      <c r="G57190" s="12"/>
    </row>
    <row r="57191" spans="7:7" x14ac:dyDescent="0.2">
      <c r="G57191" s="12"/>
    </row>
    <row r="57192" spans="7:7" x14ac:dyDescent="0.2">
      <c r="G57192" s="12"/>
    </row>
    <row r="57193" spans="7:7" x14ac:dyDescent="0.2">
      <c r="G57193" s="12"/>
    </row>
    <row r="57194" spans="7:7" x14ac:dyDescent="0.2">
      <c r="G57194" s="12"/>
    </row>
    <row r="57195" spans="7:7" x14ac:dyDescent="0.2">
      <c r="G57195" s="12"/>
    </row>
    <row r="57196" spans="7:7" x14ac:dyDescent="0.2">
      <c r="G57196" s="12"/>
    </row>
    <row r="57197" spans="7:7" x14ac:dyDescent="0.2">
      <c r="G57197" s="12"/>
    </row>
    <row r="57198" spans="7:7" x14ac:dyDescent="0.2">
      <c r="G57198" s="12"/>
    </row>
    <row r="57199" spans="7:7" x14ac:dyDescent="0.2">
      <c r="G57199" s="12"/>
    </row>
    <row r="57200" spans="7:7" x14ac:dyDescent="0.2">
      <c r="G57200" s="12"/>
    </row>
    <row r="57201" spans="7:7" x14ac:dyDescent="0.2">
      <c r="G57201" s="12"/>
    </row>
    <row r="57202" spans="7:7" x14ac:dyDescent="0.2">
      <c r="G57202" s="12"/>
    </row>
    <row r="57203" spans="7:7" x14ac:dyDescent="0.2">
      <c r="G57203" s="12"/>
    </row>
    <row r="57204" spans="7:7" x14ac:dyDescent="0.2">
      <c r="G57204" s="12"/>
    </row>
    <row r="57205" spans="7:7" x14ac:dyDescent="0.2">
      <c r="G57205" s="12"/>
    </row>
    <row r="57206" spans="7:7" x14ac:dyDescent="0.2">
      <c r="G57206" s="12"/>
    </row>
    <row r="57207" spans="7:7" x14ac:dyDescent="0.2">
      <c r="G57207" s="12"/>
    </row>
    <row r="57208" spans="7:7" x14ac:dyDescent="0.2">
      <c r="G57208" s="12"/>
    </row>
    <row r="57209" spans="7:7" x14ac:dyDescent="0.2">
      <c r="G57209" s="12"/>
    </row>
    <row r="57210" spans="7:7" x14ac:dyDescent="0.2">
      <c r="G57210" s="12"/>
    </row>
    <row r="57211" spans="7:7" x14ac:dyDescent="0.2">
      <c r="G57211" s="12"/>
    </row>
    <row r="57212" spans="7:7" x14ac:dyDescent="0.2">
      <c r="G57212" s="12"/>
    </row>
    <row r="57213" spans="7:7" x14ac:dyDescent="0.2">
      <c r="G57213" s="12"/>
    </row>
    <row r="57214" spans="7:7" x14ac:dyDescent="0.2">
      <c r="G57214" s="12"/>
    </row>
    <row r="57215" spans="7:7" x14ac:dyDescent="0.2">
      <c r="G57215" s="12"/>
    </row>
    <row r="57216" spans="7:7" x14ac:dyDescent="0.2">
      <c r="G57216" s="12"/>
    </row>
    <row r="57217" spans="7:7" x14ac:dyDescent="0.2">
      <c r="G57217" s="12"/>
    </row>
    <row r="57218" spans="7:7" x14ac:dyDescent="0.2">
      <c r="G57218" s="12"/>
    </row>
    <row r="57219" spans="7:7" x14ac:dyDescent="0.2">
      <c r="G57219" s="12"/>
    </row>
    <row r="57220" spans="7:7" x14ac:dyDescent="0.2">
      <c r="G57220" s="12"/>
    </row>
    <row r="57221" spans="7:7" x14ac:dyDescent="0.2">
      <c r="G57221" s="12"/>
    </row>
    <row r="57222" spans="7:7" x14ac:dyDescent="0.2">
      <c r="G57222" s="12"/>
    </row>
    <row r="57223" spans="7:7" x14ac:dyDescent="0.2">
      <c r="G57223" s="12"/>
    </row>
    <row r="57224" spans="7:7" x14ac:dyDescent="0.2">
      <c r="G57224" s="12"/>
    </row>
    <row r="57225" spans="7:7" x14ac:dyDescent="0.2">
      <c r="G57225" s="12"/>
    </row>
    <row r="57226" spans="7:7" x14ac:dyDescent="0.2">
      <c r="G57226" s="12"/>
    </row>
    <row r="57227" spans="7:7" x14ac:dyDescent="0.2">
      <c r="G57227" s="12"/>
    </row>
    <row r="57228" spans="7:7" x14ac:dyDescent="0.2">
      <c r="G57228" s="12"/>
    </row>
    <row r="57229" spans="7:7" x14ac:dyDescent="0.2">
      <c r="G57229" s="12"/>
    </row>
    <row r="57230" spans="7:7" x14ac:dyDescent="0.2">
      <c r="G57230" s="12"/>
    </row>
    <row r="57231" spans="7:7" x14ac:dyDescent="0.2">
      <c r="G57231" s="12"/>
    </row>
    <row r="57232" spans="7:7" x14ac:dyDescent="0.2">
      <c r="G57232" s="12"/>
    </row>
    <row r="57233" spans="7:7" x14ac:dyDescent="0.2">
      <c r="G57233" s="12"/>
    </row>
    <row r="57234" spans="7:7" x14ac:dyDescent="0.2">
      <c r="G57234" s="12"/>
    </row>
    <row r="57235" spans="7:7" x14ac:dyDescent="0.2">
      <c r="G57235" s="12"/>
    </row>
    <row r="57236" spans="7:7" x14ac:dyDescent="0.2">
      <c r="G57236" s="12"/>
    </row>
    <row r="57237" spans="7:7" x14ac:dyDescent="0.2">
      <c r="G57237" s="12"/>
    </row>
    <row r="57238" spans="7:7" x14ac:dyDescent="0.2">
      <c r="G57238" s="12"/>
    </row>
    <row r="57239" spans="7:7" x14ac:dyDescent="0.2">
      <c r="G57239" s="12"/>
    </row>
    <row r="57240" spans="7:7" x14ac:dyDescent="0.2">
      <c r="G57240" s="12"/>
    </row>
    <row r="57241" spans="7:7" x14ac:dyDescent="0.2">
      <c r="G57241" s="12"/>
    </row>
    <row r="57242" spans="7:7" x14ac:dyDescent="0.2">
      <c r="G57242" s="12"/>
    </row>
    <row r="57243" spans="7:7" x14ac:dyDescent="0.2">
      <c r="G57243" s="12"/>
    </row>
    <row r="57244" spans="7:7" x14ac:dyDescent="0.2">
      <c r="G57244" s="12"/>
    </row>
    <row r="57245" spans="7:7" x14ac:dyDescent="0.2">
      <c r="G57245" s="12"/>
    </row>
    <row r="57246" spans="7:7" x14ac:dyDescent="0.2">
      <c r="G57246" s="12"/>
    </row>
    <row r="57247" spans="7:7" x14ac:dyDescent="0.2">
      <c r="G57247" s="12"/>
    </row>
    <row r="57248" spans="7:7" x14ac:dyDescent="0.2">
      <c r="G57248" s="12"/>
    </row>
    <row r="57249" spans="7:7" x14ac:dyDescent="0.2">
      <c r="G57249" s="12"/>
    </row>
    <row r="57250" spans="7:7" x14ac:dyDescent="0.2">
      <c r="G57250" s="12"/>
    </row>
    <row r="57251" spans="7:7" x14ac:dyDescent="0.2">
      <c r="G57251" s="12"/>
    </row>
    <row r="57252" spans="7:7" x14ac:dyDescent="0.2">
      <c r="G57252" s="12"/>
    </row>
    <row r="57253" spans="7:7" x14ac:dyDescent="0.2">
      <c r="G57253" s="12"/>
    </row>
    <row r="57254" spans="7:7" x14ac:dyDescent="0.2">
      <c r="G57254" s="12"/>
    </row>
    <row r="57255" spans="7:7" x14ac:dyDescent="0.2">
      <c r="G57255" s="12"/>
    </row>
    <row r="57256" spans="7:7" x14ac:dyDescent="0.2">
      <c r="G57256" s="12"/>
    </row>
    <row r="57257" spans="7:7" x14ac:dyDescent="0.2">
      <c r="G57257" s="12"/>
    </row>
    <row r="57258" spans="7:7" x14ac:dyDescent="0.2">
      <c r="G57258" s="12"/>
    </row>
    <row r="57259" spans="7:7" x14ac:dyDescent="0.2">
      <c r="G57259" s="12"/>
    </row>
    <row r="57260" spans="7:7" x14ac:dyDescent="0.2">
      <c r="G57260" s="12"/>
    </row>
    <row r="57261" spans="7:7" x14ac:dyDescent="0.2">
      <c r="G57261" s="12"/>
    </row>
    <row r="57262" spans="7:7" x14ac:dyDescent="0.2">
      <c r="G57262" s="12"/>
    </row>
    <row r="57263" spans="7:7" x14ac:dyDescent="0.2">
      <c r="G57263" s="12"/>
    </row>
    <row r="57264" spans="7:7" x14ac:dyDescent="0.2">
      <c r="G57264" s="12"/>
    </row>
    <row r="57265" spans="7:7" x14ac:dyDescent="0.2">
      <c r="G57265" s="12"/>
    </row>
    <row r="57266" spans="7:7" x14ac:dyDescent="0.2">
      <c r="G57266" s="12"/>
    </row>
    <row r="57267" spans="7:7" x14ac:dyDescent="0.2">
      <c r="G57267" s="12"/>
    </row>
    <row r="57268" spans="7:7" x14ac:dyDescent="0.2">
      <c r="G57268" s="12"/>
    </row>
    <row r="57269" spans="7:7" x14ac:dyDescent="0.2">
      <c r="G57269" s="12"/>
    </row>
    <row r="57270" spans="7:7" x14ac:dyDescent="0.2">
      <c r="G57270" s="12"/>
    </row>
    <row r="57271" spans="7:7" x14ac:dyDescent="0.2">
      <c r="G57271" s="12"/>
    </row>
    <row r="57272" spans="7:7" x14ac:dyDescent="0.2">
      <c r="G57272" s="12"/>
    </row>
    <row r="57273" spans="7:7" x14ac:dyDescent="0.2">
      <c r="G57273" s="12"/>
    </row>
    <row r="57274" spans="7:7" x14ac:dyDescent="0.2">
      <c r="G57274" s="12"/>
    </row>
    <row r="57275" spans="7:7" x14ac:dyDescent="0.2">
      <c r="G57275" s="12"/>
    </row>
    <row r="57276" spans="7:7" x14ac:dyDescent="0.2">
      <c r="G57276" s="12"/>
    </row>
    <row r="57277" spans="7:7" x14ac:dyDescent="0.2">
      <c r="G57277" s="12"/>
    </row>
    <row r="57278" spans="7:7" x14ac:dyDescent="0.2">
      <c r="G57278" s="12"/>
    </row>
    <row r="57279" spans="7:7" x14ac:dyDescent="0.2">
      <c r="G57279" s="12"/>
    </row>
    <row r="57280" spans="7:7" x14ac:dyDescent="0.2">
      <c r="G57280" s="12"/>
    </row>
    <row r="57281" spans="7:7" x14ac:dyDescent="0.2">
      <c r="G57281" s="12"/>
    </row>
    <row r="57282" spans="7:7" x14ac:dyDescent="0.2">
      <c r="G57282" s="12"/>
    </row>
    <row r="57283" spans="7:7" x14ac:dyDescent="0.2">
      <c r="G57283" s="12"/>
    </row>
    <row r="57284" spans="7:7" x14ac:dyDescent="0.2">
      <c r="G57284" s="12"/>
    </row>
    <row r="57285" spans="7:7" x14ac:dyDescent="0.2">
      <c r="G57285" s="12"/>
    </row>
    <row r="57286" spans="7:7" x14ac:dyDescent="0.2">
      <c r="G57286" s="12"/>
    </row>
    <row r="57287" spans="7:7" x14ac:dyDescent="0.2">
      <c r="G57287" s="12"/>
    </row>
    <row r="57288" spans="7:7" x14ac:dyDescent="0.2">
      <c r="G57288" s="12"/>
    </row>
    <row r="57289" spans="7:7" x14ac:dyDescent="0.2">
      <c r="G57289" s="12"/>
    </row>
    <row r="57290" spans="7:7" x14ac:dyDescent="0.2">
      <c r="G57290" s="12"/>
    </row>
    <row r="57291" spans="7:7" x14ac:dyDescent="0.2">
      <c r="G57291" s="12"/>
    </row>
    <row r="57292" spans="7:7" x14ac:dyDescent="0.2">
      <c r="G57292" s="12"/>
    </row>
    <row r="57293" spans="7:7" x14ac:dyDescent="0.2">
      <c r="G57293" s="12"/>
    </row>
    <row r="57294" spans="7:7" x14ac:dyDescent="0.2">
      <c r="G57294" s="12"/>
    </row>
    <row r="57295" spans="7:7" x14ac:dyDescent="0.2">
      <c r="G57295" s="12"/>
    </row>
    <row r="57296" spans="7:7" x14ac:dyDescent="0.2">
      <c r="G57296" s="12"/>
    </row>
    <row r="57297" spans="7:7" x14ac:dyDescent="0.2">
      <c r="G57297" s="12"/>
    </row>
    <row r="57298" spans="7:7" x14ac:dyDescent="0.2">
      <c r="G57298" s="12"/>
    </row>
    <row r="57299" spans="7:7" x14ac:dyDescent="0.2">
      <c r="G57299" s="12"/>
    </row>
    <row r="57300" spans="7:7" x14ac:dyDescent="0.2">
      <c r="G57300" s="12"/>
    </row>
    <row r="57301" spans="7:7" x14ac:dyDescent="0.2">
      <c r="G57301" s="12"/>
    </row>
    <row r="57302" spans="7:7" x14ac:dyDescent="0.2">
      <c r="G57302" s="12"/>
    </row>
    <row r="57303" spans="7:7" x14ac:dyDescent="0.2">
      <c r="G57303" s="12"/>
    </row>
    <row r="57304" spans="7:7" x14ac:dyDescent="0.2">
      <c r="G57304" s="12"/>
    </row>
    <row r="57305" spans="7:7" x14ac:dyDescent="0.2">
      <c r="G57305" s="12"/>
    </row>
    <row r="57306" spans="7:7" x14ac:dyDescent="0.2">
      <c r="G57306" s="12"/>
    </row>
    <row r="57307" spans="7:7" x14ac:dyDescent="0.2">
      <c r="G57307" s="12"/>
    </row>
    <row r="57308" spans="7:7" x14ac:dyDescent="0.2">
      <c r="G57308" s="12"/>
    </row>
    <row r="57309" spans="7:7" x14ac:dyDescent="0.2">
      <c r="G57309" s="12"/>
    </row>
    <row r="57310" spans="7:7" x14ac:dyDescent="0.2">
      <c r="G57310" s="12"/>
    </row>
    <row r="57311" spans="7:7" x14ac:dyDescent="0.2">
      <c r="G57311" s="12"/>
    </row>
    <row r="57312" spans="7:7" x14ac:dyDescent="0.2">
      <c r="G57312" s="12"/>
    </row>
    <row r="57313" spans="7:7" x14ac:dyDescent="0.2">
      <c r="G57313" s="12"/>
    </row>
    <row r="57314" spans="7:7" x14ac:dyDescent="0.2">
      <c r="G57314" s="12"/>
    </row>
    <row r="57315" spans="7:7" x14ac:dyDescent="0.2">
      <c r="G57315" s="12"/>
    </row>
    <row r="57316" spans="7:7" x14ac:dyDescent="0.2">
      <c r="G57316" s="12"/>
    </row>
    <row r="57317" spans="7:7" x14ac:dyDescent="0.2">
      <c r="G57317" s="12"/>
    </row>
    <row r="57318" spans="7:7" x14ac:dyDescent="0.2">
      <c r="G57318" s="12"/>
    </row>
    <row r="57319" spans="7:7" x14ac:dyDescent="0.2">
      <c r="G57319" s="12"/>
    </row>
    <row r="57320" spans="7:7" x14ac:dyDescent="0.2">
      <c r="G57320" s="12"/>
    </row>
    <row r="57321" spans="7:7" x14ac:dyDescent="0.2">
      <c r="G57321" s="12"/>
    </row>
    <row r="57322" spans="7:7" x14ac:dyDescent="0.2">
      <c r="G57322" s="12"/>
    </row>
    <row r="57323" spans="7:7" x14ac:dyDescent="0.2">
      <c r="G57323" s="12"/>
    </row>
    <row r="57324" spans="7:7" x14ac:dyDescent="0.2">
      <c r="G57324" s="12"/>
    </row>
    <row r="57325" spans="7:7" x14ac:dyDescent="0.2">
      <c r="G57325" s="12"/>
    </row>
    <row r="57326" spans="7:7" x14ac:dyDescent="0.2">
      <c r="G57326" s="12"/>
    </row>
    <row r="57327" spans="7:7" x14ac:dyDescent="0.2">
      <c r="G57327" s="12"/>
    </row>
    <row r="57328" spans="7:7" x14ac:dyDescent="0.2">
      <c r="G57328" s="12"/>
    </row>
    <row r="57329" spans="7:7" x14ac:dyDescent="0.2">
      <c r="G57329" s="12"/>
    </row>
    <row r="57330" spans="7:7" x14ac:dyDescent="0.2">
      <c r="G57330" s="12"/>
    </row>
    <row r="57331" spans="7:7" x14ac:dyDescent="0.2">
      <c r="G57331" s="12"/>
    </row>
    <row r="57332" spans="7:7" x14ac:dyDescent="0.2">
      <c r="G57332" s="12"/>
    </row>
    <row r="57333" spans="7:7" x14ac:dyDescent="0.2">
      <c r="G57333" s="12"/>
    </row>
    <row r="57334" spans="7:7" x14ac:dyDescent="0.2">
      <c r="G57334" s="12"/>
    </row>
    <row r="57335" spans="7:7" x14ac:dyDescent="0.2">
      <c r="G57335" s="12"/>
    </row>
    <row r="57336" spans="7:7" x14ac:dyDescent="0.2">
      <c r="G57336" s="12"/>
    </row>
    <row r="57337" spans="7:7" x14ac:dyDescent="0.2">
      <c r="G57337" s="12"/>
    </row>
    <row r="57338" spans="7:7" x14ac:dyDescent="0.2">
      <c r="G57338" s="12"/>
    </row>
    <row r="57339" spans="7:7" x14ac:dyDescent="0.2">
      <c r="G57339" s="12"/>
    </row>
    <row r="57340" spans="7:7" x14ac:dyDescent="0.2">
      <c r="G57340" s="12"/>
    </row>
    <row r="57341" spans="7:7" x14ac:dyDescent="0.2">
      <c r="G57341" s="12"/>
    </row>
    <row r="57342" spans="7:7" x14ac:dyDescent="0.2">
      <c r="G57342" s="12"/>
    </row>
    <row r="57343" spans="7:7" x14ac:dyDescent="0.2">
      <c r="G57343" s="12"/>
    </row>
    <row r="57344" spans="7:7" x14ac:dyDescent="0.2">
      <c r="G57344" s="12"/>
    </row>
    <row r="57345" spans="7:7" x14ac:dyDescent="0.2">
      <c r="G57345" s="12"/>
    </row>
    <row r="57346" spans="7:7" x14ac:dyDescent="0.2">
      <c r="G57346" s="12"/>
    </row>
    <row r="57347" spans="7:7" x14ac:dyDescent="0.2">
      <c r="G57347" s="12"/>
    </row>
    <row r="57348" spans="7:7" x14ac:dyDescent="0.2">
      <c r="G57348" s="12"/>
    </row>
    <row r="57349" spans="7:7" x14ac:dyDescent="0.2">
      <c r="G57349" s="12"/>
    </row>
    <row r="57350" spans="7:7" x14ac:dyDescent="0.2">
      <c r="G57350" s="12"/>
    </row>
    <row r="57351" spans="7:7" x14ac:dyDescent="0.2">
      <c r="G57351" s="12"/>
    </row>
    <row r="57352" spans="7:7" x14ac:dyDescent="0.2">
      <c r="G57352" s="12"/>
    </row>
    <row r="57353" spans="7:7" x14ac:dyDescent="0.2">
      <c r="G57353" s="12"/>
    </row>
    <row r="57354" spans="7:7" x14ac:dyDescent="0.2">
      <c r="G57354" s="12"/>
    </row>
    <row r="57355" spans="7:7" x14ac:dyDescent="0.2">
      <c r="G57355" s="12"/>
    </row>
    <row r="57356" spans="7:7" x14ac:dyDescent="0.2">
      <c r="G57356" s="12"/>
    </row>
    <row r="57357" spans="7:7" x14ac:dyDescent="0.2">
      <c r="G57357" s="12"/>
    </row>
    <row r="57358" spans="7:7" x14ac:dyDescent="0.2">
      <c r="G57358" s="12"/>
    </row>
    <row r="57359" spans="7:7" x14ac:dyDescent="0.2">
      <c r="G57359" s="12"/>
    </row>
    <row r="57360" spans="7:7" x14ac:dyDescent="0.2">
      <c r="G57360" s="12"/>
    </row>
    <row r="57361" spans="7:7" x14ac:dyDescent="0.2">
      <c r="G57361" s="12"/>
    </row>
    <row r="57362" spans="7:7" x14ac:dyDescent="0.2">
      <c r="G57362" s="12"/>
    </row>
    <row r="57363" spans="7:7" x14ac:dyDescent="0.2">
      <c r="G57363" s="12"/>
    </row>
    <row r="57364" spans="7:7" x14ac:dyDescent="0.2">
      <c r="G57364" s="12"/>
    </row>
    <row r="57365" spans="7:7" x14ac:dyDescent="0.2">
      <c r="G57365" s="12"/>
    </row>
    <row r="57366" spans="7:7" x14ac:dyDescent="0.2">
      <c r="G57366" s="12"/>
    </row>
    <row r="57367" spans="7:7" x14ac:dyDescent="0.2">
      <c r="G57367" s="12"/>
    </row>
    <row r="57368" spans="7:7" x14ac:dyDescent="0.2">
      <c r="G57368" s="12"/>
    </row>
    <row r="57369" spans="7:7" x14ac:dyDescent="0.2">
      <c r="G57369" s="12"/>
    </row>
    <row r="57370" spans="7:7" x14ac:dyDescent="0.2">
      <c r="G57370" s="12"/>
    </row>
    <row r="57371" spans="7:7" x14ac:dyDescent="0.2">
      <c r="G57371" s="12"/>
    </row>
    <row r="57372" spans="7:7" x14ac:dyDescent="0.2">
      <c r="G57372" s="12"/>
    </row>
    <row r="57373" spans="7:7" x14ac:dyDescent="0.2">
      <c r="G57373" s="12"/>
    </row>
    <row r="57374" spans="7:7" x14ac:dyDescent="0.2">
      <c r="G57374" s="12"/>
    </row>
    <row r="57375" spans="7:7" x14ac:dyDescent="0.2">
      <c r="G57375" s="12"/>
    </row>
    <row r="57376" spans="7:7" x14ac:dyDescent="0.2">
      <c r="G57376" s="12"/>
    </row>
    <row r="57377" spans="7:7" x14ac:dyDescent="0.2">
      <c r="G57377" s="12"/>
    </row>
    <row r="57378" spans="7:7" x14ac:dyDescent="0.2">
      <c r="G57378" s="12"/>
    </row>
    <row r="57379" spans="7:7" x14ac:dyDescent="0.2">
      <c r="G57379" s="12"/>
    </row>
    <row r="57380" spans="7:7" x14ac:dyDescent="0.2">
      <c r="G57380" s="12"/>
    </row>
    <row r="57381" spans="7:7" x14ac:dyDescent="0.2">
      <c r="G57381" s="12"/>
    </row>
    <row r="57382" spans="7:7" x14ac:dyDescent="0.2">
      <c r="G57382" s="12"/>
    </row>
    <row r="57383" spans="7:7" x14ac:dyDescent="0.2">
      <c r="G57383" s="12"/>
    </row>
    <row r="57384" spans="7:7" x14ac:dyDescent="0.2">
      <c r="G57384" s="12"/>
    </row>
    <row r="57385" spans="7:7" x14ac:dyDescent="0.2">
      <c r="G57385" s="12"/>
    </row>
    <row r="57386" spans="7:7" x14ac:dyDescent="0.2">
      <c r="G57386" s="12"/>
    </row>
    <row r="57387" spans="7:7" x14ac:dyDescent="0.2">
      <c r="G57387" s="12"/>
    </row>
    <row r="57388" spans="7:7" x14ac:dyDescent="0.2">
      <c r="G57388" s="12"/>
    </row>
    <row r="57389" spans="7:7" x14ac:dyDescent="0.2">
      <c r="G57389" s="12"/>
    </row>
    <row r="57390" spans="7:7" x14ac:dyDescent="0.2">
      <c r="G57390" s="12"/>
    </row>
    <row r="57391" spans="7:7" x14ac:dyDescent="0.2">
      <c r="G57391" s="12"/>
    </row>
    <row r="57392" spans="7:7" x14ac:dyDescent="0.2">
      <c r="G57392" s="12"/>
    </row>
    <row r="57393" spans="7:7" x14ac:dyDescent="0.2">
      <c r="G57393" s="12"/>
    </row>
    <row r="57394" spans="7:7" x14ac:dyDescent="0.2">
      <c r="G57394" s="12"/>
    </row>
    <row r="57395" spans="7:7" x14ac:dyDescent="0.2">
      <c r="G57395" s="12"/>
    </row>
    <row r="57396" spans="7:7" x14ac:dyDescent="0.2">
      <c r="G57396" s="12"/>
    </row>
    <row r="57397" spans="7:7" x14ac:dyDescent="0.2">
      <c r="G57397" s="12"/>
    </row>
    <row r="57398" spans="7:7" x14ac:dyDescent="0.2">
      <c r="G57398" s="12"/>
    </row>
    <row r="57399" spans="7:7" x14ac:dyDescent="0.2">
      <c r="G57399" s="12"/>
    </row>
    <row r="57400" spans="7:7" x14ac:dyDescent="0.2">
      <c r="G57400" s="12"/>
    </row>
    <row r="57401" spans="7:7" x14ac:dyDescent="0.2">
      <c r="G57401" s="12"/>
    </row>
    <row r="57402" spans="7:7" x14ac:dyDescent="0.2">
      <c r="G57402" s="12"/>
    </row>
    <row r="57403" spans="7:7" x14ac:dyDescent="0.2">
      <c r="G57403" s="12"/>
    </row>
    <row r="57404" spans="7:7" x14ac:dyDescent="0.2">
      <c r="G57404" s="12"/>
    </row>
    <row r="57405" spans="7:7" x14ac:dyDescent="0.2">
      <c r="G57405" s="12"/>
    </row>
    <row r="57406" spans="7:7" x14ac:dyDescent="0.2">
      <c r="G57406" s="12"/>
    </row>
    <row r="57407" spans="7:7" x14ac:dyDescent="0.2">
      <c r="G57407" s="12"/>
    </row>
    <row r="57408" spans="7:7" x14ac:dyDescent="0.2">
      <c r="G57408" s="12"/>
    </row>
    <row r="57409" spans="7:7" x14ac:dyDescent="0.2">
      <c r="G57409" s="12"/>
    </row>
    <row r="57410" spans="7:7" x14ac:dyDescent="0.2">
      <c r="G57410" s="12"/>
    </row>
    <row r="57411" spans="7:7" x14ac:dyDescent="0.2">
      <c r="G57411" s="12"/>
    </row>
    <row r="57412" spans="7:7" x14ac:dyDescent="0.2">
      <c r="G57412" s="12"/>
    </row>
    <row r="57413" spans="7:7" x14ac:dyDescent="0.2">
      <c r="G57413" s="12"/>
    </row>
    <row r="57414" spans="7:7" x14ac:dyDescent="0.2">
      <c r="G57414" s="12"/>
    </row>
    <row r="57415" spans="7:7" x14ac:dyDescent="0.2">
      <c r="G57415" s="12"/>
    </row>
    <row r="57416" spans="7:7" x14ac:dyDescent="0.2">
      <c r="G57416" s="12"/>
    </row>
    <row r="57417" spans="7:7" x14ac:dyDescent="0.2">
      <c r="G57417" s="12"/>
    </row>
    <row r="57418" spans="7:7" x14ac:dyDescent="0.2">
      <c r="G57418" s="12"/>
    </row>
    <row r="57419" spans="7:7" x14ac:dyDescent="0.2">
      <c r="G57419" s="12"/>
    </row>
    <row r="57420" spans="7:7" x14ac:dyDescent="0.2">
      <c r="G57420" s="12"/>
    </row>
    <row r="57421" spans="7:7" x14ac:dyDescent="0.2">
      <c r="G57421" s="12"/>
    </row>
    <row r="57422" spans="7:7" x14ac:dyDescent="0.2">
      <c r="G57422" s="12"/>
    </row>
    <row r="57423" spans="7:7" x14ac:dyDescent="0.2">
      <c r="G57423" s="12"/>
    </row>
    <row r="57424" spans="7:7" x14ac:dyDescent="0.2">
      <c r="G57424" s="12"/>
    </row>
    <row r="57425" spans="7:7" x14ac:dyDescent="0.2">
      <c r="G57425" s="12"/>
    </row>
    <row r="57426" spans="7:7" x14ac:dyDescent="0.2">
      <c r="G57426" s="12"/>
    </row>
    <row r="57427" spans="7:7" x14ac:dyDescent="0.2">
      <c r="G57427" s="12"/>
    </row>
    <row r="57428" spans="7:7" x14ac:dyDescent="0.2">
      <c r="G57428" s="12"/>
    </row>
    <row r="57429" spans="7:7" x14ac:dyDescent="0.2">
      <c r="G57429" s="12"/>
    </row>
    <row r="57430" spans="7:7" x14ac:dyDescent="0.2">
      <c r="G57430" s="12"/>
    </row>
    <row r="57431" spans="7:7" x14ac:dyDescent="0.2">
      <c r="G57431" s="12"/>
    </row>
    <row r="57432" spans="7:7" x14ac:dyDescent="0.2">
      <c r="G57432" s="12"/>
    </row>
    <row r="57433" spans="7:7" x14ac:dyDescent="0.2">
      <c r="G57433" s="12"/>
    </row>
    <row r="57434" spans="7:7" x14ac:dyDescent="0.2">
      <c r="G57434" s="12"/>
    </row>
    <row r="57435" spans="7:7" x14ac:dyDescent="0.2">
      <c r="G57435" s="12"/>
    </row>
    <row r="57436" spans="7:7" x14ac:dyDescent="0.2">
      <c r="G57436" s="12"/>
    </row>
    <row r="57437" spans="7:7" x14ac:dyDescent="0.2">
      <c r="G57437" s="12"/>
    </row>
    <row r="57438" spans="7:7" x14ac:dyDescent="0.2">
      <c r="G57438" s="12"/>
    </row>
    <row r="57439" spans="7:7" x14ac:dyDescent="0.2">
      <c r="G57439" s="12"/>
    </row>
    <row r="57440" spans="7:7" x14ac:dyDescent="0.2">
      <c r="G57440" s="12"/>
    </row>
    <row r="57441" spans="7:7" x14ac:dyDescent="0.2">
      <c r="G57441" s="12"/>
    </row>
    <row r="57442" spans="7:7" x14ac:dyDescent="0.2">
      <c r="G57442" s="12"/>
    </row>
    <row r="57443" spans="7:7" x14ac:dyDescent="0.2">
      <c r="G57443" s="12"/>
    </row>
    <row r="57444" spans="7:7" x14ac:dyDescent="0.2">
      <c r="G57444" s="12"/>
    </row>
    <row r="57445" spans="7:7" x14ac:dyDescent="0.2">
      <c r="G57445" s="12"/>
    </row>
    <row r="57446" spans="7:7" x14ac:dyDescent="0.2">
      <c r="G57446" s="12"/>
    </row>
    <row r="57447" spans="7:7" x14ac:dyDescent="0.2">
      <c r="G57447" s="12"/>
    </row>
    <row r="57448" spans="7:7" x14ac:dyDescent="0.2">
      <c r="G57448" s="12"/>
    </row>
    <row r="57449" spans="7:7" x14ac:dyDescent="0.2">
      <c r="G57449" s="12"/>
    </row>
    <row r="57450" spans="7:7" x14ac:dyDescent="0.2">
      <c r="G57450" s="12"/>
    </row>
    <row r="57451" spans="7:7" x14ac:dyDescent="0.2">
      <c r="G57451" s="12"/>
    </row>
    <row r="57452" spans="7:7" x14ac:dyDescent="0.2">
      <c r="G57452" s="12"/>
    </row>
    <row r="57453" spans="7:7" x14ac:dyDescent="0.2">
      <c r="G57453" s="12"/>
    </row>
    <row r="57454" spans="7:7" x14ac:dyDescent="0.2">
      <c r="G57454" s="12"/>
    </row>
    <row r="57455" spans="7:7" x14ac:dyDescent="0.2">
      <c r="G57455" s="12"/>
    </row>
    <row r="57456" spans="7:7" x14ac:dyDescent="0.2">
      <c r="G57456" s="12"/>
    </row>
    <row r="57457" spans="7:7" x14ac:dyDescent="0.2">
      <c r="G57457" s="12"/>
    </row>
    <row r="57458" spans="7:7" x14ac:dyDescent="0.2">
      <c r="G57458" s="12"/>
    </row>
    <row r="57459" spans="7:7" x14ac:dyDescent="0.2">
      <c r="G57459" s="12"/>
    </row>
    <row r="57460" spans="7:7" x14ac:dyDescent="0.2">
      <c r="G57460" s="12"/>
    </row>
    <row r="57461" spans="7:7" x14ac:dyDescent="0.2">
      <c r="G57461" s="12"/>
    </row>
    <row r="57462" spans="7:7" x14ac:dyDescent="0.2">
      <c r="G57462" s="12"/>
    </row>
    <row r="57463" spans="7:7" x14ac:dyDescent="0.2">
      <c r="G57463" s="12"/>
    </row>
    <row r="57464" spans="7:7" x14ac:dyDescent="0.2">
      <c r="G57464" s="12"/>
    </row>
    <row r="57465" spans="7:7" x14ac:dyDescent="0.2">
      <c r="G57465" s="12"/>
    </row>
    <row r="57466" spans="7:7" x14ac:dyDescent="0.2">
      <c r="G57466" s="12"/>
    </row>
    <row r="57467" spans="7:7" x14ac:dyDescent="0.2">
      <c r="G57467" s="12"/>
    </row>
    <row r="57468" spans="7:7" x14ac:dyDescent="0.2">
      <c r="G57468" s="12"/>
    </row>
    <row r="57469" spans="7:7" x14ac:dyDescent="0.2">
      <c r="G57469" s="12"/>
    </row>
    <row r="57470" spans="7:7" x14ac:dyDescent="0.2">
      <c r="G57470" s="12"/>
    </row>
    <row r="57471" spans="7:7" x14ac:dyDescent="0.2">
      <c r="G57471" s="12"/>
    </row>
    <row r="57472" spans="7:7" x14ac:dyDescent="0.2">
      <c r="G57472" s="12"/>
    </row>
    <row r="57473" spans="7:7" x14ac:dyDescent="0.2">
      <c r="G57473" s="12"/>
    </row>
    <row r="57474" spans="7:7" x14ac:dyDescent="0.2">
      <c r="G57474" s="12"/>
    </row>
    <row r="57475" spans="7:7" x14ac:dyDescent="0.2">
      <c r="G57475" s="12"/>
    </row>
    <row r="57476" spans="7:7" x14ac:dyDescent="0.2">
      <c r="G57476" s="12"/>
    </row>
    <row r="57477" spans="7:7" x14ac:dyDescent="0.2">
      <c r="G57477" s="12"/>
    </row>
    <row r="57478" spans="7:7" x14ac:dyDescent="0.2">
      <c r="G57478" s="12"/>
    </row>
    <row r="57479" spans="7:7" x14ac:dyDescent="0.2">
      <c r="G57479" s="12"/>
    </row>
    <row r="57480" spans="7:7" x14ac:dyDescent="0.2">
      <c r="G57480" s="12"/>
    </row>
    <row r="57481" spans="7:7" x14ac:dyDescent="0.2">
      <c r="G57481" s="12"/>
    </row>
    <row r="57482" spans="7:7" x14ac:dyDescent="0.2">
      <c r="G57482" s="12"/>
    </row>
    <row r="57483" spans="7:7" x14ac:dyDescent="0.2">
      <c r="G57483" s="12"/>
    </row>
    <row r="57484" spans="7:7" x14ac:dyDescent="0.2">
      <c r="G57484" s="12"/>
    </row>
    <row r="57485" spans="7:7" x14ac:dyDescent="0.2">
      <c r="G57485" s="12"/>
    </row>
    <row r="57486" spans="7:7" x14ac:dyDescent="0.2">
      <c r="G57486" s="12"/>
    </row>
    <row r="57487" spans="7:7" x14ac:dyDescent="0.2">
      <c r="G57487" s="12"/>
    </row>
    <row r="57488" spans="7:7" x14ac:dyDescent="0.2">
      <c r="G57488" s="12"/>
    </row>
    <row r="57489" spans="7:7" x14ac:dyDescent="0.2">
      <c r="G57489" s="12"/>
    </row>
    <row r="57490" spans="7:7" x14ac:dyDescent="0.2">
      <c r="G57490" s="12"/>
    </row>
    <row r="57491" spans="7:7" x14ac:dyDescent="0.2">
      <c r="G57491" s="12"/>
    </row>
    <row r="57492" spans="7:7" x14ac:dyDescent="0.2">
      <c r="G57492" s="12"/>
    </row>
    <row r="57493" spans="7:7" x14ac:dyDescent="0.2">
      <c r="G57493" s="12"/>
    </row>
    <row r="57494" spans="7:7" x14ac:dyDescent="0.2">
      <c r="G57494" s="12"/>
    </row>
    <row r="57495" spans="7:7" x14ac:dyDescent="0.2">
      <c r="G57495" s="12"/>
    </row>
    <row r="57496" spans="7:7" x14ac:dyDescent="0.2">
      <c r="G57496" s="12"/>
    </row>
    <row r="57497" spans="7:7" x14ac:dyDescent="0.2">
      <c r="G57497" s="12"/>
    </row>
    <row r="57498" spans="7:7" x14ac:dyDescent="0.2">
      <c r="G57498" s="12"/>
    </row>
    <row r="57499" spans="7:7" x14ac:dyDescent="0.2">
      <c r="G57499" s="12"/>
    </row>
    <row r="57500" spans="7:7" x14ac:dyDescent="0.2">
      <c r="G57500" s="12"/>
    </row>
    <row r="57501" spans="7:7" x14ac:dyDescent="0.2">
      <c r="G57501" s="12"/>
    </row>
    <row r="57502" spans="7:7" x14ac:dyDescent="0.2">
      <c r="G57502" s="12"/>
    </row>
    <row r="57503" spans="7:7" x14ac:dyDescent="0.2">
      <c r="G57503" s="12"/>
    </row>
    <row r="57504" spans="7:7" x14ac:dyDescent="0.2">
      <c r="G57504" s="12"/>
    </row>
    <row r="57505" spans="7:7" x14ac:dyDescent="0.2">
      <c r="G57505" s="12"/>
    </row>
    <row r="57506" spans="7:7" x14ac:dyDescent="0.2">
      <c r="G57506" s="12"/>
    </row>
    <row r="57507" spans="7:7" x14ac:dyDescent="0.2">
      <c r="G57507" s="12"/>
    </row>
    <row r="57508" spans="7:7" x14ac:dyDescent="0.2">
      <c r="G57508" s="12"/>
    </row>
    <row r="57509" spans="7:7" x14ac:dyDescent="0.2">
      <c r="G57509" s="12"/>
    </row>
    <row r="57510" spans="7:7" x14ac:dyDescent="0.2">
      <c r="G57510" s="12"/>
    </row>
    <row r="57511" spans="7:7" x14ac:dyDescent="0.2">
      <c r="G57511" s="12"/>
    </row>
    <row r="57512" spans="7:7" x14ac:dyDescent="0.2">
      <c r="G57512" s="12"/>
    </row>
    <row r="57513" spans="7:7" x14ac:dyDescent="0.2">
      <c r="G57513" s="12"/>
    </row>
    <row r="57514" spans="7:7" x14ac:dyDescent="0.2">
      <c r="G57514" s="12"/>
    </row>
    <row r="57515" spans="7:7" x14ac:dyDescent="0.2">
      <c r="G57515" s="12"/>
    </row>
    <row r="57516" spans="7:7" x14ac:dyDescent="0.2">
      <c r="G57516" s="12"/>
    </row>
    <row r="57517" spans="7:7" x14ac:dyDescent="0.2">
      <c r="G57517" s="12"/>
    </row>
    <row r="57518" spans="7:7" x14ac:dyDescent="0.2">
      <c r="G57518" s="12"/>
    </row>
    <row r="57519" spans="7:7" x14ac:dyDescent="0.2">
      <c r="G57519" s="12"/>
    </row>
    <row r="57520" spans="7:7" x14ac:dyDescent="0.2">
      <c r="G57520" s="12"/>
    </row>
    <row r="57521" spans="7:7" x14ac:dyDescent="0.2">
      <c r="G57521" s="12"/>
    </row>
    <row r="57522" spans="7:7" x14ac:dyDescent="0.2">
      <c r="G57522" s="12"/>
    </row>
    <row r="57523" spans="7:7" x14ac:dyDescent="0.2">
      <c r="G57523" s="12"/>
    </row>
    <row r="57524" spans="7:7" x14ac:dyDescent="0.2">
      <c r="G57524" s="12"/>
    </row>
    <row r="57525" spans="7:7" x14ac:dyDescent="0.2">
      <c r="G57525" s="12"/>
    </row>
    <row r="57526" spans="7:7" x14ac:dyDescent="0.2">
      <c r="G57526" s="12"/>
    </row>
    <row r="57527" spans="7:7" x14ac:dyDescent="0.2">
      <c r="G57527" s="12"/>
    </row>
    <row r="57528" spans="7:7" x14ac:dyDescent="0.2">
      <c r="G57528" s="12"/>
    </row>
    <row r="57529" spans="7:7" x14ac:dyDescent="0.2">
      <c r="G57529" s="12"/>
    </row>
    <row r="57530" spans="7:7" x14ac:dyDescent="0.2">
      <c r="G57530" s="12"/>
    </row>
    <row r="57531" spans="7:7" x14ac:dyDescent="0.2">
      <c r="G57531" s="12"/>
    </row>
    <row r="57532" spans="7:7" x14ac:dyDescent="0.2">
      <c r="G57532" s="12"/>
    </row>
    <row r="57533" spans="7:7" x14ac:dyDescent="0.2">
      <c r="G57533" s="12"/>
    </row>
    <row r="57534" spans="7:7" x14ac:dyDescent="0.2">
      <c r="G57534" s="12"/>
    </row>
    <row r="57535" spans="7:7" x14ac:dyDescent="0.2">
      <c r="G57535" s="12"/>
    </row>
    <row r="57536" spans="7:7" x14ac:dyDescent="0.2">
      <c r="G57536" s="12"/>
    </row>
    <row r="57537" spans="7:7" x14ac:dyDescent="0.2">
      <c r="G57537" s="12"/>
    </row>
    <row r="57538" spans="7:7" x14ac:dyDescent="0.2">
      <c r="G57538" s="12"/>
    </row>
    <row r="57539" spans="7:7" x14ac:dyDescent="0.2">
      <c r="G57539" s="12"/>
    </row>
    <row r="57540" spans="7:7" x14ac:dyDescent="0.2">
      <c r="G57540" s="12"/>
    </row>
    <row r="57541" spans="7:7" x14ac:dyDescent="0.2">
      <c r="G57541" s="12"/>
    </row>
    <row r="57542" spans="7:7" x14ac:dyDescent="0.2">
      <c r="G57542" s="12"/>
    </row>
    <row r="57543" spans="7:7" x14ac:dyDescent="0.2">
      <c r="G57543" s="12"/>
    </row>
    <row r="57544" spans="7:7" x14ac:dyDescent="0.2">
      <c r="G57544" s="12"/>
    </row>
    <row r="57545" spans="7:7" x14ac:dyDescent="0.2">
      <c r="G57545" s="12"/>
    </row>
    <row r="57546" spans="7:7" x14ac:dyDescent="0.2">
      <c r="G57546" s="12"/>
    </row>
    <row r="57547" spans="7:7" x14ac:dyDescent="0.2">
      <c r="G57547" s="12"/>
    </row>
    <row r="57548" spans="7:7" x14ac:dyDescent="0.2">
      <c r="G57548" s="12"/>
    </row>
    <row r="57549" spans="7:7" x14ac:dyDescent="0.2">
      <c r="G57549" s="12"/>
    </row>
    <row r="57550" spans="7:7" x14ac:dyDescent="0.2">
      <c r="G57550" s="12"/>
    </row>
    <row r="57551" spans="7:7" x14ac:dyDescent="0.2">
      <c r="G57551" s="12"/>
    </row>
    <row r="57552" spans="7:7" x14ac:dyDescent="0.2">
      <c r="G57552" s="12"/>
    </row>
    <row r="57553" spans="7:7" x14ac:dyDescent="0.2">
      <c r="G57553" s="12"/>
    </row>
    <row r="57554" spans="7:7" x14ac:dyDescent="0.2">
      <c r="G57554" s="12"/>
    </row>
    <row r="57555" spans="7:7" x14ac:dyDescent="0.2">
      <c r="G57555" s="12"/>
    </row>
    <row r="57556" spans="7:7" x14ac:dyDescent="0.2">
      <c r="G57556" s="12"/>
    </row>
    <row r="57557" spans="7:7" x14ac:dyDescent="0.2">
      <c r="G57557" s="12"/>
    </row>
    <row r="57558" spans="7:7" x14ac:dyDescent="0.2">
      <c r="G57558" s="12"/>
    </row>
    <row r="57559" spans="7:7" x14ac:dyDescent="0.2">
      <c r="G57559" s="12"/>
    </row>
    <row r="57560" spans="7:7" x14ac:dyDescent="0.2">
      <c r="G57560" s="12"/>
    </row>
    <row r="57561" spans="7:7" x14ac:dyDescent="0.2">
      <c r="G57561" s="12"/>
    </row>
    <row r="57562" spans="7:7" x14ac:dyDescent="0.2">
      <c r="G57562" s="12"/>
    </row>
    <row r="57563" spans="7:7" x14ac:dyDescent="0.2">
      <c r="G57563" s="12"/>
    </row>
    <row r="57564" spans="7:7" x14ac:dyDescent="0.2">
      <c r="G57564" s="12"/>
    </row>
    <row r="57565" spans="7:7" x14ac:dyDescent="0.2">
      <c r="G57565" s="12"/>
    </row>
    <row r="57566" spans="7:7" x14ac:dyDescent="0.2">
      <c r="G57566" s="12"/>
    </row>
    <row r="57567" spans="7:7" x14ac:dyDescent="0.2">
      <c r="G57567" s="12"/>
    </row>
    <row r="57568" spans="7:7" x14ac:dyDescent="0.2">
      <c r="G57568" s="12"/>
    </row>
    <row r="57569" spans="7:7" x14ac:dyDescent="0.2">
      <c r="G57569" s="12"/>
    </row>
    <row r="57570" spans="7:7" x14ac:dyDescent="0.2">
      <c r="G57570" s="12"/>
    </row>
    <row r="57571" spans="7:7" x14ac:dyDescent="0.2">
      <c r="G57571" s="12"/>
    </row>
    <row r="57572" spans="7:7" x14ac:dyDescent="0.2">
      <c r="G57572" s="12"/>
    </row>
    <row r="57573" spans="7:7" x14ac:dyDescent="0.2">
      <c r="G57573" s="12"/>
    </row>
    <row r="57574" spans="7:7" x14ac:dyDescent="0.2">
      <c r="G57574" s="12"/>
    </row>
    <row r="57575" spans="7:7" x14ac:dyDescent="0.2">
      <c r="G57575" s="12"/>
    </row>
    <row r="57576" spans="7:7" x14ac:dyDescent="0.2">
      <c r="G57576" s="12"/>
    </row>
    <row r="57577" spans="7:7" x14ac:dyDescent="0.2">
      <c r="G57577" s="12"/>
    </row>
    <row r="57578" spans="7:7" x14ac:dyDescent="0.2">
      <c r="G57578" s="12"/>
    </row>
    <row r="57579" spans="7:7" x14ac:dyDescent="0.2">
      <c r="G57579" s="12"/>
    </row>
    <row r="57580" spans="7:7" x14ac:dyDescent="0.2">
      <c r="G57580" s="12"/>
    </row>
    <row r="57581" spans="7:7" x14ac:dyDescent="0.2">
      <c r="G57581" s="12"/>
    </row>
    <row r="57582" spans="7:7" x14ac:dyDescent="0.2">
      <c r="G57582" s="12"/>
    </row>
    <row r="57583" spans="7:7" x14ac:dyDescent="0.2">
      <c r="G57583" s="12"/>
    </row>
    <row r="57584" spans="7:7" x14ac:dyDescent="0.2">
      <c r="G57584" s="12"/>
    </row>
    <row r="57585" spans="7:7" x14ac:dyDescent="0.2">
      <c r="G57585" s="12"/>
    </row>
    <row r="57586" spans="7:7" x14ac:dyDescent="0.2">
      <c r="G57586" s="12"/>
    </row>
    <row r="57587" spans="7:7" x14ac:dyDescent="0.2">
      <c r="G57587" s="12"/>
    </row>
    <row r="57588" spans="7:7" x14ac:dyDescent="0.2">
      <c r="G57588" s="12"/>
    </row>
    <row r="57589" spans="7:7" x14ac:dyDescent="0.2">
      <c r="G57589" s="12"/>
    </row>
    <row r="57590" spans="7:7" x14ac:dyDescent="0.2">
      <c r="G57590" s="12"/>
    </row>
    <row r="57591" spans="7:7" x14ac:dyDescent="0.2">
      <c r="G57591" s="12"/>
    </row>
    <row r="57592" spans="7:7" x14ac:dyDescent="0.2">
      <c r="G57592" s="12"/>
    </row>
    <row r="57593" spans="7:7" x14ac:dyDescent="0.2">
      <c r="G57593" s="12"/>
    </row>
    <row r="57594" spans="7:7" x14ac:dyDescent="0.2">
      <c r="G57594" s="12"/>
    </row>
    <row r="57595" spans="7:7" x14ac:dyDescent="0.2">
      <c r="G57595" s="12"/>
    </row>
    <row r="57596" spans="7:7" x14ac:dyDescent="0.2">
      <c r="G57596" s="12"/>
    </row>
    <row r="57597" spans="7:7" x14ac:dyDescent="0.2">
      <c r="G57597" s="12"/>
    </row>
    <row r="57598" spans="7:7" x14ac:dyDescent="0.2">
      <c r="G57598" s="12"/>
    </row>
    <row r="57599" spans="7:7" x14ac:dyDescent="0.2">
      <c r="G57599" s="12"/>
    </row>
    <row r="57600" spans="7:7" x14ac:dyDescent="0.2">
      <c r="G57600" s="12"/>
    </row>
    <row r="57601" spans="7:7" x14ac:dyDescent="0.2">
      <c r="G57601" s="12"/>
    </row>
    <row r="57602" spans="7:7" x14ac:dyDescent="0.2">
      <c r="G57602" s="12"/>
    </row>
    <row r="57603" spans="7:7" x14ac:dyDescent="0.2">
      <c r="G57603" s="12"/>
    </row>
    <row r="57604" spans="7:7" x14ac:dyDescent="0.2">
      <c r="G57604" s="12"/>
    </row>
    <row r="57605" spans="7:7" x14ac:dyDescent="0.2">
      <c r="G57605" s="12"/>
    </row>
    <row r="57606" spans="7:7" x14ac:dyDescent="0.2">
      <c r="G57606" s="12"/>
    </row>
    <row r="57607" spans="7:7" x14ac:dyDescent="0.2">
      <c r="G57607" s="12"/>
    </row>
    <row r="57608" spans="7:7" x14ac:dyDescent="0.2">
      <c r="G57608" s="12"/>
    </row>
    <row r="57609" spans="7:7" x14ac:dyDescent="0.2">
      <c r="G57609" s="12"/>
    </row>
    <row r="57610" spans="7:7" x14ac:dyDescent="0.2">
      <c r="G57610" s="12"/>
    </row>
    <row r="57611" spans="7:7" x14ac:dyDescent="0.2">
      <c r="G57611" s="12"/>
    </row>
    <row r="57612" spans="7:7" x14ac:dyDescent="0.2">
      <c r="G57612" s="12"/>
    </row>
    <row r="57613" spans="7:7" x14ac:dyDescent="0.2">
      <c r="G57613" s="12"/>
    </row>
    <row r="57614" spans="7:7" x14ac:dyDescent="0.2">
      <c r="G57614" s="12"/>
    </row>
    <row r="57615" spans="7:7" x14ac:dyDescent="0.2">
      <c r="G57615" s="12"/>
    </row>
    <row r="57616" spans="7:7" x14ac:dyDescent="0.2">
      <c r="G57616" s="12"/>
    </row>
    <row r="57617" spans="7:7" x14ac:dyDescent="0.2">
      <c r="G57617" s="12"/>
    </row>
    <row r="57618" spans="7:7" x14ac:dyDescent="0.2">
      <c r="G57618" s="12"/>
    </row>
    <row r="57619" spans="7:7" x14ac:dyDescent="0.2">
      <c r="G57619" s="12"/>
    </row>
    <row r="57620" spans="7:7" x14ac:dyDescent="0.2">
      <c r="G57620" s="12"/>
    </row>
    <row r="57621" spans="7:7" x14ac:dyDescent="0.2">
      <c r="G57621" s="12"/>
    </row>
    <row r="57622" spans="7:7" x14ac:dyDescent="0.2">
      <c r="G57622" s="12"/>
    </row>
    <row r="57623" spans="7:7" x14ac:dyDescent="0.2">
      <c r="G57623" s="12"/>
    </row>
    <row r="57624" spans="7:7" x14ac:dyDescent="0.2">
      <c r="G57624" s="12"/>
    </row>
    <row r="57625" spans="7:7" x14ac:dyDescent="0.2">
      <c r="G57625" s="12"/>
    </row>
    <row r="57626" spans="7:7" x14ac:dyDescent="0.2">
      <c r="G57626" s="12"/>
    </row>
    <row r="57627" spans="7:7" x14ac:dyDescent="0.2">
      <c r="G57627" s="12"/>
    </row>
    <row r="57628" spans="7:7" x14ac:dyDescent="0.2">
      <c r="G57628" s="12"/>
    </row>
    <row r="57629" spans="7:7" x14ac:dyDescent="0.2">
      <c r="G57629" s="12"/>
    </row>
    <row r="57630" spans="7:7" x14ac:dyDescent="0.2">
      <c r="G57630" s="12"/>
    </row>
    <row r="57631" spans="7:7" x14ac:dyDescent="0.2">
      <c r="G57631" s="12"/>
    </row>
    <row r="57632" spans="7:7" x14ac:dyDescent="0.2">
      <c r="G57632" s="12"/>
    </row>
    <row r="57633" spans="7:7" x14ac:dyDescent="0.2">
      <c r="G57633" s="12"/>
    </row>
    <row r="57634" spans="7:7" x14ac:dyDescent="0.2">
      <c r="G57634" s="12"/>
    </row>
    <row r="57635" spans="7:7" x14ac:dyDescent="0.2">
      <c r="G57635" s="12"/>
    </row>
    <row r="57636" spans="7:7" x14ac:dyDescent="0.2">
      <c r="G57636" s="12"/>
    </row>
    <row r="57637" spans="7:7" x14ac:dyDescent="0.2">
      <c r="G57637" s="12"/>
    </row>
    <row r="57638" spans="7:7" x14ac:dyDescent="0.2">
      <c r="G57638" s="12"/>
    </row>
    <row r="57639" spans="7:7" x14ac:dyDescent="0.2">
      <c r="G57639" s="12"/>
    </row>
    <row r="57640" spans="7:7" x14ac:dyDescent="0.2">
      <c r="G57640" s="12"/>
    </row>
    <row r="57641" spans="7:7" x14ac:dyDescent="0.2">
      <c r="G57641" s="12"/>
    </row>
    <row r="57642" spans="7:7" x14ac:dyDescent="0.2">
      <c r="G57642" s="12"/>
    </row>
    <row r="57643" spans="7:7" x14ac:dyDescent="0.2">
      <c r="G57643" s="12"/>
    </row>
    <row r="57644" spans="7:7" x14ac:dyDescent="0.2">
      <c r="G57644" s="12"/>
    </row>
    <row r="57645" spans="7:7" x14ac:dyDescent="0.2">
      <c r="G57645" s="12"/>
    </row>
    <row r="57646" spans="7:7" x14ac:dyDescent="0.2">
      <c r="G57646" s="12"/>
    </row>
    <row r="57647" spans="7:7" x14ac:dyDescent="0.2">
      <c r="G57647" s="12"/>
    </row>
    <row r="57648" spans="7:7" x14ac:dyDescent="0.2">
      <c r="G57648" s="12"/>
    </row>
    <row r="57649" spans="7:7" x14ac:dyDescent="0.2">
      <c r="G57649" s="12"/>
    </row>
    <row r="57650" spans="7:7" x14ac:dyDescent="0.2">
      <c r="G57650" s="12"/>
    </row>
    <row r="57651" spans="7:7" x14ac:dyDescent="0.2">
      <c r="G57651" s="12"/>
    </row>
    <row r="57652" spans="7:7" x14ac:dyDescent="0.2">
      <c r="G57652" s="12"/>
    </row>
    <row r="57653" spans="7:7" x14ac:dyDescent="0.2">
      <c r="G57653" s="12"/>
    </row>
    <row r="57654" spans="7:7" x14ac:dyDescent="0.2">
      <c r="G57654" s="12"/>
    </row>
    <row r="57655" spans="7:7" x14ac:dyDescent="0.2">
      <c r="G57655" s="12"/>
    </row>
    <row r="57656" spans="7:7" x14ac:dyDescent="0.2">
      <c r="G57656" s="12"/>
    </row>
    <row r="57657" spans="7:7" x14ac:dyDescent="0.2">
      <c r="G57657" s="12"/>
    </row>
    <row r="57658" spans="7:7" x14ac:dyDescent="0.2">
      <c r="G57658" s="12"/>
    </row>
    <row r="57659" spans="7:7" x14ac:dyDescent="0.2">
      <c r="G57659" s="12"/>
    </row>
    <row r="57660" spans="7:7" x14ac:dyDescent="0.2">
      <c r="G57660" s="12"/>
    </row>
    <row r="57661" spans="7:7" x14ac:dyDescent="0.2">
      <c r="G57661" s="12"/>
    </row>
    <row r="57662" spans="7:7" x14ac:dyDescent="0.2">
      <c r="G57662" s="12"/>
    </row>
    <row r="57663" spans="7:7" x14ac:dyDescent="0.2">
      <c r="G57663" s="12"/>
    </row>
    <row r="57664" spans="7:7" x14ac:dyDescent="0.2">
      <c r="G57664" s="12"/>
    </row>
    <row r="57665" spans="7:7" x14ac:dyDescent="0.2">
      <c r="G57665" s="12"/>
    </row>
    <row r="57666" spans="7:7" x14ac:dyDescent="0.2">
      <c r="G57666" s="12"/>
    </row>
    <row r="57667" spans="7:7" x14ac:dyDescent="0.2">
      <c r="G57667" s="12"/>
    </row>
    <row r="57668" spans="7:7" x14ac:dyDescent="0.2">
      <c r="G57668" s="12"/>
    </row>
    <row r="57669" spans="7:7" x14ac:dyDescent="0.2">
      <c r="G57669" s="12"/>
    </row>
    <row r="57670" spans="7:7" x14ac:dyDescent="0.2">
      <c r="G57670" s="12"/>
    </row>
    <row r="57671" spans="7:7" x14ac:dyDescent="0.2">
      <c r="G57671" s="12"/>
    </row>
    <row r="57672" spans="7:7" x14ac:dyDescent="0.2">
      <c r="G57672" s="12"/>
    </row>
    <row r="57673" spans="7:7" x14ac:dyDescent="0.2">
      <c r="G57673" s="12"/>
    </row>
    <row r="57674" spans="7:7" x14ac:dyDescent="0.2">
      <c r="G57674" s="12"/>
    </row>
    <row r="57675" spans="7:7" x14ac:dyDescent="0.2">
      <c r="G57675" s="12"/>
    </row>
    <row r="57676" spans="7:7" x14ac:dyDescent="0.2">
      <c r="G57676" s="12"/>
    </row>
    <row r="57677" spans="7:7" x14ac:dyDescent="0.2">
      <c r="G57677" s="12"/>
    </row>
    <row r="57678" spans="7:7" x14ac:dyDescent="0.2">
      <c r="G57678" s="12"/>
    </row>
    <row r="57679" spans="7:7" x14ac:dyDescent="0.2">
      <c r="G57679" s="12"/>
    </row>
    <row r="57680" spans="7:7" x14ac:dyDescent="0.2">
      <c r="G57680" s="12"/>
    </row>
    <row r="57681" spans="7:7" x14ac:dyDescent="0.2">
      <c r="G57681" s="12"/>
    </row>
    <row r="57682" spans="7:7" x14ac:dyDescent="0.2">
      <c r="G57682" s="12"/>
    </row>
    <row r="57683" spans="7:7" x14ac:dyDescent="0.2">
      <c r="G57683" s="12"/>
    </row>
    <row r="57684" spans="7:7" x14ac:dyDescent="0.2">
      <c r="G57684" s="12"/>
    </row>
    <row r="57685" spans="7:7" x14ac:dyDescent="0.2">
      <c r="G57685" s="12"/>
    </row>
    <row r="57686" spans="7:7" x14ac:dyDescent="0.2">
      <c r="G57686" s="12"/>
    </row>
    <row r="57687" spans="7:7" x14ac:dyDescent="0.2">
      <c r="G57687" s="12"/>
    </row>
    <row r="57688" spans="7:7" x14ac:dyDescent="0.2">
      <c r="G57688" s="12"/>
    </row>
    <row r="57689" spans="7:7" x14ac:dyDescent="0.2">
      <c r="G57689" s="12"/>
    </row>
    <row r="57690" spans="7:7" x14ac:dyDescent="0.2">
      <c r="G57690" s="12"/>
    </row>
    <row r="57691" spans="7:7" x14ac:dyDescent="0.2">
      <c r="G57691" s="12"/>
    </row>
    <row r="57692" spans="7:7" x14ac:dyDescent="0.2">
      <c r="G57692" s="12"/>
    </row>
    <row r="57693" spans="7:7" x14ac:dyDescent="0.2">
      <c r="G57693" s="12"/>
    </row>
    <row r="57694" spans="7:7" x14ac:dyDescent="0.2">
      <c r="G57694" s="12"/>
    </row>
    <row r="57695" spans="7:7" x14ac:dyDescent="0.2">
      <c r="G57695" s="12"/>
    </row>
    <row r="57696" spans="7:7" x14ac:dyDescent="0.2">
      <c r="G57696" s="12"/>
    </row>
    <row r="57697" spans="7:7" x14ac:dyDescent="0.2">
      <c r="G57697" s="12"/>
    </row>
    <row r="57698" spans="7:7" x14ac:dyDescent="0.2">
      <c r="G57698" s="12"/>
    </row>
    <row r="57699" spans="7:7" x14ac:dyDescent="0.2">
      <c r="G57699" s="12"/>
    </row>
    <row r="57700" spans="7:7" x14ac:dyDescent="0.2">
      <c r="G57700" s="12"/>
    </row>
    <row r="57701" spans="7:7" x14ac:dyDescent="0.2">
      <c r="G57701" s="12"/>
    </row>
    <row r="57702" spans="7:7" x14ac:dyDescent="0.2">
      <c r="G57702" s="12"/>
    </row>
    <row r="57703" spans="7:7" x14ac:dyDescent="0.2">
      <c r="G57703" s="12"/>
    </row>
    <row r="57704" spans="7:7" x14ac:dyDescent="0.2">
      <c r="G57704" s="12"/>
    </row>
    <row r="57705" spans="7:7" x14ac:dyDescent="0.2">
      <c r="G57705" s="12"/>
    </row>
    <row r="57706" spans="7:7" x14ac:dyDescent="0.2">
      <c r="G57706" s="12"/>
    </row>
    <row r="57707" spans="7:7" x14ac:dyDescent="0.2">
      <c r="G57707" s="12"/>
    </row>
    <row r="57708" spans="7:7" x14ac:dyDescent="0.2">
      <c r="G57708" s="12"/>
    </row>
    <row r="57709" spans="7:7" x14ac:dyDescent="0.2">
      <c r="G57709" s="12"/>
    </row>
    <row r="57710" spans="7:7" x14ac:dyDescent="0.2">
      <c r="G57710" s="12"/>
    </row>
    <row r="57711" spans="7:7" x14ac:dyDescent="0.2">
      <c r="G57711" s="12"/>
    </row>
    <row r="57712" spans="7:7" x14ac:dyDescent="0.2">
      <c r="G57712" s="12"/>
    </row>
    <row r="57713" spans="7:7" x14ac:dyDescent="0.2">
      <c r="G57713" s="12"/>
    </row>
    <row r="57714" spans="7:7" x14ac:dyDescent="0.2">
      <c r="G57714" s="12"/>
    </row>
    <row r="57715" spans="7:7" x14ac:dyDescent="0.2">
      <c r="G57715" s="12"/>
    </row>
    <row r="57716" spans="7:7" x14ac:dyDescent="0.2">
      <c r="G57716" s="12"/>
    </row>
    <row r="57717" spans="7:7" x14ac:dyDescent="0.2">
      <c r="G57717" s="12"/>
    </row>
    <row r="57718" spans="7:7" x14ac:dyDescent="0.2">
      <c r="G57718" s="12"/>
    </row>
    <row r="57719" spans="7:7" x14ac:dyDescent="0.2">
      <c r="G57719" s="12"/>
    </row>
    <row r="57720" spans="7:7" x14ac:dyDescent="0.2">
      <c r="G57720" s="12"/>
    </row>
    <row r="57721" spans="7:7" x14ac:dyDescent="0.2">
      <c r="G57721" s="12"/>
    </row>
    <row r="57722" spans="7:7" x14ac:dyDescent="0.2">
      <c r="G57722" s="12"/>
    </row>
    <row r="57723" spans="7:7" x14ac:dyDescent="0.2">
      <c r="G57723" s="12"/>
    </row>
    <row r="57724" spans="7:7" x14ac:dyDescent="0.2">
      <c r="G57724" s="12"/>
    </row>
    <row r="57725" spans="7:7" x14ac:dyDescent="0.2">
      <c r="G57725" s="12"/>
    </row>
    <row r="57726" spans="7:7" x14ac:dyDescent="0.2">
      <c r="G57726" s="12"/>
    </row>
    <row r="57727" spans="7:7" x14ac:dyDescent="0.2">
      <c r="G57727" s="12"/>
    </row>
    <row r="57728" spans="7:7" x14ac:dyDescent="0.2">
      <c r="G57728" s="12"/>
    </row>
    <row r="57729" spans="7:7" x14ac:dyDescent="0.2">
      <c r="G57729" s="12"/>
    </row>
    <row r="57730" spans="7:7" x14ac:dyDescent="0.2">
      <c r="G57730" s="12"/>
    </row>
    <row r="57731" spans="7:7" x14ac:dyDescent="0.2">
      <c r="G57731" s="12"/>
    </row>
    <row r="57732" spans="7:7" x14ac:dyDescent="0.2">
      <c r="G57732" s="12"/>
    </row>
    <row r="57733" spans="7:7" x14ac:dyDescent="0.2">
      <c r="G57733" s="12"/>
    </row>
    <row r="57734" spans="7:7" x14ac:dyDescent="0.2">
      <c r="G57734" s="12"/>
    </row>
    <row r="57735" spans="7:7" x14ac:dyDescent="0.2">
      <c r="G57735" s="12"/>
    </row>
    <row r="57736" spans="7:7" x14ac:dyDescent="0.2">
      <c r="G57736" s="12"/>
    </row>
    <row r="57737" spans="7:7" x14ac:dyDescent="0.2">
      <c r="G57737" s="12"/>
    </row>
    <row r="57738" spans="7:7" x14ac:dyDescent="0.2">
      <c r="G57738" s="12"/>
    </row>
    <row r="57739" spans="7:7" x14ac:dyDescent="0.2">
      <c r="G57739" s="12"/>
    </row>
    <row r="57740" spans="7:7" x14ac:dyDescent="0.2">
      <c r="G57740" s="12"/>
    </row>
    <row r="57741" spans="7:7" x14ac:dyDescent="0.2">
      <c r="G57741" s="12"/>
    </row>
    <row r="57742" spans="7:7" x14ac:dyDescent="0.2">
      <c r="G57742" s="12"/>
    </row>
    <row r="57743" spans="7:7" x14ac:dyDescent="0.2">
      <c r="G57743" s="12"/>
    </row>
    <row r="57744" spans="7:7" x14ac:dyDescent="0.2">
      <c r="G57744" s="12"/>
    </row>
    <row r="57745" spans="7:7" x14ac:dyDescent="0.2">
      <c r="G57745" s="12"/>
    </row>
    <row r="57746" spans="7:7" x14ac:dyDescent="0.2">
      <c r="G57746" s="12"/>
    </row>
    <row r="57747" spans="7:7" x14ac:dyDescent="0.2">
      <c r="G57747" s="12"/>
    </row>
    <row r="57748" spans="7:7" x14ac:dyDescent="0.2">
      <c r="G57748" s="12"/>
    </row>
    <row r="57749" spans="7:7" x14ac:dyDescent="0.2">
      <c r="G57749" s="12"/>
    </row>
    <row r="57750" spans="7:7" x14ac:dyDescent="0.2">
      <c r="G57750" s="12"/>
    </row>
    <row r="57751" spans="7:7" x14ac:dyDescent="0.2">
      <c r="G57751" s="12"/>
    </row>
    <row r="57752" spans="7:7" x14ac:dyDescent="0.2">
      <c r="G57752" s="12"/>
    </row>
    <row r="57753" spans="7:7" x14ac:dyDescent="0.2">
      <c r="G57753" s="12"/>
    </row>
    <row r="57754" spans="7:7" x14ac:dyDescent="0.2">
      <c r="G57754" s="12"/>
    </row>
    <row r="57755" spans="7:7" x14ac:dyDescent="0.2">
      <c r="G57755" s="12"/>
    </row>
    <row r="57756" spans="7:7" x14ac:dyDescent="0.2">
      <c r="G57756" s="12"/>
    </row>
    <row r="57757" spans="7:7" x14ac:dyDescent="0.2">
      <c r="G57757" s="12"/>
    </row>
    <row r="57758" spans="7:7" x14ac:dyDescent="0.2">
      <c r="G57758" s="12"/>
    </row>
    <row r="57759" spans="7:7" x14ac:dyDescent="0.2">
      <c r="G57759" s="12"/>
    </row>
    <row r="57760" spans="7:7" x14ac:dyDescent="0.2">
      <c r="G57760" s="12"/>
    </row>
    <row r="57761" spans="7:7" x14ac:dyDescent="0.2">
      <c r="G57761" s="12"/>
    </row>
    <row r="57762" spans="7:7" x14ac:dyDescent="0.2">
      <c r="G57762" s="12"/>
    </row>
    <row r="57763" spans="7:7" x14ac:dyDescent="0.2">
      <c r="G57763" s="12"/>
    </row>
    <row r="57764" spans="7:7" x14ac:dyDescent="0.2">
      <c r="G57764" s="12"/>
    </row>
    <row r="57765" spans="7:7" x14ac:dyDescent="0.2">
      <c r="G57765" s="12"/>
    </row>
    <row r="57766" spans="7:7" x14ac:dyDescent="0.2">
      <c r="G57766" s="12"/>
    </row>
    <row r="57767" spans="7:7" x14ac:dyDescent="0.2">
      <c r="G57767" s="12"/>
    </row>
    <row r="57768" spans="7:7" x14ac:dyDescent="0.2">
      <c r="G57768" s="12"/>
    </row>
    <row r="57769" spans="7:7" x14ac:dyDescent="0.2">
      <c r="G57769" s="12"/>
    </row>
    <row r="57770" spans="7:7" x14ac:dyDescent="0.2">
      <c r="G57770" s="12"/>
    </row>
    <row r="57771" spans="7:7" x14ac:dyDescent="0.2">
      <c r="G57771" s="12"/>
    </row>
    <row r="57772" spans="7:7" x14ac:dyDescent="0.2">
      <c r="G57772" s="12"/>
    </row>
    <row r="57773" spans="7:7" x14ac:dyDescent="0.2">
      <c r="G57773" s="12"/>
    </row>
    <row r="57774" spans="7:7" x14ac:dyDescent="0.2">
      <c r="G57774" s="12"/>
    </row>
    <row r="57775" spans="7:7" x14ac:dyDescent="0.2">
      <c r="G57775" s="12"/>
    </row>
    <row r="57776" spans="7:7" x14ac:dyDescent="0.2">
      <c r="G57776" s="12"/>
    </row>
    <row r="57777" spans="7:7" x14ac:dyDescent="0.2">
      <c r="G57777" s="12"/>
    </row>
    <row r="57778" spans="7:7" x14ac:dyDescent="0.2">
      <c r="G57778" s="12"/>
    </row>
    <row r="57779" spans="7:7" x14ac:dyDescent="0.2">
      <c r="G57779" s="12"/>
    </row>
    <row r="57780" spans="7:7" x14ac:dyDescent="0.2">
      <c r="G57780" s="12"/>
    </row>
    <row r="57781" spans="7:7" x14ac:dyDescent="0.2">
      <c r="G57781" s="12"/>
    </row>
    <row r="57782" spans="7:7" x14ac:dyDescent="0.2">
      <c r="G57782" s="12"/>
    </row>
    <row r="57783" spans="7:7" x14ac:dyDescent="0.2">
      <c r="G57783" s="12"/>
    </row>
    <row r="57784" spans="7:7" x14ac:dyDescent="0.2">
      <c r="G57784" s="12"/>
    </row>
    <row r="57785" spans="7:7" x14ac:dyDescent="0.2">
      <c r="G57785" s="12"/>
    </row>
    <row r="57786" spans="7:7" x14ac:dyDescent="0.2">
      <c r="G57786" s="12"/>
    </row>
    <row r="57787" spans="7:7" x14ac:dyDescent="0.2">
      <c r="G57787" s="12"/>
    </row>
    <row r="57788" spans="7:7" x14ac:dyDescent="0.2">
      <c r="G57788" s="12"/>
    </row>
    <row r="57789" spans="7:7" x14ac:dyDescent="0.2">
      <c r="G57789" s="12"/>
    </row>
    <row r="57790" spans="7:7" x14ac:dyDescent="0.2">
      <c r="G57790" s="12"/>
    </row>
    <row r="57791" spans="7:7" x14ac:dyDescent="0.2">
      <c r="G57791" s="12"/>
    </row>
    <row r="57792" spans="7:7" x14ac:dyDescent="0.2">
      <c r="G57792" s="12"/>
    </row>
    <row r="57793" spans="7:7" x14ac:dyDescent="0.2">
      <c r="G57793" s="12"/>
    </row>
    <row r="57794" spans="7:7" x14ac:dyDescent="0.2">
      <c r="G57794" s="12"/>
    </row>
    <row r="57795" spans="7:7" x14ac:dyDescent="0.2">
      <c r="G57795" s="12"/>
    </row>
    <row r="57796" spans="7:7" x14ac:dyDescent="0.2">
      <c r="G57796" s="12"/>
    </row>
    <row r="57797" spans="7:7" x14ac:dyDescent="0.2">
      <c r="G57797" s="12"/>
    </row>
    <row r="57798" spans="7:7" x14ac:dyDescent="0.2">
      <c r="G57798" s="12"/>
    </row>
    <row r="57799" spans="7:7" x14ac:dyDescent="0.2">
      <c r="G57799" s="12"/>
    </row>
    <row r="57800" spans="7:7" x14ac:dyDescent="0.2">
      <c r="G57800" s="12"/>
    </row>
    <row r="57801" spans="7:7" x14ac:dyDescent="0.2">
      <c r="G57801" s="12"/>
    </row>
    <row r="57802" spans="7:7" x14ac:dyDescent="0.2">
      <c r="G57802" s="12"/>
    </row>
    <row r="57803" spans="7:7" x14ac:dyDescent="0.2">
      <c r="G57803" s="12"/>
    </row>
    <row r="57804" spans="7:7" x14ac:dyDescent="0.2">
      <c r="G57804" s="12"/>
    </row>
    <row r="57805" spans="7:7" x14ac:dyDescent="0.2">
      <c r="G57805" s="12"/>
    </row>
    <row r="57806" spans="7:7" x14ac:dyDescent="0.2">
      <c r="G57806" s="12"/>
    </row>
    <row r="57807" spans="7:7" x14ac:dyDescent="0.2">
      <c r="G57807" s="12"/>
    </row>
    <row r="57808" spans="7:7" x14ac:dyDescent="0.2">
      <c r="G57808" s="12"/>
    </row>
    <row r="57809" spans="7:7" x14ac:dyDescent="0.2">
      <c r="G57809" s="12"/>
    </row>
    <row r="57810" spans="7:7" x14ac:dyDescent="0.2">
      <c r="G57810" s="12"/>
    </row>
    <row r="57811" spans="7:7" x14ac:dyDescent="0.2">
      <c r="G57811" s="12"/>
    </row>
    <row r="57812" spans="7:7" x14ac:dyDescent="0.2">
      <c r="G57812" s="12"/>
    </row>
    <row r="57813" spans="7:7" x14ac:dyDescent="0.2">
      <c r="G57813" s="12"/>
    </row>
    <row r="57814" spans="7:7" x14ac:dyDescent="0.2">
      <c r="G57814" s="12"/>
    </row>
    <row r="57815" spans="7:7" x14ac:dyDescent="0.2">
      <c r="G57815" s="12"/>
    </row>
    <row r="57816" spans="7:7" x14ac:dyDescent="0.2">
      <c r="G57816" s="12"/>
    </row>
    <row r="57817" spans="7:7" x14ac:dyDescent="0.2">
      <c r="G57817" s="12"/>
    </row>
    <row r="57818" spans="7:7" x14ac:dyDescent="0.2">
      <c r="G57818" s="12"/>
    </row>
    <row r="57819" spans="7:7" x14ac:dyDescent="0.2">
      <c r="G57819" s="12"/>
    </row>
    <row r="57820" spans="7:7" x14ac:dyDescent="0.2">
      <c r="G57820" s="12"/>
    </row>
    <row r="57821" spans="7:7" x14ac:dyDescent="0.2">
      <c r="G57821" s="12"/>
    </row>
    <row r="57822" spans="7:7" x14ac:dyDescent="0.2">
      <c r="G57822" s="12"/>
    </row>
    <row r="57823" spans="7:7" x14ac:dyDescent="0.2">
      <c r="G57823" s="12"/>
    </row>
    <row r="57824" spans="7:7" x14ac:dyDescent="0.2">
      <c r="G57824" s="12"/>
    </row>
    <row r="57825" spans="7:7" x14ac:dyDescent="0.2">
      <c r="G57825" s="12"/>
    </row>
    <row r="57826" spans="7:7" x14ac:dyDescent="0.2">
      <c r="G57826" s="12"/>
    </row>
    <row r="57827" spans="7:7" x14ac:dyDescent="0.2">
      <c r="G57827" s="12"/>
    </row>
    <row r="57828" spans="7:7" x14ac:dyDescent="0.2">
      <c r="G57828" s="12"/>
    </row>
    <row r="57829" spans="7:7" x14ac:dyDescent="0.2">
      <c r="G57829" s="12"/>
    </row>
    <row r="57830" spans="7:7" x14ac:dyDescent="0.2">
      <c r="G57830" s="12"/>
    </row>
    <row r="57831" spans="7:7" x14ac:dyDescent="0.2">
      <c r="G57831" s="12"/>
    </row>
    <row r="57832" spans="7:7" x14ac:dyDescent="0.2">
      <c r="G57832" s="12"/>
    </row>
    <row r="57833" spans="7:7" x14ac:dyDescent="0.2">
      <c r="G57833" s="12"/>
    </row>
    <row r="57834" spans="7:7" x14ac:dyDescent="0.2">
      <c r="G57834" s="12"/>
    </row>
    <row r="57835" spans="7:7" x14ac:dyDescent="0.2">
      <c r="G57835" s="12"/>
    </row>
    <row r="57836" spans="7:7" x14ac:dyDescent="0.2">
      <c r="G57836" s="12"/>
    </row>
    <row r="57837" spans="7:7" x14ac:dyDescent="0.2">
      <c r="G57837" s="12"/>
    </row>
    <row r="57838" spans="7:7" x14ac:dyDescent="0.2">
      <c r="G57838" s="12"/>
    </row>
    <row r="57839" spans="7:7" x14ac:dyDescent="0.2">
      <c r="G57839" s="12"/>
    </row>
    <row r="57840" spans="7:7" x14ac:dyDescent="0.2">
      <c r="G57840" s="12"/>
    </row>
    <row r="57841" spans="7:7" x14ac:dyDescent="0.2">
      <c r="G57841" s="12"/>
    </row>
    <row r="57842" spans="7:7" x14ac:dyDescent="0.2">
      <c r="G57842" s="12"/>
    </row>
    <row r="57843" spans="7:7" x14ac:dyDescent="0.2">
      <c r="G57843" s="12"/>
    </row>
    <row r="57844" spans="7:7" x14ac:dyDescent="0.2">
      <c r="G57844" s="12"/>
    </row>
    <row r="57845" spans="7:7" x14ac:dyDescent="0.2">
      <c r="G57845" s="12"/>
    </row>
    <row r="57846" spans="7:7" x14ac:dyDescent="0.2">
      <c r="G57846" s="12"/>
    </row>
    <row r="57847" spans="7:7" x14ac:dyDescent="0.2">
      <c r="G57847" s="12"/>
    </row>
    <row r="57848" spans="7:7" x14ac:dyDescent="0.2">
      <c r="G57848" s="12"/>
    </row>
    <row r="57849" spans="7:7" x14ac:dyDescent="0.2">
      <c r="G57849" s="12"/>
    </row>
    <row r="57850" spans="7:7" x14ac:dyDescent="0.2">
      <c r="G57850" s="12"/>
    </row>
    <row r="57851" spans="7:7" x14ac:dyDescent="0.2">
      <c r="G57851" s="12"/>
    </row>
    <row r="57852" spans="7:7" x14ac:dyDescent="0.2">
      <c r="G57852" s="12"/>
    </row>
    <row r="57853" spans="7:7" x14ac:dyDescent="0.2">
      <c r="G57853" s="12"/>
    </row>
    <row r="57854" spans="7:7" x14ac:dyDescent="0.2">
      <c r="G57854" s="12"/>
    </row>
    <row r="57855" spans="7:7" x14ac:dyDescent="0.2">
      <c r="G57855" s="12"/>
    </row>
    <row r="57856" spans="7:7" x14ac:dyDescent="0.2">
      <c r="G57856" s="12"/>
    </row>
    <row r="57857" spans="7:7" x14ac:dyDescent="0.2">
      <c r="G57857" s="12"/>
    </row>
    <row r="57858" spans="7:7" x14ac:dyDescent="0.2">
      <c r="G57858" s="12"/>
    </row>
    <row r="57859" spans="7:7" x14ac:dyDescent="0.2">
      <c r="G57859" s="12"/>
    </row>
    <row r="57860" spans="7:7" x14ac:dyDescent="0.2">
      <c r="G57860" s="12"/>
    </row>
    <row r="57861" spans="7:7" x14ac:dyDescent="0.2">
      <c r="G57861" s="12"/>
    </row>
    <row r="57862" spans="7:7" x14ac:dyDescent="0.2">
      <c r="G57862" s="12"/>
    </row>
    <row r="57863" spans="7:7" x14ac:dyDescent="0.2">
      <c r="G57863" s="12"/>
    </row>
    <row r="57864" spans="7:7" x14ac:dyDescent="0.2">
      <c r="G57864" s="12"/>
    </row>
    <row r="57865" spans="7:7" x14ac:dyDescent="0.2">
      <c r="G57865" s="12"/>
    </row>
    <row r="57866" spans="7:7" x14ac:dyDescent="0.2">
      <c r="G57866" s="12"/>
    </row>
    <row r="57867" spans="7:7" x14ac:dyDescent="0.2">
      <c r="G57867" s="12"/>
    </row>
    <row r="57868" spans="7:7" x14ac:dyDescent="0.2">
      <c r="G57868" s="12"/>
    </row>
    <row r="57869" spans="7:7" x14ac:dyDescent="0.2">
      <c r="G57869" s="12"/>
    </row>
    <row r="57870" spans="7:7" x14ac:dyDescent="0.2">
      <c r="G57870" s="12"/>
    </row>
    <row r="57871" spans="7:7" x14ac:dyDescent="0.2">
      <c r="G57871" s="12"/>
    </row>
    <row r="57872" spans="7:7" x14ac:dyDescent="0.2">
      <c r="G57872" s="12"/>
    </row>
    <row r="57873" spans="7:7" x14ac:dyDescent="0.2">
      <c r="G57873" s="12"/>
    </row>
    <row r="57874" spans="7:7" x14ac:dyDescent="0.2">
      <c r="G57874" s="12"/>
    </row>
    <row r="57875" spans="7:7" x14ac:dyDescent="0.2">
      <c r="G57875" s="12"/>
    </row>
    <row r="57876" spans="7:7" x14ac:dyDescent="0.2">
      <c r="G57876" s="12"/>
    </row>
    <row r="57877" spans="7:7" x14ac:dyDescent="0.2">
      <c r="G57877" s="12"/>
    </row>
    <row r="57878" spans="7:7" x14ac:dyDescent="0.2">
      <c r="G57878" s="12"/>
    </row>
    <row r="57879" spans="7:7" x14ac:dyDescent="0.2">
      <c r="G57879" s="12"/>
    </row>
    <row r="57880" spans="7:7" x14ac:dyDescent="0.2">
      <c r="G57880" s="12"/>
    </row>
    <row r="57881" spans="7:7" x14ac:dyDescent="0.2">
      <c r="G57881" s="12"/>
    </row>
    <row r="57882" spans="7:7" x14ac:dyDescent="0.2">
      <c r="G57882" s="12"/>
    </row>
    <row r="57883" spans="7:7" x14ac:dyDescent="0.2">
      <c r="G57883" s="12"/>
    </row>
    <row r="57884" spans="7:7" x14ac:dyDescent="0.2">
      <c r="G57884" s="12"/>
    </row>
    <row r="57885" spans="7:7" x14ac:dyDescent="0.2">
      <c r="G57885" s="12"/>
    </row>
    <row r="57886" spans="7:7" x14ac:dyDescent="0.2">
      <c r="G57886" s="12"/>
    </row>
    <row r="57887" spans="7:7" x14ac:dyDescent="0.2">
      <c r="G57887" s="12"/>
    </row>
    <row r="57888" spans="7:7" x14ac:dyDescent="0.2">
      <c r="G57888" s="12"/>
    </row>
    <row r="57889" spans="7:7" x14ac:dyDescent="0.2">
      <c r="G57889" s="12"/>
    </row>
    <row r="57890" spans="7:7" x14ac:dyDescent="0.2">
      <c r="G57890" s="12"/>
    </row>
    <row r="57891" spans="7:7" x14ac:dyDescent="0.2">
      <c r="G57891" s="12"/>
    </row>
    <row r="57892" spans="7:7" x14ac:dyDescent="0.2">
      <c r="G57892" s="12"/>
    </row>
    <row r="57893" spans="7:7" x14ac:dyDescent="0.2">
      <c r="G57893" s="12"/>
    </row>
    <row r="57894" spans="7:7" x14ac:dyDescent="0.2">
      <c r="G57894" s="12"/>
    </row>
    <row r="57895" spans="7:7" x14ac:dyDescent="0.2">
      <c r="G57895" s="12"/>
    </row>
    <row r="57896" spans="7:7" x14ac:dyDescent="0.2">
      <c r="G57896" s="12"/>
    </row>
    <row r="57897" spans="7:7" x14ac:dyDescent="0.2">
      <c r="G57897" s="12"/>
    </row>
    <row r="57898" spans="7:7" x14ac:dyDescent="0.2">
      <c r="G57898" s="12"/>
    </row>
    <row r="57899" spans="7:7" x14ac:dyDescent="0.2">
      <c r="G57899" s="12"/>
    </row>
    <row r="57900" spans="7:7" x14ac:dyDescent="0.2">
      <c r="G57900" s="12"/>
    </row>
    <row r="57901" spans="7:7" x14ac:dyDescent="0.2">
      <c r="G57901" s="12"/>
    </row>
    <row r="57902" spans="7:7" x14ac:dyDescent="0.2">
      <c r="G57902" s="12"/>
    </row>
    <row r="57903" spans="7:7" x14ac:dyDescent="0.2">
      <c r="G57903" s="12"/>
    </row>
    <row r="57904" spans="7:7" x14ac:dyDescent="0.2">
      <c r="G57904" s="12"/>
    </row>
    <row r="57905" spans="7:7" x14ac:dyDescent="0.2">
      <c r="G57905" s="12"/>
    </row>
    <row r="57906" spans="7:7" x14ac:dyDescent="0.2">
      <c r="G57906" s="12"/>
    </row>
    <row r="57907" spans="7:7" x14ac:dyDescent="0.2">
      <c r="G57907" s="12"/>
    </row>
    <row r="57908" spans="7:7" x14ac:dyDescent="0.2">
      <c r="G57908" s="12"/>
    </row>
    <row r="57909" spans="7:7" x14ac:dyDescent="0.2">
      <c r="G57909" s="12"/>
    </row>
    <row r="57910" spans="7:7" x14ac:dyDescent="0.2">
      <c r="G57910" s="12"/>
    </row>
    <row r="57911" spans="7:7" x14ac:dyDescent="0.2">
      <c r="G57911" s="12"/>
    </row>
    <row r="57912" spans="7:7" x14ac:dyDescent="0.2">
      <c r="G57912" s="12"/>
    </row>
    <row r="57913" spans="7:7" x14ac:dyDescent="0.2">
      <c r="G57913" s="12"/>
    </row>
    <row r="57914" spans="7:7" x14ac:dyDescent="0.2">
      <c r="G57914" s="12"/>
    </row>
    <row r="57915" spans="7:7" x14ac:dyDescent="0.2">
      <c r="G57915" s="12"/>
    </row>
    <row r="57916" spans="7:7" x14ac:dyDescent="0.2">
      <c r="G57916" s="12"/>
    </row>
    <row r="57917" spans="7:7" x14ac:dyDescent="0.2">
      <c r="G57917" s="12"/>
    </row>
    <row r="57918" spans="7:7" x14ac:dyDescent="0.2">
      <c r="G57918" s="12"/>
    </row>
    <row r="57919" spans="7:7" x14ac:dyDescent="0.2">
      <c r="G57919" s="12"/>
    </row>
    <row r="57920" spans="7:7" x14ac:dyDescent="0.2">
      <c r="G57920" s="12"/>
    </row>
    <row r="57921" spans="7:7" x14ac:dyDescent="0.2">
      <c r="G57921" s="12"/>
    </row>
    <row r="57922" spans="7:7" x14ac:dyDescent="0.2">
      <c r="G57922" s="12"/>
    </row>
    <row r="57923" spans="7:7" x14ac:dyDescent="0.2">
      <c r="G57923" s="12"/>
    </row>
    <row r="57924" spans="7:7" x14ac:dyDescent="0.2">
      <c r="G57924" s="12"/>
    </row>
    <row r="57925" spans="7:7" x14ac:dyDescent="0.2">
      <c r="G57925" s="12"/>
    </row>
    <row r="57926" spans="7:7" x14ac:dyDescent="0.2">
      <c r="G57926" s="12"/>
    </row>
    <row r="57927" spans="7:7" x14ac:dyDescent="0.2">
      <c r="G57927" s="12"/>
    </row>
    <row r="57928" spans="7:7" x14ac:dyDescent="0.2">
      <c r="G57928" s="12"/>
    </row>
    <row r="57929" spans="7:7" x14ac:dyDescent="0.2">
      <c r="G57929" s="12"/>
    </row>
    <row r="57930" spans="7:7" x14ac:dyDescent="0.2">
      <c r="G57930" s="12"/>
    </row>
    <row r="57931" spans="7:7" x14ac:dyDescent="0.2">
      <c r="G57931" s="12"/>
    </row>
    <row r="57932" spans="7:7" x14ac:dyDescent="0.2">
      <c r="G57932" s="12"/>
    </row>
    <row r="57933" spans="7:7" x14ac:dyDescent="0.2">
      <c r="G57933" s="12"/>
    </row>
    <row r="57934" spans="7:7" x14ac:dyDescent="0.2">
      <c r="G57934" s="12"/>
    </row>
    <row r="57935" spans="7:7" x14ac:dyDescent="0.2">
      <c r="G57935" s="12"/>
    </row>
    <row r="57936" spans="7:7" x14ac:dyDescent="0.2">
      <c r="G57936" s="12"/>
    </row>
    <row r="57937" spans="7:7" x14ac:dyDescent="0.2">
      <c r="G57937" s="12"/>
    </row>
    <row r="57938" spans="7:7" x14ac:dyDescent="0.2">
      <c r="G57938" s="12"/>
    </row>
    <row r="57939" spans="7:7" x14ac:dyDescent="0.2">
      <c r="G57939" s="12"/>
    </row>
    <row r="57940" spans="7:7" x14ac:dyDescent="0.2">
      <c r="G57940" s="12"/>
    </row>
    <row r="57941" spans="7:7" x14ac:dyDescent="0.2">
      <c r="G57941" s="12"/>
    </row>
    <row r="57942" spans="7:7" x14ac:dyDescent="0.2">
      <c r="G57942" s="12"/>
    </row>
    <row r="57943" spans="7:7" x14ac:dyDescent="0.2">
      <c r="G57943" s="12"/>
    </row>
    <row r="57944" spans="7:7" x14ac:dyDescent="0.2">
      <c r="G57944" s="12"/>
    </row>
    <row r="57945" spans="7:7" x14ac:dyDescent="0.2">
      <c r="G57945" s="12"/>
    </row>
    <row r="57946" spans="7:7" x14ac:dyDescent="0.2">
      <c r="G57946" s="12"/>
    </row>
    <row r="57947" spans="7:7" x14ac:dyDescent="0.2">
      <c r="G57947" s="12"/>
    </row>
    <row r="57948" spans="7:7" x14ac:dyDescent="0.2">
      <c r="G57948" s="12"/>
    </row>
    <row r="57949" spans="7:7" x14ac:dyDescent="0.2">
      <c r="G57949" s="12"/>
    </row>
    <row r="57950" spans="7:7" x14ac:dyDescent="0.2">
      <c r="G57950" s="12"/>
    </row>
    <row r="57951" spans="7:7" x14ac:dyDescent="0.2">
      <c r="G57951" s="12"/>
    </row>
    <row r="57952" spans="7:7" x14ac:dyDescent="0.2">
      <c r="G57952" s="12"/>
    </row>
    <row r="57953" spans="7:7" x14ac:dyDescent="0.2">
      <c r="G57953" s="12"/>
    </row>
    <row r="57954" spans="7:7" x14ac:dyDescent="0.2">
      <c r="G57954" s="12"/>
    </row>
    <row r="57955" spans="7:7" x14ac:dyDescent="0.2">
      <c r="G57955" s="12"/>
    </row>
    <row r="57956" spans="7:7" x14ac:dyDescent="0.2">
      <c r="G57956" s="12"/>
    </row>
    <row r="57957" spans="7:7" x14ac:dyDescent="0.2">
      <c r="G57957" s="12"/>
    </row>
    <row r="57958" spans="7:7" x14ac:dyDescent="0.2">
      <c r="G57958" s="12"/>
    </row>
    <row r="57959" spans="7:7" x14ac:dyDescent="0.2">
      <c r="G57959" s="12"/>
    </row>
    <row r="57960" spans="7:7" x14ac:dyDescent="0.2">
      <c r="G57960" s="12"/>
    </row>
    <row r="57961" spans="7:7" x14ac:dyDescent="0.2">
      <c r="G57961" s="12"/>
    </row>
    <row r="57962" spans="7:7" x14ac:dyDescent="0.2">
      <c r="G57962" s="12"/>
    </row>
    <row r="57963" spans="7:7" x14ac:dyDescent="0.2">
      <c r="G57963" s="12"/>
    </row>
    <row r="57964" spans="7:7" x14ac:dyDescent="0.2">
      <c r="G57964" s="12"/>
    </row>
    <row r="57965" spans="7:7" x14ac:dyDescent="0.2">
      <c r="G57965" s="12"/>
    </row>
    <row r="57966" spans="7:7" x14ac:dyDescent="0.2">
      <c r="G57966" s="12"/>
    </row>
    <row r="57967" spans="7:7" x14ac:dyDescent="0.2">
      <c r="G57967" s="12"/>
    </row>
    <row r="57968" spans="7:7" x14ac:dyDescent="0.2">
      <c r="G57968" s="12"/>
    </row>
    <row r="57969" spans="7:7" x14ac:dyDescent="0.2">
      <c r="G57969" s="12"/>
    </row>
    <row r="57970" spans="7:7" x14ac:dyDescent="0.2">
      <c r="G57970" s="12"/>
    </row>
    <row r="57971" spans="7:7" x14ac:dyDescent="0.2">
      <c r="G57971" s="12"/>
    </row>
    <row r="57972" spans="7:7" x14ac:dyDescent="0.2">
      <c r="G57972" s="12"/>
    </row>
    <row r="57973" spans="7:7" x14ac:dyDescent="0.2">
      <c r="G57973" s="12"/>
    </row>
    <row r="57974" spans="7:7" x14ac:dyDescent="0.2">
      <c r="G57974" s="12"/>
    </row>
    <row r="57975" spans="7:7" x14ac:dyDescent="0.2">
      <c r="G57975" s="12"/>
    </row>
    <row r="57976" spans="7:7" x14ac:dyDescent="0.2">
      <c r="G57976" s="12"/>
    </row>
    <row r="57977" spans="7:7" x14ac:dyDescent="0.2">
      <c r="G57977" s="12"/>
    </row>
    <row r="57978" spans="7:7" x14ac:dyDescent="0.2">
      <c r="G57978" s="12"/>
    </row>
    <row r="57979" spans="7:7" x14ac:dyDescent="0.2">
      <c r="G57979" s="12"/>
    </row>
    <row r="57980" spans="7:7" x14ac:dyDescent="0.2">
      <c r="G57980" s="12"/>
    </row>
    <row r="57981" spans="7:7" x14ac:dyDescent="0.2">
      <c r="G57981" s="12"/>
    </row>
    <row r="57982" spans="7:7" x14ac:dyDescent="0.2">
      <c r="G57982" s="12"/>
    </row>
    <row r="57983" spans="7:7" x14ac:dyDescent="0.2">
      <c r="G57983" s="12"/>
    </row>
    <row r="57984" spans="7:7" x14ac:dyDescent="0.2">
      <c r="G57984" s="12"/>
    </row>
    <row r="57985" spans="7:7" x14ac:dyDescent="0.2">
      <c r="G57985" s="12"/>
    </row>
    <row r="57986" spans="7:7" x14ac:dyDescent="0.2">
      <c r="G57986" s="12"/>
    </row>
    <row r="57987" spans="7:7" x14ac:dyDescent="0.2">
      <c r="G57987" s="12"/>
    </row>
    <row r="57988" spans="7:7" x14ac:dyDescent="0.2">
      <c r="G57988" s="12"/>
    </row>
    <row r="57989" spans="7:7" x14ac:dyDescent="0.2">
      <c r="G57989" s="12"/>
    </row>
    <row r="57990" spans="7:7" x14ac:dyDescent="0.2">
      <c r="G57990" s="12"/>
    </row>
    <row r="57991" spans="7:7" x14ac:dyDescent="0.2">
      <c r="G57991" s="12"/>
    </row>
    <row r="57992" spans="7:7" x14ac:dyDescent="0.2">
      <c r="G57992" s="12"/>
    </row>
    <row r="57993" spans="7:7" x14ac:dyDescent="0.2">
      <c r="G57993" s="12"/>
    </row>
    <row r="57994" spans="7:7" x14ac:dyDescent="0.2">
      <c r="G57994" s="12"/>
    </row>
    <row r="57995" spans="7:7" x14ac:dyDescent="0.2">
      <c r="G57995" s="12"/>
    </row>
    <row r="57996" spans="7:7" x14ac:dyDescent="0.2">
      <c r="G57996" s="12"/>
    </row>
    <row r="57997" spans="7:7" x14ac:dyDescent="0.2">
      <c r="G57997" s="12"/>
    </row>
    <row r="57998" spans="7:7" x14ac:dyDescent="0.2">
      <c r="G57998" s="12"/>
    </row>
    <row r="57999" spans="7:7" x14ac:dyDescent="0.2">
      <c r="G57999" s="12"/>
    </row>
    <row r="58000" spans="7:7" x14ac:dyDescent="0.2">
      <c r="G58000" s="12"/>
    </row>
    <row r="58001" spans="7:7" x14ac:dyDescent="0.2">
      <c r="G58001" s="12"/>
    </row>
    <row r="58002" spans="7:7" x14ac:dyDescent="0.2">
      <c r="G58002" s="12"/>
    </row>
    <row r="58003" spans="7:7" x14ac:dyDescent="0.2">
      <c r="G58003" s="12"/>
    </row>
    <row r="58004" spans="7:7" x14ac:dyDescent="0.2">
      <c r="G58004" s="12"/>
    </row>
    <row r="58005" spans="7:7" x14ac:dyDescent="0.2">
      <c r="G58005" s="12"/>
    </row>
    <row r="58006" spans="7:7" x14ac:dyDescent="0.2">
      <c r="G58006" s="12"/>
    </row>
    <row r="58007" spans="7:7" x14ac:dyDescent="0.2">
      <c r="G58007" s="12"/>
    </row>
    <row r="58008" spans="7:7" x14ac:dyDescent="0.2">
      <c r="G58008" s="12"/>
    </row>
    <row r="58009" spans="7:7" x14ac:dyDescent="0.2">
      <c r="G58009" s="12"/>
    </row>
    <row r="58010" spans="7:7" x14ac:dyDescent="0.2">
      <c r="G58010" s="12"/>
    </row>
    <row r="58011" spans="7:7" x14ac:dyDescent="0.2">
      <c r="G58011" s="12"/>
    </row>
    <row r="58012" spans="7:7" x14ac:dyDescent="0.2">
      <c r="G58012" s="12"/>
    </row>
    <row r="58013" spans="7:7" x14ac:dyDescent="0.2">
      <c r="G58013" s="12"/>
    </row>
    <row r="58014" spans="7:7" x14ac:dyDescent="0.2">
      <c r="G58014" s="12"/>
    </row>
    <row r="58015" spans="7:7" x14ac:dyDescent="0.2">
      <c r="G58015" s="12"/>
    </row>
    <row r="58016" spans="7:7" x14ac:dyDescent="0.2">
      <c r="G58016" s="12"/>
    </row>
    <row r="58017" spans="7:7" x14ac:dyDescent="0.2">
      <c r="G58017" s="12"/>
    </row>
    <row r="58018" spans="7:7" x14ac:dyDescent="0.2">
      <c r="G58018" s="12"/>
    </row>
    <row r="58019" spans="7:7" x14ac:dyDescent="0.2">
      <c r="G58019" s="12"/>
    </row>
    <row r="58020" spans="7:7" x14ac:dyDescent="0.2">
      <c r="G58020" s="12"/>
    </row>
    <row r="58021" spans="7:7" x14ac:dyDescent="0.2">
      <c r="G58021" s="12"/>
    </row>
    <row r="58022" spans="7:7" x14ac:dyDescent="0.2">
      <c r="G58022" s="12"/>
    </row>
    <row r="58023" spans="7:7" x14ac:dyDescent="0.2">
      <c r="G58023" s="12"/>
    </row>
    <row r="58024" spans="7:7" x14ac:dyDescent="0.2">
      <c r="G58024" s="12"/>
    </row>
    <row r="58025" spans="7:7" x14ac:dyDescent="0.2">
      <c r="G58025" s="12"/>
    </row>
    <row r="58026" spans="7:7" x14ac:dyDescent="0.2">
      <c r="G58026" s="12"/>
    </row>
    <row r="58027" spans="7:7" x14ac:dyDescent="0.2">
      <c r="G58027" s="12"/>
    </row>
    <row r="58028" spans="7:7" x14ac:dyDescent="0.2">
      <c r="G58028" s="12"/>
    </row>
    <row r="58029" spans="7:7" x14ac:dyDescent="0.2">
      <c r="G58029" s="12"/>
    </row>
    <row r="58030" spans="7:7" x14ac:dyDescent="0.2">
      <c r="G58030" s="12"/>
    </row>
    <row r="58031" spans="7:7" x14ac:dyDescent="0.2">
      <c r="G58031" s="12"/>
    </row>
    <row r="58032" spans="7:7" x14ac:dyDescent="0.2">
      <c r="G58032" s="12"/>
    </row>
    <row r="58033" spans="7:7" x14ac:dyDescent="0.2">
      <c r="G58033" s="12"/>
    </row>
    <row r="58034" spans="7:7" x14ac:dyDescent="0.2">
      <c r="G58034" s="12"/>
    </row>
    <row r="58035" spans="7:7" x14ac:dyDescent="0.2">
      <c r="G58035" s="12"/>
    </row>
    <row r="58036" spans="7:7" x14ac:dyDescent="0.2">
      <c r="G58036" s="12"/>
    </row>
    <row r="58037" spans="7:7" x14ac:dyDescent="0.2">
      <c r="G58037" s="12"/>
    </row>
    <row r="58038" spans="7:7" x14ac:dyDescent="0.2">
      <c r="G58038" s="12"/>
    </row>
    <row r="58039" spans="7:7" x14ac:dyDescent="0.2">
      <c r="G58039" s="12"/>
    </row>
    <row r="58040" spans="7:7" x14ac:dyDescent="0.2">
      <c r="G58040" s="12"/>
    </row>
    <row r="58041" spans="7:7" x14ac:dyDescent="0.2">
      <c r="G58041" s="12"/>
    </row>
    <row r="58042" spans="7:7" x14ac:dyDescent="0.2">
      <c r="G58042" s="12"/>
    </row>
    <row r="58043" spans="7:7" x14ac:dyDescent="0.2">
      <c r="G58043" s="12"/>
    </row>
    <row r="58044" spans="7:7" x14ac:dyDescent="0.2">
      <c r="G58044" s="12"/>
    </row>
    <row r="58045" spans="7:7" x14ac:dyDescent="0.2">
      <c r="G58045" s="12"/>
    </row>
    <row r="58046" spans="7:7" x14ac:dyDescent="0.2">
      <c r="G58046" s="12"/>
    </row>
    <row r="58047" spans="7:7" x14ac:dyDescent="0.2">
      <c r="G58047" s="12"/>
    </row>
    <row r="58048" spans="7:7" x14ac:dyDescent="0.2">
      <c r="G58048" s="12"/>
    </row>
    <row r="58049" spans="7:7" x14ac:dyDescent="0.2">
      <c r="G58049" s="12"/>
    </row>
    <row r="58050" spans="7:7" x14ac:dyDescent="0.2">
      <c r="G58050" s="12"/>
    </row>
    <row r="58051" spans="7:7" x14ac:dyDescent="0.2">
      <c r="G58051" s="12"/>
    </row>
    <row r="58052" spans="7:7" x14ac:dyDescent="0.2">
      <c r="G58052" s="12"/>
    </row>
    <row r="58053" spans="7:7" x14ac:dyDescent="0.2">
      <c r="G58053" s="12"/>
    </row>
    <row r="58054" spans="7:7" x14ac:dyDescent="0.2">
      <c r="G58054" s="12"/>
    </row>
    <row r="58055" spans="7:7" x14ac:dyDescent="0.2">
      <c r="G58055" s="12"/>
    </row>
    <row r="58056" spans="7:7" x14ac:dyDescent="0.2">
      <c r="G58056" s="12"/>
    </row>
    <row r="58057" spans="7:7" x14ac:dyDescent="0.2">
      <c r="G58057" s="12"/>
    </row>
    <row r="58058" spans="7:7" x14ac:dyDescent="0.2">
      <c r="G58058" s="12"/>
    </row>
    <row r="58059" spans="7:7" x14ac:dyDescent="0.2">
      <c r="G58059" s="12"/>
    </row>
    <row r="58060" spans="7:7" x14ac:dyDescent="0.2">
      <c r="G58060" s="12"/>
    </row>
    <row r="58061" spans="7:7" x14ac:dyDescent="0.2">
      <c r="G58061" s="12"/>
    </row>
    <row r="58062" spans="7:7" x14ac:dyDescent="0.2">
      <c r="G58062" s="12"/>
    </row>
    <row r="58063" spans="7:7" x14ac:dyDescent="0.2">
      <c r="G58063" s="12"/>
    </row>
    <row r="58064" spans="7:7" x14ac:dyDescent="0.2">
      <c r="G58064" s="12"/>
    </row>
    <row r="58065" spans="7:7" x14ac:dyDescent="0.2">
      <c r="G58065" s="12"/>
    </row>
    <row r="58066" spans="7:7" x14ac:dyDescent="0.2">
      <c r="G58066" s="12"/>
    </row>
    <row r="58067" spans="7:7" x14ac:dyDescent="0.2">
      <c r="G58067" s="12"/>
    </row>
    <row r="58068" spans="7:7" x14ac:dyDescent="0.2">
      <c r="G58068" s="12"/>
    </row>
    <row r="58069" spans="7:7" x14ac:dyDescent="0.2">
      <c r="G58069" s="12"/>
    </row>
    <row r="58070" spans="7:7" x14ac:dyDescent="0.2">
      <c r="G58070" s="12"/>
    </row>
    <row r="58071" spans="7:7" x14ac:dyDescent="0.2">
      <c r="G58071" s="12"/>
    </row>
    <row r="58072" spans="7:7" x14ac:dyDescent="0.2">
      <c r="G58072" s="12"/>
    </row>
    <row r="58073" spans="7:7" x14ac:dyDescent="0.2">
      <c r="G58073" s="12"/>
    </row>
    <row r="58074" spans="7:7" x14ac:dyDescent="0.2">
      <c r="G58074" s="12"/>
    </row>
    <row r="58075" spans="7:7" x14ac:dyDescent="0.2">
      <c r="G58075" s="12"/>
    </row>
    <row r="58076" spans="7:7" x14ac:dyDescent="0.2">
      <c r="G58076" s="12"/>
    </row>
    <row r="58077" spans="7:7" x14ac:dyDescent="0.2">
      <c r="G58077" s="12"/>
    </row>
    <row r="58078" spans="7:7" x14ac:dyDescent="0.2">
      <c r="G58078" s="12"/>
    </row>
    <row r="58079" spans="7:7" x14ac:dyDescent="0.2">
      <c r="G58079" s="12"/>
    </row>
    <row r="58080" spans="7:7" x14ac:dyDescent="0.2">
      <c r="G58080" s="12"/>
    </row>
    <row r="58081" spans="7:7" x14ac:dyDescent="0.2">
      <c r="G58081" s="12"/>
    </row>
    <row r="58082" spans="7:7" x14ac:dyDescent="0.2">
      <c r="G58082" s="12"/>
    </row>
    <row r="58083" spans="7:7" x14ac:dyDescent="0.2">
      <c r="G58083" s="12"/>
    </row>
    <row r="58084" spans="7:7" x14ac:dyDescent="0.2">
      <c r="G58084" s="12"/>
    </row>
    <row r="58085" spans="7:7" x14ac:dyDescent="0.2">
      <c r="G58085" s="12"/>
    </row>
    <row r="58086" spans="7:7" x14ac:dyDescent="0.2">
      <c r="G58086" s="12"/>
    </row>
    <row r="58087" spans="7:7" x14ac:dyDescent="0.2">
      <c r="G58087" s="12"/>
    </row>
    <row r="58088" spans="7:7" x14ac:dyDescent="0.2">
      <c r="G58088" s="12"/>
    </row>
    <row r="58089" spans="7:7" x14ac:dyDescent="0.2">
      <c r="G58089" s="12"/>
    </row>
    <row r="58090" spans="7:7" x14ac:dyDescent="0.2">
      <c r="G58090" s="12"/>
    </row>
    <row r="58091" spans="7:7" x14ac:dyDescent="0.2">
      <c r="G58091" s="12"/>
    </row>
    <row r="58092" spans="7:7" x14ac:dyDescent="0.2">
      <c r="G58092" s="12"/>
    </row>
    <row r="58093" spans="7:7" x14ac:dyDescent="0.2">
      <c r="G58093" s="12"/>
    </row>
    <row r="58094" spans="7:7" x14ac:dyDescent="0.2">
      <c r="G58094" s="12"/>
    </row>
    <row r="58095" spans="7:7" x14ac:dyDescent="0.2">
      <c r="G58095" s="12"/>
    </row>
    <row r="58096" spans="7:7" x14ac:dyDescent="0.2">
      <c r="G58096" s="12"/>
    </row>
    <row r="58097" spans="7:7" x14ac:dyDescent="0.2">
      <c r="G58097" s="12"/>
    </row>
    <row r="58098" spans="7:7" x14ac:dyDescent="0.2">
      <c r="G58098" s="12"/>
    </row>
    <row r="58099" spans="7:7" x14ac:dyDescent="0.2">
      <c r="G58099" s="12"/>
    </row>
    <row r="58100" spans="7:7" x14ac:dyDescent="0.2">
      <c r="G58100" s="12"/>
    </row>
    <row r="58101" spans="7:7" x14ac:dyDescent="0.2">
      <c r="G58101" s="12"/>
    </row>
    <row r="58102" spans="7:7" x14ac:dyDescent="0.2">
      <c r="G58102" s="12"/>
    </row>
    <row r="58103" spans="7:7" x14ac:dyDescent="0.2">
      <c r="G58103" s="12"/>
    </row>
    <row r="58104" spans="7:7" x14ac:dyDescent="0.2">
      <c r="G58104" s="12"/>
    </row>
    <row r="58105" spans="7:7" x14ac:dyDescent="0.2">
      <c r="G58105" s="12"/>
    </row>
    <row r="58106" spans="7:7" x14ac:dyDescent="0.2">
      <c r="G58106" s="12"/>
    </row>
    <row r="58107" spans="7:7" x14ac:dyDescent="0.2">
      <c r="G58107" s="12"/>
    </row>
    <row r="58108" spans="7:7" x14ac:dyDescent="0.2">
      <c r="G58108" s="12"/>
    </row>
    <row r="58109" spans="7:7" x14ac:dyDescent="0.2">
      <c r="G58109" s="12"/>
    </row>
    <row r="58110" spans="7:7" x14ac:dyDescent="0.2">
      <c r="G58110" s="12"/>
    </row>
    <row r="58111" spans="7:7" x14ac:dyDescent="0.2">
      <c r="G58111" s="12"/>
    </row>
    <row r="58112" spans="7:7" x14ac:dyDescent="0.2">
      <c r="G58112" s="12"/>
    </row>
    <row r="58113" spans="7:7" x14ac:dyDescent="0.2">
      <c r="G58113" s="12"/>
    </row>
    <row r="58114" spans="7:7" x14ac:dyDescent="0.2">
      <c r="G58114" s="12"/>
    </row>
    <row r="58115" spans="7:7" x14ac:dyDescent="0.2">
      <c r="G58115" s="12"/>
    </row>
    <row r="58116" spans="7:7" x14ac:dyDescent="0.2">
      <c r="G58116" s="12"/>
    </row>
    <row r="58117" spans="7:7" x14ac:dyDescent="0.2">
      <c r="G58117" s="12"/>
    </row>
    <row r="58118" spans="7:7" x14ac:dyDescent="0.2">
      <c r="G58118" s="12"/>
    </row>
    <row r="58119" spans="7:7" x14ac:dyDescent="0.2">
      <c r="G58119" s="12"/>
    </row>
    <row r="58120" spans="7:7" x14ac:dyDescent="0.2">
      <c r="G58120" s="12"/>
    </row>
    <row r="58121" spans="7:7" x14ac:dyDescent="0.2">
      <c r="G58121" s="12"/>
    </row>
    <row r="58122" spans="7:7" x14ac:dyDescent="0.2">
      <c r="G58122" s="12"/>
    </row>
    <row r="58123" spans="7:7" x14ac:dyDescent="0.2">
      <c r="G58123" s="12"/>
    </row>
    <row r="58124" spans="7:7" x14ac:dyDescent="0.2">
      <c r="G58124" s="12"/>
    </row>
    <row r="58125" spans="7:7" x14ac:dyDescent="0.2">
      <c r="G58125" s="12"/>
    </row>
    <row r="58126" spans="7:7" x14ac:dyDescent="0.2">
      <c r="G58126" s="12"/>
    </row>
    <row r="58127" spans="7:7" x14ac:dyDescent="0.2">
      <c r="G58127" s="12"/>
    </row>
    <row r="58128" spans="7:7" x14ac:dyDescent="0.2">
      <c r="G58128" s="12"/>
    </row>
    <row r="58129" spans="7:7" x14ac:dyDescent="0.2">
      <c r="G58129" s="12"/>
    </row>
    <row r="58130" spans="7:7" x14ac:dyDescent="0.2">
      <c r="G58130" s="12"/>
    </row>
    <row r="58131" spans="7:7" x14ac:dyDescent="0.2">
      <c r="G58131" s="12"/>
    </row>
    <row r="58132" spans="7:7" x14ac:dyDescent="0.2">
      <c r="G58132" s="12"/>
    </row>
    <row r="58133" spans="7:7" x14ac:dyDescent="0.2">
      <c r="G58133" s="12"/>
    </row>
    <row r="58134" spans="7:7" x14ac:dyDescent="0.2">
      <c r="G58134" s="12"/>
    </row>
    <row r="58135" spans="7:7" x14ac:dyDescent="0.2">
      <c r="G58135" s="12"/>
    </row>
    <row r="58136" spans="7:7" x14ac:dyDescent="0.2">
      <c r="G58136" s="12"/>
    </row>
    <row r="58137" spans="7:7" x14ac:dyDescent="0.2">
      <c r="G58137" s="12"/>
    </row>
    <row r="58138" spans="7:7" x14ac:dyDescent="0.2">
      <c r="G58138" s="12"/>
    </row>
    <row r="58139" spans="7:7" x14ac:dyDescent="0.2">
      <c r="G58139" s="12"/>
    </row>
    <row r="58140" spans="7:7" x14ac:dyDescent="0.2">
      <c r="G58140" s="12"/>
    </row>
    <row r="58141" spans="7:7" x14ac:dyDescent="0.2">
      <c r="G58141" s="12"/>
    </row>
    <row r="58142" spans="7:7" x14ac:dyDescent="0.2">
      <c r="G58142" s="12"/>
    </row>
    <row r="58143" spans="7:7" x14ac:dyDescent="0.2">
      <c r="G58143" s="12"/>
    </row>
    <row r="58144" spans="7:7" x14ac:dyDescent="0.2">
      <c r="G58144" s="12"/>
    </row>
    <row r="58145" spans="7:7" x14ac:dyDescent="0.2">
      <c r="G58145" s="12"/>
    </row>
    <row r="58146" spans="7:7" x14ac:dyDescent="0.2">
      <c r="G58146" s="12"/>
    </row>
    <row r="58147" spans="7:7" x14ac:dyDescent="0.2">
      <c r="G58147" s="12"/>
    </row>
    <row r="58148" spans="7:7" x14ac:dyDescent="0.2">
      <c r="G58148" s="12"/>
    </row>
    <row r="58149" spans="7:7" x14ac:dyDescent="0.2">
      <c r="G58149" s="12"/>
    </row>
    <row r="58150" spans="7:7" x14ac:dyDescent="0.2">
      <c r="G58150" s="12"/>
    </row>
    <row r="58151" spans="7:7" x14ac:dyDescent="0.2">
      <c r="G58151" s="12"/>
    </row>
    <row r="58152" spans="7:7" x14ac:dyDescent="0.2">
      <c r="G58152" s="12"/>
    </row>
    <row r="58153" spans="7:7" x14ac:dyDescent="0.2">
      <c r="G58153" s="12"/>
    </row>
    <row r="58154" spans="7:7" x14ac:dyDescent="0.2">
      <c r="G58154" s="12"/>
    </row>
    <row r="58155" spans="7:7" x14ac:dyDescent="0.2">
      <c r="G58155" s="12"/>
    </row>
    <row r="58156" spans="7:7" x14ac:dyDescent="0.2">
      <c r="G58156" s="12"/>
    </row>
    <row r="58157" spans="7:7" x14ac:dyDescent="0.2">
      <c r="G58157" s="12"/>
    </row>
    <row r="58158" spans="7:7" x14ac:dyDescent="0.2">
      <c r="G58158" s="12"/>
    </row>
    <row r="58159" spans="7:7" x14ac:dyDescent="0.2">
      <c r="G58159" s="12"/>
    </row>
    <row r="58160" spans="7:7" x14ac:dyDescent="0.2">
      <c r="G58160" s="12"/>
    </row>
    <row r="58161" spans="7:7" x14ac:dyDescent="0.2">
      <c r="G58161" s="12"/>
    </row>
    <row r="58162" spans="7:7" x14ac:dyDescent="0.2">
      <c r="G58162" s="12"/>
    </row>
    <row r="58163" spans="7:7" x14ac:dyDescent="0.2">
      <c r="G58163" s="12"/>
    </row>
    <row r="58164" spans="7:7" x14ac:dyDescent="0.2">
      <c r="G58164" s="12"/>
    </row>
    <row r="58165" spans="7:7" x14ac:dyDescent="0.2">
      <c r="G58165" s="12"/>
    </row>
    <row r="58166" spans="7:7" x14ac:dyDescent="0.2">
      <c r="G58166" s="12"/>
    </row>
    <row r="58167" spans="7:7" x14ac:dyDescent="0.2">
      <c r="G58167" s="12"/>
    </row>
    <row r="58168" spans="7:7" x14ac:dyDescent="0.2">
      <c r="G58168" s="12"/>
    </row>
    <row r="58169" spans="7:7" x14ac:dyDescent="0.2">
      <c r="G58169" s="12"/>
    </row>
    <row r="58170" spans="7:7" x14ac:dyDescent="0.2">
      <c r="G58170" s="12"/>
    </row>
    <row r="58171" spans="7:7" x14ac:dyDescent="0.2">
      <c r="G58171" s="12"/>
    </row>
    <row r="58172" spans="7:7" x14ac:dyDescent="0.2">
      <c r="G58172" s="12"/>
    </row>
    <row r="58173" spans="7:7" x14ac:dyDescent="0.2">
      <c r="G58173" s="12"/>
    </row>
    <row r="58174" spans="7:7" x14ac:dyDescent="0.2">
      <c r="G58174" s="12"/>
    </row>
    <row r="58175" spans="7:7" x14ac:dyDescent="0.2">
      <c r="G58175" s="12"/>
    </row>
    <row r="58176" spans="7:7" x14ac:dyDescent="0.2">
      <c r="G58176" s="12"/>
    </row>
    <row r="58177" spans="7:7" x14ac:dyDescent="0.2">
      <c r="G58177" s="12"/>
    </row>
    <row r="58178" spans="7:7" x14ac:dyDescent="0.2">
      <c r="G58178" s="12"/>
    </row>
    <row r="58179" spans="7:7" x14ac:dyDescent="0.2">
      <c r="G58179" s="12"/>
    </row>
    <row r="58180" spans="7:7" x14ac:dyDescent="0.2">
      <c r="G58180" s="12"/>
    </row>
    <row r="58181" spans="7:7" x14ac:dyDescent="0.2">
      <c r="G58181" s="12"/>
    </row>
    <row r="58182" spans="7:7" x14ac:dyDescent="0.2">
      <c r="G58182" s="12"/>
    </row>
    <row r="58183" spans="7:7" x14ac:dyDescent="0.2">
      <c r="G58183" s="12"/>
    </row>
    <row r="58184" spans="7:7" x14ac:dyDescent="0.2">
      <c r="G58184" s="12"/>
    </row>
    <row r="58185" spans="7:7" x14ac:dyDescent="0.2">
      <c r="G58185" s="12"/>
    </row>
    <row r="58186" spans="7:7" x14ac:dyDescent="0.2">
      <c r="G58186" s="12"/>
    </row>
    <row r="58187" spans="7:7" x14ac:dyDescent="0.2">
      <c r="G58187" s="12"/>
    </row>
    <row r="58188" spans="7:7" x14ac:dyDescent="0.2">
      <c r="G58188" s="12"/>
    </row>
    <row r="58189" spans="7:7" x14ac:dyDescent="0.2">
      <c r="G58189" s="12"/>
    </row>
    <row r="58190" spans="7:7" x14ac:dyDescent="0.2">
      <c r="G58190" s="12"/>
    </row>
    <row r="58191" spans="7:7" x14ac:dyDescent="0.2">
      <c r="G58191" s="12"/>
    </row>
    <row r="58192" spans="7:7" x14ac:dyDescent="0.2">
      <c r="G58192" s="12"/>
    </row>
    <row r="58193" spans="7:7" x14ac:dyDescent="0.2">
      <c r="G58193" s="12"/>
    </row>
    <row r="58194" spans="7:7" x14ac:dyDescent="0.2">
      <c r="G58194" s="12"/>
    </row>
    <row r="58195" spans="7:7" x14ac:dyDescent="0.2">
      <c r="G58195" s="12"/>
    </row>
    <row r="58196" spans="7:7" x14ac:dyDescent="0.2">
      <c r="G58196" s="12"/>
    </row>
    <row r="58197" spans="7:7" x14ac:dyDescent="0.2">
      <c r="G58197" s="12"/>
    </row>
    <row r="58198" spans="7:7" x14ac:dyDescent="0.2">
      <c r="G58198" s="12"/>
    </row>
    <row r="58199" spans="7:7" x14ac:dyDescent="0.2">
      <c r="G58199" s="12"/>
    </row>
    <row r="58200" spans="7:7" x14ac:dyDescent="0.2">
      <c r="G58200" s="12"/>
    </row>
    <row r="58201" spans="7:7" x14ac:dyDescent="0.2">
      <c r="G58201" s="12"/>
    </row>
    <row r="58202" spans="7:7" x14ac:dyDescent="0.2">
      <c r="G58202" s="12"/>
    </row>
    <row r="58203" spans="7:7" x14ac:dyDescent="0.2">
      <c r="G58203" s="12"/>
    </row>
    <row r="58204" spans="7:7" x14ac:dyDescent="0.2">
      <c r="G58204" s="12"/>
    </row>
    <row r="58205" spans="7:7" x14ac:dyDescent="0.2">
      <c r="G58205" s="12"/>
    </row>
    <row r="58206" spans="7:7" x14ac:dyDescent="0.2">
      <c r="G58206" s="12"/>
    </row>
    <row r="58207" spans="7:7" x14ac:dyDescent="0.2">
      <c r="G58207" s="12"/>
    </row>
    <row r="58208" spans="7:7" x14ac:dyDescent="0.2">
      <c r="G58208" s="12"/>
    </row>
    <row r="58209" spans="7:7" x14ac:dyDescent="0.2">
      <c r="G58209" s="12"/>
    </row>
    <row r="58210" spans="7:7" x14ac:dyDescent="0.2">
      <c r="G58210" s="12"/>
    </row>
    <row r="58211" spans="7:7" x14ac:dyDescent="0.2">
      <c r="G58211" s="12"/>
    </row>
    <row r="58212" spans="7:7" x14ac:dyDescent="0.2">
      <c r="G58212" s="12"/>
    </row>
    <row r="58213" spans="7:7" x14ac:dyDescent="0.2">
      <c r="G58213" s="12"/>
    </row>
    <row r="58214" spans="7:7" x14ac:dyDescent="0.2">
      <c r="G58214" s="12"/>
    </row>
    <row r="58215" spans="7:7" x14ac:dyDescent="0.2">
      <c r="G58215" s="12"/>
    </row>
    <row r="58216" spans="7:7" x14ac:dyDescent="0.2">
      <c r="G58216" s="12"/>
    </row>
    <row r="58217" spans="7:7" x14ac:dyDescent="0.2">
      <c r="G58217" s="12"/>
    </row>
    <row r="58218" spans="7:7" x14ac:dyDescent="0.2">
      <c r="G58218" s="12"/>
    </row>
    <row r="58219" spans="7:7" x14ac:dyDescent="0.2">
      <c r="G58219" s="12"/>
    </row>
    <row r="58220" spans="7:7" x14ac:dyDescent="0.2">
      <c r="G58220" s="12"/>
    </row>
    <row r="58221" spans="7:7" x14ac:dyDescent="0.2">
      <c r="G58221" s="12"/>
    </row>
    <row r="58222" spans="7:7" x14ac:dyDescent="0.2">
      <c r="G58222" s="12"/>
    </row>
    <row r="58223" spans="7:7" x14ac:dyDescent="0.2">
      <c r="G58223" s="12"/>
    </row>
    <row r="58224" spans="7:7" x14ac:dyDescent="0.2">
      <c r="G58224" s="12"/>
    </row>
    <row r="58225" spans="7:7" x14ac:dyDescent="0.2">
      <c r="G58225" s="12"/>
    </row>
    <row r="58226" spans="7:7" x14ac:dyDescent="0.2">
      <c r="G58226" s="12"/>
    </row>
    <row r="58227" spans="7:7" x14ac:dyDescent="0.2">
      <c r="G58227" s="12"/>
    </row>
    <row r="58228" spans="7:7" x14ac:dyDescent="0.2">
      <c r="G58228" s="12"/>
    </row>
    <row r="58229" spans="7:7" x14ac:dyDescent="0.2">
      <c r="G58229" s="12"/>
    </row>
    <row r="58230" spans="7:7" x14ac:dyDescent="0.2">
      <c r="G58230" s="12"/>
    </row>
    <row r="58231" spans="7:7" x14ac:dyDescent="0.2">
      <c r="G58231" s="12"/>
    </row>
    <row r="58232" spans="7:7" x14ac:dyDescent="0.2">
      <c r="G58232" s="12"/>
    </row>
    <row r="58233" spans="7:7" x14ac:dyDescent="0.2">
      <c r="G58233" s="12"/>
    </row>
    <row r="58234" spans="7:7" x14ac:dyDescent="0.2">
      <c r="G58234" s="12"/>
    </row>
    <row r="58235" spans="7:7" x14ac:dyDescent="0.2">
      <c r="G58235" s="12"/>
    </row>
    <row r="58236" spans="7:7" x14ac:dyDescent="0.2">
      <c r="G58236" s="12"/>
    </row>
    <row r="58237" spans="7:7" x14ac:dyDescent="0.2">
      <c r="G58237" s="12"/>
    </row>
    <row r="58238" spans="7:7" x14ac:dyDescent="0.2">
      <c r="G58238" s="12"/>
    </row>
    <row r="58239" spans="7:7" x14ac:dyDescent="0.2">
      <c r="G58239" s="12"/>
    </row>
    <row r="58240" spans="7:7" x14ac:dyDescent="0.2">
      <c r="G58240" s="12"/>
    </row>
    <row r="58241" spans="7:7" x14ac:dyDescent="0.2">
      <c r="G58241" s="12"/>
    </row>
    <row r="58242" spans="7:7" x14ac:dyDescent="0.2">
      <c r="G58242" s="12"/>
    </row>
    <row r="58243" spans="7:7" x14ac:dyDescent="0.2">
      <c r="G58243" s="12"/>
    </row>
    <row r="58244" spans="7:7" x14ac:dyDescent="0.2">
      <c r="G58244" s="12"/>
    </row>
    <row r="58245" spans="7:7" x14ac:dyDescent="0.2">
      <c r="G58245" s="12"/>
    </row>
    <row r="58246" spans="7:7" x14ac:dyDescent="0.2">
      <c r="G58246" s="12"/>
    </row>
    <row r="58247" spans="7:7" x14ac:dyDescent="0.2">
      <c r="G58247" s="12"/>
    </row>
    <row r="58248" spans="7:7" x14ac:dyDescent="0.2">
      <c r="G58248" s="12"/>
    </row>
    <row r="58249" spans="7:7" x14ac:dyDescent="0.2">
      <c r="G58249" s="12"/>
    </row>
    <row r="58250" spans="7:7" x14ac:dyDescent="0.2">
      <c r="G58250" s="12"/>
    </row>
    <row r="58251" spans="7:7" x14ac:dyDescent="0.2">
      <c r="G58251" s="12"/>
    </row>
    <row r="58252" spans="7:7" x14ac:dyDescent="0.2">
      <c r="G58252" s="12"/>
    </row>
    <row r="58253" spans="7:7" x14ac:dyDescent="0.2">
      <c r="G58253" s="12"/>
    </row>
    <row r="58254" spans="7:7" x14ac:dyDescent="0.2">
      <c r="G58254" s="12"/>
    </row>
    <row r="58255" spans="7:7" x14ac:dyDescent="0.2">
      <c r="G58255" s="12"/>
    </row>
    <row r="58256" spans="7:7" x14ac:dyDescent="0.2">
      <c r="G58256" s="12"/>
    </row>
    <row r="58257" spans="7:7" x14ac:dyDescent="0.2">
      <c r="G58257" s="12"/>
    </row>
    <row r="58258" spans="7:7" x14ac:dyDescent="0.2">
      <c r="G58258" s="12"/>
    </row>
    <row r="58259" spans="7:7" x14ac:dyDescent="0.2">
      <c r="G58259" s="12"/>
    </row>
    <row r="58260" spans="7:7" x14ac:dyDescent="0.2">
      <c r="G58260" s="12"/>
    </row>
    <row r="58261" spans="7:7" x14ac:dyDescent="0.2">
      <c r="G58261" s="12"/>
    </row>
    <row r="58262" spans="7:7" x14ac:dyDescent="0.2">
      <c r="G58262" s="12"/>
    </row>
    <row r="58263" spans="7:7" x14ac:dyDescent="0.2">
      <c r="G58263" s="12"/>
    </row>
    <row r="58264" spans="7:7" x14ac:dyDescent="0.2">
      <c r="G58264" s="12"/>
    </row>
    <row r="58265" spans="7:7" x14ac:dyDescent="0.2">
      <c r="G58265" s="12"/>
    </row>
    <row r="58266" spans="7:7" x14ac:dyDescent="0.2">
      <c r="G58266" s="12"/>
    </row>
    <row r="58267" spans="7:7" x14ac:dyDescent="0.2">
      <c r="G58267" s="12"/>
    </row>
    <row r="58268" spans="7:7" x14ac:dyDescent="0.2">
      <c r="G58268" s="12"/>
    </row>
    <row r="58269" spans="7:7" x14ac:dyDescent="0.2">
      <c r="G58269" s="12"/>
    </row>
    <row r="58270" spans="7:7" x14ac:dyDescent="0.2">
      <c r="G58270" s="12"/>
    </row>
    <row r="58271" spans="7:7" x14ac:dyDescent="0.2">
      <c r="G58271" s="12"/>
    </row>
    <row r="58272" spans="7:7" x14ac:dyDescent="0.2">
      <c r="G58272" s="12"/>
    </row>
    <row r="58273" spans="7:7" x14ac:dyDescent="0.2">
      <c r="G58273" s="12"/>
    </row>
    <row r="58274" spans="7:7" x14ac:dyDescent="0.2">
      <c r="G58274" s="12"/>
    </row>
    <row r="58275" spans="7:7" x14ac:dyDescent="0.2">
      <c r="G58275" s="12"/>
    </row>
    <row r="58276" spans="7:7" x14ac:dyDescent="0.2">
      <c r="G58276" s="12"/>
    </row>
    <row r="58277" spans="7:7" x14ac:dyDescent="0.2">
      <c r="G58277" s="12"/>
    </row>
    <row r="58278" spans="7:7" x14ac:dyDescent="0.2">
      <c r="G58278" s="12"/>
    </row>
    <row r="58279" spans="7:7" x14ac:dyDescent="0.2">
      <c r="G58279" s="12"/>
    </row>
    <row r="58280" spans="7:7" x14ac:dyDescent="0.2">
      <c r="G58280" s="12"/>
    </row>
    <row r="58281" spans="7:7" x14ac:dyDescent="0.2">
      <c r="G58281" s="12"/>
    </row>
    <row r="58282" spans="7:7" x14ac:dyDescent="0.2">
      <c r="G58282" s="12"/>
    </row>
    <row r="58283" spans="7:7" x14ac:dyDescent="0.2">
      <c r="G58283" s="12"/>
    </row>
    <row r="58284" spans="7:7" x14ac:dyDescent="0.2">
      <c r="G58284" s="12"/>
    </row>
    <row r="58285" spans="7:7" x14ac:dyDescent="0.2">
      <c r="G58285" s="12"/>
    </row>
    <row r="58286" spans="7:7" x14ac:dyDescent="0.2">
      <c r="G58286" s="12"/>
    </row>
    <row r="58287" spans="7:7" x14ac:dyDescent="0.2">
      <c r="G58287" s="12"/>
    </row>
    <row r="58288" spans="7:7" x14ac:dyDescent="0.2">
      <c r="G58288" s="12"/>
    </row>
    <row r="58289" spans="7:7" x14ac:dyDescent="0.2">
      <c r="G58289" s="12"/>
    </row>
    <row r="58290" spans="7:7" x14ac:dyDescent="0.2">
      <c r="G58290" s="12"/>
    </row>
    <row r="58291" spans="7:7" x14ac:dyDescent="0.2">
      <c r="G58291" s="12"/>
    </row>
    <row r="58292" spans="7:7" x14ac:dyDescent="0.2">
      <c r="G58292" s="12"/>
    </row>
    <row r="58293" spans="7:7" x14ac:dyDescent="0.2">
      <c r="G58293" s="12"/>
    </row>
    <row r="58294" spans="7:7" x14ac:dyDescent="0.2">
      <c r="G58294" s="12"/>
    </row>
    <row r="58295" spans="7:7" x14ac:dyDescent="0.2">
      <c r="G58295" s="12"/>
    </row>
    <row r="58296" spans="7:7" x14ac:dyDescent="0.2">
      <c r="G58296" s="12"/>
    </row>
    <row r="58297" spans="7:7" x14ac:dyDescent="0.2">
      <c r="G58297" s="12"/>
    </row>
    <row r="58298" spans="7:7" x14ac:dyDescent="0.2">
      <c r="G58298" s="12"/>
    </row>
    <row r="58299" spans="7:7" x14ac:dyDescent="0.2">
      <c r="G58299" s="12"/>
    </row>
    <row r="58300" spans="7:7" x14ac:dyDescent="0.2">
      <c r="G58300" s="12"/>
    </row>
    <row r="58301" spans="7:7" x14ac:dyDescent="0.2">
      <c r="G58301" s="12"/>
    </row>
    <row r="58302" spans="7:7" x14ac:dyDescent="0.2">
      <c r="G58302" s="12"/>
    </row>
    <row r="58303" spans="7:7" x14ac:dyDescent="0.2">
      <c r="G58303" s="12"/>
    </row>
    <row r="58304" spans="7:7" x14ac:dyDescent="0.2">
      <c r="G58304" s="12"/>
    </row>
    <row r="58305" spans="7:7" x14ac:dyDescent="0.2">
      <c r="G58305" s="12"/>
    </row>
    <row r="58306" spans="7:7" x14ac:dyDescent="0.2">
      <c r="G58306" s="12"/>
    </row>
    <row r="58307" spans="7:7" x14ac:dyDescent="0.2">
      <c r="G58307" s="12"/>
    </row>
    <row r="58308" spans="7:7" x14ac:dyDescent="0.2">
      <c r="G58308" s="12"/>
    </row>
    <row r="58309" spans="7:7" x14ac:dyDescent="0.2">
      <c r="G58309" s="12"/>
    </row>
    <row r="58310" spans="7:7" x14ac:dyDescent="0.2">
      <c r="G58310" s="12"/>
    </row>
    <row r="58311" spans="7:7" x14ac:dyDescent="0.2">
      <c r="G58311" s="12"/>
    </row>
    <row r="58312" spans="7:7" x14ac:dyDescent="0.2">
      <c r="G58312" s="12"/>
    </row>
    <row r="58313" spans="7:7" x14ac:dyDescent="0.2">
      <c r="G58313" s="12"/>
    </row>
    <row r="58314" spans="7:7" x14ac:dyDescent="0.2">
      <c r="G58314" s="12"/>
    </row>
    <row r="58315" spans="7:7" x14ac:dyDescent="0.2">
      <c r="G58315" s="12"/>
    </row>
    <row r="58316" spans="7:7" x14ac:dyDescent="0.2">
      <c r="G58316" s="12"/>
    </row>
    <row r="58317" spans="7:7" x14ac:dyDescent="0.2">
      <c r="G58317" s="12"/>
    </row>
    <row r="58318" spans="7:7" x14ac:dyDescent="0.2">
      <c r="G58318" s="12"/>
    </row>
    <row r="58319" spans="7:7" x14ac:dyDescent="0.2">
      <c r="G58319" s="12"/>
    </row>
    <row r="58320" spans="7:7" x14ac:dyDescent="0.2">
      <c r="G58320" s="12"/>
    </row>
    <row r="58321" spans="7:7" x14ac:dyDescent="0.2">
      <c r="G58321" s="12"/>
    </row>
    <row r="58322" spans="7:7" x14ac:dyDescent="0.2">
      <c r="G58322" s="12"/>
    </row>
    <row r="58323" spans="7:7" x14ac:dyDescent="0.2">
      <c r="G58323" s="12"/>
    </row>
    <row r="58324" spans="7:7" x14ac:dyDescent="0.2">
      <c r="G58324" s="12"/>
    </row>
    <row r="58325" spans="7:7" x14ac:dyDescent="0.2">
      <c r="G58325" s="12"/>
    </row>
    <row r="58326" spans="7:7" x14ac:dyDescent="0.2">
      <c r="G58326" s="12"/>
    </row>
    <row r="58327" spans="7:7" x14ac:dyDescent="0.2">
      <c r="G58327" s="12"/>
    </row>
    <row r="58328" spans="7:7" x14ac:dyDescent="0.2">
      <c r="G58328" s="12"/>
    </row>
    <row r="58329" spans="7:7" x14ac:dyDescent="0.2">
      <c r="G58329" s="12"/>
    </row>
    <row r="58330" spans="7:7" x14ac:dyDescent="0.2">
      <c r="G58330" s="12"/>
    </row>
    <row r="58331" spans="7:7" x14ac:dyDescent="0.2">
      <c r="G58331" s="12"/>
    </row>
    <row r="58332" spans="7:7" x14ac:dyDescent="0.2">
      <c r="G58332" s="12"/>
    </row>
    <row r="58333" spans="7:7" x14ac:dyDescent="0.2">
      <c r="G58333" s="12"/>
    </row>
    <row r="58334" spans="7:7" x14ac:dyDescent="0.2">
      <c r="G58334" s="12"/>
    </row>
    <row r="58335" spans="7:7" x14ac:dyDescent="0.2">
      <c r="G58335" s="12"/>
    </row>
    <row r="58336" spans="7:7" x14ac:dyDescent="0.2">
      <c r="G58336" s="12"/>
    </row>
    <row r="58337" spans="7:7" x14ac:dyDescent="0.2">
      <c r="G58337" s="12"/>
    </row>
    <row r="58338" spans="7:7" x14ac:dyDescent="0.2">
      <c r="G58338" s="12"/>
    </row>
    <row r="58339" spans="7:7" x14ac:dyDescent="0.2">
      <c r="G58339" s="12"/>
    </row>
    <row r="58340" spans="7:7" x14ac:dyDescent="0.2">
      <c r="G58340" s="12"/>
    </row>
    <row r="58341" spans="7:7" x14ac:dyDescent="0.2">
      <c r="G58341" s="12"/>
    </row>
    <row r="58342" spans="7:7" x14ac:dyDescent="0.2">
      <c r="G58342" s="12"/>
    </row>
    <row r="58343" spans="7:7" x14ac:dyDescent="0.2">
      <c r="G58343" s="12"/>
    </row>
    <row r="58344" spans="7:7" x14ac:dyDescent="0.2">
      <c r="G58344" s="12"/>
    </row>
    <row r="58345" spans="7:7" x14ac:dyDescent="0.2">
      <c r="G58345" s="12"/>
    </row>
    <row r="58346" spans="7:7" x14ac:dyDescent="0.2">
      <c r="G58346" s="12"/>
    </row>
    <row r="58347" spans="7:7" x14ac:dyDescent="0.2">
      <c r="G58347" s="12"/>
    </row>
    <row r="58348" spans="7:7" x14ac:dyDescent="0.2">
      <c r="G58348" s="12"/>
    </row>
    <row r="58349" spans="7:7" x14ac:dyDescent="0.2">
      <c r="G58349" s="12"/>
    </row>
    <row r="58350" spans="7:7" x14ac:dyDescent="0.2">
      <c r="G58350" s="12"/>
    </row>
    <row r="58351" spans="7:7" x14ac:dyDescent="0.2">
      <c r="G58351" s="12"/>
    </row>
    <row r="58352" spans="7:7" x14ac:dyDescent="0.2">
      <c r="G58352" s="12"/>
    </row>
    <row r="58353" spans="7:7" x14ac:dyDescent="0.2">
      <c r="G58353" s="12"/>
    </row>
    <row r="58354" spans="7:7" x14ac:dyDescent="0.2">
      <c r="G58354" s="12"/>
    </row>
    <row r="58355" spans="7:7" x14ac:dyDescent="0.2">
      <c r="G58355" s="12"/>
    </row>
    <row r="58356" spans="7:7" x14ac:dyDescent="0.2">
      <c r="G58356" s="12"/>
    </row>
    <row r="58357" spans="7:7" x14ac:dyDescent="0.2">
      <c r="G58357" s="12"/>
    </row>
    <row r="58358" spans="7:7" x14ac:dyDescent="0.2">
      <c r="G58358" s="12"/>
    </row>
    <row r="58359" spans="7:7" x14ac:dyDescent="0.2">
      <c r="G58359" s="12"/>
    </row>
    <row r="58360" spans="7:7" x14ac:dyDescent="0.2">
      <c r="G58360" s="12"/>
    </row>
    <row r="58361" spans="7:7" x14ac:dyDescent="0.2">
      <c r="G58361" s="12"/>
    </row>
    <row r="58362" spans="7:7" x14ac:dyDescent="0.2">
      <c r="G58362" s="12"/>
    </row>
    <row r="58363" spans="7:7" x14ac:dyDescent="0.2">
      <c r="G58363" s="12"/>
    </row>
    <row r="58364" spans="7:7" x14ac:dyDescent="0.2">
      <c r="G58364" s="12"/>
    </row>
    <row r="58365" spans="7:7" x14ac:dyDescent="0.2">
      <c r="G58365" s="12"/>
    </row>
    <row r="58366" spans="7:7" x14ac:dyDescent="0.2">
      <c r="G58366" s="12"/>
    </row>
    <row r="58367" spans="7:7" x14ac:dyDescent="0.2">
      <c r="G58367" s="12"/>
    </row>
    <row r="58368" spans="7:7" x14ac:dyDescent="0.2">
      <c r="G58368" s="12"/>
    </row>
    <row r="58369" spans="7:7" x14ac:dyDescent="0.2">
      <c r="G58369" s="12"/>
    </row>
    <row r="58370" spans="7:7" x14ac:dyDescent="0.2">
      <c r="G58370" s="12"/>
    </row>
    <row r="58371" spans="7:7" x14ac:dyDescent="0.2">
      <c r="G58371" s="12"/>
    </row>
    <row r="58372" spans="7:7" x14ac:dyDescent="0.2">
      <c r="G58372" s="12"/>
    </row>
    <row r="58373" spans="7:7" x14ac:dyDescent="0.2">
      <c r="G58373" s="12"/>
    </row>
    <row r="58374" spans="7:7" x14ac:dyDescent="0.2">
      <c r="G58374" s="12"/>
    </row>
    <row r="58375" spans="7:7" x14ac:dyDescent="0.2">
      <c r="G58375" s="12"/>
    </row>
    <row r="58376" spans="7:7" x14ac:dyDescent="0.2">
      <c r="G58376" s="12"/>
    </row>
    <row r="58377" spans="7:7" x14ac:dyDescent="0.2">
      <c r="G58377" s="12"/>
    </row>
    <row r="58378" spans="7:7" x14ac:dyDescent="0.2">
      <c r="G58378" s="12"/>
    </row>
    <row r="58379" spans="7:7" x14ac:dyDescent="0.2">
      <c r="G58379" s="12"/>
    </row>
    <row r="58380" spans="7:7" x14ac:dyDescent="0.2">
      <c r="G58380" s="12"/>
    </row>
    <row r="58381" spans="7:7" x14ac:dyDescent="0.2">
      <c r="G58381" s="12"/>
    </row>
    <row r="58382" spans="7:7" x14ac:dyDescent="0.2">
      <c r="G58382" s="12"/>
    </row>
    <row r="58383" spans="7:7" x14ac:dyDescent="0.2">
      <c r="G58383" s="12"/>
    </row>
    <row r="58384" spans="7:7" x14ac:dyDescent="0.2">
      <c r="G58384" s="12"/>
    </row>
    <row r="58385" spans="7:7" x14ac:dyDescent="0.2">
      <c r="G58385" s="12"/>
    </row>
    <row r="58386" spans="7:7" x14ac:dyDescent="0.2">
      <c r="G58386" s="12"/>
    </row>
    <row r="58387" spans="7:7" x14ac:dyDescent="0.2">
      <c r="G58387" s="12"/>
    </row>
    <row r="58388" spans="7:7" x14ac:dyDescent="0.2">
      <c r="G58388" s="12"/>
    </row>
    <row r="58389" spans="7:7" x14ac:dyDescent="0.2">
      <c r="G58389" s="12"/>
    </row>
    <row r="58390" spans="7:7" x14ac:dyDescent="0.2">
      <c r="G58390" s="12"/>
    </row>
    <row r="58391" spans="7:7" x14ac:dyDescent="0.2">
      <c r="G58391" s="12"/>
    </row>
    <row r="58392" spans="7:7" x14ac:dyDescent="0.2">
      <c r="G58392" s="12"/>
    </row>
    <row r="58393" spans="7:7" x14ac:dyDescent="0.2">
      <c r="G58393" s="12"/>
    </row>
    <row r="58394" spans="7:7" x14ac:dyDescent="0.2">
      <c r="G58394" s="12"/>
    </row>
    <row r="58395" spans="7:7" x14ac:dyDescent="0.2">
      <c r="G58395" s="12"/>
    </row>
    <row r="58396" spans="7:7" x14ac:dyDescent="0.2">
      <c r="G58396" s="12"/>
    </row>
    <row r="58397" spans="7:7" x14ac:dyDescent="0.2">
      <c r="G58397" s="12"/>
    </row>
    <row r="58398" spans="7:7" x14ac:dyDescent="0.2">
      <c r="G58398" s="12"/>
    </row>
    <row r="58399" spans="7:7" x14ac:dyDescent="0.2">
      <c r="G58399" s="12"/>
    </row>
    <row r="58400" spans="7:7" x14ac:dyDescent="0.2">
      <c r="G58400" s="12"/>
    </row>
    <row r="58401" spans="7:7" x14ac:dyDescent="0.2">
      <c r="G58401" s="12"/>
    </row>
    <row r="58402" spans="7:7" x14ac:dyDescent="0.2">
      <c r="G58402" s="12"/>
    </row>
    <row r="58403" spans="7:7" x14ac:dyDescent="0.2">
      <c r="G58403" s="12"/>
    </row>
    <row r="58404" spans="7:7" x14ac:dyDescent="0.2">
      <c r="G58404" s="12"/>
    </row>
    <row r="58405" spans="7:7" x14ac:dyDescent="0.2">
      <c r="G58405" s="12"/>
    </row>
    <row r="58406" spans="7:7" x14ac:dyDescent="0.2">
      <c r="G58406" s="12"/>
    </row>
    <row r="58407" spans="7:7" x14ac:dyDescent="0.2">
      <c r="G58407" s="12"/>
    </row>
    <row r="58408" spans="7:7" x14ac:dyDescent="0.2">
      <c r="G58408" s="12"/>
    </row>
    <row r="58409" spans="7:7" x14ac:dyDescent="0.2">
      <c r="G58409" s="12"/>
    </row>
    <row r="58410" spans="7:7" x14ac:dyDescent="0.2">
      <c r="G58410" s="12"/>
    </row>
    <row r="58411" spans="7:7" x14ac:dyDescent="0.2">
      <c r="G58411" s="12"/>
    </row>
    <row r="58412" spans="7:7" x14ac:dyDescent="0.2">
      <c r="G58412" s="12"/>
    </row>
    <row r="58413" spans="7:7" x14ac:dyDescent="0.2">
      <c r="G58413" s="12"/>
    </row>
    <row r="58414" spans="7:7" x14ac:dyDescent="0.2">
      <c r="G58414" s="12"/>
    </row>
    <row r="58415" spans="7:7" x14ac:dyDescent="0.2">
      <c r="G58415" s="12"/>
    </row>
    <row r="58416" spans="7:7" x14ac:dyDescent="0.2">
      <c r="G58416" s="12"/>
    </row>
    <row r="58417" spans="7:7" x14ac:dyDescent="0.2">
      <c r="G58417" s="12"/>
    </row>
    <row r="58418" spans="7:7" x14ac:dyDescent="0.2">
      <c r="G58418" s="12"/>
    </row>
    <row r="58419" spans="7:7" x14ac:dyDescent="0.2">
      <c r="G58419" s="12"/>
    </row>
    <row r="58420" spans="7:7" x14ac:dyDescent="0.2">
      <c r="G58420" s="12"/>
    </row>
    <row r="58421" spans="7:7" x14ac:dyDescent="0.2">
      <c r="G58421" s="12"/>
    </row>
    <row r="58422" spans="7:7" x14ac:dyDescent="0.2">
      <c r="G58422" s="12"/>
    </row>
    <row r="58423" spans="7:7" x14ac:dyDescent="0.2">
      <c r="G58423" s="12"/>
    </row>
    <row r="58424" spans="7:7" x14ac:dyDescent="0.2">
      <c r="G58424" s="12"/>
    </row>
    <row r="58425" spans="7:7" x14ac:dyDescent="0.2">
      <c r="G58425" s="12"/>
    </row>
    <row r="58426" spans="7:7" x14ac:dyDescent="0.2">
      <c r="G58426" s="12"/>
    </row>
    <row r="58427" spans="7:7" x14ac:dyDescent="0.2">
      <c r="G58427" s="12"/>
    </row>
    <row r="58428" spans="7:7" x14ac:dyDescent="0.2">
      <c r="G58428" s="12"/>
    </row>
    <row r="58429" spans="7:7" x14ac:dyDescent="0.2">
      <c r="G58429" s="12"/>
    </row>
    <row r="58430" spans="7:7" x14ac:dyDescent="0.2">
      <c r="G58430" s="12"/>
    </row>
    <row r="58431" spans="7:7" x14ac:dyDescent="0.2">
      <c r="G58431" s="12"/>
    </row>
    <row r="58432" spans="7:7" x14ac:dyDescent="0.2">
      <c r="G58432" s="12"/>
    </row>
    <row r="58433" spans="7:7" x14ac:dyDescent="0.2">
      <c r="G58433" s="12"/>
    </row>
    <row r="58434" spans="7:7" x14ac:dyDescent="0.2">
      <c r="G58434" s="12"/>
    </row>
    <row r="58435" spans="7:7" x14ac:dyDescent="0.2">
      <c r="G58435" s="12"/>
    </row>
    <row r="58436" spans="7:7" x14ac:dyDescent="0.2">
      <c r="G58436" s="12"/>
    </row>
    <row r="58437" spans="7:7" x14ac:dyDescent="0.2">
      <c r="G58437" s="12"/>
    </row>
    <row r="58438" spans="7:7" x14ac:dyDescent="0.2">
      <c r="G58438" s="12"/>
    </row>
    <row r="58439" spans="7:7" x14ac:dyDescent="0.2">
      <c r="G58439" s="12"/>
    </row>
    <row r="58440" spans="7:7" x14ac:dyDescent="0.2">
      <c r="G58440" s="12"/>
    </row>
    <row r="58441" spans="7:7" x14ac:dyDescent="0.2">
      <c r="G58441" s="12"/>
    </row>
    <row r="58442" spans="7:7" x14ac:dyDescent="0.2">
      <c r="G58442" s="12"/>
    </row>
    <row r="58443" spans="7:7" x14ac:dyDescent="0.2">
      <c r="G58443" s="12"/>
    </row>
    <row r="58444" spans="7:7" x14ac:dyDescent="0.2">
      <c r="G58444" s="12"/>
    </row>
    <row r="58445" spans="7:7" x14ac:dyDescent="0.2">
      <c r="G58445" s="12"/>
    </row>
    <row r="58446" spans="7:7" x14ac:dyDescent="0.2">
      <c r="G58446" s="12"/>
    </row>
    <row r="58447" spans="7:7" x14ac:dyDescent="0.2">
      <c r="G58447" s="12"/>
    </row>
    <row r="58448" spans="7:7" x14ac:dyDescent="0.2">
      <c r="G58448" s="12"/>
    </row>
    <row r="58449" spans="7:7" x14ac:dyDescent="0.2">
      <c r="G58449" s="12"/>
    </row>
    <row r="58450" spans="7:7" x14ac:dyDescent="0.2">
      <c r="G58450" s="12"/>
    </row>
    <row r="58451" spans="7:7" x14ac:dyDescent="0.2">
      <c r="G58451" s="12"/>
    </row>
    <row r="58452" spans="7:7" x14ac:dyDescent="0.2">
      <c r="G58452" s="12"/>
    </row>
    <row r="58453" spans="7:7" x14ac:dyDescent="0.2">
      <c r="G58453" s="12"/>
    </row>
    <row r="58454" spans="7:7" x14ac:dyDescent="0.2">
      <c r="G58454" s="12"/>
    </row>
    <row r="58455" spans="7:7" x14ac:dyDescent="0.2">
      <c r="G58455" s="12"/>
    </row>
    <row r="58456" spans="7:7" x14ac:dyDescent="0.2">
      <c r="G58456" s="12"/>
    </row>
    <row r="58457" spans="7:7" x14ac:dyDescent="0.2">
      <c r="G58457" s="12"/>
    </row>
    <row r="58458" spans="7:7" x14ac:dyDescent="0.2">
      <c r="G58458" s="12"/>
    </row>
    <row r="58459" spans="7:7" x14ac:dyDescent="0.2">
      <c r="G58459" s="12"/>
    </row>
    <row r="58460" spans="7:7" x14ac:dyDescent="0.2">
      <c r="G58460" s="12"/>
    </row>
    <row r="58461" spans="7:7" x14ac:dyDescent="0.2">
      <c r="G58461" s="12"/>
    </row>
    <row r="58462" spans="7:7" x14ac:dyDescent="0.2">
      <c r="G58462" s="12"/>
    </row>
    <row r="58463" spans="7:7" x14ac:dyDescent="0.2">
      <c r="G58463" s="12"/>
    </row>
    <row r="58464" spans="7:7" x14ac:dyDescent="0.2">
      <c r="G58464" s="12"/>
    </row>
    <row r="58465" spans="7:7" x14ac:dyDescent="0.2">
      <c r="G58465" s="12"/>
    </row>
    <row r="58466" spans="7:7" x14ac:dyDescent="0.2">
      <c r="G58466" s="12"/>
    </row>
    <row r="58467" spans="7:7" x14ac:dyDescent="0.2">
      <c r="G58467" s="12"/>
    </row>
    <row r="58468" spans="7:7" x14ac:dyDescent="0.2">
      <c r="G58468" s="12"/>
    </row>
    <row r="58469" spans="7:7" x14ac:dyDescent="0.2">
      <c r="G58469" s="12"/>
    </row>
    <row r="58470" spans="7:7" x14ac:dyDescent="0.2">
      <c r="G58470" s="12"/>
    </row>
    <row r="58471" spans="7:7" x14ac:dyDescent="0.2">
      <c r="G58471" s="12"/>
    </row>
    <row r="58472" spans="7:7" x14ac:dyDescent="0.2">
      <c r="G58472" s="12"/>
    </row>
    <row r="58473" spans="7:7" x14ac:dyDescent="0.2">
      <c r="G58473" s="12"/>
    </row>
    <row r="58474" spans="7:7" x14ac:dyDescent="0.2">
      <c r="G58474" s="12"/>
    </row>
    <row r="58475" spans="7:7" x14ac:dyDescent="0.2">
      <c r="G58475" s="12"/>
    </row>
    <row r="58476" spans="7:7" x14ac:dyDescent="0.2">
      <c r="G58476" s="12"/>
    </row>
    <row r="58477" spans="7:7" x14ac:dyDescent="0.2">
      <c r="G58477" s="12"/>
    </row>
    <row r="58478" spans="7:7" x14ac:dyDescent="0.2">
      <c r="G58478" s="12"/>
    </row>
    <row r="58479" spans="7:7" x14ac:dyDescent="0.2">
      <c r="G58479" s="12"/>
    </row>
    <row r="58480" spans="7:7" x14ac:dyDescent="0.2">
      <c r="G58480" s="12"/>
    </row>
    <row r="58481" spans="7:7" x14ac:dyDescent="0.2">
      <c r="G58481" s="12"/>
    </row>
    <row r="58482" spans="7:7" x14ac:dyDescent="0.2">
      <c r="G58482" s="12"/>
    </row>
    <row r="58483" spans="7:7" x14ac:dyDescent="0.2">
      <c r="G58483" s="12"/>
    </row>
    <row r="58484" spans="7:7" x14ac:dyDescent="0.2">
      <c r="G58484" s="12"/>
    </row>
    <row r="58485" spans="7:7" x14ac:dyDescent="0.2">
      <c r="G58485" s="12"/>
    </row>
    <row r="58486" spans="7:7" x14ac:dyDescent="0.2">
      <c r="G58486" s="12"/>
    </row>
    <row r="58487" spans="7:7" x14ac:dyDescent="0.2">
      <c r="G58487" s="12"/>
    </row>
    <row r="58488" spans="7:7" x14ac:dyDescent="0.2">
      <c r="G58488" s="12"/>
    </row>
    <row r="58489" spans="7:7" x14ac:dyDescent="0.2">
      <c r="G58489" s="12"/>
    </row>
    <row r="58490" spans="7:7" x14ac:dyDescent="0.2">
      <c r="G58490" s="12"/>
    </row>
    <row r="58491" spans="7:7" x14ac:dyDescent="0.2">
      <c r="G58491" s="12"/>
    </row>
    <row r="58492" spans="7:7" x14ac:dyDescent="0.2">
      <c r="G58492" s="12"/>
    </row>
    <row r="58493" spans="7:7" x14ac:dyDescent="0.2">
      <c r="G58493" s="12"/>
    </row>
    <row r="58494" spans="7:7" x14ac:dyDescent="0.2">
      <c r="G58494" s="12"/>
    </row>
    <row r="58495" spans="7:7" x14ac:dyDescent="0.2">
      <c r="G58495" s="12"/>
    </row>
    <row r="58496" spans="7:7" x14ac:dyDescent="0.2">
      <c r="G58496" s="12"/>
    </row>
    <row r="58497" spans="7:7" x14ac:dyDescent="0.2">
      <c r="G58497" s="12"/>
    </row>
    <row r="58498" spans="7:7" x14ac:dyDescent="0.2">
      <c r="G58498" s="12"/>
    </row>
    <row r="58499" spans="7:7" x14ac:dyDescent="0.2">
      <c r="G58499" s="12"/>
    </row>
    <row r="58500" spans="7:7" x14ac:dyDescent="0.2">
      <c r="G58500" s="12"/>
    </row>
    <row r="58501" spans="7:7" x14ac:dyDescent="0.2">
      <c r="G58501" s="12"/>
    </row>
    <row r="58502" spans="7:7" x14ac:dyDescent="0.2">
      <c r="G58502" s="12"/>
    </row>
    <row r="58503" spans="7:7" x14ac:dyDescent="0.2">
      <c r="G58503" s="12"/>
    </row>
    <row r="58504" spans="7:7" x14ac:dyDescent="0.2">
      <c r="G58504" s="12"/>
    </row>
    <row r="58505" spans="7:7" x14ac:dyDescent="0.2">
      <c r="G58505" s="12"/>
    </row>
    <row r="58506" spans="7:7" x14ac:dyDescent="0.2">
      <c r="G58506" s="12"/>
    </row>
    <row r="58507" spans="7:7" x14ac:dyDescent="0.2">
      <c r="G58507" s="12"/>
    </row>
    <row r="58508" spans="7:7" x14ac:dyDescent="0.2">
      <c r="G58508" s="12"/>
    </row>
    <row r="58509" spans="7:7" x14ac:dyDescent="0.2">
      <c r="G58509" s="12"/>
    </row>
    <row r="58510" spans="7:7" x14ac:dyDescent="0.2">
      <c r="G58510" s="12"/>
    </row>
    <row r="58511" spans="7:7" x14ac:dyDescent="0.2">
      <c r="G58511" s="12"/>
    </row>
    <row r="58512" spans="7:7" x14ac:dyDescent="0.2">
      <c r="G58512" s="12"/>
    </row>
    <row r="58513" spans="7:7" x14ac:dyDescent="0.2">
      <c r="G58513" s="12"/>
    </row>
    <row r="58514" spans="7:7" x14ac:dyDescent="0.2">
      <c r="G58514" s="12"/>
    </row>
    <row r="58515" spans="7:7" x14ac:dyDescent="0.2">
      <c r="G58515" s="12"/>
    </row>
    <row r="58516" spans="7:7" x14ac:dyDescent="0.2">
      <c r="G58516" s="12"/>
    </row>
    <row r="58517" spans="7:7" x14ac:dyDescent="0.2">
      <c r="G58517" s="12"/>
    </row>
    <row r="58518" spans="7:7" x14ac:dyDescent="0.2">
      <c r="G58518" s="12"/>
    </row>
    <row r="58519" spans="7:7" x14ac:dyDescent="0.2">
      <c r="G58519" s="12"/>
    </row>
    <row r="58520" spans="7:7" x14ac:dyDescent="0.2">
      <c r="G58520" s="12"/>
    </row>
    <row r="58521" spans="7:7" x14ac:dyDescent="0.2">
      <c r="G58521" s="12"/>
    </row>
    <row r="58522" spans="7:7" x14ac:dyDescent="0.2">
      <c r="G58522" s="12"/>
    </row>
    <row r="58523" spans="7:7" x14ac:dyDescent="0.2">
      <c r="G58523" s="12"/>
    </row>
    <row r="58524" spans="7:7" x14ac:dyDescent="0.2">
      <c r="G58524" s="12"/>
    </row>
    <row r="58525" spans="7:7" x14ac:dyDescent="0.2">
      <c r="G58525" s="12"/>
    </row>
    <row r="58526" spans="7:7" x14ac:dyDescent="0.2">
      <c r="G58526" s="12"/>
    </row>
    <row r="58527" spans="7:7" x14ac:dyDescent="0.2">
      <c r="G58527" s="12"/>
    </row>
    <row r="58528" spans="7:7" x14ac:dyDescent="0.2">
      <c r="G58528" s="12"/>
    </row>
    <row r="58529" spans="7:7" x14ac:dyDescent="0.2">
      <c r="G58529" s="12"/>
    </row>
    <row r="58530" spans="7:7" x14ac:dyDescent="0.2">
      <c r="G58530" s="12"/>
    </row>
    <row r="58531" spans="7:7" x14ac:dyDescent="0.2">
      <c r="G58531" s="12"/>
    </row>
    <row r="58532" spans="7:7" x14ac:dyDescent="0.2">
      <c r="G58532" s="12"/>
    </row>
    <row r="58533" spans="7:7" x14ac:dyDescent="0.2">
      <c r="G58533" s="12"/>
    </row>
    <row r="58534" spans="7:7" x14ac:dyDescent="0.2">
      <c r="G58534" s="12"/>
    </row>
    <row r="58535" spans="7:7" x14ac:dyDescent="0.2">
      <c r="G58535" s="12"/>
    </row>
    <row r="58536" spans="7:7" x14ac:dyDescent="0.2">
      <c r="G58536" s="12"/>
    </row>
    <row r="58537" spans="7:7" x14ac:dyDescent="0.2">
      <c r="G58537" s="12"/>
    </row>
    <row r="58538" spans="7:7" x14ac:dyDescent="0.2">
      <c r="G58538" s="12"/>
    </row>
    <row r="58539" spans="7:7" x14ac:dyDescent="0.2">
      <c r="G58539" s="12"/>
    </row>
    <row r="58540" spans="7:7" x14ac:dyDescent="0.2">
      <c r="G58540" s="12"/>
    </row>
    <row r="58541" spans="7:7" x14ac:dyDescent="0.2">
      <c r="G58541" s="12"/>
    </row>
    <row r="58542" spans="7:7" x14ac:dyDescent="0.2">
      <c r="G58542" s="12"/>
    </row>
    <row r="58543" spans="7:7" x14ac:dyDescent="0.2">
      <c r="G58543" s="12"/>
    </row>
    <row r="58544" spans="7:7" x14ac:dyDescent="0.2">
      <c r="G58544" s="12"/>
    </row>
    <row r="58545" spans="7:7" x14ac:dyDescent="0.2">
      <c r="G58545" s="12"/>
    </row>
    <row r="58546" spans="7:7" x14ac:dyDescent="0.2">
      <c r="G58546" s="12"/>
    </row>
    <row r="58547" spans="7:7" x14ac:dyDescent="0.2">
      <c r="G58547" s="12"/>
    </row>
    <row r="58548" spans="7:7" x14ac:dyDescent="0.2">
      <c r="G58548" s="12"/>
    </row>
    <row r="58549" spans="7:7" x14ac:dyDescent="0.2">
      <c r="G58549" s="12"/>
    </row>
    <row r="58550" spans="7:7" x14ac:dyDescent="0.2">
      <c r="G58550" s="12"/>
    </row>
    <row r="58551" spans="7:7" x14ac:dyDescent="0.2">
      <c r="G58551" s="12"/>
    </row>
    <row r="58552" spans="7:7" x14ac:dyDescent="0.2">
      <c r="G58552" s="12"/>
    </row>
    <row r="58553" spans="7:7" x14ac:dyDescent="0.2">
      <c r="G58553" s="12"/>
    </row>
    <row r="58554" spans="7:7" x14ac:dyDescent="0.2">
      <c r="G58554" s="12"/>
    </row>
    <row r="58555" spans="7:7" x14ac:dyDescent="0.2">
      <c r="G58555" s="12"/>
    </row>
    <row r="58556" spans="7:7" x14ac:dyDescent="0.2">
      <c r="G58556" s="12"/>
    </row>
    <row r="58557" spans="7:7" x14ac:dyDescent="0.2">
      <c r="G58557" s="12"/>
    </row>
    <row r="58558" spans="7:7" x14ac:dyDescent="0.2">
      <c r="G58558" s="12"/>
    </row>
    <row r="58559" spans="7:7" x14ac:dyDescent="0.2">
      <c r="G58559" s="12"/>
    </row>
    <row r="58560" spans="7:7" x14ac:dyDescent="0.2">
      <c r="G58560" s="12"/>
    </row>
    <row r="58561" spans="7:7" x14ac:dyDescent="0.2">
      <c r="G58561" s="12"/>
    </row>
    <row r="58562" spans="7:7" x14ac:dyDescent="0.2">
      <c r="G58562" s="12"/>
    </row>
    <row r="58563" spans="7:7" x14ac:dyDescent="0.2">
      <c r="G58563" s="12"/>
    </row>
    <row r="58564" spans="7:7" x14ac:dyDescent="0.2">
      <c r="G58564" s="12"/>
    </row>
    <row r="58565" spans="7:7" x14ac:dyDescent="0.2">
      <c r="G58565" s="12"/>
    </row>
    <row r="58566" spans="7:7" x14ac:dyDescent="0.2">
      <c r="G58566" s="12"/>
    </row>
    <row r="58567" spans="7:7" x14ac:dyDescent="0.2">
      <c r="G58567" s="12"/>
    </row>
    <row r="58568" spans="7:7" x14ac:dyDescent="0.2">
      <c r="G58568" s="12"/>
    </row>
    <row r="58569" spans="7:7" x14ac:dyDescent="0.2">
      <c r="G58569" s="12"/>
    </row>
    <row r="58570" spans="7:7" x14ac:dyDescent="0.2">
      <c r="G58570" s="12"/>
    </row>
    <row r="58571" spans="7:7" x14ac:dyDescent="0.2">
      <c r="G58571" s="12"/>
    </row>
    <row r="58572" spans="7:7" x14ac:dyDescent="0.2">
      <c r="G58572" s="12"/>
    </row>
    <row r="58573" spans="7:7" x14ac:dyDescent="0.2">
      <c r="G58573" s="12"/>
    </row>
    <row r="58574" spans="7:7" x14ac:dyDescent="0.2">
      <c r="G58574" s="12"/>
    </row>
    <row r="58575" spans="7:7" x14ac:dyDescent="0.2">
      <c r="G58575" s="12"/>
    </row>
    <row r="58576" spans="7:7" x14ac:dyDescent="0.2">
      <c r="G58576" s="12"/>
    </row>
    <row r="58577" spans="7:7" x14ac:dyDescent="0.2">
      <c r="G58577" s="12"/>
    </row>
    <row r="58578" spans="7:7" x14ac:dyDescent="0.2">
      <c r="G58578" s="12"/>
    </row>
    <row r="58579" spans="7:7" x14ac:dyDescent="0.2">
      <c r="G58579" s="12"/>
    </row>
    <row r="58580" spans="7:7" x14ac:dyDescent="0.2">
      <c r="G58580" s="12"/>
    </row>
    <row r="58581" spans="7:7" x14ac:dyDescent="0.2">
      <c r="G58581" s="12"/>
    </row>
    <row r="58582" spans="7:7" x14ac:dyDescent="0.2">
      <c r="G58582" s="12"/>
    </row>
    <row r="58583" spans="7:7" x14ac:dyDescent="0.2">
      <c r="G58583" s="12"/>
    </row>
    <row r="58584" spans="7:7" x14ac:dyDescent="0.2">
      <c r="G58584" s="12"/>
    </row>
    <row r="58585" spans="7:7" x14ac:dyDescent="0.2">
      <c r="G58585" s="12"/>
    </row>
    <row r="58586" spans="7:7" x14ac:dyDescent="0.2">
      <c r="G58586" s="12"/>
    </row>
    <row r="58587" spans="7:7" x14ac:dyDescent="0.2">
      <c r="G58587" s="12"/>
    </row>
    <row r="58588" spans="7:7" x14ac:dyDescent="0.2">
      <c r="G58588" s="12"/>
    </row>
    <row r="58589" spans="7:7" x14ac:dyDescent="0.2">
      <c r="G58589" s="12"/>
    </row>
    <row r="58590" spans="7:7" x14ac:dyDescent="0.2">
      <c r="G58590" s="12"/>
    </row>
    <row r="58591" spans="7:7" x14ac:dyDescent="0.2">
      <c r="G58591" s="12"/>
    </row>
    <row r="58592" spans="7:7" x14ac:dyDescent="0.2">
      <c r="G58592" s="12"/>
    </row>
    <row r="58593" spans="7:7" x14ac:dyDescent="0.2">
      <c r="G58593" s="12"/>
    </row>
    <row r="58594" spans="7:7" x14ac:dyDescent="0.2">
      <c r="G58594" s="12"/>
    </row>
    <row r="58595" spans="7:7" x14ac:dyDescent="0.2">
      <c r="G58595" s="12"/>
    </row>
    <row r="58596" spans="7:7" x14ac:dyDescent="0.2">
      <c r="G58596" s="12"/>
    </row>
    <row r="58597" spans="7:7" x14ac:dyDescent="0.2">
      <c r="G58597" s="12"/>
    </row>
    <row r="58598" spans="7:7" x14ac:dyDescent="0.2">
      <c r="G58598" s="12"/>
    </row>
    <row r="58599" spans="7:7" x14ac:dyDescent="0.2">
      <c r="G58599" s="12"/>
    </row>
    <row r="58600" spans="7:7" x14ac:dyDescent="0.2">
      <c r="G58600" s="12"/>
    </row>
    <row r="58601" spans="7:7" x14ac:dyDescent="0.2">
      <c r="G58601" s="12"/>
    </row>
    <row r="58602" spans="7:7" x14ac:dyDescent="0.2">
      <c r="G58602" s="12"/>
    </row>
    <row r="58603" spans="7:7" x14ac:dyDescent="0.2">
      <c r="G58603" s="12"/>
    </row>
    <row r="58604" spans="7:7" x14ac:dyDescent="0.2">
      <c r="G58604" s="12"/>
    </row>
    <row r="58605" spans="7:7" x14ac:dyDescent="0.2">
      <c r="G58605" s="12"/>
    </row>
    <row r="58606" spans="7:7" x14ac:dyDescent="0.2">
      <c r="G58606" s="12"/>
    </row>
    <row r="58607" spans="7:7" x14ac:dyDescent="0.2">
      <c r="G58607" s="12"/>
    </row>
    <row r="58608" spans="7:7" x14ac:dyDescent="0.2">
      <c r="G58608" s="12"/>
    </row>
    <row r="58609" spans="7:7" x14ac:dyDescent="0.2">
      <c r="G58609" s="12"/>
    </row>
    <row r="58610" spans="7:7" x14ac:dyDescent="0.2">
      <c r="G58610" s="12"/>
    </row>
    <row r="58611" spans="7:7" x14ac:dyDescent="0.2">
      <c r="G58611" s="12"/>
    </row>
    <row r="58612" spans="7:7" x14ac:dyDescent="0.2">
      <c r="G58612" s="12"/>
    </row>
    <row r="58613" spans="7:7" x14ac:dyDescent="0.2">
      <c r="G58613" s="12"/>
    </row>
    <row r="58614" spans="7:7" x14ac:dyDescent="0.2">
      <c r="G58614" s="12"/>
    </row>
    <row r="58615" spans="7:7" x14ac:dyDescent="0.2">
      <c r="G58615" s="12"/>
    </row>
    <row r="58616" spans="7:7" x14ac:dyDescent="0.2">
      <c r="G58616" s="12"/>
    </row>
    <row r="58617" spans="7:7" x14ac:dyDescent="0.2">
      <c r="G58617" s="12"/>
    </row>
    <row r="58618" spans="7:7" x14ac:dyDescent="0.2">
      <c r="G58618" s="12"/>
    </row>
    <row r="58619" spans="7:7" x14ac:dyDescent="0.2">
      <c r="G58619" s="12"/>
    </row>
    <row r="58620" spans="7:7" x14ac:dyDescent="0.2">
      <c r="G58620" s="12"/>
    </row>
    <row r="58621" spans="7:7" x14ac:dyDescent="0.2">
      <c r="G58621" s="12"/>
    </row>
    <row r="58622" spans="7:7" x14ac:dyDescent="0.2">
      <c r="G58622" s="12"/>
    </row>
    <row r="58623" spans="7:7" x14ac:dyDescent="0.2">
      <c r="G58623" s="12"/>
    </row>
    <row r="58624" spans="7:7" x14ac:dyDescent="0.2">
      <c r="G58624" s="12"/>
    </row>
    <row r="58625" spans="7:7" x14ac:dyDescent="0.2">
      <c r="G58625" s="12"/>
    </row>
    <row r="58626" spans="7:7" x14ac:dyDescent="0.2">
      <c r="G58626" s="12"/>
    </row>
    <row r="58627" spans="7:7" x14ac:dyDescent="0.2">
      <c r="G58627" s="12"/>
    </row>
    <row r="58628" spans="7:7" x14ac:dyDescent="0.2">
      <c r="G58628" s="12"/>
    </row>
    <row r="58629" spans="7:7" x14ac:dyDescent="0.2">
      <c r="G58629" s="12"/>
    </row>
    <row r="58630" spans="7:7" x14ac:dyDescent="0.2">
      <c r="G58630" s="12"/>
    </row>
    <row r="58631" spans="7:7" x14ac:dyDescent="0.2">
      <c r="G58631" s="12"/>
    </row>
    <row r="58632" spans="7:7" x14ac:dyDescent="0.2">
      <c r="G58632" s="12"/>
    </row>
    <row r="58633" spans="7:7" x14ac:dyDescent="0.2">
      <c r="G58633" s="12"/>
    </row>
    <row r="58634" spans="7:7" x14ac:dyDescent="0.2">
      <c r="G58634" s="12"/>
    </row>
    <row r="58635" spans="7:7" x14ac:dyDescent="0.2">
      <c r="G58635" s="12"/>
    </row>
    <row r="58636" spans="7:7" x14ac:dyDescent="0.2">
      <c r="G58636" s="12"/>
    </row>
    <row r="58637" spans="7:7" x14ac:dyDescent="0.2">
      <c r="G58637" s="12"/>
    </row>
    <row r="58638" spans="7:7" x14ac:dyDescent="0.2">
      <c r="G58638" s="12"/>
    </row>
    <row r="58639" spans="7:7" x14ac:dyDescent="0.2">
      <c r="G58639" s="12"/>
    </row>
    <row r="58640" spans="7:7" x14ac:dyDescent="0.2">
      <c r="G58640" s="12"/>
    </row>
    <row r="58641" spans="7:7" x14ac:dyDescent="0.2">
      <c r="G58641" s="12"/>
    </row>
    <row r="58642" spans="7:7" x14ac:dyDescent="0.2">
      <c r="G58642" s="12"/>
    </row>
    <row r="58643" spans="7:7" x14ac:dyDescent="0.2">
      <c r="G58643" s="12"/>
    </row>
    <row r="58644" spans="7:7" x14ac:dyDescent="0.2">
      <c r="G58644" s="12"/>
    </row>
    <row r="58645" spans="7:7" x14ac:dyDescent="0.2">
      <c r="G58645" s="12"/>
    </row>
    <row r="58646" spans="7:7" x14ac:dyDescent="0.2">
      <c r="G58646" s="12"/>
    </row>
    <row r="58647" spans="7:7" x14ac:dyDescent="0.2">
      <c r="G58647" s="12"/>
    </row>
    <row r="58648" spans="7:7" x14ac:dyDescent="0.2">
      <c r="G58648" s="12"/>
    </row>
    <row r="58649" spans="7:7" x14ac:dyDescent="0.2">
      <c r="G58649" s="12"/>
    </row>
    <row r="58650" spans="7:7" x14ac:dyDescent="0.2">
      <c r="G58650" s="12"/>
    </row>
    <row r="58651" spans="7:7" x14ac:dyDescent="0.2">
      <c r="G58651" s="12"/>
    </row>
    <row r="58652" spans="7:7" x14ac:dyDescent="0.2">
      <c r="G58652" s="12"/>
    </row>
    <row r="58653" spans="7:7" x14ac:dyDescent="0.2">
      <c r="G58653" s="12"/>
    </row>
    <row r="58654" spans="7:7" x14ac:dyDescent="0.2">
      <c r="G58654" s="12"/>
    </row>
    <row r="58655" spans="7:7" x14ac:dyDescent="0.2">
      <c r="G58655" s="12"/>
    </row>
    <row r="58656" spans="7:7" x14ac:dyDescent="0.2">
      <c r="G58656" s="12"/>
    </row>
    <row r="58657" spans="7:7" x14ac:dyDescent="0.2">
      <c r="G58657" s="12"/>
    </row>
    <row r="58658" spans="7:7" x14ac:dyDescent="0.2">
      <c r="G58658" s="12"/>
    </row>
    <row r="58659" spans="7:7" x14ac:dyDescent="0.2">
      <c r="G58659" s="12"/>
    </row>
    <row r="58660" spans="7:7" x14ac:dyDescent="0.2">
      <c r="G58660" s="12"/>
    </row>
    <row r="58661" spans="7:7" x14ac:dyDescent="0.2">
      <c r="G58661" s="12"/>
    </row>
    <row r="58662" spans="7:7" x14ac:dyDescent="0.2">
      <c r="G58662" s="12"/>
    </row>
    <row r="58663" spans="7:7" x14ac:dyDescent="0.2">
      <c r="G58663" s="12"/>
    </row>
    <row r="58664" spans="7:7" x14ac:dyDescent="0.2">
      <c r="G58664" s="12"/>
    </row>
    <row r="58665" spans="7:7" x14ac:dyDescent="0.2">
      <c r="G58665" s="12"/>
    </row>
    <row r="58666" spans="7:7" x14ac:dyDescent="0.2">
      <c r="G58666" s="12"/>
    </row>
    <row r="58667" spans="7:7" x14ac:dyDescent="0.2">
      <c r="G58667" s="12"/>
    </row>
    <row r="58668" spans="7:7" x14ac:dyDescent="0.2">
      <c r="G58668" s="12"/>
    </row>
    <row r="58669" spans="7:7" x14ac:dyDescent="0.2">
      <c r="G58669" s="12"/>
    </row>
    <row r="58670" spans="7:7" x14ac:dyDescent="0.2">
      <c r="G58670" s="12"/>
    </row>
    <row r="58671" spans="7:7" x14ac:dyDescent="0.2">
      <c r="G58671" s="12"/>
    </row>
    <row r="58672" spans="7:7" x14ac:dyDescent="0.2">
      <c r="G58672" s="12"/>
    </row>
    <row r="58673" spans="7:7" x14ac:dyDescent="0.2">
      <c r="G58673" s="12"/>
    </row>
    <row r="58674" spans="7:7" x14ac:dyDescent="0.2">
      <c r="G58674" s="12"/>
    </row>
    <row r="58675" spans="7:7" x14ac:dyDescent="0.2">
      <c r="G58675" s="12"/>
    </row>
    <row r="58676" spans="7:7" x14ac:dyDescent="0.2">
      <c r="G58676" s="12"/>
    </row>
    <row r="58677" spans="7:7" x14ac:dyDescent="0.2">
      <c r="G58677" s="12"/>
    </row>
    <row r="58678" spans="7:7" x14ac:dyDescent="0.2">
      <c r="G58678" s="12"/>
    </row>
    <row r="58679" spans="7:7" x14ac:dyDescent="0.2">
      <c r="G58679" s="12"/>
    </row>
    <row r="58680" spans="7:7" x14ac:dyDescent="0.2">
      <c r="G58680" s="12"/>
    </row>
    <row r="58681" spans="7:7" x14ac:dyDescent="0.2">
      <c r="G58681" s="12"/>
    </row>
    <row r="58682" spans="7:7" x14ac:dyDescent="0.2">
      <c r="G58682" s="12"/>
    </row>
    <row r="58683" spans="7:7" x14ac:dyDescent="0.2">
      <c r="G58683" s="12"/>
    </row>
    <row r="58684" spans="7:7" x14ac:dyDescent="0.2">
      <c r="G58684" s="12"/>
    </row>
    <row r="58685" spans="7:7" x14ac:dyDescent="0.2">
      <c r="G58685" s="12"/>
    </row>
    <row r="58686" spans="7:7" x14ac:dyDescent="0.2">
      <c r="G58686" s="12"/>
    </row>
    <row r="58687" spans="7:7" x14ac:dyDescent="0.2">
      <c r="G58687" s="12"/>
    </row>
    <row r="58688" spans="7:7" x14ac:dyDescent="0.2">
      <c r="G58688" s="12"/>
    </row>
    <row r="58689" spans="7:7" x14ac:dyDescent="0.2">
      <c r="G58689" s="12"/>
    </row>
    <row r="58690" spans="7:7" x14ac:dyDescent="0.2">
      <c r="G58690" s="12"/>
    </row>
    <row r="58691" spans="7:7" x14ac:dyDescent="0.2">
      <c r="G58691" s="12"/>
    </row>
    <row r="58692" spans="7:7" x14ac:dyDescent="0.2">
      <c r="G58692" s="12"/>
    </row>
    <row r="58693" spans="7:7" x14ac:dyDescent="0.2">
      <c r="G58693" s="12"/>
    </row>
    <row r="58694" spans="7:7" x14ac:dyDescent="0.2">
      <c r="G58694" s="12"/>
    </row>
    <row r="58695" spans="7:7" x14ac:dyDescent="0.2">
      <c r="G58695" s="12"/>
    </row>
    <row r="58696" spans="7:7" x14ac:dyDescent="0.2">
      <c r="G58696" s="12"/>
    </row>
    <row r="58697" spans="7:7" x14ac:dyDescent="0.2">
      <c r="G58697" s="12"/>
    </row>
    <row r="58698" spans="7:7" x14ac:dyDescent="0.2">
      <c r="G58698" s="12"/>
    </row>
    <row r="58699" spans="7:7" x14ac:dyDescent="0.2">
      <c r="G58699" s="12"/>
    </row>
    <row r="58700" spans="7:7" x14ac:dyDescent="0.2">
      <c r="G58700" s="12"/>
    </row>
    <row r="58701" spans="7:7" x14ac:dyDescent="0.2">
      <c r="G58701" s="12"/>
    </row>
    <row r="58702" spans="7:7" x14ac:dyDescent="0.2">
      <c r="G58702" s="12"/>
    </row>
    <row r="58703" spans="7:7" x14ac:dyDescent="0.2">
      <c r="G58703" s="12"/>
    </row>
    <row r="58704" spans="7:7" x14ac:dyDescent="0.2">
      <c r="G58704" s="12"/>
    </row>
    <row r="58705" spans="7:7" x14ac:dyDescent="0.2">
      <c r="G58705" s="12"/>
    </row>
    <row r="58706" spans="7:7" x14ac:dyDescent="0.2">
      <c r="G58706" s="12"/>
    </row>
    <row r="58707" spans="7:7" x14ac:dyDescent="0.2">
      <c r="G58707" s="12"/>
    </row>
    <row r="58708" spans="7:7" x14ac:dyDescent="0.2">
      <c r="G58708" s="12"/>
    </row>
    <row r="58709" spans="7:7" x14ac:dyDescent="0.2">
      <c r="G58709" s="12"/>
    </row>
    <row r="58710" spans="7:7" x14ac:dyDescent="0.2">
      <c r="G58710" s="12"/>
    </row>
    <row r="58711" spans="7:7" x14ac:dyDescent="0.2">
      <c r="G58711" s="12"/>
    </row>
    <row r="58712" spans="7:7" x14ac:dyDescent="0.2">
      <c r="G58712" s="12"/>
    </row>
    <row r="58713" spans="7:7" x14ac:dyDescent="0.2">
      <c r="G58713" s="12"/>
    </row>
    <row r="58714" spans="7:7" x14ac:dyDescent="0.2">
      <c r="G58714" s="12"/>
    </row>
    <row r="58715" spans="7:7" x14ac:dyDescent="0.2">
      <c r="G58715" s="12"/>
    </row>
    <row r="58716" spans="7:7" x14ac:dyDescent="0.2">
      <c r="G58716" s="12"/>
    </row>
    <row r="58717" spans="7:7" x14ac:dyDescent="0.2">
      <c r="G58717" s="12"/>
    </row>
    <row r="58718" spans="7:7" x14ac:dyDescent="0.2">
      <c r="G58718" s="12"/>
    </row>
    <row r="58719" spans="7:7" x14ac:dyDescent="0.2">
      <c r="G58719" s="12"/>
    </row>
    <row r="58720" spans="7:7" x14ac:dyDescent="0.2">
      <c r="G58720" s="12"/>
    </row>
    <row r="58721" spans="7:7" x14ac:dyDescent="0.2">
      <c r="G58721" s="12"/>
    </row>
    <row r="58722" spans="7:7" x14ac:dyDescent="0.2">
      <c r="G58722" s="12"/>
    </row>
    <row r="58723" spans="7:7" x14ac:dyDescent="0.2">
      <c r="G58723" s="12"/>
    </row>
    <row r="58724" spans="7:7" x14ac:dyDescent="0.2">
      <c r="G58724" s="12"/>
    </row>
    <row r="58725" spans="7:7" x14ac:dyDescent="0.2">
      <c r="G58725" s="12"/>
    </row>
    <row r="58726" spans="7:7" x14ac:dyDescent="0.2">
      <c r="G58726" s="12"/>
    </row>
    <row r="58727" spans="7:7" x14ac:dyDescent="0.2">
      <c r="G58727" s="12"/>
    </row>
    <row r="58728" spans="7:7" x14ac:dyDescent="0.2">
      <c r="G58728" s="12"/>
    </row>
    <row r="58729" spans="7:7" x14ac:dyDescent="0.2">
      <c r="G58729" s="12"/>
    </row>
    <row r="58730" spans="7:7" x14ac:dyDescent="0.2">
      <c r="G58730" s="12"/>
    </row>
    <row r="58731" spans="7:7" x14ac:dyDescent="0.2">
      <c r="G58731" s="12"/>
    </row>
    <row r="58732" spans="7:7" x14ac:dyDescent="0.2">
      <c r="G58732" s="12"/>
    </row>
    <row r="58733" spans="7:7" x14ac:dyDescent="0.2">
      <c r="G58733" s="12"/>
    </row>
    <row r="58734" spans="7:7" x14ac:dyDescent="0.2">
      <c r="G58734" s="12"/>
    </row>
    <row r="58735" spans="7:7" x14ac:dyDescent="0.2">
      <c r="G58735" s="12"/>
    </row>
    <row r="58736" spans="7:7" x14ac:dyDescent="0.2">
      <c r="G58736" s="12"/>
    </row>
    <row r="58737" spans="7:7" x14ac:dyDescent="0.2">
      <c r="G58737" s="12"/>
    </row>
    <row r="58738" spans="7:7" x14ac:dyDescent="0.2">
      <c r="G58738" s="12"/>
    </row>
    <row r="58739" spans="7:7" x14ac:dyDescent="0.2">
      <c r="G58739" s="12"/>
    </row>
    <row r="58740" spans="7:7" x14ac:dyDescent="0.2">
      <c r="G58740" s="12"/>
    </row>
    <row r="58741" spans="7:7" x14ac:dyDescent="0.2">
      <c r="G58741" s="12"/>
    </row>
    <row r="58742" spans="7:7" x14ac:dyDescent="0.2">
      <c r="G58742" s="12"/>
    </row>
    <row r="58743" spans="7:7" x14ac:dyDescent="0.2">
      <c r="G58743" s="12"/>
    </row>
    <row r="58744" spans="7:7" x14ac:dyDescent="0.2">
      <c r="G58744" s="12"/>
    </row>
    <row r="58745" spans="7:7" x14ac:dyDescent="0.2">
      <c r="G58745" s="12"/>
    </row>
    <row r="58746" spans="7:7" x14ac:dyDescent="0.2">
      <c r="G58746" s="12"/>
    </row>
    <row r="58747" spans="7:7" x14ac:dyDescent="0.2">
      <c r="G58747" s="12"/>
    </row>
    <row r="58748" spans="7:7" x14ac:dyDescent="0.2">
      <c r="G58748" s="12"/>
    </row>
    <row r="58749" spans="7:7" x14ac:dyDescent="0.2">
      <c r="G58749" s="12"/>
    </row>
    <row r="58750" spans="7:7" x14ac:dyDescent="0.2">
      <c r="G58750" s="12"/>
    </row>
    <row r="58751" spans="7:7" x14ac:dyDescent="0.2">
      <c r="G58751" s="12"/>
    </row>
    <row r="58752" spans="7:7" x14ac:dyDescent="0.2">
      <c r="G58752" s="12"/>
    </row>
    <row r="58753" spans="7:7" x14ac:dyDescent="0.2">
      <c r="G58753" s="12"/>
    </row>
    <row r="58754" spans="7:7" x14ac:dyDescent="0.2">
      <c r="G58754" s="12"/>
    </row>
    <row r="58755" spans="7:7" x14ac:dyDescent="0.2">
      <c r="G58755" s="12"/>
    </row>
    <row r="58756" spans="7:7" x14ac:dyDescent="0.2">
      <c r="G58756" s="12"/>
    </row>
    <row r="58757" spans="7:7" x14ac:dyDescent="0.2">
      <c r="G58757" s="12"/>
    </row>
    <row r="58758" spans="7:7" x14ac:dyDescent="0.2">
      <c r="G58758" s="12"/>
    </row>
    <row r="58759" spans="7:7" x14ac:dyDescent="0.2">
      <c r="G58759" s="12"/>
    </row>
    <row r="58760" spans="7:7" x14ac:dyDescent="0.2">
      <c r="G58760" s="12"/>
    </row>
    <row r="58761" spans="7:7" x14ac:dyDescent="0.2">
      <c r="G58761" s="12"/>
    </row>
    <row r="58762" spans="7:7" x14ac:dyDescent="0.2">
      <c r="G58762" s="12"/>
    </row>
    <row r="58763" spans="7:7" x14ac:dyDescent="0.2">
      <c r="G58763" s="12"/>
    </row>
    <row r="58764" spans="7:7" x14ac:dyDescent="0.2">
      <c r="G58764" s="12"/>
    </row>
    <row r="58765" spans="7:7" x14ac:dyDescent="0.2">
      <c r="G58765" s="12"/>
    </row>
    <row r="58766" spans="7:7" x14ac:dyDescent="0.2">
      <c r="G58766" s="12"/>
    </row>
    <row r="58767" spans="7:7" x14ac:dyDescent="0.2">
      <c r="G58767" s="12"/>
    </row>
    <row r="58768" spans="7:7" x14ac:dyDescent="0.2">
      <c r="G58768" s="12"/>
    </row>
    <row r="58769" spans="7:7" x14ac:dyDescent="0.2">
      <c r="G58769" s="12"/>
    </row>
    <row r="58770" spans="7:7" x14ac:dyDescent="0.2">
      <c r="G58770" s="12"/>
    </row>
    <row r="58771" spans="7:7" x14ac:dyDescent="0.2">
      <c r="G58771" s="12"/>
    </row>
    <row r="58772" spans="7:7" x14ac:dyDescent="0.2">
      <c r="G58772" s="12"/>
    </row>
    <row r="58773" spans="7:7" x14ac:dyDescent="0.2">
      <c r="G58773" s="12"/>
    </row>
    <row r="58774" spans="7:7" x14ac:dyDescent="0.2">
      <c r="G58774" s="12"/>
    </row>
    <row r="58775" spans="7:7" x14ac:dyDescent="0.2">
      <c r="G58775" s="12"/>
    </row>
    <row r="58776" spans="7:7" x14ac:dyDescent="0.2">
      <c r="G58776" s="12"/>
    </row>
    <row r="58777" spans="7:7" x14ac:dyDescent="0.2">
      <c r="G58777" s="12"/>
    </row>
    <row r="58778" spans="7:7" x14ac:dyDescent="0.2">
      <c r="G58778" s="12"/>
    </row>
    <row r="58779" spans="7:7" x14ac:dyDescent="0.2">
      <c r="G58779" s="12"/>
    </row>
    <row r="58780" spans="7:7" x14ac:dyDescent="0.2">
      <c r="G58780" s="12"/>
    </row>
    <row r="58781" spans="7:7" x14ac:dyDescent="0.2">
      <c r="G58781" s="12"/>
    </row>
    <row r="58782" spans="7:7" x14ac:dyDescent="0.2">
      <c r="G58782" s="12"/>
    </row>
    <row r="58783" spans="7:7" x14ac:dyDescent="0.2">
      <c r="G58783" s="12"/>
    </row>
    <row r="58784" spans="7:7" x14ac:dyDescent="0.2">
      <c r="G58784" s="12"/>
    </row>
    <row r="58785" spans="7:7" x14ac:dyDescent="0.2">
      <c r="G58785" s="12"/>
    </row>
    <row r="58786" spans="7:7" x14ac:dyDescent="0.2">
      <c r="G58786" s="12"/>
    </row>
    <row r="58787" spans="7:7" x14ac:dyDescent="0.2">
      <c r="G58787" s="12"/>
    </row>
    <row r="58788" spans="7:7" x14ac:dyDescent="0.2">
      <c r="G58788" s="12"/>
    </row>
    <row r="58789" spans="7:7" x14ac:dyDescent="0.2">
      <c r="G58789" s="12"/>
    </row>
    <row r="58790" spans="7:7" x14ac:dyDescent="0.2">
      <c r="G58790" s="12"/>
    </row>
    <row r="58791" spans="7:7" x14ac:dyDescent="0.2">
      <c r="G58791" s="12"/>
    </row>
    <row r="58792" spans="7:7" x14ac:dyDescent="0.2">
      <c r="G58792" s="12"/>
    </row>
    <row r="58793" spans="7:7" x14ac:dyDescent="0.2">
      <c r="G58793" s="12"/>
    </row>
    <row r="58794" spans="7:7" x14ac:dyDescent="0.2">
      <c r="G58794" s="12"/>
    </row>
    <row r="58795" spans="7:7" x14ac:dyDescent="0.2">
      <c r="G58795" s="12"/>
    </row>
    <row r="58796" spans="7:7" x14ac:dyDescent="0.2">
      <c r="G58796" s="12"/>
    </row>
    <row r="58797" spans="7:7" x14ac:dyDescent="0.2">
      <c r="G58797" s="12"/>
    </row>
    <row r="58798" spans="7:7" x14ac:dyDescent="0.2">
      <c r="G58798" s="12"/>
    </row>
    <row r="58799" spans="7:7" x14ac:dyDescent="0.2">
      <c r="G58799" s="12"/>
    </row>
    <row r="58800" spans="7:7" x14ac:dyDescent="0.2">
      <c r="G58800" s="12"/>
    </row>
    <row r="58801" spans="7:7" x14ac:dyDescent="0.2">
      <c r="G58801" s="12"/>
    </row>
    <row r="58802" spans="7:7" x14ac:dyDescent="0.2">
      <c r="G58802" s="12"/>
    </row>
    <row r="58803" spans="7:7" x14ac:dyDescent="0.2">
      <c r="G58803" s="12"/>
    </row>
    <row r="58804" spans="7:7" x14ac:dyDescent="0.2">
      <c r="G58804" s="12"/>
    </row>
    <row r="58805" spans="7:7" x14ac:dyDescent="0.2">
      <c r="G58805" s="12"/>
    </row>
    <row r="58806" spans="7:7" x14ac:dyDescent="0.2">
      <c r="G58806" s="12"/>
    </row>
    <row r="58807" spans="7:7" x14ac:dyDescent="0.2">
      <c r="G58807" s="12"/>
    </row>
    <row r="58808" spans="7:7" x14ac:dyDescent="0.2">
      <c r="G58808" s="12"/>
    </row>
    <row r="58809" spans="7:7" x14ac:dyDescent="0.2">
      <c r="G58809" s="12"/>
    </row>
    <row r="58810" spans="7:7" x14ac:dyDescent="0.2">
      <c r="G58810" s="12"/>
    </row>
    <row r="58811" spans="7:7" x14ac:dyDescent="0.2">
      <c r="G58811" s="12"/>
    </row>
    <row r="58812" spans="7:7" x14ac:dyDescent="0.2">
      <c r="G58812" s="12"/>
    </row>
    <row r="58813" spans="7:7" x14ac:dyDescent="0.2">
      <c r="G58813" s="12"/>
    </row>
    <row r="58814" spans="7:7" x14ac:dyDescent="0.2">
      <c r="G58814" s="12"/>
    </row>
    <row r="58815" spans="7:7" x14ac:dyDescent="0.2">
      <c r="G58815" s="12"/>
    </row>
    <row r="58816" spans="7:7" x14ac:dyDescent="0.2">
      <c r="G58816" s="12"/>
    </row>
    <row r="58817" spans="7:7" x14ac:dyDescent="0.2">
      <c r="G58817" s="12"/>
    </row>
    <row r="58818" spans="7:7" x14ac:dyDescent="0.2">
      <c r="G58818" s="12"/>
    </row>
    <row r="58819" spans="7:7" x14ac:dyDescent="0.2">
      <c r="G58819" s="12"/>
    </row>
    <row r="58820" spans="7:7" x14ac:dyDescent="0.2">
      <c r="G58820" s="12"/>
    </row>
    <row r="58821" spans="7:7" x14ac:dyDescent="0.2">
      <c r="G58821" s="12"/>
    </row>
    <row r="58822" spans="7:7" x14ac:dyDescent="0.2">
      <c r="G58822" s="12"/>
    </row>
    <row r="58823" spans="7:7" x14ac:dyDescent="0.2">
      <c r="G58823" s="12"/>
    </row>
    <row r="58824" spans="7:7" x14ac:dyDescent="0.2">
      <c r="G58824" s="12"/>
    </row>
    <row r="58825" spans="7:7" x14ac:dyDescent="0.2">
      <c r="G58825" s="12"/>
    </row>
    <row r="58826" spans="7:7" x14ac:dyDescent="0.2">
      <c r="G58826" s="12"/>
    </row>
    <row r="58827" spans="7:7" x14ac:dyDescent="0.2">
      <c r="G58827" s="12"/>
    </row>
    <row r="58828" spans="7:7" x14ac:dyDescent="0.2">
      <c r="G58828" s="12"/>
    </row>
    <row r="58829" spans="7:7" x14ac:dyDescent="0.2">
      <c r="G58829" s="12"/>
    </row>
    <row r="58830" spans="7:7" x14ac:dyDescent="0.2">
      <c r="G58830" s="12"/>
    </row>
    <row r="58831" spans="7:7" x14ac:dyDescent="0.2">
      <c r="G58831" s="12"/>
    </row>
    <row r="58832" spans="7:7" x14ac:dyDescent="0.2">
      <c r="G58832" s="12"/>
    </row>
    <row r="58833" spans="7:7" x14ac:dyDescent="0.2">
      <c r="G58833" s="12"/>
    </row>
    <row r="58834" spans="7:7" x14ac:dyDescent="0.2">
      <c r="G58834" s="12"/>
    </row>
    <row r="58835" spans="7:7" x14ac:dyDescent="0.2">
      <c r="G58835" s="12"/>
    </row>
    <row r="58836" spans="7:7" x14ac:dyDescent="0.2">
      <c r="G58836" s="12"/>
    </row>
    <row r="58837" spans="7:7" x14ac:dyDescent="0.2">
      <c r="G58837" s="12"/>
    </row>
    <row r="58838" spans="7:7" x14ac:dyDescent="0.2">
      <c r="G58838" s="12"/>
    </row>
    <row r="58839" spans="7:7" x14ac:dyDescent="0.2">
      <c r="G58839" s="12"/>
    </row>
    <row r="58840" spans="7:7" x14ac:dyDescent="0.2">
      <c r="G58840" s="12"/>
    </row>
    <row r="58841" spans="7:7" x14ac:dyDescent="0.2">
      <c r="G58841" s="12"/>
    </row>
    <row r="58842" spans="7:7" x14ac:dyDescent="0.2">
      <c r="G58842" s="12"/>
    </row>
    <row r="58843" spans="7:7" x14ac:dyDescent="0.2">
      <c r="G58843" s="12"/>
    </row>
    <row r="58844" spans="7:7" x14ac:dyDescent="0.2">
      <c r="G58844" s="12"/>
    </row>
    <row r="58845" spans="7:7" x14ac:dyDescent="0.2">
      <c r="G58845" s="12"/>
    </row>
    <row r="58846" spans="7:7" x14ac:dyDescent="0.2">
      <c r="G58846" s="12"/>
    </row>
    <row r="58847" spans="7:7" x14ac:dyDescent="0.2">
      <c r="G58847" s="12"/>
    </row>
    <row r="58848" spans="7:7" x14ac:dyDescent="0.2">
      <c r="G58848" s="12"/>
    </row>
    <row r="58849" spans="7:7" x14ac:dyDescent="0.2">
      <c r="G58849" s="12"/>
    </row>
    <row r="58850" spans="7:7" x14ac:dyDescent="0.2">
      <c r="G58850" s="12"/>
    </row>
    <row r="58851" spans="7:7" x14ac:dyDescent="0.2">
      <c r="G58851" s="12"/>
    </row>
    <row r="58852" spans="7:7" x14ac:dyDescent="0.2">
      <c r="G58852" s="12"/>
    </row>
    <row r="58853" spans="7:7" x14ac:dyDescent="0.2">
      <c r="G58853" s="12"/>
    </row>
    <row r="58854" spans="7:7" x14ac:dyDescent="0.2">
      <c r="G58854" s="12"/>
    </row>
    <row r="58855" spans="7:7" x14ac:dyDescent="0.2">
      <c r="G58855" s="12"/>
    </row>
    <row r="58856" spans="7:7" x14ac:dyDescent="0.2">
      <c r="G58856" s="12"/>
    </row>
    <row r="58857" spans="7:7" x14ac:dyDescent="0.2">
      <c r="G58857" s="12"/>
    </row>
    <row r="58858" spans="7:7" x14ac:dyDescent="0.2">
      <c r="G58858" s="12"/>
    </row>
    <row r="58859" spans="7:7" x14ac:dyDescent="0.2">
      <c r="G58859" s="12"/>
    </row>
    <row r="58860" spans="7:7" x14ac:dyDescent="0.2">
      <c r="G58860" s="12"/>
    </row>
    <row r="58861" spans="7:7" x14ac:dyDescent="0.2">
      <c r="G58861" s="12"/>
    </row>
    <row r="58862" spans="7:7" x14ac:dyDescent="0.2">
      <c r="G58862" s="12"/>
    </row>
    <row r="58863" spans="7:7" x14ac:dyDescent="0.2">
      <c r="G58863" s="12"/>
    </row>
    <row r="58864" spans="7:7" x14ac:dyDescent="0.2">
      <c r="G58864" s="12"/>
    </row>
    <row r="58865" spans="7:7" x14ac:dyDescent="0.2">
      <c r="G58865" s="12"/>
    </row>
    <row r="58866" spans="7:7" x14ac:dyDescent="0.2">
      <c r="G58866" s="12"/>
    </row>
    <row r="58867" spans="7:7" x14ac:dyDescent="0.2">
      <c r="G58867" s="12"/>
    </row>
    <row r="58868" spans="7:7" x14ac:dyDescent="0.2">
      <c r="G58868" s="12"/>
    </row>
    <row r="58869" spans="7:7" x14ac:dyDescent="0.2">
      <c r="G58869" s="12"/>
    </row>
    <row r="58870" spans="7:7" x14ac:dyDescent="0.2">
      <c r="G58870" s="12"/>
    </row>
    <row r="58871" spans="7:7" x14ac:dyDescent="0.2">
      <c r="G58871" s="12"/>
    </row>
    <row r="58872" spans="7:7" x14ac:dyDescent="0.2">
      <c r="G58872" s="12"/>
    </row>
    <row r="58873" spans="7:7" x14ac:dyDescent="0.2">
      <c r="G58873" s="12"/>
    </row>
    <row r="58874" spans="7:7" x14ac:dyDescent="0.2">
      <c r="G58874" s="12"/>
    </row>
    <row r="58875" spans="7:7" x14ac:dyDescent="0.2">
      <c r="G58875" s="12"/>
    </row>
    <row r="58876" spans="7:7" x14ac:dyDescent="0.2">
      <c r="G58876" s="12"/>
    </row>
    <row r="58877" spans="7:7" x14ac:dyDescent="0.2">
      <c r="G58877" s="12"/>
    </row>
    <row r="58878" spans="7:7" x14ac:dyDescent="0.2">
      <c r="G58878" s="12"/>
    </row>
    <row r="58879" spans="7:7" x14ac:dyDescent="0.2">
      <c r="G58879" s="12"/>
    </row>
    <row r="58880" spans="7:7" x14ac:dyDescent="0.2">
      <c r="G58880" s="12"/>
    </row>
    <row r="58881" spans="7:7" x14ac:dyDescent="0.2">
      <c r="G58881" s="12"/>
    </row>
    <row r="58882" spans="7:7" x14ac:dyDescent="0.2">
      <c r="G58882" s="12"/>
    </row>
    <row r="58883" spans="7:7" x14ac:dyDescent="0.2">
      <c r="G58883" s="12"/>
    </row>
    <row r="58884" spans="7:7" x14ac:dyDescent="0.2">
      <c r="G58884" s="12"/>
    </row>
    <row r="58885" spans="7:7" x14ac:dyDescent="0.2">
      <c r="G58885" s="12"/>
    </row>
    <row r="58886" spans="7:7" x14ac:dyDescent="0.2">
      <c r="G58886" s="12"/>
    </row>
    <row r="58887" spans="7:7" x14ac:dyDescent="0.2">
      <c r="G58887" s="12"/>
    </row>
    <row r="58888" spans="7:7" x14ac:dyDescent="0.2">
      <c r="G58888" s="12"/>
    </row>
    <row r="58889" spans="7:7" x14ac:dyDescent="0.2">
      <c r="G58889" s="12"/>
    </row>
    <row r="58890" spans="7:7" x14ac:dyDescent="0.2">
      <c r="G58890" s="12"/>
    </row>
    <row r="58891" spans="7:7" x14ac:dyDescent="0.2">
      <c r="G58891" s="12"/>
    </row>
    <row r="58892" spans="7:7" x14ac:dyDescent="0.2">
      <c r="G58892" s="12"/>
    </row>
    <row r="58893" spans="7:7" x14ac:dyDescent="0.2">
      <c r="G58893" s="12"/>
    </row>
    <row r="58894" spans="7:7" x14ac:dyDescent="0.2">
      <c r="G58894" s="12"/>
    </row>
    <row r="58895" spans="7:7" x14ac:dyDescent="0.2">
      <c r="G58895" s="12"/>
    </row>
    <row r="58896" spans="7:7" x14ac:dyDescent="0.2">
      <c r="G58896" s="12"/>
    </row>
    <row r="58897" spans="7:7" x14ac:dyDescent="0.2">
      <c r="G58897" s="12"/>
    </row>
    <row r="58898" spans="7:7" x14ac:dyDescent="0.2">
      <c r="G58898" s="12"/>
    </row>
    <row r="58899" spans="7:7" x14ac:dyDescent="0.2">
      <c r="G58899" s="12"/>
    </row>
    <row r="58900" spans="7:7" x14ac:dyDescent="0.2">
      <c r="G58900" s="12"/>
    </row>
    <row r="58901" spans="7:7" x14ac:dyDescent="0.2">
      <c r="G58901" s="12"/>
    </row>
    <row r="58902" spans="7:7" x14ac:dyDescent="0.2">
      <c r="G58902" s="12"/>
    </row>
    <row r="58903" spans="7:7" x14ac:dyDescent="0.2">
      <c r="G58903" s="12"/>
    </row>
    <row r="58904" spans="7:7" x14ac:dyDescent="0.2">
      <c r="G58904" s="12"/>
    </row>
    <row r="58905" spans="7:7" x14ac:dyDescent="0.2">
      <c r="G58905" s="12"/>
    </row>
    <row r="58906" spans="7:7" x14ac:dyDescent="0.2">
      <c r="G58906" s="12"/>
    </row>
    <row r="58907" spans="7:7" x14ac:dyDescent="0.2">
      <c r="G58907" s="12"/>
    </row>
    <row r="58908" spans="7:7" x14ac:dyDescent="0.2">
      <c r="G58908" s="12"/>
    </row>
    <row r="58909" spans="7:7" x14ac:dyDescent="0.2">
      <c r="G58909" s="12"/>
    </row>
    <row r="58910" spans="7:7" x14ac:dyDescent="0.2">
      <c r="G58910" s="12"/>
    </row>
    <row r="58911" spans="7:7" x14ac:dyDescent="0.2">
      <c r="G58911" s="12"/>
    </row>
    <row r="58912" spans="7:7" x14ac:dyDescent="0.2">
      <c r="G58912" s="12"/>
    </row>
    <row r="58913" spans="7:7" x14ac:dyDescent="0.2">
      <c r="G58913" s="12"/>
    </row>
    <row r="58914" spans="7:7" x14ac:dyDescent="0.2">
      <c r="G58914" s="12"/>
    </row>
    <row r="58915" spans="7:7" x14ac:dyDescent="0.2">
      <c r="G58915" s="12"/>
    </row>
    <row r="58916" spans="7:7" x14ac:dyDescent="0.2">
      <c r="G58916" s="12"/>
    </row>
    <row r="58917" spans="7:7" x14ac:dyDescent="0.2">
      <c r="G58917" s="12"/>
    </row>
    <row r="58918" spans="7:7" x14ac:dyDescent="0.2">
      <c r="G58918" s="12"/>
    </row>
    <row r="58919" spans="7:7" x14ac:dyDescent="0.2">
      <c r="G58919" s="12"/>
    </row>
    <row r="58920" spans="7:7" x14ac:dyDescent="0.2">
      <c r="G58920" s="12"/>
    </row>
    <row r="58921" spans="7:7" x14ac:dyDescent="0.2">
      <c r="G58921" s="12"/>
    </row>
    <row r="58922" spans="7:7" x14ac:dyDescent="0.2">
      <c r="G58922" s="12"/>
    </row>
    <row r="58923" spans="7:7" x14ac:dyDescent="0.2">
      <c r="G58923" s="12"/>
    </row>
    <row r="58924" spans="7:7" x14ac:dyDescent="0.2">
      <c r="G58924" s="12"/>
    </row>
    <row r="58925" spans="7:7" x14ac:dyDescent="0.2">
      <c r="G58925" s="12"/>
    </row>
    <row r="58926" spans="7:7" x14ac:dyDescent="0.2">
      <c r="G58926" s="12"/>
    </row>
    <row r="58927" spans="7:7" x14ac:dyDescent="0.2">
      <c r="G58927" s="12"/>
    </row>
    <row r="58928" spans="7:7" x14ac:dyDescent="0.2">
      <c r="G58928" s="12"/>
    </row>
    <row r="58929" spans="7:7" x14ac:dyDescent="0.2">
      <c r="G58929" s="12"/>
    </row>
    <row r="58930" spans="7:7" x14ac:dyDescent="0.2">
      <c r="G58930" s="12"/>
    </row>
    <row r="58931" spans="7:7" x14ac:dyDescent="0.2">
      <c r="G58931" s="12"/>
    </row>
    <row r="58932" spans="7:7" x14ac:dyDescent="0.2">
      <c r="G58932" s="12"/>
    </row>
    <row r="58933" spans="7:7" x14ac:dyDescent="0.2">
      <c r="G58933" s="12"/>
    </row>
    <row r="58934" spans="7:7" x14ac:dyDescent="0.2">
      <c r="G58934" s="12"/>
    </row>
    <row r="58935" spans="7:7" x14ac:dyDescent="0.2">
      <c r="G58935" s="12"/>
    </row>
    <row r="58936" spans="7:7" x14ac:dyDescent="0.2">
      <c r="G58936" s="12"/>
    </row>
    <row r="58937" spans="7:7" x14ac:dyDescent="0.2">
      <c r="G58937" s="12"/>
    </row>
    <row r="58938" spans="7:7" x14ac:dyDescent="0.2">
      <c r="G58938" s="12"/>
    </row>
    <row r="58939" spans="7:7" x14ac:dyDescent="0.2">
      <c r="G58939" s="12"/>
    </row>
    <row r="58940" spans="7:7" x14ac:dyDescent="0.2">
      <c r="G58940" s="12"/>
    </row>
    <row r="58941" spans="7:7" x14ac:dyDescent="0.2">
      <c r="G58941" s="12"/>
    </row>
    <row r="58942" spans="7:7" x14ac:dyDescent="0.2">
      <c r="G58942" s="12"/>
    </row>
    <row r="58943" spans="7:7" x14ac:dyDescent="0.2">
      <c r="G58943" s="12"/>
    </row>
    <row r="58944" spans="7:7" x14ac:dyDescent="0.2">
      <c r="G58944" s="12"/>
    </row>
    <row r="58945" spans="7:7" x14ac:dyDescent="0.2">
      <c r="G58945" s="12"/>
    </row>
    <row r="58946" spans="7:7" x14ac:dyDescent="0.2">
      <c r="G58946" s="12"/>
    </row>
    <row r="58947" spans="7:7" x14ac:dyDescent="0.2">
      <c r="G58947" s="12"/>
    </row>
    <row r="58948" spans="7:7" x14ac:dyDescent="0.2">
      <c r="G58948" s="12"/>
    </row>
    <row r="58949" spans="7:7" x14ac:dyDescent="0.2">
      <c r="G58949" s="12"/>
    </row>
    <row r="58950" spans="7:7" x14ac:dyDescent="0.2">
      <c r="G58950" s="12"/>
    </row>
    <row r="58951" spans="7:7" x14ac:dyDescent="0.2">
      <c r="G58951" s="12"/>
    </row>
    <row r="58952" spans="7:7" x14ac:dyDescent="0.2">
      <c r="G58952" s="12"/>
    </row>
    <row r="58953" spans="7:7" x14ac:dyDescent="0.2">
      <c r="G58953" s="12"/>
    </row>
    <row r="58954" spans="7:7" x14ac:dyDescent="0.2">
      <c r="G58954" s="12"/>
    </row>
    <row r="58955" spans="7:7" x14ac:dyDescent="0.2">
      <c r="G58955" s="12"/>
    </row>
    <row r="58956" spans="7:7" x14ac:dyDescent="0.2">
      <c r="G58956" s="12"/>
    </row>
    <row r="58957" spans="7:7" x14ac:dyDescent="0.2">
      <c r="G58957" s="12"/>
    </row>
    <row r="58958" spans="7:7" x14ac:dyDescent="0.2">
      <c r="G58958" s="12"/>
    </row>
    <row r="58959" spans="7:7" x14ac:dyDescent="0.2">
      <c r="G58959" s="12"/>
    </row>
    <row r="58960" spans="7:7" x14ac:dyDescent="0.2">
      <c r="G58960" s="12"/>
    </row>
    <row r="58961" spans="7:7" x14ac:dyDescent="0.2">
      <c r="G58961" s="12"/>
    </row>
    <row r="58962" spans="7:7" x14ac:dyDescent="0.2">
      <c r="G58962" s="12"/>
    </row>
    <row r="58963" spans="7:7" x14ac:dyDescent="0.2">
      <c r="G58963" s="12"/>
    </row>
    <row r="58964" spans="7:7" x14ac:dyDescent="0.2">
      <c r="G58964" s="12"/>
    </row>
    <row r="58965" spans="7:7" x14ac:dyDescent="0.2">
      <c r="G58965" s="12"/>
    </row>
    <row r="58966" spans="7:7" x14ac:dyDescent="0.2">
      <c r="G58966" s="12"/>
    </row>
    <row r="58967" spans="7:7" x14ac:dyDescent="0.2">
      <c r="G58967" s="12"/>
    </row>
    <row r="58968" spans="7:7" x14ac:dyDescent="0.2">
      <c r="G58968" s="12"/>
    </row>
    <row r="58969" spans="7:7" x14ac:dyDescent="0.2">
      <c r="G58969" s="12"/>
    </row>
    <row r="58970" spans="7:7" x14ac:dyDescent="0.2">
      <c r="G58970" s="12"/>
    </row>
    <row r="58971" spans="7:7" x14ac:dyDescent="0.2">
      <c r="G58971" s="12"/>
    </row>
    <row r="58972" spans="7:7" x14ac:dyDescent="0.2">
      <c r="G58972" s="12"/>
    </row>
    <row r="58973" spans="7:7" x14ac:dyDescent="0.2">
      <c r="G58973" s="12"/>
    </row>
    <row r="58974" spans="7:7" x14ac:dyDescent="0.2">
      <c r="G58974" s="12"/>
    </row>
    <row r="58975" spans="7:7" x14ac:dyDescent="0.2">
      <c r="G58975" s="12"/>
    </row>
    <row r="58976" spans="7:7" x14ac:dyDescent="0.2">
      <c r="G58976" s="12"/>
    </row>
    <row r="58977" spans="7:7" x14ac:dyDescent="0.2">
      <c r="G58977" s="12"/>
    </row>
    <row r="58978" spans="7:7" x14ac:dyDescent="0.2">
      <c r="G58978" s="12"/>
    </row>
    <row r="58979" spans="7:7" x14ac:dyDescent="0.2">
      <c r="G58979" s="12"/>
    </row>
    <row r="58980" spans="7:7" x14ac:dyDescent="0.2">
      <c r="G58980" s="12"/>
    </row>
    <row r="58981" spans="7:7" x14ac:dyDescent="0.2">
      <c r="G58981" s="12"/>
    </row>
    <row r="58982" spans="7:7" x14ac:dyDescent="0.2">
      <c r="G58982" s="12"/>
    </row>
    <row r="58983" spans="7:7" x14ac:dyDescent="0.2">
      <c r="G58983" s="12"/>
    </row>
    <row r="58984" spans="7:7" x14ac:dyDescent="0.2">
      <c r="G58984" s="12"/>
    </row>
    <row r="58985" spans="7:7" x14ac:dyDescent="0.2">
      <c r="G58985" s="12"/>
    </row>
    <row r="58986" spans="7:7" x14ac:dyDescent="0.2">
      <c r="G58986" s="12"/>
    </row>
    <row r="58987" spans="7:7" x14ac:dyDescent="0.2">
      <c r="G58987" s="12"/>
    </row>
    <row r="58988" spans="7:7" x14ac:dyDescent="0.2">
      <c r="G58988" s="12"/>
    </row>
    <row r="58989" spans="7:7" x14ac:dyDescent="0.2">
      <c r="G58989" s="12"/>
    </row>
    <row r="58990" spans="7:7" x14ac:dyDescent="0.2">
      <c r="G58990" s="12"/>
    </row>
    <row r="58991" spans="7:7" x14ac:dyDescent="0.2">
      <c r="G58991" s="12"/>
    </row>
    <row r="58992" spans="7:7" x14ac:dyDescent="0.2">
      <c r="G58992" s="12"/>
    </row>
    <row r="58993" spans="7:7" x14ac:dyDescent="0.2">
      <c r="G58993" s="12"/>
    </row>
    <row r="58994" spans="7:7" x14ac:dyDescent="0.2">
      <c r="G58994" s="12"/>
    </row>
    <row r="58995" spans="7:7" x14ac:dyDescent="0.2">
      <c r="G58995" s="12"/>
    </row>
    <row r="58996" spans="7:7" x14ac:dyDescent="0.2">
      <c r="G58996" s="12"/>
    </row>
    <row r="58997" spans="7:7" x14ac:dyDescent="0.2">
      <c r="G58997" s="12"/>
    </row>
    <row r="58998" spans="7:7" x14ac:dyDescent="0.2">
      <c r="G58998" s="12"/>
    </row>
    <row r="58999" spans="7:7" x14ac:dyDescent="0.2">
      <c r="G58999" s="12"/>
    </row>
    <row r="59000" spans="7:7" x14ac:dyDescent="0.2">
      <c r="G59000" s="12"/>
    </row>
    <row r="59001" spans="7:7" x14ac:dyDescent="0.2">
      <c r="G59001" s="12"/>
    </row>
    <row r="59002" spans="7:7" x14ac:dyDescent="0.2">
      <c r="G59002" s="12"/>
    </row>
    <row r="59003" spans="7:7" x14ac:dyDescent="0.2">
      <c r="G59003" s="12"/>
    </row>
    <row r="59004" spans="7:7" x14ac:dyDescent="0.2">
      <c r="G59004" s="12"/>
    </row>
    <row r="59005" spans="7:7" x14ac:dyDescent="0.2">
      <c r="G59005" s="12"/>
    </row>
    <row r="59006" spans="7:7" x14ac:dyDescent="0.2">
      <c r="G59006" s="12"/>
    </row>
    <row r="59007" spans="7:7" x14ac:dyDescent="0.2">
      <c r="G59007" s="12"/>
    </row>
    <row r="59008" spans="7:7" x14ac:dyDescent="0.2">
      <c r="G59008" s="12"/>
    </row>
    <row r="59009" spans="7:7" x14ac:dyDescent="0.2">
      <c r="G59009" s="12"/>
    </row>
    <row r="59010" spans="7:7" x14ac:dyDescent="0.2">
      <c r="G59010" s="12"/>
    </row>
    <row r="59011" spans="7:7" x14ac:dyDescent="0.2">
      <c r="G59011" s="12"/>
    </row>
    <row r="59012" spans="7:7" x14ac:dyDescent="0.2">
      <c r="G59012" s="12"/>
    </row>
    <row r="59013" spans="7:7" x14ac:dyDescent="0.2">
      <c r="G59013" s="12"/>
    </row>
    <row r="59014" spans="7:7" x14ac:dyDescent="0.2">
      <c r="G59014" s="12"/>
    </row>
    <row r="59015" spans="7:7" x14ac:dyDescent="0.2">
      <c r="G59015" s="12"/>
    </row>
    <row r="59016" spans="7:7" x14ac:dyDescent="0.2">
      <c r="G59016" s="12"/>
    </row>
    <row r="59017" spans="7:7" x14ac:dyDescent="0.2">
      <c r="G59017" s="12"/>
    </row>
    <row r="59018" spans="7:7" x14ac:dyDescent="0.2">
      <c r="G59018" s="12"/>
    </row>
    <row r="59019" spans="7:7" x14ac:dyDescent="0.2">
      <c r="G59019" s="12"/>
    </row>
    <row r="59020" spans="7:7" x14ac:dyDescent="0.2">
      <c r="G59020" s="12"/>
    </row>
    <row r="59021" spans="7:7" x14ac:dyDescent="0.2">
      <c r="G59021" s="12"/>
    </row>
    <row r="59022" spans="7:7" x14ac:dyDescent="0.2">
      <c r="G59022" s="12"/>
    </row>
    <row r="59023" spans="7:7" x14ac:dyDescent="0.2">
      <c r="G59023" s="12"/>
    </row>
    <row r="59024" spans="7:7" x14ac:dyDescent="0.2">
      <c r="G59024" s="12"/>
    </row>
    <row r="59025" spans="7:7" x14ac:dyDescent="0.2">
      <c r="G59025" s="12"/>
    </row>
    <row r="59026" spans="7:7" x14ac:dyDescent="0.2">
      <c r="G59026" s="12"/>
    </row>
    <row r="59027" spans="7:7" x14ac:dyDescent="0.2">
      <c r="G59027" s="12"/>
    </row>
    <row r="59028" spans="7:7" x14ac:dyDescent="0.2">
      <c r="G59028" s="12"/>
    </row>
    <row r="59029" spans="7:7" x14ac:dyDescent="0.2">
      <c r="G59029" s="12"/>
    </row>
    <row r="59030" spans="7:7" x14ac:dyDescent="0.2">
      <c r="G59030" s="12"/>
    </row>
    <row r="59031" spans="7:7" x14ac:dyDescent="0.2">
      <c r="G59031" s="12"/>
    </row>
    <row r="59032" spans="7:7" x14ac:dyDescent="0.2">
      <c r="G59032" s="12"/>
    </row>
    <row r="59033" spans="7:7" x14ac:dyDescent="0.2">
      <c r="G59033" s="12"/>
    </row>
    <row r="59034" spans="7:7" x14ac:dyDescent="0.2">
      <c r="G59034" s="12"/>
    </row>
    <row r="59035" spans="7:7" x14ac:dyDescent="0.2">
      <c r="G59035" s="12"/>
    </row>
    <row r="59036" spans="7:7" x14ac:dyDescent="0.2">
      <c r="G59036" s="12"/>
    </row>
    <row r="59037" spans="7:7" x14ac:dyDescent="0.2">
      <c r="G59037" s="12"/>
    </row>
    <row r="59038" spans="7:7" x14ac:dyDescent="0.2">
      <c r="G59038" s="12"/>
    </row>
    <row r="59039" spans="7:7" x14ac:dyDescent="0.2">
      <c r="G59039" s="12"/>
    </row>
    <row r="59040" spans="7:7" x14ac:dyDescent="0.2">
      <c r="G59040" s="12"/>
    </row>
    <row r="59041" spans="7:7" x14ac:dyDescent="0.2">
      <c r="G59041" s="12"/>
    </row>
    <row r="59042" spans="7:7" x14ac:dyDescent="0.2">
      <c r="G59042" s="12"/>
    </row>
    <row r="59043" spans="7:7" x14ac:dyDescent="0.2">
      <c r="G59043" s="12"/>
    </row>
    <row r="59044" spans="7:7" x14ac:dyDescent="0.2">
      <c r="G59044" s="12"/>
    </row>
    <row r="59045" spans="7:7" x14ac:dyDescent="0.2">
      <c r="G59045" s="12"/>
    </row>
    <row r="59046" spans="7:7" x14ac:dyDescent="0.2">
      <c r="G59046" s="12"/>
    </row>
    <row r="59047" spans="7:7" x14ac:dyDescent="0.2">
      <c r="G59047" s="12"/>
    </row>
    <row r="59048" spans="7:7" x14ac:dyDescent="0.2">
      <c r="G59048" s="12"/>
    </row>
    <row r="59049" spans="7:7" x14ac:dyDescent="0.2">
      <c r="G59049" s="12"/>
    </row>
    <row r="59050" spans="7:7" x14ac:dyDescent="0.2">
      <c r="G59050" s="12"/>
    </row>
    <row r="59051" spans="7:7" x14ac:dyDescent="0.2">
      <c r="G59051" s="12"/>
    </row>
    <row r="59052" spans="7:7" x14ac:dyDescent="0.2">
      <c r="G59052" s="12"/>
    </row>
    <row r="59053" spans="7:7" x14ac:dyDescent="0.2">
      <c r="G59053" s="12"/>
    </row>
    <row r="59054" spans="7:7" x14ac:dyDescent="0.2">
      <c r="G59054" s="12"/>
    </row>
    <row r="59055" spans="7:7" x14ac:dyDescent="0.2">
      <c r="G59055" s="12"/>
    </row>
    <row r="59056" spans="7:7" x14ac:dyDescent="0.2">
      <c r="G59056" s="12"/>
    </row>
    <row r="59057" spans="7:7" x14ac:dyDescent="0.2">
      <c r="G59057" s="12"/>
    </row>
    <row r="59058" spans="7:7" x14ac:dyDescent="0.2">
      <c r="G59058" s="12"/>
    </row>
    <row r="59059" spans="7:7" x14ac:dyDescent="0.2">
      <c r="G59059" s="12"/>
    </row>
    <row r="59060" spans="7:7" x14ac:dyDescent="0.2">
      <c r="G59060" s="12"/>
    </row>
    <row r="59061" spans="7:7" x14ac:dyDescent="0.2">
      <c r="G59061" s="12"/>
    </row>
    <row r="59062" spans="7:7" x14ac:dyDescent="0.2">
      <c r="G59062" s="12"/>
    </row>
    <row r="59063" spans="7:7" x14ac:dyDescent="0.2">
      <c r="G59063" s="12"/>
    </row>
    <row r="59064" spans="7:7" x14ac:dyDescent="0.2">
      <c r="G59064" s="12"/>
    </row>
    <row r="59065" spans="7:7" x14ac:dyDescent="0.2">
      <c r="G59065" s="12"/>
    </row>
    <row r="59066" spans="7:7" x14ac:dyDescent="0.2">
      <c r="G59066" s="12"/>
    </row>
    <row r="59067" spans="7:7" x14ac:dyDescent="0.2">
      <c r="G59067" s="12"/>
    </row>
    <row r="59068" spans="7:7" x14ac:dyDescent="0.2">
      <c r="G59068" s="12"/>
    </row>
    <row r="59069" spans="7:7" x14ac:dyDescent="0.2">
      <c r="G59069" s="12"/>
    </row>
    <row r="59070" spans="7:7" x14ac:dyDescent="0.2">
      <c r="G59070" s="12"/>
    </row>
    <row r="59071" spans="7:7" x14ac:dyDescent="0.2">
      <c r="G59071" s="12"/>
    </row>
    <row r="59072" spans="7:7" x14ac:dyDescent="0.2">
      <c r="G59072" s="12"/>
    </row>
    <row r="59073" spans="7:7" x14ac:dyDescent="0.2">
      <c r="G59073" s="12"/>
    </row>
    <row r="59074" spans="7:7" x14ac:dyDescent="0.2">
      <c r="G59074" s="12"/>
    </row>
    <row r="59075" spans="7:7" x14ac:dyDescent="0.2">
      <c r="G59075" s="12"/>
    </row>
    <row r="59076" spans="7:7" x14ac:dyDescent="0.2">
      <c r="G59076" s="12"/>
    </row>
    <row r="59077" spans="7:7" x14ac:dyDescent="0.2">
      <c r="G59077" s="12"/>
    </row>
    <row r="59078" spans="7:7" x14ac:dyDescent="0.2">
      <c r="G59078" s="12"/>
    </row>
    <row r="59079" spans="7:7" x14ac:dyDescent="0.2">
      <c r="G59079" s="12"/>
    </row>
    <row r="59080" spans="7:7" x14ac:dyDescent="0.2">
      <c r="G59080" s="12"/>
    </row>
    <row r="59081" spans="7:7" x14ac:dyDescent="0.2">
      <c r="G59081" s="12"/>
    </row>
    <row r="59082" spans="7:7" x14ac:dyDescent="0.2">
      <c r="G59082" s="12"/>
    </row>
    <row r="59083" spans="7:7" x14ac:dyDescent="0.2">
      <c r="G59083" s="12"/>
    </row>
    <row r="59084" spans="7:7" x14ac:dyDescent="0.2">
      <c r="G59084" s="12"/>
    </row>
    <row r="59085" spans="7:7" x14ac:dyDescent="0.2">
      <c r="G59085" s="12"/>
    </row>
    <row r="59086" spans="7:7" x14ac:dyDescent="0.2">
      <c r="G59086" s="12"/>
    </row>
    <row r="59087" spans="7:7" x14ac:dyDescent="0.2">
      <c r="G59087" s="12"/>
    </row>
    <row r="59088" spans="7:7" x14ac:dyDescent="0.2">
      <c r="G59088" s="12"/>
    </row>
    <row r="59089" spans="7:7" x14ac:dyDescent="0.2">
      <c r="G59089" s="12"/>
    </row>
    <row r="59090" spans="7:7" x14ac:dyDescent="0.2">
      <c r="G59090" s="12"/>
    </row>
    <row r="59091" spans="7:7" x14ac:dyDescent="0.2">
      <c r="G59091" s="12"/>
    </row>
    <row r="59092" spans="7:7" x14ac:dyDescent="0.2">
      <c r="G59092" s="12"/>
    </row>
    <row r="59093" spans="7:7" x14ac:dyDescent="0.2">
      <c r="G59093" s="12"/>
    </row>
    <row r="59094" spans="7:7" x14ac:dyDescent="0.2">
      <c r="G59094" s="12"/>
    </row>
    <row r="59095" spans="7:7" x14ac:dyDescent="0.2">
      <c r="G59095" s="12"/>
    </row>
    <row r="59096" spans="7:7" x14ac:dyDescent="0.2">
      <c r="G59096" s="12"/>
    </row>
    <row r="59097" spans="7:7" x14ac:dyDescent="0.2">
      <c r="G59097" s="12"/>
    </row>
    <row r="59098" spans="7:7" x14ac:dyDescent="0.2">
      <c r="G59098" s="12"/>
    </row>
    <row r="59099" spans="7:7" x14ac:dyDescent="0.2">
      <c r="G59099" s="12"/>
    </row>
    <row r="59100" spans="7:7" x14ac:dyDescent="0.2">
      <c r="G59100" s="12"/>
    </row>
    <row r="59101" spans="7:7" x14ac:dyDescent="0.2">
      <c r="G59101" s="12"/>
    </row>
    <row r="59102" spans="7:7" x14ac:dyDescent="0.2">
      <c r="G59102" s="12"/>
    </row>
    <row r="59103" spans="7:7" x14ac:dyDescent="0.2">
      <c r="G59103" s="12"/>
    </row>
    <row r="59104" spans="7:7" x14ac:dyDescent="0.2">
      <c r="G59104" s="12"/>
    </row>
    <row r="59105" spans="7:7" x14ac:dyDescent="0.2">
      <c r="G59105" s="12"/>
    </row>
    <row r="59106" spans="7:7" x14ac:dyDescent="0.2">
      <c r="G59106" s="12"/>
    </row>
    <row r="59107" spans="7:7" x14ac:dyDescent="0.2">
      <c r="G59107" s="12"/>
    </row>
    <row r="59108" spans="7:7" x14ac:dyDescent="0.2">
      <c r="G59108" s="12"/>
    </row>
    <row r="59109" spans="7:7" x14ac:dyDescent="0.2">
      <c r="G59109" s="12"/>
    </row>
    <row r="59110" spans="7:7" x14ac:dyDescent="0.2">
      <c r="G59110" s="12"/>
    </row>
    <row r="59111" spans="7:7" x14ac:dyDescent="0.2">
      <c r="G59111" s="12"/>
    </row>
    <row r="59112" spans="7:7" x14ac:dyDescent="0.2">
      <c r="G59112" s="12"/>
    </row>
    <row r="59113" spans="7:7" x14ac:dyDescent="0.2">
      <c r="G59113" s="12"/>
    </row>
    <row r="59114" spans="7:7" x14ac:dyDescent="0.2">
      <c r="G59114" s="12"/>
    </row>
    <row r="59115" spans="7:7" x14ac:dyDescent="0.2">
      <c r="G59115" s="12"/>
    </row>
    <row r="59116" spans="7:7" x14ac:dyDescent="0.2">
      <c r="G59116" s="12"/>
    </row>
    <row r="59117" spans="7:7" x14ac:dyDescent="0.2">
      <c r="G59117" s="12"/>
    </row>
    <row r="59118" spans="7:7" x14ac:dyDescent="0.2">
      <c r="G59118" s="12"/>
    </row>
    <row r="59119" spans="7:7" x14ac:dyDescent="0.2">
      <c r="G59119" s="12"/>
    </row>
    <row r="59120" spans="7:7" x14ac:dyDescent="0.2">
      <c r="G59120" s="12"/>
    </row>
    <row r="59121" spans="7:7" x14ac:dyDescent="0.2">
      <c r="G59121" s="12"/>
    </row>
    <row r="59122" spans="7:7" x14ac:dyDescent="0.2">
      <c r="G59122" s="12"/>
    </row>
    <row r="59123" spans="7:7" x14ac:dyDescent="0.2">
      <c r="G59123" s="12"/>
    </row>
    <row r="59124" spans="7:7" x14ac:dyDescent="0.2">
      <c r="G59124" s="12"/>
    </row>
    <row r="59125" spans="7:7" x14ac:dyDescent="0.2">
      <c r="G59125" s="12"/>
    </row>
    <row r="59126" spans="7:7" x14ac:dyDescent="0.2">
      <c r="G59126" s="12"/>
    </row>
    <row r="59127" spans="7:7" x14ac:dyDescent="0.2">
      <c r="G59127" s="12"/>
    </row>
    <row r="59128" spans="7:7" x14ac:dyDescent="0.2">
      <c r="G59128" s="12"/>
    </row>
    <row r="59129" spans="7:7" x14ac:dyDescent="0.2">
      <c r="G59129" s="12"/>
    </row>
    <row r="59130" spans="7:7" x14ac:dyDescent="0.2">
      <c r="G59130" s="12"/>
    </row>
    <row r="59131" spans="7:7" x14ac:dyDescent="0.2">
      <c r="G59131" s="12"/>
    </row>
    <row r="59132" spans="7:7" x14ac:dyDescent="0.2">
      <c r="G59132" s="12"/>
    </row>
    <row r="59133" spans="7:7" x14ac:dyDescent="0.2">
      <c r="G59133" s="12"/>
    </row>
    <row r="59134" spans="7:7" x14ac:dyDescent="0.2">
      <c r="G59134" s="12"/>
    </row>
    <row r="59135" spans="7:7" x14ac:dyDescent="0.2">
      <c r="G59135" s="12"/>
    </row>
    <row r="59136" spans="7:7" x14ac:dyDescent="0.2">
      <c r="G59136" s="12"/>
    </row>
    <row r="59137" spans="7:7" x14ac:dyDescent="0.2">
      <c r="G59137" s="12"/>
    </row>
    <row r="59138" spans="7:7" x14ac:dyDescent="0.2">
      <c r="G59138" s="12"/>
    </row>
    <row r="59139" spans="7:7" x14ac:dyDescent="0.2">
      <c r="G59139" s="12"/>
    </row>
    <row r="59140" spans="7:7" x14ac:dyDescent="0.2">
      <c r="G59140" s="12"/>
    </row>
    <row r="59141" spans="7:7" x14ac:dyDescent="0.2">
      <c r="G59141" s="12"/>
    </row>
    <row r="59142" spans="7:7" x14ac:dyDescent="0.2">
      <c r="G59142" s="12"/>
    </row>
    <row r="59143" spans="7:7" x14ac:dyDescent="0.2">
      <c r="G59143" s="12"/>
    </row>
    <row r="59144" spans="7:7" x14ac:dyDescent="0.2">
      <c r="G59144" s="12"/>
    </row>
    <row r="59145" spans="7:7" x14ac:dyDescent="0.2">
      <c r="G59145" s="12"/>
    </row>
    <row r="59146" spans="7:7" x14ac:dyDescent="0.2">
      <c r="G59146" s="12"/>
    </row>
    <row r="59147" spans="7:7" x14ac:dyDescent="0.2">
      <c r="G59147" s="12"/>
    </row>
    <row r="59148" spans="7:7" x14ac:dyDescent="0.2">
      <c r="G59148" s="12"/>
    </row>
    <row r="59149" spans="7:7" x14ac:dyDescent="0.2">
      <c r="G59149" s="12"/>
    </row>
    <row r="59150" spans="7:7" x14ac:dyDescent="0.2">
      <c r="G59150" s="12"/>
    </row>
    <row r="59151" spans="7:7" x14ac:dyDescent="0.2">
      <c r="G59151" s="12"/>
    </row>
    <row r="59152" spans="7:7" x14ac:dyDescent="0.2">
      <c r="G59152" s="12"/>
    </row>
    <row r="59153" spans="7:7" x14ac:dyDescent="0.2">
      <c r="G59153" s="12"/>
    </row>
    <row r="59154" spans="7:7" x14ac:dyDescent="0.2">
      <c r="G59154" s="12"/>
    </row>
    <row r="59155" spans="7:7" x14ac:dyDescent="0.2">
      <c r="G59155" s="12"/>
    </row>
    <row r="59156" spans="7:7" x14ac:dyDescent="0.2">
      <c r="G59156" s="12"/>
    </row>
    <row r="59157" spans="7:7" x14ac:dyDescent="0.2">
      <c r="G59157" s="12"/>
    </row>
    <row r="59158" spans="7:7" x14ac:dyDescent="0.2">
      <c r="G59158" s="12"/>
    </row>
    <row r="59159" spans="7:7" x14ac:dyDescent="0.2">
      <c r="G59159" s="12"/>
    </row>
    <row r="59160" spans="7:7" x14ac:dyDescent="0.2">
      <c r="G59160" s="12"/>
    </row>
    <row r="59161" spans="7:7" x14ac:dyDescent="0.2">
      <c r="G59161" s="12"/>
    </row>
    <row r="59162" spans="7:7" x14ac:dyDescent="0.2">
      <c r="G59162" s="12"/>
    </row>
    <row r="59163" spans="7:7" x14ac:dyDescent="0.2">
      <c r="G59163" s="12"/>
    </row>
    <row r="59164" spans="7:7" x14ac:dyDescent="0.2">
      <c r="G59164" s="12"/>
    </row>
    <row r="59165" spans="7:7" x14ac:dyDescent="0.2">
      <c r="G59165" s="12"/>
    </row>
    <row r="59166" spans="7:7" x14ac:dyDescent="0.2">
      <c r="G59166" s="12"/>
    </row>
    <row r="59167" spans="7:7" x14ac:dyDescent="0.2">
      <c r="G59167" s="12"/>
    </row>
    <row r="59168" spans="7:7" x14ac:dyDescent="0.2">
      <c r="G59168" s="12"/>
    </row>
    <row r="59169" spans="7:7" x14ac:dyDescent="0.2">
      <c r="G59169" s="12"/>
    </row>
    <row r="59170" spans="7:7" x14ac:dyDescent="0.2">
      <c r="G59170" s="12"/>
    </row>
    <row r="59171" spans="7:7" x14ac:dyDescent="0.2">
      <c r="G59171" s="12"/>
    </row>
    <row r="59172" spans="7:7" x14ac:dyDescent="0.2">
      <c r="G59172" s="12"/>
    </row>
    <row r="59173" spans="7:7" x14ac:dyDescent="0.2">
      <c r="G59173" s="12"/>
    </row>
    <row r="59174" spans="7:7" x14ac:dyDescent="0.2">
      <c r="G59174" s="12"/>
    </row>
    <row r="59175" spans="7:7" x14ac:dyDescent="0.2">
      <c r="G59175" s="12"/>
    </row>
    <row r="59176" spans="7:7" x14ac:dyDescent="0.2">
      <c r="G59176" s="12"/>
    </row>
    <row r="59177" spans="7:7" x14ac:dyDescent="0.2">
      <c r="G59177" s="12"/>
    </row>
    <row r="59178" spans="7:7" x14ac:dyDescent="0.2">
      <c r="G59178" s="12"/>
    </row>
    <row r="59179" spans="7:7" x14ac:dyDescent="0.2">
      <c r="G59179" s="12"/>
    </row>
    <row r="59180" spans="7:7" x14ac:dyDescent="0.2">
      <c r="G59180" s="12"/>
    </row>
    <row r="59181" spans="7:7" x14ac:dyDescent="0.2">
      <c r="G59181" s="12"/>
    </row>
    <row r="59182" spans="7:7" x14ac:dyDescent="0.2">
      <c r="G59182" s="12"/>
    </row>
    <row r="59183" spans="7:7" x14ac:dyDescent="0.2">
      <c r="G59183" s="12"/>
    </row>
    <row r="59184" spans="7:7" x14ac:dyDescent="0.2">
      <c r="G59184" s="12"/>
    </row>
    <row r="59185" spans="7:7" x14ac:dyDescent="0.2">
      <c r="G59185" s="12"/>
    </row>
    <row r="59186" spans="7:7" x14ac:dyDescent="0.2">
      <c r="G59186" s="12"/>
    </row>
    <row r="59187" spans="7:7" x14ac:dyDescent="0.2">
      <c r="G59187" s="12"/>
    </row>
    <row r="59188" spans="7:7" x14ac:dyDescent="0.2">
      <c r="G59188" s="12"/>
    </row>
    <row r="59189" spans="7:7" x14ac:dyDescent="0.2">
      <c r="G59189" s="12"/>
    </row>
    <row r="59190" spans="7:7" x14ac:dyDescent="0.2">
      <c r="G59190" s="12"/>
    </row>
    <row r="59191" spans="7:7" x14ac:dyDescent="0.2">
      <c r="G59191" s="12"/>
    </row>
    <row r="59192" spans="7:7" x14ac:dyDescent="0.2">
      <c r="G59192" s="12"/>
    </row>
    <row r="59193" spans="7:7" x14ac:dyDescent="0.2">
      <c r="G59193" s="12"/>
    </row>
    <row r="59194" spans="7:7" x14ac:dyDescent="0.2">
      <c r="G59194" s="12"/>
    </row>
    <row r="59195" spans="7:7" x14ac:dyDescent="0.2">
      <c r="G59195" s="12"/>
    </row>
    <row r="59196" spans="7:7" x14ac:dyDescent="0.2">
      <c r="G59196" s="12"/>
    </row>
    <row r="59197" spans="7:7" x14ac:dyDescent="0.2">
      <c r="G59197" s="12"/>
    </row>
    <row r="59198" spans="7:7" x14ac:dyDescent="0.2">
      <c r="G59198" s="12"/>
    </row>
    <row r="59199" spans="7:7" x14ac:dyDescent="0.2">
      <c r="G59199" s="12"/>
    </row>
    <row r="59200" spans="7:7" x14ac:dyDescent="0.2">
      <c r="G59200" s="12"/>
    </row>
    <row r="59201" spans="7:7" x14ac:dyDescent="0.2">
      <c r="G59201" s="12"/>
    </row>
    <row r="59202" spans="7:7" x14ac:dyDescent="0.2">
      <c r="G59202" s="12"/>
    </row>
    <row r="59203" spans="7:7" x14ac:dyDescent="0.2">
      <c r="G59203" s="12"/>
    </row>
    <row r="59204" spans="7:7" x14ac:dyDescent="0.2">
      <c r="G59204" s="12"/>
    </row>
    <row r="59205" spans="7:7" x14ac:dyDescent="0.2">
      <c r="G59205" s="12"/>
    </row>
    <row r="59206" spans="7:7" x14ac:dyDescent="0.2">
      <c r="G59206" s="12"/>
    </row>
    <row r="59207" spans="7:7" x14ac:dyDescent="0.2">
      <c r="G59207" s="12"/>
    </row>
    <row r="59208" spans="7:7" x14ac:dyDescent="0.2">
      <c r="G59208" s="12"/>
    </row>
    <row r="59209" spans="7:7" x14ac:dyDescent="0.2">
      <c r="G59209" s="12"/>
    </row>
    <row r="59210" spans="7:7" x14ac:dyDescent="0.2">
      <c r="G59210" s="12"/>
    </row>
    <row r="59211" spans="7:7" x14ac:dyDescent="0.2">
      <c r="G59211" s="12"/>
    </row>
    <row r="59212" spans="7:7" x14ac:dyDescent="0.2">
      <c r="G59212" s="12"/>
    </row>
    <row r="59213" spans="7:7" x14ac:dyDescent="0.2">
      <c r="G59213" s="12"/>
    </row>
    <row r="59214" spans="7:7" x14ac:dyDescent="0.2">
      <c r="G59214" s="12"/>
    </row>
    <row r="59215" spans="7:7" x14ac:dyDescent="0.2">
      <c r="G59215" s="12"/>
    </row>
    <row r="59216" spans="7:7" x14ac:dyDescent="0.2">
      <c r="G59216" s="12"/>
    </row>
    <row r="59217" spans="7:7" x14ac:dyDescent="0.2">
      <c r="G59217" s="12"/>
    </row>
    <row r="59218" spans="7:7" x14ac:dyDescent="0.2">
      <c r="G59218" s="12"/>
    </row>
    <row r="59219" spans="7:7" x14ac:dyDescent="0.2">
      <c r="G59219" s="12"/>
    </row>
    <row r="59220" spans="7:7" x14ac:dyDescent="0.2">
      <c r="G59220" s="12"/>
    </row>
    <row r="59221" spans="7:7" x14ac:dyDescent="0.2">
      <c r="G59221" s="12"/>
    </row>
    <row r="59222" spans="7:7" x14ac:dyDescent="0.2">
      <c r="G59222" s="12"/>
    </row>
    <row r="59223" spans="7:7" x14ac:dyDescent="0.2">
      <c r="G59223" s="12"/>
    </row>
    <row r="59224" spans="7:7" x14ac:dyDescent="0.2">
      <c r="G59224" s="12"/>
    </row>
    <row r="59225" spans="7:7" x14ac:dyDescent="0.2">
      <c r="G59225" s="12"/>
    </row>
    <row r="59226" spans="7:7" x14ac:dyDescent="0.2">
      <c r="G59226" s="12"/>
    </row>
    <row r="59227" spans="7:7" x14ac:dyDescent="0.2">
      <c r="G59227" s="12"/>
    </row>
    <row r="59228" spans="7:7" x14ac:dyDescent="0.2">
      <c r="G59228" s="12"/>
    </row>
    <row r="59229" spans="7:7" x14ac:dyDescent="0.2">
      <c r="G59229" s="12"/>
    </row>
    <row r="59230" spans="7:7" x14ac:dyDescent="0.2">
      <c r="G59230" s="12"/>
    </row>
    <row r="59231" spans="7:7" x14ac:dyDescent="0.2">
      <c r="G59231" s="12"/>
    </row>
    <row r="59232" spans="7:7" x14ac:dyDescent="0.2">
      <c r="G59232" s="12"/>
    </row>
    <row r="59233" spans="7:7" x14ac:dyDescent="0.2">
      <c r="G59233" s="12"/>
    </row>
    <row r="59234" spans="7:7" x14ac:dyDescent="0.2">
      <c r="G59234" s="12"/>
    </row>
    <row r="59235" spans="7:7" x14ac:dyDescent="0.2">
      <c r="G59235" s="12"/>
    </row>
    <row r="59236" spans="7:7" x14ac:dyDescent="0.2">
      <c r="G59236" s="12"/>
    </row>
    <row r="59237" spans="7:7" x14ac:dyDescent="0.2">
      <c r="G59237" s="12"/>
    </row>
    <row r="59238" spans="7:7" x14ac:dyDescent="0.2">
      <c r="G59238" s="12"/>
    </row>
    <row r="59239" spans="7:7" x14ac:dyDescent="0.2">
      <c r="G59239" s="12"/>
    </row>
    <row r="59240" spans="7:7" x14ac:dyDescent="0.2">
      <c r="G59240" s="12"/>
    </row>
    <row r="59241" spans="7:7" x14ac:dyDescent="0.2">
      <c r="G59241" s="12"/>
    </row>
    <row r="59242" spans="7:7" x14ac:dyDescent="0.2">
      <c r="G59242" s="12"/>
    </row>
    <row r="59243" spans="7:7" x14ac:dyDescent="0.2">
      <c r="G59243" s="12"/>
    </row>
    <row r="59244" spans="7:7" x14ac:dyDescent="0.2">
      <c r="G59244" s="12"/>
    </row>
    <row r="59245" spans="7:7" x14ac:dyDescent="0.2">
      <c r="G59245" s="12"/>
    </row>
    <row r="59246" spans="7:7" x14ac:dyDescent="0.2">
      <c r="G59246" s="12"/>
    </row>
    <row r="59247" spans="7:7" x14ac:dyDescent="0.2">
      <c r="G59247" s="12"/>
    </row>
    <row r="59248" spans="7:7" x14ac:dyDescent="0.2">
      <c r="G59248" s="12"/>
    </row>
    <row r="59249" spans="7:7" x14ac:dyDescent="0.2">
      <c r="G59249" s="12"/>
    </row>
    <row r="59250" spans="7:7" x14ac:dyDescent="0.2">
      <c r="G59250" s="12"/>
    </row>
    <row r="59251" spans="7:7" x14ac:dyDescent="0.2">
      <c r="G59251" s="12"/>
    </row>
    <row r="59252" spans="7:7" x14ac:dyDescent="0.2">
      <c r="G59252" s="12"/>
    </row>
    <row r="59253" spans="7:7" x14ac:dyDescent="0.2">
      <c r="G59253" s="12"/>
    </row>
    <row r="59254" spans="7:7" x14ac:dyDescent="0.2">
      <c r="G59254" s="12"/>
    </row>
    <row r="59255" spans="7:7" x14ac:dyDescent="0.2">
      <c r="G59255" s="12"/>
    </row>
    <row r="59256" spans="7:7" x14ac:dyDescent="0.2">
      <c r="G59256" s="12"/>
    </row>
    <row r="59257" spans="7:7" x14ac:dyDescent="0.2">
      <c r="G59257" s="12"/>
    </row>
    <row r="59258" spans="7:7" x14ac:dyDescent="0.2">
      <c r="G59258" s="12"/>
    </row>
    <row r="59259" spans="7:7" x14ac:dyDescent="0.2">
      <c r="G59259" s="12"/>
    </row>
    <row r="59260" spans="7:7" x14ac:dyDescent="0.2">
      <c r="G59260" s="12"/>
    </row>
    <row r="59261" spans="7:7" x14ac:dyDescent="0.2">
      <c r="G59261" s="12"/>
    </row>
    <row r="59262" spans="7:7" x14ac:dyDescent="0.2">
      <c r="G59262" s="12"/>
    </row>
    <row r="59263" spans="7:7" x14ac:dyDescent="0.2">
      <c r="G59263" s="12"/>
    </row>
    <row r="59264" spans="7:7" x14ac:dyDescent="0.2">
      <c r="G59264" s="12"/>
    </row>
    <row r="59265" spans="7:7" x14ac:dyDescent="0.2">
      <c r="G59265" s="12"/>
    </row>
    <row r="59266" spans="7:7" x14ac:dyDescent="0.2">
      <c r="G59266" s="12"/>
    </row>
    <row r="59267" spans="7:7" x14ac:dyDescent="0.2">
      <c r="G59267" s="12"/>
    </row>
    <row r="59268" spans="7:7" x14ac:dyDescent="0.2">
      <c r="G59268" s="12"/>
    </row>
    <row r="59269" spans="7:7" x14ac:dyDescent="0.2">
      <c r="G59269" s="12"/>
    </row>
    <row r="59270" spans="7:7" x14ac:dyDescent="0.2">
      <c r="G59270" s="12"/>
    </row>
    <row r="59271" spans="7:7" x14ac:dyDescent="0.2">
      <c r="G59271" s="12"/>
    </row>
    <row r="59272" spans="7:7" x14ac:dyDescent="0.2">
      <c r="G59272" s="12"/>
    </row>
    <row r="59273" spans="7:7" x14ac:dyDescent="0.2">
      <c r="G59273" s="12"/>
    </row>
    <row r="59274" spans="7:7" x14ac:dyDescent="0.2">
      <c r="G59274" s="12"/>
    </row>
    <row r="59275" spans="7:7" x14ac:dyDescent="0.2">
      <c r="G59275" s="12"/>
    </row>
    <row r="59276" spans="7:7" x14ac:dyDescent="0.2">
      <c r="G59276" s="12"/>
    </row>
    <row r="59277" spans="7:7" x14ac:dyDescent="0.2">
      <c r="G59277" s="12"/>
    </row>
    <row r="59278" spans="7:7" x14ac:dyDescent="0.2">
      <c r="G59278" s="12"/>
    </row>
    <row r="59279" spans="7:7" x14ac:dyDescent="0.2">
      <c r="G59279" s="12"/>
    </row>
    <row r="59280" spans="7:7" x14ac:dyDescent="0.2">
      <c r="G59280" s="12"/>
    </row>
    <row r="59281" spans="7:7" x14ac:dyDescent="0.2">
      <c r="G59281" s="12"/>
    </row>
    <row r="59282" spans="7:7" x14ac:dyDescent="0.2">
      <c r="G59282" s="12"/>
    </row>
    <row r="59283" spans="7:7" x14ac:dyDescent="0.2">
      <c r="G59283" s="12"/>
    </row>
    <row r="59284" spans="7:7" x14ac:dyDescent="0.2">
      <c r="G59284" s="12"/>
    </row>
    <row r="59285" spans="7:7" x14ac:dyDescent="0.2">
      <c r="G59285" s="12"/>
    </row>
    <row r="59286" spans="7:7" x14ac:dyDescent="0.2">
      <c r="G59286" s="12"/>
    </row>
    <row r="59287" spans="7:7" x14ac:dyDescent="0.2">
      <c r="G59287" s="12"/>
    </row>
    <row r="59288" spans="7:7" x14ac:dyDescent="0.2">
      <c r="G59288" s="12"/>
    </row>
    <row r="59289" spans="7:7" x14ac:dyDescent="0.2">
      <c r="G59289" s="12"/>
    </row>
    <row r="59290" spans="7:7" x14ac:dyDescent="0.2">
      <c r="G59290" s="12"/>
    </row>
    <row r="59291" spans="7:7" x14ac:dyDescent="0.2">
      <c r="G59291" s="12"/>
    </row>
    <row r="59292" spans="7:7" x14ac:dyDescent="0.2">
      <c r="G59292" s="12"/>
    </row>
    <row r="59293" spans="7:7" x14ac:dyDescent="0.2">
      <c r="G59293" s="12"/>
    </row>
    <row r="59294" spans="7:7" x14ac:dyDescent="0.2">
      <c r="G59294" s="12"/>
    </row>
    <row r="59295" spans="7:7" x14ac:dyDescent="0.2">
      <c r="G59295" s="12"/>
    </row>
    <row r="59296" spans="7:7" x14ac:dyDescent="0.2">
      <c r="G59296" s="12"/>
    </row>
    <row r="59297" spans="7:7" x14ac:dyDescent="0.2">
      <c r="G59297" s="12"/>
    </row>
    <row r="59298" spans="7:7" x14ac:dyDescent="0.2">
      <c r="G59298" s="12"/>
    </row>
    <row r="59299" spans="7:7" x14ac:dyDescent="0.2">
      <c r="G59299" s="12"/>
    </row>
    <row r="59300" spans="7:7" x14ac:dyDescent="0.2">
      <c r="G59300" s="12"/>
    </row>
    <row r="59301" spans="7:7" x14ac:dyDescent="0.2">
      <c r="G59301" s="12"/>
    </row>
    <row r="59302" spans="7:7" x14ac:dyDescent="0.2">
      <c r="G59302" s="12"/>
    </row>
    <row r="59303" spans="7:7" x14ac:dyDescent="0.2">
      <c r="G59303" s="12"/>
    </row>
    <row r="59304" spans="7:7" x14ac:dyDescent="0.2">
      <c r="G59304" s="12"/>
    </row>
    <row r="59305" spans="7:7" x14ac:dyDescent="0.2">
      <c r="G59305" s="12"/>
    </row>
    <row r="59306" spans="7:7" x14ac:dyDescent="0.2">
      <c r="G59306" s="12"/>
    </row>
    <row r="59307" spans="7:7" x14ac:dyDescent="0.2">
      <c r="G59307" s="12"/>
    </row>
    <row r="59308" spans="7:7" x14ac:dyDescent="0.2">
      <c r="G59308" s="12"/>
    </row>
    <row r="59309" spans="7:7" x14ac:dyDescent="0.2">
      <c r="G59309" s="12"/>
    </row>
    <row r="59310" spans="7:7" x14ac:dyDescent="0.2">
      <c r="G59310" s="12"/>
    </row>
    <row r="59311" spans="7:7" x14ac:dyDescent="0.2">
      <c r="G59311" s="12"/>
    </row>
    <row r="59312" spans="7:7" x14ac:dyDescent="0.2">
      <c r="G59312" s="12"/>
    </row>
    <row r="59313" spans="7:7" x14ac:dyDescent="0.2">
      <c r="G59313" s="12"/>
    </row>
    <row r="59314" spans="7:7" x14ac:dyDescent="0.2">
      <c r="G59314" s="12"/>
    </row>
    <row r="59315" spans="7:7" x14ac:dyDescent="0.2">
      <c r="G59315" s="12"/>
    </row>
    <row r="59316" spans="7:7" x14ac:dyDescent="0.2">
      <c r="G59316" s="12"/>
    </row>
    <row r="59317" spans="7:7" x14ac:dyDescent="0.2">
      <c r="G59317" s="12"/>
    </row>
    <row r="59318" spans="7:7" x14ac:dyDescent="0.2">
      <c r="G59318" s="12"/>
    </row>
    <row r="59319" spans="7:7" x14ac:dyDescent="0.2">
      <c r="G59319" s="12"/>
    </row>
    <row r="59320" spans="7:7" x14ac:dyDescent="0.2">
      <c r="G59320" s="12"/>
    </row>
    <row r="59321" spans="7:7" x14ac:dyDescent="0.2">
      <c r="G59321" s="12"/>
    </row>
    <row r="59322" spans="7:7" x14ac:dyDescent="0.2">
      <c r="G59322" s="12"/>
    </row>
    <row r="59323" spans="7:7" x14ac:dyDescent="0.2">
      <c r="G59323" s="12"/>
    </row>
    <row r="59324" spans="7:7" x14ac:dyDescent="0.2">
      <c r="G59324" s="12"/>
    </row>
    <row r="59325" spans="7:7" x14ac:dyDescent="0.2">
      <c r="G59325" s="12"/>
    </row>
    <row r="59326" spans="7:7" x14ac:dyDescent="0.2">
      <c r="G59326" s="12"/>
    </row>
    <row r="59327" spans="7:7" x14ac:dyDescent="0.2">
      <c r="G59327" s="12"/>
    </row>
    <row r="59328" spans="7:7" x14ac:dyDescent="0.2">
      <c r="G59328" s="12"/>
    </row>
    <row r="59329" spans="7:7" x14ac:dyDescent="0.2">
      <c r="G59329" s="12"/>
    </row>
    <row r="59330" spans="7:7" x14ac:dyDescent="0.2">
      <c r="G59330" s="12"/>
    </row>
    <row r="59331" spans="7:7" x14ac:dyDescent="0.2">
      <c r="G59331" s="12"/>
    </row>
    <row r="59332" spans="7:7" x14ac:dyDescent="0.2">
      <c r="G59332" s="12"/>
    </row>
    <row r="59333" spans="7:7" x14ac:dyDescent="0.2">
      <c r="G59333" s="12"/>
    </row>
    <row r="59334" spans="7:7" x14ac:dyDescent="0.2">
      <c r="G59334" s="12"/>
    </row>
    <row r="59335" spans="7:7" x14ac:dyDescent="0.2">
      <c r="G59335" s="12"/>
    </row>
    <row r="59336" spans="7:7" x14ac:dyDescent="0.2">
      <c r="G59336" s="12"/>
    </row>
    <row r="59337" spans="7:7" x14ac:dyDescent="0.2">
      <c r="G59337" s="12"/>
    </row>
    <row r="59338" spans="7:7" x14ac:dyDescent="0.2">
      <c r="G59338" s="12"/>
    </row>
    <row r="59339" spans="7:7" x14ac:dyDescent="0.2">
      <c r="G59339" s="12"/>
    </row>
    <row r="59340" spans="7:7" x14ac:dyDescent="0.2">
      <c r="G59340" s="12"/>
    </row>
    <row r="59341" spans="7:7" x14ac:dyDescent="0.2">
      <c r="G59341" s="12"/>
    </row>
    <row r="59342" spans="7:7" x14ac:dyDescent="0.2">
      <c r="G59342" s="12"/>
    </row>
    <row r="59343" spans="7:7" x14ac:dyDescent="0.2">
      <c r="G59343" s="12"/>
    </row>
    <row r="59344" spans="7:7" x14ac:dyDescent="0.2">
      <c r="G59344" s="12"/>
    </row>
    <row r="59345" spans="7:7" x14ac:dyDescent="0.2">
      <c r="G59345" s="12"/>
    </row>
    <row r="59346" spans="7:7" x14ac:dyDescent="0.2">
      <c r="G59346" s="12"/>
    </row>
    <row r="59347" spans="7:7" x14ac:dyDescent="0.2">
      <c r="G59347" s="12"/>
    </row>
    <row r="59348" spans="7:7" x14ac:dyDescent="0.2">
      <c r="G59348" s="12"/>
    </row>
    <row r="59349" spans="7:7" x14ac:dyDescent="0.2">
      <c r="G59349" s="12"/>
    </row>
    <row r="59350" spans="7:7" x14ac:dyDescent="0.2">
      <c r="G59350" s="12"/>
    </row>
    <row r="59351" spans="7:7" x14ac:dyDescent="0.2">
      <c r="G59351" s="12"/>
    </row>
    <row r="59352" spans="7:7" x14ac:dyDescent="0.2">
      <c r="G59352" s="12"/>
    </row>
    <row r="59353" spans="7:7" x14ac:dyDescent="0.2">
      <c r="G59353" s="12"/>
    </row>
    <row r="59354" spans="7:7" x14ac:dyDescent="0.2">
      <c r="G59354" s="12"/>
    </row>
    <row r="59355" spans="7:7" x14ac:dyDescent="0.2">
      <c r="G59355" s="12"/>
    </row>
    <row r="59356" spans="7:7" x14ac:dyDescent="0.2">
      <c r="G59356" s="12"/>
    </row>
    <row r="59357" spans="7:7" x14ac:dyDescent="0.2">
      <c r="G59357" s="12"/>
    </row>
    <row r="59358" spans="7:7" x14ac:dyDescent="0.2">
      <c r="G59358" s="12"/>
    </row>
    <row r="59359" spans="7:7" x14ac:dyDescent="0.2">
      <c r="G59359" s="12"/>
    </row>
    <row r="59360" spans="7:7" x14ac:dyDescent="0.2">
      <c r="G59360" s="12"/>
    </row>
    <row r="59361" spans="7:7" x14ac:dyDescent="0.2">
      <c r="G59361" s="12"/>
    </row>
    <row r="59362" spans="7:7" x14ac:dyDescent="0.2">
      <c r="G59362" s="12"/>
    </row>
    <row r="59363" spans="7:7" x14ac:dyDescent="0.2">
      <c r="G59363" s="12"/>
    </row>
    <row r="59364" spans="7:7" x14ac:dyDescent="0.2">
      <c r="G59364" s="12"/>
    </row>
    <row r="59365" spans="7:7" x14ac:dyDescent="0.2">
      <c r="G59365" s="12"/>
    </row>
    <row r="59366" spans="7:7" x14ac:dyDescent="0.2">
      <c r="G59366" s="12"/>
    </row>
    <row r="59367" spans="7:7" x14ac:dyDescent="0.2">
      <c r="G59367" s="12"/>
    </row>
    <row r="59368" spans="7:7" x14ac:dyDescent="0.2">
      <c r="G59368" s="12"/>
    </row>
    <row r="59369" spans="7:7" x14ac:dyDescent="0.2">
      <c r="G59369" s="12"/>
    </row>
    <row r="59370" spans="7:7" x14ac:dyDescent="0.2">
      <c r="G59370" s="12"/>
    </row>
    <row r="59371" spans="7:7" x14ac:dyDescent="0.2">
      <c r="G59371" s="12"/>
    </row>
    <row r="59372" spans="7:7" x14ac:dyDescent="0.2">
      <c r="G59372" s="12"/>
    </row>
    <row r="59373" spans="7:7" x14ac:dyDescent="0.2">
      <c r="G59373" s="12"/>
    </row>
    <row r="59374" spans="7:7" x14ac:dyDescent="0.2">
      <c r="G59374" s="12"/>
    </row>
    <row r="59375" spans="7:7" x14ac:dyDescent="0.2">
      <c r="G59375" s="12"/>
    </row>
    <row r="59376" spans="7:7" x14ac:dyDescent="0.2">
      <c r="G59376" s="12"/>
    </row>
    <row r="59377" spans="7:7" x14ac:dyDescent="0.2">
      <c r="G59377" s="12"/>
    </row>
    <row r="59378" spans="7:7" x14ac:dyDescent="0.2">
      <c r="G59378" s="12"/>
    </row>
    <row r="59379" spans="7:7" x14ac:dyDescent="0.2">
      <c r="G59379" s="12"/>
    </row>
    <row r="59380" spans="7:7" x14ac:dyDescent="0.2">
      <c r="G59380" s="12"/>
    </row>
    <row r="59381" spans="7:7" x14ac:dyDescent="0.2">
      <c r="G59381" s="12"/>
    </row>
    <row r="59382" spans="7:7" x14ac:dyDescent="0.2">
      <c r="G59382" s="12"/>
    </row>
    <row r="59383" spans="7:7" x14ac:dyDescent="0.2">
      <c r="G59383" s="12"/>
    </row>
    <row r="59384" spans="7:7" x14ac:dyDescent="0.2">
      <c r="G59384" s="12"/>
    </row>
    <row r="59385" spans="7:7" x14ac:dyDescent="0.2">
      <c r="G59385" s="12"/>
    </row>
    <row r="59386" spans="7:7" x14ac:dyDescent="0.2">
      <c r="G59386" s="12"/>
    </row>
    <row r="59387" spans="7:7" x14ac:dyDescent="0.2">
      <c r="G59387" s="12"/>
    </row>
    <row r="59388" spans="7:7" x14ac:dyDescent="0.2">
      <c r="G59388" s="12"/>
    </row>
    <row r="59389" spans="7:7" x14ac:dyDescent="0.2">
      <c r="G59389" s="12"/>
    </row>
    <row r="59390" spans="7:7" x14ac:dyDescent="0.2">
      <c r="G59390" s="12"/>
    </row>
    <row r="59391" spans="7:7" x14ac:dyDescent="0.2">
      <c r="G59391" s="12"/>
    </row>
    <row r="59392" spans="7:7" x14ac:dyDescent="0.2">
      <c r="G59392" s="12"/>
    </row>
    <row r="59393" spans="7:7" x14ac:dyDescent="0.2">
      <c r="G59393" s="12"/>
    </row>
    <row r="59394" spans="7:7" x14ac:dyDescent="0.2">
      <c r="G59394" s="12"/>
    </row>
    <row r="59395" spans="7:7" x14ac:dyDescent="0.2">
      <c r="G59395" s="12"/>
    </row>
    <row r="59396" spans="7:7" x14ac:dyDescent="0.2">
      <c r="G59396" s="12"/>
    </row>
    <row r="59397" spans="7:7" x14ac:dyDescent="0.2">
      <c r="G59397" s="12"/>
    </row>
    <row r="59398" spans="7:7" x14ac:dyDescent="0.2">
      <c r="G59398" s="12"/>
    </row>
    <row r="59399" spans="7:7" x14ac:dyDescent="0.2">
      <c r="G59399" s="12"/>
    </row>
    <row r="59400" spans="7:7" x14ac:dyDescent="0.2">
      <c r="G59400" s="12"/>
    </row>
    <row r="59401" spans="7:7" x14ac:dyDescent="0.2">
      <c r="G59401" s="12"/>
    </row>
    <row r="59402" spans="7:7" x14ac:dyDescent="0.2">
      <c r="G59402" s="12"/>
    </row>
    <row r="59403" spans="7:7" x14ac:dyDescent="0.2">
      <c r="G59403" s="12"/>
    </row>
    <row r="59404" spans="7:7" x14ac:dyDescent="0.2">
      <c r="G59404" s="12"/>
    </row>
    <row r="59405" spans="7:7" x14ac:dyDescent="0.2">
      <c r="G59405" s="12"/>
    </row>
    <row r="59406" spans="7:7" x14ac:dyDescent="0.2">
      <c r="G59406" s="12"/>
    </row>
    <row r="59407" spans="7:7" x14ac:dyDescent="0.2">
      <c r="G59407" s="12"/>
    </row>
    <row r="59408" spans="7:7" x14ac:dyDescent="0.2">
      <c r="G59408" s="12"/>
    </row>
    <row r="59409" spans="7:7" x14ac:dyDescent="0.2">
      <c r="G59409" s="12"/>
    </row>
    <row r="59410" spans="7:7" x14ac:dyDescent="0.2">
      <c r="G59410" s="12"/>
    </row>
    <row r="59411" spans="7:7" x14ac:dyDescent="0.2">
      <c r="G59411" s="12"/>
    </row>
    <row r="59412" spans="7:7" x14ac:dyDescent="0.2">
      <c r="G59412" s="12"/>
    </row>
    <row r="59413" spans="7:7" x14ac:dyDescent="0.2">
      <c r="G59413" s="12"/>
    </row>
    <row r="59414" spans="7:7" x14ac:dyDescent="0.2">
      <c r="G59414" s="12"/>
    </row>
    <row r="59415" spans="7:7" x14ac:dyDescent="0.2">
      <c r="G59415" s="12"/>
    </row>
    <row r="59416" spans="7:7" x14ac:dyDescent="0.2">
      <c r="G59416" s="12"/>
    </row>
    <row r="59417" spans="7:7" x14ac:dyDescent="0.2">
      <c r="G59417" s="12"/>
    </row>
    <row r="59418" spans="7:7" x14ac:dyDescent="0.2">
      <c r="G59418" s="12"/>
    </row>
    <row r="59419" spans="7:7" x14ac:dyDescent="0.2">
      <c r="G59419" s="12"/>
    </row>
    <row r="59420" spans="7:7" x14ac:dyDescent="0.2">
      <c r="G59420" s="12"/>
    </row>
    <row r="59421" spans="7:7" x14ac:dyDescent="0.2">
      <c r="G59421" s="12"/>
    </row>
    <row r="59422" spans="7:7" x14ac:dyDescent="0.2">
      <c r="G59422" s="12"/>
    </row>
    <row r="59423" spans="7:7" x14ac:dyDescent="0.2">
      <c r="G59423" s="12"/>
    </row>
    <row r="59424" spans="7:7" x14ac:dyDescent="0.2">
      <c r="G59424" s="12"/>
    </row>
    <row r="59425" spans="7:7" x14ac:dyDescent="0.2">
      <c r="G59425" s="12"/>
    </row>
    <row r="59426" spans="7:7" x14ac:dyDescent="0.2">
      <c r="G59426" s="12"/>
    </row>
    <row r="59427" spans="7:7" x14ac:dyDescent="0.2">
      <c r="G59427" s="12"/>
    </row>
    <row r="59428" spans="7:7" x14ac:dyDescent="0.2">
      <c r="G59428" s="12"/>
    </row>
    <row r="59429" spans="7:7" x14ac:dyDescent="0.2">
      <c r="G59429" s="12"/>
    </row>
    <row r="59430" spans="7:7" x14ac:dyDescent="0.2">
      <c r="G59430" s="12"/>
    </row>
    <row r="59431" spans="7:7" x14ac:dyDescent="0.2">
      <c r="G59431" s="12"/>
    </row>
    <row r="59432" spans="7:7" x14ac:dyDescent="0.2">
      <c r="G59432" s="12"/>
    </row>
    <row r="59433" spans="7:7" x14ac:dyDescent="0.2">
      <c r="G59433" s="12"/>
    </row>
    <row r="59434" spans="7:7" x14ac:dyDescent="0.2">
      <c r="G59434" s="12"/>
    </row>
    <row r="59435" spans="7:7" x14ac:dyDescent="0.2">
      <c r="G59435" s="12"/>
    </row>
    <row r="59436" spans="7:7" x14ac:dyDescent="0.2">
      <c r="G59436" s="12"/>
    </row>
    <row r="59437" spans="7:7" x14ac:dyDescent="0.2">
      <c r="G59437" s="12"/>
    </row>
    <row r="59438" spans="7:7" x14ac:dyDescent="0.2">
      <c r="G59438" s="12"/>
    </row>
    <row r="59439" spans="7:7" x14ac:dyDescent="0.2">
      <c r="G59439" s="12"/>
    </row>
    <row r="59440" spans="7:7" x14ac:dyDescent="0.2">
      <c r="G59440" s="12"/>
    </row>
    <row r="59441" spans="7:7" x14ac:dyDescent="0.2">
      <c r="G59441" s="12"/>
    </row>
    <row r="59442" spans="7:7" x14ac:dyDescent="0.2">
      <c r="G59442" s="12"/>
    </row>
    <row r="59443" spans="7:7" x14ac:dyDescent="0.2">
      <c r="G59443" s="12"/>
    </row>
    <row r="59444" spans="7:7" x14ac:dyDescent="0.2">
      <c r="G59444" s="12"/>
    </row>
    <row r="59445" spans="7:7" x14ac:dyDescent="0.2">
      <c r="G59445" s="12"/>
    </row>
    <row r="59446" spans="7:7" x14ac:dyDescent="0.2">
      <c r="G59446" s="12"/>
    </row>
    <row r="59447" spans="7:7" x14ac:dyDescent="0.2">
      <c r="G59447" s="12"/>
    </row>
    <row r="59448" spans="7:7" x14ac:dyDescent="0.2">
      <c r="G59448" s="12"/>
    </row>
    <row r="59449" spans="7:7" x14ac:dyDescent="0.2">
      <c r="G59449" s="12"/>
    </row>
    <row r="59450" spans="7:7" x14ac:dyDescent="0.2">
      <c r="G59450" s="12"/>
    </row>
    <row r="59451" spans="7:7" x14ac:dyDescent="0.2">
      <c r="G59451" s="12"/>
    </row>
    <row r="59452" spans="7:7" x14ac:dyDescent="0.2">
      <c r="G59452" s="12"/>
    </row>
    <row r="59453" spans="7:7" x14ac:dyDescent="0.2">
      <c r="G59453" s="12"/>
    </row>
    <row r="59454" spans="7:7" x14ac:dyDescent="0.2">
      <c r="G59454" s="12"/>
    </row>
    <row r="59455" spans="7:7" x14ac:dyDescent="0.2">
      <c r="G59455" s="12"/>
    </row>
    <row r="59456" spans="7:7" x14ac:dyDescent="0.2">
      <c r="G59456" s="12"/>
    </row>
    <row r="59457" spans="7:7" x14ac:dyDescent="0.2">
      <c r="G59457" s="12"/>
    </row>
    <row r="59458" spans="7:7" x14ac:dyDescent="0.2">
      <c r="G59458" s="12"/>
    </row>
    <row r="59459" spans="7:7" x14ac:dyDescent="0.2">
      <c r="G59459" s="12"/>
    </row>
    <row r="59460" spans="7:7" x14ac:dyDescent="0.2">
      <c r="G59460" s="12"/>
    </row>
    <row r="59461" spans="7:7" x14ac:dyDescent="0.2">
      <c r="G59461" s="12"/>
    </row>
    <row r="59462" spans="7:7" x14ac:dyDescent="0.2">
      <c r="G59462" s="12"/>
    </row>
    <row r="59463" spans="7:7" x14ac:dyDescent="0.2">
      <c r="G59463" s="12"/>
    </row>
    <row r="59464" spans="7:7" x14ac:dyDescent="0.2">
      <c r="G59464" s="12"/>
    </row>
    <row r="59465" spans="7:7" x14ac:dyDescent="0.2">
      <c r="G59465" s="12"/>
    </row>
    <row r="59466" spans="7:7" x14ac:dyDescent="0.2">
      <c r="G59466" s="12"/>
    </row>
    <row r="59467" spans="7:7" x14ac:dyDescent="0.2">
      <c r="G59467" s="12"/>
    </row>
    <row r="59468" spans="7:7" x14ac:dyDescent="0.2">
      <c r="G59468" s="12"/>
    </row>
    <row r="59469" spans="7:7" x14ac:dyDescent="0.2">
      <c r="G59469" s="12"/>
    </row>
    <row r="59470" spans="7:7" x14ac:dyDescent="0.2">
      <c r="G59470" s="12"/>
    </row>
    <row r="59471" spans="7:7" x14ac:dyDescent="0.2">
      <c r="G59471" s="12"/>
    </row>
    <row r="59472" spans="7:7" x14ac:dyDescent="0.2">
      <c r="G59472" s="12"/>
    </row>
    <row r="59473" spans="7:7" x14ac:dyDescent="0.2">
      <c r="G59473" s="12"/>
    </row>
    <row r="59474" spans="7:7" x14ac:dyDescent="0.2">
      <c r="G59474" s="12"/>
    </row>
    <row r="59475" spans="7:7" x14ac:dyDescent="0.2">
      <c r="G59475" s="12"/>
    </row>
    <row r="59476" spans="7:7" x14ac:dyDescent="0.2">
      <c r="G59476" s="12"/>
    </row>
    <row r="59477" spans="7:7" x14ac:dyDescent="0.2">
      <c r="G59477" s="12"/>
    </row>
    <row r="59478" spans="7:7" x14ac:dyDescent="0.2">
      <c r="G59478" s="12"/>
    </row>
    <row r="59479" spans="7:7" x14ac:dyDescent="0.2">
      <c r="G59479" s="12"/>
    </row>
    <row r="59480" spans="7:7" x14ac:dyDescent="0.2">
      <c r="G59480" s="12"/>
    </row>
    <row r="59481" spans="7:7" x14ac:dyDescent="0.2">
      <c r="G59481" s="12"/>
    </row>
    <row r="59482" spans="7:7" x14ac:dyDescent="0.2">
      <c r="G59482" s="12"/>
    </row>
    <row r="59483" spans="7:7" x14ac:dyDescent="0.2">
      <c r="G59483" s="12"/>
    </row>
    <row r="59484" spans="7:7" x14ac:dyDescent="0.2">
      <c r="G59484" s="12"/>
    </row>
    <row r="59485" spans="7:7" x14ac:dyDescent="0.2">
      <c r="G59485" s="12"/>
    </row>
    <row r="59486" spans="7:7" x14ac:dyDescent="0.2">
      <c r="G59486" s="12"/>
    </row>
    <row r="59487" spans="7:7" x14ac:dyDescent="0.2">
      <c r="G59487" s="12"/>
    </row>
    <row r="59488" spans="7:7" x14ac:dyDescent="0.2">
      <c r="G59488" s="12"/>
    </row>
    <row r="59489" spans="7:7" x14ac:dyDescent="0.2">
      <c r="G59489" s="12"/>
    </row>
    <row r="59490" spans="7:7" x14ac:dyDescent="0.2">
      <c r="G59490" s="12"/>
    </row>
    <row r="59491" spans="7:7" x14ac:dyDescent="0.2">
      <c r="G59491" s="12"/>
    </row>
    <row r="59492" spans="7:7" x14ac:dyDescent="0.2">
      <c r="G59492" s="12"/>
    </row>
    <row r="59493" spans="7:7" x14ac:dyDescent="0.2">
      <c r="G59493" s="12"/>
    </row>
    <row r="59494" spans="7:7" x14ac:dyDescent="0.2">
      <c r="G59494" s="12"/>
    </row>
    <row r="59495" spans="7:7" x14ac:dyDescent="0.2">
      <c r="G59495" s="12"/>
    </row>
    <row r="59496" spans="7:7" x14ac:dyDescent="0.2">
      <c r="G59496" s="12"/>
    </row>
    <row r="59497" spans="7:7" x14ac:dyDescent="0.2">
      <c r="G59497" s="12"/>
    </row>
    <row r="59498" spans="7:7" x14ac:dyDescent="0.2">
      <c r="G59498" s="12"/>
    </row>
    <row r="59499" spans="7:7" x14ac:dyDescent="0.2">
      <c r="G59499" s="12"/>
    </row>
    <row r="59500" spans="7:7" x14ac:dyDescent="0.2">
      <c r="G59500" s="12"/>
    </row>
    <row r="59501" spans="7:7" x14ac:dyDescent="0.2">
      <c r="G59501" s="12"/>
    </row>
    <row r="59502" spans="7:7" x14ac:dyDescent="0.2">
      <c r="G59502" s="12"/>
    </row>
    <row r="59503" spans="7:7" x14ac:dyDescent="0.2">
      <c r="G59503" s="12"/>
    </row>
    <row r="59504" spans="7:7" x14ac:dyDescent="0.2">
      <c r="G59504" s="12"/>
    </row>
    <row r="59505" spans="7:7" x14ac:dyDescent="0.2">
      <c r="G59505" s="12"/>
    </row>
    <row r="59506" spans="7:7" x14ac:dyDescent="0.2">
      <c r="G59506" s="12"/>
    </row>
    <row r="59507" spans="7:7" x14ac:dyDescent="0.2">
      <c r="G59507" s="12"/>
    </row>
    <row r="59508" spans="7:7" x14ac:dyDescent="0.2">
      <c r="G59508" s="12"/>
    </row>
    <row r="59509" spans="7:7" x14ac:dyDescent="0.2">
      <c r="G59509" s="12"/>
    </row>
    <row r="59510" spans="7:7" x14ac:dyDescent="0.2">
      <c r="G59510" s="12"/>
    </row>
    <row r="59511" spans="7:7" x14ac:dyDescent="0.2">
      <c r="G59511" s="12"/>
    </row>
    <row r="59512" spans="7:7" x14ac:dyDescent="0.2">
      <c r="G59512" s="12"/>
    </row>
    <row r="59513" spans="7:7" x14ac:dyDescent="0.2">
      <c r="G59513" s="12"/>
    </row>
    <row r="59514" spans="7:7" x14ac:dyDescent="0.2">
      <c r="G59514" s="12"/>
    </row>
    <row r="59515" spans="7:7" x14ac:dyDescent="0.2">
      <c r="G59515" s="12"/>
    </row>
    <row r="59516" spans="7:7" x14ac:dyDescent="0.2">
      <c r="G59516" s="12"/>
    </row>
    <row r="59517" spans="7:7" x14ac:dyDescent="0.2">
      <c r="G59517" s="12"/>
    </row>
    <row r="59518" spans="7:7" x14ac:dyDescent="0.2">
      <c r="G59518" s="12"/>
    </row>
    <row r="59519" spans="7:7" x14ac:dyDescent="0.2">
      <c r="G59519" s="12"/>
    </row>
    <row r="59520" spans="7:7" x14ac:dyDescent="0.2">
      <c r="G59520" s="12"/>
    </row>
    <row r="59521" spans="7:7" x14ac:dyDescent="0.2">
      <c r="G59521" s="12"/>
    </row>
    <row r="59522" spans="7:7" x14ac:dyDescent="0.2">
      <c r="G59522" s="12"/>
    </row>
    <row r="59523" spans="7:7" x14ac:dyDescent="0.2">
      <c r="G59523" s="12"/>
    </row>
    <row r="59524" spans="7:7" x14ac:dyDescent="0.2">
      <c r="G59524" s="12"/>
    </row>
    <row r="59525" spans="7:7" x14ac:dyDescent="0.2">
      <c r="G59525" s="12"/>
    </row>
    <row r="59526" spans="7:7" x14ac:dyDescent="0.2">
      <c r="G59526" s="12"/>
    </row>
    <row r="59527" spans="7:7" x14ac:dyDescent="0.2">
      <c r="G59527" s="12"/>
    </row>
    <row r="59528" spans="7:7" x14ac:dyDescent="0.2">
      <c r="G59528" s="12"/>
    </row>
    <row r="59529" spans="7:7" x14ac:dyDescent="0.2">
      <c r="G59529" s="12"/>
    </row>
    <row r="59530" spans="7:7" x14ac:dyDescent="0.2">
      <c r="G59530" s="12"/>
    </row>
    <row r="59531" spans="7:7" x14ac:dyDescent="0.2">
      <c r="G59531" s="12"/>
    </row>
    <row r="59532" spans="7:7" x14ac:dyDescent="0.2">
      <c r="G59532" s="12"/>
    </row>
    <row r="59533" spans="7:7" x14ac:dyDescent="0.2">
      <c r="G59533" s="12"/>
    </row>
    <row r="59534" spans="7:7" x14ac:dyDescent="0.2">
      <c r="G59534" s="12"/>
    </row>
    <row r="59535" spans="7:7" x14ac:dyDescent="0.2">
      <c r="G59535" s="12"/>
    </row>
    <row r="59536" spans="7:7" x14ac:dyDescent="0.2">
      <c r="G59536" s="12"/>
    </row>
    <row r="59537" spans="7:7" x14ac:dyDescent="0.2">
      <c r="G59537" s="12"/>
    </row>
    <row r="59538" spans="7:7" x14ac:dyDescent="0.2">
      <c r="G59538" s="12"/>
    </row>
    <row r="59539" spans="7:7" x14ac:dyDescent="0.2">
      <c r="G59539" s="12"/>
    </row>
    <row r="59540" spans="7:7" x14ac:dyDescent="0.2">
      <c r="G59540" s="12"/>
    </row>
    <row r="59541" spans="7:7" x14ac:dyDescent="0.2">
      <c r="G59541" s="12"/>
    </row>
    <row r="59542" spans="7:7" x14ac:dyDescent="0.2">
      <c r="G59542" s="12"/>
    </row>
    <row r="59543" spans="7:7" x14ac:dyDescent="0.2">
      <c r="G59543" s="12"/>
    </row>
    <row r="59544" spans="7:7" x14ac:dyDescent="0.2">
      <c r="G59544" s="12"/>
    </row>
    <row r="59545" spans="7:7" x14ac:dyDescent="0.2">
      <c r="G59545" s="12"/>
    </row>
    <row r="59546" spans="7:7" x14ac:dyDescent="0.2">
      <c r="G59546" s="12"/>
    </row>
    <row r="59547" spans="7:7" x14ac:dyDescent="0.2">
      <c r="G59547" s="12"/>
    </row>
    <row r="59548" spans="7:7" x14ac:dyDescent="0.2">
      <c r="G59548" s="12"/>
    </row>
    <row r="59549" spans="7:7" x14ac:dyDescent="0.2">
      <c r="G59549" s="12"/>
    </row>
    <row r="59550" spans="7:7" x14ac:dyDescent="0.2">
      <c r="G59550" s="12"/>
    </row>
    <row r="59551" spans="7:7" x14ac:dyDescent="0.2">
      <c r="G59551" s="12"/>
    </row>
    <row r="59552" spans="7:7" x14ac:dyDescent="0.2">
      <c r="G59552" s="12"/>
    </row>
    <row r="59553" spans="7:7" x14ac:dyDescent="0.2">
      <c r="G59553" s="12"/>
    </row>
    <row r="59554" spans="7:7" x14ac:dyDescent="0.2">
      <c r="G59554" s="12"/>
    </row>
    <row r="59555" spans="7:7" x14ac:dyDescent="0.2">
      <c r="G59555" s="12"/>
    </row>
    <row r="59556" spans="7:7" x14ac:dyDescent="0.2">
      <c r="G59556" s="12"/>
    </row>
    <row r="59557" spans="7:7" x14ac:dyDescent="0.2">
      <c r="G59557" s="12"/>
    </row>
    <row r="59558" spans="7:7" x14ac:dyDescent="0.2">
      <c r="G59558" s="12"/>
    </row>
    <row r="59559" spans="7:7" x14ac:dyDescent="0.2">
      <c r="G59559" s="12"/>
    </row>
    <row r="59560" spans="7:7" x14ac:dyDescent="0.2">
      <c r="G59560" s="12"/>
    </row>
    <row r="59561" spans="7:7" x14ac:dyDescent="0.2">
      <c r="G59561" s="12"/>
    </row>
    <row r="59562" spans="7:7" x14ac:dyDescent="0.2">
      <c r="G59562" s="12"/>
    </row>
    <row r="59563" spans="7:7" x14ac:dyDescent="0.2">
      <c r="G59563" s="12"/>
    </row>
    <row r="59564" spans="7:7" x14ac:dyDescent="0.2">
      <c r="G59564" s="12"/>
    </row>
    <row r="59565" spans="7:7" x14ac:dyDescent="0.2">
      <c r="G59565" s="12"/>
    </row>
    <row r="59566" spans="7:7" x14ac:dyDescent="0.2">
      <c r="G59566" s="12"/>
    </row>
    <row r="59567" spans="7:7" x14ac:dyDescent="0.2">
      <c r="G59567" s="12"/>
    </row>
    <row r="59568" spans="7:7" x14ac:dyDescent="0.2">
      <c r="G59568" s="12"/>
    </row>
    <row r="59569" spans="7:7" x14ac:dyDescent="0.2">
      <c r="G59569" s="12"/>
    </row>
    <row r="59570" spans="7:7" x14ac:dyDescent="0.2">
      <c r="G59570" s="12"/>
    </row>
    <row r="59571" spans="7:7" x14ac:dyDescent="0.2">
      <c r="G59571" s="12"/>
    </row>
    <row r="59572" spans="7:7" x14ac:dyDescent="0.2">
      <c r="G59572" s="12"/>
    </row>
    <row r="59573" spans="7:7" x14ac:dyDescent="0.2">
      <c r="G59573" s="12"/>
    </row>
    <row r="59574" spans="7:7" x14ac:dyDescent="0.2">
      <c r="G59574" s="12"/>
    </row>
    <row r="59575" spans="7:7" x14ac:dyDescent="0.2">
      <c r="G59575" s="12"/>
    </row>
    <row r="59576" spans="7:7" x14ac:dyDescent="0.2">
      <c r="G59576" s="12"/>
    </row>
    <row r="59577" spans="7:7" x14ac:dyDescent="0.2">
      <c r="G59577" s="12"/>
    </row>
    <row r="59578" spans="7:7" x14ac:dyDescent="0.2">
      <c r="G59578" s="12"/>
    </row>
    <row r="59579" spans="7:7" x14ac:dyDescent="0.2">
      <c r="G59579" s="12"/>
    </row>
    <row r="59580" spans="7:7" x14ac:dyDescent="0.2">
      <c r="G59580" s="12"/>
    </row>
    <row r="59581" spans="7:7" x14ac:dyDescent="0.2">
      <c r="G59581" s="12"/>
    </row>
    <row r="59582" spans="7:7" x14ac:dyDescent="0.2">
      <c r="G59582" s="12"/>
    </row>
    <row r="59583" spans="7:7" x14ac:dyDescent="0.2">
      <c r="G59583" s="12"/>
    </row>
    <row r="59584" spans="7:7" x14ac:dyDescent="0.2">
      <c r="G59584" s="12"/>
    </row>
    <row r="59585" spans="7:7" x14ac:dyDescent="0.2">
      <c r="G59585" s="12"/>
    </row>
    <row r="59586" spans="7:7" x14ac:dyDescent="0.2">
      <c r="G59586" s="12"/>
    </row>
    <row r="59587" spans="7:7" x14ac:dyDescent="0.2">
      <c r="G59587" s="12"/>
    </row>
    <row r="59588" spans="7:7" x14ac:dyDescent="0.2">
      <c r="G59588" s="12"/>
    </row>
    <row r="59589" spans="7:7" x14ac:dyDescent="0.2">
      <c r="G59589" s="12"/>
    </row>
    <row r="59590" spans="7:7" x14ac:dyDescent="0.2">
      <c r="G59590" s="12"/>
    </row>
    <row r="59591" spans="7:7" x14ac:dyDescent="0.2">
      <c r="G59591" s="12"/>
    </row>
    <row r="59592" spans="7:7" x14ac:dyDescent="0.2">
      <c r="G59592" s="12"/>
    </row>
    <row r="59593" spans="7:7" x14ac:dyDescent="0.2">
      <c r="G59593" s="12"/>
    </row>
    <row r="59594" spans="7:7" x14ac:dyDescent="0.2">
      <c r="G59594" s="12"/>
    </row>
    <row r="59595" spans="7:7" x14ac:dyDescent="0.2">
      <c r="G59595" s="12"/>
    </row>
    <row r="59596" spans="7:7" x14ac:dyDescent="0.2">
      <c r="G59596" s="12"/>
    </row>
    <row r="59597" spans="7:7" x14ac:dyDescent="0.2">
      <c r="G59597" s="12"/>
    </row>
    <row r="59598" spans="7:7" x14ac:dyDescent="0.2">
      <c r="G59598" s="12"/>
    </row>
    <row r="59599" spans="7:7" x14ac:dyDescent="0.2">
      <c r="G59599" s="12"/>
    </row>
    <row r="59600" spans="7:7" x14ac:dyDescent="0.2">
      <c r="G59600" s="12"/>
    </row>
    <row r="59601" spans="7:7" x14ac:dyDescent="0.2">
      <c r="G59601" s="12"/>
    </row>
    <row r="59602" spans="7:7" x14ac:dyDescent="0.2">
      <c r="G59602" s="12"/>
    </row>
    <row r="59603" spans="7:7" x14ac:dyDescent="0.2">
      <c r="G59603" s="12"/>
    </row>
    <row r="59604" spans="7:7" x14ac:dyDescent="0.2">
      <c r="G59604" s="12"/>
    </row>
    <row r="59605" spans="7:7" x14ac:dyDescent="0.2">
      <c r="G59605" s="12"/>
    </row>
    <row r="59606" spans="7:7" x14ac:dyDescent="0.2">
      <c r="G59606" s="12"/>
    </row>
    <row r="59607" spans="7:7" x14ac:dyDescent="0.2">
      <c r="G59607" s="12"/>
    </row>
    <row r="59608" spans="7:7" x14ac:dyDescent="0.2">
      <c r="G59608" s="12"/>
    </row>
    <row r="59609" spans="7:7" x14ac:dyDescent="0.2">
      <c r="G59609" s="12"/>
    </row>
    <row r="59610" spans="7:7" x14ac:dyDescent="0.2">
      <c r="G59610" s="12"/>
    </row>
    <row r="59611" spans="7:7" x14ac:dyDescent="0.2">
      <c r="G59611" s="12"/>
    </row>
    <row r="59612" spans="7:7" x14ac:dyDescent="0.2">
      <c r="G59612" s="12"/>
    </row>
    <row r="59613" spans="7:7" x14ac:dyDescent="0.2">
      <c r="G59613" s="12"/>
    </row>
    <row r="59614" spans="7:7" x14ac:dyDescent="0.2">
      <c r="G59614" s="12"/>
    </row>
    <row r="59615" spans="7:7" x14ac:dyDescent="0.2">
      <c r="G59615" s="12"/>
    </row>
    <row r="59616" spans="7:7" x14ac:dyDescent="0.2">
      <c r="G59616" s="12"/>
    </row>
    <row r="59617" spans="7:7" x14ac:dyDescent="0.2">
      <c r="G59617" s="12"/>
    </row>
    <row r="59618" spans="7:7" x14ac:dyDescent="0.2">
      <c r="G59618" s="12"/>
    </row>
    <row r="59619" spans="7:7" x14ac:dyDescent="0.2">
      <c r="G59619" s="12"/>
    </row>
    <row r="59620" spans="7:7" x14ac:dyDescent="0.2">
      <c r="G59620" s="12"/>
    </row>
    <row r="59621" spans="7:7" x14ac:dyDescent="0.2">
      <c r="G59621" s="12"/>
    </row>
    <row r="59622" spans="7:7" x14ac:dyDescent="0.2">
      <c r="G59622" s="12"/>
    </row>
    <row r="59623" spans="7:7" x14ac:dyDescent="0.2">
      <c r="G59623" s="12"/>
    </row>
    <row r="59624" spans="7:7" x14ac:dyDescent="0.2">
      <c r="G59624" s="12"/>
    </row>
    <row r="59625" spans="7:7" x14ac:dyDescent="0.2">
      <c r="G59625" s="12"/>
    </row>
    <row r="59626" spans="7:7" x14ac:dyDescent="0.2">
      <c r="G59626" s="12"/>
    </row>
    <row r="59627" spans="7:7" x14ac:dyDescent="0.2">
      <c r="G59627" s="12"/>
    </row>
    <row r="59628" spans="7:7" x14ac:dyDescent="0.2">
      <c r="G59628" s="12"/>
    </row>
    <row r="59629" spans="7:7" x14ac:dyDescent="0.2">
      <c r="G59629" s="12"/>
    </row>
    <row r="59630" spans="7:7" x14ac:dyDescent="0.2">
      <c r="G59630" s="12"/>
    </row>
    <row r="59631" spans="7:7" x14ac:dyDescent="0.2">
      <c r="G59631" s="12"/>
    </row>
    <row r="59632" spans="7:7" x14ac:dyDescent="0.2">
      <c r="G59632" s="12"/>
    </row>
    <row r="59633" spans="7:7" x14ac:dyDescent="0.2">
      <c r="G59633" s="12"/>
    </row>
    <row r="59634" spans="7:7" x14ac:dyDescent="0.2">
      <c r="G59634" s="12"/>
    </row>
    <row r="59635" spans="7:7" x14ac:dyDescent="0.2">
      <c r="G59635" s="12"/>
    </row>
    <row r="59636" spans="7:7" x14ac:dyDescent="0.2">
      <c r="G59636" s="12"/>
    </row>
    <row r="59637" spans="7:7" x14ac:dyDescent="0.2">
      <c r="G59637" s="12"/>
    </row>
    <row r="59638" spans="7:7" x14ac:dyDescent="0.2">
      <c r="G59638" s="12"/>
    </row>
    <row r="59639" spans="7:7" x14ac:dyDescent="0.2">
      <c r="G59639" s="12"/>
    </row>
    <row r="59640" spans="7:7" x14ac:dyDescent="0.2">
      <c r="G59640" s="12"/>
    </row>
    <row r="59641" spans="7:7" x14ac:dyDescent="0.2">
      <c r="G59641" s="12"/>
    </row>
    <row r="59642" spans="7:7" x14ac:dyDescent="0.2">
      <c r="G59642" s="12"/>
    </row>
    <row r="59643" spans="7:7" x14ac:dyDescent="0.2">
      <c r="G59643" s="12"/>
    </row>
    <row r="59644" spans="7:7" x14ac:dyDescent="0.2">
      <c r="G59644" s="12"/>
    </row>
    <row r="59645" spans="7:7" x14ac:dyDescent="0.2">
      <c r="G59645" s="12"/>
    </row>
    <row r="59646" spans="7:7" x14ac:dyDescent="0.2">
      <c r="G59646" s="12"/>
    </row>
    <row r="59647" spans="7:7" x14ac:dyDescent="0.2">
      <c r="G59647" s="12"/>
    </row>
    <row r="59648" spans="7:7" x14ac:dyDescent="0.2">
      <c r="G59648" s="12"/>
    </row>
    <row r="59649" spans="7:7" x14ac:dyDescent="0.2">
      <c r="G59649" s="12"/>
    </row>
    <row r="59650" spans="7:7" x14ac:dyDescent="0.2">
      <c r="G59650" s="12"/>
    </row>
    <row r="59651" spans="7:7" x14ac:dyDescent="0.2">
      <c r="G59651" s="12"/>
    </row>
    <row r="59652" spans="7:7" x14ac:dyDescent="0.2">
      <c r="G59652" s="12"/>
    </row>
    <row r="59653" spans="7:7" x14ac:dyDescent="0.2">
      <c r="G59653" s="12"/>
    </row>
    <row r="59654" spans="7:7" x14ac:dyDescent="0.2">
      <c r="G59654" s="12"/>
    </row>
    <row r="59655" spans="7:7" x14ac:dyDescent="0.2">
      <c r="G59655" s="12"/>
    </row>
    <row r="59656" spans="7:7" x14ac:dyDescent="0.2">
      <c r="G59656" s="12"/>
    </row>
    <row r="59657" spans="7:7" x14ac:dyDescent="0.2">
      <c r="G59657" s="12"/>
    </row>
    <row r="59658" spans="7:7" x14ac:dyDescent="0.2">
      <c r="G59658" s="12"/>
    </row>
    <row r="59659" spans="7:7" x14ac:dyDescent="0.2">
      <c r="G59659" s="12"/>
    </row>
    <row r="59660" spans="7:7" x14ac:dyDescent="0.2">
      <c r="G59660" s="12"/>
    </row>
    <row r="59661" spans="7:7" x14ac:dyDescent="0.2">
      <c r="G59661" s="12"/>
    </row>
    <row r="59662" spans="7:7" x14ac:dyDescent="0.2">
      <c r="G59662" s="12"/>
    </row>
    <row r="59663" spans="7:7" x14ac:dyDescent="0.2">
      <c r="G59663" s="12"/>
    </row>
    <row r="59664" spans="7:7" x14ac:dyDescent="0.2">
      <c r="G59664" s="12"/>
    </row>
    <row r="59665" spans="7:7" x14ac:dyDescent="0.2">
      <c r="G59665" s="12"/>
    </row>
    <row r="59666" spans="7:7" x14ac:dyDescent="0.2">
      <c r="G59666" s="12"/>
    </row>
    <row r="59667" spans="7:7" x14ac:dyDescent="0.2">
      <c r="G59667" s="12"/>
    </row>
    <row r="59668" spans="7:7" x14ac:dyDescent="0.2">
      <c r="G59668" s="12"/>
    </row>
    <row r="59669" spans="7:7" x14ac:dyDescent="0.2">
      <c r="G59669" s="12"/>
    </row>
    <row r="59670" spans="7:7" x14ac:dyDescent="0.2">
      <c r="G59670" s="12"/>
    </row>
    <row r="59671" spans="7:7" x14ac:dyDescent="0.2">
      <c r="G59671" s="12"/>
    </row>
    <row r="59672" spans="7:7" x14ac:dyDescent="0.2">
      <c r="G59672" s="12"/>
    </row>
    <row r="59673" spans="7:7" x14ac:dyDescent="0.2">
      <c r="G59673" s="12"/>
    </row>
    <row r="59674" spans="7:7" x14ac:dyDescent="0.2">
      <c r="G59674" s="12"/>
    </row>
    <row r="59675" spans="7:7" x14ac:dyDescent="0.2">
      <c r="G59675" s="12"/>
    </row>
    <row r="59676" spans="7:7" x14ac:dyDescent="0.2">
      <c r="G59676" s="12"/>
    </row>
    <row r="59677" spans="7:7" x14ac:dyDescent="0.2">
      <c r="G59677" s="12"/>
    </row>
    <row r="59678" spans="7:7" x14ac:dyDescent="0.2">
      <c r="G59678" s="12"/>
    </row>
    <row r="59679" spans="7:7" x14ac:dyDescent="0.2">
      <c r="G59679" s="12"/>
    </row>
    <row r="59680" spans="7:7" x14ac:dyDescent="0.2">
      <c r="G59680" s="12"/>
    </row>
    <row r="59681" spans="7:7" x14ac:dyDescent="0.2">
      <c r="G59681" s="12"/>
    </row>
    <row r="59682" spans="7:7" x14ac:dyDescent="0.2">
      <c r="G59682" s="12"/>
    </row>
    <row r="59683" spans="7:7" x14ac:dyDescent="0.2">
      <c r="G59683" s="12"/>
    </row>
    <row r="59684" spans="7:7" x14ac:dyDescent="0.2">
      <c r="G59684" s="12"/>
    </row>
    <row r="59685" spans="7:7" x14ac:dyDescent="0.2">
      <c r="G59685" s="12"/>
    </row>
    <row r="59686" spans="7:7" x14ac:dyDescent="0.2">
      <c r="G59686" s="12"/>
    </row>
    <row r="59687" spans="7:7" x14ac:dyDescent="0.2">
      <c r="G59687" s="12"/>
    </row>
    <row r="59688" spans="7:7" x14ac:dyDescent="0.2">
      <c r="G59688" s="12"/>
    </row>
    <row r="59689" spans="7:7" x14ac:dyDescent="0.2">
      <c r="G59689" s="12"/>
    </row>
    <row r="59690" spans="7:7" x14ac:dyDescent="0.2">
      <c r="G59690" s="12"/>
    </row>
    <row r="59691" spans="7:7" x14ac:dyDescent="0.2">
      <c r="G59691" s="12"/>
    </row>
    <row r="59692" spans="7:7" x14ac:dyDescent="0.2">
      <c r="G59692" s="12"/>
    </row>
    <row r="59693" spans="7:7" x14ac:dyDescent="0.2">
      <c r="G59693" s="12"/>
    </row>
    <row r="59694" spans="7:7" x14ac:dyDescent="0.2">
      <c r="G59694" s="12"/>
    </row>
    <row r="59695" spans="7:7" x14ac:dyDescent="0.2">
      <c r="G59695" s="12"/>
    </row>
    <row r="59696" spans="7:7" x14ac:dyDescent="0.2">
      <c r="G59696" s="12"/>
    </row>
    <row r="59697" spans="7:7" x14ac:dyDescent="0.2">
      <c r="G59697" s="12"/>
    </row>
    <row r="59698" spans="7:7" x14ac:dyDescent="0.2">
      <c r="G59698" s="12"/>
    </row>
    <row r="59699" spans="7:7" x14ac:dyDescent="0.2">
      <c r="G59699" s="12"/>
    </row>
    <row r="59700" spans="7:7" x14ac:dyDescent="0.2">
      <c r="G59700" s="12"/>
    </row>
    <row r="59701" spans="7:7" x14ac:dyDescent="0.2">
      <c r="G59701" s="12"/>
    </row>
    <row r="59702" spans="7:7" x14ac:dyDescent="0.2">
      <c r="G59702" s="12"/>
    </row>
    <row r="59703" spans="7:7" x14ac:dyDescent="0.2">
      <c r="G59703" s="12"/>
    </row>
    <row r="59704" spans="7:7" x14ac:dyDescent="0.2">
      <c r="G59704" s="12"/>
    </row>
    <row r="59705" spans="7:7" x14ac:dyDescent="0.2">
      <c r="G59705" s="12"/>
    </row>
    <row r="59706" spans="7:7" x14ac:dyDescent="0.2">
      <c r="G59706" s="12"/>
    </row>
    <row r="59707" spans="7:7" x14ac:dyDescent="0.2">
      <c r="G59707" s="12"/>
    </row>
    <row r="59708" spans="7:7" x14ac:dyDescent="0.2">
      <c r="G59708" s="12"/>
    </row>
    <row r="59709" spans="7:7" x14ac:dyDescent="0.2">
      <c r="G59709" s="12"/>
    </row>
    <row r="59710" spans="7:7" x14ac:dyDescent="0.2">
      <c r="G59710" s="12"/>
    </row>
    <row r="59711" spans="7:7" x14ac:dyDescent="0.2">
      <c r="G59711" s="12"/>
    </row>
    <row r="59712" spans="7:7" x14ac:dyDescent="0.2">
      <c r="G59712" s="12"/>
    </row>
    <row r="59713" spans="7:7" x14ac:dyDescent="0.2">
      <c r="G59713" s="12"/>
    </row>
    <row r="59714" spans="7:7" x14ac:dyDescent="0.2">
      <c r="G59714" s="12"/>
    </row>
    <row r="59715" spans="7:7" x14ac:dyDescent="0.2">
      <c r="G59715" s="12"/>
    </row>
    <row r="59716" spans="7:7" x14ac:dyDescent="0.2">
      <c r="G59716" s="12"/>
    </row>
    <row r="59717" spans="7:7" x14ac:dyDescent="0.2">
      <c r="G59717" s="12"/>
    </row>
    <row r="59718" spans="7:7" x14ac:dyDescent="0.2">
      <c r="G59718" s="12"/>
    </row>
    <row r="59719" spans="7:7" x14ac:dyDescent="0.2">
      <c r="G59719" s="12"/>
    </row>
    <row r="59720" spans="7:7" x14ac:dyDescent="0.2">
      <c r="G59720" s="12"/>
    </row>
    <row r="59721" spans="7:7" x14ac:dyDescent="0.2">
      <c r="G59721" s="12"/>
    </row>
    <row r="59722" spans="7:7" x14ac:dyDescent="0.2">
      <c r="G59722" s="12"/>
    </row>
    <row r="59723" spans="7:7" x14ac:dyDescent="0.2">
      <c r="G59723" s="12"/>
    </row>
    <row r="59724" spans="7:7" x14ac:dyDescent="0.2">
      <c r="G59724" s="12"/>
    </row>
    <row r="59725" spans="7:7" x14ac:dyDescent="0.2">
      <c r="G59725" s="12"/>
    </row>
    <row r="59726" spans="7:7" x14ac:dyDescent="0.2">
      <c r="G59726" s="12"/>
    </row>
    <row r="59727" spans="7:7" x14ac:dyDescent="0.2">
      <c r="G59727" s="12"/>
    </row>
    <row r="59728" spans="7:7" x14ac:dyDescent="0.2">
      <c r="G59728" s="12"/>
    </row>
    <row r="59729" spans="7:7" x14ac:dyDescent="0.2">
      <c r="G59729" s="12"/>
    </row>
    <row r="59730" spans="7:7" x14ac:dyDescent="0.2">
      <c r="G59730" s="12"/>
    </row>
    <row r="59731" spans="7:7" x14ac:dyDescent="0.2">
      <c r="G59731" s="12"/>
    </row>
    <row r="59732" spans="7:7" x14ac:dyDescent="0.2">
      <c r="G59732" s="12"/>
    </row>
    <row r="59733" spans="7:7" x14ac:dyDescent="0.2">
      <c r="G59733" s="12"/>
    </row>
    <row r="59734" spans="7:7" x14ac:dyDescent="0.2">
      <c r="G59734" s="12"/>
    </row>
    <row r="59735" spans="7:7" x14ac:dyDescent="0.2">
      <c r="G59735" s="12"/>
    </row>
    <row r="59736" spans="7:7" x14ac:dyDescent="0.2">
      <c r="G59736" s="12"/>
    </row>
    <row r="59737" spans="7:7" x14ac:dyDescent="0.2">
      <c r="G59737" s="12"/>
    </row>
    <row r="59738" spans="7:7" x14ac:dyDescent="0.2">
      <c r="G59738" s="12"/>
    </row>
    <row r="59739" spans="7:7" x14ac:dyDescent="0.2">
      <c r="G59739" s="12"/>
    </row>
    <row r="59740" spans="7:7" x14ac:dyDescent="0.2">
      <c r="G59740" s="12"/>
    </row>
    <row r="59741" spans="7:7" x14ac:dyDescent="0.2">
      <c r="G59741" s="12"/>
    </row>
    <row r="59742" spans="7:7" x14ac:dyDescent="0.2">
      <c r="G59742" s="12"/>
    </row>
    <row r="59743" spans="7:7" x14ac:dyDescent="0.2">
      <c r="G59743" s="12"/>
    </row>
    <row r="59744" spans="7:7" x14ac:dyDescent="0.2">
      <c r="G59744" s="12"/>
    </row>
    <row r="59745" spans="7:7" x14ac:dyDescent="0.2">
      <c r="G59745" s="12"/>
    </row>
    <row r="59746" spans="7:7" x14ac:dyDescent="0.2">
      <c r="G59746" s="12"/>
    </row>
    <row r="59747" spans="7:7" x14ac:dyDescent="0.2">
      <c r="G59747" s="12"/>
    </row>
    <row r="59748" spans="7:7" x14ac:dyDescent="0.2">
      <c r="G59748" s="12"/>
    </row>
    <row r="59749" spans="7:7" x14ac:dyDescent="0.2">
      <c r="G59749" s="12"/>
    </row>
    <row r="59750" spans="7:7" x14ac:dyDescent="0.2">
      <c r="G59750" s="12"/>
    </row>
    <row r="59751" spans="7:7" x14ac:dyDescent="0.2">
      <c r="G59751" s="12"/>
    </row>
    <row r="59752" spans="7:7" x14ac:dyDescent="0.2">
      <c r="G59752" s="12"/>
    </row>
    <row r="59753" spans="7:7" x14ac:dyDescent="0.2">
      <c r="G59753" s="12"/>
    </row>
    <row r="59754" spans="7:7" x14ac:dyDescent="0.2">
      <c r="G59754" s="12"/>
    </row>
    <row r="59755" spans="7:7" x14ac:dyDescent="0.2">
      <c r="G59755" s="12"/>
    </row>
    <row r="59756" spans="7:7" x14ac:dyDescent="0.2">
      <c r="G59756" s="12"/>
    </row>
    <row r="59757" spans="7:7" x14ac:dyDescent="0.2">
      <c r="G59757" s="12"/>
    </row>
    <row r="59758" spans="7:7" x14ac:dyDescent="0.2">
      <c r="G59758" s="12"/>
    </row>
    <row r="59759" spans="7:7" x14ac:dyDescent="0.2">
      <c r="G59759" s="12"/>
    </row>
    <row r="59760" spans="7:7" x14ac:dyDescent="0.2">
      <c r="G59760" s="12"/>
    </row>
    <row r="59761" spans="7:7" x14ac:dyDescent="0.2">
      <c r="G59761" s="12"/>
    </row>
    <row r="59762" spans="7:7" x14ac:dyDescent="0.2">
      <c r="G59762" s="12"/>
    </row>
    <row r="59763" spans="7:7" x14ac:dyDescent="0.2">
      <c r="G59763" s="12"/>
    </row>
    <row r="59764" spans="7:7" x14ac:dyDescent="0.2">
      <c r="G59764" s="12"/>
    </row>
    <row r="59765" spans="7:7" x14ac:dyDescent="0.2">
      <c r="G59765" s="12"/>
    </row>
    <row r="59766" spans="7:7" x14ac:dyDescent="0.2">
      <c r="G59766" s="12"/>
    </row>
    <row r="59767" spans="7:7" x14ac:dyDescent="0.2">
      <c r="G59767" s="12"/>
    </row>
    <row r="59768" spans="7:7" x14ac:dyDescent="0.2">
      <c r="G59768" s="12"/>
    </row>
    <row r="59769" spans="7:7" x14ac:dyDescent="0.2">
      <c r="G59769" s="12"/>
    </row>
    <row r="59770" spans="7:7" x14ac:dyDescent="0.2">
      <c r="G59770" s="12"/>
    </row>
    <row r="59771" spans="7:7" x14ac:dyDescent="0.2">
      <c r="G59771" s="12"/>
    </row>
    <row r="59772" spans="7:7" x14ac:dyDescent="0.2">
      <c r="G59772" s="12"/>
    </row>
    <row r="59773" spans="7:7" x14ac:dyDescent="0.2">
      <c r="G59773" s="12"/>
    </row>
    <row r="59774" spans="7:7" x14ac:dyDescent="0.2">
      <c r="G59774" s="12"/>
    </row>
    <row r="59775" spans="7:7" x14ac:dyDescent="0.2">
      <c r="G59775" s="12"/>
    </row>
    <row r="59776" spans="7:7" x14ac:dyDescent="0.2">
      <c r="G59776" s="12"/>
    </row>
    <row r="59777" spans="7:7" x14ac:dyDescent="0.2">
      <c r="G59777" s="12"/>
    </row>
    <row r="59778" spans="7:7" x14ac:dyDescent="0.2">
      <c r="G59778" s="12"/>
    </row>
    <row r="59779" spans="7:7" x14ac:dyDescent="0.2">
      <c r="G59779" s="12"/>
    </row>
    <row r="59780" spans="7:7" x14ac:dyDescent="0.2">
      <c r="G59780" s="12"/>
    </row>
    <row r="59781" spans="7:7" x14ac:dyDescent="0.2">
      <c r="G59781" s="12"/>
    </row>
    <row r="59782" spans="7:7" x14ac:dyDescent="0.2">
      <c r="G59782" s="12"/>
    </row>
    <row r="59783" spans="7:7" x14ac:dyDescent="0.2">
      <c r="G59783" s="12"/>
    </row>
    <row r="59784" spans="7:7" x14ac:dyDescent="0.2">
      <c r="G59784" s="12"/>
    </row>
    <row r="59785" spans="7:7" x14ac:dyDescent="0.2">
      <c r="G59785" s="12"/>
    </row>
    <row r="59786" spans="7:7" x14ac:dyDescent="0.2">
      <c r="G59786" s="12"/>
    </row>
    <row r="59787" spans="7:7" x14ac:dyDescent="0.2">
      <c r="G59787" s="12"/>
    </row>
    <row r="59788" spans="7:7" x14ac:dyDescent="0.2">
      <c r="G59788" s="12"/>
    </row>
    <row r="59789" spans="7:7" x14ac:dyDescent="0.2">
      <c r="G59789" s="12"/>
    </row>
    <row r="59790" spans="7:7" x14ac:dyDescent="0.2">
      <c r="G59790" s="12"/>
    </row>
    <row r="59791" spans="7:7" x14ac:dyDescent="0.2">
      <c r="G59791" s="12"/>
    </row>
    <row r="59792" spans="7:7" x14ac:dyDescent="0.2">
      <c r="G59792" s="12"/>
    </row>
    <row r="59793" spans="7:7" x14ac:dyDescent="0.2">
      <c r="G59793" s="12"/>
    </row>
    <row r="59794" spans="7:7" x14ac:dyDescent="0.2">
      <c r="G59794" s="12"/>
    </row>
    <row r="59795" spans="7:7" x14ac:dyDescent="0.2">
      <c r="G59795" s="12"/>
    </row>
    <row r="59796" spans="7:7" x14ac:dyDescent="0.2">
      <c r="G59796" s="12"/>
    </row>
    <row r="59797" spans="7:7" x14ac:dyDescent="0.2">
      <c r="G59797" s="12"/>
    </row>
    <row r="59798" spans="7:7" x14ac:dyDescent="0.2">
      <c r="G59798" s="12"/>
    </row>
    <row r="59799" spans="7:7" x14ac:dyDescent="0.2">
      <c r="G59799" s="12"/>
    </row>
    <row r="59800" spans="7:7" x14ac:dyDescent="0.2">
      <c r="G59800" s="12"/>
    </row>
    <row r="59801" spans="7:7" x14ac:dyDescent="0.2">
      <c r="G59801" s="12"/>
    </row>
    <row r="59802" spans="7:7" x14ac:dyDescent="0.2">
      <c r="G59802" s="12"/>
    </row>
    <row r="59803" spans="7:7" x14ac:dyDescent="0.2">
      <c r="G59803" s="12"/>
    </row>
    <row r="59804" spans="7:7" x14ac:dyDescent="0.2">
      <c r="G59804" s="12"/>
    </row>
    <row r="59805" spans="7:7" x14ac:dyDescent="0.2">
      <c r="G59805" s="12"/>
    </row>
    <row r="59806" spans="7:7" x14ac:dyDescent="0.2">
      <c r="G59806" s="12"/>
    </row>
    <row r="59807" spans="7:7" x14ac:dyDescent="0.2">
      <c r="G59807" s="12"/>
    </row>
    <row r="59808" spans="7:7" x14ac:dyDescent="0.2">
      <c r="G59808" s="12"/>
    </row>
    <row r="59809" spans="7:7" x14ac:dyDescent="0.2">
      <c r="G59809" s="12"/>
    </row>
    <row r="59810" spans="7:7" x14ac:dyDescent="0.2">
      <c r="G59810" s="12"/>
    </row>
    <row r="59811" spans="7:7" x14ac:dyDescent="0.2">
      <c r="G59811" s="12"/>
    </row>
    <row r="59812" spans="7:7" x14ac:dyDescent="0.2">
      <c r="G59812" s="12"/>
    </row>
    <row r="59813" spans="7:7" x14ac:dyDescent="0.2">
      <c r="G59813" s="12"/>
    </row>
    <row r="59814" spans="7:7" x14ac:dyDescent="0.2">
      <c r="G59814" s="12"/>
    </row>
    <row r="59815" spans="7:7" x14ac:dyDescent="0.2">
      <c r="G59815" s="12"/>
    </row>
    <row r="59816" spans="7:7" x14ac:dyDescent="0.2">
      <c r="G59816" s="12"/>
    </row>
    <row r="59817" spans="7:7" x14ac:dyDescent="0.2">
      <c r="G59817" s="12"/>
    </row>
    <row r="59818" spans="7:7" x14ac:dyDescent="0.2">
      <c r="G59818" s="12"/>
    </row>
    <row r="59819" spans="7:7" x14ac:dyDescent="0.2">
      <c r="G59819" s="12"/>
    </row>
    <row r="59820" spans="7:7" x14ac:dyDescent="0.2">
      <c r="G59820" s="12"/>
    </row>
    <row r="59821" spans="7:7" x14ac:dyDescent="0.2">
      <c r="G59821" s="12"/>
    </row>
    <row r="59822" spans="7:7" x14ac:dyDescent="0.2">
      <c r="G59822" s="12"/>
    </row>
    <row r="59823" spans="7:7" x14ac:dyDescent="0.2">
      <c r="G59823" s="12"/>
    </row>
    <row r="59824" spans="7:7" x14ac:dyDescent="0.2">
      <c r="G59824" s="12"/>
    </row>
    <row r="59825" spans="7:7" x14ac:dyDescent="0.2">
      <c r="G59825" s="12"/>
    </row>
    <row r="59826" spans="7:7" x14ac:dyDescent="0.2">
      <c r="G59826" s="12"/>
    </row>
    <row r="59827" spans="7:7" x14ac:dyDescent="0.2">
      <c r="G59827" s="12"/>
    </row>
    <row r="59828" spans="7:7" x14ac:dyDescent="0.2">
      <c r="G59828" s="12"/>
    </row>
    <row r="59829" spans="7:7" x14ac:dyDescent="0.2">
      <c r="G59829" s="12"/>
    </row>
    <row r="59830" spans="7:7" x14ac:dyDescent="0.2">
      <c r="G59830" s="12"/>
    </row>
    <row r="59831" spans="7:7" x14ac:dyDescent="0.2">
      <c r="G59831" s="12"/>
    </row>
    <row r="59832" spans="7:7" x14ac:dyDescent="0.2">
      <c r="G59832" s="12"/>
    </row>
    <row r="59833" spans="7:7" x14ac:dyDescent="0.2">
      <c r="G59833" s="12"/>
    </row>
    <row r="59834" spans="7:7" x14ac:dyDescent="0.2">
      <c r="G59834" s="12"/>
    </row>
    <row r="59835" spans="7:7" x14ac:dyDescent="0.2">
      <c r="G59835" s="12"/>
    </row>
    <row r="59836" spans="7:7" x14ac:dyDescent="0.2">
      <c r="G59836" s="12"/>
    </row>
    <row r="59837" spans="7:7" x14ac:dyDescent="0.2">
      <c r="G59837" s="12"/>
    </row>
    <row r="59838" spans="7:7" x14ac:dyDescent="0.2">
      <c r="G59838" s="12"/>
    </row>
    <row r="59839" spans="7:7" x14ac:dyDescent="0.2">
      <c r="G59839" s="12"/>
    </row>
    <row r="59840" spans="7:7" x14ac:dyDescent="0.2">
      <c r="G59840" s="12"/>
    </row>
    <row r="59841" spans="7:7" x14ac:dyDescent="0.2">
      <c r="G59841" s="12"/>
    </row>
    <row r="59842" spans="7:7" x14ac:dyDescent="0.2">
      <c r="G59842" s="12"/>
    </row>
    <row r="59843" spans="7:7" x14ac:dyDescent="0.2">
      <c r="G59843" s="12"/>
    </row>
    <row r="59844" spans="7:7" x14ac:dyDescent="0.2">
      <c r="G59844" s="12"/>
    </row>
    <row r="59845" spans="7:7" x14ac:dyDescent="0.2">
      <c r="G59845" s="12"/>
    </row>
    <row r="59846" spans="7:7" x14ac:dyDescent="0.2">
      <c r="G59846" s="12"/>
    </row>
    <row r="59847" spans="7:7" x14ac:dyDescent="0.2">
      <c r="G59847" s="12"/>
    </row>
    <row r="59848" spans="7:7" x14ac:dyDescent="0.2">
      <c r="G59848" s="12"/>
    </row>
    <row r="59849" spans="7:7" x14ac:dyDescent="0.2">
      <c r="G59849" s="12"/>
    </row>
    <row r="59850" spans="7:7" x14ac:dyDescent="0.2">
      <c r="G59850" s="12"/>
    </row>
    <row r="59851" spans="7:7" x14ac:dyDescent="0.2">
      <c r="G59851" s="12"/>
    </row>
    <row r="59852" spans="7:7" x14ac:dyDescent="0.2">
      <c r="G59852" s="12"/>
    </row>
    <row r="59853" spans="7:7" x14ac:dyDescent="0.2">
      <c r="G59853" s="12"/>
    </row>
    <row r="59854" spans="7:7" x14ac:dyDescent="0.2">
      <c r="G59854" s="12"/>
    </row>
    <row r="59855" spans="7:7" x14ac:dyDescent="0.2">
      <c r="G59855" s="12"/>
    </row>
    <row r="59856" spans="7:7" x14ac:dyDescent="0.2">
      <c r="G59856" s="12"/>
    </row>
    <row r="59857" spans="7:7" x14ac:dyDescent="0.2">
      <c r="G59857" s="12"/>
    </row>
    <row r="59858" spans="7:7" x14ac:dyDescent="0.2">
      <c r="G59858" s="12"/>
    </row>
    <row r="59859" spans="7:7" x14ac:dyDescent="0.2">
      <c r="G59859" s="12"/>
    </row>
    <row r="59860" spans="7:7" x14ac:dyDescent="0.2">
      <c r="G59860" s="12"/>
    </row>
    <row r="59861" spans="7:7" x14ac:dyDescent="0.2">
      <c r="G59861" s="12"/>
    </row>
    <row r="59862" spans="7:7" x14ac:dyDescent="0.2">
      <c r="G59862" s="12"/>
    </row>
    <row r="59863" spans="7:7" x14ac:dyDescent="0.2">
      <c r="G59863" s="12"/>
    </row>
    <row r="59864" spans="7:7" x14ac:dyDescent="0.2">
      <c r="G59864" s="12"/>
    </row>
    <row r="59865" spans="7:7" x14ac:dyDescent="0.2">
      <c r="G59865" s="12"/>
    </row>
    <row r="59866" spans="7:7" x14ac:dyDescent="0.2">
      <c r="G59866" s="12"/>
    </row>
    <row r="59867" spans="7:7" x14ac:dyDescent="0.2">
      <c r="G59867" s="12"/>
    </row>
    <row r="59868" spans="7:7" x14ac:dyDescent="0.2">
      <c r="G59868" s="12"/>
    </row>
    <row r="59869" spans="7:7" x14ac:dyDescent="0.2">
      <c r="G59869" s="12"/>
    </row>
    <row r="59870" spans="7:7" x14ac:dyDescent="0.2">
      <c r="G59870" s="12"/>
    </row>
    <row r="59871" spans="7:7" x14ac:dyDescent="0.2">
      <c r="G59871" s="12"/>
    </row>
    <row r="59872" spans="7:7" x14ac:dyDescent="0.2">
      <c r="G59872" s="12"/>
    </row>
    <row r="59873" spans="7:7" x14ac:dyDescent="0.2">
      <c r="G59873" s="12"/>
    </row>
    <row r="59874" spans="7:7" x14ac:dyDescent="0.2">
      <c r="G59874" s="12"/>
    </row>
    <row r="59875" spans="7:7" x14ac:dyDescent="0.2">
      <c r="G59875" s="12"/>
    </row>
    <row r="59876" spans="7:7" x14ac:dyDescent="0.2">
      <c r="G59876" s="12"/>
    </row>
    <row r="59877" spans="7:7" x14ac:dyDescent="0.2">
      <c r="G59877" s="12"/>
    </row>
    <row r="59878" spans="7:7" x14ac:dyDescent="0.2">
      <c r="G59878" s="12"/>
    </row>
    <row r="59879" spans="7:7" x14ac:dyDescent="0.2">
      <c r="G59879" s="12"/>
    </row>
    <row r="59880" spans="7:7" x14ac:dyDescent="0.2">
      <c r="G59880" s="12"/>
    </row>
    <row r="59881" spans="7:7" x14ac:dyDescent="0.2">
      <c r="G59881" s="12"/>
    </row>
    <row r="59882" spans="7:7" x14ac:dyDescent="0.2">
      <c r="G59882" s="12"/>
    </row>
    <row r="59883" spans="7:7" x14ac:dyDescent="0.2">
      <c r="G59883" s="12"/>
    </row>
    <row r="59884" spans="7:7" x14ac:dyDescent="0.2">
      <c r="G59884" s="12"/>
    </row>
    <row r="59885" spans="7:7" x14ac:dyDescent="0.2">
      <c r="G59885" s="12"/>
    </row>
    <row r="59886" spans="7:7" x14ac:dyDescent="0.2">
      <c r="G59886" s="12"/>
    </row>
    <row r="59887" spans="7:7" x14ac:dyDescent="0.2">
      <c r="G59887" s="12"/>
    </row>
    <row r="59888" spans="7:7" x14ac:dyDescent="0.2">
      <c r="G59888" s="12"/>
    </row>
    <row r="59889" spans="7:7" x14ac:dyDescent="0.2">
      <c r="G59889" s="12"/>
    </row>
    <row r="59890" spans="7:7" x14ac:dyDescent="0.2">
      <c r="G59890" s="12"/>
    </row>
    <row r="59891" spans="7:7" x14ac:dyDescent="0.2">
      <c r="G59891" s="12"/>
    </row>
    <row r="59892" spans="7:7" x14ac:dyDescent="0.2">
      <c r="G59892" s="12"/>
    </row>
    <row r="59893" spans="7:7" x14ac:dyDescent="0.2">
      <c r="G59893" s="12"/>
    </row>
    <row r="59894" spans="7:7" x14ac:dyDescent="0.2">
      <c r="G59894" s="12"/>
    </row>
    <row r="59895" spans="7:7" x14ac:dyDescent="0.2">
      <c r="G59895" s="12"/>
    </row>
    <row r="59896" spans="7:7" x14ac:dyDescent="0.2">
      <c r="G59896" s="12"/>
    </row>
    <row r="59897" spans="7:7" x14ac:dyDescent="0.2">
      <c r="G59897" s="12"/>
    </row>
    <row r="59898" spans="7:7" x14ac:dyDescent="0.2">
      <c r="G59898" s="12"/>
    </row>
    <row r="59899" spans="7:7" x14ac:dyDescent="0.2">
      <c r="G59899" s="12"/>
    </row>
    <row r="59900" spans="7:7" x14ac:dyDescent="0.2">
      <c r="G59900" s="12"/>
    </row>
    <row r="59901" spans="7:7" x14ac:dyDescent="0.2">
      <c r="G59901" s="12"/>
    </row>
    <row r="59902" spans="7:7" x14ac:dyDescent="0.2">
      <c r="G59902" s="12"/>
    </row>
    <row r="59903" spans="7:7" x14ac:dyDescent="0.2">
      <c r="G59903" s="12"/>
    </row>
    <row r="59904" spans="7:7" x14ac:dyDescent="0.2">
      <c r="G59904" s="12"/>
    </row>
    <row r="59905" spans="7:7" x14ac:dyDescent="0.2">
      <c r="G59905" s="12"/>
    </row>
    <row r="59906" spans="7:7" x14ac:dyDescent="0.2">
      <c r="G59906" s="12"/>
    </row>
    <row r="59907" spans="7:7" x14ac:dyDescent="0.2">
      <c r="G59907" s="12"/>
    </row>
    <row r="59908" spans="7:7" x14ac:dyDescent="0.2">
      <c r="G59908" s="12"/>
    </row>
    <row r="59909" spans="7:7" x14ac:dyDescent="0.2">
      <c r="G59909" s="12"/>
    </row>
    <row r="59910" spans="7:7" x14ac:dyDescent="0.2">
      <c r="G59910" s="12"/>
    </row>
    <row r="59911" spans="7:7" x14ac:dyDescent="0.2">
      <c r="G59911" s="12"/>
    </row>
    <row r="59912" spans="7:7" x14ac:dyDescent="0.2">
      <c r="G59912" s="12"/>
    </row>
    <row r="59913" spans="7:7" x14ac:dyDescent="0.2">
      <c r="G59913" s="12"/>
    </row>
    <row r="59914" spans="7:7" x14ac:dyDescent="0.2">
      <c r="G59914" s="12"/>
    </row>
    <row r="59915" spans="7:7" x14ac:dyDescent="0.2">
      <c r="G59915" s="12"/>
    </row>
    <row r="59916" spans="7:7" x14ac:dyDescent="0.2">
      <c r="G59916" s="12"/>
    </row>
    <row r="59917" spans="7:7" x14ac:dyDescent="0.2">
      <c r="G59917" s="12"/>
    </row>
    <row r="59918" spans="7:7" x14ac:dyDescent="0.2">
      <c r="G59918" s="12"/>
    </row>
    <row r="59919" spans="7:7" x14ac:dyDescent="0.2">
      <c r="G59919" s="12"/>
    </row>
    <row r="59920" spans="7:7" x14ac:dyDescent="0.2">
      <c r="G59920" s="12"/>
    </row>
    <row r="59921" spans="7:7" x14ac:dyDescent="0.2">
      <c r="G59921" s="12"/>
    </row>
    <row r="59922" spans="7:7" x14ac:dyDescent="0.2">
      <c r="G59922" s="12"/>
    </row>
    <row r="59923" spans="7:7" x14ac:dyDescent="0.2">
      <c r="G59923" s="12"/>
    </row>
    <row r="59924" spans="7:7" x14ac:dyDescent="0.2">
      <c r="G59924" s="12"/>
    </row>
    <row r="59925" spans="7:7" x14ac:dyDescent="0.2">
      <c r="G59925" s="12"/>
    </row>
    <row r="59926" spans="7:7" x14ac:dyDescent="0.2">
      <c r="G59926" s="12"/>
    </row>
    <row r="59927" spans="7:7" x14ac:dyDescent="0.2">
      <c r="G59927" s="12"/>
    </row>
    <row r="59928" spans="7:7" x14ac:dyDescent="0.2">
      <c r="G59928" s="12"/>
    </row>
    <row r="59929" spans="7:7" x14ac:dyDescent="0.2">
      <c r="G59929" s="12"/>
    </row>
    <row r="59930" spans="7:7" x14ac:dyDescent="0.2">
      <c r="G59930" s="12"/>
    </row>
    <row r="59931" spans="7:7" x14ac:dyDescent="0.2">
      <c r="G59931" s="12"/>
    </row>
    <row r="59932" spans="7:7" x14ac:dyDescent="0.2">
      <c r="G59932" s="12"/>
    </row>
    <row r="59933" spans="7:7" x14ac:dyDescent="0.2">
      <c r="G59933" s="12"/>
    </row>
    <row r="59934" spans="7:7" x14ac:dyDescent="0.2">
      <c r="G59934" s="12"/>
    </row>
    <row r="59935" spans="7:7" x14ac:dyDescent="0.2">
      <c r="G59935" s="12"/>
    </row>
    <row r="59936" spans="7:7" x14ac:dyDescent="0.2">
      <c r="G59936" s="12"/>
    </row>
    <row r="59937" spans="7:7" x14ac:dyDescent="0.2">
      <c r="G59937" s="12"/>
    </row>
    <row r="59938" spans="7:7" x14ac:dyDescent="0.2">
      <c r="G59938" s="12"/>
    </row>
    <row r="59939" spans="7:7" x14ac:dyDescent="0.2">
      <c r="G59939" s="12"/>
    </row>
    <row r="59940" spans="7:7" x14ac:dyDescent="0.2">
      <c r="G59940" s="12"/>
    </row>
    <row r="59941" spans="7:7" x14ac:dyDescent="0.2">
      <c r="G59941" s="12"/>
    </row>
    <row r="59942" spans="7:7" x14ac:dyDescent="0.2">
      <c r="G59942" s="12"/>
    </row>
    <row r="59943" spans="7:7" x14ac:dyDescent="0.2">
      <c r="G59943" s="12"/>
    </row>
    <row r="59944" spans="7:7" x14ac:dyDescent="0.2">
      <c r="G59944" s="12"/>
    </row>
    <row r="59945" spans="7:7" x14ac:dyDescent="0.2">
      <c r="G59945" s="12"/>
    </row>
    <row r="59946" spans="7:7" x14ac:dyDescent="0.2">
      <c r="G59946" s="12"/>
    </row>
    <row r="59947" spans="7:7" x14ac:dyDescent="0.2">
      <c r="G59947" s="12"/>
    </row>
    <row r="59948" spans="7:7" x14ac:dyDescent="0.2">
      <c r="G59948" s="12"/>
    </row>
    <row r="59949" spans="7:7" x14ac:dyDescent="0.2">
      <c r="G59949" s="12"/>
    </row>
    <row r="59950" spans="7:7" x14ac:dyDescent="0.2">
      <c r="G59950" s="12"/>
    </row>
    <row r="59951" spans="7:7" x14ac:dyDescent="0.2">
      <c r="G59951" s="12"/>
    </row>
    <row r="59952" spans="7:7" x14ac:dyDescent="0.2">
      <c r="G59952" s="12"/>
    </row>
    <row r="59953" spans="7:7" x14ac:dyDescent="0.2">
      <c r="G59953" s="12"/>
    </row>
    <row r="59954" spans="7:7" x14ac:dyDescent="0.2">
      <c r="G59954" s="12"/>
    </row>
    <row r="59955" spans="7:7" x14ac:dyDescent="0.2">
      <c r="G59955" s="12"/>
    </row>
    <row r="59956" spans="7:7" x14ac:dyDescent="0.2">
      <c r="G59956" s="12"/>
    </row>
    <row r="59957" spans="7:7" x14ac:dyDescent="0.2">
      <c r="G59957" s="12"/>
    </row>
    <row r="59958" spans="7:7" x14ac:dyDescent="0.2">
      <c r="G59958" s="12"/>
    </row>
    <row r="59959" spans="7:7" x14ac:dyDescent="0.2">
      <c r="G59959" s="12"/>
    </row>
    <row r="59960" spans="7:7" x14ac:dyDescent="0.2">
      <c r="G59960" s="12"/>
    </row>
    <row r="59961" spans="7:7" x14ac:dyDescent="0.2">
      <c r="G59961" s="12"/>
    </row>
    <row r="59962" spans="7:7" x14ac:dyDescent="0.2">
      <c r="G59962" s="12"/>
    </row>
    <row r="59963" spans="7:7" x14ac:dyDescent="0.2">
      <c r="G59963" s="12"/>
    </row>
    <row r="59964" spans="7:7" x14ac:dyDescent="0.2">
      <c r="G59964" s="12"/>
    </row>
    <row r="59965" spans="7:7" x14ac:dyDescent="0.2">
      <c r="G59965" s="12"/>
    </row>
    <row r="59966" spans="7:7" x14ac:dyDescent="0.2">
      <c r="G59966" s="12"/>
    </row>
    <row r="59967" spans="7:7" x14ac:dyDescent="0.2">
      <c r="G59967" s="12"/>
    </row>
    <row r="59968" spans="7:7" x14ac:dyDescent="0.2">
      <c r="G59968" s="12"/>
    </row>
    <row r="59969" spans="7:7" x14ac:dyDescent="0.2">
      <c r="G59969" s="12"/>
    </row>
    <row r="59970" spans="7:7" x14ac:dyDescent="0.2">
      <c r="G59970" s="12"/>
    </row>
    <row r="59971" spans="7:7" x14ac:dyDescent="0.2">
      <c r="G59971" s="12"/>
    </row>
    <row r="59972" spans="7:7" x14ac:dyDescent="0.2">
      <c r="G59972" s="12"/>
    </row>
    <row r="59973" spans="7:7" x14ac:dyDescent="0.2">
      <c r="G59973" s="12"/>
    </row>
    <row r="59974" spans="7:7" x14ac:dyDescent="0.2">
      <c r="G59974" s="12"/>
    </row>
    <row r="59975" spans="7:7" x14ac:dyDescent="0.2">
      <c r="G59975" s="12"/>
    </row>
    <row r="59976" spans="7:7" x14ac:dyDescent="0.2">
      <c r="G59976" s="12"/>
    </row>
    <row r="59977" spans="7:7" x14ac:dyDescent="0.2">
      <c r="G59977" s="12"/>
    </row>
    <row r="59978" spans="7:7" x14ac:dyDescent="0.2">
      <c r="G59978" s="12"/>
    </row>
    <row r="59979" spans="7:7" x14ac:dyDescent="0.2">
      <c r="G59979" s="12"/>
    </row>
    <row r="59980" spans="7:7" x14ac:dyDescent="0.2">
      <c r="G59980" s="12"/>
    </row>
    <row r="59981" spans="7:7" x14ac:dyDescent="0.2">
      <c r="G59981" s="12"/>
    </row>
    <row r="59982" spans="7:7" x14ac:dyDescent="0.2">
      <c r="G59982" s="12"/>
    </row>
    <row r="59983" spans="7:7" x14ac:dyDescent="0.2">
      <c r="G59983" s="12"/>
    </row>
    <row r="59984" spans="7:7" x14ac:dyDescent="0.2">
      <c r="G59984" s="12"/>
    </row>
    <row r="59985" spans="7:7" x14ac:dyDescent="0.2">
      <c r="G59985" s="12"/>
    </row>
    <row r="59986" spans="7:7" x14ac:dyDescent="0.2">
      <c r="G59986" s="12"/>
    </row>
    <row r="59987" spans="7:7" x14ac:dyDescent="0.2">
      <c r="G59987" s="12"/>
    </row>
    <row r="59988" spans="7:7" x14ac:dyDescent="0.2">
      <c r="G59988" s="12"/>
    </row>
    <row r="59989" spans="7:7" x14ac:dyDescent="0.2">
      <c r="G59989" s="12"/>
    </row>
    <row r="59990" spans="7:7" x14ac:dyDescent="0.2">
      <c r="G59990" s="12"/>
    </row>
    <row r="59991" spans="7:7" x14ac:dyDescent="0.2">
      <c r="G59991" s="12"/>
    </row>
    <row r="59992" spans="7:7" x14ac:dyDescent="0.2">
      <c r="G59992" s="12"/>
    </row>
    <row r="59993" spans="7:7" x14ac:dyDescent="0.2">
      <c r="G59993" s="12"/>
    </row>
    <row r="59994" spans="7:7" x14ac:dyDescent="0.2">
      <c r="G59994" s="12"/>
    </row>
    <row r="59995" spans="7:7" x14ac:dyDescent="0.2">
      <c r="G59995" s="12"/>
    </row>
    <row r="59996" spans="7:7" x14ac:dyDescent="0.2">
      <c r="G59996" s="12"/>
    </row>
    <row r="59997" spans="7:7" x14ac:dyDescent="0.2">
      <c r="G59997" s="12"/>
    </row>
    <row r="59998" spans="7:7" x14ac:dyDescent="0.2">
      <c r="G59998" s="12"/>
    </row>
    <row r="59999" spans="7:7" x14ac:dyDescent="0.2">
      <c r="G59999" s="12"/>
    </row>
    <row r="60000" spans="7:7" x14ac:dyDescent="0.2">
      <c r="G60000" s="12"/>
    </row>
    <row r="60001" spans="7:7" x14ac:dyDescent="0.2">
      <c r="G60001" s="12"/>
    </row>
    <row r="60002" spans="7:7" x14ac:dyDescent="0.2">
      <c r="G60002" s="12"/>
    </row>
    <row r="60003" spans="7:7" x14ac:dyDescent="0.2">
      <c r="G60003" s="12"/>
    </row>
    <row r="60004" spans="7:7" x14ac:dyDescent="0.2">
      <c r="G60004" s="12"/>
    </row>
    <row r="60005" spans="7:7" x14ac:dyDescent="0.2">
      <c r="G60005" s="12"/>
    </row>
    <row r="60006" spans="7:7" x14ac:dyDescent="0.2">
      <c r="G60006" s="12"/>
    </row>
    <row r="60007" spans="7:7" x14ac:dyDescent="0.2">
      <c r="G60007" s="12"/>
    </row>
    <row r="60008" spans="7:7" x14ac:dyDescent="0.2">
      <c r="G60008" s="12"/>
    </row>
    <row r="60009" spans="7:7" x14ac:dyDescent="0.2">
      <c r="G60009" s="12"/>
    </row>
    <row r="60010" spans="7:7" x14ac:dyDescent="0.2">
      <c r="G60010" s="12"/>
    </row>
    <row r="60011" spans="7:7" x14ac:dyDescent="0.2">
      <c r="G60011" s="12"/>
    </row>
    <row r="60012" spans="7:7" x14ac:dyDescent="0.2">
      <c r="G60012" s="12"/>
    </row>
    <row r="60013" spans="7:7" x14ac:dyDescent="0.2">
      <c r="G60013" s="12"/>
    </row>
    <row r="60014" spans="7:7" x14ac:dyDescent="0.2">
      <c r="G60014" s="12"/>
    </row>
    <row r="60015" spans="7:7" x14ac:dyDescent="0.2">
      <c r="G60015" s="12"/>
    </row>
    <row r="60016" spans="7:7" x14ac:dyDescent="0.2">
      <c r="G60016" s="12"/>
    </row>
    <row r="60017" spans="7:7" x14ac:dyDescent="0.2">
      <c r="G60017" s="12"/>
    </row>
    <row r="60018" spans="7:7" x14ac:dyDescent="0.2">
      <c r="G60018" s="12"/>
    </row>
    <row r="60019" spans="7:7" x14ac:dyDescent="0.2">
      <c r="G60019" s="12"/>
    </row>
    <row r="60020" spans="7:7" x14ac:dyDescent="0.2">
      <c r="G60020" s="12"/>
    </row>
    <row r="60021" spans="7:7" x14ac:dyDescent="0.2">
      <c r="G60021" s="12"/>
    </row>
    <row r="60022" spans="7:7" x14ac:dyDescent="0.2">
      <c r="G60022" s="12"/>
    </row>
    <row r="60023" spans="7:7" x14ac:dyDescent="0.2">
      <c r="G60023" s="12"/>
    </row>
    <row r="60024" spans="7:7" x14ac:dyDescent="0.2">
      <c r="G60024" s="12"/>
    </row>
    <row r="60025" spans="7:7" x14ac:dyDescent="0.2">
      <c r="G60025" s="12"/>
    </row>
    <row r="60026" spans="7:7" x14ac:dyDescent="0.2">
      <c r="G60026" s="12"/>
    </row>
    <row r="60027" spans="7:7" x14ac:dyDescent="0.2">
      <c r="G60027" s="12"/>
    </row>
    <row r="60028" spans="7:7" x14ac:dyDescent="0.2">
      <c r="G60028" s="12"/>
    </row>
    <row r="60029" spans="7:7" x14ac:dyDescent="0.2">
      <c r="G60029" s="12"/>
    </row>
    <row r="60030" spans="7:7" x14ac:dyDescent="0.2">
      <c r="G60030" s="12"/>
    </row>
    <row r="60031" spans="7:7" x14ac:dyDescent="0.2">
      <c r="G60031" s="12"/>
    </row>
    <row r="60032" spans="7:7" x14ac:dyDescent="0.2">
      <c r="G60032" s="12"/>
    </row>
    <row r="60033" spans="7:7" x14ac:dyDescent="0.2">
      <c r="G60033" s="12"/>
    </row>
    <row r="60034" spans="7:7" x14ac:dyDescent="0.2">
      <c r="G60034" s="12"/>
    </row>
    <row r="60035" spans="7:7" x14ac:dyDescent="0.2">
      <c r="G60035" s="12"/>
    </row>
    <row r="60036" spans="7:7" x14ac:dyDescent="0.2">
      <c r="G60036" s="12"/>
    </row>
    <row r="60037" spans="7:7" x14ac:dyDescent="0.2">
      <c r="G60037" s="12"/>
    </row>
    <row r="60038" spans="7:7" x14ac:dyDescent="0.2">
      <c r="G60038" s="12"/>
    </row>
    <row r="60039" spans="7:7" x14ac:dyDescent="0.2">
      <c r="G60039" s="12"/>
    </row>
    <row r="60040" spans="7:7" x14ac:dyDescent="0.2">
      <c r="G60040" s="12"/>
    </row>
    <row r="60041" spans="7:7" x14ac:dyDescent="0.2">
      <c r="G60041" s="12"/>
    </row>
    <row r="60042" spans="7:7" x14ac:dyDescent="0.2">
      <c r="G60042" s="12"/>
    </row>
    <row r="60043" spans="7:7" x14ac:dyDescent="0.2">
      <c r="G60043" s="12"/>
    </row>
    <row r="60044" spans="7:7" x14ac:dyDescent="0.2">
      <c r="G60044" s="12"/>
    </row>
    <row r="60045" spans="7:7" x14ac:dyDescent="0.2">
      <c r="G60045" s="12"/>
    </row>
    <row r="60046" spans="7:7" x14ac:dyDescent="0.2">
      <c r="G60046" s="12"/>
    </row>
    <row r="60047" spans="7:7" x14ac:dyDescent="0.2">
      <c r="G60047" s="12"/>
    </row>
    <row r="60048" spans="7:7" x14ac:dyDescent="0.2">
      <c r="G60048" s="12"/>
    </row>
    <row r="60049" spans="7:7" x14ac:dyDescent="0.2">
      <c r="G60049" s="12"/>
    </row>
    <row r="60050" spans="7:7" x14ac:dyDescent="0.2">
      <c r="G60050" s="12"/>
    </row>
    <row r="60051" spans="7:7" x14ac:dyDescent="0.2">
      <c r="G60051" s="12"/>
    </row>
    <row r="60052" spans="7:7" x14ac:dyDescent="0.2">
      <c r="G60052" s="12"/>
    </row>
    <row r="60053" spans="7:7" x14ac:dyDescent="0.2">
      <c r="G60053" s="12"/>
    </row>
    <row r="60054" spans="7:7" x14ac:dyDescent="0.2">
      <c r="G60054" s="12"/>
    </row>
    <row r="60055" spans="7:7" x14ac:dyDescent="0.2">
      <c r="G60055" s="12"/>
    </row>
    <row r="60056" spans="7:7" x14ac:dyDescent="0.2">
      <c r="G60056" s="12"/>
    </row>
    <row r="60057" spans="7:7" x14ac:dyDescent="0.2">
      <c r="G60057" s="12"/>
    </row>
    <row r="60058" spans="7:7" x14ac:dyDescent="0.2">
      <c r="G60058" s="12"/>
    </row>
    <row r="60059" spans="7:7" x14ac:dyDescent="0.2">
      <c r="G60059" s="12"/>
    </row>
    <row r="60060" spans="7:7" x14ac:dyDescent="0.2">
      <c r="G60060" s="12"/>
    </row>
    <row r="60061" spans="7:7" x14ac:dyDescent="0.2">
      <c r="G60061" s="12"/>
    </row>
    <row r="60062" spans="7:7" x14ac:dyDescent="0.2">
      <c r="G60062" s="12"/>
    </row>
    <row r="60063" spans="7:7" x14ac:dyDescent="0.2">
      <c r="G60063" s="12"/>
    </row>
    <row r="60064" spans="7:7" x14ac:dyDescent="0.2">
      <c r="G60064" s="12"/>
    </row>
    <row r="60065" spans="7:7" x14ac:dyDescent="0.2">
      <c r="G60065" s="12"/>
    </row>
    <row r="60066" spans="7:7" x14ac:dyDescent="0.2">
      <c r="G60066" s="12"/>
    </row>
    <row r="60067" spans="7:7" x14ac:dyDescent="0.2">
      <c r="G60067" s="12"/>
    </row>
    <row r="60068" spans="7:7" x14ac:dyDescent="0.2">
      <c r="G60068" s="12"/>
    </row>
    <row r="60069" spans="7:7" x14ac:dyDescent="0.2">
      <c r="G60069" s="12"/>
    </row>
    <row r="60070" spans="7:7" x14ac:dyDescent="0.2">
      <c r="G60070" s="12"/>
    </row>
    <row r="60071" spans="7:7" x14ac:dyDescent="0.2">
      <c r="G60071" s="12"/>
    </row>
    <row r="60072" spans="7:7" x14ac:dyDescent="0.2">
      <c r="G60072" s="12"/>
    </row>
    <row r="60073" spans="7:7" x14ac:dyDescent="0.2">
      <c r="G60073" s="12"/>
    </row>
    <row r="60074" spans="7:7" x14ac:dyDescent="0.2">
      <c r="G60074" s="12"/>
    </row>
    <row r="60075" spans="7:7" x14ac:dyDescent="0.2">
      <c r="G60075" s="12"/>
    </row>
    <row r="60076" spans="7:7" x14ac:dyDescent="0.2">
      <c r="G60076" s="12"/>
    </row>
    <row r="60077" spans="7:7" x14ac:dyDescent="0.2">
      <c r="G60077" s="12"/>
    </row>
    <row r="60078" spans="7:7" x14ac:dyDescent="0.2">
      <c r="G60078" s="12"/>
    </row>
    <row r="60079" spans="7:7" x14ac:dyDescent="0.2">
      <c r="G60079" s="12"/>
    </row>
    <row r="60080" spans="7:7" x14ac:dyDescent="0.2">
      <c r="G60080" s="12"/>
    </row>
    <row r="60081" spans="7:7" x14ac:dyDescent="0.2">
      <c r="G60081" s="12"/>
    </row>
    <row r="60082" spans="7:7" x14ac:dyDescent="0.2">
      <c r="G60082" s="12"/>
    </row>
    <row r="60083" spans="7:7" x14ac:dyDescent="0.2">
      <c r="G60083" s="12"/>
    </row>
    <row r="60084" spans="7:7" x14ac:dyDescent="0.2">
      <c r="G60084" s="12"/>
    </row>
    <row r="60085" spans="7:7" x14ac:dyDescent="0.2">
      <c r="G60085" s="12"/>
    </row>
    <row r="60086" spans="7:7" x14ac:dyDescent="0.2">
      <c r="G60086" s="12"/>
    </row>
    <row r="60087" spans="7:7" x14ac:dyDescent="0.2">
      <c r="G60087" s="12"/>
    </row>
    <row r="60088" spans="7:7" x14ac:dyDescent="0.2">
      <c r="G60088" s="12"/>
    </row>
    <row r="60089" spans="7:7" x14ac:dyDescent="0.2">
      <c r="G60089" s="12"/>
    </row>
    <row r="60090" spans="7:7" x14ac:dyDescent="0.2">
      <c r="G60090" s="12"/>
    </row>
    <row r="60091" spans="7:7" x14ac:dyDescent="0.2">
      <c r="G60091" s="12"/>
    </row>
    <row r="60092" spans="7:7" x14ac:dyDescent="0.2">
      <c r="G60092" s="12"/>
    </row>
    <row r="60093" spans="7:7" x14ac:dyDescent="0.2">
      <c r="G60093" s="12"/>
    </row>
    <row r="60094" spans="7:7" x14ac:dyDescent="0.2">
      <c r="G60094" s="12"/>
    </row>
    <row r="60095" spans="7:7" x14ac:dyDescent="0.2">
      <c r="G60095" s="12"/>
    </row>
    <row r="60096" spans="7:7" x14ac:dyDescent="0.2">
      <c r="G60096" s="12"/>
    </row>
    <row r="60097" spans="7:7" x14ac:dyDescent="0.2">
      <c r="G60097" s="12"/>
    </row>
    <row r="60098" spans="7:7" x14ac:dyDescent="0.2">
      <c r="G60098" s="12"/>
    </row>
    <row r="60099" spans="7:7" x14ac:dyDescent="0.2">
      <c r="G60099" s="12"/>
    </row>
    <row r="60100" spans="7:7" x14ac:dyDescent="0.2">
      <c r="G60100" s="12"/>
    </row>
    <row r="60101" spans="7:7" x14ac:dyDescent="0.2">
      <c r="G60101" s="12"/>
    </row>
    <row r="60102" spans="7:7" x14ac:dyDescent="0.2">
      <c r="G60102" s="12"/>
    </row>
    <row r="60103" spans="7:7" x14ac:dyDescent="0.2">
      <c r="G60103" s="12"/>
    </row>
    <row r="60104" spans="7:7" x14ac:dyDescent="0.2">
      <c r="G60104" s="12"/>
    </row>
    <row r="60105" spans="7:7" x14ac:dyDescent="0.2">
      <c r="G60105" s="12"/>
    </row>
    <row r="60106" spans="7:7" x14ac:dyDescent="0.2">
      <c r="G60106" s="12"/>
    </row>
    <row r="60107" spans="7:7" x14ac:dyDescent="0.2">
      <c r="G60107" s="12"/>
    </row>
    <row r="60108" spans="7:7" x14ac:dyDescent="0.2">
      <c r="G60108" s="12"/>
    </row>
    <row r="60109" spans="7:7" x14ac:dyDescent="0.2">
      <c r="G60109" s="12"/>
    </row>
    <row r="60110" spans="7:7" x14ac:dyDescent="0.2">
      <c r="G60110" s="12"/>
    </row>
    <row r="60111" spans="7:7" x14ac:dyDescent="0.2">
      <c r="G60111" s="12"/>
    </row>
    <row r="60112" spans="7:7" x14ac:dyDescent="0.2">
      <c r="G60112" s="12"/>
    </row>
    <row r="60113" spans="7:7" x14ac:dyDescent="0.2">
      <c r="G60113" s="12"/>
    </row>
    <row r="60114" spans="7:7" x14ac:dyDescent="0.2">
      <c r="G60114" s="12"/>
    </row>
    <row r="60115" spans="7:7" x14ac:dyDescent="0.2">
      <c r="G60115" s="12"/>
    </row>
    <row r="60116" spans="7:7" x14ac:dyDescent="0.2">
      <c r="G60116" s="12"/>
    </row>
    <row r="60117" spans="7:7" x14ac:dyDescent="0.2">
      <c r="G60117" s="12"/>
    </row>
    <row r="60118" spans="7:7" x14ac:dyDescent="0.2">
      <c r="G60118" s="12"/>
    </row>
    <row r="60119" spans="7:7" x14ac:dyDescent="0.2">
      <c r="G60119" s="12"/>
    </row>
    <row r="60120" spans="7:7" x14ac:dyDescent="0.2">
      <c r="G60120" s="12"/>
    </row>
    <row r="60121" spans="7:7" x14ac:dyDescent="0.2">
      <c r="G60121" s="12"/>
    </row>
    <row r="60122" spans="7:7" x14ac:dyDescent="0.2">
      <c r="G60122" s="12"/>
    </row>
    <row r="60123" spans="7:7" x14ac:dyDescent="0.2">
      <c r="G60123" s="12"/>
    </row>
    <row r="60124" spans="7:7" x14ac:dyDescent="0.2">
      <c r="G60124" s="12"/>
    </row>
    <row r="60125" spans="7:7" x14ac:dyDescent="0.2">
      <c r="G60125" s="12"/>
    </row>
    <row r="60126" spans="7:7" x14ac:dyDescent="0.2">
      <c r="G60126" s="12"/>
    </row>
    <row r="60127" spans="7:7" x14ac:dyDescent="0.2">
      <c r="G60127" s="12"/>
    </row>
    <row r="60128" spans="7:7" x14ac:dyDescent="0.2">
      <c r="G60128" s="12"/>
    </row>
    <row r="60129" spans="7:7" x14ac:dyDescent="0.2">
      <c r="G60129" s="12"/>
    </row>
    <row r="60130" spans="7:7" x14ac:dyDescent="0.2">
      <c r="G60130" s="12"/>
    </row>
    <row r="60131" spans="7:7" x14ac:dyDescent="0.2">
      <c r="G60131" s="12"/>
    </row>
    <row r="60132" spans="7:7" x14ac:dyDescent="0.2">
      <c r="G60132" s="12"/>
    </row>
    <row r="60133" spans="7:7" x14ac:dyDescent="0.2">
      <c r="G60133" s="12"/>
    </row>
    <row r="60134" spans="7:7" x14ac:dyDescent="0.2">
      <c r="G60134" s="12"/>
    </row>
    <row r="60135" spans="7:7" x14ac:dyDescent="0.2">
      <c r="G60135" s="12"/>
    </row>
    <row r="60136" spans="7:7" x14ac:dyDescent="0.2">
      <c r="G60136" s="12"/>
    </row>
    <row r="60137" spans="7:7" x14ac:dyDescent="0.2">
      <c r="G60137" s="12"/>
    </row>
    <row r="60138" spans="7:7" x14ac:dyDescent="0.2">
      <c r="G60138" s="12"/>
    </row>
    <row r="60139" spans="7:7" x14ac:dyDescent="0.2">
      <c r="G60139" s="12"/>
    </row>
    <row r="60140" spans="7:7" x14ac:dyDescent="0.2">
      <c r="G60140" s="12"/>
    </row>
    <row r="60141" spans="7:7" x14ac:dyDescent="0.2">
      <c r="G60141" s="12"/>
    </row>
    <row r="60142" spans="7:7" x14ac:dyDescent="0.2">
      <c r="G60142" s="12"/>
    </row>
    <row r="60143" spans="7:7" x14ac:dyDescent="0.2">
      <c r="G60143" s="12"/>
    </row>
    <row r="60144" spans="7:7" x14ac:dyDescent="0.2">
      <c r="G60144" s="12"/>
    </row>
    <row r="60145" spans="7:7" x14ac:dyDescent="0.2">
      <c r="G60145" s="12"/>
    </row>
    <row r="60146" spans="7:7" x14ac:dyDescent="0.2">
      <c r="G60146" s="12"/>
    </row>
    <row r="60147" spans="7:7" x14ac:dyDescent="0.2">
      <c r="G60147" s="12"/>
    </row>
    <row r="60148" spans="7:7" x14ac:dyDescent="0.2">
      <c r="G60148" s="12"/>
    </row>
    <row r="60149" spans="7:7" x14ac:dyDescent="0.2">
      <c r="G60149" s="12"/>
    </row>
    <row r="60150" spans="7:7" x14ac:dyDescent="0.2">
      <c r="G60150" s="12"/>
    </row>
    <row r="60151" spans="7:7" x14ac:dyDescent="0.2">
      <c r="G60151" s="12"/>
    </row>
    <row r="60152" spans="7:7" x14ac:dyDescent="0.2">
      <c r="G60152" s="12"/>
    </row>
    <row r="60153" spans="7:7" x14ac:dyDescent="0.2">
      <c r="G60153" s="12"/>
    </row>
    <row r="60154" spans="7:7" x14ac:dyDescent="0.2">
      <c r="G60154" s="12"/>
    </row>
    <row r="60155" spans="7:7" x14ac:dyDescent="0.2">
      <c r="G60155" s="12"/>
    </row>
    <row r="60156" spans="7:7" x14ac:dyDescent="0.2">
      <c r="G60156" s="12"/>
    </row>
    <row r="60157" spans="7:7" x14ac:dyDescent="0.2">
      <c r="G60157" s="12"/>
    </row>
    <row r="60158" spans="7:7" x14ac:dyDescent="0.2">
      <c r="G60158" s="12"/>
    </row>
    <row r="60159" spans="7:7" x14ac:dyDescent="0.2">
      <c r="G60159" s="12"/>
    </row>
    <row r="60160" spans="7:7" x14ac:dyDescent="0.2">
      <c r="G60160" s="12"/>
    </row>
    <row r="60161" spans="7:7" x14ac:dyDescent="0.2">
      <c r="G60161" s="12"/>
    </row>
    <row r="60162" spans="7:7" x14ac:dyDescent="0.2">
      <c r="G60162" s="12"/>
    </row>
    <row r="60163" spans="7:7" x14ac:dyDescent="0.2">
      <c r="G60163" s="12"/>
    </row>
    <row r="60164" spans="7:7" x14ac:dyDescent="0.2">
      <c r="G60164" s="12"/>
    </row>
    <row r="60165" spans="7:7" x14ac:dyDescent="0.2">
      <c r="G60165" s="12"/>
    </row>
    <row r="60166" spans="7:7" x14ac:dyDescent="0.2">
      <c r="G60166" s="12"/>
    </row>
    <row r="60167" spans="7:7" x14ac:dyDescent="0.2">
      <c r="G60167" s="12"/>
    </row>
    <row r="60168" spans="7:7" x14ac:dyDescent="0.2">
      <c r="G60168" s="12"/>
    </row>
    <row r="60169" spans="7:7" x14ac:dyDescent="0.2">
      <c r="G60169" s="12"/>
    </row>
    <row r="60170" spans="7:7" x14ac:dyDescent="0.2">
      <c r="G60170" s="12"/>
    </row>
    <row r="60171" spans="7:7" x14ac:dyDescent="0.2">
      <c r="G60171" s="12"/>
    </row>
    <row r="60172" spans="7:7" x14ac:dyDescent="0.2">
      <c r="G60172" s="12"/>
    </row>
    <row r="60173" spans="7:7" x14ac:dyDescent="0.2">
      <c r="G60173" s="12"/>
    </row>
    <row r="60174" spans="7:7" x14ac:dyDescent="0.2">
      <c r="G60174" s="12"/>
    </row>
    <row r="60175" spans="7:7" x14ac:dyDescent="0.2">
      <c r="G60175" s="12"/>
    </row>
    <row r="60176" spans="7:7" x14ac:dyDescent="0.2">
      <c r="G60176" s="12"/>
    </row>
    <row r="60177" spans="7:7" x14ac:dyDescent="0.2">
      <c r="G60177" s="12"/>
    </row>
    <row r="60178" spans="7:7" x14ac:dyDescent="0.2">
      <c r="G60178" s="12"/>
    </row>
    <row r="60179" spans="7:7" x14ac:dyDescent="0.2">
      <c r="G60179" s="12"/>
    </row>
    <row r="60180" spans="7:7" x14ac:dyDescent="0.2">
      <c r="G60180" s="12"/>
    </row>
    <row r="60181" spans="7:7" x14ac:dyDescent="0.2">
      <c r="G60181" s="12"/>
    </row>
    <row r="60182" spans="7:7" x14ac:dyDescent="0.2">
      <c r="G60182" s="12"/>
    </row>
    <row r="60183" spans="7:7" x14ac:dyDescent="0.2">
      <c r="G60183" s="12"/>
    </row>
    <row r="60184" spans="7:7" x14ac:dyDescent="0.2">
      <c r="G60184" s="12"/>
    </row>
    <row r="60185" spans="7:7" x14ac:dyDescent="0.2">
      <c r="G60185" s="12"/>
    </row>
    <row r="60186" spans="7:7" x14ac:dyDescent="0.2">
      <c r="G60186" s="12"/>
    </row>
    <row r="60187" spans="7:7" x14ac:dyDescent="0.2">
      <c r="G60187" s="12"/>
    </row>
    <row r="60188" spans="7:7" x14ac:dyDescent="0.2">
      <c r="G60188" s="12"/>
    </row>
    <row r="60189" spans="7:7" x14ac:dyDescent="0.2">
      <c r="G60189" s="12"/>
    </row>
    <row r="60190" spans="7:7" x14ac:dyDescent="0.2">
      <c r="G60190" s="12"/>
    </row>
    <row r="60191" spans="7:7" x14ac:dyDescent="0.2">
      <c r="G60191" s="12"/>
    </row>
    <row r="60192" spans="7:7" x14ac:dyDescent="0.2">
      <c r="G60192" s="12"/>
    </row>
    <row r="60193" spans="7:7" x14ac:dyDescent="0.2">
      <c r="G60193" s="12"/>
    </row>
    <row r="60194" spans="7:7" x14ac:dyDescent="0.2">
      <c r="G60194" s="12"/>
    </row>
    <row r="60195" spans="7:7" x14ac:dyDescent="0.2">
      <c r="G60195" s="12"/>
    </row>
    <row r="60196" spans="7:7" x14ac:dyDescent="0.2">
      <c r="G60196" s="12"/>
    </row>
    <row r="60197" spans="7:7" x14ac:dyDescent="0.2">
      <c r="G60197" s="12"/>
    </row>
    <row r="60198" spans="7:7" x14ac:dyDescent="0.2">
      <c r="G60198" s="12"/>
    </row>
    <row r="60199" spans="7:7" x14ac:dyDescent="0.2">
      <c r="G60199" s="12"/>
    </row>
    <row r="60200" spans="7:7" x14ac:dyDescent="0.2">
      <c r="G60200" s="12"/>
    </row>
    <row r="60201" spans="7:7" x14ac:dyDescent="0.2">
      <c r="G60201" s="12"/>
    </row>
    <row r="60202" spans="7:7" x14ac:dyDescent="0.2">
      <c r="G60202" s="12"/>
    </row>
    <row r="60203" spans="7:7" x14ac:dyDescent="0.2">
      <c r="G60203" s="12"/>
    </row>
    <row r="60204" spans="7:7" x14ac:dyDescent="0.2">
      <c r="G60204" s="12"/>
    </row>
    <row r="60205" spans="7:7" x14ac:dyDescent="0.2">
      <c r="G60205" s="12"/>
    </row>
    <row r="60206" spans="7:7" x14ac:dyDescent="0.2">
      <c r="G60206" s="12"/>
    </row>
    <row r="60207" spans="7:7" x14ac:dyDescent="0.2">
      <c r="G60207" s="12"/>
    </row>
    <row r="60208" spans="7:7" x14ac:dyDescent="0.2">
      <c r="G60208" s="12"/>
    </row>
    <row r="60209" spans="7:7" x14ac:dyDescent="0.2">
      <c r="G60209" s="12"/>
    </row>
    <row r="60210" spans="7:7" x14ac:dyDescent="0.2">
      <c r="G60210" s="12"/>
    </row>
    <row r="60211" spans="7:7" x14ac:dyDescent="0.2">
      <c r="G60211" s="12"/>
    </row>
    <row r="60212" spans="7:7" x14ac:dyDescent="0.2">
      <c r="G60212" s="12"/>
    </row>
    <row r="60213" spans="7:7" x14ac:dyDescent="0.2">
      <c r="G60213" s="12"/>
    </row>
    <row r="60214" spans="7:7" x14ac:dyDescent="0.2">
      <c r="G60214" s="12"/>
    </row>
    <row r="60215" spans="7:7" x14ac:dyDescent="0.2">
      <c r="G60215" s="12"/>
    </row>
    <row r="60216" spans="7:7" x14ac:dyDescent="0.2">
      <c r="G60216" s="12"/>
    </row>
    <row r="60217" spans="7:7" x14ac:dyDescent="0.2">
      <c r="G60217" s="12"/>
    </row>
    <row r="60218" spans="7:7" x14ac:dyDescent="0.2">
      <c r="G60218" s="12"/>
    </row>
    <row r="60219" spans="7:7" x14ac:dyDescent="0.2">
      <c r="G60219" s="12"/>
    </row>
    <row r="60220" spans="7:7" x14ac:dyDescent="0.2">
      <c r="G60220" s="12"/>
    </row>
    <row r="60221" spans="7:7" x14ac:dyDescent="0.2">
      <c r="G60221" s="12"/>
    </row>
    <row r="60222" spans="7:7" x14ac:dyDescent="0.2">
      <c r="G60222" s="12"/>
    </row>
    <row r="60223" spans="7:7" x14ac:dyDescent="0.2">
      <c r="G60223" s="12"/>
    </row>
    <row r="60224" spans="7:7" x14ac:dyDescent="0.2">
      <c r="G60224" s="12"/>
    </row>
    <row r="60225" spans="7:7" x14ac:dyDescent="0.2">
      <c r="G60225" s="12"/>
    </row>
    <row r="60226" spans="7:7" x14ac:dyDescent="0.2">
      <c r="G60226" s="12"/>
    </row>
    <row r="60227" spans="7:7" x14ac:dyDescent="0.2">
      <c r="G60227" s="12"/>
    </row>
    <row r="60228" spans="7:7" x14ac:dyDescent="0.2">
      <c r="G60228" s="12"/>
    </row>
    <row r="60229" spans="7:7" x14ac:dyDescent="0.2">
      <c r="G60229" s="12"/>
    </row>
    <row r="60230" spans="7:7" x14ac:dyDescent="0.2">
      <c r="G60230" s="12"/>
    </row>
    <row r="60231" spans="7:7" x14ac:dyDescent="0.2">
      <c r="G60231" s="12"/>
    </row>
    <row r="60232" spans="7:7" x14ac:dyDescent="0.2">
      <c r="G60232" s="12"/>
    </row>
    <row r="60233" spans="7:7" x14ac:dyDescent="0.2">
      <c r="G60233" s="12"/>
    </row>
    <row r="60234" spans="7:7" x14ac:dyDescent="0.2">
      <c r="G60234" s="12"/>
    </row>
    <row r="60235" spans="7:7" x14ac:dyDescent="0.2">
      <c r="G60235" s="12"/>
    </row>
    <row r="60236" spans="7:7" x14ac:dyDescent="0.2">
      <c r="G60236" s="12"/>
    </row>
    <row r="60237" spans="7:7" x14ac:dyDescent="0.2">
      <c r="G60237" s="12"/>
    </row>
    <row r="60238" spans="7:7" x14ac:dyDescent="0.2">
      <c r="G60238" s="12"/>
    </row>
    <row r="60239" spans="7:7" x14ac:dyDescent="0.2">
      <c r="G60239" s="12"/>
    </row>
    <row r="60240" spans="7:7" x14ac:dyDescent="0.2">
      <c r="G60240" s="12"/>
    </row>
    <row r="60241" spans="7:7" x14ac:dyDescent="0.2">
      <c r="G60241" s="12"/>
    </row>
    <row r="60242" spans="7:7" x14ac:dyDescent="0.2">
      <c r="G60242" s="12"/>
    </row>
    <row r="60243" spans="7:7" x14ac:dyDescent="0.2">
      <c r="G60243" s="12"/>
    </row>
    <row r="60244" spans="7:7" x14ac:dyDescent="0.2">
      <c r="G60244" s="12"/>
    </row>
    <row r="60245" spans="7:7" x14ac:dyDescent="0.2">
      <c r="G60245" s="12"/>
    </row>
    <row r="60246" spans="7:7" x14ac:dyDescent="0.2">
      <c r="G60246" s="12"/>
    </row>
    <row r="60247" spans="7:7" x14ac:dyDescent="0.2">
      <c r="G60247" s="12"/>
    </row>
    <row r="60248" spans="7:7" x14ac:dyDescent="0.2">
      <c r="G60248" s="12"/>
    </row>
    <row r="60249" spans="7:7" x14ac:dyDescent="0.2">
      <c r="G60249" s="12"/>
    </row>
    <row r="60250" spans="7:7" x14ac:dyDescent="0.2">
      <c r="G60250" s="12"/>
    </row>
    <row r="60251" spans="7:7" x14ac:dyDescent="0.2">
      <c r="G60251" s="12"/>
    </row>
    <row r="60252" spans="7:7" x14ac:dyDescent="0.2">
      <c r="G60252" s="12"/>
    </row>
    <row r="60253" spans="7:7" x14ac:dyDescent="0.2">
      <c r="G60253" s="12"/>
    </row>
    <row r="60254" spans="7:7" x14ac:dyDescent="0.2">
      <c r="G60254" s="12"/>
    </row>
    <row r="60255" spans="7:7" x14ac:dyDescent="0.2">
      <c r="G60255" s="12"/>
    </row>
    <row r="60256" spans="7:7" x14ac:dyDescent="0.2">
      <c r="G60256" s="12"/>
    </row>
    <row r="60257" spans="7:7" x14ac:dyDescent="0.2">
      <c r="G60257" s="12"/>
    </row>
    <row r="60258" spans="7:7" x14ac:dyDescent="0.2">
      <c r="G60258" s="12"/>
    </row>
    <row r="60259" spans="7:7" x14ac:dyDescent="0.2">
      <c r="G60259" s="12"/>
    </row>
    <row r="60260" spans="7:7" x14ac:dyDescent="0.2">
      <c r="G60260" s="12"/>
    </row>
    <row r="60261" spans="7:7" x14ac:dyDescent="0.2">
      <c r="G60261" s="12"/>
    </row>
    <row r="60262" spans="7:7" x14ac:dyDescent="0.2">
      <c r="G60262" s="12"/>
    </row>
    <row r="60263" spans="7:7" x14ac:dyDescent="0.2">
      <c r="G60263" s="12"/>
    </row>
    <row r="60264" spans="7:7" x14ac:dyDescent="0.2">
      <c r="G60264" s="12"/>
    </row>
    <row r="60265" spans="7:7" x14ac:dyDescent="0.2">
      <c r="G60265" s="12"/>
    </row>
    <row r="60266" spans="7:7" x14ac:dyDescent="0.2">
      <c r="G60266" s="12"/>
    </row>
    <row r="60267" spans="7:7" x14ac:dyDescent="0.2">
      <c r="G60267" s="12"/>
    </row>
    <row r="60268" spans="7:7" x14ac:dyDescent="0.2">
      <c r="G60268" s="12"/>
    </row>
    <row r="60269" spans="7:7" x14ac:dyDescent="0.2">
      <c r="G60269" s="12"/>
    </row>
    <row r="60270" spans="7:7" x14ac:dyDescent="0.2">
      <c r="G60270" s="12"/>
    </row>
    <row r="60271" spans="7:7" x14ac:dyDescent="0.2">
      <c r="G60271" s="12"/>
    </row>
    <row r="60272" spans="7:7" x14ac:dyDescent="0.2">
      <c r="G60272" s="12"/>
    </row>
    <row r="60273" spans="7:7" x14ac:dyDescent="0.2">
      <c r="G60273" s="12"/>
    </row>
    <row r="60274" spans="7:7" x14ac:dyDescent="0.2">
      <c r="G60274" s="12"/>
    </row>
    <row r="60275" spans="7:7" x14ac:dyDescent="0.2">
      <c r="G60275" s="12"/>
    </row>
    <row r="60276" spans="7:7" x14ac:dyDescent="0.2">
      <c r="G60276" s="12"/>
    </row>
    <row r="60277" spans="7:7" x14ac:dyDescent="0.2">
      <c r="G60277" s="12"/>
    </row>
    <row r="60278" spans="7:7" x14ac:dyDescent="0.2">
      <c r="G60278" s="12"/>
    </row>
    <row r="60279" spans="7:7" x14ac:dyDescent="0.2">
      <c r="G60279" s="12"/>
    </row>
    <row r="60280" spans="7:7" x14ac:dyDescent="0.2">
      <c r="G60280" s="12"/>
    </row>
    <row r="60281" spans="7:7" x14ac:dyDescent="0.2">
      <c r="G60281" s="12"/>
    </row>
    <row r="60282" spans="7:7" x14ac:dyDescent="0.2">
      <c r="G60282" s="12"/>
    </row>
    <row r="60283" spans="7:7" x14ac:dyDescent="0.2">
      <c r="G60283" s="12"/>
    </row>
    <row r="60284" spans="7:7" x14ac:dyDescent="0.2">
      <c r="G60284" s="12"/>
    </row>
    <row r="60285" spans="7:7" x14ac:dyDescent="0.2">
      <c r="G60285" s="12"/>
    </row>
    <row r="60286" spans="7:7" x14ac:dyDescent="0.2">
      <c r="G60286" s="12"/>
    </row>
    <row r="60287" spans="7:7" x14ac:dyDescent="0.2">
      <c r="G60287" s="12"/>
    </row>
    <row r="60288" spans="7:7" x14ac:dyDescent="0.2">
      <c r="G60288" s="12"/>
    </row>
    <row r="60289" spans="7:7" x14ac:dyDescent="0.2">
      <c r="G60289" s="12"/>
    </row>
    <row r="60290" spans="7:7" x14ac:dyDescent="0.2">
      <c r="G60290" s="12"/>
    </row>
    <row r="60291" spans="7:7" x14ac:dyDescent="0.2">
      <c r="G60291" s="12"/>
    </row>
    <row r="60292" spans="7:7" x14ac:dyDescent="0.2">
      <c r="G60292" s="12"/>
    </row>
    <row r="60293" spans="7:7" x14ac:dyDescent="0.2">
      <c r="G60293" s="12"/>
    </row>
    <row r="60294" spans="7:7" x14ac:dyDescent="0.2">
      <c r="G60294" s="12"/>
    </row>
    <row r="60295" spans="7:7" x14ac:dyDescent="0.2">
      <c r="G60295" s="12"/>
    </row>
    <row r="60296" spans="7:7" x14ac:dyDescent="0.2">
      <c r="G60296" s="12"/>
    </row>
    <row r="60297" spans="7:7" x14ac:dyDescent="0.2">
      <c r="G60297" s="12"/>
    </row>
    <row r="60298" spans="7:7" x14ac:dyDescent="0.2">
      <c r="G60298" s="12"/>
    </row>
    <row r="60299" spans="7:7" x14ac:dyDescent="0.2">
      <c r="G60299" s="12"/>
    </row>
    <row r="60300" spans="7:7" x14ac:dyDescent="0.2">
      <c r="G60300" s="12"/>
    </row>
    <row r="60301" spans="7:7" x14ac:dyDescent="0.2">
      <c r="G60301" s="12"/>
    </row>
    <row r="60302" spans="7:7" x14ac:dyDescent="0.2">
      <c r="G60302" s="12"/>
    </row>
    <row r="60303" spans="7:7" x14ac:dyDescent="0.2">
      <c r="G60303" s="12"/>
    </row>
    <row r="60304" spans="7:7" x14ac:dyDescent="0.2">
      <c r="G60304" s="12"/>
    </row>
    <row r="60305" spans="7:7" x14ac:dyDescent="0.2">
      <c r="G60305" s="12"/>
    </row>
    <row r="60306" spans="7:7" x14ac:dyDescent="0.2">
      <c r="G60306" s="12"/>
    </row>
    <row r="60307" spans="7:7" x14ac:dyDescent="0.2">
      <c r="G60307" s="12"/>
    </row>
    <row r="60308" spans="7:7" x14ac:dyDescent="0.2">
      <c r="G60308" s="12"/>
    </row>
    <row r="60309" spans="7:7" x14ac:dyDescent="0.2">
      <c r="G60309" s="12"/>
    </row>
    <row r="60310" spans="7:7" x14ac:dyDescent="0.2">
      <c r="G60310" s="12"/>
    </row>
    <row r="60311" spans="7:7" x14ac:dyDescent="0.2">
      <c r="G60311" s="12"/>
    </row>
    <row r="60312" spans="7:7" x14ac:dyDescent="0.2">
      <c r="G60312" s="12"/>
    </row>
    <row r="60313" spans="7:7" x14ac:dyDescent="0.2">
      <c r="G60313" s="12"/>
    </row>
    <row r="60314" spans="7:7" x14ac:dyDescent="0.2">
      <c r="G60314" s="12"/>
    </row>
    <row r="60315" spans="7:7" x14ac:dyDescent="0.2">
      <c r="G60315" s="12"/>
    </row>
    <row r="60316" spans="7:7" x14ac:dyDescent="0.2">
      <c r="G60316" s="12"/>
    </row>
    <row r="60317" spans="7:7" x14ac:dyDescent="0.2">
      <c r="G60317" s="12"/>
    </row>
    <row r="60318" spans="7:7" x14ac:dyDescent="0.2">
      <c r="G60318" s="12"/>
    </row>
    <row r="60319" spans="7:7" x14ac:dyDescent="0.2">
      <c r="G60319" s="12"/>
    </row>
    <row r="60320" spans="7:7" x14ac:dyDescent="0.2">
      <c r="G60320" s="12"/>
    </row>
    <row r="60321" spans="7:7" x14ac:dyDescent="0.2">
      <c r="G60321" s="12"/>
    </row>
    <row r="60322" spans="7:7" x14ac:dyDescent="0.2">
      <c r="G60322" s="12"/>
    </row>
    <row r="60323" spans="7:7" x14ac:dyDescent="0.2">
      <c r="G60323" s="12"/>
    </row>
    <row r="60324" spans="7:7" x14ac:dyDescent="0.2">
      <c r="G60324" s="12"/>
    </row>
    <row r="60325" spans="7:7" x14ac:dyDescent="0.2">
      <c r="G60325" s="12"/>
    </row>
    <row r="60326" spans="7:7" x14ac:dyDescent="0.2">
      <c r="G60326" s="12"/>
    </row>
    <row r="60327" spans="7:7" x14ac:dyDescent="0.2">
      <c r="G60327" s="12"/>
    </row>
    <row r="60328" spans="7:7" x14ac:dyDescent="0.2">
      <c r="G60328" s="12"/>
    </row>
    <row r="60329" spans="7:7" x14ac:dyDescent="0.2">
      <c r="G60329" s="12"/>
    </row>
    <row r="60330" spans="7:7" x14ac:dyDescent="0.2">
      <c r="G60330" s="12"/>
    </row>
    <row r="60331" spans="7:7" x14ac:dyDescent="0.2">
      <c r="G60331" s="12"/>
    </row>
    <row r="60332" spans="7:7" x14ac:dyDescent="0.2">
      <c r="G60332" s="12"/>
    </row>
    <row r="60333" spans="7:7" x14ac:dyDescent="0.2">
      <c r="G60333" s="12"/>
    </row>
    <row r="60334" spans="7:7" x14ac:dyDescent="0.2">
      <c r="G60334" s="12"/>
    </row>
    <row r="60335" spans="7:7" x14ac:dyDescent="0.2">
      <c r="G60335" s="12"/>
    </row>
    <row r="60336" spans="7:7" x14ac:dyDescent="0.2">
      <c r="G60336" s="12"/>
    </row>
    <row r="60337" spans="7:7" x14ac:dyDescent="0.2">
      <c r="G60337" s="12"/>
    </row>
    <row r="60338" spans="7:7" x14ac:dyDescent="0.2">
      <c r="G60338" s="12"/>
    </row>
    <row r="60339" spans="7:7" x14ac:dyDescent="0.2">
      <c r="G60339" s="12"/>
    </row>
    <row r="60340" spans="7:7" x14ac:dyDescent="0.2">
      <c r="G60340" s="12"/>
    </row>
    <row r="60341" spans="7:7" x14ac:dyDescent="0.2">
      <c r="G60341" s="12"/>
    </row>
    <row r="60342" spans="7:7" x14ac:dyDescent="0.2">
      <c r="G60342" s="12"/>
    </row>
    <row r="60343" spans="7:7" x14ac:dyDescent="0.2">
      <c r="G60343" s="12"/>
    </row>
    <row r="60344" spans="7:7" x14ac:dyDescent="0.2">
      <c r="G60344" s="12"/>
    </row>
    <row r="60345" spans="7:7" x14ac:dyDescent="0.2">
      <c r="G60345" s="12"/>
    </row>
    <row r="60346" spans="7:7" x14ac:dyDescent="0.2">
      <c r="G60346" s="12"/>
    </row>
    <row r="60347" spans="7:7" x14ac:dyDescent="0.2">
      <c r="G60347" s="12"/>
    </row>
    <row r="60348" spans="7:7" x14ac:dyDescent="0.2">
      <c r="G60348" s="12"/>
    </row>
    <row r="60349" spans="7:7" x14ac:dyDescent="0.2">
      <c r="G60349" s="12"/>
    </row>
    <row r="60350" spans="7:7" x14ac:dyDescent="0.2">
      <c r="G60350" s="12"/>
    </row>
    <row r="60351" spans="7:7" x14ac:dyDescent="0.2">
      <c r="G60351" s="12"/>
    </row>
    <row r="60352" spans="7:7" x14ac:dyDescent="0.2">
      <c r="G60352" s="12"/>
    </row>
    <row r="60353" spans="7:7" x14ac:dyDescent="0.2">
      <c r="G60353" s="12"/>
    </row>
    <row r="60354" spans="7:7" x14ac:dyDescent="0.2">
      <c r="G60354" s="12"/>
    </row>
    <row r="60355" spans="7:7" x14ac:dyDescent="0.2">
      <c r="G60355" s="12"/>
    </row>
    <row r="60356" spans="7:7" x14ac:dyDescent="0.2">
      <c r="G60356" s="12"/>
    </row>
    <row r="60357" spans="7:7" x14ac:dyDescent="0.2">
      <c r="G60357" s="12"/>
    </row>
    <row r="60358" spans="7:7" x14ac:dyDescent="0.2">
      <c r="G60358" s="12"/>
    </row>
    <row r="60359" spans="7:7" x14ac:dyDescent="0.2">
      <c r="G60359" s="12"/>
    </row>
    <row r="60360" spans="7:7" x14ac:dyDescent="0.2">
      <c r="G60360" s="12"/>
    </row>
    <row r="60361" spans="7:7" x14ac:dyDescent="0.2">
      <c r="G60361" s="12"/>
    </row>
    <row r="60362" spans="7:7" x14ac:dyDescent="0.2">
      <c r="G60362" s="12"/>
    </row>
    <row r="60363" spans="7:7" x14ac:dyDescent="0.2">
      <c r="G60363" s="12"/>
    </row>
    <row r="60364" spans="7:7" x14ac:dyDescent="0.2">
      <c r="G60364" s="12"/>
    </row>
    <row r="60365" spans="7:7" x14ac:dyDescent="0.2">
      <c r="G60365" s="12"/>
    </row>
    <row r="60366" spans="7:7" x14ac:dyDescent="0.2">
      <c r="G60366" s="12"/>
    </row>
    <row r="60367" spans="7:7" x14ac:dyDescent="0.2">
      <c r="G60367" s="12"/>
    </row>
    <row r="60368" spans="7:7" x14ac:dyDescent="0.2">
      <c r="G60368" s="12"/>
    </row>
    <row r="60369" spans="7:7" x14ac:dyDescent="0.2">
      <c r="G60369" s="12"/>
    </row>
    <row r="60370" spans="7:7" x14ac:dyDescent="0.2">
      <c r="G60370" s="12"/>
    </row>
    <row r="60371" spans="7:7" x14ac:dyDescent="0.2">
      <c r="G60371" s="12"/>
    </row>
    <row r="60372" spans="7:7" x14ac:dyDescent="0.2">
      <c r="G60372" s="12"/>
    </row>
    <row r="60373" spans="7:7" x14ac:dyDescent="0.2">
      <c r="G60373" s="12"/>
    </row>
    <row r="60374" spans="7:7" x14ac:dyDescent="0.2">
      <c r="G60374" s="12"/>
    </row>
    <row r="60375" spans="7:7" x14ac:dyDescent="0.2">
      <c r="G60375" s="12"/>
    </row>
    <row r="60376" spans="7:7" x14ac:dyDescent="0.2">
      <c r="G60376" s="12"/>
    </row>
    <row r="60377" spans="7:7" x14ac:dyDescent="0.2">
      <c r="G60377" s="12"/>
    </row>
    <row r="60378" spans="7:7" x14ac:dyDescent="0.2">
      <c r="G60378" s="12"/>
    </row>
    <row r="60379" spans="7:7" x14ac:dyDescent="0.2">
      <c r="G60379" s="12"/>
    </row>
    <row r="60380" spans="7:7" x14ac:dyDescent="0.2">
      <c r="G60380" s="12"/>
    </row>
    <row r="60381" spans="7:7" x14ac:dyDescent="0.2">
      <c r="G60381" s="12"/>
    </row>
    <row r="60382" spans="7:7" x14ac:dyDescent="0.2">
      <c r="G60382" s="12"/>
    </row>
    <row r="60383" spans="7:7" x14ac:dyDescent="0.2">
      <c r="G60383" s="12"/>
    </row>
    <row r="60384" spans="7:7" x14ac:dyDescent="0.2">
      <c r="G60384" s="12"/>
    </row>
    <row r="60385" spans="7:7" x14ac:dyDescent="0.2">
      <c r="G60385" s="12"/>
    </row>
    <row r="60386" spans="7:7" x14ac:dyDescent="0.2">
      <c r="G60386" s="12"/>
    </row>
    <row r="60387" spans="7:7" x14ac:dyDescent="0.2">
      <c r="G60387" s="12"/>
    </row>
    <row r="60388" spans="7:7" x14ac:dyDescent="0.2">
      <c r="G60388" s="12"/>
    </row>
    <row r="60389" spans="7:7" x14ac:dyDescent="0.2">
      <c r="G60389" s="12"/>
    </row>
    <row r="60390" spans="7:7" x14ac:dyDescent="0.2">
      <c r="G60390" s="12"/>
    </row>
    <row r="60391" spans="7:7" x14ac:dyDescent="0.2">
      <c r="G60391" s="12"/>
    </row>
    <row r="60392" spans="7:7" x14ac:dyDescent="0.2">
      <c r="G60392" s="12"/>
    </row>
    <row r="60393" spans="7:7" x14ac:dyDescent="0.2">
      <c r="G60393" s="12"/>
    </row>
    <row r="60394" spans="7:7" x14ac:dyDescent="0.2">
      <c r="G60394" s="12"/>
    </row>
    <row r="60395" spans="7:7" x14ac:dyDescent="0.2">
      <c r="G60395" s="12"/>
    </row>
    <row r="60396" spans="7:7" x14ac:dyDescent="0.2">
      <c r="G60396" s="12"/>
    </row>
    <row r="60397" spans="7:7" x14ac:dyDescent="0.2">
      <c r="G60397" s="12"/>
    </row>
    <row r="60398" spans="7:7" x14ac:dyDescent="0.2">
      <c r="G60398" s="12"/>
    </row>
    <row r="60399" spans="7:7" x14ac:dyDescent="0.2">
      <c r="G60399" s="12"/>
    </row>
    <row r="60400" spans="7:7" x14ac:dyDescent="0.2">
      <c r="G60400" s="12"/>
    </row>
    <row r="60401" spans="7:7" x14ac:dyDescent="0.2">
      <c r="G60401" s="12"/>
    </row>
    <row r="60402" spans="7:7" x14ac:dyDescent="0.2">
      <c r="G60402" s="12"/>
    </row>
    <row r="60403" spans="7:7" x14ac:dyDescent="0.2">
      <c r="G60403" s="12"/>
    </row>
    <row r="60404" spans="7:7" x14ac:dyDescent="0.2">
      <c r="G60404" s="12"/>
    </row>
    <row r="60405" spans="7:7" x14ac:dyDescent="0.2">
      <c r="G60405" s="12"/>
    </row>
    <row r="60406" spans="7:7" x14ac:dyDescent="0.2">
      <c r="G60406" s="12"/>
    </row>
    <row r="60407" spans="7:7" x14ac:dyDescent="0.2">
      <c r="G60407" s="12"/>
    </row>
    <row r="60408" spans="7:7" x14ac:dyDescent="0.2">
      <c r="G60408" s="12"/>
    </row>
    <row r="60409" spans="7:7" x14ac:dyDescent="0.2">
      <c r="G60409" s="12"/>
    </row>
    <row r="60410" spans="7:7" x14ac:dyDescent="0.2">
      <c r="G60410" s="12"/>
    </row>
    <row r="60411" spans="7:7" x14ac:dyDescent="0.2">
      <c r="G60411" s="12"/>
    </row>
    <row r="60412" spans="7:7" x14ac:dyDescent="0.2">
      <c r="G60412" s="12"/>
    </row>
    <row r="60413" spans="7:7" x14ac:dyDescent="0.2">
      <c r="G60413" s="12"/>
    </row>
    <row r="60414" spans="7:7" x14ac:dyDescent="0.2">
      <c r="G60414" s="12"/>
    </row>
    <row r="60415" spans="7:7" x14ac:dyDescent="0.2">
      <c r="G60415" s="12"/>
    </row>
    <row r="60416" spans="7:7" x14ac:dyDescent="0.2">
      <c r="G60416" s="12"/>
    </row>
    <row r="60417" spans="7:7" x14ac:dyDescent="0.2">
      <c r="G60417" s="12"/>
    </row>
    <row r="60418" spans="7:7" x14ac:dyDescent="0.2">
      <c r="G60418" s="12"/>
    </row>
    <row r="60419" spans="7:7" x14ac:dyDescent="0.2">
      <c r="G60419" s="12"/>
    </row>
    <row r="60420" spans="7:7" x14ac:dyDescent="0.2">
      <c r="G60420" s="12"/>
    </row>
    <row r="60421" spans="7:7" x14ac:dyDescent="0.2">
      <c r="G60421" s="12"/>
    </row>
    <row r="60422" spans="7:7" x14ac:dyDescent="0.2">
      <c r="G60422" s="12"/>
    </row>
    <row r="60423" spans="7:7" x14ac:dyDescent="0.2">
      <c r="G60423" s="12"/>
    </row>
    <row r="60424" spans="7:7" x14ac:dyDescent="0.2">
      <c r="G60424" s="12"/>
    </row>
    <row r="60425" spans="7:7" x14ac:dyDescent="0.2">
      <c r="G60425" s="12"/>
    </row>
    <row r="60426" spans="7:7" x14ac:dyDescent="0.2">
      <c r="G60426" s="12"/>
    </row>
    <row r="60427" spans="7:7" x14ac:dyDescent="0.2">
      <c r="G60427" s="12"/>
    </row>
    <row r="60428" spans="7:7" x14ac:dyDescent="0.2">
      <c r="G60428" s="12"/>
    </row>
    <row r="60429" spans="7:7" x14ac:dyDescent="0.2">
      <c r="G60429" s="12"/>
    </row>
    <row r="60430" spans="7:7" x14ac:dyDescent="0.2">
      <c r="G60430" s="12"/>
    </row>
    <row r="60431" spans="7:7" x14ac:dyDescent="0.2">
      <c r="G60431" s="12"/>
    </row>
    <row r="60432" spans="7:7" x14ac:dyDescent="0.2">
      <c r="G60432" s="12"/>
    </row>
    <row r="60433" spans="7:7" x14ac:dyDescent="0.2">
      <c r="G60433" s="12"/>
    </row>
    <row r="60434" spans="7:7" x14ac:dyDescent="0.2">
      <c r="G60434" s="12"/>
    </row>
    <row r="60435" spans="7:7" x14ac:dyDescent="0.2">
      <c r="G60435" s="12"/>
    </row>
    <row r="60436" spans="7:7" x14ac:dyDescent="0.2">
      <c r="G60436" s="12"/>
    </row>
    <row r="60437" spans="7:7" x14ac:dyDescent="0.2">
      <c r="G60437" s="12"/>
    </row>
    <row r="60438" spans="7:7" x14ac:dyDescent="0.2">
      <c r="G60438" s="12"/>
    </row>
    <row r="60439" spans="7:7" x14ac:dyDescent="0.2">
      <c r="G60439" s="12"/>
    </row>
    <row r="60440" spans="7:7" x14ac:dyDescent="0.2">
      <c r="G60440" s="12"/>
    </row>
    <row r="60441" spans="7:7" x14ac:dyDescent="0.2">
      <c r="G60441" s="12"/>
    </row>
    <row r="60442" spans="7:7" x14ac:dyDescent="0.2">
      <c r="G60442" s="12"/>
    </row>
    <row r="60443" spans="7:7" x14ac:dyDescent="0.2">
      <c r="G60443" s="12"/>
    </row>
    <row r="60444" spans="7:7" x14ac:dyDescent="0.2">
      <c r="G60444" s="12"/>
    </row>
    <row r="60445" spans="7:7" x14ac:dyDescent="0.2">
      <c r="G60445" s="12"/>
    </row>
    <row r="60446" spans="7:7" x14ac:dyDescent="0.2">
      <c r="G60446" s="12"/>
    </row>
    <row r="60447" spans="7:7" x14ac:dyDescent="0.2">
      <c r="G60447" s="12"/>
    </row>
    <row r="60448" spans="7:7" x14ac:dyDescent="0.2">
      <c r="G60448" s="12"/>
    </row>
    <row r="60449" spans="7:7" x14ac:dyDescent="0.2">
      <c r="G60449" s="12"/>
    </row>
    <row r="60450" spans="7:7" x14ac:dyDescent="0.2">
      <c r="G60450" s="12"/>
    </row>
    <row r="60451" spans="7:7" x14ac:dyDescent="0.2">
      <c r="G60451" s="12"/>
    </row>
    <row r="60452" spans="7:7" x14ac:dyDescent="0.2">
      <c r="G60452" s="12"/>
    </row>
    <row r="60453" spans="7:7" x14ac:dyDescent="0.2">
      <c r="G60453" s="12"/>
    </row>
    <row r="60454" spans="7:7" x14ac:dyDescent="0.2">
      <c r="G60454" s="12"/>
    </row>
    <row r="60455" spans="7:7" x14ac:dyDescent="0.2">
      <c r="G60455" s="12"/>
    </row>
    <row r="60456" spans="7:7" x14ac:dyDescent="0.2">
      <c r="G60456" s="12"/>
    </row>
    <row r="60457" spans="7:7" x14ac:dyDescent="0.2">
      <c r="G60457" s="12"/>
    </row>
    <row r="60458" spans="7:7" x14ac:dyDescent="0.2">
      <c r="G60458" s="12"/>
    </row>
    <row r="60459" spans="7:7" x14ac:dyDescent="0.2">
      <c r="G60459" s="12"/>
    </row>
    <row r="60460" spans="7:7" x14ac:dyDescent="0.2">
      <c r="G60460" s="12"/>
    </row>
    <row r="60461" spans="7:7" x14ac:dyDescent="0.2">
      <c r="G60461" s="12"/>
    </row>
    <row r="60462" spans="7:7" x14ac:dyDescent="0.2">
      <c r="G60462" s="12"/>
    </row>
    <row r="60463" spans="7:7" x14ac:dyDescent="0.2">
      <c r="G60463" s="12"/>
    </row>
    <row r="60464" spans="7:7" x14ac:dyDescent="0.2">
      <c r="G60464" s="12"/>
    </row>
    <row r="60465" spans="7:7" x14ac:dyDescent="0.2">
      <c r="G60465" s="12"/>
    </row>
    <row r="60466" spans="7:7" x14ac:dyDescent="0.2">
      <c r="G60466" s="12"/>
    </row>
    <row r="60467" spans="7:7" x14ac:dyDescent="0.2">
      <c r="G60467" s="12"/>
    </row>
    <row r="60468" spans="7:7" x14ac:dyDescent="0.2">
      <c r="G60468" s="12"/>
    </row>
    <row r="60469" spans="7:7" x14ac:dyDescent="0.2">
      <c r="G60469" s="12"/>
    </row>
    <row r="60470" spans="7:7" x14ac:dyDescent="0.2">
      <c r="G60470" s="12"/>
    </row>
    <row r="60471" spans="7:7" x14ac:dyDescent="0.2">
      <c r="G60471" s="12"/>
    </row>
    <row r="60472" spans="7:7" x14ac:dyDescent="0.2">
      <c r="G60472" s="12"/>
    </row>
    <row r="60473" spans="7:7" x14ac:dyDescent="0.2">
      <c r="G60473" s="12"/>
    </row>
    <row r="60474" spans="7:7" x14ac:dyDescent="0.2">
      <c r="G60474" s="12"/>
    </row>
    <row r="60475" spans="7:7" x14ac:dyDescent="0.2">
      <c r="G60475" s="12"/>
    </row>
    <row r="60476" spans="7:7" x14ac:dyDescent="0.2">
      <c r="G60476" s="12"/>
    </row>
    <row r="60477" spans="7:7" x14ac:dyDescent="0.2">
      <c r="G60477" s="12"/>
    </row>
    <row r="60478" spans="7:7" x14ac:dyDescent="0.2">
      <c r="G60478" s="12"/>
    </row>
    <row r="60479" spans="7:7" x14ac:dyDescent="0.2">
      <c r="G60479" s="12"/>
    </row>
    <row r="60480" spans="7:7" x14ac:dyDescent="0.2">
      <c r="G60480" s="12"/>
    </row>
    <row r="60481" spans="7:7" x14ac:dyDescent="0.2">
      <c r="G60481" s="12"/>
    </row>
    <row r="60482" spans="7:7" x14ac:dyDescent="0.2">
      <c r="G60482" s="12"/>
    </row>
    <row r="60483" spans="7:7" x14ac:dyDescent="0.2">
      <c r="G60483" s="12"/>
    </row>
    <row r="60484" spans="7:7" x14ac:dyDescent="0.2">
      <c r="G60484" s="12"/>
    </row>
    <row r="60485" spans="7:7" x14ac:dyDescent="0.2">
      <c r="G60485" s="12"/>
    </row>
    <row r="60486" spans="7:7" x14ac:dyDescent="0.2">
      <c r="G60486" s="12"/>
    </row>
    <row r="60487" spans="7:7" x14ac:dyDescent="0.2">
      <c r="G60487" s="12"/>
    </row>
    <row r="60488" spans="7:7" x14ac:dyDescent="0.2">
      <c r="G60488" s="12"/>
    </row>
    <row r="60489" spans="7:7" x14ac:dyDescent="0.2">
      <c r="G60489" s="12"/>
    </row>
    <row r="60490" spans="7:7" x14ac:dyDescent="0.2">
      <c r="G60490" s="12"/>
    </row>
    <row r="60491" spans="7:7" x14ac:dyDescent="0.2">
      <c r="G60491" s="12"/>
    </row>
    <row r="60492" spans="7:7" x14ac:dyDescent="0.2">
      <c r="G60492" s="12"/>
    </row>
    <row r="60493" spans="7:7" x14ac:dyDescent="0.2">
      <c r="G60493" s="12"/>
    </row>
    <row r="60494" spans="7:7" x14ac:dyDescent="0.2">
      <c r="G60494" s="12"/>
    </row>
    <row r="60495" spans="7:7" x14ac:dyDescent="0.2">
      <c r="G60495" s="12"/>
    </row>
    <row r="60496" spans="7:7" x14ac:dyDescent="0.2">
      <c r="G60496" s="12"/>
    </row>
    <row r="60497" spans="7:7" x14ac:dyDescent="0.2">
      <c r="G60497" s="12"/>
    </row>
    <row r="60498" spans="7:7" x14ac:dyDescent="0.2">
      <c r="G60498" s="12"/>
    </row>
    <row r="60499" spans="7:7" x14ac:dyDescent="0.2">
      <c r="G60499" s="12"/>
    </row>
    <row r="60500" spans="7:7" x14ac:dyDescent="0.2">
      <c r="G60500" s="12"/>
    </row>
    <row r="60501" spans="7:7" x14ac:dyDescent="0.2">
      <c r="G60501" s="12"/>
    </row>
    <row r="60502" spans="7:7" x14ac:dyDescent="0.2">
      <c r="G60502" s="12"/>
    </row>
    <row r="60503" spans="7:7" x14ac:dyDescent="0.2">
      <c r="G60503" s="12"/>
    </row>
    <row r="60504" spans="7:7" x14ac:dyDescent="0.2">
      <c r="G60504" s="12"/>
    </row>
    <row r="60505" spans="7:7" x14ac:dyDescent="0.2">
      <c r="G60505" s="12"/>
    </row>
    <row r="60506" spans="7:7" x14ac:dyDescent="0.2">
      <c r="G60506" s="12"/>
    </row>
    <row r="60507" spans="7:7" x14ac:dyDescent="0.2">
      <c r="G60507" s="12"/>
    </row>
    <row r="60508" spans="7:7" x14ac:dyDescent="0.2">
      <c r="G60508" s="12"/>
    </row>
    <row r="60509" spans="7:7" x14ac:dyDescent="0.2">
      <c r="G60509" s="12"/>
    </row>
    <row r="60510" spans="7:7" x14ac:dyDescent="0.2">
      <c r="G60510" s="12"/>
    </row>
    <row r="60511" spans="7:7" x14ac:dyDescent="0.2">
      <c r="G60511" s="12"/>
    </row>
    <row r="60512" spans="7:7" x14ac:dyDescent="0.2">
      <c r="G60512" s="12"/>
    </row>
    <row r="60513" spans="7:7" x14ac:dyDescent="0.2">
      <c r="G60513" s="12"/>
    </row>
    <row r="60514" spans="7:7" x14ac:dyDescent="0.2">
      <c r="G60514" s="12"/>
    </row>
    <row r="60515" spans="7:7" x14ac:dyDescent="0.2">
      <c r="G60515" s="12"/>
    </row>
    <row r="60516" spans="7:7" x14ac:dyDescent="0.2">
      <c r="G60516" s="12"/>
    </row>
    <row r="60517" spans="7:7" x14ac:dyDescent="0.2">
      <c r="G60517" s="12"/>
    </row>
    <row r="60518" spans="7:7" x14ac:dyDescent="0.2">
      <c r="G60518" s="12"/>
    </row>
    <row r="60519" spans="7:7" x14ac:dyDescent="0.2">
      <c r="G60519" s="12"/>
    </row>
    <row r="60520" spans="7:7" x14ac:dyDescent="0.2">
      <c r="G60520" s="12"/>
    </row>
    <row r="60521" spans="7:7" x14ac:dyDescent="0.2">
      <c r="G60521" s="12"/>
    </row>
    <row r="60522" spans="7:7" x14ac:dyDescent="0.2">
      <c r="G60522" s="12"/>
    </row>
    <row r="60523" spans="7:7" x14ac:dyDescent="0.2">
      <c r="G60523" s="12"/>
    </row>
    <row r="60524" spans="7:7" x14ac:dyDescent="0.2">
      <c r="G60524" s="12"/>
    </row>
    <row r="60525" spans="7:7" x14ac:dyDescent="0.2">
      <c r="G60525" s="12"/>
    </row>
    <row r="60526" spans="7:7" x14ac:dyDescent="0.2">
      <c r="G60526" s="12"/>
    </row>
    <row r="60527" spans="7:7" x14ac:dyDescent="0.2">
      <c r="G60527" s="12"/>
    </row>
    <row r="60528" spans="7:7" x14ac:dyDescent="0.2">
      <c r="G60528" s="12"/>
    </row>
    <row r="60529" spans="7:7" x14ac:dyDescent="0.2">
      <c r="G60529" s="12"/>
    </row>
    <row r="60530" spans="7:7" x14ac:dyDescent="0.2">
      <c r="G60530" s="12"/>
    </row>
    <row r="60531" spans="7:7" x14ac:dyDescent="0.2">
      <c r="G60531" s="12"/>
    </row>
    <row r="60532" spans="7:7" x14ac:dyDescent="0.2">
      <c r="G60532" s="12"/>
    </row>
    <row r="60533" spans="7:7" x14ac:dyDescent="0.2">
      <c r="G60533" s="12"/>
    </row>
    <row r="60534" spans="7:7" x14ac:dyDescent="0.2">
      <c r="G60534" s="12"/>
    </row>
    <row r="60535" spans="7:7" x14ac:dyDescent="0.2">
      <c r="G60535" s="12"/>
    </row>
    <row r="60536" spans="7:7" x14ac:dyDescent="0.2">
      <c r="G60536" s="12"/>
    </row>
    <row r="60537" spans="7:7" x14ac:dyDescent="0.2">
      <c r="G60537" s="12"/>
    </row>
    <row r="60538" spans="7:7" x14ac:dyDescent="0.2">
      <c r="G60538" s="12"/>
    </row>
    <row r="60539" spans="7:7" x14ac:dyDescent="0.2">
      <c r="G60539" s="12"/>
    </row>
    <row r="60540" spans="7:7" x14ac:dyDescent="0.2">
      <c r="G60540" s="12"/>
    </row>
    <row r="60541" spans="7:7" x14ac:dyDescent="0.2">
      <c r="G60541" s="12"/>
    </row>
    <row r="60542" spans="7:7" x14ac:dyDescent="0.2">
      <c r="G60542" s="12"/>
    </row>
    <row r="60543" spans="7:7" x14ac:dyDescent="0.2">
      <c r="G60543" s="12"/>
    </row>
    <row r="60544" spans="7:7" x14ac:dyDescent="0.2">
      <c r="G60544" s="12"/>
    </row>
    <row r="60545" spans="7:7" x14ac:dyDescent="0.2">
      <c r="G60545" s="12"/>
    </row>
    <row r="60546" spans="7:7" x14ac:dyDescent="0.2">
      <c r="G60546" s="12"/>
    </row>
    <row r="60547" spans="7:7" x14ac:dyDescent="0.2">
      <c r="G60547" s="12"/>
    </row>
    <row r="60548" spans="7:7" x14ac:dyDescent="0.2">
      <c r="G60548" s="12"/>
    </row>
    <row r="60549" spans="7:7" x14ac:dyDescent="0.2">
      <c r="G60549" s="12"/>
    </row>
    <row r="60550" spans="7:7" x14ac:dyDescent="0.2">
      <c r="G60550" s="12"/>
    </row>
    <row r="60551" spans="7:7" x14ac:dyDescent="0.2">
      <c r="G60551" s="12"/>
    </row>
    <row r="60552" spans="7:7" x14ac:dyDescent="0.2">
      <c r="G60552" s="12"/>
    </row>
    <row r="60553" spans="7:7" x14ac:dyDescent="0.2">
      <c r="G60553" s="12"/>
    </row>
    <row r="60554" spans="7:7" x14ac:dyDescent="0.2">
      <c r="G60554" s="12"/>
    </row>
    <row r="60555" spans="7:7" x14ac:dyDescent="0.2">
      <c r="G60555" s="12"/>
    </row>
    <row r="60556" spans="7:7" x14ac:dyDescent="0.2">
      <c r="G60556" s="12"/>
    </row>
    <row r="60557" spans="7:7" x14ac:dyDescent="0.2">
      <c r="G60557" s="12"/>
    </row>
    <row r="60558" spans="7:7" x14ac:dyDescent="0.2">
      <c r="G60558" s="12"/>
    </row>
    <row r="60559" spans="7:7" x14ac:dyDescent="0.2">
      <c r="G60559" s="12"/>
    </row>
    <row r="60560" spans="7:7" x14ac:dyDescent="0.2">
      <c r="G60560" s="12"/>
    </row>
    <row r="60561" spans="7:7" x14ac:dyDescent="0.2">
      <c r="G60561" s="12"/>
    </row>
    <row r="60562" spans="7:7" x14ac:dyDescent="0.2">
      <c r="G60562" s="12"/>
    </row>
    <row r="60563" spans="7:7" x14ac:dyDescent="0.2">
      <c r="G60563" s="12"/>
    </row>
    <row r="60564" spans="7:7" x14ac:dyDescent="0.2">
      <c r="G60564" s="12"/>
    </row>
    <row r="60565" spans="7:7" x14ac:dyDescent="0.2">
      <c r="G60565" s="12"/>
    </row>
    <row r="60566" spans="7:7" x14ac:dyDescent="0.2">
      <c r="G60566" s="12"/>
    </row>
    <row r="60567" spans="7:7" x14ac:dyDescent="0.2">
      <c r="G60567" s="12"/>
    </row>
    <row r="60568" spans="7:7" x14ac:dyDescent="0.2">
      <c r="G60568" s="12"/>
    </row>
    <row r="60569" spans="7:7" x14ac:dyDescent="0.2">
      <c r="G60569" s="12"/>
    </row>
    <row r="60570" spans="7:7" x14ac:dyDescent="0.2">
      <c r="G60570" s="12"/>
    </row>
    <row r="60571" spans="7:7" x14ac:dyDescent="0.2">
      <c r="G60571" s="12"/>
    </row>
    <row r="60572" spans="7:7" x14ac:dyDescent="0.2">
      <c r="G60572" s="12"/>
    </row>
    <row r="60573" spans="7:7" x14ac:dyDescent="0.2">
      <c r="G60573" s="12"/>
    </row>
    <row r="60574" spans="7:7" x14ac:dyDescent="0.2">
      <c r="G60574" s="12"/>
    </row>
    <row r="60575" spans="7:7" x14ac:dyDescent="0.2">
      <c r="G60575" s="12"/>
    </row>
    <row r="60576" spans="7:7" x14ac:dyDescent="0.2">
      <c r="G60576" s="12"/>
    </row>
    <row r="60577" spans="7:7" x14ac:dyDescent="0.2">
      <c r="G60577" s="12"/>
    </row>
    <row r="60578" spans="7:7" x14ac:dyDescent="0.2">
      <c r="G60578" s="12"/>
    </row>
    <row r="60579" spans="7:7" x14ac:dyDescent="0.2">
      <c r="G60579" s="12"/>
    </row>
    <row r="60580" spans="7:7" x14ac:dyDescent="0.2">
      <c r="G60580" s="12"/>
    </row>
    <row r="60581" spans="7:7" x14ac:dyDescent="0.2">
      <c r="G60581" s="12"/>
    </row>
    <row r="60582" spans="7:7" x14ac:dyDescent="0.2">
      <c r="G60582" s="12"/>
    </row>
    <row r="60583" spans="7:7" x14ac:dyDescent="0.2">
      <c r="G60583" s="12"/>
    </row>
    <row r="60584" spans="7:7" x14ac:dyDescent="0.2">
      <c r="G60584" s="12"/>
    </row>
    <row r="60585" spans="7:7" x14ac:dyDescent="0.2">
      <c r="G60585" s="12"/>
    </row>
    <row r="60586" spans="7:7" x14ac:dyDescent="0.2">
      <c r="G60586" s="12"/>
    </row>
    <row r="60587" spans="7:7" x14ac:dyDescent="0.2">
      <c r="G60587" s="12"/>
    </row>
    <row r="60588" spans="7:7" x14ac:dyDescent="0.2">
      <c r="G60588" s="12"/>
    </row>
    <row r="60589" spans="7:7" x14ac:dyDescent="0.2">
      <c r="G60589" s="12"/>
    </row>
    <row r="60590" spans="7:7" x14ac:dyDescent="0.2">
      <c r="G60590" s="12"/>
    </row>
    <row r="60591" spans="7:7" x14ac:dyDescent="0.2">
      <c r="G60591" s="12"/>
    </row>
    <row r="60592" spans="7:7" x14ac:dyDescent="0.2">
      <c r="G60592" s="12"/>
    </row>
    <row r="60593" spans="7:7" x14ac:dyDescent="0.2">
      <c r="G60593" s="12"/>
    </row>
    <row r="60594" spans="7:7" x14ac:dyDescent="0.2">
      <c r="G60594" s="12"/>
    </row>
    <row r="60595" spans="7:7" x14ac:dyDescent="0.2">
      <c r="G60595" s="12"/>
    </row>
    <row r="60596" spans="7:7" x14ac:dyDescent="0.2">
      <c r="G60596" s="12"/>
    </row>
    <row r="60597" spans="7:7" x14ac:dyDescent="0.2">
      <c r="G60597" s="12"/>
    </row>
    <row r="60598" spans="7:7" x14ac:dyDescent="0.2">
      <c r="G60598" s="12"/>
    </row>
    <row r="60599" spans="7:7" x14ac:dyDescent="0.2">
      <c r="G60599" s="12"/>
    </row>
    <row r="60600" spans="7:7" x14ac:dyDescent="0.2">
      <c r="G60600" s="12"/>
    </row>
    <row r="60601" spans="7:7" x14ac:dyDescent="0.2">
      <c r="G60601" s="12"/>
    </row>
    <row r="60602" spans="7:7" x14ac:dyDescent="0.2">
      <c r="G60602" s="12"/>
    </row>
    <row r="60603" spans="7:7" x14ac:dyDescent="0.2">
      <c r="G60603" s="12"/>
    </row>
    <row r="60604" spans="7:7" x14ac:dyDescent="0.2">
      <c r="G60604" s="12"/>
    </row>
    <row r="60605" spans="7:7" x14ac:dyDescent="0.2">
      <c r="G60605" s="12"/>
    </row>
    <row r="60606" spans="7:7" x14ac:dyDescent="0.2">
      <c r="G60606" s="12"/>
    </row>
    <row r="60607" spans="7:7" x14ac:dyDescent="0.2">
      <c r="G60607" s="12"/>
    </row>
    <row r="60608" spans="7:7" x14ac:dyDescent="0.2">
      <c r="G60608" s="12"/>
    </row>
    <row r="60609" spans="7:7" x14ac:dyDescent="0.2">
      <c r="G60609" s="12"/>
    </row>
    <row r="60610" spans="7:7" x14ac:dyDescent="0.2">
      <c r="G60610" s="12"/>
    </row>
    <row r="60611" spans="7:7" x14ac:dyDescent="0.2">
      <c r="G60611" s="12"/>
    </row>
    <row r="60612" spans="7:7" x14ac:dyDescent="0.2">
      <c r="G60612" s="12"/>
    </row>
    <row r="60613" spans="7:7" x14ac:dyDescent="0.2">
      <c r="G60613" s="12"/>
    </row>
    <row r="60614" spans="7:7" x14ac:dyDescent="0.2">
      <c r="G60614" s="12"/>
    </row>
    <row r="60615" spans="7:7" x14ac:dyDescent="0.2">
      <c r="G60615" s="12"/>
    </row>
    <row r="60616" spans="7:7" x14ac:dyDescent="0.2">
      <c r="G60616" s="12"/>
    </row>
    <row r="60617" spans="7:7" x14ac:dyDescent="0.2">
      <c r="G60617" s="12"/>
    </row>
    <row r="60618" spans="7:7" x14ac:dyDescent="0.2">
      <c r="G60618" s="12"/>
    </row>
    <row r="60619" spans="7:7" x14ac:dyDescent="0.2">
      <c r="G60619" s="12"/>
    </row>
    <row r="60620" spans="7:7" x14ac:dyDescent="0.2">
      <c r="G60620" s="12"/>
    </row>
    <row r="60621" spans="7:7" x14ac:dyDescent="0.2">
      <c r="G60621" s="12"/>
    </row>
    <row r="60622" spans="7:7" x14ac:dyDescent="0.2">
      <c r="G60622" s="12"/>
    </row>
    <row r="60623" spans="7:7" x14ac:dyDescent="0.2">
      <c r="G60623" s="12"/>
    </row>
    <row r="60624" spans="7:7" x14ac:dyDescent="0.2">
      <c r="G60624" s="12"/>
    </row>
    <row r="60625" spans="7:7" x14ac:dyDescent="0.2">
      <c r="G60625" s="12"/>
    </row>
    <row r="60626" spans="7:7" x14ac:dyDescent="0.2">
      <c r="G60626" s="12"/>
    </row>
    <row r="60627" spans="7:7" x14ac:dyDescent="0.2">
      <c r="G60627" s="12"/>
    </row>
    <row r="60628" spans="7:7" x14ac:dyDescent="0.2">
      <c r="G60628" s="12"/>
    </row>
    <row r="60629" spans="7:7" x14ac:dyDescent="0.2">
      <c r="G60629" s="12"/>
    </row>
    <row r="60630" spans="7:7" x14ac:dyDescent="0.2">
      <c r="G60630" s="12"/>
    </row>
    <row r="60631" spans="7:7" x14ac:dyDescent="0.2">
      <c r="G60631" s="12"/>
    </row>
    <row r="60632" spans="7:7" x14ac:dyDescent="0.2">
      <c r="G60632" s="12"/>
    </row>
    <row r="60633" spans="7:7" x14ac:dyDescent="0.2">
      <c r="G60633" s="12"/>
    </row>
    <row r="60634" spans="7:7" x14ac:dyDescent="0.2">
      <c r="G60634" s="12"/>
    </row>
    <row r="60635" spans="7:7" x14ac:dyDescent="0.2">
      <c r="G60635" s="12"/>
    </row>
    <row r="60636" spans="7:7" x14ac:dyDescent="0.2">
      <c r="G60636" s="12"/>
    </row>
    <row r="60637" spans="7:7" x14ac:dyDescent="0.2">
      <c r="G60637" s="12"/>
    </row>
    <row r="60638" spans="7:7" x14ac:dyDescent="0.2">
      <c r="G60638" s="12"/>
    </row>
    <row r="60639" spans="7:7" x14ac:dyDescent="0.2">
      <c r="G60639" s="12"/>
    </row>
    <row r="60640" spans="7:7" x14ac:dyDescent="0.2">
      <c r="G60640" s="12"/>
    </row>
    <row r="60641" spans="7:7" x14ac:dyDescent="0.2">
      <c r="G60641" s="12"/>
    </row>
    <row r="60642" spans="7:7" x14ac:dyDescent="0.2">
      <c r="G60642" s="12"/>
    </row>
    <row r="60643" spans="7:7" x14ac:dyDescent="0.2">
      <c r="G60643" s="12"/>
    </row>
    <row r="60644" spans="7:7" x14ac:dyDescent="0.2">
      <c r="G60644" s="12"/>
    </row>
    <row r="60645" spans="7:7" x14ac:dyDescent="0.2">
      <c r="G60645" s="12"/>
    </row>
    <row r="60646" spans="7:7" x14ac:dyDescent="0.2">
      <c r="G60646" s="12"/>
    </row>
    <row r="60647" spans="7:7" x14ac:dyDescent="0.2">
      <c r="G60647" s="12"/>
    </row>
    <row r="60648" spans="7:7" x14ac:dyDescent="0.2">
      <c r="G60648" s="12"/>
    </row>
    <row r="60649" spans="7:7" x14ac:dyDescent="0.2">
      <c r="G60649" s="12"/>
    </row>
    <row r="60650" spans="7:7" x14ac:dyDescent="0.2">
      <c r="G60650" s="12"/>
    </row>
    <row r="60651" spans="7:7" x14ac:dyDescent="0.2">
      <c r="G60651" s="12"/>
    </row>
    <row r="60652" spans="7:7" x14ac:dyDescent="0.2">
      <c r="G60652" s="12"/>
    </row>
    <row r="60653" spans="7:7" x14ac:dyDescent="0.2">
      <c r="G60653" s="12"/>
    </row>
    <row r="60654" spans="7:7" x14ac:dyDescent="0.2">
      <c r="G60654" s="12"/>
    </row>
    <row r="60655" spans="7:7" x14ac:dyDescent="0.2">
      <c r="G60655" s="12"/>
    </row>
    <row r="60656" spans="7:7" x14ac:dyDescent="0.2">
      <c r="G60656" s="12"/>
    </row>
    <row r="60657" spans="7:7" x14ac:dyDescent="0.2">
      <c r="G60657" s="12"/>
    </row>
    <row r="60658" spans="7:7" x14ac:dyDescent="0.2">
      <c r="G60658" s="12"/>
    </row>
    <row r="60659" spans="7:7" x14ac:dyDescent="0.2">
      <c r="G60659" s="12"/>
    </row>
    <row r="60660" spans="7:7" x14ac:dyDescent="0.2">
      <c r="G60660" s="12"/>
    </row>
    <row r="60661" spans="7:7" x14ac:dyDescent="0.2">
      <c r="G60661" s="12"/>
    </row>
    <row r="60662" spans="7:7" x14ac:dyDescent="0.2">
      <c r="G60662" s="12"/>
    </row>
    <row r="60663" spans="7:7" x14ac:dyDescent="0.2">
      <c r="G60663" s="12"/>
    </row>
    <row r="60664" spans="7:7" x14ac:dyDescent="0.2">
      <c r="G60664" s="12"/>
    </row>
    <row r="60665" spans="7:7" x14ac:dyDescent="0.2">
      <c r="G60665" s="12"/>
    </row>
    <row r="60666" spans="7:7" x14ac:dyDescent="0.2">
      <c r="G60666" s="12"/>
    </row>
    <row r="60667" spans="7:7" x14ac:dyDescent="0.2">
      <c r="G60667" s="12"/>
    </row>
    <row r="60668" spans="7:7" x14ac:dyDescent="0.2">
      <c r="G60668" s="12"/>
    </row>
    <row r="60669" spans="7:7" x14ac:dyDescent="0.2">
      <c r="G60669" s="12"/>
    </row>
    <row r="60670" spans="7:7" x14ac:dyDescent="0.2">
      <c r="G60670" s="12"/>
    </row>
    <row r="60671" spans="7:7" x14ac:dyDescent="0.2">
      <c r="G60671" s="12"/>
    </row>
    <row r="60672" spans="7:7" x14ac:dyDescent="0.2">
      <c r="G60672" s="12"/>
    </row>
    <row r="60673" spans="7:7" x14ac:dyDescent="0.2">
      <c r="G60673" s="12"/>
    </row>
    <row r="60674" spans="7:7" x14ac:dyDescent="0.2">
      <c r="G60674" s="12"/>
    </row>
    <row r="60675" spans="7:7" x14ac:dyDescent="0.2">
      <c r="G60675" s="12"/>
    </row>
    <row r="60676" spans="7:7" x14ac:dyDescent="0.2">
      <c r="G60676" s="12"/>
    </row>
    <row r="60677" spans="7:7" x14ac:dyDescent="0.2">
      <c r="G60677" s="12"/>
    </row>
    <row r="60678" spans="7:7" x14ac:dyDescent="0.2">
      <c r="G60678" s="12"/>
    </row>
    <row r="60679" spans="7:7" x14ac:dyDescent="0.2">
      <c r="G60679" s="12"/>
    </row>
    <row r="60680" spans="7:7" x14ac:dyDescent="0.2">
      <c r="G60680" s="12"/>
    </row>
    <row r="60681" spans="7:7" x14ac:dyDescent="0.2">
      <c r="G60681" s="12"/>
    </row>
    <row r="60682" spans="7:7" x14ac:dyDescent="0.2">
      <c r="G60682" s="12"/>
    </row>
    <row r="60683" spans="7:7" x14ac:dyDescent="0.2">
      <c r="G60683" s="12"/>
    </row>
    <row r="60684" spans="7:7" x14ac:dyDescent="0.2">
      <c r="G60684" s="12"/>
    </row>
    <row r="60685" spans="7:7" x14ac:dyDescent="0.2">
      <c r="G60685" s="12"/>
    </row>
    <row r="60686" spans="7:7" x14ac:dyDescent="0.2">
      <c r="G60686" s="12"/>
    </row>
    <row r="60687" spans="7:7" x14ac:dyDescent="0.2">
      <c r="G60687" s="12"/>
    </row>
    <row r="60688" spans="7:7" x14ac:dyDescent="0.2">
      <c r="G60688" s="12"/>
    </row>
    <row r="60689" spans="7:7" x14ac:dyDescent="0.2">
      <c r="G60689" s="12"/>
    </row>
    <row r="60690" spans="7:7" x14ac:dyDescent="0.2">
      <c r="G60690" s="12"/>
    </row>
    <row r="60691" spans="7:7" x14ac:dyDescent="0.2">
      <c r="G60691" s="12"/>
    </row>
    <row r="60692" spans="7:7" x14ac:dyDescent="0.2">
      <c r="G60692" s="12"/>
    </row>
    <row r="60693" spans="7:7" x14ac:dyDescent="0.2">
      <c r="G60693" s="12"/>
    </row>
    <row r="60694" spans="7:7" x14ac:dyDescent="0.2">
      <c r="G60694" s="12"/>
    </row>
    <row r="60695" spans="7:7" x14ac:dyDescent="0.2">
      <c r="G60695" s="12"/>
    </row>
    <row r="60696" spans="7:7" x14ac:dyDescent="0.2">
      <c r="G60696" s="12"/>
    </row>
    <row r="60697" spans="7:7" x14ac:dyDescent="0.2">
      <c r="G60697" s="12"/>
    </row>
    <row r="60698" spans="7:7" x14ac:dyDescent="0.2">
      <c r="G60698" s="12"/>
    </row>
    <row r="60699" spans="7:7" x14ac:dyDescent="0.2">
      <c r="G60699" s="12"/>
    </row>
    <row r="60700" spans="7:7" x14ac:dyDescent="0.2">
      <c r="G60700" s="12"/>
    </row>
    <row r="60701" spans="7:7" x14ac:dyDescent="0.2">
      <c r="G60701" s="12"/>
    </row>
    <row r="60702" spans="7:7" x14ac:dyDescent="0.2">
      <c r="G60702" s="12"/>
    </row>
    <row r="60703" spans="7:7" x14ac:dyDescent="0.2">
      <c r="G60703" s="12"/>
    </row>
    <row r="60704" spans="7:7" x14ac:dyDescent="0.2">
      <c r="G60704" s="12"/>
    </row>
    <row r="60705" spans="7:7" x14ac:dyDescent="0.2">
      <c r="G60705" s="12"/>
    </row>
    <row r="60706" spans="7:7" x14ac:dyDescent="0.2">
      <c r="G60706" s="12"/>
    </row>
    <row r="60707" spans="7:7" x14ac:dyDescent="0.2">
      <c r="G60707" s="12"/>
    </row>
    <row r="60708" spans="7:7" x14ac:dyDescent="0.2">
      <c r="G60708" s="12"/>
    </row>
    <row r="60709" spans="7:7" x14ac:dyDescent="0.2">
      <c r="G60709" s="12"/>
    </row>
    <row r="60710" spans="7:7" x14ac:dyDescent="0.2">
      <c r="G60710" s="12"/>
    </row>
    <row r="60711" spans="7:7" x14ac:dyDescent="0.2">
      <c r="G60711" s="12"/>
    </row>
    <row r="60712" spans="7:7" x14ac:dyDescent="0.2">
      <c r="G60712" s="12"/>
    </row>
    <row r="60713" spans="7:7" x14ac:dyDescent="0.2">
      <c r="G60713" s="12"/>
    </row>
    <row r="60714" spans="7:7" x14ac:dyDescent="0.2">
      <c r="G60714" s="12"/>
    </row>
    <row r="60715" spans="7:7" x14ac:dyDescent="0.2">
      <c r="G60715" s="12"/>
    </row>
    <row r="60716" spans="7:7" x14ac:dyDescent="0.2">
      <c r="G60716" s="12"/>
    </row>
    <row r="60717" spans="7:7" x14ac:dyDescent="0.2">
      <c r="G60717" s="12"/>
    </row>
    <row r="60718" spans="7:7" x14ac:dyDescent="0.2">
      <c r="G60718" s="12"/>
    </row>
    <row r="60719" spans="7:7" x14ac:dyDescent="0.2">
      <c r="G60719" s="12"/>
    </row>
    <row r="60720" spans="7:7" x14ac:dyDescent="0.2">
      <c r="G60720" s="12"/>
    </row>
    <row r="60721" spans="7:7" x14ac:dyDescent="0.2">
      <c r="G60721" s="12"/>
    </row>
    <row r="60722" spans="7:7" x14ac:dyDescent="0.2">
      <c r="G60722" s="12"/>
    </row>
    <row r="60723" spans="7:7" x14ac:dyDescent="0.2">
      <c r="G60723" s="12"/>
    </row>
    <row r="60724" spans="7:7" x14ac:dyDescent="0.2">
      <c r="G60724" s="12"/>
    </row>
    <row r="60725" spans="7:7" x14ac:dyDescent="0.2">
      <c r="G60725" s="12"/>
    </row>
    <row r="60726" spans="7:7" x14ac:dyDescent="0.2">
      <c r="G60726" s="12"/>
    </row>
    <row r="60727" spans="7:7" x14ac:dyDescent="0.2">
      <c r="G60727" s="12"/>
    </row>
    <row r="60728" spans="7:7" x14ac:dyDescent="0.2">
      <c r="G60728" s="12"/>
    </row>
    <row r="60729" spans="7:7" x14ac:dyDescent="0.2">
      <c r="G60729" s="12"/>
    </row>
    <row r="60730" spans="7:7" x14ac:dyDescent="0.2">
      <c r="G60730" s="12"/>
    </row>
    <row r="60731" spans="7:7" x14ac:dyDescent="0.2">
      <c r="G60731" s="12"/>
    </row>
    <row r="60732" spans="7:7" x14ac:dyDescent="0.2">
      <c r="G60732" s="12"/>
    </row>
    <row r="60733" spans="7:7" x14ac:dyDescent="0.2">
      <c r="G60733" s="12"/>
    </row>
    <row r="60734" spans="7:7" x14ac:dyDescent="0.2">
      <c r="G60734" s="12"/>
    </row>
    <row r="60735" spans="7:7" x14ac:dyDescent="0.2">
      <c r="G60735" s="12"/>
    </row>
    <row r="60736" spans="7:7" x14ac:dyDescent="0.2">
      <c r="G60736" s="12"/>
    </row>
    <row r="60737" spans="7:7" x14ac:dyDescent="0.2">
      <c r="G60737" s="12"/>
    </row>
    <row r="60738" spans="7:7" x14ac:dyDescent="0.2">
      <c r="G60738" s="12"/>
    </row>
    <row r="60739" spans="7:7" x14ac:dyDescent="0.2">
      <c r="G60739" s="12"/>
    </row>
    <row r="60740" spans="7:7" x14ac:dyDescent="0.2">
      <c r="G60740" s="12"/>
    </row>
    <row r="60741" spans="7:7" x14ac:dyDescent="0.2">
      <c r="G60741" s="12"/>
    </row>
    <row r="60742" spans="7:7" x14ac:dyDescent="0.2">
      <c r="G60742" s="12"/>
    </row>
    <row r="60743" spans="7:7" x14ac:dyDescent="0.2">
      <c r="G60743" s="12"/>
    </row>
    <row r="60744" spans="7:7" x14ac:dyDescent="0.2">
      <c r="G60744" s="12"/>
    </row>
    <row r="60745" spans="7:7" x14ac:dyDescent="0.2">
      <c r="G60745" s="12"/>
    </row>
    <row r="60746" spans="7:7" x14ac:dyDescent="0.2">
      <c r="G60746" s="12"/>
    </row>
    <row r="60747" spans="7:7" x14ac:dyDescent="0.2">
      <c r="G60747" s="12"/>
    </row>
    <row r="60748" spans="7:7" x14ac:dyDescent="0.2">
      <c r="G60748" s="12"/>
    </row>
    <row r="60749" spans="7:7" x14ac:dyDescent="0.2">
      <c r="G60749" s="12"/>
    </row>
    <row r="60750" spans="7:7" x14ac:dyDescent="0.2">
      <c r="G60750" s="12"/>
    </row>
    <row r="60751" spans="7:7" x14ac:dyDescent="0.2">
      <c r="G60751" s="12"/>
    </row>
    <row r="60752" spans="7:7" x14ac:dyDescent="0.2">
      <c r="G60752" s="12"/>
    </row>
    <row r="60753" spans="7:7" x14ac:dyDescent="0.2">
      <c r="G60753" s="12"/>
    </row>
    <row r="60754" spans="7:7" x14ac:dyDescent="0.2">
      <c r="G60754" s="12"/>
    </row>
    <row r="60755" spans="7:7" x14ac:dyDescent="0.2">
      <c r="G60755" s="12"/>
    </row>
    <row r="60756" spans="7:7" x14ac:dyDescent="0.2">
      <c r="G60756" s="12"/>
    </row>
    <row r="60757" spans="7:7" x14ac:dyDescent="0.2">
      <c r="G60757" s="12"/>
    </row>
    <row r="60758" spans="7:7" x14ac:dyDescent="0.2">
      <c r="G60758" s="12"/>
    </row>
    <row r="60759" spans="7:7" x14ac:dyDescent="0.2">
      <c r="G60759" s="12"/>
    </row>
    <row r="60760" spans="7:7" x14ac:dyDescent="0.2">
      <c r="G60760" s="12"/>
    </row>
    <row r="60761" spans="7:7" x14ac:dyDescent="0.2">
      <c r="G60761" s="12"/>
    </row>
    <row r="60762" spans="7:7" x14ac:dyDescent="0.2">
      <c r="G60762" s="12"/>
    </row>
    <row r="60763" spans="7:7" x14ac:dyDescent="0.2">
      <c r="G60763" s="12"/>
    </row>
    <row r="60764" spans="7:7" x14ac:dyDescent="0.2">
      <c r="G60764" s="12"/>
    </row>
    <row r="60765" spans="7:7" x14ac:dyDescent="0.2">
      <c r="G60765" s="12"/>
    </row>
    <row r="60766" spans="7:7" x14ac:dyDescent="0.2">
      <c r="G60766" s="12"/>
    </row>
    <row r="60767" spans="7:7" x14ac:dyDescent="0.2">
      <c r="G60767" s="12"/>
    </row>
    <row r="60768" spans="7:7" x14ac:dyDescent="0.2">
      <c r="G60768" s="12"/>
    </row>
    <row r="60769" spans="7:7" x14ac:dyDescent="0.2">
      <c r="G60769" s="12"/>
    </row>
    <row r="60770" spans="7:7" x14ac:dyDescent="0.2">
      <c r="G60770" s="12"/>
    </row>
    <row r="60771" spans="7:7" x14ac:dyDescent="0.2">
      <c r="G60771" s="12"/>
    </row>
    <row r="60772" spans="7:7" x14ac:dyDescent="0.2">
      <c r="G60772" s="12"/>
    </row>
    <row r="60773" spans="7:7" x14ac:dyDescent="0.2">
      <c r="G60773" s="12"/>
    </row>
    <row r="60774" spans="7:7" x14ac:dyDescent="0.2">
      <c r="G60774" s="12"/>
    </row>
    <row r="60775" spans="7:7" x14ac:dyDescent="0.2">
      <c r="G60775" s="12"/>
    </row>
    <row r="60776" spans="7:7" x14ac:dyDescent="0.2">
      <c r="G60776" s="12"/>
    </row>
    <row r="60777" spans="7:7" x14ac:dyDescent="0.2">
      <c r="G60777" s="12"/>
    </row>
    <row r="60778" spans="7:7" x14ac:dyDescent="0.2">
      <c r="G60778" s="12"/>
    </row>
    <row r="60779" spans="7:7" x14ac:dyDescent="0.2">
      <c r="G60779" s="12"/>
    </row>
    <row r="60780" spans="7:7" x14ac:dyDescent="0.2">
      <c r="G60780" s="12"/>
    </row>
    <row r="60781" spans="7:7" x14ac:dyDescent="0.2">
      <c r="G60781" s="12"/>
    </row>
    <row r="60782" spans="7:7" x14ac:dyDescent="0.2">
      <c r="G60782" s="12"/>
    </row>
    <row r="60783" spans="7:7" x14ac:dyDescent="0.2">
      <c r="G60783" s="12"/>
    </row>
    <row r="60784" spans="7:7" x14ac:dyDescent="0.2">
      <c r="G60784" s="12"/>
    </row>
    <row r="60785" spans="7:7" x14ac:dyDescent="0.2">
      <c r="G60785" s="12"/>
    </row>
    <row r="60786" spans="7:7" x14ac:dyDescent="0.2">
      <c r="G60786" s="12"/>
    </row>
    <row r="60787" spans="7:7" x14ac:dyDescent="0.2">
      <c r="G60787" s="12"/>
    </row>
    <row r="60788" spans="7:7" x14ac:dyDescent="0.2">
      <c r="G60788" s="12"/>
    </row>
    <row r="60789" spans="7:7" x14ac:dyDescent="0.2">
      <c r="G60789" s="12"/>
    </row>
    <row r="60790" spans="7:7" x14ac:dyDescent="0.2">
      <c r="G60790" s="12"/>
    </row>
    <row r="60791" spans="7:7" x14ac:dyDescent="0.2">
      <c r="G60791" s="12"/>
    </row>
    <row r="60792" spans="7:7" x14ac:dyDescent="0.2">
      <c r="G60792" s="12"/>
    </row>
    <row r="60793" spans="7:7" x14ac:dyDescent="0.2">
      <c r="G60793" s="12"/>
    </row>
    <row r="60794" spans="7:7" x14ac:dyDescent="0.2">
      <c r="G60794" s="12"/>
    </row>
    <row r="60795" spans="7:7" x14ac:dyDescent="0.2">
      <c r="G60795" s="12"/>
    </row>
    <row r="60796" spans="7:7" x14ac:dyDescent="0.2">
      <c r="G60796" s="12"/>
    </row>
    <row r="60797" spans="7:7" x14ac:dyDescent="0.2">
      <c r="G60797" s="12"/>
    </row>
    <row r="60798" spans="7:7" x14ac:dyDescent="0.2">
      <c r="G60798" s="12"/>
    </row>
    <row r="60799" spans="7:7" x14ac:dyDescent="0.2">
      <c r="G60799" s="12"/>
    </row>
    <row r="60800" spans="7:7" x14ac:dyDescent="0.2">
      <c r="G60800" s="12"/>
    </row>
    <row r="60801" spans="7:7" x14ac:dyDescent="0.2">
      <c r="G60801" s="12"/>
    </row>
    <row r="60802" spans="7:7" x14ac:dyDescent="0.2">
      <c r="G60802" s="12"/>
    </row>
    <row r="60803" spans="7:7" x14ac:dyDescent="0.2">
      <c r="G60803" s="12"/>
    </row>
    <row r="60804" spans="7:7" x14ac:dyDescent="0.2">
      <c r="G60804" s="12"/>
    </row>
    <row r="60805" spans="7:7" x14ac:dyDescent="0.2">
      <c r="G60805" s="12"/>
    </row>
    <row r="60806" spans="7:7" x14ac:dyDescent="0.2">
      <c r="G60806" s="12"/>
    </row>
    <row r="60807" spans="7:7" x14ac:dyDescent="0.2">
      <c r="G60807" s="12"/>
    </row>
    <row r="60808" spans="7:7" x14ac:dyDescent="0.2">
      <c r="G60808" s="12"/>
    </row>
    <row r="60809" spans="7:7" x14ac:dyDescent="0.2">
      <c r="G60809" s="12"/>
    </row>
    <row r="60810" spans="7:7" x14ac:dyDescent="0.2">
      <c r="G60810" s="12"/>
    </row>
    <row r="60811" spans="7:7" x14ac:dyDescent="0.2">
      <c r="G60811" s="12"/>
    </row>
    <row r="60812" spans="7:7" x14ac:dyDescent="0.2">
      <c r="G60812" s="12"/>
    </row>
    <row r="60813" spans="7:7" x14ac:dyDescent="0.2">
      <c r="G60813" s="12"/>
    </row>
    <row r="60814" spans="7:7" x14ac:dyDescent="0.2">
      <c r="G60814" s="12"/>
    </row>
    <row r="60815" spans="7:7" x14ac:dyDescent="0.2">
      <c r="G60815" s="12"/>
    </row>
    <row r="60816" spans="7:7" x14ac:dyDescent="0.2">
      <c r="G60816" s="12"/>
    </row>
    <row r="60817" spans="7:7" x14ac:dyDescent="0.2">
      <c r="G60817" s="12"/>
    </row>
    <row r="60818" spans="7:7" x14ac:dyDescent="0.2">
      <c r="G60818" s="12"/>
    </row>
    <row r="60819" spans="7:7" x14ac:dyDescent="0.2">
      <c r="G60819" s="12"/>
    </row>
    <row r="60820" spans="7:7" x14ac:dyDescent="0.2">
      <c r="G60820" s="12"/>
    </row>
    <row r="60821" spans="7:7" x14ac:dyDescent="0.2">
      <c r="G60821" s="12"/>
    </row>
    <row r="60822" spans="7:7" x14ac:dyDescent="0.2">
      <c r="G60822" s="12"/>
    </row>
    <row r="60823" spans="7:7" x14ac:dyDescent="0.2">
      <c r="G60823" s="12"/>
    </row>
    <row r="60824" spans="7:7" x14ac:dyDescent="0.2">
      <c r="G60824" s="12"/>
    </row>
    <row r="60825" spans="7:7" x14ac:dyDescent="0.2">
      <c r="G60825" s="12"/>
    </row>
    <row r="60826" spans="7:7" x14ac:dyDescent="0.2">
      <c r="G60826" s="12"/>
    </row>
    <row r="60827" spans="7:7" x14ac:dyDescent="0.2">
      <c r="G60827" s="12"/>
    </row>
    <row r="60828" spans="7:7" x14ac:dyDescent="0.2">
      <c r="G60828" s="12"/>
    </row>
    <row r="60829" spans="7:7" x14ac:dyDescent="0.2">
      <c r="G60829" s="12"/>
    </row>
    <row r="60830" spans="7:7" x14ac:dyDescent="0.2">
      <c r="G60830" s="12"/>
    </row>
    <row r="60831" spans="7:7" x14ac:dyDescent="0.2">
      <c r="G60831" s="12"/>
    </row>
    <row r="60832" spans="7:7" x14ac:dyDescent="0.2">
      <c r="G60832" s="12"/>
    </row>
    <row r="60833" spans="7:7" x14ac:dyDescent="0.2">
      <c r="G60833" s="12"/>
    </row>
    <row r="60834" spans="7:7" x14ac:dyDescent="0.2">
      <c r="G60834" s="12"/>
    </row>
    <row r="60835" spans="7:7" x14ac:dyDescent="0.2">
      <c r="G60835" s="12"/>
    </row>
    <row r="60836" spans="7:7" x14ac:dyDescent="0.2">
      <c r="G60836" s="12"/>
    </row>
    <row r="60837" spans="7:7" x14ac:dyDescent="0.2">
      <c r="G60837" s="12"/>
    </row>
    <row r="60838" spans="7:7" x14ac:dyDescent="0.2">
      <c r="G60838" s="12"/>
    </row>
    <row r="60839" spans="7:7" x14ac:dyDescent="0.2">
      <c r="G60839" s="12"/>
    </row>
    <row r="60840" spans="7:7" x14ac:dyDescent="0.2">
      <c r="G60840" s="12"/>
    </row>
    <row r="60841" spans="7:7" x14ac:dyDescent="0.2">
      <c r="G60841" s="12"/>
    </row>
    <row r="60842" spans="7:7" x14ac:dyDescent="0.2">
      <c r="G60842" s="12"/>
    </row>
    <row r="60843" spans="7:7" x14ac:dyDescent="0.2">
      <c r="G60843" s="12"/>
    </row>
    <row r="60844" spans="7:7" x14ac:dyDescent="0.2">
      <c r="G60844" s="12"/>
    </row>
    <row r="60845" spans="7:7" x14ac:dyDescent="0.2">
      <c r="G60845" s="12"/>
    </row>
    <row r="60846" spans="7:7" x14ac:dyDescent="0.2">
      <c r="G60846" s="12"/>
    </row>
    <row r="60847" spans="7:7" x14ac:dyDescent="0.2">
      <c r="G60847" s="12"/>
    </row>
    <row r="60848" spans="7:7" x14ac:dyDescent="0.2">
      <c r="G60848" s="12"/>
    </row>
    <row r="60849" spans="7:7" x14ac:dyDescent="0.2">
      <c r="G60849" s="12"/>
    </row>
    <row r="60850" spans="7:7" x14ac:dyDescent="0.2">
      <c r="G60850" s="12"/>
    </row>
    <row r="60851" spans="7:7" x14ac:dyDescent="0.2">
      <c r="G60851" s="12"/>
    </row>
    <row r="60852" spans="7:7" x14ac:dyDescent="0.2">
      <c r="G60852" s="12"/>
    </row>
    <row r="60853" spans="7:7" x14ac:dyDescent="0.2">
      <c r="G60853" s="12"/>
    </row>
    <row r="60854" spans="7:7" x14ac:dyDescent="0.2">
      <c r="G60854" s="12"/>
    </row>
    <row r="60855" spans="7:7" x14ac:dyDescent="0.2">
      <c r="G60855" s="12"/>
    </row>
    <row r="60856" spans="7:7" x14ac:dyDescent="0.2">
      <c r="G60856" s="12"/>
    </row>
    <row r="60857" spans="7:7" x14ac:dyDescent="0.2">
      <c r="G60857" s="12"/>
    </row>
    <row r="60858" spans="7:7" x14ac:dyDescent="0.2">
      <c r="G60858" s="12"/>
    </row>
    <row r="60859" spans="7:7" x14ac:dyDescent="0.2">
      <c r="G60859" s="12"/>
    </row>
    <row r="60860" spans="7:7" x14ac:dyDescent="0.2">
      <c r="G60860" s="12"/>
    </row>
    <row r="60861" spans="7:7" x14ac:dyDescent="0.2">
      <c r="G60861" s="12"/>
    </row>
    <row r="60862" spans="7:7" x14ac:dyDescent="0.2">
      <c r="G60862" s="12"/>
    </row>
    <row r="60863" spans="7:7" x14ac:dyDescent="0.2">
      <c r="G60863" s="12"/>
    </row>
    <row r="60864" spans="7:7" x14ac:dyDescent="0.2">
      <c r="G60864" s="12"/>
    </row>
    <row r="60865" spans="7:7" x14ac:dyDescent="0.2">
      <c r="G60865" s="12"/>
    </row>
    <row r="60866" spans="7:7" x14ac:dyDescent="0.2">
      <c r="G60866" s="12"/>
    </row>
    <row r="60867" spans="7:7" x14ac:dyDescent="0.2">
      <c r="G60867" s="12"/>
    </row>
    <row r="60868" spans="7:7" x14ac:dyDescent="0.2">
      <c r="G60868" s="12"/>
    </row>
    <row r="60869" spans="7:7" x14ac:dyDescent="0.2">
      <c r="G60869" s="12"/>
    </row>
    <row r="60870" spans="7:7" x14ac:dyDescent="0.2">
      <c r="G60870" s="12"/>
    </row>
    <row r="60871" spans="7:7" x14ac:dyDescent="0.2">
      <c r="G60871" s="12"/>
    </row>
    <row r="60872" spans="7:7" x14ac:dyDescent="0.2">
      <c r="G60872" s="12"/>
    </row>
    <row r="60873" spans="7:7" x14ac:dyDescent="0.2">
      <c r="G60873" s="12"/>
    </row>
    <row r="60874" spans="7:7" x14ac:dyDescent="0.2">
      <c r="G60874" s="12"/>
    </row>
    <row r="60875" spans="7:7" x14ac:dyDescent="0.2">
      <c r="G60875" s="12"/>
    </row>
    <row r="60876" spans="7:7" x14ac:dyDescent="0.2">
      <c r="G60876" s="12"/>
    </row>
    <row r="60877" spans="7:7" x14ac:dyDescent="0.2">
      <c r="G60877" s="12"/>
    </row>
    <row r="60878" spans="7:7" x14ac:dyDescent="0.2">
      <c r="G60878" s="12"/>
    </row>
    <row r="60879" spans="7:7" x14ac:dyDescent="0.2">
      <c r="G60879" s="12"/>
    </row>
    <row r="60880" spans="7:7" x14ac:dyDescent="0.2">
      <c r="G60880" s="12"/>
    </row>
    <row r="60881" spans="7:7" x14ac:dyDescent="0.2">
      <c r="G60881" s="12"/>
    </row>
    <row r="60882" spans="7:7" x14ac:dyDescent="0.2">
      <c r="G60882" s="12"/>
    </row>
    <row r="60883" spans="7:7" x14ac:dyDescent="0.2">
      <c r="G60883" s="12"/>
    </row>
    <row r="60884" spans="7:7" x14ac:dyDescent="0.2">
      <c r="G60884" s="12"/>
    </row>
    <row r="60885" spans="7:7" x14ac:dyDescent="0.2">
      <c r="G60885" s="12"/>
    </row>
    <row r="60886" spans="7:7" x14ac:dyDescent="0.2">
      <c r="G60886" s="12"/>
    </row>
    <row r="60887" spans="7:7" x14ac:dyDescent="0.2">
      <c r="G60887" s="12"/>
    </row>
    <row r="60888" spans="7:7" x14ac:dyDescent="0.2">
      <c r="G60888" s="12"/>
    </row>
    <row r="60889" spans="7:7" x14ac:dyDescent="0.2">
      <c r="G60889" s="12"/>
    </row>
    <row r="60890" spans="7:7" x14ac:dyDescent="0.2">
      <c r="G60890" s="12"/>
    </row>
    <row r="60891" spans="7:7" x14ac:dyDescent="0.2">
      <c r="G60891" s="12"/>
    </row>
    <row r="60892" spans="7:7" x14ac:dyDescent="0.2">
      <c r="G60892" s="12"/>
    </row>
    <row r="60893" spans="7:7" x14ac:dyDescent="0.2">
      <c r="G60893" s="12"/>
    </row>
    <row r="60894" spans="7:7" x14ac:dyDescent="0.2">
      <c r="G60894" s="12"/>
    </row>
    <row r="60895" spans="7:7" x14ac:dyDescent="0.2">
      <c r="G60895" s="12"/>
    </row>
    <row r="60896" spans="7:7" x14ac:dyDescent="0.2">
      <c r="G60896" s="12"/>
    </row>
    <row r="60897" spans="7:7" x14ac:dyDescent="0.2">
      <c r="G60897" s="12"/>
    </row>
    <row r="60898" spans="7:7" x14ac:dyDescent="0.2">
      <c r="G60898" s="12"/>
    </row>
    <row r="60899" spans="7:7" x14ac:dyDescent="0.2">
      <c r="G60899" s="12"/>
    </row>
    <row r="60900" spans="7:7" x14ac:dyDescent="0.2">
      <c r="G60900" s="12"/>
    </row>
    <row r="60901" spans="7:7" x14ac:dyDescent="0.2">
      <c r="G60901" s="12"/>
    </row>
    <row r="60902" spans="7:7" x14ac:dyDescent="0.2">
      <c r="G60902" s="12"/>
    </row>
    <row r="60903" spans="7:7" x14ac:dyDescent="0.2">
      <c r="G60903" s="12"/>
    </row>
    <row r="60904" spans="7:7" x14ac:dyDescent="0.2">
      <c r="G60904" s="12"/>
    </row>
    <row r="60905" spans="7:7" x14ac:dyDescent="0.2">
      <c r="G60905" s="12"/>
    </row>
    <row r="60906" spans="7:7" x14ac:dyDescent="0.2">
      <c r="G60906" s="12"/>
    </row>
    <row r="60907" spans="7:7" x14ac:dyDescent="0.2">
      <c r="G60907" s="12"/>
    </row>
    <row r="60908" spans="7:7" x14ac:dyDescent="0.2">
      <c r="G60908" s="12"/>
    </row>
    <row r="60909" spans="7:7" x14ac:dyDescent="0.2">
      <c r="G60909" s="12"/>
    </row>
    <row r="60910" spans="7:7" x14ac:dyDescent="0.2">
      <c r="G60910" s="12"/>
    </row>
    <row r="60911" spans="7:7" x14ac:dyDescent="0.2">
      <c r="G60911" s="12"/>
    </row>
    <row r="60912" spans="7:7" x14ac:dyDescent="0.2">
      <c r="G60912" s="12"/>
    </row>
    <row r="60913" spans="7:7" x14ac:dyDescent="0.2">
      <c r="G60913" s="12"/>
    </row>
    <row r="60914" spans="7:7" x14ac:dyDescent="0.2">
      <c r="G60914" s="12"/>
    </row>
    <row r="60915" spans="7:7" x14ac:dyDescent="0.2">
      <c r="G60915" s="12"/>
    </row>
    <row r="60916" spans="7:7" x14ac:dyDescent="0.2">
      <c r="G60916" s="12"/>
    </row>
    <row r="60917" spans="7:7" x14ac:dyDescent="0.2">
      <c r="G60917" s="12"/>
    </row>
    <row r="60918" spans="7:7" x14ac:dyDescent="0.2">
      <c r="G60918" s="12"/>
    </row>
    <row r="60919" spans="7:7" x14ac:dyDescent="0.2">
      <c r="G60919" s="12"/>
    </row>
    <row r="60920" spans="7:7" x14ac:dyDescent="0.2">
      <c r="G60920" s="12"/>
    </row>
    <row r="60921" spans="7:7" x14ac:dyDescent="0.2">
      <c r="G60921" s="12"/>
    </row>
    <row r="60922" spans="7:7" x14ac:dyDescent="0.2">
      <c r="G60922" s="12"/>
    </row>
    <row r="60923" spans="7:7" x14ac:dyDescent="0.2">
      <c r="G60923" s="12"/>
    </row>
    <row r="60924" spans="7:7" x14ac:dyDescent="0.2">
      <c r="G60924" s="12"/>
    </row>
    <row r="60925" spans="7:7" x14ac:dyDescent="0.2">
      <c r="G60925" s="12"/>
    </row>
    <row r="60926" spans="7:7" x14ac:dyDescent="0.2">
      <c r="G60926" s="12"/>
    </row>
    <row r="60927" spans="7:7" x14ac:dyDescent="0.2">
      <c r="G60927" s="12"/>
    </row>
    <row r="60928" spans="7:7" x14ac:dyDescent="0.2">
      <c r="G60928" s="12"/>
    </row>
    <row r="60929" spans="7:7" x14ac:dyDescent="0.2">
      <c r="G60929" s="12"/>
    </row>
    <row r="60930" spans="7:7" x14ac:dyDescent="0.2">
      <c r="G60930" s="12"/>
    </row>
    <row r="60931" spans="7:7" x14ac:dyDescent="0.2">
      <c r="G60931" s="12"/>
    </row>
    <row r="60932" spans="7:7" x14ac:dyDescent="0.2">
      <c r="G60932" s="12"/>
    </row>
    <row r="60933" spans="7:7" x14ac:dyDescent="0.2">
      <c r="G60933" s="12"/>
    </row>
    <row r="60934" spans="7:7" x14ac:dyDescent="0.2">
      <c r="G60934" s="12"/>
    </row>
    <row r="60935" spans="7:7" x14ac:dyDescent="0.2">
      <c r="G60935" s="12"/>
    </row>
    <row r="60936" spans="7:7" x14ac:dyDescent="0.2">
      <c r="G60936" s="12"/>
    </row>
    <row r="60937" spans="7:7" x14ac:dyDescent="0.2">
      <c r="G60937" s="12"/>
    </row>
    <row r="60938" spans="7:7" x14ac:dyDescent="0.2">
      <c r="G60938" s="12"/>
    </row>
    <row r="60939" spans="7:7" x14ac:dyDescent="0.2">
      <c r="G60939" s="12"/>
    </row>
    <row r="60940" spans="7:7" x14ac:dyDescent="0.2">
      <c r="G60940" s="12"/>
    </row>
    <row r="60941" spans="7:7" x14ac:dyDescent="0.2">
      <c r="G60941" s="12"/>
    </row>
    <row r="60942" spans="7:7" x14ac:dyDescent="0.2">
      <c r="G60942" s="12"/>
    </row>
    <row r="60943" spans="7:7" x14ac:dyDescent="0.2">
      <c r="G60943" s="12"/>
    </row>
    <row r="60944" spans="7:7" x14ac:dyDescent="0.2">
      <c r="G60944" s="12"/>
    </row>
    <row r="60945" spans="7:7" x14ac:dyDescent="0.2">
      <c r="G60945" s="12"/>
    </row>
    <row r="60946" spans="7:7" x14ac:dyDescent="0.2">
      <c r="G60946" s="12"/>
    </row>
    <row r="60947" spans="7:7" x14ac:dyDescent="0.2">
      <c r="G60947" s="12"/>
    </row>
    <row r="60948" spans="7:7" x14ac:dyDescent="0.2">
      <c r="G60948" s="12"/>
    </row>
    <row r="60949" spans="7:7" x14ac:dyDescent="0.2">
      <c r="G60949" s="12"/>
    </row>
    <row r="60950" spans="7:7" x14ac:dyDescent="0.2">
      <c r="G60950" s="12"/>
    </row>
    <row r="60951" spans="7:7" x14ac:dyDescent="0.2">
      <c r="G60951" s="12"/>
    </row>
    <row r="60952" spans="7:7" x14ac:dyDescent="0.2">
      <c r="G60952" s="12"/>
    </row>
    <row r="60953" spans="7:7" x14ac:dyDescent="0.2">
      <c r="G60953" s="12"/>
    </row>
    <row r="60954" spans="7:7" x14ac:dyDescent="0.2">
      <c r="G60954" s="12"/>
    </row>
    <row r="60955" spans="7:7" x14ac:dyDescent="0.2">
      <c r="G60955" s="12"/>
    </row>
    <row r="60956" spans="7:7" x14ac:dyDescent="0.2">
      <c r="G60956" s="12"/>
    </row>
    <row r="60957" spans="7:7" x14ac:dyDescent="0.2">
      <c r="G60957" s="12"/>
    </row>
    <row r="60958" spans="7:7" x14ac:dyDescent="0.2">
      <c r="G60958" s="12"/>
    </row>
    <row r="60959" spans="7:7" x14ac:dyDescent="0.2">
      <c r="G60959" s="12"/>
    </row>
    <row r="60960" spans="7:7" x14ac:dyDescent="0.2">
      <c r="G60960" s="12"/>
    </row>
    <row r="60961" spans="7:7" x14ac:dyDescent="0.2">
      <c r="G60961" s="12"/>
    </row>
    <row r="60962" spans="7:7" x14ac:dyDescent="0.2">
      <c r="G60962" s="12"/>
    </row>
    <row r="60963" spans="7:7" x14ac:dyDescent="0.2">
      <c r="G60963" s="12"/>
    </row>
    <row r="60964" spans="7:7" x14ac:dyDescent="0.2">
      <c r="G60964" s="12"/>
    </row>
    <row r="60965" spans="7:7" x14ac:dyDescent="0.2">
      <c r="G60965" s="12"/>
    </row>
    <row r="60966" spans="7:7" x14ac:dyDescent="0.2">
      <c r="G60966" s="12"/>
    </row>
    <row r="60967" spans="7:7" x14ac:dyDescent="0.2">
      <c r="G60967" s="12"/>
    </row>
    <row r="60968" spans="7:7" x14ac:dyDescent="0.2">
      <c r="G60968" s="12"/>
    </row>
    <row r="60969" spans="7:7" x14ac:dyDescent="0.2">
      <c r="G60969" s="12"/>
    </row>
    <row r="60970" spans="7:7" x14ac:dyDescent="0.2">
      <c r="G60970" s="12"/>
    </row>
    <row r="60971" spans="7:7" x14ac:dyDescent="0.2">
      <c r="G60971" s="12"/>
    </row>
    <row r="60972" spans="7:7" x14ac:dyDescent="0.2">
      <c r="G60972" s="12"/>
    </row>
    <row r="60973" spans="7:7" x14ac:dyDescent="0.2">
      <c r="G60973" s="12"/>
    </row>
    <row r="60974" spans="7:7" x14ac:dyDescent="0.2">
      <c r="G60974" s="12"/>
    </row>
    <row r="60975" spans="7:7" x14ac:dyDescent="0.2">
      <c r="G60975" s="12"/>
    </row>
    <row r="60976" spans="7:7" x14ac:dyDescent="0.2">
      <c r="G60976" s="12"/>
    </row>
    <row r="60977" spans="7:7" x14ac:dyDescent="0.2">
      <c r="G60977" s="12"/>
    </row>
    <row r="60978" spans="7:7" x14ac:dyDescent="0.2">
      <c r="G60978" s="12"/>
    </row>
    <row r="60979" spans="7:7" x14ac:dyDescent="0.2">
      <c r="G60979" s="12"/>
    </row>
    <row r="60980" spans="7:7" x14ac:dyDescent="0.2">
      <c r="G60980" s="12"/>
    </row>
    <row r="60981" spans="7:7" x14ac:dyDescent="0.2">
      <c r="G60981" s="12"/>
    </row>
    <row r="60982" spans="7:7" x14ac:dyDescent="0.2">
      <c r="G60982" s="12"/>
    </row>
    <row r="60983" spans="7:7" x14ac:dyDescent="0.2">
      <c r="G60983" s="12"/>
    </row>
    <row r="60984" spans="7:7" x14ac:dyDescent="0.2">
      <c r="G60984" s="12"/>
    </row>
    <row r="60985" spans="7:7" x14ac:dyDescent="0.2">
      <c r="G60985" s="12"/>
    </row>
    <row r="60986" spans="7:7" x14ac:dyDescent="0.2">
      <c r="G60986" s="12"/>
    </row>
    <row r="60987" spans="7:7" x14ac:dyDescent="0.2">
      <c r="G60987" s="12"/>
    </row>
    <row r="60988" spans="7:7" x14ac:dyDescent="0.2">
      <c r="G60988" s="12"/>
    </row>
    <row r="60989" spans="7:7" x14ac:dyDescent="0.2">
      <c r="G60989" s="12"/>
    </row>
    <row r="60990" spans="7:7" x14ac:dyDescent="0.2">
      <c r="G60990" s="12"/>
    </row>
    <row r="60991" spans="7:7" x14ac:dyDescent="0.2">
      <c r="G60991" s="12"/>
    </row>
    <row r="60992" spans="7:7" x14ac:dyDescent="0.2">
      <c r="G60992" s="12"/>
    </row>
    <row r="60993" spans="7:7" x14ac:dyDescent="0.2">
      <c r="G60993" s="12"/>
    </row>
    <row r="60994" spans="7:7" x14ac:dyDescent="0.2">
      <c r="G60994" s="12"/>
    </row>
    <row r="60995" spans="7:7" x14ac:dyDescent="0.2">
      <c r="G60995" s="12"/>
    </row>
    <row r="60996" spans="7:7" x14ac:dyDescent="0.2">
      <c r="G60996" s="12"/>
    </row>
    <row r="60997" spans="7:7" x14ac:dyDescent="0.2">
      <c r="G60997" s="12"/>
    </row>
    <row r="60998" spans="7:7" x14ac:dyDescent="0.2">
      <c r="G60998" s="12"/>
    </row>
    <row r="60999" spans="7:7" x14ac:dyDescent="0.2">
      <c r="G60999" s="12"/>
    </row>
    <row r="61000" spans="7:7" x14ac:dyDescent="0.2">
      <c r="G61000" s="12"/>
    </row>
    <row r="61001" spans="7:7" x14ac:dyDescent="0.2">
      <c r="G61001" s="12"/>
    </row>
    <row r="61002" spans="7:7" x14ac:dyDescent="0.2">
      <c r="G61002" s="12"/>
    </row>
    <row r="61003" spans="7:7" x14ac:dyDescent="0.2">
      <c r="G61003" s="12"/>
    </row>
    <row r="61004" spans="7:7" x14ac:dyDescent="0.2">
      <c r="G61004" s="12"/>
    </row>
    <row r="61005" spans="7:7" x14ac:dyDescent="0.2">
      <c r="G61005" s="12"/>
    </row>
    <row r="61006" spans="7:7" x14ac:dyDescent="0.2">
      <c r="G61006" s="12"/>
    </row>
    <row r="61007" spans="7:7" x14ac:dyDescent="0.2">
      <c r="G61007" s="12"/>
    </row>
    <row r="61008" spans="7:7" x14ac:dyDescent="0.2">
      <c r="G61008" s="12"/>
    </row>
    <row r="61009" spans="7:7" x14ac:dyDescent="0.2">
      <c r="G61009" s="12"/>
    </row>
    <row r="61010" spans="7:7" x14ac:dyDescent="0.2">
      <c r="G61010" s="12"/>
    </row>
    <row r="61011" spans="7:7" x14ac:dyDescent="0.2">
      <c r="G61011" s="12"/>
    </row>
    <row r="61012" spans="7:7" x14ac:dyDescent="0.2">
      <c r="G61012" s="12"/>
    </row>
    <row r="61013" spans="7:7" x14ac:dyDescent="0.2">
      <c r="G61013" s="12"/>
    </row>
    <row r="61014" spans="7:7" x14ac:dyDescent="0.2">
      <c r="G61014" s="12"/>
    </row>
    <row r="61015" spans="7:7" x14ac:dyDescent="0.2">
      <c r="G61015" s="12"/>
    </row>
    <row r="61016" spans="7:7" x14ac:dyDescent="0.2">
      <c r="G61016" s="12"/>
    </row>
    <row r="61017" spans="7:7" x14ac:dyDescent="0.2">
      <c r="G61017" s="12"/>
    </row>
    <row r="61018" spans="7:7" x14ac:dyDescent="0.2">
      <c r="G61018" s="12"/>
    </row>
    <row r="61019" spans="7:7" x14ac:dyDescent="0.2">
      <c r="G61019" s="12"/>
    </row>
    <row r="61020" spans="7:7" x14ac:dyDescent="0.2">
      <c r="G61020" s="12"/>
    </row>
    <row r="61021" spans="7:7" x14ac:dyDescent="0.2">
      <c r="G61021" s="12"/>
    </row>
    <row r="61022" spans="7:7" x14ac:dyDescent="0.2">
      <c r="G61022" s="12"/>
    </row>
    <row r="61023" spans="7:7" x14ac:dyDescent="0.2">
      <c r="G61023" s="12"/>
    </row>
    <row r="61024" spans="7:7" x14ac:dyDescent="0.2">
      <c r="G61024" s="12"/>
    </row>
    <row r="61025" spans="7:7" x14ac:dyDescent="0.2">
      <c r="G61025" s="12"/>
    </row>
    <row r="61026" spans="7:7" x14ac:dyDescent="0.2">
      <c r="G61026" s="12"/>
    </row>
    <row r="61027" spans="7:7" x14ac:dyDescent="0.2">
      <c r="G61027" s="12"/>
    </row>
    <row r="61028" spans="7:7" x14ac:dyDescent="0.2">
      <c r="G61028" s="12"/>
    </row>
    <row r="61029" spans="7:7" x14ac:dyDescent="0.2">
      <c r="G61029" s="12"/>
    </row>
    <row r="61030" spans="7:7" x14ac:dyDescent="0.2">
      <c r="G61030" s="12"/>
    </row>
    <row r="61031" spans="7:7" x14ac:dyDescent="0.2">
      <c r="G61031" s="12"/>
    </row>
    <row r="61032" spans="7:7" x14ac:dyDescent="0.2">
      <c r="G61032" s="12"/>
    </row>
    <row r="61033" spans="7:7" x14ac:dyDescent="0.2">
      <c r="G61033" s="12"/>
    </row>
    <row r="61034" spans="7:7" x14ac:dyDescent="0.2">
      <c r="G61034" s="12"/>
    </row>
    <row r="61035" spans="7:7" x14ac:dyDescent="0.2">
      <c r="G61035" s="12"/>
    </row>
    <row r="61036" spans="7:7" x14ac:dyDescent="0.2">
      <c r="G61036" s="12"/>
    </row>
    <row r="61037" spans="7:7" x14ac:dyDescent="0.2">
      <c r="G61037" s="12"/>
    </row>
    <row r="61038" spans="7:7" x14ac:dyDescent="0.2">
      <c r="G61038" s="12"/>
    </row>
    <row r="61039" spans="7:7" x14ac:dyDescent="0.2">
      <c r="G61039" s="12"/>
    </row>
    <row r="61040" spans="7:7" x14ac:dyDescent="0.2">
      <c r="G61040" s="12"/>
    </row>
    <row r="61041" spans="7:7" x14ac:dyDescent="0.2">
      <c r="G61041" s="12"/>
    </row>
    <row r="61042" spans="7:7" x14ac:dyDescent="0.2">
      <c r="G61042" s="12"/>
    </row>
    <row r="61043" spans="7:7" x14ac:dyDescent="0.2">
      <c r="G61043" s="12"/>
    </row>
    <row r="61044" spans="7:7" x14ac:dyDescent="0.2">
      <c r="G61044" s="12"/>
    </row>
    <row r="61045" spans="7:7" x14ac:dyDescent="0.2">
      <c r="G61045" s="12"/>
    </row>
    <row r="61046" spans="7:7" x14ac:dyDescent="0.2">
      <c r="G61046" s="12"/>
    </row>
    <row r="61047" spans="7:7" x14ac:dyDescent="0.2">
      <c r="G61047" s="12"/>
    </row>
    <row r="61048" spans="7:7" x14ac:dyDescent="0.2">
      <c r="G61048" s="12"/>
    </row>
    <row r="61049" spans="7:7" x14ac:dyDescent="0.2">
      <c r="G61049" s="12"/>
    </row>
    <row r="61050" spans="7:7" x14ac:dyDescent="0.2">
      <c r="G61050" s="12"/>
    </row>
    <row r="61051" spans="7:7" x14ac:dyDescent="0.2">
      <c r="G61051" s="12"/>
    </row>
    <row r="61052" spans="7:7" x14ac:dyDescent="0.2">
      <c r="G61052" s="12"/>
    </row>
    <row r="61053" spans="7:7" x14ac:dyDescent="0.2">
      <c r="G61053" s="12"/>
    </row>
    <row r="61054" spans="7:7" x14ac:dyDescent="0.2">
      <c r="G61054" s="12"/>
    </row>
    <row r="61055" spans="7:7" x14ac:dyDescent="0.2">
      <c r="G61055" s="12"/>
    </row>
    <row r="61056" spans="7:7" x14ac:dyDescent="0.2">
      <c r="G61056" s="12"/>
    </row>
    <row r="61057" spans="7:7" x14ac:dyDescent="0.2">
      <c r="G61057" s="12"/>
    </row>
    <row r="61058" spans="7:7" x14ac:dyDescent="0.2">
      <c r="G61058" s="12"/>
    </row>
    <row r="61059" spans="7:7" x14ac:dyDescent="0.2">
      <c r="G61059" s="12"/>
    </row>
    <row r="61060" spans="7:7" x14ac:dyDescent="0.2">
      <c r="G61060" s="12"/>
    </row>
    <row r="61061" spans="7:7" x14ac:dyDescent="0.2">
      <c r="G61061" s="12"/>
    </row>
    <row r="61062" spans="7:7" x14ac:dyDescent="0.2">
      <c r="G61062" s="12"/>
    </row>
    <row r="61063" spans="7:7" x14ac:dyDescent="0.2">
      <c r="G61063" s="12"/>
    </row>
    <row r="61064" spans="7:7" x14ac:dyDescent="0.2">
      <c r="G61064" s="12"/>
    </row>
    <row r="61065" spans="7:7" x14ac:dyDescent="0.2">
      <c r="G61065" s="12"/>
    </row>
    <row r="61066" spans="7:7" x14ac:dyDescent="0.2">
      <c r="G61066" s="12"/>
    </row>
    <row r="61067" spans="7:7" x14ac:dyDescent="0.2">
      <c r="G61067" s="12"/>
    </row>
    <row r="61068" spans="7:7" x14ac:dyDescent="0.2">
      <c r="G61068" s="12"/>
    </row>
    <row r="61069" spans="7:7" x14ac:dyDescent="0.2">
      <c r="G61069" s="12"/>
    </row>
    <row r="61070" spans="7:7" x14ac:dyDescent="0.2">
      <c r="G61070" s="12"/>
    </row>
    <row r="61071" spans="7:7" x14ac:dyDescent="0.2">
      <c r="G61071" s="12"/>
    </row>
    <row r="61072" spans="7:7" x14ac:dyDescent="0.2">
      <c r="G61072" s="12"/>
    </row>
    <row r="61073" spans="7:7" x14ac:dyDescent="0.2">
      <c r="G61073" s="12"/>
    </row>
    <row r="61074" spans="7:7" x14ac:dyDescent="0.2">
      <c r="G61074" s="12"/>
    </row>
    <row r="61075" spans="7:7" x14ac:dyDescent="0.2">
      <c r="G61075" s="12"/>
    </row>
    <row r="61076" spans="7:7" x14ac:dyDescent="0.2">
      <c r="G61076" s="12"/>
    </row>
    <row r="61077" spans="7:7" x14ac:dyDescent="0.2">
      <c r="G61077" s="12"/>
    </row>
    <row r="61078" spans="7:7" x14ac:dyDescent="0.2">
      <c r="G61078" s="12"/>
    </row>
    <row r="61079" spans="7:7" x14ac:dyDescent="0.2">
      <c r="G61079" s="12"/>
    </row>
    <row r="61080" spans="7:7" x14ac:dyDescent="0.2">
      <c r="G61080" s="12"/>
    </row>
    <row r="61081" spans="7:7" x14ac:dyDescent="0.2">
      <c r="G61081" s="12"/>
    </row>
    <row r="61082" spans="7:7" x14ac:dyDescent="0.2">
      <c r="G61082" s="12"/>
    </row>
    <row r="61083" spans="7:7" x14ac:dyDescent="0.2">
      <c r="G61083" s="12"/>
    </row>
    <row r="61084" spans="7:7" x14ac:dyDescent="0.2">
      <c r="G61084" s="12"/>
    </row>
    <row r="61085" spans="7:7" x14ac:dyDescent="0.2">
      <c r="G61085" s="12"/>
    </row>
    <row r="61086" spans="7:7" x14ac:dyDescent="0.2">
      <c r="G61086" s="12"/>
    </row>
    <row r="61087" spans="7:7" x14ac:dyDescent="0.2">
      <c r="G61087" s="12"/>
    </row>
    <row r="61088" spans="7:7" x14ac:dyDescent="0.2">
      <c r="G61088" s="12"/>
    </row>
    <row r="61089" spans="7:7" x14ac:dyDescent="0.2">
      <c r="G61089" s="12"/>
    </row>
    <row r="61090" spans="7:7" x14ac:dyDescent="0.2">
      <c r="G61090" s="12"/>
    </row>
    <row r="61091" spans="7:7" x14ac:dyDescent="0.2">
      <c r="G61091" s="12"/>
    </row>
    <row r="61092" spans="7:7" x14ac:dyDescent="0.2">
      <c r="G61092" s="12"/>
    </row>
    <row r="61093" spans="7:7" x14ac:dyDescent="0.2">
      <c r="G61093" s="12"/>
    </row>
    <row r="61094" spans="7:7" x14ac:dyDescent="0.2">
      <c r="G61094" s="12"/>
    </row>
    <row r="61095" spans="7:7" x14ac:dyDescent="0.2">
      <c r="G61095" s="12"/>
    </row>
    <row r="61096" spans="7:7" x14ac:dyDescent="0.2">
      <c r="G61096" s="12"/>
    </row>
    <row r="61097" spans="7:7" x14ac:dyDescent="0.2">
      <c r="G61097" s="12"/>
    </row>
    <row r="61098" spans="7:7" x14ac:dyDescent="0.2">
      <c r="G61098" s="12"/>
    </row>
    <row r="61099" spans="7:7" x14ac:dyDescent="0.2">
      <c r="G61099" s="12"/>
    </row>
    <row r="61100" spans="7:7" x14ac:dyDescent="0.2">
      <c r="G61100" s="12"/>
    </row>
    <row r="61101" spans="7:7" x14ac:dyDescent="0.2">
      <c r="G61101" s="12"/>
    </row>
    <row r="61102" spans="7:7" x14ac:dyDescent="0.2">
      <c r="G61102" s="12"/>
    </row>
    <row r="61103" spans="7:7" x14ac:dyDescent="0.2">
      <c r="G61103" s="12"/>
    </row>
    <row r="61104" spans="7:7" x14ac:dyDescent="0.2">
      <c r="G61104" s="12"/>
    </row>
    <row r="61105" spans="7:7" x14ac:dyDescent="0.2">
      <c r="G61105" s="12"/>
    </row>
    <row r="61106" spans="7:7" x14ac:dyDescent="0.2">
      <c r="G61106" s="12"/>
    </row>
    <row r="61107" spans="7:7" x14ac:dyDescent="0.2">
      <c r="G61107" s="12"/>
    </row>
    <row r="61108" spans="7:7" x14ac:dyDescent="0.2">
      <c r="G61108" s="12"/>
    </row>
    <row r="61109" spans="7:7" x14ac:dyDescent="0.2">
      <c r="G61109" s="12"/>
    </row>
    <row r="61110" spans="7:7" x14ac:dyDescent="0.2">
      <c r="G61110" s="12"/>
    </row>
    <row r="61111" spans="7:7" x14ac:dyDescent="0.2">
      <c r="G61111" s="12"/>
    </row>
    <row r="61112" spans="7:7" x14ac:dyDescent="0.2">
      <c r="G61112" s="12"/>
    </row>
    <row r="61113" spans="7:7" x14ac:dyDescent="0.2">
      <c r="G61113" s="12"/>
    </row>
    <row r="61114" spans="7:7" x14ac:dyDescent="0.2">
      <c r="G61114" s="12"/>
    </row>
    <row r="61115" spans="7:7" x14ac:dyDescent="0.2">
      <c r="G61115" s="12"/>
    </row>
    <row r="61116" spans="7:7" x14ac:dyDescent="0.2">
      <c r="G61116" s="12"/>
    </row>
    <row r="61117" spans="7:7" x14ac:dyDescent="0.2">
      <c r="G61117" s="12"/>
    </row>
    <row r="61118" spans="7:7" x14ac:dyDescent="0.2">
      <c r="G61118" s="12"/>
    </row>
    <row r="61119" spans="7:7" x14ac:dyDescent="0.2">
      <c r="G61119" s="12"/>
    </row>
    <row r="61120" spans="7:7" x14ac:dyDescent="0.2">
      <c r="G61120" s="12"/>
    </row>
    <row r="61121" spans="7:7" x14ac:dyDescent="0.2">
      <c r="G61121" s="12"/>
    </row>
    <row r="61122" spans="7:7" x14ac:dyDescent="0.2">
      <c r="G61122" s="12"/>
    </row>
    <row r="61123" spans="7:7" x14ac:dyDescent="0.2">
      <c r="G61123" s="12"/>
    </row>
    <row r="61124" spans="7:7" x14ac:dyDescent="0.2">
      <c r="G61124" s="12"/>
    </row>
    <row r="61125" spans="7:7" x14ac:dyDescent="0.2">
      <c r="G61125" s="12"/>
    </row>
    <row r="61126" spans="7:7" x14ac:dyDescent="0.2">
      <c r="G61126" s="12"/>
    </row>
    <row r="61127" spans="7:7" x14ac:dyDescent="0.2">
      <c r="G61127" s="12"/>
    </row>
    <row r="61128" spans="7:7" x14ac:dyDescent="0.2">
      <c r="G61128" s="12"/>
    </row>
    <row r="61129" spans="7:7" x14ac:dyDescent="0.2">
      <c r="G61129" s="12"/>
    </row>
    <row r="61130" spans="7:7" x14ac:dyDescent="0.2">
      <c r="G61130" s="12"/>
    </row>
    <row r="61131" spans="7:7" x14ac:dyDescent="0.2">
      <c r="G61131" s="12"/>
    </row>
    <row r="61132" spans="7:7" x14ac:dyDescent="0.2">
      <c r="G61132" s="12"/>
    </row>
    <row r="61133" spans="7:7" x14ac:dyDescent="0.2">
      <c r="G61133" s="12"/>
    </row>
    <row r="61134" spans="7:7" x14ac:dyDescent="0.2">
      <c r="G61134" s="12"/>
    </row>
    <row r="61135" spans="7:7" x14ac:dyDescent="0.2">
      <c r="G61135" s="12"/>
    </row>
    <row r="61136" spans="7:7" x14ac:dyDescent="0.2">
      <c r="G61136" s="12"/>
    </row>
    <row r="61137" spans="7:7" x14ac:dyDescent="0.2">
      <c r="G61137" s="12"/>
    </row>
    <row r="61138" spans="7:7" x14ac:dyDescent="0.2">
      <c r="G61138" s="12"/>
    </row>
    <row r="61139" spans="7:7" x14ac:dyDescent="0.2">
      <c r="G61139" s="12"/>
    </row>
    <row r="61140" spans="7:7" x14ac:dyDescent="0.2">
      <c r="G61140" s="12"/>
    </row>
    <row r="61141" spans="7:7" x14ac:dyDescent="0.2">
      <c r="G61141" s="12"/>
    </row>
    <row r="61142" spans="7:7" x14ac:dyDescent="0.2">
      <c r="G61142" s="12"/>
    </row>
    <row r="61143" spans="7:7" x14ac:dyDescent="0.2">
      <c r="G61143" s="12"/>
    </row>
    <row r="61144" spans="7:7" x14ac:dyDescent="0.2">
      <c r="G61144" s="12"/>
    </row>
    <row r="61145" spans="7:7" x14ac:dyDescent="0.2">
      <c r="G61145" s="12"/>
    </row>
    <row r="61146" spans="7:7" x14ac:dyDescent="0.2">
      <c r="G61146" s="12"/>
    </row>
    <row r="61147" spans="7:7" x14ac:dyDescent="0.2">
      <c r="G61147" s="12"/>
    </row>
    <row r="61148" spans="7:7" x14ac:dyDescent="0.2">
      <c r="G61148" s="12"/>
    </row>
    <row r="61149" spans="7:7" x14ac:dyDescent="0.2">
      <c r="G61149" s="12"/>
    </row>
    <row r="61150" spans="7:7" x14ac:dyDescent="0.2">
      <c r="G61150" s="12"/>
    </row>
    <row r="61151" spans="7:7" x14ac:dyDescent="0.2">
      <c r="G61151" s="12"/>
    </row>
    <row r="61152" spans="7:7" x14ac:dyDescent="0.2">
      <c r="G61152" s="12"/>
    </row>
    <row r="61153" spans="7:7" x14ac:dyDescent="0.2">
      <c r="G61153" s="12"/>
    </row>
    <row r="61154" spans="7:7" x14ac:dyDescent="0.2">
      <c r="G61154" s="12"/>
    </row>
    <row r="61155" spans="7:7" x14ac:dyDescent="0.2">
      <c r="G61155" s="12"/>
    </row>
    <row r="61156" spans="7:7" x14ac:dyDescent="0.2">
      <c r="G61156" s="12"/>
    </row>
    <row r="61157" spans="7:7" x14ac:dyDescent="0.2">
      <c r="G61157" s="12"/>
    </row>
    <row r="61158" spans="7:7" x14ac:dyDescent="0.2">
      <c r="G61158" s="12"/>
    </row>
    <row r="61159" spans="7:7" x14ac:dyDescent="0.2">
      <c r="G61159" s="12"/>
    </row>
    <row r="61160" spans="7:7" x14ac:dyDescent="0.2">
      <c r="G61160" s="12"/>
    </row>
    <row r="61161" spans="7:7" x14ac:dyDescent="0.2">
      <c r="G61161" s="12"/>
    </row>
    <row r="61162" spans="7:7" x14ac:dyDescent="0.2">
      <c r="G61162" s="12"/>
    </row>
    <row r="61163" spans="7:7" x14ac:dyDescent="0.2">
      <c r="G61163" s="12"/>
    </row>
    <row r="61164" spans="7:7" x14ac:dyDescent="0.2">
      <c r="G61164" s="12"/>
    </row>
    <row r="61165" spans="7:7" x14ac:dyDescent="0.2">
      <c r="G61165" s="12"/>
    </row>
    <row r="61166" spans="7:7" x14ac:dyDescent="0.2">
      <c r="G61166" s="12"/>
    </row>
    <row r="61167" spans="7:7" x14ac:dyDescent="0.2">
      <c r="G61167" s="12"/>
    </row>
    <row r="61168" spans="7:7" x14ac:dyDescent="0.2">
      <c r="G61168" s="12"/>
    </row>
    <row r="61169" spans="7:7" x14ac:dyDescent="0.2">
      <c r="G61169" s="12"/>
    </row>
    <row r="61170" spans="7:7" x14ac:dyDescent="0.2">
      <c r="G61170" s="12"/>
    </row>
    <row r="61171" spans="7:7" x14ac:dyDescent="0.2">
      <c r="G61171" s="12"/>
    </row>
    <row r="61172" spans="7:7" x14ac:dyDescent="0.2">
      <c r="G61172" s="12"/>
    </row>
    <row r="61173" spans="7:7" x14ac:dyDescent="0.2">
      <c r="G61173" s="12"/>
    </row>
    <row r="61174" spans="7:7" x14ac:dyDescent="0.2">
      <c r="G61174" s="12"/>
    </row>
    <row r="61175" spans="7:7" x14ac:dyDescent="0.2">
      <c r="G61175" s="12"/>
    </row>
    <row r="61176" spans="7:7" x14ac:dyDescent="0.2">
      <c r="G61176" s="12"/>
    </row>
    <row r="61177" spans="7:7" x14ac:dyDescent="0.2">
      <c r="G61177" s="12"/>
    </row>
    <row r="61178" spans="7:7" x14ac:dyDescent="0.2">
      <c r="G61178" s="12"/>
    </row>
    <row r="61179" spans="7:7" x14ac:dyDescent="0.2">
      <c r="G61179" s="12"/>
    </row>
    <row r="61180" spans="7:7" x14ac:dyDescent="0.2">
      <c r="G61180" s="12"/>
    </row>
    <row r="61181" spans="7:7" x14ac:dyDescent="0.2">
      <c r="G61181" s="12"/>
    </row>
    <row r="61182" spans="7:7" x14ac:dyDescent="0.2">
      <c r="G61182" s="12"/>
    </row>
    <row r="61183" spans="7:7" x14ac:dyDescent="0.2">
      <c r="G61183" s="12"/>
    </row>
    <row r="61184" spans="7:7" x14ac:dyDescent="0.2">
      <c r="G61184" s="12"/>
    </row>
    <row r="61185" spans="7:7" x14ac:dyDescent="0.2">
      <c r="G61185" s="12"/>
    </row>
    <row r="61186" spans="7:7" x14ac:dyDescent="0.2">
      <c r="G61186" s="12"/>
    </row>
    <row r="61187" spans="7:7" x14ac:dyDescent="0.2">
      <c r="G61187" s="12"/>
    </row>
    <row r="61188" spans="7:7" x14ac:dyDescent="0.2">
      <c r="G61188" s="12"/>
    </row>
    <row r="61189" spans="7:7" x14ac:dyDescent="0.2">
      <c r="G61189" s="12"/>
    </row>
    <row r="61190" spans="7:7" x14ac:dyDescent="0.2">
      <c r="G61190" s="12"/>
    </row>
    <row r="61191" spans="7:7" x14ac:dyDescent="0.2">
      <c r="G61191" s="12"/>
    </row>
    <row r="61192" spans="7:7" x14ac:dyDescent="0.2">
      <c r="G61192" s="12"/>
    </row>
    <row r="61193" spans="7:7" x14ac:dyDescent="0.2">
      <c r="G61193" s="12"/>
    </row>
    <row r="61194" spans="7:7" x14ac:dyDescent="0.2">
      <c r="G61194" s="12"/>
    </row>
    <row r="61195" spans="7:7" x14ac:dyDescent="0.2">
      <c r="G61195" s="12"/>
    </row>
    <row r="61196" spans="7:7" x14ac:dyDescent="0.2">
      <c r="G61196" s="12"/>
    </row>
    <row r="61197" spans="7:7" x14ac:dyDescent="0.2">
      <c r="G61197" s="12"/>
    </row>
    <row r="61198" spans="7:7" x14ac:dyDescent="0.2">
      <c r="G61198" s="12"/>
    </row>
    <row r="61199" spans="7:7" x14ac:dyDescent="0.2">
      <c r="G61199" s="12"/>
    </row>
    <row r="61200" spans="7:7" x14ac:dyDescent="0.2">
      <c r="G61200" s="12"/>
    </row>
    <row r="61201" spans="7:7" x14ac:dyDescent="0.2">
      <c r="G61201" s="12"/>
    </row>
    <row r="61202" spans="7:7" x14ac:dyDescent="0.2">
      <c r="G61202" s="12"/>
    </row>
    <row r="61203" spans="7:7" x14ac:dyDescent="0.2">
      <c r="G61203" s="12"/>
    </row>
    <row r="61204" spans="7:7" x14ac:dyDescent="0.2">
      <c r="G61204" s="12"/>
    </row>
    <row r="61205" spans="7:7" x14ac:dyDescent="0.2">
      <c r="G61205" s="12"/>
    </row>
    <row r="61206" spans="7:7" x14ac:dyDescent="0.2">
      <c r="G61206" s="12"/>
    </row>
    <row r="61207" spans="7:7" x14ac:dyDescent="0.2">
      <c r="G61207" s="12"/>
    </row>
    <row r="61208" spans="7:7" x14ac:dyDescent="0.2">
      <c r="G61208" s="12"/>
    </row>
    <row r="61209" spans="7:7" x14ac:dyDescent="0.2">
      <c r="G61209" s="12"/>
    </row>
    <row r="61210" spans="7:7" x14ac:dyDescent="0.2">
      <c r="G61210" s="12"/>
    </row>
    <row r="61211" spans="7:7" x14ac:dyDescent="0.2">
      <c r="G61211" s="12"/>
    </row>
    <row r="61212" spans="7:7" x14ac:dyDescent="0.2">
      <c r="G61212" s="12"/>
    </row>
    <row r="61213" spans="7:7" x14ac:dyDescent="0.2">
      <c r="G61213" s="12"/>
    </row>
    <row r="61214" spans="7:7" x14ac:dyDescent="0.2">
      <c r="G61214" s="12"/>
    </row>
    <row r="61215" spans="7:7" x14ac:dyDescent="0.2">
      <c r="G61215" s="12"/>
    </row>
    <row r="61216" spans="7:7" x14ac:dyDescent="0.2">
      <c r="G61216" s="12"/>
    </row>
    <row r="61217" spans="7:7" x14ac:dyDescent="0.2">
      <c r="G61217" s="12"/>
    </row>
    <row r="61218" spans="7:7" x14ac:dyDescent="0.2">
      <c r="G61218" s="12"/>
    </row>
    <row r="61219" spans="7:7" x14ac:dyDescent="0.2">
      <c r="G61219" s="12"/>
    </row>
    <row r="61220" spans="7:7" x14ac:dyDescent="0.2">
      <c r="G61220" s="12"/>
    </row>
    <row r="61221" spans="7:7" x14ac:dyDescent="0.2">
      <c r="G61221" s="12"/>
    </row>
    <row r="61222" spans="7:7" x14ac:dyDescent="0.2">
      <c r="G61222" s="12"/>
    </row>
    <row r="61223" spans="7:7" x14ac:dyDescent="0.2">
      <c r="G61223" s="12"/>
    </row>
    <row r="61224" spans="7:7" x14ac:dyDescent="0.2">
      <c r="G61224" s="12"/>
    </row>
    <row r="61225" spans="7:7" x14ac:dyDescent="0.2">
      <c r="G61225" s="12"/>
    </row>
    <row r="61226" spans="7:7" x14ac:dyDescent="0.2">
      <c r="G61226" s="12"/>
    </row>
    <row r="61227" spans="7:7" x14ac:dyDescent="0.2">
      <c r="G61227" s="12"/>
    </row>
    <row r="61228" spans="7:7" x14ac:dyDescent="0.2">
      <c r="G61228" s="12"/>
    </row>
    <row r="61229" spans="7:7" x14ac:dyDescent="0.2">
      <c r="G61229" s="12"/>
    </row>
    <row r="61230" spans="7:7" x14ac:dyDescent="0.2">
      <c r="G61230" s="12"/>
    </row>
    <row r="61231" spans="7:7" x14ac:dyDescent="0.2">
      <c r="G61231" s="12"/>
    </row>
    <row r="61232" spans="7:7" x14ac:dyDescent="0.2">
      <c r="G61232" s="12"/>
    </row>
    <row r="61233" spans="7:7" x14ac:dyDescent="0.2">
      <c r="G61233" s="12"/>
    </row>
    <row r="61234" spans="7:7" x14ac:dyDescent="0.2">
      <c r="G61234" s="12"/>
    </row>
    <row r="61235" spans="7:7" x14ac:dyDescent="0.2">
      <c r="G61235" s="12"/>
    </row>
    <row r="61236" spans="7:7" x14ac:dyDescent="0.2">
      <c r="G61236" s="12"/>
    </row>
    <row r="61237" spans="7:7" x14ac:dyDescent="0.2">
      <c r="G61237" s="12"/>
    </row>
    <row r="61238" spans="7:7" x14ac:dyDescent="0.2">
      <c r="G61238" s="12"/>
    </row>
    <row r="61239" spans="7:7" x14ac:dyDescent="0.2">
      <c r="G61239" s="12"/>
    </row>
    <row r="61240" spans="7:7" x14ac:dyDescent="0.2">
      <c r="G61240" s="12"/>
    </row>
    <row r="61241" spans="7:7" x14ac:dyDescent="0.2">
      <c r="G61241" s="12"/>
    </row>
    <row r="61242" spans="7:7" x14ac:dyDescent="0.2">
      <c r="G61242" s="12"/>
    </row>
    <row r="61243" spans="7:7" x14ac:dyDescent="0.2">
      <c r="G61243" s="12"/>
    </row>
    <row r="61244" spans="7:7" x14ac:dyDescent="0.2">
      <c r="G61244" s="12"/>
    </row>
    <row r="61245" spans="7:7" x14ac:dyDescent="0.2">
      <c r="G61245" s="12"/>
    </row>
    <row r="61246" spans="7:7" x14ac:dyDescent="0.2">
      <c r="G61246" s="12"/>
    </row>
    <row r="61247" spans="7:7" x14ac:dyDescent="0.2">
      <c r="G61247" s="12"/>
    </row>
    <row r="61248" spans="7:7" x14ac:dyDescent="0.2">
      <c r="G61248" s="12"/>
    </row>
    <row r="61249" spans="7:7" x14ac:dyDescent="0.2">
      <c r="G61249" s="12"/>
    </row>
    <row r="61250" spans="7:7" x14ac:dyDescent="0.2">
      <c r="G61250" s="12"/>
    </row>
    <row r="61251" spans="7:7" x14ac:dyDescent="0.2">
      <c r="G61251" s="12"/>
    </row>
    <row r="61252" spans="7:7" x14ac:dyDescent="0.2">
      <c r="G61252" s="12"/>
    </row>
    <row r="61253" spans="7:7" x14ac:dyDescent="0.2">
      <c r="G61253" s="12"/>
    </row>
    <row r="61254" spans="7:7" x14ac:dyDescent="0.2">
      <c r="G61254" s="12"/>
    </row>
    <row r="61255" spans="7:7" x14ac:dyDescent="0.2">
      <c r="G61255" s="12"/>
    </row>
    <row r="61256" spans="7:7" x14ac:dyDescent="0.2">
      <c r="G61256" s="12"/>
    </row>
    <row r="61257" spans="7:7" x14ac:dyDescent="0.2">
      <c r="G61257" s="12"/>
    </row>
    <row r="61258" spans="7:7" x14ac:dyDescent="0.2">
      <c r="G61258" s="12"/>
    </row>
    <row r="61259" spans="7:7" x14ac:dyDescent="0.2">
      <c r="G61259" s="12"/>
    </row>
    <row r="61260" spans="7:7" x14ac:dyDescent="0.2">
      <c r="G61260" s="12"/>
    </row>
    <row r="61261" spans="7:7" x14ac:dyDescent="0.2">
      <c r="G61261" s="12"/>
    </row>
    <row r="61262" spans="7:7" x14ac:dyDescent="0.2">
      <c r="G61262" s="12"/>
    </row>
    <row r="61263" spans="7:7" x14ac:dyDescent="0.2">
      <c r="G61263" s="12"/>
    </row>
    <row r="61264" spans="7:7" x14ac:dyDescent="0.2">
      <c r="G61264" s="12"/>
    </row>
    <row r="61265" spans="7:7" x14ac:dyDescent="0.2">
      <c r="G61265" s="12"/>
    </row>
    <row r="61266" spans="7:7" x14ac:dyDescent="0.2">
      <c r="G61266" s="12"/>
    </row>
    <row r="61267" spans="7:7" x14ac:dyDescent="0.2">
      <c r="G61267" s="12"/>
    </row>
    <row r="61268" spans="7:7" x14ac:dyDescent="0.2">
      <c r="G61268" s="12"/>
    </row>
    <row r="61269" spans="7:7" x14ac:dyDescent="0.2">
      <c r="G61269" s="12"/>
    </row>
    <row r="61270" spans="7:7" x14ac:dyDescent="0.2">
      <c r="G61270" s="12"/>
    </row>
    <row r="61271" spans="7:7" x14ac:dyDescent="0.2">
      <c r="G61271" s="12"/>
    </row>
    <row r="61272" spans="7:7" x14ac:dyDescent="0.2">
      <c r="G61272" s="12"/>
    </row>
    <row r="61273" spans="7:7" x14ac:dyDescent="0.2">
      <c r="G61273" s="12"/>
    </row>
    <row r="61274" spans="7:7" x14ac:dyDescent="0.2">
      <c r="G61274" s="12"/>
    </row>
    <row r="61275" spans="7:7" x14ac:dyDescent="0.2">
      <c r="G61275" s="12"/>
    </row>
    <row r="61276" spans="7:7" x14ac:dyDescent="0.2">
      <c r="G61276" s="12"/>
    </row>
    <row r="61277" spans="7:7" x14ac:dyDescent="0.2">
      <c r="G61277" s="12"/>
    </row>
    <row r="61278" spans="7:7" x14ac:dyDescent="0.2">
      <c r="G61278" s="12"/>
    </row>
    <row r="61279" spans="7:7" x14ac:dyDescent="0.2">
      <c r="G61279" s="12"/>
    </row>
    <row r="61280" spans="7:7" x14ac:dyDescent="0.2">
      <c r="G61280" s="12"/>
    </row>
    <row r="61281" spans="7:7" x14ac:dyDescent="0.2">
      <c r="G61281" s="12"/>
    </row>
    <row r="61282" spans="7:7" x14ac:dyDescent="0.2">
      <c r="G61282" s="12"/>
    </row>
    <row r="61283" spans="7:7" x14ac:dyDescent="0.2">
      <c r="G61283" s="12"/>
    </row>
    <row r="61284" spans="7:7" x14ac:dyDescent="0.2">
      <c r="G61284" s="12"/>
    </row>
    <row r="61285" spans="7:7" x14ac:dyDescent="0.2">
      <c r="G61285" s="12"/>
    </row>
    <row r="61286" spans="7:7" x14ac:dyDescent="0.2">
      <c r="G61286" s="12"/>
    </row>
    <row r="61287" spans="7:7" x14ac:dyDescent="0.2">
      <c r="G61287" s="12"/>
    </row>
    <row r="61288" spans="7:7" x14ac:dyDescent="0.2">
      <c r="G61288" s="12"/>
    </row>
    <row r="61289" spans="7:7" x14ac:dyDescent="0.2">
      <c r="G61289" s="12"/>
    </row>
    <row r="61290" spans="7:7" x14ac:dyDescent="0.2">
      <c r="G61290" s="12"/>
    </row>
    <row r="61291" spans="7:7" x14ac:dyDescent="0.2">
      <c r="G61291" s="12"/>
    </row>
    <row r="61292" spans="7:7" x14ac:dyDescent="0.2">
      <c r="G61292" s="12"/>
    </row>
    <row r="61293" spans="7:7" x14ac:dyDescent="0.2">
      <c r="G61293" s="12"/>
    </row>
    <row r="61294" spans="7:7" x14ac:dyDescent="0.2">
      <c r="G61294" s="12"/>
    </row>
    <row r="61295" spans="7:7" x14ac:dyDescent="0.2">
      <c r="G61295" s="12"/>
    </row>
    <row r="61296" spans="7:7" x14ac:dyDescent="0.2">
      <c r="G61296" s="12"/>
    </row>
    <row r="61297" spans="7:7" x14ac:dyDescent="0.2">
      <c r="G61297" s="12"/>
    </row>
    <row r="61298" spans="7:7" x14ac:dyDescent="0.2">
      <c r="G61298" s="12"/>
    </row>
    <row r="61299" spans="7:7" x14ac:dyDescent="0.2">
      <c r="G61299" s="12"/>
    </row>
    <row r="61300" spans="7:7" x14ac:dyDescent="0.2">
      <c r="G61300" s="12"/>
    </row>
    <row r="61301" spans="7:7" x14ac:dyDescent="0.2">
      <c r="G61301" s="12"/>
    </row>
    <row r="61302" spans="7:7" x14ac:dyDescent="0.2">
      <c r="G61302" s="12"/>
    </row>
    <row r="61303" spans="7:7" x14ac:dyDescent="0.2">
      <c r="G61303" s="12"/>
    </row>
    <row r="61304" spans="7:7" x14ac:dyDescent="0.2">
      <c r="G61304" s="12"/>
    </row>
    <row r="61305" spans="7:7" x14ac:dyDescent="0.2">
      <c r="G61305" s="12"/>
    </row>
    <row r="61306" spans="7:7" x14ac:dyDescent="0.2">
      <c r="G61306" s="12"/>
    </row>
    <row r="61307" spans="7:7" x14ac:dyDescent="0.2">
      <c r="G61307" s="12"/>
    </row>
    <row r="61308" spans="7:7" x14ac:dyDescent="0.2">
      <c r="G61308" s="12"/>
    </row>
    <row r="61309" spans="7:7" x14ac:dyDescent="0.2">
      <c r="G61309" s="12"/>
    </row>
    <row r="61310" spans="7:7" x14ac:dyDescent="0.2">
      <c r="G61310" s="12"/>
    </row>
    <row r="61311" spans="7:7" x14ac:dyDescent="0.2">
      <c r="G61311" s="12"/>
    </row>
    <row r="61312" spans="7:7" x14ac:dyDescent="0.2">
      <c r="G61312" s="12"/>
    </row>
    <row r="61313" spans="7:7" x14ac:dyDescent="0.2">
      <c r="G61313" s="12"/>
    </row>
    <row r="61314" spans="7:7" x14ac:dyDescent="0.2">
      <c r="G61314" s="12"/>
    </row>
    <row r="61315" spans="7:7" x14ac:dyDescent="0.2">
      <c r="G61315" s="12"/>
    </row>
    <row r="61316" spans="7:7" x14ac:dyDescent="0.2">
      <c r="G61316" s="12"/>
    </row>
    <row r="61317" spans="7:7" x14ac:dyDescent="0.2">
      <c r="G61317" s="12"/>
    </row>
    <row r="61318" spans="7:7" x14ac:dyDescent="0.2">
      <c r="G61318" s="12"/>
    </row>
    <row r="61319" spans="7:7" x14ac:dyDescent="0.2">
      <c r="G61319" s="12"/>
    </row>
    <row r="61320" spans="7:7" x14ac:dyDescent="0.2">
      <c r="G61320" s="12"/>
    </row>
    <row r="61321" spans="7:7" x14ac:dyDescent="0.2">
      <c r="G61321" s="12"/>
    </row>
    <row r="61322" spans="7:7" x14ac:dyDescent="0.2">
      <c r="G61322" s="12"/>
    </row>
    <row r="61323" spans="7:7" x14ac:dyDescent="0.2">
      <c r="G61323" s="12"/>
    </row>
    <row r="61324" spans="7:7" x14ac:dyDescent="0.2">
      <c r="G61324" s="12"/>
    </row>
    <row r="61325" spans="7:7" x14ac:dyDescent="0.2">
      <c r="G61325" s="12"/>
    </row>
    <row r="61326" spans="7:7" x14ac:dyDescent="0.2">
      <c r="G61326" s="12"/>
    </row>
    <row r="61327" spans="7:7" x14ac:dyDescent="0.2">
      <c r="G61327" s="12"/>
    </row>
    <row r="61328" spans="7:7" x14ac:dyDescent="0.2">
      <c r="G61328" s="12"/>
    </row>
    <row r="61329" spans="7:7" x14ac:dyDescent="0.2">
      <c r="G61329" s="12"/>
    </row>
    <row r="61330" spans="7:7" x14ac:dyDescent="0.2">
      <c r="G61330" s="12"/>
    </row>
    <row r="61331" spans="7:7" x14ac:dyDescent="0.2">
      <c r="G61331" s="12"/>
    </row>
    <row r="61332" spans="7:7" x14ac:dyDescent="0.2">
      <c r="G61332" s="12"/>
    </row>
    <row r="61333" spans="7:7" x14ac:dyDescent="0.2">
      <c r="G61333" s="12"/>
    </row>
    <row r="61334" spans="7:7" x14ac:dyDescent="0.2">
      <c r="G61334" s="12"/>
    </row>
    <row r="61335" spans="7:7" x14ac:dyDescent="0.2">
      <c r="G61335" s="12"/>
    </row>
    <row r="61336" spans="7:7" x14ac:dyDescent="0.2">
      <c r="G61336" s="12"/>
    </row>
    <row r="61337" spans="7:7" x14ac:dyDescent="0.2">
      <c r="G61337" s="12"/>
    </row>
    <row r="61338" spans="7:7" x14ac:dyDescent="0.2">
      <c r="G61338" s="12"/>
    </row>
    <row r="61339" spans="7:7" x14ac:dyDescent="0.2">
      <c r="G61339" s="12"/>
    </row>
    <row r="61340" spans="7:7" x14ac:dyDescent="0.2">
      <c r="G61340" s="12"/>
    </row>
    <row r="61341" spans="7:7" x14ac:dyDescent="0.2">
      <c r="G61341" s="12"/>
    </row>
    <row r="61342" spans="7:7" x14ac:dyDescent="0.2">
      <c r="G61342" s="12"/>
    </row>
    <row r="61343" spans="7:7" x14ac:dyDescent="0.2">
      <c r="G61343" s="12"/>
    </row>
    <row r="61344" spans="7:7" x14ac:dyDescent="0.2">
      <c r="G61344" s="12"/>
    </row>
    <row r="61345" spans="7:7" x14ac:dyDescent="0.2">
      <c r="G61345" s="12"/>
    </row>
    <row r="61346" spans="7:7" x14ac:dyDescent="0.2">
      <c r="G61346" s="12"/>
    </row>
    <row r="61347" spans="7:7" x14ac:dyDescent="0.2">
      <c r="G61347" s="12"/>
    </row>
    <row r="61348" spans="7:7" x14ac:dyDescent="0.2">
      <c r="G61348" s="12"/>
    </row>
    <row r="61349" spans="7:7" x14ac:dyDescent="0.2">
      <c r="G61349" s="12"/>
    </row>
    <row r="61350" spans="7:7" x14ac:dyDescent="0.2">
      <c r="G61350" s="12"/>
    </row>
    <row r="61351" spans="7:7" x14ac:dyDescent="0.2">
      <c r="G61351" s="12"/>
    </row>
    <row r="61352" spans="7:7" x14ac:dyDescent="0.2">
      <c r="G61352" s="12"/>
    </row>
    <row r="61353" spans="7:7" x14ac:dyDescent="0.2">
      <c r="G61353" s="12"/>
    </row>
    <row r="61354" spans="7:7" x14ac:dyDescent="0.2">
      <c r="G61354" s="12"/>
    </row>
    <row r="61355" spans="7:7" x14ac:dyDescent="0.2">
      <c r="G61355" s="12"/>
    </row>
    <row r="61356" spans="7:7" x14ac:dyDescent="0.2">
      <c r="G61356" s="12"/>
    </row>
    <row r="61357" spans="7:7" x14ac:dyDescent="0.2">
      <c r="G61357" s="12"/>
    </row>
    <row r="61358" spans="7:7" x14ac:dyDescent="0.2">
      <c r="G61358" s="12"/>
    </row>
    <row r="61359" spans="7:7" x14ac:dyDescent="0.2">
      <c r="G61359" s="12"/>
    </row>
    <row r="61360" spans="7:7" x14ac:dyDescent="0.2">
      <c r="G61360" s="12"/>
    </row>
    <row r="61361" spans="7:7" x14ac:dyDescent="0.2">
      <c r="G61361" s="12"/>
    </row>
    <row r="61362" spans="7:7" x14ac:dyDescent="0.2">
      <c r="G61362" s="12"/>
    </row>
    <row r="61363" spans="7:7" x14ac:dyDescent="0.2">
      <c r="G61363" s="12"/>
    </row>
    <row r="61364" spans="7:7" x14ac:dyDescent="0.2">
      <c r="G61364" s="12"/>
    </row>
    <row r="61365" spans="7:7" x14ac:dyDescent="0.2">
      <c r="G61365" s="12"/>
    </row>
    <row r="61366" spans="7:7" x14ac:dyDescent="0.2">
      <c r="G61366" s="12"/>
    </row>
    <row r="61367" spans="7:7" x14ac:dyDescent="0.2">
      <c r="G61367" s="12"/>
    </row>
    <row r="61368" spans="7:7" x14ac:dyDescent="0.2">
      <c r="G61368" s="12"/>
    </row>
    <row r="61369" spans="7:7" x14ac:dyDescent="0.2">
      <c r="G61369" s="12"/>
    </row>
    <row r="61370" spans="7:7" x14ac:dyDescent="0.2">
      <c r="G61370" s="12"/>
    </row>
    <row r="61371" spans="7:7" x14ac:dyDescent="0.2">
      <c r="G61371" s="12"/>
    </row>
    <row r="61372" spans="7:7" x14ac:dyDescent="0.2">
      <c r="G61372" s="12"/>
    </row>
    <row r="61373" spans="7:7" x14ac:dyDescent="0.2">
      <c r="G61373" s="12"/>
    </row>
    <row r="61374" spans="7:7" x14ac:dyDescent="0.2">
      <c r="G61374" s="12"/>
    </row>
    <row r="61375" spans="7:7" x14ac:dyDescent="0.2">
      <c r="G61375" s="12"/>
    </row>
    <row r="61376" spans="7:7" x14ac:dyDescent="0.2">
      <c r="G61376" s="12"/>
    </row>
    <row r="61377" spans="7:7" x14ac:dyDescent="0.2">
      <c r="G61377" s="12"/>
    </row>
    <row r="61378" spans="7:7" x14ac:dyDescent="0.2">
      <c r="G61378" s="12"/>
    </row>
    <row r="61379" spans="7:7" x14ac:dyDescent="0.2">
      <c r="G61379" s="12"/>
    </row>
    <row r="61380" spans="7:7" x14ac:dyDescent="0.2">
      <c r="G61380" s="12"/>
    </row>
    <row r="61381" spans="7:7" x14ac:dyDescent="0.2">
      <c r="G61381" s="12"/>
    </row>
    <row r="61382" spans="7:7" x14ac:dyDescent="0.2">
      <c r="G61382" s="12"/>
    </row>
    <row r="61383" spans="7:7" x14ac:dyDescent="0.2">
      <c r="G61383" s="12"/>
    </row>
    <row r="61384" spans="7:7" x14ac:dyDescent="0.2">
      <c r="G61384" s="12"/>
    </row>
    <row r="61385" spans="7:7" x14ac:dyDescent="0.2">
      <c r="G61385" s="12"/>
    </row>
    <row r="61386" spans="7:7" x14ac:dyDescent="0.2">
      <c r="G61386" s="12"/>
    </row>
    <row r="61387" spans="7:7" x14ac:dyDescent="0.2">
      <c r="G61387" s="12"/>
    </row>
    <row r="61388" spans="7:7" x14ac:dyDescent="0.2">
      <c r="G61388" s="12"/>
    </row>
    <row r="61389" spans="7:7" x14ac:dyDescent="0.2">
      <c r="G61389" s="12"/>
    </row>
    <row r="61390" spans="7:7" x14ac:dyDescent="0.2">
      <c r="G61390" s="12"/>
    </row>
    <row r="61391" spans="7:7" x14ac:dyDescent="0.2">
      <c r="G61391" s="12"/>
    </row>
    <row r="61392" spans="7:7" x14ac:dyDescent="0.2">
      <c r="G61392" s="12"/>
    </row>
    <row r="61393" spans="7:7" x14ac:dyDescent="0.2">
      <c r="G61393" s="12"/>
    </row>
    <row r="61394" spans="7:7" x14ac:dyDescent="0.2">
      <c r="G61394" s="12"/>
    </row>
    <row r="61395" spans="7:7" x14ac:dyDescent="0.2">
      <c r="G61395" s="12"/>
    </row>
    <row r="61396" spans="7:7" x14ac:dyDescent="0.2">
      <c r="G61396" s="12"/>
    </row>
    <row r="61397" spans="7:7" x14ac:dyDescent="0.2">
      <c r="G61397" s="12"/>
    </row>
    <row r="61398" spans="7:7" x14ac:dyDescent="0.2">
      <c r="G61398" s="12"/>
    </row>
    <row r="61399" spans="7:7" x14ac:dyDescent="0.2">
      <c r="G61399" s="12"/>
    </row>
    <row r="61400" spans="7:7" x14ac:dyDescent="0.2">
      <c r="G61400" s="12"/>
    </row>
    <row r="61401" spans="7:7" x14ac:dyDescent="0.2">
      <c r="G61401" s="12"/>
    </row>
    <row r="61402" spans="7:7" x14ac:dyDescent="0.2">
      <c r="G61402" s="12"/>
    </row>
    <row r="61403" spans="7:7" x14ac:dyDescent="0.2">
      <c r="G61403" s="12"/>
    </row>
    <row r="61404" spans="7:7" x14ac:dyDescent="0.2">
      <c r="G61404" s="12"/>
    </row>
    <row r="61405" spans="7:7" x14ac:dyDescent="0.2">
      <c r="G61405" s="12"/>
    </row>
    <row r="61406" spans="7:7" x14ac:dyDescent="0.2">
      <c r="G61406" s="12"/>
    </row>
    <row r="61407" spans="7:7" x14ac:dyDescent="0.2">
      <c r="G61407" s="12"/>
    </row>
    <row r="61408" spans="7:7" x14ac:dyDescent="0.2">
      <c r="G61408" s="12"/>
    </row>
    <row r="61409" spans="7:7" x14ac:dyDescent="0.2">
      <c r="G61409" s="12"/>
    </row>
    <row r="61410" spans="7:7" x14ac:dyDescent="0.2">
      <c r="G61410" s="12"/>
    </row>
    <row r="61411" spans="7:7" x14ac:dyDescent="0.2">
      <c r="G61411" s="12"/>
    </row>
    <row r="61412" spans="7:7" x14ac:dyDescent="0.2">
      <c r="G61412" s="12"/>
    </row>
    <row r="61413" spans="7:7" x14ac:dyDescent="0.2">
      <c r="G61413" s="12"/>
    </row>
    <row r="61414" spans="7:7" x14ac:dyDescent="0.2">
      <c r="G61414" s="12"/>
    </row>
    <row r="61415" spans="7:7" x14ac:dyDescent="0.2">
      <c r="G61415" s="12"/>
    </row>
    <row r="61416" spans="7:7" x14ac:dyDescent="0.2">
      <c r="G61416" s="12"/>
    </row>
    <row r="61417" spans="7:7" x14ac:dyDescent="0.2">
      <c r="G61417" s="12"/>
    </row>
    <row r="61418" spans="7:7" x14ac:dyDescent="0.2">
      <c r="G61418" s="12"/>
    </row>
    <row r="61419" spans="7:7" x14ac:dyDescent="0.2">
      <c r="G61419" s="12"/>
    </row>
    <row r="61420" spans="7:7" x14ac:dyDescent="0.2">
      <c r="G61420" s="12"/>
    </row>
    <row r="61421" spans="7:7" x14ac:dyDescent="0.2">
      <c r="G61421" s="12"/>
    </row>
    <row r="61422" spans="7:7" x14ac:dyDescent="0.2">
      <c r="G61422" s="12"/>
    </row>
    <row r="61423" spans="7:7" x14ac:dyDescent="0.2">
      <c r="G61423" s="12"/>
    </row>
    <row r="61424" spans="7:7" x14ac:dyDescent="0.2">
      <c r="G61424" s="12"/>
    </row>
    <row r="61425" spans="7:7" x14ac:dyDescent="0.2">
      <c r="G61425" s="12"/>
    </row>
    <row r="61426" spans="7:7" x14ac:dyDescent="0.2">
      <c r="G61426" s="12"/>
    </row>
    <row r="61427" spans="7:7" x14ac:dyDescent="0.2">
      <c r="G61427" s="12"/>
    </row>
    <row r="61428" spans="7:7" x14ac:dyDescent="0.2">
      <c r="G61428" s="12"/>
    </row>
    <row r="61429" spans="7:7" x14ac:dyDescent="0.2">
      <c r="G61429" s="12"/>
    </row>
    <row r="61430" spans="7:7" x14ac:dyDescent="0.2">
      <c r="G61430" s="12"/>
    </row>
    <row r="61431" spans="7:7" x14ac:dyDescent="0.2">
      <c r="G61431" s="12"/>
    </row>
    <row r="61432" spans="7:7" x14ac:dyDescent="0.2">
      <c r="G61432" s="12"/>
    </row>
    <row r="61433" spans="7:7" x14ac:dyDescent="0.2">
      <c r="G61433" s="12"/>
    </row>
    <row r="61434" spans="7:7" x14ac:dyDescent="0.2">
      <c r="G61434" s="12"/>
    </row>
    <row r="61435" spans="7:7" x14ac:dyDescent="0.2">
      <c r="G61435" s="12"/>
    </row>
    <row r="61436" spans="7:7" x14ac:dyDescent="0.2">
      <c r="G61436" s="12"/>
    </row>
    <row r="61437" spans="7:7" x14ac:dyDescent="0.2">
      <c r="G61437" s="12"/>
    </row>
    <row r="61438" spans="7:7" x14ac:dyDescent="0.2">
      <c r="G61438" s="12"/>
    </row>
    <row r="61439" spans="7:7" x14ac:dyDescent="0.2">
      <c r="G61439" s="12"/>
    </row>
    <row r="61440" spans="7:7" x14ac:dyDescent="0.2">
      <c r="G61440" s="12"/>
    </row>
    <row r="61441" spans="7:7" x14ac:dyDescent="0.2">
      <c r="G61441" s="12"/>
    </row>
    <row r="61442" spans="7:7" x14ac:dyDescent="0.2">
      <c r="G61442" s="12"/>
    </row>
    <row r="61443" spans="7:7" x14ac:dyDescent="0.2">
      <c r="G61443" s="12"/>
    </row>
    <row r="61444" spans="7:7" x14ac:dyDescent="0.2">
      <c r="G61444" s="12"/>
    </row>
    <row r="61445" spans="7:7" x14ac:dyDescent="0.2">
      <c r="G61445" s="12"/>
    </row>
    <row r="61446" spans="7:7" x14ac:dyDescent="0.2">
      <c r="G61446" s="12"/>
    </row>
    <row r="61447" spans="7:7" x14ac:dyDescent="0.2">
      <c r="G61447" s="12"/>
    </row>
    <row r="61448" spans="7:7" x14ac:dyDescent="0.2">
      <c r="G61448" s="12"/>
    </row>
    <row r="61449" spans="7:7" x14ac:dyDescent="0.2">
      <c r="G61449" s="12"/>
    </row>
    <row r="61450" spans="7:7" x14ac:dyDescent="0.2">
      <c r="G61450" s="12"/>
    </row>
    <row r="61451" spans="7:7" x14ac:dyDescent="0.2">
      <c r="G61451" s="12"/>
    </row>
    <row r="61452" spans="7:7" x14ac:dyDescent="0.2">
      <c r="G61452" s="12"/>
    </row>
    <row r="61453" spans="7:7" x14ac:dyDescent="0.2">
      <c r="G61453" s="12"/>
    </row>
    <row r="61454" spans="7:7" x14ac:dyDescent="0.2">
      <c r="G61454" s="12"/>
    </row>
    <row r="61455" spans="7:7" x14ac:dyDescent="0.2">
      <c r="G61455" s="12"/>
    </row>
    <row r="61456" spans="7:7" x14ac:dyDescent="0.2">
      <c r="G61456" s="12"/>
    </row>
    <row r="61457" spans="7:7" x14ac:dyDescent="0.2">
      <c r="G61457" s="12"/>
    </row>
    <row r="61458" spans="7:7" x14ac:dyDescent="0.2">
      <c r="G61458" s="12"/>
    </row>
    <row r="61459" spans="7:7" x14ac:dyDescent="0.2">
      <c r="G61459" s="12"/>
    </row>
    <row r="61460" spans="7:7" x14ac:dyDescent="0.2">
      <c r="G61460" s="12"/>
    </row>
    <row r="61461" spans="7:7" x14ac:dyDescent="0.2">
      <c r="G61461" s="12"/>
    </row>
    <row r="61462" spans="7:7" x14ac:dyDescent="0.2">
      <c r="G61462" s="12"/>
    </row>
    <row r="61463" spans="7:7" x14ac:dyDescent="0.2">
      <c r="G61463" s="12"/>
    </row>
    <row r="61464" spans="7:7" x14ac:dyDescent="0.2">
      <c r="G61464" s="12"/>
    </row>
    <row r="61465" spans="7:7" x14ac:dyDescent="0.2">
      <c r="G61465" s="12"/>
    </row>
    <row r="61466" spans="7:7" x14ac:dyDescent="0.2">
      <c r="G61466" s="12"/>
    </row>
    <row r="61467" spans="7:7" x14ac:dyDescent="0.2">
      <c r="G61467" s="12"/>
    </row>
    <row r="61468" spans="7:7" x14ac:dyDescent="0.2">
      <c r="G61468" s="12"/>
    </row>
    <row r="61469" spans="7:7" x14ac:dyDescent="0.2">
      <c r="G61469" s="12"/>
    </row>
    <row r="61470" spans="7:7" x14ac:dyDescent="0.2">
      <c r="G61470" s="12"/>
    </row>
    <row r="61471" spans="7:7" x14ac:dyDescent="0.2">
      <c r="G61471" s="12"/>
    </row>
    <row r="61472" spans="7:7" x14ac:dyDescent="0.2">
      <c r="G61472" s="12"/>
    </row>
    <row r="61473" spans="7:7" x14ac:dyDescent="0.2">
      <c r="G61473" s="12"/>
    </row>
    <row r="61474" spans="7:7" x14ac:dyDescent="0.2">
      <c r="G61474" s="12"/>
    </row>
    <row r="61475" spans="7:7" x14ac:dyDescent="0.2">
      <c r="G61475" s="12"/>
    </row>
    <row r="61476" spans="7:7" x14ac:dyDescent="0.2">
      <c r="G61476" s="12"/>
    </row>
    <row r="61477" spans="7:7" x14ac:dyDescent="0.2">
      <c r="G61477" s="12"/>
    </row>
    <row r="61478" spans="7:7" x14ac:dyDescent="0.2">
      <c r="G61478" s="12"/>
    </row>
    <row r="61479" spans="7:7" x14ac:dyDescent="0.2">
      <c r="G61479" s="12"/>
    </row>
    <row r="61480" spans="7:7" x14ac:dyDescent="0.2">
      <c r="G61480" s="12"/>
    </row>
    <row r="61481" spans="7:7" x14ac:dyDescent="0.2">
      <c r="G61481" s="12"/>
    </row>
    <row r="61482" spans="7:7" x14ac:dyDescent="0.2">
      <c r="G61482" s="12"/>
    </row>
    <row r="61483" spans="7:7" x14ac:dyDescent="0.2">
      <c r="G61483" s="12"/>
    </row>
    <row r="61484" spans="7:7" x14ac:dyDescent="0.2">
      <c r="G61484" s="12"/>
    </row>
    <row r="61485" spans="7:7" x14ac:dyDescent="0.2">
      <c r="G61485" s="12"/>
    </row>
    <row r="61486" spans="7:7" x14ac:dyDescent="0.2">
      <c r="G61486" s="12"/>
    </row>
    <row r="61487" spans="7:7" x14ac:dyDescent="0.2">
      <c r="G61487" s="12"/>
    </row>
    <row r="61488" spans="7:7" x14ac:dyDescent="0.2">
      <c r="G61488" s="12"/>
    </row>
    <row r="61489" spans="7:7" x14ac:dyDescent="0.2">
      <c r="G61489" s="12"/>
    </row>
    <row r="61490" spans="7:7" x14ac:dyDescent="0.2">
      <c r="G61490" s="12"/>
    </row>
    <row r="61491" spans="7:7" x14ac:dyDescent="0.2">
      <c r="G61491" s="12"/>
    </row>
    <row r="61492" spans="7:7" x14ac:dyDescent="0.2">
      <c r="G61492" s="12"/>
    </row>
    <row r="61493" spans="7:7" x14ac:dyDescent="0.2">
      <c r="G61493" s="12"/>
    </row>
    <row r="61494" spans="7:7" x14ac:dyDescent="0.2">
      <c r="G61494" s="12"/>
    </row>
    <row r="61495" spans="7:7" x14ac:dyDescent="0.2">
      <c r="G61495" s="12"/>
    </row>
    <row r="61496" spans="7:7" x14ac:dyDescent="0.2">
      <c r="G61496" s="12"/>
    </row>
    <row r="61497" spans="7:7" x14ac:dyDescent="0.2">
      <c r="G61497" s="12"/>
    </row>
    <row r="61498" spans="7:7" x14ac:dyDescent="0.2">
      <c r="G61498" s="12"/>
    </row>
    <row r="61499" spans="7:7" x14ac:dyDescent="0.2">
      <c r="G61499" s="12"/>
    </row>
    <row r="61500" spans="7:7" x14ac:dyDescent="0.2">
      <c r="G61500" s="12"/>
    </row>
    <row r="61501" spans="7:7" x14ac:dyDescent="0.2">
      <c r="G61501" s="12"/>
    </row>
    <row r="61502" spans="7:7" x14ac:dyDescent="0.2">
      <c r="G61502" s="12"/>
    </row>
    <row r="61503" spans="7:7" x14ac:dyDescent="0.2">
      <c r="G61503" s="12"/>
    </row>
    <row r="61504" spans="7:7" x14ac:dyDescent="0.2">
      <c r="G61504" s="12"/>
    </row>
    <row r="61505" spans="7:7" x14ac:dyDescent="0.2">
      <c r="G61505" s="12"/>
    </row>
    <row r="61506" spans="7:7" x14ac:dyDescent="0.2">
      <c r="G61506" s="12"/>
    </row>
    <row r="61507" spans="7:7" x14ac:dyDescent="0.2">
      <c r="G61507" s="12"/>
    </row>
    <row r="61508" spans="7:7" x14ac:dyDescent="0.2">
      <c r="G61508" s="12"/>
    </row>
    <row r="61509" spans="7:7" x14ac:dyDescent="0.2">
      <c r="G61509" s="12"/>
    </row>
    <row r="61510" spans="7:7" x14ac:dyDescent="0.2">
      <c r="G61510" s="12"/>
    </row>
    <row r="61511" spans="7:7" x14ac:dyDescent="0.2">
      <c r="G61511" s="12"/>
    </row>
    <row r="61512" spans="7:7" x14ac:dyDescent="0.2">
      <c r="G61512" s="12"/>
    </row>
    <row r="61513" spans="7:7" x14ac:dyDescent="0.2">
      <c r="G61513" s="12"/>
    </row>
    <row r="61514" spans="7:7" x14ac:dyDescent="0.2">
      <c r="G61514" s="12"/>
    </row>
    <row r="61515" spans="7:7" x14ac:dyDescent="0.2">
      <c r="G61515" s="12"/>
    </row>
    <row r="61516" spans="7:7" x14ac:dyDescent="0.2">
      <c r="G61516" s="12"/>
    </row>
    <row r="61517" spans="7:7" x14ac:dyDescent="0.2">
      <c r="G61517" s="12"/>
    </row>
    <row r="61518" spans="7:7" x14ac:dyDescent="0.2">
      <c r="G61518" s="12"/>
    </row>
    <row r="61519" spans="7:7" x14ac:dyDescent="0.2">
      <c r="G61519" s="12"/>
    </row>
    <row r="61520" spans="7:7" x14ac:dyDescent="0.2">
      <c r="G61520" s="12"/>
    </row>
    <row r="61521" spans="7:7" x14ac:dyDescent="0.2">
      <c r="G61521" s="12"/>
    </row>
    <row r="61522" spans="7:7" x14ac:dyDescent="0.2">
      <c r="G61522" s="12"/>
    </row>
    <row r="61523" spans="7:7" x14ac:dyDescent="0.2">
      <c r="G61523" s="12"/>
    </row>
    <row r="61524" spans="7:7" x14ac:dyDescent="0.2">
      <c r="G61524" s="12"/>
    </row>
    <row r="61525" spans="7:7" x14ac:dyDescent="0.2">
      <c r="G61525" s="12"/>
    </row>
    <row r="61526" spans="7:7" x14ac:dyDescent="0.2">
      <c r="G61526" s="12"/>
    </row>
    <row r="61527" spans="7:7" x14ac:dyDescent="0.2">
      <c r="G61527" s="12"/>
    </row>
    <row r="61528" spans="7:7" x14ac:dyDescent="0.2">
      <c r="G61528" s="12"/>
    </row>
    <row r="61529" spans="7:7" x14ac:dyDescent="0.2">
      <c r="G61529" s="12"/>
    </row>
    <row r="61530" spans="7:7" x14ac:dyDescent="0.2">
      <c r="G61530" s="12"/>
    </row>
    <row r="61531" spans="7:7" x14ac:dyDescent="0.2">
      <c r="G61531" s="12"/>
    </row>
    <row r="61532" spans="7:7" x14ac:dyDescent="0.2">
      <c r="G61532" s="12"/>
    </row>
    <row r="61533" spans="7:7" x14ac:dyDescent="0.2">
      <c r="G61533" s="12"/>
    </row>
    <row r="61534" spans="7:7" x14ac:dyDescent="0.2">
      <c r="G61534" s="12"/>
    </row>
    <row r="61535" spans="7:7" x14ac:dyDescent="0.2">
      <c r="G61535" s="12"/>
    </row>
    <row r="61536" spans="7:7" x14ac:dyDescent="0.2">
      <c r="G61536" s="12"/>
    </row>
    <row r="61537" spans="7:7" x14ac:dyDescent="0.2">
      <c r="G61537" s="12"/>
    </row>
    <row r="61538" spans="7:7" x14ac:dyDescent="0.2">
      <c r="G61538" s="12"/>
    </row>
    <row r="61539" spans="7:7" x14ac:dyDescent="0.2">
      <c r="G61539" s="12"/>
    </row>
    <row r="61540" spans="7:7" x14ac:dyDescent="0.2">
      <c r="G61540" s="12"/>
    </row>
    <row r="61541" spans="7:7" x14ac:dyDescent="0.2">
      <c r="G61541" s="12"/>
    </row>
    <row r="61542" spans="7:7" x14ac:dyDescent="0.2">
      <c r="G61542" s="12"/>
    </row>
    <row r="61543" spans="7:7" x14ac:dyDescent="0.2">
      <c r="G61543" s="12"/>
    </row>
    <row r="61544" spans="7:7" x14ac:dyDescent="0.2">
      <c r="G61544" s="12"/>
    </row>
    <row r="61545" spans="7:7" x14ac:dyDescent="0.2">
      <c r="G61545" s="12"/>
    </row>
    <row r="61546" spans="7:7" x14ac:dyDescent="0.2">
      <c r="G61546" s="12"/>
    </row>
    <row r="61547" spans="7:7" x14ac:dyDescent="0.2">
      <c r="G61547" s="12"/>
    </row>
    <row r="61548" spans="7:7" x14ac:dyDescent="0.2">
      <c r="G61548" s="12"/>
    </row>
    <row r="61549" spans="7:7" x14ac:dyDescent="0.2">
      <c r="G61549" s="12"/>
    </row>
    <row r="61550" spans="7:7" x14ac:dyDescent="0.2">
      <c r="G61550" s="12"/>
    </row>
    <row r="61551" spans="7:7" x14ac:dyDescent="0.2">
      <c r="G61551" s="12"/>
    </row>
    <row r="61552" spans="7:7" x14ac:dyDescent="0.2">
      <c r="G61552" s="12"/>
    </row>
    <row r="61553" spans="7:7" x14ac:dyDescent="0.2">
      <c r="G61553" s="12"/>
    </row>
    <row r="61554" spans="7:7" x14ac:dyDescent="0.2">
      <c r="G61554" s="12"/>
    </row>
    <row r="61555" spans="7:7" x14ac:dyDescent="0.2">
      <c r="G61555" s="12"/>
    </row>
    <row r="61556" spans="7:7" x14ac:dyDescent="0.2">
      <c r="G61556" s="12"/>
    </row>
    <row r="61557" spans="7:7" x14ac:dyDescent="0.2">
      <c r="G61557" s="12"/>
    </row>
    <row r="61558" spans="7:7" x14ac:dyDescent="0.2">
      <c r="G61558" s="12"/>
    </row>
    <row r="61559" spans="7:7" x14ac:dyDescent="0.2">
      <c r="G61559" s="12"/>
    </row>
    <row r="61560" spans="7:7" x14ac:dyDescent="0.2">
      <c r="G61560" s="12"/>
    </row>
    <row r="61561" spans="7:7" x14ac:dyDescent="0.2">
      <c r="G61561" s="12"/>
    </row>
    <row r="61562" spans="7:7" x14ac:dyDescent="0.2">
      <c r="G61562" s="12"/>
    </row>
    <row r="61563" spans="7:7" x14ac:dyDescent="0.2">
      <c r="G61563" s="12"/>
    </row>
    <row r="61564" spans="7:7" x14ac:dyDescent="0.2">
      <c r="G61564" s="12"/>
    </row>
    <row r="61565" spans="7:7" x14ac:dyDescent="0.2">
      <c r="G61565" s="12"/>
    </row>
    <row r="61566" spans="7:7" x14ac:dyDescent="0.2">
      <c r="G61566" s="12"/>
    </row>
    <row r="61567" spans="7:7" x14ac:dyDescent="0.2">
      <c r="G61567" s="12"/>
    </row>
    <row r="61568" spans="7:7" x14ac:dyDescent="0.2">
      <c r="G61568" s="12"/>
    </row>
    <row r="61569" spans="7:7" x14ac:dyDescent="0.2">
      <c r="G61569" s="12"/>
    </row>
    <row r="61570" spans="7:7" x14ac:dyDescent="0.2">
      <c r="G61570" s="12"/>
    </row>
    <row r="61571" spans="7:7" x14ac:dyDescent="0.2">
      <c r="G61571" s="12"/>
    </row>
    <row r="61572" spans="7:7" x14ac:dyDescent="0.2">
      <c r="G61572" s="12"/>
    </row>
    <row r="61573" spans="7:7" x14ac:dyDescent="0.2">
      <c r="G61573" s="12"/>
    </row>
    <row r="61574" spans="7:7" x14ac:dyDescent="0.2">
      <c r="G61574" s="12"/>
    </row>
    <row r="61575" spans="7:7" x14ac:dyDescent="0.2">
      <c r="G61575" s="12"/>
    </row>
    <row r="61576" spans="7:7" x14ac:dyDescent="0.2">
      <c r="G61576" s="12"/>
    </row>
    <row r="61577" spans="7:7" x14ac:dyDescent="0.2">
      <c r="G61577" s="12"/>
    </row>
    <row r="61578" spans="7:7" x14ac:dyDescent="0.2">
      <c r="G61578" s="12"/>
    </row>
    <row r="61579" spans="7:7" x14ac:dyDescent="0.2">
      <c r="G61579" s="12"/>
    </row>
    <row r="61580" spans="7:7" x14ac:dyDescent="0.2">
      <c r="G61580" s="12"/>
    </row>
    <row r="61581" spans="7:7" x14ac:dyDescent="0.2">
      <c r="G61581" s="12"/>
    </row>
    <row r="61582" spans="7:7" x14ac:dyDescent="0.2">
      <c r="G61582" s="12"/>
    </row>
    <row r="61583" spans="7:7" x14ac:dyDescent="0.2">
      <c r="G61583" s="12"/>
    </row>
    <row r="61584" spans="7:7" x14ac:dyDescent="0.2">
      <c r="G61584" s="12"/>
    </row>
    <row r="61585" spans="7:7" x14ac:dyDescent="0.2">
      <c r="G61585" s="12"/>
    </row>
    <row r="61586" spans="7:7" x14ac:dyDescent="0.2">
      <c r="G61586" s="12"/>
    </row>
    <row r="61587" spans="7:7" x14ac:dyDescent="0.2">
      <c r="G61587" s="12"/>
    </row>
    <row r="61588" spans="7:7" x14ac:dyDescent="0.2">
      <c r="G61588" s="12"/>
    </row>
    <row r="61589" spans="7:7" x14ac:dyDescent="0.2">
      <c r="G61589" s="12"/>
    </row>
    <row r="61590" spans="7:7" x14ac:dyDescent="0.2">
      <c r="G61590" s="12"/>
    </row>
    <row r="61591" spans="7:7" x14ac:dyDescent="0.2">
      <c r="G61591" s="12"/>
    </row>
    <row r="61592" spans="7:7" x14ac:dyDescent="0.2">
      <c r="G61592" s="12"/>
    </row>
    <row r="61593" spans="7:7" x14ac:dyDescent="0.2">
      <c r="G61593" s="12"/>
    </row>
    <row r="61594" spans="7:7" x14ac:dyDescent="0.2">
      <c r="G61594" s="12"/>
    </row>
    <row r="61595" spans="7:7" x14ac:dyDescent="0.2">
      <c r="G61595" s="12"/>
    </row>
    <row r="61596" spans="7:7" x14ac:dyDescent="0.2">
      <c r="G61596" s="12"/>
    </row>
    <row r="61597" spans="7:7" x14ac:dyDescent="0.2">
      <c r="G61597" s="12"/>
    </row>
    <row r="61598" spans="7:7" x14ac:dyDescent="0.2">
      <c r="G61598" s="12"/>
    </row>
    <row r="61599" spans="7:7" x14ac:dyDescent="0.2">
      <c r="G61599" s="12"/>
    </row>
    <row r="61600" spans="7:7" x14ac:dyDescent="0.2">
      <c r="G61600" s="12"/>
    </row>
    <row r="61601" spans="7:7" x14ac:dyDescent="0.2">
      <c r="G61601" s="12"/>
    </row>
    <row r="61602" spans="7:7" x14ac:dyDescent="0.2">
      <c r="G61602" s="12"/>
    </row>
    <row r="61603" spans="7:7" x14ac:dyDescent="0.2">
      <c r="G61603" s="12"/>
    </row>
    <row r="61604" spans="7:7" x14ac:dyDescent="0.2">
      <c r="G61604" s="12"/>
    </row>
    <row r="61605" spans="7:7" x14ac:dyDescent="0.2">
      <c r="G61605" s="12"/>
    </row>
    <row r="61606" spans="7:7" x14ac:dyDescent="0.2">
      <c r="G61606" s="12"/>
    </row>
    <row r="61607" spans="7:7" x14ac:dyDescent="0.2">
      <c r="G61607" s="12"/>
    </row>
    <row r="61608" spans="7:7" x14ac:dyDescent="0.2">
      <c r="G61608" s="12"/>
    </row>
    <row r="61609" spans="7:7" x14ac:dyDescent="0.2">
      <c r="G61609" s="12"/>
    </row>
    <row r="61610" spans="7:7" x14ac:dyDescent="0.2">
      <c r="G61610" s="12"/>
    </row>
    <row r="61611" spans="7:7" x14ac:dyDescent="0.2">
      <c r="G61611" s="12"/>
    </row>
    <row r="61612" spans="7:7" x14ac:dyDescent="0.2">
      <c r="G61612" s="12"/>
    </row>
    <row r="61613" spans="7:7" x14ac:dyDescent="0.2">
      <c r="G61613" s="12"/>
    </row>
    <row r="61614" spans="7:7" x14ac:dyDescent="0.2">
      <c r="G61614" s="12"/>
    </row>
    <row r="61615" spans="7:7" x14ac:dyDescent="0.2">
      <c r="G61615" s="12"/>
    </row>
    <row r="61616" spans="7:7" x14ac:dyDescent="0.2">
      <c r="G61616" s="12"/>
    </row>
    <row r="61617" spans="7:7" x14ac:dyDescent="0.2">
      <c r="G61617" s="12"/>
    </row>
    <row r="61618" spans="7:7" x14ac:dyDescent="0.2">
      <c r="G61618" s="12"/>
    </row>
    <row r="61619" spans="7:7" x14ac:dyDescent="0.2">
      <c r="G61619" s="12"/>
    </row>
    <row r="61620" spans="7:7" x14ac:dyDescent="0.2">
      <c r="G61620" s="12"/>
    </row>
    <row r="61621" spans="7:7" x14ac:dyDescent="0.2">
      <c r="G61621" s="12"/>
    </row>
    <row r="61622" spans="7:7" x14ac:dyDescent="0.2">
      <c r="G61622" s="12"/>
    </row>
    <row r="61623" spans="7:7" x14ac:dyDescent="0.2">
      <c r="G61623" s="12"/>
    </row>
    <row r="61624" spans="7:7" x14ac:dyDescent="0.2">
      <c r="G61624" s="12"/>
    </row>
    <row r="61625" spans="7:7" x14ac:dyDescent="0.2">
      <c r="G61625" s="12"/>
    </row>
    <row r="61626" spans="7:7" x14ac:dyDescent="0.2">
      <c r="G61626" s="12"/>
    </row>
    <row r="61627" spans="7:7" x14ac:dyDescent="0.2">
      <c r="G61627" s="12"/>
    </row>
    <row r="61628" spans="7:7" x14ac:dyDescent="0.2">
      <c r="G61628" s="12"/>
    </row>
    <row r="61629" spans="7:7" x14ac:dyDescent="0.2">
      <c r="G61629" s="12"/>
    </row>
    <row r="61630" spans="7:7" x14ac:dyDescent="0.2">
      <c r="G61630" s="12"/>
    </row>
    <row r="61631" spans="7:7" x14ac:dyDescent="0.2">
      <c r="G61631" s="12"/>
    </row>
    <row r="61632" spans="7:7" x14ac:dyDescent="0.2">
      <c r="G61632" s="12"/>
    </row>
    <row r="61633" spans="7:7" x14ac:dyDescent="0.2">
      <c r="G61633" s="12"/>
    </row>
    <row r="61634" spans="7:7" x14ac:dyDescent="0.2">
      <c r="G61634" s="12"/>
    </row>
    <row r="61635" spans="7:7" x14ac:dyDescent="0.2">
      <c r="G61635" s="12"/>
    </row>
    <row r="61636" spans="7:7" x14ac:dyDescent="0.2">
      <c r="G61636" s="12"/>
    </row>
    <row r="61637" spans="7:7" x14ac:dyDescent="0.2">
      <c r="G61637" s="12"/>
    </row>
    <row r="61638" spans="7:7" x14ac:dyDescent="0.2">
      <c r="G61638" s="12"/>
    </row>
    <row r="61639" spans="7:7" x14ac:dyDescent="0.2">
      <c r="G61639" s="12"/>
    </row>
    <row r="61640" spans="7:7" x14ac:dyDescent="0.2">
      <c r="G61640" s="12"/>
    </row>
    <row r="61641" spans="7:7" x14ac:dyDescent="0.2">
      <c r="G61641" s="12"/>
    </row>
    <row r="61642" spans="7:7" x14ac:dyDescent="0.2">
      <c r="G61642" s="12"/>
    </row>
    <row r="61643" spans="7:7" x14ac:dyDescent="0.2">
      <c r="G61643" s="12"/>
    </row>
    <row r="61644" spans="7:7" x14ac:dyDescent="0.2">
      <c r="G61644" s="12"/>
    </row>
    <row r="61645" spans="7:7" x14ac:dyDescent="0.2">
      <c r="G61645" s="12"/>
    </row>
    <row r="61646" spans="7:7" x14ac:dyDescent="0.2">
      <c r="G61646" s="12"/>
    </row>
    <row r="61647" spans="7:7" x14ac:dyDescent="0.2">
      <c r="G61647" s="12"/>
    </row>
    <row r="61648" spans="7:7" x14ac:dyDescent="0.2">
      <c r="G61648" s="12"/>
    </row>
    <row r="61649" spans="7:7" x14ac:dyDescent="0.2">
      <c r="G61649" s="12"/>
    </row>
    <row r="61650" spans="7:7" x14ac:dyDescent="0.2">
      <c r="G61650" s="12"/>
    </row>
    <row r="61651" spans="7:7" x14ac:dyDescent="0.2">
      <c r="G61651" s="12"/>
    </row>
    <row r="61652" spans="7:7" x14ac:dyDescent="0.2">
      <c r="G61652" s="12"/>
    </row>
    <row r="61653" spans="7:7" x14ac:dyDescent="0.2">
      <c r="G61653" s="12"/>
    </row>
    <row r="61654" spans="7:7" x14ac:dyDescent="0.2">
      <c r="G61654" s="12"/>
    </row>
    <row r="61655" spans="7:7" x14ac:dyDescent="0.2">
      <c r="G61655" s="12"/>
    </row>
    <row r="61656" spans="7:7" x14ac:dyDescent="0.2">
      <c r="G61656" s="12"/>
    </row>
    <row r="61657" spans="7:7" x14ac:dyDescent="0.2">
      <c r="G61657" s="12"/>
    </row>
    <row r="61658" spans="7:7" x14ac:dyDescent="0.2">
      <c r="G61658" s="12"/>
    </row>
    <row r="61659" spans="7:7" x14ac:dyDescent="0.2">
      <c r="G61659" s="12"/>
    </row>
    <row r="61660" spans="7:7" x14ac:dyDescent="0.2">
      <c r="G61660" s="12"/>
    </row>
    <row r="61661" spans="7:7" x14ac:dyDescent="0.2">
      <c r="G61661" s="12"/>
    </row>
    <row r="61662" spans="7:7" x14ac:dyDescent="0.2">
      <c r="G61662" s="12"/>
    </row>
    <row r="61663" spans="7:7" x14ac:dyDescent="0.2">
      <c r="G61663" s="12"/>
    </row>
    <row r="61664" spans="7:7" x14ac:dyDescent="0.2">
      <c r="G61664" s="12"/>
    </row>
    <row r="61665" spans="7:7" x14ac:dyDescent="0.2">
      <c r="G61665" s="12"/>
    </row>
    <row r="61666" spans="7:7" x14ac:dyDescent="0.2">
      <c r="G61666" s="12"/>
    </row>
    <row r="61667" spans="7:7" x14ac:dyDescent="0.2">
      <c r="G61667" s="12"/>
    </row>
    <row r="61668" spans="7:7" x14ac:dyDescent="0.2">
      <c r="G61668" s="12"/>
    </row>
    <row r="61669" spans="7:7" x14ac:dyDescent="0.2">
      <c r="G61669" s="12"/>
    </row>
    <row r="61670" spans="7:7" x14ac:dyDescent="0.2">
      <c r="G61670" s="12"/>
    </row>
    <row r="61671" spans="7:7" x14ac:dyDescent="0.2">
      <c r="G61671" s="12"/>
    </row>
    <row r="61672" spans="7:7" x14ac:dyDescent="0.2">
      <c r="G61672" s="12"/>
    </row>
    <row r="61673" spans="7:7" x14ac:dyDescent="0.2">
      <c r="G61673" s="12"/>
    </row>
    <row r="61674" spans="7:7" x14ac:dyDescent="0.2">
      <c r="G61674" s="12"/>
    </row>
    <row r="61675" spans="7:7" x14ac:dyDescent="0.2">
      <c r="G61675" s="12"/>
    </row>
    <row r="61676" spans="7:7" x14ac:dyDescent="0.2">
      <c r="G61676" s="12"/>
    </row>
    <row r="61677" spans="7:7" x14ac:dyDescent="0.2">
      <c r="G61677" s="12"/>
    </row>
    <row r="61678" spans="7:7" x14ac:dyDescent="0.2">
      <c r="G61678" s="12"/>
    </row>
    <row r="61679" spans="7:7" x14ac:dyDescent="0.2">
      <c r="G61679" s="12"/>
    </row>
    <row r="61680" spans="7:7" x14ac:dyDescent="0.2">
      <c r="G61680" s="12"/>
    </row>
    <row r="61681" spans="7:7" x14ac:dyDescent="0.2">
      <c r="G61681" s="12"/>
    </row>
    <row r="61682" spans="7:7" x14ac:dyDescent="0.2">
      <c r="G61682" s="12"/>
    </row>
    <row r="61683" spans="7:7" x14ac:dyDescent="0.2">
      <c r="G61683" s="12"/>
    </row>
    <row r="61684" spans="7:7" x14ac:dyDescent="0.2">
      <c r="G61684" s="12"/>
    </row>
    <row r="61685" spans="7:7" x14ac:dyDescent="0.2">
      <c r="G61685" s="12"/>
    </row>
    <row r="61686" spans="7:7" x14ac:dyDescent="0.2">
      <c r="G61686" s="12"/>
    </row>
    <row r="61687" spans="7:7" x14ac:dyDescent="0.2">
      <c r="G61687" s="12"/>
    </row>
    <row r="61688" spans="7:7" x14ac:dyDescent="0.2">
      <c r="G61688" s="12"/>
    </row>
    <row r="61689" spans="7:7" x14ac:dyDescent="0.2">
      <c r="G61689" s="12"/>
    </row>
    <row r="61690" spans="7:7" x14ac:dyDescent="0.2">
      <c r="G61690" s="12"/>
    </row>
    <row r="61691" spans="7:7" x14ac:dyDescent="0.2">
      <c r="G61691" s="12"/>
    </row>
    <row r="61692" spans="7:7" x14ac:dyDescent="0.2">
      <c r="G61692" s="12"/>
    </row>
    <row r="61693" spans="7:7" x14ac:dyDescent="0.2">
      <c r="G61693" s="12"/>
    </row>
    <row r="61694" spans="7:7" x14ac:dyDescent="0.2">
      <c r="G61694" s="12"/>
    </row>
    <row r="61695" spans="7:7" x14ac:dyDescent="0.2">
      <c r="G61695" s="12"/>
    </row>
    <row r="61696" spans="7:7" x14ac:dyDescent="0.2">
      <c r="G61696" s="12"/>
    </row>
    <row r="61697" spans="7:7" x14ac:dyDescent="0.2">
      <c r="G61697" s="12"/>
    </row>
    <row r="61698" spans="7:7" x14ac:dyDescent="0.2">
      <c r="G61698" s="12"/>
    </row>
    <row r="61699" spans="7:7" x14ac:dyDescent="0.2">
      <c r="G61699" s="12"/>
    </row>
    <row r="61700" spans="7:7" x14ac:dyDescent="0.2">
      <c r="G61700" s="12"/>
    </row>
    <row r="61701" spans="7:7" x14ac:dyDescent="0.2">
      <c r="G61701" s="12"/>
    </row>
    <row r="61702" spans="7:7" x14ac:dyDescent="0.2">
      <c r="G61702" s="12"/>
    </row>
    <row r="61703" spans="7:7" x14ac:dyDescent="0.2">
      <c r="G61703" s="12"/>
    </row>
    <row r="61704" spans="7:7" x14ac:dyDescent="0.2">
      <c r="G61704" s="12"/>
    </row>
    <row r="61705" spans="7:7" x14ac:dyDescent="0.2">
      <c r="G61705" s="12"/>
    </row>
    <row r="61706" spans="7:7" x14ac:dyDescent="0.2">
      <c r="G61706" s="12"/>
    </row>
    <row r="61707" spans="7:7" x14ac:dyDescent="0.2">
      <c r="G61707" s="12"/>
    </row>
    <row r="61708" spans="7:7" x14ac:dyDescent="0.2">
      <c r="G61708" s="12"/>
    </row>
    <row r="61709" spans="7:7" x14ac:dyDescent="0.2">
      <c r="G61709" s="12"/>
    </row>
    <row r="61710" spans="7:7" x14ac:dyDescent="0.2">
      <c r="G61710" s="12"/>
    </row>
    <row r="61711" spans="7:7" x14ac:dyDescent="0.2">
      <c r="G61711" s="12"/>
    </row>
    <row r="61712" spans="7:7" x14ac:dyDescent="0.2">
      <c r="G61712" s="12"/>
    </row>
    <row r="61713" spans="7:7" x14ac:dyDescent="0.2">
      <c r="G61713" s="12"/>
    </row>
    <row r="61714" spans="7:7" x14ac:dyDescent="0.2">
      <c r="G61714" s="12"/>
    </row>
    <row r="61715" spans="7:7" x14ac:dyDescent="0.2">
      <c r="G61715" s="12"/>
    </row>
    <row r="61716" spans="7:7" x14ac:dyDescent="0.2">
      <c r="G61716" s="12"/>
    </row>
    <row r="61717" spans="7:7" x14ac:dyDescent="0.2">
      <c r="G61717" s="12"/>
    </row>
    <row r="61718" spans="7:7" x14ac:dyDescent="0.2">
      <c r="G61718" s="12"/>
    </row>
    <row r="61719" spans="7:7" x14ac:dyDescent="0.2">
      <c r="G61719" s="12"/>
    </row>
    <row r="61720" spans="7:7" x14ac:dyDescent="0.2">
      <c r="G61720" s="12"/>
    </row>
    <row r="61721" spans="7:7" x14ac:dyDescent="0.2">
      <c r="G61721" s="12"/>
    </row>
    <row r="61722" spans="7:7" x14ac:dyDescent="0.2">
      <c r="G61722" s="12"/>
    </row>
    <row r="61723" spans="7:7" x14ac:dyDescent="0.2">
      <c r="G61723" s="12"/>
    </row>
    <row r="61724" spans="7:7" x14ac:dyDescent="0.2">
      <c r="G61724" s="12"/>
    </row>
    <row r="61725" spans="7:7" x14ac:dyDescent="0.2">
      <c r="G61725" s="12"/>
    </row>
    <row r="61726" spans="7:7" x14ac:dyDescent="0.2">
      <c r="G61726" s="12"/>
    </row>
    <row r="61727" spans="7:7" x14ac:dyDescent="0.2">
      <c r="G61727" s="12"/>
    </row>
    <row r="61728" spans="7:7" x14ac:dyDescent="0.2">
      <c r="G61728" s="12"/>
    </row>
    <row r="61729" spans="7:7" x14ac:dyDescent="0.2">
      <c r="G61729" s="12"/>
    </row>
    <row r="61730" spans="7:7" x14ac:dyDescent="0.2">
      <c r="G61730" s="12"/>
    </row>
    <row r="61731" spans="7:7" x14ac:dyDescent="0.2">
      <c r="G61731" s="12"/>
    </row>
    <row r="61732" spans="7:7" x14ac:dyDescent="0.2">
      <c r="G61732" s="12"/>
    </row>
    <row r="61733" spans="7:7" x14ac:dyDescent="0.2">
      <c r="G61733" s="12"/>
    </row>
    <row r="61734" spans="7:7" x14ac:dyDescent="0.2">
      <c r="G61734" s="12"/>
    </row>
    <row r="61735" spans="7:7" x14ac:dyDescent="0.2">
      <c r="G61735" s="12"/>
    </row>
    <row r="61736" spans="7:7" x14ac:dyDescent="0.2">
      <c r="G61736" s="12"/>
    </row>
    <row r="61737" spans="7:7" x14ac:dyDescent="0.2">
      <c r="G61737" s="12"/>
    </row>
    <row r="61738" spans="7:7" x14ac:dyDescent="0.2">
      <c r="G61738" s="12"/>
    </row>
    <row r="61739" spans="7:7" x14ac:dyDescent="0.2">
      <c r="G61739" s="12"/>
    </row>
    <row r="61740" spans="7:7" x14ac:dyDescent="0.2">
      <c r="G61740" s="12"/>
    </row>
    <row r="61741" spans="7:7" x14ac:dyDescent="0.2">
      <c r="G61741" s="12"/>
    </row>
    <row r="61742" spans="7:7" x14ac:dyDescent="0.2">
      <c r="G61742" s="12"/>
    </row>
    <row r="61743" spans="7:7" x14ac:dyDescent="0.2">
      <c r="G61743" s="12"/>
    </row>
    <row r="61744" spans="7:7" x14ac:dyDescent="0.2">
      <c r="G61744" s="12"/>
    </row>
    <row r="61745" spans="7:7" x14ac:dyDescent="0.2">
      <c r="G61745" s="12"/>
    </row>
    <row r="61746" spans="7:7" x14ac:dyDescent="0.2">
      <c r="G61746" s="12"/>
    </row>
    <row r="61747" spans="7:7" x14ac:dyDescent="0.2">
      <c r="G61747" s="12"/>
    </row>
    <row r="61748" spans="7:7" x14ac:dyDescent="0.2">
      <c r="G61748" s="12"/>
    </row>
    <row r="61749" spans="7:7" x14ac:dyDescent="0.2">
      <c r="G61749" s="12"/>
    </row>
    <row r="61750" spans="7:7" x14ac:dyDescent="0.2">
      <c r="G61750" s="12"/>
    </row>
    <row r="61751" spans="7:7" x14ac:dyDescent="0.2">
      <c r="G61751" s="12"/>
    </row>
    <row r="61752" spans="7:7" x14ac:dyDescent="0.2">
      <c r="G61752" s="12"/>
    </row>
    <row r="61753" spans="7:7" x14ac:dyDescent="0.2">
      <c r="G61753" s="12"/>
    </row>
    <row r="61754" spans="7:7" x14ac:dyDescent="0.2">
      <c r="G61754" s="12"/>
    </row>
    <row r="61755" spans="7:7" x14ac:dyDescent="0.2">
      <c r="G61755" s="12"/>
    </row>
    <row r="61756" spans="7:7" x14ac:dyDescent="0.2">
      <c r="G61756" s="12"/>
    </row>
    <row r="61757" spans="7:7" x14ac:dyDescent="0.2">
      <c r="G61757" s="12"/>
    </row>
    <row r="61758" spans="7:7" x14ac:dyDescent="0.2">
      <c r="G61758" s="12"/>
    </row>
    <row r="61759" spans="7:7" x14ac:dyDescent="0.2">
      <c r="G61759" s="12"/>
    </row>
    <row r="61760" spans="7:7" x14ac:dyDescent="0.2">
      <c r="G61760" s="12"/>
    </row>
    <row r="61761" spans="7:7" x14ac:dyDescent="0.2">
      <c r="G61761" s="12"/>
    </row>
    <row r="61762" spans="7:7" x14ac:dyDescent="0.2">
      <c r="G61762" s="12"/>
    </row>
    <row r="61763" spans="7:7" x14ac:dyDescent="0.2">
      <c r="G61763" s="12"/>
    </row>
    <row r="61764" spans="7:7" x14ac:dyDescent="0.2">
      <c r="G61764" s="12"/>
    </row>
    <row r="61765" spans="7:7" x14ac:dyDescent="0.2">
      <c r="G61765" s="12"/>
    </row>
    <row r="61766" spans="7:7" x14ac:dyDescent="0.2">
      <c r="G61766" s="12"/>
    </row>
    <row r="61767" spans="7:7" x14ac:dyDescent="0.2">
      <c r="G61767" s="12"/>
    </row>
    <row r="61768" spans="7:7" x14ac:dyDescent="0.2">
      <c r="G61768" s="12"/>
    </row>
    <row r="61769" spans="7:7" x14ac:dyDescent="0.2">
      <c r="G61769" s="12"/>
    </row>
    <row r="61770" spans="7:7" x14ac:dyDescent="0.2">
      <c r="G61770" s="12"/>
    </row>
    <row r="61771" spans="7:7" x14ac:dyDescent="0.2">
      <c r="G61771" s="12"/>
    </row>
    <row r="61772" spans="7:7" x14ac:dyDescent="0.2">
      <c r="G61772" s="12"/>
    </row>
    <row r="61773" spans="7:7" x14ac:dyDescent="0.2">
      <c r="G61773" s="12"/>
    </row>
    <row r="61774" spans="7:7" x14ac:dyDescent="0.2">
      <c r="G61774" s="12"/>
    </row>
    <row r="61775" spans="7:7" x14ac:dyDescent="0.2">
      <c r="G61775" s="12"/>
    </row>
    <row r="61776" spans="7:7" x14ac:dyDescent="0.2">
      <c r="G61776" s="12"/>
    </row>
    <row r="61777" spans="7:7" x14ac:dyDescent="0.2">
      <c r="G61777" s="12"/>
    </row>
    <row r="61778" spans="7:7" x14ac:dyDescent="0.2">
      <c r="G61778" s="12"/>
    </row>
    <row r="61779" spans="7:7" x14ac:dyDescent="0.2">
      <c r="G61779" s="12"/>
    </row>
    <row r="61780" spans="7:7" x14ac:dyDescent="0.2">
      <c r="G61780" s="12"/>
    </row>
    <row r="61781" spans="7:7" x14ac:dyDescent="0.2">
      <c r="G61781" s="12"/>
    </row>
    <row r="61782" spans="7:7" x14ac:dyDescent="0.2">
      <c r="G61782" s="12"/>
    </row>
    <row r="61783" spans="7:7" x14ac:dyDescent="0.2">
      <c r="G61783" s="12"/>
    </row>
    <row r="61784" spans="7:7" x14ac:dyDescent="0.2">
      <c r="G61784" s="12"/>
    </row>
    <row r="61785" spans="7:7" x14ac:dyDescent="0.2">
      <c r="G61785" s="12"/>
    </row>
    <row r="61786" spans="7:7" x14ac:dyDescent="0.2">
      <c r="G61786" s="12"/>
    </row>
    <row r="61787" spans="7:7" x14ac:dyDescent="0.2">
      <c r="G61787" s="12"/>
    </row>
    <row r="61788" spans="7:7" x14ac:dyDescent="0.2">
      <c r="G61788" s="12"/>
    </row>
    <row r="61789" spans="7:7" x14ac:dyDescent="0.2">
      <c r="G61789" s="12"/>
    </row>
    <row r="61790" spans="7:7" x14ac:dyDescent="0.2">
      <c r="G61790" s="12"/>
    </row>
    <row r="61791" spans="7:7" x14ac:dyDescent="0.2">
      <c r="G61791" s="12"/>
    </row>
    <row r="61792" spans="7:7" x14ac:dyDescent="0.2">
      <c r="G61792" s="12"/>
    </row>
    <row r="61793" spans="7:7" x14ac:dyDescent="0.2">
      <c r="G61793" s="12"/>
    </row>
    <row r="61794" spans="7:7" x14ac:dyDescent="0.2">
      <c r="G61794" s="12"/>
    </row>
    <row r="61795" spans="7:7" x14ac:dyDescent="0.2">
      <c r="G61795" s="12"/>
    </row>
    <row r="61796" spans="7:7" x14ac:dyDescent="0.2">
      <c r="G61796" s="12"/>
    </row>
    <row r="61797" spans="7:7" x14ac:dyDescent="0.2">
      <c r="G61797" s="12"/>
    </row>
    <row r="61798" spans="7:7" x14ac:dyDescent="0.2">
      <c r="G61798" s="12"/>
    </row>
    <row r="61799" spans="7:7" x14ac:dyDescent="0.2">
      <c r="G61799" s="12"/>
    </row>
    <row r="61800" spans="7:7" x14ac:dyDescent="0.2">
      <c r="G61800" s="12"/>
    </row>
    <row r="61801" spans="7:7" x14ac:dyDescent="0.2">
      <c r="G61801" s="12"/>
    </row>
    <row r="61802" spans="7:7" x14ac:dyDescent="0.2">
      <c r="G61802" s="12"/>
    </row>
    <row r="61803" spans="7:7" x14ac:dyDescent="0.2">
      <c r="G61803" s="12"/>
    </row>
    <row r="61804" spans="7:7" x14ac:dyDescent="0.2">
      <c r="G61804" s="12"/>
    </row>
    <row r="61805" spans="7:7" x14ac:dyDescent="0.2">
      <c r="G61805" s="12"/>
    </row>
    <row r="61806" spans="7:7" x14ac:dyDescent="0.2">
      <c r="G61806" s="12"/>
    </row>
    <row r="61807" spans="7:7" x14ac:dyDescent="0.2">
      <c r="G61807" s="12"/>
    </row>
    <row r="61808" spans="7:7" x14ac:dyDescent="0.2">
      <c r="G61808" s="12"/>
    </row>
    <row r="61809" spans="7:7" x14ac:dyDescent="0.2">
      <c r="G61809" s="12"/>
    </row>
    <row r="61810" spans="7:7" x14ac:dyDescent="0.2">
      <c r="G61810" s="12"/>
    </row>
    <row r="61811" spans="7:7" x14ac:dyDescent="0.2">
      <c r="G61811" s="12"/>
    </row>
    <row r="61812" spans="7:7" x14ac:dyDescent="0.2">
      <c r="G61812" s="12"/>
    </row>
    <row r="61813" spans="7:7" x14ac:dyDescent="0.2">
      <c r="G61813" s="12"/>
    </row>
    <row r="61814" spans="7:7" x14ac:dyDescent="0.2">
      <c r="G61814" s="12"/>
    </row>
    <row r="61815" spans="7:7" x14ac:dyDescent="0.2">
      <c r="G61815" s="12"/>
    </row>
    <row r="61816" spans="7:7" x14ac:dyDescent="0.2">
      <c r="G61816" s="12"/>
    </row>
    <row r="61817" spans="7:7" x14ac:dyDescent="0.2">
      <c r="G61817" s="12"/>
    </row>
    <row r="61818" spans="7:7" x14ac:dyDescent="0.2">
      <c r="G61818" s="12"/>
    </row>
    <row r="61819" spans="7:7" x14ac:dyDescent="0.2">
      <c r="G61819" s="12"/>
    </row>
    <row r="61820" spans="7:7" x14ac:dyDescent="0.2">
      <c r="G61820" s="12"/>
    </row>
    <row r="61821" spans="7:7" x14ac:dyDescent="0.2">
      <c r="G61821" s="12"/>
    </row>
    <row r="61822" spans="7:7" x14ac:dyDescent="0.2">
      <c r="G61822" s="12"/>
    </row>
    <row r="61823" spans="7:7" x14ac:dyDescent="0.2">
      <c r="G61823" s="12"/>
    </row>
    <row r="61824" spans="7:7" x14ac:dyDescent="0.2">
      <c r="G61824" s="12"/>
    </row>
    <row r="61825" spans="7:7" x14ac:dyDescent="0.2">
      <c r="G61825" s="12"/>
    </row>
    <row r="61826" spans="7:7" x14ac:dyDescent="0.2">
      <c r="G61826" s="12"/>
    </row>
    <row r="61827" spans="7:7" x14ac:dyDescent="0.2">
      <c r="G61827" s="12"/>
    </row>
    <row r="61828" spans="7:7" x14ac:dyDescent="0.2">
      <c r="G61828" s="12"/>
    </row>
    <row r="61829" spans="7:7" x14ac:dyDescent="0.2">
      <c r="G61829" s="12"/>
    </row>
    <row r="61830" spans="7:7" x14ac:dyDescent="0.2">
      <c r="G61830" s="12"/>
    </row>
    <row r="61831" spans="7:7" x14ac:dyDescent="0.2">
      <c r="G61831" s="12"/>
    </row>
    <row r="61832" spans="7:7" x14ac:dyDescent="0.2">
      <c r="G61832" s="12"/>
    </row>
    <row r="61833" spans="7:7" x14ac:dyDescent="0.2">
      <c r="G61833" s="12"/>
    </row>
    <row r="61834" spans="7:7" x14ac:dyDescent="0.2">
      <c r="G61834" s="12"/>
    </row>
    <row r="61835" spans="7:7" x14ac:dyDescent="0.2">
      <c r="G61835" s="12"/>
    </row>
    <row r="61836" spans="7:7" x14ac:dyDescent="0.2">
      <c r="G61836" s="12"/>
    </row>
    <row r="61837" spans="7:7" x14ac:dyDescent="0.2">
      <c r="G61837" s="12"/>
    </row>
    <row r="61838" spans="7:7" x14ac:dyDescent="0.2">
      <c r="G61838" s="12"/>
    </row>
    <row r="61839" spans="7:7" x14ac:dyDescent="0.2">
      <c r="G61839" s="12"/>
    </row>
    <row r="61840" spans="7:7" x14ac:dyDescent="0.2">
      <c r="G61840" s="12"/>
    </row>
    <row r="61841" spans="7:7" x14ac:dyDescent="0.2">
      <c r="G61841" s="12"/>
    </row>
    <row r="61842" spans="7:7" x14ac:dyDescent="0.2">
      <c r="G61842" s="12"/>
    </row>
    <row r="61843" spans="7:7" x14ac:dyDescent="0.2">
      <c r="G61843" s="12"/>
    </row>
    <row r="61844" spans="7:7" x14ac:dyDescent="0.2">
      <c r="G61844" s="12"/>
    </row>
    <row r="61845" spans="7:7" x14ac:dyDescent="0.2">
      <c r="G61845" s="12"/>
    </row>
    <row r="61846" spans="7:7" x14ac:dyDescent="0.2">
      <c r="G61846" s="12"/>
    </row>
    <row r="61847" spans="7:7" x14ac:dyDescent="0.2">
      <c r="G61847" s="12"/>
    </row>
    <row r="61848" spans="7:7" x14ac:dyDescent="0.2">
      <c r="G61848" s="12"/>
    </row>
    <row r="61849" spans="7:7" x14ac:dyDescent="0.2">
      <c r="G61849" s="12"/>
    </row>
    <row r="61850" spans="7:7" x14ac:dyDescent="0.2">
      <c r="G61850" s="12"/>
    </row>
    <row r="61851" spans="7:7" x14ac:dyDescent="0.2">
      <c r="G61851" s="12"/>
    </row>
    <row r="61852" spans="7:7" x14ac:dyDescent="0.2">
      <c r="G61852" s="12"/>
    </row>
    <row r="61853" spans="7:7" x14ac:dyDescent="0.2">
      <c r="G61853" s="12"/>
    </row>
    <row r="61854" spans="7:7" x14ac:dyDescent="0.2">
      <c r="G61854" s="12"/>
    </row>
    <row r="61855" spans="7:7" x14ac:dyDescent="0.2">
      <c r="G61855" s="12"/>
    </row>
    <row r="61856" spans="7:7" x14ac:dyDescent="0.2">
      <c r="G61856" s="12"/>
    </row>
    <row r="61857" spans="7:7" x14ac:dyDescent="0.2">
      <c r="G61857" s="12"/>
    </row>
    <row r="61858" spans="7:7" x14ac:dyDescent="0.2">
      <c r="G61858" s="12"/>
    </row>
    <row r="61859" spans="7:7" x14ac:dyDescent="0.2">
      <c r="G61859" s="12"/>
    </row>
    <row r="61860" spans="7:7" x14ac:dyDescent="0.2">
      <c r="G61860" s="12"/>
    </row>
    <row r="61861" spans="7:7" x14ac:dyDescent="0.2">
      <c r="G61861" s="12"/>
    </row>
    <row r="61862" spans="7:7" x14ac:dyDescent="0.2">
      <c r="G61862" s="12"/>
    </row>
    <row r="61863" spans="7:7" x14ac:dyDescent="0.2">
      <c r="G61863" s="12"/>
    </row>
    <row r="61864" spans="7:7" x14ac:dyDescent="0.2">
      <c r="G61864" s="12"/>
    </row>
    <row r="61865" spans="7:7" x14ac:dyDescent="0.2">
      <c r="G61865" s="12"/>
    </row>
    <row r="61866" spans="7:7" x14ac:dyDescent="0.2">
      <c r="G61866" s="12"/>
    </row>
    <row r="61867" spans="7:7" x14ac:dyDescent="0.2">
      <c r="G61867" s="12"/>
    </row>
    <row r="61868" spans="7:7" x14ac:dyDescent="0.2">
      <c r="G61868" s="12"/>
    </row>
    <row r="61869" spans="7:7" x14ac:dyDescent="0.2">
      <c r="G61869" s="12"/>
    </row>
    <row r="61870" spans="7:7" x14ac:dyDescent="0.2">
      <c r="G61870" s="12"/>
    </row>
    <row r="61871" spans="7:7" x14ac:dyDescent="0.2">
      <c r="G61871" s="12"/>
    </row>
    <row r="61872" spans="7:7" x14ac:dyDescent="0.2">
      <c r="G61872" s="12"/>
    </row>
    <row r="61873" spans="7:7" x14ac:dyDescent="0.2">
      <c r="G61873" s="12"/>
    </row>
    <row r="61874" spans="7:7" x14ac:dyDescent="0.2">
      <c r="G61874" s="12"/>
    </row>
    <row r="61875" spans="7:7" x14ac:dyDescent="0.2">
      <c r="G61875" s="12"/>
    </row>
    <row r="61876" spans="7:7" x14ac:dyDescent="0.2">
      <c r="G61876" s="12"/>
    </row>
    <row r="61877" spans="7:7" x14ac:dyDescent="0.2">
      <c r="G61877" s="12"/>
    </row>
    <row r="61878" spans="7:7" x14ac:dyDescent="0.2">
      <c r="G61878" s="12"/>
    </row>
    <row r="61879" spans="7:7" x14ac:dyDescent="0.2">
      <c r="G61879" s="12"/>
    </row>
    <row r="61880" spans="7:7" x14ac:dyDescent="0.2">
      <c r="G61880" s="12"/>
    </row>
    <row r="61881" spans="7:7" x14ac:dyDescent="0.2">
      <c r="G61881" s="12"/>
    </row>
    <row r="61882" spans="7:7" x14ac:dyDescent="0.2">
      <c r="G61882" s="12"/>
    </row>
    <row r="61883" spans="7:7" x14ac:dyDescent="0.2">
      <c r="G61883" s="12"/>
    </row>
    <row r="61884" spans="7:7" x14ac:dyDescent="0.2">
      <c r="G61884" s="12"/>
    </row>
    <row r="61885" spans="7:7" x14ac:dyDescent="0.2">
      <c r="G61885" s="12"/>
    </row>
    <row r="61886" spans="7:7" x14ac:dyDescent="0.2">
      <c r="G61886" s="12"/>
    </row>
    <row r="61887" spans="7:7" x14ac:dyDescent="0.2">
      <c r="G61887" s="12"/>
    </row>
    <row r="61888" spans="7:7" x14ac:dyDescent="0.2">
      <c r="G61888" s="12"/>
    </row>
    <row r="61889" spans="7:7" x14ac:dyDescent="0.2">
      <c r="G61889" s="12"/>
    </row>
    <row r="61890" spans="7:7" x14ac:dyDescent="0.2">
      <c r="G61890" s="12"/>
    </row>
    <row r="61891" spans="7:7" x14ac:dyDescent="0.2">
      <c r="G61891" s="12"/>
    </row>
    <row r="61892" spans="7:7" x14ac:dyDescent="0.2">
      <c r="G61892" s="12"/>
    </row>
    <row r="61893" spans="7:7" x14ac:dyDescent="0.2">
      <c r="G61893" s="12"/>
    </row>
    <row r="61894" spans="7:7" x14ac:dyDescent="0.2">
      <c r="G61894" s="12"/>
    </row>
    <row r="61895" spans="7:7" x14ac:dyDescent="0.2">
      <c r="G61895" s="12"/>
    </row>
    <row r="61896" spans="7:7" x14ac:dyDescent="0.2">
      <c r="G61896" s="12"/>
    </row>
    <row r="61897" spans="7:7" x14ac:dyDescent="0.2">
      <c r="G61897" s="12"/>
    </row>
    <row r="61898" spans="7:7" x14ac:dyDescent="0.2">
      <c r="G61898" s="12"/>
    </row>
    <row r="61899" spans="7:7" x14ac:dyDescent="0.2">
      <c r="G61899" s="12"/>
    </row>
    <row r="61900" spans="7:7" x14ac:dyDescent="0.2">
      <c r="G61900" s="12"/>
    </row>
    <row r="61901" spans="7:7" x14ac:dyDescent="0.2">
      <c r="G61901" s="12"/>
    </row>
    <row r="61902" spans="7:7" x14ac:dyDescent="0.2">
      <c r="G61902" s="12"/>
    </row>
    <row r="61903" spans="7:7" x14ac:dyDescent="0.2">
      <c r="G61903" s="12"/>
    </row>
    <row r="61904" spans="7:7" x14ac:dyDescent="0.2">
      <c r="G61904" s="12"/>
    </row>
    <row r="61905" spans="7:7" x14ac:dyDescent="0.2">
      <c r="G61905" s="12"/>
    </row>
    <row r="61906" spans="7:7" x14ac:dyDescent="0.2">
      <c r="G61906" s="12"/>
    </row>
    <row r="61907" spans="7:7" x14ac:dyDescent="0.2">
      <c r="G61907" s="12"/>
    </row>
    <row r="61908" spans="7:7" x14ac:dyDescent="0.2">
      <c r="G61908" s="12"/>
    </row>
    <row r="61909" spans="7:7" x14ac:dyDescent="0.2">
      <c r="G61909" s="12"/>
    </row>
    <row r="61910" spans="7:7" x14ac:dyDescent="0.2">
      <c r="G61910" s="12"/>
    </row>
    <row r="61911" spans="7:7" x14ac:dyDescent="0.2">
      <c r="G61911" s="12"/>
    </row>
    <row r="61912" spans="7:7" x14ac:dyDescent="0.2">
      <c r="G61912" s="12"/>
    </row>
    <row r="61913" spans="7:7" x14ac:dyDescent="0.2">
      <c r="G61913" s="12"/>
    </row>
    <row r="61914" spans="7:7" x14ac:dyDescent="0.2">
      <c r="G61914" s="12"/>
    </row>
    <row r="61915" spans="7:7" x14ac:dyDescent="0.2">
      <c r="G61915" s="12"/>
    </row>
    <row r="61916" spans="7:7" x14ac:dyDescent="0.2">
      <c r="G61916" s="12"/>
    </row>
    <row r="61917" spans="7:7" x14ac:dyDescent="0.2">
      <c r="G61917" s="12"/>
    </row>
    <row r="61918" spans="7:7" x14ac:dyDescent="0.2">
      <c r="G61918" s="12"/>
    </row>
    <row r="61919" spans="7:7" x14ac:dyDescent="0.2">
      <c r="G61919" s="12"/>
    </row>
    <row r="61920" spans="7:7" x14ac:dyDescent="0.2">
      <c r="G61920" s="12"/>
    </row>
    <row r="61921" spans="7:7" x14ac:dyDescent="0.2">
      <c r="G61921" s="12"/>
    </row>
    <row r="61922" spans="7:7" x14ac:dyDescent="0.2">
      <c r="G61922" s="12"/>
    </row>
    <row r="61923" spans="7:7" x14ac:dyDescent="0.2">
      <c r="G61923" s="12"/>
    </row>
    <row r="61924" spans="7:7" x14ac:dyDescent="0.2">
      <c r="G61924" s="12"/>
    </row>
    <row r="61925" spans="7:7" x14ac:dyDescent="0.2">
      <c r="G61925" s="12"/>
    </row>
    <row r="61926" spans="7:7" x14ac:dyDescent="0.2">
      <c r="G61926" s="12"/>
    </row>
    <row r="61927" spans="7:7" x14ac:dyDescent="0.2">
      <c r="G61927" s="12"/>
    </row>
    <row r="61928" spans="7:7" x14ac:dyDescent="0.2">
      <c r="G61928" s="12"/>
    </row>
    <row r="61929" spans="7:7" x14ac:dyDescent="0.2">
      <c r="G61929" s="12"/>
    </row>
    <row r="61930" spans="7:7" x14ac:dyDescent="0.2">
      <c r="G61930" s="12"/>
    </row>
    <row r="61931" spans="7:7" x14ac:dyDescent="0.2">
      <c r="G61931" s="12"/>
    </row>
    <row r="61932" spans="7:7" x14ac:dyDescent="0.2">
      <c r="G61932" s="12"/>
    </row>
    <row r="61933" spans="7:7" x14ac:dyDescent="0.2">
      <c r="G61933" s="12"/>
    </row>
    <row r="61934" spans="7:7" x14ac:dyDescent="0.2">
      <c r="G61934" s="12"/>
    </row>
    <row r="61935" spans="7:7" x14ac:dyDescent="0.2">
      <c r="G61935" s="12"/>
    </row>
    <row r="61936" spans="7:7" x14ac:dyDescent="0.2">
      <c r="G61936" s="12"/>
    </row>
    <row r="61937" spans="7:7" x14ac:dyDescent="0.2">
      <c r="G61937" s="12"/>
    </row>
    <row r="61938" spans="7:7" x14ac:dyDescent="0.2">
      <c r="G61938" s="12"/>
    </row>
    <row r="61939" spans="7:7" x14ac:dyDescent="0.2">
      <c r="G61939" s="12"/>
    </row>
    <row r="61940" spans="7:7" x14ac:dyDescent="0.2">
      <c r="G61940" s="12"/>
    </row>
    <row r="61941" spans="7:7" x14ac:dyDescent="0.2">
      <c r="G61941" s="12"/>
    </row>
    <row r="61942" spans="7:7" x14ac:dyDescent="0.2">
      <c r="G61942" s="12"/>
    </row>
    <row r="61943" spans="7:7" x14ac:dyDescent="0.2">
      <c r="G61943" s="12"/>
    </row>
    <row r="61944" spans="7:7" x14ac:dyDescent="0.2">
      <c r="G61944" s="12"/>
    </row>
    <row r="61945" spans="7:7" x14ac:dyDescent="0.2">
      <c r="G61945" s="12"/>
    </row>
    <row r="61946" spans="7:7" x14ac:dyDescent="0.2">
      <c r="G61946" s="12"/>
    </row>
    <row r="61947" spans="7:7" x14ac:dyDescent="0.2">
      <c r="G61947" s="12"/>
    </row>
    <row r="61948" spans="7:7" x14ac:dyDescent="0.2">
      <c r="G61948" s="12"/>
    </row>
    <row r="61949" spans="7:7" x14ac:dyDescent="0.2">
      <c r="G61949" s="12"/>
    </row>
    <row r="61950" spans="7:7" x14ac:dyDescent="0.2">
      <c r="G61950" s="12"/>
    </row>
    <row r="61951" spans="7:7" x14ac:dyDescent="0.2">
      <c r="G61951" s="12"/>
    </row>
    <row r="61952" spans="7:7" x14ac:dyDescent="0.2">
      <c r="G61952" s="12"/>
    </row>
    <row r="61953" spans="7:7" x14ac:dyDescent="0.2">
      <c r="G61953" s="12"/>
    </row>
    <row r="61954" spans="7:7" x14ac:dyDescent="0.2">
      <c r="G61954" s="12"/>
    </row>
    <row r="61955" spans="7:7" x14ac:dyDescent="0.2">
      <c r="G61955" s="12"/>
    </row>
    <row r="61956" spans="7:7" x14ac:dyDescent="0.2">
      <c r="G61956" s="12"/>
    </row>
    <row r="61957" spans="7:7" x14ac:dyDescent="0.2">
      <c r="G61957" s="12"/>
    </row>
    <row r="61958" spans="7:7" x14ac:dyDescent="0.2">
      <c r="G61958" s="12"/>
    </row>
    <row r="61959" spans="7:7" x14ac:dyDescent="0.2">
      <c r="G61959" s="12"/>
    </row>
    <row r="61960" spans="7:7" x14ac:dyDescent="0.2">
      <c r="G61960" s="12"/>
    </row>
    <row r="61961" spans="7:7" x14ac:dyDescent="0.2">
      <c r="G61961" s="12"/>
    </row>
    <row r="61962" spans="7:7" x14ac:dyDescent="0.2">
      <c r="G61962" s="12"/>
    </row>
    <row r="61963" spans="7:7" x14ac:dyDescent="0.2">
      <c r="G61963" s="12"/>
    </row>
    <row r="61964" spans="7:7" x14ac:dyDescent="0.2">
      <c r="G61964" s="12"/>
    </row>
    <row r="61965" spans="7:7" x14ac:dyDescent="0.2">
      <c r="G61965" s="12"/>
    </row>
    <row r="61966" spans="7:7" x14ac:dyDescent="0.2">
      <c r="G61966" s="12"/>
    </row>
    <row r="61967" spans="7:7" x14ac:dyDescent="0.2">
      <c r="G61967" s="12"/>
    </row>
    <row r="61968" spans="7:7" x14ac:dyDescent="0.2">
      <c r="G61968" s="12"/>
    </row>
    <row r="61969" spans="7:7" x14ac:dyDescent="0.2">
      <c r="G61969" s="12"/>
    </row>
    <row r="61970" spans="7:7" x14ac:dyDescent="0.2">
      <c r="G61970" s="12"/>
    </row>
    <row r="61971" spans="7:7" x14ac:dyDescent="0.2">
      <c r="G61971" s="12"/>
    </row>
    <row r="61972" spans="7:7" x14ac:dyDescent="0.2">
      <c r="G61972" s="12"/>
    </row>
    <row r="61973" spans="7:7" x14ac:dyDescent="0.2">
      <c r="G61973" s="12"/>
    </row>
    <row r="61974" spans="7:7" x14ac:dyDescent="0.2">
      <c r="G61974" s="12"/>
    </row>
    <row r="61975" spans="7:7" x14ac:dyDescent="0.2">
      <c r="G61975" s="12"/>
    </row>
    <row r="61976" spans="7:7" x14ac:dyDescent="0.2">
      <c r="G61976" s="12"/>
    </row>
    <row r="61977" spans="7:7" x14ac:dyDescent="0.2">
      <c r="G61977" s="12"/>
    </row>
    <row r="61978" spans="7:7" x14ac:dyDescent="0.2">
      <c r="G61978" s="12"/>
    </row>
    <row r="61979" spans="7:7" x14ac:dyDescent="0.2">
      <c r="G61979" s="12"/>
    </row>
    <row r="61980" spans="7:7" x14ac:dyDescent="0.2">
      <c r="G61980" s="12"/>
    </row>
    <row r="61981" spans="7:7" x14ac:dyDescent="0.2">
      <c r="G61981" s="12"/>
    </row>
    <row r="61982" spans="7:7" x14ac:dyDescent="0.2">
      <c r="G61982" s="12"/>
    </row>
    <row r="61983" spans="7:7" x14ac:dyDescent="0.2">
      <c r="G61983" s="12"/>
    </row>
    <row r="61984" spans="7:7" x14ac:dyDescent="0.2">
      <c r="G61984" s="12"/>
    </row>
    <row r="61985" spans="7:7" x14ac:dyDescent="0.2">
      <c r="G61985" s="12"/>
    </row>
    <row r="61986" spans="7:7" x14ac:dyDescent="0.2">
      <c r="G61986" s="12"/>
    </row>
    <row r="61987" spans="7:7" x14ac:dyDescent="0.2">
      <c r="G61987" s="12"/>
    </row>
    <row r="61988" spans="7:7" x14ac:dyDescent="0.2">
      <c r="G61988" s="12"/>
    </row>
    <row r="61989" spans="7:7" x14ac:dyDescent="0.2">
      <c r="G61989" s="12"/>
    </row>
    <row r="61990" spans="7:7" x14ac:dyDescent="0.2">
      <c r="G61990" s="12"/>
    </row>
    <row r="61991" spans="7:7" x14ac:dyDescent="0.2">
      <c r="G61991" s="12"/>
    </row>
    <row r="61992" spans="7:7" x14ac:dyDescent="0.2">
      <c r="G61992" s="12"/>
    </row>
    <row r="61993" spans="7:7" x14ac:dyDescent="0.2">
      <c r="G61993" s="12"/>
    </row>
    <row r="61994" spans="7:7" x14ac:dyDescent="0.2">
      <c r="G61994" s="12"/>
    </row>
    <row r="61995" spans="7:7" x14ac:dyDescent="0.2">
      <c r="G61995" s="12"/>
    </row>
    <row r="61996" spans="7:7" x14ac:dyDescent="0.2">
      <c r="G61996" s="12"/>
    </row>
    <row r="61997" spans="7:7" x14ac:dyDescent="0.2">
      <c r="G61997" s="12"/>
    </row>
    <row r="61998" spans="7:7" x14ac:dyDescent="0.2">
      <c r="G61998" s="12"/>
    </row>
    <row r="61999" spans="7:7" x14ac:dyDescent="0.2">
      <c r="G61999" s="12"/>
    </row>
    <row r="62000" spans="7:7" x14ac:dyDescent="0.2">
      <c r="G62000" s="12"/>
    </row>
    <row r="62001" spans="7:7" x14ac:dyDescent="0.2">
      <c r="G62001" s="12"/>
    </row>
    <row r="62002" spans="7:7" x14ac:dyDescent="0.2">
      <c r="G62002" s="12"/>
    </row>
    <row r="62003" spans="7:7" x14ac:dyDescent="0.2">
      <c r="G62003" s="12"/>
    </row>
    <row r="62004" spans="7:7" x14ac:dyDescent="0.2">
      <c r="G62004" s="12"/>
    </row>
    <row r="62005" spans="7:7" x14ac:dyDescent="0.2">
      <c r="G62005" s="12"/>
    </row>
    <row r="62006" spans="7:7" x14ac:dyDescent="0.2">
      <c r="G62006" s="12"/>
    </row>
    <row r="62007" spans="7:7" x14ac:dyDescent="0.2">
      <c r="G62007" s="12"/>
    </row>
    <row r="62008" spans="7:7" x14ac:dyDescent="0.2">
      <c r="G62008" s="12"/>
    </row>
    <row r="62009" spans="7:7" x14ac:dyDescent="0.2">
      <c r="G62009" s="12"/>
    </row>
    <row r="62010" spans="7:7" x14ac:dyDescent="0.2">
      <c r="G62010" s="12"/>
    </row>
    <row r="62011" spans="7:7" x14ac:dyDescent="0.2">
      <c r="G62011" s="12"/>
    </row>
    <row r="62012" spans="7:7" x14ac:dyDescent="0.2">
      <c r="G62012" s="12"/>
    </row>
    <row r="62013" spans="7:7" x14ac:dyDescent="0.2">
      <c r="G62013" s="12"/>
    </row>
    <row r="62014" spans="7:7" x14ac:dyDescent="0.2">
      <c r="G62014" s="12"/>
    </row>
    <row r="62015" spans="7:7" x14ac:dyDescent="0.2">
      <c r="G62015" s="12"/>
    </row>
    <row r="62016" spans="7:7" x14ac:dyDescent="0.2">
      <c r="G62016" s="12"/>
    </row>
    <row r="62017" spans="7:7" x14ac:dyDescent="0.2">
      <c r="G62017" s="12"/>
    </row>
    <row r="62018" spans="7:7" x14ac:dyDescent="0.2">
      <c r="G62018" s="12"/>
    </row>
    <row r="62019" spans="7:7" x14ac:dyDescent="0.2">
      <c r="G62019" s="12"/>
    </row>
    <row r="62020" spans="7:7" x14ac:dyDescent="0.2">
      <c r="G62020" s="12"/>
    </row>
    <row r="62021" spans="7:7" x14ac:dyDescent="0.2">
      <c r="G62021" s="12"/>
    </row>
    <row r="62022" spans="7:7" x14ac:dyDescent="0.2">
      <c r="G62022" s="12"/>
    </row>
    <row r="62023" spans="7:7" x14ac:dyDescent="0.2">
      <c r="G62023" s="12"/>
    </row>
    <row r="62024" spans="7:7" x14ac:dyDescent="0.2">
      <c r="G62024" s="12"/>
    </row>
    <row r="62025" spans="7:7" x14ac:dyDescent="0.2">
      <c r="G62025" s="12"/>
    </row>
    <row r="62026" spans="7:7" x14ac:dyDescent="0.2">
      <c r="G62026" s="12"/>
    </row>
    <row r="62027" spans="7:7" x14ac:dyDescent="0.2">
      <c r="G62027" s="12"/>
    </row>
    <row r="62028" spans="7:7" x14ac:dyDescent="0.2">
      <c r="G62028" s="12"/>
    </row>
    <row r="62029" spans="7:7" x14ac:dyDescent="0.2">
      <c r="G62029" s="12"/>
    </row>
    <row r="62030" spans="7:7" x14ac:dyDescent="0.2">
      <c r="G62030" s="12"/>
    </row>
    <row r="62031" spans="7:7" x14ac:dyDescent="0.2">
      <c r="G62031" s="12"/>
    </row>
    <row r="62032" spans="7:7" x14ac:dyDescent="0.2">
      <c r="G62032" s="12"/>
    </row>
    <row r="62033" spans="7:7" x14ac:dyDescent="0.2">
      <c r="G62033" s="12"/>
    </row>
    <row r="62034" spans="7:7" x14ac:dyDescent="0.2">
      <c r="G62034" s="12"/>
    </row>
    <row r="62035" spans="7:7" x14ac:dyDescent="0.2">
      <c r="G62035" s="12"/>
    </row>
    <row r="62036" spans="7:7" x14ac:dyDescent="0.2">
      <c r="G62036" s="12"/>
    </row>
    <row r="62037" spans="7:7" x14ac:dyDescent="0.2">
      <c r="G62037" s="12"/>
    </row>
    <row r="62038" spans="7:7" x14ac:dyDescent="0.2">
      <c r="G62038" s="12"/>
    </row>
    <row r="62039" spans="7:7" x14ac:dyDescent="0.2">
      <c r="G62039" s="12"/>
    </row>
    <row r="62040" spans="7:7" x14ac:dyDescent="0.2">
      <c r="G62040" s="12"/>
    </row>
    <row r="62041" spans="7:7" x14ac:dyDescent="0.2">
      <c r="G62041" s="12"/>
    </row>
    <row r="62042" spans="7:7" x14ac:dyDescent="0.2">
      <c r="G62042" s="12"/>
    </row>
    <row r="62043" spans="7:7" x14ac:dyDescent="0.2">
      <c r="G62043" s="12"/>
    </row>
    <row r="62044" spans="7:7" x14ac:dyDescent="0.2">
      <c r="G62044" s="12"/>
    </row>
    <row r="62045" spans="7:7" x14ac:dyDescent="0.2">
      <c r="G62045" s="12"/>
    </row>
    <row r="62046" spans="7:7" x14ac:dyDescent="0.2">
      <c r="G62046" s="12"/>
    </row>
    <row r="62047" spans="7:7" x14ac:dyDescent="0.2">
      <c r="G62047" s="12"/>
    </row>
    <row r="62048" spans="7:7" x14ac:dyDescent="0.2">
      <c r="G62048" s="12"/>
    </row>
    <row r="62049" spans="7:7" x14ac:dyDescent="0.2">
      <c r="G62049" s="12"/>
    </row>
    <row r="62050" spans="7:7" x14ac:dyDescent="0.2">
      <c r="G62050" s="12"/>
    </row>
    <row r="62051" spans="7:7" x14ac:dyDescent="0.2">
      <c r="G62051" s="12"/>
    </row>
    <row r="62052" spans="7:7" x14ac:dyDescent="0.2">
      <c r="G62052" s="12"/>
    </row>
    <row r="62053" spans="7:7" x14ac:dyDescent="0.2">
      <c r="G62053" s="12"/>
    </row>
    <row r="62054" spans="7:7" x14ac:dyDescent="0.2">
      <c r="G62054" s="12"/>
    </row>
    <row r="62055" spans="7:7" x14ac:dyDescent="0.2">
      <c r="G62055" s="12"/>
    </row>
    <row r="62056" spans="7:7" x14ac:dyDescent="0.2">
      <c r="G62056" s="12"/>
    </row>
    <row r="62057" spans="7:7" x14ac:dyDescent="0.2">
      <c r="G62057" s="12"/>
    </row>
    <row r="62058" spans="7:7" x14ac:dyDescent="0.2">
      <c r="G62058" s="12"/>
    </row>
    <row r="62059" spans="7:7" x14ac:dyDescent="0.2">
      <c r="G62059" s="12"/>
    </row>
    <row r="62060" spans="7:7" x14ac:dyDescent="0.2">
      <c r="G62060" s="12"/>
    </row>
    <row r="62061" spans="7:7" x14ac:dyDescent="0.2">
      <c r="G62061" s="12"/>
    </row>
    <row r="62062" spans="7:7" x14ac:dyDescent="0.2">
      <c r="G62062" s="12"/>
    </row>
    <row r="62063" spans="7:7" x14ac:dyDescent="0.2">
      <c r="G62063" s="12"/>
    </row>
    <row r="62064" spans="7:7" x14ac:dyDescent="0.2">
      <c r="G62064" s="12"/>
    </row>
    <row r="62065" spans="7:7" x14ac:dyDescent="0.2">
      <c r="G62065" s="12"/>
    </row>
    <row r="62066" spans="7:7" x14ac:dyDescent="0.2">
      <c r="G62066" s="12"/>
    </row>
    <row r="62067" spans="7:7" x14ac:dyDescent="0.2">
      <c r="G62067" s="12"/>
    </row>
    <row r="62068" spans="7:7" x14ac:dyDescent="0.2">
      <c r="G62068" s="12"/>
    </row>
    <row r="62069" spans="7:7" x14ac:dyDescent="0.2">
      <c r="G62069" s="12"/>
    </row>
    <row r="62070" spans="7:7" x14ac:dyDescent="0.2">
      <c r="G62070" s="12"/>
    </row>
    <row r="62071" spans="7:7" x14ac:dyDescent="0.2">
      <c r="G62071" s="12"/>
    </row>
    <row r="62072" spans="7:7" x14ac:dyDescent="0.2">
      <c r="G62072" s="12"/>
    </row>
    <row r="62073" spans="7:7" x14ac:dyDescent="0.2">
      <c r="G62073" s="12"/>
    </row>
    <row r="62074" spans="7:7" x14ac:dyDescent="0.2">
      <c r="G62074" s="12"/>
    </row>
    <row r="62075" spans="7:7" x14ac:dyDescent="0.2">
      <c r="G62075" s="12"/>
    </row>
    <row r="62076" spans="7:7" x14ac:dyDescent="0.2">
      <c r="G62076" s="12"/>
    </row>
    <row r="62077" spans="7:7" x14ac:dyDescent="0.2">
      <c r="G62077" s="12"/>
    </row>
    <row r="62078" spans="7:7" x14ac:dyDescent="0.2">
      <c r="G62078" s="12"/>
    </row>
    <row r="62079" spans="7:7" x14ac:dyDescent="0.2">
      <c r="G62079" s="12"/>
    </row>
    <row r="62080" spans="7:7" x14ac:dyDescent="0.2">
      <c r="G62080" s="12"/>
    </row>
    <row r="62081" spans="7:7" x14ac:dyDescent="0.2">
      <c r="G62081" s="12"/>
    </row>
    <row r="62082" spans="7:7" x14ac:dyDescent="0.2">
      <c r="G62082" s="12"/>
    </row>
    <row r="62083" spans="7:7" x14ac:dyDescent="0.2">
      <c r="G62083" s="12"/>
    </row>
    <row r="62084" spans="7:7" x14ac:dyDescent="0.2">
      <c r="G62084" s="12"/>
    </row>
    <row r="62085" spans="7:7" x14ac:dyDescent="0.2">
      <c r="G62085" s="12"/>
    </row>
    <row r="62086" spans="7:7" x14ac:dyDescent="0.2">
      <c r="G62086" s="12"/>
    </row>
    <row r="62087" spans="7:7" x14ac:dyDescent="0.2">
      <c r="G62087" s="12"/>
    </row>
    <row r="62088" spans="7:7" x14ac:dyDescent="0.2">
      <c r="G62088" s="12"/>
    </row>
    <row r="62089" spans="7:7" x14ac:dyDescent="0.2">
      <c r="G62089" s="12"/>
    </row>
    <row r="62090" spans="7:7" x14ac:dyDescent="0.2">
      <c r="G62090" s="12"/>
    </row>
    <row r="62091" spans="7:7" x14ac:dyDescent="0.2">
      <c r="G62091" s="12"/>
    </row>
    <row r="62092" spans="7:7" x14ac:dyDescent="0.2">
      <c r="G62092" s="12"/>
    </row>
    <row r="62093" spans="7:7" x14ac:dyDescent="0.2">
      <c r="G62093" s="12"/>
    </row>
    <row r="62094" spans="7:7" x14ac:dyDescent="0.2">
      <c r="G62094" s="12"/>
    </row>
    <row r="62095" spans="7:7" x14ac:dyDescent="0.2">
      <c r="G62095" s="12"/>
    </row>
    <row r="62096" spans="7:7" x14ac:dyDescent="0.2">
      <c r="G62096" s="12"/>
    </row>
    <row r="62097" spans="7:7" x14ac:dyDescent="0.2">
      <c r="G62097" s="12"/>
    </row>
    <row r="62098" spans="7:7" x14ac:dyDescent="0.2">
      <c r="G62098" s="12"/>
    </row>
    <row r="62099" spans="7:7" x14ac:dyDescent="0.2">
      <c r="G62099" s="12"/>
    </row>
    <row r="62100" spans="7:7" x14ac:dyDescent="0.2">
      <c r="G62100" s="12"/>
    </row>
    <row r="62101" spans="7:7" x14ac:dyDescent="0.2">
      <c r="G62101" s="12"/>
    </row>
    <row r="62102" spans="7:7" x14ac:dyDescent="0.2">
      <c r="G62102" s="12"/>
    </row>
    <row r="62103" spans="7:7" x14ac:dyDescent="0.2">
      <c r="G62103" s="12"/>
    </row>
    <row r="62104" spans="7:7" x14ac:dyDescent="0.2">
      <c r="G62104" s="12"/>
    </row>
    <row r="62105" spans="7:7" x14ac:dyDescent="0.2">
      <c r="G62105" s="12"/>
    </row>
    <row r="62106" spans="7:7" x14ac:dyDescent="0.2">
      <c r="G62106" s="12"/>
    </row>
    <row r="62107" spans="7:7" x14ac:dyDescent="0.2">
      <c r="G62107" s="12"/>
    </row>
    <row r="62108" spans="7:7" x14ac:dyDescent="0.2">
      <c r="G62108" s="12"/>
    </row>
    <row r="62109" spans="7:7" x14ac:dyDescent="0.2">
      <c r="G62109" s="12"/>
    </row>
    <row r="62110" spans="7:7" x14ac:dyDescent="0.2">
      <c r="G62110" s="12"/>
    </row>
    <row r="62111" spans="7:7" x14ac:dyDescent="0.2">
      <c r="G62111" s="12"/>
    </row>
    <row r="62112" spans="7:7" x14ac:dyDescent="0.2">
      <c r="G62112" s="12"/>
    </row>
    <row r="62113" spans="7:7" x14ac:dyDescent="0.2">
      <c r="G62113" s="12"/>
    </row>
    <row r="62114" spans="7:7" x14ac:dyDescent="0.2">
      <c r="G62114" s="12"/>
    </row>
    <row r="62115" spans="7:7" x14ac:dyDescent="0.2">
      <c r="G62115" s="12"/>
    </row>
    <row r="62116" spans="7:7" x14ac:dyDescent="0.2">
      <c r="G62116" s="12"/>
    </row>
    <row r="62117" spans="7:7" x14ac:dyDescent="0.2">
      <c r="G62117" s="12"/>
    </row>
    <row r="62118" spans="7:7" x14ac:dyDescent="0.2">
      <c r="G62118" s="12"/>
    </row>
    <row r="62119" spans="7:7" x14ac:dyDescent="0.2">
      <c r="G62119" s="12"/>
    </row>
    <row r="62120" spans="7:7" x14ac:dyDescent="0.2">
      <c r="G62120" s="12"/>
    </row>
    <row r="62121" spans="7:7" x14ac:dyDescent="0.2">
      <c r="G62121" s="12"/>
    </row>
    <row r="62122" spans="7:7" x14ac:dyDescent="0.2">
      <c r="G62122" s="12"/>
    </row>
    <row r="62123" spans="7:7" x14ac:dyDescent="0.2">
      <c r="G62123" s="12"/>
    </row>
    <row r="62124" spans="7:7" x14ac:dyDescent="0.2">
      <c r="G62124" s="12"/>
    </row>
    <row r="62125" spans="7:7" x14ac:dyDescent="0.2">
      <c r="G62125" s="12"/>
    </row>
    <row r="62126" spans="7:7" x14ac:dyDescent="0.2">
      <c r="G62126" s="12"/>
    </row>
    <row r="62127" spans="7:7" x14ac:dyDescent="0.2">
      <c r="G62127" s="12"/>
    </row>
    <row r="62128" spans="7:7" x14ac:dyDescent="0.2">
      <c r="G62128" s="12"/>
    </row>
    <row r="62129" spans="7:7" x14ac:dyDescent="0.2">
      <c r="G62129" s="12"/>
    </row>
    <row r="62130" spans="7:7" x14ac:dyDescent="0.2">
      <c r="G62130" s="12"/>
    </row>
    <row r="62131" spans="7:7" x14ac:dyDescent="0.2">
      <c r="G62131" s="12"/>
    </row>
    <row r="62132" spans="7:7" x14ac:dyDescent="0.2">
      <c r="G62132" s="12"/>
    </row>
    <row r="62133" spans="7:7" x14ac:dyDescent="0.2">
      <c r="G62133" s="12"/>
    </row>
    <row r="62134" spans="7:7" x14ac:dyDescent="0.2">
      <c r="G62134" s="12"/>
    </row>
    <row r="62135" spans="7:7" x14ac:dyDescent="0.2">
      <c r="G62135" s="12"/>
    </row>
    <row r="62136" spans="7:7" x14ac:dyDescent="0.2">
      <c r="G62136" s="12"/>
    </row>
    <row r="62137" spans="7:7" x14ac:dyDescent="0.2">
      <c r="G62137" s="12"/>
    </row>
    <row r="62138" spans="7:7" x14ac:dyDescent="0.2">
      <c r="G62138" s="12"/>
    </row>
    <row r="62139" spans="7:7" x14ac:dyDescent="0.2">
      <c r="G62139" s="12"/>
    </row>
    <row r="62140" spans="7:7" x14ac:dyDescent="0.2">
      <c r="G62140" s="12"/>
    </row>
    <row r="62141" spans="7:7" x14ac:dyDescent="0.2">
      <c r="G62141" s="12"/>
    </row>
    <row r="62142" spans="7:7" x14ac:dyDescent="0.2">
      <c r="G62142" s="12"/>
    </row>
    <row r="62143" spans="7:7" x14ac:dyDescent="0.2">
      <c r="G62143" s="12"/>
    </row>
    <row r="62144" spans="7:7" x14ac:dyDescent="0.2">
      <c r="G62144" s="12"/>
    </row>
    <row r="62145" spans="7:7" x14ac:dyDescent="0.2">
      <c r="G62145" s="12"/>
    </row>
    <row r="62146" spans="7:7" x14ac:dyDescent="0.2">
      <c r="G62146" s="12"/>
    </row>
    <row r="62147" spans="7:7" x14ac:dyDescent="0.2">
      <c r="G62147" s="12"/>
    </row>
    <row r="62148" spans="7:7" x14ac:dyDescent="0.2">
      <c r="G62148" s="12"/>
    </row>
    <row r="62149" spans="7:7" x14ac:dyDescent="0.2">
      <c r="G62149" s="12"/>
    </row>
    <row r="62150" spans="7:7" x14ac:dyDescent="0.2">
      <c r="G62150" s="12"/>
    </row>
    <row r="62151" spans="7:7" x14ac:dyDescent="0.2">
      <c r="G62151" s="12"/>
    </row>
    <row r="62152" spans="7:7" x14ac:dyDescent="0.2">
      <c r="G62152" s="12"/>
    </row>
    <row r="62153" spans="7:7" x14ac:dyDescent="0.2">
      <c r="G62153" s="12"/>
    </row>
    <row r="62154" spans="7:7" x14ac:dyDescent="0.2">
      <c r="G62154" s="12"/>
    </row>
    <row r="62155" spans="7:7" x14ac:dyDescent="0.2">
      <c r="G62155" s="12"/>
    </row>
    <row r="62156" spans="7:7" x14ac:dyDescent="0.2">
      <c r="G62156" s="12"/>
    </row>
    <row r="62157" spans="7:7" x14ac:dyDescent="0.2">
      <c r="G62157" s="12"/>
    </row>
    <row r="62158" spans="7:7" x14ac:dyDescent="0.2">
      <c r="G62158" s="12"/>
    </row>
    <row r="62159" spans="7:7" x14ac:dyDescent="0.2">
      <c r="G62159" s="12"/>
    </row>
    <row r="62160" spans="7:7" x14ac:dyDescent="0.2">
      <c r="G62160" s="12"/>
    </row>
    <row r="62161" spans="7:7" x14ac:dyDescent="0.2">
      <c r="G62161" s="12"/>
    </row>
    <row r="62162" spans="7:7" x14ac:dyDescent="0.2">
      <c r="G62162" s="12"/>
    </row>
    <row r="62163" spans="7:7" x14ac:dyDescent="0.2">
      <c r="G62163" s="12"/>
    </row>
    <row r="62164" spans="7:7" x14ac:dyDescent="0.2">
      <c r="G62164" s="12"/>
    </row>
    <row r="62165" spans="7:7" x14ac:dyDescent="0.2">
      <c r="G62165" s="12"/>
    </row>
    <row r="62166" spans="7:7" x14ac:dyDescent="0.2">
      <c r="G62166" s="12"/>
    </row>
    <row r="62167" spans="7:7" x14ac:dyDescent="0.2">
      <c r="G62167" s="12"/>
    </row>
    <row r="62168" spans="7:7" x14ac:dyDescent="0.2">
      <c r="G62168" s="12"/>
    </row>
    <row r="62169" spans="7:7" x14ac:dyDescent="0.2">
      <c r="G62169" s="12"/>
    </row>
    <row r="62170" spans="7:7" x14ac:dyDescent="0.2">
      <c r="G62170" s="12"/>
    </row>
    <row r="62171" spans="7:7" x14ac:dyDescent="0.2">
      <c r="G62171" s="12"/>
    </row>
    <row r="62172" spans="7:7" x14ac:dyDescent="0.2">
      <c r="G62172" s="12"/>
    </row>
    <row r="62173" spans="7:7" x14ac:dyDescent="0.2">
      <c r="G62173" s="12"/>
    </row>
    <row r="62174" spans="7:7" x14ac:dyDescent="0.2">
      <c r="G62174" s="12"/>
    </row>
    <row r="62175" spans="7:7" x14ac:dyDescent="0.2">
      <c r="G62175" s="12"/>
    </row>
    <row r="62176" spans="7:7" x14ac:dyDescent="0.2">
      <c r="G62176" s="12"/>
    </row>
    <row r="62177" spans="7:7" x14ac:dyDescent="0.2">
      <c r="G62177" s="12"/>
    </row>
    <row r="62178" spans="7:7" x14ac:dyDescent="0.2">
      <c r="G62178" s="12"/>
    </row>
    <row r="62179" spans="7:7" x14ac:dyDescent="0.2">
      <c r="G62179" s="12"/>
    </row>
    <row r="62180" spans="7:7" x14ac:dyDescent="0.2">
      <c r="G62180" s="12"/>
    </row>
    <row r="62181" spans="7:7" x14ac:dyDescent="0.2">
      <c r="G62181" s="12"/>
    </row>
    <row r="62182" spans="7:7" x14ac:dyDescent="0.2">
      <c r="G62182" s="12"/>
    </row>
    <row r="62183" spans="7:7" x14ac:dyDescent="0.2">
      <c r="G62183" s="12"/>
    </row>
    <row r="62184" spans="7:7" x14ac:dyDescent="0.2">
      <c r="G62184" s="12"/>
    </row>
    <row r="62185" spans="7:7" x14ac:dyDescent="0.2">
      <c r="G62185" s="12"/>
    </row>
    <row r="62186" spans="7:7" x14ac:dyDescent="0.2">
      <c r="G62186" s="12"/>
    </row>
    <row r="62187" spans="7:7" x14ac:dyDescent="0.2">
      <c r="G62187" s="12"/>
    </row>
    <row r="62188" spans="7:7" x14ac:dyDescent="0.2">
      <c r="G62188" s="12"/>
    </row>
    <row r="62189" spans="7:7" x14ac:dyDescent="0.2">
      <c r="G62189" s="12"/>
    </row>
    <row r="62190" spans="7:7" x14ac:dyDescent="0.2">
      <c r="G62190" s="12"/>
    </row>
    <row r="62191" spans="7:7" x14ac:dyDescent="0.2">
      <c r="G62191" s="12"/>
    </row>
    <row r="62192" spans="7:7" x14ac:dyDescent="0.2">
      <c r="G62192" s="12"/>
    </row>
    <row r="62193" spans="7:7" x14ac:dyDescent="0.2">
      <c r="G62193" s="12"/>
    </row>
    <row r="62194" spans="7:7" x14ac:dyDescent="0.2">
      <c r="G62194" s="12"/>
    </row>
    <row r="62195" spans="7:7" x14ac:dyDescent="0.2">
      <c r="G62195" s="12"/>
    </row>
    <row r="62196" spans="7:7" x14ac:dyDescent="0.2">
      <c r="G62196" s="12"/>
    </row>
    <row r="62197" spans="7:7" x14ac:dyDescent="0.2">
      <c r="G62197" s="12"/>
    </row>
    <row r="62198" spans="7:7" x14ac:dyDescent="0.2">
      <c r="G62198" s="12"/>
    </row>
    <row r="62199" spans="7:7" x14ac:dyDescent="0.2">
      <c r="G62199" s="12"/>
    </row>
    <row r="62200" spans="7:7" x14ac:dyDescent="0.2">
      <c r="G62200" s="12"/>
    </row>
    <row r="62201" spans="7:7" x14ac:dyDescent="0.2">
      <c r="G62201" s="12"/>
    </row>
    <row r="62202" spans="7:7" x14ac:dyDescent="0.2">
      <c r="G62202" s="12"/>
    </row>
    <row r="62203" spans="7:7" x14ac:dyDescent="0.2">
      <c r="G62203" s="12"/>
    </row>
    <row r="62204" spans="7:7" x14ac:dyDescent="0.2">
      <c r="G62204" s="12"/>
    </row>
    <row r="62205" spans="7:7" x14ac:dyDescent="0.2">
      <c r="G62205" s="12"/>
    </row>
    <row r="62206" spans="7:7" x14ac:dyDescent="0.2">
      <c r="G62206" s="12"/>
    </row>
    <row r="62207" spans="7:7" x14ac:dyDescent="0.2">
      <c r="G62207" s="12"/>
    </row>
    <row r="62208" spans="7:7" x14ac:dyDescent="0.2">
      <c r="G62208" s="12"/>
    </row>
    <row r="62209" spans="7:7" x14ac:dyDescent="0.2">
      <c r="G62209" s="12"/>
    </row>
    <row r="62210" spans="7:7" x14ac:dyDescent="0.2">
      <c r="G62210" s="12"/>
    </row>
    <row r="62211" spans="7:7" x14ac:dyDescent="0.2">
      <c r="G62211" s="12"/>
    </row>
    <row r="62212" spans="7:7" x14ac:dyDescent="0.2">
      <c r="G62212" s="12"/>
    </row>
    <row r="62213" spans="7:7" x14ac:dyDescent="0.2">
      <c r="G62213" s="12"/>
    </row>
    <row r="62214" spans="7:7" x14ac:dyDescent="0.2">
      <c r="G62214" s="12"/>
    </row>
    <row r="62215" spans="7:7" x14ac:dyDescent="0.2">
      <c r="G62215" s="12"/>
    </row>
    <row r="62216" spans="7:7" x14ac:dyDescent="0.2">
      <c r="G62216" s="12"/>
    </row>
    <row r="62217" spans="7:7" x14ac:dyDescent="0.2">
      <c r="G62217" s="12"/>
    </row>
    <row r="62218" spans="7:7" x14ac:dyDescent="0.2">
      <c r="G62218" s="12"/>
    </row>
    <row r="62219" spans="7:7" x14ac:dyDescent="0.2">
      <c r="G62219" s="12"/>
    </row>
    <row r="62220" spans="7:7" x14ac:dyDescent="0.2">
      <c r="G62220" s="12"/>
    </row>
    <row r="62221" spans="7:7" x14ac:dyDescent="0.2">
      <c r="G62221" s="12"/>
    </row>
    <row r="62222" spans="7:7" x14ac:dyDescent="0.2">
      <c r="G62222" s="12"/>
    </row>
    <row r="62223" spans="7:7" x14ac:dyDescent="0.2">
      <c r="G62223" s="12"/>
    </row>
    <row r="62224" spans="7:7" x14ac:dyDescent="0.2">
      <c r="G62224" s="12"/>
    </row>
    <row r="62225" spans="7:7" x14ac:dyDescent="0.2">
      <c r="G62225" s="12"/>
    </row>
    <row r="62226" spans="7:7" x14ac:dyDescent="0.2">
      <c r="G62226" s="12"/>
    </row>
    <row r="62227" spans="7:7" x14ac:dyDescent="0.2">
      <c r="G62227" s="12"/>
    </row>
    <row r="62228" spans="7:7" x14ac:dyDescent="0.2">
      <c r="G62228" s="12"/>
    </row>
    <row r="62229" spans="7:7" x14ac:dyDescent="0.2">
      <c r="G62229" s="12"/>
    </row>
    <row r="62230" spans="7:7" x14ac:dyDescent="0.2">
      <c r="G62230" s="12"/>
    </row>
    <row r="62231" spans="7:7" x14ac:dyDescent="0.2">
      <c r="G62231" s="12"/>
    </row>
    <row r="62232" spans="7:7" x14ac:dyDescent="0.2">
      <c r="G62232" s="12"/>
    </row>
    <row r="62233" spans="7:7" x14ac:dyDescent="0.2">
      <c r="G62233" s="12"/>
    </row>
    <row r="62234" spans="7:7" x14ac:dyDescent="0.2">
      <c r="G62234" s="12"/>
    </row>
    <row r="62235" spans="7:7" x14ac:dyDescent="0.2">
      <c r="G62235" s="12"/>
    </row>
    <row r="62236" spans="7:7" x14ac:dyDescent="0.2">
      <c r="G62236" s="12"/>
    </row>
    <row r="62237" spans="7:7" x14ac:dyDescent="0.2">
      <c r="G62237" s="12"/>
    </row>
    <row r="62238" spans="7:7" x14ac:dyDescent="0.2">
      <c r="G62238" s="12"/>
    </row>
    <row r="62239" spans="7:7" x14ac:dyDescent="0.2">
      <c r="G62239" s="12"/>
    </row>
    <row r="62240" spans="7:7" x14ac:dyDescent="0.2">
      <c r="G62240" s="12"/>
    </row>
    <row r="62241" spans="7:7" x14ac:dyDescent="0.2">
      <c r="G62241" s="12"/>
    </row>
    <row r="62242" spans="7:7" x14ac:dyDescent="0.2">
      <c r="G62242" s="12"/>
    </row>
    <row r="62243" spans="7:7" x14ac:dyDescent="0.2">
      <c r="G62243" s="12"/>
    </row>
    <row r="62244" spans="7:7" x14ac:dyDescent="0.2">
      <c r="G62244" s="12"/>
    </row>
    <row r="62245" spans="7:7" x14ac:dyDescent="0.2">
      <c r="G62245" s="12"/>
    </row>
    <row r="62246" spans="7:7" x14ac:dyDescent="0.2">
      <c r="G62246" s="12"/>
    </row>
    <row r="62247" spans="7:7" x14ac:dyDescent="0.2">
      <c r="G62247" s="12"/>
    </row>
    <row r="62248" spans="7:7" x14ac:dyDescent="0.2">
      <c r="G62248" s="12"/>
    </row>
    <row r="62249" spans="7:7" x14ac:dyDescent="0.2">
      <c r="G62249" s="12"/>
    </row>
    <row r="62250" spans="7:7" x14ac:dyDescent="0.2">
      <c r="G62250" s="12"/>
    </row>
    <row r="62251" spans="7:7" x14ac:dyDescent="0.2">
      <c r="G62251" s="12"/>
    </row>
    <row r="62252" spans="7:7" x14ac:dyDescent="0.2">
      <c r="G62252" s="12"/>
    </row>
    <row r="62253" spans="7:7" x14ac:dyDescent="0.2">
      <c r="G62253" s="12"/>
    </row>
    <row r="62254" spans="7:7" x14ac:dyDescent="0.2">
      <c r="G62254" s="12"/>
    </row>
    <row r="62255" spans="7:7" x14ac:dyDescent="0.2">
      <c r="G62255" s="12"/>
    </row>
    <row r="62256" spans="7:7" x14ac:dyDescent="0.2">
      <c r="G62256" s="12"/>
    </row>
    <row r="62257" spans="7:7" x14ac:dyDescent="0.2">
      <c r="G62257" s="12"/>
    </row>
    <row r="62258" spans="7:7" x14ac:dyDescent="0.2">
      <c r="G62258" s="12"/>
    </row>
    <row r="62259" spans="7:7" x14ac:dyDescent="0.2">
      <c r="G62259" s="12"/>
    </row>
    <row r="62260" spans="7:7" x14ac:dyDescent="0.2">
      <c r="G62260" s="12"/>
    </row>
    <row r="62261" spans="7:7" x14ac:dyDescent="0.2">
      <c r="G62261" s="12"/>
    </row>
    <row r="62262" spans="7:7" x14ac:dyDescent="0.2">
      <c r="G62262" s="12"/>
    </row>
    <row r="62263" spans="7:7" x14ac:dyDescent="0.2">
      <c r="G62263" s="12"/>
    </row>
    <row r="62264" spans="7:7" x14ac:dyDescent="0.2">
      <c r="G62264" s="12"/>
    </row>
    <row r="62265" spans="7:7" x14ac:dyDescent="0.2">
      <c r="G62265" s="12"/>
    </row>
    <row r="62266" spans="7:7" x14ac:dyDescent="0.2">
      <c r="G62266" s="12"/>
    </row>
    <row r="62267" spans="7:7" x14ac:dyDescent="0.2">
      <c r="G62267" s="12"/>
    </row>
    <row r="62268" spans="7:7" x14ac:dyDescent="0.2">
      <c r="G62268" s="12"/>
    </row>
    <row r="62269" spans="7:7" x14ac:dyDescent="0.2">
      <c r="G62269" s="12"/>
    </row>
    <row r="62270" spans="7:7" x14ac:dyDescent="0.2">
      <c r="G62270" s="12"/>
    </row>
    <row r="62271" spans="7:7" x14ac:dyDescent="0.2">
      <c r="G62271" s="12"/>
    </row>
    <row r="62272" spans="7:7" x14ac:dyDescent="0.2">
      <c r="G62272" s="12"/>
    </row>
    <row r="62273" spans="7:7" x14ac:dyDescent="0.2">
      <c r="G62273" s="12"/>
    </row>
    <row r="62274" spans="7:7" x14ac:dyDescent="0.2">
      <c r="G62274" s="12"/>
    </row>
    <row r="62275" spans="7:7" x14ac:dyDescent="0.2">
      <c r="G62275" s="12"/>
    </row>
    <row r="62276" spans="7:7" x14ac:dyDescent="0.2">
      <c r="G62276" s="12"/>
    </row>
    <row r="62277" spans="7:7" x14ac:dyDescent="0.2">
      <c r="G62277" s="12"/>
    </row>
    <row r="62278" spans="7:7" x14ac:dyDescent="0.2">
      <c r="G62278" s="12"/>
    </row>
    <row r="62279" spans="7:7" x14ac:dyDescent="0.2">
      <c r="G62279" s="12"/>
    </row>
    <row r="62280" spans="7:7" x14ac:dyDescent="0.2">
      <c r="G62280" s="12"/>
    </row>
    <row r="62281" spans="7:7" x14ac:dyDescent="0.2">
      <c r="G62281" s="12"/>
    </row>
    <row r="62282" spans="7:7" x14ac:dyDescent="0.2">
      <c r="G62282" s="12"/>
    </row>
    <row r="62283" spans="7:7" x14ac:dyDescent="0.2">
      <c r="G62283" s="12"/>
    </row>
    <row r="62284" spans="7:7" x14ac:dyDescent="0.2">
      <c r="G62284" s="12"/>
    </row>
    <row r="62285" spans="7:7" x14ac:dyDescent="0.2">
      <c r="G62285" s="12"/>
    </row>
    <row r="62286" spans="7:7" x14ac:dyDescent="0.2">
      <c r="G62286" s="12"/>
    </row>
    <row r="62287" spans="7:7" x14ac:dyDescent="0.2">
      <c r="G62287" s="12"/>
    </row>
    <row r="62288" spans="7:7" x14ac:dyDescent="0.2">
      <c r="G62288" s="12"/>
    </row>
    <row r="62289" spans="7:7" x14ac:dyDescent="0.2">
      <c r="G62289" s="12"/>
    </row>
    <row r="62290" spans="7:7" x14ac:dyDescent="0.2">
      <c r="G62290" s="12"/>
    </row>
    <row r="62291" spans="7:7" x14ac:dyDescent="0.2">
      <c r="G62291" s="12"/>
    </row>
    <row r="62292" spans="7:7" x14ac:dyDescent="0.2">
      <c r="G62292" s="12"/>
    </row>
    <row r="62293" spans="7:7" x14ac:dyDescent="0.2">
      <c r="G62293" s="12"/>
    </row>
    <row r="62294" spans="7:7" x14ac:dyDescent="0.2">
      <c r="G62294" s="12"/>
    </row>
    <row r="62295" spans="7:7" x14ac:dyDescent="0.2">
      <c r="G62295" s="12"/>
    </row>
    <row r="62296" spans="7:7" x14ac:dyDescent="0.2">
      <c r="G62296" s="12"/>
    </row>
    <row r="62297" spans="7:7" x14ac:dyDescent="0.2">
      <c r="G62297" s="12"/>
    </row>
    <row r="62298" spans="7:7" x14ac:dyDescent="0.2">
      <c r="G62298" s="12"/>
    </row>
    <row r="62299" spans="7:7" x14ac:dyDescent="0.2">
      <c r="G62299" s="12"/>
    </row>
    <row r="62300" spans="7:7" x14ac:dyDescent="0.2">
      <c r="G62300" s="12"/>
    </row>
    <row r="62301" spans="7:7" x14ac:dyDescent="0.2">
      <c r="G62301" s="12"/>
    </row>
    <row r="62302" spans="7:7" x14ac:dyDescent="0.2">
      <c r="G62302" s="12"/>
    </row>
    <row r="62303" spans="7:7" x14ac:dyDescent="0.2">
      <c r="G62303" s="12"/>
    </row>
    <row r="62304" spans="7:7" x14ac:dyDescent="0.2">
      <c r="G62304" s="12"/>
    </row>
    <row r="62305" spans="7:7" x14ac:dyDescent="0.2">
      <c r="G62305" s="12"/>
    </row>
    <row r="62306" spans="7:7" x14ac:dyDescent="0.2">
      <c r="G62306" s="12"/>
    </row>
    <row r="62307" spans="7:7" x14ac:dyDescent="0.2">
      <c r="G62307" s="12"/>
    </row>
    <row r="62308" spans="7:7" x14ac:dyDescent="0.2">
      <c r="G62308" s="12"/>
    </row>
    <row r="62309" spans="7:7" x14ac:dyDescent="0.2">
      <c r="G62309" s="12"/>
    </row>
    <row r="62310" spans="7:7" x14ac:dyDescent="0.2">
      <c r="G62310" s="12"/>
    </row>
    <row r="62311" spans="7:7" x14ac:dyDescent="0.2">
      <c r="G62311" s="12"/>
    </row>
    <row r="62312" spans="7:7" x14ac:dyDescent="0.2">
      <c r="G62312" s="12"/>
    </row>
    <row r="62313" spans="7:7" x14ac:dyDescent="0.2">
      <c r="G62313" s="12"/>
    </row>
    <row r="62314" spans="7:7" x14ac:dyDescent="0.2">
      <c r="G62314" s="12"/>
    </row>
    <row r="62315" spans="7:7" x14ac:dyDescent="0.2">
      <c r="G62315" s="12"/>
    </row>
    <row r="62316" spans="7:7" x14ac:dyDescent="0.2">
      <c r="G62316" s="12"/>
    </row>
    <row r="62317" spans="7:7" x14ac:dyDescent="0.2">
      <c r="G62317" s="12"/>
    </row>
    <row r="62318" spans="7:7" x14ac:dyDescent="0.2">
      <c r="G62318" s="12"/>
    </row>
    <row r="62319" spans="7:7" x14ac:dyDescent="0.2">
      <c r="G62319" s="12"/>
    </row>
    <row r="62320" spans="7:7" x14ac:dyDescent="0.2">
      <c r="G62320" s="12"/>
    </row>
    <row r="62321" spans="7:7" x14ac:dyDescent="0.2">
      <c r="G62321" s="12"/>
    </row>
    <row r="62322" spans="7:7" x14ac:dyDescent="0.2">
      <c r="G62322" s="12"/>
    </row>
    <row r="62323" spans="7:7" x14ac:dyDescent="0.2">
      <c r="G62323" s="12"/>
    </row>
    <row r="62324" spans="7:7" x14ac:dyDescent="0.2">
      <c r="G62324" s="12"/>
    </row>
    <row r="62325" spans="7:7" x14ac:dyDescent="0.2">
      <c r="G62325" s="12"/>
    </row>
    <row r="62326" spans="7:7" x14ac:dyDescent="0.2">
      <c r="G62326" s="12"/>
    </row>
    <row r="62327" spans="7:7" x14ac:dyDescent="0.2">
      <c r="G62327" s="12"/>
    </row>
    <row r="62328" spans="7:7" x14ac:dyDescent="0.2">
      <c r="G62328" s="12"/>
    </row>
    <row r="62329" spans="7:7" x14ac:dyDescent="0.2">
      <c r="G62329" s="12"/>
    </row>
    <row r="62330" spans="7:7" x14ac:dyDescent="0.2">
      <c r="G62330" s="12"/>
    </row>
    <row r="62331" spans="7:7" x14ac:dyDescent="0.2">
      <c r="G62331" s="12"/>
    </row>
    <row r="62332" spans="7:7" x14ac:dyDescent="0.2">
      <c r="G62332" s="12"/>
    </row>
    <row r="62333" spans="7:7" x14ac:dyDescent="0.2">
      <c r="G62333" s="12"/>
    </row>
    <row r="62334" spans="7:7" x14ac:dyDescent="0.2">
      <c r="G62334" s="12"/>
    </row>
    <row r="62335" spans="7:7" x14ac:dyDescent="0.2">
      <c r="G62335" s="12"/>
    </row>
    <row r="62336" spans="7:7" x14ac:dyDescent="0.2">
      <c r="G62336" s="12"/>
    </row>
    <row r="62337" spans="7:7" x14ac:dyDescent="0.2">
      <c r="G62337" s="12"/>
    </row>
    <row r="62338" spans="7:7" x14ac:dyDescent="0.2">
      <c r="G62338" s="12"/>
    </row>
    <row r="62339" spans="7:7" x14ac:dyDescent="0.2">
      <c r="G62339" s="12"/>
    </row>
    <row r="62340" spans="7:7" x14ac:dyDescent="0.2">
      <c r="G62340" s="12"/>
    </row>
    <row r="62341" spans="7:7" x14ac:dyDescent="0.2">
      <c r="G62341" s="12"/>
    </row>
    <row r="62342" spans="7:7" x14ac:dyDescent="0.2">
      <c r="G62342" s="12"/>
    </row>
    <row r="62343" spans="7:7" x14ac:dyDescent="0.2">
      <c r="G62343" s="12"/>
    </row>
    <row r="62344" spans="7:7" x14ac:dyDescent="0.2">
      <c r="G62344" s="12"/>
    </row>
    <row r="62345" spans="7:7" x14ac:dyDescent="0.2">
      <c r="G62345" s="12"/>
    </row>
    <row r="62346" spans="7:7" x14ac:dyDescent="0.2">
      <c r="G62346" s="12"/>
    </row>
    <row r="62347" spans="7:7" x14ac:dyDescent="0.2">
      <c r="G62347" s="12"/>
    </row>
    <row r="62348" spans="7:7" x14ac:dyDescent="0.2">
      <c r="G62348" s="12"/>
    </row>
    <row r="62349" spans="7:7" x14ac:dyDescent="0.2">
      <c r="G62349" s="12"/>
    </row>
    <row r="62350" spans="7:7" x14ac:dyDescent="0.2">
      <c r="G62350" s="12"/>
    </row>
    <row r="62351" spans="7:7" x14ac:dyDescent="0.2">
      <c r="G62351" s="12"/>
    </row>
    <row r="62352" spans="7:7" x14ac:dyDescent="0.2">
      <c r="G62352" s="12"/>
    </row>
    <row r="62353" spans="7:7" x14ac:dyDescent="0.2">
      <c r="G62353" s="12"/>
    </row>
    <row r="62354" spans="7:7" x14ac:dyDescent="0.2">
      <c r="G62354" s="12"/>
    </row>
    <row r="62355" spans="7:7" x14ac:dyDescent="0.2">
      <c r="G62355" s="12"/>
    </row>
    <row r="62356" spans="7:7" x14ac:dyDescent="0.2">
      <c r="G62356" s="12"/>
    </row>
    <row r="62357" spans="7:7" x14ac:dyDescent="0.2">
      <c r="G62357" s="12"/>
    </row>
    <row r="62358" spans="7:7" x14ac:dyDescent="0.2">
      <c r="G62358" s="12"/>
    </row>
    <row r="62359" spans="7:7" x14ac:dyDescent="0.2">
      <c r="G62359" s="12"/>
    </row>
    <row r="62360" spans="7:7" x14ac:dyDescent="0.2">
      <c r="G62360" s="12"/>
    </row>
    <row r="62361" spans="7:7" x14ac:dyDescent="0.2">
      <c r="G62361" s="12"/>
    </row>
    <row r="62362" spans="7:7" x14ac:dyDescent="0.2">
      <c r="G62362" s="12"/>
    </row>
    <row r="62363" spans="7:7" x14ac:dyDescent="0.2">
      <c r="G62363" s="12"/>
    </row>
    <row r="62364" spans="7:7" x14ac:dyDescent="0.2">
      <c r="G62364" s="12"/>
    </row>
    <row r="62365" spans="7:7" x14ac:dyDescent="0.2">
      <c r="G62365" s="12"/>
    </row>
    <row r="62366" spans="7:7" x14ac:dyDescent="0.2">
      <c r="G62366" s="12"/>
    </row>
    <row r="62367" spans="7:7" x14ac:dyDescent="0.2">
      <c r="G62367" s="12"/>
    </row>
    <row r="62368" spans="7:7" x14ac:dyDescent="0.2">
      <c r="G62368" s="12"/>
    </row>
    <row r="62369" spans="7:7" x14ac:dyDescent="0.2">
      <c r="G62369" s="12"/>
    </row>
    <row r="62370" spans="7:7" x14ac:dyDescent="0.2">
      <c r="G62370" s="12"/>
    </row>
    <row r="62371" spans="7:7" x14ac:dyDescent="0.2">
      <c r="G62371" s="12"/>
    </row>
    <row r="62372" spans="7:7" x14ac:dyDescent="0.2">
      <c r="G62372" s="12"/>
    </row>
    <row r="62373" spans="7:7" x14ac:dyDescent="0.2">
      <c r="G62373" s="12"/>
    </row>
    <row r="62374" spans="7:7" x14ac:dyDescent="0.2">
      <c r="G62374" s="12"/>
    </row>
    <row r="62375" spans="7:7" x14ac:dyDescent="0.2">
      <c r="G62375" s="12"/>
    </row>
    <row r="62376" spans="7:7" x14ac:dyDescent="0.2">
      <c r="G62376" s="12"/>
    </row>
    <row r="62377" spans="7:7" x14ac:dyDescent="0.2">
      <c r="G62377" s="12"/>
    </row>
    <row r="62378" spans="7:7" x14ac:dyDescent="0.2">
      <c r="G62378" s="12"/>
    </row>
    <row r="62379" spans="7:7" x14ac:dyDescent="0.2">
      <c r="G62379" s="12"/>
    </row>
    <row r="62380" spans="7:7" x14ac:dyDescent="0.2">
      <c r="G62380" s="12"/>
    </row>
    <row r="62381" spans="7:7" x14ac:dyDescent="0.2">
      <c r="G62381" s="12"/>
    </row>
    <row r="62382" spans="7:7" x14ac:dyDescent="0.2">
      <c r="G62382" s="12"/>
    </row>
    <row r="62383" spans="7:7" x14ac:dyDescent="0.2">
      <c r="G62383" s="12"/>
    </row>
    <row r="62384" spans="7:7" x14ac:dyDescent="0.2">
      <c r="G62384" s="12"/>
    </row>
    <row r="62385" spans="7:7" x14ac:dyDescent="0.2">
      <c r="G62385" s="12"/>
    </row>
    <row r="62386" spans="7:7" x14ac:dyDescent="0.2">
      <c r="G62386" s="12"/>
    </row>
    <row r="62387" spans="7:7" x14ac:dyDescent="0.2">
      <c r="G62387" s="12"/>
    </row>
    <row r="62388" spans="7:7" x14ac:dyDescent="0.2">
      <c r="G62388" s="12"/>
    </row>
    <row r="62389" spans="7:7" x14ac:dyDescent="0.2">
      <c r="G62389" s="12"/>
    </row>
    <row r="62390" spans="7:7" x14ac:dyDescent="0.2">
      <c r="G62390" s="12"/>
    </row>
    <row r="62391" spans="7:7" x14ac:dyDescent="0.2">
      <c r="G62391" s="12"/>
    </row>
    <row r="62392" spans="7:7" x14ac:dyDescent="0.2">
      <c r="G62392" s="12"/>
    </row>
    <row r="62393" spans="7:7" x14ac:dyDescent="0.2">
      <c r="G62393" s="12"/>
    </row>
    <row r="62394" spans="7:7" x14ac:dyDescent="0.2">
      <c r="G62394" s="12"/>
    </row>
    <row r="62395" spans="7:7" x14ac:dyDescent="0.2">
      <c r="G62395" s="12"/>
    </row>
    <row r="62396" spans="7:7" x14ac:dyDescent="0.2">
      <c r="G62396" s="12"/>
    </row>
    <row r="62397" spans="7:7" x14ac:dyDescent="0.2">
      <c r="G62397" s="12"/>
    </row>
    <row r="62398" spans="7:7" x14ac:dyDescent="0.2">
      <c r="G62398" s="12"/>
    </row>
    <row r="62399" spans="7:7" x14ac:dyDescent="0.2">
      <c r="G62399" s="12"/>
    </row>
    <row r="62400" spans="7:7" x14ac:dyDescent="0.2">
      <c r="G62400" s="12"/>
    </row>
    <row r="62401" spans="7:7" x14ac:dyDescent="0.2">
      <c r="G62401" s="12"/>
    </row>
    <row r="62402" spans="7:7" x14ac:dyDescent="0.2">
      <c r="G62402" s="12"/>
    </row>
    <row r="62403" spans="7:7" x14ac:dyDescent="0.2">
      <c r="G62403" s="12"/>
    </row>
    <row r="62404" spans="7:7" x14ac:dyDescent="0.2">
      <c r="G62404" s="12"/>
    </row>
    <row r="62405" spans="7:7" x14ac:dyDescent="0.2">
      <c r="G62405" s="12"/>
    </row>
    <row r="62406" spans="7:7" x14ac:dyDescent="0.2">
      <c r="G62406" s="12"/>
    </row>
    <row r="62407" spans="7:7" x14ac:dyDescent="0.2">
      <c r="G62407" s="12"/>
    </row>
    <row r="62408" spans="7:7" x14ac:dyDescent="0.2">
      <c r="G62408" s="12"/>
    </row>
    <row r="62409" spans="7:7" x14ac:dyDescent="0.2">
      <c r="G62409" s="12"/>
    </row>
    <row r="62410" spans="7:7" x14ac:dyDescent="0.2">
      <c r="G62410" s="12"/>
    </row>
    <row r="62411" spans="7:7" x14ac:dyDescent="0.2">
      <c r="G62411" s="12"/>
    </row>
    <row r="62412" spans="7:7" x14ac:dyDescent="0.2">
      <c r="G62412" s="12"/>
    </row>
    <row r="62413" spans="7:7" x14ac:dyDescent="0.2">
      <c r="G62413" s="12"/>
    </row>
    <row r="62414" spans="7:7" x14ac:dyDescent="0.2">
      <c r="G62414" s="12"/>
    </row>
    <row r="62415" spans="7:7" x14ac:dyDescent="0.2">
      <c r="G62415" s="12"/>
    </row>
    <row r="62416" spans="7:7" x14ac:dyDescent="0.2">
      <c r="G62416" s="12"/>
    </row>
    <row r="62417" spans="7:7" x14ac:dyDescent="0.2">
      <c r="G62417" s="12"/>
    </row>
    <row r="62418" spans="7:7" x14ac:dyDescent="0.2">
      <c r="G62418" s="12"/>
    </row>
    <row r="62419" spans="7:7" x14ac:dyDescent="0.2">
      <c r="G62419" s="12"/>
    </row>
    <row r="62420" spans="7:7" x14ac:dyDescent="0.2">
      <c r="G62420" s="12"/>
    </row>
    <row r="62421" spans="7:7" x14ac:dyDescent="0.2">
      <c r="G62421" s="12"/>
    </row>
    <row r="62422" spans="7:7" x14ac:dyDescent="0.2">
      <c r="G62422" s="12"/>
    </row>
    <row r="62423" spans="7:7" x14ac:dyDescent="0.2">
      <c r="G62423" s="12"/>
    </row>
    <row r="62424" spans="7:7" x14ac:dyDescent="0.2">
      <c r="G62424" s="12"/>
    </row>
    <row r="62425" spans="7:7" x14ac:dyDescent="0.2">
      <c r="G62425" s="12"/>
    </row>
    <row r="62426" spans="7:7" x14ac:dyDescent="0.2">
      <c r="G62426" s="12"/>
    </row>
    <row r="62427" spans="7:7" x14ac:dyDescent="0.2">
      <c r="G62427" s="12"/>
    </row>
    <row r="62428" spans="7:7" x14ac:dyDescent="0.2">
      <c r="G62428" s="12"/>
    </row>
    <row r="62429" spans="7:7" x14ac:dyDescent="0.2">
      <c r="G62429" s="12"/>
    </row>
    <row r="62430" spans="7:7" x14ac:dyDescent="0.2">
      <c r="G62430" s="12"/>
    </row>
    <row r="62431" spans="7:7" x14ac:dyDescent="0.2">
      <c r="G62431" s="12"/>
    </row>
    <row r="62432" spans="7:7" x14ac:dyDescent="0.2">
      <c r="G62432" s="12"/>
    </row>
    <row r="62433" spans="7:7" x14ac:dyDescent="0.2">
      <c r="G62433" s="12"/>
    </row>
    <row r="62434" spans="7:7" x14ac:dyDescent="0.2">
      <c r="G62434" s="12"/>
    </row>
    <row r="62435" spans="7:7" x14ac:dyDescent="0.2">
      <c r="G62435" s="12"/>
    </row>
    <row r="62436" spans="7:7" x14ac:dyDescent="0.2">
      <c r="G62436" s="12"/>
    </row>
    <row r="62437" spans="7:7" x14ac:dyDescent="0.2">
      <c r="G62437" s="12"/>
    </row>
    <row r="62438" spans="7:7" x14ac:dyDescent="0.2">
      <c r="G62438" s="12"/>
    </row>
    <row r="62439" spans="7:7" x14ac:dyDescent="0.2">
      <c r="G62439" s="12"/>
    </row>
    <row r="62440" spans="7:7" x14ac:dyDescent="0.2">
      <c r="G62440" s="12"/>
    </row>
    <row r="62441" spans="7:7" x14ac:dyDescent="0.2">
      <c r="G62441" s="12"/>
    </row>
    <row r="62442" spans="7:7" x14ac:dyDescent="0.2">
      <c r="G62442" s="12"/>
    </row>
    <row r="62443" spans="7:7" x14ac:dyDescent="0.2">
      <c r="G62443" s="12"/>
    </row>
    <row r="62444" spans="7:7" x14ac:dyDescent="0.2">
      <c r="G62444" s="12"/>
    </row>
    <row r="62445" spans="7:7" x14ac:dyDescent="0.2">
      <c r="G62445" s="12"/>
    </row>
    <row r="62446" spans="7:7" x14ac:dyDescent="0.2">
      <c r="G62446" s="12"/>
    </row>
    <row r="62447" spans="7:7" x14ac:dyDescent="0.2">
      <c r="G62447" s="12"/>
    </row>
    <row r="62448" spans="7:7" x14ac:dyDescent="0.2">
      <c r="G62448" s="12"/>
    </row>
    <row r="62449" spans="7:7" x14ac:dyDescent="0.2">
      <c r="G62449" s="12"/>
    </row>
    <row r="62450" spans="7:7" x14ac:dyDescent="0.2">
      <c r="G62450" s="12"/>
    </row>
    <row r="62451" spans="7:7" x14ac:dyDescent="0.2">
      <c r="G62451" s="12"/>
    </row>
    <row r="62452" spans="7:7" x14ac:dyDescent="0.2">
      <c r="G62452" s="12"/>
    </row>
    <row r="62453" spans="7:7" x14ac:dyDescent="0.2">
      <c r="G62453" s="12"/>
    </row>
    <row r="62454" spans="7:7" x14ac:dyDescent="0.2">
      <c r="G62454" s="12"/>
    </row>
    <row r="62455" spans="7:7" x14ac:dyDescent="0.2">
      <c r="G62455" s="12"/>
    </row>
    <row r="62456" spans="7:7" x14ac:dyDescent="0.2">
      <c r="G62456" s="12"/>
    </row>
    <row r="62457" spans="7:7" x14ac:dyDescent="0.2">
      <c r="G62457" s="12"/>
    </row>
    <row r="62458" spans="7:7" x14ac:dyDescent="0.2">
      <c r="G62458" s="12"/>
    </row>
    <row r="62459" spans="7:7" x14ac:dyDescent="0.2">
      <c r="G62459" s="12"/>
    </row>
    <row r="62460" spans="7:7" x14ac:dyDescent="0.2">
      <c r="G62460" s="12"/>
    </row>
    <row r="62461" spans="7:7" x14ac:dyDescent="0.2">
      <c r="G62461" s="12"/>
    </row>
    <row r="62462" spans="7:7" x14ac:dyDescent="0.2">
      <c r="G62462" s="12"/>
    </row>
    <row r="62463" spans="7:7" x14ac:dyDescent="0.2">
      <c r="G62463" s="12"/>
    </row>
    <row r="62464" spans="7:7" x14ac:dyDescent="0.2">
      <c r="G62464" s="12"/>
    </row>
    <row r="62465" spans="7:7" x14ac:dyDescent="0.2">
      <c r="G62465" s="12"/>
    </row>
    <row r="62466" spans="7:7" x14ac:dyDescent="0.2">
      <c r="G62466" s="12"/>
    </row>
    <row r="62467" spans="7:7" x14ac:dyDescent="0.2">
      <c r="G62467" s="12"/>
    </row>
    <row r="62468" spans="7:7" x14ac:dyDescent="0.2">
      <c r="G62468" s="12"/>
    </row>
    <row r="62469" spans="7:7" x14ac:dyDescent="0.2">
      <c r="G62469" s="12"/>
    </row>
    <row r="62470" spans="7:7" x14ac:dyDescent="0.2">
      <c r="G62470" s="12"/>
    </row>
    <row r="62471" spans="7:7" x14ac:dyDescent="0.2">
      <c r="G62471" s="12"/>
    </row>
    <row r="62472" spans="7:7" x14ac:dyDescent="0.2">
      <c r="G62472" s="12"/>
    </row>
    <row r="62473" spans="7:7" x14ac:dyDescent="0.2">
      <c r="G62473" s="12"/>
    </row>
    <row r="62474" spans="7:7" x14ac:dyDescent="0.2">
      <c r="G62474" s="12"/>
    </row>
    <row r="62475" spans="7:7" x14ac:dyDescent="0.2">
      <c r="G62475" s="12"/>
    </row>
    <row r="62476" spans="7:7" x14ac:dyDescent="0.2">
      <c r="G62476" s="12"/>
    </row>
    <row r="62477" spans="7:7" x14ac:dyDescent="0.2">
      <c r="G62477" s="12"/>
    </row>
    <row r="62478" spans="7:7" x14ac:dyDescent="0.2">
      <c r="G62478" s="12"/>
    </row>
    <row r="62479" spans="7:7" x14ac:dyDescent="0.2">
      <c r="G62479" s="12"/>
    </row>
    <row r="62480" spans="7:7" x14ac:dyDescent="0.2">
      <c r="G62480" s="12"/>
    </row>
    <row r="62481" spans="7:7" x14ac:dyDescent="0.2">
      <c r="G62481" s="12"/>
    </row>
    <row r="62482" spans="7:7" x14ac:dyDescent="0.2">
      <c r="G62482" s="12"/>
    </row>
    <row r="62483" spans="7:7" x14ac:dyDescent="0.2">
      <c r="G62483" s="12"/>
    </row>
    <row r="62484" spans="7:7" x14ac:dyDescent="0.2">
      <c r="G62484" s="12"/>
    </row>
    <row r="62485" spans="7:7" x14ac:dyDescent="0.2">
      <c r="G62485" s="12"/>
    </row>
    <row r="62486" spans="7:7" x14ac:dyDescent="0.2">
      <c r="G62486" s="12"/>
    </row>
    <row r="62487" spans="7:7" x14ac:dyDescent="0.2">
      <c r="G62487" s="12"/>
    </row>
    <row r="62488" spans="7:7" x14ac:dyDescent="0.2">
      <c r="G62488" s="12"/>
    </row>
    <row r="62489" spans="7:7" x14ac:dyDescent="0.2">
      <c r="G62489" s="12"/>
    </row>
    <row r="62490" spans="7:7" x14ac:dyDescent="0.2">
      <c r="G62490" s="12"/>
    </row>
    <row r="62491" spans="7:7" x14ac:dyDescent="0.2">
      <c r="G62491" s="12"/>
    </row>
    <row r="62492" spans="7:7" x14ac:dyDescent="0.2">
      <c r="G62492" s="12"/>
    </row>
    <row r="62493" spans="7:7" x14ac:dyDescent="0.2">
      <c r="G62493" s="12"/>
    </row>
    <row r="62494" spans="7:7" x14ac:dyDescent="0.2">
      <c r="G62494" s="12"/>
    </row>
    <row r="62495" spans="7:7" x14ac:dyDescent="0.2">
      <c r="G62495" s="12"/>
    </row>
    <row r="62496" spans="7:7" x14ac:dyDescent="0.2">
      <c r="G62496" s="12"/>
    </row>
    <row r="62497" spans="7:7" x14ac:dyDescent="0.2">
      <c r="G62497" s="12"/>
    </row>
    <row r="62498" spans="7:7" x14ac:dyDescent="0.2">
      <c r="G62498" s="12"/>
    </row>
    <row r="62499" spans="7:7" x14ac:dyDescent="0.2">
      <c r="G62499" s="12"/>
    </row>
    <row r="62500" spans="7:7" x14ac:dyDescent="0.2">
      <c r="G62500" s="12"/>
    </row>
    <row r="62501" spans="7:7" x14ac:dyDescent="0.2">
      <c r="G62501" s="12"/>
    </row>
    <row r="62502" spans="7:7" x14ac:dyDescent="0.2">
      <c r="G62502" s="12"/>
    </row>
    <row r="62503" spans="7:7" x14ac:dyDescent="0.2">
      <c r="G62503" s="12"/>
    </row>
    <row r="62504" spans="7:7" x14ac:dyDescent="0.2">
      <c r="G62504" s="12"/>
    </row>
    <row r="62505" spans="7:7" x14ac:dyDescent="0.2">
      <c r="G62505" s="12"/>
    </row>
    <row r="62506" spans="7:7" x14ac:dyDescent="0.2">
      <c r="G62506" s="12"/>
    </row>
    <row r="62507" spans="7:7" x14ac:dyDescent="0.2">
      <c r="G62507" s="12"/>
    </row>
    <row r="62508" spans="7:7" x14ac:dyDescent="0.2">
      <c r="G62508" s="12"/>
    </row>
    <row r="62509" spans="7:7" x14ac:dyDescent="0.2">
      <c r="G62509" s="12"/>
    </row>
    <row r="62510" spans="7:7" x14ac:dyDescent="0.2">
      <c r="G62510" s="12"/>
    </row>
    <row r="62511" spans="7:7" x14ac:dyDescent="0.2">
      <c r="G62511" s="12"/>
    </row>
    <row r="62512" spans="7:7" x14ac:dyDescent="0.2">
      <c r="G62512" s="12"/>
    </row>
    <row r="62513" spans="7:7" x14ac:dyDescent="0.2">
      <c r="G62513" s="12"/>
    </row>
    <row r="62514" spans="7:7" x14ac:dyDescent="0.2">
      <c r="G62514" s="12"/>
    </row>
    <row r="62515" spans="7:7" x14ac:dyDescent="0.2">
      <c r="G62515" s="12"/>
    </row>
    <row r="62516" spans="7:7" x14ac:dyDescent="0.2">
      <c r="G62516" s="12"/>
    </row>
    <row r="62517" spans="7:7" x14ac:dyDescent="0.2">
      <c r="G62517" s="12"/>
    </row>
    <row r="62518" spans="7:7" x14ac:dyDescent="0.2">
      <c r="G62518" s="12"/>
    </row>
    <row r="62519" spans="7:7" x14ac:dyDescent="0.2">
      <c r="G62519" s="12"/>
    </row>
    <row r="62520" spans="7:7" x14ac:dyDescent="0.2">
      <c r="G62520" s="12"/>
    </row>
    <row r="62521" spans="7:7" x14ac:dyDescent="0.2">
      <c r="G62521" s="12"/>
    </row>
    <row r="62522" spans="7:7" x14ac:dyDescent="0.2">
      <c r="G62522" s="12"/>
    </row>
    <row r="62523" spans="7:7" x14ac:dyDescent="0.2">
      <c r="G62523" s="12"/>
    </row>
    <row r="62524" spans="7:7" x14ac:dyDescent="0.2">
      <c r="G62524" s="12"/>
    </row>
    <row r="62525" spans="7:7" x14ac:dyDescent="0.2">
      <c r="G62525" s="12"/>
    </row>
    <row r="62526" spans="7:7" x14ac:dyDescent="0.2">
      <c r="G62526" s="12"/>
    </row>
    <row r="62527" spans="7:7" x14ac:dyDescent="0.2">
      <c r="G62527" s="12"/>
    </row>
    <row r="62528" spans="7:7" x14ac:dyDescent="0.2">
      <c r="G62528" s="12"/>
    </row>
    <row r="62529" spans="7:7" x14ac:dyDescent="0.2">
      <c r="G62529" s="12"/>
    </row>
    <row r="62530" spans="7:7" x14ac:dyDescent="0.2">
      <c r="G62530" s="12"/>
    </row>
    <row r="62531" spans="7:7" x14ac:dyDescent="0.2">
      <c r="G62531" s="12"/>
    </row>
    <row r="62532" spans="7:7" x14ac:dyDescent="0.2">
      <c r="G62532" s="12"/>
    </row>
    <row r="62533" spans="7:7" x14ac:dyDescent="0.2">
      <c r="G62533" s="12"/>
    </row>
    <row r="62534" spans="7:7" x14ac:dyDescent="0.2">
      <c r="G62534" s="12"/>
    </row>
    <row r="62535" spans="7:7" x14ac:dyDescent="0.2">
      <c r="G62535" s="12"/>
    </row>
    <row r="62536" spans="7:7" x14ac:dyDescent="0.2">
      <c r="G62536" s="12"/>
    </row>
    <row r="62537" spans="7:7" x14ac:dyDescent="0.2">
      <c r="G62537" s="12"/>
    </row>
    <row r="62538" spans="7:7" x14ac:dyDescent="0.2">
      <c r="G62538" s="12"/>
    </row>
    <row r="62539" spans="7:7" x14ac:dyDescent="0.2">
      <c r="G62539" s="12"/>
    </row>
    <row r="62540" spans="7:7" x14ac:dyDescent="0.2">
      <c r="G62540" s="12"/>
    </row>
    <row r="62541" spans="7:7" x14ac:dyDescent="0.2">
      <c r="G62541" s="12"/>
    </row>
    <row r="62542" spans="7:7" x14ac:dyDescent="0.2">
      <c r="G62542" s="12"/>
    </row>
    <row r="62543" spans="7:7" x14ac:dyDescent="0.2">
      <c r="G62543" s="12"/>
    </row>
    <row r="62544" spans="7:7" x14ac:dyDescent="0.2">
      <c r="G62544" s="12"/>
    </row>
    <row r="62545" spans="7:7" x14ac:dyDescent="0.2">
      <c r="G62545" s="12"/>
    </row>
    <row r="62546" spans="7:7" x14ac:dyDescent="0.2">
      <c r="G62546" s="12"/>
    </row>
    <row r="62547" spans="7:7" x14ac:dyDescent="0.2">
      <c r="G62547" s="12"/>
    </row>
    <row r="62548" spans="7:7" x14ac:dyDescent="0.2">
      <c r="G62548" s="12"/>
    </row>
    <row r="62549" spans="7:7" x14ac:dyDescent="0.2">
      <c r="G62549" s="12"/>
    </row>
    <row r="62550" spans="7:7" x14ac:dyDescent="0.2">
      <c r="G62550" s="12"/>
    </row>
    <row r="62551" spans="7:7" x14ac:dyDescent="0.2">
      <c r="G62551" s="12"/>
    </row>
    <row r="62552" spans="7:7" x14ac:dyDescent="0.2">
      <c r="G62552" s="12"/>
    </row>
    <row r="62553" spans="7:7" x14ac:dyDescent="0.2">
      <c r="G62553" s="12"/>
    </row>
    <row r="62554" spans="7:7" x14ac:dyDescent="0.2">
      <c r="G62554" s="12"/>
    </row>
    <row r="62555" spans="7:7" x14ac:dyDescent="0.2">
      <c r="G62555" s="12"/>
    </row>
    <row r="62556" spans="7:7" x14ac:dyDescent="0.2">
      <c r="G62556" s="12"/>
    </row>
    <row r="62557" spans="7:7" x14ac:dyDescent="0.2">
      <c r="G62557" s="12"/>
    </row>
    <row r="62558" spans="7:7" x14ac:dyDescent="0.2">
      <c r="G62558" s="12"/>
    </row>
    <row r="62559" spans="7:7" x14ac:dyDescent="0.2">
      <c r="G62559" s="12"/>
    </row>
    <row r="62560" spans="7:7" x14ac:dyDescent="0.2">
      <c r="G62560" s="12"/>
    </row>
    <row r="62561" spans="7:7" x14ac:dyDescent="0.2">
      <c r="G62561" s="12"/>
    </row>
    <row r="62562" spans="7:7" x14ac:dyDescent="0.2">
      <c r="G62562" s="12"/>
    </row>
    <row r="62563" spans="7:7" x14ac:dyDescent="0.2">
      <c r="G62563" s="12"/>
    </row>
    <row r="62564" spans="7:7" x14ac:dyDescent="0.2">
      <c r="G62564" s="12"/>
    </row>
    <row r="62565" spans="7:7" x14ac:dyDescent="0.2">
      <c r="G62565" s="12"/>
    </row>
    <row r="62566" spans="7:7" x14ac:dyDescent="0.2">
      <c r="G62566" s="12"/>
    </row>
    <row r="62567" spans="7:7" x14ac:dyDescent="0.2">
      <c r="G62567" s="12"/>
    </row>
    <row r="62568" spans="7:7" x14ac:dyDescent="0.2">
      <c r="G62568" s="12"/>
    </row>
    <row r="62569" spans="7:7" x14ac:dyDescent="0.2">
      <c r="G62569" s="12"/>
    </row>
    <row r="62570" spans="7:7" x14ac:dyDescent="0.2">
      <c r="G62570" s="12"/>
    </row>
    <row r="62571" spans="7:7" x14ac:dyDescent="0.2">
      <c r="G62571" s="12"/>
    </row>
    <row r="62572" spans="7:7" x14ac:dyDescent="0.2">
      <c r="G62572" s="12"/>
    </row>
    <row r="62573" spans="7:7" x14ac:dyDescent="0.2">
      <c r="G62573" s="12"/>
    </row>
    <row r="62574" spans="7:7" x14ac:dyDescent="0.2">
      <c r="G62574" s="12"/>
    </row>
    <row r="62575" spans="7:7" x14ac:dyDescent="0.2">
      <c r="G62575" s="12"/>
    </row>
    <row r="62576" spans="7:7" x14ac:dyDescent="0.2">
      <c r="G62576" s="12"/>
    </row>
    <row r="62577" spans="7:7" x14ac:dyDescent="0.2">
      <c r="G62577" s="12"/>
    </row>
    <row r="62578" spans="7:7" x14ac:dyDescent="0.2">
      <c r="G62578" s="12"/>
    </row>
    <row r="62579" spans="7:7" x14ac:dyDescent="0.2">
      <c r="G62579" s="12"/>
    </row>
    <row r="62580" spans="7:7" x14ac:dyDescent="0.2">
      <c r="G62580" s="12"/>
    </row>
    <row r="62581" spans="7:7" x14ac:dyDescent="0.2">
      <c r="G62581" s="12"/>
    </row>
    <row r="62582" spans="7:7" x14ac:dyDescent="0.2">
      <c r="G62582" s="12"/>
    </row>
    <row r="62583" spans="7:7" x14ac:dyDescent="0.2">
      <c r="G62583" s="12"/>
    </row>
    <row r="62584" spans="7:7" x14ac:dyDescent="0.2">
      <c r="G62584" s="12"/>
    </row>
    <row r="62585" spans="7:7" x14ac:dyDescent="0.2">
      <c r="G62585" s="12"/>
    </row>
    <row r="62586" spans="7:7" x14ac:dyDescent="0.2">
      <c r="G62586" s="12"/>
    </row>
    <row r="62587" spans="7:7" x14ac:dyDescent="0.2">
      <c r="G62587" s="12"/>
    </row>
    <row r="62588" spans="7:7" x14ac:dyDescent="0.2">
      <c r="G62588" s="12"/>
    </row>
    <row r="62589" spans="7:7" x14ac:dyDescent="0.2">
      <c r="G62589" s="12"/>
    </row>
    <row r="62590" spans="7:7" x14ac:dyDescent="0.2">
      <c r="G62590" s="12"/>
    </row>
    <row r="62591" spans="7:7" x14ac:dyDescent="0.2">
      <c r="G62591" s="12"/>
    </row>
    <row r="62592" spans="7:7" x14ac:dyDescent="0.2">
      <c r="G62592" s="12"/>
    </row>
    <row r="62593" spans="7:7" x14ac:dyDescent="0.2">
      <c r="G62593" s="12"/>
    </row>
    <row r="62594" spans="7:7" x14ac:dyDescent="0.2">
      <c r="G62594" s="12"/>
    </row>
    <row r="62595" spans="7:7" x14ac:dyDescent="0.2">
      <c r="G62595" s="12"/>
    </row>
    <row r="62596" spans="7:7" x14ac:dyDescent="0.2">
      <c r="G62596" s="12"/>
    </row>
    <row r="62597" spans="7:7" x14ac:dyDescent="0.2">
      <c r="G62597" s="12"/>
    </row>
    <row r="62598" spans="7:7" x14ac:dyDescent="0.2">
      <c r="G62598" s="12"/>
    </row>
    <row r="62599" spans="7:7" x14ac:dyDescent="0.2">
      <c r="G62599" s="12"/>
    </row>
    <row r="62600" spans="7:7" x14ac:dyDescent="0.2">
      <c r="G62600" s="12"/>
    </row>
    <row r="62601" spans="7:7" x14ac:dyDescent="0.2">
      <c r="G62601" s="12"/>
    </row>
    <row r="62602" spans="7:7" x14ac:dyDescent="0.2">
      <c r="G62602" s="12"/>
    </row>
    <row r="62603" spans="7:7" x14ac:dyDescent="0.2">
      <c r="G62603" s="12"/>
    </row>
    <row r="62604" spans="7:7" x14ac:dyDescent="0.2">
      <c r="G62604" s="12"/>
    </row>
    <row r="62605" spans="7:7" x14ac:dyDescent="0.2">
      <c r="G62605" s="12"/>
    </row>
    <row r="62606" spans="7:7" x14ac:dyDescent="0.2">
      <c r="G62606" s="12"/>
    </row>
    <row r="62607" spans="7:7" x14ac:dyDescent="0.2">
      <c r="G62607" s="12"/>
    </row>
    <row r="62608" spans="7:7" x14ac:dyDescent="0.2">
      <c r="G62608" s="12"/>
    </row>
    <row r="62609" spans="7:7" x14ac:dyDescent="0.2">
      <c r="G62609" s="12"/>
    </row>
    <row r="62610" spans="7:7" x14ac:dyDescent="0.2">
      <c r="G62610" s="12"/>
    </row>
    <row r="62611" spans="7:7" x14ac:dyDescent="0.2">
      <c r="G62611" s="12"/>
    </row>
    <row r="62612" spans="7:7" x14ac:dyDescent="0.2">
      <c r="G62612" s="12"/>
    </row>
    <row r="62613" spans="7:7" x14ac:dyDescent="0.2">
      <c r="G62613" s="12"/>
    </row>
    <row r="62614" spans="7:7" x14ac:dyDescent="0.2">
      <c r="G62614" s="12"/>
    </row>
    <row r="62615" spans="7:7" x14ac:dyDescent="0.2">
      <c r="G62615" s="12"/>
    </row>
    <row r="62616" spans="7:7" x14ac:dyDescent="0.2">
      <c r="G62616" s="12"/>
    </row>
    <row r="62617" spans="7:7" x14ac:dyDescent="0.2">
      <c r="G62617" s="12"/>
    </row>
    <row r="62618" spans="7:7" x14ac:dyDescent="0.2">
      <c r="G62618" s="12"/>
    </row>
    <row r="62619" spans="7:7" x14ac:dyDescent="0.2">
      <c r="G62619" s="12"/>
    </row>
    <row r="62620" spans="7:7" x14ac:dyDescent="0.2">
      <c r="G62620" s="12"/>
    </row>
    <row r="62621" spans="7:7" x14ac:dyDescent="0.2">
      <c r="G62621" s="12"/>
    </row>
    <row r="62622" spans="7:7" x14ac:dyDescent="0.2">
      <c r="G62622" s="12"/>
    </row>
    <row r="62623" spans="7:7" x14ac:dyDescent="0.2">
      <c r="G62623" s="12"/>
    </row>
    <row r="62624" spans="7:7" x14ac:dyDescent="0.2">
      <c r="G62624" s="12"/>
    </row>
    <row r="62625" spans="7:7" x14ac:dyDescent="0.2">
      <c r="G62625" s="12"/>
    </row>
    <row r="62626" spans="7:7" x14ac:dyDescent="0.2">
      <c r="G62626" s="12"/>
    </row>
    <row r="62627" spans="7:7" x14ac:dyDescent="0.2">
      <c r="G62627" s="12"/>
    </row>
    <row r="62628" spans="7:7" x14ac:dyDescent="0.2">
      <c r="G62628" s="12"/>
    </row>
    <row r="62629" spans="7:7" x14ac:dyDescent="0.2">
      <c r="G62629" s="12"/>
    </row>
    <row r="62630" spans="7:7" x14ac:dyDescent="0.2">
      <c r="G62630" s="12"/>
    </row>
    <row r="62631" spans="7:7" x14ac:dyDescent="0.2">
      <c r="G62631" s="12"/>
    </row>
    <row r="62632" spans="7:7" x14ac:dyDescent="0.2">
      <c r="G62632" s="12"/>
    </row>
    <row r="62633" spans="7:7" x14ac:dyDescent="0.2">
      <c r="G62633" s="12"/>
    </row>
    <row r="62634" spans="7:7" x14ac:dyDescent="0.2">
      <c r="G62634" s="12"/>
    </row>
    <row r="62635" spans="7:7" x14ac:dyDescent="0.2">
      <c r="G62635" s="12"/>
    </row>
    <row r="62636" spans="7:7" x14ac:dyDescent="0.2">
      <c r="G62636" s="12"/>
    </row>
    <row r="62637" spans="7:7" x14ac:dyDescent="0.2">
      <c r="G62637" s="12"/>
    </row>
    <row r="62638" spans="7:7" x14ac:dyDescent="0.2">
      <c r="G62638" s="12"/>
    </row>
    <row r="62639" spans="7:7" x14ac:dyDescent="0.2">
      <c r="G62639" s="12"/>
    </row>
    <row r="62640" spans="7:7" x14ac:dyDescent="0.2">
      <c r="G62640" s="12"/>
    </row>
    <row r="62641" spans="7:7" x14ac:dyDescent="0.2">
      <c r="G62641" s="12"/>
    </row>
    <row r="62642" spans="7:7" x14ac:dyDescent="0.2">
      <c r="G62642" s="12"/>
    </row>
    <row r="62643" spans="7:7" x14ac:dyDescent="0.2">
      <c r="G62643" s="12"/>
    </row>
    <row r="62644" spans="7:7" x14ac:dyDescent="0.2">
      <c r="G62644" s="12"/>
    </row>
    <row r="62645" spans="7:7" x14ac:dyDescent="0.2">
      <c r="G62645" s="12"/>
    </row>
    <row r="62646" spans="7:7" x14ac:dyDescent="0.2">
      <c r="G62646" s="12"/>
    </row>
    <row r="62647" spans="7:7" x14ac:dyDescent="0.2">
      <c r="G62647" s="12"/>
    </row>
    <row r="62648" spans="7:7" x14ac:dyDescent="0.2">
      <c r="G62648" s="12"/>
    </row>
    <row r="62649" spans="7:7" x14ac:dyDescent="0.2">
      <c r="G62649" s="12"/>
    </row>
    <row r="62650" spans="7:7" x14ac:dyDescent="0.2">
      <c r="G62650" s="12"/>
    </row>
    <row r="62651" spans="7:7" x14ac:dyDescent="0.2">
      <c r="G62651" s="12"/>
    </row>
    <row r="62652" spans="7:7" x14ac:dyDescent="0.2">
      <c r="G62652" s="12"/>
    </row>
    <row r="62653" spans="7:7" x14ac:dyDescent="0.2">
      <c r="G62653" s="12"/>
    </row>
    <row r="62654" spans="7:7" x14ac:dyDescent="0.2">
      <c r="G62654" s="12"/>
    </row>
    <row r="62655" spans="7:7" x14ac:dyDescent="0.2">
      <c r="G62655" s="12"/>
    </row>
    <row r="62656" spans="7:7" x14ac:dyDescent="0.2">
      <c r="G62656" s="12"/>
    </row>
    <row r="62657" spans="7:7" x14ac:dyDescent="0.2">
      <c r="G62657" s="12"/>
    </row>
    <row r="62658" spans="7:7" x14ac:dyDescent="0.2">
      <c r="G62658" s="12"/>
    </row>
    <row r="62659" spans="7:7" x14ac:dyDescent="0.2">
      <c r="G62659" s="12"/>
    </row>
    <row r="62660" spans="7:7" x14ac:dyDescent="0.2">
      <c r="G62660" s="12"/>
    </row>
    <row r="62661" spans="7:7" x14ac:dyDescent="0.2">
      <c r="G62661" s="12"/>
    </row>
    <row r="62662" spans="7:7" x14ac:dyDescent="0.2">
      <c r="G62662" s="12"/>
    </row>
    <row r="62663" spans="7:7" x14ac:dyDescent="0.2">
      <c r="G62663" s="12"/>
    </row>
    <row r="62664" spans="7:7" x14ac:dyDescent="0.2">
      <c r="G62664" s="12"/>
    </row>
    <row r="62665" spans="7:7" x14ac:dyDescent="0.2">
      <c r="G62665" s="12"/>
    </row>
    <row r="62666" spans="7:7" x14ac:dyDescent="0.2">
      <c r="G62666" s="12"/>
    </row>
    <row r="62667" spans="7:7" x14ac:dyDescent="0.2">
      <c r="G62667" s="12"/>
    </row>
    <row r="62668" spans="7:7" x14ac:dyDescent="0.2">
      <c r="G62668" s="12"/>
    </row>
    <row r="62669" spans="7:7" x14ac:dyDescent="0.2">
      <c r="G62669" s="12"/>
    </row>
    <row r="62670" spans="7:7" x14ac:dyDescent="0.2">
      <c r="G62670" s="12"/>
    </row>
    <row r="62671" spans="7:7" x14ac:dyDescent="0.2">
      <c r="G62671" s="12"/>
    </row>
    <row r="62672" spans="7:7" x14ac:dyDescent="0.2">
      <c r="G62672" s="12"/>
    </row>
    <row r="62673" spans="7:7" x14ac:dyDescent="0.2">
      <c r="G62673" s="12"/>
    </row>
    <row r="62674" spans="7:7" x14ac:dyDescent="0.2">
      <c r="G62674" s="12"/>
    </row>
    <row r="62675" spans="7:7" x14ac:dyDescent="0.2">
      <c r="G62675" s="12"/>
    </row>
    <row r="62676" spans="7:7" x14ac:dyDescent="0.2">
      <c r="G62676" s="12"/>
    </row>
    <row r="62677" spans="7:7" x14ac:dyDescent="0.2">
      <c r="G62677" s="12"/>
    </row>
    <row r="62678" spans="7:7" x14ac:dyDescent="0.2">
      <c r="G62678" s="12"/>
    </row>
    <row r="62679" spans="7:7" x14ac:dyDescent="0.2">
      <c r="G62679" s="12"/>
    </row>
    <row r="62680" spans="7:7" x14ac:dyDescent="0.2">
      <c r="G62680" s="12"/>
    </row>
    <row r="62681" spans="7:7" x14ac:dyDescent="0.2">
      <c r="G62681" s="12"/>
    </row>
    <row r="62682" spans="7:7" x14ac:dyDescent="0.2">
      <c r="G62682" s="12"/>
    </row>
    <row r="62683" spans="7:7" x14ac:dyDescent="0.2">
      <c r="G62683" s="12"/>
    </row>
    <row r="62684" spans="7:7" x14ac:dyDescent="0.2">
      <c r="G62684" s="12"/>
    </row>
    <row r="62685" spans="7:7" x14ac:dyDescent="0.2">
      <c r="G62685" s="12"/>
    </row>
    <row r="62686" spans="7:7" x14ac:dyDescent="0.2">
      <c r="G62686" s="12"/>
    </row>
    <row r="62687" spans="7:7" x14ac:dyDescent="0.2">
      <c r="G62687" s="12"/>
    </row>
    <row r="62688" spans="7:7" x14ac:dyDescent="0.2">
      <c r="G62688" s="12"/>
    </row>
    <row r="62689" spans="7:7" x14ac:dyDescent="0.2">
      <c r="G62689" s="12"/>
    </row>
    <row r="62690" spans="7:7" x14ac:dyDescent="0.2">
      <c r="G62690" s="12"/>
    </row>
    <row r="62691" spans="7:7" x14ac:dyDescent="0.2">
      <c r="G62691" s="12"/>
    </row>
    <row r="62692" spans="7:7" x14ac:dyDescent="0.2">
      <c r="G62692" s="12"/>
    </row>
    <row r="62693" spans="7:7" x14ac:dyDescent="0.2">
      <c r="G62693" s="12"/>
    </row>
    <row r="62694" spans="7:7" x14ac:dyDescent="0.2">
      <c r="G62694" s="12"/>
    </row>
    <row r="62695" spans="7:7" x14ac:dyDescent="0.2">
      <c r="G62695" s="12"/>
    </row>
    <row r="62696" spans="7:7" x14ac:dyDescent="0.2">
      <c r="G62696" s="12"/>
    </row>
    <row r="62697" spans="7:7" x14ac:dyDescent="0.2">
      <c r="G62697" s="12"/>
    </row>
    <row r="62698" spans="7:7" x14ac:dyDescent="0.2">
      <c r="G62698" s="12"/>
    </row>
    <row r="62699" spans="7:7" x14ac:dyDescent="0.2">
      <c r="G62699" s="12"/>
    </row>
    <row r="62700" spans="7:7" x14ac:dyDescent="0.2">
      <c r="G62700" s="12"/>
    </row>
    <row r="62701" spans="7:7" x14ac:dyDescent="0.2">
      <c r="G62701" s="12"/>
    </row>
    <row r="62702" spans="7:7" x14ac:dyDescent="0.2">
      <c r="G62702" s="12"/>
    </row>
    <row r="62703" spans="7:7" x14ac:dyDescent="0.2">
      <c r="G62703" s="12"/>
    </row>
    <row r="62704" spans="7:7" x14ac:dyDescent="0.2">
      <c r="G62704" s="12"/>
    </row>
    <row r="62705" spans="7:7" x14ac:dyDescent="0.2">
      <c r="G62705" s="12"/>
    </row>
    <row r="62706" spans="7:7" x14ac:dyDescent="0.2">
      <c r="G62706" s="12"/>
    </row>
    <row r="62707" spans="7:7" x14ac:dyDescent="0.2">
      <c r="G62707" s="12"/>
    </row>
    <row r="62708" spans="7:7" x14ac:dyDescent="0.2">
      <c r="G62708" s="12"/>
    </row>
    <row r="62709" spans="7:7" x14ac:dyDescent="0.2">
      <c r="G62709" s="12"/>
    </row>
    <row r="62710" spans="7:7" x14ac:dyDescent="0.2">
      <c r="G62710" s="12"/>
    </row>
    <row r="62711" spans="7:7" x14ac:dyDescent="0.2">
      <c r="G62711" s="12"/>
    </row>
    <row r="62712" spans="7:7" x14ac:dyDescent="0.2">
      <c r="G62712" s="12"/>
    </row>
    <row r="62713" spans="7:7" x14ac:dyDescent="0.2">
      <c r="G62713" s="12"/>
    </row>
    <row r="62714" spans="7:7" x14ac:dyDescent="0.2">
      <c r="G62714" s="12"/>
    </row>
    <row r="62715" spans="7:7" x14ac:dyDescent="0.2">
      <c r="G62715" s="12"/>
    </row>
    <row r="62716" spans="7:7" x14ac:dyDescent="0.2">
      <c r="G62716" s="12"/>
    </row>
    <row r="62717" spans="7:7" x14ac:dyDescent="0.2">
      <c r="G62717" s="12"/>
    </row>
    <row r="62718" spans="7:7" x14ac:dyDescent="0.2">
      <c r="G62718" s="12"/>
    </row>
    <row r="62719" spans="7:7" x14ac:dyDescent="0.2">
      <c r="G62719" s="12"/>
    </row>
    <row r="62720" spans="7:7" x14ac:dyDescent="0.2">
      <c r="G62720" s="12"/>
    </row>
    <row r="62721" spans="7:7" x14ac:dyDescent="0.2">
      <c r="G62721" s="12"/>
    </row>
    <row r="62722" spans="7:7" x14ac:dyDescent="0.2">
      <c r="G62722" s="12"/>
    </row>
    <row r="62723" spans="7:7" x14ac:dyDescent="0.2">
      <c r="G62723" s="12"/>
    </row>
    <row r="62724" spans="7:7" x14ac:dyDescent="0.2">
      <c r="G62724" s="12"/>
    </row>
    <row r="62725" spans="7:7" x14ac:dyDescent="0.2">
      <c r="G62725" s="12"/>
    </row>
    <row r="62726" spans="7:7" x14ac:dyDescent="0.2">
      <c r="G62726" s="12"/>
    </row>
    <row r="62727" spans="7:7" x14ac:dyDescent="0.2">
      <c r="G62727" s="12"/>
    </row>
    <row r="62728" spans="7:7" x14ac:dyDescent="0.2">
      <c r="G62728" s="12"/>
    </row>
    <row r="62729" spans="7:7" x14ac:dyDescent="0.2">
      <c r="G62729" s="12"/>
    </row>
    <row r="62730" spans="7:7" x14ac:dyDescent="0.2">
      <c r="G62730" s="12"/>
    </row>
    <row r="62731" spans="7:7" x14ac:dyDescent="0.2">
      <c r="G62731" s="12"/>
    </row>
    <row r="62732" spans="7:7" x14ac:dyDescent="0.2">
      <c r="G62732" s="12"/>
    </row>
    <row r="62733" spans="7:7" x14ac:dyDescent="0.2">
      <c r="G62733" s="12"/>
    </row>
    <row r="62734" spans="7:7" x14ac:dyDescent="0.2">
      <c r="G62734" s="12"/>
    </row>
    <row r="62735" spans="7:7" x14ac:dyDescent="0.2">
      <c r="G62735" s="12"/>
    </row>
    <row r="62736" spans="7:7" x14ac:dyDescent="0.2">
      <c r="G62736" s="12"/>
    </row>
    <row r="62737" spans="7:7" x14ac:dyDescent="0.2">
      <c r="G62737" s="12"/>
    </row>
    <row r="62738" spans="7:7" x14ac:dyDescent="0.2">
      <c r="G62738" s="12"/>
    </row>
    <row r="62739" spans="7:7" x14ac:dyDescent="0.2">
      <c r="G62739" s="12"/>
    </row>
    <row r="62740" spans="7:7" x14ac:dyDescent="0.2">
      <c r="G62740" s="12"/>
    </row>
    <row r="62741" spans="7:7" x14ac:dyDescent="0.2">
      <c r="G62741" s="12"/>
    </row>
    <row r="62742" spans="7:7" x14ac:dyDescent="0.2">
      <c r="G62742" s="12"/>
    </row>
    <row r="62743" spans="7:7" x14ac:dyDescent="0.2">
      <c r="G62743" s="12"/>
    </row>
    <row r="62744" spans="7:7" x14ac:dyDescent="0.2">
      <c r="G62744" s="12"/>
    </row>
    <row r="62745" spans="7:7" x14ac:dyDescent="0.2">
      <c r="G62745" s="12"/>
    </row>
    <row r="62746" spans="7:7" x14ac:dyDescent="0.2">
      <c r="G62746" s="12"/>
    </row>
    <row r="62747" spans="7:7" x14ac:dyDescent="0.2">
      <c r="G62747" s="12"/>
    </row>
    <row r="62748" spans="7:7" x14ac:dyDescent="0.2">
      <c r="G62748" s="12"/>
    </row>
    <row r="62749" spans="7:7" x14ac:dyDescent="0.2">
      <c r="G62749" s="12"/>
    </row>
    <row r="62750" spans="7:7" x14ac:dyDescent="0.2">
      <c r="G62750" s="12"/>
    </row>
    <row r="62751" spans="7:7" x14ac:dyDescent="0.2">
      <c r="G62751" s="12"/>
    </row>
    <row r="62752" spans="7:7" x14ac:dyDescent="0.2">
      <c r="G62752" s="12"/>
    </row>
    <row r="62753" spans="7:7" x14ac:dyDescent="0.2">
      <c r="G62753" s="12"/>
    </row>
    <row r="62754" spans="7:7" x14ac:dyDescent="0.2">
      <c r="G62754" s="12"/>
    </row>
    <row r="62755" spans="7:7" x14ac:dyDescent="0.2">
      <c r="G62755" s="12"/>
    </row>
    <row r="62756" spans="7:7" x14ac:dyDescent="0.2">
      <c r="G62756" s="12"/>
    </row>
    <row r="62757" spans="7:7" x14ac:dyDescent="0.2">
      <c r="G62757" s="12"/>
    </row>
    <row r="62758" spans="7:7" x14ac:dyDescent="0.2">
      <c r="G62758" s="12"/>
    </row>
    <row r="62759" spans="7:7" x14ac:dyDescent="0.2">
      <c r="G62759" s="12"/>
    </row>
    <row r="62760" spans="7:7" x14ac:dyDescent="0.2">
      <c r="G62760" s="12"/>
    </row>
    <row r="62761" spans="7:7" x14ac:dyDescent="0.2">
      <c r="G62761" s="12"/>
    </row>
    <row r="62762" spans="7:7" x14ac:dyDescent="0.2">
      <c r="G62762" s="12"/>
    </row>
    <row r="62763" spans="7:7" x14ac:dyDescent="0.2">
      <c r="G62763" s="12"/>
    </row>
    <row r="62764" spans="7:7" x14ac:dyDescent="0.2">
      <c r="G62764" s="12"/>
    </row>
    <row r="62765" spans="7:7" x14ac:dyDescent="0.2">
      <c r="G62765" s="12"/>
    </row>
    <row r="62766" spans="7:7" x14ac:dyDescent="0.2">
      <c r="G62766" s="12"/>
    </row>
    <row r="62767" spans="7:7" x14ac:dyDescent="0.2">
      <c r="G62767" s="12"/>
    </row>
    <row r="62768" spans="7:7" x14ac:dyDescent="0.2">
      <c r="G62768" s="12"/>
    </row>
    <row r="62769" spans="7:7" x14ac:dyDescent="0.2">
      <c r="G62769" s="12"/>
    </row>
    <row r="62770" spans="7:7" x14ac:dyDescent="0.2">
      <c r="G62770" s="12"/>
    </row>
    <row r="62771" spans="7:7" x14ac:dyDescent="0.2">
      <c r="G62771" s="12"/>
    </row>
    <row r="62772" spans="7:7" x14ac:dyDescent="0.2">
      <c r="G62772" s="12"/>
    </row>
    <row r="62773" spans="7:7" x14ac:dyDescent="0.2">
      <c r="G62773" s="12"/>
    </row>
    <row r="62774" spans="7:7" x14ac:dyDescent="0.2">
      <c r="G62774" s="12"/>
    </row>
    <row r="62775" spans="7:7" x14ac:dyDescent="0.2">
      <c r="G62775" s="12"/>
    </row>
    <row r="62776" spans="7:7" x14ac:dyDescent="0.2">
      <c r="G62776" s="12"/>
    </row>
    <row r="62777" spans="7:7" x14ac:dyDescent="0.2">
      <c r="G62777" s="12"/>
    </row>
    <row r="62778" spans="7:7" x14ac:dyDescent="0.2">
      <c r="G62778" s="12"/>
    </row>
    <row r="62779" spans="7:7" x14ac:dyDescent="0.2">
      <c r="G62779" s="12"/>
    </row>
    <row r="62780" spans="7:7" x14ac:dyDescent="0.2">
      <c r="G62780" s="12"/>
    </row>
    <row r="62781" spans="7:7" x14ac:dyDescent="0.2">
      <c r="G62781" s="12"/>
    </row>
    <row r="62782" spans="7:7" x14ac:dyDescent="0.2">
      <c r="G62782" s="12"/>
    </row>
    <row r="62783" spans="7:7" x14ac:dyDescent="0.2">
      <c r="G62783" s="12"/>
    </row>
    <row r="62784" spans="7:7" x14ac:dyDescent="0.2">
      <c r="G62784" s="12"/>
    </row>
    <row r="62785" spans="7:7" x14ac:dyDescent="0.2">
      <c r="G62785" s="12"/>
    </row>
    <row r="62786" spans="7:7" x14ac:dyDescent="0.2">
      <c r="G62786" s="12"/>
    </row>
    <row r="62787" spans="7:7" x14ac:dyDescent="0.2">
      <c r="G62787" s="12"/>
    </row>
    <row r="62788" spans="7:7" x14ac:dyDescent="0.2">
      <c r="G62788" s="12"/>
    </row>
    <row r="62789" spans="7:7" x14ac:dyDescent="0.2">
      <c r="G62789" s="12"/>
    </row>
    <row r="62790" spans="7:7" x14ac:dyDescent="0.2">
      <c r="G62790" s="12"/>
    </row>
    <row r="62791" spans="7:7" x14ac:dyDescent="0.2">
      <c r="G62791" s="12"/>
    </row>
    <row r="62792" spans="7:7" x14ac:dyDescent="0.2">
      <c r="G62792" s="12"/>
    </row>
    <row r="62793" spans="7:7" x14ac:dyDescent="0.2">
      <c r="G62793" s="12"/>
    </row>
    <row r="62794" spans="7:7" x14ac:dyDescent="0.2">
      <c r="G62794" s="12"/>
    </row>
    <row r="62795" spans="7:7" x14ac:dyDescent="0.2">
      <c r="G62795" s="12"/>
    </row>
    <row r="62796" spans="7:7" x14ac:dyDescent="0.2">
      <c r="G62796" s="12"/>
    </row>
    <row r="62797" spans="7:7" x14ac:dyDescent="0.2">
      <c r="G62797" s="12"/>
    </row>
    <row r="62798" spans="7:7" x14ac:dyDescent="0.2">
      <c r="G62798" s="12"/>
    </row>
    <row r="62799" spans="7:7" x14ac:dyDescent="0.2">
      <c r="G62799" s="12"/>
    </row>
    <row r="62800" spans="7:7" x14ac:dyDescent="0.2">
      <c r="G62800" s="12"/>
    </row>
    <row r="62801" spans="7:7" x14ac:dyDescent="0.2">
      <c r="G62801" s="12"/>
    </row>
    <row r="62802" spans="7:7" x14ac:dyDescent="0.2">
      <c r="G62802" s="12"/>
    </row>
    <row r="62803" spans="7:7" x14ac:dyDescent="0.2">
      <c r="G62803" s="12"/>
    </row>
    <row r="62804" spans="7:7" x14ac:dyDescent="0.2">
      <c r="G62804" s="12"/>
    </row>
    <row r="62805" spans="7:7" x14ac:dyDescent="0.2">
      <c r="G62805" s="12"/>
    </row>
    <row r="62806" spans="7:7" x14ac:dyDescent="0.2">
      <c r="G62806" s="12"/>
    </row>
    <row r="62807" spans="7:7" x14ac:dyDescent="0.2">
      <c r="G62807" s="12"/>
    </row>
    <row r="62808" spans="7:7" x14ac:dyDescent="0.2">
      <c r="G62808" s="12"/>
    </row>
    <row r="62809" spans="7:7" x14ac:dyDescent="0.2">
      <c r="G62809" s="12"/>
    </row>
    <row r="62810" spans="7:7" x14ac:dyDescent="0.2">
      <c r="G62810" s="12"/>
    </row>
    <row r="62811" spans="7:7" x14ac:dyDescent="0.2">
      <c r="G62811" s="12"/>
    </row>
    <row r="62812" spans="7:7" x14ac:dyDescent="0.2">
      <c r="G62812" s="12"/>
    </row>
    <row r="62813" spans="7:7" x14ac:dyDescent="0.2">
      <c r="G62813" s="12"/>
    </row>
    <row r="62814" spans="7:7" x14ac:dyDescent="0.2">
      <c r="G62814" s="12"/>
    </row>
    <row r="62815" spans="7:7" x14ac:dyDescent="0.2">
      <c r="G62815" s="12"/>
    </row>
    <row r="62816" spans="7:7" x14ac:dyDescent="0.2">
      <c r="G62816" s="12"/>
    </row>
    <row r="62817" spans="7:7" x14ac:dyDescent="0.2">
      <c r="G62817" s="12"/>
    </row>
    <row r="62818" spans="7:7" x14ac:dyDescent="0.2">
      <c r="G62818" s="12"/>
    </row>
    <row r="62819" spans="7:7" x14ac:dyDescent="0.2">
      <c r="G62819" s="12"/>
    </row>
    <row r="62820" spans="7:7" x14ac:dyDescent="0.2">
      <c r="G62820" s="12"/>
    </row>
    <row r="62821" spans="7:7" x14ac:dyDescent="0.2">
      <c r="G62821" s="12"/>
    </row>
    <row r="62822" spans="7:7" x14ac:dyDescent="0.2">
      <c r="G62822" s="12"/>
    </row>
    <row r="62823" spans="7:7" x14ac:dyDescent="0.2">
      <c r="G62823" s="12"/>
    </row>
    <row r="62824" spans="7:7" x14ac:dyDescent="0.2">
      <c r="G62824" s="12"/>
    </row>
    <row r="62825" spans="7:7" x14ac:dyDescent="0.2">
      <c r="G62825" s="12"/>
    </row>
    <row r="62826" spans="7:7" x14ac:dyDescent="0.2">
      <c r="G62826" s="12"/>
    </row>
    <row r="62827" spans="7:7" x14ac:dyDescent="0.2">
      <c r="G62827" s="12"/>
    </row>
    <row r="62828" spans="7:7" x14ac:dyDescent="0.2">
      <c r="G62828" s="12"/>
    </row>
    <row r="62829" spans="7:7" x14ac:dyDescent="0.2">
      <c r="G62829" s="12"/>
    </row>
    <row r="62830" spans="7:7" x14ac:dyDescent="0.2">
      <c r="G62830" s="12"/>
    </row>
    <row r="62831" spans="7:7" x14ac:dyDescent="0.2">
      <c r="G62831" s="12"/>
    </row>
    <row r="62832" spans="7:7" x14ac:dyDescent="0.2">
      <c r="G62832" s="12"/>
    </row>
    <row r="62833" spans="7:7" x14ac:dyDescent="0.2">
      <c r="G62833" s="12"/>
    </row>
    <row r="62834" spans="7:7" x14ac:dyDescent="0.2">
      <c r="G62834" s="12"/>
    </row>
    <row r="62835" spans="7:7" x14ac:dyDescent="0.2">
      <c r="G62835" s="12"/>
    </row>
    <row r="62836" spans="7:7" x14ac:dyDescent="0.2">
      <c r="G62836" s="12"/>
    </row>
    <row r="62837" spans="7:7" x14ac:dyDescent="0.2">
      <c r="G62837" s="12"/>
    </row>
    <row r="62838" spans="7:7" x14ac:dyDescent="0.2">
      <c r="G62838" s="12"/>
    </row>
    <row r="62839" spans="7:7" x14ac:dyDescent="0.2">
      <c r="G62839" s="12"/>
    </row>
    <row r="62840" spans="7:7" x14ac:dyDescent="0.2">
      <c r="G62840" s="12"/>
    </row>
    <row r="62841" spans="7:7" x14ac:dyDescent="0.2">
      <c r="G62841" s="12"/>
    </row>
    <row r="62842" spans="7:7" x14ac:dyDescent="0.2">
      <c r="G62842" s="12"/>
    </row>
    <row r="62843" spans="7:7" x14ac:dyDescent="0.2">
      <c r="G62843" s="12"/>
    </row>
    <row r="62844" spans="7:7" x14ac:dyDescent="0.2">
      <c r="G62844" s="12"/>
    </row>
    <row r="62845" spans="7:7" x14ac:dyDescent="0.2">
      <c r="G62845" s="12"/>
    </row>
    <row r="62846" spans="7:7" x14ac:dyDescent="0.2">
      <c r="G62846" s="12"/>
    </row>
    <row r="62847" spans="7:7" x14ac:dyDescent="0.2">
      <c r="G62847" s="12"/>
    </row>
    <row r="62848" spans="7:7" x14ac:dyDescent="0.2">
      <c r="G62848" s="12"/>
    </row>
    <row r="62849" spans="7:7" x14ac:dyDescent="0.2">
      <c r="G62849" s="12"/>
    </row>
    <row r="62850" spans="7:7" x14ac:dyDescent="0.2">
      <c r="G62850" s="12"/>
    </row>
    <row r="62851" spans="7:7" x14ac:dyDescent="0.2">
      <c r="G62851" s="12"/>
    </row>
    <row r="62852" spans="7:7" x14ac:dyDescent="0.2">
      <c r="G62852" s="12"/>
    </row>
    <row r="62853" spans="7:7" x14ac:dyDescent="0.2">
      <c r="G62853" s="12"/>
    </row>
    <row r="62854" spans="7:7" x14ac:dyDescent="0.2">
      <c r="G62854" s="12"/>
    </row>
    <row r="62855" spans="7:7" x14ac:dyDescent="0.2">
      <c r="G62855" s="12"/>
    </row>
    <row r="62856" spans="7:7" x14ac:dyDescent="0.2">
      <c r="G62856" s="12"/>
    </row>
    <row r="62857" spans="7:7" x14ac:dyDescent="0.2">
      <c r="G62857" s="12"/>
    </row>
    <row r="62858" spans="7:7" x14ac:dyDescent="0.2">
      <c r="G62858" s="12"/>
    </row>
    <row r="62859" spans="7:7" x14ac:dyDescent="0.2">
      <c r="G62859" s="12"/>
    </row>
    <row r="62860" spans="7:7" x14ac:dyDescent="0.2">
      <c r="G62860" s="12"/>
    </row>
    <row r="62861" spans="7:7" x14ac:dyDescent="0.2">
      <c r="G62861" s="12"/>
    </row>
    <row r="62862" spans="7:7" x14ac:dyDescent="0.2">
      <c r="G62862" s="12"/>
    </row>
    <row r="62863" spans="7:7" x14ac:dyDescent="0.2">
      <c r="G62863" s="12"/>
    </row>
    <row r="62864" spans="7:7" x14ac:dyDescent="0.2">
      <c r="G62864" s="12"/>
    </row>
    <row r="62865" spans="7:7" x14ac:dyDescent="0.2">
      <c r="G62865" s="12"/>
    </row>
    <row r="62866" spans="7:7" x14ac:dyDescent="0.2">
      <c r="G62866" s="12"/>
    </row>
    <row r="62867" spans="7:7" x14ac:dyDescent="0.2">
      <c r="G62867" s="12"/>
    </row>
    <row r="62868" spans="7:7" x14ac:dyDescent="0.2">
      <c r="G62868" s="12"/>
    </row>
    <row r="62869" spans="7:7" x14ac:dyDescent="0.2">
      <c r="G62869" s="12"/>
    </row>
    <row r="62870" spans="7:7" x14ac:dyDescent="0.2">
      <c r="G62870" s="12"/>
    </row>
    <row r="62871" spans="7:7" x14ac:dyDescent="0.2">
      <c r="G62871" s="12"/>
    </row>
    <row r="62872" spans="7:7" x14ac:dyDescent="0.2">
      <c r="G62872" s="12"/>
    </row>
    <row r="62873" spans="7:7" x14ac:dyDescent="0.2">
      <c r="G62873" s="12"/>
    </row>
    <row r="62874" spans="7:7" x14ac:dyDescent="0.2">
      <c r="G62874" s="12"/>
    </row>
    <row r="62875" spans="7:7" x14ac:dyDescent="0.2">
      <c r="G62875" s="12"/>
    </row>
    <row r="62876" spans="7:7" x14ac:dyDescent="0.2">
      <c r="G62876" s="12"/>
    </row>
    <row r="62877" spans="7:7" x14ac:dyDescent="0.2">
      <c r="G62877" s="12"/>
    </row>
    <row r="62878" spans="7:7" x14ac:dyDescent="0.2">
      <c r="G62878" s="12"/>
    </row>
    <row r="62879" spans="7:7" x14ac:dyDescent="0.2">
      <c r="G62879" s="12"/>
    </row>
    <row r="62880" spans="7:7" x14ac:dyDescent="0.2">
      <c r="G62880" s="12"/>
    </row>
    <row r="62881" spans="7:7" x14ac:dyDescent="0.2">
      <c r="G62881" s="12"/>
    </row>
    <row r="62882" spans="7:7" x14ac:dyDescent="0.2">
      <c r="G62882" s="12"/>
    </row>
    <row r="62883" spans="7:7" x14ac:dyDescent="0.2">
      <c r="G62883" s="12"/>
    </row>
    <row r="62884" spans="7:7" x14ac:dyDescent="0.2">
      <c r="G62884" s="12"/>
    </row>
    <row r="62885" spans="7:7" x14ac:dyDescent="0.2">
      <c r="G62885" s="12"/>
    </row>
    <row r="62886" spans="7:7" x14ac:dyDescent="0.2">
      <c r="G62886" s="12"/>
    </row>
    <row r="62887" spans="7:7" x14ac:dyDescent="0.2">
      <c r="G62887" s="12"/>
    </row>
    <row r="62888" spans="7:7" x14ac:dyDescent="0.2">
      <c r="G62888" s="12"/>
    </row>
    <row r="62889" spans="7:7" x14ac:dyDescent="0.2">
      <c r="G62889" s="12"/>
    </row>
    <row r="62890" spans="7:7" x14ac:dyDescent="0.2">
      <c r="G62890" s="12"/>
    </row>
    <row r="62891" spans="7:7" x14ac:dyDescent="0.2">
      <c r="G62891" s="12"/>
    </row>
    <row r="62892" spans="7:7" x14ac:dyDescent="0.2">
      <c r="G62892" s="12"/>
    </row>
    <row r="62893" spans="7:7" x14ac:dyDescent="0.2">
      <c r="G62893" s="12"/>
    </row>
    <row r="62894" spans="7:7" x14ac:dyDescent="0.2">
      <c r="G62894" s="12"/>
    </row>
    <row r="62895" spans="7:7" x14ac:dyDescent="0.2">
      <c r="G62895" s="12"/>
    </row>
    <row r="62896" spans="7:7" x14ac:dyDescent="0.2">
      <c r="G62896" s="12"/>
    </row>
    <row r="62897" spans="7:7" x14ac:dyDescent="0.2">
      <c r="G62897" s="12"/>
    </row>
    <row r="62898" spans="7:7" x14ac:dyDescent="0.2">
      <c r="G62898" s="12"/>
    </row>
    <row r="62899" spans="7:7" x14ac:dyDescent="0.2">
      <c r="G62899" s="12"/>
    </row>
    <row r="62900" spans="7:7" x14ac:dyDescent="0.2">
      <c r="G62900" s="12"/>
    </row>
    <row r="62901" spans="7:7" x14ac:dyDescent="0.2">
      <c r="G62901" s="12"/>
    </row>
    <row r="62902" spans="7:7" x14ac:dyDescent="0.2">
      <c r="G62902" s="12"/>
    </row>
    <row r="62903" spans="7:7" x14ac:dyDescent="0.2">
      <c r="G62903" s="12"/>
    </row>
    <row r="62904" spans="7:7" x14ac:dyDescent="0.2">
      <c r="G62904" s="12"/>
    </row>
    <row r="62905" spans="7:7" x14ac:dyDescent="0.2">
      <c r="G62905" s="12"/>
    </row>
    <row r="62906" spans="7:7" x14ac:dyDescent="0.2">
      <c r="G62906" s="12"/>
    </row>
    <row r="62907" spans="7:7" x14ac:dyDescent="0.2">
      <c r="G62907" s="12"/>
    </row>
    <row r="62908" spans="7:7" x14ac:dyDescent="0.2">
      <c r="G62908" s="12"/>
    </row>
    <row r="62909" spans="7:7" x14ac:dyDescent="0.2">
      <c r="G62909" s="12"/>
    </row>
    <row r="62910" spans="7:7" x14ac:dyDescent="0.2">
      <c r="G62910" s="12"/>
    </row>
    <row r="62911" spans="7:7" x14ac:dyDescent="0.2">
      <c r="G62911" s="12"/>
    </row>
    <row r="62912" spans="7:7" x14ac:dyDescent="0.2">
      <c r="G62912" s="12"/>
    </row>
    <row r="62913" spans="7:7" x14ac:dyDescent="0.2">
      <c r="G62913" s="12"/>
    </row>
    <row r="62914" spans="7:7" x14ac:dyDescent="0.2">
      <c r="G62914" s="12"/>
    </row>
    <row r="62915" spans="7:7" x14ac:dyDescent="0.2">
      <c r="G62915" s="12"/>
    </row>
    <row r="62916" spans="7:7" x14ac:dyDescent="0.2">
      <c r="G62916" s="12"/>
    </row>
    <row r="62917" spans="7:7" x14ac:dyDescent="0.2">
      <c r="G62917" s="12"/>
    </row>
    <row r="62918" spans="7:7" x14ac:dyDescent="0.2">
      <c r="G62918" s="12"/>
    </row>
    <row r="62919" spans="7:7" x14ac:dyDescent="0.2">
      <c r="G62919" s="12"/>
    </row>
    <row r="62920" spans="7:7" x14ac:dyDescent="0.2">
      <c r="G62920" s="12"/>
    </row>
    <row r="62921" spans="7:7" x14ac:dyDescent="0.2">
      <c r="G62921" s="12"/>
    </row>
    <row r="62922" spans="7:7" x14ac:dyDescent="0.2">
      <c r="G62922" s="12"/>
    </row>
    <row r="62923" spans="7:7" x14ac:dyDescent="0.2">
      <c r="G62923" s="12"/>
    </row>
    <row r="62924" spans="7:7" x14ac:dyDescent="0.2">
      <c r="G62924" s="12"/>
    </row>
    <row r="62925" spans="7:7" x14ac:dyDescent="0.2">
      <c r="G62925" s="12"/>
    </row>
    <row r="62926" spans="7:7" x14ac:dyDescent="0.2">
      <c r="G62926" s="12"/>
    </row>
    <row r="62927" spans="7:7" x14ac:dyDescent="0.2">
      <c r="G62927" s="12"/>
    </row>
    <row r="62928" spans="7:7" x14ac:dyDescent="0.2">
      <c r="G62928" s="12"/>
    </row>
    <row r="62929" spans="7:7" x14ac:dyDescent="0.2">
      <c r="G62929" s="12"/>
    </row>
    <row r="62930" spans="7:7" x14ac:dyDescent="0.2">
      <c r="G62930" s="12"/>
    </row>
    <row r="62931" spans="7:7" x14ac:dyDescent="0.2">
      <c r="G62931" s="12"/>
    </row>
    <row r="62932" spans="7:7" x14ac:dyDescent="0.2">
      <c r="G62932" s="12"/>
    </row>
    <row r="62933" spans="7:7" x14ac:dyDescent="0.2">
      <c r="G62933" s="12"/>
    </row>
    <row r="62934" spans="7:7" x14ac:dyDescent="0.2">
      <c r="G62934" s="12"/>
    </row>
    <row r="62935" spans="7:7" x14ac:dyDescent="0.2">
      <c r="G62935" s="12"/>
    </row>
    <row r="62936" spans="7:7" x14ac:dyDescent="0.2">
      <c r="G62936" s="12"/>
    </row>
    <row r="62937" spans="7:7" x14ac:dyDescent="0.2">
      <c r="G62937" s="12"/>
    </row>
    <row r="62938" spans="7:7" x14ac:dyDescent="0.2">
      <c r="G62938" s="12"/>
    </row>
    <row r="62939" spans="7:7" x14ac:dyDescent="0.2">
      <c r="G62939" s="12"/>
    </row>
    <row r="62940" spans="7:7" x14ac:dyDescent="0.2">
      <c r="G62940" s="12"/>
    </row>
    <row r="62941" spans="7:7" x14ac:dyDescent="0.2">
      <c r="G62941" s="12"/>
    </row>
    <row r="62942" spans="7:7" x14ac:dyDescent="0.2">
      <c r="G62942" s="12"/>
    </row>
    <row r="62943" spans="7:7" x14ac:dyDescent="0.2">
      <c r="G62943" s="12"/>
    </row>
    <row r="62944" spans="7:7" x14ac:dyDescent="0.2">
      <c r="G62944" s="12"/>
    </row>
    <row r="62945" spans="7:7" x14ac:dyDescent="0.2">
      <c r="G62945" s="12"/>
    </row>
    <row r="62946" spans="7:7" x14ac:dyDescent="0.2">
      <c r="G62946" s="12"/>
    </row>
    <row r="62947" spans="7:7" x14ac:dyDescent="0.2">
      <c r="G62947" s="12"/>
    </row>
    <row r="62948" spans="7:7" x14ac:dyDescent="0.2">
      <c r="G62948" s="12"/>
    </row>
    <row r="62949" spans="7:7" x14ac:dyDescent="0.2">
      <c r="G62949" s="12"/>
    </row>
    <row r="62950" spans="7:7" x14ac:dyDescent="0.2">
      <c r="G62950" s="12"/>
    </row>
    <row r="62951" spans="7:7" x14ac:dyDescent="0.2">
      <c r="G62951" s="12"/>
    </row>
    <row r="62952" spans="7:7" x14ac:dyDescent="0.2">
      <c r="G62952" s="12"/>
    </row>
    <row r="62953" spans="7:7" x14ac:dyDescent="0.2">
      <c r="G62953" s="12"/>
    </row>
    <row r="62954" spans="7:7" x14ac:dyDescent="0.2">
      <c r="G62954" s="12"/>
    </row>
    <row r="62955" spans="7:7" x14ac:dyDescent="0.2">
      <c r="G62955" s="12"/>
    </row>
    <row r="62956" spans="7:7" x14ac:dyDescent="0.2">
      <c r="G62956" s="12"/>
    </row>
    <row r="62957" spans="7:7" x14ac:dyDescent="0.2">
      <c r="G62957" s="12"/>
    </row>
    <row r="62958" spans="7:7" x14ac:dyDescent="0.2">
      <c r="G62958" s="12"/>
    </row>
    <row r="62959" spans="7:7" x14ac:dyDescent="0.2">
      <c r="G62959" s="12"/>
    </row>
    <row r="62960" spans="7:7" x14ac:dyDescent="0.2">
      <c r="G62960" s="12"/>
    </row>
    <row r="62961" spans="7:7" x14ac:dyDescent="0.2">
      <c r="G62961" s="12"/>
    </row>
    <row r="62962" spans="7:7" x14ac:dyDescent="0.2">
      <c r="G62962" s="12"/>
    </row>
    <row r="62963" spans="7:7" x14ac:dyDescent="0.2">
      <c r="G62963" s="12"/>
    </row>
    <row r="62964" spans="7:7" x14ac:dyDescent="0.2">
      <c r="G62964" s="12"/>
    </row>
    <row r="62965" spans="7:7" x14ac:dyDescent="0.2">
      <c r="G62965" s="12"/>
    </row>
    <row r="62966" spans="7:7" x14ac:dyDescent="0.2">
      <c r="G62966" s="12"/>
    </row>
    <row r="62967" spans="7:7" x14ac:dyDescent="0.2">
      <c r="G62967" s="12"/>
    </row>
    <row r="62968" spans="7:7" x14ac:dyDescent="0.2">
      <c r="G62968" s="12"/>
    </row>
    <row r="62969" spans="7:7" x14ac:dyDescent="0.2">
      <c r="G62969" s="12"/>
    </row>
    <row r="62970" spans="7:7" x14ac:dyDescent="0.2">
      <c r="G62970" s="12"/>
    </row>
    <row r="62971" spans="7:7" x14ac:dyDescent="0.2">
      <c r="G62971" s="12"/>
    </row>
    <row r="62972" spans="7:7" x14ac:dyDescent="0.2">
      <c r="G62972" s="12"/>
    </row>
    <row r="62973" spans="7:7" x14ac:dyDescent="0.2">
      <c r="G62973" s="12"/>
    </row>
    <row r="62974" spans="7:7" x14ac:dyDescent="0.2">
      <c r="G62974" s="12"/>
    </row>
    <row r="62975" spans="7:7" x14ac:dyDescent="0.2">
      <c r="G62975" s="12"/>
    </row>
    <row r="62976" spans="7:7" x14ac:dyDescent="0.2">
      <c r="G62976" s="12"/>
    </row>
    <row r="62977" spans="7:7" x14ac:dyDescent="0.2">
      <c r="G62977" s="12"/>
    </row>
    <row r="62978" spans="7:7" x14ac:dyDescent="0.2">
      <c r="G62978" s="12"/>
    </row>
    <row r="62979" spans="7:7" x14ac:dyDescent="0.2">
      <c r="G62979" s="12"/>
    </row>
    <row r="62980" spans="7:7" x14ac:dyDescent="0.2">
      <c r="G62980" s="12"/>
    </row>
    <row r="62981" spans="7:7" x14ac:dyDescent="0.2">
      <c r="G62981" s="12"/>
    </row>
    <row r="62982" spans="7:7" x14ac:dyDescent="0.2">
      <c r="G62982" s="12"/>
    </row>
    <row r="62983" spans="7:7" x14ac:dyDescent="0.2">
      <c r="G62983" s="12"/>
    </row>
    <row r="62984" spans="7:7" x14ac:dyDescent="0.2">
      <c r="G62984" s="12"/>
    </row>
    <row r="62985" spans="7:7" x14ac:dyDescent="0.2">
      <c r="G62985" s="12"/>
    </row>
    <row r="62986" spans="7:7" x14ac:dyDescent="0.2">
      <c r="G62986" s="12"/>
    </row>
    <row r="62987" spans="7:7" x14ac:dyDescent="0.2">
      <c r="G62987" s="12"/>
    </row>
    <row r="62988" spans="7:7" x14ac:dyDescent="0.2">
      <c r="G62988" s="12"/>
    </row>
    <row r="62989" spans="7:7" x14ac:dyDescent="0.2">
      <c r="G62989" s="12"/>
    </row>
    <row r="62990" spans="7:7" x14ac:dyDescent="0.2">
      <c r="G62990" s="12"/>
    </row>
    <row r="62991" spans="7:7" x14ac:dyDescent="0.2">
      <c r="G62991" s="12"/>
    </row>
    <row r="62992" spans="7:7" x14ac:dyDescent="0.2">
      <c r="G62992" s="12"/>
    </row>
    <row r="62993" spans="7:7" x14ac:dyDescent="0.2">
      <c r="G62993" s="12"/>
    </row>
    <row r="62994" spans="7:7" x14ac:dyDescent="0.2">
      <c r="G62994" s="12"/>
    </row>
    <row r="62995" spans="7:7" x14ac:dyDescent="0.2">
      <c r="G62995" s="12"/>
    </row>
    <row r="62996" spans="7:7" x14ac:dyDescent="0.2">
      <c r="G62996" s="12"/>
    </row>
    <row r="62997" spans="7:7" x14ac:dyDescent="0.2">
      <c r="G62997" s="12"/>
    </row>
    <row r="62998" spans="7:7" x14ac:dyDescent="0.2">
      <c r="G62998" s="12"/>
    </row>
    <row r="62999" spans="7:7" x14ac:dyDescent="0.2">
      <c r="G62999" s="12"/>
    </row>
    <row r="63000" spans="7:7" x14ac:dyDescent="0.2">
      <c r="G63000" s="12"/>
    </row>
    <row r="63001" spans="7:7" x14ac:dyDescent="0.2">
      <c r="G63001" s="12"/>
    </row>
    <row r="63002" spans="7:7" x14ac:dyDescent="0.2">
      <c r="G63002" s="12"/>
    </row>
    <row r="63003" spans="7:7" x14ac:dyDescent="0.2">
      <c r="G63003" s="12"/>
    </row>
    <row r="63004" spans="7:7" x14ac:dyDescent="0.2">
      <c r="G63004" s="12"/>
    </row>
    <row r="63005" spans="7:7" x14ac:dyDescent="0.2">
      <c r="G63005" s="12"/>
    </row>
    <row r="63006" spans="7:7" x14ac:dyDescent="0.2">
      <c r="G63006" s="12"/>
    </row>
    <row r="63007" spans="7:7" x14ac:dyDescent="0.2">
      <c r="G63007" s="12"/>
    </row>
    <row r="63008" spans="7:7" x14ac:dyDescent="0.2">
      <c r="G63008" s="12"/>
    </row>
    <row r="63009" spans="7:7" x14ac:dyDescent="0.2">
      <c r="G63009" s="12"/>
    </row>
    <row r="63010" spans="7:7" x14ac:dyDescent="0.2">
      <c r="G63010" s="12"/>
    </row>
    <row r="63011" spans="7:7" x14ac:dyDescent="0.2">
      <c r="G63011" s="12"/>
    </row>
    <row r="63012" spans="7:7" x14ac:dyDescent="0.2">
      <c r="G63012" s="12"/>
    </row>
    <row r="63013" spans="7:7" x14ac:dyDescent="0.2">
      <c r="G63013" s="12"/>
    </row>
    <row r="63014" spans="7:7" x14ac:dyDescent="0.2">
      <c r="G63014" s="12"/>
    </row>
    <row r="63015" spans="7:7" x14ac:dyDescent="0.2">
      <c r="G63015" s="12"/>
    </row>
    <row r="63016" spans="7:7" x14ac:dyDescent="0.2">
      <c r="G63016" s="12"/>
    </row>
    <row r="63017" spans="7:7" x14ac:dyDescent="0.2">
      <c r="G63017" s="12"/>
    </row>
    <row r="63018" spans="7:7" x14ac:dyDescent="0.2">
      <c r="G63018" s="12"/>
    </row>
    <row r="63019" spans="7:7" x14ac:dyDescent="0.2">
      <c r="G63019" s="12"/>
    </row>
    <row r="63020" spans="7:7" x14ac:dyDescent="0.2">
      <c r="G63020" s="12"/>
    </row>
    <row r="63021" spans="7:7" x14ac:dyDescent="0.2">
      <c r="G63021" s="12"/>
    </row>
    <row r="63022" spans="7:7" x14ac:dyDescent="0.2">
      <c r="G63022" s="12"/>
    </row>
    <row r="63023" spans="7:7" x14ac:dyDescent="0.2">
      <c r="G63023" s="12"/>
    </row>
    <row r="63024" spans="7:7" x14ac:dyDescent="0.2">
      <c r="G63024" s="12"/>
    </row>
    <row r="63025" spans="7:7" x14ac:dyDescent="0.2">
      <c r="G63025" s="12"/>
    </row>
    <row r="63026" spans="7:7" x14ac:dyDescent="0.2">
      <c r="G63026" s="12"/>
    </row>
    <row r="63027" spans="7:7" x14ac:dyDescent="0.2">
      <c r="G63027" s="12"/>
    </row>
    <row r="63028" spans="7:7" x14ac:dyDescent="0.2">
      <c r="G63028" s="12"/>
    </row>
    <row r="63029" spans="7:7" x14ac:dyDescent="0.2">
      <c r="G63029" s="12"/>
    </row>
    <row r="63030" spans="7:7" x14ac:dyDescent="0.2">
      <c r="G63030" s="12"/>
    </row>
    <row r="63031" spans="7:7" x14ac:dyDescent="0.2">
      <c r="G63031" s="12"/>
    </row>
    <row r="63032" spans="7:7" x14ac:dyDescent="0.2">
      <c r="G63032" s="12"/>
    </row>
    <row r="63033" spans="7:7" x14ac:dyDescent="0.2">
      <c r="G63033" s="12"/>
    </row>
    <row r="63034" spans="7:7" x14ac:dyDescent="0.2">
      <c r="G63034" s="12"/>
    </row>
    <row r="63035" spans="7:7" x14ac:dyDescent="0.2">
      <c r="G63035" s="12"/>
    </row>
    <row r="63036" spans="7:7" x14ac:dyDescent="0.2">
      <c r="G63036" s="12"/>
    </row>
    <row r="63037" spans="7:7" x14ac:dyDescent="0.2">
      <c r="G63037" s="12"/>
    </row>
    <row r="63038" spans="7:7" x14ac:dyDescent="0.2">
      <c r="G63038" s="12"/>
    </row>
    <row r="63039" spans="7:7" x14ac:dyDescent="0.2">
      <c r="G63039" s="12"/>
    </row>
    <row r="63040" spans="7:7" x14ac:dyDescent="0.2">
      <c r="G63040" s="12"/>
    </row>
    <row r="63041" spans="7:7" x14ac:dyDescent="0.2">
      <c r="G63041" s="12"/>
    </row>
    <row r="63042" spans="7:7" x14ac:dyDescent="0.2">
      <c r="G63042" s="12"/>
    </row>
    <row r="63043" spans="7:7" x14ac:dyDescent="0.2">
      <c r="G63043" s="12"/>
    </row>
    <row r="63044" spans="7:7" x14ac:dyDescent="0.2">
      <c r="G63044" s="12"/>
    </row>
    <row r="63045" spans="7:7" x14ac:dyDescent="0.2">
      <c r="G63045" s="12"/>
    </row>
    <row r="63046" spans="7:7" x14ac:dyDescent="0.2">
      <c r="G63046" s="12"/>
    </row>
    <row r="63047" spans="7:7" x14ac:dyDescent="0.2">
      <c r="G63047" s="12"/>
    </row>
    <row r="63048" spans="7:7" x14ac:dyDescent="0.2">
      <c r="G63048" s="12"/>
    </row>
    <row r="63049" spans="7:7" x14ac:dyDescent="0.2">
      <c r="G63049" s="12"/>
    </row>
    <row r="63050" spans="7:7" x14ac:dyDescent="0.2">
      <c r="G63050" s="12"/>
    </row>
    <row r="63051" spans="7:7" x14ac:dyDescent="0.2">
      <c r="G63051" s="12"/>
    </row>
    <row r="63052" spans="7:7" x14ac:dyDescent="0.2">
      <c r="G63052" s="12"/>
    </row>
    <row r="63053" spans="7:7" x14ac:dyDescent="0.2">
      <c r="G63053" s="12"/>
    </row>
    <row r="63054" spans="7:7" x14ac:dyDescent="0.2">
      <c r="G63054" s="12"/>
    </row>
    <row r="63055" spans="7:7" x14ac:dyDescent="0.2">
      <c r="G63055" s="12"/>
    </row>
    <row r="63056" spans="7:7" x14ac:dyDescent="0.2">
      <c r="G63056" s="12"/>
    </row>
    <row r="63057" spans="7:7" x14ac:dyDescent="0.2">
      <c r="G63057" s="12"/>
    </row>
    <row r="63058" spans="7:7" x14ac:dyDescent="0.2">
      <c r="G63058" s="12"/>
    </row>
    <row r="63059" spans="7:7" x14ac:dyDescent="0.2">
      <c r="G63059" s="12"/>
    </row>
    <row r="63060" spans="7:7" x14ac:dyDescent="0.2">
      <c r="G63060" s="12"/>
    </row>
    <row r="63061" spans="7:7" x14ac:dyDescent="0.2">
      <c r="G63061" s="12"/>
    </row>
    <row r="63062" spans="7:7" x14ac:dyDescent="0.2">
      <c r="G63062" s="12"/>
    </row>
    <row r="63063" spans="7:7" x14ac:dyDescent="0.2">
      <c r="G63063" s="12"/>
    </row>
    <row r="63064" spans="7:7" x14ac:dyDescent="0.2">
      <c r="G63064" s="12"/>
    </row>
    <row r="63065" spans="7:7" x14ac:dyDescent="0.2">
      <c r="G63065" s="12"/>
    </row>
    <row r="63066" spans="7:7" x14ac:dyDescent="0.2">
      <c r="G63066" s="12"/>
    </row>
    <row r="63067" spans="7:7" x14ac:dyDescent="0.2">
      <c r="G63067" s="12"/>
    </row>
    <row r="63068" spans="7:7" x14ac:dyDescent="0.2">
      <c r="G63068" s="12"/>
    </row>
    <row r="63069" spans="7:7" x14ac:dyDescent="0.2">
      <c r="G63069" s="12"/>
    </row>
    <row r="63070" spans="7:7" x14ac:dyDescent="0.2">
      <c r="G63070" s="12"/>
    </row>
    <row r="63071" spans="7:7" x14ac:dyDescent="0.2">
      <c r="G63071" s="12"/>
    </row>
    <row r="63072" spans="7:7" x14ac:dyDescent="0.2">
      <c r="G63072" s="12"/>
    </row>
    <row r="63073" spans="7:7" x14ac:dyDescent="0.2">
      <c r="G63073" s="12"/>
    </row>
    <row r="63074" spans="7:7" x14ac:dyDescent="0.2">
      <c r="G63074" s="12"/>
    </row>
    <row r="63075" spans="7:7" x14ac:dyDescent="0.2">
      <c r="G63075" s="12"/>
    </row>
    <row r="63076" spans="7:7" x14ac:dyDescent="0.2">
      <c r="G63076" s="12"/>
    </row>
    <row r="63077" spans="7:7" x14ac:dyDescent="0.2">
      <c r="G63077" s="12"/>
    </row>
    <row r="63078" spans="7:7" x14ac:dyDescent="0.2">
      <c r="G63078" s="12"/>
    </row>
    <row r="63079" spans="7:7" x14ac:dyDescent="0.2">
      <c r="G63079" s="12"/>
    </row>
    <row r="63080" spans="7:7" x14ac:dyDescent="0.2">
      <c r="G63080" s="12"/>
    </row>
    <row r="63081" spans="7:7" x14ac:dyDescent="0.2">
      <c r="G63081" s="12"/>
    </row>
    <row r="63082" spans="7:7" x14ac:dyDescent="0.2">
      <c r="G63082" s="12"/>
    </row>
    <row r="63083" spans="7:7" x14ac:dyDescent="0.2">
      <c r="G63083" s="12"/>
    </row>
    <row r="63084" spans="7:7" x14ac:dyDescent="0.2">
      <c r="G63084" s="12"/>
    </row>
    <row r="63085" spans="7:7" x14ac:dyDescent="0.2">
      <c r="G63085" s="12"/>
    </row>
    <row r="63086" spans="7:7" x14ac:dyDescent="0.2">
      <c r="G63086" s="12"/>
    </row>
    <row r="63087" spans="7:7" x14ac:dyDescent="0.2">
      <c r="G63087" s="12"/>
    </row>
    <row r="63088" spans="7:7" x14ac:dyDescent="0.2">
      <c r="G63088" s="12"/>
    </row>
    <row r="63089" spans="7:7" x14ac:dyDescent="0.2">
      <c r="G63089" s="12"/>
    </row>
    <row r="63090" spans="7:7" x14ac:dyDescent="0.2">
      <c r="G63090" s="12"/>
    </row>
    <row r="63091" spans="7:7" x14ac:dyDescent="0.2">
      <c r="G63091" s="12"/>
    </row>
    <row r="63092" spans="7:7" x14ac:dyDescent="0.2">
      <c r="G63092" s="12"/>
    </row>
    <row r="63093" spans="7:7" x14ac:dyDescent="0.2">
      <c r="G63093" s="12"/>
    </row>
    <row r="63094" spans="7:7" x14ac:dyDescent="0.2">
      <c r="G63094" s="12"/>
    </row>
    <row r="63095" spans="7:7" x14ac:dyDescent="0.2">
      <c r="G63095" s="12"/>
    </row>
    <row r="63096" spans="7:7" x14ac:dyDescent="0.2">
      <c r="G63096" s="12"/>
    </row>
    <row r="63097" spans="7:7" x14ac:dyDescent="0.2">
      <c r="G63097" s="12"/>
    </row>
    <row r="63098" spans="7:7" x14ac:dyDescent="0.2">
      <c r="G63098" s="12"/>
    </row>
    <row r="63099" spans="7:7" x14ac:dyDescent="0.2">
      <c r="G63099" s="12"/>
    </row>
    <row r="63100" spans="7:7" x14ac:dyDescent="0.2">
      <c r="G63100" s="12"/>
    </row>
    <row r="63101" spans="7:7" x14ac:dyDescent="0.2">
      <c r="G63101" s="12"/>
    </row>
    <row r="63102" spans="7:7" x14ac:dyDescent="0.2">
      <c r="G63102" s="12"/>
    </row>
    <row r="63103" spans="7:7" x14ac:dyDescent="0.2">
      <c r="G63103" s="12"/>
    </row>
    <row r="63104" spans="7:7" x14ac:dyDescent="0.2">
      <c r="G63104" s="12"/>
    </row>
    <row r="63105" spans="7:7" x14ac:dyDescent="0.2">
      <c r="G63105" s="12"/>
    </row>
    <row r="63106" spans="7:7" x14ac:dyDescent="0.2">
      <c r="G63106" s="12"/>
    </row>
    <row r="63107" spans="7:7" x14ac:dyDescent="0.2">
      <c r="G63107" s="12"/>
    </row>
    <row r="63108" spans="7:7" x14ac:dyDescent="0.2">
      <c r="G63108" s="12"/>
    </row>
    <row r="63109" spans="7:7" x14ac:dyDescent="0.2">
      <c r="G63109" s="12"/>
    </row>
    <row r="63110" spans="7:7" x14ac:dyDescent="0.2">
      <c r="G63110" s="12"/>
    </row>
    <row r="63111" spans="7:7" x14ac:dyDescent="0.2">
      <c r="G63111" s="12"/>
    </row>
    <row r="63112" spans="7:7" x14ac:dyDescent="0.2">
      <c r="G63112" s="12"/>
    </row>
    <row r="63113" spans="7:7" x14ac:dyDescent="0.2">
      <c r="G63113" s="12"/>
    </row>
    <row r="63114" spans="7:7" x14ac:dyDescent="0.2">
      <c r="G63114" s="12"/>
    </row>
    <row r="63115" spans="7:7" x14ac:dyDescent="0.2">
      <c r="G63115" s="12"/>
    </row>
    <row r="63116" spans="7:7" x14ac:dyDescent="0.2">
      <c r="G63116" s="12"/>
    </row>
    <row r="63117" spans="7:7" x14ac:dyDescent="0.2">
      <c r="G63117" s="12"/>
    </row>
    <row r="63118" spans="7:7" x14ac:dyDescent="0.2">
      <c r="G63118" s="12"/>
    </row>
    <row r="63119" spans="7:7" x14ac:dyDescent="0.2">
      <c r="G63119" s="12"/>
    </row>
    <row r="63120" spans="7:7" x14ac:dyDescent="0.2">
      <c r="G63120" s="12"/>
    </row>
    <row r="63121" spans="7:7" x14ac:dyDescent="0.2">
      <c r="G63121" s="12"/>
    </row>
    <row r="63122" spans="7:7" x14ac:dyDescent="0.2">
      <c r="G63122" s="12"/>
    </row>
    <row r="63123" spans="7:7" x14ac:dyDescent="0.2">
      <c r="G63123" s="12"/>
    </row>
    <row r="63124" spans="7:7" x14ac:dyDescent="0.2">
      <c r="G63124" s="12"/>
    </row>
    <row r="63125" spans="7:7" x14ac:dyDescent="0.2">
      <c r="G63125" s="12"/>
    </row>
    <row r="63126" spans="7:7" x14ac:dyDescent="0.2">
      <c r="G63126" s="12"/>
    </row>
    <row r="63127" spans="7:7" x14ac:dyDescent="0.2">
      <c r="G63127" s="12"/>
    </row>
    <row r="63128" spans="7:7" x14ac:dyDescent="0.2">
      <c r="G63128" s="12"/>
    </row>
    <row r="63129" spans="7:7" x14ac:dyDescent="0.2">
      <c r="G63129" s="12"/>
    </row>
    <row r="63130" spans="7:7" x14ac:dyDescent="0.2">
      <c r="G63130" s="12"/>
    </row>
    <row r="63131" spans="7:7" x14ac:dyDescent="0.2">
      <c r="G63131" s="12"/>
    </row>
    <row r="63132" spans="7:7" x14ac:dyDescent="0.2">
      <c r="G63132" s="12"/>
    </row>
    <row r="63133" spans="7:7" x14ac:dyDescent="0.2">
      <c r="G63133" s="12"/>
    </row>
    <row r="63134" spans="7:7" x14ac:dyDescent="0.2">
      <c r="G63134" s="12"/>
    </row>
    <row r="63135" spans="7:7" x14ac:dyDescent="0.2">
      <c r="G63135" s="12"/>
    </row>
    <row r="63136" spans="7:7" x14ac:dyDescent="0.2">
      <c r="G63136" s="12"/>
    </row>
    <row r="63137" spans="7:7" x14ac:dyDescent="0.2">
      <c r="G63137" s="12"/>
    </row>
    <row r="63138" spans="7:7" x14ac:dyDescent="0.2">
      <c r="G63138" s="12"/>
    </row>
    <row r="63139" spans="7:7" x14ac:dyDescent="0.2">
      <c r="G63139" s="12"/>
    </row>
    <row r="63140" spans="7:7" x14ac:dyDescent="0.2">
      <c r="G63140" s="12"/>
    </row>
    <row r="63141" spans="7:7" x14ac:dyDescent="0.2">
      <c r="G63141" s="12"/>
    </row>
    <row r="63142" spans="7:7" x14ac:dyDescent="0.2">
      <c r="G63142" s="12"/>
    </row>
    <row r="63143" spans="7:7" x14ac:dyDescent="0.2">
      <c r="G63143" s="12"/>
    </row>
    <row r="63144" spans="7:7" x14ac:dyDescent="0.2">
      <c r="G63144" s="12"/>
    </row>
    <row r="63145" spans="7:7" x14ac:dyDescent="0.2">
      <c r="G63145" s="12"/>
    </row>
    <row r="63146" spans="7:7" x14ac:dyDescent="0.2">
      <c r="G63146" s="12"/>
    </row>
    <row r="63147" spans="7:7" x14ac:dyDescent="0.2">
      <c r="G63147" s="12"/>
    </row>
    <row r="63148" spans="7:7" x14ac:dyDescent="0.2">
      <c r="G63148" s="12"/>
    </row>
    <row r="63149" spans="7:7" x14ac:dyDescent="0.2">
      <c r="G63149" s="12"/>
    </row>
    <row r="63150" spans="7:7" x14ac:dyDescent="0.2">
      <c r="G63150" s="12"/>
    </row>
    <row r="63151" spans="7:7" x14ac:dyDescent="0.2">
      <c r="G63151" s="12"/>
    </row>
    <row r="63152" spans="7:7" x14ac:dyDescent="0.2">
      <c r="G63152" s="12"/>
    </row>
    <row r="63153" spans="7:7" x14ac:dyDescent="0.2">
      <c r="G63153" s="12"/>
    </row>
    <row r="63154" spans="7:7" x14ac:dyDescent="0.2">
      <c r="G63154" s="12"/>
    </row>
    <row r="63155" spans="7:7" x14ac:dyDescent="0.2">
      <c r="G63155" s="12"/>
    </row>
    <row r="63156" spans="7:7" x14ac:dyDescent="0.2">
      <c r="G63156" s="12"/>
    </row>
    <row r="63157" spans="7:7" x14ac:dyDescent="0.2">
      <c r="G63157" s="12"/>
    </row>
    <row r="63158" spans="7:7" x14ac:dyDescent="0.2">
      <c r="G63158" s="12"/>
    </row>
    <row r="63159" spans="7:7" x14ac:dyDescent="0.2">
      <c r="G63159" s="12"/>
    </row>
    <row r="63160" spans="7:7" x14ac:dyDescent="0.2">
      <c r="G63160" s="12"/>
    </row>
    <row r="63161" spans="7:7" x14ac:dyDescent="0.2">
      <c r="G63161" s="12"/>
    </row>
    <row r="63162" spans="7:7" x14ac:dyDescent="0.2">
      <c r="G63162" s="12"/>
    </row>
    <row r="63163" spans="7:7" x14ac:dyDescent="0.2">
      <c r="G63163" s="12"/>
    </row>
    <row r="63164" spans="7:7" x14ac:dyDescent="0.2">
      <c r="G63164" s="12"/>
    </row>
    <row r="63165" spans="7:7" x14ac:dyDescent="0.2">
      <c r="G63165" s="12"/>
    </row>
    <row r="63166" spans="7:7" x14ac:dyDescent="0.2">
      <c r="G63166" s="12"/>
    </row>
    <row r="63167" spans="7:7" x14ac:dyDescent="0.2">
      <c r="G63167" s="12"/>
    </row>
    <row r="63168" spans="7:7" x14ac:dyDescent="0.2">
      <c r="G63168" s="12"/>
    </row>
    <row r="63169" spans="7:7" x14ac:dyDescent="0.2">
      <c r="G63169" s="12"/>
    </row>
    <row r="63170" spans="7:7" x14ac:dyDescent="0.2">
      <c r="G63170" s="12"/>
    </row>
    <row r="63171" spans="7:7" x14ac:dyDescent="0.2">
      <c r="G63171" s="12"/>
    </row>
    <row r="63172" spans="7:7" x14ac:dyDescent="0.2">
      <c r="G63172" s="12"/>
    </row>
    <row r="63173" spans="7:7" x14ac:dyDescent="0.2">
      <c r="G63173" s="12"/>
    </row>
    <row r="63174" spans="7:7" x14ac:dyDescent="0.2">
      <c r="G63174" s="12"/>
    </row>
    <row r="63175" spans="7:7" x14ac:dyDescent="0.2">
      <c r="G63175" s="12"/>
    </row>
    <row r="63176" spans="7:7" x14ac:dyDescent="0.2">
      <c r="G63176" s="12"/>
    </row>
    <row r="63177" spans="7:7" x14ac:dyDescent="0.2">
      <c r="G63177" s="12"/>
    </row>
    <row r="63178" spans="7:7" x14ac:dyDescent="0.2">
      <c r="G63178" s="12"/>
    </row>
    <row r="63179" spans="7:7" x14ac:dyDescent="0.2">
      <c r="G63179" s="12"/>
    </row>
    <row r="63180" spans="7:7" x14ac:dyDescent="0.2">
      <c r="G63180" s="12"/>
    </row>
    <row r="63181" spans="7:7" x14ac:dyDescent="0.2">
      <c r="G63181" s="12"/>
    </row>
    <row r="63182" spans="7:7" x14ac:dyDescent="0.2">
      <c r="G63182" s="12"/>
    </row>
    <row r="63183" spans="7:7" x14ac:dyDescent="0.2">
      <c r="G63183" s="12"/>
    </row>
    <row r="63184" spans="7:7" x14ac:dyDescent="0.2">
      <c r="G63184" s="12"/>
    </row>
    <row r="63185" spans="7:7" x14ac:dyDescent="0.2">
      <c r="G63185" s="12"/>
    </row>
    <row r="63186" spans="7:7" x14ac:dyDescent="0.2">
      <c r="G63186" s="12"/>
    </row>
    <row r="63187" spans="7:7" x14ac:dyDescent="0.2">
      <c r="G63187" s="12"/>
    </row>
    <row r="63188" spans="7:7" x14ac:dyDescent="0.2">
      <c r="G63188" s="12"/>
    </row>
    <row r="63189" spans="7:7" x14ac:dyDescent="0.2">
      <c r="G63189" s="12"/>
    </row>
    <row r="63190" spans="7:7" x14ac:dyDescent="0.2">
      <c r="G63190" s="12"/>
    </row>
    <row r="63191" spans="7:7" x14ac:dyDescent="0.2">
      <c r="G63191" s="12"/>
    </row>
    <row r="63192" spans="7:7" x14ac:dyDescent="0.2">
      <c r="G63192" s="12"/>
    </row>
    <row r="63193" spans="7:7" x14ac:dyDescent="0.2">
      <c r="G63193" s="12"/>
    </row>
    <row r="63194" spans="7:7" x14ac:dyDescent="0.2">
      <c r="G63194" s="12"/>
    </row>
    <row r="63195" spans="7:7" x14ac:dyDescent="0.2">
      <c r="G63195" s="12"/>
    </row>
    <row r="63196" spans="7:7" x14ac:dyDescent="0.2">
      <c r="G63196" s="12"/>
    </row>
    <row r="63197" spans="7:7" x14ac:dyDescent="0.2">
      <c r="G63197" s="12"/>
    </row>
    <row r="63198" spans="7:7" x14ac:dyDescent="0.2">
      <c r="G63198" s="12"/>
    </row>
    <row r="63199" spans="7:7" x14ac:dyDescent="0.2">
      <c r="G63199" s="12"/>
    </row>
    <row r="63200" spans="7:7" x14ac:dyDescent="0.2">
      <c r="G63200" s="12"/>
    </row>
    <row r="63201" spans="7:7" x14ac:dyDescent="0.2">
      <c r="G63201" s="12"/>
    </row>
    <row r="63202" spans="7:7" x14ac:dyDescent="0.2">
      <c r="G63202" s="12"/>
    </row>
    <row r="63203" spans="7:7" x14ac:dyDescent="0.2">
      <c r="G63203" s="12"/>
    </row>
    <row r="63204" spans="7:7" x14ac:dyDescent="0.2">
      <c r="G63204" s="12"/>
    </row>
    <row r="63205" spans="7:7" x14ac:dyDescent="0.2">
      <c r="G63205" s="12"/>
    </row>
    <row r="63206" spans="7:7" x14ac:dyDescent="0.2">
      <c r="G63206" s="12"/>
    </row>
    <row r="63207" spans="7:7" x14ac:dyDescent="0.2">
      <c r="G63207" s="12"/>
    </row>
    <row r="63208" spans="7:7" x14ac:dyDescent="0.2">
      <c r="G63208" s="12"/>
    </row>
    <row r="63209" spans="7:7" x14ac:dyDescent="0.2">
      <c r="G63209" s="12"/>
    </row>
    <row r="63210" spans="7:7" x14ac:dyDescent="0.2">
      <c r="G63210" s="12"/>
    </row>
    <row r="63211" spans="7:7" x14ac:dyDescent="0.2">
      <c r="G63211" s="12"/>
    </row>
    <row r="63212" spans="7:7" x14ac:dyDescent="0.2">
      <c r="G63212" s="12"/>
    </row>
    <row r="63213" spans="7:7" x14ac:dyDescent="0.2">
      <c r="G63213" s="12"/>
    </row>
    <row r="63214" spans="7:7" x14ac:dyDescent="0.2">
      <c r="G63214" s="12"/>
    </row>
    <row r="63215" spans="7:7" x14ac:dyDescent="0.2">
      <c r="G63215" s="12"/>
    </row>
    <row r="63216" spans="7:7" x14ac:dyDescent="0.2">
      <c r="G63216" s="12"/>
    </row>
    <row r="63217" spans="7:7" x14ac:dyDescent="0.2">
      <c r="G63217" s="12"/>
    </row>
    <row r="63218" spans="7:7" x14ac:dyDescent="0.2">
      <c r="G63218" s="12"/>
    </row>
    <row r="63219" spans="7:7" x14ac:dyDescent="0.2">
      <c r="G63219" s="12"/>
    </row>
    <row r="63220" spans="7:7" x14ac:dyDescent="0.2">
      <c r="G63220" s="12"/>
    </row>
    <row r="63221" spans="7:7" x14ac:dyDescent="0.2">
      <c r="G63221" s="12"/>
    </row>
    <row r="63222" spans="7:7" x14ac:dyDescent="0.2">
      <c r="G63222" s="12"/>
    </row>
    <row r="63223" spans="7:7" x14ac:dyDescent="0.2">
      <c r="G63223" s="12"/>
    </row>
    <row r="63224" spans="7:7" x14ac:dyDescent="0.2">
      <c r="G63224" s="12"/>
    </row>
    <row r="63225" spans="7:7" x14ac:dyDescent="0.2">
      <c r="G63225" s="12"/>
    </row>
    <row r="63226" spans="7:7" x14ac:dyDescent="0.2">
      <c r="G63226" s="12"/>
    </row>
    <row r="63227" spans="7:7" x14ac:dyDescent="0.2">
      <c r="G63227" s="12"/>
    </row>
    <row r="63228" spans="7:7" x14ac:dyDescent="0.2">
      <c r="G63228" s="12"/>
    </row>
    <row r="63229" spans="7:7" x14ac:dyDescent="0.2">
      <c r="G63229" s="12"/>
    </row>
    <row r="63230" spans="7:7" x14ac:dyDescent="0.2">
      <c r="G63230" s="12"/>
    </row>
    <row r="63231" spans="7:7" x14ac:dyDescent="0.2">
      <c r="G63231" s="12"/>
    </row>
    <row r="63232" spans="7:7" x14ac:dyDescent="0.2">
      <c r="G63232" s="12"/>
    </row>
    <row r="63233" spans="7:7" x14ac:dyDescent="0.2">
      <c r="G63233" s="12"/>
    </row>
    <row r="63234" spans="7:7" x14ac:dyDescent="0.2">
      <c r="G63234" s="12"/>
    </row>
    <row r="63235" spans="7:7" x14ac:dyDescent="0.2">
      <c r="G63235" s="12"/>
    </row>
    <row r="63236" spans="7:7" x14ac:dyDescent="0.2">
      <c r="G63236" s="12"/>
    </row>
    <row r="63237" spans="7:7" x14ac:dyDescent="0.2">
      <c r="G63237" s="12"/>
    </row>
    <row r="63238" spans="7:7" x14ac:dyDescent="0.2">
      <c r="G63238" s="12"/>
    </row>
    <row r="63239" spans="7:7" x14ac:dyDescent="0.2">
      <c r="G63239" s="12"/>
    </row>
    <row r="63240" spans="7:7" x14ac:dyDescent="0.2">
      <c r="G63240" s="12"/>
    </row>
    <row r="63241" spans="7:7" x14ac:dyDescent="0.2">
      <c r="G63241" s="12"/>
    </row>
    <row r="63242" spans="7:7" x14ac:dyDescent="0.2">
      <c r="G63242" s="12"/>
    </row>
    <row r="63243" spans="7:7" x14ac:dyDescent="0.2">
      <c r="G63243" s="12"/>
    </row>
    <row r="63244" spans="7:7" x14ac:dyDescent="0.2">
      <c r="G63244" s="12"/>
    </row>
    <row r="63245" spans="7:7" x14ac:dyDescent="0.2">
      <c r="G63245" s="12"/>
    </row>
    <row r="63246" spans="7:7" x14ac:dyDescent="0.2">
      <c r="G63246" s="12"/>
    </row>
    <row r="63247" spans="7:7" x14ac:dyDescent="0.2">
      <c r="G63247" s="12"/>
    </row>
    <row r="63248" spans="7:7" x14ac:dyDescent="0.2">
      <c r="G63248" s="12"/>
    </row>
    <row r="63249" spans="7:7" x14ac:dyDescent="0.2">
      <c r="G63249" s="12"/>
    </row>
    <row r="63250" spans="7:7" x14ac:dyDescent="0.2">
      <c r="G63250" s="12"/>
    </row>
    <row r="63251" spans="7:7" x14ac:dyDescent="0.2">
      <c r="G63251" s="12"/>
    </row>
    <row r="63252" spans="7:7" x14ac:dyDescent="0.2">
      <c r="G63252" s="12"/>
    </row>
    <row r="63253" spans="7:7" x14ac:dyDescent="0.2">
      <c r="G63253" s="12"/>
    </row>
    <row r="63254" spans="7:7" x14ac:dyDescent="0.2">
      <c r="G63254" s="12"/>
    </row>
    <row r="63255" spans="7:7" x14ac:dyDescent="0.2">
      <c r="G63255" s="12"/>
    </row>
    <row r="63256" spans="7:7" x14ac:dyDescent="0.2">
      <c r="G63256" s="12"/>
    </row>
    <row r="63257" spans="7:7" x14ac:dyDescent="0.2">
      <c r="G63257" s="12"/>
    </row>
    <row r="63258" spans="7:7" x14ac:dyDescent="0.2">
      <c r="G63258" s="12"/>
    </row>
    <row r="63259" spans="7:7" x14ac:dyDescent="0.2">
      <c r="G63259" s="12"/>
    </row>
    <row r="63260" spans="7:7" x14ac:dyDescent="0.2">
      <c r="G63260" s="12"/>
    </row>
    <row r="63261" spans="7:7" x14ac:dyDescent="0.2">
      <c r="G63261" s="12"/>
    </row>
    <row r="63262" spans="7:7" x14ac:dyDescent="0.2">
      <c r="G63262" s="12"/>
    </row>
    <row r="63263" spans="7:7" x14ac:dyDescent="0.2">
      <c r="G63263" s="12"/>
    </row>
    <row r="63264" spans="7:7" x14ac:dyDescent="0.2">
      <c r="G63264" s="12"/>
    </row>
    <row r="63265" spans="7:7" x14ac:dyDescent="0.2">
      <c r="G63265" s="12"/>
    </row>
    <row r="63266" spans="7:7" x14ac:dyDescent="0.2">
      <c r="G63266" s="12"/>
    </row>
    <row r="63267" spans="7:7" x14ac:dyDescent="0.2">
      <c r="G63267" s="12"/>
    </row>
    <row r="63268" spans="7:7" x14ac:dyDescent="0.2">
      <c r="G63268" s="12"/>
    </row>
    <row r="63269" spans="7:7" x14ac:dyDescent="0.2">
      <c r="G63269" s="12"/>
    </row>
    <row r="63270" spans="7:7" x14ac:dyDescent="0.2">
      <c r="G63270" s="12"/>
    </row>
    <row r="63271" spans="7:7" x14ac:dyDescent="0.2">
      <c r="G63271" s="12"/>
    </row>
    <row r="63272" spans="7:7" x14ac:dyDescent="0.2">
      <c r="G63272" s="12"/>
    </row>
    <row r="63273" spans="7:7" x14ac:dyDescent="0.2">
      <c r="G63273" s="12"/>
    </row>
    <row r="63274" spans="7:7" x14ac:dyDescent="0.2">
      <c r="G63274" s="12"/>
    </row>
    <row r="63275" spans="7:7" x14ac:dyDescent="0.2">
      <c r="G63275" s="12"/>
    </row>
    <row r="63276" spans="7:7" x14ac:dyDescent="0.2">
      <c r="G63276" s="12"/>
    </row>
    <row r="63277" spans="7:7" x14ac:dyDescent="0.2">
      <c r="G63277" s="12"/>
    </row>
    <row r="63278" spans="7:7" x14ac:dyDescent="0.2">
      <c r="G63278" s="12"/>
    </row>
    <row r="63279" spans="7:7" x14ac:dyDescent="0.2">
      <c r="G63279" s="12"/>
    </row>
    <row r="63280" spans="7:7" x14ac:dyDescent="0.2">
      <c r="G63280" s="12"/>
    </row>
    <row r="63281" spans="7:7" x14ac:dyDescent="0.2">
      <c r="G63281" s="12"/>
    </row>
    <row r="63282" spans="7:7" x14ac:dyDescent="0.2">
      <c r="G63282" s="12"/>
    </row>
    <row r="63283" spans="7:7" x14ac:dyDescent="0.2">
      <c r="G63283" s="12"/>
    </row>
    <row r="63284" spans="7:7" x14ac:dyDescent="0.2">
      <c r="G63284" s="12"/>
    </row>
    <row r="63285" spans="7:7" x14ac:dyDescent="0.2">
      <c r="G63285" s="12"/>
    </row>
    <row r="63286" spans="7:7" x14ac:dyDescent="0.2">
      <c r="G63286" s="12"/>
    </row>
    <row r="63287" spans="7:7" x14ac:dyDescent="0.2">
      <c r="G63287" s="12"/>
    </row>
    <row r="63288" spans="7:7" x14ac:dyDescent="0.2">
      <c r="G63288" s="12"/>
    </row>
    <row r="63289" spans="7:7" x14ac:dyDescent="0.2">
      <c r="G63289" s="12"/>
    </row>
    <row r="63290" spans="7:7" x14ac:dyDescent="0.2">
      <c r="G63290" s="12"/>
    </row>
    <row r="63291" spans="7:7" x14ac:dyDescent="0.2">
      <c r="G63291" s="12"/>
    </row>
    <row r="63292" spans="7:7" x14ac:dyDescent="0.2">
      <c r="G63292" s="12"/>
    </row>
    <row r="63293" spans="7:7" x14ac:dyDescent="0.2">
      <c r="G63293" s="12"/>
    </row>
    <row r="63294" spans="7:7" x14ac:dyDescent="0.2">
      <c r="G63294" s="12"/>
    </row>
    <row r="63295" spans="7:7" x14ac:dyDescent="0.2">
      <c r="G63295" s="12"/>
    </row>
    <row r="63296" spans="7:7" x14ac:dyDescent="0.2">
      <c r="G63296" s="12"/>
    </row>
    <row r="63297" spans="7:7" x14ac:dyDescent="0.2">
      <c r="G63297" s="12"/>
    </row>
    <row r="63298" spans="7:7" x14ac:dyDescent="0.2">
      <c r="G63298" s="12"/>
    </row>
    <row r="63299" spans="7:7" x14ac:dyDescent="0.2">
      <c r="G63299" s="12"/>
    </row>
    <row r="63300" spans="7:7" x14ac:dyDescent="0.2">
      <c r="G63300" s="12"/>
    </row>
    <row r="63301" spans="7:7" x14ac:dyDescent="0.2">
      <c r="G63301" s="12"/>
    </row>
    <row r="63302" spans="7:7" x14ac:dyDescent="0.2">
      <c r="G63302" s="12"/>
    </row>
    <row r="63303" spans="7:7" x14ac:dyDescent="0.2">
      <c r="G63303" s="12"/>
    </row>
    <row r="63304" spans="7:7" x14ac:dyDescent="0.2">
      <c r="G63304" s="12"/>
    </row>
    <row r="63305" spans="7:7" x14ac:dyDescent="0.2">
      <c r="G63305" s="12"/>
    </row>
    <row r="63306" spans="7:7" x14ac:dyDescent="0.2">
      <c r="G63306" s="12"/>
    </row>
    <row r="63307" spans="7:7" x14ac:dyDescent="0.2">
      <c r="G63307" s="12"/>
    </row>
    <row r="63308" spans="7:7" x14ac:dyDescent="0.2">
      <c r="G63308" s="12"/>
    </row>
    <row r="63309" spans="7:7" x14ac:dyDescent="0.2">
      <c r="G63309" s="12"/>
    </row>
    <row r="63310" spans="7:7" x14ac:dyDescent="0.2">
      <c r="G63310" s="12"/>
    </row>
    <row r="63311" spans="7:7" x14ac:dyDescent="0.2">
      <c r="G63311" s="12"/>
    </row>
    <row r="63312" spans="7:7" x14ac:dyDescent="0.2">
      <c r="G63312" s="12"/>
    </row>
    <row r="63313" spans="7:7" x14ac:dyDescent="0.2">
      <c r="G63313" s="12"/>
    </row>
    <row r="63314" spans="7:7" x14ac:dyDescent="0.2">
      <c r="G63314" s="12"/>
    </row>
    <row r="63315" spans="7:7" x14ac:dyDescent="0.2">
      <c r="G63315" s="12"/>
    </row>
    <row r="63316" spans="7:7" x14ac:dyDescent="0.2">
      <c r="G63316" s="12"/>
    </row>
    <row r="63317" spans="7:7" x14ac:dyDescent="0.2">
      <c r="G63317" s="12"/>
    </row>
    <row r="63318" spans="7:7" x14ac:dyDescent="0.2">
      <c r="G63318" s="12"/>
    </row>
    <row r="63319" spans="7:7" x14ac:dyDescent="0.2">
      <c r="G63319" s="12"/>
    </row>
    <row r="63320" spans="7:7" x14ac:dyDescent="0.2">
      <c r="G63320" s="12"/>
    </row>
    <row r="63321" spans="7:7" x14ac:dyDescent="0.2">
      <c r="G63321" s="12"/>
    </row>
    <row r="63322" spans="7:7" x14ac:dyDescent="0.2">
      <c r="G63322" s="12"/>
    </row>
    <row r="63323" spans="7:7" x14ac:dyDescent="0.2">
      <c r="G63323" s="12"/>
    </row>
    <row r="63324" spans="7:7" x14ac:dyDescent="0.2">
      <c r="G63324" s="12"/>
    </row>
    <row r="63325" spans="7:7" x14ac:dyDescent="0.2">
      <c r="G63325" s="12"/>
    </row>
    <row r="63326" spans="7:7" x14ac:dyDescent="0.2">
      <c r="G63326" s="12"/>
    </row>
    <row r="63327" spans="7:7" x14ac:dyDescent="0.2">
      <c r="G63327" s="12"/>
    </row>
    <row r="63328" spans="7:7" x14ac:dyDescent="0.2">
      <c r="G63328" s="12"/>
    </row>
    <row r="63329" spans="7:7" x14ac:dyDescent="0.2">
      <c r="G63329" s="12"/>
    </row>
    <row r="63330" spans="7:7" x14ac:dyDescent="0.2">
      <c r="G63330" s="12"/>
    </row>
    <row r="63331" spans="7:7" x14ac:dyDescent="0.2">
      <c r="G63331" s="12"/>
    </row>
    <row r="63332" spans="7:7" x14ac:dyDescent="0.2">
      <c r="G63332" s="12"/>
    </row>
    <row r="63333" spans="7:7" x14ac:dyDescent="0.2">
      <c r="G63333" s="12"/>
    </row>
    <row r="63334" spans="7:7" x14ac:dyDescent="0.2">
      <c r="G63334" s="12"/>
    </row>
    <row r="63335" spans="7:7" x14ac:dyDescent="0.2">
      <c r="G63335" s="12"/>
    </row>
    <row r="63336" spans="7:7" x14ac:dyDescent="0.2">
      <c r="G63336" s="12"/>
    </row>
    <row r="63337" spans="7:7" x14ac:dyDescent="0.2">
      <c r="G63337" s="12"/>
    </row>
    <row r="63338" spans="7:7" x14ac:dyDescent="0.2">
      <c r="G63338" s="12"/>
    </row>
    <row r="63339" spans="7:7" x14ac:dyDescent="0.2">
      <c r="G63339" s="12"/>
    </row>
    <row r="63340" spans="7:7" x14ac:dyDescent="0.2">
      <c r="G63340" s="12"/>
    </row>
    <row r="63341" spans="7:7" x14ac:dyDescent="0.2">
      <c r="G63341" s="12"/>
    </row>
    <row r="63342" spans="7:7" x14ac:dyDescent="0.2">
      <c r="G63342" s="12"/>
    </row>
    <row r="63343" spans="7:7" x14ac:dyDescent="0.2">
      <c r="G63343" s="12"/>
    </row>
    <row r="63344" spans="7:7" x14ac:dyDescent="0.2">
      <c r="G63344" s="12"/>
    </row>
    <row r="63345" spans="7:7" x14ac:dyDescent="0.2">
      <c r="G63345" s="12"/>
    </row>
    <row r="63346" spans="7:7" x14ac:dyDescent="0.2">
      <c r="G63346" s="12"/>
    </row>
    <row r="63347" spans="7:7" x14ac:dyDescent="0.2">
      <c r="G63347" s="12"/>
    </row>
    <row r="63348" spans="7:7" x14ac:dyDescent="0.2">
      <c r="G63348" s="12"/>
    </row>
    <row r="63349" spans="7:7" x14ac:dyDescent="0.2">
      <c r="G63349" s="12"/>
    </row>
    <row r="63350" spans="7:7" x14ac:dyDescent="0.2">
      <c r="G63350" s="12"/>
    </row>
    <row r="63351" spans="7:7" x14ac:dyDescent="0.2">
      <c r="G63351" s="12"/>
    </row>
    <row r="63352" spans="7:7" x14ac:dyDescent="0.2">
      <c r="G63352" s="12"/>
    </row>
    <row r="63353" spans="7:7" x14ac:dyDescent="0.2">
      <c r="G63353" s="12"/>
    </row>
    <row r="63354" spans="7:7" x14ac:dyDescent="0.2">
      <c r="G63354" s="12"/>
    </row>
    <row r="63355" spans="7:7" x14ac:dyDescent="0.2">
      <c r="G63355" s="12"/>
    </row>
    <row r="63356" spans="7:7" x14ac:dyDescent="0.2">
      <c r="G63356" s="12"/>
    </row>
    <row r="63357" spans="7:7" x14ac:dyDescent="0.2">
      <c r="G63357" s="12"/>
    </row>
    <row r="63358" spans="7:7" x14ac:dyDescent="0.2">
      <c r="G63358" s="12"/>
    </row>
    <row r="63359" spans="7:7" x14ac:dyDescent="0.2">
      <c r="G63359" s="12"/>
    </row>
    <row r="63360" spans="7:7" x14ac:dyDescent="0.2">
      <c r="G63360" s="12"/>
    </row>
    <row r="63361" spans="7:7" x14ac:dyDescent="0.2">
      <c r="G63361" s="12"/>
    </row>
    <row r="63362" spans="7:7" x14ac:dyDescent="0.2">
      <c r="G63362" s="12"/>
    </row>
    <row r="63363" spans="7:7" x14ac:dyDescent="0.2">
      <c r="G63363" s="12"/>
    </row>
    <row r="63364" spans="7:7" x14ac:dyDescent="0.2">
      <c r="G63364" s="12"/>
    </row>
    <row r="63365" spans="7:7" x14ac:dyDescent="0.2">
      <c r="G63365" s="12"/>
    </row>
    <row r="63366" spans="7:7" x14ac:dyDescent="0.2">
      <c r="G63366" s="12"/>
    </row>
    <row r="63367" spans="7:7" x14ac:dyDescent="0.2">
      <c r="G63367" s="12"/>
    </row>
    <row r="63368" spans="7:7" x14ac:dyDescent="0.2">
      <c r="G63368" s="12"/>
    </row>
    <row r="63369" spans="7:7" x14ac:dyDescent="0.2">
      <c r="G63369" s="12"/>
    </row>
    <row r="63370" spans="7:7" x14ac:dyDescent="0.2">
      <c r="G63370" s="12"/>
    </row>
    <row r="63371" spans="7:7" x14ac:dyDescent="0.2">
      <c r="G63371" s="12"/>
    </row>
    <row r="63372" spans="7:7" x14ac:dyDescent="0.2">
      <c r="G63372" s="12"/>
    </row>
    <row r="63373" spans="7:7" x14ac:dyDescent="0.2">
      <c r="G63373" s="12"/>
    </row>
    <row r="63374" spans="7:7" x14ac:dyDescent="0.2">
      <c r="G63374" s="12"/>
    </row>
    <row r="63375" spans="7:7" x14ac:dyDescent="0.2">
      <c r="G63375" s="12"/>
    </row>
    <row r="63376" spans="7:7" x14ac:dyDescent="0.2">
      <c r="G63376" s="12"/>
    </row>
    <row r="63377" spans="7:7" x14ac:dyDescent="0.2">
      <c r="G63377" s="12"/>
    </row>
    <row r="63378" spans="7:7" x14ac:dyDescent="0.2">
      <c r="G63378" s="12"/>
    </row>
    <row r="63379" spans="7:7" x14ac:dyDescent="0.2">
      <c r="G63379" s="12"/>
    </row>
    <row r="63380" spans="7:7" x14ac:dyDescent="0.2">
      <c r="G63380" s="12"/>
    </row>
    <row r="63381" spans="7:7" x14ac:dyDescent="0.2">
      <c r="G63381" s="12"/>
    </row>
    <row r="63382" spans="7:7" x14ac:dyDescent="0.2">
      <c r="G63382" s="12"/>
    </row>
    <row r="63383" spans="7:7" x14ac:dyDescent="0.2">
      <c r="G63383" s="12"/>
    </row>
    <row r="63384" spans="7:7" x14ac:dyDescent="0.2">
      <c r="G63384" s="12"/>
    </row>
    <row r="63385" spans="7:7" x14ac:dyDescent="0.2">
      <c r="G63385" s="12"/>
    </row>
    <row r="63386" spans="7:7" x14ac:dyDescent="0.2">
      <c r="G63386" s="12"/>
    </row>
    <row r="63387" spans="7:7" x14ac:dyDescent="0.2">
      <c r="G63387" s="12"/>
    </row>
    <row r="63388" spans="7:7" x14ac:dyDescent="0.2">
      <c r="G63388" s="12"/>
    </row>
    <row r="63389" spans="7:7" x14ac:dyDescent="0.2">
      <c r="G63389" s="12"/>
    </row>
    <row r="63390" spans="7:7" x14ac:dyDescent="0.2">
      <c r="G63390" s="12"/>
    </row>
    <row r="63391" spans="7:7" x14ac:dyDescent="0.2">
      <c r="G63391" s="12"/>
    </row>
    <row r="63392" spans="7:7" x14ac:dyDescent="0.2">
      <c r="G63392" s="12"/>
    </row>
    <row r="63393" spans="7:7" x14ac:dyDescent="0.2">
      <c r="G63393" s="12"/>
    </row>
    <row r="63394" spans="7:7" x14ac:dyDescent="0.2">
      <c r="G63394" s="12"/>
    </row>
    <row r="63395" spans="7:7" x14ac:dyDescent="0.2">
      <c r="G63395" s="12"/>
    </row>
    <row r="63396" spans="7:7" x14ac:dyDescent="0.2">
      <c r="G63396" s="12"/>
    </row>
    <row r="63397" spans="7:7" x14ac:dyDescent="0.2">
      <c r="G63397" s="12"/>
    </row>
    <row r="63398" spans="7:7" x14ac:dyDescent="0.2">
      <c r="G63398" s="12"/>
    </row>
    <row r="63399" spans="7:7" x14ac:dyDescent="0.2">
      <c r="G63399" s="12"/>
    </row>
    <row r="63400" spans="7:7" x14ac:dyDescent="0.2">
      <c r="G63400" s="12"/>
    </row>
    <row r="63401" spans="7:7" x14ac:dyDescent="0.2">
      <c r="G63401" s="12"/>
    </row>
    <row r="63402" spans="7:7" x14ac:dyDescent="0.2">
      <c r="G63402" s="12"/>
    </row>
    <row r="63403" spans="7:7" x14ac:dyDescent="0.2">
      <c r="G63403" s="12"/>
    </row>
    <row r="63404" spans="7:7" x14ac:dyDescent="0.2">
      <c r="G63404" s="12"/>
    </row>
    <row r="63405" spans="7:7" x14ac:dyDescent="0.2">
      <c r="G63405" s="12"/>
    </row>
    <row r="63406" spans="7:7" x14ac:dyDescent="0.2">
      <c r="G63406" s="12"/>
    </row>
    <row r="63407" spans="7:7" x14ac:dyDescent="0.2">
      <c r="G63407" s="12"/>
    </row>
    <row r="63408" spans="7:7" x14ac:dyDescent="0.2">
      <c r="G63408" s="12"/>
    </row>
    <row r="63409" spans="7:7" x14ac:dyDescent="0.2">
      <c r="G63409" s="12"/>
    </row>
    <row r="63410" spans="7:7" x14ac:dyDescent="0.2">
      <c r="G63410" s="12"/>
    </row>
    <row r="63411" spans="7:7" x14ac:dyDescent="0.2">
      <c r="G63411" s="12"/>
    </row>
    <row r="63412" spans="7:7" x14ac:dyDescent="0.2">
      <c r="G63412" s="12"/>
    </row>
    <row r="63413" spans="7:7" x14ac:dyDescent="0.2">
      <c r="G63413" s="12"/>
    </row>
    <row r="63414" spans="7:7" x14ac:dyDescent="0.2">
      <c r="G63414" s="12"/>
    </row>
    <row r="63415" spans="7:7" x14ac:dyDescent="0.2">
      <c r="G63415" s="12"/>
    </row>
    <row r="63416" spans="7:7" x14ac:dyDescent="0.2">
      <c r="G63416" s="12"/>
    </row>
    <row r="63417" spans="7:7" x14ac:dyDescent="0.2">
      <c r="G63417" s="12"/>
    </row>
    <row r="63418" spans="7:7" x14ac:dyDescent="0.2">
      <c r="G63418" s="12"/>
    </row>
    <row r="63419" spans="7:7" x14ac:dyDescent="0.2">
      <c r="G63419" s="12"/>
    </row>
    <row r="63420" spans="7:7" x14ac:dyDescent="0.2">
      <c r="G63420" s="12"/>
    </row>
    <row r="63421" spans="7:7" x14ac:dyDescent="0.2">
      <c r="G63421" s="12"/>
    </row>
    <row r="63422" spans="7:7" x14ac:dyDescent="0.2">
      <c r="G63422" s="12"/>
    </row>
    <row r="63423" spans="7:7" x14ac:dyDescent="0.2">
      <c r="G63423" s="12"/>
    </row>
    <row r="63424" spans="7:7" x14ac:dyDescent="0.2">
      <c r="G63424" s="12"/>
    </row>
    <row r="63425" spans="7:7" x14ac:dyDescent="0.2">
      <c r="G63425" s="12"/>
    </row>
    <row r="63426" spans="7:7" x14ac:dyDescent="0.2">
      <c r="G63426" s="12"/>
    </row>
    <row r="63427" spans="7:7" x14ac:dyDescent="0.2">
      <c r="G63427" s="12"/>
    </row>
    <row r="63428" spans="7:7" x14ac:dyDescent="0.2">
      <c r="G63428" s="12"/>
    </row>
    <row r="63429" spans="7:7" x14ac:dyDescent="0.2">
      <c r="G63429" s="12"/>
    </row>
    <row r="63430" spans="7:7" x14ac:dyDescent="0.2">
      <c r="G63430" s="12"/>
    </row>
    <row r="63431" spans="7:7" x14ac:dyDescent="0.2">
      <c r="G63431" s="12"/>
    </row>
    <row r="63432" spans="7:7" x14ac:dyDescent="0.2">
      <c r="G63432" s="12"/>
    </row>
    <row r="63433" spans="7:7" x14ac:dyDescent="0.2">
      <c r="G63433" s="12"/>
    </row>
    <row r="63434" spans="7:7" x14ac:dyDescent="0.2">
      <c r="G63434" s="12"/>
    </row>
    <row r="63435" spans="7:7" x14ac:dyDescent="0.2">
      <c r="G63435" s="12"/>
    </row>
    <row r="63436" spans="7:7" x14ac:dyDescent="0.2">
      <c r="G63436" s="12"/>
    </row>
    <row r="63437" spans="7:7" x14ac:dyDescent="0.2">
      <c r="G63437" s="12"/>
    </row>
    <row r="63438" spans="7:7" x14ac:dyDescent="0.2">
      <c r="G63438" s="12"/>
    </row>
    <row r="63439" spans="7:7" x14ac:dyDescent="0.2">
      <c r="G63439" s="12"/>
    </row>
    <row r="63440" spans="7:7" x14ac:dyDescent="0.2">
      <c r="G63440" s="12"/>
    </row>
    <row r="63441" spans="7:7" x14ac:dyDescent="0.2">
      <c r="G63441" s="12"/>
    </row>
    <row r="63442" spans="7:7" x14ac:dyDescent="0.2">
      <c r="G63442" s="12"/>
    </row>
    <row r="63443" spans="7:7" x14ac:dyDescent="0.2">
      <c r="G63443" s="12"/>
    </row>
    <row r="63444" spans="7:7" x14ac:dyDescent="0.2">
      <c r="G63444" s="12"/>
    </row>
    <row r="63445" spans="7:7" x14ac:dyDescent="0.2">
      <c r="G63445" s="12"/>
    </row>
    <row r="63446" spans="7:7" x14ac:dyDescent="0.2">
      <c r="G63446" s="12"/>
    </row>
    <row r="63447" spans="7:7" x14ac:dyDescent="0.2">
      <c r="G63447" s="12"/>
    </row>
    <row r="63448" spans="7:7" x14ac:dyDescent="0.2">
      <c r="G63448" s="12"/>
    </row>
    <row r="63449" spans="7:7" x14ac:dyDescent="0.2">
      <c r="G63449" s="12"/>
    </row>
    <row r="63450" spans="7:7" x14ac:dyDescent="0.2">
      <c r="G63450" s="12"/>
    </row>
    <row r="63451" spans="7:7" x14ac:dyDescent="0.2">
      <c r="G63451" s="12"/>
    </row>
    <row r="63452" spans="7:7" x14ac:dyDescent="0.2">
      <c r="G63452" s="12"/>
    </row>
    <row r="63453" spans="7:7" x14ac:dyDescent="0.2">
      <c r="G63453" s="12"/>
    </row>
    <row r="63454" spans="7:7" x14ac:dyDescent="0.2">
      <c r="G63454" s="12"/>
    </row>
    <row r="63455" spans="7:7" x14ac:dyDescent="0.2">
      <c r="G63455" s="12"/>
    </row>
    <row r="63456" spans="7:7" x14ac:dyDescent="0.2">
      <c r="G63456" s="12"/>
    </row>
    <row r="63457" spans="7:7" x14ac:dyDescent="0.2">
      <c r="G63457" s="12"/>
    </row>
    <row r="63458" spans="7:7" x14ac:dyDescent="0.2">
      <c r="G63458" s="12"/>
    </row>
    <row r="63459" spans="7:7" x14ac:dyDescent="0.2">
      <c r="G63459" s="12"/>
    </row>
    <row r="63460" spans="7:7" x14ac:dyDescent="0.2">
      <c r="G63460" s="12"/>
    </row>
    <row r="63461" spans="7:7" x14ac:dyDescent="0.2">
      <c r="G63461" s="12"/>
    </row>
    <row r="63462" spans="7:7" x14ac:dyDescent="0.2">
      <c r="G63462" s="12"/>
    </row>
    <row r="63463" spans="7:7" x14ac:dyDescent="0.2">
      <c r="G63463" s="12"/>
    </row>
    <row r="63464" spans="7:7" x14ac:dyDescent="0.2">
      <c r="G63464" s="12"/>
    </row>
    <row r="63465" spans="7:7" x14ac:dyDescent="0.2">
      <c r="G63465" s="12"/>
    </row>
    <row r="63466" spans="7:7" x14ac:dyDescent="0.2">
      <c r="G63466" s="12"/>
    </row>
    <row r="63467" spans="7:7" x14ac:dyDescent="0.2">
      <c r="G63467" s="12"/>
    </row>
    <row r="63468" spans="7:7" x14ac:dyDescent="0.2">
      <c r="G63468" s="12"/>
    </row>
    <row r="63469" spans="7:7" x14ac:dyDescent="0.2">
      <c r="G63469" s="12"/>
    </row>
    <row r="63470" spans="7:7" x14ac:dyDescent="0.2">
      <c r="G63470" s="12"/>
    </row>
    <row r="63471" spans="7:7" x14ac:dyDescent="0.2">
      <c r="G63471" s="12"/>
    </row>
    <row r="63472" spans="7:7" x14ac:dyDescent="0.2">
      <c r="G63472" s="12"/>
    </row>
    <row r="63473" spans="7:7" x14ac:dyDescent="0.2">
      <c r="G63473" s="12"/>
    </row>
    <row r="63474" spans="7:7" x14ac:dyDescent="0.2">
      <c r="G63474" s="12"/>
    </row>
    <row r="63475" spans="7:7" x14ac:dyDescent="0.2">
      <c r="G63475" s="12"/>
    </row>
    <row r="63476" spans="7:7" x14ac:dyDescent="0.2">
      <c r="G63476" s="12"/>
    </row>
    <row r="63477" spans="7:7" x14ac:dyDescent="0.2">
      <c r="G63477" s="12"/>
    </row>
    <row r="63478" spans="7:7" x14ac:dyDescent="0.2">
      <c r="G63478" s="12"/>
    </row>
    <row r="63479" spans="7:7" x14ac:dyDescent="0.2">
      <c r="G63479" s="12"/>
    </row>
    <row r="63480" spans="7:7" x14ac:dyDescent="0.2">
      <c r="G63480" s="12"/>
    </row>
    <row r="63481" spans="7:7" x14ac:dyDescent="0.2">
      <c r="G63481" s="12"/>
    </row>
    <row r="63482" spans="7:7" x14ac:dyDescent="0.2">
      <c r="G63482" s="12"/>
    </row>
    <row r="63483" spans="7:7" x14ac:dyDescent="0.2">
      <c r="G63483" s="12"/>
    </row>
    <row r="63484" spans="7:7" x14ac:dyDescent="0.2">
      <c r="G63484" s="12"/>
    </row>
    <row r="63485" spans="7:7" x14ac:dyDescent="0.2">
      <c r="G63485" s="12"/>
    </row>
    <row r="63486" spans="7:7" x14ac:dyDescent="0.2">
      <c r="G63486" s="12"/>
    </row>
    <row r="63487" spans="7:7" x14ac:dyDescent="0.2">
      <c r="G63487" s="12"/>
    </row>
    <row r="63488" spans="7:7" x14ac:dyDescent="0.2">
      <c r="G63488" s="12"/>
    </row>
    <row r="63489" spans="7:7" x14ac:dyDescent="0.2">
      <c r="G63489" s="12"/>
    </row>
    <row r="63490" spans="7:7" x14ac:dyDescent="0.2">
      <c r="G63490" s="12"/>
    </row>
    <row r="63491" spans="7:7" x14ac:dyDescent="0.2">
      <c r="G63491" s="12"/>
    </row>
    <row r="63492" spans="7:7" x14ac:dyDescent="0.2">
      <c r="G63492" s="12"/>
    </row>
    <row r="63493" spans="7:7" x14ac:dyDescent="0.2">
      <c r="G63493" s="12"/>
    </row>
    <row r="63494" spans="7:7" x14ac:dyDescent="0.2">
      <c r="G63494" s="12"/>
    </row>
    <row r="63495" spans="7:7" x14ac:dyDescent="0.2">
      <c r="G63495" s="12"/>
    </row>
    <row r="63496" spans="7:7" x14ac:dyDescent="0.2">
      <c r="G63496" s="12"/>
    </row>
    <row r="63497" spans="7:7" x14ac:dyDescent="0.2">
      <c r="G63497" s="12"/>
    </row>
    <row r="63498" spans="7:7" x14ac:dyDescent="0.2">
      <c r="G63498" s="12"/>
    </row>
    <row r="63499" spans="7:7" x14ac:dyDescent="0.2">
      <c r="G63499" s="12"/>
    </row>
    <row r="63500" spans="7:7" x14ac:dyDescent="0.2">
      <c r="G63500" s="12"/>
    </row>
    <row r="63501" spans="7:7" x14ac:dyDescent="0.2">
      <c r="G63501" s="12"/>
    </row>
    <row r="63502" spans="7:7" x14ac:dyDescent="0.2">
      <c r="G63502" s="12"/>
    </row>
    <row r="63503" spans="7:7" x14ac:dyDescent="0.2">
      <c r="G63503" s="12"/>
    </row>
    <row r="63504" spans="7:7" x14ac:dyDescent="0.2">
      <c r="G63504" s="12"/>
    </row>
    <row r="63505" spans="7:7" x14ac:dyDescent="0.2">
      <c r="G63505" s="12"/>
    </row>
    <row r="63506" spans="7:7" x14ac:dyDescent="0.2">
      <c r="G63506" s="12"/>
    </row>
    <row r="63507" spans="7:7" x14ac:dyDescent="0.2">
      <c r="G63507" s="12"/>
    </row>
    <row r="63508" spans="7:7" x14ac:dyDescent="0.2">
      <c r="G63508" s="12"/>
    </row>
    <row r="63509" spans="7:7" x14ac:dyDescent="0.2">
      <c r="G63509" s="12"/>
    </row>
    <row r="63510" spans="7:7" x14ac:dyDescent="0.2">
      <c r="G63510" s="12"/>
    </row>
    <row r="63511" spans="7:7" x14ac:dyDescent="0.2">
      <c r="G63511" s="12"/>
    </row>
    <row r="63512" spans="7:7" x14ac:dyDescent="0.2">
      <c r="G63512" s="12"/>
    </row>
    <row r="63513" spans="7:7" x14ac:dyDescent="0.2">
      <c r="G63513" s="12"/>
    </row>
    <row r="63514" spans="7:7" x14ac:dyDescent="0.2">
      <c r="G63514" s="12"/>
    </row>
    <row r="63515" spans="7:7" x14ac:dyDescent="0.2">
      <c r="G63515" s="12"/>
    </row>
    <row r="63516" spans="7:7" x14ac:dyDescent="0.2">
      <c r="G63516" s="12"/>
    </row>
    <row r="63517" spans="7:7" x14ac:dyDescent="0.2">
      <c r="G63517" s="12"/>
    </row>
    <row r="63518" spans="7:7" x14ac:dyDescent="0.2">
      <c r="G63518" s="12"/>
    </row>
    <row r="63519" spans="7:7" x14ac:dyDescent="0.2">
      <c r="G63519" s="12"/>
    </row>
    <row r="63520" spans="7:7" x14ac:dyDescent="0.2">
      <c r="G63520" s="12"/>
    </row>
    <row r="63521" spans="7:7" x14ac:dyDescent="0.2">
      <c r="G63521" s="12"/>
    </row>
    <row r="63522" spans="7:7" x14ac:dyDescent="0.2">
      <c r="G63522" s="12"/>
    </row>
    <row r="63523" spans="7:7" x14ac:dyDescent="0.2">
      <c r="G63523" s="12"/>
    </row>
    <row r="63524" spans="7:7" x14ac:dyDescent="0.2">
      <c r="G63524" s="12"/>
    </row>
    <row r="63525" spans="7:7" x14ac:dyDescent="0.2">
      <c r="G63525" s="12"/>
    </row>
    <row r="63526" spans="7:7" x14ac:dyDescent="0.2">
      <c r="G63526" s="12"/>
    </row>
    <row r="63527" spans="7:7" x14ac:dyDescent="0.2">
      <c r="G63527" s="12"/>
    </row>
    <row r="63528" spans="7:7" x14ac:dyDescent="0.2">
      <c r="G63528" s="12"/>
    </row>
    <row r="63529" spans="7:7" x14ac:dyDescent="0.2">
      <c r="G63529" s="12"/>
    </row>
    <row r="63530" spans="7:7" x14ac:dyDescent="0.2">
      <c r="G63530" s="12"/>
    </row>
    <row r="63531" spans="7:7" x14ac:dyDescent="0.2">
      <c r="G63531" s="12"/>
    </row>
    <row r="63532" spans="7:7" x14ac:dyDescent="0.2">
      <c r="G63532" s="12"/>
    </row>
    <row r="63533" spans="7:7" x14ac:dyDescent="0.2">
      <c r="G63533" s="12"/>
    </row>
    <row r="63534" spans="7:7" x14ac:dyDescent="0.2">
      <c r="G63534" s="12"/>
    </row>
    <row r="63535" spans="7:7" x14ac:dyDescent="0.2">
      <c r="G63535" s="12"/>
    </row>
    <row r="63536" spans="7:7" x14ac:dyDescent="0.2">
      <c r="G63536" s="12"/>
    </row>
    <row r="63537" spans="7:7" x14ac:dyDescent="0.2">
      <c r="G63537" s="12"/>
    </row>
    <row r="63538" spans="7:7" x14ac:dyDescent="0.2">
      <c r="G63538" s="12"/>
    </row>
    <row r="63539" spans="7:7" x14ac:dyDescent="0.2">
      <c r="G63539" s="12"/>
    </row>
    <row r="63540" spans="7:7" x14ac:dyDescent="0.2">
      <c r="G63540" s="12"/>
    </row>
    <row r="63541" spans="7:7" x14ac:dyDescent="0.2">
      <c r="G63541" s="12"/>
    </row>
    <row r="63542" spans="7:7" x14ac:dyDescent="0.2">
      <c r="G63542" s="12"/>
    </row>
    <row r="63543" spans="7:7" x14ac:dyDescent="0.2">
      <c r="G63543" s="12"/>
    </row>
    <row r="63544" spans="7:7" x14ac:dyDescent="0.2">
      <c r="G63544" s="12"/>
    </row>
    <row r="63545" spans="7:7" x14ac:dyDescent="0.2">
      <c r="G63545" s="12"/>
    </row>
    <row r="63546" spans="7:7" x14ac:dyDescent="0.2">
      <c r="G63546" s="12"/>
    </row>
    <row r="63547" spans="7:7" x14ac:dyDescent="0.2">
      <c r="G63547" s="12"/>
    </row>
    <row r="63548" spans="7:7" x14ac:dyDescent="0.2">
      <c r="G63548" s="12"/>
    </row>
    <row r="63549" spans="7:7" x14ac:dyDescent="0.2">
      <c r="G63549" s="12"/>
    </row>
    <row r="63550" spans="7:7" x14ac:dyDescent="0.2">
      <c r="G63550" s="12"/>
    </row>
    <row r="63551" spans="7:7" x14ac:dyDescent="0.2">
      <c r="G63551" s="12"/>
    </row>
    <row r="63552" spans="7:7" x14ac:dyDescent="0.2">
      <c r="G63552" s="12"/>
    </row>
    <row r="63553" spans="7:7" x14ac:dyDescent="0.2">
      <c r="G63553" s="12"/>
    </row>
    <row r="63554" spans="7:7" x14ac:dyDescent="0.2">
      <c r="G63554" s="12"/>
    </row>
    <row r="63555" spans="7:7" x14ac:dyDescent="0.2">
      <c r="G63555" s="12"/>
    </row>
    <row r="63556" spans="7:7" x14ac:dyDescent="0.2">
      <c r="G63556" s="12"/>
    </row>
    <row r="63557" spans="7:7" x14ac:dyDescent="0.2">
      <c r="G63557" s="12"/>
    </row>
    <row r="63558" spans="7:7" x14ac:dyDescent="0.2">
      <c r="G63558" s="12"/>
    </row>
    <row r="63559" spans="7:7" x14ac:dyDescent="0.2">
      <c r="G63559" s="12"/>
    </row>
    <row r="63560" spans="7:7" x14ac:dyDescent="0.2">
      <c r="G63560" s="12"/>
    </row>
    <row r="63561" spans="7:7" x14ac:dyDescent="0.2">
      <c r="G63561" s="12"/>
    </row>
    <row r="63562" spans="7:7" x14ac:dyDescent="0.2">
      <c r="G63562" s="12"/>
    </row>
    <row r="63563" spans="7:7" x14ac:dyDescent="0.2">
      <c r="G63563" s="12"/>
    </row>
    <row r="63564" spans="7:7" x14ac:dyDescent="0.2">
      <c r="G63564" s="12"/>
    </row>
    <row r="63565" spans="7:7" x14ac:dyDescent="0.2">
      <c r="G63565" s="12"/>
    </row>
    <row r="63566" spans="7:7" x14ac:dyDescent="0.2">
      <c r="G63566" s="12"/>
    </row>
    <row r="63567" spans="7:7" x14ac:dyDescent="0.2">
      <c r="G63567" s="12"/>
    </row>
    <row r="63568" spans="7:7" x14ac:dyDescent="0.2">
      <c r="G63568" s="12"/>
    </row>
    <row r="63569" spans="7:7" x14ac:dyDescent="0.2">
      <c r="G63569" s="12"/>
    </row>
    <row r="63570" spans="7:7" x14ac:dyDescent="0.2">
      <c r="G63570" s="12"/>
    </row>
    <row r="63571" spans="7:7" x14ac:dyDescent="0.2">
      <c r="G63571" s="12"/>
    </row>
    <row r="63572" spans="7:7" x14ac:dyDescent="0.2">
      <c r="G63572" s="12"/>
    </row>
    <row r="63573" spans="7:7" x14ac:dyDescent="0.2">
      <c r="G63573" s="12"/>
    </row>
    <row r="63574" spans="7:7" x14ac:dyDescent="0.2">
      <c r="G63574" s="12"/>
    </row>
    <row r="63575" spans="7:7" x14ac:dyDescent="0.2">
      <c r="G63575" s="12"/>
    </row>
    <row r="63576" spans="7:7" x14ac:dyDescent="0.2">
      <c r="G63576" s="12"/>
    </row>
    <row r="63577" spans="7:7" x14ac:dyDescent="0.2">
      <c r="G63577" s="12"/>
    </row>
    <row r="63578" spans="7:7" x14ac:dyDescent="0.2">
      <c r="G63578" s="12"/>
    </row>
    <row r="63579" spans="7:7" x14ac:dyDescent="0.2">
      <c r="G63579" s="12"/>
    </row>
    <row r="63580" spans="7:7" x14ac:dyDescent="0.2">
      <c r="G63580" s="12"/>
    </row>
    <row r="63581" spans="7:7" x14ac:dyDescent="0.2">
      <c r="G63581" s="12"/>
    </row>
    <row r="63582" spans="7:7" x14ac:dyDescent="0.2">
      <c r="G63582" s="12"/>
    </row>
    <row r="63583" spans="7:7" x14ac:dyDescent="0.2">
      <c r="G63583" s="12"/>
    </row>
    <row r="63584" spans="7:7" x14ac:dyDescent="0.2">
      <c r="G63584" s="12"/>
    </row>
    <row r="63585" spans="7:7" x14ac:dyDescent="0.2">
      <c r="G63585" s="12"/>
    </row>
    <row r="63586" spans="7:7" x14ac:dyDescent="0.2">
      <c r="G63586" s="12"/>
    </row>
    <row r="63587" spans="7:7" x14ac:dyDescent="0.2">
      <c r="G63587" s="12"/>
    </row>
    <row r="63588" spans="7:7" x14ac:dyDescent="0.2">
      <c r="G63588" s="12"/>
    </row>
    <row r="63589" spans="7:7" x14ac:dyDescent="0.2">
      <c r="G63589" s="12"/>
    </row>
    <row r="63590" spans="7:7" x14ac:dyDescent="0.2">
      <c r="G63590" s="12"/>
    </row>
    <row r="63591" spans="7:7" x14ac:dyDescent="0.2">
      <c r="G63591" s="12"/>
    </row>
    <row r="63592" spans="7:7" x14ac:dyDescent="0.2">
      <c r="G63592" s="12"/>
    </row>
    <row r="63593" spans="7:7" x14ac:dyDescent="0.2">
      <c r="G63593" s="12"/>
    </row>
    <row r="63594" spans="7:7" x14ac:dyDescent="0.2">
      <c r="G63594" s="12"/>
    </row>
    <row r="63595" spans="7:7" x14ac:dyDescent="0.2">
      <c r="G63595" s="12"/>
    </row>
    <row r="63596" spans="7:7" x14ac:dyDescent="0.2">
      <c r="G63596" s="12"/>
    </row>
    <row r="63597" spans="7:7" x14ac:dyDescent="0.2">
      <c r="G63597" s="12"/>
    </row>
    <row r="63598" spans="7:7" x14ac:dyDescent="0.2">
      <c r="G63598" s="12"/>
    </row>
    <row r="63599" spans="7:7" x14ac:dyDescent="0.2">
      <c r="G63599" s="12"/>
    </row>
    <row r="63600" spans="7:7" x14ac:dyDescent="0.2">
      <c r="G63600" s="12"/>
    </row>
    <row r="63601" spans="7:7" x14ac:dyDescent="0.2">
      <c r="G63601" s="12"/>
    </row>
    <row r="63602" spans="7:7" x14ac:dyDescent="0.2">
      <c r="G63602" s="12"/>
    </row>
    <row r="63603" spans="7:7" x14ac:dyDescent="0.2">
      <c r="G63603" s="12"/>
    </row>
    <row r="63604" spans="7:7" x14ac:dyDescent="0.2">
      <c r="G63604" s="12"/>
    </row>
    <row r="63605" spans="7:7" x14ac:dyDescent="0.2">
      <c r="G63605" s="12"/>
    </row>
    <row r="63606" spans="7:7" x14ac:dyDescent="0.2">
      <c r="G63606" s="12"/>
    </row>
    <row r="63607" spans="7:7" x14ac:dyDescent="0.2">
      <c r="G63607" s="12"/>
    </row>
    <row r="63608" spans="7:7" x14ac:dyDescent="0.2">
      <c r="G63608" s="12"/>
    </row>
    <row r="63609" spans="7:7" x14ac:dyDescent="0.2">
      <c r="G63609" s="12"/>
    </row>
    <row r="63610" spans="7:7" x14ac:dyDescent="0.2">
      <c r="G63610" s="12"/>
    </row>
    <row r="63611" spans="7:7" x14ac:dyDescent="0.2">
      <c r="G63611" s="12"/>
    </row>
    <row r="63612" spans="7:7" x14ac:dyDescent="0.2">
      <c r="G63612" s="12"/>
    </row>
    <row r="63613" spans="7:7" x14ac:dyDescent="0.2">
      <c r="G63613" s="12"/>
    </row>
    <row r="63614" spans="7:7" x14ac:dyDescent="0.2">
      <c r="G63614" s="12"/>
    </row>
    <row r="63615" spans="7:7" x14ac:dyDescent="0.2">
      <c r="G63615" s="12"/>
    </row>
    <row r="63616" spans="7:7" x14ac:dyDescent="0.2">
      <c r="G63616" s="12"/>
    </row>
    <row r="63617" spans="7:7" x14ac:dyDescent="0.2">
      <c r="G63617" s="12"/>
    </row>
    <row r="63618" spans="7:7" x14ac:dyDescent="0.2">
      <c r="G63618" s="12"/>
    </row>
    <row r="63619" spans="7:7" x14ac:dyDescent="0.2">
      <c r="G63619" s="12"/>
    </row>
    <row r="63620" spans="7:7" x14ac:dyDescent="0.2">
      <c r="G63620" s="12"/>
    </row>
    <row r="63621" spans="7:7" x14ac:dyDescent="0.2">
      <c r="G63621" s="12"/>
    </row>
    <row r="63622" spans="7:7" x14ac:dyDescent="0.2">
      <c r="G63622" s="12"/>
    </row>
    <row r="63623" spans="7:7" x14ac:dyDescent="0.2">
      <c r="G63623" s="12"/>
    </row>
    <row r="63624" spans="7:7" x14ac:dyDescent="0.2">
      <c r="G63624" s="12"/>
    </row>
    <row r="63625" spans="7:7" x14ac:dyDescent="0.2">
      <c r="G63625" s="12"/>
    </row>
    <row r="63626" spans="7:7" x14ac:dyDescent="0.2">
      <c r="G63626" s="12"/>
    </row>
    <row r="63627" spans="7:7" x14ac:dyDescent="0.2">
      <c r="G63627" s="12"/>
    </row>
    <row r="63628" spans="7:7" x14ac:dyDescent="0.2">
      <c r="G63628" s="12"/>
    </row>
    <row r="63629" spans="7:7" x14ac:dyDescent="0.2">
      <c r="G63629" s="12"/>
    </row>
    <row r="63630" spans="7:7" x14ac:dyDescent="0.2">
      <c r="G63630" s="12"/>
    </row>
    <row r="63631" spans="7:7" x14ac:dyDescent="0.2">
      <c r="G63631" s="12"/>
    </row>
    <row r="63632" spans="7:7" x14ac:dyDescent="0.2">
      <c r="G63632" s="12"/>
    </row>
    <row r="63633" spans="7:7" x14ac:dyDescent="0.2">
      <c r="G63633" s="12"/>
    </row>
    <row r="63634" spans="7:7" x14ac:dyDescent="0.2">
      <c r="G63634" s="12"/>
    </row>
    <row r="63635" spans="7:7" x14ac:dyDescent="0.2">
      <c r="G63635" s="12"/>
    </row>
    <row r="63636" spans="7:7" x14ac:dyDescent="0.2">
      <c r="G63636" s="12"/>
    </row>
    <row r="63637" spans="7:7" x14ac:dyDescent="0.2">
      <c r="G63637" s="12"/>
    </row>
    <row r="63638" spans="7:7" x14ac:dyDescent="0.2">
      <c r="G63638" s="12"/>
    </row>
    <row r="63639" spans="7:7" x14ac:dyDescent="0.2">
      <c r="G63639" s="12"/>
    </row>
    <row r="63640" spans="7:7" x14ac:dyDescent="0.2">
      <c r="G63640" s="12"/>
    </row>
    <row r="63641" spans="7:7" x14ac:dyDescent="0.2">
      <c r="G63641" s="12"/>
    </row>
    <row r="63642" spans="7:7" x14ac:dyDescent="0.2">
      <c r="G63642" s="12"/>
    </row>
    <row r="63643" spans="7:7" x14ac:dyDescent="0.2">
      <c r="G63643" s="12"/>
    </row>
    <row r="63644" spans="7:7" x14ac:dyDescent="0.2">
      <c r="G63644" s="12"/>
    </row>
    <row r="63645" spans="7:7" x14ac:dyDescent="0.2">
      <c r="G63645" s="12"/>
    </row>
    <row r="63646" spans="7:7" x14ac:dyDescent="0.2">
      <c r="G63646" s="12"/>
    </row>
    <row r="63647" spans="7:7" x14ac:dyDescent="0.2">
      <c r="G63647" s="12"/>
    </row>
    <row r="63648" spans="7:7" x14ac:dyDescent="0.2">
      <c r="G63648" s="12"/>
    </row>
    <row r="63649" spans="7:7" x14ac:dyDescent="0.2">
      <c r="G63649" s="12"/>
    </row>
    <row r="63650" spans="7:7" x14ac:dyDescent="0.2">
      <c r="G63650" s="12"/>
    </row>
    <row r="63651" spans="7:7" x14ac:dyDescent="0.2">
      <c r="G63651" s="12"/>
    </row>
    <row r="63652" spans="7:7" x14ac:dyDescent="0.2">
      <c r="G63652" s="12"/>
    </row>
    <row r="63653" spans="7:7" x14ac:dyDescent="0.2">
      <c r="G63653" s="12"/>
    </row>
    <row r="63654" spans="7:7" x14ac:dyDescent="0.2">
      <c r="G63654" s="12"/>
    </row>
    <row r="63655" spans="7:7" x14ac:dyDescent="0.2">
      <c r="G63655" s="12"/>
    </row>
    <row r="63656" spans="7:7" x14ac:dyDescent="0.2">
      <c r="G63656" s="12"/>
    </row>
    <row r="63657" spans="7:7" x14ac:dyDescent="0.2">
      <c r="G63657" s="12"/>
    </row>
    <row r="63658" spans="7:7" x14ac:dyDescent="0.2">
      <c r="G63658" s="12"/>
    </row>
    <row r="63659" spans="7:7" x14ac:dyDescent="0.2">
      <c r="G63659" s="12"/>
    </row>
    <row r="63660" spans="7:7" x14ac:dyDescent="0.2">
      <c r="G63660" s="12"/>
    </row>
    <row r="63661" spans="7:7" x14ac:dyDescent="0.2">
      <c r="G63661" s="12"/>
    </row>
    <row r="63662" spans="7:7" x14ac:dyDescent="0.2">
      <c r="G63662" s="12"/>
    </row>
    <row r="63663" spans="7:7" x14ac:dyDescent="0.2">
      <c r="G63663" s="12"/>
    </row>
    <row r="63664" spans="7:7" x14ac:dyDescent="0.2">
      <c r="G63664" s="12"/>
    </row>
    <row r="63665" spans="7:7" x14ac:dyDescent="0.2">
      <c r="G63665" s="12"/>
    </row>
    <row r="63666" spans="7:7" x14ac:dyDescent="0.2">
      <c r="G63666" s="12"/>
    </row>
    <row r="63667" spans="7:7" x14ac:dyDescent="0.2">
      <c r="G63667" s="12"/>
    </row>
    <row r="63668" spans="7:7" x14ac:dyDescent="0.2">
      <c r="G63668" s="12"/>
    </row>
    <row r="63669" spans="7:7" x14ac:dyDescent="0.2">
      <c r="G63669" s="12"/>
    </row>
    <row r="63670" spans="7:7" x14ac:dyDescent="0.2">
      <c r="G63670" s="12"/>
    </row>
    <row r="63671" spans="7:7" x14ac:dyDescent="0.2">
      <c r="G63671" s="12"/>
    </row>
    <row r="63672" spans="7:7" x14ac:dyDescent="0.2">
      <c r="G63672" s="12"/>
    </row>
    <row r="63673" spans="7:7" x14ac:dyDescent="0.2">
      <c r="G63673" s="12"/>
    </row>
    <row r="63674" spans="7:7" x14ac:dyDescent="0.2">
      <c r="G63674" s="12"/>
    </row>
    <row r="63675" spans="7:7" x14ac:dyDescent="0.2">
      <c r="G63675" s="12"/>
    </row>
    <row r="63676" spans="7:7" x14ac:dyDescent="0.2">
      <c r="G63676" s="12"/>
    </row>
    <row r="63677" spans="7:7" x14ac:dyDescent="0.2">
      <c r="G63677" s="12"/>
    </row>
    <row r="63678" spans="7:7" x14ac:dyDescent="0.2">
      <c r="G63678" s="12"/>
    </row>
    <row r="63679" spans="7:7" x14ac:dyDescent="0.2">
      <c r="G63679" s="12"/>
    </row>
    <row r="63680" spans="7:7" x14ac:dyDescent="0.2">
      <c r="G63680" s="12"/>
    </row>
    <row r="63681" spans="7:7" x14ac:dyDescent="0.2">
      <c r="G63681" s="12"/>
    </row>
    <row r="63682" spans="7:7" x14ac:dyDescent="0.2">
      <c r="G63682" s="12"/>
    </row>
    <row r="63683" spans="7:7" x14ac:dyDescent="0.2">
      <c r="G63683" s="12"/>
    </row>
    <row r="63684" spans="7:7" x14ac:dyDescent="0.2">
      <c r="G63684" s="12"/>
    </row>
    <row r="63685" spans="7:7" x14ac:dyDescent="0.2">
      <c r="G63685" s="12"/>
    </row>
    <row r="63686" spans="7:7" x14ac:dyDescent="0.2">
      <c r="G63686" s="12"/>
    </row>
    <row r="63687" spans="7:7" x14ac:dyDescent="0.2">
      <c r="G63687" s="12"/>
    </row>
    <row r="63688" spans="7:7" x14ac:dyDescent="0.2">
      <c r="G63688" s="12"/>
    </row>
    <row r="63689" spans="7:7" x14ac:dyDescent="0.2">
      <c r="G63689" s="12"/>
    </row>
    <row r="63690" spans="7:7" x14ac:dyDescent="0.2">
      <c r="G63690" s="12"/>
    </row>
    <row r="63691" spans="7:7" x14ac:dyDescent="0.2">
      <c r="G63691" s="12"/>
    </row>
    <row r="63692" spans="7:7" x14ac:dyDescent="0.2">
      <c r="G63692" s="12"/>
    </row>
    <row r="63693" spans="7:7" x14ac:dyDescent="0.2">
      <c r="G63693" s="12"/>
    </row>
    <row r="63694" spans="7:7" x14ac:dyDescent="0.2">
      <c r="G63694" s="12"/>
    </row>
    <row r="63695" spans="7:7" x14ac:dyDescent="0.2">
      <c r="G63695" s="12"/>
    </row>
    <row r="63696" spans="7:7" x14ac:dyDescent="0.2">
      <c r="G63696" s="12"/>
    </row>
    <row r="63697" spans="7:7" x14ac:dyDescent="0.2">
      <c r="G63697" s="12"/>
    </row>
    <row r="63698" spans="7:7" x14ac:dyDescent="0.2">
      <c r="G63698" s="12"/>
    </row>
    <row r="63699" spans="7:7" x14ac:dyDescent="0.2">
      <c r="G63699" s="12"/>
    </row>
    <row r="63700" spans="7:7" x14ac:dyDescent="0.2">
      <c r="G63700" s="12"/>
    </row>
    <row r="63701" spans="7:7" x14ac:dyDescent="0.2">
      <c r="G63701" s="12"/>
    </row>
    <row r="63702" spans="7:7" x14ac:dyDescent="0.2">
      <c r="G63702" s="12"/>
    </row>
    <row r="63703" spans="7:7" x14ac:dyDescent="0.2">
      <c r="G63703" s="12"/>
    </row>
    <row r="63704" spans="7:7" x14ac:dyDescent="0.2">
      <c r="G63704" s="12"/>
    </row>
    <row r="63705" spans="7:7" x14ac:dyDescent="0.2">
      <c r="G63705" s="12"/>
    </row>
    <row r="63706" spans="7:7" x14ac:dyDescent="0.2">
      <c r="G63706" s="12"/>
    </row>
    <row r="63707" spans="7:7" x14ac:dyDescent="0.2">
      <c r="G63707" s="12"/>
    </row>
    <row r="63708" spans="7:7" x14ac:dyDescent="0.2">
      <c r="G63708" s="12"/>
    </row>
    <row r="63709" spans="7:7" x14ac:dyDescent="0.2">
      <c r="G63709" s="12"/>
    </row>
    <row r="63710" spans="7:7" x14ac:dyDescent="0.2">
      <c r="G63710" s="12"/>
    </row>
    <row r="63711" spans="7:7" x14ac:dyDescent="0.2">
      <c r="G63711" s="12"/>
    </row>
    <row r="63712" spans="7:7" x14ac:dyDescent="0.2">
      <c r="G63712" s="12"/>
    </row>
    <row r="63713" spans="7:7" x14ac:dyDescent="0.2">
      <c r="G63713" s="12"/>
    </row>
    <row r="63714" spans="7:7" x14ac:dyDescent="0.2">
      <c r="G63714" s="12"/>
    </row>
    <row r="63715" spans="7:7" x14ac:dyDescent="0.2">
      <c r="G63715" s="12"/>
    </row>
    <row r="63716" spans="7:7" x14ac:dyDescent="0.2">
      <c r="G63716" s="12"/>
    </row>
    <row r="63717" spans="7:7" x14ac:dyDescent="0.2">
      <c r="G63717" s="12"/>
    </row>
    <row r="63718" spans="7:7" x14ac:dyDescent="0.2">
      <c r="G63718" s="12"/>
    </row>
    <row r="63719" spans="7:7" x14ac:dyDescent="0.2">
      <c r="G63719" s="12"/>
    </row>
    <row r="63720" spans="7:7" x14ac:dyDescent="0.2">
      <c r="G63720" s="12"/>
    </row>
    <row r="63721" spans="7:7" x14ac:dyDescent="0.2">
      <c r="G63721" s="12"/>
    </row>
    <row r="63722" spans="7:7" x14ac:dyDescent="0.2">
      <c r="G63722" s="12"/>
    </row>
    <row r="63723" spans="7:7" x14ac:dyDescent="0.2">
      <c r="G63723" s="12"/>
    </row>
    <row r="63724" spans="7:7" x14ac:dyDescent="0.2">
      <c r="G63724" s="12"/>
    </row>
    <row r="63725" spans="7:7" x14ac:dyDescent="0.2">
      <c r="G63725" s="12"/>
    </row>
    <row r="63726" spans="7:7" x14ac:dyDescent="0.2">
      <c r="G63726" s="12"/>
    </row>
    <row r="63727" spans="7:7" x14ac:dyDescent="0.2">
      <c r="G63727" s="12"/>
    </row>
    <row r="63728" spans="7:7" x14ac:dyDescent="0.2">
      <c r="G63728" s="12"/>
    </row>
    <row r="63729" spans="7:7" x14ac:dyDescent="0.2">
      <c r="G63729" s="12"/>
    </row>
    <row r="63730" spans="7:7" x14ac:dyDescent="0.2">
      <c r="G63730" s="12"/>
    </row>
    <row r="63731" spans="7:7" x14ac:dyDescent="0.2">
      <c r="G63731" s="12"/>
    </row>
    <row r="63732" spans="7:7" x14ac:dyDescent="0.2">
      <c r="G63732" s="12"/>
    </row>
    <row r="63733" spans="7:7" x14ac:dyDescent="0.2">
      <c r="G63733" s="12"/>
    </row>
    <row r="63734" spans="7:7" x14ac:dyDescent="0.2">
      <c r="G63734" s="12"/>
    </row>
    <row r="63735" spans="7:7" x14ac:dyDescent="0.2">
      <c r="G63735" s="12"/>
    </row>
    <row r="63736" spans="7:7" x14ac:dyDescent="0.2">
      <c r="G63736" s="12"/>
    </row>
    <row r="63737" spans="7:7" x14ac:dyDescent="0.2">
      <c r="G63737" s="12"/>
    </row>
    <row r="63738" spans="7:7" x14ac:dyDescent="0.2">
      <c r="G63738" s="12"/>
    </row>
    <row r="63739" spans="7:7" x14ac:dyDescent="0.2">
      <c r="G63739" s="12"/>
    </row>
    <row r="63740" spans="7:7" x14ac:dyDescent="0.2">
      <c r="G63740" s="12"/>
    </row>
    <row r="63741" spans="7:7" x14ac:dyDescent="0.2">
      <c r="G63741" s="12"/>
    </row>
    <row r="63742" spans="7:7" x14ac:dyDescent="0.2">
      <c r="G63742" s="12"/>
    </row>
    <row r="63743" spans="7:7" x14ac:dyDescent="0.2">
      <c r="G63743" s="12"/>
    </row>
    <row r="63744" spans="7:7" x14ac:dyDescent="0.2">
      <c r="G63744" s="12"/>
    </row>
    <row r="63745" spans="7:7" x14ac:dyDescent="0.2">
      <c r="G63745" s="12"/>
    </row>
    <row r="63746" spans="7:7" x14ac:dyDescent="0.2">
      <c r="G63746" s="12"/>
    </row>
    <row r="63747" spans="7:7" x14ac:dyDescent="0.2">
      <c r="G63747" s="12"/>
    </row>
    <row r="63748" spans="7:7" x14ac:dyDescent="0.2">
      <c r="G63748" s="12"/>
    </row>
    <row r="63749" spans="7:7" x14ac:dyDescent="0.2">
      <c r="G63749" s="12"/>
    </row>
    <row r="63750" spans="7:7" x14ac:dyDescent="0.2">
      <c r="G63750" s="12"/>
    </row>
    <row r="63751" spans="7:7" x14ac:dyDescent="0.2">
      <c r="G63751" s="12"/>
    </row>
    <row r="63752" spans="7:7" x14ac:dyDescent="0.2">
      <c r="G63752" s="12"/>
    </row>
    <row r="63753" spans="7:7" x14ac:dyDescent="0.2">
      <c r="G63753" s="12"/>
    </row>
    <row r="63754" spans="7:7" x14ac:dyDescent="0.2">
      <c r="G63754" s="12"/>
    </row>
    <row r="63755" spans="7:7" x14ac:dyDescent="0.2">
      <c r="G63755" s="12"/>
    </row>
    <row r="63756" spans="7:7" x14ac:dyDescent="0.2">
      <c r="G63756" s="12"/>
    </row>
    <row r="63757" spans="7:7" x14ac:dyDescent="0.2">
      <c r="G63757" s="12"/>
    </row>
    <row r="63758" spans="7:7" x14ac:dyDescent="0.2">
      <c r="G63758" s="12"/>
    </row>
    <row r="63759" spans="7:7" x14ac:dyDescent="0.2">
      <c r="G63759" s="12"/>
    </row>
    <row r="63760" spans="7:7" x14ac:dyDescent="0.2">
      <c r="G63760" s="12"/>
    </row>
    <row r="63761" spans="7:7" x14ac:dyDescent="0.2">
      <c r="G63761" s="12"/>
    </row>
    <row r="63762" spans="7:7" x14ac:dyDescent="0.2">
      <c r="G63762" s="12"/>
    </row>
    <row r="63763" spans="7:7" x14ac:dyDescent="0.2">
      <c r="G63763" s="12"/>
    </row>
    <row r="63764" spans="7:7" x14ac:dyDescent="0.2">
      <c r="G63764" s="12"/>
    </row>
    <row r="63765" spans="7:7" x14ac:dyDescent="0.2">
      <c r="G63765" s="12"/>
    </row>
    <row r="63766" spans="7:7" x14ac:dyDescent="0.2">
      <c r="G63766" s="12"/>
    </row>
    <row r="63767" spans="7:7" x14ac:dyDescent="0.2">
      <c r="G63767" s="12"/>
    </row>
    <row r="63768" spans="7:7" x14ac:dyDescent="0.2">
      <c r="G63768" s="12"/>
    </row>
    <row r="63769" spans="7:7" x14ac:dyDescent="0.2">
      <c r="G63769" s="12"/>
    </row>
    <row r="63770" spans="7:7" x14ac:dyDescent="0.2">
      <c r="G63770" s="12"/>
    </row>
    <row r="63771" spans="7:7" x14ac:dyDescent="0.2">
      <c r="G63771" s="12"/>
    </row>
    <row r="63772" spans="7:7" x14ac:dyDescent="0.2">
      <c r="G63772" s="12"/>
    </row>
    <row r="63773" spans="7:7" x14ac:dyDescent="0.2">
      <c r="G63773" s="12"/>
    </row>
    <row r="63774" spans="7:7" x14ac:dyDescent="0.2">
      <c r="G63774" s="12"/>
    </row>
    <row r="63775" spans="7:7" x14ac:dyDescent="0.2">
      <c r="G63775" s="12"/>
    </row>
    <row r="63776" spans="7:7" x14ac:dyDescent="0.2">
      <c r="G63776" s="12"/>
    </row>
    <row r="63777" spans="7:7" x14ac:dyDescent="0.2">
      <c r="G63777" s="12"/>
    </row>
    <row r="63778" spans="7:7" x14ac:dyDescent="0.2">
      <c r="G63778" s="12"/>
    </row>
    <row r="63779" spans="7:7" x14ac:dyDescent="0.2">
      <c r="G63779" s="12"/>
    </row>
    <row r="63780" spans="7:7" x14ac:dyDescent="0.2">
      <c r="G63780" s="12"/>
    </row>
    <row r="63781" spans="7:7" x14ac:dyDescent="0.2">
      <c r="G63781" s="12"/>
    </row>
    <row r="63782" spans="7:7" x14ac:dyDescent="0.2">
      <c r="G63782" s="12"/>
    </row>
    <row r="63783" spans="7:7" x14ac:dyDescent="0.2">
      <c r="G63783" s="12"/>
    </row>
    <row r="63784" spans="7:7" x14ac:dyDescent="0.2">
      <c r="G63784" s="12"/>
    </row>
    <row r="63785" spans="7:7" x14ac:dyDescent="0.2">
      <c r="G63785" s="12"/>
    </row>
    <row r="63786" spans="7:7" x14ac:dyDescent="0.2">
      <c r="G63786" s="12"/>
    </row>
    <row r="63787" spans="7:7" x14ac:dyDescent="0.2">
      <c r="G63787" s="12"/>
    </row>
    <row r="63788" spans="7:7" x14ac:dyDescent="0.2">
      <c r="G63788" s="12"/>
    </row>
    <row r="63789" spans="7:7" x14ac:dyDescent="0.2">
      <c r="G63789" s="12"/>
    </row>
    <row r="63790" spans="7:7" x14ac:dyDescent="0.2">
      <c r="G63790" s="12"/>
    </row>
    <row r="63791" spans="7:7" x14ac:dyDescent="0.2">
      <c r="G63791" s="12"/>
    </row>
    <row r="63792" spans="7:7" x14ac:dyDescent="0.2">
      <c r="G63792" s="12"/>
    </row>
    <row r="63793" spans="7:7" x14ac:dyDescent="0.2">
      <c r="G63793" s="12"/>
    </row>
    <row r="63794" spans="7:7" x14ac:dyDescent="0.2">
      <c r="G63794" s="12"/>
    </row>
    <row r="63795" spans="7:7" x14ac:dyDescent="0.2">
      <c r="G63795" s="12"/>
    </row>
    <row r="63796" spans="7:7" x14ac:dyDescent="0.2">
      <c r="G63796" s="12"/>
    </row>
    <row r="63797" spans="7:7" x14ac:dyDescent="0.2">
      <c r="G63797" s="12"/>
    </row>
    <row r="63798" spans="7:7" x14ac:dyDescent="0.2">
      <c r="G63798" s="12"/>
    </row>
    <row r="63799" spans="7:7" x14ac:dyDescent="0.2">
      <c r="G63799" s="12"/>
    </row>
    <row r="63800" spans="7:7" x14ac:dyDescent="0.2">
      <c r="G63800" s="12"/>
    </row>
    <row r="63801" spans="7:7" x14ac:dyDescent="0.2">
      <c r="G63801" s="12"/>
    </row>
    <row r="63802" spans="7:7" x14ac:dyDescent="0.2">
      <c r="G63802" s="12"/>
    </row>
    <row r="63803" spans="7:7" x14ac:dyDescent="0.2">
      <c r="G63803" s="12"/>
    </row>
    <row r="63804" spans="7:7" x14ac:dyDescent="0.2">
      <c r="G63804" s="12"/>
    </row>
    <row r="63805" spans="7:7" x14ac:dyDescent="0.2">
      <c r="G63805" s="12"/>
    </row>
    <row r="63806" spans="7:7" x14ac:dyDescent="0.2">
      <c r="G63806" s="12"/>
    </row>
    <row r="63807" spans="7:7" x14ac:dyDescent="0.2">
      <c r="G63807" s="12"/>
    </row>
    <row r="63808" spans="7:7" x14ac:dyDescent="0.2">
      <c r="G63808" s="12"/>
    </row>
    <row r="63809" spans="7:7" x14ac:dyDescent="0.2">
      <c r="G63809" s="12"/>
    </row>
    <row r="63810" spans="7:7" x14ac:dyDescent="0.2">
      <c r="G63810" s="12"/>
    </row>
    <row r="63811" spans="7:7" x14ac:dyDescent="0.2">
      <c r="G63811" s="12"/>
    </row>
    <row r="63812" spans="7:7" x14ac:dyDescent="0.2">
      <c r="G63812" s="12"/>
    </row>
    <row r="63813" spans="7:7" x14ac:dyDescent="0.2">
      <c r="G63813" s="12"/>
    </row>
    <row r="63814" spans="7:7" x14ac:dyDescent="0.2">
      <c r="G63814" s="12"/>
    </row>
    <row r="63815" spans="7:7" x14ac:dyDescent="0.2">
      <c r="G63815" s="12"/>
    </row>
    <row r="63816" spans="7:7" x14ac:dyDescent="0.2">
      <c r="G63816" s="12"/>
    </row>
    <row r="63817" spans="7:7" x14ac:dyDescent="0.2">
      <c r="G63817" s="12"/>
    </row>
    <row r="63818" spans="7:7" x14ac:dyDescent="0.2">
      <c r="G63818" s="12"/>
    </row>
    <row r="63819" spans="7:7" x14ac:dyDescent="0.2">
      <c r="G63819" s="12"/>
    </row>
    <row r="63820" spans="7:7" x14ac:dyDescent="0.2">
      <c r="G63820" s="12"/>
    </row>
    <row r="63821" spans="7:7" x14ac:dyDescent="0.2">
      <c r="G63821" s="12"/>
    </row>
    <row r="63822" spans="7:7" x14ac:dyDescent="0.2">
      <c r="G63822" s="12"/>
    </row>
    <row r="63823" spans="7:7" x14ac:dyDescent="0.2">
      <c r="G63823" s="12"/>
    </row>
    <row r="63824" spans="7:7" x14ac:dyDescent="0.2">
      <c r="G63824" s="12"/>
    </row>
    <row r="63825" spans="7:7" x14ac:dyDescent="0.2">
      <c r="G63825" s="12"/>
    </row>
    <row r="63826" spans="7:7" x14ac:dyDescent="0.2">
      <c r="G63826" s="12"/>
    </row>
    <row r="63827" spans="7:7" x14ac:dyDescent="0.2">
      <c r="G63827" s="12"/>
    </row>
    <row r="63828" spans="7:7" x14ac:dyDescent="0.2">
      <c r="G63828" s="12"/>
    </row>
    <row r="63829" spans="7:7" x14ac:dyDescent="0.2">
      <c r="G63829" s="12"/>
    </row>
    <row r="63830" spans="7:7" x14ac:dyDescent="0.2">
      <c r="G63830" s="12"/>
    </row>
    <row r="63831" spans="7:7" x14ac:dyDescent="0.2">
      <c r="G63831" s="12"/>
    </row>
    <row r="63832" spans="7:7" x14ac:dyDescent="0.2">
      <c r="G63832" s="12"/>
    </row>
    <row r="63833" spans="7:7" x14ac:dyDescent="0.2">
      <c r="G63833" s="12"/>
    </row>
    <row r="63834" spans="7:7" x14ac:dyDescent="0.2">
      <c r="G63834" s="12"/>
    </row>
    <row r="63835" spans="7:7" x14ac:dyDescent="0.2">
      <c r="G63835" s="12"/>
    </row>
    <row r="63836" spans="7:7" x14ac:dyDescent="0.2">
      <c r="G63836" s="12"/>
    </row>
    <row r="63837" spans="7:7" x14ac:dyDescent="0.2">
      <c r="G63837" s="12"/>
    </row>
    <row r="63838" spans="7:7" x14ac:dyDescent="0.2">
      <c r="G63838" s="12"/>
    </row>
    <row r="63839" spans="7:7" x14ac:dyDescent="0.2">
      <c r="G63839" s="12"/>
    </row>
    <row r="63840" spans="7:7" x14ac:dyDescent="0.2">
      <c r="G63840" s="12"/>
    </row>
    <row r="63841" spans="7:7" x14ac:dyDescent="0.2">
      <c r="G63841" s="12"/>
    </row>
    <row r="63842" spans="7:7" x14ac:dyDescent="0.2">
      <c r="G63842" s="12"/>
    </row>
    <row r="63843" spans="7:7" x14ac:dyDescent="0.2">
      <c r="G63843" s="12"/>
    </row>
    <row r="63844" spans="7:7" x14ac:dyDescent="0.2">
      <c r="G63844" s="12"/>
    </row>
    <row r="63845" spans="7:7" x14ac:dyDescent="0.2">
      <c r="G63845" s="12"/>
    </row>
    <row r="63846" spans="7:7" x14ac:dyDescent="0.2">
      <c r="G63846" s="12"/>
    </row>
    <row r="63847" spans="7:7" x14ac:dyDescent="0.2">
      <c r="G63847" s="12"/>
    </row>
    <row r="63848" spans="7:7" x14ac:dyDescent="0.2">
      <c r="G63848" s="12"/>
    </row>
    <row r="63849" spans="7:7" x14ac:dyDescent="0.2">
      <c r="G63849" s="12"/>
    </row>
    <row r="63850" spans="7:7" x14ac:dyDescent="0.2">
      <c r="G63850" s="12"/>
    </row>
    <row r="63851" spans="7:7" x14ac:dyDescent="0.2">
      <c r="G63851" s="12"/>
    </row>
    <row r="63852" spans="7:7" x14ac:dyDescent="0.2">
      <c r="G63852" s="12"/>
    </row>
    <row r="63853" spans="7:7" x14ac:dyDescent="0.2">
      <c r="G63853" s="12"/>
    </row>
    <row r="63854" spans="7:7" x14ac:dyDescent="0.2">
      <c r="G63854" s="12"/>
    </row>
    <row r="63855" spans="7:7" x14ac:dyDescent="0.2">
      <c r="G63855" s="12"/>
    </row>
    <row r="63856" spans="7:7" x14ac:dyDescent="0.2">
      <c r="G63856" s="12"/>
    </row>
    <row r="63857" spans="7:7" x14ac:dyDescent="0.2">
      <c r="G63857" s="12"/>
    </row>
    <row r="63858" spans="7:7" x14ac:dyDescent="0.2">
      <c r="G63858" s="12"/>
    </row>
    <row r="63859" spans="7:7" x14ac:dyDescent="0.2">
      <c r="G63859" s="12"/>
    </row>
    <row r="63860" spans="7:7" x14ac:dyDescent="0.2">
      <c r="G63860" s="12"/>
    </row>
    <row r="63861" spans="7:7" x14ac:dyDescent="0.2">
      <c r="G63861" s="12"/>
    </row>
    <row r="63862" spans="7:7" x14ac:dyDescent="0.2">
      <c r="G63862" s="12"/>
    </row>
    <row r="63863" spans="7:7" x14ac:dyDescent="0.2">
      <c r="G63863" s="12"/>
    </row>
    <row r="63864" spans="7:7" x14ac:dyDescent="0.2">
      <c r="G63864" s="12"/>
    </row>
    <row r="63865" spans="7:7" x14ac:dyDescent="0.2">
      <c r="G63865" s="12"/>
    </row>
    <row r="63866" spans="7:7" x14ac:dyDescent="0.2">
      <c r="G63866" s="12"/>
    </row>
    <row r="63867" spans="7:7" x14ac:dyDescent="0.2">
      <c r="G63867" s="12"/>
    </row>
    <row r="63868" spans="7:7" x14ac:dyDescent="0.2">
      <c r="G63868" s="12"/>
    </row>
    <row r="63869" spans="7:7" x14ac:dyDescent="0.2">
      <c r="G63869" s="12"/>
    </row>
    <row r="63870" spans="7:7" x14ac:dyDescent="0.2">
      <c r="G63870" s="12"/>
    </row>
    <row r="63871" spans="7:7" x14ac:dyDescent="0.2">
      <c r="G63871" s="12"/>
    </row>
    <row r="63872" spans="7:7" x14ac:dyDescent="0.2">
      <c r="G63872" s="12"/>
    </row>
    <row r="63873" spans="7:7" x14ac:dyDescent="0.2">
      <c r="G63873" s="12"/>
    </row>
    <row r="63874" spans="7:7" x14ac:dyDescent="0.2">
      <c r="G63874" s="12"/>
    </row>
    <row r="63875" spans="7:7" x14ac:dyDescent="0.2">
      <c r="G63875" s="12"/>
    </row>
    <row r="63876" spans="7:7" x14ac:dyDescent="0.2">
      <c r="G63876" s="12"/>
    </row>
    <row r="63877" spans="7:7" x14ac:dyDescent="0.2">
      <c r="G63877" s="12"/>
    </row>
    <row r="63878" spans="7:7" x14ac:dyDescent="0.2">
      <c r="G63878" s="12"/>
    </row>
    <row r="63879" spans="7:7" x14ac:dyDescent="0.2">
      <c r="G63879" s="12"/>
    </row>
    <row r="63880" spans="7:7" x14ac:dyDescent="0.2">
      <c r="G63880" s="12"/>
    </row>
    <row r="63881" spans="7:7" x14ac:dyDescent="0.2">
      <c r="G63881" s="12"/>
    </row>
    <row r="63882" spans="7:7" x14ac:dyDescent="0.2">
      <c r="G63882" s="12"/>
    </row>
    <row r="63883" spans="7:7" x14ac:dyDescent="0.2">
      <c r="G63883" s="12"/>
    </row>
    <row r="63884" spans="7:7" x14ac:dyDescent="0.2">
      <c r="G63884" s="12"/>
    </row>
    <row r="63885" spans="7:7" x14ac:dyDescent="0.2">
      <c r="G63885" s="12"/>
    </row>
    <row r="63886" spans="7:7" x14ac:dyDescent="0.2">
      <c r="G63886" s="12"/>
    </row>
    <row r="63887" spans="7:7" x14ac:dyDescent="0.2">
      <c r="G63887" s="12"/>
    </row>
    <row r="63888" spans="7:7" x14ac:dyDescent="0.2">
      <c r="G63888" s="12"/>
    </row>
    <row r="63889" spans="7:7" x14ac:dyDescent="0.2">
      <c r="G63889" s="12"/>
    </row>
    <row r="63890" spans="7:7" x14ac:dyDescent="0.2">
      <c r="G63890" s="12"/>
    </row>
    <row r="63891" spans="7:7" x14ac:dyDescent="0.2">
      <c r="G63891" s="12"/>
    </row>
    <row r="63892" spans="7:7" x14ac:dyDescent="0.2">
      <c r="G63892" s="12"/>
    </row>
    <row r="63893" spans="7:7" x14ac:dyDescent="0.2">
      <c r="G63893" s="12"/>
    </row>
    <row r="63894" spans="7:7" x14ac:dyDescent="0.2">
      <c r="G63894" s="12"/>
    </row>
    <row r="63895" spans="7:7" x14ac:dyDescent="0.2">
      <c r="G63895" s="12"/>
    </row>
    <row r="63896" spans="7:7" x14ac:dyDescent="0.2">
      <c r="G63896" s="12"/>
    </row>
    <row r="63897" spans="7:7" x14ac:dyDescent="0.2">
      <c r="G63897" s="12"/>
    </row>
    <row r="63898" spans="7:7" x14ac:dyDescent="0.2">
      <c r="G63898" s="12"/>
    </row>
    <row r="63899" spans="7:7" x14ac:dyDescent="0.2">
      <c r="G63899" s="12"/>
    </row>
    <row r="63900" spans="7:7" x14ac:dyDescent="0.2">
      <c r="G63900" s="12"/>
    </row>
    <row r="63901" spans="7:7" x14ac:dyDescent="0.2">
      <c r="G63901" s="12"/>
    </row>
    <row r="63902" spans="7:7" x14ac:dyDescent="0.2">
      <c r="G63902" s="12"/>
    </row>
    <row r="63903" spans="7:7" x14ac:dyDescent="0.2">
      <c r="G63903" s="12"/>
    </row>
    <row r="63904" spans="7:7" x14ac:dyDescent="0.2">
      <c r="G63904" s="12"/>
    </row>
    <row r="63905" spans="7:7" x14ac:dyDescent="0.2">
      <c r="G63905" s="12"/>
    </row>
    <row r="63906" spans="7:7" x14ac:dyDescent="0.2">
      <c r="G63906" s="12"/>
    </row>
    <row r="63907" spans="7:7" x14ac:dyDescent="0.2">
      <c r="G63907" s="12"/>
    </row>
    <row r="63908" spans="7:7" x14ac:dyDescent="0.2">
      <c r="G63908" s="12"/>
    </row>
    <row r="63909" spans="7:7" x14ac:dyDescent="0.2">
      <c r="G63909" s="12"/>
    </row>
    <row r="63910" spans="7:7" x14ac:dyDescent="0.2">
      <c r="G63910" s="12"/>
    </row>
    <row r="63911" spans="7:7" x14ac:dyDescent="0.2">
      <c r="G63911" s="12"/>
    </row>
    <row r="63912" spans="7:7" x14ac:dyDescent="0.2">
      <c r="G63912" s="12"/>
    </row>
    <row r="63913" spans="7:7" x14ac:dyDescent="0.2">
      <c r="G63913" s="12"/>
    </row>
    <row r="63914" spans="7:7" x14ac:dyDescent="0.2">
      <c r="G63914" s="12"/>
    </row>
    <row r="63915" spans="7:7" x14ac:dyDescent="0.2">
      <c r="G63915" s="12"/>
    </row>
    <row r="63916" spans="7:7" x14ac:dyDescent="0.2">
      <c r="G63916" s="12"/>
    </row>
    <row r="63917" spans="7:7" x14ac:dyDescent="0.2">
      <c r="G63917" s="12"/>
    </row>
    <row r="63918" spans="7:7" x14ac:dyDescent="0.2">
      <c r="G63918" s="12"/>
    </row>
    <row r="63919" spans="7:7" x14ac:dyDescent="0.2">
      <c r="G63919" s="12"/>
    </row>
    <row r="63920" spans="7:7" x14ac:dyDescent="0.2">
      <c r="G63920" s="12"/>
    </row>
    <row r="63921" spans="7:7" x14ac:dyDescent="0.2">
      <c r="G63921" s="12"/>
    </row>
    <row r="63922" spans="7:7" x14ac:dyDescent="0.2">
      <c r="G63922" s="12"/>
    </row>
    <row r="63923" spans="7:7" x14ac:dyDescent="0.2">
      <c r="G63923" s="12"/>
    </row>
    <row r="63924" spans="7:7" x14ac:dyDescent="0.2">
      <c r="G63924" s="12"/>
    </row>
    <row r="63925" spans="7:7" x14ac:dyDescent="0.2">
      <c r="G63925" s="12"/>
    </row>
    <row r="63926" spans="7:7" x14ac:dyDescent="0.2">
      <c r="G63926" s="12"/>
    </row>
    <row r="63927" spans="7:7" x14ac:dyDescent="0.2">
      <c r="G63927" s="12"/>
    </row>
    <row r="63928" spans="7:7" x14ac:dyDescent="0.2">
      <c r="G63928" s="12"/>
    </row>
    <row r="63929" spans="7:7" x14ac:dyDescent="0.2">
      <c r="G63929" s="12"/>
    </row>
    <row r="63930" spans="7:7" x14ac:dyDescent="0.2">
      <c r="G63930" s="12"/>
    </row>
    <row r="63931" spans="7:7" x14ac:dyDescent="0.2">
      <c r="G63931" s="12"/>
    </row>
    <row r="63932" spans="7:7" x14ac:dyDescent="0.2">
      <c r="G63932" s="12"/>
    </row>
    <row r="63933" spans="7:7" x14ac:dyDescent="0.2">
      <c r="G63933" s="12"/>
    </row>
    <row r="63934" spans="7:7" x14ac:dyDescent="0.2">
      <c r="G63934" s="12"/>
    </row>
    <row r="63935" spans="7:7" x14ac:dyDescent="0.2">
      <c r="G63935" s="12"/>
    </row>
    <row r="63936" spans="7:7" x14ac:dyDescent="0.2">
      <c r="G63936" s="12"/>
    </row>
    <row r="63937" spans="7:7" x14ac:dyDescent="0.2">
      <c r="G63937" s="12"/>
    </row>
    <row r="63938" spans="7:7" x14ac:dyDescent="0.2">
      <c r="G63938" s="12"/>
    </row>
    <row r="63939" spans="7:7" x14ac:dyDescent="0.2">
      <c r="G63939" s="12"/>
    </row>
    <row r="63940" spans="7:7" x14ac:dyDescent="0.2">
      <c r="G63940" s="12"/>
    </row>
    <row r="63941" spans="7:7" x14ac:dyDescent="0.2">
      <c r="G63941" s="12"/>
    </row>
    <row r="63942" spans="7:7" x14ac:dyDescent="0.2">
      <c r="G63942" s="12"/>
    </row>
    <row r="63943" spans="7:7" x14ac:dyDescent="0.2">
      <c r="G63943" s="12"/>
    </row>
    <row r="63944" spans="7:7" x14ac:dyDescent="0.2">
      <c r="G63944" s="12"/>
    </row>
    <row r="63945" spans="7:7" x14ac:dyDescent="0.2">
      <c r="G63945" s="12"/>
    </row>
    <row r="63946" spans="7:7" x14ac:dyDescent="0.2">
      <c r="G63946" s="12"/>
    </row>
    <row r="63947" spans="7:7" x14ac:dyDescent="0.2">
      <c r="G63947" s="12"/>
    </row>
    <row r="63948" spans="7:7" x14ac:dyDescent="0.2">
      <c r="G63948" s="12"/>
    </row>
    <row r="63949" spans="7:7" x14ac:dyDescent="0.2">
      <c r="G63949" s="12"/>
    </row>
    <row r="63950" spans="7:7" x14ac:dyDescent="0.2">
      <c r="G63950" s="12"/>
    </row>
    <row r="63951" spans="7:7" x14ac:dyDescent="0.2">
      <c r="G63951" s="12"/>
    </row>
    <row r="63952" spans="7:7" x14ac:dyDescent="0.2">
      <c r="G63952" s="12"/>
    </row>
    <row r="63953" spans="7:7" x14ac:dyDescent="0.2">
      <c r="G63953" s="12"/>
    </row>
    <row r="63954" spans="7:7" x14ac:dyDescent="0.2">
      <c r="G63954" s="12"/>
    </row>
    <row r="63955" spans="7:7" x14ac:dyDescent="0.2">
      <c r="G63955" s="12"/>
    </row>
    <row r="63956" spans="7:7" x14ac:dyDescent="0.2">
      <c r="G63956" s="12"/>
    </row>
    <row r="63957" spans="7:7" x14ac:dyDescent="0.2">
      <c r="G63957" s="12"/>
    </row>
    <row r="63958" spans="7:7" x14ac:dyDescent="0.2">
      <c r="G63958" s="12"/>
    </row>
    <row r="63959" spans="7:7" x14ac:dyDescent="0.2">
      <c r="G63959" s="12"/>
    </row>
    <row r="63960" spans="7:7" x14ac:dyDescent="0.2">
      <c r="G63960" s="12"/>
    </row>
    <row r="63961" spans="7:7" x14ac:dyDescent="0.2">
      <c r="G63961" s="12"/>
    </row>
    <row r="63962" spans="7:7" x14ac:dyDescent="0.2">
      <c r="G63962" s="12"/>
    </row>
    <row r="63963" spans="7:7" x14ac:dyDescent="0.2">
      <c r="G63963" s="12"/>
    </row>
    <row r="63964" spans="7:7" x14ac:dyDescent="0.2">
      <c r="G63964" s="12"/>
    </row>
    <row r="63965" spans="7:7" x14ac:dyDescent="0.2">
      <c r="G63965" s="12"/>
    </row>
    <row r="63966" spans="7:7" x14ac:dyDescent="0.2">
      <c r="G63966" s="12"/>
    </row>
    <row r="63967" spans="7:7" x14ac:dyDescent="0.2">
      <c r="G63967" s="12"/>
    </row>
    <row r="63968" spans="7:7" x14ac:dyDescent="0.2">
      <c r="G63968" s="12"/>
    </row>
    <row r="63969" spans="7:7" x14ac:dyDescent="0.2">
      <c r="G63969" s="12"/>
    </row>
    <row r="63970" spans="7:7" x14ac:dyDescent="0.2">
      <c r="G63970" s="12"/>
    </row>
    <row r="63971" spans="7:7" x14ac:dyDescent="0.2">
      <c r="G63971" s="12"/>
    </row>
    <row r="63972" spans="7:7" x14ac:dyDescent="0.2">
      <c r="G63972" s="12"/>
    </row>
    <row r="63973" spans="7:7" x14ac:dyDescent="0.2">
      <c r="G63973" s="12"/>
    </row>
    <row r="63974" spans="7:7" x14ac:dyDescent="0.2">
      <c r="G63974" s="12"/>
    </row>
    <row r="63975" spans="7:7" x14ac:dyDescent="0.2">
      <c r="G63975" s="12"/>
    </row>
    <row r="63976" spans="7:7" x14ac:dyDescent="0.2">
      <c r="G63976" s="12"/>
    </row>
    <row r="63977" spans="7:7" x14ac:dyDescent="0.2">
      <c r="G63977" s="12"/>
    </row>
    <row r="63978" spans="7:7" x14ac:dyDescent="0.2">
      <c r="G63978" s="12"/>
    </row>
    <row r="63979" spans="7:7" x14ac:dyDescent="0.2">
      <c r="G63979" s="12"/>
    </row>
    <row r="63980" spans="7:7" x14ac:dyDescent="0.2">
      <c r="G63980" s="12"/>
    </row>
    <row r="63981" spans="7:7" x14ac:dyDescent="0.2">
      <c r="G63981" s="12"/>
    </row>
    <row r="63982" spans="7:7" x14ac:dyDescent="0.2">
      <c r="G63982" s="12"/>
    </row>
    <row r="63983" spans="7:7" x14ac:dyDescent="0.2">
      <c r="G63983" s="12"/>
    </row>
    <row r="63984" spans="7:7" x14ac:dyDescent="0.2">
      <c r="G63984" s="12"/>
    </row>
    <row r="63985" spans="7:7" x14ac:dyDescent="0.2">
      <c r="G63985" s="12"/>
    </row>
    <row r="63986" spans="7:7" x14ac:dyDescent="0.2">
      <c r="G63986" s="12"/>
    </row>
    <row r="63987" spans="7:7" x14ac:dyDescent="0.2">
      <c r="G63987" s="12"/>
    </row>
    <row r="63988" spans="7:7" x14ac:dyDescent="0.2">
      <c r="G63988" s="12"/>
    </row>
    <row r="63989" spans="7:7" x14ac:dyDescent="0.2">
      <c r="G63989" s="12"/>
    </row>
    <row r="63990" spans="7:7" x14ac:dyDescent="0.2">
      <c r="G63990" s="12"/>
    </row>
    <row r="63991" spans="7:7" x14ac:dyDescent="0.2">
      <c r="G63991" s="12"/>
    </row>
    <row r="63992" spans="7:7" x14ac:dyDescent="0.2">
      <c r="G63992" s="12"/>
    </row>
    <row r="63993" spans="7:7" x14ac:dyDescent="0.2">
      <c r="G63993" s="12"/>
    </row>
    <row r="63994" spans="7:7" x14ac:dyDescent="0.2">
      <c r="G63994" s="12"/>
    </row>
    <row r="63995" spans="7:7" x14ac:dyDescent="0.2">
      <c r="G63995" s="12"/>
    </row>
    <row r="63996" spans="7:7" x14ac:dyDescent="0.2">
      <c r="G63996" s="12"/>
    </row>
    <row r="63997" spans="7:7" x14ac:dyDescent="0.2">
      <c r="G63997" s="12"/>
    </row>
    <row r="63998" spans="7:7" x14ac:dyDescent="0.2">
      <c r="G63998" s="12"/>
    </row>
    <row r="63999" spans="7:7" x14ac:dyDescent="0.2">
      <c r="G63999" s="12"/>
    </row>
    <row r="64000" spans="7:7" x14ac:dyDescent="0.2">
      <c r="G64000" s="12"/>
    </row>
    <row r="64001" spans="7:7" x14ac:dyDescent="0.2">
      <c r="G64001" s="12"/>
    </row>
    <row r="64002" spans="7:7" x14ac:dyDescent="0.2">
      <c r="G64002" s="12"/>
    </row>
    <row r="64003" spans="7:7" x14ac:dyDescent="0.2">
      <c r="G64003" s="12"/>
    </row>
    <row r="64004" spans="7:7" x14ac:dyDescent="0.2">
      <c r="G64004" s="12"/>
    </row>
    <row r="64005" spans="7:7" x14ac:dyDescent="0.2">
      <c r="G64005" s="12"/>
    </row>
    <row r="64006" spans="7:7" x14ac:dyDescent="0.2">
      <c r="G64006" s="12"/>
    </row>
    <row r="64007" spans="7:7" x14ac:dyDescent="0.2">
      <c r="G64007" s="12"/>
    </row>
    <row r="64008" spans="7:7" x14ac:dyDescent="0.2">
      <c r="G64008" s="12"/>
    </row>
    <row r="64009" spans="7:7" x14ac:dyDescent="0.2">
      <c r="G64009" s="12"/>
    </row>
    <row r="64010" spans="7:7" x14ac:dyDescent="0.2">
      <c r="G64010" s="12"/>
    </row>
    <row r="64011" spans="7:7" x14ac:dyDescent="0.2">
      <c r="G64011" s="12"/>
    </row>
    <row r="64012" spans="7:7" x14ac:dyDescent="0.2">
      <c r="G64012" s="12"/>
    </row>
    <row r="64013" spans="7:7" x14ac:dyDescent="0.2">
      <c r="G64013" s="12"/>
    </row>
    <row r="64014" spans="7:7" x14ac:dyDescent="0.2">
      <c r="G64014" s="12"/>
    </row>
    <row r="64015" spans="7:7" x14ac:dyDescent="0.2">
      <c r="G64015" s="12"/>
    </row>
    <row r="64016" spans="7:7" x14ac:dyDescent="0.2">
      <c r="G64016" s="12"/>
    </row>
    <row r="64017" spans="7:7" x14ac:dyDescent="0.2">
      <c r="G64017" s="12"/>
    </row>
    <row r="64018" spans="7:7" x14ac:dyDescent="0.2">
      <c r="G64018" s="12"/>
    </row>
    <row r="64019" spans="7:7" x14ac:dyDescent="0.2">
      <c r="G64019" s="12"/>
    </row>
    <row r="64020" spans="7:7" x14ac:dyDescent="0.2">
      <c r="G64020" s="12"/>
    </row>
    <row r="64021" spans="7:7" x14ac:dyDescent="0.2">
      <c r="G64021" s="12"/>
    </row>
    <row r="64022" spans="7:7" x14ac:dyDescent="0.2">
      <c r="G64022" s="12"/>
    </row>
    <row r="64023" spans="7:7" x14ac:dyDescent="0.2">
      <c r="G64023" s="12"/>
    </row>
    <row r="64024" spans="7:7" x14ac:dyDescent="0.2">
      <c r="G64024" s="12"/>
    </row>
    <row r="64025" spans="7:7" x14ac:dyDescent="0.2">
      <c r="G64025" s="12"/>
    </row>
    <row r="64026" spans="7:7" x14ac:dyDescent="0.2">
      <c r="G64026" s="12"/>
    </row>
    <row r="64027" spans="7:7" x14ac:dyDescent="0.2">
      <c r="G64027" s="12"/>
    </row>
    <row r="64028" spans="7:7" x14ac:dyDescent="0.2">
      <c r="G64028" s="12"/>
    </row>
    <row r="64029" spans="7:7" x14ac:dyDescent="0.2">
      <c r="G64029" s="12"/>
    </row>
    <row r="64030" spans="7:7" x14ac:dyDescent="0.2">
      <c r="G64030" s="12"/>
    </row>
    <row r="64031" spans="7:7" x14ac:dyDescent="0.2">
      <c r="G64031" s="12"/>
    </row>
    <row r="64032" spans="7:7" x14ac:dyDescent="0.2">
      <c r="G64032" s="12"/>
    </row>
    <row r="64033" spans="7:7" x14ac:dyDescent="0.2">
      <c r="G64033" s="12"/>
    </row>
    <row r="64034" spans="7:7" x14ac:dyDescent="0.2">
      <c r="G64034" s="12"/>
    </row>
    <row r="64035" spans="7:7" x14ac:dyDescent="0.2">
      <c r="G64035" s="12"/>
    </row>
    <row r="64036" spans="7:7" x14ac:dyDescent="0.2">
      <c r="G64036" s="12"/>
    </row>
    <row r="64037" spans="7:7" x14ac:dyDescent="0.2">
      <c r="G64037" s="12"/>
    </row>
    <row r="64038" spans="7:7" x14ac:dyDescent="0.2">
      <c r="G64038" s="12"/>
    </row>
    <row r="64039" spans="7:7" x14ac:dyDescent="0.2">
      <c r="G64039" s="12"/>
    </row>
    <row r="64040" spans="7:7" x14ac:dyDescent="0.2">
      <c r="G64040" s="12"/>
    </row>
    <row r="64041" spans="7:7" x14ac:dyDescent="0.2">
      <c r="G64041" s="12"/>
    </row>
    <row r="64042" spans="7:7" x14ac:dyDescent="0.2">
      <c r="G64042" s="12"/>
    </row>
    <row r="64043" spans="7:7" x14ac:dyDescent="0.2">
      <c r="G64043" s="12"/>
    </row>
    <row r="64044" spans="7:7" x14ac:dyDescent="0.2">
      <c r="G64044" s="12"/>
    </row>
    <row r="64045" spans="7:7" x14ac:dyDescent="0.2">
      <c r="G64045" s="12"/>
    </row>
    <row r="64046" spans="7:7" x14ac:dyDescent="0.2">
      <c r="G64046" s="12"/>
    </row>
    <row r="64047" spans="7:7" x14ac:dyDescent="0.2">
      <c r="G64047" s="12"/>
    </row>
    <row r="64048" spans="7:7" x14ac:dyDescent="0.2">
      <c r="G64048" s="12"/>
    </row>
    <row r="64049" spans="7:7" x14ac:dyDescent="0.2">
      <c r="G64049" s="12"/>
    </row>
    <row r="64050" spans="7:7" x14ac:dyDescent="0.2">
      <c r="G64050" s="12"/>
    </row>
    <row r="64051" spans="7:7" x14ac:dyDescent="0.2">
      <c r="G64051" s="12"/>
    </row>
    <row r="64052" spans="7:7" x14ac:dyDescent="0.2">
      <c r="G64052" s="12"/>
    </row>
    <row r="64053" spans="7:7" x14ac:dyDescent="0.2">
      <c r="G64053" s="12"/>
    </row>
    <row r="64054" spans="7:7" x14ac:dyDescent="0.2">
      <c r="G64054" s="12"/>
    </row>
    <row r="64055" spans="7:7" x14ac:dyDescent="0.2">
      <c r="G64055" s="12"/>
    </row>
    <row r="64056" spans="7:7" x14ac:dyDescent="0.2">
      <c r="G64056" s="12"/>
    </row>
    <row r="64057" spans="7:7" x14ac:dyDescent="0.2">
      <c r="G64057" s="12"/>
    </row>
    <row r="64058" spans="7:7" x14ac:dyDescent="0.2">
      <c r="G64058" s="12"/>
    </row>
    <row r="64059" spans="7:7" x14ac:dyDescent="0.2">
      <c r="G64059" s="12"/>
    </row>
    <row r="64060" spans="7:7" x14ac:dyDescent="0.2">
      <c r="G64060" s="12"/>
    </row>
    <row r="64061" spans="7:7" x14ac:dyDescent="0.2">
      <c r="G64061" s="12"/>
    </row>
    <row r="64062" spans="7:7" x14ac:dyDescent="0.2">
      <c r="G64062" s="12"/>
    </row>
    <row r="64063" spans="7:7" x14ac:dyDescent="0.2">
      <c r="G64063" s="12"/>
    </row>
    <row r="64064" spans="7:7" x14ac:dyDescent="0.2">
      <c r="G64064" s="12"/>
    </row>
    <row r="64065" spans="7:7" x14ac:dyDescent="0.2">
      <c r="G64065" s="12"/>
    </row>
    <row r="64066" spans="7:7" x14ac:dyDescent="0.2">
      <c r="G64066" s="12"/>
    </row>
    <row r="64067" spans="7:7" x14ac:dyDescent="0.2">
      <c r="G64067" s="12"/>
    </row>
    <row r="64068" spans="7:7" x14ac:dyDescent="0.2">
      <c r="G64068" s="12"/>
    </row>
    <row r="64069" spans="7:7" x14ac:dyDescent="0.2">
      <c r="G64069" s="12"/>
    </row>
    <row r="64070" spans="7:7" x14ac:dyDescent="0.2">
      <c r="G64070" s="12"/>
    </row>
    <row r="64071" spans="7:7" x14ac:dyDescent="0.2">
      <c r="G64071" s="12"/>
    </row>
    <row r="64072" spans="7:7" x14ac:dyDescent="0.2">
      <c r="G64072" s="12"/>
    </row>
    <row r="64073" spans="7:7" x14ac:dyDescent="0.2">
      <c r="G64073" s="12"/>
    </row>
    <row r="64074" spans="7:7" x14ac:dyDescent="0.2">
      <c r="G64074" s="12"/>
    </row>
    <row r="64075" spans="7:7" x14ac:dyDescent="0.2">
      <c r="G64075" s="12"/>
    </row>
    <row r="64076" spans="7:7" x14ac:dyDescent="0.2">
      <c r="G64076" s="12"/>
    </row>
    <row r="64077" spans="7:7" x14ac:dyDescent="0.2">
      <c r="G64077" s="12"/>
    </row>
    <row r="64078" spans="7:7" x14ac:dyDescent="0.2">
      <c r="G64078" s="12"/>
    </row>
    <row r="64079" spans="7:7" x14ac:dyDescent="0.2">
      <c r="G64079" s="12"/>
    </row>
    <row r="64080" spans="7:7" x14ac:dyDescent="0.2">
      <c r="G64080" s="12"/>
    </row>
    <row r="64081" spans="7:7" x14ac:dyDescent="0.2">
      <c r="G64081" s="12"/>
    </row>
    <row r="64082" spans="7:7" x14ac:dyDescent="0.2">
      <c r="G64082" s="12"/>
    </row>
    <row r="64083" spans="7:7" x14ac:dyDescent="0.2">
      <c r="G64083" s="12"/>
    </row>
    <row r="64084" spans="7:7" x14ac:dyDescent="0.2">
      <c r="G64084" s="12"/>
    </row>
    <row r="64085" spans="7:7" x14ac:dyDescent="0.2">
      <c r="G64085" s="12"/>
    </row>
    <row r="64086" spans="7:7" x14ac:dyDescent="0.2">
      <c r="G64086" s="12"/>
    </row>
    <row r="64087" spans="7:7" x14ac:dyDescent="0.2">
      <c r="G64087" s="12"/>
    </row>
    <row r="64088" spans="7:7" x14ac:dyDescent="0.2">
      <c r="G64088" s="12"/>
    </row>
    <row r="64089" spans="7:7" x14ac:dyDescent="0.2">
      <c r="G64089" s="12"/>
    </row>
    <row r="64090" spans="7:7" x14ac:dyDescent="0.2">
      <c r="G64090" s="12"/>
    </row>
    <row r="64091" spans="7:7" x14ac:dyDescent="0.2">
      <c r="G64091" s="12"/>
    </row>
    <row r="64092" spans="7:7" x14ac:dyDescent="0.2">
      <c r="G64092" s="12"/>
    </row>
    <row r="64093" spans="7:7" x14ac:dyDescent="0.2">
      <c r="G64093" s="12"/>
    </row>
    <row r="64094" spans="7:7" x14ac:dyDescent="0.2">
      <c r="G64094" s="12"/>
    </row>
    <row r="64095" spans="7:7" x14ac:dyDescent="0.2">
      <c r="G64095" s="12"/>
    </row>
    <row r="64096" spans="7:7" x14ac:dyDescent="0.2">
      <c r="G64096" s="12"/>
    </row>
    <row r="64097" spans="7:7" x14ac:dyDescent="0.2">
      <c r="G64097" s="12"/>
    </row>
    <row r="64098" spans="7:7" x14ac:dyDescent="0.2">
      <c r="G64098" s="12"/>
    </row>
    <row r="64099" spans="7:7" x14ac:dyDescent="0.2">
      <c r="G64099" s="12"/>
    </row>
    <row r="64100" spans="7:7" x14ac:dyDescent="0.2">
      <c r="G64100" s="12"/>
    </row>
    <row r="64101" spans="7:7" x14ac:dyDescent="0.2">
      <c r="G64101" s="12"/>
    </row>
    <row r="64102" spans="7:7" x14ac:dyDescent="0.2">
      <c r="G64102" s="12"/>
    </row>
    <row r="64103" spans="7:7" x14ac:dyDescent="0.2">
      <c r="G64103" s="12"/>
    </row>
    <row r="64104" spans="7:7" x14ac:dyDescent="0.2">
      <c r="G64104" s="12"/>
    </row>
    <row r="64105" spans="7:7" x14ac:dyDescent="0.2">
      <c r="G64105" s="12"/>
    </row>
    <row r="64106" spans="7:7" x14ac:dyDescent="0.2">
      <c r="G64106" s="12"/>
    </row>
    <row r="64107" spans="7:7" x14ac:dyDescent="0.2">
      <c r="G64107" s="12"/>
    </row>
    <row r="64108" spans="7:7" x14ac:dyDescent="0.2">
      <c r="G64108" s="12"/>
    </row>
    <row r="64109" spans="7:7" x14ac:dyDescent="0.2">
      <c r="G64109" s="12"/>
    </row>
    <row r="64110" spans="7:7" x14ac:dyDescent="0.2">
      <c r="G64110" s="12"/>
    </row>
    <row r="64111" spans="7:7" x14ac:dyDescent="0.2">
      <c r="G64111" s="12"/>
    </row>
    <row r="64112" spans="7:7" x14ac:dyDescent="0.2">
      <c r="G64112" s="12"/>
    </row>
    <row r="64113" spans="7:7" x14ac:dyDescent="0.2">
      <c r="G64113" s="12"/>
    </row>
    <row r="64114" spans="7:7" x14ac:dyDescent="0.2">
      <c r="G64114" s="12"/>
    </row>
    <row r="64115" spans="7:7" x14ac:dyDescent="0.2">
      <c r="G64115" s="12"/>
    </row>
    <row r="64116" spans="7:7" x14ac:dyDescent="0.2">
      <c r="G64116" s="12"/>
    </row>
    <row r="64117" spans="7:7" x14ac:dyDescent="0.2">
      <c r="G64117" s="12"/>
    </row>
    <row r="64118" spans="7:7" x14ac:dyDescent="0.2">
      <c r="G64118" s="12"/>
    </row>
    <row r="64119" spans="7:7" x14ac:dyDescent="0.2">
      <c r="G64119" s="12"/>
    </row>
    <row r="64120" spans="7:7" x14ac:dyDescent="0.2">
      <c r="G64120" s="12"/>
    </row>
    <row r="64121" spans="7:7" x14ac:dyDescent="0.2">
      <c r="G64121" s="12"/>
    </row>
    <row r="64122" spans="7:7" x14ac:dyDescent="0.2">
      <c r="G64122" s="12"/>
    </row>
    <row r="64123" spans="7:7" x14ac:dyDescent="0.2">
      <c r="G64123" s="12"/>
    </row>
    <row r="64124" spans="7:7" x14ac:dyDescent="0.2">
      <c r="G64124" s="12"/>
    </row>
    <row r="64125" spans="7:7" x14ac:dyDescent="0.2">
      <c r="G64125" s="12"/>
    </row>
    <row r="64126" spans="7:7" x14ac:dyDescent="0.2">
      <c r="G64126" s="12"/>
    </row>
    <row r="64127" spans="7:7" x14ac:dyDescent="0.2">
      <c r="G64127" s="12"/>
    </row>
    <row r="64128" spans="7:7" x14ac:dyDescent="0.2">
      <c r="G64128" s="12"/>
    </row>
    <row r="64129" spans="7:7" x14ac:dyDescent="0.2">
      <c r="G64129" s="12"/>
    </row>
    <row r="64130" spans="7:7" x14ac:dyDescent="0.2">
      <c r="G64130" s="12"/>
    </row>
    <row r="64131" spans="7:7" x14ac:dyDescent="0.2">
      <c r="G64131" s="12"/>
    </row>
    <row r="64132" spans="7:7" x14ac:dyDescent="0.2">
      <c r="G64132" s="12"/>
    </row>
    <row r="64133" spans="7:7" x14ac:dyDescent="0.2">
      <c r="G64133" s="12"/>
    </row>
    <row r="64134" spans="7:7" x14ac:dyDescent="0.2">
      <c r="G64134" s="12"/>
    </row>
    <row r="64135" spans="7:7" x14ac:dyDescent="0.2">
      <c r="G64135" s="12"/>
    </row>
    <row r="64136" spans="7:7" x14ac:dyDescent="0.2">
      <c r="G64136" s="12"/>
    </row>
    <row r="64137" spans="7:7" x14ac:dyDescent="0.2">
      <c r="G64137" s="12"/>
    </row>
    <row r="64138" spans="7:7" x14ac:dyDescent="0.2">
      <c r="G64138" s="12"/>
    </row>
    <row r="64139" spans="7:7" x14ac:dyDescent="0.2">
      <c r="G64139" s="12"/>
    </row>
    <row r="64140" spans="7:7" x14ac:dyDescent="0.2">
      <c r="G64140" s="12"/>
    </row>
    <row r="64141" spans="7:7" x14ac:dyDescent="0.2">
      <c r="G64141" s="12"/>
    </row>
    <row r="64142" spans="7:7" x14ac:dyDescent="0.2">
      <c r="G64142" s="12"/>
    </row>
    <row r="64143" spans="7:7" x14ac:dyDescent="0.2">
      <c r="G64143" s="12"/>
    </row>
    <row r="64144" spans="7:7" x14ac:dyDescent="0.2">
      <c r="G64144" s="12"/>
    </row>
    <row r="64145" spans="7:7" x14ac:dyDescent="0.2">
      <c r="G64145" s="12"/>
    </row>
    <row r="64146" spans="7:7" x14ac:dyDescent="0.2">
      <c r="G64146" s="12"/>
    </row>
    <row r="64147" spans="7:7" x14ac:dyDescent="0.2">
      <c r="G64147" s="12"/>
    </row>
    <row r="64148" spans="7:7" x14ac:dyDescent="0.2">
      <c r="G64148" s="12"/>
    </row>
    <row r="64149" spans="7:7" x14ac:dyDescent="0.2">
      <c r="G64149" s="12"/>
    </row>
    <row r="64150" spans="7:7" x14ac:dyDescent="0.2">
      <c r="G64150" s="12"/>
    </row>
    <row r="64151" spans="7:7" x14ac:dyDescent="0.2">
      <c r="G64151" s="12"/>
    </row>
    <row r="64152" spans="7:7" x14ac:dyDescent="0.2">
      <c r="G64152" s="12"/>
    </row>
    <row r="64153" spans="7:7" x14ac:dyDescent="0.2">
      <c r="G64153" s="12"/>
    </row>
    <row r="64154" spans="7:7" x14ac:dyDescent="0.2">
      <c r="G64154" s="12"/>
    </row>
    <row r="64155" spans="7:7" x14ac:dyDescent="0.2">
      <c r="G64155" s="12"/>
    </row>
    <row r="64156" spans="7:7" x14ac:dyDescent="0.2">
      <c r="G64156" s="12"/>
    </row>
    <row r="64157" spans="7:7" x14ac:dyDescent="0.2">
      <c r="G64157" s="12"/>
    </row>
    <row r="64158" spans="7:7" x14ac:dyDescent="0.2">
      <c r="G64158" s="12"/>
    </row>
    <row r="64159" spans="7:7" x14ac:dyDescent="0.2">
      <c r="G64159" s="12"/>
    </row>
    <row r="64160" spans="7:7" x14ac:dyDescent="0.2">
      <c r="G64160" s="12"/>
    </row>
    <row r="64161" spans="7:7" x14ac:dyDescent="0.2">
      <c r="G64161" s="12"/>
    </row>
    <row r="64162" spans="7:7" x14ac:dyDescent="0.2">
      <c r="G64162" s="12"/>
    </row>
    <row r="64163" spans="7:7" x14ac:dyDescent="0.2">
      <c r="G64163" s="12"/>
    </row>
    <row r="64164" spans="7:7" x14ac:dyDescent="0.2">
      <c r="G64164" s="12"/>
    </row>
    <row r="64165" spans="7:7" x14ac:dyDescent="0.2">
      <c r="G64165" s="12"/>
    </row>
    <row r="64166" spans="7:7" x14ac:dyDescent="0.2">
      <c r="G64166" s="12"/>
    </row>
    <row r="64167" spans="7:7" x14ac:dyDescent="0.2">
      <c r="G64167" s="12"/>
    </row>
    <row r="64168" spans="7:7" x14ac:dyDescent="0.2">
      <c r="G64168" s="12"/>
    </row>
    <row r="64169" spans="7:7" x14ac:dyDescent="0.2">
      <c r="G64169" s="12"/>
    </row>
    <row r="64170" spans="7:7" x14ac:dyDescent="0.2">
      <c r="G64170" s="12"/>
    </row>
    <row r="64171" spans="7:7" x14ac:dyDescent="0.2">
      <c r="G64171" s="12"/>
    </row>
    <row r="64172" spans="7:7" x14ac:dyDescent="0.2">
      <c r="G64172" s="12"/>
    </row>
    <row r="64173" spans="7:7" x14ac:dyDescent="0.2">
      <c r="G64173" s="12"/>
    </row>
    <row r="64174" spans="7:7" x14ac:dyDescent="0.2">
      <c r="G64174" s="12"/>
    </row>
    <row r="64175" spans="7:7" x14ac:dyDescent="0.2">
      <c r="G64175" s="12"/>
    </row>
    <row r="64176" spans="7:7" x14ac:dyDescent="0.2">
      <c r="G64176" s="12"/>
    </row>
    <row r="64177" spans="7:7" x14ac:dyDescent="0.2">
      <c r="G64177" s="12"/>
    </row>
    <row r="64178" spans="7:7" x14ac:dyDescent="0.2">
      <c r="G64178" s="12"/>
    </row>
    <row r="64179" spans="7:7" x14ac:dyDescent="0.2">
      <c r="G64179" s="12"/>
    </row>
    <row r="64180" spans="7:7" x14ac:dyDescent="0.2">
      <c r="G64180" s="12"/>
    </row>
    <row r="64181" spans="7:7" x14ac:dyDescent="0.2">
      <c r="G64181" s="12"/>
    </row>
    <row r="64182" spans="7:7" x14ac:dyDescent="0.2">
      <c r="G64182" s="12"/>
    </row>
    <row r="64183" spans="7:7" x14ac:dyDescent="0.2">
      <c r="G64183" s="12"/>
    </row>
    <row r="64184" spans="7:7" x14ac:dyDescent="0.2">
      <c r="G64184" s="12"/>
    </row>
    <row r="64185" spans="7:7" x14ac:dyDescent="0.2">
      <c r="G64185" s="12"/>
    </row>
    <row r="64186" spans="7:7" x14ac:dyDescent="0.2">
      <c r="G64186" s="12"/>
    </row>
    <row r="64187" spans="7:7" x14ac:dyDescent="0.2">
      <c r="G64187" s="12"/>
    </row>
    <row r="64188" spans="7:7" x14ac:dyDescent="0.2">
      <c r="G64188" s="12"/>
    </row>
    <row r="64189" spans="7:7" x14ac:dyDescent="0.2">
      <c r="G64189" s="12"/>
    </row>
    <row r="64190" spans="7:7" x14ac:dyDescent="0.2">
      <c r="G64190" s="12"/>
    </row>
    <row r="64191" spans="7:7" x14ac:dyDescent="0.2">
      <c r="G64191" s="12"/>
    </row>
    <row r="64192" spans="7:7" x14ac:dyDescent="0.2">
      <c r="G64192" s="12"/>
    </row>
    <row r="64193" spans="7:7" x14ac:dyDescent="0.2">
      <c r="G64193" s="12"/>
    </row>
    <row r="64194" spans="7:7" x14ac:dyDescent="0.2">
      <c r="G64194" s="12"/>
    </row>
    <row r="64195" spans="7:7" x14ac:dyDescent="0.2">
      <c r="G64195" s="12"/>
    </row>
    <row r="64196" spans="7:7" x14ac:dyDescent="0.2">
      <c r="G64196" s="12"/>
    </row>
    <row r="64197" spans="7:7" x14ac:dyDescent="0.2">
      <c r="G64197" s="12"/>
    </row>
    <row r="64198" spans="7:7" x14ac:dyDescent="0.2">
      <c r="G64198" s="12"/>
    </row>
    <row r="64199" spans="7:7" x14ac:dyDescent="0.2">
      <c r="G64199" s="12"/>
    </row>
    <row r="64200" spans="7:7" x14ac:dyDescent="0.2">
      <c r="G64200" s="12"/>
    </row>
    <row r="64201" spans="7:7" x14ac:dyDescent="0.2">
      <c r="G64201" s="12"/>
    </row>
    <row r="64202" spans="7:7" x14ac:dyDescent="0.2">
      <c r="G64202" s="12"/>
    </row>
    <row r="64203" spans="7:7" x14ac:dyDescent="0.2">
      <c r="G64203" s="12"/>
    </row>
    <row r="64204" spans="7:7" x14ac:dyDescent="0.2">
      <c r="G64204" s="12"/>
    </row>
    <row r="64205" spans="7:7" x14ac:dyDescent="0.2">
      <c r="G64205" s="12"/>
    </row>
    <row r="64206" spans="7:7" x14ac:dyDescent="0.2">
      <c r="G64206" s="12"/>
    </row>
    <row r="64207" spans="7:7" x14ac:dyDescent="0.2">
      <c r="G64207" s="12"/>
    </row>
    <row r="64208" spans="7:7" x14ac:dyDescent="0.2">
      <c r="G64208" s="12"/>
    </row>
    <row r="64209" spans="7:7" x14ac:dyDescent="0.2">
      <c r="G64209" s="12"/>
    </row>
    <row r="64210" spans="7:7" x14ac:dyDescent="0.2">
      <c r="G64210" s="12"/>
    </row>
    <row r="64211" spans="7:7" x14ac:dyDescent="0.2">
      <c r="G64211" s="12"/>
    </row>
    <row r="64212" spans="7:7" x14ac:dyDescent="0.2">
      <c r="G64212" s="12"/>
    </row>
    <row r="64213" spans="7:7" x14ac:dyDescent="0.2">
      <c r="G64213" s="12"/>
    </row>
    <row r="64214" spans="7:7" x14ac:dyDescent="0.2">
      <c r="G64214" s="12"/>
    </row>
    <row r="64215" spans="7:7" x14ac:dyDescent="0.2">
      <c r="G64215" s="12"/>
    </row>
    <row r="64216" spans="7:7" x14ac:dyDescent="0.2">
      <c r="G64216" s="12"/>
    </row>
    <row r="64217" spans="7:7" x14ac:dyDescent="0.2">
      <c r="G64217" s="12"/>
    </row>
    <row r="64218" spans="7:7" x14ac:dyDescent="0.2">
      <c r="G64218" s="12"/>
    </row>
    <row r="64219" spans="7:7" x14ac:dyDescent="0.2">
      <c r="G64219" s="12"/>
    </row>
    <row r="64220" spans="7:7" x14ac:dyDescent="0.2">
      <c r="G64220" s="12"/>
    </row>
    <row r="64221" spans="7:7" x14ac:dyDescent="0.2">
      <c r="G64221" s="12"/>
    </row>
    <row r="64222" spans="7:7" x14ac:dyDescent="0.2">
      <c r="G64222" s="12"/>
    </row>
    <row r="64223" spans="7:7" x14ac:dyDescent="0.2">
      <c r="G64223" s="12"/>
    </row>
    <row r="64224" spans="7:7" x14ac:dyDescent="0.2">
      <c r="G64224" s="12"/>
    </row>
    <row r="64225" spans="7:7" x14ac:dyDescent="0.2">
      <c r="G64225" s="12"/>
    </row>
    <row r="64226" spans="7:7" x14ac:dyDescent="0.2">
      <c r="G64226" s="12"/>
    </row>
    <row r="64227" spans="7:7" x14ac:dyDescent="0.2">
      <c r="G64227" s="12"/>
    </row>
    <row r="64228" spans="7:7" x14ac:dyDescent="0.2">
      <c r="G64228" s="12"/>
    </row>
    <row r="64229" spans="7:7" x14ac:dyDescent="0.2">
      <c r="G64229" s="12"/>
    </row>
    <row r="64230" spans="7:7" x14ac:dyDescent="0.2">
      <c r="G64230" s="12"/>
    </row>
    <row r="64231" spans="7:7" x14ac:dyDescent="0.2">
      <c r="G64231" s="12"/>
    </row>
    <row r="64232" spans="7:7" x14ac:dyDescent="0.2">
      <c r="G64232" s="12"/>
    </row>
    <row r="64233" spans="7:7" x14ac:dyDescent="0.2">
      <c r="G64233" s="12"/>
    </row>
    <row r="64234" spans="7:7" x14ac:dyDescent="0.2">
      <c r="G64234" s="12"/>
    </row>
    <row r="64235" spans="7:7" x14ac:dyDescent="0.2">
      <c r="G64235" s="12"/>
    </row>
    <row r="64236" spans="7:7" x14ac:dyDescent="0.2">
      <c r="G64236" s="12"/>
    </row>
    <row r="64237" spans="7:7" x14ac:dyDescent="0.2">
      <c r="G64237" s="12"/>
    </row>
    <row r="64238" spans="7:7" x14ac:dyDescent="0.2">
      <c r="G64238" s="12"/>
    </row>
    <row r="64239" spans="7:7" x14ac:dyDescent="0.2">
      <c r="G64239" s="12"/>
    </row>
    <row r="64240" spans="7:7" x14ac:dyDescent="0.2">
      <c r="G64240" s="12"/>
    </row>
    <row r="64241" spans="7:7" x14ac:dyDescent="0.2">
      <c r="G64241" s="12"/>
    </row>
    <row r="64242" spans="7:7" x14ac:dyDescent="0.2">
      <c r="G64242" s="12"/>
    </row>
    <row r="64243" spans="7:7" x14ac:dyDescent="0.2">
      <c r="G64243" s="12"/>
    </row>
    <row r="64244" spans="7:7" x14ac:dyDescent="0.2">
      <c r="G64244" s="12"/>
    </row>
    <row r="64245" spans="7:7" x14ac:dyDescent="0.2">
      <c r="G64245" s="12"/>
    </row>
    <row r="64246" spans="7:7" x14ac:dyDescent="0.2">
      <c r="G64246" s="12"/>
    </row>
    <row r="64247" spans="7:7" x14ac:dyDescent="0.2">
      <c r="G64247" s="12"/>
    </row>
    <row r="64248" spans="7:7" x14ac:dyDescent="0.2">
      <c r="G64248" s="12"/>
    </row>
    <row r="64249" spans="7:7" x14ac:dyDescent="0.2">
      <c r="G64249" s="12"/>
    </row>
    <row r="64250" spans="7:7" x14ac:dyDescent="0.2">
      <c r="G64250" s="12"/>
    </row>
    <row r="64251" spans="7:7" x14ac:dyDescent="0.2">
      <c r="G64251" s="12"/>
    </row>
    <row r="64252" spans="7:7" x14ac:dyDescent="0.2">
      <c r="G64252" s="12"/>
    </row>
    <row r="64253" spans="7:7" x14ac:dyDescent="0.2">
      <c r="G64253" s="12"/>
    </row>
    <row r="64254" spans="7:7" x14ac:dyDescent="0.2">
      <c r="G64254" s="12"/>
    </row>
    <row r="64255" spans="7:7" x14ac:dyDescent="0.2">
      <c r="G64255" s="12"/>
    </row>
    <row r="64256" spans="7:7" x14ac:dyDescent="0.2">
      <c r="G64256" s="12"/>
    </row>
    <row r="64257" spans="7:7" x14ac:dyDescent="0.2">
      <c r="G64257" s="12"/>
    </row>
    <row r="64258" spans="7:7" x14ac:dyDescent="0.2">
      <c r="G64258" s="12"/>
    </row>
    <row r="64259" spans="7:7" x14ac:dyDescent="0.2">
      <c r="G64259" s="12"/>
    </row>
    <row r="64260" spans="7:7" x14ac:dyDescent="0.2">
      <c r="G64260" s="12"/>
    </row>
    <row r="64261" spans="7:7" x14ac:dyDescent="0.2">
      <c r="G64261" s="12"/>
    </row>
    <row r="64262" spans="7:7" x14ac:dyDescent="0.2">
      <c r="G64262" s="12"/>
    </row>
    <row r="64263" spans="7:7" x14ac:dyDescent="0.2">
      <c r="G64263" s="12"/>
    </row>
    <row r="64264" spans="7:7" x14ac:dyDescent="0.2">
      <c r="G64264" s="12"/>
    </row>
    <row r="64265" spans="7:7" x14ac:dyDescent="0.2">
      <c r="G64265" s="12"/>
    </row>
    <row r="64266" spans="7:7" x14ac:dyDescent="0.2">
      <c r="G64266" s="12"/>
    </row>
    <row r="64267" spans="7:7" x14ac:dyDescent="0.2">
      <c r="G64267" s="12"/>
    </row>
    <row r="64268" spans="7:7" x14ac:dyDescent="0.2">
      <c r="G64268" s="12"/>
    </row>
    <row r="64269" spans="7:7" x14ac:dyDescent="0.2">
      <c r="G64269" s="12"/>
    </row>
    <row r="64270" spans="7:7" x14ac:dyDescent="0.2">
      <c r="G64270" s="12"/>
    </row>
    <row r="64271" spans="7:7" x14ac:dyDescent="0.2">
      <c r="G64271" s="12"/>
    </row>
    <row r="64272" spans="7:7" x14ac:dyDescent="0.2">
      <c r="G64272" s="12"/>
    </row>
    <row r="64273" spans="7:7" x14ac:dyDescent="0.2">
      <c r="G64273" s="12"/>
    </row>
    <row r="64274" spans="7:7" x14ac:dyDescent="0.2">
      <c r="G64274" s="12"/>
    </row>
    <row r="64275" spans="7:7" x14ac:dyDescent="0.2">
      <c r="G64275" s="12"/>
    </row>
    <row r="64276" spans="7:7" x14ac:dyDescent="0.2">
      <c r="G64276" s="12"/>
    </row>
    <row r="64277" spans="7:7" x14ac:dyDescent="0.2">
      <c r="G64277" s="12"/>
    </row>
    <row r="64278" spans="7:7" x14ac:dyDescent="0.2">
      <c r="G64278" s="12"/>
    </row>
    <row r="64279" spans="7:7" x14ac:dyDescent="0.2">
      <c r="G64279" s="12"/>
    </row>
    <row r="64280" spans="7:7" x14ac:dyDescent="0.2">
      <c r="G64280" s="12"/>
    </row>
    <row r="64281" spans="7:7" x14ac:dyDescent="0.2">
      <c r="G64281" s="12"/>
    </row>
    <row r="64282" spans="7:7" x14ac:dyDescent="0.2">
      <c r="G64282" s="12"/>
    </row>
    <row r="64283" spans="7:7" x14ac:dyDescent="0.2">
      <c r="G64283" s="12"/>
    </row>
    <row r="64284" spans="7:7" x14ac:dyDescent="0.2">
      <c r="G64284" s="12"/>
    </row>
    <row r="64285" spans="7:7" x14ac:dyDescent="0.2">
      <c r="G64285" s="12"/>
    </row>
    <row r="64286" spans="7:7" x14ac:dyDescent="0.2">
      <c r="G64286" s="12"/>
    </row>
    <row r="64287" spans="7:7" x14ac:dyDescent="0.2">
      <c r="G64287" s="12"/>
    </row>
    <row r="64288" spans="7:7" x14ac:dyDescent="0.2">
      <c r="G64288" s="12"/>
    </row>
    <row r="64289" spans="7:7" x14ac:dyDescent="0.2">
      <c r="G64289" s="12"/>
    </row>
    <row r="64290" spans="7:7" x14ac:dyDescent="0.2">
      <c r="G64290" s="12"/>
    </row>
    <row r="64291" spans="7:7" x14ac:dyDescent="0.2">
      <c r="G64291" s="12"/>
    </row>
    <row r="64292" spans="7:7" x14ac:dyDescent="0.2">
      <c r="G64292" s="12"/>
    </row>
    <row r="64293" spans="7:7" x14ac:dyDescent="0.2">
      <c r="G64293" s="12"/>
    </row>
    <row r="64294" spans="7:7" x14ac:dyDescent="0.2">
      <c r="G64294" s="12"/>
    </row>
    <row r="64295" spans="7:7" x14ac:dyDescent="0.2">
      <c r="G64295" s="12"/>
    </row>
    <row r="64296" spans="7:7" x14ac:dyDescent="0.2">
      <c r="G64296" s="12"/>
    </row>
    <row r="64297" spans="7:7" x14ac:dyDescent="0.2">
      <c r="G64297" s="12"/>
    </row>
    <row r="64298" spans="7:7" x14ac:dyDescent="0.2">
      <c r="G64298" s="12"/>
    </row>
    <row r="64299" spans="7:7" x14ac:dyDescent="0.2">
      <c r="G64299" s="12"/>
    </row>
    <row r="64300" spans="7:7" x14ac:dyDescent="0.2">
      <c r="G64300" s="12"/>
    </row>
    <row r="64301" spans="7:7" x14ac:dyDescent="0.2">
      <c r="G64301" s="12"/>
    </row>
    <row r="64302" spans="7:7" x14ac:dyDescent="0.2">
      <c r="G64302" s="12"/>
    </row>
    <row r="64303" spans="7:7" x14ac:dyDescent="0.2">
      <c r="G64303" s="12"/>
    </row>
    <row r="64304" spans="7:7" x14ac:dyDescent="0.2">
      <c r="G64304" s="12"/>
    </row>
    <row r="64305" spans="7:7" x14ac:dyDescent="0.2">
      <c r="G64305" s="12"/>
    </row>
    <row r="64306" spans="7:7" x14ac:dyDescent="0.2">
      <c r="G64306" s="12"/>
    </row>
    <row r="64307" spans="7:7" x14ac:dyDescent="0.2">
      <c r="G64307" s="12"/>
    </row>
    <row r="64308" spans="7:7" x14ac:dyDescent="0.2">
      <c r="G64308" s="12"/>
    </row>
    <row r="64309" spans="7:7" x14ac:dyDescent="0.2">
      <c r="G64309" s="12"/>
    </row>
    <row r="64310" spans="7:7" x14ac:dyDescent="0.2">
      <c r="G64310" s="12"/>
    </row>
    <row r="64311" spans="7:7" x14ac:dyDescent="0.2">
      <c r="G64311" s="12"/>
    </row>
    <row r="64312" spans="7:7" x14ac:dyDescent="0.2">
      <c r="G64312" s="12"/>
    </row>
    <row r="64313" spans="7:7" x14ac:dyDescent="0.2">
      <c r="G64313" s="12"/>
    </row>
    <row r="64314" spans="7:7" x14ac:dyDescent="0.2">
      <c r="G64314" s="12"/>
    </row>
    <row r="64315" spans="7:7" x14ac:dyDescent="0.2">
      <c r="G64315" s="12"/>
    </row>
    <row r="64316" spans="7:7" x14ac:dyDescent="0.2">
      <c r="G64316" s="12"/>
    </row>
    <row r="64317" spans="7:7" x14ac:dyDescent="0.2">
      <c r="G64317" s="12"/>
    </row>
    <row r="64318" spans="7:7" x14ac:dyDescent="0.2">
      <c r="G64318" s="12"/>
    </row>
    <row r="64319" spans="7:7" x14ac:dyDescent="0.2">
      <c r="G64319" s="12"/>
    </row>
    <row r="64320" spans="7:7" x14ac:dyDescent="0.2">
      <c r="G64320" s="12"/>
    </row>
    <row r="64321" spans="7:7" x14ac:dyDescent="0.2">
      <c r="G64321" s="12"/>
    </row>
    <row r="64322" spans="7:7" x14ac:dyDescent="0.2">
      <c r="G64322" s="12"/>
    </row>
    <row r="64323" spans="7:7" x14ac:dyDescent="0.2">
      <c r="G64323" s="12"/>
    </row>
    <row r="64324" spans="7:7" x14ac:dyDescent="0.2">
      <c r="G64324" s="12"/>
    </row>
    <row r="64325" spans="7:7" x14ac:dyDescent="0.2">
      <c r="G64325" s="12"/>
    </row>
    <row r="64326" spans="7:7" x14ac:dyDescent="0.2">
      <c r="G64326" s="12"/>
    </row>
    <row r="64327" spans="7:7" x14ac:dyDescent="0.2">
      <c r="G64327" s="12"/>
    </row>
    <row r="64328" spans="7:7" x14ac:dyDescent="0.2">
      <c r="G64328" s="12"/>
    </row>
    <row r="64329" spans="7:7" x14ac:dyDescent="0.2">
      <c r="G64329" s="12"/>
    </row>
    <row r="64330" spans="7:7" x14ac:dyDescent="0.2">
      <c r="G64330" s="12"/>
    </row>
    <row r="64331" spans="7:7" x14ac:dyDescent="0.2">
      <c r="G64331" s="12"/>
    </row>
    <row r="64332" spans="7:7" x14ac:dyDescent="0.2">
      <c r="G64332" s="12"/>
    </row>
    <row r="64333" spans="7:7" x14ac:dyDescent="0.2">
      <c r="G64333" s="12"/>
    </row>
    <row r="64334" spans="7:7" x14ac:dyDescent="0.2">
      <c r="G64334" s="12"/>
    </row>
    <row r="64335" spans="7:7" x14ac:dyDescent="0.2">
      <c r="G64335" s="12"/>
    </row>
    <row r="64336" spans="7:7" x14ac:dyDescent="0.2">
      <c r="G64336" s="12"/>
    </row>
    <row r="64337" spans="7:7" x14ac:dyDescent="0.2">
      <c r="G64337" s="12"/>
    </row>
    <row r="64338" spans="7:7" x14ac:dyDescent="0.2">
      <c r="G64338" s="12"/>
    </row>
    <row r="64339" spans="7:7" x14ac:dyDescent="0.2">
      <c r="G64339" s="12"/>
    </row>
    <row r="64340" spans="7:7" x14ac:dyDescent="0.2">
      <c r="G64340" s="12"/>
    </row>
    <row r="64341" spans="7:7" x14ac:dyDescent="0.2">
      <c r="G64341" s="12"/>
    </row>
    <row r="64342" spans="7:7" x14ac:dyDescent="0.2">
      <c r="G64342" s="12"/>
    </row>
    <row r="64343" spans="7:7" x14ac:dyDescent="0.2">
      <c r="G64343" s="12"/>
    </row>
    <row r="64344" spans="7:7" x14ac:dyDescent="0.2">
      <c r="G64344" s="12"/>
    </row>
    <row r="64345" spans="7:7" x14ac:dyDescent="0.2">
      <c r="G64345" s="12"/>
    </row>
    <row r="64346" spans="7:7" x14ac:dyDescent="0.2">
      <c r="G64346" s="12"/>
    </row>
    <row r="64347" spans="7:7" x14ac:dyDescent="0.2">
      <c r="G64347" s="12"/>
    </row>
    <row r="64348" spans="7:7" x14ac:dyDescent="0.2">
      <c r="G64348" s="12"/>
    </row>
    <row r="64349" spans="7:7" x14ac:dyDescent="0.2">
      <c r="G64349" s="12"/>
    </row>
    <row r="64350" spans="7:7" x14ac:dyDescent="0.2">
      <c r="G64350" s="12"/>
    </row>
    <row r="64351" spans="7:7" x14ac:dyDescent="0.2">
      <c r="G64351" s="12"/>
    </row>
    <row r="64352" spans="7:7" x14ac:dyDescent="0.2">
      <c r="G64352" s="12"/>
    </row>
    <row r="64353" spans="7:7" x14ac:dyDescent="0.2">
      <c r="G64353" s="12"/>
    </row>
    <row r="64354" spans="7:7" x14ac:dyDescent="0.2">
      <c r="G64354" s="12"/>
    </row>
    <row r="64355" spans="7:7" x14ac:dyDescent="0.2">
      <c r="G64355" s="12"/>
    </row>
    <row r="64356" spans="7:7" x14ac:dyDescent="0.2">
      <c r="G64356" s="12"/>
    </row>
    <row r="64357" spans="7:7" x14ac:dyDescent="0.2">
      <c r="G64357" s="12"/>
    </row>
    <row r="64358" spans="7:7" x14ac:dyDescent="0.2">
      <c r="G64358" s="12"/>
    </row>
    <row r="64359" spans="7:7" x14ac:dyDescent="0.2">
      <c r="G64359" s="12"/>
    </row>
    <row r="64360" spans="7:7" x14ac:dyDescent="0.2">
      <c r="G64360" s="12"/>
    </row>
    <row r="64361" spans="7:7" x14ac:dyDescent="0.2">
      <c r="G64361" s="12"/>
    </row>
    <row r="64362" spans="7:7" x14ac:dyDescent="0.2">
      <c r="G64362" s="12"/>
    </row>
    <row r="64363" spans="7:7" x14ac:dyDescent="0.2">
      <c r="G64363" s="12"/>
    </row>
    <row r="64364" spans="7:7" x14ac:dyDescent="0.2">
      <c r="G64364" s="12"/>
    </row>
    <row r="64365" spans="7:7" x14ac:dyDescent="0.2">
      <c r="G64365" s="12"/>
    </row>
    <row r="64366" spans="7:7" x14ac:dyDescent="0.2">
      <c r="G64366" s="12"/>
    </row>
    <row r="64367" spans="7:7" x14ac:dyDescent="0.2">
      <c r="G64367" s="12"/>
    </row>
    <row r="64368" spans="7:7" x14ac:dyDescent="0.2">
      <c r="G64368" s="12"/>
    </row>
    <row r="64369" spans="7:7" x14ac:dyDescent="0.2">
      <c r="G64369" s="12"/>
    </row>
    <row r="64370" spans="7:7" x14ac:dyDescent="0.2">
      <c r="G64370" s="12"/>
    </row>
    <row r="64371" spans="7:7" x14ac:dyDescent="0.2">
      <c r="G64371" s="12"/>
    </row>
    <row r="64372" spans="7:7" x14ac:dyDescent="0.2">
      <c r="G64372" s="12"/>
    </row>
    <row r="64373" spans="7:7" x14ac:dyDescent="0.2">
      <c r="G64373" s="12"/>
    </row>
    <row r="64374" spans="7:7" x14ac:dyDescent="0.2">
      <c r="G64374" s="12"/>
    </row>
    <row r="64375" spans="7:7" x14ac:dyDescent="0.2">
      <c r="G64375" s="12"/>
    </row>
    <row r="64376" spans="7:7" x14ac:dyDescent="0.2">
      <c r="G64376" s="12"/>
    </row>
    <row r="64377" spans="7:7" x14ac:dyDescent="0.2">
      <c r="G64377" s="12"/>
    </row>
    <row r="64378" spans="7:7" x14ac:dyDescent="0.2">
      <c r="G64378" s="12"/>
    </row>
    <row r="64379" spans="7:7" x14ac:dyDescent="0.2">
      <c r="G64379" s="12"/>
    </row>
    <row r="64380" spans="7:7" x14ac:dyDescent="0.2">
      <c r="G64380" s="12"/>
    </row>
    <row r="64381" spans="7:7" x14ac:dyDescent="0.2">
      <c r="G64381" s="12"/>
    </row>
    <row r="64382" spans="7:7" x14ac:dyDescent="0.2">
      <c r="G64382" s="12"/>
    </row>
    <row r="64383" spans="7:7" x14ac:dyDescent="0.2">
      <c r="G64383" s="12"/>
    </row>
    <row r="64384" spans="7:7" x14ac:dyDescent="0.2">
      <c r="G64384" s="12"/>
    </row>
    <row r="64385" spans="7:7" x14ac:dyDescent="0.2">
      <c r="G64385" s="12"/>
    </row>
    <row r="64386" spans="7:7" x14ac:dyDescent="0.2">
      <c r="G64386" s="12"/>
    </row>
    <row r="64387" spans="7:7" x14ac:dyDescent="0.2">
      <c r="G64387" s="12"/>
    </row>
    <row r="64388" spans="7:7" x14ac:dyDescent="0.2">
      <c r="G64388" s="12"/>
    </row>
    <row r="64389" spans="7:7" x14ac:dyDescent="0.2">
      <c r="G64389" s="12"/>
    </row>
    <row r="64390" spans="7:7" x14ac:dyDescent="0.2">
      <c r="G64390" s="12"/>
    </row>
    <row r="64391" spans="7:7" x14ac:dyDescent="0.2">
      <c r="G64391" s="12"/>
    </row>
    <row r="64392" spans="7:7" x14ac:dyDescent="0.2">
      <c r="G64392" s="12"/>
    </row>
    <row r="64393" spans="7:7" x14ac:dyDescent="0.2">
      <c r="G64393" s="12"/>
    </row>
    <row r="64394" spans="7:7" x14ac:dyDescent="0.2">
      <c r="G64394" s="12"/>
    </row>
    <row r="64395" spans="7:7" x14ac:dyDescent="0.2">
      <c r="G64395" s="12"/>
    </row>
    <row r="64396" spans="7:7" x14ac:dyDescent="0.2">
      <c r="G64396" s="12"/>
    </row>
    <row r="64397" spans="7:7" x14ac:dyDescent="0.2">
      <c r="G64397" s="12"/>
    </row>
    <row r="64398" spans="7:7" x14ac:dyDescent="0.2">
      <c r="G64398" s="12"/>
    </row>
    <row r="64399" spans="7:7" x14ac:dyDescent="0.2">
      <c r="G64399" s="12"/>
    </row>
    <row r="64400" spans="7:7" x14ac:dyDescent="0.2">
      <c r="G64400" s="12"/>
    </row>
    <row r="64401" spans="7:7" x14ac:dyDescent="0.2">
      <c r="G64401" s="12"/>
    </row>
    <row r="64402" spans="7:7" x14ac:dyDescent="0.2">
      <c r="G64402" s="12"/>
    </row>
    <row r="64403" spans="7:7" x14ac:dyDescent="0.2">
      <c r="G64403" s="12"/>
    </row>
    <row r="64404" spans="7:7" x14ac:dyDescent="0.2">
      <c r="G64404" s="12"/>
    </row>
    <row r="64405" spans="7:7" x14ac:dyDescent="0.2">
      <c r="G64405" s="12"/>
    </row>
    <row r="64406" spans="7:7" x14ac:dyDescent="0.2">
      <c r="G64406" s="12"/>
    </row>
    <row r="64407" spans="7:7" x14ac:dyDescent="0.2">
      <c r="G64407" s="12"/>
    </row>
    <row r="64408" spans="7:7" x14ac:dyDescent="0.2">
      <c r="G64408" s="12"/>
    </row>
    <row r="64409" spans="7:7" x14ac:dyDescent="0.2">
      <c r="G64409" s="12"/>
    </row>
    <row r="64410" spans="7:7" x14ac:dyDescent="0.2">
      <c r="G64410" s="12"/>
    </row>
    <row r="64411" spans="7:7" x14ac:dyDescent="0.2">
      <c r="G64411" s="12"/>
    </row>
    <row r="64412" spans="7:7" x14ac:dyDescent="0.2">
      <c r="G64412" s="12"/>
    </row>
    <row r="64413" spans="7:7" x14ac:dyDescent="0.2">
      <c r="G64413" s="12"/>
    </row>
    <row r="64414" spans="7:7" x14ac:dyDescent="0.2">
      <c r="G64414" s="12"/>
    </row>
    <row r="64415" spans="7:7" x14ac:dyDescent="0.2">
      <c r="G64415" s="12"/>
    </row>
    <row r="64416" spans="7:7" x14ac:dyDescent="0.2">
      <c r="G64416" s="12"/>
    </row>
    <row r="64417" spans="7:7" x14ac:dyDescent="0.2">
      <c r="G64417" s="12"/>
    </row>
    <row r="64418" spans="7:7" x14ac:dyDescent="0.2">
      <c r="G64418" s="12"/>
    </row>
    <row r="64419" spans="7:7" x14ac:dyDescent="0.2">
      <c r="G64419" s="12"/>
    </row>
    <row r="64420" spans="7:7" x14ac:dyDescent="0.2">
      <c r="G64420" s="12"/>
    </row>
    <row r="64421" spans="7:7" x14ac:dyDescent="0.2">
      <c r="G64421" s="12"/>
    </row>
    <row r="64422" spans="7:7" x14ac:dyDescent="0.2">
      <c r="G64422" s="12"/>
    </row>
    <row r="64423" spans="7:7" x14ac:dyDescent="0.2">
      <c r="G64423" s="12"/>
    </row>
    <row r="64424" spans="7:7" x14ac:dyDescent="0.2">
      <c r="G64424" s="12"/>
    </row>
    <row r="64425" spans="7:7" x14ac:dyDescent="0.2">
      <c r="G64425" s="12"/>
    </row>
    <row r="64426" spans="7:7" x14ac:dyDescent="0.2">
      <c r="G64426" s="12"/>
    </row>
    <row r="64427" spans="7:7" x14ac:dyDescent="0.2">
      <c r="G64427" s="12"/>
    </row>
    <row r="64428" spans="7:7" x14ac:dyDescent="0.2">
      <c r="G64428" s="12"/>
    </row>
    <row r="64429" spans="7:7" x14ac:dyDescent="0.2">
      <c r="G64429" s="12"/>
    </row>
    <row r="64430" spans="7:7" x14ac:dyDescent="0.2">
      <c r="G64430" s="12"/>
    </row>
    <row r="64431" spans="7:7" x14ac:dyDescent="0.2">
      <c r="G64431" s="12"/>
    </row>
    <row r="64432" spans="7:7" x14ac:dyDescent="0.2">
      <c r="G64432" s="12"/>
    </row>
    <row r="64433" spans="7:7" x14ac:dyDescent="0.2">
      <c r="G64433" s="12"/>
    </row>
    <row r="64434" spans="7:7" x14ac:dyDescent="0.2">
      <c r="G64434" s="12"/>
    </row>
    <row r="64435" spans="7:7" x14ac:dyDescent="0.2">
      <c r="G64435" s="12"/>
    </row>
    <row r="64436" spans="7:7" x14ac:dyDescent="0.2">
      <c r="G64436" s="12"/>
    </row>
    <row r="64437" spans="7:7" x14ac:dyDescent="0.2">
      <c r="G64437" s="12"/>
    </row>
    <row r="64438" spans="7:7" x14ac:dyDescent="0.2">
      <c r="G64438" s="12"/>
    </row>
    <row r="64439" spans="7:7" x14ac:dyDescent="0.2">
      <c r="G64439" s="12"/>
    </row>
    <row r="64440" spans="7:7" x14ac:dyDescent="0.2">
      <c r="G64440" s="12"/>
    </row>
    <row r="64441" spans="7:7" x14ac:dyDescent="0.2">
      <c r="G64441" s="12"/>
    </row>
    <row r="64442" spans="7:7" x14ac:dyDescent="0.2">
      <c r="G64442" s="12"/>
    </row>
    <row r="64443" spans="7:7" x14ac:dyDescent="0.2">
      <c r="G64443" s="12"/>
    </row>
    <row r="64444" spans="7:7" x14ac:dyDescent="0.2">
      <c r="G64444" s="12"/>
    </row>
    <row r="64445" spans="7:7" x14ac:dyDescent="0.2">
      <c r="G64445" s="12"/>
    </row>
    <row r="64446" spans="7:7" x14ac:dyDescent="0.2">
      <c r="G64446" s="12"/>
    </row>
    <row r="64447" spans="7:7" x14ac:dyDescent="0.2">
      <c r="G64447" s="12"/>
    </row>
    <row r="64448" spans="7:7" x14ac:dyDescent="0.2">
      <c r="G64448" s="12"/>
    </row>
    <row r="64449" spans="7:7" x14ac:dyDescent="0.2">
      <c r="G64449" s="12"/>
    </row>
    <row r="64450" spans="7:7" x14ac:dyDescent="0.2">
      <c r="G64450" s="12"/>
    </row>
    <row r="64451" spans="7:7" x14ac:dyDescent="0.2">
      <c r="G64451" s="12"/>
    </row>
    <row r="64452" spans="7:7" x14ac:dyDescent="0.2">
      <c r="G64452" s="12"/>
    </row>
    <row r="64453" spans="7:7" x14ac:dyDescent="0.2">
      <c r="G64453" s="12"/>
    </row>
    <row r="64454" spans="7:7" x14ac:dyDescent="0.2">
      <c r="G64454" s="12"/>
    </row>
    <row r="64455" spans="7:7" x14ac:dyDescent="0.2">
      <c r="G64455" s="12"/>
    </row>
    <row r="64456" spans="7:7" x14ac:dyDescent="0.2">
      <c r="G64456" s="12"/>
    </row>
    <row r="64457" spans="7:7" x14ac:dyDescent="0.2">
      <c r="G64457" s="12"/>
    </row>
    <row r="64458" spans="7:7" x14ac:dyDescent="0.2">
      <c r="G64458" s="12"/>
    </row>
    <row r="64459" spans="7:7" x14ac:dyDescent="0.2">
      <c r="G64459" s="12"/>
    </row>
    <row r="64460" spans="7:7" x14ac:dyDescent="0.2">
      <c r="G64460" s="12"/>
    </row>
    <row r="64461" spans="7:7" x14ac:dyDescent="0.2">
      <c r="G64461" s="12"/>
    </row>
    <row r="64462" spans="7:7" x14ac:dyDescent="0.2">
      <c r="G64462" s="12"/>
    </row>
    <row r="64463" spans="7:7" x14ac:dyDescent="0.2">
      <c r="G64463" s="12"/>
    </row>
    <row r="64464" spans="7:7" x14ac:dyDescent="0.2">
      <c r="G64464" s="12"/>
    </row>
    <row r="64465" spans="7:7" x14ac:dyDescent="0.2">
      <c r="G64465" s="12"/>
    </row>
    <row r="64466" spans="7:7" x14ac:dyDescent="0.2">
      <c r="G64466" s="12"/>
    </row>
    <row r="64467" spans="7:7" x14ac:dyDescent="0.2">
      <c r="G64467" s="12"/>
    </row>
    <row r="64468" spans="7:7" x14ac:dyDescent="0.2">
      <c r="G64468" s="12"/>
    </row>
    <row r="64469" spans="7:7" x14ac:dyDescent="0.2">
      <c r="G64469" s="12"/>
    </row>
    <row r="64470" spans="7:7" x14ac:dyDescent="0.2">
      <c r="G64470" s="12"/>
    </row>
    <row r="64471" spans="7:7" x14ac:dyDescent="0.2">
      <c r="G64471" s="12"/>
    </row>
    <row r="64472" spans="7:7" x14ac:dyDescent="0.2">
      <c r="G64472" s="12"/>
    </row>
    <row r="64473" spans="7:7" x14ac:dyDescent="0.2">
      <c r="G64473" s="12"/>
    </row>
    <row r="64474" spans="7:7" x14ac:dyDescent="0.2">
      <c r="G64474" s="12"/>
    </row>
    <row r="64475" spans="7:7" x14ac:dyDescent="0.2">
      <c r="G64475" s="12"/>
    </row>
    <row r="64476" spans="7:7" x14ac:dyDescent="0.2">
      <c r="G64476" s="12"/>
    </row>
    <row r="64477" spans="7:7" x14ac:dyDescent="0.2">
      <c r="G64477" s="12"/>
    </row>
    <row r="64478" spans="7:7" x14ac:dyDescent="0.2">
      <c r="G64478" s="12"/>
    </row>
    <row r="64479" spans="7:7" x14ac:dyDescent="0.2">
      <c r="G64479" s="12"/>
    </row>
    <row r="64480" spans="7:7" x14ac:dyDescent="0.2">
      <c r="G64480" s="12"/>
    </row>
    <row r="64481" spans="7:7" x14ac:dyDescent="0.2">
      <c r="G64481" s="12"/>
    </row>
    <row r="64482" spans="7:7" x14ac:dyDescent="0.2">
      <c r="G64482" s="12"/>
    </row>
    <row r="64483" spans="7:7" x14ac:dyDescent="0.2">
      <c r="G64483" s="12"/>
    </row>
    <row r="64484" spans="7:7" x14ac:dyDescent="0.2">
      <c r="G64484" s="12"/>
    </row>
    <row r="64485" spans="7:7" x14ac:dyDescent="0.2">
      <c r="G64485" s="12"/>
    </row>
    <row r="64486" spans="7:7" x14ac:dyDescent="0.2">
      <c r="G64486" s="12"/>
    </row>
    <row r="64487" spans="7:7" x14ac:dyDescent="0.2">
      <c r="G64487" s="12"/>
    </row>
    <row r="64488" spans="7:7" x14ac:dyDescent="0.2">
      <c r="G64488" s="12"/>
    </row>
    <row r="64489" spans="7:7" x14ac:dyDescent="0.2">
      <c r="G64489" s="12"/>
    </row>
    <row r="64490" spans="7:7" x14ac:dyDescent="0.2">
      <c r="G64490" s="12"/>
    </row>
    <row r="64491" spans="7:7" x14ac:dyDescent="0.2">
      <c r="G64491" s="12"/>
    </row>
    <row r="64492" spans="7:7" x14ac:dyDescent="0.2">
      <c r="G64492" s="12"/>
    </row>
    <row r="64493" spans="7:7" x14ac:dyDescent="0.2">
      <c r="G64493" s="12"/>
    </row>
    <row r="64494" spans="7:7" x14ac:dyDescent="0.2">
      <c r="G64494" s="12"/>
    </row>
    <row r="64495" spans="7:7" x14ac:dyDescent="0.2">
      <c r="G64495" s="12"/>
    </row>
    <row r="64496" spans="7:7" x14ac:dyDescent="0.2">
      <c r="G64496" s="12"/>
    </row>
    <row r="64497" spans="7:7" x14ac:dyDescent="0.2">
      <c r="G64497" s="12"/>
    </row>
    <row r="64498" spans="7:7" x14ac:dyDescent="0.2">
      <c r="G64498" s="12"/>
    </row>
    <row r="64499" spans="7:7" x14ac:dyDescent="0.2">
      <c r="G64499" s="12"/>
    </row>
    <row r="64500" spans="7:7" x14ac:dyDescent="0.2">
      <c r="G64500" s="12"/>
    </row>
    <row r="64501" spans="7:7" x14ac:dyDescent="0.2">
      <c r="G64501" s="12"/>
    </row>
    <row r="64502" spans="7:7" x14ac:dyDescent="0.2">
      <c r="G64502" s="12"/>
    </row>
    <row r="64503" spans="7:7" x14ac:dyDescent="0.2">
      <c r="G64503" s="12"/>
    </row>
    <row r="64504" spans="7:7" x14ac:dyDescent="0.2">
      <c r="G64504" s="12"/>
    </row>
    <row r="64505" spans="7:7" x14ac:dyDescent="0.2">
      <c r="G64505" s="12"/>
    </row>
    <row r="64506" spans="7:7" x14ac:dyDescent="0.2">
      <c r="G64506" s="12"/>
    </row>
    <row r="64507" spans="7:7" x14ac:dyDescent="0.2">
      <c r="G64507" s="12"/>
    </row>
    <row r="64508" spans="7:7" x14ac:dyDescent="0.2">
      <c r="G64508" s="12"/>
    </row>
    <row r="64509" spans="7:7" x14ac:dyDescent="0.2">
      <c r="G64509" s="12"/>
    </row>
    <row r="64510" spans="7:7" x14ac:dyDescent="0.2">
      <c r="G64510" s="12"/>
    </row>
    <row r="64511" spans="7:7" x14ac:dyDescent="0.2">
      <c r="G64511" s="12"/>
    </row>
    <row r="64512" spans="7:7" x14ac:dyDescent="0.2">
      <c r="G64512" s="12"/>
    </row>
    <row r="64513" spans="7:7" x14ac:dyDescent="0.2">
      <c r="G64513" s="12"/>
    </row>
    <row r="64514" spans="7:7" x14ac:dyDescent="0.2">
      <c r="G64514" s="12"/>
    </row>
    <row r="64515" spans="7:7" x14ac:dyDescent="0.2">
      <c r="G64515" s="12"/>
    </row>
    <row r="64516" spans="7:7" x14ac:dyDescent="0.2">
      <c r="G64516" s="12"/>
    </row>
    <row r="64517" spans="7:7" x14ac:dyDescent="0.2">
      <c r="G64517" s="12"/>
    </row>
    <row r="64518" spans="7:7" x14ac:dyDescent="0.2">
      <c r="G64518" s="12"/>
    </row>
    <row r="64519" spans="7:7" x14ac:dyDescent="0.2">
      <c r="G64519" s="12"/>
    </row>
    <row r="64520" spans="7:7" x14ac:dyDescent="0.2">
      <c r="G64520" s="12"/>
    </row>
    <row r="64521" spans="7:7" x14ac:dyDescent="0.2">
      <c r="G64521" s="12"/>
    </row>
    <row r="64522" spans="7:7" x14ac:dyDescent="0.2">
      <c r="G64522" s="12"/>
    </row>
    <row r="64523" spans="7:7" x14ac:dyDescent="0.2">
      <c r="G64523" s="12"/>
    </row>
    <row r="64524" spans="7:7" x14ac:dyDescent="0.2">
      <c r="G64524" s="12"/>
    </row>
    <row r="64525" spans="7:7" x14ac:dyDescent="0.2">
      <c r="G64525" s="12"/>
    </row>
    <row r="64526" spans="7:7" x14ac:dyDescent="0.2">
      <c r="G64526" s="12"/>
    </row>
    <row r="64527" spans="7:7" x14ac:dyDescent="0.2">
      <c r="G64527" s="12"/>
    </row>
    <row r="64528" spans="7:7" x14ac:dyDescent="0.2">
      <c r="G64528" s="12"/>
    </row>
    <row r="64529" spans="7:7" x14ac:dyDescent="0.2">
      <c r="G64529" s="12"/>
    </row>
    <row r="64530" spans="7:7" x14ac:dyDescent="0.2">
      <c r="G64530" s="12"/>
    </row>
    <row r="64531" spans="7:7" x14ac:dyDescent="0.2">
      <c r="G64531" s="12"/>
    </row>
    <row r="64532" spans="7:7" x14ac:dyDescent="0.2">
      <c r="G64532" s="12"/>
    </row>
    <row r="64533" spans="7:7" x14ac:dyDescent="0.2">
      <c r="G64533" s="12"/>
    </row>
    <row r="64534" spans="7:7" x14ac:dyDescent="0.2">
      <c r="G64534" s="12"/>
    </row>
    <row r="64535" spans="7:7" x14ac:dyDescent="0.2">
      <c r="G64535" s="12"/>
    </row>
    <row r="64536" spans="7:7" x14ac:dyDescent="0.2">
      <c r="G64536" s="12"/>
    </row>
    <row r="64537" spans="7:7" x14ac:dyDescent="0.2">
      <c r="G64537" s="12"/>
    </row>
    <row r="64538" spans="7:7" x14ac:dyDescent="0.2">
      <c r="G64538" s="12"/>
    </row>
    <row r="64539" spans="7:7" x14ac:dyDescent="0.2">
      <c r="G64539" s="12"/>
    </row>
    <row r="64540" spans="7:7" x14ac:dyDescent="0.2">
      <c r="G64540" s="12"/>
    </row>
    <row r="64541" spans="7:7" x14ac:dyDescent="0.2">
      <c r="G64541" s="12"/>
    </row>
    <row r="64542" spans="7:7" x14ac:dyDescent="0.2">
      <c r="G64542" s="12"/>
    </row>
    <row r="64543" spans="7:7" x14ac:dyDescent="0.2">
      <c r="G64543" s="12"/>
    </row>
    <row r="64544" spans="7:7" x14ac:dyDescent="0.2">
      <c r="G64544" s="12"/>
    </row>
    <row r="64545" spans="7:7" x14ac:dyDescent="0.2">
      <c r="G64545" s="12"/>
    </row>
    <row r="64546" spans="7:7" x14ac:dyDescent="0.2">
      <c r="G64546" s="12"/>
    </row>
    <row r="64547" spans="7:7" x14ac:dyDescent="0.2">
      <c r="G64547" s="12"/>
    </row>
    <row r="64548" spans="7:7" x14ac:dyDescent="0.2">
      <c r="G64548" s="12"/>
    </row>
    <row r="64549" spans="7:7" x14ac:dyDescent="0.2">
      <c r="G64549" s="12"/>
    </row>
    <row r="64550" spans="7:7" x14ac:dyDescent="0.2">
      <c r="G64550" s="12"/>
    </row>
    <row r="64551" spans="7:7" x14ac:dyDescent="0.2">
      <c r="G64551" s="12"/>
    </row>
    <row r="64552" spans="7:7" x14ac:dyDescent="0.2">
      <c r="G64552" s="12"/>
    </row>
    <row r="64553" spans="7:7" x14ac:dyDescent="0.2">
      <c r="G64553" s="12"/>
    </row>
    <row r="64554" spans="7:7" x14ac:dyDescent="0.2">
      <c r="G64554" s="12"/>
    </row>
    <row r="64555" spans="7:7" x14ac:dyDescent="0.2">
      <c r="G64555" s="12"/>
    </row>
    <row r="64556" spans="7:7" x14ac:dyDescent="0.2">
      <c r="G64556" s="12"/>
    </row>
    <row r="64557" spans="7:7" x14ac:dyDescent="0.2">
      <c r="G64557" s="12"/>
    </row>
    <row r="64558" spans="7:7" x14ac:dyDescent="0.2">
      <c r="G64558" s="12"/>
    </row>
    <row r="64559" spans="7:7" x14ac:dyDescent="0.2">
      <c r="G64559" s="12"/>
    </row>
    <row r="64560" spans="7:7" x14ac:dyDescent="0.2">
      <c r="G64560" s="12"/>
    </row>
    <row r="64561" spans="7:7" x14ac:dyDescent="0.2">
      <c r="G64561" s="12"/>
    </row>
    <row r="64562" spans="7:7" x14ac:dyDescent="0.2">
      <c r="G64562" s="12"/>
    </row>
    <row r="64563" spans="7:7" x14ac:dyDescent="0.2">
      <c r="G64563" s="12"/>
    </row>
    <row r="64564" spans="7:7" x14ac:dyDescent="0.2">
      <c r="G64564" s="12"/>
    </row>
    <row r="64565" spans="7:7" x14ac:dyDescent="0.2">
      <c r="G64565" s="12"/>
    </row>
    <row r="64566" spans="7:7" x14ac:dyDescent="0.2">
      <c r="G64566" s="12"/>
    </row>
    <row r="64567" spans="7:7" x14ac:dyDescent="0.2">
      <c r="G64567" s="12"/>
    </row>
    <row r="64568" spans="7:7" x14ac:dyDescent="0.2">
      <c r="G64568" s="12"/>
    </row>
    <row r="64569" spans="7:7" x14ac:dyDescent="0.2">
      <c r="G64569" s="12"/>
    </row>
    <row r="64570" spans="7:7" x14ac:dyDescent="0.2">
      <c r="G64570" s="12"/>
    </row>
    <row r="64571" spans="7:7" x14ac:dyDescent="0.2">
      <c r="G64571" s="12"/>
    </row>
    <row r="64572" spans="7:7" x14ac:dyDescent="0.2">
      <c r="G64572" s="12"/>
    </row>
    <row r="64573" spans="7:7" x14ac:dyDescent="0.2">
      <c r="G64573" s="12"/>
    </row>
    <row r="64574" spans="7:7" x14ac:dyDescent="0.2">
      <c r="G64574" s="12"/>
    </row>
    <row r="64575" spans="7:7" x14ac:dyDescent="0.2">
      <c r="G64575" s="12"/>
    </row>
    <row r="64576" spans="7:7" x14ac:dyDescent="0.2">
      <c r="G64576" s="12"/>
    </row>
    <row r="64577" spans="7:7" x14ac:dyDescent="0.2">
      <c r="G64577" s="12"/>
    </row>
    <row r="64578" spans="7:7" x14ac:dyDescent="0.2">
      <c r="G64578" s="12"/>
    </row>
    <row r="64579" spans="7:7" x14ac:dyDescent="0.2">
      <c r="G64579" s="12"/>
    </row>
    <row r="64580" spans="7:7" x14ac:dyDescent="0.2">
      <c r="G64580" s="12"/>
    </row>
    <row r="64581" spans="7:7" x14ac:dyDescent="0.2">
      <c r="G64581" s="12"/>
    </row>
    <row r="64582" spans="7:7" x14ac:dyDescent="0.2">
      <c r="G64582" s="12"/>
    </row>
    <row r="64583" spans="7:7" x14ac:dyDescent="0.2">
      <c r="G64583" s="12"/>
    </row>
    <row r="64584" spans="7:7" x14ac:dyDescent="0.2">
      <c r="G64584" s="12"/>
    </row>
    <row r="64585" spans="7:7" x14ac:dyDescent="0.2">
      <c r="G64585" s="12"/>
    </row>
    <row r="64586" spans="7:7" x14ac:dyDescent="0.2">
      <c r="G64586" s="12"/>
    </row>
    <row r="64587" spans="7:7" x14ac:dyDescent="0.2">
      <c r="G64587" s="12"/>
    </row>
    <row r="64588" spans="7:7" x14ac:dyDescent="0.2">
      <c r="G64588" s="12"/>
    </row>
    <row r="64589" spans="7:7" x14ac:dyDescent="0.2">
      <c r="G64589" s="12"/>
    </row>
    <row r="64590" spans="7:7" x14ac:dyDescent="0.2">
      <c r="G64590" s="12"/>
    </row>
    <row r="64591" spans="7:7" x14ac:dyDescent="0.2">
      <c r="G64591" s="12"/>
    </row>
    <row r="64592" spans="7:7" x14ac:dyDescent="0.2">
      <c r="G64592" s="12"/>
    </row>
    <row r="64593" spans="7:7" x14ac:dyDescent="0.2">
      <c r="G64593" s="12"/>
    </row>
    <row r="64594" spans="7:7" x14ac:dyDescent="0.2">
      <c r="G64594" s="12"/>
    </row>
    <row r="64595" spans="7:7" x14ac:dyDescent="0.2">
      <c r="G64595" s="12"/>
    </row>
    <row r="64596" spans="7:7" x14ac:dyDescent="0.2">
      <c r="G64596" s="12"/>
    </row>
    <row r="64597" spans="7:7" x14ac:dyDescent="0.2">
      <c r="G64597" s="12"/>
    </row>
    <row r="64598" spans="7:7" x14ac:dyDescent="0.2">
      <c r="G64598" s="12"/>
    </row>
    <row r="64599" spans="7:7" x14ac:dyDescent="0.2">
      <c r="G64599" s="12"/>
    </row>
    <row r="64600" spans="7:7" x14ac:dyDescent="0.2">
      <c r="G64600" s="12"/>
    </row>
    <row r="64601" spans="7:7" x14ac:dyDescent="0.2">
      <c r="G64601" s="12"/>
    </row>
    <row r="64602" spans="7:7" x14ac:dyDescent="0.2">
      <c r="G64602" s="12"/>
    </row>
    <row r="64603" spans="7:7" x14ac:dyDescent="0.2">
      <c r="G64603" s="12"/>
    </row>
    <row r="64604" spans="7:7" x14ac:dyDescent="0.2">
      <c r="G64604" s="12"/>
    </row>
    <row r="64605" spans="7:7" x14ac:dyDescent="0.2">
      <c r="G64605" s="12"/>
    </row>
    <row r="64606" spans="7:7" x14ac:dyDescent="0.2">
      <c r="G64606" s="12"/>
    </row>
    <row r="64607" spans="7:7" x14ac:dyDescent="0.2">
      <c r="G64607" s="12"/>
    </row>
    <row r="64608" spans="7:7" x14ac:dyDescent="0.2">
      <c r="G64608" s="12"/>
    </row>
    <row r="64609" spans="7:7" x14ac:dyDescent="0.2">
      <c r="G64609" s="12"/>
    </row>
    <row r="64610" spans="7:7" x14ac:dyDescent="0.2">
      <c r="G64610" s="12"/>
    </row>
    <row r="64611" spans="7:7" x14ac:dyDescent="0.2">
      <c r="G64611" s="12"/>
    </row>
    <row r="64612" spans="7:7" x14ac:dyDescent="0.2">
      <c r="G64612" s="12"/>
    </row>
    <row r="64613" spans="7:7" x14ac:dyDescent="0.2">
      <c r="G64613" s="12"/>
    </row>
    <row r="64614" spans="7:7" x14ac:dyDescent="0.2">
      <c r="G64614" s="12"/>
    </row>
    <row r="64615" spans="7:7" x14ac:dyDescent="0.2">
      <c r="G64615" s="12"/>
    </row>
    <row r="64616" spans="7:7" x14ac:dyDescent="0.2">
      <c r="G64616" s="12"/>
    </row>
    <row r="64617" spans="7:7" x14ac:dyDescent="0.2">
      <c r="G64617" s="12"/>
    </row>
    <row r="64618" spans="7:7" x14ac:dyDescent="0.2">
      <c r="G64618" s="12"/>
    </row>
    <row r="64619" spans="7:7" x14ac:dyDescent="0.2">
      <c r="G64619" s="12"/>
    </row>
    <row r="64620" spans="7:7" x14ac:dyDescent="0.2">
      <c r="G64620" s="12"/>
    </row>
    <row r="64621" spans="7:7" x14ac:dyDescent="0.2">
      <c r="G64621" s="12"/>
    </row>
    <row r="64622" spans="7:7" x14ac:dyDescent="0.2">
      <c r="G64622" s="12"/>
    </row>
    <row r="64623" spans="7:7" x14ac:dyDescent="0.2">
      <c r="G64623" s="12"/>
    </row>
    <row r="64624" spans="7:7" x14ac:dyDescent="0.2">
      <c r="G64624" s="12"/>
    </row>
    <row r="64625" spans="7:7" x14ac:dyDescent="0.2">
      <c r="G64625" s="12"/>
    </row>
    <row r="64626" spans="7:7" x14ac:dyDescent="0.2">
      <c r="G64626" s="12"/>
    </row>
    <row r="64627" spans="7:7" x14ac:dyDescent="0.2">
      <c r="G64627" s="12"/>
    </row>
    <row r="64628" spans="7:7" x14ac:dyDescent="0.2">
      <c r="G64628" s="12"/>
    </row>
    <row r="64629" spans="7:7" x14ac:dyDescent="0.2">
      <c r="G64629" s="12"/>
    </row>
    <row r="64630" spans="7:7" x14ac:dyDescent="0.2">
      <c r="G64630" s="12"/>
    </row>
    <row r="64631" spans="7:7" x14ac:dyDescent="0.2">
      <c r="G64631" s="12"/>
    </row>
    <row r="64632" spans="7:7" x14ac:dyDescent="0.2">
      <c r="G64632" s="12"/>
    </row>
    <row r="64633" spans="7:7" x14ac:dyDescent="0.2">
      <c r="G64633" s="12"/>
    </row>
    <row r="64634" spans="7:7" x14ac:dyDescent="0.2">
      <c r="G64634" s="12"/>
    </row>
    <row r="64635" spans="7:7" x14ac:dyDescent="0.2">
      <c r="G64635" s="12"/>
    </row>
    <row r="64636" spans="7:7" x14ac:dyDescent="0.2">
      <c r="G64636" s="12"/>
    </row>
    <row r="64637" spans="7:7" x14ac:dyDescent="0.2">
      <c r="G64637" s="12"/>
    </row>
    <row r="64638" spans="7:7" x14ac:dyDescent="0.2">
      <c r="G64638" s="12"/>
    </row>
    <row r="64639" spans="7:7" x14ac:dyDescent="0.2">
      <c r="G64639" s="12"/>
    </row>
    <row r="64640" spans="7:7" x14ac:dyDescent="0.2">
      <c r="G64640" s="12"/>
    </row>
    <row r="64641" spans="7:7" x14ac:dyDescent="0.2">
      <c r="G64641" s="12"/>
    </row>
    <row r="64642" spans="7:7" x14ac:dyDescent="0.2">
      <c r="G64642" s="12"/>
    </row>
    <row r="64643" spans="7:7" x14ac:dyDescent="0.2">
      <c r="G64643" s="12"/>
    </row>
    <row r="64644" spans="7:7" x14ac:dyDescent="0.2">
      <c r="G64644" s="12"/>
    </row>
    <row r="64645" spans="7:7" x14ac:dyDescent="0.2">
      <c r="G64645" s="12"/>
    </row>
    <row r="64646" spans="7:7" x14ac:dyDescent="0.2">
      <c r="G64646" s="12"/>
    </row>
    <row r="64647" spans="7:7" x14ac:dyDescent="0.2">
      <c r="G64647" s="12"/>
    </row>
    <row r="64648" spans="7:7" x14ac:dyDescent="0.2">
      <c r="G64648" s="12"/>
    </row>
    <row r="64649" spans="7:7" x14ac:dyDescent="0.2">
      <c r="G64649" s="12"/>
    </row>
    <row r="64650" spans="7:7" x14ac:dyDescent="0.2">
      <c r="G64650" s="12"/>
    </row>
    <row r="64651" spans="7:7" x14ac:dyDescent="0.2">
      <c r="G64651" s="12"/>
    </row>
    <row r="64652" spans="7:7" x14ac:dyDescent="0.2">
      <c r="G64652" s="12"/>
    </row>
    <row r="64653" spans="7:7" x14ac:dyDescent="0.2">
      <c r="G64653" s="12"/>
    </row>
    <row r="64654" spans="7:7" x14ac:dyDescent="0.2">
      <c r="G64654" s="12"/>
    </row>
    <row r="64655" spans="7:7" x14ac:dyDescent="0.2">
      <c r="G64655" s="12"/>
    </row>
    <row r="64656" spans="7:7" x14ac:dyDescent="0.2">
      <c r="G64656" s="12"/>
    </row>
    <row r="64657" spans="7:7" x14ac:dyDescent="0.2">
      <c r="G64657" s="12"/>
    </row>
    <row r="64658" spans="7:7" x14ac:dyDescent="0.2">
      <c r="G64658" s="12"/>
    </row>
    <row r="64659" spans="7:7" x14ac:dyDescent="0.2">
      <c r="G64659" s="12"/>
    </row>
    <row r="64660" spans="7:7" x14ac:dyDescent="0.2">
      <c r="G64660" s="12"/>
    </row>
    <row r="64661" spans="7:7" x14ac:dyDescent="0.2">
      <c r="G64661" s="12"/>
    </row>
    <row r="64662" spans="7:7" x14ac:dyDescent="0.2">
      <c r="G64662" s="12"/>
    </row>
    <row r="64663" spans="7:7" x14ac:dyDescent="0.2">
      <c r="G64663" s="12"/>
    </row>
    <row r="64664" spans="7:7" x14ac:dyDescent="0.2">
      <c r="G64664" s="12"/>
    </row>
    <row r="64665" spans="7:7" x14ac:dyDescent="0.2">
      <c r="G64665" s="12"/>
    </row>
    <row r="64666" spans="7:7" x14ac:dyDescent="0.2">
      <c r="G64666" s="12"/>
    </row>
    <row r="64667" spans="7:7" x14ac:dyDescent="0.2">
      <c r="G64667" s="12"/>
    </row>
    <row r="64668" spans="7:7" x14ac:dyDescent="0.2">
      <c r="G64668" s="12"/>
    </row>
    <row r="64669" spans="7:7" x14ac:dyDescent="0.2">
      <c r="G64669" s="12"/>
    </row>
    <row r="64670" spans="7:7" x14ac:dyDescent="0.2">
      <c r="G64670" s="12"/>
    </row>
    <row r="64671" spans="7:7" x14ac:dyDescent="0.2">
      <c r="G64671" s="12"/>
    </row>
    <row r="64672" spans="7:7" x14ac:dyDescent="0.2">
      <c r="G64672" s="12"/>
    </row>
    <row r="64673" spans="7:7" x14ac:dyDescent="0.2">
      <c r="G64673" s="12"/>
    </row>
    <row r="64674" spans="7:7" x14ac:dyDescent="0.2">
      <c r="G64674" s="12"/>
    </row>
    <row r="64675" spans="7:7" x14ac:dyDescent="0.2">
      <c r="G64675" s="12"/>
    </row>
    <row r="64676" spans="7:7" x14ac:dyDescent="0.2">
      <c r="G64676" s="12"/>
    </row>
    <row r="64677" spans="7:7" x14ac:dyDescent="0.2">
      <c r="G64677" s="12"/>
    </row>
    <row r="64678" spans="7:7" x14ac:dyDescent="0.2">
      <c r="G64678" s="12"/>
    </row>
    <row r="64679" spans="7:7" x14ac:dyDescent="0.2">
      <c r="G64679" s="12"/>
    </row>
    <row r="64680" spans="7:7" x14ac:dyDescent="0.2">
      <c r="G64680" s="12"/>
    </row>
    <row r="64681" spans="7:7" x14ac:dyDescent="0.2">
      <c r="G64681" s="12"/>
    </row>
    <row r="64682" spans="7:7" x14ac:dyDescent="0.2">
      <c r="G64682" s="12"/>
    </row>
    <row r="64683" spans="7:7" x14ac:dyDescent="0.2">
      <c r="G64683" s="12"/>
    </row>
    <row r="64684" spans="7:7" x14ac:dyDescent="0.2">
      <c r="G64684" s="12"/>
    </row>
    <row r="64685" spans="7:7" x14ac:dyDescent="0.2">
      <c r="G64685" s="12"/>
    </row>
    <row r="64686" spans="7:7" x14ac:dyDescent="0.2">
      <c r="G64686" s="12"/>
    </row>
    <row r="64687" spans="7:7" x14ac:dyDescent="0.2">
      <c r="G64687" s="12"/>
    </row>
    <row r="64688" spans="7:7" x14ac:dyDescent="0.2">
      <c r="G64688" s="12"/>
    </row>
    <row r="64689" spans="7:7" x14ac:dyDescent="0.2">
      <c r="G64689" s="12"/>
    </row>
    <row r="64690" spans="7:7" x14ac:dyDescent="0.2">
      <c r="G64690" s="12"/>
    </row>
    <row r="64691" spans="7:7" x14ac:dyDescent="0.2">
      <c r="G64691" s="12"/>
    </row>
    <row r="64692" spans="7:7" x14ac:dyDescent="0.2">
      <c r="G64692" s="12"/>
    </row>
    <row r="64693" spans="7:7" x14ac:dyDescent="0.2">
      <c r="G64693" s="12"/>
    </row>
    <row r="64694" spans="7:7" x14ac:dyDescent="0.2">
      <c r="G64694" s="12"/>
    </row>
    <row r="64695" spans="7:7" x14ac:dyDescent="0.2">
      <c r="G64695" s="12"/>
    </row>
    <row r="64696" spans="7:7" x14ac:dyDescent="0.2">
      <c r="G64696" s="12"/>
    </row>
    <row r="64697" spans="7:7" x14ac:dyDescent="0.2">
      <c r="G64697" s="12"/>
    </row>
    <row r="64698" spans="7:7" x14ac:dyDescent="0.2">
      <c r="G64698" s="12"/>
    </row>
    <row r="64699" spans="7:7" x14ac:dyDescent="0.2">
      <c r="G64699" s="12"/>
    </row>
    <row r="64700" spans="7:7" x14ac:dyDescent="0.2">
      <c r="G64700" s="12"/>
    </row>
    <row r="64701" spans="7:7" x14ac:dyDescent="0.2">
      <c r="G64701" s="12"/>
    </row>
    <row r="64702" spans="7:7" x14ac:dyDescent="0.2">
      <c r="G64702" s="12"/>
    </row>
    <row r="64703" spans="7:7" x14ac:dyDescent="0.2">
      <c r="G64703" s="12"/>
    </row>
    <row r="64704" spans="7:7" x14ac:dyDescent="0.2">
      <c r="G64704" s="12"/>
    </row>
    <row r="64705" spans="7:7" x14ac:dyDescent="0.2">
      <c r="G64705" s="12"/>
    </row>
    <row r="64706" spans="7:7" x14ac:dyDescent="0.2">
      <c r="G64706" s="12"/>
    </row>
    <row r="64707" spans="7:7" x14ac:dyDescent="0.2">
      <c r="G64707" s="12"/>
    </row>
    <row r="64708" spans="7:7" x14ac:dyDescent="0.2">
      <c r="G64708" s="12"/>
    </row>
    <row r="64709" spans="7:7" x14ac:dyDescent="0.2">
      <c r="G64709" s="12"/>
    </row>
    <row r="64710" spans="7:7" x14ac:dyDescent="0.2">
      <c r="G64710" s="12"/>
    </row>
    <row r="64711" spans="7:7" x14ac:dyDescent="0.2">
      <c r="G64711" s="12"/>
    </row>
    <row r="64712" spans="7:7" x14ac:dyDescent="0.2">
      <c r="G64712" s="12"/>
    </row>
    <row r="64713" spans="7:7" x14ac:dyDescent="0.2">
      <c r="G64713" s="12"/>
    </row>
    <row r="64714" spans="7:7" x14ac:dyDescent="0.2">
      <c r="G64714" s="12"/>
    </row>
    <row r="64715" spans="7:7" x14ac:dyDescent="0.2">
      <c r="G64715" s="12"/>
    </row>
    <row r="64716" spans="7:7" x14ac:dyDescent="0.2">
      <c r="G64716" s="12"/>
    </row>
    <row r="64717" spans="7:7" x14ac:dyDescent="0.2">
      <c r="G64717" s="12"/>
    </row>
    <row r="64718" spans="7:7" x14ac:dyDescent="0.2">
      <c r="G64718" s="12"/>
    </row>
    <row r="64719" spans="7:7" x14ac:dyDescent="0.2">
      <c r="G64719" s="12"/>
    </row>
    <row r="64720" spans="7:7" x14ac:dyDescent="0.2">
      <c r="G64720" s="12"/>
    </row>
    <row r="64721" spans="7:7" x14ac:dyDescent="0.2">
      <c r="G64721" s="12"/>
    </row>
    <row r="64722" spans="7:7" x14ac:dyDescent="0.2">
      <c r="G64722" s="12"/>
    </row>
    <row r="64723" spans="7:7" x14ac:dyDescent="0.2">
      <c r="G64723" s="12"/>
    </row>
    <row r="64724" spans="7:7" x14ac:dyDescent="0.2">
      <c r="G64724" s="12"/>
    </row>
    <row r="64725" spans="7:7" x14ac:dyDescent="0.2">
      <c r="G64725" s="12"/>
    </row>
    <row r="64726" spans="7:7" x14ac:dyDescent="0.2">
      <c r="G64726" s="12"/>
    </row>
    <row r="64727" spans="7:7" x14ac:dyDescent="0.2">
      <c r="G64727" s="12"/>
    </row>
    <row r="64728" spans="7:7" x14ac:dyDescent="0.2">
      <c r="G64728" s="12"/>
    </row>
    <row r="64729" spans="7:7" x14ac:dyDescent="0.2">
      <c r="G64729" s="12"/>
    </row>
    <row r="64730" spans="7:7" x14ac:dyDescent="0.2">
      <c r="G64730" s="12"/>
    </row>
    <row r="64731" spans="7:7" x14ac:dyDescent="0.2">
      <c r="G64731" s="12"/>
    </row>
    <row r="64732" spans="7:7" x14ac:dyDescent="0.2">
      <c r="G64732" s="12"/>
    </row>
    <row r="64733" spans="7:7" x14ac:dyDescent="0.2">
      <c r="G64733" s="12"/>
    </row>
    <row r="64734" spans="7:7" x14ac:dyDescent="0.2">
      <c r="G64734" s="12"/>
    </row>
    <row r="64735" spans="7:7" x14ac:dyDescent="0.2">
      <c r="G64735" s="12"/>
    </row>
    <row r="64736" spans="7:7" x14ac:dyDescent="0.2">
      <c r="G64736" s="12"/>
    </row>
    <row r="64737" spans="7:7" x14ac:dyDescent="0.2">
      <c r="G64737" s="12"/>
    </row>
    <row r="64738" spans="7:7" x14ac:dyDescent="0.2">
      <c r="G64738" s="12"/>
    </row>
    <row r="64739" spans="7:7" x14ac:dyDescent="0.2">
      <c r="G64739" s="12"/>
    </row>
    <row r="64740" spans="7:7" x14ac:dyDescent="0.2">
      <c r="G64740" s="12"/>
    </row>
    <row r="64741" spans="7:7" x14ac:dyDescent="0.2">
      <c r="G64741" s="12"/>
    </row>
    <row r="64742" spans="7:7" x14ac:dyDescent="0.2">
      <c r="G64742" s="12"/>
    </row>
    <row r="64743" spans="7:7" x14ac:dyDescent="0.2">
      <c r="G64743" s="12"/>
    </row>
    <row r="64744" spans="7:7" x14ac:dyDescent="0.2">
      <c r="G64744" s="12"/>
    </row>
    <row r="64745" spans="7:7" x14ac:dyDescent="0.2">
      <c r="G64745" s="12"/>
    </row>
    <row r="64746" spans="7:7" x14ac:dyDescent="0.2">
      <c r="G64746" s="12"/>
    </row>
    <row r="64747" spans="7:7" x14ac:dyDescent="0.2">
      <c r="G64747" s="12"/>
    </row>
    <row r="64748" spans="7:7" x14ac:dyDescent="0.2">
      <c r="G64748" s="12"/>
    </row>
    <row r="64749" spans="7:7" x14ac:dyDescent="0.2">
      <c r="G64749" s="12"/>
    </row>
    <row r="64750" spans="7:7" x14ac:dyDescent="0.2">
      <c r="G64750" s="12"/>
    </row>
    <row r="64751" spans="7:7" x14ac:dyDescent="0.2">
      <c r="G64751" s="12"/>
    </row>
    <row r="64752" spans="7:7" x14ac:dyDescent="0.2">
      <c r="G64752" s="12"/>
    </row>
    <row r="64753" spans="7:7" x14ac:dyDescent="0.2">
      <c r="G64753" s="12"/>
    </row>
    <row r="64754" spans="7:7" x14ac:dyDescent="0.2">
      <c r="G64754" s="12"/>
    </row>
    <row r="64755" spans="7:7" x14ac:dyDescent="0.2">
      <c r="G64755" s="12"/>
    </row>
    <row r="64756" spans="7:7" x14ac:dyDescent="0.2">
      <c r="G64756" s="12"/>
    </row>
    <row r="64757" spans="7:7" x14ac:dyDescent="0.2">
      <c r="G64757" s="12"/>
    </row>
    <row r="64758" spans="7:7" x14ac:dyDescent="0.2">
      <c r="G64758" s="12"/>
    </row>
    <row r="64759" spans="7:7" x14ac:dyDescent="0.2">
      <c r="G64759" s="12"/>
    </row>
    <row r="64760" spans="7:7" x14ac:dyDescent="0.2">
      <c r="G64760" s="12"/>
    </row>
    <row r="64761" spans="7:7" x14ac:dyDescent="0.2">
      <c r="G64761" s="12"/>
    </row>
    <row r="64762" spans="7:7" x14ac:dyDescent="0.2">
      <c r="G64762" s="12"/>
    </row>
    <row r="64763" spans="7:7" x14ac:dyDescent="0.2">
      <c r="G64763" s="12"/>
    </row>
    <row r="64764" spans="7:7" x14ac:dyDescent="0.2">
      <c r="G64764" s="12"/>
    </row>
    <row r="64765" spans="7:7" x14ac:dyDescent="0.2">
      <c r="G64765" s="12"/>
    </row>
    <row r="64766" spans="7:7" x14ac:dyDescent="0.2">
      <c r="G64766" s="12"/>
    </row>
    <row r="64767" spans="7:7" x14ac:dyDescent="0.2">
      <c r="G64767" s="12"/>
    </row>
    <row r="64768" spans="7:7" x14ac:dyDescent="0.2">
      <c r="G64768" s="12"/>
    </row>
    <row r="64769" spans="7:7" x14ac:dyDescent="0.2">
      <c r="G64769" s="12"/>
    </row>
    <row r="64770" spans="7:7" x14ac:dyDescent="0.2">
      <c r="G64770" s="12"/>
    </row>
    <row r="64771" spans="7:7" x14ac:dyDescent="0.2">
      <c r="G64771" s="12"/>
    </row>
    <row r="64772" spans="7:7" x14ac:dyDescent="0.2">
      <c r="G64772" s="12"/>
    </row>
    <row r="64773" spans="7:7" x14ac:dyDescent="0.2">
      <c r="G64773" s="12"/>
    </row>
    <row r="64774" spans="7:7" x14ac:dyDescent="0.2">
      <c r="G64774" s="12"/>
    </row>
    <row r="64775" spans="7:7" x14ac:dyDescent="0.2">
      <c r="G64775" s="12"/>
    </row>
    <row r="64776" spans="7:7" x14ac:dyDescent="0.2">
      <c r="G64776" s="12"/>
    </row>
    <row r="64777" spans="7:7" x14ac:dyDescent="0.2">
      <c r="G64777" s="12"/>
    </row>
    <row r="64778" spans="7:7" x14ac:dyDescent="0.2">
      <c r="G64778" s="12"/>
    </row>
    <row r="64779" spans="7:7" x14ac:dyDescent="0.2">
      <c r="G64779" s="12"/>
    </row>
    <row r="64780" spans="7:7" x14ac:dyDescent="0.2">
      <c r="G64780" s="12"/>
    </row>
    <row r="64781" spans="7:7" x14ac:dyDescent="0.2">
      <c r="G64781" s="12"/>
    </row>
    <row r="64782" spans="7:7" x14ac:dyDescent="0.2">
      <c r="G64782" s="12"/>
    </row>
    <row r="64783" spans="7:7" x14ac:dyDescent="0.2">
      <c r="G64783" s="12"/>
    </row>
    <row r="64784" spans="7:7" x14ac:dyDescent="0.2">
      <c r="G64784" s="12"/>
    </row>
    <row r="64785" spans="7:7" x14ac:dyDescent="0.2">
      <c r="G64785" s="12"/>
    </row>
    <row r="64786" spans="7:7" x14ac:dyDescent="0.2">
      <c r="G64786" s="12"/>
    </row>
    <row r="64787" spans="7:7" x14ac:dyDescent="0.2">
      <c r="G64787" s="12"/>
    </row>
    <row r="64788" spans="7:7" x14ac:dyDescent="0.2">
      <c r="G64788" s="12"/>
    </row>
    <row r="64789" spans="7:7" x14ac:dyDescent="0.2">
      <c r="G64789" s="12"/>
    </row>
    <row r="64790" spans="7:7" x14ac:dyDescent="0.2">
      <c r="G64790" s="12"/>
    </row>
    <row r="64791" spans="7:7" x14ac:dyDescent="0.2">
      <c r="G64791" s="12"/>
    </row>
    <row r="64792" spans="7:7" x14ac:dyDescent="0.2">
      <c r="G64792" s="12"/>
    </row>
    <row r="64793" spans="7:7" x14ac:dyDescent="0.2">
      <c r="G64793" s="12"/>
    </row>
    <row r="64794" spans="7:7" x14ac:dyDescent="0.2">
      <c r="G64794" s="12"/>
    </row>
    <row r="64795" spans="7:7" x14ac:dyDescent="0.2">
      <c r="G64795" s="12"/>
    </row>
    <row r="64796" spans="7:7" x14ac:dyDescent="0.2">
      <c r="G64796" s="12"/>
    </row>
    <row r="64797" spans="7:7" x14ac:dyDescent="0.2">
      <c r="G64797" s="12"/>
    </row>
    <row r="64798" spans="7:7" x14ac:dyDescent="0.2">
      <c r="G64798" s="12"/>
    </row>
    <row r="64799" spans="7:7" x14ac:dyDescent="0.2">
      <c r="G64799" s="12"/>
    </row>
    <row r="64800" spans="7:7" x14ac:dyDescent="0.2">
      <c r="G64800" s="12"/>
    </row>
    <row r="64801" spans="7:7" x14ac:dyDescent="0.2">
      <c r="G64801" s="12"/>
    </row>
    <row r="64802" spans="7:7" x14ac:dyDescent="0.2">
      <c r="G64802" s="12"/>
    </row>
    <row r="64803" spans="7:7" x14ac:dyDescent="0.2">
      <c r="G64803" s="12"/>
    </row>
    <row r="64804" spans="7:7" x14ac:dyDescent="0.2">
      <c r="G64804" s="12"/>
    </row>
    <row r="64805" spans="7:7" x14ac:dyDescent="0.2">
      <c r="G64805" s="12"/>
    </row>
    <row r="64806" spans="7:7" x14ac:dyDescent="0.2">
      <c r="G64806" s="12"/>
    </row>
    <row r="64807" spans="7:7" x14ac:dyDescent="0.2">
      <c r="G64807" s="12"/>
    </row>
    <row r="64808" spans="7:7" x14ac:dyDescent="0.2">
      <c r="G64808" s="12"/>
    </row>
    <row r="64809" spans="7:7" x14ac:dyDescent="0.2">
      <c r="G64809" s="12"/>
    </row>
    <row r="64810" spans="7:7" x14ac:dyDescent="0.2">
      <c r="G64810" s="12"/>
    </row>
    <row r="64811" spans="7:7" x14ac:dyDescent="0.2">
      <c r="G64811" s="12"/>
    </row>
    <row r="64812" spans="7:7" x14ac:dyDescent="0.2">
      <c r="G64812" s="12"/>
    </row>
    <row r="64813" spans="7:7" x14ac:dyDescent="0.2">
      <c r="G64813" s="12"/>
    </row>
    <row r="64814" spans="7:7" x14ac:dyDescent="0.2">
      <c r="G64814" s="12"/>
    </row>
    <row r="64815" spans="7:7" x14ac:dyDescent="0.2">
      <c r="G64815" s="12"/>
    </row>
    <row r="64816" spans="7:7" x14ac:dyDescent="0.2">
      <c r="G64816" s="12"/>
    </row>
    <row r="64817" spans="7:7" x14ac:dyDescent="0.2">
      <c r="G64817" s="12"/>
    </row>
    <row r="64818" spans="7:7" x14ac:dyDescent="0.2">
      <c r="G64818" s="12"/>
    </row>
    <row r="64819" spans="7:7" x14ac:dyDescent="0.2">
      <c r="G64819" s="12"/>
    </row>
    <row r="64820" spans="7:7" x14ac:dyDescent="0.2">
      <c r="G64820" s="12"/>
    </row>
    <row r="64821" spans="7:7" x14ac:dyDescent="0.2">
      <c r="G64821" s="12"/>
    </row>
    <row r="64822" spans="7:7" x14ac:dyDescent="0.2">
      <c r="G64822" s="12"/>
    </row>
    <row r="64823" spans="7:7" x14ac:dyDescent="0.2">
      <c r="G64823" s="12"/>
    </row>
    <row r="64824" spans="7:7" x14ac:dyDescent="0.2">
      <c r="G64824" s="12"/>
    </row>
    <row r="64825" spans="7:7" x14ac:dyDescent="0.2">
      <c r="G64825" s="12"/>
    </row>
    <row r="64826" spans="7:7" x14ac:dyDescent="0.2">
      <c r="G64826" s="12"/>
    </row>
    <row r="64827" spans="7:7" x14ac:dyDescent="0.2">
      <c r="G64827" s="12"/>
    </row>
    <row r="64828" spans="7:7" x14ac:dyDescent="0.2">
      <c r="G64828" s="12"/>
    </row>
    <row r="64829" spans="7:7" x14ac:dyDescent="0.2">
      <c r="G64829" s="12"/>
    </row>
    <row r="64830" spans="7:7" x14ac:dyDescent="0.2">
      <c r="G64830" s="12"/>
    </row>
    <row r="64831" spans="7:7" x14ac:dyDescent="0.2">
      <c r="G64831" s="12"/>
    </row>
    <row r="64832" spans="7:7" x14ac:dyDescent="0.2">
      <c r="G64832" s="12"/>
    </row>
    <row r="64833" spans="7:7" x14ac:dyDescent="0.2">
      <c r="G64833" s="12"/>
    </row>
    <row r="64834" spans="7:7" x14ac:dyDescent="0.2">
      <c r="G64834" s="12"/>
    </row>
    <row r="64835" spans="7:7" x14ac:dyDescent="0.2">
      <c r="G64835" s="12"/>
    </row>
    <row r="64836" spans="7:7" x14ac:dyDescent="0.2">
      <c r="G64836" s="12"/>
    </row>
    <row r="64837" spans="7:7" x14ac:dyDescent="0.2">
      <c r="G64837" s="12"/>
    </row>
    <row r="64838" spans="7:7" x14ac:dyDescent="0.2">
      <c r="G64838" s="12"/>
    </row>
    <row r="64839" spans="7:7" x14ac:dyDescent="0.2">
      <c r="G64839" s="12"/>
    </row>
    <row r="64840" spans="7:7" x14ac:dyDescent="0.2">
      <c r="G64840" s="12"/>
    </row>
    <row r="64841" spans="7:7" x14ac:dyDescent="0.2">
      <c r="G64841" s="12"/>
    </row>
    <row r="64842" spans="7:7" x14ac:dyDescent="0.2">
      <c r="G64842" s="12"/>
    </row>
    <row r="64843" spans="7:7" x14ac:dyDescent="0.2">
      <c r="G64843" s="12"/>
    </row>
    <row r="64844" spans="7:7" x14ac:dyDescent="0.2">
      <c r="G64844" s="12"/>
    </row>
    <row r="64845" spans="7:7" x14ac:dyDescent="0.2">
      <c r="G64845" s="12"/>
    </row>
    <row r="64846" spans="7:7" x14ac:dyDescent="0.2">
      <c r="G64846" s="12"/>
    </row>
    <row r="64847" spans="7:7" x14ac:dyDescent="0.2">
      <c r="G64847" s="12"/>
    </row>
    <row r="64848" spans="7:7" x14ac:dyDescent="0.2">
      <c r="G64848" s="12"/>
    </row>
    <row r="64849" spans="7:7" x14ac:dyDescent="0.2">
      <c r="G64849" s="12"/>
    </row>
    <row r="64850" spans="7:7" x14ac:dyDescent="0.2">
      <c r="G64850" s="12"/>
    </row>
    <row r="64851" spans="7:7" x14ac:dyDescent="0.2">
      <c r="G64851" s="12"/>
    </row>
    <row r="64852" spans="7:7" x14ac:dyDescent="0.2">
      <c r="G64852" s="12"/>
    </row>
    <row r="64853" spans="7:7" x14ac:dyDescent="0.2">
      <c r="G64853" s="12"/>
    </row>
    <row r="64854" spans="7:7" x14ac:dyDescent="0.2">
      <c r="G64854" s="12"/>
    </row>
    <row r="64855" spans="7:7" x14ac:dyDescent="0.2">
      <c r="G64855" s="12"/>
    </row>
    <row r="64856" spans="7:7" x14ac:dyDescent="0.2">
      <c r="G64856" s="12"/>
    </row>
    <row r="64857" spans="7:7" x14ac:dyDescent="0.2">
      <c r="G64857" s="12"/>
    </row>
    <row r="64858" spans="7:7" x14ac:dyDescent="0.2">
      <c r="G64858" s="12"/>
    </row>
    <row r="64859" spans="7:7" x14ac:dyDescent="0.2">
      <c r="G64859" s="12"/>
    </row>
    <row r="64860" spans="7:7" x14ac:dyDescent="0.2">
      <c r="G64860" s="12"/>
    </row>
    <row r="64861" spans="7:7" x14ac:dyDescent="0.2">
      <c r="G64861" s="12"/>
    </row>
    <row r="64862" spans="7:7" x14ac:dyDescent="0.2">
      <c r="G64862" s="12"/>
    </row>
    <row r="64863" spans="7:7" x14ac:dyDescent="0.2">
      <c r="G64863" s="12"/>
    </row>
    <row r="64864" spans="7:7" x14ac:dyDescent="0.2">
      <c r="G64864" s="12"/>
    </row>
    <row r="64865" spans="7:7" x14ac:dyDescent="0.2">
      <c r="G64865" s="12"/>
    </row>
    <row r="64866" spans="7:7" x14ac:dyDescent="0.2">
      <c r="G64866" s="12"/>
    </row>
    <row r="64867" spans="7:7" x14ac:dyDescent="0.2">
      <c r="G64867" s="12"/>
    </row>
    <row r="64868" spans="7:7" x14ac:dyDescent="0.2">
      <c r="G64868" s="12"/>
    </row>
    <row r="64869" spans="7:7" x14ac:dyDescent="0.2">
      <c r="G64869" s="12"/>
    </row>
    <row r="64870" spans="7:7" x14ac:dyDescent="0.2">
      <c r="G64870" s="12"/>
    </row>
    <row r="64871" spans="7:7" x14ac:dyDescent="0.2">
      <c r="G64871" s="12"/>
    </row>
    <row r="64872" spans="7:7" x14ac:dyDescent="0.2">
      <c r="G64872" s="12"/>
    </row>
    <row r="64873" spans="7:7" x14ac:dyDescent="0.2">
      <c r="G64873" s="12"/>
    </row>
    <row r="64874" spans="7:7" x14ac:dyDescent="0.2">
      <c r="G64874" s="12"/>
    </row>
    <row r="64875" spans="7:7" x14ac:dyDescent="0.2">
      <c r="G64875" s="12"/>
    </row>
    <row r="64876" spans="7:7" x14ac:dyDescent="0.2">
      <c r="G64876" s="12"/>
    </row>
    <row r="64877" spans="7:7" x14ac:dyDescent="0.2">
      <c r="G64877" s="12"/>
    </row>
    <row r="64878" spans="7:7" x14ac:dyDescent="0.2">
      <c r="G64878" s="12"/>
    </row>
    <row r="64879" spans="7:7" x14ac:dyDescent="0.2">
      <c r="G64879" s="12"/>
    </row>
    <row r="64880" spans="7:7" x14ac:dyDescent="0.2">
      <c r="G64880" s="12"/>
    </row>
    <row r="64881" spans="7:7" x14ac:dyDescent="0.2">
      <c r="G64881" s="12"/>
    </row>
    <row r="64882" spans="7:7" x14ac:dyDescent="0.2">
      <c r="G64882" s="12"/>
    </row>
    <row r="64883" spans="7:7" x14ac:dyDescent="0.2">
      <c r="G64883" s="12"/>
    </row>
    <row r="64884" spans="7:7" x14ac:dyDescent="0.2">
      <c r="G64884" s="12"/>
    </row>
    <row r="64885" spans="7:7" x14ac:dyDescent="0.2">
      <c r="G64885" s="12"/>
    </row>
    <row r="64886" spans="7:7" x14ac:dyDescent="0.2">
      <c r="G64886" s="12"/>
    </row>
    <row r="64887" spans="7:7" x14ac:dyDescent="0.2">
      <c r="G64887" s="12"/>
    </row>
    <row r="64888" spans="7:7" x14ac:dyDescent="0.2">
      <c r="G64888" s="12"/>
    </row>
    <row r="64889" spans="7:7" x14ac:dyDescent="0.2">
      <c r="G64889" s="12"/>
    </row>
    <row r="64890" spans="7:7" x14ac:dyDescent="0.2">
      <c r="G64890" s="12"/>
    </row>
    <row r="64891" spans="7:7" x14ac:dyDescent="0.2">
      <c r="G64891" s="12"/>
    </row>
    <row r="64892" spans="7:7" x14ac:dyDescent="0.2">
      <c r="G64892" s="12"/>
    </row>
    <row r="64893" spans="7:7" x14ac:dyDescent="0.2">
      <c r="G64893" s="12"/>
    </row>
    <row r="64894" spans="7:7" x14ac:dyDescent="0.2">
      <c r="G64894" s="12"/>
    </row>
    <row r="64895" spans="7:7" x14ac:dyDescent="0.2">
      <c r="G64895" s="12"/>
    </row>
    <row r="64896" spans="7:7" x14ac:dyDescent="0.2">
      <c r="G64896" s="12"/>
    </row>
    <row r="64897" spans="7:7" x14ac:dyDescent="0.2">
      <c r="G64897" s="12"/>
    </row>
    <row r="64898" spans="7:7" x14ac:dyDescent="0.2">
      <c r="G64898" s="12"/>
    </row>
    <row r="64899" spans="7:7" x14ac:dyDescent="0.2">
      <c r="G64899" s="12"/>
    </row>
    <row r="64900" spans="7:7" x14ac:dyDescent="0.2">
      <c r="G64900" s="12"/>
    </row>
    <row r="64901" spans="7:7" x14ac:dyDescent="0.2">
      <c r="G64901" s="12"/>
    </row>
    <row r="64902" spans="7:7" x14ac:dyDescent="0.2">
      <c r="G64902" s="12"/>
    </row>
    <row r="64903" spans="7:7" x14ac:dyDescent="0.2">
      <c r="G64903" s="12"/>
    </row>
    <row r="64904" spans="7:7" x14ac:dyDescent="0.2">
      <c r="G64904" s="12"/>
    </row>
    <row r="64905" spans="7:7" x14ac:dyDescent="0.2">
      <c r="G64905" s="12"/>
    </row>
    <row r="64906" spans="7:7" x14ac:dyDescent="0.2">
      <c r="G64906" s="12"/>
    </row>
    <row r="64907" spans="7:7" x14ac:dyDescent="0.2">
      <c r="G64907" s="12"/>
    </row>
    <row r="64908" spans="7:7" x14ac:dyDescent="0.2">
      <c r="G64908" s="12"/>
    </row>
    <row r="64909" spans="7:7" x14ac:dyDescent="0.2">
      <c r="G64909" s="12"/>
    </row>
    <row r="64910" spans="7:7" x14ac:dyDescent="0.2">
      <c r="G64910" s="12"/>
    </row>
    <row r="64911" spans="7:7" x14ac:dyDescent="0.2">
      <c r="G64911" s="12"/>
    </row>
    <row r="64912" spans="7:7" x14ac:dyDescent="0.2">
      <c r="G64912" s="12"/>
    </row>
    <row r="64913" spans="7:7" x14ac:dyDescent="0.2">
      <c r="G64913" s="12"/>
    </row>
    <row r="64914" spans="7:7" x14ac:dyDescent="0.2">
      <c r="G64914" s="12"/>
    </row>
    <row r="64915" spans="7:7" x14ac:dyDescent="0.2">
      <c r="G64915" s="12"/>
    </row>
    <row r="64916" spans="7:7" x14ac:dyDescent="0.2">
      <c r="G64916" s="12"/>
    </row>
    <row r="64917" spans="7:7" x14ac:dyDescent="0.2">
      <c r="G64917" s="12"/>
    </row>
    <row r="64918" spans="7:7" x14ac:dyDescent="0.2">
      <c r="G64918" s="12"/>
    </row>
    <row r="64919" spans="7:7" x14ac:dyDescent="0.2">
      <c r="G64919" s="12"/>
    </row>
    <row r="64920" spans="7:7" x14ac:dyDescent="0.2">
      <c r="G64920" s="12"/>
    </row>
    <row r="64921" spans="7:7" x14ac:dyDescent="0.2">
      <c r="G64921" s="12"/>
    </row>
    <row r="64922" spans="7:7" x14ac:dyDescent="0.2">
      <c r="G64922" s="12"/>
    </row>
    <row r="64923" spans="7:7" x14ac:dyDescent="0.2">
      <c r="G64923" s="12"/>
    </row>
    <row r="64924" spans="7:7" x14ac:dyDescent="0.2">
      <c r="G64924" s="12"/>
    </row>
    <row r="64925" spans="7:7" x14ac:dyDescent="0.2">
      <c r="G64925" s="12"/>
    </row>
    <row r="64926" spans="7:7" x14ac:dyDescent="0.2">
      <c r="G64926" s="12"/>
    </row>
    <row r="64927" spans="7:7" x14ac:dyDescent="0.2">
      <c r="G64927" s="12"/>
    </row>
    <row r="64928" spans="7:7" x14ac:dyDescent="0.2">
      <c r="G64928" s="12"/>
    </row>
    <row r="64929" spans="7:7" x14ac:dyDescent="0.2">
      <c r="G64929" s="12"/>
    </row>
    <row r="64930" spans="7:7" x14ac:dyDescent="0.2">
      <c r="G64930" s="12"/>
    </row>
    <row r="64931" spans="7:7" x14ac:dyDescent="0.2">
      <c r="G64931" s="12"/>
    </row>
    <row r="64932" spans="7:7" x14ac:dyDescent="0.2">
      <c r="G64932" s="12"/>
    </row>
    <row r="64933" spans="7:7" x14ac:dyDescent="0.2">
      <c r="G64933" s="12"/>
    </row>
    <row r="64934" spans="7:7" x14ac:dyDescent="0.2">
      <c r="G64934" s="12"/>
    </row>
    <row r="64935" spans="7:7" x14ac:dyDescent="0.2">
      <c r="G64935" s="12"/>
    </row>
    <row r="64936" spans="7:7" x14ac:dyDescent="0.2">
      <c r="G64936" s="12"/>
    </row>
    <row r="64937" spans="7:7" x14ac:dyDescent="0.2">
      <c r="G64937" s="12"/>
    </row>
    <row r="64938" spans="7:7" x14ac:dyDescent="0.2">
      <c r="G64938" s="12"/>
    </row>
    <row r="64939" spans="7:7" x14ac:dyDescent="0.2">
      <c r="G64939" s="12"/>
    </row>
    <row r="64940" spans="7:7" x14ac:dyDescent="0.2">
      <c r="G64940" s="12"/>
    </row>
    <row r="64941" spans="7:7" x14ac:dyDescent="0.2">
      <c r="G64941" s="12"/>
    </row>
    <row r="64942" spans="7:7" x14ac:dyDescent="0.2">
      <c r="G64942" s="12"/>
    </row>
    <row r="64943" spans="7:7" x14ac:dyDescent="0.2">
      <c r="G64943" s="12"/>
    </row>
    <row r="64944" spans="7:7" x14ac:dyDescent="0.2">
      <c r="G64944" s="12"/>
    </row>
    <row r="64945" spans="7:7" x14ac:dyDescent="0.2">
      <c r="G64945" s="12"/>
    </row>
    <row r="64946" spans="7:7" x14ac:dyDescent="0.2">
      <c r="G64946" s="12"/>
    </row>
    <row r="64947" spans="7:7" x14ac:dyDescent="0.2">
      <c r="G64947" s="12"/>
    </row>
    <row r="64948" spans="7:7" x14ac:dyDescent="0.2">
      <c r="G64948" s="12"/>
    </row>
    <row r="64949" spans="7:7" x14ac:dyDescent="0.2">
      <c r="G64949" s="12"/>
    </row>
    <row r="64950" spans="7:7" x14ac:dyDescent="0.2">
      <c r="G64950" s="12"/>
    </row>
    <row r="64951" spans="7:7" x14ac:dyDescent="0.2">
      <c r="G64951" s="12"/>
    </row>
    <row r="64952" spans="7:7" x14ac:dyDescent="0.2">
      <c r="G64952" s="12"/>
    </row>
    <row r="64953" spans="7:7" x14ac:dyDescent="0.2">
      <c r="G64953" s="12"/>
    </row>
    <row r="64954" spans="7:7" x14ac:dyDescent="0.2">
      <c r="G64954" s="12"/>
    </row>
    <row r="64955" spans="7:7" x14ac:dyDescent="0.2">
      <c r="G64955" s="12"/>
    </row>
    <row r="64956" spans="7:7" x14ac:dyDescent="0.2">
      <c r="G64956" s="12"/>
    </row>
    <row r="64957" spans="7:7" x14ac:dyDescent="0.2">
      <c r="G64957" s="12"/>
    </row>
    <row r="64958" spans="7:7" x14ac:dyDescent="0.2">
      <c r="G64958" s="12"/>
    </row>
    <row r="64959" spans="7:7" x14ac:dyDescent="0.2">
      <c r="G64959" s="12"/>
    </row>
    <row r="64960" spans="7:7" x14ac:dyDescent="0.2">
      <c r="G64960" s="12"/>
    </row>
    <row r="64961" spans="7:7" x14ac:dyDescent="0.2">
      <c r="G64961" s="12"/>
    </row>
    <row r="64962" spans="7:7" x14ac:dyDescent="0.2">
      <c r="G64962" s="12"/>
    </row>
    <row r="64963" spans="7:7" x14ac:dyDescent="0.2">
      <c r="G64963" s="12"/>
    </row>
    <row r="64964" spans="7:7" x14ac:dyDescent="0.2">
      <c r="G64964" s="12"/>
    </row>
    <row r="64965" spans="7:7" x14ac:dyDescent="0.2">
      <c r="G64965" s="12"/>
    </row>
    <row r="64966" spans="7:7" x14ac:dyDescent="0.2">
      <c r="G64966" s="12"/>
    </row>
    <row r="64967" spans="7:7" x14ac:dyDescent="0.2">
      <c r="G64967" s="12"/>
    </row>
    <row r="64968" spans="7:7" x14ac:dyDescent="0.2">
      <c r="G64968" s="12"/>
    </row>
    <row r="64969" spans="7:7" x14ac:dyDescent="0.2">
      <c r="G64969" s="12"/>
    </row>
    <row r="64970" spans="7:7" x14ac:dyDescent="0.2">
      <c r="G64970" s="12"/>
    </row>
    <row r="64971" spans="7:7" x14ac:dyDescent="0.2">
      <c r="G64971" s="12"/>
    </row>
    <row r="64972" spans="7:7" x14ac:dyDescent="0.2">
      <c r="G64972" s="12"/>
    </row>
    <row r="64973" spans="7:7" x14ac:dyDescent="0.2">
      <c r="G64973" s="12"/>
    </row>
    <row r="64974" spans="7:7" x14ac:dyDescent="0.2">
      <c r="G64974" s="12"/>
    </row>
    <row r="64975" spans="7:7" x14ac:dyDescent="0.2">
      <c r="G64975" s="12"/>
    </row>
    <row r="64976" spans="7:7" x14ac:dyDescent="0.2">
      <c r="G64976" s="12"/>
    </row>
    <row r="64977" spans="7:7" x14ac:dyDescent="0.2">
      <c r="G64977" s="12"/>
    </row>
    <row r="64978" spans="7:7" x14ac:dyDescent="0.2">
      <c r="G64978" s="12"/>
    </row>
    <row r="64979" spans="7:7" x14ac:dyDescent="0.2">
      <c r="G64979" s="12"/>
    </row>
    <row r="64980" spans="7:7" x14ac:dyDescent="0.2">
      <c r="G64980" s="12"/>
    </row>
    <row r="64981" spans="7:7" x14ac:dyDescent="0.2">
      <c r="G64981" s="12"/>
    </row>
    <row r="64982" spans="7:7" x14ac:dyDescent="0.2">
      <c r="G64982" s="12"/>
    </row>
    <row r="64983" spans="7:7" x14ac:dyDescent="0.2">
      <c r="G64983" s="12"/>
    </row>
    <row r="64984" spans="7:7" x14ac:dyDescent="0.2">
      <c r="G64984" s="12"/>
    </row>
    <row r="64985" spans="7:7" x14ac:dyDescent="0.2">
      <c r="G64985" s="12"/>
    </row>
    <row r="64986" spans="7:7" x14ac:dyDescent="0.2">
      <c r="G64986" s="12"/>
    </row>
    <row r="64987" spans="7:7" x14ac:dyDescent="0.2">
      <c r="G64987" s="12"/>
    </row>
    <row r="64988" spans="7:7" x14ac:dyDescent="0.2">
      <c r="G64988" s="12"/>
    </row>
    <row r="64989" spans="7:7" x14ac:dyDescent="0.2">
      <c r="G64989" s="12"/>
    </row>
    <row r="64990" spans="7:7" x14ac:dyDescent="0.2">
      <c r="G64990" s="12"/>
    </row>
    <row r="64991" spans="7:7" x14ac:dyDescent="0.2">
      <c r="G64991" s="12"/>
    </row>
    <row r="64992" spans="7:7" x14ac:dyDescent="0.2">
      <c r="G64992" s="12"/>
    </row>
    <row r="64993" spans="7:7" x14ac:dyDescent="0.2">
      <c r="G64993" s="12"/>
    </row>
    <row r="64994" spans="7:7" x14ac:dyDescent="0.2">
      <c r="G64994" s="12"/>
    </row>
    <row r="64995" spans="7:7" x14ac:dyDescent="0.2">
      <c r="G64995" s="12"/>
    </row>
    <row r="64996" spans="7:7" x14ac:dyDescent="0.2">
      <c r="G64996" s="12"/>
    </row>
    <row r="64997" spans="7:7" x14ac:dyDescent="0.2">
      <c r="G64997" s="12"/>
    </row>
    <row r="64998" spans="7:7" x14ac:dyDescent="0.2">
      <c r="G64998" s="12"/>
    </row>
    <row r="64999" spans="7:7" x14ac:dyDescent="0.2">
      <c r="G64999" s="12"/>
    </row>
    <row r="65000" spans="7:7" x14ac:dyDescent="0.2">
      <c r="G65000" s="12"/>
    </row>
    <row r="65001" spans="7:7" x14ac:dyDescent="0.2">
      <c r="G65001" s="12"/>
    </row>
    <row r="65002" spans="7:7" x14ac:dyDescent="0.2">
      <c r="G65002" s="12"/>
    </row>
    <row r="65003" spans="7:7" x14ac:dyDescent="0.2">
      <c r="G65003" s="12"/>
    </row>
    <row r="65004" spans="7:7" x14ac:dyDescent="0.2">
      <c r="G65004" s="12"/>
    </row>
    <row r="65005" spans="7:7" x14ac:dyDescent="0.2">
      <c r="G65005" s="12"/>
    </row>
    <row r="65006" spans="7:7" x14ac:dyDescent="0.2">
      <c r="G65006" s="12"/>
    </row>
    <row r="65007" spans="7:7" x14ac:dyDescent="0.2">
      <c r="G65007" s="12"/>
    </row>
    <row r="65008" spans="7:7" x14ac:dyDescent="0.2">
      <c r="G65008" s="12"/>
    </row>
    <row r="65009" spans="7:7" x14ac:dyDescent="0.2">
      <c r="G65009" s="12"/>
    </row>
    <row r="65010" spans="7:7" x14ac:dyDescent="0.2">
      <c r="G65010" s="12"/>
    </row>
    <row r="65011" spans="7:7" x14ac:dyDescent="0.2">
      <c r="G65011" s="12"/>
    </row>
    <row r="65012" spans="7:7" x14ac:dyDescent="0.2">
      <c r="G65012" s="12"/>
    </row>
    <row r="65013" spans="7:7" x14ac:dyDescent="0.2">
      <c r="G65013" s="12"/>
    </row>
    <row r="65014" spans="7:7" x14ac:dyDescent="0.2">
      <c r="G65014" s="12"/>
    </row>
    <row r="65015" spans="7:7" x14ac:dyDescent="0.2">
      <c r="G65015" s="12"/>
    </row>
    <row r="65016" spans="7:7" x14ac:dyDescent="0.2">
      <c r="G65016" s="12"/>
    </row>
    <row r="65017" spans="7:7" x14ac:dyDescent="0.2">
      <c r="G65017" s="12"/>
    </row>
    <row r="65018" spans="7:7" x14ac:dyDescent="0.2">
      <c r="G65018" s="12"/>
    </row>
    <row r="65019" spans="7:7" x14ac:dyDescent="0.2">
      <c r="G65019" s="12"/>
    </row>
    <row r="65020" spans="7:7" x14ac:dyDescent="0.2">
      <c r="G65020" s="12"/>
    </row>
    <row r="65021" spans="7:7" x14ac:dyDescent="0.2">
      <c r="G65021" s="12"/>
    </row>
    <row r="65022" spans="7:7" x14ac:dyDescent="0.2">
      <c r="G65022" s="12"/>
    </row>
    <row r="65023" spans="7:7" x14ac:dyDescent="0.2">
      <c r="G65023" s="12"/>
    </row>
    <row r="65024" spans="7:7" x14ac:dyDescent="0.2">
      <c r="G65024" s="12"/>
    </row>
    <row r="65025" spans="7:7" x14ac:dyDescent="0.2">
      <c r="G65025" s="12"/>
    </row>
    <row r="65026" spans="7:7" x14ac:dyDescent="0.2">
      <c r="G65026" s="12"/>
    </row>
    <row r="65027" spans="7:7" x14ac:dyDescent="0.2">
      <c r="G65027" s="12"/>
    </row>
    <row r="65028" spans="7:7" x14ac:dyDescent="0.2">
      <c r="G65028" s="12"/>
    </row>
    <row r="65029" spans="7:7" x14ac:dyDescent="0.2">
      <c r="G65029" s="12"/>
    </row>
    <row r="65030" spans="7:7" x14ac:dyDescent="0.2">
      <c r="G65030" s="12"/>
    </row>
    <row r="65031" spans="7:7" x14ac:dyDescent="0.2">
      <c r="G65031" s="12"/>
    </row>
    <row r="65032" spans="7:7" x14ac:dyDescent="0.2">
      <c r="G65032" s="12"/>
    </row>
    <row r="65033" spans="7:7" x14ac:dyDescent="0.2">
      <c r="G65033" s="12"/>
    </row>
    <row r="65034" spans="7:7" x14ac:dyDescent="0.2">
      <c r="G65034" s="12"/>
    </row>
    <row r="65035" spans="7:7" x14ac:dyDescent="0.2">
      <c r="G65035" s="12"/>
    </row>
    <row r="65036" spans="7:7" x14ac:dyDescent="0.2">
      <c r="G65036" s="12"/>
    </row>
    <row r="65037" spans="7:7" x14ac:dyDescent="0.2">
      <c r="G65037" s="12"/>
    </row>
    <row r="65038" spans="7:7" x14ac:dyDescent="0.2">
      <c r="G65038" s="12"/>
    </row>
    <row r="65039" spans="7:7" x14ac:dyDescent="0.2">
      <c r="G65039" s="12"/>
    </row>
    <row r="65040" spans="7:7" x14ac:dyDescent="0.2">
      <c r="G65040" s="12"/>
    </row>
    <row r="65041" spans="7:7" x14ac:dyDescent="0.2">
      <c r="G65041" s="12"/>
    </row>
    <row r="65042" spans="7:7" x14ac:dyDescent="0.2">
      <c r="G65042" s="12"/>
    </row>
    <row r="65043" spans="7:7" x14ac:dyDescent="0.2">
      <c r="G65043" s="12"/>
    </row>
    <row r="65044" spans="7:7" x14ac:dyDescent="0.2">
      <c r="G65044" s="12"/>
    </row>
    <row r="65045" spans="7:7" x14ac:dyDescent="0.2">
      <c r="G65045" s="12"/>
    </row>
    <row r="65046" spans="7:7" x14ac:dyDescent="0.2">
      <c r="G65046" s="12"/>
    </row>
    <row r="65047" spans="7:7" x14ac:dyDescent="0.2">
      <c r="G65047" s="12"/>
    </row>
    <row r="65048" spans="7:7" x14ac:dyDescent="0.2">
      <c r="G65048" s="12"/>
    </row>
    <row r="65049" spans="7:7" x14ac:dyDescent="0.2">
      <c r="G65049" s="12"/>
    </row>
    <row r="65050" spans="7:7" x14ac:dyDescent="0.2">
      <c r="G65050" s="12"/>
    </row>
    <row r="65051" spans="7:7" x14ac:dyDescent="0.2">
      <c r="G65051" s="12"/>
    </row>
    <row r="65052" spans="7:7" x14ac:dyDescent="0.2">
      <c r="G65052" s="12"/>
    </row>
    <row r="65053" spans="7:7" x14ac:dyDescent="0.2">
      <c r="G65053" s="12"/>
    </row>
    <row r="65054" spans="7:7" x14ac:dyDescent="0.2">
      <c r="G65054" s="12"/>
    </row>
    <row r="65055" spans="7:7" x14ac:dyDescent="0.2">
      <c r="G65055" s="12"/>
    </row>
    <row r="65056" spans="7:7" x14ac:dyDescent="0.2">
      <c r="G65056" s="12"/>
    </row>
    <row r="65057" spans="7:7" x14ac:dyDescent="0.2">
      <c r="G65057" s="12"/>
    </row>
    <row r="65058" spans="7:7" x14ac:dyDescent="0.2">
      <c r="G65058" s="12"/>
    </row>
    <row r="65059" spans="7:7" x14ac:dyDescent="0.2">
      <c r="G65059" s="12"/>
    </row>
    <row r="65060" spans="7:7" x14ac:dyDescent="0.2">
      <c r="G65060" s="12"/>
    </row>
    <row r="65061" spans="7:7" x14ac:dyDescent="0.2">
      <c r="G65061" s="12"/>
    </row>
    <row r="65062" spans="7:7" x14ac:dyDescent="0.2">
      <c r="G65062" s="12"/>
    </row>
    <row r="65063" spans="7:7" x14ac:dyDescent="0.2">
      <c r="G65063" s="12"/>
    </row>
    <row r="65064" spans="7:7" x14ac:dyDescent="0.2">
      <c r="G65064" s="12"/>
    </row>
    <row r="65065" spans="7:7" x14ac:dyDescent="0.2">
      <c r="G65065" s="12"/>
    </row>
    <row r="65066" spans="7:7" x14ac:dyDescent="0.2">
      <c r="G65066" s="12"/>
    </row>
    <row r="65067" spans="7:7" x14ac:dyDescent="0.2">
      <c r="G65067" s="12"/>
    </row>
    <row r="65068" spans="7:7" x14ac:dyDescent="0.2">
      <c r="G65068" s="12"/>
    </row>
    <row r="65069" spans="7:7" x14ac:dyDescent="0.2">
      <c r="G65069" s="12"/>
    </row>
    <row r="65070" spans="7:7" x14ac:dyDescent="0.2">
      <c r="G65070" s="12"/>
    </row>
    <row r="65071" spans="7:7" x14ac:dyDescent="0.2">
      <c r="G65071" s="12"/>
    </row>
    <row r="65072" spans="7:7" x14ac:dyDescent="0.2">
      <c r="G65072" s="12"/>
    </row>
    <row r="65073" spans="7:7" x14ac:dyDescent="0.2">
      <c r="G65073" s="12"/>
    </row>
    <row r="65074" spans="7:7" x14ac:dyDescent="0.2">
      <c r="G65074" s="12"/>
    </row>
    <row r="65075" spans="7:7" x14ac:dyDescent="0.2">
      <c r="G65075" s="12"/>
    </row>
    <row r="65076" spans="7:7" x14ac:dyDescent="0.2">
      <c r="G65076" s="12"/>
    </row>
    <row r="65077" spans="7:7" x14ac:dyDescent="0.2">
      <c r="G65077" s="12"/>
    </row>
    <row r="65078" spans="7:7" x14ac:dyDescent="0.2">
      <c r="G65078" s="12"/>
    </row>
    <row r="65079" spans="7:7" x14ac:dyDescent="0.2">
      <c r="G65079" s="12"/>
    </row>
    <row r="65080" spans="7:7" x14ac:dyDescent="0.2">
      <c r="G65080" s="12"/>
    </row>
    <row r="65081" spans="7:7" x14ac:dyDescent="0.2">
      <c r="G65081" s="12"/>
    </row>
    <row r="65082" spans="7:7" x14ac:dyDescent="0.2">
      <c r="G65082" s="12"/>
    </row>
    <row r="65083" spans="7:7" x14ac:dyDescent="0.2">
      <c r="G65083" s="12"/>
    </row>
    <row r="65084" spans="7:7" x14ac:dyDescent="0.2">
      <c r="G65084" s="12"/>
    </row>
    <row r="65085" spans="7:7" x14ac:dyDescent="0.2">
      <c r="G65085" s="12"/>
    </row>
    <row r="65086" spans="7:7" x14ac:dyDescent="0.2">
      <c r="G65086" s="12"/>
    </row>
    <row r="65087" spans="7:7" x14ac:dyDescent="0.2">
      <c r="G65087" s="12"/>
    </row>
    <row r="65088" spans="7:7" x14ac:dyDescent="0.2">
      <c r="G65088" s="12"/>
    </row>
    <row r="65089" spans="7:7" x14ac:dyDescent="0.2">
      <c r="G65089" s="12"/>
    </row>
    <row r="65090" spans="7:7" x14ac:dyDescent="0.2">
      <c r="G65090" s="12"/>
    </row>
    <row r="65091" spans="7:7" x14ac:dyDescent="0.2">
      <c r="G65091" s="12"/>
    </row>
    <row r="65092" spans="7:7" x14ac:dyDescent="0.2">
      <c r="G65092" s="12"/>
    </row>
    <row r="65093" spans="7:7" x14ac:dyDescent="0.2">
      <c r="G65093" s="12"/>
    </row>
    <row r="65094" spans="7:7" x14ac:dyDescent="0.2">
      <c r="G65094" s="12"/>
    </row>
    <row r="65095" spans="7:7" x14ac:dyDescent="0.2">
      <c r="G65095" s="12"/>
    </row>
    <row r="65096" spans="7:7" x14ac:dyDescent="0.2">
      <c r="G65096" s="12"/>
    </row>
    <row r="65097" spans="7:7" x14ac:dyDescent="0.2">
      <c r="G65097" s="12"/>
    </row>
    <row r="65098" spans="7:7" x14ac:dyDescent="0.2">
      <c r="G65098" s="12"/>
    </row>
    <row r="65099" spans="7:7" x14ac:dyDescent="0.2">
      <c r="G65099" s="12"/>
    </row>
    <row r="65100" spans="7:7" x14ac:dyDescent="0.2">
      <c r="G65100" s="12"/>
    </row>
    <row r="65101" spans="7:7" x14ac:dyDescent="0.2">
      <c r="G65101" s="12"/>
    </row>
    <row r="65102" spans="7:7" x14ac:dyDescent="0.2">
      <c r="G65102" s="12"/>
    </row>
    <row r="65103" spans="7:7" x14ac:dyDescent="0.2">
      <c r="G65103" s="12"/>
    </row>
    <row r="65104" spans="7:7" x14ac:dyDescent="0.2">
      <c r="G65104" s="12"/>
    </row>
    <row r="65105" spans="7:7" x14ac:dyDescent="0.2">
      <c r="G65105" s="12"/>
    </row>
    <row r="65106" spans="7:7" x14ac:dyDescent="0.2">
      <c r="G65106" s="12"/>
    </row>
    <row r="65107" spans="7:7" x14ac:dyDescent="0.2">
      <c r="G65107" s="12"/>
    </row>
    <row r="65108" spans="7:7" x14ac:dyDescent="0.2">
      <c r="G65108" s="12"/>
    </row>
    <row r="65109" spans="7:7" x14ac:dyDescent="0.2">
      <c r="G65109" s="12"/>
    </row>
    <row r="65110" spans="7:7" x14ac:dyDescent="0.2">
      <c r="G65110" s="12"/>
    </row>
    <row r="65111" spans="7:7" x14ac:dyDescent="0.2">
      <c r="G65111" s="12"/>
    </row>
    <row r="65112" spans="7:7" x14ac:dyDescent="0.2">
      <c r="G65112" s="12"/>
    </row>
    <row r="65113" spans="7:7" x14ac:dyDescent="0.2">
      <c r="G65113" s="12"/>
    </row>
    <row r="65114" spans="7:7" x14ac:dyDescent="0.2">
      <c r="G65114" s="12"/>
    </row>
    <row r="65115" spans="7:7" x14ac:dyDescent="0.2">
      <c r="G65115" s="12"/>
    </row>
    <row r="65116" spans="7:7" x14ac:dyDescent="0.2">
      <c r="G65116" s="12"/>
    </row>
    <row r="65117" spans="7:7" x14ac:dyDescent="0.2">
      <c r="G65117" s="12"/>
    </row>
    <row r="65118" spans="7:7" x14ac:dyDescent="0.2">
      <c r="G65118" s="12"/>
    </row>
    <row r="65119" spans="7:7" x14ac:dyDescent="0.2">
      <c r="G65119" s="12"/>
    </row>
    <row r="65120" spans="7:7" x14ac:dyDescent="0.2">
      <c r="G65120" s="12"/>
    </row>
    <row r="65121" spans="7:7" x14ac:dyDescent="0.2">
      <c r="G65121" s="12"/>
    </row>
    <row r="65122" spans="7:7" x14ac:dyDescent="0.2">
      <c r="G65122" s="12"/>
    </row>
    <row r="65123" spans="7:7" x14ac:dyDescent="0.2">
      <c r="G65123" s="12"/>
    </row>
    <row r="65124" spans="7:7" x14ac:dyDescent="0.2">
      <c r="G65124" s="12"/>
    </row>
    <row r="65125" spans="7:7" x14ac:dyDescent="0.2">
      <c r="G65125" s="12"/>
    </row>
    <row r="65126" spans="7:7" x14ac:dyDescent="0.2">
      <c r="G65126" s="12"/>
    </row>
    <row r="65127" spans="7:7" x14ac:dyDescent="0.2">
      <c r="G65127" s="12"/>
    </row>
    <row r="65128" spans="7:7" x14ac:dyDescent="0.2">
      <c r="G65128" s="12"/>
    </row>
    <row r="65129" spans="7:7" x14ac:dyDescent="0.2">
      <c r="G65129" s="12"/>
    </row>
    <row r="65130" spans="7:7" x14ac:dyDescent="0.2">
      <c r="G65130" s="12"/>
    </row>
    <row r="65131" spans="7:7" x14ac:dyDescent="0.2">
      <c r="G65131" s="12"/>
    </row>
    <row r="65132" spans="7:7" x14ac:dyDescent="0.2">
      <c r="G65132" s="12"/>
    </row>
    <row r="65133" spans="7:7" x14ac:dyDescent="0.2">
      <c r="G65133" s="12"/>
    </row>
    <row r="65134" spans="7:7" x14ac:dyDescent="0.2">
      <c r="G65134" s="12"/>
    </row>
    <row r="65135" spans="7:7" x14ac:dyDescent="0.2">
      <c r="G65135" s="12"/>
    </row>
    <row r="65136" spans="7:7" x14ac:dyDescent="0.2">
      <c r="G65136" s="12"/>
    </row>
    <row r="65137" spans="7:7" x14ac:dyDescent="0.2">
      <c r="G65137" s="12"/>
    </row>
    <row r="65138" spans="7:7" x14ac:dyDescent="0.2">
      <c r="G65138" s="12"/>
    </row>
    <row r="65139" spans="7:7" x14ac:dyDescent="0.2">
      <c r="G65139" s="12"/>
    </row>
    <row r="65140" spans="7:7" x14ac:dyDescent="0.2">
      <c r="G65140" s="12"/>
    </row>
    <row r="65141" spans="7:7" x14ac:dyDescent="0.2">
      <c r="G65141" s="12"/>
    </row>
    <row r="65142" spans="7:7" x14ac:dyDescent="0.2">
      <c r="G65142" s="12"/>
    </row>
    <row r="65143" spans="7:7" x14ac:dyDescent="0.2">
      <c r="G65143" s="12"/>
    </row>
    <row r="65144" spans="7:7" x14ac:dyDescent="0.2">
      <c r="G65144" s="12"/>
    </row>
    <row r="65145" spans="7:7" x14ac:dyDescent="0.2">
      <c r="G65145" s="12"/>
    </row>
    <row r="65146" spans="7:7" x14ac:dyDescent="0.2">
      <c r="G65146" s="12"/>
    </row>
    <row r="65147" spans="7:7" x14ac:dyDescent="0.2">
      <c r="G65147" s="12"/>
    </row>
    <row r="65148" spans="7:7" x14ac:dyDescent="0.2">
      <c r="G65148" s="12"/>
    </row>
    <row r="65149" spans="7:7" x14ac:dyDescent="0.2">
      <c r="G65149" s="12"/>
    </row>
    <row r="65150" spans="7:7" x14ac:dyDescent="0.2">
      <c r="G65150" s="12"/>
    </row>
    <row r="65151" spans="7:7" x14ac:dyDescent="0.2">
      <c r="G65151" s="12"/>
    </row>
    <row r="65152" spans="7:7" x14ac:dyDescent="0.2">
      <c r="G65152" s="12"/>
    </row>
    <row r="65153" spans="7:7" x14ac:dyDescent="0.2">
      <c r="G65153" s="12"/>
    </row>
    <row r="65154" spans="7:7" x14ac:dyDescent="0.2">
      <c r="G65154" s="12"/>
    </row>
    <row r="65155" spans="7:7" x14ac:dyDescent="0.2">
      <c r="G65155" s="12"/>
    </row>
    <row r="65156" spans="7:7" x14ac:dyDescent="0.2">
      <c r="G65156" s="12"/>
    </row>
    <row r="65157" spans="7:7" x14ac:dyDescent="0.2">
      <c r="G65157" s="12"/>
    </row>
    <row r="65158" spans="7:7" x14ac:dyDescent="0.2">
      <c r="G65158" s="12"/>
    </row>
    <row r="65159" spans="7:7" x14ac:dyDescent="0.2">
      <c r="G65159" s="12"/>
    </row>
    <row r="65160" spans="7:7" x14ac:dyDescent="0.2">
      <c r="G65160" s="12"/>
    </row>
    <row r="65161" spans="7:7" x14ac:dyDescent="0.2">
      <c r="G65161" s="12"/>
    </row>
    <row r="65162" spans="7:7" x14ac:dyDescent="0.2">
      <c r="G65162" s="12"/>
    </row>
    <row r="65163" spans="7:7" x14ac:dyDescent="0.2">
      <c r="G65163" s="12"/>
    </row>
    <row r="65164" spans="7:7" x14ac:dyDescent="0.2">
      <c r="G65164" s="12"/>
    </row>
    <row r="65165" spans="7:7" x14ac:dyDescent="0.2">
      <c r="G65165" s="12"/>
    </row>
    <row r="65166" spans="7:7" x14ac:dyDescent="0.2">
      <c r="G65166" s="12"/>
    </row>
    <row r="65167" spans="7:7" x14ac:dyDescent="0.2">
      <c r="G65167" s="12"/>
    </row>
    <row r="65168" spans="7:7" x14ac:dyDescent="0.2">
      <c r="G65168" s="12"/>
    </row>
    <row r="65169" spans="7:7" x14ac:dyDescent="0.2">
      <c r="G65169" s="12"/>
    </row>
    <row r="65170" spans="7:7" x14ac:dyDescent="0.2">
      <c r="G65170" s="12"/>
    </row>
    <row r="65171" spans="7:7" x14ac:dyDescent="0.2">
      <c r="G65171" s="12"/>
    </row>
    <row r="65172" spans="7:7" x14ac:dyDescent="0.2">
      <c r="G65172" s="12"/>
    </row>
    <row r="65173" spans="7:7" x14ac:dyDescent="0.2">
      <c r="G65173" s="12"/>
    </row>
    <row r="65174" spans="7:7" x14ac:dyDescent="0.2">
      <c r="G65174" s="12"/>
    </row>
    <row r="65175" spans="7:7" x14ac:dyDescent="0.2">
      <c r="G65175" s="12"/>
    </row>
    <row r="65176" spans="7:7" x14ac:dyDescent="0.2">
      <c r="G65176" s="12"/>
    </row>
    <row r="65177" spans="7:7" x14ac:dyDescent="0.2">
      <c r="G65177" s="12"/>
    </row>
    <row r="65178" spans="7:7" x14ac:dyDescent="0.2">
      <c r="G65178" s="12"/>
    </row>
    <row r="65179" spans="7:7" x14ac:dyDescent="0.2">
      <c r="G65179" s="12"/>
    </row>
    <row r="65180" spans="7:7" x14ac:dyDescent="0.2">
      <c r="G65180" s="12"/>
    </row>
    <row r="65181" spans="7:7" x14ac:dyDescent="0.2">
      <c r="G65181" s="12"/>
    </row>
    <row r="65182" spans="7:7" x14ac:dyDescent="0.2">
      <c r="G65182" s="12"/>
    </row>
    <row r="65183" spans="7:7" x14ac:dyDescent="0.2">
      <c r="G65183" s="12"/>
    </row>
    <row r="65184" spans="7:7" x14ac:dyDescent="0.2">
      <c r="G65184" s="12"/>
    </row>
    <row r="65185" spans="7:7" x14ac:dyDescent="0.2">
      <c r="G65185" s="12"/>
    </row>
    <row r="65186" spans="7:7" x14ac:dyDescent="0.2">
      <c r="G65186" s="12"/>
    </row>
    <row r="65187" spans="7:7" x14ac:dyDescent="0.2">
      <c r="G65187" s="12"/>
    </row>
    <row r="65188" spans="7:7" x14ac:dyDescent="0.2">
      <c r="G65188" s="12"/>
    </row>
    <row r="65189" spans="7:7" x14ac:dyDescent="0.2">
      <c r="G65189" s="12"/>
    </row>
    <row r="65190" spans="7:7" x14ac:dyDescent="0.2">
      <c r="G65190" s="12"/>
    </row>
    <row r="65191" spans="7:7" x14ac:dyDescent="0.2">
      <c r="G65191" s="12"/>
    </row>
    <row r="65192" spans="7:7" x14ac:dyDescent="0.2">
      <c r="G65192" s="12"/>
    </row>
    <row r="65193" spans="7:7" x14ac:dyDescent="0.2">
      <c r="G65193" s="12"/>
    </row>
    <row r="65194" spans="7:7" x14ac:dyDescent="0.2">
      <c r="G65194" s="12"/>
    </row>
    <row r="65195" spans="7:7" x14ac:dyDescent="0.2">
      <c r="G65195" s="12"/>
    </row>
    <row r="65196" spans="7:7" x14ac:dyDescent="0.2">
      <c r="G65196" s="12"/>
    </row>
    <row r="65197" spans="7:7" x14ac:dyDescent="0.2">
      <c r="G65197" s="12"/>
    </row>
    <row r="65198" spans="7:7" x14ac:dyDescent="0.2">
      <c r="G65198" s="12"/>
    </row>
    <row r="65199" spans="7:7" x14ac:dyDescent="0.2">
      <c r="G65199" s="12"/>
    </row>
    <row r="65200" spans="7:7" x14ac:dyDescent="0.2">
      <c r="G65200" s="12"/>
    </row>
    <row r="65201" spans="7:7" x14ac:dyDescent="0.2">
      <c r="G65201" s="12"/>
    </row>
    <row r="65202" spans="7:7" x14ac:dyDescent="0.2">
      <c r="G65202" s="12"/>
    </row>
    <row r="65203" spans="7:7" x14ac:dyDescent="0.2">
      <c r="G65203" s="12"/>
    </row>
    <row r="65204" spans="7:7" x14ac:dyDescent="0.2">
      <c r="G65204" s="12"/>
    </row>
    <row r="65205" spans="7:7" x14ac:dyDescent="0.2">
      <c r="G65205" s="12"/>
    </row>
    <row r="65206" spans="7:7" x14ac:dyDescent="0.2">
      <c r="G65206" s="12"/>
    </row>
    <row r="65207" spans="7:7" x14ac:dyDescent="0.2">
      <c r="G65207" s="12"/>
    </row>
    <row r="65208" spans="7:7" x14ac:dyDescent="0.2">
      <c r="G65208" s="12"/>
    </row>
    <row r="65209" spans="7:7" x14ac:dyDescent="0.2">
      <c r="G65209" s="12"/>
    </row>
    <row r="65210" spans="7:7" x14ac:dyDescent="0.2">
      <c r="G65210" s="12"/>
    </row>
    <row r="65211" spans="7:7" x14ac:dyDescent="0.2">
      <c r="G65211" s="12"/>
    </row>
    <row r="65212" spans="7:7" x14ac:dyDescent="0.2">
      <c r="G65212" s="12"/>
    </row>
    <row r="65213" spans="7:7" x14ac:dyDescent="0.2">
      <c r="G65213" s="12"/>
    </row>
    <row r="65214" spans="7:7" x14ac:dyDescent="0.2">
      <c r="G65214" s="12"/>
    </row>
    <row r="65215" spans="7:7" x14ac:dyDescent="0.2">
      <c r="G65215" s="12"/>
    </row>
    <row r="65216" spans="7:7" x14ac:dyDescent="0.2">
      <c r="G65216" s="12"/>
    </row>
    <row r="65217" spans="7:7" x14ac:dyDescent="0.2">
      <c r="G65217" s="12"/>
    </row>
    <row r="65218" spans="7:7" x14ac:dyDescent="0.2">
      <c r="G65218" s="12"/>
    </row>
    <row r="65219" spans="7:7" x14ac:dyDescent="0.2">
      <c r="G65219" s="12"/>
    </row>
    <row r="65220" spans="7:7" x14ac:dyDescent="0.2">
      <c r="G65220" s="12"/>
    </row>
    <row r="65221" spans="7:7" x14ac:dyDescent="0.2">
      <c r="G65221" s="12"/>
    </row>
    <row r="65222" spans="7:7" x14ac:dyDescent="0.2">
      <c r="G65222" s="12"/>
    </row>
    <row r="65223" spans="7:7" x14ac:dyDescent="0.2">
      <c r="G65223" s="12"/>
    </row>
    <row r="65224" spans="7:7" x14ac:dyDescent="0.2">
      <c r="G65224" s="12"/>
    </row>
    <row r="65225" spans="7:7" x14ac:dyDescent="0.2">
      <c r="G65225" s="12"/>
    </row>
    <row r="65226" spans="7:7" x14ac:dyDescent="0.2">
      <c r="G65226" s="12"/>
    </row>
    <row r="65227" spans="7:7" x14ac:dyDescent="0.2">
      <c r="G65227" s="12"/>
    </row>
    <row r="65228" spans="7:7" x14ac:dyDescent="0.2">
      <c r="G65228" s="12"/>
    </row>
    <row r="65229" spans="7:7" x14ac:dyDescent="0.2">
      <c r="G65229" s="12"/>
    </row>
    <row r="65230" spans="7:7" x14ac:dyDescent="0.2">
      <c r="G65230" s="12"/>
    </row>
    <row r="65231" spans="7:7" x14ac:dyDescent="0.2">
      <c r="G65231" s="12"/>
    </row>
    <row r="65232" spans="7:7" x14ac:dyDescent="0.2">
      <c r="G65232" s="12"/>
    </row>
    <row r="65233" spans="7:7" x14ac:dyDescent="0.2">
      <c r="G65233" s="12"/>
    </row>
    <row r="65234" spans="7:7" x14ac:dyDescent="0.2">
      <c r="G65234" s="12"/>
    </row>
    <row r="65235" spans="7:7" x14ac:dyDescent="0.2">
      <c r="G65235" s="12"/>
    </row>
    <row r="65236" spans="7:7" x14ac:dyDescent="0.2">
      <c r="G65236" s="12"/>
    </row>
    <row r="65237" spans="7:7" x14ac:dyDescent="0.2">
      <c r="G65237" s="12"/>
    </row>
    <row r="65238" spans="7:7" x14ac:dyDescent="0.2">
      <c r="G65238" s="12"/>
    </row>
    <row r="65239" spans="7:7" x14ac:dyDescent="0.2">
      <c r="G65239" s="12"/>
    </row>
    <row r="65240" spans="7:7" x14ac:dyDescent="0.2">
      <c r="G65240" s="12"/>
    </row>
    <row r="65241" spans="7:7" x14ac:dyDescent="0.2">
      <c r="G65241" s="12"/>
    </row>
    <row r="65242" spans="7:7" x14ac:dyDescent="0.2">
      <c r="G65242" s="12"/>
    </row>
    <row r="65243" spans="7:7" x14ac:dyDescent="0.2">
      <c r="G65243" s="12"/>
    </row>
    <row r="65244" spans="7:7" x14ac:dyDescent="0.2">
      <c r="G65244" s="12"/>
    </row>
    <row r="65245" spans="7:7" x14ac:dyDescent="0.2">
      <c r="G65245" s="12"/>
    </row>
    <row r="65246" spans="7:7" x14ac:dyDescent="0.2">
      <c r="G65246" s="12"/>
    </row>
    <row r="65247" spans="7:7" x14ac:dyDescent="0.2">
      <c r="G65247" s="12"/>
    </row>
    <row r="65248" spans="7:7" x14ac:dyDescent="0.2">
      <c r="G65248" s="12"/>
    </row>
    <row r="65249" spans="7:7" x14ac:dyDescent="0.2">
      <c r="G65249" s="12"/>
    </row>
    <row r="65250" spans="7:7" x14ac:dyDescent="0.2">
      <c r="G65250" s="12"/>
    </row>
    <row r="65251" spans="7:7" x14ac:dyDescent="0.2">
      <c r="G65251" s="12"/>
    </row>
    <row r="65252" spans="7:7" x14ac:dyDescent="0.2">
      <c r="G65252" s="12"/>
    </row>
    <row r="65253" spans="7:7" x14ac:dyDescent="0.2">
      <c r="G65253" s="12"/>
    </row>
    <row r="65254" spans="7:7" x14ac:dyDescent="0.2">
      <c r="G65254" s="12"/>
    </row>
    <row r="65255" spans="7:7" x14ac:dyDescent="0.2">
      <c r="G65255" s="12"/>
    </row>
    <row r="65256" spans="7:7" x14ac:dyDescent="0.2">
      <c r="G65256" s="12"/>
    </row>
    <row r="65257" spans="7:7" x14ac:dyDescent="0.2">
      <c r="G65257" s="12"/>
    </row>
    <row r="65258" spans="7:7" x14ac:dyDescent="0.2">
      <c r="G65258" s="12"/>
    </row>
    <row r="65259" spans="7:7" x14ac:dyDescent="0.2">
      <c r="G65259" s="12"/>
    </row>
    <row r="65260" spans="7:7" x14ac:dyDescent="0.2">
      <c r="G65260" s="12"/>
    </row>
    <row r="65261" spans="7:7" x14ac:dyDescent="0.2">
      <c r="G65261" s="12"/>
    </row>
    <row r="65262" spans="7:7" x14ac:dyDescent="0.2">
      <c r="G65262" s="12"/>
    </row>
    <row r="65263" spans="7:7" x14ac:dyDescent="0.2">
      <c r="G65263" s="12"/>
    </row>
    <row r="65264" spans="7:7" x14ac:dyDescent="0.2">
      <c r="G65264" s="12"/>
    </row>
    <row r="65265" spans="7:7" x14ac:dyDescent="0.2">
      <c r="G65265" s="12"/>
    </row>
    <row r="65266" spans="7:7" x14ac:dyDescent="0.2">
      <c r="G65266" s="12"/>
    </row>
    <row r="65267" spans="7:7" x14ac:dyDescent="0.2">
      <c r="G65267" s="12"/>
    </row>
    <row r="65268" spans="7:7" x14ac:dyDescent="0.2">
      <c r="G65268" s="12"/>
    </row>
    <row r="65269" spans="7:7" x14ac:dyDescent="0.2">
      <c r="G65269" s="12"/>
    </row>
    <row r="65270" spans="7:7" x14ac:dyDescent="0.2">
      <c r="G65270" s="12"/>
    </row>
    <row r="65271" spans="7:7" x14ac:dyDescent="0.2">
      <c r="G65271" s="12"/>
    </row>
    <row r="65272" spans="7:7" x14ac:dyDescent="0.2">
      <c r="G65272" s="12"/>
    </row>
    <row r="65273" spans="7:7" x14ac:dyDescent="0.2">
      <c r="G65273" s="12"/>
    </row>
    <row r="65274" spans="7:7" x14ac:dyDescent="0.2">
      <c r="G65274" s="12"/>
    </row>
    <row r="65275" spans="7:7" x14ac:dyDescent="0.2">
      <c r="G65275" s="12"/>
    </row>
    <row r="65276" spans="7:7" x14ac:dyDescent="0.2">
      <c r="G65276" s="12"/>
    </row>
    <row r="65277" spans="7:7" x14ac:dyDescent="0.2">
      <c r="G65277" s="12"/>
    </row>
    <row r="65278" spans="7:7" x14ac:dyDescent="0.2">
      <c r="G65278" s="12"/>
    </row>
    <row r="65279" spans="7:7" x14ac:dyDescent="0.2">
      <c r="G65279" s="12"/>
    </row>
    <row r="65280" spans="7:7" x14ac:dyDescent="0.2">
      <c r="G65280" s="12"/>
    </row>
    <row r="65281" spans="7:7" x14ac:dyDescent="0.2">
      <c r="G65281" s="12"/>
    </row>
    <row r="65282" spans="7:7" x14ac:dyDescent="0.2">
      <c r="G65282" s="12"/>
    </row>
    <row r="65283" spans="7:7" x14ac:dyDescent="0.2">
      <c r="G65283" s="12"/>
    </row>
    <row r="65284" spans="7:7" x14ac:dyDescent="0.2">
      <c r="G65284" s="12"/>
    </row>
    <row r="65285" spans="7:7" x14ac:dyDescent="0.2">
      <c r="G65285" s="12"/>
    </row>
    <row r="65286" spans="7:7" x14ac:dyDescent="0.2">
      <c r="G65286" s="12"/>
    </row>
    <row r="65287" spans="7:7" x14ac:dyDescent="0.2">
      <c r="G65287" s="12"/>
    </row>
    <row r="65288" spans="7:7" x14ac:dyDescent="0.2">
      <c r="G65288" s="12"/>
    </row>
    <row r="65289" spans="7:7" x14ac:dyDescent="0.2">
      <c r="G65289" s="12"/>
    </row>
    <row r="65290" spans="7:7" x14ac:dyDescent="0.2">
      <c r="G65290" s="12"/>
    </row>
    <row r="65291" spans="7:7" x14ac:dyDescent="0.2">
      <c r="G65291" s="12"/>
    </row>
    <row r="65292" spans="7:7" x14ac:dyDescent="0.2">
      <c r="G65292" s="12"/>
    </row>
    <row r="65293" spans="7:7" x14ac:dyDescent="0.2">
      <c r="G65293" s="12"/>
    </row>
    <row r="65294" spans="7:7" x14ac:dyDescent="0.2">
      <c r="G65294" s="12"/>
    </row>
    <row r="65295" spans="7:7" x14ac:dyDescent="0.2">
      <c r="G65295" s="12"/>
    </row>
    <row r="65296" spans="7:7" x14ac:dyDescent="0.2">
      <c r="G65296" s="12"/>
    </row>
    <row r="65297" spans="7:7" x14ac:dyDescent="0.2">
      <c r="G65297" s="12"/>
    </row>
    <row r="65298" spans="7:7" x14ac:dyDescent="0.2">
      <c r="G65298" s="12"/>
    </row>
    <row r="65299" spans="7:7" x14ac:dyDescent="0.2">
      <c r="G65299" s="12"/>
    </row>
    <row r="65300" spans="7:7" x14ac:dyDescent="0.2">
      <c r="G65300" s="12"/>
    </row>
    <row r="65301" spans="7:7" x14ac:dyDescent="0.2">
      <c r="G65301" s="12"/>
    </row>
    <row r="65302" spans="7:7" x14ac:dyDescent="0.2">
      <c r="G65302" s="12"/>
    </row>
    <row r="65303" spans="7:7" x14ac:dyDescent="0.2">
      <c r="G65303" s="12"/>
    </row>
    <row r="65304" spans="7:7" x14ac:dyDescent="0.2">
      <c r="G65304" s="12"/>
    </row>
    <row r="65305" spans="7:7" x14ac:dyDescent="0.2">
      <c r="G65305" s="12"/>
    </row>
    <row r="65306" spans="7:7" x14ac:dyDescent="0.2">
      <c r="G65306" s="12"/>
    </row>
    <row r="65307" spans="7:7" x14ac:dyDescent="0.2">
      <c r="G65307" s="12"/>
    </row>
    <row r="65308" spans="7:7" x14ac:dyDescent="0.2">
      <c r="G65308" s="12"/>
    </row>
    <row r="65309" spans="7:7" x14ac:dyDescent="0.2">
      <c r="G65309" s="12"/>
    </row>
    <row r="65310" spans="7:7" x14ac:dyDescent="0.2">
      <c r="G65310" s="12"/>
    </row>
    <row r="65311" spans="7:7" x14ac:dyDescent="0.2">
      <c r="G65311" s="12"/>
    </row>
    <row r="65312" spans="7:7" x14ac:dyDescent="0.2">
      <c r="G65312" s="12"/>
    </row>
    <row r="65313" spans="7:7" x14ac:dyDescent="0.2">
      <c r="G65313" s="12"/>
    </row>
    <row r="65314" spans="7:7" x14ac:dyDescent="0.2">
      <c r="G65314" s="12"/>
    </row>
    <row r="65315" spans="7:7" x14ac:dyDescent="0.2">
      <c r="G65315" s="12"/>
    </row>
    <row r="65316" spans="7:7" x14ac:dyDescent="0.2">
      <c r="G65316" s="12"/>
    </row>
    <row r="65317" spans="7:7" x14ac:dyDescent="0.2">
      <c r="G65317" s="12"/>
    </row>
    <row r="65318" spans="7:7" x14ac:dyDescent="0.2">
      <c r="G65318" s="12"/>
    </row>
    <row r="65319" spans="7:7" x14ac:dyDescent="0.2">
      <c r="G65319" s="12"/>
    </row>
    <row r="65320" spans="7:7" x14ac:dyDescent="0.2">
      <c r="G65320" s="12"/>
    </row>
    <row r="65321" spans="7:7" x14ac:dyDescent="0.2">
      <c r="G65321" s="12"/>
    </row>
    <row r="65322" spans="7:7" x14ac:dyDescent="0.2">
      <c r="G65322" s="12"/>
    </row>
    <row r="65323" spans="7:7" x14ac:dyDescent="0.2">
      <c r="G65323" s="12"/>
    </row>
    <row r="65324" spans="7:7" x14ac:dyDescent="0.2">
      <c r="G65324" s="12"/>
    </row>
    <row r="65325" spans="7:7" x14ac:dyDescent="0.2">
      <c r="G65325" s="12"/>
    </row>
    <row r="65326" spans="7:7" x14ac:dyDescent="0.2">
      <c r="G65326" s="12"/>
    </row>
    <row r="65327" spans="7:7" x14ac:dyDescent="0.2">
      <c r="G65327" s="12"/>
    </row>
    <row r="65328" spans="7:7" x14ac:dyDescent="0.2">
      <c r="G65328" s="12"/>
    </row>
    <row r="65329" spans="7:7" x14ac:dyDescent="0.2">
      <c r="G65329" s="12"/>
    </row>
    <row r="65330" spans="7:7" x14ac:dyDescent="0.2">
      <c r="G65330" s="12"/>
    </row>
    <row r="65331" spans="7:7" x14ac:dyDescent="0.2">
      <c r="G65331" s="12"/>
    </row>
    <row r="65332" spans="7:7" x14ac:dyDescent="0.2">
      <c r="G65332" s="12"/>
    </row>
    <row r="65333" spans="7:7" x14ac:dyDescent="0.2">
      <c r="G65333" s="12"/>
    </row>
    <row r="65334" spans="7:7" x14ac:dyDescent="0.2">
      <c r="G65334" s="12"/>
    </row>
    <row r="65335" spans="7:7" x14ac:dyDescent="0.2">
      <c r="G65335" s="12"/>
    </row>
    <row r="65336" spans="7:7" x14ac:dyDescent="0.2">
      <c r="G65336" s="12"/>
    </row>
    <row r="65337" spans="7:7" x14ac:dyDescent="0.2">
      <c r="G65337" s="12"/>
    </row>
    <row r="65338" spans="7:7" x14ac:dyDescent="0.2">
      <c r="G65338" s="12"/>
    </row>
    <row r="65339" spans="7:7" x14ac:dyDescent="0.2">
      <c r="G65339" s="12"/>
    </row>
    <row r="65340" spans="7:7" x14ac:dyDescent="0.2">
      <c r="G65340" s="12"/>
    </row>
    <row r="65341" spans="7:7" x14ac:dyDescent="0.2">
      <c r="G65341" s="12"/>
    </row>
    <row r="65342" spans="7:7" x14ac:dyDescent="0.2">
      <c r="G65342" s="12"/>
    </row>
    <row r="65343" spans="7:7" x14ac:dyDescent="0.2">
      <c r="G65343" s="12"/>
    </row>
    <row r="65344" spans="7:7" x14ac:dyDescent="0.2">
      <c r="G65344" s="12"/>
    </row>
    <row r="65345" spans="7:7" x14ac:dyDescent="0.2">
      <c r="G65345" s="12"/>
    </row>
    <row r="65346" spans="7:7" x14ac:dyDescent="0.2">
      <c r="G65346" s="12"/>
    </row>
    <row r="65347" spans="7:7" x14ac:dyDescent="0.2">
      <c r="G65347" s="12"/>
    </row>
    <row r="65348" spans="7:7" x14ac:dyDescent="0.2">
      <c r="G65348" s="12"/>
    </row>
    <row r="65349" spans="7:7" x14ac:dyDescent="0.2">
      <c r="G65349" s="12"/>
    </row>
    <row r="65350" spans="7:7" x14ac:dyDescent="0.2">
      <c r="G65350" s="12"/>
    </row>
    <row r="65351" spans="7:7" x14ac:dyDescent="0.2">
      <c r="G65351" s="12"/>
    </row>
    <row r="65352" spans="7:7" x14ac:dyDescent="0.2">
      <c r="G65352" s="12"/>
    </row>
    <row r="65353" spans="7:7" x14ac:dyDescent="0.2">
      <c r="G65353" s="12"/>
    </row>
    <row r="65354" spans="7:7" x14ac:dyDescent="0.2">
      <c r="G65354" s="12"/>
    </row>
    <row r="65355" spans="7:7" x14ac:dyDescent="0.2">
      <c r="G65355" s="12"/>
    </row>
    <row r="65356" spans="7:7" x14ac:dyDescent="0.2">
      <c r="G65356" s="12"/>
    </row>
    <row r="65357" spans="7:7" x14ac:dyDescent="0.2">
      <c r="G65357" s="12"/>
    </row>
    <row r="65358" spans="7:7" x14ac:dyDescent="0.2">
      <c r="G65358" s="12"/>
    </row>
    <row r="65359" spans="7:7" x14ac:dyDescent="0.2">
      <c r="G65359" s="12"/>
    </row>
    <row r="65360" spans="7:7" x14ac:dyDescent="0.2">
      <c r="G65360" s="12"/>
    </row>
    <row r="65361" spans="7:7" x14ac:dyDescent="0.2">
      <c r="G65361" s="12"/>
    </row>
    <row r="65362" spans="7:7" x14ac:dyDescent="0.2">
      <c r="G65362" s="12"/>
    </row>
    <row r="65363" spans="7:7" x14ac:dyDescent="0.2">
      <c r="G65363" s="12"/>
    </row>
    <row r="65364" spans="7:7" x14ac:dyDescent="0.2">
      <c r="G65364" s="12"/>
    </row>
    <row r="65365" spans="7:7" x14ac:dyDescent="0.2">
      <c r="G65365" s="12"/>
    </row>
    <row r="65366" spans="7:7" x14ac:dyDescent="0.2">
      <c r="G65366" s="12"/>
    </row>
    <row r="65367" spans="7:7" x14ac:dyDescent="0.2">
      <c r="G65367" s="12"/>
    </row>
    <row r="65368" spans="7:7" x14ac:dyDescent="0.2">
      <c r="G65368" s="12"/>
    </row>
    <row r="65369" spans="7:7" x14ac:dyDescent="0.2">
      <c r="G65369" s="12"/>
    </row>
    <row r="65370" spans="7:7" x14ac:dyDescent="0.2">
      <c r="G65370" s="12"/>
    </row>
    <row r="65371" spans="7:7" x14ac:dyDescent="0.2">
      <c r="G65371" s="12"/>
    </row>
    <row r="65372" spans="7:7" x14ac:dyDescent="0.2">
      <c r="G65372" s="12"/>
    </row>
    <row r="65373" spans="7:7" x14ac:dyDescent="0.2">
      <c r="G65373" s="12"/>
    </row>
    <row r="65374" spans="7:7" x14ac:dyDescent="0.2">
      <c r="G65374" s="12"/>
    </row>
    <row r="65375" spans="7:7" x14ac:dyDescent="0.2">
      <c r="G65375" s="12"/>
    </row>
    <row r="65376" spans="7:7" x14ac:dyDescent="0.2">
      <c r="G65376" s="12"/>
    </row>
    <row r="65377" spans="7:7" x14ac:dyDescent="0.2">
      <c r="G65377" s="12"/>
    </row>
    <row r="65378" spans="7:7" x14ac:dyDescent="0.2">
      <c r="G65378" s="12"/>
    </row>
    <row r="65379" spans="7:7" x14ac:dyDescent="0.2">
      <c r="G65379" s="12"/>
    </row>
    <row r="65380" spans="7:7" x14ac:dyDescent="0.2">
      <c r="G65380" s="12"/>
    </row>
    <row r="65381" spans="7:7" x14ac:dyDescent="0.2">
      <c r="G65381" s="12"/>
    </row>
    <row r="65382" spans="7:7" x14ac:dyDescent="0.2">
      <c r="G65382" s="12"/>
    </row>
    <row r="65383" spans="7:7" x14ac:dyDescent="0.2">
      <c r="G65383" s="12"/>
    </row>
    <row r="65384" spans="7:7" x14ac:dyDescent="0.2">
      <c r="G65384" s="12"/>
    </row>
    <row r="65385" spans="7:7" x14ac:dyDescent="0.2">
      <c r="G65385" s="12"/>
    </row>
    <row r="65386" spans="7:7" x14ac:dyDescent="0.2">
      <c r="G65386" s="12"/>
    </row>
    <row r="65387" spans="7:7" x14ac:dyDescent="0.2">
      <c r="G65387" s="12"/>
    </row>
    <row r="65388" spans="7:7" x14ac:dyDescent="0.2">
      <c r="G65388" s="12"/>
    </row>
    <row r="65389" spans="7:7" x14ac:dyDescent="0.2">
      <c r="G65389" s="12"/>
    </row>
    <row r="65390" spans="7:7" x14ac:dyDescent="0.2">
      <c r="G65390" s="12"/>
    </row>
    <row r="65391" spans="7:7" x14ac:dyDescent="0.2">
      <c r="G65391" s="12"/>
    </row>
    <row r="65392" spans="7:7" x14ac:dyDescent="0.2">
      <c r="G65392" s="12"/>
    </row>
    <row r="65393" spans="7:7" x14ac:dyDescent="0.2">
      <c r="G65393" s="12"/>
    </row>
    <row r="65394" spans="7:7" x14ac:dyDescent="0.2">
      <c r="G65394" s="12"/>
    </row>
    <row r="65395" spans="7:7" x14ac:dyDescent="0.2">
      <c r="G65395" s="12"/>
    </row>
    <row r="65396" spans="7:7" x14ac:dyDescent="0.2">
      <c r="G65396" s="12"/>
    </row>
    <row r="65397" spans="7:7" x14ac:dyDescent="0.2">
      <c r="G65397" s="12"/>
    </row>
    <row r="65398" spans="7:7" x14ac:dyDescent="0.2">
      <c r="G65398" s="12"/>
    </row>
    <row r="65399" spans="7:7" x14ac:dyDescent="0.2">
      <c r="G65399" s="12"/>
    </row>
    <row r="65400" spans="7:7" x14ac:dyDescent="0.2">
      <c r="G65400" s="12"/>
    </row>
    <row r="65401" spans="7:7" x14ac:dyDescent="0.2">
      <c r="G65401" s="12"/>
    </row>
    <row r="65402" spans="7:7" x14ac:dyDescent="0.2">
      <c r="G65402" s="12"/>
    </row>
    <row r="65403" spans="7:7" x14ac:dyDescent="0.2">
      <c r="G65403" s="12"/>
    </row>
    <row r="65404" spans="7:7" x14ac:dyDescent="0.2">
      <c r="G65404" s="12"/>
    </row>
    <row r="65405" spans="7:7" x14ac:dyDescent="0.2">
      <c r="G65405" s="12"/>
    </row>
    <row r="65406" spans="7:7" x14ac:dyDescent="0.2">
      <c r="G65406" s="12"/>
    </row>
    <row r="65407" spans="7:7" x14ac:dyDescent="0.2">
      <c r="G65407" s="12"/>
    </row>
    <row r="65408" spans="7:7" x14ac:dyDescent="0.2">
      <c r="G65408" s="12"/>
    </row>
    <row r="65409" spans="7:7" x14ac:dyDescent="0.2">
      <c r="G65409" s="12"/>
    </row>
    <row r="65410" spans="7:7" x14ac:dyDescent="0.2">
      <c r="G65410" s="12"/>
    </row>
    <row r="65411" spans="7:7" x14ac:dyDescent="0.2">
      <c r="G65411" s="12"/>
    </row>
    <row r="65412" spans="7:7" x14ac:dyDescent="0.2">
      <c r="G65412" s="12"/>
    </row>
    <row r="65413" spans="7:7" x14ac:dyDescent="0.2">
      <c r="G65413" s="12"/>
    </row>
    <row r="65414" spans="7:7" x14ac:dyDescent="0.2">
      <c r="G65414" s="12"/>
    </row>
    <row r="65415" spans="7:7" x14ac:dyDescent="0.2">
      <c r="G65415" s="12"/>
    </row>
    <row r="65416" spans="7:7" x14ac:dyDescent="0.2">
      <c r="G65416" s="12"/>
    </row>
    <row r="65417" spans="7:7" x14ac:dyDescent="0.2">
      <c r="G65417" s="12"/>
    </row>
    <row r="65418" spans="7:7" x14ac:dyDescent="0.2">
      <c r="G65418" s="12"/>
    </row>
    <row r="65419" spans="7:7" x14ac:dyDescent="0.2">
      <c r="G65419" s="12"/>
    </row>
    <row r="65420" spans="7:7" x14ac:dyDescent="0.2">
      <c r="G65420" s="12"/>
    </row>
    <row r="65421" spans="7:7" x14ac:dyDescent="0.2">
      <c r="G65421" s="12"/>
    </row>
    <row r="65422" spans="7:7" x14ac:dyDescent="0.2">
      <c r="G65422" s="12"/>
    </row>
    <row r="65423" spans="7:7" x14ac:dyDescent="0.2">
      <c r="G65423" s="12"/>
    </row>
    <row r="65424" spans="7:7" x14ac:dyDescent="0.2">
      <c r="G65424" s="12"/>
    </row>
    <row r="65425" spans="7:7" x14ac:dyDescent="0.2">
      <c r="G65425" s="12"/>
    </row>
    <row r="65426" spans="7:7" x14ac:dyDescent="0.2">
      <c r="G65426" s="12"/>
    </row>
    <row r="65427" spans="7:7" x14ac:dyDescent="0.2">
      <c r="G65427" s="12"/>
    </row>
    <row r="65428" spans="7:7" x14ac:dyDescent="0.2">
      <c r="G65428" s="12"/>
    </row>
    <row r="65429" spans="7:7" x14ac:dyDescent="0.2">
      <c r="G65429" s="12"/>
    </row>
    <row r="65430" spans="7:7" x14ac:dyDescent="0.2">
      <c r="G65430" s="12"/>
    </row>
    <row r="65431" spans="7:7" x14ac:dyDescent="0.2">
      <c r="G65431" s="12"/>
    </row>
    <row r="65432" spans="7:7" x14ac:dyDescent="0.2">
      <c r="G65432" s="12"/>
    </row>
    <row r="65433" spans="7:7" x14ac:dyDescent="0.2">
      <c r="G65433" s="12"/>
    </row>
    <row r="65434" spans="7:7" x14ac:dyDescent="0.2">
      <c r="G65434" s="12"/>
    </row>
    <row r="65435" spans="7:7" x14ac:dyDescent="0.2">
      <c r="G65435" s="12"/>
    </row>
    <row r="65436" spans="7:7" x14ac:dyDescent="0.2">
      <c r="G65436" s="12"/>
    </row>
    <row r="65437" spans="7:7" x14ac:dyDescent="0.2">
      <c r="G65437" s="12"/>
    </row>
    <row r="65438" spans="7:7" x14ac:dyDescent="0.2">
      <c r="G65438" s="12"/>
    </row>
    <row r="65439" spans="7:7" x14ac:dyDescent="0.2">
      <c r="G65439" s="12"/>
    </row>
    <row r="65440" spans="7:7" x14ac:dyDescent="0.2">
      <c r="G65440" s="12"/>
    </row>
    <row r="65441" spans="7:7" x14ac:dyDescent="0.2">
      <c r="G65441" s="12"/>
    </row>
    <row r="65442" spans="7:7" x14ac:dyDescent="0.2">
      <c r="G65442" s="12"/>
    </row>
    <row r="65443" spans="7:7" x14ac:dyDescent="0.2">
      <c r="G65443" s="12"/>
    </row>
    <row r="65444" spans="7:7" x14ac:dyDescent="0.2">
      <c r="G65444" s="12"/>
    </row>
    <row r="65445" spans="7:7" x14ac:dyDescent="0.2">
      <c r="G65445" s="12"/>
    </row>
    <row r="65446" spans="7:7" x14ac:dyDescent="0.2">
      <c r="G65446" s="12"/>
    </row>
    <row r="65447" spans="7:7" x14ac:dyDescent="0.2">
      <c r="G65447" s="12"/>
    </row>
    <row r="65448" spans="7:7" x14ac:dyDescent="0.2">
      <c r="G65448" s="12"/>
    </row>
    <row r="65449" spans="7:7" x14ac:dyDescent="0.2">
      <c r="G65449" s="12"/>
    </row>
    <row r="65450" spans="7:7" x14ac:dyDescent="0.2">
      <c r="G65450" s="12"/>
    </row>
    <row r="65451" spans="7:7" x14ac:dyDescent="0.2">
      <c r="G65451" s="12"/>
    </row>
    <row r="65452" spans="7:7" x14ac:dyDescent="0.2">
      <c r="G65452" s="12"/>
    </row>
    <row r="65453" spans="7:7" x14ac:dyDescent="0.2">
      <c r="G65453" s="12"/>
    </row>
    <row r="65454" spans="7:7" x14ac:dyDescent="0.2">
      <c r="G65454" s="12"/>
    </row>
    <row r="65455" spans="7:7" x14ac:dyDescent="0.2">
      <c r="G65455" s="12"/>
    </row>
    <row r="65456" spans="7:7" x14ac:dyDescent="0.2">
      <c r="G65456" s="12"/>
    </row>
    <row r="65457" spans="7:7" x14ac:dyDescent="0.2">
      <c r="G65457" s="12"/>
    </row>
    <row r="65458" spans="7:7" x14ac:dyDescent="0.2">
      <c r="G65458" s="12"/>
    </row>
    <row r="65459" spans="7:7" x14ac:dyDescent="0.2">
      <c r="G65459" s="12"/>
    </row>
    <row r="65460" spans="7:7" x14ac:dyDescent="0.2">
      <c r="G65460" s="12"/>
    </row>
    <row r="65461" spans="7:7" x14ac:dyDescent="0.2">
      <c r="G65461" s="12"/>
    </row>
    <row r="65462" spans="7:7" x14ac:dyDescent="0.2">
      <c r="G65462" s="12"/>
    </row>
    <row r="65463" spans="7:7" x14ac:dyDescent="0.2">
      <c r="G65463" s="12"/>
    </row>
    <row r="65464" spans="7:7" x14ac:dyDescent="0.2">
      <c r="G65464" s="12"/>
    </row>
    <row r="65465" spans="7:7" x14ac:dyDescent="0.2">
      <c r="G65465" s="12"/>
    </row>
    <row r="65466" spans="7:7" x14ac:dyDescent="0.2">
      <c r="G65466" s="12"/>
    </row>
    <row r="65467" spans="7:7" x14ac:dyDescent="0.2">
      <c r="G65467" s="12"/>
    </row>
    <row r="65468" spans="7:7" x14ac:dyDescent="0.2">
      <c r="G65468" s="12"/>
    </row>
    <row r="65469" spans="7:7" x14ac:dyDescent="0.2">
      <c r="G65469" s="12"/>
    </row>
    <row r="65470" spans="7:7" x14ac:dyDescent="0.2">
      <c r="G65470" s="12"/>
    </row>
    <row r="65471" spans="7:7" x14ac:dyDescent="0.2">
      <c r="G65471" s="12"/>
    </row>
    <row r="65472" spans="7:7" x14ac:dyDescent="0.2">
      <c r="G65472" s="12"/>
    </row>
    <row r="65473" spans="7:7" x14ac:dyDescent="0.2">
      <c r="G65473" s="12"/>
    </row>
    <row r="65474" spans="7:7" x14ac:dyDescent="0.2">
      <c r="G65474" s="12"/>
    </row>
    <row r="65475" spans="7:7" x14ac:dyDescent="0.2">
      <c r="G65475" s="12"/>
    </row>
    <row r="65476" spans="7:7" x14ac:dyDescent="0.2">
      <c r="G65476" s="12"/>
    </row>
    <row r="65477" spans="7:7" x14ac:dyDescent="0.2">
      <c r="G65477" s="12"/>
    </row>
    <row r="65478" spans="7:7" x14ac:dyDescent="0.2">
      <c r="G65478" s="12"/>
    </row>
    <row r="65479" spans="7:7" x14ac:dyDescent="0.2">
      <c r="G65479" s="12"/>
    </row>
    <row r="65480" spans="7:7" x14ac:dyDescent="0.2">
      <c r="G65480" s="12"/>
    </row>
    <row r="65481" spans="7:7" x14ac:dyDescent="0.2">
      <c r="G65481" s="12"/>
    </row>
    <row r="65482" spans="7:7" x14ac:dyDescent="0.2">
      <c r="G65482" s="12"/>
    </row>
    <row r="65483" spans="7:7" x14ac:dyDescent="0.2">
      <c r="G65483" s="12"/>
    </row>
    <row r="65484" spans="7:7" x14ac:dyDescent="0.2">
      <c r="G65484" s="12"/>
    </row>
    <row r="65485" spans="7:7" x14ac:dyDescent="0.2">
      <c r="G65485" s="12"/>
    </row>
    <row r="65486" spans="7:7" x14ac:dyDescent="0.2">
      <c r="G65486" s="12"/>
    </row>
    <row r="65487" spans="7:7" x14ac:dyDescent="0.2">
      <c r="G65487" s="12"/>
    </row>
    <row r="65488" spans="7:7" x14ac:dyDescent="0.2">
      <c r="G65488" s="12"/>
    </row>
    <row r="65489" spans="7:7" x14ac:dyDescent="0.2">
      <c r="G65489" s="12"/>
    </row>
    <row r="65490" spans="7:7" x14ac:dyDescent="0.2">
      <c r="G65490" s="12"/>
    </row>
    <row r="65491" spans="7:7" x14ac:dyDescent="0.2">
      <c r="G65491" s="12"/>
    </row>
    <row r="65492" spans="7:7" x14ac:dyDescent="0.2">
      <c r="G65492" s="12"/>
    </row>
    <row r="65493" spans="7:7" x14ac:dyDescent="0.2">
      <c r="G65493" s="12"/>
    </row>
    <row r="65494" spans="7:7" x14ac:dyDescent="0.2">
      <c r="G65494" s="12"/>
    </row>
    <row r="65495" spans="7:7" x14ac:dyDescent="0.2">
      <c r="G65495" s="12"/>
    </row>
    <row r="65496" spans="7:7" x14ac:dyDescent="0.2">
      <c r="G65496" s="12"/>
    </row>
    <row r="65497" spans="7:7" x14ac:dyDescent="0.2">
      <c r="G65497" s="12"/>
    </row>
    <row r="65498" spans="7:7" x14ac:dyDescent="0.2">
      <c r="G65498" s="12"/>
    </row>
    <row r="65499" spans="7:7" x14ac:dyDescent="0.2">
      <c r="G65499" s="12"/>
    </row>
    <row r="65500" spans="7:7" x14ac:dyDescent="0.2">
      <c r="G65500" s="12"/>
    </row>
    <row r="65501" spans="7:7" x14ac:dyDescent="0.2">
      <c r="G65501" s="12"/>
    </row>
    <row r="65502" spans="7:7" x14ac:dyDescent="0.2">
      <c r="G65502" s="12"/>
    </row>
    <row r="65503" spans="7:7" x14ac:dyDescent="0.2">
      <c r="G65503" s="12"/>
    </row>
    <row r="65504" spans="7:7" x14ac:dyDescent="0.2">
      <c r="G65504" s="12"/>
    </row>
    <row r="65505" spans="7:7" x14ac:dyDescent="0.2">
      <c r="G65505" s="12"/>
    </row>
    <row r="65506" spans="7:7" x14ac:dyDescent="0.2">
      <c r="G65506" s="12"/>
    </row>
    <row r="65507" spans="7:7" x14ac:dyDescent="0.2">
      <c r="G65507" s="12"/>
    </row>
    <row r="65508" spans="7:7" x14ac:dyDescent="0.2">
      <c r="G65508" s="12"/>
    </row>
    <row r="65509" spans="7:7" x14ac:dyDescent="0.2">
      <c r="G65509" s="12"/>
    </row>
    <row r="65510" spans="7:7" x14ac:dyDescent="0.2">
      <c r="G65510" s="12"/>
    </row>
    <row r="65511" spans="7:7" x14ac:dyDescent="0.2">
      <c r="G65511" s="12"/>
    </row>
    <row r="65512" spans="7:7" x14ac:dyDescent="0.2">
      <c r="G65512" s="12"/>
    </row>
    <row r="65513" spans="7:7" x14ac:dyDescent="0.2">
      <c r="G65513" s="12"/>
    </row>
    <row r="65514" spans="7:7" x14ac:dyDescent="0.2">
      <c r="G65514" s="12"/>
    </row>
    <row r="65515" spans="7:7" x14ac:dyDescent="0.2">
      <c r="G65515" s="12"/>
    </row>
    <row r="65516" spans="7:7" x14ac:dyDescent="0.2">
      <c r="G65516" s="12"/>
    </row>
    <row r="65517" spans="7:7" x14ac:dyDescent="0.2">
      <c r="G65517" s="12"/>
    </row>
    <row r="65518" spans="7:7" x14ac:dyDescent="0.2">
      <c r="G65518" s="12"/>
    </row>
    <row r="65519" spans="7:7" x14ac:dyDescent="0.2">
      <c r="G65519" s="12"/>
    </row>
    <row r="65520" spans="7:7" x14ac:dyDescent="0.2">
      <c r="G65520" s="12"/>
    </row>
    <row r="65521" spans="7:7" x14ac:dyDescent="0.2">
      <c r="G65521" s="12"/>
    </row>
    <row r="65522" spans="7:7" x14ac:dyDescent="0.2">
      <c r="G65522" s="12"/>
    </row>
    <row r="65523" spans="7:7" x14ac:dyDescent="0.2">
      <c r="G65523" s="12"/>
    </row>
    <row r="65524" spans="7:7" x14ac:dyDescent="0.2">
      <c r="G65524" s="12"/>
    </row>
    <row r="65525" spans="7:7" x14ac:dyDescent="0.2">
      <c r="G65525" s="12"/>
    </row>
    <row r="65526" spans="7:7" x14ac:dyDescent="0.2">
      <c r="G65526" s="12"/>
    </row>
    <row r="65527" spans="7:7" x14ac:dyDescent="0.2">
      <c r="G65527" s="12"/>
    </row>
    <row r="65528" spans="7:7" x14ac:dyDescent="0.2">
      <c r="G65528" s="12"/>
    </row>
    <row r="65529" spans="7:7" x14ac:dyDescent="0.2">
      <c r="G65529" s="12"/>
    </row>
    <row r="65530" spans="7:7" x14ac:dyDescent="0.2">
      <c r="G65530" s="12"/>
    </row>
    <row r="65531" spans="7:7" x14ac:dyDescent="0.2">
      <c r="G65531" s="12"/>
    </row>
    <row r="65532" spans="7:7" x14ac:dyDescent="0.2">
      <c r="G65532" s="12"/>
    </row>
    <row r="65533" spans="7:7" x14ac:dyDescent="0.2">
      <c r="G65533" s="12"/>
    </row>
    <row r="65534" spans="7:7" x14ac:dyDescent="0.2">
      <c r="G65534" s="12"/>
    </row>
    <row r="65535" spans="7:7" x14ac:dyDescent="0.2">
      <c r="G65535" s="12"/>
    </row>
    <row r="65536" spans="7:7" x14ac:dyDescent="0.2">
      <c r="G65536" s="12"/>
    </row>
    <row r="65537" spans="7:7" x14ac:dyDescent="0.2">
      <c r="G65537" s="12"/>
    </row>
    <row r="65538" spans="7:7" x14ac:dyDescent="0.2">
      <c r="G65538" s="12"/>
    </row>
    <row r="65539" spans="7:7" x14ac:dyDescent="0.2">
      <c r="G65539" s="12"/>
    </row>
    <row r="65540" spans="7:7" x14ac:dyDescent="0.2">
      <c r="G65540" s="12"/>
    </row>
    <row r="65541" spans="7:7" x14ac:dyDescent="0.2">
      <c r="G65541" s="12"/>
    </row>
    <row r="65542" spans="7:7" x14ac:dyDescent="0.2">
      <c r="G65542" s="12"/>
    </row>
    <row r="65543" spans="7:7" x14ac:dyDescent="0.2">
      <c r="G65543" s="12"/>
    </row>
    <row r="65544" spans="7:7" x14ac:dyDescent="0.2">
      <c r="G65544" s="12"/>
    </row>
    <row r="65545" spans="7:7" x14ac:dyDescent="0.2">
      <c r="G65545" s="12"/>
    </row>
    <row r="65546" spans="7:7" x14ac:dyDescent="0.2">
      <c r="G65546" s="12"/>
    </row>
    <row r="65547" spans="7:7" x14ac:dyDescent="0.2">
      <c r="G65547" s="12"/>
    </row>
    <row r="65548" spans="7:7" x14ac:dyDescent="0.2">
      <c r="G65548" s="12"/>
    </row>
    <row r="65549" spans="7:7" x14ac:dyDescent="0.2">
      <c r="G65549" s="12"/>
    </row>
    <row r="65550" spans="7:7" x14ac:dyDescent="0.2">
      <c r="G65550" s="12"/>
    </row>
    <row r="65551" spans="7:7" x14ac:dyDescent="0.2">
      <c r="G65551" s="12"/>
    </row>
    <row r="65552" spans="7:7" x14ac:dyDescent="0.2">
      <c r="G65552" s="12"/>
    </row>
    <row r="65553" spans="7:7" x14ac:dyDescent="0.2">
      <c r="G65553" s="12"/>
    </row>
    <row r="65554" spans="7:7" x14ac:dyDescent="0.2">
      <c r="G65554" s="12"/>
    </row>
    <row r="65555" spans="7:7" x14ac:dyDescent="0.2">
      <c r="G65555" s="12"/>
    </row>
    <row r="65556" spans="7:7" x14ac:dyDescent="0.2">
      <c r="G65556" s="12"/>
    </row>
    <row r="65557" spans="7:7" x14ac:dyDescent="0.2">
      <c r="G65557" s="12"/>
    </row>
    <row r="65558" spans="7:7" x14ac:dyDescent="0.2">
      <c r="G65558" s="12"/>
    </row>
    <row r="65559" spans="7:7" x14ac:dyDescent="0.2">
      <c r="G65559" s="12"/>
    </row>
    <row r="65560" spans="7:7" x14ac:dyDescent="0.2">
      <c r="G65560" s="12"/>
    </row>
    <row r="65561" spans="7:7" x14ac:dyDescent="0.2">
      <c r="G65561" s="12"/>
    </row>
    <row r="65562" spans="7:7" x14ac:dyDescent="0.2">
      <c r="G65562" s="12"/>
    </row>
    <row r="65563" spans="7:7" x14ac:dyDescent="0.2">
      <c r="G65563" s="12"/>
    </row>
    <row r="65564" spans="7:7" x14ac:dyDescent="0.2">
      <c r="G65564" s="12"/>
    </row>
    <row r="65565" spans="7:7" x14ac:dyDescent="0.2">
      <c r="G65565" s="12"/>
    </row>
    <row r="65566" spans="7:7" x14ac:dyDescent="0.2">
      <c r="G65566" s="12"/>
    </row>
    <row r="65567" spans="7:7" x14ac:dyDescent="0.2">
      <c r="G65567" s="12"/>
    </row>
    <row r="65568" spans="7:7" x14ac:dyDescent="0.2">
      <c r="G65568" s="12"/>
    </row>
    <row r="65569" spans="7:7" x14ac:dyDescent="0.2">
      <c r="G65569" s="12"/>
    </row>
    <row r="65570" spans="7:7" x14ac:dyDescent="0.2">
      <c r="G65570" s="12"/>
    </row>
    <row r="65571" spans="7:7" x14ac:dyDescent="0.2">
      <c r="G65571" s="12"/>
    </row>
    <row r="65572" spans="7:7" x14ac:dyDescent="0.2">
      <c r="G65572" s="12"/>
    </row>
    <row r="65573" spans="7:7" x14ac:dyDescent="0.2">
      <c r="G65573" s="12"/>
    </row>
    <row r="65574" spans="7:7" x14ac:dyDescent="0.2">
      <c r="G65574" s="12"/>
    </row>
    <row r="65575" spans="7:7" x14ac:dyDescent="0.2">
      <c r="G65575" s="12"/>
    </row>
    <row r="65576" spans="7:7" x14ac:dyDescent="0.2">
      <c r="G65576" s="12"/>
    </row>
    <row r="65577" spans="7:7" x14ac:dyDescent="0.2">
      <c r="G65577" s="12"/>
    </row>
    <row r="65578" spans="7:7" x14ac:dyDescent="0.2">
      <c r="G65578" s="12"/>
    </row>
    <row r="65579" spans="7:7" x14ac:dyDescent="0.2">
      <c r="G65579" s="12"/>
    </row>
    <row r="65580" spans="7:7" x14ac:dyDescent="0.2">
      <c r="G65580" s="12"/>
    </row>
    <row r="65581" spans="7:7" x14ac:dyDescent="0.2">
      <c r="G65581" s="12"/>
    </row>
    <row r="65582" spans="7:7" x14ac:dyDescent="0.2">
      <c r="G65582" s="12"/>
    </row>
    <row r="65583" spans="7:7" x14ac:dyDescent="0.2">
      <c r="G65583" s="12"/>
    </row>
    <row r="65584" spans="7:7" x14ac:dyDescent="0.2">
      <c r="G65584" s="12"/>
    </row>
    <row r="65585" spans="7:7" x14ac:dyDescent="0.2">
      <c r="G65585" s="12"/>
    </row>
    <row r="65586" spans="7:7" x14ac:dyDescent="0.2">
      <c r="G65586" s="12"/>
    </row>
    <row r="65587" spans="7:7" x14ac:dyDescent="0.2">
      <c r="G65587" s="12"/>
    </row>
    <row r="65588" spans="7:7" x14ac:dyDescent="0.2">
      <c r="G65588" s="12"/>
    </row>
    <row r="65589" spans="7:7" x14ac:dyDescent="0.2">
      <c r="G65589" s="12"/>
    </row>
    <row r="65590" spans="7:7" x14ac:dyDescent="0.2">
      <c r="G65590" s="12"/>
    </row>
    <row r="65591" spans="7:7" x14ac:dyDescent="0.2">
      <c r="G65591" s="12"/>
    </row>
    <row r="65592" spans="7:7" x14ac:dyDescent="0.2">
      <c r="G65592" s="12"/>
    </row>
    <row r="65593" spans="7:7" x14ac:dyDescent="0.2">
      <c r="G65593" s="12"/>
    </row>
    <row r="65594" spans="7:7" x14ac:dyDescent="0.2">
      <c r="G65594" s="12"/>
    </row>
    <row r="65595" spans="7:7" x14ac:dyDescent="0.2">
      <c r="G65595" s="12"/>
    </row>
    <row r="65596" spans="7:7" x14ac:dyDescent="0.2">
      <c r="G65596" s="12"/>
    </row>
    <row r="65597" spans="7:7" x14ac:dyDescent="0.2">
      <c r="G65597" s="12"/>
    </row>
    <row r="65598" spans="7:7" x14ac:dyDescent="0.2">
      <c r="G65598" s="12"/>
    </row>
    <row r="65599" spans="7:7" x14ac:dyDescent="0.2">
      <c r="G65599" s="12"/>
    </row>
    <row r="65600" spans="7:7" x14ac:dyDescent="0.2">
      <c r="G65600" s="12"/>
    </row>
    <row r="65601" spans="7:7" x14ac:dyDescent="0.2">
      <c r="G65601" s="12"/>
    </row>
    <row r="65602" spans="7:7" x14ac:dyDescent="0.2">
      <c r="G65602" s="12"/>
    </row>
    <row r="65603" spans="7:7" x14ac:dyDescent="0.2">
      <c r="G65603" s="12"/>
    </row>
    <row r="65604" spans="7:7" x14ac:dyDescent="0.2">
      <c r="G65604" s="12"/>
    </row>
    <row r="65605" spans="7:7" x14ac:dyDescent="0.2">
      <c r="G65605" s="12"/>
    </row>
    <row r="65606" spans="7:7" x14ac:dyDescent="0.2">
      <c r="G65606" s="12"/>
    </row>
    <row r="65607" spans="7:7" x14ac:dyDescent="0.2">
      <c r="G65607" s="12"/>
    </row>
    <row r="65608" spans="7:7" x14ac:dyDescent="0.2">
      <c r="G65608" s="12"/>
    </row>
    <row r="65609" spans="7:7" x14ac:dyDescent="0.2">
      <c r="G65609" s="12"/>
    </row>
    <row r="65610" spans="7:7" x14ac:dyDescent="0.2">
      <c r="G65610" s="12"/>
    </row>
    <row r="65611" spans="7:7" x14ac:dyDescent="0.2">
      <c r="G65611" s="12"/>
    </row>
    <row r="65612" spans="7:7" x14ac:dyDescent="0.2">
      <c r="G65612" s="12"/>
    </row>
    <row r="65613" spans="7:7" x14ac:dyDescent="0.2">
      <c r="G65613" s="12"/>
    </row>
    <row r="65614" spans="7:7" x14ac:dyDescent="0.2">
      <c r="G65614" s="12"/>
    </row>
    <row r="65615" spans="7:7" x14ac:dyDescent="0.2">
      <c r="G65615" s="12"/>
    </row>
    <row r="65616" spans="7:7" x14ac:dyDescent="0.2">
      <c r="G65616" s="12"/>
    </row>
    <row r="65617" spans="7:7" x14ac:dyDescent="0.2">
      <c r="G65617" s="12"/>
    </row>
    <row r="65618" spans="7:7" x14ac:dyDescent="0.2">
      <c r="G65618" s="12"/>
    </row>
    <row r="65619" spans="7:7" x14ac:dyDescent="0.2">
      <c r="G65619" s="12"/>
    </row>
    <row r="65620" spans="7:7" x14ac:dyDescent="0.2">
      <c r="G65620" s="12"/>
    </row>
    <row r="65621" spans="7:7" x14ac:dyDescent="0.2">
      <c r="G65621" s="12"/>
    </row>
    <row r="65622" spans="7:7" x14ac:dyDescent="0.2">
      <c r="G65622" s="12"/>
    </row>
    <row r="65623" spans="7:7" x14ac:dyDescent="0.2">
      <c r="G65623" s="12"/>
    </row>
    <row r="65624" spans="7:7" x14ac:dyDescent="0.2">
      <c r="G65624" s="12"/>
    </row>
    <row r="65625" spans="7:7" x14ac:dyDescent="0.2">
      <c r="G65625" s="12"/>
    </row>
    <row r="65626" spans="7:7" x14ac:dyDescent="0.2">
      <c r="G65626" s="12"/>
    </row>
    <row r="65627" spans="7:7" x14ac:dyDescent="0.2">
      <c r="G65627" s="12"/>
    </row>
    <row r="65628" spans="7:7" x14ac:dyDescent="0.2">
      <c r="G65628" s="12"/>
    </row>
    <row r="65629" spans="7:7" x14ac:dyDescent="0.2">
      <c r="G65629" s="12"/>
    </row>
    <row r="65630" spans="7:7" x14ac:dyDescent="0.2">
      <c r="G65630" s="12"/>
    </row>
    <row r="65631" spans="7:7" x14ac:dyDescent="0.2">
      <c r="G65631" s="12"/>
    </row>
    <row r="65632" spans="7:7" x14ac:dyDescent="0.2">
      <c r="G65632" s="12"/>
    </row>
    <row r="65633" spans="7:7" x14ac:dyDescent="0.2">
      <c r="G65633" s="12"/>
    </row>
    <row r="65634" spans="7:7" x14ac:dyDescent="0.2">
      <c r="G65634" s="12"/>
    </row>
    <row r="65635" spans="7:7" x14ac:dyDescent="0.2">
      <c r="G65635" s="12"/>
    </row>
    <row r="65636" spans="7:7" x14ac:dyDescent="0.2">
      <c r="G65636" s="12"/>
    </row>
    <row r="65637" spans="7:7" x14ac:dyDescent="0.2">
      <c r="G65637" s="12"/>
    </row>
    <row r="65638" spans="7:7" x14ac:dyDescent="0.2">
      <c r="G65638" s="12"/>
    </row>
    <row r="65639" spans="7:7" x14ac:dyDescent="0.2">
      <c r="G65639" s="12"/>
    </row>
    <row r="65640" spans="7:7" x14ac:dyDescent="0.2">
      <c r="G65640" s="12"/>
    </row>
    <row r="65641" spans="7:7" x14ac:dyDescent="0.2">
      <c r="G65641" s="12"/>
    </row>
    <row r="65642" spans="7:7" x14ac:dyDescent="0.2">
      <c r="G65642" s="12"/>
    </row>
    <row r="65643" spans="7:7" x14ac:dyDescent="0.2">
      <c r="G65643" s="12"/>
    </row>
    <row r="65644" spans="7:7" x14ac:dyDescent="0.2">
      <c r="G65644" s="12"/>
    </row>
    <row r="65645" spans="7:7" x14ac:dyDescent="0.2">
      <c r="G65645" s="12"/>
    </row>
    <row r="65646" spans="7:7" x14ac:dyDescent="0.2">
      <c r="G65646" s="12"/>
    </row>
    <row r="65647" spans="7:7" x14ac:dyDescent="0.2">
      <c r="G65647" s="12"/>
    </row>
    <row r="65648" spans="7:7" x14ac:dyDescent="0.2">
      <c r="G65648" s="12"/>
    </row>
    <row r="65649" spans="7:7" x14ac:dyDescent="0.2">
      <c r="G65649" s="12"/>
    </row>
    <row r="65650" spans="7:7" x14ac:dyDescent="0.2">
      <c r="G65650" s="12"/>
    </row>
    <row r="65651" spans="7:7" x14ac:dyDescent="0.2">
      <c r="G65651" s="12"/>
    </row>
    <row r="65652" spans="7:7" x14ac:dyDescent="0.2">
      <c r="G65652" s="12"/>
    </row>
    <row r="65653" spans="7:7" x14ac:dyDescent="0.2">
      <c r="G65653" s="12"/>
    </row>
    <row r="65654" spans="7:7" x14ac:dyDescent="0.2">
      <c r="G65654" s="12"/>
    </row>
    <row r="65655" spans="7:7" x14ac:dyDescent="0.2">
      <c r="G65655" s="12"/>
    </row>
    <row r="65656" spans="7:7" x14ac:dyDescent="0.2">
      <c r="G65656" s="12"/>
    </row>
    <row r="65657" spans="7:7" x14ac:dyDescent="0.2">
      <c r="G65657" s="12"/>
    </row>
    <row r="65658" spans="7:7" x14ac:dyDescent="0.2">
      <c r="G65658" s="12"/>
    </row>
    <row r="65659" spans="7:7" x14ac:dyDescent="0.2">
      <c r="G65659" s="12"/>
    </row>
    <row r="65660" spans="7:7" x14ac:dyDescent="0.2">
      <c r="G65660" s="12"/>
    </row>
    <row r="65661" spans="7:7" x14ac:dyDescent="0.2">
      <c r="G65661" s="12"/>
    </row>
    <row r="65662" spans="7:7" x14ac:dyDescent="0.2">
      <c r="G65662" s="12"/>
    </row>
    <row r="65663" spans="7:7" x14ac:dyDescent="0.2">
      <c r="G65663" s="12"/>
    </row>
    <row r="65664" spans="7:7" x14ac:dyDescent="0.2">
      <c r="G65664" s="12"/>
    </row>
    <row r="65665" spans="7:7" x14ac:dyDescent="0.2">
      <c r="G65665" s="12"/>
    </row>
    <row r="65666" spans="7:7" x14ac:dyDescent="0.2">
      <c r="G65666" s="12"/>
    </row>
    <row r="65667" spans="7:7" x14ac:dyDescent="0.2">
      <c r="G65667" s="12"/>
    </row>
    <row r="65668" spans="7:7" x14ac:dyDescent="0.2">
      <c r="G65668" s="12"/>
    </row>
    <row r="65669" spans="7:7" x14ac:dyDescent="0.2">
      <c r="G65669" s="12"/>
    </row>
    <row r="65670" spans="7:7" x14ac:dyDescent="0.2">
      <c r="G65670" s="12"/>
    </row>
    <row r="65671" spans="7:7" x14ac:dyDescent="0.2">
      <c r="G65671" s="12"/>
    </row>
    <row r="65672" spans="7:7" x14ac:dyDescent="0.2">
      <c r="G65672" s="12"/>
    </row>
    <row r="65673" spans="7:7" x14ac:dyDescent="0.2">
      <c r="G65673" s="12"/>
    </row>
    <row r="65674" spans="7:7" x14ac:dyDescent="0.2">
      <c r="G65674" s="12"/>
    </row>
    <row r="65675" spans="7:7" x14ac:dyDescent="0.2">
      <c r="G65675" s="12"/>
    </row>
    <row r="65676" spans="7:7" x14ac:dyDescent="0.2">
      <c r="G65676" s="12"/>
    </row>
    <row r="65677" spans="7:7" x14ac:dyDescent="0.2">
      <c r="G65677" s="12"/>
    </row>
    <row r="65678" spans="7:7" x14ac:dyDescent="0.2">
      <c r="G65678" s="12"/>
    </row>
    <row r="65679" spans="7:7" x14ac:dyDescent="0.2">
      <c r="G65679" s="12"/>
    </row>
    <row r="65680" spans="7:7" x14ac:dyDescent="0.2">
      <c r="G65680" s="12"/>
    </row>
    <row r="65681" spans="7:7" x14ac:dyDescent="0.2">
      <c r="G65681" s="12"/>
    </row>
    <row r="65682" spans="7:7" x14ac:dyDescent="0.2">
      <c r="G65682" s="12"/>
    </row>
    <row r="65683" spans="7:7" x14ac:dyDescent="0.2">
      <c r="G65683" s="12"/>
    </row>
    <row r="65684" spans="7:7" x14ac:dyDescent="0.2">
      <c r="G65684" s="12"/>
    </row>
    <row r="65685" spans="7:7" x14ac:dyDescent="0.2">
      <c r="G65685" s="12"/>
    </row>
    <row r="65686" spans="7:7" x14ac:dyDescent="0.2">
      <c r="G65686" s="12"/>
    </row>
    <row r="65687" spans="7:7" x14ac:dyDescent="0.2">
      <c r="G65687" s="12"/>
    </row>
    <row r="65688" spans="7:7" x14ac:dyDescent="0.2">
      <c r="G65688" s="12"/>
    </row>
    <row r="65689" spans="7:7" x14ac:dyDescent="0.2">
      <c r="G65689" s="12"/>
    </row>
    <row r="65690" spans="7:7" x14ac:dyDescent="0.2">
      <c r="G65690" s="12"/>
    </row>
    <row r="65691" spans="7:7" x14ac:dyDescent="0.2">
      <c r="G65691" s="12"/>
    </row>
    <row r="65692" spans="7:7" x14ac:dyDescent="0.2">
      <c r="G65692" s="12"/>
    </row>
    <row r="65693" spans="7:7" x14ac:dyDescent="0.2">
      <c r="G65693" s="12"/>
    </row>
    <row r="65694" spans="7:7" x14ac:dyDescent="0.2">
      <c r="G65694" s="12"/>
    </row>
    <row r="65695" spans="7:7" x14ac:dyDescent="0.2">
      <c r="G65695" s="12"/>
    </row>
    <row r="65696" spans="7:7" x14ac:dyDescent="0.2">
      <c r="G65696" s="12"/>
    </row>
    <row r="65697" spans="7:7" x14ac:dyDescent="0.2">
      <c r="G65697" s="12"/>
    </row>
    <row r="65698" spans="7:7" x14ac:dyDescent="0.2">
      <c r="G65698" s="12"/>
    </row>
    <row r="65699" spans="7:7" x14ac:dyDescent="0.2">
      <c r="G65699" s="12"/>
    </row>
    <row r="65700" spans="7:7" x14ac:dyDescent="0.2">
      <c r="G65700" s="12"/>
    </row>
    <row r="65701" spans="7:7" x14ac:dyDescent="0.2">
      <c r="G65701" s="12"/>
    </row>
    <row r="65702" spans="7:7" x14ac:dyDescent="0.2">
      <c r="G65702" s="12"/>
    </row>
    <row r="65703" spans="7:7" x14ac:dyDescent="0.2">
      <c r="G65703" s="12"/>
    </row>
    <row r="65704" spans="7:7" x14ac:dyDescent="0.2">
      <c r="G65704" s="12"/>
    </row>
    <row r="65705" spans="7:7" x14ac:dyDescent="0.2">
      <c r="G65705" s="12"/>
    </row>
    <row r="65706" spans="7:7" x14ac:dyDescent="0.2">
      <c r="G65706" s="12"/>
    </row>
    <row r="65707" spans="7:7" x14ac:dyDescent="0.2">
      <c r="G65707" s="12"/>
    </row>
    <row r="65708" spans="7:7" x14ac:dyDescent="0.2">
      <c r="G65708" s="12"/>
    </row>
    <row r="65709" spans="7:7" x14ac:dyDescent="0.2">
      <c r="G65709" s="12"/>
    </row>
    <row r="65710" spans="7:7" x14ac:dyDescent="0.2">
      <c r="G65710" s="12"/>
    </row>
    <row r="65711" spans="7:7" x14ac:dyDescent="0.2">
      <c r="G65711" s="12"/>
    </row>
    <row r="65712" spans="7:7" x14ac:dyDescent="0.2">
      <c r="G65712" s="12"/>
    </row>
    <row r="65713" spans="7:7" x14ac:dyDescent="0.2">
      <c r="G65713" s="12"/>
    </row>
    <row r="65714" spans="7:7" x14ac:dyDescent="0.2">
      <c r="G65714" s="12"/>
    </row>
    <row r="65715" spans="7:7" x14ac:dyDescent="0.2">
      <c r="G65715" s="12"/>
    </row>
    <row r="65716" spans="7:7" x14ac:dyDescent="0.2">
      <c r="G65716" s="12"/>
    </row>
    <row r="65717" spans="7:7" x14ac:dyDescent="0.2">
      <c r="G65717" s="12"/>
    </row>
    <row r="65718" spans="7:7" x14ac:dyDescent="0.2">
      <c r="G65718" s="12"/>
    </row>
    <row r="65719" spans="7:7" x14ac:dyDescent="0.2">
      <c r="G65719" s="12"/>
    </row>
    <row r="65720" spans="7:7" x14ac:dyDescent="0.2">
      <c r="G65720" s="12"/>
    </row>
    <row r="65721" spans="7:7" x14ac:dyDescent="0.2">
      <c r="G65721" s="12"/>
    </row>
    <row r="65722" spans="7:7" x14ac:dyDescent="0.2">
      <c r="G65722" s="12"/>
    </row>
    <row r="65723" spans="7:7" x14ac:dyDescent="0.2">
      <c r="G65723" s="12"/>
    </row>
    <row r="65724" spans="7:7" x14ac:dyDescent="0.2">
      <c r="G65724" s="12"/>
    </row>
    <row r="65725" spans="7:7" x14ac:dyDescent="0.2">
      <c r="G65725" s="12"/>
    </row>
    <row r="65726" spans="7:7" x14ac:dyDescent="0.2">
      <c r="G65726" s="12"/>
    </row>
    <row r="65727" spans="7:7" x14ac:dyDescent="0.2">
      <c r="G65727" s="12"/>
    </row>
    <row r="65728" spans="7:7" x14ac:dyDescent="0.2">
      <c r="G65728" s="12"/>
    </row>
    <row r="65729" spans="7:7" x14ac:dyDescent="0.2">
      <c r="G65729" s="12"/>
    </row>
    <row r="65730" spans="7:7" x14ac:dyDescent="0.2">
      <c r="G65730" s="12"/>
    </row>
    <row r="65731" spans="7:7" x14ac:dyDescent="0.2">
      <c r="G65731" s="12"/>
    </row>
    <row r="65732" spans="7:7" x14ac:dyDescent="0.2">
      <c r="G65732" s="12"/>
    </row>
    <row r="65733" spans="7:7" x14ac:dyDescent="0.2">
      <c r="G65733" s="12"/>
    </row>
    <row r="65734" spans="7:7" x14ac:dyDescent="0.2">
      <c r="G65734" s="12"/>
    </row>
    <row r="65735" spans="7:7" x14ac:dyDescent="0.2">
      <c r="G65735" s="12"/>
    </row>
    <row r="65736" spans="7:7" x14ac:dyDescent="0.2">
      <c r="G65736" s="12"/>
    </row>
    <row r="65737" spans="7:7" x14ac:dyDescent="0.2">
      <c r="G65737" s="12"/>
    </row>
    <row r="65738" spans="7:7" x14ac:dyDescent="0.2">
      <c r="G65738" s="12"/>
    </row>
    <row r="65739" spans="7:7" x14ac:dyDescent="0.2">
      <c r="G65739" s="12"/>
    </row>
    <row r="65740" spans="7:7" x14ac:dyDescent="0.2">
      <c r="G65740" s="12"/>
    </row>
    <row r="65741" spans="7:7" x14ac:dyDescent="0.2">
      <c r="G65741" s="12"/>
    </row>
    <row r="65742" spans="7:7" x14ac:dyDescent="0.2">
      <c r="G65742" s="12"/>
    </row>
    <row r="65743" spans="7:7" x14ac:dyDescent="0.2">
      <c r="G65743" s="12"/>
    </row>
    <row r="65744" spans="7:7" x14ac:dyDescent="0.2">
      <c r="G65744" s="12"/>
    </row>
    <row r="65745" spans="7:7" x14ac:dyDescent="0.2">
      <c r="G65745" s="12"/>
    </row>
    <row r="65746" spans="7:7" x14ac:dyDescent="0.2">
      <c r="G65746" s="12"/>
    </row>
    <row r="65747" spans="7:7" x14ac:dyDescent="0.2">
      <c r="G65747" s="12"/>
    </row>
    <row r="65748" spans="7:7" x14ac:dyDescent="0.2">
      <c r="G65748" s="12"/>
    </row>
    <row r="65749" spans="7:7" x14ac:dyDescent="0.2">
      <c r="G65749" s="12"/>
    </row>
    <row r="65750" spans="7:7" x14ac:dyDescent="0.2">
      <c r="G65750" s="12"/>
    </row>
    <row r="65751" spans="7:7" x14ac:dyDescent="0.2">
      <c r="G65751" s="12"/>
    </row>
    <row r="65752" spans="7:7" x14ac:dyDescent="0.2">
      <c r="G65752" s="12"/>
    </row>
    <row r="65753" spans="7:7" x14ac:dyDescent="0.2">
      <c r="G65753" s="12"/>
    </row>
    <row r="65754" spans="7:7" x14ac:dyDescent="0.2">
      <c r="G65754" s="12"/>
    </row>
    <row r="65755" spans="7:7" x14ac:dyDescent="0.2">
      <c r="G65755" s="12"/>
    </row>
    <row r="65756" spans="7:7" x14ac:dyDescent="0.2">
      <c r="G65756" s="12"/>
    </row>
    <row r="65757" spans="7:7" x14ac:dyDescent="0.2">
      <c r="G65757" s="12"/>
    </row>
    <row r="65758" spans="7:7" x14ac:dyDescent="0.2">
      <c r="G65758" s="12"/>
    </row>
    <row r="65759" spans="7:7" x14ac:dyDescent="0.2">
      <c r="G65759" s="12"/>
    </row>
    <row r="65760" spans="7:7" x14ac:dyDescent="0.2">
      <c r="G65760" s="12"/>
    </row>
    <row r="65761" spans="7:7" x14ac:dyDescent="0.2">
      <c r="G65761" s="12"/>
    </row>
    <row r="65762" spans="7:7" x14ac:dyDescent="0.2">
      <c r="G65762" s="12"/>
    </row>
    <row r="65763" spans="7:7" x14ac:dyDescent="0.2">
      <c r="G65763" s="12"/>
    </row>
    <row r="65764" spans="7:7" x14ac:dyDescent="0.2">
      <c r="G65764" s="12"/>
    </row>
    <row r="65765" spans="7:7" x14ac:dyDescent="0.2">
      <c r="G65765" s="12"/>
    </row>
    <row r="65766" spans="7:7" x14ac:dyDescent="0.2">
      <c r="G65766" s="12"/>
    </row>
    <row r="65767" spans="7:7" x14ac:dyDescent="0.2">
      <c r="G65767" s="12"/>
    </row>
    <row r="65768" spans="7:7" x14ac:dyDescent="0.2">
      <c r="G65768" s="12"/>
    </row>
    <row r="65769" spans="7:7" x14ac:dyDescent="0.2">
      <c r="G65769" s="12"/>
    </row>
    <row r="65770" spans="7:7" x14ac:dyDescent="0.2">
      <c r="G65770" s="12"/>
    </row>
    <row r="65771" spans="7:7" x14ac:dyDescent="0.2">
      <c r="G65771" s="12"/>
    </row>
    <row r="65772" spans="7:7" x14ac:dyDescent="0.2">
      <c r="G65772" s="12"/>
    </row>
    <row r="65773" spans="7:7" x14ac:dyDescent="0.2">
      <c r="G65773" s="12"/>
    </row>
    <row r="65774" spans="7:7" x14ac:dyDescent="0.2">
      <c r="G65774" s="12"/>
    </row>
    <row r="65775" spans="7:7" x14ac:dyDescent="0.2">
      <c r="G65775" s="12"/>
    </row>
    <row r="65776" spans="7:7" x14ac:dyDescent="0.2">
      <c r="G65776" s="12"/>
    </row>
    <row r="65777" spans="7:7" x14ac:dyDescent="0.2">
      <c r="G65777" s="12"/>
    </row>
    <row r="65778" spans="7:7" x14ac:dyDescent="0.2">
      <c r="G65778" s="12"/>
    </row>
    <row r="65779" spans="7:7" x14ac:dyDescent="0.2">
      <c r="G65779" s="12"/>
    </row>
    <row r="65780" spans="7:7" x14ac:dyDescent="0.2">
      <c r="G65780" s="12"/>
    </row>
    <row r="65781" spans="7:7" x14ac:dyDescent="0.2">
      <c r="G65781" s="12"/>
    </row>
    <row r="65782" spans="7:7" x14ac:dyDescent="0.2">
      <c r="G65782" s="12"/>
    </row>
    <row r="65783" spans="7:7" x14ac:dyDescent="0.2">
      <c r="G65783" s="12"/>
    </row>
    <row r="65784" spans="7:7" x14ac:dyDescent="0.2">
      <c r="G65784" s="12"/>
    </row>
    <row r="65785" spans="7:7" x14ac:dyDescent="0.2">
      <c r="G65785" s="12"/>
    </row>
    <row r="65786" spans="7:7" x14ac:dyDescent="0.2">
      <c r="G65786" s="12"/>
    </row>
    <row r="65787" spans="7:7" x14ac:dyDescent="0.2">
      <c r="G65787" s="12"/>
    </row>
    <row r="65788" spans="7:7" x14ac:dyDescent="0.2">
      <c r="G65788" s="12"/>
    </row>
    <row r="65789" spans="7:7" x14ac:dyDescent="0.2">
      <c r="G65789" s="12"/>
    </row>
    <row r="65790" spans="7:7" x14ac:dyDescent="0.2">
      <c r="G65790" s="12"/>
    </row>
    <row r="65791" spans="7:7" x14ac:dyDescent="0.2">
      <c r="G65791" s="12"/>
    </row>
    <row r="65792" spans="7:7" x14ac:dyDescent="0.2">
      <c r="G65792" s="12"/>
    </row>
    <row r="65793" spans="7:7" x14ac:dyDescent="0.2">
      <c r="G65793" s="12"/>
    </row>
    <row r="65794" spans="7:7" x14ac:dyDescent="0.2">
      <c r="G65794" s="12"/>
    </row>
    <row r="65795" spans="7:7" x14ac:dyDescent="0.2">
      <c r="G65795" s="12"/>
    </row>
    <row r="65796" spans="7:7" x14ac:dyDescent="0.2">
      <c r="G65796" s="12"/>
    </row>
    <row r="65797" spans="7:7" x14ac:dyDescent="0.2">
      <c r="G65797" s="12"/>
    </row>
    <row r="65798" spans="7:7" x14ac:dyDescent="0.2">
      <c r="G65798" s="12"/>
    </row>
    <row r="65799" spans="7:7" x14ac:dyDescent="0.2">
      <c r="G65799" s="12"/>
    </row>
    <row r="65800" spans="7:7" x14ac:dyDescent="0.2">
      <c r="G65800" s="12"/>
    </row>
    <row r="65801" spans="7:7" x14ac:dyDescent="0.2">
      <c r="G65801" s="12"/>
    </row>
    <row r="65802" spans="7:7" x14ac:dyDescent="0.2">
      <c r="G65802" s="12"/>
    </row>
    <row r="65803" spans="7:7" x14ac:dyDescent="0.2">
      <c r="G65803" s="12"/>
    </row>
    <row r="65804" spans="7:7" x14ac:dyDescent="0.2">
      <c r="G65804" s="12"/>
    </row>
    <row r="65805" spans="7:7" x14ac:dyDescent="0.2">
      <c r="G65805" s="12"/>
    </row>
    <row r="65806" spans="7:7" x14ac:dyDescent="0.2">
      <c r="G65806" s="12"/>
    </row>
    <row r="65807" spans="7:7" x14ac:dyDescent="0.2">
      <c r="G65807" s="12"/>
    </row>
    <row r="65808" spans="7:7" x14ac:dyDescent="0.2">
      <c r="G65808" s="12"/>
    </row>
    <row r="65809" spans="7:7" x14ac:dyDescent="0.2">
      <c r="G65809" s="12"/>
    </row>
    <row r="65810" spans="7:7" x14ac:dyDescent="0.2">
      <c r="G65810" s="12"/>
    </row>
    <row r="65811" spans="7:7" x14ac:dyDescent="0.2">
      <c r="G65811" s="12"/>
    </row>
    <row r="65812" spans="7:7" x14ac:dyDescent="0.2">
      <c r="G65812" s="12"/>
    </row>
    <row r="65813" spans="7:7" x14ac:dyDescent="0.2">
      <c r="G65813" s="12"/>
    </row>
    <row r="65814" spans="7:7" x14ac:dyDescent="0.2">
      <c r="G65814" s="12"/>
    </row>
    <row r="65815" spans="7:7" x14ac:dyDescent="0.2">
      <c r="G65815" s="12"/>
    </row>
    <row r="65816" spans="7:7" x14ac:dyDescent="0.2">
      <c r="G65816" s="12"/>
    </row>
    <row r="65817" spans="7:7" x14ac:dyDescent="0.2">
      <c r="G65817" s="12"/>
    </row>
    <row r="65818" spans="7:7" x14ac:dyDescent="0.2">
      <c r="G65818" s="12"/>
    </row>
    <row r="65819" spans="7:7" x14ac:dyDescent="0.2">
      <c r="G65819" s="12"/>
    </row>
    <row r="65820" spans="7:7" x14ac:dyDescent="0.2">
      <c r="G65820" s="12"/>
    </row>
    <row r="65821" spans="7:7" x14ac:dyDescent="0.2">
      <c r="G65821" s="12"/>
    </row>
    <row r="65822" spans="7:7" x14ac:dyDescent="0.2">
      <c r="G65822" s="12"/>
    </row>
    <row r="65823" spans="7:7" x14ac:dyDescent="0.2">
      <c r="G65823" s="12"/>
    </row>
    <row r="65824" spans="7:7" x14ac:dyDescent="0.2">
      <c r="G65824" s="12"/>
    </row>
    <row r="65825" spans="7:7" x14ac:dyDescent="0.2">
      <c r="G65825" s="12"/>
    </row>
    <row r="65826" spans="7:7" x14ac:dyDescent="0.2">
      <c r="G65826" s="12"/>
    </row>
    <row r="65827" spans="7:7" x14ac:dyDescent="0.2">
      <c r="G65827" s="12"/>
    </row>
    <row r="65828" spans="7:7" x14ac:dyDescent="0.2">
      <c r="G65828" s="12"/>
    </row>
    <row r="65829" spans="7:7" x14ac:dyDescent="0.2">
      <c r="G65829" s="12"/>
    </row>
    <row r="65830" spans="7:7" x14ac:dyDescent="0.2">
      <c r="G65830" s="12"/>
    </row>
    <row r="65831" spans="7:7" x14ac:dyDescent="0.2">
      <c r="G65831" s="12"/>
    </row>
    <row r="65832" spans="7:7" x14ac:dyDescent="0.2">
      <c r="G65832" s="12"/>
    </row>
    <row r="65833" spans="7:7" x14ac:dyDescent="0.2">
      <c r="G65833" s="12"/>
    </row>
    <row r="65834" spans="7:7" x14ac:dyDescent="0.2">
      <c r="G65834" s="12"/>
    </row>
    <row r="65835" spans="7:7" x14ac:dyDescent="0.2">
      <c r="G65835" s="12"/>
    </row>
    <row r="65836" spans="7:7" x14ac:dyDescent="0.2">
      <c r="G65836" s="12"/>
    </row>
    <row r="65837" spans="7:7" x14ac:dyDescent="0.2">
      <c r="G65837" s="12"/>
    </row>
    <row r="65838" spans="7:7" x14ac:dyDescent="0.2">
      <c r="G65838" s="12"/>
    </row>
    <row r="65839" spans="7:7" x14ac:dyDescent="0.2">
      <c r="G65839" s="12"/>
    </row>
    <row r="65840" spans="7:7" x14ac:dyDescent="0.2">
      <c r="G65840" s="12"/>
    </row>
    <row r="65841" spans="7:7" x14ac:dyDescent="0.2">
      <c r="G65841" s="12"/>
    </row>
    <row r="65842" spans="7:7" x14ac:dyDescent="0.2">
      <c r="G65842" s="12"/>
    </row>
    <row r="65843" spans="7:7" x14ac:dyDescent="0.2">
      <c r="G65843" s="12"/>
    </row>
    <row r="65844" spans="7:7" x14ac:dyDescent="0.2">
      <c r="G65844" s="12"/>
    </row>
    <row r="65845" spans="7:7" x14ac:dyDescent="0.2">
      <c r="G65845" s="12"/>
    </row>
    <row r="65846" spans="7:7" x14ac:dyDescent="0.2">
      <c r="G65846" s="12"/>
    </row>
    <row r="65847" spans="7:7" x14ac:dyDescent="0.2">
      <c r="G65847" s="12"/>
    </row>
    <row r="65848" spans="7:7" x14ac:dyDescent="0.2">
      <c r="G65848" s="12"/>
    </row>
    <row r="65849" spans="7:7" x14ac:dyDescent="0.2">
      <c r="G65849" s="12"/>
    </row>
    <row r="65850" spans="7:7" x14ac:dyDescent="0.2">
      <c r="G65850" s="12"/>
    </row>
    <row r="65851" spans="7:7" x14ac:dyDescent="0.2">
      <c r="G65851" s="12"/>
    </row>
    <row r="65852" spans="7:7" x14ac:dyDescent="0.2">
      <c r="G65852" s="12"/>
    </row>
    <row r="65853" spans="7:7" x14ac:dyDescent="0.2">
      <c r="G65853" s="12"/>
    </row>
    <row r="65854" spans="7:7" x14ac:dyDescent="0.2">
      <c r="G65854" s="12"/>
    </row>
    <row r="65855" spans="7:7" x14ac:dyDescent="0.2">
      <c r="G65855" s="12"/>
    </row>
    <row r="65856" spans="7:7" x14ac:dyDescent="0.2">
      <c r="G65856" s="12"/>
    </row>
    <row r="65857" spans="7:7" x14ac:dyDescent="0.2">
      <c r="G65857" s="12"/>
    </row>
    <row r="65858" spans="7:7" x14ac:dyDescent="0.2">
      <c r="G65858" s="12"/>
    </row>
    <row r="65859" spans="7:7" x14ac:dyDescent="0.2">
      <c r="G65859" s="12"/>
    </row>
    <row r="65860" spans="7:7" x14ac:dyDescent="0.2">
      <c r="G65860" s="12"/>
    </row>
    <row r="65861" spans="7:7" x14ac:dyDescent="0.2">
      <c r="G65861" s="12"/>
    </row>
    <row r="65862" spans="7:7" x14ac:dyDescent="0.2">
      <c r="G65862" s="12"/>
    </row>
    <row r="65863" spans="7:7" x14ac:dyDescent="0.2">
      <c r="G65863" s="12"/>
    </row>
    <row r="65864" spans="7:7" x14ac:dyDescent="0.2">
      <c r="G65864" s="12"/>
    </row>
    <row r="65865" spans="7:7" x14ac:dyDescent="0.2">
      <c r="G65865" s="12"/>
    </row>
    <row r="65866" spans="7:7" x14ac:dyDescent="0.2">
      <c r="G65866" s="12"/>
    </row>
    <row r="65867" spans="7:7" x14ac:dyDescent="0.2">
      <c r="G65867" s="12"/>
    </row>
    <row r="65868" spans="7:7" x14ac:dyDescent="0.2">
      <c r="G65868" s="12"/>
    </row>
    <row r="65869" spans="7:7" x14ac:dyDescent="0.2">
      <c r="G65869" s="12"/>
    </row>
    <row r="65870" spans="7:7" x14ac:dyDescent="0.2">
      <c r="G65870" s="12"/>
    </row>
    <row r="65871" spans="7:7" x14ac:dyDescent="0.2">
      <c r="G65871" s="12"/>
    </row>
    <row r="65872" spans="7:7" x14ac:dyDescent="0.2">
      <c r="G65872" s="12"/>
    </row>
    <row r="65873" spans="7:7" x14ac:dyDescent="0.2">
      <c r="G65873" s="12"/>
    </row>
    <row r="65874" spans="7:7" x14ac:dyDescent="0.2">
      <c r="G65874" s="12"/>
    </row>
    <row r="65875" spans="7:7" x14ac:dyDescent="0.2">
      <c r="G65875" s="12"/>
    </row>
    <row r="65876" spans="7:7" x14ac:dyDescent="0.2">
      <c r="G65876" s="12"/>
    </row>
    <row r="65877" spans="7:7" x14ac:dyDescent="0.2">
      <c r="G65877" s="12"/>
    </row>
    <row r="65878" spans="7:7" x14ac:dyDescent="0.2">
      <c r="G65878" s="12"/>
    </row>
    <row r="65879" spans="7:7" x14ac:dyDescent="0.2">
      <c r="G65879" s="12"/>
    </row>
    <row r="65880" spans="7:7" x14ac:dyDescent="0.2">
      <c r="G65880" s="12"/>
    </row>
    <row r="65881" spans="7:7" x14ac:dyDescent="0.2">
      <c r="G65881" s="12"/>
    </row>
    <row r="65882" spans="7:7" x14ac:dyDescent="0.2">
      <c r="G65882" s="12"/>
    </row>
    <row r="65883" spans="7:7" x14ac:dyDescent="0.2">
      <c r="G65883" s="12"/>
    </row>
    <row r="65884" spans="7:7" x14ac:dyDescent="0.2">
      <c r="G65884" s="12"/>
    </row>
    <row r="65885" spans="7:7" x14ac:dyDescent="0.2">
      <c r="G65885" s="12"/>
    </row>
    <row r="65886" spans="7:7" x14ac:dyDescent="0.2">
      <c r="G65886" s="12"/>
    </row>
    <row r="65887" spans="7:7" x14ac:dyDescent="0.2">
      <c r="G65887" s="12"/>
    </row>
    <row r="65888" spans="7:7" x14ac:dyDescent="0.2">
      <c r="G65888" s="12"/>
    </row>
    <row r="65889" spans="7:7" x14ac:dyDescent="0.2">
      <c r="G65889" s="12"/>
    </row>
    <row r="65890" spans="7:7" x14ac:dyDescent="0.2">
      <c r="G65890" s="12"/>
    </row>
    <row r="65891" spans="7:7" x14ac:dyDescent="0.2">
      <c r="G65891" s="12"/>
    </row>
    <row r="65892" spans="7:7" x14ac:dyDescent="0.2">
      <c r="G65892" s="12"/>
    </row>
    <row r="65893" spans="7:7" x14ac:dyDescent="0.2">
      <c r="G65893" s="12"/>
    </row>
    <row r="65894" spans="7:7" x14ac:dyDescent="0.2">
      <c r="G65894" s="12"/>
    </row>
    <row r="65895" spans="7:7" x14ac:dyDescent="0.2">
      <c r="G65895" s="12"/>
    </row>
    <row r="65896" spans="7:7" x14ac:dyDescent="0.2">
      <c r="G65896" s="12"/>
    </row>
    <row r="65897" spans="7:7" x14ac:dyDescent="0.2">
      <c r="G65897" s="12"/>
    </row>
    <row r="65898" spans="7:7" x14ac:dyDescent="0.2">
      <c r="G65898" s="12"/>
    </row>
    <row r="65899" spans="7:7" x14ac:dyDescent="0.2">
      <c r="G65899" s="12"/>
    </row>
    <row r="65900" spans="7:7" x14ac:dyDescent="0.2">
      <c r="G65900" s="12"/>
    </row>
    <row r="65901" spans="7:7" x14ac:dyDescent="0.2">
      <c r="G65901" s="12"/>
    </row>
    <row r="65902" spans="7:7" x14ac:dyDescent="0.2">
      <c r="G65902" s="12"/>
    </row>
    <row r="65903" spans="7:7" x14ac:dyDescent="0.2">
      <c r="G65903" s="12"/>
    </row>
    <row r="65904" spans="7:7" x14ac:dyDescent="0.2">
      <c r="G65904" s="12"/>
    </row>
    <row r="65905" spans="7:7" x14ac:dyDescent="0.2">
      <c r="G65905" s="12"/>
    </row>
    <row r="65906" spans="7:7" x14ac:dyDescent="0.2">
      <c r="G65906" s="12"/>
    </row>
    <row r="65907" spans="7:7" x14ac:dyDescent="0.2">
      <c r="G65907" s="12"/>
    </row>
    <row r="65908" spans="7:7" x14ac:dyDescent="0.2">
      <c r="G65908" s="12"/>
    </row>
    <row r="65909" spans="7:7" x14ac:dyDescent="0.2">
      <c r="G65909" s="12"/>
    </row>
    <row r="65910" spans="7:7" x14ac:dyDescent="0.2">
      <c r="G65910" s="12"/>
    </row>
    <row r="65911" spans="7:7" x14ac:dyDescent="0.2">
      <c r="G65911" s="12"/>
    </row>
    <row r="65912" spans="7:7" x14ac:dyDescent="0.2">
      <c r="G65912" s="12"/>
    </row>
    <row r="65913" spans="7:7" x14ac:dyDescent="0.2">
      <c r="G65913" s="12"/>
    </row>
    <row r="65914" spans="7:7" x14ac:dyDescent="0.2">
      <c r="G65914" s="12"/>
    </row>
    <row r="65915" spans="7:7" x14ac:dyDescent="0.2">
      <c r="G65915" s="12"/>
    </row>
    <row r="65916" spans="7:7" x14ac:dyDescent="0.2">
      <c r="G65916" s="12"/>
    </row>
    <row r="65917" spans="7:7" x14ac:dyDescent="0.2">
      <c r="G65917" s="12"/>
    </row>
    <row r="65918" spans="7:7" x14ac:dyDescent="0.2">
      <c r="G65918" s="12"/>
    </row>
    <row r="65919" spans="7:7" x14ac:dyDescent="0.2">
      <c r="G65919" s="12"/>
    </row>
    <row r="65920" spans="7:7" x14ac:dyDescent="0.2">
      <c r="G65920" s="12"/>
    </row>
    <row r="65921" spans="7:7" x14ac:dyDescent="0.2">
      <c r="G65921" s="12"/>
    </row>
    <row r="65922" spans="7:7" x14ac:dyDescent="0.2">
      <c r="G65922" s="12"/>
    </row>
    <row r="65923" spans="7:7" x14ac:dyDescent="0.2">
      <c r="G65923" s="12"/>
    </row>
    <row r="65924" spans="7:7" x14ac:dyDescent="0.2">
      <c r="G65924" s="12"/>
    </row>
    <row r="65925" spans="7:7" x14ac:dyDescent="0.2">
      <c r="G65925" s="12"/>
    </row>
    <row r="65926" spans="7:7" x14ac:dyDescent="0.2">
      <c r="G65926" s="12"/>
    </row>
    <row r="65927" spans="7:7" x14ac:dyDescent="0.2">
      <c r="G65927" s="12"/>
    </row>
    <row r="65928" spans="7:7" x14ac:dyDescent="0.2">
      <c r="G65928" s="12"/>
    </row>
    <row r="65929" spans="7:7" x14ac:dyDescent="0.2">
      <c r="G65929" s="12"/>
    </row>
    <row r="65930" spans="7:7" x14ac:dyDescent="0.2">
      <c r="G65930" s="12"/>
    </row>
    <row r="65931" spans="7:7" x14ac:dyDescent="0.2">
      <c r="G65931" s="12"/>
    </row>
    <row r="65932" spans="7:7" x14ac:dyDescent="0.2">
      <c r="G65932" s="12"/>
    </row>
    <row r="65933" spans="7:7" x14ac:dyDescent="0.2">
      <c r="G65933" s="12"/>
    </row>
    <row r="65934" spans="7:7" x14ac:dyDescent="0.2">
      <c r="G65934" s="12"/>
    </row>
    <row r="65935" spans="7:7" x14ac:dyDescent="0.2">
      <c r="G65935" s="12"/>
    </row>
    <row r="65936" spans="7:7" x14ac:dyDescent="0.2">
      <c r="G65936" s="12"/>
    </row>
    <row r="65937" spans="7:7" x14ac:dyDescent="0.2">
      <c r="G65937" s="12"/>
    </row>
    <row r="65938" spans="7:7" x14ac:dyDescent="0.2">
      <c r="G65938" s="12"/>
    </row>
    <row r="65939" spans="7:7" x14ac:dyDescent="0.2">
      <c r="G65939" s="12"/>
    </row>
    <row r="65940" spans="7:7" x14ac:dyDescent="0.2">
      <c r="G65940" s="12"/>
    </row>
    <row r="65941" spans="7:7" x14ac:dyDescent="0.2">
      <c r="G65941" s="12"/>
    </row>
    <row r="65942" spans="7:7" x14ac:dyDescent="0.2">
      <c r="G65942" s="12"/>
    </row>
    <row r="65943" spans="7:7" x14ac:dyDescent="0.2">
      <c r="G65943" s="12"/>
    </row>
    <row r="65944" spans="7:7" x14ac:dyDescent="0.2">
      <c r="G65944" s="12"/>
    </row>
    <row r="65945" spans="7:7" x14ac:dyDescent="0.2">
      <c r="G65945" s="12"/>
    </row>
    <row r="65946" spans="7:7" x14ac:dyDescent="0.2">
      <c r="G65946" s="12"/>
    </row>
    <row r="65947" spans="7:7" x14ac:dyDescent="0.2">
      <c r="G65947" s="12"/>
    </row>
    <row r="65948" spans="7:7" x14ac:dyDescent="0.2">
      <c r="G65948" s="12"/>
    </row>
    <row r="65949" spans="7:7" x14ac:dyDescent="0.2">
      <c r="G65949" s="12"/>
    </row>
    <row r="65950" spans="7:7" x14ac:dyDescent="0.2">
      <c r="G65950" s="12"/>
    </row>
    <row r="65951" spans="7:7" x14ac:dyDescent="0.2">
      <c r="G65951" s="12"/>
    </row>
    <row r="65952" spans="7:7" x14ac:dyDescent="0.2">
      <c r="G65952" s="12"/>
    </row>
    <row r="65953" spans="7:7" x14ac:dyDescent="0.2">
      <c r="G65953" s="12"/>
    </row>
    <row r="65954" spans="7:7" x14ac:dyDescent="0.2">
      <c r="G65954" s="12"/>
    </row>
    <row r="65955" spans="7:7" x14ac:dyDescent="0.2">
      <c r="G65955" s="12"/>
    </row>
    <row r="65956" spans="7:7" x14ac:dyDescent="0.2">
      <c r="G65956" s="12"/>
    </row>
    <row r="65957" spans="7:7" x14ac:dyDescent="0.2">
      <c r="G65957" s="12"/>
    </row>
    <row r="65958" spans="7:7" x14ac:dyDescent="0.2">
      <c r="G65958" s="12"/>
    </row>
    <row r="65959" spans="7:7" x14ac:dyDescent="0.2">
      <c r="G65959" s="12"/>
    </row>
    <row r="65960" spans="7:7" x14ac:dyDescent="0.2">
      <c r="G65960" s="12"/>
    </row>
    <row r="65961" spans="7:7" x14ac:dyDescent="0.2">
      <c r="G65961" s="12"/>
    </row>
    <row r="65962" spans="7:7" x14ac:dyDescent="0.2">
      <c r="G65962" s="12"/>
    </row>
    <row r="65963" spans="7:7" x14ac:dyDescent="0.2">
      <c r="G65963" s="12"/>
    </row>
    <row r="65964" spans="7:7" x14ac:dyDescent="0.2">
      <c r="G65964" s="12"/>
    </row>
    <row r="65965" spans="7:7" x14ac:dyDescent="0.2">
      <c r="G65965" s="12"/>
    </row>
    <row r="65966" spans="7:7" x14ac:dyDescent="0.2">
      <c r="G65966" s="12"/>
    </row>
    <row r="65967" spans="7:7" x14ac:dyDescent="0.2">
      <c r="G65967" s="12"/>
    </row>
    <row r="65968" spans="7:7" x14ac:dyDescent="0.2">
      <c r="G65968" s="12"/>
    </row>
    <row r="65969" spans="7:7" x14ac:dyDescent="0.2">
      <c r="G65969" s="12"/>
    </row>
    <row r="65970" spans="7:7" x14ac:dyDescent="0.2">
      <c r="G65970" s="12"/>
    </row>
    <row r="65971" spans="7:7" x14ac:dyDescent="0.2">
      <c r="G65971" s="12"/>
    </row>
    <row r="65972" spans="7:7" x14ac:dyDescent="0.2">
      <c r="G65972" s="12"/>
    </row>
    <row r="65973" spans="7:7" x14ac:dyDescent="0.2">
      <c r="G65973" s="12"/>
    </row>
    <row r="65974" spans="7:7" x14ac:dyDescent="0.2">
      <c r="G65974" s="12"/>
    </row>
    <row r="65975" spans="7:7" x14ac:dyDescent="0.2">
      <c r="G65975" s="12"/>
    </row>
    <row r="65976" spans="7:7" x14ac:dyDescent="0.2">
      <c r="G65976" s="12"/>
    </row>
    <row r="65977" spans="7:7" x14ac:dyDescent="0.2">
      <c r="G65977" s="12"/>
    </row>
    <row r="65978" spans="7:7" x14ac:dyDescent="0.2">
      <c r="G65978" s="12"/>
    </row>
    <row r="65979" spans="7:7" x14ac:dyDescent="0.2">
      <c r="G65979" s="12"/>
    </row>
    <row r="65980" spans="7:7" x14ac:dyDescent="0.2">
      <c r="G65980" s="12"/>
    </row>
    <row r="65981" spans="7:7" x14ac:dyDescent="0.2">
      <c r="G65981" s="12"/>
    </row>
    <row r="65982" spans="7:7" x14ac:dyDescent="0.2">
      <c r="G65982" s="12"/>
    </row>
    <row r="65983" spans="7:7" x14ac:dyDescent="0.2">
      <c r="G65983" s="12"/>
    </row>
    <row r="65984" spans="7:7" x14ac:dyDescent="0.2">
      <c r="G65984" s="12"/>
    </row>
    <row r="65985" spans="7:7" x14ac:dyDescent="0.2">
      <c r="G65985" s="12"/>
    </row>
    <row r="65986" spans="7:7" x14ac:dyDescent="0.2">
      <c r="G65986" s="12"/>
    </row>
    <row r="65987" spans="7:7" x14ac:dyDescent="0.2">
      <c r="G65987" s="12"/>
    </row>
    <row r="65988" spans="7:7" x14ac:dyDescent="0.2">
      <c r="G65988" s="12"/>
    </row>
    <row r="65989" spans="7:7" x14ac:dyDescent="0.2">
      <c r="G65989" s="12"/>
    </row>
    <row r="65990" spans="7:7" x14ac:dyDescent="0.2">
      <c r="G65990" s="12"/>
    </row>
    <row r="65991" spans="7:7" x14ac:dyDescent="0.2">
      <c r="G65991" s="12"/>
    </row>
    <row r="65992" spans="7:7" x14ac:dyDescent="0.2">
      <c r="G65992" s="12"/>
    </row>
    <row r="65993" spans="7:7" x14ac:dyDescent="0.2">
      <c r="G65993" s="12"/>
    </row>
    <row r="65994" spans="7:7" x14ac:dyDescent="0.2">
      <c r="G65994" s="12"/>
    </row>
    <row r="65995" spans="7:7" x14ac:dyDescent="0.2">
      <c r="G65995" s="12"/>
    </row>
    <row r="65996" spans="7:7" x14ac:dyDescent="0.2">
      <c r="G65996" s="12"/>
    </row>
    <row r="65997" spans="7:7" x14ac:dyDescent="0.2">
      <c r="G65997" s="12"/>
    </row>
    <row r="65998" spans="7:7" x14ac:dyDescent="0.2">
      <c r="G65998" s="12"/>
    </row>
    <row r="65999" spans="7:7" x14ac:dyDescent="0.2">
      <c r="G65999" s="12"/>
    </row>
    <row r="66000" spans="7:7" x14ac:dyDescent="0.2">
      <c r="G66000" s="12"/>
    </row>
    <row r="66001" spans="7:7" x14ac:dyDescent="0.2">
      <c r="G66001" s="12"/>
    </row>
    <row r="66002" spans="7:7" x14ac:dyDescent="0.2">
      <c r="G66002" s="12"/>
    </row>
    <row r="66003" spans="7:7" x14ac:dyDescent="0.2">
      <c r="G66003" s="12"/>
    </row>
    <row r="66004" spans="7:7" x14ac:dyDescent="0.2">
      <c r="G66004" s="12"/>
    </row>
    <row r="66005" spans="7:7" x14ac:dyDescent="0.2">
      <c r="G66005" s="12"/>
    </row>
    <row r="66006" spans="7:7" x14ac:dyDescent="0.2">
      <c r="G66006" s="12"/>
    </row>
    <row r="66007" spans="7:7" x14ac:dyDescent="0.2">
      <c r="G66007" s="12"/>
    </row>
    <row r="66008" spans="7:7" x14ac:dyDescent="0.2">
      <c r="G66008" s="12"/>
    </row>
    <row r="66009" spans="7:7" x14ac:dyDescent="0.2">
      <c r="G66009" s="12"/>
    </row>
    <row r="66010" spans="7:7" x14ac:dyDescent="0.2">
      <c r="G66010" s="12"/>
    </row>
    <row r="66011" spans="7:7" x14ac:dyDescent="0.2">
      <c r="G66011" s="12"/>
    </row>
    <row r="66012" spans="7:7" x14ac:dyDescent="0.2">
      <c r="G66012" s="12"/>
    </row>
    <row r="66013" spans="7:7" x14ac:dyDescent="0.2">
      <c r="G66013" s="12"/>
    </row>
    <row r="66014" spans="7:7" x14ac:dyDescent="0.2">
      <c r="G66014" s="12"/>
    </row>
    <row r="66015" spans="7:7" x14ac:dyDescent="0.2">
      <c r="G66015" s="12"/>
    </row>
    <row r="66016" spans="7:7" x14ac:dyDescent="0.2">
      <c r="G66016" s="12"/>
    </row>
    <row r="66017" spans="7:7" x14ac:dyDescent="0.2">
      <c r="G66017" s="12"/>
    </row>
    <row r="66018" spans="7:7" x14ac:dyDescent="0.2">
      <c r="G66018" s="12"/>
    </row>
    <row r="66019" spans="7:7" x14ac:dyDescent="0.2">
      <c r="G66019" s="12"/>
    </row>
    <row r="66020" spans="7:7" x14ac:dyDescent="0.2">
      <c r="G66020" s="12"/>
    </row>
    <row r="66021" spans="7:7" x14ac:dyDescent="0.2">
      <c r="G66021" s="12"/>
    </row>
    <row r="66022" spans="7:7" x14ac:dyDescent="0.2">
      <c r="G66022" s="12"/>
    </row>
    <row r="66023" spans="7:7" x14ac:dyDescent="0.2">
      <c r="G66023" s="12"/>
    </row>
    <row r="66024" spans="7:7" x14ac:dyDescent="0.2">
      <c r="G66024" s="12"/>
    </row>
    <row r="66025" spans="7:7" x14ac:dyDescent="0.2">
      <c r="G66025" s="12"/>
    </row>
    <row r="66026" spans="7:7" x14ac:dyDescent="0.2">
      <c r="G66026" s="12"/>
    </row>
    <row r="66027" spans="7:7" x14ac:dyDescent="0.2">
      <c r="G66027" s="12"/>
    </row>
    <row r="66028" spans="7:7" x14ac:dyDescent="0.2">
      <c r="G66028" s="12"/>
    </row>
    <row r="66029" spans="7:7" x14ac:dyDescent="0.2">
      <c r="G66029" s="12"/>
    </row>
    <row r="66030" spans="7:7" x14ac:dyDescent="0.2">
      <c r="G66030" s="12"/>
    </row>
    <row r="66031" spans="7:7" x14ac:dyDescent="0.2">
      <c r="G66031" s="12"/>
    </row>
    <row r="66032" spans="7:7" x14ac:dyDescent="0.2">
      <c r="G66032" s="12"/>
    </row>
    <row r="66033" spans="7:7" x14ac:dyDescent="0.2">
      <c r="G66033" s="12"/>
    </row>
    <row r="66034" spans="7:7" x14ac:dyDescent="0.2">
      <c r="G66034" s="12"/>
    </row>
    <row r="66035" spans="7:7" x14ac:dyDescent="0.2">
      <c r="G66035" s="12"/>
    </row>
    <row r="66036" spans="7:7" x14ac:dyDescent="0.2">
      <c r="G66036" s="12"/>
    </row>
    <row r="66037" spans="7:7" x14ac:dyDescent="0.2">
      <c r="G66037" s="12"/>
    </row>
    <row r="66038" spans="7:7" x14ac:dyDescent="0.2">
      <c r="G66038" s="12"/>
    </row>
    <row r="66039" spans="7:7" x14ac:dyDescent="0.2">
      <c r="G66039" s="12"/>
    </row>
    <row r="66040" spans="7:7" x14ac:dyDescent="0.2">
      <c r="G66040" s="12"/>
    </row>
    <row r="66041" spans="7:7" x14ac:dyDescent="0.2">
      <c r="G66041" s="12"/>
    </row>
    <row r="66042" spans="7:7" x14ac:dyDescent="0.2">
      <c r="G66042" s="12"/>
    </row>
    <row r="66043" spans="7:7" x14ac:dyDescent="0.2">
      <c r="G66043" s="12"/>
    </row>
    <row r="66044" spans="7:7" x14ac:dyDescent="0.2">
      <c r="G66044" s="12"/>
    </row>
    <row r="66045" spans="7:7" x14ac:dyDescent="0.2">
      <c r="G66045" s="12"/>
    </row>
    <row r="66046" spans="7:7" x14ac:dyDescent="0.2">
      <c r="G66046" s="12"/>
    </row>
    <row r="66047" spans="7:7" x14ac:dyDescent="0.2">
      <c r="G66047" s="12"/>
    </row>
    <row r="66048" spans="7:7" x14ac:dyDescent="0.2">
      <c r="G66048" s="12"/>
    </row>
    <row r="66049" spans="7:7" x14ac:dyDescent="0.2">
      <c r="G66049" s="12"/>
    </row>
    <row r="66050" spans="7:7" x14ac:dyDescent="0.2">
      <c r="G66050" s="12"/>
    </row>
    <row r="66051" spans="7:7" x14ac:dyDescent="0.2">
      <c r="G66051" s="12"/>
    </row>
    <row r="66052" spans="7:7" x14ac:dyDescent="0.2">
      <c r="G66052" s="12"/>
    </row>
    <row r="66053" spans="7:7" x14ac:dyDescent="0.2">
      <c r="G66053" s="12"/>
    </row>
    <row r="66054" spans="7:7" x14ac:dyDescent="0.2">
      <c r="G66054" s="12"/>
    </row>
    <row r="66055" spans="7:7" x14ac:dyDescent="0.2">
      <c r="G66055" s="12"/>
    </row>
    <row r="66056" spans="7:7" x14ac:dyDescent="0.2">
      <c r="G66056" s="12"/>
    </row>
    <row r="66057" spans="7:7" x14ac:dyDescent="0.2">
      <c r="G66057" s="12"/>
    </row>
    <row r="66058" spans="7:7" x14ac:dyDescent="0.2">
      <c r="G66058" s="12"/>
    </row>
    <row r="66059" spans="7:7" x14ac:dyDescent="0.2">
      <c r="G66059" s="12"/>
    </row>
    <row r="66060" spans="7:7" x14ac:dyDescent="0.2">
      <c r="G66060" s="12"/>
    </row>
    <row r="66061" spans="7:7" x14ac:dyDescent="0.2">
      <c r="G66061" s="12"/>
    </row>
    <row r="66062" spans="7:7" x14ac:dyDescent="0.2">
      <c r="G66062" s="12"/>
    </row>
    <row r="66063" spans="7:7" x14ac:dyDescent="0.2">
      <c r="G66063" s="12"/>
    </row>
    <row r="66064" spans="7:7" x14ac:dyDescent="0.2">
      <c r="G66064" s="12"/>
    </row>
    <row r="66065" spans="7:7" x14ac:dyDescent="0.2">
      <c r="G66065" s="12"/>
    </row>
    <row r="66066" spans="7:7" x14ac:dyDescent="0.2">
      <c r="G66066" s="12"/>
    </row>
    <row r="66067" spans="7:7" x14ac:dyDescent="0.2">
      <c r="G66067" s="12"/>
    </row>
    <row r="66068" spans="7:7" x14ac:dyDescent="0.2">
      <c r="G66068" s="12"/>
    </row>
    <row r="66069" spans="7:7" x14ac:dyDescent="0.2">
      <c r="G66069" s="12"/>
    </row>
    <row r="66070" spans="7:7" x14ac:dyDescent="0.2">
      <c r="G66070" s="12"/>
    </row>
    <row r="66071" spans="7:7" x14ac:dyDescent="0.2">
      <c r="G66071" s="12"/>
    </row>
    <row r="66072" spans="7:7" x14ac:dyDescent="0.2">
      <c r="G66072" s="12"/>
    </row>
    <row r="66073" spans="7:7" x14ac:dyDescent="0.2">
      <c r="G66073" s="12"/>
    </row>
    <row r="66074" spans="7:7" x14ac:dyDescent="0.2">
      <c r="G66074" s="12"/>
    </row>
    <row r="66075" spans="7:7" x14ac:dyDescent="0.2">
      <c r="G66075" s="12"/>
    </row>
    <row r="66076" spans="7:7" x14ac:dyDescent="0.2">
      <c r="G66076" s="12"/>
    </row>
    <row r="66077" spans="7:7" x14ac:dyDescent="0.2">
      <c r="G66077" s="12"/>
    </row>
    <row r="66078" spans="7:7" x14ac:dyDescent="0.2">
      <c r="G66078" s="12"/>
    </row>
    <row r="66079" spans="7:7" x14ac:dyDescent="0.2">
      <c r="G66079" s="12"/>
    </row>
    <row r="66080" spans="7:7" x14ac:dyDescent="0.2">
      <c r="G66080" s="12"/>
    </row>
    <row r="66081" spans="7:7" x14ac:dyDescent="0.2">
      <c r="G66081" s="12"/>
    </row>
    <row r="66082" spans="7:7" x14ac:dyDescent="0.2">
      <c r="G66082" s="12"/>
    </row>
    <row r="66083" spans="7:7" x14ac:dyDescent="0.2">
      <c r="G66083" s="12"/>
    </row>
    <row r="66084" spans="7:7" x14ac:dyDescent="0.2">
      <c r="G66084" s="12"/>
    </row>
    <row r="66085" spans="7:7" x14ac:dyDescent="0.2">
      <c r="G66085" s="12"/>
    </row>
    <row r="66086" spans="7:7" x14ac:dyDescent="0.2">
      <c r="G66086" s="12"/>
    </row>
    <row r="66087" spans="7:7" x14ac:dyDescent="0.2">
      <c r="G66087" s="12"/>
    </row>
    <row r="66088" spans="7:7" x14ac:dyDescent="0.2">
      <c r="G66088" s="12"/>
    </row>
    <row r="66089" spans="7:7" x14ac:dyDescent="0.2">
      <c r="G66089" s="12"/>
    </row>
    <row r="66090" spans="7:7" x14ac:dyDescent="0.2">
      <c r="G66090" s="12"/>
    </row>
    <row r="66091" spans="7:7" x14ac:dyDescent="0.2">
      <c r="G66091" s="12"/>
    </row>
    <row r="66092" spans="7:7" x14ac:dyDescent="0.2">
      <c r="G66092" s="12"/>
    </row>
    <row r="66093" spans="7:7" x14ac:dyDescent="0.2">
      <c r="G66093" s="12"/>
    </row>
    <row r="66094" spans="7:7" x14ac:dyDescent="0.2">
      <c r="G66094" s="12"/>
    </row>
    <row r="66095" spans="7:7" x14ac:dyDescent="0.2">
      <c r="G66095" s="12"/>
    </row>
    <row r="66096" spans="7:7" x14ac:dyDescent="0.2">
      <c r="G66096" s="12"/>
    </row>
    <row r="66097" spans="7:7" x14ac:dyDescent="0.2">
      <c r="G66097" s="12"/>
    </row>
    <row r="66098" spans="7:7" x14ac:dyDescent="0.2">
      <c r="G66098" s="12"/>
    </row>
    <row r="66099" spans="7:7" x14ac:dyDescent="0.2">
      <c r="G66099" s="12"/>
    </row>
    <row r="66100" spans="7:7" x14ac:dyDescent="0.2">
      <c r="G66100" s="12"/>
    </row>
    <row r="66101" spans="7:7" x14ac:dyDescent="0.2">
      <c r="G66101" s="12"/>
    </row>
    <row r="66102" spans="7:7" x14ac:dyDescent="0.2">
      <c r="G66102" s="12"/>
    </row>
    <row r="66103" spans="7:7" x14ac:dyDescent="0.2">
      <c r="G66103" s="12"/>
    </row>
    <row r="66104" spans="7:7" x14ac:dyDescent="0.2">
      <c r="G66104" s="12"/>
    </row>
    <row r="66105" spans="7:7" x14ac:dyDescent="0.2">
      <c r="G66105" s="12"/>
    </row>
    <row r="66106" spans="7:7" x14ac:dyDescent="0.2">
      <c r="G66106" s="12"/>
    </row>
    <row r="66107" spans="7:7" x14ac:dyDescent="0.2">
      <c r="G66107" s="12"/>
    </row>
    <row r="66108" spans="7:7" x14ac:dyDescent="0.2">
      <c r="G66108" s="12"/>
    </row>
    <row r="66109" spans="7:7" x14ac:dyDescent="0.2">
      <c r="G66109" s="12"/>
    </row>
    <row r="66110" spans="7:7" x14ac:dyDescent="0.2">
      <c r="G66110" s="12"/>
    </row>
    <row r="66111" spans="7:7" x14ac:dyDescent="0.2">
      <c r="G66111" s="12"/>
    </row>
    <row r="66112" spans="7:7" x14ac:dyDescent="0.2">
      <c r="G66112" s="12"/>
    </row>
    <row r="66113" spans="7:7" x14ac:dyDescent="0.2">
      <c r="G66113" s="12"/>
    </row>
    <row r="66114" spans="7:7" x14ac:dyDescent="0.2">
      <c r="G66114" s="12"/>
    </row>
    <row r="66115" spans="7:7" x14ac:dyDescent="0.2">
      <c r="G66115" s="12"/>
    </row>
    <row r="66116" spans="7:7" x14ac:dyDescent="0.2">
      <c r="G66116" s="12"/>
    </row>
    <row r="66117" spans="7:7" x14ac:dyDescent="0.2">
      <c r="G66117" s="12"/>
    </row>
    <row r="66118" spans="7:7" x14ac:dyDescent="0.2">
      <c r="G66118" s="12"/>
    </row>
    <row r="66119" spans="7:7" x14ac:dyDescent="0.2">
      <c r="G66119" s="12"/>
    </row>
    <row r="66120" spans="7:7" x14ac:dyDescent="0.2">
      <c r="G66120" s="12"/>
    </row>
    <row r="66121" spans="7:7" x14ac:dyDescent="0.2">
      <c r="G66121" s="12"/>
    </row>
    <row r="66122" spans="7:7" x14ac:dyDescent="0.2">
      <c r="G66122" s="12"/>
    </row>
    <row r="66123" spans="7:7" x14ac:dyDescent="0.2">
      <c r="G66123" s="12"/>
    </row>
    <row r="66124" spans="7:7" x14ac:dyDescent="0.2">
      <c r="G66124" s="12"/>
    </row>
    <row r="66125" spans="7:7" x14ac:dyDescent="0.2">
      <c r="G66125" s="12"/>
    </row>
    <row r="66126" spans="7:7" x14ac:dyDescent="0.2">
      <c r="G66126" s="12"/>
    </row>
    <row r="66127" spans="7:7" x14ac:dyDescent="0.2">
      <c r="G66127" s="12"/>
    </row>
    <row r="66128" spans="7:7" x14ac:dyDescent="0.2">
      <c r="G66128" s="12"/>
    </row>
    <row r="66129" spans="7:7" x14ac:dyDescent="0.2">
      <c r="G66129" s="12"/>
    </row>
    <row r="66130" spans="7:7" x14ac:dyDescent="0.2">
      <c r="G66130" s="12"/>
    </row>
    <row r="66131" spans="7:7" x14ac:dyDescent="0.2">
      <c r="G66131" s="12"/>
    </row>
    <row r="66132" spans="7:7" x14ac:dyDescent="0.2">
      <c r="G66132" s="12"/>
    </row>
    <row r="66133" spans="7:7" x14ac:dyDescent="0.2">
      <c r="G66133" s="12"/>
    </row>
    <row r="66134" spans="7:7" x14ac:dyDescent="0.2">
      <c r="G66134" s="12"/>
    </row>
    <row r="66135" spans="7:7" x14ac:dyDescent="0.2">
      <c r="G66135" s="12"/>
    </row>
    <row r="66136" spans="7:7" x14ac:dyDescent="0.2">
      <c r="G66136" s="12"/>
    </row>
    <row r="66137" spans="7:7" x14ac:dyDescent="0.2">
      <c r="G66137" s="12"/>
    </row>
    <row r="66138" spans="7:7" x14ac:dyDescent="0.2">
      <c r="G66138" s="12"/>
    </row>
    <row r="66139" spans="7:7" x14ac:dyDescent="0.2">
      <c r="G66139" s="12"/>
    </row>
    <row r="66140" spans="7:7" x14ac:dyDescent="0.2">
      <c r="G66140" s="12"/>
    </row>
    <row r="66141" spans="7:7" x14ac:dyDescent="0.2">
      <c r="G66141" s="12"/>
    </row>
    <row r="66142" spans="7:7" x14ac:dyDescent="0.2">
      <c r="G66142" s="12"/>
    </row>
    <row r="66143" spans="7:7" x14ac:dyDescent="0.2">
      <c r="G66143" s="12"/>
    </row>
    <row r="66144" spans="7:7" x14ac:dyDescent="0.2">
      <c r="G66144" s="12"/>
    </row>
    <row r="66145" spans="7:7" x14ac:dyDescent="0.2">
      <c r="G66145" s="12"/>
    </row>
    <row r="66146" spans="7:7" x14ac:dyDescent="0.2">
      <c r="G66146" s="12"/>
    </row>
    <row r="66147" spans="7:7" x14ac:dyDescent="0.2">
      <c r="G66147" s="12"/>
    </row>
    <row r="66148" spans="7:7" x14ac:dyDescent="0.2">
      <c r="G66148" s="12"/>
    </row>
    <row r="66149" spans="7:7" x14ac:dyDescent="0.2">
      <c r="G66149" s="12"/>
    </row>
    <row r="66150" spans="7:7" x14ac:dyDescent="0.2">
      <c r="G66150" s="12"/>
    </row>
    <row r="66151" spans="7:7" x14ac:dyDescent="0.2">
      <c r="G66151" s="12"/>
    </row>
    <row r="66152" spans="7:7" x14ac:dyDescent="0.2">
      <c r="G66152" s="12"/>
    </row>
    <row r="66153" spans="7:7" x14ac:dyDescent="0.2">
      <c r="G66153" s="12"/>
    </row>
    <row r="66154" spans="7:7" x14ac:dyDescent="0.2">
      <c r="G66154" s="12"/>
    </row>
    <row r="66155" spans="7:7" x14ac:dyDescent="0.2">
      <c r="G66155" s="12"/>
    </row>
    <row r="66156" spans="7:7" x14ac:dyDescent="0.2">
      <c r="G66156" s="12"/>
    </row>
    <row r="66157" spans="7:7" x14ac:dyDescent="0.2">
      <c r="G66157" s="12"/>
    </row>
    <row r="66158" spans="7:7" x14ac:dyDescent="0.2">
      <c r="G66158" s="12"/>
    </row>
    <row r="66159" spans="7:7" x14ac:dyDescent="0.2">
      <c r="G66159" s="12"/>
    </row>
    <row r="66160" spans="7:7" x14ac:dyDescent="0.2">
      <c r="G66160" s="12"/>
    </row>
    <row r="66161" spans="7:7" x14ac:dyDescent="0.2">
      <c r="G66161" s="12"/>
    </row>
    <row r="66162" spans="7:7" x14ac:dyDescent="0.2">
      <c r="G66162" s="12"/>
    </row>
    <row r="66163" spans="7:7" x14ac:dyDescent="0.2">
      <c r="G66163" s="12"/>
    </row>
    <row r="66164" spans="7:7" x14ac:dyDescent="0.2">
      <c r="G66164" s="12"/>
    </row>
    <row r="66165" spans="7:7" x14ac:dyDescent="0.2">
      <c r="G66165" s="12"/>
    </row>
    <row r="66166" spans="7:7" x14ac:dyDescent="0.2">
      <c r="G66166" s="12"/>
    </row>
    <row r="66167" spans="7:7" x14ac:dyDescent="0.2">
      <c r="G66167" s="12"/>
    </row>
    <row r="66168" spans="7:7" x14ac:dyDescent="0.2">
      <c r="G66168" s="12"/>
    </row>
    <row r="66169" spans="7:7" x14ac:dyDescent="0.2">
      <c r="G66169" s="12"/>
    </row>
    <row r="66170" spans="7:7" x14ac:dyDescent="0.2">
      <c r="G66170" s="12"/>
    </row>
    <row r="66171" spans="7:7" x14ac:dyDescent="0.2">
      <c r="G66171" s="12"/>
    </row>
    <row r="66172" spans="7:7" x14ac:dyDescent="0.2">
      <c r="G66172" s="12"/>
    </row>
    <row r="66173" spans="7:7" x14ac:dyDescent="0.2">
      <c r="G66173" s="12"/>
    </row>
    <row r="66174" spans="7:7" x14ac:dyDescent="0.2">
      <c r="G66174" s="12"/>
    </row>
    <row r="66175" spans="7:7" x14ac:dyDescent="0.2">
      <c r="G66175" s="12"/>
    </row>
    <row r="66176" spans="7:7" x14ac:dyDescent="0.2">
      <c r="G66176" s="12"/>
    </row>
    <row r="66177" spans="7:7" x14ac:dyDescent="0.2">
      <c r="G66177" s="12"/>
    </row>
    <row r="66178" spans="7:7" x14ac:dyDescent="0.2">
      <c r="G66178" s="12"/>
    </row>
    <row r="66179" spans="7:7" x14ac:dyDescent="0.2">
      <c r="G66179" s="12"/>
    </row>
    <row r="66180" spans="7:7" x14ac:dyDescent="0.2">
      <c r="G66180" s="12"/>
    </row>
    <row r="66181" spans="7:7" x14ac:dyDescent="0.2">
      <c r="G66181" s="12"/>
    </row>
    <row r="66182" spans="7:7" x14ac:dyDescent="0.2">
      <c r="G66182" s="12"/>
    </row>
    <row r="66183" spans="7:7" x14ac:dyDescent="0.2">
      <c r="G66183" s="12"/>
    </row>
    <row r="66184" spans="7:7" x14ac:dyDescent="0.2">
      <c r="G66184" s="12"/>
    </row>
    <row r="66185" spans="7:7" x14ac:dyDescent="0.2">
      <c r="G66185" s="12"/>
    </row>
    <row r="66186" spans="7:7" x14ac:dyDescent="0.2">
      <c r="G66186" s="12"/>
    </row>
    <row r="66187" spans="7:7" x14ac:dyDescent="0.2">
      <c r="G66187" s="12"/>
    </row>
    <row r="66188" spans="7:7" x14ac:dyDescent="0.2">
      <c r="G66188" s="12"/>
    </row>
    <row r="66189" spans="7:7" x14ac:dyDescent="0.2">
      <c r="G66189" s="12"/>
    </row>
    <row r="66190" spans="7:7" x14ac:dyDescent="0.2">
      <c r="G66190" s="12"/>
    </row>
    <row r="66191" spans="7:7" x14ac:dyDescent="0.2">
      <c r="G66191" s="12"/>
    </row>
    <row r="66192" spans="7:7" x14ac:dyDescent="0.2">
      <c r="G66192" s="12"/>
    </row>
    <row r="66193" spans="7:7" x14ac:dyDescent="0.2">
      <c r="G66193" s="12"/>
    </row>
    <row r="66194" spans="7:7" x14ac:dyDescent="0.2">
      <c r="G66194" s="12"/>
    </row>
    <row r="66195" spans="7:7" x14ac:dyDescent="0.2">
      <c r="G66195" s="12"/>
    </row>
    <row r="66196" spans="7:7" x14ac:dyDescent="0.2">
      <c r="G66196" s="12"/>
    </row>
    <row r="66197" spans="7:7" x14ac:dyDescent="0.2">
      <c r="G66197" s="12"/>
    </row>
    <row r="66198" spans="7:7" x14ac:dyDescent="0.2">
      <c r="G66198" s="12"/>
    </row>
    <row r="66199" spans="7:7" x14ac:dyDescent="0.2">
      <c r="G66199" s="12"/>
    </row>
    <row r="66200" spans="7:7" x14ac:dyDescent="0.2">
      <c r="G66200" s="12"/>
    </row>
    <row r="66201" spans="7:7" x14ac:dyDescent="0.2">
      <c r="G66201" s="12"/>
    </row>
    <row r="66202" spans="7:7" x14ac:dyDescent="0.2">
      <c r="G66202" s="12"/>
    </row>
    <row r="66203" spans="7:7" x14ac:dyDescent="0.2">
      <c r="G66203" s="12"/>
    </row>
    <row r="66204" spans="7:7" x14ac:dyDescent="0.2">
      <c r="G66204" s="12"/>
    </row>
    <row r="66205" spans="7:7" x14ac:dyDescent="0.2">
      <c r="G66205" s="12"/>
    </row>
    <row r="66206" spans="7:7" x14ac:dyDescent="0.2">
      <c r="G66206" s="12"/>
    </row>
    <row r="66207" spans="7:7" x14ac:dyDescent="0.2">
      <c r="G66207" s="12"/>
    </row>
    <row r="66208" spans="7:7" x14ac:dyDescent="0.2">
      <c r="G66208" s="12"/>
    </row>
    <row r="66209" spans="7:7" x14ac:dyDescent="0.2">
      <c r="G66209" s="12"/>
    </row>
    <row r="66210" spans="7:7" x14ac:dyDescent="0.2">
      <c r="G66210" s="12"/>
    </row>
    <row r="66211" spans="7:7" x14ac:dyDescent="0.2">
      <c r="G66211" s="12"/>
    </row>
    <row r="66212" spans="7:7" x14ac:dyDescent="0.2">
      <c r="G66212" s="12"/>
    </row>
    <row r="66213" spans="7:7" x14ac:dyDescent="0.2">
      <c r="G66213" s="12"/>
    </row>
    <row r="66214" spans="7:7" x14ac:dyDescent="0.2">
      <c r="G66214" s="12"/>
    </row>
    <row r="66215" spans="7:7" x14ac:dyDescent="0.2">
      <c r="G66215" s="12"/>
    </row>
    <row r="66216" spans="7:7" x14ac:dyDescent="0.2">
      <c r="G66216" s="12"/>
    </row>
    <row r="66217" spans="7:7" x14ac:dyDescent="0.2">
      <c r="G66217" s="12"/>
    </row>
    <row r="66218" spans="7:7" x14ac:dyDescent="0.2">
      <c r="G66218" s="12"/>
    </row>
    <row r="66219" spans="7:7" x14ac:dyDescent="0.2">
      <c r="G66219" s="12"/>
    </row>
    <row r="66220" spans="7:7" x14ac:dyDescent="0.2">
      <c r="G66220" s="12"/>
    </row>
    <row r="66221" spans="7:7" x14ac:dyDescent="0.2">
      <c r="G66221" s="12"/>
    </row>
    <row r="66222" spans="7:7" x14ac:dyDescent="0.2">
      <c r="G66222" s="12"/>
    </row>
    <row r="66223" spans="7:7" x14ac:dyDescent="0.2">
      <c r="G66223" s="12"/>
    </row>
    <row r="66224" spans="7:7" x14ac:dyDescent="0.2">
      <c r="G66224" s="12"/>
    </row>
    <row r="66225" spans="7:7" x14ac:dyDescent="0.2">
      <c r="G66225" s="12"/>
    </row>
    <row r="66226" spans="7:7" x14ac:dyDescent="0.2">
      <c r="G66226" s="12"/>
    </row>
    <row r="66227" spans="7:7" x14ac:dyDescent="0.2">
      <c r="G66227" s="12"/>
    </row>
    <row r="66228" spans="7:7" x14ac:dyDescent="0.2">
      <c r="G66228" s="12"/>
    </row>
    <row r="66229" spans="7:7" x14ac:dyDescent="0.2">
      <c r="G66229" s="12"/>
    </row>
    <row r="66230" spans="7:7" x14ac:dyDescent="0.2">
      <c r="G66230" s="12"/>
    </row>
    <row r="66231" spans="7:7" x14ac:dyDescent="0.2">
      <c r="G66231" s="12"/>
    </row>
    <row r="66232" spans="7:7" x14ac:dyDescent="0.2">
      <c r="G66232" s="12"/>
    </row>
    <row r="66233" spans="7:7" x14ac:dyDescent="0.2">
      <c r="G66233" s="12"/>
    </row>
    <row r="66234" spans="7:7" x14ac:dyDescent="0.2">
      <c r="G66234" s="12"/>
    </row>
    <row r="66235" spans="7:7" x14ac:dyDescent="0.2">
      <c r="G66235" s="12"/>
    </row>
    <row r="66236" spans="7:7" x14ac:dyDescent="0.2">
      <c r="G66236" s="12"/>
    </row>
    <row r="66237" spans="7:7" x14ac:dyDescent="0.2">
      <c r="G66237" s="12"/>
    </row>
    <row r="66238" spans="7:7" x14ac:dyDescent="0.2">
      <c r="G66238" s="12"/>
    </row>
    <row r="66239" spans="7:7" x14ac:dyDescent="0.2">
      <c r="G66239" s="12"/>
    </row>
    <row r="66240" spans="7:7" x14ac:dyDescent="0.2">
      <c r="G66240" s="12"/>
    </row>
    <row r="66241" spans="7:7" x14ac:dyDescent="0.2">
      <c r="G66241" s="12"/>
    </row>
    <row r="66242" spans="7:7" x14ac:dyDescent="0.2">
      <c r="G66242" s="12"/>
    </row>
    <row r="66243" spans="7:7" x14ac:dyDescent="0.2">
      <c r="G66243" s="12"/>
    </row>
    <row r="66244" spans="7:7" x14ac:dyDescent="0.2">
      <c r="G66244" s="12"/>
    </row>
    <row r="66245" spans="7:7" x14ac:dyDescent="0.2">
      <c r="G66245" s="12"/>
    </row>
    <row r="66246" spans="7:7" x14ac:dyDescent="0.2">
      <c r="G66246" s="12"/>
    </row>
    <row r="66247" spans="7:7" x14ac:dyDescent="0.2">
      <c r="G66247" s="12"/>
    </row>
    <row r="66248" spans="7:7" x14ac:dyDescent="0.2">
      <c r="G66248" s="12"/>
    </row>
    <row r="66249" spans="7:7" x14ac:dyDescent="0.2">
      <c r="G66249" s="12"/>
    </row>
    <row r="66250" spans="7:7" x14ac:dyDescent="0.2">
      <c r="G66250" s="12"/>
    </row>
    <row r="66251" spans="7:7" x14ac:dyDescent="0.2">
      <c r="G66251" s="12"/>
    </row>
    <row r="66252" spans="7:7" x14ac:dyDescent="0.2">
      <c r="G66252" s="12"/>
    </row>
    <row r="66253" spans="7:7" x14ac:dyDescent="0.2">
      <c r="G66253" s="12"/>
    </row>
    <row r="66254" spans="7:7" x14ac:dyDescent="0.2">
      <c r="G66254" s="12"/>
    </row>
    <row r="66255" spans="7:7" x14ac:dyDescent="0.2">
      <c r="G66255" s="12"/>
    </row>
    <row r="66256" spans="7:7" x14ac:dyDescent="0.2">
      <c r="G66256" s="12"/>
    </row>
    <row r="66257" spans="7:7" x14ac:dyDescent="0.2">
      <c r="G66257" s="12"/>
    </row>
    <row r="66258" spans="7:7" x14ac:dyDescent="0.2">
      <c r="G66258" s="12"/>
    </row>
    <row r="66259" spans="7:7" x14ac:dyDescent="0.2">
      <c r="G66259" s="12"/>
    </row>
    <row r="66260" spans="7:7" x14ac:dyDescent="0.2">
      <c r="G66260" s="12"/>
    </row>
    <row r="66261" spans="7:7" x14ac:dyDescent="0.2">
      <c r="G66261" s="12"/>
    </row>
    <row r="66262" spans="7:7" x14ac:dyDescent="0.2">
      <c r="G66262" s="12"/>
    </row>
    <row r="66263" spans="7:7" x14ac:dyDescent="0.2">
      <c r="G66263" s="12"/>
    </row>
    <row r="66264" spans="7:7" x14ac:dyDescent="0.2">
      <c r="G66264" s="12"/>
    </row>
    <row r="66265" spans="7:7" x14ac:dyDescent="0.2">
      <c r="G66265" s="12"/>
    </row>
    <row r="66266" spans="7:7" x14ac:dyDescent="0.2">
      <c r="G66266" s="12"/>
    </row>
    <row r="66267" spans="7:7" x14ac:dyDescent="0.2">
      <c r="G66267" s="12"/>
    </row>
    <row r="66268" spans="7:7" x14ac:dyDescent="0.2">
      <c r="G66268" s="12"/>
    </row>
    <row r="66269" spans="7:7" x14ac:dyDescent="0.2">
      <c r="G66269" s="12"/>
    </row>
    <row r="66270" spans="7:7" x14ac:dyDescent="0.2">
      <c r="G66270" s="12"/>
    </row>
    <row r="66271" spans="7:7" x14ac:dyDescent="0.2">
      <c r="G66271" s="12"/>
    </row>
    <row r="66272" spans="7:7" x14ac:dyDescent="0.2">
      <c r="G66272" s="12"/>
    </row>
    <row r="66273" spans="7:7" x14ac:dyDescent="0.2">
      <c r="G66273" s="12"/>
    </row>
    <row r="66274" spans="7:7" x14ac:dyDescent="0.2">
      <c r="G66274" s="12"/>
    </row>
    <row r="66275" spans="7:7" x14ac:dyDescent="0.2">
      <c r="G66275" s="12"/>
    </row>
    <row r="66276" spans="7:7" x14ac:dyDescent="0.2">
      <c r="G66276" s="12"/>
    </row>
    <row r="66277" spans="7:7" x14ac:dyDescent="0.2">
      <c r="G66277" s="12"/>
    </row>
    <row r="66278" spans="7:7" x14ac:dyDescent="0.2">
      <c r="G66278" s="12"/>
    </row>
    <row r="66279" spans="7:7" x14ac:dyDescent="0.2">
      <c r="G66279" s="12"/>
    </row>
    <row r="66280" spans="7:7" x14ac:dyDescent="0.2">
      <c r="G66280" s="12"/>
    </row>
    <row r="66281" spans="7:7" x14ac:dyDescent="0.2">
      <c r="G66281" s="12"/>
    </row>
    <row r="66282" spans="7:7" x14ac:dyDescent="0.2">
      <c r="G66282" s="12"/>
    </row>
    <row r="66283" spans="7:7" x14ac:dyDescent="0.2">
      <c r="G66283" s="12"/>
    </row>
    <row r="66284" spans="7:7" x14ac:dyDescent="0.2">
      <c r="G66284" s="12"/>
    </row>
    <row r="66285" spans="7:7" x14ac:dyDescent="0.2">
      <c r="G66285" s="12"/>
    </row>
    <row r="66286" spans="7:7" x14ac:dyDescent="0.2">
      <c r="G66286" s="12"/>
    </row>
    <row r="66287" spans="7:7" x14ac:dyDescent="0.2">
      <c r="G66287" s="12"/>
    </row>
    <row r="66288" spans="7:7" x14ac:dyDescent="0.2">
      <c r="G66288" s="12"/>
    </row>
    <row r="66289" spans="7:7" x14ac:dyDescent="0.2">
      <c r="G66289" s="12"/>
    </row>
    <row r="66290" spans="7:7" x14ac:dyDescent="0.2">
      <c r="G66290" s="12"/>
    </row>
    <row r="66291" spans="7:7" x14ac:dyDescent="0.2">
      <c r="G66291" s="12"/>
    </row>
    <row r="66292" spans="7:7" x14ac:dyDescent="0.2">
      <c r="G66292" s="12"/>
    </row>
    <row r="66293" spans="7:7" x14ac:dyDescent="0.2">
      <c r="G66293" s="12"/>
    </row>
    <row r="66294" spans="7:7" x14ac:dyDescent="0.2">
      <c r="G66294" s="12"/>
    </row>
    <row r="66295" spans="7:7" x14ac:dyDescent="0.2">
      <c r="G66295" s="12"/>
    </row>
    <row r="66296" spans="7:7" x14ac:dyDescent="0.2">
      <c r="G66296" s="12"/>
    </row>
    <row r="66297" spans="7:7" x14ac:dyDescent="0.2">
      <c r="G66297" s="12"/>
    </row>
    <row r="66298" spans="7:7" x14ac:dyDescent="0.2">
      <c r="G66298" s="12"/>
    </row>
    <row r="66299" spans="7:7" x14ac:dyDescent="0.2">
      <c r="G66299" s="12"/>
    </row>
    <row r="66300" spans="7:7" x14ac:dyDescent="0.2">
      <c r="G66300" s="12"/>
    </row>
    <row r="66301" spans="7:7" x14ac:dyDescent="0.2">
      <c r="G66301" s="12"/>
    </row>
    <row r="66302" spans="7:7" x14ac:dyDescent="0.2">
      <c r="G66302" s="12"/>
    </row>
    <row r="66303" spans="7:7" x14ac:dyDescent="0.2">
      <c r="G66303" s="12"/>
    </row>
    <row r="66304" spans="7:7" x14ac:dyDescent="0.2">
      <c r="G66304" s="12"/>
    </row>
    <row r="66305" spans="7:7" x14ac:dyDescent="0.2">
      <c r="G66305" s="12"/>
    </row>
    <row r="66306" spans="7:7" x14ac:dyDescent="0.2">
      <c r="G66306" s="12"/>
    </row>
    <row r="66307" spans="7:7" x14ac:dyDescent="0.2">
      <c r="G66307" s="12"/>
    </row>
    <row r="66308" spans="7:7" x14ac:dyDescent="0.2">
      <c r="G66308" s="12"/>
    </row>
    <row r="66309" spans="7:7" x14ac:dyDescent="0.2">
      <c r="G66309" s="12"/>
    </row>
    <row r="66310" spans="7:7" x14ac:dyDescent="0.2">
      <c r="G66310" s="12"/>
    </row>
    <row r="66311" spans="7:7" x14ac:dyDescent="0.2">
      <c r="G66311" s="12"/>
    </row>
    <row r="66312" spans="7:7" x14ac:dyDescent="0.2">
      <c r="G66312" s="12"/>
    </row>
    <row r="66313" spans="7:7" x14ac:dyDescent="0.2">
      <c r="G66313" s="12"/>
    </row>
    <row r="66314" spans="7:7" x14ac:dyDescent="0.2">
      <c r="G66314" s="12"/>
    </row>
    <row r="66315" spans="7:7" x14ac:dyDescent="0.2">
      <c r="G66315" s="12"/>
    </row>
    <row r="66316" spans="7:7" x14ac:dyDescent="0.2">
      <c r="G66316" s="12"/>
    </row>
    <row r="66317" spans="7:7" x14ac:dyDescent="0.2">
      <c r="G66317" s="12"/>
    </row>
    <row r="66318" spans="7:7" x14ac:dyDescent="0.2">
      <c r="G66318" s="12"/>
    </row>
    <row r="66319" spans="7:7" x14ac:dyDescent="0.2">
      <c r="G66319" s="12"/>
    </row>
    <row r="66320" spans="7:7" x14ac:dyDescent="0.2">
      <c r="G66320" s="12"/>
    </row>
    <row r="66321" spans="7:7" x14ac:dyDescent="0.2">
      <c r="G66321" s="12"/>
    </row>
    <row r="66322" spans="7:7" x14ac:dyDescent="0.2">
      <c r="G66322" s="12"/>
    </row>
    <row r="66323" spans="7:7" x14ac:dyDescent="0.2">
      <c r="G66323" s="12"/>
    </row>
    <row r="66324" spans="7:7" x14ac:dyDescent="0.2">
      <c r="G66324" s="12"/>
    </row>
    <row r="66325" spans="7:7" x14ac:dyDescent="0.2">
      <c r="G66325" s="12"/>
    </row>
    <row r="66326" spans="7:7" x14ac:dyDescent="0.2">
      <c r="G66326" s="12"/>
    </row>
    <row r="66327" spans="7:7" x14ac:dyDescent="0.2">
      <c r="G66327" s="12"/>
    </row>
    <row r="66328" spans="7:7" x14ac:dyDescent="0.2">
      <c r="G66328" s="12"/>
    </row>
    <row r="66329" spans="7:7" x14ac:dyDescent="0.2">
      <c r="G66329" s="12"/>
    </row>
    <row r="66330" spans="7:7" x14ac:dyDescent="0.2">
      <c r="G66330" s="12"/>
    </row>
    <row r="66331" spans="7:7" x14ac:dyDescent="0.2">
      <c r="G66331" s="12"/>
    </row>
    <row r="66332" spans="7:7" x14ac:dyDescent="0.2">
      <c r="G66332" s="12"/>
    </row>
    <row r="66333" spans="7:7" x14ac:dyDescent="0.2">
      <c r="G66333" s="12"/>
    </row>
    <row r="66334" spans="7:7" x14ac:dyDescent="0.2">
      <c r="G66334" s="12"/>
    </row>
    <row r="66335" spans="7:7" x14ac:dyDescent="0.2">
      <c r="G66335" s="12"/>
    </row>
    <row r="66336" spans="7:7" x14ac:dyDescent="0.2">
      <c r="G66336" s="12"/>
    </row>
    <row r="66337" spans="7:7" x14ac:dyDescent="0.2">
      <c r="G66337" s="12"/>
    </row>
    <row r="66338" spans="7:7" x14ac:dyDescent="0.2">
      <c r="G66338" s="12"/>
    </row>
    <row r="66339" spans="7:7" x14ac:dyDescent="0.2">
      <c r="G66339" s="12"/>
    </row>
    <row r="66340" spans="7:7" x14ac:dyDescent="0.2">
      <c r="G66340" s="12"/>
    </row>
    <row r="66341" spans="7:7" x14ac:dyDescent="0.2">
      <c r="G66341" s="12"/>
    </row>
    <row r="66342" spans="7:7" x14ac:dyDescent="0.2">
      <c r="G66342" s="12"/>
    </row>
    <row r="66343" spans="7:7" x14ac:dyDescent="0.2">
      <c r="G66343" s="12"/>
    </row>
    <row r="66344" spans="7:7" x14ac:dyDescent="0.2">
      <c r="G66344" s="12"/>
    </row>
    <row r="66345" spans="7:7" x14ac:dyDescent="0.2">
      <c r="G66345" s="12"/>
    </row>
    <row r="66346" spans="7:7" x14ac:dyDescent="0.2">
      <c r="G66346" s="12"/>
    </row>
    <row r="66347" spans="7:7" x14ac:dyDescent="0.2">
      <c r="G66347" s="12"/>
    </row>
    <row r="66348" spans="7:7" x14ac:dyDescent="0.2">
      <c r="G66348" s="12"/>
    </row>
    <row r="66349" spans="7:7" x14ac:dyDescent="0.2">
      <c r="G66349" s="12"/>
    </row>
    <row r="66350" spans="7:7" x14ac:dyDescent="0.2">
      <c r="G66350" s="12"/>
    </row>
    <row r="66351" spans="7:7" x14ac:dyDescent="0.2">
      <c r="G66351" s="12"/>
    </row>
    <row r="66352" spans="7:7" x14ac:dyDescent="0.2">
      <c r="G66352" s="12"/>
    </row>
    <row r="66353" spans="7:7" x14ac:dyDescent="0.2">
      <c r="G66353" s="12"/>
    </row>
    <row r="66354" spans="7:7" x14ac:dyDescent="0.2">
      <c r="G66354" s="12"/>
    </row>
    <row r="66355" spans="7:7" x14ac:dyDescent="0.2">
      <c r="G66355" s="12"/>
    </row>
    <row r="66356" spans="7:7" x14ac:dyDescent="0.2">
      <c r="G66356" s="12"/>
    </row>
    <row r="66357" spans="7:7" x14ac:dyDescent="0.2">
      <c r="G66357" s="12"/>
    </row>
    <row r="66358" spans="7:7" x14ac:dyDescent="0.2">
      <c r="G66358" s="12"/>
    </row>
    <row r="66359" spans="7:7" x14ac:dyDescent="0.2">
      <c r="G66359" s="12"/>
    </row>
    <row r="66360" spans="7:7" x14ac:dyDescent="0.2">
      <c r="G66360" s="12"/>
    </row>
    <row r="66361" spans="7:7" x14ac:dyDescent="0.2">
      <c r="G66361" s="12"/>
    </row>
    <row r="66362" spans="7:7" x14ac:dyDescent="0.2">
      <c r="G66362" s="12"/>
    </row>
    <row r="66363" spans="7:7" x14ac:dyDescent="0.2">
      <c r="G66363" s="12"/>
    </row>
    <row r="66364" spans="7:7" x14ac:dyDescent="0.2">
      <c r="G66364" s="12"/>
    </row>
    <row r="66365" spans="7:7" x14ac:dyDescent="0.2">
      <c r="G66365" s="12"/>
    </row>
    <row r="66366" spans="7:7" x14ac:dyDescent="0.2">
      <c r="G66366" s="12"/>
    </row>
    <row r="66367" spans="7:7" x14ac:dyDescent="0.2">
      <c r="G66367" s="12"/>
    </row>
    <row r="66368" spans="7:7" x14ac:dyDescent="0.2">
      <c r="G66368" s="12"/>
    </row>
    <row r="66369" spans="7:7" x14ac:dyDescent="0.2">
      <c r="G66369" s="12"/>
    </row>
    <row r="66370" spans="7:7" x14ac:dyDescent="0.2">
      <c r="G66370" s="12"/>
    </row>
    <row r="66371" spans="7:7" x14ac:dyDescent="0.2">
      <c r="G66371" s="12"/>
    </row>
    <row r="66372" spans="7:7" x14ac:dyDescent="0.2">
      <c r="G66372" s="12"/>
    </row>
    <row r="66373" spans="7:7" x14ac:dyDescent="0.2">
      <c r="G66373" s="12"/>
    </row>
    <row r="66374" spans="7:7" x14ac:dyDescent="0.2">
      <c r="G66374" s="12"/>
    </row>
    <row r="66375" spans="7:7" x14ac:dyDescent="0.2">
      <c r="G66375" s="12"/>
    </row>
    <row r="66376" spans="7:7" x14ac:dyDescent="0.2">
      <c r="G66376" s="12"/>
    </row>
    <row r="66377" spans="7:7" x14ac:dyDescent="0.2">
      <c r="G66377" s="12"/>
    </row>
    <row r="66378" spans="7:7" x14ac:dyDescent="0.2">
      <c r="G66378" s="12"/>
    </row>
    <row r="66379" spans="7:7" x14ac:dyDescent="0.2">
      <c r="G66379" s="12"/>
    </row>
    <row r="66380" spans="7:7" x14ac:dyDescent="0.2">
      <c r="G66380" s="12"/>
    </row>
    <row r="66381" spans="7:7" x14ac:dyDescent="0.2">
      <c r="G66381" s="12"/>
    </row>
    <row r="66382" spans="7:7" x14ac:dyDescent="0.2">
      <c r="G66382" s="12"/>
    </row>
    <row r="66383" spans="7:7" x14ac:dyDescent="0.2">
      <c r="G66383" s="12"/>
    </row>
    <row r="66384" spans="7:7" x14ac:dyDescent="0.2">
      <c r="G66384" s="12"/>
    </row>
    <row r="66385" spans="7:7" x14ac:dyDescent="0.2">
      <c r="G66385" s="12"/>
    </row>
    <row r="66386" spans="7:7" x14ac:dyDescent="0.2">
      <c r="G66386" s="12"/>
    </row>
    <row r="66387" spans="7:7" x14ac:dyDescent="0.2">
      <c r="G66387" s="12"/>
    </row>
    <row r="66388" spans="7:7" x14ac:dyDescent="0.2">
      <c r="G66388" s="12"/>
    </row>
    <row r="66389" spans="7:7" x14ac:dyDescent="0.2">
      <c r="G66389" s="12"/>
    </row>
    <row r="66390" spans="7:7" x14ac:dyDescent="0.2">
      <c r="G66390" s="12"/>
    </row>
    <row r="66391" spans="7:7" x14ac:dyDescent="0.2">
      <c r="G66391" s="12"/>
    </row>
    <row r="66392" spans="7:7" x14ac:dyDescent="0.2">
      <c r="G66392" s="12"/>
    </row>
    <row r="66393" spans="7:7" x14ac:dyDescent="0.2">
      <c r="G66393" s="12"/>
    </row>
    <row r="66394" spans="7:7" x14ac:dyDescent="0.2">
      <c r="G66394" s="12"/>
    </row>
    <row r="66395" spans="7:7" x14ac:dyDescent="0.2">
      <c r="G66395" s="12"/>
    </row>
    <row r="66396" spans="7:7" x14ac:dyDescent="0.2">
      <c r="G66396" s="12"/>
    </row>
    <row r="66397" spans="7:7" x14ac:dyDescent="0.2">
      <c r="G66397" s="12"/>
    </row>
    <row r="66398" spans="7:7" x14ac:dyDescent="0.2">
      <c r="G66398" s="12"/>
    </row>
    <row r="66399" spans="7:7" x14ac:dyDescent="0.2">
      <c r="G66399" s="12"/>
    </row>
    <row r="66400" spans="7:7" x14ac:dyDescent="0.2">
      <c r="G66400" s="12"/>
    </row>
    <row r="66401" spans="7:7" x14ac:dyDescent="0.2">
      <c r="G66401" s="12"/>
    </row>
    <row r="66402" spans="7:7" x14ac:dyDescent="0.2">
      <c r="G66402" s="12"/>
    </row>
    <row r="66403" spans="7:7" x14ac:dyDescent="0.2">
      <c r="G66403" s="12"/>
    </row>
    <row r="66404" spans="7:7" x14ac:dyDescent="0.2">
      <c r="G66404" s="12"/>
    </row>
    <row r="66405" spans="7:7" x14ac:dyDescent="0.2">
      <c r="G66405" s="12"/>
    </row>
    <row r="66406" spans="7:7" x14ac:dyDescent="0.2">
      <c r="G66406" s="12"/>
    </row>
    <row r="66407" spans="7:7" x14ac:dyDescent="0.2">
      <c r="G66407" s="12"/>
    </row>
    <row r="66408" spans="7:7" x14ac:dyDescent="0.2">
      <c r="G66408" s="12"/>
    </row>
    <row r="66409" spans="7:7" x14ac:dyDescent="0.2">
      <c r="G66409" s="12"/>
    </row>
    <row r="66410" spans="7:7" x14ac:dyDescent="0.2">
      <c r="G66410" s="12"/>
    </row>
    <row r="66411" spans="7:7" x14ac:dyDescent="0.2">
      <c r="G66411" s="12"/>
    </row>
    <row r="66412" spans="7:7" x14ac:dyDescent="0.2">
      <c r="G66412" s="12"/>
    </row>
    <row r="66413" spans="7:7" x14ac:dyDescent="0.2">
      <c r="G66413" s="12"/>
    </row>
    <row r="66414" spans="7:7" x14ac:dyDescent="0.2">
      <c r="G66414" s="12"/>
    </row>
    <row r="66415" spans="7:7" x14ac:dyDescent="0.2">
      <c r="G66415" s="12"/>
    </row>
    <row r="66416" spans="7:7" x14ac:dyDescent="0.2">
      <c r="G66416" s="12"/>
    </row>
    <row r="66417" spans="7:7" x14ac:dyDescent="0.2">
      <c r="G66417" s="12"/>
    </row>
    <row r="66418" spans="7:7" x14ac:dyDescent="0.2">
      <c r="G66418" s="12"/>
    </row>
    <row r="66419" spans="7:7" x14ac:dyDescent="0.2">
      <c r="G66419" s="12"/>
    </row>
    <row r="66420" spans="7:7" x14ac:dyDescent="0.2">
      <c r="G66420" s="12"/>
    </row>
    <row r="66421" spans="7:7" x14ac:dyDescent="0.2">
      <c r="G66421" s="12"/>
    </row>
    <row r="66422" spans="7:7" x14ac:dyDescent="0.2">
      <c r="G66422" s="12"/>
    </row>
    <row r="66423" spans="7:7" x14ac:dyDescent="0.2">
      <c r="G66423" s="12"/>
    </row>
    <row r="66424" spans="7:7" x14ac:dyDescent="0.2">
      <c r="G66424" s="12"/>
    </row>
    <row r="66425" spans="7:7" x14ac:dyDescent="0.2">
      <c r="G66425" s="12"/>
    </row>
    <row r="66426" spans="7:7" x14ac:dyDescent="0.2">
      <c r="G66426" s="12"/>
    </row>
    <row r="66427" spans="7:7" x14ac:dyDescent="0.2">
      <c r="G66427" s="12"/>
    </row>
    <row r="66428" spans="7:7" x14ac:dyDescent="0.2">
      <c r="G66428" s="12"/>
    </row>
    <row r="66429" spans="7:7" x14ac:dyDescent="0.2">
      <c r="G66429" s="12"/>
    </row>
    <row r="66430" spans="7:7" x14ac:dyDescent="0.2">
      <c r="G66430" s="12"/>
    </row>
    <row r="66431" spans="7:7" x14ac:dyDescent="0.2">
      <c r="G66431" s="12"/>
    </row>
    <row r="66432" spans="7:7" x14ac:dyDescent="0.2">
      <c r="G66432" s="12"/>
    </row>
    <row r="66433" spans="7:7" x14ac:dyDescent="0.2">
      <c r="G66433" s="12"/>
    </row>
    <row r="66434" spans="7:7" x14ac:dyDescent="0.2">
      <c r="G66434" s="12"/>
    </row>
    <row r="66435" spans="7:7" x14ac:dyDescent="0.2">
      <c r="G66435" s="12"/>
    </row>
    <row r="66436" spans="7:7" x14ac:dyDescent="0.2">
      <c r="G66436" s="12"/>
    </row>
    <row r="66437" spans="7:7" x14ac:dyDescent="0.2">
      <c r="G66437" s="12"/>
    </row>
    <row r="66438" spans="7:7" x14ac:dyDescent="0.2">
      <c r="G66438" s="12"/>
    </row>
    <row r="66439" spans="7:7" x14ac:dyDescent="0.2">
      <c r="G66439" s="12"/>
    </row>
    <row r="66440" spans="7:7" x14ac:dyDescent="0.2">
      <c r="G66440" s="12"/>
    </row>
    <row r="66441" spans="7:7" x14ac:dyDescent="0.2">
      <c r="G66441" s="12"/>
    </row>
    <row r="66442" spans="7:7" x14ac:dyDescent="0.2">
      <c r="G66442" s="12"/>
    </row>
    <row r="66443" spans="7:7" x14ac:dyDescent="0.2">
      <c r="G66443" s="12"/>
    </row>
    <row r="66444" spans="7:7" x14ac:dyDescent="0.2">
      <c r="G66444" s="12"/>
    </row>
    <row r="66445" spans="7:7" x14ac:dyDescent="0.2">
      <c r="G66445" s="12"/>
    </row>
    <row r="66446" spans="7:7" x14ac:dyDescent="0.2">
      <c r="G66446" s="12"/>
    </row>
    <row r="66447" spans="7:7" x14ac:dyDescent="0.2">
      <c r="G66447" s="12"/>
    </row>
    <row r="66448" spans="7:7" x14ac:dyDescent="0.2">
      <c r="G66448" s="12"/>
    </row>
    <row r="66449" spans="7:7" x14ac:dyDescent="0.2">
      <c r="G66449" s="12"/>
    </row>
    <row r="66450" spans="7:7" x14ac:dyDescent="0.2">
      <c r="G66450" s="12"/>
    </row>
    <row r="66451" spans="7:7" x14ac:dyDescent="0.2">
      <c r="G66451" s="12"/>
    </row>
    <row r="66452" spans="7:7" x14ac:dyDescent="0.2">
      <c r="G66452" s="12"/>
    </row>
    <row r="66453" spans="7:7" x14ac:dyDescent="0.2">
      <c r="G66453" s="12"/>
    </row>
    <row r="66454" spans="7:7" x14ac:dyDescent="0.2">
      <c r="G66454" s="12"/>
    </row>
    <row r="66455" spans="7:7" x14ac:dyDescent="0.2">
      <c r="G66455" s="12"/>
    </row>
    <row r="66456" spans="7:7" x14ac:dyDescent="0.2">
      <c r="G66456" s="12"/>
    </row>
    <row r="66457" spans="7:7" x14ac:dyDescent="0.2">
      <c r="G66457" s="12"/>
    </row>
    <row r="66458" spans="7:7" x14ac:dyDescent="0.2">
      <c r="G66458" s="12"/>
    </row>
    <row r="66459" spans="7:7" x14ac:dyDescent="0.2">
      <c r="G66459" s="12"/>
    </row>
    <row r="66460" spans="7:7" x14ac:dyDescent="0.2">
      <c r="G66460" s="12"/>
    </row>
    <row r="66461" spans="7:7" x14ac:dyDescent="0.2">
      <c r="G66461" s="12"/>
    </row>
    <row r="66462" spans="7:7" x14ac:dyDescent="0.2">
      <c r="G66462" s="12"/>
    </row>
    <row r="66463" spans="7:7" x14ac:dyDescent="0.2">
      <c r="G66463" s="12"/>
    </row>
    <row r="66464" spans="7:7" x14ac:dyDescent="0.2">
      <c r="G66464" s="12"/>
    </row>
    <row r="66465" spans="7:7" x14ac:dyDescent="0.2">
      <c r="G66465" s="12"/>
    </row>
    <row r="66466" spans="7:7" x14ac:dyDescent="0.2">
      <c r="G66466" s="12"/>
    </row>
    <row r="66467" spans="7:7" x14ac:dyDescent="0.2">
      <c r="G66467" s="12"/>
    </row>
    <row r="66468" spans="7:7" x14ac:dyDescent="0.2">
      <c r="G66468" s="12"/>
    </row>
    <row r="66469" spans="7:7" x14ac:dyDescent="0.2">
      <c r="G66469" s="12"/>
    </row>
    <row r="66470" spans="7:7" x14ac:dyDescent="0.2">
      <c r="G66470" s="12"/>
    </row>
    <row r="66471" spans="7:7" x14ac:dyDescent="0.2">
      <c r="G66471" s="12"/>
    </row>
    <row r="66472" spans="7:7" x14ac:dyDescent="0.2">
      <c r="G66472" s="12"/>
    </row>
    <row r="66473" spans="7:7" x14ac:dyDescent="0.2">
      <c r="G66473" s="12"/>
    </row>
    <row r="66474" spans="7:7" x14ac:dyDescent="0.2">
      <c r="G66474" s="12"/>
    </row>
    <row r="66475" spans="7:7" x14ac:dyDescent="0.2">
      <c r="G66475" s="12"/>
    </row>
    <row r="66476" spans="7:7" x14ac:dyDescent="0.2">
      <c r="G66476" s="12"/>
    </row>
    <row r="66477" spans="7:7" x14ac:dyDescent="0.2">
      <c r="G66477" s="12"/>
    </row>
    <row r="66478" spans="7:7" x14ac:dyDescent="0.2">
      <c r="G66478" s="12"/>
    </row>
    <row r="66479" spans="7:7" x14ac:dyDescent="0.2">
      <c r="G66479" s="12"/>
    </row>
    <row r="66480" spans="7:7" x14ac:dyDescent="0.2">
      <c r="G66480" s="12"/>
    </row>
    <row r="66481" spans="7:7" x14ac:dyDescent="0.2">
      <c r="G66481" s="12"/>
    </row>
    <row r="66482" spans="7:7" x14ac:dyDescent="0.2">
      <c r="G66482" s="12"/>
    </row>
    <row r="66483" spans="7:7" x14ac:dyDescent="0.2">
      <c r="G66483" s="12"/>
    </row>
    <row r="66484" spans="7:7" x14ac:dyDescent="0.2">
      <c r="G66484" s="12"/>
    </row>
    <row r="66485" spans="7:7" x14ac:dyDescent="0.2">
      <c r="G66485" s="12"/>
    </row>
    <row r="66486" spans="7:7" x14ac:dyDescent="0.2">
      <c r="G66486" s="12"/>
    </row>
    <row r="66487" spans="7:7" x14ac:dyDescent="0.2">
      <c r="G66487" s="12"/>
    </row>
    <row r="66488" spans="7:7" x14ac:dyDescent="0.2">
      <c r="G66488" s="12"/>
    </row>
    <row r="66489" spans="7:7" x14ac:dyDescent="0.2">
      <c r="G66489" s="12"/>
    </row>
    <row r="66490" spans="7:7" x14ac:dyDescent="0.2">
      <c r="G66490" s="12"/>
    </row>
    <row r="66491" spans="7:7" x14ac:dyDescent="0.2">
      <c r="G66491" s="12"/>
    </row>
    <row r="66492" spans="7:7" x14ac:dyDescent="0.2">
      <c r="G66492" s="12"/>
    </row>
    <row r="66493" spans="7:7" x14ac:dyDescent="0.2">
      <c r="G66493" s="12"/>
    </row>
    <row r="66494" spans="7:7" x14ac:dyDescent="0.2">
      <c r="G66494" s="12"/>
    </row>
    <row r="66495" spans="7:7" x14ac:dyDescent="0.2">
      <c r="G66495" s="12"/>
    </row>
    <row r="66496" spans="7:7" x14ac:dyDescent="0.2">
      <c r="G66496" s="12"/>
    </row>
    <row r="66497" spans="7:7" x14ac:dyDescent="0.2">
      <c r="G66497" s="12"/>
    </row>
    <row r="66498" spans="7:7" x14ac:dyDescent="0.2">
      <c r="G66498" s="12"/>
    </row>
    <row r="66499" spans="7:7" x14ac:dyDescent="0.2">
      <c r="G66499" s="12"/>
    </row>
    <row r="66500" spans="7:7" x14ac:dyDescent="0.2">
      <c r="G66500" s="12"/>
    </row>
    <row r="66501" spans="7:7" x14ac:dyDescent="0.2">
      <c r="G66501" s="12"/>
    </row>
    <row r="66502" spans="7:7" x14ac:dyDescent="0.2">
      <c r="G66502" s="12"/>
    </row>
    <row r="66503" spans="7:7" x14ac:dyDescent="0.2">
      <c r="G66503" s="12"/>
    </row>
    <row r="66504" spans="7:7" x14ac:dyDescent="0.2">
      <c r="G66504" s="12"/>
    </row>
    <row r="66505" spans="7:7" x14ac:dyDescent="0.2">
      <c r="G66505" s="12"/>
    </row>
    <row r="66506" spans="7:7" x14ac:dyDescent="0.2">
      <c r="G66506" s="12"/>
    </row>
    <row r="66507" spans="7:7" x14ac:dyDescent="0.2">
      <c r="G66507" s="12"/>
    </row>
    <row r="66508" spans="7:7" x14ac:dyDescent="0.2">
      <c r="G66508" s="12"/>
    </row>
    <row r="66509" spans="7:7" x14ac:dyDescent="0.2">
      <c r="G66509" s="12"/>
    </row>
    <row r="66510" spans="7:7" x14ac:dyDescent="0.2">
      <c r="G66510" s="12"/>
    </row>
    <row r="66511" spans="7:7" x14ac:dyDescent="0.2">
      <c r="G66511" s="12"/>
    </row>
    <row r="66512" spans="7:7" x14ac:dyDescent="0.2">
      <c r="G66512" s="12"/>
    </row>
    <row r="66513" spans="7:7" x14ac:dyDescent="0.2">
      <c r="G66513" s="12"/>
    </row>
    <row r="66514" spans="7:7" x14ac:dyDescent="0.2">
      <c r="G66514" s="12"/>
    </row>
    <row r="66515" spans="7:7" x14ac:dyDescent="0.2">
      <c r="G66515" s="12"/>
    </row>
    <row r="66516" spans="7:7" x14ac:dyDescent="0.2">
      <c r="G66516" s="12"/>
    </row>
    <row r="66517" spans="7:7" x14ac:dyDescent="0.2">
      <c r="G66517" s="12"/>
    </row>
    <row r="66518" spans="7:7" x14ac:dyDescent="0.2">
      <c r="G66518" s="12"/>
    </row>
    <row r="66519" spans="7:7" x14ac:dyDescent="0.2">
      <c r="G66519" s="12"/>
    </row>
    <row r="66520" spans="7:7" x14ac:dyDescent="0.2">
      <c r="G66520" s="12"/>
    </row>
    <row r="66521" spans="7:7" x14ac:dyDescent="0.2">
      <c r="G66521" s="12"/>
    </row>
    <row r="66522" spans="7:7" x14ac:dyDescent="0.2">
      <c r="G66522" s="12"/>
    </row>
    <row r="66523" spans="7:7" x14ac:dyDescent="0.2">
      <c r="G66523" s="12"/>
    </row>
    <row r="66524" spans="7:7" x14ac:dyDescent="0.2">
      <c r="G66524" s="12"/>
    </row>
    <row r="66525" spans="7:7" x14ac:dyDescent="0.2">
      <c r="G66525" s="12"/>
    </row>
    <row r="66526" spans="7:7" x14ac:dyDescent="0.2">
      <c r="G66526" s="12"/>
    </row>
    <row r="66527" spans="7:7" x14ac:dyDescent="0.2">
      <c r="G66527" s="12"/>
    </row>
    <row r="66528" spans="7:7" x14ac:dyDescent="0.2">
      <c r="G66528" s="12"/>
    </row>
    <row r="66529" spans="7:7" x14ac:dyDescent="0.2">
      <c r="G66529" s="12"/>
    </row>
    <row r="66530" spans="7:7" x14ac:dyDescent="0.2">
      <c r="G66530" s="12"/>
    </row>
    <row r="66531" spans="7:7" x14ac:dyDescent="0.2">
      <c r="G66531" s="12"/>
    </row>
    <row r="66532" spans="7:7" x14ac:dyDescent="0.2">
      <c r="G66532" s="12"/>
    </row>
    <row r="66533" spans="7:7" x14ac:dyDescent="0.2">
      <c r="G66533" s="12"/>
    </row>
    <row r="66534" spans="7:7" x14ac:dyDescent="0.2">
      <c r="G66534" s="12"/>
    </row>
    <row r="66535" spans="7:7" x14ac:dyDescent="0.2">
      <c r="G66535" s="12"/>
    </row>
    <row r="66536" spans="7:7" x14ac:dyDescent="0.2">
      <c r="G66536" s="12"/>
    </row>
    <row r="66537" spans="7:7" x14ac:dyDescent="0.2">
      <c r="G66537" s="12"/>
    </row>
    <row r="66538" spans="7:7" x14ac:dyDescent="0.2">
      <c r="G66538" s="12"/>
    </row>
    <row r="66539" spans="7:7" x14ac:dyDescent="0.2">
      <c r="G66539" s="12"/>
    </row>
    <row r="66540" spans="7:7" x14ac:dyDescent="0.2">
      <c r="G66540" s="12"/>
    </row>
    <row r="66541" spans="7:7" x14ac:dyDescent="0.2">
      <c r="G66541" s="12"/>
    </row>
    <row r="66542" spans="7:7" x14ac:dyDescent="0.2">
      <c r="G66542" s="12"/>
    </row>
    <row r="66543" spans="7:7" x14ac:dyDescent="0.2">
      <c r="G66543" s="12"/>
    </row>
    <row r="66544" spans="7:7" x14ac:dyDescent="0.2">
      <c r="G66544" s="12"/>
    </row>
    <row r="66545" spans="7:7" x14ac:dyDescent="0.2">
      <c r="G66545" s="12"/>
    </row>
    <row r="66546" spans="7:7" x14ac:dyDescent="0.2">
      <c r="G66546" s="12"/>
    </row>
    <row r="66547" spans="7:7" x14ac:dyDescent="0.2">
      <c r="G66547" s="12"/>
    </row>
    <row r="66548" spans="7:7" x14ac:dyDescent="0.2">
      <c r="G66548" s="12"/>
    </row>
    <row r="66549" spans="7:7" x14ac:dyDescent="0.2">
      <c r="G66549" s="12"/>
    </row>
    <row r="66550" spans="7:7" x14ac:dyDescent="0.2">
      <c r="G66550" s="12"/>
    </row>
    <row r="66551" spans="7:7" x14ac:dyDescent="0.2">
      <c r="G66551" s="12"/>
    </row>
    <row r="66552" spans="7:7" x14ac:dyDescent="0.2">
      <c r="G66552" s="12"/>
    </row>
    <row r="66553" spans="7:7" x14ac:dyDescent="0.2">
      <c r="G66553" s="12"/>
    </row>
    <row r="66554" spans="7:7" x14ac:dyDescent="0.2">
      <c r="G66554" s="12"/>
    </row>
    <row r="66555" spans="7:7" x14ac:dyDescent="0.2">
      <c r="G66555" s="12"/>
    </row>
    <row r="66556" spans="7:7" x14ac:dyDescent="0.2">
      <c r="G66556" s="12"/>
    </row>
    <row r="66557" spans="7:7" x14ac:dyDescent="0.2">
      <c r="G66557" s="12"/>
    </row>
    <row r="66558" spans="7:7" x14ac:dyDescent="0.2">
      <c r="G66558" s="12"/>
    </row>
    <row r="66559" spans="7:7" x14ac:dyDescent="0.2">
      <c r="G66559" s="12"/>
    </row>
    <row r="66560" spans="7:7" x14ac:dyDescent="0.2">
      <c r="G66560" s="12"/>
    </row>
    <row r="66561" spans="7:7" x14ac:dyDescent="0.2">
      <c r="G66561" s="12"/>
    </row>
    <row r="66562" spans="7:7" x14ac:dyDescent="0.2">
      <c r="G66562" s="12"/>
    </row>
    <row r="66563" spans="7:7" x14ac:dyDescent="0.2">
      <c r="G66563" s="12"/>
    </row>
    <row r="66564" spans="7:7" x14ac:dyDescent="0.2">
      <c r="G66564" s="12"/>
    </row>
    <row r="66565" spans="7:7" x14ac:dyDescent="0.2">
      <c r="G66565" s="12"/>
    </row>
    <row r="66566" spans="7:7" x14ac:dyDescent="0.2">
      <c r="G66566" s="12"/>
    </row>
    <row r="66567" spans="7:7" x14ac:dyDescent="0.2">
      <c r="G66567" s="12"/>
    </row>
    <row r="66568" spans="7:7" x14ac:dyDescent="0.2">
      <c r="G66568" s="12"/>
    </row>
    <row r="66569" spans="7:7" x14ac:dyDescent="0.2">
      <c r="G66569" s="12"/>
    </row>
    <row r="66570" spans="7:7" x14ac:dyDescent="0.2">
      <c r="G66570" s="12"/>
    </row>
    <row r="66571" spans="7:7" x14ac:dyDescent="0.2">
      <c r="G66571" s="12"/>
    </row>
    <row r="66572" spans="7:7" x14ac:dyDescent="0.2">
      <c r="G66572" s="12"/>
    </row>
    <row r="66573" spans="7:7" x14ac:dyDescent="0.2">
      <c r="G66573" s="12"/>
    </row>
    <row r="66574" spans="7:7" x14ac:dyDescent="0.2">
      <c r="G66574" s="12"/>
    </row>
    <row r="66575" spans="7:7" x14ac:dyDescent="0.2">
      <c r="G66575" s="12"/>
    </row>
    <row r="66576" spans="7:7" x14ac:dyDescent="0.2">
      <c r="G66576" s="12"/>
    </row>
    <row r="66577" spans="7:7" x14ac:dyDescent="0.2">
      <c r="G66577" s="12"/>
    </row>
    <row r="66578" spans="7:7" x14ac:dyDescent="0.2">
      <c r="G66578" s="12"/>
    </row>
    <row r="66579" spans="7:7" x14ac:dyDescent="0.2">
      <c r="G66579" s="12"/>
    </row>
    <row r="66580" spans="7:7" x14ac:dyDescent="0.2">
      <c r="G66580" s="12"/>
    </row>
    <row r="66581" spans="7:7" x14ac:dyDescent="0.2">
      <c r="G66581" s="12"/>
    </row>
    <row r="66582" spans="7:7" x14ac:dyDescent="0.2">
      <c r="G66582" s="12"/>
    </row>
    <row r="66583" spans="7:7" x14ac:dyDescent="0.2">
      <c r="G66583" s="12"/>
    </row>
    <row r="66584" spans="7:7" x14ac:dyDescent="0.2">
      <c r="G66584" s="12"/>
    </row>
    <row r="66585" spans="7:7" x14ac:dyDescent="0.2">
      <c r="G66585" s="12"/>
    </row>
    <row r="66586" spans="7:7" x14ac:dyDescent="0.2">
      <c r="G66586" s="12"/>
    </row>
    <row r="66587" spans="7:7" x14ac:dyDescent="0.2">
      <c r="G66587" s="12"/>
    </row>
    <row r="66588" spans="7:7" x14ac:dyDescent="0.2">
      <c r="G66588" s="12"/>
    </row>
    <row r="66589" spans="7:7" x14ac:dyDescent="0.2">
      <c r="G66589" s="12"/>
    </row>
    <row r="66590" spans="7:7" x14ac:dyDescent="0.2">
      <c r="G66590" s="12"/>
    </row>
    <row r="66591" spans="7:7" x14ac:dyDescent="0.2">
      <c r="G66591" s="12"/>
    </row>
    <row r="66592" spans="7:7" x14ac:dyDescent="0.2">
      <c r="G66592" s="12"/>
    </row>
    <row r="66593" spans="7:7" x14ac:dyDescent="0.2">
      <c r="G66593" s="12"/>
    </row>
    <row r="66594" spans="7:7" x14ac:dyDescent="0.2">
      <c r="G66594" s="12"/>
    </row>
    <row r="66595" spans="7:7" x14ac:dyDescent="0.2">
      <c r="G66595" s="12"/>
    </row>
    <row r="66596" spans="7:7" x14ac:dyDescent="0.2">
      <c r="G66596" s="12"/>
    </row>
    <row r="66597" spans="7:7" x14ac:dyDescent="0.2">
      <c r="G66597" s="12"/>
    </row>
    <row r="66598" spans="7:7" x14ac:dyDescent="0.2">
      <c r="G66598" s="12"/>
    </row>
    <row r="66599" spans="7:7" x14ac:dyDescent="0.2">
      <c r="G66599" s="12"/>
    </row>
    <row r="66600" spans="7:7" x14ac:dyDescent="0.2">
      <c r="G66600" s="12"/>
    </row>
    <row r="66601" spans="7:7" x14ac:dyDescent="0.2">
      <c r="G66601" s="12"/>
    </row>
    <row r="66602" spans="7:7" x14ac:dyDescent="0.2">
      <c r="G66602" s="12"/>
    </row>
    <row r="66603" spans="7:7" x14ac:dyDescent="0.2">
      <c r="G66603" s="12"/>
    </row>
    <row r="66604" spans="7:7" x14ac:dyDescent="0.2">
      <c r="G66604" s="12"/>
    </row>
    <row r="66605" spans="7:7" x14ac:dyDescent="0.2">
      <c r="G66605" s="12"/>
    </row>
    <row r="66606" spans="7:7" x14ac:dyDescent="0.2">
      <c r="G66606" s="12"/>
    </row>
    <row r="66607" spans="7:7" x14ac:dyDescent="0.2">
      <c r="G66607" s="12"/>
    </row>
    <row r="66608" spans="7:7" x14ac:dyDescent="0.2">
      <c r="G66608" s="12"/>
    </row>
    <row r="66609" spans="7:7" x14ac:dyDescent="0.2">
      <c r="G66609" s="12"/>
    </row>
    <row r="66610" spans="7:7" x14ac:dyDescent="0.2">
      <c r="G66610" s="12"/>
    </row>
    <row r="66611" spans="7:7" x14ac:dyDescent="0.2">
      <c r="G66611" s="12"/>
    </row>
    <row r="66612" spans="7:7" x14ac:dyDescent="0.2">
      <c r="G66612" s="12"/>
    </row>
    <row r="66613" spans="7:7" x14ac:dyDescent="0.2">
      <c r="G66613" s="12"/>
    </row>
    <row r="66614" spans="7:7" x14ac:dyDescent="0.2">
      <c r="G66614" s="12"/>
    </row>
    <row r="66615" spans="7:7" x14ac:dyDescent="0.2">
      <c r="G66615" s="12"/>
    </row>
    <row r="66616" spans="7:7" x14ac:dyDescent="0.2">
      <c r="G66616" s="12"/>
    </row>
    <row r="66617" spans="7:7" x14ac:dyDescent="0.2">
      <c r="G66617" s="12"/>
    </row>
    <row r="66618" spans="7:7" x14ac:dyDescent="0.2">
      <c r="G66618" s="12"/>
    </row>
    <row r="66619" spans="7:7" x14ac:dyDescent="0.2">
      <c r="G66619" s="12"/>
    </row>
    <row r="66620" spans="7:7" x14ac:dyDescent="0.2">
      <c r="G66620" s="12"/>
    </row>
    <row r="66621" spans="7:7" x14ac:dyDescent="0.2">
      <c r="G66621" s="12"/>
    </row>
    <row r="66622" spans="7:7" x14ac:dyDescent="0.2">
      <c r="G66622" s="12"/>
    </row>
    <row r="66623" spans="7:7" x14ac:dyDescent="0.2">
      <c r="G66623" s="12"/>
    </row>
    <row r="66624" spans="7:7" x14ac:dyDescent="0.2">
      <c r="G66624" s="12"/>
    </row>
    <row r="66625" spans="7:7" x14ac:dyDescent="0.2">
      <c r="G66625" s="12"/>
    </row>
    <row r="66626" spans="7:7" x14ac:dyDescent="0.2">
      <c r="G66626" s="12"/>
    </row>
    <row r="66627" spans="7:7" x14ac:dyDescent="0.2">
      <c r="G66627" s="12"/>
    </row>
    <row r="66628" spans="7:7" x14ac:dyDescent="0.2">
      <c r="G66628" s="12"/>
    </row>
    <row r="66629" spans="7:7" x14ac:dyDescent="0.2">
      <c r="G66629" s="12"/>
    </row>
    <row r="66630" spans="7:7" x14ac:dyDescent="0.2">
      <c r="G66630" s="12"/>
    </row>
    <row r="66631" spans="7:7" x14ac:dyDescent="0.2">
      <c r="G66631" s="12"/>
    </row>
    <row r="66632" spans="7:7" x14ac:dyDescent="0.2">
      <c r="G66632" s="12"/>
    </row>
    <row r="66633" spans="7:7" x14ac:dyDescent="0.2">
      <c r="G66633" s="12"/>
    </row>
    <row r="66634" spans="7:7" x14ac:dyDescent="0.2">
      <c r="G66634" s="12"/>
    </row>
    <row r="66635" spans="7:7" x14ac:dyDescent="0.2">
      <c r="G66635" s="12"/>
    </row>
    <row r="66636" spans="7:7" x14ac:dyDescent="0.2">
      <c r="G66636" s="12"/>
    </row>
    <row r="66637" spans="7:7" x14ac:dyDescent="0.2">
      <c r="G66637" s="12"/>
    </row>
    <row r="66638" spans="7:7" x14ac:dyDescent="0.2">
      <c r="G66638" s="12"/>
    </row>
    <row r="66639" spans="7:7" x14ac:dyDescent="0.2">
      <c r="G66639" s="12"/>
    </row>
    <row r="66640" spans="7:7" x14ac:dyDescent="0.2">
      <c r="G66640" s="12"/>
    </row>
    <row r="66641" spans="7:7" x14ac:dyDescent="0.2">
      <c r="G66641" s="12"/>
    </row>
    <row r="66642" spans="7:7" x14ac:dyDescent="0.2">
      <c r="G66642" s="12"/>
    </row>
    <row r="66643" spans="7:7" x14ac:dyDescent="0.2">
      <c r="G66643" s="12"/>
    </row>
    <row r="66644" spans="7:7" x14ac:dyDescent="0.2">
      <c r="G66644" s="12"/>
    </row>
    <row r="66645" spans="7:7" x14ac:dyDescent="0.2">
      <c r="G66645" s="12"/>
    </row>
    <row r="66646" spans="7:7" x14ac:dyDescent="0.2">
      <c r="G66646" s="12"/>
    </row>
    <row r="66647" spans="7:7" x14ac:dyDescent="0.2">
      <c r="G66647" s="12"/>
    </row>
    <row r="66648" spans="7:7" x14ac:dyDescent="0.2">
      <c r="G66648" s="12"/>
    </row>
    <row r="66649" spans="7:7" x14ac:dyDescent="0.2">
      <c r="G66649" s="12"/>
    </row>
    <row r="66650" spans="7:7" x14ac:dyDescent="0.2">
      <c r="G66650" s="12"/>
    </row>
    <row r="66651" spans="7:7" x14ac:dyDescent="0.2">
      <c r="G66651" s="12"/>
    </row>
    <row r="66652" spans="7:7" x14ac:dyDescent="0.2">
      <c r="G66652" s="12"/>
    </row>
    <row r="66653" spans="7:7" x14ac:dyDescent="0.2">
      <c r="G66653" s="12"/>
    </row>
    <row r="66654" spans="7:7" x14ac:dyDescent="0.2">
      <c r="G66654" s="12"/>
    </row>
    <row r="66655" spans="7:7" x14ac:dyDescent="0.2">
      <c r="G66655" s="12"/>
    </row>
    <row r="66656" spans="7:7" x14ac:dyDescent="0.2">
      <c r="G66656" s="12"/>
    </row>
    <row r="66657" spans="7:7" x14ac:dyDescent="0.2">
      <c r="G66657" s="12"/>
    </row>
    <row r="66658" spans="7:7" x14ac:dyDescent="0.2">
      <c r="G66658" s="12"/>
    </row>
    <row r="66659" spans="7:7" x14ac:dyDescent="0.2">
      <c r="G66659" s="12"/>
    </row>
    <row r="66660" spans="7:7" x14ac:dyDescent="0.2">
      <c r="G66660" s="12"/>
    </row>
    <row r="66661" spans="7:7" x14ac:dyDescent="0.2">
      <c r="G66661" s="12"/>
    </row>
    <row r="66662" spans="7:7" x14ac:dyDescent="0.2">
      <c r="G66662" s="12"/>
    </row>
    <row r="66663" spans="7:7" x14ac:dyDescent="0.2">
      <c r="G66663" s="12"/>
    </row>
    <row r="66664" spans="7:7" x14ac:dyDescent="0.2">
      <c r="G66664" s="12"/>
    </row>
    <row r="66665" spans="7:7" x14ac:dyDescent="0.2">
      <c r="G66665" s="12"/>
    </row>
    <row r="66666" spans="7:7" x14ac:dyDescent="0.2">
      <c r="G66666" s="12"/>
    </row>
    <row r="66667" spans="7:7" x14ac:dyDescent="0.2">
      <c r="G66667" s="12"/>
    </row>
    <row r="66668" spans="7:7" x14ac:dyDescent="0.2">
      <c r="G66668" s="12"/>
    </row>
    <row r="66669" spans="7:7" x14ac:dyDescent="0.2">
      <c r="G66669" s="12"/>
    </row>
    <row r="66670" spans="7:7" x14ac:dyDescent="0.2">
      <c r="G66670" s="12"/>
    </row>
    <row r="66671" spans="7:7" x14ac:dyDescent="0.2">
      <c r="G66671" s="12"/>
    </row>
    <row r="66672" spans="7:7" x14ac:dyDescent="0.2">
      <c r="G66672" s="12"/>
    </row>
    <row r="66673" spans="7:7" x14ac:dyDescent="0.2">
      <c r="G66673" s="12"/>
    </row>
    <row r="66674" spans="7:7" x14ac:dyDescent="0.2">
      <c r="G66674" s="12"/>
    </row>
    <row r="66675" spans="7:7" x14ac:dyDescent="0.2">
      <c r="G66675" s="12"/>
    </row>
    <row r="66676" spans="7:7" x14ac:dyDescent="0.2">
      <c r="G66676" s="12"/>
    </row>
    <row r="66677" spans="7:7" x14ac:dyDescent="0.2">
      <c r="G66677" s="12"/>
    </row>
    <row r="66678" spans="7:7" x14ac:dyDescent="0.2">
      <c r="G66678" s="12"/>
    </row>
    <row r="66679" spans="7:7" x14ac:dyDescent="0.2">
      <c r="G66679" s="12"/>
    </row>
    <row r="66680" spans="7:7" x14ac:dyDescent="0.2">
      <c r="G66680" s="12"/>
    </row>
    <row r="66681" spans="7:7" x14ac:dyDescent="0.2">
      <c r="G66681" s="12"/>
    </row>
    <row r="66682" spans="7:7" x14ac:dyDescent="0.2">
      <c r="G66682" s="12"/>
    </row>
    <row r="66683" spans="7:7" x14ac:dyDescent="0.2">
      <c r="G66683" s="12"/>
    </row>
    <row r="66684" spans="7:7" x14ac:dyDescent="0.2">
      <c r="G66684" s="12"/>
    </row>
    <row r="66685" spans="7:7" x14ac:dyDescent="0.2">
      <c r="G66685" s="12"/>
    </row>
    <row r="66686" spans="7:7" x14ac:dyDescent="0.2">
      <c r="G66686" s="12"/>
    </row>
    <row r="66687" spans="7:7" x14ac:dyDescent="0.2">
      <c r="G66687" s="12"/>
    </row>
    <row r="66688" spans="7:7" x14ac:dyDescent="0.2">
      <c r="G66688" s="12"/>
    </row>
    <row r="66689" spans="7:7" x14ac:dyDescent="0.2">
      <c r="G66689" s="12"/>
    </row>
    <row r="66690" spans="7:7" x14ac:dyDescent="0.2">
      <c r="G66690" s="12"/>
    </row>
    <row r="66691" spans="7:7" x14ac:dyDescent="0.2">
      <c r="G66691" s="12"/>
    </row>
    <row r="66692" spans="7:7" x14ac:dyDescent="0.2">
      <c r="G66692" s="12"/>
    </row>
    <row r="66693" spans="7:7" x14ac:dyDescent="0.2">
      <c r="G66693" s="12"/>
    </row>
    <row r="66694" spans="7:7" x14ac:dyDescent="0.2">
      <c r="G66694" s="12"/>
    </row>
    <row r="66695" spans="7:7" x14ac:dyDescent="0.2">
      <c r="G66695" s="12"/>
    </row>
    <row r="66696" spans="7:7" x14ac:dyDescent="0.2">
      <c r="G66696" s="12"/>
    </row>
    <row r="66697" spans="7:7" x14ac:dyDescent="0.2">
      <c r="G66697" s="12"/>
    </row>
    <row r="66698" spans="7:7" x14ac:dyDescent="0.2">
      <c r="G66698" s="12"/>
    </row>
    <row r="66699" spans="7:7" x14ac:dyDescent="0.2">
      <c r="G66699" s="12"/>
    </row>
    <row r="66700" spans="7:7" x14ac:dyDescent="0.2">
      <c r="G66700" s="12"/>
    </row>
    <row r="66701" spans="7:7" x14ac:dyDescent="0.2">
      <c r="G66701" s="12"/>
    </row>
    <row r="66702" spans="7:7" x14ac:dyDescent="0.2">
      <c r="G66702" s="12"/>
    </row>
    <row r="66703" spans="7:7" x14ac:dyDescent="0.2">
      <c r="G66703" s="12"/>
    </row>
    <row r="66704" spans="7:7" x14ac:dyDescent="0.2">
      <c r="G66704" s="12"/>
    </row>
    <row r="66705" spans="7:7" x14ac:dyDescent="0.2">
      <c r="G66705" s="12"/>
    </row>
    <row r="66706" spans="7:7" x14ac:dyDescent="0.2">
      <c r="G66706" s="12"/>
    </row>
    <row r="66707" spans="7:7" x14ac:dyDescent="0.2">
      <c r="G66707" s="12"/>
    </row>
    <row r="66708" spans="7:7" x14ac:dyDescent="0.2">
      <c r="G66708" s="12"/>
    </row>
    <row r="66709" spans="7:7" x14ac:dyDescent="0.2">
      <c r="G66709" s="12"/>
    </row>
    <row r="66710" spans="7:7" x14ac:dyDescent="0.2">
      <c r="G66710" s="12"/>
    </row>
    <row r="66711" spans="7:7" x14ac:dyDescent="0.2">
      <c r="G66711" s="12"/>
    </row>
    <row r="66712" spans="7:7" x14ac:dyDescent="0.2">
      <c r="G66712" s="12"/>
    </row>
    <row r="66713" spans="7:7" x14ac:dyDescent="0.2">
      <c r="G66713" s="12"/>
    </row>
    <row r="66714" spans="7:7" x14ac:dyDescent="0.2">
      <c r="G66714" s="12"/>
    </row>
    <row r="66715" spans="7:7" x14ac:dyDescent="0.2">
      <c r="G66715" s="12"/>
    </row>
    <row r="66716" spans="7:7" x14ac:dyDescent="0.2">
      <c r="G66716" s="12"/>
    </row>
    <row r="66717" spans="7:7" x14ac:dyDescent="0.2">
      <c r="G66717" s="12"/>
    </row>
    <row r="66718" spans="7:7" x14ac:dyDescent="0.2">
      <c r="G66718" s="12"/>
    </row>
    <row r="66719" spans="7:7" x14ac:dyDescent="0.2">
      <c r="G66719" s="12"/>
    </row>
    <row r="66720" spans="7:7" x14ac:dyDescent="0.2">
      <c r="G66720" s="12"/>
    </row>
    <row r="66721" spans="7:7" x14ac:dyDescent="0.2">
      <c r="G66721" s="12"/>
    </row>
    <row r="66722" spans="7:7" x14ac:dyDescent="0.2">
      <c r="G66722" s="12"/>
    </row>
    <row r="66723" spans="7:7" x14ac:dyDescent="0.2">
      <c r="G66723" s="12"/>
    </row>
    <row r="66724" spans="7:7" x14ac:dyDescent="0.2">
      <c r="G66724" s="12"/>
    </row>
    <row r="66725" spans="7:7" x14ac:dyDescent="0.2">
      <c r="G66725" s="12"/>
    </row>
    <row r="66726" spans="7:7" x14ac:dyDescent="0.2">
      <c r="G66726" s="12"/>
    </row>
    <row r="66727" spans="7:7" x14ac:dyDescent="0.2">
      <c r="G66727" s="12"/>
    </row>
    <row r="66728" spans="7:7" x14ac:dyDescent="0.2">
      <c r="G66728" s="12"/>
    </row>
    <row r="66729" spans="7:7" x14ac:dyDescent="0.2">
      <c r="G66729" s="12"/>
    </row>
    <row r="66730" spans="7:7" x14ac:dyDescent="0.2">
      <c r="G66730" s="12"/>
    </row>
    <row r="66731" spans="7:7" x14ac:dyDescent="0.2">
      <c r="G66731" s="12"/>
    </row>
    <row r="66732" spans="7:7" x14ac:dyDescent="0.2">
      <c r="G66732" s="12"/>
    </row>
    <row r="66733" spans="7:7" x14ac:dyDescent="0.2">
      <c r="G66733" s="12"/>
    </row>
    <row r="66734" spans="7:7" x14ac:dyDescent="0.2">
      <c r="G66734" s="12"/>
    </row>
    <row r="66735" spans="7:7" x14ac:dyDescent="0.2">
      <c r="G66735" s="12"/>
    </row>
    <row r="66736" spans="7:7" x14ac:dyDescent="0.2">
      <c r="G66736" s="12"/>
    </row>
    <row r="66737" spans="7:7" x14ac:dyDescent="0.2">
      <c r="G66737" s="12"/>
    </row>
    <row r="66738" spans="7:7" x14ac:dyDescent="0.2">
      <c r="G66738" s="12"/>
    </row>
    <row r="66739" spans="7:7" x14ac:dyDescent="0.2">
      <c r="G66739" s="12"/>
    </row>
    <row r="66740" spans="7:7" x14ac:dyDescent="0.2">
      <c r="G66740" s="12"/>
    </row>
    <row r="66741" spans="7:7" x14ac:dyDescent="0.2">
      <c r="G66741" s="12"/>
    </row>
    <row r="66742" spans="7:7" x14ac:dyDescent="0.2">
      <c r="G66742" s="12"/>
    </row>
    <row r="66743" spans="7:7" x14ac:dyDescent="0.2">
      <c r="G66743" s="12"/>
    </row>
    <row r="66744" spans="7:7" x14ac:dyDescent="0.2">
      <c r="G66744" s="12"/>
    </row>
    <row r="66745" spans="7:7" x14ac:dyDescent="0.2">
      <c r="G66745" s="12"/>
    </row>
    <row r="66746" spans="7:7" x14ac:dyDescent="0.2">
      <c r="G66746" s="12"/>
    </row>
    <row r="66747" spans="7:7" x14ac:dyDescent="0.2">
      <c r="G66747" s="12"/>
    </row>
    <row r="66748" spans="7:7" x14ac:dyDescent="0.2">
      <c r="G66748" s="12"/>
    </row>
    <row r="66749" spans="7:7" x14ac:dyDescent="0.2">
      <c r="G66749" s="12"/>
    </row>
    <row r="66750" spans="7:7" x14ac:dyDescent="0.2">
      <c r="G66750" s="12"/>
    </row>
    <row r="66751" spans="7:7" x14ac:dyDescent="0.2">
      <c r="G66751" s="12"/>
    </row>
    <row r="66752" spans="7:7" x14ac:dyDescent="0.2">
      <c r="G66752" s="12"/>
    </row>
    <row r="66753" spans="7:7" x14ac:dyDescent="0.2">
      <c r="G66753" s="12"/>
    </row>
    <row r="66754" spans="7:7" x14ac:dyDescent="0.2">
      <c r="G66754" s="12"/>
    </row>
    <row r="66755" spans="7:7" x14ac:dyDescent="0.2">
      <c r="G66755" s="12"/>
    </row>
    <row r="66756" spans="7:7" x14ac:dyDescent="0.2">
      <c r="G66756" s="12"/>
    </row>
    <row r="66757" spans="7:7" x14ac:dyDescent="0.2">
      <c r="G66757" s="12"/>
    </row>
    <row r="66758" spans="7:7" x14ac:dyDescent="0.2">
      <c r="G66758" s="12"/>
    </row>
    <row r="66759" spans="7:7" x14ac:dyDescent="0.2">
      <c r="G66759" s="12"/>
    </row>
    <row r="66760" spans="7:7" x14ac:dyDescent="0.2">
      <c r="G66760" s="12"/>
    </row>
    <row r="66761" spans="7:7" x14ac:dyDescent="0.2">
      <c r="G66761" s="12"/>
    </row>
    <row r="66762" spans="7:7" x14ac:dyDescent="0.2">
      <c r="G66762" s="12"/>
    </row>
    <row r="66763" spans="7:7" x14ac:dyDescent="0.2">
      <c r="G66763" s="12"/>
    </row>
    <row r="66764" spans="7:7" x14ac:dyDescent="0.2">
      <c r="G66764" s="12"/>
    </row>
    <row r="66765" spans="7:7" x14ac:dyDescent="0.2">
      <c r="G66765" s="12"/>
    </row>
    <row r="66766" spans="7:7" x14ac:dyDescent="0.2">
      <c r="G66766" s="12"/>
    </row>
    <row r="66767" spans="7:7" x14ac:dyDescent="0.2">
      <c r="G66767" s="12"/>
    </row>
    <row r="66768" spans="7:7" x14ac:dyDescent="0.2">
      <c r="G66768" s="12"/>
    </row>
    <row r="66769" spans="7:7" x14ac:dyDescent="0.2">
      <c r="G66769" s="12"/>
    </row>
    <row r="66770" spans="7:7" x14ac:dyDescent="0.2">
      <c r="G66770" s="12"/>
    </row>
    <row r="66771" spans="7:7" x14ac:dyDescent="0.2">
      <c r="G66771" s="12"/>
    </row>
    <row r="66772" spans="7:7" x14ac:dyDescent="0.2">
      <c r="G66772" s="12"/>
    </row>
    <row r="66773" spans="7:7" x14ac:dyDescent="0.2">
      <c r="G66773" s="12"/>
    </row>
    <row r="66774" spans="7:7" x14ac:dyDescent="0.2">
      <c r="G66774" s="12"/>
    </row>
    <row r="66775" spans="7:7" x14ac:dyDescent="0.2">
      <c r="G66775" s="12"/>
    </row>
    <row r="66776" spans="7:7" x14ac:dyDescent="0.2">
      <c r="G66776" s="12"/>
    </row>
    <row r="66777" spans="7:7" x14ac:dyDescent="0.2">
      <c r="G66777" s="12"/>
    </row>
    <row r="66778" spans="7:7" x14ac:dyDescent="0.2">
      <c r="G66778" s="12"/>
    </row>
    <row r="66779" spans="7:7" x14ac:dyDescent="0.2">
      <c r="G66779" s="12"/>
    </row>
    <row r="66780" spans="7:7" x14ac:dyDescent="0.2">
      <c r="G66780" s="12"/>
    </row>
    <row r="66781" spans="7:7" x14ac:dyDescent="0.2">
      <c r="G66781" s="12"/>
    </row>
    <row r="66782" spans="7:7" x14ac:dyDescent="0.2">
      <c r="G66782" s="12"/>
    </row>
    <row r="66783" spans="7:7" x14ac:dyDescent="0.2">
      <c r="G66783" s="12"/>
    </row>
    <row r="66784" spans="7:7" x14ac:dyDescent="0.2">
      <c r="G66784" s="12"/>
    </row>
    <row r="66785" spans="7:7" x14ac:dyDescent="0.2">
      <c r="G66785" s="12"/>
    </row>
    <row r="66786" spans="7:7" x14ac:dyDescent="0.2">
      <c r="G66786" s="12"/>
    </row>
    <row r="66787" spans="7:7" x14ac:dyDescent="0.2">
      <c r="G66787" s="12"/>
    </row>
    <row r="66788" spans="7:7" x14ac:dyDescent="0.2">
      <c r="G66788" s="12"/>
    </row>
    <row r="66789" spans="7:7" x14ac:dyDescent="0.2">
      <c r="G66789" s="12"/>
    </row>
    <row r="66790" spans="7:7" x14ac:dyDescent="0.2">
      <c r="G66790" s="12"/>
    </row>
    <row r="66791" spans="7:7" x14ac:dyDescent="0.2">
      <c r="G66791" s="12"/>
    </row>
    <row r="66792" spans="7:7" x14ac:dyDescent="0.2">
      <c r="G66792" s="12"/>
    </row>
    <row r="66793" spans="7:7" x14ac:dyDescent="0.2">
      <c r="G66793" s="12"/>
    </row>
    <row r="66794" spans="7:7" x14ac:dyDescent="0.2">
      <c r="G66794" s="12"/>
    </row>
    <row r="66795" spans="7:7" x14ac:dyDescent="0.2">
      <c r="G66795" s="12"/>
    </row>
    <row r="66796" spans="7:7" x14ac:dyDescent="0.2">
      <c r="G66796" s="12"/>
    </row>
    <row r="66797" spans="7:7" x14ac:dyDescent="0.2">
      <c r="G66797" s="12"/>
    </row>
    <row r="66798" spans="7:7" x14ac:dyDescent="0.2">
      <c r="G66798" s="12"/>
    </row>
    <row r="66799" spans="7:7" x14ac:dyDescent="0.2">
      <c r="G66799" s="12"/>
    </row>
    <row r="66800" spans="7:7" x14ac:dyDescent="0.2">
      <c r="G66800" s="12"/>
    </row>
    <row r="66801" spans="7:7" x14ac:dyDescent="0.2">
      <c r="G66801" s="12"/>
    </row>
    <row r="66802" spans="7:7" x14ac:dyDescent="0.2">
      <c r="G66802" s="12"/>
    </row>
    <row r="66803" spans="7:7" x14ac:dyDescent="0.2">
      <c r="G66803" s="12"/>
    </row>
    <row r="66804" spans="7:7" x14ac:dyDescent="0.2">
      <c r="G66804" s="12"/>
    </row>
    <row r="66805" spans="7:7" x14ac:dyDescent="0.2">
      <c r="G66805" s="12"/>
    </row>
    <row r="66806" spans="7:7" x14ac:dyDescent="0.2">
      <c r="G66806" s="12"/>
    </row>
    <row r="66807" spans="7:7" x14ac:dyDescent="0.2">
      <c r="G66807" s="12"/>
    </row>
    <row r="66808" spans="7:7" x14ac:dyDescent="0.2">
      <c r="G66808" s="12"/>
    </row>
    <row r="66809" spans="7:7" x14ac:dyDescent="0.2">
      <c r="G66809" s="12"/>
    </row>
    <row r="66810" spans="7:7" x14ac:dyDescent="0.2">
      <c r="G66810" s="12"/>
    </row>
    <row r="66811" spans="7:7" x14ac:dyDescent="0.2">
      <c r="G66811" s="12"/>
    </row>
    <row r="66812" spans="7:7" x14ac:dyDescent="0.2">
      <c r="G66812" s="12"/>
    </row>
    <row r="66813" spans="7:7" x14ac:dyDescent="0.2">
      <c r="G66813" s="12"/>
    </row>
    <row r="66814" spans="7:7" x14ac:dyDescent="0.2">
      <c r="G66814" s="12"/>
    </row>
    <row r="66815" spans="7:7" x14ac:dyDescent="0.2">
      <c r="G66815" s="12"/>
    </row>
    <row r="66816" spans="7:7" x14ac:dyDescent="0.2">
      <c r="G66816" s="12"/>
    </row>
    <row r="66817" spans="7:7" x14ac:dyDescent="0.2">
      <c r="G66817" s="12"/>
    </row>
    <row r="66818" spans="7:7" x14ac:dyDescent="0.2">
      <c r="G66818" s="12"/>
    </row>
    <row r="66819" spans="7:7" x14ac:dyDescent="0.2">
      <c r="G66819" s="12"/>
    </row>
    <row r="66820" spans="7:7" x14ac:dyDescent="0.2">
      <c r="G66820" s="12"/>
    </row>
    <row r="66821" spans="7:7" x14ac:dyDescent="0.2">
      <c r="G66821" s="12"/>
    </row>
    <row r="66822" spans="7:7" x14ac:dyDescent="0.2">
      <c r="G66822" s="12"/>
    </row>
    <row r="66823" spans="7:7" x14ac:dyDescent="0.2">
      <c r="G66823" s="12"/>
    </row>
    <row r="66824" spans="7:7" x14ac:dyDescent="0.2">
      <c r="G66824" s="12"/>
    </row>
    <row r="66825" spans="7:7" x14ac:dyDescent="0.2">
      <c r="G66825" s="12"/>
    </row>
    <row r="66826" spans="7:7" x14ac:dyDescent="0.2">
      <c r="G66826" s="12"/>
    </row>
    <row r="66827" spans="7:7" x14ac:dyDescent="0.2">
      <c r="G66827" s="12"/>
    </row>
    <row r="66828" spans="7:7" x14ac:dyDescent="0.2">
      <c r="G66828" s="12"/>
    </row>
    <row r="66829" spans="7:7" x14ac:dyDescent="0.2">
      <c r="G66829" s="12"/>
    </row>
    <row r="66830" spans="7:7" x14ac:dyDescent="0.2">
      <c r="G66830" s="12"/>
    </row>
    <row r="66831" spans="7:7" x14ac:dyDescent="0.2">
      <c r="G66831" s="12"/>
    </row>
    <row r="66832" spans="7:7" x14ac:dyDescent="0.2">
      <c r="G66832" s="12"/>
    </row>
    <row r="66833" spans="7:7" x14ac:dyDescent="0.2">
      <c r="G66833" s="12"/>
    </row>
    <row r="66834" spans="7:7" x14ac:dyDescent="0.2">
      <c r="G66834" s="12"/>
    </row>
    <row r="66835" spans="7:7" x14ac:dyDescent="0.2">
      <c r="G66835" s="12"/>
    </row>
    <row r="66836" spans="7:7" x14ac:dyDescent="0.2">
      <c r="G66836" s="12"/>
    </row>
    <row r="66837" spans="7:7" x14ac:dyDescent="0.2">
      <c r="G66837" s="12"/>
    </row>
    <row r="66838" spans="7:7" x14ac:dyDescent="0.2">
      <c r="G66838" s="12"/>
    </row>
    <row r="66839" spans="7:7" x14ac:dyDescent="0.2">
      <c r="G66839" s="12"/>
    </row>
    <row r="66840" spans="7:7" x14ac:dyDescent="0.2">
      <c r="G66840" s="12"/>
    </row>
    <row r="66841" spans="7:7" x14ac:dyDescent="0.2">
      <c r="G66841" s="12"/>
    </row>
    <row r="66842" spans="7:7" x14ac:dyDescent="0.2">
      <c r="G66842" s="12"/>
    </row>
    <row r="66843" spans="7:7" x14ac:dyDescent="0.2">
      <c r="G66843" s="12"/>
    </row>
    <row r="66844" spans="7:7" x14ac:dyDescent="0.2">
      <c r="G66844" s="12"/>
    </row>
    <row r="66845" spans="7:7" x14ac:dyDescent="0.2">
      <c r="G66845" s="12"/>
    </row>
    <row r="66846" spans="7:7" x14ac:dyDescent="0.2">
      <c r="G66846" s="12"/>
    </row>
    <row r="66847" spans="7:7" x14ac:dyDescent="0.2">
      <c r="G66847" s="12"/>
    </row>
    <row r="66848" spans="7:7" x14ac:dyDescent="0.2">
      <c r="G66848" s="12"/>
    </row>
    <row r="66849" spans="7:7" x14ac:dyDescent="0.2">
      <c r="G66849" s="12"/>
    </row>
    <row r="66850" spans="7:7" x14ac:dyDescent="0.2">
      <c r="G66850" s="12"/>
    </row>
    <row r="66851" spans="7:7" x14ac:dyDescent="0.2">
      <c r="G66851" s="12"/>
    </row>
    <row r="66852" spans="7:7" x14ac:dyDescent="0.2">
      <c r="G66852" s="12"/>
    </row>
    <row r="66853" spans="7:7" x14ac:dyDescent="0.2">
      <c r="G66853" s="12"/>
    </row>
    <row r="66854" spans="7:7" x14ac:dyDescent="0.2">
      <c r="G66854" s="12"/>
    </row>
    <row r="66855" spans="7:7" x14ac:dyDescent="0.2">
      <c r="G66855" s="12"/>
    </row>
    <row r="66856" spans="7:7" x14ac:dyDescent="0.2">
      <c r="G66856" s="12"/>
    </row>
    <row r="66857" spans="7:7" x14ac:dyDescent="0.2">
      <c r="G66857" s="12"/>
    </row>
    <row r="66858" spans="7:7" x14ac:dyDescent="0.2">
      <c r="G66858" s="12"/>
    </row>
    <row r="66859" spans="7:7" x14ac:dyDescent="0.2">
      <c r="G66859" s="12"/>
    </row>
    <row r="66860" spans="7:7" x14ac:dyDescent="0.2">
      <c r="G66860" s="12"/>
    </row>
    <row r="66861" spans="7:7" x14ac:dyDescent="0.2">
      <c r="G66861" s="12"/>
    </row>
    <row r="66862" spans="7:7" x14ac:dyDescent="0.2">
      <c r="G66862" s="12"/>
    </row>
    <row r="66863" spans="7:7" x14ac:dyDescent="0.2">
      <c r="G66863" s="12"/>
    </row>
    <row r="66864" spans="7:7" x14ac:dyDescent="0.2">
      <c r="G66864" s="12"/>
    </row>
    <row r="66865" spans="7:7" x14ac:dyDescent="0.2">
      <c r="G66865" s="12"/>
    </row>
    <row r="66866" spans="7:7" x14ac:dyDescent="0.2">
      <c r="G66866" s="12"/>
    </row>
    <row r="66867" spans="7:7" x14ac:dyDescent="0.2">
      <c r="G66867" s="12"/>
    </row>
    <row r="66868" spans="7:7" x14ac:dyDescent="0.2">
      <c r="G66868" s="12"/>
    </row>
    <row r="66869" spans="7:7" x14ac:dyDescent="0.2">
      <c r="G66869" s="12"/>
    </row>
    <row r="66870" spans="7:7" x14ac:dyDescent="0.2">
      <c r="G66870" s="12"/>
    </row>
    <row r="66871" spans="7:7" x14ac:dyDescent="0.2">
      <c r="G66871" s="12"/>
    </row>
    <row r="66872" spans="7:7" x14ac:dyDescent="0.2">
      <c r="G66872" s="12"/>
    </row>
    <row r="66873" spans="7:7" x14ac:dyDescent="0.2">
      <c r="G66873" s="12"/>
    </row>
    <row r="66874" spans="7:7" x14ac:dyDescent="0.2">
      <c r="G66874" s="12"/>
    </row>
    <row r="66875" spans="7:7" x14ac:dyDescent="0.2">
      <c r="G66875" s="12"/>
    </row>
    <row r="66876" spans="7:7" x14ac:dyDescent="0.2">
      <c r="G66876" s="12"/>
    </row>
    <row r="66877" spans="7:7" x14ac:dyDescent="0.2">
      <c r="G66877" s="12"/>
    </row>
    <row r="66878" spans="7:7" x14ac:dyDescent="0.2">
      <c r="G66878" s="12"/>
    </row>
    <row r="66879" spans="7:7" x14ac:dyDescent="0.2">
      <c r="G66879" s="12"/>
    </row>
    <row r="66880" spans="7:7" x14ac:dyDescent="0.2">
      <c r="G66880" s="12"/>
    </row>
    <row r="66881" spans="7:7" x14ac:dyDescent="0.2">
      <c r="G66881" s="12"/>
    </row>
    <row r="66882" spans="7:7" x14ac:dyDescent="0.2">
      <c r="G66882" s="12"/>
    </row>
    <row r="66883" spans="7:7" x14ac:dyDescent="0.2">
      <c r="G66883" s="12"/>
    </row>
    <row r="66884" spans="7:7" x14ac:dyDescent="0.2">
      <c r="G66884" s="12"/>
    </row>
    <row r="66885" spans="7:7" x14ac:dyDescent="0.2">
      <c r="G66885" s="12"/>
    </row>
    <row r="66886" spans="7:7" x14ac:dyDescent="0.2">
      <c r="G66886" s="12"/>
    </row>
    <row r="66887" spans="7:7" x14ac:dyDescent="0.2">
      <c r="G66887" s="12"/>
    </row>
    <row r="66888" spans="7:7" x14ac:dyDescent="0.2">
      <c r="G66888" s="12"/>
    </row>
    <row r="66889" spans="7:7" x14ac:dyDescent="0.2">
      <c r="G66889" s="12"/>
    </row>
    <row r="66890" spans="7:7" x14ac:dyDescent="0.2">
      <c r="G66890" s="12"/>
    </row>
    <row r="66891" spans="7:7" x14ac:dyDescent="0.2">
      <c r="G66891" s="12"/>
    </row>
    <row r="66892" spans="7:7" x14ac:dyDescent="0.2">
      <c r="G66892" s="12"/>
    </row>
    <row r="66893" spans="7:7" x14ac:dyDescent="0.2">
      <c r="G66893" s="12"/>
    </row>
    <row r="66894" spans="7:7" x14ac:dyDescent="0.2">
      <c r="G66894" s="12"/>
    </row>
    <row r="66895" spans="7:7" x14ac:dyDescent="0.2">
      <c r="G66895" s="12"/>
    </row>
    <row r="66896" spans="7:7" x14ac:dyDescent="0.2">
      <c r="G66896" s="12"/>
    </row>
    <row r="66897" spans="7:7" x14ac:dyDescent="0.2">
      <c r="G66897" s="12"/>
    </row>
    <row r="66898" spans="7:7" x14ac:dyDescent="0.2">
      <c r="G66898" s="12"/>
    </row>
    <row r="66899" spans="7:7" x14ac:dyDescent="0.2">
      <c r="G66899" s="12"/>
    </row>
    <row r="66900" spans="7:7" x14ac:dyDescent="0.2">
      <c r="G66900" s="12"/>
    </row>
    <row r="66901" spans="7:7" x14ac:dyDescent="0.2">
      <c r="G66901" s="12"/>
    </row>
    <row r="66902" spans="7:7" x14ac:dyDescent="0.2">
      <c r="G66902" s="12"/>
    </row>
    <row r="66903" spans="7:7" x14ac:dyDescent="0.2">
      <c r="G66903" s="12"/>
    </row>
    <row r="66904" spans="7:7" x14ac:dyDescent="0.2">
      <c r="G66904" s="12"/>
    </row>
    <row r="66905" spans="7:7" x14ac:dyDescent="0.2">
      <c r="G66905" s="12"/>
    </row>
    <row r="66906" spans="7:7" x14ac:dyDescent="0.2">
      <c r="G66906" s="12"/>
    </row>
    <row r="66907" spans="7:7" x14ac:dyDescent="0.2">
      <c r="G66907" s="12"/>
    </row>
    <row r="66908" spans="7:7" x14ac:dyDescent="0.2">
      <c r="G66908" s="12"/>
    </row>
    <row r="66909" spans="7:7" x14ac:dyDescent="0.2">
      <c r="G66909" s="12"/>
    </row>
    <row r="66910" spans="7:7" x14ac:dyDescent="0.2">
      <c r="G66910" s="12"/>
    </row>
    <row r="66911" spans="7:7" x14ac:dyDescent="0.2">
      <c r="G66911" s="12"/>
    </row>
    <row r="66912" spans="7:7" x14ac:dyDescent="0.2">
      <c r="G66912" s="12"/>
    </row>
    <row r="66913" spans="7:7" x14ac:dyDescent="0.2">
      <c r="G66913" s="12"/>
    </row>
    <row r="66914" spans="7:7" x14ac:dyDescent="0.2">
      <c r="G66914" s="12"/>
    </row>
    <row r="66915" spans="7:7" x14ac:dyDescent="0.2">
      <c r="G66915" s="12"/>
    </row>
    <row r="66916" spans="7:7" x14ac:dyDescent="0.2">
      <c r="G66916" s="12"/>
    </row>
    <row r="66917" spans="7:7" x14ac:dyDescent="0.2">
      <c r="G66917" s="12"/>
    </row>
    <row r="66918" spans="7:7" x14ac:dyDescent="0.2">
      <c r="G66918" s="12"/>
    </row>
    <row r="66919" spans="7:7" x14ac:dyDescent="0.2">
      <c r="G66919" s="12"/>
    </row>
    <row r="66920" spans="7:7" x14ac:dyDescent="0.2">
      <c r="G66920" s="12"/>
    </row>
    <row r="66921" spans="7:7" x14ac:dyDescent="0.2">
      <c r="G66921" s="12"/>
    </row>
    <row r="66922" spans="7:7" x14ac:dyDescent="0.2">
      <c r="G66922" s="12"/>
    </row>
    <row r="66923" spans="7:7" x14ac:dyDescent="0.2">
      <c r="G66923" s="12"/>
    </row>
    <row r="66924" spans="7:7" x14ac:dyDescent="0.2">
      <c r="G66924" s="12"/>
    </row>
    <row r="66925" spans="7:7" x14ac:dyDescent="0.2">
      <c r="G66925" s="12"/>
    </row>
    <row r="66926" spans="7:7" x14ac:dyDescent="0.2">
      <c r="G66926" s="12"/>
    </row>
    <row r="66927" spans="7:7" x14ac:dyDescent="0.2">
      <c r="G66927" s="12"/>
    </row>
    <row r="66928" spans="7:7" x14ac:dyDescent="0.2">
      <c r="G66928" s="12"/>
    </row>
    <row r="66929" spans="7:7" x14ac:dyDescent="0.2">
      <c r="G66929" s="12"/>
    </row>
    <row r="66930" spans="7:7" x14ac:dyDescent="0.2">
      <c r="G66930" s="12"/>
    </row>
    <row r="66931" spans="7:7" x14ac:dyDescent="0.2">
      <c r="G66931" s="12"/>
    </row>
    <row r="66932" spans="7:7" x14ac:dyDescent="0.2">
      <c r="G66932" s="12"/>
    </row>
    <row r="66933" spans="7:7" x14ac:dyDescent="0.2">
      <c r="G66933" s="12"/>
    </row>
    <row r="66934" spans="7:7" x14ac:dyDescent="0.2">
      <c r="G66934" s="12"/>
    </row>
    <row r="66935" spans="7:7" x14ac:dyDescent="0.2">
      <c r="G66935" s="12"/>
    </row>
    <row r="66936" spans="7:7" x14ac:dyDescent="0.2">
      <c r="G66936" s="12"/>
    </row>
    <row r="66937" spans="7:7" x14ac:dyDescent="0.2">
      <c r="G66937" s="12"/>
    </row>
    <row r="66938" spans="7:7" x14ac:dyDescent="0.2">
      <c r="G66938" s="12"/>
    </row>
    <row r="66939" spans="7:7" x14ac:dyDescent="0.2">
      <c r="G66939" s="12"/>
    </row>
    <row r="66940" spans="7:7" x14ac:dyDescent="0.2">
      <c r="G66940" s="12"/>
    </row>
    <row r="66941" spans="7:7" x14ac:dyDescent="0.2">
      <c r="G66941" s="12"/>
    </row>
    <row r="66942" spans="7:7" x14ac:dyDescent="0.2">
      <c r="G66942" s="12"/>
    </row>
    <row r="66943" spans="7:7" x14ac:dyDescent="0.2">
      <c r="G66943" s="12"/>
    </row>
    <row r="66944" spans="7:7" x14ac:dyDescent="0.2">
      <c r="G66944" s="12"/>
    </row>
    <row r="66945" spans="7:7" x14ac:dyDescent="0.2">
      <c r="G66945" s="12"/>
    </row>
    <row r="66946" spans="7:7" x14ac:dyDescent="0.2">
      <c r="G66946" s="12"/>
    </row>
    <row r="66947" spans="7:7" x14ac:dyDescent="0.2">
      <c r="G66947" s="12"/>
    </row>
    <row r="66948" spans="7:7" x14ac:dyDescent="0.2">
      <c r="G66948" s="12"/>
    </row>
    <row r="66949" spans="7:7" x14ac:dyDescent="0.2">
      <c r="G66949" s="12"/>
    </row>
    <row r="66950" spans="7:7" x14ac:dyDescent="0.2">
      <c r="G66950" s="12"/>
    </row>
    <row r="66951" spans="7:7" x14ac:dyDescent="0.2">
      <c r="G66951" s="12"/>
    </row>
    <row r="66952" spans="7:7" x14ac:dyDescent="0.2">
      <c r="G66952" s="12"/>
    </row>
    <row r="66953" spans="7:7" x14ac:dyDescent="0.2">
      <c r="G66953" s="12"/>
    </row>
    <row r="66954" spans="7:7" x14ac:dyDescent="0.2">
      <c r="G66954" s="12"/>
    </row>
    <row r="66955" spans="7:7" x14ac:dyDescent="0.2">
      <c r="G66955" s="12"/>
    </row>
    <row r="66956" spans="7:7" x14ac:dyDescent="0.2">
      <c r="G66956" s="12"/>
    </row>
    <row r="66957" spans="7:7" x14ac:dyDescent="0.2">
      <c r="G66957" s="12"/>
    </row>
    <row r="66958" spans="7:7" x14ac:dyDescent="0.2">
      <c r="G66958" s="12"/>
    </row>
    <row r="66959" spans="7:7" x14ac:dyDescent="0.2">
      <c r="G66959" s="12"/>
    </row>
    <row r="66960" spans="7:7" x14ac:dyDescent="0.2">
      <c r="G66960" s="12"/>
    </row>
    <row r="66961" spans="7:7" x14ac:dyDescent="0.2">
      <c r="G66961" s="12"/>
    </row>
    <row r="66962" spans="7:7" x14ac:dyDescent="0.2">
      <c r="G66962" s="12"/>
    </row>
    <row r="66963" spans="7:7" x14ac:dyDescent="0.2">
      <c r="G66963" s="12"/>
    </row>
    <row r="66964" spans="7:7" x14ac:dyDescent="0.2">
      <c r="G66964" s="12"/>
    </row>
    <row r="66965" spans="7:7" x14ac:dyDescent="0.2">
      <c r="G66965" s="12"/>
    </row>
    <row r="66966" spans="7:7" x14ac:dyDescent="0.2">
      <c r="G66966" s="12"/>
    </row>
    <row r="66967" spans="7:7" x14ac:dyDescent="0.2">
      <c r="G66967" s="12"/>
    </row>
    <row r="66968" spans="7:7" x14ac:dyDescent="0.2">
      <c r="G66968" s="12"/>
    </row>
    <row r="66969" spans="7:7" x14ac:dyDescent="0.2">
      <c r="G66969" s="12"/>
    </row>
    <row r="66970" spans="7:7" x14ac:dyDescent="0.2">
      <c r="G66970" s="12"/>
    </row>
    <row r="66971" spans="7:7" x14ac:dyDescent="0.2">
      <c r="G66971" s="12"/>
    </row>
    <row r="66972" spans="7:7" x14ac:dyDescent="0.2">
      <c r="G66972" s="12"/>
    </row>
    <row r="66973" spans="7:7" x14ac:dyDescent="0.2">
      <c r="G66973" s="12"/>
    </row>
    <row r="66974" spans="7:7" x14ac:dyDescent="0.2">
      <c r="G66974" s="12"/>
    </row>
    <row r="66975" spans="7:7" x14ac:dyDescent="0.2">
      <c r="G66975" s="12"/>
    </row>
    <row r="66976" spans="7:7" x14ac:dyDescent="0.2">
      <c r="G66976" s="12"/>
    </row>
    <row r="66977" spans="7:7" x14ac:dyDescent="0.2">
      <c r="G66977" s="12"/>
    </row>
    <row r="66978" spans="7:7" x14ac:dyDescent="0.2">
      <c r="G66978" s="12"/>
    </row>
    <row r="66979" spans="7:7" x14ac:dyDescent="0.2">
      <c r="G66979" s="12"/>
    </row>
    <row r="66980" spans="7:7" x14ac:dyDescent="0.2">
      <c r="G66980" s="12"/>
    </row>
    <row r="66981" spans="7:7" x14ac:dyDescent="0.2">
      <c r="G66981" s="12"/>
    </row>
    <row r="66982" spans="7:7" x14ac:dyDescent="0.2">
      <c r="G66982" s="12"/>
    </row>
    <row r="66983" spans="7:7" x14ac:dyDescent="0.2">
      <c r="G66983" s="12"/>
    </row>
    <row r="66984" spans="7:7" x14ac:dyDescent="0.2">
      <c r="G66984" s="12"/>
    </row>
    <row r="66985" spans="7:7" x14ac:dyDescent="0.2">
      <c r="G66985" s="12"/>
    </row>
    <row r="66986" spans="7:7" x14ac:dyDescent="0.2">
      <c r="G66986" s="12"/>
    </row>
    <row r="66987" spans="7:7" x14ac:dyDescent="0.2">
      <c r="G66987" s="12"/>
    </row>
    <row r="66988" spans="7:7" x14ac:dyDescent="0.2">
      <c r="G66988" s="12"/>
    </row>
    <row r="66989" spans="7:7" x14ac:dyDescent="0.2">
      <c r="G66989" s="12"/>
    </row>
    <row r="66990" spans="7:7" x14ac:dyDescent="0.2">
      <c r="G66990" s="12"/>
    </row>
    <row r="66991" spans="7:7" x14ac:dyDescent="0.2">
      <c r="G66991" s="12"/>
    </row>
    <row r="66992" spans="7:7" x14ac:dyDescent="0.2">
      <c r="G66992" s="12"/>
    </row>
    <row r="66993" spans="7:7" x14ac:dyDescent="0.2">
      <c r="G66993" s="12"/>
    </row>
    <row r="66994" spans="7:7" x14ac:dyDescent="0.2">
      <c r="G66994" s="12"/>
    </row>
    <row r="66995" spans="7:7" x14ac:dyDescent="0.2">
      <c r="G66995" s="12"/>
    </row>
    <row r="66996" spans="7:7" x14ac:dyDescent="0.2">
      <c r="G66996" s="12"/>
    </row>
    <row r="66997" spans="7:7" x14ac:dyDescent="0.2">
      <c r="G66997" s="12"/>
    </row>
    <row r="66998" spans="7:7" x14ac:dyDescent="0.2">
      <c r="G66998" s="12"/>
    </row>
    <row r="66999" spans="7:7" x14ac:dyDescent="0.2">
      <c r="G66999" s="12"/>
    </row>
    <row r="67000" spans="7:7" x14ac:dyDescent="0.2">
      <c r="G67000" s="12"/>
    </row>
    <row r="67001" spans="7:7" x14ac:dyDescent="0.2">
      <c r="G67001" s="12"/>
    </row>
    <row r="67002" spans="7:7" x14ac:dyDescent="0.2">
      <c r="G67002" s="12"/>
    </row>
    <row r="67003" spans="7:7" x14ac:dyDescent="0.2">
      <c r="G67003" s="12"/>
    </row>
    <row r="67004" spans="7:7" x14ac:dyDescent="0.2">
      <c r="G67004" s="12"/>
    </row>
    <row r="67005" spans="7:7" x14ac:dyDescent="0.2">
      <c r="G67005" s="12"/>
    </row>
    <row r="67006" spans="7:7" x14ac:dyDescent="0.2">
      <c r="G67006" s="12"/>
    </row>
    <row r="67007" spans="7:7" x14ac:dyDescent="0.2">
      <c r="G67007" s="12"/>
    </row>
    <row r="67008" spans="7:7" x14ac:dyDescent="0.2">
      <c r="G67008" s="12"/>
    </row>
    <row r="67009" spans="7:7" x14ac:dyDescent="0.2">
      <c r="G67009" s="12"/>
    </row>
    <row r="67010" spans="7:7" x14ac:dyDescent="0.2">
      <c r="G67010" s="12"/>
    </row>
    <row r="67011" spans="7:7" x14ac:dyDescent="0.2">
      <c r="G67011" s="12"/>
    </row>
    <row r="67012" spans="7:7" x14ac:dyDescent="0.2">
      <c r="G67012" s="12"/>
    </row>
    <row r="67013" spans="7:7" x14ac:dyDescent="0.2">
      <c r="G67013" s="12"/>
    </row>
    <row r="67014" spans="7:7" x14ac:dyDescent="0.2">
      <c r="G67014" s="12"/>
    </row>
    <row r="67015" spans="7:7" x14ac:dyDescent="0.2">
      <c r="G67015" s="12"/>
    </row>
    <row r="67016" spans="7:7" x14ac:dyDescent="0.2">
      <c r="G67016" s="12"/>
    </row>
    <row r="67017" spans="7:7" x14ac:dyDescent="0.2">
      <c r="G67017" s="12"/>
    </row>
    <row r="67018" spans="7:7" x14ac:dyDescent="0.2">
      <c r="G67018" s="12"/>
    </row>
    <row r="67019" spans="7:7" x14ac:dyDescent="0.2">
      <c r="G67019" s="12"/>
    </row>
    <row r="67020" spans="7:7" x14ac:dyDescent="0.2">
      <c r="G67020" s="12"/>
    </row>
    <row r="67021" spans="7:7" x14ac:dyDescent="0.2">
      <c r="G67021" s="12"/>
    </row>
    <row r="67022" spans="7:7" x14ac:dyDescent="0.2">
      <c r="G67022" s="12"/>
    </row>
    <row r="67023" spans="7:7" x14ac:dyDescent="0.2">
      <c r="G67023" s="12"/>
    </row>
    <row r="67024" spans="7:7" x14ac:dyDescent="0.2">
      <c r="G67024" s="12"/>
    </row>
    <row r="67025" spans="7:7" x14ac:dyDescent="0.2">
      <c r="G67025" s="12"/>
    </row>
    <row r="67026" spans="7:7" x14ac:dyDescent="0.2">
      <c r="G67026" s="12"/>
    </row>
    <row r="67027" spans="7:7" x14ac:dyDescent="0.2">
      <c r="G67027" s="12"/>
    </row>
    <row r="67028" spans="7:7" x14ac:dyDescent="0.2">
      <c r="G67028" s="12"/>
    </row>
    <row r="67029" spans="7:7" x14ac:dyDescent="0.2">
      <c r="G67029" s="12"/>
    </row>
    <row r="67030" spans="7:7" x14ac:dyDescent="0.2">
      <c r="G67030" s="12"/>
    </row>
    <row r="67031" spans="7:7" x14ac:dyDescent="0.2">
      <c r="G67031" s="12"/>
    </row>
    <row r="67032" spans="7:7" x14ac:dyDescent="0.2">
      <c r="G67032" s="12"/>
    </row>
    <row r="67033" spans="7:7" x14ac:dyDescent="0.2">
      <c r="G67033" s="12"/>
    </row>
    <row r="67034" spans="7:7" x14ac:dyDescent="0.2">
      <c r="G67034" s="12"/>
    </row>
    <row r="67035" spans="7:7" x14ac:dyDescent="0.2">
      <c r="G67035" s="12"/>
    </row>
    <row r="67036" spans="7:7" x14ac:dyDescent="0.2">
      <c r="G67036" s="12"/>
    </row>
    <row r="67037" spans="7:7" x14ac:dyDescent="0.2">
      <c r="G67037" s="12"/>
    </row>
    <row r="67038" spans="7:7" x14ac:dyDescent="0.2">
      <c r="G67038" s="12"/>
    </row>
    <row r="67039" spans="7:7" x14ac:dyDescent="0.2">
      <c r="G67039" s="12"/>
    </row>
    <row r="67040" spans="7:7" x14ac:dyDescent="0.2">
      <c r="G67040" s="12"/>
    </row>
    <row r="67041" spans="7:7" x14ac:dyDescent="0.2">
      <c r="G67041" s="12"/>
    </row>
    <row r="67042" spans="7:7" x14ac:dyDescent="0.2">
      <c r="G67042" s="12"/>
    </row>
    <row r="67043" spans="7:7" x14ac:dyDescent="0.2">
      <c r="G67043" s="12"/>
    </row>
    <row r="67044" spans="7:7" x14ac:dyDescent="0.2">
      <c r="G67044" s="12"/>
    </row>
    <row r="67045" spans="7:7" x14ac:dyDescent="0.2">
      <c r="G67045" s="12"/>
    </row>
    <row r="67046" spans="7:7" x14ac:dyDescent="0.2">
      <c r="G67046" s="12"/>
    </row>
    <row r="67047" spans="7:7" x14ac:dyDescent="0.2">
      <c r="G67047" s="12"/>
    </row>
    <row r="67048" spans="7:7" x14ac:dyDescent="0.2">
      <c r="G67048" s="12"/>
    </row>
    <row r="67049" spans="7:7" x14ac:dyDescent="0.2">
      <c r="G67049" s="12"/>
    </row>
    <row r="67050" spans="7:7" x14ac:dyDescent="0.2">
      <c r="G67050" s="12"/>
    </row>
    <row r="67051" spans="7:7" x14ac:dyDescent="0.2">
      <c r="G67051" s="12"/>
    </row>
    <row r="67052" spans="7:7" x14ac:dyDescent="0.2">
      <c r="G67052" s="12"/>
    </row>
    <row r="67053" spans="7:7" x14ac:dyDescent="0.2">
      <c r="G67053" s="12"/>
    </row>
    <row r="67054" spans="7:7" x14ac:dyDescent="0.2">
      <c r="G67054" s="12"/>
    </row>
    <row r="67055" spans="7:7" x14ac:dyDescent="0.2">
      <c r="G67055" s="12"/>
    </row>
    <row r="67056" spans="7:7" x14ac:dyDescent="0.2">
      <c r="G67056" s="12"/>
    </row>
    <row r="67057" spans="7:7" x14ac:dyDescent="0.2">
      <c r="G67057" s="12"/>
    </row>
    <row r="67058" spans="7:7" x14ac:dyDescent="0.2">
      <c r="G67058" s="12"/>
    </row>
    <row r="67059" spans="7:7" x14ac:dyDescent="0.2">
      <c r="G67059" s="12"/>
    </row>
    <row r="67060" spans="7:7" x14ac:dyDescent="0.2">
      <c r="G67060" s="12"/>
    </row>
    <row r="67061" spans="7:7" x14ac:dyDescent="0.2">
      <c r="G67061" s="12"/>
    </row>
    <row r="67062" spans="7:7" x14ac:dyDescent="0.2">
      <c r="G67062" s="12"/>
    </row>
    <row r="67063" spans="7:7" x14ac:dyDescent="0.2">
      <c r="G67063" s="12"/>
    </row>
    <row r="67064" spans="7:7" x14ac:dyDescent="0.2">
      <c r="G67064" s="12"/>
    </row>
    <row r="67065" spans="7:7" x14ac:dyDescent="0.2">
      <c r="G67065" s="12"/>
    </row>
    <row r="67066" spans="7:7" x14ac:dyDescent="0.2">
      <c r="G67066" s="12"/>
    </row>
    <row r="67067" spans="7:7" x14ac:dyDescent="0.2">
      <c r="G67067" s="12"/>
    </row>
    <row r="67068" spans="7:7" x14ac:dyDescent="0.2">
      <c r="G67068" s="12"/>
    </row>
    <row r="67069" spans="7:7" x14ac:dyDescent="0.2">
      <c r="G67069" s="12"/>
    </row>
    <row r="67070" spans="7:7" x14ac:dyDescent="0.2">
      <c r="G67070" s="12"/>
    </row>
    <row r="67071" spans="7:7" x14ac:dyDescent="0.2">
      <c r="G67071" s="12"/>
    </row>
    <row r="67072" spans="7:7" x14ac:dyDescent="0.2">
      <c r="G67072" s="12"/>
    </row>
    <row r="67073" spans="7:7" x14ac:dyDescent="0.2">
      <c r="G67073" s="12"/>
    </row>
    <row r="67074" spans="7:7" x14ac:dyDescent="0.2">
      <c r="G67074" s="12"/>
    </row>
    <row r="67075" spans="7:7" x14ac:dyDescent="0.2">
      <c r="G67075" s="12"/>
    </row>
    <row r="67076" spans="7:7" x14ac:dyDescent="0.2">
      <c r="G67076" s="12"/>
    </row>
    <row r="67077" spans="7:7" x14ac:dyDescent="0.2">
      <c r="G67077" s="12"/>
    </row>
    <row r="67078" spans="7:7" x14ac:dyDescent="0.2">
      <c r="G67078" s="12"/>
    </row>
    <row r="67079" spans="7:7" x14ac:dyDescent="0.2">
      <c r="G67079" s="12"/>
    </row>
    <row r="67080" spans="7:7" x14ac:dyDescent="0.2">
      <c r="G67080" s="12"/>
    </row>
    <row r="67081" spans="7:7" x14ac:dyDescent="0.2">
      <c r="G67081" s="12"/>
    </row>
    <row r="67082" spans="7:7" x14ac:dyDescent="0.2">
      <c r="G67082" s="12"/>
    </row>
    <row r="67083" spans="7:7" x14ac:dyDescent="0.2">
      <c r="G67083" s="12"/>
    </row>
    <row r="67084" spans="7:7" x14ac:dyDescent="0.2">
      <c r="G67084" s="12"/>
    </row>
    <row r="67085" spans="7:7" x14ac:dyDescent="0.2">
      <c r="G67085" s="12"/>
    </row>
    <row r="67086" spans="7:7" x14ac:dyDescent="0.2">
      <c r="G67086" s="12"/>
    </row>
    <row r="67087" spans="7:7" x14ac:dyDescent="0.2">
      <c r="G67087" s="12"/>
    </row>
    <row r="67088" spans="7:7" x14ac:dyDescent="0.2">
      <c r="G67088" s="12"/>
    </row>
    <row r="67089" spans="7:7" x14ac:dyDescent="0.2">
      <c r="G67089" s="12"/>
    </row>
    <row r="67090" spans="7:7" x14ac:dyDescent="0.2">
      <c r="G67090" s="12"/>
    </row>
    <row r="67091" spans="7:7" x14ac:dyDescent="0.2">
      <c r="G67091" s="12"/>
    </row>
    <row r="67092" spans="7:7" x14ac:dyDescent="0.2">
      <c r="G67092" s="12"/>
    </row>
    <row r="67093" spans="7:7" x14ac:dyDescent="0.2">
      <c r="G67093" s="12"/>
    </row>
    <row r="67094" spans="7:7" x14ac:dyDescent="0.2">
      <c r="G67094" s="12"/>
    </row>
    <row r="67095" spans="7:7" x14ac:dyDescent="0.2">
      <c r="G67095" s="12"/>
    </row>
    <row r="67096" spans="7:7" x14ac:dyDescent="0.2">
      <c r="G67096" s="12"/>
    </row>
    <row r="67097" spans="7:7" x14ac:dyDescent="0.2">
      <c r="G67097" s="12"/>
    </row>
    <row r="67098" spans="7:7" x14ac:dyDescent="0.2">
      <c r="G67098" s="12"/>
    </row>
    <row r="67099" spans="7:7" x14ac:dyDescent="0.2">
      <c r="G67099" s="12"/>
    </row>
    <row r="67100" spans="7:7" x14ac:dyDescent="0.2">
      <c r="G67100" s="12"/>
    </row>
    <row r="67101" spans="7:7" x14ac:dyDescent="0.2">
      <c r="G67101" s="12"/>
    </row>
    <row r="67102" spans="7:7" x14ac:dyDescent="0.2">
      <c r="G67102" s="12"/>
    </row>
    <row r="67103" spans="7:7" x14ac:dyDescent="0.2">
      <c r="G67103" s="12"/>
    </row>
    <row r="67104" spans="7:7" x14ac:dyDescent="0.2">
      <c r="G67104" s="12"/>
    </row>
    <row r="67105" spans="7:7" x14ac:dyDescent="0.2">
      <c r="G67105" s="12"/>
    </row>
    <row r="67106" spans="7:7" x14ac:dyDescent="0.2">
      <c r="G67106" s="12"/>
    </row>
    <row r="67107" spans="7:7" x14ac:dyDescent="0.2">
      <c r="G67107" s="12"/>
    </row>
    <row r="67108" spans="7:7" x14ac:dyDescent="0.2">
      <c r="G67108" s="12"/>
    </row>
    <row r="67109" spans="7:7" x14ac:dyDescent="0.2">
      <c r="G67109" s="12"/>
    </row>
    <row r="67110" spans="7:7" x14ac:dyDescent="0.2">
      <c r="G67110" s="12"/>
    </row>
    <row r="67111" spans="7:7" x14ac:dyDescent="0.2">
      <c r="G67111" s="12"/>
    </row>
    <row r="67112" spans="7:7" x14ac:dyDescent="0.2">
      <c r="G67112" s="12"/>
    </row>
    <row r="67113" spans="7:7" x14ac:dyDescent="0.2">
      <c r="G67113" s="12"/>
    </row>
    <row r="67114" spans="7:7" x14ac:dyDescent="0.2">
      <c r="G67114" s="12"/>
    </row>
    <row r="67115" spans="7:7" x14ac:dyDescent="0.2">
      <c r="G67115" s="12"/>
    </row>
    <row r="67116" spans="7:7" x14ac:dyDescent="0.2">
      <c r="G67116" s="12"/>
    </row>
    <row r="67117" spans="7:7" x14ac:dyDescent="0.2">
      <c r="G67117" s="12"/>
    </row>
    <row r="67118" spans="7:7" x14ac:dyDescent="0.2">
      <c r="G67118" s="12"/>
    </row>
    <row r="67119" spans="7:7" x14ac:dyDescent="0.2">
      <c r="G67119" s="12"/>
    </row>
    <row r="67120" spans="7:7" x14ac:dyDescent="0.2">
      <c r="G67120" s="12"/>
    </row>
    <row r="67121" spans="7:7" x14ac:dyDescent="0.2">
      <c r="G67121" s="12"/>
    </row>
    <row r="67122" spans="7:7" x14ac:dyDescent="0.2">
      <c r="G67122" s="12"/>
    </row>
    <row r="67123" spans="7:7" x14ac:dyDescent="0.2">
      <c r="G67123" s="12"/>
    </row>
    <row r="67124" spans="7:7" x14ac:dyDescent="0.2">
      <c r="G67124" s="12"/>
    </row>
    <row r="67125" spans="7:7" x14ac:dyDescent="0.2">
      <c r="G67125" s="12"/>
    </row>
    <row r="67126" spans="7:7" x14ac:dyDescent="0.2">
      <c r="G67126" s="12"/>
    </row>
    <row r="67127" spans="7:7" x14ac:dyDescent="0.2">
      <c r="G67127" s="12"/>
    </row>
    <row r="67128" spans="7:7" x14ac:dyDescent="0.2">
      <c r="G67128" s="12"/>
    </row>
    <row r="67129" spans="7:7" x14ac:dyDescent="0.2">
      <c r="G67129" s="12"/>
    </row>
    <row r="67130" spans="7:7" x14ac:dyDescent="0.2">
      <c r="G67130" s="12"/>
    </row>
    <row r="67131" spans="7:7" x14ac:dyDescent="0.2">
      <c r="G67131" s="12"/>
    </row>
    <row r="67132" spans="7:7" x14ac:dyDescent="0.2">
      <c r="G67132" s="12"/>
    </row>
    <row r="67133" spans="7:7" x14ac:dyDescent="0.2">
      <c r="G67133" s="12"/>
    </row>
    <row r="67134" spans="7:7" x14ac:dyDescent="0.2">
      <c r="G67134" s="12"/>
    </row>
    <row r="67135" spans="7:7" x14ac:dyDescent="0.2">
      <c r="G67135" s="12"/>
    </row>
    <row r="67136" spans="7:7" x14ac:dyDescent="0.2">
      <c r="G67136" s="12"/>
    </row>
    <row r="67137" spans="7:7" x14ac:dyDescent="0.2">
      <c r="G67137" s="12"/>
    </row>
    <row r="67138" spans="7:7" x14ac:dyDescent="0.2">
      <c r="G67138" s="12"/>
    </row>
    <row r="67139" spans="7:7" x14ac:dyDescent="0.2">
      <c r="G67139" s="12"/>
    </row>
    <row r="67140" spans="7:7" x14ac:dyDescent="0.2">
      <c r="G67140" s="12"/>
    </row>
    <row r="67141" spans="7:7" x14ac:dyDescent="0.2">
      <c r="G67141" s="12"/>
    </row>
    <row r="67142" spans="7:7" x14ac:dyDescent="0.2">
      <c r="G67142" s="12"/>
    </row>
    <row r="67143" spans="7:7" x14ac:dyDescent="0.2">
      <c r="G67143" s="12"/>
    </row>
    <row r="67144" spans="7:7" x14ac:dyDescent="0.2">
      <c r="G67144" s="12"/>
    </row>
    <row r="67145" spans="7:7" x14ac:dyDescent="0.2">
      <c r="G67145" s="12"/>
    </row>
    <row r="67146" spans="7:7" x14ac:dyDescent="0.2">
      <c r="G67146" s="12"/>
    </row>
    <row r="67147" spans="7:7" x14ac:dyDescent="0.2">
      <c r="G67147" s="12"/>
    </row>
    <row r="67148" spans="7:7" x14ac:dyDescent="0.2">
      <c r="G67148" s="12"/>
    </row>
    <row r="67149" spans="7:7" x14ac:dyDescent="0.2">
      <c r="G67149" s="12"/>
    </row>
    <row r="67150" spans="7:7" x14ac:dyDescent="0.2">
      <c r="G67150" s="12"/>
    </row>
    <row r="67151" spans="7:7" x14ac:dyDescent="0.2">
      <c r="G67151" s="12"/>
    </row>
    <row r="67152" spans="7:7" x14ac:dyDescent="0.2">
      <c r="G67152" s="12"/>
    </row>
    <row r="67153" spans="7:7" x14ac:dyDescent="0.2">
      <c r="G67153" s="12"/>
    </row>
    <row r="67154" spans="7:7" x14ac:dyDescent="0.2">
      <c r="G67154" s="12"/>
    </row>
    <row r="67155" spans="7:7" x14ac:dyDescent="0.2">
      <c r="G67155" s="12"/>
    </row>
    <row r="67156" spans="7:7" x14ac:dyDescent="0.2">
      <c r="G67156" s="12"/>
    </row>
    <row r="67157" spans="7:7" x14ac:dyDescent="0.2">
      <c r="G67157" s="12"/>
    </row>
    <row r="67158" spans="7:7" x14ac:dyDescent="0.2">
      <c r="G67158" s="12"/>
    </row>
    <row r="67159" spans="7:7" x14ac:dyDescent="0.2">
      <c r="G67159" s="12"/>
    </row>
    <row r="67160" spans="7:7" x14ac:dyDescent="0.2">
      <c r="G67160" s="12"/>
    </row>
    <row r="67161" spans="7:7" x14ac:dyDescent="0.2">
      <c r="G67161" s="12"/>
    </row>
    <row r="67162" spans="7:7" x14ac:dyDescent="0.2">
      <c r="G67162" s="12"/>
    </row>
    <row r="67163" spans="7:7" x14ac:dyDescent="0.2">
      <c r="G67163" s="12"/>
    </row>
    <row r="67164" spans="7:7" x14ac:dyDescent="0.2">
      <c r="G67164" s="12"/>
    </row>
    <row r="67165" spans="7:7" x14ac:dyDescent="0.2">
      <c r="G67165" s="12"/>
    </row>
    <row r="67166" spans="7:7" x14ac:dyDescent="0.2">
      <c r="G67166" s="12"/>
    </row>
    <row r="67167" spans="7:7" x14ac:dyDescent="0.2">
      <c r="G67167" s="12"/>
    </row>
    <row r="67168" spans="7:7" x14ac:dyDescent="0.2">
      <c r="G67168" s="12"/>
    </row>
    <row r="67169" spans="7:7" x14ac:dyDescent="0.2">
      <c r="G67169" s="12"/>
    </row>
    <row r="67170" spans="7:7" x14ac:dyDescent="0.2">
      <c r="G67170" s="12"/>
    </row>
    <row r="67171" spans="7:7" x14ac:dyDescent="0.2">
      <c r="G67171" s="12"/>
    </row>
    <row r="67172" spans="7:7" x14ac:dyDescent="0.2">
      <c r="G67172" s="12"/>
    </row>
    <row r="67173" spans="7:7" x14ac:dyDescent="0.2">
      <c r="G67173" s="12"/>
    </row>
    <row r="67174" spans="7:7" x14ac:dyDescent="0.2">
      <c r="G67174" s="12"/>
    </row>
    <row r="67175" spans="7:7" x14ac:dyDescent="0.2">
      <c r="G67175" s="12"/>
    </row>
    <row r="67176" spans="7:7" x14ac:dyDescent="0.2">
      <c r="G67176" s="12"/>
    </row>
    <row r="67177" spans="7:7" x14ac:dyDescent="0.2">
      <c r="G67177" s="12"/>
    </row>
    <row r="67178" spans="7:7" x14ac:dyDescent="0.2">
      <c r="G67178" s="12"/>
    </row>
    <row r="67179" spans="7:7" x14ac:dyDescent="0.2">
      <c r="G67179" s="12"/>
    </row>
    <row r="67180" spans="7:7" x14ac:dyDescent="0.2">
      <c r="G67180" s="12"/>
    </row>
    <row r="67181" spans="7:7" x14ac:dyDescent="0.2">
      <c r="G67181" s="12"/>
    </row>
    <row r="67182" spans="7:7" x14ac:dyDescent="0.2">
      <c r="G67182" s="12"/>
    </row>
    <row r="67183" spans="7:7" x14ac:dyDescent="0.2">
      <c r="G67183" s="12"/>
    </row>
    <row r="67184" spans="7:7" x14ac:dyDescent="0.2">
      <c r="G67184" s="12"/>
    </row>
    <row r="67185" spans="7:7" x14ac:dyDescent="0.2">
      <c r="G67185" s="12"/>
    </row>
    <row r="67186" spans="7:7" x14ac:dyDescent="0.2">
      <c r="G67186" s="12"/>
    </row>
    <row r="67187" spans="7:7" x14ac:dyDescent="0.2">
      <c r="G67187" s="12"/>
    </row>
    <row r="67188" spans="7:7" x14ac:dyDescent="0.2">
      <c r="G67188" s="12"/>
    </row>
    <row r="67189" spans="7:7" x14ac:dyDescent="0.2">
      <c r="G67189" s="12"/>
    </row>
    <row r="67190" spans="7:7" x14ac:dyDescent="0.2">
      <c r="G67190" s="12"/>
    </row>
    <row r="67191" spans="7:7" x14ac:dyDescent="0.2">
      <c r="G67191" s="12"/>
    </row>
    <row r="67192" spans="7:7" x14ac:dyDescent="0.2">
      <c r="G67192" s="12"/>
    </row>
    <row r="67193" spans="7:7" x14ac:dyDescent="0.2">
      <c r="G67193" s="12"/>
    </row>
    <row r="67194" spans="7:7" x14ac:dyDescent="0.2">
      <c r="G67194" s="12"/>
    </row>
    <row r="67195" spans="7:7" x14ac:dyDescent="0.2">
      <c r="G67195" s="12"/>
    </row>
    <row r="67196" spans="7:7" x14ac:dyDescent="0.2">
      <c r="G67196" s="12"/>
    </row>
    <row r="67197" spans="7:7" x14ac:dyDescent="0.2">
      <c r="G67197" s="12"/>
    </row>
    <row r="67198" spans="7:7" x14ac:dyDescent="0.2">
      <c r="G67198" s="12"/>
    </row>
    <row r="67199" spans="7:7" x14ac:dyDescent="0.2">
      <c r="G67199" s="12"/>
    </row>
    <row r="67200" spans="7:7" x14ac:dyDescent="0.2">
      <c r="G67200" s="12"/>
    </row>
    <row r="67201" spans="7:7" x14ac:dyDescent="0.2">
      <c r="G67201" s="12"/>
    </row>
    <row r="67202" spans="7:7" x14ac:dyDescent="0.2">
      <c r="G67202" s="12"/>
    </row>
    <row r="67203" spans="7:7" x14ac:dyDescent="0.2">
      <c r="G67203" s="12"/>
    </row>
    <row r="67204" spans="7:7" x14ac:dyDescent="0.2">
      <c r="G67204" s="12"/>
    </row>
    <row r="67205" spans="7:7" x14ac:dyDescent="0.2">
      <c r="G67205" s="12"/>
    </row>
    <row r="67206" spans="7:7" x14ac:dyDescent="0.2">
      <c r="G67206" s="12"/>
    </row>
    <row r="67207" spans="7:7" x14ac:dyDescent="0.2">
      <c r="G67207" s="12"/>
    </row>
    <row r="67208" spans="7:7" x14ac:dyDescent="0.2">
      <c r="G67208" s="12"/>
    </row>
    <row r="67209" spans="7:7" x14ac:dyDescent="0.2">
      <c r="G67209" s="12"/>
    </row>
    <row r="67210" spans="7:7" x14ac:dyDescent="0.2">
      <c r="G67210" s="12"/>
    </row>
    <row r="67211" spans="7:7" x14ac:dyDescent="0.2">
      <c r="G67211" s="12"/>
    </row>
    <row r="67212" spans="7:7" x14ac:dyDescent="0.2">
      <c r="G67212" s="12"/>
    </row>
    <row r="67213" spans="7:7" x14ac:dyDescent="0.2">
      <c r="G67213" s="12"/>
    </row>
    <row r="67214" spans="7:7" x14ac:dyDescent="0.2">
      <c r="G67214" s="12"/>
    </row>
    <row r="67215" spans="7:7" x14ac:dyDescent="0.2">
      <c r="G67215" s="12"/>
    </row>
    <row r="67216" spans="7:7" x14ac:dyDescent="0.2">
      <c r="G67216" s="12"/>
    </row>
    <row r="67217" spans="7:7" x14ac:dyDescent="0.2">
      <c r="G67217" s="12"/>
    </row>
    <row r="67218" spans="7:7" x14ac:dyDescent="0.2">
      <c r="G67218" s="12"/>
    </row>
    <row r="67219" spans="7:7" x14ac:dyDescent="0.2">
      <c r="G67219" s="12"/>
    </row>
    <row r="67220" spans="7:7" x14ac:dyDescent="0.2">
      <c r="G67220" s="12"/>
    </row>
    <row r="67221" spans="7:7" x14ac:dyDescent="0.2">
      <c r="G67221" s="12"/>
    </row>
    <row r="67222" spans="7:7" x14ac:dyDescent="0.2">
      <c r="G67222" s="12"/>
    </row>
    <row r="67223" spans="7:7" x14ac:dyDescent="0.2">
      <c r="G67223" s="12"/>
    </row>
    <row r="67224" spans="7:7" x14ac:dyDescent="0.2">
      <c r="G67224" s="12"/>
    </row>
    <row r="67225" spans="7:7" x14ac:dyDescent="0.2">
      <c r="G67225" s="12"/>
    </row>
    <row r="67226" spans="7:7" x14ac:dyDescent="0.2">
      <c r="G67226" s="12"/>
    </row>
    <row r="67227" spans="7:7" x14ac:dyDescent="0.2">
      <c r="G67227" s="12"/>
    </row>
    <row r="67228" spans="7:7" x14ac:dyDescent="0.2">
      <c r="G67228" s="12"/>
    </row>
    <row r="67229" spans="7:7" x14ac:dyDescent="0.2">
      <c r="G67229" s="12"/>
    </row>
    <row r="67230" spans="7:7" x14ac:dyDescent="0.2">
      <c r="G67230" s="12"/>
    </row>
    <row r="67231" spans="7:7" x14ac:dyDescent="0.2">
      <c r="G67231" s="12"/>
    </row>
    <row r="67232" spans="7:7" x14ac:dyDescent="0.2">
      <c r="G67232" s="12"/>
    </row>
    <row r="67233" spans="7:7" x14ac:dyDescent="0.2">
      <c r="G67233" s="12"/>
    </row>
    <row r="67234" spans="7:7" x14ac:dyDescent="0.2">
      <c r="G67234" s="12"/>
    </row>
    <row r="67235" spans="7:7" x14ac:dyDescent="0.2">
      <c r="G67235" s="12"/>
    </row>
    <row r="67236" spans="7:7" x14ac:dyDescent="0.2">
      <c r="G67236" s="12"/>
    </row>
    <row r="67237" spans="7:7" x14ac:dyDescent="0.2">
      <c r="G67237" s="12"/>
    </row>
    <row r="67238" spans="7:7" x14ac:dyDescent="0.2">
      <c r="G67238" s="12"/>
    </row>
    <row r="67239" spans="7:7" x14ac:dyDescent="0.2">
      <c r="G67239" s="12"/>
    </row>
    <row r="67240" spans="7:7" x14ac:dyDescent="0.2">
      <c r="G67240" s="12"/>
    </row>
    <row r="67241" spans="7:7" x14ac:dyDescent="0.2">
      <c r="G67241" s="12"/>
    </row>
    <row r="67242" spans="7:7" x14ac:dyDescent="0.2">
      <c r="G67242" s="12"/>
    </row>
    <row r="67243" spans="7:7" x14ac:dyDescent="0.2">
      <c r="G67243" s="12"/>
    </row>
    <row r="67244" spans="7:7" x14ac:dyDescent="0.2">
      <c r="G67244" s="12"/>
    </row>
    <row r="67245" spans="7:7" x14ac:dyDescent="0.2">
      <c r="G67245" s="12"/>
    </row>
    <row r="67246" spans="7:7" x14ac:dyDescent="0.2">
      <c r="G67246" s="12"/>
    </row>
    <row r="67247" spans="7:7" x14ac:dyDescent="0.2">
      <c r="G67247" s="12"/>
    </row>
    <row r="67248" spans="7:7" x14ac:dyDescent="0.2">
      <c r="G67248" s="12"/>
    </row>
    <row r="67249" spans="7:7" x14ac:dyDescent="0.2">
      <c r="G67249" s="12"/>
    </row>
    <row r="67250" spans="7:7" x14ac:dyDescent="0.2">
      <c r="G67250" s="12"/>
    </row>
    <row r="67251" spans="7:7" x14ac:dyDescent="0.2">
      <c r="G67251" s="12"/>
    </row>
    <row r="67252" spans="7:7" x14ac:dyDescent="0.2">
      <c r="G67252" s="12"/>
    </row>
    <row r="67253" spans="7:7" x14ac:dyDescent="0.2">
      <c r="G67253" s="12"/>
    </row>
    <row r="67254" spans="7:7" x14ac:dyDescent="0.2">
      <c r="G67254" s="12"/>
    </row>
    <row r="67255" spans="7:7" x14ac:dyDescent="0.2">
      <c r="G67255" s="12"/>
    </row>
    <row r="67256" spans="7:7" x14ac:dyDescent="0.2">
      <c r="G67256" s="12"/>
    </row>
    <row r="67257" spans="7:7" x14ac:dyDescent="0.2">
      <c r="G67257" s="12"/>
    </row>
    <row r="67258" spans="7:7" x14ac:dyDescent="0.2">
      <c r="G67258" s="12"/>
    </row>
    <row r="67259" spans="7:7" x14ac:dyDescent="0.2">
      <c r="G67259" s="12"/>
    </row>
    <row r="67260" spans="7:7" x14ac:dyDescent="0.2">
      <c r="G67260" s="12"/>
    </row>
    <row r="67261" spans="7:7" x14ac:dyDescent="0.2">
      <c r="G67261" s="12"/>
    </row>
    <row r="67262" spans="7:7" x14ac:dyDescent="0.2">
      <c r="G67262" s="12"/>
    </row>
    <row r="67263" spans="7:7" x14ac:dyDescent="0.2">
      <c r="G67263" s="12"/>
    </row>
    <row r="67264" spans="7:7" x14ac:dyDescent="0.2">
      <c r="G67264" s="12"/>
    </row>
    <row r="67265" spans="7:7" x14ac:dyDescent="0.2">
      <c r="G67265" s="12"/>
    </row>
    <row r="67266" spans="7:7" x14ac:dyDescent="0.2">
      <c r="G67266" s="12"/>
    </row>
    <row r="67267" spans="7:7" x14ac:dyDescent="0.2">
      <c r="G67267" s="12"/>
    </row>
    <row r="67268" spans="7:7" x14ac:dyDescent="0.2">
      <c r="G67268" s="12"/>
    </row>
    <row r="67269" spans="7:7" x14ac:dyDescent="0.2">
      <c r="G67269" s="12"/>
    </row>
    <row r="67270" spans="7:7" x14ac:dyDescent="0.2">
      <c r="G67270" s="12"/>
    </row>
    <row r="67271" spans="7:7" x14ac:dyDescent="0.2">
      <c r="G67271" s="12"/>
    </row>
    <row r="67272" spans="7:7" x14ac:dyDescent="0.2">
      <c r="G67272" s="12"/>
    </row>
    <row r="67273" spans="7:7" x14ac:dyDescent="0.2">
      <c r="G67273" s="12"/>
    </row>
    <row r="67274" spans="7:7" x14ac:dyDescent="0.2">
      <c r="G67274" s="12"/>
    </row>
    <row r="67275" spans="7:7" x14ac:dyDescent="0.2">
      <c r="G67275" s="12"/>
    </row>
    <row r="67276" spans="7:7" x14ac:dyDescent="0.2">
      <c r="G67276" s="12"/>
    </row>
    <row r="67277" spans="7:7" x14ac:dyDescent="0.2">
      <c r="G67277" s="12"/>
    </row>
    <row r="67278" spans="7:7" x14ac:dyDescent="0.2">
      <c r="G67278" s="12"/>
    </row>
    <row r="67279" spans="7:7" x14ac:dyDescent="0.2">
      <c r="G67279" s="12"/>
    </row>
    <row r="67280" spans="7:7" x14ac:dyDescent="0.2">
      <c r="G67280" s="12"/>
    </row>
    <row r="67281" spans="7:7" x14ac:dyDescent="0.2">
      <c r="G67281" s="12"/>
    </row>
    <row r="67282" spans="7:7" x14ac:dyDescent="0.2">
      <c r="G67282" s="12"/>
    </row>
    <row r="67283" spans="7:7" x14ac:dyDescent="0.2">
      <c r="G67283" s="12"/>
    </row>
    <row r="67284" spans="7:7" x14ac:dyDescent="0.2">
      <c r="G67284" s="12"/>
    </row>
    <row r="67285" spans="7:7" x14ac:dyDescent="0.2">
      <c r="G67285" s="12"/>
    </row>
    <row r="67286" spans="7:7" x14ac:dyDescent="0.2">
      <c r="G67286" s="12"/>
    </row>
    <row r="67287" spans="7:7" x14ac:dyDescent="0.2">
      <c r="G67287" s="12"/>
    </row>
    <row r="67288" spans="7:7" x14ac:dyDescent="0.2">
      <c r="G67288" s="12"/>
    </row>
    <row r="67289" spans="7:7" x14ac:dyDescent="0.2">
      <c r="G67289" s="12"/>
    </row>
    <row r="67290" spans="7:7" x14ac:dyDescent="0.2">
      <c r="G67290" s="12"/>
    </row>
    <row r="67291" spans="7:7" x14ac:dyDescent="0.2">
      <c r="G67291" s="12"/>
    </row>
    <row r="67292" spans="7:7" x14ac:dyDescent="0.2">
      <c r="G67292" s="12"/>
    </row>
    <row r="67293" spans="7:7" x14ac:dyDescent="0.2">
      <c r="G67293" s="12"/>
    </row>
    <row r="67294" spans="7:7" x14ac:dyDescent="0.2">
      <c r="G67294" s="12"/>
    </row>
    <row r="67295" spans="7:7" x14ac:dyDescent="0.2">
      <c r="G67295" s="12"/>
    </row>
    <row r="67296" spans="7:7" x14ac:dyDescent="0.2">
      <c r="G67296" s="12"/>
    </row>
    <row r="67297" spans="7:7" x14ac:dyDescent="0.2">
      <c r="G67297" s="12"/>
    </row>
    <row r="67298" spans="7:7" x14ac:dyDescent="0.2">
      <c r="G67298" s="12"/>
    </row>
    <row r="67299" spans="7:7" x14ac:dyDescent="0.2">
      <c r="G67299" s="12"/>
    </row>
    <row r="67300" spans="7:7" x14ac:dyDescent="0.2">
      <c r="G67300" s="12"/>
    </row>
    <row r="67301" spans="7:7" x14ac:dyDescent="0.2">
      <c r="G67301" s="12"/>
    </row>
    <row r="67302" spans="7:7" x14ac:dyDescent="0.2">
      <c r="G67302" s="12"/>
    </row>
    <row r="67303" spans="7:7" x14ac:dyDescent="0.2">
      <c r="G67303" s="12"/>
    </row>
    <row r="67304" spans="7:7" x14ac:dyDescent="0.2">
      <c r="G67304" s="12"/>
    </row>
    <row r="67305" spans="7:7" x14ac:dyDescent="0.2">
      <c r="G67305" s="12"/>
    </row>
    <row r="67306" spans="7:7" x14ac:dyDescent="0.2">
      <c r="G67306" s="12"/>
    </row>
    <row r="67307" spans="7:7" x14ac:dyDescent="0.2">
      <c r="G67307" s="12"/>
    </row>
    <row r="67308" spans="7:7" x14ac:dyDescent="0.2">
      <c r="G67308" s="12"/>
    </row>
    <row r="67309" spans="7:7" x14ac:dyDescent="0.2">
      <c r="G67309" s="12"/>
    </row>
    <row r="67310" spans="7:7" x14ac:dyDescent="0.2">
      <c r="G67310" s="12"/>
    </row>
    <row r="67311" spans="7:7" x14ac:dyDescent="0.2">
      <c r="G67311" s="12"/>
    </row>
    <row r="67312" spans="7:7" x14ac:dyDescent="0.2">
      <c r="G67312" s="12"/>
    </row>
    <row r="67313" spans="7:7" x14ac:dyDescent="0.2">
      <c r="G67313" s="12"/>
    </row>
    <row r="67314" spans="7:7" x14ac:dyDescent="0.2">
      <c r="G67314" s="12"/>
    </row>
    <row r="67315" spans="7:7" x14ac:dyDescent="0.2">
      <c r="G67315" s="12"/>
    </row>
    <row r="67316" spans="7:7" x14ac:dyDescent="0.2">
      <c r="G67316" s="12"/>
    </row>
    <row r="67317" spans="7:7" x14ac:dyDescent="0.2">
      <c r="G67317" s="12"/>
    </row>
    <row r="67318" spans="7:7" x14ac:dyDescent="0.2">
      <c r="G67318" s="12"/>
    </row>
    <row r="67319" spans="7:7" x14ac:dyDescent="0.2">
      <c r="G67319" s="12"/>
    </row>
    <row r="67320" spans="7:7" x14ac:dyDescent="0.2">
      <c r="G67320" s="12"/>
    </row>
    <row r="67321" spans="7:7" x14ac:dyDescent="0.2">
      <c r="G67321" s="12"/>
    </row>
    <row r="67322" spans="7:7" x14ac:dyDescent="0.2">
      <c r="G67322" s="12"/>
    </row>
    <row r="67323" spans="7:7" x14ac:dyDescent="0.2">
      <c r="G67323" s="12"/>
    </row>
    <row r="67324" spans="7:7" x14ac:dyDescent="0.2">
      <c r="G67324" s="12"/>
    </row>
    <row r="67325" spans="7:7" x14ac:dyDescent="0.2">
      <c r="G67325" s="12"/>
    </row>
    <row r="67326" spans="7:7" x14ac:dyDescent="0.2">
      <c r="G67326" s="12"/>
    </row>
    <row r="67327" spans="7:7" x14ac:dyDescent="0.2">
      <c r="G67327" s="12"/>
    </row>
    <row r="67328" spans="7:7" x14ac:dyDescent="0.2">
      <c r="G67328" s="12"/>
    </row>
    <row r="67329" spans="7:7" x14ac:dyDescent="0.2">
      <c r="G67329" s="12"/>
    </row>
    <row r="67330" spans="7:7" x14ac:dyDescent="0.2">
      <c r="G67330" s="12"/>
    </row>
    <row r="67331" spans="7:7" x14ac:dyDescent="0.2">
      <c r="G67331" s="12"/>
    </row>
    <row r="67332" spans="7:7" x14ac:dyDescent="0.2">
      <c r="G67332" s="12"/>
    </row>
    <row r="67333" spans="7:7" x14ac:dyDescent="0.2">
      <c r="G67333" s="12"/>
    </row>
    <row r="67334" spans="7:7" x14ac:dyDescent="0.2">
      <c r="G67334" s="12"/>
    </row>
    <row r="67335" spans="7:7" x14ac:dyDescent="0.2">
      <c r="G67335" s="12"/>
    </row>
    <row r="67336" spans="7:7" x14ac:dyDescent="0.2">
      <c r="G67336" s="12"/>
    </row>
    <row r="67337" spans="7:7" x14ac:dyDescent="0.2">
      <c r="G67337" s="12"/>
    </row>
    <row r="67338" spans="7:7" x14ac:dyDescent="0.2">
      <c r="G67338" s="12"/>
    </row>
    <row r="67339" spans="7:7" x14ac:dyDescent="0.2">
      <c r="G67339" s="12"/>
    </row>
    <row r="67340" spans="7:7" x14ac:dyDescent="0.2">
      <c r="G67340" s="12"/>
    </row>
    <row r="67341" spans="7:7" x14ac:dyDescent="0.2">
      <c r="G67341" s="12"/>
    </row>
    <row r="67342" spans="7:7" x14ac:dyDescent="0.2">
      <c r="G67342" s="12"/>
    </row>
    <row r="67343" spans="7:7" x14ac:dyDescent="0.2">
      <c r="G67343" s="12"/>
    </row>
    <row r="67344" spans="7:7" x14ac:dyDescent="0.2">
      <c r="G67344" s="12"/>
    </row>
    <row r="67345" spans="7:7" x14ac:dyDescent="0.2">
      <c r="G67345" s="12"/>
    </row>
    <row r="67346" spans="7:7" x14ac:dyDescent="0.2">
      <c r="G67346" s="12"/>
    </row>
    <row r="67347" spans="7:7" x14ac:dyDescent="0.2">
      <c r="G67347" s="12"/>
    </row>
    <row r="67348" spans="7:7" x14ac:dyDescent="0.2">
      <c r="G67348" s="12"/>
    </row>
    <row r="67349" spans="7:7" x14ac:dyDescent="0.2">
      <c r="G67349" s="12"/>
    </row>
    <row r="67350" spans="7:7" x14ac:dyDescent="0.2">
      <c r="G67350" s="12"/>
    </row>
    <row r="67351" spans="7:7" x14ac:dyDescent="0.2">
      <c r="G67351" s="12"/>
    </row>
    <row r="67352" spans="7:7" x14ac:dyDescent="0.2">
      <c r="G67352" s="12"/>
    </row>
    <row r="67353" spans="7:7" x14ac:dyDescent="0.2">
      <c r="G67353" s="12"/>
    </row>
    <row r="67354" spans="7:7" x14ac:dyDescent="0.2">
      <c r="G67354" s="12"/>
    </row>
    <row r="67355" spans="7:7" x14ac:dyDescent="0.2">
      <c r="G67355" s="12"/>
    </row>
    <row r="67356" spans="7:7" x14ac:dyDescent="0.2">
      <c r="G67356" s="12"/>
    </row>
    <row r="67357" spans="7:7" x14ac:dyDescent="0.2">
      <c r="G67357" s="12"/>
    </row>
    <row r="67358" spans="7:7" x14ac:dyDescent="0.2">
      <c r="G67358" s="12"/>
    </row>
    <row r="67359" spans="7:7" x14ac:dyDescent="0.2">
      <c r="G67359" s="12"/>
    </row>
    <row r="67360" spans="7:7" x14ac:dyDescent="0.2">
      <c r="G67360" s="12"/>
    </row>
    <row r="67361" spans="7:7" x14ac:dyDescent="0.2">
      <c r="G67361" s="12"/>
    </row>
    <row r="67362" spans="7:7" x14ac:dyDescent="0.2">
      <c r="G67362" s="12"/>
    </row>
    <row r="67363" spans="7:7" x14ac:dyDescent="0.2">
      <c r="G67363" s="12"/>
    </row>
    <row r="67364" spans="7:7" x14ac:dyDescent="0.2">
      <c r="G67364" s="12"/>
    </row>
    <row r="67365" spans="7:7" x14ac:dyDescent="0.2">
      <c r="G67365" s="12"/>
    </row>
    <row r="67366" spans="7:7" x14ac:dyDescent="0.2">
      <c r="G67366" s="12"/>
    </row>
    <row r="67367" spans="7:7" x14ac:dyDescent="0.2">
      <c r="G67367" s="12"/>
    </row>
    <row r="67368" spans="7:7" x14ac:dyDescent="0.2">
      <c r="G67368" s="12"/>
    </row>
    <row r="67369" spans="7:7" x14ac:dyDescent="0.2">
      <c r="G67369" s="12"/>
    </row>
    <row r="67370" spans="7:7" x14ac:dyDescent="0.2">
      <c r="G67370" s="12"/>
    </row>
    <row r="67371" spans="7:7" x14ac:dyDescent="0.2">
      <c r="G67371" s="12"/>
    </row>
    <row r="67372" spans="7:7" x14ac:dyDescent="0.2">
      <c r="G67372" s="12"/>
    </row>
    <row r="67373" spans="7:7" x14ac:dyDescent="0.2">
      <c r="G67373" s="12"/>
    </row>
    <row r="67374" spans="7:7" x14ac:dyDescent="0.2">
      <c r="G67374" s="12"/>
    </row>
    <row r="67375" spans="7:7" x14ac:dyDescent="0.2">
      <c r="G67375" s="12"/>
    </row>
    <row r="67376" spans="7:7" x14ac:dyDescent="0.2">
      <c r="G67376" s="12"/>
    </row>
    <row r="67377" spans="7:7" x14ac:dyDescent="0.2">
      <c r="G67377" s="12"/>
    </row>
    <row r="67378" spans="7:7" x14ac:dyDescent="0.2">
      <c r="G67378" s="12"/>
    </row>
    <row r="67379" spans="7:7" x14ac:dyDescent="0.2">
      <c r="G67379" s="12"/>
    </row>
    <row r="67380" spans="7:7" x14ac:dyDescent="0.2">
      <c r="G67380" s="12"/>
    </row>
    <row r="67381" spans="7:7" x14ac:dyDescent="0.2">
      <c r="G67381" s="12"/>
    </row>
    <row r="67382" spans="7:7" x14ac:dyDescent="0.2">
      <c r="G67382" s="12"/>
    </row>
    <row r="67383" spans="7:7" x14ac:dyDescent="0.2">
      <c r="G67383" s="12"/>
    </row>
    <row r="67384" spans="7:7" x14ac:dyDescent="0.2">
      <c r="G67384" s="12"/>
    </row>
    <row r="67385" spans="7:7" x14ac:dyDescent="0.2">
      <c r="G67385" s="12"/>
    </row>
    <row r="67386" spans="7:7" x14ac:dyDescent="0.2">
      <c r="G67386" s="12"/>
    </row>
    <row r="67387" spans="7:7" x14ac:dyDescent="0.2">
      <c r="G67387" s="12"/>
    </row>
    <row r="67388" spans="7:7" x14ac:dyDescent="0.2">
      <c r="G67388" s="12"/>
    </row>
    <row r="67389" spans="7:7" x14ac:dyDescent="0.2">
      <c r="G67389" s="12"/>
    </row>
    <row r="67390" spans="7:7" x14ac:dyDescent="0.2">
      <c r="G67390" s="12"/>
    </row>
    <row r="67391" spans="7:7" x14ac:dyDescent="0.2">
      <c r="G67391" s="12"/>
    </row>
    <row r="67392" spans="7:7" x14ac:dyDescent="0.2">
      <c r="G67392" s="12"/>
    </row>
    <row r="67393" spans="7:7" x14ac:dyDescent="0.2">
      <c r="G67393" s="12"/>
    </row>
    <row r="67394" spans="7:7" x14ac:dyDescent="0.2">
      <c r="G67394" s="12"/>
    </row>
    <row r="67395" spans="7:7" x14ac:dyDescent="0.2">
      <c r="G67395" s="12"/>
    </row>
    <row r="67396" spans="7:7" x14ac:dyDescent="0.2">
      <c r="G67396" s="12"/>
    </row>
    <row r="67397" spans="7:7" x14ac:dyDescent="0.2">
      <c r="G67397" s="12"/>
    </row>
    <row r="67398" spans="7:7" x14ac:dyDescent="0.2">
      <c r="G67398" s="12"/>
    </row>
    <row r="67399" spans="7:7" x14ac:dyDescent="0.2">
      <c r="G67399" s="12"/>
    </row>
    <row r="67400" spans="7:7" x14ac:dyDescent="0.2">
      <c r="G67400" s="12"/>
    </row>
    <row r="67401" spans="7:7" x14ac:dyDescent="0.2">
      <c r="G67401" s="12"/>
    </row>
    <row r="67402" spans="7:7" x14ac:dyDescent="0.2">
      <c r="G67402" s="12"/>
    </row>
    <row r="67403" spans="7:7" x14ac:dyDescent="0.2">
      <c r="G67403" s="12"/>
    </row>
    <row r="67404" spans="7:7" x14ac:dyDescent="0.2">
      <c r="G67404" s="12"/>
    </row>
    <row r="67405" spans="7:7" x14ac:dyDescent="0.2">
      <c r="G67405" s="12"/>
    </row>
    <row r="67406" spans="7:7" x14ac:dyDescent="0.2">
      <c r="G67406" s="12"/>
    </row>
    <row r="67407" spans="7:7" x14ac:dyDescent="0.2">
      <c r="G67407" s="12"/>
    </row>
    <row r="67408" spans="7:7" x14ac:dyDescent="0.2">
      <c r="G67408" s="12"/>
    </row>
    <row r="67409" spans="7:7" x14ac:dyDescent="0.2">
      <c r="G67409" s="12"/>
    </row>
    <row r="67410" spans="7:7" x14ac:dyDescent="0.2">
      <c r="G67410" s="12"/>
    </row>
    <row r="67411" spans="7:7" x14ac:dyDescent="0.2">
      <c r="G67411" s="12"/>
    </row>
    <row r="67412" spans="7:7" x14ac:dyDescent="0.2">
      <c r="G67412" s="12"/>
    </row>
    <row r="67413" spans="7:7" x14ac:dyDescent="0.2">
      <c r="G67413" s="12"/>
    </row>
    <row r="67414" spans="7:7" x14ac:dyDescent="0.2">
      <c r="G67414" s="12"/>
    </row>
    <row r="67415" spans="7:7" x14ac:dyDescent="0.2">
      <c r="G67415" s="12"/>
    </row>
    <row r="67416" spans="7:7" x14ac:dyDescent="0.2">
      <c r="G67416" s="12"/>
    </row>
    <row r="67417" spans="7:7" x14ac:dyDescent="0.2">
      <c r="G67417" s="12"/>
    </row>
    <row r="67418" spans="7:7" x14ac:dyDescent="0.2">
      <c r="G67418" s="12"/>
    </row>
    <row r="67419" spans="7:7" x14ac:dyDescent="0.2">
      <c r="G67419" s="12"/>
    </row>
    <row r="67420" spans="7:7" x14ac:dyDescent="0.2">
      <c r="G67420" s="12"/>
    </row>
    <row r="67421" spans="7:7" x14ac:dyDescent="0.2">
      <c r="G67421" s="12"/>
    </row>
    <row r="67422" spans="7:7" x14ac:dyDescent="0.2">
      <c r="G67422" s="12"/>
    </row>
    <row r="67423" spans="7:7" x14ac:dyDescent="0.2">
      <c r="G67423" s="12"/>
    </row>
    <row r="67424" spans="7:7" x14ac:dyDescent="0.2">
      <c r="G67424" s="12"/>
    </row>
    <row r="67425" spans="7:7" x14ac:dyDescent="0.2">
      <c r="G67425" s="12"/>
    </row>
    <row r="67426" spans="7:7" x14ac:dyDescent="0.2">
      <c r="G67426" s="12"/>
    </row>
    <row r="67427" spans="7:7" x14ac:dyDescent="0.2">
      <c r="G67427" s="12"/>
    </row>
    <row r="67428" spans="7:7" x14ac:dyDescent="0.2">
      <c r="G67428" s="12"/>
    </row>
    <row r="67429" spans="7:7" x14ac:dyDescent="0.2">
      <c r="G67429" s="12"/>
    </row>
    <row r="67430" spans="7:7" x14ac:dyDescent="0.2">
      <c r="G67430" s="12"/>
    </row>
    <row r="67431" spans="7:7" x14ac:dyDescent="0.2">
      <c r="G67431" s="12"/>
    </row>
    <row r="67432" spans="7:7" x14ac:dyDescent="0.2">
      <c r="G67432" s="12"/>
    </row>
    <row r="67433" spans="7:7" x14ac:dyDescent="0.2">
      <c r="G67433" s="12"/>
    </row>
    <row r="67434" spans="7:7" x14ac:dyDescent="0.2">
      <c r="G67434" s="12"/>
    </row>
    <row r="67435" spans="7:7" x14ac:dyDescent="0.2">
      <c r="G67435" s="12"/>
    </row>
    <row r="67436" spans="7:7" x14ac:dyDescent="0.2">
      <c r="G67436" s="12"/>
    </row>
    <row r="67437" spans="7:7" x14ac:dyDescent="0.2">
      <c r="G67437" s="12"/>
    </row>
    <row r="67438" spans="7:7" x14ac:dyDescent="0.2">
      <c r="G67438" s="12"/>
    </row>
    <row r="67439" spans="7:7" x14ac:dyDescent="0.2">
      <c r="G67439" s="12"/>
    </row>
    <row r="67440" spans="7:7" x14ac:dyDescent="0.2">
      <c r="G67440" s="12"/>
    </row>
    <row r="67441" spans="7:7" x14ac:dyDescent="0.2">
      <c r="G67441" s="12"/>
    </row>
    <row r="67442" spans="7:7" x14ac:dyDescent="0.2">
      <c r="G67442" s="12"/>
    </row>
    <row r="67443" spans="7:7" x14ac:dyDescent="0.2">
      <c r="G67443" s="12"/>
    </row>
    <row r="67444" spans="7:7" x14ac:dyDescent="0.2">
      <c r="G67444" s="12"/>
    </row>
    <row r="67445" spans="7:7" x14ac:dyDescent="0.2">
      <c r="G67445" s="12"/>
    </row>
    <row r="67446" spans="7:7" x14ac:dyDescent="0.2">
      <c r="G67446" s="12"/>
    </row>
    <row r="67447" spans="7:7" x14ac:dyDescent="0.2">
      <c r="G67447" s="12"/>
    </row>
    <row r="67448" spans="7:7" x14ac:dyDescent="0.2">
      <c r="G67448" s="12"/>
    </row>
    <row r="67449" spans="7:7" x14ac:dyDescent="0.2">
      <c r="G67449" s="12"/>
    </row>
    <row r="67450" spans="7:7" x14ac:dyDescent="0.2">
      <c r="G67450" s="12"/>
    </row>
    <row r="67451" spans="7:7" x14ac:dyDescent="0.2">
      <c r="G67451" s="12"/>
    </row>
    <row r="67452" spans="7:7" x14ac:dyDescent="0.2">
      <c r="G67452" s="12"/>
    </row>
    <row r="67453" spans="7:7" x14ac:dyDescent="0.2">
      <c r="G67453" s="12"/>
    </row>
    <row r="67454" spans="7:7" x14ac:dyDescent="0.2">
      <c r="G67454" s="12"/>
    </row>
    <row r="67455" spans="7:7" x14ac:dyDescent="0.2">
      <c r="G67455" s="12"/>
    </row>
    <row r="67456" spans="7:7" x14ac:dyDescent="0.2">
      <c r="G67456" s="12"/>
    </row>
    <row r="67457" spans="7:7" x14ac:dyDescent="0.2">
      <c r="G67457" s="12"/>
    </row>
    <row r="67458" spans="7:7" x14ac:dyDescent="0.2">
      <c r="G67458" s="12"/>
    </row>
    <row r="67459" spans="7:7" x14ac:dyDescent="0.2">
      <c r="G67459" s="12"/>
    </row>
    <row r="67460" spans="7:7" x14ac:dyDescent="0.2">
      <c r="G67460" s="12"/>
    </row>
    <row r="67461" spans="7:7" x14ac:dyDescent="0.2">
      <c r="G67461" s="12"/>
    </row>
    <row r="67462" spans="7:7" x14ac:dyDescent="0.2">
      <c r="G67462" s="12"/>
    </row>
    <row r="67463" spans="7:7" x14ac:dyDescent="0.2">
      <c r="G67463" s="12"/>
    </row>
    <row r="67464" spans="7:7" x14ac:dyDescent="0.2">
      <c r="G67464" s="12"/>
    </row>
    <row r="67465" spans="7:7" x14ac:dyDescent="0.2">
      <c r="G67465" s="12"/>
    </row>
    <row r="67466" spans="7:7" x14ac:dyDescent="0.2">
      <c r="G67466" s="12"/>
    </row>
    <row r="67467" spans="7:7" x14ac:dyDescent="0.2">
      <c r="G67467" s="12"/>
    </row>
    <row r="67468" spans="7:7" x14ac:dyDescent="0.2">
      <c r="G67468" s="12"/>
    </row>
    <row r="67469" spans="7:7" x14ac:dyDescent="0.2">
      <c r="G67469" s="12"/>
    </row>
    <row r="67470" spans="7:7" x14ac:dyDescent="0.2">
      <c r="G67470" s="12"/>
    </row>
    <row r="67471" spans="7:7" x14ac:dyDescent="0.2">
      <c r="G67471" s="12"/>
    </row>
    <row r="67472" spans="7:7" x14ac:dyDescent="0.2">
      <c r="G67472" s="12"/>
    </row>
    <row r="67473" spans="7:7" x14ac:dyDescent="0.2">
      <c r="G67473" s="12"/>
    </row>
    <row r="67474" spans="7:7" x14ac:dyDescent="0.2">
      <c r="G67474" s="12"/>
    </row>
    <row r="67475" spans="7:7" x14ac:dyDescent="0.2">
      <c r="G67475" s="12"/>
    </row>
    <row r="67476" spans="7:7" x14ac:dyDescent="0.2">
      <c r="G67476" s="12"/>
    </row>
    <row r="67477" spans="7:7" x14ac:dyDescent="0.2">
      <c r="G67477" s="12"/>
    </row>
    <row r="67478" spans="7:7" x14ac:dyDescent="0.2">
      <c r="G67478" s="12"/>
    </row>
    <row r="67479" spans="7:7" x14ac:dyDescent="0.2">
      <c r="G67479" s="12"/>
    </row>
    <row r="67480" spans="7:7" x14ac:dyDescent="0.2">
      <c r="G67480" s="12"/>
    </row>
    <row r="67481" spans="7:7" x14ac:dyDescent="0.2">
      <c r="G67481" s="12"/>
    </row>
    <row r="67482" spans="7:7" x14ac:dyDescent="0.2">
      <c r="G67482" s="12"/>
    </row>
    <row r="67483" spans="7:7" x14ac:dyDescent="0.2">
      <c r="G67483" s="12"/>
    </row>
    <row r="67484" spans="7:7" x14ac:dyDescent="0.2">
      <c r="G67484" s="12"/>
    </row>
    <row r="67485" spans="7:7" x14ac:dyDescent="0.2">
      <c r="G67485" s="12"/>
    </row>
    <row r="67486" spans="7:7" x14ac:dyDescent="0.2">
      <c r="G67486" s="12"/>
    </row>
    <row r="67487" spans="7:7" x14ac:dyDescent="0.2">
      <c r="G67487" s="12"/>
    </row>
    <row r="67488" spans="7:7" x14ac:dyDescent="0.2">
      <c r="G67488" s="12"/>
    </row>
    <row r="67489" spans="7:7" x14ac:dyDescent="0.2">
      <c r="G67489" s="12"/>
    </row>
    <row r="67490" spans="7:7" x14ac:dyDescent="0.2">
      <c r="G67490" s="12"/>
    </row>
    <row r="67491" spans="7:7" x14ac:dyDescent="0.2">
      <c r="G67491" s="12"/>
    </row>
    <row r="67492" spans="7:7" x14ac:dyDescent="0.2">
      <c r="G67492" s="12"/>
    </row>
    <row r="67493" spans="7:7" x14ac:dyDescent="0.2">
      <c r="G67493" s="12"/>
    </row>
    <row r="67494" spans="7:7" x14ac:dyDescent="0.2">
      <c r="G67494" s="12"/>
    </row>
    <row r="67495" spans="7:7" x14ac:dyDescent="0.2">
      <c r="G67495" s="12"/>
    </row>
    <row r="67496" spans="7:7" x14ac:dyDescent="0.2">
      <c r="G67496" s="12"/>
    </row>
    <row r="67497" spans="7:7" x14ac:dyDescent="0.2">
      <c r="G67497" s="12"/>
    </row>
    <row r="67498" spans="7:7" x14ac:dyDescent="0.2">
      <c r="G67498" s="12"/>
    </row>
    <row r="67499" spans="7:7" x14ac:dyDescent="0.2">
      <c r="G67499" s="12"/>
    </row>
    <row r="67500" spans="7:7" x14ac:dyDescent="0.2">
      <c r="G67500" s="12"/>
    </row>
    <row r="67501" spans="7:7" x14ac:dyDescent="0.2">
      <c r="G67501" s="12"/>
    </row>
    <row r="67502" spans="7:7" x14ac:dyDescent="0.2">
      <c r="G67502" s="12"/>
    </row>
    <row r="67503" spans="7:7" x14ac:dyDescent="0.2">
      <c r="G67503" s="12"/>
    </row>
    <row r="67504" spans="7:7" x14ac:dyDescent="0.2">
      <c r="G67504" s="12"/>
    </row>
    <row r="67505" spans="7:7" x14ac:dyDescent="0.2">
      <c r="G67505" s="12"/>
    </row>
    <row r="67506" spans="7:7" x14ac:dyDescent="0.2">
      <c r="G67506" s="12"/>
    </row>
    <row r="67507" spans="7:7" x14ac:dyDescent="0.2">
      <c r="G67507" s="12"/>
    </row>
    <row r="67508" spans="7:7" x14ac:dyDescent="0.2">
      <c r="G67508" s="12"/>
    </row>
    <row r="67509" spans="7:7" x14ac:dyDescent="0.2">
      <c r="G67509" s="12"/>
    </row>
    <row r="67510" spans="7:7" x14ac:dyDescent="0.2">
      <c r="G67510" s="12"/>
    </row>
    <row r="67511" spans="7:7" x14ac:dyDescent="0.2">
      <c r="G67511" s="12"/>
    </row>
    <row r="67512" spans="7:7" x14ac:dyDescent="0.2">
      <c r="G67512" s="12"/>
    </row>
    <row r="67513" spans="7:7" x14ac:dyDescent="0.2">
      <c r="G67513" s="12"/>
    </row>
    <row r="67514" spans="7:7" x14ac:dyDescent="0.2">
      <c r="G67514" s="12"/>
    </row>
    <row r="67515" spans="7:7" x14ac:dyDescent="0.2">
      <c r="G67515" s="12"/>
    </row>
    <row r="67516" spans="7:7" x14ac:dyDescent="0.2">
      <c r="G67516" s="12"/>
    </row>
    <row r="67517" spans="7:7" x14ac:dyDescent="0.2">
      <c r="G67517" s="12"/>
    </row>
    <row r="67518" spans="7:7" x14ac:dyDescent="0.2">
      <c r="G67518" s="12"/>
    </row>
    <row r="67519" spans="7:7" x14ac:dyDescent="0.2">
      <c r="G67519" s="12"/>
    </row>
    <row r="67520" spans="7:7" x14ac:dyDescent="0.2">
      <c r="G67520" s="12"/>
    </row>
    <row r="67521" spans="7:7" x14ac:dyDescent="0.2">
      <c r="G67521" s="12"/>
    </row>
    <row r="67522" spans="7:7" x14ac:dyDescent="0.2">
      <c r="G67522" s="12"/>
    </row>
    <row r="67523" spans="7:7" x14ac:dyDescent="0.2">
      <c r="G67523" s="12"/>
    </row>
    <row r="67524" spans="7:7" x14ac:dyDescent="0.2">
      <c r="G67524" s="12"/>
    </row>
    <row r="67525" spans="7:7" x14ac:dyDescent="0.2">
      <c r="G67525" s="12"/>
    </row>
    <row r="67526" spans="7:7" x14ac:dyDescent="0.2">
      <c r="G67526" s="12"/>
    </row>
    <row r="67527" spans="7:7" x14ac:dyDescent="0.2">
      <c r="G67527" s="12"/>
    </row>
    <row r="67528" spans="7:7" x14ac:dyDescent="0.2">
      <c r="G67528" s="12"/>
    </row>
    <row r="67529" spans="7:7" x14ac:dyDescent="0.2">
      <c r="G67529" s="12"/>
    </row>
    <row r="67530" spans="7:7" x14ac:dyDescent="0.2">
      <c r="G67530" s="12"/>
    </row>
    <row r="67531" spans="7:7" x14ac:dyDescent="0.2">
      <c r="G67531" s="12"/>
    </row>
    <row r="67532" spans="7:7" x14ac:dyDescent="0.2">
      <c r="G67532" s="12"/>
    </row>
    <row r="67533" spans="7:7" x14ac:dyDescent="0.2">
      <c r="G67533" s="12"/>
    </row>
    <row r="67534" spans="7:7" x14ac:dyDescent="0.2">
      <c r="G67534" s="12"/>
    </row>
    <row r="67535" spans="7:7" x14ac:dyDescent="0.2">
      <c r="G67535" s="12"/>
    </row>
    <row r="67536" spans="7:7" x14ac:dyDescent="0.2">
      <c r="G67536" s="12"/>
    </row>
    <row r="67537" spans="7:7" x14ac:dyDescent="0.2">
      <c r="G67537" s="12"/>
    </row>
    <row r="67538" spans="7:7" x14ac:dyDescent="0.2">
      <c r="G67538" s="12"/>
    </row>
    <row r="67539" spans="7:7" x14ac:dyDescent="0.2">
      <c r="G67539" s="12"/>
    </row>
    <row r="67540" spans="7:7" x14ac:dyDescent="0.2">
      <c r="G67540" s="12"/>
    </row>
    <row r="67541" spans="7:7" x14ac:dyDescent="0.2">
      <c r="G67541" s="12"/>
    </row>
    <row r="67542" spans="7:7" x14ac:dyDescent="0.2">
      <c r="G67542" s="12"/>
    </row>
    <row r="67543" spans="7:7" x14ac:dyDescent="0.2">
      <c r="G67543" s="12"/>
    </row>
    <row r="67544" spans="7:7" x14ac:dyDescent="0.2">
      <c r="G67544" s="12"/>
    </row>
    <row r="67545" spans="7:7" x14ac:dyDescent="0.2">
      <c r="G67545" s="12"/>
    </row>
    <row r="67546" spans="7:7" x14ac:dyDescent="0.2">
      <c r="G67546" s="12"/>
    </row>
    <row r="67547" spans="7:7" x14ac:dyDescent="0.2">
      <c r="G67547" s="12"/>
    </row>
    <row r="67548" spans="7:7" x14ac:dyDescent="0.2">
      <c r="G67548" s="12"/>
    </row>
    <row r="67549" spans="7:7" x14ac:dyDescent="0.2">
      <c r="G67549" s="12"/>
    </row>
    <row r="67550" spans="7:7" x14ac:dyDescent="0.2">
      <c r="G67550" s="12"/>
    </row>
    <row r="67551" spans="7:7" x14ac:dyDescent="0.2">
      <c r="G67551" s="12"/>
    </row>
    <row r="67552" spans="7:7" x14ac:dyDescent="0.2">
      <c r="G67552" s="12"/>
    </row>
    <row r="67553" spans="7:7" x14ac:dyDescent="0.2">
      <c r="G67553" s="12"/>
    </row>
    <row r="67554" spans="7:7" x14ac:dyDescent="0.2">
      <c r="G67554" s="12"/>
    </row>
    <row r="67555" spans="7:7" x14ac:dyDescent="0.2">
      <c r="G67555" s="12"/>
    </row>
    <row r="67556" spans="7:7" x14ac:dyDescent="0.2">
      <c r="G67556" s="12"/>
    </row>
    <row r="67557" spans="7:7" x14ac:dyDescent="0.2">
      <c r="G67557" s="12"/>
    </row>
    <row r="67558" spans="7:7" x14ac:dyDescent="0.2">
      <c r="G67558" s="12"/>
    </row>
    <row r="67559" spans="7:7" x14ac:dyDescent="0.2">
      <c r="G67559" s="12"/>
    </row>
    <row r="67560" spans="7:7" x14ac:dyDescent="0.2">
      <c r="G67560" s="12"/>
    </row>
    <row r="67561" spans="7:7" x14ac:dyDescent="0.2">
      <c r="G67561" s="12"/>
    </row>
    <row r="67562" spans="7:7" x14ac:dyDescent="0.2">
      <c r="G67562" s="12"/>
    </row>
    <row r="67563" spans="7:7" x14ac:dyDescent="0.2">
      <c r="G67563" s="12"/>
    </row>
    <row r="67564" spans="7:7" x14ac:dyDescent="0.2">
      <c r="G67564" s="12"/>
    </row>
    <row r="67565" spans="7:7" x14ac:dyDescent="0.2">
      <c r="G67565" s="12"/>
    </row>
    <row r="67566" spans="7:7" x14ac:dyDescent="0.2">
      <c r="G67566" s="12"/>
    </row>
    <row r="67567" spans="7:7" x14ac:dyDescent="0.2">
      <c r="G67567" s="12"/>
    </row>
    <row r="67568" spans="7:7" x14ac:dyDescent="0.2">
      <c r="G67568" s="12"/>
    </row>
    <row r="67569" spans="7:7" x14ac:dyDescent="0.2">
      <c r="G67569" s="12"/>
    </row>
    <row r="67570" spans="7:7" x14ac:dyDescent="0.2">
      <c r="G67570" s="12"/>
    </row>
    <row r="67571" spans="7:7" x14ac:dyDescent="0.2">
      <c r="G67571" s="12"/>
    </row>
    <row r="67572" spans="7:7" x14ac:dyDescent="0.2">
      <c r="G67572" s="12"/>
    </row>
    <row r="67573" spans="7:7" x14ac:dyDescent="0.2">
      <c r="G67573" s="12"/>
    </row>
    <row r="67574" spans="7:7" x14ac:dyDescent="0.2">
      <c r="G67574" s="12"/>
    </row>
    <row r="67575" spans="7:7" x14ac:dyDescent="0.2">
      <c r="G67575" s="12"/>
    </row>
    <row r="67576" spans="7:7" x14ac:dyDescent="0.2">
      <c r="G67576" s="12"/>
    </row>
    <row r="67577" spans="7:7" x14ac:dyDescent="0.2">
      <c r="G67577" s="12"/>
    </row>
    <row r="67578" spans="7:7" x14ac:dyDescent="0.2">
      <c r="G67578" s="12"/>
    </row>
    <row r="67579" spans="7:7" x14ac:dyDescent="0.2">
      <c r="G67579" s="12"/>
    </row>
    <row r="67580" spans="7:7" x14ac:dyDescent="0.2">
      <c r="G67580" s="12"/>
    </row>
    <row r="67581" spans="7:7" x14ac:dyDescent="0.2">
      <c r="G67581" s="12"/>
    </row>
    <row r="67582" spans="7:7" x14ac:dyDescent="0.2">
      <c r="G67582" s="12"/>
    </row>
    <row r="67583" spans="7:7" x14ac:dyDescent="0.2">
      <c r="G67583" s="12"/>
    </row>
    <row r="67584" spans="7:7" x14ac:dyDescent="0.2">
      <c r="G67584" s="12"/>
    </row>
    <row r="67585" spans="7:7" x14ac:dyDescent="0.2">
      <c r="G67585" s="12"/>
    </row>
    <row r="67586" spans="7:7" x14ac:dyDescent="0.2">
      <c r="G67586" s="12"/>
    </row>
    <row r="67587" spans="7:7" x14ac:dyDescent="0.2">
      <c r="G67587" s="12"/>
    </row>
    <row r="67588" spans="7:7" x14ac:dyDescent="0.2">
      <c r="G67588" s="12"/>
    </row>
    <row r="67589" spans="7:7" x14ac:dyDescent="0.2">
      <c r="G67589" s="12"/>
    </row>
    <row r="67590" spans="7:7" x14ac:dyDescent="0.2">
      <c r="G67590" s="12"/>
    </row>
    <row r="67591" spans="7:7" x14ac:dyDescent="0.2">
      <c r="G67591" s="12"/>
    </row>
    <row r="67592" spans="7:7" x14ac:dyDescent="0.2">
      <c r="G67592" s="12"/>
    </row>
    <row r="67593" spans="7:7" x14ac:dyDescent="0.2">
      <c r="G67593" s="12"/>
    </row>
    <row r="67594" spans="7:7" x14ac:dyDescent="0.2">
      <c r="G67594" s="12"/>
    </row>
    <row r="67595" spans="7:7" x14ac:dyDescent="0.2">
      <c r="G67595" s="12"/>
    </row>
    <row r="67596" spans="7:7" x14ac:dyDescent="0.2">
      <c r="G67596" s="12"/>
    </row>
    <row r="67597" spans="7:7" x14ac:dyDescent="0.2">
      <c r="G67597" s="12"/>
    </row>
    <row r="67598" spans="7:7" x14ac:dyDescent="0.2">
      <c r="G67598" s="12"/>
    </row>
    <row r="67599" spans="7:7" x14ac:dyDescent="0.2">
      <c r="G67599" s="12"/>
    </row>
    <row r="67600" spans="7:7" x14ac:dyDescent="0.2">
      <c r="G67600" s="12"/>
    </row>
    <row r="67601" spans="7:7" x14ac:dyDescent="0.2">
      <c r="G67601" s="12"/>
    </row>
    <row r="67602" spans="7:7" x14ac:dyDescent="0.2">
      <c r="G67602" s="12"/>
    </row>
    <row r="67603" spans="7:7" x14ac:dyDescent="0.2">
      <c r="G67603" s="12"/>
    </row>
    <row r="67604" spans="7:7" x14ac:dyDescent="0.2">
      <c r="G67604" s="12"/>
    </row>
    <row r="67605" spans="7:7" x14ac:dyDescent="0.2">
      <c r="G67605" s="12"/>
    </row>
    <row r="67606" spans="7:7" x14ac:dyDescent="0.2">
      <c r="G67606" s="12"/>
    </row>
    <row r="67607" spans="7:7" x14ac:dyDescent="0.2">
      <c r="G67607" s="12"/>
    </row>
    <row r="67608" spans="7:7" x14ac:dyDescent="0.2">
      <c r="G67608" s="12"/>
    </row>
    <row r="67609" spans="7:7" x14ac:dyDescent="0.2">
      <c r="G67609" s="12"/>
    </row>
    <row r="67610" spans="7:7" x14ac:dyDescent="0.2">
      <c r="G67610" s="12"/>
    </row>
    <row r="67611" spans="7:7" x14ac:dyDescent="0.2">
      <c r="G67611" s="12"/>
    </row>
    <row r="67612" spans="7:7" x14ac:dyDescent="0.2">
      <c r="G67612" s="12"/>
    </row>
    <row r="67613" spans="7:7" x14ac:dyDescent="0.2">
      <c r="G67613" s="12"/>
    </row>
    <row r="67614" spans="7:7" x14ac:dyDescent="0.2">
      <c r="G67614" s="12"/>
    </row>
    <row r="67615" spans="7:7" x14ac:dyDescent="0.2">
      <c r="G67615" s="12"/>
    </row>
    <row r="67616" spans="7:7" x14ac:dyDescent="0.2">
      <c r="G67616" s="12"/>
    </row>
    <row r="67617" spans="7:7" x14ac:dyDescent="0.2">
      <c r="G67617" s="12"/>
    </row>
    <row r="67618" spans="7:7" x14ac:dyDescent="0.2">
      <c r="G67618" s="12"/>
    </row>
    <row r="67619" spans="7:7" x14ac:dyDescent="0.2">
      <c r="G67619" s="12"/>
    </row>
    <row r="67620" spans="7:7" x14ac:dyDescent="0.2">
      <c r="G67620" s="12"/>
    </row>
    <row r="67621" spans="7:7" x14ac:dyDescent="0.2">
      <c r="G67621" s="12"/>
    </row>
    <row r="67622" spans="7:7" x14ac:dyDescent="0.2">
      <c r="G67622" s="12"/>
    </row>
    <row r="67623" spans="7:7" x14ac:dyDescent="0.2">
      <c r="G67623" s="12"/>
    </row>
    <row r="67624" spans="7:7" x14ac:dyDescent="0.2">
      <c r="G67624" s="12"/>
    </row>
    <row r="67625" spans="7:7" x14ac:dyDescent="0.2">
      <c r="G67625" s="12"/>
    </row>
    <row r="67626" spans="7:7" x14ac:dyDescent="0.2">
      <c r="G67626" s="12"/>
    </row>
    <row r="67627" spans="7:7" x14ac:dyDescent="0.2">
      <c r="G67627" s="12"/>
    </row>
    <row r="67628" spans="7:7" x14ac:dyDescent="0.2">
      <c r="G67628" s="12"/>
    </row>
    <row r="67629" spans="7:7" x14ac:dyDescent="0.2">
      <c r="G67629" s="12"/>
    </row>
    <row r="67630" spans="7:7" x14ac:dyDescent="0.2">
      <c r="G67630" s="12"/>
    </row>
    <row r="67631" spans="7:7" x14ac:dyDescent="0.2">
      <c r="G67631" s="12"/>
    </row>
    <row r="67632" spans="7:7" x14ac:dyDescent="0.2">
      <c r="G67632" s="12"/>
    </row>
    <row r="67633" spans="7:7" x14ac:dyDescent="0.2">
      <c r="G67633" s="12"/>
    </row>
    <row r="67634" spans="7:7" x14ac:dyDescent="0.2">
      <c r="G67634" s="12"/>
    </row>
    <row r="67635" spans="7:7" x14ac:dyDescent="0.2">
      <c r="G67635" s="12"/>
    </row>
    <row r="67636" spans="7:7" x14ac:dyDescent="0.2">
      <c r="G67636" s="12"/>
    </row>
    <row r="67637" spans="7:7" x14ac:dyDescent="0.2">
      <c r="G67637" s="12"/>
    </row>
    <row r="67638" spans="7:7" x14ac:dyDescent="0.2">
      <c r="G67638" s="12"/>
    </row>
    <row r="67639" spans="7:7" x14ac:dyDescent="0.2">
      <c r="G67639" s="12"/>
    </row>
    <row r="67640" spans="7:7" x14ac:dyDescent="0.2">
      <c r="G67640" s="12"/>
    </row>
    <row r="67641" spans="7:7" x14ac:dyDescent="0.2">
      <c r="G67641" s="12"/>
    </row>
    <row r="67642" spans="7:7" x14ac:dyDescent="0.2">
      <c r="G67642" s="12"/>
    </row>
    <row r="67643" spans="7:7" x14ac:dyDescent="0.2">
      <c r="G67643" s="12"/>
    </row>
    <row r="67644" spans="7:7" x14ac:dyDescent="0.2">
      <c r="G67644" s="12"/>
    </row>
    <row r="67645" spans="7:7" x14ac:dyDescent="0.2">
      <c r="G67645" s="12"/>
    </row>
    <row r="67646" spans="7:7" x14ac:dyDescent="0.2">
      <c r="G67646" s="12"/>
    </row>
    <row r="67647" spans="7:7" x14ac:dyDescent="0.2">
      <c r="G67647" s="12"/>
    </row>
    <row r="67648" spans="7:7" x14ac:dyDescent="0.2">
      <c r="G67648" s="12"/>
    </row>
    <row r="67649" spans="7:7" x14ac:dyDescent="0.2">
      <c r="G67649" s="12"/>
    </row>
    <row r="67650" spans="7:7" x14ac:dyDescent="0.2">
      <c r="G67650" s="12"/>
    </row>
    <row r="67651" spans="7:7" x14ac:dyDescent="0.2">
      <c r="G67651" s="12"/>
    </row>
    <row r="67652" spans="7:7" x14ac:dyDescent="0.2">
      <c r="G67652" s="12"/>
    </row>
    <row r="67653" spans="7:7" x14ac:dyDescent="0.2">
      <c r="G67653" s="12"/>
    </row>
    <row r="67654" spans="7:7" x14ac:dyDescent="0.2">
      <c r="G67654" s="12"/>
    </row>
    <row r="67655" spans="7:7" x14ac:dyDescent="0.2">
      <c r="G67655" s="12"/>
    </row>
    <row r="67656" spans="7:7" x14ac:dyDescent="0.2">
      <c r="G67656" s="12"/>
    </row>
    <row r="67657" spans="7:7" x14ac:dyDescent="0.2">
      <c r="G67657" s="12"/>
    </row>
    <row r="67658" spans="7:7" x14ac:dyDescent="0.2">
      <c r="G67658" s="12"/>
    </row>
    <row r="67659" spans="7:7" x14ac:dyDescent="0.2">
      <c r="G67659" s="12"/>
    </row>
    <row r="67660" spans="7:7" x14ac:dyDescent="0.2">
      <c r="G67660" s="12"/>
    </row>
    <row r="67661" spans="7:7" x14ac:dyDescent="0.2">
      <c r="G67661" s="12"/>
    </row>
    <row r="67662" spans="7:7" x14ac:dyDescent="0.2">
      <c r="G67662" s="12"/>
    </row>
    <row r="67663" spans="7:7" x14ac:dyDescent="0.2">
      <c r="G67663" s="12"/>
    </row>
    <row r="67664" spans="7:7" x14ac:dyDescent="0.2">
      <c r="G67664" s="12"/>
    </row>
    <row r="67665" spans="7:7" x14ac:dyDescent="0.2">
      <c r="G67665" s="12"/>
    </row>
    <row r="67666" spans="7:7" x14ac:dyDescent="0.2">
      <c r="G67666" s="12"/>
    </row>
    <row r="67667" spans="7:7" x14ac:dyDescent="0.2">
      <c r="G67667" s="12"/>
    </row>
    <row r="67668" spans="7:7" x14ac:dyDescent="0.2">
      <c r="G67668" s="12"/>
    </row>
    <row r="67669" spans="7:7" x14ac:dyDescent="0.2">
      <c r="G67669" s="12"/>
    </row>
    <row r="67670" spans="7:7" x14ac:dyDescent="0.2">
      <c r="G67670" s="12"/>
    </row>
    <row r="67671" spans="7:7" x14ac:dyDescent="0.2">
      <c r="G67671" s="12"/>
    </row>
    <row r="67672" spans="7:7" x14ac:dyDescent="0.2">
      <c r="G67672" s="12"/>
    </row>
    <row r="67673" spans="7:7" x14ac:dyDescent="0.2">
      <c r="G67673" s="12"/>
    </row>
    <row r="67674" spans="7:7" x14ac:dyDescent="0.2">
      <c r="G67674" s="12"/>
    </row>
    <row r="67675" spans="7:7" x14ac:dyDescent="0.2">
      <c r="G67675" s="12"/>
    </row>
    <row r="67676" spans="7:7" x14ac:dyDescent="0.2">
      <c r="G67676" s="12"/>
    </row>
    <row r="67677" spans="7:7" x14ac:dyDescent="0.2">
      <c r="G67677" s="12"/>
    </row>
    <row r="67678" spans="7:7" x14ac:dyDescent="0.2">
      <c r="G67678" s="12"/>
    </row>
    <row r="67679" spans="7:7" x14ac:dyDescent="0.2">
      <c r="G67679" s="12"/>
    </row>
    <row r="67680" spans="7:7" x14ac:dyDescent="0.2">
      <c r="G67680" s="12"/>
    </row>
    <row r="67681" spans="7:7" x14ac:dyDescent="0.2">
      <c r="G67681" s="12"/>
    </row>
    <row r="67682" spans="7:7" x14ac:dyDescent="0.2">
      <c r="G67682" s="12"/>
    </row>
    <row r="67683" spans="7:7" x14ac:dyDescent="0.2">
      <c r="G67683" s="12"/>
    </row>
    <row r="67684" spans="7:7" x14ac:dyDescent="0.2">
      <c r="G67684" s="12"/>
    </row>
    <row r="67685" spans="7:7" x14ac:dyDescent="0.2">
      <c r="G67685" s="12"/>
    </row>
    <row r="67686" spans="7:7" x14ac:dyDescent="0.2">
      <c r="G67686" s="12"/>
    </row>
    <row r="67687" spans="7:7" x14ac:dyDescent="0.2">
      <c r="G67687" s="12"/>
    </row>
    <row r="67688" spans="7:7" x14ac:dyDescent="0.2">
      <c r="G67688" s="12"/>
    </row>
    <row r="67689" spans="7:7" x14ac:dyDescent="0.2">
      <c r="G67689" s="12"/>
    </row>
    <row r="67690" spans="7:7" x14ac:dyDescent="0.2">
      <c r="G67690" s="12"/>
    </row>
    <row r="67691" spans="7:7" x14ac:dyDescent="0.2">
      <c r="G67691" s="12"/>
    </row>
    <row r="67692" spans="7:7" x14ac:dyDescent="0.2">
      <c r="G67692" s="12"/>
    </row>
    <row r="67693" spans="7:7" x14ac:dyDescent="0.2">
      <c r="G67693" s="12"/>
    </row>
    <row r="67694" spans="7:7" x14ac:dyDescent="0.2">
      <c r="G67694" s="12"/>
    </row>
    <row r="67695" spans="7:7" x14ac:dyDescent="0.2">
      <c r="G67695" s="12"/>
    </row>
    <row r="67696" spans="7:7" x14ac:dyDescent="0.2">
      <c r="G67696" s="12"/>
    </row>
    <row r="67697" spans="7:7" x14ac:dyDescent="0.2">
      <c r="G67697" s="12"/>
    </row>
    <row r="67698" spans="7:7" x14ac:dyDescent="0.2">
      <c r="G67698" s="12"/>
    </row>
    <row r="67699" spans="7:7" x14ac:dyDescent="0.2">
      <c r="G67699" s="12"/>
    </row>
    <row r="67700" spans="7:7" x14ac:dyDescent="0.2">
      <c r="G67700" s="12"/>
    </row>
    <row r="67701" spans="7:7" x14ac:dyDescent="0.2">
      <c r="G67701" s="12"/>
    </row>
    <row r="67702" spans="7:7" x14ac:dyDescent="0.2">
      <c r="G67702" s="12"/>
    </row>
    <row r="67703" spans="7:7" x14ac:dyDescent="0.2">
      <c r="G67703" s="12"/>
    </row>
    <row r="67704" spans="7:7" x14ac:dyDescent="0.2">
      <c r="G67704" s="12"/>
    </row>
    <row r="67705" spans="7:7" x14ac:dyDescent="0.2">
      <c r="G67705" s="12"/>
    </row>
    <row r="67706" spans="7:7" x14ac:dyDescent="0.2">
      <c r="G67706" s="12"/>
    </row>
    <row r="67707" spans="7:7" x14ac:dyDescent="0.2">
      <c r="G67707" s="12"/>
    </row>
    <row r="67708" spans="7:7" x14ac:dyDescent="0.2">
      <c r="G67708" s="12"/>
    </row>
    <row r="67709" spans="7:7" x14ac:dyDescent="0.2">
      <c r="G67709" s="12"/>
    </row>
    <row r="67710" spans="7:7" x14ac:dyDescent="0.2">
      <c r="G67710" s="12"/>
    </row>
    <row r="67711" spans="7:7" x14ac:dyDescent="0.2">
      <c r="G67711" s="12"/>
    </row>
    <row r="67712" spans="7:7" x14ac:dyDescent="0.2">
      <c r="G67712" s="12"/>
    </row>
    <row r="67713" spans="7:7" x14ac:dyDescent="0.2">
      <c r="G67713" s="12"/>
    </row>
    <row r="67714" spans="7:7" x14ac:dyDescent="0.2">
      <c r="G67714" s="12"/>
    </row>
    <row r="67715" spans="7:7" x14ac:dyDescent="0.2">
      <c r="G67715" s="12"/>
    </row>
    <row r="67716" spans="7:7" x14ac:dyDescent="0.2">
      <c r="G67716" s="12"/>
    </row>
    <row r="67717" spans="7:7" x14ac:dyDescent="0.2">
      <c r="G67717" s="12"/>
    </row>
    <row r="67718" spans="7:7" x14ac:dyDescent="0.2">
      <c r="G67718" s="12"/>
    </row>
    <row r="67719" spans="7:7" x14ac:dyDescent="0.2">
      <c r="G67719" s="12"/>
    </row>
    <row r="67720" spans="7:7" x14ac:dyDescent="0.2">
      <c r="G67720" s="12"/>
    </row>
    <row r="67721" spans="7:7" x14ac:dyDescent="0.2">
      <c r="G67721" s="12"/>
    </row>
    <row r="67722" spans="7:7" x14ac:dyDescent="0.2">
      <c r="G67722" s="12"/>
    </row>
    <row r="67723" spans="7:7" x14ac:dyDescent="0.2">
      <c r="G67723" s="12"/>
    </row>
    <row r="67724" spans="7:7" x14ac:dyDescent="0.2">
      <c r="G67724" s="12"/>
    </row>
    <row r="67725" spans="7:7" x14ac:dyDescent="0.2">
      <c r="G67725" s="12"/>
    </row>
    <row r="67726" spans="7:7" x14ac:dyDescent="0.2">
      <c r="G67726" s="12"/>
    </row>
    <row r="67727" spans="7:7" x14ac:dyDescent="0.2">
      <c r="G67727" s="12"/>
    </row>
    <row r="67728" spans="7:7" x14ac:dyDescent="0.2">
      <c r="G67728" s="12"/>
    </row>
    <row r="67729" spans="7:7" x14ac:dyDescent="0.2">
      <c r="G67729" s="12"/>
    </row>
    <row r="67730" spans="7:7" x14ac:dyDescent="0.2">
      <c r="G67730" s="12"/>
    </row>
    <row r="67731" spans="7:7" x14ac:dyDescent="0.2">
      <c r="G67731" s="12"/>
    </row>
    <row r="67732" spans="7:7" x14ac:dyDescent="0.2">
      <c r="G67732" s="12"/>
    </row>
    <row r="67733" spans="7:7" x14ac:dyDescent="0.2">
      <c r="G67733" s="12"/>
    </row>
    <row r="67734" spans="7:7" x14ac:dyDescent="0.2">
      <c r="G67734" s="12"/>
    </row>
    <row r="67735" spans="7:7" x14ac:dyDescent="0.2">
      <c r="G67735" s="12"/>
    </row>
    <row r="67736" spans="7:7" x14ac:dyDescent="0.2">
      <c r="G67736" s="12"/>
    </row>
    <row r="67737" spans="7:7" x14ac:dyDescent="0.2">
      <c r="G67737" s="12"/>
    </row>
    <row r="67738" spans="7:7" x14ac:dyDescent="0.2">
      <c r="G67738" s="12"/>
    </row>
    <row r="67739" spans="7:7" x14ac:dyDescent="0.2">
      <c r="G67739" s="12"/>
    </row>
    <row r="67740" spans="7:7" x14ac:dyDescent="0.2">
      <c r="G67740" s="12"/>
    </row>
    <row r="67741" spans="7:7" x14ac:dyDescent="0.2">
      <c r="G67741" s="12"/>
    </row>
    <row r="67742" spans="7:7" x14ac:dyDescent="0.2">
      <c r="G67742" s="12"/>
    </row>
    <row r="67743" spans="7:7" x14ac:dyDescent="0.2">
      <c r="G67743" s="12"/>
    </row>
    <row r="67744" spans="7:7" x14ac:dyDescent="0.2">
      <c r="G67744" s="12"/>
    </row>
    <row r="67745" spans="7:7" x14ac:dyDescent="0.2">
      <c r="G67745" s="12"/>
    </row>
    <row r="67746" spans="7:7" x14ac:dyDescent="0.2">
      <c r="G67746" s="12"/>
    </row>
    <row r="67747" spans="7:7" x14ac:dyDescent="0.2">
      <c r="G67747" s="12"/>
    </row>
    <row r="67748" spans="7:7" x14ac:dyDescent="0.2">
      <c r="G67748" s="12"/>
    </row>
    <row r="67749" spans="7:7" x14ac:dyDescent="0.2">
      <c r="G67749" s="12"/>
    </row>
    <row r="67750" spans="7:7" x14ac:dyDescent="0.2">
      <c r="G67750" s="12"/>
    </row>
    <row r="67751" spans="7:7" x14ac:dyDescent="0.2">
      <c r="G67751" s="12"/>
    </row>
    <row r="67752" spans="7:7" x14ac:dyDescent="0.2">
      <c r="G67752" s="12"/>
    </row>
    <row r="67753" spans="7:7" x14ac:dyDescent="0.2">
      <c r="G67753" s="12"/>
    </row>
    <row r="67754" spans="7:7" x14ac:dyDescent="0.2">
      <c r="G67754" s="12"/>
    </row>
    <row r="67755" spans="7:7" x14ac:dyDescent="0.2">
      <c r="G67755" s="12"/>
    </row>
    <row r="67756" spans="7:7" x14ac:dyDescent="0.2">
      <c r="G67756" s="12"/>
    </row>
    <row r="67757" spans="7:7" x14ac:dyDescent="0.2">
      <c r="G67757" s="12"/>
    </row>
    <row r="67758" spans="7:7" x14ac:dyDescent="0.2">
      <c r="G67758" s="12"/>
    </row>
    <row r="67759" spans="7:7" x14ac:dyDescent="0.2">
      <c r="G67759" s="12"/>
    </row>
    <row r="67760" spans="7:7" x14ac:dyDescent="0.2">
      <c r="G67760" s="12"/>
    </row>
    <row r="67761" spans="7:7" x14ac:dyDescent="0.2">
      <c r="G67761" s="12"/>
    </row>
    <row r="67762" spans="7:7" x14ac:dyDescent="0.2">
      <c r="G67762" s="12"/>
    </row>
    <row r="67763" spans="7:7" x14ac:dyDescent="0.2">
      <c r="G67763" s="12"/>
    </row>
    <row r="67764" spans="7:7" x14ac:dyDescent="0.2">
      <c r="G67764" s="12"/>
    </row>
    <row r="67765" spans="7:7" x14ac:dyDescent="0.2">
      <c r="G67765" s="12"/>
    </row>
    <row r="67766" spans="7:7" x14ac:dyDescent="0.2">
      <c r="G67766" s="12"/>
    </row>
    <row r="67767" spans="7:7" x14ac:dyDescent="0.2">
      <c r="G67767" s="12"/>
    </row>
    <row r="67768" spans="7:7" x14ac:dyDescent="0.2">
      <c r="G67768" s="12"/>
    </row>
    <row r="67769" spans="7:7" x14ac:dyDescent="0.2">
      <c r="G67769" s="12"/>
    </row>
    <row r="67770" spans="7:7" x14ac:dyDescent="0.2">
      <c r="G67770" s="12"/>
    </row>
    <row r="67771" spans="7:7" x14ac:dyDescent="0.2">
      <c r="G67771" s="12"/>
    </row>
    <row r="67772" spans="7:7" x14ac:dyDescent="0.2">
      <c r="G67772" s="12"/>
    </row>
    <row r="67773" spans="7:7" x14ac:dyDescent="0.2">
      <c r="G67773" s="12"/>
    </row>
    <row r="67774" spans="7:7" x14ac:dyDescent="0.2">
      <c r="G67774" s="12"/>
    </row>
    <row r="67775" spans="7:7" x14ac:dyDescent="0.2">
      <c r="G67775" s="12"/>
    </row>
    <row r="67776" spans="7:7" x14ac:dyDescent="0.2">
      <c r="G67776" s="12"/>
    </row>
    <row r="67777" spans="7:7" x14ac:dyDescent="0.2">
      <c r="G67777" s="12"/>
    </row>
    <row r="67778" spans="7:7" x14ac:dyDescent="0.2">
      <c r="G67778" s="12"/>
    </row>
    <row r="67779" spans="7:7" x14ac:dyDescent="0.2">
      <c r="G67779" s="12"/>
    </row>
    <row r="67780" spans="7:7" x14ac:dyDescent="0.2">
      <c r="G67780" s="12"/>
    </row>
    <row r="67781" spans="7:7" x14ac:dyDescent="0.2">
      <c r="G67781" s="12"/>
    </row>
    <row r="67782" spans="7:7" x14ac:dyDescent="0.2">
      <c r="G67782" s="12"/>
    </row>
    <row r="67783" spans="7:7" x14ac:dyDescent="0.2">
      <c r="G67783" s="12"/>
    </row>
    <row r="67784" spans="7:7" x14ac:dyDescent="0.2">
      <c r="G67784" s="12"/>
    </row>
    <row r="67785" spans="7:7" x14ac:dyDescent="0.2">
      <c r="G67785" s="12"/>
    </row>
    <row r="67786" spans="7:7" x14ac:dyDescent="0.2">
      <c r="G67786" s="12"/>
    </row>
    <row r="67787" spans="7:7" x14ac:dyDescent="0.2">
      <c r="G67787" s="12"/>
    </row>
    <row r="67788" spans="7:7" x14ac:dyDescent="0.2">
      <c r="G67788" s="12"/>
    </row>
    <row r="67789" spans="7:7" x14ac:dyDescent="0.2">
      <c r="G67789" s="12"/>
    </row>
    <row r="67790" spans="7:7" x14ac:dyDescent="0.2">
      <c r="G67790" s="12"/>
    </row>
    <row r="67791" spans="7:7" x14ac:dyDescent="0.2">
      <c r="G67791" s="12"/>
    </row>
    <row r="67792" spans="7:7" x14ac:dyDescent="0.2">
      <c r="G67792" s="12"/>
    </row>
    <row r="67793" spans="7:7" x14ac:dyDescent="0.2">
      <c r="G67793" s="12"/>
    </row>
    <row r="67794" spans="7:7" x14ac:dyDescent="0.2">
      <c r="G67794" s="12"/>
    </row>
    <row r="67795" spans="7:7" x14ac:dyDescent="0.2">
      <c r="G67795" s="12"/>
    </row>
    <row r="67796" spans="7:7" x14ac:dyDescent="0.2">
      <c r="G67796" s="12"/>
    </row>
    <row r="67797" spans="7:7" x14ac:dyDescent="0.2">
      <c r="G67797" s="12"/>
    </row>
    <row r="67798" spans="7:7" x14ac:dyDescent="0.2">
      <c r="G67798" s="12"/>
    </row>
    <row r="67799" spans="7:7" x14ac:dyDescent="0.2">
      <c r="G67799" s="12"/>
    </row>
    <row r="67800" spans="7:7" x14ac:dyDescent="0.2">
      <c r="G67800" s="12"/>
    </row>
    <row r="67801" spans="7:7" x14ac:dyDescent="0.2">
      <c r="G67801" s="12"/>
    </row>
    <row r="67802" spans="7:7" x14ac:dyDescent="0.2">
      <c r="G67802" s="12"/>
    </row>
    <row r="67803" spans="7:7" x14ac:dyDescent="0.2">
      <c r="G67803" s="12"/>
    </row>
    <row r="67804" spans="7:7" x14ac:dyDescent="0.2">
      <c r="G67804" s="12"/>
    </row>
    <row r="67805" spans="7:7" x14ac:dyDescent="0.2">
      <c r="G67805" s="12"/>
    </row>
    <row r="67806" spans="7:7" x14ac:dyDescent="0.2">
      <c r="G67806" s="12"/>
    </row>
    <row r="67807" spans="7:7" x14ac:dyDescent="0.2">
      <c r="G67807" s="12"/>
    </row>
    <row r="67808" spans="7:7" x14ac:dyDescent="0.2">
      <c r="G67808" s="12"/>
    </row>
    <row r="67809" spans="7:7" x14ac:dyDescent="0.2">
      <c r="G67809" s="12"/>
    </row>
    <row r="67810" spans="7:7" x14ac:dyDescent="0.2">
      <c r="G67810" s="12"/>
    </row>
    <row r="67811" spans="7:7" x14ac:dyDescent="0.2">
      <c r="G67811" s="12"/>
    </row>
    <row r="67812" spans="7:7" x14ac:dyDescent="0.2">
      <c r="G67812" s="12"/>
    </row>
    <row r="67813" spans="7:7" x14ac:dyDescent="0.2">
      <c r="G67813" s="12"/>
    </row>
    <row r="67814" spans="7:7" x14ac:dyDescent="0.2">
      <c r="G67814" s="12"/>
    </row>
    <row r="67815" spans="7:7" x14ac:dyDescent="0.2">
      <c r="G67815" s="12"/>
    </row>
    <row r="67816" spans="7:7" x14ac:dyDescent="0.2">
      <c r="G67816" s="12"/>
    </row>
    <row r="67817" spans="7:7" x14ac:dyDescent="0.2">
      <c r="G67817" s="12"/>
    </row>
    <row r="67818" spans="7:7" x14ac:dyDescent="0.2">
      <c r="G67818" s="12"/>
    </row>
    <row r="67819" spans="7:7" x14ac:dyDescent="0.2">
      <c r="G67819" s="12"/>
    </row>
    <row r="67820" spans="7:7" x14ac:dyDescent="0.2">
      <c r="G67820" s="12"/>
    </row>
    <row r="67821" spans="7:7" x14ac:dyDescent="0.2">
      <c r="G67821" s="12"/>
    </row>
    <row r="67822" spans="7:7" x14ac:dyDescent="0.2">
      <c r="G67822" s="12"/>
    </row>
    <row r="67823" spans="7:7" x14ac:dyDescent="0.2">
      <c r="G67823" s="12"/>
    </row>
    <row r="67824" spans="7:7" x14ac:dyDescent="0.2">
      <c r="G67824" s="12"/>
    </row>
    <row r="67825" spans="7:7" x14ac:dyDescent="0.2">
      <c r="G67825" s="12"/>
    </row>
    <row r="67826" spans="7:7" x14ac:dyDescent="0.2">
      <c r="G67826" s="12"/>
    </row>
    <row r="67827" spans="7:7" x14ac:dyDescent="0.2">
      <c r="G67827" s="12"/>
    </row>
    <row r="67828" spans="7:7" x14ac:dyDescent="0.2">
      <c r="G67828" s="12"/>
    </row>
    <row r="67829" spans="7:7" x14ac:dyDescent="0.2">
      <c r="G67829" s="12"/>
    </row>
    <row r="67830" spans="7:7" x14ac:dyDescent="0.2">
      <c r="G67830" s="12"/>
    </row>
    <row r="67831" spans="7:7" x14ac:dyDescent="0.2">
      <c r="G67831" s="12"/>
    </row>
    <row r="67832" spans="7:7" x14ac:dyDescent="0.2">
      <c r="G67832" s="12"/>
    </row>
    <row r="67833" spans="7:7" x14ac:dyDescent="0.2">
      <c r="G67833" s="12"/>
    </row>
    <row r="67834" spans="7:7" x14ac:dyDescent="0.2">
      <c r="G67834" s="12"/>
    </row>
    <row r="67835" spans="7:7" x14ac:dyDescent="0.2">
      <c r="G67835" s="12"/>
    </row>
    <row r="67836" spans="7:7" x14ac:dyDescent="0.2">
      <c r="G67836" s="12"/>
    </row>
    <row r="67837" spans="7:7" x14ac:dyDescent="0.2">
      <c r="G67837" s="12"/>
    </row>
    <row r="67838" spans="7:7" x14ac:dyDescent="0.2">
      <c r="G67838" s="12"/>
    </row>
    <row r="67839" spans="7:7" x14ac:dyDescent="0.2">
      <c r="G67839" s="12"/>
    </row>
    <row r="67840" spans="7:7" x14ac:dyDescent="0.2">
      <c r="G67840" s="12"/>
    </row>
    <row r="67841" spans="7:7" x14ac:dyDescent="0.2">
      <c r="G67841" s="12"/>
    </row>
    <row r="67842" spans="7:7" x14ac:dyDescent="0.2">
      <c r="G67842" s="12"/>
    </row>
    <row r="67843" spans="7:7" x14ac:dyDescent="0.2">
      <c r="G67843" s="12"/>
    </row>
    <row r="67844" spans="7:7" x14ac:dyDescent="0.2">
      <c r="G67844" s="12"/>
    </row>
    <row r="67845" spans="7:7" x14ac:dyDescent="0.2">
      <c r="G67845" s="12"/>
    </row>
    <row r="67846" spans="7:7" x14ac:dyDescent="0.2">
      <c r="G67846" s="12"/>
    </row>
    <row r="67847" spans="7:7" x14ac:dyDescent="0.2">
      <c r="G67847" s="12"/>
    </row>
    <row r="67848" spans="7:7" x14ac:dyDescent="0.2">
      <c r="G67848" s="12"/>
    </row>
    <row r="67849" spans="7:7" x14ac:dyDescent="0.2">
      <c r="G67849" s="12"/>
    </row>
    <row r="67850" spans="7:7" x14ac:dyDescent="0.2">
      <c r="G67850" s="12"/>
    </row>
    <row r="67851" spans="7:7" x14ac:dyDescent="0.2">
      <c r="G67851" s="12"/>
    </row>
    <row r="67852" spans="7:7" x14ac:dyDescent="0.2">
      <c r="G67852" s="12"/>
    </row>
    <row r="67853" spans="7:7" x14ac:dyDescent="0.2">
      <c r="G67853" s="12"/>
    </row>
    <row r="67854" spans="7:7" x14ac:dyDescent="0.2">
      <c r="G67854" s="12"/>
    </row>
    <row r="67855" spans="7:7" x14ac:dyDescent="0.2">
      <c r="G67855" s="12"/>
    </row>
    <row r="67856" spans="7:7" x14ac:dyDescent="0.2">
      <c r="G67856" s="12"/>
    </row>
    <row r="67857" spans="7:7" x14ac:dyDescent="0.2">
      <c r="G67857" s="12"/>
    </row>
    <row r="67858" spans="7:7" x14ac:dyDescent="0.2">
      <c r="G67858" s="12"/>
    </row>
    <row r="67859" spans="7:7" x14ac:dyDescent="0.2">
      <c r="G67859" s="12"/>
    </row>
    <row r="67860" spans="7:7" x14ac:dyDescent="0.2">
      <c r="G67860" s="12"/>
    </row>
    <row r="67861" spans="7:7" x14ac:dyDescent="0.2">
      <c r="G67861" s="12"/>
    </row>
    <row r="67862" spans="7:7" x14ac:dyDescent="0.2">
      <c r="G67862" s="12"/>
    </row>
    <row r="67863" spans="7:7" x14ac:dyDescent="0.2">
      <c r="G67863" s="12"/>
    </row>
    <row r="67864" spans="7:7" x14ac:dyDescent="0.2">
      <c r="G67864" s="12"/>
    </row>
    <row r="67865" spans="7:7" x14ac:dyDescent="0.2">
      <c r="G67865" s="12"/>
    </row>
    <row r="67866" spans="7:7" x14ac:dyDescent="0.2">
      <c r="G67866" s="12"/>
    </row>
    <row r="67867" spans="7:7" x14ac:dyDescent="0.2">
      <c r="G67867" s="12"/>
    </row>
    <row r="67868" spans="7:7" x14ac:dyDescent="0.2">
      <c r="G67868" s="12"/>
    </row>
    <row r="67869" spans="7:7" x14ac:dyDescent="0.2">
      <c r="G67869" s="12"/>
    </row>
    <row r="67870" spans="7:7" x14ac:dyDescent="0.2">
      <c r="G67870" s="12"/>
    </row>
    <row r="67871" spans="7:7" x14ac:dyDescent="0.2">
      <c r="G67871" s="12"/>
    </row>
    <row r="67872" spans="7:7" x14ac:dyDescent="0.2">
      <c r="G67872" s="12"/>
    </row>
    <row r="67873" spans="7:7" x14ac:dyDescent="0.2">
      <c r="G67873" s="12"/>
    </row>
    <row r="67874" spans="7:7" x14ac:dyDescent="0.2">
      <c r="G67874" s="12"/>
    </row>
    <row r="67875" spans="7:7" x14ac:dyDescent="0.2">
      <c r="G67875" s="12"/>
    </row>
    <row r="67876" spans="7:7" x14ac:dyDescent="0.2">
      <c r="G67876" s="12"/>
    </row>
    <row r="67877" spans="7:7" x14ac:dyDescent="0.2">
      <c r="G67877" s="12"/>
    </row>
    <row r="67878" spans="7:7" x14ac:dyDescent="0.2">
      <c r="G67878" s="12"/>
    </row>
    <row r="67879" spans="7:7" x14ac:dyDescent="0.2">
      <c r="G67879" s="12"/>
    </row>
    <row r="67880" spans="7:7" x14ac:dyDescent="0.2">
      <c r="G67880" s="12"/>
    </row>
    <row r="67881" spans="7:7" x14ac:dyDescent="0.2">
      <c r="G67881" s="12"/>
    </row>
    <row r="67882" spans="7:7" x14ac:dyDescent="0.2">
      <c r="G67882" s="12"/>
    </row>
    <row r="67883" spans="7:7" x14ac:dyDescent="0.2">
      <c r="G67883" s="12"/>
    </row>
    <row r="67884" spans="7:7" x14ac:dyDescent="0.2">
      <c r="G67884" s="12"/>
    </row>
    <row r="67885" spans="7:7" x14ac:dyDescent="0.2">
      <c r="G67885" s="12"/>
    </row>
    <row r="67886" spans="7:7" x14ac:dyDescent="0.2">
      <c r="G67886" s="12"/>
    </row>
    <row r="67887" spans="7:7" x14ac:dyDescent="0.2">
      <c r="G67887" s="12"/>
    </row>
    <row r="67888" spans="7:7" x14ac:dyDescent="0.2">
      <c r="G67888" s="12"/>
    </row>
    <row r="67889" spans="7:7" x14ac:dyDescent="0.2">
      <c r="G67889" s="12"/>
    </row>
    <row r="67890" spans="7:7" x14ac:dyDescent="0.2">
      <c r="G67890" s="12"/>
    </row>
    <row r="67891" spans="7:7" x14ac:dyDescent="0.2">
      <c r="G67891" s="12"/>
    </row>
    <row r="67892" spans="7:7" x14ac:dyDescent="0.2">
      <c r="G67892" s="12"/>
    </row>
    <row r="67893" spans="7:7" x14ac:dyDescent="0.2">
      <c r="G67893" s="12"/>
    </row>
    <row r="67894" spans="7:7" x14ac:dyDescent="0.2">
      <c r="G67894" s="12"/>
    </row>
    <row r="67895" spans="7:7" x14ac:dyDescent="0.2">
      <c r="G67895" s="12"/>
    </row>
    <row r="67896" spans="7:7" x14ac:dyDescent="0.2">
      <c r="G67896" s="12"/>
    </row>
    <row r="67897" spans="7:7" x14ac:dyDescent="0.2">
      <c r="G67897" s="12"/>
    </row>
    <row r="67898" spans="7:7" x14ac:dyDescent="0.2">
      <c r="G67898" s="12"/>
    </row>
    <row r="67899" spans="7:7" x14ac:dyDescent="0.2">
      <c r="G67899" s="12"/>
    </row>
    <row r="67900" spans="7:7" x14ac:dyDescent="0.2">
      <c r="G67900" s="12"/>
    </row>
    <row r="67901" spans="7:7" x14ac:dyDescent="0.2">
      <c r="G67901" s="12"/>
    </row>
    <row r="67902" spans="7:7" x14ac:dyDescent="0.2">
      <c r="G67902" s="12"/>
    </row>
    <row r="67903" spans="7:7" x14ac:dyDescent="0.2">
      <c r="G67903" s="12"/>
    </row>
    <row r="67904" spans="7:7" x14ac:dyDescent="0.2">
      <c r="G67904" s="12"/>
    </row>
    <row r="67905" spans="7:7" x14ac:dyDescent="0.2">
      <c r="G67905" s="12"/>
    </row>
    <row r="67906" spans="7:7" x14ac:dyDescent="0.2">
      <c r="G67906" s="12"/>
    </row>
    <row r="67907" spans="7:7" x14ac:dyDescent="0.2">
      <c r="G67907" s="12"/>
    </row>
    <row r="67908" spans="7:7" x14ac:dyDescent="0.2">
      <c r="G67908" s="12"/>
    </row>
    <row r="67909" spans="7:7" x14ac:dyDescent="0.2">
      <c r="G67909" s="12"/>
    </row>
    <row r="67910" spans="7:7" x14ac:dyDescent="0.2">
      <c r="G67910" s="12"/>
    </row>
    <row r="67911" spans="7:7" x14ac:dyDescent="0.2">
      <c r="G67911" s="12"/>
    </row>
    <row r="67912" spans="7:7" x14ac:dyDescent="0.2">
      <c r="G67912" s="12"/>
    </row>
    <row r="67913" spans="7:7" x14ac:dyDescent="0.2">
      <c r="G67913" s="12"/>
    </row>
    <row r="67914" spans="7:7" x14ac:dyDescent="0.2">
      <c r="G67914" s="12"/>
    </row>
    <row r="67915" spans="7:7" x14ac:dyDescent="0.2">
      <c r="G67915" s="12"/>
    </row>
    <row r="67916" spans="7:7" x14ac:dyDescent="0.2">
      <c r="G67916" s="12"/>
    </row>
    <row r="67917" spans="7:7" x14ac:dyDescent="0.2">
      <c r="G67917" s="12"/>
    </row>
    <row r="67918" spans="7:7" x14ac:dyDescent="0.2">
      <c r="G67918" s="12"/>
    </row>
    <row r="67919" spans="7:7" x14ac:dyDescent="0.2">
      <c r="G67919" s="12"/>
    </row>
    <row r="67920" spans="7:7" x14ac:dyDescent="0.2">
      <c r="G67920" s="12"/>
    </row>
    <row r="67921" spans="7:7" x14ac:dyDescent="0.2">
      <c r="G67921" s="12"/>
    </row>
    <row r="67922" spans="7:7" x14ac:dyDescent="0.2">
      <c r="G67922" s="12"/>
    </row>
    <row r="67923" spans="7:7" x14ac:dyDescent="0.2">
      <c r="G67923" s="12"/>
    </row>
    <row r="67924" spans="7:7" x14ac:dyDescent="0.2">
      <c r="G67924" s="12"/>
    </row>
    <row r="67925" spans="7:7" x14ac:dyDescent="0.2">
      <c r="G67925" s="12"/>
    </row>
    <row r="67926" spans="7:7" x14ac:dyDescent="0.2">
      <c r="G67926" s="12"/>
    </row>
    <row r="67927" spans="7:7" x14ac:dyDescent="0.2">
      <c r="G67927" s="12"/>
    </row>
    <row r="67928" spans="7:7" x14ac:dyDescent="0.2">
      <c r="G67928" s="12"/>
    </row>
    <row r="67929" spans="7:7" x14ac:dyDescent="0.2">
      <c r="G67929" s="12"/>
    </row>
    <row r="67930" spans="7:7" x14ac:dyDescent="0.2">
      <c r="G67930" s="12"/>
    </row>
    <row r="67931" spans="7:7" x14ac:dyDescent="0.2">
      <c r="G67931" s="12"/>
    </row>
    <row r="67932" spans="7:7" x14ac:dyDescent="0.2">
      <c r="G67932" s="12"/>
    </row>
    <row r="67933" spans="7:7" x14ac:dyDescent="0.2">
      <c r="G67933" s="12"/>
    </row>
    <row r="67934" spans="7:7" x14ac:dyDescent="0.2">
      <c r="G67934" s="12"/>
    </row>
    <row r="67935" spans="7:7" x14ac:dyDescent="0.2">
      <c r="G67935" s="12"/>
    </row>
    <row r="67936" spans="7:7" x14ac:dyDescent="0.2">
      <c r="G67936" s="12"/>
    </row>
    <row r="67937" spans="7:7" x14ac:dyDescent="0.2">
      <c r="G67937" s="12"/>
    </row>
    <row r="67938" spans="7:7" x14ac:dyDescent="0.2">
      <c r="G67938" s="12"/>
    </row>
    <row r="67939" spans="7:7" x14ac:dyDescent="0.2">
      <c r="G67939" s="12"/>
    </row>
    <row r="67940" spans="7:7" x14ac:dyDescent="0.2">
      <c r="G67940" s="12"/>
    </row>
    <row r="67941" spans="7:7" x14ac:dyDescent="0.2">
      <c r="G67941" s="12"/>
    </row>
    <row r="67942" spans="7:7" x14ac:dyDescent="0.2">
      <c r="G67942" s="12"/>
    </row>
    <row r="67943" spans="7:7" x14ac:dyDescent="0.2">
      <c r="G67943" s="12"/>
    </row>
    <row r="67944" spans="7:7" x14ac:dyDescent="0.2">
      <c r="G67944" s="12"/>
    </row>
    <row r="67945" spans="7:7" x14ac:dyDescent="0.2">
      <c r="G67945" s="12"/>
    </row>
    <row r="67946" spans="7:7" x14ac:dyDescent="0.2">
      <c r="G67946" s="12"/>
    </row>
    <row r="67947" spans="7:7" x14ac:dyDescent="0.2">
      <c r="G67947" s="12"/>
    </row>
    <row r="67948" spans="7:7" x14ac:dyDescent="0.2">
      <c r="G67948" s="12"/>
    </row>
    <row r="67949" spans="7:7" x14ac:dyDescent="0.2">
      <c r="G67949" s="12"/>
    </row>
    <row r="67950" spans="7:7" x14ac:dyDescent="0.2">
      <c r="G67950" s="12"/>
    </row>
    <row r="67951" spans="7:7" x14ac:dyDescent="0.2">
      <c r="G67951" s="12"/>
    </row>
    <row r="67952" spans="7:7" x14ac:dyDescent="0.2">
      <c r="G67952" s="12"/>
    </row>
    <row r="67953" spans="7:7" x14ac:dyDescent="0.2">
      <c r="G67953" s="12"/>
    </row>
    <row r="67954" spans="7:7" x14ac:dyDescent="0.2">
      <c r="G67954" s="12"/>
    </row>
    <row r="67955" spans="7:7" x14ac:dyDescent="0.2">
      <c r="G67955" s="12"/>
    </row>
    <row r="67956" spans="7:7" x14ac:dyDescent="0.2">
      <c r="G67956" s="12"/>
    </row>
    <row r="67957" spans="7:7" x14ac:dyDescent="0.2">
      <c r="G67957" s="12"/>
    </row>
    <row r="67958" spans="7:7" x14ac:dyDescent="0.2">
      <c r="G67958" s="12"/>
    </row>
    <row r="67959" spans="7:7" x14ac:dyDescent="0.2">
      <c r="G67959" s="12"/>
    </row>
    <row r="67960" spans="7:7" x14ac:dyDescent="0.2">
      <c r="G67960" s="12"/>
    </row>
    <row r="67961" spans="7:7" x14ac:dyDescent="0.2">
      <c r="G67961" s="12"/>
    </row>
    <row r="67962" spans="7:7" x14ac:dyDescent="0.2">
      <c r="G67962" s="12"/>
    </row>
    <row r="67963" spans="7:7" x14ac:dyDescent="0.2">
      <c r="G67963" s="12"/>
    </row>
    <row r="67964" spans="7:7" x14ac:dyDescent="0.2">
      <c r="G67964" s="12"/>
    </row>
    <row r="67965" spans="7:7" x14ac:dyDescent="0.2">
      <c r="G67965" s="12"/>
    </row>
    <row r="67966" spans="7:7" x14ac:dyDescent="0.2">
      <c r="G67966" s="12"/>
    </row>
    <row r="67967" spans="7:7" x14ac:dyDescent="0.2">
      <c r="G67967" s="12"/>
    </row>
    <row r="67968" spans="7:7" x14ac:dyDescent="0.2">
      <c r="G67968" s="12"/>
    </row>
    <row r="67969" spans="7:7" x14ac:dyDescent="0.2">
      <c r="G67969" s="12"/>
    </row>
    <row r="67970" spans="7:7" x14ac:dyDescent="0.2">
      <c r="G67970" s="12"/>
    </row>
    <row r="67971" spans="7:7" x14ac:dyDescent="0.2">
      <c r="G67971" s="12"/>
    </row>
    <row r="67972" spans="7:7" x14ac:dyDescent="0.2">
      <c r="G67972" s="12"/>
    </row>
    <row r="67973" spans="7:7" x14ac:dyDescent="0.2">
      <c r="G67973" s="12"/>
    </row>
    <row r="67974" spans="7:7" x14ac:dyDescent="0.2">
      <c r="G67974" s="12"/>
    </row>
    <row r="67975" spans="7:7" x14ac:dyDescent="0.2">
      <c r="G67975" s="12"/>
    </row>
    <row r="67976" spans="7:7" x14ac:dyDescent="0.2">
      <c r="G67976" s="12"/>
    </row>
    <row r="67977" spans="7:7" x14ac:dyDescent="0.2">
      <c r="G67977" s="12"/>
    </row>
    <row r="67978" spans="7:7" x14ac:dyDescent="0.2">
      <c r="G67978" s="12"/>
    </row>
    <row r="67979" spans="7:7" x14ac:dyDescent="0.2">
      <c r="G67979" s="12"/>
    </row>
    <row r="67980" spans="7:7" x14ac:dyDescent="0.2">
      <c r="G67980" s="12"/>
    </row>
    <row r="67981" spans="7:7" x14ac:dyDescent="0.2">
      <c r="G67981" s="12"/>
    </row>
    <row r="67982" spans="7:7" x14ac:dyDescent="0.2">
      <c r="G67982" s="12"/>
    </row>
    <row r="67983" spans="7:7" x14ac:dyDescent="0.2">
      <c r="G67983" s="12"/>
    </row>
    <row r="67984" spans="7:7" x14ac:dyDescent="0.2">
      <c r="G67984" s="12"/>
    </row>
    <row r="67985" spans="7:7" x14ac:dyDescent="0.2">
      <c r="G67985" s="12"/>
    </row>
    <row r="67986" spans="7:7" x14ac:dyDescent="0.2">
      <c r="G67986" s="12"/>
    </row>
    <row r="67987" spans="7:7" x14ac:dyDescent="0.2">
      <c r="G67987" s="12"/>
    </row>
    <row r="67988" spans="7:7" x14ac:dyDescent="0.2">
      <c r="G67988" s="12"/>
    </row>
    <row r="67989" spans="7:7" x14ac:dyDescent="0.2">
      <c r="G67989" s="12"/>
    </row>
    <row r="67990" spans="7:7" x14ac:dyDescent="0.2">
      <c r="G67990" s="12"/>
    </row>
    <row r="67991" spans="7:7" x14ac:dyDescent="0.2">
      <c r="G67991" s="12"/>
    </row>
    <row r="67992" spans="7:7" x14ac:dyDescent="0.2">
      <c r="G67992" s="12"/>
    </row>
    <row r="67993" spans="7:7" x14ac:dyDescent="0.2">
      <c r="G67993" s="12"/>
    </row>
    <row r="67994" spans="7:7" x14ac:dyDescent="0.2">
      <c r="G67994" s="12"/>
    </row>
    <row r="67995" spans="7:7" x14ac:dyDescent="0.2">
      <c r="G67995" s="12"/>
    </row>
    <row r="67996" spans="7:7" x14ac:dyDescent="0.2">
      <c r="G67996" s="12"/>
    </row>
    <row r="67997" spans="7:7" x14ac:dyDescent="0.2">
      <c r="G67997" s="12"/>
    </row>
    <row r="67998" spans="7:7" x14ac:dyDescent="0.2">
      <c r="G67998" s="12"/>
    </row>
    <row r="67999" spans="7:7" x14ac:dyDescent="0.2">
      <c r="G67999" s="12"/>
    </row>
    <row r="68000" spans="7:7" x14ac:dyDescent="0.2">
      <c r="G68000" s="12"/>
    </row>
    <row r="68001" spans="7:7" x14ac:dyDescent="0.2">
      <c r="G68001" s="12"/>
    </row>
    <row r="68002" spans="7:7" x14ac:dyDescent="0.2">
      <c r="G68002" s="12"/>
    </row>
    <row r="68003" spans="7:7" x14ac:dyDescent="0.2">
      <c r="G68003" s="12"/>
    </row>
    <row r="68004" spans="7:7" x14ac:dyDescent="0.2">
      <c r="G68004" s="12"/>
    </row>
    <row r="68005" spans="7:7" x14ac:dyDescent="0.2">
      <c r="G68005" s="12"/>
    </row>
    <row r="68006" spans="7:7" x14ac:dyDescent="0.2">
      <c r="G68006" s="12"/>
    </row>
    <row r="68007" spans="7:7" x14ac:dyDescent="0.2">
      <c r="G68007" s="12"/>
    </row>
    <row r="68008" spans="7:7" x14ac:dyDescent="0.2">
      <c r="G68008" s="12"/>
    </row>
    <row r="68009" spans="7:7" x14ac:dyDescent="0.2">
      <c r="G68009" s="12"/>
    </row>
    <row r="68010" spans="7:7" x14ac:dyDescent="0.2">
      <c r="G68010" s="12"/>
    </row>
    <row r="68011" spans="7:7" x14ac:dyDescent="0.2">
      <c r="G68011" s="12"/>
    </row>
    <row r="68012" spans="7:7" x14ac:dyDescent="0.2">
      <c r="G68012" s="12"/>
    </row>
    <row r="68013" spans="7:7" x14ac:dyDescent="0.2">
      <c r="G68013" s="12"/>
    </row>
    <row r="68014" spans="7:7" x14ac:dyDescent="0.2">
      <c r="G68014" s="12"/>
    </row>
    <row r="68015" spans="7:7" x14ac:dyDescent="0.2">
      <c r="G68015" s="12"/>
    </row>
    <row r="68016" spans="7:7" x14ac:dyDescent="0.2">
      <c r="G68016" s="12"/>
    </row>
    <row r="68017" spans="7:7" x14ac:dyDescent="0.2">
      <c r="G68017" s="12"/>
    </row>
    <row r="68018" spans="7:7" x14ac:dyDescent="0.2">
      <c r="G68018" s="12"/>
    </row>
    <row r="68019" spans="7:7" x14ac:dyDescent="0.2">
      <c r="G68019" s="12"/>
    </row>
    <row r="68020" spans="7:7" x14ac:dyDescent="0.2">
      <c r="G68020" s="12"/>
    </row>
    <row r="68021" spans="7:7" x14ac:dyDescent="0.2">
      <c r="G68021" s="12"/>
    </row>
    <row r="68022" spans="7:7" x14ac:dyDescent="0.2">
      <c r="G68022" s="12"/>
    </row>
    <row r="68023" spans="7:7" x14ac:dyDescent="0.2">
      <c r="G68023" s="12"/>
    </row>
    <row r="68024" spans="7:7" x14ac:dyDescent="0.2">
      <c r="G68024" s="12"/>
    </row>
    <row r="68025" spans="7:7" x14ac:dyDescent="0.2">
      <c r="G68025" s="12"/>
    </row>
    <row r="68026" spans="7:7" x14ac:dyDescent="0.2">
      <c r="G68026" s="12"/>
    </row>
    <row r="68027" spans="7:7" x14ac:dyDescent="0.2">
      <c r="G68027" s="12"/>
    </row>
    <row r="68028" spans="7:7" x14ac:dyDescent="0.2">
      <c r="G68028" s="12"/>
    </row>
    <row r="68029" spans="7:7" x14ac:dyDescent="0.2">
      <c r="G68029" s="12"/>
    </row>
    <row r="68030" spans="7:7" x14ac:dyDescent="0.2">
      <c r="G68030" s="12"/>
    </row>
    <row r="68031" spans="7:7" x14ac:dyDescent="0.2">
      <c r="G68031" s="12"/>
    </row>
    <row r="68032" spans="7:7" x14ac:dyDescent="0.2">
      <c r="G68032" s="12"/>
    </row>
    <row r="68033" spans="7:7" x14ac:dyDescent="0.2">
      <c r="G68033" s="12"/>
    </row>
    <row r="68034" spans="7:7" x14ac:dyDescent="0.2">
      <c r="G68034" s="12"/>
    </row>
    <row r="68035" spans="7:7" x14ac:dyDescent="0.2">
      <c r="G68035" s="12"/>
    </row>
    <row r="68036" spans="7:7" x14ac:dyDescent="0.2">
      <c r="G68036" s="12"/>
    </row>
    <row r="68037" spans="7:7" x14ac:dyDescent="0.2">
      <c r="G68037" s="12"/>
    </row>
    <row r="68038" spans="7:7" x14ac:dyDescent="0.2">
      <c r="G68038" s="12"/>
    </row>
    <row r="68039" spans="7:7" x14ac:dyDescent="0.2">
      <c r="G68039" s="12"/>
    </row>
    <row r="68040" spans="7:7" x14ac:dyDescent="0.2">
      <c r="G68040" s="12"/>
    </row>
    <row r="68041" spans="7:7" x14ac:dyDescent="0.2">
      <c r="G68041" s="12"/>
    </row>
    <row r="68042" spans="7:7" x14ac:dyDescent="0.2">
      <c r="G68042" s="12"/>
    </row>
    <row r="68043" spans="7:7" x14ac:dyDescent="0.2">
      <c r="G68043" s="12"/>
    </row>
    <row r="68044" spans="7:7" x14ac:dyDescent="0.2">
      <c r="G68044" s="12"/>
    </row>
    <row r="68045" spans="7:7" x14ac:dyDescent="0.2">
      <c r="G68045" s="12"/>
    </row>
    <row r="68046" spans="7:7" x14ac:dyDescent="0.2">
      <c r="G68046" s="12"/>
    </row>
    <row r="68047" spans="7:7" x14ac:dyDescent="0.2">
      <c r="G68047" s="12"/>
    </row>
    <row r="68048" spans="7:7" x14ac:dyDescent="0.2">
      <c r="G68048" s="12"/>
    </row>
    <row r="68049" spans="7:7" x14ac:dyDescent="0.2">
      <c r="G68049" s="12"/>
    </row>
    <row r="68050" spans="7:7" x14ac:dyDescent="0.2">
      <c r="G68050" s="12"/>
    </row>
    <row r="68051" spans="7:7" x14ac:dyDescent="0.2">
      <c r="G68051" s="12"/>
    </row>
    <row r="68052" spans="7:7" x14ac:dyDescent="0.2">
      <c r="G68052" s="12"/>
    </row>
    <row r="68053" spans="7:7" x14ac:dyDescent="0.2">
      <c r="G68053" s="12"/>
    </row>
    <row r="68054" spans="7:7" x14ac:dyDescent="0.2">
      <c r="G68054" s="12"/>
    </row>
    <row r="68055" spans="7:7" x14ac:dyDescent="0.2">
      <c r="G68055" s="12"/>
    </row>
    <row r="68056" spans="7:7" x14ac:dyDescent="0.2">
      <c r="G68056" s="12"/>
    </row>
    <row r="68057" spans="7:7" x14ac:dyDescent="0.2">
      <c r="G68057" s="12"/>
    </row>
    <row r="68058" spans="7:7" x14ac:dyDescent="0.2">
      <c r="G68058" s="12"/>
    </row>
    <row r="68059" spans="7:7" x14ac:dyDescent="0.2">
      <c r="G68059" s="12"/>
    </row>
    <row r="68060" spans="7:7" x14ac:dyDescent="0.2">
      <c r="G68060" s="12"/>
    </row>
    <row r="68061" spans="7:7" x14ac:dyDescent="0.2">
      <c r="G68061" s="12"/>
    </row>
    <row r="68062" spans="7:7" x14ac:dyDescent="0.2">
      <c r="G68062" s="12"/>
    </row>
    <row r="68063" spans="7:7" x14ac:dyDescent="0.2">
      <c r="G68063" s="12"/>
    </row>
    <row r="68064" spans="7:7" x14ac:dyDescent="0.2">
      <c r="G68064" s="12"/>
    </row>
    <row r="68065" spans="7:7" x14ac:dyDescent="0.2">
      <c r="G68065" s="12"/>
    </row>
    <row r="68066" spans="7:7" x14ac:dyDescent="0.2">
      <c r="G68066" s="12"/>
    </row>
    <row r="68067" spans="7:7" x14ac:dyDescent="0.2">
      <c r="G68067" s="12"/>
    </row>
    <row r="68068" spans="7:7" x14ac:dyDescent="0.2">
      <c r="G68068" s="12"/>
    </row>
    <row r="68069" spans="7:7" x14ac:dyDescent="0.2">
      <c r="G68069" s="12"/>
    </row>
    <row r="68070" spans="7:7" x14ac:dyDescent="0.2">
      <c r="G68070" s="12"/>
    </row>
    <row r="68071" spans="7:7" x14ac:dyDescent="0.2">
      <c r="G68071" s="12"/>
    </row>
    <row r="68072" spans="7:7" x14ac:dyDescent="0.2">
      <c r="G68072" s="12"/>
    </row>
    <row r="68073" spans="7:7" x14ac:dyDescent="0.2">
      <c r="G68073" s="12"/>
    </row>
    <row r="68074" spans="7:7" x14ac:dyDescent="0.2">
      <c r="G68074" s="12"/>
    </row>
    <row r="68075" spans="7:7" x14ac:dyDescent="0.2">
      <c r="G68075" s="12"/>
    </row>
    <row r="68076" spans="7:7" x14ac:dyDescent="0.2">
      <c r="G68076" s="12"/>
    </row>
    <row r="68077" spans="7:7" x14ac:dyDescent="0.2">
      <c r="G68077" s="12"/>
    </row>
    <row r="68078" spans="7:7" x14ac:dyDescent="0.2">
      <c r="G68078" s="12"/>
    </row>
    <row r="68079" spans="7:7" x14ac:dyDescent="0.2">
      <c r="G68079" s="12"/>
    </row>
    <row r="68080" spans="7:7" x14ac:dyDescent="0.2">
      <c r="G68080" s="12"/>
    </row>
    <row r="68081" spans="7:7" x14ac:dyDescent="0.2">
      <c r="G68081" s="12"/>
    </row>
    <row r="68082" spans="7:7" x14ac:dyDescent="0.2">
      <c r="G68082" s="12"/>
    </row>
    <row r="68083" spans="7:7" x14ac:dyDescent="0.2">
      <c r="G68083" s="12"/>
    </row>
    <row r="68084" spans="7:7" x14ac:dyDescent="0.2">
      <c r="G68084" s="12"/>
    </row>
    <row r="68085" spans="7:7" x14ac:dyDescent="0.2">
      <c r="G68085" s="12"/>
    </row>
    <row r="68086" spans="7:7" x14ac:dyDescent="0.2">
      <c r="G68086" s="12"/>
    </row>
    <row r="68087" spans="7:7" x14ac:dyDescent="0.2">
      <c r="G68087" s="12"/>
    </row>
    <row r="68088" spans="7:7" x14ac:dyDescent="0.2">
      <c r="G68088" s="12"/>
    </row>
    <row r="68089" spans="7:7" x14ac:dyDescent="0.2">
      <c r="G68089" s="12"/>
    </row>
    <row r="68090" spans="7:7" x14ac:dyDescent="0.2">
      <c r="G68090" s="12"/>
    </row>
    <row r="68091" spans="7:7" x14ac:dyDescent="0.2">
      <c r="G68091" s="12"/>
    </row>
    <row r="68092" spans="7:7" x14ac:dyDescent="0.2">
      <c r="G68092" s="12"/>
    </row>
    <row r="68093" spans="7:7" x14ac:dyDescent="0.2">
      <c r="G68093" s="12"/>
    </row>
    <row r="68094" spans="7:7" x14ac:dyDescent="0.2">
      <c r="G68094" s="12"/>
    </row>
    <row r="68095" spans="7:7" x14ac:dyDescent="0.2">
      <c r="G68095" s="12"/>
    </row>
    <row r="68096" spans="7:7" x14ac:dyDescent="0.2">
      <c r="G68096" s="12"/>
    </row>
    <row r="68097" spans="7:7" x14ac:dyDescent="0.2">
      <c r="G68097" s="12"/>
    </row>
    <row r="68098" spans="7:7" x14ac:dyDescent="0.2">
      <c r="G68098" s="12"/>
    </row>
    <row r="68099" spans="7:7" x14ac:dyDescent="0.2">
      <c r="G68099" s="12"/>
    </row>
    <row r="68100" spans="7:7" x14ac:dyDescent="0.2">
      <c r="G68100" s="12"/>
    </row>
    <row r="68101" spans="7:7" x14ac:dyDescent="0.2">
      <c r="G68101" s="12"/>
    </row>
    <row r="68102" spans="7:7" x14ac:dyDescent="0.2">
      <c r="G68102" s="12"/>
    </row>
    <row r="68103" spans="7:7" x14ac:dyDescent="0.2">
      <c r="G68103" s="12"/>
    </row>
    <row r="68104" spans="7:7" x14ac:dyDescent="0.2">
      <c r="G68104" s="12"/>
    </row>
    <row r="68105" spans="7:7" x14ac:dyDescent="0.2">
      <c r="G68105" s="12"/>
    </row>
    <row r="68106" spans="7:7" x14ac:dyDescent="0.2">
      <c r="G68106" s="12"/>
    </row>
    <row r="68107" spans="7:7" x14ac:dyDescent="0.2">
      <c r="G68107" s="12"/>
    </row>
    <row r="68108" spans="7:7" x14ac:dyDescent="0.2">
      <c r="G68108" s="12"/>
    </row>
    <row r="68109" spans="7:7" x14ac:dyDescent="0.2">
      <c r="G68109" s="12"/>
    </row>
    <row r="68110" spans="7:7" x14ac:dyDescent="0.2">
      <c r="G68110" s="12"/>
    </row>
    <row r="68111" spans="7:7" x14ac:dyDescent="0.2">
      <c r="G68111" s="12"/>
    </row>
    <row r="68112" spans="7:7" x14ac:dyDescent="0.2">
      <c r="G68112" s="12"/>
    </row>
    <row r="68113" spans="7:7" x14ac:dyDescent="0.2">
      <c r="G68113" s="12"/>
    </row>
    <row r="68114" spans="7:7" x14ac:dyDescent="0.2">
      <c r="G68114" s="12"/>
    </row>
    <row r="68115" spans="7:7" x14ac:dyDescent="0.2">
      <c r="G68115" s="12"/>
    </row>
    <row r="68116" spans="7:7" x14ac:dyDescent="0.2">
      <c r="G68116" s="12"/>
    </row>
    <row r="68117" spans="7:7" x14ac:dyDescent="0.2">
      <c r="G68117" s="12"/>
    </row>
    <row r="68118" spans="7:7" x14ac:dyDescent="0.2">
      <c r="G68118" s="12"/>
    </row>
    <row r="68119" spans="7:7" x14ac:dyDescent="0.2">
      <c r="G68119" s="12"/>
    </row>
    <row r="68120" spans="7:7" x14ac:dyDescent="0.2">
      <c r="G68120" s="12"/>
    </row>
    <row r="68121" spans="7:7" x14ac:dyDescent="0.2">
      <c r="G68121" s="12"/>
    </row>
    <row r="68122" spans="7:7" x14ac:dyDescent="0.2">
      <c r="G68122" s="12"/>
    </row>
    <row r="68123" spans="7:7" x14ac:dyDescent="0.2">
      <c r="G68123" s="12"/>
    </row>
    <row r="68124" spans="7:7" x14ac:dyDescent="0.2">
      <c r="G68124" s="12"/>
    </row>
    <row r="68125" spans="7:7" x14ac:dyDescent="0.2">
      <c r="G68125" s="12"/>
    </row>
    <row r="68126" spans="7:7" x14ac:dyDescent="0.2">
      <c r="G68126" s="12"/>
    </row>
    <row r="68127" spans="7:7" x14ac:dyDescent="0.2">
      <c r="G68127" s="12"/>
    </row>
    <row r="68128" spans="7:7" x14ac:dyDescent="0.2">
      <c r="G68128" s="12"/>
    </row>
    <row r="68129" spans="7:7" x14ac:dyDescent="0.2">
      <c r="G68129" s="12"/>
    </row>
    <row r="68130" spans="7:7" x14ac:dyDescent="0.2">
      <c r="G68130" s="12"/>
    </row>
    <row r="68131" spans="7:7" x14ac:dyDescent="0.2">
      <c r="G68131" s="12"/>
    </row>
    <row r="68132" spans="7:7" x14ac:dyDescent="0.2">
      <c r="G68132" s="12"/>
    </row>
    <row r="68133" spans="7:7" x14ac:dyDescent="0.2">
      <c r="G68133" s="12"/>
    </row>
    <row r="68134" spans="7:7" x14ac:dyDescent="0.2">
      <c r="G68134" s="12"/>
    </row>
    <row r="68135" spans="7:7" x14ac:dyDescent="0.2">
      <c r="G68135" s="12"/>
    </row>
    <row r="68136" spans="7:7" x14ac:dyDescent="0.2">
      <c r="G68136" s="12"/>
    </row>
    <row r="68137" spans="7:7" x14ac:dyDescent="0.2">
      <c r="G68137" s="12"/>
    </row>
    <row r="68138" spans="7:7" x14ac:dyDescent="0.2">
      <c r="G68138" s="12"/>
    </row>
    <row r="68139" spans="7:7" x14ac:dyDescent="0.2">
      <c r="G68139" s="12"/>
    </row>
    <row r="68140" spans="7:7" x14ac:dyDescent="0.2">
      <c r="G68140" s="12"/>
    </row>
    <row r="68141" spans="7:7" x14ac:dyDescent="0.2">
      <c r="G68141" s="12"/>
    </row>
    <row r="68142" spans="7:7" x14ac:dyDescent="0.2">
      <c r="G68142" s="12"/>
    </row>
    <row r="68143" spans="7:7" x14ac:dyDescent="0.2">
      <c r="G68143" s="12"/>
    </row>
    <row r="68144" spans="7:7" x14ac:dyDescent="0.2">
      <c r="G68144" s="12"/>
    </row>
    <row r="68145" spans="7:7" x14ac:dyDescent="0.2">
      <c r="G68145" s="12"/>
    </row>
    <row r="68146" spans="7:7" x14ac:dyDescent="0.2">
      <c r="G68146" s="12"/>
    </row>
    <row r="68147" spans="7:7" x14ac:dyDescent="0.2">
      <c r="G68147" s="12"/>
    </row>
    <row r="68148" spans="7:7" x14ac:dyDescent="0.2">
      <c r="G68148" s="12"/>
    </row>
    <row r="68149" spans="7:7" x14ac:dyDescent="0.2">
      <c r="G68149" s="12"/>
    </row>
    <row r="68150" spans="7:7" x14ac:dyDescent="0.2">
      <c r="G68150" s="12"/>
    </row>
    <row r="68151" spans="7:7" x14ac:dyDescent="0.2">
      <c r="G68151" s="12"/>
    </row>
    <row r="68152" spans="7:7" x14ac:dyDescent="0.2">
      <c r="G68152" s="12"/>
    </row>
    <row r="68153" spans="7:7" x14ac:dyDescent="0.2">
      <c r="G68153" s="12"/>
    </row>
    <row r="68154" spans="7:7" x14ac:dyDescent="0.2">
      <c r="G68154" s="12"/>
    </row>
    <row r="68155" spans="7:7" x14ac:dyDescent="0.2">
      <c r="G68155" s="12"/>
    </row>
    <row r="68156" spans="7:7" x14ac:dyDescent="0.2">
      <c r="G68156" s="12"/>
    </row>
    <row r="68157" spans="7:7" x14ac:dyDescent="0.2">
      <c r="G68157" s="12"/>
    </row>
    <row r="68158" spans="7:7" x14ac:dyDescent="0.2">
      <c r="G68158" s="12"/>
    </row>
    <row r="68159" spans="7:7" x14ac:dyDescent="0.2">
      <c r="G68159" s="12"/>
    </row>
    <row r="68160" spans="7:7" x14ac:dyDescent="0.2">
      <c r="G68160" s="12"/>
    </row>
    <row r="68161" spans="7:7" x14ac:dyDescent="0.2">
      <c r="G68161" s="12"/>
    </row>
    <row r="68162" spans="7:7" x14ac:dyDescent="0.2">
      <c r="G68162" s="12"/>
    </row>
    <row r="68163" spans="7:7" x14ac:dyDescent="0.2">
      <c r="G68163" s="12"/>
    </row>
    <row r="68164" spans="7:7" x14ac:dyDescent="0.2">
      <c r="G68164" s="12"/>
    </row>
    <row r="68165" spans="7:7" x14ac:dyDescent="0.2">
      <c r="G68165" s="12"/>
    </row>
    <row r="68166" spans="7:7" x14ac:dyDescent="0.2">
      <c r="G68166" s="12"/>
    </row>
    <row r="68167" spans="7:7" x14ac:dyDescent="0.2">
      <c r="G68167" s="12"/>
    </row>
    <row r="68168" spans="7:7" x14ac:dyDescent="0.2">
      <c r="G68168" s="12"/>
    </row>
    <row r="68169" spans="7:7" x14ac:dyDescent="0.2">
      <c r="G68169" s="12"/>
    </row>
    <row r="68170" spans="7:7" x14ac:dyDescent="0.2">
      <c r="G68170" s="12"/>
    </row>
    <row r="68171" spans="7:7" x14ac:dyDescent="0.2">
      <c r="G68171" s="12"/>
    </row>
    <row r="68172" spans="7:7" x14ac:dyDescent="0.2">
      <c r="G68172" s="12"/>
    </row>
    <row r="68173" spans="7:7" x14ac:dyDescent="0.2">
      <c r="G68173" s="12"/>
    </row>
    <row r="68174" spans="7:7" x14ac:dyDescent="0.2">
      <c r="G68174" s="12"/>
    </row>
    <row r="68175" spans="7:7" x14ac:dyDescent="0.2">
      <c r="G68175" s="12"/>
    </row>
    <row r="68176" spans="7:7" x14ac:dyDescent="0.2">
      <c r="G68176" s="12"/>
    </row>
    <row r="68177" spans="7:7" x14ac:dyDescent="0.2">
      <c r="G68177" s="12"/>
    </row>
    <row r="68178" spans="7:7" x14ac:dyDescent="0.2">
      <c r="G68178" s="12"/>
    </row>
    <row r="68179" spans="7:7" x14ac:dyDescent="0.2">
      <c r="G68179" s="12"/>
    </row>
    <row r="68180" spans="7:7" x14ac:dyDescent="0.2">
      <c r="G68180" s="12"/>
    </row>
    <row r="68181" spans="7:7" x14ac:dyDescent="0.2">
      <c r="G68181" s="12"/>
    </row>
    <row r="68182" spans="7:7" x14ac:dyDescent="0.2">
      <c r="G68182" s="12"/>
    </row>
    <row r="68183" spans="7:7" x14ac:dyDescent="0.2">
      <c r="G68183" s="12"/>
    </row>
    <row r="68184" spans="7:7" x14ac:dyDescent="0.2">
      <c r="G68184" s="12"/>
    </row>
    <row r="68185" spans="7:7" x14ac:dyDescent="0.2">
      <c r="G68185" s="12"/>
    </row>
    <row r="68186" spans="7:7" x14ac:dyDescent="0.2">
      <c r="G68186" s="12"/>
    </row>
    <row r="68187" spans="7:7" x14ac:dyDescent="0.2">
      <c r="G68187" s="12"/>
    </row>
    <row r="68188" spans="7:7" x14ac:dyDescent="0.2">
      <c r="G68188" s="12"/>
    </row>
    <row r="68189" spans="7:7" x14ac:dyDescent="0.2">
      <c r="G68189" s="12"/>
    </row>
    <row r="68190" spans="7:7" x14ac:dyDescent="0.2">
      <c r="G68190" s="12"/>
    </row>
    <row r="68191" spans="7:7" x14ac:dyDescent="0.2">
      <c r="G68191" s="12"/>
    </row>
    <row r="68192" spans="7:7" x14ac:dyDescent="0.2">
      <c r="G68192" s="12"/>
    </row>
    <row r="68193" spans="7:7" x14ac:dyDescent="0.2">
      <c r="G68193" s="12"/>
    </row>
    <row r="68194" spans="7:7" x14ac:dyDescent="0.2">
      <c r="G68194" s="12"/>
    </row>
    <row r="68195" spans="7:7" x14ac:dyDescent="0.2">
      <c r="G68195" s="12"/>
    </row>
    <row r="68196" spans="7:7" x14ac:dyDescent="0.2">
      <c r="G68196" s="12"/>
    </row>
    <row r="68197" spans="7:7" x14ac:dyDescent="0.2">
      <c r="G68197" s="12"/>
    </row>
    <row r="68198" spans="7:7" x14ac:dyDescent="0.2">
      <c r="G68198" s="12"/>
    </row>
    <row r="68199" spans="7:7" x14ac:dyDescent="0.2">
      <c r="G68199" s="12"/>
    </row>
    <row r="68200" spans="7:7" x14ac:dyDescent="0.2">
      <c r="G68200" s="12"/>
    </row>
    <row r="68201" spans="7:7" x14ac:dyDescent="0.2">
      <c r="G68201" s="12"/>
    </row>
    <row r="68202" spans="7:7" x14ac:dyDescent="0.2">
      <c r="G68202" s="12"/>
    </row>
    <row r="68203" spans="7:7" x14ac:dyDescent="0.2">
      <c r="G68203" s="12"/>
    </row>
    <row r="68204" spans="7:7" x14ac:dyDescent="0.2">
      <c r="G68204" s="12"/>
    </row>
    <row r="68205" spans="7:7" x14ac:dyDescent="0.2">
      <c r="G68205" s="12"/>
    </row>
    <row r="68206" spans="7:7" x14ac:dyDescent="0.2">
      <c r="G68206" s="12"/>
    </row>
    <row r="68207" spans="7:7" x14ac:dyDescent="0.2">
      <c r="G68207" s="12"/>
    </row>
    <row r="68208" spans="7:7" x14ac:dyDescent="0.2">
      <c r="G68208" s="12"/>
    </row>
    <row r="68209" spans="7:7" x14ac:dyDescent="0.2">
      <c r="G68209" s="12"/>
    </row>
    <row r="68210" spans="7:7" x14ac:dyDescent="0.2">
      <c r="G68210" s="12"/>
    </row>
    <row r="68211" spans="7:7" x14ac:dyDescent="0.2">
      <c r="G68211" s="12"/>
    </row>
    <row r="68212" spans="7:7" x14ac:dyDescent="0.2">
      <c r="G68212" s="12"/>
    </row>
    <row r="68213" spans="7:7" x14ac:dyDescent="0.2">
      <c r="G68213" s="12"/>
    </row>
    <row r="68214" spans="7:7" x14ac:dyDescent="0.2">
      <c r="G68214" s="12"/>
    </row>
    <row r="68215" spans="7:7" x14ac:dyDescent="0.2">
      <c r="G68215" s="12"/>
    </row>
    <row r="68216" spans="7:7" x14ac:dyDescent="0.2">
      <c r="G68216" s="12"/>
    </row>
    <row r="68217" spans="7:7" x14ac:dyDescent="0.2">
      <c r="G68217" s="12"/>
    </row>
    <row r="68218" spans="7:7" x14ac:dyDescent="0.2">
      <c r="G68218" s="12"/>
    </row>
    <row r="68219" spans="7:7" x14ac:dyDescent="0.2">
      <c r="G68219" s="12"/>
    </row>
    <row r="68220" spans="7:7" x14ac:dyDescent="0.2">
      <c r="G68220" s="12"/>
    </row>
    <row r="68221" spans="7:7" x14ac:dyDescent="0.2">
      <c r="G68221" s="12"/>
    </row>
    <row r="68222" spans="7:7" x14ac:dyDescent="0.2">
      <c r="G68222" s="12"/>
    </row>
    <row r="68223" spans="7:7" x14ac:dyDescent="0.2">
      <c r="G68223" s="12"/>
    </row>
    <row r="68224" spans="7:7" x14ac:dyDescent="0.2">
      <c r="G68224" s="12"/>
    </row>
    <row r="68225" spans="7:7" x14ac:dyDescent="0.2">
      <c r="G68225" s="12"/>
    </row>
    <row r="68226" spans="7:7" x14ac:dyDescent="0.2">
      <c r="G68226" s="12"/>
    </row>
    <row r="68227" spans="7:7" x14ac:dyDescent="0.2">
      <c r="G68227" s="12"/>
    </row>
    <row r="68228" spans="7:7" x14ac:dyDescent="0.2">
      <c r="G68228" s="12"/>
    </row>
    <row r="68229" spans="7:7" x14ac:dyDescent="0.2">
      <c r="G68229" s="12"/>
    </row>
    <row r="68230" spans="7:7" x14ac:dyDescent="0.2">
      <c r="G68230" s="12"/>
    </row>
    <row r="68231" spans="7:7" x14ac:dyDescent="0.2">
      <c r="G68231" s="12"/>
    </row>
    <row r="68232" spans="7:7" x14ac:dyDescent="0.2">
      <c r="G68232" s="12"/>
    </row>
    <row r="68233" spans="7:7" x14ac:dyDescent="0.2">
      <c r="G68233" s="12"/>
    </row>
    <row r="68234" spans="7:7" x14ac:dyDescent="0.2">
      <c r="G68234" s="12"/>
    </row>
    <row r="68235" spans="7:7" x14ac:dyDescent="0.2">
      <c r="G68235" s="12"/>
    </row>
    <row r="68236" spans="7:7" x14ac:dyDescent="0.2">
      <c r="G68236" s="12"/>
    </row>
    <row r="68237" spans="7:7" x14ac:dyDescent="0.2">
      <c r="G68237" s="12"/>
    </row>
    <row r="68238" spans="7:7" x14ac:dyDescent="0.2">
      <c r="G68238" s="12"/>
    </row>
    <row r="68239" spans="7:7" x14ac:dyDescent="0.2">
      <c r="G68239" s="12"/>
    </row>
    <row r="68240" spans="7:7" x14ac:dyDescent="0.2">
      <c r="G68240" s="12"/>
    </row>
    <row r="68241" spans="7:7" x14ac:dyDescent="0.2">
      <c r="G68241" s="12"/>
    </row>
    <row r="68242" spans="7:7" x14ac:dyDescent="0.2">
      <c r="G68242" s="12"/>
    </row>
    <row r="68243" spans="7:7" x14ac:dyDescent="0.2">
      <c r="G68243" s="12"/>
    </row>
    <row r="68244" spans="7:7" x14ac:dyDescent="0.2">
      <c r="G68244" s="12"/>
    </row>
    <row r="68245" spans="7:7" x14ac:dyDescent="0.2">
      <c r="G68245" s="12"/>
    </row>
    <row r="68246" spans="7:7" x14ac:dyDescent="0.2">
      <c r="G68246" s="12"/>
    </row>
    <row r="68247" spans="7:7" x14ac:dyDescent="0.2">
      <c r="G68247" s="12"/>
    </row>
    <row r="68248" spans="7:7" x14ac:dyDescent="0.2">
      <c r="G68248" s="12"/>
    </row>
    <row r="68249" spans="7:7" x14ac:dyDescent="0.2">
      <c r="G68249" s="12"/>
    </row>
    <row r="68250" spans="7:7" x14ac:dyDescent="0.2">
      <c r="G68250" s="12"/>
    </row>
    <row r="68251" spans="7:7" x14ac:dyDescent="0.2">
      <c r="G68251" s="12"/>
    </row>
    <row r="68252" spans="7:7" x14ac:dyDescent="0.2">
      <c r="G68252" s="12"/>
    </row>
    <row r="68253" spans="7:7" x14ac:dyDescent="0.2">
      <c r="G68253" s="12"/>
    </row>
    <row r="68254" spans="7:7" x14ac:dyDescent="0.2">
      <c r="G68254" s="12"/>
    </row>
    <row r="68255" spans="7:7" x14ac:dyDescent="0.2">
      <c r="G68255" s="12"/>
    </row>
    <row r="68256" spans="7:7" x14ac:dyDescent="0.2">
      <c r="G68256" s="12"/>
    </row>
    <row r="68257" spans="7:7" x14ac:dyDescent="0.2">
      <c r="G68257" s="12"/>
    </row>
    <row r="68258" spans="7:7" x14ac:dyDescent="0.2">
      <c r="G68258" s="12"/>
    </row>
    <row r="68259" spans="7:7" x14ac:dyDescent="0.2">
      <c r="G68259" s="12"/>
    </row>
    <row r="68260" spans="7:7" x14ac:dyDescent="0.2">
      <c r="G68260" s="12"/>
    </row>
    <row r="68261" spans="7:7" x14ac:dyDescent="0.2">
      <c r="G68261" s="12"/>
    </row>
    <row r="68262" spans="7:7" x14ac:dyDescent="0.2">
      <c r="G68262" s="12"/>
    </row>
    <row r="68263" spans="7:7" x14ac:dyDescent="0.2">
      <c r="G68263" s="12"/>
    </row>
    <row r="68264" spans="7:7" x14ac:dyDescent="0.2">
      <c r="G68264" s="12"/>
    </row>
    <row r="68265" spans="7:7" x14ac:dyDescent="0.2">
      <c r="G68265" s="12"/>
    </row>
    <row r="68266" spans="7:7" x14ac:dyDescent="0.2">
      <c r="G68266" s="12"/>
    </row>
    <row r="68267" spans="7:7" x14ac:dyDescent="0.2">
      <c r="G68267" s="12"/>
    </row>
    <row r="68268" spans="7:7" x14ac:dyDescent="0.2">
      <c r="G68268" s="12"/>
    </row>
    <row r="68269" spans="7:7" x14ac:dyDescent="0.2">
      <c r="G68269" s="12"/>
    </row>
    <row r="68270" spans="7:7" x14ac:dyDescent="0.2">
      <c r="G68270" s="12"/>
    </row>
    <row r="68271" spans="7:7" x14ac:dyDescent="0.2">
      <c r="G68271" s="12"/>
    </row>
    <row r="68272" spans="7:7" x14ac:dyDescent="0.2">
      <c r="G68272" s="12"/>
    </row>
    <row r="68273" spans="7:7" x14ac:dyDescent="0.2">
      <c r="G68273" s="12"/>
    </row>
    <row r="68274" spans="7:7" x14ac:dyDescent="0.2">
      <c r="G68274" s="12"/>
    </row>
    <row r="68275" spans="7:7" x14ac:dyDescent="0.2">
      <c r="G68275" s="12"/>
    </row>
    <row r="68276" spans="7:7" x14ac:dyDescent="0.2">
      <c r="G68276" s="12"/>
    </row>
    <row r="68277" spans="7:7" x14ac:dyDescent="0.2">
      <c r="G68277" s="12"/>
    </row>
    <row r="68278" spans="7:7" x14ac:dyDescent="0.2">
      <c r="G68278" s="12"/>
    </row>
    <row r="68279" spans="7:7" x14ac:dyDescent="0.2">
      <c r="G68279" s="12"/>
    </row>
    <row r="68280" spans="7:7" x14ac:dyDescent="0.2">
      <c r="G68280" s="12"/>
    </row>
    <row r="68281" spans="7:7" x14ac:dyDescent="0.2">
      <c r="G68281" s="12"/>
    </row>
    <row r="68282" spans="7:7" x14ac:dyDescent="0.2">
      <c r="G68282" s="12"/>
    </row>
    <row r="68283" spans="7:7" x14ac:dyDescent="0.2">
      <c r="G68283" s="12"/>
    </row>
    <row r="68284" spans="7:7" x14ac:dyDescent="0.2">
      <c r="G68284" s="12"/>
    </row>
    <row r="68285" spans="7:7" x14ac:dyDescent="0.2">
      <c r="G68285" s="12"/>
    </row>
    <row r="68286" spans="7:7" x14ac:dyDescent="0.2">
      <c r="G68286" s="12"/>
    </row>
    <row r="68287" spans="7:7" x14ac:dyDescent="0.2">
      <c r="G68287" s="12"/>
    </row>
    <row r="68288" spans="7:7" x14ac:dyDescent="0.2">
      <c r="G68288" s="12"/>
    </row>
    <row r="68289" spans="7:7" x14ac:dyDescent="0.2">
      <c r="G68289" s="12"/>
    </row>
    <row r="68290" spans="7:7" x14ac:dyDescent="0.2">
      <c r="G68290" s="12"/>
    </row>
    <row r="68291" spans="7:7" x14ac:dyDescent="0.2">
      <c r="G68291" s="12"/>
    </row>
    <row r="68292" spans="7:7" x14ac:dyDescent="0.2">
      <c r="G68292" s="12"/>
    </row>
    <row r="68293" spans="7:7" x14ac:dyDescent="0.2">
      <c r="G68293" s="12"/>
    </row>
    <row r="68294" spans="7:7" x14ac:dyDescent="0.2">
      <c r="G68294" s="12"/>
    </row>
    <row r="68295" spans="7:7" x14ac:dyDescent="0.2">
      <c r="G68295" s="12"/>
    </row>
    <row r="68296" spans="7:7" x14ac:dyDescent="0.2">
      <c r="G68296" s="12"/>
    </row>
    <row r="68297" spans="7:7" x14ac:dyDescent="0.2">
      <c r="G68297" s="12"/>
    </row>
    <row r="68298" spans="7:7" x14ac:dyDescent="0.2">
      <c r="G68298" s="12"/>
    </row>
    <row r="68299" spans="7:7" x14ac:dyDescent="0.2">
      <c r="G68299" s="12"/>
    </row>
    <row r="68300" spans="7:7" x14ac:dyDescent="0.2">
      <c r="G68300" s="12"/>
    </row>
    <row r="68301" spans="7:7" x14ac:dyDescent="0.2">
      <c r="G68301" s="12"/>
    </row>
    <row r="68302" spans="7:7" x14ac:dyDescent="0.2">
      <c r="G68302" s="12"/>
    </row>
    <row r="68303" spans="7:7" x14ac:dyDescent="0.2">
      <c r="G68303" s="12"/>
    </row>
    <row r="68304" spans="7:7" x14ac:dyDescent="0.2">
      <c r="G68304" s="12"/>
    </row>
    <row r="68305" spans="7:7" x14ac:dyDescent="0.2">
      <c r="G68305" s="12"/>
    </row>
    <row r="68306" spans="7:7" x14ac:dyDescent="0.2">
      <c r="G68306" s="12"/>
    </row>
    <row r="68307" spans="7:7" x14ac:dyDescent="0.2">
      <c r="G68307" s="12"/>
    </row>
    <row r="68308" spans="7:7" x14ac:dyDescent="0.2">
      <c r="G68308" s="12"/>
    </row>
    <row r="68309" spans="7:7" x14ac:dyDescent="0.2">
      <c r="G68309" s="12"/>
    </row>
    <row r="68310" spans="7:7" x14ac:dyDescent="0.2">
      <c r="G68310" s="12"/>
    </row>
    <row r="68311" spans="7:7" x14ac:dyDescent="0.2">
      <c r="G68311" s="12"/>
    </row>
    <row r="68312" spans="7:7" x14ac:dyDescent="0.2">
      <c r="G68312" s="12"/>
    </row>
    <row r="68313" spans="7:7" x14ac:dyDescent="0.2">
      <c r="G68313" s="12"/>
    </row>
    <row r="68314" spans="7:7" x14ac:dyDescent="0.2">
      <c r="G68314" s="12"/>
    </row>
    <row r="68315" spans="7:7" x14ac:dyDescent="0.2">
      <c r="G68315" s="12"/>
    </row>
    <row r="68316" spans="7:7" x14ac:dyDescent="0.2">
      <c r="G68316" s="12"/>
    </row>
    <row r="68317" spans="7:7" x14ac:dyDescent="0.2">
      <c r="G68317" s="12"/>
    </row>
    <row r="68318" spans="7:7" x14ac:dyDescent="0.2">
      <c r="G68318" s="12"/>
    </row>
    <row r="68319" spans="7:7" x14ac:dyDescent="0.2">
      <c r="G68319" s="12"/>
    </row>
    <row r="68320" spans="7:7" x14ac:dyDescent="0.2">
      <c r="G68320" s="12"/>
    </row>
    <row r="68321" spans="7:7" x14ac:dyDescent="0.2">
      <c r="G68321" s="12"/>
    </row>
    <row r="68322" spans="7:7" x14ac:dyDescent="0.2">
      <c r="G68322" s="12"/>
    </row>
    <row r="68323" spans="7:7" x14ac:dyDescent="0.2">
      <c r="G68323" s="12"/>
    </row>
    <row r="68324" spans="7:7" x14ac:dyDescent="0.2">
      <c r="G68324" s="12"/>
    </row>
    <row r="68325" spans="7:7" x14ac:dyDescent="0.2">
      <c r="G68325" s="12"/>
    </row>
    <row r="68326" spans="7:7" x14ac:dyDescent="0.2">
      <c r="G68326" s="12"/>
    </row>
    <row r="68327" spans="7:7" x14ac:dyDescent="0.2">
      <c r="G68327" s="12"/>
    </row>
    <row r="68328" spans="7:7" x14ac:dyDescent="0.2">
      <c r="G68328" s="12"/>
    </row>
    <row r="68329" spans="7:7" x14ac:dyDescent="0.2">
      <c r="G68329" s="12"/>
    </row>
    <row r="68330" spans="7:7" x14ac:dyDescent="0.2">
      <c r="G68330" s="12"/>
    </row>
    <row r="68331" spans="7:7" x14ac:dyDescent="0.2">
      <c r="G68331" s="12"/>
    </row>
    <row r="68332" spans="7:7" x14ac:dyDescent="0.2">
      <c r="G68332" s="12"/>
    </row>
    <row r="68333" spans="7:7" x14ac:dyDescent="0.2">
      <c r="G68333" s="12"/>
    </row>
    <row r="68334" spans="7:7" x14ac:dyDescent="0.2">
      <c r="G68334" s="12"/>
    </row>
    <row r="68335" spans="7:7" x14ac:dyDescent="0.2">
      <c r="G68335" s="12"/>
    </row>
    <row r="68336" spans="7:7" x14ac:dyDescent="0.2">
      <c r="G68336" s="12"/>
    </row>
    <row r="68337" spans="7:7" x14ac:dyDescent="0.2">
      <c r="G68337" s="12"/>
    </row>
    <row r="68338" spans="7:7" x14ac:dyDescent="0.2">
      <c r="G68338" s="12"/>
    </row>
    <row r="68339" spans="7:7" x14ac:dyDescent="0.2">
      <c r="G68339" s="12"/>
    </row>
    <row r="68340" spans="7:7" x14ac:dyDescent="0.2">
      <c r="G68340" s="12"/>
    </row>
    <row r="68341" spans="7:7" x14ac:dyDescent="0.2">
      <c r="G68341" s="12"/>
    </row>
    <row r="68342" spans="7:7" x14ac:dyDescent="0.2">
      <c r="G68342" s="12"/>
    </row>
    <row r="68343" spans="7:7" x14ac:dyDescent="0.2">
      <c r="G68343" s="12"/>
    </row>
    <row r="68344" spans="7:7" x14ac:dyDescent="0.2">
      <c r="G68344" s="12"/>
    </row>
    <row r="68345" spans="7:7" x14ac:dyDescent="0.2">
      <c r="G68345" s="12"/>
    </row>
    <row r="68346" spans="7:7" x14ac:dyDescent="0.2">
      <c r="G68346" s="12"/>
    </row>
    <row r="68347" spans="7:7" x14ac:dyDescent="0.2">
      <c r="G68347" s="12"/>
    </row>
    <row r="68348" spans="7:7" x14ac:dyDescent="0.2">
      <c r="G68348" s="12"/>
    </row>
    <row r="68349" spans="7:7" x14ac:dyDescent="0.2">
      <c r="G68349" s="12"/>
    </row>
    <row r="68350" spans="7:7" x14ac:dyDescent="0.2">
      <c r="G68350" s="12"/>
    </row>
    <row r="68351" spans="7:7" x14ac:dyDescent="0.2">
      <c r="G68351" s="12"/>
    </row>
    <row r="68352" spans="7:7" x14ac:dyDescent="0.2">
      <c r="G68352" s="12"/>
    </row>
    <row r="68353" spans="7:7" x14ac:dyDescent="0.2">
      <c r="G68353" s="12"/>
    </row>
    <row r="68354" spans="7:7" x14ac:dyDescent="0.2">
      <c r="G68354" s="12"/>
    </row>
    <row r="68355" spans="7:7" x14ac:dyDescent="0.2">
      <c r="G68355" s="12"/>
    </row>
    <row r="68356" spans="7:7" x14ac:dyDescent="0.2">
      <c r="G68356" s="12"/>
    </row>
    <row r="68357" spans="7:7" x14ac:dyDescent="0.2">
      <c r="G68357" s="12"/>
    </row>
    <row r="68358" spans="7:7" x14ac:dyDescent="0.2">
      <c r="G68358" s="12"/>
    </row>
    <row r="68359" spans="7:7" x14ac:dyDescent="0.2">
      <c r="G68359" s="12"/>
    </row>
    <row r="68360" spans="7:7" x14ac:dyDescent="0.2">
      <c r="G68360" s="12"/>
    </row>
    <row r="68361" spans="7:7" x14ac:dyDescent="0.2">
      <c r="G68361" s="12"/>
    </row>
    <row r="68362" spans="7:7" x14ac:dyDescent="0.2">
      <c r="G68362" s="12"/>
    </row>
    <row r="68363" spans="7:7" x14ac:dyDescent="0.2">
      <c r="G68363" s="12"/>
    </row>
    <row r="68364" spans="7:7" x14ac:dyDescent="0.2">
      <c r="G68364" s="12"/>
    </row>
    <row r="68365" spans="7:7" x14ac:dyDescent="0.2">
      <c r="G68365" s="12"/>
    </row>
    <row r="68366" spans="7:7" x14ac:dyDescent="0.2">
      <c r="G68366" s="12"/>
    </row>
    <row r="68367" spans="7:7" x14ac:dyDescent="0.2">
      <c r="G68367" s="12"/>
    </row>
    <row r="68368" spans="7:7" x14ac:dyDescent="0.2">
      <c r="G68368" s="12"/>
    </row>
    <row r="68369" spans="7:7" x14ac:dyDescent="0.2">
      <c r="G68369" s="12"/>
    </row>
    <row r="68370" spans="7:7" x14ac:dyDescent="0.2">
      <c r="G68370" s="12"/>
    </row>
    <row r="68371" spans="7:7" x14ac:dyDescent="0.2">
      <c r="G68371" s="12"/>
    </row>
    <row r="68372" spans="7:7" x14ac:dyDescent="0.2">
      <c r="G68372" s="12"/>
    </row>
    <row r="68373" spans="7:7" x14ac:dyDescent="0.2">
      <c r="G68373" s="12"/>
    </row>
    <row r="68374" spans="7:7" x14ac:dyDescent="0.2">
      <c r="G68374" s="12"/>
    </row>
    <row r="68375" spans="7:7" x14ac:dyDescent="0.2">
      <c r="G68375" s="12"/>
    </row>
    <row r="68376" spans="7:7" x14ac:dyDescent="0.2">
      <c r="G68376" s="12"/>
    </row>
    <row r="68377" spans="7:7" x14ac:dyDescent="0.2">
      <c r="G68377" s="12"/>
    </row>
    <row r="68378" spans="7:7" x14ac:dyDescent="0.2">
      <c r="G68378" s="12"/>
    </row>
    <row r="68379" spans="7:7" x14ac:dyDescent="0.2">
      <c r="G68379" s="12"/>
    </row>
    <row r="68380" spans="7:7" x14ac:dyDescent="0.2">
      <c r="G68380" s="12"/>
    </row>
    <row r="68381" spans="7:7" x14ac:dyDescent="0.2">
      <c r="G68381" s="12"/>
    </row>
    <row r="68382" spans="7:7" x14ac:dyDescent="0.2">
      <c r="G68382" s="12"/>
    </row>
    <row r="68383" spans="7:7" x14ac:dyDescent="0.2">
      <c r="G68383" s="12"/>
    </row>
    <row r="68384" spans="7:7" x14ac:dyDescent="0.2">
      <c r="G68384" s="12"/>
    </row>
    <row r="68385" spans="7:7" x14ac:dyDescent="0.2">
      <c r="G68385" s="12"/>
    </row>
    <row r="68386" spans="7:7" x14ac:dyDescent="0.2">
      <c r="G68386" s="12"/>
    </row>
    <row r="68387" spans="7:7" x14ac:dyDescent="0.2">
      <c r="G68387" s="12"/>
    </row>
    <row r="68388" spans="7:7" x14ac:dyDescent="0.2">
      <c r="G68388" s="12"/>
    </row>
    <row r="68389" spans="7:7" x14ac:dyDescent="0.2">
      <c r="G68389" s="12"/>
    </row>
    <row r="68390" spans="7:7" x14ac:dyDescent="0.2">
      <c r="G68390" s="12"/>
    </row>
    <row r="68391" spans="7:7" x14ac:dyDescent="0.2">
      <c r="G68391" s="12"/>
    </row>
    <row r="68392" spans="7:7" x14ac:dyDescent="0.2">
      <c r="G68392" s="12"/>
    </row>
    <row r="68393" spans="7:7" x14ac:dyDescent="0.2">
      <c r="G68393" s="12"/>
    </row>
    <row r="68394" spans="7:7" x14ac:dyDescent="0.2">
      <c r="G68394" s="12"/>
    </row>
    <row r="68395" spans="7:7" x14ac:dyDescent="0.2">
      <c r="G68395" s="12"/>
    </row>
    <row r="68396" spans="7:7" x14ac:dyDescent="0.2">
      <c r="G68396" s="12"/>
    </row>
    <row r="68397" spans="7:7" x14ac:dyDescent="0.2">
      <c r="G68397" s="12"/>
    </row>
    <row r="68398" spans="7:7" x14ac:dyDescent="0.2">
      <c r="G68398" s="12"/>
    </row>
    <row r="68399" spans="7:7" x14ac:dyDescent="0.2">
      <c r="G68399" s="12"/>
    </row>
    <row r="68400" spans="7:7" x14ac:dyDescent="0.2">
      <c r="G68400" s="12"/>
    </row>
    <row r="68401" spans="7:7" x14ac:dyDescent="0.2">
      <c r="G68401" s="12"/>
    </row>
    <row r="68402" spans="7:7" x14ac:dyDescent="0.2">
      <c r="G68402" s="12"/>
    </row>
    <row r="68403" spans="7:7" x14ac:dyDescent="0.2">
      <c r="G68403" s="12"/>
    </row>
    <row r="68404" spans="7:7" x14ac:dyDescent="0.2">
      <c r="G68404" s="12"/>
    </row>
    <row r="68405" spans="7:7" x14ac:dyDescent="0.2">
      <c r="G68405" s="12"/>
    </row>
    <row r="68406" spans="7:7" x14ac:dyDescent="0.2">
      <c r="G68406" s="12"/>
    </row>
    <row r="68407" spans="7:7" x14ac:dyDescent="0.2">
      <c r="G68407" s="12"/>
    </row>
    <row r="68408" spans="7:7" x14ac:dyDescent="0.2">
      <c r="G68408" s="12"/>
    </row>
    <row r="68409" spans="7:7" x14ac:dyDescent="0.2">
      <c r="G68409" s="12"/>
    </row>
    <row r="68410" spans="7:7" x14ac:dyDescent="0.2">
      <c r="G68410" s="12"/>
    </row>
    <row r="68411" spans="7:7" x14ac:dyDescent="0.2">
      <c r="G68411" s="12"/>
    </row>
    <row r="68412" spans="7:7" x14ac:dyDescent="0.2">
      <c r="G68412" s="12"/>
    </row>
    <row r="68413" spans="7:7" x14ac:dyDescent="0.2">
      <c r="G68413" s="12"/>
    </row>
    <row r="68414" spans="7:7" x14ac:dyDescent="0.2">
      <c r="G68414" s="12"/>
    </row>
    <row r="68415" spans="7:7" x14ac:dyDescent="0.2">
      <c r="G68415" s="12"/>
    </row>
    <row r="68416" spans="7:7" x14ac:dyDescent="0.2">
      <c r="G68416" s="12"/>
    </row>
    <row r="68417" spans="7:7" x14ac:dyDescent="0.2">
      <c r="G68417" s="12"/>
    </row>
    <row r="68418" spans="7:7" x14ac:dyDescent="0.2">
      <c r="G68418" s="12"/>
    </row>
    <row r="68419" spans="7:7" x14ac:dyDescent="0.2">
      <c r="G68419" s="12"/>
    </row>
    <row r="68420" spans="7:7" x14ac:dyDescent="0.2">
      <c r="G68420" s="12"/>
    </row>
    <row r="68421" spans="7:7" x14ac:dyDescent="0.2">
      <c r="G68421" s="12"/>
    </row>
    <row r="68422" spans="7:7" x14ac:dyDescent="0.2">
      <c r="G68422" s="12"/>
    </row>
    <row r="68423" spans="7:7" x14ac:dyDescent="0.2">
      <c r="G68423" s="12"/>
    </row>
    <row r="68424" spans="7:7" x14ac:dyDescent="0.2">
      <c r="G68424" s="12"/>
    </row>
    <row r="68425" spans="7:7" x14ac:dyDescent="0.2">
      <c r="G68425" s="12"/>
    </row>
    <row r="68426" spans="7:7" x14ac:dyDescent="0.2">
      <c r="G68426" s="12"/>
    </row>
    <row r="68427" spans="7:7" x14ac:dyDescent="0.2">
      <c r="G68427" s="12"/>
    </row>
    <row r="68428" spans="7:7" x14ac:dyDescent="0.2">
      <c r="G68428" s="12"/>
    </row>
    <row r="68429" spans="7:7" x14ac:dyDescent="0.2">
      <c r="G68429" s="12"/>
    </row>
    <row r="68430" spans="7:7" x14ac:dyDescent="0.2">
      <c r="G68430" s="12"/>
    </row>
    <row r="68431" spans="7:7" x14ac:dyDescent="0.2">
      <c r="G68431" s="12"/>
    </row>
    <row r="68432" spans="7:7" x14ac:dyDescent="0.2">
      <c r="G68432" s="12"/>
    </row>
    <row r="68433" spans="7:7" x14ac:dyDescent="0.2">
      <c r="G68433" s="12"/>
    </row>
    <row r="68434" spans="7:7" x14ac:dyDescent="0.2">
      <c r="G68434" s="12"/>
    </row>
    <row r="68435" spans="7:7" x14ac:dyDescent="0.2">
      <c r="G68435" s="12"/>
    </row>
    <row r="68436" spans="7:7" x14ac:dyDescent="0.2">
      <c r="G68436" s="12"/>
    </row>
    <row r="68437" spans="7:7" x14ac:dyDescent="0.2">
      <c r="G68437" s="12"/>
    </row>
    <row r="68438" spans="7:7" x14ac:dyDescent="0.2">
      <c r="G68438" s="12"/>
    </row>
    <row r="68439" spans="7:7" x14ac:dyDescent="0.2">
      <c r="G68439" s="12"/>
    </row>
    <row r="68440" spans="7:7" x14ac:dyDescent="0.2">
      <c r="G68440" s="12"/>
    </row>
    <row r="68441" spans="7:7" x14ac:dyDescent="0.2">
      <c r="G68441" s="12"/>
    </row>
    <row r="68442" spans="7:7" x14ac:dyDescent="0.2">
      <c r="G68442" s="12"/>
    </row>
    <row r="68443" spans="7:7" x14ac:dyDescent="0.2">
      <c r="G68443" s="12"/>
    </row>
    <row r="68444" spans="7:7" x14ac:dyDescent="0.2">
      <c r="G68444" s="12"/>
    </row>
    <row r="68445" spans="7:7" x14ac:dyDescent="0.2">
      <c r="G68445" s="12"/>
    </row>
    <row r="68446" spans="7:7" x14ac:dyDescent="0.2">
      <c r="G68446" s="12"/>
    </row>
    <row r="68447" spans="7:7" x14ac:dyDescent="0.2">
      <c r="G68447" s="12"/>
    </row>
    <row r="68448" spans="7:7" x14ac:dyDescent="0.2">
      <c r="G68448" s="12"/>
    </row>
    <row r="68449" spans="7:7" x14ac:dyDescent="0.2">
      <c r="G68449" s="12"/>
    </row>
    <row r="68450" spans="7:7" x14ac:dyDescent="0.2">
      <c r="G68450" s="12"/>
    </row>
    <row r="68451" spans="7:7" x14ac:dyDescent="0.2">
      <c r="G68451" s="12"/>
    </row>
    <row r="68452" spans="7:7" x14ac:dyDescent="0.2">
      <c r="G68452" s="12"/>
    </row>
    <row r="68453" spans="7:7" x14ac:dyDescent="0.2">
      <c r="G68453" s="12"/>
    </row>
    <row r="68454" spans="7:7" x14ac:dyDescent="0.2">
      <c r="G68454" s="12"/>
    </row>
    <row r="68455" spans="7:7" x14ac:dyDescent="0.2">
      <c r="G68455" s="12"/>
    </row>
    <row r="68456" spans="7:7" x14ac:dyDescent="0.2">
      <c r="G68456" s="12"/>
    </row>
    <row r="68457" spans="7:7" x14ac:dyDescent="0.2">
      <c r="G68457" s="12"/>
    </row>
    <row r="68458" spans="7:7" x14ac:dyDescent="0.2">
      <c r="G68458" s="12"/>
    </row>
    <row r="68459" spans="7:7" x14ac:dyDescent="0.2">
      <c r="G68459" s="12"/>
    </row>
    <row r="68460" spans="7:7" x14ac:dyDescent="0.2">
      <c r="G68460" s="12"/>
    </row>
    <row r="68461" spans="7:7" x14ac:dyDescent="0.2">
      <c r="G68461" s="12"/>
    </row>
    <row r="68462" spans="7:7" x14ac:dyDescent="0.2">
      <c r="G68462" s="12"/>
    </row>
    <row r="68463" spans="7:7" x14ac:dyDescent="0.2">
      <c r="G68463" s="12"/>
    </row>
    <row r="68464" spans="7:7" x14ac:dyDescent="0.2">
      <c r="G68464" s="12"/>
    </row>
    <row r="68465" spans="7:7" x14ac:dyDescent="0.2">
      <c r="G68465" s="12"/>
    </row>
    <row r="68466" spans="7:7" x14ac:dyDescent="0.2">
      <c r="G68466" s="12"/>
    </row>
    <row r="68467" spans="7:7" x14ac:dyDescent="0.2">
      <c r="G68467" s="12"/>
    </row>
    <row r="68468" spans="7:7" x14ac:dyDescent="0.2">
      <c r="G68468" s="12"/>
    </row>
    <row r="68469" spans="7:7" x14ac:dyDescent="0.2">
      <c r="G68469" s="12"/>
    </row>
    <row r="68470" spans="7:7" x14ac:dyDescent="0.2">
      <c r="G68470" s="12"/>
    </row>
    <row r="68471" spans="7:7" x14ac:dyDescent="0.2">
      <c r="G68471" s="12"/>
    </row>
    <row r="68472" spans="7:7" x14ac:dyDescent="0.2">
      <c r="G68472" s="12"/>
    </row>
    <row r="68473" spans="7:7" x14ac:dyDescent="0.2">
      <c r="G68473" s="12"/>
    </row>
    <row r="68474" spans="7:7" x14ac:dyDescent="0.2">
      <c r="G68474" s="12"/>
    </row>
    <row r="68475" spans="7:7" x14ac:dyDescent="0.2">
      <c r="G68475" s="12"/>
    </row>
    <row r="68476" spans="7:7" x14ac:dyDescent="0.2">
      <c r="G68476" s="12"/>
    </row>
    <row r="68477" spans="7:7" x14ac:dyDescent="0.2">
      <c r="G68477" s="12"/>
    </row>
    <row r="68478" spans="7:7" x14ac:dyDescent="0.2">
      <c r="G68478" s="12"/>
    </row>
    <row r="68479" spans="7:7" x14ac:dyDescent="0.2">
      <c r="G68479" s="12"/>
    </row>
    <row r="68480" spans="7:7" x14ac:dyDescent="0.2">
      <c r="G68480" s="12"/>
    </row>
    <row r="68481" spans="7:7" x14ac:dyDescent="0.2">
      <c r="G68481" s="12"/>
    </row>
    <row r="68482" spans="7:7" x14ac:dyDescent="0.2">
      <c r="G68482" s="12"/>
    </row>
    <row r="68483" spans="7:7" x14ac:dyDescent="0.2">
      <c r="G68483" s="12"/>
    </row>
    <row r="68484" spans="7:7" x14ac:dyDescent="0.2">
      <c r="G68484" s="12"/>
    </row>
    <row r="68485" spans="7:7" x14ac:dyDescent="0.2">
      <c r="G68485" s="12"/>
    </row>
    <row r="68486" spans="7:7" x14ac:dyDescent="0.2">
      <c r="G68486" s="12"/>
    </row>
    <row r="68487" spans="7:7" x14ac:dyDescent="0.2">
      <c r="G68487" s="12"/>
    </row>
    <row r="68488" spans="7:7" x14ac:dyDescent="0.2">
      <c r="G68488" s="12"/>
    </row>
    <row r="68489" spans="7:7" x14ac:dyDescent="0.2">
      <c r="G68489" s="12"/>
    </row>
    <row r="68490" spans="7:7" x14ac:dyDescent="0.2">
      <c r="G68490" s="12"/>
    </row>
    <row r="68491" spans="7:7" x14ac:dyDescent="0.2">
      <c r="G68491" s="12"/>
    </row>
    <row r="68492" spans="7:7" x14ac:dyDescent="0.2">
      <c r="G68492" s="12"/>
    </row>
    <row r="68493" spans="7:7" x14ac:dyDescent="0.2">
      <c r="G68493" s="12"/>
    </row>
    <row r="68494" spans="7:7" x14ac:dyDescent="0.2">
      <c r="G68494" s="12"/>
    </row>
    <row r="68495" spans="7:7" x14ac:dyDescent="0.2">
      <c r="G68495" s="12"/>
    </row>
    <row r="68496" spans="7:7" x14ac:dyDescent="0.2">
      <c r="G68496" s="12"/>
    </row>
    <row r="68497" spans="7:7" x14ac:dyDescent="0.2">
      <c r="G68497" s="12"/>
    </row>
    <row r="68498" spans="7:7" x14ac:dyDescent="0.2">
      <c r="G68498" s="12"/>
    </row>
    <row r="68499" spans="7:7" x14ac:dyDescent="0.2">
      <c r="G68499" s="12"/>
    </row>
    <row r="68500" spans="7:7" x14ac:dyDescent="0.2">
      <c r="G68500" s="12"/>
    </row>
    <row r="68501" spans="7:7" x14ac:dyDescent="0.2">
      <c r="G68501" s="12"/>
    </row>
    <row r="68502" spans="7:7" x14ac:dyDescent="0.2">
      <c r="G68502" s="12"/>
    </row>
    <row r="68503" spans="7:7" x14ac:dyDescent="0.2">
      <c r="G68503" s="12"/>
    </row>
    <row r="68504" spans="7:7" x14ac:dyDescent="0.2">
      <c r="G68504" s="12"/>
    </row>
    <row r="68505" spans="7:7" x14ac:dyDescent="0.2">
      <c r="G68505" s="12"/>
    </row>
    <row r="68506" spans="7:7" x14ac:dyDescent="0.2">
      <c r="G68506" s="12"/>
    </row>
    <row r="68507" spans="7:7" x14ac:dyDescent="0.2">
      <c r="G68507" s="12"/>
    </row>
    <row r="68508" spans="7:7" x14ac:dyDescent="0.2">
      <c r="G68508" s="12"/>
    </row>
    <row r="68509" spans="7:7" x14ac:dyDescent="0.2">
      <c r="G68509" s="12"/>
    </row>
    <row r="68510" spans="7:7" x14ac:dyDescent="0.2">
      <c r="G68510" s="12"/>
    </row>
    <row r="68511" spans="7:7" x14ac:dyDescent="0.2">
      <c r="G68511" s="12"/>
    </row>
    <row r="68512" spans="7:7" x14ac:dyDescent="0.2">
      <c r="G68512" s="12"/>
    </row>
    <row r="68513" spans="7:7" x14ac:dyDescent="0.2">
      <c r="G68513" s="12"/>
    </row>
    <row r="68514" spans="7:7" x14ac:dyDescent="0.2">
      <c r="G68514" s="12"/>
    </row>
    <row r="68515" spans="7:7" x14ac:dyDescent="0.2">
      <c r="G68515" s="12"/>
    </row>
    <row r="68516" spans="7:7" x14ac:dyDescent="0.2">
      <c r="G68516" s="12"/>
    </row>
    <row r="68517" spans="7:7" x14ac:dyDescent="0.2">
      <c r="G68517" s="12"/>
    </row>
    <row r="68518" spans="7:7" x14ac:dyDescent="0.2">
      <c r="G68518" s="12"/>
    </row>
    <row r="68519" spans="7:7" x14ac:dyDescent="0.2">
      <c r="G68519" s="12"/>
    </row>
    <row r="68520" spans="7:7" x14ac:dyDescent="0.2">
      <c r="G68520" s="12"/>
    </row>
    <row r="68521" spans="7:7" x14ac:dyDescent="0.2">
      <c r="G68521" s="12"/>
    </row>
    <row r="68522" spans="7:7" x14ac:dyDescent="0.2">
      <c r="G68522" s="12"/>
    </row>
    <row r="68523" spans="7:7" x14ac:dyDescent="0.2">
      <c r="G68523" s="12"/>
    </row>
    <row r="68524" spans="7:7" x14ac:dyDescent="0.2">
      <c r="G68524" s="12"/>
    </row>
    <row r="68525" spans="7:7" x14ac:dyDescent="0.2">
      <c r="G68525" s="12"/>
    </row>
    <row r="68526" spans="7:7" x14ac:dyDescent="0.2">
      <c r="G68526" s="12"/>
    </row>
    <row r="68527" spans="7:7" x14ac:dyDescent="0.2">
      <c r="G68527" s="12"/>
    </row>
    <row r="68528" spans="7:7" x14ac:dyDescent="0.2">
      <c r="G68528" s="12"/>
    </row>
    <row r="68529" spans="7:7" x14ac:dyDescent="0.2">
      <c r="G68529" s="12"/>
    </row>
    <row r="68530" spans="7:7" x14ac:dyDescent="0.2">
      <c r="G68530" s="12"/>
    </row>
    <row r="68531" spans="7:7" x14ac:dyDescent="0.2">
      <c r="G68531" s="12"/>
    </row>
    <row r="68532" spans="7:7" x14ac:dyDescent="0.2">
      <c r="G68532" s="12"/>
    </row>
    <row r="68533" spans="7:7" x14ac:dyDescent="0.2">
      <c r="G68533" s="12"/>
    </row>
    <row r="68534" spans="7:7" x14ac:dyDescent="0.2">
      <c r="G68534" s="12"/>
    </row>
    <row r="68535" spans="7:7" x14ac:dyDescent="0.2">
      <c r="G68535" s="12"/>
    </row>
    <row r="68536" spans="7:7" x14ac:dyDescent="0.2">
      <c r="G68536" s="12"/>
    </row>
    <row r="68537" spans="7:7" x14ac:dyDescent="0.2">
      <c r="G68537" s="12"/>
    </row>
    <row r="68538" spans="7:7" x14ac:dyDescent="0.2">
      <c r="G68538" s="12"/>
    </row>
    <row r="68539" spans="7:7" x14ac:dyDescent="0.2">
      <c r="G68539" s="12"/>
    </row>
    <row r="68540" spans="7:7" x14ac:dyDescent="0.2">
      <c r="G68540" s="12"/>
    </row>
    <row r="68541" spans="7:7" x14ac:dyDescent="0.2">
      <c r="G68541" s="12"/>
    </row>
    <row r="68542" spans="7:7" x14ac:dyDescent="0.2">
      <c r="G68542" s="12"/>
    </row>
    <row r="68543" spans="7:7" x14ac:dyDescent="0.2">
      <c r="G68543" s="12"/>
    </row>
    <row r="68544" spans="7:7" x14ac:dyDescent="0.2">
      <c r="G68544" s="12"/>
    </row>
    <row r="68545" spans="7:7" x14ac:dyDescent="0.2">
      <c r="G68545" s="12"/>
    </row>
    <row r="68546" spans="7:7" x14ac:dyDescent="0.2">
      <c r="G68546" s="12"/>
    </row>
    <row r="68547" spans="7:7" x14ac:dyDescent="0.2">
      <c r="G68547" s="12"/>
    </row>
    <row r="68548" spans="7:7" x14ac:dyDescent="0.2">
      <c r="G68548" s="12"/>
    </row>
    <row r="68549" spans="7:7" x14ac:dyDescent="0.2">
      <c r="G68549" s="12"/>
    </row>
    <row r="68550" spans="7:7" x14ac:dyDescent="0.2">
      <c r="G68550" s="12"/>
    </row>
    <row r="68551" spans="7:7" x14ac:dyDescent="0.2">
      <c r="G68551" s="12"/>
    </row>
    <row r="68552" spans="7:7" x14ac:dyDescent="0.2">
      <c r="G68552" s="12"/>
    </row>
    <row r="68553" spans="7:7" x14ac:dyDescent="0.2">
      <c r="G68553" s="12"/>
    </row>
    <row r="68554" spans="7:7" x14ac:dyDescent="0.2">
      <c r="G68554" s="12"/>
    </row>
    <row r="68555" spans="7:7" x14ac:dyDescent="0.2">
      <c r="G68555" s="12"/>
    </row>
    <row r="68556" spans="7:7" x14ac:dyDescent="0.2">
      <c r="G68556" s="12"/>
    </row>
    <row r="68557" spans="7:7" x14ac:dyDescent="0.2">
      <c r="G68557" s="12"/>
    </row>
    <row r="68558" spans="7:7" x14ac:dyDescent="0.2">
      <c r="G68558" s="12"/>
    </row>
    <row r="68559" spans="7:7" x14ac:dyDescent="0.2">
      <c r="G68559" s="12"/>
    </row>
    <row r="68560" spans="7:7" x14ac:dyDescent="0.2">
      <c r="G68560" s="12"/>
    </row>
    <row r="68561" spans="7:7" x14ac:dyDescent="0.2">
      <c r="G68561" s="12"/>
    </row>
    <row r="68562" spans="7:7" x14ac:dyDescent="0.2">
      <c r="G68562" s="12"/>
    </row>
    <row r="68563" spans="7:7" x14ac:dyDescent="0.2">
      <c r="G68563" s="12"/>
    </row>
    <row r="68564" spans="7:7" x14ac:dyDescent="0.2">
      <c r="G68564" s="12"/>
    </row>
    <row r="68565" spans="7:7" x14ac:dyDescent="0.2">
      <c r="G68565" s="12"/>
    </row>
    <row r="68566" spans="7:7" x14ac:dyDescent="0.2">
      <c r="G68566" s="12"/>
    </row>
    <row r="68567" spans="7:7" x14ac:dyDescent="0.2">
      <c r="G68567" s="12"/>
    </row>
    <row r="68568" spans="7:7" x14ac:dyDescent="0.2">
      <c r="G68568" s="12"/>
    </row>
    <row r="68569" spans="7:7" x14ac:dyDescent="0.2">
      <c r="G68569" s="12"/>
    </row>
    <row r="68570" spans="7:7" x14ac:dyDescent="0.2">
      <c r="G68570" s="12"/>
    </row>
    <row r="68571" spans="7:7" x14ac:dyDescent="0.2">
      <c r="G68571" s="12"/>
    </row>
    <row r="68572" spans="7:7" x14ac:dyDescent="0.2">
      <c r="G68572" s="12"/>
    </row>
    <row r="68573" spans="7:7" x14ac:dyDescent="0.2">
      <c r="G68573" s="12"/>
    </row>
    <row r="68574" spans="7:7" x14ac:dyDescent="0.2">
      <c r="G68574" s="12"/>
    </row>
    <row r="68575" spans="7:7" x14ac:dyDescent="0.2">
      <c r="G68575" s="12"/>
    </row>
    <row r="68576" spans="7:7" x14ac:dyDescent="0.2">
      <c r="G68576" s="12"/>
    </row>
    <row r="68577" spans="7:7" x14ac:dyDescent="0.2">
      <c r="G68577" s="12"/>
    </row>
    <row r="68578" spans="7:7" x14ac:dyDescent="0.2">
      <c r="G68578" s="12"/>
    </row>
    <row r="68579" spans="7:7" x14ac:dyDescent="0.2">
      <c r="G68579" s="12"/>
    </row>
    <row r="68580" spans="7:7" x14ac:dyDescent="0.2">
      <c r="G68580" s="12"/>
    </row>
    <row r="68581" spans="7:7" x14ac:dyDescent="0.2">
      <c r="G68581" s="12"/>
    </row>
    <row r="68582" spans="7:7" x14ac:dyDescent="0.2">
      <c r="G68582" s="12"/>
    </row>
    <row r="68583" spans="7:7" x14ac:dyDescent="0.2">
      <c r="G68583" s="12"/>
    </row>
    <row r="68584" spans="7:7" x14ac:dyDescent="0.2">
      <c r="G68584" s="12"/>
    </row>
    <row r="68585" spans="7:7" x14ac:dyDescent="0.2">
      <c r="G68585" s="12"/>
    </row>
    <row r="68586" spans="7:7" x14ac:dyDescent="0.2">
      <c r="G68586" s="12"/>
    </row>
    <row r="68587" spans="7:7" x14ac:dyDescent="0.2">
      <c r="G68587" s="12"/>
    </row>
    <row r="68588" spans="7:7" x14ac:dyDescent="0.2">
      <c r="G68588" s="12"/>
    </row>
    <row r="68589" spans="7:7" x14ac:dyDescent="0.2">
      <c r="G68589" s="12"/>
    </row>
    <row r="68590" spans="7:7" x14ac:dyDescent="0.2">
      <c r="G68590" s="12"/>
    </row>
    <row r="68591" spans="7:7" x14ac:dyDescent="0.2">
      <c r="G68591" s="12"/>
    </row>
    <row r="68592" spans="7:7" x14ac:dyDescent="0.2">
      <c r="G68592" s="12"/>
    </row>
    <row r="68593" spans="7:7" x14ac:dyDescent="0.2">
      <c r="G68593" s="12"/>
    </row>
    <row r="68594" spans="7:7" x14ac:dyDescent="0.2">
      <c r="G68594" s="12"/>
    </row>
    <row r="68595" spans="7:7" x14ac:dyDescent="0.2">
      <c r="G68595" s="12"/>
    </row>
    <row r="68596" spans="7:7" x14ac:dyDescent="0.2">
      <c r="G68596" s="12"/>
    </row>
    <row r="68597" spans="7:7" x14ac:dyDescent="0.2">
      <c r="G68597" s="12"/>
    </row>
    <row r="68598" spans="7:7" x14ac:dyDescent="0.2">
      <c r="G68598" s="12"/>
    </row>
    <row r="68599" spans="7:7" x14ac:dyDescent="0.2">
      <c r="G68599" s="12"/>
    </row>
    <row r="68600" spans="7:7" x14ac:dyDescent="0.2">
      <c r="G68600" s="12"/>
    </row>
    <row r="68601" spans="7:7" x14ac:dyDescent="0.2">
      <c r="G68601" s="12"/>
    </row>
    <row r="68602" spans="7:7" x14ac:dyDescent="0.2">
      <c r="G68602" s="12"/>
    </row>
    <row r="68603" spans="7:7" x14ac:dyDescent="0.2">
      <c r="G68603" s="12"/>
    </row>
    <row r="68604" spans="7:7" x14ac:dyDescent="0.2">
      <c r="G68604" s="12"/>
    </row>
    <row r="68605" spans="7:7" x14ac:dyDescent="0.2">
      <c r="G68605" s="12"/>
    </row>
    <row r="68606" spans="7:7" x14ac:dyDescent="0.2">
      <c r="G68606" s="12"/>
    </row>
    <row r="68607" spans="7:7" x14ac:dyDescent="0.2">
      <c r="G68607" s="12"/>
    </row>
    <row r="68608" spans="7:7" x14ac:dyDescent="0.2">
      <c r="G68608" s="12"/>
    </row>
    <row r="68609" spans="7:7" x14ac:dyDescent="0.2">
      <c r="G68609" s="12"/>
    </row>
    <row r="68610" spans="7:7" x14ac:dyDescent="0.2">
      <c r="G68610" s="12"/>
    </row>
    <row r="68611" spans="7:7" x14ac:dyDescent="0.2">
      <c r="G68611" s="12"/>
    </row>
    <row r="68612" spans="7:7" x14ac:dyDescent="0.2">
      <c r="G68612" s="12"/>
    </row>
    <row r="68613" spans="7:7" x14ac:dyDescent="0.2">
      <c r="G68613" s="12"/>
    </row>
    <row r="68614" spans="7:7" x14ac:dyDescent="0.2">
      <c r="G68614" s="12"/>
    </row>
    <row r="68615" spans="7:7" x14ac:dyDescent="0.2">
      <c r="G68615" s="12"/>
    </row>
    <row r="68616" spans="7:7" x14ac:dyDescent="0.2">
      <c r="G68616" s="12"/>
    </row>
    <row r="68617" spans="7:7" x14ac:dyDescent="0.2">
      <c r="G68617" s="12"/>
    </row>
    <row r="68618" spans="7:7" x14ac:dyDescent="0.2">
      <c r="G68618" s="12"/>
    </row>
    <row r="68619" spans="7:7" x14ac:dyDescent="0.2">
      <c r="G68619" s="12"/>
    </row>
    <row r="68620" spans="7:7" x14ac:dyDescent="0.2">
      <c r="G68620" s="12"/>
    </row>
    <row r="68621" spans="7:7" x14ac:dyDescent="0.2">
      <c r="G68621" s="12"/>
    </row>
    <row r="68622" spans="7:7" x14ac:dyDescent="0.2">
      <c r="G68622" s="12"/>
    </row>
    <row r="68623" spans="7:7" x14ac:dyDescent="0.2">
      <c r="G68623" s="12"/>
    </row>
    <row r="68624" spans="7:7" x14ac:dyDescent="0.2">
      <c r="G68624" s="12"/>
    </row>
    <row r="68625" spans="7:7" x14ac:dyDescent="0.2">
      <c r="G68625" s="12"/>
    </row>
    <row r="68626" spans="7:7" x14ac:dyDescent="0.2">
      <c r="G68626" s="12"/>
    </row>
    <row r="68627" spans="7:7" x14ac:dyDescent="0.2">
      <c r="G68627" s="12"/>
    </row>
    <row r="68628" spans="7:7" x14ac:dyDescent="0.2">
      <c r="G68628" s="12"/>
    </row>
    <row r="68629" spans="7:7" x14ac:dyDescent="0.2">
      <c r="G68629" s="12"/>
    </row>
    <row r="68630" spans="7:7" x14ac:dyDescent="0.2">
      <c r="G68630" s="12"/>
    </row>
    <row r="68631" spans="7:7" x14ac:dyDescent="0.2">
      <c r="G68631" s="12"/>
    </row>
    <row r="68632" spans="7:7" x14ac:dyDescent="0.2">
      <c r="G68632" s="12"/>
    </row>
    <row r="68633" spans="7:7" x14ac:dyDescent="0.2">
      <c r="G68633" s="12"/>
    </row>
    <row r="68634" spans="7:7" x14ac:dyDescent="0.2">
      <c r="G68634" s="12"/>
    </row>
    <row r="68635" spans="7:7" x14ac:dyDescent="0.2">
      <c r="G68635" s="12"/>
    </row>
    <row r="68636" spans="7:7" x14ac:dyDescent="0.2">
      <c r="G68636" s="12"/>
    </row>
    <row r="68637" spans="7:7" x14ac:dyDescent="0.2">
      <c r="G68637" s="12"/>
    </row>
    <row r="68638" spans="7:7" x14ac:dyDescent="0.2">
      <c r="G68638" s="12"/>
    </row>
    <row r="68639" spans="7:7" x14ac:dyDescent="0.2">
      <c r="G68639" s="12"/>
    </row>
    <row r="68640" spans="7:7" x14ac:dyDescent="0.2">
      <c r="G68640" s="12"/>
    </row>
    <row r="68641" spans="7:7" x14ac:dyDescent="0.2">
      <c r="G68641" s="12"/>
    </row>
    <row r="68642" spans="7:7" x14ac:dyDescent="0.2">
      <c r="G68642" s="12"/>
    </row>
    <row r="68643" spans="7:7" x14ac:dyDescent="0.2">
      <c r="G68643" s="12"/>
    </row>
    <row r="68644" spans="7:7" x14ac:dyDescent="0.2">
      <c r="G68644" s="12"/>
    </row>
    <row r="68645" spans="7:7" x14ac:dyDescent="0.2">
      <c r="G68645" s="12"/>
    </row>
    <row r="68646" spans="7:7" x14ac:dyDescent="0.2">
      <c r="G68646" s="12"/>
    </row>
    <row r="68647" spans="7:7" x14ac:dyDescent="0.2">
      <c r="G68647" s="12"/>
    </row>
    <row r="68648" spans="7:7" x14ac:dyDescent="0.2">
      <c r="G68648" s="12"/>
    </row>
    <row r="68649" spans="7:7" x14ac:dyDescent="0.2">
      <c r="G68649" s="12"/>
    </row>
    <row r="68650" spans="7:7" x14ac:dyDescent="0.2">
      <c r="G68650" s="12"/>
    </row>
    <row r="68651" spans="7:7" x14ac:dyDescent="0.2">
      <c r="G68651" s="12"/>
    </row>
    <row r="68652" spans="7:7" x14ac:dyDescent="0.2">
      <c r="G68652" s="12"/>
    </row>
    <row r="68653" spans="7:7" x14ac:dyDescent="0.2">
      <c r="G68653" s="12"/>
    </row>
    <row r="68654" spans="7:7" x14ac:dyDescent="0.2">
      <c r="G68654" s="12"/>
    </row>
    <row r="68655" spans="7:7" x14ac:dyDescent="0.2">
      <c r="G68655" s="12"/>
    </row>
    <row r="68656" spans="7:7" x14ac:dyDescent="0.2">
      <c r="G68656" s="12"/>
    </row>
    <row r="68657" spans="7:7" x14ac:dyDescent="0.2">
      <c r="G68657" s="12"/>
    </row>
    <row r="68658" spans="7:7" x14ac:dyDescent="0.2">
      <c r="G68658" s="12"/>
    </row>
    <row r="68659" spans="7:7" x14ac:dyDescent="0.2">
      <c r="G68659" s="12"/>
    </row>
    <row r="68660" spans="7:7" x14ac:dyDescent="0.2">
      <c r="G68660" s="12"/>
    </row>
    <row r="68661" spans="7:7" x14ac:dyDescent="0.2">
      <c r="G68661" s="12"/>
    </row>
    <row r="68662" spans="7:7" x14ac:dyDescent="0.2">
      <c r="G68662" s="12"/>
    </row>
    <row r="68663" spans="7:7" x14ac:dyDescent="0.2">
      <c r="G68663" s="12"/>
    </row>
    <row r="68664" spans="7:7" x14ac:dyDescent="0.2">
      <c r="G68664" s="12"/>
    </row>
    <row r="68665" spans="7:7" x14ac:dyDescent="0.2">
      <c r="G68665" s="12"/>
    </row>
    <row r="68666" spans="7:7" x14ac:dyDescent="0.2">
      <c r="G68666" s="12"/>
    </row>
    <row r="68667" spans="7:7" x14ac:dyDescent="0.2">
      <c r="G68667" s="12"/>
    </row>
    <row r="68668" spans="7:7" x14ac:dyDescent="0.2">
      <c r="G68668" s="12"/>
    </row>
    <row r="68669" spans="7:7" x14ac:dyDescent="0.2">
      <c r="G68669" s="12"/>
    </row>
    <row r="68670" spans="7:7" x14ac:dyDescent="0.2">
      <c r="G68670" s="12"/>
    </row>
    <row r="68671" spans="7:7" x14ac:dyDescent="0.2">
      <c r="G68671" s="12"/>
    </row>
    <row r="68672" spans="7:7" x14ac:dyDescent="0.2">
      <c r="G68672" s="12"/>
    </row>
    <row r="68673" spans="7:7" x14ac:dyDescent="0.2">
      <c r="G68673" s="12"/>
    </row>
    <row r="68674" spans="7:7" x14ac:dyDescent="0.2">
      <c r="G68674" s="12"/>
    </row>
    <row r="68675" spans="7:7" x14ac:dyDescent="0.2">
      <c r="G68675" s="12"/>
    </row>
    <row r="68676" spans="7:7" x14ac:dyDescent="0.2">
      <c r="G68676" s="12"/>
    </row>
    <row r="68677" spans="7:7" x14ac:dyDescent="0.2">
      <c r="G68677" s="12"/>
    </row>
    <row r="68678" spans="7:7" x14ac:dyDescent="0.2">
      <c r="G68678" s="12"/>
    </row>
    <row r="68679" spans="7:7" x14ac:dyDescent="0.2">
      <c r="G68679" s="12"/>
    </row>
    <row r="68680" spans="7:7" x14ac:dyDescent="0.2">
      <c r="G68680" s="12"/>
    </row>
    <row r="68681" spans="7:7" x14ac:dyDescent="0.2">
      <c r="G68681" s="12"/>
    </row>
    <row r="68682" spans="7:7" x14ac:dyDescent="0.2">
      <c r="G68682" s="12"/>
    </row>
    <row r="68683" spans="7:7" x14ac:dyDescent="0.2">
      <c r="G68683" s="12"/>
    </row>
    <row r="68684" spans="7:7" x14ac:dyDescent="0.2">
      <c r="G68684" s="12"/>
    </row>
    <row r="68685" spans="7:7" x14ac:dyDescent="0.2">
      <c r="G68685" s="12"/>
    </row>
    <row r="68686" spans="7:7" x14ac:dyDescent="0.2">
      <c r="G68686" s="12"/>
    </row>
    <row r="68687" spans="7:7" x14ac:dyDescent="0.2">
      <c r="G68687" s="12"/>
    </row>
    <row r="68688" spans="7:7" x14ac:dyDescent="0.2">
      <c r="G68688" s="12"/>
    </row>
    <row r="68689" spans="7:7" x14ac:dyDescent="0.2">
      <c r="G68689" s="12"/>
    </row>
    <row r="68690" spans="7:7" x14ac:dyDescent="0.2">
      <c r="G68690" s="12"/>
    </row>
    <row r="68691" spans="7:7" x14ac:dyDescent="0.2">
      <c r="G68691" s="12"/>
    </row>
    <row r="68692" spans="7:7" x14ac:dyDescent="0.2">
      <c r="G68692" s="12"/>
    </row>
    <row r="68693" spans="7:7" x14ac:dyDescent="0.2">
      <c r="G68693" s="12"/>
    </row>
    <row r="68694" spans="7:7" x14ac:dyDescent="0.2">
      <c r="G68694" s="12"/>
    </row>
    <row r="68695" spans="7:7" x14ac:dyDescent="0.2">
      <c r="G68695" s="12"/>
    </row>
    <row r="68696" spans="7:7" x14ac:dyDescent="0.2">
      <c r="G68696" s="12"/>
    </row>
    <row r="68697" spans="7:7" x14ac:dyDescent="0.2">
      <c r="G68697" s="12"/>
    </row>
    <row r="68698" spans="7:7" x14ac:dyDescent="0.2">
      <c r="G68698" s="12"/>
    </row>
    <row r="68699" spans="7:7" x14ac:dyDescent="0.2">
      <c r="G68699" s="12"/>
    </row>
    <row r="68700" spans="7:7" x14ac:dyDescent="0.2">
      <c r="G68700" s="12"/>
    </row>
    <row r="68701" spans="7:7" x14ac:dyDescent="0.2">
      <c r="G68701" s="12"/>
    </row>
    <row r="68702" spans="7:7" x14ac:dyDescent="0.2">
      <c r="G68702" s="12"/>
    </row>
    <row r="68703" spans="7:7" x14ac:dyDescent="0.2">
      <c r="G68703" s="12"/>
    </row>
    <row r="68704" spans="7:7" x14ac:dyDescent="0.2">
      <c r="G68704" s="12"/>
    </row>
    <row r="68705" spans="7:7" x14ac:dyDescent="0.2">
      <c r="G68705" s="12"/>
    </row>
    <row r="68706" spans="7:7" x14ac:dyDescent="0.2">
      <c r="G68706" s="12"/>
    </row>
    <row r="68707" spans="7:7" x14ac:dyDescent="0.2">
      <c r="G68707" s="12"/>
    </row>
    <row r="68708" spans="7:7" x14ac:dyDescent="0.2">
      <c r="G68708" s="12"/>
    </row>
    <row r="68709" spans="7:7" x14ac:dyDescent="0.2">
      <c r="G68709" s="12"/>
    </row>
    <row r="68710" spans="7:7" x14ac:dyDescent="0.2">
      <c r="G68710" s="12"/>
    </row>
    <row r="68711" spans="7:7" x14ac:dyDescent="0.2">
      <c r="G68711" s="12"/>
    </row>
    <row r="68712" spans="7:7" x14ac:dyDescent="0.2">
      <c r="G68712" s="12"/>
    </row>
    <row r="68713" spans="7:7" x14ac:dyDescent="0.2">
      <c r="G68713" s="12"/>
    </row>
    <row r="68714" spans="7:7" x14ac:dyDescent="0.2">
      <c r="G68714" s="12"/>
    </row>
    <row r="68715" spans="7:7" x14ac:dyDescent="0.2">
      <c r="G68715" s="12"/>
    </row>
    <row r="68716" spans="7:7" x14ac:dyDescent="0.2">
      <c r="G68716" s="12"/>
    </row>
    <row r="68717" spans="7:7" x14ac:dyDescent="0.2">
      <c r="G68717" s="12"/>
    </row>
    <row r="68718" spans="7:7" x14ac:dyDescent="0.2">
      <c r="G68718" s="12"/>
    </row>
    <row r="68719" spans="7:7" x14ac:dyDescent="0.2">
      <c r="G68719" s="12"/>
    </row>
    <row r="68720" spans="7:7" x14ac:dyDescent="0.2">
      <c r="G68720" s="12"/>
    </row>
    <row r="68721" spans="7:7" x14ac:dyDescent="0.2">
      <c r="G68721" s="12"/>
    </row>
    <row r="68722" spans="7:7" x14ac:dyDescent="0.2">
      <c r="G68722" s="12"/>
    </row>
    <row r="68723" spans="7:7" x14ac:dyDescent="0.2">
      <c r="G68723" s="12"/>
    </row>
    <row r="68724" spans="7:7" x14ac:dyDescent="0.2">
      <c r="G68724" s="12"/>
    </row>
    <row r="68725" spans="7:7" x14ac:dyDescent="0.2">
      <c r="G68725" s="12"/>
    </row>
    <row r="68726" spans="7:7" x14ac:dyDescent="0.2">
      <c r="G68726" s="12"/>
    </row>
    <row r="68727" spans="7:7" x14ac:dyDescent="0.2">
      <c r="G68727" s="12"/>
    </row>
    <row r="68728" spans="7:7" x14ac:dyDescent="0.2">
      <c r="G68728" s="12"/>
    </row>
    <row r="68729" spans="7:7" x14ac:dyDescent="0.2">
      <c r="G68729" s="12"/>
    </row>
    <row r="68730" spans="7:7" x14ac:dyDescent="0.2">
      <c r="G68730" s="12"/>
    </row>
    <row r="68731" spans="7:7" x14ac:dyDescent="0.2">
      <c r="G68731" s="12"/>
    </row>
    <row r="68732" spans="7:7" x14ac:dyDescent="0.2">
      <c r="G68732" s="12"/>
    </row>
    <row r="68733" spans="7:7" x14ac:dyDescent="0.2">
      <c r="G68733" s="12"/>
    </row>
    <row r="68734" spans="7:7" x14ac:dyDescent="0.2">
      <c r="G68734" s="12"/>
    </row>
    <row r="68735" spans="7:7" x14ac:dyDescent="0.2">
      <c r="G68735" s="12"/>
    </row>
    <row r="68736" spans="7:7" x14ac:dyDescent="0.2">
      <c r="G68736" s="12"/>
    </row>
    <row r="68737" spans="7:7" x14ac:dyDescent="0.2">
      <c r="G68737" s="12"/>
    </row>
    <row r="68738" spans="7:7" x14ac:dyDescent="0.2">
      <c r="G68738" s="12"/>
    </row>
    <row r="68739" spans="7:7" x14ac:dyDescent="0.2">
      <c r="G68739" s="12"/>
    </row>
    <row r="68740" spans="7:7" x14ac:dyDescent="0.2">
      <c r="G68740" s="12"/>
    </row>
    <row r="68741" spans="7:7" x14ac:dyDescent="0.2">
      <c r="G68741" s="12"/>
    </row>
    <row r="68742" spans="7:7" x14ac:dyDescent="0.2">
      <c r="G68742" s="12"/>
    </row>
    <row r="68743" spans="7:7" x14ac:dyDescent="0.2">
      <c r="G68743" s="12"/>
    </row>
    <row r="68744" spans="7:7" x14ac:dyDescent="0.2">
      <c r="G68744" s="12"/>
    </row>
    <row r="68745" spans="7:7" x14ac:dyDescent="0.2">
      <c r="G68745" s="12"/>
    </row>
    <row r="68746" spans="7:7" x14ac:dyDescent="0.2">
      <c r="G68746" s="12"/>
    </row>
    <row r="68747" spans="7:7" x14ac:dyDescent="0.2">
      <c r="G68747" s="12"/>
    </row>
    <row r="68748" spans="7:7" x14ac:dyDescent="0.2">
      <c r="G68748" s="12"/>
    </row>
    <row r="68749" spans="7:7" x14ac:dyDescent="0.2">
      <c r="G68749" s="12"/>
    </row>
    <row r="68750" spans="7:7" x14ac:dyDescent="0.2">
      <c r="G68750" s="12"/>
    </row>
    <row r="68751" spans="7:7" x14ac:dyDescent="0.2">
      <c r="G68751" s="12"/>
    </row>
    <row r="68752" spans="7:7" x14ac:dyDescent="0.2">
      <c r="G68752" s="12"/>
    </row>
    <row r="68753" spans="7:7" x14ac:dyDescent="0.2">
      <c r="G68753" s="12"/>
    </row>
    <row r="68754" spans="7:7" x14ac:dyDescent="0.2">
      <c r="G68754" s="12"/>
    </row>
    <row r="68755" spans="7:7" x14ac:dyDescent="0.2">
      <c r="G68755" s="12"/>
    </row>
    <row r="68756" spans="7:7" x14ac:dyDescent="0.2">
      <c r="G68756" s="12"/>
    </row>
    <row r="68757" spans="7:7" x14ac:dyDescent="0.2">
      <c r="G68757" s="12"/>
    </row>
    <row r="68758" spans="7:7" x14ac:dyDescent="0.2">
      <c r="G68758" s="12"/>
    </row>
    <row r="68759" spans="7:7" x14ac:dyDescent="0.2">
      <c r="G68759" s="12"/>
    </row>
    <row r="68760" spans="7:7" x14ac:dyDescent="0.2">
      <c r="G68760" s="12"/>
    </row>
    <row r="68761" spans="7:7" x14ac:dyDescent="0.2">
      <c r="G68761" s="12"/>
    </row>
    <row r="68762" spans="7:7" x14ac:dyDescent="0.2">
      <c r="G68762" s="12"/>
    </row>
    <row r="68763" spans="7:7" x14ac:dyDescent="0.2">
      <c r="G68763" s="12"/>
    </row>
    <row r="68764" spans="7:7" x14ac:dyDescent="0.2">
      <c r="G68764" s="12"/>
    </row>
    <row r="68765" spans="7:7" x14ac:dyDescent="0.2">
      <c r="G68765" s="12"/>
    </row>
    <row r="68766" spans="7:7" x14ac:dyDescent="0.2">
      <c r="G68766" s="12"/>
    </row>
    <row r="68767" spans="7:7" x14ac:dyDescent="0.2">
      <c r="G68767" s="12"/>
    </row>
    <row r="68768" spans="7:7" x14ac:dyDescent="0.2">
      <c r="G68768" s="12"/>
    </row>
    <row r="68769" spans="7:7" x14ac:dyDescent="0.2">
      <c r="G68769" s="12"/>
    </row>
    <row r="68770" spans="7:7" x14ac:dyDescent="0.2">
      <c r="G68770" s="12"/>
    </row>
    <row r="68771" spans="7:7" x14ac:dyDescent="0.2">
      <c r="G68771" s="12"/>
    </row>
    <row r="68772" spans="7:7" x14ac:dyDescent="0.2">
      <c r="G68772" s="12"/>
    </row>
    <row r="68773" spans="7:7" x14ac:dyDescent="0.2">
      <c r="G68773" s="12"/>
    </row>
    <row r="68774" spans="7:7" x14ac:dyDescent="0.2">
      <c r="G68774" s="12"/>
    </row>
    <row r="68775" spans="7:7" x14ac:dyDescent="0.2">
      <c r="G68775" s="12"/>
    </row>
    <row r="68776" spans="7:7" x14ac:dyDescent="0.2">
      <c r="G68776" s="12"/>
    </row>
    <row r="68777" spans="7:7" x14ac:dyDescent="0.2">
      <c r="G68777" s="12"/>
    </row>
    <row r="68778" spans="7:7" x14ac:dyDescent="0.2">
      <c r="G68778" s="12"/>
    </row>
    <row r="68779" spans="7:7" x14ac:dyDescent="0.2">
      <c r="G68779" s="12"/>
    </row>
    <row r="68780" spans="7:7" x14ac:dyDescent="0.2">
      <c r="G68780" s="12"/>
    </row>
    <row r="68781" spans="7:7" x14ac:dyDescent="0.2">
      <c r="G68781" s="12"/>
    </row>
    <row r="68782" spans="7:7" x14ac:dyDescent="0.2">
      <c r="G68782" s="12"/>
    </row>
    <row r="68783" spans="7:7" x14ac:dyDescent="0.2">
      <c r="G68783" s="12"/>
    </row>
    <row r="68784" spans="7:7" x14ac:dyDescent="0.2">
      <c r="G68784" s="12"/>
    </row>
    <row r="68785" spans="7:7" x14ac:dyDescent="0.2">
      <c r="G68785" s="12"/>
    </row>
    <row r="68786" spans="7:7" x14ac:dyDescent="0.2">
      <c r="G68786" s="12"/>
    </row>
    <row r="68787" spans="7:7" x14ac:dyDescent="0.2">
      <c r="G68787" s="12"/>
    </row>
    <row r="68788" spans="7:7" x14ac:dyDescent="0.2">
      <c r="G68788" s="12"/>
    </row>
    <row r="68789" spans="7:7" x14ac:dyDescent="0.2">
      <c r="G68789" s="12"/>
    </row>
    <row r="68790" spans="7:7" x14ac:dyDescent="0.2">
      <c r="G68790" s="12"/>
    </row>
    <row r="68791" spans="7:7" x14ac:dyDescent="0.2">
      <c r="G68791" s="12"/>
    </row>
    <row r="68792" spans="7:7" x14ac:dyDescent="0.2">
      <c r="G68792" s="12"/>
    </row>
    <row r="68793" spans="7:7" x14ac:dyDescent="0.2">
      <c r="G68793" s="12"/>
    </row>
    <row r="68794" spans="7:7" x14ac:dyDescent="0.2">
      <c r="G68794" s="12"/>
    </row>
    <row r="68795" spans="7:7" x14ac:dyDescent="0.2">
      <c r="G68795" s="12"/>
    </row>
    <row r="68796" spans="7:7" x14ac:dyDescent="0.2">
      <c r="G68796" s="12"/>
    </row>
    <row r="68797" spans="7:7" x14ac:dyDescent="0.2">
      <c r="G68797" s="12"/>
    </row>
    <row r="68798" spans="7:7" x14ac:dyDescent="0.2">
      <c r="G68798" s="12"/>
    </row>
    <row r="68799" spans="7:7" x14ac:dyDescent="0.2">
      <c r="G68799" s="12"/>
    </row>
    <row r="68800" spans="7:7" x14ac:dyDescent="0.2">
      <c r="G68800" s="12"/>
    </row>
    <row r="68801" spans="7:7" x14ac:dyDescent="0.2">
      <c r="G68801" s="12"/>
    </row>
    <row r="68802" spans="7:7" x14ac:dyDescent="0.2">
      <c r="G68802" s="12"/>
    </row>
    <row r="68803" spans="7:7" x14ac:dyDescent="0.2">
      <c r="G68803" s="12"/>
    </row>
    <row r="68804" spans="7:7" x14ac:dyDescent="0.2">
      <c r="G68804" s="12"/>
    </row>
    <row r="68805" spans="7:7" x14ac:dyDescent="0.2">
      <c r="G68805" s="12"/>
    </row>
    <row r="68806" spans="7:7" x14ac:dyDescent="0.2">
      <c r="G68806" s="12"/>
    </row>
    <row r="68807" spans="7:7" x14ac:dyDescent="0.2">
      <c r="G68807" s="12"/>
    </row>
    <row r="68808" spans="7:7" x14ac:dyDescent="0.2">
      <c r="G68808" s="12"/>
    </row>
    <row r="68809" spans="7:7" x14ac:dyDescent="0.2">
      <c r="G68809" s="12"/>
    </row>
    <row r="68810" spans="7:7" x14ac:dyDescent="0.2">
      <c r="G68810" s="12"/>
    </row>
    <row r="68811" spans="7:7" x14ac:dyDescent="0.2">
      <c r="G68811" s="12"/>
    </row>
    <row r="68812" spans="7:7" x14ac:dyDescent="0.2">
      <c r="G68812" s="12"/>
    </row>
    <row r="68813" spans="7:7" x14ac:dyDescent="0.2">
      <c r="G68813" s="12"/>
    </row>
    <row r="68814" spans="7:7" x14ac:dyDescent="0.2">
      <c r="G68814" s="12"/>
    </row>
    <row r="68815" spans="7:7" x14ac:dyDescent="0.2">
      <c r="G68815" s="12"/>
    </row>
    <row r="68816" spans="7:7" x14ac:dyDescent="0.2">
      <c r="G68816" s="12"/>
    </row>
    <row r="68817" spans="7:7" x14ac:dyDescent="0.2">
      <c r="G68817" s="12"/>
    </row>
    <row r="68818" spans="7:7" x14ac:dyDescent="0.2">
      <c r="G68818" s="12"/>
    </row>
    <row r="68819" spans="7:7" x14ac:dyDescent="0.2">
      <c r="G68819" s="12"/>
    </row>
    <row r="68820" spans="7:7" x14ac:dyDescent="0.2">
      <c r="G68820" s="12"/>
    </row>
    <row r="68821" spans="7:7" x14ac:dyDescent="0.2">
      <c r="G68821" s="12"/>
    </row>
    <row r="68822" spans="7:7" x14ac:dyDescent="0.2">
      <c r="G68822" s="12"/>
    </row>
    <row r="68823" spans="7:7" x14ac:dyDescent="0.2">
      <c r="G68823" s="12"/>
    </row>
    <row r="68824" spans="7:7" x14ac:dyDescent="0.2">
      <c r="G68824" s="12"/>
    </row>
    <row r="68825" spans="7:7" x14ac:dyDescent="0.2">
      <c r="G68825" s="12"/>
    </row>
    <row r="68826" spans="7:7" x14ac:dyDescent="0.2">
      <c r="G68826" s="12"/>
    </row>
    <row r="68827" spans="7:7" x14ac:dyDescent="0.2">
      <c r="G68827" s="12"/>
    </row>
    <row r="68828" spans="7:7" x14ac:dyDescent="0.2">
      <c r="G68828" s="12"/>
    </row>
    <row r="68829" spans="7:7" x14ac:dyDescent="0.2">
      <c r="G68829" s="12"/>
    </row>
    <row r="68830" spans="7:7" x14ac:dyDescent="0.2">
      <c r="G68830" s="12"/>
    </row>
    <row r="68831" spans="7:7" x14ac:dyDescent="0.2">
      <c r="G68831" s="12"/>
    </row>
    <row r="68832" spans="7:7" x14ac:dyDescent="0.2">
      <c r="G68832" s="12"/>
    </row>
    <row r="68833" spans="7:7" x14ac:dyDescent="0.2">
      <c r="G68833" s="12"/>
    </row>
    <row r="68834" spans="7:7" x14ac:dyDescent="0.2">
      <c r="G68834" s="12"/>
    </row>
    <row r="68835" spans="7:7" x14ac:dyDescent="0.2">
      <c r="G68835" s="12"/>
    </row>
    <row r="68836" spans="7:7" x14ac:dyDescent="0.2">
      <c r="G68836" s="12"/>
    </row>
    <row r="68837" spans="7:7" x14ac:dyDescent="0.2">
      <c r="G68837" s="12"/>
    </row>
    <row r="68838" spans="7:7" x14ac:dyDescent="0.2">
      <c r="G68838" s="12"/>
    </row>
    <row r="68839" spans="7:7" x14ac:dyDescent="0.2">
      <c r="G68839" s="12"/>
    </row>
    <row r="68840" spans="7:7" x14ac:dyDescent="0.2">
      <c r="G68840" s="12"/>
    </row>
    <row r="68841" spans="7:7" x14ac:dyDescent="0.2">
      <c r="G68841" s="12"/>
    </row>
    <row r="68842" spans="7:7" x14ac:dyDescent="0.2">
      <c r="G68842" s="12"/>
    </row>
    <row r="68843" spans="7:7" x14ac:dyDescent="0.2">
      <c r="G68843" s="12"/>
    </row>
    <row r="68844" spans="7:7" x14ac:dyDescent="0.2">
      <c r="G68844" s="12"/>
    </row>
    <row r="68845" spans="7:7" x14ac:dyDescent="0.2">
      <c r="G68845" s="12"/>
    </row>
    <row r="68846" spans="7:7" x14ac:dyDescent="0.2">
      <c r="G68846" s="12"/>
    </row>
    <row r="68847" spans="7:7" x14ac:dyDescent="0.2">
      <c r="G68847" s="12"/>
    </row>
    <row r="68848" spans="7:7" x14ac:dyDescent="0.2">
      <c r="G68848" s="12"/>
    </row>
    <row r="68849" spans="7:7" x14ac:dyDescent="0.2">
      <c r="G68849" s="12"/>
    </row>
    <row r="68850" spans="7:7" x14ac:dyDescent="0.2">
      <c r="G68850" s="12"/>
    </row>
    <row r="68851" spans="7:7" x14ac:dyDescent="0.2">
      <c r="G68851" s="12"/>
    </row>
    <row r="68852" spans="7:7" x14ac:dyDescent="0.2">
      <c r="G68852" s="12"/>
    </row>
    <row r="68853" spans="7:7" x14ac:dyDescent="0.2">
      <c r="G68853" s="12"/>
    </row>
    <row r="68854" spans="7:7" x14ac:dyDescent="0.2">
      <c r="G68854" s="12"/>
    </row>
    <row r="68855" spans="7:7" x14ac:dyDescent="0.2">
      <c r="G68855" s="12"/>
    </row>
    <row r="68856" spans="7:7" x14ac:dyDescent="0.2">
      <c r="G68856" s="12"/>
    </row>
    <row r="68857" spans="7:7" x14ac:dyDescent="0.2">
      <c r="G68857" s="12"/>
    </row>
    <row r="68858" spans="7:7" x14ac:dyDescent="0.2">
      <c r="G68858" s="12"/>
    </row>
    <row r="68859" spans="7:7" x14ac:dyDescent="0.2">
      <c r="G68859" s="12"/>
    </row>
    <row r="68860" spans="7:7" x14ac:dyDescent="0.2">
      <c r="G68860" s="12"/>
    </row>
    <row r="68861" spans="7:7" x14ac:dyDescent="0.2">
      <c r="G68861" s="12"/>
    </row>
    <row r="68862" spans="7:7" x14ac:dyDescent="0.2">
      <c r="G68862" s="12"/>
    </row>
    <row r="68863" spans="7:7" x14ac:dyDescent="0.2">
      <c r="G68863" s="12"/>
    </row>
    <row r="68864" spans="7:7" x14ac:dyDescent="0.2">
      <c r="G68864" s="12"/>
    </row>
    <row r="68865" spans="7:7" x14ac:dyDescent="0.2">
      <c r="G68865" s="12"/>
    </row>
    <row r="68866" spans="7:7" x14ac:dyDescent="0.2">
      <c r="G68866" s="12"/>
    </row>
    <row r="68867" spans="7:7" x14ac:dyDescent="0.2">
      <c r="G68867" s="12"/>
    </row>
    <row r="68868" spans="7:7" x14ac:dyDescent="0.2">
      <c r="G68868" s="12"/>
    </row>
    <row r="68869" spans="7:7" x14ac:dyDescent="0.2">
      <c r="G68869" s="12"/>
    </row>
    <row r="68870" spans="7:7" x14ac:dyDescent="0.2">
      <c r="G68870" s="12"/>
    </row>
    <row r="68871" spans="7:7" x14ac:dyDescent="0.2">
      <c r="G68871" s="12"/>
    </row>
    <row r="68872" spans="7:7" x14ac:dyDescent="0.2">
      <c r="G68872" s="12"/>
    </row>
    <row r="68873" spans="7:7" x14ac:dyDescent="0.2">
      <c r="G68873" s="12"/>
    </row>
    <row r="68874" spans="7:7" x14ac:dyDescent="0.2">
      <c r="G68874" s="12"/>
    </row>
    <row r="68875" spans="7:7" x14ac:dyDescent="0.2">
      <c r="G68875" s="12"/>
    </row>
    <row r="68876" spans="7:7" x14ac:dyDescent="0.2">
      <c r="G68876" s="12"/>
    </row>
    <row r="68877" spans="7:7" x14ac:dyDescent="0.2">
      <c r="G68877" s="12"/>
    </row>
    <row r="68878" spans="7:7" x14ac:dyDescent="0.2">
      <c r="G68878" s="12"/>
    </row>
    <row r="68879" spans="7:7" x14ac:dyDescent="0.2">
      <c r="G68879" s="12"/>
    </row>
    <row r="68880" spans="7:7" x14ac:dyDescent="0.2">
      <c r="G68880" s="12"/>
    </row>
    <row r="68881" spans="7:7" x14ac:dyDescent="0.2">
      <c r="G68881" s="12"/>
    </row>
    <row r="68882" spans="7:7" x14ac:dyDescent="0.2">
      <c r="G68882" s="12"/>
    </row>
    <row r="68883" spans="7:7" x14ac:dyDescent="0.2">
      <c r="G68883" s="12"/>
    </row>
    <row r="68884" spans="7:7" x14ac:dyDescent="0.2">
      <c r="G68884" s="12"/>
    </row>
    <row r="68885" spans="7:7" x14ac:dyDescent="0.2">
      <c r="G68885" s="12"/>
    </row>
    <row r="68886" spans="7:7" x14ac:dyDescent="0.2">
      <c r="G68886" s="12"/>
    </row>
    <row r="68887" spans="7:7" x14ac:dyDescent="0.2">
      <c r="G68887" s="12"/>
    </row>
    <row r="68888" spans="7:7" x14ac:dyDescent="0.2">
      <c r="G68888" s="12"/>
    </row>
    <row r="68889" spans="7:7" x14ac:dyDescent="0.2">
      <c r="G68889" s="12"/>
    </row>
    <row r="68890" spans="7:7" x14ac:dyDescent="0.2">
      <c r="G68890" s="12"/>
    </row>
    <row r="68891" spans="7:7" x14ac:dyDescent="0.2">
      <c r="G68891" s="12"/>
    </row>
    <row r="68892" spans="7:7" x14ac:dyDescent="0.2">
      <c r="G68892" s="12"/>
    </row>
    <row r="68893" spans="7:7" x14ac:dyDescent="0.2">
      <c r="G68893" s="12"/>
    </row>
    <row r="68894" spans="7:7" x14ac:dyDescent="0.2">
      <c r="G68894" s="12"/>
    </row>
    <row r="68895" spans="7:7" x14ac:dyDescent="0.2">
      <c r="G68895" s="12"/>
    </row>
    <row r="68896" spans="7:7" x14ac:dyDescent="0.2">
      <c r="G68896" s="12"/>
    </row>
    <row r="68897" spans="7:7" x14ac:dyDescent="0.2">
      <c r="G68897" s="12"/>
    </row>
    <row r="68898" spans="7:7" x14ac:dyDescent="0.2">
      <c r="G68898" s="12"/>
    </row>
    <row r="68899" spans="7:7" x14ac:dyDescent="0.2">
      <c r="G68899" s="12"/>
    </row>
    <row r="68900" spans="7:7" x14ac:dyDescent="0.2">
      <c r="G68900" s="12"/>
    </row>
    <row r="68901" spans="7:7" x14ac:dyDescent="0.2">
      <c r="G68901" s="12"/>
    </row>
    <row r="68902" spans="7:7" x14ac:dyDescent="0.2">
      <c r="G68902" s="12"/>
    </row>
    <row r="68903" spans="7:7" x14ac:dyDescent="0.2">
      <c r="G68903" s="12"/>
    </row>
    <row r="68904" spans="7:7" x14ac:dyDescent="0.2">
      <c r="G68904" s="12"/>
    </row>
    <row r="68905" spans="7:7" x14ac:dyDescent="0.2">
      <c r="G68905" s="12"/>
    </row>
    <row r="68906" spans="7:7" x14ac:dyDescent="0.2">
      <c r="G68906" s="12"/>
    </row>
    <row r="68907" spans="7:7" x14ac:dyDescent="0.2">
      <c r="G68907" s="12"/>
    </row>
    <row r="68908" spans="7:7" x14ac:dyDescent="0.2">
      <c r="G68908" s="12"/>
    </row>
    <row r="68909" spans="7:7" x14ac:dyDescent="0.2">
      <c r="G68909" s="12"/>
    </row>
    <row r="68910" spans="7:7" x14ac:dyDescent="0.2">
      <c r="G68910" s="12"/>
    </row>
    <row r="68911" spans="7:7" x14ac:dyDescent="0.2">
      <c r="G68911" s="12"/>
    </row>
    <row r="68912" spans="7:7" x14ac:dyDescent="0.2">
      <c r="G68912" s="12"/>
    </row>
    <row r="68913" spans="7:7" x14ac:dyDescent="0.2">
      <c r="G68913" s="12"/>
    </row>
    <row r="68914" spans="7:7" x14ac:dyDescent="0.2">
      <c r="G68914" s="12"/>
    </row>
    <row r="68915" spans="7:7" x14ac:dyDescent="0.2">
      <c r="G68915" s="12"/>
    </row>
    <row r="68916" spans="7:7" x14ac:dyDescent="0.2">
      <c r="G68916" s="12"/>
    </row>
    <row r="68917" spans="7:7" x14ac:dyDescent="0.2">
      <c r="G68917" s="12"/>
    </row>
    <row r="68918" spans="7:7" x14ac:dyDescent="0.2">
      <c r="G68918" s="12"/>
    </row>
    <row r="68919" spans="7:7" x14ac:dyDescent="0.2">
      <c r="G68919" s="12"/>
    </row>
    <row r="68920" spans="7:7" x14ac:dyDescent="0.2">
      <c r="G68920" s="12"/>
    </row>
    <row r="68921" spans="7:7" x14ac:dyDescent="0.2">
      <c r="G68921" s="12"/>
    </row>
    <row r="68922" spans="7:7" x14ac:dyDescent="0.2">
      <c r="G68922" s="12"/>
    </row>
    <row r="68923" spans="7:7" x14ac:dyDescent="0.2">
      <c r="G68923" s="12"/>
    </row>
    <row r="68924" spans="7:7" x14ac:dyDescent="0.2">
      <c r="G68924" s="12"/>
    </row>
    <row r="68925" spans="7:7" x14ac:dyDescent="0.2">
      <c r="G68925" s="12"/>
    </row>
    <row r="68926" spans="7:7" x14ac:dyDescent="0.2">
      <c r="G68926" s="12"/>
    </row>
    <row r="68927" spans="7:7" x14ac:dyDescent="0.2">
      <c r="G68927" s="12"/>
    </row>
    <row r="68928" spans="7:7" x14ac:dyDescent="0.2">
      <c r="G68928" s="12"/>
    </row>
    <row r="68929" spans="7:7" x14ac:dyDescent="0.2">
      <c r="G68929" s="12"/>
    </row>
    <row r="68930" spans="7:7" x14ac:dyDescent="0.2">
      <c r="G68930" s="12"/>
    </row>
    <row r="68931" spans="7:7" x14ac:dyDescent="0.2">
      <c r="G68931" s="12"/>
    </row>
    <row r="68932" spans="7:7" x14ac:dyDescent="0.2">
      <c r="G68932" s="12"/>
    </row>
    <row r="68933" spans="7:7" x14ac:dyDescent="0.2">
      <c r="G68933" s="12"/>
    </row>
    <row r="68934" spans="7:7" x14ac:dyDescent="0.2">
      <c r="G68934" s="12"/>
    </row>
    <row r="68935" spans="7:7" x14ac:dyDescent="0.2">
      <c r="G68935" s="12"/>
    </row>
    <row r="68936" spans="7:7" x14ac:dyDescent="0.2">
      <c r="G68936" s="12"/>
    </row>
    <row r="68937" spans="7:7" x14ac:dyDescent="0.2">
      <c r="G68937" s="12"/>
    </row>
    <row r="68938" spans="7:7" x14ac:dyDescent="0.2">
      <c r="G68938" s="12"/>
    </row>
    <row r="68939" spans="7:7" x14ac:dyDescent="0.2">
      <c r="G68939" s="12"/>
    </row>
    <row r="68940" spans="7:7" x14ac:dyDescent="0.2">
      <c r="G68940" s="12"/>
    </row>
    <row r="68941" spans="7:7" x14ac:dyDescent="0.2">
      <c r="G68941" s="12"/>
    </row>
    <row r="68942" spans="7:7" x14ac:dyDescent="0.2">
      <c r="G68942" s="12"/>
    </row>
    <row r="68943" spans="7:7" x14ac:dyDescent="0.2">
      <c r="G68943" s="12"/>
    </row>
    <row r="68944" spans="7:7" x14ac:dyDescent="0.2">
      <c r="G68944" s="12"/>
    </row>
    <row r="68945" spans="7:7" x14ac:dyDescent="0.2">
      <c r="G68945" s="12"/>
    </row>
    <row r="68946" spans="7:7" x14ac:dyDescent="0.2">
      <c r="G68946" s="12"/>
    </row>
    <row r="68947" spans="7:7" x14ac:dyDescent="0.2">
      <c r="G68947" s="12"/>
    </row>
    <row r="68948" spans="7:7" x14ac:dyDescent="0.2">
      <c r="G68948" s="12"/>
    </row>
    <row r="68949" spans="7:7" x14ac:dyDescent="0.2">
      <c r="G68949" s="12"/>
    </row>
    <row r="68950" spans="7:7" x14ac:dyDescent="0.2">
      <c r="G68950" s="12"/>
    </row>
    <row r="68951" spans="7:7" x14ac:dyDescent="0.2">
      <c r="G68951" s="12"/>
    </row>
    <row r="68952" spans="7:7" x14ac:dyDescent="0.2">
      <c r="G68952" s="12"/>
    </row>
    <row r="68953" spans="7:7" x14ac:dyDescent="0.2">
      <c r="G68953" s="12"/>
    </row>
    <row r="68954" spans="7:7" x14ac:dyDescent="0.2">
      <c r="G68954" s="12"/>
    </row>
    <row r="68955" spans="7:7" x14ac:dyDescent="0.2">
      <c r="G68955" s="12"/>
    </row>
    <row r="68956" spans="7:7" x14ac:dyDescent="0.2">
      <c r="G68956" s="12"/>
    </row>
    <row r="68957" spans="7:7" x14ac:dyDescent="0.2">
      <c r="G68957" s="12"/>
    </row>
    <row r="68958" spans="7:7" x14ac:dyDescent="0.2">
      <c r="G68958" s="12"/>
    </row>
    <row r="68959" spans="7:7" x14ac:dyDescent="0.2">
      <c r="G68959" s="12"/>
    </row>
    <row r="68960" spans="7:7" x14ac:dyDescent="0.2">
      <c r="G68960" s="12"/>
    </row>
    <row r="68961" spans="7:7" x14ac:dyDescent="0.2">
      <c r="G68961" s="12"/>
    </row>
    <row r="68962" spans="7:7" x14ac:dyDescent="0.2">
      <c r="G68962" s="12"/>
    </row>
    <row r="68963" spans="7:7" x14ac:dyDescent="0.2">
      <c r="G68963" s="12"/>
    </row>
    <row r="68964" spans="7:7" x14ac:dyDescent="0.2">
      <c r="G68964" s="12"/>
    </row>
    <row r="68965" spans="7:7" x14ac:dyDescent="0.2">
      <c r="G68965" s="12"/>
    </row>
    <row r="68966" spans="7:7" x14ac:dyDescent="0.2">
      <c r="G68966" s="12"/>
    </row>
    <row r="68967" spans="7:7" x14ac:dyDescent="0.2">
      <c r="G68967" s="12"/>
    </row>
    <row r="68968" spans="7:7" x14ac:dyDescent="0.2">
      <c r="G68968" s="12"/>
    </row>
    <row r="68969" spans="7:7" x14ac:dyDescent="0.2">
      <c r="G68969" s="12"/>
    </row>
    <row r="68970" spans="7:7" x14ac:dyDescent="0.2">
      <c r="G68970" s="12"/>
    </row>
    <row r="68971" spans="7:7" x14ac:dyDescent="0.2">
      <c r="G68971" s="12"/>
    </row>
    <row r="68972" spans="7:7" x14ac:dyDescent="0.2">
      <c r="G68972" s="12"/>
    </row>
    <row r="68973" spans="7:7" x14ac:dyDescent="0.2">
      <c r="G68973" s="12"/>
    </row>
    <row r="68974" spans="7:7" x14ac:dyDescent="0.2">
      <c r="G68974" s="12"/>
    </row>
    <row r="68975" spans="7:7" x14ac:dyDescent="0.2">
      <c r="G68975" s="12"/>
    </row>
    <row r="68976" spans="7:7" x14ac:dyDescent="0.2">
      <c r="G68976" s="12"/>
    </row>
    <row r="68977" spans="7:7" x14ac:dyDescent="0.2">
      <c r="G68977" s="12"/>
    </row>
    <row r="68978" spans="7:7" x14ac:dyDescent="0.2">
      <c r="G68978" s="12"/>
    </row>
    <row r="68979" spans="7:7" x14ac:dyDescent="0.2">
      <c r="G68979" s="12"/>
    </row>
    <row r="68980" spans="7:7" x14ac:dyDescent="0.2">
      <c r="G68980" s="12"/>
    </row>
    <row r="68981" spans="7:7" x14ac:dyDescent="0.2">
      <c r="G68981" s="12"/>
    </row>
    <row r="68982" spans="7:7" x14ac:dyDescent="0.2">
      <c r="G68982" s="12"/>
    </row>
    <row r="68983" spans="7:7" x14ac:dyDescent="0.2">
      <c r="G68983" s="12"/>
    </row>
    <row r="68984" spans="7:7" x14ac:dyDescent="0.2">
      <c r="G68984" s="12"/>
    </row>
    <row r="68985" spans="7:7" x14ac:dyDescent="0.2">
      <c r="G68985" s="12"/>
    </row>
    <row r="68986" spans="7:7" x14ac:dyDescent="0.2">
      <c r="G68986" s="12"/>
    </row>
    <row r="68987" spans="7:7" x14ac:dyDescent="0.2">
      <c r="G68987" s="12"/>
    </row>
    <row r="68988" spans="7:7" x14ac:dyDescent="0.2">
      <c r="G68988" s="12"/>
    </row>
    <row r="68989" spans="7:7" x14ac:dyDescent="0.2">
      <c r="G68989" s="12"/>
    </row>
    <row r="68990" spans="7:7" x14ac:dyDescent="0.2">
      <c r="G68990" s="12"/>
    </row>
    <row r="68991" spans="7:7" x14ac:dyDescent="0.2">
      <c r="G68991" s="12"/>
    </row>
    <row r="68992" spans="7:7" x14ac:dyDescent="0.2">
      <c r="G68992" s="12"/>
    </row>
    <row r="68993" spans="7:7" x14ac:dyDescent="0.2">
      <c r="G68993" s="12"/>
    </row>
    <row r="68994" spans="7:7" x14ac:dyDescent="0.2">
      <c r="G68994" s="12"/>
    </row>
    <row r="68995" spans="7:7" x14ac:dyDescent="0.2">
      <c r="G68995" s="12"/>
    </row>
    <row r="68996" spans="7:7" x14ac:dyDescent="0.2">
      <c r="G68996" s="12"/>
    </row>
    <row r="68997" spans="7:7" x14ac:dyDescent="0.2">
      <c r="G68997" s="12"/>
    </row>
    <row r="68998" spans="7:7" x14ac:dyDescent="0.2">
      <c r="G68998" s="12"/>
    </row>
    <row r="68999" spans="7:7" x14ac:dyDescent="0.2">
      <c r="G68999" s="12"/>
    </row>
    <row r="69000" spans="7:7" x14ac:dyDescent="0.2">
      <c r="G69000" s="12"/>
    </row>
    <row r="69001" spans="7:7" x14ac:dyDescent="0.2">
      <c r="G69001" s="12"/>
    </row>
    <row r="69002" spans="7:7" x14ac:dyDescent="0.2">
      <c r="G69002" s="12"/>
    </row>
    <row r="69003" spans="7:7" x14ac:dyDescent="0.2">
      <c r="G69003" s="12"/>
    </row>
    <row r="69004" spans="7:7" x14ac:dyDescent="0.2">
      <c r="G69004" s="12"/>
    </row>
    <row r="69005" spans="7:7" x14ac:dyDescent="0.2">
      <c r="G69005" s="12"/>
    </row>
    <row r="69006" spans="7:7" x14ac:dyDescent="0.2">
      <c r="G69006" s="12"/>
    </row>
    <row r="69007" spans="7:7" x14ac:dyDescent="0.2">
      <c r="G69007" s="12"/>
    </row>
    <row r="69008" spans="7:7" x14ac:dyDescent="0.2">
      <c r="G69008" s="12"/>
    </row>
    <row r="69009" spans="7:7" x14ac:dyDescent="0.2">
      <c r="G69009" s="12"/>
    </row>
    <row r="69010" spans="7:7" x14ac:dyDescent="0.2">
      <c r="G69010" s="12"/>
    </row>
    <row r="69011" spans="7:7" x14ac:dyDescent="0.2">
      <c r="G69011" s="12"/>
    </row>
    <row r="69012" spans="7:7" x14ac:dyDescent="0.2">
      <c r="G69012" s="12"/>
    </row>
    <row r="69013" spans="7:7" x14ac:dyDescent="0.2">
      <c r="G69013" s="12"/>
    </row>
    <row r="69014" spans="7:7" x14ac:dyDescent="0.2">
      <c r="G69014" s="12"/>
    </row>
    <row r="69015" spans="7:7" x14ac:dyDescent="0.2">
      <c r="G69015" s="12"/>
    </row>
    <row r="69016" spans="7:7" x14ac:dyDescent="0.2">
      <c r="G69016" s="12"/>
    </row>
    <row r="69017" spans="7:7" x14ac:dyDescent="0.2">
      <c r="G69017" s="12"/>
    </row>
    <row r="69018" spans="7:7" x14ac:dyDescent="0.2">
      <c r="G69018" s="12"/>
    </row>
    <row r="69019" spans="7:7" x14ac:dyDescent="0.2">
      <c r="G69019" s="12"/>
    </row>
    <row r="69020" spans="7:7" x14ac:dyDescent="0.2">
      <c r="G69020" s="12"/>
    </row>
    <row r="69021" spans="7:7" x14ac:dyDescent="0.2">
      <c r="G69021" s="12"/>
    </row>
    <row r="69022" spans="7:7" x14ac:dyDescent="0.2">
      <c r="G69022" s="12"/>
    </row>
    <row r="69023" spans="7:7" x14ac:dyDescent="0.2">
      <c r="G69023" s="12"/>
    </row>
    <row r="69024" spans="7:7" x14ac:dyDescent="0.2">
      <c r="G69024" s="12"/>
    </row>
    <row r="69025" spans="7:7" x14ac:dyDescent="0.2">
      <c r="G69025" s="12"/>
    </row>
    <row r="69026" spans="7:7" x14ac:dyDescent="0.2">
      <c r="G69026" s="12"/>
    </row>
    <row r="69027" spans="7:7" x14ac:dyDescent="0.2">
      <c r="G69027" s="12"/>
    </row>
    <row r="69028" spans="7:7" x14ac:dyDescent="0.2">
      <c r="G69028" s="12"/>
    </row>
    <row r="69029" spans="7:7" x14ac:dyDescent="0.2">
      <c r="G69029" s="12"/>
    </row>
    <row r="69030" spans="7:7" x14ac:dyDescent="0.2">
      <c r="G69030" s="12"/>
    </row>
    <row r="69031" spans="7:7" x14ac:dyDescent="0.2">
      <c r="G69031" s="12"/>
    </row>
    <row r="69032" spans="7:7" x14ac:dyDescent="0.2">
      <c r="G69032" s="12"/>
    </row>
    <row r="69033" spans="7:7" x14ac:dyDescent="0.2">
      <c r="G69033" s="12"/>
    </row>
    <row r="69034" spans="7:7" x14ac:dyDescent="0.2">
      <c r="G69034" s="12"/>
    </row>
    <row r="69035" spans="7:7" x14ac:dyDescent="0.2">
      <c r="G69035" s="12"/>
    </row>
    <row r="69036" spans="7:7" x14ac:dyDescent="0.2">
      <c r="G69036" s="12"/>
    </row>
    <row r="69037" spans="7:7" x14ac:dyDescent="0.2">
      <c r="G69037" s="12"/>
    </row>
    <row r="69038" spans="7:7" x14ac:dyDescent="0.2">
      <c r="G69038" s="12"/>
    </row>
    <row r="69039" spans="7:7" x14ac:dyDescent="0.2">
      <c r="G69039" s="12"/>
    </row>
    <row r="69040" spans="7:7" x14ac:dyDescent="0.2">
      <c r="G69040" s="12"/>
    </row>
    <row r="69041" spans="7:7" x14ac:dyDescent="0.2">
      <c r="G69041" s="12"/>
    </row>
    <row r="69042" spans="7:7" x14ac:dyDescent="0.2">
      <c r="G69042" s="12"/>
    </row>
    <row r="69043" spans="7:7" x14ac:dyDescent="0.2">
      <c r="G69043" s="12"/>
    </row>
    <row r="69044" spans="7:7" x14ac:dyDescent="0.2">
      <c r="G69044" s="12"/>
    </row>
    <row r="69045" spans="7:7" x14ac:dyDescent="0.2">
      <c r="G69045" s="12"/>
    </row>
    <row r="69046" spans="7:7" x14ac:dyDescent="0.2">
      <c r="G69046" s="12"/>
    </row>
    <row r="69047" spans="7:7" x14ac:dyDescent="0.2">
      <c r="G69047" s="12"/>
    </row>
    <row r="69048" spans="7:7" x14ac:dyDescent="0.2">
      <c r="G69048" s="12"/>
    </row>
    <row r="69049" spans="7:7" x14ac:dyDescent="0.2">
      <c r="G69049" s="12"/>
    </row>
    <row r="69050" spans="7:7" x14ac:dyDescent="0.2">
      <c r="G69050" s="12"/>
    </row>
    <row r="69051" spans="7:7" x14ac:dyDescent="0.2">
      <c r="G69051" s="12"/>
    </row>
    <row r="69052" spans="7:7" x14ac:dyDescent="0.2">
      <c r="G69052" s="12"/>
    </row>
    <row r="69053" spans="7:7" x14ac:dyDescent="0.2">
      <c r="G69053" s="12"/>
    </row>
    <row r="69054" spans="7:7" x14ac:dyDescent="0.2">
      <c r="G69054" s="12"/>
    </row>
    <row r="69055" spans="7:7" x14ac:dyDescent="0.2">
      <c r="G69055" s="12"/>
    </row>
    <row r="69056" spans="7:7" x14ac:dyDescent="0.2">
      <c r="G69056" s="12"/>
    </row>
    <row r="69057" spans="7:7" x14ac:dyDescent="0.2">
      <c r="G69057" s="12"/>
    </row>
    <row r="69058" spans="7:7" x14ac:dyDescent="0.2">
      <c r="G69058" s="12"/>
    </row>
    <row r="69059" spans="7:7" x14ac:dyDescent="0.2">
      <c r="G69059" s="12"/>
    </row>
    <row r="69060" spans="7:7" x14ac:dyDescent="0.2">
      <c r="G69060" s="12"/>
    </row>
    <row r="69061" spans="7:7" x14ac:dyDescent="0.2">
      <c r="G69061" s="12"/>
    </row>
    <row r="69062" spans="7:7" x14ac:dyDescent="0.2">
      <c r="G69062" s="12"/>
    </row>
    <row r="69063" spans="7:7" x14ac:dyDescent="0.2">
      <c r="G69063" s="12"/>
    </row>
    <row r="69064" spans="7:7" x14ac:dyDescent="0.2">
      <c r="G69064" s="12"/>
    </row>
    <row r="69065" spans="7:7" x14ac:dyDescent="0.2">
      <c r="G69065" s="12"/>
    </row>
    <row r="69066" spans="7:7" x14ac:dyDescent="0.2">
      <c r="G69066" s="12"/>
    </row>
    <row r="69067" spans="7:7" x14ac:dyDescent="0.2">
      <c r="G69067" s="12"/>
    </row>
    <row r="69068" spans="7:7" x14ac:dyDescent="0.2">
      <c r="G69068" s="12"/>
    </row>
    <row r="69069" spans="7:7" x14ac:dyDescent="0.2">
      <c r="G69069" s="12"/>
    </row>
    <row r="69070" spans="7:7" x14ac:dyDescent="0.2">
      <c r="G69070" s="12"/>
    </row>
    <row r="69071" spans="7:7" x14ac:dyDescent="0.2">
      <c r="G69071" s="12"/>
    </row>
    <row r="69072" spans="7:7" x14ac:dyDescent="0.2">
      <c r="G69072" s="12"/>
    </row>
    <row r="69073" spans="7:7" x14ac:dyDescent="0.2">
      <c r="G69073" s="12"/>
    </row>
    <row r="69074" spans="7:7" x14ac:dyDescent="0.2">
      <c r="G69074" s="12"/>
    </row>
    <row r="69075" spans="7:7" x14ac:dyDescent="0.2">
      <c r="G69075" s="12"/>
    </row>
    <row r="69076" spans="7:7" x14ac:dyDescent="0.2">
      <c r="G69076" s="12"/>
    </row>
    <row r="69077" spans="7:7" x14ac:dyDescent="0.2">
      <c r="G69077" s="12"/>
    </row>
    <row r="69078" spans="7:7" x14ac:dyDescent="0.2">
      <c r="G69078" s="12"/>
    </row>
    <row r="69079" spans="7:7" x14ac:dyDescent="0.2">
      <c r="G69079" s="12"/>
    </row>
    <row r="69080" spans="7:7" x14ac:dyDescent="0.2">
      <c r="G69080" s="12"/>
    </row>
    <row r="69081" spans="7:7" x14ac:dyDescent="0.2">
      <c r="G69081" s="12"/>
    </row>
    <row r="69082" spans="7:7" x14ac:dyDescent="0.2">
      <c r="G69082" s="12"/>
    </row>
    <row r="69083" spans="7:7" x14ac:dyDescent="0.2">
      <c r="G69083" s="12"/>
    </row>
    <row r="69084" spans="7:7" x14ac:dyDescent="0.2">
      <c r="G69084" s="12"/>
    </row>
    <row r="69085" spans="7:7" x14ac:dyDescent="0.2">
      <c r="G69085" s="12"/>
    </row>
    <row r="69086" spans="7:7" x14ac:dyDescent="0.2">
      <c r="G69086" s="12"/>
    </row>
    <row r="69087" spans="7:7" x14ac:dyDescent="0.2">
      <c r="G69087" s="12"/>
    </row>
    <row r="69088" spans="7:7" x14ac:dyDescent="0.2">
      <c r="G69088" s="12"/>
    </row>
    <row r="69089" spans="7:7" x14ac:dyDescent="0.2">
      <c r="G69089" s="12"/>
    </row>
    <row r="69090" spans="7:7" x14ac:dyDescent="0.2">
      <c r="G69090" s="12"/>
    </row>
    <row r="69091" spans="7:7" x14ac:dyDescent="0.2">
      <c r="G69091" s="12"/>
    </row>
    <row r="69092" spans="7:7" x14ac:dyDescent="0.2">
      <c r="G69092" s="12"/>
    </row>
    <row r="69093" spans="7:7" x14ac:dyDescent="0.2">
      <c r="G69093" s="12"/>
    </row>
    <row r="69094" spans="7:7" x14ac:dyDescent="0.2">
      <c r="G69094" s="12"/>
    </row>
    <row r="69095" spans="7:7" x14ac:dyDescent="0.2">
      <c r="G69095" s="12"/>
    </row>
    <row r="69096" spans="7:7" x14ac:dyDescent="0.2">
      <c r="G69096" s="12"/>
    </row>
    <row r="69097" spans="7:7" x14ac:dyDescent="0.2">
      <c r="G69097" s="12"/>
    </row>
    <row r="69098" spans="7:7" x14ac:dyDescent="0.2">
      <c r="G69098" s="12"/>
    </row>
    <row r="69099" spans="7:7" x14ac:dyDescent="0.2">
      <c r="G69099" s="12"/>
    </row>
    <row r="69100" spans="7:7" x14ac:dyDescent="0.2">
      <c r="G69100" s="12"/>
    </row>
    <row r="69101" spans="7:7" x14ac:dyDescent="0.2">
      <c r="G69101" s="12"/>
    </row>
    <row r="69102" spans="7:7" x14ac:dyDescent="0.2">
      <c r="G69102" s="12"/>
    </row>
    <row r="69103" spans="7:7" x14ac:dyDescent="0.2">
      <c r="G69103" s="12"/>
    </row>
    <row r="69104" spans="7:7" x14ac:dyDescent="0.2">
      <c r="G69104" s="12"/>
    </row>
    <row r="69105" spans="7:7" x14ac:dyDescent="0.2">
      <c r="G69105" s="12"/>
    </row>
    <row r="69106" spans="7:7" x14ac:dyDescent="0.2">
      <c r="G69106" s="12"/>
    </row>
    <row r="69107" spans="7:7" x14ac:dyDescent="0.2">
      <c r="G69107" s="12"/>
    </row>
    <row r="69108" spans="7:7" x14ac:dyDescent="0.2">
      <c r="G69108" s="12"/>
    </row>
    <row r="69109" spans="7:7" x14ac:dyDescent="0.2">
      <c r="G69109" s="12"/>
    </row>
    <row r="69110" spans="7:7" x14ac:dyDescent="0.2">
      <c r="G69110" s="12"/>
    </row>
    <row r="69111" spans="7:7" x14ac:dyDescent="0.2">
      <c r="G69111" s="12"/>
    </row>
    <row r="69112" spans="7:7" x14ac:dyDescent="0.2">
      <c r="G69112" s="12"/>
    </row>
    <row r="69113" spans="7:7" x14ac:dyDescent="0.2">
      <c r="G69113" s="12"/>
    </row>
    <row r="69114" spans="7:7" x14ac:dyDescent="0.2">
      <c r="G69114" s="12"/>
    </row>
    <row r="69115" spans="7:7" x14ac:dyDescent="0.2">
      <c r="G69115" s="12"/>
    </row>
    <row r="69116" spans="7:7" x14ac:dyDescent="0.2">
      <c r="G69116" s="12"/>
    </row>
    <row r="69117" spans="7:7" x14ac:dyDescent="0.2">
      <c r="G69117" s="12"/>
    </row>
    <row r="69118" spans="7:7" x14ac:dyDescent="0.2">
      <c r="G69118" s="12"/>
    </row>
    <row r="69119" spans="7:7" x14ac:dyDescent="0.2">
      <c r="G69119" s="12"/>
    </row>
    <row r="69120" spans="7:7" x14ac:dyDescent="0.2">
      <c r="G69120" s="12"/>
    </row>
    <row r="69121" spans="7:7" x14ac:dyDescent="0.2">
      <c r="G69121" s="12"/>
    </row>
    <row r="69122" spans="7:7" x14ac:dyDescent="0.2">
      <c r="G69122" s="12"/>
    </row>
    <row r="69123" spans="7:7" x14ac:dyDescent="0.2">
      <c r="G69123" s="12"/>
    </row>
    <row r="69124" spans="7:7" x14ac:dyDescent="0.2">
      <c r="G69124" s="12"/>
    </row>
    <row r="69125" spans="7:7" x14ac:dyDescent="0.2">
      <c r="G69125" s="12"/>
    </row>
    <row r="69126" spans="7:7" x14ac:dyDescent="0.2">
      <c r="G69126" s="12"/>
    </row>
    <row r="69127" spans="7:7" x14ac:dyDescent="0.2">
      <c r="G69127" s="12"/>
    </row>
    <row r="69128" spans="7:7" x14ac:dyDescent="0.2">
      <c r="G69128" s="12"/>
    </row>
    <row r="69129" spans="7:7" x14ac:dyDescent="0.2">
      <c r="G69129" s="12"/>
    </row>
    <row r="69130" spans="7:7" x14ac:dyDescent="0.2">
      <c r="G69130" s="12"/>
    </row>
    <row r="69131" spans="7:7" x14ac:dyDescent="0.2">
      <c r="G69131" s="12"/>
    </row>
    <row r="69132" spans="7:7" x14ac:dyDescent="0.2">
      <c r="G69132" s="12"/>
    </row>
    <row r="69133" spans="7:7" x14ac:dyDescent="0.2">
      <c r="G69133" s="12"/>
    </row>
    <row r="69134" spans="7:7" x14ac:dyDescent="0.2">
      <c r="G69134" s="12"/>
    </row>
    <row r="69135" spans="7:7" x14ac:dyDescent="0.2">
      <c r="G69135" s="12"/>
    </row>
    <row r="69136" spans="7:7" x14ac:dyDescent="0.2">
      <c r="G69136" s="12"/>
    </row>
    <row r="69137" spans="7:7" x14ac:dyDescent="0.2">
      <c r="G69137" s="12"/>
    </row>
    <row r="69138" spans="7:7" x14ac:dyDescent="0.2">
      <c r="G69138" s="12"/>
    </row>
    <row r="69139" spans="7:7" x14ac:dyDescent="0.2">
      <c r="G69139" s="12"/>
    </row>
    <row r="69140" spans="7:7" x14ac:dyDescent="0.2">
      <c r="G69140" s="12"/>
    </row>
    <row r="69141" spans="7:7" x14ac:dyDescent="0.2">
      <c r="G69141" s="12"/>
    </row>
    <row r="69142" spans="7:7" x14ac:dyDescent="0.2">
      <c r="G69142" s="12"/>
    </row>
    <row r="69143" spans="7:7" x14ac:dyDescent="0.2">
      <c r="G69143" s="12"/>
    </row>
    <row r="69144" spans="7:7" x14ac:dyDescent="0.2">
      <c r="G69144" s="12"/>
    </row>
    <row r="69145" spans="7:7" x14ac:dyDescent="0.2">
      <c r="G69145" s="12"/>
    </row>
    <row r="69146" spans="7:7" x14ac:dyDescent="0.2">
      <c r="G69146" s="12"/>
    </row>
    <row r="69147" spans="7:7" x14ac:dyDescent="0.2">
      <c r="G69147" s="12"/>
    </row>
    <row r="69148" spans="7:7" x14ac:dyDescent="0.2">
      <c r="G69148" s="12"/>
    </row>
    <row r="69149" spans="7:7" x14ac:dyDescent="0.2">
      <c r="G69149" s="12"/>
    </row>
    <row r="69150" spans="7:7" x14ac:dyDescent="0.2">
      <c r="G69150" s="12"/>
    </row>
    <row r="69151" spans="7:7" x14ac:dyDescent="0.2">
      <c r="G69151" s="12"/>
    </row>
    <row r="69152" spans="7:7" x14ac:dyDescent="0.2">
      <c r="G69152" s="12"/>
    </row>
    <row r="69153" spans="7:7" x14ac:dyDescent="0.2">
      <c r="G69153" s="12"/>
    </row>
    <row r="69154" spans="7:7" x14ac:dyDescent="0.2">
      <c r="G69154" s="12"/>
    </row>
    <row r="69155" spans="7:7" x14ac:dyDescent="0.2">
      <c r="G69155" s="12"/>
    </row>
    <row r="69156" spans="7:7" x14ac:dyDescent="0.2">
      <c r="G69156" s="12"/>
    </row>
    <row r="69157" spans="7:7" x14ac:dyDescent="0.2">
      <c r="G69157" s="12"/>
    </row>
    <row r="69158" spans="7:7" x14ac:dyDescent="0.2">
      <c r="G69158" s="12"/>
    </row>
    <row r="69159" spans="7:7" x14ac:dyDescent="0.2">
      <c r="G69159" s="12"/>
    </row>
    <row r="69160" spans="7:7" x14ac:dyDescent="0.2">
      <c r="G69160" s="12"/>
    </row>
    <row r="69161" spans="7:7" x14ac:dyDescent="0.2">
      <c r="G69161" s="12"/>
    </row>
    <row r="69162" spans="7:7" x14ac:dyDescent="0.2">
      <c r="G69162" s="12"/>
    </row>
    <row r="69163" spans="7:7" x14ac:dyDescent="0.2">
      <c r="G69163" s="12"/>
    </row>
    <row r="69164" spans="7:7" x14ac:dyDescent="0.2">
      <c r="G69164" s="12"/>
    </row>
    <row r="69165" spans="7:7" x14ac:dyDescent="0.2">
      <c r="G69165" s="12"/>
    </row>
    <row r="69166" spans="7:7" x14ac:dyDescent="0.2">
      <c r="G69166" s="12"/>
    </row>
    <row r="69167" spans="7:7" x14ac:dyDescent="0.2">
      <c r="G69167" s="12"/>
    </row>
    <row r="69168" spans="7:7" x14ac:dyDescent="0.2">
      <c r="G69168" s="12"/>
    </row>
    <row r="69169" spans="7:7" x14ac:dyDescent="0.2">
      <c r="G69169" s="12"/>
    </row>
    <row r="69170" spans="7:7" x14ac:dyDescent="0.2">
      <c r="G69170" s="12"/>
    </row>
    <row r="69171" spans="7:7" x14ac:dyDescent="0.2">
      <c r="G69171" s="12"/>
    </row>
    <row r="69172" spans="7:7" x14ac:dyDescent="0.2">
      <c r="G69172" s="12"/>
    </row>
    <row r="69173" spans="7:7" x14ac:dyDescent="0.2">
      <c r="G69173" s="12"/>
    </row>
    <row r="69174" spans="7:7" x14ac:dyDescent="0.2">
      <c r="G69174" s="12"/>
    </row>
    <row r="69175" spans="7:7" x14ac:dyDescent="0.2">
      <c r="G69175" s="12"/>
    </row>
    <row r="69176" spans="7:7" x14ac:dyDescent="0.2">
      <c r="G69176" s="12"/>
    </row>
    <row r="69177" spans="7:7" x14ac:dyDescent="0.2">
      <c r="G69177" s="12"/>
    </row>
    <row r="69178" spans="7:7" x14ac:dyDescent="0.2">
      <c r="G69178" s="12"/>
    </row>
    <row r="69179" spans="7:7" x14ac:dyDescent="0.2">
      <c r="G69179" s="12"/>
    </row>
    <row r="69180" spans="7:7" x14ac:dyDescent="0.2">
      <c r="G69180" s="12"/>
    </row>
    <row r="69181" spans="7:7" x14ac:dyDescent="0.2">
      <c r="G69181" s="12"/>
    </row>
    <row r="69182" spans="7:7" x14ac:dyDescent="0.2">
      <c r="G69182" s="12"/>
    </row>
    <row r="69183" spans="7:7" x14ac:dyDescent="0.2">
      <c r="G69183" s="12"/>
    </row>
    <row r="69184" spans="7:7" x14ac:dyDescent="0.2">
      <c r="G69184" s="12"/>
    </row>
    <row r="69185" spans="7:7" x14ac:dyDescent="0.2">
      <c r="G69185" s="12"/>
    </row>
    <row r="69186" spans="7:7" x14ac:dyDescent="0.2">
      <c r="G69186" s="12"/>
    </row>
    <row r="69187" spans="7:7" x14ac:dyDescent="0.2">
      <c r="G69187" s="12"/>
    </row>
    <row r="69188" spans="7:7" x14ac:dyDescent="0.2">
      <c r="G69188" s="12"/>
    </row>
    <row r="69189" spans="7:7" x14ac:dyDescent="0.2">
      <c r="G69189" s="12"/>
    </row>
    <row r="69190" spans="7:7" x14ac:dyDescent="0.2">
      <c r="G69190" s="12"/>
    </row>
    <row r="69191" spans="7:7" x14ac:dyDescent="0.2">
      <c r="G69191" s="12"/>
    </row>
    <row r="69192" spans="7:7" x14ac:dyDescent="0.2">
      <c r="G69192" s="12"/>
    </row>
    <row r="69193" spans="7:7" x14ac:dyDescent="0.2">
      <c r="G69193" s="12"/>
    </row>
    <row r="69194" spans="7:7" x14ac:dyDescent="0.2">
      <c r="G69194" s="12"/>
    </row>
    <row r="69195" spans="7:7" x14ac:dyDescent="0.2">
      <c r="G69195" s="12"/>
    </row>
    <row r="69196" spans="7:7" x14ac:dyDescent="0.2">
      <c r="G69196" s="12"/>
    </row>
    <row r="69197" spans="7:7" x14ac:dyDescent="0.2">
      <c r="G69197" s="12"/>
    </row>
    <row r="69198" spans="7:7" x14ac:dyDescent="0.2">
      <c r="G69198" s="12"/>
    </row>
    <row r="69199" spans="7:7" x14ac:dyDescent="0.2">
      <c r="G69199" s="12"/>
    </row>
    <row r="69200" spans="7:7" x14ac:dyDescent="0.2">
      <c r="G69200" s="12"/>
    </row>
    <row r="69201" spans="7:7" x14ac:dyDescent="0.2">
      <c r="G69201" s="12"/>
    </row>
    <row r="69202" spans="7:7" x14ac:dyDescent="0.2">
      <c r="G69202" s="12"/>
    </row>
    <row r="69203" spans="7:7" x14ac:dyDescent="0.2">
      <c r="G69203" s="12"/>
    </row>
    <row r="69204" spans="7:7" x14ac:dyDescent="0.2">
      <c r="G69204" s="12"/>
    </row>
    <row r="69205" spans="7:7" x14ac:dyDescent="0.2">
      <c r="G69205" s="12"/>
    </row>
    <row r="69206" spans="7:7" x14ac:dyDescent="0.2">
      <c r="G69206" s="12"/>
    </row>
    <row r="69207" spans="7:7" x14ac:dyDescent="0.2">
      <c r="G69207" s="12"/>
    </row>
    <row r="69208" spans="7:7" x14ac:dyDescent="0.2">
      <c r="G69208" s="12"/>
    </row>
    <row r="69209" spans="7:7" x14ac:dyDescent="0.2">
      <c r="G69209" s="12"/>
    </row>
    <row r="69210" spans="7:7" x14ac:dyDescent="0.2">
      <c r="G69210" s="12"/>
    </row>
    <row r="69211" spans="7:7" x14ac:dyDescent="0.2">
      <c r="G69211" s="12"/>
    </row>
    <row r="69212" spans="7:7" x14ac:dyDescent="0.2">
      <c r="G69212" s="12"/>
    </row>
    <row r="69213" spans="7:7" x14ac:dyDescent="0.2">
      <c r="G69213" s="12"/>
    </row>
    <row r="69214" spans="7:7" x14ac:dyDescent="0.2">
      <c r="G69214" s="12"/>
    </row>
    <row r="69215" spans="7:7" x14ac:dyDescent="0.2">
      <c r="G69215" s="12"/>
    </row>
    <row r="69216" spans="7:7" x14ac:dyDescent="0.2">
      <c r="G69216" s="12"/>
    </row>
    <row r="69217" spans="7:7" x14ac:dyDescent="0.2">
      <c r="G69217" s="12"/>
    </row>
    <row r="69218" spans="7:7" x14ac:dyDescent="0.2">
      <c r="G69218" s="12"/>
    </row>
    <row r="69219" spans="7:7" x14ac:dyDescent="0.2">
      <c r="G69219" s="12"/>
    </row>
    <row r="69220" spans="7:7" x14ac:dyDescent="0.2">
      <c r="G69220" s="12"/>
    </row>
    <row r="69221" spans="7:7" x14ac:dyDescent="0.2">
      <c r="G69221" s="12"/>
    </row>
    <row r="69222" spans="7:7" x14ac:dyDescent="0.2">
      <c r="G69222" s="12"/>
    </row>
    <row r="69223" spans="7:7" x14ac:dyDescent="0.2">
      <c r="G69223" s="12"/>
    </row>
    <row r="69224" spans="7:7" x14ac:dyDescent="0.2">
      <c r="G69224" s="12"/>
    </row>
    <row r="69225" spans="7:7" x14ac:dyDescent="0.2">
      <c r="G69225" s="12"/>
    </row>
    <row r="69226" spans="7:7" x14ac:dyDescent="0.2">
      <c r="G69226" s="12"/>
    </row>
    <row r="69227" spans="7:7" x14ac:dyDescent="0.2">
      <c r="G69227" s="12"/>
    </row>
    <row r="69228" spans="7:7" x14ac:dyDescent="0.2">
      <c r="G69228" s="12"/>
    </row>
    <row r="69229" spans="7:7" x14ac:dyDescent="0.2">
      <c r="G69229" s="12"/>
    </row>
    <row r="69230" spans="7:7" x14ac:dyDescent="0.2">
      <c r="G69230" s="12"/>
    </row>
    <row r="69231" spans="7:7" x14ac:dyDescent="0.2">
      <c r="G69231" s="12"/>
    </row>
    <row r="69232" spans="7:7" x14ac:dyDescent="0.2">
      <c r="G69232" s="12"/>
    </row>
    <row r="69233" spans="7:7" x14ac:dyDescent="0.2">
      <c r="G69233" s="12"/>
    </row>
    <row r="69234" spans="7:7" x14ac:dyDescent="0.2">
      <c r="G69234" s="12"/>
    </row>
    <row r="69235" spans="7:7" x14ac:dyDescent="0.2">
      <c r="G69235" s="12"/>
    </row>
    <row r="69236" spans="7:7" x14ac:dyDescent="0.2">
      <c r="G69236" s="12"/>
    </row>
    <row r="69237" spans="7:7" x14ac:dyDescent="0.2">
      <c r="G69237" s="12"/>
    </row>
    <row r="69238" spans="7:7" x14ac:dyDescent="0.2">
      <c r="G69238" s="12"/>
    </row>
    <row r="69239" spans="7:7" x14ac:dyDescent="0.2">
      <c r="G69239" s="12"/>
    </row>
    <row r="69240" spans="7:7" x14ac:dyDescent="0.2">
      <c r="G69240" s="12"/>
    </row>
    <row r="69241" spans="7:7" x14ac:dyDescent="0.2">
      <c r="G69241" s="12"/>
    </row>
    <row r="69242" spans="7:7" x14ac:dyDescent="0.2">
      <c r="G69242" s="12"/>
    </row>
    <row r="69243" spans="7:7" x14ac:dyDescent="0.2">
      <c r="G69243" s="12"/>
    </row>
    <row r="69244" spans="7:7" x14ac:dyDescent="0.2">
      <c r="G69244" s="12"/>
    </row>
    <row r="69245" spans="7:7" x14ac:dyDescent="0.2">
      <c r="G69245" s="12"/>
    </row>
    <row r="69246" spans="7:7" x14ac:dyDescent="0.2">
      <c r="G69246" s="12"/>
    </row>
    <row r="69247" spans="7:7" x14ac:dyDescent="0.2">
      <c r="G69247" s="12"/>
    </row>
    <row r="69248" spans="7:7" x14ac:dyDescent="0.2">
      <c r="G69248" s="12"/>
    </row>
    <row r="69249" spans="7:7" x14ac:dyDescent="0.2">
      <c r="G69249" s="12"/>
    </row>
    <row r="69250" spans="7:7" x14ac:dyDescent="0.2">
      <c r="G69250" s="12"/>
    </row>
    <row r="69251" spans="7:7" x14ac:dyDescent="0.2">
      <c r="G69251" s="12"/>
    </row>
    <row r="69252" spans="7:7" x14ac:dyDescent="0.2">
      <c r="G69252" s="12"/>
    </row>
    <row r="69253" spans="7:7" x14ac:dyDescent="0.2">
      <c r="G69253" s="12"/>
    </row>
    <row r="69254" spans="7:7" x14ac:dyDescent="0.2">
      <c r="G69254" s="12"/>
    </row>
    <row r="69255" spans="7:7" x14ac:dyDescent="0.2">
      <c r="G69255" s="12"/>
    </row>
    <row r="69256" spans="7:7" x14ac:dyDescent="0.2">
      <c r="G69256" s="12"/>
    </row>
    <row r="69257" spans="7:7" x14ac:dyDescent="0.2">
      <c r="G69257" s="12"/>
    </row>
    <row r="69258" spans="7:7" x14ac:dyDescent="0.2">
      <c r="G69258" s="12"/>
    </row>
    <row r="69259" spans="7:7" x14ac:dyDescent="0.2">
      <c r="G69259" s="12"/>
    </row>
    <row r="69260" spans="7:7" x14ac:dyDescent="0.2">
      <c r="G69260" s="12"/>
    </row>
    <row r="69261" spans="7:7" x14ac:dyDescent="0.2">
      <c r="G69261" s="12"/>
    </row>
    <row r="69262" spans="7:7" x14ac:dyDescent="0.2">
      <c r="G69262" s="12"/>
    </row>
    <row r="69263" spans="7:7" x14ac:dyDescent="0.2">
      <c r="G69263" s="12"/>
    </row>
    <row r="69264" spans="7:7" x14ac:dyDescent="0.2">
      <c r="G69264" s="12"/>
    </row>
    <row r="69265" spans="7:7" x14ac:dyDescent="0.2">
      <c r="G69265" s="12"/>
    </row>
    <row r="69266" spans="7:7" x14ac:dyDescent="0.2">
      <c r="G69266" s="12"/>
    </row>
    <row r="69267" spans="7:7" x14ac:dyDescent="0.2">
      <c r="G69267" s="12"/>
    </row>
    <row r="69268" spans="7:7" x14ac:dyDescent="0.2">
      <c r="G69268" s="12"/>
    </row>
    <row r="69269" spans="7:7" x14ac:dyDescent="0.2">
      <c r="G69269" s="12"/>
    </row>
    <row r="69270" spans="7:7" x14ac:dyDescent="0.2">
      <c r="G69270" s="12"/>
    </row>
    <row r="69271" spans="7:7" x14ac:dyDescent="0.2">
      <c r="G69271" s="12"/>
    </row>
    <row r="69272" spans="7:7" x14ac:dyDescent="0.2">
      <c r="G69272" s="12"/>
    </row>
    <row r="69273" spans="7:7" x14ac:dyDescent="0.2">
      <c r="G69273" s="12"/>
    </row>
    <row r="69274" spans="7:7" x14ac:dyDescent="0.2">
      <c r="G69274" s="12"/>
    </row>
    <row r="69275" spans="7:7" x14ac:dyDescent="0.2">
      <c r="G69275" s="12"/>
    </row>
    <row r="69276" spans="7:7" x14ac:dyDescent="0.2">
      <c r="G69276" s="12"/>
    </row>
    <row r="69277" spans="7:7" x14ac:dyDescent="0.2">
      <c r="G69277" s="12"/>
    </row>
    <row r="69278" spans="7:7" x14ac:dyDescent="0.2">
      <c r="G69278" s="12"/>
    </row>
    <row r="69279" spans="7:7" x14ac:dyDescent="0.2">
      <c r="G69279" s="12"/>
    </row>
    <row r="69280" spans="7:7" x14ac:dyDescent="0.2">
      <c r="G69280" s="12"/>
    </row>
    <row r="69281" spans="7:7" x14ac:dyDescent="0.2">
      <c r="G69281" s="12"/>
    </row>
    <row r="69282" spans="7:7" x14ac:dyDescent="0.2">
      <c r="G69282" s="12"/>
    </row>
    <row r="69283" spans="7:7" x14ac:dyDescent="0.2">
      <c r="G69283" s="12"/>
    </row>
    <row r="69284" spans="7:7" x14ac:dyDescent="0.2">
      <c r="G69284" s="12"/>
    </row>
    <row r="69285" spans="7:7" x14ac:dyDescent="0.2">
      <c r="G69285" s="12"/>
    </row>
    <row r="69286" spans="7:7" x14ac:dyDescent="0.2">
      <c r="G69286" s="12"/>
    </row>
    <row r="69287" spans="7:7" x14ac:dyDescent="0.2">
      <c r="G69287" s="12"/>
    </row>
    <row r="69288" spans="7:7" x14ac:dyDescent="0.2">
      <c r="G69288" s="12"/>
    </row>
    <row r="69289" spans="7:7" x14ac:dyDescent="0.2">
      <c r="G69289" s="12"/>
    </row>
    <row r="69290" spans="7:7" x14ac:dyDescent="0.2">
      <c r="G69290" s="12"/>
    </row>
    <row r="69291" spans="7:7" x14ac:dyDescent="0.2">
      <c r="G69291" s="12"/>
    </row>
    <row r="69292" spans="7:7" x14ac:dyDescent="0.2">
      <c r="G69292" s="12"/>
    </row>
    <row r="69293" spans="7:7" x14ac:dyDescent="0.2">
      <c r="G69293" s="12"/>
    </row>
    <row r="69294" spans="7:7" x14ac:dyDescent="0.2">
      <c r="G69294" s="12"/>
    </row>
    <row r="69295" spans="7:7" x14ac:dyDescent="0.2">
      <c r="G69295" s="12"/>
    </row>
    <row r="69296" spans="7:7" x14ac:dyDescent="0.2">
      <c r="G69296" s="12"/>
    </row>
    <row r="69297" spans="7:7" x14ac:dyDescent="0.2">
      <c r="G69297" s="12"/>
    </row>
    <row r="69298" spans="7:7" x14ac:dyDescent="0.2">
      <c r="G69298" s="12"/>
    </row>
    <row r="69299" spans="7:7" x14ac:dyDescent="0.2">
      <c r="G69299" s="12"/>
    </row>
    <row r="69300" spans="7:7" x14ac:dyDescent="0.2">
      <c r="G69300" s="12"/>
    </row>
    <row r="69301" spans="7:7" x14ac:dyDescent="0.2">
      <c r="G69301" s="12"/>
    </row>
    <row r="69302" spans="7:7" x14ac:dyDescent="0.2">
      <c r="G69302" s="12"/>
    </row>
    <row r="69303" spans="7:7" x14ac:dyDescent="0.2">
      <c r="G69303" s="12"/>
    </row>
    <row r="69304" spans="7:7" x14ac:dyDescent="0.2">
      <c r="G69304" s="12"/>
    </row>
    <row r="69305" spans="7:7" x14ac:dyDescent="0.2">
      <c r="G69305" s="12"/>
    </row>
    <row r="69306" spans="7:7" x14ac:dyDescent="0.2">
      <c r="G69306" s="12"/>
    </row>
    <row r="69307" spans="7:7" x14ac:dyDescent="0.2">
      <c r="G69307" s="12"/>
    </row>
    <row r="69308" spans="7:7" x14ac:dyDescent="0.2">
      <c r="G69308" s="12"/>
    </row>
    <row r="69309" spans="7:7" x14ac:dyDescent="0.2">
      <c r="G69309" s="12"/>
    </row>
    <row r="69310" spans="7:7" x14ac:dyDescent="0.2">
      <c r="G69310" s="12"/>
    </row>
    <row r="69311" spans="7:7" x14ac:dyDescent="0.2">
      <c r="G69311" s="12"/>
    </row>
    <row r="69312" spans="7:7" x14ac:dyDescent="0.2">
      <c r="G69312" s="12"/>
    </row>
    <row r="69313" spans="7:7" x14ac:dyDescent="0.2">
      <c r="G69313" s="12"/>
    </row>
    <row r="69314" spans="7:7" x14ac:dyDescent="0.2">
      <c r="G69314" s="12"/>
    </row>
    <row r="69315" spans="7:7" x14ac:dyDescent="0.2">
      <c r="G69315" s="12"/>
    </row>
    <row r="69316" spans="7:7" x14ac:dyDescent="0.2">
      <c r="G69316" s="12"/>
    </row>
    <row r="69317" spans="7:7" x14ac:dyDescent="0.2">
      <c r="G69317" s="12"/>
    </row>
    <row r="69318" spans="7:7" x14ac:dyDescent="0.2">
      <c r="G69318" s="12"/>
    </row>
    <row r="69319" spans="7:7" x14ac:dyDescent="0.2">
      <c r="G69319" s="12"/>
    </row>
    <row r="69320" spans="7:7" x14ac:dyDescent="0.2">
      <c r="G69320" s="12"/>
    </row>
    <row r="69321" spans="7:7" x14ac:dyDescent="0.2">
      <c r="G69321" s="12"/>
    </row>
    <row r="69322" spans="7:7" x14ac:dyDescent="0.2">
      <c r="G69322" s="12"/>
    </row>
    <row r="69323" spans="7:7" x14ac:dyDescent="0.2">
      <c r="G69323" s="12"/>
    </row>
    <row r="69324" spans="7:7" x14ac:dyDescent="0.2">
      <c r="G69324" s="12"/>
    </row>
    <row r="69325" spans="7:7" x14ac:dyDescent="0.2">
      <c r="G69325" s="12"/>
    </row>
    <row r="69326" spans="7:7" x14ac:dyDescent="0.2">
      <c r="G69326" s="12"/>
    </row>
    <row r="69327" spans="7:7" x14ac:dyDescent="0.2">
      <c r="G69327" s="12"/>
    </row>
    <row r="69328" spans="7:7" x14ac:dyDescent="0.2">
      <c r="G69328" s="12"/>
    </row>
    <row r="69329" spans="7:7" x14ac:dyDescent="0.2">
      <c r="G69329" s="12"/>
    </row>
    <row r="69330" spans="7:7" x14ac:dyDescent="0.2">
      <c r="G69330" s="12"/>
    </row>
    <row r="69331" spans="7:7" x14ac:dyDescent="0.2">
      <c r="G69331" s="12"/>
    </row>
    <row r="69332" spans="7:7" x14ac:dyDescent="0.2">
      <c r="G69332" s="12"/>
    </row>
    <row r="69333" spans="7:7" x14ac:dyDescent="0.2">
      <c r="G69333" s="12"/>
    </row>
    <row r="69334" spans="7:7" x14ac:dyDescent="0.2">
      <c r="G69334" s="12"/>
    </row>
    <row r="69335" spans="7:7" x14ac:dyDescent="0.2">
      <c r="G69335" s="12"/>
    </row>
    <row r="69336" spans="7:7" x14ac:dyDescent="0.2">
      <c r="G69336" s="12"/>
    </row>
    <row r="69337" spans="7:7" x14ac:dyDescent="0.2">
      <c r="G69337" s="12"/>
    </row>
    <row r="69338" spans="7:7" x14ac:dyDescent="0.2">
      <c r="G69338" s="12"/>
    </row>
    <row r="69339" spans="7:7" x14ac:dyDescent="0.2">
      <c r="G69339" s="12"/>
    </row>
    <row r="69340" spans="7:7" x14ac:dyDescent="0.2">
      <c r="G69340" s="12"/>
    </row>
    <row r="69341" spans="7:7" x14ac:dyDescent="0.2">
      <c r="G69341" s="12"/>
    </row>
    <row r="69342" spans="7:7" x14ac:dyDescent="0.2">
      <c r="G69342" s="12"/>
    </row>
    <row r="69343" spans="7:7" x14ac:dyDescent="0.2">
      <c r="G69343" s="12"/>
    </row>
    <row r="69344" spans="7:7" x14ac:dyDescent="0.2">
      <c r="G69344" s="12"/>
    </row>
    <row r="69345" spans="7:7" x14ac:dyDescent="0.2">
      <c r="G69345" s="12"/>
    </row>
    <row r="69346" spans="7:7" x14ac:dyDescent="0.2">
      <c r="G69346" s="12"/>
    </row>
    <row r="69347" spans="7:7" x14ac:dyDescent="0.2">
      <c r="G69347" s="12"/>
    </row>
    <row r="69348" spans="7:7" x14ac:dyDescent="0.2">
      <c r="G69348" s="12"/>
    </row>
    <row r="69349" spans="7:7" x14ac:dyDescent="0.2">
      <c r="G69349" s="12"/>
    </row>
    <row r="69350" spans="7:7" x14ac:dyDescent="0.2">
      <c r="G69350" s="12"/>
    </row>
    <row r="69351" spans="7:7" x14ac:dyDescent="0.2">
      <c r="G69351" s="12"/>
    </row>
    <row r="69352" spans="7:7" x14ac:dyDescent="0.2">
      <c r="G69352" s="12"/>
    </row>
    <row r="69353" spans="7:7" x14ac:dyDescent="0.2">
      <c r="G69353" s="12"/>
    </row>
    <row r="69354" spans="7:7" x14ac:dyDescent="0.2">
      <c r="G69354" s="12"/>
    </row>
    <row r="69355" spans="7:7" x14ac:dyDescent="0.2">
      <c r="G69355" s="12"/>
    </row>
    <row r="69356" spans="7:7" x14ac:dyDescent="0.2">
      <c r="G69356" s="12"/>
    </row>
    <row r="69357" spans="7:7" x14ac:dyDescent="0.2">
      <c r="G69357" s="12"/>
    </row>
    <row r="69358" spans="7:7" x14ac:dyDescent="0.2">
      <c r="G69358" s="12"/>
    </row>
    <row r="69359" spans="7:7" x14ac:dyDescent="0.2">
      <c r="G69359" s="12"/>
    </row>
    <row r="69360" spans="7:7" x14ac:dyDescent="0.2">
      <c r="G69360" s="12"/>
    </row>
    <row r="69361" spans="7:7" x14ac:dyDescent="0.2">
      <c r="G69361" s="12"/>
    </row>
    <row r="69362" spans="7:7" x14ac:dyDescent="0.2">
      <c r="G69362" s="12"/>
    </row>
    <row r="69363" spans="7:7" x14ac:dyDescent="0.2">
      <c r="G69363" s="12"/>
    </row>
    <row r="69364" spans="7:7" x14ac:dyDescent="0.2">
      <c r="G69364" s="12"/>
    </row>
    <row r="69365" spans="7:7" x14ac:dyDescent="0.2">
      <c r="G69365" s="12"/>
    </row>
    <row r="69366" spans="7:7" x14ac:dyDescent="0.2">
      <c r="G69366" s="12"/>
    </row>
    <row r="69367" spans="7:7" x14ac:dyDescent="0.2">
      <c r="G69367" s="12"/>
    </row>
    <row r="69368" spans="7:7" x14ac:dyDescent="0.2">
      <c r="G69368" s="12"/>
    </row>
    <row r="69369" spans="7:7" x14ac:dyDescent="0.2">
      <c r="G69369" s="12"/>
    </row>
    <row r="69370" spans="7:7" x14ac:dyDescent="0.2">
      <c r="G69370" s="12"/>
    </row>
    <row r="69371" spans="7:7" x14ac:dyDescent="0.2">
      <c r="G69371" s="12"/>
    </row>
    <row r="69372" spans="7:7" x14ac:dyDescent="0.2">
      <c r="G69372" s="12"/>
    </row>
    <row r="69373" spans="7:7" x14ac:dyDescent="0.2">
      <c r="G69373" s="12"/>
    </row>
    <row r="69374" spans="7:7" x14ac:dyDescent="0.2">
      <c r="G69374" s="12"/>
    </row>
    <row r="69375" spans="7:7" x14ac:dyDescent="0.2">
      <c r="G69375" s="12"/>
    </row>
    <row r="69376" spans="7:7" x14ac:dyDescent="0.2">
      <c r="G69376" s="12"/>
    </row>
    <row r="69377" spans="7:7" x14ac:dyDescent="0.2">
      <c r="G69377" s="12"/>
    </row>
    <row r="69378" spans="7:7" x14ac:dyDescent="0.2">
      <c r="G69378" s="12"/>
    </row>
    <row r="69379" spans="7:7" x14ac:dyDescent="0.2">
      <c r="G69379" s="12"/>
    </row>
    <row r="69380" spans="7:7" x14ac:dyDescent="0.2">
      <c r="G69380" s="12"/>
    </row>
    <row r="69381" spans="7:7" x14ac:dyDescent="0.2">
      <c r="G69381" s="12"/>
    </row>
    <row r="69382" spans="7:7" x14ac:dyDescent="0.2">
      <c r="G69382" s="12"/>
    </row>
    <row r="69383" spans="7:7" x14ac:dyDescent="0.2">
      <c r="G69383" s="12"/>
    </row>
    <row r="69384" spans="7:7" x14ac:dyDescent="0.2">
      <c r="G69384" s="12"/>
    </row>
    <row r="69385" spans="7:7" x14ac:dyDescent="0.2">
      <c r="G69385" s="12"/>
    </row>
    <row r="69386" spans="7:7" x14ac:dyDescent="0.2">
      <c r="G69386" s="12"/>
    </row>
    <row r="69387" spans="7:7" x14ac:dyDescent="0.2">
      <c r="G69387" s="12"/>
    </row>
    <row r="69388" spans="7:7" x14ac:dyDescent="0.2">
      <c r="G69388" s="12"/>
    </row>
    <row r="69389" spans="7:7" x14ac:dyDescent="0.2">
      <c r="G69389" s="12"/>
    </row>
    <row r="69390" spans="7:7" x14ac:dyDescent="0.2">
      <c r="G69390" s="12"/>
    </row>
    <row r="69391" spans="7:7" x14ac:dyDescent="0.2">
      <c r="G69391" s="12"/>
    </row>
    <row r="69392" spans="7:7" x14ac:dyDescent="0.2">
      <c r="G69392" s="12"/>
    </row>
    <row r="69393" spans="7:7" x14ac:dyDescent="0.2">
      <c r="G69393" s="12"/>
    </row>
    <row r="69394" spans="7:7" x14ac:dyDescent="0.2">
      <c r="G69394" s="12"/>
    </row>
    <row r="69395" spans="7:7" x14ac:dyDescent="0.2">
      <c r="G69395" s="12"/>
    </row>
    <row r="69396" spans="7:7" x14ac:dyDescent="0.2">
      <c r="G69396" s="12"/>
    </row>
    <row r="69397" spans="7:7" x14ac:dyDescent="0.2">
      <c r="G69397" s="12"/>
    </row>
    <row r="69398" spans="7:7" x14ac:dyDescent="0.2">
      <c r="G69398" s="12"/>
    </row>
    <row r="69399" spans="7:7" x14ac:dyDescent="0.2">
      <c r="G69399" s="12"/>
    </row>
    <row r="69400" spans="7:7" x14ac:dyDescent="0.2">
      <c r="G69400" s="12"/>
    </row>
    <row r="69401" spans="7:7" x14ac:dyDescent="0.2">
      <c r="G69401" s="12"/>
    </row>
    <row r="69402" spans="7:7" x14ac:dyDescent="0.2">
      <c r="G69402" s="12"/>
    </row>
    <row r="69403" spans="7:7" x14ac:dyDescent="0.2">
      <c r="G69403" s="12"/>
    </row>
    <row r="69404" spans="7:7" x14ac:dyDescent="0.2">
      <c r="G69404" s="12"/>
    </row>
    <row r="69405" spans="7:7" x14ac:dyDescent="0.2">
      <c r="G69405" s="12"/>
    </row>
    <row r="69406" spans="7:7" x14ac:dyDescent="0.2">
      <c r="G69406" s="12"/>
    </row>
    <row r="69407" spans="7:7" x14ac:dyDescent="0.2">
      <c r="G69407" s="12"/>
    </row>
    <row r="69408" spans="7:7" x14ac:dyDescent="0.2">
      <c r="G69408" s="12"/>
    </row>
    <row r="69409" spans="7:7" x14ac:dyDescent="0.2">
      <c r="G69409" s="12"/>
    </row>
    <row r="69410" spans="7:7" x14ac:dyDescent="0.2">
      <c r="G69410" s="12"/>
    </row>
    <row r="69411" spans="7:7" x14ac:dyDescent="0.2">
      <c r="G69411" s="12"/>
    </row>
    <row r="69412" spans="7:7" x14ac:dyDescent="0.2">
      <c r="G69412" s="12"/>
    </row>
    <row r="69413" spans="7:7" x14ac:dyDescent="0.2">
      <c r="G69413" s="12"/>
    </row>
    <row r="69414" spans="7:7" x14ac:dyDescent="0.2">
      <c r="G69414" s="12"/>
    </row>
    <row r="69415" spans="7:7" x14ac:dyDescent="0.2">
      <c r="G69415" s="12"/>
    </row>
    <row r="69416" spans="7:7" x14ac:dyDescent="0.2">
      <c r="G69416" s="12"/>
    </row>
    <row r="69417" spans="7:7" x14ac:dyDescent="0.2">
      <c r="G69417" s="12"/>
    </row>
    <row r="69418" spans="7:7" x14ac:dyDescent="0.2">
      <c r="G69418" s="12"/>
    </row>
    <row r="69419" spans="7:7" x14ac:dyDescent="0.2">
      <c r="G69419" s="12"/>
    </row>
    <row r="69420" spans="7:7" x14ac:dyDescent="0.2">
      <c r="G69420" s="12"/>
    </row>
    <row r="69421" spans="7:7" x14ac:dyDescent="0.2">
      <c r="G69421" s="12"/>
    </row>
    <row r="69422" spans="7:7" x14ac:dyDescent="0.2">
      <c r="G69422" s="12"/>
    </row>
    <row r="69423" spans="7:7" x14ac:dyDescent="0.2">
      <c r="G69423" s="12"/>
    </row>
    <row r="69424" spans="7:7" x14ac:dyDescent="0.2">
      <c r="G69424" s="12"/>
    </row>
    <row r="69425" spans="7:7" x14ac:dyDescent="0.2">
      <c r="G69425" s="12"/>
    </row>
    <row r="69426" spans="7:7" x14ac:dyDescent="0.2">
      <c r="G69426" s="12"/>
    </row>
    <row r="69427" spans="7:7" x14ac:dyDescent="0.2">
      <c r="G69427" s="12"/>
    </row>
    <row r="69428" spans="7:7" x14ac:dyDescent="0.2">
      <c r="G69428" s="12"/>
    </row>
    <row r="69429" spans="7:7" x14ac:dyDescent="0.2">
      <c r="G69429" s="12"/>
    </row>
    <row r="69430" spans="7:7" x14ac:dyDescent="0.2">
      <c r="G69430" s="12"/>
    </row>
    <row r="69431" spans="7:7" x14ac:dyDescent="0.2">
      <c r="G69431" s="12"/>
    </row>
    <row r="69432" spans="7:7" x14ac:dyDescent="0.2">
      <c r="G69432" s="12"/>
    </row>
    <row r="69433" spans="7:7" x14ac:dyDescent="0.2">
      <c r="G69433" s="12"/>
    </row>
    <row r="69434" spans="7:7" x14ac:dyDescent="0.2">
      <c r="G69434" s="12"/>
    </row>
    <row r="69435" spans="7:7" x14ac:dyDescent="0.2">
      <c r="G69435" s="12"/>
    </row>
    <row r="69436" spans="7:7" x14ac:dyDescent="0.2">
      <c r="G69436" s="12"/>
    </row>
    <row r="69437" spans="7:7" x14ac:dyDescent="0.2">
      <c r="G69437" s="12"/>
    </row>
    <row r="69438" spans="7:7" x14ac:dyDescent="0.2">
      <c r="G69438" s="12"/>
    </row>
    <row r="69439" spans="7:7" x14ac:dyDescent="0.2">
      <c r="G69439" s="12"/>
    </row>
    <row r="69440" spans="7:7" x14ac:dyDescent="0.2">
      <c r="G69440" s="12"/>
    </row>
    <row r="69441" spans="7:7" x14ac:dyDescent="0.2">
      <c r="G69441" s="12"/>
    </row>
    <row r="69442" spans="7:7" x14ac:dyDescent="0.2">
      <c r="G69442" s="12"/>
    </row>
    <row r="69443" spans="7:7" x14ac:dyDescent="0.2">
      <c r="G69443" s="12"/>
    </row>
    <row r="69444" spans="7:7" x14ac:dyDescent="0.2">
      <c r="G69444" s="12"/>
    </row>
    <row r="69445" spans="7:7" x14ac:dyDescent="0.2">
      <c r="G69445" s="12"/>
    </row>
    <row r="69446" spans="7:7" x14ac:dyDescent="0.2">
      <c r="G69446" s="12"/>
    </row>
    <row r="69447" spans="7:7" x14ac:dyDescent="0.2">
      <c r="G69447" s="12"/>
    </row>
    <row r="69448" spans="7:7" x14ac:dyDescent="0.2">
      <c r="G69448" s="12"/>
    </row>
    <row r="69449" spans="7:7" x14ac:dyDescent="0.2">
      <c r="G69449" s="12"/>
    </row>
    <row r="69450" spans="7:7" x14ac:dyDescent="0.2">
      <c r="G69450" s="12"/>
    </row>
    <row r="69451" spans="7:7" x14ac:dyDescent="0.2">
      <c r="G69451" s="12"/>
    </row>
    <row r="69452" spans="7:7" x14ac:dyDescent="0.2">
      <c r="G69452" s="12"/>
    </row>
    <row r="69453" spans="7:7" x14ac:dyDescent="0.2">
      <c r="G69453" s="12"/>
    </row>
    <row r="69454" spans="7:7" x14ac:dyDescent="0.2">
      <c r="G69454" s="12"/>
    </row>
    <row r="69455" spans="7:7" x14ac:dyDescent="0.2">
      <c r="G69455" s="12"/>
    </row>
    <row r="69456" spans="7:7" x14ac:dyDescent="0.2">
      <c r="G69456" s="12"/>
    </row>
    <row r="69457" spans="7:7" x14ac:dyDescent="0.2">
      <c r="G69457" s="12"/>
    </row>
    <row r="69458" spans="7:7" x14ac:dyDescent="0.2">
      <c r="G69458" s="12"/>
    </row>
    <row r="69459" spans="7:7" x14ac:dyDescent="0.2">
      <c r="G69459" s="12"/>
    </row>
    <row r="69460" spans="7:7" x14ac:dyDescent="0.2">
      <c r="G69460" s="12"/>
    </row>
    <row r="69461" spans="7:7" x14ac:dyDescent="0.2">
      <c r="G69461" s="12"/>
    </row>
    <row r="69462" spans="7:7" x14ac:dyDescent="0.2">
      <c r="G69462" s="12"/>
    </row>
    <row r="69463" spans="7:7" x14ac:dyDescent="0.2">
      <c r="G69463" s="12"/>
    </row>
    <row r="69464" spans="7:7" x14ac:dyDescent="0.2">
      <c r="G69464" s="12"/>
    </row>
    <row r="69465" spans="7:7" x14ac:dyDescent="0.2">
      <c r="G69465" s="12"/>
    </row>
    <row r="69466" spans="7:7" x14ac:dyDescent="0.2">
      <c r="G69466" s="12"/>
    </row>
    <row r="69467" spans="7:7" x14ac:dyDescent="0.2">
      <c r="G69467" s="12"/>
    </row>
    <row r="69468" spans="7:7" x14ac:dyDescent="0.2">
      <c r="G69468" s="12"/>
    </row>
    <row r="69469" spans="7:7" x14ac:dyDescent="0.2">
      <c r="G69469" s="12"/>
    </row>
    <row r="69470" spans="7:7" x14ac:dyDescent="0.2">
      <c r="G69470" s="12"/>
    </row>
    <row r="69471" spans="7:7" x14ac:dyDescent="0.2">
      <c r="G69471" s="12"/>
    </row>
    <row r="69472" spans="7:7" x14ac:dyDescent="0.2">
      <c r="G69472" s="12"/>
    </row>
    <row r="69473" spans="7:7" x14ac:dyDescent="0.2">
      <c r="G69473" s="12"/>
    </row>
    <row r="69474" spans="7:7" x14ac:dyDescent="0.2">
      <c r="G69474" s="12"/>
    </row>
    <row r="69475" spans="7:7" x14ac:dyDescent="0.2">
      <c r="G69475" s="12"/>
    </row>
    <row r="69476" spans="7:7" x14ac:dyDescent="0.2">
      <c r="G69476" s="12"/>
    </row>
    <row r="69477" spans="7:7" x14ac:dyDescent="0.2">
      <c r="G69477" s="12"/>
    </row>
    <row r="69478" spans="7:7" x14ac:dyDescent="0.2">
      <c r="G69478" s="12"/>
    </row>
    <row r="69479" spans="7:7" x14ac:dyDescent="0.2">
      <c r="G69479" s="12"/>
    </row>
    <row r="69480" spans="7:7" x14ac:dyDescent="0.2">
      <c r="G69480" s="12"/>
    </row>
    <row r="69481" spans="7:7" x14ac:dyDescent="0.2">
      <c r="G69481" s="12"/>
    </row>
    <row r="69482" spans="7:7" x14ac:dyDescent="0.2">
      <c r="G69482" s="12"/>
    </row>
    <row r="69483" spans="7:7" x14ac:dyDescent="0.2">
      <c r="G69483" s="12"/>
    </row>
    <row r="69484" spans="7:7" x14ac:dyDescent="0.2">
      <c r="G69484" s="12"/>
    </row>
    <row r="69485" spans="7:7" x14ac:dyDescent="0.2">
      <c r="G69485" s="12"/>
    </row>
    <row r="69486" spans="7:7" x14ac:dyDescent="0.2">
      <c r="G69486" s="12"/>
    </row>
    <row r="69487" spans="7:7" x14ac:dyDescent="0.2">
      <c r="G69487" s="12"/>
    </row>
    <row r="69488" spans="7:7" x14ac:dyDescent="0.2">
      <c r="G69488" s="12"/>
    </row>
    <row r="69489" spans="7:7" x14ac:dyDescent="0.2">
      <c r="G69489" s="12"/>
    </row>
    <row r="69490" spans="7:7" x14ac:dyDescent="0.2">
      <c r="G69490" s="12"/>
    </row>
    <row r="69491" spans="7:7" x14ac:dyDescent="0.2">
      <c r="G69491" s="12"/>
    </row>
    <row r="69492" spans="7:7" x14ac:dyDescent="0.2">
      <c r="G69492" s="12"/>
    </row>
    <row r="69493" spans="7:7" x14ac:dyDescent="0.2">
      <c r="G69493" s="12"/>
    </row>
    <row r="69494" spans="7:7" x14ac:dyDescent="0.2">
      <c r="G69494" s="12"/>
    </row>
    <row r="69495" spans="7:7" x14ac:dyDescent="0.2">
      <c r="G69495" s="12"/>
    </row>
    <row r="69496" spans="7:7" x14ac:dyDescent="0.2">
      <c r="G69496" s="12"/>
    </row>
    <row r="69497" spans="7:7" x14ac:dyDescent="0.2">
      <c r="G69497" s="12"/>
    </row>
    <row r="69498" spans="7:7" x14ac:dyDescent="0.2">
      <c r="G69498" s="12"/>
    </row>
    <row r="69499" spans="7:7" x14ac:dyDescent="0.2">
      <c r="G69499" s="12"/>
    </row>
    <row r="69500" spans="7:7" x14ac:dyDescent="0.2">
      <c r="G69500" s="12"/>
    </row>
    <row r="69501" spans="7:7" x14ac:dyDescent="0.2">
      <c r="G69501" s="12"/>
    </row>
    <row r="69502" spans="7:7" x14ac:dyDescent="0.2">
      <c r="G69502" s="12"/>
    </row>
    <row r="69503" spans="7:7" x14ac:dyDescent="0.2">
      <c r="G69503" s="12"/>
    </row>
    <row r="69504" spans="7:7" x14ac:dyDescent="0.2">
      <c r="G69504" s="12"/>
    </row>
    <row r="69505" spans="7:7" x14ac:dyDescent="0.2">
      <c r="G69505" s="12"/>
    </row>
    <row r="69506" spans="7:7" x14ac:dyDescent="0.2">
      <c r="G69506" s="12"/>
    </row>
    <row r="69507" spans="7:7" x14ac:dyDescent="0.2">
      <c r="G69507" s="12"/>
    </row>
    <row r="69508" spans="7:7" x14ac:dyDescent="0.2">
      <c r="G69508" s="12"/>
    </row>
    <row r="69509" spans="7:7" x14ac:dyDescent="0.2">
      <c r="G69509" s="12"/>
    </row>
    <row r="69510" spans="7:7" x14ac:dyDescent="0.2">
      <c r="G69510" s="12"/>
    </row>
    <row r="69511" spans="7:7" x14ac:dyDescent="0.2">
      <c r="G69511" s="12"/>
    </row>
    <row r="69512" spans="7:7" x14ac:dyDescent="0.2">
      <c r="G69512" s="12"/>
    </row>
    <row r="69513" spans="7:7" x14ac:dyDescent="0.2">
      <c r="G69513" s="12"/>
    </row>
    <row r="69514" spans="7:7" x14ac:dyDescent="0.2">
      <c r="G69514" s="12"/>
    </row>
    <row r="69515" spans="7:7" x14ac:dyDescent="0.2">
      <c r="G69515" s="12"/>
    </row>
    <row r="69516" spans="7:7" x14ac:dyDescent="0.2">
      <c r="G69516" s="12"/>
    </row>
    <row r="69517" spans="7:7" x14ac:dyDescent="0.2">
      <c r="G69517" s="12"/>
    </row>
    <row r="69518" spans="7:7" x14ac:dyDescent="0.2">
      <c r="G69518" s="12"/>
    </row>
    <row r="69519" spans="7:7" x14ac:dyDescent="0.2">
      <c r="G69519" s="12"/>
    </row>
    <row r="69520" spans="7:7" x14ac:dyDescent="0.2">
      <c r="G69520" s="12"/>
    </row>
    <row r="69521" spans="7:7" x14ac:dyDescent="0.2">
      <c r="G69521" s="12"/>
    </row>
    <row r="69522" spans="7:7" x14ac:dyDescent="0.2">
      <c r="G69522" s="12"/>
    </row>
    <row r="69523" spans="7:7" x14ac:dyDescent="0.2">
      <c r="G69523" s="12"/>
    </row>
    <row r="69524" spans="7:7" x14ac:dyDescent="0.2">
      <c r="G69524" s="12"/>
    </row>
    <row r="69525" spans="7:7" x14ac:dyDescent="0.2">
      <c r="G69525" s="12"/>
    </row>
    <row r="69526" spans="7:7" x14ac:dyDescent="0.2">
      <c r="G69526" s="12"/>
    </row>
    <row r="69527" spans="7:7" x14ac:dyDescent="0.2">
      <c r="G69527" s="12"/>
    </row>
    <row r="69528" spans="7:7" x14ac:dyDescent="0.2">
      <c r="G69528" s="12"/>
    </row>
    <row r="69529" spans="7:7" x14ac:dyDescent="0.2">
      <c r="G69529" s="12"/>
    </row>
    <row r="69530" spans="7:7" x14ac:dyDescent="0.2">
      <c r="G69530" s="12"/>
    </row>
    <row r="69531" spans="7:7" x14ac:dyDescent="0.2">
      <c r="G69531" s="12"/>
    </row>
    <row r="69532" spans="7:7" x14ac:dyDescent="0.2">
      <c r="G69532" s="12"/>
    </row>
    <row r="69533" spans="7:7" x14ac:dyDescent="0.2">
      <c r="G69533" s="12"/>
    </row>
    <row r="69534" spans="7:7" x14ac:dyDescent="0.2">
      <c r="G69534" s="12"/>
    </row>
    <row r="69535" spans="7:7" x14ac:dyDescent="0.2">
      <c r="G69535" s="12"/>
    </row>
    <row r="69536" spans="7:7" x14ac:dyDescent="0.2">
      <c r="G69536" s="12"/>
    </row>
    <row r="69537" spans="7:7" x14ac:dyDescent="0.2">
      <c r="G69537" s="12"/>
    </row>
    <row r="69538" spans="7:7" x14ac:dyDescent="0.2">
      <c r="G69538" s="12"/>
    </row>
    <row r="69539" spans="7:7" x14ac:dyDescent="0.2">
      <c r="G69539" s="12"/>
    </row>
    <row r="69540" spans="7:7" x14ac:dyDescent="0.2">
      <c r="G69540" s="12"/>
    </row>
    <row r="69541" spans="7:7" x14ac:dyDescent="0.2">
      <c r="G69541" s="12"/>
    </row>
    <row r="69542" spans="7:7" x14ac:dyDescent="0.2">
      <c r="G69542" s="12"/>
    </row>
    <row r="69543" spans="7:7" x14ac:dyDescent="0.2">
      <c r="G69543" s="12"/>
    </row>
    <row r="69544" spans="7:7" x14ac:dyDescent="0.2">
      <c r="G69544" s="12"/>
    </row>
    <row r="69545" spans="7:7" x14ac:dyDescent="0.2">
      <c r="G69545" s="12"/>
    </row>
    <row r="69546" spans="7:7" x14ac:dyDescent="0.2">
      <c r="G69546" s="12"/>
    </row>
    <row r="69547" spans="7:7" x14ac:dyDescent="0.2">
      <c r="G69547" s="12"/>
    </row>
    <row r="69548" spans="7:7" x14ac:dyDescent="0.2">
      <c r="G69548" s="12"/>
    </row>
    <row r="69549" spans="7:7" x14ac:dyDescent="0.2">
      <c r="G69549" s="12"/>
    </row>
    <row r="69550" spans="7:7" x14ac:dyDescent="0.2">
      <c r="G69550" s="12"/>
    </row>
    <row r="69551" spans="7:7" x14ac:dyDescent="0.2">
      <c r="G69551" s="12"/>
    </row>
    <row r="69552" spans="7:7" x14ac:dyDescent="0.2">
      <c r="G69552" s="12"/>
    </row>
    <row r="69553" spans="7:7" x14ac:dyDescent="0.2">
      <c r="G69553" s="12"/>
    </row>
    <row r="69554" spans="7:7" x14ac:dyDescent="0.2">
      <c r="G69554" s="12"/>
    </row>
    <row r="69555" spans="7:7" x14ac:dyDescent="0.2">
      <c r="G69555" s="12"/>
    </row>
    <row r="69556" spans="7:7" x14ac:dyDescent="0.2">
      <c r="G69556" s="12"/>
    </row>
    <row r="69557" spans="7:7" x14ac:dyDescent="0.2">
      <c r="G69557" s="12"/>
    </row>
    <row r="69558" spans="7:7" x14ac:dyDescent="0.2">
      <c r="G69558" s="12"/>
    </row>
    <row r="69559" spans="7:7" x14ac:dyDescent="0.2">
      <c r="G69559" s="12"/>
    </row>
    <row r="69560" spans="7:7" x14ac:dyDescent="0.2">
      <c r="G69560" s="12"/>
    </row>
    <row r="69561" spans="7:7" x14ac:dyDescent="0.2">
      <c r="G69561" s="12"/>
    </row>
    <row r="69562" spans="7:7" x14ac:dyDescent="0.2">
      <c r="G69562" s="12"/>
    </row>
    <row r="69563" spans="7:7" x14ac:dyDescent="0.2">
      <c r="G69563" s="12"/>
    </row>
    <row r="69564" spans="7:7" x14ac:dyDescent="0.2">
      <c r="G69564" s="12"/>
    </row>
    <row r="69565" spans="7:7" x14ac:dyDescent="0.2">
      <c r="G69565" s="12"/>
    </row>
    <row r="69566" spans="7:7" x14ac:dyDescent="0.2">
      <c r="G69566" s="12"/>
    </row>
    <row r="69567" spans="7:7" x14ac:dyDescent="0.2">
      <c r="G69567" s="12"/>
    </row>
    <row r="69568" spans="7:7" x14ac:dyDescent="0.2">
      <c r="G69568" s="12"/>
    </row>
    <row r="69569" spans="7:7" x14ac:dyDescent="0.2">
      <c r="G69569" s="12"/>
    </row>
    <row r="69570" spans="7:7" x14ac:dyDescent="0.2">
      <c r="G69570" s="12"/>
    </row>
    <row r="69571" spans="7:7" x14ac:dyDescent="0.2">
      <c r="G69571" s="12"/>
    </row>
    <row r="69572" spans="7:7" x14ac:dyDescent="0.2">
      <c r="G69572" s="12"/>
    </row>
    <row r="69573" spans="7:7" x14ac:dyDescent="0.2">
      <c r="G69573" s="12"/>
    </row>
    <row r="69574" spans="7:7" x14ac:dyDescent="0.2">
      <c r="G69574" s="12"/>
    </row>
    <row r="69575" spans="7:7" x14ac:dyDescent="0.2">
      <c r="G69575" s="12"/>
    </row>
    <row r="69576" spans="7:7" x14ac:dyDescent="0.2">
      <c r="G69576" s="12"/>
    </row>
    <row r="69577" spans="7:7" x14ac:dyDescent="0.2">
      <c r="G69577" s="12"/>
    </row>
    <row r="69578" spans="7:7" x14ac:dyDescent="0.2">
      <c r="G69578" s="12"/>
    </row>
    <row r="69579" spans="7:7" x14ac:dyDescent="0.2">
      <c r="G69579" s="12"/>
    </row>
    <row r="69580" spans="7:7" x14ac:dyDescent="0.2">
      <c r="G69580" s="12"/>
    </row>
    <row r="69581" spans="7:7" x14ac:dyDescent="0.2">
      <c r="G69581" s="12"/>
    </row>
    <row r="69582" spans="7:7" x14ac:dyDescent="0.2">
      <c r="G69582" s="12"/>
    </row>
    <row r="69583" spans="7:7" x14ac:dyDescent="0.2">
      <c r="G69583" s="12"/>
    </row>
    <row r="69584" spans="7:7" x14ac:dyDescent="0.2">
      <c r="G69584" s="12"/>
    </row>
    <row r="69585" spans="7:7" x14ac:dyDescent="0.2">
      <c r="G69585" s="12"/>
    </row>
    <row r="69586" spans="7:7" x14ac:dyDescent="0.2">
      <c r="G69586" s="12"/>
    </row>
    <row r="69587" spans="7:7" x14ac:dyDescent="0.2">
      <c r="G69587" s="12"/>
    </row>
    <row r="69588" spans="7:7" x14ac:dyDescent="0.2">
      <c r="G69588" s="12"/>
    </row>
    <row r="69589" spans="7:7" x14ac:dyDescent="0.2">
      <c r="G69589" s="12"/>
    </row>
    <row r="69590" spans="7:7" x14ac:dyDescent="0.2">
      <c r="G69590" s="12"/>
    </row>
    <row r="69591" spans="7:7" x14ac:dyDescent="0.2">
      <c r="G69591" s="12"/>
    </row>
    <row r="69592" spans="7:7" x14ac:dyDescent="0.2">
      <c r="G69592" s="12"/>
    </row>
    <row r="69593" spans="7:7" x14ac:dyDescent="0.2">
      <c r="G69593" s="12"/>
    </row>
    <row r="69594" spans="7:7" x14ac:dyDescent="0.2">
      <c r="G69594" s="12"/>
    </row>
    <row r="69595" spans="7:7" x14ac:dyDescent="0.2">
      <c r="G69595" s="12"/>
    </row>
    <row r="69596" spans="7:7" x14ac:dyDescent="0.2">
      <c r="G69596" s="12"/>
    </row>
    <row r="69597" spans="7:7" x14ac:dyDescent="0.2">
      <c r="G69597" s="12"/>
    </row>
    <row r="69598" spans="7:7" x14ac:dyDescent="0.2">
      <c r="G69598" s="12"/>
    </row>
    <row r="69599" spans="7:7" x14ac:dyDescent="0.2">
      <c r="G69599" s="12"/>
    </row>
    <row r="69600" spans="7:7" x14ac:dyDescent="0.2">
      <c r="G69600" s="12"/>
    </row>
    <row r="69601" spans="7:7" x14ac:dyDescent="0.2">
      <c r="G69601" s="12"/>
    </row>
    <row r="69602" spans="7:7" x14ac:dyDescent="0.2">
      <c r="G69602" s="12"/>
    </row>
    <row r="69603" spans="7:7" x14ac:dyDescent="0.2">
      <c r="G69603" s="12"/>
    </row>
    <row r="69604" spans="7:7" x14ac:dyDescent="0.2">
      <c r="G69604" s="12"/>
    </row>
    <row r="69605" spans="7:7" x14ac:dyDescent="0.2">
      <c r="G69605" s="12"/>
    </row>
    <row r="69606" spans="7:7" x14ac:dyDescent="0.2">
      <c r="G69606" s="12"/>
    </row>
    <row r="69607" spans="7:7" x14ac:dyDescent="0.2">
      <c r="G69607" s="12"/>
    </row>
    <row r="69608" spans="7:7" x14ac:dyDescent="0.2">
      <c r="G69608" s="12"/>
    </row>
    <row r="69609" spans="7:7" x14ac:dyDescent="0.2">
      <c r="G69609" s="12"/>
    </row>
    <row r="69610" spans="7:7" x14ac:dyDescent="0.2">
      <c r="G69610" s="12"/>
    </row>
    <row r="69611" spans="7:7" x14ac:dyDescent="0.2">
      <c r="G69611" s="12"/>
    </row>
    <row r="69612" spans="7:7" x14ac:dyDescent="0.2">
      <c r="G69612" s="12"/>
    </row>
    <row r="69613" spans="7:7" x14ac:dyDescent="0.2">
      <c r="G69613" s="12"/>
    </row>
    <row r="69614" spans="7:7" x14ac:dyDescent="0.2">
      <c r="G69614" s="12"/>
    </row>
    <row r="69615" spans="7:7" x14ac:dyDescent="0.2">
      <c r="G69615" s="12"/>
    </row>
    <row r="69616" spans="7:7" x14ac:dyDescent="0.2">
      <c r="G69616" s="12"/>
    </row>
    <row r="69617" spans="7:7" x14ac:dyDescent="0.2">
      <c r="G69617" s="12"/>
    </row>
    <row r="69618" spans="7:7" x14ac:dyDescent="0.2">
      <c r="G69618" s="12"/>
    </row>
    <row r="69619" spans="7:7" x14ac:dyDescent="0.2">
      <c r="G69619" s="12"/>
    </row>
    <row r="69620" spans="7:7" x14ac:dyDescent="0.2">
      <c r="G69620" s="12"/>
    </row>
    <row r="69621" spans="7:7" x14ac:dyDescent="0.2">
      <c r="G69621" s="12"/>
    </row>
    <row r="69622" spans="7:7" x14ac:dyDescent="0.2">
      <c r="G69622" s="12"/>
    </row>
    <row r="69623" spans="7:7" x14ac:dyDescent="0.2">
      <c r="G69623" s="12"/>
    </row>
    <row r="69624" spans="7:7" x14ac:dyDescent="0.2">
      <c r="G69624" s="12"/>
    </row>
    <row r="69625" spans="7:7" x14ac:dyDescent="0.2">
      <c r="G69625" s="12"/>
    </row>
    <row r="69626" spans="7:7" x14ac:dyDescent="0.2">
      <c r="G69626" s="12"/>
    </row>
    <row r="69627" spans="7:7" x14ac:dyDescent="0.2">
      <c r="G69627" s="12"/>
    </row>
    <row r="69628" spans="7:7" x14ac:dyDescent="0.2">
      <c r="G69628" s="12"/>
    </row>
    <row r="69629" spans="7:7" x14ac:dyDescent="0.2">
      <c r="G69629" s="12"/>
    </row>
    <row r="69630" spans="7:7" x14ac:dyDescent="0.2">
      <c r="G69630" s="12"/>
    </row>
    <row r="69631" spans="7:7" x14ac:dyDescent="0.2">
      <c r="G69631" s="12"/>
    </row>
    <row r="69632" spans="7:7" x14ac:dyDescent="0.2">
      <c r="G69632" s="12"/>
    </row>
    <row r="69633" spans="7:7" x14ac:dyDescent="0.2">
      <c r="G69633" s="12"/>
    </row>
    <row r="69634" spans="7:7" x14ac:dyDescent="0.2">
      <c r="G69634" s="12"/>
    </row>
    <row r="69635" spans="7:7" x14ac:dyDescent="0.2">
      <c r="G69635" s="12"/>
    </row>
    <row r="69636" spans="7:7" x14ac:dyDescent="0.2">
      <c r="G69636" s="12"/>
    </row>
    <row r="69637" spans="7:7" x14ac:dyDescent="0.2">
      <c r="G69637" s="12"/>
    </row>
    <row r="69638" spans="7:7" x14ac:dyDescent="0.2">
      <c r="G69638" s="12"/>
    </row>
    <row r="69639" spans="7:7" x14ac:dyDescent="0.2">
      <c r="G69639" s="12"/>
    </row>
    <row r="69640" spans="7:7" x14ac:dyDescent="0.2">
      <c r="G69640" s="12"/>
    </row>
    <row r="69641" spans="7:7" x14ac:dyDescent="0.2">
      <c r="G69641" s="12"/>
    </row>
    <row r="69642" spans="7:7" x14ac:dyDescent="0.2">
      <c r="G69642" s="12"/>
    </row>
    <row r="69643" spans="7:7" x14ac:dyDescent="0.2">
      <c r="G69643" s="12"/>
    </row>
    <row r="69644" spans="7:7" x14ac:dyDescent="0.2">
      <c r="G69644" s="12"/>
    </row>
    <row r="69645" spans="7:7" x14ac:dyDescent="0.2">
      <c r="G69645" s="12"/>
    </row>
    <row r="69646" spans="7:7" x14ac:dyDescent="0.2">
      <c r="G69646" s="12"/>
    </row>
    <row r="69647" spans="7:7" x14ac:dyDescent="0.2">
      <c r="G69647" s="12"/>
    </row>
    <row r="69648" spans="7:7" x14ac:dyDescent="0.2">
      <c r="G69648" s="12"/>
    </row>
    <row r="69649" spans="7:7" x14ac:dyDescent="0.2">
      <c r="G69649" s="12"/>
    </row>
    <row r="69650" spans="7:7" x14ac:dyDescent="0.2">
      <c r="G69650" s="12"/>
    </row>
    <row r="69651" spans="7:7" x14ac:dyDescent="0.2">
      <c r="G69651" s="12"/>
    </row>
    <row r="69652" spans="7:7" x14ac:dyDescent="0.2">
      <c r="G69652" s="12"/>
    </row>
    <row r="69653" spans="7:7" x14ac:dyDescent="0.2">
      <c r="G69653" s="12"/>
    </row>
    <row r="69654" spans="7:7" x14ac:dyDescent="0.2">
      <c r="G69654" s="12"/>
    </row>
    <row r="69655" spans="7:7" x14ac:dyDescent="0.2">
      <c r="G69655" s="12"/>
    </row>
    <row r="69656" spans="7:7" x14ac:dyDescent="0.2">
      <c r="G69656" s="12"/>
    </row>
    <row r="69657" spans="7:7" x14ac:dyDescent="0.2">
      <c r="G69657" s="12"/>
    </row>
    <row r="69658" spans="7:7" x14ac:dyDescent="0.2">
      <c r="G69658" s="12"/>
    </row>
    <row r="69659" spans="7:7" x14ac:dyDescent="0.2">
      <c r="G69659" s="12"/>
    </row>
    <row r="69660" spans="7:7" x14ac:dyDescent="0.2">
      <c r="G69660" s="12"/>
    </row>
    <row r="69661" spans="7:7" x14ac:dyDescent="0.2">
      <c r="G69661" s="12"/>
    </row>
    <row r="69662" spans="7:7" x14ac:dyDescent="0.2">
      <c r="G69662" s="12"/>
    </row>
    <row r="69663" spans="7:7" x14ac:dyDescent="0.2">
      <c r="G69663" s="12"/>
    </row>
    <row r="69664" spans="7:7" x14ac:dyDescent="0.2">
      <c r="G69664" s="12"/>
    </row>
    <row r="69665" spans="7:7" x14ac:dyDescent="0.2">
      <c r="G69665" s="12"/>
    </row>
    <row r="69666" spans="7:7" x14ac:dyDescent="0.2">
      <c r="G69666" s="12"/>
    </row>
    <row r="69667" spans="7:7" x14ac:dyDescent="0.2">
      <c r="G69667" s="12"/>
    </row>
    <row r="69668" spans="7:7" x14ac:dyDescent="0.2">
      <c r="G69668" s="12"/>
    </row>
    <row r="69669" spans="7:7" x14ac:dyDescent="0.2">
      <c r="G69669" s="12"/>
    </row>
    <row r="69670" spans="7:7" x14ac:dyDescent="0.2">
      <c r="G69670" s="12"/>
    </row>
    <row r="69671" spans="7:7" x14ac:dyDescent="0.2">
      <c r="G69671" s="12"/>
    </row>
    <row r="69672" spans="7:7" x14ac:dyDescent="0.2">
      <c r="G69672" s="12"/>
    </row>
    <row r="69673" spans="7:7" x14ac:dyDescent="0.2">
      <c r="G69673" s="12"/>
    </row>
    <row r="69674" spans="7:7" x14ac:dyDescent="0.2">
      <c r="G69674" s="12"/>
    </row>
    <row r="69675" spans="7:7" x14ac:dyDescent="0.2">
      <c r="G69675" s="12"/>
    </row>
    <row r="69676" spans="7:7" x14ac:dyDescent="0.2">
      <c r="G69676" s="12"/>
    </row>
    <row r="69677" spans="7:7" x14ac:dyDescent="0.2">
      <c r="G69677" s="12"/>
    </row>
    <row r="69678" spans="7:7" x14ac:dyDescent="0.2">
      <c r="G69678" s="12"/>
    </row>
    <row r="69679" spans="7:7" x14ac:dyDescent="0.2">
      <c r="G69679" s="12"/>
    </row>
    <row r="69680" spans="7:7" x14ac:dyDescent="0.2">
      <c r="G69680" s="12"/>
    </row>
    <row r="69681" spans="7:7" x14ac:dyDescent="0.2">
      <c r="G69681" s="12"/>
    </row>
    <row r="69682" spans="7:7" x14ac:dyDescent="0.2">
      <c r="G69682" s="12"/>
    </row>
    <row r="69683" spans="7:7" x14ac:dyDescent="0.2">
      <c r="G69683" s="12"/>
    </row>
    <row r="69684" spans="7:7" x14ac:dyDescent="0.2">
      <c r="G69684" s="12"/>
    </row>
    <row r="69685" spans="7:7" x14ac:dyDescent="0.2">
      <c r="G69685" s="12"/>
    </row>
    <row r="69686" spans="7:7" x14ac:dyDescent="0.2">
      <c r="G69686" s="12"/>
    </row>
    <row r="69687" spans="7:7" x14ac:dyDescent="0.2">
      <c r="G69687" s="12"/>
    </row>
    <row r="69688" spans="7:7" x14ac:dyDescent="0.2">
      <c r="G69688" s="12"/>
    </row>
    <row r="69689" spans="7:7" x14ac:dyDescent="0.2">
      <c r="G69689" s="12"/>
    </row>
    <row r="69690" spans="7:7" x14ac:dyDescent="0.2">
      <c r="G69690" s="12"/>
    </row>
    <row r="69691" spans="7:7" x14ac:dyDescent="0.2">
      <c r="G69691" s="12"/>
    </row>
    <row r="69692" spans="7:7" x14ac:dyDescent="0.2">
      <c r="G69692" s="12"/>
    </row>
    <row r="69693" spans="7:7" x14ac:dyDescent="0.2">
      <c r="G69693" s="12"/>
    </row>
    <row r="69694" spans="7:7" x14ac:dyDescent="0.2">
      <c r="G69694" s="12"/>
    </row>
    <row r="69695" spans="7:7" x14ac:dyDescent="0.2">
      <c r="G69695" s="12"/>
    </row>
    <row r="69696" spans="7:7" x14ac:dyDescent="0.2">
      <c r="G69696" s="12"/>
    </row>
    <row r="69697" spans="7:7" x14ac:dyDescent="0.2">
      <c r="G69697" s="12"/>
    </row>
    <row r="69698" spans="7:7" x14ac:dyDescent="0.2">
      <c r="G69698" s="12"/>
    </row>
    <row r="69699" spans="7:7" x14ac:dyDescent="0.2">
      <c r="G69699" s="12"/>
    </row>
    <row r="69700" spans="7:7" x14ac:dyDescent="0.2">
      <c r="G69700" s="12"/>
    </row>
    <row r="69701" spans="7:7" x14ac:dyDescent="0.2">
      <c r="G69701" s="12"/>
    </row>
    <row r="69702" spans="7:7" x14ac:dyDescent="0.2">
      <c r="G69702" s="12"/>
    </row>
    <row r="69703" spans="7:7" x14ac:dyDescent="0.2">
      <c r="G69703" s="12"/>
    </row>
    <row r="69704" spans="7:7" x14ac:dyDescent="0.2">
      <c r="G69704" s="12"/>
    </row>
    <row r="69705" spans="7:7" x14ac:dyDescent="0.2">
      <c r="G69705" s="12"/>
    </row>
    <row r="69706" spans="7:7" x14ac:dyDescent="0.2">
      <c r="G69706" s="12"/>
    </row>
    <row r="69707" spans="7:7" x14ac:dyDescent="0.2">
      <c r="G69707" s="12"/>
    </row>
    <row r="69708" spans="7:7" x14ac:dyDescent="0.2">
      <c r="G69708" s="12"/>
    </row>
    <row r="69709" spans="7:7" x14ac:dyDescent="0.2">
      <c r="G69709" s="12"/>
    </row>
    <row r="69710" spans="7:7" x14ac:dyDescent="0.2">
      <c r="G69710" s="12"/>
    </row>
    <row r="69711" spans="7:7" x14ac:dyDescent="0.2">
      <c r="G69711" s="12"/>
    </row>
    <row r="69712" spans="7:7" x14ac:dyDescent="0.2">
      <c r="G69712" s="12"/>
    </row>
    <row r="69713" spans="7:7" x14ac:dyDescent="0.2">
      <c r="G69713" s="12"/>
    </row>
    <row r="69714" spans="7:7" x14ac:dyDescent="0.2">
      <c r="G69714" s="12"/>
    </row>
    <row r="69715" spans="7:7" x14ac:dyDescent="0.2">
      <c r="G69715" s="12"/>
    </row>
    <row r="69716" spans="7:7" x14ac:dyDescent="0.2">
      <c r="G69716" s="12"/>
    </row>
    <row r="69717" spans="7:7" x14ac:dyDescent="0.2">
      <c r="G69717" s="12"/>
    </row>
    <row r="69718" spans="7:7" x14ac:dyDescent="0.2">
      <c r="G69718" s="12"/>
    </row>
    <row r="69719" spans="7:7" x14ac:dyDescent="0.2">
      <c r="G69719" s="12"/>
    </row>
    <row r="69720" spans="7:7" x14ac:dyDescent="0.2">
      <c r="G69720" s="12"/>
    </row>
    <row r="69721" spans="7:7" x14ac:dyDescent="0.2">
      <c r="G69721" s="12"/>
    </row>
    <row r="69722" spans="7:7" x14ac:dyDescent="0.2">
      <c r="G69722" s="12"/>
    </row>
    <row r="69723" spans="7:7" x14ac:dyDescent="0.2">
      <c r="G69723" s="12"/>
    </row>
    <row r="69724" spans="7:7" x14ac:dyDescent="0.2">
      <c r="G69724" s="12"/>
    </row>
    <row r="69725" spans="7:7" x14ac:dyDescent="0.2">
      <c r="G69725" s="12"/>
    </row>
    <row r="69726" spans="7:7" x14ac:dyDescent="0.2">
      <c r="G69726" s="12"/>
    </row>
    <row r="69727" spans="7:7" x14ac:dyDescent="0.2">
      <c r="G69727" s="12"/>
    </row>
    <row r="69728" spans="7:7" x14ac:dyDescent="0.2">
      <c r="G69728" s="12"/>
    </row>
    <row r="69729" spans="7:7" x14ac:dyDescent="0.2">
      <c r="G69729" s="12"/>
    </row>
    <row r="69730" spans="7:7" x14ac:dyDescent="0.2">
      <c r="G69730" s="12"/>
    </row>
    <row r="69731" spans="7:7" x14ac:dyDescent="0.2">
      <c r="G69731" s="12"/>
    </row>
    <row r="69732" spans="7:7" x14ac:dyDescent="0.2">
      <c r="G69732" s="12"/>
    </row>
    <row r="69733" spans="7:7" x14ac:dyDescent="0.2">
      <c r="G69733" s="12"/>
    </row>
    <row r="69734" spans="7:7" x14ac:dyDescent="0.2">
      <c r="G69734" s="12"/>
    </row>
    <row r="69735" spans="7:7" x14ac:dyDescent="0.2">
      <c r="G69735" s="12"/>
    </row>
    <row r="69736" spans="7:7" x14ac:dyDescent="0.2">
      <c r="G69736" s="12"/>
    </row>
    <row r="69737" spans="7:7" x14ac:dyDescent="0.2">
      <c r="G69737" s="12"/>
    </row>
    <row r="69738" spans="7:7" x14ac:dyDescent="0.2">
      <c r="G69738" s="12"/>
    </row>
    <row r="69739" spans="7:7" x14ac:dyDescent="0.2">
      <c r="G69739" s="12"/>
    </row>
    <row r="69740" spans="7:7" x14ac:dyDescent="0.2">
      <c r="G69740" s="12"/>
    </row>
    <row r="69741" spans="7:7" x14ac:dyDescent="0.2">
      <c r="G69741" s="12"/>
    </row>
    <row r="69742" spans="7:7" x14ac:dyDescent="0.2">
      <c r="G69742" s="12"/>
    </row>
    <row r="69743" spans="7:7" x14ac:dyDescent="0.2">
      <c r="G69743" s="12"/>
    </row>
    <row r="69744" spans="7:7" x14ac:dyDescent="0.2">
      <c r="G69744" s="12"/>
    </row>
    <row r="69745" spans="7:7" x14ac:dyDescent="0.2">
      <c r="G69745" s="12"/>
    </row>
    <row r="69746" spans="7:7" x14ac:dyDescent="0.2">
      <c r="G69746" s="12"/>
    </row>
    <row r="69747" spans="7:7" x14ac:dyDescent="0.2">
      <c r="G69747" s="12"/>
    </row>
    <row r="69748" spans="7:7" x14ac:dyDescent="0.2">
      <c r="G69748" s="12"/>
    </row>
    <row r="69749" spans="7:7" x14ac:dyDescent="0.2">
      <c r="G69749" s="12"/>
    </row>
    <row r="69750" spans="7:7" x14ac:dyDescent="0.2">
      <c r="G69750" s="12"/>
    </row>
    <row r="69751" spans="7:7" x14ac:dyDescent="0.2">
      <c r="G69751" s="12"/>
    </row>
    <row r="69752" spans="7:7" x14ac:dyDescent="0.2">
      <c r="G69752" s="12"/>
    </row>
    <row r="69753" spans="7:7" x14ac:dyDescent="0.2">
      <c r="G69753" s="12"/>
    </row>
    <row r="69754" spans="7:7" x14ac:dyDescent="0.2">
      <c r="G69754" s="12"/>
    </row>
    <row r="69755" spans="7:7" x14ac:dyDescent="0.2">
      <c r="G69755" s="12"/>
    </row>
    <row r="69756" spans="7:7" x14ac:dyDescent="0.2">
      <c r="G69756" s="12"/>
    </row>
    <row r="69757" spans="7:7" x14ac:dyDescent="0.2">
      <c r="G69757" s="12"/>
    </row>
    <row r="69758" spans="7:7" x14ac:dyDescent="0.2">
      <c r="G69758" s="12"/>
    </row>
    <row r="69759" spans="7:7" x14ac:dyDescent="0.2">
      <c r="G69759" s="12"/>
    </row>
    <row r="69760" spans="7:7" x14ac:dyDescent="0.2">
      <c r="G69760" s="12"/>
    </row>
    <row r="69761" spans="7:7" x14ac:dyDescent="0.2">
      <c r="G69761" s="12"/>
    </row>
    <row r="69762" spans="7:7" x14ac:dyDescent="0.2">
      <c r="G69762" s="12"/>
    </row>
    <row r="69763" spans="7:7" x14ac:dyDescent="0.2">
      <c r="G69763" s="12"/>
    </row>
    <row r="69764" spans="7:7" x14ac:dyDescent="0.2">
      <c r="G69764" s="12"/>
    </row>
    <row r="69765" spans="7:7" x14ac:dyDescent="0.2">
      <c r="G69765" s="12"/>
    </row>
    <row r="69766" spans="7:7" x14ac:dyDescent="0.2">
      <c r="G69766" s="12"/>
    </row>
    <row r="69767" spans="7:7" x14ac:dyDescent="0.2">
      <c r="G69767" s="12"/>
    </row>
    <row r="69768" spans="7:7" x14ac:dyDescent="0.2">
      <c r="G69768" s="12"/>
    </row>
    <row r="69769" spans="7:7" x14ac:dyDescent="0.2">
      <c r="G69769" s="12"/>
    </row>
    <row r="69770" spans="7:7" x14ac:dyDescent="0.2">
      <c r="G69770" s="12"/>
    </row>
    <row r="69771" spans="7:7" x14ac:dyDescent="0.2">
      <c r="G69771" s="12"/>
    </row>
    <row r="69772" spans="7:7" x14ac:dyDescent="0.2">
      <c r="G69772" s="12"/>
    </row>
    <row r="69773" spans="7:7" x14ac:dyDescent="0.2">
      <c r="G69773" s="12"/>
    </row>
    <row r="69774" spans="7:7" x14ac:dyDescent="0.2">
      <c r="G69774" s="12"/>
    </row>
    <row r="69775" spans="7:7" x14ac:dyDescent="0.2">
      <c r="G69775" s="12"/>
    </row>
    <row r="69776" spans="7:7" x14ac:dyDescent="0.2">
      <c r="G69776" s="12"/>
    </row>
    <row r="69777" spans="7:7" x14ac:dyDescent="0.2">
      <c r="G69777" s="12"/>
    </row>
    <row r="69778" spans="7:7" x14ac:dyDescent="0.2">
      <c r="G69778" s="12"/>
    </row>
    <row r="69779" spans="7:7" x14ac:dyDescent="0.2">
      <c r="G69779" s="12"/>
    </row>
    <row r="69780" spans="7:7" x14ac:dyDescent="0.2">
      <c r="G69780" s="12"/>
    </row>
    <row r="69781" spans="7:7" x14ac:dyDescent="0.2">
      <c r="G69781" s="12"/>
    </row>
    <row r="69782" spans="7:7" x14ac:dyDescent="0.2">
      <c r="G69782" s="12"/>
    </row>
    <row r="69783" spans="7:7" x14ac:dyDescent="0.2">
      <c r="G69783" s="12"/>
    </row>
    <row r="69784" spans="7:7" x14ac:dyDescent="0.2">
      <c r="G69784" s="12"/>
    </row>
    <row r="69785" spans="7:7" x14ac:dyDescent="0.2">
      <c r="G69785" s="12"/>
    </row>
    <row r="69786" spans="7:7" x14ac:dyDescent="0.2">
      <c r="G69786" s="12"/>
    </row>
    <row r="69787" spans="7:7" x14ac:dyDescent="0.2">
      <c r="G69787" s="12"/>
    </row>
    <row r="69788" spans="7:7" x14ac:dyDescent="0.2">
      <c r="G69788" s="12"/>
    </row>
    <row r="69789" spans="7:7" x14ac:dyDescent="0.2">
      <c r="G69789" s="12"/>
    </row>
    <row r="69790" spans="7:7" x14ac:dyDescent="0.2">
      <c r="G69790" s="12"/>
    </row>
    <row r="69791" spans="7:7" x14ac:dyDescent="0.2">
      <c r="G69791" s="12"/>
    </row>
    <row r="69792" spans="7:7" x14ac:dyDescent="0.2">
      <c r="G69792" s="12"/>
    </row>
    <row r="69793" spans="7:7" x14ac:dyDescent="0.2">
      <c r="G69793" s="12"/>
    </row>
    <row r="69794" spans="7:7" x14ac:dyDescent="0.2">
      <c r="G69794" s="12"/>
    </row>
    <row r="69795" spans="7:7" x14ac:dyDescent="0.2">
      <c r="G69795" s="12"/>
    </row>
    <row r="69796" spans="7:7" x14ac:dyDescent="0.2">
      <c r="G69796" s="12"/>
    </row>
    <row r="69797" spans="7:7" x14ac:dyDescent="0.2">
      <c r="G69797" s="12"/>
    </row>
    <row r="69798" spans="7:7" x14ac:dyDescent="0.2">
      <c r="G69798" s="12"/>
    </row>
    <row r="69799" spans="7:7" x14ac:dyDescent="0.2">
      <c r="G69799" s="12"/>
    </row>
    <row r="69800" spans="7:7" x14ac:dyDescent="0.2">
      <c r="G69800" s="12"/>
    </row>
    <row r="69801" spans="7:7" x14ac:dyDescent="0.2">
      <c r="G69801" s="12"/>
    </row>
    <row r="69802" spans="7:7" x14ac:dyDescent="0.2">
      <c r="G69802" s="12"/>
    </row>
    <row r="69803" spans="7:7" x14ac:dyDescent="0.2">
      <c r="G69803" s="12"/>
    </row>
    <row r="69804" spans="7:7" x14ac:dyDescent="0.2">
      <c r="G69804" s="12"/>
    </row>
    <row r="69805" spans="7:7" x14ac:dyDescent="0.2">
      <c r="G69805" s="12"/>
    </row>
    <row r="69806" spans="7:7" x14ac:dyDescent="0.2">
      <c r="G69806" s="12"/>
    </row>
    <row r="69807" spans="7:7" x14ac:dyDescent="0.2">
      <c r="G69807" s="12"/>
    </row>
    <row r="69808" spans="7:7" x14ac:dyDescent="0.2">
      <c r="G69808" s="12"/>
    </row>
    <row r="69809" spans="7:7" x14ac:dyDescent="0.2">
      <c r="G69809" s="12"/>
    </row>
    <row r="69810" spans="7:7" x14ac:dyDescent="0.2">
      <c r="G69810" s="12"/>
    </row>
    <row r="69811" spans="7:7" x14ac:dyDescent="0.2">
      <c r="G69811" s="12"/>
    </row>
    <row r="69812" spans="7:7" x14ac:dyDescent="0.2">
      <c r="G69812" s="12"/>
    </row>
    <row r="69813" spans="7:7" x14ac:dyDescent="0.2">
      <c r="G69813" s="12"/>
    </row>
    <row r="69814" spans="7:7" x14ac:dyDescent="0.2">
      <c r="G69814" s="12"/>
    </row>
    <row r="69815" spans="7:7" x14ac:dyDescent="0.2">
      <c r="G69815" s="12"/>
    </row>
    <row r="69816" spans="7:7" x14ac:dyDescent="0.2">
      <c r="G69816" s="12"/>
    </row>
    <row r="69817" spans="7:7" x14ac:dyDescent="0.2">
      <c r="G69817" s="12"/>
    </row>
    <row r="69818" spans="7:7" x14ac:dyDescent="0.2">
      <c r="G69818" s="12"/>
    </row>
    <row r="69819" spans="7:7" x14ac:dyDescent="0.2">
      <c r="G69819" s="12"/>
    </row>
    <row r="69820" spans="7:7" x14ac:dyDescent="0.2">
      <c r="G69820" s="12"/>
    </row>
    <row r="69821" spans="7:7" x14ac:dyDescent="0.2">
      <c r="G69821" s="12"/>
    </row>
    <row r="69822" spans="7:7" x14ac:dyDescent="0.2">
      <c r="G69822" s="12"/>
    </row>
    <row r="69823" spans="7:7" x14ac:dyDescent="0.2">
      <c r="G69823" s="12"/>
    </row>
    <row r="69824" spans="7:7" x14ac:dyDescent="0.2">
      <c r="G69824" s="12"/>
    </row>
    <row r="69825" spans="7:7" x14ac:dyDescent="0.2">
      <c r="G69825" s="12"/>
    </row>
    <row r="69826" spans="7:7" x14ac:dyDescent="0.2">
      <c r="G69826" s="12"/>
    </row>
    <row r="69827" spans="7:7" x14ac:dyDescent="0.2">
      <c r="G69827" s="12"/>
    </row>
    <row r="69828" spans="7:7" x14ac:dyDescent="0.2">
      <c r="G69828" s="12"/>
    </row>
    <row r="69829" spans="7:7" x14ac:dyDescent="0.2">
      <c r="G69829" s="12"/>
    </row>
    <row r="69830" spans="7:7" x14ac:dyDescent="0.2">
      <c r="G69830" s="12"/>
    </row>
    <row r="69831" spans="7:7" x14ac:dyDescent="0.2">
      <c r="G69831" s="12"/>
    </row>
    <row r="69832" spans="7:7" x14ac:dyDescent="0.2">
      <c r="G69832" s="12"/>
    </row>
    <row r="69833" spans="7:7" x14ac:dyDescent="0.2">
      <c r="G69833" s="12"/>
    </row>
    <row r="69834" spans="7:7" x14ac:dyDescent="0.2">
      <c r="G69834" s="12"/>
    </row>
    <row r="69835" spans="7:7" x14ac:dyDescent="0.2">
      <c r="G69835" s="12"/>
    </row>
    <row r="69836" spans="7:7" x14ac:dyDescent="0.2">
      <c r="G69836" s="12"/>
    </row>
    <row r="69837" spans="7:7" x14ac:dyDescent="0.2">
      <c r="G69837" s="12"/>
    </row>
    <row r="69838" spans="7:7" x14ac:dyDescent="0.2">
      <c r="G69838" s="12"/>
    </row>
    <row r="69839" spans="7:7" x14ac:dyDescent="0.2">
      <c r="G69839" s="12"/>
    </row>
    <row r="69840" spans="7:7" x14ac:dyDescent="0.2">
      <c r="G69840" s="12"/>
    </row>
    <row r="69841" spans="7:7" x14ac:dyDescent="0.2">
      <c r="G69841" s="12"/>
    </row>
    <row r="69842" spans="7:7" x14ac:dyDescent="0.2">
      <c r="G69842" s="12"/>
    </row>
    <row r="69843" spans="7:7" x14ac:dyDescent="0.2">
      <c r="G69843" s="12"/>
    </row>
    <row r="69844" spans="7:7" x14ac:dyDescent="0.2">
      <c r="G69844" s="12"/>
    </row>
    <row r="69845" spans="7:7" x14ac:dyDescent="0.2">
      <c r="G69845" s="12"/>
    </row>
    <row r="69846" spans="7:7" x14ac:dyDescent="0.2">
      <c r="G69846" s="12"/>
    </row>
    <row r="69847" spans="7:7" x14ac:dyDescent="0.2">
      <c r="G69847" s="12"/>
    </row>
    <row r="69848" spans="7:7" x14ac:dyDescent="0.2">
      <c r="G69848" s="12"/>
    </row>
    <row r="69849" spans="7:7" x14ac:dyDescent="0.2">
      <c r="G69849" s="12"/>
    </row>
    <row r="69850" spans="7:7" x14ac:dyDescent="0.2">
      <c r="G69850" s="12"/>
    </row>
    <row r="69851" spans="7:7" x14ac:dyDescent="0.2">
      <c r="G69851" s="12"/>
    </row>
    <row r="69852" spans="7:7" x14ac:dyDescent="0.2">
      <c r="G69852" s="12"/>
    </row>
    <row r="69853" spans="7:7" x14ac:dyDescent="0.2">
      <c r="G69853" s="12"/>
    </row>
    <row r="69854" spans="7:7" x14ac:dyDescent="0.2">
      <c r="G69854" s="12"/>
    </row>
    <row r="69855" spans="7:7" x14ac:dyDescent="0.2">
      <c r="G69855" s="12"/>
    </row>
    <row r="69856" spans="7:7" x14ac:dyDescent="0.2">
      <c r="G69856" s="12"/>
    </row>
    <row r="69857" spans="7:7" x14ac:dyDescent="0.2">
      <c r="G69857" s="12"/>
    </row>
    <row r="69858" spans="7:7" x14ac:dyDescent="0.2">
      <c r="G69858" s="12"/>
    </row>
    <row r="69859" spans="7:7" x14ac:dyDescent="0.2">
      <c r="G69859" s="12"/>
    </row>
    <row r="69860" spans="7:7" x14ac:dyDescent="0.2">
      <c r="G69860" s="12"/>
    </row>
    <row r="69861" spans="7:7" x14ac:dyDescent="0.2">
      <c r="G69861" s="12"/>
    </row>
    <row r="69862" spans="7:7" x14ac:dyDescent="0.2">
      <c r="G69862" s="12"/>
    </row>
    <row r="69863" spans="7:7" x14ac:dyDescent="0.2">
      <c r="G69863" s="12"/>
    </row>
    <row r="69864" spans="7:7" x14ac:dyDescent="0.2">
      <c r="G69864" s="12"/>
    </row>
    <row r="69865" spans="7:7" x14ac:dyDescent="0.2">
      <c r="G69865" s="12"/>
    </row>
    <row r="69866" spans="7:7" x14ac:dyDescent="0.2">
      <c r="G69866" s="12"/>
    </row>
    <row r="69867" spans="7:7" x14ac:dyDescent="0.2">
      <c r="G69867" s="12"/>
    </row>
    <row r="69868" spans="7:7" x14ac:dyDescent="0.2">
      <c r="G69868" s="12"/>
    </row>
    <row r="69869" spans="7:7" x14ac:dyDescent="0.2">
      <c r="G69869" s="12"/>
    </row>
    <row r="69870" spans="7:7" x14ac:dyDescent="0.2">
      <c r="G69870" s="12"/>
    </row>
    <row r="69871" spans="7:7" x14ac:dyDescent="0.2">
      <c r="G69871" s="12"/>
    </row>
    <row r="69872" spans="7:7" x14ac:dyDescent="0.2">
      <c r="G69872" s="12"/>
    </row>
    <row r="69873" spans="7:7" x14ac:dyDescent="0.2">
      <c r="G69873" s="12"/>
    </row>
    <row r="69874" spans="7:7" x14ac:dyDescent="0.2">
      <c r="G69874" s="12"/>
    </row>
    <row r="69875" spans="7:7" x14ac:dyDescent="0.2">
      <c r="G69875" s="12"/>
    </row>
    <row r="69876" spans="7:7" x14ac:dyDescent="0.2">
      <c r="G69876" s="12"/>
    </row>
    <row r="69877" spans="7:7" x14ac:dyDescent="0.2">
      <c r="G69877" s="12"/>
    </row>
    <row r="69878" spans="7:7" x14ac:dyDescent="0.2">
      <c r="G69878" s="12"/>
    </row>
    <row r="69879" spans="7:7" x14ac:dyDescent="0.2">
      <c r="G69879" s="12"/>
    </row>
    <row r="69880" spans="7:7" x14ac:dyDescent="0.2">
      <c r="G69880" s="12"/>
    </row>
    <row r="69881" spans="7:7" x14ac:dyDescent="0.2">
      <c r="G69881" s="12"/>
    </row>
    <row r="69882" spans="7:7" x14ac:dyDescent="0.2">
      <c r="G69882" s="12"/>
    </row>
    <row r="69883" spans="7:7" x14ac:dyDescent="0.2">
      <c r="G69883" s="12"/>
    </row>
    <row r="69884" spans="7:7" x14ac:dyDescent="0.2">
      <c r="G69884" s="12"/>
    </row>
    <row r="69885" spans="7:7" x14ac:dyDescent="0.2">
      <c r="G69885" s="12"/>
    </row>
    <row r="69886" spans="7:7" x14ac:dyDescent="0.2">
      <c r="G69886" s="12"/>
    </row>
    <row r="69887" spans="7:7" x14ac:dyDescent="0.2">
      <c r="G69887" s="12"/>
    </row>
    <row r="69888" spans="7:7" x14ac:dyDescent="0.2">
      <c r="G69888" s="12"/>
    </row>
    <row r="69889" spans="7:7" x14ac:dyDescent="0.2">
      <c r="G69889" s="12"/>
    </row>
    <row r="69890" spans="7:7" x14ac:dyDescent="0.2">
      <c r="G69890" s="12"/>
    </row>
    <row r="69891" spans="7:7" x14ac:dyDescent="0.2">
      <c r="G69891" s="12"/>
    </row>
    <row r="69892" spans="7:7" x14ac:dyDescent="0.2">
      <c r="G69892" s="12"/>
    </row>
    <row r="69893" spans="7:7" x14ac:dyDescent="0.2">
      <c r="G69893" s="12"/>
    </row>
    <row r="69894" spans="7:7" x14ac:dyDescent="0.2">
      <c r="G69894" s="12"/>
    </row>
    <row r="69895" spans="7:7" x14ac:dyDescent="0.2">
      <c r="G69895" s="12"/>
    </row>
    <row r="69896" spans="7:7" x14ac:dyDescent="0.2">
      <c r="G69896" s="12"/>
    </row>
    <row r="69897" spans="7:7" x14ac:dyDescent="0.2">
      <c r="G69897" s="12"/>
    </row>
    <row r="69898" spans="7:7" x14ac:dyDescent="0.2">
      <c r="G69898" s="12"/>
    </row>
    <row r="69899" spans="7:7" x14ac:dyDescent="0.2">
      <c r="G69899" s="12"/>
    </row>
    <row r="69900" spans="7:7" x14ac:dyDescent="0.2">
      <c r="G69900" s="12"/>
    </row>
    <row r="69901" spans="7:7" x14ac:dyDescent="0.2">
      <c r="G69901" s="12"/>
    </row>
    <row r="69902" spans="7:7" x14ac:dyDescent="0.2">
      <c r="G69902" s="12"/>
    </row>
    <row r="69903" spans="7:7" x14ac:dyDescent="0.2">
      <c r="G69903" s="12"/>
    </row>
    <row r="69904" spans="7:7" x14ac:dyDescent="0.2">
      <c r="G69904" s="12"/>
    </row>
    <row r="69905" spans="7:7" x14ac:dyDescent="0.2">
      <c r="G69905" s="12"/>
    </row>
    <row r="69906" spans="7:7" x14ac:dyDescent="0.2">
      <c r="G69906" s="12"/>
    </row>
    <row r="69907" spans="7:7" x14ac:dyDescent="0.2">
      <c r="G69907" s="12"/>
    </row>
    <row r="69908" spans="7:7" x14ac:dyDescent="0.2">
      <c r="G69908" s="12"/>
    </row>
    <row r="69909" spans="7:7" x14ac:dyDescent="0.2">
      <c r="G69909" s="12"/>
    </row>
    <row r="69910" spans="7:7" x14ac:dyDescent="0.2">
      <c r="G69910" s="12"/>
    </row>
    <row r="69911" spans="7:7" x14ac:dyDescent="0.2">
      <c r="G69911" s="12"/>
    </row>
    <row r="69912" spans="7:7" x14ac:dyDescent="0.2">
      <c r="G69912" s="12"/>
    </row>
    <row r="69913" spans="7:7" x14ac:dyDescent="0.2">
      <c r="G69913" s="12"/>
    </row>
    <row r="69914" spans="7:7" x14ac:dyDescent="0.2">
      <c r="G69914" s="12"/>
    </row>
    <row r="69915" spans="7:7" x14ac:dyDescent="0.2">
      <c r="G69915" s="12"/>
    </row>
    <row r="69916" spans="7:7" x14ac:dyDescent="0.2">
      <c r="G69916" s="12"/>
    </row>
    <row r="69917" spans="7:7" x14ac:dyDescent="0.2">
      <c r="G69917" s="12"/>
    </row>
    <row r="69918" spans="7:7" x14ac:dyDescent="0.2">
      <c r="G69918" s="12"/>
    </row>
    <row r="69919" spans="7:7" x14ac:dyDescent="0.2">
      <c r="G69919" s="12"/>
    </row>
    <row r="69920" spans="7:7" x14ac:dyDescent="0.2">
      <c r="G69920" s="12"/>
    </row>
    <row r="69921" spans="7:7" x14ac:dyDescent="0.2">
      <c r="G69921" s="12"/>
    </row>
    <row r="69922" spans="7:7" x14ac:dyDescent="0.2">
      <c r="G69922" s="12"/>
    </row>
    <row r="69923" spans="7:7" x14ac:dyDescent="0.2">
      <c r="G69923" s="12"/>
    </row>
    <row r="69924" spans="7:7" x14ac:dyDescent="0.2">
      <c r="G69924" s="12"/>
    </row>
    <row r="69925" spans="7:7" x14ac:dyDescent="0.2">
      <c r="G69925" s="12"/>
    </row>
    <row r="69926" spans="7:7" x14ac:dyDescent="0.2">
      <c r="G69926" s="12"/>
    </row>
    <row r="69927" spans="7:7" x14ac:dyDescent="0.2">
      <c r="G69927" s="12"/>
    </row>
    <row r="69928" spans="7:7" x14ac:dyDescent="0.2">
      <c r="G69928" s="12"/>
    </row>
    <row r="69929" spans="7:7" x14ac:dyDescent="0.2">
      <c r="G69929" s="12"/>
    </row>
    <row r="69930" spans="7:7" x14ac:dyDescent="0.2">
      <c r="G69930" s="12"/>
    </row>
    <row r="69931" spans="7:7" x14ac:dyDescent="0.2">
      <c r="G69931" s="12"/>
    </row>
    <row r="69932" spans="7:7" x14ac:dyDescent="0.2">
      <c r="G69932" s="12"/>
    </row>
    <row r="69933" spans="7:7" x14ac:dyDescent="0.2">
      <c r="G69933" s="12"/>
    </row>
    <row r="69934" spans="7:7" x14ac:dyDescent="0.2">
      <c r="G69934" s="12"/>
    </row>
    <row r="69935" spans="7:7" x14ac:dyDescent="0.2">
      <c r="G69935" s="12"/>
    </row>
    <row r="69936" spans="7:7" x14ac:dyDescent="0.2">
      <c r="G69936" s="12"/>
    </row>
    <row r="69937" spans="7:7" x14ac:dyDescent="0.2">
      <c r="G69937" s="12"/>
    </row>
    <row r="69938" spans="7:7" x14ac:dyDescent="0.2">
      <c r="G69938" s="12"/>
    </row>
    <row r="69939" spans="7:7" x14ac:dyDescent="0.2">
      <c r="G69939" s="12"/>
    </row>
    <row r="69940" spans="7:7" x14ac:dyDescent="0.2">
      <c r="G69940" s="12"/>
    </row>
    <row r="69941" spans="7:7" x14ac:dyDescent="0.2">
      <c r="G69941" s="12"/>
    </row>
    <row r="69942" spans="7:7" x14ac:dyDescent="0.2">
      <c r="G69942" s="12"/>
    </row>
    <row r="69943" spans="7:7" x14ac:dyDescent="0.2">
      <c r="G69943" s="12"/>
    </row>
    <row r="69944" spans="7:7" x14ac:dyDescent="0.2">
      <c r="G69944" s="12"/>
    </row>
    <row r="69945" spans="7:7" x14ac:dyDescent="0.2">
      <c r="G69945" s="12"/>
    </row>
    <row r="69946" spans="7:7" x14ac:dyDescent="0.2">
      <c r="G69946" s="12"/>
    </row>
    <row r="69947" spans="7:7" x14ac:dyDescent="0.2">
      <c r="G69947" s="12"/>
    </row>
    <row r="69948" spans="7:7" x14ac:dyDescent="0.2">
      <c r="G69948" s="12"/>
    </row>
    <row r="69949" spans="7:7" x14ac:dyDescent="0.2">
      <c r="G69949" s="12"/>
    </row>
    <row r="69950" spans="7:7" x14ac:dyDescent="0.2">
      <c r="G69950" s="12"/>
    </row>
    <row r="69951" spans="7:7" x14ac:dyDescent="0.2">
      <c r="G69951" s="12"/>
    </row>
    <row r="69952" spans="7:7" x14ac:dyDescent="0.2">
      <c r="G69952" s="12"/>
    </row>
    <row r="69953" spans="7:7" x14ac:dyDescent="0.2">
      <c r="G69953" s="12"/>
    </row>
    <row r="69954" spans="7:7" x14ac:dyDescent="0.2">
      <c r="G69954" s="12"/>
    </row>
    <row r="69955" spans="7:7" x14ac:dyDescent="0.2">
      <c r="G69955" s="12"/>
    </row>
    <row r="69956" spans="7:7" x14ac:dyDescent="0.2">
      <c r="G69956" s="12"/>
    </row>
    <row r="69957" spans="7:7" x14ac:dyDescent="0.2">
      <c r="G69957" s="12"/>
    </row>
    <row r="69958" spans="7:7" x14ac:dyDescent="0.2">
      <c r="G69958" s="12"/>
    </row>
    <row r="69959" spans="7:7" x14ac:dyDescent="0.2">
      <c r="G69959" s="12"/>
    </row>
    <row r="69960" spans="7:7" x14ac:dyDescent="0.2">
      <c r="G69960" s="12"/>
    </row>
    <row r="69961" spans="7:7" x14ac:dyDescent="0.2">
      <c r="G69961" s="12"/>
    </row>
    <row r="69962" spans="7:7" x14ac:dyDescent="0.2">
      <c r="G69962" s="12"/>
    </row>
    <row r="69963" spans="7:7" x14ac:dyDescent="0.2">
      <c r="G69963" s="12"/>
    </row>
    <row r="69964" spans="7:7" x14ac:dyDescent="0.2">
      <c r="G69964" s="12"/>
    </row>
    <row r="69965" spans="7:7" x14ac:dyDescent="0.2">
      <c r="G69965" s="12"/>
    </row>
    <row r="69966" spans="7:7" x14ac:dyDescent="0.2">
      <c r="G69966" s="12"/>
    </row>
    <row r="69967" spans="7:7" x14ac:dyDescent="0.2">
      <c r="G69967" s="12"/>
    </row>
    <row r="69968" spans="7:7" x14ac:dyDescent="0.2">
      <c r="G69968" s="12"/>
    </row>
    <row r="69969" spans="7:7" x14ac:dyDescent="0.2">
      <c r="G69969" s="12"/>
    </row>
    <row r="69970" spans="7:7" x14ac:dyDescent="0.2">
      <c r="G69970" s="12"/>
    </row>
    <row r="69971" spans="7:7" x14ac:dyDescent="0.2">
      <c r="G69971" s="12"/>
    </row>
    <row r="69972" spans="7:7" x14ac:dyDescent="0.2">
      <c r="G69972" s="12"/>
    </row>
    <row r="69973" spans="7:7" x14ac:dyDescent="0.2">
      <c r="G69973" s="12"/>
    </row>
    <row r="69974" spans="7:7" x14ac:dyDescent="0.2">
      <c r="G69974" s="12"/>
    </row>
    <row r="69975" spans="7:7" x14ac:dyDescent="0.2">
      <c r="G69975" s="12"/>
    </row>
    <row r="69976" spans="7:7" x14ac:dyDescent="0.2">
      <c r="G69976" s="12"/>
    </row>
    <row r="69977" spans="7:7" x14ac:dyDescent="0.2">
      <c r="G69977" s="12"/>
    </row>
    <row r="69978" spans="7:7" x14ac:dyDescent="0.2">
      <c r="G69978" s="12"/>
    </row>
    <row r="69979" spans="7:7" x14ac:dyDescent="0.2">
      <c r="G69979" s="12"/>
    </row>
    <row r="69980" spans="7:7" x14ac:dyDescent="0.2">
      <c r="G69980" s="12"/>
    </row>
    <row r="69981" spans="7:7" x14ac:dyDescent="0.2">
      <c r="G69981" s="12"/>
    </row>
    <row r="69982" spans="7:7" x14ac:dyDescent="0.2">
      <c r="G69982" s="12"/>
    </row>
    <row r="69983" spans="7:7" x14ac:dyDescent="0.2">
      <c r="G69983" s="12"/>
    </row>
    <row r="69984" spans="7:7" x14ac:dyDescent="0.2">
      <c r="G69984" s="12"/>
    </row>
    <row r="69985" spans="7:7" x14ac:dyDescent="0.2">
      <c r="G69985" s="12"/>
    </row>
    <row r="69986" spans="7:7" x14ac:dyDescent="0.2">
      <c r="G69986" s="12"/>
    </row>
    <row r="69987" spans="7:7" x14ac:dyDescent="0.2">
      <c r="G69987" s="12"/>
    </row>
    <row r="69988" spans="7:7" x14ac:dyDescent="0.2">
      <c r="G69988" s="12"/>
    </row>
    <row r="69989" spans="7:7" x14ac:dyDescent="0.2">
      <c r="G69989" s="12"/>
    </row>
    <row r="69990" spans="7:7" x14ac:dyDescent="0.2">
      <c r="G69990" s="12"/>
    </row>
    <row r="69991" spans="7:7" x14ac:dyDescent="0.2">
      <c r="G69991" s="12"/>
    </row>
    <row r="69992" spans="7:7" x14ac:dyDescent="0.2">
      <c r="G69992" s="12"/>
    </row>
    <row r="69993" spans="7:7" x14ac:dyDescent="0.2">
      <c r="G69993" s="12"/>
    </row>
    <row r="69994" spans="7:7" x14ac:dyDescent="0.2">
      <c r="G69994" s="12"/>
    </row>
    <row r="69995" spans="7:7" x14ac:dyDescent="0.2">
      <c r="G69995" s="12"/>
    </row>
    <row r="69996" spans="7:7" x14ac:dyDescent="0.2">
      <c r="G69996" s="12"/>
    </row>
    <row r="69997" spans="7:7" x14ac:dyDescent="0.2">
      <c r="G69997" s="12"/>
    </row>
    <row r="69998" spans="7:7" x14ac:dyDescent="0.2">
      <c r="G69998" s="12"/>
    </row>
    <row r="69999" spans="7:7" x14ac:dyDescent="0.2">
      <c r="G69999" s="12"/>
    </row>
    <row r="70000" spans="7:7" x14ac:dyDescent="0.2">
      <c r="G70000" s="12"/>
    </row>
    <row r="70001" spans="7:7" x14ac:dyDescent="0.2">
      <c r="G70001" s="12"/>
    </row>
    <row r="70002" spans="7:7" x14ac:dyDescent="0.2">
      <c r="G70002" s="12"/>
    </row>
    <row r="70003" spans="7:7" x14ac:dyDescent="0.2">
      <c r="G70003" s="12"/>
    </row>
    <row r="70004" spans="7:7" x14ac:dyDescent="0.2">
      <c r="G70004" s="12"/>
    </row>
    <row r="70005" spans="7:7" x14ac:dyDescent="0.2">
      <c r="G70005" s="12"/>
    </row>
    <row r="70006" spans="7:7" x14ac:dyDescent="0.2">
      <c r="G70006" s="12"/>
    </row>
    <row r="70007" spans="7:7" x14ac:dyDescent="0.2">
      <c r="G70007" s="12"/>
    </row>
    <row r="70008" spans="7:7" x14ac:dyDescent="0.2">
      <c r="G70008" s="12"/>
    </row>
    <row r="70009" spans="7:7" x14ac:dyDescent="0.2">
      <c r="G70009" s="12"/>
    </row>
    <row r="70010" spans="7:7" x14ac:dyDescent="0.2">
      <c r="G70010" s="12"/>
    </row>
    <row r="70011" spans="7:7" x14ac:dyDescent="0.2">
      <c r="G70011" s="12"/>
    </row>
    <row r="70012" spans="7:7" x14ac:dyDescent="0.2">
      <c r="G70012" s="12"/>
    </row>
    <row r="70013" spans="7:7" x14ac:dyDescent="0.2">
      <c r="G70013" s="12"/>
    </row>
    <row r="70014" spans="7:7" x14ac:dyDescent="0.2">
      <c r="G70014" s="12"/>
    </row>
    <row r="70015" spans="7:7" x14ac:dyDescent="0.2">
      <c r="G70015" s="12"/>
    </row>
    <row r="70016" spans="7:7" x14ac:dyDescent="0.2">
      <c r="G70016" s="12"/>
    </row>
    <row r="70017" spans="7:7" x14ac:dyDescent="0.2">
      <c r="G70017" s="12"/>
    </row>
    <row r="70018" spans="7:7" x14ac:dyDescent="0.2">
      <c r="G70018" s="12"/>
    </row>
    <row r="70019" spans="7:7" x14ac:dyDescent="0.2">
      <c r="G70019" s="12"/>
    </row>
    <row r="70020" spans="7:7" x14ac:dyDescent="0.2">
      <c r="G70020" s="12"/>
    </row>
    <row r="70021" spans="7:7" x14ac:dyDescent="0.2">
      <c r="G70021" s="12"/>
    </row>
    <row r="70022" spans="7:7" x14ac:dyDescent="0.2">
      <c r="G70022" s="12"/>
    </row>
    <row r="70023" spans="7:7" x14ac:dyDescent="0.2">
      <c r="G70023" s="12"/>
    </row>
    <row r="70024" spans="7:7" x14ac:dyDescent="0.2">
      <c r="G70024" s="12"/>
    </row>
    <row r="70025" spans="7:7" x14ac:dyDescent="0.2">
      <c r="G70025" s="12"/>
    </row>
    <row r="70026" spans="7:7" x14ac:dyDescent="0.2">
      <c r="G70026" s="12"/>
    </row>
    <row r="70027" spans="7:7" x14ac:dyDescent="0.2">
      <c r="G70027" s="12"/>
    </row>
    <row r="70028" spans="7:7" x14ac:dyDescent="0.2">
      <c r="G70028" s="12"/>
    </row>
    <row r="70029" spans="7:7" x14ac:dyDescent="0.2">
      <c r="G70029" s="12"/>
    </row>
    <row r="70030" spans="7:7" x14ac:dyDescent="0.2">
      <c r="G70030" s="12"/>
    </row>
    <row r="70031" spans="7:7" x14ac:dyDescent="0.2">
      <c r="G70031" s="12"/>
    </row>
    <row r="70032" spans="7:7" x14ac:dyDescent="0.2">
      <c r="G70032" s="12"/>
    </row>
    <row r="70033" spans="7:7" x14ac:dyDescent="0.2">
      <c r="G70033" s="12"/>
    </row>
    <row r="70034" spans="7:7" x14ac:dyDescent="0.2">
      <c r="G70034" s="12"/>
    </row>
    <row r="70035" spans="7:7" x14ac:dyDescent="0.2">
      <c r="G70035" s="12"/>
    </row>
    <row r="70036" spans="7:7" x14ac:dyDescent="0.2">
      <c r="G70036" s="12"/>
    </row>
    <row r="70037" spans="7:7" x14ac:dyDescent="0.2">
      <c r="G70037" s="12"/>
    </row>
    <row r="70038" spans="7:7" x14ac:dyDescent="0.2">
      <c r="G70038" s="12"/>
    </row>
    <row r="70039" spans="7:7" x14ac:dyDescent="0.2">
      <c r="G70039" s="12"/>
    </row>
    <row r="70040" spans="7:7" x14ac:dyDescent="0.2">
      <c r="G70040" s="12"/>
    </row>
    <row r="70041" spans="7:7" x14ac:dyDescent="0.2">
      <c r="G70041" s="12"/>
    </row>
    <row r="70042" spans="7:7" x14ac:dyDescent="0.2">
      <c r="G70042" s="12"/>
    </row>
    <row r="70043" spans="7:7" x14ac:dyDescent="0.2">
      <c r="G70043" s="12"/>
    </row>
    <row r="70044" spans="7:7" x14ac:dyDescent="0.2">
      <c r="G70044" s="12"/>
    </row>
    <row r="70045" spans="7:7" x14ac:dyDescent="0.2">
      <c r="G70045" s="12"/>
    </row>
    <row r="70046" spans="7:7" x14ac:dyDescent="0.2">
      <c r="G70046" s="12"/>
    </row>
    <row r="70047" spans="7:7" x14ac:dyDescent="0.2">
      <c r="G70047" s="12"/>
    </row>
    <row r="70048" spans="7:7" x14ac:dyDescent="0.2">
      <c r="G70048" s="12"/>
    </row>
    <row r="70049" spans="7:7" x14ac:dyDescent="0.2">
      <c r="G70049" s="12"/>
    </row>
    <row r="70050" spans="7:7" x14ac:dyDescent="0.2">
      <c r="G70050" s="12"/>
    </row>
    <row r="70051" spans="7:7" x14ac:dyDescent="0.2">
      <c r="G70051" s="12"/>
    </row>
    <row r="70052" spans="7:7" x14ac:dyDescent="0.2">
      <c r="G70052" s="12"/>
    </row>
    <row r="70053" spans="7:7" x14ac:dyDescent="0.2">
      <c r="G70053" s="12"/>
    </row>
    <row r="70054" spans="7:7" x14ac:dyDescent="0.2">
      <c r="G70054" s="12"/>
    </row>
    <row r="70055" spans="7:7" x14ac:dyDescent="0.2">
      <c r="G70055" s="12"/>
    </row>
    <row r="70056" spans="7:7" x14ac:dyDescent="0.2">
      <c r="G70056" s="12"/>
    </row>
    <row r="70057" spans="7:7" x14ac:dyDescent="0.2">
      <c r="G70057" s="12"/>
    </row>
    <row r="70058" spans="7:7" x14ac:dyDescent="0.2">
      <c r="G70058" s="12"/>
    </row>
    <row r="70059" spans="7:7" x14ac:dyDescent="0.2">
      <c r="G70059" s="12"/>
    </row>
    <row r="70060" spans="7:7" x14ac:dyDescent="0.2">
      <c r="G70060" s="12"/>
    </row>
    <row r="70061" spans="7:7" x14ac:dyDescent="0.2">
      <c r="G70061" s="12"/>
    </row>
    <row r="70062" spans="7:7" x14ac:dyDescent="0.2">
      <c r="G70062" s="12"/>
    </row>
    <row r="70063" spans="7:7" x14ac:dyDescent="0.2">
      <c r="G70063" s="12"/>
    </row>
    <row r="70064" spans="7:7" x14ac:dyDescent="0.2">
      <c r="G70064" s="12"/>
    </row>
    <row r="70065" spans="7:7" x14ac:dyDescent="0.2">
      <c r="G70065" s="12"/>
    </row>
    <row r="70066" spans="7:7" x14ac:dyDescent="0.2">
      <c r="G70066" s="12"/>
    </row>
    <row r="70067" spans="7:7" x14ac:dyDescent="0.2">
      <c r="G70067" s="12"/>
    </row>
    <row r="70068" spans="7:7" x14ac:dyDescent="0.2">
      <c r="G70068" s="12"/>
    </row>
    <row r="70069" spans="7:7" x14ac:dyDescent="0.2">
      <c r="G70069" s="12"/>
    </row>
    <row r="70070" spans="7:7" x14ac:dyDescent="0.2">
      <c r="G70070" s="12"/>
    </row>
    <row r="70071" spans="7:7" x14ac:dyDescent="0.2">
      <c r="G70071" s="12"/>
    </row>
    <row r="70072" spans="7:7" x14ac:dyDescent="0.2">
      <c r="G70072" s="12"/>
    </row>
    <row r="70073" spans="7:7" x14ac:dyDescent="0.2">
      <c r="G70073" s="12"/>
    </row>
    <row r="70074" spans="7:7" x14ac:dyDescent="0.2">
      <c r="G70074" s="12"/>
    </row>
    <row r="70075" spans="7:7" x14ac:dyDescent="0.2">
      <c r="G70075" s="12"/>
    </row>
    <row r="70076" spans="7:7" x14ac:dyDescent="0.2">
      <c r="G70076" s="12"/>
    </row>
    <row r="70077" spans="7:7" x14ac:dyDescent="0.2">
      <c r="G70077" s="12"/>
    </row>
    <row r="70078" spans="7:7" x14ac:dyDescent="0.2">
      <c r="G70078" s="12"/>
    </row>
    <row r="70079" spans="7:7" x14ac:dyDescent="0.2">
      <c r="G70079" s="12"/>
    </row>
    <row r="70080" spans="7:7" x14ac:dyDescent="0.2">
      <c r="G70080" s="12"/>
    </row>
    <row r="70081" spans="7:7" x14ac:dyDescent="0.2">
      <c r="G70081" s="12"/>
    </row>
    <row r="70082" spans="7:7" x14ac:dyDescent="0.2">
      <c r="G70082" s="12"/>
    </row>
    <row r="70083" spans="7:7" x14ac:dyDescent="0.2">
      <c r="G70083" s="12"/>
    </row>
    <row r="70084" spans="7:7" x14ac:dyDescent="0.2">
      <c r="G70084" s="12"/>
    </row>
    <row r="70085" spans="7:7" x14ac:dyDescent="0.2">
      <c r="G70085" s="12"/>
    </row>
    <row r="70086" spans="7:7" x14ac:dyDescent="0.2">
      <c r="G70086" s="12"/>
    </row>
    <row r="70087" spans="7:7" x14ac:dyDescent="0.2">
      <c r="G70087" s="12"/>
    </row>
    <row r="70088" spans="7:7" x14ac:dyDescent="0.2">
      <c r="G70088" s="12"/>
    </row>
    <row r="70089" spans="7:7" x14ac:dyDescent="0.2">
      <c r="G70089" s="12"/>
    </row>
    <row r="70090" spans="7:7" x14ac:dyDescent="0.2">
      <c r="G70090" s="12"/>
    </row>
    <row r="70091" spans="7:7" x14ac:dyDescent="0.2">
      <c r="G70091" s="12"/>
    </row>
    <row r="70092" spans="7:7" x14ac:dyDescent="0.2">
      <c r="G70092" s="12"/>
    </row>
    <row r="70093" spans="7:7" x14ac:dyDescent="0.2">
      <c r="G70093" s="12"/>
    </row>
    <row r="70094" spans="7:7" x14ac:dyDescent="0.2">
      <c r="G70094" s="12"/>
    </row>
    <row r="70095" spans="7:7" x14ac:dyDescent="0.2">
      <c r="G70095" s="12"/>
    </row>
    <row r="70096" spans="7:7" x14ac:dyDescent="0.2">
      <c r="G70096" s="12"/>
    </row>
    <row r="70097" spans="7:7" x14ac:dyDescent="0.2">
      <c r="G70097" s="12"/>
    </row>
    <row r="70098" spans="7:7" x14ac:dyDescent="0.2">
      <c r="G70098" s="12"/>
    </row>
    <row r="70099" spans="7:7" x14ac:dyDescent="0.2">
      <c r="G70099" s="12"/>
    </row>
    <row r="70100" spans="7:7" x14ac:dyDescent="0.2">
      <c r="G70100" s="12"/>
    </row>
    <row r="70101" spans="7:7" x14ac:dyDescent="0.2">
      <c r="G70101" s="12"/>
    </row>
    <row r="70102" spans="7:7" x14ac:dyDescent="0.2">
      <c r="G70102" s="12"/>
    </row>
    <row r="70103" spans="7:7" x14ac:dyDescent="0.2">
      <c r="G70103" s="12"/>
    </row>
    <row r="70104" spans="7:7" x14ac:dyDescent="0.2">
      <c r="G70104" s="12"/>
    </row>
    <row r="70105" spans="7:7" x14ac:dyDescent="0.2">
      <c r="G70105" s="12"/>
    </row>
    <row r="70106" spans="7:7" x14ac:dyDescent="0.2">
      <c r="G70106" s="12"/>
    </row>
    <row r="70107" spans="7:7" x14ac:dyDescent="0.2">
      <c r="G70107" s="12"/>
    </row>
    <row r="70108" spans="7:7" x14ac:dyDescent="0.2">
      <c r="G70108" s="12"/>
    </row>
    <row r="70109" spans="7:7" x14ac:dyDescent="0.2">
      <c r="G70109" s="12"/>
    </row>
    <row r="70110" spans="7:7" x14ac:dyDescent="0.2">
      <c r="G70110" s="12"/>
    </row>
    <row r="70111" spans="7:7" x14ac:dyDescent="0.2">
      <c r="G70111" s="12"/>
    </row>
    <row r="70112" spans="7:7" x14ac:dyDescent="0.2">
      <c r="G70112" s="12"/>
    </row>
    <row r="70113" spans="7:7" x14ac:dyDescent="0.2">
      <c r="G70113" s="12"/>
    </row>
    <row r="70114" spans="7:7" x14ac:dyDescent="0.2">
      <c r="G70114" s="12"/>
    </row>
    <row r="70115" spans="7:7" x14ac:dyDescent="0.2">
      <c r="G70115" s="12"/>
    </row>
    <row r="70116" spans="7:7" x14ac:dyDescent="0.2">
      <c r="G70116" s="12"/>
    </row>
    <row r="70117" spans="7:7" x14ac:dyDescent="0.2">
      <c r="G70117" s="12"/>
    </row>
    <row r="70118" spans="7:7" x14ac:dyDescent="0.2">
      <c r="G70118" s="12"/>
    </row>
    <row r="70119" spans="7:7" x14ac:dyDescent="0.2">
      <c r="G70119" s="12"/>
    </row>
    <row r="70120" spans="7:7" x14ac:dyDescent="0.2">
      <c r="G70120" s="12"/>
    </row>
    <row r="70121" spans="7:7" x14ac:dyDescent="0.2">
      <c r="G70121" s="12"/>
    </row>
    <row r="70122" spans="7:7" x14ac:dyDescent="0.2">
      <c r="G70122" s="12"/>
    </row>
    <row r="70123" spans="7:7" x14ac:dyDescent="0.2">
      <c r="G70123" s="12"/>
    </row>
    <row r="70124" spans="7:7" x14ac:dyDescent="0.2">
      <c r="G70124" s="12"/>
    </row>
    <row r="70125" spans="7:7" x14ac:dyDescent="0.2">
      <c r="G70125" s="12"/>
    </row>
    <row r="70126" spans="7:7" x14ac:dyDescent="0.2">
      <c r="G70126" s="12"/>
    </row>
    <row r="70127" spans="7:7" x14ac:dyDescent="0.2">
      <c r="G70127" s="12"/>
    </row>
    <row r="70128" spans="7:7" x14ac:dyDescent="0.2">
      <c r="G70128" s="12"/>
    </row>
    <row r="70129" spans="7:7" x14ac:dyDescent="0.2">
      <c r="G70129" s="12"/>
    </row>
    <row r="70130" spans="7:7" x14ac:dyDescent="0.2">
      <c r="G70130" s="12"/>
    </row>
    <row r="70131" spans="7:7" x14ac:dyDescent="0.2">
      <c r="G70131" s="12"/>
    </row>
    <row r="70132" spans="7:7" x14ac:dyDescent="0.2">
      <c r="G70132" s="12"/>
    </row>
    <row r="70133" spans="7:7" x14ac:dyDescent="0.2">
      <c r="G70133" s="12"/>
    </row>
    <row r="70134" spans="7:7" x14ac:dyDescent="0.2">
      <c r="G70134" s="12"/>
    </row>
    <row r="70135" spans="7:7" x14ac:dyDescent="0.2">
      <c r="G70135" s="12"/>
    </row>
    <row r="70136" spans="7:7" x14ac:dyDescent="0.2">
      <c r="G70136" s="12"/>
    </row>
    <row r="70137" spans="7:7" x14ac:dyDescent="0.2">
      <c r="G70137" s="12"/>
    </row>
    <row r="70138" spans="7:7" x14ac:dyDescent="0.2">
      <c r="G70138" s="12"/>
    </row>
    <row r="70139" spans="7:7" x14ac:dyDescent="0.2">
      <c r="G70139" s="12"/>
    </row>
    <row r="70140" spans="7:7" x14ac:dyDescent="0.2">
      <c r="G70140" s="12"/>
    </row>
    <row r="70141" spans="7:7" x14ac:dyDescent="0.2">
      <c r="G70141" s="12"/>
    </row>
    <row r="70142" spans="7:7" x14ac:dyDescent="0.2">
      <c r="G70142" s="12"/>
    </row>
    <row r="70143" spans="7:7" x14ac:dyDescent="0.2">
      <c r="G70143" s="12"/>
    </row>
    <row r="70144" spans="7:7" x14ac:dyDescent="0.2">
      <c r="G70144" s="12"/>
    </row>
    <row r="70145" spans="7:7" x14ac:dyDescent="0.2">
      <c r="G70145" s="12"/>
    </row>
    <row r="70146" spans="7:7" x14ac:dyDescent="0.2">
      <c r="G70146" s="12"/>
    </row>
    <row r="70147" spans="7:7" x14ac:dyDescent="0.2">
      <c r="G70147" s="12"/>
    </row>
    <row r="70148" spans="7:7" x14ac:dyDescent="0.2">
      <c r="G70148" s="12"/>
    </row>
    <row r="70149" spans="7:7" x14ac:dyDescent="0.2">
      <c r="G70149" s="12"/>
    </row>
    <row r="70150" spans="7:7" x14ac:dyDescent="0.2">
      <c r="G70150" s="12"/>
    </row>
    <row r="70151" spans="7:7" x14ac:dyDescent="0.2">
      <c r="G70151" s="12"/>
    </row>
    <row r="70152" spans="7:7" x14ac:dyDescent="0.2">
      <c r="G70152" s="12"/>
    </row>
    <row r="70153" spans="7:7" x14ac:dyDescent="0.2">
      <c r="G70153" s="12"/>
    </row>
    <row r="70154" spans="7:7" x14ac:dyDescent="0.2">
      <c r="G70154" s="12"/>
    </row>
    <row r="70155" spans="7:7" x14ac:dyDescent="0.2">
      <c r="G70155" s="12"/>
    </row>
    <row r="70156" spans="7:7" x14ac:dyDescent="0.2">
      <c r="G70156" s="12"/>
    </row>
    <row r="70157" spans="7:7" x14ac:dyDescent="0.2">
      <c r="G70157" s="12"/>
    </row>
    <row r="70158" spans="7:7" x14ac:dyDescent="0.2">
      <c r="G70158" s="12"/>
    </row>
    <row r="70159" spans="7:7" x14ac:dyDescent="0.2">
      <c r="G70159" s="12"/>
    </row>
    <row r="70160" spans="7:7" x14ac:dyDescent="0.2">
      <c r="G70160" s="12"/>
    </row>
    <row r="70161" spans="7:7" x14ac:dyDescent="0.2">
      <c r="G70161" s="12"/>
    </row>
    <row r="70162" spans="7:7" x14ac:dyDescent="0.2">
      <c r="G70162" s="12"/>
    </row>
    <row r="70163" spans="7:7" x14ac:dyDescent="0.2">
      <c r="G70163" s="12"/>
    </row>
    <row r="70164" spans="7:7" x14ac:dyDescent="0.2">
      <c r="G70164" s="12"/>
    </row>
    <row r="70165" spans="7:7" x14ac:dyDescent="0.2">
      <c r="G70165" s="12"/>
    </row>
    <row r="70166" spans="7:7" x14ac:dyDescent="0.2">
      <c r="G70166" s="12"/>
    </row>
    <row r="70167" spans="7:7" x14ac:dyDescent="0.2">
      <c r="G70167" s="12"/>
    </row>
    <row r="70168" spans="7:7" x14ac:dyDescent="0.2">
      <c r="G70168" s="12"/>
    </row>
    <row r="70169" spans="7:7" x14ac:dyDescent="0.2">
      <c r="G70169" s="12"/>
    </row>
    <row r="70170" spans="7:7" x14ac:dyDescent="0.2">
      <c r="G70170" s="12"/>
    </row>
    <row r="70171" spans="7:7" x14ac:dyDescent="0.2">
      <c r="G70171" s="12"/>
    </row>
    <row r="70172" spans="7:7" x14ac:dyDescent="0.2">
      <c r="G70172" s="12"/>
    </row>
    <row r="70173" spans="7:7" x14ac:dyDescent="0.2">
      <c r="G70173" s="12"/>
    </row>
    <row r="70174" spans="7:7" x14ac:dyDescent="0.2">
      <c r="G70174" s="12"/>
    </row>
    <row r="70175" spans="7:7" x14ac:dyDescent="0.2">
      <c r="G70175" s="12"/>
    </row>
    <row r="70176" spans="7:7" x14ac:dyDescent="0.2">
      <c r="G70176" s="12"/>
    </row>
    <row r="70177" spans="7:7" x14ac:dyDescent="0.2">
      <c r="G70177" s="12"/>
    </row>
    <row r="70178" spans="7:7" x14ac:dyDescent="0.2">
      <c r="G70178" s="12"/>
    </row>
    <row r="70179" spans="7:7" x14ac:dyDescent="0.2">
      <c r="G70179" s="12"/>
    </row>
    <row r="70180" spans="7:7" x14ac:dyDescent="0.2">
      <c r="G70180" s="12"/>
    </row>
    <row r="70181" spans="7:7" x14ac:dyDescent="0.2">
      <c r="G70181" s="12"/>
    </row>
    <row r="70182" spans="7:7" x14ac:dyDescent="0.2">
      <c r="G70182" s="12"/>
    </row>
    <row r="70183" spans="7:7" x14ac:dyDescent="0.2">
      <c r="G70183" s="12"/>
    </row>
    <row r="70184" spans="7:7" x14ac:dyDescent="0.2">
      <c r="G70184" s="12"/>
    </row>
    <row r="70185" spans="7:7" x14ac:dyDescent="0.2">
      <c r="G70185" s="12"/>
    </row>
    <row r="70186" spans="7:7" x14ac:dyDescent="0.2">
      <c r="G70186" s="12"/>
    </row>
    <row r="70187" spans="7:7" x14ac:dyDescent="0.2">
      <c r="G70187" s="12"/>
    </row>
    <row r="70188" spans="7:7" x14ac:dyDescent="0.2">
      <c r="G70188" s="12"/>
    </row>
    <row r="70189" spans="7:7" x14ac:dyDescent="0.2">
      <c r="G70189" s="12"/>
    </row>
    <row r="70190" spans="7:7" x14ac:dyDescent="0.2">
      <c r="G70190" s="12"/>
    </row>
    <row r="70191" spans="7:7" x14ac:dyDescent="0.2">
      <c r="G70191" s="12"/>
    </row>
    <row r="70192" spans="7:7" x14ac:dyDescent="0.2">
      <c r="G70192" s="12"/>
    </row>
    <row r="70193" spans="7:7" x14ac:dyDescent="0.2">
      <c r="G70193" s="12"/>
    </row>
    <row r="70194" spans="7:7" x14ac:dyDescent="0.2">
      <c r="G70194" s="12"/>
    </row>
    <row r="70195" spans="7:7" x14ac:dyDescent="0.2">
      <c r="G70195" s="12"/>
    </row>
    <row r="70196" spans="7:7" x14ac:dyDescent="0.2">
      <c r="G70196" s="12"/>
    </row>
    <row r="70197" spans="7:7" x14ac:dyDescent="0.2">
      <c r="G70197" s="12"/>
    </row>
    <row r="70198" spans="7:7" x14ac:dyDescent="0.2">
      <c r="G70198" s="12"/>
    </row>
    <row r="70199" spans="7:7" x14ac:dyDescent="0.2">
      <c r="G70199" s="12"/>
    </row>
    <row r="70200" spans="7:7" x14ac:dyDescent="0.2">
      <c r="G70200" s="12"/>
    </row>
    <row r="70201" spans="7:7" x14ac:dyDescent="0.2">
      <c r="G70201" s="12"/>
    </row>
    <row r="70202" spans="7:7" x14ac:dyDescent="0.2">
      <c r="G70202" s="12"/>
    </row>
    <row r="70203" spans="7:7" x14ac:dyDescent="0.2">
      <c r="G70203" s="12"/>
    </row>
    <row r="70204" spans="7:7" x14ac:dyDescent="0.2">
      <c r="G70204" s="12"/>
    </row>
    <row r="70205" spans="7:7" x14ac:dyDescent="0.2">
      <c r="G70205" s="12"/>
    </row>
    <row r="70206" spans="7:7" x14ac:dyDescent="0.2">
      <c r="G70206" s="12"/>
    </row>
    <row r="70207" spans="7:7" x14ac:dyDescent="0.2">
      <c r="G70207" s="12"/>
    </row>
    <row r="70208" spans="7:7" x14ac:dyDescent="0.2">
      <c r="G70208" s="12"/>
    </row>
    <row r="70209" spans="7:7" x14ac:dyDescent="0.2">
      <c r="G70209" s="12"/>
    </row>
    <row r="70210" spans="7:7" x14ac:dyDescent="0.2">
      <c r="G70210" s="12"/>
    </row>
    <row r="70211" spans="7:7" x14ac:dyDescent="0.2">
      <c r="G70211" s="12"/>
    </row>
    <row r="70212" spans="7:7" x14ac:dyDescent="0.2">
      <c r="G70212" s="12"/>
    </row>
    <row r="70213" spans="7:7" x14ac:dyDescent="0.2">
      <c r="G70213" s="12"/>
    </row>
    <row r="70214" spans="7:7" x14ac:dyDescent="0.2">
      <c r="G70214" s="12"/>
    </row>
    <row r="70215" spans="7:7" x14ac:dyDescent="0.2">
      <c r="G70215" s="12"/>
    </row>
    <row r="70216" spans="7:7" x14ac:dyDescent="0.2">
      <c r="G70216" s="12"/>
    </row>
    <row r="70217" spans="7:7" x14ac:dyDescent="0.2">
      <c r="G70217" s="12"/>
    </row>
    <row r="70218" spans="7:7" x14ac:dyDescent="0.2">
      <c r="G70218" s="12"/>
    </row>
    <row r="70219" spans="7:7" x14ac:dyDescent="0.2">
      <c r="G70219" s="12"/>
    </row>
    <row r="70220" spans="7:7" x14ac:dyDescent="0.2">
      <c r="G70220" s="12"/>
    </row>
    <row r="70221" spans="7:7" x14ac:dyDescent="0.2">
      <c r="G70221" s="12"/>
    </row>
    <row r="70222" spans="7:7" x14ac:dyDescent="0.2">
      <c r="G70222" s="12"/>
    </row>
    <row r="70223" spans="7:7" x14ac:dyDescent="0.2">
      <c r="G70223" s="12"/>
    </row>
    <row r="70224" spans="7:7" x14ac:dyDescent="0.2">
      <c r="G70224" s="12"/>
    </row>
    <row r="70225" spans="7:7" x14ac:dyDescent="0.2">
      <c r="G70225" s="12"/>
    </row>
    <row r="70226" spans="7:7" x14ac:dyDescent="0.2">
      <c r="G70226" s="12"/>
    </row>
    <row r="70227" spans="7:7" x14ac:dyDescent="0.2">
      <c r="G70227" s="12"/>
    </row>
    <row r="70228" spans="7:7" x14ac:dyDescent="0.2">
      <c r="G70228" s="12"/>
    </row>
    <row r="70229" spans="7:7" x14ac:dyDescent="0.2">
      <c r="G70229" s="12"/>
    </row>
    <row r="70230" spans="7:7" x14ac:dyDescent="0.2">
      <c r="G70230" s="12"/>
    </row>
    <row r="70231" spans="7:7" x14ac:dyDescent="0.2">
      <c r="G70231" s="12"/>
    </row>
    <row r="70232" spans="7:7" x14ac:dyDescent="0.2">
      <c r="G70232" s="12"/>
    </row>
    <row r="70233" spans="7:7" x14ac:dyDescent="0.2">
      <c r="G70233" s="12"/>
    </row>
    <row r="70234" spans="7:7" x14ac:dyDescent="0.2">
      <c r="G70234" s="12"/>
    </row>
    <row r="70235" spans="7:7" x14ac:dyDescent="0.2">
      <c r="G70235" s="12"/>
    </row>
    <row r="70236" spans="7:7" x14ac:dyDescent="0.2">
      <c r="G70236" s="12"/>
    </row>
    <row r="70237" spans="7:7" x14ac:dyDescent="0.2">
      <c r="G70237" s="12"/>
    </row>
    <row r="70238" spans="7:7" x14ac:dyDescent="0.2">
      <c r="G70238" s="12"/>
    </row>
    <row r="70239" spans="7:7" x14ac:dyDescent="0.2">
      <c r="G70239" s="12"/>
    </row>
    <row r="70240" spans="7:7" x14ac:dyDescent="0.2">
      <c r="G70240" s="12"/>
    </row>
    <row r="70241" spans="7:7" x14ac:dyDescent="0.2">
      <c r="G70241" s="12"/>
    </row>
    <row r="70242" spans="7:7" x14ac:dyDescent="0.2">
      <c r="G70242" s="12"/>
    </row>
    <row r="70243" spans="7:7" x14ac:dyDescent="0.2">
      <c r="G70243" s="12"/>
    </row>
    <row r="70244" spans="7:7" x14ac:dyDescent="0.2">
      <c r="G70244" s="12"/>
    </row>
    <row r="70245" spans="7:7" x14ac:dyDescent="0.2">
      <c r="G70245" s="12"/>
    </row>
    <row r="70246" spans="7:7" x14ac:dyDescent="0.2">
      <c r="G70246" s="12"/>
    </row>
    <row r="70247" spans="7:7" x14ac:dyDescent="0.2">
      <c r="G70247" s="12"/>
    </row>
    <row r="70248" spans="7:7" x14ac:dyDescent="0.2">
      <c r="G70248" s="12"/>
    </row>
    <row r="70249" spans="7:7" x14ac:dyDescent="0.2">
      <c r="G70249" s="12"/>
    </row>
    <row r="70250" spans="7:7" x14ac:dyDescent="0.2">
      <c r="G70250" s="12"/>
    </row>
    <row r="70251" spans="7:7" x14ac:dyDescent="0.2">
      <c r="G70251" s="12"/>
    </row>
    <row r="70252" spans="7:7" x14ac:dyDescent="0.2">
      <c r="G70252" s="12"/>
    </row>
    <row r="70253" spans="7:7" x14ac:dyDescent="0.2">
      <c r="G70253" s="12"/>
    </row>
    <row r="70254" spans="7:7" x14ac:dyDescent="0.2">
      <c r="G70254" s="12"/>
    </row>
    <row r="70255" spans="7:7" x14ac:dyDescent="0.2">
      <c r="G70255" s="12"/>
    </row>
    <row r="70256" spans="7:7" x14ac:dyDescent="0.2">
      <c r="G70256" s="12"/>
    </row>
    <row r="70257" spans="7:7" x14ac:dyDescent="0.2">
      <c r="G70257" s="12"/>
    </row>
    <row r="70258" spans="7:7" x14ac:dyDescent="0.2">
      <c r="G70258" s="12"/>
    </row>
    <row r="70259" spans="7:7" x14ac:dyDescent="0.2">
      <c r="G70259" s="12"/>
    </row>
    <row r="70260" spans="7:7" x14ac:dyDescent="0.2">
      <c r="G70260" s="12"/>
    </row>
    <row r="70261" spans="7:7" x14ac:dyDescent="0.2">
      <c r="G70261" s="12"/>
    </row>
    <row r="70262" spans="7:7" x14ac:dyDescent="0.2">
      <c r="G70262" s="12"/>
    </row>
    <row r="70263" spans="7:7" x14ac:dyDescent="0.2">
      <c r="G70263" s="12"/>
    </row>
    <row r="70264" spans="7:7" x14ac:dyDescent="0.2">
      <c r="G70264" s="12"/>
    </row>
    <row r="70265" spans="7:7" x14ac:dyDescent="0.2">
      <c r="G70265" s="12"/>
    </row>
    <row r="70266" spans="7:7" x14ac:dyDescent="0.2">
      <c r="G70266" s="12"/>
    </row>
    <row r="70267" spans="7:7" x14ac:dyDescent="0.2">
      <c r="G70267" s="12"/>
    </row>
    <row r="70268" spans="7:7" x14ac:dyDescent="0.2">
      <c r="G70268" s="12"/>
    </row>
    <row r="70269" spans="7:7" x14ac:dyDescent="0.2">
      <c r="G70269" s="12"/>
    </row>
    <row r="70270" spans="7:7" x14ac:dyDescent="0.2">
      <c r="G70270" s="12"/>
    </row>
    <row r="70271" spans="7:7" x14ac:dyDescent="0.2">
      <c r="G70271" s="12"/>
    </row>
    <row r="70272" spans="7:7" x14ac:dyDescent="0.2">
      <c r="G70272" s="12"/>
    </row>
    <row r="70273" spans="7:7" x14ac:dyDescent="0.2">
      <c r="G70273" s="12"/>
    </row>
    <row r="70274" spans="7:7" x14ac:dyDescent="0.2">
      <c r="G70274" s="12"/>
    </row>
    <row r="70275" spans="7:7" x14ac:dyDescent="0.2">
      <c r="G70275" s="12"/>
    </row>
    <row r="70276" spans="7:7" x14ac:dyDescent="0.2">
      <c r="G70276" s="12"/>
    </row>
    <row r="70277" spans="7:7" x14ac:dyDescent="0.2">
      <c r="G70277" s="12"/>
    </row>
    <row r="70278" spans="7:7" x14ac:dyDescent="0.2">
      <c r="G70278" s="12"/>
    </row>
    <row r="70279" spans="7:7" x14ac:dyDescent="0.2">
      <c r="G70279" s="12"/>
    </row>
    <row r="70280" spans="7:7" x14ac:dyDescent="0.2">
      <c r="G70280" s="12"/>
    </row>
    <row r="70281" spans="7:7" x14ac:dyDescent="0.2">
      <c r="G70281" s="12"/>
    </row>
    <row r="70282" spans="7:7" x14ac:dyDescent="0.2">
      <c r="G70282" s="12"/>
    </row>
    <row r="70283" spans="7:7" x14ac:dyDescent="0.2">
      <c r="G70283" s="12"/>
    </row>
    <row r="70284" spans="7:7" x14ac:dyDescent="0.2">
      <c r="G70284" s="12"/>
    </row>
    <row r="70285" spans="7:7" x14ac:dyDescent="0.2">
      <c r="G70285" s="12"/>
    </row>
    <row r="70286" spans="7:7" x14ac:dyDescent="0.2">
      <c r="G70286" s="12"/>
    </row>
    <row r="70287" spans="7:7" x14ac:dyDescent="0.2">
      <c r="G70287" s="12"/>
    </row>
    <row r="70288" spans="7:7" x14ac:dyDescent="0.2">
      <c r="G70288" s="12"/>
    </row>
    <row r="70289" spans="7:7" x14ac:dyDescent="0.2">
      <c r="G70289" s="12"/>
    </row>
    <row r="70290" spans="7:7" x14ac:dyDescent="0.2">
      <c r="G70290" s="12"/>
    </row>
    <row r="70291" spans="7:7" x14ac:dyDescent="0.2">
      <c r="G70291" s="12"/>
    </row>
    <row r="70292" spans="7:7" x14ac:dyDescent="0.2">
      <c r="G70292" s="12"/>
    </row>
    <row r="70293" spans="7:7" x14ac:dyDescent="0.2">
      <c r="G70293" s="12"/>
    </row>
    <row r="70294" spans="7:7" x14ac:dyDescent="0.2">
      <c r="G70294" s="12"/>
    </row>
    <row r="70295" spans="7:7" x14ac:dyDescent="0.2">
      <c r="G70295" s="12"/>
    </row>
    <row r="70296" spans="7:7" x14ac:dyDescent="0.2">
      <c r="G70296" s="12"/>
    </row>
    <row r="70297" spans="7:7" x14ac:dyDescent="0.2">
      <c r="G70297" s="12"/>
    </row>
    <row r="70298" spans="7:7" x14ac:dyDescent="0.2">
      <c r="G70298" s="12"/>
    </row>
    <row r="70299" spans="7:7" x14ac:dyDescent="0.2">
      <c r="G70299" s="12"/>
    </row>
    <row r="70300" spans="7:7" x14ac:dyDescent="0.2">
      <c r="G70300" s="12"/>
    </row>
    <row r="70301" spans="7:7" x14ac:dyDescent="0.2">
      <c r="G70301" s="12"/>
    </row>
    <row r="70302" spans="7:7" x14ac:dyDescent="0.2">
      <c r="G70302" s="12"/>
    </row>
    <row r="70303" spans="7:7" x14ac:dyDescent="0.2">
      <c r="G70303" s="12"/>
    </row>
    <row r="70304" spans="7:7" x14ac:dyDescent="0.2">
      <c r="G70304" s="12"/>
    </row>
    <row r="70305" spans="7:7" x14ac:dyDescent="0.2">
      <c r="G70305" s="12"/>
    </row>
    <row r="70306" spans="7:7" x14ac:dyDescent="0.2">
      <c r="G70306" s="12"/>
    </row>
    <row r="70307" spans="7:7" x14ac:dyDescent="0.2">
      <c r="G70307" s="12"/>
    </row>
    <row r="70308" spans="7:7" x14ac:dyDescent="0.2">
      <c r="G70308" s="12"/>
    </row>
    <row r="70309" spans="7:7" x14ac:dyDescent="0.2">
      <c r="G70309" s="12"/>
    </row>
    <row r="70310" spans="7:7" x14ac:dyDescent="0.2">
      <c r="G70310" s="12"/>
    </row>
    <row r="70311" spans="7:7" x14ac:dyDescent="0.2">
      <c r="G70311" s="12"/>
    </row>
    <row r="70312" spans="7:7" x14ac:dyDescent="0.2">
      <c r="G70312" s="12"/>
    </row>
    <row r="70313" spans="7:7" x14ac:dyDescent="0.2">
      <c r="G70313" s="12"/>
    </row>
    <row r="70314" spans="7:7" x14ac:dyDescent="0.2">
      <c r="G70314" s="12"/>
    </row>
    <row r="70315" spans="7:7" x14ac:dyDescent="0.2">
      <c r="G70315" s="12"/>
    </row>
    <row r="70316" spans="7:7" x14ac:dyDescent="0.2">
      <c r="G70316" s="12"/>
    </row>
    <row r="70317" spans="7:7" x14ac:dyDescent="0.2">
      <c r="G70317" s="12"/>
    </row>
    <row r="70318" spans="7:7" x14ac:dyDescent="0.2">
      <c r="G70318" s="12"/>
    </row>
    <row r="70319" spans="7:7" x14ac:dyDescent="0.2">
      <c r="G70319" s="12"/>
    </row>
    <row r="70320" spans="7:7" x14ac:dyDescent="0.2">
      <c r="G70320" s="12"/>
    </row>
    <row r="70321" spans="7:7" x14ac:dyDescent="0.2">
      <c r="G70321" s="12"/>
    </row>
    <row r="70322" spans="7:7" x14ac:dyDescent="0.2">
      <c r="G70322" s="12"/>
    </row>
    <row r="70323" spans="7:7" x14ac:dyDescent="0.2">
      <c r="G70323" s="12"/>
    </row>
    <row r="70324" spans="7:7" x14ac:dyDescent="0.2">
      <c r="G70324" s="12"/>
    </row>
    <row r="70325" spans="7:7" x14ac:dyDescent="0.2">
      <c r="G70325" s="12"/>
    </row>
    <row r="70326" spans="7:7" x14ac:dyDescent="0.2">
      <c r="G70326" s="12"/>
    </row>
    <row r="70327" spans="7:7" x14ac:dyDescent="0.2">
      <c r="G70327" s="12"/>
    </row>
    <row r="70328" spans="7:7" x14ac:dyDescent="0.2">
      <c r="G70328" s="12"/>
    </row>
    <row r="70329" spans="7:7" x14ac:dyDescent="0.2">
      <c r="G70329" s="12"/>
    </row>
    <row r="70330" spans="7:7" x14ac:dyDescent="0.2">
      <c r="G70330" s="12"/>
    </row>
    <row r="70331" spans="7:7" x14ac:dyDescent="0.2">
      <c r="G70331" s="12"/>
    </row>
    <row r="70332" spans="7:7" x14ac:dyDescent="0.2">
      <c r="G70332" s="12"/>
    </row>
    <row r="70333" spans="7:7" x14ac:dyDescent="0.2">
      <c r="G70333" s="12"/>
    </row>
    <row r="70334" spans="7:7" x14ac:dyDescent="0.2">
      <c r="G70334" s="12"/>
    </row>
    <row r="70335" spans="7:7" x14ac:dyDescent="0.2">
      <c r="G70335" s="12"/>
    </row>
    <row r="70336" spans="7:7" x14ac:dyDescent="0.2">
      <c r="G70336" s="12"/>
    </row>
    <row r="70337" spans="7:7" x14ac:dyDescent="0.2">
      <c r="G70337" s="12"/>
    </row>
    <row r="70338" spans="7:7" x14ac:dyDescent="0.2">
      <c r="G70338" s="12"/>
    </row>
    <row r="70339" spans="7:7" x14ac:dyDescent="0.2">
      <c r="G70339" s="12"/>
    </row>
    <row r="70340" spans="7:7" x14ac:dyDescent="0.2">
      <c r="G70340" s="12"/>
    </row>
    <row r="70341" spans="7:7" x14ac:dyDescent="0.2">
      <c r="G70341" s="12"/>
    </row>
    <row r="70342" spans="7:7" x14ac:dyDescent="0.2">
      <c r="G70342" s="12"/>
    </row>
    <row r="70343" spans="7:7" x14ac:dyDescent="0.2">
      <c r="G70343" s="12"/>
    </row>
    <row r="70344" spans="7:7" x14ac:dyDescent="0.2">
      <c r="G70344" s="12"/>
    </row>
    <row r="70345" spans="7:7" x14ac:dyDescent="0.2">
      <c r="G70345" s="12"/>
    </row>
    <row r="70346" spans="7:7" x14ac:dyDescent="0.2">
      <c r="G70346" s="12"/>
    </row>
    <row r="70347" spans="7:7" x14ac:dyDescent="0.2">
      <c r="G70347" s="12"/>
    </row>
    <row r="70348" spans="7:7" x14ac:dyDescent="0.2">
      <c r="G70348" s="12"/>
    </row>
    <row r="70349" spans="7:7" x14ac:dyDescent="0.2">
      <c r="G70349" s="12"/>
    </row>
    <row r="70350" spans="7:7" x14ac:dyDescent="0.2">
      <c r="G70350" s="12"/>
    </row>
    <row r="70351" spans="7:7" x14ac:dyDescent="0.2">
      <c r="G70351" s="12"/>
    </row>
    <row r="70352" spans="7:7" x14ac:dyDescent="0.2">
      <c r="G70352" s="12"/>
    </row>
    <row r="70353" spans="7:7" x14ac:dyDescent="0.2">
      <c r="G70353" s="12"/>
    </row>
    <row r="70354" spans="7:7" x14ac:dyDescent="0.2">
      <c r="G70354" s="12"/>
    </row>
    <row r="70355" spans="7:7" x14ac:dyDescent="0.2">
      <c r="G70355" s="12"/>
    </row>
    <row r="70356" spans="7:7" x14ac:dyDescent="0.2">
      <c r="G70356" s="12"/>
    </row>
    <row r="70357" spans="7:7" x14ac:dyDescent="0.2">
      <c r="G70357" s="12"/>
    </row>
    <row r="70358" spans="7:7" x14ac:dyDescent="0.2">
      <c r="G70358" s="12"/>
    </row>
    <row r="70359" spans="7:7" x14ac:dyDescent="0.2">
      <c r="G70359" s="12"/>
    </row>
    <row r="70360" spans="7:7" x14ac:dyDescent="0.2">
      <c r="G70360" s="12"/>
    </row>
    <row r="70361" spans="7:7" x14ac:dyDescent="0.2">
      <c r="G70361" s="12"/>
    </row>
    <row r="70362" spans="7:7" x14ac:dyDescent="0.2">
      <c r="G70362" s="12"/>
    </row>
    <row r="70363" spans="7:7" x14ac:dyDescent="0.2">
      <c r="G70363" s="12"/>
    </row>
    <row r="70364" spans="7:7" x14ac:dyDescent="0.2">
      <c r="G70364" s="12"/>
    </row>
    <row r="70365" spans="7:7" x14ac:dyDescent="0.2">
      <c r="G70365" s="12"/>
    </row>
    <row r="70366" spans="7:7" x14ac:dyDescent="0.2">
      <c r="G70366" s="12"/>
    </row>
    <row r="70367" spans="7:7" x14ac:dyDescent="0.2">
      <c r="G70367" s="12"/>
    </row>
    <row r="70368" spans="7:7" x14ac:dyDescent="0.2">
      <c r="G70368" s="12"/>
    </row>
    <row r="70369" spans="7:7" x14ac:dyDescent="0.2">
      <c r="G70369" s="12"/>
    </row>
    <row r="70370" spans="7:7" x14ac:dyDescent="0.2">
      <c r="G70370" s="12"/>
    </row>
    <row r="70371" spans="7:7" x14ac:dyDescent="0.2">
      <c r="G70371" s="12"/>
    </row>
    <row r="70372" spans="7:7" x14ac:dyDescent="0.2">
      <c r="G70372" s="12"/>
    </row>
    <row r="70373" spans="7:7" x14ac:dyDescent="0.2">
      <c r="G70373" s="12"/>
    </row>
    <row r="70374" spans="7:7" x14ac:dyDescent="0.2">
      <c r="G70374" s="12"/>
    </row>
    <row r="70375" spans="7:7" x14ac:dyDescent="0.2">
      <c r="G70375" s="12"/>
    </row>
    <row r="70376" spans="7:7" x14ac:dyDescent="0.2">
      <c r="G70376" s="12"/>
    </row>
    <row r="70377" spans="7:7" x14ac:dyDescent="0.2">
      <c r="G70377" s="12"/>
    </row>
    <row r="70378" spans="7:7" x14ac:dyDescent="0.2">
      <c r="G70378" s="12"/>
    </row>
    <row r="70379" spans="7:7" x14ac:dyDescent="0.2">
      <c r="G70379" s="12"/>
    </row>
    <row r="70380" spans="7:7" x14ac:dyDescent="0.2">
      <c r="G70380" s="12"/>
    </row>
    <row r="70381" spans="7:7" x14ac:dyDescent="0.2">
      <c r="G70381" s="12"/>
    </row>
    <row r="70382" spans="7:7" x14ac:dyDescent="0.2">
      <c r="G70382" s="12"/>
    </row>
    <row r="70383" spans="7:7" x14ac:dyDescent="0.2">
      <c r="G70383" s="12"/>
    </row>
    <row r="70384" spans="7:7" x14ac:dyDescent="0.2">
      <c r="G70384" s="12"/>
    </row>
    <row r="70385" spans="7:7" x14ac:dyDescent="0.2">
      <c r="G70385" s="12"/>
    </row>
    <row r="70386" spans="7:7" x14ac:dyDescent="0.2">
      <c r="G70386" s="12"/>
    </row>
    <row r="70387" spans="7:7" x14ac:dyDescent="0.2">
      <c r="G70387" s="12"/>
    </row>
    <row r="70388" spans="7:7" x14ac:dyDescent="0.2">
      <c r="G70388" s="12"/>
    </row>
    <row r="70389" spans="7:7" x14ac:dyDescent="0.2">
      <c r="G70389" s="12"/>
    </row>
    <row r="70390" spans="7:7" x14ac:dyDescent="0.2">
      <c r="G70390" s="12"/>
    </row>
    <row r="70391" spans="7:7" x14ac:dyDescent="0.2">
      <c r="G70391" s="12"/>
    </row>
    <row r="70392" spans="7:7" x14ac:dyDescent="0.2">
      <c r="G70392" s="12"/>
    </row>
    <row r="70393" spans="7:7" x14ac:dyDescent="0.2">
      <c r="G70393" s="12"/>
    </row>
    <row r="70394" spans="7:7" x14ac:dyDescent="0.2">
      <c r="G70394" s="12"/>
    </row>
    <row r="70395" spans="7:7" x14ac:dyDescent="0.2">
      <c r="G70395" s="12"/>
    </row>
    <row r="70396" spans="7:7" x14ac:dyDescent="0.2">
      <c r="G70396" s="12"/>
    </row>
    <row r="70397" spans="7:7" x14ac:dyDescent="0.2">
      <c r="G70397" s="12"/>
    </row>
    <row r="70398" spans="7:7" x14ac:dyDescent="0.2">
      <c r="G70398" s="12"/>
    </row>
    <row r="70399" spans="7:7" x14ac:dyDescent="0.2">
      <c r="G70399" s="12"/>
    </row>
    <row r="70400" spans="7:7" x14ac:dyDescent="0.2">
      <c r="G70400" s="12"/>
    </row>
    <row r="70401" spans="7:7" x14ac:dyDescent="0.2">
      <c r="G70401" s="12"/>
    </row>
    <row r="70402" spans="7:7" x14ac:dyDescent="0.2">
      <c r="G70402" s="12"/>
    </row>
    <row r="70403" spans="7:7" x14ac:dyDescent="0.2">
      <c r="G70403" s="12"/>
    </row>
    <row r="70404" spans="7:7" x14ac:dyDescent="0.2">
      <c r="G70404" s="12"/>
    </row>
    <row r="70405" spans="7:7" x14ac:dyDescent="0.2">
      <c r="G70405" s="12"/>
    </row>
    <row r="70406" spans="7:7" x14ac:dyDescent="0.2">
      <c r="G70406" s="12"/>
    </row>
    <row r="70407" spans="7:7" x14ac:dyDescent="0.2">
      <c r="G70407" s="12"/>
    </row>
    <row r="70408" spans="7:7" x14ac:dyDescent="0.2">
      <c r="G70408" s="12"/>
    </row>
    <row r="70409" spans="7:7" x14ac:dyDescent="0.2">
      <c r="G70409" s="12"/>
    </row>
    <row r="70410" spans="7:7" x14ac:dyDescent="0.2">
      <c r="G70410" s="12"/>
    </row>
    <row r="70411" spans="7:7" x14ac:dyDescent="0.2">
      <c r="G70411" s="12"/>
    </row>
    <row r="70412" spans="7:7" x14ac:dyDescent="0.2">
      <c r="G70412" s="12"/>
    </row>
    <row r="70413" spans="7:7" x14ac:dyDescent="0.2">
      <c r="G70413" s="12"/>
    </row>
    <row r="70414" spans="7:7" x14ac:dyDescent="0.2">
      <c r="G70414" s="12"/>
    </row>
    <row r="70415" spans="7:7" x14ac:dyDescent="0.2">
      <c r="G70415" s="12"/>
    </row>
    <row r="70416" spans="7:7" x14ac:dyDescent="0.2">
      <c r="G70416" s="12"/>
    </row>
    <row r="70417" spans="7:7" x14ac:dyDescent="0.2">
      <c r="G70417" s="12"/>
    </row>
    <row r="70418" spans="7:7" x14ac:dyDescent="0.2">
      <c r="G70418" s="12"/>
    </row>
    <row r="70419" spans="7:7" x14ac:dyDescent="0.2">
      <c r="G70419" s="12"/>
    </row>
    <row r="70420" spans="7:7" x14ac:dyDescent="0.2">
      <c r="G70420" s="12"/>
    </row>
    <row r="70421" spans="7:7" x14ac:dyDescent="0.2">
      <c r="G70421" s="12"/>
    </row>
    <row r="70422" spans="7:7" x14ac:dyDescent="0.2">
      <c r="G70422" s="12"/>
    </row>
    <row r="70423" spans="7:7" x14ac:dyDescent="0.2">
      <c r="G70423" s="12"/>
    </row>
    <row r="70424" spans="7:7" x14ac:dyDescent="0.2">
      <c r="G70424" s="12"/>
    </row>
    <row r="70425" spans="7:7" x14ac:dyDescent="0.2">
      <c r="G70425" s="12"/>
    </row>
    <row r="70426" spans="7:7" x14ac:dyDescent="0.2">
      <c r="G70426" s="12"/>
    </row>
    <row r="70427" spans="7:7" x14ac:dyDescent="0.2">
      <c r="G70427" s="12"/>
    </row>
    <row r="70428" spans="7:7" x14ac:dyDescent="0.2">
      <c r="G70428" s="12"/>
    </row>
    <row r="70429" spans="7:7" x14ac:dyDescent="0.2">
      <c r="G70429" s="12"/>
    </row>
    <row r="70430" spans="7:7" x14ac:dyDescent="0.2">
      <c r="G70430" s="12"/>
    </row>
    <row r="70431" spans="7:7" x14ac:dyDescent="0.2">
      <c r="G70431" s="12"/>
    </row>
    <row r="70432" spans="7:7" x14ac:dyDescent="0.2">
      <c r="G70432" s="12"/>
    </row>
    <row r="70433" spans="7:7" x14ac:dyDescent="0.2">
      <c r="G70433" s="12"/>
    </row>
    <row r="70434" spans="7:7" x14ac:dyDescent="0.2">
      <c r="G70434" s="12"/>
    </row>
    <row r="70435" spans="7:7" x14ac:dyDescent="0.2">
      <c r="G70435" s="12"/>
    </row>
    <row r="70436" spans="7:7" x14ac:dyDescent="0.2">
      <c r="G70436" s="12"/>
    </row>
    <row r="70437" spans="7:7" x14ac:dyDescent="0.2">
      <c r="G70437" s="12"/>
    </row>
    <row r="70438" spans="7:7" x14ac:dyDescent="0.2">
      <c r="G70438" s="12"/>
    </row>
    <row r="70439" spans="7:7" x14ac:dyDescent="0.2">
      <c r="G70439" s="12"/>
    </row>
    <row r="70440" spans="7:7" x14ac:dyDescent="0.2">
      <c r="G70440" s="12"/>
    </row>
    <row r="70441" spans="7:7" x14ac:dyDescent="0.2">
      <c r="G70441" s="12"/>
    </row>
    <row r="70442" spans="7:7" x14ac:dyDescent="0.2">
      <c r="G70442" s="12"/>
    </row>
    <row r="70443" spans="7:7" x14ac:dyDescent="0.2">
      <c r="G70443" s="12"/>
    </row>
    <row r="70444" spans="7:7" x14ac:dyDescent="0.2">
      <c r="G70444" s="12"/>
    </row>
    <row r="70445" spans="7:7" x14ac:dyDescent="0.2">
      <c r="G70445" s="12"/>
    </row>
    <row r="70446" spans="7:7" x14ac:dyDescent="0.2">
      <c r="G70446" s="12"/>
    </row>
    <row r="70447" spans="7:7" x14ac:dyDescent="0.2">
      <c r="G70447" s="12"/>
    </row>
    <row r="70448" spans="7:7" x14ac:dyDescent="0.2">
      <c r="G70448" s="12"/>
    </row>
    <row r="70449" spans="7:7" x14ac:dyDescent="0.2">
      <c r="G70449" s="12"/>
    </row>
    <row r="70450" spans="7:7" x14ac:dyDescent="0.2">
      <c r="G70450" s="12"/>
    </row>
    <row r="70451" spans="7:7" x14ac:dyDescent="0.2">
      <c r="G70451" s="12"/>
    </row>
    <row r="70452" spans="7:7" x14ac:dyDescent="0.2">
      <c r="G70452" s="12"/>
    </row>
    <row r="70453" spans="7:7" x14ac:dyDescent="0.2">
      <c r="G70453" s="12"/>
    </row>
    <row r="70454" spans="7:7" x14ac:dyDescent="0.2">
      <c r="G70454" s="12"/>
    </row>
    <row r="70455" spans="7:7" x14ac:dyDescent="0.2">
      <c r="G70455" s="12"/>
    </row>
    <row r="70456" spans="7:7" x14ac:dyDescent="0.2">
      <c r="G70456" s="12"/>
    </row>
    <row r="70457" spans="7:7" x14ac:dyDescent="0.2">
      <c r="G70457" s="12"/>
    </row>
    <row r="70458" spans="7:7" x14ac:dyDescent="0.2">
      <c r="G70458" s="12"/>
    </row>
    <row r="70459" spans="7:7" x14ac:dyDescent="0.2">
      <c r="G70459" s="12"/>
    </row>
    <row r="70460" spans="7:7" x14ac:dyDescent="0.2">
      <c r="G70460" s="12"/>
    </row>
    <row r="70461" spans="7:7" x14ac:dyDescent="0.2">
      <c r="G70461" s="12"/>
    </row>
    <row r="70462" spans="7:7" x14ac:dyDescent="0.2">
      <c r="G70462" s="12"/>
    </row>
    <row r="70463" spans="7:7" x14ac:dyDescent="0.2">
      <c r="G70463" s="12"/>
    </row>
    <row r="70464" spans="7:7" x14ac:dyDescent="0.2">
      <c r="G70464" s="12"/>
    </row>
    <row r="70465" spans="7:7" x14ac:dyDescent="0.2">
      <c r="G70465" s="12"/>
    </row>
    <row r="70466" spans="7:7" x14ac:dyDescent="0.2">
      <c r="G70466" s="12"/>
    </row>
    <row r="70467" spans="7:7" x14ac:dyDescent="0.2">
      <c r="G70467" s="12"/>
    </row>
    <row r="70468" spans="7:7" x14ac:dyDescent="0.2">
      <c r="G70468" s="12"/>
    </row>
    <row r="70469" spans="7:7" x14ac:dyDescent="0.2">
      <c r="G70469" s="12"/>
    </row>
    <row r="70470" spans="7:7" x14ac:dyDescent="0.2">
      <c r="G70470" s="12"/>
    </row>
    <row r="70471" spans="7:7" x14ac:dyDescent="0.2">
      <c r="G70471" s="12"/>
    </row>
    <row r="70472" spans="7:7" x14ac:dyDescent="0.2">
      <c r="G70472" s="12"/>
    </row>
    <row r="70473" spans="7:7" x14ac:dyDescent="0.2">
      <c r="G70473" s="12"/>
    </row>
    <row r="70474" spans="7:7" x14ac:dyDescent="0.2">
      <c r="G70474" s="12"/>
    </row>
    <row r="70475" spans="7:7" x14ac:dyDescent="0.2">
      <c r="G70475" s="12"/>
    </row>
    <row r="70476" spans="7:7" x14ac:dyDescent="0.2">
      <c r="G70476" s="12"/>
    </row>
    <row r="70477" spans="7:7" x14ac:dyDescent="0.2">
      <c r="G70477" s="12"/>
    </row>
    <row r="70478" spans="7:7" x14ac:dyDescent="0.2">
      <c r="G70478" s="12"/>
    </row>
    <row r="70479" spans="7:7" x14ac:dyDescent="0.2">
      <c r="G70479" s="12"/>
    </row>
    <row r="70480" spans="7:7" x14ac:dyDescent="0.2">
      <c r="G70480" s="12"/>
    </row>
    <row r="70481" spans="7:7" x14ac:dyDescent="0.2">
      <c r="G70481" s="12"/>
    </row>
    <row r="70482" spans="7:7" x14ac:dyDescent="0.2">
      <c r="G70482" s="12"/>
    </row>
    <row r="70483" spans="7:7" x14ac:dyDescent="0.2">
      <c r="G70483" s="12"/>
    </row>
    <row r="70484" spans="7:7" x14ac:dyDescent="0.2">
      <c r="G70484" s="12"/>
    </row>
    <row r="70485" spans="7:7" x14ac:dyDescent="0.2">
      <c r="G70485" s="12"/>
    </row>
    <row r="70486" spans="7:7" x14ac:dyDescent="0.2">
      <c r="G70486" s="12"/>
    </row>
    <row r="70487" spans="7:7" x14ac:dyDescent="0.2">
      <c r="G70487" s="12"/>
    </row>
    <row r="70488" spans="7:7" x14ac:dyDescent="0.2">
      <c r="G70488" s="12"/>
    </row>
    <row r="70489" spans="7:7" x14ac:dyDescent="0.2">
      <c r="G70489" s="12"/>
    </row>
    <row r="70490" spans="7:7" x14ac:dyDescent="0.2">
      <c r="G70490" s="12"/>
    </row>
    <row r="70491" spans="7:7" x14ac:dyDescent="0.2">
      <c r="G70491" s="12"/>
    </row>
    <row r="70492" spans="7:7" x14ac:dyDescent="0.2">
      <c r="G70492" s="12"/>
    </row>
    <row r="70493" spans="7:7" x14ac:dyDescent="0.2">
      <c r="G70493" s="12"/>
    </row>
    <row r="70494" spans="7:7" x14ac:dyDescent="0.2">
      <c r="G70494" s="12"/>
    </row>
    <row r="70495" spans="7:7" x14ac:dyDescent="0.2">
      <c r="G70495" s="12"/>
    </row>
    <row r="70496" spans="7:7" x14ac:dyDescent="0.2">
      <c r="G70496" s="12"/>
    </row>
    <row r="70497" spans="7:7" x14ac:dyDescent="0.2">
      <c r="G70497" s="12"/>
    </row>
    <row r="70498" spans="7:7" x14ac:dyDescent="0.2">
      <c r="G70498" s="12"/>
    </row>
    <row r="70499" spans="7:7" x14ac:dyDescent="0.2">
      <c r="G70499" s="12"/>
    </row>
    <row r="70500" spans="7:7" x14ac:dyDescent="0.2">
      <c r="G70500" s="12"/>
    </row>
    <row r="70501" spans="7:7" x14ac:dyDescent="0.2">
      <c r="G70501" s="12"/>
    </row>
    <row r="70502" spans="7:7" x14ac:dyDescent="0.2">
      <c r="G70502" s="12"/>
    </row>
    <row r="70503" spans="7:7" x14ac:dyDescent="0.2">
      <c r="G70503" s="12"/>
    </row>
    <row r="70504" spans="7:7" x14ac:dyDescent="0.2">
      <c r="G70504" s="12"/>
    </row>
    <row r="70505" spans="7:7" x14ac:dyDescent="0.2">
      <c r="G70505" s="12"/>
    </row>
    <row r="70506" spans="7:7" x14ac:dyDescent="0.2">
      <c r="G70506" s="12"/>
    </row>
    <row r="70507" spans="7:7" x14ac:dyDescent="0.2">
      <c r="G70507" s="12"/>
    </row>
    <row r="70508" spans="7:7" x14ac:dyDescent="0.2">
      <c r="G70508" s="12"/>
    </row>
    <row r="70509" spans="7:7" x14ac:dyDescent="0.2">
      <c r="G70509" s="12"/>
    </row>
    <row r="70510" spans="7:7" x14ac:dyDescent="0.2">
      <c r="G70510" s="12"/>
    </row>
    <row r="70511" spans="7:7" x14ac:dyDescent="0.2">
      <c r="G70511" s="12"/>
    </row>
    <row r="70512" spans="7:7" x14ac:dyDescent="0.2">
      <c r="G70512" s="12"/>
    </row>
    <row r="70513" spans="7:7" x14ac:dyDescent="0.2">
      <c r="G70513" s="12"/>
    </row>
    <row r="70514" spans="7:7" x14ac:dyDescent="0.2">
      <c r="G70514" s="12"/>
    </row>
    <row r="70515" spans="7:7" x14ac:dyDescent="0.2">
      <c r="G70515" s="12"/>
    </row>
    <row r="70516" spans="7:7" x14ac:dyDescent="0.2">
      <c r="G70516" s="12"/>
    </row>
    <row r="70517" spans="7:7" x14ac:dyDescent="0.2">
      <c r="G70517" s="12"/>
    </row>
    <row r="70518" spans="7:7" x14ac:dyDescent="0.2">
      <c r="G70518" s="12"/>
    </row>
    <row r="70519" spans="7:7" x14ac:dyDescent="0.2">
      <c r="G70519" s="12"/>
    </row>
    <row r="70520" spans="7:7" x14ac:dyDescent="0.2">
      <c r="G70520" s="12"/>
    </row>
    <row r="70521" spans="7:7" x14ac:dyDescent="0.2">
      <c r="G70521" s="12"/>
    </row>
    <row r="70522" spans="7:7" x14ac:dyDescent="0.2">
      <c r="G70522" s="12"/>
    </row>
    <row r="70523" spans="7:7" x14ac:dyDescent="0.2">
      <c r="G70523" s="12"/>
    </row>
    <row r="70524" spans="7:7" x14ac:dyDescent="0.2">
      <c r="G70524" s="12"/>
    </row>
    <row r="70525" spans="7:7" x14ac:dyDescent="0.2">
      <c r="G70525" s="12"/>
    </row>
    <row r="70526" spans="7:7" x14ac:dyDescent="0.2">
      <c r="G70526" s="12"/>
    </row>
    <row r="70527" spans="7:7" x14ac:dyDescent="0.2">
      <c r="G70527" s="12"/>
    </row>
    <row r="70528" spans="7:7" x14ac:dyDescent="0.2">
      <c r="G70528" s="12"/>
    </row>
    <row r="70529" spans="7:7" x14ac:dyDescent="0.2">
      <c r="G70529" s="12"/>
    </row>
    <row r="70530" spans="7:7" x14ac:dyDescent="0.2">
      <c r="G70530" s="12"/>
    </row>
    <row r="70531" spans="7:7" x14ac:dyDescent="0.2">
      <c r="G70531" s="12"/>
    </row>
    <row r="70532" spans="7:7" x14ac:dyDescent="0.2">
      <c r="G70532" s="12"/>
    </row>
    <row r="70533" spans="7:7" x14ac:dyDescent="0.2">
      <c r="G70533" s="12"/>
    </row>
    <row r="70534" spans="7:7" x14ac:dyDescent="0.2">
      <c r="G70534" s="12"/>
    </row>
    <row r="70535" spans="7:7" x14ac:dyDescent="0.2">
      <c r="G70535" s="12"/>
    </row>
    <row r="70536" spans="7:7" x14ac:dyDescent="0.2">
      <c r="G70536" s="12"/>
    </row>
    <row r="70537" spans="7:7" x14ac:dyDescent="0.2">
      <c r="G70537" s="12"/>
    </row>
    <row r="70538" spans="7:7" x14ac:dyDescent="0.2">
      <c r="G70538" s="12"/>
    </row>
    <row r="70539" spans="7:7" x14ac:dyDescent="0.2">
      <c r="G70539" s="12"/>
    </row>
    <row r="70540" spans="7:7" x14ac:dyDescent="0.2">
      <c r="G70540" s="12"/>
    </row>
    <row r="70541" spans="7:7" x14ac:dyDescent="0.2">
      <c r="G70541" s="12"/>
    </row>
    <row r="70542" spans="7:7" x14ac:dyDescent="0.2">
      <c r="G70542" s="12"/>
    </row>
    <row r="70543" spans="7:7" x14ac:dyDescent="0.2">
      <c r="G70543" s="12"/>
    </row>
    <row r="70544" spans="7:7" x14ac:dyDescent="0.2">
      <c r="G70544" s="12"/>
    </row>
    <row r="70545" spans="7:7" x14ac:dyDescent="0.2">
      <c r="G70545" s="12"/>
    </row>
    <row r="70546" spans="7:7" x14ac:dyDescent="0.2">
      <c r="G70546" s="12"/>
    </row>
    <row r="70547" spans="7:7" x14ac:dyDescent="0.2">
      <c r="G70547" s="12"/>
    </row>
    <row r="70548" spans="7:7" x14ac:dyDescent="0.2">
      <c r="G70548" s="12"/>
    </row>
    <row r="70549" spans="7:7" x14ac:dyDescent="0.2">
      <c r="G70549" s="12"/>
    </row>
    <row r="70550" spans="7:7" x14ac:dyDescent="0.2">
      <c r="G70550" s="12"/>
    </row>
    <row r="70551" spans="7:7" x14ac:dyDescent="0.2">
      <c r="G70551" s="12"/>
    </row>
    <row r="70552" spans="7:7" x14ac:dyDescent="0.2">
      <c r="G70552" s="12"/>
    </row>
    <row r="70553" spans="7:7" x14ac:dyDescent="0.2">
      <c r="G70553" s="12"/>
    </row>
    <row r="70554" spans="7:7" x14ac:dyDescent="0.2">
      <c r="G70554" s="12"/>
    </row>
    <row r="70555" spans="7:7" x14ac:dyDescent="0.2">
      <c r="G70555" s="12"/>
    </row>
    <row r="70556" spans="7:7" x14ac:dyDescent="0.2">
      <c r="G70556" s="12"/>
    </row>
    <row r="70557" spans="7:7" x14ac:dyDescent="0.2">
      <c r="G70557" s="12"/>
    </row>
    <row r="70558" spans="7:7" x14ac:dyDescent="0.2">
      <c r="G70558" s="12"/>
    </row>
    <row r="70559" spans="7:7" x14ac:dyDescent="0.2">
      <c r="G70559" s="12"/>
    </row>
    <row r="70560" spans="7:7" x14ac:dyDescent="0.2">
      <c r="G70560" s="12"/>
    </row>
    <row r="70561" spans="7:7" x14ac:dyDescent="0.2">
      <c r="G70561" s="12"/>
    </row>
    <row r="70562" spans="7:7" x14ac:dyDescent="0.2">
      <c r="G70562" s="12"/>
    </row>
    <row r="70563" spans="7:7" x14ac:dyDescent="0.2">
      <c r="G70563" s="12"/>
    </row>
    <row r="70564" spans="7:7" x14ac:dyDescent="0.2">
      <c r="G70564" s="12"/>
    </row>
    <row r="70565" spans="7:7" x14ac:dyDescent="0.2">
      <c r="G70565" s="12"/>
    </row>
    <row r="70566" spans="7:7" x14ac:dyDescent="0.2">
      <c r="G70566" s="12"/>
    </row>
    <row r="70567" spans="7:7" x14ac:dyDescent="0.2">
      <c r="G70567" s="12"/>
    </row>
    <row r="70568" spans="7:7" x14ac:dyDescent="0.2">
      <c r="G70568" s="12"/>
    </row>
    <row r="70569" spans="7:7" x14ac:dyDescent="0.2">
      <c r="G70569" s="12"/>
    </row>
    <row r="70570" spans="7:7" x14ac:dyDescent="0.2">
      <c r="G70570" s="12"/>
    </row>
    <row r="70571" spans="7:7" x14ac:dyDescent="0.2">
      <c r="G70571" s="12"/>
    </row>
    <row r="70572" spans="7:7" x14ac:dyDescent="0.2">
      <c r="G70572" s="12"/>
    </row>
    <row r="70573" spans="7:7" x14ac:dyDescent="0.2">
      <c r="G70573" s="12"/>
    </row>
    <row r="70574" spans="7:7" x14ac:dyDescent="0.2">
      <c r="G70574" s="12"/>
    </row>
    <row r="70575" spans="7:7" x14ac:dyDescent="0.2">
      <c r="G70575" s="12"/>
    </row>
    <row r="70576" spans="7:7" x14ac:dyDescent="0.2">
      <c r="G70576" s="12"/>
    </row>
    <row r="70577" spans="7:7" x14ac:dyDescent="0.2">
      <c r="G70577" s="12"/>
    </row>
    <row r="70578" spans="7:7" x14ac:dyDescent="0.2">
      <c r="G70578" s="12"/>
    </row>
    <row r="70579" spans="7:7" x14ac:dyDescent="0.2">
      <c r="G70579" s="12"/>
    </row>
    <row r="70580" spans="7:7" x14ac:dyDescent="0.2">
      <c r="G70580" s="12"/>
    </row>
    <row r="70581" spans="7:7" x14ac:dyDescent="0.2">
      <c r="G70581" s="12"/>
    </row>
    <row r="70582" spans="7:7" x14ac:dyDescent="0.2">
      <c r="G70582" s="12"/>
    </row>
    <row r="70583" spans="7:7" x14ac:dyDescent="0.2">
      <c r="G70583" s="12"/>
    </row>
    <row r="70584" spans="7:7" x14ac:dyDescent="0.2">
      <c r="G70584" s="12"/>
    </row>
    <row r="70585" spans="7:7" x14ac:dyDescent="0.2">
      <c r="G70585" s="12"/>
    </row>
    <row r="70586" spans="7:7" x14ac:dyDescent="0.2">
      <c r="G70586" s="12"/>
    </row>
    <row r="70587" spans="7:7" x14ac:dyDescent="0.2">
      <c r="G70587" s="12"/>
    </row>
    <row r="70588" spans="7:7" x14ac:dyDescent="0.2">
      <c r="G70588" s="12"/>
    </row>
    <row r="70589" spans="7:7" x14ac:dyDescent="0.2">
      <c r="G70589" s="12"/>
    </row>
    <row r="70590" spans="7:7" x14ac:dyDescent="0.2">
      <c r="G70590" s="12"/>
    </row>
    <row r="70591" spans="7:7" x14ac:dyDescent="0.2">
      <c r="G70591" s="12"/>
    </row>
    <row r="70592" spans="7:7" x14ac:dyDescent="0.2">
      <c r="G70592" s="12"/>
    </row>
    <row r="70593" spans="7:7" x14ac:dyDescent="0.2">
      <c r="G70593" s="12"/>
    </row>
    <row r="70594" spans="7:7" x14ac:dyDescent="0.2">
      <c r="G70594" s="12"/>
    </row>
    <row r="70595" spans="7:7" x14ac:dyDescent="0.2">
      <c r="G70595" s="12"/>
    </row>
    <row r="70596" spans="7:7" x14ac:dyDescent="0.2">
      <c r="G70596" s="12"/>
    </row>
    <row r="70597" spans="7:7" x14ac:dyDescent="0.2">
      <c r="G70597" s="12"/>
    </row>
    <row r="70598" spans="7:7" x14ac:dyDescent="0.2">
      <c r="G70598" s="12"/>
    </row>
    <row r="70599" spans="7:7" x14ac:dyDescent="0.2">
      <c r="G70599" s="12"/>
    </row>
    <row r="70600" spans="7:7" x14ac:dyDescent="0.2">
      <c r="G70600" s="12"/>
    </row>
    <row r="70601" spans="7:7" x14ac:dyDescent="0.2">
      <c r="G70601" s="12"/>
    </row>
    <row r="70602" spans="7:7" x14ac:dyDescent="0.2">
      <c r="G70602" s="12"/>
    </row>
    <row r="70603" spans="7:7" x14ac:dyDescent="0.2">
      <c r="G70603" s="12"/>
    </row>
    <row r="70604" spans="7:7" x14ac:dyDescent="0.2">
      <c r="G70604" s="12"/>
    </row>
    <row r="70605" spans="7:7" x14ac:dyDescent="0.2">
      <c r="G70605" s="12"/>
    </row>
    <row r="70606" spans="7:7" x14ac:dyDescent="0.2">
      <c r="G70606" s="12"/>
    </row>
    <row r="70607" spans="7:7" x14ac:dyDescent="0.2">
      <c r="G70607" s="12"/>
    </row>
    <row r="70608" spans="7:7" x14ac:dyDescent="0.2">
      <c r="G70608" s="12"/>
    </row>
    <row r="70609" spans="7:7" x14ac:dyDescent="0.2">
      <c r="G70609" s="12"/>
    </row>
    <row r="70610" spans="7:7" x14ac:dyDescent="0.2">
      <c r="G70610" s="12"/>
    </row>
    <row r="70611" spans="7:7" x14ac:dyDescent="0.2">
      <c r="G70611" s="12"/>
    </row>
    <row r="70612" spans="7:7" x14ac:dyDescent="0.2">
      <c r="G70612" s="12"/>
    </row>
    <row r="70613" spans="7:7" x14ac:dyDescent="0.2">
      <c r="G70613" s="12"/>
    </row>
    <row r="70614" spans="7:7" x14ac:dyDescent="0.2">
      <c r="G70614" s="12"/>
    </row>
    <row r="70615" spans="7:7" x14ac:dyDescent="0.2">
      <c r="G70615" s="12"/>
    </row>
    <row r="70616" spans="7:7" x14ac:dyDescent="0.2">
      <c r="G70616" s="12"/>
    </row>
    <row r="70617" spans="7:7" x14ac:dyDescent="0.2">
      <c r="G70617" s="12"/>
    </row>
    <row r="70618" spans="7:7" x14ac:dyDescent="0.2">
      <c r="G70618" s="12"/>
    </row>
    <row r="70619" spans="7:7" x14ac:dyDescent="0.2">
      <c r="G70619" s="12"/>
    </row>
    <row r="70620" spans="7:7" x14ac:dyDescent="0.2">
      <c r="G70620" s="12"/>
    </row>
    <row r="70621" spans="7:7" x14ac:dyDescent="0.2">
      <c r="G70621" s="12"/>
    </row>
    <row r="70622" spans="7:7" x14ac:dyDescent="0.2">
      <c r="G70622" s="12"/>
    </row>
    <row r="70623" spans="7:7" x14ac:dyDescent="0.2">
      <c r="G70623" s="12"/>
    </row>
    <row r="70624" spans="7:7" x14ac:dyDescent="0.2">
      <c r="G70624" s="12"/>
    </row>
    <row r="70625" spans="7:7" x14ac:dyDescent="0.2">
      <c r="G70625" s="12"/>
    </row>
    <row r="70626" spans="7:7" x14ac:dyDescent="0.2">
      <c r="G70626" s="12"/>
    </row>
    <row r="70627" spans="7:7" x14ac:dyDescent="0.2">
      <c r="G70627" s="12"/>
    </row>
    <row r="70628" spans="7:7" x14ac:dyDescent="0.2">
      <c r="G70628" s="12"/>
    </row>
    <row r="70629" spans="7:7" x14ac:dyDescent="0.2">
      <c r="G70629" s="12"/>
    </row>
    <row r="70630" spans="7:7" x14ac:dyDescent="0.2">
      <c r="G70630" s="12"/>
    </row>
    <row r="70631" spans="7:7" x14ac:dyDescent="0.2">
      <c r="G70631" s="12"/>
    </row>
    <row r="70632" spans="7:7" x14ac:dyDescent="0.2">
      <c r="G70632" s="12"/>
    </row>
    <row r="70633" spans="7:7" x14ac:dyDescent="0.2">
      <c r="G70633" s="12"/>
    </row>
    <row r="70634" spans="7:7" x14ac:dyDescent="0.2">
      <c r="G70634" s="12"/>
    </row>
    <row r="70635" spans="7:7" x14ac:dyDescent="0.2">
      <c r="G70635" s="12"/>
    </row>
    <row r="70636" spans="7:7" x14ac:dyDescent="0.2">
      <c r="G70636" s="12"/>
    </row>
    <row r="70637" spans="7:7" x14ac:dyDescent="0.2">
      <c r="G70637" s="12"/>
    </row>
    <row r="70638" spans="7:7" x14ac:dyDescent="0.2">
      <c r="G70638" s="12"/>
    </row>
    <row r="70639" spans="7:7" x14ac:dyDescent="0.2">
      <c r="G70639" s="12"/>
    </row>
    <row r="70640" spans="7:7" x14ac:dyDescent="0.2">
      <c r="G70640" s="12"/>
    </row>
    <row r="70641" spans="7:7" x14ac:dyDescent="0.2">
      <c r="G70641" s="12"/>
    </row>
    <row r="70642" spans="7:7" x14ac:dyDescent="0.2">
      <c r="G70642" s="12"/>
    </row>
    <row r="70643" spans="7:7" x14ac:dyDescent="0.2">
      <c r="G70643" s="12"/>
    </row>
    <row r="70644" spans="7:7" x14ac:dyDescent="0.2">
      <c r="G70644" s="12"/>
    </row>
    <row r="70645" spans="7:7" x14ac:dyDescent="0.2">
      <c r="G70645" s="12"/>
    </row>
    <row r="70646" spans="7:7" x14ac:dyDescent="0.2">
      <c r="G70646" s="12"/>
    </row>
    <row r="70647" spans="7:7" x14ac:dyDescent="0.2">
      <c r="G70647" s="12"/>
    </row>
    <row r="70648" spans="7:7" x14ac:dyDescent="0.2">
      <c r="G70648" s="12"/>
    </row>
    <row r="70649" spans="7:7" x14ac:dyDescent="0.2">
      <c r="G70649" s="12"/>
    </row>
    <row r="70650" spans="7:7" x14ac:dyDescent="0.2">
      <c r="G70650" s="12"/>
    </row>
    <row r="70651" spans="7:7" x14ac:dyDescent="0.2">
      <c r="G70651" s="12"/>
    </row>
    <row r="70652" spans="7:7" x14ac:dyDescent="0.2">
      <c r="G70652" s="12"/>
    </row>
    <row r="70653" spans="7:7" x14ac:dyDescent="0.2">
      <c r="G70653" s="12"/>
    </row>
    <row r="70654" spans="7:7" x14ac:dyDescent="0.2">
      <c r="G70654" s="12"/>
    </row>
    <row r="70655" spans="7:7" x14ac:dyDescent="0.2">
      <c r="G70655" s="12"/>
    </row>
    <row r="70656" spans="7:7" x14ac:dyDescent="0.2">
      <c r="G70656" s="12"/>
    </row>
    <row r="70657" spans="7:7" x14ac:dyDescent="0.2">
      <c r="G70657" s="12"/>
    </row>
    <row r="70658" spans="7:7" x14ac:dyDescent="0.2">
      <c r="G70658" s="12"/>
    </row>
    <row r="70659" spans="7:7" x14ac:dyDescent="0.2">
      <c r="G70659" s="12"/>
    </row>
    <row r="70660" spans="7:7" x14ac:dyDescent="0.2">
      <c r="G70660" s="12"/>
    </row>
    <row r="70661" spans="7:7" x14ac:dyDescent="0.2">
      <c r="G70661" s="12"/>
    </row>
    <row r="70662" spans="7:7" x14ac:dyDescent="0.2">
      <c r="G70662" s="12"/>
    </row>
    <row r="70663" spans="7:7" x14ac:dyDescent="0.2">
      <c r="G70663" s="12"/>
    </row>
    <row r="70664" spans="7:7" x14ac:dyDescent="0.2">
      <c r="G70664" s="12"/>
    </row>
    <row r="70665" spans="7:7" x14ac:dyDescent="0.2">
      <c r="G70665" s="12"/>
    </row>
    <row r="70666" spans="7:7" x14ac:dyDescent="0.2">
      <c r="G70666" s="12"/>
    </row>
    <row r="70667" spans="7:7" x14ac:dyDescent="0.2">
      <c r="G70667" s="12"/>
    </row>
    <row r="70668" spans="7:7" x14ac:dyDescent="0.2">
      <c r="G70668" s="12"/>
    </row>
    <row r="70669" spans="7:7" x14ac:dyDescent="0.2">
      <c r="G70669" s="12"/>
    </row>
    <row r="70670" spans="7:7" x14ac:dyDescent="0.2">
      <c r="G70670" s="12"/>
    </row>
    <row r="70671" spans="7:7" x14ac:dyDescent="0.2">
      <c r="G70671" s="12"/>
    </row>
    <row r="70672" spans="7:7" x14ac:dyDescent="0.2">
      <c r="G70672" s="12"/>
    </row>
    <row r="70673" spans="7:7" x14ac:dyDescent="0.2">
      <c r="G70673" s="12"/>
    </row>
    <row r="70674" spans="7:7" x14ac:dyDescent="0.2">
      <c r="G70674" s="12"/>
    </row>
    <row r="70675" spans="7:7" x14ac:dyDescent="0.2">
      <c r="G70675" s="12"/>
    </row>
    <row r="70676" spans="7:7" x14ac:dyDescent="0.2">
      <c r="G70676" s="12"/>
    </row>
    <row r="70677" spans="7:7" x14ac:dyDescent="0.2">
      <c r="G70677" s="12"/>
    </row>
    <row r="70678" spans="7:7" x14ac:dyDescent="0.2">
      <c r="G70678" s="12"/>
    </row>
    <row r="70679" spans="7:7" x14ac:dyDescent="0.2">
      <c r="G70679" s="12"/>
    </row>
    <row r="70680" spans="7:7" x14ac:dyDescent="0.2">
      <c r="G70680" s="12"/>
    </row>
    <row r="70681" spans="7:7" x14ac:dyDescent="0.2">
      <c r="G70681" s="12"/>
    </row>
    <row r="70682" spans="7:7" x14ac:dyDescent="0.2">
      <c r="G70682" s="12"/>
    </row>
    <row r="70683" spans="7:7" x14ac:dyDescent="0.2">
      <c r="G70683" s="12"/>
    </row>
    <row r="70684" spans="7:7" x14ac:dyDescent="0.2">
      <c r="G70684" s="12"/>
    </row>
    <row r="70685" spans="7:7" x14ac:dyDescent="0.2">
      <c r="G70685" s="12"/>
    </row>
    <row r="70686" spans="7:7" x14ac:dyDescent="0.2">
      <c r="G70686" s="12"/>
    </row>
    <row r="70687" spans="7:7" x14ac:dyDescent="0.2">
      <c r="G70687" s="12"/>
    </row>
    <row r="70688" spans="7:7" x14ac:dyDescent="0.2">
      <c r="G70688" s="12"/>
    </row>
    <row r="70689" spans="7:7" x14ac:dyDescent="0.2">
      <c r="G70689" s="12"/>
    </row>
    <row r="70690" spans="7:7" x14ac:dyDescent="0.2">
      <c r="G70690" s="12"/>
    </row>
    <row r="70691" spans="7:7" x14ac:dyDescent="0.2">
      <c r="G70691" s="12"/>
    </row>
    <row r="70692" spans="7:7" x14ac:dyDescent="0.2">
      <c r="G70692" s="12"/>
    </row>
    <row r="70693" spans="7:7" x14ac:dyDescent="0.2">
      <c r="G70693" s="12"/>
    </row>
    <row r="70694" spans="7:7" x14ac:dyDescent="0.2">
      <c r="G70694" s="12"/>
    </row>
    <row r="70695" spans="7:7" x14ac:dyDescent="0.2">
      <c r="G70695" s="12"/>
    </row>
    <row r="70696" spans="7:7" x14ac:dyDescent="0.2">
      <c r="G70696" s="12"/>
    </row>
    <row r="70697" spans="7:7" x14ac:dyDescent="0.2">
      <c r="G70697" s="12"/>
    </row>
    <row r="70698" spans="7:7" x14ac:dyDescent="0.2">
      <c r="G70698" s="12"/>
    </row>
    <row r="70699" spans="7:7" x14ac:dyDescent="0.2">
      <c r="G70699" s="12"/>
    </row>
    <row r="70700" spans="7:7" x14ac:dyDescent="0.2">
      <c r="G70700" s="12"/>
    </row>
    <row r="70701" spans="7:7" x14ac:dyDescent="0.2">
      <c r="G70701" s="12"/>
    </row>
    <row r="70702" spans="7:7" x14ac:dyDescent="0.2">
      <c r="G70702" s="12"/>
    </row>
    <row r="70703" spans="7:7" x14ac:dyDescent="0.2">
      <c r="G70703" s="12"/>
    </row>
    <row r="70704" spans="7:7" x14ac:dyDescent="0.2">
      <c r="G70704" s="12"/>
    </row>
    <row r="70705" spans="7:7" x14ac:dyDescent="0.2">
      <c r="G70705" s="12"/>
    </row>
    <row r="70706" spans="7:7" x14ac:dyDescent="0.2">
      <c r="G70706" s="12"/>
    </row>
    <row r="70707" spans="7:7" x14ac:dyDescent="0.2">
      <c r="G70707" s="12"/>
    </row>
    <row r="70708" spans="7:7" x14ac:dyDescent="0.2">
      <c r="G70708" s="12"/>
    </row>
    <row r="70709" spans="7:7" x14ac:dyDescent="0.2">
      <c r="G70709" s="12"/>
    </row>
    <row r="70710" spans="7:7" x14ac:dyDescent="0.2">
      <c r="G70710" s="12"/>
    </row>
    <row r="70711" spans="7:7" x14ac:dyDescent="0.2">
      <c r="G70711" s="12"/>
    </row>
    <row r="70712" spans="7:7" x14ac:dyDescent="0.2">
      <c r="G70712" s="12"/>
    </row>
    <row r="70713" spans="7:7" x14ac:dyDescent="0.2">
      <c r="G70713" s="12"/>
    </row>
    <row r="70714" spans="7:7" x14ac:dyDescent="0.2">
      <c r="G70714" s="12"/>
    </row>
    <row r="70715" spans="7:7" x14ac:dyDescent="0.2">
      <c r="G70715" s="12"/>
    </row>
    <row r="70716" spans="7:7" x14ac:dyDescent="0.2">
      <c r="G70716" s="12"/>
    </row>
    <row r="70717" spans="7:7" x14ac:dyDescent="0.2">
      <c r="G70717" s="12"/>
    </row>
    <row r="70718" spans="7:7" x14ac:dyDescent="0.2">
      <c r="G70718" s="12"/>
    </row>
    <row r="70719" spans="7:7" x14ac:dyDescent="0.2">
      <c r="G70719" s="12"/>
    </row>
    <row r="70720" spans="7:7" x14ac:dyDescent="0.2">
      <c r="G70720" s="12"/>
    </row>
    <row r="70721" spans="7:7" x14ac:dyDescent="0.2">
      <c r="G70721" s="12"/>
    </row>
    <row r="70722" spans="7:7" x14ac:dyDescent="0.2">
      <c r="G70722" s="12"/>
    </row>
    <row r="70723" spans="7:7" x14ac:dyDescent="0.2">
      <c r="G70723" s="12"/>
    </row>
    <row r="70724" spans="7:7" x14ac:dyDescent="0.2">
      <c r="G70724" s="12"/>
    </row>
    <row r="70725" spans="7:7" x14ac:dyDescent="0.2">
      <c r="G70725" s="12"/>
    </row>
    <row r="70726" spans="7:7" x14ac:dyDescent="0.2">
      <c r="G70726" s="12"/>
    </row>
    <row r="70727" spans="7:7" x14ac:dyDescent="0.2">
      <c r="G70727" s="12"/>
    </row>
    <row r="70728" spans="7:7" x14ac:dyDescent="0.2">
      <c r="G70728" s="12"/>
    </row>
    <row r="70729" spans="7:7" x14ac:dyDescent="0.2">
      <c r="G70729" s="12"/>
    </row>
    <row r="70730" spans="7:7" x14ac:dyDescent="0.2">
      <c r="G70730" s="12"/>
    </row>
    <row r="70731" spans="7:7" x14ac:dyDescent="0.2">
      <c r="G70731" s="12"/>
    </row>
    <row r="70732" spans="7:7" x14ac:dyDescent="0.2">
      <c r="G70732" s="12"/>
    </row>
    <row r="70733" spans="7:7" x14ac:dyDescent="0.2">
      <c r="G70733" s="12"/>
    </row>
    <row r="70734" spans="7:7" x14ac:dyDescent="0.2">
      <c r="G70734" s="12"/>
    </row>
    <row r="70735" spans="7:7" x14ac:dyDescent="0.2">
      <c r="G70735" s="12"/>
    </row>
    <row r="70736" spans="7:7" x14ac:dyDescent="0.2">
      <c r="G70736" s="12"/>
    </row>
    <row r="70737" spans="7:7" x14ac:dyDescent="0.2">
      <c r="G70737" s="12"/>
    </row>
    <row r="70738" spans="7:7" x14ac:dyDescent="0.2">
      <c r="G70738" s="12"/>
    </row>
    <row r="70739" spans="7:7" x14ac:dyDescent="0.2">
      <c r="G70739" s="12"/>
    </row>
    <row r="70740" spans="7:7" x14ac:dyDescent="0.2">
      <c r="G70740" s="12"/>
    </row>
    <row r="70741" spans="7:7" x14ac:dyDescent="0.2">
      <c r="G70741" s="12"/>
    </row>
    <row r="70742" spans="7:7" x14ac:dyDescent="0.2">
      <c r="G70742" s="12"/>
    </row>
    <row r="70743" spans="7:7" x14ac:dyDescent="0.2">
      <c r="G70743" s="12"/>
    </row>
    <row r="70744" spans="7:7" x14ac:dyDescent="0.2">
      <c r="G70744" s="12"/>
    </row>
    <row r="70745" spans="7:7" x14ac:dyDescent="0.2">
      <c r="G70745" s="12"/>
    </row>
    <row r="70746" spans="7:7" x14ac:dyDescent="0.2">
      <c r="G70746" s="12"/>
    </row>
    <row r="70747" spans="7:7" x14ac:dyDescent="0.2">
      <c r="G70747" s="12"/>
    </row>
    <row r="70748" spans="7:7" x14ac:dyDescent="0.2">
      <c r="G70748" s="12"/>
    </row>
    <row r="70749" spans="7:7" x14ac:dyDescent="0.2">
      <c r="G70749" s="12"/>
    </row>
    <row r="70750" spans="7:7" x14ac:dyDescent="0.2">
      <c r="G70750" s="12"/>
    </row>
    <row r="70751" spans="7:7" x14ac:dyDescent="0.2">
      <c r="G70751" s="12"/>
    </row>
    <row r="70752" spans="7:7" x14ac:dyDescent="0.2">
      <c r="G70752" s="12"/>
    </row>
    <row r="70753" spans="7:7" x14ac:dyDescent="0.2">
      <c r="G70753" s="12"/>
    </row>
    <row r="70754" spans="7:7" x14ac:dyDescent="0.2">
      <c r="G70754" s="12"/>
    </row>
    <row r="70755" spans="7:7" x14ac:dyDescent="0.2">
      <c r="G70755" s="12"/>
    </row>
    <row r="70756" spans="7:7" x14ac:dyDescent="0.2">
      <c r="G70756" s="12"/>
    </row>
    <row r="70757" spans="7:7" x14ac:dyDescent="0.2">
      <c r="G70757" s="12"/>
    </row>
    <row r="70758" spans="7:7" x14ac:dyDescent="0.2">
      <c r="G70758" s="12"/>
    </row>
    <row r="70759" spans="7:7" x14ac:dyDescent="0.2">
      <c r="G70759" s="12"/>
    </row>
    <row r="70760" spans="7:7" x14ac:dyDescent="0.2">
      <c r="G70760" s="12"/>
    </row>
    <row r="70761" spans="7:7" x14ac:dyDescent="0.2">
      <c r="G70761" s="12"/>
    </row>
    <row r="70762" spans="7:7" x14ac:dyDescent="0.2">
      <c r="G70762" s="12"/>
    </row>
    <row r="70763" spans="7:7" x14ac:dyDescent="0.2">
      <c r="G70763" s="12"/>
    </row>
    <row r="70764" spans="7:7" x14ac:dyDescent="0.2">
      <c r="G70764" s="12"/>
    </row>
    <row r="70765" spans="7:7" x14ac:dyDescent="0.2">
      <c r="G70765" s="12"/>
    </row>
    <row r="70766" spans="7:7" x14ac:dyDescent="0.2">
      <c r="G70766" s="12"/>
    </row>
    <row r="70767" spans="7:7" x14ac:dyDescent="0.2">
      <c r="G70767" s="12"/>
    </row>
    <row r="70768" spans="7:7" x14ac:dyDescent="0.2">
      <c r="G70768" s="12"/>
    </row>
    <row r="70769" spans="7:7" x14ac:dyDescent="0.2">
      <c r="G70769" s="12"/>
    </row>
    <row r="70770" spans="7:7" x14ac:dyDescent="0.2">
      <c r="G70770" s="12"/>
    </row>
    <row r="70771" spans="7:7" x14ac:dyDescent="0.2">
      <c r="G70771" s="12"/>
    </row>
    <row r="70772" spans="7:7" x14ac:dyDescent="0.2">
      <c r="G70772" s="12"/>
    </row>
    <row r="70773" spans="7:7" x14ac:dyDescent="0.2">
      <c r="G70773" s="12"/>
    </row>
    <row r="70774" spans="7:7" x14ac:dyDescent="0.2">
      <c r="G70774" s="12"/>
    </row>
    <row r="70775" spans="7:7" x14ac:dyDescent="0.2">
      <c r="G70775" s="12"/>
    </row>
    <row r="70776" spans="7:7" x14ac:dyDescent="0.2">
      <c r="G70776" s="12"/>
    </row>
    <row r="70777" spans="7:7" x14ac:dyDescent="0.2">
      <c r="G70777" s="12"/>
    </row>
    <row r="70778" spans="7:7" x14ac:dyDescent="0.2">
      <c r="G70778" s="12"/>
    </row>
    <row r="70779" spans="7:7" x14ac:dyDescent="0.2">
      <c r="G70779" s="12"/>
    </row>
    <row r="70780" spans="7:7" x14ac:dyDescent="0.2">
      <c r="G70780" s="12"/>
    </row>
    <row r="70781" spans="7:7" x14ac:dyDescent="0.2">
      <c r="G70781" s="12"/>
    </row>
    <row r="70782" spans="7:7" x14ac:dyDescent="0.2">
      <c r="G70782" s="12"/>
    </row>
    <row r="70783" spans="7:7" x14ac:dyDescent="0.2">
      <c r="G70783" s="12"/>
    </row>
    <row r="70784" spans="7:7" x14ac:dyDescent="0.2">
      <c r="G70784" s="12"/>
    </row>
    <row r="70785" spans="7:7" x14ac:dyDescent="0.2">
      <c r="G70785" s="12"/>
    </row>
    <row r="70786" spans="7:7" x14ac:dyDescent="0.2">
      <c r="G70786" s="12"/>
    </row>
    <row r="70787" spans="7:7" x14ac:dyDescent="0.2">
      <c r="G70787" s="12"/>
    </row>
    <row r="70788" spans="7:7" x14ac:dyDescent="0.2">
      <c r="G70788" s="12"/>
    </row>
    <row r="70789" spans="7:7" x14ac:dyDescent="0.2">
      <c r="G70789" s="12"/>
    </row>
    <row r="70790" spans="7:7" x14ac:dyDescent="0.2">
      <c r="G70790" s="12"/>
    </row>
    <row r="70791" spans="7:7" x14ac:dyDescent="0.2">
      <c r="G70791" s="12"/>
    </row>
    <row r="70792" spans="7:7" x14ac:dyDescent="0.2">
      <c r="G70792" s="12"/>
    </row>
    <row r="70793" spans="7:7" x14ac:dyDescent="0.2">
      <c r="G70793" s="12"/>
    </row>
    <row r="70794" spans="7:7" x14ac:dyDescent="0.2">
      <c r="G70794" s="12"/>
    </row>
    <row r="70795" spans="7:7" x14ac:dyDescent="0.2">
      <c r="G70795" s="12"/>
    </row>
    <row r="70796" spans="7:7" x14ac:dyDescent="0.2">
      <c r="G70796" s="12"/>
    </row>
    <row r="70797" spans="7:7" x14ac:dyDescent="0.2">
      <c r="G70797" s="12"/>
    </row>
    <row r="70798" spans="7:7" x14ac:dyDescent="0.2">
      <c r="G70798" s="12"/>
    </row>
    <row r="70799" spans="7:7" x14ac:dyDescent="0.2">
      <c r="G70799" s="12"/>
    </row>
    <row r="70800" spans="7:7" x14ac:dyDescent="0.2">
      <c r="G70800" s="12"/>
    </row>
    <row r="70801" spans="7:7" x14ac:dyDescent="0.2">
      <c r="G70801" s="12"/>
    </row>
    <row r="70802" spans="7:7" x14ac:dyDescent="0.2">
      <c r="G70802" s="12"/>
    </row>
    <row r="70803" spans="7:7" x14ac:dyDescent="0.2">
      <c r="G70803" s="12"/>
    </row>
    <row r="70804" spans="7:7" x14ac:dyDescent="0.2">
      <c r="G70804" s="12"/>
    </row>
    <row r="70805" spans="7:7" x14ac:dyDescent="0.2">
      <c r="G70805" s="12"/>
    </row>
    <row r="70806" spans="7:7" x14ac:dyDescent="0.2">
      <c r="G70806" s="12"/>
    </row>
    <row r="70807" spans="7:7" x14ac:dyDescent="0.2">
      <c r="G70807" s="12"/>
    </row>
    <row r="70808" spans="7:7" x14ac:dyDescent="0.2">
      <c r="G70808" s="12"/>
    </row>
    <row r="70809" spans="7:7" x14ac:dyDescent="0.2">
      <c r="G70809" s="12"/>
    </row>
    <row r="70810" spans="7:7" x14ac:dyDescent="0.2">
      <c r="G70810" s="12"/>
    </row>
    <row r="70811" spans="7:7" x14ac:dyDescent="0.2">
      <c r="G70811" s="12"/>
    </row>
    <row r="70812" spans="7:7" x14ac:dyDescent="0.2">
      <c r="G70812" s="12"/>
    </row>
    <row r="70813" spans="7:7" x14ac:dyDescent="0.2">
      <c r="G70813" s="12"/>
    </row>
    <row r="70814" spans="7:7" x14ac:dyDescent="0.2">
      <c r="G70814" s="12"/>
    </row>
    <row r="70815" spans="7:7" x14ac:dyDescent="0.2">
      <c r="G70815" s="12"/>
    </row>
    <row r="70816" spans="7:7" x14ac:dyDescent="0.2">
      <c r="G70816" s="12"/>
    </row>
    <row r="70817" spans="7:7" x14ac:dyDescent="0.2">
      <c r="G70817" s="12"/>
    </row>
    <row r="70818" spans="7:7" x14ac:dyDescent="0.2">
      <c r="G70818" s="12"/>
    </row>
    <row r="70819" spans="7:7" x14ac:dyDescent="0.2">
      <c r="G70819" s="12"/>
    </row>
    <row r="70820" spans="7:7" x14ac:dyDescent="0.2">
      <c r="G70820" s="12"/>
    </row>
    <row r="70821" spans="7:7" x14ac:dyDescent="0.2">
      <c r="G70821" s="12"/>
    </row>
    <row r="70822" spans="7:7" x14ac:dyDescent="0.2">
      <c r="G70822" s="12"/>
    </row>
    <row r="70823" spans="7:7" x14ac:dyDescent="0.2">
      <c r="G70823" s="12"/>
    </row>
    <row r="70824" spans="7:7" x14ac:dyDescent="0.2">
      <c r="G70824" s="12"/>
    </row>
    <row r="70825" spans="7:7" x14ac:dyDescent="0.2">
      <c r="G70825" s="12"/>
    </row>
    <row r="70826" spans="7:7" x14ac:dyDescent="0.2">
      <c r="G70826" s="12"/>
    </row>
    <row r="70827" spans="7:7" x14ac:dyDescent="0.2">
      <c r="G70827" s="12"/>
    </row>
    <row r="70828" spans="7:7" x14ac:dyDescent="0.2">
      <c r="G70828" s="12"/>
    </row>
    <row r="70829" spans="7:7" x14ac:dyDescent="0.2">
      <c r="G70829" s="12"/>
    </row>
    <row r="70830" spans="7:7" x14ac:dyDescent="0.2">
      <c r="G70830" s="12"/>
    </row>
    <row r="70831" spans="7:7" x14ac:dyDescent="0.2">
      <c r="G70831" s="12"/>
    </row>
    <row r="70832" spans="7:7" x14ac:dyDescent="0.2">
      <c r="G70832" s="12"/>
    </row>
    <row r="70833" spans="7:7" x14ac:dyDescent="0.2">
      <c r="G70833" s="12"/>
    </row>
    <row r="70834" spans="7:7" x14ac:dyDescent="0.2">
      <c r="G70834" s="12"/>
    </row>
    <row r="70835" spans="7:7" x14ac:dyDescent="0.2">
      <c r="G70835" s="12"/>
    </row>
    <row r="70836" spans="7:7" x14ac:dyDescent="0.2">
      <c r="G70836" s="12"/>
    </row>
    <row r="70837" spans="7:7" x14ac:dyDescent="0.2">
      <c r="G70837" s="12"/>
    </row>
    <row r="70838" spans="7:7" x14ac:dyDescent="0.2">
      <c r="G70838" s="12"/>
    </row>
    <row r="70839" spans="7:7" x14ac:dyDescent="0.2">
      <c r="G70839" s="12"/>
    </row>
    <row r="70840" spans="7:7" x14ac:dyDescent="0.2">
      <c r="G70840" s="12"/>
    </row>
    <row r="70841" spans="7:7" x14ac:dyDescent="0.2">
      <c r="G70841" s="12"/>
    </row>
    <row r="70842" spans="7:7" x14ac:dyDescent="0.2">
      <c r="G70842" s="12"/>
    </row>
    <row r="70843" spans="7:7" x14ac:dyDescent="0.2">
      <c r="G70843" s="12"/>
    </row>
    <row r="70844" spans="7:7" x14ac:dyDescent="0.2">
      <c r="G70844" s="12"/>
    </row>
    <row r="70845" spans="7:7" x14ac:dyDescent="0.2">
      <c r="G70845" s="12"/>
    </row>
    <row r="70846" spans="7:7" x14ac:dyDescent="0.2">
      <c r="G70846" s="12"/>
    </row>
    <row r="70847" spans="7:7" x14ac:dyDescent="0.2">
      <c r="G70847" s="12"/>
    </row>
    <row r="70848" spans="7:7" x14ac:dyDescent="0.2">
      <c r="G70848" s="12"/>
    </row>
    <row r="70849" spans="7:7" x14ac:dyDescent="0.2">
      <c r="G70849" s="12"/>
    </row>
    <row r="70850" spans="7:7" x14ac:dyDescent="0.2">
      <c r="G70850" s="12"/>
    </row>
    <row r="70851" spans="7:7" x14ac:dyDescent="0.2">
      <c r="G70851" s="12"/>
    </row>
    <row r="70852" spans="7:7" x14ac:dyDescent="0.2">
      <c r="G70852" s="12"/>
    </row>
    <row r="70853" spans="7:7" x14ac:dyDescent="0.2">
      <c r="G70853" s="12"/>
    </row>
    <row r="70854" spans="7:7" x14ac:dyDescent="0.2">
      <c r="G70854" s="12"/>
    </row>
    <row r="70855" spans="7:7" x14ac:dyDescent="0.2">
      <c r="G70855" s="12"/>
    </row>
    <row r="70856" spans="7:7" x14ac:dyDescent="0.2">
      <c r="G70856" s="12"/>
    </row>
    <row r="70857" spans="7:7" x14ac:dyDescent="0.2">
      <c r="G70857" s="12"/>
    </row>
    <row r="70858" spans="7:7" x14ac:dyDescent="0.2">
      <c r="G70858" s="12"/>
    </row>
    <row r="70859" spans="7:7" x14ac:dyDescent="0.2">
      <c r="G70859" s="12"/>
    </row>
    <row r="70860" spans="7:7" x14ac:dyDescent="0.2">
      <c r="G70860" s="12"/>
    </row>
    <row r="70861" spans="7:7" x14ac:dyDescent="0.2">
      <c r="G70861" s="12"/>
    </row>
    <row r="70862" spans="7:7" x14ac:dyDescent="0.2">
      <c r="G70862" s="12"/>
    </row>
    <row r="70863" spans="7:7" x14ac:dyDescent="0.2">
      <c r="G70863" s="12"/>
    </row>
    <row r="70864" spans="7:7" x14ac:dyDescent="0.2">
      <c r="G70864" s="12"/>
    </row>
    <row r="70865" spans="7:7" x14ac:dyDescent="0.2">
      <c r="G70865" s="12"/>
    </row>
    <row r="70866" spans="7:7" x14ac:dyDescent="0.2">
      <c r="G70866" s="12"/>
    </row>
    <row r="70867" spans="7:7" x14ac:dyDescent="0.2">
      <c r="G70867" s="12"/>
    </row>
    <row r="70868" spans="7:7" x14ac:dyDescent="0.2">
      <c r="G70868" s="12"/>
    </row>
    <row r="70869" spans="7:7" x14ac:dyDescent="0.2">
      <c r="G70869" s="12"/>
    </row>
    <row r="70870" spans="7:7" x14ac:dyDescent="0.2">
      <c r="G70870" s="12"/>
    </row>
    <row r="70871" spans="7:7" x14ac:dyDescent="0.2">
      <c r="G70871" s="12"/>
    </row>
    <row r="70872" spans="7:7" x14ac:dyDescent="0.2">
      <c r="G70872" s="12"/>
    </row>
    <row r="70873" spans="7:7" x14ac:dyDescent="0.2">
      <c r="G70873" s="12"/>
    </row>
    <row r="70874" spans="7:7" x14ac:dyDescent="0.2">
      <c r="G70874" s="12"/>
    </row>
    <row r="70875" spans="7:7" x14ac:dyDescent="0.2">
      <c r="G70875" s="12"/>
    </row>
    <row r="70876" spans="7:7" x14ac:dyDescent="0.2">
      <c r="G70876" s="12"/>
    </row>
    <row r="70877" spans="7:7" x14ac:dyDescent="0.2">
      <c r="G70877" s="12"/>
    </row>
    <row r="70878" spans="7:7" x14ac:dyDescent="0.2">
      <c r="G70878" s="12"/>
    </row>
    <row r="70879" spans="7:7" x14ac:dyDescent="0.2">
      <c r="G70879" s="12"/>
    </row>
    <row r="70880" spans="7:7" x14ac:dyDescent="0.2">
      <c r="G70880" s="12"/>
    </row>
    <row r="70881" spans="7:7" x14ac:dyDescent="0.2">
      <c r="G70881" s="12"/>
    </row>
    <row r="70882" spans="7:7" x14ac:dyDescent="0.2">
      <c r="G70882" s="12"/>
    </row>
    <row r="70883" spans="7:7" x14ac:dyDescent="0.2">
      <c r="G70883" s="12"/>
    </row>
    <row r="70884" spans="7:7" x14ac:dyDescent="0.2">
      <c r="G70884" s="12"/>
    </row>
    <row r="70885" spans="7:7" x14ac:dyDescent="0.2">
      <c r="G70885" s="12"/>
    </row>
    <row r="70886" spans="7:7" x14ac:dyDescent="0.2">
      <c r="G70886" s="12"/>
    </row>
    <row r="70887" spans="7:7" x14ac:dyDescent="0.2">
      <c r="G70887" s="12"/>
    </row>
    <row r="70888" spans="7:7" x14ac:dyDescent="0.2">
      <c r="G70888" s="12"/>
    </row>
    <row r="70889" spans="7:7" x14ac:dyDescent="0.2">
      <c r="G70889" s="12"/>
    </row>
    <row r="70890" spans="7:7" x14ac:dyDescent="0.2">
      <c r="G70890" s="12"/>
    </row>
    <row r="70891" spans="7:7" x14ac:dyDescent="0.2">
      <c r="G70891" s="12"/>
    </row>
    <row r="70892" spans="7:7" x14ac:dyDescent="0.2">
      <c r="G70892" s="12"/>
    </row>
    <row r="70893" spans="7:7" x14ac:dyDescent="0.2">
      <c r="G70893" s="12"/>
    </row>
    <row r="70894" spans="7:7" x14ac:dyDescent="0.2">
      <c r="G70894" s="12"/>
    </row>
    <row r="70895" spans="7:7" x14ac:dyDescent="0.2">
      <c r="G70895" s="12"/>
    </row>
    <row r="70896" spans="7:7" x14ac:dyDescent="0.2">
      <c r="G70896" s="12"/>
    </row>
    <row r="70897" spans="7:7" x14ac:dyDescent="0.2">
      <c r="G70897" s="12"/>
    </row>
    <row r="70898" spans="7:7" x14ac:dyDescent="0.2">
      <c r="G70898" s="12"/>
    </row>
    <row r="70899" spans="7:7" x14ac:dyDescent="0.2">
      <c r="G70899" s="12"/>
    </row>
    <row r="70900" spans="7:7" x14ac:dyDescent="0.2">
      <c r="G70900" s="12"/>
    </row>
    <row r="70901" spans="7:7" x14ac:dyDescent="0.2">
      <c r="G70901" s="12"/>
    </row>
    <row r="70902" spans="7:7" x14ac:dyDescent="0.2">
      <c r="G70902" s="12"/>
    </row>
    <row r="70903" spans="7:7" x14ac:dyDescent="0.2">
      <c r="G70903" s="12"/>
    </row>
    <row r="70904" spans="7:7" x14ac:dyDescent="0.2">
      <c r="G70904" s="12"/>
    </row>
    <row r="70905" spans="7:7" x14ac:dyDescent="0.2">
      <c r="G70905" s="12"/>
    </row>
    <row r="70906" spans="7:7" x14ac:dyDescent="0.2">
      <c r="G70906" s="12"/>
    </row>
    <row r="70907" spans="7:7" x14ac:dyDescent="0.2">
      <c r="G70907" s="12"/>
    </row>
    <row r="70908" spans="7:7" x14ac:dyDescent="0.2">
      <c r="G70908" s="12"/>
    </row>
    <row r="70909" spans="7:7" x14ac:dyDescent="0.2">
      <c r="G70909" s="12"/>
    </row>
    <row r="70910" spans="7:7" x14ac:dyDescent="0.2">
      <c r="G70910" s="12"/>
    </row>
    <row r="70911" spans="7:7" x14ac:dyDescent="0.2">
      <c r="G70911" s="12"/>
    </row>
    <row r="70912" spans="7:7" x14ac:dyDescent="0.2">
      <c r="G70912" s="12"/>
    </row>
    <row r="70913" spans="7:7" x14ac:dyDescent="0.2">
      <c r="G70913" s="12"/>
    </row>
    <row r="70914" spans="7:7" x14ac:dyDescent="0.2">
      <c r="G70914" s="12"/>
    </row>
    <row r="70915" spans="7:7" x14ac:dyDescent="0.2">
      <c r="G70915" s="12"/>
    </row>
    <row r="70916" spans="7:7" x14ac:dyDescent="0.2">
      <c r="G70916" s="12"/>
    </row>
    <row r="70917" spans="7:7" x14ac:dyDescent="0.2">
      <c r="G70917" s="12"/>
    </row>
    <row r="70918" spans="7:7" x14ac:dyDescent="0.2">
      <c r="G70918" s="12"/>
    </row>
    <row r="70919" spans="7:7" x14ac:dyDescent="0.2">
      <c r="G70919" s="12"/>
    </row>
    <row r="70920" spans="7:7" x14ac:dyDescent="0.2">
      <c r="G70920" s="12"/>
    </row>
    <row r="70921" spans="7:7" x14ac:dyDescent="0.2">
      <c r="G70921" s="12"/>
    </row>
    <row r="70922" spans="7:7" x14ac:dyDescent="0.2">
      <c r="G70922" s="12"/>
    </row>
    <row r="70923" spans="7:7" x14ac:dyDescent="0.2">
      <c r="G70923" s="12"/>
    </row>
    <row r="70924" spans="7:7" x14ac:dyDescent="0.2">
      <c r="G70924" s="12"/>
    </row>
    <row r="70925" spans="7:7" x14ac:dyDescent="0.2">
      <c r="G70925" s="12"/>
    </row>
    <row r="70926" spans="7:7" x14ac:dyDescent="0.2">
      <c r="G70926" s="12"/>
    </row>
    <row r="70927" spans="7:7" x14ac:dyDescent="0.2">
      <c r="G70927" s="12"/>
    </row>
    <row r="70928" spans="7:7" x14ac:dyDescent="0.2">
      <c r="G70928" s="12"/>
    </row>
    <row r="70929" spans="7:7" x14ac:dyDescent="0.2">
      <c r="G70929" s="12"/>
    </row>
    <row r="70930" spans="7:7" x14ac:dyDescent="0.2">
      <c r="G70930" s="12"/>
    </row>
    <row r="70931" spans="7:7" x14ac:dyDescent="0.2">
      <c r="G70931" s="12"/>
    </row>
    <row r="70932" spans="7:7" x14ac:dyDescent="0.2">
      <c r="G70932" s="12"/>
    </row>
    <row r="70933" spans="7:7" x14ac:dyDescent="0.2">
      <c r="G70933" s="12"/>
    </row>
    <row r="70934" spans="7:7" x14ac:dyDescent="0.2">
      <c r="G70934" s="12"/>
    </row>
    <row r="70935" spans="7:7" x14ac:dyDescent="0.2">
      <c r="G70935" s="12"/>
    </row>
    <row r="70936" spans="7:7" x14ac:dyDescent="0.2">
      <c r="G70936" s="12"/>
    </row>
    <row r="70937" spans="7:7" x14ac:dyDescent="0.2">
      <c r="G70937" s="12"/>
    </row>
    <row r="70938" spans="7:7" x14ac:dyDescent="0.2">
      <c r="G70938" s="12"/>
    </row>
    <row r="70939" spans="7:7" x14ac:dyDescent="0.2">
      <c r="G70939" s="12"/>
    </row>
    <row r="70940" spans="7:7" x14ac:dyDescent="0.2">
      <c r="G70940" s="12"/>
    </row>
    <row r="70941" spans="7:7" x14ac:dyDescent="0.2">
      <c r="G70941" s="12"/>
    </row>
    <row r="70942" spans="7:7" x14ac:dyDescent="0.2">
      <c r="G70942" s="12"/>
    </row>
    <row r="70943" spans="7:7" x14ac:dyDescent="0.2">
      <c r="G70943" s="12"/>
    </row>
    <row r="70944" spans="7:7" x14ac:dyDescent="0.2">
      <c r="G70944" s="12"/>
    </row>
    <row r="70945" spans="7:7" x14ac:dyDescent="0.2">
      <c r="G70945" s="12"/>
    </row>
    <row r="70946" spans="7:7" x14ac:dyDescent="0.2">
      <c r="G70946" s="12"/>
    </row>
    <row r="70947" spans="7:7" x14ac:dyDescent="0.2">
      <c r="G70947" s="12"/>
    </row>
    <row r="70948" spans="7:7" x14ac:dyDescent="0.2">
      <c r="G70948" s="12"/>
    </row>
    <row r="70949" spans="7:7" x14ac:dyDescent="0.2">
      <c r="G70949" s="12"/>
    </row>
    <row r="70950" spans="7:7" x14ac:dyDescent="0.2">
      <c r="G70950" s="12"/>
    </row>
    <row r="70951" spans="7:7" x14ac:dyDescent="0.2">
      <c r="G70951" s="12"/>
    </row>
    <row r="70952" spans="7:7" x14ac:dyDescent="0.2">
      <c r="G70952" s="12"/>
    </row>
    <row r="70953" spans="7:7" x14ac:dyDescent="0.2">
      <c r="G70953" s="12"/>
    </row>
    <row r="70954" spans="7:7" x14ac:dyDescent="0.2">
      <c r="G70954" s="12"/>
    </row>
    <row r="70955" spans="7:7" x14ac:dyDescent="0.2">
      <c r="G70955" s="12"/>
    </row>
    <row r="70956" spans="7:7" x14ac:dyDescent="0.2">
      <c r="G70956" s="12"/>
    </row>
    <row r="70957" spans="7:7" x14ac:dyDescent="0.2">
      <c r="G70957" s="12"/>
    </row>
    <row r="70958" spans="7:7" x14ac:dyDescent="0.2">
      <c r="G70958" s="12"/>
    </row>
    <row r="70959" spans="7:7" x14ac:dyDescent="0.2">
      <c r="G70959" s="12"/>
    </row>
    <row r="70960" spans="7:7" x14ac:dyDescent="0.2">
      <c r="G70960" s="12"/>
    </row>
    <row r="70961" spans="7:7" x14ac:dyDescent="0.2">
      <c r="G70961" s="12"/>
    </row>
    <row r="70962" spans="7:7" x14ac:dyDescent="0.2">
      <c r="G70962" s="12"/>
    </row>
    <row r="70963" spans="7:7" x14ac:dyDescent="0.2">
      <c r="G70963" s="12"/>
    </row>
    <row r="70964" spans="7:7" x14ac:dyDescent="0.2">
      <c r="G70964" s="12"/>
    </row>
    <row r="70965" spans="7:7" x14ac:dyDescent="0.2">
      <c r="G70965" s="12"/>
    </row>
    <row r="70966" spans="7:7" x14ac:dyDescent="0.2">
      <c r="G70966" s="12"/>
    </row>
    <row r="70967" spans="7:7" x14ac:dyDescent="0.2">
      <c r="G70967" s="12"/>
    </row>
    <row r="70968" spans="7:7" x14ac:dyDescent="0.2">
      <c r="G70968" s="12"/>
    </row>
    <row r="70969" spans="7:7" x14ac:dyDescent="0.2">
      <c r="G70969" s="12"/>
    </row>
    <row r="70970" spans="7:7" x14ac:dyDescent="0.2">
      <c r="G70970" s="12"/>
    </row>
    <row r="70971" spans="7:7" x14ac:dyDescent="0.2">
      <c r="G70971" s="12"/>
    </row>
    <row r="70972" spans="7:7" x14ac:dyDescent="0.2">
      <c r="G70972" s="12"/>
    </row>
    <row r="70973" spans="7:7" x14ac:dyDescent="0.2">
      <c r="G70973" s="12"/>
    </row>
    <row r="70974" spans="7:7" x14ac:dyDescent="0.2">
      <c r="G70974" s="12"/>
    </row>
    <row r="70975" spans="7:7" x14ac:dyDescent="0.2">
      <c r="G70975" s="12"/>
    </row>
    <row r="70976" spans="7:7" x14ac:dyDescent="0.2">
      <c r="G70976" s="12"/>
    </row>
    <row r="70977" spans="7:7" x14ac:dyDescent="0.2">
      <c r="G70977" s="12"/>
    </row>
    <row r="70978" spans="7:7" x14ac:dyDescent="0.2">
      <c r="G70978" s="12"/>
    </row>
    <row r="70979" spans="7:7" x14ac:dyDescent="0.2">
      <c r="G70979" s="12"/>
    </row>
    <row r="70980" spans="7:7" x14ac:dyDescent="0.2">
      <c r="G70980" s="12"/>
    </row>
    <row r="70981" spans="7:7" x14ac:dyDescent="0.2">
      <c r="G70981" s="12"/>
    </row>
    <row r="70982" spans="7:7" x14ac:dyDescent="0.2">
      <c r="G70982" s="12"/>
    </row>
    <row r="70983" spans="7:7" x14ac:dyDescent="0.2">
      <c r="G70983" s="12"/>
    </row>
    <row r="70984" spans="7:7" x14ac:dyDescent="0.2">
      <c r="G70984" s="12"/>
    </row>
    <row r="70985" spans="7:7" x14ac:dyDescent="0.2">
      <c r="G70985" s="12"/>
    </row>
    <row r="70986" spans="7:7" x14ac:dyDescent="0.2">
      <c r="G70986" s="12"/>
    </row>
    <row r="70987" spans="7:7" x14ac:dyDescent="0.2">
      <c r="G70987" s="12"/>
    </row>
    <row r="70988" spans="7:7" x14ac:dyDescent="0.2">
      <c r="G70988" s="12"/>
    </row>
    <row r="70989" spans="7:7" x14ac:dyDescent="0.2">
      <c r="G70989" s="12"/>
    </row>
    <row r="70990" spans="7:7" x14ac:dyDescent="0.2">
      <c r="G70990" s="12"/>
    </row>
    <row r="70991" spans="7:7" x14ac:dyDescent="0.2">
      <c r="G70991" s="12"/>
    </row>
    <row r="70992" spans="7:7" x14ac:dyDescent="0.2">
      <c r="G70992" s="12"/>
    </row>
    <row r="70993" spans="7:7" x14ac:dyDescent="0.2">
      <c r="G70993" s="12"/>
    </row>
    <row r="70994" spans="7:7" x14ac:dyDescent="0.2">
      <c r="G70994" s="12"/>
    </row>
    <row r="70995" spans="7:7" x14ac:dyDescent="0.2">
      <c r="G70995" s="12"/>
    </row>
    <row r="70996" spans="7:7" x14ac:dyDescent="0.2">
      <c r="G70996" s="12"/>
    </row>
    <row r="70997" spans="7:7" x14ac:dyDescent="0.2">
      <c r="G70997" s="12"/>
    </row>
    <row r="70998" spans="7:7" x14ac:dyDescent="0.2">
      <c r="G70998" s="12"/>
    </row>
    <row r="70999" spans="7:7" x14ac:dyDescent="0.2">
      <c r="G70999" s="12"/>
    </row>
    <row r="71000" spans="7:7" x14ac:dyDescent="0.2">
      <c r="G71000" s="12"/>
    </row>
    <row r="71001" spans="7:7" x14ac:dyDescent="0.2">
      <c r="G71001" s="12"/>
    </row>
    <row r="71002" spans="7:7" x14ac:dyDescent="0.2">
      <c r="G71002" s="12"/>
    </row>
    <row r="71003" spans="7:7" x14ac:dyDescent="0.2">
      <c r="G71003" s="12"/>
    </row>
    <row r="71004" spans="7:7" x14ac:dyDescent="0.2">
      <c r="G71004" s="12"/>
    </row>
    <row r="71005" spans="7:7" x14ac:dyDescent="0.2">
      <c r="G71005" s="12"/>
    </row>
    <row r="71006" spans="7:7" x14ac:dyDescent="0.2">
      <c r="G71006" s="12"/>
    </row>
    <row r="71007" spans="7:7" x14ac:dyDescent="0.2">
      <c r="G71007" s="12"/>
    </row>
    <row r="71008" spans="7:7" x14ac:dyDescent="0.2">
      <c r="G71008" s="12"/>
    </row>
    <row r="71009" spans="7:7" x14ac:dyDescent="0.2">
      <c r="G71009" s="12"/>
    </row>
    <row r="71010" spans="7:7" x14ac:dyDescent="0.2">
      <c r="G71010" s="12"/>
    </row>
    <row r="71011" spans="7:7" x14ac:dyDescent="0.2">
      <c r="G71011" s="12"/>
    </row>
    <row r="71012" spans="7:7" x14ac:dyDescent="0.2">
      <c r="G71012" s="12"/>
    </row>
    <row r="71013" spans="7:7" x14ac:dyDescent="0.2">
      <c r="G71013" s="12"/>
    </row>
    <row r="71014" spans="7:7" x14ac:dyDescent="0.2">
      <c r="G71014" s="12"/>
    </row>
    <row r="71015" spans="7:7" x14ac:dyDescent="0.2">
      <c r="G71015" s="12"/>
    </row>
    <row r="71016" spans="7:7" x14ac:dyDescent="0.2">
      <c r="G71016" s="12"/>
    </row>
    <row r="71017" spans="7:7" x14ac:dyDescent="0.2">
      <c r="G71017" s="12"/>
    </row>
    <row r="71018" spans="7:7" x14ac:dyDescent="0.2">
      <c r="G71018" s="12"/>
    </row>
    <row r="71019" spans="7:7" x14ac:dyDescent="0.2">
      <c r="G71019" s="12"/>
    </row>
    <row r="71020" spans="7:7" x14ac:dyDescent="0.2">
      <c r="G71020" s="12"/>
    </row>
    <row r="71021" spans="7:7" x14ac:dyDescent="0.2">
      <c r="G71021" s="12"/>
    </row>
    <row r="71022" spans="7:7" x14ac:dyDescent="0.2">
      <c r="G71022" s="12"/>
    </row>
    <row r="71023" spans="7:7" x14ac:dyDescent="0.2">
      <c r="G71023" s="12"/>
    </row>
    <row r="71024" spans="7:7" x14ac:dyDescent="0.2">
      <c r="G71024" s="12"/>
    </row>
    <row r="71025" spans="7:7" x14ac:dyDescent="0.2">
      <c r="G71025" s="12"/>
    </row>
    <row r="71026" spans="7:7" x14ac:dyDescent="0.2">
      <c r="G71026" s="12"/>
    </row>
    <row r="71027" spans="7:7" x14ac:dyDescent="0.2">
      <c r="G71027" s="12"/>
    </row>
    <row r="71028" spans="7:7" x14ac:dyDescent="0.2">
      <c r="G71028" s="12"/>
    </row>
    <row r="71029" spans="7:7" x14ac:dyDescent="0.2">
      <c r="G71029" s="12"/>
    </row>
    <row r="71030" spans="7:7" x14ac:dyDescent="0.2">
      <c r="G71030" s="12"/>
    </row>
    <row r="71031" spans="7:7" x14ac:dyDescent="0.2">
      <c r="G71031" s="12"/>
    </row>
    <row r="71032" spans="7:7" x14ac:dyDescent="0.2">
      <c r="G71032" s="12"/>
    </row>
    <row r="71033" spans="7:7" x14ac:dyDescent="0.2">
      <c r="G71033" s="12"/>
    </row>
    <row r="71034" spans="7:7" x14ac:dyDescent="0.2">
      <c r="G71034" s="12"/>
    </row>
    <row r="71035" spans="7:7" x14ac:dyDescent="0.2">
      <c r="G71035" s="12"/>
    </row>
    <row r="71036" spans="7:7" x14ac:dyDescent="0.2">
      <c r="G71036" s="12"/>
    </row>
    <row r="71037" spans="7:7" x14ac:dyDescent="0.2">
      <c r="G71037" s="12"/>
    </row>
    <row r="71038" spans="7:7" x14ac:dyDescent="0.2">
      <c r="G71038" s="12"/>
    </row>
    <row r="71039" spans="7:7" x14ac:dyDescent="0.2">
      <c r="G71039" s="12"/>
    </row>
    <row r="71040" spans="7:7" x14ac:dyDescent="0.2">
      <c r="G71040" s="12"/>
    </row>
    <row r="71041" spans="7:7" x14ac:dyDescent="0.2">
      <c r="G71041" s="12"/>
    </row>
    <row r="71042" spans="7:7" x14ac:dyDescent="0.2">
      <c r="G71042" s="12"/>
    </row>
    <row r="71043" spans="7:7" x14ac:dyDescent="0.2">
      <c r="G71043" s="12"/>
    </row>
    <row r="71044" spans="7:7" x14ac:dyDescent="0.2">
      <c r="G71044" s="12"/>
    </row>
    <row r="71045" spans="7:7" x14ac:dyDescent="0.2">
      <c r="G71045" s="12"/>
    </row>
    <row r="71046" spans="7:7" x14ac:dyDescent="0.2">
      <c r="G71046" s="12"/>
    </row>
    <row r="71047" spans="7:7" x14ac:dyDescent="0.2">
      <c r="G71047" s="12"/>
    </row>
    <row r="71048" spans="7:7" x14ac:dyDescent="0.2">
      <c r="G71048" s="12"/>
    </row>
    <row r="71049" spans="7:7" x14ac:dyDescent="0.2">
      <c r="G71049" s="12"/>
    </row>
    <row r="71050" spans="7:7" x14ac:dyDescent="0.2">
      <c r="G71050" s="12"/>
    </row>
    <row r="71051" spans="7:7" x14ac:dyDescent="0.2">
      <c r="G71051" s="12"/>
    </row>
    <row r="71052" spans="7:7" x14ac:dyDescent="0.2">
      <c r="G71052" s="12"/>
    </row>
    <row r="71053" spans="7:7" x14ac:dyDescent="0.2">
      <c r="G71053" s="12"/>
    </row>
    <row r="71054" spans="7:7" x14ac:dyDescent="0.2">
      <c r="G71054" s="12"/>
    </row>
    <row r="71055" spans="7:7" x14ac:dyDescent="0.2">
      <c r="G71055" s="12"/>
    </row>
    <row r="71056" spans="7:7" x14ac:dyDescent="0.2">
      <c r="G71056" s="12"/>
    </row>
    <row r="71057" spans="7:7" x14ac:dyDescent="0.2">
      <c r="G71057" s="12"/>
    </row>
    <row r="71058" spans="7:7" x14ac:dyDescent="0.2">
      <c r="G71058" s="12"/>
    </row>
    <row r="71059" spans="7:7" x14ac:dyDescent="0.2">
      <c r="G71059" s="12"/>
    </row>
    <row r="71060" spans="7:7" x14ac:dyDescent="0.2">
      <c r="G71060" s="12"/>
    </row>
    <row r="71061" spans="7:7" x14ac:dyDescent="0.2">
      <c r="G71061" s="12"/>
    </row>
    <row r="71062" spans="7:7" x14ac:dyDescent="0.2">
      <c r="G71062" s="12"/>
    </row>
    <row r="71063" spans="7:7" x14ac:dyDescent="0.2">
      <c r="G71063" s="12"/>
    </row>
    <row r="71064" spans="7:7" x14ac:dyDescent="0.2">
      <c r="G71064" s="12"/>
    </row>
    <row r="71065" spans="7:7" x14ac:dyDescent="0.2">
      <c r="G71065" s="12"/>
    </row>
    <row r="71066" spans="7:7" x14ac:dyDescent="0.2">
      <c r="G71066" s="12"/>
    </row>
    <row r="71067" spans="7:7" x14ac:dyDescent="0.2">
      <c r="G71067" s="12"/>
    </row>
    <row r="71068" spans="7:7" x14ac:dyDescent="0.2">
      <c r="G71068" s="12"/>
    </row>
    <row r="71069" spans="7:7" x14ac:dyDescent="0.2">
      <c r="G71069" s="12"/>
    </row>
    <row r="71070" spans="7:7" x14ac:dyDescent="0.2">
      <c r="G71070" s="12"/>
    </row>
    <row r="71071" spans="7:7" x14ac:dyDescent="0.2">
      <c r="G71071" s="12"/>
    </row>
    <row r="71072" spans="7:7" x14ac:dyDescent="0.2">
      <c r="G71072" s="12"/>
    </row>
    <row r="71073" spans="7:7" x14ac:dyDescent="0.2">
      <c r="G71073" s="12"/>
    </row>
    <row r="71074" spans="7:7" x14ac:dyDescent="0.2">
      <c r="G71074" s="12"/>
    </row>
    <row r="71075" spans="7:7" x14ac:dyDescent="0.2">
      <c r="G71075" s="12"/>
    </row>
    <row r="71076" spans="7:7" x14ac:dyDescent="0.2">
      <c r="G71076" s="12"/>
    </row>
    <row r="71077" spans="7:7" x14ac:dyDescent="0.2">
      <c r="G71077" s="12"/>
    </row>
    <row r="71078" spans="7:7" x14ac:dyDescent="0.2">
      <c r="G71078" s="12"/>
    </row>
    <row r="71079" spans="7:7" x14ac:dyDescent="0.2">
      <c r="G71079" s="12"/>
    </row>
    <row r="71080" spans="7:7" x14ac:dyDescent="0.2">
      <c r="G71080" s="12"/>
    </row>
    <row r="71081" spans="7:7" x14ac:dyDescent="0.2">
      <c r="G71081" s="12"/>
    </row>
    <row r="71082" spans="7:7" x14ac:dyDescent="0.2">
      <c r="G71082" s="12"/>
    </row>
    <row r="71083" spans="7:7" x14ac:dyDescent="0.2">
      <c r="G71083" s="12"/>
    </row>
    <row r="71084" spans="7:7" x14ac:dyDescent="0.2">
      <c r="G71084" s="12"/>
    </row>
    <row r="71085" spans="7:7" x14ac:dyDescent="0.2">
      <c r="G71085" s="12"/>
    </row>
    <row r="71086" spans="7:7" x14ac:dyDescent="0.2">
      <c r="G71086" s="12"/>
    </row>
    <row r="71087" spans="7:7" x14ac:dyDescent="0.2">
      <c r="G71087" s="12"/>
    </row>
    <row r="71088" spans="7:7" x14ac:dyDescent="0.2">
      <c r="G71088" s="12"/>
    </row>
    <row r="71089" spans="7:7" x14ac:dyDescent="0.2">
      <c r="G71089" s="12"/>
    </row>
    <row r="71090" spans="7:7" x14ac:dyDescent="0.2">
      <c r="G71090" s="12"/>
    </row>
    <row r="71091" spans="7:7" x14ac:dyDescent="0.2">
      <c r="G71091" s="12"/>
    </row>
    <row r="71092" spans="7:7" x14ac:dyDescent="0.2">
      <c r="G71092" s="12"/>
    </row>
    <row r="71093" spans="7:7" x14ac:dyDescent="0.2">
      <c r="G71093" s="12"/>
    </row>
    <row r="71094" spans="7:7" x14ac:dyDescent="0.2">
      <c r="G71094" s="12"/>
    </row>
    <row r="71095" spans="7:7" x14ac:dyDescent="0.2">
      <c r="G71095" s="12"/>
    </row>
    <row r="71096" spans="7:7" x14ac:dyDescent="0.2">
      <c r="G71096" s="12"/>
    </row>
    <row r="71097" spans="7:7" x14ac:dyDescent="0.2">
      <c r="G71097" s="12"/>
    </row>
    <row r="71098" spans="7:7" x14ac:dyDescent="0.2">
      <c r="G71098" s="12"/>
    </row>
    <row r="71099" spans="7:7" x14ac:dyDescent="0.2">
      <c r="G71099" s="12"/>
    </row>
    <row r="71100" spans="7:7" x14ac:dyDescent="0.2">
      <c r="G71100" s="12"/>
    </row>
    <row r="71101" spans="7:7" x14ac:dyDescent="0.2">
      <c r="G71101" s="12"/>
    </row>
    <row r="71102" spans="7:7" x14ac:dyDescent="0.2">
      <c r="G71102" s="12"/>
    </row>
    <row r="71103" spans="7:7" x14ac:dyDescent="0.2">
      <c r="G71103" s="12"/>
    </row>
    <row r="71104" spans="7:7" x14ac:dyDescent="0.2">
      <c r="G71104" s="12"/>
    </row>
    <row r="71105" spans="7:7" x14ac:dyDescent="0.2">
      <c r="G71105" s="12"/>
    </row>
    <row r="71106" spans="7:7" x14ac:dyDescent="0.2">
      <c r="G71106" s="12"/>
    </row>
    <row r="71107" spans="7:7" x14ac:dyDescent="0.2">
      <c r="G71107" s="12"/>
    </row>
    <row r="71108" spans="7:7" x14ac:dyDescent="0.2">
      <c r="G71108" s="12"/>
    </row>
    <row r="71109" spans="7:7" x14ac:dyDescent="0.2">
      <c r="G71109" s="12"/>
    </row>
    <row r="71110" spans="7:7" x14ac:dyDescent="0.2">
      <c r="G71110" s="12"/>
    </row>
    <row r="71111" spans="7:7" x14ac:dyDescent="0.2">
      <c r="G71111" s="12"/>
    </row>
    <row r="71112" spans="7:7" x14ac:dyDescent="0.2">
      <c r="G71112" s="12"/>
    </row>
    <row r="71113" spans="7:7" x14ac:dyDescent="0.2">
      <c r="G71113" s="12"/>
    </row>
    <row r="71114" spans="7:7" x14ac:dyDescent="0.2">
      <c r="G71114" s="12"/>
    </row>
    <row r="71115" spans="7:7" x14ac:dyDescent="0.2">
      <c r="G71115" s="12"/>
    </row>
    <row r="71116" spans="7:7" x14ac:dyDescent="0.2">
      <c r="G71116" s="12"/>
    </row>
    <row r="71117" spans="7:7" x14ac:dyDescent="0.2">
      <c r="G71117" s="12"/>
    </row>
    <row r="71118" spans="7:7" x14ac:dyDescent="0.2">
      <c r="G71118" s="12"/>
    </row>
    <row r="71119" spans="7:7" x14ac:dyDescent="0.2">
      <c r="G71119" s="12"/>
    </row>
    <row r="71120" spans="7:7" x14ac:dyDescent="0.2">
      <c r="G71120" s="12"/>
    </row>
    <row r="71121" spans="7:7" x14ac:dyDescent="0.2">
      <c r="G71121" s="12"/>
    </row>
    <row r="71122" spans="7:7" x14ac:dyDescent="0.2">
      <c r="G71122" s="12"/>
    </row>
    <row r="71123" spans="7:7" x14ac:dyDescent="0.2">
      <c r="G71123" s="12"/>
    </row>
    <row r="71124" spans="7:7" x14ac:dyDescent="0.2">
      <c r="G71124" s="12"/>
    </row>
    <row r="71125" spans="7:7" x14ac:dyDescent="0.2">
      <c r="G71125" s="12"/>
    </row>
    <row r="71126" spans="7:7" x14ac:dyDescent="0.2">
      <c r="G71126" s="12"/>
    </row>
    <row r="71127" spans="7:7" x14ac:dyDescent="0.2">
      <c r="G71127" s="12"/>
    </row>
    <row r="71128" spans="7:7" x14ac:dyDescent="0.2">
      <c r="G71128" s="12"/>
    </row>
    <row r="71129" spans="7:7" x14ac:dyDescent="0.2">
      <c r="G71129" s="12"/>
    </row>
    <row r="71130" spans="7:7" x14ac:dyDescent="0.2">
      <c r="G71130" s="12"/>
    </row>
    <row r="71131" spans="7:7" x14ac:dyDescent="0.2">
      <c r="G71131" s="12"/>
    </row>
    <row r="71132" spans="7:7" x14ac:dyDescent="0.2">
      <c r="G71132" s="12"/>
    </row>
    <row r="71133" spans="7:7" x14ac:dyDescent="0.2">
      <c r="G71133" s="12"/>
    </row>
    <row r="71134" spans="7:7" x14ac:dyDescent="0.2">
      <c r="G71134" s="12"/>
    </row>
    <row r="71135" spans="7:7" x14ac:dyDescent="0.2">
      <c r="G71135" s="12"/>
    </row>
    <row r="71136" spans="7:7" x14ac:dyDescent="0.2">
      <c r="G71136" s="12"/>
    </row>
    <row r="71137" spans="7:7" x14ac:dyDescent="0.2">
      <c r="G71137" s="12"/>
    </row>
    <row r="71138" spans="7:7" x14ac:dyDescent="0.2">
      <c r="G71138" s="12"/>
    </row>
    <row r="71139" spans="7:7" x14ac:dyDescent="0.2">
      <c r="G71139" s="12"/>
    </row>
    <row r="71140" spans="7:7" x14ac:dyDescent="0.2">
      <c r="G71140" s="12"/>
    </row>
    <row r="71141" spans="7:7" x14ac:dyDescent="0.2">
      <c r="G71141" s="12"/>
    </row>
    <row r="71142" spans="7:7" x14ac:dyDescent="0.2">
      <c r="G71142" s="12"/>
    </row>
    <row r="71143" spans="7:7" x14ac:dyDescent="0.2">
      <c r="G71143" s="12"/>
    </row>
    <row r="71144" spans="7:7" x14ac:dyDescent="0.2">
      <c r="G71144" s="12"/>
    </row>
    <row r="71145" spans="7:7" x14ac:dyDescent="0.2">
      <c r="G71145" s="12"/>
    </row>
    <row r="71146" spans="7:7" x14ac:dyDescent="0.2">
      <c r="G71146" s="12"/>
    </row>
    <row r="71147" spans="7:7" x14ac:dyDescent="0.2">
      <c r="G71147" s="12"/>
    </row>
    <row r="71148" spans="7:7" x14ac:dyDescent="0.2">
      <c r="G71148" s="12"/>
    </row>
    <row r="71149" spans="7:7" x14ac:dyDescent="0.2">
      <c r="G71149" s="12"/>
    </row>
    <row r="71150" spans="7:7" x14ac:dyDescent="0.2">
      <c r="G71150" s="12"/>
    </row>
    <row r="71151" spans="7:7" x14ac:dyDescent="0.2">
      <c r="G71151" s="12"/>
    </row>
    <row r="71152" spans="7:7" x14ac:dyDescent="0.2">
      <c r="G71152" s="12"/>
    </row>
    <row r="71153" spans="7:7" x14ac:dyDescent="0.2">
      <c r="G71153" s="12"/>
    </row>
    <row r="71154" spans="7:7" x14ac:dyDescent="0.2">
      <c r="G71154" s="12"/>
    </row>
    <row r="71155" spans="7:7" x14ac:dyDescent="0.2">
      <c r="G71155" s="12"/>
    </row>
    <row r="71156" spans="7:7" x14ac:dyDescent="0.2">
      <c r="G71156" s="12"/>
    </row>
    <row r="71157" spans="7:7" x14ac:dyDescent="0.2">
      <c r="G71157" s="12"/>
    </row>
    <row r="71158" spans="7:7" x14ac:dyDescent="0.2">
      <c r="G71158" s="12"/>
    </row>
    <row r="71159" spans="7:7" x14ac:dyDescent="0.2">
      <c r="G71159" s="12"/>
    </row>
    <row r="71160" spans="7:7" x14ac:dyDescent="0.2">
      <c r="G71160" s="12"/>
    </row>
    <row r="71161" spans="7:7" x14ac:dyDescent="0.2">
      <c r="G71161" s="12"/>
    </row>
    <row r="71162" spans="7:7" x14ac:dyDescent="0.2">
      <c r="G71162" s="12"/>
    </row>
    <row r="71163" spans="7:7" x14ac:dyDescent="0.2">
      <c r="G71163" s="12"/>
    </row>
    <row r="71164" spans="7:7" x14ac:dyDescent="0.2">
      <c r="G71164" s="12"/>
    </row>
    <row r="71165" spans="7:7" x14ac:dyDescent="0.2">
      <c r="G71165" s="12"/>
    </row>
    <row r="71166" spans="7:7" x14ac:dyDescent="0.2">
      <c r="G71166" s="12"/>
    </row>
    <row r="71167" spans="7:7" x14ac:dyDescent="0.2">
      <c r="G71167" s="12"/>
    </row>
    <row r="71168" spans="7:7" x14ac:dyDescent="0.2">
      <c r="G71168" s="12"/>
    </row>
    <row r="71169" spans="7:7" x14ac:dyDescent="0.2">
      <c r="G71169" s="12"/>
    </row>
    <row r="71170" spans="7:7" x14ac:dyDescent="0.2">
      <c r="G71170" s="12"/>
    </row>
    <row r="71171" spans="7:7" x14ac:dyDescent="0.2">
      <c r="G71171" s="12"/>
    </row>
    <row r="71172" spans="7:7" x14ac:dyDescent="0.2">
      <c r="G71172" s="12"/>
    </row>
    <row r="71173" spans="7:7" x14ac:dyDescent="0.2">
      <c r="G71173" s="12"/>
    </row>
    <row r="71174" spans="7:7" x14ac:dyDescent="0.2">
      <c r="G71174" s="12"/>
    </row>
    <row r="71175" spans="7:7" x14ac:dyDescent="0.2">
      <c r="G71175" s="12"/>
    </row>
    <row r="71176" spans="7:7" x14ac:dyDescent="0.2">
      <c r="G71176" s="12"/>
    </row>
    <row r="71177" spans="7:7" x14ac:dyDescent="0.2">
      <c r="G71177" s="12"/>
    </row>
    <row r="71178" spans="7:7" x14ac:dyDescent="0.2">
      <c r="G71178" s="12"/>
    </row>
    <row r="71179" spans="7:7" x14ac:dyDescent="0.2">
      <c r="G71179" s="12"/>
    </row>
    <row r="71180" spans="7:7" x14ac:dyDescent="0.2">
      <c r="G71180" s="12"/>
    </row>
    <row r="71181" spans="7:7" x14ac:dyDescent="0.2">
      <c r="G71181" s="12"/>
    </row>
    <row r="71182" spans="7:7" x14ac:dyDescent="0.2">
      <c r="G71182" s="12"/>
    </row>
    <row r="71183" spans="7:7" x14ac:dyDescent="0.2">
      <c r="G71183" s="12"/>
    </row>
    <row r="71184" spans="7:7" x14ac:dyDescent="0.2">
      <c r="G71184" s="12"/>
    </row>
    <row r="71185" spans="7:7" x14ac:dyDescent="0.2">
      <c r="G71185" s="12"/>
    </row>
    <row r="71186" spans="7:7" x14ac:dyDescent="0.2">
      <c r="G71186" s="12"/>
    </row>
    <row r="71187" spans="7:7" x14ac:dyDescent="0.2">
      <c r="G71187" s="12"/>
    </row>
    <row r="71188" spans="7:7" x14ac:dyDescent="0.2">
      <c r="G71188" s="12"/>
    </row>
    <row r="71189" spans="7:7" x14ac:dyDescent="0.2">
      <c r="G71189" s="12"/>
    </row>
    <row r="71190" spans="7:7" x14ac:dyDescent="0.2">
      <c r="G71190" s="12"/>
    </row>
    <row r="71191" spans="7:7" x14ac:dyDescent="0.2">
      <c r="G71191" s="12"/>
    </row>
    <row r="71192" spans="7:7" x14ac:dyDescent="0.2">
      <c r="G71192" s="12"/>
    </row>
    <row r="71193" spans="7:7" x14ac:dyDescent="0.2">
      <c r="G71193" s="12"/>
    </row>
    <row r="71194" spans="7:7" x14ac:dyDescent="0.2">
      <c r="G71194" s="12"/>
    </row>
    <row r="71195" spans="7:7" x14ac:dyDescent="0.2">
      <c r="G71195" s="12"/>
    </row>
    <row r="71196" spans="7:7" x14ac:dyDescent="0.2">
      <c r="G71196" s="12"/>
    </row>
    <row r="71197" spans="7:7" x14ac:dyDescent="0.2">
      <c r="G71197" s="12"/>
    </row>
    <row r="71198" spans="7:7" x14ac:dyDescent="0.2">
      <c r="G71198" s="12"/>
    </row>
    <row r="71199" spans="7:7" x14ac:dyDescent="0.2">
      <c r="G71199" s="12"/>
    </row>
    <row r="71200" spans="7:7" x14ac:dyDescent="0.2">
      <c r="G71200" s="12"/>
    </row>
    <row r="71201" spans="7:7" x14ac:dyDescent="0.2">
      <c r="G71201" s="12"/>
    </row>
    <row r="71202" spans="7:7" x14ac:dyDescent="0.2">
      <c r="G71202" s="12"/>
    </row>
    <row r="71203" spans="7:7" x14ac:dyDescent="0.2">
      <c r="G71203" s="12"/>
    </row>
    <row r="71204" spans="7:7" x14ac:dyDescent="0.2">
      <c r="G71204" s="12"/>
    </row>
    <row r="71205" spans="7:7" x14ac:dyDescent="0.2">
      <c r="G71205" s="12"/>
    </row>
    <row r="71206" spans="7:7" x14ac:dyDescent="0.2">
      <c r="G71206" s="12"/>
    </row>
    <row r="71207" spans="7:7" x14ac:dyDescent="0.2">
      <c r="G71207" s="12"/>
    </row>
    <row r="71208" spans="7:7" x14ac:dyDescent="0.2">
      <c r="G71208" s="12"/>
    </row>
    <row r="71209" spans="7:7" x14ac:dyDescent="0.2">
      <c r="G71209" s="12"/>
    </row>
    <row r="71210" spans="7:7" x14ac:dyDescent="0.2">
      <c r="G71210" s="12"/>
    </row>
    <row r="71211" spans="7:7" x14ac:dyDescent="0.2">
      <c r="G71211" s="12"/>
    </row>
    <row r="71212" spans="7:7" x14ac:dyDescent="0.2">
      <c r="G71212" s="12"/>
    </row>
    <row r="71213" spans="7:7" x14ac:dyDescent="0.2">
      <c r="G71213" s="12"/>
    </row>
    <row r="71214" spans="7:7" x14ac:dyDescent="0.2">
      <c r="G71214" s="12"/>
    </row>
    <row r="71215" spans="7:7" x14ac:dyDescent="0.2">
      <c r="G71215" s="12"/>
    </row>
    <row r="71216" spans="7:7" x14ac:dyDescent="0.2">
      <c r="G71216" s="12"/>
    </row>
    <row r="71217" spans="7:7" x14ac:dyDescent="0.2">
      <c r="G71217" s="12"/>
    </row>
    <row r="71218" spans="7:7" x14ac:dyDescent="0.2">
      <c r="G71218" s="12"/>
    </row>
    <row r="71219" spans="7:7" x14ac:dyDescent="0.2">
      <c r="G71219" s="12"/>
    </row>
    <row r="71220" spans="7:7" x14ac:dyDescent="0.2">
      <c r="G71220" s="12"/>
    </row>
    <row r="71221" spans="7:7" x14ac:dyDescent="0.2">
      <c r="G71221" s="12"/>
    </row>
    <row r="71222" spans="7:7" x14ac:dyDescent="0.2">
      <c r="G71222" s="12"/>
    </row>
    <row r="71223" spans="7:7" x14ac:dyDescent="0.2">
      <c r="G71223" s="12"/>
    </row>
    <row r="71224" spans="7:7" x14ac:dyDescent="0.2">
      <c r="G71224" s="12"/>
    </row>
    <row r="71225" spans="7:7" x14ac:dyDescent="0.2">
      <c r="G71225" s="12"/>
    </row>
    <row r="71226" spans="7:7" x14ac:dyDescent="0.2">
      <c r="G71226" s="12"/>
    </row>
    <row r="71227" spans="7:7" x14ac:dyDescent="0.2">
      <c r="G71227" s="12"/>
    </row>
    <row r="71228" spans="7:7" x14ac:dyDescent="0.2">
      <c r="G71228" s="12"/>
    </row>
    <row r="71229" spans="7:7" x14ac:dyDescent="0.2">
      <c r="G71229" s="12"/>
    </row>
    <row r="71230" spans="7:7" x14ac:dyDescent="0.2">
      <c r="G71230" s="12"/>
    </row>
    <row r="71231" spans="7:7" x14ac:dyDescent="0.2">
      <c r="G71231" s="12"/>
    </row>
    <row r="71232" spans="7:7" x14ac:dyDescent="0.2">
      <c r="G71232" s="12"/>
    </row>
    <row r="71233" spans="7:7" x14ac:dyDescent="0.2">
      <c r="G71233" s="12"/>
    </row>
    <row r="71234" spans="7:7" x14ac:dyDescent="0.2">
      <c r="G71234" s="12"/>
    </row>
    <row r="71235" spans="7:7" x14ac:dyDescent="0.2">
      <c r="G71235" s="12"/>
    </row>
    <row r="71236" spans="7:7" x14ac:dyDescent="0.2">
      <c r="G71236" s="12"/>
    </row>
    <row r="71237" spans="7:7" x14ac:dyDescent="0.2">
      <c r="G71237" s="12"/>
    </row>
    <row r="71238" spans="7:7" x14ac:dyDescent="0.2">
      <c r="G71238" s="12"/>
    </row>
    <row r="71239" spans="7:7" x14ac:dyDescent="0.2">
      <c r="G71239" s="12"/>
    </row>
    <row r="71240" spans="7:7" x14ac:dyDescent="0.2">
      <c r="G71240" s="12"/>
    </row>
    <row r="71241" spans="7:7" x14ac:dyDescent="0.2">
      <c r="G71241" s="12"/>
    </row>
    <row r="71242" spans="7:7" x14ac:dyDescent="0.2">
      <c r="G71242" s="12"/>
    </row>
    <row r="71243" spans="7:7" x14ac:dyDescent="0.2">
      <c r="G71243" s="12"/>
    </row>
    <row r="71244" spans="7:7" x14ac:dyDescent="0.2">
      <c r="G71244" s="12"/>
    </row>
    <row r="71245" spans="7:7" x14ac:dyDescent="0.2">
      <c r="G71245" s="12"/>
    </row>
    <row r="71246" spans="7:7" x14ac:dyDescent="0.2">
      <c r="G71246" s="12"/>
    </row>
    <row r="71247" spans="7:7" x14ac:dyDescent="0.2">
      <c r="G71247" s="12"/>
    </row>
    <row r="71248" spans="7:7" x14ac:dyDescent="0.2">
      <c r="G71248" s="12"/>
    </row>
    <row r="71249" spans="7:7" x14ac:dyDescent="0.2">
      <c r="G71249" s="12"/>
    </row>
    <row r="71250" spans="7:7" x14ac:dyDescent="0.2">
      <c r="G71250" s="12"/>
    </row>
    <row r="71251" spans="7:7" x14ac:dyDescent="0.2">
      <c r="G71251" s="12"/>
    </row>
    <row r="71252" spans="7:7" x14ac:dyDescent="0.2">
      <c r="G71252" s="12"/>
    </row>
    <row r="71253" spans="7:7" x14ac:dyDescent="0.2">
      <c r="G71253" s="12"/>
    </row>
    <row r="71254" spans="7:7" x14ac:dyDescent="0.2">
      <c r="G71254" s="12"/>
    </row>
    <row r="71255" spans="7:7" x14ac:dyDescent="0.2">
      <c r="G71255" s="12"/>
    </row>
    <row r="71256" spans="7:7" x14ac:dyDescent="0.2">
      <c r="G71256" s="12"/>
    </row>
    <row r="71257" spans="7:7" x14ac:dyDescent="0.2">
      <c r="G71257" s="12"/>
    </row>
    <row r="71258" spans="7:7" x14ac:dyDescent="0.2">
      <c r="G71258" s="12"/>
    </row>
    <row r="71259" spans="7:7" x14ac:dyDescent="0.2">
      <c r="G71259" s="12"/>
    </row>
    <row r="71260" spans="7:7" x14ac:dyDescent="0.2">
      <c r="G71260" s="12"/>
    </row>
    <row r="71261" spans="7:7" x14ac:dyDescent="0.2">
      <c r="G71261" s="12"/>
    </row>
    <row r="71262" spans="7:7" x14ac:dyDescent="0.2">
      <c r="G71262" s="12"/>
    </row>
    <row r="71263" spans="7:7" x14ac:dyDescent="0.2">
      <c r="G71263" s="12"/>
    </row>
    <row r="71264" spans="7:7" x14ac:dyDescent="0.2">
      <c r="G71264" s="12"/>
    </row>
    <row r="71265" spans="7:7" x14ac:dyDescent="0.2">
      <c r="G71265" s="12"/>
    </row>
    <row r="71266" spans="7:7" x14ac:dyDescent="0.2">
      <c r="G71266" s="12"/>
    </row>
    <row r="71267" spans="7:7" x14ac:dyDescent="0.2">
      <c r="G71267" s="12"/>
    </row>
    <row r="71268" spans="7:7" x14ac:dyDescent="0.2">
      <c r="G71268" s="12"/>
    </row>
    <row r="71269" spans="7:7" x14ac:dyDescent="0.2">
      <c r="G71269" s="12"/>
    </row>
    <row r="71270" spans="7:7" x14ac:dyDescent="0.2">
      <c r="G71270" s="12"/>
    </row>
    <row r="71271" spans="7:7" x14ac:dyDescent="0.2">
      <c r="G71271" s="12"/>
    </row>
    <row r="71272" spans="7:7" x14ac:dyDescent="0.2">
      <c r="G71272" s="12"/>
    </row>
    <row r="71273" spans="7:7" x14ac:dyDescent="0.2">
      <c r="G71273" s="12"/>
    </row>
    <row r="71274" spans="7:7" x14ac:dyDescent="0.2">
      <c r="G71274" s="12"/>
    </row>
    <row r="71275" spans="7:7" x14ac:dyDescent="0.2">
      <c r="G71275" s="12"/>
    </row>
    <row r="71276" spans="7:7" x14ac:dyDescent="0.2">
      <c r="G71276" s="12"/>
    </row>
    <row r="71277" spans="7:7" x14ac:dyDescent="0.2">
      <c r="G71277" s="12"/>
    </row>
    <row r="71278" spans="7:7" x14ac:dyDescent="0.2">
      <c r="G71278" s="12"/>
    </row>
    <row r="71279" spans="7:7" x14ac:dyDescent="0.2">
      <c r="G71279" s="12"/>
    </row>
    <row r="71280" spans="7:7" x14ac:dyDescent="0.2">
      <c r="G71280" s="12"/>
    </row>
    <row r="71281" spans="7:7" x14ac:dyDescent="0.2">
      <c r="G71281" s="12"/>
    </row>
    <row r="71282" spans="7:7" x14ac:dyDescent="0.2">
      <c r="G71282" s="12"/>
    </row>
    <row r="71283" spans="7:7" x14ac:dyDescent="0.2">
      <c r="G71283" s="12"/>
    </row>
    <row r="71284" spans="7:7" x14ac:dyDescent="0.2">
      <c r="G71284" s="12"/>
    </row>
    <row r="71285" spans="7:7" x14ac:dyDescent="0.2">
      <c r="G71285" s="12"/>
    </row>
    <row r="71286" spans="7:7" x14ac:dyDescent="0.2">
      <c r="G71286" s="12"/>
    </row>
    <row r="71287" spans="7:7" x14ac:dyDescent="0.2">
      <c r="G71287" s="12"/>
    </row>
    <row r="71288" spans="7:7" x14ac:dyDescent="0.2">
      <c r="G71288" s="12"/>
    </row>
    <row r="71289" spans="7:7" x14ac:dyDescent="0.2">
      <c r="G71289" s="12"/>
    </row>
    <row r="71290" spans="7:7" x14ac:dyDescent="0.2">
      <c r="G71290" s="12"/>
    </row>
    <row r="71291" spans="7:7" x14ac:dyDescent="0.2">
      <c r="G71291" s="12"/>
    </row>
    <row r="71292" spans="7:7" x14ac:dyDescent="0.2">
      <c r="G71292" s="12"/>
    </row>
    <row r="71293" spans="7:7" x14ac:dyDescent="0.2">
      <c r="G71293" s="12"/>
    </row>
    <row r="71294" spans="7:7" x14ac:dyDescent="0.2">
      <c r="G71294" s="12"/>
    </row>
    <row r="71295" spans="7:7" x14ac:dyDescent="0.2">
      <c r="G71295" s="12"/>
    </row>
    <row r="71296" spans="7:7" x14ac:dyDescent="0.2">
      <c r="G71296" s="12"/>
    </row>
    <row r="71297" spans="7:7" x14ac:dyDescent="0.2">
      <c r="G71297" s="12"/>
    </row>
    <row r="71298" spans="7:7" x14ac:dyDescent="0.2">
      <c r="G71298" s="12"/>
    </row>
    <row r="71299" spans="7:7" x14ac:dyDescent="0.2">
      <c r="G71299" s="12"/>
    </row>
    <row r="71300" spans="7:7" x14ac:dyDescent="0.2">
      <c r="G71300" s="12"/>
    </row>
    <row r="71301" spans="7:7" x14ac:dyDescent="0.2">
      <c r="G71301" s="12"/>
    </row>
    <row r="71302" spans="7:7" x14ac:dyDescent="0.2">
      <c r="G71302" s="12"/>
    </row>
    <row r="71303" spans="7:7" x14ac:dyDescent="0.2">
      <c r="G71303" s="12"/>
    </row>
    <row r="71304" spans="7:7" x14ac:dyDescent="0.2">
      <c r="G71304" s="12"/>
    </row>
    <row r="71305" spans="7:7" x14ac:dyDescent="0.2">
      <c r="G71305" s="12"/>
    </row>
    <row r="71306" spans="7:7" x14ac:dyDescent="0.2">
      <c r="G71306" s="12"/>
    </row>
    <row r="71307" spans="7:7" x14ac:dyDescent="0.2">
      <c r="G71307" s="12"/>
    </row>
    <row r="71308" spans="7:7" x14ac:dyDescent="0.2">
      <c r="G71308" s="12"/>
    </row>
    <row r="71309" spans="7:7" x14ac:dyDescent="0.2">
      <c r="G71309" s="12"/>
    </row>
    <row r="71310" spans="7:7" x14ac:dyDescent="0.2">
      <c r="G71310" s="12"/>
    </row>
    <row r="71311" spans="7:7" x14ac:dyDescent="0.2">
      <c r="G71311" s="12"/>
    </row>
    <row r="71312" spans="7:7" x14ac:dyDescent="0.2">
      <c r="G71312" s="12"/>
    </row>
    <row r="71313" spans="7:7" x14ac:dyDescent="0.2">
      <c r="G71313" s="12"/>
    </row>
    <row r="71314" spans="7:7" x14ac:dyDescent="0.2">
      <c r="G71314" s="12"/>
    </row>
    <row r="71315" spans="7:7" x14ac:dyDescent="0.2">
      <c r="G71315" s="12"/>
    </row>
    <row r="71316" spans="7:7" x14ac:dyDescent="0.2">
      <c r="G71316" s="12"/>
    </row>
    <row r="71317" spans="7:7" x14ac:dyDescent="0.2">
      <c r="G71317" s="12"/>
    </row>
    <row r="71318" spans="7:7" x14ac:dyDescent="0.2">
      <c r="G71318" s="12"/>
    </row>
    <row r="71319" spans="7:7" x14ac:dyDescent="0.2">
      <c r="G71319" s="12"/>
    </row>
    <row r="71320" spans="7:7" x14ac:dyDescent="0.2">
      <c r="G71320" s="12"/>
    </row>
    <row r="71321" spans="7:7" x14ac:dyDescent="0.2">
      <c r="G71321" s="12"/>
    </row>
    <row r="71322" spans="7:7" x14ac:dyDescent="0.2">
      <c r="G71322" s="12"/>
    </row>
    <row r="71323" spans="7:7" x14ac:dyDescent="0.2">
      <c r="G71323" s="12"/>
    </row>
    <row r="71324" spans="7:7" x14ac:dyDescent="0.2">
      <c r="G71324" s="12"/>
    </row>
    <row r="71325" spans="7:7" x14ac:dyDescent="0.2">
      <c r="G71325" s="12"/>
    </row>
    <row r="71326" spans="7:7" x14ac:dyDescent="0.2">
      <c r="G71326" s="12"/>
    </row>
    <row r="71327" spans="7:7" x14ac:dyDescent="0.2">
      <c r="G71327" s="12"/>
    </row>
    <row r="71328" spans="7:7" x14ac:dyDescent="0.2">
      <c r="G71328" s="12"/>
    </row>
    <row r="71329" spans="7:7" x14ac:dyDescent="0.2">
      <c r="G71329" s="12"/>
    </row>
    <row r="71330" spans="7:7" x14ac:dyDescent="0.2">
      <c r="G71330" s="12"/>
    </row>
    <row r="71331" spans="7:7" x14ac:dyDescent="0.2">
      <c r="G71331" s="12"/>
    </row>
    <row r="71332" spans="7:7" x14ac:dyDescent="0.2">
      <c r="G71332" s="12"/>
    </row>
    <row r="71333" spans="7:7" x14ac:dyDescent="0.2">
      <c r="G71333" s="12"/>
    </row>
    <row r="71334" spans="7:7" x14ac:dyDescent="0.2">
      <c r="G71334" s="12"/>
    </row>
    <row r="71335" spans="7:7" x14ac:dyDescent="0.2">
      <c r="G71335" s="12"/>
    </row>
    <row r="71336" spans="7:7" x14ac:dyDescent="0.2">
      <c r="G71336" s="12"/>
    </row>
    <row r="71337" spans="7:7" x14ac:dyDescent="0.2">
      <c r="G71337" s="12"/>
    </row>
    <row r="71338" spans="7:7" x14ac:dyDescent="0.2">
      <c r="G71338" s="12"/>
    </row>
    <row r="71339" spans="7:7" x14ac:dyDescent="0.2">
      <c r="G71339" s="12"/>
    </row>
    <row r="71340" spans="7:7" x14ac:dyDescent="0.2">
      <c r="G71340" s="12"/>
    </row>
    <row r="71341" spans="7:7" x14ac:dyDescent="0.2">
      <c r="G71341" s="12"/>
    </row>
    <row r="71342" spans="7:7" x14ac:dyDescent="0.2">
      <c r="G71342" s="12"/>
    </row>
    <row r="71343" spans="7:7" x14ac:dyDescent="0.2">
      <c r="G71343" s="12"/>
    </row>
    <row r="71344" spans="7:7" x14ac:dyDescent="0.2">
      <c r="G71344" s="12"/>
    </row>
    <row r="71345" spans="7:7" x14ac:dyDescent="0.2">
      <c r="G71345" s="12"/>
    </row>
    <row r="71346" spans="7:7" x14ac:dyDescent="0.2">
      <c r="G71346" s="12"/>
    </row>
    <row r="71347" spans="7:7" x14ac:dyDescent="0.2">
      <c r="G71347" s="12"/>
    </row>
    <row r="71348" spans="7:7" x14ac:dyDescent="0.2">
      <c r="G71348" s="12"/>
    </row>
    <row r="71349" spans="7:7" x14ac:dyDescent="0.2">
      <c r="G71349" s="12"/>
    </row>
    <row r="71350" spans="7:7" x14ac:dyDescent="0.2">
      <c r="G71350" s="12"/>
    </row>
    <row r="71351" spans="7:7" x14ac:dyDescent="0.2">
      <c r="G71351" s="12"/>
    </row>
    <row r="71352" spans="7:7" x14ac:dyDescent="0.2">
      <c r="G71352" s="12"/>
    </row>
    <row r="71353" spans="7:7" x14ac:dyDescent="0.2">
      <c r="G71353" s="12"/>
    </row>
    <row r="71354" spans="7:7" x14ac:dyDescent="0.2">
      <c r="G71354" s="12"/>
    </row>
    <row r="71355" spans="7:7" x14ac:dyDescent="0.2">
      <c r="G71355" s="12"/>
    </row>
    <row r="71356" spans="7:7" x14ac:dyDescent="0.2">
      <c r="G71356" s="12"/>
    </row>
    <row r="71357" spans="7:7" x14ac:dyDescent="0.2">
      <c r="G71357" s="12"/>
    </row>
    <row r="71358" spans="7:7" x14ac:dyDescent="0.2">
      <c r="G71358" s="12"/>
    </row>
    <row r="71359" spans="7:7" x14ac:dyDescent="0.2">
      <c r="G71359" s="12"/>
    </row>
    <row r="71360" spans="7:7" x14ac:dyDescent="0.2">
      <c r="G71360" s="12"/>
    </row>
    <row r="71361" spans="7:7" x14ac:dyDescent="0.2">
      <c r="G71361" s="12"/>
    </row>
    <row r="71362" spans="7:7" x14ac:dyDescent="0.2">
      <c r="G71362" s="12"/>
    </row>
    <row r="71363" spans="7:7" x14ac:dyDescent="0.2">
      <c r="G71363" s="12"/>
    </row>
    <row r="71364" spans="7:7" x14ac:dyDescent="0.2">
      <c r="G71364" s="12"/>
    </row>
    <row r="71365" spans="7:7" x14ac:dyDescent="0.2">
      <c r="G71365" s="12"/>
    </row>
    <row r="71366" spans="7:7" x14ac:dyDescent="0.2">
      <c r="G71366" s="12"/>
    </row>
    <row r="71367" spans="7:7" x14ac:dyDescent="0.2">
      <c r="G71367" s="12"/>
    </row>
    <row r="71368" spans="7:7" x14ac:dyDescent="0.2">
      <c r="G71368" s="12"/>
    </row>
    <row r="71369" spans="7:7" x14ac:dyDescent="0.2">
      <c r="G71369" s="12"/>
    </row>
    <row r="71370" spans="7:7" x14ac:dyDescent="0.2">
      <c r="G71370" s="12"/>
    </row>
    <row r="71371" spans="7:7" x14ac:dyDescent="0.2">
      <c r="G71371" s="12"/>
    </row>
    <row r="71372" spans="7:7" x14ac:dyDescent="0.2">
      <c r="G71372" s="12"/>
    </row>
    <row r="71373" spans="7:7" x14ac:dyDescent="0.2">
      <c r="G71373" s="12"/>
    </row>
    <row r="71374" spans="7:7" x14ac:dyDescent="0.2">
      <c r="G71374" s="12"/>
    </row>
    <row r="71375" spans="7:7" x14ac:dyDescent="0.2">
      <c r="G71375" s="12"/>
    </row>
    <row r="71376" spans="7:7" x14ac:dyDescent="0.2">
      <c r="G71376" s="12"/>
    </row>
    <row r="71377" spans="7:7" x14ac:dyDescent="0.2">
      <c r="G71377" s="12"/>
    </row>
    <row r="71378" spans="7:7" x14ac:dyDescent="0.2">
      <c r="G71378" s="12"/>
    </row>
    <row r="71379" spans="7:7" x14ac:dyDescent="0.2">
      <c r="G71379" s="12"/>
    </row>
    <row r="71380" spans="7:7" x14ac:dyDescent="0.2">
      <c r="G71380" s="12"/>
    </row>
    <row r="71381" spans="7:7" x14ac:dyDescent="0.2">
      <c r="G71381" s="12"/>
    </row>
    <row r="71382" spans="7:7" x14ac:dyDescent="0.2">
      <c r="G71382" s="12"/>
    </row>
    <row r="71383" spans="7:7" x14ac:dyDescent="0.2">
      <c r="G71383" s="12"/>
    </row>
    <row r="71384" spans="7:7" x14ac:dyDescent="0.2">
      <c r="G71384" s="12"/>
    </row>
    <row r="71385" spans="7:7" x14ac:dyDescent="0.2">
      <c r="G71385" s="12"/>
    </row>
    <row r="71386" spans="7:7" x14ac:dyDescent="0.2">
      <c r="G71386" s="12"/>
    </row>
    <row r="71387" spans="7:7" x14ac:dyDescent="0.2">
      <c r="G71387" s="12"/>
    </row>
    <row r="71388" spans="7:7" x14ac:dyDescent="0.2">
      <c r="G71388" s="12"/>
    </row>
    <row r="71389" spans="7:7" x14ac:dyDescent="0.2">
      <c r="G71389" s="12"/>
    </row>
    <row r="71390" spans="7:7" x14ac:dyDescent="0.2">
      <c r="G71390" s="12"/>
    </row>
    <row r="71391" spans="7:7" x14ac:dyDescent="0.2">
      <c r="G71391" s="12"/>
    </row>
    <row r="71392" spans="7:7" x14ac:dyDescent="0.2">
      <c r="G71392" s="12"/>
    </row>
    <row r="71393" spans="7:7" x14ac:dyDescent="0.2">
      <c r="G71393" s="12"/>
    </row>
    <row r="71394" spans="7:7" x14ac:dyDescent="0.2">
      <c r="G71394" s="12"/>
    </row>
    <row r="71395" spans="7:7" x14ac:dyDescent="0.2">
      <c r="G71395" s="12"/>
    </row>
    <row r="71396" spans="7:7" x14ac:dyDescent="0.2">
      <c r="G71396" s="12"/>
    </row>
    <row r="71397" spans="7:7" x14ac:dyDescent="0.2">
      <c r="G71397" s="12"/>
    </row>
    <row r="71398" spans="7:7" x14ac:dyDescent="0.2">
      <c r="G71398" s="12"/>
    </row>
    <row r="71399" spans="7:7" x14ac:dyDescent="0.2">
      <c r="G71399" s="12"/>
    </row>
    <row r="71400" spans="7:7" x14ac:dyDescent="0.2">
      <c r="G71400" s="12"/>
    </row>
    <row r="71401" spans="7:7" x14ac:dyDescent="0.2">
      <c r="G71401" s="12"/>
    </row>
    <row r="71402" spans="7:7" x14ac:dyDescent="0.2">
      <c r="G71402" s="12"/>
    </row>
    <row r="71403" spans="7:7" x14ac:dyDescent="0.2">
      <c r="G71403" s="12"/>
    </row>
    <row r="71404" spans="7:7" x14ac:dyDescent="0.2">
      <c r="G71404" s="12"/>
    </row>
    <row r="71405" spans="7:7" x14ac:dyDescent="0.2">
      <c r="G71405" s="12"/>
    </row>
    <row r="71406" spans="7:7" x14ac:dyDescent="0.2">
      <c r="G71406" s="12"/>
    </row>
    <row r="71407" spans="7:7" x14ac:dyDescent="0.2">
      <c r="G71407" s="12"/>
    </row>
    <row r="71408" spans="7:7" x14ac:dyDescent="0.2">
      <c r="G71408" s="12"/>
    </row>
    <row r="71409" spans="7:7" x14ac:dyDescent="0.2">
      <c r="G71409" s="12"/>
    </row>
    <row r="71410" spans="7:7" x14ac:dyDescent="0.2">
      <c r="G71410" s="12"/>
    </row>
    <row r="71411" spans="7:7" x14ac:dyDescent="0.2">
      <c r="G71411" s="12"/>
    </row>
    <row r="71412" spans="7:7" x14ac:dyDescent="0.2">
      <c r="G71412" s="12"/>
    </row>
    <row r="71413" spans="7:7" x14ac:dyDescent="0.2">
      <c r="G71413" s="12"/>
    </row>
    <row r="71414" spans="7:7" x14ac:dyDescent="0.2">
      <c r="G71414" s="12"/>
    </row>
    <row r="71415" spans="7:7" x14ac:dyDescent="0.2">
      <c r="G71415" s="12"/>
    </row>
    <row r="71416" spans="7:7" x14ac:dyDescent="0.2">
      <c r="G71416" s="12"/>
    </row>
    <row r="71417" spans="7:7" x14ac:dyDescent="0.2">
      <c r="G71417" s="12"/>
    </row>
    <row r="71418" spans="7:7" x14ac:dyDescent="0.2">
      <c r="G71418" s="12"/>
    </row>
    <row r="71419" spans="7:7" x14ac:dyDescent="0.2">
      <c r="G71419" s="12"/>
    </row>
    <row r="71420" spans="7:7" x14ac:dyDescent="0.2">
      <c r="G71420" s="12"/>
    </row>
    <row r="71421" spans="7:7" x14ac:dyDescent="0.2">
      <c r="G71421" s="12"/>
    </row>
    <row r="71422" spans="7:7" x14ac:dyDescent="0.2">
      <c r="G71422" s="12"/>
    </row>
    <row r="71423" spans="7:7" x14ac:dyDescent="0.2">
      <c r="G71423" s="12"/>
    </row>
    <row r="71424" spans="7:7" x14ac:dyDescent="0.2">
      <c r="G71424" s="12"/>
    </row>
    <row r="71425" spans="7:7" x14ac:dyDescent="0.2">
      <c r="G71425" s="12"/>
    </row>
    <row r="71426" spans="7:7" x14ac:dyDescent="0.2">
      <c r="G71426" s="12"/>
    </row>
    <row r="71427" spans="7:7" x14ac:dyDescent="0.2">
      <c r="G71427" s="12"/>
    </row>
    <row r="71428" spans="7:7" x14ac:dyDescent="0.2">
      <c r="G71428" s="12"/>
    </row>
    <row r="71429" spans="7:7" x14ac:dyDescent="0.2">
      <c r="G71429" s="12"/>
    </row>
    <row r="71430" spans="7:7" x14ac:dyDescent="0.2">
      <c r="G71430" s="12"/>
    </row>
    <row r="71431" spans="7:7" x14ac:dyDescent="0.2">
      <c r="G71431" s="12"/>
    </row>
    <row r="71432" spans="7:7" x14ac:dyDescent="0.2">
      <c r="G71432" s="12"/>
    </row>
    <row r="71433" spans="7:7" x14ac:dyDescent="0.2">
      <c r="G71433" s="12"/>
    </row>
    <row r="71434" spans="7:7" x14ac:dyDescent="0.2">
      <c r="G71434" s="12"/>
    </row>
    <row r="71435" spans="7:7" x14ac:dyDescent="0.2">
      <c r="G71435" s="12"/>
    </row>
    <row r="71436" spans="7:7" x14ac:dyDescent="0.2">
      <c r="G71436" s="12"/>
    </row>
    <row r="71437" spans="7:7" x14ac:dyDescent="0.2">
      <c r="G71437" s="12"/>
    </row>
    <row r="71438" spans="7:7" x14ac:dyDescent="0.2">
      <c r="G71438" s="12"/>
    </row>
    <row r="71439" spans="7:7" x14ac:dyDescent="0.2">
      <c r="G71439" s="12"/>
    </row>
    <row r="71440" spans="7:7" x14ac:dyDescent="0.2">
      <c r="G71440" s="12"/>
    </row>
    <row r="71441" spans="7:7" x14ac:dyDescent="0.2">
      <c r="G71441" s="12"/>
    </row>
    <row r="71442" spans="7:7" x14ac:dyDescent="0.2">
      <c r="G71442" s="12"/>
    </row>
    <row r="71443" spans="7:7" x14ac:dyDescent="0.2">
      <c r="G71443" s="12"/>
    </row>
    <row r="71444" spans="7:7" x14ac:dyDescent="0.2">
      <c r="G71444" s="12"/>
    </row>
    <row r="71445" spans="7:7" x14ac:dyDescent="0.2">
      <c r="G71445" s="12"/>
    </row>
    <row r="71446" spans="7:7" x14ac:dyDescent="0.2">
      <c r="G71446" s="12"/>
    </row>
    <row r="71447" spans="7:7" x14ac:dyDescent="0.2">
      <c r="G71447" s="12"/>
    </row>
    <row r="71448" spans="7:7" x14ac:dyDescent="0.2">
      <c r="G71448" s="12"/>
    </row>
    <row r="71449" spans="7:7" x14ac:dyDescent="0.2">
      <c r="G71449" s="12"/>
    </row>
    <row r="71450" spans="7:7" x14ac:dyDescent="0.2">
      <c r="G71450" s="12"/>
    </row>
    <row r="71451" spans="7:7" x14ac:dyDescent="0.2">
      <c r="G71451" s="12"/>
    </row>
    <row r="71452" spans="7:7" x14ac:dyDescent="0.2">
      <c r="G71452" s="12"/>
    </row>
    <row r="71453" spans="7:7" x14ac:dyDescent="0.2">
      <c r="G71453" s="12"/>
    </row>
    <row r="71454" spans="7:7" x14ac:dyDescent="0.2">
      <c r="G71454" s="12"/>
    </row>
    <row r="71455" spans="7:7" x14ac:dyDescent="0.2">
      <c r="G71455" s="12"/>
    </row>
    <row r="71456" spans="7:7" x14ac:dyDescent="0.2">
      <c r="G71456" s="12"/>
    </row>
    <row r="71457" spans="7:7" x14ac:dyDescent="0.2">
      <c r="G71457" s="12"/>
    </row>
    <row r="71458" spans="7:7" x14ac:dyDescent="0.2">
      <c r="G71458" s="12"/>
    </row>
    <row r="71459" spans="7:7" x14ac:dyDescent="0.2">
      <c r="G71459" s="12"/>
    </row>
    <row r="71460" spans="7:7" x14ac:dyDescent="0.2">
      <c r="G71460" s="12"/>
    </row>
    <row r="71461" spans="7:7" x14ac:dyDescent="0.2">
      <c r="G71461" s="12"/>
    </row>
    <row r="71462" spans="7:7" x14ac:dyDescent="0.2">
      <c r="G71462" s="12"/>
    </row>
    <row r="71463" spans="7:7" x14ac:dyDescent="0.2">
      <c r="G71463" s="12"/>
    </row>
    <row r="71464" spans="7:7" x14ac:dyDescent="0.2">
      <c r="G71464" s="12"/>
    </row>
    <row r="71465" spans="7:7" x14ac:dyDescent="0.2">
      <c r="G71465" s="12"/>
    </row>
    <row r="71466" spans="7:7" x14ac:dyDescent="0.2">
      <c r="G71466" s="12"/>
    </row>
    <row r="71467" spans="7:7" x14ac:dyDescent="0.2">
      <c r="G71467" s="12"/>
    </row>
    <row r="71468" spans="7:7" x14ac:dyDescent="0.2">
      <c r="G71468" s="12"/>
    </row>
    <row r="71469" spans="7:7" x14ac:dyDescent="0.2">
      <c r="G71469" s="12"/>
    </row>
    <row r="71470" spans="7:7" x14ac:dyDescent="0.2">
      <c r="G71470" s="12"/>
    </row>
    <row r="71471" spans="7:7" x14ac:dyDescent="0.2">
      <c r="G71471" s="12"/>
    </row>
    <row r="71472" spans="7:7" x14ac:dyDescent="0.2">
      <c r="G71472" s="12"/>
    </row>
    <row r="71473" spans="7:7" x14ac:dyDescent="0.2">
      <c r="G71473" s="12"/>
    </row>
    <row r="71474" spans="7:7" x14ac:dyDescent="0.2">
      <c r="G71474" s="12"/>
    </row>
    <row r="71475" spans="7:7" x14ac:dyDescent="0.2">
      <c r="G71475" s="12"/>
    </row>
    <row r="71476" spans="7:7" x14ac:dyDescent="0.2">
      <c r="G71476" s="12"/>
    </row>
    <row r="71477" spans="7:7" x14ac:dyDescent="0.2">
      <c r="G71477" s="12"/>
    </row>
    <row r="71478" spans="7:7" x14ac:dyDescent="0.2">
      <c r="G71478" s="12"/>
    </row>
    <row r="71479" spans="7:7" x14ac:dyDescent="0.2">
      <c r="G71479" s="12"/>
    </row>
    <row r="71480" spans="7:7" x14ac:dyDescent="0.2">
      <c r="G71480" s="12"/>
    </row>
    <row r="71481" spans="7:7" x14ac:dyDescent="0.2">
      <c r="G71481" s="12"/>
    </row>
    <row r="71482" spans="7:7" x14ac:dyDescent="0.2">
      <c r="G71482" s="12"/>
    </row>
    <row r="71483" spans="7:7" x14ac:dyDescent="0.2">
      <c r="G71483" s="12"/>
    </row>
    <row r="71484" spans="7:7" x14ac:dyDescent="0.2">
      <c r="G71484" s="12"/>
    </row>
    <row r="71485" spans="7:7" x14ac:dyDescent="0.2">
      <c r="G71485" s="12"/>
    </row>
    <row r="71486" spans="7:7" x14ac:dyDescent="0.2">
      <c r="G71486" s="12"/>
    </row>
    <row r="71487" spans="7:7" x14ac:dyDescent="0.2">
      <c r="G71487" s="12"/>
    </row>
    <row r="71488" spans="7:7" x14ac:dyDescent="0.2">
      <c r="G71488" s="12"/>
    </row>
    <row r="71489" spans="7:7" x14ac:dyDescent="0.2">
      <c r="G71489" s="12"/>
    </row>
    <row r="71490" spans="7:7" x14ac:dyDescent="0.2">
      <c r="G71490" s="12"/>
    </row>
    <row r="71491" spans="7:7" x14ac:dyDescent="0.2">
      <c r="G71491" s="12"/>
    </row>
    <row r="71492" spans="7:7" x14ac:dyDescent="0.2">
      <c r="G71492" s="12"/>
    </row>
    <row r="71493" spans="7:7" x14ac:dyDescent="0.2">
      <c r="G71493" s="12"/>
    </row>
    <row r="71494" spans="7:7" x14ac:dyDescent="0.2">
      <c r="G71494" s="12"/>
    </row>
    <row r="71495" spans="7:7" x14ac:dyDescent="0.2">
      <c r="G71495" s="12"/>
    </row>
    <row r="71496" spans="7:7" x14ac:dyDescent="0.2">
      <c r="G71496" s="12"/>
    </row>
    <row r="71497" spans="7:7" x14ac:dyDescent="0.2">
      <c r="G71497" s="12"/>
    </row>
    <row r="71498" spans="7:7" x14ac:dyDescent="0.2">
      <c r="G71498" s="12"/>
    </row>
    <row r="71499" spans="7:7" x14ac:dyDescent="0.2">
      <c r="G71499" s="12"/>
    </row>
    <row r="71500" spans="7:7" x14ac:dyDescent="0.2">
      <c r="G71500" s="12"/>
    </row>
    <row r="71501" spans="7:7" x14ac:dyDescent="0.2">
      <c r="G71501" s="12"/>
    </row>
    <row r="71502" spans="7:7" x14ac:dyDescent="0.2">
      <c r="G71502" s="12"/>
    </row>
    <row r="71503" spans="7:7" x14ac:dyDescent="0.2">
      <c r="G71503" s="12"/>
    </row>
    <row r="71504" spans="7:7" x14ac:dyDescent="0.2">
      <c r="G71504" s="12"/>
    </row>
    <row r="71505" spans="7:7" x14ac:dyDescent="0.2">
      <c r="G71505" s="12"/>
    </row>
    <row r="71506" spans="7:7" x14ac:dyDescent="0.2">
      <c r="G71506" s="12"/>
    </row>
    <row r="71507" spans="7:7" x14ac:dyDescent="0.2">
      <c r="G71507" s="12"/>
    </row>
    <row r="71508" spans="7:7" x14ac:dyDescent="0.2">
      <c r="G71508" s="12"/>
    </row>
    <row r="71509" spans="7:7" x14ac:dyDescent="0.2">
      <c r="G71509" s="12"/>
    </row>
    <row r="71510" spans="7:7" x14ac:dyDescent="0.2">
      <c r="G71510" s="12"/>
    </row>
    <row r="71511" spans="7:7" x14ac:dyDescent="0.2">
      <c r="G71511" s="12"/>
    </row>
    <row r="71512" spans="7:7" x14ac:dyDescent="0.2">
      <c r="G71512" s="12"/>
    </row>
    <row r="71513" spans="7:7" x14ac:dyDescent="0.2">
      <c r="G71513" s="12"/>
    </row>
    <row r="71514" spans="7:7" x14ac:dyDescent="0.2">
      <c r="G71514" s="12"/>
    </row>
    <row r="71515" spans="7:7" x14ac:dyDescent="0.2">
      <c r="G71515" s="12"/>
    </row>
    <row r="71516" spans="7:7" x14ac:dyDescent="0.2">
      <c r="G71516" s="12"/>
    </row>
    <row r="71517" spans="7:7" x14ac:dyDescent="0.2">
      <c r="G71517" s="12"/>
    </row>
    <row r="71518" spans="7:7" x14ac:dyDescent="0.2">
      <c r="G71518" s="12"/>
    </row>
    <row r="71519" spans="7:7" x14ac:dyDescent="0.2">
      <c r="G71519" s="12"/>
    </row>
    <row r="71520" spans="7:7" x14ac:dyDescent="0.2">
      <c r="G71520" s="12"/>
    </row>
    <row r="71521" spans="7:7" x14ac:dyDescent="0.2">
      <c r="G71521" s="12"/>
    </row>
    <row r="71522" spans="7:7" x14ac:dyDescent="0.2">
      <c r="G71522" s="12"/>
    </row>
    <row r="71523" spans="7:7" x14ac:dyDescent="0.2">
      <c r="G71523" s="12"/>
    </row>
    <row r="71524" spans="7:7" x14ac:dyDescent="0.2">
      <c r="G71524" s="12"/>
    </row>
    <row r="71525" spans="7:7" x14ac:dyDescent="0.2">
      <c r="G71525" s="12"/>
    </row>
    <row r="71526" spans="7:7" x14ac:dyDescent="0.2">
      <c r="G71526" s="12"/>
    </row>
    <row r="71527" spans="7:7" x14ac:dyDescent="0.2">
      <c r="G71527" s="12"/>
    </row>
    <row r="71528" spans="7:7" x14ac:dyDescent="0.2">
      <c r="G71528" s="12"/>
    </row>
    <row r="71529" spans="7:7" x14ac:dyDescent="0.2">
      <c r="G71529" s="12"/>
    </row>
    <row r="71530" spans="7:7" x14ac:dyDescent="0.2">
      <c r="G71530" s="12"/>
    </row>
    <row r="71531" spans="7:7" x14ac:dyDescent="0.2">
      <c r="G71531" s="12"/>
    </row>
    <row r="71532" spans="7:7" x14ac:dyDescent="0.2">
      <c r="G71532" s="12"/>
    </row>
    <row r="71533" spans="7:7" x14ac:dyDescent="0.2">
      <c r="G71533" s="12"/>
    </row>
    <row r="71534" spans="7:7" x14ac:dyDescent="0.2">
      <c r="G71534" s="12"/>
    </row>
    <row r="71535" spans="7:7" x14ac:dyDescent="0.2">
      <c r="G71535" s="12"/>
    </row>
    <row r="71536" spans="7:7" x14ac:dyDescent="0.2">
      <c r="G71536" s="12"/>
    </row>
    <row r="71537" spans="7:7" x14ac:dyDescent="0.2">
      <c r="G71537" s="12"/>
    </row>
    <row r="71538" spans="7:7" x14ac:dyDescent="0.2">
      <c r="G71538" s="12"/>
    </row>
    <row r="71539" spans="7:7" x14ac:dyDescent="0.2">
      <c r="G71539" s="12"/>
    </row>
    <row r="71540" spans="7:7" x14ac:dyDescent="0.2">
      <c r="G71540" s="12"/>
    </row>
    <row r="71541" spans="7:7" x14ac:dyDescent="0.2">
      <c r="G71541" s="12"/>
    </row>
    <row r="71542" spans="7:7" x14ac:dyDescent="0.2">
      <c r="G71542" s="12"/>
    </row>
    <row r="71543" spans="7:7" x14ac:dyDescent="0.2">
      <c r="G71543" s="12"/>
    </row>
    <row r="71544" spans="7:7" x14ac:dyDescent="0.2">
      <c r="G71544" s="12"/>
    </row>
    <row r="71545" spans="7:7" x14ac:dyDescent="0.2">
      <c r="G71545" s="12"/>
    </row>
    <row r="71546" spans="7:7" x14ac:dyDescent="0.2">
      <c r="G71546" s="12"/>
    </row>
    <row r="71547" spans="7:7" x14ac:dyDescent="0.2">
      <c r="G71547" s="12"/>
    </row>
    <row r="71548" spans="7:7" x14ac:dyDescent="0.2">
      <c r="G71548" s="12"/>
    </row>
    <row r="71549" spans="7:7" x14ac:dyDescent="0.2">
      <c r="G71549" s="12"/>
    </row>
    <row r="71550" spans="7:7" x14ac:dyDescent="0.2">
      <c r="G71550" s="12"/>
    </row>
    <row r="71551" spans="7:7" x14ac:dyDescent="0.2">
      <c r="G71551" s="12"/>
    </row>
    <row r="71552" spans="7:7" x14ac:dyDescent="0.2">
      <c r="G71552" s="12"/>
    </row>
    <row r="71553" spans="7:7" x14ac:dyDescent="0.2">
      <c r="G71553" s="12"/>
    </row>
    <row r="71554" spans="7:7" x14ac:dyDescent="0.2">
      <c r="G71554" s="12"/>
    </row>
    <row r="71555" spans="7:7" x14ac:dyDescent="0.2">
      <c r="G71555" s="12"/>
    </row>
    <row r="71556" spans="7:7" x14ac:dyDescent="0.2">
      <c r="G71556" s="12"/>
    </row>
    <row r="71557" spans="7:7" x14ac:dyDescent="0.2">
      <c r="G71557" s="12"/>
    </row>
    <row r="71558" spans="7:7" x14ac:dyDescent="0.2">
      <c r="G71558" s="12"/>
    </row>
    <row r="71559" spans="7:7" x14ac:dyDescent="0.2">
      <c r="G71559" s="12"/>
    </row>
    <row r="71560" spans="7:7" x14ac:dyDescent="0.2">
      <c r="G71560" s="12"/>
    </row>
    <row r="71561" spans="7:7" x14ac:dyDescent="0.2">
      <c r="G71561" s="12"/>
    </row>
    <row r="71562" spans="7:7" x14ac:dyDescent="0.2">
      <c r="G71562" s="12"/>
    </row>
    <row r="71563" spans="7:7" x14ac:dyDescent="0.2">
      <c r="G71563" s="12"/>
    </row>
    <row r="71564" spans="7:7" x14ac:dyDescent="0.2">
      <c r="G71564" s="12"/>
    </row>
    <row r="71565" spans="7:7" x14ac:dyDescent="0.2">
      <c r="G71565" s="12"/>
    </row>
    <row r="71566" spans="7:7" x14ac:dyDescent="0.2">
      <c r="G71566" s="12"/>
    </row>
    <row r="71567" spans="7:7" x14ac:dyDescent="0.2">
      <c r="G71567" s="12"/>
    </row>
    <row r="71568" spans="7:7" x14ac:dyDescent="0.2">
      <c r="G71568" s="12"/>
    </row>
    <row r="71569" spans="7:7" x14ac:dyDescent="0.2">
      <c r="G71569" s="12"/>
    </row>
    <row r="71570" spans="7:7" x14ac:dyDescent="0.2">
      <c r="G71570" s="12"/>
    </row>
    <row r="71571" spans="7:7" x14ac:dyDescent="0.2">
      <c r="G71571" s="12"/>
    </row>
    <row r="71572" spans="7:7" x14ac:dyDescent="0.2">
      <c r="G71572" s="12"/>
    </row>
    <row r="71573" spans="7:7" x14ac:dyDescent="0.2">
      <c r="G71573" s="12"/>
    </row>
    <row r="71574" spans="7:7" x14ac:dyDescent="0.2">
      <c r="G71574" s="12"/>
    </row>
    <row r="71575" spans="7:7" x14ac:dyDescent="0.2">
      <c r="G71575" s="12"/>
    </row>
    <row r="71576" spans="7:7" x14ac:dyDescent="0.2">
      <c r="G71576" s="12"/>
    </row>
    <row r="71577" spans="7:7" x14ac:dyDescent="0.2">
      <c r="G71577" s="12"/>
    </row>
    <row r="71578" spans="7:7" x14ac:dyDescent="0.2">
      <c r="G71578" s="12"/>
    </row>
    <row r="71579" spans="7:7" x14ac:dyDescent="0.2">
      <c r="G71579" s="12"/>
    </row>
    <row r="71580" spans="7:7" x14ac:dyDescent="0.2">
      <c r="G71580" s="12"/>
    </row>
    <row r="71581" spans="7:7" x14ac:dyDescent="0.2">
      <c r="G71581" s="12"/>
    </row>
    <row r="71582" spans="7:7" x14ac:dyDescent="0.2">
      <c r="G71582" s="12"/>
    </row>
    <row r="71583" spans="7:7" x14ac:dyDescent="0.2">
      <c r="G71583" s="12"/>
    </row>
    <row r="71584" spans="7:7" x14ac:dyDescent="0.2">
      <c r="G71584" s="12"/>
    </row>
    <row r="71585" spans="7:7" x14ac:dyDescent="0.2">
      <c r="G71585" s="12"/>
    </row>
    <row r="71586" spans="7:7" x14ac:dyDescent="0.2">
      <c r="G71586" s="12"/>
    </row>
    <row r="71587" spans="7:7" x14ac:dyDescent="0.2">
      <c r="G71587" s="12"/>
    </row>
    <row r="71588" spans="7:7" x14ac:dyDescent="0.2">
      <c r="G71588" s="12"/>
    </row>
    <row r="71589" spans="7:7" x14ac:dyDescent="0.2">
      <c r="G71589" s="12"/>
    </row>
    <row r="71590" spans="7:7" x14ac:dyDescent="0.2">
      <c r="G71590" s="12"/>
    </row>
    <row r="71591" spans="7:7" x14ac:dyDescent="0.2">
      <c r="G71591" s="12"/>
    </row>
    <row r="71592" spans="7:7" x14ac:dyDescent="0.2">
      <c r="G71592" s="12"/>
    </row>
    <row r="71593" spans="7:7" x14ac:dyDescent="0.2">
      <c r="G71593" s="12"/>
    </row>
    <row r="71594" spans="7:7" x14ac:dyDescent="0.2">
      <c r="G71594" s="12"/>
    </row>
    <row r="71595" spans="7:7" x14ac:dyDescent="0.2">
      <c r="G71595" s="12"/>
    </row>
    <row r="71596" spans="7:7" x14ac:dyDescent="0.2">
      <c r="G71596" s="12"/>
    </row>
    <row r="71597" spans="7:7" x14ac:dyDescent="0.2">
      <c r="G71597" s="12"/>
    </row>
    <row r="71598" spans="7:7" x14ac:dyDescent="0.2">
      <c r="G71598" s="12"/>
    </row>
    <row r="71599" spans="7:7" x14ac:dyDescent="0.2">
      <c r="G71599" s="12"/>
    </row>
    <row r="71600" spans="7:7" x14ac:dyDescent="0.2">
      <c r="G71600" s="12"/>
    </row>
    <row r="71601" spans="7:7" x14ac:dyDescent="0.2">
      <c r="G71601" s="12"/>
    </row>
    <row r="71602" spans="7:7" x14ac:dyDescent="0.2">
      <c r="G71602" s="12"/>
    </row>
    <row r="71603" spans="7:7" x14ac:dyDescent="0.2">
      <c r="G71603" s="12"/>
    </row>
    <row r="71604" spans="7:7" x14ac:dyDescent="0.2">
      <c r="G71604" s="12"/>
    </row>
    <row r="71605" spans="7:7" x14ac:dyDescent="0.2">
      <c r="G71605" s="12"/>
    </row>
    <row r="71606" spans="7:7" x14ac:dyDescent="0.2">
      <c r="G71606" s="12"/>
    </row>
    <row r="71607" spans="7:7" x14ac:dyDescent="0.2">
      <c r="G71607" s="12"/>
    </row>
    <row r="71608" spans="7:7" x14ac:dyDescent="0.2">
      <c r="G71608" s="12"/>
    </row>
    <row r="71609" spans="7:7" x14ac:dyDescent="0.2">
      <c r="G71609" s="12"/>
    </row>
    <row r="71610" spans="7:7" x14ac:dyDescent="0.2">
      <c r="G71610" s="12"/>
    </row>
    <row r="71611" spans="7:7" x14ac:dyDescent="0.2">
      <c r="G71611" s="12"/>
    </row>
    <row r="71612" spans="7:7" x14ac:dyDescent="0.2">
      <c r="G71612" s="12"/>
    </row>
    <row r="71613" spans="7:7" x14ac:dyDescent="0.2">
      <c r="G71613" s="12"/>
    </row>
    <row r="71614" spans="7:7" x14ac:dyDescent="0.2">
      <c r="G71614" s="12"/>
    </row>
    <row r="71615" spans="7:7" x14ac:dyDescent="0.2">
      <c r="G71615" s="12"/>
    </row>
    <row r="71616" spans="7:7" x14ac:dyDescent="0.2">
      <c r="G71616" s="12"/>
    </row>
    <row r="71617" spans="7:7" x14ac:dyDescent="0.2">
      <c r="G71617" s="12"/>
    </row>
    <row r="71618" spans="7:7" x14ac:dyDescent="0.2">
      <c r="G71618" s="12"/>
    </row>
    <row r="71619" spans="7:7" x14ac:dyDescent="0.2">
      <c r="G71619" s="12"/>
    </row>
    <row r="71620" spans="7:7" x14ac:dyDescent="0.2">
      <c r="G71620" s="12"/>
    </row>
    <row r="71621" spans="7:7" x14ac:dyDescent="0.2">
      <c r="G71621" s="12"/>
    </row>
    <row r="71622" spans="7:7" x14ac:dyDescent="0.2">
      <c r="G71622" s="12"/>
    </row>
    <row r="71623" spans="7:7" x14ac:dyDescent="0.2">
      <c r="G71623" s="12"/>
    </row>
    <row r="71624" spans="7:7" x14ac:dyDescent="0.2">
      <c r="G71624" s="12"/>
    </row>
    <row r="71625" spans="7:7" x14ac:dyDescent="0.2">
      <c r="G71625" s="12"/>
    </row>
    <row r="71626" spans="7:7" x14ac:dyDescent="0.2">
      <c r="G71626" s="12"/>
    </row>
    <row r="71627" spans="7:7" x14ac:dyDescent="0.2">
      <c r="G71627" s="12"/>
    </row>
    <row r="71628" spans="7:7" x14ac:dyDescent="0.2">
      <c r="G71628" s="12"/>
    </row>
    <row r="71629" spans="7:7" x14ac:dyDescent="0.2">
      <c r="G71629" s="12"/>
    </row>
    <row r="71630" spans="7:7" x14ac:dyDescent="0.2">
      <c r="G71630" s="12"/>
    </row>
    <row r="71631" spans="7:7" x14ac:dyDescent="0.2">
      <c r="G71631" s="12"/>
    </row>
    <row r="71632" spans="7:7" x14ac:dyDescent="0.2">
      <c r="G71632" s="12"/>
    </row>
    <row r="71633" spans="7:7" x14ac:dyDescent="0.2">
      <c r="G71633" s="12"/>
    </row>
    <row r="71634" spans="7:7" x14ac:dyDescent="0.2">
      <c r="G71634" s="12"/>
    </row>
    <row r="71635" spans="7:7" x14ac:dyDescent="0.2">
      <c r="G71635" s="12"/>
    </row>
    <row r="71636" spans="7:7" x14ac:dyDescent="0.2">
      <c r="G71636" s="12"/>
    </row>
    <row r="71637" spans="7:7" x14ac:dyDescent="0.2">
      <c r="G71637" s="12"/>
    </row>
    <row r="71638" spans="7:7" x14ac:dyDescent="0.2">
      <c r="G71638" s="12"/>
    </row>
    <row r="71639" spans="7:7" x14ac:dyDescent="0.2">
      <c r="G71639" s="12"/>
    </row>
    <row r="71640" spans="7:7" x14ac:dyDescent="0.2">
      <c r="G71640" s="12"/>
    </row>
    <row r="71641" spans="7:7" x14ac:dyDescent="0.2">
      <c r="G71641" s="12"/>
    </row>
    <row r="71642" spans="7:7" x14ac:dyDescent="0.2">
      <c r="G71642" s="12"/>
    </row>
    <row r="71643" spans="7:7" x14ac:dyDescent="0.2">
      <c r="G71643" s="12"/>
    </row>
    <row r="71644" spans="7:7" x14ac:dyDescent="0.2">
      <c r="G71644" s="12"/>
    </row>
    <row r="71645" spans="7:7" x14ac:dyDescent="0.2">
      <c r="G71645" s="12"/>
    </row>
    <row r="71646" spans="7:7" x14ac:dyDescent="0.2">
      <c r="G71646" s="12"/>
    </row>
    <row r="71647" spans="7:7" x14ac:dyDescent="0.2">
      <c r="G71647" s="12"/>
    </row>
    <row r="71648" spans="7:7" x14ac:dyDescent="0.2">
      <c r="G71648" s="12"/>
    </row>
    <row r="71649" spans="7:7" x14ac:dyDescent="0.2">
      <c r="G71649" s="12"/>
    </row>
    <row r="71650" spans="7:7" x14ac:dyDescent="0.2">
      <c r="G71650" s="12"/>
    </row>
    <row r="71651" spans="7:7" x14ac:dyDescent="0.2">
      <c r="G71651" s="12"/>
    </row>
    <row r="71652" spans="7:7" x14ac:dyDescent="0.2">
      <c r="G71652" s="12"/>
    </row>
    <row r="71653" spans="7:7" x14ac:dyDescent="0.2">
      <c r="G71653" s="12"/>
    </row>
    <row r="71654" spans="7:7" x14ac:dyDescent="0.2">
      <c r="G71654" s="12"/>
    </row>
    <row r="71655" spans="7:7" x14ac:dyDescent="0.2">
      <c r="G71655" s="12"/>
    </row>
    <row r="71656" spans="7:7" x14ac:dyDescent="0.2">
      <c r="G71656" s="12"/>
    </row>
    <row r="71657" spans="7:7" x14ac:dyDescent="0.2">
      <c r="G71657" s="12"/>
    </row>
    <row r="71658" spans="7:7" x14ac:dyDescent="0.2">
      <c r="G71658" s="12"/>
    </row>
    <row r="71659" spans="7:7" x14ac:dyDescent="0.2">
      <c r="G71659" s="12"/>
    </row>
    <row r="71660" spans="7:7" x14ac:dyDescent="0.2">
      <c r="G71660" s="12"/>
    </row>
    <row r="71661" spans="7:7" x14ac:dyDescent="0.2">
      <c r="G71661" s="12"/>
    </row>
    <row r="71662" spans="7:7" x14ac:dyDescent="0.2">
      <c r="G71662" s="12"/>
    </row>
    <row r="71663" spans="7:7" x14ac:dyDescent="0.2">
      <c r="G71663" s="12"/>
    </row>
    <row r="71664" spans="7:7" x14ac:dyDescent="0.2">
      <c r="G71664" s="12"/>
    </row>
    <row r="71665" spans="7:7" x14ac:dyDescent="0.2">
      <c r="G71665" s="12"/>
    </row>
    <row r="71666" spans="7:7" x14ac:dyDescent="0.2">
      <c r="G71666" s="12"/>
    </row>
    <row r="71667" spans="7:7" x14ac:dyDescent="0.2">
      <c r="G71667" s="12"/>
    </row>
    <row r="71668" spans="7:7" x14ac:dyDescent="0.2">
      <c r="G71668" s="12"/>
    </row>
    <row r="71669" spans="7:7" x14ac:dyDescent="0.2">
      <c r="G71669" s="12"/>
    </row>
    <row r="71670" spans="7:7" x14ac:dyDescent="0.2">
      <c r="G71670" s="12"/>
    </row>
    <row r="71671" spans="7:7" x14ac:dyDescent="0.2">
      <c r="G71671" s="12"/>
    </row>
    <row r="71672" spans="7:7" x14ac:dyDescent="0.2">
      <c r="G71672" s="12"/>
    </row>
    <row r="71673" spans="7:7" x14ac:dyDescent="0.2">
      <c r="G71673" s="12"/>
    </row>
    <row r="71674" spans="7:7" x14ac:dyDescent="0.2">
      <c r="G71674" s="12"/>
    </row>
    <row r="71675" spans="7:7" x14ac:dyDescent="0.2">
      <c r="G71675" s="12"/>
    </row>
    <row r="71676" spans="7:7" x14ac:dyDescent="0.2">
      <c r="G71676" s="12"/>
    </row>
    <row r="71677" spans="7:7" x14ac:dyDescent="0.2">
      <c r="G71677" s="12"/>
    </row>
    <row r="71678" spans="7:7" x14ac:dyDescent="0.2">
      <c r="G71678" s="12"/>
    </row>
    <row r="71679" spans="7:7" x14ac:dyDescent="0.2">
      <c r="G71679" s="12"/>
    </row>
    <row r="71680" spans="7:7" x14ac:dyDescent="0.2">
      <c r="G71680" s="12"/>
    </row>
    <row r="71681" spans="7:7" x14ac:dyDescent="0.2">
      <c r="G71681" s="12"/>
    </row>
    <row r="71682" spans="7:7" x14ac:dyDescent="0.2">
      <c r="G71682" s="12"/>
    </row>
    <row r="71683" spans="7:7" x14ac:dyDescent="0.2">
      <c r="G71683" s="12"/>
    </row>
    <row r="71684" spans="7:7" x14ac:dyDescent="0.2">
      <c r="G71684" s="12"/>
    </row>
    <row r="71685" spans="7:7" x14ac:dyDescent="0.2">
      <c r="G71685" s="12"/>
    </row>
    <row r="71686" spans="7:7" x14ac:dyDescent="0.2">
      <c r="G71686" s="12"/>
    </row>
    <row r="71687" spans="7:7" x14ac:dyDescent="0.2">
      <c r="G71687" s="12"/>
    </row>
    <row r="71688" spans="7:7" x14ac:dyDescent="0.2">
      <c r="G71688" s="12"/>
    </row>
    <row r="71689" spans="7:7" x14ac:dyDescent="0.2">
      <c r="G71689" s="12"/>
    </row>
    <row r="71690" spans="7:7" x14ac:dyDescent="0.2">
      <c r="G71690" s="12"/>
    </row>
    <row r="71691" spans="7:7" x14ac:dyDescent="0.2">
      <c r="G71691" s="12"/>
    </row>
    <row r="71692" spans="7:7" x14ac:dyDescent="0.2">
      <c r="G71692" s="12"/>
    </row>
    <row r="71693" spans="7:7" x14ac:dyDescent="0.2">
      <c r="G71693" s="12"/>
    </row>
    <row r="71694" spans="7:7" x14ac:dyDescent="0.2">
      <c r="G71694" s="12"/>
    </row>
    <row r="71695" spans="7:7" x14ac:dyDescent="0.2">
      <c r="G71695" s="12"/>
    </row>
    <row r="71696" spans="7:7" x14ac:dyDescent="0.2">
      <c r="G71696" s="12"/>
    </row>
    <row r="71697" spans="7:7" x14ac:dyDescent="0.2">
      <c r="G71697" s="12"/>
    </row>
    <row r="71698" spans="7:7" x14ac:dyDescent="0.2">
      <c r="G71698" s="12"/>
    </row>
    <row r="71699" spans="7:7" x14ac:dyDescent="0.2">
      <c r="G71699" s="12"/>
    </row>
    <row r="71700" spans="7:7" x14ac:dyDescent="0.2">
      <c r="G71700" s="12"/>
    </row>
    <row r="71701" spans="7:7" x14ac:dyDescent="0.2">
      <c r="G71701" s="12"/>
    </row>
    <row r="71702" spans="7:7" x14ac:dyDescent="0.2">
      <c r="G71702" s="12"/>
    </row>
    <row r="71703" spans="7:7" x14ac:dyDescent="0.2">
      <c r="G71703" s="12"/>
    </row>
    <row r="71704" spans="7:7" x14ac:dyDescent="0.2">
      <c r="G71704" s="12"/>
    </row>
    <row r="71705" spans="7:7" x14ac:dyDescent="0.2">
      <c r="G71705" s="12"/>
    </row>
    <row r="71706" spans="7:7" x14ac:dyDescent="0.2">
      <c r="G71706" s="12"/>
    </row>
    <row r="71707" spans="7:7" x14ac:dyDescent="0.2">
      <c r="G71707" s="12"/>
    </row>
    <row r="71708" spans="7:7" x14ac:dyDescent="0.2">
      <c r="G71708" s="12"/>
    </row>
    <row r="71709" spans="7:7" x14ac:dyDescent="0.2">
      <c r="G71709" s="12"/>
    </row>
    <row r="71710" spans="7:7" x14ac:dyDescent="0.2">
      <c r="G71710" s="12"/>
    </row>
    <row r="71711" spans="7:7" x14ac:dyDescent="0.2">
      <c r="G71711" s="12"/>
    </row>
    <row r="71712" spans="7:7" x14ac:dyDescent="0.2">
      <c r="G71712" s="12"/>
    </row>
    <row r="71713" spans="7:7" x14ac:dyDescent="0.2">
      <c r="G71713" s="12"/>
    </row>
    <row r="71714" spans="7:7" x14ac:dyDescent="0.2">
      <c r="G71714" s="12"/>
    </row>
    <row r="71715" spans="7:7" x14ac:dyDescent="0.2">
      <c r="G71715" s="12"/>
    </row>
    <row r="71716" spans="7:7" x14ac:dyDescent="0.2">
      <c r="G71716" s="12"/>
    </row>
    <row r="71717" spans="7:7" x14ac:dyDescent="0.2">
      <c r="G71717" s="12"/>
    </row>
    <row r="71718" spans="7:7" x14ac:dyDescent="0.2">
      <c r="G71718" s="12"/>
    </row>
    <row r="71719" spans="7:7" x14ac:dyDescent="0.2">
      <c r="G71719" s="12"/>
    </row>
    <row r="71720" spans="7:7" x14ac:dyDescent="0.2">
      <c r="G71720" s="12"/>
    </row>
    <row r="71721" spans="7:7" x14ac:dyDescent="0.2">
      <c r="G71721" s="12"/>
    </row>
    <row r="71722" spans="7:7" x14ac:dyDescent="0.2">
      <c r="G71722" s="12"/>
    </row>
    <row r="71723" spans="7:7" x14ac:dyDescent="0.2">
      <c r="G71723" s="12"/>
    </row>
    <row r="71724" spans="7:7" x14ac:dyDescent="0.2">
      <c r="G71724" s="12"/>
    </row>
    <row r="71725" spans="7:7" x14ac:dyDescent="0.2">
      <c r="G71725" s="12"/>
    </row>
    <row r="71726" spans="7:7" x14ac:dyDescent="0.2">
      <c r="G71726" s="12"/>
    </row>
    <row r="71727" spans="7:7" x14ac:dyDescent="0.2">
      <c r="G71727" s="12"/>
    </row>
    <row r="71728" spans="7:7" x14ac:dyDescent="0.2">
      <c r="G71728" s="12"/>
    </row>
    <row r="71729" spans="7:7" x14ac:dyDescent="0.2">
      <c r="G71729" s="12"/>
    </row>
    <row r="71730" spans="7:7" x14ac:dyDescent="0.2">
      <c r="G71730" s="12"/>
    </row>
    <row r="71731" spans="7:7" x14ac:dyDescent="0.2">
      <c r="G71731" s="12"/>
    </row>
    <row r="71732" spans="7:7" x14ac:dyDescent="0.2">
      <c r="G71732" s="12"/>
    </row>
    <row r="71733" spans="7:7" x14ac:dyDescent="0.2">
      <c r="G71733" s="12"/>
    </row>
    <row r="71734" spans="7:7" x14ac:dyDescent="0.2">
      <c r="G71734" s="12"/>
    </row>
    <row r="71735" spans="7:7" x14ac:dyDescent="0.2">
      <c r="G71735" s="12"/>
    </row>
    <row r="71736" spans="7:7" x14ac:dyDescent="0.2">
      <c r="G71736" s="12"/>
    </row>
    <row r="71737" spans="7:7" x14ac:dyDescent="0.2">
      <c r="G71737" s="12"/>
    </row>
    <row r="71738" spans="7:7" x14ac:dyDescent="0.2">
      <c r="G71738" s="12"/>
    </row>
    <row r="71739" spans="7:7" x14ac:dyDescent="0.2">
      <c r="G71739" s="12"/>
    </row>
    <row r="71740" spans="7:7" x14ac:dyDescent="0.2">
      <c r="G71740" s="12"/>
    </row>
    <row r="71741" spans="7:7" x14ac:dyDescent="0.2">
      <c r="G71741" s="12"/>
    </row>
    <row r="71742" spans="7:7" x14ac:dyDescent="0.2">
      <c r="G71742" s="12"/>
    </row>
    <row r="71743" spans="7:7" x14ac:dyDescent="0.2">
      <c r="G71743" s="12"/>
    </row>
    <row r="71744" spans="7:7" x14ac:dyDescent="0.2">
      <c r="G71744" s="12"/>
    </row>
    <row r="71745" spans="7:7" x14ac:dyDescent="0.2">
      <c r="G71745" s="12"/>
    </row>
    <row r="71746" spans="7:7" x14ac:dyDescent="0.2">
      <c r="G71746" s="12"/>
    </row>
    <row r="71747" spans="7:7" x14ac:dyDescent="0.2">
      <c r="G71747" s="12"/>
    </row>
    <row r="71748" spans="7:7" x14ac:dyDescent="0.2">
      <c r="G71748" s="12"/>
    </row>
    <row r="71749" spans="7:7" x14ac:dyDescent="0.2">
      <c r="G71749" s="12"/>
    </row>
    <row r="71750" spans="7:7" x14ac:dyDescent="0.2">
      <c r="G71750" s="12"/>
    </row>
    <row r="71751" spans="7:7" x14ac:dyDescent="0.2">
      <c r="G71751" s="12"/>
    </row>
    <row r="71752" spans="7:7" x14ac:dyDescent="0.2">
      <c r="G71752" s="12"/>
    </row>
    <row r="71753" spans="7:7" x14ac:dyDescent="0.2">
      <c r="G71753" s="12"/>
    </row>
    <row r="71754" spans="7:7" x14ac:dyDescent="0.2">
      <c r="G71754" s="12"/>
    </row>
    <row r="71755" spans="7:7" x14ac:dyDescent="0.2">
      <c r="G71755" s="12"/>
    </row>
    <row r="71756" spans="7:7" x14ac:dyDescent="0.2">
      <c r="G71756" s="12"/>
    </row>
    <row r="71757" spans="7:7" x14ac:dyDescent="0.2">
      <c r="G71757" s="12"/>
    </row>
    <row r="71758" spans="7:7" x14ac:dyDescent="0.2">
      <c r="G71758" s="12"/>
    </row>
    <row r="71759" spans="7:7" x14ac:dyDescent="0.2">
      <c r="G71759" s="12"/>
    </row>
    <row r="71760" spans="7:7" x14ac:dyDescent="0.2">
      <c r="G71760" s="12"/>
    </row>
    <row r="71761" spans="7:7" x14ac:dyDescent="0.2">
      <c r="G71761" s="12"/>
    </row>
    <row r="71762" spans="7:7" x14ac:dyDescent="0.2">
      <c r="G71762" s="12"/>
    </row>
    <row r="71763" spans="7:7" x14ac:dyDescent="0.2">
      <c r="G71763" s="12"/>
    </row>
    <row r="71764" spans="7:7" x14ac:dyDescent="0.2">
      <c r="G71764" s="12"/>
    </row>
    <row r="71765" spans="7:7" x14ac:dyDescent="0.2">
      <c r="G71765" s="12"/>
    </row>
    <row r="71766" spans="7:7" x14ac:dyDescent="0.2">
      <c r="G71766" s="12"/>
    </row>
    <row r="71767" spans="7:7" x14ac:dyDescent="0.2">
      <c r="G71767" s="12"/>
    </row>
    <row r="71768" spans="7:7" x14ac:dyDescent="0.2">
      <c r="G71768" s="12"/>
    </row>
    <row r="71769" spans="7:7" x14ac:dyDescent="0.2">
      <c r="G71769" s="12"/>
    </row>
    <row r="71770" spans="7:7" x14ac:dyDescent="0.2">
      <c r="G71770" s="12"/>
    </row>
    <row r="71771" spans="7:7" x14ac:dyDescent="0.2">
      <c r="G71771" s="12"/>
    </row>
    <row r="71772" spans="7:7" x14ac:dyDescent="0.2">
      <c r="G71772" s="12"/>
    </row>
    <row r="71773" spans="7:7" x14ac:dyDescent="0.2">
      <c r="G71773" s="12"/>
    </row>
    <row r="71774" spans="7:7" x14ac:dyDescent="0.2">
      <c r="G71774" s="12"/>
    </row>
    <row r="71775" spans="7:7" x14ac:dyDescent="0.2">
      <c r="G71775" s="12"/>
    </row>
    <row r="71776" spans="7:7" x14ac:dyDescent="0.2">
      <c r="G71776" s="12"/>
    </row>
    <row r="71777" spans="7:7" x14ac:dyDescent="0.2">
      <c r="G71777" s="12"/>
    </row>
    <row r="71778" spans="7:7" x14ac:dyDescent="0.2">
      <c r="G71778" s="12"/>
    </row>
    <row r="71779" spans="7:7" x14ac:dyDescent="0.2">
      <c r="G71779" s="12"/>
    </row>
    <row r="71780" spans="7:7" x14ac:dyDescent="0.2">
      <c r="G71780" s="12"/>
    </row>
    <row r="71781" spans="7:7" x14ac:dyDescent="0.2">
      <c r="G71781" s="12"/>
    </row>
    <row r="71782" spans="7:7" x14ac:dyDescent="0.2">
      <c r="G71782" s="12"/>
    </row>
    <row r="71783" spans="7:7" x14ac:dyDescent="0.2">
      <c r="G71783" s="12"/>
    </row>
    <row r="71784" spans="7:7" x14ac:dyDescent="0.2">
      <c r="G71784" s="12"/>
    </row>
    <row r="71785" spans="7:7" x14ac:dyDescent="0.2">
      <c r="G71785" s="12"/>
    </row>
    <row r="71786" spans="7:7" x14ac:dyDescent="0.2">
      <c r="G71786" s="12"/>
    </row>
    <row r="71787" spans="7:7" x14ac:dyDescent="0.2">
      <c r="G71787" s="12"/>
    </row>
    <row r="71788" spans="7:7" x14ac:dyDescent="0.2">
      <c r="G71788" s="12"/>
    </row>
    <row r="71789" spans="7:7" x14ac:dyDescent="0.2">
      <c r="G71789" s="12"/>
    </row>
    <row r="71790" spans="7:7" x14ac:dyDescent="0.2">
      <c r="G71790" s="12"/>
    </row>
    <row r="71791" spans="7:7" x14ac:dyDescent="0.2">
      <c r="G71791" s="12"/>
    </row>
    <row r="71792" spans="7:7" x14ac:dyDescent="0.2">
      <c r="G71792" s="12"/>
    </row>
    <row r="71793" spans="7:7" x14ac:dyDescent="0.2">
      <c r="G71793" s="12"/>
    </row>
    <row r="71794" spans="7:7" x14ac:dyDescent="0.2">
      <c r="G71794" s="12"/>
    </row>
    <row r="71795" spans="7:7" x14ac:dyDescent="0.2">
      <c r="G71795" s="12"/>
    </row>
    <row r="71796" spans="7:7" x14ac:dyDescent="0.2">
      <c r="G71796" s="12"/>
    </row>
    <row r="71797" spans="7:7" x14ac:dyDescent="0.2">
      <c r="G71797" s="12"/>
    </row>
    <row r="71798" spans="7:7" x14ac:dyDescent="0.2">
      <c r="G71798" s="12"/>
    </row>
    <row r="71799" spans="7:7" x14ac:dyDescent="0.2">
      <c r="G71799" s="12"/>
    </row>
    <row r="71800" spans="7:7" x14ac:dyDescent="0.2">
      <c r="G71800" s="12"/>
    </row>
    <row r="71801" spans="7:7" x14ac:dyDescent="0.2">
      <c r="G71801" s="12"/>
    </row>
    <row r="71802" spans="7:7" x14ac:dyDescent="0.2">
      <c r="G71802" s="12"/>
    </row>
    <row r="71803" spans="7:7" x14ac:dyDescent="0.2">
      <c r="G71803" s="12"/>
    </row>
    <row r="71804" spans="7:7" x14ac:dyDescent="0.2">
      <c r="G71804" s="12"/>
    </row>
    <row r="71805" spans="7:7" x14ac:dyDescent="0.2">
      <c r="G71805" s="12"/>
    </row>
    <row r="71806" spans="7:7" x14ac:dyDescent="0.2">
      <c r="G71806" s="12"/>
    </row>
    <row r="71807" spans="7:7" x14ac:dyDescent="0.2">
      <c r="G71807" s="12"/>
    </row>
    <row r="71808" spans="7:7" x14ac:dyDescent="0.2">
      <c r="G71808" s="12"/>
    </row>
    <row r="71809" spans="7:7" x14ac:dyDescent="0.2">
      <c r="G71809" s="12"/>
    </row>
    <row r="71810" spans="7:7" x14ac:dyDescent="0.2">
      <c r="G71810" s="12"/>
    </row>
    <row r="71811" spans="7:7" x14ac:dyDescent="0.2">
      <c r="G71811" s="12"/>
    </row>
    <row r="71812" spans="7:7" x14ac:dyDescent="0.2">
      <c r="G71812" s="12"/>
    </row>
    <row r="71813" spans="7:7" x14ac:dyDescent="0.2">
      <c r="G71813" s="12"/>
    </row>
    <row r="71814" spans="7:7" x14ac:dyDescent="0.2">
      <c r="G71814" s="12"/>
    </row>
    <row r="71815" spans="7:7" x14ac:dyDescent="0.2">
      <c r="G71815" s="12"/>
    </row>
    <row r="71816" spans="7:7" x14ac:dyDescent="0.2">
      <c r="G71816" s="12"/>
    </row>
    <row r="71817" spans="7:7" x14ac:dyDescent="0.2">
      <c r="G71817" s="12"/>
    </row>
    <row r="71818" spans="7:7" x14ac:dyDescent="0.2">
      <c r="G71818" s="12"/>
    </row>
    <row r="71819" spans="7:7" x14ac:dyDescent="0.2">
      <c r="G71819" s="12"/>
    </row>
    <row r="71820" spans="7:7" x14ac:dyDescent="0.2">
      <c r="G71820" s="12"/>
    </row>
    <row r="71821" spans="7:7" x14ac:dyDescent="0.2">
      <c r="G71821" s="12"/>
    </row>
    <row r="71822" spans="7:7" x14ac:dyDescent="0.2">
      <c r="G71822" s="12"/>
    </row>
    <row r="71823" spans="7:7" x14ac:dyDescent="0.2">
      <c r="G71823" s="12"/>
    </row>
    <row r="71824" spans="7:7" x14ac:dyDescent="0.2">
      <c r="G71824" s="12"/>
    </row>
    <row r="71825" spans="7:7" x14ac:dyDescent="0.2">
      <c r="G71825" s="12"/>
    </row>
    <row r="71826" spans="7:7" x14ac:dyDescent="0.2">
      <c r="G71826" s="12"/>
    </row>
    <row r="71827" spans="7:7" x14ac:dyDescent="0.2">
      <c r="G71827" s="12"/>
    </row>
    <row r="71828" spans="7:7" x14ac:dyDescent="0.2">
      <c r="G71828" s="12"/>
    </row>
    <row r="71829" spans="7:7" x14ac:dyDescent="0.2">
      <c r="G71829" s="12"/>
    </row>
    <row r="71830" spans="7:7" x14ac:dyDescent="0.2">
      <c r="G71830" s="12"/>
    </row>
    <row r="71831" spans="7:7" x14ac:dyDescent="0.2">
      <c r="G71831" s="12"/>
    </row>
    <row r="71832" spans="7:7" x14ac:dyDescent="0.2">
      <c r="G71832" s="12"/>
    </row>
    <row r="71833" spans="7:7" x14ac:dyDescent="0.2">
      <c r="G71833" s="12"/>
    </row>
    <row r="71834" spans="7:7" x14ac:dyDescent="0.2">
      <c r="G71834" s="12"/>
    </row>
    <row r="71835" spans="7:7" x14ac:dyDescent="0.2">
      <c r="G71835" s="12"/>
    </row>
    <row r="71836" spans="7:7" x14ac:dyDescent="0.2">
      <c r="G71836" s="12"/>
    </row>
    <row r="71837" spans="7:7" x14ac:dyDescent="0.2">
      <c r="G71837" s="12"/>
    </row>
    <row r="71838" spans="7:7" x14ac:dyDescent="0.2">
      <c r="G71838" s="12"/>
    </row>
    <row r="71839" spans="7:7" x14ac:dyDescent="0.2">
      <c r="G71839" s="12"/>
    </row>
    <row r="71840" spans="7:7" x14ac:dyDescent="0.2">
      <c r="G71840" s="12"/>
    </row>
    <row r="71841" spans="7:7" x14ac:dyDescent="0.2">
      <c r="G71841" s="12"/>
    </row>
    <row r="71842" spans="7:7" x14ac:dyDescent="0.2">
      <c r="G71842" s="12"/>
    </row>
    <row r="71843" spans="7:7" x14ac:dyDescent="0.2">
      <c r="G71843" s="12"/>
    </row>
    <row r="71844" spans="7:7" x14ac:dyDescent="0.2">
      <c r="G71844" s="12"/>
    </row>
    <row r="71845" spans="7:7" x14ac:dyDescent="0.2">
      <c r="G71845" s="12"/>
    </row>
    <row r="71846" spans="7:7" x14ac:dyDescent="0.2">
      <c r="G71846" s="12"/>
    </row>
    <row r="71847" spans="7:7" x14ac:dyDescent="0.2">
      <c r="G71847" s="12"/>
    </row>
    <row r="71848" spans="7:7" x14ac:dyDescent="0.2">
      <c r="G71848" s="12"/>
    </row>
    <row r="71849" spans="7:7" x14ac:dyDescent="0.2">
      <c r="G71849" s="12"/>
    </row>
    <row r="71850" spans="7:7" x14ac:dyDescent="0.2">
      <c r="G71850" s="12"/>
    </row>
    <row r="71851" spans="7:7" x14ac:dyDescent="0.2">
      <c r="G71851" s="12"/>
    </row>
    <row r="71852" spans="7:7" x14ac:dyDescent="0.2">
      <c r="G71852" s="12"/>
    </row>
    <row r="71853" spans="7:7" x14ac:dyDescent="0.2">
      <c r="G71853" s="12"/>
    </row>
    <row r="71854" spans="7:7" x14ac:dyDescent="0.2">
      <c r="G71854" s="12"/>
    </row>
    <row r="71855" spans="7:7" x14ac:dyDescent="0.2">
      <c r="G71855" s="12"/>
    </row>
    <row r="71856" spans="7:7" x14ac:dyDescent="0.2">
      <c r="G71856" s="12"/>
    </row>
    <row r="71857" spans="7:7" x14ac:dyDescent="0.2">
      <c r="G71857" s="12"/>
    </row>
    <row r="71858" spans="7:7" x14ac:dyDescent="0.2">
      <c r="G71858" s="12"/>
    </row>
    <row r="71859" spans="7:7" x14ac:dyDescent="0.2">
      <c r="G71859" s="12"/>
    </row>
    <row r="71860" spans="7:7" x14ac:dyDescent="0.2">
      <c r="G71860" s="12"/>
    </row>
    <row r="71861" spans="7:7" x14ac:dyDescent="0.2">
      <c r="G71861" s="12"/>
    </row>
    <row r="71862" spans="7:7" x14ac:dyDescent="0.2">
      <c r="G71862" s="12"/>
    </row>
    <row r="71863" spans="7:7" x14ac:dyDescent="0.2">
      <c r="G71863" s="12"/>
    </row>
    <row r="71864" spans="7:7" x14ac:dyDescent="0.2">
      <c r="G71864" s="12"/>
    </row>
    <row r="71865" spans="7:7" x14ac:dyDescent="0.2">
      <c r="G71865" s="12"/>
    </row>
    <row r="71866" spans="7:7" x14ac:dyDescent="0.2">
      <c r="G71866" s="12"/>
    </row>
    <row r="71867" spans="7:7" x14ac:dyDescent="0.2">
      <c r="G71867" s="12"/>
    </row>
    <row r="71868" spans="7:7" x14ac:dyDescent="0.2">
      <c r="G71868" s="12"/>
    </row>
    <row r="71869" spans="7:7" x14ac:dyDescent="0.2">
      <c r="G71869" s="12"/>
    </row>
    <row r="71870" spans="7:7" x14ac:dyDescent="0.2">
      <c r="G71870" s="12"/>
    </row>
    <row r="71871" spans="7:7" x14ac:dyDescent="0.2">
      <c r="G71871" s="12"/>
    </row>
    <row r="71872" spans="7:7" x14ac:dyDescent="0.2">
      <c r="G71872" s="12"/>
    </row>
    <row r="71873" spans="7:7" x14ac:dyDescent="0.2">
      <c r="G71873" s="12"/>
    </row>
    <row r="71874" spans="7:7" x14ac:dyDescent="0.2">
      <c r="G71874" s="12"/>
    </row>
    <row r="71875" spans="7:7" x14ac:dyDescent="0.2">
      <c r="G71875" s="12"/>
    </row>
    <row r="71876" spans="7:7" x14ac:dyDescent="0.2">
      <c r="G71876" s="12"/>
    </row>
    <row r="71877" spans="7:7" x14ac:dyDescent="0.2">
      <c r="G71877" s="12"/>
    </row>
    <row r="71878" spans="7:7" x14ac:dyDescent="0.2">
      <c r="G71878" s="12"/>
    </row>
    <row r="71879" spans="7:7" x14ac:dyDescent="0.2">
      <c r="G71879" s="12"/>
    </row>
    <row r="71880" spans="7:7" x14ac:dyDescent="0.2">
      <c r="G71880" s="12"/>
    </row>
    <row r="71881" spans="7:7" x14ac:dyDescent="0.2">
      <c r="G71881" s="12"/>
    </row>
    <row r="71882" spans="7:7" x14ac:dyDescent="0.2">
      <c r="G71882" s="12"/>
    </row>
    <row r="71883" spans="7:7" x14ac:dyDescent="0.2">
      <c r="G71883" s="12"/>
    </row>
    <row r="71884" spans="7:7" x14ac:dyDescent="0.2">
      <c r="G71884" s="12"/>
    </row>
    <row r="71885" spans="7:7" x14ac:dyDescent="0.2">
      <c r="G71885" s="12"/>
    </row>
    <row r="71886" spans="7:7" x14ac:dyDescent="0.2">
      <c r="G71886" s="12"/>
    </row>
    <row r="71887" spans="7:7" x14ac:dyDescent="0.2">
      <c r="G71887" s="12"/>
    </row>
    <row r="71888" spans="7:7" x14ac:dyDescent="0.2">
      <c r="G71888" s="12"/>
    </row>
    <row r="71889" spans="7:7" x14ac:dyDescent="0.2">
      <c r="G71889" s="12"/>
    </row>
    <row r="71890" spans="7:7" x14ac:dyDescent="0.2">
      <c r="G71890" s="12"/>
    </row>
    <row r="71891" spans="7:7" x14ac:dyDescent="0.2">
      <c r="G71891" s="12"/>
    </row>
    <row r="71892" spans="7:7" x14ac:dyDescent="0.2">
      <c r="G71892" s="12"/>
    </row>
    <row r="71893" spans="7:7" x14ac:dyDescent="0.2">
      <c r="G71893" s="12"/>
    </row>
    <row r="71894" spans="7:7" x14ac:dyDescent="0.2">
      <c r="G71894" s="12"/>
    </row>
    <row r="71895" spans="7:7" x14ac:dyDescent="0.2">
      <c r="G71895" s="12"/>
    </row>
    <row r="71896" spans="7:7" x14ac:dyDescent="0.2">
      <c r="G71896" s="12"/>
    </row>
    <row r="71897" spans="7:7" x14ac:dyDescent="0.2">
      <c r="G71897" s="12"/>
    </row>
    <row r="71898" spans="7:7" x14ac:dyDescent="0.2">
      <c r="G71898" s="12"/>
    </row>
    <row r="71899" spans="7:7" x14ac:dyDescent="0.2">
      <c r="G71899" s="12"/>
    </row>
    <row r="71900" spans="7:7" x14ac:dyDescent="0.2">
      <c r="G71900" s="12"/>
    </row>
    <row r="71901" spans="7:7" x14ac:dyDescent="0.2">
      <c r="G71901" s="12"/>
    </row>
    <row r="71902" spans="7:7" x14ac:dyDescent="0.2">
      <c r="G71902" s="12"/>
    </row>
    <row r="71903" spans="7:7" x14ac:dyDescent="0.2">
      <c r="G71903" s="12"/>
    </row>
    <row r="71904" spans="7:7" x14ac:dyDescent="0.2">
      <c r="G71904" s="12"/>
    </row>
    <row r="71905" spans="7:7" x14ac:dyDescent="0.2">
      <c r="G71905" s="12"/>
    </row>
    <row r="71906" spans="7:7" x14ac:dyDescent="0.2">
      <c r="G71906" s="12"/>
    </row>
    <row r="71907" spans="7:7" x14ac:dyDescent="0.2">
      <c r="G71907" s="12"/>
    </row>
    <row r="71908" spans="7:7" x14ac:dyDescent="0.2">
      <c r="G71908" s="12"/>
    </row>
    <row r="71909" spans="7:7" x14ac:dyDescent="0.2">
      <c r="G71909" s="12"/>
    </row>
    <row r="71910" spans="7:7" x14ac:dyDescent="0.2">
      <c r="G71910" s="12"/>
    </row>
    <row r="71911" spans="7:7" x14ac:dyDescent="0.2">
      <c r="G71911" s="12"/>
    </row>
    <row r="71912" spans="7:7" x14ac:dyDescent="0.2">
      <c r="G71912" s="12"/>
    </row>
    <row r="71913" spans="7:7" x14ac:dyDescent="0.2">
      <c r="G71913" s="12"/>
    </row>
    <row r="71914" spans="7:7" x14ac:dyDescent="0.2">
      <c r="G71914" s="12"/>
    </row>
    <row r="71915" spans="7:7" x14ac:dyDescent="0.2">
      <c r="G71915" s="12"/>
    </row>
    <row r="71916" spans="7:7" x14ac:dyDescent="0.2">
      <c r="G71916" s="12"/>
    </row>
    <row r="71917" spans="7:7" x14ac:dyDescent="0.2">
      <c r="G71917" s="12"/>
    </row>
    <row r="71918" spans="7:7" x14ac:dyDescent="0.2">
      <c r="G71918" s="12"/>
    </row>
    <row r="71919" spans="7:7" x14ac:dyDescent="0.2">
      <c r="G71919" s="12"/>
    </row>
    <row r="71920" spans="7:7" x14ac:dyDescent="0.2">
      <c r="G71920" s="12"/>
    </row>
    <row r="71921" spans="7:7" x14ac:dyDescent="0.2">
      <c r="G71921" s="12"/>
    </row>
    <row r="71922" spans="7:7" x14ac:dyDescent="0.2">
      <c r="G71922" s="12"/>
    </row>
    <row r="71923" spans="7:7" x14ac:dyDescent="0.2">
      <c r="G71923" s="12"/>
    </row>
    <row r="71924" spans="7:7" x14ac:dyDescent="0.2">
      <c r="G71924" s="12"/>
    </row>
    <row r="71925" spans="7:7" x14ac:dyDescent="0.2">
      <c r="G71925" s="12"/>
    </row>
    <row r="71926" spans="7:7" x14ac:dyDescent="0.2">
      <c r="G71926" s="12"/>
    </row>
    <row r="71927" spans="7:7" x14ac:dyDescent="0.2">
      <c r="G71927" s="12"/>
    </row>
    <row r="71928" spans="7:7" x14ac:dyDescent="0.2">
      <c r="G71928" s="12"/>
    </row>
    <row r="71929" spans="7:7" x14ac:dyDescent="0.2">
      <c r="G71929" s="12"/>
    </row>
    <row r="71930" spans="7:7" x14ac:dyDescent="0.2">
      <c r="G71930" s="12"/>
    </row>
    <row r="71931" spans="7:7" x14ac:dyDescent="0.2">
      <c r="G71931" s="12"/>
    </row>
    <row r="71932" spans="7:7" x14ac:dyDescent="0.2">
      <c r="G71932" s="12"/>
    </row>
    <row r="71933" spans="7:7" x14ac:dyDescent="0.2">
      <c r="G71933" s="12"/>
    </row>
    <row r="71934" spans="7:7" x14ac:dyDescent="0.2">
      <c r="G71934" s="12"/>
    </row>
    <row r="71935" spans="7:7" x14ac:dyDescent="0.2">
      <c r="G71935" s="12"/>
    </row>
    <row r="71936" spans="7:7" x14ac:dyDescent="0.2">
      <c r="G71936" s="12"/>
    </row>
    <row r="71937" spans="7:7" x14ac:dyDescent="0.2">
      <c r="G71937" s="12"/>
    </row>
    <row r="71938" spans="7:7" x14ac:dyDescent="0.2">
      <c r="G71938" s="12"/>
    </row>
    <row r="71939" spans="7:7" x14ac:dyDescent="0.2">
      <c r="G71939" s="12"/>
    </row>
    <row r="71940" spans="7:7" x14ac:dyDescent="0.2">
      <c r="G71940" s="12"/>
    </row>
    <row r="71941" spans="7:7" x14ac:dyDescent="0.2">
      <c r="G71941" s="12"/>
    </row>
    <row r="71942" spans="7:7" x14ac:dyDescent="0.2">
      <c r="G71942" s="12"/>
    </row>
    <row r="71943" spans="7:7" x14ac:dyDescent="0.2">
      <c r="G71943" s="12"/>
    </row>
    <row r="71944" spans="7:7" x14ac:dyDescent="0.2">
      <c r="G71944" s="12"/>
    </row>
    <row r="71945" spans="7:7" x14ac:dyDescent="0.2">
      <c r="G71945" s="12"/>
    </row>
    <row r="71946" spans="7:7" x14ac:dyDescent="0.2">
      <c r="G71946" s="12"/>
    </row>
    <row r="71947" spans="7:7" x14ac:dyDescent="0.2">
      <c r="G71947" s="12"/>
    </row>
    <row r="71948" spans="7:7" x14ac:dyDescent="0.2">
      <c r="G71948" s="12"/>
    </row>
    <row r="71949" spans="7:7" x14ac:dyDescent="0.2">
      <c r="G71949" s="12"/>
    </row>
    <row r="71950" spans="7:7" x14ac:dyDescent="0.2">
      <c r="G71950" s="12"/>
    </row>
    <row r="71951" spans="7:7" x14ac:dyDescent="0.2">
      <c r="G71951" s="12"/>
    </row>
    <row r="71952" spans="7:7" x14ac:dyDescent="0.2">
      <c r="G71952" s="12"/>
    </row>
    <row r="71953" spans="7:7" x14ac:dyDescent="0.2">
      <c r="G71953" s="12"/>
    </row>
    <row r="71954" spans="7:7" x14ac:dyDescent="0.2">
      <c r="G71954" s="12"/>
    </row>
    <row r="71955" spans="7:7" x14ac:dyDescent="0.2">
      <c r="G71955" s="12"/>
    </row>
    <row r="71956" spans="7:7" x14ac:dyDescent="0.2">
      <c r="G71956" s="12"/>
    </row>
    <row r="71957" spans="7:7" x14ac:dyDescent="0.2">
      <c r="G71957" s="12"/>
    </row>
    <row r="71958" spans="7:7" x14ac:dyDescent="0.2">
      <c r="G71958" s="12"/>
    </row>
    <row r="71959" spans="7:7" x14ac:dyDescent="0.2">
      <c r="G71959" s="12"/>
    </row>
    <row r="71960" spans="7:7" x14ac:dyDescent="0.2">
      <c r="G71960" s="12"/>
    </row>
    <row r="71961" spans="7:7" x14ac:dyDescent="0.2">
      <c r="G71961" s="12"/>
    </row>
    <row r="71962" spans="7:7" x14ac:dyDescent="0.2">
      <c r="G71962" s="12"/>
    </row>
    <row r="71963" spans="7:7" x14ac:dyDescent="0.2">
      <c r="G71963" s="12"/>
    </row>
    <row r="71964" spans="7:7" x14ac:dyDescent="0.2">
      <c r="G71964" s="12"/>
    </row>
    <row r="71965" spans="7:7" x14ac:dyDescent="0.2">
      <c r="G71965" s="12"/>
    </row>
    <row r="71966" spans="7:7" x14ac:dyDescent="0.2">
      <c r="G71966" s="12"/>
    </row>
    <row r="71967" spans="7:7" x14ac:dyDescent="0.2">
      <c r="G71967" s="12"/>
    </row>
    <row r="71968" spans="7:7" x14ac:dyDescent="0.2">
      <c r="G71968" s="12"/>
    </row>
    <row r="71969" spans="7:7" x14ac:dyDescent="0.2">
      <c r="G71969" s="12"/>
    </row>
    <row r="71970" spans="7:7" x14ac:dyDescent="0.2">
      <c r="G71970" s="12"/>
    </row>
    <row r="71971" spans="7:7" x14ac:dyDescent="0.2">
      <c r="G71971" s="12"/>
    </row>
    <row r="71972" spans="7:7" x14ac:dyDescent="0.2">
      <c r="G71972" s="12"/>
    </row>
    <row r="71973" spans="7:7" x14ac:dyDescent="0.2">
      <c r="G71973" s="12"/>
    </row>
    <row r="71974" spans="7:7" x14ac:dyDescent="0.2">
      <c r="G71974" s="12"/>
    </row>
    <row r="71975" spans="7:7" x14ac:dyDescent="0.2">
      <c r="G71975" s="12"/>
    </row>
    <row r="71976" spans="7:7" x14ac:dyDescent="0.2">
      <c r="G71976" s="12"/>
    </row>
    <row r="71977" spans="7:7" x14ac:dyDescent="0.2">
      <c r="G71977" s="12"/>
    </row>
    <row r="71978" spans="7:7" x14ac:dyDescent="0.2">
      <c r="G71978" s="12"/>
    </row>
    <row r="71979" spans="7:7" x14ac:dyDescent="0.2">
      <c r="G71979" s="12"/>
    </row>
    <row r="71980" spans="7:7" x14ac:dyDescent="0.2">
      <c r="G71980" s="12"/>
    </row>
    <row r="71981" spans="7:7" x14ac:dyDescent="0.2">
      <c r="G71981" s="12"/>
    </row>
    <row r="71982" spans="7:7" x14ac:dyDescent="0.2">
      <c r="G71982" s="12"/>
    </row>
    <row r="71983" spans="7:7" x14ac:dyDescent="0.2">
      <c r="G71983" s="12"/>
    </row>
    <row r="71984" spans="7:7" x14ac:dyDescent="0.2">
      <c r="G71984" s="12"/>
    </row>
    <row r="71985" spans="7:7" x14ac:dyDescent="0.2">
      <c r="G71985" s="12"/>
    </row>
    <row r="71986" spans="7:7" x14ac:dyDescent="0.2">
      <c r="G71986" s="12"/>
    </row>
    <row r="71987" spans="7:7" x14ac:dyDescent="0.2">
      <c r="G71987" s="12"/>
    </row>
    <row r="71988" spans="7:7" x14ac:dyDescent="0.2">
      <c r="G71988" s="12"/>
    </row>
    <row r="71989" spans="7:7" x14ac:dyDescent="0.2">
      <c r="G71989" s="12"/>
    </row>
    <row r="71990" spans="7:7" x14ac:dyDescent="0.2">
      <c r="G71990" s="12"/>
    </row>
    <row r="71991" spans="7:7" x14ac:dyDescent="0.2">
      <c r="G71991" s="12"/>
    </row>
    <row r="71992" spans="7:7" x14ac:dyDescent="0.2">
      <c r="G71992" s="12"/>
    </row>
    <row r="71993" spans="7:7" x14ac:dyDescent="0.2">
      <c r="G71993" s="12"/>
    </row>
    <row r="71994" spans="7:7" x14ac:dyDescent="0.2">
      <c r="G71994" s="12"/>
    </row>
    <row r="71995" spans="7:7" x14ac:dyDescent="0.2">
      <c r="G71995" s="12"/>
    </row>
    <row r="71996" spans="7:7" x14ac:dyDescent="0.2">
      <c r="G71996" s="12"/>
    </row>
    <row r="71997" spans="7:7" x14ac:dyDescent="0.2">
      <c r="G71997" s="12"/>
    </row>
    <row r="71998" spans="7:7" x14ac:dyDescent="0.2">
      <c r="G71998" s="12"/>
    </row>
    <row r="71999" spans="7:7" x14ac:dyDescent="0.2">
      <c r="G71999" s="12"/>
    </row>
    <row r="72000" spans="7:7" x14ac:dyDescent="0.2">
      <c r="G72000" s="12"/>
    </row>
    <row r="72001" spans="7:7" x14ac:dyDescent="0.2">
      <c r="G72001" s="12"/>
    </row>
    <row r="72002" spans="7:7" x14ac:dyDescent="0.2">
      <c r="G72002" s="12"/>
    </row>
    <row r="72003" spans="7:7" x14ac:dyDescent="0.2">
      <c r="G72003" s="12"/>
    </row>
    <row r="72004" spans="7:7" x14ac:dyDescent="0.2">
      <c r="G72004" s="12"/>
    </row>
    <row r="72005" spans="7:7" x14ac:dyDescent="0.2">
      <c r="G72005" s="12"/>
    </row>
    <row r="72006" spans="7:7" x14ac:dyDescent="0.2">
      <c r="G72006" s="12"/>
    </row>
    <row r="72007" spans="7:7" x14ac:dyDescent="0.2">
      <c r="G72007" s="12"/>
    </row>
    <row r="72008" spans="7:7" x14ac:dyDescent="0.2">
      <c r="G72008" s="12"/>
    </row>
    <row r="72009" spans="7:7" x14ac:dyDescent="0.2">
      <c r="G72009" s="12"/>
    </row>
    <row r="72010" spans="7:7" x14ac:dyDescent="0.2">
      <c r="G72010" s="12"/>
    </row>
    <row r="72011" spans="7:7" x14ac:dyDescent="0.2">
      <c r="G72011" s="12"/>
    </row>
    <row r="72012" spans="7:7" x14ac:dyDescent="0.2">
      <c r="G72012" s="12"/>
    </row>
    <row r="72013" spans="7:7" x14ac:dyDescent="0.2">
      <c r="G72013" s="12"/>
    </row>
    <row r="72014" spans="7:7" x14ac:dyDescent="0.2">
      <c r="G72014" s="12"/>
    </row>
    <row r="72015" spans="7:7" x14ac:dyDescent="0.2">
      <c r="G72015" s="12"/>
    </row>
    <row r="72016" spans="7:7" x14ac:dyDescent="0.2">
      <c r="G72016" s="12"/>
    </row>
    <row r="72017" spans="7:7" x14ac:dyDescent="0.2">
      <c r="G72017" s="12"/>
    </row>
    <row r="72018" spans="7:7" x14ac:dyDescent="0.2">
      <c r="G72018" s="12"/>
    </row>
    <row r="72019" spans="7:7" x14ac:dyDescent="0.2">
      <c r="G72019" s="12"/>
    </row>
    <row r="72020" spans="7:7" x14ac:dyDescent="0.2">
      <c r="G72020" s="12"/>
    </row>
    <row r="72021" spans="7:7" x14ac:dyDescent="0.2">
      <c r="G72021" s="12"/>
    </row>
    <row r="72022" spans="7:7" x14ac:dyDescent="0.2">
      <c r="G72022" s="12"/>
    </row>
    <row r="72023" spans="7:7" x14ac:dyDescent="0.2">
      <c r="G72023" s="12"/>
    </row>
    <row r="72024" spans="7:7" x14ac:dyDescent="0.2">
      <c r="G72024" s="12"/>
    </row>
    <row r="72025" spans="7:7" x14ac:dyDescent="0.2">
      <c r="G72025" s="12"/>
    </row>
    <row r="72026" spans="7:7" x14ac:dyDescent="0.2">
      <c r="G72026" s="12"/>
    </row>
    <row r="72027" spans="7:7" x14ac:dyDescent="0.2">
      <c r="G72027" s="12"/>
    </row>
    <row r="72028" spans="7:7" x14ac:dyDescent="0.2">
      <c r="G72028" s="12"/>
    </row>
    <row r="72029" spans="7:7" x14ac:dyDescent="0.2">
      <c r="G72029" s="12"/>
    </row>
    <row r="72030" spans="7:7" x14ac:dyDescent="0.2">
      <c r="G72030" s="12"/>
    </row>
    <row r="72031" spans="7:7" x14ac:dyDescent="0.2">
      <c r="G72031" s="12"/>
    </row>
    <row r="72032" spans="7:7" x14ac:dyDescent="0.2">
      <c r="G72032" s="12"/>
    </row>
    <row r="72033" spans="7:7" x14ac:dyDescent="0.2">
      <c r="G72033" s="12"/>
    </row>
    <row r="72034" spans="7:7" x14ac:dyDescent="0.2">
      <c r="G72034" s="12"/>
    </row>
    <row r="72035" spans="7:7" x14ac:dyDescent="0.2">
      <c r="G72035" s="12"/>
    </row>
    <row r="72036" spans="7:7" x14ac:dyDescent="0.2">
      <c r="G72036" s="12"/>
    </row>
    <row r="72037" spans="7:7" x14ac:dyDescent="0.2">
      <c r="G72037" s="12"/>
    </row>
    <row r="72038" spans="7:7" x14ac:dyDescent="0.2">
      <c r="G72038" s="12"/>
    </row>
    <row r="72039" spans="7:7" x14ac:dyDescent="0.2">
      <c r="G72039" s="12"/>
    </row>
    <row r="72040" spans="7:7" x14ac:dyDescent="0.2">
      <c r="G72040" s="12"/>
    </row>
    <row r="72041" spans="7:7" x14ac:dyDescent="0.2">
      <c r="G72041" s="12"/>
    </row>
    <row r="72042" spans="7:7" x14ac:dyDescent="0.2">
      <c r="G72042" s="12"/>
    </row>
    <row r="72043" spans="7:7" x14ac:dyDescent="0.2">
      <c r="G72043" s="12"/>
    </row>
    <row r="72044" spans="7:7" x14ac:dyDescent="0.2">
      <c r="G72044" s="12"/>
    </row>
    <row r="72045" spans="7:7" x14ac:dyDescent="0.2">
      <c r="G72045" s="12"/>
    </row>
    <row r="72046" spans="7:7" x14ac:dyDescent="0.2">
      <c r="G72046" s="12"/>
    </row>
    <row r="72047" spans="7:7" x14ac:dyDescent="0.2">
      <c r="G72047" s="12"/>
    </row>
    <row r="72048" spans="7:7" x14ac:dyDescent="0.2">
      <c r="G72048" s="12"/>
    </row>
    <row r="72049" spans="7:7" x14ac:dyDescent="0.2">
      <c r="G72049" s="12"/>
    </row>
    <row r="72050" spans="7:7" x14ac:dyDescent="0.2">
      <c r="G72050" s="12"/>
    </row>
    <row r="72051" spans="7:7" x14ac:dyDescent="0.2">
      <c r="G72051" s="12"/>
    </row>
    <row r="72052" spans="7:7" x14ac:dyDescent="0.2">
      <c r="G72052" s="12"/>
    </row>
    <row r="72053" spans="7:7" x14ac:dyDescent="0.2">
      <c r="G72053" s="12"/>
    </row>
    <row r="72054" spans="7:7" x14ac:dyDescent="0.2">
      <c r="G72054" s="12"/>
    </row>
    <row r="72055" spans="7:7" x14ac:dyDescent="0.2">
      <c r="G72055" s="12"/>
    </row>
    <row r="72056" spans="7:7" x14ac:dyDescent="0.2">
      <c r="G72056" s="12"/>
    </row>
    <row r="72057" spans="7:7" x14ac:dyDescent="0.2">
      <c r="G72057" s="12"/>
    </row>
    <row r="72058" spans="7:7" x14ac:dyDescent="0.2">
      <c r="G72058" s="12"/>
    </row>
    <row r="72059" spans="7:7" x14ac:dyDescent="0.2">
      <c r="G72059" s="12"/>
    </row>
    <row r="72060" spans="7:7" x14ac:dyDescent="0.2">
      <c r="G72060" s="12"/>
    </row>
    <row r="72061" spans="7:7" x14ac:dyDescent="0.2">
      <c r="G72061" s="12"/>
    </row>
    <row r="72062" spans="7:7" x14ac:dyDescent="0.2">
      <c r="G72062" s="12"/>
    </row>
    <row r="72063" spans="7:7" x14ac:dyDescent="0.2">
      <c r="G72063" s="12"/>
    </row>
    <row r="72064" spans="7:7" x14ac:dyDescent="0.2">
      <c r="G72064" s="12"/>
    </row>
    <row r="72065" spans="7:7" x14ac:dyDescent="0.2">
      <c r="G72065" s="12"/>
    </row>
    <row r="72066" spans="7:7" x14ac:dyDescent="0.2">
      <c r="G72066" s="12"/>
    </row>
    <row r="72067" spans="7:7" x14ac:dyDescent="0.2">
      <c r="G72067" s="12"/>
    </row>
    <row r="72068" spans="7:7" x14ac:dyDescent="0.2">
      <c r="G72068" s="12"/>
    </row>
    <row r="72069" spans="7:7" x14ac:dyDescent="0.2">
      <c r="G72069" s="12"/>
    </row>
    <row r="72070" spans="7:7" x14ac:dyDescent="0.2">
      <c r="G72070" s="12"/>
    </row>
    <row r="72071" spans="7:7" x14ac:dyDescent="0.2">
      <c r="G72071" s="12"/>
    </row>
    <row r="72072" spans="7:7" x14ac:dyDescent="0.2">
      <c r="G72072" s="12"/>
    </row>
    <row r="72073" spans="7:7" x14ac:dyDescent="0.2">
      <c r="G72073" s="12"/>
    </row>
    <row r="72074" spans="7:7" x14ac:dyDescent="0.2">
      <c r="G72074" s="12"/>
    </row>
    <row r="72075" spans="7:7" x14ac:dyDescent="0.2">
      <c r="G72075" s="12"/>
    </row>
    <row r="72076" spans="7:7" x14ac:dyDescent="0.2">
      <c r="G72076" s="12"/>
    </row>
    <row r="72077" spans="7:7" x14ac:dyDescent="0.2">
      <c r="G72077" s="12"/>
    </row>
    <row r="72078" spans="7:7" x14ac:dyDescent="0.2">
      <c r="G72078" s="12"/>
    </row>
    <row r="72079" spans="7:7" x14ac:dyDescent="0.2">
      <c r="G72079" s="12"/>
    </row>
    <row r="72080" spans="7:7" x14ac:dyDescent="0.2">
      <c r="G72080" s="12"/>
    </row>
    <row r="72081" spans="7:7" x14ac:dyDescent="0.2">
      <c r="G72081" s="12"/>
    </row>
    <row r="72082" spans="7:7" x14ac:dyDescent="0.2">
      <c r="G72082" s="12"/>
    </row>
    <row r="72083" spans="7:7" x14ac:dyDescent="0.2">
      <c r="G72083" s="12"/>
    </row>
    <row r="72084" spans="7:7" x14ac:dyDescent="0.2">
      <c r="G72084" s="12"/>
    </row>
    <row r="72085" spans="7:7" x14ac:dyDescent="0.2">
      <c r="G72085" s="12"/>
    </row>
    <row r="72086" spans="7:7" x14ac:dyDescent="0.2">
      <c r="G72086" s="12"/>
    </row>
    <row r="72087" spans="7:7" x14ac:dyDescent="0.2">
      <c r="G72087" s="12"/>
    </row>
    <row r="72088" spans="7:7" x14ac:dyDescent="0.2">
      <c r="G72088" s="12"/>
    </row>
    <row r="72089" spans="7:7" x14ac:dyDescent="0.2">
      <c r="G72089" s="12"/>
    </row>
    <row r="72090" spans="7:7" x14ac:dyDescent="0.2">
      <c r="G72090" s="12"/>
    </row>
    <row r="72091" spans="7:7" x14ac:dyDescent="0.2">
      <c r="G72091" s="12"/>
    </row>
    <row r="72092" spans="7:7" x14ac:dyDescent="0.2">
      <c r="G72092" s="12"/>
    </row>
    <row r="72093" spans="7:7" x14ac:dyDescent="0.2">
      <c r="G72093" s="12"/>
    </row>
    <row r="72094" spans="7:7" x14ac:dyDescent="0.2">
      <c r="G72094" s="12"/>
    </row>
    <row r="72095" spans="7:7" x14ac:dyDescent="0.2">
      <c r="G72095" s="12"/>
    </row>
    <row r="72096" spans="7:7" x14ac:dyDescent="0.2">
      <c r="G72096" s="12"/>
    </row>
    <row r="72097" spans="7:7" x14ac:dyDescent="0.2">
      <c r="G72097" s="12"/>
    </row>
    <row r="72098" spans="7:7" x14ac:dyDescent="0.2">
      <c r="G72098" s="12"/>
    </row>
    <row r="72099" spans="7:7" x14ac:dyDescent="0.2">
      <c r="G72099" s="12"/>
    </row>
    <row r="72100" spans="7:7" x14ac:dyDescent="0.2">
      <c r="G72100" s="12"/>
    </row>
    <row r="72101" spans="7:7" x14ac:dyDescent="0.2">
      <c r="G72101" s="12"/>
    </row>
    <row r="72102" spans="7:7" x14ac:dyDescent="0.2">
      <c r="G72102" s="12"/>
    </row>
    <row r="72103" spans="7:7" x14ac:dyDescent="0.2">
      <c r="G72103" s="12"/>
    </row>
    <row r="72104" spans="7:7" x14ac:dyDescent="0.2">
      <c r="G72104" s="12"/>
    </row>
    <row r="72105" spans="7:7" x14ac:dyDescent="0.2">
      <c r="G72105" s="12"/>
    </row>
    <row r="72106" spans="7:7" x14ac:dyDescent="0.2">
      <c r="G72106" s="12"/>
    </row>
    <row r="72107" spans="7:7" x14ac:dyDescent="0.2">
      <c r="G72107" s="12"/>
    </row>
    <row r="72108" spans="7:7" x14ac:dyDescent="0.2">
      <c r="G72108" s="12"/>
    </row>
    <row r="72109" spans="7:7" x14ac:dyDescent="0.2">
      <c r="G72109" s="12"/>
    </row>
    <row r="72110" spans="7:7" x14ac:dyDescent="0.2">
      <c r="G72110" s="12"/>
    </row>
    <row r="72111" spans="7:7" x14ac:dyDescent="0.2">
      <c r="G72111" s="12"/>
    </row>
    <row r="72112" spans="7:7" x14ac:dyDescent="0.2">
      <c r="G72112" s="12"/>
    </row>
    <row r="72113" spans="7:7" x14ac:dyDescent="0.2">
      <c r="G72113" s="12"/>
    </row>
    <row r="72114" spans="7:7" x14ac:dyDescent="0.2">
      <c r="G72114" s="12"/>
    </row>
    <row r="72115" spans="7:7" x14ac:dyDescent="0.2">
      <c r="G72115" s="12"/>
    </row>
    <row r="72116" spans="7:7" x14ac:dyDescent="0.2">
      <c r="G72116" s="12"/>
    </row>
    <row r="72117" spans="7:7" x14ac:dyDescent="0.2">
      <c r="G72117" s="12"/>
    </row>
    <row r="72118" spans="7:7" x14ac:dyDescent="0.2">
      <c r="G72118" s="12"/>
    </row>
    <row r="72119" spans="7:7" x14ac:dyDescent="0.2">
      <c r="G72119" s="12"/>
    </row>
    <row r="72120" spans="7:7" x14ac:dyDescent="0.2">
      <c r="G72120" s="12"/>
    </row>
    <row r="72121" spans="7:7" x14ac:dyDescent="0.2">
      <c r="G72121" s="12"/>
    </row>
    <row r="72122" spans="7:7" x14ac:dyDescent="0.2">
      <c r="G72122" s="12"/>
    </row>
    <row r="72123" spans="7:7" x14ac:dyDescent="0.2">
      <c r="G72123" s="12"/>
    </row>
    <row r="72124" spans="7:7" x14ac:dyDescent="0.2">
      <c r="G72124" s="12"/>
    </row>
    <row r="72125" spans="7:7" x14ac:dyDescent="0.2">
      <c r="G72125" s="12"/>
    </row>
    <row r="72126" spans="7:7" x14ac:dyDescent="0.2">
      <c r="G72126" s="12"/>
    </row>
    <row r="72127" spans="7:7" x14ac:dyDescent="0.2">
      <c r="G72127" s="12"/>
    </row>
    <row r="72128" spans="7:7" x14ac:dyDescent="0.2">
      <c r="G72128" s="12"/>
    </row>
    <row r="72129" spans="7:7" x14ac:dyDescent="0.2">
      <c r="G72129" s="12"/>
    </row>
    <row r="72130" spans="7:7" x14ac:dyDescent="0.2">
      <c r="G72130" s="12"/>
    </row>
    <row r="72131" spans="7:7" x14ac:dyDescent="0.2">
      <c r="G72131" s="12"/>
    </row>
    <row r="72132" spans="7:7" x14ac:dyDescent="0.2">
      <c r="G72132" s="12"/>
    </row>
    <row r="72133" spans="7:7" x14ac:dyDescent="0.2">
      <c r="G72133" s="12"/>
    </row>
    <row r="72134" spans="7:7" x14ac:dyDescent="0.2">
      <c r="G72134" s="12"/>
    </row>
    <row r="72135" spans="7:7" x14ac:dyDescent="0.2">
      <c r="G72135" s="12"/>
    </row>
    <row r="72136" spans="7:7" x14ac:dyDescent="0.2">
      <c r="G72136" s="12"/>
    </row>
    <row r="72137" spans="7:7" x14ac:dyDescent="0.2">
      <c r="G72137" s="12"/>
    </row>
    <row r="72138" spans="7:7" x14ac:dyDescent="0.2">
      <c r="G72138" s="12"/>
    </row>
    <row r="72139" spans="7:7" x14ac:dyDescent="0.2">
      <c r="G72139" s="12"/>
    </row>
    <row r="72140" spans="7:7" x14ac:dyDescent="0.2">
      <c r="G72140" s="12"/>
    </row>
    <row r="72141" spans="7:7" x14ac:dyDescent="0.2">
      <c r="G72141" s="12"/>
    </row>
    <row r="72142" spans="7:7" x14ac:dyDescent="0.2">
      <c r="G72142" s="12"/>
    </row>
    <row r="72143" spans="7:7" x14ac:dyDescent="0.2">
      <c r="G72143" s="12"/>
    </row>
    <row r="72144" spans="7:7" x14ac:dyDescent="0.2">
      <c r="G72144" s="12"/>
    </row>
    <row r="72145" spans="7:7" x14ac:dyDescent="0.2">
      <c r="G72145" s="12"/>
    </row>
    <row r="72146" spans="7:7" x14ac:dyDescent="0.2">
      <c r="G72146" s="12"/>
    </row>
    <row r="72147" spans="7:7" x14ac:dyDescent="0.2">
      <c r="G72147" s="12"/>
    </row>
    <row r="72148" spans="7:7" x14ac:dyDescent="0.2">
      <c r="G72148" s="12"/>
    </row>
    <row r="72149" spans="7:7" x14ac:dyDescent="0.2">
      <c r="G72149" s="12"/>
    </row>
    <row r="72150" spans="7:7" x14ac:dyDescent="0.2">
      <c r="G72150" s="12"/>
    </row>
    <row r="72151" spans="7:7" x14ac:dyDescent="0.2">
      <c r="G72151" s="12"/>
    </row>
    <row r="72152" spans="7:7" x14ac:dyDescent="0.2">
      <c r="G72152" s="12"/>
    </row>
    <row r="72153" spans="7:7" x14ac:dyDescent="0.2">
      <c r="G72153" s="12"/>
    </row>
    <row r="72154" spans="7:7" x14ac:dyDescent="0.2">
      <c r="G72154" s="12"/>
    </row>
    <row r="72155" spans="7:7" x14ac:dyDescent="0.2">
      <c r="G72155" s="12"/>
    </row>
    <row r="72156" spans="7:7" x14ac:dyDescent="0.2">
      <c r="G72156" s="12"/>
    </row>
    <row r="72157" spans="7:7" x14ac:dyDescent="0.2">
      <c r="G72157" s="12"/>
    </row>
    <row r="72158" spans="7:7" x14ac:dyDescent="0.2">
      <c r="G72158" s="12"/>
    </row>
    <row r="72159" spans="7:7" x14ac:dyDescent="0.2">
      <c r="G72159" s="12"/>
    </row>
    <row r="72160" spans="7:7" x14ac:dyDescent="0.2">
      <c r="G72160" s="12"/>
    </row>
    <row r="72161" spans="7:7" x14ac:dyDescent="0.2">
      <c r="G72161" s="12"/>
    </row>
    <row r="72162" spans="7:7" x14ac:dyDescent="0.2">
      <c r="G72162" s="12"/>
    </row>
    <row r="72163" spans="7:7" x14ac:dyDescent="0.2">
      <c r="G72163" s="12"/>
    </row>
    <row r="72164" spans="7:7" x14ac:dyDescent="0.2">
      <c r="G72164" s="12"/>
    </row>
    <row r="72165" spans="7:7" x14ac:dyDescent="0.2">
      <c r="G72165" s="12"/>
    </row>
    <row r="72166" spans="7:7" x14ac:dyDescent="0.2">
      <c r="G72166" s="12"/>
    </row>
    <row r="72167" spans="7:7" x14ac:dyDescent="0.2">
      <c r="G72167" s="12"/>
    </row>
    <row r="72168" spans="7:7" x14ac:dyDescent="0.2">
      <c r="G72168" s="12"/>
    </row>
    <row r="72169" spans="7:7" x14ac:dyDescent="0.2">
      <c r="G72169" s="12"/>
    </row>
    <row r="72170" spans="7:7" x14ac:dyDescent="0.2">
      <c r="G72170" s="12"/>
    </row>
    <row r="72171" spans="7:7" x14ac:dyDescent="0.2">
      <c r="G72171" s="12"/>
    </row>
    <row r="72172" spans="7:7" x14ac:dyDescent="0.2">
      <c r="G72172" s="12"/>
    </row>
    <row r="72173" spans="7:7" x14ac:dyDescent="0.2">
      <c r="G72173" s="12"/>
    </row>
    <row r="72174" spans="7:7" x14ac:dyDescent="0.2">
      <c r="G72174" s="12"/>
    </row>
    <row r="72175" spans="7:7" x14ac:dyDescent="0.2">
      <c r="G72175" s="12"/>
    </row>
    <row r="72176" spans="7:7" x14ac:dyDescent="0.2">
      <c r="G72176" s="12"/>
    </row>
    <row r="72177" spans="7:7" x14ac:dyDescent="0.2">
      <c r="G72177" s="12"/>
    </row>
    <row r="72178" spans="7:7" x14ac:dyDescent="0.2">
      <c r="G72178" s="12"/>
    </row>
    <row r="72179" spans="7:7" x14ac:dyDescent="0.2">
      <c r="G72179" s="12"/>
    </row>
    <row r="72180" spans="7:7" x14ac:dyDescent="0.2">
      <c r="G72180" s="12"/>
    </row>
    <row r="72181" spans="7:7" x14ac:dyDescent="0.2">
      <c r="G72181" s="12"/>
    </row>
    <row r="72182" spans="7:7" x14ac:dyDescent="0.2">
      <c r="G72182" s="12"/>
    </row>
    <row r="72183" spans="7:7" x14ac:dyDescent="0.2">
      <c r="G72183" s="12"/>
    </row>
    <row r="72184" spans="7:7" x14ac:dyDescent="0.2">
      <c r="G72184" s="12"/>
    </row>
    <row r="72185" spans="7:7" x14ac:dyDescent="0.2">
      <c r="G72185" s="12"/>
    </row>
    <row r="72186" spans="7:7" x14ac:dyDescent="0.2">
      <c r="G72186" s="12"/>
    </row>
    <row r="72187" spans="7:7" x14ac:dyDescent="0.2">
      <c r="G72187" s="12"/>
    </row>
    <row r="72188" spans="7:7" x14ac:dyDescent="0.2">
      <c r="G72188" s="12"/>
    </row>
    <row r="72189" spans="7:7" x14ac:dyDescent="0.2">
      <c r="G72189" s="12"/>
    </row>
    <row r="72190" spans="7:7" x14ac:dyDescent="0.2">
      <c r="G72190" s="12"/>
    </row>
    <row r="72191" spans="7:7" x14ac:dyDescent="0.2">
      <c r="G72191" s="12"/>
    </row>
    <row r="72192" spans="7:7" x14ac:dyDescent="0.2">
      <c r="G72192" s="12"/>
    </row>
    <row r="72193" spans="7:7" x14ac:dyDescent="0.2">
      <c r="G72193" s="12"/>
    </row>
    <row r="72194" spans="7:7" x14ac:dyDescent="0.2">
      <c r="G72194" s="12"/>
    </row>
    <row r="72195" spans="7:7" x14ac:dyDescent="0.2">
      <c r="G72195" s="12"/>
    </row>
    <row r="72196" spans="7:7" x14ac:dyDescent="0.2">
      <c r="G72196" s="12"/>
    </row>
    <row r="72197" spans="7:7" x14ac:dyDescent="0.2">
      <c r="G72197" s="12"/>
    </row>
    <row r="72198" spans="7:7" x14ac:dyDescent="0.2">
      <c r="G72198" s="12"/>
    </row>
    <row r="72199" spans="7:7" x14ac:dyDescent="0.2">
      <c r="G72199" s="12"/>
    </row>
    <row r="72200" spans="7:7" x14ac:dyDescent="0.2">
      <c r="G72200" s="12"/>
    </row>
    <row r="72201" spans="7:7" x14ac:dyDescent="0.2">
      <c r="G72201" s="12"/>
    </row>
    <row r="72202" spans="7:7" x14ac:dyDescent="0.2">
      <c r="G72202" s="12"/>
    </row>
    <row r="72203" spans="7:7" x14ac:dyDescent="0.2">
      <c r="G72203" s="12"/>
    </row>
    <row r="72204" spans="7:7" x14ac:dyDescent="0.2">
      <c r="G72204" s="12"/>
    </row>
    <row r="72205" spans="7:7" x14ac:dyDescent="0.2">
      <c r="G72205" s="12"/>
    </row>
    <row r="72206" spans="7:7" x14ac:dyDescent="0.2">
      <c r="G72206" s="12"/>
    </row>
    <row r="72207" spans="7:7" x14ac:dyDescent="0.2">
      <c r="G72207" s="12"/>
    </row>
    <row r="72208" spans="7:7" x14ac:dyDescent="0.2">
      <c r="G72208" s="12"/>
    </row>
    <row r="72209" spans="7:7" x14ac:dyDescent="0.2">
      <c r="G72209" s="12"/>
    </row>
    <row r="72210" spans="7:7" x14ac:dyDescent="0.2">
      <c r="G72210" s="12"/>
    </row>
    <row r="72211" spans="7:7" x14ac:dyDescent="0.2">
      <c r="G72211" s="12"/>
    </row>
    <row r="72212" spans="7:7" x14ac:dyDescent="0.2">
      <c r="G72212" s="12"/>
    </row>
    <row r="72213" spans="7:7" x14ac:dyDescent="0.2">
      <c r="G72213" s="12"/>
    </row>
    <row r="72214" spans="7:7" x14ac:dyDescent="0.2">
      <c r="G72214" s="12"/>
    </row>
    <row r="72215" spans="7:7" x14ac:dyDescent="0.2">
      <c r="G72215" s="12"/>
    </row>
    <row r="72216" spans="7:7" x14ac:dyDescent="0.2">
      <c r="G72216" s="12"/>
    </row>
    <row r="72217" spans="7:7" x14ac:dyDescent="0.2">
      <c r="G72217" s="12"/>
    </row>
    <row r="72218" spans="7:7" x14ac:dyDescent="0.2">
      <c r="G72218" s="12"/>
    </row>
    <row r="72219" spans="7:7" x14ac:dyDescent="0.2">
      <c r="G72219" s="12"/>
    </row>
    <row r="72220" spans="7:7" x14ac:dyDescent="0.2">
      <c r="G72220" s="12"/>
    </row>
    <row r="72221" spans="7:7" x14ac:dyDescent="0.2">
      <c r="G72221" s="12"/>
    </row>
    <row r="72222" spans="7:7" x14ac:dyDescent="0.2">
      <c r="G72222" s="12"/>
    </row>
    <row r="72223" spans="7:7" x14ac:dyDescent="0.2">
      <c r="G72223" s="12"/>
    </row>
    <row r="72224" spans="7:7" x14ac:dyDescent="0.2">
      <c r="G72224" s="12"/>
    </row>
    <row r="72225" spans="7:7" x14ac:dyDescent="0.2">
      <c r="G72225" s="12"/>
    </row>
    <row r="72226" spans="7:7" x14ac:dyDescent="0.2">
      <c r="G72226" s="12"/>
    </row>
    <row r="72227" spans="7:7" x14ac:dyDescent="0.2">
      <c r="G72227" s="12"/>
    </row>
    <row r="72228" spans="7:7" x14ac:dyDescent="0.2">
      <c r="G72228" s="12"/>
    </row>
    <row r="72229" spans="7:7" x14ac:dyDescent="0.2">
      <c r="G72229" s="12"/>
    </row>
    <row r="72230" spans="7:7" x14ac:dyDescent="0.2">
      <c r="G72230" s="12"/>
    </row>
    <row r="72231" spans="7:7" x14ac:dyDescent="0.2">
      <c r="G72231" s="12"/>
    </row>
    <row r="72232" spans="7:7" x14ac:dyDescent="0.2">
      <c r="G72232" s="12"/>
    </row>
    <row r="72233" spans="7:7" x14ac:dyDescent="0.2">
      <c r="G72233" s="12"/>
    </row>
    <row r="72234" spans="7:7" x14ac:dyDescent="0.2">
      <c r="G72234" s="12"/>
    </row>
    <row r="72235" spans="7:7" x14ac:dyDescent="0.2">
      <c r="G72235" s="12"/>
    </row>
    <row r="72236" spans="7:7" x14ac:dyDescent="0.2">
      <c r="G72236" s="12"/>
    </row>
    <row r="72237" spans="7:7" x14ac:dyDescent="0.2">
      <c r="G72237" s="12"/>
    </row>
    <row r="72238" spans="7:7" x14ac:dyDescent="0.2">
      <c r="G72238" s="12"/>
    </row>
    <row r="72239" spans="7:7" x14ac:dyDescent="0.2">
      <c r="G72239" s="12"/>
    </row>
    <row r="72240" spans="7:7" x14ac:dyDescent="0.2">
      <c r="G72240" s="12"/>
    </row>
    <row r="72241" spans="7:7" x14ac:dyDescent="0.2">
      <c r="G72241" s="12"/>
    </row>
    <row r="72242" spans="7:7" x14ac:dyDescent="0.2">
      <c r="G72242" s="12"/>
    </row>
    <row r="72243" spans="7:7" x14ac:dyDescent="0.2">
      <c r="G72243" s="12"/>
    </row>
    <row r="72244" spans="7:7" x14ac:dyDescent="0.2">
      <c r="G72244" s="12"/>
    </row>
    <row r="72245" spans="7:7" x14ac:dyDescent="0.2">
      <c r="G72245" s="12"/>
    </row>
    <row r="72246" spans="7:7" x14ac:dyDescent="0.2">
      <c r="G72246" s="12"/>
    </row>
    <row r="72247" spans="7:7" x14ac:dyDescent="0.2">
      <c r="G72247" s="12"/>
    </row>
    <row r="72248" spans="7:7" x14ac:dyDescent="0.2">
      <c r="G72248" s="12"/>
    </row>
    <row r="72249" spans="7:7" x14ac:dyDescent="0.2">
      <c r="G72249" s="12"/>
    </row>
    <row r="72250" spans="7:7" x14ac:dyDescent="0.2">
      <c r="G72250" s="12"/>
    </row>
    <row r="72251" spans="7:7" x14ac:dyDescent="0.2">
      <c r="G72251" s="12"/>
    </row>
    <row r="72252" spans="7:7" x14ac:dyDescent="0.2">
      <c r="G72252" s="12"/>
    </row>
    <row r="72253" spans="7:7" x14ac:dyDescent="0.2">
      <c r="G72253" s="12"/>
    </row>
    <row r="72254" spans="7:7" x14ac:dyDescent="0.2">
      <c r="G72254" s="12"/>
    </row>
    <row r="72255" spans="7:7" x14ac:dyDescent="0.2">
      <c r="G72255" s="12"/>
    </row>
    <row r="72256" spans="7:7" x14ac:dyDescent="0.2">
      <c r="G72256" s="12"/>
    </row>
    <row r="72257" spans="7:7" x14ac:dyDescent="0.2">
      <c r="G72257" s="12"/>
    </row>
    <row r="72258" spans="7:7" x14ac:dyDescent="0.2">
      <c r="G72258" s="12"/>
    </row>
    <row r="72259" spans="7:7" x14ac:dyDescent="0.2">
      <c r="G72259" s="12"/>
    </row>
    <row r="72260" spans="7:7" x14ac:dyDescent="0.2">
      <c r="G72260" s="12"/>
    </row>
    <row r="72261" spans="7:7" x14ac:dyDescent="0.2">
      <c r="G72261" s="12"/>
    </row>
    <row r="72262" spans="7:7" x14ac:dyDescent="0.2">
      <c r="G72262" s="12"/>
    </row>
    <row r="72263" spans="7:7" x14ac:dyDescent="0.2">
      <c r="G72263" s="12"/>
    </row>
    <row r="72264" spans="7:7" x14ac:dyDescent="0.2">
      <c r="G72264" s="12"/>
    </row>
    <row r="72265" spans="7:7" x14ac:dyDescent="0.2">
      <c r="G72265" s="12"/>
    </row>
    <row r="72266" spans="7:7" x14ac:dyDescent="0.2">
      <c r="G72266" s="12"/>
    </row>
    <row r="72267" spans="7:7" x14ac:dyDescent="0.2">
      <c r="G72267" s="12"/>
    </row>
    <row r="72268" spans="7:7" x14ac:dyDescent="0.2">
      <c r="G72268" s="12"/>
    </row>
    <row r="72269" spans="7:7" x14ac:dyDescent="0.2">
      <c r="G72269" s="12"/>
    </row>
    <row r="72270" spans="7:7" x14ac:dyDescent="0.2">
      <c r="G72270" s="12"/>
    </row>
    <row r="72271" spans="7:7" x14ac:dyDescent="0.2">
      <c r="G72271" s="12"/>
    </row>
    <row r="72272" spans="7:7" x14ac:dyDescent="0.2">
      <c r="G72272" s="12"/>
    </row>
    <row r="72273" spans="7:7" x14ac:dyDescent="0.2">
      <c r="G72273" s="12"/>
    </row>
    <row r="72274" spans="7:7" x14ac:dyDescent="0.2">
      <c r="G72274" s="12"/>
    </row>
    <row r="72275" spans="7:7" x14ac:dyDescent="0.2">
      <c r="G72275" s="12"/>
    </row>
    <row r="72276" spans="7:7" x14ac:dyDescent="0.2">
      <c r="G72276" s="12"/>
    </row>
    <row r="72277" spans="7:7" x14ac:dyDescent="0.2">
      <c r="G72277" s="12"/>
    </row>
    <row r="72278" spans="7:7" x14ac:dyDescent="0.2">
      <c r="G72278" s="12"/>
    </row>
    <row r="72279" spans="7:7" x14ac:dyDescent="0.2">
      <c r="G72279" s="12"/>
    </row>
    <row r="72280" spans="7:7" x14ac:dyDescent="0.2">
      <c r="G72280" s="12"/>
    </row>
    <row r="72281" spans="7:7" x14ac:dyDescent="0.2">
      <c r="G72281" s="12"/>
    </row>
    <row r="72282" spans="7:7" x14ac:dyDescent="0.2">
      <c r="G72282" s="12"/>
    </row>
    <row r="72283" spans="7:7" x14ac:dyDescent="0.2">
      <c r="G72283" s="12"/>
    </row>
    <row r="72284" spans="7:7" x14ac:dyDescent="0.2">
      <c r="G72284" s="12"/>
    </row>
    <row r="72285" spans="7:7" x14ac:dyDescent="0.2">
      <c r="G72285" s="12"/>
    </row>
    <row r="72286" spans="7:7" x14ac:dyDescent="0.2">
      <c r="G72286" s="12"/>
    </row>
    <row r="72287" spans="7:7" x14ac:dyDescent="0.2">
      <c r="G72287" s="12"/>
    </row>
    <row r="72288" spans="7:7" x14ac:dyDescent="0.2">
      <c r="G72288" s="12"/>
    </row>
    <row r="72289" spans="7:7" x14ac:dyDescent="0.2">
      <c r="G72289" s="12"/>
    </row>
    <row r="72290" spans="7:7" x14ac:dyDescent="0.2">
      <c r="G72290" s="12"/>
    </row>
    <row r="72291" spans="7:7" x14ac:dyDescent="0.2">
      <c r="G72291" s="12"/>
    </row>
    <row r="72292" spans="7:7" x14ac:dyDescent="0.2">
      <c r="G72292" s="12"/>
    </row>
    <row r="72293" spans="7:7" x14ac:dyDescent="0.2">
      <c r="G72293" s="12"/>
    </row>
    <row r="72294" spans="7:7" x14ac:dyDescent="0.2">
      <c r="G72294" s="12"/>
    </row>
    <row r="72295" spans="7:7" x14ac:dyDescent="0.2">
      <c r="G72295" s="12"/>
    </row>
    <row r="72296" spans="7:7" x14ac:dyDescent="0.2">
      <c r="G72296" s="12"/>
    </row>
    <row r="72297" spans="7:7" x14ac:dyDescent="0.2">
      <c r="G72297" s="12"/>
    </row>
    <row r="72298" spans="7:7" x14ac:dyDescent="0.2">
      <c r="G72298" s="12"/>
    </row>
    <row r="72299" spans="7:7" x14ac:dyDescent="0.2">
      <c r="G72299" s="12"/>
    </row>
    <row r="72300" spans="7:7" x14ac:dyDescent="0.2">
      <c r="G72300" s="12"/>
    </row>
    <row r="72301" spans="7:7" x14ac:dyDescent="0.2">
      <c r="G72301" s="12"/>
    </row>
    <row r="72302" spans="7:7" x14ac:dyDescent="0.2">
      <c r="G72302" s="12"/>
    </row>
    <row r="72303" spans="7:7" x14ac:dyDescent="0.2">
      <c r="G72303" s="12"/>
    </row>
    <row r="72304" spans="7:7" x14ac:dyDescent="0.2">
      <c r="G72304" s="12"/>
    </row>
    <row r="72305" spans="7:7" x14ac:dyDescent="0.2">
      <c r="G72305" s="12"/>
    </row>
    <row r="72306" spans="7:7" x14ac:dyDescent="0.2">
      <c r="G72306" s="12"/>
    </row>
    <row r="72307" spans="7:7" x14ac:dyDescent="0.2">
      <c r="G72307" s="12"/>
    </row>
    <row r="72308" spans="7:7" x14ac:dyDescent="0.2">
      <c r="G72308" s="12"/>
    </row>
    <row r="72309" spans="7:7" x14ac:dyDescent="0.2">
      <c r="G72309" s="12"/>
    </row>
    <row r="72310" spans="7:7" x14ac:dyDescent="0.2">
      <c r="G72310" s="12"/>
    </row>
    <row r="72311" spans="7:7" x14ac:dyDescent="0.2">
      <c r="G72311" s="12"/>
    </row>
    <row r="72312" spans="7:7" x14ac:dyDescent="0.2">
      <c r="G72312" s="12"/>
    </row>
    <row r="72313" spans="7:7" x14ac:dyDescent="0.2">
      <c r="G72313" s="12"/>
    </row>
    <row r="72314" spans="7:7" x14ac:dyDescent="0.2">
      <c r="G72314" s="12"/>
    </row>
    <row r="72315" spans="7:7" x14ac:dyDescent="0.2">
      <c r="G72315" s="12"/>
    </row>
    <row r="72316" spans="7:7" x14ac:dyDescent="0.2">
      <c r="G72316" s="12"/>
    </row>
    <row r="72317" spans="7:7" x14ac:dyDescent="0.2">
      <c r="G72317" s="12"/>
    </row>
    <row r="72318" spans="7:7" x14ac:dyDescent="0.2">
      <c r="G72318" s="12"/>
    </row>
    <row r="72319" spans="7:7" x14ac:dyDescent="0.2">
      <c r="G72319" s="12"/>
    </row>
    <row r="72320" spans="7:7" x14ac:dyDescent="0.2">
      <c r="G72320" s="12"/>
    </row>
    <row r="72321" spans="7:7" x14ac:dyDescent="0.2">
      <c r="G72321" s="12"/>
    </row>
    <row r="72322" spans="7:7" x14ac:dyDescent="0.2">
      <c r="G72322" s="12"/>
    </row>
    <row r="72323" spans="7:7" x14ac:dyDescent="0.2">
      <c r="G72323" s="12"/>
    </row>
    <row r="72324" spans="7:7" x14ac:dyDescent="0.2">
      <c r="G72324" s="12"/>
    </row>
    <row r="72325" spans="7:7" x14ac:dyDescent="0.2">
      <c r="G72325" s="12"/>
    </row>
    <row r="72326" spans="7:7" x14ac:dyDescent="0.2">
      <c r="G72326" s="12"/>
    </row>
    <row r="72327" spans="7:7" x14ac:dyDescent="0.2">
      <c r="G72327" s="12"/>
    </row>
    <row r="72328" spans="7:7" x14ac:dyDescent="0.2">
      <c r="G72328" s="12"/>
    </row>
    <row r="72329" spans="7:7" x14ac:dyDescent="0.2">
      <c r="G72329" s="12"/>
    </row>
    <row r="72330" spans="7:7" x14ac:dyDescent="0.2">
      <c r="G72330" s="12"/>
    </row>
    <row r="72331" spans="7:7" x14ac:dyDescent="0.2">
      <c r="G72331" s="12"/>
    </row>
    <row r="72332" spans="7:7" x14ac:dyDescent="0.2">
      <c r="G72332" s="12"/>
    </row>
    <row r="72333" spans="7:7" x14ac:dyDescent="0.2">
      <c r="G72333" s="12"/>
    </row>
    <row r="72334" spans="7:7" x14ac:dyDescent="0.2">
      <c r="G72334" s="12"/>
    </row>
    <row r="72335" spans="7:7" x14ac:dyDescent="0.2">
      <c r="G72335" s="12"/>
    </row>
    <row r="72336" spans="7:7" x14ac:dyDescent="0.2">
      <c r="G72336" s="12"/>
    </row>
    <row r="72337" spans="7:7" x14ac:dyDescent="0.2">
      <c r="G72337" s="12"/>
    </row>
    <row r="72338" spans="7:7" x14ac:dyDescent="0.2">
      <c r="G72338" s="12"/>
    </row>
    <row r="72339" spans="7:7" x14ac:dyDescent="0.2">
      <c r="G72339" s="12"/>
    </row>
    <row r="72340" spans="7:7" x14ac:dyDescent="0.2">
      <c r="G72340" s="12"/>
    </row>
    <row r="72341" spans="7:7" x14ac:dyDescent="0.2">
      <c r="G72341" s="12"/>
    </row>
    <row r="72342" spans="7:7" x14ac:dyDescent="0.2">
      <c r="G72342" s="12"/>
    </row>
    <row r="72343" spans="7:7" x14ac:dyDescent="0.2">
      <c r="G72343" s="12"/>
    </row>
    <row r="72344" spans="7:7" x14ac:dyDescent="0.2">
      <c r="G72344" s="12"/>
    </row>
    <row r="72345" spans="7:7" x14ac:dyDescent="0.2">
      <c r="G72345" s="12"/>
    </row>
    <row r="72346" spans="7:7" x14ac:dyDescent="0.2">
      <c r="G72346" s="12"/>
    </row>
    <row r="72347" spans="7:7" x14ac:dyDescent="0.2">
      <c r="G72347" s="12"/>
    </row>
    <row r="72348" spans="7:7" x14ac:dyDescent="0.2">
      <c r="G72348" s="12"/>
    </row>
    <row r="72349" spans="7:7" x14ac:dyDescent="0.2">
      <c r="G72349" s="12"/>
    </row>
    <row r="72350" spans="7:7" x14ac:dyDescent="0.2">
      <c r="G72350" s="12"/>
    </row>
    <row r="72351" spans="7:7" x14ac:dyDescent="0.2">
      <c r="G72351" s="12"/>
    </row>
    <row r="72352" spans="7:7" x14ac:dyDescent="0.2">
      <c r="G72352" s="12"/>
    </row>
    <row r="72353" spans="7:7" x14ac:dyDescent="0.2">
      <c r="G72353" s="12"/>
    </row>
    <row r="72354" spans="7:7" x14ac:dyDescent="0.2">
      <c r="G72354" s="12"/>
    </row>
    <row r="72355" spans="7:7" x14ac:dyDescent="0.2">
      <c r="G72355" s="12"/>
    </row>
    <row r="72356" spans="7:7" x14ac:dyDescent="0.2">
      <c r="G72356" s="12"/>
    </row>
    <row r="72357" spans="7:7" x14ac:dyDescent="0.2">
      <c r="G72357" s="12"/>
    </row>
    <row r="72358" spans="7:7" x14ac:dyDescent="0.2">
      <c r="G72358" s="12"/>
    </row>
    <row r="72359" spans="7:7" x14ac:dyDescent="0.2">
      <c r="G72359" s="12"/>
    </row>
    <row r="72360" spans="7:7" x14ac:dyDescent="0.2">
      <c r="G72360" s="12"/>
    </row>
    <row r="72361" spans="7:7" x14ac:dyDescent="0.2">
      <c r="G72361" s="12"/>
    </row>
    <row r="72362" spans="7:7" x14ac:dyDescent="0.2">
      <c r="G72362" s="12"/>
    </row>
    <row r="72363" spans="7:7" x14ac:dyDescent="0.2">
      <c r="G72363" s="12"/>
    </row>
    <row r="72364" spans="7:7" x14ac:dyDescent="0.2">
      <c r="G72364" s="12"/>
    </row>
    <row r="72365" spans="7:7" x14ac:dyDescent="0.2">
      <c r="G72365" s="12"/>
    </row>
    <row r="72366" spans="7:7" x14ac:dyDescent="0.2">
      <c r="G72366" s="12"/>
    </row>
    <row r="72367" spans="7:7" x14ac:dyDescent="0.2">
      <c r="G72367" s="12"/>
    </row>
    <row r="72368" spans="7:7" x14ac:dyDescent="0.2">
      <c r="G72368" s="12"/>
    </row>
    <row r="72369" spans="7:7" x14ac:dyDescent="0.2">
      <c r="G72369" s="12"/>
    </row>
    <row r="72370" spans="7:7" x14ac:dyDescent="0.2">
      <c r="G72370" s="12"/>
    </row>
    <row r="72371" spans="7:7" x14ac:dyDescent="0.2">
      <c r="G72371" s="12"/>
    </row>
    <row r="72372" spans="7:7" x14ac:dyDescent="0.2">
      <c r="G72372" s="12"/>
    </row>
    <row r="72373" spans="7:7" x14ac:dyDescent="0.2">
      <c r="G72373" s="12"/>
    </row>
    <row r="72374" spans="7:7" x14ac:dyDescent="0.2">
      <c r="G72374" s="12"/>
    </row>
    <row r="72375" spans="7:7" x14ac:dyDescent="0.2">
      <c r="G72375" s="12"/>
    </row>
    <row r="72376" spans="7:7" x14ac:dyDescent="0.2">
      <c r="G72376" s="12"/>
    </row>
    <row r="72377" spans="7:7" x14ac:dyDescent="0.2">
      <c r="G72377" s="12"/>
    </row>
    <row r="72378" spans="7:7" x14ac:dyDescent="0.2">
      <c r="G72378" s="12"/>
    </row>
    <row r="72379" spans="7:7" x14ac:dyDescent="0.2">
      <c r="G72379" s="12"/>
    </row>
    <row r="72380" spans="7:7" x14ac:dyDescent="0.2">
      <c r="G72380" s="12"/>
    </row>
    <row r="72381" spans="7:7" x14ac:dyDescent="0.2">
      <c r="G72381" s="12"/>
    </row>
    <row r="72382" spans="7:7" x14ac:dyDescent="0.2">
      <c r="G72382" s="12"/>
    </row>
    <row r="72383" spans="7:7" x14ac:dyDescent="0.2">
      <c r="G72383" s="12"/>
    </row>
    <row r="72384" spans="7:7" x14ac:dyDescent="0.2">
      <c r="G72384" s="12"/>
    </row>
    <row r="72385" spans="7:7" x14ac:dyDescent="0.2">
      <c r="G72385" s="12"/>
    </row>
    <row r="72386" spans="7:7" x14ac:dyDescent="0.2">
      <c r="G72386" s="12"/>
    </row>
    <row r="72387" spans="7:7" x14ac:dyDescent="0.2">
      <c r="G72387" s="12"/>
    </row>
    <row r="72388" spans="7:7" x14ac:dyDescent="0.2">
      <c r="G72388" s="12"/>
    </row>
    <row r="72389" spans="7:7" x14ac:dyDescent="0.2">
      <c r="G72389" s="12"/>
    </row>
    <row r="72390" spans="7:7" x14ac:dyDescent="0.2">
      <c r="G72390" s="12"/>
    </row>
    <row r="72391" spans="7:7" x14ac:dyDescent="0.2">
      <c r="G72391" s="12"/>
    </row>
    <row r="72392" spans="7:7" x14ac:dyDescent="0.2">
      <c r="G72392" s="12"/>
    </row>
    <row r="72393" spans="7:7" x14ac:dyDescent="0.2">
      <c r="G72393" s="12"/>
    </row>
    <row r="72394" spans="7:7" x14ac:dyDescent="0.2">
      <c r="G72394" s="12"/>
    </row>
    <row r="72395" spans="7:7" x14ac:dyDescent="0.2">
      <c r="G72395" s="12"/>
    </row>
    <row r="72396" spans="7:7" x14ac:dyDescent="0.2">
      <c r="G72396" s="12"/>
    </row>
    <row r="72397" spans="7:7" x14ac:dyDescent="0.2">
      <c r="G72397" s="12"/>
    </row>
    <row r="72398" spans="7:7" x14ac:dyDescent="0.2">
      <c r="G72398" s="12"/>
    </row>
    <row r="72399" spans="7:7" x14ac:dyDescent="0.2">
      <c r="G72399" s="12"/>
    </row>
    <row r="72400" spans="7:7" x14ac:dyDescent="0.2">
      <c r="G72400" s="12"/>
    </row>
    <row r="72401" spans="7:7" x14ac:dyDescent="0.2">
      <c r="G72401" s="12"/>
    </row>
    <row r="72402" spans="7:7" x14ac:dyDescent="0.2">
      <c r="G72402" s="12"/>
    </row>
    <row r="72403" spans="7:7" x14ac:dyDescent="0.2">
      <c r="G72403" s="12"/>
    </row>
    <row r="72404" spans="7:7" x14ac:dyDescent="0.2">
      <c r="G72404" s="12"/>
    </row>
    <row r="72405" spans="7:7" x14ac:dyDescent="0.2">
      <c r="G72405" s="12"/>
    </row>
    <row r="72406" spans="7:7" x14ac:dyDescent="0.2">
      <c r="G72406" s="12"/>
    </row>
    <row r="72407" spans="7:7" x14ac:dyDescent="0.2">
      <c r="G72407" s="12"/>
    </row>
    <row r="72408" spans="7:7" x14ac:dyDescent="0.2">
      <c r="G72408" s="12"/>
    </row>
    <row r="72409" spans="7:7" x14ac:dyDescent="0.2">
      <c r="G72409" s="12"/>
    </row>
    <row r="72410" spans="7:7" x14ac:dyDescent="0.2">
      <c r="G72410" s="12"/>
    </row>
    <row r="72411" spans="7:7" x14ac:dyDescent="0.2">
      <c r="G72411" s="12"/>
    </row>
    <row r="72412" spans="7:7" x14ac:dyDescent="0.2">
      <c r="G72412" s="12"/>
    </row>
    <row r="72413" spans="7:7" x14ac:dyDescent="0.2">
      <c r="G72413" s="12"/>
    </row>
    <row r="72414" spans="7:7" x14ac:dyDescent="0.2">
      <c r="G72414" s="12"/>
    </row>
    <row r="72415" spans="7:7" x14ac:dyDescent="0.2">
      <c r="G72415" s="12"/>
    </row>
    <row r="72416" spans="7:7" x14ac:dyDescent="0.2">
      <c r="G72416" s="12"/>
    </row>
    <row r="72417" spans="7:7" x14ac:dyDescent="0.2">
      <c r="G72417" s="12"/>
    </row>
    <row r="72418" spans="7:7" x14ac:dyDescent="0.2">
      <c r="G72418" s="12"/>
    </row>
    <row r="72419" spans="7:7" x14ac:dyDescent="0.2">
      <c r="G72419" s="12"/>
    </row>
    <row r="72420" spans="7:7" x14ac:dyDescent="0.2">
      <c r="G72420" s="12"/>
    </row>
    <row r="72421" spans="7:7" x14ac:dyDescent="0.2">
      <c r="G72421" s="12"/>
    </row>
    <row r="72422" spans="7:7" x14ac:dyDescent="0.2">
      <c r="G72422" s="12"/>
    </row>
    <row r="72423" spans="7:7" x14ac:dyDescent="0.2">
      <c r="G72423" s="12"/>
    </row>
    <row r="72424" spans="7:7" x14ac:dyDescent="0.2">
      <c r="G72424" s="12"/>
    </row>
    <row r="72425" spans="7:7" x14ac:dyDescent="0.2">
      <c r="G72425" s="12"/>
    </row>
    <row r="72426" spans="7:7" x14ac:dyDescent="0.2">
      <c r="G72426" s="12"/>
    </row>
    <row r="72427" spans="7:7" x14ac:dyDescent="0.2">
      <c r="G72427" s="12"/>
    </row>
    <row r="72428" spans="7:7" x14ac:dyDescent="0.2">
      <c r="G72428" s="12"/>
    </row>
    <row r="72429" spans="7:7" x14ac:dyDescent="0.2">
      <c r="G72429" s="12"/>
    </row>
    <row r="72430" spans="7:7" x14ac:dyDescent="0.2">
      <c r="G72430" s="12"/>
    </row>
    <row r="72431" spans="7:7" x14ac:dyDescent="0.2">
      <c r="G72431" s="12"/>
    </row>
    <row r="72432" spans="7:7" x14ac:dyDescent="0.2">
      <c r="G72432" s="12"/>
    </row>
    <row r="72433" spans="7:7" x14ac:dyDescent="0.2">
      <c r="G72433" s="12"/>
    </row>
    <row r="72434" spans="7:7" x14ac:dyDescent="0.2">
      <c r="G72434" s="12"/>
    </row>
    <row r="72435" spans="7:7" x14ac:dyDescent="0.2">
      <c r="G72435" s="12"/>
    </row>
    <row r="72436" spans="7:7" x14ac:dyDescent="0.2">
      <c r="G72436" s="12"/>
    </row>
    <row r="72437" spans="7:7" x14ac:dyDescent="0.2">
      <c r="G72437" s="12"/>
    </row>
    <row r="72438" spans="7:7" x14ac:dyDescent="0.2">
      <c r="G72438" s="12"/>
    </row>
    <row r="72439" spans="7:7" x14ac:dyDescent="0.2">
      <c r="G72439" s="12"/>
    </row>
    <row r="72440" spans="7:7" x14ac:dyDescent="0.2">
      <c r="G72440" s="12"/>
    </row>
    <row r="72441" spans="7:7" x14ac:dyDescent="0.2">
      <c r="G72441" s="12"/>
    </row>
    <row r="72442" spans="7:7" x14ac:dyDescent="0.2">
      <c r="G72442" s="12"/>
    </row>
    <row r="72443" spans="7:7" x14ac:dyDescent="0.2">
      <c r="G72443" s="12"/>
    </row>
    <row r="72444" spans="7:7" x14ac:dyDescent="0.2">
      <c r="G72444" s="12"/>
    </row>
    <row r="72445" spans="7:7" x14ac:dyDescent="0.2">
      <c r="G72445" s="12"/>
    </row>
    <row r="72446" spans="7:7" x14ac:dyDescent="0.2">
      <c r="G72446" s="12"/>
    </row>
    <row r="72447" spans="7:7" x14ac:dyDescent="0.2">
      <c r="G72447" s="12"/>
    </row>
    <row r="72448" spans="7:7" x14ac:dyDescent="0.2">
      <c r="G72448" s="12"/>
    </row>
    <row r="72449" spans="7:7" x14ac:dyDescent="0.2">
      <c r="G72449" s="12"/>
    </row>
    <row r="72450" spans="7:7" x14ac:dyDescent="0.2">
      <c r="G72450" s="12"/>
    </row>
    <row r="72451" spans="7:7" x14ac:dyDescent="0.2">
      <c r="G72451" s="12"/>
    </row>
    <row r="72452" spans="7:7" x14ac:dyDescent="0.2">
      <c r="G72452" s="12"/>
    </row>
    <row r="72453" spans="7:7" x14ac:dyDescent="0.2">
      <c r="G72453" s="12"/>
    </row>
    <row r="72454" spans="7:7" x14ac:dyDescent="0.2">
      <c r="G72454" s="12"/>
    </row>
    <row r="72455" spans="7:7" x14ac:dyDescent="0.2">
      <c r="G72455" s="12"/>
    </row>
    <row r="72456" spans="7:7" x14ac:dyDescent="0.2">
      <c r="G72456" s="12"/>
    </row>
    <row r="72457" spans="7:7" x14ac:dyDescent="0.2">
      <c r="G72457" s="12"/>
    </row>
    <row r="72458" spans="7:7" x14ac:dyDescent="0.2">
      <c r="G72458" s="12"/>
    </row>
    <row r="72459" spans="7:7" x14ac:dyDescent="0.2">
      <c r="G72459" s="12"/>
    </row>
    <row r="72460" spans="7:7" x14ac:dyDescent="0.2">
      <c r="G72460" s="12"/>
    </row>
    <row r="72461" spans="7:7" x14ac:dyDescent="0.2">
      <c r="G72461" s="12"/>
    </row>
    <row r="72462" spans="7:7" x14ac:dyDescent="0.2">
      <c r="G72462" s="12"/>
    </row>
    <row r="72463" spans="7:7" x14ac:dyDescent="0.2">
      <c r="G72463" s="12"/>
    </row>
    <row r="72464" spans="7:7" x14ac:dyDescent="0.2">
      <c r="G72464" s="12"/>
    </row>
    <row r="72465" spans="7:7" x14ac:dyDescent="0.2">
      <c r="G72465" s="12"/>
    </row>
    <row r="72466" spans="7:7" x14ac:dyDescent="0.2">
      <c r="G72466" s="12"/>
    </row>
    <row r="72467" spans="7:7" x14ac:dyDescent="0.2">
      <c r="G72467" s="12"/>
    </row>
    <row r="72468" spans="7:7" x14ac:dyDescent="0.2">
      <c r="G72468" s="12"/>
    </row>
    <row r="72469" spans="7:7" x14ac:dyDescent="0.2">
      <c r="G72469" s="12"/>
    </row>
    <row r="72470" spans="7:7" x14ac:dyDescent="0.2">
      <c r="G72470" s="12"/>
    </row>
    <row r="72471" spans="7:7" x14ac:dyDescent="0.2">
      <c r="G72471" s="12"/>
    </row>
    <row r="72472" spans="7:7" x14ac:dyDescent="0.2">
      <c r="G72472" s="12"/>
    </row>
    <row r="72473" spans="7:7" x14ac:dyDescent="0.2">
      <c r="G72473" s="12"/>
    </row>
    <row r="72474" spans="7:7" x14ac:dyDescent="0.2">
      <c r="G72474" s="12"/>
    </row>
    <row r="72475" spans="7:7" x14ac:dyDescent="0.2">
      <c r="G72475" s="12"/>
    </row>
    <row r="72476" spans="7:7" x14ac:dyDescent="0.2">
      <c r="G72476" s="12"/>
    </row>
    <row r="72477" spans="7:7" x14ac:dyDescent="0.2">
      <c r="G72477" s="12"/>
    </row>
    <row r="72478" spans="7:7" x14ac:dyDescent="0.2">
      <c r="G72478" s="12"/>
    </row>
    <row r="72479" spans="7:7" x14ac:dyDescent="0.2">
      <c r="G72479" s="12"/>
    </row>
    <row r="72480" spans="7:7" x14ac:dyDescent="0.2">
      <c r="G72480" s="12"/>
    </row>
    <row r="72481" spans="7:7" x14ac:dyDescent="0.2">
      <c r="G72481" s="12"/>
    </row>
    <row r="72482" spans="7:7" x14ac:dyDescent="0.2">
      <c r="G72482" s="12"/>
    </row>
    <row r="72483" spans="7:7" x14ac:dyDescent="0.2">
      <c r="G72483" s="12"/>
    </row>
    <row r="72484" spans="7:7" x14ac:dyDescent="0.2">
      <c r="G72484" s="12"/>
    </row>
    <row r="72485" spans="7:7" x14ac:dyDescent="0.2">
      <c r="G72485" s="12"/>
    </row>
    <row r="72486" spans="7:7" x14ac:dyDescent="0.2">
      <c r="G72486" s="12"/>
    </row>
    <row r="72487" spans="7:7" x14ac:dyDescent="0.2">
      <c r="G72487" s="12"/>
    </row>
    <row r="72488" spans="7:7" x14ac:dyDescent="0.2">
      <c r="G72488" s="12"/>
    </row>
    <row r="72489" spans="7:7" x14ac:dyDescent="0.2">
      <c r="G72489" s="12"/>
    </row>
    <row r="72490" spans="7:7" x14ac:dyDescent="0.2">
      <c r="G72490" s="12"/>
    </row>
    <row r="72491" spans="7:7" x14ac:dyDescent="0.2">
      <c r="G72491" s="12"/>
    </row>
    <row r="72492" spans="7:7" x14ac:dyDescent="0.2">
      <c r="G72492" s="12"/>
    </row>
    <row r="72493" spans="7:7" x14ac:dyDescent="0.2">
      <c r="G72493" s="12"/>
    </row>
    <row r="72494" spans="7:7" x14ac:dyDescent="0.2">
      <c r="G72494" s="12"/>
    </row>
    <row r="72495" spans="7:7" x14ac:dyDescent="0.2">
      <c r="G72495" s="12"/>
    </row>
    <row r="72496" spans="7:7" x14ac:dyDescent="0.2">
      <c r="G72496" s="12"/>
    </row>
    <row r="72497" spans="7:7" x14ac:dyDescent="0.2">
      <c r="G72497" s="12"/>
    </row>
    <row r="72498" spans="7:7" x14ac:dyDescent="0.2">
      <c r="G72498" s="12"/>
    </row>
    <row r="72499" spans="7:7" x14ac:dyDescent="0.2">
      <c r="G72499" s="12"/>
    </row>
    <row r="72500" spans="7:7" x14ac:dyDescent="0.2">
      <c r="G72500" s="12"/>
    </row>
    <row r="72501" spans="7:7" x14ac:dyDescent="0.2">
      <c r="G72501" s="12"/>
    </row>
    <row r="72502" spans="7:7" x14ac:dyDescent="0.2">
      <c r="G72502" s="12"/>
    </row>
    <row r="72503" spans="7:7" x14ac:dyDescent="0.2">
      <c r="G72503" s="12"/>
    </row>
    <row r="72504" spans="7:7" x14ac:dyDescent="0.2">
      <c r="G72504" s="12"/>
    </row>
    <row r="72505" spans="7:7" x14ac:dyDescent="0.2">
      <c r="G72505" s="12"/>
    </row>
    <row r="72506" spans="7:7" x14ac:dyDescent="0.2">
      <c r="G72506" s="12"/>
    </row>
    <row r="72507" spans="7:7" x14ac:dyDescent="0.2">
      <c r="G72507" s="12"/>
    </row>
    <row r="72508" spans="7:7" x14ac:dyDescent="0.2">
      <c r="G72508" s="12"/>
    </row>
    <row r="72509" spans="7:7" x14ac:dyDescent="0.2">
      <c r="G72509" s="12"/>
    </row>
    <row r="72510" spans="7:7" x14ac:dyDescent="0.2">
      <c r="G72510" s="12"/>
    </row>
    <row r="72511" spans="7:7" x14ac:dyDescent="0.2">
      <c r="G72511" s="12"/>
    </row>
    <row r="72512" spans="7:7" x14ac:dyDescent="0.2">
      <c r="G72512" s="12"/>
    </row>
    <row r="72513" spans="7:7" x14ac:dyDescent="0.2">
      <c r="G72513" s="12"/>
    </row>
    <row r="72514" spans="7:7" x14ac:dyDescent="0.2">
      <c r="G72514" s="12"/>
    </row>
    <row r="72515" spans="7:7" x14ac:dyDescent="0.2">
      <c r="G72515" s="12"/>
    </row>
    <row r="72516" spans="7:7" x14ac:dyDescent="0.2">
      <c r="G72516" s="12"/>
    </row>
    <row r="72517" spans="7:7" x14ac:dyDescent="0.2">
      <c r="G72517" s="12"/>
    </row>
    <row r="72518" spans="7:7" x14ac:dyDescent="0.2">
      <c r="G72518" s="12"/>
    </row>
    <row r="72519" spans="7:7" x14ac:dyDescent="0.2">
      <c r="G72519" s="12"/>
    </row>
    <row r="72520" spans="7:7" x14ac:dyDescent="0.2">
      <c r="G72520" s="12"/>
    </row>
    <row r="72521" spans="7:7" x14ac:dyDescent="0.2">
      <c r="G72521" s="12"/>
    </row>
    <row r="72522" spans="7:7" x14ac:dyDescent="0.2">
      <c r="G72522" s="12"/>
    </row>
    <row r="72523" spans="7:7" x14ac:dyDescent="0.2">
      <c r="G72523" s="12"/>
    </row>
    <row r="72524" spans="7:7" x14ac:dyDescent="0.2">
      <c r="G72524" s="12"/>
    </row>
    <row r="72525" spans="7:7" x14ac:dyDescent="0.2">
      <c r="G72525" s="12"/>
    </row>
    <row r="72526" spans="7:7" x14ac:dyDescent="0.2">
      <c r="G72526" s="12"/>
    </row>
    <row r="72527" spans="7:7" x14ac:dyDescent="0.2">
      <c r="G72527" s="12"/>
    </row>
    <row r="72528" spans="7:7" x14ac:dyDescent="0.2">
      <c r="G72528" s="12"/>
    </row>
    <row r="72529" spans="7:7" x14ac:dyDescent="0.2">
      <c r="G72529" s="12"/>
    </row>
    <row r="72530" spans="7:7" x14ac:dyDescent="0.2">
      <c r="G72530" s="12"/>
    </row>
    <row r="72531" spans="7:7" x14ac:dyDescent="0.2">
      <c r="G72531" s="12"/>
    </row>
    <row r="72532" spans="7:7" x14ac:dyDescent="0.2">
      <c r="G72532" s="12"/>
    </row>
    <row r="72533" spans="7:7" x14ac:dyDescent="0.2">
      <c r="G72533" s="12"/>
    </row>
    <row r="72534" spans="7:7" x14ac:dyDescent="0.2">
      <c r="G72534" s="12"/>
    </row>
    <row r="72535" spans="7:7" x14ac:dyDescent="0.2">
      <c r="G72535" s="12"/>
    </row>
    <row r="72536" spans="7:7" x14ac:dyDescent="0.2">
      <c r="G72536" s="12"/>
    </row>
    <row r="72537" spans="7:7" x14ac:dyDescent="0.2">
      <c r="G72537" s="12"/>
    </row>
    <row r="72538" spans="7:7" x14ac:dyDescent="0.2">
      <c r="G72538" s="12"/>
    </row>
    <row r="72539" spans="7:7" x14ac:dyDescent="0.2">
      <c r="G72539" s="12"/>
    </row>
    <row r="72540" spans="7:7" x14ac:dyDescent="0.2">
      <c r="G72540" s="12"/>
    </row>
    <row r="72541" spans="7:7" x14ac:dyDescent="0.2">
      <c r="G72541" s="12"/>
    </row>
    <row r="72542" spans="7:7" x14ac:dyDescent="0.2">
      <c r="G72542" s="12"/>
    </row>
    <row r="72543" spans="7:7" x14ac:dyDescent="0.2">
      <c r="G72543" s="12"/>
    </row>
    <row r="72544" spans="7:7" x14ac:dyDescent="0.2">
      <c r="G72544" s="12"/>
    </row>
    <row r="72545" spans="7:7" x14ac:dyDescent="0.2">
      <c r="G72545" s="12"/>
    </row>
    <row r="72546" spans="7:7" x14ac:dyDescent="0.2">
      <c r="G72546" s="12"/>
    </row>
    <row r="72547" spans="7:7" x14ac:dyDescent="0.2">
      <c r="G72547" s="12"/>
    </row>
    <row r="72548" spans="7:7" x14ac:dyDescent="0.2">
      <c r="G72548" s="12"/>
    </row>
    <row r="72549" spans="7:7" x14ac:dyDescent="0.2">
      <c r="G72549" s="12"/>
    </row>
    <row r="72550" spans="7:7" x14ac:dyDescent="0.2">
      <c r="G72550" s="12"/>
    </row>
    <row r="72551" spans="7:7" x14ac:dyDescent="0.2">
      <c r="G72551" s="12"/>
    </row>
    <row r="72552" spans="7:7" x14ac:dyDescent="0.2">
      <c r="G72552" s="12"/>
    </row>
    <row r="72553" spans="7:7" x14ac:dyDescent="0.2">
      <c r="G72553" s="12"/>
    </row>
    <row r="72554" spans="7:7" x14ac:dyDescent="0.2">
      <c r="G72554" s="12"/>
    </row>
    <row r="72555" spans="7:7" x14ac:dyDescent="0.2">
      <c r="G72555" s="12"/>
    </row>
    <row r="72556" spans="7:7" x14ac:dyDescent="0.2">
      <c r="G72556" s="12"/>
    </row>
    <row r="72557" spans="7:7" x14ac:dyDescent="0.2">
      <c r="G72557" s="12"/>
    </row>
    <row r="72558" spans="7:7" x14ac:dyDescent="0.2">
      <c r="G72558" s="12"/>
    </row>
    <row r="72559" spans="7:7" x14ac:dyDescent="0.2">
      <c r="G72559" s="12"/>
    </row>
    <row r="72560" spans="7:7" x14ac:dyDescent="0.2">
      <c r="G72560" s="12"/>
    </row>
    <row r="72561" spans="7:7" x14ac:dyDescent="0.2">
      <c r="G72561" s="12"/>
    </row>
    <row r="72562" spans="7:7" x14ac:dyDescent="0.2">
      <c r="G72562" s="12"/>
    </row>
    <row r="72563" spans="7:7" x14ac:dyDescent="0.2">
      <c r="G72563" s="12"/>
    </row>
    <row r="72564" spans="7:7" x14ac:dyDescent="0.2">
      <c r="G72564" s="12"/>
    </row>
    <row r="72565" spans="7:7" x14ac:dyDescent="0.2">
      <c r="G72565" s="12"/>
    </row>
    <row r="72566" spans="7:7" x14ac:dyDescent="0.2">
      <c r="G72566" s="12"/>
    </row>
    <row r="72567" spans="7:7" x14ac:dyDescent="0.2">
      <c r="G72567" s="12"/>
    </row>
    <row r="72568" spans="7:7" x14ac:dyDescent="0.2">
      <c r="G72568" s="12"/>
    </row>
    <row r="72569" spans="7:7" x14ac:dyDescent="0.2">
      <c r="G72569" s="12"/>
    </row>
    <row r="72570" spans="7:7" x14ac:dyDescent="0.2">
      <c r="G72570" s="12"/>
    </row>
    <row r="72571" spans="7:7" x14ac:dyDescent="0.2">
      <c r="G72571" s="12"/>
    </row>
    <row r="72572" spans="7:7" x14ac:dyDescent="0.2">
      <c r="G72572" s="12"/>
    </row>
    <row r="72573" spans="7:7" x14ac:dyDescent="0.2">
      <c r="G72573" s="12"/>
    </row>
    <row r="72574" spans="7:7" x14ac:dyDescent="0.2">
      <c r="G72574" s="12"/>
    </row>
    <row r="72575" spans="7:7" x14ac:dyDescent="0.2">
      <c r="G72575" s="12"/>
    </row>
    <row r="72576" spans="7:7" x14ac:dyDescent="0.2">
      <c r="G72576" s="12"/>
    </row>
    <row r="72577" spans="7:7" x14ac:dyDescent="0.2">
      <c r="G72577" s="12"/>
    </row>
    <row r="72578" spans="7:7" x14ac:dyDescent="0.2">
      <c r="G72578" s="12"/>
    </row>
    <row r="72579" spans="7:7" x14ac:dyDescent="0.2">
      <c r="G72579" s="12"/>
    </row>
    <row r="72580" spans="7:7" x14ac:dyDescent="0.2">
      <c r="G72580" s="12"/>
    </row>
    <row r="72581" spans="7:7" x14ac:dyDescent="0.2">
      <c r="G72581" s="12"/>
    </row>
    <row r="72582" spans="7:7" x14ac:dyDescent="0.2">
      <c r="G72582" s="12"/>
    </row>
    <row r="72583" spans="7:7" x14ac:dyDescent="0.2">
      <c r="G72583" s="12"/>
    </row>
    <row r="72584" spans="7:7" x14ac:dyDescent="0.2">
      <c r="G72584" s="12"/>
    </row>
    <row r="72585" spans="7:7" x14ac:dyDescent="0.2">
      <c r="G72585" s="12"/>
    </row>
    <row r="72586" spans="7:7" x14ac:dyDescent="0.2">
      <c r="G72586" s="12"/>
    </row>
    <row r="72587" spans="7:7" x14ac:dyDescent="0.2">
      <c r="G72587" s="12"/>
    </row>
    <row r="72588" spans="7:7" x14ac:dyDescent="0.2">
      <c r="G72588" s="12"/>
    </row>
    <row r="72589" spans="7:7" x14ac:dyDescent="0.2">
      <c r="G72589" s="12"/>
    </row>
    <row r="72590" spans="7:7" x14ac:dyDescent="0.2">
      <c r="G72590" s="12"/>
    </row>
    <row r="72591" spans="7:7" x14ac:dyDescent="0.2">
      <c r="G72591" s="12"/>
    </row>
    <row r="72592" spans="7:7" x14ac:dyDescent="0.2">
      <c r="G72592" s="12"/>
    </row>
    <row r="72593" spans="7:7" x14ac:dyDescent="0.2">
      <c r="G72593" s="12"/>
    </row>
    <row r="72594" spans="7:7" x14ac:dyDescent="0.2">
      <c r="G72594" s="12"/>
    </row>
    <row r="72595" spans="7:7" x14ac:dyDescent="0.2">
      <c r="G72595" s="12"/>
    </row>
    <row r="72596" spans="7:7" x14ac:dyDescent="0.2">
      <c r="G72596" s="12"/>
    </row>
    <row r="72597" spans="7:7" x14ac:dyDescent="0.2">
      <c r="G72597" s="12"/>
    </row>
    <row r="72598" spans="7:7" x14ac:dyDescent="0.2">
      <c r="G72598" s="12"/>
    </row>
    <row r="72599" spans="7:7" x14ac:dyDescent="0.2">
      <c r="G72599" s="12"/>
    </row>
    <row r="72600" spans="7:7" x14ac:dyDescent="0.2">
      <c r="G72600" s="12"/>
    </row>
    <row r="72601" spans="7:7" x14ac:dyDescent="0.2">
      <c r="G72601" s="12"/>
    </row>
    <row r="72602" spans="7:7" x14ac:dyDescent="0.2">
      <c r="G72602" s="12"/>
    </row>
    <row r="72603" spans="7:7" x14ac:dyDescent="0.2">
      <c r="G72603" s="12"/>
    </row>
    <row r="72604" spans="7:7" x14ac:dyDescent="0.2">
      <c r="G72604" s="12"/>
    </row>
    <row r="72605" spans="7:7" x14ac:dyDescent="0.2">
      <c r="G72605" s="12"/>
    </row>
    <row r="72606" spans="7:7" x14ac:dyDescent="0.2">
      <c r="G72606" s="12"/>
    </row>
    <row r="72607" spans="7:7" x14ac:dyDescent="0.2">
      <c r="G72607" s="12"/>
    </row>
    <row r="72608" spans="7:7" x14ac:dyDescent="0.2">
      <c r="G72608" s="12"/>
    </row>
    <row r="72609" spans="7:7" x14ac:dyDescent="0.2">
      <c r="G72609" s="12"/>
    </row>
    <row r="72610" spans="7:7" x14ac:dyDescent="0.2">
      <c r="G72610" s="12"/>
    </row>
    <row r="72611" spans="7:7" x14ac:dyDescent="0.2">
      <c r="G72611" s="12"/>
    </row>
    <row r="72612" spans="7:7" x14ac:dyDescent="0.2">
      <c r="G72612" s="12"/>
    </row>
    <row r="72613" spans="7:7" x14ac:dyDescent="0.2">
      <c r="G72613" s="12"/>
    </row>
    <row r="72614" spans="7:7" x14ac:dyDescent="0.2">
      <c r="G72614" s="12"/>
    </row>
    <row r="72615" spans="7:7" x14ac:dyDescent="0.2">
      <c r="G72615" s="12"/>
    </row>
    <row r="72616" spans="7:7" x14ac:dyDescent="0.2">
      <c r="G72616" s="12"/>
    </row>
    <row r="72617" spans="7:7" x14ac:dyDescent="0.2">
      <c r="G72617" s="12"/>
    </row>
    <row r="72618" spans="7:7" x14ac:dyDescent="0.2">
      <c r="G72618" s="12"/>
    </row>
    <row r="72619" spans="7:7" x14ac:dyDescent="0.2">
      <c r="G72619" s="12"/>
    </row>
    <row r="72620" spans="7:7" x14ac:dyDescent="0.2">
      <c r="G72620" s="12"/>
    </row>
    <row r="72621" spans="7:7" x14ac:dyDescent="0.2">
      <c r="G72621" s="12"/>
    </row>
    <row r="72622" spans="7:7" x14ac:dyDescent="0.2">
      <c r="G72622" s="12"/>
    </row>
    <row r="72623" spans="7:7" x14ac:dyDescent="0.2">
      <c r="G72623" s="12"/>
    </row>
    <row r="72624" spans="7:7" x14ac:dyDescent="0.2">
      <c r="G72624" s="12"/>
    </row>
    <row r="72625" spans="7:7" x14ac:dyDescent="0.2">
      <c r="G72625" s="12"/>
    </row>
    <row r="72626" spans="7:7" x14ac:dyDescent="0.2">
      <c r="G72626" s="12"/>
    </row>
    <row r="72627" spans="7:7" x14ac:dyDescent="0.2">
      <c r="G72627" s="12"/>
    </row>
    <row r="72628" spans="7:7" x14ac:dyDescent="0.2">
      <c r="G72628" s="12"/>
    </row>
    <row r="72629" spans="7:7" x14ac:dyDescent="0.2">
      <c r="G72629" s="12"/>
    </row>
    <row r="72630" spans="7:7" x14ac:dyDescent="0.2">
      <c r="G72630" s="12"/>
    </row>
    <row r="72631" spans="7:7" x14ac:dyDescent="0.2">
      <c r="G72631" s="12"/>
    </row>
    <row r="72632" spans="7:7" x14ac:dyDescent="0.2">
      <c r="G72632" s="12"/>
    </row>
    <row r="72633" spans="7:7" x14ac:dyDescent="0.2">
      <c r="G72633" s="12"/>
    </row>
    <row r="72634" spans="7:7" x14ac:dyDescent="0.2">
      <c r="G72634" s="12"/>
    </row>
    <row r="72635" spans="7:7" x14ac:dyDescent="0.2">
      <c r="G72635" s="12"/>
    </row>
    <row r="72636" spans="7:7" x14ac:dyDescent="0.2">
      <c r="G72636" s="12"/>
    </row>
    <row r="72637" spans="7:7" x14ac:dyDescent="0.2">
      <c r="G72637" s="12"/>
    </row>
    <row r="72638" spans="7:7" x14ac:dyDescent="0.2">
      <c r="G72638" s="12"/>
    </row>
    <row r="72639" spans="7:7" x14ac:dyDescent="0.2">
      <c r="G72639" s="12"/>
    </row>
    <row r="72640" spans="7:7" x14ac:dyDescent="0.2">
      <c r="G72640" s="12"/>
    </row>
    <row r="72641" spans="7:7" x14ac:dyDescent="0.2">
      <c r="G72641" s="12"/>
    </row>
    <row r="72642" spans="7:7" x14ac:dyDescent="0.2">
      <c r="G72642" s="12"/>
    </row>
    <row r="72643" spans="7:7" x14ac:dyDescent="0.2">
      <c r="G72643" s="12"/>
    </row>
    <row r="72644" spans="7:7" x14ac:dyDescent="0.2">
      <c r="G72644" s="12"/>
    </row>
    <row r="72645" spans="7:7" x14ac:dyDescent="0.2">
      <c r="G72645" s="12"/>
    </row>
    <row r="72646" spans="7:7" x14ac:dyDescent="0.2">
      <c r="G72646" s="12"/>
    </row>
    <row r="72647" spans="7:7" x14ac:dyDescent="0.2">
      <c r="G72647" s="12"/>
    </row>
    <row r="72648" spans="7:7" x14ac:dyDescent="0.2">
      <c r="G72648" s="12"/>
    </row>
    <row r="72649" spans="7:7" x14ac:dyDescent="0.2">
      <c r="G72649" s="12"/>
    </row>
    <row r="72650" spans="7:7" x14ac:dyDescent="0.2">
      <c r="G72650" s="12"/>
    </row>
    <row r="72651" spans="7:7" x14ac:dyDescent="0.2">
      <c r="G72651" s="12"/>
    </row>
    <row r="72652" spans="7:7" x14ac:dyDescent="0.2">
      <c r="G72652" s="12"/>
    </row>
    <row r="72653" spans="7:7" x14ac:dyDescent="0.2">
      <c r="G72653" s="12"/>
    </row>
    <row r="72654" spans="7:7" x14ac:dyDescent="0.2">
      <c r="G72654" s="12"/>
    </row>
    <row r="72655" spans="7:7" x14ac:dyDescent="0.2">
      <c r="G72655" s="12"/>
    </row>
    <row r="72656" spans="7:7" x14ac:dyDescent="0.2">
      <c r="G72656" s="12"/>
    </row>
    <row r="72657" spans="7:7" x14ac:dyDescent="0.2">
      <c r="G72657" s="12"/>
    </row>
    <row r="72658" spans="7:7" x14ac:dyDescent="0.2">
      <c r="G72658" s="12"/>
    </row>
    <row r="72659" spans="7:7" x14ac:dyDescent="0.2">
      <c r="G72659" s="12"/>
    </row>
    <row r="72660" spans="7:7" x14ac:dyDescent="0.2">
      <c r="G72660" s="12"/>
    </row>
    <row r="72661" spans="7:7" x14ac:dyDescent="0.2">
      <c r="G72661" s="12"/>
    </row>
    <row r="72662" spans="7:7" x14ac:dyDescent="0.2">
      <c r="G72662" s="12"/>
    </row>
    <row r="72663" spans="7:7" x14ac:dyDescent="0.2">
      <c r="G72663" s="12"/>
    </row>
    <row r="72664" spans="7:7" x14ac:dyDescent="0.2">
      <c r="G72664" s="12"/>
    </row>
    <row r="72665" spans="7:7" x14ac:dyDescent="0.2">
      <c r="G72665" s="12"/>
    </row>
    <row r="72666" spans="7:7" x14ac:dyDescent="0.2">
      <c r="G72666" s="12"/>
    </row>
    <row r="72667" spans="7:7" x14ac:dyDescent="0.2">
      <c r="G72667" s="12"/>
    </row>
    <row r="72668" spans="7:7" x14ac:dyDescent="0.2">
      <c r="G72668" s="12"/>
    </row>
    <row r="72669" spans="7:7" x14ac:dyDescent="0.2">
      <c r="G72669" s="12"/>
    </row>
    <row r="72670" spans="7:7" x14ac:dyDescent="0.2">
      <c r="G72670" s="12"/>
    </row>
    <row r="72671" spans="7:7" x14ac:dyDescent="0.2">
      <c r="G72671" s="12"/>
    </row>
    <row r="72672" spans="7:7" x14ac:dyDescent="0.2">
      <c r="G72672" s="12"/>
    </row>
    <row r="72673" spans="7:7" x14ac:dyDescent="0.2">
      <c r="G72673" s="12"/>
    </row>
    <row r="72674" spans="7:7" x14ac:dyDescent="0.2">
      <c r="G72674" s="12"/>
    </row>
    <row r="72675" spans="7:7" x14ac:dyDescent="0.2">
      <c r="G72675" s="12"/>
    </row>
    <row r="72676" spans="7:7" x14ac:dyDescent="0.2">
      <c r="G72676" s="12"/>
    </row>
    <row r="72677" spans="7:7" x14ac:dyDescent="0.2">
      <c r="G72677" s="12"/>
    </row>
    <row r="72678" spans="7:7" x14ac:dyDescent="0.2">
      <c r="G72678" s="12"/>
    </row>
    <row r="72679" spans="7:7" x14ac:dyDescent="0.2">
      <c r="G72679" s="12"/>
    </row>
    <row r="72680" spans="7:7" x14ac:dyDescent="0.2">
      <c r="G72680" s="12"/>
    </row>
    <row r="72681" spans="7:7" x14ac:dyDescent="0.2">
      <c r="G72681" s="12"/>
    </row>
    <row r="72682" spans="7:7" x14ac:dyDescent="0.2">
      <c r="G72682" s="12"/>
    </row>
    <row r="72683" spans="7:7" x14ac:dyDescent="0.2">
      <c r="G72683" s="12"/>
    </row>
    <row r="72684" spans="7:7" x14ac:dyDescent="0.2">
      <c r="G72684" s="12"/>
    </row>
    <row r="72685" spans="7:7" x14ac:dyDescent="0.2">
      <c r="G72685" s="12"/>
    </row>
    <row r="72686" spans="7:7" x14ac:dyDescent="0.2">
      <c r="G72686" s="12"/>
    </row>
    <row r="72687" spans="7:7" x14ac:dyDescent="0.2">
      <c r="G72687" s="12"/>
    </row>
    <row r="72688" spans="7:7" x14ac:dyDescent="0.2">
      <c r="G72688" s="12"/>
    </row>
    <row r="72689" spans="7:7" x14ac:dyDescent="0.2">
      <c r="G72689" s="12"/>
    </row>
    <row r="72690" spans="7:7" x14ac:dyDescent="0.2">
      <c r="G72690" s="12"/>
    </row>
    <row r="72691" spans="7:7" x14ac:dyDescent="0.2">
      <c r="G72691" s="12"/>
    </row>
    <row r="72692" spans="7:7" x14ac:dyDescent="0.2">
      <c r="G72692" s="12"/>
    </row>
    <row r="72693" spans="7:7" x14ac:dyDescent="0.2">
      <c r="G72693" s="12"/>
    </row>
    <row r="72694" spans="7:7" x14ac:dyDescent="0.2">
      <c r="G72694" s="12"/>
    </row>
    <row r="72695" spans="7:7" x14ac:dyDescent="0.2">
      <c r="G72695" s="12"/>
    </row>
    <row r="72696" spans="7:7" x14ac:dyDescent="0.2">
      <c r="G72696" s="12"/>
    </row>
    <row r="72697" spans="7:7" x14ac:dyDescent="0.2">
      <c r="G72697" s="12"/>
    </row>
    <row r="72698" spans="7:7" x14ac:dyDescent="0.2">
      <c r="G72698" s="12"/>
    </row>
    <row r="72699" spans="7:7" x14ac:dyDescent="0.2">
      <c r="G72699" s="12"/>
    </row>
    <row r="72700" spans="7:7" x14ac:dyDescent="0.2">
      <c r="G72700" s="12"/>
    </row>
    <row r="72701" spans="7:7" x14ac:dyDescent="0.2">
      <c r="G72701" s="12"/>
    </row>
    <row r="72702" spans="7:7" x14ac:dyDescent="0.2">
      <c r="G72702" s="12"/>
    </row>
    <row r="72703" spans="7:7" x14ac:dyDescent="0.2">
      <c r="G72703" s="12"/>
    </row>
    <row r="72704" spans="7:7" x14ac:dyDescent="0.2">
      <c r="G72704" s="12"/>
    </row>
    <row r="72705" spans="7:7" x14ac:dyDescent="0.2">
      <c r="G72705" s="12"/>
    </row>
    <row r="72706" spans="7:7" x14ac:dyDescent="0.2">
      <c r="G72706" s="12"/>
    </row>
    <row r="72707" spans="7:7" x14ac:dyDescent="0.2">
      <c r="G72707" s="12"/>
    </row>
    <row r="72708" spans="7:7" x14ac:dyDescent="0.2">
      <c r="G72708" s="12"/>
    </row>
    <row r="72709" spans="7:7" x14ac:dyDescent="0.2">
      <c r="G72709" s="12"/>
    </row>
    <row r="72710" spans="7:7" x14ac:dyDescent="0.2">
      <c r="G72710" s="12"/>
    </row>
    <row r="72711" spans="7:7" x14ac:dyDescent="0.2">
      <c r="G72711" s="12"/>
    </row>
    <row r="72712" spans="7:7" x14ac:dyDescent="0.2">
      <c r="G72712" s="12"/>
    </row>
    <row r="72713" spans="7:7" x14ac:dyDescent="0.2">
      <c r="G72713" s="12"/>
    </row>
    <row r="72714" spans="7:7" x14ac:dyDescent="0.2">
      <c r="G72714" s="12"/>
    </row>
    <row r="72715" spans="7:7" x14ac:dyDescent="0.2">
      <c r="G72715" s="12"/>
    </row>
    <row r="72716" spans="7:7" x14ac:dyDescent="0.2">
      <c r="G72716" s="12"/>
    </row>
    <row r="72717" spans="7:7" x14ac:dyDescent="0.2">
      <c r="G72717" s="12"/>
    </row>
    <row r="72718" spans="7:7" x14ac:dyDescent="0.2">
      <c r="G72718" s="12"/>
    </row>
    <row r="72719" spans="7:7" x14ac:dyDescent="0.2">
      <c r="G72719" s="12"/>
    </row>
    <row r="72720" spans="7:7" x14ac:dyDescent="0.2">
      <c r="G72720" s="12"/>
    </row>
    <row r="72721" spans="7:7" x14ac:dyDescent="0.2">
      <c r="G72721" s="12"/>
    </row>
    <row r="72722" spans="7:7" x14ac:dyDescent="0.2">
      <c r="G72722" s="12"/>
    </row>
    <row r="72723" spans="7:7" x14ac:dyDescent="0.2">
      <c r="G72723" s="12"/>
    </row>
    <row r="72724" spans="7:7" x14ac:dyDescent="0.2">
      <c r="G72724" s="12"/>
    </row>
    <row r="72725" spans="7:7" x14ac:dyDescent="0.2">
      <c r="G72725" s="12"/>
    </row>
    <row r="72726" spans="7:7" x14ac:dyDescent="0.2">
      <c r="G72726" s="12"/>
    </row>
    <row r="72727" spans="7:7" x14ac:dyDescent="0.2">
      <c r="G72727" s="12"/>
    </row>
    <row r="72728" spans="7:7" x14ac:dyDescent="0.2">
      <c r="G72728" s="12"/>
    </row>
    <row r="72729" spans="7:7" x14ac:dyDescent="0.2">
      <c r="G72729" s="12"/>
    </row>
    <row r="72730" spans="7:7" x14ac:dyDescent="0.2">
      <c r="G72730" s="12"/>
    </row>
    <row r="72731" spans="7:7" x14ac:dyDescent="0.2">
      <c r="G72731" s="12"/>
    </row>
    <row r="72732" spans="7:7" x14ac:dyDescent="0.2">
      <c r="G72732" s="12"/>
    </row>
    <row r="72733" spans="7:7" x14ac:dyDescent="0.2">
      <c r="G72733" s="12"/>
    </row>
    <row r="72734" spans="7:7" x14ac:dyDescent="0.2">
      <c r="G72734" s="12"/>
    </row>
    <row r="72735" spans="7:7" x14ac:dyDescent="0.2">
      <c r="G72735" s="12"/>
    </row>
    <row r="72736" spans="7:7" x14ac:dyDescent="0.2">
      <c r="G72736" s="12"/>
    </row>
    <row r="72737" spans="7:7" x14ac:dyDescent="0.2">
      <c r="G72737" s="12"/>
    </row>
    <row r="72738" spans="7:7" x14ac:dyDescent="0.2">
      <c r="G72738" s="12"/>
    </row>
    <row r="72739" spans="7:7" x14ac:dyDescent="0.2">
      <c r="G72739" s="12"/>
    </row>
    <row r="72740" spans="7:7" x14ac:dyDescent="0.2">
      <c r="G72740" s="12"/>
    </row>
    <row r="72741" spans="7:7" x14ac:dyDescent="0.2">
      <c r="G72741" s="12"/>
    </row>
    <row r="72742" spans="7:7" x14ac:dyDescent="0.2">
      <c r="G72742" s="12"/>
    </row>
    <row r="72743" spans="7:7" x14ac:dyDescent="0.2">
      <c r="G72743" s="12"/>
    </row>
    <row r="72744" spans="7:7" x14ac:dyDescent="0.2">
      <c r="G72744" s="12"/>
    </row>
    <row r="72745" spans="7:7" x14ac:dyDescent="0.2">
      <c r="G72745" s="12"/>
    </row>
    <row r="72746" spans="7:7" x14ac:dyDescent="0.2">
      <c r="G72746" s="12"/>
    </row>
    <row r="72747" spans="7:7" x14ac:dyDescent="0.2">
      <c r="G72747" s="12"/>
    </row>
    <row r="72748" spans="7:7" x14ac:dyDescent="0.2">
      <c r="G72748" s="12"/>
    </row>
    <row r="72749" spans="7:7" x14ac:dyDescent="0.2">
      <c r="G72749" s="12"/>
    </row>
    <row r="72750" spans="7:7" x14ac:dyDescent="0.2">
      <c r="G72750" s="12"/>
    </row>
    <row r="72751" spans="7:7" x14ac:dyDescent="0.2">
      <c r="G72751" s="12"/>
    </row>
    <row r="72752" spans="7:7" x14ac:dyDescent="0.2">
      <c r="G72752" s="12"/>
    </row>
    <row r="72753" spans="7:7" x14ac:dyDescent="0.2">
      <c r="G72753" s="12"/>
    </row>
    <row r="72754" spans="7:7" x14ac:dyDescent="0.2">
      <c r="G72754" s="12"/>
    </row>
    <row r="72755" spans="7:7" x14ac:dyDescent="0.2">
      <c r="G72755" s="12"/>
    </row>
    <row r="72756" spans="7:7" x14ac:dyDescent="0.2">
      <c r="G72756" s="12"/>
    </row>
    <row r="72757" spans="7:7" x14ac:dyDescent="0.2">
      <c r="G72757" s="12"/>
    </row>
    <row r="72758" spans="7:7" x14ac:dyDescent="0.2">
      <c r="G72758" s="12"/>
    </row>
    <row r="72759" spans="7:7" x14ac:dyDescent="0.2">
      <c r="G72759" s="12"/>
    </row>
    <row r="72760" spans="7:7" x14ac:dyDescent="0.2">
      <c r="G72760" s="12"/>
    </row>
    <row r="72761" spans="7:7" x14ac:dyDescent="0.2">
      <c r="G72761" s="12"/>
    </row>
    <row r="72762" spans="7:7" x14ac:dyDescent="0.2">
      <c r="G72762" s="12"/>
    </row>
    <row r="72763" spans="7:7" x14ac:dyDescent="0.2">
      <c r="G72763" s="12"/>
    </row>
    <row r="72764" spans="7:7" x14ac:dyDescent="0.2">
      <c r="G72764" s="12"/>
    </row>
    <row r="72765" spans="7:7" x14ac:dyDescent="0.2">
      <c r="G72765" s="12"/>
    </row>
    <row r="72766" spans="7:7" x14ac:dyDescent="0.2">
      <c r="G72766" s="12"/>
    </row>
    <row r="72767" spans="7:7" x14ac:dyDescent="0.2">
      <c r="G72767" s="12"/>
    </row>
    <row r="72768" spans="7:7" x14ac:dyDescent="0.2">
      <c r="G72768" s="12"/>
    </row>
    <row r="72769" spans="7:7" x14ac:dyDescent="0.2">
      <c r="G72769" s="12"/>
    </row>
    <row r="72770" spans="7:7" x14ac:dyDescent="0.2">
      <c r="G72770" s="12"/>
    </row>
    <row r="72771" spans="7:7" x14ac:dyDescent="0.2">
      <c r="G72771" s="12"/>
    </row>
    <row r="72772" spans="7:7" x14ac:dyDescent="0.2">
      <c r="G72772" s="12"/>
    </row>
    <row r="72773" spans="7:7" x14ac:dyDescent="0.2">
      <c r="G72773" s="12"/>
    </row>
    <row r="72774" spans="7:7" x14ac:dyDescent="0.2">
      <c r="G72774" s="12"/>
    </row>
    <row r="72775" spans="7:7" x14ac:dyDescent="0.2">
      <c r="G72775" s="12"/>
    </row>
    <row r="72776" spans="7:7" x14ac:dyDescent="0.2">
      <c r="G72776" s="12"/>
    </row>
    <row r="72777" spans="7:7" x14ac:dyDescent="0.2">
      <c r="G72777" s="12"/>
    </row>
    <row r="72778" spans="7:7" x14ac:dyDescent="0.2">
      <c r="G72778" s="12"/>
    </row>
    <row r="72779" spans="7:7" x14ac:dyDescent="0.2">
      <c r="G72779" s="12"/>
    </row>
    <row r="72780" spans="7:7" x14ac:dyDescent="0.2">
      <c r="G72780" s="12"/>
    </row>
    <row r="72781" spans="7:7" x14ac:dyDescent="0.2">
      <c r="G72781" s="12"/>
    </row>
    <row r="72782" spans="7:7" x14ac:dyDescent="0.2">
      <c r="G72782" s="12"/>
    </row>
    <row r="72783" spans="7:7" x14ac:dyDescent="0.2">
      <c r="G72783" s="12"/>
    </row>
    <row r="72784" spans="7:7" x14ac:dyDescent="0.2">
      <c r="G72784" s="12"/>
    </row>
    <row r="72785" spans="7:7" x14ac:dyDescent="0.2">
      <c r="G72785" s="12"/>
    </row>
    <row r="72786" spans="7:7" x14ac:dyDescent="0.2">
      <c r="G72786" s="12"/>
    </row>
    <row r="72787" spans="7:7" x14ac:dyDescent="0.2">
      <c r="G72787" s="12"/>
    </row>
    <row r="72788" spans="7:7" x14ac:dyDescent="0.2">
      <c r="G72788" s="12"/>
    </row>
    <row r="72789" spans="7:7" x14ac:dyDescent="0.2">
      <c r="G72789" s="12"/>
    </row>
    <row r="72790" spans="7:7" x14ac:dyDescent="0.2">
      <c r="G72790" s="12"/>
    </row>
    <row r="72791" spans="7:7" x14ac:dyDescent="0.2">
      <c r="G72791" s="12"/>
    </row>
    <row r="72792" spans="7:7" x14ac:dyDescent="0.2">
      <c r="G72792" s="12"/>
    </row>
    <row r="72793" spans="7:7" x14ac:dyDescent="0.2">
      <c r="G72793" s="12"/>
    </row>
    <row r="72794" spans="7:7" x14ac:dyDescent="0.2">
      <c r="G72794" s="12"/>
    </row>
    <row r="72795" spans="7:7" x14ac:dyDescent="0.2">
      <c r="G72795" s="12"/>
    </row>
    <row r="72796" spans="7:7" x14ac:dyDescent="0.2">
      <c r="G72796" s="12"/>
    </row>
    <row r="72797" spans="7:7" x14ac:dyDescent="0.2">
      <c r="G72797" s="12"/>
    </row>
    <row r="72798" spans="7:7" x14ac:dyDescent="0.2">
      <c r="G72798" s="12"/>
    </row>
    <row r="72799" spans="7:7" x14ac:dyDescent="0.2">
      <c r="G72799" s="12"/>
    </row>
    <row r="72800" spans="7:7" x14ac:dyDescent="0.2">
      <c r="G72800" s="12"/>
    </row>
    <row r="72801" spans="7:7" x14ac:dyDescent="0.2">
      <c r="G72801" s="12"/>
    </row>
    <row r="72802" spans="7:7" x14ac:dyDescent="0.2">
      <c r="G72802" s="12"/>
    </row>
    <row r="72803" spans="7:7" x14ac:dyDescent="0.2">
      <c r="G72803" s="12"/>
    </row>
    <row r="72804" spans="7:7" x14ac:dyDescent="0.2">
      <c r="G72804" s="12"/>
    </row>
    <row r="72805" spans="7:7" x14ac:dyDescent="0.2">
      <c r="G72805" s="12"/>
    </row>
    <row r="72806" spans="7:7" x14ac:dyDescent="0.2">
      <c r="G72806" s="12"/>
    </row>
    <row r="72807" spans="7:7" x14ac:dyDescent="0.2">
      <c r="G72807" s="12"/>
    </row>
    <row r="72808" spans="7:7" x14ac:dyDescent="0.2">
      <c r="G72808" s="12"/>
    </row>
    <row r="72809" spans="7:7" x14ac:dyDescent="0.2">
      <c r="G72809" s="12"/>
    </row>
    <row r="72810" spans="7:7" x14ac:dyDescent="0.2">
      <c r="G72810" s="12"/>
    </row>
    <row r="72811" spans="7:7" x14ac:dyDescent="0.2">
      <c r="G72811" s="12"/>
    </row>
    <row r="72812" spans="7:7" x14ac:dyDescent="0.2">
      <c r="G72812" s="12"/>
    </row>
    <row r="72813" spans="7:7" x14ac:dyDescent="0.2">
      <c r="G72813" s="12"/>
    </row>
    <row r="72814" spans="7:7" x14ac:dyDescent="0.2">
      <c r="G72814" s="12"/>
    </row>
    <row r="72815" spans="7:7" x14ac:dyDescent="0.2">
      <c r="G72815" s="12"/>
    </row>
    <row r="72816" spans="7:7" x14ac:dyDescent="0.2">
      <c r="G72816" s="12"/>
    </row>
    <row r="72817" spans="7:7" x14ac:dyDescent="0.2">
      <c r="G72817" s="12"/>
    </row>
    <row r="72818" spans="7:7" x14ac:dyDescent="0.2">
      <c r="G72818" s="12"/>
    </row>
    <row r="72819" spans="7:7" x14ac:dyDescent="0.2">
      <c r="G72819" s="12"/>
    </row>
    <row r="72820" spans="7:7" x14ac:dyDescent="0.2">
      <c r="G72820" s="12"/>
    </row>
    <row r="72821" spans="7:7" x14ac:dyDescent="0.2">
      <c r="G72821" s="12"/>
    </row>
    <row r="72822" spans="7:7" x14ac:dyDescent="0.2">
      <c r="G72822" s="12"/>
    </row>
    <row r="72823" spans="7:7" x14ac:dyDescent="0.2">
      <c r="G72823" s="12"/>
    </row>
    <row r="72824" spans="7:7" x14ac:dyDescent="0.2">
      <c r="G72824" s="12"/>
    </row>
    <row r="72825" spans="7:7" x14ac:dyDescent="0.2">
      <c r="G72825" s="12"/>
    </row>
    <row r="72826" spans="7:7" x14ac:dyDescent="0.2">
      <c r="G72826" s="12"/>
    </row>
    <row r="72827" spans="7:7" x14ac:dyDescent="0.2">
      <c r="G72827" s="12"/>
    </row>
    <row r="72828" spans="7:7" x14ac:dyDescent="0.2">
      <c r="G72828" s="12"/>
    </row>
    <row r="72829" spans="7:7" x14ac:dyDescent="0.2">
      <c r="G72829" s="12"/>
    </row>
    <row r="72830" spans="7:7" x14ac:dyDescent="0.2">
      <c r="G72830" s="12"/>
    </row>
    <row r="72831" spans="7:7" x14ac:dyDescent="0.2">
      <c r="G72831" s="12"/>
    </row>
    <row r="72832" spans="7:7" x14ac:dyDescent="0.2">
      <c r="G72832" s="12"/>
    </row>
    <row r="72833" spans="7:7" x14ac:dyDescent="0.2">
      <c r="G72833" s="12"/>
    </row>
    <row r="72834" spans="7:7" x14ac:dyDescent="0.2">
      <c r="G72834" s="12"/>
    </row>
    <row r="72835" spans="7:7" x14ac:dyDescent="0.2">
      <c r="G72835" s="12"/>
    </row>
    <row r="72836" spans="7:7" x14ac:dyDescent="0.2">
      <c r="G72836" s="12"/>
    </row>
    <row r="72837" spans="7:7" x14ac:dyDescent="0.2">
      <c r="G72837" s="12"/>
    </row>
    <row r="72838" spans="7:7" x14ac:dyDescent="0.2">
      <c r="G72838" s="12"/>
    </row>
    <row r="72839" spans="7:7" x14ac:dyDescent="0.2">
      <c r="G72839" s="12"/>
    </row>
    <row r="72840" spans="7:7" x14ac:dyDescent="0.2">
      <c r="G72840" s="12"/>
    </row>
    <row r="72841" spans="7:7" x14ac:dyDescent="0.2">
      <c r="G72841" s="12"/>
    </row>
    <row r="72842" spans="7:7" x14ac:dyDescent="0.2">
      <c r="G72842" s="12"/>
    </row>
    <row r="72843" spans="7:7" x14ac:dyDescent="0.2">
      <c r="G72843" s="12"/>
    </row>
    <row r="72844" spans="7:7" x14ac:dyDescent="0.2">
      <c r="G72844" s="12"/>
    </row>
    <row r="72845" spans="7:7" x14ac:dyDescent="0.2">
      <c r="G72845" s="12"/>
    </row>
    <row r="72846" spans="7:7" x14ac:dyDescent="0.2">
      <c r="G72846" s="12"/>
    </row>
    <row r="72847" spans="7:7" x14ac:dyDescent="0.2">
      <c r="G72847" s="12"/>
    </row>
    <row r="72848" spans="7:7" x14ac:dyDescent="0.2">
      <c r="G72848" s="12"/>
    </row>
    <row r="72849" spans="7:7" x14ac:dyDescent="0.2">
      <c r="G72849" s="12"/>
    </row>
    <row r="72850" spans="7:7" x14ac:dyDescent="0.2">
      <c r="G72850" s="12"/>
    </row>
    <row r="72851" spans="7:7" x14ac:dyDescent="0.2">
      <c r="G72851" s="12"/>
    </row>
    <row r="72852" spans="7:7" x14ac:dyDescent="0.2">
      <c r="G72852" s="12"/>
    </row>
    <row r="72853" spans="7:7" x14ac:dyDescent="0.2">
      <c r="G72853" s="12"/>
    </row>
    <row r="72854" spans="7:7" x14ac:dyDescent="0.2">
      <c r="G72854" s="12"/>
    </row>
    <row r="72855" spans="7:7" x14ac:dyDescent="0.2">
      <c r="G72855" s="12"/>
    </row>
    <row r="72856" spans="7:7" x14ac:dyDescent="0.2">
      <c r="G72856" s="12"/>
    </row>
    <row r="72857" spans="7:7" x14ac:dyDescent="0.2">
      <c r="G72857" s="12"/>
    </row>
    <row r="72858" spans="7:7" x14ac:dyDescent="0.2">
      <c r="G72858" s="12"/>
    </row>
    <row r="72859" spans="7:7" x14ac:dyDescent="0.2">
      <c r="G72859" s="12"/>
    </row>
    <row r="72860" spans="7:7" x14ac:dyDescent="0.2">
      <c r="G72860" s="12"/>
    </row>
    <row r="72861" spans="7:7" x14ac:dyDescent="0.2">
      <c r="G72861" s="12"/>
    </row>
    <row r="72862" spans="7:7" x14ac:dyDescent="0.2">
      <c r="G72862" s="12"/>
    </row>
    <row r="72863" spans="7:7" x14ac:dyDescent="0.2">
      <c r="G72863" s="12"/>
    </row>
    <row r="72864" spans="7:7" x14ac:dyDescent="0.2">
      <c r="G72864" s="12"/>
    </row>
    <row r="72865" spans="7:7" x14ac:dyDescent="0.2">
      <c r="G72865" s="12"/>
    </row>
    <row r="72866" spans="7:7" x14ac:dyDescent="0.2">
      <c r="G72866" s="12"/>
    </row>
    <row r="72867" spans="7:7" x14ac:dyDescent="0.2">
      <c r="G72867" s="12"/>
    </row>
    <row r="72868" spans="7:7" x14ac:dyDescent="0.2">
      <c r="G72868" s="12"/>
    </row>
    <row r="72869" spans="7:7" x14ac:dyDescent="0.2">
      <c r="G72869" s="12"/>
    </row>
    <row r="72870" spans="7:7" x14ac:dyDescent="0.2">
      <c r="G72870" s="12"/>
    </row>
    <row r="72871" spans="7:7" x14ac:dyDescent="0.2">
      <c r="G72871" s="12"/>
    </row>
    <row r="72872" spans="7:7" x14ac:dyDescent="0.2">
      <c r="G72872" s="12"/>
    </row>
    <row r="72873" spans="7:7" x14ac:dyDescent="0.2">
      <c r="G72873" s="12"/>
    </row>
    <row r="72874" spans="7:7" x14ac:dyDescent="0.2">
      <c r="G72874" s="12"/>
    </row>
    <row r="72875" spans="7:7" x14ac:dyDescent="0.2">
      <c r="G72875" s="12"/>
    </row>
    <row r="72876" spans="7:7" x14ac:dyDescent="0.2">
      <c r="G72876" s="12"/>
    </row>
    <row r="72877" spans="7:7" x14ac:dyDescent="0.2">
      <c r="G72877" s="12"/>
    </row>
    <row r="72878" spans="7:7" x14ac:dyDescent="0.2">
      <c r="G72878" s="12"/>
    </row>
    <row r="72879" spans="7:7" x14ac:dyDescent="0.2">
      <c r="G72879" s="12"/>
    </row>
    <row r="72880" spans="7:7" x14ac:dyDescent="0.2">
      <c r="G72880" s="12"/>
    </row>
    <row r="72881" spans="7:7" x14ac:dyDescent="0.2">
      <c r="G72881" s="12"/>
    </row>
    <row r="72882" spans="7:7" x14ac:dyDescent="0.2">
      <c r="G72882" s="12"/>
    </row>
    <row r="72883" spans="7:7" x14ac:dyDescent="0.2">
      <c r="G72883" s="12"/>
    </row>
    <row r="72884" spans="7:7" x14ac:dyDescent="0.2">
      <c r="G72884" s="12"/>
    </row>
    <row r="72885" spans="7:7" x14ac:dyDescent="0.2">
      <c r="G72885" s="12"/>
    </row>
    <row r="72886" spans="7:7" x14ac:dyDescent="0.2">
      <c r="G72886" s="12"/>
    </row>
    <row r="72887" spans="7:7" x14ac:dyDescent="0.2">
      <c r="G72887" s="12"/>
    </row>
    <row r="72888" spans="7:7" x14ac:dyDescent="0.2">
      <c r="G72888" s="12"/>
    </row>
    <row r="72889" spans="7:7" x14ac:dyDescent="0.2">
      <c r="G72889" s="12"/>
    </row>
    <row r="72890" spans="7:7" x14ac:dyDescent="0.2">
      <c r="G72890" s="12"/>
    </row>
    <row r="72891" spans="7:7" x14ac:dyDescent="0.2">
      <c r="G72891" s="12"/>
    </row>
    <row r="72892" spans="7:7" x14ac:dyDescent="0.2">
      <c r="G72892" s="12"/>
    </row>
    <row r="72893" spans="7:7" x14ac:dyDescent="0.2">
      <c r="G72893" s="12"/>
    </row>
    <row r="72894" spans="7:7" x14ac:dyDescent="0.2">
      <c r="G72894" s="12"/>
    </row>
    <row r="72895" spans="7:7" x14ac:dyDescent="0.2">
      <c r="G72895" s="12"/>
    </row>
    <row r="72896" spans="7:7" x14ac:dyDescent="0.2">
      <c r="G72896" s="12"/>
    </row>
    <row r="72897" spans="7:7" x14ac:dyDescent="0.2">
      <c r="G72897" s="12"/>
    </row>
    <row r="72898" spans="7:7" x14ac:dyDescent="0.2">
      <c r="G72898" s="12"/>
    </row>
    <row r="72899" spans="7:7" x14ac:dyDescent="0.2">
      <c r="G72899" s="12"/>
    </row>
    <row r="72900" spans="7:7" x14ac:dyDescent="0.2">
      <c r="G72900" s="12"/>
    </row>
    <row r="72901" spans="7:7" x14ac:dyDescent="0.2">
      <c r="G72901" s="12"/>
    </row>
    <row r="72902" spans="7:7" x14ac:dyDescent="0.2">
      <c r="G72902" s="12"/>
    </row>
    <row r="72903" spans="7:7" x14ac:dyDescent="0.2">
      <c r="G72903" s="12"/>
    </row>
    <row r="72904" spans="7:7" x14ac:dyDescent="0.2">
      <c r="G72904" s="12"/>
    </row>
    <row r="72905" spans="7:7" x14ac:dyDescent="0.2">
      <c r="G72905" s="12"/>
    </row>
    <row r="72906" spans="7:7" x14ac:dyDescent="0.2">
      <c r="G72906" s="12"/>
    </row>
    <row r="72907" spans="7:7" x14ac:dyDescent="0.2">
      <c r="G72907" s="12"/>
    </row>
    <row r="72908" spans="7:7" x14ac:dyDescent="0.2">
      <c r="G72908" s="12"/>
    </row>
    <row r="72909" spans="7:7" x14ac:dyDescent="0.2">
      <c r="G72909" s="12"/>
    </row>
    <row r="72910" spans="7:7" x14ac:dyDescent="0.2">
      <c r="G72910" s="12"/>
    </row>
    <row r="72911" spans="7:7" x14ac:dyDescent="0.2">
      <c r="G72911" s="12"/>
    </row>
    <row r="72912" spans="7:7" x14ac:dyDescent="0.2">
      <c r="G72912" s="12"/>
    </row>
    <row r="72913" spans="7:7" x14ac:dyDescent="0.2">
      <c r="G72913" s="12"/>
    </row>
    <row r="72914" spans="7:7" x14ac:dyDescent="0.2">
      <c r="G72914" s="12"/>
    </row>
    <row r="72915" spans="7:7" x14ac:dyDescent="0.2">
      <c r="G72915" s="12"/>
    </row>
    <row r="72916" spans="7:7" x14ac:dyDescent="0.2">
      <c r="G72916" s="12"/>
    </row>
    <row r="72917" spans="7:7" x14ac:dyDescent="0.2">
      <c r="G72917" s="12"/>
    </row>
    <row r="72918" spans="7:7" x14ac:dyDescent="0.2">
      <c r="G72918" s="12"/>
    </row>
    <row r="72919" spans="7:7" x14ac:dyDescent="0.2">
      <c r="G72919" s="12"/>
    </row>
    <row r="72920" spans="7:7" x14ac:dyDescent="0.2">
      <c r="G72920" s="12"/>
    </row>
    <row r="72921" spans="7:7" x14ac:dyDescent="0.2">
      <c r="G72921" s="12"/>
    </row>
    <row r="72922" spans="7:7" x14ac:dyDescent="0.2">
      <c r="G72922" s="12"/>
    </row>
    <row r="72923" spans="7:7" x14ac:dyDescent="0.2">
      <c r="G72923" s="12"/>
    </row>
    <row r="72924" spans="7:7" x14ac:dyDescent="0.2">
      <c r="G72924" s="12"/>
    </row>
    <row r="72925" spans="7:7" x14ac:dyDescent="0.2">
      <c r="G72925" s="12"/>
    </row>
    <row r="72926" spans="7:7" x14ac:dyDescent="0.2">
      <c r="G72926" s="12"/>
    </row>
    <row r="72927" spans="7:7" x14ac:dyDescent="0.2">
      <c r="G72927" s="12"/>
    </row>
    <row r="72928" spans="7:7" x14ac:dyDescent="0.2">
      <c r="G72928" s="12"/>
    </row>
    <row r="72929" spans="7:7" x14ac:dyDescent="0.2">
      <c r="G72929" s="12"/>
    </row>
    <row r="72930" spans="7:7" x14ac:dyDescent="0.2">
      <c r="G72930" s="12"/>
    </row>
    <row r="72931" spans="7:7" x14ac:dyDescent="0.2">
      <c r="G72931" s="12"/>
    </row>
    <row r="72932" spans="7:7" x14ac:dyDescent="0.2">
      <c r="G72932" s="12"/>
    </row>
    <row r="72933" spans="7:7" x14ac:dyDescent="0.2">
      <c r="G72933" s="12"/>
    </row>
    <row r="72934" spans="7:7" x14ac:dyDescent="0.2">
      <c r="G72934" s="12"/>
    </row>
    <row r="72935" spans="7:7" x14ac:dyDescent="0.2">
      <c r="G72935" s="12"/>
    </row>
    <row r="72936" spans="7:7" x14ac:dyDescent="0.2">
      <c r="G72936" s="12"/>
    </row>
    <row r="72937" spans="7:7" x14ac:dyDescent="0.2">
      <c r="G72937" s="12"/>
    </row>
    <row r="72938" spans="7:7" x14ac:dyDescent="0.2">
      <c r="G72938" s="12"/>
    </row>
    <row r="72939" spans="7:7" x14ac:dyDescent="0.2">
      <c r="G72939" s="12"/>
    </row>
    <row r="72940" spans="7:7" x14ac:dyDescent="0.2">
      <c r="G72940" s="12"/>
    </row>
    <row r="72941" spans="7:7" x14ac:dyDescent="0.2">
      <c r="G72941" s="12"/>
    </row>
    <row r="72942" spans="7:7" x14ac:dyDescent="0.2">
      <c r="G72942" s="12"/>
    </row>
    <row r="72943" spans="7:7" x14ac:dyDescent="0.2">
      <c r="G72943" s="12"/>
    </row>
    <row r="72944" spans="7:7" x14ac:dyDescent="0.2">
      <c r="G72944" s="12"/>
    </row>
    <row r="72945" spans="7:7" x14ac:dyDescent="0.2">
      <c r="G72945" s="12"/>
    </row>
    <row r="72946" spans="7:7" x14ac:dyDescent="0.2">
      <c r="G72946" s="12"/>
    </row>
    <row r="72947" spans="7:7" x14ac:dyDescent="0.2">
      <c r="G72947" s="12"/>
    </row>
    <row r="72948" spans="7:7" x14ac:dyDescent="0.2">
      <c r="G72948" s="12"/>
    </row>
    <row r="72949" spans="7:7" x14ac:dyDescent="0.2">
      <c r="G72949" s="12"/>
    </row>
    <row r="72950" spans="7:7" x14ac:dyDescent="0.2">
      <c r="G72950" s="12"/>
    </row>
    <row r="72951" spans="7:7" x14ac:dyDescent="0.2">
      <c r="G72951" s="12"/>
    </row>
    <row r="72952" spans="7:7" x14ac:dyDescent="0.2">
      <c r="G72952" s="12"/>
    </row>
    <row r="72953" spans="7:7" x14ac:dyDescent="0.2">
      <c r="G72953" s="12"/>
    </row>
    <row r="72954" spans="7:7" x14ac:dyDescent="0.2">
      <c r="G72954" s="12"/>
    </row>
    <row r="72955" spans="7:7" x14ac:dyDescent="0.2">
      <c r="G72955" s="12"/>
    </row>
    <row r="72956" spans="7:7" x14ac:dyDescent="0.2">
      <c r="G72956" s="12"/>
    </row>
    <row r="72957" spans="7:7" x14ac:dyDescent="0.2">
      <c r="G72957" s="12"/>
    </row>
    <row r="72958" spans="7:7" x14ac:dyDescent="0.2">
      <c r="G72958" s="12"/>
    </row>
    <row r="72959" spans="7:7" x14ac:dyDescent="0.2">
      <c r="G72959" s="12"/>
    </row>
    <row r="72960" spans="7:7" x14ac:dyDescent="0.2">
      <c r="G72960" s="12"/>
    </row>
    <row r="72961" spans="7:7" x14ac:dyDescent="0.2">
      <c r="G72961" s="12"/>
    </row>
    <row r="72962" spans="7:7" x14ac:dyDescent="0.2">
      <c r="G72962" s="12"/>
    </row>
    <row r="72963" spans="7:7" x14ac:dyDescent="0.2">
      <c r="G72963" s="12"/>
    </row>
    <row r="72964" spans="7:7" x14ac:dyDescent="0.2">
      <c r="G72964" s="12"/>
    </row>
    <row r="72965" spans="7:7" x14ac:dyDescent="0.2">
      <c r="G72965" s="12"/>
    </row>
    <row r="72966" spans="7:7" x14ac:dyDescent="0.2">
      <c r="G72966" s="12"/>
    </row>
    <row r="72967" spans="7:7" x14ac:dyDescent="0.2">
      <c r="G72967" s="12"/>
    </row>
    <row r="72968" spans="7:7" x14ac:dyDescent="0.2">
      <c r="G72968" s="12"/>
    </row>
    <row r="72969" spans="7:7" x14ac:dyDescent="0.2">
      <c r="G72969" s="12"/>
    </row>
    <row r="72970" spans="7:7" x14ac:dyDescent="0.2">
      <c r="G72970" s="12"/>
    </row>
    <row r="72971" spans="7:7" x14ac:dyDescent="0.2">
      <c r="G72971" s="12"/>
    </row>
    <row r="72972" spans="7:7" x14ac:dyDescent="0.2">
      <c r="G72972" s="12"/>
    </row>
    <row r="72973" spans="7:7" x14ac:dyDescent="0.2">
      <c r="G72973" s="12"/>
    </row>
    <row r="72974" spans="7:7" x14ac:dyDescent="0.2">
      <c r="G72974" s="12"/>
    </row>
    <row r="72975" spans="7:7" x14ac:dyDescent="0.2">
      <c r="G72975" s="12"/>
    </row>
    <row r="72976" spans="7:7" x14ac:dyDescent="0.2">
      <c r="G72976" s="12"/>
    </row>
    <row r="72977" spans="7:7" x14ac:dyDescent="0.2">
      <c r="G72977" s="12"/>
    </row>
    <row r="72978" spans="7:7" x14ac:dyDescent="0.2">
      <c r="G72978" s="12"/>
    </row>
    <row r="72979" spans="7:7" x14ac:dyDescent="0.2">
      <c r="G72979" s="12"/>
    </row>
    <row r="72980" spans="7:7" x14ac:dyDescent="0.2">
      <c r="G72980" s="12"/>
    </row>
    <row r="72981" spans="7:7" x14ac:dyDescent="0.2">
      <c r="G72981" s="12"/>
    </row>
    <row r="72982" spans="7:7" x14ac:dyDescent="0.2">
      <c r="G72982" s="12"/>
    </row>
    <row r="72983" spans="7:7" x14ac:dyDescent="0.2">
      <c r="G72983" s="12"/>
    </row>
    <row r="72984" spans="7:7" x14ac:dyDescent="0.2">
      <c r="G72984" s="12"/>
    </row>
    <row r="72985" spans="7:7" x14ac:dyDescent="0.2">
      <c r="G72985" s="12"/>
    </row>
    <row r="72986" spans="7:7" x14ac:dyDescent="0.2">
      <c r="G72986" s="12"/>
    </row>
    <row r="72987" spans="7:7" x14ac:dyDescent="0.2">
      <c r="G72987" s="12"/>
    </row>
    <row r="72988" spans="7:7" x14ac:dyDescent="0.2">
      <c r="G72988" s="12"/>
    </row>
    <row r="72989" spans="7:7" x14ac:dyDescent="0.2">
      <c r="G72989" s="12"/>
    </row>
    <row r="72990" spans="7:7" x14ac:dyDescent="0.2">
      <c r="G72990" s="12"/>
    </row>
    <row r="72991" spans="7:7" x14ac:dyDescent="0.2">
      <c r="G72991" s="12"/>
    </row>
    <row r="72992" spans="7:7" x14ac:dyDescent="0.2">
      <c r="G72992" s="12"/>
    </row>
    <row r="72993" spans="7:7" x14ac:dyDescent="0.2">
      <c r="G72993" s="12"/>
    </row>
    <row r="72994" spans="7:7" x14ac:dyDescent="0.2">
      <c r="G72994" s="12"/>
    </row>
    <row r="72995" spans="7:7" x14ac:dyDescent="0.2">
      <c r="G72995" s="12"/>
    </row>
    <row r="72996" spans="7:7" x14ac:dyDescent="0.2">
      <c r="G72996" s="12"/>
    </row>
    <row r="72997" spans="7:7" x14ac:dyDescent="0.2">
      <c r="G72997" s="12"/>
    </row>
    <row r="72998" spans="7:7" x14ac:dyDescent="0.2">
      <c r="G72998" s="12"/>
    </row>
    <row r="72999" spans="7:7" x14ac:dyDescent="0.2">
      <c r="G72999" s="12"/>
    </row>
    <row r="73000" spans="7:7" x14ac:dyDescent="0.2">
      <c r="G73000" s="12"/>
    </row>
    <row r="73001" spans="7:7" x14ac:dyDescent="0.2">
      <c r="G73001" s="12"/>
    </row>
    <row r="73002" spans="7:7" x14ac:dyDescent="0.2">
      <c r="G73002" s="12"/>
    </row>
    <row r="73003" spans="7:7" x14ac:dyDescent="0.2">
      <c r="G73003" s="12"/>
    </row>
    <row r="73004" spans="7:7" x14ac:dyDescent="0.2">
      <c r="G73004" s="12"/>
    </row>
    <row r="73005" spans="7:7" x14ac:dyDescent="0.2">
      <c r="G73005" s="12"/>
    </row>
    <row r="73006" spans="7:7" x14ac:dyDescent="0.2">
      <c r="G73006" s="12"/>
    </row>
    <row r="73007" spans="7:7" x14ac:dyDescent="0.2">
      <c r="G73007" s="12"/>
    </row>
    <row r="73008" spans="7:7" x14ac:dyDescent="0.2">
      <c r="G73008" s="12"/>
    </row>
    <row r="73009" spans="7:7" x14ac:dyDescent="0.2">
      <c r="G73009" s="12"/>
    </row>
    <row r="73010" spans="7:7" x14ac:dyDescent="0.2">
      <c r="G73010" s="12"/>
    </row>
    <row r="73011" spans="7:7" x14ac:dyDescent="0.2">
      <c r="G73011" s="12"/>
    </row>
    <row r="73012" spans="7:7" x14ac:dyDescent="0.2">
      <c r="G73012" s="12"/>
    </row>
    <row r="73013" spans="7:7" x14ac:dyDescent="0.2">
      <c r="G73013" s="12"/>
    </row>
    <row r="73014" spans="7:7" x14ac:dyDescent="0.2">
      <c r="G73014" s="12"/>
    </row>
    <row r="73015" spans="7:7" x14ac:dyDescent="0.2">
      <c r="G73015" s="12"/>
    </row>
    <row r="73016" spans="7:7" x14ac:dyDescent="0.2">
      <c r="G73016" s="12"/>
    </row>
    <row r="73017" spans="7:7" x14ac:dyDescent="0.2">
      <c r="G73017" s="12"/>
    </row>
    <row r="73018" spans="7:7" x14ac:dyDescent="0.2">
      <c r="G73018" s="12"/>
    </row>
    <row r="73019" spans="7:7" x14ac:dyDescent="0.2">
      <c r="G73019" s="12"/>
    </row>
    <row r="73020" spans="7:7" x14ac:dyDescent="0.2">
      <c r="G73020" s="12"/>
    </row>
    <row r="73021" spans="7:7" x14ac:dyDescent="0.2">
      <c r="G73021" s="12"/>
    </row>
    <row r="73022" spans="7:7" x14ac:dyDescent="0.2">
      <c r="G73022" s="12"/>
    </row>
    <row r="73023" spans="7:7" x14ac:dyDescent="0.2">
      <c r="G73023" s="12"/>
    </row>
    <row r="73024" spans="7:7" x14ac:dyDescent="0.2">
      <c r="G73024" s="12"/>
    </row>
    <row r="73025" spans="7:7" x14ac:dyDescent="0.2">
      <c r="G73025" s="12"/>
    </row>
    <row r="73026" spans="7:7" x14ac:dyDescent="0.2">
      <c r="G73026" s="12"/>
    </row>
    <row r="73027" spans="7:7" x14ac:dyDescent="0.2">
      <c r="G73027" s="12"/>
    </row>
    <row r="73028" spans="7:7" x14ac:dyDescent="0.2">
      <c r="G73028" s="12"/>
    </row>
    <row r="73029" spans="7:7" x14ac:dyDescent="0.2">
      <c r="G73029" s="12"/>
    </row>
    <row r="73030" spans="7:7" x14ac:dyDescent="0.2">
      <c r="G73030" s="12"/>
    </row>
    <row r="73031" spans="7:7" x14ac:dyDescent="0.2">
      <c r="G73031" s="12"/>
    </row>
    <row r="73032" spans="7:7" x14ac:dyDescent="0.2">
      <c r="G73032" s="12"/>
    </row>
    <row r="73033" spans="7:7" x14ac:dyDescent="0.2">
      <c r="G73033" s="12"/>
    </row>
    <row r="73034" spans="7:7" x14ac:dyDescent="0.2">
      <c r="G73034" s="12"/>
    </row>
    <row r="73035" spans="7:7" x14ac:dyDescent="0.2">
      <c r="G73035" s="12"/>
    </row>
    <row r="73036" spans="7:7" x14ac:dyDescent="0.2">
      <c r="G73036" s="12"/>
    </row>
    <row r="73037" spans="7:7" x14ac:dyDescent="0.2">
      <c r="G73037" s="12"/>
    </row>
    <row r="73038" spans="7:7" x14ac:dyDescent="0.2">
      <c r="G73038" s="12"/>
    </row>
    <row r="73039" spans="7:7" x14ac:dyDescent="0.2">
      <c r="G73039" s="12"/>
    </row>
    <row r="73040" spans="7:7" x14ac:dyDescent="0.2">
      <c r="G73040" s="12"/>
    </row>
    <row r="73041" spans="7:7" x14ac:dyDescent="0.2">
      <c r="G73041" s="12"/>
    </row>
    <row r="73042" spans="7:7" x14ac:dyDescent="0.2">
      <c r="G73042" s="12"/>
    </row>
    <row r="73043" spans="7:7" x14ac:dyDescent="0.2">
      <c r="G73043" s="12"/>
    </row>
    <row r="73044" spans="7:7" x14ac:dyDescent="0.2">
      <c r="G73044" s="12"/>
    </row>
    <row r="73045" spans="7:7" x14ac:dyDescent="0.2">
      <c r="G73045" s="12"/>
    </row>
    <row r="73046" spans="7:7" x14ac:dyDescent="0.2">
      <c r="G73046" s="12"/>
    </row>
    <row r="73047" spans="7:7" x14ac:dyDescent="0.2">
      <c r="G73047" s="12"/>
    </row>
    <row r="73048" spans="7:7" x14ac:dyDescent="0.2">
      <c r="G73048" s="12"/>
    </row>
    <row r="73049" spans="7:7" x14ac:dyDescent="0.2">
      <c r="G73049" s="12"/>
    </row>
    <row r="73050" spans="7:7" x14ac:dyDescent="0.2">
      <c r="G73050" s="12"/>
    </row>
    <row r="73051" spans="7:7" x14ac:dyDescent="0.2">
      <c r="G73051" s="12"/>
    </row>
    <row r="73052" spans="7:7" x14ac:dyDescent="0.2">
      <c r="G73052" s="12"/>
    </row>
    <row r="73053" spans="7:7" x14ac:dyDescent="0.2">
      <c r="G73053" s="12"/>
    </row>
    <row r="73054" spans="7:7" x14ac:dyDescent="0.2">
      <c r="G73054" s="12"/>
    </row>
    <row r="73055" spans="7:7" x14ac:dyDescent="0.2">
      <c r="G73055" s="12"/>
    </row>
    <row r="73056" spans="7:7" x14ac:dyDescent="0.2">
      <c r="G73056" s="12"/>
    </row>
    <row r="73057" spans="7:7" x14ac:dyDescent="0.2">
      <c r="G73057" s="12"/>
    </row>
    <row r="73058" spans="7:7" x14ac:dyDescent="0.2">
      <c r="G73058" s="12"/>
    </row>
    <row r="73059" spans="7:7" x14ac:dyDescent="0.2">
      <c r="G73059" s="12"/>
    </row>
    <row r="73060" spans="7:7" x14ac:dyDescent="0.2">
      <c r="G73060" s="12"/>
    </row>
    <row r="73061" spans="7:7" x14ac:dyDescent="0.2">
      <c r="G73061" s="12"/>
    </row>
    <row r="73062" spans="7:7" x14ac:dyDescent="0.2">
      <c r="G73062" s="12"/>
    </row>
    <row r="73063" spans="7:7" x14ac:dyDescent="0.2">
      <c r="G73063" s="12"/>
    </row>
    <row r="73064" spans="7:7" x14ac:dyDescent="0.2">
      <c r="G73064" s="12"/>
    </row>
    <row r="73065" spans="7:7" x14ac:dyDescent="0.2">
      <c r="G73065" s="12"/>
    </row>
    <row r="73066" spans="7:7" x14ac:dyDescent="0.2">
      <c r="G73066" s="12"/>
    </row>
    <row r="73067" spans="7:7" x14ac:dyDescent="0.2">
      <c r="G73067" s="12"/>
    </row>
    <row r="73068" spans="7:7" x14ac:dyDescent="0.2">
      <c r="G73068" s="12"/>
    </row>
    <row r="73069" spans="7:7" x14ac:dyDescent="0.2">
      <c r="G73069" s="12"/>
    </row>
    <row r="73070" spans="7:7" x14ac:dyDescent="0.2">
      <c r="G73070" s="12"/>
    </row>
    <row r="73071" spans="7:7" x14ac:dyDescent="0.2">
      <c r="G73071" s="12"/>
    </row>
    <row r="73072" spans="7:7" x14ac:dyDescent="0.2">
      <c r="G73072" s="12"/>
    </row>
    <row r="73073" spans="7:7" x14ac:dyDescent="0.2">
      <c r="G73073" s="12"/>
    </row>
    <row r="73074" spans="7:7" x14ac:dyDescent="0.2">
      <c r="G73074" s="12"/>
    </row>
    <row r="73075" spans="7:7" x14ac:dyDescent="0.2">
      <c r="G73075" s="12"/>
    </row>
    <row r="73076" spans="7:7" x14ac:dyDescent="0.2">
      <c r="G73076" s="12"/>
    </row>
    <row r="73077" spans="7:7" x14ac:dyDescent="0.2">
      <c r="G73077" s="12"/>
    </row>
    <row r="73078" spans="7:7" x14ac:dyDescent="0.2">
      <c r="G73078" s="12"/>
    </row>
    <row r="73079" spans="7:7" x14ac:dyDescent="0.2">
      <c r="G73079" s="12"/>
    </row>
    <row r="73080" spans="7:7" x14ac:dyDescent="0.2">
      <c r="G73080" s="12"/>
    </row>
    <row r="73081" spans="7:7" x14ac:dyDescent="0.2">
      <c r="G73081" s="12"/>
    </row>
    <row r="73082" spans="7:7" x14ac:dyDescent="0.2">
      <c r="G73082" s="12"/>
    </row>
    <row r="73083" spans="7:7" x14ac:dyDescent="0.2">
      <c r="G73083" s="12"/>
    </row>
    <row r="73084" spans="7:7" x14ac:dyDescent="0.2">
      <c r="G73084" s="12"/>
    </row>
    <row r="73085" spans="7:7" x14ac:dyDescent="0.2">
      <c r="G73085" s="12"/>
    </row>
    <row r="73086" spans="7:7" x14ac:dyDescent="0.2">
      <c r="G73086" s="12"/>
    </row>
    <row r="73087" spans="7:7" x14ac:dyDescent="0.2">
      <c r="G73087" s="12"/>
    </row>
    <row r="73088" spans="7:7" x14ac:dyDescent="0.2">
      <c r="G73088" s="12"/>
    </row>
    <row r="73089" spans="7:7" x14ac:dyDescent="0.2">
      <c r="G73089" s="12"/>
    </row>
    <row r="73090" spans="7:7" x14ac:dyDescent="0.2">
      <c r="G73090" s="12"/>
    </row>
    <row r="73091" spans="7:7" x14ac:dyDescent="0.2">
      <c r="G73091" s="12"/>
    </row>
    <row r="73092" spans="7:7" x14ac:dyDescent="0.2">
      <c r="G73092" s="12"/>
    </row>
    <row r="73093" spans="7:7" x14ac:dyDescent="0.2">
      <c r="G73093" s="12"/>
    </row>
    <row r="73094" spans="7:7" x14ac:dyDescent="0.2">
      <c r="G73094" s="12"/>
    </row>
    <row r="73095" spans="7:7" x14ac:dyDescent="0.2">
      <c r="G73095" s="12"/>
    </row>
    <row r="73096" spans="7:7" x14ac:dyDescent="0.2">
      <c r="G73096" s="12"/>
    </row>
    <row r="73097" spans="7:7" x14ac:dyDescent="0.2">
      <c r="G73097" s="12"/>
    </row>
    <row r="73098" spans="7:7" x14ac:dyDescent="0.2">
      <c r="G73098" s="12"/>
    </row>
    <row r="73099" spans="7:7" x14ac:dyDescent="0.2">
      <c r="G73099" s="12"/>
    </row>
    <row r="73100" spans="7:7" x14ac:dyDescent="0.2">
      <c r="G73100" s="12"/>
    </row>
    <row r="73101" spans="7:7" x14ac:dyDescent="0.2">
      <c r="G73101" s="12"/>
    </row>
    <row r="73102" spans="7:7" x14ac:dyDescent="0.2">
      <c r="G73102" s="12"/>
    </row>
    <row r="73103" spans="7:7" x14ac:dyDescent="0.2">
      <c r="G73103" s="12"/>
    </row>
    <row r="73104" spans="7:7" x14ac:dyDescent="0.2">
      <c r="G73104" s="12"/>
    </row>
    <row r="73105" spans="7:7" x14ac:dyDescent="0.2">
      <c r="G73105" s="12"/>
    </row>
    <row r="73106" spans="7:7" x14ac:dyDescent="0.2">
      <c r="G73106" s="12"/>
    </row>
    <row r="73107" spans="7:7" x14ac:dyDescent="0.2">
      <c r="G73107" s="12"/>
    </row>
    <row r="73108" spans="7:7" x14ac:dyDescent="0.2">
      <c r="G73108" s="12"/>
    </row>
    <row r="73109" spans="7:7" x14ac:dyDescent="0.2">
      <c r="G73109" s="12"/>
    </row>
    <row r="73110" spans="7:7" x14ac:dyDescent="0.2">
      <c r="G73110" s="12"/>
    </row>
    <row r="73111" spans="7:7" x14ac:dyDescent="0.2">
      <c r="G73111" s="12"/>
    </row>
    <row r="73112" spans="7:7" x14ac:dyDescent="0.2">
      <c r="G73112" s="12"/>
    </row>
    <row r="73113" spans="7:7" x14ac:dyDescent="0.2">
      <c r="G73113" s="12"/>
    </row>
    <row r="73114" spans="7:7" x14ac:dyDescent="0.2">
      <c r="G73114" s="12"/>
    </row>
    <row r="73115" spans="7:7" x14ac:dyDescent="0.2">
      <c r="G73115" s="12"/>
    </row>
    <row r="73116" spans="7:7" x14ac:dyDescent="0.2">
      <c r="G73116" s="12"/>
    </row>
    <row r="73117" spans="7:7" x14ac:dyDescent="0.2">
      <c r="G73117" s="12"/>
    </row>
    <row r="73118" spans="7:7" x14ac:dyDescent="0.2">
      <c r="G73118" s="12"/>
    </row>
    <row r="73119" spans="7:7" x14ac:dyDescent="0.2">
      <c r="G73119" s="12"/>
    </row>
    <row r="73120" spans="7:7" x14ac:dyDescent="0.2">
      <c r="G73120" s="12"/>
    </row>
    <row r="73121" spans="7:7" x14ac:dyDescent="0.2">
      <c r="G73121" s="12"/>
    </row>
    <row r="73122" spans="7:7" x14ac:dyDescent="0.2">
      <c r="G73122" s="12"/>
    </row>
    <row r="73123" spans="7:7" x14ac:dyDescent="0.2">
      <c r="G73123" s="12"/>
    </row>
    <row r="73124" spans="7:7" x14ac:dyDescent="0.2">
      <c r="G73124" s="12"/>
    </row>
    <row r="73125" spans="7:7" x14ac:dyDescent="0.2">
      <c r="G73125" s="12"/>
    </row>
    <row r="73126" spans="7:7" x14ac:dyDescent="0.2">
      <c r="G73126" s="12"/>
    </row>
    <row r="73127" spans="7:7" x14ac:dyDescent="0.2">
      <c r="G73127" s="12"/>
    </row>
    <row r="73128" spans="7:7" x14ac:dyDescent="0.2">
      <c r="G73128" s="12"/>
    </row>
    <row r="73129" spans="7:7" x14ac:dyDescent="0.2">
      <c r="G73129" s="12"/>
    </row>
    <row r="73130" spans="7:7" x14ac:dyDescent="0.2">
      <c r="G73130" s="12"/>
    </row>
    <row r="73131" spans="7:7" x14ac:dyDescent="0.2">
      <c r="G73131" s="12"/>
    </row>
    <row r="73132" spans="7:7" x14ac:dyDescent="0.2">
      <c r="G73132" s="12"/>
    </row>
    <row r="73133" spans="7:7" x14ac:dyDescent="0.2">
      <c r="G73133" s="12"/>
    </row>
    <row r="73134" spans="7:7" x14ac:dyDescent="0.2">
      <c r="G73134" s="12"/>
    </row>
    <row r="73135" spans="7:7" x14ac:dyDescent="0.2">
      <c r="G73135" s="12"/>
    </row>
    <row r="73136" spans="7:7" x14ac:dyDescent="0.2">
      <c r="G73136" s="12"/>
    </row>
    <row r="73137" spans="7:7" x14ac:dyDescent="0.2">
      <c r="G73137" s="12"/>
    </row>
    <row r="73138" spans="7:7" x14ac:dyDescent="0.2">
      <c r="G73138" s="12"/>
    </row>
    <row r="73139" spans="7:7" x14ac:dyDescent="0.2">
      <c r="G73139" s="12"/>
    </row>
    <row r="73140" spans="7:7" x14ac:dyDescent="0.2">
      <c r="G73140" s="12"/>
    </row>
    <row r="73141" spans="7:7" x14ac:dyDescent="0.2">
      <c r="G73141" s="12"/>
    </row>
    <row r="73142" spans="7:7" x14ac:dyDescent="0.2">
      <c r="G73142" s="12"/>
    </row>
    <row r="73143" spans="7:7" x14ac:dyDescent="0.2">
      <c r="G73143" s="12"/>
    </row>
    <row r="73144" spans="7:7" x14ac:dyDescent="0.2">
      <c r="G73144" s="12"/>
    </row>
    <row r="73145" spans="7:7" x14ac:dyDescent="0.2">
      <c r="G73145" s="12"/>
    </row>
    <row r="73146" spans="7:7" x14ac:dyDescent="0.2">
      <c r="G73146" s="12"/>
    </row>
    <row r="73147" spans="7:7" x14ac:dyDescent="0.2">
      <c r="G73147" s="12"/>
    </row>
    <row r="73148" spans="7:7" x14ac:dyDescent="0.2">
      <c r="G73148" s="12"/>
    </row>
    <row r="73149" spans="7:7" x14ac:dyDescent="0.2">
      <c r="G73149" s="12"/>
    </row>
    <row r="73150" spans="7:7" x14ac:dyDescent="0.2">
      <c r="G73150" s="12"/>
    </row>
    <row r="73151" spans="7:7" x14ac:dyDescent="0.2">
      <c r="G73151" s="12"/>
    </row>
    <row r="73152" spans="7:7" x14ac:dyDescent="0.2">
      <c r="G73152" s="12"/>
    </row>
    <row r="73153" spans="7:7" x14ac:dyDescent="0.2">
      <c r="G73153" s="12"/>
    </row>
    <row r="73154" spans="7:7" x14ac:dyDescent="0.2">
      <c r="G73154" s="12"/>
    </row>
    <row r="73155" spans="7:7" x14ac:dyDescent="0.2">
      <c r="G73155" s="12"/>
    </row>
    <row r="73156" spans="7:7" x14ac:dyDescent="0.2">
      <c r="G73156" s="12"/>
    </row>
    <row r="73157" spans="7:7" x14ac:dyDescent="0.2">
      <c r="G73157" s="12"/>
    </row>
    <row r="73158" spans="7:7" x14ac:dyDescent="0.2">
      <c r="G73158" s="12"/>
    </row>
    <row r="73159" spans="7:7" x14ac:dyDescent="0.2">
      <c r="G73159" s="12"/>
    </row>
    <row r="73160" spans="7:7" x14ac:dyDescent="0.2">
      <c r="G73160" s="12"/>
    </row>
    <row r="73161" spans="7:7" x14ac:dyDescent="0.2">
      <c r="G73161" s="12"/>
    </row>
    <row r="73162" spans="7:7" x14ac:dyDescent="0.2">
      <c r="G73162" s="12"/>
    </row>
    <row r="73163" spans="7:7" x14ac:dyDescent="0.2">
      <c r="G73163" s="12"/>
    </row>
    <row r="73164" spans="7:7" x14ac:dyDescent="0.2">
      <c r="G73164" s="12"/>
    </row>
    <row r="73165" spans="7:7" x14ac:dyDescent="0.2">
      <c r="G73165" s="12"/>
    </row>
    <row r="73166" spans="7:7" x14ac:dyDescent="0.2">
      <c r="G73166" s="12"/>
    </row>
    <row r="73167" spans="7:7" x14ac:dyDescent="0.2">
      <c r="G73167" s="12"/>
    </row>
    <row r="73168" spans="7:7" x14ac:dyDescent="0.2">
      <c r="G73168" s="12"/>
    </row>
    <row r="73169" spans="7:7" x14ac:dyDescent="0.2">
      <c r="G73169" s="12"/>
    </row>
    <row r="73170" spans="7:7" x14ac:dyDescent="0.2">
      <c r="G73170" s="12"/>
    </row>
    <row r="73171" spans="7:7" x14ac:dyDescent="0.2">
      <c r="G73171" s="12"/>
    </row>
    <row r="73172" spans="7:7" x14ac:dyDescent="0.2">
      <c r="G73172" s="12"/>
    </row>
    <row r="73173" spans="7:7" x14ac:dyDescent="0.2">
      <c r="G73173" s="12"/>
    </row>
    <row r="73174" spans="7:7" x14ac:dyDescent="0.2">
      <c r="G73174" s="12"/>
    </row>
    <row r="73175" spans="7:7" x14ac:dyDescent="0.2">
      <c r="G73175" s="12"/>
    </row>
    <row r="73176" spans="7:7" x14ac:dyDescent="0.2">
      <c r="G73176" s="12"/>
    </row>
    <row r="73177" spans="7:7" x14ac:dyDescent="0.2">
      <c r="G73177" s="12"/>
    </row>
    <row r="73178" spans="7:7" x14ac:dyDescent="0.2">
      <c r="G73178" s="12"/>
    </row>
    <row r="73179" spans="7:7" x14ac:dyDescent="0.2">
      <c r="G73179" s="12"/>
    </row>
    <row r="73180" spans="7:7" x14ac:dyDescent="0.2">
      <c r="G73180" s="12"/>
    </row>
    <row r="73181" spans="7:7" x14ac:dyDescent="0.2">
      <c r="G73181" s="12"/>
    </row>
    <row r="73182" spans="7:7" x14ac:dyDescent="0.2">
      <c r="G73182" s="12"/>
    </row>
    <row r="73183" spans="7:7" x14ac:dyDescent="0.2">
      <c r="G73183" s="12"/>
    </row>
    <row r="73184" spans="7:7" x14ac:dyDescent="0.2">
      <c r="G73184" s="12"/>
    </row>
    <row r="73185" spans="7:7" x14ac:dyDescent="0.2">
      <c r="G73185" s="12"/>
    </row>
    <row r="73186" spans="7:7" x14ac:dyDescent="0.2">
      <c r="G73186" s="12"/>
    </row>
    <row r="73187" spans="7:7" x14ac:dyDescent="0.2">
      <c r="G73187" s="12"/>
    </row>
    <row r="73188" spans="7:7" x14ac:dyDescent="0.2">
      <c r="G73188" s="12"/>
    </row>
    <row r="73189" spans="7:7" x14ac:dyDescent="0.2">
      <c r="G73189" s="12"/>
    </row>
    <row r="73190" spans="7:7" x14ac:dyDescent="0.2">
      <c r="G73190" s="12"/>
    </row>
    <row r="73191" spans="7:7" x14ac:dyDescent="0.2">
      <c r="G73191" s="12"/>
    </row>
    <row r="73192" spans="7:7" x14ac:dyDescent="0.2">
      <c r="G73192" s="12"/>
    </row>
    <row r="73193" spans="7:7" x14ac:dyDescent="0.2">
      <c r="G73193" s="12"/>
    </row>
    <row r="73194" spans="7:7" x14ac:dyDescent="0.2">
      <c r="G73194" s="12"/>
    </row>
    <row r="73195" spans="7:7" x14ac:dyDescent="0.2">
      <c r="G73195" s="12"/>
    </row>
    <row r="73196" spans="7:7" x14ac:dyDescent="0.2">
      <c r="G73196" s="12"/>
    </row>
    <row r="73197" spans="7:7" x14ac:dyDescent="0.2">
      <c r="G73197" s="12"/>
    </row>
    <row r="73198" spans="7:7" x14ac:dyDescent="0.2">
      <c r="G73198" s="12"/>
    </row>
    <row r="73199" spans="7:7" x14ac:dyDescent="0.2">
      <c r="G73199" s="12"/>
    </row>
    <row r="73200" spans="7:7" x14ac:dyDescent="0.2">
      <c r="G73200" s="12"/>
    </row>
    <row r="73201" spans="7:7" x14ac:dyDescent="0.2">
      <c r="G73201" s="12"/>
    </row>
    <row r="73202" spans="7:7" x14ac:dyDescent="0.2">
      <c r="G73202" s="12"/>
    </row>
    <row r="73203" spans="7:7" x14ac:dyDescent="0.2">
      <c r="G73203" s="12"/>
    </row>
    <row r="73204" spans="7:7" x14ac:dyDescent="0.2">
      <c r="G73204" s="12"/>
    </row>
    <row r="73205" spans="7:7" x14ac:dyDescent="0.2">
      <c r="G73205" s="12"/>
    </row>
    <row r="73206" spans="7:7" x14ac:dyDescent="0.2">
      <c r="G73206" s="12"/>
    </row>
    <row r="73207" spans="7:7" x14ac:dyDescent="0.2">
      <c r="G73207" s="12"/>
    </row>
    <row r="73208" spans="7:7" x14ac:dyDescent="0.2">
      <c r="G73208" s="12"/>
    </row>
    <row r="73209" spans="7:7" x14ac:dyDescent="0.2">
      <c r="G73209" s="12"/>
    </row>
    <row r="73210" spans="7:7" x14ac:dyDescent="0.2">
      <c r="G73210" s="12"/>
    </row>
    <row r="73211" spans="7:7" x14ac:dyDescent="0.2">
      <c r="G73211" s="12"/>
    </row>
    <row r="73212" spans="7:7" x14ac:dyDescent="0.2">
      <c r="G73212" s="12"/>
    </row>
    <row r="73213" spans="7:7" x14ac:dyDescent="0.2">
      <c r="G73213" s="12"/>
    </row>
    <row r="73214" spans="7:7" x14ac:dyDescent="0.2">
      <c r="G73214" s="12"/>
    </row>
    <row r="73215" spans="7:7" x14ac:dyDescent="0.2">
      <c r="G73215" s="12"/>
    </row>
    <row r="73216" spans="7:7" x14ac:dyDescent="0.2">
      <c r="G73216" s="12"/>
    </row>
    <row r="73217" spans="7:7" x14ac:dyDescent="0.2">
      <c r="G73217" s="12"/>
    </row>
    <row r="73218" spans="7:7" x14ac:dyDescent="0.2">
      <c r="G73218" s="12"/>
    </row>
    <row r="73219" spans="7:7" x14ac:dyDescent="0.2">
      <c r="G73219" s="12"/>
    </row>
    <row r="73220" spans="7:7" x14ac:dyDescent="0.2">
      <c r="G73220" s="12"/>
    </row>
    <row r="73221" spans="7:7" x14ac:dyDescent="0.2">
      <c r="G73221" s="12"/>
    </row>
    <row r="73222" spans="7:7" x14ac:dyDescent="0.2">
      <c r="G73222" s="12"/>
    </row>
    <row r="73223" spans="7:7" x14ac:dyDescent="0.2">
      <c r="G73223" s="12"/>
    </row>
    <row r="73224" spans="7:7" x14ac:dyDescent="0.2">
      <c r="G73224" s="12"/>
    </row>
    <row r="73225" spans="7:7" x14ac:dyDescent="0.2">
      <c r="G73225" s="12"/>
    </row>
    <row r="73226" spans="7:7" x14ac:dyDescent="0.2">
      <c r="G73226" s="12"/>
    </row>
    <row r="73227" spans="7:7" x14ac:dyDescent="0.2">
      <c r="G73227" s="12"/>
    </row>
    <row r="73228" spans="7:7" x14ac:dyDescent="0.2">
      <c r="G73228" s="12"/>
    </row>
    <row r="73229" spans="7:7" x14ac:dyDescent="0.2">
      <c r="G73229" s="12"/>
    </row>
    <row r="73230" spans="7:7" x14ac:dyDescent="0.2">
      <c r="G73230" s="12"/>
    </row>
    <row r="73231" spans="7:7" x14ac:dyDescent="0.2">
      <c r="G73231" s="12"/>
    </row>
    <row r="73232" spans="7:7" x14ac:dyDescent="0.2">
      <c r="G73232" s="12"/>
    </row>
    <row r="73233" spans="7:7" x14ac:dyDescent="0.2">
      <c r="G73233" s="12"/>
    </row>
    <row r="73234" spans="7:7" x14ac:dyDescent="0.2">
      <c r="G73234" s="12"/>
    </row>
    <row r="73235" spans="7:7" x14ac:dyDescent="0.2">
      <c r="G73235" s="12"/>
    </row>
    <row r="73236" spans="7:7" x14ac:dyDescent="0.2">
      <c r="G73236" s="12"/>
    </row>
    <row r="73237" spans="7:7" x14ac:dyDescent="0.2">
      <c r="G73237" s="12"/>
    </row>
    <row r="73238" spans="7:7" x14ac:dyDescent="0.2">
      <c r="G73238" s="12"/>
    </row>
    <row r="73239" spans="7:7" x14ac:dyDescent="0.2">
      <c r="G73239" s="12"/>
    </row>
    <row r="73240" spans="7:7" x14ac:dyDescent="0.2">
      <c r="G73240" s="12"/>
    </row>
    <row r="73241" spans="7:7" x14ac:dyDescent="0.2">
      <c r="G73241" s="12"/>
    </row>
    <row r="73242" spans="7:7" x14ac:dyDescent="0.2">
      <c r="G73242" s="12"/>
    </row>
    <row r="73243" spans="7:7" x14ac:dyDescent="0.2">
      <c r="G73243" s="12"/>
    </row>
    <row r="73244" spans="7:7" x14ac:dyDescent="0.2">
      <c r="G73244" s="12"/>
    </row>
    <row r="73245" spans="7:7" x14ac:dyDescent="0.2">
      <c r="G73245" s="12"/>
    </row>
    <row r="73246" spans="7:7" x14ac:dyDescent="0.2">
      <c r="G73246" s="12"/>
    </row>
    <row r="73247" spans="7:7" x14ac:dyDescent="0.2">
      <c r="G73247" s="12"/>
    </row>
    <row r="73248" spans="7:7" x14ac:dyDescent="0.2">
      <c r="G73248" s="12"/>
    </row>
    <row r="73249" spans="7:7" x14ac:dyDescent="0.2">
      <c r="G73249" s="12"/>
    </row>
    <row r="73250" spans="7:7" x14ac:dyDescent="0.2">
      <c r="G73250" s="12"/>
    </row>
    <row r="73251" spans="7:7" x14ac:dyDescent="0.2">
      <c r="G73251" s="12"/>
    </row>
    <row r="73252" spans="7:7" x14ac:dyDescent="0.2">
      <c r="G73252" s="12"/>
    </row>
    <row r="73253" spans="7:7" x14ac:dyDescent="0.2">
      <c r="G73253" s="12"/>
    </row>
    <row r="73254" spans="7:7" x14ac:dyDescent="0.2">
      <c r="G73254" s="12"/>
    </row>
    <row r="73255" spans="7:7" x14ac:dyDescent="0.2">
      <c r="G73255" s="12"/>
    </row>
    <row r="73256" spans="7:7" x14ac:dyDescent="0.2">
      <c r="G73256" s="12"/>
    </row>
    <row r="73257" spans="7:7" x14ac:dyDescent="0.2">
      <c r="G73257" s="12"/>
    </row>
    <row r="73258" spans="7:7" x14ac:dyDescent="0.2">
      <c r="G73258" s="12"/>
    </row>
    <row r="73259" spans="7:7" x14ac:dyDescent="0.2">
      <c r="G73259" s="12"/>
    </row>
    <row r="73260" spans="7:7" x14ac:dyDescent="0.2">
      <c r="G73260" s="12"/>
    </row>
    <row r="73261" spans="7:7" x14ac:dyDescent="0.2">
      <c r="G73261" s="12"/>
    </row>
    <row r="73262" spans="7:7" x14ac:dyDescent="0.2">
      <c r="G73262" s="12"/>
    </row>
    <row r="73263" spans="7:7" x14ac:dyDescent="0.2">
      <c r="G73263" s="12"/>
    </row>
    <row r="73264" spans="7:7" x14ac:dyDescent="0.2">
      <c r="G73264" s="12"/>
    </row>
    <row r="73265" spans="7:7" x14ac:dyDescent="0.2">
      <c r="G73265" s="12"/>
    </row>
    <row r="73266" spans="7:7" x14ac:dyDescent="0.2">
      <c r="G73266" s="12"/>
    </row>
    <row r="73267" spans="7:7" x14ac:dyDescent="0.2">
      <c r="G73267" s="12"/>
    </row>
    <row r="73268" spans="7:7" x14ac:dyDescent="0.2">
      <c r="G73268" s="12"/>
    </row>
    <row r="73269" spans="7:7" x14ac:dyDescent="0.2">
      <c r="G73269" s="12"/>
    </row>
    <row r="73270" spans="7:7" x14ac:dyDescent="0.2">
      <c r="G73270" s="12"/>
    </row>
    <row r="73271" spans="7:7" x14ac:dyDescent="0.2">
      <c r="G73271" s="12"/>
    </row>
    <row r="73272" spans="7:7" x14ac:dyDescent="0.2">
      <c r="G73272" s="12"/>
    </row>
    <row r="73273" spans="7:7" x14ac:dyDescent="0.2">
      <c r="G73273" s="12"/>
    </row>
    <row r="73274" spans="7:7" x14ac:dyDescent="0.2">
      <c r="G73274" s="12"/>
    </row>
    <row r="73275" spans="7:7" x14ac:dyDescent="0.2">
      <c r="G73275" s="12"/>
    </row>
    <row r="73276" spans="7:7" x14ac:dyDescent="0.2">
      <c r="G73276" s="12"/>
    </row>
    <row r="73277" spans="7:7" x14ac:dyDescent="0.2">
      <c r="G73277" s="12"/>
    </row>
    <row r="73278" spans="7:7" x14ac:dyDescent="0.2">
      <c r="G73278" s="12"/>
    </row>
    <row r="73279" spans="7:7" x14ac:dyDescent="0.2">
      <c r="G73279" s="12"/>
    </row>
    <row r="73280" spans="7:7" x14ac:dyDescent="0.2">
      <c r="G73280" s="12"/>
    </row>
    <row r="73281" spans="7:7" x14ac:dyDescent="0.2">
      <c r="G73281" s="12"/>
    </row>
    <row r="73282" spans="7:7" x14ac:dyDescent="0.2">
      <c r="G73282" s="12"/>
    </row>
    <row r="73283" spans="7:7" x14ac:dyDescent="0.2">
      <c r="G73283" s="12"/>
    </row>
    <row r="73284" spans="7:7" x14ac:dyDescent="0.2">
      <c r="G73284" s="12"/>
    </row>
    <row r="73285" spans="7:7" x14ac:dyDescent="0.2">
      <c r="G73285" s="12"/>
    </row>
    <row r="73286" spans="7:7" x14ac:dyDescent="0.2">
      <c r="G73286" s="12"/>
    </row>
    <row r="73287" spans="7:7" x14ac:dyDescent="0.2">
      <c r="G73287" s="12"/>
    </row>
    <row r="73288" spans="7:7" x14ac:dyDescent="0.2">
      <c r="G73288" s="12"/>
    </row>
    <row r="73289" spans="7:7" x14ac:dyDescent="0.2">
      <c r="G73289" s="12"/>
    </row>
    <row r="73290" spans="7:7" x14ac:dyDescent="0.2">
      <c r="G73290" s="12"/>
    </row>
    <row r="73291" spans="7:7" x14ac:dyDescent="0.2">
      <c r="G73291" s="12"/>
    </row>
    <row r="73292" spans="7:7" x14ac:dyDescent="0.2">
      <c r="G73292" s="12"/>
    </row>
    <row r="73293" spans="7:7" x14ac:dyDescent="0.2">
      <c r="G73293" s="12"/>
    </row>
    <row r="73294" spans="7:7" x14ac:dyDescent="0.2">
      <c r="G73294" s="12"/>
    </row>
    <row r="73295" spans="7:7" x14ac:dyDescent="0.2">
      <c r="G73295" s="12"/>
    </row>
    <row r="73296" spans="7:7" x14ac:dyDescent="0.2">
      <c r="G73296" s="12"/>
    </row>
    <row r="73297" spans="7:7" x14ac:dyDescent="0.2">
      <c r="G73297" s="12"/>
    </row>
    <row r="73298" spans="7:7" x14ac:dyDescent="0.2">
      <c r="G73298" s="12"/>
    </row>
    <row r="73299" spans="7:7" x14ac:dyDescent="0.2">
      <c r="G73299" s="12"/>
    </row>
    <row r="73300" spans="7:7" x14ac:dyDescent="0.2">
      <c r="G73300" s="12"/>
    </row>
    <row r="73301" spans="7:7" x14ac:dyDescent="0.2">
      <c r="G73301" s="12"/>
    </row>
    <row r="73302" spans="7:7" x14ac:dyDescent="0.2">
      <c r="G73302" s="12"/>
    </row>
    <row r="73303" spans="7:7" x14ac:dyDescent="0.2">
      <c r="G73303" s="12"/>
    </row>
    <row r="73304" spans="7:7" x14ac:dyDescent="0.2">
      <c r="G73304" s="12"/>
    </row>
    <row r="73305" spans="7:7" x14ac:dyDescent="0.2">
      <c r="G73305" s="12"/>
    </row>
    <row r="73306" spans="7:7" x14ac:dyDescent="0.2">
      <c r="G73306" s="12"/>
    </row>
    <row r="73307" spans="7:7" x14ac:dyDescent="0.2">
      <c r="G73307" s="12"/>
    </row>
    <row r="73308" spans="7:7" x14ac:dyDescent="0.2">
      <c r="G73308" s="12"/>
    </row>
    <row r="73309" spans="7:7" x14ac:dyDescent="0.2">
      <c r="G73309" s="12"/>
    </row>
    <row r="73310" spans="7:7" x14ac:dyDescent="0.2">
      <c r="G73310" s="12"/>
    </row>
    <row r="73311" spans="7:7" x14ac:dyDescent="0.2">
      <c r="G73311" s="12"/>
    </row>
    <row r="73312" spans="7:7" x14ac:dyDescent="0.2">
      <c r="G73312" s="12"/>
    </row>
    <row r="73313" spans="7:7" x14ac:dyDescent="0.2">
      <c r="G73313" s="12"/>
    </row>
    <row r="73314" spans="7:7" x14ac:dyDescent="0.2">
      <c r="G73314" s="12"/>
    </row>
    <row r="73315" spans="7:7" x14ac:dyDescent="0.2">
      <c r="G73315" s="12"/>
    </row>
    <row r="73316" spans="7:7" x14ac:dyDescent="0.2">
      <c r="G73316" s="12"/>
    </row>
    <row r="73317" spans="7:7" x14ac:dyDescent="0.2">
      <c r="G73317" s="12"/>
    </row>
    <row r="73318" spans="7:7" x14ac:dyDescent="0.2">
      <c r="G73318" s="12"/>
    </row>
    <row r="73319" spans="7:7" x14ac:dyDescent="0.2">
      <c r="G73319" s="12"/>
    </row>
    <row r="73320" spans="7:7" x14ac:dyDescent="0.2">
      <c r="G73320" s="12"/>
    </row>
    <row r="73321" spans="7:7" x14ac:dyDescent="0.2">
      <c r="G73321" s="12"/>
    </row>
    <row r="73322" spans="7:7" x14ac:dyDescent="0.2">
      <c r="G73322" s="12"/>
    </row>
    <row r="73323" spans="7:7" x14ac:dyDescent="0.2">
      <c r="G73323" s="12"/>
    </row>
    <row r="73324" spans="7:7" x14ac:dyDescent="0.2">
      <c r="G73324" s="12"/>
    </row>
    <row r="73325" spans="7:7" x14ac:dyDescent="0.2">
      <c r="G73325" s="12"/>
    </row>
    <row r="73326" spans="7:7" x14ac:dyDescent="0.2">
      <c r="G73326" s="12"/>
    </row>
    <row r="73327" spans="7:7" x14ac:dyDescent="0.2">
      <c r="G73327" s="12"/>
    </row>
    <row r="73328" spans="7:7" x14ac:dyDescent="0.2">
      <c r="G73328" s="12"/>
    </row>
    <row r="73329" spans="7:7" x14ac:dyDescent="0.2">
      <c r="G73329" s="12"/>
    </row>
    <row r="73330" spans="7:7" x14ac:dyDescent="0.2">
      <c r="G73330" s="12"/>
    </row>
    <row r="73331" spans="7:7" x14ac:dyDescent="0.2">
      <c r="G73331" s="12"/>
    </row>
    <row r="73332" spans="7:7" x14ac:dyDescent="0.2">
      <c r="G73332" s="12"/>
    </row>
    <row r="73333" spans="7:7" x14ac:dyDescent="0.2">
      <c r="G73333" s="12"/>
    </row>
    <row r="73334" spans="7:7" x14ac:dyDescent="0.2">
      <c r="G73334" s="12"/>
    </row>
    <row r="73335" spans="7:7" x14ac:dyDescent="0.2">
      <c r="G73335" s="12"/>
    </row>
    <row r="73336" spans="7:7" x14ac:dyDescent="0.2">
      <c r="G73336" s="12"/>
    </row>
    <row r="73337" spans="7:7" x14ac:dyDescent="0.2">
      <c r="G73337" s="12"/>
    </row>
    <row r="73338" spans="7:7" x14ac:dyDescent="0.2">
      <c r="G73338" s="12"/>
    </row>
    <row r="73339" spans="7:7" x14ac:dyDescent="0.2">
      <c r="G73339" s="12"/>
    </row>
    <row r="73340" spans="7:7" x14ac:dyDescent="0.2">
      <c r="G73340" s="12"/>
    </row>
    <row r="73341" spans="7:7" x14ac:dyDescent="0.2">
      <c r="G73341" s="12"/>
    </row>
    <row r="73342" spans="7:7" x14ac:dyDescent="0.2">
      <c r="G73342" s="12"/>
    </row>
    <row r="73343" spans="7:7" x14ac:dyDescent="0.2">
      <c r="G73343" s="12"/>
    </row>
    <row r="73344" spans="7:7" x14ac:dyDescent="0.2">
      <c r="G73344" s="12"/>
    </row>
    <row r="73345" spans="7:7" x14ac:dyDescent="0.2">
      <c r="G73345" s="12"/>
    </row>
    <row r="73346" spans="7:7" x14ac:dyDescent="0.2">
      <c r="G73346" s="12"/>
    </row>
    <row r="73347" spans="7:7" x14ac:dyDescent="0.2">
      <c r="G73347" s="12"/>
    </row>
    <row r="73348" spans="7:7" x14ac:dyDescent="0.2">
      <c r="G73348" s="12"/>
    </row>
    <row r="73349" spans="7:7" x14ac:dyDescent="0.2">
      <c r="G73349" s="12"/>
    </row>
    <row r="73350" spans="7:7" x14ac:dyDescent="0.2">
      <c r="G73350" s="12"/>
    </row>
    <row r="73351" spans="7:7" x14ac:dyDescent="0.2">
      <c r="G73351" s="12"/>
    </row>
    <row r="73352" spans="7:7" x14ac:dyDescent="0.2">
      <c r="G73352" s="12"/>
    </row>
    <row r="73353" spans="7:7" x14ac:dyDescent="0.2">
      <c r="G73353" s="12"/>
    </row>
    <row r="73354" spans="7:7" x14ac:dyDescent="0.2">
      <c r="G73354" s="12"/>
    </row>
    <row r="73355" spans="7:7" x14ac:dyDescent="0.2">
      <c r="G73355" s="12"/>
    </row>
    <row r="73356" spans="7:7" x14ac:dyDescent="0.2">
      <c r="G73356" s="12"/>
    </row>
    <row r="73357" spans="7:7" x14ac:dyDescent="0.2">
      <c r="G73357" s="12"/>
    </row>
    <row r="73358" spans="7:7" x14ac:dyDescent="0.2">
      <c r="G73358" s="12"/>
    </row>
    <row r="73359" spans="7:7" x14ac:dyDescent="0.2">
      <c r="G73359" s="12"/>
    </row>
    <row r="73360" spans="7:7" x14ac:dyDescent="0.2">
      <c r="G73360" s="12"/>
    </row>
    <row r="73361" spans="7:7" x14ac:dyDescent="0.2">
      <c r="G73361" s="12"/>
    </row>
    <row r="73362" spans="7:7" x14ac:dyDescent="0.2">
      <c r="G73362" s="12"/>
    </row>
    <row r="73363" spans="7:7" x14ac:dyDescent="0.2">
      <c r="G73363" s="12"/>
    </row>
    <row r="73364" spans="7:7" x14ac:dyDescent="0.2">
      <c r="G73364" s="12"/>
    </row>
    <row r="73365" spans="7:7" x14ac:dyDescent="0.2">
      <c r="G73365" s="12"/>
    </row>
    <row r="73366" spans="7:7" x14ac:dyDescent="0.2">
      <c r="G73366" s="12"/>
    </row>
    <row r="73367" spans="7:7" x14ac:dyDescent="0.2">
      <c r="G73367" s="12"/>
    </row>
    <row r="73368" spans="7:7" x14ac:dyDescent="0.2">
      <c r="G73368" s="12"/>
    </row>
    <row r="73369" spans="7:7" x14ac:dyDescent="0.2">
      <c r="G73369" s="12"/>
    </row>
    <row r="73370" spans="7:7" x14ac:dyDescent="0.2">
      <c r="G73370" s="12"/>
    </row>
    <row r="73371" spans="7:7" x14ac:dyDescent="0.2">
      <c r="G73371" s="12"/>
    </row>
    <row r="73372" spans="7:7" x14ac:dyDescent="0.2">
      <c r="G73372" s="12"/>
    </row>
    <row r="73373" spans="7:7" x14ac:dyDescent="0.2">
      <c r="G73373" s="12"/>
    </row>
    <row r="73374" spans="7:7" x14ac:dyDescent="0.2">
      <c r="G73374" s="12"/>
    </row>
    <row r="73375" spans="7:7" x14ac:dyDescent="0.2">
      <c r="G73375" s="12"/>
    </row>
    <row r="73376" spans="7:7" x14ac:dyDescent="0.2">
      <c r="G73376" s="12"/>
    </row>
    <row r="73377" spans="7:7" x14ac:dyDescent="0.2">
      <c r="G73377" s="12"/>
    </row>
    <row r="73378" spans="7:7" x14ac:dyDescent="0.2">
      <c r="G73378" s="12"/>
    </row>
    <row r="73379" spans="7:7" x14ac:dyDescent="0.2">
      <c r="G73379" s="12"/>
    </row>
    <row r="73380" spans="7:7" x14ac:dyDescent="0.2">
      <c r="G73380" s="12"/>
    </row>
    <row r="73381" spans="7:7" x14ac:dyDescent="0.2">
      <c r="G73381" s="12"/>
    </row>
    <row r="73382" spans="7:7" x14ac:dyDescent="0.2">
      <c r="G73382" s="12"/>
    </row>
    <row r="73383" spans="7:7" x14ac:dyDescent="0.2">
      <c r="G73383" s="12"/>
    </row>
    <row r="73384" spans="7:7" x14ac:dyDescent="0.2">
      <c r="G73384" s="12"/>
    </row>
    <row r="73385" spans="7:7" x14ac:dyDescent="0.2">
      <c r="G73385" s="12"/>
    </row>
    <row r="73386" spans="7:7" x14ac:dyDescent="0.2">
      <c r="G73386" s="12"/>
    </row>
    <row r="73387" spans="7:7" x14ac:dyDescent="0.2">
      <c r="G73387" s="12"/>
    </row>
    <row r="73388" spans="7:7" x14ac:dyDescent="0.2">
      <c r="G73388" s="12"/>
    </row>
    <row r="73389" spans="7:7" x14ac:dyDescent="0.2">
      <c r="G73389" s="12"/>
    </row>
    <row r="73390" spans="7:7" x14ac:dyDescent="0.2">
      <c r="G73390" s="12"/>
    </row>
    <row r="73391" spans="7:7" x14ac:dyDescent="0.2">
      <c r="G73391" s="12"/>
    </row>
    <row r="73392" spans="7:7" x14ac:dyDescent="0.2">
      <c r="G73392" s="12"/>
    </row>
    <row r="73393" spans="7:7" x14ac:dyDescent="0.2">
      <c r="G73393" s="12"/>
    </row>
    <row r="73394" spans="7:7" x14ac:dyDescent="0.2">
      <c r="G73394" s="12"/>
    </row>
    <row r="73395" spans="7:7" x14ac:dyDescent="0.2">
      <c r="G73395" s="12"/>
    </row>
    <row r="73396" spans="7:7" x14ac:dyDescent="0.2">
      <c r="G73396" s="12"/>
    </row>
    <row r="73397" spans="7:7" x14ac:dyDescent="0.2">
      <c r="G73397" s="12"/>
    </row>
    <row r="73398" spans="7:7" x14ac:dyDescent="0.2">
      <c r="G73398" s="12"/>
    </row>
    <row r="73399" spans="7:7" x14ac:dyDescent="0.2">
      <c r="G73399" s="12"/>
    </row>
    <row r="73400" spans="7:7" x14ac:dyDescent="0.2">
      <c r="G73400" s="12"/>
    </row>
    <row r="73401" spans="7:7" x14ac:dyDescent="0.2">
      <c r="G73401" s="12"/>
    </row>
    <row r="73402" spans="7:7" x14ac:dyDescent="0.2">
      <c r="G73402" s="12"/>
    </row>
    <row r="73403" spans="7:7" x14ac:dyDescent="0.2">
      <c r="G73403" s="12"/>
    </row>
    <row r="73404" spans="7:7" x14ac:dyDescent="0.2">
      <c r="G73404" s="12"/>
    </row>
    <row r="73405" spans="7:7" x14ac:dyDescent="0.2">
      <c r="G73405" s="12"/>
    </row>
    <row r="73406" spans="7:7" x14ac:dyDescent="0.2">
      <c r="G73406" s="12"/>
    </row>
    <row r="73407" spans="7:7" x14ac:dyDescent="0.2">
      <c r="G73407" s="12"/>
    </row>
    <row r="73408" spans="7:7" x14ac:dyDescent="0.2">
      <c r="G73408" s="12"/>
    </row>
    <row r="73409" spans="7:7" x14ac:dyDescent="0.2">
      <c r="G73409" s="12"/>
    </row>
    <row r="73410" spans="7:7" x14ac:dyDescent="0.2">
      <c r="G73410" s="12"/>
    </row>
    <row r="73411" spans="7:7" x14ac:dyDescent="0.2">
      <c r="G73411" s="12"/>
    </row>
    <row r="73412" spans="7:7" x14ac:dyDescent="0.2">
      <c r="G73412" s="12"/>
    </row>
    <row r="73413" spans="7:7" x14ac:dyDescent="0.2">
      <c r="G73413" s="12"/>
    </row>
    <row r="73414" spans="7:7" x14ac:dyDescent="0.2">
      <c r="G73414" s="12"/>
    </row>
    <row r="73415" spans="7:7" x14ac:dyDescent="0.2">
      <c r="G73415" s="12"/>
    </row>
    <row r="73416" spans="7:7" x14ac:dyDescent="0.2">
      <c r="G73416" s="12"/>
    </row>
    <row r="73417" spans="7:7" x14ac:dyDescent="0.2">
      <c r="G73417" s="12"/>
    </row>
    <row r="73418" spans="7:7" x14ac:dyDescent="0.2">
      <c r="G73418" s="12"/>
    </row>
    <row r="73419" spans="7:7" x14ac:dyDescent="0.2">
      <c r="G73419" s="12"/>
    </row>
    <row r="73420" spans="7:7" x14ac:dyDescent="0.2">
      <c r="G73420" s="12"/>
    </row>
    <row r="73421" spans="7:7" x14ac:dyDescent="0.2">
      <c r="G73421" s="12"/>
    </row>
    <row r="73422" spans="7:7" x14ac:dyDescent="0.2">
      <c r="G73422" s="12"/>
    </row>
    <row r="73423" spans="7:7" x14ac:dyDescent="0.2">
      <c r="G73423" s="12"/>
    </row>
    <row r="73424" spans="7:7" x14ac:dyDescent="0.2">
      <c r="G73424" s="12"/>
    </row>
    <row r="73425" spans="7:7" x14ac:dyDescent="0.2">
      <c r="G73425" s="12"/>
    </row>
    <row r="73426" spans="7:7" x14ac:dyDescent="0.2">
      <c r="G73426" s="12"/>
    </row>
    <row r="73427" spans="7:7" x14ac:dyDescent="0.2">
      <c r="G73427" s="12"/>
    </row>
    <row r="73428" spans="7:7" x14ac:dyDescent="0.2">
      <c r="G73428" s="12"/>
    </row>
    <row r="73429" spans="7:7" x14ac:dyDescent="0.2">
      <c r="G73429" s="12"/>
    </row>
    <row r="73430" spans="7:7" x14ac:dyDescent="0.2">
      <c r="G73430" s="12"/>
    </row>
    <row r="73431" spans="7:7" x14ac:dyDescent="0.2">
      <c r="G73431" s="12"/>
    </row>
    <row r="73432" spans="7:7" x14ac:dyDescent="0.2">
      <c r="G73432" s="12"/>
    </row>
    <row r="73433" spans="7:7" x14ac:dyDescent="0.2">
      <c r="G73433" s="12"/>
    </row>
    <row r="73434" spans="7:7" x14ac:dyDescent="0.2">
      <c r="G73434" s="12"/>
    </row>
    <row r="73435" spans="7:7" x14ac:dyDescent="0.2">
      <c r="G73435" s="12"/>
    </row>
    <row r="73436" spans="7:7" x14ac:dyDescent="0.2">
      <c r="G73436" s="12"/>
    </row>
    <row r="73437" spans="7:7" x14ac:dyDescent="0.2">
      <c r="G73437" s="12"/>
    </row>
    <row r="73438" spans="7:7" x14ac:dyDescent="0.2">
      <c r="G73438" s="12"/>
    </row>
    <row r="73439" spans="7:7" x14ac:dyDescent="0.2">
      <c r="G73439" s="12"/>
    </row>
    <row r="73440" spans="7:7" x14ac:dyDescent="0.2">
      <c r="G73440" s="12"/>
    </row>
    <row r="73441" spans="7:7" x14ac:dyDescent="0.2">
      <c r="G73441" s="12"/>
    </row>
    <row r="73442" spans="7:7" x14ac:dyDescent="0.2">
      <c r="G73442" s="12"/>
    </row>
    <row r="73443" spans="7:7" x14ac:dyDescent="0.2">
      <c r="G73443" s="12"/>
    </row>
    <row r="73444" spans="7:7" x14ac:dyDescent="0.2">
      <c r="G73444" s="12"/>
    </row>
    <row r="73445" spans="7:7" x14ac:dyDescent="0.2">
      <c r="G73445" s="12"/>
    </row>
    <row r="73446" spans="7:7" x14ac:dyDescent="0.2">
      <c r="G73446" s="12"/>
    </row>
    <row r="73447" spans="7:7" x14ac:dyDescent="0.2">
      <c r="G73447" s="12"/>
    </row>
    <row r="73448" spans="7:7" x14ac:dyDescent="0.2">
      <c r="G73448" s="12"/>
    </row>
    <row r="73449" spans="7:7" x14ac:dyDescent="0.2">
      <c r="G73449" s="12"/>
    </row>
    <row r="73450" spans="7:7" x14ac:dyDescent="0.2">
      <c r="G73450" s="12"/>
    </row>
    <row r="73451" spans="7:7" x14ac:dyDescent="0.2">
      <c r="G73451" s="12"/>
    </row>
    <row r="73452" spans="7:7" x14ac:dyDescent="0.2">
      <c r="G73452" s="12"/>
    </row>
    <row r="73453" spans="7:7" x14ac:dyDescent="0.2">
      <c r="G73453" s="12"/>
    </row>
    <row r="73454" spans="7:7" x14ac:dyDescent="0.2">
      <c r="G73454" s="12"/>
    </row>
    <row r="73455" spans="7:7" x14ac:dyDescent="0.2">
      <c r="G73455" s="12"/>
    </row>
    <row r="73456" spans="7:7" x14ac:dyDescent="0.2">
      <c r="G73456" s="12"/>
    </row>
    <row r="73457" spans="7:7" x14ac:dyDescent="0.2">
      <c r="G73457" s="12"/>
    </row>
    <row r="73458" spans="7:7" x14ac:dyDescent="0.2">
      <c r="G73458" s="12"/>
    </row>
    <row r="73459" spans="7:7" x14ac:dyDescent="0.2">
      <c r="G73459" s="12"/>
    </row>
    <row r="73460" spans="7:7" x14ac:dyDescent="0.2">
      <c r="G73460" s="12"/>
    </row>
    <row r="73461" spans="7:7" x14ac:dyDescent="0.2">
      <c r="G73461" s="12"/>
    </row>
    <row r="73462" spans="7:7" x14ac:dyDescent="0.2">
      <c r="G73462" s="12"/>
    </row>
    <row r="73463" spans="7:7" x14ac:dyDescent="0.2">
      <c r="G73463" s="12"/>
    </row>
    <row r="73464" spans="7:7" x14ac:dyDescent="0.2">
      <c r="G73464" s="12"/>
    </row>
    <row r="73465" spans="7:7" x14ac:dyDescent="0.2">
      <c r="G73465" s="12"/>
    </row>
    <row r="73466" spans="7:7" x14ac:dyDescent="0.2">
      <c r="G73466" s="12"/>
    </row>
    <row r="73467" spans="7:7" x14ac:dyDescent="0.2">
      <c r="G73467" s="12"/>
    </row>
    <row r="73468" spans="7:7" x14ac:dyDescent="0.2">
      <c r="G73468" s="12"/>
    </row>
    <row r="73469" spans="7:7" x14ac:dyDescent="0.2">
      <c r="G73469" s="12"/>
    </row>
    <row r="73470" spans="7:7" x14ac:dyDescent="0.2">
      <c r="G73470" s="12"/>
    </row>
    <row r="73471" spans="7:7" x14ac:dyDescent="0.2">
      <c r="G73471" s="12"/>
    </row>
    <row r="73472" spans="7:7" x14ac:dyDescent="0.2">
      <c r="G73472" s="12"/>
    </row>
    <row r="73473" spans="7:7" x14ac:dyDescent="0.2">
      <c r="G73473" s="12"/>
    </row>
    <row r="73474" spans="7:7" x14ac:dyDescent="0.2">
      <c r="G73474" s="12"/>
    </row>
    <row r="73475" spans="7:7" x14ac:dyDescent="0.2">
      <c r="G73475" s="12"/>
    </row>
    <row r="73476" spans="7:7" x14ac:dyDescent="0.2">
      <c r="G73476" s="12"/>
    </row>
    <row r="73477" spans="7:7" x14ac:dyDescent="0.2">
      <c r="G73477" s="12"/>
    </row>
    <row r="73478" spans="7:7" x14ac:dyDescent="0.2">
      <c r="G73478" s="12"/>
    </row>
    <row r="73479" spans="7:7" x14ac:dyDescent="0.2">
      <c r="G73479" s="12"/>
    </row>
    <row r="73480" spans="7:7" x14ac:dyDescent="0.2">
      <c r="G73480" s="12"/>
    </row>
    <row r="73481" spans="7:7" x14ac:dyDescent="0.2">
      <c r="G73481" s="12"/>
    </row>
    <row r="73482" spans="7:7" x14ac:dyDescent="0.2">
      <c r="G73482" s="12"/>
    </row>
    <row r="73483" spans="7:7" x14ac:dyDescent="0.2">
      <c r="G73483" s="12"/>
    </row>
    <row r="73484" spans="7:7" x14ac:dyDescent="0.2">
      <c r="G73484" s="12"/>
    </row>
    <row r="73485" spans="7:7" x14ac:dyDescent="0.2">
      <c r="G73485" s="12"/>
    </row>
    <row r="73486" spans="7:7" x14ac:dyDescent="0.2">
      <c r="G73486" s="12"/>
    </row>
    <row r="73487" spans="7:7" x14ac:dyDescent="0.2">
      <c r="G73487" s="12"/>
    </row>
    <row r="73488" spans="7:7" x14ac:dyDescent="0.2">
      <c r="G73488" s="12"/>
    </row>
    <row r="73489" spans="7:7" x14ac:dyDescent="0.2">
      <c r="G73489" s="12"/>
    </row>
    <row r="73490" spans="7:7" x14ac:dyDescent="0.2">
      <c r="G73490" s="12"/>
    </row>
    <row r="73491" spans="7:7" x14ac:dyDescent="0.2">
      <c r="G73491" s="12"/>
    </row>
    <row r="73492" spans="7:7" x14ac:dyDescent="0.2">
      <c r="G73492" s="12"/>
    </row>
    <row r="73493" spans="7:7" x14ac:dyDescent="0.2">
      <c r="G73493" s="12"/>
    </row>
    <row r="73494" spans="7:7" x14ac:dyDescent="0.2">
      <c r="G73494" s="12"/>
    </row>
    <row r="73495" spans="7:7" x14ac:dyDescent="0.2">
      <c r="G73495" s="12"/>
    </row>
    <row r="73496" spans="7:7" x14ac:dyDescent="0.2">
      <c r="G73496" s="12"/>
    </row>
    <row r="73497" spans="7:7" x14ac:dyDescent="0.2">
      <c r="G73497" s="12"/>
    </row>
    <row r="73498" spans="7:7" x14ac:dyDescent="0.2">
      <c r="G73498" s="12"/>
    </row>
    <row r="73499" spans="7:7" x14ac:dyDescent="0.2">
      <c r="G73499" s="12"/>
    </row>
    <row r="73500" spans="7:7" x14ac:dyDescent="0.2">
      <c r="G73500" s="12"/>
    </row>
    <row r="73501" spans="7:7" x14ac:dyDescent="0.2">
      <c r="G73501" s="12"/>
    </row>
    <row r="73502" spans="7:7" x14ac:dyDescent="0.2">
      <c r="G73502" s="12"/>
    </row>
    <row r="73503" spans="7:7" x14ac:dyDescent="0.2">
      <c r="G73503" s="12"/>
    </row>
    <row r="73504" spans="7:7" x14ac:dyDescent="0.2">
      <c r="G73504" s="12"/>
    </row>
    <row r="73505" spans="7:7" x14ac:dyDescent="0.2">
      <c r="G73505" s="12"/>
    </row>
    <row r="73506" spans="7:7" x14ac:dyDescent="0.2">
      <c r="G73506" s="12"/>
    </row>
    <row r="73507" spans="7:7" x14ac:dyDescent="0.2">
      <c r="G73507" s="12"/>
    </row>
    <row r="73508" spans="7:7" x14ac:dyDescent="0.2">
      <c r="G73508" s="12"/>
    </row>
    <row r="73509" spans="7:7" x14ac:dyDescent="0.2">
      <c r="G73509" s="12"/>
    </row>
    <row r="73510" spans="7:7" x14ac:dyDescent="0.2">
      <c r="G73510" s="12"/>
    </row>
    <row r="73511" spans="7:7" x14ac:dyDescent="0.2">
      <c r="G73511" s="12"/>
    </row>
    <row r="73512" spans="7:7" x14ac:dyDescent="0.2">
      <c r="G73512" s="12"/>
    </row>
    <row r="73513" spans="7:7" x14ac:dyDescent="0.2">
      <c r="G73513" s="12"/>
    </row>
    <row r="73514" spans="7:7" x14ac:dyDescent="0.2">
      <c r="G73514" s="12"/>
    </row>
    <row r="73515" spans="7:7" x14ac:dyDescent="0.2">
      <c r="G73515" s="12"/>
    </row>
    <row r="73516" spans="7:7" x14ac:dyDescent="0.2">
      <c r="G73516" s="12"/>
    </row>
    <row r="73517" spans="7:7" x14ac:dyDescent="0.2">
      <c r="G73517" s="12"/>
    </row>
    <row r="73518" spans="7:7" x14ac:dyDescent="0.2">
      <c r="G73518" s="12"/>
    </row>
    <row r="73519" spans="7:7" x14ac:dyDescent="0.2">
      <c r="G73519" s="12"/>
    </row>
    <row r="73520" spans="7:7" x14ac:dyDescent="0.2">
      <c r="G73520" s="12"/>
    </row>
    <row r="73521" spans="7:7" x14ac:dyDescent="0.2">
      <c r="G73521" s="12"/>
    </row>
    <row r="73522" spans="7:7" x14ac:dyDescent="0.2">
      <c r="G73522" s="12"/>
    </row>
    <row r="73523" spans="7:7" x14ac:dyDescent="0.2">
      <c r="G73523" s="12"/>
    </row>
    <row r="73524" spans="7:7" x14ac:dyDescent="0.2">
      <c r="G73524" s="12"/>
    </row>
    <row r="73525" spans="7:7" x14ac:dyDescent="0.2">
      <c r="G73525" s="12"/>
    </row>
    <row r="73526" spans="7:7" x14ac:dyDescent="0.2">
      <c r="G73526" s="12"/>
    </row>
    <row r="73527" spans="7:7" x14ac:dyDescent="0.2">
      <c r="G73527" s="12"/>
    </row>
    <row r="73528" spans="7:7" x14ac:dyDescent="0.2">
      <c r="G73528" s="12"/>
    </row>
    <row r="73529" spans="7:7" x14ac:dyDescent="0.2">
      <c r="G73529" s="12"/>
    </row>
    <row r="73530" spans="7:7" x14ac:dyDescent="0.2">
      <c r="G73530" s="12"/>
    </row>
    <row r="73531" spans="7:7" x14ac:dyDescent="0.2">
      <c r="G73531" s="12"/>
    </row>
    <row r="73532" spans="7:7" x14ac:dyDescent="0.2">
      <c r="G73532" s="12"/>
    </row>
    <row r="73533" spans="7:7" x14ac:dyDescent="0.2">
      <c r="G73533" s="12"/>
    </row>
    <row r="73534" spans="7:7" x14ac:dyDescent="0.2">
      <c r="G73534" s="12"/>
    </row>
    <row r="73535" spans="7:7" x14ac:dyDescent="0.2">
      <c r="G73535" s="12"/>
    </row>
    <row r="73536" spans="7:7" x14ac:dyDescent="0.2">
      <c r="G73536" s="12"/>
    </row>
    <row r="73537" spans="7:7" x14ac:dyDescent="0.2">
      <c r="G73537" s="12"/>
    </row>
    <row r="73538" spans="7:7" x14ac:dyDescent="0.2">
      <c r="G73538" s="12"/>
    </row>
    <row r="73539" spans="7:7" x14ac:dyDescent="0.2">
      <c r="G73539" s="12"/>
    </row>
    <row r="73540" spans="7:7" x14ac:dyDescent="0.2">
      <c r="G73540" s="12"/>
    </row>
    <row r="73541" spans="7:7" x14ac:dyDescent="0.2">
      <c r="G73541" s="12"/>
    </row>
    <row r="73542" spans="7:7" x14ac:dyDescent="0.2">
      <c r="G73542" s="12"/>
    </row>
    <row r="73543" spans="7:7" x14ac:dyDescent="0.2">
      <c r="G73543" s="12"/>
    </row>
    <row r="73544" spans="7:7" x14ac:dyDescent="0.2">
      <c r="G73544" s="12"/>
    </row>
    <row r="73545" spans="7:7" x14ac:dyDescent="0.2">
      <c r="G73545" s="12"/>
    </row>
    <row r="73546" spans="7:7" x14ac:dyDescent="0.2">
      <c r="G73546" s="12"/>
    </row>
    <row r="73547" spans="7:7" x14ac:dyDescent="0.2">
      <c r="G73547" s="12"/>
    </row>
    <row r="73548" spans="7:7" x14ac:dyDescent="0.2">
      <c r="G73548" s="12"/>
    </row>
    <row r="73549" spans="7:7" x14ac:dyDescent="0.2">
      <c r="G73549" s="12"/>
    </row>
    <row r="73550" spans="7:7" x14ac:dyDescent="0.2">
      <c r="G73550" s="12"/>
    </row>
    <row r="73551" spans="7:7" x14ac:dyDescent="0.2">
      <c r="G73551" s="12"/>
    </row>
    <row r="73552" spans="7:7" x14ac:dyDescent="0.2">
      <c r="G73552" s="12"/>
    </row>
    <row r="73553" spans="7:7" x14ac:dyDescent="0.2">
      <c r="G73553" s="12"/>
    </row>
    <row r="73554" spans="7:7" x14ac:dyDescent="0.2">
      <c r="G73554" s="12"/>
    </row>
    <row r="73555" spans="7:7" x14ac:dyDescent="0.2">
      <c r="G73555" s="12"/>
    </row>
    <row r="73556" spans="7:7" x14ac:dyDescent="0.2">
      <c r="G73556" s="12"/>
    </row>
    <row r="73557" spans="7:7" x14ac:dyDescent="0.2">
      <c r="G73557" s="12"/>
    </row>
    <row r="73558" spans="7:7" x14ac:dyDescent="0.2">
      <c r="G73558" s="12"/>
    </row>
    <row r="73559" spans="7:7" x14ac:dyDescent="0.2">
      <c r="G73559" s="12"/>
    </row>
    <row r="73560" spans="7:7" x14ac:dyDescent="0.2">
      <c r="G73560" s="12"/>
    </row>
    <row r="73561" spans="7:7" x14ac:dyDescent="0.2">
      <c r="G73561" s="12"/>
    </row>
    <row r="73562" spans="7:7" x14ac:dyDescent="0.2">
      <c r="G73562" s="12"/>
    </row>
    <row r="73563" spans="7:7" x14ac:dyDescent="0.2">
      <c r="G73563" s="12"/>
    </row>
    <row r="73564" spans="7:7" x14ac:dyDescent="0.2">
      <c r="G73564" s="12"/>
    </row>
    <row r="73565" spans="7:7" x14ac:dyDescent="0.2">
      <c r="G73565" s="12"/>
    </row>
    <row r="73566" spans="7:7" x14ac:dyDescent="0.2">
      <c r="G73566" s="12"/>
    </row>
    <row r="73567" spans="7:7" x14ac:dyDescent="0.2">
      <c r="G73567" s="12"/>
    </row>
    <row r="73568" spans="7:7" x14ac:dyDescent="0.2">
      <c r="G73568" s="12"/>
    </row>
    <row r="73569" spans="7:7" x14ac:dyDescent="0.2">
      <c r="G73569" s="12"/>
    </row>
    <row r="73570" spans="7:7" x14ac:dyDescent="0.2">
      <c r="G73570" s="12"/>
    </row>
    <row r="73571" spans="7:7" x14ac:dyDescent="0.2">
      <c r="G73571" s="12"/>
    </row>
    <row r="73572" spans="7:7" x14ac:dyDescent="0.2">
      <c r="G73572" s="12"/>
    </row>
    <row r="73573" spans="7:7" x14ac:dyDescent="0.2">
      <c r="G73573" s="12"/>
    </row>
    <row r="73574" spans="7:7" x14ac:dyDescent="0.2">
      <c r="G73574" s="12"/>
    </row>
    <row r="73575" spans="7:7" x14ac:dyDescent="0.2">
      <c r="G73575" s="12"/>
    </row>
    <row r="73576" spans="7:7" x14ac:dyDescent="0.2">
      <c r="G73576" s="12"/>
    </row>
    <row r="73577" spans="7:7" x14ac:dyDescent="0.2">
      <c r="G73577" s="12"/>
    </row>
    <row r="73578" spans="7:7" x14ac:dyDescent="0.2">
      <c r="G73578" s="12"/>
    </row>
    <row r="73579" spans="7:7" x14ac:dyDescent="0.2">
      <c r="G73579" s="12"/>
    </row>
    <row r="73580" spans="7:7" x14ac:dyDescent="0.2">
      <c r="G73580" s="12"/>
    </row>
    <row r="73581" spans="7:7" x14ac:dyDescent="0.2">
      <c r="G73581" s="12"/>
    </row>
    <row r="73582" spans="7:7" x14ac:dyDescent="0.2">
      <c r="G73582" s="12"/>
    </row>
    <row r="73583" spans="7:7" x14ac:dyDescent="0.2">
      <c r="G73583" s="12"/>
    </row>
    <row r="73584" spans="7:7" x14ac:dyDescent="0.2">
      <c r="G73584" s="12"/>
    </row>
    <row r="73585" spans="7:7" x14ac:dyDescent="0.2">
      <c r="G73585" s="12"/>
    </row>
    <row r="73586" spans="7:7" x14ac:dyDescent="0.2">
      <c r="G73586" s="12"/>
    </row>
    <row r="73587" spans="7:7" x14ac:dyDescent="0.2">
      <c r="G73587" s="12"/>
    </row>
    <row r="73588" spans="7:7" x14ac:dyDescent="0.2">
      <c r="G73588" s="12"/>
    </row>
    <row r="73589" spans="7:7" x14ac:dyDescent="0.2">
      <c r="G73589" s="12"/>
    </row>
    <row r="73590" spans="7:7" x14ac:dyDescent="0.2">
      <c r="G73590" s="12"/>
    </row>
    <row r="73591" spans="7:7" x14ac:dyDescent="0.2">
      <c r="G73591" s="12"/>
    </row>
    <row r="73592" spans="7:7" x14ac:dyDescent="0.2">
      <c r="G73592" s="12"/>
    </row>
    <row r="73593" spans="7:7" x14ac:dyDescent="0.2">
      <c r="G73593" s="12"/>
    </row>
    <row r="73594" spans="7:7" x14ac:dyDescent="0.2">
      <c r="G73594" s="12"/>
    </row>
    <row r="73595" spans="7:7" x14ac:dyDescent="0.2">
      <c r="G73595" s="12"/>
    </row>
    <row r="73596" spans="7:7" x14ac:dyDescent="0.2">
      <c r="G73596" s="12"/>
    </row>
    <row r="73597" spans="7:7" x14ac:dyDescent="0.2">
      <c r="G73597" s="12"/>
    </row>
    <row r="73598" spans="7:7" x14ac:dyDescent="0.2">
      <c r="G73598" s="12"/>
    </row>
    <row r="73599" spans="7:7" x14ac:dyDescent="0.2">
      <c r="G73599" s="12"/>
    </row>
    <row r="73600" spans="7:7" x14ac:dyDescent="0.2">
      <c r="G73600" s="12"/>
    </row>
    <row r="73601" spans="7:7" x14ac:dyDescent="0.2">
      <c r="G73601" s="12"/>
    </row>
    <row r="73602" spans="7:7" x14ac:dyDescent="0.2">
      <c r="G73602" s="12"/>
    </row>
    <row r="73603" spans="7:7" x14ac:dyDescent="0.2">
      <c r="G73603" s="12"/>
    </row>
    <row r="73604" spans="7:7" x14ac:dyDescent="0.2">
      <c r="G73604" s="12"/>
    </row>
    <row r="73605" spans="7:7" x14ac:dyDescent="0.2">
      <c r="G73605" s="12"/>
    </row>
    <row r="73606" spans="7:7" x14ac:dyDescent="0.2">
      <c r="G73606" s="12"/>
    </row>
    <row r="73607" spans="7:7" x14ac:dyDescent="0.2">
      <c r="G73607" s="12"/>
    </row>
    <row r="73608" spans="7:7" x14ac:dyDescent="0.2">
      <c r="G73608" s="12"/>
    </row>
    <row r="73609" spans="7:7" x14ac:dyDescent="0.2">
      <c r="G73609" s="12"/>
    </row>
    <row r="73610" spans="7:7" x14ac:dyDescent="0.2">
      <c r="G73610" s="12"/>
    </row>
    <row r="73611" spans="7:7" x14ac:dyDescent="0.2">
      <c r="G73611" s="12"/>
    </row>
    <row r="73612" spans="7:7" x14ac:dyDescent="0.2">
      <c r="G73612" s="12"/>
    </row>
    <row r="73613" spans="7:7" x14ac:dyDescent="0.2">
      <c r="G73613" s="12"/>
    </row>
    <row r="73614" spans="7:7" x14ac:dyDescent="0.2">
      <c r="G73614" s="12"/>
    </row>
    <row r="73615" spans="7:7" x14ac:dyDescent="0.2">
      <c r="G73615" s="12"/>
    </row>
    <row r="73616" spans="7:7" x14ac:dyDescent="0.2">
      <c r="G73616" s="12"/>
    </row>
    <row r="73617" spans="7:7" x14ac:dyDescent="0.2">
      <c r="G73617" s="12"/>
    </row>
    <row r="73618" spans="7:7" x14ac:dyDescent="0.2">
      <c r="G73618" s="12"/>
    </row>
    <row r="73619" spans="7:7" x14ac:dyDescent="0.2">
      <c r="G73619" s="12"/>
    </row>
    <row r="73620" spans="7:7" x14ac:dyDescent="0.2">
      <c r="G73620" s="12"/>
    </row>
    <row r="73621" spans="7:7" x14ac:dyDescent="0.2">
      <c r="G73621" s="12"/>
    </row>
    <row r="73622" spans="7:7" x14ac:dyDescent="0.2">
      <c r="G73622" s="12"/>
    </row>
    <row r="73623" spans="7:7" x14ac:dyDescent="0.2">
      <c r="G73623" s="12"/>
    </row>
    <row r="73624" spans="7:7" x14ac:dyDescent="0.2">
      <c r="G73624" s="12"/>
    </row>
    <row r="73625" spans="7:7" x14ac:dyDescent="0.2">
      <c r="G73625" s="12"/>
    </row>
    <row r="73626" spans="7:7" x14ac:dyDescent="0.2">
      <c r="G73626" s="12"/>
    </row>
    <row r="73627" spans="7:7" x14ac:dyDescent="0.2">
      <c r="G73627" s="12"/>
    </row>
    <row r="73628" spans="7:7" x14ac:dyDescent="0.2">
      <c r="G73628" s="12"/>
    </row>
    <row r="73629" spans="7:7" x14ac:dyDescent="0.2">
      <c r="G73629" s="12"/>
    </row>
    <row r="73630" spans="7:7" x14ac:dyDescent="0.2">
      <c r="G73630" s="12"/>
    </row>
    <row r="73631" spans="7:7" x14ac:dyDescent="0.2">
      <c r="G73631" s="12"/>
    </row>
    <row r="73632" spans="7:7" x14ac:dyDescent="0.2">
      <c r="G73632" s="12"/>
    </row>
    <row r="73633" spans="7:7" x14ac:dyDescent="0.2">
      <c r="G73633" s="12"/>
    </row>
    <row r="73634" spans="7:7" x14ac:dyDescent="0.2">
      <c r="G73634" s="12"/>
    </row>
    <row r="73635" spans="7:7" x14ac:dyDescent="0.2">
      <c r="G73635" s="12"/>
    </row>
    <row r="73636" spans="7:7" x14ac:dyDescent="0.2">
      <c r="G73636" s="12"/>
    </row>
    <row r="73637" spans="7:7" x14ac:dyDescent="0.2">
      <c r="G73637" s="12"/>
    </row>
    <row r="73638" spans="7:7" x14ac:dyDescent="0.2">
      <c r="G73638" s="12"/>
    </row>
    <row r="73639" spans="7:7" x14ac:dyDescent="0.2">
      <c r="G73639" s="12"/>
    </row>
    <row r="73640" spans="7:7" x14ac:dyDescent="0.2">
      <c r="G73640" s="12"/>
    </row>
    <row r="73641" spans="7:7" x14ac:dyDescent="0.2">
      <c r="G73641" s="12"/>
    </row>
    <row r="73642" spans="7:7" x14ac:dyDescent="0.2">
      <c r="G73642" s="12"/>
    </row>
    <row r="73643" spans="7:7" x14ac:dyDescent="0.2">
      <c r="G73643" s="12"/>
    </row>
    <row r="73644" spans="7:7" x14ac:dyDescent="0.2">
      <c r="G73644" s="12"/>
    </row>
    <row r="73645" spans="7:7" x14ac:dyDescent="0.2">
      <c r="G73645" s="12"/>
    </row>
    <row r="73646" spans="7:7" x14ac:dyDescent="0.2">
      <c r="G73646" s="12"/>
    </row>
    <row r="73647" spans="7:7" x14ac:dyDescent="0.2">
      <c r="G73647" s="12"/>
    </row>
    <row r="73648" spans="7:7" x14ac:dyDescent="0.2">
      <c r="G73648" s="12"/>
    </row>
    <row r="73649" spans="7:7" x14ac:dyDescent="0.2">
      <c r="G73649" s="12"/>
    </row>
    <row r="73650" spans="7:7" x14ac:dyDescent="0.2">
      <c r="G73650" s="12"/>
    </row>
    <row r="73651" spans="7:7" x14ac:dyDescent="0.2">
      <c r="G73651" s="12"/>
    </row>
    <row r="73652" spans="7:7" x14ac:dyDescent="0.2">
      <c r="G73652" s="12"/>
    </row>
    <row r="73653" spans="7:7" x14ac:dyDescent="0.2">
      <c r="G73653" s="12"/>
    </row>
    <row r="73654" spans="7:7" x14ac:dyDescent="0.2">
      <c r="G73654" s="12"/>
    </row>
    <row r="73655" spans="7:7" x14ac:dyDescent="0.2">
      <c r="G73655" s="12"/>
    </row>
    <row r="73656" spans="7:7" x14ac:dyDescent="0.2">
      <c r="G73656" s="12"/>
    </row>
    <row r="73657" spans="7:7" x14ac:dyDescent="0.2">
      <c r="G73657" s="12"/>
    </row>
    <row r="73658" spans="7:7" x14ac:dyDescent="0.2">
      <c r="G73658" s="12"/>
    </row>
    <row r="73659" spans="7:7" x14ac:dyDescent="0.2">
      <c r="G73659" s="12"/>
    </row>
    <row r="73660" spans="7:7" x14ac:dyDescent="0.2">
      <c r="G73660" s="12"/>
    </row>
    <row r="73661" spans="7:7" x14ac:dyDescent="0.2">
      <c r="G73661" s="12"/>
    </row>
    <row r="73662" spans="7:7" x14ac:dyDescent="0.2">
      <c r="G73662" s="12"/>
    </row>
    <row r="73663" spans="7:7" x14ac:dyDescent="0.2">
      <c r="G73663" s="12"/>
    </row>
    <row r="73664" spans="7:7" x14ac:dyDescent="0.2">
      <c r="G73664" s="12"/>
    </row>
    <row r="73665" spans="7:7" x14ac:dyDescent="0.2">
      <c r="G73665" s="12"/>
    </row>
    <row r="73666" spans="7:7" x14ac:dyDescent="0.2">
      <c r="G73666" s="12"/>
    </row>
    <row r="73667" spans="7:7" x14ac:dyDescent="0.2">
      <c r="G73667" s="12"/>
    </row>
    <row r="73668" spans="7:7" x14ac:dyDescent="0.2">
      <c r="G73668" s="12"/>
    </row>
    <row r="73669" spans="7:7" x14ac:dyDescent="0.2">
      <c r="G73669" s="12"/>
    </row>
    <row r="73670" spans="7:7" x14ac:dyDescent="0.2">
      <c r="G73670" s="12"/>
    </row>
    <row r="73671" spans="7:7" x14ac:dyDescent="0.2">
      <c r="G73671" s="12"/>
    </row>
    <row r="73672" spans="7:7" x14ac:dyDescent="0.2">
      <c r="G73672" s="12"/>
    </row>
    <row r="73673" spans="7:7" x14ac:dyDescent="0.2">
      <c r="G73673" s="12"/>
    </row>
    <row r="73674" spans="7:7" x14ac:dyDescent="0.2">
      <c r="G73674" s="12"/>
    </row>
    <row r="73675" spans="7:7" x14ac:dyDescent="0.2">
      <c r="G73675" s="12"/>
    </row>
    <row r="73676" spans="7:7" x14ac:dyDescent="0.2">
      <c r="G73676" s="12"/>
    </row>
    <row r="73677" spans="7:7" x14ac:dyDescent="0.2">
      <c r="G73677" s="12"/>
    </row>
    <row r="73678" spans="7:7" x14ac:dyDescent="0.2">
      <c r="G73678" s="12"/>
    </row>
    <row r="73679" spans="7:7" x14ac:dyDescent="0.2">
      <c r="G73679" s="12"/>
    </row>
    <row r="73680" spans="7:7" x14ac:dyDescent="0.2">
      <c r="G73680" s="12"/>
    </row>
    <row r="73681" spans="7:7" x14ac:dyDescent="0.2">
      <c r="G73681" s="12"/>
    </row>
    <row r="73682" spans="7:7" x14ac:dyDescent="0.2">
      <c r="G73682" s="12"/>
    </row>
    <row r="73683" spans="7:7" x14ac:dyDescent="0.2">
      <c r="G73683" s="12"/>
    </row>
    <row r="73684" spans="7:7" x14ac:dyDescent="0.2">
      <c r="G73684" s="12"/>
    </row>
    <row r="73685" spans="7:7" x14ac:dyDescent="0.2">
      <c r="G73685" s="12"/>
    </row>
    <row r="73686" spans="7:7" x14ac:dyDescent="0.2">
      <c r="G73686" s="12"/>
    </row>
    <row r="73687" spans="7:7" x14ac:dyDescent="0.2">
      <c r="G73687" s="12"/>
    </row>
    <row r="73688" spans="7:7" x14ac:dyDescent="0.2">
      <c r="G73688" s="12"/>
    </row>
    <row r="73689" spans="7:7" x14ac:dyDescent="0.2">
      <c r="G73689" s="12"/>
    </row>
    <row r="73690" spans="7:7" x14ac:dyDescent="0.2">
      <c r="G73690" s="12"/>
    </row>
    <row r="73691" spans="7:7" x14ac:dyDescent="0.2">
      <c r="G73691" s="12"/>
    </row>
    <row r="73692" spans="7:7" x14ac:dyDescent="0.2">
      <c r="G73692" s="12"/>
    </row>
    <row r="73693" spans="7:7" x14ac:dyDescent="0.2">
      <c r="G73693" s="12"/>
    </row>
    <row r="73694" spans="7:7" x14ac:dyDescent="0.2">
      <c r="G73694" s="12"/>
    </row>
    <row r="73695" spans="7:7" x14ac:dyDescent="0.2">
      <c r="G73695" s="12"/>
    </row>
    <row r="73696" spans="7:7" x14ac:dyDescent="0.2">
      <c r="G73696" s="12"/>
    </row>
    <row r="73697" spans="7:7" x14ac:dyDescent="0.2">
      <c r="G73697" s="12"/>
    </row>
    <row r="73698" spans="7:7" x14ac:dyDescent="0.2">
      <c r="G73698" s="12"/>
    </row>
    <row r="73699" spans="7:7" x14ac:dyDescent="0.2">
      <c r="G73699" s="12"/>
    </row>
    <row r="73700" spans="7:7" x14ac:dyDescent="0.2">
      <c r="G73700" s="12"/>
    </row>
    <row r="73701" spans="7:7" x14ac:dyDescent="0.2">
      <c r="G73701" s="12"/>
    </row>
    <row r="73702" spans="7:7" x14ac:dyDescent="0.2">
      <c r="G73702" s="12"/>
    </row>
    <row r="73703" spans="7:7" x14ac:dyDescent="0.2">
      <c r="G73703" s="12"/>
    </row>
    <row r="73704" spans="7:7" x14ac:dyDescent="0.2">
      <c r="G73704" s="12"/>
    </row>
    <row r="73705" spans="7:7" x14ac:dyDescent="0.2">
      <c r="G73705" s="12"/>
    </row>
    <row r="73706" spans="7:7" x14ac:dyDescent="0.2">
      <c r="G73706" s="12"/>
    </row>
    <row r="73707" spans="7:7" x14ac:dyDescent="0.2">
      <c r="G73707" s="12"/>
    </row>
    <row r="73708" spans="7:7" x14ac:dyDescent="0.2">
      <c r="G73708" s="12"/>
    </row>
    <row r="73709" spans="7:7" x14ac:dyDescent="0.2">
      <c r="G73709" s="12"/>
    </row>
    <row r="73710" spans="7:7" x14ac:dyDescent="0.2">
      <c r="G73710" s="12"/>
    </row>
    <row r="73711" spans="7:7" x14ac:dyDescent="0.2">
      <c r="G73711" s="12"/>
    </row>
    <row r="73712" spans="7:7" x14ac:dyDescent="0.2">
      <c r="G73712" s="12"/>
    </row>
    <row r="73713" spans="7:7" x14ac:dyDescent="0.2">
      <c r="G73713" s="12"/>
    </row>
    <row r="73714" spans="7:7" x14ac:dyDescent="0.2">
      <c r="G73714" s="12"/>
    </row>
    <row r="73715" spans="7:7" x14ac:dyDescent="0.2">
      <c r="G73715" s="12"/>
    </row>
    <row r="73716" spans="7:7" x14ac:dyDescent="0.2">
      <c r="G73716" s="12"/>
    </row>
    <row r="73717" spans="7:7" x14ac:dyDescent="0.2">
      <c r="G73717" s="12"/>
    </row>
    <row r="73718" spans="7:7" x14ac:dyDescent="0.2">
      <c r="G73718" s="12"/>
    </row>
    <row r="73719" spans="7:7" x14ac:dyDescent="0.2">
      <c r="G73719" s="12"/>
    </row>
    <row r="73720" spans="7:7" x14ac:dyDescent="0.2">
      <c r="G73720" s="12"/>
    </row>
    <row r="73721" spans="7:7" x14ac:dyDescent="0.2">
      <c r="G73721" s="12"/>
    </row>
    <row r="73722" spans="7:7" x14ac:dyDescent="0.2">
      <c r="G73722" s="12"/>
    </row>
    <row r="73723" spans="7:7" x14ac:dyDescent="0.2">
      <c r="G73723" s="12"/>
    </row>
    <row r="73724" spans="7:7" x14ac:dyDescent="0.2">
      <c r="G73724" s="12"/>
    </row>
    <row r="73725" spans="7:7" x14ac:dyDescent="0.2">
      <c r="G73725" s="12"/>
    </row>
    <row r="73726" spans="7:7" x14ac:dyDescent="0.2">
      <c r="G73726" s="12"/>
    </row>
    <row r="73727" spans="7:7" x14ac:dyDescent="0.2">
      <c r="G73727" s="12"/>
    </row>
    <row r="73728" spans="7:7" x14ac:dyDescent="0.2">
      <c r="G73728" s="12"/>
    </row>
    <row r="73729" spans="7:7" x14ac:dyDescent="0.2">
      <c r="G73729" s="12"/>
    </row>
    <row r="73730" spans="7:7" x14ac:dyDescent="0.2">
      <c r="G73730" s="12"/>
    </row>
    <row r="73731" spans="7:7" x14ac:dyDescent="0.2">
      <c r="G73731" s="12"/>
    </row>
    <row r="73732" spans="7:7" x14ac:dyDescent="0.2">
      <c r="G73732" s="12"/>
    </row>
    <row r="73733" spans="7:7" x14ac:dyDescent="0.2">
      <c r="G73733" s="12"/>
    </row>
    <row r="73734" spans="7:7" x14ac:dyDescent="0.2">
      <c r="G73734" s="12"/>
    </row>
    <row r="73735" spans="7:7" x14ac:dyDescent="0.2">
      <c r="G73735" s="12"/>
    </row>
    <row r="73736" spans="7:7" x14ac:dyDescent="0.2">
      <c r="G73736" s="12"/>
    </row>
    <row r="73737" spans="7:7" x14ac:dyDescent="0.2">
      <c r="G73737" s="12"/>
    </row>
    <row r="73738" spans="7:7" x14ac:dyDescent="0.2">
      <c r="G73738" s="12"/>
    </row>
    <row r="73739" spans="7:7" x14ac:dyDescent="0.2">
      <c r="G73739" s="12"/>
    </row>
    <row r="73740" spans="7:7" x14ac:dyDescent="0.2">
      <c r="G73740" s="12"/>
    </row>
    <row r="73741" spans="7:7" x14ac:dyDescent="0.2">
      <c r="G73741" s="12"/>
    </row>
    <row r="73742" spans="7:7" x14ac:dyDescent="0.2">
      <c r="G73742" s="12"/>
    </row>
    <row r="73743" spans="7:7" x14ac:dyDescent="0.2">
      <c r="G73743" s="12"/>
    </row>
    <row r="73744" spans="7:7" x14ac:dyDescent="0.2">
      <c r="G73744" s="12"/>
    </row>
    <row r="73745" spans="7:7" x14ac:dyDescent="0.2">
      <c r="G73745" s="12"/>
    </row>
    <row r="73746" spans="7:7" x14ac:dyDescent="0.2">
      <c r="G73746" s="12"/>
    </row>
    <row r="73747" spans="7:7" x14ac:dyDescent="0.2">
      <c r="G73747" s="12"/>
    </row>
    <row r="73748" spans="7:7" x14ac:dyDescent="0.2">
      <c r="G73748" s="12"/>
    </row>
    <row r="73749" spans="7:7" x14ac:dyDescent="0.2">
      <c r="G73749" s="12"/>
    </row>
    <row r="73750" spans="7:7" x14ac:dyDescent="0.2">
      <c r="G73750" s="12"/>
    </row>
    <row r="73751" spans="7:7" x14ac:dyDescent="0.2">
      <c r="G73751" s="12"/>
    </row>
    <row r="73752" spans="7:7" x14ac:dyDescent="0.2">
      <c r="G73752" s="12"/>
    </row>
    <row r="73753" spans="7:7" x14ac:dyDescent="0.2">
      <c r="G73753" s="12"/>
    </row>
    <row r="73754" spans="7:7" x14ac:dyDescent="0.2">
      <c r="G73754" s="12"/>
    </row>
    <row r="73755" spans="7:7" x14ac:dyDescent="0.2">
      <c r="G73755" s="12"/>
    </row>
    <row r="73756" spans="7:7" x14ac:dyDescent="0.2">
      <c r="G73756" s="12"/>
    </row>
    <row r="73757" spans="7:7" x14ac:dyDescent="0.2">
      <c r="G73757" s="12"/>
    </row>
    <row r="73758" spans="7:7" x14ac:dyDescent="0.2">
      <c r="G73758" s="12"/>
    </row>
    <row r="73759" spans="7:7" x14ac:dyDescent="0.2">
      <c r="G73759" s="12"/>
    </row>
    <row r="73760" spans="7:7" x14ac:dyDescent="0.2">
      <c r="G73760" s="12"/>
    </row>
    <row r="73761" spans="7:7" x14ac:dyDescent="0.2">
      <c r="G73761" s="12"/>
    </row>
    <row r="73762" spans="7:7" x14ac:dyDescent="0.2">
      <c r="G73762" s="12"/>
    </row>
    <row r="73763" spans="7:7" x14ac:dyDescent="0.2">
      <c r="G73763" s="12"/>
    </row>
    <row r="73764" spans="7:7" x14ac:dyDescent="0.2">
      <c r="G73764" s="12"/>
    </row>
    <row r="73765" spans="7:7" x14ac:dyDescent="0.2">
      <c r="G73765" s="12"/>
    </row>
    <row r="73766" spans="7:7" x14ac:dyDescent="0.2">
      <c r="G73766" s="12"/>
    </row>
    <row r="73767" spans="7:7" x14ac:dyDescent="0.2">
      <c r="G73767" s="12"/>
    </row>
    <row r="73768" spans="7:7" x14ac:dyDescent="0.2">
      <c r="G73768" s="12"/>
    </row>
    <row r="73769" spans="7:7" x14ac:dyDescent="0.2">
      <c r="G73769" s="12"/>
    </row>
    <row r="73770" spans="7:7" x14ac:dyDescent="0.2">
      <c r="G73770" s="12"/>
    </row>
    <row r="73771" spans="7:7" x14ac:dyDescent="0.2">
      <c r="G73771" s="12"/>
    </row>
    <row r="73772" spans="7:7" x14ac:dyDescent="0.2">
      <c r="G73772" s="12"/>
    </row>
    <row r="73773" spans="7:7" x14ac:dyDescent="0.2">
      <c r="G73773" s="12"/>
    </row>
    <row r="73774" spans="7:7" x14ac:dyDescent="0.2">
      <c r="G73774" s="12"/>
    </row>
    <row r="73775" spans="7:7" x14ac:dyDescent="0.2">
      <c r="G73775" s="12"/>
    </row>
    <row r="73776" spans="7:7" x14ac:dyDescent="0.2">
      <c r="G73776" s="12"/>
    </row>
    <row r="73777" spans="7:7" x14ac:dyDescent="0.2">
      <c r="G73777" s="12"/>
    </row>
    <row r="73778" spans="7:7" x14ac:dyDescent="0.2">
      <c r="G73778" s="12"/>
    </row>
    <row r="73779" spans="7:7" x14ac:dyDescent="0.2">
      <c r="G73779" s="12"/>
    </row>
    <row r="73780" spans="7:7" x14ac:dyDescent="0.2">
      <c r="G73780" s="12"/>
    </row>
    <row r="73781" spans="7:7" x14ac:dyDescent="0.2">
      <c r="G73781" s="12"/>
    </row>
    <row r="73782" spans="7:7" x14ac:dyDescent="0.2">
      <c r="G73782" s="12"/>
    </row>
    <row r="73783" spans="7:7" x14ac:dyDescent="0.2">
      <c r="G73783" s="12"/>
    </row>
    <row r="73784" spans="7:7" x14ac:dyDescent="0.2">
      <c r="G73784" s="12"/>
    </row>
    <row r="73785" spans="7:7" x14ac:dyDescent="0.2">
      <c r="G73785" s="12"/>
    </row>
    <row r="73786" spans="7:7" x14ac:dyDescent="0.2">
      <c r="G73786" s="12"/>
    </row>
    <row r="73787" spans="7:7" x14ac:dyDescent="0.2">
      <c r="G73787" s="12"/>
    </row>
    <row r="73788" spans="7:7" x14ac:dyDescent="0.2">
      <c r="G73788" s="12"/>
    </row>
    <row r="73789" spans="7:7" x14ac:dyDescent="0.2">
      <c r="G73789" s="12"/>
    </row>
    <row r="73790" spans="7:7" x14ac:dyDescent="0.2">
      <c r="G73790" s="12"/>
    </row>
    <row r="73791" spans="7:7" x14ac:dyDescent="0.2">
      <c r="G73791" s="12"/>
    </row>
    <row r="73792" spans="7:7" x14ac:dyDescent="0.2">
      <c r="G73792" s="12"/>
    </row>
    <row r="73793" spans="7:7" x14ac:dyDescent="0.2">
      <c r="G73793" s="12"/>
    </row>
    <row r="73794" spans="7:7" x14ac:dyDescent="0.2">
      <c r="G73794" s="12"/>
    </row>
    <row r="73795" spans="7:7" x14ac:dyDescent="0.2">
      <c r="G73795" s="12"/>
    </row>
    <row r="73796" spans="7:7" x14ac:dyDescent="0.2">
      <c r="G73796" s="12"/>
    </row>
    <row r="73797" spans="7:7" x14ac:dyDescent="0.2">
      <c r="G73797" s="12"/>
    </row>
    <row r="73798" spans="7:7" x14ac:dyDescent="0.2">
      <c r="G73798" s="12"/>
    </row>
    <row r="73799" spans="7:7" x14ac:dyDescent="0.2">
      <c r="G73799" s="12"/>
    </row>
    <row r="73800" spans="7:7" x14ac:dyDescent="0.2">
      <c r="G73800" s="12"/>
    </row>
    <row r="73801" spans="7:7" x14ac:dyDescent="0.2">
      <c r="G73801" s="12"/>
    </row>
    <row r="73802" spans="7:7" x14ac:dyDescent="0.2">
      <c r="G73802" s="12"/>
    </row>
    <row r="73803" spans="7:7" x14ac:dyDescent="0.2">
      <c r="G73803" s="12"/>
    </row>
    <row r="73804" spans="7:7" x14ac:dyDescent="0.2">
      <c r="G73804" s="12"/>
    </row>
    <row r="73805" spans="7:7" x14ac:dyDescent="0.2">
      <c r="G73805" s="12"/>
    </row>
    <row r="73806" spans="7:7" x14ac:dyDescent="0.2">
      <c r="G73806" s="12"/>
    </row>
    <row r="73807" spans="7:7" x14ac:dyDescent="0.2">
      <c r="G73807" s="12"/>
    </row>
    <row r="73808" spans="7:7" x14ac:dyDescent="0.2">
      <c r="G73808" s="12"/>
    </row>
    <row r="73809" spans="7:7" x14ac:dyDescent="0.2">
      <c r="G73809" s="12"/>
    </row>
    <row r="73810" spans="7:7" x14ac:dyDescent="0.2">
      <c r="G73810" s="12"/>
    </row>
    <row r="73811" spans="7:7" x14ac:dyDescent="0.2">
      <c r="G73811" s="12"/>
    </row>
    <row r="73812" spans="7:7" x14ac:dyDescent="0.2">
      <c r="G73812" s="12"/>
    </row>
    <row r="73813" spans="7:7" x14ac:dyDescent="0.2">
      <c r="G73813" s="12"/>
    </row>
    <row r="73814" spans="7:7" x14ac:dyDescent="0.2">
      <c r="G73814" s="12"/>
    </row>
    <row r="73815" spans="7:7" x14ac:dyDescent="0.2">
      <c r="G73815" s="12"/>
    </row>
    <row r="73816" spans="7:7" x14ac:dyDescent="0.2">
      <c r="G73816" s="12"/>
    </row>
    <row r="73817" spans="7:7" x14ac:dyDescent="0.2">
      <c r="G73817" s="12"/>
    </row>
    <row r="73818" spans="7:7" x14ac:dyDescent="0.2">
      <c r="G73818" s="12"/>
    </row>
    <row r="73819" spans="7:7" x14ac:dyDescent="0.2">
      <c r="G73819" s="12"/>
    </row>
    <row r="73820" spans="7:7" x14ac:dyDescent="0.2">
      <c r="G73820" s="12"/>
    </row>
    <row r="73821" spans="7:7" x14ac:dyDescent="0.2">
      <c r="G73821" s="12"/>
    </row>
    <row r="73822" spans="7:7" x14ac:dyDescent="0.2">
      <c r="G73822" s="12"/>
    </row>
    <row r="73823" spans="7:7" x14ac:dyDescent="0.2">
      <c r="G73823" s="12"/>
    </row>
    <row r="73824" spans="7:7" x14ac:dyDescent="0.2">
      <c r="G73824" s="12"/>
    </row>
    <row r="73825" spans="7:7" x14ac:dyDescent="0.2">
      <c r="G73825" s="12"/>
    </row>
    <row r="73826" spans="7:7" x14ac:dyDescent="0.2">
      <c r="G73826" s="12"/>
    </row>
    <row r="73827" spans="7:7" x14ac:dyDescent="0.2">
      <c r="G73827" s="12"/>
    </row>
    <row r="73828" spans="7:7" x14ac:dyDescent="0.2">
      <c r="G73828" s="12"/>
    </row>
    <row r="73829" spans="7:7" x14ac:dyDescent="0.2">
      <c r="G73829" s="12"/>
    </row>
    <row r="73830" spans="7:7" x14ac:dyDescent="0.2">
      <c r="G73830" s="12"/>
    </row>
    <row r="73831" spans="7:7" x14ac:dyDescent="0.2">
      <c r="G73831" s="12"/>
    </row>
    <row r="73832" spans="7:7" x14ac:dyDescent="0.2">
      <c r="G73832" s="12"/>
    </row>
    <row r="73833" spans="7:7" x14ac:dyDescent="0.2">
      <c r="G73833" s="12"/>
    </row>
    <row r="73834" spans="7:7" x14ac:dyDescent="0.2">
      <c r="G73834" s="12"/>
    </row>
    <row r="73835" spans="7:7" x14ac:dyDescent="0.2">
      <c r="G73835" s="12"/>
    </row>
    <row r="73836" spans="7:7" x14ac:dyDescent="0.2">
      <c r="G73836" s="12"/>
    </row>
    <row r="73837" spans="7:7" x14ac:dyDescent="0.2">
      <c r="G73837" s="12"/>
    </row>
    <row r="73838" spans="7:7" x14ac:dyDescent="0.2">
      <c r="G73838" s="12"/>
    </row>
    <row r="73839" spans="7:7" x14ac:dyDescent="0.2">
      <c r="G73839" s="12"/>
    </row>
    <row r="73840" spans="7:7" x14ac:dyDescent="0.2">
      <c r="G73840" s="12"/>
    </row>
    <row r="73841" spans="7:7" x14ac:dyDescent="0.2">
      <c r="G73841" s="12"/>
    </row>
    <row r="73842" spans="7:7" x14ac:dyDescent="0.2">
      <c r="G73842" s="12"/>
    </row>
    <row r="73843" spans="7:7" x14ac:dyDescent="0.2">
      <c r="G73843" s="12"/>
    </row>
    <row r="73844" spans="7:7" x14ac:dyDescent="0.2">
      <c r="G73844" s="12"/>
    </row>
    <row r="73845" spans="7:7" x14ac:dyDescent="0.2">
      <c r="G73845" s="12"/>
    </row>
    <row r="73846" spans="7:7" x14ac:dyDescent="0.2">
      <c r="G73846" s="12"/>
    </row>
    <row r="73847" spans="7:7" x14ac:dyDescent="0.2">
      <c r="G73847" s="12"/>
    </row>
    <row r="73848" spans="7:7" x14ac:dyDescent="0.2">
      <c r="G73848" s="12"/>
    </row>
    <row r="73849" spans="7:7" x14ac:dyDescent="0.2">
      <c r="G73849" s="12"/>
    </row>
    <row r="73850" spans="7:7" x14ac:dyDescent="0.2">
      <c r="G73850" s="12"/>
    </row>
    <row r="73851" spans="7:7" x14ac:dyDescent="0.2">
      <c r="G73851" s="12"/>
    </row>
    <row r="73852" spans="7:7" x14ac:dyDescent="0.2">
      <c r="G73852" s="12"/>
    </row>
    <row r="73853" spans="7:7" x14ac:dyDescent="0.2">
      <c r="G73853" s="12"/>
    </row>
    <row r="73854" spans="7:7" x14ac:dyDescent="0.2">
      <c r="G73854" s="12"/>
    </row>
    <row r="73855" spans="7:7" x14ac:dyDescent="0.2">
      <c r="G73855" s="12"/>
    </row>
    <row r="73856" spans="7:7" x14ac:dyDescent="0.2">
      <c r="G73856" s="12"/>
    </row>
    <row r="73857" spans="7:7" x14ac:dyDescent="0.2">
      <c r="G73857" s="12"/>
    </row>
    <row r="73858" spans="7:7" x14ac:dyDescent="0.2">
      <c r="G73858" s="12"/>
    </row>
    <row r="73859" spans="7:7" x14ac:dyDescent="0.2">
      <c r="G73859" s="12"/>
    </row>
    <row r="73860" spans="7:7" x14ac:dyDescent="0.2">
      <c r="G73860" s="12"/>
    </row>
    <row r="73861" spans="7:7" x14ac:dyDescent="0.2">
      <c r="G73861" s="12"/>
    </row>
    <row r="73862" spans="7:7" x14ac:dyDescent="0.2">
      <c r="G73862" s="12"/>
    </row>
    <row r="73863" spans="7:7" x14ac:dyDescent="0.2">
      <c r="G73863" s="12"/>
    </row>
    <row r="73864" spans="7:7" x14ac:dyDescent="0.2">
      <c r="G73864" s="12"/>
    </row>
    <row r="73865" spans="7:7" x14ac:dyDescent="0.2">
      <c r="G73865" s="12"/>
    </row>
    <row r="73866" spans="7:7" x14ac:dyDescent="0.2">
      <c r="G73866" s="12"/>
    </row>
    <row r="73867" spans="7:7" x14ac:dyDescent="0.2">
      <c r="G73867" s="12"/>
    </row>
    <row r="73868" spans="7:7" x14ac:dyDescent="0.2">
      <c r="G73868" s="12"/>
    </row>
    <row r="73869" spans="7:7" x14ac:dyDescent="0.2">
      <c r="G73869" s="12"/>
    </row>
    <row r="73870" spans="7:7" x14ac:dyDescent="0.2">
      <c r="G73870" s="12"/>
    </row>
    <row r="73871" spans="7:7" x14ac:dyDescent="0.2">
      <c r="G73871" s="12"/>
    </row>
    <row r="73872" spans="7:7" x14ac:dyDescent="0.2">
      <c r="G73872" s="12"/>
    </row>
    <row r="73873" spans="7:7" x14ac:dyDescent="0.2">
      <c r="G73873" s="12"/>
    </row>
    <row r="73874" spans="7:7" x14ac:dyDescent="0.2">
      <c r="G73874" s="12"/>
    </row>
    <row r="73875" spans="7:7" x14ac:dyDescent="0.2">
      <c r="G73875" s="12"/>
    </row>
    <row r="73876" spans="7:7" x14ac:dyDescent="0.2">
      <c r="G73876" s="12"/>
    </row>
    <row r="73877" spans="7:7" x14ac:dyDescent="0.2">
      <c r="G73877" s="12"/>
    </row>
    <row r="73878" spans="7:7" x14ac:dyDescent="0.2">
      <c r="G73878" s="12"/>
    </row>
    <row r="73879" spans="7:7" x14ac:dyDescent="0.2">
      <c r="G73879" s="12"/>
    </row>
    <row r="73880" spans="7:7" x14ac:dyDescent="0.2">
      <c r="G73880" s="12"/>
    </row>
    <row r="73881" spans="7:7" x14ac:dyDescent="0.2">
      <c r="G73881" s="12"/>
    </row>
    <row r="73882" spans="7:7" x14ac:dyDescent="0.2">
      <c r="G73882" s="12"/>
    </row>
    <row r="73883" spans="7:7" x14ac:dyDescent="0.2">
      <c r="G73883" s="12"/>
    </row>
    <row r="73884" spans="7:7" x14ac:dyDescent="0.2">
      <c r="G73884" s="12"/>
    </row>
    <row r="73885" spans="7:7" x14ac:dyDescent="0.2">
      <c r="G73885" s="12"/>
    </row>
    <row r="73886" spans="7:7" x14ac:dyDescent="0.2">
      <c r="G73886" s="12"/>
    </row>
    <row r="73887" spans="7:7" x14ac:dyDescent="0.2">
      <c r="G73887" s="12"/>
    </row>
    <row r="73888" spans="7:7" x14ac:dyDescent="0.2">
      <c r="G73888" s="12"/>
    </row>
    <row r="73889" spans="7:7" x14ac:dyDescent="0.2">
      <c r="G73889" s="12"/>
    </row>
    <row r="73890" spans="7:7" x14ac:dyDescent="0.2">
      <c r="G73890" s="12"/>
    </row>
    <row r="73891" spans="7:7" x14ac:dyDescent="0.2">
      <c r="G73891" s="12"/>
    </row>
    <row r="73892" spans="7:7" x14ac:dyDescent="0.2">
      <c r="G73892" s="12"/>
    </row>
    <row r="73893" spans="7:7" x14ac:dyDescent="0.2">
      <c r="G73893" s="12"/>
    </row>
    <row r="73894" spans="7:7" x14ac:dyDescent="0.2">
      <c r="G73894" s="12"/>
    </row>
    <row r="73895" spans="7:7" x14ac:dyDescent="0.2">
      <c r="G73895" s="12"/>
    </row>
    <row r="73896" spans="7:7" x14ac:dyDescent="0.2">
      <c r="G73896" s="12"/>
    </row>
    <row r="73897" spans="7:7" x14ac:dyDescent="0.2">
      <c r="G73897" s="12"/>
    </row>
    <row r="73898" spans="7:7" x14ac:dyDescent="0.2">
      <c r="G73898" s="12"/>
    </row>
    <row r="73899" spans="7:7" x14ac:dyDescent="0.2">
      <c r="G73899" s="12"/>
    </row>
    <row r="73900" spans="7:7" x14ac:dyDescent="0.2">
      <c r="G73900" s="12"/>
    </row>
    <row r="73901" spans="7:7" x14ac:dyDescent="0.2">
      <c r="G73901" s="12"/>
    </row>
    <row r="73902" spans="7:7" x14ac:dyDescent="0.2">
      <c r="G73902" s="12"/>
    </row>
    <row r="73903" spans="7:7" x14ac:dyDescent="0.2">
      <c r="G73903" s="12"/>
    </row>
    <row r="73904" spans="7:7" x14ac:dyDescent="0.2">
      <c r="G73904" s="12"/>
    </row>
    <row r="73905" spans="7:7" x14ac:dyDescent="0.2">
      <c r="G73905" s="12"/>
    </row>
    <row r="73906" spans="7:7" x14ac:dyDescent="0.2">
      <c r="G73906" s="12"/>
    </row>
    <row r="73907" spans="7:7" x14ac:dyDescent="0.2">
      <c r="G73907" s="12"/>
    </row>
    <row r="73908" spans="7:7" x14ac:dyDescent="0.2">
      <c r="G73908" s="12"/>
    </row>
    <row r="73909" spans="7:7" x14ac:dyDescent="0.2">
      <c r="G73909" s="12"/>
    </row>
    <row r="73910" spans="7:7" x14ac:dyDescent="0.2">
      <c r="G73910" s="12"/>
    </row>
    <row r="73911" spans="7:7" x14ac:dyDescent="0.2">
      <c r="G73911" s="12"/>
    </row>
    <row r="73912" spans="7:7" x14ac:dyDescent="0.2">
      <c r="G73912" s="12"/>
    </row>
    <row r="73913" spans="7:7" x14ac:dyDescent="0.2">
      <c r="G73913" s="12"/>
    </row>
    <row r="73914" spans="7:7" x14ac:dyDescent="0.2">
      <c r="G73914" s="12"/>
    </row>
    <row r="73915" spans="7:7" x14ac:dyDescent="0.2">
      <c r="G73915" s="12"/>
    </row>
    <row r="73916" spans="7:7" x14ac:dyDescent="0.2">
      <c r="G73916" s="12"/>
    </row>
    <row r="73917" spans="7:7" x14ac:dyDescent="0.2">
      <c r="G73917" s="12"/>
    </row>
    <row r="73918" spans="7:7" x14ac:dyDescent="0.2">
      <c r="G73918" s="12"/>
    </row>
    <row r="73919" spans="7:7" x14ac:dyDescent="0.2">
      <c r="G73919" s="12"/>
    </row>
    <row r="73920" spans="7:7" x14ac:dyDescent="0.2">
      <c r="G73920" s="12"/>
    </row>
    <row r="73921" spans="7:7" x14ac:dyDescent="0.2">
      <c r="G73921" s="12"/>
    </row>
    <row r="73922" spans="7:7" x14ac:dyDescent="0.2">
      <c r="G73922" s="12"/>
    </row>
    <row r="73923" spans="7:7" x14ac:dyDescent="0.2">
      <c r="G73923" s="12"/>
    </row>
    <row r="73924" spans="7:7" x14ac:dyDescent="0.2">
      <c r="G73924" s="12"/>
    </row>
    <row r="73925" spans="7:7" x14ac:dyDescent="0.2">
      <c r="G73925" s="12"/>
    </row>
    <row r="73926" spans="7:7" x14ac:dyDescent="0.2">
      <c r="G73926" s="12"/>
    </row>
    <row r="73927" spans="7:7" x14ac:dyDescent="0.2">
      <c r="G73927" s="12"/>
    </row>
    <row r="73928" spans="7:7" x14ac:dyDescent="0.2">
      <c r="G73928" s="12"/>
    </row>
    <row r="73929" spans="7:7" x14ac:dyDescent="0.2">
      <c r="G73929" s="12"/>
    </row>
    <row r="73930" spans="7:7" x14ac:dyDescent="0.2">
      <c r="G73930" s="12"/>
    </row>
    <row r="73931" spans="7:7" x14ac:dyDescent="0.2">
      <c r="G73931" s="12"/>
    </row>
    <row r="73932" spans="7:7" x14ac:dyDescent="0.2">
      <c r="G73932" s="12"/>
    </row>
    <row r="73933" spans="7:7" x14ac:dyDescent="0.2">
      <c r="G73933" s="12"/>
    </row>
    <row r="73934" spans="7:7" x14ac:dyDescent="0.2">
      <c r="G73934" s="12"/>
    </row>
    <row r="73935" spans="7:7" x14ac:dyDescent="0.2">
      <c r="G73935" s="12"/>
    </row>
    <row r="73936" spans="7:7" x14ac:dyDescent="0.2">
      <c r="G73936" s="12"/>
    </row>
    <row r="73937" spans="7:7" x14ac:dyDescent="0.2">
      <c r="G73937" s="12"/>
    </row>
    <row r="73938" spans="7:7" x14ac:dyDescent="0.2">
      <c r="G73938" s="12"/>
    </row>
    <row r="73939" spans="7:7" x14ac:dyDescent="0.2">
      <c r="G73939" s="12"/>
    </row>
    <row r="73940" spans="7:7" x14ac:dyDescent="0.2">
      <c r="G73940" s="12"/>
    </row>
    <row r="73941" spans="7:7" x14ac:dyDescent="0.2">
      <c r="G73941" s="12"/>
    </row>
    <row r="73942" spans="7:7" x14ac:dyDescent="0.2">
      <c r="G73942" s="12"/>
    </row>
    <row r="73943" spans="7:7" x14ac:dyDescent="0.2">
      <c r="G73943" s="12"/>
    </row>
    <row r="73944" spans="7:7" x14ac:dyDescent="0.2">
      <c r="G73944" s="12"/>
    </row>
    <row r="73945" spans="7:7" x14ac:dyDescent="0.2">
      <c r="G73945" s="12"/>
    </row>
    <row r="73946" spans="7:7" x14ac:dyDescent="0.2">
      <c r="G73946" s="12"/>
    </row>
    <row r="73947" spans="7:7" x14ac:dyDescent="0.2">
      <c r="G73947" s="12"/>
    </row>
    <row r="73948" spans="7:7" x14ac:dyDescent="0.2">
      <c r="G73948" s="12"/>
    </row>
    <row r="73949" spans="7:7" x14ac:dyDescent="0.2">
      <c r="G73949" s="12"/>
    </row>
    <row r="73950" spans="7:7" x14ac:dyDescent="0.2">
      <c r="G73950" s="12"/>
    </row>
    <row r="73951" spans="7:7" x14ac:dyDescent="0.2">
      <c r="G73951" s="12"/>
    </row>
    <row r="73952" spans="7:7" x14ac:dyDescent="0.2">
      <c r="G73952" s="12"/>
    </row>
    <row r="73953" spans="7:7" x14ac:dyDescent="0.2">
      <c r="G73953" s="12"/>
    </row>
    <row r="73954" spans="7:7" x14ac:dyDescent="0.2">
      <c r="G73954" s="12"/>
    </row>
    <row r="73955" spans="7:7" x14ac:dyDescent="0.2">
      <c r="G73955" s="12"/>
    </row>
    <row r="73956" spans="7:7" x14ac:dyDescent="0.2">
      <c r="G73956" s="12"/>
    </row>
    <row r="73957" spans="7:7" x14ac:dyDescent="0.2">
      <c r="G73957" s="12"/>
    </row>
    <row r="73958" spans="7:7" x14ac:dyDescent="0.2">
      <c r="G73958" s="12"/>
    </row>
    <row r="73959" spans="7:7" x14ac:dyDescent="0.2">
      <c r="G73959" s="12"/>
    </row>
    <row r="73960" spans="7:7" x14ac:dyDescent="0.2">
      <c r="G73960" s="12"/>
    </row>
    <row r="73961" spans="7:7" x14ac:dyDescent="0.2">
      <c r="G73961" s="12"/>
    </row>
    <row r="73962" spans="7:7" x14ac:dyDescent="0.2">
      <c r="G73962" s="12"/>
    </row>
    <row r="73963" spans="7:7" x14ac:dyDescent="0.2">
      <c r="G73963" s="12"/>
    </row>
    <row r="73964" spans="7:7" x14ac:dyDescent="0.2">
      <c r="G73964" s="12"/>
    </row>
    <row r="73965" spans="7:7" x14ac:dyDescent="0.2">
      <c r="G73965" s="12"/>
    </row>
    <row r="73966" spans="7:7" x14ac:dyDescent="0.2">
      <c r="G73966" s="12"/>
    </row>
    <row r="73967" spans="7:7" x14ac:dyDescent="0.2">
      <c r="G73967" s="12"/>
    </row>
    <row r="73968" spans="7:7" x14ac:dyDescent="0.2">
      <c r="G73968" s="12"/>
    </row>
    <row r="73969" spans="7:7" x14ac:dyDescent="0.2">
      <c r="G73969" s="12"/>
    </row>
    <row r="73970" spans="7:7" x14ac:dyDescent="0.2">
      <c r="G73970" s="12"/>
    </row>
    <row r="73971" spans="7:7" x14ac:dyDescent="0.2">
      <c r="G73971" s="12"/>
    </row>
    <row r="73972" spans="7:7" x14ac:dyDescent="0.2">
      <c r="G73972" s="12"/>
    </row>
    <row r="73973" spans="7:7" x14ac:dyDescent="0.2">
      <c r="G73973" s="12"/>
    </row>
    <row r="73974" spans="7:7" x14ac:dyDescent="0.2">
      <c r="G73974" s="12"/>
    </row>
    <row r="73975" spans="7:7" x14ac:dyDescent="0.2">
      <c r="G73975" s="12"/>
    </row>
    <row r="73976" spans="7:7" x14ac:dyDescent="0.2">
      <c r="G73976" s="12"/>
    </row>
    <row r="73977" spans="7:7" x14ac:dyDescent="0.2">
      <c r="G73977" s="12"/>
    </row>
    <row r="73978" spans="7:7" x14ac:dyDescent="0.2">
      <c r="G73978" s="12"/>
    </row>
    <row r="73979" spans="7:7" x14ac:dyDescent="0.2">
      <c r="G73979" s="12"/>
    </row>
    <row r="73980" spans="7:7" x14ac:dyDescent="0.2">
      <c r="G73980" s="12"/>
    </row>
    <row r="73981" spans="7:7" x14ac:dyDescent="0.2">
      <c r="G73981" s="12"/>
    </row>
    <row r="73982" spans="7:7" x14ac:dyDescent="0.2">
      <c r="G73982" s="12"/>
    </row>
    <row r="73983" spans="7:7" x14ac:dyDescent="0.2">
      <c r="G73983" s="12"/>
    </row>
    <row r="73984" spans="7:7" x14ac:dyDescent="0.2">
      <c r="G73984" s="12"/>
    </row>
    <row r="73985" spans="7:7" x14ac:dyDescent="0.2">
      <c r="G73985" s="12"/>
    </row>
    <row r="73986" spans="7:7" x14ac:dyDescent="0.2">
      <c r="G73986" s="12"/>
    </row>
    <row r="73987" spans="7:7" x14ac:dyDescent="0.2">
      <c r="G73987" s="12"/>
    </row>
    <row r="73988" spans="7:7" x14ac:dyDescent="0.2">
      <c r="G73988" s="12"/>
    </row>
    <row r="73989" spans="7:7" x14ac:dyDescent="0.2">
      <c r="G73989" s="12"/>
    </row>
    <row r="73990" spans="7:7" x14ac:dyDescent="0.2">
      <c r="G73990" s="12"/>
    </row>
    <row r="73991" spans="7:7" x14ac:dyDescent="0.2">
      <c r="G73991" s="12"/>
    </row>
    <row r="73992" spans="7:7" x14ac:dyDescent="0.2">
      <c r="G73992" s="12"/>
    </row>
    <row r="73993" spans="7:7" x14ac:dyDescent="0.2">
      <c r="G73993" s="12"/>
    </row>
    <row r="73994" spans="7:7" x14ac:dyDescent="0.2">
      <c r="G73994" s="12"/>
    </row>
    <row r="73995" spans="7:7" x14ac:dyDescent="0.2">
      <c r="G73995" s="12"/>
    </row>
    <row r="73996" spans="7:7" x14ac:dyDescent="0.2">
      <c r="G73996" s="12"/>
    </row>
    <row r="73997" spans="7:7" x14ac:dyDescent="0.2">
      <c r="G73997" s="12"/>
    </row>
    <row r="73998" spans="7:7" x14ac:dyDescent="0.2">
      <c r="G73998" s="12"/>
    </row>
    <row r="73999" spans="7:7" x14ac:dyDescent="0.2">
      <c r="G73999" s="12"/>
    </row>
    <row r="74000" spans="7:7" x14ac:dyDescent="0.2">
      <c r="G74000" s="12"/>
    </row>
    <row r="74001" spans="7:7" x14ac:dyDescent="0.2">
      <c r="G74001" s="12"/>
    </row>
    <row r="74002" spans="7:7" x14ac:dyDescent="0.2">
      <c r="G74002" s="12"/>
    </row>
    <row r="74003" spans="7:7" x14ac:dyDescent="0.2">
      <c r="G74003" s="12"/>
    </row>
    <row r="74004" spans="7:7" x14ac:dyDescent="0.2">
      <c r="G74004" s="12"/>
    </row>
    <row r="74005" spans="7:7" x14ac:dyDescent="0.2">
      <c r="G74005" s="12"/>
    </row>
    <row r="74006" spans="7:7" x14ac:dyDescent="0.2">
      <c r="G74006" s="12"/>
    </row>
    <row r="74007" spans="7:7" x14ac:dyDescent="0.2">
      <c r="G74007" s="12"/>
    </row>
    <row r="74008" spans="7:7" x14ac:dyDescent="0.2">
      <c r="G74008" s="12"/>
    </row>
    <row r="74009" spans="7:7" x14ac:dyDescent="0.2">
      <c r="G74009" s="12"/>
    </row>
    <row r="74010" spans="7:7" x14ac:dyDescent="0.2">
      <c r="G74010" s="12"/>
    </row>
    <row r="74011" spans="7:7" x14ac:dyDescent="0.2">
      <c r="G74011" s="12"/>
    </row>
    <row r="74012" spans="7:7" x14ac:dyDescent="0.2">
      <c r="G74012" s="12"/>
    </row>
    <row r="74013" spans="7:7" x14ac:dyDescent="0.2">
      <c r="G74013" s="12"/>
    </row>
    <row r="74014" spans="7:7" x14ac:dyDescent="0.2">
      <c r="G74014" s="12"/>
    </row>
    <row r="74015" spans="7:7" x14ac:dyDescent="0.2">
      <c r="G74015" s="12"/>
    </row>
    <row r="74016" spans="7:7" x14ac:dyDescent="0.2">
      <c r="G74016" s="12"/>
    </row>
    <row r="74017" spans="7:7" x14ac:dyDescent="0.2">
      <c r="G74017" s="12"/>
    </row>
    <row r="74018" spans="7:7" x14ac:dyDescent="0.2">
      <c r="G74018" s="12"/>
    </row>
    <row r="74019" spans="7:7" x14ac:dyDescent="0.2">
      <c r="G74019" s="12"/>
    </row>
    <row r="74020" spans="7:7" x14ac:dyDescent="0.2">
      <c r="G74020" s="12"/>
    </row>
    <row r="74021" spans="7:7" x14ac:dyDescent="0.2">
      <c r="G74021" s="12"/>
    </row>
    <row r="74022" spans="7:7" x14ac:dyDescent="0.2">
      <c r="G74022" s="12"/>
    </row>
    <row r="74023" spans="7:7" x14ac:dyDescent="0.2">
      <c r="G74023" s="12"/>
    </row>
    <row r="74024" spans="7:7" x14ac:dyDescent="0.2">
      <c r="G74024" s="12"/>
    </row>
    <row r="74025" spans="7:7" x14ac:dyDescent="0.2">
      <c r="G74025" s="12"/>
    </row>
    <row r="74026" spans="7:7" x14ac:dyDescent="0.2">
      <c r="G74026" s="12"/>
    </row>
    <row r="74027" spans="7:7" x14ac:dyDescent="0.2">
      <c r="G74027" s="12"/>
    </row>
    <row r="74028" spans="7:7" x14ac:dyDescent="0.2">
      <c r="G74028" s="12"/>
    </row>
    <row r="74029" spans="7:7" x14ac:dyDescent="0.2">
      <c r="G74029" s="12"/>
    </row>
    <row r="74030" spans="7:7" x14ac:dyDescent="0.2">
      <c r="G74030" s="12"/>
    </row>
    <row r="74031" spans="7:7" x14ac:dyDescent="0.2">
      <c r="G74031" s="12"/>
    </row>
    <row r="74032" spans="7:7" x14ac:dyDescent="0.2">
      <c r="G74032" s="12"/>
    </row>
    <row r="74033" spans="7:7" x14ac:dyDescent="0.2">
      <c r="G74033" s="12"/>
    </row>
    <row r="74034" spans="7:7" x14ac:dyDescent="0.2">
      <c r="G74034" s="12"/>
    </row>
    <row r="74035" spans="7:7" x14ac:dyDescent="0.2">
      <c r="G74035" s="12"/>
    </row>
    <row r="74036" spans="7:7" x14ac:dyDescent="0.2">
      <c r="G74036" s="12"/>
    </row>
    <row r="74037" spans="7:7" x14ac:dyDescent="0.2">
      <c r="G74037" s="12"/>
    </row>
    <row r="74038" spans="7:7" x14ac:dyDescent="0.2">
      <c r="G74038" s="12"/>
    </row>
    <row r="74039" spans="7:7" x14ac:dyDescent="0.2">
      <c r="G74039" s="12"/>
    </row>
    <row r="74040" spans="7:7" x14ac:dyDescent="0.2">
      <c r="G74040" s="12"/>
    </row>
    <row r="74041" spans="7:7" x14ac:dyDescent="0.2">
      <c r="G74041" s="12"/>
    </row>
    <row r="74042" spans="7:7" x14ac:dyDescent="0.2">
      <c r="G74042" s="12"/>
    </row>
    <row r="74043" spans="7:7" x14ac:dyDescent="0.2">
      <c r="G74043" s="12"/>
    </row>
    <row r="74044" spans="7:7" x14ac:dyDescent="0.2">
      <c r="G74044" s="12"/>
    </row>
    <row r="74045" spans="7:7" x14ac:dyDescent="0.2">
      <c r="G74045" s="12"/>
    </row>
    <row r="74046" spans="7:7" x14ac:dyDescent="0.2">
      <c r="G74046" s="12"/>
    </row>
    <row r="74047" spans="7:7" x14ac:dyDescent="0.2">
      <c r="G74047" s="12"/>
    </row>
    <row r="74048" spans="7:7" x14ac:dyDescent="0.2">
      <c r="G74048" s="12"/>
    </row>
    <row r="74049" spans="7:7" x14ac:dyDescent="0.2">
      <c r="G74049" s="12"/>
    </row>
    <row r="74050" spans="7:7" x14ac:dyDescent="0.2">
      <c r="G74050" s="12"/>
    </row>
    <row r="74051" spans="7:7" x14ac:dyDescent="0.2">
      <c r="G74051" s="12"/>
    </row>
    <row r="74052" spans="7:7" x14ac:dyDescent="0.2">
      <c r="G74052" s="12"/>
    </row>
    <row r="74053" spans="7:7" x14ac:dyDescent="0.2">
      <c r="G74053" s="12"/>
    </row>
    <row r="74054" spans="7:7" x14ac:dyDescent="0.2">
      <c r="G74054" s="12"/>
    </row>
    <row r="74055" spans="7:7" x14ac:dyDescent="0.2">
      <c r="G74055" s="12"/>
    </row>
    <row r="74056" spans="7:7" x14ac:dyDescent="0.2">
      <c r="G74056" s="12"/>
    </row>
    <row r="74057" spans="7:7" x14ac:dyDescent="0.2">
      <c r="G74057" s="12"/>
    </row>
    <row r="74058" spans="7:7" x14ac:dyDescent="0.2">
      <c r="G74058" s="12"/>
    </row>
    <row r="74059" spans="7:7" x14ac:dyDescent="0.2">
      <c r="G74059" s="12"/>
    </row>
    <row r="74060" spans="7:7" x14ac:dyDescent="0.2">
      <c r="G74060" s="12"/>
    </row>
    <row r="74061" spans="7:7" x14ac:dyDescent="0.2">
      <c r="G74061" s="12"/>
    </row>
    <row r="74062" spans="7:7" x14ac:dyDescent="0.2">
      <c r="G74062" s="12"/>
    </row>
    <row r="74063" spans="7:7" x14ac:dyDescent="0.2">
      <c r="G74063" s="12"/>
    </row>
    <row r="74064" spans="7:7" x14ac:dyDescent="0.2">
      <c r="G74064" s="12"/>
    </row>
    <row r="74065" spans="7:7" x14ac:dyDescent="0.2">
      <c r="G74065" s="12"/>
    </row>
    <row r="74066" spans="7:7" x14ac:dyDescent="0.2">
      <c r="G74066" s="12"/>
    </row>
    <row r="74067" spans="7:7" x14ac:dyDescent="0.2">
      <c r="G74067" s="12"/>
    </row>
    <row r="74068" spans="7:7" x14ac:dyDescent="0.2">
      <c r="G74068" s="12"/>
    </row>
    <row r="74069" spans="7:7" x14ac:dyDescent="0.2">
      <c r="G74069" s="12"/>
    </row>
    <row r="74070" spans="7:7" x14ac:dyDescent="0.2">
      <c r="G74070" s="12"/>
    </row>
    <row r="74071" spans="7:7" x14ac:dyDescent="0.2">
      <c r="G74071" s="12"/>
    </row>
    <row r="74072" spans="7:7" x14ac:dyDescent="0.2">
      <c r="G74072" s="12"/>
    </row>
    <row r="74073" spans="7:7" x14ac:dyDescent="0.2">
      <c r="G74073" s="12"/>
    </row>
    <row r="74074" spans="7:7" x14ac:dyDescent="0.2">
      <c r="G74074" s="12"/>
    </row>
    <row r="74075" spans="7:7" x14ac:dyDescent="0.2">
      <c r="G74075" s="12"/>
    </row>
    <row r="74076" spans="7:7" x14ac:dyDescent="0.2">
      <c r="G74076" s="12"/>
    </row>
    <row r="74077" spans="7:7" x14ac:dyDescent="0.2">
      <c r="G74077" s="12"/>
    </row>
    <row r="74078" spans="7:7" x14ac:dyDescent="0.2">
      <c r="G74078" s="12"/>
    </row>
    <row r="74079" spans="7:7" x14ac:dyDescent="0.2">
      <c r="G74079" s="12"/>
    </row>
    <row r="74080" spans="7:7" x14ac:dyDescent="0.2">
      <c r="G74080" s="12"/>
    </row>
    <row r="74081" spans="7:7" x14ac:dyDescent="0.2">
      <c r="G74081" s="12"/>
    </row>
    <row r="74082" spans="7:7" x14ac:dyDescent="0.2">
      <c r="G74082" s="12"/>
    </row>
    <row r="74083" spans="7:7" x14ac:dyDescent="0.2">
      <c r="G74083" s="12"/>
    </row>
    <row r="74084" spans="7:7" x14ac:dyDescent="0.2">
      <c r="G74084" s="12"/>
    </row>
    <row r="74085" spans="7:7" x14ac:dyDescent="0.2">
      <c r="G74085" s="12"/>
    </row>
    <row r="74086" spans="7:7" x14ac:dyDescent="0.2">
      <c r="G74086" s="12"/>
    </row>
    <row r="74087" spans="7:7" x14ac:dyDescent="0.2">
      <c r="G74087" s="12"/>
    </row>
    <row r="74088" spans="7:7" x14ac:dyDescent="0.2">
      <c r="G74088" s="12"/>
    </row>
    <row r="74089" spans="7:7" x14ac:dyDescent="0.2">
      <c r="G74089" s="12"/>
    </row>
    <row r="74090" spans="7:7" x14ac:dyDescent="0.2">
      <c r="G74090" s="12"/>
    </row>
    <row r="74091" spans="7:7" x14ac:dyDescent="0.2">
      <c r="G74091" s="12"/>
    </row>
    <row r="74092" spans="7:7" x14ac:dyDescent="0.2">
      <c r="G74092" s="12"/>
    </row>
    <row r="74093" spans="7:7" x14ac:dyDescent="0.2">
      <c r="G74093" s="12"/>
    </row>
    <row r="74094" spans="7:7" x14ac:dyDescent="0.2">
      <c r="G74094" s="12"/>
    </row>
    <row r="74095" spans="7:7" x14ac:dyDescent="0.2">
      <c r="G74095" s="12"/>
    </row>
    <row r="74096" spans="7:7" x14ac:dyDescent="0.2">
      <c r="G74096" s="12"/>
    </row>
    <row r="74097" spans="7:7" x14ac:dyDescent="0.2">
      <c r="G74097" s="12"/>
    </row>
    <row r="74098" spans="7:7" x14ac:dyDescent="0.2">
      <c r="G74098" s="12"/>
    </row>
    <row r="74099" spans="7:7" x14ac:dyDescent="0.2">
      <c r="G74099" s="12"/>
    </row>
    <row r="74100" spans="7:7" x14ac:dyDescent="0.2">
      <c r="G74100" s="12"/>
    </row>
    <row r="74101" spans="7:7" x14ac:dyDescent="0.2">
      <c r="G74101" s="12"/>
    </row>
    <row r="74102" spans="7:7" x14ac:dyDescent="0.2">
      <c r="G74102" s="12"/>
    </row>
    <row r="74103" spans="7:7" x14ac:dyDescent="0.2">
      <c r="G74103" s="12"/>
    </row>
    <row r="74104" spans="7:7" x14ac:dyDescent="0.2">
      <c r="G74104" s="12"/>
    </row>
    <row r="74105" spans="7:7" x14ac:dyDescent="0.2">
      <c r="G74105" s="12"/>
    </row>
    <row r="74106" spans="7:7" x14ac:dyDescent="0.2">
      <c r="G74106" s="12"/>
    </row>
    <row r="74107" spans="7:7" x14ac:dyDescent="0.2">
      <c r="G74107" s="12"/>
    </row>
    <row r="74108" spans="7:7" x14ac:dyDescent="0.2">
      <c r="G74108" s="12"/>
    </row>
    <row r="74109" spans="7:7" x14ac:dyDescent="0.2">
      <c r="G74109" s="12"/>
    </row>
    <row r="74110" spans="7:7" x14ac:dyDescent="0.2">
      <c r="G74110" s="12"/>
    </row>
    <row r="74111" spans="7:7" x14ac:dyDescent="0.2">
      <c r="G74111" s="12"/>
    </row>
    <row r="74112" spans="7:7" x14ac:dyDescent="0.2">
      <c r="G74112" s="12"/>
    </row>
    <row r="74113" spans="7:7" x14ac:dyDescent="0.2">
      <c r="G74113" s="12"/>
    </row>
    <row r="74114" spans="7:7" x14ac:dyDescent="0.2">
      <c r="G74114" s="12"/>
    </row>
    <row r="74115" spans="7:7" x14ac:dyDescent="0.2">
      <c r="G74115" s="12"/>
    </row>
    <row r="74116" spans="7:7" x14ac:dyDescent="0.2">
      <c r="G74116" s="12"/>
    </row>
    <row r="74117" spans="7:7" x14ac:dyDescent="0.2">
      <c r="G74117" s="12"/>
    </row>
    <row r="74118" spans="7:7" x14ac:dyDescent="0.2">
      <c r="G74118" s="12"/>
    </row>
    <row r="74119" spans="7:7" x14ac:dyDescent="0.2">
      <c r="G74119" s="12"/>
    </row>
    <row r="74120" spans="7:7" x14ac:dyDescent="0.2">
      <c r="G74120" s="12"/>
    </row>
    <row r="74121" spans="7:7" x14ac:dyDescent="0.2">
      <c r="G74121" s="12"/>
    </row>
    <row r="74122" spans="7:7" x14ac:dyDescent="0.2">
      <c r="G74122" s="12"/>
    </row>
    <row r="74123" spans="7:7" x14ac:dyDescent="0.2">
      <c r="G74123" s="12"/>
    </row>
    <row r="74124" spans="7:7" x14ac:dyDescent="0.2">
      <c r="G74124" s="12"/>
    </row>
    <row r="74125" spans="7:7" x14ac:dyDescent="0.2">
      <c r="G74125" s="12"/>
    </row>
    <row r="74126" spans="7:7" x14ac:dyDescent="0.2">
      <c r="G74126" s="12"/>
    </row>
    <row r="74127" spans="7:7" x14ac:dyDescent="0.2">
      <c r="G74127" s="12"/>
    </row>
    <row r="74128" spans="7:7" x14ac:dyDescent="0.2">
      <c r="G74128" s="12"/>
    </row>
    <row r="74129" spans="7:7" x14ac:dyDescent="0.2">
      <c r="G74129" s="12"/>
    </row>
    <row r="74130" spans="7:7" x14ac:dyDescent="0.2">
      <c r="G74130" s="12"/>
    </row>
    <row r="74131" spans="7:7" x14ac:dyDescent="0.2">
      <c r="G74131" s="12"/>
    </row>
    <row r="74132" spans="7:7" x14ac:dyDescent="0.2">
      <c r="G74132" s="12"/>
    </row>
    <row r="74133" spans="7:7" x14ac:dyDescent="0.2">
      <c r="G74133" s="12"/>
    </row>
    <row r="74134" spans="7:7" x14ac:dyDescent="0.2">
      <c r="G74134" s="12"/>
    </row>
    <row r="74135" spans="7:7" x14ac:dyDescent="0.2">
      <c r="G74135" s="12"/>
    </row>
    <row r="74136" spans="7:7" x14ac:dyDescent="0.2">
      <c r="G74136" s="12"/>
    </row>
    <row r="74137" spans="7:7" x14ac:dyDescent="0.2">
      <c r="G74137" s="12"/>
    </row>
    <row r="74138" spans="7:7" x14ac:dyDescent="0.2">
      <c r="G74138" s="12"/>
    </row>
    <row r="74139" spans="7:7" x14ac:dyDescent="0.2">
      <c r="G74139" s="12"/>
    </row>
    <row r="74140" spans="7:7" x14ac:dyDescent="0.2">
      <c r="G74140" s="12"/>
    </row>
    <row r="74141" spans="7:7" x14ac:dyDescent="0.2">
      <c r="G74141" s="12"/>
    </row>
    <row r="74142" spans="7:7" x14ac:dyDescent="0.2">
      <c r="G74142" s="12"/>
    </row>
    <row r="74143" spans="7:7" x14ac:dyDescent="0.2">
      <c r="G74143" s="12"/>
    </row>
    <row r="74144" spans="7:7" x14ac:dyDescent="0.2">
      <c r="G74144" s="12"/>
    </row>
    <row r="74145" spans="7:7" x14ac:dyDescent="0.2">
      <c r="G74145" s="12"/>
    </row>
    <row r="74146" spans="7:7" x14ac:dyDescent="0.2">
      <c r="G74146" s="12"/>
    </row>
    <row r="74147" spans="7:7" x14ac:dyDescent="0.2">
      <c r="G74147" s="12"/>
    </row>
    <row r="74148" spans="7:7" x14ac:dyDescent="0.2">
      <c r="G74148" s="12"/>
    </row>
    <row r="74149" spans="7:7" x14ac:dyDescent="0.2">
      <c r="G74149" s="12"/>
    </row>
    <row r="74150" spans="7:7" x14ac:dyDescent="0.2">
      <c r="G74150" s="12"/>
    </row>
    <row r="74151" spans="7:7" x14ac:dyDescent="0.2">
      <c r="G74151" s="12"/>
    </row>
    <row r="74152" spans="7:7" x14ac:dyDescent="0.2">
      <c r="G74152" s="12"/>
    </row>
    <row r="74153" spans="7:7" x14ac:dyDescent="0.2">
      <c r="G74153" s="12"/>
    </row>
    <row r="74154" spans="7:7" x14ac:dyDescent="0.2">
      <c r="G74154" s="12"/>
    </row>
    <row r="74155" spans="7:7" x14ac:dyDescent="0.2">
      <c r="G74155" s="12"/>
    </row>
    <row r="74156" spans="7:7" x14ac:dyDescent="0.2">
      <c r="G74156" s="12"/>
    </row>
    <row r="74157" spans="7:7" x14ac:dyDescent="0.2">
      <c r="G74157" s="12"/>
    </row>
    <row r="74158" spans="7:7" x14ac:dyDescent="0.2">
      <c r="G74158" s="12"/>
    </row>
    <row r="74159" spans="7:7" x14ac:dyDescent="0.2">
      <c r="G74159" s="12"/>
    </row>
    <row r="74160" spans="7:7" x14ac:dyDescent="0.2">
      <c r="G74160" s="12"/>
    </row>
    <row r="74161" spans="7:7" x14ac:dyDescent="0.2">
      <c r="G74161" s="12"/>
    </row>
    <row r="74162" spans="7:7" x14ac:dyDescent="0.2">
      <c r="G74162" s="12"/>
    </row>
    <row r="74163" spans="7:7" x14ac:dyDescent="0.2">
      <c r="G74163" s="12"/>
    </row>
    <row r="74164" spans="7:7" x14ac:dyDescent="0.2">
      <c r="G74164" s="12"/>
    </row>
    <row r="74165" spans="7:7" x14ac:dyDescent="0.2">
      <c r="G74165" s="12"/>
    </row>
    <row r="74166" spans="7:7" x14ac:dyDescent="0.2">
      <c r="G74166" s="12"/>
    </row>
    <row r="74167" spans="7:7" x14ac:dyDescent="0.2">
      <c r="G74167" s="12"/>
    </row>
    <row r="74168" spans="7:7" x14ac:dyDescent="0.2">
      <c r="G74168" s="12"/>
    </row>
    <row r="74169" spans="7:7" x14ac:dyDescent="0.2">
      <c r="G74169" s="12"/>
    </row>
    <row r="74170" spans="7:7" x14ac:dyDescent="0.2">
      <c r="G74170" s="12"/>
    </row>
    <row r="74171" spans="7:7" x14ac:dyDescent="0.2">
      <c r="G74171" s="12"/>
    </row>
    <row r="74172" spans="7:7" x14ac:dyDescent="0.2">
      <c r="G74172" s="12"/>
    </row>
    <row r="74173" spans="7:7" x14ac:dyDescent="0.2">
      <c r="G74173" s="12"/>
    </row>
    <row r="74174" spans="7:7" x14ac:dyDescent="0.2">
      <c r="G74174" s="12"/>
    </row>
    <row r="74175" spans="7:7" x14ac:dyDescent="0.2">
      <c r="G74175" s="12"/>
    </row>
    <row r="74176" spans="7:7" x14ac:dyDescent="0.2">
      <c r="G74176" s="12"/>
    </row>
    <row r="74177" spans="7:7" x14ac:dyDescent="0.2">
      <c r="G74177" s="12"/>
    </row>
    <row r="74178" spans="7:7" x14ac:dyDescent="0.2">
      <c r="G74178" s="12"/>
    </row>
    <row r="74179" spans="7:7" x14ac:dyDescent="0.2">
      <c r="G74179" s="12"/>
    </row>
    <row r="74180" spans="7:7" x14ac:dyDescent="0.2">
      <c r="G74180" s="12"/>
    </row>
    <row r="74181" spans="7:7" x14ac:dyDescent="0.2">
      <c r="G74181" s="12"/>
    </row>
    <row r="74182" spans="7:7" x14ac:dyDescent="0.2">
      <c r="G74182" s="12"/>
    </row>
    <row r="74183" spans="7:7" x14ac:dyDescent="0.2">
      <c r="G74183" s="12"/>
    </row>
    <row r="74184" spans="7:7" x14ac:dyDescent="0.2">
      <c r="G74184" s="12"/>
    </row>
    <row r="74185" spans="7:7" x14ac:dyDescent="0.2">
      <c r="G74185" s="12"/>
    </row>
    <row r="74186" spans="7:7" x14ac:dyDescent="0.2">
      <c r="G74186" s="12"/>
    </row>
    <row r="74187" spans="7:7" x14ac:dyDescent="0.2">
      <c r="G74187" s="12"/>
    </row>
    <row r="74188" spans="7:7" x14ac:dyDescent="0.2">
      <c r="G74188" s="12"/>
    </row>
    <row r="74189" spans="7:7" x14ac:dyDescent="0.2">
      <c r="G74189" s="12"/>
    </row>
    <row r="74190" spans="7:7" x14ac:dyDescent="0.2">
      <c r="G74190" s="12"/>
    </row>
    <row r="74191" spans="7:7" x14ac:dyDescent="0.2">
      <c r="G74191" s="12"/>
    </row>
    <row r="74192" spans="7:7" x14ac:dyDescent="0.2">
      <c r="G74192" s="12"/>
    </row>
    <row r="74193" spans="7:7" x14ac:dyDescent="0.2">
      <c r="G74193" s="12"/>
    </row>
    <row r="74194" spans="7:7" x14ac:dyDescent="0.2">
      <c r="G74194" s="12"/>
    </row>
    <row r="74195" spans="7:7" x14ac:dyDescent="0.2">
      <c r="G74195" s="12"/>
    </row>
    <row r="74196" spans="7:7" x14ac:dyDescent="0.2">
      <c r="G74196" s="12"/>
    </row>
    <row r="74197" spans="7:7" x14ac:dyDescent="0.2">
      <c r="G74197" s="12"/>
    </row>
    <row r="74198" spans="7:7" x14ac:dyDescent="0.2">
      <c r="G74198" s="12"/>
    </row>
    <row r="74199" spans="7:7" x14ac:dyDescent="0.2">
      <c r="G74199" s="12"/>
    </row>
    <row r="74200" spans="7:7" x14ac:dyDescent="0.2">
      <c r="G74200" s="12"/>
    </row>
    <row r="74201" spans="7:7" x14ac:dyDescent="0.2">
      <c r="G74201" s="12"/>
    </row>
    <row r="74202" spans="7:7" x14ac:dyDescent="0.2">
      <c r="G74202" s="12"/>
    </row>
    <row r="74203" spans="7:7" x14ac:dyDescent="0.2">
      <c r="G74203" s="12"/>
    </row>
    <row r="74204" spans="7:7" x14ac:dyDescent="0.2">
      <c r="G74204" s="12"/>
    </row>
    <row r="74205" spans="7:7" x14ac:dyDescent="0.2">
      <c r="G74205" s="12"/>
    </row>
    <row r="74206" spans="7:7" x14ac:dyDescent="0.2">
      <c r="G74206" s="12"/>
    </row>
    <row r="74207" spans="7:7" x14ac:dyDescent="0.2">
      <c r="G74207" s="12"/>
    </row>
    <row r="74208" spans="7:7" x14ac:dyDescent="0.2">
      <c r="G74208" s="12"/>
    </row>
    <row r="74209" spans="7:7" x14ac:dyDescent="0.2">
      <c r="G74209" s="12"/>
    </row>
    <row r="74210" spans="7:7" x14ac:dyDescent="0.2">
      <c r="G74210" s="12"/>
    </row>
    <row r="74211" spans="7:7" x14ac:dyDescent="0.2">
      <c r="G74211" s="12"/>
    </row>
    <row r="74212" spans="7:7" x14ac:dyDescent="0.2">
      <c r="G74212" s="12"/>
    </row>
    <row r="74213" spans="7:7" x14ac:dyDescent="0.2">
      <c r="G74213" s="12"/>
    </row>
    <row r="74214" spans="7:7" x14ac:dyDescent="0.2">
      <c r="G74214" s="12"/>
    </row>
    <row r="74215" spans="7:7" x14ac:dyDescent="0.2">
      <c r="G74215" s="12"/>
    </row>
    <row r="74216" spans="7:7" x14ac:dyDescent="0.2">
      <c r="G74216" s="12"/>
    </row>
    <row r="74217" spans="7:7" x14ac:dyDescent="0.2">
      <c r="G74217" s="12"/>
    </row>
    <row r="74218" spans="7:7" x14ac:dyDescent="0.2">
      <c r="G74218" s="12"/>
    </row>
    <row r="74219" spans="7:7" x14ac:dyDescent="0.2">
      <c r="G74219" s="12"/>
    </row>
    <row r="74220" spans="7:7" x14ac:dyDescent="0.2">
      <c r="G74220" s="12"/>
    </row>
    <row r="74221" spans="7:7" x14ac:dyDescent="0.2">
      <c r="G74221" s="12"/>
    </row>
    <row r="74222" spans="7:7" x14ac:dyDescent="0.2">
      <c r="G74222" s="12"/>
    </row>
    <row r="74223" spans="7:7" x14ac:dyDescent="0.2">
      <c r="G74223" s="12"/>
    </row>
    <row r="74224" spans="7:7" x14ac:dyDescent="0.2">
      <c r="G74224" s="12"/>
    </row>
    <row r="74225" spans="7:7" x14ac:dyDescent="0.2">
      <c r="G74225" s="12"/>
    </row>
    <row r="74226" spans="7:7" x14ac:dyDescent="0.2">
      <c r="G74226" s="12"/>
    </row>
    <row r="74227" spans="7:7" x14ac:dyDescent="0.2">
      <c r="G74227" s="12"/>
    </row>
    <row r="74228" spans="7:7" x14ac:dyDescent="0.2">
      <c r="G74228" s="12"/>
    </row>
    <row r="74229" spans="7:7" x14ac:dyDescent="0.2">
      <c r="G74229" s="12"/>
    </row>
    <row r="74230" spans="7:7" x14ac:dyDescent="0.2">
      <c r="G74230" s="12"/>
    </row>
    <row r="74231" spans="7:7" x14ac:dyDescent="0.2">
      <c r="G74231" s="12"/>
    </row>
    <row r="74232" spans="7:7" x14ac:dyDescent="0.2">
      <c r="G74232" s="12"/>
    </row>
    <row r="74233" spans="7:7" x14ac:dyDescent="0.2">
      <c r="G74233" s="12"/>
    </row>
    <row r="74234" spans="7:7" x14ac:dyDescent="0.2">
      <c r="G74234" s="12"/>
    </row>
    <row r="74235" spans="7:7" x14ac:dyDescent="0.2">
      <c r="G74235" s="12"/>
    </row>
    <row r="74236" spans="7:7" x14ac:dyDescent="0.2">
      <c r="G74236" s="12"/>
    </row>
    <row r="74237" spans="7:7" x14ac:dyDescent="0.2">
      <c r="G74237" s="12"/>
    </row>
    <row r="74238" spans="7:7" x14ac:dyDescent="0.2">
      <c r="G74238" s="12"/>
    </row>
    <row r="74239" spans="7:7" x14ac:dyDescent="0.2">
      <c r="G74239" s="12"/>
    </row>
    <row r="74240" spans="7:7" x14ac:dyDescent="0.2">
      <c r="G74240" s="12"/>
    </row>
    <row r="74241" spans="7:7" x14ac:dyDescent="0.2">
      <c r="G74241" s="12"/>
    </row>
    <row r="74242" spans="7:7" x14ac:dyDescent="0.2">
      <c r="G74242" s="12"/>
    </row>
    <row r="74243" spans="7:7" x14ac:dyDescent="0.2">
      <c r="G74243" s="12"/>
    </row>
    <row r="74244" spans="7:7" x14ac:dyDescent="0.2">
      <c r="G74244" s="12"/>
    </row>
    <row r="74245" spans="7:7" x14ac:dyDescent="0.2">
      <c r="G74245" s="12"/>
    </row>
    <row r="74246" spans="7:7" x14ac:dyDescent="0.2">
      <c r="G74246" s="12"/>
    </row>
    <row r="74247" spans="7:7" x14ac:dyDescent="0.2">
      <c r="G74247" s="12"/>
    </row>
    <row r="74248" spans="7:7" x14ac:dyDescent="0.2">
      <c r="G74248" s="12"/>
    </row>
    <row r="74249" spans="7:7" x14ac:dyDescent="0.2">
      <c r="G74249" s="12"/>
    </row>
    <row r="74250" spans="7:7" x14ac:dyDescent="0.2">
      <c r="G74250" s="12"/>
    </row>
    <row r="74251" spans="7:7" x14ac:dyDescent="0.2">
      <c r="G74251" s="12"/>
    </row>
    <row r="74252" spans="7:7" x14ac:dyDescent="0.2">
      <c r="G74252" s="12"/>
    </row>
    <row r="74253" spans="7:7" x14ac:dyDescent="0.2">
      <c r="G74253" s="12"/>
    </row>
    <row r="74254" spans="7:7" x14ac:dyDescent="0.2">
      <c r="G74254" s="12"/>
    </row>
    <row r="74255" spans="7:7" x14ac:dyDescent="0.2">
      <c r="G74255" s="12"/>
    </row>
    <row r="74256" spans="7:7" x14ac:dyDescent="0.2">
      <c r="G74256" s="12"/>
    </row>
    <row r="74257" spans="7:7" x14ac:dyDescent="0.2">
      <c r="G74257" s="12"/>
    </row>
    <row r="74258" spans="7:7" x14ac:dyDescent="0.2">
      <c r="G74258" s="12"/>
    </row>
    <row r="74259" spans="7:7" x14ac:dyDescent="0.2">
      <c r="G74259" s="12"/>
    </row>
    <row r="74260" spans="7:7" x14ac:dyDescent="0.2">
      <c r="G74260" s="12"/>
    </row>
    <row r="74261" spans="7:7" x14ac:dyDescent="0.2">
      <c r="G74261" s="12"/>
    </row>
    <row r="74262" spans="7:7" x14ac:dyDescent="0.2">
      <c r="G74262" s="12"/>
    </row>
    <row r="74263" spans="7:7" x14ac:dyDescent="0.2">
      <c r="G74263" s="12"/>
    </row>
    <row r="74264" spans="7:7" x14ac:dyDescent="0.2">
      <c r="G74264" s="12"/>
    </row>
    <row r="74265" spans="7:7" x14ac:dyDescent="0.2">
      <c r="G74265" s="12"/>
    </row>
    <row r="74266" spans="7:7" x14ac:dyDescent="0.2">
      <c r="G74266" s="12"/>
    </row>
    <row r="74267" spans="7:7" x14ac:dyDescent="0.2">
      <c r="G74267" s="12"/>
    </row>
    <row r="74268" spans="7:7" x14ac:dyDescent="0.2">
      <c r="G74268" s="12"/>
    </row>
    <row r="74269" spans="7:7" x14ac:dyDescent="0.2">
      <c r="G74269" s="12"/>
    </row>
    <row r="74270" spans="7:7" x14ac:dyDescent="0.2">
      <c r="G74270" s="12"/>
    </row>
    <row r="74271" spans="7:7" x14ac:dyDescent="0.2">
      <c r="G74271" s="12"/>
    </row>
    <row r="74272" spans="7:7" x14ac:dyDescent="0.2">
      <c r="G74272" s="12"/>
    </row>
    <row r="74273" spans="7:7" x14ac:dyDescent="0.2">
      <c r="G74273" s="12"/>
    </row>
    <row r="74274" spans="7:7" x14ac:dyDescent="0.2">
      <c r="G74274" s="12"/>
    </row>
    <row r="74275" spans="7:7" x14ac:dyDescent="0.2">
      <c r="G74275" s="12"/>
    </row>
    <row r="74276" spans="7:7" x14ac:dyDescent="0.2">
      <c r="G74276" s="12"/>
    </row>
    <row r="74277" spans="7:7" x14ac:dyDescent="0.2">
      <c r="G74277" s="12"/>
    </row>
    <row r="74278" spans="7:7" x14ac:dyDescent="0.2">
      <c r="G74278" s="12"/>
    </row>
    <row r="74279" spans="7:7" x14ac:dyDescent="0.2">
      <c r="G74279" s="12"/>
    </row>
    <row r="74280" spans="7:7" x14ac:dyDescent="0.2">
      <c r="G74280" s="12"/>
    </row>
    <row r="74281" spans="7:7" x14ac:dyDescent="0.2">
      <c r="G74281" s="12"/>
    </row>
    <row r="74282" spans="7:7" x14ac:dyDescent="0.2">
      <c r="G74282" s="12"/>
    </row>
    <row r="74283" spans="7:7" x14ac:dyDescent="0.2">
      <c r="G74283" s="12"/>
    </row>
    <row r="74284" spans="7:7" x14ac:dyDescent="0.2">
      <c r="G74284" s="12"/>
    </row>
    <row r="74285" spans="7:7" x14ac:dyDescent="0.2">
      <c r="G74285" s="12"/>
    </row>
    <row r="74286" spans="7:7" x14ac:dyDescent="0.2">
      <c r="G74286" s="12"/>
    </row>
    <row r="74287" spans="7:7" x14ac:dyDescent="0.2">
      <c r="G74287" s="12"/>
    </row>
    <row r="74288" spans="7:7" x14ac:dyDescent="0.2">
      <c r="G74288" s="12"/>
    </row>
    <row r="74289" spans="7:7" x14ac:dyDescent="0.2">
      <c r="G74289" s="12"/>
    </row>
    <row r="74290" spans="7:7" x14ac:dyDescent="0.2">
      <c r="G74290" s="12"/>
    </row>
    <row r="74291" spans="7:7" x14ac:dyDescent="0.2">
      <c r="G74291" s="12"/>
    </row>
    <row r="74292" spans="7:7" x14ac:dyDescent="0.2">
      <c r="G74292" s="12"/>
    </row>
    <row r="74293" spans="7:7" x14ac:dyDescent="0.2">
      <c r="G74293" s="12"/>
    </row>
    <row r="74294" spans="7:7" x14ac:dyDescent="0.2">
      <c r="G74294" s="12"/>
    </row>
    <row r="74295" spans="7:7" x14ac:dyDescent="0.2">
      <c r="G74295" s="12"/>
    </row>
    <row r="74296" spans="7:7" x14ac:dyDescent="0.2">
      <c r="G74296" s="12"/>
    </row>
    <row r="74297" spans="7:7" x14ac:dyDescent="0.2">
      <c r="G74297" s="12"/>
    </row>
    <row r="74298" spans="7:7" x14ac:dyDescent="0.2">
      <c r="G74298" s="12"/>
    </row>
    <row r="74299" spans="7:7" x14ac:dyDescent="0.2">
      <c r="G74299" s="12"/>
    </row>
    <row r="74300" spans="7:7" x14ac:dyDescent="0.2">
      <c r="G74300" s="12"/>
    </row>
    <row r="74301" spans="7:7" x14ac:dyDescent="0.2">
      <c r="G74301" s="12"/>
    </row>
    <row r="74302" spans="7:7" x14ac:dyDescent="0.2">
      <c r="G74302" s="12"/>
    </row>
    <row r="74303" spans="7:7" x14ac:dyDescent="0.2">
      <c r="G74303" s="12"/>
    </row>
    <row r="74304" spans="7:7" x14ac:dyDescent="0.2">
      <c r="G74304" s="12"/>
    </row>
    <row r="74305" spans="7:7" x14ac:dyDescent="0.2">
      <c r="G74305" s="12"/>
    </row>
    <row r="74306" spans="7:7" x14ac:dyDescent="0.2">
      <c r="G74306" s="12"/>
    </row>
    <row r="74307" spans="7:7" x14ac:dyDescent="0.2">
      <c r="G74307" s="12"/>
    </row>
    <row r="74308" spans="7:7" x14ac:dyDescent="0.2">
      <c r="G74308" s="12"/>
    </row>
    <row r="74309" spans="7:7" x14ac:dyDescent="0.2">
      <c r="G74309" s="12"/>
    </row>
    <row r="74310" spans="7:7" x14ac:dyDescent="0.2">
      <c r="G74310" s="12"/>
    </row>
    <row r="74311" spans="7:7" x14ac:dyDescent="0.2">
      <c r="G74311" s="12"/>
    </row>
    <row r="74312" spans="7:7" x14ac:dyDescent="0.2">
      <c r="G74312" s="12"/>
    </row>
    <row r="74313" spans="7:7" x14ac:dyDescent="0.2">
      <c r="G74313" s="12"/>
    </row>
    <row r="74314" spans="7:7" x14ac:dyDescent="0.2">
      <c r="G74314" s="12"/>
    </row>
    <row r="74315" spans="7:7" x14ac:dyDescent="0.2">
      <c r="G74315" s="12"/>
    </row>
    <row r="74316" spans="7:7" x14ac:dyDescent="0.2">
      <c r="G74316" s="12"/>
    </row>
    <row r="74317" spans="7:7" x14ac:dyDescent="0.2">
      <c r="G74317" s="12"/>
    </row>
    <row r="74318" spans="7:7" x14ac:dyDescent="0.2">
      <c r="G74318" s="12"/>
    </row>
    <row r="74319" spans="7:7" x14ac:dyDescent="0.2">
      <c r="G74319" s="12"/>
    </row>
    <row r="74320" spans="7:7" x14ac:dyDescent="0.2">
      <c r="G74320" s="12"/>
    </row>
    <row r="74321" spans="7:7" x14ac:dyDescent="0.2">
      <c r="G74321" s="12"/>
    </row>
    <row r="74322" spans="7:7" x14ac:dyDescent="0.2">
      <c r="G74322" s="12"/>
    </row>
    <row r="74323" spans="7:7" x14ac:dyDescent="0.2">
      <c r="G74323" s="12"/>
    </row>
    <row r="74324" spans="7:7" x14ac:dyDescent="0.2">
      <c r="G74324" s="12"/>
    </row>
    <row r="74325" spans="7:7" x14ac:dyDescent="0.2">
      <c r="G74325" s="12"/>
    </row>
    <row r="74326" spans="7:7" x14ac:dyDescent="0.2">
      <c r="G74326" s="12"/>
    </row>
    <row r="74327" spans="7:7" x14ac:dyDescent="0.2">
      <c r="G74327" s="12"/>
    </row>
    <row r="74328" spans="7:7" x14ac:dyDescent="0.2">
      <c r="G74328" s="12"/>
    </row>
    <row r="74329" spans="7:7" x14ac:dyDescent="0.2">
      <c r="G74329" s="12"/>
    </row>
    <row r="74330" spans="7:7" x14ac:dyDescent="0.2">
      <c r="G74330" s="12"/>
    </row>
    <row r="74331" spans="7:7" x14ac:dyDescent="0.2">
      <c r="G74331" s="12"/>
    </row>
    <row r="74332" spans="7:7" x14ac:dyDescent="0.2">
      <c r="G74332" s="12"/>
    </row>
    <row r="74333" spans="7:7" x14ac:dyDescent="0.2">
      <c r="G74333" s="12"/>
    </row>
    <row r="74334" spans="7:7" x14ac:dyDescent="0.2">
      <c r="G74334" s="12"/>
    </row>
    <row r="74335" spans="7:7" x14ac:dyDescent="0.2">
      <c r="G74335" s="12"/>
    </row>
    <row r="74336" spans="7:7" x14ac:dyDescent="0.2">
      <c r="G74336" s="12"/>
    </row>
    <row r="74337" spans="7:7" x14ac:dyDescent="0.2">
      <c r="G74337" s="12"/>
    </row>
    <row r="74338" spans="7:7" x14ac:dyDescent="0.2">
      <c r="G74338" s="12"/>
    </row>
    <row r="74339" spans="7:7" x14ac:dyDescent="0.2">
      <c r="G74339" s="12"/>
    </row>
    <row r="74340" spans="7:7" x14ac:dyDescent="0.2">
      <c r="G74340" s="12"/>
    </row>
    <row r="74341" spans="7:7" x14ac:dyDescent="0.2">
      <c r="G74341" s="12"/>
    </row>
    <row r="74342" spans="7:7" x14ac:dyDescent="0.2">
      <c r="G74342" s="12"/>
    </row>
    <row r="74343" spans="7:7" x14ac:dyDescent="0.2">
      <c r="G74343" s="12"/>
    </row>
    <row r="74344" spans="7:7" x14ac:dyDescent="0.2">
      <c r="G74344" s="12"/>
    </row>
    <row r="74345" spans="7:7" x14ac:dyDescent="0.2">
      <c r="G74345" s="12"/>
    </row>
    <row r="74346" spans="7:7" x14ac:dyDescent="0.2">
      <c r="G74346" s="12"/>
    </row>
    <row r="74347" spans="7:7" x14ac:dyDescent="0.2">
      <c r="G74347" s="12"/>
    </row>
    <row r="74348" spans="7:7" x14ac:dyDescent="0.2">
      <c r="G74348" s="12"/>
    </row>
    <row r="74349" spans="7:7" x14ac:dyDescent="0.2">
      <c r="G74349" s="12"/>
    </row>
    <row r="74350" spans="7:7" x14ac:dyDescent="0.2">
      <c r="G74350" s="12"/>
    </row>
    <row r="74351" spans="7:7" x14ac:dyDescent="0.2">
      <c r="G74351" s="12"/>
    </row>
    <row r="74352" spans="7:7" x14ac:dyDescent="0.2">
      <c r="G74352" s="12"/>
    </row>
    <row r="74353" spans="7:7" x14ac:dyDescent="0.2">
      <c r="G74353" s="12"/>
    </row>
    <row r="74354" spans="7:7" x14ac:dyDescent="0.2">
      <c r="G74354" s="12"/>
    </row>
    <row r="74355" spans="7:7" x14ac:dyDescent="0.2">
      <c r="G74355" s="12"/>
    </row>
    <row r="74356" spans="7:7" x14ac:dyDescent="0.2">
      <c r="G74356" s="12"/>
    </row>
    <row r="74357" spans="7:7" x14ac:dyDescent="0.2">
      <c r="G74357" s="12"/>
    </row>
    <row r="74358" spans="7:7" x14ac:dyDescent="0.2">
      <c r="G74358" s="12"/>
    </row>
    <row r="74359" spans="7:7" x14ac:dyDescent="0.2">
      <c r="G74359" s="12"/>
    </row>
    <row r="74360" spans="7:7" x14ac:dyDescent="0.2">
      <c r="G74360" s="12"/>
    </row>
    <row r="74361" spans="7:7" x14ac:dyDescent="0.2">
      <c r="G74361" s="12"/>
    </row>
    <row r="74362" spans="7:7" x14ac:dyDescent="0.2">
      <c r="G74362" s="12"/>
    </row>
    <row r="74363" spans="7:7" x14ac:dyDescent="0.2">
      <c r="G74363" s="12"/>
    </row>
    <row r="74364" spans="7:7" x14ac:dyDescent="0.2">
      <c r="G74364" s="12"/>
    </row>
    <row r="74365" spans="7:7" x14ac:dyDescent="0.2">
      <c r="G74365" s="12"/>
    </row>
    <row r="74366" spans="7:7" x14ac:dyDescent="0.2">
      <c r="G74366" s="12"/>
    </row>
    <row r="74367" spans="7:7" x14ac:dyDescent="0.2">
      <c r="G74367" s="12"/>
    </row>
    <row r="74368" spans="7:7" x14ac:dyDescent="0.2">
      <c r="G74368" s="12"/>
    </row>
    <row r="74369" spans="7:7" x14ac:dyDescent="0.2">
      <c r="G74369" s="12"/>
    </row>
    <row r="74370" spans="7:7" x14ac:dyDescent="0.2">
      <c r="G74370" s="12"/>
    </row>
    <row r="74371" spans="7:7" x14ac:dyDescent="0.2">
      <c r="G74371" s="12"/>
    </row>
    <row r="74372" spans="7:7" x14ac:dyDescent="0.2">
      <c r="G74372" s="12"/>
    </row>
    <row r="74373" spans="7:7" x14ac:dyDescent="0.2">
      <c r="G74373" s="12"/>
    </row>
    <row r="74374" spans="7:7" x14ac:dyDescent="0.2">
      <c r="G74374" s="12"/>
    </row>
    <row r="74375" spans="7:7" x14ac:dyDescent="0.2">
      <c r="G74375" s="12"/>
    </row>
    <row r="74376" spans="7:7" x14ac:dyDescent="0.2">
      <c r="G74376" s="12"/>
    </row>
    <row r="74377" spans="7:7" x14ac:dyDescent="0.2">
      <c r="G74377" s="12"/>
    </row>
    <row r="74378" spans="7:7" x14ac:dyDescent="0.2">
      <c r="G74378" s="12"/>
    </row>
    <row r="74379" spans="7:7" x14ac:dyDescent="0.2">
      <c r="G74379" s="12"/>
    </row>
    <row r="74380" spans="7:7" x14ac:dyDescent="0.2">
      <c r="G74380" s="12"/>
    </row>
    <row r="74381" spans="7:7" x14ac:dyDescent="0.2">
      <c r="G74381" s="12"/>
    </row>
    <row r="74382" spans="7:7" x14ac:dyDescent="0.2">
      <c r="G74382" s="12"/>
    </row>
    <row r="74383" spans="7:7" x14ac:dyDescent="0.2">
      <c r="G74383" s="12"/>
    </row>
    <row r="74384" spans="7:7" x14ac:dyDescent="0.2">
      <c r="G74384" s="12"/>
    </row>
    <row r="74385" spans="7:7" x14ac:dyDescent="0.2">
      <c r="G74385" s="12"/>
    </row>
    <row r="74386" spans="7:7" x14ac:dyDescent="0.2">
      <c r="G74386" s="12"/>
    </row>
    <row r="74387" spans="7:7" x14ac:dyDescent="0.2">
      <c r="G74387" s="12"/>
    </row>
    <row r="74388" spans="7:7" x14ac:dyDescent="0.2">
      <c r="G74388" s="12"/>
    </row>
    <row r="74389" spans="7:7" x14ac:dyDescent="0.2">
      <c r="G74389" s="12"/>
    </row>
    <row r="74390" spans="7:7" x14ac:dyDescent="0.2">
      <c r="G74390" s="12"/>
    </row>
    <row r="74391" spans="7:7" x14ac:dyDescent="0.2">
      <c r="G74391" s="12"/>
    </row>
    <row r="74392" spans="7:7" x14ac:dyDescent="0.2">
      <c r="G74392" s="12"/>
    </row>
    <row r="74393" spans="7:7" x14ac:dyDescent="0.2">
      <c r="G74393" s="12"/>
    </row>
    <row r="74394" spans="7:7" x14ac:dyDescent="0.2">
      <c r="G74394" s="12"/>
    </row>
    <row r="74395" spans="7:7" x14ac:dyDescent="0.2">
      <c r="G74395" s="12"/>
    </row>
    <row r="74396" spans="7:7" x14ac:dyDescent="0.2">
      <c r="G74396" s="12"/>
    </row>
    <row r="74397" spans="7:7" x14ac:dyDescent="0.2">
      <c r="G74397" s="12"/>
    </row>
    <row r="74398" spans="7:7" x14ac:dyDescent="0.2">
      <c r="G74398" s="12"/>
    </row>
    <row r="74399" spans="7:7" x14ac:dyDescent="0.2">
      <c r="G74399" s="12"/>
    </row>
    <row r="74400" spans="7:7" x14ac:dyDescent="0.2">
      <c r="G74400" s="12"/>
    </row>
    <row r="74401" spans="7:7" x14ac:dyDescent="0.2">
      <c r="G74401" s="12"/>
    </row>
    <row r="74402" spans="7:7" x14ac:dyDescent="0.2">
      <c r="G74402" s="12"/>
    </row>
    <row r="74403" spans="7:7" x14ac:dyDescent="0.2">
      <c r="G74403" s="12"/>
    </row>
    <row r="74404" spans="7:7" x14ac:dyDescent="0.2">
      <c r="G74404" s="12"/>
    </row>
    <row r="74405" spans="7:7" x14ac:dyDescent="0.2">
      <c r="G74405" s="12"/>
    </row>
    <row r="74406" spans="7:7" x14ac:dyDescent="0.2">
      <c r="G74406" s="12"/>
    </row>
    <row r="74407" spans="7:7" x14ac:dyDescent="0.2">
      <c r="G74407" s="12"/>
    </row>
    <row r="74408" spans="7:7" x14ac:dyDescent="0.2">
      <c r="G74408" s="12"/>
    </row>
    <row r="74409" spans="7:7" x14ac:dyDescent="0.2">
      <c r="G74409" s="12"/>
    </row>
    <row r="74410" spans="7:7" x14ac:dyDescent="0.2">
      <c r="G74410" s="12"/>
    </row>
    <row r="74411" spans="7:7" x14ac:dyDescent="0.2">
      <c r="G74411" s="12"/>
    </row>
    <row r="74412" spans="7:7" x14ac:dyDescent="0.2">
      <c r="G74412" s="12"/>
    </row>
    <row r="74413" spans="7:7" x14ac:dyDescent="0.2">
      <c r="G74413" s="12"/>
    </row>
    <row r="74414" spans="7:7" x14ac:dyDescent="0.2">
      <c r="G74414" s="12"/>
    </row>
    <row r="74415" spans="7:7" x14ac:dyDescent="0.2">
      <c r="G74415" s="12"/>
    </row>
    <row r="74416" spans="7:7" x14ac:dyDescent="0.2">
      <c r="G74416" s="12"/>
    </row>
    <row r="74417" spans="7:7" x14ac:dyDescent="0.2">
      <c r="G74417" s="12"/>
    </row>
    <row r="74418" spans="7:7" x14ac:dyDescent="0.2">
      <c r="G74418" s="12"/>
    </row>
    <row r="74419" spans="7:7" x14ac:dyDescent="0.2">
      <c r="G74419" s="12"/>
    </row>
    <row r="74420" spans="7:7" x14ac:dyDescent="0.2">
      <c r="G74420" s="12"/>
    </row>
    <row r="74421" spans="7:7" x14ac:dyDescent="0.2">
      <c r="G74421" s="12"/>
    </row>
    <row r="74422" spans="7:7" x14ac:dyDescent="0.2">
      <c r="G74422" s="12"/>
    </row>
    <row r="74423" spans="7:7" x14ac:dyDescent="0.2">
      <c r="G74423" s="12"/>
    </row>
    <row r="74424" spans="7:7" x14ac:dyDescent="0.2">
      <c r="G74424" s="12"/>
    </row>
    <row r="74425" spans="7:7" x14ac:dyDescent="0.2">
      <c r="G74425" s="12"/>
    </row>
    <row r="74426" spans="7:7" x14ac:dyDescent="0.2">
      <c r="G74426" s="12"/>
    </row>
    <row r="74427" spans="7:7" x14ac:dyDescent="0.2">
      <c r="G74427" s="12"/>
    </row>
    <row r="74428" spans="7:7" x14ac:dyDescent="0.2">
      <c r="G74428" s="12"/>
    </row>
    <row r="74429" spans="7:7" x14ac:dyDescent="0.2">
      <c r="G74429" s="12"/>
    </row>
    <row r="74430" spans="7:7" x14ac:dyDescent="0.2">
      <c r="G74430" s="12"/>
    </row>
    <row r="74431" spans="7:7" x14ac:dyDescent="0.2">
      <c r="G74431" s="12"/>
    </row>
    <row r="74432" spans="7:7" x14ac:dyDescent="0.2">
      <c r="G74432" s="12"/>
    </row>
    <row r="74433" spans="7:7" x14ac:dyDescent="0.2">
      <c r="G74433" s="12"/>
    </row>
    <row r="74434" spans="7:7" x14ac:dyDescent="0.2">
      <c r="G74434" s="12"/>
    </row>
    <row r="74435" spans="7:7" x14ac:dyDescent="0.2">
      <c r="G74435" s="12"/>
    </row>
    <row r="74436" spans="7:7" x14ac:dyDescent="0.2">
      <c r="G74436" s="12"/>
    </row>
    <row r="74437" spans="7:7" x14ac:dyDescent="0.2">
      <c r="G74437" s="12"/>
    </row>
    <row r="74438" spans="7:7" x14ac:dyDescent="0.2">
      <c r="G74438" s="12"/>
    </row>
    <row r="74439" spans="7:7" x14ac:dyDescent="0.2">
      <c r="G74439" s="12"/>
    </row>
    <row r="74440" spans="7:7" x14ac:dyDescent="0.2">
      <c r="G74440" s="12"/>
    </row>
    <row r="74441" spans="7:7" x14ac:dyDescent="0.2">
      <c r="G74441" s="12"/>
    </row>
    <row r="74442" spans="7:7" x14ac:dyDescent="0.2">
      <c r="G74442" s="12"/>
    </row>
    <row r="74443" spans="7:7" x14ac:dyDescent="0.2">
      <c r="G74443" s="12"/>
    </row>
    <row r="74444" spans="7:7" x14ac:dyDescent="0.2">
      <c r="G74444" s="12"/>
    </row>
    <row r="74445" spans="7:7" x14ac:dyDescent="0.2">
      <c r="G74445" s="12"/>
    </row>
    <row r="74446" spans="7:7" x14ac:dyDescent="0.2">
      <c r="G74446" s="12"/>
    </row>
    <row r="74447" spans="7:7" x14ac:dyDescent="0.2">
      <c r="G74447" s="12"/>
    </row>
    <row r="74448" spans="7:7" x14ac:dyDescent="0.2">
      <c r="G74448" s="12"/>
    </row>
    <row r="74449" spans="7:7" x14ac:dyDescent="0.2">
      <c r="G74449" s="12"/>
    </row>
    <row r="74450" spans="7:7" x14ac:dyDescent="0.2">
      <c r="G74450" s="12"/>
    </row>
    <row r="74451" spans="7:7" x14ac:dyDescent="0.2">
      <c r="G74451" s="12"/>
    </row>
    <row r="74452" spans="7:7" x14ac:dyDescent="0.2">
      <c r="G74452" s="12"/>
    </row>
    <row r="74453" spans="7:7" x14ac:dyDescent="0.2">
      <c r="G74453" s="12"/>
    </row>
    <row r="74454" spans="7:7" x14ac:dyDescent="0.2">
      <c r="G74454" s="12"/>
    </row>
    <row r="74455" spans="7:7" x14ac:dyDescent="0.2">
      <c r="G74455" s="12"/>
    </row>
    <row r="74456" spans="7:7" x14ac:dyDescent="0.2">
      <c r="G74456" s="12"/>
    </row>
    <row r="74457" spans="7:7" x14ac:dyDescent="0.2">
      <c r="G74457" s="12"/>
    </row>
    <row r="74458" spans="7:7" x14ac:dyDescent="0.2">
      <c r="G74458" s="12"/>
    </row>
    <row r="74459" spans="7:7" x14ac:dyDescent="0.2">
      <c r="G74459" s="12"/>
    </row>
    <row r="74460" spans="7:7" x14ac:dyDescent="0.2">
      <c r="G74460" s="12"/>
    </row>
    <row r="74461" spans="7:7" x14ac:dyDescent="0.2">
      <c r="G74461" s="12"/>
    </row>
    <row r="74462" spans="7:7" x14ac:dyDescent="0.2">
      <c r="G74462" s="12"/>
    </row>
    <row r="74463" spans="7:7" x14ac:dyDescent="0.2">
      <c r="G74463" s="12"/>
    </row>
    <row r="74464" spans="7:7" x14ac:dyDescent="0.2">
      <c r="G74464" s="12"/>
    </row>
    <row r="74465" spans="7:7" x14ac:dyDescent="0.2">
      <c r="G74465" s="12"/>
    </row>
    <row r="74466" spans="7:7" x14ac:dyDescent="0.2">
      <c r="G74466" s="12"/>
    </row>
    <row r="74467" spans="7:7" x14ac:dyDescent="0.2">
      <c r="G74467" s="12"/>
    </row>
    <row r="74468" spans="7:7" x14ac:dyDescent="0.2">
      <c r="G74468" s="12"/>
    </row>
    <row r="74469" spans="7:7" x14ac:dyDescent="0.2">
      <c r="G74469" s="12"/>
    </row>
    <row r="74470" spans="7:7" x14ac:dyDescent="0.2">
      <c r="G74470" s="12"/>
    </row>
    <row r="74471" spans="7:7" x14ac:dyDescent="0.2">
      <c r="G74471" s="12"/>
    </row>
    <row r="74472" spans="7:7" x14ac:dyDescent="0.2">
      <c r="G74472" s="12"/>
    </row>
    <row r="74473" spans="7:7" x14ac:dyDescent="0.2">
      <c r="G74473" s="12"/>
    </row>
    <row r="74474" spans="7:7" x14ac:dyDescent="0.2">
      <c r="G74474" s="12"/>
    </row>
    <row r="74475" spans="7:7" x14ac:dyDescent="0.2">
      <c r="G74475" s="12"/>
    </row>
    <row r="74476" spans="7:7" x14ac:dyDescent="0.2">
      <c r="G74476" s="12"/>
    </row>
    <row r="74477" spans="7:7" x14ac:dyDescent="0.2">
      <c r="G74477" s="12"/>
    </row>
    <row r="74478" spans="7:7" x14ac:dyDescent="0.2">
      <c r="G74478" s="12"/>
    </row>
    <row r="74479" spans="7:7" x14ac:dyDescent="0.2">
      <c r="G74479" s="12"/>
    </row>
    <row r="74480" spans="7:7" x14ac:dyDescent="0.2">
      <c r="G74480" s="12"/>
    </row>
    <row r="74481" spans="7:7" x14ac:dyDescent="0.2">
      <c r="G74481" s="12"/>
    </row>
    <row r="74482" spans="7:7" x14ac:dyDescent="0.2">
      <c r="G74482" s="12"/>
    </row>
    <row r="74483" spans="7:7" x14ac:dyDescent="0.2">
      <c r="G74483" s="12"/>
    </row>
    <row r="74484" spans="7:7" x14ac:dyDescent="0.2">
      <c r="G74484" s="12"/>
    </row>
    <row r="74485" spans="7:7" x14ac:dyDescent="0.2">
      <c r="G74485" s="12"/>
    </row>
    <row r="74486" spans="7:7" x14ac:dyDescent="0.2">
      <c r="G74486" s="12"/>
    </row>
    <row r="74487" spans="7:7" x14ac:dyDescent="0.2">
      <c r="G74487" s="12"/>
    </row>
    <row r="74488" spans="7:7" x14ac:dyDescent="0.2">
      <c r="G74488" s="12"/>
    </row>
    <row r="74489" spans="7:7" x14ac:dyDescent="0.2">
      <c r="G74489" s="12"/>
    </row>
    <row r="74490" spans="7:7" x14ac:dyDescent="0.2">
      <c r="G74490" s="12"/>
    </row>
    <row r="74491" spans="7:7" x14ac:dyDescent="0.2">
      <c r="G74491" s="12"/>
    </row>
    <row r="74492" spans="7:7" x14ac:dyDescent="0.2">
      <c r="G74492" s="12"/>
    </row>
    <row r="74493" spans="7:7" x14ac:dyDescent="0.2">
      <c r="G74493" s="12"/>
    </row>
    <row r="74494" spans="7:7" x14ac:dyDescent="0.2">
      <c r="G74494" s="12"/>
    </row>
    <row r="74495" spans="7:7" x14ac:dyDescent="0.2">
      <c r="G74495" s="12"/>
    </row>
    <row r="74496" spans="7:7" x14ac:dyDescent="0.2">
      <c r="G74496" s="12"/>
    </row>
    <row r="74497" spans="7:7" x14ac:dyDescent="0.2">
      <c r="G74497" s="12"/>
    </row>
    <row r="74498" spans="7:7" x14ac:dyDescent="0.2">
      <c r="G74498" s="12"/>
    </row>
    <row r="74499" spans="7:7" x14ac:dyDescent="0.2">
      <c r="G74499" s="12"/>
    </row>
    <row r="74500" spans="7:7" x14ac:dyDescent="0.2">
      <c r="G74500" s="12"/>
    </row>
    <row r="74501" spans="7:7" x14ac:dyDescent="0.2">
      <c r="G74501" s="12"/>
    </row>
    <row r="74502" spans="7:7" x14ac:dyDescent="0.2">
      <c r="G74502" s="12"/>
    </row>
    <row r="74503" spans="7:7" x14ac:dyDescent="0.2">
      <c r="G74503" s="12"/>
    </row>
    <row r="74504" spans="7:7" x14ac:dyDescent="0.2">
      <c r="G74504" s="12"/>
    </row>
    <row r="74505" spans="7:7" x14ac:dyDescent="0.2">
      <c r="G74505" s="12"/>
    </row>
    <row r="74506" spans="7:7" x14ac:dyDescent="0.2">
      <c r="G74506" s="12"/>
    </row>
    <row r="74507" spans="7:7" x14ac:dyDescent="0.2">
      <c r="G74507" s="12"/>
    </row>
    <row r="74508" spans="7:7" x14ac:dyDescent="0.2">
      <c r="G74508" s="12"/>
    </row>
    <row r="74509" spans="7:7" x14ac:dyDescent="0.2">
      <c r="G74509" s="12"/>
    </row>
    <row r="74510" spans="7:7" x14ac:dyDescent="0.2">
      <c r="G74510" s="12"/>
    </row>
    <row r="74511" spans="7:7" x14ac:dyDescent="0.2">
      <c r="G74511" s="12"/>
    </row>
    <row r="74512" spans="7:7" x14ac:dyDescent="0.2">
      <c r="G74512" s="12"/>
    </row>
    <row r="74513" spans="7:7" x14ac:dyDescent="0.2">
      <c r="G74513" s="12"/>
    </row>
    <row r="74514" spans="7:7" x14ac:dyDescent="0.2">
      <c r="G74514" s="12"/>
    </row>
    <row r="74515" spans="7:7" x14ac:dyDescent="0.2">
      <c r="G74515" s="12"/>
    </row>
    <row r="74516" spans="7:7" x14ac:dyDescent="0.2">
      <c r="G74516" s="12"/>
    </row>
    <row r="74517" spans="7:7" x14ac:dyDescent="0.2">
      <c r="G74517" s="12"/>
    </row>
    <row r="74518" spans="7:7" x14ac:dyDescent="0.2">
      <c r="G74518" s="12"/>
    </row>
    <row r="74519" spans="7:7" x14ac:dyDescent="0.2">
      <c r="G74519" s="12"/>
    </row>
    <row r="74520" spans="7:7" x14ac:dyDescent="0.2">
      <c r="G74520" s="12"/>
    </row>
    <row r="74521" spans="7:7" x14ac:dyDescent="0.2">
      <c r="G74521" s="12"/>
    </row>
    <row r="74522" spans="7:7" x14ac:dyDescent="0.2">
      <c r="G74522" s="12"/>
    </row>
    <row r="74523" spans="7:7" x14ac:dyDescent="0.2">
      <c r="G74523" s="12"/>
    </row>
    <row r="74524" spans="7:7" x14ac:dyDescent="0.2">
      <c r="G74524" s="12"/>
    </row>
    <row r="74525" spans="7:7" x14ac:dyDescent="0.2">
      <c r="G74525" s="12"/>
    </row>
    <row r="74526" spans="7:7" x14ac:dyDescent="0.2">
      <c r="G74526" s="12"/>
    </row>
    <row r="74527" spans="7:7" x14ac:dyDescent="0.2">
      <c r="G74527" s="12"/>
    </row>
    <row r="74528" spans="7:7" x14ac:dyDescent="0.2">
      <c r="G74528" s="12"/>
    </row>
    <row r="74529" spans="7:7" x14ac:dyDescent="0.2">
      <c r="G74529" s="12"/>
    </row>
    <row r="74530" spans="7:7" x14ac:dyDescent="0.2">
      <c r="G74530" s="12"/>
    </row>
    <row r="74531" spans="7:7" x14ac:dyDescent="0.2">
      <c r="G74531" s="12"/>
    </row>
    <row r="74532" spans="7:7" x14ac:dyDescent="0.2">
      <c r="G74532" s="12"/>
    </row>
    <row r="74533" spans="7:7" x14ac:dyDescent="0.2">
      <c r="G74533" s="12"/>
    </row>
    <row r="74534" spans="7:7" x14ac:dyDescent="0.2">
      <c r="G74534" s="12"/>
    </row>
    <row r="74535" spans="7:7" x14ac:dyDescent="0.2">
      <c r="G74535" s="12"/>
    </row>
    <row r="74536" spans="7:7" x14ac:dyDescent="0.2">
      <c r="G74536" s="12"/>
    </row>
    <row r="74537" spans="7:7" x14ac:dyDescent="0.2">
      <c r="G74537" s="12"/>
    </row>
    <row r="74538" spans="7:7" x14ac:dyDescent="0.2">
      <c r="G74538" s="12"/>
    </row>
    <row r="74539" spans="7:7" x14ac:dyDescent="0.2">
      <c r="G74539" s="12"/>
    </row>
    <row r="74540" spans="7:7" x14ac:dyDescent="0.2">
      <c r="G74540" s="12"/>
    </row>
    <row r="74541" spans="7:7" x14ac:dyDescent="0.2">
      <c r="G74541" s="12"/>
    </row>
    <row r="74542" spans="7:7" x14ac:dyDescent="0.2">
      <c r="G74542" s="12"/>
    </row>
    <row r="74543" spans="7:7" x14ac:dyDescent="0.2">
      <c r="G74543" s="12"/>
    </row>
    <row r="74544" spans="7:7" x14ac:dyDescent="0.2">
      <c r="G74544" s="12"/>
    </row>
    <row r="74545" spans="7:7" x14ac:dyDescent="0.2">
      <c r="G74545" s="12"/>
    </row>
    <row r="74546" spans="7:7" x14ac:dyDescent="0.2">
      <c r="G74546" s="12"/>
    </row>
    <row r="74547" spans="7:7" x14ac:dyDescent="0.2">
      <c r="G74547" s="12"/>
    </row>
    <row r="74548" spans="7:7" x14ac:dyDescent="0.2">
      <c r="G74548" s="12"/>
    </row>
    <row r="74549" spans="7:7" x14ac:dyDescent="0.2">
      <c r="G74549" s="12"/>
    </row>
    <row r="74550" spans="7:7" x14ac:dyDescent="0.2">
      <c r="G74550" s="12"/>
    </row>
    <row r="74551" spans="7:7" x14ac:dyDescent="0.2">
      <c r="G74551" s="12"/>
    </row>
    <row r="74552" spans="7:7" x14ac:dyDescent="0.2">
      <c r="G74552" s="12"/>
    </row>
    <row r="74553" spans="7:7" x14ac:dyDescent="0.2">
      <c r="G74553" s="12"/>
    </row>
    <row r="74554" spans="7:7" x14ac:dyDescent="0.2">
      <c r="G74554" s="12"/>
    </row>
    <row r="74555" spans="7:7" x14ac:dyDescent="0.2">
      <c r="G74555" s="12"/>
    </row>
    <row r="74556" spans="7:7" x14ac:dyDescent="0.2">
      <c r="G74556" s="12"/>
    </row>
    <row r="74557" spans="7:7" x14ac:dyDescent="0.2">
      <c r="G74557" s="12"/>
    </row>
    <row r="74558" spans="7:7" x14ac:dyDescent="0.2">
      <c r="G74558" s="12"/>
    </row>
    <row r="74559" spans="7:7" x14ac:dyDescent="0.2">
      <c r="G74559" s="12"/>
    </row>
    <row r="74560" spans="7:7" x14ac:dyDescent="0.2">
      <c r="G74560" s="12"/>
    </row>
    <row r="74561" spans="7:7" x14ac:dyDescent="0.2">
      <c r="G74561" s="12"/>
    </row>
    <row r="74562" spans="7:7" x14ac:dyDescent="0.2">
      <c r="G74562" s="12"/>
    </row>
    <row r="74563" spans="7:7" x14ac:dyDescent="0.2">
      <c r="G74563" s="12"/>
    </row>
    <row r="74564" spans="7:7" x14ac:dyDescent="0.2">
      <c r="G74564" s="12"/>
    </row>
    <row r="74565" spans="7:7" x14ac:dyDescent="0.2">
      <c r="G74565" s="12"/>
    </row>
    <row r="74566" spans="7:7" x14ac:dyDescent="0.2">
      <c r="G74566" s="12"/>
    </row>
    <row r="74567" spans="7:7" x14ac:dyDescent="0.2">
      <c r="G74567" s="12"/>
    </row>
    <row r="74568" spans="7:7" x14ac:dyDescent="0.2">
      <c r="G74568" s="12"/>
    </row>
    <row r="74569" spans="7:7" x14ac:dyDescent="0.2">
      <c r="G74569" s="12"/>
    </row>
    <row r="74570" spans="7:7" x14ac:dyDescent="0.2">
      <c r="G74570" s="12"/>
    </row>
    <row r="74571" spans="7:7" x14ac:dyDescent="0.2">
      <c r="G74571" s="12"/>
    </row>
    <row r="74572" spans="7:7" x14ac:dyDescent="0.2">
      <c r="G74572" s="12"/>
    </row>
    <row r="74573" spans="7:7" x14ac:dyDescent="0.2">
      <c r="G74573" s="12"/>
    </row>
    <row r="74574" spans="7:7" x14ac:dyDescent="0.2">
      <c r="G74574" s="12"/>
    </row>
    <row r="74575" spans="7:7" x14ac:dyDescent="0.2">
      <c r="G74575" s="12"/>
    </row>
    <row r="74576" spans="7:7" x14ac:dyDescent="0.2">
      <c r="G74576" s="12"/>
    </row>
    <row r="74577" spans="7:7" x14ac:dyDescent="0.2">
      <c r="G74577" s="12"/>
    </row>
    <row r="74578" spans="7:7" x14ac:dyDescent="0.2">
      <c r="G74578" s="12"/>
    </row>
    <row r="74579" spans="7:7" x14ac:dyDescent="0.2">
      <c r="G74579" s="12"/>
    </row>
    <row r="74580" spans="7:7" x14ac:dyDescent="0.2">
      <c r="G74580" s="12"/>
    </row>
    <row r="74581" spans="7:7" x14ac:dyDescent="0.2">
      <c r="G74581" s="12"/>
    </row>
    <row r="74582" spans="7:7" x14ac:dyDescent="0.2">
      <c r="G74582" s="12"/>
    </row>
    <row r="74583" spans="7:7" x14ac:dyDescent="0.2">
      <c r="G74583" s="12"/>
    </row>
    <row r="74584" spans="7:7" x14ac:dyDescent="0.2">
      <c r="G74584" s="12"/>
    </row>
    <row r="74585" spans="7:7" x14ac:dyDescent="0.2">
      <c r="G74585" s="12"/>
    </row>
    <row r="74586" spans="7:7" x14ac:dyDescent="0.2">
      <c r="G74586" s="12"/>
    </row>
    <row r="74587" spans="7:7" x14ac:dyDescent="0.2">
      <c r="G74587" s="12"/>
    </row>
    <row r="74588" spans="7:7" x14ac:dyDescent="0.2">
      <c r="G74588" s="12"/>
    </row>
    <row r="74589" spans="7:7" x14ac:dyDescent="0.2">
      <c r="G74589" s="12"/>
    </row>
    <row r="74590" spans="7:7" x14ac:dyDescent="0.2">
      <c r="G74590" s="12"/>
    </row>
    <row r="74591" spans="7:7" x14ac:dyDescent="0.2">
      <c r="G74591" s="12"/>
    </row>
    <row r="74592" spans="7:7" x14ac:dyDescent="0.2">
      <c r="G74592" s="12"/>
    </row>
    <row r="74593" spans="7:7" x14ac:dyDescent="0.2">
      <c r="G74593" s="12"/>
    </row>
    <row r="74594" spans="7:7" x14ac:dyDescent="0.2">
      <c r="G74594" s="12"/>
    </row>
    <row r="74595" spans="7:7" x14ac:dyDescent="0.2">
      <c r="G74595" s="12"/>
    </row>
    <row r="74596" spans="7:7" x14ac:dyDescent="0.2">
      <c r="G74596" s="12"/>
    </row>
    <row r="74597" spans="7:7" x14ac:dyDescent="0.2">
      <c r="G74597" s="12"/>
    </row>
    <row r="74598" spans="7:7" x14ac:dyDescent="0.2">
      <c r="G74598" s="12"/>
    </row>
    <row r="74599" spans="7:7" x14ac:dyDescent="0.2">
      <c r="G74599" s="12"/>
    </row>
    <row r="74600" spans="7:7" x14ac:dyDescent="0.2">
      <c r="G74600" s="12"/>
    </row>
    <row r="74601" spans="7:7" x14ac:dyDescent="0.2">
      <c r="G74601" s="12"/>
    </row>
    <row r="74602" spans="7:7" x14ac:dyDescent="0.2">
      <c r="G74602" s="12"/>
    </row>
    <row r="74603" spans="7:7" x14ac:dyDescent="0.2">
      <c r="G74603" s="12"/>
    </row>
    <row r="74604" spans="7:7" x14ac:dyDescent="0.2">
      <c r="G74604" s="12"/>
    </row>
    <row r="74605" spans="7:7" x14ac:dyDescent="0.2">
      <c r="G74605" s="12"/>
    </row>
    <row r="74606" spans="7:7" x14ac:dyDescent="0.2">
      <c r="G74606" s="12"/>
    </row>
    <row r="74607" spans="7:7" x14ac:dyDescent="0.2">
      <c r="G74607" s="12"/>
    </row>
    <row r="74608" spans="7:7" x14ac:dyDescent="0.2">
      <c r="G74608" s="12"/>
    </row>
    <row r="74609" spans="7:7" x14ac:dyDescent="0.2">
      <c r="G74609" s="12"/>
    </row>
    <row r="74610" spans="7:7" x14ac:dyDescent="0.2">
      <c r="G74610" s="12"/>
    </row>
    <row r="74611" spans="7:7" x14ac:dyDescent="0.2">
      <c r="G74611" s="12"/>
    </row>
    <row r="74612" spans="7:7" x14ac:dyDescent="0.2">
      <c r="G74612" s="12"/>
    </row>
    <row r="74613" spans="7:7" x14ac:dyDescent="0.2">
      <c r="G74613" s="12"/>
    </row>
    <row r="74614" spans="7:7" x14ac:dyDescent="0.2">
      <c r="G74614" s="12"/>
    </row>
    <row r="74615" spans="7:7" x14ac:dyDescent="0.2">
      <c r="G74615" s="12"/>
    </row>
    <row r="74616" spans="7:7" x14ac:dyDescent="0.2">
      <c r="G74616" s="12"/>
    </row>
    <row r="74617" spans="7:7" x14ac:dyDescent="0.2">
      <c r="G74617" s="12"/>
    </row>
    <row r="74618" spans="7:7" x14ac:dyDescent="0.2">
      <c r="G74618" s="12"/>
    </row>
    <row r="74619" spans="7:7" x14ac:dyDescent="0.2">
      <c r="G74619" s="12"/>
    </row>
    <row r="74620" spans="7:7" x14ac:dyDescent="0.2">
      <c r="G74620" s="12"/>
    </row>
    <row r="74621" spans="7:7" x14ac:dyDescent="0.2">
      <c r="G74621" s="12"/>
    </row>
    <row r="74622" spans="7:7" x14ac:dyDescent="0.2">
      <c r="G74622" s="12"/>
    </row>
    <row r="74623" spans="7:7" x14ac:dyDescent="0.2">
      <c r="G74623" s="12"/>
    </row>
    <row r="74624" spans="7:7" x14ac:dyDescent="0.2">
      <c r="G74624" s="12"/>
    </row>
    <row r="74625" spans="7:7" x14ac:dyDescent="0.2">
      <c r="G74625" s="12"/>
    </row>
    <row r="74626" spans="7:7" x14ac:dyDescent="0.2">
      <c r="G74626" s="12"/>
    </row>
    <row r="74627" spans="7:7" x14ac:dyDescent="0.2">
      <c r="G74627" s="12"/>
    </row>
    <row r="74628" spans="7:7" x14ac:dyDescent="0.2">
      <c r="G74628" s="12"/>
    </row>
    <row r="74629" spans="7:7" x14ac:dyDescent="0.2">
      <c r="G74629" s="12"/>
    </row>
    <row r="74630" spans="7:7" x14ac:dyDescent="0.2">
      <c r="G74630" s="12"/>
    </row>
    <row r="74631" spans="7:7" x14ac:dyDescent="0.2">
      <c r="G74631" s="12"/>
    </row>
    <row r="74632" spans="7:7" x14ac:dyDescent="0.2">
      <c r="G74632" s="12"/>
    </row>
    <row r="74633" spans="7:7" x14ac:dyDescent="0.2">
      <c r="G74633" s="12"/>
    </row>
    <row r="74634" spans="7:7" x14ac:dyDescent="0.2">
      <c r="G74634" s="12"/>
    </row>
    <row r="74635" spans="7:7" x14ac:dyDescent="0.2">
      <c r="G74635" s="12"/>
    </row>
    <row r="74636" spans="7:7" x14ac:dyDescent="0.2">
      <c r="G74636" s="12"/>
    </row>
    <row r="74637" spans="7:7" x14ac:dyDescent="0.2">
      <c r="G74637" s="12"/>
    </row>
    <row r="74638" spans="7:7" x14ac:dyDescent="0.2">
      <c r="G74638" s="12"/>
    </row>
    <row r="74639" spans="7:7" x14ac:dyDescent="0.2">
      <c r="G74639" s="12"/>
    </row>
    <row r="74640" spans="7:7" x14ac:dyDescent="0.2">
      <c r="G74640" s="12"/>
    </row>
    <row r="74641" spans="7:7" x14ac:dyDescent="0.2">
      <c r="G74641" s="12"/>
    </row>
    <row r="74642" spans="7:7" x14ac:dyDescent="0.2">
      <c r="G74642" s="12"/>
    </row>
    <row r="74643" spans="7:7" x14ac:dyDescent="0.2">
      <c r="G74643" s="12"/>
    </row>
    <row r="74644" spans="7:7" x14ac:dyDescent="0.2">
      <c r="G74644" s="12"/>
    </row>
    <row r="74645" spans="7:7" x14ac:dyDescent="0.2">
      <c r="G74645" s="12"/>
    </row>
    <row r="74646" spans="7:7" x14ac:dyDescent="0.2">
      <c r="G74646" s="12"/>
    </row>
    <row r="74647" spans="7:7" x14ac:dyDescent="0.2">
      <c r="G74647" s="12"/>
    </row>
    <row r="74648" spans="7:7" x14ac:dyDescent="0.2">
      <c r="G74648" s="12"/>
    </row>
    <row r="74649" spans="7:7" x14ac:dyDescent="0.2">
      <c r="G74649" s="12"/>
    </row>
    <row r="74650" spans="7:7" x14ac:dyDescent="0.2">
      <c r="G74650" s="12"/>
    </row>
    <row r="74651" spans="7:7" x14ac:dyDescent="0.2">
      <c r="G74651" s="12"/>
    </row>
    <row r="74652" spans="7:7" x14ac:dyDescent="0.2">
      <c r="G74652" s="12"/>
    </row>
    <row r="74653" spans="7:7" x14ac:dyDescent="0.2">
      <c r="G74653" s="12"/>
    </row>
    <row r="74654" spans="7:7" x14ac:dyDescent="0.2">
      <c r="G74654" s="12"/>
    </row>
    <row r="74655" spans="7:7" x14ac:dyDescent="0.2">
      <c r="G74655" s="12"/>
    </row>
    <row r="74656" spans="7:7" x14ac:dyDescent="0.2">
      <c r="G74656" s="12"/>
    </row>
    <row r="74657" spans="7:7" x14ac:dyDescent="0.2">
      <c r="G74657" s="12"/>
    </row>
    <row r="74658" spans="7:7" x14ac:dyDescent="0.2">
      <c r="G74658" s="12"/>
    </row>
    <row r="74659" spans="7:7" x14ac:dyDescent="0.2">
      <c r="G74659" s="12"/>
    </row>
    <row r="74660" spans="7:7" x14ac:dyDescent="0.2">
      <c r="G74660" s="12"/>
    </row>
    <row r="74661" spans="7:7" x14ac:dyDescent="0.2">
      <c r="G74661" s="12"/>
    </row>
    <row r="74662" spans="7:7" x14ac:dyDescent="0.2">
      <c r="G74662" s="12"/>
    </row>
    <row r="74663" spans="7:7" x14ac:dyDescent="0.2">
      <c r="G74663" s="12"/>
    </row>
    <row r="74664" spans="7:7" x14ac:dyDescent="0.2">
      <c r="G74664" s="12"/>
    </row>
    <row r="74665" spans="7:7" x14ac:dyDescent="0.2">
      <c r="G74665" s="12"/>
    </row>
    <row r="74666" spans="7:7" x14ac:dyDescent="0.2">
      <c r="G74666" s="12"/>
    </row>
    <row r="74667" spans="7:7" x14ac:dyDescent="0.2">
      <c r="G74667" s="12"/>
    </row>
    <row r="74668" spans="7:7" x14ac:dyDescent="0.2">
      <c r="G74668" s="12"/>
    </row>
    <row r="74669" spans="7:7" x14ac:dyDescent="0.2">
      <c r="G74669" s="12"/>
    </row>
    <row r="74670" spans="7:7" x14ac:dyDescent="0.2">
      <c r="G74670" s="12"/>
    </row>
    <row r="74671" spans="7:7" x14ac:dyDescent="0.2">
      <c r="G74671" s="12"/>
    </row>
    <row r="74672" spans="7:7" x14ac:dyDescent="0.2">
      <c r="G74672" s="12"/>
    </row>
    <row r="74673" spans="7:7" x14ac:dyDescent="0.2">
      <c r="G74673" s="12"/>
    </row>
    <row r="74674" spans="7:7" x14ac:dyDescent="0.2">
      <c r="G74674" s="12"/>
    </row>
    <row r="74675" spans="7:7" x14ac:dyDescent="0.2">
      <c r="G74675" s="12"/>
    </row>
    <row r="74676" spans="7:7" x14ac:dyDescent="0.2">
      <c r="G74676" s="12"/>
    </row>
    <row r="74677" spans="7:7" x14ac:dyDescent="0.2">
      <c r="G74677" s="12"/>
    </row>
    <row r="74678" spans="7:7" x14ac:dyDescent="0.2">
      <c r="G74678" s="12"/>
    </row>
    <row r="74679" spans="7:7" x14ac:dyDescent="0.2">
      <c r="G74679" s="12"/>
    </row>
    <row r="74680" spans="7:7" x14ac:dyDescent="0.2">
      <c r="G74680" s="12"/>
    </row>
    <row r="74681" spans="7:7" x14ac:dyDescent="0.2">
      <c r="G74681" s="12"/>
    </row>
    <row r="74682" spans="7:7" x14ac:dyDescent="0.2">
      <c r="G74682" s="12"/>
    </row>
    <row r="74683" spans="7:7" x14ac:dyDescent="0.2">
      <c r="G74683" s="12"/>
    </row>
    <row r="74684" spans="7:7" x14ac:dyDescent="0.2">
      <c r="G74684" s="12"/>
    </row>
    <row r="74685" spans="7:7" x14ac:dyDescent="0.2">
      <c r="G74685" s="12"/>
    </row>
    <row r="74686" spans="7:7" x14ac:dyDescent="0.2">
      <c r="G74686" s="12"/>
    </row>
    <row r="74687" spans="7:7" x14ac:dyDescent="0.2">
      <c r="G74687" s="12"/>
    </row>
    <row r="74688" spans="7:7" x14ac:dyDescent="0.2">
      <c r="G74688" s="12"/>
    </row>
    <row r="74689" spans="7:7" x14ac:dyDescent="0.2">
      <c r="G74689" s="12"/>
    </row>
    <row r="74690" spans="7:7" x14ac:dyDescent="0.2">
      <c r="G74690" s="12"/>
    </row>
    <row r="74691" spans="7:7" x14ac:dyDescent="0.2">
      <c r="G74691" s="12"/>
    </row>
    <row r="74692" spans="7:7" x14ac:dyDescent="0.2">
      <c r="G74692" s="12"/>
    </row>
    <row r="74693" spans="7:7" x14ac:dyDescent="0.2">
      <c r="G74693" s="12"/>
    </row>
    <row r="74694" spans="7:7" x14ac:dyDescent="0.2">
      <c r="G74694" s="12"/>
    </row>
    <row r="74695" spans="7:7" x14ac:dyDescent="0.2">
      <c r="G74695" s="12"/>
    </row>
    <row r="74696" spans="7:7" x14ac:dyDescent="0.2">
      <c r="G74696" s="12"/>
    </row>
    <row r="74697" spans="7:7" x14ac:dyDescent="0.2">
      <c r="G74697" s="12"/>
    </row>
    <row r="74698" spans="7:7" x14ac:dyDescent="0.2">
      <c r="G74698" s="12"/>
    </row>
    <row r="74699" spans="7:7" x14ac:dyDescent="0.2">
      <c r="G74699" s="12"/>
    </row>
    <row r="74700" spans="7:7" x14ac:dyDescent="0.2">
      <c r="G74700" s="12"/>
    </row>
    <row r="74701" spans="7:7" x14ac:dyDescent="0.2">
      <c r="G74701" s="12"/>
    </row>
    <row r="74702" spans="7:7" x14ac:dyDescent="0.2">
      <c r="G74702" s="12"/>
    </row>
    <row r="74703" spans="7:7" x14ac:dyDescent="0.2">
      <c r="G74703" s="12"/>
    </row>
    <row r="74704" spans="7:7" x14ac:dyDescent="0.2">
      <c r="G74704" s="12"/>
    </row>
    <row r="74705" spans="7:7" x14ac:dyDescent="0.2">
      <c r="G74705" s="12"/>
    </row>
    <row r="74706" spans="7:7" x14ac:dyDescent="0.2">
      <c r="G74706" s="12"/>
    </row>
    <row r="74707" spans="7:7" x14ac:dyDescent="0.2">
      <c r="G74707" s="12"/>
    </row>
    <row r="74708" spans="7:7" x14ac:dyDescent="0.2">
      <c r="G74708" s="12"/>
    </row>
    <row r="74709" spans="7:7" x14ac:dyDescent="0.2">
      <c r="G74709" s="12"/>
    </row>
    <row r="74710" spans="7:7" x14ac:dyDescent="0.2">
      <c r="G74710" s="12"/>
    </row>
    <row r="74711" spans="7:7" x14ac:dyDescent="0.2">
      <c r="G74711" s="12"/>
    </row>
    <row r="74712" spans="7:7" x14ac:dyDescent="0.2">
      <c r="G74712" s="12"/>
    </row>
    <row r="74713" spans="7:7" x14ac:dyDescent="0.2">
      <c r="G74713" s="12"/>
    </row>
    <row r="74714" spans="7:7" x14ac:dyDescent="0.2">
      <c r="G74714" s="12"/>
    </row>
    <row r="74715" spans="7:7" x14ac:dyDescent="0.2">
      <c r="G74715" s="12"/>
    </row>
    <row r="74716" spans="7:7" x14ac:dyDescent="0.2">
      <c r="G74716" s="12"/>
    </row>
    <row r="74717" spans="7:7" x14ac:dyDescent="0.2">
      <c r="G74717" s="12"/>
    </row>
    <row r="74718" spans="7:7" x14ac:dyDescent="0.2">
      <c r="G74718" s="12"/>
    </row>
    <row r="74719" spans="7:7" x14ac:dyDescent="0.2">
      <c r="G74719" s="12"/>
    </row>
    <row r="74720" spans="7:7" x14ac:dyDescent="0.2">
      <c r="G74720" s="12"/>
    </row>
    <row r="74721" spans="7:7" x14ac:dyDescent="0.2">
      <c r="G74721" s="12"/>
    </row>
    <row r="74722" spans="7:7" x14ac:dyDescent="0.2">
      <c r="G74722" s="12"/>
    </row>
    <row r="74723" spans="7:7" x14ac:dyDescent="0.2">
      <c r="G74723" s="12"/>
    </row>
    <row r="74724" spans="7:7" x14ac:dyDescent="0.2">
      <c r="G74724" s="12"/>
    </row>
    <row r="74725" spans="7:7" x14ac:dyDescent="0.2">
      <c r="G74725" s="12"/>
    </row>
    <row r="74726" spans="7:7" x14ac:dyDescent="0.2">
      <c r="G74726" s="12"/>
    </row>
    <row r="74727" spans="7:7" x14ac:dyDescent="0.2">
      <c r="G74727" s="12"/>
    </row>
    <row r="74728" spans="7:7" x14ac:dyDescent="0.2">
      <c r="G74728" s="12"/>
    </row>
    <row r="74729" spans="7:7" x14ac:dyDescent="0.2">
      <c r="G74729" s="12"/>
    </row>
    <row r="74730" spans="7:7" x14ac:dyDescent="0.2">
      <c r="G74730" s="12"/>
    </row>
    <row r="74731" spans="7:7" x14ac:dyDescent="0.2">
      <c r="G74731" s="12"/>
    </row>
    <row r="74732" spans="7:7" x14ac:dyDescent="0.2">
      <c r="G74732" s="12"/>
    </row>
    <row r="74733" spans="7:7" x14ac:dyDescent="0.2">
      <c r="G74733" s="12"/>
    </row>
    <row r="74734" spans="7:7" x14ac:dyDescent="0.2">
      <c r="G74734" s="12"/>
    </row>
    <row r="74735" spans="7:7" x14ac:dyDescent="0.2">
      <c r="G74735" s="12"/>
    </row>
    <row r="74736" spans="7:7" x14ac:dyDescent="0.2">
      <c r="G74736" s="12"/>
    </row>
    <row r="74737" spans="7:7" x14ac:dyDescent="0.2">
      <c r="G74737" s="12"/>
    </row>
    <row r="74738" spans="7:7" x14ac:dyDescent="0.2">
      <c r="G74738" s="12"/>
    </row>
    <row r="74739" spans="7:7" x14ac:dyDescent="0.2">
      <c r="G74739" s="12"/>
    </row>
    <row r="74740" spans="7:7" x14ac:dyDescent="0.2">
      <c r="G74740" s="12"/>
    </row>
    <row r="74741" spans="7:7" x14ac:dyDescent="0.2">
      <c r="G74741" s="12"/>
    </row>
    <row r="74742" spans="7:7" x14ac:dyDescent="0.2">
      <c r="G74742" s="12"/>
    </row>
    <row r="74743" spans="7:7" x14ac:dyDescent="0.2">
      <c r="G74743" s="12"/>
    </row>
    <row r="74744" spans="7:7" x14ac:dyDescent="0.2">
      <c r="G74744" s="12"/>
    </row>
    <row r="74745" spans="7:7" x14ac:dyDescent="0.2">
      <c r="G74745" s="12"/>
    </row>
    <row r="74746" spans="7:7" x14ac:dyDescent="0.2">
      <c r="G74746" s="12"/>
    </row>
    <row r="74747" spans="7:7" x14ac:dyDescent="0.2">
      <c r="G74747" s="12"/>
    </row>
    <row r="74748" spans="7:7" x14ac:dyDescent="0.2">
      <c r="G74748" s="12"/>
    </row>
    <row r="74749" spans="7:7" x14ac:dyDescent="0.2">
      <c r="G74749" s="12"/>
    </row>
    <row r="74750" spans="7:7" x14ac:dyDescent="0.2">
      <c r="G74750" s="12"/>
    </row>
    <row r="74751" spans="7:7" x14ac:dyDescent="0.2">
      <c r="G74751" s="12"/>
    </row>
    <row r="74752" spans="7:7" x14ac:dyDescent="0.2">
      <c r="G74752" s="12"/>
    </row>
    <row r="74753" spans="7:7" x14ac:dyDescent="0.2">
      <c r="G74753" s="12"/>
    </row>
    <row r="74754" spans="7:7" x14ac:dyDescent="0.2">
      <c r="G74754" s="12"/>
    </row>
    <row r="74755" spans="7:7" x14ac:dyDescent="0.2">
      <c r="G74755" s="12"/>
    </row>
    <row r="74756" spans="7:7" x14ac:dyDescent="0.2">
      <c r="G74756" s="12"/>
    </row>
    <row r="74757" spans="7:7" x14ac:dyDescent="0.2">
      <c r="G74757" s="12"/>
    </row>
    <row r="74758" spans="7:7" x14ac:dyDescent="0.2">
      <c r="G74758" s="12"/>
    </row>
    <row r="74759" spans="7:7" x14ac:dyDescent="0.2">
      <c r="G74759" s="12"/>
    </row>
    <row r="74760" spans="7:7" x14ac:dyDescent="0.2">
      <c r="G74760" s="12"/>
    </row>
    <row r="74761" spans="7:7" x14ac:dyDescent="0.2">
      <c r="G74761" s="12"/>
    </row>
    <row r="74762" spans="7:7" x14ac:dyDescent="0.2">
      <c r="G74762" s="12"/>
    </row>
    <row r="74763" spans="7:7" x14ac:dyDescent="0.2">
      <c r="G74763" s="12"/>
    </row>
    <row r="74764" spans="7:7" x14ac:dyDescent="0.2">
      <c r="G74764" s="12"/>
    </row>
    <row r="74765" spans="7:7" x14ac:dyDescent="0.2">
      <c r="G74765" s="12"/>
    </row>
    <row r="74766" spans="7:7" x14ac:dyDescent="0.2">
      <c r="G74766" s="12"/>
    </row>
    <row r="74767" spans="7:7" x14ac:dyDescent="0.2">
      <c r="G74767" s="12"/>
    </row>
    <row r="74768" spans="7:7" x14ac:dyDescent="0.2">
      <c r="G74768" s="12"/>
    </row>
    <row r="74769" spans="7:7" x14ac:dyDescent="0.2">
      <c r="G74769" s="12"/>
    </row>
    <row r="74770" spans="7:7" x14ac:dyDescent="0.2">
      <c r="G74770" s="12"/>
    </row>
    <row r="74771" spans="7:7" x14ac:dyDescent="0.2">
      <c r="G74771" s="12"/>
    </row>
    <row r="74772" spans="7:7" x14ac:dyDescent="0.2">
      <c r="G74772" s="12"/>
    </row>
    <row r="74773" spans="7:7" x14ac:dyDescent="0.2">
      <c r="G74773" s="12"/>
    </row>
    <row r="74774" spans="7:7" x14ac:dyDescent="0.2">
      <c r="G74774" s="12"/>
    </row>
    <row r="74775" spans="7:7" x14ac:dyDescent="0.2">
      <c r="G74775" s="12"/>
    </row>
    <row r="74776" spans="7:7" x14ac:dyDescent="0.2">
      <c r="G74776" s="12"/>
    </row>
    <row r="74777" spans="7:7" x14ac:dyDescent="0.2">
      <c r="G74777" s="12"/>
    </row>
    <row r="74778" spans="7:7" x14ac:dyDescent="0.2">
      <c r="G74778" s="12"/>
    </row>
    <row r="74779" spans="7:7" x14ac:dyDescent="0.2">
      <c r="G74779" s="12"/>
    </row>
    <row r="74780" spans="7:7" x14ac:dyDescent="0.2">
      <c r="G74780" s="12"/>
    </row>
    <row r="74781" spans="7:7" x14ac:dyDescent="0.2">
      <c r="G74781" s="12"/>
    </row>
    <row r="74782" spans="7:7" x14ac:dyDescent="0.2">
      <c r="G74782" s="12"/>
    </row>
    <row r="74783" spans="7:7" x14ac:dyDescent="0.2">
      <c r="G74783" s="12"/>
    </row>
    <row r="74784" spans="7:7" x14ac:dyDescent="0.2">
      <c r="G74784" s="12"/>
    </row>
    <row r="74785" spans="7:7" x14ac:dyDescent="0.2">
      <c r="G74785" s="12"/>
    </row>
    <row r="74786" spans="7:7" x14ac:dyDescent="0.2">
      <c r="G74786" s="12"/>
    </row>
    <row r="74787" spans="7:7" x14ac:dyDescent="0.2">
      <c r="G74787" s="12"/>
    </row>
    <row r="74788" spans="7:7" x14ac:dyDescent="0.2">
      <c r="G74788" s="12"/>
    </row>
    <row r="74789" spans="7:7" x14ac:dyDescent="0.2">
      <c r="G74789" s="12"/>
    </row>
    <row r="74790" spans="7:7" x14ac:dyDescent="0.2">
      <c r="G74790" s="12"/>
    </row>
    <row r="74791" spans="7:7" x14ac:dyDescent="0.2">
      <c r="G74791" s="12"/>
    </row>
    <row r="74792" spans="7:7" x14ac:dyDescent="0.2">
      <c r="G74792" s="12"/>
    </row>
    <row r="74793" spans="7:7" x14ac:dyDescent="0.2">
      <c r="G74793" s="12"/>
    </row>
    <row r="74794" spans="7:7" x14ac:dyDescent="0.2">
      <c r="G74794" s="12"/>
    </row>
    <row r="74795" spans="7:7" x14ac:dyDescent="0.2">
      <c r="G74795" s="12"/>
    </row>
    <row r="74796" spans="7:7" x14ac:dyDescent="0.2">
      <c r="G74796" s="12"/>
    </row>
    <row r="74797" spans="7:7" x14ac:dyDescent="0.2">
      <c r="G74797" s="12"/>
    </row>
    <row r="74798" spans="7:7" x14ac:dyDescent="0.2">
      <c r="G74798" s="12"/>
    </row>
    <row r="74799" spans="7:7" x14ac:dyDescent="0.2">
      <c r="G74799" s="12"/>
    </row>
    <row r="74800" spans="7:7" x14ac:dyDescent="0.2">
      <c r="G74800" s="12"/>
    </row>
    <row r="74801" spans="7:7" x14ac:dyDescent="0.2">
      <c r="G74801" s="12"/>
    </row>
    <row r="74802" spans="7:7" x14ac:dyDescent="0.2">
      <c r="G74802" s="12"/>
    </row>
    <row r="74803" spans="7:7" x14ac:dyDescent="0.2">
      <c r="G74803" s="12"/>
    </row>
    <row r="74804" spans="7:7" x14ac:dyDescent="0.2">
      <c r="G74804" s="12"/>
    </row>
    <row r="74805" spans="7:7" x14ac:dyDescent="0.2">
      <c r="G74805" s="12"/>
    </row>
    <row r="74806" spans="7:7" x14ac:dyDescent="0.2">
      <c r="G74806" s="12"/>
    </row>
    <row r="74807" spans="7:7" x14ac:dyDescent="0.2">
      <c r="G74807" s="12"/>
    </row>
    <row r="74808" spans="7:7" x14ac:dyDescent="0.2">
      <c r="G74808" s="12"/>
    </row>
    <row r="74809" spans="7:7" x14ac:dyDescent="0.2">
      <c r="G74809" s="12"/>
    </row>
    <row r="74810" spans="7:7" x14ac:dyDescent="0.2">
      <c r="G74810" s="12"/>
    </row>
    <row r="74811" spans="7:7" x14ac:dyDescent="0.2">
      <c r="G74811" s="12"/>
    </row>
    <row r="74812" spans="7:7" x14ac:dyDescent="0.2">
      <c r="G74812" s="12"/>
    </row>
    <row r="74813" spans="7:7" x14ac:dyDescent="0.2">
      <c r="G74813" s="12"/>
    </row>
    <row r="74814" spans="7:7" x14ac:dyDescent="0.2">
      <c r="G74814" s="12"/>
    </row>
    <row r="74815" spans="7:7" x14ac:dyDescent="0.2">
      <c r="G74815" s="12"/>
    </row>
    <row r="74816" spans="7:7" x14ac:dyDescent="0.2">
      <c r="G74816" s="12"/>
    </row>
    <row r="74817" spans="7:7" x14ac:dyDescent="0.2">
      <c r="G74817" s="12"/>
    </row>
    <row r="74818" spans="7:7" x14ac:dyDescent="0.2">
      <c r="G74818" s="12"/>
    </row>
    <row r="74819" spans="7:7" x14ac:dyDescent="0.2">
      <c r="G74819" s="12"/>
    </row>
    <row r="74820" spans="7:7" x14ac:dyDescent="0.2">
      <c r="G74820" s="12"/>
    </row>
    <row r="74821" spans="7:7" x14ac:dyDescent="0.2">
      <c r="G74821" s="12"/>
    </row>
    <row r="74822" spans="7:7" x14ac:dyDescent="0.2">
      <c r="G74822" s="12"/>
    </row>
    <row r="74823" spans="7:7" x14ac:dyDescent="0.2">
      <c r="G74823" s="12"/>
    </row>
    <row r="74824" spans="7:7" x14ac:dyDescent="0.2">
      <c r="G74824" s="12"/>
    </row>
    <row r="74825" spans="7:7" x14ac:dyDescent="0.2">
      <c r="G74825" s="12"/>
    </row>
    <row r="74826" spans="7:7" x14ac:dyDescent="0.2">
      <c r="G74826" s="12"/>
    </row>
    <row r="74827" spans="7:7" x14ac:dyDescent="0.2">
      <c r="G74827" s="12"/>
    </row>
    <row r="74828" spans="7:7" x14ac:dyDescent="0.2">
      <c r="G74828" s="12"/>
    </row>
    <row r="74829" spans="7:7" x14ac:dyDescent="0.2">
      <c r="G74829" s="12"/>
    </row>
    <row r="74830" spans="7:7" x14ac:dyDescent="0.2">
      <c r="G74830" s="12"/>
    </row>
    <row r="74831" spans="7:7" x14ac:dyDescent="0.2">
      <c r="G74831" s="12"/>
    </row>
    <row r="74832" spans="7:7" x14ac:dyDescent="0.2">
      <c r="G74832" s="12"/>
    </row>
    <row r="74833" spans="7:7" x14ac:dyDescent="0.2">
      <c r="G74833" s="12"/>
    </row>
    <row r="74834" spans="7:7" x14ac:dyDescent="0.2">
      <c r="G74834" s="12"/>
    </row>
    <row r="74835" spans="7:7" x14ac:dyDescent="0.2">
      <c r="G74835" s="12"/>
    </row>
    <row r="74836" spans="7:7" x14ac:dyDescent="0.2">
      <c r="G74836" s="12"/>
    </row>
    <row r="74837" spans="7:7" x14ac:dyDescent="0.2">
      <c r="G74837" s="12"/>
    </row>
    <row r="74838" spans="7:7" x14ac:dyDescent="0.2">
      <c r="G74838" s="12"/>
    </row>
    <row r="74839" spans="7:7" x14ac:dyDescent="0.2">
      <c r="G74839" s="12"/>
    </row>
    <row r="74840" spans="7:7" x14ac:dyDescent="0.2">
      <c r="G74840" s="12"/>
    </row>
    <row r="74841" spans="7:7" x14ac:dyDescent="0.2">
      <c r="G74841" s="12"/>
    </row>
    <row r="74842" spans="7:7" x14ac:dyDescent="0.2">
      <c r="G74842" s="12"/>
    </row>
    <row r="74843" spans="7:7" x14ac:dyDescent="0.2">
      <c r="G74843" s="12"/>
    </row>
    <row r="74844" spans="7:7" x14ac:dyDescent="0.2">
      <c r="G74844" s="12"/>
    </row>
    <row r="74845" spans="7:7" x14ac:dyDescent="0.2">
      <c r="G74845" s="12"/>
    </row>
    <row r="74846" spans="7:7" x14ac:dyDescent="0.2">
      <c r="G74846" s="12"/>
    </row>
    <row r="74847" spans="7:7" x14ac:dyDescent="0.2">
      <c r="G74847" s="12"/>
    </row>
    <row r="74848" spans="7:7" x14ac:dyDescent="0.2">
      <c r="G74848" s="12"/>
    </row>
    <row r="74849" spans="7:7" x14ac:dyDescent="0.2">
      <c r="G74849" s="12"/>
    </row>
    <row r="74850" spans="7:7" x14ac:dyDescent="0.2">
      <c r="G74850" s="12"/>
    </row>
    <row r="74851" spans="7:7" x14ac:dyDescent="0.2">
      <c r="G74851" s="12"/>
    </row>
    <row r="74852" spans="7:7" x14ac:dyDescent="0.2">
      <c r="G74852" s="12"/>
    </row>
    <row r="74853" spans="7:7" x14ac:dyDescent="0.2">
      <c r="G74853" s="12"/>
    </row>
    <row r="74854" spans="7:7" x14ac:dyDescent="0.2">
      <c r="G74854" s="12"/>
    </row>
    <row r="74855" spans="7:7" x14ac:dyDescent="0.2">
      <c r="G74855" s="12"/>
    </row>
    <row r="74856" spans="7:7" x14ac:dyDescent="0.2">
      <c r="G74856" s="12"/>
    </row>
    <row r="74857" spans="7:7" x14ac:dyDescent="0.2">
      <c r="G74857" s="12"/>
    </row>
    <row r="74858" spans="7:7" x14ac:dyDescent="0.2">
      <c r="G74858" s="12"/>
    </row>
    <row r="74859" spans="7:7" x14ac:dyDescent="0.2">
      <c r="G74859" s="12"/>
    </row>
    <row r="74860" spans="7:7" x14ac:dyDescent="0.2">
      <c r="G74860" s="12"/>
    </row>
    <row r="74861" spans="7:7" x14ac:dyDescent="0.2">
      <c r="G74861" s="12"/>
    </row>
    <row r="74862" spans="7:7" x14ac:dyDescent="0.2">
      <c r="G74862" s="12"/>
    </row>
    <row r="74863" spans="7:7" x14ac:dyDescent="0.2">
      <c r="G74863" s="12"/>
    </row>
    <row r="74864" spans="7:7" x14ac:dyDescent="0.2">
      <c r="G74864" s="12"/>
    </row>
    <row r="74865" spans="7:7" x14ac:dyDescent="0.2">
      <c r="G74865" s="12"/>
    </row>
    <row r="74866" spans="7:7" x14ac:dyDescent="0.2">
      <c r="G74866" s="12"/>
    </row>
    <row r="74867" spans="7:7" x14ac:dyDescent="0.2">
      <c r="G74867" s="12"/>
    </row>
    <row r="74868" spans="7:7" x14ac:dyDescent="0.2">
      <c r="G74868" s="12"/>
    </row>
    <row r="74869" spans="7:7" x14ac:dyDescent="0.2">
      <c r="G74869" s="12"/>
    </row>
    <row r="74870" spans="7:7" x14ac:dyDescent="0.2">
      <c r="G74870" s="12"/>
    </row>
    <row r="74871" spans="7:7" x14ac:dyDescent="0.2">
      <c r="G74871" s="12"/>
    </row>
    <row r="74872" spans="7:7" x14ac:dyDescent="0.2">
      <c r="G74872" s="12"/>
    </row>
    <row r="74873" spans="7:7" x14ac:dyDescent="0.2">
      <c r="G74873" s="12"/>
    </row>
    <row r="74874" spans="7:7" x14ac:dyDescent="0.2">
      <c r="G74874" s="12"/>
    </row>
    <row r="74875" spans="7:7" x14ac:dyDescent="0.2">
      <c r="G74875" s="12"/>
    </row>
    <row r="74876" spans="7:7" x14ac:dyDescent="0.2">
      <c r="G74876" s="12"/>
    </row>
    <row r="74877" spans="7:7" x14ac:dyDescent="0.2">
      <c r="G74877" s="12"/>
    </row>
    <row r="74878" spans="7:7" x14ac:dyDescent="0.2">
      <c r="G74878" s="12"/>
    </row>
    <row r="74879" spans="7:7" x14ac:dyDescent="0.2">
      <c r="G74879" s="12"/>
    </row>
    <row r="74880" spans="7:7" x14ac:dyDescent="0.2">
      <c r="G74880" s="12"/>
    </row>
    <row r="74881" spans="7:7" x14ac:dyDescent="0.2">
      <c r="G74881" s="12"/>
    </row>
    <row r="74882" spans="7:7" x14ac:dyDescent="0.2">
      <c r="G74882" s="12"/>
    </row>
    <row r="74883" spans="7:7" x14ac:dyDescent="0.2">
      <c r="G74883" s="12"/>
    </row>
    <row r="74884" spans="7:7" x14ac:dyDescent="0.2">
      <c r="G74884" s="12"/>
    </row>
    <row r="74885" spans="7:7" x14ac:dyDescent="0.2">
      <c r="G74885" s="12"/>
    </row>
    <row r="74886" spans="7:7" x14ac:dyDescent="0.2">
      <c r="G74886" s="12"/>
    </row>
    <row r="74887" spans="7:7" x14ac:dyDescent="0.2">
      <c r="G74887" s="12"/>
    </row>
    <row r="74888" spans="7:7" x14ac:dyDescent="0.2">
      <c r="G74888" s="12"/>
    </row>
    <row r="74889" spans="7:7" x14ac:dyDescent="0.2">
      <c r="G74889" s="12"/>
    </row>
    <row r="74890" spans="7:7" x14ac:dyDescent="0.2">
      <c r="G74890" s="12"/>
    </row>
    <row r="74891" spans="7:7" x14ac:dyDescent="0.2">
      <c r="G74891" s="12"/>
    </row>
    <row r="74892" spans="7:7" x14ac:dyDescent="0.2">
      <c r="G74892" s="12"/>
    </row>
    <row r="74893" spans="7:7" x14ac:dyDescent="0.2">
      <c r="G74893" s="12"/>
    </row>
    <row r="74894" spans="7:7" x14ac:dyDescent="0.2">
      <c r="G74894" s="12"/>
    </row>
    <row r="74895" spans="7:7" x14ac:dyDescent="0.2">
      <c r="G74895" s="12"/>
    </row>
    <row r="74896" spans="7:7" x14ac:dyDescent="0.2">
      <c r="G74896" s="12"/>
    </row>
    <row r="74897" spans="7:7" x14ac:dyDescent="0.2">
      <c r="G74897" s="12"/>
    </row>
    <row r="74898" spans="7:7" x14ac:dyDescent="0.2">
      <c r="G74898" s="12"/>
    </row>
    <row r="74899" spans="7:7" x14ac:dyDescent="0.2">
      <c r="G74899" s="12"/>
    </row>
    <row r="74900" spans="7:7" x14ac:dyDescent="0.2">
      <c r="G74900" s="12"/>
    </row>
    <row r="74901" spans="7:7" x14ac:dyDescent="0.2">
      <c r="G74901" s="12"/>
    </row>
    <row r="74902" spans="7:7" x14ac:dyDescent="0.2">
      <c r="G74902" s="12"/>
    </row>
    <row r="74903" spans="7:7" x14ac:dyDescent="0.2">
      <c r="G74903" s="12"/>
    </row>
    <row r="74904" spans="7:7" x14ac:dyDescent="0.2">
      <c r="G74904" s="12"/>
    </row>
    <row r="74905" spans="7:7" x14ac:dyDescent="0.2">
      <c r="G74905" s="12"/>
    </row>
    <row r="74906" spans="7:7" x14ac:dyDescent="0.2">
      <c r="G74906" s="12"/>
    </row>
    <row r="74907" spans="7:7" x14ac:dyDescent="0.2">
      <c r="G74907" s="12"/>
    </row>
    <row r="74908" spans="7:7" x14ac:dyDescent="0.2">
      <c r="G74908" s="12"/>
    </row>
    <row r="74909" spans="7:7" x14ac:dyDescent="0.2">
      <c r="G74909" s="12"/>
    </row>
    <row r="74910" spans="7:7" x14ac:dyDescent="0.2">
      <c r="G74910" s="12"/>
    </row>
    <row r="74911" spans="7:7" x14ac:dyDescent="0.2">
      <c r="G74911" s="12"/>
    </row>
    <row r="74912" spans="7:7" x14ac:dyDescent="0.2">
      <c r="G74912" s="12"/>
    </row>
    <row r="74913" spans="7:7" x14ac:dyDescent="0.2">
      <c r="G74913" s="12"/>
    </row>
    <row r="74914" spans="7:7" x14ac:dyDescent="0.2">
      <c r="G74914" s="12"/>
    </row>
    <row r="74915" spans="7:7" x14ac:dyDescent="0.2">
      <c r="G74915" s="12"/>
    </row>
    <row r="74916" spans="7:7" x14ac:dyDescent="0.2">
      <c r="G74916" s="12"/>
    </row>
    <row r="74917" spans="7:7" x14ac:dyDescent="0.2">
      <c r="G74917" s="12"/>
    </row>
    <row r="74918" spans="7:7" x14ac:dyDescent="0.2">
      <c r="G74918" s="12"/>
    </row>
    <row r="74919" spans="7:7" x14ac:dyDescent="0.2">
      <c r="G74919" s="12"/>
    </row>
    <row r="74920" spans="7:7" x14ac:dyDescent="0.2">
      <c r="G74920" s="12"/>
    </row>
    <row r="74921" spans="7:7" x14ac:dyDescent="0.2">
      <c r="G74921" s="12"/>
    </row>
    <row r="74922" spans="7:7" x14ac:dyDescent="0.2">
      <c r="G74922" s="12"/>
    </row>
    <row r="74923" spans="7:7" x14ac:dyDescent="0.2">
      <c r="G74923" s="12"/>
    </row>
    <row r="74924" spans="7:7" x14ac:dyDescent="0.2">
      <c r="G74924" s="12"/>
    </row>
    <row r="74925" spans="7:7" x14ac:dyDescent="0.2">
      <c r="G74925" s="12"/>
    </row>
    <row r="74926" spans="7:7" x14ac:dyDescent="0.2">
      <c r="G74926" s="12"/>
    </row>
    <row r="74927" spans="7:7" x14ac:dyDescent="0.2">
      <c r="G74927" s="12"/>
    </row>
    <row r="74928" spans="7:7" x14ac:dyDescent="0.2">
      <c r="G74928" s="12"/>
    </row>
    <row r="74929" spans="7:7" x14ac:dyDescent="0.2">
      <c r="G74929" s="12"/>
    </row>
    <row r="74930" spans="7:7" x14ac:dyDescent="0.2">
      <c r="G74930" s="12"/>
    </row>
    <row r="74931" spans="7:7" x14ac:dyDescent="0.2">
      <c r="G74931" s="12"/>
    </row>
    <row r="74932" spans="7:7" x14ac:dyDescent="0.2">
      <c r="G74932" s="12"/>
    </row>
    <row r="74933" spans="7:7" x14ac:dyDescent="0.2">
      <c r="G74933" s="12"/>
    </row>
    <row r="74934" spans="7:7" x14ac:dyDescent="0.2">
      <c r="G74934" s="12"/>
    </row>
    <row r="74935" spans="7:7" x14ac:dyDescent="0.2">
      <c r="G74935" s="12"/>
    </row>
    <row r="74936" spans="7:7" x14ac:dyDescent="0.2">
      <c r="G74936" s="12"/>
    </row>
    <row r="74937" spans="7:7" x14ac:dyDescent="0.2">
      <c r="G74937" s="12"/>
    </row>
    <row r="74938" spans="7:7" x14ac:dyDescent="0.2">
      <c r="G74938" s="12"/>
    </row>
    <row r="74939" spans="7:7" x14ac:dyDescent="0.2">
      <c r="G74939" s="12"/>
    </row>
    <row r="74940" spans="7:7" x14ac:dyDescent="0.2">
      <c r="G74940" s="12"/>
    </row>
    <row r="74941" spans="7:7" x14ac:dyDescent="0.2">
      <c r="G74941" s="12"/>
    </row>
    <row r="74942" spans="7:7" x14ac:dyDescent="0.2">
      <c r="G74942" s="12"/>
    </row>
    <row r="74943" spans="7:7" x14ac:dyDescent="0.2">
      <c r="G74943" s="12"/>
    </row>
    <row r="74944" spans="7:7" x14ac:dyDescent="0.2">
      <c r="G74944" s="12"/>
    </row>
    <row r="74945" spans="7:7" x14ac:dyDescent="0.2">
      <c r="G74945" s="12"/>
    </row>
    <row r="74946" spans="7:7" x14ac:dyDescent="0.2">
      <c r="G74946" s="12"/>
    </row>
    <row r="74947" spans="7:7" x14ac:dyDescent="0.2">
      <c r="G74947" s="12"/>
    </row>
    <row r="74948" spans="7:7" x14ac:dyDescent="0.2">
      <c r="G74948" s="12"/>
    </row>
    <row r="74949" spans="7:7" x14ac:dyDescent="0.2">
      <c r="G74949" s="12"/>
    </row>
    <row r="74950" spans="7:7" x14ac:dyDescent="0.2">
      <c r="G74950" s="12"/>
    </row>
    <row r="74951" spans="7:7" x14ac:dyDescent="0.2">
      <c r="G74951" s="12"/>
    </row>
    <row r="74952" spans="7:7" x14ac:dyDescent="0.2">
      <c r="G74952" s="12"/>
    </row>
    <row r="74953" spans="7:7" x14ac:dyDescent="0.2">
      <c r="G74953" s="12"/>
    </row>
    <row r="74954" spans="7:7" x14ac:dyDescent="0.2">
      <c r="G74954" s="12"/>
    </row>
    <row r="74955" spans="7:7" x14ac:dyDescent="0.2">
      <c r="G74955" s="12"/>
    </row>
    <row r="74956" spans="7:7" x14ac:dyDescent="0.2">
      <c r="G74956" s="12"/>
    </row>
    <row r="74957" spans="7:7" x14ac:dyDescent="0.2">
      <c r="G74957" s="12"/>
    </row>
    <row r="74958" spans="7:7" x14ac:dyDescent="0.2">
      <c r="G74958" s="12"/>
    </row>
    <row r="74959" spans="7:7" x14ac:dyDescent="0.2">
      <c r="G74959" s="12"/>
    </row>
    <row r="74960" spans="7:7" x14ac:dyDescent="0.2">
      <c r="G74960" s="12"/>
    </row>
    <row r="74961" spans="7:7" x14ac:dyDescent="0.2">
      <c r="G74961" s="12"/>
    </row>
    <row r="74962" spans="7:7" x14ac:dyDescent="0.2">
      <c r="G74962" s="12"/>
    </row>
    <row r="74963" spans="7:7" x14ac:dyDescent="0.2">
      <c r="G74963" s="12"/>
    </row>
    <row r="74964" spans="7:7" x14ac:dyDescent="0.2">
      <c r="G74964" s="12"/>
    </row>
    <row r="74965" spans="7:7" x14ac:dyDescent="0.2">
      <c r="G74965" s="12"/>
    </row>
    <row r="74966" spans="7:7" x14ac:dyDescent="0.2">
      <c r="G74966" s="12"/>
    </row>
    <row r="74967" spans="7:7" x14ac:dyDescent="0.2">
      <c r="G74967" s="12"/>
    </row>
    <row r="74968" spans="7:7" x14ac:dyDescent="0.2">
      <c r="G74968" s="12"/>
    </row>
    <row r="74969" spans="7:7" x14ac:dyDescent="0.2">
      <c r="G74969" s="12"/>
    </row>
    <row r="74970" spans="7:7" x14ac:dyDescent="0.2">
      <c r="G74970" s="12"/>
    </row>
    <row r="74971" spans="7:7" x14ac:dyDescent="0.2">
      <c r="G74971" s="12"/>
    </row>
    <row r="74972" spans="7:7" x14ac:dyDescent="0.2">
      <c r="G74972" s="12"/>
    </row>
    <row r="74973" spans="7:7" x14ac:dyDescent="0.2">
      <c r="G74973" s="12"/>
    </row>
    <row r="74974" spans="7:7" x14ac:dyDescent="0.2">
      <c r="G74974" s="12"/>
    </row>
    <row r="74975" spans="7:7" x14ac:dyDescent="0.2">
      <c r="G74975" s="12"/>
    </row>
    <row r="74976" spans="7:7" x14ac:dyDescent="0.2">
      <c r="G74976" s="12"/>
    </row>
    <row r="74977" spans="7:7" x14ac:dyDescent="0.2">
      <c r="G74977" s="12"/>
    </row>
    <row r="74978" spans="7:7" x14ac:dyDescent="0.2">
      <c r="G74978" s="12"/>
    </row>
    <row r="74979" spans="7:7" x14ac:dyDescent="0.2">
      <c r="G74979" s="12"/>
    </row>
    <row r="74980" spans="7:7" x14ac:dyDescent="0.2">
      <c r="G74980" s="12"/>
    </row>
    <row r="74981" spans="7:7" x14ac:dyDescent="0.2">
      <c r="G74981" s="12"/>
    </row>
    <row r="74982" spans="7:7" x14ac:dyDescent="0.2">
      <c r="G74982" s="12"/>
    </row>
    <row r="74983" spans="7:7" x14ac:dyDescent="0.2">
      <c r="G74983" s="12"/>
    </row>
    <row r="74984" spans="7:7" x14ac:dyDescent="0.2">
      <c r="G74984" s="12"/>
    </row>
    <row r="74985" spans="7:7" x14ac:dyDescent="0.2">
      <c r="G74985" s="12"/>
    </row>
    <row r="74986" spans="7:7" x14ac:dyDescent="0.2">
      <c r="G74986" s="12"/>
    </row>
    <row r="74987" spans="7:7" x14ac:dyDescent="0.2">
      <c r="G74987" s="12"/>
    </row>
    <row r="74988" spans="7:7" x14ac:dyDescent="0.2">
      <c r="G74988" s="12"/>
    </row>
    <row r="74989" spans="7:7" x14ac:dyDescent="0.2">
      <c r="G74989" s="12"/>
    </row>
    <row r="74990" spans="7:7" x14ac:dyDescent="0.2">
      <c r="G74990" s="12"/>
    </row>
    <row r="74991" spans="7:7" x14ac:dyDescent="0.2">
      <c r="G74991" s="12"/>
    </row>
    <row r="74992" spans="7:7" x14ac:dyDescent="0.2">
      <c r="G74992" s="12"/>
    </row>
    <row r="74993" spans="7:7" x14ac:dyDescent="0.2">
      <c r="G74993" s="12"/>
    </row>
    <row r="74994" spans="7:7" x14ac:dyDescent="0.2">
      <c r="G74994" s="12"/>
    </row>
    <row r="74995" spans="7:7" x14ac:dyDescent="0.2">
      <c r="G74995" s="12"/>
    </row>
    <row r="74996" spans="7:7" x14ac:dyDescent="0.2">
      <c r="G74996" s="12"/>
    </row>
    <row r="74997" spans="7:7" x14ac:dyDescent="0.2">
      <c r="G74997" s="12"/>
    </row>
    <row r="74998" spans="7:7" x14ac:dyDescent="0.2">
      <c r="G74998" s="12"/>
    </row>
    <row r="74999" spans="7:7" x14ac:dyDescent="0.2">
      <c r="G74999" s="12"/>
    </row>
    <row r="75000" spans="7:7" x14ac:dyDescent="0.2">
      <c r="G75000" s="12"/>
    </row>
    <row r="75001" spans="7:7" x14ac:dyDescent="0.2">
      <c r="G75001" s="12"/>
    </row>
    <row r="75002" spans="7:7" x14ac:dyDescent="0.2">
      <c r="G75002" s="12"/>
    </row>
    <row r="75003" spans="7:7" x14ac:dyDescent="0.2">
      <c r="G75003" s="12"/>
    </row>
    <row r="75004" spans="7:7" x14ac:dyDescent="0.2">
      <c r="G75004" s="12"/>
    </row>
    <row r="75005" spans="7:7" x14ac:dyDescent="0.2">
      <c r="G75005" s="12"/>
    </row>
    <row r="75006" spans="7:7" x14ac:dyDescent="0.2">
      <c r="G75006" s="12"/>
    </row>
    <row r="75007" spans="7:7" x14ac:dyDescent="0.2">
      <c r="G75007" s="12"/>
    </row>
    <row r="75008" spans="7:7" x14ac:dyDescent="0.2">
      <c r="G75008" s="12"/>
    </row>
    <row r="75009" spans="7:7" x14ac:dyDescent="0.2">
      <c r="G75009" s="12"/>
    </row>
    <row r="75010" spans="7:7" x14ac:dyDescent="0.2">
      <c r="G75010" s="12"/>
    </row>
    <row r="75011" spans="7:7" x14ac:dyDescent="0.2">
      <c r="G75011" s="12"/>
    </row>
    <row r="75012" spans="7:7" x14ac:dyDescent="0.2">
      <c r="G75012" s="12"/>
    </row>
    <row r="75013" spans="7:7" x14ac:dyDescent="0.2">
      <c r="G75013" s="12"/>
    </row>
    <row r="75014" spans="7:7" x14ac:dyDescent="0.2">
      <c r="G75014" s="12"/>
    </row>
    <row r="75015" spans="7:7" x14ac:dyDescent="0.2">
      <c r="G75015" s="12"/>
    </row>
    <row r="75016" spans="7:7" x14ac:dyDescent="0.2">
      <c r="G75016" s="12"/>
    </row>
    <row r="75017" spans="7:7" x14ac:dyDescent="0.2">
      <c r="G75017" s="12"/>
    </row>
    <row r="75018" spans="7:7" x14ac:dyDescent="0.2">
      <c r="G75018" s="12"/>
    </row>
    <row r="75019" spans="7:7" x14ac:dyDescent="0.2">
      <c r="G75019" s="12"/>
    </row>
    <row r="75020" spans="7:7" x14ac:dyDescent="0.2">
      <c r="G75020" s="12"/>
    </row>
    <row r="75021" spans="7:7" x14ac:dyDescent="0.2">
      <c r="G75021" s="12"/>
    </row>
    <row r="75022" spans="7:7" x14ac:dyDescent="0.2">
      <c r="G75022" s="12"/>
    </row>
    <row r="75023" spans="7:7" x14ac:dyDescent="0.2">
      <c r="G75023" s="12"/>
    </row>
    <row r="75024" spans="7:7" x14ac:dyDescent="0.2">
      <c r="G75024" s="12"/>
    </row>
    <row r="75025" spans="7:7" x14ac:dyDescent="0.2">
      <c r="G75025" s="12"/>
    </row>
    <row r="75026" spans="7:7" x14ac:dyDescent="0.2">
      <c r="G75026" s="12"/>
    </row>
    <row r="75027" spans="7:7" x14ac:dyDescent="0.2">
      <c r="G75027" s="12"/>
    </row>
    <row r="75028" spans="7:7" x14ac:dyDescent="0.2">
      <c r="G75028" s="12"/>
    </row>
    <row r="75029" spans="7:7" x14ac:dyDescent="0.2">
      <c r="G75029" s="12"/>
    </row>
    <row r="75030" spans="7:7" x14ac:dyDescent="0.2">
      <c r="G75030" s="12"/>
    </row>
    <row r="75031" spans="7:7" x14ac:dyDescent="0.2">
      <c r="G75031" s="12"/>
    </row>
    <row r="75032" spans="7:7" x14ac:dyDescent="0.2">
      <c r="G75032" s="12"/>
    </row>
    <row r="75033" spans="7:7" x14ac:dyDescent="0.2">
      <c r="G75033" s="12"/>
    </row>
    <row r="75034" spans="7:7" x14ac:dyDescent="0.2">
      <c r="G75034" s="12"/>
    </row>
    <row r="75035" spans="7:7" x14ac:dyDescent="0.2">
      <c r="G75035" s="12"/>
    </row>
    <row r="75036" spans="7:7" x14ac:dyDescent="0.2">
      <c r="G75036" s="12"/>
    </row>
    <row r="75037" spans="7:7" x14ac:dyDescent="0.2">
      <c r="G75037" s="12"/>
    </row>
    <row r="75038" spans="7:7" x14ac:dyDescent="0.2">
      <c r="G75038" s="12"/>
    </row>
    <row r="75039" spans="7:7" x14ac:dyDescent="0.2">
      <c r="G75039" s="12"/>
    </row>
    <row r="75040" spans="7:7" x14ac:dyDescent="0.2">
      <c r="G75040" s="12"/>
    </row>
    <row r="75041" spans="7:7" x14ac:dyDescent="0.2">
      <c r="G75041" s="12"/>
    </row>
    <row r="75042" spans="7:7" x14ac:dyDescent="0.2">
      <c r="G75042" s="12"/>
    </row>
    <row r="75043" spans="7:7" x14ac:dyDescent="0.2">
      <c r="G75043" s="12"/>
    </row>
    <row r="75044" spans="7:7" x14ac:dyDescent="0.2">
      <c r="G75044" s="12"/>
    </row>
    <row r="75045" spans="7:7" x14ac:dyDescent="0.2">
      <c r="G75045" s="12"/>
    </row>
    <row r="75046" spans="7:7" x14ac:dyDescent="0.2">
      <c r="G75046" s="12"/>
    </row>
    <row r="75047" spans="7:7" x14ac:dyDescent="0.2">
      <c r="G75047" s="12"/>
    </row>
    <row r="75048" spans="7:7" x14ac:dyDescent="0.2">
      <c r="G75048" s="12"/>
    </row>
    <row r="75049" spans="7:7" x14ac:dyDescent="0.2">
      <c r="G75049" s="12"/>
    </row>
    <row r="75050" spans="7:7" x14ac:dyDescent="0.2">
      <c r="G75050" s="12"/>
    </row>
    <row r="75051" spans="7:7" x14ac:dyDescent="0.2">
      <c r="G75051" s="12"/>
    </row>
    <row r="75052" spans="7:7" x14ac:dyDescent="0.2">
      <c r="G75052" s="12"/>
    </row>
    <row r="75053" spans="7:7" x14ac:dyDescent="0.2">
      <c r="G75053" s="12"/>
    </row>
    <row r="75054" spans="7:7" x14ac:dyDescent="0.2">
      <c r="G75054" s="12"/>
    </row>
    <row r="75055" spans="7:7" x14ac:dyDescent="0.2">
      <c r="G75055" s="12"/>
    </row>
    <row r="75056" spans="7:7" x14ac:dyDescent="0.2">
      <c r="G75056" s="12"/>
    </row>
    <row r="75057" spans="7:7" x14ac:dyDescent="0.2">
      <c r="G75057" s="12"/>
    </row>
    <row r="75058" spans="7:7" x14ac:dyDescent="0.2">
      <c r="G75058" s="12"/>
    </row>
    <row r="75059" spans="7:7" x14ac:dyDescent="0.2">
      <c r="G75059" s="12"/>
    </row>
    <row r="75060" spans="7:7" x14ac:dyDescent="0.2">
      <c r="G75060" s="12"/>
    </row>
    <row r="75061" spans="7:7" x14ac:dyDescent="0.2">
      <c r="G75061" s="12"/>
    </row>
    <row r="75062" spans="7:7" x14ac:dyDescent="0.2">
      <c r="G75062" s="12"/>
    </row>
    <row r="75063" spans="7:7" x14ac:dyDescent="0.2">
      <c r="G75063" s="12"/>
    </row>
    <row r="75064" spans="7:7" x14ac:dyDescent="0.2">
      <c r="G75064" s="12"/>
    </row>
    <row r="75065" spans="7:7" x14ac:dyDescent="0.2">
      <c r="G75065" s="12"/>
    </row>
    <row r="75066" spans="7:7" x14ac:dyDescent="0.2">
      <c r="G75066" s="12"/>
    </row>
    <row r="75067" spans="7:7" x14ac:dyDescent="0.2">
      <c r="G75067" s="12"/>
    </row>
    <row r="75068" spans="7:7" x14ac:dyDescent="0.2">
      <c r="G75068" s="12"/>
    </row>
    <row r="75069" spans="7:7" x14ac:dyDescent="0.2">
      <c r="G75069" s="12"/>
    </row>
    <row r="75070" spans="7:7" x14ac:dyDescent="0.2">
      <c r="G75070" s="12"/>
    </row>
    <row r="75071" spans="7:7" x14ac:dyDescent="0.2">
      <c r="G75071" s="12"/>
    </row>
    <row r="75072" spans="7:7" x14ac:dyDescent="0.2">
      <c r="G75072" s="12"/>
    </row>
    <row r="75073" spans="7:7" x14ac:dyDescent="0.2">
      <c r="G75073" s="12"/>
    </row>
    <row r="75074" spans="7:7" x14ac:dyDescent="0.2">
      <c r="G75074" s="12"/>
    </row>
    <row r="75075" spans="7:7" x14ac:dyDescent="0.2">
      <c r="G75075" s="12"/>
    </row>
    <row r="75076" spans="7:7" x14ac:dyDescent="0.2">
      <c r="G75076" s="12"/>
    </row>
    <row r="75077" spans="7:7" x14ac:dyDescent="0.2">
      <c r="G75077" s="12"/>
    </row>
    <row r="75078" spans="7:7" x14ac:dyDescent="0.2">
      <c r="G75078" s="12"/>
    </row>
    <row r="75079" spans="7:7" x14ac:dyDescent="0.2">
      <c r="G75079" s="12"/>
    </row>
    <row r="75080" spans="7:7" x14ac:dyDescent="0.2">
      <c r="G75080" s="12"/>
    </row>
    <row r="75081" spans="7:7" x14ac:dyDescent="0.2">
      <c r="G75081" s="12"/>
    </row>
    <row r="75082" spans="7:7" x14ac:dyDescent="0.2">
      <c r="G75082" s="12"/>
    </row>
    <row r="75083" spans="7:7" x14ac:dyDescent="0.2">
      <c r="G75083" s="12"/>
    </row>
    <row r="75084" spans="7:7" x14ac:dyDescent="0.2">
      <c r="G75084" s="12"/>
    </row>
    <row r="75085" spans="7:7" x14ac:dyDescent="0.2">
      <c r="G75085" s="12"/>
    </row>
    <row r="75086" spans="7:7" x14ac:dyDescent="0.2">
      <c r="G75086" s="12"/>
    </row>
    <row r="75087" spans="7:7" x14ac:dyDescent="0.2">
      <c r="G75087" s="12"/>
    </row>
    <row r="75088" spans="7:7" x14ac:dyDescent="0.2">
      <c r="G75088" s="12"/>
    </row>
    <row r="75089" spans="7:7" x14ac:dyDescent="0.2">
      <c r="G75089" s="12"/>
    </row>
    <row r="75090" spans="7:7" x14ac:dyDescent="0.2">
      <c r="G75090" s="12"/>
    </row>
    <row r="75091" spans="7:7" x14ac:dyDescent="0.2">
      <c r="G75091" s="12"/>
    </row>
    <row r="75092" spans="7:7" x14ac:dyDescent="0.2">
      <c r="G75092" s="12"/>
    </row>
    <row r="75093" spans="7:7" x14ac:dyDescent="0.2">
      <c r="G75093" s="12"/>
    </row>
    <row r="75094" spans="7:7" x14ac:dyDescent="0.2">
      <c r="G75094" s="12"/>
    </row>
    <row r="75095" spans="7:7" x14ac:dyDescent="0.2">
      <c r="G75095" s="12"/>
    </row>
    <row r="75096" spans="7:7" x14ac:dyDescent="0.2">
      <c r="G75096" s="12"/>
    </row>
    <row r="75097" spans="7:7" x14ac:dyDescent="0.2">
      <c r="G75097" s="12"/>
    </row>
    <row r="75098" spans="7:7" x14ac:dyDescent="0.2">
      <c r="G75098" s="12"/>
    </row>
    <row r="75099" spans="7:7" x14ac:dyDescent="0.2">
      <c r="G75099" s="12"/>
    </row>
    <row r="75100" spans="7:7" x14ac:dyDescent="0.2">
      <c r="G75100" s="12"/>
    </row>
    <row r="75101" spans="7:7" x14ac:dyDescent="0.2">
      <c r="G75101" s="12"/>
    </row>
    <row r="75102" spans="7:7" x14ac:dyDescent="0.2">
      <c r="G75102" s="12"/>
    </row>
    <row r="75103" spans="7:7" x14ac:dyDescent="0.2">
      <c r="G75103" s="12"/>
    </row>
    <row r="75104" spans="7:7" x14ac:dyDescent="0.2">
      <c r="G75104" s="12"/>
    </row>
    <row r="75105" spans="7:7" x14ac:dyDescent="0.2">
      <c r="G75105" s="12"/>
    </row>
    <row r="75106" spans="7:7" x14ac:dyDescent="0.2">
      <c r="G75106" s="12"/>
    </row>
    <row r="75107" spans="7:7" x14ac:dyDescent="0.2">
      <c r="G75107" s="12"/>
    </row>
    <row r="75108" spans="7:7" x14ac:dyDescent="0.2">
      <c r="G75108" s="12"/>
    </row>
    <row r="75109" spans="7:7" x14ac:dyDescent="0.2">
      <c r="G75109" s="12"/>
    </row>
    <row r="75110" spans="7:7" x14ac:dyDescent="0.2">
      <c r="G75110" s="12"/>
    </row>
    <row r="75111" spans="7:7" x14ac:dyDescent="0.2">
      <c r="G75111" s="12"/>
    </row>
    <row r="75112" spans="7:7" x14ac:dyDescent="0.2">
      <c r="G75112" s="12"/>
    </row>
    <row r="75113" spans="7:7" x14ac:dyDescent="0.2">
      <c r="G75113" s="12"/>
    </row>
    <row r="75114" spans="7:7" x14ac:dyDescent="0.2">
      <c r="G75114" s="12"/>
    </row>
    <row r="75115" spans="7:7" x14ac:dyDescent="0.2">
      <c r="G75115" s="12"/>
    </row>
    <row r="75116" spans="7:7" x14ac:dyDescent="0.2">
      <c r="G75116" s="12"/>
    </row>
    <row r="75117" spans="7:7" x14ac:dyDescent="0.2">
      <c r="G75117" s="12"/>
    </row>
    <row r="75118" spans="7:7" x14ac:dyDescent="0.2">
      <c r="G75118" s="12"/>
    </row>
    <row r="75119" spans="7:7" x14ac:dyDescent="0.2">
      <c r="G75119" s="12"/>
    </row>
    <row r="75120" spans="7:7" x14ac:dyDescent="0.2">
      <c r="G75120" s="12"/>
    </row>
    <row r="75121" spans="7:7" x14ac:dyDescent="0.2">
      <c r="G75121" s="12"/>
    </row>
    <row r="75122" spans="7:7" x14ac:dyDescent="0.2">
      <c r="G75122" s="12"/>
    </row>
    <row r="75123" spans="7:7" x14ac:dyDescent="0.2">
      <c r="G75123" s="12"/>
    </row>
    <row r="75124" spans="7:7" x14ac:dyDescent="0.2">
      <c r="G75124" s="12"/>
    </row>
    <row r="75125" spans="7:7" x14ac:dyDescent="0.2">
      <c r="G75125" s="12"/>
    </row>
    <row r="75126" spans="7:7" x14ac:dyDescent="0.2">
      <c r="G75126" s="12"/>
    </row>
    <row r="75127" spans="7:7" x14ac:dyDescent="0.2">
      <c r="G75127" s="12"/>
    </row>
    <row r="75128" spans="7:7" x14ac:dyDescent="0.2">
      <c r="G75128" s="12"/>
    </row>
    <row r="75129" spans="7:7" x14ac:dyDescent="0.2">
      <c r="G75129" s="12"/>
    </row>
    <row r="75130" spans="7:7" x14ac:dyDescent="0.2">
      <c r="G75130" s="12"/>
    </row>
    <row r="75131" spans="7:7" x14ac:dyDescent="0.2">
      <c r="G75131" s="12"/>
    </row>
    <row r="75132" spans="7:7" x14ac:dyDescent="0.2">
      <c r="G75132" s="12"/>
    </row>
    <row r="75133" spans="7:7" x14ac:dyDescent="0.2">
      <c r="G75133" s="12"/>
    </row>
    <row r="75134" spans="7:7" x14ac:dyDescent="0.2">
      <c r="G75134" s="12"/>
    </row>
    <row r="75135" spans="7:7" x14ac:dyDescent="0.2">
      <c r="G75135" s="12"/>
    </row>
    <row r="75136" spans="7:7" x14ac:dyDescent="0.2">
      <c r="G75136" s="12"/>
    </row>
    <row r="75137" spans="7:7" x14ac:dyDescent="0.2">
      <c r="G75137" s="12"/>
    </row>
    <row r="75138" spans="7:7" x14ac:dyDescent="0.2">
      <c r="G75138" s="12"/>
    </row>
    <row r="75139" spans="7:7" x14ac:dyDescent="0.2">
      <c r="G75139" s="12"/>
    </row>
    <row r="75140" spans="7:7" x14ac:dyDescent="0.2">
      <c r="G75140" s="12"/>
    </row>
    <row r="75141" spans="7:7" x14ac:dyDescent="0.2">
      <c r="G75141" s="12"/>
    </row>
    <row r="75142" spans="7:7" x14ac:dyDescent="0.2">
      <c r="G75142" s="12"/>
    </row>
    <row r="75143" spans="7:7" x14ac:dyDescent="0.2">
      <c r="G75143" s="12"/>
    </row>
    <row r="75144" spans="7:7" x14ac:dyDescent="0.2">
      <c r="G75144" s="12"/>
    </row>
    <row r="75145" spans="7:7" x14ac:dyDescent="0.2">
      <c r="G75145" s="12"/>
    </row>
    <row r="75146" spans="7:7" x14ac:dyDescent="0.2">
      <c r="G75146" s="12"/>
    </row>
    <row r="75147" spans="7:7" x14ac:dyDescent="0.2">
      <c r="G75147" s="12"/>
    </row>
    <row r="75148" spans="7:7" x14ac:dyDescent="0.2">
      <c r="G75148" s="12"/>
    </row>
    <row r="75149" spans="7:7" x14ac:dyDescent="0.2">
      <c r="G75149" s="12"/>
    </row>
    <row r="75150" spans="7:7" x14ac:dyDescent="0.2">
      <c r="G75150" s="12"/>
    </row>
    <row r="75151" spans="7:7" x14ac:dyDescent="0.2">
      <c r="G75151" s="12"/>
    </row>
    <row r="75152" spans="7:7" x14ac:dyDescent="0.2">
      <c r="G75152" s="12"/>
    </row>
    <row r="75153" spans="7:7" x14ac:dyDescent="0.2">
      <c r="G75153" s="12"/>
    </row>
    <row r="75154" spans="7:7" x14ac:dyDescent="0.2">
      <c r="G75154" s="12"/>
    </row>
    <row r="75155" spans="7:7" x14ac:dyDescent="0.2">
      <c r="G75155" s="12"/>
    </row>
    <row r="75156" spans="7:7" x14ac:dyDescent="0.2">
      <c r="G75156" s="12"/>
    </row>
    <row r="75157" spans="7:7" x14ac:dyDescent="0.2">
      <c r="G75157" s="12"/>
    </row>
    <row r="75158" spans="7:7" x14ac:dyDescent="0.2">
      <c r="G75158" s="12"/>
    </row>
    <row r="75159" spans="7:7" x14ac:dyDescent="0.2">
      <c r="G75159" s="12"/>
    </row>
    <row r="75160" spans="7:7" x14ac:dyDescent="0.2">
      <c r="G75160" s="12"/>
    </row>
    <row r="75161" spans="7:7" x14ac:dyDescent="0.2">
      <c r="G75161" s="12"/>
    </row>
    <row r="75162" spans="7:7" x14ac:dyDescent="0.2">
      <c r="G75162" s="12"/>
    </row>
    <row r="75163" spans="7:7" x14ac:dyDescent="0.2">
      <c r="G75163" s="12"/>
    </row>
    <row r="75164" spans="7:7" x14ac:dyDescent="0.2">
      <c r="G75164" s="12"/>
    </row>
    <row r="75165" spans="7:7" x14ac:dyDescent="0.2">
      <c r="G75165" s="12"/>
    </row>
    <row r="75166" spans="7:7" x14ac:dyDescent="0.2">
      <c r="G75166" s="12"/>
    </row>
    <row r="75167" spans="7:7" x14ac:dyDescent="0.2">
      <c r="G75167" s="12"/>
    </row>
    <row r="75168" spans="7:7" x14ac:dyDescent="0.2">
      <c r="G75168" s="12"/>
    </row>
    <row r="75169" spans="7:7" x14ac:dyDescent="0.2">
      <c r="G75169" s="12"/>
    </row>
    <row r="75170" spans="7:7" x14ac:dyDescent="0.2">
      <c r="G75170" s="12"/>
    </row>
    <row r="75171" spans="7:7" x14ac:dyDescent="0.2">
      <c r="G75171" s="12"/>
    </row>
    <row r="75172" spans="7:7" x14ac:dyDescent="0.2">
      <c r="G75172" s="12"/>
    </row>
    <row r="75173" spans="7:7" x14ac:dyDescent="0.2">
      <c r="G75173" s="12"/>
    </row>
    <row r="75174" spans="7:7" x14ac:dyDescent="0.2">
      <c r="G75174" s="12"/>
    </row>
    <row r="75175" spans="7:7" x14ac:dyDescent="0.2">
      <c r="G75175" s="12"/>
    </row>
    <row r="75176" spans="7:7" x14ac:dyDescent="0.2">
      <c r="G75176" s="12"/>
    </row>
    <row r="75177" spans="7:7" x14ac:dyDescent="0.2">
      <c r="G75177" s="12"/>
    </row>
    <row r="75178" spans="7:7" x14ac:dyDescent="0.2">
      <c r="G75178" s="12"/>
    </row>
    <row r="75179" spans="7:7" x14ac:dyDescent="0.2">
      <c r="G75179" s="12"/>
    </row>
    <row r="75180" spans="7:7" x14ac:dyDescent="0.2">
      <c r="G75180" s="12"/>
    </row>
    <row r="75181" spans="7:7" x14ac:dyDescent="0.2">
      <c r="G75181" s="12"/>
    </row>
    <row r="75182" spans="7:7" x14ac:dyDescent="0.2">
      <c r="G75182" s="12"/>
    </row>
    <row r="75183" spans="7:7" x14ac:dyDescent="0.2">
      <c r="G75183" s="12"/>
    </row>
    <row r="75184" spans="7:7" x14ac:dyDescent="0.2">
      <c r="G75184" s="12"/>
    </row>
    <row r="75185" spans="7:7" x14ac:dyDescent="0.2">
      <c r="G75185" s="12"/>
    </row>
    <row r="75186" spans="7:7" x14ac:dyDescent="0.2">
      <c r="G75186" s="12"/>
    </row>
    <row r="75187" spans="7:7" x14ac:dyDescent="0.2">
      <c r="G75187" s="12"/>
    </row>
    <row r="75188" spans="7:7" x14ac:dyDescent="0.2">
      <c r="G75188" s="12"/>
    </row>
    <row r="75189" spans="7:7" x14ac:dyDescent="0.2">
      <c r="G75189" s="12"/>
    </row>
    <row r="75190" spans="7:7" x14ac:dyDescent="0.2">
      <c r="G75190" s="12"/>
    </row>
    <row r="75191" spans="7:7" x14ac:dyDescent="0.2">
      <c r="G75191" s="12"/>
    </row>
    <row r="75192" spans="7:7" x14ac:dyDescent="0.2">
      <c r="G75192" s="12"/>
    </row>
    <row r="75193" spans="7:7" x14ac:dyDescent="0.2">
      <c r="G75193" s="12"/>
    </row>
    <row r="75194" spans="7:7" x14ac:dyDescent="0.2">
      <c r="G75194" s="12"/>
    </row>
    <row r="75195" spans="7:7" x14ac:dyDescent="0.2">
      <c r="G75195" s="12"/>
    </row>
    <row r="75196" spans="7:7" x14ac:dyDescent="0.2">
      <c r="G75196" s="12"/>
    </row>
    <row r="75197" spans="7:7" x14ac:dyDescent="0.2">
      <c r="G75197" s="12"/>
    </row>
    <row r="75198" spans="7:7" x14ac:dyDescent="0.2">
      <c r="G75198" s="12"/>
    </row>
    <row r="75199" spans="7:7" x14ac:dyDescent="0.2">
      <c r="G75199" s="12"/>
    </row>
    <row r="75200" spans="7:7" x14ac:dyDescent="0.2">
      <c r="G75200" s="12"/>
    </row>
    <row r="75201" spans="7:7" x14ac:dyDescent="0.2">
      <c r="G75201" s="12"/>
    </row>
    <row r="75202" spans="7:7" x14ac:dyDescent="0.2">
      <c r="G75202" s="12"/>
    </row>
    <row r="75203" spans="7:7" x14ac:dyDescent="0.2">
      <c r="G75203" s="12"/>
    </row>
    <row r="75204" spans="7:7" x14ac:dyDescent="0.2">
      <c r="G75204" s="12"/>
    </row>
    <row r="75205" spans="7:7" x14ac:dyDescent="0.2">
      <c r="G75205" s="12"/>
    </row>
    <row r="75206" spans="7:7" x14ac:dyDescent="0.2">
      <c r="G75206" s="12"/>
    </row>
    <row r="75207" spans="7:7" x14ac:dyDescent="0.2">
      <c r="G75207" s="12"/>
    </row>
    <row r="75208" spans="7:7" x14ac:dyDescent="0.2">
      <c r="G75208" s="12"/>
    </row>
    <row r="75209" spans="7:7" x14ac:dyDescent="0.2">
      <c r="G75209" s="12"/>
    </row>
    <row r="75210" spans="7:7" x14ac:dyDescent="0.2">
      <c r="G75210" s="12"/>
    </row>
    <row r="75211" spans="7:7" x14ac:dyDescent="0.2">
      <c r="G75211" s="12"/>
    </row>
    <row r="75212" spans="7:7" x14ac:dyDescent="0.2">
      <c r="G75212" s="12"/>
    </row>
    <row r="75213" spans="7:7" x14ac:dyDescent="0.2">
      <c r="G75213" s="12"/>
    </row>
    <row r="75214" spans="7:7" x14ac:dyDescent="0.2">
      <c r="G75214" s="12"/>
    </row>
    <row r="75215" spans="7:7" x14ac:dyDescent="0.2">
      <c r="G75215" s="12"/>
    </row>
    <row r="75216" spans="7:7" x14ac:dyDescent="0.2">
      <c r="G75216" s="12"/>
    </row>
    <row r="75217" spans="7:7" x14ac:dyDescent="0.2">
      <c r="G75217" s="12"/>
    </row>
    <row r="75218" spans="7:7" x14ac:dyDescent="0.2">
      <c r="G75218" s="12"/>
    </row>
    <row r="75219" spans="7:7" x14ac:dyDescent="0.2">
      <c r="G75219" s="12"/>
    </row>
    <row r="75220" spans="7:7" x14ac:dyDescent="0.2">
      <c r="G75220" s="12"/>
    </row>
    <row r="75221" spans="7:7" x14ac:dyDescent="0.2">
      <c r="G75221" s="12"/>
    </row>
    <row r="75222" spans="7:7" x14ac:dyDescent="0.2">
      <c r="G75222" s="12"/>
    </row>
    <row r="75223" spans="7:7" x14ac:dyDescent="0.2">
      <c r="G75223" s="12"/>
    </row>
    <row r="75224" spans="7:7" x14ac:dyDescent="0.2">
      <c r="G75224" s="12"/>
    </row>
    <row r="75225" spans="7:7" x14ac:dyDescent="0.2">
      <c r="G75225" s="12"/>
    </row>
    <row r="75226" spans="7:7" x14ac:dyDescent="0.2">
      <c r="G75226" s="12"/>
    </row>
    <row r="75227" spans="7:7" x14ac:dyDescent="0.2">
      <c r="G75227" s="12"/>
    </row>
    <row r="75228" spans="7:7" x14ac:dyDescent="0.2">
      <c r="G75228" s="12"/>
    </row>
    <row r="75229" spans="7:7" x14ac:dyDescent="0.2">
      <c r="G75229" s="12"/>
    </row>
    <row r="75230" spans="7:7" x14ac:dyDescent="0.2">
      <c r="G75230" s="12"/>
    </row>
    <row r="75231" spans="7:7" x14ac:dyDescent="0.2">
      <c r="G75231" s="12"/>
    </row>
    <row r="75232" spans="7:7" x14ac:dyDescent="0.2">
      <c r="G75232" s="12"/>
    </row>
    <row r="75233" spans="7:7" x14ac:dyDescent="0.2">
      <c r="G75233" s="12"/>
    </row>
    <row r="75234" spans="7:7" x14ac:dyDescent="0.2">
      <c r="G75234" s="12"/>
    </row>
    <row r="75235" spans="7:7" x14ac:dyDescent="0.2">
      <c r="G75235" s="12"/>
    </row>
    <row r="75236" spans="7:7" x14ac:dyDescent="0.2">
      <c r="G75236" s="12"/>
    </row>
    <row r="75237" spans="7:7" x14ac:dyDescent="0.2">
      <c r="G75237" s="12"/>
    </row>
    <row r="75238" spans="7:7" x14ac:dyDescent="0.2">
      <c r="G75238" s="12"/>
    </row>
    <row r="75239" spans="7:7" x14ac:dyDescent="0.2">
      <c r="G75239" s="12"/>
    </row>
    <row r="75240" spans="7:7" x14ac:dyDescent="0.2">
      <c r="G75240" s="12"/>
    </row>
    <row r="75241" spans="7:7" x14ac:dyDescent="0.2">
      <c r="G75241" s="12"/>
    </row>
    <row r="75242" spans="7:7" x14ac:dyDescent="0.2">
      <c r="G75242" s="12"/>
    </row>
    <row r="75243" spans="7:7" x14ac:dyDescent="0.2">
      <c r="G75243" s="12"/>
    </row>
    <row r="75244" spans="7:7" x14ac:dyDescent="0.2">
      <c r="G75244" s="12"/>
    </row>
    <row r="75245" spans="7:7" x14ac:dyDescent="0.2">
      <c r="G75245" s="12"/>
    </row>
    <row r="75246" spans="7:7" x14ac:dyDescent="0.2">
      <c r="G75246" s="12"/>
    </row>
    <row r="75247" spans="7:7" x14ac:dyDescent="0.2">
      <c r="G75247" s="12"/>
    </row>
    <row r="75248" spans="7:7" x14ac:dyDescent="0.2">
      <c r="G75248" s="12"/>
    </row>
    <row r="75249" spans="7:7" x14ac:dyDescent="0.2">
      <c r="G75249" s="12"/>
    </row>
    <row r="75250" spans="7:7" x14ac:dyDescent="0.2">
      <c r="G75250" s="12"/>
    </row>
    <row r="75251" spans="7:7" x14ac:dyDescent="0.2">
      <c r="G75251" s="12"/>
    </row>
    <row r="75252" spans="7:7" x14ac:dyDescent="0.2">
      <c r="G75252" s="12"/>
    </row>
    <row r="75253" spans="7:7" x14ac:dyDescent="0.2">
      <c r="G75253" s="12"/>
    </row>
    <row r="75254" spans="7:7" x14ac:dyDescent="0.2">
      <c r="G75254" s="12"/>
    </row>
    <row r="75255" spans="7:7" x14ac:dyDescent="0.2">
      <c r="G75255" s="12"/>
    </row>
    <row r="75256" spans="7:7" x14ac:dyDescent="0.2">
      <c r="G75256" s="12"/>
    </row>
    <row r="75257" spans="7:7" x14ac:dyDescent="0.2">
      <c r="G75257" s="12"/>
    </row>
    <row r="75258" spans="7:7" x14ac:dyDescent="0.2">
      <c r="G75258" s="12"/>
    </row>
    <row r="75259" spans="7:7" x14ac:dyDescent="0.2">
      <c r="G75259" s="12"/>
    </row>
    <row r="75260" spans="7:7" x14ac:dyDescent="0.2">
      <c r="G75260" s="12"/>
    </row>
    <row r="75261" spans="7:7" x14ac:dyDescent="0.2">
      <c r="G75261" s="12"/>
    </row>
    <row r="75262" spans="7:7" x14ac:dyDescent="0.2">
      <c r="G75262" s="12"/>
    </row>
    <row r="75263" spans="7:7" x14ac:dyDescent="0.2">
      <c r="G75263" s="12"/>
    </row>
    <row r="75264" spans="7:7" x14ac:dyDescent="0.2">
      <c r="G75264" s="12"/>
    </row>
    <row r="75265" spans="7:7" x14ac:dyDescent="0.2">
      <c r="G75265" s="12"/>
    </row>
    <row r="75266" spans="7:7" x14ac:dyDescent="0.2">
      <c r="G75266" s="12"/>
    </row>
    <row r="75267" spans="7:7" x14ac:dyDescent="0.2">
      <c r="G75267" s="12"/>
    </row>
    <row r="75268" spans="7:7" x14ac:dyDescent="0.2">
      <c r="G75268" s="12"/>
    </row>
    <row r="75269" spans="7:7" x14ac:dyDescent="0.2">
      <c r="G75269" s="12"/>
    </row>
    <row r="75270" spans="7:7" x14ac:dyDescent="0.2">
      <c r="G75270" s="12"/>
    </row>
    <row r="75271" spans="7:7" x14ac:dyDescent="0.2">
      <c r="G75271" s="12"/>
    </row>
    <row r="75272" spans="7:7" x14ac:dyDescent="0.2">
      <c r="G75272" s="12"/>
    </row>
    <row r="75273" spans="7:7" x14ac:dyDescent="0.2">
      <c r="G75273" s="12"/>
    </row>
    <row r="75274" spans="7:7" x14ac:dyDescent="0.2">
      <c r="G75274" s="12"/>
    </row>
    <row r="75275" spans="7:7" x14ac:dyDescent="0.2">
      <c r="G75275" s="12"/>
    </row>
    <row r="75276" spans="7:7" x14ac:dyDescent="0.2">
      <c r="G75276" s="12"/>
    </row>
    <row r="75277" spans="7:7" x14ac:dyDescent="0.2">
      <c r="G75277" s="12"/>
    </row>
    <row r="75278" spans="7:7" x14ac:dyDescent="0.2">
      <c r="G75278" s="12"/>
    </row>
    <row r="75279" spans="7:7" x14ac:dyDescent="0.2">
      <c r="G75279" s="12"/>
    </row>
    <row r="75280" spans="7:7" x14ac:dyDescent="0.2">
      <c r="G75280" s="12"/>
    </row>
    <row r="75281" spans="7:7" x14ac:dyDescent="0.2">
      <c r="G75281" s="12"/>
    </row>
    <row r="75282" spans="7:7" x14ac:dyDescent="0.2">
      <c r="G75282" s="12"/>
    </row>
    <row r="75283" spans="7:7" x14ac:dyDescent="0.2">
      <c r="G75283" s="12"/>
    </row>
    <row r="75284" spans="7:7" x14ac:dyDescent="0.2">
      <c r="G75284" s="12"/>
    </row>
    <row r="75285" spans="7:7" x14ac:dyDescent="0.2">
      <c r="G75285" s="12"/>
    </row>
    <row r="75286" spans="7:7" x14ac:dyDescent="0.2">
      <c r="G75286" s="12"/>
    </row>
    <row r="75287" spans="7:7" x14ac:dyDescent="0.2">
      <c r="G75287" s="12"/>
    </row>
    <row r="75288" spans="7:7" x14ac:dyDescent="0.2">
      <c r="G75288" s="12"/>
    </row>
    <row r="75289" spans="7:7" x14ac:dyDescent="0.2">
      <c r="G75289" s="12"/>
    </row>
    <row r="75290" spans="7:7" x14ac:dyDescent="0.2">
      <c r="G75290" s="12"/>
    </row>
    <row r="75291" spans="7:7" x14ac:dyDescent="0.2">
      <c r="G75291" s="12"/>
    </row>
    <row r="75292" spans="7:7" x14ac:dyDescent="0.2">
      <c r="G75292" s="12"/>
    </row>
    <row r="75293" spans="7:7" x14ac:dyDescent="0.2">
      <c r="G75293" s="12"/>
    </row>
    <row r="75294" spans="7:7" x14ac:dyDescent="0.2">
      <c r="G75294" s="12"/>
    </row>
    <row r="75295" spans="7:7" x14ac:dyDescent="0.2">
      <c r="G75295" s="12"/>
    </row>
    <row r="75296" spans="7:7" x14ac:dyDescent="0.2">
      <c r="G75296" s="12"/>
    </row>
    <row r="75297" spans="7:7" x14ac:dyDescent="0.2">
      <c r="G75297" s="12"/>
    </row>
    <row r="75298" spans="7:7" x14ac:dyDescent="0.2">
      <c r="G75298" s="12"/>
    </row>
    <row r="75299" spans="7:7" x14ac:dyDescent="0.2">
      <c r="G75299" s="12"/>
    </row>
    <row r="75300" spans="7:7" x14ac:dyDescent="0.2">
      <c r="G75300" s="12"/>
    </row>
    <row r="75301" spans="7:7" x14ac:dyDescent="0.2">
      <c r="G75301" s="12"/>
    </row>
    <row r="75302" spans="7:7" x14ac:dyDescent="0.2">
      <c r="G75302" s="12"/>
    </row>
    <row r="75303" spans="7:7" x14ac:dyDescent="0.2">
      <c r="G75303" s="12"/>
    </row>
    <row r="75304" spans="7:7" x14ac:dyDescent="0.2">
      <c r="G75304" s="12"/>
    </row>
    <row r="75305" spans="7:7" x14ac:dyDescent="0.2">
      <c r="G75305" s="12"/>
    </row>
    <row r="75306" spans="7:7" x14ac:dyDescent="0.2">
      <c r="G75306" s="12"/>
    </row>
    <row r="75307" spans="7:7" x14ac:dyDescent="0.2">
      <c r="G75307" s="12"/>
    </row>
    <row r="75308" spans="7:7" x14ac:dyDescent="0.2">
      <c r="G75308" s="12"/>
    </row>
    <row r="75309" spans="7:7" x14ac:dyDescent="0.2">
      <c r="G75309" s="12"/>
    </row>
    <row r="75310" spans="7:7" x14ac:dyDescent="0.2">
      <c r="G75310" s="12"/>
    </row>
    <row r="75311" spans="7:7" x14ac:dyDescent="0.2">
      <c r="G75311" s="12"/>
    </row>
    <row r="75312" spans="7:7" x14ac:dyDescent="0.2">
      <c r="G75312" s="12"/>
    </row>
    <row r="75313" spans="7:7" x14ac:dyDescent="0.2">
      <c r="G75313" s="12"/>
    </row>
    <row r="75314" spans="7:7" x14ac:dyDescent="0.2">
      <c r="G75314" s="12"/>
    </row>
    <row r="75315" spans="7:7" x14ac:dyDescent="0.2">
      <c r="G75315" s="12"/>
    </row>
    <row r="75316" spans="7:7" x14ac:dyDescent="0.2">
      <c r="G75316" s="12"/>
    </row>
    <row r="75317" spans="7:7" x14ac:dyDescent="0.2">
      <c r="G75317" s="12"/>
    </row>
    <row r="75318" spans="7:7" x14ac:dyDescent="0.2">
      <c r="G75318" s="12"/>
    </row>
    <row r="75319" spans="7:7" x14ac:dyDescent="0.2">
      <c r="G75319" s="12"/>
    </row>
    <row r="75320" spans="7:7" x14ac:dyDescent="0.2">
      <c r="G75320" s="12"/>
    </row>
    <row r="75321" spans="7:7" x14ac:dyDescent="0.2">
      <c r="G75321" s="12"/>
    </row>
    <row r="75322" spans="7:7" x14ac:dyDescent="0.2">
      <c r="G75322" s="12"/>
    </row>
    <row r="75323" spans="7:7" x14ac:dyDescent="0.2">
      <c r="G75323" s="12"/>
    </row>
    <row r="75324" spans="7:7" x14ac:dyDescent="0.2">
      <c r="G75324" s="12"/>
    </row>
    <row r="75325" spans="7:7" x14ac:dyDescent="0.2">
      <c r="G75325" s="12"/>
    </row>
    <row r="75326" spans="7:7" x14ac:dyDescent="0.2">
      <c r="G75326" s="12"/>
    </row>
    <row r="75327" spans="7:7" x14ac:dyDescent="0.2">
      <c r="G75327" s="12"/>
    </row>
    <row r="75328" spans="7:7" x14ac:dyDescent="0.2">
      <c r="G75328" s="12"/>
    </row>
    <row r="75329" spans="7:7" x14ac:dyDescent="0.2">
      <c r="G75329" s="12"/>
    </row>
    <row r="75330" spans="7:7" x14ac:dyDescent="0.2">
      <c r="G75330" s="12"/>
    </row>
    <row r="75331" spans="7:7" x14ac:dyDescent="0.2">
      <c r="G75331" s="12"/>
    </row>
    <row r="75332" spans="7:7" x14ac:dyDescent="0.2">
      <c r="G75332" s="12"/>
    </row>
    <row r="75333" spans="7:7" x14ac:dyDescent="0.2">
      <c r="G75333" s="12"/>
    </row>
    <row r="75334" spans="7:7" x14ac:dyDescent="0.2">
      <c r="G75334" s="12"/>
    </row>
    <row r="75335" spans="7:7" x14ac:dyDescent="0.2">
      <c r="G75335" s="12"/>
    </row>
    <row r="75336" spans="7:7" x14ac:dyDescent="0.2">
      <c r="G75336" s="12"/>
    </row>
    <row r="75337" spans="7:7" x14ac:dyDescent="0.2">
      <c r="G75337" s="12"/>
    </row>
    <row r="75338" spans="7:7" x14ac:dyDescent="0.2">
      <c r="G75338" s="12"/>
    </row>
    <row r="75339" spans="7:7" x14ac:dyDescent="0.2">
      <c r="G75339" s="12"/>
    </row>
    <row r="75340" spans="7:7" x14ac:dyDescent="0.2">
      <c r="G75340" s="12"/>
    </row>
    <row r="75341" spans="7:7" x14ac:dyDescent="0.2">
      <c r="G75341" s="12"/>
    </row>
    <row r="75342" spans="7:7" x14ac:dyDescent="0.2">
      <c r="G75342" s="12"/>
    </row>
    <row r="75343" spans="7:7" x14ac:dyDescent="0.2">
      <c r="G75343" s="12"/>
    </row>
    <row r="75344" spans="7:7" x14ac:dyDescent="0.2">
      <c r="G75344" s="12"/>
    </row>
    <row r="75345" spans="7:7" x14ac:dyDescent="0.2">
      <c r="G75345" s="12"/>
    </row>
    <row r="75346" spans="7:7" x14ac:dyDescent="0.2">
      <c r="G75346" s="12"/>
    </row>
    <row r="75347" spans="7:7" x14ac:dyDescent="0.2">
      <c r="G75347" s="12"/>
    </row>
    <row r="75348" spans="7:7" x14ac:dyDescent="0.2">
      <c r="G75348" s="12"/>
    </row>
    <row r="75349" spans="7:7" x14ac:dyDescent="0.2">
      <c r="G75349" s="12"/>
    </row>
    <row r="75350" spans="7:7" x14ac:dyDescent="0.2">
      <c r="G75350" s="12"/>
    </row>
    <row r="75351" spans="7:7" x14ac:dyDescent="0.2">
      <c r="G75351" s="12"/>
    </row>
    <row r="75352" spans="7:7" x14ac:dyDescent="0.2">
      <c r="G75352" s="12"/>
    </row>
    <row r="75353" spans="7:7" x14ac:dyDescent="0.2">
      <c r="G75353" s="12"/>
    </row>
    <row r="75354" spans="7:7" x14ac:dyDescent="0.2">
      <c r="G75354" s="12"/>
    </row>
    <row r="75355" spans="7:7" x14ac:dyDescent="0.2">
      <c r="G75355" s="12"/>
    </row>
    <row r="75356" spans="7:7" x14ac:dyDescent="0.2">
      <c r="G75356" s="12"/>
    </row>
    <row r="75357" spans="7:7" x14ac:dyDescent="0.2">
      <c r="G75357" s="12"/>
    </row>
    <row r="75358" spans="7:7" x14ac:dyDescent="0.2">
      <c r="G75358" s="12"/>
    </row>
    <row r="75359" spans="7:7" x14ac:dyDescent="0.2">
      <c r="G75359" s="12"/>
    </row>
    <row r="75360" spans="7:7" x14ac:dyDescent="0.2">
      <c r="G75360" s="12"/>
    </row>
    <row r="75361" spans="7:7" x14ac:dyDescent="0.2">
      <c r="G75361" s="12"/>
    </row>
    <row r="75362" spans="7:7" x14ac:dyDescent="0.2">
      <c r="G75362" s="12"/>
    </row>
    <row r="75363" spans="7:7" x14ac:dyDescent="0.2">
      <c r="G75363" s="12"/>
    </row>
    <row r="75364" spans="7:7" x14ac:dyDescent="0.2">
      <c r="G75364" s="12"/>
    </row>
    <row r="75365" spans="7:7" x14ac:dyDescent="0.2">
      <c r="G75365" s="12"/>
    </row>
    <row r="75366" spans="7:7" x14ac:dyDescent="0.2">
      <c r="G75366" s="12"/>
    </row>
    <row r="75367" spans="7:7" x14ac:dyDescent="0.2">
      <c r="G75367" s="12"/>
    </row>
    <row r="75368" spans="7:7" x14ac:dyDescent="0.2">
      <c r="G75368" s="12"/>
    </row>
    <row r="75369" spans="7:7" x14ac:dyDescent="0.2">
      <c r="G75369" s="12"/>
    </row>
    <row r="75370" spans="7:7" x14ac:dyDescent="0.2">
      <c r="G75370" s="12"/>
    </row>
    <row r="75371" spans="7:7" x14ac:dyDescent="0.2">
      <c r="G75371" s="12"/>
    </row>
    <row r="75372" spans="7:7" x14ac:dyDescent="0.2">
      <c r="G75372" s="12"/>
    </row>
    <row r="75373" spans="7:7" x14ac:dyDescent="0.2">
      <c r="G75373" s="12"/>
    </row>
    <row r="75374" spans="7:7" x14ac:dyDescent="0.2">
      <c r="G75374" s="12"/>
    </row>
    <row r="75375" spans="7:7" x14ac:dyDescent="0.2">
      <c r="G75375" s="12"/>
    </row>
    <row r="75376" spans="7:7" x14ac:dyDescent="0.2">
      <c r="G75376" s="12"/>
    </row>
    <row r="75377" spans="7:7" x14ac:dyDescent="0.2">
      <c r="G75377" s="12"/>
    </row>
    <row r="75378" spans="7:7" x14ac:dyDescent="0.2">
      <c r="G75378" s="12"/>
    </row>
    <row r="75379" spans="7:7" x14ac:dyDescent="0.2">
      <c r="G75379" s="12"/>
    </row>
    <row r="75380" spans="7:7" x14ac:dyDescent="0.2">
      <c r="G75380" s="12"/>
    </row>
    <row r="75381" spans="7:7" x14ac:dyDescent="0.2">
      <c r="G75381" s="12"/>
    </row>
    <row r="75382" spans="7:7" x14ac:dyDescent="0.2">
      <c r="G75382" s="12"/>
    </row>
    <row r="75383" spans="7:7" x14ac:dyDescent="0.2">
      <c r="G75383" s="12"/>
    </row>
    <row r="75384" spans="7:7" x14ac:dyDescent="0.2">
      <c r="G75384" s="12"/>
    </row>
    <row r="75385" spans="7:7" x14ac:dyDescent="0.2">
      <c r="G75385" s="12"/>
    </row>
    <row r="75386" spans="7:7" x14ac:dyDescent="0.2">
      <c r="G75386" s="12"/>
    </row>
    <row r="75387" spans="7:7" x14ac:dyDescent="0.2">
      <c r="G75387" s="12"/>
    </row>
    <row r="75388" spans="7:7" x14ac:dyDescent="0.2">
      <c r="G75388" s="12"/>
    </row>
    <row r="75389" spans="7:7" x14ac:dyDescent="0.2">
      <c r="G75389" s="12"/>
    </row>
    <row r="75390" spans="7:7" x14ac:dyDescent="0.2">
      <c r="G75390" s="12"/>
    </row>
    <row r="75391" spans="7:7" x14ac:dyDescent="0.2">
      <c r="G75391" s="12"/>
    </row>
    <row r="75392" spans="7:7" x14ac:dyDescent="0.2">
      <c r="G75392" s="12"/>
    </row>
    <row r="75393" spans="7:7" x14ac:dyDescent="0.2">
      <c r="G75393" s="12"/>
    </row>
    <row r="75394" spans="7:7" x14ac:dyDescent="0.2">
      <c r="G75394" s="12"/>
    </row>
    <row r="75395" spans="7:7" x14ac:dyDescent="0.2">
      <c r="G75395" s="12"/>
    </row>
    <row r="75396" spans="7:7" x14ac:dyDescent="0.2">
      <c r="G75396" s="12"/>
    </row>
    <row r="75397" spans="7:7" x14ac:dyDescent="0.2">
      <c r="G75397" s="12"/>
    </row>
    <row r="75398" spans="7:7" x14ac:dyDescent="0.2">
      <c r="G75398" s="12"/>
    </row>
    <row r="75399" spans="7:7" x14ac:dyDescent="0.2">
      <c r="G75399" s="12"/>
    </row>
    <row r="75400" spans="7:7" x14ac:dyDescent="0.2">
      <c r="G75400" s="12"/>
    </row>
    <row r="75401" spans="7:7" x14ac:dyDescent="0.2">
      <c r="G75401" s="12"/>
    </row>
    <row r="75402" spans="7:7" x14ac:dyDescent="0.2">
      <c r="G75402" s="12"/>
    </row>
    <row r="75403" spans="7:7" x14ac:dyDescent="0.2">
      <c r="G75403" s="12"/>
    </row>
    <row r="75404" spans="7:7" x14ac:dyDescent="0.2">
      <c r="G75404" s="12"/>
    </row>
    <row r="75405" spans="7:7" x14ac:dyDescent="0.2">
      <c r="G75405" s="12"/>
    </row>
    <row r="75406" spans="7:7" x14ac:dyDescent="0.2">
      <c r="G75406" s="12"/>
    </row>
    <row r="75407" spans="7:7" x14ac:dyDescent="0.2">
      <c r="G75407" s="12"/>
    </row>
    <row r="75408" spans="7:7" x14ac:dyDescent="0.2">
      <c r="G75408" s="12"/>
    </row>
    <row r="75409" spans="7:7" x14ac:dyDescent="0.2">
      <c r="G75409" s="12"/>
    </row>
    <row r="75410" spans="7:7" x14ac:dyDescent="0.2">
      <c r="G75410" s="12"/>
    </row>
    <row r="75411" spans="7:7" x14ac:dyDescent="0.2">
      <c r="G75411" s="12"/>
    </row>
    <row r="75412" spans="7:7" x14ac:dyDescent="0.2">
      <c r="G75412" s="12"/>
    </row>
    <row r="75413" spans="7:7" x14ac:dyDescent="0.2">
      <c r="G75413" s="12"/>
    </row>
    <row r="75414" spans="7:7" x14ac:dyDescent="0.2">
      <c r="G75414" s="12"/>
    </row>
    <row r="75415" spans="7:7" x14ac:dyDescent="0.2">
      <c r="G75415" s="12"/>
    </row>
    <row r="75416" spans="7:7" x14ac:dyDescent="0.2">
      <c r="G75416" s="12"/>
    </row>
    <row r="75417" spans="7:7" x14ac:dyDescent="0.2">
      <c r="G75417" s="12"/>
    </row>
    <row r="75418" spans="7:7" x14ac:dyDescent="0.2">
      <c r="G75418" s="12"/>
    </row>
    <row r="75419" spans="7:7" x14ac:dyDescent="0.2">
      <c r="G75419" s="12"/>
    </row>
    <row r="75420" spans="7:7" x14ac:dyDescent="0.2">
      <c r="G75420" s="12"/>
    </row>
    <row r="75421" spans="7:7" x14ac:dyDescent="0.2">
      <c r="G75421" s="12"/>
    </row>
    <row r="75422" spans="7:7" x14ac:dyDescent="0.2">
      <c r="G75422" s="12"/>
    </row>
    <row r="75423" spans="7:7" x14ac:dyDescent="0.2">
      <c r="G75423" s="12"/>
    </row>
    <row r="75424" spans="7:7" x14ac:dyDescent="0.2">
      <c r="G75424" s="12"/>
    </row>
    <row r="75425" spans="7:7" x14ac:dyDescent="0.2">
      <c r="G75425" s="12"/>
    </row>
    <row r="75426" spans="7:7" x14ac:dyDescent="0.2">
      <c r="G75426" s="12"/>
    </row>
    <row r="75427" spans="7:7" x14ac:dyDescent="0.2">
      <c r="G75427" s="12"/>
    </row>
    <row r="75428" spans="7:7" x14ac:dyDescent="0.2">
      <c r="G75428" s="12"/>
    </row>
    <row r="75429" spans="7:7" x14ac:dyDescent="0.2">
      <c r="G75429" s="12"/>
    </row>
    <row r="75430" spans="7:7" x14ac:dyDescent="0.2">
      <c r="G75430" s="12"/>
    </row>
    <row r="75431" spans="7:7" x14ac:dyDescent="0.2">
      <c r="G75431" s="12"/>
    </row>
    <row r="75432" spans="7:7" x14ac:dyDescent="0.2">
      <c r="G75432" s="12"/>
    </row>
    <row r="75433" spans="7:7" x14ac:dyDescent="0.2">
      <c r="G75433" s="12"/>
    </row>
    <row r="75434" spans="7:7" x14ac:dyDescent="0.2">
      <c r="G75434" s="12"/>
    </row>
    <row r="75435" spans="7:7" x14ac:dyDescent="0.2">
      <c r="G75435" s="12"/>
    </row>
    <row r="75436" spans="7:7" x14ac:dyDescent="0.2">
      <c r="G75436" s="12"/>
    </row>
    <row r="75437" spans="7:7" x14ac:dyDescent="0.2">
      <c r="G75437" s="12"/>
    </row>
    <row r="75438" spans="7:7" x14ac:dyDescent="0.2">
      <c r="G75438" s="12"/>
    </row>
    <row r="75439" spans="7:7" x14ac:dyDescent="0.2">
      <c r="G75439" s="12"/>
    </row>
    <row r="75440" spans="7:7" x14ac:dyDescent="0.2">
      <c r="G75440" s="12"/>
    </row>
    <row r="75441" spans="7:7" x14ac:dyDescent="0.2">
      <c r="G75441" s="12"/>
    </row>
    <row r="75442" spans="7:7" x14ac:dyDescent="0.2">
      <c r="G75442" s="12"/>
    </row>
    <row r="75443" spans="7:7" x14ac:dyDescent="0.2">
      <c r="G75443" s="12"/>
    </row>
    <row r="75444" spans="7:7" x14ac:dyDescent="0.2">
      <c r="G75444" s="12"/>
    </row>
    <row r="75445" spans="7:7" x14ac:dyDescent="0.2">
      <c r="G75445" s="12"/>
    </row>
    <row r="75446" spans="7:7" x14ac:dyDescent="0.2">
      <c r="G75446" s="12"/>
    </row>
    <row r="75447" spans="7:7" x14ac:dyDescent="0.2">
      <c r="G75447" s="12"/>
    </row>
    <row r="75448" spans="7:7" x14ac:dyDescent="0.2">
      <c r="G75448" s="12"/>
    </row>
    <row r="75449" spans="7:7" x14ac:dyDescent="0.2">
      <c r="G75449" s="12"/>
    </row>
    <row r="75450" spans="7:7" x14ac:dyDescent="0.2">
      <c r="G75450" s="12"/>
    </row>
    <row r="75451" spans="7:7" x14ac:dyDescent="0.2">
      <c r="G75451" s="12"/>
    </row>
    <row r="75452" spans="7:7" x14ac:dyDescent="0.2">
      <c r="G75452" s="12"/>
    </row>
    <row r="75453" spans="7:7" x14ac:dyDescent="0.2">
      <c r="G75453" s="12"/>
    </row>
    <row r="75454" spans="7:7" x14ac:dyDescent="0.2">
      <c r="G75454" s="12"/>
    </row>
    <row r="75455" spans="7:7" x14ac:dyDescent="0.2">
      <c r="G75455" s="12"/>
    </row>
    <row r="75456" spans="7:7" x14ac:dyDescent="0.2">
      <c r="G75456" s="12"/>
    </row>
    <row r="75457" spans="7:7" x14ac:dyDescent="0.2">
      <c r="G75457" s="12"/>
    </row>
    <row r="75458" spans="7:7" x14ac:dyDescent="0.2">
      <c r="G75458" s="12"/>
    </row>
    <row r="75459" spans="7:7" x14ac:dyDescent="0.2">
      <c r="G75459" s="12"/>
    </row>
    <row r="75460" spans="7:7" x14ac:dyDescent="0.2">
      <c r="G75460" s="12"/>
    </row>
    <row r="75461" spans="7:7" x14ac:dyDescent="0.2">
      <c r="G75461" s="12"/>
    </row>
    <row r="75462" spans="7:7" x14ac:dyDescent="0.2">
      <c r="G75462" s="12"/>
    </row>
    <row r="75463" spans="7:7" x14ac:dyDescent="0.2">
      <c r="G75463" s="12"/>
    </row>
    <row r="75464" spans="7:7" x14ac:dyDescent="0.2">
      <c r="G75464" s="12"/>
    </row>
    <row r="75465" spans="7:7" x14ac:dyDescent="0.2">
      <c r="G75465" s="12"/>
    </row>
    <row r="75466" spans="7:7" x14ac:dyDescent="0.2">
      <c r="G75466" s="12"/>
    </row>
    <row r="75467" spans="7:7" x14ac:dyDescent="0.2">
      <c r="G75467" s="12"/>
    </row>
    <row r="75468" spans="7:7" x14ac:dyDescent="0.2">
      <c r="G75468" s="12"/>
    </row>
    <row r="75469" spans="7:7" x14ac:dyDescent="0.2">
      <c r="G75469" s="12"/>
    </row>
    <row r="75470" spans="7:7" x14ac:dyDescent="0.2">
      <c r="G75470" s="12"/>
    </row>
    <row r="75471" spans="7:7" x14ac:dyDescent="0.2">
      <c r="G75471" s="12"/>
    </row>
    <row r="75472" spans="7:7" x14ac:dyDescent="0.2">
      <c r="G75472" s="12"/>
    </row>
    <row r="75473" spans="7:7" x14ac:dyDescent="0.2">
      <c r="G75473" s="12"/>
    </row>
    <row r="75474" spans="7:7" x14ac:dyDescent="0.2">
      <c r="G75474" s="12"/>
    </row>
    <row r="75475" spans="7:7" x14ac:dyDescent="0.2">
      <c r="G75475" s="12"/>
    </row>
    <row r="75476" spans="7:7" x14ac:dyDescent="0.2">
      <c r="G75476" s="12"/>
    </row>
    <row r="75477" spans="7:7" x14ac:dyDescent="0.2">
      <c r="G75477" s="12"/>
    </row>
    <row r="75478" spans="7:7" x14ac:dyDescent="0.2">
      <c r="G75478" s="12"/>
    </row>
    <row r="75479" spans="7:7" x14ac:dyDescent="0.2">
      <c r="G75479" s="12"/>
    </row>
    <row r="75480" spans="7:7" x14ac:dyDescent="0.2">
      <c r="G75480" s="12"/>
    </row>
    <row r="75481" spans="7:7" x14ac:dyDescent="0.2">
      <c r="G75481" s="12"/>
    </row>
    <row r="75482" spans="7:7" x14ac:dyDescent="0.2">
      <c r="G75482" s="12"/>
    </row>
    <row r="75483" spans="7:7" x14ac:dyDescent="0.2">
      <c r="G75483" s="12"/>
    </row>
    <row r="75484" spans="7:7" x14ac:dyDescent="0.2">
      <c r="G75484" s="12"/>
    </row>
    <row r="75485" spans="7:7" x14ac:dyDescent="0.2">
      <c r="G75485" s="12"/>
    </row>
    <row r="75486" spans="7:7" x14ac:dyDescent="0.2">
      <c r="G75486" s="12"/>
    </row>
    <row r="75487" spans="7:7" x14ac:dyDescent="0.2">
      <c r="G75487" s="12"/>
    </row>
    <row r="75488" spans="7:7" x14ac:dyDescent="0.2">
      <c r="G75488" s="12"/>
    </row>
    <row r="75489" spans="7:7" x14ac:dyDescent="0.2">
      <c r="G75489" s="12"/>
    </row>
    <row r="75490" spans="7:7" x14ac:dyDescent="0.2">
      <c r="G75490" s="12"/>
    </row>
    <row r="75491" spans="7:7" x14ac:dyDescent="0.2">
      <c r="G75491" s="12"/>
    </row>
    <row r="75492" spans="7:7" x14ac:dyDescent="0.2">
      <c r="G75492" s="12"/>
    </row>
    <row r="75493" spans="7:7" x14ac:dyDescent="0.2">
      <c r="G75493" s="12"/>
    </row>
    <row r="75494" spans="7:7" x14ac:dyDescent="0.2">
      <c r="G75494" s="12"/>
    </row>
    <row r="75495" spans="7:7" x14ac:dyDescent="0.2">
      <c r="G75495" s="12"/>
    </row>
    <row r="75496" spans="7:7" x14ac:dyDescent="0.2">
      <c r="G75496" s="12"/>
    </row>
    <row r="75497" spans="7:7" x14ac:dyDescent="0.2">
      <c r="G75497" s="12"/>
    </row>
    <row r="75498" spans="7:7" x14ac:dyDescent="0.2">
      <c r="G75498" s="12"/>
    </row>
    <row r="75499" spans="7:7" x14ac:dyDescent="0.2">
      <c r="G75499" s="12"/>
    </row>
    <row r="75500" spans="7:7" x14ac:dyDescent="0.2">
      <c r="G75500" s="12"/>
    </row>
    <row r="75501" spans="7:7" x14ac:dyDescent="0.2">
      <c r="G75501" s="12"/>
    </row>
    <row r="75502" spans="7:7" x14ac:dyDescent="0.2">
      <c r="G75502" s="12"/>
    </row>
    <row r="75503" spans="7:7" x14ac:dyDescent="0.2">
      <c r="G75503" s="12"/>
    </row>
    <row r="75504" spans="7:7" x14ac:dyDescent="0.2">
      <c r="G75504" s="12"/>
    </row>
    <row r="75505" spans="7:7" x14ac:dyDescent="0.2">
      <c r="G75505" s="12"/>
    </row>
    <row r="75506" spans="7:7" x14ac:dyDescent="0.2">
      <c r="G75506" s="12"/>
    </row>
    <row r="75507" spans="7:7" x14ac:dyDescent="0.2">
      <c r="G75507" s="12"/>
    </row>
    <row r="75508" spans="7:7" x14ac:dyDescent="0.2">
      <c r="G75508" s="12"/>
    </row>
    <row r="75509" spans="7:7" x14ac:dyDescent="0.2">
      <c r="G75509" s="12"/>
    </row>
    <row r="75510" spans="7:7" x14ac:dyDescent="0.2">
      <c r="G75510" s="12"/>
    </row>
    <row r="75511" spans="7:7" x14ac:dyDescent="0.2">
      <c r="G75511" s="12"/>
    </row>
    <row r="75512" spans="7:7" x14ac:dyDescent="0.2">
      <c r="G75512" s="12"/>
    </row>
    <row r="75513" spans="7:7" x14ac:dyDescent="0.2">
      <c r="G75513" s="12"/>
    </row>
    <row r="75514" spans="7:7" x14ac:dyDescent="0.2">
      <c r="G75514" s="12"/>
    </row>
    <row r="75515" spans="7:7" x14ac:dyDescent="0.2">
      <c r="G75515" s="12"/>
    </row>
    <row r="75516" spans="7:7" x14ac:dyDescent="0.2">
      <c r="G75516" s="12"/>
    </row>
    <row r="75517" spans="7:7" x14ac:dyDescent="0.2">
      <c r="G75517" s="12"/>
    </row>
    <row r="75518" spans="7:7" x14ac:dyDescent="0.2">
      <c r="G75518" s="12"/>
    </row>
    <row r="75519" spans="7:7" x14ac:dyDescent="0.2">
      <c r="G75519" s="12"/>
    </row>
    <row r="75520" spans="7:7" x14ac:dyDescent="0.2">
      <c r="G75520" s="12"/>
    </row>
    <row r="75521" spans="7:7" x14ac:dyDescent="0.2">
      <c r="G75521" s="12"/>
    </row>
    <row r="75522" spans="7:7" x14ac:dyDescent="0.2">
      <c r="G75522" s="12"/>
    </row>
    <row r="75523" spans="7:7" x14ac:dyDescent="0.2">
      <c r="G75523" s="12"/>
    </row>
    <row r="75524" spans="7:7" x14ac:dyDescent="0.2">
      <c r="G75524" s="12"/>
    </row>
    <row r="75525" spans="7:7" x14ac:dyDescent="0.2">
      <c r="G75525" s="12"/>
    </row>
    <row r="75526" spans="7:7" x14ac:dyDescent="0.2">
      <c r="G75526" s="12"/>
    </row>
    <row r="75527" spans="7:7" x14ac:dyDescent="0.2">
      <c r="G75527" s="12"/>
    </row>
    <row r="75528" spans="7:7" x14ac:dyDescent="0.2">
      <c r="G75528" s="12"/>
    </row>
    <row r="75529" spans="7:7" x14ac:dyDescent="0.2">
      <c r="G75529" s="12"/>
    </row>
    <row r="75530" spans="7:7" x14ac:dyDescent="0.2">
      <c r="G75530" s="12"/>
    </row>
    <row r="75531" spans="7:7" x14ac:dyDescent="0.2">
      <c r="G75531" s="12"/>
    </row>
    <row r="75532" spans="7:7" x14ac:dyDescent="0.2">
      <c r="G75532" s="12"/>
    </row>
    <row r="75533" spans="7:7" x14ac:dyDescent="0.2">
      <c r="G75533" s="12"/>
    </row>
    <row r="75534" spans="7:7" x14ac:dyDescent="0.2">
      <c r="G75534" s="12"/>
    </row>
    <row r="75535" spans="7:7" x14ac:dyDescent="0.2">
      <c r="G75535" s="12"/>
    </row>
    <row r="75536" spans="7:7" x14ac:dyDescent="0.2">
      <c r="G75536" s="12"/>
    </row>
    <row r="75537" spans="7:7" x14ac:dyDescent="0.2">
      <c r="G75537" s="12"/>
    </row>
    <row r="75538" spans="7:7" x14ac:dyDescent="0.2">
      <c r="G75538" s="12"/>
    </row>
    <row r="75539" spans="7:7" x14ac:dyDescent="0.2">
      <c r="G75539" s="12"/>
    </row>
    <row r="75540" spans="7:7" x14ac:dyDescent="0.2">
      <c r="G75540" s="12"/>
    </row>
    <row r="75541" spans="7:7" x14ac:dyDescent="0.2">
      <c r="G75541" s="12"/>
    </row>
    <row r="75542" spans="7:7" x14ac:dyDescent="0.2">
      <c r="G75542" s="12"/>
    </row>
    <row r="75543" spans="7:7" x14ac:dyDescent="0.2">
      <c r="G75543" s="12"/>
    </row>
    <row r="75544" spans="7:7" x14ac:dyDescent="0.2">
      <c r="G75544" s="12"/>
    </row>
    <row r="75545" spans="7:7" x14ac:dyDescent="0.2">
      <c r="G75545" s="12"/>
    </row>
    <row r="75546" spans="7:7" x14ac:dyDescent="0.2">
      <c r="G75546" s="12"/>
    </row>
    <row r="75547" spans="7:7" x14ac:dyDescent="0.2">
      <c r="G75547" s="12"/>
    </row>
    <row r="75548" spans="7:7" x14ac:dyDescent="0.2">
      <c r="G75548" s="12"/>
    </row>
    <row r="75549" spans="7:7" x14ac:dyDescent="0.2">
      <c r="G75549" s="12"/>
    </row>
    <row r="75550" spans="7:7" x14ac:dyDescent="0.2">
      <c r="G75550" s="12"/>
    </row>
    <row r="75551" spans="7:7" x14ac:dyDescent="0.2">
      <c r="G75551" s="12"/>
    </row>
    <row r="75552" spans="7:7" x14ac:dyDescent="0.2">
      <c r="G75552" s="12"/>
    </row>
    <row r="75553" spans="7:7" x14ac:dyDescent="0.2">
      <c r="G75553" s="12"/>
    </row>
    <row r="75554" spans="7:7" x14ac:dyDescent="0.2">
      <c r="G75554" s="12"/>
    </row>
    <row r="75555" spans="7:7" x14ac:dyDescent="0.2">
      <c r="G75555" s="12"/>
    </row>
    <row r="75556" spans="7:7" x14ac:dyDescent="0.2">
      <c r="G75556" s="12"/>
    </row>
    <row r="75557" spans="7:7" x14ac:dyDescent="0.2">
      <c r="G75557" s="12"/>
    </row>
    <row r="75558" spans="7:7" x14ac:dyDescent="0.2">
      <c r="G75558" s="12"/>
    </row>
    <row r="75559" spans="7:7" x14ac:dyDescent="0.2">
      <c r="G75559" s="12"/>
    </row>
    <row r="75560" spans="7:7" x14ac:dyDescent="0.2">
      <c r="G75560" s="12"/>
    </row>
    <row r="75561" spans="7:7" x14ac:dyDescent="0.2">
      <c r="G75561" s="12"/>
    </row>
    <row r="75562" spans="7:7" x14ac:dyDescent="0.2">
      <c r="G75562" s="12"/>
    </row>
    <row r="75563" spans="7:7" x14ac:dyDescent="0.2">
      <c r="G75563" s="12"/>
    </row>
    <row r="75564" spans="7:7" x14ac:dyDescent="0.2">
      <c r="G75564" s="12"/>
    </row>
    <row r="75565" spans="7:7" x14ac:dyDescent="0.2">
      <c r="G75565" s="12"/>
    </row>
    <row r="75566" spans="7:7" x14ac:dyDescent="0.2">
      <c r="G75566" s="12"/>
    </row>
    <row r="75567" spans="7:7" x14ac:dyDescent="0.2">
      <c r="G75567" s="12"/>
    </row>
    <row r="75568" spans="7:7" x14ac:dyDescent="0.2">
      <c r="G75568" s="12"/>
    </row>
    <row r="75569" spans="7:7" x14ac:dyDescent="0.2">
      <c r="G75569" s="12"/>
    </row>
    <row r="75570" spans="7:7" x14ac:dyDescent="0.2">
      <c r="G75570" s="12"/>
    </row>
    <row r="75571" spans="7:7" x14ac:dyDescent="0.2">
      <c r="G75571" s="12"/>
    </row>
    <row r="75572" spans="7:7" x14ac:dyDescent="0.2">
      <c r="G75572" s="12"/>
    </row>
    <row r="75573" spans="7:7" x14ac:dyDescent="0.2">
      <c r="G75573" s="12"/>
    </row>
    <row r="75574" spans="7:7" x14ac:dyDescent="0.2">
      <c r="G75574" s="12"/>
    </row>
    <row r="75575" spans="7:7" x14ac:dyDescent="0.2">
      <c r="G75575" s="12"/>
    </row>
    <row r="75576" spans="7:7" x14ac:dyDescent="0.2">
      <c r="G75576" s="12"/>
    </row>
    <row r="75577" spans="7:7" x14ac:dyDescent="0.2">
      <c r="G75577" s="12"/>
    </row>
    <row r="75578" spans="7:7" x14ac:dyDescent="0.2">
      <c r="G75578" s="12"/>
    </row>
    <row r="75579" spans="7:7" x14ac:dyDescent="0.2">
      <c r="G75579" s="12"/>
    </row>
    <row r="75580" spans="7:7" x14ac:dyDescent="0.2">
      <c r="G75580" s="12"/>
    </row>
    <row r="75581" spans="7:7" x14ac:dyDescent="0.2">
      <c r="G75581" s="12"/>
    </row>
    <row r="75582" spans="7:7" x14ac:dyDescent="0.2">
      <c r="G75582" s="12"/>
    </row>
    <row r="75583" spans="7:7" x14ac:dyDescent="0.2">
      <c r="G75583" s="12"/>
    </row>
    <row r="75584" spans="7:7" x14ac:dyDescent="0.2">
      <c r="G75584" s="12"/>
    </row>
    <row r="75585" spans="7:7" x14ac:dyDescent="0.2">
      <c r="G75585" s="12"/>
    </row>
    <row r="75586" spans="7:7" x14ac:dyDescent="0.2">
      <c r="G75586" s="12"/>
    </row>
    <row r="75587" spans="7:7" x14ac:dyDescent="0.2">
      <c r="G75587" s="12"/>
    </row>
    <row r="75588" spans="7:7" x14ac:dyDescent="0.2">
      <c r="G75588" s="12"/>
    </row>
    <row r="75589" spans="7:7" x14ac:dyDescent="0.2">
      <c r="G75589" s="12"/>
    </row>
    <row r="75590" spans="7:7" x14ac:dyDescent="0.2">
      <c r="G75590" s="12"/>
    </row>
    <row r="75591" spans="7:7" x14ac:dyDescent="0.2">
      <c r="G75591" s="12"/>
    </row>
    <row r="75592" spans="7:7" x14ac:dyDescent="0.2">
      <c r="G75592" s="12"/>
    </row>
    <row r="75593" spans="7:7" x14ac:dyDescent="0.2">
      <c r="G75593" s="12"/>
    </row>
    <row r="75594" spans="7:7" x14ac:dyDescent="0.2">
      <c r="G75594" s="12"/>
    </row>
    <row r="75595" spans="7:7" x14ac:dyDescent="0.2">
      <c r="G75595" s="12"/>
    </row>
    <row r="75596" spans="7:7" x14ac:dyDescent="0.2">
      <c r="G75596" s="12"/>
    </row>
    <row r="75597" spans="7:7" x14ac:dyDescent="0.2">
      <c r="G75597" s="12"/>
    </row>
    <row r="75598" spans="7:7" x14ac:dyDescent="0.2">
      <c r="G75598" s="12"/>
    </row>
    <row r="75599" spans="7:7" x14ac:dyDescent="0.2">
      <c r="G75599" s="12"/>
    </row>
    <row r="75600" spans="7:7" x14ac:dyDescent="0.2">
      <c r="G75600" s="12"/>
    </row>
    <row r="75601" spans="7:7" x14ac:dyDescent="0.2">
      <c r="G75601" s="12"/>
    </row>
    <row r="75602" spans="7:7" x14ac:dyDescent="0.2">
      <c r="G75602" s="12"/>
    </row>
    <row r="75603" spans="7:7" x14ac:dyDescent="0.2">
      <c r="G75603" s="12"/>
    </row>
    <row r="75604" spans="7:7" x14ac:dyDescent="0.2">
      <c r="G75604" s="12"/>
    </row>
    <row r="75605" spans="7:7" x14ac:dyDescent="0.2">
      <c r="G75605" s="12"/>
    </row>
    <row r="75606" spans="7:7" x14ac:dyDescent="0.2">
      <c r="G75606" s="12"/>
    </row>
    <row r="75607" spans="7:7" x14ac:dyDescent="0.2">
      <c r="G75607" s="12"/>
    </row>
    <row r="75608" spans="7:7" x14ac:dyDescent="0.2">
      <c r="G75608" s="12"/>
    </row>
    <row r="75609" spans="7:7" x14ac:dyDescent="0.2">
      <c r="G75609" s="12"/>
    </row>
    <row r="75610" spans="7:7" x14ac:dyDescent="0.2">
      <c r="G75610" s="12"/>
    </row>
    <row r="75611" spans="7:7" x14ac:dyDescent="0.2">
      <c r="G75611" s="12"/>
    </row>
    <row r="75612" spans="7:7" x14ac:dyDescent="0.2">
      <c r="G75612" s="12"/>
    </row>
    <row r="75613" spans="7:7" x14ac:dyDescent="0.2">
      <c r="G75613" s="12"/>
    </row>
    <row r="75614" spans="7:7" x14ac:dyDescent="0.2">
      <c r="G75614" s="12"/>
    </row>
    <row r="75615" spans="7:7" x14ac:dyDescent="0.2">
      <c r="G75615" s="12"/>
    </row>
    <row r="75616" spans="7:7" x14ac:dyDescent="0.2">
      <c r="G75616" s="12"/>
    </row>
    <row r="75617" spans="7:7" x14ac:dyDescent="0.2">
      <c r="G75617" s="12"/>
    </row>
    <row r="75618" spans="7:7" x14ac:dyDescent="0.2">
      <c r="G75618" s="12"/>
    </row>
    <row r="75619" spans="7:7" x14ac:dyDescent="0.2">
      <c r="G75619" s="12"/>
    </row>
    <row r="75620" spans="7:7" x14ac:dyDescent="0.2">
      <c r="G75620" s="12"/>
    </row>
    <row r="75621" spans="7:7" x14ac:dyDescent="0.2">
      <c r="G75621" s="12"/>
    </row>
    <row r="75622" spans="7:7" x14ac:dyDescent="0.2">
      <c r="G75622" s="12"/>
    </row>
    <row r="75623" spans="7:7" x14ac:dyDescent="0.2">
      <c r="G75623" s="12"/>
    </row>
    <row r="75624" spans="7:7" x14ac:dyDescent="0.2">
      <c r="G75624" s="12"/>
    </row>
    <row r="75625" spans="7:7" x14ac:dyDescent="0.2">
      <c r="G75625" s="12"/>
    </row>
    <row r="75626" spans="7:7" x14ac:dyDescent="0.2">
      <c r="G75626" s="12"/>
    </row>
    <row r="75627" spans="7:7" x14ac:dyDescent="0.2">
      <c r="G75627" s="12"/>
    </row>
    <row r="75628" spans="7:7" x14ac:dyDescent="0.2">
      <c r="G75628" s="12"/>
    </row>
    <row r="75629" spans="7:7" x14ac:dyDescent="0.2">
      <c r="G75629" s="12"/>
    </row>
    <row r="75630" spans="7:7" x14ac:dyDescent="0.2">
      <c r="G75630" s="12"/>
    </row>
    <row r="75631" spans="7:7" x14ac:dyDescent="0.2">
      <c r="G75631" s="12"/>
    </row>
    <row r="75632" spans="7:7" x14ac:dyDescent="0.2">
      <c r="G75632" s="12"/>
    </row>
    <row r="75633" spans="7:7" x14ac:dyDescent="0.2">
      <c r="G75633" s="12"/>
    </row>
    <row r="75634" spans="7:7" x14ac:dyDescent="0.2">
      <c r="G75634" s="12"/>
    </row>
    <row r="75635" spans="7:7" x14ac:dyDescent="0.2">
      <c r="G75635" s="12"/>
    </row>
    <row r="75636" spans="7:7" x14ac:dyDescent="0.2">
      <c r="G75636" s="12"/>
    </row>
    <row r="75637" spans="7:7" x14ac:dyDescent="0.2">
      <c r="G75637" s="12"/>
    </row>
    <row r="75638" spans="7:7" x14ac:dyDescent="0.2">
      <c r="G75638" s="12"/>
    </row>
    <row r="75639" spans="7:7" x14ac:dyDescent="0.2">
      <c r="G75639" s="12"/>
    </row>
    <row r="75640" spans="7:7" x14ac:dyDescent="0.2">
      <c r="G75640" s="12"/>
    </row>
    <row r="75641" spans="7:7" x14ac:dyDescent="0.2">
      <c r="G75641" s="12"/>
    </row>
    <row r="75642" spans="7:7" x14ac:dyDescent="0.2">
      <c r="G75642" s="12"/>
    </row>
    <row r="75643" spans="7:7" x14ac:dyDescent="0.2">
      <c r="G75643" s="12"/>
    </row>
    <row r="75644" spans="7:7" x14ac:dyDescent="0.2">
      <c r="G75644" s="12"/>
    </row>
    <row r="75645" spans="7:7" x14ac:dyDescent="0.2">
      <c r="G75645" s="12"/>
    </row>
    <row r="75646" spans="7:7" x14ac:dyDescent="0.2">
      <c r="G75646" s="12"/>
    </row>
    <row r="75647" spans="7:7" x14ac:dyDescent="0.2">
      <c r="G75647" s="12"/>
    </row>
    <row r="75648" spans="7:7" x14ac:dyDescent="0.2">
      <c r="G75648" s="12"/>
    </row>
    <row r="75649" spans="7:7" x14ac:dyDescent="0.2">
      <c r="G75649" s="12"/>
    </row>
    <row r="75650" spans="7:7" x14ac:dyDescent="0.2">
      <c r="G75650" s="12"/>
    </row>
    <row r="75651" spans="7:7" x14ac:dyDescent="0.2">
      <c r="G75651" s="12"/>
    </row>
    <row r="75652" spans="7:7" x14ac:dyDescent="0.2">
      <c r="G75652" s="12"/>
    </row>
    <row r="75653" spans="7:7" x14ac:dyDescent="0.2">
      <c r="G75653" s="12"/>
    </row>
    <row r="75654" spans="7:7" x14ac:dyDescent="0.2">
      <c r="G75654" s="12"/>
    </row>
    <row r="75655" spans="7:7" x14ac:dyDescent="0.2">
      <c r="G75655" s="12"/>
    </row>
    <row r="75656" spans="7:7" x14ac:dyDescent="0.2">
      <c r="G75656" s="12"/>
    </row>
    <row r="75657" spans="7:7" x14ac:dyDescent="0.2">
      <c r="G75657" s="12"/>
    </row>
    <row r="75658" spans="7:7" x14ac:dyDescent="0.2">
      <c r="G75658" s="12"/>
    </row>
    <row r="75659" spans="7:7" x14ac:dyDescent="0.2">
      <c r="G75659" s="12"/>
    </row>
    <row r="75660" spans="7:7" x14ac:dyDescent="0.2">
      <c r="G75660" s="12"/>
    </row>
    <row r="75661" spans="7:7" x14ac:dyDescent="0.2">
      <c r="G75661" s="12"/>
    </row>
    <row r="75662" spans="7:7" x14ac:dyDescent="0.2">
      <c r="G75662" s="12"/>
    </row>
    <row r="75663" spans="7:7" x14ac:dyDescent="0.2">
      <c r="G75663" s="12"/>
    </row>
    <row r="75664" spans="7:7" x14ac:dyDescent="0.2">
      <c r="G75664" s="12"/>
    </row>
    <row r="75665" spans="7:7" x14ac:dyDescent="0.2">
      <c r="G75665" s="12"/>
    </row>
    <row r="75666" spans="7:7" x14ac:dyDescent="0.2">
      <c r="G75666" s="12"/>
    </row>
    <row r="75667" spans="7:7" x14ac:dyDescent="0.2">
      <c r="G75667" s="12"/>
    </row>
    <row r="75668" spans="7:7" x14ac:dyDescent="0.2">
      <c r="G75668" s="12"/>
    </row>
    <row r="75669" spans="7:7" x14ac:dyDescent="0.2">
      <c r="G75669" s="12"/>
    </row>
    <row r="75670" spans="7:7" x14ac:dyDescent="0.2">
      <c r="G75670" s="12"/>
    </row>
    <row r="75671" spans="7:7" x14ac:dyDescent="0.2">
      <c r="G75671" s="12"/>
    </row>
    <row r="75672" spans="7:7" x14ac:dyDescent="0.2">
      <c r="G75672" s="12"/>
    </row>
    <row r="75673" spans="7:7" x14ac:dyDescent="0.2">
      <c r="G75673" s="12"/>
    </row>
    <row r="75674" spans="7:7" x14ac:dyDescent="0.2">
      <c r="G75674" s="12"/>
    </row>
    <row r="75675" spans="7:7" x14ac:dyDescent="0.2">
      <c r="G75675" s="12"/>
    </row>
    <row r="75676" spans="7:7" x14ac:dyDescent="0.2">
      <c r="G75676" s="12"/>
    </row>
    <row r="75677" spans="7:7" x14ac:dyDescent="0.2">
      <c r="G75677" s="12"/>
    </row>
    <row r="75678" spans="7:7" x14ac:dyDescent="0.2">
      <c r="G75678" s="12"/>
    </row>
    <row r="75679" spans="7:7" x14ac:dyDescent="0.2">
      <c r="G75679" s="12"/>
    </row>
    <row r="75680" spans="7:7" x14ac:dyDescent="0.2">
      <c r="G75680" s="12"/>
    </row>
    <row r="75681" spans="7:7" x14ac:dyDescent="0.2">
      <c r="G75681" s="12"/>
    </row>
    <row r="75682" spans="7:7" x14ac:dyDescent="0.2">
      <c r="G75682" s="12"/>
    </row>
    <row r="75683" spans="7:7" x14ac:dyDescent="0.2">
      <c r="G75683" s="12"/>
    </row>
    <row r="75684" spans="7:7" x14ac:dyDescent="0.2">
      <c r="G75684" s="12"/>
    </row>
    <row r="75685" spans="7:7" x14ac:dyDescent="0.2">
      <c r="G75685" s="12"/>
    </row>
    <row r="75686" spans="7:7" x14ac:dyDescent="0.2">
      <c r="G75686" s="12"/>
    </row>
    <row r="75687" spans="7:7" x14ac:dyDescent="0.2">
      <c r="G75687" s="12"/>
    </row>
    <row r="75688" spans="7:7" x14ac:dyDescent="0.2">
      <c r="G75688" s="12"/>
    </row>
    <row r="75689" spans="7:7" x14ac:dyDescent="0.2">
      <c r="G75689" s="12"/>
    </row>
    <row r="75690" spans="7:7" x14ac:dyDescent="0.2">
      <c r="G75690" s="12"/>
    </row>
    <row r="75691" spans="7:7" x14ac:dyDescent="0.2">
      <c r="G75691" s="12"/>
    </row>
    <row r="75692" spans="7:7" x14ac:dyDescent="0.2">
      <c r="G75692" s="12"/>
    </row>
    <row r="75693" spans="7:7" x14ac:dyDescent="0.2">
      <c r="G75693" s="12"/>
    </row>
    <row r="75694" spans="7:7" x14ac:dyDescent="0.2">
      <c r="G75694" s="12"/>
    </row>
    <row r="75695" spans="7:7" x14ac:dyDescent="0.2">
      <c r="G75695" s="12"/>
    </row>
    <row r="75696" spans="7:7" x14ac:dyDescent="0.2">
      <c r="G75696" s="12"/>
    </row>
    <row r="75697" spans="7:7" x14ac:dyDescent="0.2">
      <c r="G75697" s="12"/>
    </row>
    <row r="75698" spans="7:7" x14ac:dyDescent="0.2">
      <c r="G75698" s="12"/>
    </row>
    <row r="75699" spans="7:7" x14ac:dyDescent="0.2">
      <c r="G75699" s="12"/>
    </row>
    <row r="75700" spans="7:7" x14ac:dyDescent="0.2">
      <c r="G75700" s="12"/>
    </row>
    <row r="75701" spans="7:7" x14ac:dyDescent="0.2">
      <c r="G75701" s="12"/>
    </row>
    <row r="75702" spans="7:7" x14ac:dyDescent="0.2">
      <c r="G75702" s="12"/>
    </row>
    <row r="75703" spans="7:7" x14ac:dyDescent="0.2">
      <c r="G75703" s="12"/>
    </row>
    <row r="75704" spans="7:7" x14ac:dyDescent="0.2">
      <c r="G75704" s="12"/>
    </row>
    <row r="75705" spans="7:7" x14ac:dyDescent="0.2">
      <c r="G75705" s="12"/>
    </row>
    <row r="75706" spans="7:7" x14ac:dyDescent="0.2">
      <c r="G75706" s="12"/>
    </row>
    <row r="75707" spans="7:7" x14ac:dyDescent="0.2">
      <c r="G75707" s="12"/>
    </row>
    <row r="75708" spans="7:7" x14ac:dyDescent="0.2">
      <c r="G75708" s="12"/>
    </row>
    <row r="75709" spans="7:7" x14ac:dyDescent="0.2">
      <c r="G75709" s="12"/>
    </row>
    <row r="75710" spans="7:7" x14ac:dyDescent="0.2">
      <c r="G75710" s="12"/>
    </row>
    <row r="75711" spans="7:7" x14ac:dyDescent="0.2">
      <c r="G75711" s="12"/>
    </row>
    <row r="75712" spans="7:7" x14ac:dyDescent="0.2">
      <c r="G75712" s="12"/>
    </row>
    <row r="75713" spans="7:7" x14ac:dyDescent="0.2">
      <c r="G75713" s="12"/>
    </row>
    <row r="75714" spans="7:7" x14ac:dyDescent="0.2">
      <c r="G75714" s="12"/>
    </row>
    <row r="75715" spans="7:7" x14ac:dyDescent="0.2">
      <c r="G75715" s="12"/>
    </row>
    <row r="75716" spans="7:7" x14ac:dyDescent="0.2">
      <c r="G75716" s="12"/>
    </row>
    <row r="75717" spans="7:7" x14ac:dyDescent="0.2">
      <c r="G75717" s="12"/>
    </row>
    <row r="75718" spans="7:7" x14ac:dyDescent="0.2">
      <c r="G75718" s="12"/>
    </row>
    <row r="75719" spans="7:7" x14ac:dyDescent="0.2">
      <c r="G75719" s="12"/>
    </row>
    <row r="75720" spans="7:7" x14ac:dyDescent="0.2">
      <c r="G75720" s="12"/>
    </row>
    <row r="75721" spans="7:7" x14ac:dyDescent="0.2">
      <c r="G75721" s="12"/>
    </row>
    <row r="75722" spans="7:7" x14ac:dyDescent="0.2">
      <c r="G75722" s="12"/>
    </row>
    <row r="75723" spans="7:7" x14ac:dyDescent="0.2">
      <c r="G75723" s="12"/>
    </row>
    <row r="75724" spans="7:7" x14ac:dyDescent="0.2">
      <c r="G75724" s="12"/>
    </row>
    <row r="75725" spans="7:7" x14ac:dyDescent="0.2">
      <c r="G75725" s="12"/>
    </row>
    <row r="75726" spans="7:7" x14ac:dyDescent="0.2">
      <c r="G75726" s="12"/>
    </row>
    <row r="75727" spans="7:7" x14ac:dyDescent="0.2">
      <c r="G75727" s="12"/>
    </row>
    <row r="75728" spans="7:7" x14ac:dyDescent="0.2">
      <c r="G75728" s="12"/>
    </row>
    <row r="75729" spans="7:7" x14ac:dyDescent="0.2">
      <c r="G75729" s="12"/>
    </row>
    <row r="75730" spans="7:7" x14ac:dyDescent="0.2">
      <c r="G75730" s="12"/>
    </row>
    <row r="75731" spans="7:7" x14ac:dyDescent="0.2">
      <c r="G75731" s="12"/>
    </row>
    <row r="75732" spans="7:7" x14ac:dyDescent="0.2">
      <c r="G75732" s="12"/>
    </row>
    <row r="75733" spans="7:7" x14ac:dyDescent="0.2">
      <c r="G75733" s="12"/>
    </row>
    <row r="75734" spans="7:7" x14ac:dyDescent="0.2">
      <c r="G75734" s="12"/>
    </row>
    <row r="75735" spans="7:7" x14ac:dyDescent="0.2">
      <c r="G75735" s="12"/>
    </row>
    <row r="75736" spans="7:7" x14ac:dyDescent="0.2">
      <c r="G75736" s="12"/>
    </row>
    <row r="75737" spans="7:7" x14ac:dyDescent="0.2">
      <c r="G75737" s="12"/>
    </row>
    <row r="75738" spans="7:7" x14ac:dyDescent="0.2">
      <c r="G75738" s="12"/>
    </row>
    <row r="75739" spans="7:7" x14ac:dyDescent="0.2">
      <c r="G75739" s="12"/>
    </row>
    <row r="75740" spans="7:7" x14ac:dyDescent="0.2">
      <c r="G75740" s="12"/>
    </row>
    <row r="75741" spans="7:7" x14ac:dyDescent="0.2">
      <c r="G75741" s="12"/>
    </row>
    <row r="75742" spans="7:7" x14ac:dyDescent="0.2">
      <c r="G75742" s="12"/>
    </row>
    <row r="75743" spans="7:7" x14ac:dyDescent="0.2">
      <c r="G75743" s="12"/>
    </row>
    <row r="75744" spans="7:7" x14ac:dyDescent="0.2">
      <c r="G75744" s="12"/>
    </row>
    <row r="75745" spans="7:7" x14ac:dyDescent="0.2">
      <c r="G75745" s="12"/>
    </row>
    <row r="75746" spans="7:7" x14ac:dyDescent="0.2">
      <c r="G75746" s="12"/>
    </row>
    <row r="75747" spans="7:7" x14ac:dyDescent="0.2">
      <c r="G75747" s="12"/>
    </row>
    <row r="75748" spans="7:7" x14ac:dyDescent="0.2">
      <c r="G75748" s="12"/>
    </row>
    <row r="75749" spans="7:7" x14ac:dyDescent="0.2">
      <c r="G75749" s="12"/>
    </row>
    <row r="75750" spans="7:7" x14ac:dyDescent="0.2">
      <c r="G75750" s="12"/>
    </row>
    <row r="75751" spans="7:7" x14ac:dyDescent="0.2">
      <c r="G75751" s="12"/>
    </row>
    <row r="75752" spans="7:7" x14ac:dyDescent="0.2">
      <c r="G75752" s="12"/>
    </row>
    <row r="75753" spans="7:7" x14ac:dyDescent="0.2">
      <c r="G75753" s="12"/>
    </row>
    <row r="75754" spans="7:7" x14ac:dyDescent="0.2">
      <c r="G75754" s="12"/>
    </row>
    <row r="75755" spans="7:7" x14ac:dyDescent="0.2">
      <c r="G75755" s="12"/>
    </row>
    <row r="75756" spans="7:7" x14ac:dyDescent="0.2">
      <c r="G75756" s="12"/>
    </row>
    <row r="75757" spans="7:7" x14ac:dyDescent="0.2">
      <c r="G75757" s="12"/>
    </row>
    <row r="75758" spans="7:7" x14ac:dyDescent="0.2">
      <c r="G75758" s="12"/>
    </row>
    <row r="75759" spans="7:7" x14ac:dyDescent="0.2">
      <c r="G75759" s="12"/>
    </row>
    <row r="75760" spans="7:7" x14ac:dyDescent="0.2">
      <c r="G75760" s="12"/>
    </row>
    <row r="75761" spans="7:7" x14ac:dyDescent="0.2">
      <c r="G75761" s="12"/>
    </row>
    <row r="75762" spans="7:7" x14ac:dyDescent="0.2">
      <c r="G75762" s="12"/>
    </row>
    <row r="75763" spans="7:7" x14ac:dyDescent="0.2">
      <c r="G75763" s="12"/>
    </row>
    <row r="75764" spans="7:7" x14ac:dyDescent="0.2">
      <c r="G75764" s="12"/>
    </row>
    <row r="75765" spans="7:7" x14ac:dyDescent="0.2">
      <c r="G75765" s="12"/>
    </row>
    <row r="75766" spans="7:7" x14ac:dyDescent="0.2">
      <c r="G75766" s="12"/>
    </row>
    <row r="75767" spans="7:7" x14ac:dyDescent="0.2">
      <c r="G75767" s="12"/>
    </row>
    <row r="75768" spans="7:7" x14ac:dyDescent="0.2">
      <c r="G75768" s="12"/>
    </row>
    <row r="75769" spans="7:7" x14ac:dyDescent="0.2">
      <c r="G75769" s="12"/>
    </row>
    <row r="75770" spans="7:7" x14ac:dyDescent="0.2">
      <c r="G75770" s="12"/>
    </row>
    <row r="75771" spans="7:7" x14ac:dyDescent="0.2">
      <c r="G75771" s="12"/>
    </row>
    <row r="75772" spans="7:7" x14ac:dyDescent="0.2">
      <c r="G75772" s="12"/>
    </row>
    <row r="75773" spans="7:7" x14ac:dyDescent="0.2">
      <c r="G75773" s="12"/>
    </row>
    <row r="75774" spans="7:7" x14ac:dyDescent="0.2">
      <c r="G75774" s="12"/>
    </row>
    <row r="75775" spans="7:7" x14ac:dyDescent="0.2">
      <c r="G75775" s="12"/>
    </row>
    <row r="75776" spans="7:7" x14ac:dyDescent="0.2">
      <c r="G75776" s="12"/>
    </row>
    <row r="75777" spans="7:7" x14ac:dyDescent="0.2">
      <c r="G75777" s="12"/>
    </row>
    <row r="75778" spans="7:7" x14ac:dyDescent="0.2">
      <c r="G75778" s="12"/>
    </row>
    <row r="75779" spans="7:7" x14ac:dyDescent="0.2">
      <c r="G75779" s="12"/>
    </row>
    <row r="75780" spans="7:7" x14ac:dyDescent="0.2">
      <c r="G75780" s="12"/>
    </row>
    <row r="75781" spans="7:7" x14ac:dyDescent="0.2">
      <c r="G75781" s="12"/>
    </row>
    <row r="75782" spans="7:7" x14ac:dyDescent="0.2">
      <c r="G75782" s="12"/>
    </row>
    <row r="75783" spans="7:7" x14ac:dyDescent="0.2">
      <c r="G75783" s="12"/>
    </row>
    <row r="75784" spans="7:7" x14ac:dyDescent="0.2">
      <c r="G75784" s="12"/>
    </row>
    <row r="75785" spans="7:7" x14ac:dyDescent="0.2">
      <c r="G75785" s="12"/>
    </row>
    <row r="75786" spans="7:7" x14ac:dyDescent="0.2">
      <c r="G75786" s="12"/>
    </row>
    <row r="75787" spans="7:7" x14ac:dyDescent="0.2">
      <c r="G75787" s="12"/>
    </row>
    <row r="75788" spans="7:7" x14ac:dyDescent="0.2">
      <c r="G75788" s="12"/>
    </row>
    <row r="75789" spans="7:7" x14ac:dyDescent="0.2">
      <c r="G75789" s="12"/>
    </row>
    <row r="75790" spans="7:7" x14ac:dyDescent="0.2">
      <c r="G75790" s="12"/>
    </row>
    <row r="75791" spans="7:7" x14ac:dyDescent="0.2">
      <c r="G75791" s="12"/>
    </row>
    <row r="75792" spans="7:7" x14ac:dyDescent="0.2">
      <c r="G75792" s="12"/>
    </row>
    <row r="75793" spans="7:7" x14ac:dyDescent="0.2">
      <c r="G75793" s="12"/>
    </row>
    <row r="75794" spans="7:7" x14ac:dyDescent="0.2">
      <c r="G75794" s="12"/>
    </row>
    <row r="75795" spans="7:7" x14ac:dyDescent="0.2">
      <c r="G75795" s="12"/>
    </row>
    <row r="75796" spans="7:7" x14ac:dyDescent="0.2">
      <c r="G75796" s="12"/>
    </row>
    <row r="75797" spans="7:7" x14ac:dyDescent="0.2">
      <c r="G75797" s="12"/>
    </row>
    <row r="75798" spans="7:7" x14ac:dyDescent="0.2">
      <c r="G75798" s="12"/>
    </row>
    <row r="75799" spans="7:7" x14ac:dyDescent="0.2">
      <c r="G75799" s="12"/>
    </row>
    <row r="75800" spans="7:7" x14ac:dyDescent="0.2">
      <c r="G75800" s="12"/>
    </row>
    <row r="75801" spans="7:7" x14ac:dyDescent="0.2">
      <c r="G75801" s="12"/>
    </row>
    <row r="75802" spans="7:7" x14ac:dyDescent="0.2">
      <c r="G75802" s="12"/>
    </row>
    <row r="75803" spans="7:7" x14ac:dyDescent="0.2">
      <c r="G75803" s="12"/>
    </row>
    <row r="75804" spans="7:7" x14ac:dyDescent="0.2">
      <c r="G75804" s="12"/>
    </row>
    <row r="75805" spans="7:7" x14ac:dyDescent="0.2">
      <c r="G75805" s="12"/>
    </row>
    <row r="75806" spans="7:7" x14ac:dyDescent="0.2">
      <c r="G75806" s="12"/>
    </row>
    <row r="75807" spans="7:7" x14ac:dyDescent="0.2">
      <c r="G75807" s="12"/>
    </row>
    <row r="75808" spans="7:7" x14ac:dyDescent="0.2">
      <c r="G75808" s="12"/>
    </row>
    <row r="75809" spans="7:7" x14ac:dyDescent="0.2">
      <c r="G75809" s="12"/>
    </row>
    <row r="75810" spans="7:7" x14ac:dyDescent="0.2">
      <c r="G75810" s="12"/>
    </row>
    <row r="75811" spans="7:7" x14ac:dyDescent="0.2">
      <c r="G75811" s="12"/>
    </row>
    <row r="75812" spans="7:7" x14ac:dyDescent="0.2">
      <c r="G75812" s="12"/>
    </row>
    <row r="75813" spans="7:7" x14ac:dyDescent="0.2">
      <c r="G75813" s="12"/>
    </row>
    <row r="75814" spans="7:7" x14ac:dyDescent="0.2">
      <c r="G75814" s="12"/>
    </row>
    <row r="75815" spans="7:7" x14ac:dyDescent="0.2">
      <c r="G75815" s="12"/>
    </row>
    <row r="75816" spans="7:7" x14ac:dyDescent="0.2">
      <c r="G75816" s="12"/>
    </row>
    <row r="75817" spans="7:7" x14ac:dyDescent="0.2">
      <c r="G75817" s="12"/>
    </row>
    <row r="75818" spans="7:7" x14ac:dyDescent="0.2">
      <c r="G75818" s="12"/>
    </row>
    <row r="75819" spans="7:7" x14ac:dyDescent="0.2">
      <c r="G75819" s="12"/>
    </row>
    <row r="75820" spans="7:7" x14ac:dyDescent="0.2">
      <c r="G75820" s="12"/>
    </row>
    <row r="75821" spans="7:7" x14ac:dyDescent="0.2">
      <c r="G75821" s="12"/>
    </row>
    <row r="75822" spans="7:7" x14ac:dyDescent="0.2">
      <c r="G75822" s="12"/>
    </row>
    <row r="75823" spans="7:7" x14ac:dyDescent="0.2">
      <c r="G75823" s="12"/>
    </row>
    <row r="75824" spans="7:7" x14ac:dyDescent="0.2">
      <c r="G75824" s="12"/>
    </row>
    <row r="75825" spans="7:7" x14ac:dyDescent="0.2">
      <c r="G75825" s="12"/>
    </row>
    <row r="75826" spans="7:7" x14ac:dyDescent="0.2">
      <c r="G75826" s="12"/>
    </row>
    <row r="75827" spans="7:7" x14ac:dyDescent="0.2">
      <c r="G75827" s="12"/>
    </row>
    <row r="75828" spans="7:7" x14ac:dyDescent="0.2">
      <c r="G75828" s="12"/>
    </row>
    <row r="75829" spans="7:7" x14ac:dyDescent="0.2">
      <c r="G75829" s="12"/>
    </row>
    <row r="75830" spans="7:7" x14ac:dyDescent="0.2">
      <c r="G75830" s="12"/>
    </row>
    <row r="75831" spans="7:7" x14ac:dyDescent="0.2">
      <c r="G75831" s="12"/>
    </row>
    <row r="75832" spans="7:7" x14ac:dyDescent="0.2">
      <c r="G75832" s="12"/>
    </row>
    <row r="75833" spans="7:7" x14ac:dyDescent="0.2">
      <c r="G75833" s="12"/>
    </row>
    <row r="75834" spans="7:7" x14ac:dyDescent="0.2">
      <c r="G75834" s="12"/>
    </row>
    <row r="75835" spans="7:7" x14ac:dyDescent="0.2">
      <c r="G75835" s="12"/>
    </row>
    <row r="75836" spans="7:7" x14ac:dyDescent="0.2">
      <c r="G75836" s="12"/>
    </row>
    <row r="75837" spans="7:7" x14ac:dyDescent="0.2">
      <c r="G75837" s="12"/>
    </row>
    <row r="75838" spans="7:7" x14ac:dyDescent="0.2">
      <c r="G75838" s="12"/>
    </row>
    <row r="75839" spans="7:7" x14ac:dyDescent="0.2">
      <c r="G75839" s="12"/>
    </row>
    <row r="75840" spans="7:7" x14ac:dyDescent="0.2">
      <c r="G75840" s="12"/>
    </row>
    <row r="75841" spans="7:7" x14ac:dyDescent="0.2">
      <c r="G75841" s="12"/>
    </row>
    <row r="75842" spans="7:7" x14ac:dyDescent="0.2">
      <c r="G75842" s="12"/>
    </row>
    <row r="75843" spans="7:7" x14ac:dyDescent="0.2">
      <c r="G75843" s="12"/>
    </row>
    <row r="75844" spans="7:7" x14ac:dyDescent="0.2">
      <c r="G75844" s="12"/>
    </row>
    <row r="75845" spans="7:7" x14ac:dyDescent="0.2">
      <c r="G75845" s="12"/>
    </row>
    <row r="75846" spans="7:7" x14ac:dyDescent="0.2">
      <c r="G75846" s="12"/>
    </row>
    <row r="75847" spans="7:7" x14ac:dyDescent="0.2">
      <c r="G75847" s="12"/>
    </row>
    <row r="75848" spans="7:7" x14ac:dyDescent="0.2">
      <c r="G75848" s="12"/>
    </row>
    <row r="75849" spans="7:7" x14ac:dyDescent="0.2">
      <c r="G75849" s="12"/>
    </row>
    <row r="75850" spans="7:7" x14ac:dyDescent="0.2">
      <c r="G75850" s="12"/>
    </row>
    <row r="75851" spans="7:7" x14ac:dyDescent="0.2">
      <c r="G75851" s="12"/>
    </row>
    <row r="75852" spans="7:7" x14ac:dyDescent="0.2">
      <c r="G75852" s="12"/>
    </row>
    <row r="75853" spans="7:7" x14ac:dyDescent="0.2">
      <c r="G75853" s="12"/>
    </row>
    <row r="75854" spans="7:7" x14ac:dyDescent="0.2">
      <c r="G75854" s="12"/>
    </row>
    <row r="75855" spans="7:7" x14ac:dyDescent="0.2">
      <c r="G75855" s="12"/>
    </row>
    <row r="75856" spans="7:7" x14ac:dyDescent="0.2">
      <c r="G75856" s="12"/>
    </row>
    <row r="75857" spans="7:7" x14ac:dyDescent="0.2">
      <c r="G75857" s="12"/>
    </row>
    <row r="75858" spans="7:7" x14ac:dyDescent="0.2">
      <c r="G75858" s="12"/>
    </row>
    <row r="75859" spans="7:7" x14ac:dyDescent="0.2">
      <c r="G75859" s="12"/>
    </row>
    <row r="75860" spans="7:7" x14ac:dyDescent="0.2">
      <c r="G75860" s="12"/>
    </row>
    <row r="75861" spans="7:7" x14ac:dyDescent="0.2">
      <c r="G75861" s="12"/>
    </row>
    <row r="75862" spans="7:7" x14ac:dyDescent="0.2">
      <c r="G75862" s="12"/>
    </row>
    <row r="75863" spans="7:7" x14ac:dyDescent="0.2">
      <c r="G75863" s="12"/>
    </row>
    <row r="75864" spans="7:7" x14ac:dyDescent="0.2">
      <c r="G75864" s="12"/>
    </row>
    <row r="75865" spans="7:7" x14ac:dyDescent="0.2">
      <c r="G75865" s="12"/>
    </row>
    <row r="75866" spans="7:7" x14ac:dyDescent="0.2">
      <c r="G75866" s="12"/>
    </row>
    <row r="75867" spans="7:7" x14ac:dyDescent="0.2">
      <c r="G75867" s="12"/>
    </row>
    <row r="75868" spans="7:7" x14ac:dyDescent="0.2">
      <c r="G75868" s="12"/>
    </row>
    <row r="75869" spans="7:7" x14ac:dyDescent="0.2">
      <c r="G75869" s="12"/>
    </row>
    <row r="75870" spans="7:7" x14ac:dyDescent="0.2">
      <c r="G75870" s="12"/>
    </row>
    <row r="75871" spans="7:7" x14ac:dyDescent="0.2">
      <c r="G75871" s="12"/>
    </row>
    <row r="75872" spans="7:7" x14ac:dyDescent="0.2">
      <c r="G75872" s="12"/>
    </row>
    <row r="75873" spans="7:7" x14ac:dyDescent="0.2">
      <c r="G75873" s="12"/>
    </row>
    <row r="75874" spans="7:7" x14ac:dyDescent="0.2">
      <c r="G75874" s="12"/>
    </row>
    <row r="75875" spans="7:7" x14ac:dyDescent="0.2">
      <c r="G75875" s="12"/>
    </row>
    <row r="75876" spans="7:7" x14ac:dyDescent="0.2">
      <c r="G75876" s="12"/>
    </row>
    <row r="75877" spans="7:7" x14ac:dyDescent="0.2">
      <c r="G75877" s="12"/>
    </row>
    <row r="75878" spans="7:7" x14ac:dyDescent="0.2">
      <c r="G75878" s="12"/>
    </row>
    <row r="75879" spans="7:7" x14ac:dyDescent="0.2">
      <c r="G75879" s="12"/>
    </row>
    <row r="75880" spans="7:7" x14ac:dyDescent="0.2">
      <c r="G75880" s="12"/>
    </row>
    <row r="75881" spans="7:7" x14ac:dyDescent="0.2">
      <c r="G75881" s="12"/>
    </row>
    <row r="75882" spans="7:7" x14ac:dyDescent="0.2">
      <c r="G75882" s="12"/>
    </row>
    <row r="75883" spans="7:7" x14ac:dyDescent="0.2">
      <c r="G75883" s="12"/>
    </row>
    <row r="75884" spans="7:7" x14ac:dyDescent="0.2">
      <c r="G75884" s="12"/>
    </row>
    <row r="75885" spans="7:7" x14ac:dyDescent="0.2">
      <c r="G75885" s="12"/>
    </row>
    <row r="75886" spans="7:7" x14ac:dyDescent="0.2">
      <c r="G75886" s="12"/>
    </row>
    <row r="75887" spans="7:7" x14ac:dyDescent="0.2">
      <c r="G75887" s="12"/>
    </row>
    <row r="75888" spans="7:7" x14ac:dyDescent="0.2">
      <c r="G75888" s="12"/>
    </row>
    <row r="75889" spans="7:7" x14ac:dyDescent="0.2">
      <c r="G75889" s="12"/>
    </row>
    <row r="75890" spans="7:7" x14ac:dyDescent="0.2">
      <c r="G75890" s="12"/>
    </row>
    <row r="75891" spans="7:7" x14ac:dyDescent="0.2">
      <c r="G75891" s="12"/>
    </row>
    <row r="75892" spans="7:7" x14ac:dyDescent="0.2">
      <c r="G75892" s="12"/>
    </row>
    <row r="75893" spans="7:7" x14ac:dyDescent="0.2">
      <c r="G75893" s="12"/>
    </row>
    <row r="75894" spans="7:7" x14ac:dyDescent="0.2">
      <c r="G75894" s="12"/>
    </row>
    <row r="75895" spans="7:7" x14ac:dyDescent="0.2">
      <c r="G75895" s="12"/>
    </row>
    <row r="75896" spans="7:7" x14ac:dyDescent="0.2">
      <c r="G75896" s="12"/>
    </row>
    <row r="75897" spans="7:7" x14ac:dyDescent="0.2">
      <c r="G75897" s="12"/>
    </row>
    <row r="75898" spans="7:7" x14ac:dyDescent="0.2">
      <c r="G75898" s="12"/>
    </row>
    <row r="75899" spans="7:7" x14ac:dyDescent="0.2">
      <c r="G75899" s="12"/>
    </row>
    <row r="75900" spans="7:7" x14ac:dyDescent="0.2">
      <c r="G75900" s="12"/>
    </row>
    <row r="75901" spans="7:7" x14ac:dyDescent="0.2">
      <c r="G75901" s="12"/>
    </row>
    <row r="75902" spans="7:7" x14ac:dyDescent="0.2">
      <c r="G75902" s="12"/>
    </row>
    <row r="75903" spans="7:7" x14ac:dyDescent="0.2">
      <c r="G75903" s="12"/>
    </row>
    <row r="75904" spans="7:7" x14ac:dyDescent="0.2">
      <c r="G75904" s="12"/>
    </row>
    <row r="75905" spans="7:7" x14ac:dyDescent="0.2">
      <c r="G75905" s="12"/>
    </row>
    <row r="75906" spans="7:7" x14ac:dyDescent="0.2">
      <c r="G75906" s="12"/>
    </row>
    <row r="75907" spans="7:7" x14ac:dyDescent="0.2">
      <c r="G75907" s="12"/>
    </row>
    <row r="75908" spans="7:7" x14ac:dyDescent="0.2">
      <c r="G75908" s="12"/>
    </row>
    <row r="75909" spans="7:7" x14ac:dyDescent="0.2">
      <c r="G75909" s="12"/>
    </row>
    <row r="75910" spans="7:7" x14ac:dyDescent="0.2">
      <c r="G75910" s="12"/>
    </row>
    <row r="75911" spans="7:7" x14ac:dyDescent="0.2">
      <c r="G75911" s="12"/>
    </row>
    <row r="75912" spans="7:7" x14ac:dyDescent="0.2">
      <c r="G75912" s="12"/>
    </row>
    <row r="75913" spans="7:7" x14ac:dyDescent="0.2">
      <c r="G75913" s="12"/>
    </row>
    <row r="75914" spans="7:7" x14ac:dyDescent="0.2">
      <c r="G75914" s="12"/>
    </row>
    <row r="75915" spans="7:7" x14ac:dyDescent="0.2">
      <c r="G75915" s="12"/>
    </row>
    <row r="75916" spans="7:7" x14ac:dyDescent="0.2">
      <c r="G75916" s="12"/>
    </row>
    <row r="75917" spans="7:7" x14ac:dyDescent="0.2">
      <c r="G75917" s="12"/>
    </row>
    <row r="75918" spans="7:7" x14ac:dyDescent="0.2">
      <c r="G75918" s="12"/>
    </row>
    <row r="75919" spans="7:7" x14ac:dyDescent="0.2">
      <c r="G75919" s="12"/>
    </row>
    <row r="75920" spans="7:7" x14ac:dyDescent="0.2">
      <c r="G75920" s="12"/>
    </row>
    <row r="75921" spans="7:7" x14ac:dyDescent="0.2">
      <c r="G75921" s="12"/>
    </row>
    <row r="75922" spans="7:7" x14ac:dyDescent="0.2">
      <c r="G75922" s="12"/>
    </row>
    <row r="75923" spans="7:7" x14ac:dyDescent="0.2">
      <c r="G75923" s="12"/>
    </row>
    <row r="75924" spans="7:7" x14ac:dyDescent="0.2">
      <c r="G75924" s="12"/>
    </row>
    <row r="75925" spans="7:7" x14ac:dyDescent="0.2">
      <c r="G75925" s="12"/>
    </row>
    <row r="75926" spans="7:7" x14ac:dyDescent="0.2">
      <c r="G75926" s="12"/>
    </row>
    <row r="75927" spans="7:7" x14ac:dyDescent="0.2">
      <c r="G75927" s="12"/>
    </row>
    <row r="75928" spans="7:7" x14ac:dyDescent="0.2">
      <c r="G75928" s="12"/>
    </row>
    <row r="75929" spans="7:7" x14ac:dyDescent="0.2">
      <c r="G75929" s="12"/>
    </row>
    <row r="75930" spans="7:7" x14ac:dyDescent="0.2">
      <c r="G75930" s="12"/>
    </row>
    <row r="75931" spans="7:7" x14ac:dyDescent="0.2">
      <c r="G75931" s="12"/>
    </row>
    <row r="75932" spans="7:7" x14ac:dyDescent="0.2">
      <c r="G75932" s="12"/>
    </row>
    <row r="75933" spans="7:7" x14ac:dyDescent="0.2">
      <c r="G75933" s="12"/>
    </row>
    <row r="75934" spans="7:7" x14ac:dyDescent="0.2">
      <c r="G75934" s="12"/>
    </row>
    <row r="75935" spans="7:7" x14ac:dyDescent="0.2">
      <c r="G75935" s="12"/>
    </row>
    <row r="75936" spans="7:7" x14ac:dyDescent="0.2">
      <c r="G75936" s="12"/>
    </row>
    <row r="75937" spans="7:7" x14ac:dyDescent="0.2">
      <c r="G75937" s="12"/>
    </row>
    <row r="75938" spans="7:7" x14ac:dyDescent="0.2">
      <c r="G75938" s="12"/>
    </row>
    <row r="75939" spans="7:7" x14ac:dyDescent="0.2">
      <c r="G75939" s="12"/>
    </row>
    <row r="75940" spans="7:7" x14ac:dyDescent="0.2">
      <c r="G75940" s="12"/>
    </row>
    <row r="75941" spans="7:7" x14ac:dyDescent="0.2">
      <c r="G75941" s="12"/>
    </row>
    <row r="75942" spans="7:7" x14ac:dyDescent="0.2">
      <c r="G75942" s="12"/>
    </row>
    <row r="75943" spans="7:7" x14ac:dyDescent="0.2">
      <c r="G75943" s="12"/>
    </row>
    <row r="75944" spans="7:7" x14ac:dyDescent="0.2">
      <c r="G75944" s="12"/>
    </row>
    <row r="75945" spans="7:7" x14ac:dyDescent="0.2">
      <c r="G75945" s="12"/>
    </row>
    <row r="75946" spans="7:7" x14ac:dyDescent="0.2">
      <c r="G75946" s="12"/>
    </row>
    <row r="75947" spans="7:7" x14ac:dyDescent="0.2">
      <c r="G75947" s="12"/>
    </row>
    <row r="75948" spans="7:7" x14ac:dyDescent="0.2">
      <c r="G75948" s="12"/>
    </row>
    <row r="75949" spans="7:7" x14ac:dyDescent="0.2">
      <c r="G75949" s="12"/>
    </row>
    <row r="75950" spans="7:7" x14ac:dyDescent="0.2">
      <c r="G75950" s="12"/>
    </row>
    <row r="75951" spans="7:7" x14ac:dyDescent="0.2">
      <c r="G75951" s="12"/>
    </row>
    <row r="75952" spans="7:7" x14ac:dyDescent="0.2">
      <c r="G75952" s="12"/>
    </row>
    <row r="75953" spans="7:7" x14ac:dyDescent="0.2">
      <c r="G75953" s="12"/>
    </row>
    <row r="75954" spans="7:7" x14ac:dyDescent="0.2">
      <c r="G75954" s="12"/>
    </row>
    <row r="75955" spans="7:7" x14ac:dyDescent="0.2">
      <c r="G75955" s="12"/>
    </row>
    <row r="75956" spans="7:7" x14ac:dyDescent="0.2">
      <c r="G75956" s="12"/>
    </row>
    <row r="75957" spans="7:7" x14ac:dyDescent="0.2">
      <c r="G75957" s="12"/>
    </row>
    <row r="75958" spans="7:7" x14ac:dyDescent="0.2">
      <c r="G75958" s="12"/>
    </row>
    <row r="75959" spans="7:7" x14ac:dyDescent="0.2">
      <c r="G75959" s="12"/>
    </row>
    <row r="75960" spans="7:7" x14ac:dyDescent="0.2">
      <c r="G75960" s="12"/>
    </row>
    <row r="75961" spans="7:7" x14ac:dyDescent="0.2">
      <c r="G75961" s="12"/>
    </row>
    <row r="75962" spans="7:7" x14ac:dyDescent="0.2">
      <c r="G75962" s="12"/>
    </row>
    <row r="75963" spans="7:7" x14ac:dyDescent="0.2">
      <c r="G75963" s="12"/>
    </row>
    <row r="75964" spans="7:7" x14ac:dyDescent="0.2">
      <c r="G75964" s="12"/>
    </row>
    <row r="75965" spans="7:7" x14ac:dyDescent="0.2">
      <c r="G75965" s="12"/>
    </row>
    <row r="75966" spans="7:7" x14ac:dyDescent="0.2">
      <c r="G75966" s="12"/>
    </row>
    <row r="75967" spans="7:7" x14ac:dyDescent="0.2">
      <c r="G75967" s="12"/>
    </row>
    <row r="75968" spans="7:7" x14ac:dyDescent="0.2">
      <c r="G75968" s="12"/>
    </row>
    <row r="75969" spans="7:7" x14ac:dyDescent="0.2">
      <c r="G75969" s="12"/>
    </row>
    <row r="75970" spans="7:7" x14ac:dyDescent="0.2">
      <c r="G75970" s="12"/>
    </row>
    <row r="75971" spans="7:7" x14ac:dyDescent="0.2">
      <c r="G75971" s="12"/>
    </row>
    <row r="75972" spans="7:7" x14ac:dyDescent="0.2">
      <c r="G75972" s="12"/>
    </row>
    <row r="75973" spans="7:7" x14ac:dyDescent="0.2">
      <c r="G75973" s="12"/>
    </row>
    <row r="75974" spans="7:7" x14ac:dyDescent="0.2">
      <c r="G75974" s="12"/>
    </row>
    <row r="75975" spans="7:7" x14ac:dyDescent="0.2">
      <c r="G75975" s="12"/>
    </row>
    <row r="75976" spans="7:7" x14ac:dyDescent="0.2">
      <c r="G75976" s="12"/>
    </row>
    <row r="75977" spans="7:7" x14ac:dyDescent="0.2">
      <c r="G75977" s="12"/>
    </row>
    <row r="75978" spans="7:7" x14ac:dyDescent="0.2">
      <c r="G75978" s="12"/>
    </row>
    <row r="75979" spans="7:7" x14ac:dyDescent="0.2">
      <c r="G75979" s="12"/>
    </row>
    <row r="75980" spans="7:7" x14ac:dyDescent="0.2">
      <c r="G75980" s="12"/>
    </row>
    <row r="75981" spans="7:7" x14ac:dyDescent="0.2">
      <c r="G75981" s="12"/>
    </row>
    <row r="75982" spans="7:7" x14ac:dyDescent="0.2">
      <c r="G75982" s="12"/>
    </row>
    <row r="75983" spans="7:7" x14ac:dyDescent="0.2">
      <c r="G75983" s="12"/>
    </row>
    <row r="75984" spans="7:7" x14ac:dyDescent="0.2">
      <c r="G75984" s="12"/>
    </row>
    <row r="75985" spans="7:7" x14ac:dyDescent="0.2">
      <c r="G75985" s="12"/>
    </row>
    <row r="75986" spans="7:7" x14ac:dyDescent="0.2">
      <c r="G75986" s="12"/>
    </row>
    <row r="75987" spans="7:7" x14ac:dyDescent="0.2">
      <c r="G75987" s="12"/>
    </row>
    <row r="75988" spans="7:7" x14ac:dyDescent="0.2">
      <c r="G75988" s="12"/>
    </row>
    <row r="75989" spans="7:7" x14ac:dyDescent="0.2">
      <c r="G75989" s="12"/>
    </row>
    <row r="75990" spans="7:7" x14ac:dyDescent="0.2">
      <c r="G75990" s="12"/>
    </row>
    <row r="75991" spans="7:7" x14ac:dyDescent="0.2">
      <c r="G75991" s="12"/>
    </row>
    <row r="75992" spans="7:7" x14ac:dyDescent="0.2">
      <c r="G75992" s="12"/>
    </row>
    <row r="75993" spans="7:7" x14ac:dyDescent="0.2">
      <c r="G75993" s="12"/>
    </row>
    <row r="75994" spans="7:7" x14ac:dyDescent="0.2">
      <c r="G75994" s="12"/>
    </row>
    <row r="75995" spans="7:7" x14ac:dyDescent="0.2">
      <c r="G75995" s="12"/>
    </row>
    <row r="75996" spans="7:7" x14ac:dyDescent="0.2">
      <c r="G75996" s="12"/>
    </row>
    <row r="75997" spans="7:7" x14ac:dyDescent="0.2">
      <c r="G75997" s="12"/>
    </row>
    <row r="75998" spans="7:7" x14ac:dyDescent="0.2">
      <c r="G75998" s="12"/>
    </row>
    <row r="75999" spans="7:7" x14ac:dyDescent="0.2">
      <c r="G75999" s="12"/>
    </row>
    <row r="76000" spans="7:7" x14ac:dyDescent="0.2">
      <c r="G76000" s="12"/>
    </row>
    <row r="76001" spans="7:7" x14ac:dyDescent="0.2">
      <c r="G76001" s="12"/>
    </row>
    <row r="76002" spans="7:7" x14ac:dyDescent="0.2">
      <c r="G76002" s="12"/>
    </row>
    <row r="76003" spans="7:7" x14ac:dyDescent="0.2">
      <c r="G76003" s="12"/>
    </row>
    <row r="76004" spans="7:7" x14ac:dyDescent="0.2">
      <c r="G76004" s="12"/>
    </row>
    <row r="76005" spans="7:7" x14ac:dyDescent="0.2">
      <c r="G76005" s="12"/>
    </row>
    <row r="76006" spans="7:7" x14ac:dyDescent="0.2">
      <c r="G76006" s="12"/>
    </row>
    <row r="76007" spans="7:7" x14ac:dyDescent="0.2">
      <c r="G76007" s="12"/>
    </row>
    <row r="76008" spans="7:7" x14ac:dyDescent="0.2">
      <c r="G76008" s="12"/>
    </row>
    <row r="76009" spans="7:7" x14ac:dyDescent="0.2">
      <c r="G76009" s="12"/>
    </row>
    <row r="76010" spans="7:7" x14ac:dyDescent="0.2">
      <c r="G76010" s="12"/>
    </row>
    <row r="76011" spans="7:7" x14ac:dyDescent="0.2">
      <c r="G76011" s="12"/>
    </row>
    <row r="76012" spans="7:7" x14ac:dyDescent="0.2">
      <c r="G76012" s="12"/>
    </row>
    <row r="76013" spans="7:7" x14ac:dyDescent="0.2">
      <c r="G76013" s="12"/>
    </row>
    <row r="76014" spans="7:7" x14ac:dyDescent="0.2">
      <c r="G76014" s="12"/>
    </row>
    <row r="76015" spans="7:7" x14ac:dyDescent="0.2">
      <c r="G76015" s="12"/>
    </row>
    <row r="76016" spans="7:7" x14ac:dyDescent="0.2">
      <c r="G76016" s="12"/>
    </row>
    <row r="76017" spans="7:7" x14ac:dyDescent="0.2">
      <c r="G76017" s="12"/>
    </row>
    <row r="76018" spans="7:7" x14ac:dyDescent="0.2">
      <c r="G76018" s="12"/>
    </row>
    <row r="76019" spans="7:7" x14ac:dyDescent="0.2">
      <c r="G76019" s="12"/>
    </row>
    <row r="76020" spans="7:7" x14ac:dyDescent="0.2">
      <c r="G76020" s="12"/>
    </row>
    <row r="76021" spans="7:7" x14ac:dyDescent="0.2">
      <c r="G76021" s="12"/>
    </row>
    <row r="76022" spans="7:7" x14ac:dyDescent="0.2">
      <c r="G76022" s="12"/>
    </row>
    <row r="76023" spans="7:7" x14ac:dyDescent="0.2">
      <c r="G76023" s="12"/>
    </row>
    <row r="76024" spans="7:7" x14ac:dyDescent="0.2">
      <c r="G76024" s="12"/>
    </row>
    <row r="76025" spans="7:7" x14ac:dyDescent="0.2">
      <c r="G76025" s="12"/>
    </row>
    <row r="76026" spans="7:7" x14ac:dyDescent="0.2">
      <c r="G76026" s="12"/>
    </row>
    <row r="76027" spans="7:7" x14ac:dyDescent="0.2">
      <c r="G76027" s="12"/>
    </row>
    <row r="76028" spans="7:7" x14ac:dyDescent="0.2">
      <c r="G76028" s="12"/>
    </row>
    <row r="76029" spans="7:7" x14ac:dyDescent="0.2">
      <c r="G76029" s="12"/>
    </row>
    <row r="76030" spans="7:7" x14ac:dyDescent="0.2">
      <c r="G76030" s="12"/>
    </row>
    <row r="76031" spans="7:7" x14ac:dyDescent="0.2">
      <c r="G76031" s="12"/>
    </row>
    <row r="76032" spans="7:7" x14ac:dyDescent="0.2">
      <c r="G76032" s="12"/>
    </row>
    <row r="76033" spans="7:7" x14ac:dyDescent="0.2">
      <c r="G76033" s="12"/>
    </row>
    <row r="76034" spans="7:7" x14ac:dyDescent="0.2">
      <c r="G76034" s="12"/>
    </row>
    <row r="76035" spans="7:7" x14ac:dyDescent="0.2">
      <c r="G76035" s="12"/>
    </row>
    <row r="76036" spans="7:7" x14ac:dyDescent="0.2">
      <c r="G76036" s="12"/>
    </row>
    <row r="76037" spans="7:7" x14ac:dyDescent="0.2">
      <c r="G76037" s="12"/>
    </row>
    <row r="76038" spans="7:7" x14ac:dyDescent="0.2">
      <c r="G76038" s="12"/>
    </row>
    <row r="76039" spans="7:7" x14ac:dyDescent="0.2">
      <c r="G76039" s="12"/>
    </row>
    <row r="76040" spans="7:7" x14ac:dyDescent="0.2">
      <c r="G76040" s="12"/>
    </row>
    <row r="76041" spans="7:7" x14ac:dyDescent="0.2">
      <c r="G76041" s="12"/>
    </row>
    <row r="76042" spans="7:7" x14ac:dyDescent="0.2">
      <c r="G76042" s="12"/>
    </row>
    <row r="76043" spans="7:7" x14ac:dyDescent="0.2">
      <c r="G76043" s="12"/>
    </row>
    <row r="76044" spans="7:7" x14ac:dyDescent="0.2">
      <c r="G76044" s="12"/>
    </row>
    <row r="76045" spans="7:7" x14ac:dyDescent="0.2">
      <c r="G76045" s="12"/>
    </row>
    <row r="76046" spans="7:7" x14ac:dyDescent="0.2">
      <c r="G76046" s="12"/>
    </row>
    <row r="76047" spans="7:7" x14ac:dyDescent="0.2">
      <c r="G76047" s="12"/>
    </row>
    <row r="76048" spans="7:7" x14ac:dyDescent="0.2">
      <c r="G76048" s="12"/>
    </row>
    <row r="76049" spans="7:7" x14ac:dyDescent="0.2">
      <c r="G76049" s="12"/>
    </row>
    <row r="76050" spans="7:7" x14ac:dyDescent="0.2">
      <c r="G76050" s="12"/>
    </row>
    <row r="76051" spans="7:7" x14ac:dyDescent="0.2">
      <c r="G76051" s="12"/>
    </row>
    <row r="76052" spans="7:7" x14ac:dyDescent="0.2">
      <c r="G76052" s="12"/>
    </row>
    <row r="76053" spans="7:7" x14ac:dyDescent="0.2">
      <c r="G76053" s="12"/>
    </row>
    <row r="76054" spans="7:7" x14ac:dyDescent="0.2">
      <c r="G76054" s="12"/>
    </row>
    <row r="76055" spans="7:7" x14ac:dyDescent="0.2">
      <c r="G76055" s="12"/>
    </row>
    <row r="76056" spans="7:7" x14ac:dyDescent="0.2">
      <c r="G76056" s="12"/>
    </row>
    <row r="76057" spans="7:7" x14ac:dyDescent="0.2">
      <c r="G76057" s="12"/>
    </row>
    <row r="76058" spans="7:7" x14ac:dyDescent="0.2">
      <c r="G76058" s="12"/>
    </row>
    <row r="76059" spans="7:7" x14ac:dyDescent="0.2">
      <c r="G76059" s="12"/>
    </row>
    <row r="76060" spans="7:7" x14ac:dyDescent="0.2">
      <c r="G76060" s="12"/>
    </row>
    <row r="76061" spans="7:7" x14ac:dyDescent="0.2">
      <c r="G76061" s="12"/>
    </row>
    <row r="76062" spans="7:7" x14ac:dyDescent="0.2">
      <c r="G76062" s="12"/>
    </row>
    <row r="76063" spans="7:7" x14ac:dyDescent="0.2">
      <c r="G76063" s="12"/>
    </row>
    <row r="76064" spans="7:7" x14ac:dyDescent="0.2">
      <c r="G76064" s="12"/>
    </row>
    <row r="76065" spans="7:7" x14ac:dyDescent="0.2">
      <c r="G76065" s="12"/>
    </row>
    <row r="76066" spans="7:7" x14ac:dyDescent="0.2">
      <c r="G76066" s="12"/>
    </row>
    <row r="76067" spans="7:7" x14ac:dyDescent="0.2">
      <c r="G76067" s="12"/>
    </row>
    <row r="76068" spans="7:7" x14ac:dyDescent="0.2">
      <c r="G76068" s="12"/>
    </row>
    <row r="76069" spans="7:7" x14ac:dyDescent="0.2">
      <c r="G76069" s="12"/>
    </row>
    <row r="76070" spans="7:7" x14ac:dyDescent="0.2">
      <c r="G76070" s="12"/>
    </row>
    <row r="76071" spans="7:7" x14ac:dyDescent="0.2">
      <c r="G76071" s="12"/>
    </row>
    <row r="76072" spans="7:7" x14ac:dyDescent="0.2">
      <c r="G76072" s="12"/>
    </row>
    <row r="76073" spans="7:7" x14ac:dyDescent="0.2">
      <c r="G76073" s="12"/>
    </row>
    <row r="76074" spans="7:7" x14ac:dyDescent="0.2">
      <c r="G76074" s="12"/>
    </row>
    <row r="76075" spans="7:7" x14ac:dyDescent="0.2">
      <c r="G76075" s="12"/>
    </row>
    <row r="76076" spans="7:7" x14ac:dyDescent="0.2">
      <c r="G76076" s="12"/>
    </row>
    <row r="76077" spans="7:7" x14ac:dyDescent="0.2">
      <c r="G76077" s="12"/>
    </row>
    <row r="76078" spans="7:7" x14ac:dyDescent="0.2">
      <c r="G76078" s="12"/>
    </row>
    <row r="76079" spans="7:7" x14ac:dyDescent="0.2">
      <c r="G76079" s="12"/>
    </row>
    <row r="76080" spans="7:7" x14ac:dyDescent="0.2">
      <c r="G76080" s="12"/>
    </row>
    <row r="76081" spans="7:7" x14ac:dyDescent="0.2">
      <c r="G76081" s="12"/>
    </row>
    <row r="76082" spans="7:7" x14ac:dyDescent="0.2">
      <c r="G76082" s="12"/>
    </row>
    <row r="76083" spans="7:7" x14ac:dyDescent="0.2">
      <c r="G76083" s="12"/>
    </row>
    <row r="76084" spans="7:7" x14ac:dyDescent="0.2">
      <c r="G76084" s="12"/>
    </row>
    <row r="76085" spans="7:7" x14ac:dyDescent="0.2">
      <c r="G76085" s="12"/>
    </row>
    <row r="76086" spans="7:7" x14ac:dyDescent="0.2">
      <c r="G76086" s="12"/>
    </row>
    <row r="76087" spans="7:7" x14ac:dyDescent="0.2">
      <c r="G76087" s="12"/>
    </row>
    <row r="76088" spans="7:7" x14ac:dyDescent="0.2">
      <c r="G76088" s="12"/>
    </row>
    <row r="76089" spans="7:7" x14ac:dyDescent="0.2">
      <c r="G76089" s="12"/>
    </row>
    <row r="76090" spans="7:7" x14ac:dyDescent="0.2">
      <c r="G76090" s="12"/>
    </row>
    <row r="76091" spans="7:7" x14ac:dyDescent="0.2">
      <c r="G76091" s="12"/>
    </row>
    <row r="76092" spans="7:7" x14ac:dyDescent="0.2">
      <c r="G76092" s="12"/>
    </row>
    <row r="76093" spans="7:7" x14ac:dyDescent="0.2">
      <c r="G76093" s="12"/>
    </row>
    <row r="76094" spans="7:7" x14ac:dyDescent="0.2">
      <c r="G76094" s="12"/>
    </row>
    <row r="76095" spans="7:7" x14ac:dyDescent="0.2">
      <c r="G76095" s="12"/>
    </row>
    <row r="76096" spans="7:7" x14ac:dyDescent="0.2">
      <c r="G76096" s="12"/>
    </row>
    <row r="76097" spans="7:7" x14ac:dyDescent="0.2">
      <c r="G76097" s="12"/>
    </row>
    <row r="76098" spans="7:7" x14ac:dyDescent="0.2">
      <c r="G76098" s="12"/>
    </row>
    <row r="76099" spans="7:7" x14ac:dyDescent="0.2">
      <c r="G76099" s="12"/>
    </row>
    <row r="76100" spans="7:7" x14ac:dyDescent="0.2">
      <c r="G76100" s="12"/>
    </row>
    <row r="76101" spans="7:7" x14ac:dyDescent="0.2">
      <c r="G76101" s="12"/>
    </row>
    <row r="76102" spans="7:7" x14ac:dyDescent="0.2">
      <c r="G76102" s="12"/>
    </row>
    <row r="76103" spans="7:7" x14ac:dyDescent="0.2">
      <c r="G76103" s="12"/>
    </row>
    <row r="76104" spans="7:7" x14ac:dyDescent="0.2">
      <c r="G76104" s="12"/>
    </row>
    <row r="76105" spans="7:7" x14ac:dyDescent="0.2">
      <c r="G76105" s="12"/>
    </row>
    <row r="76106" spans="7:7" x14ac:dyDescent="0.2">
      <c r="G76106" s="12"/>
    </row>
    <row r="76107" spans="7:7" x14ac:dyDescent="0.2">
      <c r="G76107" s="12"/>
    </row>
    <row r="76108" spans="7:7" x14ac:dyDescent="0.2">
      <c r="G76108" s="12"/>
    </row>
    <row r="76109" spans="7:7" x14ac:dyDescent="0.2">
      <c r="G76109" s="12"/>
    </row>
    <row r="76110" spans="7:7" x14ac:dyDescent="0.2">
      <c r="G76110" s="12"/>
    </row>
    <row r="76111" spans="7:7" x14ac:dyDescent="0.2">
      <c r="G76111" s="12"/>
    </row>
    <row r="76112" spans="7:7" x14ac:dyDescent="0.2">
      <c r="G76112" s="12"/>
    </row>
    <row r="76113" spans="7:7" x14ac:dyDescent="0.2">
      <c r="G76113" s="12"/>
    </row>
    <row r="76114" spans="7:7" x14ac:dyDescent="0.2">
      <c r="G76114" s="12"/>
    </row>
    <row r="76115" spans="7:7" x14ac:dyDescent="0.2">
      <c r="G76115" s="12"/>
    </row>
    <row r="76116" spans="7:7" x14ac:dyDescent="0.2">
      <c r="G76116" s="12"/>
    </row>
    <row r="76117" spans="7:7" x14ac:dyDescent="0.2">
      <c r="G76117" s="12"/>
    </row>
    <row r="76118" spans="7:7" x14ac:dyDescent="0.2">
      <c r="G76118" s="12"/>
    </row>
    <row r="76119" spans="7:7" x14ac:dyDescent="0.2">
      <c r="G76119" s="12"/>
    </row>
    <row r="76120" spans="7:7" x14ac:dyDescent="0.2">
      <c r="G76120" s="12"/>
    </row>
    <row r="76121" spans="7:7" x14ac:dyDescent="0.2">
      <c r="G76121" s="12"/>
    </row>
    <row r="76122" spans="7:7" x14ac:dyDescent="0.2">
      <c r="G76122" s="12"/>
    </row>
    <row r="76123" spans="7:7" x14ac:dyDescent="0.2">
      <c r="G76123" s="12"/>
    </row>
    <row r="76124" spans="7:7" x14ac:dyDescent="0.2">
      <c r="G76124" s="12"/>
    </row>
    <row r="76125" spans="7:7" x14ac:dyDescent="0.2">
      <c r="G76125" s="12"/>
    </row>
    <row r="76126" spans="7:7" x14ac:dyDescent="0.2">
      <c r="G76126" s="12"/>
    </row>
    <row r="76127" spans="7:7" x14ac:dyDescent="0.2">
      <c r="G76127" s="12"/>
    </row>
    <row r="76128" spans="7:7" x14ac:dyDescent="0.2">
      <c r="G76128" s="12"/>
    </row>
    <row r="76129" spans="7:7" x14ac:dyDescent="0.2">
      <c r="G76129" s="12"/>
    </row>
    <row r="76130" spans="7:7" x14ac:dyDescent="0.2">
      <c r="G76130" s="12"/>
    </row>
    <row r="76131" spans="7:7" x14ac:dyDescent="0.2">
      <c r="G76131" s="12"/>
    </row>
    <row r="76132" spans="7:7" x14ac:dyDescent="0.2">
      <c r="G76132" s="12"/>
    </row>
    <row r="76133" spans="7:7" x14ac:dyDescent="0.2">
      <c r="G76133" s="12"/>
    </row>
    <row r="76134" spans="7:7" x14ac:dyDescent="0.2">
      <c r="G76134" s="12"/>
    </row>
    <row r="76135" spans="7:7" x14ac:dyDescent="0.2">
      <c r="G76135" s="12"/>
    </row>
    <row r="76136" spans="7:7" x14ac:dyDescent="0.2">
      <c r="G76136" s="12"/>
    </row>
    <row r="76137" spans="7:7" x14ac:dyDescent="0.2">
      <c r="G76137" s="12"/>
    </row>
    <row r="76138" spans="7:7" x14ac:dyDescent="0.2">
      <c r="G76138" s="12"/>
    </row>
    <row r="76139" spans="7:7" x14ac:dyDescent="0.2">
      <c r="G76139" s="12"/>
    </row>
    <row r="76140" spans="7:7" x14ac:dyDescent="0.2">
      <c r="G76140" s="12"/>
    </row>
    <row r="76141" spans="7:7" x14ac:dyDescent="0.2">
      <c r="G76141" s="12"/>
    </row>
    <row r="76142" spans="7:7" x14ac:dyDescent="0.2">
      <c r="G76142" s="12"/>
    </row>
    <row r="76143" spans="7:7" x14ac:dyDescent="0.2">
      <c r="G76143" s="12"/>
    </row>
    <row r="76144" spans="7:7" x14ac:dyDescent="0.2">
      <c r="G76144" s="12"/>
    </row>
    <row r="76145" spans="7:7" x14ac:dyDescent="0.2">
      <c r="G76145" s="12"/>
    </row>
    <row r="76146" spans="7:7" x14ac:dyDescent="0.2">
      <c r="G76146" s="12"/>
    </row>
    <row r="76147" spans="7:7" x14ac:dyDescent="0.2">
      <c r="G76147" s="12"/>
    </row>
    <row r="76148" spans="7:7" x14ac:dyDescent="0.2">
      <c r="G76148" s="12"/>
    </row>
    <row r="76149" spans="7:7" x14ac:dyDescent="0.2">
      <c r="G76149" s="12"/>
    </row>
    <row r="76150" spans="7:7" x14ac:dyDescent="0.2">
      <c r="G76150" s="12"/>
    </row>
    <row r="76151" spans="7:7" x14ac:dyDescent="0.2">
      <c r="G76151" s="12"/>
    </row>
    <row r="76152" spans="7:7" x14ac:dyDescent="0.2">
      <c r="G76152" s="12"/>
    </row>
    <row r="76153" spans="7:7" x14ac:dyDescent="0.2">
      <c r="G76153" s="12"/>
    </row>
    <row r="76154" spans="7:7" x14ac:dyDescent="0.2">
      <c r="G76154" s="12"/>
    </row>
    <row r="76155" spans="7:7" x14ac:dyDescent="0.2">
      <c r="G76155" s="12"/>
    </row>
    <row r="76156" spans="7:7" x14ac:dyDescent="0.2">
      <c r="G76156" s="12"/>
    </row>
    <row r="76157" spans="7:7" x14ac:dyDescent="0.2">
      <c r="G76157" s="12"/>
    </row>
    <row r="76158" spans="7:7" x14ac:dyDescent="0.2">
      <c r="G76158" s="12"/>
    </row>
    <row r="76159" spans="7:7" x14ac:dyDescent="0.2">
      <c r="G76159" s="12"/>
    </row>
    <row r="76160" spans="7:7" x14ac:dyDescent="0.2">
      <c r="G76160" s="12"/>
    </row>
    <row r="76161" spans="7:7" x14ac:dyDescent="0.2">
      <c r="G76161" s="12"/>
    </row>
    <row r="76162" spans="7:7" x14ac:dyDescent="0.2">
      <c r="G76162" s="12"/>
    </row>
    <row r="76163" spans="7:7" x14ac:dyDescent="0.2">
      <c r="G76163" s="12"/>
    </row>
    <row r="76164" spans="7:7" x14ac:dyDescent="0.2">
      <c r="G76164" s="12"/>
    </row>
    <row r="76165" spans="7:7" x14ac:dyDescent="0.2">
      <c r="G76165" s="12"/>
    </row>
    <row r="76166" spans="7:7" x14ac:dyDescent="0.2">
      <c r="G76166" s="12"/>
    </row>
    <row r="76167" spans="7:7" x14ac:dyDescent="0.2">
      <c r="G76167" s="12"/>
    </row>
    <row r="76168" spans="7:7" x14ac:dyDescent="0.2">
      <c r="G76168" s="12"/>
    </row>
    <row r="76169" spans="7:7" x14ac:dyDescent="0.2">
      <c r="G76169" s="12"/>
    </row>
    <row r="76170" spans="7:7" x14ac:dyDescent="0.2">
      <c r="G76170" s="12"/>
    </row>
    <row r="76171" spans="7:7" x14ac:dyDescent="0.2">
      <c r="G76171" s="12"/>
    </row>
    <row r="76172" spans="7:7" x14ac:dyDescent="0.2">
      <c r="G76172" s="12"/>
    </row>
    <row r="76173" spans="7:7" x14ac:dyDescent="0.2">
      <c r="G76173" s="12"/>
    </row>
    <row r="76174" spans="7:7" x14ac:dyDescent="0.2">
      <c r="G76174" s="12"/>
    </row>
    <row r="76175" spans="7:7" x14ac:dyDescent="0.2">
      <c r="G76175" s="12"/>
    </row>
    <row r="76176" spans="7:7" x14ac:dyDescent="0.2">
      <c r="G76176" s="12"/>
    </row>
    <row r="76177" spans="7:7" x14ac:dyDescent="0.2">
      <c r="G76177" s="12"/>
    </row>
    <row r="76178" spans="7:7" x14ac:dyDescent="0.2">
      <c r="G76178" s="12"/>
    </row>
    <row r="76179" spans="7:7" x14ac:dyDescent="0.2">
      <c r="G76179" s="12"/>
    </row>
    <row r="76180" spans="7:7" x14ac:dyDescent="0.2">
      <c r="G76180" s="12"/>
    </row>
    <row r="76181" spans="7:7" x14ac:dyDescent="0.2">
      <c r="G76181" s="12"/>
    </row>
    <row r="76182" spans="7:7" x14ac:dyDescent="0.2">
      <c r="G76182" s="12"/>
    </row>
    <row r="76183" spans="7:7" x14ac:dyDescent="0.2">
      <c r="G76183" s="12"/>
    </row>
    <row r="76184" spans="7:7" x14ac:dyDescent="0.2">
      <c r="G76184" s="12"/>
    </row>
    <row r="76185" spans="7:7" x14ac:dyDescent="0.2">
      <c r="G76185" s="12"/>
    </row>
    <row r="76186" spans="7:7" x14ac:dyDescent="0.2">
      <c r="G76186" s="12"/>
    </row>
    <row r="76187" spans="7:7" x14ac:dyDescent="0.2">
      <c r="G76187" s="12"/>
    </row>
    <row r="76188" spans="7:7" x14ac:dyDescent="0.2">
      <c r="G76188" s="12"/>
    </row>
    <row r="76189" spans="7:7" x14ac:dyDescent="0.2">
      <c r="G76189" s="12"/>
    </row>
    <row r="76190" spans="7:7" x14ac:dyDescent="0.2">
      <c r="G76190" s="12"/>
    </row>
    <row r="76191" spans="7:7" x14ac:dyDescent="0.2">
      <c r="G76191" s="12"/>
    </row>
    <row r="76192" spans="7:7" x14ac:dyDescent="0.2">
      <c r="G76192" s="12"/>
    </row>
    <row r="76193" spans="7:7" x14ac:dyDescent="0.2">
      <c r="G76193" s="12"/>
    </row>
    <row r="76194" spans="7:7" x14ac:dyDescent="0.2">
      <c r="G76194" s="12"/>
    </row>
    <row r="76195" spans="7:7" x14ac:dyDescent="0.2">
      <c r="G76195" s="12"/>
    </row>
    <row r="76196" spans="7:7" x14ac:dyDescent="0.2">
      <c r="G76196" s="12"/>
    </row>
    <row r="76197" spans="7:7" x14ac:dyDescent="0.2">
      <c r="G76197" s="12"/>
    </row>
    <row r="76198" spans="7:7" x14ac:dyDescent="0.2">
      <c r="G76198" s="12"/>
    </row>
    <row r="76199" spans="7:7" x14ac:dyDescent="0.2">
      <c r="G76199" s="12"/>
    </row>
    <row r="76200" spans="7:7" x14ac:dyDescent="0.2">
      <c r="G76200" s="12"/>
    </row>
    <row r="76201" spans="7:7" x14ac:dyDescent="0.2">
      <c r="G76201" s="12"/>
    </row>
    <row r="76202" spans="7:7" x14ac:dyDescent="0.2">
      <c r="G76202" s="12"/>
    </row>
    <row r="76203" spans="7:7" x14ac:dyDescent="0.2">
      <c r="G76203" s="12"/>
    </row>
    <row r="76204" spans="7:7" x14ac:dyDescent="0.2">
      <c r="G76204" s="12"/>
    </row>
    <row r="76205" spans="7:7" x14ac:dyDescent="0.2">
      <c r="G76205" s="12"/>
    </row>
    <row r="76206" spans="7:7" x14ac:dyDescent="0.2">
      <c r="G76206" s="12"/>
    </row>
    <row r="76207" spans="7:7" x14ac:dyDescent="0.2">
      <c r="G76207" s="12"/>
    </row>
    <row r="76208" spans="7:7" x14ac:dyDescent="0.2">
      <c r="G76208" s="12"/>
    </row>
    <row r="76209" spans="7:7" x14ac:dyDescent="0.2">
      <c r="G76209" s="12"/>
    </row>
    <row r="76210" spans="7:7" x14ac:dyDescent="0.2">
      <c r="G76210" s="12"/>
    </row>
    <row r="76211" spans="7:7" x14ac:dyDescent="0.2">
      <c r="G76211" s="12"/>
    </row>
    <row r="76212" spans="7:7" x14ac:dyDescent="0.2">
      <c r="G76212" s="12"/>
    </row>
    <row r="76213" spans="7:7" x14ac:dyDescent="0.2">
      <c r="G76213" s="12"/>
    </row>
    <row r="76214" spans="7:7" x14ac:dyDescent="0.2">
      <c r="G76214" s="12"/>
    </row>
    <row r="76215" spans="7:7" x14ac:dyDescent="0.2">
      <c r="G76215" s="12"/>
    </row>
    <row r="76216" spans="7:7" x14ac:dyDescent="0.2">
      <c r="G76216" s="12"/>
    </row>
    <row r="76217" spans="7:7" x14ac:dyDescent="0.2">
      <c r="G76217" s="12"/>
    </row>
    <row r="76218" spans="7:7" x14ac:dyDescent="0.2">
      <c r="G76218" s="12"/>
    </row>
    <row r="76219" spans="7:7" x14ac:dyDescent="0.2">
      <c r="G76219" s="12"/>
    </row>
    <row r="76220" spans="7:7" x14ac:dyDescent="0.2">
      <c r="G76220" s="12"/>
    </row>
    <row r="76221" spans="7:7" x14ac:dyDescent="0.2">
      <c r="G76221" s="12"/>
    </row>
    <row r="76222" spans="7:7" x14ac:dyDescent="0.2">
      <c r="G76222" s="12"/>
    </row>
    <row r="76223" spans="7:7" x14ac:dyDescent="0.2">
      <c r="G76223" s="12"/>
    </row>
    <row r="76224" spans="7:7" x14ac:dyDescent="0.2">
      <c r="G76224" s="12"/>
    </row>
    <row r="76225" spans="7:7" x14ac:dyDescent="0.2">
      <c r="G76225" s="12"/>
    </row>
    <row r="76226" spans="7:7" x14ac:dyDescent="0.2">
      <c r="G76226" s="12"/>
    </row>
    <row r="76227" spans="7:7" x14ac:dyDescent="0.2">
      <c r="G76227" s="12"/>
    </row>
    <row r="76228" spans="7:7" x14ac:dyDescent="0.2">
      <c r="G76228" s="12"/>
    </row>
    <row r="76229" spans="7:7" x14ac:dyDescent="0.2">
      <c r="G76229" s="12"/>
    </row>
    <row r="76230" spans="7:7" x14ac:dyDescent="0.2">
      <c r="G76230" s="12"/>
    </row>
    <row r="76231" spans="7:7" x14ac:dyDescent="0.2">
      <c r="G76231" s="12"/>
    </row>
    <row r="76232" spans="7:7" x14ac:dyDescent="0.2">
      <c r="G76232" s="12"/>
    </row>
    <row r="76233" spans="7:7" x14ac:dyDescent="0.2">
      <c r="G76233" s="12"/>
    </row>
    <row r="76234" spans="7:7" x14ac:dyDescent="0.2">
      <c r="G76234" s="12"/>
    </row>
    <row r="76235" spans="7:7" x14ac:dyDescent="0.2">
      <c r="G76235" s="12"/>
    </row>
    <row r="76236" spans="7:7" x14ac:dyDescent="0.2">
      <c r="G76236" s="12"/>
    </row>
    <row r="76237" spans="7:7" x14ac:dyDescent="0.2">
      <c r="G76237" s="12"/>
    </row>
    <row r="76238" spans="7:7" x14ac:dyDescent="0.2">
      <c r="G76238" s="12"/>
    </row>
    <row r="76239" spans="7:7" x14ac:dyDescent="0.2">
      <c r="G76239" s="12"/>
    </row>
    <row r="76240" spans="7:7" x14ac:dyDescent="0.2">
      <c r="G76240" s="12"/>
    </row>
    <row r="76241" spans="7:7" x14ac:dyDescent="0.2">
      <c r="G76241" s="12"/>
    </row>
    <row r="76242" spans="7:7" x14ac:dyDescent="0.2">
      <c r="G76242" s="12"/>
    </row>
    <row r="76243" spans="7:7" x14ac:dyDescent="0.2">
      <c r="G76243" s="12"/>
    </row>
    <row r="76244" spans="7:7" x14ac:dyDescent="0.2">
      <c r="G76244" s="12"/>
    </row>
    <row r="76245" spans="7:7" x14ac:dyDescent="0.2">
      <c r="G76245" s="12"/>
    </row>
    <row r="76246" spans="7:7" x14ac:dyDescent="0.2">
      <c r="G76246" s="12"/>
    </row>
    <row r="76247" spans="7:7" x14ac:dyDescent="0.2">
      <c r="G76247" s="12"/>
    </row>
    <row r="76248" spans="7:7" x14ac:dyDescent="0.2">
      <c r="G76248" s="12"/>
    </row>
    <row r="76249" spans="7:7" x14ac:dyDescent="0.2">
      <c r="G76249" s="12"/>
    </row>
    <row r="76250" spans="7:7" x14ac:dyDescent="0.2">
      <c r="G76250" s="12"/>
    </row>
    <row r="76251" spans="7:7" x14ac:dyDescent="0.2">
      <c r="G76251" s="12"/>
    </row>
    <row r="76252" spans="7:7" x14ac:dyDescent="0.2">
      <c r="G76252" s="12"/>
    </row>
    <row r="76253" spans="7:7" x14ac:dyDescent="0.2">
      <c r="G76253" s="12"/>
    </row>
    <row r="76254" spans="7:7" x14ac:dyDescent="0.2">
      <c r="G76254" s="12"/>
    </row>
    <row r="76255" spans="7:7" x14ac:dyDescent="0.2">
      <c r="G76255" s="12"/>
    </row>
    <row r="76256" spans="7:7" x14ac:dyDescent="0.2">
      <c r="G76256" s="12"/>
    </row>
    <row r="76257" spans="7:7" x14ac:dyDescent="0.2">
      <c r="G76257" s="12"/>
    </row>
    <row r="76258" spans="7:7" x14ac:dyDescent="0.2">
      <c r="G76258" s="12"/>
    </row>
    <row r="76259" spans="7:7" x14ac:dyDescent="0.2">
      <c r="G76259" s="12"/>
    </row>
    <row r="76260" spans="7:7" x14ac:dyDescent="0.2">
      <c r="G76260" s="12"/>
    </row>
    <row r="76261" spans="7:7" x14ac:dyDescent="0.2">
      <c r="G76261" s="12"/>
    </row>
    <row r="76262" spans="7:7" x14ac:dyDescent="0.2">
      <c r="G76262" s="12"/>
    </row>
    <row r="76263" spans="7:7" x14ac:dyDescent="0.2">
      <c r="G76263" s="12"/>
    </row>
    <row r="76264" spans="7:7" x14ac:dyDescent="0.2">
      <c r="G76264" s="12"/>
    </row>
    <row r="76265" spans="7:7" x14ac:dyDescent="0.2">
      <c r="G76265" s="12"/>
    </row>
    <row r="76266" spans="7:7" x14ac:dyDescent="0.2">
      <c r="G76266" s="12"/>
    </row>
    <row r="76267" spans="7:7" x14ac:dyDescent="0.2">
      <c r="G76267" s="12"/>
    </row>
    <row r="76268" spans="7:7" x14ac:dyDescent="0.2">
      <c r="G76268" s="12"/>
    </row>
    <row r="76269" spans="7:7" x14ac:dyDescent="0.2">
      <c r="G76269" s="12"/>
    </row>
    <row r="76270" spans="7:7" x14ac:dyDescent="0.2">
      <c r="G76270" s="12"/>
    </row>
    <row r="76271" spans="7:7" x14ac:dyDescent="0.2">
      <c r="G76271" s="12"/>
    </row>
    <row r="76272" spans="7:7" x14ac:dyDescent="0.2">
      <c r="G76272" s="12"/>
    </row>
    <row r="76273" spans="7:7" x14ac:dyDescent="0.2">
      <c r="G76273" s="12"/>
    </row>
    <row r="76274" spans="7:7" x14ac:dyDescent="0.2">
      <c r="G76274" s="12"/>
    </row>
    <row r="76275" spans="7:7" x14ac:dyDescent="0.2">
      <c r="G76275" s="12"/>
    </row>
    <row r="76276" spans="7:7" x14ac:dyDescent="0.2">
      <c r="G76276" s="12"/>
    </row>
    <row r="76277" spans="7:7" x14ac:dyDescent="0.2">
      <c r="G76277" s="12"/>
    </row>
    <row r="76278" spans="7:7" x14ac:dyDescent="0.2">
      <c r="G76278" s="12"/>
    </row>
    <row r="76279" spans="7:7" x14ac:dyDescent="0.2">
      <c r="G76279" s="12"/>
    </row>
    <row r="76280" spans="7:7" x14ac:dyDescent="0.2">
      <c r="G76280" s="12"/>
    </row>
    <row r="76281" spans="7:7" x14ac:dyDescent="0.2">
      <c r="G76281" s="12"/>
    </row>
    <row r="76282" spans="7:7" x14ac:dyDescent="0.2">
      <c r="G76282" s="12"/>
    </row>
    <row r="76283" spans="7:7" x14ac:dyDescent="0.2">
      <c r="G76283" s="12"/>
    </row>
    <row r="76284" spans="7:7" x14ac:dyDescent="0.2">
      <c r="G76284" s="12"/>
    </row>
    <row r="76285" spans="7:7" x14ac:dyDescent="0.2">
      <c r="G76285" s="12"/>
    </row>
    <row r="76286" spans="7:7" x14ac:dyDescent="0.2">
      <c r="G76286" s="12"/>
    </row>
    <row r="76287" spans="7:7" x14ac:dyDescent="0.2">
      <c r="G76287" s="12"/>
    </row>
    <row r="76288" spans="7:7" x14ac:dyDescent="0.2">
      <c r="G76288" s="12"/>
    </row>
    <row r="76289" spans="7:7" x14ac:dyDescent="0.2">
      <c r="G76289" s="12"/>
    </row>
    <row r="76290" spans="7:7" x14ac:dyDescent="0.2">
      <c r="G76290" s="12"/>
    </row>
    <row r="76291" spans="7:7" x14ac:dyDescent="0.2">
      <c r="G76291" s="12"/>
    </row>
    <row r="76292" spans="7:7" x14ac:dyDescent="0.2">
      <c r="G76292" s="12"/>
    </row>
    <row r="76293" spans="7:7" x14ac:dyDescent="0.2">
      <c r="G76293" s="12"/>
    </row>
    <row r="76294" spans="7:7" x14ac:dyDescent="0.2">
      <c r="G76294" s="12"/>
    </row>
    <row r="76295" spans="7:7" x14ac:dyDescent="0.2">
      <c r="G76295" s="12"/>
    </row>
    <row r="76296" spans="7:7" x14ac:dyDescent="0.2">
      <c r="G76296" s="12"/>
    </row>
    <row r="76297" spans="7:7" x14ac:dyDescent="0.2">
      <c r="G76297" s="12"/>
    </row>
    <row r="76298" spans="7:7" x14ac:dyDescent="0.2">
      <c r="G76298" s="12"/>
    </row>
    <row r="76299" spans="7:7" x14ac:dyDescent="0.2">
      <c r="G76299" s="12"/>
    </row>
    <row r="76300" spans="7:7" x14ac:dyDescent="0.2">
      <c r="G76300" s="12"/>
    </row>
    <row r="76301" spans="7:7" x14ac:dyDescent="0.2">
      <c r="G76301" s="12"/>
    </row>
    <row r="76302" spans="7:7" x14ac:dyDescent="0.2">
      <c r="G76302" s="12"/>
    </row>
    <row r="76303" spans="7:7" x14ac:dyDescent="0.2">
      <c r="G76303" s="12"/>
    </row>
    <row r="76304" spans="7:7" x14ac:dyDescent="0.2">
      <c r="G76304" s="12"/>
    </row>
    <row r="76305" spans="7:7" x14ac:dyDescent="0.2">
      <c r="G76305" s="12"/>
    </row>
    <row r="76306" spans="7:7" x14ac:dyDescent="0.2">
      <c r="G76306" s="12"/>
    </row>
    <row r="76307" spans="7:7" x14ac:dyDescent="0.2">
      <c r="G76307" s="12"/>
    </row>
    <row r="76308" spans="7:7" x14ac:dyDescent="0.2">
      <c r="G76308" s="12"/>
    </row>
    <row r="76309" spans="7:7" x14ac:dyDescent="0.2">
      <c r="G76309" s="12"/>
    </row>
    <row r="76310" spans="7:7" x14ac:dyDescent="0.2">
      <c r="G76310" s="12"/>
    </row>
    <row r="76311" spans="7:7" x14ac:dyDescent="0.2">
      <c r="G76311" s="12"/>
    </row>
    <row r="76312" spans="7:7" x14ac:dyDescent="0.2">
      <c r="G76312" s="12"/>
    </row>
    <row r="76313" spans="7:7" x14ac:dyDescent="0.2">
      <c r="G76313" s="12"/>
    </row>
    <row r="76314" spans="7:7" x14ac:dyDescent="0.2">
      <c r="G76314" s="12"/>
    </row>
    <row r="76315" spans="7:7" x14ac:dyDescent="0.2">
      <c r="G76315" s="12"/>
    </row>
    <row r="76316" spans="7:7" x14ac:dyDescent="0.2">
      <c r="G76316" s="12"/>
    </row>
    <row r="76317" spans="7:7" x14ac:dyDescent="0.2">
      <c r="G76317" s="12"/>
    </row>
    <row r="76318" spans="7:7" x14ac:dyDescent="0.2">
      <c r="G76318" s="12"/>
    </row>
    <row r="76319" spans="7:7" x14ac:dyDescent="0.2">
      <c r="G76319" s="12"/>
    </row>
    <row r="76320" spans="7:7" x14ac:dyDescent="0.2">
      <c r="G76320" s="12"/>
    </row>
    <row r="76321" spans="7:7" x14ac:dyDescent="0.2">
      <c r="G76321" s="12"/>
    </row>
    <row r="76322" spans="7:7" x14ac:dyDescent="0.2">
      <c r="G76322" s="12"/>
    </row>
    <row r="76323" spans="7:7" x14ac:dyDescent="0.2">
      <c r="G76323" s="12"/>
    </row>
    <row r="76324" spans="7:7" x14ac:dyDescent="0.2">
      <c r="G76324" s="12"/>
    </row>
    <row r="76325" spans="7:7" x14ac:dyDescent="0.2">
      <c r="G76325" s="12"/>
    </row>
    <row r="76326" spans="7:7" x14ac:dyDescent="0.2">
      <c r="G76326" s="12"/>
    </row>
    <row r="76327" spans="7:7" x14ac:dyDescent="0.2">
      <c r="G76327" s="12"/>
    </row>
    <row r="76328" spans="7:7" x14ac:dyDescent="0.2">
      <c r="G76328" s="12"/>
    </row>
    <row r="76329" spans="7:7" x14ac:dyDescent="0.2">
      <c r="G76329" s="12"/>
    </row>
    <row r="76330" spans="7:7" x14ac:dyDescent="0.2">
      <c r="G76330" s="12"/>
    </row>
    <row r="76331" spans="7:7" x14ac:dyDescent="0.2">
      <c r="G76331" s="12"/>
    </row>
    <row r="76332" spans="7:7" x14ac:dyDescent="0.2">
      <c r="G76332" s="12"/>
    </row>
    <row r="76333" spans="7:7" x14ac:dyDescent="0.2">
      <c r="G76333" s="12"/>
    </row>
    <row r="76334" spans="7:7" x14ac:dyDescent="0.2">
      <c r="G76334" s="12"/>
    </row>
    <row r="76335" spans="7:7" x14ac:dyDescent="0.2">
      <c r="G76335" s="12"/>
    </row>
    <row r="76336" spans="7:7" x14ac:dyDescent="0.2">
      <c r="G76336" s="12"/>
    </row>
    <row r="76337" spans="7:7" x14ac:dyDescent="0.2">
      <c r="G76337" s="12"/>
    </row>
    <row r="76338" spans="7:7" x14ac:dyDescent="0.2">
      <c r="G76338" s="12"/>
    </row>
    <row r="76339" spans="7:7" x14ac:dyDescent="0.2">
      <c r="G76339" s="12"/>
    </row>
    <row r="76340" spans="7:7" x14ac:dyDescent="0.2">
      <c r="G76340" s="12"/>
    </row>
    <row r="76341" spans="7:7" x14ac:dyDescent="0.2">
      <c r="G76341" s="12"/>
    </row>
    <row r="76342" spans="7:7" x14ac:dyDescent="0.2">
      <c r="G76342" s="12"/>
    </row>
    <row r="76343" spans="7:7" x14ac:dyDescent="0.2">
      <c r="G76343" s="12"/>
    </row>
    <row r="76344" spans="7:7" x14ac:dyDescent="0.2">
      <c r="G76344" s="12"/>
    </row>
    <row r="76345" spans="7:7" x14ac:dyDescent="0.2">
      <c r="G76345" s="12"/>
    </row>
    <row r="76346" spans="7:7" x14ac:dyDescent="0.2">
      <c r="G76346" s="12"/>
    </row>
    <row r="76347" spans="7:7" x14ac:dyDescent="0.2">
      <c r="G76347" s="12"/>
    </row>
    <row r="76348" spans="7:7" x14ac:dyDescent="0.2">
      <c r="G76348" s="12"/>
    </row>
    <row r="76349" spans="7:7" x14ac:dyDescent="0.2">
      <c r="G76349" s="12"/>
    </row>
    <row r="76350" spans="7:7" x14ac:dyDescent="0.2">
      <c r="G76350" s="12"/>
    </row>
    <row r="76351" spans="7:7" x14ac:dyDescent="0.2">
      <c r="G76351" s="12"/>
    </row>
    <row r="76352" spans="7:7" x14ac:dyDescent="0.2">
      <c r="G76352" s="12"/>
    </row>
    <row r="76353" spans="7:7" x14ac:dyDescent="0.2">
      <c r="G76353" s="12"/>
    </row>
    <row r="76354" spans="7:7" x14ac:dyDescent="0.2">
      <c r="G76354" s="12"/>
    </row>
    <row r="76355" spans="7:7" x14ac:dyDescent="0.2">
      <c r="G76355" s="12"/>
    </row>
    <row r="76356" spans="7:7" x14ac:dyDescent="0.2">
      <c r="G76356" s="12"/>
    </row>
    <row r="76357" spans="7:7" x14ac:dyDescent="0.2">
      <c r="G76357" s="12"/>
    </row>
    <row r="76358" spans="7:7" x14ac:dyDescent="0.2">
      <c r="G76358" s="12"/>
    </row>
    <row r="76359" spans="7:7" x14ac:dyDescent="0.2">
      <c r="G76359" s="12"/>
    </row>
    <row r="76360" spans="7:7" x14ac:dyDescent="0.2">
      <c r="G76360" s="12"/>
    </row>
    <row r="76361" spans="7:7" x14ac:dyDescent="0.2">
      <c r="G76361" s="12"/>
    </row>
    <row r="76362" spans="7:7" x14ac:dyDescent="0.2">
      <c r="G76362" s="12"/>
    </row>
    <row r="76363" spans="7:7" x14ac:dyDescent="0.2">
      <c r="G76363" s="12"/>
    </row>
    <row r="76364" spans="7:7" x14ac:dyDescent="0.2">
      <c r="G76364" s="12"/>
    </row>
    <row r="76365" spans="7:7" x14ac:dyDescent="0.2">
      <c r="G76365" s="12"/>
    </row>
    <row r="76366" spans="7:7" x14ac:dyDescent="0.2">
      <c r="G76366" s="12"/>
    </row>
    <row r="76367" spans="7:7" x14ac:dyDescent="0.2">
      <c r="G76367" s="12"/>
    </row>
    <row r="76368" spans="7:7" x14ac:dyDescent="0.2">
      <c r="G76368" s="12"/>
    </row>
    <row r="76369" spans="7:7" x14ac:dyDescent="0.2">
      <c r="G76369" s="12"/>
    </row>
    <row r="76370" spans="7:7" x14ac:dyDescent="0.2">
      <c r="G76370" s="12"/>
    </row>
    <row r="76371" spans="7:7" x14ac:dyDescent="0.2">
      <c r="G76371" s="12"/>
    </row>
    <row r="76372" spans="7:7" x14ac:dyDescent="0.2">
      <c r="G76372" s="12"/>
    </row>
    <row r="76373" spans="7:7" x14ac:dyDescent="0.2">
      <c r="G76373" s="12"/>
    </row>
    <row r="76374" spans="7:7" x14ac:dyDescent="0.2">
      <c r="G76374" s="12"/>
    </row>
    <row r="76375" spans="7:7" x14ac:dyDescent="0.2">
      <c r="G76375" s="12"/>
    </row>
    <row r="76376" spans="7:7" x14ac:dyDescent="0.2">
      <c r="G76376" s="12"/>
    </row>
    <row r="76377" spans="7:7" x14ac:dyDescent="0.2">
      <c r="G76377" s="12"/>
    </row>
    <row r="76378" spans="7:7" x14ac:dyDescent="0.2">
      <c r="G76378" s="12"/>
    </row>
    <row r="76379" spans="7:7" x14ac:dyDescent="0.2">
      <c r="G76379" s="12"/>
    </row>
    <row r="76380" spans="7:7" x14ac:dyDescent="0.2">
      <c r="G76380" s="12"/>
    </row>
    <row r="76381" spans="7:7" x14ac:dyDescent="0.2">
      <c r="G76381" s="12"/>
    </row>
    <row r="76382" spans="7:7" x14ac:dyDescent="0.2">
      <c r="G76382" s="12"/>
    </row>
    <row r="76383" spans="7:7" x14ac:dyDescent="0.2">
      <c r="G76383" s="12"/>
    </row>
    <row r="76384" spans="7:7" x14ac:dyDescent="0.2">
      <c r="G76384" s="12"/>
    </row>
    <row r="76385" spans="7:7" x14ac:dyDescent="0.2">
      <c r="G76385" s="12"/>
    </row>
    <row r="76386" spans="7:7" x14ac:dyDescent="0.2">
      <c r="G76386" s="12"/>
    </row>
    <row r="76387" spans="7:7" x14ac:dyDescent="0.2">
      <c r="G76387" s="12"/>
    </row>
    <row r="76388" spans="7:7" x14ac:dyDescent="0.2">
      <c r="G76388" s="12"/>
    </row>
    <row r="76389" spans="7:7" x14ac:dyDescent="0.2">
      <c r="G76389" s="12"/>
    </row>
    <row r="76390" spans="7:7" x14ac:dyDescent="0.2">
      <c r="G76390" s="12"/>
    </row>
    <row r="76391" spans="7:7" x14ac:dyDescent="0.2">
      <c r="G76391" s="12"/>
    </row>
    <row r="76392" spans="7:7" x14ac:dyDescent="0.2">
      <c r="G76392" s="12"/>
    </row>
    <row r="76393" spans="7:7" x14ac:dyDescent="0.2">
      <c r="G76393" s="12"/>
    </row>
    <row r="76394" spans="7:7" x14ac:dyDescent="0.2">
      <c r="G76394" s="12"/>
    </row>
    <row r="76395" spans="7:7" x14ac:dyDescent="0.2">
      <c r="G76395" s="12"/>
    </row>
    <row r="76396" spans="7:7" x14ac:dyDescent="0.2">
      <c r="G76396" s="12"/>
    </row>
    <row r="76397" spans="7:7" x14ac:dyDescent="0.2">
      <c r="G76397" s="12"/>
    </row>
    <row r="76398" spans="7:7" x14ac:dyDescent="0.2">
      <c r="G76398" s="12"/>
    </row>
    <row r="76399" spans="7:7" x14ac:dyDescent="0.2">
      <c r="G76399" s="12"/>
    </row>
    <row r="76400" spans="7:7" x14ac:dyDescent="0.2">
      <c r="G76400" s="12"/>
    </row>
    <row r="76401" spans="7:7" x14ac:dyDescent="0.2">
      <c r="G76401" s="12"/>
    </row>
    <row r="76402" spans="7:7" x14ac:dyDescent="0.2">
      <c r="G76402" s="12"/>
    </row>
    <row r="76403" spans="7:7" x14ac:dyDescent="0.2">
      <c r="G76403" s="12"/>
    </row>
    <row r="76404" spans="7:7" x14ac:dyDescent="0.2">
      <c r="G76404" s="12"/>
    </row>
    <row r="76405" spans="7:7" x14ac:dyDescent="0.2">
      <c r="G76405" s="12"/>
    </row>
    <row r="76406" spans="7:7" x14ac:dyDescent="0.2">
      <c r="G76406" s="12"/>
    </row>
    <row r="76407" spans="7:7" x14ac:dyDescent="0.2">
      <c r="G76407" s="12"/>
    </row>
    <row r="76408" spans="7:7" x14ac:dyDescent="0.2">
      <c r="G76408" s="12"/>
    </row>
    <row r="76409" spans="7:7" x14ac:dyDescent="0.2">
      <c r="G76409" s="12"/>
    </row>
    <row r="76410" spans="7:7" x14ac:dyDescent="0.2">
      <c r="G76410" s="12"/>
    </row>
    <row r="76411" spans="7:7" x14ac:dyDescent="0.2">
      <c r="G76411" s="12"/>
    </row>
    <row r="76412" spans="7:7" x14ac:dyDescent="0.2">
      <c r="G76412" s="12"/>
    </row>
    <row r="76413" spans="7:7" x14ac:dyDescent="0.2">
      <c r="G76413" s="12"/>
    </row>
    <row r="76414" spans="7:7" x14ac:dyDescent="0.2">
      <c r="G76414" s="12"/>
    </row>
    <row r="76415" spans="7:7" x14ac:dyDescent="0.2">
      <c r="G76415" s="12"/>
    </row>
    <row r="76416" spans="7:7" x14ac:dyDescent="0.2">
      <c r="G76416" s="12"/>
    </row>
    <row r="76417" spans="7:7" x14ac:dyDescent="0.2">
      <c r="G76417" s="12"/>
    </row>
    <row r="76418" spans="7:7" x14ac:dyDescent="0.2">
      <c r="G76418" s="12"/>
    </row>
    <row r="76419" spans="7:7" x14ac:dyDescent="0.2">
      <c r="G76419" s="12"/>
    </row>
    <row r="76420" spans="7:7" x14ac:dyDescent="0.2">
      <c r="G76420" s="12"/>
    </row>
    <row r="76421" spans="7:7" x14ac:dyDescent="0.2">
      <c r="G76421" s="12"/>
    </row>
    <row r="76422" spans="7:7" x14ac:dyDescent="0.2">
      <c r="G76422" s="12"/>
    </row>
    <row r="76423" spans="7:7" x14ac:dyDescent="0.2">
      <c r="G76423" s="12"/>
    </row>
    <row r="76424" spans="7:7" x14ac:dyDescent="0.2">
      <c r="G76424" s="12"/>
    </row>
    <row r="76425" spans="7:7" x14ac:dyDescent="0.2">
      <c r="G76425" s="12"/>
    </row>
    <row r="76426" spans="7:7" x14ac:dyDescent="0.2">
      <c r="G76426" s="12"/>
    </row>
    <row r="76427" spans="7:7" x14ac:dyDescent="0.2">
      <c r="G76427" s="12"/>
    </row>
    <row r="76428" spans="7:7" x14ac:dyDescent="0.2">
      <c r="G76428" s="12"/>
    </row>
    <row r="76429" spans="7:7" x14ac:dyDescent="0.2">
      <c r="G76429" s="12"/>
    </row>
    <row r="76430" spans="7:7" x14ac:dyDescent="0.2">
      <c r="G76430" s="12"/>
    </row>
    <row r="76431" spans="7:7" x14ac:dyDescent="0.2">
      <c r="G76431" s="12"/>
    </row>
    <row r="76432" spans="7:7" x14ac:dyDescent="0.2">
      <c r="G76432" s="12"/>
    </row>
    <row r="76433" spans="7:7" x14ac:dyDescent="0.2">
      <c r="G76433" s="12"/>
    </row>
    <row r="76434" spans="7:7" x14ac:dyDescent="0.2">
      <c r="G76434" s="12"/>
    </row>
    <row r="76435" spans="7:7" x14ac:dyDescent="0.2">
      <c r="G76435" s="12"/>
    </row>
    <row r="76436" spans="7:7" x14ac:dyDescent="0.2">
      <c r="G76436" s="12"/>
    </row>
    <row r="76437" spans="7:7" x14ac:dyDescent="0.2">
      <c r="G76437" s="12"/>
    </row>
    <row r="76438" spans="7:7" x14ac:dyDescent="0.2">
      <c r="G76438" s="12"/>
    </row>
    <row r="76439" spans="7:7" x14ac:dyDescent="0.2">
      <c r="G76439" s="12"/>
    </row>
    <row r="76440" spans="7:7" x14ac:dyDescent="0.2">
      <c r="G76440" s="12"/>
    </row>
    <row r="76441" spans="7:7" x14ac:dyDescent="0.2">
      <c r="G76441" s="12"/>
    </row>
    <row r="76442" spans="7:7" x14ac:dyDescent="0.2">
      <c r="G76442" s="12"/>
    </row>
    <row r="76443" spans="7:7" x14ac:dyDescent="0.2">
      <c r="G76443" s="12"/>
    </row>
    <row r="76444" spans="7:7" x14ac:dyDescent="0.2">
      <c r="G76444" s="12"/>
    </row>
    <row r="76445" spans="7:7" x14ac:dyDescent="0.2">
      <c r="G76445" s="12"/>
    </row>
    <row r="76446" spans="7:7" x14ac:dyDescent="0.2">
      <c r="G76446" s="12"/>
    </row>
    <row r="76447" spans="7:7" x14ac:dyDescent="0.2">
      <c r="G76447" s="12"/>
    </row>
    <row r="76448" spans="7:7" x14ac:dyDescent="0.2">
      <c r="G76448" s="12"/>
    </row>
    <row r="76449" spans="7:7" x14ac:dyDescent="0.2">
      <c r="G76449" s="12"/>
    </row>
    <row r="76450" spans="7:7" x14ac:dyDescent="0.2">
      <c r="G76450" s="12"/>
    </row>
    <row r="76451" spans="7:7" x14ac:dyDescent="0.2">
      <c r="G76451" s="12"/>
    </row>
    <row r="76452" spans="7:7" x14ac:dyDescent="0.2">
      <c r="G76452" s="12"/>
    </row>
    <row r="76453" spans="7:7" x14ac:dyDescent="0.2">
      <c r="G76453" s="12"/>
    </row>
    <row r="76454" spans="7:7" x14ac:dyDescent="0.2">
      <c r="G76454" s="12"/>
    </row>
    <row r="76455" spans="7:7" x14ac:dyDescent="0.2">
      <c r="G76455" s="12"/>
    </row>
    <row r="76456" spans="7:7" x14ac:dyDescent="0.2">
      <c r="G76456" s="12"/>
    </row>
    <row r="76457" spans="7:7" x14ac:dyDescent="0.2">
      <c r="G76457" s="12"/>
    </row>
    <row r="76458" spans="7:7" x14ac:dyDescent="0.2">
      <c r="G76458" s="12"/>
    </row>
    <row r="76459" spans="7:7" x14ac:dyDescent="0.2">
      <c r="G76459" s="12"/>
    </row>
    <row r="76460" spans="7:7" x14ac:dyDescent="0.2">
      <c r="G76460" s="12"/>
    </row>
    <row r="76461" spans="7:7" x14ac:dyDescent="0.2">
      <c r="G76461" s="12"/>
    </row>
    <row r="76462" spans="7:7" x14ac:dyDescent="0.2">
      <c r="G76462" s="12"/>
    </row>
    <row r="76463" spans="7:7" x14ac:dyDescent="0.2">
      <c r="G76463" s="12"/>
    </row>
    <row r="76464" spans="7:7" x14ac:dyDescent="0.2">
      <c r="G76464" s="12"/>
    </row>
    <row r="76465" spans="7:7" x14ac:dyDescent="0.2">
      <c r="G76465" s="12"/>
    </row>
    <row r="76466" spans="7:7" x14ac:dyDescent="0.2">
      <c r="G76466" s="12"/>
    </row>
    <row r="76467" spans="7:7" x14ac:dyDescent="0.2">
      <c r="G76467" s="12"/>
    </row>
    <row r="76468" spans="7:7" x14ac:dyDescent="0.2">
      <c r="G76468" s="12"/>
    </row>
    <row r="76469" spans="7:7" x14ac:dyDescent="0.2">
      <c r="G76469" s="12"/>
    </row>
    <row r="76470" spans="7:7" x14ac:dyDescent="0.2">
      <c r="G76470" s="12"/>
    </row>
    <row r="76471" spans="7:7" x14ac:dyDescent="0.2">
      <c r="G76471" s="12"/>
    </row>
    <row r="76472" spans="7:7" x14ac:dyDescent="0.2">
      <c r="G76472" s="12"/>
    </row>
    <row r="76473" spans="7:7" x14ac:dyDescent="0.2">
      <c r="G76473" s="12"/>
    </row>
    <row r="76474" spans="7:7" x14ac:dyDescent="0.2">
      <c r="G76474" s="12"/>
    </row>
    <row r="76475" spans="7:7" x14ac:dyDescent="0.2">
      <c r="G76475" s="12"/>
    </row>
    <row r="76476" spans="7:7" x14ac:dyDescent="0.2">
      <c r="G76476" s="12"/>
    </row>
    <row r="76477" spans="7:7" x14ac:dyDescent="0.2">
      <c r="G76477" s="12"/>
    </row>
    <row r="76478" spans="7:7" x14ac:dyDescent="0.2">
      <c r="G76478" s="12"/>
    </row>
    <row r="76479" spans="7:7" x14ac:dyDescent="0.2">
      <c r="G76479" s="12"/>
    </row>
    <row r="76480" spans="7:7" x14ac:dyDescent="0.2">
      <c r="G76480" s="12"/>
    </row>
    <row r="76481" spans="7:7" x14ac:dyDescent="0.2">
      <c r="G76481" s="12"/>
    </row>
    <row r="76482" spans="7:7" x14ac:dyDescent="0.2">
      <c r="G76482" s="12"/>
    </row>
    <row r="76483" spans="7:7" x14ac:dyDescent="0.2">
      <c r="G76483" s="12"/>
    </row>
    <row r="76484" spans="7:7" x14ac:dyDescent="0.2">
      <c r="G76484" s="12"/>
    </row>
    <row r="76485" spans="7:7" x14ac:dyDescent="0.2">
      <c r="G76485" s="12"/>
    </row>
    <row r="76486" spans="7:7" x14ac:dyDescent="0.2">
      <c r="G76486" s="12"/>
    </row>
    <row r="76487" spans="7:7" x14ac:dyDescent="0.2">
      <c r="G76487" s="12"/>
    </row>
    <row r="76488" spans="7:7" x14ac:dyDescent="0.2">
      <c r="G76488" s="12"/>
    </row>
    <row r="76489" spans="7:7" x14ac:dyDescent="0.2">
      <c r="G76489" s="12"/>
    </row>
    <row r="76490" spans="7:7" x14ac:dyDescent="0.2">
      <c r="G76490" s="12"/>
    </row>
    <row r="76491" spans="7:7" x14ac:dyDescent="0.2">
      <c r="G76491" s="12"/>
    </row>
    <row r="76492" spans="7:7" x14ac:dyDescent="0.2">
      <c r="G76492" s="12"/>
    </row>
    <row r="76493" spans="7:7" x14ac:dyDescent="0.2">
      <c r="G76493" s="12"/>
    </row>
    <row r="76494" spans="7:7" x14ac:dyDescent="0.2">
      <c r="G76494" s="12"/>
    </row>
    <row r="76495" spans="7:7" x14ac:dyDescent="0.2">
      <c r="G76495" s="12"/>
    </row>
    <row r="76496" spans="7:7" x14ac:dyDescent="0.2">
      <c r="G76496" s="12"/>
    </row>
    <row r="76497" spans="7:7" x14ac:dyDescent="0.2">
      <c r="G76497" s="12"/>
    </row>
    <row r="76498" spans="7:7" x14ac:dyDescent="0.2">
      <c r="G76498" s="12"/>
    </row>
    <row r="76499" spans="7:7" x14ac:dyDescent="0.2">
      <c r="G76499" s="12"/>
    </row>
    <row r="76500" spans="7:7" x14ac:dyDescent="0.2">
      <c r="G76500" s="12"/>
    </row>
    <row r="76501" spans="7:7" x14ac:dyDescent="0.2">
      <c r="G76501" s="12"/>
    </row>
    <row r="76502" spans="7:7" x14ac:dyDescent="0.2">
      <c r="G76502" s="12"/>
    </row>
    <row r="76503" spans="7:7" x14ac:dyDescent="0.2">
      <c r="G76503" s="12"/>
    </row>
    <row r="76504" spans="7:7" x14ac:dyDescent="0.2">
      <c r="G76504" s="12"/>
    </row>
    <row r="76505" spans="7:7" x14ac:dyDescent="0.2">
      <c r="G76505" s="12"/>
    </row>
    <row r="76506" spans="7:7" x14ac:dyDescent="0.2">
      <c r="G76506" s="12"/>
    </row>
    <row r="76507" spans="7:7" x14ac:dyDescent="0.2">
      <c r="G76507" s="12"/>
    </row>
    <row r="76508" spans="7:7" x14ac:dyDescent="0.2">
      <c r="G76508" s="12"/>
    </row>
    <row r="76509" spans="7:7" x14ac:dyDescent="0.2">
      <c r="G76509" s="12"/>
    </row>
    <row r="76510" spans="7:7" x14ac:dyDescent="0.2">
      <c r="G76510" s="12"/>
    </row>
    <row r="76511" spans="7:7" x14ac:dyDescent="0.2">
      <c r="G76511" s="12"/>
    </row>
    <row r="76512" spans="7:7" x14ac:dyDescent="0.2">
      <c r="G76512" s="12"/>
    </row>
    <row r="76513" spans="7:7" x14ac:dyDescent="0.2">
      <c r="G76513" s="12"/>
    </row>
    <row r="76514" spans="7:7" x14ac:dyDescent="0.2">
      <c r="G76514" s="12"/>
    </row>
    <row r="76515" spans="7:7" x14ac:dyDescent="0.2">
      <c r="G76515" s="12"/>
    </row>
    <row r="76516" spans="7:7" x14ac:dyDescent="0.2">
      <c r="G76516" s="12"/>
    </row>
    <row r="76517" spans="7:7" x14ac:dyDescent="0.2">
      <c r="G76517" s="12"/>
    </row>
    <row r="76518" spans="7:7" x14ac:dyDescent="0.2">
      <c r="G76518" s="12"/>
    </row>
    <row r="76519" spans="7:7" x14ac:dyDescent="0.2">
      <c r="G76519" s="12"/>
    </row>
    <row r="76520" spans="7:7" x14ac:dyDescent="0.2">
      <c r="G76520" s="12"/>
    </row>
    <row r="76521" spans="7:7" x14ac:dyDescent="0.2">
      <c r="G76521" s="12"/>
    </row>
    <row r="76522" spans="7:7" x14ac:dyDescent="0.2">
      <c r="G76522" s="12"/>
    </row>
    <row r="76523" spans="7:7" x14ac:dyDescent="0.2">
      <c r="G76523" s="12"/>
    </row>
    <row r="76524" spans="7:7" x14ac:dyDescent="0.2">
      <c r="G76524" s="12"/>
    </row>
    <row r="76525" spans="7:7" x14ac:dyDescent="0.2">
      <c r="G76525" s="12"/>
    </row>
    <row r="76526" spans="7:7" x14ac:dyDescent="0.2">
      <c r="G76526" s="12"/>
    </row>
    <row r="76527" spans="7:7" x14ac:dyDescent="0.2">
      <c r="G76527" s="12"/>
    </row>
    <row r="76528" spans="7:7" x14ac:dyDescent="0.2">
      <c r="G76528" s="12"/>
    </row>
    <row r="76529" spans="7:7" x14ac:dyDescent="0.2">
      <c r="G76529" s="12"/>
    </row>
    <row r="76530" spans="7:7" x14ac:dyDescent="0.2">
      <c r="G76530" s="12"/>
    </row>
    <row r="76531" spans="7:7" x14ac:dyDescent="0.2">
      <c r="G76531" s="12"/>
    </row>
    <row r="76532" spans="7:7" x14ac:dyDescent="0.2">
      <c r="G76532" s="12"/>
    </row>
    <row r="76533" spans="7:7" x14ac:dyDescent="0.2">
      <c r="G76533" s="12"/>
    </row>
    <row r="76534" spans="7:7" x14ac:dyDescent="0.2">
      <c r="G76534" s="12"/>
    </row>
    <row r="76535" spans="7:7" x14ac:dyDescent="0.2">
      <c r="G76535" s="12"/>
    </row>
    <row r="76536" spans="7:7" x14ac:dyDescent="0.2">
      <c r="G76536" s="12"/>
    </row>
    <row r="76537" spans="7:7" x14ac:dyDescent="0.2">
      <c r="G76537" s="12"/>
    </row>
    <row r="76538" spans="7:7" x14ac:dyDescent="0.2">
      <c r="G76538" s="12"/>
    </row>
    <row r="76539" spans="7:7" x14ac:dyDescent="0.2">
      <c r="G76539" s="12"/>
    </row>
    <row r="76540" spans="7:7" x14ac:dyDescent="0.2">
      <c r="G76540" s="12"/>
    </row>
    <row r="76541" spans="7:7" x14ac:dyDescent="0.2">
      <c r="G76541" s="12"/>
    </row>
    <row r="76542" spans="7:7" x14ac:dyDescent="0.2">
      <c r="G76542" s="12"/>
    </row>
    <row r="76543" spans="7:7" x14ac:dyDescent="0.2">
      <c r="G76543" s="12"/>
    </row>
    <row r="76544" spans="7:7" x14ac:dyDescent="0.2">
      <c r="G76544" s="12"/>
    </row>
    <row r="76545" spans="7:7" x14ac:dyDescent="0.2">
      <c r="G76545" s="12"/>
    </row>
    <row r="76546" spans="7:7" x14ac:dyDescent="0.2">
      <c r="G76546" s="12"/>
    </row>
    <row r="76547" spans="7:7" x14ac:dyDescent="0.2">
      <c r="G76547" s="12"/>
    </row>
    <row r="76548" spans="7:7" x14ac:dyDescent="0.2">
      <c r="G76548" s="12"/>
    </row>
    <row r="76549" spans="7:7" x14ac:dyDescent="0.2">
      <c r="G76549" s="12"/>
    </row>
    <row r="76550" spans="7:7" x14ac:dyDescent="0.2">
      <c r="G76550" s="12"/>
    </row>
    <row r="76551" spans="7:7" x14ac:dyDescent="0.2">
      <c r="G76551" s="12"/>
    </row>
    <row r="76552" spans="7:7" x14ac:dyDescent="0.2">
      <c r="G76552" s="12"/>
    </row>
    <row r="76553" spans="7:7" x14ac:dyDescent="0.2">
      <c r="G76553" s="12"/>
    </row>
    <row r="76554" spans="7:7" x14ac:dyDescent="0.2">
      <c r="G76554" s="12"/>
    </row>
    <row r="76555" spans="7:7" x14ac:dyDescent="0.2">
      <c r="G76555" s="12"/>
    </row>
    <row r="76556" spans="7:7" x14ac:dyDescent="0.2">
      <c r="G76556" s="12"/>
    </row>
    <row r="76557" spans="7:7" x14ac:dyDescent="0.2">
      <c r="G76557" s="12"/>
    </row>
    <row r="76558" spans="7:7" x14ac:dyDescent="0.2">
      <c r="G76558" s="12"/>
    </row>
    <row r="76559" spans="7:7" x14ac:dyDescent="0.2">
      <c r="G76559" s="12"/>
    </row>
    <row r="76560" spans="7:7" x14ac:dyDescent="0.2">
      <c r="G76560" s="12"/>
    </row>
    <row r="76561" spans="7:7" x14ac:dyDescent="0.2">
      <c r="G76561" s="12"/>
    </row>
    <row r="76562" spans="7:7" x14ac:dyDescent="0.2">
      <c r="G76562" s="12"/>
    </row>
    <row r="76563" spans="7:7" x14ac:dyDescent="0.2">
      <c r="G76563" s="12"/>
    </row>
    <row r="76564" spans="7:7" x14ac:dyDescent="0.2">
      <c r="G76564" s="12"/>
    </row>
    <row r="76565" spans="7:7" x14ac:dyDescent="0.2">
      <c r="G76565" s="12"/>
    </row>
    <row r="76566" spans="7:7" x14ac:dyDescent="0.2">
      <c r="G76566" s="12"/>
    </row>
    <row r="76567" spans="7:7" x14ac:dyDescent="0.2">
      <c r="G76567" s="12"/>
    </row>
    <row r="76568" spans="7:7" x14ac:dyDescent="0.2">
      <c r="G76568" s="12"/>
    </row>
    <row r="76569" spans="7:7" x14ac:dyDescent="0.2">
      <c r="G76569" s="12"/>
    </row>
    <row r="76570" spans="7:7" x14ac:dyDescent="0.2">
      <c r="G76570" s="12"/>
    </row>
    <row r="76571" spans="7:7" x14ac:dyDescent="0.2">
      <c r="G76571" s="12"/>
    </row>
    <row r="76572" spans="7:7" x14ac:dyDescent="0.2">
      <c r="G76572" s="12"/>
    </row>
    <row r="76573" spans="7:7" x14ac:dyDescent="0.2">
      <c r="G76573" s="12"/>
    </row>
    <row r="76574" spans="7:7" x14ac:dyDescent="0.2">
      <c r="G76574" s="12"/>
    </row>
    <row r="76575" spans="7:7" x14ac:dyDescent="0.2">
      <c r="G76575" s="12"/>
    </row>
    <row r="76576" spans="7:7" x14ac:dyDescent="0.2">
      <c r="G76576" s="12"/>
    </row>
    <row r="76577" spans="7:7" x14ac:dyDescent="0.2">
      <c r="G76577" s="12"/>
    </row>
    <row r="76578" spans="7:7" x14ac:dyDescent="0.2">
      <c r="G76578" s="12"/>
    </row>
    <row r="76579" spans="7:7" x14ac:dyDescent="0.2">
      <c r="G76579" s="12"/>
    </row>
    <row r="76580" spans="7:7" x14ac:dyDescent="0.2">
      <c r="G76580" s="12"/>
    </row>
    <row r="76581" spans="7:7" x14ac:dyDescent="0.2">
      <c r="G76581" s="12"/>
    </row>
    <row r="76582" spans="7:7" x14ac:dyDescent="0.2">
      <c r="G76582" s="12"/>
    </row>
    <row r="76583" spans="7:7" x14ac:dyDescent="0.2">
      <c r="G76583" s="12"/>
    </row>
    <row r="76584" spans="7:7" x14ac:dyDescent="0.2">
      <c r="G76584" s="12"/>
    </row>
    <row r="76585" spans="7:7" x14ac:dyDescent="0.2">
      <c r="G76585" s="12"/>
    </row>
    <row r="76586" spans="7:7" x14ac:dyDescent="0.2">
      <c r="G76586" s="12"/>
    </row>
    <row r="76587" spans="7:7" x14ac:dyDescent="0.2">
      <c r="G76587" s="12"/>
    </row>
    <row r="76588" spans="7:7" x14ac:dyDescent="0.2">
      <c r="G76588" s="12"/>
    </row>
    <row r="76589" spans="7:7" x14ac:dyDescent="0.2">
      <c r="G76589" s="12"/>
    </row>
    <row r="76590" spans="7:7" x14ac:dyDescent="0.2">
      <c r="G76590" s="12"/>
    </row>
    <row r="76591" spans="7:7" x14ac:dyDescent="0.2">
      <c r="G76591" s="12"/>
    </row>
    <row r="76592" spans="7:7" x14ac:dyDescent="0.2">
      <c r="G76592" s="12"/>
    </row>
    <row r="76593" spans="7:7" x14ac:dyDescent="0.2">
      <c r="G76593" s="12"/>
    </row>
    <row r="76594" spans="7:7" x14ac:dyDescent="0.2">
      <c r="G76594" s="12"/>
    </row>
    <row r="76595" spans="7:7" x14ac:dyDescent="0.2">
      <c r="G76595" s="12"/>
    </row>
    <row r="76596" spans="7:7" x14ac:dyDescent="0.2">
      <c r="G76596" s="12"/>
    </row>
    <row r="76597" spans="7:7" x14ac:dyDescent="0.2">
      <c r="G76597" s="12"/>
    </row>
    <row r="76598" spans="7:7" x14ac:dyDescent="0.2">
      <c r="G76598" s="12"/>
    </row>
    <row r="76599" spans="7:7" x14ac:dyDescent="0.2">
      <c r="G76599" s="12"/>
    </row>
    <row r="76600" spans="7:7" x14ac:dyDescent="0.2">
      <c r="G76600" s="12"/>
    </row>
    <row r="76601" spans="7:7" x14ac:dyDescent="0.2">
      <c r="G76601" s="12"/>
    </row>
    <row r="76602" spans="7:7" x14ac:dyDescent="0.2">
      <c r="G76602" s="12"/>
    </row>
    <row r="76603" spans="7:7" x14ac:dyDescent="0.2">
      <c r="G76603" s="12"/>
    </row>
    <row r="76604" spans="7:7" x14ac:dyDescent="0.2">
      <c r="G76604" s="12"/>
    </row>
    <row r="76605" spans="7:7" x14ac:dyDescent="0.2">
      <c r="G76605" s="12"/>
    </row>
    <row r="76606" spans="7:7" x14ac:dyDescent="0.2">
      <c r="G76606" s="12"/>
    </row>
    <row r="76607" spans="7:7" x14ac:dyDescent="0.2">
      <c r="G76607" s="12"/>
    </row>
    <row r="76608" spans="7:7" x14ac:dyDescent="0.2">
      <c r="G76608" s="12"/>
    </row>
    <row r="76609" spans="7:7" x14ac:dyDescent="0.2">
      <c r="G76609" s="12"/>
    </row>
    <row r="76610" spans="7:7" x14ac:dyDescent="0.2">
      <c r="G76610" s="12"/>
    </row>
    <row r="76611" spans="7:7" x14ac:dyDescent="0.2">
      <c r="G76611" s="12"/>
    </row>
    <row r="76612" spans="7:7" x14ac:dyDescent="0.2">
      <c r="G76612" s="12"/>
    </row>
    <row r="76613" spans="7:7" x14ac:dyDescent="0.2">
      <c r="G76613" s="12"/>
    </row>
    <row r="76614" spans="7:7" x14ac:dyDescent="0.2">
      <c r="G76614" s="12"/>
    </row>
    <row r="76615" spans="7:7" x14ac:dyDescent="0.2">
      <c r="G76615" s="12"/>
    </row>
    <row r="76616" spans="7:7" x14ac:dyDescent="0.2">
      <c r="G76616" s="12"/>
    </row>
    <row r="76617" spans="7:7" x14ac:dyDescent="0.2">
      <c r="G76617" s="12"/>
    </row>
    <row r="76618" spans="7:7" x14ac:dyDescent="0.2">
      <c r="G76618" s="12"/>
    </row>
    <row r="76619" spans="7:7" x14ac:dyDescent="0.2">
      <c r="G76619" s="12"/>
    </row>
    <row r="76620" spans="7:7" x14ac:dyDescent="0.2">
      <c r="G76620" s="12"/>
    </row>
    <row r="76621" spans="7:7" x14ac:dyDescent="0.2">
      <c r="G76621" s="12"/>
    </row>
    <row r="76622" spans="7:7" x14ac:dyDescent="0.2">
      <c r="G76622" s="12"/>
    </row>
    <row r="76623" spans="7:7" x14ac:dyDescent="0.2">
      <c r="G76623" s="12"/>
    </row>
    <row r="76624" spans="7:7" x14ac:dyDescent="0.2">
      <c r="G76624" s="12"/>
    </row>
    <row r="76625" spans="7:7" x14ac:dyDescent="0.2">
      <c r="G76625" s="12"/>
    </row>
    <row r="76626" spans="7:7" x14ac:dyDescent="0.2">
      <c r="G76626" s="12"/>
    </row>
    <row r="76627" spans="7:7" x14ac:dyDescent="0.2">
      <c r="G76627" s="12"/>
    </row>
    <row r="76628" spans="7:7" x14ac:dyDescent="0.2">
      <c r="G76628" s="12"/>
    </row>
    <row r="76629" spans="7:7" x14ac:dyDescent="0.2">
      <c r="G76629" s="12"/>
    </row>
    <row r="76630" spans="7:7" x14ac:dyDescent="0.2">
      <c r="G76630" s="12"/>
    </row>
    <row r="76631" spans="7:7" x14ac:dyDescent="0.2">
      <c r="G76631" s="12"/>
    </row>
    <row r="76632" spans="7:7" x14ac:dyDescent="0.2">
      <c r="G76632" s="12"/>
    </row>
    <row r="76633" spans="7:7" x14ac:dyDescent="0.2">
      <c r="G76633" s="12"/>
    </row>
    <row r="76634" spans="7:7" x14ac:dyDescent="0.2">
      <c r="G76634" s="12"/>
    </row>
    <row r="76635" spans="7:7" x14ac:dyDescent="0.2">
      <c r="G76635" s="12"/>
    </row>
    <row r="76636" spans="7:7" x14ac:dyDescent="0.2">
      <c r="G76636" s="12"/>
    </row>
    <row r="76637" spans="7:7" x14ac:dyDescent="0.2">
      <c r="G76637" s="12"/>
    </row>
    <row r="76638" spans="7:7" x14ac:dyDescent="0.2">
      <c r="G76638" s="12"/>
    </row>
    <row r="76639" spans="7:7" x14ac:dyDescent="0.2">
      <c r="G76639" s="12"/>
    </row>
    <row r="76640" spans="7:7" x14ac:dyDescent="0.2">
      <c r="G76640" s="12"/>
    </row>
    <row r="76641" spans="7:7" x14ac:dyDescent="0.2">
      <c r="G76641" s="12"/>
    </row>
    <row r="76642" spans="7:7" x14ac:dyDescent="0.2">
      <c r="G76642" s="12"/>
    </row>
    <row r="76643" spans="7:7" x14ac:dyDescent="0.2">
      <c r="G76643" s="12"/>
    </row>
    <row r="76644" spans="7:7" x14ac:dyDescent="0.2">
      <c r="G76644" s="12"/>
    </row>
    <row r="76645" spans="7:7" x14ac:dyDescent="0.2">
      <c r="G76645" s="12"/>
    </row>
    <row r="76646" spans="7:7" x14ac:dyDescent="0.2">
      <c r="G76646" s="12"/>
    </row>
    <row r="76647" spans="7:7" x14ac:dyDescent="0.2">
      <c r="G76647" s="12"/>
    </row>
    <row r="76648" spans="7:7" x14ac:dyDescent="0.2">
      <c r="G76648" s="12"/>
    </row>
    <row r="76649" spans="7:7" x14ac:dyDescent="0.2">
      <c r="G76649" s="12"/>
    </row>
    <row r="76650" spans="7:7" x14ac:dyDescent="0.2">
      <c r="G76650" s="12"/>
    </row>
    <row r="76651" spans="7:7" x14ac:dyDescent="0.2">
      <c r="G76651" s="12"/>
    </row>
    <row r="76652" spans="7:7" x14ac:dyDescent="0.2">
      <c r="G76652" s="12"/>
    </row>
    <row r="76653" spans="7:7" x14ac:dyDescent="0.2">
      <c r="G76653" s="12"/>
    </row>
    <row r="76654" spans="7:7" x14ac:dyDescent="0.2">
      <c r="G76654" s="12"/>
    </row>
    <row r="76655" spans="7:7" x14ac:dyDescent="0.2">
      <c r="G76655" s="12"/>
    </row>
    <row r="76656" spans="7:7" x14ac:dyDescent="0.2">
      <c r="G76656" s="12"/>
    </row>
    <row r="76657" spans="7:7" x14ac:dyDescent="0.2">
      <c r="G76657" s="12"/>
    </row>
    <row r="76658" spans="7:7" x14ac:dyDescent="0.2">
      <c r="G76658" s="12"/>
    </row>
    <row r="76659" spans="7:7" x14ac:dyDescent="0.2">
      <c r="G76659" s="12"/>
    </row>
    <row r="76660" spans="7:7" x14ac:dyDescent="0.2">
      <c r="G76660" s="12"/>
    </row>
    <row r="76661" spans="7:7" x14ac:dyDescent="0.2">
      <c r="G76661" s="12"/>
    </row>
    <row r="76662" spans="7:7" x14ac:dyDescent="0.2">
      <c r="G76662" s="12"/>
    </row>
    <row r="76663" spans="7:7" x14ac:dyDescent="0.2">
      <c r="G76663" s="12"/>
    </row>
    <row r="76664" spans="7:7" x14ac:dyDescent="0.2">
      <c r="G76664" s="12"/>
    </row>
    <row r="76665" spans="7:7" x14ac:dyDescent="0.2">
      <c r="G76665" s="12"/>
    </row>
    <row r="76666" spans="7:7" x14ac:dyDescent="0.2">
      <c r="G76666" s="12"/>
    </row>
    <row r="76667" spans="7:7" x14ac:dyDescent="0.2">
      <c r="G76667" s="12"/>
    </row>
    <row r="76668" spans="7:7" x14ac:dyDescent="0.2">
      <c r="G76668" s="12"/>
    </row>
    <row r="76669" spans="7:7" x14ac:dyDescent="0.2">
      <c r="G76669" s="12"/>
    </row>
    <row r="76670" spans="7:7" x14ac:dyDescent="0.2">
      <c r="G76670" s="12"/>
    </row>
    <row r="76671" spans="7:7" x14ac:dyDescent="0.2">
      <c r="G76671" s="12"/>
    </row>
    <row r="76672" spans="7:7" x14ac:dyDescent="0.2">
      <c r="G76672" s="12"/>
    </row>
    <row r="76673" spans="7:7" x14ac:dyDescent="0.2">
      <c r="G76673" s="12"/>
    </row>
    <row r="76674" spans="7:7" x14ac:dyDescent="0.2">
      <c r="G76674" s="12"/>
    </row>
    <row r="76675" spans="7:7" x14ac:dyDescent="0.2">
      <c r="G76675" s="12"/>
    </row>
    <row r="76676" spans="7:7" x14ac:dyDescent="0.2">
      <c r="G76676" s="12"/>
    </row>
    <row r="76677" spans="7:7" x14ac:dyDescent="0.2">
      <c r="G76677" s="12"/>
    </row>
    <row r="76678" spans="7:7" x14ac:dyDescent="0.2">
      <c r="G76678" s="12"/>
    </row>
    <row r="76679" spans="7:7" x14ac:dyDescent="0.2">
      <c r="G76679" s="12"/>
    </row>
    <row r="76680" spans="7:7" x14ac:dyDescent="0.2">
      <c r="G76680" s="12"/>
    </row>
    <row r="76681" spans="7:7" x14ac:dyDescent="0.2">
      <c r="G76681" s="12"/>
    </row>
    <row r="76682" spans="7:7" x14ac:dyDescent="0.2">
      <c r="G76682" s="12"/>
    </row>
    <row r="76683" spans="7:7" x14ac:dyDescent="0.2">
      <c r="G76683" s="12"/>
    </row>
    <row r="76684" spans="7:7" x14ac:dyDescent="0.2">
      <c r="G76684" s="12"/>
    </row>
    <row r="76685" spans="7:7" x14ac:dyDescent="0.2">
      <c r="G76685" s="12"/>
    </row>
    <row r="76686" spans="7:7" x14ac:dyDescent="0.2">
      <c r="G76686" s="12"/>
    </row>
    <row r="76687" spans="7:7" x14ac:dyDescent="0.2">
      <c r="G76687" s="12"/>
    </row>
    <row r="76688" spans="7:7" x14ac:dyDescent="0.2">
      <c r="G76688" s="12"/>
    </row>
    <row r="76689" spans="7:7" x14ac:dyDescent="0.2">
      <c r="G76689" s="12"/>
    </row>
    <row r="76690" spans="7:7" x14ac:dyDescent="0.2">
      <c r="G76690" s="12"/>
    </row>
    <row r="76691" spans="7:7" x14ac:dyDescent="0.2">
      <c r="G76691" s="12"/>
    </row>
    <row r="76692" spans="7:7" x14ac:dyDescent="0.2">
      <c r="G76692" s="12"/>
    </row>
    <row r="76693" spans="7:7" x14ac:dyDescent="0.2">
      <c r="G76693" s="12"/>
    </row>
    <row r="76694" spans="7:7" x14ac:dyDescent="0.2">
      <c r="G76694" s="12"/>
    </row>
    <row r="76695" spans="7:7" x14ac:dyDescent="0.2">
      <c r="G76695" s="12"/>
    </row>
    <row r="76696" spans="7:7" x14ac:dyDescent="0.2">
      <c r="G76696" s="12"/>
    </row>
    <row r="76697" spans="7:7" x14ac:dyDescent="0.2">
      <c r="G76697" s="12"/>
    </row>
    <row r="76698" spans="7:7" x14ac:dyDescent="0.2">
      <c r="G76698" s="12"/>
    </row>
    <row r="76699" spans="7:7" x14ac:dyDescent="0.2">
      <c r="G76699" s="12"/>
    </row>
    <row r="76700" spans="7:7" x14ac:dyDescent="0.2">
      <c r="G76700" s="12"/>
    </row>
    <row r="76701" spans="7:7" x14ac:dyDescent="0.2">
      <c r="G76701" s="12"/>
    </row>
    <row r="76702" spans="7:7" x14ac:dyDescent="0.2">
      <c r="G76702" s="12"/>
    </row>
    <row r="76703" spans="7:7" x14ac:dyDescent="0.2">
      <c r="G76703" s="12"/>
    </row>
    <row r="76704" spans="7:7" x14ac:dyDescent="0.2">
      <c r="G76704" s="12"/>
    </row>
    <row r="76705" spans="7:7" x14ac:dyDescent="0.2">
      <c r="G76705" s="12"/>
    </row>
    <row r="76706" spans="7:7" x14ac:dyDescent="0.2">
      <c r="G76706" s="12"/>
    </row>
    <row r="76707" spans="7:7" x14ac:dyDescent="0.2">
      <c r="G76707" s="12"/>
    </row>
    <row r="76708" spans="7:7" x14ac:dyDescent="0.2">
      <c r="G76708" s="12"/>
    </row>
    <row r="76709" spans="7:7" x14ac:dyDescent="0.2">
      <c r="G76709" s="12"/>
    </row>
    <row r="76710" spans="7:7" x14ac:dyDescent="0.2">
      <c r="G76710" s="12"/>
    </row>
    <row r="76711" spans="7:7" x14ac:dyDescent="0.2">
      <c r="G76711" s="12"/>
    </row>
    <row r="76712" spans="7:7" x14ac:dyDescent="0.2">
      <c r="G76712" s="12"/>
    </row>
    <row r="76713" spans="7:7" x14ac:dyDescent="0.2">
      <c r="G76713" s="12"/>
    </row>
    <row r="76714" spans="7:7" x14ac:dyDescent="0.2">
      <c r="G76714" s="12"/>
    </row>
    <row r="76715" spans="7:7" x14ac:dyDescent="0.2">
      <c r="G76715" s="12"/>
    </row>
    <row r="76716" spans="7:7" x14ac:dyDescent="0.2">
      <c r="G76716" s="12"/>
    </row>
    <row r="76717" spans="7:7" x14ac:dyDescent="0.2">
      <c r="G76717" s="12"/>
    </row>
    <row r="76718" spans="7:7" x14ac:dyDescent="0.2">
      <c r="G76718" s="12"/>
    </row>
    <row r="76719" spans="7:7" x14ac:dyDescent="0.2">
      <c r="G76719" s="12"/>
    </row>
    <row r="76720" spans="7:7" x14ac:dyDescent="0.2">
      <c r="G76720" s="12"/>
    </row>
    <row r="76721" spans="7:7" x14ac:dyDescent="0.2">
      <c r="G76721" s="12"/>
    </row>
    <row r="76722" spans="7:7" x14ac:dyDescent="0.2">
      <c r="G76722" s="12"/>
    </row>
    <row r="76723" spans="7:7" x14ac:dyDescent="0.2">
      <c r="G76723" s="12"/>
    </row>
    <row r="76724" spans="7:7" x14ac:dyDescent="0.2">
      <c r="G76724" s="12"/>
    </row>
    <row r="76725" spans="7:7" x14ac:dyDescent="0.2">
      <c r="G76725" s="12"/>
    </row>
    <row r="76726" spans="7:7" x14ac:dyDescent="0.2">
      <c r="G76726" s="12"/>
    </row>
    <row r="76727" spans="7:7" x14ac:dyDescent="0.2">
      <c r="G76727" s="12"/>
    </row>
    <row r="76728" spans="7:7" x14ac:dyDescent="0.2">
      <c r="G76728" s="12"/>
    </row>
    <row r="76729" spans="7:7" x14ac:dyDescent="0.2">
      <c r="G76729" s="12"/>
    </row>
    <row r="76730" spans="7:7" x14ac:dyDescent="0.2">
      <c r="G76730" s="12"/>
    </row>
    <row r="76731" spans="7:7" x14ac:dyDescent="0.2">
      <c r="G76731" s="12"/>
    </row>
    <row r="76732" spans="7:7" x14ac:dyDescent="0.2">
      <c r="G76732" s="12"/>
    </row>
    <row r="76733" spans="7:7" x14ac:dyDescent="0.2">
      <c r="G76733" s="12"/>
    </row>
    <row r="76734" spans="7:7" x14ac:dyDescent="0.2">
      <c r="G76734" s="12"/>
    </row>
    <row r="76735" spans="7:7" x14ac:dyDescent="0.2">
      <c r="G76735" s="12"/>
    </row>
    <row r="76736" spans="7:7" x14ac:dyDescent="0.2">
      <c r="G76736" s="12"/>
    </row>
    <row r="76737" spans="7:7" x14ac:dyDescent="0.2">
      <c r="G76737" s="12"/>
    </row>
    <row r="76738" spans="7:7" x14ac:dyDescent="0.2">
      <c r="G76738" s="12"/>
    </row>
    <row r="76739" spans="7:7" x14ac:dyDescent="0.2">
      <c r="G76739" s="12"/>
    </row>
    <row r="76740" spans="7:7" x14ac:dyDescent="0.2">
      <c r="G76740" s="12"/>
    </row>
    <row r="76741" spans="7:7" x14ac:dyDescent="0.2">
      <c r="G76741" s="12"/>
    </row>
    <row r="76742" spans="7:7" x14ac:dyDescent="0.2">
      <c r="G76742" s="12"/>
    </row>
    <row r="76743" spans="7:7" x14ac:dyDescent="0.2">
      <c r="G76743" s="12"/>
    </row>
    <row r="76744" spans="7:7" x14ac:dyDescent="0.2">
      <c r="G76744" s="12"/>
    </row>
    <row r="76745" spans="7:7" x14ac:dyDescent="0.2">
      <c r="G76745" s="12"/>
    </row>
    <row r="76746" spans="7:7" x14ac:dyDescent="0.2">
      <c r="G76746" s="12"/>
    </row>
    <row r="76747" spans="7:7" x14ac:dyDescent="0.2">
      <c r="G76747" s="12"/>
    </row>
    <row r="76748" spans="7:7" x14ac:dyDescent="0.2">
      <c r="G76748" s="12"/>
    </row>
    <row r="76749" spans="7:7" x14ac:dyDescent="0.2">
      <c r="G76749" s="12"/>
    </row>
    <row r="76750" spans="7:7" x14ac:dyDescent="0.2">
      <c r="G76750" s="12"/>
    </row>
    <row r="76751" spans="7:7" x14ac:dyDescent="0.2">
      <c r="G76751" s="12"/>
    </row>
    <row r="76752" spans="7:7" x14ac:dyDescent="0.2">
      <c r="G76752" s="12"/>
    </row>
    <row r="76753" spans="7:7" x14ac:dyDescent="0.2">
      <c r="G76753" s="12"/>
    </row>
    <row r="76754" spans="7:7" x14ac:dyDescent="0.2">
      <c r="G76754" s="12"/>
    </row>
    <row r="76755" spans="7:7" x14ac:dyDescent="0.2">
      <c r="G76755" s="12"/>
    </row>
    <row r="76756" spans="7:7" x14ac:dyDescent="0.2">
      <c r="G76756" s="12"/>
    </row>
    <row r="76757" spans="7:7" x14ac:dyDescent="0.2">
      <c r="G76757" s="12"/>
    </row>
    <row r="76758" spans="7:7" x14ac:dyDescent="0.2">
      <c r="G76758" s="12"/>
    </row>
    <row r="76759" spans="7:7" x14ac:dyDescent="0.2">
      <c r="G76759" s="12"/>
    </row>
    <row r="76760" spans="7:7" x14ac:dyDescent="0.2">
      <c r="G76760" s="12"/>
    </row>
    <row r="76761" spans="7:7" x14ac:dyDescent="0.2">
      <c r="G76761" s="12"/>
    </row>
    <row r="76762" spans="7:7" x14ac:dyDescent="0.2">
      <c r="G76762" s="12"/>
    </row>
    <row r="76763" spans="7:7" x14ac:dyDescent="0.2">
      <c r="G76763" s="12"/>
    </row>
    <row r="76764" spans="7:7" x14ac:dyDescent="0.2">
      <c r="G76764" s="12"/>
    </row>
    <row r="76765" spans="7:7" x14ac:dyDescent="0.2">
      <c r="G76765" s="12"/>
    </row>
    <row r="76766" spans="7:7" x14ac:dyDescent="0.2">
      <c r="G76766" s="12"/>
    </row>
    <row r="76767" spans="7:7" x14ac:dyDescent="0.2">
      <c r="G76767" s="12"/>
    </row>
    <row r="76768" spans="7:7" x14ac:dyDescent="0.2">
      <c r="G76768" s="12"/>
    </row>
    <row r="76769" spans="7:7" x14ac:dyDescent="0.2">
      <c r="G76769" s="12"/>
    </row>
    <row r="76770" spans="7:7" x14ac:dyDescent="0.2">
      <c r="G76770" s="12"/>
    </row>
    <row r="76771" spans="7:7" x14ac:dyDescent="0.2">
      <c r="G76771" s="12"/>
    </row>
    <row r="76772" spans="7:7" x14ac:dyDescent="0.2">
      <c r="G76772" s="12"/>
    </row>
    <row r="76773" spans="7:7" x14ac:dyDescent="0.2">
      <c r="G76773" s="12"/>
    </row>
    <row r="76774" spans="7:7" x14ac:dyDescent="0.2">
      <c r="G76774" s="12"/>
    </row>
    <row r="76775" spans="7:7" x14ac:dyDescent="0.2">
      <c r="G76775" s="12"/>
    </row>
    <row r="76776" spans="7:7" x14ac:dyDescent="0.2">
      <c r="G76776" s="12"/>
    </row>
    <row r="76777" spans="7:7" x14ac:dyDescent="0.2">
      <c r="G76777" s="12"/>
    </row>
    <row r="76778" spans="7:7" x14ac:dyDescent="0.2">
      <c r="G76778" s="12"/>
    </row>
    <row r="76779" spans="7:7" x14ac:dyDescent="0.2">
      <c r="G76779" s="12"/>
    </row>
    <row r="76780" spans="7:7" x14ac:dyDescent="0.2">
      <c r="G76780" s="12"/>
    </row>
    <row r="76781" spans="7:7" x14ac:dyDescent="0.2">
      <c r="G76781" s="12"/>
    </row>
    <row r="76782" spans="7:7" x14ac:dyDescent="0.2">
      <c r="G76782" s="12"/>
    </row>
    <row r="76783" spans="7:7" x14ac:dyDescent="0.2">
      <c r="G76783" s="12"/>
    </row>
    <row r="76784" spans="7:7" x14ac:dyDescent="0.2">
      <c r="G76784" s="12"/>
    </row>
    <row r="76785" spans="7:7" x14ac:dyDescent="0.2">
      <c r="G76785" s="12"/>
    </row>
    <row r="76786" spans="7:7" x14ac:dyDescent="0.2">
      <c r="G76786" s="12"/>
    </row>
    <row r="76787" spans="7:7" x14ac:dyDescent="0.2">
      <c r="G76787" s="12"/>
    </row>
    <row r="76788" spans="7:7" x14ac:dyDescent="0.2">
      <c r="G76788" s="12"/>
    </row>
    <row r="76789" spans="7:7" x14ac:dyDescent="0.2">
      <c r="G76789" s="12"/>
    </row>
    <row r="76790" spans="7:7" x14ac:dyDescent="0.2">
      <c r="G76790" s="12"/>
    </row>
    <row r="76791" spans="7:7" x14ac:dyDescent="0.2">
      <c r="G76791" s="12"/>
    </row>
    <row r="76792" spans="7:7" x14ac:dyDescent="0.2">
      <c r="G76792" s="12"/>
    </row>
    <row r="76793" spans="7:7" x14ac:dyDescent="0.2">
      <c r="G76793" s="12"/>
    </row>
    <row r="76794" spans="7:7" x14ac:dyDescent="0.2">
      <c r="G76794" s="12"/>
    </row>
    <row r="76795" spans="7:7" x14ac:dyDescent="0.2">
      <c r="G76795" s="12"/>
    </row>
    <row r="76796" spans="7:7" x14ac:dyDescent="0.2">
      <c r="G76796" s="12"/>
    </row>
    <row r="76797" spans="7:7" x14ac:dyDescent="0.2">
      <c r="G76797" s="12"/>
    </row>
    <row r="76798" spans="7:7" x14ac:dyDescent="0.2">
      <c r="G76798" s="12"/>
    </row>
    <row r="76799" spans="7:7" x14ac:dyDescent="0.2">
      <c r="G76799" s="12"/>
    </row>
    <row r="76800" spans="7:7" x14ac:dyDescent="0.2">
      <c r="G76800" s="12"/>
    </row>
    <row r="76801" spans="7:7" x14ac:dyDescent="0.2">
      <c r="G76801" s="12"/>
    </row>
    <row r="76802" spans="7:7" x14ac:dyDescent="0.2">
      <c r="G76802" s="12"/>
    </row>
    <row r="76803" spans="7:7" x14ac:dyDescent="0.2">
      <c r="G76803" s="12"/>
    </row>
    <row r="76804" spans="7:7" x14ac:dyDescent="0.2">
      <c r="G76804" s="12"/>
    </row>
    <row r="76805" spans="7:7" x14ac:dyDescent="0.2">
      <c r="G76805" s="12"/>
    </row>
    <row r="76806" spans="7:7" x14ac:dyDescent="0.2">
      <c r="G76806" s="12"/>
    </row>
    <row r="76807" spans="7:7" x14ac:dyDescent="0.2">
      <c r="G76807" s="12"/>
    </row>
    <row r="76808" spans="7:7" x14ac:dyDescent="0.2">
      <c r="G76808" s="12"/>
    </row>
    <row r="76809" spans="7:7" x14ac:dyDescent="0.2">
      <c r="G76809" s="12"/>
    </row>
    <row r="76810" spans="7:7" x14ac:dyDescent="0.2">
      <c r="G76810" s="12"/>
    </row>
    <row r="76811" spans="7:7" x14ac:dyDescent="0.2">
      <c r="G76811" s="12"/>
    </row>
    <row r="76812" spans="7:7" x14ac:dyDescent="0.2">
      <c r="G76812" s="12"/>
    </row>
    <row r="76813" spans="7:7" x14ac:dyDescent="0.2">
      <c r="G76813" s="12"/>
    </row>
    <row r="76814" spans="7:7" x14ac:dyDescent="0.2">
      <c r="G76814" s="12"/>
    </row>
    <row r="76815" spans="7:7" x14ac:dyDescent="0.2">
      <c r="G76815" s="12"/>
    </row>
    <row r="76816" spans="7:7" x14ac:dyDescent="0.2">
      <c r="G76816" s="12"/>
    </row>
    <row r="76817" spans="7:7" x14ac:dyDescent="0.2">
      <c r="G76817" s="12"/>
    </row>
    <row r="76818" spans="7:7" x14ac:dyDescent="0.2">
      <c r="G76818" s="12"/>
    </row>
    <row r="76819" spans="7:7" x14ac:dyDescent="0.2">
      <c r="G76819" s="12"/>
    </row>
    <row r="76820" spans="7:7" x14ac:dyDescent="0.2">
      <c r="G76820" s="12"/>
    </row>
    <row r="76821" spans="7:7" x14ac:dyDescent="0.2">
      <c r="G76821" s="12"/>
    </row>
    <row r="76822" spans="7:7" x14ac:dyDescent="0.2">
      <c r="G76822" s="12"/>
    </row>
    <row r="76823" spans="7:7" x14ac:dyDescent="0.2">
      <c r="G76823" s="12"/>
    </row>
    <row r="76824" spans="7:7" x14ac:dyDescent="0.2">
      <c r="G76824" s="12"/>
    </row>
    <row r="76825" spans="7:7" x14ac:dyDescent="0.2">
      <c r="G76825" s="12"/>
    </row>
    <row r="76826" spans="7:7" x14ac:dyDescent="0.2">
      <c r="G76826" s="12"/>
    </row>
    <row r="76827" spans="7:7" x14ac:dyDescent="0.2">
      <c r="G76827" s="12"/>
    </row>
    <row r="76828" spans="7:7" x14ac:dyDescent="0.2">
      <c r="G76828" s="12"/>
    </row>
    <row r="76829" spans="7:7" x14ac:dyDescent="0.2">
      <c r="G76829" s="12"/>
    </row>
    <row r="76830" spans="7:7" x14ac:dyDescent="0.2">
      <c r="G76830" s="12"/>
    </row>
    <row r="76831" spans="7:7" x14ac:dyDescent="0.2">
      <c r="G76831" s="12"/>
    </row>
    <row r="76832" spans="7:7" x14ac:dyDescent="0.2">
      <c r="G76832" s="12"/>
    </row>
    <row r="76833" spans="7:7" x14ac:dyDescent="0.2">
      <c r="G76833" s="12"/>
    </row>
    <row r="76834" spans="7:7" x14ac:dyDescent="0.2">
      <c r="G76834" s="12"/>
    </row>
    <row r="76835" spans="7:7" x14ac:dyDescent="0.2">
      <c r="G76835" s="12"/>
    </row>
    <row r="76836" spans="7:7" x14ac:dyDescent="0.2">
      <c r="G76836" s="12"/>
    </row>
    <row r="76837" spans="7:7" x14ac:dyDescent="0.2">
      <c r="G76837" s="12"/>
    </row>
    <row r="76838" spans="7:7" x14ac:dyDescent="0.2">
      <c r="G76838" s="12"/>
    </row>
    <row r="76839" spans="7:7" x14ac:dyDescent="0.2">
      <c r="G76839" s="12"/>
    </row>
    <row r="76840" spans="7:7" x14ac:dyDescent="0.2">
      <c r="G76840" s="12"/>
    </row>
    <row r="76841" spans="7:7" x14ac:dyDescent="0.2">
      <c r="G76841" s="12"/>
    </row>
    <row r="76842" spans="7:7" x14ac:dyDescent="0.2">
      <c r="G76842" s="12"/>
    </row>
    <row r="76843" spans="7:7" x14ac:dyDescent="0.2">
      <c r="G76843" s="12"/>
    </row>
    <row r="76844" spans="7:7" x14ac:dyDescent="0.2">
      <c r="G76844" s="12"/>
    </row>
    <row r="76845" spans="7:7" x14ac:dyDescent="0.2">
      <c r="G76845" s="12"/>
    </row>
    <row r="76846" spans="7:7" x14ac:dyDescent="0.2">
      <c r="G76846" s="12"/>
    </row>
    <row r="76847" spans="7:7" x14ac:dyDescent="0.2">
      <c r="G76847" s="12"/>
    </row>
    <row r="76848" spans="7:7" x14ac:dyDescent="0.2">
      <c r="G76848" s="12"/>
    </row>
    <row r="76849" spans="7:7" x14ac:dyDescent="0.2">
      <c r="G76849" s="12"/>
    </row>
    <row r="76850" spans="7:7" x14ac:dyDescent="0.2">
      <c r="G76850" s="12"/>
    </row>
    <row r="76851" spans="7:7" x14ac:dyDescent="0.2">
      <c r="G76851" s="12"/>
    </row>
    <row r="76852" spans="7:7" x14ac:dyDescent="0.2">
      <c r="G76852" s="12"/>
    </row>
    <row r="76853" spans="7:7" x14ac:dyDescent="0.2">
      <c r="G76853" s="12"/>
    </row>
    <row r="76854" spans="7:7" x14ac:dyDescent="0.2">
      <c r="G76854" s="12"/>
    </row>
    <row r="76855" spans="7:7" x14ac:dyDescent="0.2">
      <c r="G76855" s="12"/>
    </row>
    <row r="76856" spans="7:7" x14ac:dyDescent="0.2">
      <c r="G76856" s="12"/>
    </row>
    <row r="76857" spans="7:7" x14ac:dyDescent="0.2">
      <c r="G76857" s="12"/>
    </row>
    <row r="76858" spans="7:7" x14ac:dyDescent="0.2">
      <c r="G76858" s="12"/>
    </row>
    <row r="76859" spans="7:7" x14ac:dyDescent="0.2">
      <c r="G76859" s="12"/>
    </row>
    <row r="76860" spans="7:7" x14ac:dyDescent="0.2">
      <c r="G76860" s="12"/>
    </row>
    <row r="76861" spans="7:7" x14ac:dyDescent="0.2">
      <c r="G76861" s="12"/>
    </row>
    <row r="76862" spans="7:7" x14ac:dyDescent="0.2">
      <c r="G76862" s="12"/>
    </row>
    <row r="76863" spans="7:7" x14ac:dyDescent="0.2">
      <c r="G76863" s="12"/>
    </row>
    <row r="76864" spans="7:7" x14ac:dyDescent="0.2">
      <c r="G76864" s="12"/>
    </row>
    <row r="76865" spans="7:7" x14ac:dyDescent="0.2">
      <c r="G76865" s="12"/>
    </row>
    <row r="76866" spans="7:7" x14ac:dyDescent="0.2">
      <c r="G76866" s="12"/>
    </row>
    <row r="76867" spans="7:7" x14ac:dyDescent="0.2">
      <c r="G76867" s="12"/>
    </row>
    <row r="76868" spans="7:7" x14ac:dyDescent="0.2">
      <c r="G76868" s="12"/>
    </row>
    <row r="76869" spans="7:7" x14ac:dyDescent="0.2">
      <c r="G76869" s="12"/>
    </row>
    <row r="76870" spans="7:7" x14ac:dyDescent="0.2">
      <c r="G76870" s="12"/>
    </row>
    <row r="76871" spans="7:7" x14ac:dyDescent="0.2">
      <c r="G76871" s="12"/>
    </row>
    <row r="76872" spans="7:7" x14ac:dyDescent="0.2">
      <c r="G76872" s="12"/>
    </row>
    <row r="76873" spans="7:7" x14ac:dyDescent="0.2">
      <c r="G76873" s="12"/>
    </row>
    <row r="76874" spans="7:7" x14ac:dyDescent="0.2">
      <c r="G76874" s="12"/>
    </row>
    <row r="76875" spans="7:7" x14ac:dyDescent="0.2">
      <c r="G76875" s="12"/>
    </row>
    <row r="76876" spans="7:7" x14ac:dyDescent="0.2">
      <c r="G76876" s="12"/>
    </row>
    <row r="76877" spans="7:7" x14ac:dyDescent="0.2">
      <c r="G76877" s="12"/>
    </row>
    <row r="76878" spans="7:7" x14ac:dyDescent="0.2">
      <c r="G76878" s="12"/>
    </row>
    <row r="76879" spans="7:7" x14ac:dyDescent="0.2">
      <c r="G76879" s="12"/>
    </row>
    <row r="76880" spans="7:7" x14ac:dyDescent="0.2">
      <c r="G76880" s="12"/>
    </row>
    <row r="76881" spans="7:7" x14ac:dyDescent="0.2">
      <c r="G76881" s="12"/>
    </row>
    <row r="76882" spans="7:7" x14ac:dyDescent="0.2">
      <c r="G76882" s="12"/>
    </row>
    <row r="76883" spans="7:7" x14ac:dyDescent="0.2">
      <c r="G76883" s="12"/>
    </row>
    <row r="76884" spans="7:7" x14ac:dyDescent="0.2">
      <c r="G76884" s="12"/>
    </row>
    <row r="76885" spans="7:7" x14ac:dyDescent="0.2">
      <c r="G76885" s="12"/>
    </row>
    <row r="76886" spans="7:7" x14ac:dyDescent="0.2">
      <c r="G76886" s="12"/>
    </row>
    <row r="76887" spans="7:7" x14ac:dyDescent="0.2">
      <c r="G76887" s="12"/>
    </row>
    <row r="76888" spans="7:7" x14ac:dyDescent="0.2">
      <c r="G76888" s="12"/>
    </row>
    <row r="76889" spans="7:7" x14ac:dyDescent="0.2">
      <c r="G76889" s="12"/>
    </row>
    <row r="76890" spans="7:7" x14ac:dyDescent="0.2">
      <c r="G76890" s="12"/>
    </row>
    <row r="76891" spans="7:7" x14ac:dyDescent="0.2">
      <c r="G76891" s="12"/>
    </row>
    <row r="76892" spans="7:7" x14ac:dyDescent="0.2">
      <c r="G76892" s="12"/>
    </row>
    <row r="76893" spans="7:7" x14ac:dyDescent="0.2">
      <c r="G76893" s="12"/>
    </row>
    <row r="76894" spans="7:7" x14ac:dyDescent="0.2">
      <c r="G76894" s="12"/>
    </row>
    <row r="76895" spans="7:7" x14ac:dyDescent="0.2">
      <c r="G76895" s="12"/>
    </row>
    <row r="76896" spans="7:7" x14ac:dyDescent="0.2">
      <c r="G76896" s="12"/>
    </row>
    <row r="76897" spans="7:7" x14ac:dyDescent="0.2">
      <c r="G76897" s="12"/>
    </row>
    <row r="76898" spans="7:7" x14ac:dyDescent="0.2">
      <c r="G76898" s="12"/>
    </row>
    <row r="76899" spans="7:7" x14ac:dyDescent="0.2">
      <c r="G76899" s="12"/>
    </row>
    <row r="76900" spans="7:7" x14ac:dyDescent="0.2">
      <c r="G76900" s="12"/>
    </row>
    <row r="76901" spans="7:7" x14ac:dyDescent="0.2">
      <c r="G76901" s="12"/>
    </row>
    <row r="76902" spans="7:7" x14ac:dyDescent="0.2">
      <c r="G76902" s="12"/>
    </row>
    <row r="76903" spans="7:7" x14ac:dyDescent="0.2">
      <c r="G76903" s="12"/>
    </row>
    <row r="76904" spans="7:7" x14ac:dyDescent="0.2">
      <c r="G76904" s="12"/>
    </row>
    <row r="76905" spans="7:7" x14ac:dyDescent="0.2">
      <c r="G76905" s="12"/>
    </row>
    <row r="76906" spans="7:7" x14ac:dyDescent="0.2">
      <c r="G76906" s="12"/>
    </row>
    <row r="76907" spans="7:7" x14ac:dyDescent="0.2">
      <c r="G76907" s="12"/>
    </row>
    <row r="76908" spans="7:7" x14ac:dyDescent="0.2">
      <c r="G76908" s="12"/>
    </row>
    <row r="76909" spans="7:7" x14ac:dyDescent="0.2">
      <c r="G76909" s="12"/>
    </row>
    <row r="76910" spans="7:7" x14ac:dyDescent="0.2">
      <c r="G76910" s="12"/>
    </row>
    <row r="76911" spans="7:7" x14ac:dyDescent="0.2">
      <c r="G76911" s="12"/>
    </row>
    <row r="76912" spans="7:7" x14ac:dyDescent="0.2">
      <c r="G76912" s="12"/>
    </row>
    <row r="76913" spans="7:7" x14ac:dyDescent="0.2">
      <c r="G76913" s="12"/>
    </row>
    <row r="76914" spans="7:7" x14ac:dyDescent="0.2">
      <c r="G76914" s="12"/>
    </row>
    <row r="76915" spans="7:7" x14ac:dyDescent="0.2">
      <c r="G76915" s="12"/>
    </row>
    <row r="76916" spans="7:7" x14ac:dyDescent="0.2">
      <c r="G76916" s="12"/>
    </row>
    <row r="76917" spans="7:7" x14ac:dyDescent="0.2">
      <c r="G76917" s="12"/>
    </row>
    <row r="76918" spans="7:7" x14ac:dyDescent="0.2">
      <c r="G76918" s="12"/>
    </row>
    <row r="76919" spans="7:7" x14ac:dyDescent="0.2">
      <c r="G76919" s="12"/>
    </row>
    <row r="76920" spans="7:7" x14ac:dyDescent="0.2">
      <c r="G76920" s="12"/>
    </row>
    <row r="76921" spans="7:7" x14ac:dyDescent="0.2">
      <c r="G76921" s="12"/>
    </row>
    <row r="76922" spans="7:7" x14ac:dyDescent="0.2">
      <c r="G76922" s="12"/>
    </row>
    <row r="76923" spans="7:7" x14ac:dyDescent="0.2">
      <c r="G76923" s="12"/>
    </row>
    <row r="76924" spans="7:7" x14ac:dyDescent="0.2">
      <c r="G76924" s="12"/>
    </row>
    <row r="76925" spans="7:7" x14ac:dyDescent="0.2">
      <c r="G76925" s="12"/>
    </row>
    <row r="76926" spans="7:7" x14ac:dyDescent="0.2">
      <c r="G76926" s="12"/>
    </row>
    <row r="76927" spans="7:7" x14ac:dyDescent="0.2">
      <c r="G76927" s="12"/>
    </row>
    <row r="76928" spans="7:7" x14ac:dyDescent="0.2">
      <c r="G76928" s="12"/>
    </row>
    <row r="76929" spans="7:7" x14ac:dyDescent="0.2">
      <c r="G76929" s="12"/>
    </row>
    <row r="76930" spans="7:7" x14ac:dyDescent="0.2">
      <c r="G76930" s="12"/>
    </row>
    <row r="76931" spans="7:7" x14ac:dyDescent="0.2">
      <c r="G76931" s="12"/>
    </row>
    <row r="76932" spans="7:7" x14ac:dyDescent="0.2">
      <c r="G76932" s="12"/>
    </row>
    <row r="76933" spans="7:7" x14ac:dyDescent="0.2">
      <c r="G76933" s="12"/>
    </row>
    <row r="76934" spans="7:7" x14ac:dyDescent="0.2">
      <c r="G76934" s="12"/>
    </row>
    <row r="76935" spans="7:7" x14ac:dyDescent="0.2">
      <c r="G76935" s="12"/>
    </row>
    <row r="76936" spans="7:7" x14ac:dyDescent="0.2">
      <c r="G76936" s="12"/>
    </row>
    <row r="76937" spans="7:7" x14ac:dyDescent="0.2">
      <c r="G76937" s="12"/>
    </row>
    <row r="76938" spans="7:7" x14ac:dyDescent="0.2">
      <c r="G76938" s="12"/>
    </row>
    <row r="76939" spans="7:7" x14ac:dyDescent="0.2">
      <c r="G76939" s="12"/>
    </row>
    <row r="76940" spans="7:7" x14ac:dyDescent="0.2">
      <c r="G76940" s="12"/>
    </row>
    <row r="76941" spans="7:7" x14ac:dyDescent="0.2">
      <c r="G76941" s="12"/>
    </row>
    <row r="76942" spans="7:7" x14ac:dyDescent="0.2">
      <c r="G76942" s="12"/>
    </row>
    <row r="76943" spans="7:7" x14ac:dyDescent="0.2">
      <c r="G76943" s="12"/>
    </row>
    <row r="76944" spans="7:7" x14ac:dyDescent="0.2">
      <c r="G76944" s="12"/>
    </row>
    <row r="76945" spans="7:7" x14ac:dyDescent="0.2">
      <c r="G76945" s="12"/>
    </row>
    <row r="76946" spans="7:7" x14ac:dyDescent="0.2">
      <c r="G76946" s="12"/>
    </row>
    <row r="76947" spans="7:7" x14ac:dyDescent="0.2">
      <c r="G76947" s="12"/>
    </row>
    <row r="76948" spans="7:7" x14ac:dyDescent="0.2">
      <c r="G76948" s="12"/>
    </row>
    <row r="76949" spans="7:7" x14ac:dyDescent="0.2">
      <c r="G76949" s="12"/>
    </row>
    <row r="76950" spans="7:7" x14ac:dyDescent="0.2">
      <c r="G76950" s="12"/>
    </row>
    <row r="76951" spans="7:7" x14ac:dyDescent="0.2">
      <c r="G76951" s="12"/>
    </row>
    <row r="76952" spans="7:7" x14ac:dyDescent="0.2">
      <c r="G76952" s="12"/>
    </row>
    <row r="76953" spans="7:7" x14ac:dyDescent="0.2">
      <c r="G76953" s="12"/>
    </row>
    <row r="76954" spans="7:7" x14ac:dyDescent="0.2">
      <c r="G76954" s="12"/>
    </row>
    <row r="76955" spans="7:7" x14ac:dyDescent="0.2">
      <c r="G76955" s="12"/>
    </row>
    <row r="76956" spans="7:7" x14ac:dyDescent="0.2">
      <c r="G76956" s="12"/>
    </row>
    <row r="76957" spans="7:7" x14ac:dyDescent="0.2">
      <c r="G76957" s="12"/>
    </row>
    <row r="76958" spans="7:7" x14ac:dyDescent="0.2">
      <c r="G76958" s="12"/>
    </row>
    <row r="76959" spans="7:7" x14ac:dyDescent="0.2">
      <c r="G76959" s="12"/>
    </row>
    <row r="76960" spans="7:7" x14ac:dyDescent="0.2">
      <c r="G76960" s="12"/>
    </row>
    <row r="76961" spans="7:7" x14ac:dyDescent="0.2">
      <c r="G76961" s="12"/>
    </row>
    <row r="76962" spans="7:7" x14ac:dyDescent="0.2">
      <c r="G76962" s="12"/>
    </row>
    <row r="76963" spans="7:7" x14ac:dyDescent="0.2">
      <c r="G76963" s="12"/>
    </row>
    <row r="76964" spans="7:7" x14ac:dyDescent="0.2">
      <c r="G76964" s="12"/>
    </row>
    <row r="76965" spans="7:7" x14ac:dyDescent="0.2">
      <c r="G76965" s="12"/>
    </row>
    <row r="76966" spans="7:7" x14ac:dyDescent="0.2">
      <c r="G76966" s="12"/>
    </row>
    <row r="76967" spans="7:7" x14ac:dyDescent="0.2">
      <c r="G76967" s="12"/>
    </row>
    <row r="76968" spans="7:7" x14ac:dyDescent="0.2">
      <c r="G76968" s="12"/>
    </row>
    <row r="76969" spans="7:7" x14ac:dyDescent="0.2">
      <c r="G76969" s="12"/>
    </row>
    <row r="76970" spans="7:7" x14ac:dyDescent="0.2">
      <c r="G76970" s="12"/>
    </row>
    <row r="76971" spans="7:7" x14ac:dyDescent="0.2">
      <c r="G76971" s="12"/>
    </row>
    <row r="76972" spans="7:7" x14ac:dyDescent="0.2">
      <c r="G76972" s="12"/>
    </row>
    <row r="76973" spans="7:7" x14ac:dyDescent="0.2">
      <c r="G76973" s="12"/>
    </row>
    <row r="76974" spans="7:7" x14ac:dyDescent="0.2">
      <c r="G76974" s="12"/>
    </row>
    <row r="76975" spans="7:7" x14ac:dyDescent="0.2">
      <c r="G76975" s="12"/>
    </row>
    <row r="76976" spans="7:7" x14ac:dyDescent="0.2">
      <c r="G76976" s="12"/>
    </row>
    <row r="76977" spans="7:7" x14ac:dyDescent="0.2">
      <c r="G76977" s="12"/>
    </row>
    <row r="76978" spans="7:7" x14ac:dyDescent="0.2">
      <c r="G76978" s="12"/>
    </row>
    <row r="76979" spans="7:7" x14ac:dyDescent="0.2">
      <c r="G76979" s="12"/>
    </row>
    <row r="76980" spans="7:7" x14ac:dyDescent="0.2">
      <c r="G76980" s="12"/>
    </row>
    <row r="76981" spans="7:7" x14ac:dyDescent="0.2">
      <c r="G76981" s="12"/>
    </row>
    <row r="76982" spans="7:7" x14ac:dyDescent="0.2">
      <c r="G76982" s="12"/>
    </row>
    <row r="76983" spans="7:7" x14ac:dyDescent="0.2">
      <c r="G76983" s="12"/>
    </row>
    <row r="76984" spans="7:7" x14ac:dyDescent="0.2">
      <c r="G76984" s="12"/>
    </row>
    <row r="76985" spans="7:7" x14ac:dyDescent="0.2">
      <c r="G76985" s="12"/>
    </row>
    <row r="76986" spans="7:7" x14ac:dyDescent="0.2">
      <c r="G76986" s="12"/>
    </row>
    <row r="76987" spans="7:7" x14ac:dyDescent="0.2">
      <c r="G76987" s="12"/>
    </row>
    <row r="76988" spans="7:7" x14ac:dyDescent="0.2">
      <c r="G76988" s="12"/>
    </row>
    <row r="76989" spans="7:7" x14ac:dyDescent="0.2">
      <c r="G76989" s="12"/>
    </row>
    <row r="76990" spans="7:7" x14ac:dyDescent="0.2">
      <c r="G76990" s="12"/>
    </row>
    <row r="76991" spans="7:7" x14ac:dyDescent="0.2">
      <c r="G76991" s="12"/>
    </row>
    <row r="76992" spans="7:7" x14ac:dyDescent="0.2">
      <c r="G76992" s="12"/>
    </row>
    <row r="76993" spans="7:7" x14ac:dyDescent="0.2">
      <c r="G76993" s="12"/>
    </row>
    <row r="76994" spans="7:7" x14ac:dyDescent="0.2">
      <c r="G76994" s="12"/>
    </row>
    <row r="76995" spans="7:7" x14ac:dyDescent="0.2">
      <c r="G76995" s="12"/>
    </row>
    <row r="76996" spans="7:7" x14ac:dyDescent="0.2">
      <c r="G76996" s="12"/>
    </row>
    <row r="76997" spans="7:7" x14ac:dyDescent="0.2">
      <c r="G76997" s="12"/>
    </row>
    <row r="76998" spans="7:7" x14ac:dyDescent="0.2">
      <c r="G76998" s="12"/>
    </row>
    <row r="76999" spans="7:7" x14ac:dyDescent="0.2">
      <c r="G76999" s="12"/>
    </row>
    <row r="77000" spans="7:7" x14ac:dyDescent="0.2">
      <c r="G77000" s="12"/>
    </row>
    <row r="77001" spans="7:7" x14ac:dyDescent="0.2">
      <c r="G77001" s="12"/>
    </row>
    <row r="77002" spans="7:7" x14ac:dyDescent="0.2">
      <c r="G77002" s="12"/>
    </row>
    <row r="77003" spans="7:7" x14ac:dyDescent="0.2">
      <c r="G77003" s="12"/>
    </row>
    <row r="77004" spans="7:7" x14ac:dyDescent="0.2">
      <c r="G77004" s="12"/>
    </row>
    <row r="77005" spans="7:7" x14ac:dyDescent="0.2">
      <c r="G77005" s="12"/>
    </row>
    <row r="77006" spans="7:7" x14ac:dyDescent="0.2">
      <c r="G77006" s="12"/>
    </row>
    <row r="77007" spans="7:7" x14ac:dyDescent="0.2">
      <c r="G77007" s="12"/>
    </row>
    <row r="77008" spans="7:7" x14ac:dyDescent="0.2">
      <c r="G77008" s="12"/>
    </row>
    <row r="77009" spans="7:7" x14ac:dyDescent="0.2">
      <c r="G77009" s="12"/>
    </row>
    <row r="77010" spans="7:7" x14ac:dyDescent="0.2">
      <c r="G77010" s="12"/>
    </row>
    <row r="77011" spans="7:7" x14ac:dyDescent="0.2">
      <c r="G77011" s="12"/>
    </row>
    <row r="77012" spans="7:7" x14ac:dyDescent="0.2">
      <c r="G77012" s="12"/>
    </row>
    <row r="77013" spans="7:7" x14ac:dyDescent="0.2">
      <c r="G77013" s="12"/>
    </row>
    <row r="77014" spans="7:7" x14ac:dyDescent="0.2">
      <c r="G77014" s="12"/>
    </row>
    <row r="77015" spans="7:7" x14ac:dyDescent="0.2">
      <c r="G77015" s="12"/>
    </row>
    <row r="77016" spans="7:7" x14ac:dyDescent="0.2">
      <c r="G77016" s="12"/>
    </row>
    <row r="77017" spans="7:7" x14ac:dyDescent="0.2">
      <c r="G77017" s="12"/>
    </row>
    <row r="77018" spans="7:7" x14ac:dyDescent="0.2">
      <c r="G77018" s="12"/>
    </row>
    <row r="77019" spans="7:7" x14ac:dyDescent="0.2">
      <c r="G77019" s="12"/>
    </row>
    <row r="77020" spans="7:7" x14ac:dyDescent="0.2">
      <c r="G77020" s="12"/>
    </row>
    <row r="77021" spans="7:7" x14ac:dyDescent="0.2">
      <c r="G77021" s="12"/>
    </row>
    <row r="77022" spans="7:7" x14ac:dyDescent="0.2">
      <c r="G77022" s="12"/>
    </row>
    <row r="77023" spans="7:7" x14ac:dyDescent="0.2">
      <c r="G77023" s="12"/>
    </row>
    <row r="77024" spans="7:7" x14ac:dyDescent="0.2">
      <c r="G77024" s="12"/>
    </row>
    <row r="77025" spans="7:7" x14ac:dyDescent="0.2">
      <c r="G77025" s="12"/>
    </row>
    <row r="77026" spans="7:7" x14ac:dyDescent="0.2">
      <c r="G77026" s="12"/>
    </row>
    <row r="77027" spans="7:7" x14ac:dyDescent="0.2">
      <c r="G77027" s="12"/>
    </row>
    <row r="77028" spans="7:7" x14ac:dyDescent="0.2">
      <c r="G77028" s="12"/>
    </row>
    <row r="77029" spans="7:7" x14ac:dyDescent="0.2">
      <c r="G77029" s="12"/>
    </row>
    <row r="77030" spans="7:7" x14ac:dyDescent="0.2">
      <c r="G77030" s="12"/>
    </row>
    <row r="77031" spans="7:7" x14ac:dyDescent="0.2">
      <c r="G77031" s="12"/>
    </row>
    <row r="77032" spans="7:7" x14ac:dyDescent="0.2">
      <c r="G77032" s="12"/>
    </row>
    <row r="77033" spans="7:7" x14ac:dyDescent="0.2">
      <c r="G77033" s="12"/>
    </row>
    <row r="77034" spans="7:7" x14ac:dyDescent="0.2">
      <c r="G77034" s="12"/>
    </row>
    <row r="77035" spans="7:7" x14ac:dyDescent="0.2">
      <c r="G77035" s="12"/>
    </row>
    <row r="77036" spans="7:7" x14ac:dyDescent="0.2">
      <c r="G77036" s="12"/>
    </row>
    <row r="77037" spans="7:7" x14ac:dyDescent="0.2">
      <c r="G77037" s="12"/>
    </row>
    <row r="77038" spans="7:7" x14ac:dyDescent="0.2">
      <c r="G77038" s="12"/>
    </row>
    <row r="77039" spans="7:7" x14ac:dyDescent="0.2">
      <c r="G77039" s="12"/>
    </row>
    <row r="77040" spans="7:7" x14ac:dyDescent="0.2">
      <c r="G77040" s="12"/>
    </row>
    <row r="77041" spans="7:7" x14ac:dyDescent="0.2">
      <c r="G77041" s="12"/>
    </row>
    <row r="77042" spans="7:7" x14ac:dyDescent="0.2">
      <c r="G77042" s="12"/>
    </row>
    <row r="77043" spans="7:7" x14ac:dyDescent="0.2">
      <c r="G77043" s="12"/>
    </row>
    <row r="77044" spans="7:7" x14ac:dyDescent="0.2">
      <c r="G77044" s="12"/>
    </row>
    <row r="77045" spans="7:7" x14ac:dyDescent="0.2">
      <c r="G77045" s="12"/>
    </row>
    <row r="77046" spans="7:7" x14ac:dyDescent="0.2">
      <c r="G77046" s="12"/>
    </row>
    <row r="77047" spans="7:7" x14ac:dyDescent="0.2">
      <c r="G77047" s="12"/>
    </row>
    <row r="77048" spans="7:7" x14ac:dyDescent="0.2">
      <c r="G77048" s="12"/>
    </row>
    <row r="77049" spans="7:7" x14ac:dyDescent="0.2">
      <c r="G77049" s="12"/>
    </row>
    <row r="77050" spans="7:7" x14ac:dyDescent="0.2">
      <c r="G77050" s="12"/>
    </row>
    <row r="77051" spans="7:7" x14ac:dyDescent="0.2">
      <c r="G77051" s="12"/>
    </row>
    <row r="77052" spans="7:7" x14ac:dyDescent="0.2">
      <c r="G77052" s="12"/>
    </row>
    <row r="77053" spans="7:7" x14ac:dyDescent="0.2">
      <c r="G77053" s="12"/>
    </row>
    <row r="77054" spans="7:7" x14ac:dyDescent="0.2">
      <c r="G77054" s="12"/>
    </row>
    <row r="77055" spans="7:7" x14ac:dyDescent="0.2">
      <c r="G77055" s="12"/>
    </row>
    <row r="77056" spans="7:7" x14ac:dyDescent="0.2">
      <c r="G77056" s="12"/>
    </row>
    <row r="77057" spans="7:7" x14ac:dyDescent="0.2">
      <c r="G77057" s="12"/>
    </row>
    <row r="77058" spans="7:7" x14ac:dyDescent="0.2">
      <c r="G77058" s="12"/>
    </row>
    <row r="77059" spans="7:7" x14ac:dyDescent="0.2">
      <c r="G77059" s="12"/>
    </row>
    <row r="77060" spans="7:7" x14ac:dyDescent="0.2">
      <c r="G77060" s="12"/>
    </row>
    <row r="77061" spans="7:7" x14ac:dyDescent="0.2">
      <c r="G77061" s="12"/>
    </row>
    <row r="77062" spans="7:7" x14ac:dyDescent="0.2">
      <c r="G77062" s="12"/>
    </row>
    <row r="77063" spans="7:7" x14ac:dyDescent="0.2">
      <c r="G77063" s="12"/>
    </row>
    <row r="77064" spans="7:7" x14ac:dyDescent="0.2">
      <c r="G77064" s="12"/>
    </row>
    <row r="77065" spans="7:7" x14ac:dyDescent="0.2">
      <c r="G77065" s="12"/>
    </row>
    <row r="77066" spans="7:7" x14ac:dyDescent="0.2">
      <c r="G77066" s="12"/>
    </row>
    <row r="77067" spans="7:7" x14ac:dyDescent="0.2">
      <c r="G77067" s="12"/>
    </row>
    <row r="77068" spans="7:7" x14ac:dyDescent="0.2">
      <c r="G77068" s="12"/>
    </row>
    <row r="77069" spans="7:7" x14ac:dyDescent="0.2">
      <c r="G77069" s="12"/>
    </row>
    <row r="77070" spans="7:7" x14ac:dyDescent="0.2">
      <c r="G77070" s="12"/>
    </row>
    <row r="77071" spans="7:7" x14ac:dyDescent="0.2">
      <c r="G77071" s="12"/>
    </row>
    <row r="77072" spans="7:7" x14ac:dyDescent="0.2">
      <c r="G77072" s="12"/>
    </row>
    <row r="77073" spans="7:7" x14ac:dyDescent="0.2">
      <c r="G77073" s="12"/>
    </row>
    <row r="77074" spans="7:7" x14ac:dyDescent="0.2">
      <c r="G77074" s="12"/>
    </row>
    <row r="77075" spans="7:7" x14ac:dyDescent="0.2">
      <c r="G77075" s="12"/>
    </row>
    <row r="77076" spans="7:7" x14ac:dyDescent="0.2">
      <c r="G77076" s="12"/>
    </row>
    <row r="77077" spans="7:7" x14ac:dyDescent="0.2">
      <c r="G77077" s="12"/>
    </row>
    <row r="77078" spans="7:7" x14ac:dyDescent="0.2">
      <c r="G77078" s="12"/>
    </row>
    <row r="77079" spans="7:7" x14ac:dyDescent="0.2">
      <c r="G77079" s="12"/>
    </row>
    <row r="77080" spans="7:7" x14ac:dyDescent="0.2">
      <c r="G77080" s="12"/>
    </row>
    <row r="77081" spans="7:7" x14ac:dyDescent="0.2">
      <c r="G77081" s="12"/>
    </row>
    <row r="77082" spans="7:7" x14ac:dyDescent="0.2">
      <c r="G77082" s="12"/>
    </row>
    <row r="77083" spans="7:7" x14ac:dyDescent="0.2">
      <c r="G77083" s="12"/>
    </row>
    <row r="77084" spans="7:7" x14ac:dyDescent="0.2">
      <c r="G77084" s="12"/>
    </row>
    <row r="77085" spans="7:7" x14ac:dyDescent="0.2">
      <c r="G77085" s="12"/>
    </row>
    <row r="77086" spans="7:7" x14ac:dyDescent="0.2">
      <c r="G77086" s="12"/>
    </row>
    <row r="77087" spans="7:7" x14ac:dyDescent="0.2">
      <c r="G77087" s="12"/>
    </row>
    <row r="77088" spans="7:7" x14ac:dyDescent="0.2">
      <c r="G77088" s="12"/>
    </row>
    <row r="77089" spans="7:7" x14ac:dyDescent="0.2">
      <c r="G77089" s="12"/>
    </row>
    <row r="77090" spans="7:7" x14ac:dyDescent="0.2">
      <c r="G77090" s="12"/>
    </row>
    <row r="77091" spans="7:7" x14ac:dyDescent="0.2">
      <c r="G77091" s="12"/>
    </row>
    <row r="77092" spans="7:7" x14ac:dyDescent="0.2">
      <c r="G77092" s="12"/>
    </row>
    <row r="77093" spans="7:7" x14ac:dyDescent="0.2">
      <c r="G77093" s="12"/>
    </row>
    <row r="77094" spans="7:7" x14ac:dyDescent="0.2">
      <c r="G77094" s="12"/>
    </row>
    <row r="77095" spans="7:7" x14ac:dyDescent="0.2">
      <c r="G77095" s="12"/>
    </row>
    <row r="77096" spans="7:7" x14ac:dyDescent="0.2">
      <c r="G77096" s="12"/>
    </row>
    <row r="77097" spans="7:7" x14ac:dyDescent="0.2">
      <c r="G77097" s="12"/>
    </row>
    <row r="77098" spans="7:7" x14ac:dyDescent="0.2">
      <c r="G77098" s="12"/>
    </row>
    <row r="77099" spans="7:7" x14ac:dyDescent="0.2">
      <c r="G77099" s="12"/>
    </row>
    <row r="77100" spans="7:7" x14ac:dyDescent="0.2">
      <c r="G77100" s="12"/>
    </row>
    <row r="77101" spans="7:7" x14ac:dyDescent="0.2">
      <c r="G77101" s="12"/>
    </row>
    <row r="77102" spans="7:7" x14ac:dyDescent="0.2">
      <c r="G77102" s="12"/>
    </row>
    <row r="77103" spans="7:7" x14ac:dyDescent="0.2">
      <c r="G77103" s="12"/>
    </row>
    <row r="77104" spans="7:7" x14ac:dyDescent="0.2">
      <c r="G77104" s="12"/>
    </row>
    <row r="77105" spans="7:7" x14ac:dyDescent="0.2">
      <c r="G77105" s="12"/>
    </row>
    <row r="77106" spans="7:7" x14ac:dyDescent="0.2">
      <c r="G77106" s="12"/>
    </row>
    <row r="77107" spans="7:7" x14ac:dyDescent="0.2">
      <c r="G77107" s="12"/>
    </row>
    <row r="77108" spans="7:7" x14ac:dyDescent="0.2">
      <c r="G77108" s="12"/>
    </row>
    <row r="77109" spans="7:7" x14ac:dyDescent="0.2">
      <c r="G77109" s="12"/>
    </row>
    <row r="77110" spans="7:7" x14ac:dyDescent="0.2">
      <c r="G77110" s="12"/>
    </row>
    <row r="77111" spans="7:7" x14ac:dyDescent="0.2">
      <c r="G77111" s="12"/>
    </row>
    <row r="77112" spans="7:7" x14ac:dyDescent="0.2">
      <c r="G77112" s="12"/>
    </row>
    <row r="77113" spans="7:7" x14ac:dyDescent="0.2">
      <c r="G77113" s="12"/>
    </row>
    <row r="77114" spans="7:7" x14ac:dyDescent="0.2">
      <c r="G77114" s="12"/>
    </row>
    <row r="77115" spans="7:7" x14ac:dyDescent="0.2">
      <c r="G77115" s="12"/>
    </row>
    <row r="77116" spans="7:7" x14ac:dyDescent="0.2">
      <c r="G77116" s="12"/>
    </row>
    <row r="77117" spans="7:7" x14ac:dyDescent="0.2">
      <c r="G77117" s="12"/>
    </row>
    <row r="77118" spans="7:7" x14ac:dyDescent="0.2">
      <c r="G77118" s="12"/>
    </row>
    <row r="77119" spans="7:7" x14ac:dyDescent="0.2">
      <c r="G77119" s="12"/>
    </row>
    <row r="77120" spans="7:7" x14ac:dyDescent="0.2">
      <c r="G77120" s="12"/>
    </row>
    <row r="77121" spans="7:7" x14ac:dyDescent="0.2">
      <c r="G77121" s="12"/>
    </row>
    <row r="77122" spans="7:7" x14ac:dyDescent="0.2">
      <c r="G77122" s="12"/>
    </row>
    <row r="77123" spans="7:7" x14ac:dyDescent="0.2">
      <c r="G77123" s="12"/>
    </row>
    <row r="77124" spans="7:7" x14ac:dyDescent="0.2">
      <c r="G77124" s="12"/>
    </row>
    <row r="77125" spans="7:7" x14ac:dyDescent="0.2">
      <c r="G77125" s="12"/>
    </row>
    <row r="77126" spans="7:7" x14ac:dyDescent="0.2">
      <c r="G77126" s="12"/>
    </row>
    <row r="77127" spans="7:7" x14ac:dyDescent="0.2">
      <c r="G77127" s="12"/>
    </row>
    <row r="77128" spans="7:7" x14ac:dyDescent="0.2">
      <c r="G77128" s="12"/>
    </row>
    <row r="77129" spans="7:7" x14ac:dyDescent="0.2">
      <c r="G77129" s="12"/>
    </row>
    <row r="77130" spans="7:7" x14ac:dyDescent="0.2">
      <c r="G77130" s="12"/>
    </row>
    <row r="77131" spans="7:7" x14ac:dyDescent="0.2">
      <c r="G77131" s="12"/>
    </row>
    <row r="77132" spans="7:7" x14ac:dyDescent="0.2">
      <c r="G77132" s="12"/>
    </row>
    <row r="77133" spans="7:7" x14ac:dyDescent="0.2">
      <c r="G77133" s="12"/>
    </row>
    <row r="77134" spans="7:7" x14ac:dyDescent="0.2">
      <c r="G77134" s="12"/>
    </row>
    <row r="77135" spans="7:7" x14ac:dyDescent="0.2">
      <c r="G77135" s="12"/>
    </row>
    <row r="77136" spans="7:7" x14ac:dyDescent="0.2">
      <c r="G77136" s="12"/>
    </row>
    <row r="77137" spans="7:7" x14ac:dyDescent="0.2">
      <c r="G77137" s="12"/>
    </row>
    <row r="77138" spans="7:7" x14ac:dyDescent="0.2">
      <c r="G77138" s="12"/>
    </row>
    <row r="77139" spans="7:7" x14ac:dyDescent="0.2">
      <c r="G77139" s="12"/>
    </row>
    <row r="77140" spans="7:7" x14ac:dyDescent="0.2">
      <c r="G77140" s="12"/>
    </row>
    <row r="77141" spans="7:7" x14ac:dyDescent="0.2">
      <c r="G77141" s="12"/>
    </row>
    <row r="77142" spans="7:7" x14ac:dyDescent="0.2">
      <c r="G77142" s="12"/>
    </row>
    <row r="77143" spans="7:7" x14ac:dyDescent="0.2">
      <c r="G77143" s="12"/>
    </row>
    <row r="77144" spans="7:7" x14ac:dyDescent="0.2">
      <c r="G77144" s="12"/>
    </row>
    <row r="77145" spans="7:7" x14ac:dyDescent="0.2">
      <c r="G77145" s="12"/>
    </row>
    <row r="77146" spans="7:7" x14ac:dyDescent="0.2">
      <c r="G77146" s="12"/>
    </row>
    <row r="77147" spans="7:7" x14ac:dyDescent="0.2">
      <c r="G77147" s="12"/>
    </row>
    <row r="77148" spans="7:7" x14ac:dyDescent="0.2">
      <c r="G77148" s="12"/>
    </row>
    <row r="77149" spans="7:7" x14ac:dyDescent="0.2">
      <c r="G77149" s="12"/>
    </row>
    <row r="77150" spans="7:7" x14ac:dyDescent="0.2">
      <c r="G77150" s="12"/>
    </row>
    <row r="77151" spans="7:7" x14ac:dyDescent="0.2">
      <c r="G77151" s="12"/>
    </row>
    <row r="77152" spans="7:7" x14ac:dyDescent="0.2">
      <c r="G77152" s="12"/>
    </row>
    <row r="77153" spans="7:7" x14ac:dyDescent="0.2">
      <c r="G77153" s="12"/>
    </row>
    <row r="77154" spans="7:7" x14ac:dyDescent="0.2">
      <c r="G77154" s="12"/>
    </row>
    <row r="77155" spans="7:7" x14ac:dyDescent="0.2">
      <c r="G77155" s="12"/>
    </row>
    <row r="77156" spans="7:7" x14ac:dyDescent="0.2">
      <c r="G77156" s="12"/>
    </row>
    <row r="77157" spans="7:7" x14ac:dyDescent="0.2">
      <c r="G77157" s="12"/>
    </row>
    <row r="77158" spans="7:7" x14ac:dyDescent="0.2">
      <c r="G77158" s="12"/>
    </row>
    <row r="77159" spans="7:7" x14ac:dyDescent="0.2">
      <c r="G77159" s="12"/>
    </row>
    <row r="77160" spans="7:7" x14ac:dyDescent="0.2">
      <c r="G77160" s="12"/>
    </row>
    <row r="77161" spans="7:7" x14ac:dyDescent="0.2">
      <c r="G77161" s="12"/>
    </row>
    <row r="77162" spans="7:7" x14ac:dyDescent="0.2">
      <c r="G77162" s="12"/>
    </row>
    <row r="77163" spans="7:7" x14ac:dyDescent="0.2">
      <c r="G77163" s="12"/>
    </row>
    <row r="77164" spans="7:7" x14ac:dyDescent="0.2">
      <c r="G77164" s="12"/>
    </row>
    <row r="77165" spans="7:7" x14ac:dyDescent="0.2">
      <c r="G77165" s="12"/>
    </row>
    <row r="77166" spans="7:7" x14ac:dyDescent="0.2">
      <c r="G77166" s="12"/>
    </row>
    <row r="77167" spans="7:7" x14ac:dyDescent="0.2">
      <c r="G77167" s="12"/>
    </row>
    <row r="77168" spans="7:7" x14ac:dyDescent="0.2">
      <c r="G77168" s="12"/>
    </row>
    <row r="77169" spans="7:7" x14ac:dyDescent="0.2">
      <c r="G77169" s="12"/>
    </row>
    <row r="77170" spans="7:7" x14ac:dyDescent="0.2">
      <c r="G77170" s="12"/>
    </row>
    <row r="77171" spans="7:7" x14ac:dyDescent="0.2">
      <c r="G77171" s="12"/>
    </row>
    <row r="77172" spans="7:7" x14ac:dyDescent="0.2">
      <c r="G77172" s="12"/>
    </row>
    <row r="77173" spans="7:7" x14ac:dyDescent="0.2">
      <c r="G77173" s="12"/>
    </row>
    <row r="77174" spans="7:7" x14ac:dyDescent="0.2">
      <c r="G77174" s="12"/>
    </row>
    <row r="77175" spans="7:7" x14ac:dyDescent="0.2">
      <c r="G77175" s="12"/>
    </row>
    <row r="77176" spans="7:7" x14ac:dyDescent="0.2">
      <c r="G77176" s="12"/>
    </row>
    <row r="77177" spans="7:7" x14ac:dyDescent="0.2">
      <c r="G77177" s="12"/>
    </row>
    <row r="77178" spans="7:7" x14ac:dyDescent="0.2">
      <c r="G77178" s="12"/>
    </row>
    <row r="77179" spans="7:7" x14ac:dyDescent="0.2">
      <c r="G77179" s="12"/>
    </row>
    <row r="77180" spans="7:7" x14ac:dyDescent="0.2">
      <c r="G77180" s="12"/>
    </row>
    <row r="77181" spans="7:7" x14ac:dyDescent="0.2">
      <c r="G77181" s="12"/>
    </row>
    <row r="77182" spans="7:7" x14ac:dyDescent="0.2">
      <c r="G77182" s="12"/>
    </row>
    <row r="77183" spans="7:7" x14ac:dyDescent="0.2">
      <c r="G77183" s="12"/>
    </row>
    <row r="77184" spans="7:7" x14ac:dyDescent="0.2">
      <c r="G77184" s="12"/>
    </row>
    <row r="77185" spans="7:7" x14ac:dyDescent="0.2">
      <c r="G77185" s="12"/>
    </row>
    <row r="77186" spans="7:7" x14ac:dyDescent="0.2">
      <c r="G77186" s="12"/>
    </row>
    <row r="77187" spans="7:7" x14ac:dyDescent="0.2">
      <c r="G77187" s="12"/>
    </row>
    <row r="77188" spans="7:7" x14ac:dyDescent="0.2">
      <c r="G77188" s="12"/>
    </row>
    <row r="77189" spans="7:7" x14ac:dyDescent="0.2">
      <c r="G77189" s="12"/>
    </row>
    <row r="77190" spans="7:7" x14ac:dyDescent="0.2">
      <c r="G77190" s="12"/>
    </row>
    <row r="77191" spans="7:7" x14ac:dyDescent="0.2">
      <c r="G77191" s="12"/>
    </row>
    <row r="77192" spans="7:7" x14ac:dyDescent="0.2">
      <c r="G77192" s="12"/>
    </row>
    <row r="77193" spans="7:7" x14ac:dyDescent="0.2">
      <c r="G77193" s="12"/>
    </row>
    <row r="77194" spans="7:7" x14ac:dyDescent="0.2">
      <c r="G77194" s="12"/>
    </row>
    <row r="77195" spans="7:7" x14ac:dyDescent="0.2">
      <c r="G77195" s="12"/>
    </row>
    <row r="77196" spans="7:7" x14ac:dyDescent="0.2">
      <c r="G77196" s="12"/>
    </row>
    <row r="77197" spans="7:7" x14ac:dyDescent="0.2">
      <c r="G77197" s="12"/>
    </row>
    <row r="77198" spans="7:7" x14ac:dyDescent="0.2">
      <c r="G77198" s="12"/>
    </row>
    <row r="77199" spans="7:7" x14ac:dyDescent="0.2">
      <c r="G77199" s="12"/>
    </row>
    <row r="77200" spans="7:7" x14ac:dyDescent="0.2">
      <c r="G77200" s="12"/>
    </row>
    <row r="77201" spans="7:7" x14ac:dyDescent="0.2">
      <c r="G77201" s="12"/>
    </row>
    <row r="77202" spans="7:7" x14ac:dyDescent="0.2">
      <c r="G77202" s="12"/>
    </row>
    <row r="77203" spans="7:7" x14ac:dyDescent="0.2">
      <c r="G77203" s="12"/>
    </row>
    <row r="77204" spans="7:7" x14ac:dyDescent="0.2">
      <c r="G77204" s="12"/>
    </row>
    <row r="77205" spans="7:7" x14ac:dyDescent="0.2">
      <c r="G77205" s="12"/>
    </row>
    <row r="77206" spans="7:7" x14ac:dyDescent="0.2">
      <c r="G77206" s="12"/>
    </row>
    <row r="77207" spans="7:7" x14ac:dyDescent="0.2">
      <c r="G77207" s="12"/>
    </row>
    <row r="77208" spans="7:7" x14ac:dyDescent="0.2">
      <c r="G77208" s="12"/>
    </row>
    <row r="77209" spans="7:7" x14ac:dyDescent="0.2">
      <c r="G77209" s="12"/>
    </row>
    <row r="77210" spans="7:7" x14ac:dyDescent="0.2">
      <c r="G77210" s="12"/>
    </row>
    <row r="77211" spans="7:7" x14ac:dyDescent="0.2">
      <c r="G77211" s="12"/>
    </row>
    <row r="77212" spans="7:7" x14ac:dyDescent="0.2">
      <c r="G77212" s="12"/>
    </row>
    <row r="77213" spans="7:7" x14ac:dyDescent="0.2">
      <c r="G77213" s="12"/>
    </row>
    <row r="77214" spans="7:7" x14ac:dyDescent="0.2">
      <c r="G77214" s="12"/>
    </row>
    <row r="77215" spans="7:7" x14ac:dyDescent="0.2">
      <c r="G77215" s="12"/>
    </row>
    <row r="77216" spans="7:7" x14ac:dyDescent="0.2">
      <c r="G77216" s="12"/>
    </row>
    <row r="77217" spans="7:7" x14ac:dyDescent="0.2">
      <c r="G77217" s="12"/>
    </row>
    <row r="77218" spans="7:7" x14ac:dyDescent="0.2">
      <c r="G77218" s="12"/>
    </row>
    <row r="77219" spans="7:7" x14ac:dyDescent="0.2">
      <c r="G77219" s="12"/>
    </row>
    <row r="77220" spans="7:7" x14ac:dyDescent="0.2">
      <c r="G77220" s="12"/>
    </row>
    <row r="77221" spans="7:7" x14ac:dyDescent="0.2">
      <c r="G77221" s="12"/>
    </row>
    <row r="77222" spans="7:7" x14ac:dyDescent="0.2">
      <c r="G77222" s="12"/>
    </row>
    <row r="77223" spans="7:7" x14ac:dyDescent="0.2">
      <c r="G77223" s="12"/>
    </row>
    <row r="77224" spans="7:7" x14ac:dyDescent="0.2">
      <c r="G77224" s="12"/>
    </row>
    <row r="77225" spans="7:7" x14ac:dyDescent="0.2">
      <c r="G77225" s="12"/>
    </row>
    <row r="77226" spans="7:7" x14ac:dyDescent="0.2">
      <c r="G77226" s="12"/>
    </row>
    <row r="77227" spans="7:7" x14ac:dyDescent="0.2">
      <c r="G77227" s="12"/>
    </row>
    <row r="77228" spans="7:7" x14ac:dyDescent="0.2">
      <c r="G77228" s="12"/>
    </row>
    <row r="77229" spans="7:7" x14ac:dyDescent="0.2">
      <c r="G77229" s="12"/>
    </row>
    <row r="77230" spans="7:7" x14ac:dyDescent="0.2">
      <c r="G77230" s="12"/>
    </row>
    <row r="77231" spans="7:7" x14ac:dyDescent="0.2">
      <c r="G77231" s="12"/>
    </row>
    <row r="77232" spans="7:7" x14ac:dyDescent="0.2">
      <c r="G77232" s="12"/>
    </row>
    <row r="77233" spans="7:7" x14ac:dyDescent="0.2">
      <c r="G77233" s="12"/>
    </row>
    <row r="77234" spans="7:7" x14ac:dyDescent="0.2">
      <c r="G77234" s="12"/>
    </row>
    <row r="77235" spans="7:7" x14ac:dyDescent="0.2">
      <c r="G77235" s="12"/>
    </row>
    <row r="77236" spans="7:7" x14ac:dyDescent="0.2">
      <c r="G77236" s="12"/>
    </row>
    <row r="77237" spans="7:7" x14ac:dyDescent="0.2">
      <c r="G77237" s="12"/>
    </row>
    <row r="77238" spans="7:7" x14ac:dyDescent="0.2">
      <c r="G77238" s="12"/>
    </row>
    <row r="77239" spans="7:7" x14ac:dyDescent="0.2">
      <c r="G77239" s="12"/>
    </row>
    <row r="77240" spans="7:7" x14ac:dyDescent="0.2">
      <c r="G77240" s="12"/>
    </row>
    <row r="77241" spans="7:7" x14ac:dyDescent="0.2">
      <c r="G77241" s="12"/>
    </row>
    <row r="77242" spans="7:7" x14ac:dyDescent="0.2">
      <c r="G77242" s="12"/>
    </row>
    <row r="77243" spans="7:7" x14ac:dyDescent="0.2">
      <c r="G77243" s="12"/>
    </row>
    <row r="77244" spans="7:7" x14ac:dyDescent="0.2">
      <c r="G77244" s="12"/>
    </row>
    <row r="77245" spans="7:7" x14ac:dyDescent="0.2">
      <c r="G77245" s="12"/>
    </row>
    <row r="77246" spans="7:7" x14ac:dyDescent="0.2">
      <c r="G77246" s="12"/>
    </row>
    <row r="77247" spans="7:7" x14ac:dyDescent="0.2">
      <c r="G77247" s="12"/>
    </row>
    <row r="77248" spans="7:7" x14ac:dyDescent="0.2">
      <c r="G77248" s="12"/>
    </row>
    <row r="77249" spans="7:7" x14ac:dyDescent="0.2">
      <c r="G77249" s="12"/>
    </row>
    <row r="77250" spans="7:7" x14ac:dyDescent="0.2">
      <c r="G77250" s="12"/>
    </row>
    <row r="77251" spans="7:7" x14ac:dyDescent="0.2">
      <c r="G77251" s="12"/>
    </row>
    <row r="77252" spans="7:7" x14ac:dyDescent="0.2">
      <c r="G77252" s="12"/>
    </row>
    <row r="77253" spans="7:7" x14ac:dyDescent="0.2">
      <c r="G77253" s="12"/>
    </row>
    <row r="77254" spans="7:7" x14ac:dyDescent="0.2">
      <c r="G77254" s="12"/>
    </row>
    <row r="77255" spans="7:7" x14ac:dyDescent="0.2">
      <c r="G77255" s="12"/>
    </row>
    <row r="77256" spans="7:7" x14ac:dyDescent="0.2">
      <c r="G77256" s="12"/>
    </row>
    <row r="77257" spans="7:7" x14ac:dyDescent="0.2">
      <c r="G77257" s="12"/>
    </row>
    <row r="77258" spans="7:7" x14ac:dyDescent="0.2">
      <c r="G77258" s="12"/>
    </row>
    <row r="77259" spans="7:7" x14ac:dyDescent="0.2">
      <c r="G77259" s="12"/>
    </row>
    <row r="77260" spans="7:7" x14ac:dyDescent="0.2">
      <c r="G77260" s="12"/>
    </row>
    <row r="77261" spans="7:7" x14ac:dyDescent="0.2">
      <c r="G77261" s="12"/>
    </row>
    <row r="77262" spans="7:7" x14ac:dyDescent="0.2">
      <c r="G77262" s="12"/>
    </row>
    <row r="77263" spans="7:7" x14ac:dyDescent="0.2">
      <c r="G77263" s="12"/>
    </row>
    <row r="77264" spans="7:7" x14ac:dyDescent="0.2">
      <c r="G77264" s="12"/>
    </row>
    <row r="77265" spans="7:7" x14ac:dyDescent="0.2">
      <c r="G77265" s="12"/>
    </row>
    <row r="77266" spans="7:7" x14ac:dyDescent="0.2">
      <c r="G77266" s="12"/>
    </row>
    <row r="77267" spans="7:7" x14ac:dyDescent="0.2">
      <c r="G77267" s="12"/>
    </row>
    <row r="77268" spans="7:7" x14ac:dyDescent="0.2">
      <c r="G77268" s="12"/>
    </row>
    <row r="77269" spans="7:7" x14ac:dyDescent="0.2">
      <c r="G77269" s="12"/>
    </row>
    <row r="77270" spans="7:7" x14ac:dyDescent="0.2">
      <c r="G77270" s="12"/>
    </row>
    <row r="77271" spans="7:7" x14ac:dyDescent="0.2">
      <c r="G77271" s="12"/>
    </row>
    <row r="77272" spans="7:7" x14ac:dyDescent="0.2">
      <c r="G77272" s="12"/>
    </row>
    <row r="77273" spans="7:7" x14ac:dyDescent="0.2">
      <c r="G77273" s="12"/>
    </row>
    <row r="77274" spans="7:7" x14ac:dyDescent="0.2">
      <c r="G77274" s="12"/>
    </row>
    <row r="77275" spans="7:7" x14ac:dyDescent="0.2">
      <c r="G77275" s="12"/>
    </row>
    <row r="77276" spans="7:7" x14ac:dyDescent="0.2">
      <c r="G77276" s="12"/>
    </row>
    <row r="77277" spans="7:7" x14ac:dyDescent="0.2">
      <c r="G77277" s="12"/>
    </row>
    <row r="77278" spans="7:7" x14ac:dyDescent="0.2">
      <c r="G77278" s="12"/>
    </row>
    <row r="77279" spans="7:7" x14ac:dyDescent="0.2">
      <c r="G77279" s="12"/>
    </row>
    <row r="77280" spans="7:7" x14ac:dyDescent="0.2">
      <c r="G77280" s="12"/>
    </row>
    <row r="77281" spans="7:7" x14ac:dyDescent="0.2">
      <c r="G77281" s="12"/>
    </row>
    <row r="77282" spans="7:7" x14ac:dyDescent="0.2">
      <c r="G77282" s="12"/>
    </row>
    <row r="77283" spans="7:7" x14ac:dyDescent="0.2">
      <c r="G77283" s="12"/>
    </row>
    <row r="77284" spans="7:7" x14ac:dyDescent="0.2">
      <c r="G77284" s="12"/>
    </row>
    <row r="77285" spans="7:7" x14ac:dyDescent="0.2">
      <c r="G77285" s="12"/>
    </row>
    <row r="77286" spans="7:7" x14ac:dyDescent="0.2">
      <c r="G77286" s="12"/>
    </row>
    <row r="77287" spans="7:7" x14ac:dyDescent="0.2">
      <c r="G77287" s="12"/>
    </row>
    <row r="77288" spans="7:7" x14ac:dyDescent="0.2">
      <c r="G77288" s="12"/>
    </row>
    <row r="77289" spans="7:7" x14ac:dyDescent="0.2">
      <c r="G77289" s="12"/>
    </row>
    <row r="77290" spans="7:7" x14ac:dyDescent="0.2">
      <c r="G77290" s="12"/>
    </row>
    <row r="77291" spans="7:7" x14ac:dyDescent="0.2">
      <c r="G77291" s="12"/>
    </row>
    <row r="77292" spans="7:7" x14ac:dyDescent="0.2">
      <c r="G77292" s="12"/>
    </row>
    <row r="77293" spans="7:7" x14ac:dyDescent="0.2">
      <c r="G77293" s="12"/>
    </row>
    <row r="77294" spans="7:7" x14ac:dyDescent="0.2">
      <c r="G77294" s="12"/>
    </row>
    <row r="77295" spans="7:7" x14ac:dyDescent="0.2">
      <c r="G77295" s="12"/>
    </row>
    <row r="77296" spans="7:7" x14ac:dyDescent="0.2">
      <c r="G77296" s="12"/>
    </row>
    <row r="77297" spans="7:7" x14ac:dyDescent="0.2">
      <c r="G77297" s="12"/>
    </row>
    <row r="77298" spans="7:7" x14ac:dyDescent="0.2">
      <c r="G77298" s="12"/>
    </row>
    <row r="77299" spans="7:7" x14ac:dyDescent="0.2">
      <c r="G77299" s="12"/>
    </row>
    <row r="77300" spans="7:7" x14ac:dyDescent="0.2">
      <c r="G77300" s="12"/>
    </row>
    <row r="77301" spans="7:7" x14ac:dyDescent="0.2">
      <c r="G77301" s="12"/>
    </row>
    <row r="77302" spans="7:7" x14ac:dyDescent="0.2">
      <c r="G77302" s="12"/>
    </row>
    <row r="77303" spans="7:7" x14ac:dyDescent="0.2">
      <c r="G77303" s="12"/>
    </row>
    <row r="77304" spans="7:7" x14ac:dyDescent="0.2">
      <c r="G77304" s="12"/>
    </row>
    <row r="77305" spans="7:7" x14ac:dyDescent="0.2">
      <c r="G77305" s="12"/>
    </row>
    <row r="77306" spans="7:7" x14ac:dyDescent="0.2">
      <c r="G77306" s="12"/>
    </row>
    <row r="77307" spans="7:7" x14ac:dyDescent="0.2">
      <c r="G77307" s="12"/>
    </row>
    <row r="77308" spans="7:7" x14ac:dyDescent="0.2">
      <c r="G77308" s="12"/>
    </row>
    <row r="77309" spans="7:7" x14ac:dyDescent="0.2">
      <c r="G77309" s="12"/>
    </row>
    <row r="77310" spans="7:7" x14ac:dyDescent="0.2">
      <c r="G77310" s="12"/>
    </row>
    <row r="77311" spans="7:7" x14ac:dyDescent="0.2">
      <c r="G77311" s="12"/>
    </row>
    <row r="77312" spans="7:7" x14ac:dyDescent="0.2">
      <c r="G77312" s="12"/>
    </row>
    <row r="77313" spans="7:7" x14ac:dyDescent="0.2">
      <c r="G77313" s="12"/>
    </row>
    <row r="77314" spans="7:7" x14ac:dyDescent="0.2">
      <c r="G77314" s="12"/>
    </row>
    <row r="77315" spans="7:7" x14ac:dyDescent="0.2">
      <c r="G77315" s="12"/>
    </row>
    <row r="77316" spans="7:7" x14ac:dyDescent="0.2">
      <c r="G77316" s="12"/>
    </row>
    <row r="77317" spans="7:7" x14ac:dyDescent="0.2">
      <c r="G77317" s="12"/>
    </row>
    <row r="77318" spans="7:7" x14ac:dyDescent="0.2">
      <c r="G77318" s="12"/>
    </row>
    <row r="77319" spans="7:7" x14ac:dyDescent="0.2">
      <c r="G77319" s="12"/>
    </row>
    <row r="77320" spans="7:7" x14ac:dyDescent="0.2">
      <c r="G77320" s="12"/>
    </row>
    <row r="77321" spans="7:7" x14ac:dyDescent="0.2">
      <c r="G77321" s="12"/>
    </row>
    <row r="77322" spans="7:7" x14ac:dyDescent="0.2">
      <c r="G77322" s="12"/>
    </row>
    <row r="77323" spans="7:7" x14ac:dyDescent="0.2">
      <c r="G77323" s="12"/>
    </row>
    <row r="77324" spans="7:7" x14ac:dyDescent="0.2">
      <c r="G77324" s="12"/>
    </row>
    <row r="77325" spans="7:7" x14ac:dyDescent="0.2">
      <c r="G77325" s="12"/>
    </row>
    <row r="77326" spans="7:7" x14ac:dyDescent="0.2">
      <c r="G77326" s="12"/>
    </row>
    <row r="77327" spans="7:7" x14ac:dyDescent="0.2">
      <c r="G77327" s="12"/>
    </row>
    <row r="77328" spans="7:7" x14ac:dyDescent="0.2">
      <c r="G77328" s="12"/>
    </row>
    <row r="77329" spans="7:7" x14ac:dyDescent="0.2">
      <c r="G77329" s="12"/>
    </row>
    <row r="77330" spans="7:7" x14ac:dyDescent="0.2">
      <c r="G77330" s="12"/>
    </row>
    <row r="77331" spans="7:7" x14ac:dyDescent="0.2">
      <c r="G77331" s="12"/>
    </row>
    <row r="77332" spans="7:7" x14ac:dyDescent="0.2">
      <c r="G77332" s="12"/>
    </row>
    <row r="77333" spans="7:7" x14ac:dyDescent="0.2">
      <c r="G77333" s="12"/>
    </row>
    <row r="77334" spans="7:7" x14ac:dyDescent="0.2">
      <c r="G77334" s="12"/>
    </row>
    <row r="77335" spans="7:7" x14ac:dyDescent="0.2">
      <c r="G77335" s="12"/>
    </row>
    <row r="77336" spans="7:7" x14ac:dyDescent="0.2">
      <c r="G77336" s="12"/>
    </row>
    <row r="77337" spans="7:7" x14ac:dyDescent="0.2">
      <c r="G77337" s="12"/>
    </row>
    <row r="77338" spans="7:7" x14ac:dyDescent="0.2">
      <c r="G77338" s="12"/>
    </row>
    <row r="77339" spans="7:7" x14ac:dyDescent="0.2">
      <c r="G77339" s="12"/>
    </row>
    <row r="77340" spans="7:7" x14ac:dyDescent="0.2">
      <c r="G77340" s="12"/>
    </row>
    <row r="77341" spans="7:7" x14ac:dyDescent="0.2">
      <c r="G77341" s="12"/>
    </row>
    <row r="77342" spans="7:7" x14ac:dyDescent="0.2">
      <c r="G77342" s="12"/>
    </row>
    <row r="77343" spans="7:7" x14ac:dyDescent="0.2">
      <c r="G77343" s="12"/>
    </row>
    <row r="77344" spans="7:7" x14ac:dyDescent="0.2">
      <c r="G77344" s="12"/>
    </row>
    <row r="77345" spans="7:7" x14ac:dyDescent="0.2">
      <c r="G77345" s="12"/>
    </row>
    <row r="77346" spans="7:7" x14ac:dyDescent="0.2">
      <c r="G77346" s="12"/>
    </row>
    <row r="77347" spans="7:7" x14ac:dyDescent="0.2">
      <c r="G77347" s="12"/>
    </row>
    <row r="77348" spans="7:7" x14ac:dyDescent="0.2">
      <c r="G77348" s="12"/>
    </row>
    <row r="77349" spans="7:7" x14ac:dyDescent="0.2">
      <c r="G77349" s="12"/>
    </row>
    <row r="77350" spans="7:7" x14ac:dyDescent="0.2">
      <c r="G77350" s="12"/>
    </row>
    <row r="77351" spans="7:7" x14ac:dyDescent="0.2">
      <c r="G77351" s="12"/>
    </row>
    <row r="77352" spans="7:7" x14ac:dyDescent="0.2">
      <c r="G77352" s="12"/>
    </row>
    <row r="77353" spans="7:7" x14ac:dyDescent="0.2">
      <c r="G77353" s="12"/>
    </row>
    <row r="77354" spans="7:7" x14ac:dyDescent="0.2">
      <c r="G77354" s="12"/>
    </row>
    <row r="77355" spans="7:7" x14ac:dyDescent="0.2">
      <c r="G77355" s="12"/>
    </row>
    <row r="77356" spans="7:7" x14ac:dyDescent="0.2">
      <c r="G77356" s="12"/>
    </row>
    <row r="77357" spans="7:7" x14ac:dyDescent="0.2">
      <c r="G77357" s="12"/>
    </row>
    <row r="77358" spans="7:7" x14ac:dyDescent="0.2">
      <c r="G77358" s="12"/>
    </row>
    <row r="77359" spans="7:7" x14ac:dyDescent="0.2">
      <c r="G77359" s="12"/>
    </row>
    <row r="77360" spans="7:7" x14ac:dyDescent="0.2">
      <c r="G77360" s="12"/>
    </row>
    <row r="77361" spans="7:7" x14ac:dyDescent="0.2">
      <c r="G77361" s="12"/>
    </row>
    <row r="77362" spans="7:7" x14ac:dyDescent="0.2">
      <c r="G77362" s="12"/>
    </row>
    <row r="77363" spans="7:7" x14ac:dyDescent="0.2">
      <c r="G77363" s="12"/>
    </row>
    <row r="77364" spans="7:7" x14ac:dyDescent="0.2">
      <c r="G77364" s="12"/>
    </row>
    <row r="77365" spans="7:7" x14ac:dyDescent="0.2">
      <c r="G77365" s="12"/>
    </row>
    <row r="77366" spans="7:7" x14ac:dyDescent="0.2">
      <c r="G77366" s="12"/>
    </row>
    <row r="77367" spans="7:7" x14ac:dyDescent="0.2">
      <c r="G77367" s="12"/>
    </row>
    <row r="77368" spans="7:7" x14ac:dyDescent="0.2">
      <c r="G77368" s="12"/>
    </row>
    <row r="77369" spans="7:7" x14ac:dyDescent="0.2">
      <c r="G77369" s="12"/>
    </row>
    <row r="77370" spans="7:7" x14ac:dyDescent="0.2">
      <c r="G77370" s="12"/>
    </row>
    <row r="77371" spans="7:7" x14ac:dyDescent="0.2">
      <c r="G77371" s="12"/>
    </row>
    <row r="77372" spans="7:7" x14ac:dyDescent="0.2">
      <c r="G77372" s="12"/>
    </row>
    <row r="77373" spans="7:7" x14ac:dyDescent="0.2">
      <c r="G77373" s="12"/>
    </row>
    <row r="77374" spans="7:7" x14ac:dyDescent="0.2">
      <c r="G77374" s="12"/>
    </row>
    <row r="77375" spans="7:7" x14ac:dyDescent="0.2">
      <c r="G77375" s="12"/>
    </row>
    <row r="77376" spans="7:7" x14ac:dyDescent="0.2">
      <c r="G77376" s="12"/>
    </row>
    <row r="77377" spans="7:7" x14ac:dyDescent="0.2">
      <c r="G77377" s="12"/>
    </row>
    <row r="77378" spans="7:7" x14ac:dyDescent="0.2">
      <c r="G77378" s="12"/>
    </row>
    <row r="77379" spans="7:7" x14ac:dyDescent="0.2">
      <c r="G77379" s="12"/>
    </row>
    <row r="77380" spans="7:7" x14ac:dyDescent="0.2">
      <c r="G77380" s="12"/>
    </row>
    <row r="77381" spans="7:7" x14ac:dyDescent="0.2">
      <c r="G77381" s="12"/>
    </row>
    <row r="77382" spans="7:7" x14ac:dyDescent="0.2">
      <c r="G77382" s="12"/>
    </row>
    <row r="77383" spans="7:7" x14ac:dyDescent="0.2">
      <c r="G77383" s="12"/>
    </row>
    <row r="77384" spans="7:7" x14ac:dyDescent="0.2">
      <c r="G77384" s="12"/>
    </row>
    <row r="77385" spans="7:7" x14ac:dyDescent="0.2">
      <c r="G77385" s="12"/>
    </row>
    <row r="77386" spans="7:7" x14ac:dyDescent="0.2">
      <c r="G77386" s="12"/>
    </row>
    <row r="77387" spans="7:7" x14ac:dyDescent="0.2">
      <c r="G77387" s="12"/>
    </row>
    <row r="77388" spans="7:7" x14ac:dyDescent="0.2">
      <c r="G77388" s="12"/>
    </row>
    <row r="77389" spans="7:7" x14ac:dyDescent="0.2">
      <c r="G77389" s="12"/>
    </row>
    <row r="77390" spans="7:7" x14ac:dyDescent="0.2">
      <c r="G77390" s="12"/>
    </row>
    <row r="77391" spans="7:7" x14ac:dyDescent="0.2">
      <c r="G77391" s="12"/>
    </row>
    <row r="77392" spans="7:7" x14ac:dyDescent="0.2">
      <c r="G77392" s="12"/>
    </row>
    <row r="77393" spans="7:7" x14ac:dyDescent="0.2">
      <c r="G77393" s="12"/>
    </row>
    <row r="77394" spans="7:7" x14ac:dyDescent="0.2">
      <c r="G77394" s="12"/>
    </row>
    <row r="77395" spans="7:7" x14ac:dyDescent="0.2">
      <c r="G77395" s="12"/>
    </row>
    <row r="77396" spans="7:7" x14ac:dyDescent="0.2">
      <c r="G77396" s="12"/>
    </row>
    <row r="77397" spans="7:7" x14ac:dyDescent="0.2">
      <c r="G77397" s="12"/>
    </row>
    <row r="77398" spans="7:7" x14ac:dyDescent="0.2">
      <c r="G77398" s="12"/>
    </row>
    <row r="77399" spans="7:7" x14ac:dyDescent="0.2">
      <c r="G77399" s="12"/>
    </row>
    <row r="77400" spans="7:7" x14ac:dyDescent="0.2">
      <c r="G77400" s="12"/>
    </row>
    <row r="77401" spans="7:7" x14ac:dyDescent="0.2">
      <c r="G77401" s="12"/>
    </row>
    <row r="77402" spans="7:7" x14ac:dyDescent="0.2">
      <c r="G77402" s="12"/>
    </row>
    <row r="77403" spans="7:7" x14ac:dyDescent="0.2">
      <c r="G77403" s="12"/>
    </row>
    <row r="77404" spans="7:7" x14ac:dyDescent="0.2">
      <c r="G77404" s="12"/>
    </row>
    <row r="77405" spans="7:7" x14ac:dyDescent="0.2">
      <c r="G77405" s="12"/>
    </row>
    <row r="77406" spans="7:7" x14ac:dyDescent="0.2">
      <c r="G77406" s="12"/>
    </row>
    <row r="77407" spans="7:7" x14ac:dyDescent="0.2">
      <c r="G77407" s="12"/>
    </row>
    <row r="77408" spans="7:7" x14ac:dyDescent="0.2">
      <c r="G77408" s="12"/>
    </row>
    <row r="77409" spans="7:7" x14ac:dyDescent="0.2">
      <c r="G77409" s="12"/>
    </row>
    <row r="77410" spans="7:7" x14ac:dyDescent="0.2">
      <c r="G77410" s="12"/>
    </row>
    <row r="77411" spans="7:7" x14ac:dyDescent="0.2">
      <c r="G77411" s="12"/>
    </row>
    <row r="77412" spans="7:7" x14ac:dyDescent="0.2">
      <c r="G77412" s="12"/>
    </row>
    <row r="77413" spans="7:7" x14ac:dyDescent="0.2">
      <c r="G77413" s="12"/>
    </row>
    <row r="77414" spans="7:7" x14ac:dyDescent="0.2">
      <c r="G77414" s="12"/>
    </row>
    <row r="77415" spans="7:7" x14ac:dyDescent="0.2">
      <c r="G77415" s="12"/>
    </row>
    <row r="77416" spans="7:7" x14ac:dyDescent="0.2">
      <c r="G77416" s="12"/>
    </row>
    <row r="77417" spans="7:7" x14ac:dyDescent="0.2">
      <c r="G77417" s="12"/>
    </row>
    <row r="77418" spans="7:7" x14ac:dyDescent="0.2">
      <c r="G77418" s="12"/>
    </row>
    <row r="77419" spans="7:7" x14ac:dyDescent="0.2">
      <c r="G77419" s="12"/>
    </row>
    <row r="77420" spans="7:7" x14ac:dyDescent="0.2">
      <c r="G77420" s="12"/>
    </row>
    <row r="77421" spans="7:7" x14ac:dyDescent="0.2">
      <c r="G77421" s="12"/>
    </row>
    <row r="77422" spans="7:7" x14ac:dyDescent="0.2">
      <c r="G77422" s="12"/>
    </row>
    <row r="77423" spans="7:7" x14ac:dyDescent="0.2">
      <c r="G77423" s="12"/>
    </row>
    <row r="77424" spans="7:7" x14ac:dyDescent="0.2">
      <c r="G77424" s="12"/>
    </row>
    <row r="77425" spans="7:7" x14ac:dyDescent="0.2">
      <c r="G77425" s="12"/>
    </row>
    <row r="77426" spans="7:7" x14ac:dyDescent="0.2">
      <c r="G77426" s="12"/>
    </row>
    <row r="77427" spans="7:7" x14ac:dyDescent="0.2">
      <c r="G77427" s="12"/>
    </row>
    <row r="77428" spans="7:7" x14ac:dyDescent="0.2">
      <c r="G77428" s="12"/>
    </row>
    <row r="77429" spans="7:7" x14ac:dyDescent="0.2">
      <c r="G77429" s="12"/>
    </row>
    <row r="77430" spans="7:7" x14ac:dyDescent="0.2">
      <c r="G77430" s="12"/>
    </row>
    <row r="77431" spans="7:7" x14ac:dyDescent="0.2">
      <c r="G77431" s="12"/>
    </row>
    <row r="77432" spans="7:7" x14ac:dyDescent="0.2">
      <c r="G77432" s="12"/>
    </row>
    <row r="77433" spans="7:7" x14ac:dyDescent="0.2">
      <c r="G77433" s="12"/>
    </row>
    <row r="77434" spans="7:7" x14ac:dyDescent="0.2">
      <c r="G77434" s="12"/>
    </row>
    <row r="77435" spans="7:7" x14ac:dyDescent="0.2">
      <c r="G77435" s="12"/>
    </row>
    <row r="77436" spans="7:7" x14ac:dyDescent="0.2">
      <c r="G77436" s="12"/>
    </row>
    <row r="77437" spans="7:7" x14ac:dyDescent="0.2">
      <c r="G77437" s="12"/>
    </row>
    <row r="77438" spans="7:7" x14ac:dyDescent="0.2">
      <c r="G77438" s="12"/>
    </row>
    <row r="77439" spans="7:7" x14ac:dyDescent="0.2">
      <c r="G77439" s="12"/>
    </row>
    <row r="77440" spans="7:7" x14ac:dyDescent="0.2">
      <c r="G77440" s="12"/>
    </row>
    <row r="77441" spans="7:7" x14ac:dyDescent="0.2">
      <c r="G77441" s="12"/>
    </row>
    <row r="77442" spans="7:7" x14ac:dyDescent="0.2">
      <c r="G77442" s="12"/>
    </row>
    <row r="77443" spans="7:7" x14ac:dyDescent="0.2">
      <c r="G77443" s="12"/>
    </row>
    <row r="77444" spans="7:7" x14ac:dyDescent="0.2">
      <c r="G77444" s="12"/>
    </row>
    <row r="77445" spans="7:7" x14ac:dyDescent="0.2">
      <c r="G77445" s="12"/>
    </row>
    <row r="77446" spans="7:7" x14ac:dyDescent="0.2">
      <c r="G77446" s="12"/>
    </row>
    <row r="77447" spans="7:7" x14ac:dyDescent="0.2">
      <c r="G77447" s="12"/>
    </row>
    <row r="77448" spans="7:7" x14ac:dyDescent="0.2">
      <c r="G77448" s="12"/>
    </row>
    <row r="77449" spans="7:7" x14ac:dyDescent="0.2">
      <c r="G77449" s="12"/>
    </row>
    <row r="77450" spans="7:7" x14ac:dyDescent="0.2">
      <c r="G77450" s="12"/>
    </row>
    <row r="77451" spans="7:7" x14ac:dyDescent="0.2">
      <c r="G77451" s="12"/>
    </row>
    <row r="77452" spans="7:7" x14ac:dyDescent="0.2">
      <c r="G77452" s="12"/>
    </row>
    <row r="77453" spans="7:7" x14ac:dyDescent="0.2">
      <c r="G77453" s="12"/>
    </row>
    <row r="77454" spans="7:7" x14ac:dyDescent="0.2">
      <c r="G77454" s="12"/>
    </row>
    <row r="77455" spans="7:7" x14ac:dyDescent="0.2">
      <c r="G77455" s="12"/>
    </row>
    <row r="77456" spans="7:7" x14ac:dyDescent="0.2">
      <c r="G77456" s="12"/>
    </row>
    <row r="77457" spans="7:7" x14ac:dyDescent="0.2">
      <c r="G77457" s="12"/>
    </row>
    <row r="77458" spans="7:7" x14ac:dyDescent="0.2">
      <c r="G77458" s="12"/>
    </row>
    <row r="77459" spans="7:7" x14ac:dyDescent="0.2">
      <c r="G77459" s="12"/>
    </row>
    <row r="77460" spans="7:7" x14ac:dyDescent="0.2">
      <c r="G77460" s="12"/>
    </row>
    <row r="77461" spans="7:7" x14ac:dyDescent="0.2">
      <c r="G77461" s="12"/>
    </row>
    <row r="77462" spans="7:7" x14ac:dyDescent="0.2">
      <c r="G77462" s="12"/>
    </row>
    <row r="77463" spans="7:7" x14ac:dyDescent="0.2">
      <c r="G77463" s="12"/>
    </row>
    <row r="77464" spans="7:7" x14ac:dyDescent="0.2">
      <c r="G77464" s="12"/>
    </row>
    <row r="77465" spans="7:7" x14ac:dyDescent="0.2">
      <c r="G77465" s="12"/>
    </row>
    <row r="77466" spans="7:7" x14ac:dyDescent="0.2">
      <c r="G77466" s="12"/>
    </row>
    <row r="77467" spans="7:7" x14ac:dyDescent="0.2">
      <c r="G77467" s="12"/>
    </row>
    <row r="77468" spans="7:7" x14ac:dyDescent="0.2">
      <c r="G77468" s="12"/>
    </row>
    <row r="77469" spans="7:7" x14ac:dyDescent="0.2">
      <c r="G77469" s="12"/>
    </row>
    <row r="77470" spans="7:7" x14ac:dyDescent="0.2">
      <c r="G77470" s="12"/>
    </row>
    <row r="77471" spans="7:7" x14ac:dyDescent="0.2">
      <c r="G77471" s="12"/>
    </row>
    <row r="77472" spans="7:7" x14ac:dyDescent="0.2">
      <c r="G77472" s="12"/>
    </row>
    <row r="77473" spans="7:7" x14ac:dyDescent="0.2">
      <c r="G77473" s="12"/>
    </row>
    <row r="77474" spans="7:7" x14ac:dyDescent="0.2">
      <c r="G77474" s="12"/>
    </row>
    <row r="77475" spans="7:7" x14ac:dyDescent="0.2">
      <c r="G77475" s="12"/>
    </row>
    <row r="77476" spans="7:7" x14ac:dyDescent="0.2">
      <c r="G77476" s="12"/>
    </row>
    <row r="77477" spans="7:7" x14ac:dyDescent="0.2">
      <c r="G77477" s="12"/>
    </row>
    <row r="77478" spans="7:7" x14ac:dyDescent="0.2">
      <c r="G77478" s="12"/>
    </row>
    <row r="77479" spans="7:7" x14ac:dyDescent="0.2">
      <c r="G77479" s="12"/>
    </row>
    <row r="77480" spans="7:7" x14ac:dyDescent="0.2">
      <c r="G77480" s="12"/>
    </row>
    <row r="77481" spans="7:7" x14ac:dyDescent="0.2">
      <c r="G77481" s="12"/>
    </row>
    <row r="77482" spans="7:7" x14ac:dyDescent="0.2">
      <c r="G77482" s="12"/>
    </row>
    <row r="77483" spans="7:7" x14ac:dyDescent="0.2">
      <c r="G77483" s="12"/>
    </row>
    <row r="77484" spans="7:7" x14ac:dyDescent="0.2">
      <c r="G77484" s="12"/>
    </row>
    <row r="77485" spans="7:7" x14ac:dyDescent="0.2">
      <c r="G77485" s="12"/>
    </row>
    <row r="77486" spans="7:7" x14ac:dyDescent="0.2">
      <c r="G77486" s="12"/>
    </row>
    <row r="77487" spans="7:7" x14ac:dyDescent="0.2">
      <c r="G77487" s="12"/>
    </row>
    <row r="77488" spans="7:7" x14ac:dyDescent="0.2">
      <c r="G77488" s="12"/>
    </row>
    <row r="77489" spans="7:7" x14ac:dyDescent="0.2">
      <c r="G77489" s="12"/>
    </row>
    <row r="77490" spans="7:7" x14ac:dyDescent="0.2">
      <c r="G77490" s="12"/>
    </row>
    <row r="77491" spans="7:7" x14ac:dyDescent="0.2">
      <c r="G77491" s="12"/>
    </row>
    <row r="77492" spans="7:7" x14ac:dyDescent="0.2">
      <c r="G77492" s="12"/>
    </row>
    <row r="77493" spans="7:7" x14ac:dyDescent="0.2">
      <c r="G77493" s="12"/>
    </row>
    <row r="77494" spans="7:7" x14ac:dyDescent="0.2">
      <c r="G77494" s="12"/>
    </row>
    <row r="77495" spans="7:7" x14ac:dyDescent="0.2">
      <c r="G77495" s="12"/>
    </row>
    <row r="77496" spans="7:7" x14ac:dyDescent="0.2">
      <c r="G77496" s="12"/>
    </row>
    <row r="77497" spans="7:7" x14ac:dyDescent="0.2">
      <c r="G77497" s="12"/>
    </row>
    <row r="77498" spans="7:7" x14ac:dyDescent="0.2">
      <c r="G77498" s="12"/>
    </row>
    <row r="77499" spans="7:7" x14ac:dyDescent="0.2">
      <c r="G77499" s="12"/>
    </row>
    <row r="77500" spans="7:7" x14ac:dyDescent="0.2">
      <c r="G77500" s="12"/>
    </row>
    <row r="77501" spans="7:7" x14ac:dyDescent="0.2">
      <c r="G77501" s="12"/>
    </row>
    <row r="77502" spans="7:7" x14ac:dyDescent="0.2">
      <c r="G77502" s="12"/>
    </row>
    <row r="77503" spans="7:7" x14ac:dyDescent="0.2">
      <c r="G77503" s="12"/>
    </row>
    <row r="77504" spans="7:7" x14ac:dyDescent="0.2">
      <c r="G77504" s="12"/>
    </row>
    <row r="77505" spans="7:7" x14ac:dyDescent="0.2">
      <c r="G77505" s="12"/>
    </row>
    <row r="77506" spans="7:7" x14ac:dyDescent="0.2">
      <c r="G77506" s="12"/>
    </row>
    <row r="77507" spans="7:7" x14ac:dyDescent="0.2">
      <c r="G77507" s="12"/>
    </row>
    <row r="77508" spans="7:7" x14ac:dyDescent="0.2">
      <c r="G77508" s="12"/>
    </row>
    <row r="77509" spans="7:7" x14ac:dyDescent="0.2">
      <c r="G77509" s="12"/>
    </row>
    <row r="77510" spans="7:7" x14ac:dyDescent="0.2">
      <c r="G77510" s="12"/>
    </row>
    <row r="77511" spans="7:7" x14ac:dyDescent="0.2">
      <c r="G77511" s="12"/>
    </row>
    <row r="77512" spans="7:7" x14ac:dyDescent="0.2">
      <c r="G77512" s="12"/>
    </row>
    <row r="77513" spans="7:7" x14ac:dyDescent="0.2">
      <c r="G77513" s="12"/>
    </row>
    <row r="77514" spans="7:7" x14ac:dyDescent="0.2">
      <c r="G77514" s="12"/>
    </row>
    <row r="77515" spans="7:7" x14ac:dyDescent="0.2">
      <c r="G77515" s="12"/>
    </row>
    <row r="77516" spans="7:7" x14ac:dyDescent="0.2">
      <c r="G77516" s="12"/>
    </row>
    <row r="77517" spans="7:7" x14ac:dyDescent="0.2">
      <c r="G77517" s="12"/>
    </row>
    <row r="77518" spans="7:7" x14ac:dyDescent="0.2">
      <c r="G77518" s="12"/>
    </row>
    <row r="77519" spans="7:7" x14ac:dyDescent="0.2">
      <c r="G77519" s="12"/>
    </row>
    <row r="77520" spans="7:7" x14ac:dyDescent="0.2">
      <c r="G77520" s="12"/>
    </row>
    <row r="77521" spans="7:7" x14ac:dyDescent="0.2">
      <c r="G77521" s="12"/>
    </row>
    <row r="77522" spans="7:7" x14ac:dyDescent="0.2">
      <c r="G77522" s="12"/>
    </row>
    <row r="77523" spans="7:7" x14ac:dyDescent="0.2">
      <c r="G77523" s="12"/>
    </row>
    <row r="77524" spans="7:7" x14ac:dyDescent="0.2">
      <c r="G77524" s="12"/>
    </row>
    <row r="77525" spans="7:7" x14ac:dyDescent="0.2">
      <c r="G77525" s="12"/>
    </row>
    <row r="77526" spans="7:7" x14ac:dyDescent="0.2">
      <c r="G77526" s="12"/>
    </row>
    <row r="77527" spans="7:7" x14ac:dyDescent="0.2">
      <c r="G77527" s="12"/>
    </row>
    <row r="77528" spans="7:7" x14ac:dyDescent="0.2">
      <c r="G77528" s="12"/>
    </row>
    <row r="77529" spans="7:7" x14ac:dyDescent="0.2">
      <c r="G77529" s="12"/>
    </row>
    <row r="77530" spans="7:7" x14ac:dyDescent="0.2">
      <c r="G77530" s="12"/>
    </row>
    <row r="77531" spans="7:7" x14ac:dyDescent="0.2">
      <c r="G77531" s="12"/>
    </row>
    <row r="77532" spans="7:7" x14ac:dyDescent="0.2">
      <c r="G77532" s="12"/>
    </row>
    <row r="77533" spans="7:7" x14ac:dyDescent="0.2">
      <c r="G77533" s="12"/>
    </row>
    <row r="77534" spans="7:7" x14ac:dyDescent="0.2">
      <c r="G77534" s="12"/>
    </row>
    <row r="77535" spans="7:7" x14ac:dyDescent="0.2">
      <c r="G77535" s="12"/>
    </row>
    <row r="77536" spans="7:7" x14ac:dyDescent="0.2">
      <c r="G77536" s="12"/>
    </row>
    <row r="77537" spans="7:7" x14ac:dyDescent="0.2">
      <c r="G77537" s="12"/>
    </row>
    <row r="77538" spans="7:7" x14ac:dyDescent="0.2">
      <c r="G77538" s="12"/>
    </row>
    <row r="77539" spans="7:7" x14ac:dyDescent="0.2">
      <c r="G77539" s="12"/>
    </row>
    <row r="77540" spans="7:7" x14ac:dyDescent="0.2">
      <c r="G77540" s="12"/>
    </row>
    <row r="77541" spans="7:7" x14ac:dyDescent="0.2">
      <c r="G77541" s="12"/>
    </row>
    <row r="77542" spans="7:7" x14ac:dyDescent="0.2">
      <c r="G77542" s="12"/>
    </row>
    <row r="77543" spans="7:7" x14ac:dyDescent="0.2">
      <c r="G77543" s="12"/>
    </row>
    <row r="77544" spans="7:7" x14ac:dyDescent="0.2">
      <c r="G77544" s="12"/>
    </row>
    <row r="77545" spans="7:7" x14ac:dyDescent="0.2">
      <c r="G77545" s="12"/>
    </row>
    <row r="77546" spans="7:7" x14ac:dyDescent="0.2">
      <c r="G77546" s="12"/>
    </row>
    <row r="77547" spans="7:7" x14ac:dyDescent="0.2">
      <c r="G77547" s="12"/>
    </row>
    <row r="77548" spans="7:7" x14ac:dyDescent="0.2">
      <c r="G77548" s="12"/>
    </row>
    <row r="77549" spans="7:7" x14ac:dyDescent="0.2">
      <c r="G77549" s="12"/>
    </row>
    <row r="77550" spans="7:7" x14ac:dyDescent="0.2">
      <c r="G77550" s="12"/>
    </row>
    <row r="77551" spans="7:7" x14ac:dyDescent="0.2">
      <c r="G77551" s="12"/>
    </row>
    <row r="77552" spans="7:7" x14ac:dyDescent="0.2">
      <c r="G77552" s="12"/>
    </row>
    <row r="77553" spans="7:7" x14ac:dyDescent="0.2">
      <c r="G77553" s="12"/>
    </row>
    <row r="77554" spans="7:7" x14ac:dyDescent="0.2">
      <c r="G77554" s="12"/>
    </row>
    <row r="77555" spans="7:7" x14ac:dyDescent="0.2">
      <c r="G77555" s="12"/>
    </row>
    <row r="77556" spans="7:7" x14ac:dyDescent="0.2">
      <c r="G77556" s="12"/>
    </row>
    <row r="77557" spans="7:7" x14ac:dyDescent="0.2">
      <c r="G77557" s="12"/>
    </row>
    <row r="77558" spans="7:7" x14ac:dyDescent="0.2">
      <c r="G77558" s="12"/>
    </row>
    <row r="77559" spans="7:7" x14ac:dyDescent="0.2">
      <c r="G77559" s="12"/>
    </row>
    <row r="77560" spans="7:7" x14ac:dyDescent="0.2">
      <c r="G77560" s="12"/>
    </row>
    <row r="77561" spans="7:7" x14ac:dyDescent="0.2">
      <c r="G77561" s="12"/>
    </row>
    <row r="77562" spans="7:7" x14ac:dyDescent="0.2">
      <c r="G77562" s="12"/>
    </row>
    <row r="77563" spans="7:7" x14ac:dyDescent="0.2">
      <c r="G77563" s="12"/>
    </row>
    <row r="77564" spans="7:7" x14ac:dyDescent="0.2">
      <c r="G77564" s="12"/>
    </row>
    <row r="77565" spans="7:7" x14ac:dyDescent="0.2">
      <c r="G77565" s="12"/>
    </row>
    <row r="77566" spans="7:7" x14ac:dyDescent="0.2">
      <c r="G77566" s="12"/>
    </row>
    <row r="77567" spans="7:7" x14ac:dyDescent="0.2">
      <c r="G77567" s="12"/>
    </row>
    <row r="77568" spans="7:7" x14ac:dyDescent="0.2">
      <c r="G77568" s="12"/>
    </row>
    <row r="77569" spans="7:7" x14ac:dyDescent="0.2">
      <c r="G77569" s="12"/>
    </row>
    <row r="77570" spans="7:7" x14ac:dyDescent="0.2">
      <c r="G77570" s="12"/>
    </row>
    <row r="77571" spans="7:7" x14ac:dyDescent="0.2">
      <c r="G77571" s="12"/>
    </row>
    <row r="77572" spans="7:7" x14ac:dyDescent="0.2">
      <c r="G77572" s="12"/>
    </row>
    <row r="77573" spans="7:7" x14ac:dyDescent="0.2">
      <c r="G77573" s="12"/>
    </row>
    <row r="77574" spans="7:7" x14ac:dyDescent="0.2">
      <c r="G77574" s="12"/>
    </row>
    <row r="77575" spans="7:7" x14ac:dyDescent="0.2">
      <c r="G77575" s="12"/>
    </row>
    <row r="77576" spans="7:7" x14ac:dyDescent="0.2">
      <c r="G77576" s="12"/>
    </row>
    <row r="77577" spans="7:7" x14ac:dyDescent="0.2">
      <c r="G77577" s="12"/>
    </row>
    <row r="77578" spans="7:7" x14ac:dyDescent="0.2">
      <c r="G77578" s="12"/>
    </row>
    <row r="77579" spans="7:7" x14ac:dyDescent="0.2">
      <c r="G77579" s="12"/>
    </row>
    <row r="77580" spans="7:7" x14ac:dyDescent="0.2">
      <c r="G77580" s="12"/>
    </row>
    <row r="77581" spans="7:7" x14ac:dyDescent="0.2">
      <c r="G77581" s="12"/>
    </row>
    <row r="77582" spans="7:7" x14ac:dyDescent="0.2">
      <c r="G77582" s="12"/>
    </row>
    <row r="77583" spans="7:7" x14ac:dyDescent="0.2">
      <c r="G77583" s="12"/>
    </row>
    <row r="77584" spans="7:7" x14ac:dyDescent="0.2">
      <c r="G77584" s="12"/>
    </row>
    <row r="77585" spans="7:7" x14ac:dyDescent="0.2">
      <c r="G77585" s="12"/>
    </row>
    <row r="77586" spans="7:7" x14ac:dyDescent="0.2">
      <c r="G77586" s="12"/>
    </row>
    <row r="77587" spans="7:7" x14ac:dyDescent="0.2">
      <c r="G77587" s="12"/>
    </row>
    <row r="77588" spans="7:7" x14ac:dyDescent="0.2">
      <c r="G77588" s="12"/>
    </row>
    <row r="77589" spans="7:7" x14ac:dyDescent="0.2">
      <c r="G77589" s="12"/>
    </row>
    <row r="77590" spans="7:7" x14ac:dyDescent="0.2">
      <c r="G77590" s="12"/>
    </row>
    <row r="77591" spans="7:7" x14ac:dyDescent="0.2">
      <c r="G77591" s="12"/>
    </row>
    <row r="77592" spans="7:7" x14ac:dyDescent="0.2">
      <c r="G77592" s="12"/>
    </row>
    <row r="77593" spans="7:7" x14ac:dyDescent="0.2">
      <c r="G77593" s="12"/>
    </row>
    <row r="77594" spans="7:7" x14ac:dyDescent="0.2">
      <c r="G77594" s="12"/>
    </row>
    <row r="77595" spans="7:7" x14ac:dyDescent="0.2">
      <c r="G77595" s="12"/>
    </row>
    <row r="77596" spans="7:7" x14ac:dyDescent="0.2">
      <c r="G77596" s="12"/>
    </row>
    <row r="77597" spans="7:7" x14ac:dyDescent="0.2">
      <c r="G77597" s="12"/>
    </row>
    <row r="77598" spans="7:7" x14ac:dyDescent="0.2">
      <c r="G77598" s="12"/>
    </row>
    <row r="77599" spans="7:7" x14ac:dyDescent="0.2">
      <c r="G77599" s="12"/>
    </row>
    <row r="77600" spans="7:7" x14ac:dyDescent="0.2">
      <c r="G77600" s="12"/>
    </row>
    <row r="77601" spans="7:7" x14ac:dyDescent="0.2">
      <c r="G77601" s="12"/>
    </row>
    <row r="77602" spans="7:7" x14ac:dyDescent="0.2">
      <c r="G77602" s="12"/>
    </row>
    <row r="77603" spans="7:7" x14ac:dyDescent="0.2">
      <c r="G77603" s="12"/>
    </row>
    <row r="77604" spans="7:7" x14ac:dyDescent="0.2">
      <c r="G77604" s="12"/>
    </row>
    <row r="77605" spans="7:7" x14ac:dyDescent="0.2">
      <c r="G77605" s="12"/>
    </row>
    <row r="77606" spans="7:7" x14ac:dyDescent="0.2">
      <c r="G77606" s="12"/>
    </row>
    <row r="77607" spans="7:7" x14ac:dyDescent="0.2">
      <c r="G77607" s="12"/>
    </row>
    <row r="77608" spans="7:7" x14ac:dyDescent="0.2">
      <c r="G77608" s="12"/>
    </row>
    <row r="77609" spans="7:7" x14ac:dyDescent="0.2">
      <c r="G77609" s="12"/>
    </row>
    <row r="77610" spans="7:7" x14ac:dyDescent="0.2">
      <c r="G77610" s="12"/>
    </row>
    <row r="77611" spans="7:7" x14ac:dyDescent="0.2">
      <c r="G77611" s="12"/>
    </row>
    <row r="77612" spans="7:7" x14ac:dyDescent="0.2">
      <c r="G77612" s="12"/>
    </row>
    <row r="77613" spans="7:7" x14ac:dyDescent="0.2">
      <c r="G77613" s="12"/>
    </row>
    <row r="77614" spans="7:7" x14ac:dyDescent="0.2">
      <c r="G77614" s="12"/>
    </row>
    <row r="77615" spans="7:7" x14ac:dyDescent="0.2">
      <c r="G77615" s="12"/>
    </row>
    <row r="77616" spans="7:7" x14ac:dyDescent="0.2">
      <c r="G77616" s="12"/>
    </row>
    <row r="77617" spans="7:7" x14ac:dyDescent="0.2">
      <c r="G77617" s="12"/>
    </row>
    <row r="77618" spans="7:7" x14ac:dyDescent="0.2">
      <c r="G77618" s="12"/>
    </row>
    <row r="77619" spans="7:7" x14ac:dyDescent="0.2">
      <c r="G77619" s="12"/>
    </row>
    <row r="77620" spans="7:7" x14ac:dyDescent="0.2">
      <c r="G77620" s="12"/>
    </row>
    <row r="77621" spans="7:7" x14ac:dyDescent="0.2">
      <c r="G77621" s="12"/>
    </row>
    <row r="77622" spans="7:7" x14ac:dyDescent="0.2">
      <c r="G77622" s="12"/>
    </row>
    <row r="77623" spans="7:7" x14ac:dyDescent="0.2">
      <c r="G77623" s="12"/>
    </row>
    <row r="77624" spans="7:7" x14ac:dyDescent="0.2">
      <c r="G77624" s="12"/>
    </row>
    <row r="77625" spans="7:7" x14ac:dyDescent="0.2">
      <c r="G77625" s="12"/>
    </row>
    <row r="77626" spans="7:7" x14ac:dyDescent="0.2">
      <c r="G77626" s="12"/>
    </row>
    <row r="77627" spans="7:7" x14ac:dyDescent="0.2">
      <c r="G77627" s="12"/>
    </row>
    <row r="77628" spans="7:7" x14ac:dyDescent="0.2">
      <c r="G77628" s="12"/>
    </row>
    <row r="77629" spans="7:7" x14ac:dyDescent="0.2">
      <c r="G77629" s="12"/>
    </row>
    <row r="77630" spans="7:7" x14ac:dyDescent="0.2">
      <c r="G77630" s="12"/>
    </row>
    <row r="77631" spans="7:7" x14ac:dyDescent="0.2">
      <c r="G77631" s="12"/>
    </row>
    <row r="77632" spans="7:7" x14ac:dyDescent="0.2">
      <c r="G77632" s="12"/>
    </row>
    <row r="77633" spans="7:7" x14ac:dyDescent="0.2">
      <c r="G77633" s="12"/>
    </row>
    <row r="77634" spans="7:7" x14ac:dyDescent="0.2">
      <c r="G77634" s="12"/>
    </row>
    <row r="77635" spans="7:7" x14ac:dyDescent="0.2">
      <c r="G77635" s="12"/>
    </row>
    <row r="77636" spans="7:7" x14ac:dyDescent="0.2">
      <c r="G77636" s="12"/>
    </row>
    <row r="77637" spans="7:7" x14ac:dyDescent="0.2">
      <c r="G77637" s="12"/>
    </row>
    <row r="77638" spans="7:7" x14ac:dyDescent="0.2">
      <c r="G77638" s="12"/>
    </row>
    <row r="77639" spans="7:7" x14ac:dyDescent="0.2">
      <c r="G77639" s="12"/>
    </row>
    <row r="77640" spans="7:7" x14ac:dyDescent="0.2">
      <c r="G77640" s="12"/>
    </row>
    <row r="77641" spans="7:7" x14ac:dyDescent="0.2">
      <c r="G77641" s="12"/>
    </row>
    <row r="77642" spans="7:7" x14ac:dyDescent="0.2">
      <c r="G77642" s="12"/>
    </row>
    <row r="77643" spans="7:7" x14ac:dyDescent="0.2">
      <c r="G77643" s="12"/>
    </row>
    <row r="77644" spans="7:7" x14ac:dyDescent="0.2">
      <c r="G77644" s="12"/>
    </row>
    <row r="77645" spans="7:7" x14ac:dyDescent="0.2">
      <c r="G77645" s="12"/>
    </row>
    <row r="77646" spans="7:7" x14ac:dyDescent="0.2">
      <c r="G77646" s="12"/>
    </row>
    <row r="77647" spans="7:7" x14ac:dyDescent="0.2">
      <c r="G77647" s="12"/>
    </row>
    <row r="77648" spans="7:7" x14ac:dyDescent="0.2">
      <c r="G77648" s="12"/>
    </row>
    <row r="77649" spans="7:7" x14ac:dyDescent="0.2">
      <c r="G77649" s="12"/>
    </row>
    <row r="77650" spans="7:7" x14ac:dyDescent="0.2">
      <c r="G77650" s="12"/>
    </row>
    <row r="77651" spans="7:7" x14ac:dyDescent="0.2">
      <c r="G77651" s="12"/>
    </row>
    <row r="77652" spans="7:7" x14ac:dyDescent="0.2">
      <c r="G77652" s="12"/>
    </row>
    <row r="77653" spans="7:7" x14ac:dyDescent="0.2">
      <c r="G77653" s="12"/>
    </row>
    <row r="77654" spans="7:7" x14ac:dyDescent="0.2">
      <c r="G77654" s="12"/>
    </row>
    <row r="77655" spans="7:7" x14ac:dyDescent="0.2">
      <c r="G77655" s="12"/>
    </row>
    <row r="77656" spans="7:7" x14ac:dyDescent="0.2">
      <c r="G77656" s="12"/>
    </row>
    <row r="77657" spans="7:7" x14ac:dyDescent="0.2">
      <c r="G77657" s="12"/>
    </row>
    <row r="77658" spans="7:7" x14ac:dyDescent="0.2">
      <c r="G77658" s="12"/>
    </row>
    <row r="77659" spans="7:7" x14ac:dyDescent="0.2">
      <c r="G77659" s="12"/>
    </row>
    <row r="77660" spans="7:7" x14ac:dyDescent="0.2">
      <c r="G77660" s="12"/>
    </row>
    <row r="77661" spans="7:7" x14ac:dyDescent="0.2">
      <c r="G77661" s="12"/>
    </row>
    <row r="77662" spans="7:7" x14ac:dyDescent="0.2">
      <c r="G77662" s="12"/>
    </row>
    <row r="77663" spans="7:7" x14ac:dyDescent="0.2">
      <c r="G77663" s="12"/>
    </row>
    <row r="77664" spans="7:7" x14ac:dyDescent="0.2">
      <c r="G77664" s="12"/>
    </row>
    <row r="77665" spans="7:7" x14ac:dyDescent="0.2">
      <c r="G77665" s="12"/>
    </row>
    <row r="77666" spans="7:7" x14ac:dyDescent="0.2">
      <c r="G77666" s="12"/>
    </row>
    <row r="77667" spans="7:7" x14ac:dyDescent="0.2">
      <c r="G77667" s="12"/>
    </row>
    <row r="77668" spans="7:7" x14ac:dyDescent="0.2">
      <c r="G77668" s="12"/>
    </row>
    <row r="77669" spans="7:7" x14ac:dyDescent="0.2">
      <c r="G77669" s="12"/>
    </row>
    <row r="77670" spans="7:7" x14ac:dyDescent="0.2">
      <c r="G77670" s="12"/>
    </row>
    <row r="77671" spans="7:7" x14ac:dyDescent="0.2">
      <c r="G77671" s="12"/>
    </row>
    <row r="77672" spans="7:7" x14ac:dyDescent="0.2">
      <c r="G77672" s="12"/>
    </row>
    <row r="77673" spans="7:7" x14ac:dyDescent="0.2">
      <c r="G77673" s="12"/>
    </row>
    <row r="77674" spans="7:7" x14ac:dyDescent="0.2">
      <c r="G77674" s="12"/>
    </row>
    <row r="77675" spans="7:7" x14ac:dyDescent="0.2">
      <c r="G77675" s="12"/>
    </row>
    <row r="77676" spans="7:7" x14ac:dyDescent="0.2">
      <c r="G77676" s="12"/>
    </row>
    <row r="77677" spans="7:7" x14ac:dyDescent="0.2">
      <c r="G77677" s="12"/>
    </row>
    <row r="77678" spans="7:7" x14ac:dyDescent="0.2">
      <c r="G77678" s="12"/>
    </row>
    <row r="77679" spans="7:7" x14ac:dyDescent="0.2">
      <c r="G77679" s="12"/>
    </row>
    <row r="77680" spans="7:7" x14ac:dyDescent="0.2">
      <c r="G77680" s="12"/>
    </row>
    <row r="77681" spans="7:7" x14ac:dyDescent="0.2">
      <c r="G77681" s="12"/>
    </row>
    <row r="77682" spans="7:7" x14ac:dyDescent="0.2">
      <c r="G77682" s="12"/>
    </row>
    <row r="77683" spans="7:7" x14ac:dyDescent="0.2">
      <c r="G77683" s="12"/>
    </row>
    <row r="77684" spans="7:7" x14ac:dyDescent="0.2">
      <c r="G77684" s="12"/>
    </row>
    <row r="77685" spans="7:7" x14ac:dyDescent="0.2">
      <c r="G77685" s="12"/>
    </row>
    <row r="77686" spans="7:7" x14ac:dyDescent="0.2">
      <c r="G77686" s="12"/>
    </row>
    <row r="77687" spans="7:7" x14ac:dyDescent="0.2">
      <c r="G77687" s="12"/>
    </row>
    <row r="77688" spans="7:7" x14ac:dyDescent="0.2">
      <c r="G77688" s="12"/>
    </row>
    <row r="77689" spans="7:7" x14ac:dyDescent="0.2">
      <c r="G77689" s="12"/>
    </row>
    <row r="77690" spans="7:7" x14ac:dyDescent="0.2">
      <c r="G77690" s="12"/>
    </row>
    <row r="77691" spans="7:7" x14ac:dyDescent="0.2">
      <c r="G77691" s="12"/>
    </row>
    <row r="77692" spans="7:7" x14ac:dyDescent="0.2">
      <c r="G77692" s="12"/>
    </row>
    <row r="77693" spans="7:7" x14ac:dyDescent="0.2">
      <c r="G77693" s="12"/>
    </row>
    <row r="77694" spans="7:7" x14ac:dyDescent="0.2">
      <c r="G77694" s="12"/>
    </row>
    <row r="77695" spans="7:7" x14ac:dyDescent="0.2">
      <c r="G77695" s="12"/>
    </row>
    <row r="77696" spans="7:7" x14ac:dyDescent="0.2">
      <c r="G77696" s="12"/>
    </row>
    <row r="77697" spans="7:7" x14ac:dyDescent="0.2">
      <c r="G77697" s="12"/>
    </row>
    <row r="77698" spans="7:7" x14ac:dyDescent="0.2">
      <c r="G77698" s="12"/>
    </row>
    <row r="77699" spans="7:7" x14ac:dyDescent="0.2">
      <c r="G77699" s="12"/>
    </row>
    <row r="77700" spans="7:7" x14ac:dyDescent="0.2">
      <c r="G77700" s="12"/>
    </row>
    <row r="77701" spans="7:7" x14ac:dyDescent="0.2">
      <c r="G77701" s="12"/>
    </row>
    <row r="77702" spans="7:7" x14ac:dyDescent="0.2">
      <c r="G77702" s="12"/>
    </row>
    <row r="77703" spans="7:7" x14ac:dyDescent="0.2">
      <c r="G77703" s="12"/>
    </row>
    <row r="77704" spans="7:7" x14ac:dyDescent="0.2">
      <c r="G77704" s="12"/>
    </row>
    <row r="77705" spans="7:7" x14ac:dyDescent="0.2">
      <c r="G77705" s="12"/>
    </row>
    <row r="77706" spans="7:7" x14ac:dyDescent="0.2">
      <c r="G77706" s="12"/>
    </row>
    <row r="77707" spans="7:7" x14ac:dyDescent="0.2">
      <c r="G77707" s="12"/>
    </row>
    <row r="77708" spans="7:7" x14ac:dyDescent="0.2">
      <c r="G77708" s="12"/>
    </row>
    <row r="77709" spans="7:7" x14ac:dyDescent="0.2">
      <c r="G77709" s="12"/>
    </row>
    <row r="77710" spans="7:7" x14ac:dyDescent="0.2">
      <c r="G77710" s="12"/>
    </row>
    <row r="77711" spans="7:7" x14ac:dyDescent="0.2">
      <c r="G77711" s="12"/>
    </row>
    <row r="77712" spans="7:7" x14ac:dyDescent="0.2">
      <c r="G77712" s="12"/>
    </row>
    <row r="77713" spans="7:7" x14ac:dyDescent="0.2">
      <c r="G77713" s="12"/>
    </row>
    <row r="77714" spans="7:7" x14ac:dyDescent="0.2">
      <c r="G77714" s="12"/>
    </row>
    <row r="77715" spans="7:7" x14ac:dyDescent="0.2">
      <c r="G77715" s="12"/>
    </row>
    <row r="77716" spans="7:7" x14ac:dyDescent="0.2">
      <c r="G77716" s="12"/>
    </row>
    <row r="77717" spans="7:7" x14ac:dyDescent="0.2">
      <c r="G77717" s="12"/>
    </row>
    <row r="77718" spans="7:7" x14ac:dyDescent="0.2">
      <c r="G77718" s="12"/>
    </row>
    <row r="77719" spans="7:7" x14ac:dyDescent="0.2">
      <c r="G77719" s="12"/>
    </row>
    <row r="77720" spans="7:7" x14ac:dyDescent="0.2">
      <c r="G77720" s="12"/>
    </row>
    <row r="77721" spans="7:7" x14ac:dyDescent="0.2">
      <c r="G77721" s="12"/>
    </row>
    <row r="77722" spans="7:7" x14ac:dyDescent="0.2">
      <c r="G77722" s="12"/>
    </row>
    <row r="77723" spans="7:7" x14ac:dyDescent="0.2">
      <c r="G77723" s="12"/>
    </row>
    <row r="77724" spans="7:7" x14ac:dyDescent="0.2">
      <c r="G77724" s="12"/>
    </row>
    <row r="77725" spans="7:7" x14ac:dyDescent="0.2">
      <c r="G77725" s="12"/>
    </row>
    <row r="77726" spans="7:7" x14ac:dyDescent="0.2">
      <c r="G77726" s="12"/>
    </row>
    <row r="77727" spans="7:7" x14ac:dyDescent="0.2">
      <c r="G77727" s="12"/>
    </row>
    <row r="77728" spans="7:7" x14ac:dyDescent="0.2">
      <c r="G77728" s="12"/>
    </row>
    <row r="77729" spans="7:7" x14ac:dyDescent="0.2">
      <c r="G77729" s="12"/>
    </row>
    <row r="77730" spans="7:7" x14ac:dyDescent="0.2">
      <c r="G77730" s="12"/>
    </row>
    <row r="77731" spans="7:7" x14ac:dyDescent="0.2">
      <c r="G77731" s="12"/>
    </row>
    <row r="77732" spans="7:7" x14ac:dyDescent="0.2">
      <c r="G77732" s="12"/>
    </row>
    <row r="77733" spans="7:7" x14ac:dyDescent="0.2">
      <c r="G77733" s="12"/>
    </row>
    <row r="77734" spans="7:7" x14ac:dyDescent="0.2">
      <c r="G77734" s="12"/>
    </row>
    <row r="77735" spans="7:7" x14ac:dyDescent="0.2">
      <c r="G77735" s="12"/>
    </row>
    <row r="77736" spans="7:7" x14ac:dyDescent="0.2">
      <c r="G77736" s="12"/>
    </row>
    <row r="77737" spans="7:7" x14ac:dyDescent="0.2">
      <c r="G77737" s="12"/>
    </row>
    <row r="77738" spans="7:7" x14ac:dyDescent="0.2">
      <c r="G77738" s="12"/>
    </row>
    <row r="77739" spans="7:7" x14ac:dyDescent="0.2">
      <c r="G77739" s="12"/>
    </row>
    <row r="77740" spans="7:7" x14ac:dyDescent="0.2">
      <c r="G77740" s="12"/>
    </row>
    <row r="77741" spans="7:7" x14ac:dyDescent="0.2">
      <c r="G77741" s="12"/>
    </row>
    <row r="77742" spans="7:7" x14ac:dyDescent="0.2">
      <c r="G77742" s="12"/>
    </row>
    <row r="77743" spans="7:7" x14ac:dyDescent="0.2">
      <c r="G77743" s="12"/>
    </row>
    <row r="77744" spans="7:7" x14ac:dyDescent="0.2">
      <c r="G77744" s="12"/>
    </row>
    <row r="77745" spans="7:7" x14ac:dyDescent="0.2">
      <c r="G77745" s="12"/>
    </row>
    <row r="77746" spans="7:7" x14ac:dyDescent="0.2">
      <c r="G77746" s="12"/>
    </row>
    <row r="77747" spans="7:7" x14ac:dyDescent="0.2">
      <c r="G77747" s="12"/>
    </row>
    <row r="77748" spans="7:7" x14ac:dyDescent="0.2">
      <c r="G77748" s="12"/>
    </row>
    <row r="77749" spans="7:7" x14ac:dyDescent="0.2">
      <c r="G77749" s="12"/>
    </row>
    <row r="77750" spans="7:7" x14ac:dyDescent="0.2">
      <c r="G77750" s="12"/>
    </row>
    <row r="77751" spans="7:7" x14ac:dyDescent="0.2">
      <c r="G77751" s="12"/>
    </row>
    <row r="77752" spans="7:7" x14ac:dyDescent="0.2">
      <c r="G77752" s="12"/>
    </row>
    <row r="77753" spans="7:7" x14ac:dyDescent="0.2">
      <c r="G77753" s="12"/>
    </row>
    <row r="77754" spans="7:7" x14ac:dyDescent="0.2">
      <c r="G77754" s="12"/>
    </row>
    <row r="77755" spans="7:7" x14ac:dyDescent="0.2">
      <c r="G77755" s="12"/>
    </row>
    <row r="77756" spans="7:7" x14ac:dyDescent="0.2">
      <c r="G77756" s="12"/>
    </row>
    <row r="77757" spans="7:7" x14ac:dyDescent="0.2">
      <c r="G77757" s="12"/>
    </row>
    <row r="77758" spans="7:7" x14ac:dyDescent="0.2">
      <c r="G77758" s="12"/>
    </row>
    <row r="77759" spans="7:7" x14ac:dyDescent="0.2">
      <c r="G77759" s="12"/>
    </row>
    <row r="77760" spans="7:7" x14ac:dyDescent="0.2">
      <c r="G77760" s="12"/>
    </row>
    <row r="77761" spans="7:7" x14ac:dyDescent="0.2">
      <c r="G77761" s="12"/>
    </row>
    <row r="77762" spans="7:7" x14ac:dyDescent="0.2">
      <c r="G77762" s="12"/>
    </row>
    <row r="77763" spans="7:7" x14ac:dyDescent="0.2">
      <c r="G77763" s="12"/>
    </row>
    <row r="77764" spans="7:7" x14ac:dyDescent="0.2">
      <c r="G77764" s="12"/>
    </row>
    <row r="77765" spans="7:7" x14ac:dyDescent="0.2">
      <c r="G77765" s="12"/>
    </row>
    <row r="77766" spans="7:7" x14ac:dyDescent="0.2">
      <c r="G77766" s="12"/>
    </row>
    <row r="77767" spans="7:7" x14ac:dyDescent="0.2">
      <c r="G77767" s="12"/>
    </row>
    <row r="77768" spans="7:7" x14ac:dyDescent="0.2">
      <c r="G77768" s="12"/>
    </row>
    <row r="77769" spans="7:7" x14ac:dyDescent="0.2">
      <c r="G77769" s="12"/>
    </row>
    <row r="77770" spans="7:7" x14ac:dyDescent="0.2">
      <c r="G77770" s="12"/>
    </row>
    <row r="77771" spans="7:7" x14ac:dyDescent="0.2">
      <c r="G77771" s="12"/>
    </row>
    <row r="77772" spans="7:7" x14ac:dyDescent="0.2">
      <c r="G77772" s="12"/>
    </row>
    <row r="77773" spans="7:7" x14ac:dyDescent="0.2">
      <c r="G77773" s="12"/>
    </row>
    <row r="77774" spans="7:7" x14ac:dyDescent="0.2">
      <c r="G77774" s="12"/>
    </row>
    <row r="77775" spans="7:7" x14ac:dyDescent="0.2">
      <c r="G77775" s="12"/>
    </row>
    <row r="77776" spans="7:7" x14ac:dyDescent="0.2">
      <c r="G77776" s="12"/>
    </row>
    <row r="77777" spans="7:7" x14ac:dyDescent="0.2">
      <c r="G77777" s="12"/>
    </row>
    <row r="77778" spans="7:7" x14ac:dyDescent="0.2">
      <c r="G77778" s="12"/>
    </row>
    <row r="77779" spans="7:7" x14ac:dyDescent="0.2">
      <c r="G77779" s="12"/>
    </row>
    <row r="77780" spans="7:7" x14ac:dyDescent="0.2">
      <c r="G77780" s="12"/>
    </row>
    <row r="77781" spans="7:7" x14ac:dyDescent="0.2">
      <c r="G77781" s="12"/>
    </row>
    <row r="77782" spans="7:7" x14ac:dyDescent="0.2">
      <c r="G77782" s="12"/>
    </row>
    <row r="77783" spans="7:7" x14ac:dyDescent="0.2">
      <c r="G77783" s="12"/>
    </row>
    <row r="77784" spans="7:7" x14ac:dyDescent="0.2">
      <c r="G77784" s="12"/>
    </row>
    <row r="77785" spans="7:7" x14ac:dyDescent="0.2">
      <c r="G77785" s="12"/>
    </row>
    <row r="77786" spans="7:7" x14ac:dyDescent="0.2">
      <c r="G77786" s="12"/>
    </row>
    <row r="77787" spans="7:7" x14ac:dyDescent="0.2">
      <c r="G77787" s="12"/>
    </row>
    <row r="77788" spans="7:7" x14ac:dyDescent="0.2">
      <c r="G77788" s="12"/>
    </row>
    <row r="77789" spans="7:7" x14ac:dyDescent="0.2">
      <c r="G77789" s="12"/>
    </row>
    <row r="77790" spans="7:7" x14ac:dyDescent="0.2">
      <c r="G77790" s="12"/>
    </row>
    <row r="77791" spans="7:7" x14ac:dyDescent="0.2">
      <c r="G77791" s="12"/>
    </row>
    <row r="77792" spans="7:7" x14ac:dyDescent="0.2">
      <c r="G77792" s="12"/>
    </row>
    <row r="77793" spans="7:7" x14ac:dyDescent="0.2">
      <c r="G77793" s="12"/>
    </row>
    <row r="77794" spans="7:7" x14ac:dyDescent="0.2">
      <c r="G77794" s="12"/>
    </row>
    <row r="77795" spans="7:7" x14ac:dyDescent="0.2">
      <c r="G77795" s="12"/>
    </row>
    <row r="77796" spans="7:7" x14ac:dyDescent="0.2">
      <c r="G77796" s="12"/>
    </row>
    <row r="77797" spans="7:7" x14ac:dyDescent="0.2">
      <c r="G77797" s="12"/>
    </row>
    <row r="77798" spans="7:7" x14ac:dyDescent="0.2">
      <c r="G77798" s="12"/>
    </row>
    <row r="77799" spans="7:7" x14ac:dyDescent="0.2">
      <c r="G77799" s="12"/>
    </row>
    <row r="77800" spans="7:7" x14ac:dyDescent="0.2">
      <c r="G77800" s="12"/>
    </row>
    <row r="77801" spans="7:7" x14ac:dyDescent="0.2">
      <c r="G77801" s="12"/>
    </row>
    <row r="77802" spans="7:7" x14ac:dyDescent="0.2">
      <c r="G77802" s="12"/>
    </row>
    <row r="77803" spans="7:7" x14ac:dyDescent="0.2">
      <c r="G77803" s="12"/>
    </row>
    <row r="77804" spans="7:7" x14ac:dyDescent="0.2">
      <c r="G77804" s="12"/>
    </row>
    <row r="77805" spans="7:7" x14ac:dyDescent="0.2">
      <c r="G77805" s="12"/>
    </row>
    <row r="77806" spans="7:7" x14ac:dyDescent="0.2">
      <c r="G77806" s="12"/>
    </row>
    <row r="77807" spans="7:7" x14ac:dyDescent="0.2">
      <c r="G77807" s="12"/>
    </row>
    <row r="77808" spans="7:7" x14ac:dyDescent="0.2">
      <c r="G77808" s="12"/>
    </row>
    <row r="77809" spans="7:7" x14ac:dyDescent="0.2">
      <c r="G77809" s="12"/>
    </row>
    <row r="77810" spans="7:7" x14ac:dyDescent="0.2">
      <c r="G77810" s="12"/>
    </row>
    <row r="77811" spans="7:7" x14ac:dyDescent="0.2">
      <c r="G77811" s="12"/>
    </row>
    <row r="77812" spans="7:7" x14ac:dyDescent="0.2">
      <c r="G77812" s="12"/>
    </row>
    <row r="77813" spans="7:7" x14ac:dyDescent="0.2">
      <c r="G77813" s="12"/>
    </row>
    <row r="77814" spans="7:7" x14ac:dyDescent="0.2">
      <c r="G77814" s="12"/>
    </row>
    <row r="77815" spans="7:7" x14ac:dyDescent="0.2">
      <c r="G77815" s="12"/>
    </row>
    <row r="77816" spans="7:7" x14ac:dyDescent="0.2">
      <c r="G77816" s="12"/>
    </row>
    <row r="77817" spans="7:7" x14ac:dyDescent="0.2">
      <c r="G77817" s="12"/>
    </row>
    <row r="77818" spans="7:7" x14ac:dyDescent="0.2">
      <c r="G77818" s="12"/>
    </row>
    <row r="77819" spans="7:7" x14ac:dyDescent="0.2">
      <c r="G77819" s="12"/>
    </row>
    <row r="77820" spans="7:7" x14ac:dyDescent="0.2">
      <c r="G77820" s="12"/>
    </row>
    <row r="77821" spans="7:7" x14ac:dyDescent="0.2">
      <c r="G77821" s="12"/>
    </row>
    <row r="77822" spans="7:7" x14ac:dyDescent="0.2">
      <c r="G77822" s="12"/>
    </row>
    <row r="77823" spans="7:7" x14ac:dyDescent="0.2">
      <c r="G77823" s="12"/>
    </row>
    <row r="77824" spans="7:7" x14ac:dyDescent="0.2">
      <c r="G77824" s="12"/>
    </row>
    <row r="77825" spans="7:7" x14ac:dyDescent="0.2">
      <c r="G77825" s="12"/>
    </row>
    <row r="77826" spans="7:7" x14ac:dyDescent="0.2">
      <c r="G77826" s="12"/>
    </row>
    <row r="77827" spans="7:7" x14ac:dyDescent="0.2">
      <c r="G77827" s="12"/>
    </row>
    <row r="77828" spans="7:7" x14ac:dyDescent="0.2">
      <c r="G77828" s="12"/>
    </row>
    <row r="77829" spans="7:7" x14ac:dyDescent="0.2">
      <c r="G77829" s="12"/>
    </row>
    <row r="77830" spans="7:7" x14ac:dyDescent="0.2">
      <c r="G77830" s="12"/>
    </row>
    <row r="77831" spans="7:7" x14ac:dyDescent="0.2">
      <c r="G77831" s="12"/>
    </row>
    <row r="77832" spans="7:7" x14ac:dyDescent="0.2">
      <c r="G77832" s="12"/>
    </row>
    <row r="77833" spans="7:7" x14ac:dyDescent="0.2">
      <c r="G77833" s="12"/>
    </row>
    <row r="77834" spans="7:7" x14ac:dyDescent="0.2">
      <c r="G77834" s="12"/>
    </row>
    <row r="77835" spans="7:7" x14ac:dyDescent="0.2">
      <c r="G77835" s="12"/>
    </row>
    <row r="77836" spans="7:7" x14ac:dyDescent="0.2">
      <c r="G77836" s="12"/>
    </row>
    <row r="77837" spans="7:7" x14ac:dyDescent="0.2">
      <c r="G77837" s="12"/>
    </row>
    <row r="77838" spans="7:7" x14ac:dyDescent="0.2">
      <c r="G77838" s="12"/>
    </row>
    <row r="77839" spans="7:7" x14ac:dyDescent="0.2">
      <c r="G77839" s="12"/>
    </row>
    <row r="77840" spans="7:7" x14ac:dyDescent="0.2">
      <c r="G77840" s="12"/>
    </row>
    <row r="77841" spans="7:7" x14ac:dyDescent="0.2">
      <c r="G77841" s="12"/>
    </row>
    <row r="77842" spans="7:7" x14ac:dyDescent="0.2">
      <c r="G77842" s="12"/>
    </row>
    <row r="77843" spans="7:7" x14ac:dyDescent="0.2">
      <c r="G77843" s="12"/>
    </row>
    <row r="77844" spans="7:7" x14ac:dyDescent="0.2">
      <c r="G77844" s="12"/>
    </row>
    <row r="77845" spans="7:7" x14ac:dyDescent="0.2">
      <c r="G77845" s="12"/>
    </row>
    <row r="77846" spans="7:7" x14ac:dyDescent="0.2">
      <c r="G77846" s="12"/>
    </row>
    <row r="77847" spans="7:7" x14ac:dyDescent="0.2">
      <c r="G77847" s="12"/>
    </row>
    <row r="77848" spans="7:7" x14ac:dyDescent="0.2">
      <c r="G77848" s="12"/>
    </row>
    <row r="77849" spans="7:7" x14ac:dyDescent="0.2">
      <c r="G77849" s="12"/>
    </row>
    <row r="77850" spans="7:7" x14ac:dyDescent="0.2">
      <c r="G77850" s="12"/>
    </row>
    <row r="77851" spans="7:7" x14ac:dyDescent="0.2">
      <c r="G77851" s="12"/>
    </row>
    <row r="77852" spans="7:7" x14ac:dyDescent="0.2">
      <c r="G77852" s="12"/>
    </row>
    <row r="77853" spans="7:7" x14ac:dyDescent="0.2">
      <c r="G77853" s="12"/>
    </row>
    <row r="77854" spans="7:7" x14ac:dyDescent="0.2">
      <c r="G77854" s="12"/>
    </row>
    <row r="77855" spans="7:7" x14ac:dyDescent="0.2">
      <c r="G77855" s="12"/>
    </row>
    <row r="77856" spans="7:7" x14ac:dyDescent="0.2">
      <c r="G77856" s="12"/>
    </row>
    <row r="77857" spans="7:7" x14ac:dyDescent="0.2">
      <c r="G77857" s="12"/>
    </row>
    <row r="77858" spans="7:7" x14ac:dyDescent="0.2">
      <c r="G77858" s="12"/>
    </row>
    <row r="77859" spans="7:7" x14ac:dyDescent="0.2">
      <c r="G77859" s="12"/>
    </row>
    <row r="77860" spans="7:7" x14ac:dyDescent="0.2">
      <c r="G77860" s="12"/>
    </row>
    <row r="77861" spans="7:7" x14ac:dyDescent="0.2">
      <c r="G77861" s="12"/>
    </row>
    <row r="77862" spans="7:7" x14ac:dyDescent="0.2">
      <c r="G77862" s="12"/>
    </row>
    <row r="77863" spans="7:7" x14ac:dyDescent="0.2">
      <c r="G77863" s="12"/>
    </row>
    <row r="77864" spans="7:7" x14ac:dyDescent="0.2">
      <c r="G77864" s="12"/>
    </row>
    <row r="77865" spans="7:7" x14ac:dyDescent="0.2">
      <c r="G77865" s="12"/>
    </row>
    <row r="77866" spans="7:7" x14ac:dyDescent="0.2">
      <c r="G77866" s="12"/>
    </row>
    <row r="77867" spans="7:7" x14ac:dyDescent="0.2">
      <c r="G77867" s="12"/>
    </row>
    <row r="77868" spans="7:7" x14ac:dyDescent="0.2">
      <c r="G77868" s="12"/>
    </row>
    <row r="77869" spans="7:7" x14ac:dyDescent="0.2">
      <c r="G77869" s="12"/>
    </row>
    <row r="77870" spans="7:7" x14ac:dyDescent="0.2">
      <c r="G77870" s="12"/>
    </row>
    <row r="77871" spans="7:7" x14ac:dyDescent="0.2">
      <c r="G77871" s="12"/>
    </row>
    <row r="77872" spans="7:7" x14ac:dyDescent="0.2">
      <c r="G77872" s="12"/>
    </row>
    <row r="77873" spans="7:7" x14ac:dyDescent="0.2">
      <c r="G77873" s="12"/>
    </row>
    <row r="77874" spans="7:7" x14ac:dyDescent="0.2">
      <c r="G77874" s="12"/>
    </row>
    <row r="77875" spans="7:7" x14ac:dyDescent="0.2">
      <c r="G77875" s="12"/>
    </row>
    <row r="77876" spans="7:7" x14ac:dyDescent="0.2">
      <c r="G77876" s="12"/>
    </row>
    <row r="77877" spans="7:7" x14ac:dyDescent="0.2">
      <c r="G77877" s="12"/>
    </row>
    <row r="77878" spans="7:7" x14ac:dyDescent="0.2">
      <c r="G77878" s="12"/>
    </row>
    <row r="77879" spans="7:7" x14ac:dyDescent="0.2">
      <c r="G77879" s="12"/>
    </row>
    <row r="77880" spans="7:7" x14ac:dyDescent="0.2">
      <c r="G77880" s="12"/>
    </row>
    <row r="77881" spans="7:7" x14ac:dyDescent="0.2">
      <c r="G77881" s="12"/>
    </row>
    <row r="77882" spans="7:7" x14ac:dyDescent="0.2">
      <c r="G77882" s="12"/>
    </row>
    <row r="77883" spans="7:7" x14ac:dyDescent="0.2">
      <c r="G77883" s="12"/>
    </row>
    <row r="77884" spans="7:7" x14ac:dyDescent="0.2">
      <c r="G77884" s="12"/>
    </row>
    <row r="77885" spans="7:7" x14ac:dyDescent="0.2">
      <c r="G77885" s="12"/>
    </row>
    <row r="77886" spans="7:7" x14ac:dyDescent="0.2">
      <c r="G77886" s="12"/>
    </row>
    <row r="77887" spans="7:7" x14ac:dyDescent="0.2">
      <c r="G77887" s="12"/>
    </row>
    <row r="77888" spans="7:7" x14ac:dyDescent="0.2">
      <c r="G77888" s="12"/>
    </row>
    <row r="77889" spans="7:7" x14ac:dyDescent="0.2">
      <c r="G77889" s="12"/>
    </row>
    <row r="77890" spans="7:7" x14ac:dyDescent="0.2">
      <c r="G77890" s="12"/>
    </row>
    <row r="77891" spans="7:7" x14ac:dyDescent="0.2">
      <c r="G77891" s="12"/>
    </row>
    <row r="77892" spans="7:7" x14ac:dyDescent="0.2">
      <c r="G77892" s="12"/>
    </row>
    <row r="77893" spans="7:7" x14ac:dyDescent="0.2">
      <c r="G77893" s="12"/>
    </row>
    <row r="77894" spans="7:7" x14ac:dyDescent="0.2">
      <c r="G77894" s="12"/>
    </row>
    <row r="77895" spans="7:7" x14ac:dyDescent="0.2">
      <c r="G77895" s="12"/>
    </row>
    <row r="77896" spans="7:7" x14ac:dyDescent="0.2">
      <c r="G77896" s="12"/>
    </row>
    <row r="77897" spans="7:7" x14ac:dyDescent="0.2">
      <c r="G77897" s="12"/>
    </row>
    <row r="77898" spans="7:7" x14ac:dyDescent="0.2">
      <c r="G77898" s="12"/>
    </row>
    <row r="77899" spans="7:7" x14ac:dyDescent="0.2">
      <c r="G77899" s="12"/>
    </row>
    <row r="77900" spans="7:7" x14ac:dyDescent="0.2">
      <c r="G77900" s="12"/>
    </row>
    <row r="77901" spans="7:7" x14ac:dyDescent="0.2">
      <c r="G77901" s="12"/>
    </row>
    <row r="77902" spans="7:7" x14ac:dyDescent="0.2">
      <c r="G77902" s="12"/>
    </row>
    <row r="77903" spans="7:7" x14ac:dyDescent="0.2">
      <c r="G77903" s="12"/>
    </row>
    <row r="77904" spans="7:7" x14ac:dyDescent="0.2">
      <c r="G77904" s="12"/>
    </row>
    <row r="77905" spans="7:7" x14ac:dyDescent="0.2">
      <c r="G77905" s="12"/>
    </row>
    <row r="77906" spans="7:7" x14ac:dyDescent="0.2">
      <c r="G77906" s="12"/>
    </row>
    <row r="77907" spans="7:7" x14ac:dyDescent="0.2">
      <c r="G77907" s="12"/>
    </row>
    <row r="77908" spans="7:7" x14ac:dyDescent="0.2">
      <c r="G77908" s="12"/>
    </row>
    <row r="77909" spans="7:7" x14ac:dyDescent="0.2">
      <c r="G77909" s="12"/>
    </row>
    <row r="77910" spans="7:7" x14ac:dyDescent="0.2">
      <c r="G77910" s="12"/>
    </row>
    <row r="77911" spans="7:7" x14ac:dyDescent="0.2">
      <c r="G77911" s="12"/>
    </row>
    <row r="77912" spans="7:7" x14ac:dyDescent="0.2">
      <c r="G77912" s="12"/>
    </row>
    <row r="77913" spans="7:7" x14ac:dyDescent="0.2">
      <c r="G77913" s="12"/>
    </row>
    <row r="77914" spans="7:7" x14ac:dyDescent="0.2">
      <c r="G77914" s="12"/>
    </row>
    <row r="77915" spans="7:7" x14ac:dyDescent="0.2">
      <c r="G77915" s="12"/>
    </row>
    <row r="77916" spans="7:7" x14ac:dyDescent="0.2">
      <c r="G77916" s="12"/>
    </row>
    <row r="77917" spans="7:7" x14ac:dyDescent="0.2">
      <c r="G77917" s="12"/>
    </row>
    <row r="77918" spans="7:7" x14ac:dyDescent="0.2">
      <c r="G77918" s="12"/>
    </row>
    <row r="77919" spans="7:7" x14ac:dyDescent="0.2">
      <c r="G77919" s="12"/>
    </row>
    <row r="77920" spans="7:7" x14ac:dyDescent="0.2">
      <c r="G77920" s="12"/>
    </row>
    <row r="77921" spans="7:7" x14ac:dyDescent="0.2">
      <c r="G77921" s="12"/>
    </row>
    <row r="77922" spans="7:7" x14ac:dyDescent="0.2">
      <c r="G77922" s="12"/>
    </row>
    <row r="77923" spans="7:7" x14ac:dyDescent="0.2">
      <c r="G77923" s="12"/>
    </row>
    <row r="77924" spans="7:7" x14ac:dyDescent="0.2">
      <c r="G77924" s="12"/>
    </row>
    <row r="77925" spans="7:7" x14ac:dyDescent="0.2">
      <c r="G77925" s="12"/>
    </row>
    <row r="77926" spans="7:7" x14ac:dyDescent="0.2">
      <c r="G77926" s="12"/>
    </row>
    <row r="77927" spans="7:7" x14ac:dyDescent="0.2">
      <c r="G77927" s="12"/>
    </row>
    <row r="77928" spans="7:7" x14ac:dyDescent="0.2">
      <c r="G77928" s="12"/>
    </row>
    <row r="77929" spans="7:7" x14ac:dyDescent="0.2">
      <c r="G77929" s="12"/>
    </row>
    <row r="77930" spans="7:7" x14ac:dyDescent="0.2">
      <c r="G77930" s="12"/>
    </row>
    <row r="77931" spans="7:7" x14ac:dyDescent="0.2">
      <c r="G77931" s="12"/>
    </row>
    <row r="77932" spans="7:7" x14ac:dyDescent="0.2">
      <c r="G77932" s="12"/>
    </row>
    <row r="77933" spans="7:7" x14ac:dyDescent="0.2">
      <c r="G77933" s="12"/>
    </row>
    <row r="77934" spans="7:7" x14ac:dyDescent="0.2">
      <c r="G77934" s="12"/>
    </row>
    <row r="77935" spans="7:7" x14ac:dyDescent="0.2">
      <c r="G77935" s="12"/>
    </row>
    <row r="77936" spans="7:7" x14ac:dyDescent="0.2">
      <c r="G77936" s="12"/>
    </row>
    <row r="77937" spans="7:7" x14ac:dyDescent="0.2">
      <c r="G77937" s="12"/>
    </row>
    <row r="77938" spans="7:7" x14ac:dyDescent="0.2">
      <c r="G77938" s="12"/>
    </row>
    <row r="77939" spans="7:7" x14ac:dyDescent="0.2">
      <c r="G77939" s="12"/>
    </row>
    <row r="77940" spans="7:7" x14ac:dyDescent="0.2">
      <c r="G77940" s="12"/>
    </row>
    <row r="77941" spans="7:7" x14ac:dyDescent="0.2">
      <c r="G77941" s="12"/>
    </row>
    <row r="77942" spans="7:7" x14ac:dyDescent="0.2">
      <c r="G77942" s="12"/>
    </row>
    <row r="77943" spans="7:7" x14ac:dyDescent="0.2">
      <c r="G77943" s="12"/>
    </row>
    <row r="77944" spans="7:7" x14ac:dyDescent="0.2">
      <c r="G77944" s="12"/>
    </row>
    <row r="77945" spans="7:7" x14ac:dyDescent="0.2">
      <c r="G77945" s="12"/>
    </row>
    <row r="77946" spans="7:7" x14ac:dyDescent="0.2">
      <c r="G77946" s="12"/>
    </row>
    <row r="77947" spans="7:7" x14ac:dyDescent="0.2">
      <c r="G77947" s="12"/>
    </row>
    <row r="77948" spans="7:7" x14ac:dyDescent="0.2">
      <c r="G77948" s="12"/>
    </row>
    <row r="77949" spans="7:7" x14ac:dyDescent="0.2">
      <c r="G77949" s="12"/>
    </row>
    <row r="77950" spans="7:7" x14ac:dyDescent="0.2">
      <c r="G77950" s="12"/>
    </row>
    <row r="77951" spans="7:7" x14ac:dyDescent="0.2">
      <c r="G77951" s="12"/>
    </row>
    <row r="77952" spans="7:7" x14ac:dyDescent="0.2">
      <c r="G77952" s="12"/>
    </row>
    <row r="77953" spans="7:7" x14ac:dyDescent="0.2">
      <c r="G77953" s="12"/>
    </row>
    <row r="77954" spans="7:7" x14ac:dyDescent="0.2">
      <c r="G77954" s="12"/>
    </row>
    <row r="77955" spans="7:7" x14ac:dyDescent="0.2">
      <c r="G77955" s="12"/>
    </row>
    <row r="77956" spans="7:7" x14ac:dyDescent="0.2">
      <c r="G77956" s="12"/>
    </row>
    <row r="77957" spans="7:7" x14ac:dyDescent="0.2">
      <c r="G77957" s="12"/>
    </row>
    <row r="77958" spans="7:7" x14ac:dyDescent="0.2">
      <c r="G77958" s="12"/>
    </row>
    <row r="77959" spans="7:7" x14ac:dyDescent="0.2">
      <c r="G77959" s="12"/>
    </row>
    <row r="77960" spans="7:7" x14ac:dyDescent="0.2">
      <c r="G77960" s="12"/>
    </row>
    <row r="77961" spans="7:7" x14ac:dyDescent="0.2">
      <c r="G77961" s="12"/>
    </row>
    <row r="77962" spans="7:7" x14ac:dyDescent="0.2">
      <c r="G77962" s="12"/>
    </row>
    <row r="77963" spans="7:7" x14ac:dyDescent="0.2">
      <c r="G77963" s="12"/>
    </row>
    <row r="77964" spans="7:7" x14ac:dyDescent="0.2">
      <c r="G77964" s="12"/>
    </row>
    <row r="77965" spans="7:7" x14ac:dyDescent="0.2">
      <c r="G77965" s="12"/>
    </row>
    <row r="77966" spans="7:7" x14ac:dyDescent="0.2">
      <c r="G77966" s="12"/>
    </row>
    <row r="77967" spans="7:7" x14ac:dyDescent="0.2">
      <c r="G77967" s="12"/>
    </row>
    <row r="77968" spans="7:7" x14ac:dyDescent="0.2">
      <c r="G77968" s="12"/>
    </row>
    <row r="77969" spans="7:7" x14ac:dyDescent="0.2">
      <c r="G77969" s="12"/>
    </row>
    <row r="77970" spans="7:7" x14ac:dyDescent="0.2">
      <c r="G77970" s="12"/>
    </row>
    <row r="77971" spans="7:7" x14ac:dyDescent="0.2">
      <c r="G77971" s="12"/>
    </row>
    <row r="77972" spans="7:7" x14ac:dyDescent="0.2">
      <c r="G77972" s="12"/>
    </row>
    <row r="77973" spans="7:7" x14ac:dyDescent="0.2">
      <c r="G77973" s="12"/>
    </row>
    <row r="77974" spans="7:7" x14ac:dyDescent="0.2">
      <c r="G77974" s="12"/>
    </row>
    <row r="77975" spans="7:7" x14ac:dyDescent="0.2">
      <c r="G77975" s="12"/>
    </row>
    <row r="77976" spans="7:7" x14ac:dyDescent="0.2">
      <c r="G77976" s="12"/>
    </row>
    <row r="77977" spans="7:7" x14ac:dyDescent="0.2">
      <c r="G77977" s="12"/>
    </row>
    <row r="77978" spans="7:7" x14ac:dyDescent="0.2">
      <c r="G77978" s="12"/>
    </row>
    <row r="77979" spans="7:7" x14ac:dyDescent="0.2">
      <c r="G77979" s="12"/>
    </row>
    <row r="77980" spans="7:7" x14ac:dyDescent="0.2">
      <c r="G77980" s="12"/>
    </row>
    <row r="77981" spans="7:7" x14ac:dyDescent="0.2">
      <c r="G77981" s="12"/>
    </row>
    <row r="77982" spans="7:7" x14ac:dyDescent="0.2">
      <c r="G77982" s="12"/>
    </row>
    <row r="77983" spans="7:7" x14ac:dyDescent="0.2">
      <c r="G77983" s="12"/>
    </row>
    <row r="77984" spans="7:7" x14ac:dyDescent="0.2">
      <c r="G77984" s="12"/>
    </row>
    <row r="77985" spans="7:7" x14ac:dyDescent="0.2">
      <c r="G77985" s="12"/>
    </row>
    <row r="77986" spans="7:7" x14ac:dyDescent="0.2">
      <c r="G77986" s="12"/>
    </row>
    <row r="77987" spans="7:7" x14ac:dyDescent="0.2">
      <c r="G77987" s="12"/>
    </row>
    <row r="77988" spans="7:7" x14ac:dyDescent="0.2">
      <c r="G77988" s="12"/>
    </row>
    <row r="77989" spans="7:7" x14ac:dyDescent="0.2">
      <c r="G77989" s="12"/>
    </row>
    <row r="77990" spans="7:7" x14ac:dyDescent="0.2">
      <c r="G77990" s="12"/>
    </row>
    <row r="77991" spans="7:7" x14ac:dyDescent="0.2">
      <c r="G77991" s="12"/>
    </row>
    <row r="77992" spans="7:7" x14ac:dyDescent="0.2">
      <c r="G77992" s="12"/>
    </row>
    <row r="77993" spans="7:7" x14ac:dyDescent="0.2">
      <c r="G77993" s="12"/>
    </row>
    <row r="77994" spans="7:7" x14ac:dyDescent="0.2">
      <c r="G77994" s="12"/>
    </row>
    <row r="77995" spans="7:7" x14ac:dyDescent="0.2">
      <c r="G77995" s="12"/>
    </row>
    <row r="77996" spans="7:7" x14ac:dyDescent="0.2">
      <c r="G77996" s="12"/>
    </row>
    <row r="77997" spans="7:7" x14ac:dyDescent="0.2">
      <c r="G77997" s="12"/>
    </row>
    <row r="77998" spans="7:7" x14ac:dyDescent="0.2">
      <c r="G77998" s="12"/>
    </row>
    <row r="77999" spans="7:7" x14ac:dyDescent="0.2">
      <c r="G77999" s="12"/>
    </row>
    <row r="78000" spans="7:7" x14ac:dyDescent="0.2">
      <c r="G78000" s="12"/>
    </row>
    <row r="78001" spans="7:7" x14ac:dyDescent="0.2">
      <c r="G78001" s="12"/>
    </row>
    <row r="78002" spans="7:7" x14ac:dyDescent="0.2">
      <c r="G78002" s="12"/>
    </row>
    <row r="78003" spans="7:7" x14ac:dyDescent="0.2">
      <c r="G78003" s="12"/>
    </row>
    <row r="78004" spans="7:7" x14ac:dyDescent="0.2">
      <c r="G78004" s="12"/>
    </row>
    <row r="78005" spans="7:7" x14ac:dyDescent="0.2">
      <c r="G78005" s="12"/>
    </row>
    <row r="78006" spans="7:7" x14ac:dyDescent="0.2">
      <c r="G78006" s="12"/>
    </row>
    <row r="78007" spans="7:7" x14ac:dyDescent="0.2">
      <c r="G78007" s="12"/>
    </row>
    <row r="78008" spans="7:7" x14ac:dyDescent="0.2">
      <c r="G78008" s="12"/>
    </row>
    <row r="78009" spans="7:7" x14ac:dyDescent="0.2">
      <c r="G78009" s="12"/>
    </row>
    <row r="78010" spans="7:7" x14ac:dyDescent="0.2">
      <c r="G78010" s="12"/>
    </row>
    <row r="78011" spans="7:7" x14ac:dyDescent="0.2">
      <c r="G78011" s="12"/>
    </row>
    <row r="78012" spans="7:7" x14ac:dyDescent="0.2">
      <c r="G78012" s="12"/>
    </row>
    <row r="78013" spans="7:7" x14ac:dyDescent="0.2">
      <c r="G78013" s="12"/>
    </row>
    <row r="78014" spans="7:7" x14ac:dyDescent="0.2">
      <c r="G78014" s="12"/>
    </row>
    <row r="78015" spans="7:7" x14ac:dyDescent="0.2">
      <c r="G78015" s="12"/>
    </row>
    <row r="78016" spans="7:7" x14ac:dyDescent="0.2">
      <c r="G78016" s="12"/>
    </row>
    <row r="78017" spans="7:7" x14ac:dyDescent="0.2">
      <c r="G78017" s="12"/>
    </row>
    <row r="78018" spans="7:7" x14ac:dyDescent="0.2">
      <c r="G78018" s="12"/>
    </row>
    <row r="78019" spans="7:7" x14ac:dyDescent="0.2">
      <c r="G78019" s="12"/>
    </row>
    <row r="78020" spans="7:7" x14ac:dyDescent="0.2">
      <c r="G78020" s="12"/>
    </row>
    <row r="78021" spans="7:7" x14ac:dyDescent="0.2">
      <c r="G78021" s="12"/>
    </row>
    <row r="78022" spans="7:7" x14ac:dyDescent="0.2">
      <c r="G78022" s="12"/>
    </row>
    <row r="78023" spans="7:7" x14ac:dyDescent="0.2">
      <c r="G78023" s="12"/>
    </row>
    <row r="78024" spans="7:7" x14ac:dyDescent="0.2">
      <c r="G78024" s="12"/>
    </row>
    <row r="78025" spans="7:7" x14ac:dyDescent="0.2">
      <c r="G78025" s="12"/>
    </row>
    <row r="78026" spans="7:7" x14ac:dyDescent="0.2">
      <c r="G78026" s="12"/>
    </row>
    <row r="78027" spans="7:7" x14ac:dyDescent="0.2">
      <c r="G78027" s="12"/>
    </row>
    <row r="78028" spans="7:7" x14ac:dyDescent="0.2">
      <c r="G78028" s="12"/>
    </row>
    <row r="78029" spans="7:7" x14ac:dyDescent="0.2">
      <c r="G78029" s="12"/>
    </row>
    <row r="78030" spans="7:7" x14ac:dyDescent="0.2">
      <c r="G78030" s="12"/>
    </row>
    <row r="78031" spans="7:7" x14ac:dyDescent="0.2">
      <c r="G78031" s="12"/>
    </row>
    <row r="78032" spans="7:7" x14ac:dyDescent="0.2">
      <c r="G78032" s="12"/>
    </row>
    <row r="78033" spans="7:7" x14ac:dyDescent="0.2">
      <c r="G78033" s="12"/>
    </row>
    <row r="78034" spans="7:7" x14ac:dyDescent="0.2">
      <c r="G78034" s="12"/>
    </row>
    <row r="78035" spans="7:7" x14ac:dyDescent="0.2">
      <c r="G78035" s="12"/>
    </row>
    <row r="78036" spans="7:7" x14ac:dyDescent="0.2">
      <c r="G78036" s="12"/>
    </row>
    <row r="78037" spans="7:7" x14ac:dyDescent="0.2">
      <c r="G78037" s="12"/>
    </row>
    <row r="78038" spans="7:7" x14ac:dyDescent="0.2">
      <c r="G78038" s="12"/>
    </row>
    <row r="78039" spans="7:7" x14ac:dyDescent="0.2">
      <c r="G78039" s="12"/>
    </row>
    <row r="78040" spans="7:7" x14ac:dyDescent="0.2">
      <c r="G78040" s="12"/>
    </row>
    <row r="78041" spans="7:7" x14ac:dyDescent="0.2">
      <c r="G78041" s="12"/>
    </row>
    <row r="78042" spans="7:7" x14ac:dyDescent="0.2">
      <c r="G78042" s="12"/>
    </row>
    <row r="78043" spans="7:7" x14ac:dyDescent="0.2">
      <c r="G78043" s="12"/>
    </row>
    <row r="78044" spans="7:7" x14ac:dyDescent="0.2">
      <c r="G78044" s="12"/>
    </row>
    <row r="78045" spans="7:7" x14ac:dyDescent="0.2">
      <c r="G78045" s="12"/>
    </row>
    <row r="78046" spans="7:7" x14ac:dyDescent="0.2">
      <c r="G78046" s="12"/>
    </row>
    <row r="78047" spans="7:7" x14ac:dyDescent="0.2">
      <c r="G78047" s="12"/>
    </row>
    <row r="78048" spans="7:7" x14ac:dyDescent="0.2">
      <c r="G78048" s="12"/>
    </row>
    <row r="78049" spans="7:7" x14ac:dyDescent="0.2">
      <c r="G78049" s="12"/>
    </row>
    <row r="78050" spans="7:7" x14ac:dyDescent="0.2">
      <c r="G78050" s="12"/>
    </row>
    <row r="78051" spans="7:7" x14ac:dyDescent="0.2">
      <c r="G78051" s="12"/>
    </row>
    <row r="78052" spans="7:7" x14ac:dyDescent="0.2">
      <c r="G78052" s="12"/>
    </row>
    <row r="78053" spans="7:7" x14ac:dyDescent="0.2">
      <c r="G78053" s="12"/>
    </row>
    <row r="78054" spans="7:7" x14ac:dyDescent="0.2">
      <c r="G78054" s="12"/>
    </row>
    <row r="78055" spans="7:7" x14ac:dyDescent="0.2">
      <c r="G78055" s="12"/>
    </row>
    <row r="78056" spans="7:7" x14ac:dyDescent="0.2">
      <c r="G78056" s="12"/>
    </row>
    <row r="78057" spans="7:7" x14ac:dyDescent="0.2">
      <c r="G78057" s="12"/>
    </row>
    <row r="78058" spans="7:7" x14ac:dyDescent="0.2">
      <c r="G78058" s="12"/>
    </row>
    <row r="78059" spans="7:7" x14ac:dyDescent="0.2">
      <c r="G78059" s="12"/>
    </row>
    <row r="78060" spans="7:7" x14ac:dyDescent="0.2">
      <c r="G78060" s="12"/>
    </row>
    <row r="78061" spans="7:7" x14ac:dyDescent="0.2">
      <c r="G78061" s="12"/>
    </row>
    <row r="78062" spans="7:7" x14ac:dyDescent="0.2">
      <c r="G78062" s="12"/>
    </row>
    <row r="78063" spans="7:7" x14ac:dyDescent="0.2">
      <c r="G78063" s="12"/>
    </row>
    <row r="78064" spans="7:7" x14ac:dyDescent="0.2">
      <c r="G78064" s="12"/>
    </row>
    <row r="78065" spans="7:7" x14ac:dyDescent="0.2">
      <c r="G78065" s="12"/>
    </row>
    <row r="78066" spans="7:7" x14ac:dyDescent="0.2">
      <c r="G78066" s="12"/>
    </row>
    <row r="78067" spans="7:7" x14ac:dyDescent="0.2">
      <c r="G78067" s="12"/>
    </row>
    <row r="78068" spans="7:7" x14ac:dyDescent="0.2">
      <c r="G78068" s="12"/>
    </row>
    <row r="78069" spans="7:7" x14ac:dyDescent="0.2">
      <c r="G78069" s="12"/>
    </row>
    <row r="78070" spans="7:7" x14ac:dyDescent="0.2">
      <c r="G78070" s="12"/>
    </row>
    <row r="78071" spans="7:7" x14ac:dyDescent="0.2">
      <c r="G78071" s="12"/>
    </row>
    <row r="78072" spans="7:7" x14ac:dyDescent="0.2">
      <c r="G78072" s="12"/>
    </row>
    <row r="78073" spans="7:7" x14ac:dyDescent="0.2">
      <c r="G78073" s="12"/>
    </row>
    <row r="78074" spans="7:7" x14ac:dyDescent="0.2">
      <c r="G78074" s="12"/>
    </row>
    <row r="78075" spans="7:7" x14ac:dyDescent="0.2">
      <c r="G78075" s="12"/>
    </row>
    <row r="78076" spans="7:7" x14ac:dyDescent="0.2">
      <c r="G78076" s="12"/>
    </row>
    <row r="78077" spans="7:7" x14ac:dyDescent="0.2">
      <c r="G78077" s="12"/>
    </row>
    <row r="78078" spans="7:7" x14ac:dyDescent="0.2">
      <c r="G78078" s="12"/>
    </row>
    <row r="78079" spans="7:7" x14ac:dyDescent="0.2">
      <c r="G78079" s="12"/>
    </row>
    <row r="78080" spans="7:7" x14ac:dyDescent="0.2">
      <c r="G78080" s="12"/>
    </row>
    <row r="78081" spans="7:7" x14ac:dyDescent="0.2">
      <c r="G78081" s="12"/>
    </row>
    <row r="78082" spans="7:7" x14ac:dyDescent="0.2">
      <c r="G78082" s="12"/>
    </row>
    <row r="78083" spans="7:7" x14ac:dyDescent="0.2">
      <c r="G78083" s="12"/>
    </row>
    <row r="78084" spans="7:7" x14ac:dyDescent="0.2">
      <c r="G78084" s="12"/>
    </row>
    <row r="78085" spans="7:7" x14ac:dyDescent="0.2">
      <c r="G78085" s="12"/>
    </row>
    <row r="78086" spans="7:7" x14ac:dyDescent="0.2">
      <c r="G78086" s="12"/>
    </row>
    <row r="78087" spans="7:7" x14ac:dyDescent="0.2">
      <c r="G78087" s="12"/>
    </row>
    <row r="78088" spans="7:7" x14ac:dyDescent="0.2">
      <c r="G78088" s="12"/>
    </row>
    <row r="78089" spans="7:7" x14ac:dyDescent="0.2">
      <c r="G78089" s="12"/>
    </row>
    <row r="78090" spans="7:7" x14ac:dyDescent="0.2">
      <c r="G78090" s="12"/>
    </row>
    <row r="78091" spans="7:7" x14ac:dyDescent="0.2">
      <c r="G78091" s="12"/>
    </row>
    <row r="78092" spans="7:7" x14ac:dyDescent="0.2">
      <c r="G78092" s="12"/>
    </row>
    <row r="78093" spans="7:7" x14ac:dyDescent="0.2">
      <c r="G78093" s="12"/>
    </row>
    <row r="78094" spans="7:7" x14ac:dyDescent="0.2">
      <c r="G78094" s="12"/>
    </row>
    <row r="78095" spans="7:7" x14ac:dyDescent="0.2">
      <c r="G78095" s="12"/>
    </row>
    <row r="78096" spans="7:7" x14ac:dyDescent="0.2">
      <c r="G78096" s="12"/>
    </row>
    <row r="78097" spans="7:7" x14ac:dyDescent="0.2">
      <c r="G78097" s="12"/>
    </row>
    <row r="78098" spans="7:7" x14ac:dyDescent="0.2">
      <c r="G78098" s="12"/>
    </row>
    <row r="78099" spans="7:7" x14ac:dyDescent="0.2">
      <c r="G78099" s="12"/>
    </row>
    <row r="78100" spans="7:7" x14ac:dyDescent="0.2">
      <c r="G78100" s="12"/>
    </row>
    <row r="78101" spans="7:7" x14ac:dyDescent="0.2">
      <c r="G78101" s="12"/>
    </row>
    <row r="78102" spans="7:7" x14ac:dyDescent="0.2">
      <c r="G78102" s="12"/>
    </row>
    <row r="78103" spans="7:7" x14ac:dyDescent="0.2">
      <c r="G78103" s="12"/>
    </row>
    <row r="78104" spans="7:7" x14ac:dyDescent="0.2">
      <c r="G78104" s="12"/>
    </row>
    <row r="78105" spans="7:7" x14ac:dyDescent="0.2">
      <c r="G78105" s="12"/>
    </row>
    <row r="78106" spans="7:7" x14ac:dyDescent="0.2">
      <c r="G78106" s="12"/>
    </row>
    <row r="78107" spans="7:7" x14ac:dyDescent="0.2">
      <c r="G78107" s="12"/>
    </row>
    <row r="78108" spans="7:7" x14ac:dyDescent="0.2">
      <c r="G78108" s="12"/>
    </row>
    <row r="78109" spans="7:7" x14ac:dyDescent="0.2">
      <c r="G78109" s="12"/>
    </row>
    <row r="78110" spans="7:7" x14ac:dyDescent="0.2">
      <c r="G78110" s="12"/>
    </row>
    <row r="78111" spans="7:7" x14ac:dyDescent="0.2">
      <c r="G78111" s="12"/>
    </row>
    <row r="78112" spans="7:7" x14ac:dyDescent="0.2">
      <c r="G78112" s="12"/>
    </row>
    <row r="78113" spans="7:7" x14ac:dyDescent="0.2">
      <c r="G78113" s="12"/>
    </row>
    <row r="78114" spans="7:7" x14ac:dyDescent="0.2">
      <c r="G78114" s="12"/>
    </row>
    <row r="78115" spans="7:7" x14ac:dyDescent="0.2">
      <c r="G78115" s="12"/>
    </row>
    <row r="78116" spans="7:7" x14ac:dyDescent="0.2">
      <c r="G78116" s="12"/>
    </row>
    <row r="78117" spans="7:7" x14ac:dyDescent="0.2">
      <c r="G78117" s="12"/>
    </row>
    <row r="78118" spans="7:7" x14ac:dyDescent="0.2">
      <c r="G78118" s="12"/>
    </row>
    <row r="78119" spans="7:7" x14ac:dyDescent="0.2">
      <c r="G78119" s="12"/>
    </row>
    <row r="78120" spans="7:7" x14ac:dyDescent="0.2">
      <c r="G78120" s="12"/>
    </row>
    <row r="78121" spans="7:7" x14ac:dyDescent="0.2">
      <c r="G78121" s="12"/>
    </row>
    <row r="78122" spans="7:7" x14ac:dyDescent="0.2">
      <c r="G78122" s="12"/>
    </row>
    <row r="78123" spans="7:7" x14ac:dyDescent="0.2">
      <c r="G78123" s="12"/>
    </row>
    <row r="78124" spans="7:7" x14ac:dyDescent="0.2">
      <c r="G78124" s="12"/>
    </row>
    <row r="78125" spans="7:7" x14ac:dyDescent="0.2">
      <c r="G78125" s="12"/>
    </row>
    <row r="78126" spans="7:7" x14ac:dyDescent="0.2">
      <c r="G78126" s="12"/>
    </row>
    <row r="78127" spans="7:7" x14ac:dyDescent="0.2">
      <c r="G78127" s="12"/>
    </row>
    <row r="78128" spans="7:7" x14ac:dyDescent="0.2">
      <c r="G78128" s="12"/>
    </row>
    <row r="78129" spans="7:7" x14ac:dyDescent="0.2">
      <c r="G78129" s="12"/>
    </row>
    <row r="78130" spans="7:7" x14ac:dyDescent="0.2">
      <c r="G78130" s="12"/>
    </row>
    <row r="78131" spans="7:7" x14ac:dyDescent="0.2">
      <c r="G78131" s="12"/>
    </row>
    <row r="78132" spans="7:7" x14ac:dyDescent="0.2">
      <c r="G78132" s="12"/>
    </row>
    <row r="78133" spans="7:7" x14ac:dyDescent="0.2">
      <c r="G78133" s="12"/>
    </row>
    <row r="78134" spans="7:7" x14ac:dyDescent="0.2">
      <c r="G78134" s="12"/>
    </row>
    <row r="78135" spans="7:7" x14ac:dyDescent="0.2">
      <c r="G78135" s="12"/>
    </row>
    <row r="78136" spans="7:7" x14ac:dyDescent="0.2">
      <c r="G78136" s="12"/>
    </row>
    <row r="78137" spans="7:7" x14ac:dyDescent="0.2">
      <c r="G78137" s="12"/>
    </row>
    <row r="78138" spans="7:7" x14ac:dyDescent="0.2">
      <c r="G78138" s="12"/>
    </row>
    <row r="78139" spans="7:7" x14ac:dyDescent="0.2">
      <c r="G78139" s="12"/>
    </row>
    <row r="78140" spans="7:7" x14ac:dyDescent="0.2">
      <c r="G78140" s="12"/>
    </row>
    <row r="78141" spans="7:7" x14ac:dyDescent="0.2">
      <c r="G78141" s="12"/>
    </row>
    <row r="78142" spans="7:7" x14ac:dyDescent="0.2">
      <c r="G78142" s="12"/>
    </row>
    <row r="78143" spans="7:7" x14ac:dyDescent="0.2">
      <c r="G78143" s="12"/>
    </row>
    <row r="78144" spans="7:7" x14ac:dyDescent="0.2">
      <c r="G78144" s="12"/>
    </row>
    <row r="78145" spans="7:7" x14ac:dyDescent="0.2">
      <c r="G78145" s="12"/>
    </row>
    <row r="78146" spans="7:7" x14ac:dyDescent="0.2">
      <c r="G78146" s="12"/>
    </row>
    <row r="78147" spans="7:7" x14ac:dyDescent="0.2">
      <c r="G78147" s="12"/>
    </row>
    <row r="78148" spans="7:7" x14ac:dyDescent="0.2">
      <c r="G78148" s="12"/>
    </row>
    <row r="78149" spans="7:7" x14ac:dyDescent="0.2">
      <c r="G78149" s="12"/>
    </row>
    <row r="78150" spans="7:7" x14ac:dyDescent="0.2">
      <c r="G78150" s="12"/>
    </row>
    <row r="78151" spans="7:7" x14ac:dyDescent="0.2">
      <c r="G78151" s="12"/>
    </row>
    <row r="78152" spans="7:7" x14ac:dyDescent="0.2">
      <c r="G78152" s="12"/>
    </row>
    <row r="78153" spans="7:7" x14ac:dyDescent="0.2">
      <c r="G78153" s="12"/>
    </row>
    <row r="78154" spans="7:7" x14ac:dyDescent="0.2">
      <c r="G78154" s="12"/>
    </row>
    <row r="78155" spans="7:7" x14ac:dyDescent="0.2">
      <c r="G78155" s="12"/>
    </row>
    <row r="78156" spans="7:7" x14ac:dyDescent="0.2">
      <c r="G78156" s="12"/>
    </row>
    <row r="78157" spans="7:7" x14ac:dyDescent="0.2">
      <c r="G78157" s="12"/>
    </row>
    <row r="78158" spans="7:7" x14ac:dyDescent="0.2">
      <c r="G78158" s="12"/>
    </row>
    <row r="78159" spans="7:7" x14ac:dyDescent="0.2">
      <c r="G78159" s="12"/>
    </row>
    <row r="78160" spans="7:7" x14ac:dyDescent="0.2">
      <c r="G78160" s="12"/>
    </row>
    <row r="78161" spans="7:7" x14ac:dyDescent="0.2">
      <c r="G78161" s="12"/>
    </row>
    <row r="78162" spans="7:7" x14ac:dyDescent="0.2">
      <c r="G78162" s="12"/>
    </row>
    <row r="78163" spans="7:7" x14ac:dyDescent="0.2">
      <c r="G78163" s="12"/>
    </row>
    <row r="78164" spans="7:7" x14ac:dyDescent="0.2">
      <c r="G78164" s="12"/>
    </row>
    <row r="78165" spans="7:7" x14ac:dyDescent="0.2">
      <c r="G78165" s="12"/>
    </row>
    <row r="78166" spans="7:7" x14ac:dyDescent="0.2">
      <c r="G78166" s="12"/>
    </row>
    <row r="78167" spans="7:7" x14ac:dyDescent="0.2">
      <c r="G78167" s="12"/>
    </row>
    <row r="78168" spans="7:7" x14ac:dyDescent="0.2">
      <c r="G78168" s="12"/>
    </row>
    <row r="78169" spans="7:7" x14ac:dyDescent="0.2">
      <c r="G78169" s="12"/>
    </row>
    <row r="78170" spans="7:7" x14ac:dyDescent="0.2">
      <c r="G78170" s="12"/>
    </row>
    <row r="78171" spans="7:7" x14ac:dyDescent="0.2">
      <c r="G78171" s="12"/>
    </row>
    <row r="78172" spans="7:7" x14ac:dyDescent="0.2">
      <c r="G78172" s="12"/>
    </row>
    <row r="78173" spans="7:7" x14ac:dyDescent="0.2">
      <c r="G78173" s="12"/>
    </row>
    <row r="78174" spans="7:7" x14ac:dyDescent="0.2">
      <c r="G78174" s="12"/>
    </row>
    <row r="78175" spans="7:7" x14ac:dyDescent="0.2">
      <c r="G78175" s="12"/>
    </row>
    <row r="78176" spans="7:7" x14ac:dyDescent="0.2">
      <c r="G78176" s="12"/>
    </row>
    <row r="78177" spans="7:7" x14ac:dyDescent="0.2">
      <c r="G78177" s="12"/>
    </row>
    <row r="78178" spans="7:7" x14ac:dyDescent="0.2">
      <c r="G78178" s="12"/>
    </row>
    <row r="78179" spans="7:7" x14ac:dyDescent="0.2">
      <c r="G78179" s="12"/>
    </row>
    <row r="78180" spans="7:7" x14ac:dyDescent="0.2">
      <c r="G78180" s="12"/>
    </row>
    <row r="78181" spans="7:7" x14ac:dyDescent="0.2">
      <c r="G78181" s="12"/>
    </row>
    <row r="78182" spans="7:7" x14ac:dyDescent="0.2">
      <c r="G78182" s="12"/>
    </row>
    <row r="78183" spans="7:7" x14ac:dyDescent="0.2">
      <c r="G78183" s="12"/>
    </row>
    <row r="78184" spans="7:7" x14ac:dyDescent="0.2">
      <c r="G78184" s="12"/>
    </row>
    <row r="78185" spans="7:7" x14ac:dyDescent="0.2">
      <c r="G78185" s="12"/>
    </row>
    <row r="78186" spans="7:7" x14ac:dyDescent="0.2">
      <c r="G78186" s="12"/>
    </row>
    <row r="78187" spans="7:7" x14ac:dyDescent="0.2">
      <c r="G78187" s="12"/>
    </row>
    <row r="78188" spans="7:7" x14ac:dyDescent="0.2">
      <c r="G78188" s="12"/>
    </row>
    <row r="78189" spans="7:7" x14ac:dyDescent="0.2">
      <c r="G78189" s="12"/>
    </row>
    <row r="78190" spans="7:7" x14ac:dyDescent="0.2">
      <c r="G78190" s="12"/>
    </row>
    <row r="78191" spans="7:7" x14ac:dyDescent="0.2">
      <c r="G78191" s="12"/>
    </row>
    <row r="78192" spans="7:7" x14ac:dyDescent="0.2">
      <c r="G78192" s="12"/>
    </row>
    <row r="78193" spans="7:7" x14ac:dyDescent="0.2">
      <c r="G78193" s="12"/>
    </row>
    <row r="78194" spans="7:7" x14ac:dyDescent="0.2">
      <c r="G78194" s="12"/>
    </row>
    <row r="78195" spans="7:7" x14ac:dyDescent="0.2">
      <c r="G78195" s="12"/>
    </row>
    <row r="78196" spans="7:7" x14ac:dyDescent="0.2">
      <c r="G78196" s="12"/>
    </row>
    <row r="78197" spans="7:7" x14ac:dyDescent="0.2">
      <c r="G78197" s="12"/>
    </row>
    <row r="78198" spans="7:7" x14ac:dyDescent="0.2">
      <c r="G78198" s="12"/>
    </row>
    <row r="78199" spans="7:7" x14ac:dyDescent="0.2">
      <c r="G78199" s="12"/>
    </row>
    <row r="78200" spans="7:7" x14ac:dyDescent="0.2">
      <c r="G78200" s="12"/>
    </row>
    <row r="78201" spans="7:7" x14ac:dyDescent="0.2">
      <c r="G78201" s="12"/>
    </row>
    <row r="78202" spans="7:7" x14ac:dyDescent="0.2">
      <c r="G78202" s="12"/>
    </row>
    <row r="78203" spans="7:7" x14ac:dyDescent="0.2">
      <c r="G78203" s="12"/>
    </row>
    <row r="78204" spans="7:7" x14ac:dyDescent="0.2">
      <c r="G78204" s="12"/>
    </row>
    <row r="78205" spans="7:7" x14ac:dyDescent="0.2">
      <c r="G78205" s="12"/>
    </row>
    <row r="78206" spans="7:7" x14ac:dyDescent="0.2">
      <c r="G78206" s="12"/>
    </row>
    <row r="78207" spans="7:7" x14ac:dyDescent="0.2">
      <c r="G78207" s="12"/>
    </row>
    <row r="78208" spans="7:7" x14ac:dyDescent="0.2">
      <c r="G78208" s="12"/>
    </row>
    <row r="78209" spans="7:7" x14ac:dyDescent="0.2">
      <c r="G78209" s="12"/>
    </row>
    <row r="78210" spans="7:7" x14ac:dyDescent="0.2">
      <c r="G78210" s="12"/>
    </row>
    <row r="78211" spans="7:7" x14ac:dyDescent="0.2">
      <c r="G78211" s="12"/>
    </row>
    <row r="78212" spans="7:7" x14ac:dyDescent="0.2">
      <c r="G78212" s="12"/>
    </row>
    <row r="78213" spans="7:7" x14ac:dyDescent="0.2">
      <c r="G78213" s="12"/>
    </row>
    <row r="78214" spans="7:7" x14ac:dyDescent="0.2">
      <c r="G78214" s="12"/>
    </row>
    <row r="78215" spans="7:7" x14ac:dyDescent="0.2">
      <c r="G78215" s="12"/>
    </row>
    <row r="78216" spans="7:7" x14ac:dyDescent="0.2">
      <c r="G78216" s="12"/>
    </row>
    <row r="78217" spans="7:7" x14ac:dyDescent="0.2">
      <c r="G78217" s="12"/>
    </row>
    <row r="78218" spans="7:7" x14ac:dyDescent="0.2">
      <c r="G78218" s="12"/>
    </row>
    <row r="78219" spans="7:7" x14ac:dyDescent="0.2">
      <c r="G78219" s="12"/>
    </row>
    <row r="78220" spans="7:7" x14ac:dyDescent="0.2">
      <c r="G78220" s="12"/>
    </row>
    <row r="78221" spans="7:7" x14ac:dyDescent="0.2">
      <c r="G78221" s="12"/>
    </row>
    <row r="78222" spans="7:7" x14ac:dyDescent="0.2">
      <c r="G78222" s="12"/>
    </row>
    <row r="78223" spans="7:7" x14ac:dyDescent="0.2">
      <c r="G78223" s="12"/>
    </row>
    <row r="78224" spans="7:7" x14ac:dyDescent="0.2">
      <c r="G78224" s="12"/>
    </row>
    <row r="78225" spans="7:7" x14ac:dyDescent="0.2">
      <c r="G78225" s="12"/>
    </row>
    <row r="78226" spans="7:7" x14ac:dyDescent="0.2">
      <c r="G78226" s="12"/>
    </row>
    <row r="78227" spans="7:7" x14ac:dyDescent="0.2">
      <c r="G78227" s="12"/>
    </row>
    <row r="78228" spans="7:7" x14ac:dyDescent="0.2">
      <c r="G78228" s="12"/>
    </row>
    <row r="78229" spans="7:7" x14ac:dyDescent="0.2">
      <c r="G78229" s="12"/>
    </row>
    <row r="78230" spans="7:7" x14ac:dyDescent="0.2">
      <c r="G78230" s="12"/>
    </row>
    <row r="78231" spans="7:7" x14ac:dyDescent="0.2">
      <c r="G78231" s="12"/>
    </row>
    <row r="78232" spans="7:7" x14ac:dyDescent="0.2">
      <c r="G78232" s="12"/>
    </row>
    <row r="78233" spans="7:7" x14ac:dyDescent="0.2">
      <c r="G78233" s="12"/>
    </row>
    <row r="78234" spans="7:7" x14ac:dyDescent="0.2">
      <c r="G78234" s="12"/>
    </row>
    <row r="78235" spans="7:7" x14ac:dyDescent="0.2">
      <c r="G78235" s="12"/>
    </row>
    <row r="78236" spans="7:7" x14ac:dyDescent="0.2">
      <c r="G78236" s="12"/>
    </row>
    <row r="78237" spans="7:7" x14ac:dyDescent="0.2">
      <c r="G78237" s="12"/>
    </row>
    <row r="78238" spans="7:7" x14ac:dyDescent="0.2">
      <c r="G78238" s="12"/>
    </row>
    <row r="78239" spans="7:7" x14ac:dyDescent="0.2">
      <c r="G78239" s="12"/>
    </row>
    <row r="78240" spans="7:7" x14ac:dyDescent="0.2">
      <c r="G78240" s="12"/>
    </row>
    <row r="78241" spans="7:7" x14ac:dyDescent="0.2">
      <c r="G78241" s="12"/>
    </row>
    <row r="78242" spans="7:7" x14ac:dyDescent="0.2">
      <c r="G78242" s="12"/>
    </row>
    <row r="78243" spans="7:7" x14ac:dyDescent="0.2">
      <c r="G78243" s="12"/>
    </row>
    <row r="78244" spans="7:7" x14ac:dyDescent="0.2">
      <c r="G78244" s="12"/>
    </row>
    <row r="78245" spans="7:7" x14ac:dyDescent="0.2">
      <c r="G78245" s="12"/>
    </row>
    <row r="78246" spans="7:7" x14ac:dyDescent="0.2">
      <c r="G78246" s="12"/>
    </row>
    <row r="78247" spans="7:7" x14ac:dyDescent="0.2">
      <c r="G78247" s="12"/>
    </row>
    <row r="78248" spans="7:7" x14ac:dyDescent="0.2">
      <c r="G78248" s="12"/>
    </row>
    <row r="78249" spans="7:7" x14ac:dyDescent="0.2">
      <c r="G78249" s="12"/>
    </row>
    <row r="78250" spans="7:7" x14ac:dyDescent="0.2">
      <c r="G78250" s="12"/>
    </row>
    <row r="78251" spans="7:7" x14ac:dyDescent="0.2">
      <c r="G78251" s="12"/>
    </row>
    <row r="78252" spans="7:7" x14ac:dyDescent="0.2">
      <c r="G78252" s="12"/>
    </row>
    <row r="78253" spans="7:7" x14ac:dyDescent="0.2">
      <c r="G78253" s="12"/>
    </row>
    <row r="78254" spans="7:7" x14ac:dyDescent="0.2">
      <c r="G78254" s="12"/>
    </row>
    <row r="78255" spans="7:7" x14ac:dyDescent="0.2">
      <c r="G78255" s="12"/>
    </row>
    <row r="78256" spans="7:7" x14ac:dyDescent="0.2">
      <c r="G78256" s="12"/>
    </row>
    <row r="78257" spans="7:7" x14ac:dyDescent="0.2">
      <c r="G78257" s="12"/>
    </row>
    <row r="78258" spans="7:7" x14ac:dyDescent="0.2">
      <c r="G78258" s="12"/>
    </row>
    <row r="78259" spans="7:7" x14ac:dyDescent="0.2">
      <c r="G78259" s="12"/>
    </row>
    <row r="78260" spans="7:7" x14ac:dyDescent="0.2">
      <c r="G78260" s="12"/>
    </row>
    <row r="78261" spans="7:7" x14ac:dyDescent="0.2">
      <c r="G78261" s="12"/>
    </row>
    <row r="78262" spans="7:7" x14ac:dyDescent="0.2">
      <c r="G78262" s="12"/>
    </row>
    <row r="78263" spans="7:7" x14ac:dyDescent="0.2">
      <c r="G78263" s="12"/>
    </row>
    <row r="78264" spans="7:7" x14ac:dyDescent="0.2">
      <c r="G78264" s="12"/>
    </row>
    <row r="78265" spans="7:7" x14ac:dyDescent="0.2">
      <c r="G78265" s="12"/>
    </row>
    <row r="78266" spans="7:7" x14ac:dyDescent="0.2">
      <c r="G78266" s="12"/>
    </row>
    <row r="78267" spans="7:7" x14ac:dyDescent="0.2">
      <c r="G78267" s="12"/>
    </row>
    <row r="78268" spans="7:7" x14ac:dyDescent="0.2">
      <c r="G78268" s="12"/>
    </row>
    <row r="78269" spans="7:7" x14ac:dyDescent="0.2">
      <c r="G78269" s="12"/>
    </row>
    <row r="78270" spans="7:7" x14ac:dyDescent="0.2">
      <c r="G78270" s="12"/>
    </row>
    <row r="78271" spans="7:7" x14ac:dyDescent="0.2">
      <c r="G78271" s="12"/>
    </row>
    <row r="78272" spans="7:7" x14ac:dyDescent="0.2">
      <c r="G78272" s="12"/>
    </row>
    <row r="78273" spans="7:7" x14ac:dyDescent="0.2">
      <c r="G78273" s="12"/>
    </row>
    <row r="78274" spans="7:7" x14ac:dyDescent="0.2">
      <c r="G78274" s="12"/>
    </row>
    <row r="78275" spans="7:7" x14ac:dyDescent="0.2">
      <c r="G78275" s="12"/>
    </row>
    <row r="78276" spans="7:7" x14ac:dyDescent="0.2">
      <c r="G78276" s="12"/>
    </row>
    <row r="78277" spans="7:7" x14ac:dyDescent="0.2">
      <c r="G78277" s="12"/>
    </row>
    <row r="78278" spans="7:7" x14ac:dyDescent="0.2">
      <c r="G78278" s="12"/>
    </row>
    <row r="78279" spans="7:7" x14ac:dyDescent="0.2">
      <c r="G78279" s="12"/>
    </row>
    <row r="78280" spans="7:7" x14ac:dyDescent="0.2">
      <c r="G78280" s="12"/>
    </row>
    <row r="78281" spans="7:7" x14ac:dyDescent="0.2">
      <c r="G78281" s="12"/>
    </row>
    <row r="78282" spans="7:7" x14ac:dyDescent="0.2">
      <c r="G78282" s="12"/>
    </row>
    <row r="78283" spans="7:7" x14ac:dyDescent="0.2">
      <c r="G78283" s="12"/>
    </row>
    <row r="78284" spans="7:7" x14ac:dyDescent="0.2">
      <c r="G78284" s="12"/>
    </row>
    <row r="78285" spans="7:7" x14ac:dyDescent="0.2">
      <c r="G78285" s="12"/>
    </row>
    <row r="78286" spans="7:7" x14ac:dyDescent="0.2">
      <c r="G78286" s="12"/>
    </row>
    <row r="78287" spans="7:7" x14ac:dyDescent="0.2">
      <c r="G78287" s="12"/>
    </row>
    <row r="78288" spans="7:7" x14ac:dyDescent="0.2">
      <c r="G78288" s="12"/>
    </row>
    <row r="78289" spans="7:7" x14ac:dyDescent="0.2">
      <c r="G78289" s="12"/>
    </row>
    <row r="78290" spans="7:7" x14ac:dyDescent="0.2">
      <c r="G78290" s="12"/>
    </row>
    <row r="78291" spans="7:7" x14ac:dyDescent="0.2">
      <c r="G78291" s="12"/>
    </row>
    <row r="78292" spans="7:7" x14ac:dyDescent="0.2">
      <c r="G78292" s="12"/>
    </row>
    <row r="78293" spans="7:7" x14ac:dyDescent="0.2">
      <c r="G78293" s="12"/>
    </row>
    <row r="78294" spans="7:7" x14ac:dyDescent="0.2">
      <c r="G78294" s="12"/>
    </row>
    <row r="78295" spans="7:7" x14ac:dyDescent="0.2">
      <c r="G78295" s="12"/>
    </row>
    <row r="78296" spans="7:7" x14ac:dyDescent="0.2">
      <c r="G78296" s="12"/>
    </row>
    <row r="78297" spans="7:7" x14ac:dyDescent="0.2">
      <c r="G78297" s="12"/>
    </row>
    <row r="78298" spans="7:7" x14ac:dyDescent="0.2">
      <c r="G78298" s="12"/>
    </row>
    <row r="78299" spans="7:7" x14ac:dyDescent="0.2">
      <c r="G78299" s="12"/>
    </row>
    <row r="78300" spans="7:7" x14ac:dyDescent="0.2">
      <c r="G78300" s="12"/>
    </row>
    <row r="78301" spans="7:7" x14ac:dyDescent="0.2">
      <c r="G78301" s="12"/>
    </row>
    <row r="78302" spans="7:7" x14ac:dyDescent="0.2">
      <c r="G78302" s="12"/>
    </row>
    <row r="78303" spans="7:7" x14ac:dyDescent="0.2">
      <c r="G78303" s="12"/>
    </row>
    <row r="78304" spans="7:7" x14ac:dyDescent="0.2">
      <c r="G78304" s="12"/>
    </row>
    <row r="78305" spans="7:7" x14ac:dyDescent="0.2">
      <c r="G78305" s="12"/>
    </row>
    <row r="78306" spans="7:7" x14ac:dyDescent="0.2">
      <c r="G78306" s="12"/>
    </row>
    <row r="78307" spans="7:7" x14ac:dyDescent="0.2">
      <c r="G78307" s="12"/>
    </row>
    <row r="78308" spans="7:7" x14ac:dyDescent="0.2">
      <c r="G78308" s="12"/>
    </row>
    <row r="78309" spans="7:7" x14ac:dyDescent="0.2">
      <c r="G78309" s="12"/>
    </row>
    <row r="78310" spans="7:7" x14ac:dyDescent="0.2">
      <c r="G78310" s="12"/>
    </row>
    <row r="78311" spans="7:7" x14ac:dyDescent="0.2">
      <c r="G78311" s="12"/>
    </row>
    <row r="78312" spans="7:7" x14ac:dyDescent="0.2">
      <c r="G78312" s="12"/>
    </row>
    <row r="78313" spans="7:7" x14ac:dyDescent="0.2">
      <c r="G78313" s="12"/>
    </row>
    <row r="78314" spans="7:7" x14ac:dyDescent="0.2">
      <c r="G78314" s="12"/>
    </row>
    <row r="78315" spans="7:7" x14ac:dyDescent="0.2">
      <c r="G78315" s="12"/>
    </row>
    <row r="78316" spans="7:7" x14ac:dyDescent="0.2">
      <c r="G78316" s="12"/>
    </row>
    <row r="78317" spans="7:7" x14ac:dyDescent="0.2">
      <c r="G78317" s="12"/>
    </row>
    <row r="78318" spans="7:7" x14ac:dyDescent="0.2">
      <c r="G78318" s="12"/>
    </row>
    <row r="78319" spans="7:7" x14ac:dyDescent="0.2">
      <c r="G78319" s="12"/>
    </row>
    <row r="78320" spans="7:7" x14ac:dyDescent="0.2">
      <c r="G78320" s="12"/>
    </row>
    <row r="78321" spans="7:7" x14ac:dyDescent="0.2">
      <c r="G78321" s="12"/>
    </row>
    <row r="78322" spans="7:7" x14ac:dyDescent="0.2">
      <c r="G78322" s="12"/>
    </row>
    <row r="78323" spans="7:7" x14ac:dyDescent="0.2">
      <c r="G78323" s="12"/>
    </row>
    <row r="78324" spans="7:7" x14ac:dyDescent="0.2">
      <c r="G78324" s="12"/>
    </row>
    <row r="78325" spans="7:7" x14ac:dyDescent="0.2">
      <c r="G78325" s="12"/>
    </row>
    <row r="78326" spans="7:7" x14ac:dyDescent="0.2">
      <c r="G78326" s="12"/>
    </row>
    <row r="78327" spans="7:7" x14ac:dyDescent="0.2">
      <c r="G78327" s="12"/>
    </row>
    <row r="78328" spans="7:7" x14ac:dyDescent="0.2">
      <c r="G78328" s="12"/>
    </row>
    <row r="78329" spans="7:7" x14ac:dyDescent="0.2">
      <c r="G78329" s="12"/>
    </row>
    <row r="78330" spans="7:7" x14ac:dyDescent="0.2">
      <c r="G78330" s="12"/>
    </row>
    <row r="78331" spans="7:7" x14ac:dyDescent="0.2">
      <c r="G78331" s="12"/>
    </row>
    <row r="78332" spans="7:7" x14ac:dyDescent="0.2">
      <c r="G78332" s="12"/>
    </row>
    <row r="78333" spans="7:7" x14ac:dyDescent="0.2">
      <c r="G78333" s="12"/>
    </row>
    <row r="78334" spans="7:7" x14ac:dyDescent="0.2">
      <c r="G78334" s="12"/>
    </row>
    <row r="78335" spans="7:7" x14ac:dyDescent="0.2">
      <c r="G78335" s="12"/>
    </row>
    <row r="78336" spans="7:7" x14ac:dyDescent="0.2">
      <c r="G78336" s="12"/>
    </row>
    <row r="78337" spans="7:7" x14ac:dyDescent="0.2">
      <c r="G78337" s="12"/>
    </row>
    <row r="78338" spans="7:7" x14ac:dyDescent="0.2">
      <c r="G78338" s="12"/>
    </row>
    <row r="78339" spans="7:7" x14ac:dyDescent="0.2">
      <c r="G78339" s="12"/>
    </row>
    <row r="78340" spans="7:7" x14ac:dyDescent="0.2">
      <c r="G78340" s="12"/>
    </row>
    <row r="78341" spans="7:7" x14ac:dyDescent="0.2">
      <c r="G78341" s="12"/>
    </row>
    <row r="78342" spans="7:7" x14ac:dyDescent="0.2">
      <c r="G78342" s="12"/>
    </row>
    <row r="78343" spans="7:7" x14ac:dyDescent="0.2">
      <c r="G78343" s="12"/>
    </row>
    <row r="78344" spans="7:7" x14ac:dyDescent="0.2">
      <c r="G78344" s="12"/>
    </row>
    <row r="78345" spans="7:7" x14ac:dyDescent="0.2">
      <c r="G78345" s="12"/>
    </row>
    <row r="78346" spans="7:7" x14ac:dyDescent="0.2">
      <c r="G78346" s="12"/>
    </row>
    <row r="78347" spans="7:7" x14ac:dyDescent="0.2">
      <c r="G78347" s="12"/>
    </row>
    <row r="78348" spans="7:7" x14ac:dyDescent="0.2">
      <c r="G78348" s="12"/>
    </row>
    <row r="78349" spans="7:7" x14ac:dyDescent="0.2">
      <c r="G78349" s="12"/>
    </row>
    <row r="78350" spans="7:7" x14ac:dyDescent="0.2">
      <c r="G78350" s="12"/>
    </row>
    <row r="78351" spans="7:7" x14ac:dyDescent="0.2">
      <c r="G78351" s="12"/>
    </row>
    <row r="78352" spans="7:7" x14ac:dyDescent="0.2">
      <c r="G78352" s="12"/>
    </row>
    <row r="78353" spans="7:7" x14ac:dyDescent="0.2">
      <c r="G78353" s="12"/>
    </row>
    <row r="78354" spans="7:7" x14ac:dyDescent="0.2">
      <c r="G78354" s="12"/>
    </row>
    <row r="78355" spans="7:7" x14ac:dyDescent="0.2">
      <c r="G78355" s="12"/>
    </row>
    <row r="78356" spans="7:7" x14ac:dyDescent="0.2">
      <c r="G78356" s="12"/>
    </row>
    <row r="78357" spans="7:7" x14ac:dyDescent="0.2">
      <c r="G78357" s="12"/>
    </row>
    <row r="78358" spans="7:7" x14ac:dyDescent="0.2">
      <c r="G78358" s="12"/>
    </row>
    <row r="78359" spans="7:7" x14ac:dyDescent="0.2">
      <c r="G78359" s="12"/>
    </row>
    <row r="78360" spans="7:7" x14ac:dyDescent="0.2">
      <c r="G78360" s="12"/>
    </row>
    <row r="78361" spans="7:7" x14ac:dyDescent="0.2">
      <c r="G78361" s="12"/>
    </row>
    <row r="78362" spans="7:7" x14ac:dyDescent="0.2">
      <c r="G78362" s="12"/>
    </row>
    <row r="78363" spans="7:7" x14ac:dyDescent="0.2">
      <c r="G78363" s="12"/>
    </row>
    <row r="78364" spans="7:7" x14ac:dyDescent="0.2">
      <c r="G78364" s="12"/>
    </row>
    <row r="78365" spans="7:7" x14ac:dyDescent="0.2">
      <c r="G78365" s="12"/>
    </row>
    <row r="78366" spans="7:7" x14ac:dyDescent="0.2">
      <c r="G78366" s="12"/>
    </row>
    <row r="78367" spans="7:7" x14ac:dyDescent="0.2">
      <c r="G78367" s="12"/>
    </row>
    <row r="78368" spans="7:7" x14ac:dyDescent="0.2">
      <c r="G78368" s="12"/>
    </row>
    <row r="78369" spans="7:7" x14ac:dyDescent="0.2">
      <c r="G78369" s="12"/>
    </row>
    <row r="78370" spans="7:7" x14ac:dyDescent="0.2">
      <c r="G78370" s="12"/>
    </row>
    <row r="78371" spans="7:7" x14ac:dyDescent="0.2">
      <c r="G78371" s="12"/>
    </row>
    <row r="78372" spans="7:7" x14ac:dyDescent="0.2">
      <c r="G78372" s="12"/>
    </row>
    <row r="78373" spans="7:7" x14ac:dyDescent="0.2">
      <c r="G78373" s="12"/>
    </row>
    <row r="78374" spans="7:7" x14ac:dyDescent="0.2">
      <c r="G78374" s="12"/>
    </row>
    <row r="78375" spans="7:7" x14ac:dyDescent="0.2">
      <c r="G78375" s="12"/>
    </row>
    <row r="78376" spans="7:7" x14ac:dyDescent="0.2">
      <c r="G78376" s="12"/>
    </row>
    <row r="78377" spans="7:7" x14ac:dyDescent="0.2">
      <c r="G78377" s="12"/>
    </row>
    <row r="78378" spans="7:7" x14ac:dyDescent="0.2">
      <c r="G78378" s="12"/>
    </row>
    <row r="78379" spans="7:7" x14ac:dyDescent="0.2">
      <c r="G78379" s="12"/>
    </row>
    <row r="78380" spans="7:7" x14ac:dyDescent="0.2">
      <c r="G78380" s="12"/>
    </row>
    <row r="78381" spans="7:7" x14ac:dyDescent="0.2">
      <c r="G78381" s="12"/>
    </row>
    <row r="78382" spans="7:7" x14ac:dyDescent="0.2">
      <c r="G78382" s="12"/>
    </row>
    <row r="78383" spans="7:7" x14ac:dyDescent="0.2">
      <c r="G78383" s="12"/>
    </row>
    <row r="78384" spans="7:7" x14ac:dyDescent="0.2">
      <c r="G78384" s="12"/>
    </row>
    <row r="78385" spans="7:7" x14ac:dyDescent="0.2">
      <c r="G78385" s="12"/>
    </row>
    <row r="78386" spans="7:7" x14ac:dyDescent="0.2">
      <c r="G78386" s="12"/>
    </row>
    <row r="78387" spans="7:7" x14ac:dyDescent="0.2">
      <c r="G78387" s="12"/>
    </row>
    <row r="78388" spans="7:7" x14ac:dyDescent="0.2">
      <c r="G78388" s="12"/>
    </row>
    <row r="78389" spans="7:7" x14ac:dyDescent="0.2">
      <c r="G78389" s="12"/>
    </row>
    <row r="78390" spans="7:7" x14ac:dyDescent="0.2">
      <c r="G78390" s="12"/>
    </row>
    <row r="78391" spans="7:7" x14ac:dyDescent="0.2">
      <c r="G78391" s="12"/>
    </row>
    <row r="78392" spans="7:7" x14ac:dyDescent="0.2">
      <c r="G78392" s="12"/>
    </row>
    <row r="78393" spans="7:7" x14ac:dyDescent="0.2">
      <c r="G78393" s="12"/>
    </row>
    <row r="78394" spans="7:7" x14ac:dyDescent="0.2">
      <c r="G78394" s="12"/>
    </row>
    <row r="78395" spans="7:7" x14ac:dyDescent="0.2">
      <c r="G78395" s="12"/>
    </row>
    <row r="78396" spans="7:7" x14ac:dyDescent="0.2">
      <c r="G78396" s="12"/>
    </row>
    <row r="78397" spans="7:7" x14ac:dyDescent="0.2">
      <c r="G78397" s="12"/>
    </row>
    <row r="78398" spans="7:7" x14ac:dyDescent="0.2">
      <c r="G78398" s="12"/>
    </row>
    <row r="78399" spans="7:7" x14ac:dyDescent="0.2">
      <c r="G78399" s="12"/>
    </row>
    <row r="78400" spans="7:7" x14ac:dyDescent="0.2">
      <c r="G78400" s="12"/>
    </row>
    <row r="78401" spans="7:7" x14ac:dyDescent="0.2">
      <c r="G78401" s="12"/>
    </row>
    <row r="78402" spans="7:7" x14ac:dyDescent="0.2">
      <c r="G78402" s="12"/>
    </row>
    <row r="78403" spans="7:7" x14ac:dyDescent="0.2">
      <c r="G78403" s="12"/>
    </row>
    <row r="78404" spans="7:7" x14ac:dyDescent="0.2">
      <c r="G78404" s="12"/>
    </row>
    <row r="78405" spans="7:7" x14ac:dyDescent="0.2">
      <c r="G78405" s="12"/>
    </row>
    <row r="78406" spans="7:7" x14ac:dyDescent="0.2">
      <c r="G78406" s="12"/>
    </row>
    <row r="78407" spans="7:7" x14ac:dyDescent="0.2">
      <c r="G78407" s="12"/>
    </row>
    <row r="78408" spans="7:7" x14ac:dyDescent="0.2">
      <c r="G78408" s="12"/>
    </row>
    <row r="78409" spans="7:7" x14ac:dyDescent="0.2">
      <c r="G78409" s="12"/>
    </row>
    <row r="78410" spans="7:7" x14ac:dyDescent="0.2">
      <c r="G78410" s="12"/>
    </row>
    <row r="78411" spans="7:7" x14ac:dyDescent="0.2">
      <c r="G78411" s="12"/>
    </row>
    <row r="78412" spans="7:7" x14ac:dyDescent="0.2">
      <c r="G78412" s="12"/>
    </row>
    <row r="78413" spans="7:7" x14ac:dyDescent="0.2">
      <c r="G78413" s="12"/>
    </row>
    <row r="78414" spans="7:7" x14ac:dyDescent="0.2">
      <c r="G78414" s="12"/>
    </row>
    <row r="78415" spans="7:7" x14ac:dyDescent="0.2">
      <c r="G78415" s="12"/>
    </row>
    <row r="78416" spans="7:7" x14ac:dyDescent="0.2">
      <c r="G78416" s="12"/>
    </row>
    <row r="78417" spans="7:7" x14ac:dyDescent="0.2">
      <c r="G78417" s="12"/>
    </row>
    <row r="78418" spans="7:7" x14ac:dyDescent="0.2">
      <c r="G78418" s="12"/>
    </row>
    <row r="78419" spans="7:7" x14ac:dyDescent="0.2">
      <c r="G78419" s="12"/>
    </row>
    <row r="78420" spans="7:7" x14ac:dyDescent="0.2">
      <c r="G78420" s="12"/>
    </row>
    <row r="78421" spans="7:7" x14ac:dyDescent="0.2">
      <c r="G78421" s="12"/>
    </row>
    <row r="78422" spans="7:7" x14ac:dyDescent="0.2">
      <c r="G78422" s="12"/>
    </row>
    <row r="78423" spans="7:7" x14ac:dyDescent="0.2">
      <c r="G78423" s="12"/>
    </row>
    <row r="78424" spans="7:7" x14ac:dyDescent="0.2">
      <c r="G78424" s="12"/>
    </row>
    <row r="78425" spans="7:7" x14ac:dyDescent="0.2">
      <c r="G78425" s="12"/>
    </row>
    <row r="78426" spans="7:7" x14ac:dyDescent="0.2">
      <c r="G78426" s="12"/>
    </row>
    <row r="78427" spans="7:7" x14ac:dyDescent="0.2">
      <c r="G78427" s="12"/>
    </row>
    <row r="78428" spans="7:7" x14ac:dyDescent="0.2">
      <c r="G78428" s="12"/>
    </row>
    <row r="78429" spans="7:7" x14ac:dyDescent="0.2">
      <c r="G78429" s="12"/>
    </row>
    <row r="78430" spans="7:7" x14ac:dyDescent="0.2">
      <c r="G78430" s="12"/>
    </row>
    <row r="78431" spans="7:7" x14ac:dyDescent="0.2">
      <c r="G78431" s="12"/>
    </row>
    <row r="78432" spans="7:7" x14ac:dyDescent="0.2">
      <c r="G78432" s="12"/>
    </row>
    <row r="78433" spans="7:7" x14ac:dyDescent="0.2">
      <c r="G78433" s="12"/>
    </row>
    <row r="78434" spans="7:7" x14ac:dyDescent="0.2">
      <c r="G78434" s="12"/>
    </row>
    <row r="78435" spans="7:7" x14ac:dyDescent="0.2">
      <c r="G78435" s="12"/>
    </row>
    <row r="78436" spans="7:7" x14ac:dyDescent="0.2">
      <c r="G78436" s="12"/>
    </row>
    <row r="78437" spans="7:7" x14ac:dyDescent="0.2">
      <c r="G78437" s="12"/>
    </row>
    <row r="78438" spans="7:7" x14ac:dyDescent="0.2">
      <c r="G78438" s="12"/>
    </row>
    <row r="78439" spans="7:7" x14ac:dyDescent="0.2">
      <c r="G78439" s="12"/>
    </row>
    <row r="78440" spans="7:7" x14ac:dyDescent="0.2">
      <c r="G78440" s="12"/>
    </row>
    <row r="78441" spans="7:7" x14ac:dyDescent="0.2">
      <c r="G78441" s="12"/>
    </row>
    <row r="78442" spans="7:7" x14ac:dyDescent="0.2">
      <c r="G78442" s="12"/>
    </row>
    <row r="78443" spans="7:7" x14ac:dyDescent="0.2">
      <c r="G78443" s="12"/>
    </row>
    <row r="78444" spans="7:7" x14ac:dyDescent="0.2">
      <c r="G78444" s="12"/>
    </row>
    <row r="78445" spans="7:7" x14ac:dyDescent="0.2">
      <c r="G78445" s="12"/>
    </row>
    <row r="78446" spans="7:7" x14ac:dyDescent="0.2">
      <c r="G78446" s="12"/>
    </row>
    <row r="78447" spans="7:7" x14ac:dyDescent="0.2">
      <c r="G78447" s="12"/>
    </row>
    <row r="78448" spans="7:7" x14ac:dyDescent="0.2">
      <c r="G78448" s="12"/>
    </row>
    <row r="78449" spans="7:7" x14ac:dyDescent="0.2">
      <c r="G78449" s="12"/>
    </row>
    <row r="78450" spans="7:7" x14ac:dyDescent="0.2">
      <c r="G78450" s="12"/>
    </row>
    <row r="78451" spans="7:7" x14ac:dyDescent="0.2">
      <c r="G78451" s="12"/>
    </row>
    <row r="78452" spans="7:7" x14ac:dyDescent="0.2">
      <c r="G78452" s="12"/>
    </row>
    <row r="78453" spans="7:7" x14ac:dyDescent="0.2">
      <c r="G78453" s="12"/>
    </row>
    <row r="78454" spans="7:7" x14ac:dyDescent="0.2">
      <c r="G78454" s="12"/>
    </row>
    <row r="78455" spans="7:7" x14ac:dyDescent="0.2">
      <c r="G78455" s="12"/>
    </row>
    <row r="78456" spans="7:7" x14ac:dyDescent="0.2">
      <c r="G78456" s="12"/>
    </row>
    <row r="78457" spans="7:7" x14ac:dyDescent="0.2">
      <c r="G78457" s="12"/>
    </row>
    <row r="78458" spans="7:7" x14ac:dyDescent="0.2">
      <c r="G78458" s="12"/>
    </row>
    <row r="78459" spans="7:7" x14ac:dyDescent="0.2">
      <c r="G78459" s="12"/>
    </row>
    <row r="78460" spans="7:7" x14ac:dyDescent="0.2">
      <c r="G78460" s="12"/>
    </row>
    <row r="78461" spans="7:7" x14ac:dyDescent="0.2">
      <c r="G78461" s="12"/>
    </row>
    <row r="78462" spans="7:7" x14ac:dyDescent="0.2">
      <c r="G78462" s="12"/>
    </row>
    <row r="78463" spans="7:7" x14ac:dyDescent="0.2">
      <c r="G78463" s="12"/>
    </row>
    <row r="78464" spans="7:7" x14ac:dyDescent="0.2">
      <c r="G78464" s="12"/>
    </row>
    <row r="78465" spans="7:7" x14ac:dyDescent="0.2">
      <c r="G78465" s="12"/>
    </row>
    <row r="78466" spans="7:7" x14ac:dyDescent="0.2">
      <c r="G78466" s="12"/>
    </row>
    <row r="78467" spans="7:7" x14ac:dyDescent="0.2">
      <c r="G78467" s="12"/>
    </row>
    <row r="78468" spans="7:7" x14ac:dyDescent="0.2">
      <c r="G78468" s="12"/>
    </row>
    <row r="78469" spans="7:7" x14ac:dyDescent="0.2">
      <c r="G78469" s="12"/>
    </row>
    <row r="78470" spans="7:7" x14ac:dyDescent="0.2">
      <c r="G78470" s="12"/>
    </row>
    <row r="78471" spans="7:7" x14ac:dyDescent="0.2">
      <c r="G78471" s="12"/>
    </row>
    <row r="78472" spans="7:7" x14ac:dyDescent="0.2">
      <c r="G78472" s="12"/>
    </row>
    <row r="78473" spans="7:7" x14ac:dyDescent="0.2">
      <c r="G78473" s="12"/>
    </row>
    <row r="78474" spans="7:7" x14ac:dyDescent="0.2">
      <c r="G78474" s="12"/>
    </row>
    <row r="78475" spans="7:7" x14ac:dyDescent="0.2">
      <c r="G78475" s="12"/>
    </row>
    <row r="78476" spans="7:7" x14ac:dyDescent="0.2">
      <c r="G78476" s="12"/>
    </row>
    <row r="78477" spans="7:7" x14ac:dyDescent="0.2">
      <c r="G78477" s="12"/>
    </row>
    <row r="78478" spans="7:7" x14ac:dyDescent="0.2">
      <c r="G78478" s="12"/>
    </row>
    <row r="78479" spans="7:7" x14ac:dyDescent="0.2">
      <c r="G78479" s="12"/>
    </row>
    <row r="78480" spans="7:7" x14ac:dyDescent="0.2">
      <c r="G78480" s="12"/>
    </row>
    <row r="78481" spans="7:7" x14ac:dyDescent="0.2">
      <c r="G78481" s="12"/>
    </row>
    <row r="78482" spans="7:7" x14ac:dyDescent="0.2">
      <c r="G78482" s="12"/>
    </row>
    <row r="78483" spans="7:7" x14ac:dyDescent="0.2">
      <c r="G78483" s="12"/>
    </row>
    <row r="78484" spans="7:7" x14ac:dyDescent="0.2">
      <c r="G78484" s="12"/>
    </row>
    <row r="78485" spans="7:7" x14ac:dyDescent="0.2">
      <c r="G78485" s="12"/>
    </row>
    <row r="78486" spans="7:7" x14ac:dyDescent="0.2">
      <c r="G78486" s="12"/>
    </row>
    <row r="78487" spans="7:7" x14ac:dyDescent="0.2">
      <c r="G78487" s="12"/>
    </row>
    <row r="78488" spans="7:7" x14ac:dyDescent="0.2">
      <c r="G78488" s="12"/>
    </row>
    <row r="78489" spans="7:7" x14ac:dyDescent="0.2">
      <c r="G78489" s="12"/>
    </row>
    <row r="78490" spans="7:7" x14ac:dyDescent="0.2">
      <c r="G78490" s="12"/>
    </row>
    <row r="78491" spans="7:7" x14ac:dyDescent="0.2">
      <c r="G78491" s="12"/>
    </row>
    <row r="78492" spans="7:7" x14ac:dyDescent="0.2">
      <c r="G78492" s="12"/>
    </row>
    <row r="78493" spans="7:7" x14ac:dyDescent="0.2">
      <c r="G78493" s="12"/>
    </row>
    <row r="78494" spans="7:7" x14ac:dyDescent="0.2">
      <c r="G78494" s="12"/>
    </row>
    <row r="78495" spans="7:7" x14ac:dyDescent="0.2">
      <c r="G78495" s="12"/>
    </row>
    <row r="78496" spans="7:7" x14ac:dyDescent="0.2">
      <c r="G78496" s="12"/>
    </row>
    <row r="78497" spans="7:7" x14ac:dyDescent="0.2">
      <c r="G78497" s="12"/>
    </row>
    <row r="78498" spans="7:7" x14ac:dyDescent="0.2">
      <c r="G78498" s="12"/>
    </row>
    <row r="78499" spans="7:7" x14ac:dyDescent="0.2">
      <c r="G78499" s="12"/>
    </row>
    <row r="78500" spans="7:7" x14ac:dyDescent="0.2">
      <c r="G78500" s="12"/>
    </row>
    <row r="78501" spans="7:7" x14ac:dyDescent="0.2">
      <c r="G78501" s="12"/>
    </row>
    <row r="78502" spans="7:7" x14ac:dyDescent="0.2">
      <c r="G78502" s="12"/>
    </row>
    <row r="78503" spans="7:7" x14ac:dyDescent="0.2">
      <c r="G78503" s="12"/>
    </row>
    <row r="78504" spans="7:7" x14ac:dyDescent="0.2">
      <c r="G78504" s="12"/>
    </row>
    <row r="78505" spans="7:7" x14ac:dyDescent="0.2">
      <c r="G78505" s="12"/>
    </row>
    <row r="78506" spans="7:7" x14ac:dyDescent="0.2">
      <c r="G78506" s="12"/>
    </row>
    <row r="78507" spans="7:7" x14ac:dyDescent="0.2">
      <c r="G78507" s="12"/>
    </row>
    <row r="78508" spans="7:7" x14ac:dyDescent="0.2">
      <c r="G78508" s="12"/>
    </row>
    <row r="78509" spans="7:7" x14ac:dyDescent="0.2">
      <c r="G78509" s="12"/>
    </row>
    <row r="78510" spans="7:7" x14ac:dyDescent="0.2">
      <c r="G78510" s="12"/>
    </row>
    <row r="78511" spans="7:7" x14ac:dyDescent="0.2">
      <c r="G78511" s="12"/>
    </row>
    <row r="78512" spans="7:7" x14ac:dyDescent="0.2">
      <c r="G78512" s="12"/>
    </row>
    <row r="78513" spans="7:7" x14ac:dyDescent="0.2">
      <c r="G78513" s="12"/>
    </row>
    <row r="78514" spans="7:7" x14ac:dyDescent="0.2">
      <c r="G78514" s="12"/>
    </row>
    <row r="78515" spans="7:7" x14ac:dyDescent="0.2">
      <c r="G78515" s="12"/>
    </row>
    <row r="78516" spans="7:7" x14ac:dyDescent="0.2">
      <c r="G78516" s="12"/>
    </row>
    <row r="78517" spans="7:7" x14ac:dyDescent="0.2">
      <c r="G78517" s="12"/>
    </row>
    <row r="78518" spans="7:7" x14ac:dyDescent="0.2">
      <c r="G78518" s="12"/>
    </row>
    <row r="78519" spans="7:7" x14ac:dyDescent="0.2">
      <c r="G78519" s="12"/>
    </row>
    <row r="78520" spans="7:7" x14ac:dyDescent="0.2">
      <c r="G78520" s="12"/>
    </row>
    <row r="78521" spans="7:7" x14ac:dyDescent="0.2">
      <c r="G78521" s="12"/>
    </row>
    <row r="78522" spans="7:7" x14ac:dyDescent="0.2">
      <c r="G78522" s="12"/>
    </row>
    <row r="78523" spans="7:7" x14ac:dyDescent="0.2">
      <c r="G78523" s="12"/>
    </row>
    <row r="78524" spans="7:7" x14ac:dyDescent="0.2">
      <c r="G78524" s="12"/>
    </row>
    <row r="78525" spans="7:7" x14ac:dyDescent="0.2">
      <c r="G78525" s="12"/>
    </row>
    <row r="78526" spans="7:7" x14ac:dyDescent="0.2">
      <c r="G78526" s="12"/>
    </row>
    <row r="78527" spans="7:7" x14ac:dyDescent="0.2">
      <c r="G78527" s="12"/>
    </row>
    <row r="78528" spans="7:7" x14ac:dyDescent="0.2">
      <c r="G78528" s="12"/>
    </row>
    <row r="78529" spans="7:7" x14ac:dyDescent="0.2">
      <c r="G78529" s="12"/>
    </row>
    <row r="78530" spans="7:7" x14ac:dyDescent="0.2">
      <c r="G78530" s="12"/>
    </row>
    <row r="78531" spans="7:7" x14ac:dyDescent="0.2">
      <c r="G78531" s="12"/>
    </row>
    <row r="78532" spans="7:7" x14ac:dyDescent="0.2">
      <c r="G78532" s="12"/>
    </row>
    <row r="78533" spans="7:7" x14ac:dyDescent="0.2">
      <c r="G78533" s="12"/>
    </row>
    <row r="78534" spans="7:7" x14ac:dyDescent="0.2">
      <c r="G78534" s="12"/>
    </row>
    <row r="78535" spans="7:7" x14ac:dyDescent="0.2">
      <c r="G78535" s="12"/>
    </row>
    <row r="78536" spans="7:7" x14ac:dyDescent="0.2">
      <c r="G78536" s="12"/>
    </row>
    <row r="78537" spans="7:7" x14ac:dyDescent="0.2">
      <c r="G78537" s="12"/>
    </row>
    <row r="78538" spans="7:7" x14ac:dyDescent="0.2">
      <c r="G78538" s="12"/>
    </row>
    <row r="78539" spans="7:7" x14ac:dyDescent="0.2">
      <c r="G78539" s="12"/>
    </row>
    <row r="78540" spans="7:7" x14ac:dyDescent="0.2">
      <c r="G78540" s="12"/>
    </row>
    <row r="78541" spans="7:7" x14ac:dyDescent="0.2">
      <c r="G78541" s="12"/>
    </row>
    <row r="78542" spans="7:7" x14ac:dyDescent="0.2">
      <c r="G78542" s="12"/>
    </row>
    <row r="78543" spans="7:7" x14ac:dyDescent="0.2">
      <c r="G78543" s="12"/>
    </row>
    <row r="78544" spans="7:7" x14ac:dyDescent="0.2">
      <c r="G78544" s="12"/>
    </row>
    <row r="78545" spans="7:7" x14ac:dyDescent="0.2">
      <c r="G78545" s="12"/>
    </row>
    <row r="78546" spans="7:7" x14ac:dyDescent="0.2">
      <c r="G78546" s="12"/>
    </row>
    <row r="78547" spans="7:7" x14ac:dyDescent="0.2">
      <c r="G78547" s="12"/>
    </row>
    <row r="78548" spans="7:7" x14ac:dyDescent="0.2">
      <c r="G78548" s="12"/>
    </row>
    <row r="78549" spans="7:7" x14ac:dyDescent="0.2">
      <c r="G78549" s="12"/>
    </row>
    <row r="78550" spans="7:7" x14ac:dyDescent="0.2">
      <c r="G78550" s="12"/>
    </row>
    <row r="78551" spans="7:7" x14ac:dyDescent="0.2">
      <c r="G78551" s="12"/>
    </row>
    <row r="78552" spans="7:7" x14ac:dyDescent="0.2">
      <c r="G78552" s="12"/>
    </row>
    <row r="78553" spans="7:7" x14ac:dyDescent="0.2">
      <c r="G78553" s="12"/>
    </row>
    <row r="78554" spans="7:7" x14ac:dyDescent="0.2">
      <c r="G78554" s="12"/>
    </row>
    <row r="78555" spans="7:7" x14ac:dyDescent="0.2">
      <c r="G78555" s="12"/>
    </row>
    <row r="78556" spans="7:7" x14ac:dyDescent="0.2">
      <c r="G78556" s="12"/>
    </row>
    <row r="78557" spans="7:7" x14ac:dyDescent="0.2">
      <c r="G78557" s="12"/>
    </row>
    <row r="78558" spans="7:7" x14ac:dyDescent="0.2">
      <c r="G78558" s="12"/>
    </row>
    <row r="78559" spans="7:7" x14ac:dyDescent="0.2">
      <c r="G78559" s="12"/>
    </row>
    <row r="78560" spans="7:7" x14ac:dyDescent="0.2">
      <c r="G78560" s="12"/>
    </row>
    <row r="78561" spans="7:7" x14ac:dyDescent="0.2">
      <c r="G78561" s="12"/>
    </row>
    <row r="78562" spans="7:7" x14ac:dyDescent="0.2">
      <c r="G78562" s="12"/>
    </row>
    <row r="78563" spans="7:7" x14ac:dyDescent="0.2">
      <c r="G78563" s="12"/>
    </row>
    <row r="78564" spans="7:7" x14ac:dyDescent="0.2">
      <c r="G78564" s="12"/>
    </row>
    <row r="78565" spans="7:7" x14ac:dyDescent="0.2">
      <c r="G78565" s="12"/>
    </row>
    <row r="78566" spans="7:7" x14ac:dyDescent="0.2">
      <c r="G78566" s="12"/>
    </row>
    <row r="78567" spans="7:7" x14ac:dyDescent="0.2">
      <c r="G78567" s="12"/>
    </row>
    <row r="78568" spans="7:7" x14ac:dyDescent="0.2">
      <c r="G78568" s="12"/>
    </row>
    <row r="78569" spans="7:7" x14ac:dyDescent="0.2">
      <c r="G78569" s="12"/>
    </row>
    <row r="78570" spans="7:7" x14ac:dyDescent="0.2">
      <c r="G78570" s="12"/>
    </row>
    <row r="78571" spans="7:7" x14ac:dyDescent="0.2">
      <c r="G78571" s="12"/>
    </row>
    <row r="78572" spans="7:7" x14ac:dyDescent="0.2">
      <c r="G78572" s="12"/>
    </row>
    <row r="78573" spans="7:7" x14ac:dyDescent="0.2">
      <c r="G78573" s="12"/>
    </row>
    <row r="78574" spans="7:7" x14ac:dyDescent="0.2">
      <c r="G78574" s="12"/>
    </row>
    <row r="78575" spans="7:7" x14ac:dyDescent="0.2">
      <c r="G78575" s="12"/>
    </row>
    <row r="78576" spans="7:7" x14ac:dyDescent="0.2">
      <c r="G78576" s="12"/>
    </row>
    <row r="78577" spans="7:7" x14ac:dyDescent="0.2">
      <c r="G78577" s="12"/>
    </row>
    <row r="78578" spans="7:7" x14ac:dyDescent="0.2">
      <c r="G78578" s="12"/>
    </row>
    <row r="78579" spans="7:7" x14ac:dyDescent="0.2">
      <c r="G78579" s="12"/>
    </row>
    <row r="78580" spans="7:7" x14ac:dyDescent="0.2">
      <c r="G78580" s="12"/>
    </row>
    <row r="78581" spans="7:7" x14ac:dyDescent="0.2">
      <c r="G78581" s="12"/>
    </row>
    <row r="78582" spans="7:7" x14ac:dyDescent="0.2">
      <c r="G78582" s="12"/>
    </row>
    <row r="78583" spans="7:7" x14ac:dyDescent="0.2">
      <c r="G78583" s="12"/>
    </row>
    <row r="78584" spans="7:7" x14ac:dyDescent="0.2">
      <c r="G78584" s="12"/>
    </row>
    <row r="78585" spans="7:7" x14ac:dyDescent="0.2">
      <c r="G78585" s="12"/>
    </row>
    <row r="78586" spans="7:7" x14ac:dyDescent="0.2">
      <c r="G78586" s="12"/>
    </row>
    <row r="78587" spans="7:7" x14ac:dyDescent="0.2">
      <c r="G78587" s="12"/>
    </row>
    <row r="78588" spans="7:7" x14ac:dyDescent="0.2">
      <c r="G78588" s="12"/>
    </row>
    <row r="78589" spans="7:7" x14ac:dyDescent="0.2">
      <c r="G78589" s="12"/>
    </row>
    <row r="78590" spans="7:7" x14ac:dyDescent="0.2">
      <c r="G78590" s="12"/>
    </row>
    <row r="78591" spans="7:7" x14ac:dyDescent="0.2">
      <c r="G78591" s="12"/>
    </row>
    <row r="78592" spans="7:7" x14ac:dyDescent="0.2">
      <c r="G78592" s="12"/>
    </row>
    <row r="78593" spans="7:7" x14ac:dyDescent="0.2">
      <c r="G78593" s="12"/>
    </row>
    <row r="78594" spans="7:7" x14ac:dyDescent="0.2">
      <c r="G78594" s="12"/>
    </row>
    <row r="78595" spans="7:7" x14ac:dyDescent="0.2">
      <c r="G78595" s="12"/>
    </row>
    <row r="78596" spans="7:7" x14ac:dyDescent="0.2">
      <c r="G78596" s="12"/>
    </row>
    <row r="78597" spans="7:7" x14ac:dyDescent="0.2">
      <c r="G78597" s="12"/>
    </row>
    <row r="78598" spans="7:7" x14ac:dyDescent="0.2">
      <c r="G78598" s="12"/>
    </row>
    <row r="78599" spans="7:7" x14ac:dyDescent="0.2">
      <c r="G78599" s="12"/>
    </row>
    <row r="78600" spans="7:7" x14ac:dyDescent="0.2">
      <c r="G78600" s="12"/>
    </row>
    <row r="78601" spans="7:7" x14ac:dyDescent="0.2">
      <c r="G78601" s="12"/>
    </row>
    <row r="78602" spans="7:7" x14ac:dyDescent="0.2">
      <c r="G78602" s="12"/>
    </row>
    <row r="78603" spans="7:7" x14ac:dyDescent="0.2">
      <c r="G78603" s="12"/>
    </row>
    <row r="78604" spans="7:7" x14ac:dyDescent="0.2">
      <c r="G78604" s="12"/>
    </row>
    <row r="78605" spans="7:7" x14ac:dyDescent="0.2">
      <c r="G78605" s="12"/>
    </row>
    <row r="78606" spans="7:7" x14ac:dyDescent="0.2">
      <c r="G78606" s="12"/>
    </row>
    <row r="78607" spans="7:7" x14ac:dyDescent="0.2">
      <c r="G78607" s="12"/>
    </row>
    <row r="78608" spans="7:7" x14ac:dyDescent="0.2">
      <c r="G78608" s="12"/>
    </row>
    <row r="78609" spans="7:7" x14ac:dyDescent="0.2">
      <c r="G78609" s="12"/>
    </row>
    <row r="78610" spans="7:7" x14ac:dyDescent="0.2">
      <c r="G78610" s="12"/>
    </row>
    <row r="78611" spans="7:7" x14ac:dyDescent="0.2">
      <c r="G78611" s="12"/>
    </row>
    <row r="78612" spans="7:7" x14ac:dyDescent="0.2">
      <c r="G78612" s="12"/>
    </row>
    <row r="78613" spans="7:7" x14ac:dyDescent="0.2">
      <c r="G78613" s="12"/>
    </row>
    <row r="78614" spans="7:7" x14ac:dyDescent="0.2">
      <c r="G78614" s="12"/>
    </row>
    <row r="78615" spans="7:7" x14ac:dyDescent="0.2">
      <c r="G78615" s="12"/>
    </row>
    <row r="78616" spans="7:7" x14ac:dyDescent="0.2">
      <c r="G78616" s="12"/>
    </row>
    <row r="78617" spans="7:7" x14ac:dyDescent="0.2">
      <c r="G78617" s="12"/>
    </row>
    <row r="78618" spans="7:7" x14ac:dyDescent="0.2">
      <c r="G78618" s="12"/>
    </row>
    <row r="78619" spans="7:7" x14ac:dyDescent="0.2">
      <c r="G78619" s="12"/>
    </row>
    <row r="78620" spans="7:7" x14ac:dyDescent="0.2">
      <c r="G78620" s="12"/>
    </row>
    <row r="78621" spans="7:7" x14ac:dyDescent="0.2">
      <c r="G78621" s="12"/>
    </row>
    <row r="78622" spans="7:7" x14ac:dyDescent="0.2">
      <c r="G78622" s="12"/>
    </row>
    <row r="78623" spans="7:7" x14ac:dyDescent="0.2">
      <c r="G78623" s="12"/>
    </row>
    <row r="78624" spans="7:7" x14ac:dyDescent="0.2">
      <c r="G78624" s="12"/>
    </row>
    <row r="78625" spans="7:7" x14ac:dyDescent="0.2">
      <c r="G78625" s="12"/>
    </row>
    <row r="78626" spans="7:7" x14ac:dyDescent="0.2">
      <c r="G78626" s="12"/>
    </row>
    <row r="78627" spans="7:7" x14ac:dyDescent="0.2">
      <c r="G78627" s="12"/>
    </row>
    <row r="78628" spans="7:7" x14ac:dyDescent="0.2">
      <c r="G78628" s="12"/>
    </row>
    <row r="78629" spans="7:7" x14ac:dyDescent="0.2">
      <c r="G78629" s="12"/>
    </row>
    <row r="78630" spans="7:7" x14ac:dyDescent="0.2">
      <c r="G78630" s="12"/>
    </row>
    <row r="78631" spans="7:7" x14ac:dyDescent="0.2">
      <c r="G78631" s="12"/>
    </row>
    <row r="78632" spans="7:7" x14ac:dyDescent="0.2">
      <c r="G78632" s="12"/>
    </row>
    <row r="78633" spans="7:7" x14ac:dyDescent="0.2">
      <c r="G78633" s="12"/>
    </row>
    <row r="78634" spans="7:7" x14ac:dyDescent="0.2">
      <c r="G78634" s="12"/>
    </row>
    <row r="78635" spans="7:7" x14ac:dyDescent="0.2">
      <c r="G78635" s="12"/>
    </row>
    <row r="78636" spans="7:7" x14ac:dyDescent="0.2">
      <c r="G78636" s="12"/>
    </row>
    <row r="78637" spans="7:7" x14ac:dyDescent="0.2">
      <c r="G78637" s="12"/>
    </row>
    <row r="78638" spans="7:7" x14ac:dyDescent="0.2">
      <c r="G78638" s="12"/>
    </row>
    <row r="78639" spans="7:7" x14ac:dyDescent="0.2">
      <c r="G78639" s="12"/>
    </row>
    <row r="78640" spans="7:7" x14ac:dyDescent="0.2">
      <c r="G78640" s="12"/>
    </row>
    <row r="78641" spans="7:7" x14ac:dyDescent="0.2">
      <c r="G78641" s="12"/>
    </row>
    <row r="78642" spans="7:7" x14ac:dyDescent="0.2">
      <c r="G78642" s="12"/>
    </row>
    <row r="78643" spans="7:7" x14ac:dyDescent="0.2">
      <c r="G78643" s="12"/>
    </row>
    <row r="78644" spans="7:7" x14ac:dyDescent="0.2">
      <c r="G78644" s="12"/>
    </row>
    <row r="78645" spans="7:7" x14ac:dyDescent="0.2">
      <c r="G78645" s="12"/>
    </row>
    <row r="78646" spans="7:7" x14ac:dyDescent="0.2">
      <c r="G78646" s="12"/>
    </row>
    <row r="78647" spans="7:7" x14ac:dyDescent="0.2">
      <c r="G78647" s="12"/>
    </row>
    <row r="78648" spans="7:7" x14ac:dyDescent="0.2">
      <c r="G78648" s="12"/>
    </row>
    <row r="78649" spans="7:7" x14ac:dyDescent="0.2">
      <c r="G78649" s="12"/>
    </row>
    <row r="78650" spans="7:7" x14ac:dyDescent="0.2">
      <c r="G78650" s="12"/>
    </row>
    <row r="78651" spans="7:7" x14ac:dyDescent="0.2">
      <c r="G78651" s="12"/>
    </row>
    <row r="78652" spans="7:7" x14ac:dyDescent="0.2">
      <c r="G78652" s="12"/>
    </row>
    <row r="78653" spans="7:7" x14ac:dyDescent="0.2">
      <c r="G78653" s="12"/>
    </row>
    <row r="78654" spans="7:7" x14ac:dyDescent="0.2">
      <c r="G78654" s="12"/>
    </row>
    <row r="78655" spans="7:7" x14ac:dyDescent="0.2">
      <c r="G78655" s="12"/>
    </row>
    <row r="78656" spans="7:7" x14ac:dyDescent="0.2">
      <c r="G78656" s="12"/>
    </row>
    <row r="78657" spans="7:7" x14ac:dyDescent="0.2">
      <c r="G78657" s="12"/>
    </row>
    <row r="78658" spans="7:7" x14ac:dyDescent="0.2">
      <c r="G78658" s="12"/>
    </row>
    <row r="78659" spans="7:7" x14ac:dyDescent="0.2">
      <c r="G78659" s="12"/>
    </row>
    <row r="78660" spans="7:7" x14ac:dyDescent="0.2">
      <c r="G78660" s="12"/>
    </row>
    <row r="78661" spans="7:7" x14ac:dyDescent="0.2">
      <c r="G78661" s="12"/>
    </row>
    <row r="78662" spans="7:7" x14ac:dyDescent="0.2">
      <c r="G78662" s="12"/>
    </row>
    <row r="78663" spans="7:7" x14ac:dyDescent="0.2">
      <c r="G78663" s="12"/>
    </row>
    <row r="78664" spans="7:7" x14ac:dyDescent="0.2">
      <c r="G78664" s="12"/>
    </row>
    <row r="78665" spans="7:7" x14ac:dyDescent="0.2">
      <c r="G78665" s="12"/>
    </row>
    <row r="78666" spans="7:7" x14ac:dyDescent="0.2">
      <c r="G78666" s="12"/>
    </row>
    <row r="78667" spans="7:7" x14ac:dyDescent="0.2">
      <c r="G78667" s="12"/>
    </row>
    <row r="78668" spans="7:7" x14ac:dyDescent="0.2">
      <c r="G78668" s="12"/>
    </row>
    <row r="78669" spans="7:7" x14ac:dyDescent="0.2">
      <c r="G78669" s="12"/>
    </row>
    <row r="78670" spans="7:7" x14ac:dyDescent="0.2">
      <c r="G78670" s="12"/>
    </row>
    <row r="78671" spans="7:7" x14ac:dyDescent="0.2">
      <c r="G78671" s="12"/>
    </row>
    <row r="78672" spans="7:7" x14ac:dyDescent="0.2">
      <c r="G78672" s="12"/>
    </row>
    <row r="78673" spans="7:7" x14ac:dyDescent="0.2">
      <c r="G78673" s="12"/>
    </row>
    <row r="78674" spans="7:7" x14ac:dyDescent="0.2">
      <c r="G78674" s="12"/>
    </row>
    <row r="78675" spans="7:7" x14ac:dyDescent="0.2">
      <c r="G78675" s="12"/>
    </row>
    <row r="78676" spans="7:7" x14ac:dyDescent="0.2">
      <c r="G78676" s="12"/>
    </row>
    <row r="78677" spans="7:7" x14ac:dyDescent="0.2">
      <c r="G78677" s="12"/>
    </row>
    <row r="78678" spans="7:7" x14ac:dyDescent="0.2">
      <c r="G78678" s="12"/>
    </row>
    <row r="78679" spans="7:7" x14ac:dyDescent="0.2">
      <c r="G78679" s="12"/>
    </row>
    <row r="78680" spans="7:7" x14ac:dyDescent="0.2">
      <c r="G78680" s="12"/>
    </row>
    <row r="78681" spans="7:7" x14ac:dyDescent="0.2">
      <c r="G78681" s="12"/>
    </row>
    <row r="78682" spans="7:7" x14ac:dyDescent="0.2">
      <c r="G78682" s="12"/>
    </row>
    <row r="78683" spans="7:7" x14ac:dyDescent="0.2">
      <c r="G78683" s="12"/>
    </row>
    <row r="78684" spans="7:7" x14ac:dyDescent="0.2">
      <c r="G78684" s="12"/>
    </row>
    <row r="78685" spans="7:7" x14ac:dyDescent="0.2">
      <c r="G78685" s="12"/>
    </row>
    <row r="78686" spans="7:7" x14ac:dyDescent="0.2">
      <c r="G78686" s="12"/>
    </row>
    <row r="78687" spans="7:7" x14ac:dyDescent="0.2">
      <c r="G78687" s="12"/>
    </row>
    <row r="78688" spans="7:7" x14ac:dyDescent="0.2">
      <c r="G78688" s="12"/>
    </row>
    <row r="78689" spans="7:7" x14ac:dyDescent="0.2">
      <c r="G78689" s="12"/>
    </row>
    <row r="78690" spans="7:7" x14ac:dyDescent="0.2">
      <c r="G78690" s="12"/>
    </row>
    <row r="78691" spans="7:7" x14ac:dyDescent="0.2">
      <c r="G78691" s="12"/>
    </row>
    <row r="78692" spans="7:7" x14ac:dyDescent="0.2">
      <c r="G78692" s="12"/>
    </row>
    <row r="78693" spans="7:7" x14ac:dyDescent="0.2">
      <c r="G78693" s="12"/>
    </row>
    <row r="78694" spans="7:7" x14ac:dyDescent="0.2">
      <c r="G78694" s="12"/>
    </row>
    <row r="78695" spans="7:7" x14ac:dyDescent="0.2">
      <c r="G78695" s="12"/>
    </row>
    <row r="78696" spans="7:7" x14ac:dyDescent="0.2">
      <c r="G78696" s="12"/>
    </row>
    <row r="78697" spans="7:7" x14ac:dyDescent="0.2">
      <c r="G78697" s="12"/>
    </row>
    <row r="78698" spans="7:7" x14ac:dyDescent="0.2">
      <c r="G78698" s="12"/>
    </row>
    <row r="78699" spans="7:7" x14ac:dyDescent="0.2">
      <c r="G78699" s="12"/>
    </row>
    <row r="78700" spans="7:7" x14ac:dyDescent="0.2">
      <c r="G78700" s="12"/>
    </row>
    <row r="78701" spans="7:7" x14ac:dyDescent="0.2">
      <c r="G78701" s="12"/>
    </row>
    <row r="78702" spans="7:7" x14ac:dyDescent="0.2">
      <c r="G78702" s="12"/>
    </row>
    <row r="78703" spans="7:7" x14ac:dyDescent="0.2">
      <c r="G78703" s="12"/>
    </row>
    <row r="78704" spans="7:7" x14ac:dyDescent="0.2">
      <c r="G78704" s="12"/>
    </row>
    <row r="78705" spans="7:7" x14ac:dyDescent="0.2">
      <c r="G78705" s="12"/>
    </row>
    <row r="78706" spans="7:7" x14ac:dyDescent="0.2">
      <c r="G78706" s="12"/>
    </row>
    <row r="78707" spans="7:7" x14ac:dyDescent="0.2">
      <c r="G78707" s="12"/>
    </row>
    <row r="78708" spans="7:7" x14ac:dyDescent="0.2">
      <c r="G78708" s="12"/>
    </row>
    <row r="78709" spans="7:7" x14ac:dyDescent="0.2">
      <c r="G78709" s="12"/>
    </row>
    <row r="78710" spans="7:7" x14ac:dyDescent="0.2">
      <c r="G78710" s="12"/>
    </row>
    <row r="78711" spans="7:7" x14ac:dyDescent="0.2">
      <c r="G78711" s="12"/>
    </row>
    <row r="78712" spans="7:7" x14ac:dyDescent="0.2">
      <c r="G78712" s="12"/>
    </row>
    <row r="78713" spans="7:7" x14ac:dyDescent="0.2">
      <c r="G78713" s="12"/>
    </row>
    <row r="78714" spans="7:7" x14ac:dyDescent="0.2">
      <c r="G78714" s="12"/>
    </row>
    <row r="78715" spans="7:7" x14ac:dyDescent="0.2">
      <c r="G78715" s="12"/>
    </row>
    <row r="78716" spans="7:7" x14ac:dyDescent="0.2">
      <c r="G78716" s="12"/>
    </row>
    <row r="78717" spans="7:7" x14ac:dyDescent="0.2">
      <c r="G78717" s="12"/>
    </row>
    <row r="78718" spans="7:7" x14ac:dyDescent="0.2">
      <c r="G78718" s="12"/>
    </row>
    <row r="78719" spans="7:7" x14ac:dyDescent="0.2">
      <c r="G78719" s="12"/>
    </row>
    <row r="78720" spans="7:7" x14ac:dyDescent="0.2">
      <c r="G78720" s="12"/>
    </row>
    <row r="78721" spans="7:7" x14ac:dyDescent="0.2">
      <c r="G78721" s="12"/>
    </row>
    <row r="78722" spans="7:7" x14ac:dyDescent="0.2">
      <c r="G78722" s="12"/>
    </row>
    <row r="78723" spans="7:7" x14ac:dyDescent="0.2">
      <c r="G78723" s="12"/>
    </row>
    <row r="78724" spans="7:7" x14ac:dyDescent="0.2">
      <c r="G78724" s="12"/>
    </row>
    <row r="78725" spans="7:7" x14ac:dyDescent="0.2">
      <c r="G78725" s="12"/>
    </row>
    <row r="78726" spans="7:7" x14ac:dyDescent="0.2">
      <c r="G78726" s="12"/>
    </row>
    <row r="78727" spans="7:7" x14ac:dyDescent="0.2">
      <c r="G78727" s="12"/>
    </row>
    <row r="78728" spans="7:7" x14ac:dyDescent="0.2">
      <c r="G78728" s="12"/>
    </row>
    <row r="78729" spans="7:7" x14ac:dyDescent="0.2">
      <c r="G78729" s="12"/>
    </row>
    <row r="78730" spans="7:7" x14ac:dyDescent="0.2">
      <c r="G78730" s="12"/>
    </row>
    <row r="78731" spans="7:7" x14ac:dyDescent="0.2">
      <c r="G78731" s="12"/>
    </row>
    <row r="78732" spans="7:7" x14ac:dyDescent="0.2">
      <c r="G78732" s="12"/>
    </row>
    <row r="78733" spans="7:7" x14ac:dyDescent="0.2">
      <c r="G78733" s="12"/>
    </row>
    <row r="78734" spans="7:7" x14ac:dyDescent="0.2">
      <c r="G78734" s="12"/>
    </row>
    <row r="78735" spans="7:7" x14ac:dyDescent="0.2">
      <c r="G78735" s="12"/>
    </row>
    <row r="78736" spans="7:7" x14ac:dyDescent="0.2">
      <c r="G78736" s="12"/>
    </row>
    <row r="78737" spans="7:7" x14ac:dyDescent="0.2">
      <c r="G78737" s="12"/>
    </row>
    <row r="78738" spans="7:7" x14ac:dyDescent="0.2">
      <c r="G78738" s="12"/>
    </row>
    <row r="78739" spans="7:7" x14ac:dyDescent="0.2">
      <c r="G78739" s="12"/>
    </row>
    <row r="78740" spans="7:7" x14ac:dyDescent="0.2">
      <c r="G78740" s="12"/>
    </row>
    <row r="78741" spans="7:7" x14ac:dyDescent="0.2">
      <c r="G78741" s="12"/>
    </row>
    <row r="78742" spans="7:7" x14ac:dyDescent="0.2">
      <c r="G78742" s="12"/>
    </row>
    <row r="78743" spans="7:7" x14ac:dyDescent="0.2">
      <c r="G78743" s="12"/>
    </row>
    <row r="78744" spans="7:7" x14ac:dyDescent="0.2">
      <c r="G78744" s="12"/>
    </row>
    <row r="78745" spans="7:7" x14ac:dyDescent="0.2">
      <c r="G78745" s="12"/>
    </row>
    <row r="78746" spans="7:7" x14ac:dyDescent="0.2">
      <c r="G78746" s="12"/>
    </row>
    <row r="78747" spans="7:7" x14ac:dyDescent="0.2">
      <c r="G78747" s="12"/>
    </row>
    <row r="78748" spans="7:7" x14ac:dyDescent="0.2">
      <c r="G78748" s="12"/>
    </row>
    <row r="78749" spans="7:7" x14ac:dyDescent="0.2">
      <c r="G78749" s="12"/>
    </row>
    <row r="78750" spans="7:7" x14ac:dyDescent="0.2">
      <c r="G78750" s="12"/>
    </row>
    <row r="78751" spans="7:7" x14ac:dyDescent="0.2">
      <c r="G78751" s="12"/>
    </row>
    <row r="78752" spans="7:7" x14ac:dyDescent="0.2">
      <c r="G78752" s="12"/>
    </row>
    <row r="78753" spans="7:7" x14ac:dyDescent="0.2">
      <c r="G78753" s="12"/>
    </row>
    <row r="78754" spans="7:7" x14ac:dyDescent="0.2">
      <c r="G78754" s="12"/>
    </row>
    <row r="78755" spans="7:7" x14ac:dyDescent="0.2">
      <c r="G78755" s="12"/>
    </row>
    <row r="78756" spans="7:7" x14ac:dyDescent="0.2">
      <c r="G78756" s="12"/>
    </row>
    <row r="78757" spans="7:7" x14ac:dyDescent="0.2">
      <c r="G78757" s="12"/>
    </row>
    <row r="78758" spans="7:7" x14ac:dyDescent="0.2">
      <c r="G78758" s="12"/>
    </row>
    <row r="78759" spans="7:7" x14ac:dyDescent="0.2">
      <c r="G78759" s="12"/>
    </row>
    <row r="78760" spans="7:7" x14ac:dyDescent="0.2">
      <c r="G78760" s="12"/>
    </row>
    <row r="78761" spans="7:7" x14ac:dyDescent="0.2">
      <c r="G78761" s="12"/>
    </row>
    <row r="78762" spans="7:7" x14ac:dyDescent="0.2">
      <c r="G78762" s="12"/>
    </row>
    <row r="78763" spans="7:7" x14ac:dyDescent="0.2">
      <c r="G78763" s="12"/>
    </row>
    <row r="78764" spans="7:7" x14ac:dyDescent="0.2">
      <c r="G78764" s="12"/>
    </row>
    <row r="78765" spans="7:7" x14ac:dyDescent="0.2">
      <c r="G78765" s="12"/>
    </row>
    <row r="78766" spans="7:7" x14ac:dyDescent="0.2">
      <c r="G78766" s="12"/>
    </row>
    <row r="78767" spans="7:7" x14ac:dyDescent="0.2">
      <c r="G78767" s="12"/>
    </row>
    <row r="78768" spans="7:7" x14ac:dyDescent="0.2">
      <c r="G78768" s="12"/>
    </row>
    <row r="78769" spans="7:7" x14ac:dyDescent="0.2">
      <c r="G78769" s="12"/>
    </row>
    <row r="78770" spans="7:7" x14ac:dyDescent="0.2">
      <c r="G78770" s="12"/>
    </row>
    <row r="78771" spans="7:7" x14ac:dyDescent="0.2">
      <c r="G78771" s="12"/>
    </row>
    <row r="78772" spans="7:7" x14ac:dyDescent="0.2">
      <c r="G78772" s="12"/>
    </row>
    <row r="78773" spans="7:7" x14ac:dyDescent="0.2">
      <c r="G78773" s="12"/>
    </row>
    <row r="78774" spans="7:7" x14ac:dyDescent="0.2">
      <c r="G78774" s="12"/>
    </row>
    <row r="78775" spans="7:7" x14ac:dyDescent="0.2">
      <c r="G78775" s="12"/>
    </row>
    <row r="78776" spans="7:7" x14ac:dyDescent="0.2">
      <c r="G78776" s="12"/>
    </row>
    <row r="78777" spans="7:7" x14ac:dyDescent="0.2">
      <c r="G78777" s="12"/>
    </row>
    <row r="78778" spans="7:7" x14ac:dyDescent="0.2">
      <c r="G78778" s="12"/>
    </row>
    <row r="78779" spans="7:7" x14ac:dyDescent="0.2">
      <c r="G78779" s="12"/>
    </row>
    <row r="78780" spans="7:7" x14ac:dyDescent="0.2">
      <c r="G78780" s="12"/>
    </row>
    <row r="78781" spans="7:7" x14ac:dyDescent="0.2">
      <c r="G78781" s="12"/>
    </row>
    <row r="78782" spans="7:7" x14ac:dyDescent="0.2">
      <c r="G78782" s="12"/>
    </row>
    <row r="78783" spans="7:7" x14ac:dyDescent="0.2">
      <c r="G78783" s="12"/>
    </row>
    <row r="78784" spans="7:7" x14ac:dyDescent="0.2">
      <c r="G78784" s="12"/>
    </row>
    <row r="78785" spans="7:7" x14ac:dyDescent="0.2">
      <c r="G78785" s="12"/>
    </row>
    <row r="78786" spans="7:7" x14ac:dyDescent="0.2">
      <c r="G78786" s="12"/>
    </row>
    <row r="78787" spans="7:7" x14ac:dyDescent="0.2">
      <c r="G78787" s="12"/>
    </row>
    <row r="78788" spans="7:7" x14ac:dyDescent="0.2">
      <c r="G78788" s="12"/>
    </row>
    <row r="78789" spans="7:7" x14ac:dyDescent="0.2">
      <c r="G78789" s="12"/>
    </row>
    <row r="78790" spans="7:7" x14ac:dyDescent="0.2">
      <c r="G78790" s="12"/>
    </row>
    <row r="78791" spans="7:7" x14ac:dyDescent="0.2">
      <c r="G78791" s="12"/>
    </row>
    <row r="78792" spans="7:7" x14ac:dyDescent="0.2">
      <c r="G78792" s="12"/>
    </row>
    <row r="78793" spans="7:7" x14ac:dyDescent="0.2">
      <c r="G78793" s="12"/>
    </row>
    <row r="78794" spans="7:7" x14ac:dyDescent="0.2">
      <c r="G78794" s="12"/>
    </row>
    <row r="78795" spans="7:7" x14ac:dyDescent="0.2">
      <c r="G78795" s="12"/>
    </row>
    <row r="78796" spans="7:7" x14ac:dyDescent="0.2">
      <c r="G78796" s="12"/>
    </row>
    <row r="78797" spans="7:7" x14ac:dyDescent="0.2">
      <c r="G78797" s="12"/>
    </row>
    <row r="78798" spans="7:7" x14ac:dyDescent="0.2">
      <c r="G78798" s="12"/>
    </row>
    <row r="78799" spans="7:7" x14ac:dyDescent="0.2">
      <c r="G78799" s="12"/>
    </row>
    <row r="78800" spans="7:7" x14ac:dyDescent="0.2">
      <c r="G78800" s="12"/>
    </row>
    <row r="78801" spans="7:7" x14ac:dyDescent="0.2">
      <c r="G78801" s="12"/>
    </row>
    <row r="78802" spans="7:7" x14ac:dyDescent="0.2">
      <c r="G78802" s="12"/>
    </row>
    <row r="78803" spans="7:7" x14ac:dyDescent="0.2">
      <c r="G78803" s="12"/>
    </row>
    <row r="78804" spans="7:7" x14ac:dyDescent="0.2">
      <c r="G78804" s="12"/>
    </row>
    <row r="78805" spans="7:7" x14ac:dyDescent="0.2">
      <c r="G78805" s="12"/>
    </row>
    <row r="78806" spans="7:7" x14ac:dyDescent="0.2">
      <c r="G78806" s="12"/>
    </row>
    <row r="78807" spans="7:7" x14ac:dyDescent="0.2">
      <c r="G78807" s="12"/>
    </row>
    <row r="78808" spans="7:7" x14ac:dyDescent="0.2">
      <c r="G78808" s="12"/>
    </row>
    <row r="78809" spans="7:7" x14ac:dyDescent="0.2">
      <c r="G78809" s="12"/>
    </row>
    <row r="78810" spans="7:7" x14ac:dyDescent="0.2">
      <c r="G78810" s="12"/>
    </row>
    <row r="78811" spans="7:7" x14ac:dyDescent="0.2">
      <c r="G78811" s="12"/>
    </row>
    <row r="78812" spans="7:7" x14ac:dyDescent="0.2">
      <c r="G78812" s="12"/>
    </row>
    <row r="78813" spans="7:7" x14ac:dyDescent="0.2">
      <c r="G78813" s="12"/>
    </row>
    <row r="78814" spans="7:7" x14ac:dyDescent="0.2">
      <c r="G78814" s="12"/>
    </row>
    <row r="78815" spans="7:7" x14ac:dyDescent="0.2">
      <c r="G78815" s="12"/>
    </row>
    <row r="78816" spans="7:7" x14ac:dyDescent="0.2">
      <c r="G78816" s="12"/>
    </row>
    <row r="78817" spans="7:7" x14ac:dyDescent="0.2">
      <c r="G78817" s="12"/>
    </row>
    <row r="78818" spans="7:7" x14ac:dyDescent="0.2">
      <c r="G78818" s="12"/>
    </row>
    <row r="78819" spans="7:7" x14ac:dyDescent="0.2">
      <c r="G78819" s="12"/>
    </row>
    <row r="78820" spans="7:7" x14ac:dyDescent="0.2">
      <c r="G78820" s="12"/>
    </row>
    <row r="78821" spans="7:7" x14ac:dyDescent="0.2">
      <c r="G78821" s="12"/>
    </row>
    <row r="78822" spans="7:7" x14ac:dyDescent="0.2">
      <c r="G78822" s="12"/>
    </row>
    <row r="78823" spans="7:7" x14ac:dyDescent="0.2">
      <c r="G78823" s="12"/>
    </row>
    <row r="78824" spans="7:7" x14ac:dyDescent="0.2">
      <c r="G78824" s="12"/>
    </row>
    <row r="78825" spans="7:7" x14ac:dyDescent="0.2">
      <c r="G78825" s="12"/>
    </row>
    <row r="78826" spans="7:7" x14ac:dyDescent="0.2">
      <c r="G78826" s="12"/>
    </row>
    <row r="78827" spans="7:7" x14ac:dyDescent="0.2">
      <c r="G78827" s="12"/>
    </row>
    <row r="78828" spans="7:7" x14ac:dyDescent="0.2">
      <c r="G78828" s="12"/>
    </row>
    <row r="78829" spans="7:7" x14ac:dyDescent="0.2">
      <c r="G78829" s="12"/>
    </row>
    <row r="78830" spans="7:7" x14ac:dyDescent="0.2">
      <c r="G78830" s="12"/>
    </row>
    <row r="78831" spans="7:7" x14ac:dyDescent="0.2">
      <c r="G78831" s="12"/>
    </row>
    <row r="78832" spans="7:7" x14ac:dyDescent="0.2">
      <c r="G78832" s="12"/>
    </row>
    <row r="78833" spans="7:7" x14ac:dyDescent="0.2">
      <c r="G78833" s="12"/>
    </row>
    <row r="78834" spans="7:7" x14ac:dyDescent="0.2">
      <c r="G78834" s="12"/>
    </row>
    <row r="78835" spans="7:7" x14ac:dyDescent="0.2">
      <c r="G78835" s="12"/>
    </row>
    <row r="78836" spans="7:7" x14ac:dyDescent="0.2">
      <c r="G78836" s="12"/>
    </row>
    <row r="78837" spans="7:7" x14ac:dyDescent="0.2">
      <c r="G78837" s="12"/>
    </row>
    <row r="78838" spans="7:7" x14ac:dyDescent="0.2">
      <c r="G78838" s="12"/>
    </row>
    <row r="78839" spans="7:7" x14ac:dyDescent="0.2">
      <c r="G78839" s="12"/>
    </row>
    <row r="78840" spans="7:7" x14ac:dyDescent="0.2">
      <c r="G78840" s="12"/>
    </row>
    <row r="78841" spans="7:7" x14ac:dyDescent="0.2">
      <c r="G78841" s="12"/>
    </row>
    <row r="78842" spans="7:7" x14ac:dyDescent="0.2">
      <c r="G78842" s="12"/>
    </row>
    <row r="78843" spans="7:7" x14ac:dyDescent="0.2">
      <c r="G78843" s="12"/>
    </row>
    <row r="78844" spans="7:7" x14ac:dyDescent="0.2">
      <c r="G78844" s="12"/>
    </row>
    <row r="78845" spans="7:7" x14ac:dyDescent="0.2">
      <c r="G78845" s="12"/>
    </row>
    <row r="78846" spans="7:7" x14ac:dyDescent="0.2">
      <c r="G78846" s="12"/>
    </row>
    <row r="78847" spans="7:7" x14ac:dyDescent="0.2">
      <c r="G78847" s="12"/>
    </row>
    <row r="78848" spans="7:7" x14ac:dyDescent="0.2">
      <c r="G78848" s="12"/>
    </row>
    <row r="78849" spans="7:7" x14ac:dyDescent="0.2">
      <c r="G78849" s="12"/>
    </row>
    <row r="78850" spans="7:7" x14ac:dyDescent="0.2">
      <c r="G78850" s="12"/>
    </row>
    <row r="78851" spans="7:7" x14ac:dyDescent="0.2">
      <c r="G78851" s="12"/>
    </row>
    <row r="78852" spans="7:7" x14ac:dyDescent="0.2">
      <c r="G78852" s="12"/>
    </row>
    <row r="78853" spans="7:7" x14ac:dyDescent="0.2">
      <c r="G78853" s="12"/>
    </row>
    <row r="78854" spans="7:7" x14ac:dyDescent="0.2">
      <c r="G78854" s="12"/>
    </row>
    <row r="78855" spans="7:7" x14ac:dyDescent="0.2">
      <c r="G78855" s="12"/>
    </row>
    <row r="78856" spans="7:7" x14ac:dyDescent="0.2">
      <c r="G78856" s="12"/>
    </row>
    <row r="78857" spans="7:7" x14ac:dyDescent="0.2">
      <c r="G78857" s="12"/>
    </row>
    <row r="78858" spans="7:7" x14ac:dyDescent="0.2">
      <c r="G78858" s="12"/>
    </row>
    <row r="78859" spans="7:7" x14ac:dyDescent="0.2">
      <c r="G78859" s="12"/>
    </row>
    <row r="78860" spans="7:7" x14ac:dyDescent="0.2">
      <c r="G78860" s="12"/>
    </row>
    <row r="78861" spans="7:7" x14ac:dyDescent="0.2">
      <c r="G78861" s="12"/>
    </row>
    <row r="78862" spans="7:7" x14ac:dyDescent="0.2">
      <c r="G78862" s="12"/>
    </row>
    <row r="78863" spans="7:7" x14ac:dyDescent="0.2">
      <c r="G78863" s="12"/>
    </row>
    <row r="78864" spans="7:7" x14ac:dyDescent="0.2">
      <c r="G78864" s="12"/>
    </row>
    <row r="78865" spans="7:7" x14ac:dyDescent="0.2">
      <c r="G78865" s="12"/>
    </row>
    <row r="78866" spans="7:7" x14ac:dyDescent="0.2">
      <c r="G78866" s="12"/>
    </row>
    <row r="78867" spans="7:7" x14ac:dyDescent="0.2">
      <c r="G78867" s="12"/>
    </row>
    <row r="78868" spans="7:7" x14ac:dyDescent="0.2">
      <c r="G78868" s="12"/>
    </row>
    <row r="78869" spans="7:7" x14ac:dyDescent="0.2">
      <c r="G78869" s="12"/>
    </row>
    <row r="78870" spans="7:7" x14ac:dyDescent="0.2">
      <c r="G78870" s="12"/>
    </row>
    <row r="78871" spans="7:7" x14ac:dyDescent="0.2">
      <c r="G78871" s="12"/>
    </row>
    <row r="78872" spans="7:7" x14ac:dyDescent="0.2">
      <c r="G78872" s="12"/>
    </row>
    <row r="78873" spans="7:7" x14ac:dyDescent="0.2">
      <c r="G78873" s="12"/>
    </row>
    <row r="78874" spans="7:7" x14ac:dyDescent="0.2">
      <c r="G78874" s="12"/>
    </row>
    <row r="78875" spans="7:7" x14ac:dyDescent="0.2">
      <c r="G78875" s="12"/>
    </row>
    <row r="78876" spans="7:7" x14ac:dyDescent="0.2">
      <c r="G78876" s="12"/>
    </row>
    <row r="78877" spans="7:7" x14ac:dyDescent="0.2">
      <c r="G78877" s="12"/>
    </row>
    <row r="78878" spans="7:7" x14ac:dyDescent="0.2">
      <c r="G78878" s="12"/>
    </row>
    <row r="78879" spans="7:7" x14ac:dyDescent="0.2">
      <c r="G78879" s="12"/>
    </row>
    <row r="78880" spans="7:7" x14ac:dyDescent="0.2">
      <c r="G78880" s="12"/>
    </row>
    <row r="78881" spans="7:7" x14ac:dyDescent="0.2">
      <c r="G78881" s="12"/>
    </row>
    <row r="78882" spans="7:7" x14ac:dyDescent="0.2">
      <c r="G78882" s="12"/>
    </row>
    <row r="78883" spans="7:7" x14ac:dyDescent="0.2">
      <c r="G78883" s="12"/>
    </row>
    <row r="78884" spans="7:7" x14ac:dyDescent="0.2">
      <c r="G78884" s="12"/>
    </row>
    <row r="78885" spans="7:7" x14ac:dyDescent="0.2">
      <c r="G78885" s="12"/>
    </row>
    <row r="78886" spans="7:7" x14ac:dyDescent="0.2">
      <c r="G78886" s="12"/>
    </row>
    <row r="78887" spans="7:7" x14ac:dyDescent="0.2">
      <c r="G78887" s="12"/>
    </row>
    <row r="78888" spans="7:7" x14ac:dyDescent="0.2">
      <c r="G78888" s="12"/>
    </row>
    <row r="78889" spans="7:7" x14ac:dyDescent="0.2">
      <c r="G78889" s="12"/>
    </row>
    <row r="78890" spans="7:7" x14ac:dyDescent="0.2">
      <c r="G78890" s="12"/>
    </row>
    <row r="78891" spans="7:7" x14ac:dyDescent="0.2">
      <c r="G78891" s="12"/>
    </row>
    <row r="78892" spans="7:7" x14ac:dyDescent="0.2">
      <c r="G78892" s="12"/>
    </row>
    <row r="78893" spans="7:7" x14ac:dyDescent="0.2">
      <c r="G78893" s="12"/>
    </row>
    <row r="78894" spans="7:7" x14ac:dyDescent="0.2">
      <c r="G78894" s="12"/>
    </row>
    <row r="78895" spans="7:7" x14ac:dyDescent="0.2">
      <c r="G78895" s="12"/>
    </row>
    <row r="78896" spans="7:7" x14ac:dyDescent="0.2">
      <c r="G78896" s="12"/>
    </row>
    <row r="78897" spans="7:7" x14ac:dyDescent="0.2">
      <c r="G78897" s="12"/>
    </row>
    <row r="78898" spans="7:7" x14ac:dyDescent="0.2">
      <c r="G78898" s="12"/>
    </row>
    <row r="78899" spans="7:7" x14ac:dyDescent="0.2">
      <c r="G78899" s="12"/>
    </row>
    <row r="78900" spans="7:7" x14ac:dyDescent="0.2">
      <c r="G78900" s="12"/>
    </row>
    <row r="78901" spans="7:7" x14ac:dyDescent="0.2">
      <c r="G78901" s="12"/>
    </row>
    <row r="78902" spans="7:7" x14ac:dyDescent="0.2">
      <c r="G78902" s="12"/>
    </row>
    <row r="78903" spans="7:7" x14ac:dyDescent="0.2">
      <c r="G78903" s="12"/>
    </row>
    <row r="78904" spans="7:7" x14ac:dyDescent="0.2">
      <c r="G78904" s="12"/>
    </row>
    <row r="78905" spans="7:7" x14ac:dyDescent="0.2">
      <c r="G78905" s="12"/>
    </row>
    <row r="78906" spans="7:7" x14ac:dyDescent="0.2">
      <c r="G78906" s="12"/>
    </row>
    <row r="78907" spans="7:7" x14ac:dyDescent="0.2">
      <c r="G78907" s="12"/>
    </row>
    <row r="78908" spans="7:7" x14ac:dyDescent="0.2">
      <c r="G78908" s="12"/>
    </row>
    <row r="78909" spans="7:7" x14ac:dyDescent="0.2">
      <c r="G78909" s="12"/>
    </row>
    <row r="78910" spans="7:7" x14ac:dyDescent="0.2">
      <c r="G78910" s="12"/>
    </row>
    <row r="78911" spans="7:7" x14ac:dyDescent="0.2">
      <c r="G78911" s="12"/>
    </row>
    <row r="78912" spans="7:7" x14ac:dyDescent="0.2">
      <c r="G78912" s="12"/>
    </row>
    <row r="78913" spans="7:7" x14ac:dyDescent="0.2">
      <c r="G78913" s="12"/>
    </row>
    <row r="78914" spans="7:7" x14ac:dyDescent="0.2">
      <c r="G78914" s="12"/>
    </row>
    <row r="78915" spans="7:7" x14ac:dyDescent="0.2">
      <c r="G78915" s="12"/>
    </row>
    <row r="78916" spans="7:7" x14ac:dyDescent="0.2">
      <c r="G78916" s="12"/>
    </row>
    <row r="78917" spans="7:7" x14ac:dyDescent="0.2">
      <c r="G78917" s="12"/>
    </row>
    <row r="78918" spans="7:7" x14ac:dyDescent="0.2">
      <c r="G78918" s="12"/>
    </row>
    <row r="78919" spans="7:7" x14ac:dyDescent="0.2">
      <c r="G78919" s="12"/>
    </row>
    <row r="78920" spans="7:7" x14ac:dyDescent="0.2">
      <c r="G78920" s="12"/>
    </row>
    <row r="78921" spans="7:7" x14ac:dyDescent="0.2">
      <c r="G78921" s="12"/>
    </row>
    <row r="78922" spans="7:7" x14ac:dyDescent="0.2">
      <c r="G78922" s="12"/>
    </row>
    <row r="78923" spans="7:7" x14ac:dyDescent="0.2">
      <c r="G78923" s="12"/>
    </row>
    <row r="78924" spans="7:7" x14ac:dyDescent="0.2">
      <c r="G78924" s="12"/>
    </row>
    <row r="78925" spans="7:7" x14ac:dyDescent="0.2">
      <c r="G78925" s="12"/>
    </row>
    <row r="78926" spans="7:7" x14ac:dyDescent="0.2">
      <c r="G78926" s="12"/>
    </row>
    <row r="78927" spans="7:7" x14ac:dyDescent="0.2">
      <c r="G78927" s="12"/>
    </row>
    <row r="78928" spans="7:7" x14ac:dyDescent="0.2">
      <c r="G78928" s="12"/>
    </row>
    <row r="78929" spans="7:7" x14ac:dyDescent="0.2">
      <c r="G78929" s="12"/>
    </row>
    <row r="78930" spans="7:7" x14ac:dyDescent="0.2">
      <c r="G78930" s="12"/>
    </row>
    <row r="78931" spans="7:7" x14ac:dyDescent="0.2">
      <c r="G78931" s="12"/>
    </row>
    <row r="78932" spans="7:7" x14ac:dyDescent="0.2">
      <c r="G78932" s="12"/>
    </row>
    <row r="78933" spans="7:7" x14ac:dyDescent="0.2">
      <c r="G78933" s="12"/>
    </row>
    <row r="78934" spans="7:7" x14ac:dyDescent="0.2">
      <c r="G78934" s="12"/>
    </row>
    <row r="78935" spans="7:7" x14ac:dyDescent="0.2">
      <c r="G78935" s="12"/>
    </row>
    <row r="78936" spans="7:7" x14ac:dyDescent="0.2">
      <c r="G78936" s="12"/>
    </row>
    <row r="78937" spans="7:7" x14ac:dyDescent="0.2">
      <c r="G78937" s="12"/>
    </row>
    <row r="78938" spans="7:7" x14ac:dyDescent="0.2">
      <c r="G78938" s="12"/>
    </row>
    <row r="78939" spans="7:7" x14ac:dyDescent="0.2">
      <c r="G78939" s="12"/>
    </row>
    <row r="78940" spans="7:7" x14ac:dyDescent="0.2">
      <c r="G78940" s="12"/>
    </row>
    <row r="78941" spans="7:7" x14ac:dyDescent="0.2">
      <c r="G78941" s="12"/>
    </row>
    <row r="78942" spans="7:7" x14ac:dyDescent="0.2">
      <c r="G78942" s="12"/>
    </row>
    <row r="78943" spans="7:7" x14ac:dyDescent="0.2">
      <c r="G78943" s="12"/>
    </row>
    <row r="78944" spans="7:7" x14ac:dyDescent="0.2">
      <c r="G78944" s="12"/>
    </row>
    <row r="78945" spans="7:7" x14ac:dyDescent="0.2">
      <c r="G78945" s="12"/>
    </row>
    <row r="78946" spans="7:7" x14ac:dyDescent="0.2">
      <c r="G78946" s="12"/>
    </row>
    <row r="78947" spans="7:7" x14ac:dyDescent="0.2">
      <c r="G78947" s="12"/>
    </row>
    <row r="78948" spans="7:7" x14ac:dyDescent="0.2">
      <c r="G78948" s="12"/>
    </row>
    <row r="78949" spans="7:7" x14ac:dyDescent="0.2">
      <c r="G78949" s="12"/>
    </row>
    <row r="78950" spans="7:7" x14ac:dyDescent="0.2">
      <c r="G78950" s="12"/>
    </row>
    <row r="78951" spans="7:7" x14ac:dyDescent="0.2">
      <c r="G78951" s="12"/>
    </row>
    <row r="78952" spans="7:7" x14ac:dyDescent="0.2">
      <c r="G78952" s="12"/>
    </row>
    <row r="78953" spans="7:7" x14ac:dyDescent="0.2">
      <c r="G78953" s="12"/>
    </row>
    <row r="78954" spans="7:7" x14ac:dyDescent="0.2">
      <c r="G78954" s="12"/>
    </row>
    <row r="78955" spans="7:7" x14ac:dyDescent="0.2">
      <c r="G78955" s="12"/>
    </row>
    <row r="78956" spans="7:7" x14ac:dyDescent="0.2">
      <c r="G78956" s="12"/>
    </row>
    <row r="78957" spans="7:7" x14ac:dyDescent="0.2">
      <c r="G78957" s="12"/>
    </row>
    <row r="78958" spans="7:7" x14ac:dyDescent="0.2">
      <c r="G78958" s="12"/>
    </row>
    <row r="78959" spans="7:7" x14ac:dyDescent="0.2">
      <c r="G78959" s="12"/>
    </row>
    <row r="78960" spans="7:7" x14ac:dyDescent="0.2">
      <c r="G78960" s="12"/>
    </row>
    <row r="78961" spans="7:7" x14ac:dyDescent="0.2">
      <c r="G78961" s="12"/>
    </row>
    <row r="78962" spans="7:7" x14ac:dyDescent="0.2">
      <c r="G78962" s="12"/>
    </row>
    <row r="78963" spans="7:7" x14ac:dyDescent="0.2">
      <c r="G78963" s="12"/>
    </row>
    <row r="78964" spans="7:7" x14ac:dyDescent="0.2">
      <c r="G78964" s="12"/>
    </row>
    <row r="78965" spans="7:7" x14ac:dyDescent="0.2">
      <c r="G78965" s="12"/>
    </row>
    <row r="78966" spans="7:7" x14ac:dyDescent="0.2">
      <c r="G78966" s="12"/>
    </row>
    <row r="78967" spans="7:7" x14ac:dyDescent="0.2">
      <c r="G78967" s="12"/>
    </row>
    <row r="78968" spans="7:7" x14ac:dyDescent="0.2">
      <c r="G78968" s="12"/>
    </row>
    <row r="78969" spans="7:7" x14ac:dyDescent="0.2">
      <c r="G78969" s="12"/>
    </row>
    <row r="78970" spans="7:7" x14ac:dyDescent="0.2">
      <c r="G78970" s="12"/>
    </row>
    <row r="78971" spans="7:7" x14ac:dyDescent="0.2">
      <c r="G78971" s="12"/>
    </row>
    <row r="78972" spans="7:7" x14ac:dyDescent="0.2">
      <c r="G78972" s="12"/>
    </row>
    <row r="78973" spans="7:7" x14ac:dyDescent="0.2">
      <c r="G78973" s="12"/>
    </row>
    <row r="78974" spans="7:7" x14ac:dyDescent="0.2">
      <c r="G78974" s="12"/>
    </row>
    <row r="78975" spans="7:7" x14ac:dyDescent="0.2">
      <c r="G78975" s="12"/>
    </row>
    <row r="78976" spans="7:7" x14ac:dyDescent="0.2">
      <c r="G78976" s="12"/>
    </row>
    <row r="78977" spans="7:7" x14ac:dyDescent="0.2">
      <c r="G78977" s="12"/>
    </row>
    <row r="78978" spans="7:7" x14ac:dyDescent="0.2">
      <c r="G78978" s="12"/>
    </row>
    <row r="78979" spans="7:7" x14ac:dyDescent="0.2">
      <c r="G78979" s="12"/>
    </row>
    <row r="78980" spans="7:7" x14ac:dyDescent="0.2">
      <c r="G78980" s="12"/>
    </row>
    <row r="78981" spans="7:7" x14ac:dyDescent="0.2">
      <c r="G78981" s="12"/>
    </row>
    <row r="78982" spans="7:7" x14ac:dyDescent="0.2">
      <c r="G78982" s="12"/>
    </row>
    <row r="78983" spans="7:7" x14ac:dyDescent="0.2">
      <c r="G78983" s="12"/>
    </row>
    <row r="78984" spans="7:7" x14ac:dyDescent="0.2">
      <c r="G78984" s="12"/>
    </row>
    <row r="78985" spans="7:7" x14ac:dyDescent="0.2">
      <c r="G78985" s="12"/>
    </row>
    <row r="78986" spans="7:7" x14ac:dyDescent="0.2">
      <c r="G78986" s="12"/>
    </row>
    <row r="78987" spans="7:7" x14ac:dyDescent="0.2">
      <c r="G78987" s="12"/>
    </row>
    <row r="78988" spans="7:7" x14ac:dyDescent="0.2">
      <c r="G78988" s="12"/>
    </row>
    <row r="78989" spans="7:7" x14ac:dyDescent="0.2">
      <c r="G78989" s="12"/>
    </row>
    <row r="78990" spans="7:7" x14ac:dyDescent="0.2">
      <c r="G78990" s="12"/>
    </row>
    <row r="78991" spans="7:7" x14ac:dyDescent="0.2">
      <c r="G78991" s="12"/>
    </row>
    <row r="78992" spans="7:7" x14ac:dyDescent="0.2">
      <c r="G78992" s="12"/>
    </row>
    <row r="78993" spans="7:7" x14ac:dyDescent="0.2">
      <c r="G78993" s="12"/>
    </row>
    <row r="78994" spans="7:7" x14ac:dyDescent="0.2">
      <c r="G78994" s="12"/>
    </row>
    <row r="78995" spans="7:7" x14ac:dyDescent="0.2">
      <c r="G78995" s="12"/>
    </row>
    <row r="78996" spans="7:7" x14ac:dyDescent="0.2">
      <c r="G78996" s="12"/>
    </row>
    <row r="78997" spans="7:7" x14ac:dyDescent="0.2">
      <c r="G78997" s="12"/>
    </row>
    <row r="78998" spans="7:7" x14ac:dyDescent="0.2">
      <c r="G78998" s="12"/>
    </row>
    <row r="78999" spans="7:7" x14ac:dyDescent="0.2">
      <c r="G78999" s="12"/>
    </row>
    <row r="79000" spans="7:7" x14ac:dyDescent="0.2">
      <c r="G79000" s="12"/>
    </row>
    <row r="79001" spans="7:7" x14ac:dyDescent="0.2">
      <c r="G79001" s="12"/>
    </row>
    <row r="79002" spans="7:7" x14ac:dyDescent="0.2">
      <c r="G79002" s="12"/>
    </row>
    <row r="79003" spans="7:7" x14ac:dyDescent="0.2">
      <c r="G79003" s="12"/>
    </row>
    <row r="79004" spans="7:7" x14ac:dyDescent="0.2">
      <c r="G79004" s="12"/>
    </row>
    <row r="79005" spans="7:7" x14ac:dyDescent="0.2">
      <c r="G79005" s="12"/>
    </row>
    <row r="79006" spans="7:7" x14ac:dyDescent="0.2">
      <c r="G79006" s="12"/>
    </row>
    <row r="79007" spans="7:7" x14ac:dyDescent="0.2">
      <c r="G79007" s="12"/>
    </row>
    <row r="79008" spans="7:7" x14ac:dyDescent="0.2">
      <c r="G79008" s="12"/>
    </row>
    <row r="79009" spans="7:7" x14ac:dyDescent="0.2">
      <c r="G79009" s="12"/>
    </row>
    <row r="79010" spans="7:7" x14ac:dyDescent="0.2">
      <c r="G79010" s="12"/>
    </row>
    <row r="79011" spans="7:7" x14ac:dyDescent="0.2">
      <c r="G79011" s="12"/>
    </row>
    <row r="79012" spans="7:7" x14ac:dyDescent="0.2">
      <c r="G79012" s="12"/>
    </row>
    <row r="79013" spans="7:7" x14ac:dyDescent="0.2">
      <c r="G79013" s="12"/>
    </row>
    <row r="79014" spans="7:7" x14ac:dyDescent="0.2">
      <c r="G79014" s="12"/>
    </row>
    <row r="79015" spans="7:7" x14ac:dyDescent="0.2">
      <c r="G79015" s="12"/>
    </row>
    <row r="79016" spans="7:7" x14ac:dyDescent="0.2">
      <c r="G79016" s="12"/>
    </row>
    <row r="79017" spans="7:7" x14ac:dyDescent="0.2">
      <c r="G79017" s="12"/>
    </row>
    <row r="79018" spans="7:7" x14ac:dyDescent="0.2">
      <c r="G79018" s="12"/>
    </row>
    <row r="79019" spans="7:7" x14ac:dyDescent="0.2">
      <c r="G79019" s="12"/>
    </row>
    <row r="79020" spans="7:7" x14ac:dyDescent="0.2">
      <c r="G79020" s="12"/>
    </row>
    <row r="79021" spans="7:7" x14ac:dyDescent="0.2">
      <c r="G79021" s="12"/>
    </row>
    <row r="79022" spans="7:7" x14ac:dyDescent="0.2">
      <c r="G79022" s="12"/>
    </row>
    <row r="79023" spans="7:7" x14ac:dyDescent="0.2">
      <c r="G79023" s="12"/>
    </row>
    <row r="79024" spans="7:7" x14ac:dyDescent="0.2">
      <c r="G79024" s="12"/>
    </row>
    <row r="79025" spans="7:7" x14ac:dyDescent="0.2">
      <c r="G79025" s="12"/>
    </row>
    <row r="79026" spans="7:7" x14ac:dyDescent="0.2">
      <c r="G79026" s="12"/>
    </row>
    <row r="79027" spans="7:7" x14ac:dyDescent="0.2">
      <c r="G79027" s="12"/>
    </row>
    <row r="79028" spans="7:7" x14ac:dyDescent="0.2">
      <c r="G79028" s="12"/>
    </row>
    <row r="79029" spans="7:7" x14ac:dyDescent="0.2">
      <c r="G79029" s="12"/>
    </row>
    <row r="79030" spans="7:7" x14ac:dyDescent="0.2">
      <c r="G79030" s="12"/>
    </row>
    <row r="79031" spans="7:7" x14ac:dyDescent="0.2">
      <c r="G79031" s="12"/>
    </row>
    <row r="79032" spans="7:7" x14ac:dyDescent="0.2">
      <c r="G79032" s="12"/>
    </row>
    <row r="79033" spans="7:7" x14ac:dyDescent="0.2">
      <c r="G79033" s="12"/>
    </row>
    <row r="79034" spans="7:7" x14ac:dyDescent="0.2">
      <c r="G79034" s="12"/>
    </row>
    <row r="79035" spans="7:7" x14ac:dyDescent="0.2">
      <c r="G79035" s="12"/>
    </row>
    <row r="79036" spans="7:7" x14ac:dyDescent="0.2">
      <c r="G79036" s="12"/>
    </row>
    <row r="79037" spans="7:7" x14ac:dyDescent="0.2">
      <c r="G79037" s="12"/>
    </row>
    <row r="79038" spans="7:7" x14ac:dyDescent="0.2">
      <c r="G79038" s="12"/>
    </row>
    <row r="79039" spans="7:7" x14ac:dyDescent="0.2">
      <c r="G79039" s="12"/>
    </row>
    <row r="79040" spans="7:7" x14ac:dyDescent="0.2">
      <c r="G79040" s="12"/>
    </row>
    <row r="79041" spans="7:7" x14ac:dyDescent="0.2">
      <c r="G79041" s="12"/>
    </row>
    <row r="79042" spans="7:7" x14ac:dyDescent="0.2">
      <c r="G79042" s="12"/>
    </row>
    <row r="79043" spans="7:7" x14ac:dyDescent="0.2">
      <c r="G79043" s="12"/>
    </row>
    <row r="79044" spans="7:7" x14ac:dyDescent="0.2">
      <c r="G79044" s="12"/>
    </row>
    <row r="79045" spans="7:7" x14ac:dyDescent="0.2">
      <c r="G79045" s="12"/>
    </row>
    <row r="79046" spans="7:7" x14ac:dyDescent="0.2">
      <c r="G79046" s="12"/>
    </row>
    <row r="79047" spans="7:7" x14ac:dyDescent="0.2">
      <c r="G79047" s="12"/>
    </row>
    <row r="79048" spans="7:7" x14ac:dyDescent="0.2">
      <c r="G79048" s="12"/>
    </row>
    <row r="79049" spans="7:7" x14ac:dyDescent="0.2">
      <c r="G79049" s="12"/>
    </row>
    <row r="79050" spans="7:7" x14ac:dyDescent="0.2">
      <c r="G79050" s="12"/>
    </row>
    <row r="79051" spans="7:7" x14ac:dyDescent="0.2">
      <c r="G79051" s="12"/>
    </row>
    <row r="79052" spans="7:7" x14ac:dyDescent="0.2">
      <c r="G79052" s="12"/>
    </row>
    <row r="79053" spans="7:7" x14ac:dyDescent="0.2">
      <c r="G79053" s="12"/>
    </row>
    <row r="79054" spans="7:7" x14ac:dyDescent="0.2">
      <c r="G79054" s="12"/>
    </row>
    <row r="79055" spans="7:7" x14ac:dyDescent="0.2">
      <c r="G79055" s="12"/>
    </row>
    <row r="79056" spans="7:7" x14ac:dyDescent="0.2">
      <c r="G79056" s="12"/>
    </row>
    <row r="79057" spans="7:7" x14ac:dyDescent="0.2">
      <c r="G79057" s="12"/>
    </row>
    <row r="79058" spans="7:7" x14ac:dyDescent="0.2">
      <c r="G79058" s="12"/>
    </row>
    <row r="79059" spans="7:7" x14ac:dyDescent="0.2">
      <c r="G79059" s="12"/>
    </row>
    <row r="79060" spans="7:7" x14ac:dyDescent="0.2">
      <c r="G79060" s="12"/>
    </row>
    <row r="79061" spans="7:7" x14ac:dyDescent="0.2">
      <c r="G79061" s="12"/>
    </row>
    <row r="79062" spans="7:7" x14ac:dyDescent="0.2">
      <c r="G79062" s="12"/>
    </row>
    <row r="79063" spans="7:7" x14ac:dyDescent="0.2">
      <c r="G79063" s="12"/>
    </row>
    <row r="79064" spans="7:7" x14ac:dyDescent="0.2">
      <c r="G79064" s="12"/>
    </row>
    <row r="79065" spans="7:7" x14ac:dyDescent="0.2">
      <c r="G79065" s="12"/>
    </row>
    <row r="79066" spans="7:7" x14ac:dyDescent="0.2">
      <c r="G79066" s="12"/>
    </row>
    <row r="79067" spans="7:7" x14ac:dyDescent="0.2">
      <c r="G79067" s="12"/>
    </row>
    <row r="79068" spans="7:7" x14ac:dyDescent="0.2">
      <c r="G79068" s="12"/>
    </row>
    <row r="79069" spans="7:7" x14ac:dyDescent="0.2">
      <c r="G79069" s="12"/>
    </row>
    <row r="79070" spans="7:7" x14ac:dyDescent="0.2">
      <c r="G79070" s="12"/>
    </row>
    <row r="79071" spans="7:7" x14ac:dyDescent="0.2">
      <c r="G79071" s="12"/>
    </row>
    <row r="79072" spans="7:7" x14ac:dyDescent="0.2">
      <c r="G79072" s="12"/>
    </row>
    <row r="79073" spans="7:7" x14ac:dyDescent="0.2">
      <c r="G79073" s="12"/>
    </row>
    <row r="79074" spans="7:7" x14ac:dyDescent="0.2">
      <c r="G79074" s="12"/>
    </row>
    <row r="79075" spans="7:7" x14ac:dyDescent="0.2">
      <c r="G79075" s="12"/>
    </row>
    <row r="79076" spans="7:7" x14ac:dyDescent="0.2">
      <c r="G79076" s="12"/>
    </row>
    <row r="79077" spans="7:7" x14ac:dyDescent="0.2">
      <c r="G79077" s="12"/>
    </row>
    <row r="79078" spans="7:7" x14ac:dyDescent="0.2">
      <c r="G79078" s="12"/>
    </row>
    <row r="79079" spans="7:7" x14ac:dyDescent="0.2">
      <c r="G79079" s="12"/>
    </row>
    <row r="79080" spans="7:7" x14ac:dyDescent="0.2">
      <c r="G79080" s="12"/>
    </row>
    <row r="79081" spans="7:7" x14ac:dyDescent="0.2">
      <c r="G79081" s="12"/>
    </row>
    <row r="79082" spans="7:7" x14ac:dyDescent="0.2">
      <c r="G79082" s="12"/>
    </row>
    <row r="79083" spans="7:7" x14ac:dyDescent="0.2">
      <c r="G79083" s="12"/>
    </row>
    <row r="79084" spans="7:7" x14ac:dyDescent="0.2">
      <c r="G79084" s="12"/>
    </row>
    <row r="79085" spans="7:7" x14ac:dyDescent="0.2">
      <c r="G79085" s="12"/>
    </row>
    <row r="79086" spans="7:7" x14ac:dyDescent="0.2">
      <c r="G79086" s="12"/>
    </row>
    <row r="79087" spans="7:7" x14ac:dyDescent="0.2">
      <c r="G79087" s="12"/>
    </row>
    <row r="79088" spans="7:7" x14ac:dyDescent="0.2">
      <c r="G79088" s="12"/>
    </row>
    <row r="79089" spans="7:7" x14ac:dyDescent="0.2">
      <c r="G79089" s="12"/>
    </row>
    <row r="79090" spans="7:7" x14ac:dyDescent="0.2">
      <c r="G79090" s="12"/>
    </row>
    <row r="79091" spans="7:7" x14ac:dyDescent="0.2">
      <c r="G79091" s="12"/>
    </row>
    <row r="79092" spans="7:7" x14ac:dyDescent="0.2">
      <c r="G79092" s="12"/>
    </row>
    <row r="79093" spans="7:7" x14ac:dyDescent="0.2">
      <c r="G79093" s="12"/>
    </row>
    <row r="79094" spans="7:7" x14ac:dyDescent="0.2">
      <c r="G79094" s="12"/>
    </row>
    <row r="79095" spans="7:7" x14ac:dyDescent="0.2">
      <c r="G79095" s="12"/>
    </row>
    <row r="79096" spans="7:7" x14ac:dyDescent="0.2">
      <c r="G79096" s="12"/>
    </row>
    <row r="79097" spans="7:7" x14ac:dyDescent="0.2">
      <c r="G79097" s="12"/>
    </row>
    <row r="79098" spans="7:7" x14ac:dyDescent="0.2">
      <c r="G79098" s="12"/>
    </row>
    <row r="79099" spans="7:7" x14ac:dyDescent="0.2">
      <c r="G79099" s="12"/>
    </row>
    <row r="79100" spans="7:7" x14ac:dyDescent="0.2">
      <c r="G79100" s="12"/>
    </row>
    <row r="79101" spans="7:7" x14ac:dyDescent="0.2">
      <c r="G79101" s="12"/>
    </row>
    <row r="79102" spans="7:7" x14ac:dyDescent="0.2">
      <c r="G79102" s="12"/>
    </row>
    <row r="79103" spans="7:7" x14ac:dyDescent="0.2">
      <c r="G79103" s="12"/>
    </row>
    <row r="79104" spans="7:7" x14ac:dyDescent="0.2">
      <c r="G79104" s="12"/>
    </row>
    <row r="79105" spans="7:7" x14ac:dyDescent="0.2">
      <c r="G79105" s="12"/>
    </row>
    <row r="79106" spans="7:7" x14ac:dyDescent="0.2">
      <c r="G79106" s="12"/>
    </row>
    <row r="79107" spans="7:7" x14ac:dyDescent="0.2">
      <c r="G79107" s="12"/>
    </row>
    <row r="79108" spans="7:7" x14ac:dyDescent="0.2">
      <c r="G79108" s="12"/>
    </row>
    <row r="79109" spans="7:7" x14ac:dyDescent="0.2">
      <c r="G79109" s="12"/>
    </row>
    <row r="79110" spans="7:7" x14ac:dyDescent="0.2">
      <c r="G79110" s="12"/>
    </row>
    <row r="79111" spans="7:7" x14ac:dyDescent="0.2">
      <c r="G79111" s="12"/>
    </row>
    <row r="79112" spans="7:7" x14ac:dyDescent="0.2">
      <c r="G79112" s="12"/>
    </row>
    <row r="79113" spans="7:7" x14ac:dyDescent="0.2">
      <c r="G79113" s="12"/>
    </row>
    <row r="79114" spans="7:7" x14ac:dyDescent="0.2">
      <c r="G79114" s="12"/>
    </row>
    <row r="79115" spans="7:7" x14ac:dyDescent="0.2">
      <c r="G79115" s="12"/>
    </row>
    <row r="79116" spans="7:7" x14ac:dyDescent="0.2">
      <c r="G79116" s="12"/>
    </row>
    <row r="79117" spans="7:7" x14ac:dyDescent="0.2">
      <c r="G79117" s="12"/>
    </row>
    <row r="79118" spans="7:7" x14ac:dyDescent="0.2">
      <c r="G79118" s="12"/>
    </row>
    <row r="79119" spans="7:7" x14ac:dyDescent="0.2">
      <c r="G79119" s="12"/>
    </row>
    <row r="79120" spans="7:7" x14ac:dyDescent="0.2">
      <c r="G79120" s="12"/>
    </row>
    <row r="79121" spans="7:7" x14ac:dyDescent="0.2">
      <c r="G79121" s="12"/>
    </row>
    <row r="79122" spans="7:7" x14ac:dyDescent="0.2">
      <c r="G79122" s="12"/>
    </row>
    <row r="79123" spans="7:7" x14ac:dyDescent="0.2">
      <c r="G79123" s="12"/>
    </row>
    <row r="79124" spans="7:7" x14ac:dyDescent="0.2">
      <c r="G79124" s="12"/>
    </row>
    <row r="79125" spans="7:7" x14ac:dyDescent="0.2">
      <c r="G79125" s="12"/>
    </row>
    <row r="79126" spans="7:7" x14ac:dyDescent="0.2">
      <c r="G79126" s="12"/>
    </row>
    <row r="79127" spans="7:7" x14ac:dyDescent="0.2">
      <c r="G79127" s="12"/>
    </row>
    <row r="79128" spans="7:7" x14ac:dyDescent="0.2">
      <c r="G79128" s="12"/>
    </row>
    <row r="79129" spans="7:7" x14ac:dyDescent="0.2">
      <c r="G79129" s="12"/>
    </row>
    <row r="79130" spans="7:7" x14ac:dyDescent="0.2">
      <c r="G79130" s="12"/>
    </row>
    <row r="79131" spans="7:7" x14ac:dyDescent="0.2">
      <c r="G79131" s="12"/>
    </row>
    <row r="79132" spans="7:7" x14ac:dyDescent="0.2">
      <c r="G79132" s="12"/>
    </row>
    <row r="79133" spans="7:7" x14ac:dyDescent="0.2">
      <c r="G79133" s="12"/>
    </row>
    <row r="79134" spans="7:7" x14ac:dyDescent="0.2">
      <c r="G79134" s="12"/>
    </row>
    <row r="79135" spans="7:7" x14ac:dyDescent="0.2">
      <c r="G79135" s="12"/>
    </row>
    <row r="79136" spans="7:7" x14ac:dyDescent="0.2">
      <c r="G79136" s="12"/>
    </row>
    <row r="79137" spans="7:7" x14ac:dyDescent="0.2">
      <c r="G79137" s="12"/>
    </row>
    <row r="79138" spans="7:7" x14ac:dyDescent="0.2">
      <c r="G79138" s="12"/>
    </row>
    <row r="79139" spans="7:7" x14ac:dyDescent="0.2">
      <c r="G79139" s="12"/>
    </row>
    <row r="79140" spans="7:7" x14ac:dyDescent="0.2">
      <c r="G79140" s="12"/>
    </row>
    <row r="79141" spans="7:7" x14ac:dyDescent="0.2">
      <c r="G79141" s="12"/>
    </row>
    <row r="79142" spans="7:7" x14ac:dyDescent="0.2">
      <c r="G79142" s="12"/>
    </row>
    <row r="79143" spans="7:7" x14ac:dyDescent="0.2">
      <c r="G79143" s="12"/>
    </row>
    <row r="79144" spans="7:7" x14ac:dyDescent="0.2">
      <c r="G79144" s="12"/>
    </row>
    <row r="79145" spans="7:7" x14ac:dyDescent="0.2">
      <c r="G79145" s="12"/>
    </row>
    <row r="79146" spans="7:7" x14ac:dyDescent="0.2">
      <c r="G79146" s="12"/>
    </row>
    <row r="79147" spans="7:7" x14ac:dyDescent="0.2">
      <c r="G79147" s="12"/>
    </row>
    <row r="79148" spans="7:7" x14ac:dyDescent="0.2">
      <c r="G79148" s="12"/>
    </row>
    <row r="79149" spans="7:7" x14ac:dyDescent="0.2">
      <c r="G79149" s="12"/>
    </row>
    <row r="79150" spans="7:7" x14ac:dyDescent="0.2">
      <c r="G79150" s="12"/>
    </row>
    <row r="79151" spans="7:7" x14ac:dyDescent="0.2">
      <c r="G79151" s="12"/>
    </row>
    <row r="79152" spans="7:7" x14ac:dyDescent="0.2">
      <c r="G79152" s="12"/>
    </row>
    <row r="79153" spans="7:7" x14ac:dyDescent="0.2">
      <c r="G79153" s="12"/>
    </row>
    <row r="79154" spans="7:7" x14ac:dyDescent="0.2">
      <c r="G79154" s="12"/>
    </row>
    <row r="79155" spans="7:7" x14ac:dyDescent="0.2">
      <c r="G79155" s="12"/>
    </row>
    <row r="79156" spans="7:7" x14ac:dyDescent="0.2">
      <c r="G79156" s="12"/>
    </row>
    <row r="79157" spans="7:7" x14ac:dyDescent="0.2">
      <c r="G79157" s="12"/>
    </row>
    <row r="79158" spans="7:7" x14ac:dyDescent="0.2">
      <c r="G79158" s="12"/>
    </row>
    <row r="79159" spans="7:7" x14ac:dyDescent="0.2">
      <c r="G79159" s="12"/>
    </row>
    <row r="79160" spans="7:7" x14ac:dyDescent="0.2">
      <c r="G79160" s="12"/>
    </row>
    <row r="79161" spans="7:7" x14ac:dyDescent="0.2">
      <c r="G79161" s="12"/>
    </row>
    <row r="79162" spans="7:7" x14ac:dyDescent="0.2">
      <c r="G79162" s="12"/>
    </row>
    <row r="79163" spans="7:7" x14ac:dyDescent="0.2">
      <c r="G79163" s="12"/>
    </row>
    <row r="79164" spans="7:7" x14ac:dyDescent="0.2">
      <c r="G79164" s="12"/>
    </row>
    <row r="79165" spans="7:7" x14ac:dyDescent="0.2">
      <c r="G79165" s="12"/>
    </row>
    <row r="79166" spans="7:7" x14ac:dyDescent="0.2">
      <c r="G79166" s="12"/>
    </row>
    <row r="79167" spans="7:7" x14ac:dyDescent="0.2">
      <c r="G79167" s="12"/>
    </row>
    <row r="79168" spans="7:7" x14ac:dyDescent="0.2">
      <c r="G79168" s="12"/>
    </row>
    <row r="79169" spans="7:7" x14ac:dyDescent="0.2">
      <c r="G79169" s="12"/>
    </row>
    <row r="79170" spans="7:7" x14ac:dyDescent="0.2">
      <c r="G79170" s="12"/>
    </row>
    <row r="79171" spans="7:7" x14ac:dyDescent="0.2">
      <c r="G79171" s="12"/>
    </row>
    <row r="79172" spans="7:7" x14ac:dyDescent="0.2">
      <c r="G79172" s="12"/>
    </row>
    <row r="79173" spans="7:7" x14ac:dyDescent="0.2">
      <c r="G79173" s="12"/>
    </row>
    <row r="79174" spans="7:7" x14ac:dyDescent="0.2">
      <c r="G79174" s="12"/>
    </row>
    <row r="79175" spans="7:7" x14ac:dyDescent="0.2">
      <c r="G79175" s="12"/>
    </row>
    <row r="79176" spans="7:7" x14ac:dyDescent="0.2">
      <c r="G79176" s="12"/>
    </row>
    <row r="79177" spans="7:7" x14ac:dyDescent="0.2">
      <c r="G79177" s="12"/>
    </row>
    <row r="79178" spans="7:7" x14ac:dyDescent="0.2">
      <c r="G79178" s="12"/>
    </row>
    <row r="79179" spans="7:7" x14ac:dyDescent="0.2">
      <c r="G79179" s="12"/>
    </row>
    <row r="79180" spans="7:7" x14ac:dyDescent="0.2">
      <c r="G79180" s="12"/>
    </row>
    <row r="79181" spans="7:7" x14ac:dyDescent="0.2">
      <c r="G79181" s="12"/>
    </row>
    <row r="79182" spans="7:7" x14ac:dyDescent="0.2">
      <c r="G79182" s="12"/>
    </row>
    <row r="79183" spans="7:7" x14ac:dyDescent="0.2">
      <c r="G79183" s="12"/>
    </row>
    <row r="79184" spans="7:7" x14ac:dyDescent="0.2">
      <c r="G79184" s="12"/>
    </row>
    <row r="79185" spans="7:7" x14ac:dyDescent="0.2">
      <c r="G79185" s="12"/>
    </row>
    <row r="79186" spans="7:7" x14ac:dyDescent="0.2">
      <c r="G79186" s="12"/>
    </row>
    <row r="79187" spans="7:7" x14ac:dyDescent="0.2">
      <c r="G79187" s="12"/>
    </row>
    <row r="79188" spans="7:7" x14ac:dyDescent="0.2">
      <c r="G79188" s="12"/>
    </row>
    <row r="79189" spans="7:7" x14ac:dyDescent="0.2">
      <c r="G79189" s="12"/>
    </row>
    <row r="79190" spans="7:7" x14ac:dyDescent="0.2">
      <c r="G79190" s="12"/>
    </row>
    <row r="79191" spans="7:7" x14ac:dyDescent="0.2">
      <c r="G79191" s="12"/>
    </row>
    <row r="79192" spans="7:7" x14ac:dyDescent="0.2">
      <c r="G79192" s="12"/>
    </row>
    <row r="79193" spans="7:7" x14ac:dyDescent="0.2">
      <c r="G79193" s="12"/>
    </row>
    <row r="79194" spans="7:7" x14ac:dyDescent="0.2">
      <c r="G79194" s="12"/>
    </row>
    <row r="79195" spans="7:7" x14ac:dyDescent="0.2">
      <c r="G79195" s="12"/>
    </row>
    <row r="79196" spans="7:7" x14ac:dyDescent="0.2">
      <c r="G79196" s="12"/>
    </row>
    <row r="79197" spans="7:7" x14ac:dyDescent="0.2">
      <c r="G79197" s="12"/>
    </row>
    <row r="79198" spans="7:7" x14ac:dyDescent="0.2">
      <c r="G79198" s="12"/>
    </row>
    <row r="79199" spans="7:7" x14ac:dyDescent="0.2">
      <c r="G79199" s="12"/>
    </row>
    <row r="79200" spans="7:7" x14ac:dyDescent="0.2">
      <c r="G79200" s="12"/>
    </row>
    <row r="79201" spans="7:7" x14ac:dyDescent="0.2">
      <c r="G79201" s="12"/>
    </row>
    <row r="79202" spans="7:7" x14ac:dyDescent="0.2">
      <c r="G79202" s="12"/>
    </row>
    <row r="79203" spans="7:7" x14ac:dyDescent="0.2">
      <c r="G79203" s="12"/>
    </row>
    <row r="79204" spans="7:7" x14ac:dyDescent="0.2">
      <c r="G79204" s="12"/>
    </row>
    <row r="79205" spans="7:7" x14ac:dyDescent="0.2">
      <c r="G79205" s="12"/>
    </row>
    <row r="79206" spans="7:7" x14ac:dyDescent="0.2">
      <c r="G79206" s="12"/>
    </row>
    <row r="79207" spans="7:7" x14ac:dyDescent="0.2">
      <c r="G79207" s="12"/>
    </row>
    <row r="79208" spans="7:7" x14ac:dyDescent="0.2">
      <c r="G79208" s="12"/>
    </row>
    <row r="79209" spans="7:7" x14ac:dyDescent="0.2">
      <c r="G79209" s="12"/>
    </row>
    <row r="79210" spans="7:7" x14ac:dyDescent="0.2">
      <c r="G79210" s="12"/>
    </row>
    <row r="79211" spans="7:7" x14ac:dyDescent="0.2">
      <c r="G79211" s="12"/>
    </row>
    <row r="79212" spans="7:7" x14ac:dyDescent="0.2">
      <c r="G79212" s="12"/>
    </row>
    <row r="79213" spans="7:7" x14ac:dyDescent="0.2">
      <c r="G79213" s="12"/>
    </row>
    <row r="79214" spans="7:7" x14ac:dyDescent="0.2">
      <c r="G79214" s="12"/>
    </row>
    <row r="79215" spans="7:7" x14ac:dyDescent="0.2">
      <c r="G79215" s="12"/>
    </row>
    <row r="79216" spans="7:7" x14ac:dyDescent="0.2">
      <c r="G79216" s="12"/>
    </row>
    <row r="79217" spans="7:7" x14ac:dyDescent="0.2">
      <c r="G79217" s="12"/>
    </row>
    <row r="79218" spans="7:7" x14ac:dyDescent="0.2">
      <c r="G79218" s="12"/>
    </row>
    <row r="79219" spans="7:7" x14ac:dyDescent="0.2">
      <c r="G79219" s="12"/>
    </row>
    <row r="79220" spans="7:7" x14ac:dyDescent="0.2">
      <c r="G79220" s="12"/>
    </row>
    <row r="79221" spans="7:7" x14ac:dyDescent="0.2">
      <c r="G79221" s="12"/>
    </row>
    <row r="79222" spans="7:7" x14ac:dyDescent="0.2">
      <c r="G79222" s="12"/>
    </row>
    <row r="79223" spans="7:7" x14ac:dyDescent="0.2">
      <c r="G79223" s="12"/>
    </row>
    <row r="79224" spans="7:7" x14ac:dyDescent="0.2">
      <c r="G79224" s="12"/>
    </row>
    <row r="79225" spans="7:7" x14ac:dyDescent="0.2">
      <c r="G79225" s="12"/>
    </row>
    <row r="79226" spans="7:7" x14ac:dyDescent="0.2">
      <c r="G79226" s="12"/>
    </row>
    <row r="79227" spans="7:7" x14ac:dyDescent="0.2">
      <c r="G79227" s="12"/>
    </row>
    <row r="79228" spans="7:7" x14ac:dyDescent="0.2">
      <c r="G79228" s="12"/>
    </row>
    <row r="79229" spans="7:7" x14ac:dyDescent="0.2">
      <c r="G79229" s="12"/>
    </row>
    <row r="79230" spans="7:7" x14ac:dyDescent="0.2">
      <c r="G79230" s="12"/>
    </row>
    <row r="79231" spans="7:7" x14ac:dyDescent="0.2">
      <c r="G79231" s="12"/>
    </row>
    <row r="79232" spans="7:7" x14ac:dyDescent="0.2">
      <c r="G79232" s="12"/>
    </row>
    <row r="79233" spans="7:7" x14ac:dyDescent="0.2">
      <c r="G79233" s="12"/>
    </row>
    <row r="79234" spans="7:7" x14ac:dyDescent="0.2">
      <c r="G79234" s="12"/>
    </row>
    <row r="79235" spans="7:7" x14ac:dyDescent="0.2">
      <c r="G79235" s="12"/>
    </row>
    <row r="79236" spans="7:7" x14ac:dyDescent="0.2">
      <c r="G79236" s="12"/>
    </row>
    <row r="79237" spans="7:7" x14ac:dyDescent="0.2">
      <c r="G79237" s="12"/>
    </row>
    <row r="79238" spans="7:7" x14ac:dyDescent="0.2">
      <c r="G79238" s="12"/>
    </row>
    <row r="79239" spans="7:7" x14ac:dyDescent="0.2">
      <c r="G79239" s="12"/>
    </row>
    <row r="79240" spans="7:7" x14ac:dyDescent="0.2">
      <c r="G79240" s="12"/>
    </row>
    <row r="79241" spans="7:7" x14ac:dyDescent="0.2">
      <c r="G79241" s="12"/>
    </row>
    <row r="79242" spans="7:7" x14ac:dyDescent="0.2">
      <c r="G79242" s="12"/>
    </row>
    <row r="79243" spans="7:7" x14ac:dyDescent="0.2">
      <c r="G79243" s="12"/>
    </row>
    <row r="79244" spans="7:7" x14ac:dyDescent="0.2">
      <c r="G79244" s="12"/>
    </row>
    <row r="79245" spans="7:7" x14ac:dyDescent="0.2">
      <c r="G79245" s="12"/>
    </row>
    <row r="79246" spans="7:7" x14ac:dyDescent="0.2">
      <c r="G79246" s="12"/>
    </row>
    <row r="79247" spans="7:7" x14ac:dyDescent="0.2">
      <c r="G79247" s="12"/>
    </row>
    <row r="79248" spans="7:7" x14ac:dyDescent="0.2">
      <c r="G79248" s="12"/>
    </row>
    <row r="79249" spans="7:7" x14ac:dyDescent="0.2">
      <c r="G79249" s="12"/>
    </row>
    <row r="79250" spans="7:7" x14ac:dyDescent="0.2">
      <c r="G79250" s="12"/>
    </row>
    <row r="79251" spans="7:7" x14ac:dyDescent="0.2">
      <c r="G79251" s="12"/>
    </row>
    <row r="79252" spans="7:7" x14ac:dyDescent="0.2">
      <c r="G79252" s="12"/>
    </row>
    <row r="79253" spans="7:7" x14ac:dyDescent="0.2">
      <c r="G79253" s="12"/>
    </row>
    <row r="79254" spans="7:7" x14ac:dyDescent="0.2">
      <c r="G79254" s="12"/>
    </row>
    <row r="79255" spans="7:7" x14ac:dyDescent="0.2">
      <c r="G79255" s="12"/>
    </row>
    <row r="79256" spans="7:7" x14ac:dyDescent="0.2">
      <c r="G79256" s="12"/>
    </row>
    <row r="79257" spans="7:7" x14ac:dyDescent="0.2">
      <c r="G79257" s="12"/>
    </row>
    <row r="79258" spans="7:7" x14ac:dyDescent="0.2">
      <c r="G79258" s="12"/>
    </row>
    <row r="79259" spans="7:7" x14ac:dyDescent="0.2">
      <c r="G79259" s="12"/>
    </row>
    <row r="79260" spans="7:7" x14ac:dyDescent="0.2">
      <c r="G79260" s="12"/>
    </row>
    <row r="79261" spans="7:7" x14ac:dyDescent="0.2">
      <c r="G79261" s="12"/>
    </row>
    <row r="79262" spans="7:7" x14ac:dyDescent="0.2">
      <c r="G79262" s="12"/>
    </row>
    <row r="79263" spans="7:7" x14ac:dyDescent="0.2">
      <c r="G79263" s="12"/>
    </row>
    <row r="79264" spans="7:7" x14ac:dyDescent="0.2">
      <c r="G79264" s="12"/>
    </row>
    <row r="79265" spans="7:7" x14ac:dyDescent="0.2">
      <c r="G79265" s="12"/>
    </row>
    <row r="79266" spans="7:7" x14ac:dyDescent="0.2">
      <c r="G79266" s="12"/>
    </row>
    <row r="79267" spans="7:7" x14ac:dyDescent="0.2">
      <c r="G79267" s="12"/>
    </row>
    <row r="79268" spans="7:7" x14ac:dyDescent="0.2">
      <c r="G79268" s="12"/>
    </row>
    <row r="79269" spans="7:7" x14ac:dyDescent="0.2">
      <c r="G79269" s="12"/>
    </row>
    <row r="79270" spans="7:7" x14ac:dyDescent="0.2">
      <c r="G79270" s="12"/>
    </row>
    <row r="79271" spans="7:7" x14ac:dyDescent="0.2">
      <c r="G79271" s="12"/>
    </row>
    <row r="79272" spans="7:7" x14ac:dyDescent="0.2">
      <c r="G79272" s="12"/>
    </row>
    <row r="79273" spans="7:7" x14ac:dyDescent="0.2">
      <c r="G79273" s="12"/>
    </row>
    <row r="79274" spans="7:7" x14ac:dyDescent="0.2">
      <c r="G79274" s="12"/>
    </row>
    <row r="79275" spans="7:7" x14ac:dyDescent="0.2">
      <c r="G79275" s="12"/>
    </row>
    <row r="79276" spans="7:7" x14ac:dyDescent="0.2">
      <c r="G79276" s="12"/>
    </row>
    <row r="79277" spans="7:7" x14ac:dyDescent="0.2">
      <c r="G79277" s="12"/>
    </row>
    <row r="79278" spans="7:7" x14ac:dyDescent="0.2">
      <c r="G79278" s="12"/>
    </row>
    <row r="79279" spans="7:7" x14ac:dyDescent="0.2">
      <c r="G79279" s="12"/>
    </row>
    <row r="79280" spans="7:7" x14ac:dyDescent="0.2">
      <c r="G79280" s="12"/>
    </row>
    <row r="79281" spans="7:7" x14ac:dyDescent="0.2">
      <c r="G79281" s="12"/>
    </row>
    <row r="79282" spans="7:7" x14ac:dyDescent="0.2">
      <c r="G79282" s="12"/>
    </row>
    <row r="79283" spans="7:7" x14ac:dyDescent="0.2">
      <c r="G79283" s="12"/>
    </row>
    <row r="79284" spans="7:7" x14ac:dyDescent="0.2">
      <c r="G79284" s="12"/>
    </row>
    <row r="79285" spans="7:7" x14ac:dyDescent="0.2">
      <c r="G79285" s="12"/>
    </row>
    <row r="79286" spans="7:7" x14ac:dyDescent="0.2">
      <c r="G79286" s="12"/>
    </row>
    <row r="79287" spans="7:7" x14ac:dyDescent="0.2">
      <c r="G79287" s="12"/>
    </row>
    <row r="79288" spans="7:7" x14ac:dyDescent="0.2">
      <c r="G79288" s="12"/>
    </row>
    <row r="79289" spans="7:7" x14ac:dyDescent="0.2">
      <c r="G79289" s="12"/>
    </row>
    <row r="79290" spans="7:7" x14ac:dyDescent="0.2">
      <c r="G79290" s="12"/>
    </row>
    <row r="79291" spans="7:7" x14ac:dyDescent="0.2">
      <c r="G79291" s="12"/>
    </row>
    <row r="79292" spans="7:7" x14ac:dyDescent="0.2">
      <c r="G79292" s="12"/>
    </row>
    <row r="79293" spans="7:7" x14ac:dyDescent="0.2">
      <c r="G79293" s="12"/>
    </row>
    <row r="79294" spans="7:7" x14ac:dyDescent="0.2">
      <c r="G79294" s="12"/>
    </row>
    <row r="79295" spans="7:7" x14ac:dyDescent="0.2">
      <c r="G79295" s="12"/>
    </row>
    <row r="79296" spans="7:7" x14ac:dyDescent="0.2">
      <c r="G79296" s="12"/>
    </row>
    <row r="79297" spans="7:7" x14ac:dyDescent="0.2">
      <c r="G79297" s="12"/>
    </row>
    <row r="79298" spans="7:7" x14ac:dyDescent="0.2">
      <c r="G79298" s="12"/>
    </row>
    <row r="79299" spans="7:7" x14ac:dyDescent="0.2">
      <c r="G79299" s="12"/>
    </row>
    <row r="79300" spans="7:7" x14ac:dyDescent="0.2">
      <c r="G79300" s="12"/>
    </row>
    <row r="79301" spans="7:7" x14ac:dyDescent="0.2">
      <c r="G79301" s="12"/>
    </row>
    <row r="79302" spans="7:7" x14ac:dyDescent="0.2">
      <c r="G79302" s="12"/>
    </row>
    <row r="79303" spans="7:7" x14ac:dyDescent="0.2">
      <c r="G79303" s="12"/>
    </row>
    <row r="79304" spans="7:7" x14ac:dyDescent="0.2">
      <c r="G79304" s="12"/>
    </row>
    <row r="79305" spans="7:7" x14ac:dyDescent="0.2">
      <c r="G79305" s="12"/>
    </row>
    <row r="79306" spans="7:7" x14ac:dyDescent="0.2">
      <c r="G79306" s="12"/>
    </row>
    <row r="79307" spans="7:7" x14ac:dyDescent="0.2">
      <c r="G79307" s="12"/>
    </row>
    <row r="79308" spans="7:7" x14ac:dyDescent="0.2">
      <c r="G79308" s="12"/>
    </row>
    <row r="79309" spans="7:7" x14ac:dyDescent="0.2">
      <c r="G79309" s="12"/>
    </row>
    <row r="79310" spans="7:7" x14ac:dyDescent="0.2">
      <c r="G79310" s="12"/>
    </row>
    <row r="79311" spans="7:7" x14ac:dyDescent="0.2">
      <c r="G79311" s="12"/>
    </row>
    <row r="79312" spans="7:7" x14ac:dyDescent="0.2">
      <c r="G79312" s="12"/>
    </row>
    <row r="79313" spans="7:7" x14ac:dyDescent="0.2">
      <c r="G79313" s="12"/>
    </row>
    <row r="79314" spans="7:7" x14ac:dyDescent="0.2">
      <c r="G79314" s="12"/>
    </row>
    <row r="79315" spans="7:7" x14ac:dyDescent="0.2">
      <c r="G79315" s="12"/>
    </row>
    <row r="79316" spans="7:7" x14ac:dyDescent="0.2">
      <c r="G79316" s="12"/>
    </row>
    <row r="79317" spans="7:7" x14ac:dyDescent="0.2">
      <c r="G79317" s="12"/>
    </row>
    <row r="79318" spans="7:7" x14ac:dyDescent="0.2">
      <c r="G79318" s="12"/>
    </row>
    <row r="79319" spans="7:7" x14ac:dyDescent="0.2">
      <c r="G79319" s="12"/>
    </row>
    <row r="79320" spans="7:7" x14ac:dyDescent="0.2">
      <c r="G79320" s="12"/>
    </row>
    <row r="79321" spans="7:7" x14ac:dyDescent="0.2">
      <c r="G79321" s="12"/>
    </row>
    <row r="79322" spans="7:7" x14ac:dyDescent="0.2">
      <c r="G79322" s="12"/>
    </row>
    <row r="79323" spans="7:7" x14ac:dyDescent="0.2">
      <c r="G79323" s="12"/>
    </row>
    <row r="79324" spans="7:7" x14ac:dyDescent="0.2">
      <c r="G79324" s="12"/>
    </row>
    <row r="79325" spans="7:7" x14ac:dyDescent="0.2">
      <c r="G79325" s="12"/>
    </row>
    <row r="79326" spans="7:7" x14ac:dyDescent="0.2">
      <c r="G79326" s="12"/>
    </row>
    <row r="79327" spans="7:7" x14ac:dyDescent="0.2">
      <c r="G79327" s="12"/>
    </row>
    <row r="79328" spans="7:7" x14ac:dyDescent="0.2">
      <c r="G79328" s="12"/>
    </row>
    <row r="79329" spans="7:7" x14ac:dyDescent="0.2">
      <c r="G79329" s="12"/>
    </row>
    <row r="79330" spans="7:7" x14ac:dyDescent="0.2">
      <c r="G79330" s="12"/>
    </row>
    <row r="79331" spans="7:7" x14ac:dyDescent="0.2">
      <c r="G79331" s="12"/>
    </row>
    <row r="79332" spans="7:7" x14ac:dyDescent="0.2">
      <c r="G79332" s="12"/>
    </row>
    <row r="79333" spans="7:7" x14ac:dyDescent="0.2">
      <c r="G79333" s="12"/>
    </row>
    <row r="79334" spans="7:7" x14ac:dyDescent="0.2">
      <c r="G79334" s="12"/>
    </row>
    <row r="79335" spans="7:7" x14ac:dyDescent="0.2">
      <c r="G79335" s="12"/>
    </row>
    <row r="79336" spans="7:7" x14ac:dyDescent="0.2">
      <c r="G79336" s="12"/>
    </row>
    <row r="79337" spans="7:7" x14ac:dyDescent="0.2">
      <c r="G79337" s="12"/>
    </row>
    <row r="79338" spans="7:7" x14ac:dyDescent="0.2">
      <c r="G79338" s="12"/>
    </row>
    <row r="79339" spans="7:7" x14ac:dyDescent="0.2">
      <c r="G79339" s="12"/>
    </row>
    <row r="79340" spans="7:7" x14ac:dyDescent="0.2">
      <c r="G79340" s="12"/>
    </row>
    <row r="79341" spans="7:7" x14ac:dyDescent="0.2">
      <c r="G79341" s="12"/>
    </row>
    <row r="79342" spans="7:7" x14ac:dyDescent="0.2">
      <c r="G79342" s="12"/>
    </row>
    <row r="79343" spans="7:7" x14ac:dyDescent="0.2">
      <c r="G79343" s="12"/>
    </row>
    <row r="79344" spans="7:7" x14ac:dyDescent="0.2">
      <c r="G79344" s="12"/>
    </row>
    <row r="79345" spans="7:7" x14ac:dyDescent="0.2">
      <c r="G79345" s="12"/>
    </row>
    <row r="79346" spans="7:7" x14ac:dyDescent="0.2">
      <c r="G79346" s="12"/>
    </row>
    <row r="79347" spans="7:7" x14ac:dyDescent="0.2">
      <c r="G79347" s="12"/>
    </row>
    <row r="79348" spans="7:7" x14ac:dyDescent="0.2">
      <c r="G79348" s="12"/>
    </row>
    <row r="79349" spans="7:7" x14ac:dyDescent="0.2">
      <c r="G79349" s="12"/>
    </row>
    <row r="79350" spans="7:7" x14ac:dyDescent="0.2">
      <c r="G79350" s="12"/>
    </row>
    <row r="79351" spans="7:7" x14ac:dyDescent="0.2">
      <c r="G79351" s="12"/>
    </row>
    <row r="79352" spans="7:7" x14ac:dyDescent="0.2">
      <c r="G79352" s="12"/>
    </row>
    <row r="79353" spans="7:7" x14ac:dyDescent="0.2">
      <c r="G79353" s="12"/>
    </row>
    <row r="79354" spans="7:7" x14ac:dyDescent="0.2">
      <c r="G79354" s="12"/>
    </row>
    <row r="79355" spans="7:7" x14ac:dyDescent="0.2">
      <c r="G79355" s="12"/>
    </row>
    <row r="79356" spans="7:7" x14ac:dyDescent="0.2">
      <c r="G79356" s="12"/>
    </row>
    <row r="79357" spans="7:7" x14ac:dyDescent="0.2">
      <c r="G79357" s="12"/>
    </row>
    <row r="79358" spans="7:7" x14ac:dyDescent="0.2">
      <c r="G79358" s="12"/>
    </row>
    <row r="79359" spans="7:7" x14ac:dyDescent="0.2">
      <c r="G79359" s="12"/>
    </row>
    <row r="79360" spans="7:7" x14ac:dyDescent="0.2">
      <c r="G79360" s="12"/>
    </row>
    <row r="79361" spans="7:7" x14ac:dyDescent="0.2">
      <c r="G79361" s="12"/>
    </row>
    <row r="79362" spans="7:7" x14ac:dyDescent="0.2">
      <c r="G79362" s="12"/>
    </row>
    <row r="79363" spans="7:7" x14ac:dyDescent="0.2">
      <c r="G79363" s="12"/>
    </row>
    <row r="79364" spans="7:7" x14ac:dyDescent="0.2">
      <c r="G79364" s="12"/>
    </row>
    <row r="79365" spans="7:7" x14ac:dyDescent="0.2">
      <c r="G79365" s="12"/>
    </row>
    <row r="79366" spans="7:7" x14ac:dyDescent="0.2">
      <c r="G79366" s="12"/>
    </row>
    <row r="79367" spans="7:7" x14ac:dyDescent="0.2">
      <c r="G79367" s="12"/>
    </row>
    <row r="79368" spans="7:7" x14ac:dyDescent="0.2">
      <c r="G79368" s="12"/>
    </row>
    <row r="79369" spans="7:7" x14ac:dyDescent="0.2">
      <c r="G79369" s="12"/>
    </row>
    <row r="79370" spans="7:7" x14ac:dyDescent="0.2">
      <c r="G79370" s="12"/>
    </row>
    <row r="79371" spans="7:7" x14ac:dyDescent="0.2">
      <c r="G79371" s="12"/>
    </row>
    <row r="79372" spans="7:7" x14ac:dyDescent="0.2">
      <c r="G79372" s="12"/>
    </row>
    <row r="79373" spans="7:7" x14ac:dyDescent="0.2">
      <c r="G79373" s="12"/>
    </row>
    <row r="79374" spans="7:7" x14ac:dyDescent="0.2">
      <c r="G79374" s="12"/>
    </row>
    <row r="79375" spans="7:7" x14ac:dyDescent="0.2">
      <c r="G79375" s="12"/>
    </row>
    <row r="79376" spans="7:7" x14ac:dyDescent="0.2">
      <c r="G79376" s="12"/>
    </row>
    <row r="79377" spans="7:7" x14ac:dyDescent="0.2">
      <c r="G79377" s="12"/>
    </row>
    <row r="79378" spans="7:7" x14ac:dyDescent="0.2">
      <c r="G79378" s="12"/>
    </row>
    <row r="79379" spans="7:7" x14ac:dyDescent="0.2">
      <c r="G79379" s="12"/>
    </row>
    <row r="79380" spans="7:7" x14ac:dyDescent="0.2">
      <c r="G79380" s="12"/>
    </row>
    <row r="79381" spans="7:7" x14ac:dyDescent="0.2">
      <c r="G79381" s="12"/>
    </row>
    <row r="79382" spans="7:7" x14ac:dyDescent="0.2">
      <c r="G79382" s="12"/>
    </row>
    <row r="79383" spans="7:7" x14ac:dyDescent="0.2">
      <c r="G79383" s="12"/>
    </row>
    <row r="79384" spans="7:7" x14ac:dyDescent="0.2">
      <c r="G79384" s="12"/>
    </row>
    <row r="79385" spans="7:7" x14ac:dyDescent="0.2">
      <c r="G79385" s="12"/>
    </row>
    <row r="79386" spans="7:7" x14ac:dyDescent="0.2">
      <c r="G79386" s="12"/>
    </row>
    <row r="79387" spans="7:7" x14ac:dyDescent="0.2">
      <c r="G79387" s="12"/>
    </row>
    <row r="79388" spans="7:7" x14ac:dyDescent="0.2">
      <c r="G79388" s="12"/>
    </row>
    <row r="79389" spans="7:7" x14ac:dyDescent="0.2">
      <c r="G79389" s="12"/>
    </row>
    <row r="79390" spans="7:7" x14ac:dyDescent="0.2">
      <c r="G79390" s="12"/>
    </row>
    <row r="79391" spans="7:7" x14ac:dyDescent="0.2">
      <c r="G79391" s="12"/>
    </row>
    <row r="79392" spans="7:7" x14ac:dyDescent="0.2">
      <c r="G79392" s="12"/>
    </row>
    <row r="79393" spans="7:7" x14ac:dyDescent="0.2">
      <c r="G79393" s="12"/>
    </row>
    <row r="79394" spans="7:7" x14ac:dyDescent="0.2">
      <c r="G79394" s="12"/>
    </row>
    <row r="79395" spans="7:7" x14ac:dyDescent="0.2">
      <c r="G79395" s="12"/>
    </row>
    <row r="79396" spans="7:7" x14ac:dyDescent="0.2">
      <c r="G79396" s="12"/>
    </row>
    <row r="79397" spans="7:7" x14ac:dyDescent="0.2">
      <c r="G79397" s="12"/>
    </row>
    <row r="79398" spans="7:7" x14ac:dyDescent="0.2">
      <c r="G79398" s="12"/>
    </row>
    <row r="79399" spans="7:7" x14ac:dyDescent="0.2">
      <c r="G79399" s="12"/>
    </row>
    <row r="79400" spans="7:7" x14ac:dyDescent="0.2">
      <c r="G79400" s="12"/>
    </row>
    <row r="79401" spans="7:7" x14ac:dyDescent="0.2">
      <c r="G79401" s="12"/>
    </row>
    <row r="79402" spans="7:7" x14ac:dyDescent="0.2">
      <c r="G79402" s="12"/>
    </row>
    <row r="79403" spans="7:7" x14ac:dyDescent="0.2">
      <c r="G79403" s="12"/>
    </row>
    <row r="79404" spans="7:7" x14ac:dyDescent="0.2">
      <c r="G79404" s="12"/>
    </row>
    <row r="79405" spans="7:7" x14ac:dyDescent="0.2">
      <c r="G79405" s="12"/>
    </row>
    <row r="79406" spans="7:7" x14ac:dyDescent="0.2">
      <c r="G79406" s="12"/>
    </row>
    <row r="79407" spans="7:7" x14ac:dyDescent="0.2">
      <c r="G79407" s="12"/>
    </row>
    <row r="79408" spans="7:7" x14ac:dyDescent="0.2">
      <c r="G79408" s="12"/>
    </row>
    <row r="79409" spans="7:7" x14ac:dyDescent="0.2">
      <c r="G79409" s="12"/>
    </row>
    <row r="79410" spans="7:7" x14ac:dyDescent="0.2">
      <c r="G79410" s="12"/>
    </row>
    <row r="79411" spans="7:7" x14ac:dyDescent="0.2">
      <c r="G79411" s="12"/>
    </row>
    <row r="79412" spans="7:7" x14ac:dyDescent="0.2">
      <c r="G79412" s="12"/>
    </row>
    <row r="79413" spans="7:7" x14ac:dyDescent="0.2">
      <c r="G79413" s="12"/>
    </row>
    <row r="79414" spans="7:7" x14ac:dyDescent="0.2">
      <c r="G79414" s="12"/>
    </row>
    <row r="79415" spans="7:7" x14ac:dyDescent="0.2">
      <c r="G79415" s="12"/>
    </row>
    <row r="79416" spans="7:7" x14ac:dyDescent="0.2">
      <c r="G79416" s="12"/>
    </row>
    <row r="79417" spans="7:7" x14ac:dyDescent="0.2">
      <c r="G79417" s="12"/>
    </row>
    <row r="79418" spans="7:7" x14ac:dyDescent="0.2">
      <c r="G79418" s="12"/>
    </row>
    <row r="79419" spans="7:7" x14ac:dyDescent="0.2">
      <c r="G79419" s="12"/>
    </row>
    <row r="79420" spans="7:7" x14ac:dyDescent="0.2">
      <c r="G79420" s="12"/>
    </row>
    <row r="79421" spans="7:7" x14ac:dyDescent="0.2">
      <c r="G79421" s="12"/>
    </row>
    <row r="79422" spans="7:7" x14ac:dyDescent="0.2">
      <c r="G79422" s="12"/>
    </row>
    <row r="79423" spans="7:7" x14ac:dyDescent="0.2">
      <c r="G79423" s="12"/>
    </row>
    <row r="79424" spans="7:7" x14ac:dyDescent="0.2">
      <c r="G79424" s="12"/>
    </row>
    <row r="79425" spans="7:7" x14ac:dyDescent="0.2">
      <c r="G79425" s="12"/>
    </row>
    <row r="79426" spans="7:7" x14ac:dyDescent="0.2">
      <c r="G79426" s="12"/>
    </row>
    <row r="79427" spans="7:7" x14ac:dyDescent="0.2">
      <c r="G79427" s="12"/>
    </row>
    <row r="79428" spans="7:7" x14ac:dyDescent="0.2">
      <c r="G79428" s="12"/>
    </row>
    <row r="79429" spans="7:7" x14ac:dyDescent="0.2">
      <c r="G79429" s="12"/>
    </row>
    <row r="79430" spans="7:7" x14ac:dyDescent="0.2">
      <c r="G79430" s="12"/>
    </row>
    <row r="79431" spans="7:7" x14ac:dyDescent="0.2">
      <c r="G79431" s="12"/>
    </row>
    <row r="79432" spans="7:7" x14ac:dyDescent="0.2">
      <c r="G79432" s="12"/>
    </row>
    <row r="79433" spans="7:7" x14ac:dyDescent="0.2">
      <c r="G79433" s="12"/>
    </row>
    <row r="79434" spans="7:7" x14ac:dyDescent="0.2">
      <c r="G79434" s="12"/>
    </row>
    <row r="79435" spans="7:7" x14ac:dyDescent="0.2">
      <c r="G79435" s="12"/>
    </row>
    <row r="79436" spans="7:7" x14ac:dyDescent="0.2">
      <c r="G79436" s="12"/>
    </row>
    <row r="79437" spans="7:7" x14ac:dyDescent="0.2">
      <c r="G79437" s="12"/>
    </row>
    <row r="79438" spans="7:7" x14ac:dyDescent="0.2">
      <c r="G79438" s="12"/>
    </row>
    <row r="79439" spans="7:7" x14ac:dyDescent="0.2">
      <c r="G79439" s="12"/>
    </row>
    <row r="79440" spans="7:7" x14ac:dyDescent="0.2">
      <c r="G79440" s="12"/>
    </row>
    <row r="79441" spans="7:7" x14ac:dyDescent="0.2">
      <c r="G79441" s="12"/>
    </row>
    <row r="79442" spans="7:7" x14ac:dyDescent="0.2">
      <c r="G79442" s="12"/>
    </row>
    <row r="79443" spans="7:7" x14ac:dyDescent="0.2">
      <c r="G79443" s="12"/>
    </row>
    <row r="79444" spans="7:7" x14ac:dyDescent="0.2">
      <c r="G79444" s="12"/>
    </row>
    <row r="79445" spans="7:7" x14ac:dyDescent="0.2">
      <c r="G79445" s="12"/>
    </row>
    <row r="79446" spans="7:7" x14ac:dyDescent="0.2">
      <c r="G79446" s="12"/>
    </row>
    <row r="79447" spans="7:7" x14ac:dyDescent="0.2">
      <c r="G79447" s="12"/>
    </row>
    <row r="79448" spans="7:7" x14ac:dyDescent="0.2">
      <c r="G79448" s="12"/>
    </row>
    <row r="79449" spans="7:7" x14ac:dyDescent="0.2">
      <c r="G79449" s="12"/>
    </row>
    <row r="79450" spans="7:7" x14ac:dyDescent="0.2">
      <c r="G79450" s="12"/>
    </row>
    <row r="79451" spans="7:7" x14ac:dyDescent="0.2">
      <c r="G79451" s="12"/>
    </row>
    <row r="79452" spans="7:7" x14ac:dyDescent="0.2">
      <c r="G79452" s="12"/>
    </row>
    <row r="79453" spans="7:7" x14ac:dyDescent="0.2">
      <c r="G79453" s="12"/>
    </row>
    <row r="79454" spans="7:7" x14ac:dyDescent="0.2">
      <c r="G79454" s="12"/>
    </row>
    <row r="79455" spans="7:7" x14ac:dyDescent="0.2">
      <c r="G79455" s="12"/>
    </row>
    <row r="79456" spans="7:7" x14ac:dyDescent="0.2">
      <c r="G79456" s="12"/>
    </row>
    <row r="79457" spans="7:7" x14ac:dyDescent="0.2">
      <c r="G79457" s="12"/>
    </row>
    <row r="79458" spans="7:7" x14ac:dyDescent="0.2">
      <c r="G79458" s="12"/>
    </row>
    <row r="79459" spans="7:7" x14ac:dyDescent="0.2">
      <c r="G79459" s="12"/>
    </row>
    <row r="79460" spans="7:7" x14ac:dyDescent="0.2">
      <c r="G79460" s="12"/>
    </row>
    <row r="79461" spans="7:7" x14ac:dyDescent="0.2">
      <c r="G79461" s="12"/>
    </row>
    <row r="79462" spans="7:7" x14ac:dyDescent="0.2">
      <c r="G79462" s="12"/>
    </row>
    <row r="79463" spans="7:7" x14ac:dyDescent="0.2">
      <c r="G79463" s="12"/>
    </row>
    <row r="79464" spans="7:7" x14ac:dyDescent="0.2">
      <c r="G79464" s="12"/>
    </row>
    <row r="79465" spans="7:7" x14ac:dyDescent="0.2">
      <c r="G79465" s="12"/>
    </row>
    <row r="79466" spans="7:7" x14ac:dyDescent="0.2">
      <c r="G79466" s="12"/>
    </row>
    <row r="79467" spans="7:7" x14ac:dyDescent="0.2">
      <c r="G79467" s="12"/>
    </row>
    <row r="79468" spans="7:7" x14ac:dyDescent="0.2">
      <c r="G79468" s="12"/>
    </row>
    <row r="79469" spans="7:7" x14ac:dyDescent="0.2">
      <c r="G79469" s="12"/>
    </row>
    <row r="79470" spans="7:7" x14ac:dyDescent="0.2">
      <c r="G79470" s="12"/>
    </row>
    <row r="79471" spans="7:7" x14ac:dyDescent="0.2">
      <c r="G79471" s="12"/>
    </row>
    <row r="79472" spans="7:7" x14ac:dyDescent="0.2">
      <c r="G79472" s="12"/>
    </row>
    <row r="79473" spans="7:7" x14ac:dyDescent="0.2">
      <c r="G79473" s="12"/>
    </row>
    <row r="79474" spans="7:7" x14ac:dyDescent="0.2">
      <c r="G79474" s="12"/>
    </row>
    <row r="79475" spans="7:7" x14ac:dyDescent="0.2">
      <c r="G79475" s="12"/>
    </row>
    <row r="79476" spans="7:7" x14ac:dyDescent="0.2">
      <c r="G79476" s="12"/>
    </row>
    <row r="79477" spans="7:7" x14ac:dyDescent="0.2">
      <c r="G79477" s="12"/>
    </row>
    <row r="79478" spans="7:7" x14ac:dyDescent="0.2">
      <c r="G79478" s="12"/>
    </row>
    <row r="79479" spans="7:7" x14ac:dyDescent="0.2">
      <c r="G79479" s="12"/>
    </row>
    <row r="79480" spans="7:7" x14ac:dyDescent="0.2">
      <c r="G79480" s="12"/>
    </row>
    <row r="79481" spans="7:7" x14ac:dyDescent="0.2">
      <c r="G79481" s="12"/>
    </row>
    <row r="79482" spans="7:7" x14ac:dyDescent="0.2">
      <c r="G79482" s="12"/>
    </row>
    <row r="79483" spans="7:7" x14ac:dyDescent="0.2">
      <c r="G79483" s="12"/>
    </row>
    <row r="79484" spans="7:7" x14ac:dyDescent="0.2">
      <c r="G79484" s="12"/>
    </row>
    <row r="79485" spans="7:7" x14ac:dyDescent="0.2">
      <c r="G79485" s="12"/>
    </row>
    <row r="79486" spans="7:7" x14ac:dyDescent="0.2">
      <c r="G79486" s="12"/>
    </row>
    <row r="79487" spans="7:7" x14ac:dyDescent="0.2">
      <c r="G79487" s="12"/>
    </row>
    <row r="79488" spans="7:7" x14ac:dyDescent="0.2">
      <c r="G79488" s="12"/>
    </row>
    <row r="79489" spans="7:7" x14ac:dyDescent="0.2">
      <c r="G79489" s="12"/>
    </row>
    <row r="79490" spans="7:7" x14ac:dyDescent="0.2">
      <c r="G79490" s="12"/>
    </row>
    <row r="79491" spans="7:7" x14ac:dyDescent="0.2">
      <c r="G79491" s="12"/>
    </row>
    <row r="79492" spans="7:7" x14ac:dyDescent="0.2">
      <c r="G79492" s="12"/>
    </row>
    <row r="79493" spans="7:7" x14ac:dyDescent="0.2">
      <c r="G79493" s="12"/>
    </row>
    <row r="79494" spans="7:7" x14ac:dyDescent="0.2">
      <c r="G79494" s="12"/>
    </row>
    <row r="79495" spans="7:7" x14ac:dyDescent="0.2">
      <c r="G79495" s="12"/>
    </row>
    <row r="79496" spans="7:7" x14ac:dyDescent="0.2">
      <c r="G79496" s="12"/>
    </row>
    <row r="79497" spans="7:7" x14ac:dyDescent="0.2">
      <c r="G79497" s="12"/>
    </row>
    <row r="79498" spans="7:7" x14ac:dyDescent="0.2">
      <c r="G79498" s="12"/>
    </row>
    <row r="79499" spans="7:7" x14ac:dyDescent="0.2">
      <c r="G79499" s="12"/>
    </row>
    <row r="79500" spans="7:7" x14ac:dyDescent="0.2">
      <c r="G79500" s="12"/>
    </row>
    <row r="79501" spans="7:7" x14ac:dyDescent="0.2">
      <c r="G79501" s="12"/>
    </row>
    <row r="79502" spans="7:7" x14ac:dyDescent="0.2">
      <c r="G79502" s="12"/>
    </row>
    <row r="79503" spans="7:7" x14ac:dyDescent="0.2">
      <c r="G79503" s="12"/>
    </row>
    <row r="79504" spans="7:7" x14ac:dyDescent="0.2">
      <c r="G79504" s="12"/>
    </row>
    <row r="79505" spans="7:7" x14ac:dyDescent="0.2">
      <c r="G79505" s="12"/>
    </row>
    <row r="79506" spans="7:7" x14ac:dyDescent="0.2">
      <c r="G79506" s="12"/>
    </row>
    <row r="79507" spans="7:7" x14ac:dyDescent="0.2">
      <c r="G79507" s="12"/>
    </row>
    <row r="79508" spans="7:7" x14ac:dyDescent="0.2">
      <c r="G79508" s="12"/>
    </row>
    <row r="79509" spans="7:7" x14ac:dyDescent="0.2">
      <c r="G79509" s="12"/>
    </row>
    <row r="79510" spans="7:7" x14ac:dyDescent="0.2">
      <c r="G79510" s="12"/>
    </row>
    <row r="79511" spans="7:7" x14ac:dyDescent="0.2">
      <c r="G79511" s="12"/>
    </row>
    <row r="79512" spans="7:7" x14ac:dyDescent="0.2">
      <c r="G79512" s="12"/>
    </row>
    <row r="79513" spans="7:7" x14ac:dyDescent="0.2">
      <c r="G79513" s="12"/>
    </row>
    <row r="79514" spans="7:7" x14ac:dyDescent="0.2">
      <c r="G79514" s="12"/>
    </row>
    <row r="79515" spans="7:7" x14ac:dyDescent="0.2">
      <c r="G79515" s="12"/>
    </row>
    <row r="79516" spans="7:7" x14ac:dyDescent="0.2">
      <c r="G79516" s="12"/>
    </row>
    <row r="79517" spans="7:7" x14ac:dyDescent="0.2">
      <c r="G79517" s="12"/>
    </row>
    <row r="79518" spans="7:7" x14ac:dyDescent="0.2">
      <c r="G79518" s="12"/>
    </row>
    <row r="79519" spans="7:7" x14ac:dyDescent="0.2">
      <c r="G79519" s="12"/>
    </row>
    <row r="79520" spans="7:7" x14ac:dyDescent="0.2">
      <c r="G79520" s="12"/>
    </row>
    <row r="79521" spans="7:7" x14ac:dyDescent="0.2">
      <c r="G79521" s="12"/>
    </row>
    <row r="79522" spans="7:7" x14ac:dyDescent="0.2">
      <c r="G79522" s="12"/>
    </row>
    <row r="79523" spans="7:7" x14ac:dyDescent="0.2">
      <c r="G79523" s="12"/>
    </row>
    <row r="79524" spans="7:7" x14ac:dyDescent="0.2">
      <c r="G79524" s="12"/>
    </row>
    <row r="79525" spans="7:7" x14ac:dyDescent="0.2">
      <c r="G79525" s="12"/>
    </row>
    <row r="79526" spans="7:7" x14ac:dyDescent="0.2">
      <c r="G79526" s="12"/>
    </row>
    <row r="79527" spans="7:7" x14ac:dyDescent="0.2">
      <c r="G79527" s="12"/>
    </row>
    <row r="79528" spans="7:7" x14ac:dyDescent="0.2">
      <c r="G79528" s="12"/>
    </row>
    <row r="79529" spans="7:7" x14ac:dyDescent="0.2">
      <c r="G79529" s="12"/>
    </row>
    <row r="79530" spans="7:7" x14ac:dyDescent="0.2">
      <c r="G79530" s="12"/>
    </row>
    <row r="79531" spans="7:7" x14ac:dyDescent="0.2">
      <c r="G79531" s="12"/>
    </row>
    <row r="79532" spans="7:7" x14ac:dyDescent="0.2">
      <c r="G79532" s="12"/>
    </row>
    <row r="79533" spans="7:7" x14ac:dyDescent="0.2">
      <c r="G79533" s="12"/>
    </row>
    <row r="79534" spans="7:7" x14ac:dyDescent="0.2">
      <c r="G79534" s="12"/>
    </row>
    <row r="79535" spans="7:7" x14ac:dyDescent="0.2">
      <c r="G79535" s="12"/>
    </row>
    <row r="79536" spans="7:7" x14ac:dyDescent="0.2">
      <c r="G79536" s="12"/>
    </row>
    <row r="79537" spans="7:7" x14ac:dyDescent="0.2">
      <c r="G79537" s="12"/>
    </row>
    <row r="79538" spans="7:7" x14ac:dyDescent="0.2">
      <c r="G79538" s="12"/>
    </row>
    <row r="79539" spans="7:7" x14ac:dyDescent="0.2">
      <c r="G79539" s="12"/>
    </row>
    <row r="79540" spans="7:7" x14ac:dyDescent="0.2">
      <c r="G79540" s="12"/>
    </row>
    <row r="79541" spans="7:7" x14ac:dyDescent="0.2">
      <c r="G79541" s="12"/>
    </row>
    <row r="79542" spans="7:7" x14ac:dyDescent="0.2">
      <c r="G79542" s="12"/>
    </row>
    <row r="79543" spans="7:7" x14ac:dyDescent="0.2">
      <c r="G79543" s="12"/>
    </row>
    <row r="79544" spans="7:7" x14ac:dyDescent="0.2">
      <c r="G79544" s="12"/>
    </row>
    <row r="79545" spans="7:7" x14ac:dyDescent="0.2">
      <c r="G79545" s="12"/>
    </row>
    <row r="79546" spans="7:7" x14ac:dyDescent="0.2">
      <c r="G79546" s="12"/>
    </row>
    <row r="79547" spans="7:7" x14ac:dyDescent="0.2">
      <c r="G79547" s="12"/>
    </row>
    <row r="79548" spans="7:7" x14ac:dyDescent="0.2">
      <c r="G79548" s="12"/>
    </row>
    <row r="79549" spans="7:7" x14ac:dyDescent="0.2">
      <c r="G79549" s="12"/>
    </row>
    <row r="79550" spans="7:7" x14ac:dyDescent="0.2">
      <c r="G79550" s="12"/>
    </row>
    <row r="79551" spans="7:7" x14ac:dyDescent="0.2">
      <c r="G79551" s="12"/>
    </row>
    <row r="79552" spans="7:7" x14ac:dyDescent="0.2">
      <c r="G79552" s="12"/>
    </row>
    <row r="79553" spans="7:7" x14ac:dyDescent="0.2">
      <c r="G79553" s="12"/>
    </row>
    <row r="79554" spans="7:7" x14ac:dyDescent="0.2">
      <c r="G79554" s="12"/>
    </row>
    <row r="79555" spans="7:7" x14ac:dyDescent="0.2">
      <c r="G79555" s="12"/>
    </row>
    <row r="79556" spans="7:7" x14ac:dyDescent="0.2">
      <c r="G79556" s="12"/>
    </row>
    <row r="79557" spans="7:7" x14ac:dyDescent="0.2">
      <c r="G79557" s="12"/>
    </row>
    <row r="79558" spans="7:7" x14ac:dyDescent="0.2">
      <c r="G79558" s="12"/>
    </row>
    <row r="79559" spans="7:7" x14ac:dyDescent="0.2">
      <c r="G79559" s="12"/>
    </row>
    <row r="79560" spans="7:7" x14ac:dyDescent="0.2">
      <c r="G79560" s="12"/>
    </row>
    <row r="79561" spans="7:7" x14ac:dyDescent="0.2">
      <c r="G79561" s="12"/>
    </row>
    <row r="79562" spans="7:7" x14ac:dyDescent="0.2">
      <c r="G79562" s="12"/>
    </row>
    <row r="79563" spans="7:7" x14ac:dyDescent="0.2">
      <c r="G79563" s="12"/>
    </row>
    <row r="79564" spans="7:7" x14ac:dyDescent="0.2">
      <c r="G79564" s="12"/>
    </row>
    <row r="79565" spans="7:7" x14ac:dyDescent="0.2">
      <c r="G79565" s="12"/>
    </row>
    <row r="79566" spans="7:7" x14ac:dyDescent="0.2">
      <c r="G79566" s="12"/>
    </row>
    <row r="79567" spans="7:7" x14ac:dyDescent="0.2">
      <c r="G79567" s="12"/>
    </row>
    <row r="79568" spans="7:7" x14ac:dyDescent="0.2">
      <c r="G79568" s="12"/>
    </row>
    <row r="79569" spans="7:7" x14ac:dyDescent="0.2">
      <c r="G79569" s="12"/>
    </row>
    <row r="79570" spans="7:7" x14ac:dyDescent="0.2">
      <c r="G79570" s="12"/>
    </row>
    <row r="79571" spans="7:7" x14ac:dyDescent="0.2">
      <c r="G79571" s="12"/>
    </row>
    <row r="79572" spans="7:7" x14ac:dyDescent="0.2">
      <c r="G79572" s="12"/>
    </row>
    <row r="79573" spans="7:7" x14ac:dyDescent="0.2">
      <c r="G79573" s="12"/>
    </row>
    <row r="79574" spans="7:7" x14ac:dyDescent="0.2">
      <c r="G79574" s="12"/>
    </row>
    <row r="79575" spans="7:7" x14ac:dyDescent="0.2">
      <c r="G79575" s="12"/>
    </row>
    <row r="79576" spans="7:7" x14ac:dyDescent="0.2">
      <c r="G79576" s="12"/>
    </row>
    <row r="79577" spans="7:7" x14ac:dyDescent="0.2">
      <c r="G79577" s="12"/>
    </row>
    <row r="79578" spans="7:7" x14ac:dyDescent="0.2">
      <c r="G79578" s="12"/>
    </row>
    <row r="79579" spans="7:7" x14ac:dyDescent="0.2">
      <c r="G79579" s="12"/>
    </row>
    <row r="79580" spans="7:7" x14ac:dyDescent="0.2">
      <c r="G79580" s="12"/>
    </row>
    <row r="79581" spans="7:7" x14ac:dyDescent="0.2">
      <c r="G79581" s="12"/>
    </row>
    <row r="79582" spans="7:7" x14ac:dyDescent="0.2">
      <c r="G79582" s="12"/>
    </row>
    <row r="79583" spans="7:7" x14ac:dyDescent="0.2">
      <c r="G79583" s="12"/>
    </row>
    <row r="79584" spans="7:7" x14ac:dyDescent="0.2">
      <c r="G79584" s="12"/>
    </row>
    <row r="79585" spans="7:7" x14ac:dyDescent="0.2">
      <c r="G79585" s="12"/>
    </row>
    <row r="79586" spans="7:7" x14ac:dyDescent="0.2">
      <c r="G79586" s="12"/>
    </row>
    <row r="79587" spans="7:7" x14ac:dyDescent="0.2">
      <c r="G79587" s="12"/>
    </row>
    <row r="79588" spans="7:7" x14ac:dyDescent="0.2">
      <c r="G79588" s="12"/>
    </row>
    <row r="79589" spans="7:7" x14ac:dyDescent="0.2">
      <c r="G79589" s="12"/>
    </row>
    <row r="79590" spans="7:7" x14ac:dyDescent="0.2">
      <c r="G79590" s="12"/>
    </row>
    <row r="79591" spans="7:7" x14ac:dyDescent="0.2">
      <c r="G79591" s="12"/>
    </row>
    <row r="79592" spans="7:7" x14ac:dyDescent="0.2">
      <c r="G79592" s="12"/>
    </row>
    <row r="79593" spans="7:7" x14ac:dyDescent="0.2">
      <c r="G79593" s="12"/>
    </row>
    <row r="79594" spans="7:7" x14ac:dyDescent="0.2">
      <c r="G79594" s="12"/>
    </row>
    <row r="79595" spans="7:7" x14ac:dyDescent="0.2">
      <c r="G79595" s="12"/>
    </row>
    <row r="79596" spans="7:7" x14ac:dyDescent="0.2">
      <c r="G79596" s="12"/>
    </row>
    <row r="79597" spans="7:7" x14ac:dyDescent="0.2">
      <c r="G79597" s="12"/>
    </row>
    <row r="79598" spans="7:7" x14ac:dyDescent="0.2">
      <c r="G79598" s="12"/>
    </row>
    <row r="79599" spans="7:7" x14ac:dyDescent="0.2">
      <c r="G79599" s="12"/>
    </row>
    <row r="79600" spans="7:7" x14ac:dyDescent="0.2">
      <c r="G79600" s="12"/>
    </row>
    <row r="79601" spans="7:7" x14ac:dyDescent="0.2">
      <c r="G79601" s="12"/>
    </row>
    <row r="79602" spans="7:7" x14ac:dyDescent="0.2">
      <c r="G79602" s="12"/>
    </row>
    <row r="79603" spans="7:7" x14ac:dyDescent="0.2">
      <c r="G79603" s="12"/>
    </row>
    <row r="79604" spans="7:7" x14ac:dyDescent="0.2">
      <c r="G79604" s="12"/>
    </row>
    <row r="79605" spans="7:7" x14ac:dyDescent="0.2">
      <c r="G79605" s="12"/>
    </row>
    <row r="79606" spans="7:7" x14ac:dyDescent="0.2">
      <c r="G79606" s="12"/>
    </row>
    <row r="79607" spans="7:7" x14ac:dyDescent="0.2">
      <c r="G79607" s="12"/>
    </row>
    <row r="79608" spans="7:7" x14ac:dyDescent="0.2">
      <c r="G79608" s="12"/>
    </row>
    <row r="79609" spans="7:7" x14ac:dyDescent="0.2">
      <c r="G79609" s="12"/>
    </row>
    <row r="79610" spans="7:7" x14ac:dyDescent="0.2">
      <c r="G79610" s="12"/>
    </row>
    <row r="79611" spans="7:7" x14ac:dyDescent="0.2">
      <c r="G79611" s="12"/>
    </row>
    <row r="79612" spans="7:7" x14ac:dyDescent="0.2">
      <c r="G79612" s="12"/>
    </row>
    <row r="79613" spans="7:7" x14ac:dyDescent="0.2">
      <c r="G79613" s="12"/>
    </row>
    <row r="79614" spans="7:7" x14ac:dyDescent="0.2">
      <c r="G79614" s="12"/>
    </row>
    <row r="79615" spans="7:7" x14ac:dyDescent="0.2">
      <c r="G79615" s="12"/>
    </row>
    <row r="79616" spans="7:7" x14ac:dyDescent="0.2">
      <c r="G79616" s="12"/>
    </row>
    <row r="79617" spans="7:7" x14ac:dyDescent="0.2">
      <c r="G79617" s="12"/>
    </row>
    <row r="79618" spans="7:7" x14ac:dyDescent="0.2">
      <c r="G79618" s="12"/>
    </row>
    <row r="79619" spans="7:7" x14ac:dyDescent="0.2">
      <c r="G79619" s="12"/>
    </row>
    <row r="79620" spans="7:7" x14ac:dyDescent="0.2">
      <c r="G79620" s="12"/>
    </row>
    <row r="79621" spans="7:7" x14ac:dyDescent="0.2">
      <c r="G79621" s="12"/>
    </row>
    <row r="79622" spans="7:7" x14ac:dyDescent="0.2">
      <c r="G79622" s="12"/>
    </row>
    <row r="79623" spans="7:7" x14ac:dyDescent="0.2">
      <c r="G79623" s="12"/>
    </row>
    <row r="79624" spans="7:7" x14ac:dyDescent="0.2">
      <c r="G79624" s="12"/>
    </row>
    <row r="79625" spans="7:7" x14ac:dyDescent="0.2">
      <c r="G79625" s="12"/>
    </row>
    <row r="79626" spans="7:7" x14ac:dyDescent="0.2">
      <c r="G79626" s="12"/>
    </row>
    <row r="79627" spans="7:7" x14ac:dyDescent="0.2">
      <c r="G79627" s="12"/>
    </row>
    <row r="79628" spans="7:7" x14ac:dyDescent="0.2">
      <c r="G79628" s="12"/>
    </row>
    <row r="79629" spans="7:7" x14ac:dyDescent="0.2">
      <c r="G79629" s="12"/>
    </row>
    <row r="79630" spans="7:7" x14ac:dyDescent="0.2">
      <c r="G79630" s="12"/>
    </row>
    <row r="79631" spans="7:7" x14ac:dyDescent="0.2">
      <c r="G79631" s="12"/>
    </row>
    <row r="79632" spans="7:7" x14ac:dyDescent="0.2">
      <c r="G79632" s="12"/>
    </row>
    <row r="79633" spans="7:7" x14ac:dyDescent="0.2">
      <c r="G79633" s="12"/>
    </row>
    <row r="79634" spans="7:7" x14ac:dyDescent="0.2">
      <c r="G79634" s="12"/>
    </row>
    <row r="79635" spans="7:7" x14ac:dyDescent="0.2">
      <c r="G79635" s="12"/>
    </row>
    <row r="79636" spans="7:7" x14ac:dyDescent="0.2">
      <c r="G79636" s="12"/>
    </row>
    <row r="79637" spans="7:7" x14ac:dyDescent="0.2">
      <c r="G79637" s="12"/>
    </row>
    <row r="79638" spans="7:7" x14ac:dyDescent="0.2">
      <c r="G79638" s="12"/>
    </row>
    <row r="79639" spans="7:7" x14ac:dyDescent="0.2">
      <c r="G79639" s="12"/>
    </row>
    <row r="79640" spans="7:7" x14ac:dyDescent="0.2">
      <c r="G79640" s="12"/>
    </row>
    <row r="79641" spans="7:7" x14ac:dyDescent="0.2">
      <c r="G79641" s="12"/>
    </row>
    <row r="79642" spans="7:7" x14ac:dyDescent="0.2">
      <c r="G79642" s="12"/>
    </row>
    <row r="79643" spans="7:7" x14ac:dyDescent="0.2">
      <c r="G79643" s="12"/>
    </row>
    <row r="79644" spans="7:7" x14ac:dyDescent="0.2">
      <c r="G79644" s="12"/>
    </row>
    <row r="79645" spans="7:7" x14ac:dyDescent="0.2">
      <c r="G79645" s="12"/>
    </row>
    <row r="79646" spans="7:7" x14ac:dyDescent="0.2">
      <c r="G79646" s="12"/>
    </row>
    <row r="79647" spans="7:7" x14ac:dyDescent="0.2">
      <c r="G79647" s="12"/>
    </row>
    <row r="79648" spans="7:7" x14ac:dyDescent="0.2">
      <c r="G79648" s="12"/>
    </row>
    <row r="79649" spans="7:7" x14ac:dyDescent="0.2">
      <c r="G79649" s="12"/>
    </row>
    <row r="79650" spans="7:7" x14ac:dyDescent="0.2">
      <c r="G79650" s="12"/>
    </row>
    <row r="79651" spans="7:7" x14ac:dyDescent="0.2">
      <c r="G79651" s="12"/>
    </row>
    <row r="79652" spans="7:7" x14ac:dyDescent="0.2">
      <c r="G79652" s="12"/>
    </row>
    <row r="79653" spans="7:7" x14ac:dyDescent="0.2">
      <c r="G79653" s="12"/>
    </row>
    <row r="79654" spans="7:7" x14ac:dyDescent="0.2">
      <c r="G79654" s="12"/>
    </row>
    <row r="79655" spans="7:7" x14ac:dyDescent="0.2">
      <c r="G79655" s="12"/>
    </row>
    <row r="79656" spans="7:7" x14ac:dyDescent="0.2">
      <c r="G79656" s="12"/>
    </row>
    <row r="79657" spans="7:7" x14ac:dyDescent="0.2">
      <c r="G79657" s="12"/>
    </row>
    <row r="79658" spans="7:7" x14ac:dyDescent="0.2">
      <c r="G79658" s="12"/>
    </row>
    <row r="79659" spans="7:7" x14ac:dyDescent="0.2">
      <c r="G79659" s="12"/>
    </row>
    <row r="79660" spans="7:7" x14ac:dyDescent="0.2">
      <c r="G79660" s="12"/>
    </row>
    <row r="79661" spans="7:7" x14ac:dyDescent="0.2">
      <c r="G79661" s="12"/>
    </row>
    <row r="79662" spans="7:7" x14ac:dyDescent="0.2">
      <c r="G79662" s="12"/>
    </row>
    <row r="79663" spans="7:7" x14ac:dyDescent="0.2">
      <c r="G79663" s="12"/>
    </row>
    <row r="79664" spans="7:7" x14ac:dyDescent="0.2">
      <c r="G79664" s="12"/>
    </row>
    <row r="79665" spans="7:7" x14ac:dyDescent="0.2">
      <c r="G79665" s="12"/>
    </row>
    <row r="79666" spans="7:7" x14ac:dyDescent="0.2">
      <c r="G79666" s="12"/>
    </row>
    <row r="79667" spans="7:7" x14ac:dyDescent="0.2">
      <c r="G79667" s="12"/>
    </row>
    <row r="79668" spans="7:7" x14ac:dyDescent="0.2">
      <c r="G79668" s="12"/>
    </row>
    <row r="79669" spans="7:7" x14ac:dyDescent="0.2">
      <c r="G79669" s="12"/>
    </row>
    <row r="79670" spans="7:7" x14ac:dyDescent="0.2">
      <c r="G79670" s="12"/>
    </row>
    <row r="79671" spans="7:7" x14ac:dyDescent="0.2">
      <c r="G79671" s="12"/>
    </row>
    <row r="79672" spans="7:7" x14ac:dyDescent="0.2">
      <c r="G79672" s="12"/>
    </row>
    <row r="79673" spans="7:7" x14ac:dyDescent="0.2">
      <c r="G79673" s="12"/>
    </row>
    <row r="79674" spans="7:7" x14ac:dyDescent="0.2">
      <c r="G79674" s="12"/>
    </row>
    <row r="79675" spans="7:7" x14ac:dyDescent="0.2">
      <c r="G79675" s="12"/>
    </row>
    <row r="79676" spans="7:7" x14ac:dyDescent="0.2">
      <c r="G79676" s="12"/>
    </row>
    <row r="79677" spans="7:7" x14ac:dyDescent="0.2">
      <c r="G79677" s="12"/>
    </row>
    <row r="79678" spans="7:7" x14ac:dyDescent="0.2">
      <c r="G79678" s="12"/>
    </row>
    <row r="79679" spans="7:7" x14ac:dyDescent="0.2">
      <c r="G79679" s="12"/>
    </row>
    <row r="79680" spans="7:7" x14ac:dyDescent="0.2">
      <c r="G79680" s="12"/>
    </row>
    <row r="79681" spans="7:7" x14ac:dyDescent="0.2">
      <c r="G79681" s="12"/>
    </row>
    <row r="79682" spans="7:7" x14ac:dyDescent="0.2">
      <c r="G79682" s="12"/>
    </row>
    <row r="79683" spans="7:7" x14ac:dyDescent="0.2">
      <c r="G79683" s="12"/>
    </row>
    <row r="79684" spans="7:7" x14ac:dyDescent="0.2">
      <c r="G79684" s="12"/>
    </row>
    <row r="79685" spans="7:7" x14ac:dyDescent="0.2">
      <c r="G79685" s="12"/>
    </row>
    <row r="79686" spans="7:7" x14ac:dyDescent="0.2">
      <c r="G79686" s="12"/>
    </row>
    <row r="79687" spans="7:7" x14ac:dyDescent="0.2">
      <c r="G79687" s="12"/>
    </row>
    <row r="79688" spans="7:7" x14ac:dyDescent="0.2">
      <c r="G79688" s="12"/>
    </row>
    <row r="79689" spans="7:7" x14ac:dyDescent="0.2">
      <c r="G79689" s="12"/>
    </row>
    <row r="79690" spans="7:7" x14ac:dyDescent="0.2">
      <c r="G79690" s="12"/>
    </row>
    <row r="79691" spans="7:7" x14ac:dyDescent="0.2">
      <c r="G79691" s="12"/>
    </row>
    <row r="79692" spans="7:7" x14ac:dyDescent="0.2">
      <c r="G79692" s="12"/>
    </row>
    <row r="79693" spans="7:7" x14ac:dyDescent="0.2">
      <c r="G79693" s="12"/>
    </row>
    <row r="79694" spans="7:7" x14ac:dyDescent="0.2">
      <c r="G79694" s="12"/>
    </row>
    <row r="79695" spans="7:7" x14ac:dyDescent="0.2">
      <c r="G79695" s="12"/>
    </row>
    <row r="79696" spans="7:7" x14ac:dyDescent="0.2">
      <c r="G79696" s="12"/>
    </row>
    <row r="79697" spans="7:7" x14ac:dyDescent="0.2">
      <c r="G79697" s="12"/>
    </row>
    <row r="79698" spans="7:7" x14ac:dyDescent="0.2">
      <c r="G79698" s="12"/>
    </row>
    <row r="79699" spans="7:7" x14ac:dyDescent="0.2">
      <c r="G79699" s="12"/>
    </row>
    <row r="79700" spans="7:7" x14ac:dyDescent="0.2">
      <c r="G79700" s="12"/>
    </row>
    <row r="79701" spans="7:7" x14ac:dyDescent="0.2">
      <c r="G79701" s="12"/>
    </row>
    <row r="79702" spans="7:7" x14ac:dyDescent="0.2">
      <c r="G79702" s="12"/>
    </row>
    <row r="79703" spans="7:7" x14ac:dyDescent="0.2">
      <c r="G79703" s="12"/>
    </row>
    <row r="79704" spans="7:7" x14ac:dyDescent="0.2">
      <c r="G79704" s="12"/>
    </row>
    <row r="79705" spans="7:7" x14ac:dyDescent="0.2">
      <c r="G79705" s="12"/>
    </row>
    <row r="79706" spans="7:7" x14ac:dyDescent="0.2">
      <c r="G79706" s="12"/>
    </row>
    <row r="79707" spans="7:7" x14ac:dyDescent="0.2">
      <c r="G79707" s="12"/>
    </row>
    <row r="79708" spans="7:7" x14ac:dyDescent="0.2">
      <c r="G79708" s="12"/>
    </row>
    <row r="79709" spans="7:7" x14ac:dyDescent="0.2">
      <c r="G79709" s="12"/>
    </row>
    <row r="79710" spans="7:7" x14ac:dyDescent="0.2">
      <c r="G79710" s="12"/>
    </row>
    <row r="79711" spans="7:7" x14ac:dyDescent="0.2">
      <c r="G79711" s="12"/>
    </row>
    <row r="79712" spans="7:7" x14ac:dyDescent="0.2">
      <c r="G79712" s="12"/>
    </row>
    <row r="79713" spans="7:7" x14ac:dyDescent="0.2">
      <c r="G79713" s="12"/>
    </row>
    <row r="79714" spans="7:7" x14ac:dyDescent="0.2">
      <c r="G79714" s="12"/>
    </row>
    <row r="79715" spans="7:7" x14ac:dyDescent="0.2">
      <c r="G79715" s="12"/>
    </row>
    <row r="79716" spans="7:7" x14ac:dyDescent="0.2">
      <c r="G79716" s="12"/>
    </row>
    <row r="79717" spans="7:7" x14ac:dyDescent="0.2">
      <c r="G79717" s="12"/>
    </row>
    <row r="79718" spans="7:7" x14ac:dyDescent="0.2">
      <c r="G79718" s="12"/>
    </row>
    <row r="79719" spans="7:7" x14ac:dyDescent="0.2">
      <c r="G79719" s="12"/>
    </row>
    <row r="79720" spans="7:7" x14ac:dyDescent="0.2">
      <c r="G79720" s="12"/>
    </row>
    <row r="79721" spans="7:7" x14ac:dyDescent="0.2">
      <c r="G79721" s="12"/>
    </row>
    <row r="79722" spans="7:7" x14ac:dyDescent="0.2">
      <c r="G79722" s="12"/>
    </row>
    <row r="79723" spans="7:7" x14ac:dyDescent="0.2">
      <c r="G79723" s="12"/>
    </row>
    <row r="79724" spans="7:7" x14ac:dyDescent="0.2">
      <c r="G79724" s="12"/>
    </row>
    <row r="79725" spans="7:7" x14ac:dyDescent="0.2">
      <c r="G79725" s="12"/>
    </row>
    <row r="79726" spans="7:7" x14ac:dyDescent="0.2">
      <c r="G79726" s="12"/>
    </row>
    <row r="79727" spans="7:7" x14ac:dyDescent="0.2">
      <c r="G79727" s="12"/>
    </row>
    <row r="79728" spans="7:7" x14ac:dyDescent="0.2">
      <c r="G79728" s="12"/>
    </row>
    <row r="79729" spans="7:7" x14ac:dyDescent="0.2">
      <c r="G79729" s="12"/>
    </row>
    <row r="79730" spans="7:7" x14ac:dyDescent="0.2">
      <c r="G79730" s="12"/>
    </row>
    <row r="79731" spans="7:7" x14ac:dyDescent="0.2">
      <c r="G79731" s="12"/>
    </row>
    <row r="79732" spans="7:7" x14ac:dyDescent="0.2">
      <c r="G79732" s="12"/>
    </row>
    <row r="79733" spans="7:7" x14ac:dyDescent="0.2">
      <c r="G79733" s="12"/>
    </row>
    <row r="79734" spans="7:7" x14ac:dyDescent="0.2">
      <c r="G79734" s="12"/>
    </row>
    <row r="79735" spans="7:7" x14ac:dyDescent="0.2">
      <c r="G79735" s="12"/>
    </row>
    <row r="79736" spans="7:7" x14ac:dyDescent="0.2">
      <c r="G79736" s="12"/>
    </row>
    <row r="79737" spans="7:7" x14ac:dyDescent="0.2">
      <c r="G79737" s="12"/>
    </row>
    <row r="79738" spans="7:7" x14ac:dyDescent="0.2">
      <c r="G79738" s="12"/>
    </row>
    <row r="79739" spans="7:7" x14ac:dyDescent="0.2">
      <c r="G79739" s="12"/>
    </row>
    <row r="79740" spans="7:7" x14ac:dyDescent="0.2">
      <c r="G79740" s="12"/>
    </row>
    <row r="79741" spans="7:7" x14ac:dyDescent="0.2">
      <c r="G79741" s="12"/>
    </row>
    <row r="79742" spans="7:7" x14ac:dyDescent="0.2">
      <c r="G79742" s="12"/>
    </row>
    <row r="79743" spans="7:7" x14ac:dyDescent="0.2">
      <c r="G79743" s="12"/>
    </row>
    <row r="79744" spans="7:7" x14ac:dyDescent="0.2">
      <c r="G79744" s="12"/>
    </row>
    <row r="79745" spans="7:7" x14ac:dyDescent="0.2">
      <c r="G79745" s="12"/>
    </row>
    <row r="79746" spans="7:7" x14ac:dyDescent="0.2">
      <c r="G79746" s="12"/>
    </row>
    <row r="79747" spans="7:7" x14ac:dyDescent="0.2">
      <c r="G79747" s="12"/>
    </row>
    <row r="79748" spans="7:7" x14ac:dyDescent="0.2">
      <c r="G79748" s="12"/>
    </row>
    <row r="79749" spans="7:7" x14ac:dyDescent="0.2">
      <c r="G79749" s="12"/>
    </row>
    <row r="79750" spans="7:7" x14ac:dyDescent="0.2">
      <c r="G79750" s="12"/>
    </row>
    <row r="79751" spans="7:7" x14ac:dyDescent="0.2">
      <c r="G79751" s="12"/>
    </row>
    <row r="79752" spans="7:7" x14ac:dyDescent="0.2">
      <c r="G79752" s="12"/>
    </row>
    <row r="79753" spans="7:7" x14ac:dyDescent="0.2">
      <c r="G79753" s="12"/>
    </row>
    <row r="79754" spans="7:7" x14ac:dyDescent="0.2">
      <c r="G79754" s="12"/>
    </row>
    <row r="79755" spans="7:7" x14ac:dyDescent="0.2">
      <c r="G79755" s="12"/>
    </row>
    <row r="79756" spans="7:7" x14ac:dyDescent="0.2">
      <c r="G79756" s="12"/>
    </row>
    <row r="79757" spans="7:7" x14ac:dyDescent="0.2">
      <c r="G79757" s="12"/>
    </row>
    <row r="79758" spans="7:7" x14ac:dyDescent="0.2">
      <c r="G79758" s="12"/>
    </row>
    <row r="79759" spans="7:7" x14ac:dyDescent="0.2">
      <c r="G79759" s="12"/>
    </row>
    <row r="79760" spans="7:7" x14ac:dyDescent="0.2">
      <c r="G79760" s="12"/>
    </row>
    <row r="79761" spans="7:7" x14ac:dyDescent="0.2">
      <c r="G79761" s="12"/>
    </row>
    <row r="79762" spans="7:7" x14ac:dyDescent="0.2">
      <c r="G79762" s="12"/>
    </row>
    <row r="79763" spans="7:7" x14ac:dyDescent="0.2">
      <c r="G79763" s="12"/>
    </row>
    <row r="79764" spans="7:7" x14ac:dyDescent="0.2">
      <c r="G79764" s="12"/>
    </row>
    <row r="79765" spans="7:7" x14ac:dyDescent="0.2">
      <c r="G79765" s="12"/>
    </row>
    <row r="79766" spans="7:7" x14ac:dyDescent="0.2">
      <c r="G79766" s="12"/>
    </row>
    <row r="79767" spans="7:7" x14ac:dyDescent="0.2">
      <c r="G79767" s="12"/>
    </row>
    <row r="79768" spans="7:7" x14ac:dyDescent="0.2">
      <c r="G79768" s="12"/>
    </row>
    <row r="79769" spans="7:7" x14ac:dyDescent="0.2">
      <c r="G79769" s="12"/>
    </row>
    <row r="79770" spans="7:7" x14ac:dyDescent="0.2">
      <c r="G79770" s="12"/>
    </row>
    <row r="79771" spans="7:7" x14ac:dyDescent="0.2">
      <c r="G79771" s="12"/>
    </row>
    <row r="79772" spans="7:7" x14ac:dyDescent="0.2">
      <c r="G79772" s="12"/>
    </row>
    <row r="79773" spans="7:7" x14ac:dyDescent="0.2">
      <c r="G79773" s="12"/>
    </row>
    <row r="79774" spans="7:7" x14ac:dyDescent="0.2">
      <c r="G79774" s="12"/>
    </row>
    <row r="79775" spans="7:7" x14ac:dyDescent="0.2">
      <c r="G79775" s="12"/>
    </row>
    <row r="79776" spans="7:7" x14ac:dyDescent="0.2">
      <c r="G79776" s="12"/>
    </row>
    <row r="79777" spans="7:7" x14ac:dyDescent="0.2">
      <c r="G79777" s="12"/>
    </row>
    <row r="79778" spans="7:7" x14ac:dyDescent="0.2">
      <c r="G79778" s="12"/>
    </row>
    <row r="79779" spans="7:7" x14ac:dyDescent="0.2">
      <c r="G79779" s="12"/>
    </row>
    <row r="79780" spans="7:7" x14ac:dyDescent="0.2">
      <c r="G79780" s="12"/>
    </row>
    <row r="79781" spans="7:7" x14ac:dyDescent="0.2">
      <c r="G79781" s="12"/>
    </row>
    <row r="79782" spans="7:7" x14ac:dyDescent="0.2">
      <c r="G79782" s="12"/>
    </row>
    <row r="79783" spans="7:7" x14ac:dyDescent="0.2">
      <c r="G79783" s="12"/>
    </row>
    <row r="79784" spans="7:7" x14ac:dyDescent="0.2">
      <c r="G79784" s="12"/>
    </row>
    <row r="79785" spans="7:7" x14ac:dyDescent="0.2">
      <c r="G79785" s="12"/>
    </row>
    <row r="79786" spans="7:7" x14ac:dyDescent="0.2">
      <c r="G79786" s="12"/>
    </row>
    <row r="79787" spans="7:7" x14ac:dyDescent="0.2">
      <c r="G79787" s="12"/>
    </row>
    <row r="79788" spans="7:7" x14ac:dyDescent="0.2">
      <c r="G79788" s="12"/>
    </row>
    <row r="79789" spans="7:7" x14ac:dyDescent="0.2">
      <c r="G79789" s="12"/>
    </row>
    <row r="79790" spans="7:7" x14ac:dyDescent="0.2">
      <c r="G79790" s="12"/>
    </row>
    <row r="79791" spans="7:7" x14ac:dyDescent="0.2">
      <c r="G79791" s="12"/>
    </row>
    <row r="79792" spans="7:7" x14ac:dyDescent="0.2">
      <c r="G79792" s="12"/>
    </row>
    <row r="79793" spans="7:7" x14ac:dyDescent="0.2">
      <c r="G79793" s="12"/>
    </row>
    <row r="79794" spans="7:7" x14ac:dyDescent="0.2">
      <c r="G79794" s="12"/>
    </row>
    <row r="79795" spans="7:7" x14ac:dyDescent="0.2">
      <c r="G79795" s="12"/>
    </row>
    <row r="79796" spans="7:7" x14ac:dyDescent="0.2">
      <c r="G79796" s="12"/>
    </row>
    <row r="79797" spans="7:7" x14ac:dyDescent="0.2">
      <c r="G79797" s="12"/>
    </row>
    <row r="79798" spans="7:7" x14ac:dyDescent="0.2">
      <c r="G79798" s="12"/>
    </row>
    <row r="79799" spans="7:7" x14ac:dyDescent="0.2">
      <c r="G79799" s="12"/>
    </row>
    <row r="79800" spans="7:7" x14ac:dyDescent="0.2">
      <c r="G79800" s="12"/>
    </row>
    <row r="79801" spans="7:7" x14ac:dyDescent="0.2">
      <c r="G79801" s="12"/>
    </row>
    <row r="79802" spans="7:7" x14ac:dyDescent="0.2">
      <c r="G79802" s="12"/>
    </row>
    <row r="79803" spans="7:7" x14ac:dyDescent="0.2">
      <c r="G79803" s="12"/>
    </row>
    <row r="79804" spans="7:7" x14ac:dyDescent="0.2">
      <c r="G79804" s="12"/>
    </row>
    <row r="79805" spans="7:7" x14ac:dyDescent="0.2">
      <c r="G79805" s="12"/>
    </row>
    <row r="79806" spans="7:7" x14ac:dyDescent="0.2">
      <c r="G79806" s="12"/>
    </row>
    <row r="79807" spans="7:7" x14ac:dyDescent="0.2">
      <c r="G79807" s="12"/>
    </row>
    <row r="79808" spans="7:7" x14ac:dyDescent="0.2">
      <c r="G79808" s="12"/>
    </row>
    <row r="79809" spans="7:7" x14ac:dyDescent="0.2">
      <c r="G79809" s="12"/>
    </row>
    <row r="79810" spans="7:7" x14ac:dyDescent="0.2">
      <c r="G79810" s="12"/>
    </row>
    <row r="79811" spans="7:7" x14ac:dyDescent="0.2">
      <c r="G79811" s="12"/>
    </row>
    <row r="79812" spans="7:7" x14ac:dyDescent="0.2">
      <c r="G79812" s="12"/>
    </row>
    <row r="79813" spans="7:7" x14ac:dyDescent="0.2">
      <c r="G79813" s="12"/>
    </row>
    <row r="79814" spans="7:7" x14ac:dyDescent="0.2">
      <c r="G79814" s="12"/>
    </row>
    <row r="79815" spans="7:7" x14ac:dyDescent="0.2">
      <c r="G79815" s="12"/>
    </row>
    <row r="79816" spans="7:7" x14ac:dyDescent="0.2">
      <c r="G79816" s="12"/>
    </row>
    <row r="79817" spans="7:7" x14ac:dyDescent="0.2">
      <c r="G79817" s="12"/>
    </row>
    <row r="79818" spans="7:7" x14ac:dyDescent="0.2">
      <c r="G79818" s="12"/>
    </row>
    <row r="79819" spans="7:7" x14ac:dyDescent="0.2">
      <c r="G79819" s="12"/>
    </row>
    <row r="79820" spans="7:7" x14ac:dyDescent="0.2">
      <c r="G79820" s="12"/>
    </row>
    <row r="79821" spans="7:7" x14ac:dyDescent="0.2">
      <c r="G79821" s="12"/>
    </row>
    <row r="79822" spans="7:7" x14ac:dyDescent="0.2">
      <c r="G79822" s="12"/>
    </row>
    <row r="79823" spans="7:7" x14ac:dyDescent="0.2">
      <c r="G79823" s="12"/>
    </row>
    <row r="79824" spans="7:7" x14ac:dyDescent="0.2">
      <c r="G79824" s="12"/>
    </row>
    <row r="79825" spans="7:7" x14ac:dyDescent="0.2">
      <c r="G79825" s="12"/>
    </row>
    <row r="79826" spans="7:7" x14ac:dyDescent="0.2">
      <c r="G79826" s="12"/>
    </row>
    <row r="79827" spans="7:7" x14ac:dyDescent="0.2">
      <c r="G79827" s="12"/>
    </row>
    <row r="79828" spans="7:7" x14ac:dyDescent="0.2">
      <c r="G79828" s="12"/>
    </row>
    <row r="79829" spans="7:7" x14ac:dyDescent="0.2">
      <c r="G79829" s="12"/>
    </row>
    <row r="79830" spans="7:7" x14ac:dyDescent="0.2">
      <c r="G79830" s="12"/>
    </row>
    <row r="79831" spans="7:7" x14ac:dyDescent="0.2">
      <c r="G79831" s="12"/>
    </row>
    <row r="79832" spans="7:7" x14ac:dyDescent="0.2">
      <c r="G79832" s="12"/>
    </row>
    <row r="79833" spans="7:7" x14ac:dyDescent="0.2">
      <c r="G79833" s="12"/>
    </row>
    <row r="79834" spans="7:7" x14ac:dyDescent="0.2">
      <c r="G79834" s="12"/>
    </row>
    <row r="79835" spans="7:7" x14ac:dyDescent="0.2">
      <c r="G79835" s="12"/>
    </row>
    <row r="79836" spans="7:7" x14ac:dyDescent="0.2">
      <c r="G79836" s="12"/>
    </row>
    <row r="79837" spans="7:7" x14ac:dyDescent="0.2">
      <c r="G79837" s="12"/>
    </row>
    <row r="79838" spans="7:7" x14ac:dyDescent="0.2">
      <c r="G79838" s="12"/>
    </row>
    <row r="79839" spans="7:7" x14ac:dyDescent="0.2">
      <c r="G79839" s="12"/>
    </row>
    <row r="79840" spans="7:7" x14ac:dyDescent="0.2">
      <c r="G79840" s="12"/>
    </row>
    <row r="79841" spans="7:7" x14ac:dyDescent="0.2">
      <c r="G79841" s="12"/>
    </row>
    <row r="79842" spans="7:7" x14ac:dyDescent="0.2">
      <c r="G79842" s="12"/>
    </row>
    <row r="79843" spans="7:7" x14ac:dyDescent="0.2">
      <c r="G79843" s="12"/>
    </row>
    <row r="79844" spans="7:7" x14ac:dyDescent="0.2">
      <c r="G79844" s="12"/>
    </row>
    <row r="79845" spans="7:7" x14ac:dyDescent="0.2">
      <c r="G79845" s="12"/>
    </row>
    <row r="79846" spans="7:7" x14ac:dyDescent="0.2">
      <c r="G79846" s="12"/>
    </row>
    <row r="79847" spans="7:7" x14ac:dyDescent="0.2">
      <c r="G79847" s="12"/>
    </row>
    <row r="79848" spans="7:7" x14ac:dyDescent="0.2">
      <c r="G79848" s="12"/>
    </row>
    <row r="79849" spans="7:7" x14ac:dyDescent="0.2">
      <c r="G79849" s="12"/>
    </row>
    <row r="79850" spans="7:7" x14ac:dyDescent="0.2">
      <c r="G79850" s="12"/>
    </row>
    <row r="79851" spans="7:7" x14ac:dyDescent="0.2">
      <c r="G79851" s="12"/>
    </row>
    <row r="79852" spans="7:7" x14ac:dyDescent="0.2">
      <c r="G79852" s="12"/>
    </row>
    <row r="79853" spans="7:7" x14ac:dyDescent="0.2">
      <c r="G79853" s="12"/>
    </row>
    <row r="79854" spans="7:7" x14ac:dyDescent="0.2">
      <c r="G79854" s="12"/>
    </row>
    <row r="79855" spans="7:7" x14ac:dyDescent="0.2">
      <c r="G79855" s="12"/>
    </row>
    <row r="79856" spans="7:7" x14ac:dyDescent="0.2">
      <c r="G79856" s="12"/>
    </row>
    <row r="79857" spans="7:7" x14ac:dyDescent="0.2">
      <c r="G79857" s="12"/>
    </row>
    <row r="79858" spans="7:7" x14ac:dyDescent="0.2">
      <c r="G79858" s="12"/>
    </row>
    <row r="79859" spans="7:7" x14ac:dyDescent="0.2">
      <c r="G79859" s="12"/>
    </row>
    <row r="79860" spans="7:7" x14ac:dyDescent="0.2">
      <c r="G79860" s="12"/>
    </row>
    <row r="79861" spans="7:7" x14ac:dyDescent="0.2">
      <c r="G79861" s="12"/>
    </row>
    <row r="79862" spans="7:7" x14ac:dyDescent="0.2">
      <c r="G79862" s="12"/>
    </row>
    <row r="79863" spans="7:7" x14ac:dyDescent="0.2">
      <c r="G79863" s="12"/>
    </row>
    <row r="79864" spans="7:7" x14ac:dyDescent="0.2">
      <c r="G79864" s="12"/>
    </row>
    <row r="79865" spans="7:7" x14ac:dyDescent="0.2">
      <c r="G79865" s="12"/>
    </row>
    <row r="79866" spans="7:7" x14ac:dyDescent="0.2">
      <c r="G79866" s="12"/>
    </row>
    <row r="79867" spans="7:7" x14ac:dyDescent="0.2">
      <c r="G79867" s="12"/>
    </row>
    <row r="79868" spans="7:7" x14ac:dyDescent="0.2">
      <c r="G79868" s="12"/>
    </row>
    <row r="79869" spans="7:7" x14ac:dyDescent="0.2">
      <c r="G79869" s="12"/>
    </row>
    <row r="79870" spans="7:7" x14ac:dyDescent="0.2">
      <c r="G79870" s="12"/>
    </row>
    <row r="79871" spans="7:7" x14ac:dyDescent="0.2">
      <c r="G79871" s="12"/>
    </row>
    <row r="79872" spans="7:7" x14ac:dyDescent="0.2">
      <c r="G79872" s="12"/>
    </row>
    <row r="79873" spans="7:7" x14ac:dyDescent="0.2">
      <c r="G79873" s="12"/>
    </row>
    <row r="79874" spans="7:7" x14ac:dyDescent="0.2">
      <c r="G79874" s="12"/>
    </row>
    <row r="79875" spans="7:7" x14ac:dyDescent="0.2">
      <c r="G79875" s="12"/>
    </row>
    <row r="79876" spans="7:7" x14ac:dyDescent="0.2">
      <c r="G79876" s="12"/>
    </row>
    <row r="79877" spans="7:7" x14ac:dyDescent="0.2">
      <c r="G79877" s="12"/>
    </row>
    <row r="79878" spans="7:7" x14ac:dyDescent="0.2">
      <c r="G79878" s="12"/>
    </row>
    <row r="79879" spans="7:7" x14ac:dyDescent="0.2">
      <c r="G79879" s="12"/>
    </row>
    <row r="79880" spans="7:7" x14ac:dyDescent="0.2">
      <c r="G79880" s="12"/>
    </row>
    <row r="79881" spans="7:7" x14ac:dyDescent="0.2">
      <c r="G79881" s="12"/>
    </row>
    <row r="79882" spans="7:7" x14ac:dyDescent="0.2">
      <c r="G79882" s="12"/>
    </row>
    <row r="79883" spans="7:7" x14ac:dyDescent="0.2">
      <c r="G79883" s="12"/>
    </row>
    <row r="79884" spans="7:7" x14ac:dyDescent="0.2">
      <c r="G79884" s="12"/>
    </row>
    <row r="79885" spans="7:7" x14ac:dyDescent="0.2">
      <c r="G79885" s="12"/>
    </row>
    <row r="79886" spans="7:7" x14ac:dyDescent="0.2">
      <c r="G79886" s="12"/>
    </row>
    <row r="79887" spans="7:7" x14ac:dyDescent="0.2">
      <c r="G79887" s="12"/>
    </row>
    <row r="79888" spans="7:7" x14ac:dyDescent="0.2">
      <c r="G79888" s="12"/>
    </row>
    <row r="79889" spans="7:7" x14ac:dyDescent="0.2">
      <c r="G79889" s="12"/>
    </row>
    <row r="79890" spans="7:7" x14ac:dyDescent="0.2">
      <c r="G79890" s="12"/>
    </row>
    <row r="79891" spans="7:7" x14ac:dyDescent="0.2">
      <c r="G79891" s="12"/>
    </row>
    <row r="79892" spans="7:7" x14ac:dyDescent="0.2">
      <c r="G79892" s="12"/>
    </row>
    <row r="79893" spans="7:7" x14ac:dyDescent="0.2">
      <c r="G79893" s="12"/>
    </row>
    <row r="79894" spans="7:7" x14ac:dyDescent="0.2">
      <c r="G79894" s="12"/>
    </row>
    <row r="79895" spans="7:7" x14ac:dyDescent="0.2">
      <c r="G79895" s="12"/>
    </row>
    <row r="79896" spans="7:7" x14ac:dyDescent="0.2">
      <c r="G79896" s="12"/>
    </row>
    <row r="79897" spans="7:7" x14ac:dyDescent="0.2">
      <c r="G79897" s="12"/>
    </row>
    <row r="79898" spans="7:7" x14ac:dyDescent="0.2">
      <c r="G79898" s="12"/>
    </row>
    <row r="79899" spans="7:7" x14ac:dyDescent="0.2">
      <c r="G79899" s="12"/>
    </row>
    <row r="79900" spans="7:7" x14ac:dyDescent="0.2">
      <c r="G79900" s="12"/>
    </row>
    <row r="79901" spans="7:7" x14ac:dyDescent="0.2">
      <c r="G79901" s="12"/>
    </row>
    <row r="79902" spans="7:7" x14ac:dyDescent="0.2">
      <c r="G79902" s="12"/>
    </row>
    <row r="79903" spans="7:7" x14ac:dyDescent="0.2">
      <c r="G79903" s="12"/>
    </row>
    <row r="79904" spans="7:7" x14ac:dyDescent="0.2">
      <c r="G79904" s="12"/>
    </row>
    <row r="79905" spans="7:7" x14ac:dyDescent="0.2">
      <c r="G79905" s="12"/>
    </row>
    <row r="79906" spans="7:7" x14ac:dyDescent="0.2">
      <c r="G79906" s="12"/>
    </row>
    <row r="79907" spans="7:7" x14ac:dyDescent="0.2">
      <c r="G79907" s="12"/>
    </row>
    <row r="79908" spans="7:7" x14ac:dyDescent="0.2">
      <c r="G79908" s="12"/>
    </row>
    <row r="79909" spans="7:7" x14ac:dyDescent="0.2">
      <c r="G79909" s="12"/>
    </row>
    <row r="79910" spans="7:7" x14ac:dyDescent="0.2">
      <c r="G79910" s="12"/>
    </row>
    <row r="79911" spans="7:7" x14ac:dyDescent="0.2">
      <c r="G79911" s="12"/>
    </row>
    <row r="79912" spans="7:7" x14ac:dyDescent="0.2">
      <c r="G79912" s="12"/>
    </row>
    <row r="79913" spans="7:7" x14ac:dyDescent="0.2">
      <c r="G79913" s="12"/>
    </row>
    <row r="79914" spans="7:7" x14ac:dyDescent="0.2">
      <c r="G79914" s="12"/>
    </row>
    <row r="79915" spans="7:7" x14ac:dyDescent="0.2">
      <c r="G79915" s="12"/>
    </row>
    <row r="79916" spans="7:7" x14ac:dyDescent="0.2">
      <c r="G79916" s="12"/>
    </row>
    <row r="79917" spans="7:7" x14ac:dyDescent="0.2">
      <c r="G79917" s="12"/>
    </row>
    <row r="79918" spans="7:7" x14ac:dyDescent="0.2">
      <c r="G79918" s="12"/>
    </row>
    <row r="79919" spans="7:7" x14ac:dyDescent="0.2">
      <c r="G79919" s="12"/>
    </row>
    <row r="79920" spans="7:7" x14ac:dyDescent="0.2">
      <c r="G79920" s="12"/>
    </row>
    <row r="79921" spans="7:7" x14ac:dyDescent="0.2">
      <c r="G79921" s="12"/>
    </row>
    <row r="79922" spans="7:7" x14ac:dyDescent="0.2">
      <c r="G79922" s="12"/>
    </row>
    <row r="79923" spans="7:7" x14ac:dyDescent="0.2">
      <c r="G79923" s="12"/>
    </row>
    <row r="79924" spans="7:7" x14ac:dyDescent="0.2">
      <c r="G79924" s="12"/>
    </row>
    <row r="79925" spans="7:7" x14ac:dyDescent="0.2">
      <c r="G79925" s="12"/>
    </row>
    <row r="79926" spans="7:7" x14ac:dyDescent="0.2">
      <c r="G79926" s="12"/>
    </row>
    <row r="79927" spans="7:7" x14ac:dyDescent="0.2">
      <c r="G79927" s="12"/>
    </row>
    <row r="79928" spans="7:7" x14ac:dyDescent="0.2">
      <c r="G79928" s="12"/>
    </row>
    <row r="79929" spans="7:7" x14ac:dyDescent="0.2">
      <c r="G79929" s="12"/>
    </row>
    <row r="79930" spans="7:7" x14ac:dyDescent="0.2">
      <c r="G79930" s="12"/>
    </row>
    <row r="79931" spans="7:7" x14ac:dyDescent="0.2">
      <c r="G79931" s="12"/>
    </row>
    <row r="79932" spans="7:7" x14ac:dyDescent="0.2">
      <c r="G79932" s="12"/>
    </row>
    <row r="79933" spans="7:7" x14ac:dyDescent="0.2">
      <c r="G79933" s="12"/>
    </row>
    <row r="79934" spans="7:7" x14ac:dyDescent="0.2">
      <c r="G79934" s="12"/>
    </row>
    <row r="79935" spans="7:7" x14ac:dyDescent="0.2">
      <c r="G79935" s="12"/>
    </row>
    <row r="79936" spans="7:7" x14ac:dyDescent="0.2">
      <c r="G79936" s="12"/>
    </row>
    <row r="79937" spans="7:7" x14ac:dyDescent="0.2">
      <c r="G79937" s="12"/>
    </row>
    <row r="79938" spans="7:7" x14ac:dyDescent="0.2">
      <c r="G79938" s="12"/>
    </row>
    <row r="79939" spans="7:7" x14ac:dyDescent="0.2">
      <c r="G79939" s="12"/>
    </row>
    <row r="79940" spans="7:7" x14ac:dyDescent="0.2">
      <c r="G79940" s="12"/>
    </row>
    <row r="79941" spans="7:7" x14ac:dyDescent="0.2">
      <c r="G79941" s="12"/>
    </row>
    <row r="79942" spans="7:7" x14ac:dyDescent="0.2">
      <c r="G79942" s="12"/>
    </row>
    <row r="79943" spans="7:7" x14ac:dyDescent="0.2">
      <c r="G79943" s="12"/>
    </row>
    <row r="79944" spans="7:7" x14ac:dyDescent="0.2">
      <c r="G79944" s="12"/>
    </row>
    <row r="79945" spans="7:7" x14ac:dyDescent="0.2">
      <c r="G79945" s="12"/>
    </row>
    <row r="79946" spans="7:7" x14ac:dyDescent="0.2">
      <c r="G79946" s="12"/>
    </row>
    <row r="79947" spans="7:7" x14ac:dyDescent="0.2">
      <c r="G79947" s="12"/>
    </row>
    <row r="79948" spans="7:7" x14ac:dyDescent="0.2">
      <c r="G79948" s="12"/>
    </row>
    <row r="79949" spans="7:7" x14ac:dyDescent="0.2">
      <c r="G79949" s="12"/>
    </row>
    <row r="79950" spans="7:7" x14ac:dyDescent="0.2">
      <c r="G79950" s="12"/>
    </row>
    <row r="79951" spans="7:7" x14ac:dyDescent="0.2">
      <c r="G79951" s="12"/>
    </row>
    <row r="79952" spans="7:7" x14ac:dyDescent="0.2">
      <c r="G79952" s="12"/>
    </row>
    <row r="79953" spans="7:7" x14ac:dyDescent="0.2">
      <c r="G79953" s="12"/>
    </row>
    <row r="79954" spans="7:7" x14ac:dyDescent="0.2">
      <c r="G79954" s="12"/>
    </row>
    <row r="79955" spans="7:7" x14ac:dyDescent="0.2">
      <c r="G79955" s="12"/>
    </row>
    <row r="79956" spans="7:7" x14ac:dyDescent="0.2">
      <c r="G79956" s="12"/>
    </row>
    <row r="79957" spans="7:7" x14ac:dyDescent="0.2">
      <c r="G79957" s="12"/>
    </row>
    <row r="79958" spans="7:7" x14ac:dyDescent="0.2">
      <c r="G79958" s="12"/>
    </row>
    <row r="79959" spans="7:7" x14ac:dyDescent="0.2">
      <c r="G79959" s="12"/>
    </row>
    <row r="79960" spans="7:7" x14ac:dyDescent="0.2">
      <c r="G79960" s="12"/>
    </row>
    <row r="79961" spans="7:7" x14ac:dyDescent="0.2">
      <c r="G79961" s="12"/>
    </row>
    <row r="79962" spans="7:7" x14ac:dyDescent="0.2">
      <c r="G79962" s="12"/>
    </row>
    <row r="79963" spans="7:7" x14ac:dyDescent="0.2">
      <c r="G79963" s="12"/>
    </row>
    <row r="79964" spans="7:7" x14ac:dyDescent="0.2">
      <c r="G79964" s="12"/>
    </row>
    <row r="79965" spans="7:7" x14ac:dyDescent="0.2">
      <c r="G79965" s="12"/>
    </row>
    <row r="79966" spans="7:7" x14ac:dyDescent="0.2">
      <c r="G79966" s="12"/>
    </row>
    <row r="79967" spans="7:7" x14ac:dyDescent="0.2">
      <c r="G79967" s="12"/>
    </row>
    <row r="79968" spans="7:7" x14ac:dyDescent="0.2">
      <c r="G79968" s="12"/>
    </row>
    <row r="79969" spans="7:7" x14ac:dyDescent="0.2">
      <c r="G79969" s="12"/>
    </row>
    <row r="79970" spans="7:7" x14ac:dyDescent="0.2">
      <c r="G79970" s="12"/>
    </row>
    <row r="79971" spans="7:7" x14ac:dyDescent="0.2">
      <c r="G79971" s="12"/>
    </row>
    <row r="79972" spans="7:7" x14ac:dyDescent="0.2">
      <c r="G79972" s="12"/>
    </row>
    <row r="79973" spans="7:7" x14ac:dyDescent="0.2">
      <c r="G79973" s="12"/>
    </row>
    <row r="79974" spans="7:7" x14ac:dyDescent="0.2">
      <c r="G79974" s="12"/>
    </row>
    <row r="79975" spans="7:7" x14ac:dyDescent="0.2">
      <c r="G79975" s="12"/>
    </row>
    <row r="79976" spans="7:7" x14ac:dyDescent="0.2">
      <c r="G79976" s="12"/>
    </row>
    <row r="79977" spans="7:7" x14ac:dyDescent="0.2">
      <c r="G79977" s="12"/>
    </row>
    <row r="79978" spans="7:7" x14ac:dyDescent="0.2">
      <c r="G79978" s="12"/>
    </row>
    <row r="79979" spans="7:7" x14ac:dyDescent="0.2">
      <c r="G79979" s="12"/>
    </row>
    <row r="79980" spans="7:7" x14ac:dyDescent="0.2">
      <c r="G79980" s="12"/>
    </row>
    <row r="79981" spans="7:7" x14ac:dyDescent="0.2">
      <c r="G79981" s="12"/>
    </row>
    <row r="79982" spans="7:7" x14ac:dyDescent="0.2">
      <c r="G79982" s="12"/>
    </row>
    <row r="79983" spans="7:7" x14ac:dyDescent="0.2">
      <c r="G79983" s="12"/>
    </row>
    <row r="79984" spans="7:7" x14ac:dyDescent="0.2">
      <c r="G79984" s="12"/>
    </row>
    <row r="79985" spans="7:7" x14ac:dyDescent="0.2">
      <c r="G79985" s="12"/>
    </row>
    <row r="79986" spans="7:7" x14ac:dyDescent="0.2">
      <c r="G79986" s="12"/>
    </row>
    <row r="79987" spans="7:7" x14ac:dyDescent="0.2">
      <c r="G79987" s="12"/>
    </row>
    <row r="79988" spans="7:7" x14ac:dyDescent="0.2">
      <c r="G79988" s="12"/>
    </row>
    <row r="79989" spans="7:7" x14ac:dyDescent="0.2">
      <c r="G79989" s="12"/>
    </row>
    <row r="79990" spans="7:7" x14ac:dyDescent="0.2">
      <c r="G79990" s="12"/>
    </row>
    <row r="79991" spans="7:7" x14ac:dyDescent="0.2">
      <c r="G79991" s="12"/>
    </row>
    <row r="79992" spans="7:7" x14ac:dyDescent="0.2">
      <c r="G79992" s="12"/>
    </row>
    <row r="79993" spans="7:7" x14ac:dyDescent="0.2">
      <c r="G79993" s="12"/>
    </row>
    <row r="79994" spans="7:7" x14ac:dyDescent="0.2">
      <c r="G79994" s="12"/>
    </row>
    <row r="79995" spans="7:7" x14ac:dyDescent="0.2">
      <c r="G79995" s="12"/>
    </row>
    <row r="79996" spans="7:7" x14ac:dyDescent="0.2">
      <c r="G79996" s="12"/>
    </row>
    <row r="79997" spans="7:7" x14ac:dyDescent="0.2">
      <c r="G79997" s="12"/>
    </row>
    <row r="79998" spans="7:7" x14ac:dyDescent="0.2">
      <c r="G79998" s="12"/>
    </row>
    <row r="79999" spans="7:7" x14ac:dyDescent="0.2">
      <c r="G79999" s="12"/>
    </row>
    <row r="80000" spans="7:7" x14ac:dyDescent="0.2">
      <c r="G80000" s="12"/>
    </row>
    <row r="80001" spans="7:7" x14ac:dyDescent="0.2">
      <c r="G80001" s="12"/>
    </row>
    <row r="80002" spans="7:7" x14ac:dyDescent="0.2">
      <c r="G80002" s="12"/>
    </row>
    <row r="80003" spans="7:7" x14ac:dyDescent="0.2">
      <c r="G80003" s="12"/>
    </row>
    <row r="80004" spans="7:7" x14ac:dyDescent="0.2">
      <c r="G80004" s="12"/>
    </row>
    <row r="80005" spans="7:7" x14ac:dyDescent="0.2">
      <c r="G80005" s="12"/>
    </row>
    <row r="80006" spans="7:7" x14ac:dyDescent="0.2">
      <c r="G80006" s="12"/>
    </row>
    <row r="80007" spans="7:7" x14ac:dyDescent="0.2">
      <c r="G80007" s="12"/>
    </row>
    <row r="80008" spans="7:7" x14ac:dyDescent="0.2">
      <c r="G80008" s="12"/>
    </row>
    <row r="80009" spans="7:7" x14ac:dyDescent="0.2">
      <c r="G80009" s="12"/>
    </row>
    <row r="80010" spans="7:7" x14ac:dyDescent="0.2">
      <c r="G80010" s="12"/>
    </row>
    <row r="80011" spans="7:7" x14ac:dyDescent="0.2">
      <c r="G80011" s="12"/>
    </row>
    <row r="80012" spans="7:7" x14ac:dyDescent="0.2">
      <c r="G80012" s="12"/>
    </row>
    <row r="80013" spans="7:7" x14ac:dyDescent="0.2">
      <c r="G80013" s="12"/>
    </row>
    <row r="80014" spans="7:7" x14ac:dyDescent="0.2">
      <c r="G80014" s="12"/>
    </row>
    <row r="80015" spans="7:7" x14ac:dyDescent="0.2">
      <c r="G80015" s="12"/>
    </row>
    <row r="80016" spans="7:7" x14ac:dyDescent="0.2">
      <c r="G80016" s="12"/>
    </row>
    <row r="80017" spans="7:7" x14ac:dyDescent="0.2">
      <c r="G80017" s="12"/>
    </row>
    <row r="80018" spans="7:7" x14ac:dyDescent="0.2">
      <c r="G80018" s="12"/>
    </row>
    <row r="80019" spans="7:7" x14ac:dyDescent="0.2">
      <c r="G80019" s="12"/>
    </row>
    <row r="80020" spans="7:7" x14ac:dyDescent="0.2">
      <c r="G80020" s="12"/>
    </row>
    <row r="80021" spans="7:7" x14ac:dyDescent="0.2">
      <c r="G80021" s="12"/>
    </row>
    <row r="80022" spans="7:7" x14ac:dyDescent="0.2">
      <c r="G80022" s="12"/>
    </row>
    <row r="80023" spans="7:7" x14ac:dyDescent="0.2">
      <c r="G80023" s="12"/>
    </row>
    <row r="80024" spans="7:7" x14ac:dyDescent="0.2">
      <c r="G80024" s="12"/>
    </row>
    <row r="80025" spans="7:7" x14ac:dyDescent="0.2">
      <c r="G80025" s="12"/>
    </row>
    <row r="80026" spans="7:7" x14ac:dyDescent="0.2">
      <c r="G80026" s="12"/>
    </row>
    <row r="80027" spans="7:7" x14ac:dyDescent="0.2">
      <c r="G80027" s="12"/>
    </row>
    <row r="80028" spans="7:7" x14ac:dyDescent="0.2">
      <c r="G80028" s="12"/>
    </row>
    <row r="80029" spans="7:7" x14ac:dyDescent="0.2">
      <c r="G80029" s="12"/>
    </row>
    <row r="80030" spans="7:7" x14ac:dyDescent="0.2">
      <c r="G80030" s="12"/>
    </row>
    <row r="80031" spans="7:7" x14ac:dyDescent="0.2">
      <c r="G80031" s="12"/>
    </row>
    <row r="80032" spans="7:7" x14ac:dyDescent="0.2">
      <c r="G80032" s="12"/>
    </row>
    <row r="80033" spans="7:7" x14ac:dyDescent="0.2">
      <c r="G80033" s="12"/>
    </row>
    <row r="80034" spans="7:7" x14ac:dyDescent="0.2">
      <c r="G80034" s="12"/>
    </row>
    <row r="80035" spans="7:7" x14ac:dyDescent="0.2">
      <c r="G80035" s="12"/>
    </row>
    <row r="80036" spans="7:7" x14ac:dyDescent="0.2">
      <c r="G80036" s="12"/>
    </row>
    <row r="80037" spans="7:7" x14ac:dyDescent="0.2">
      <c r="G80037" s="12"/>
    </row>
    <row r="80038" spans="7:7" x14ac:dyDescent="0.2">
      <c r="G80038" s="12"/>
    </row>
    <row r="80039" spans="7:7" x14ac:dyDescent="0.2">
      <c r="G80039" s="12"/>
    </row>
    <row r="80040" spans="7:7" x14ac:dyDescent="0.2">
      <c r="G80040" s="12"/>
    </row>
    <row r="80041" spans="7:7" x14ac:dyDescent="0.2">
      <c r="G80041" s="12"/>
    </row>
    <row r="80042" spans="7:7" x14ac:dyDescent="0.2">
      <c r="G80042" s="12"/>
    </row>
    <row r="80043" spans="7:7" x14ac:dyDescent="0.2">
      <c r="G80043" s="12"/>
    </row>
    <row r="80044" spans="7:7" x14ac:dyDescent="0.2">
      <c r="G80044" s="12"/>
    </row>
    <row r="80045" spans="7:7" x14ac:dyDescent="0.2">
      <c r="G80045" s="12"/>
    </row>
    <row r="80046" spans="7:7" x14ac:dyDescent="0.2">
      <c r="G80046" s="12"/>
    </row>
    <row r="80047" spans="7:7" x14ac:dyDescent="0.2">
      <c r="G80047" s="12"/>
    </row>
    <row r="80048" spans="7:7" x14ac:dyDescent="0.2">
      <c r="G80048" s="12"/>
    </row>
    <row r="80049" spans="7:7" x14ac:dyDescent="0.2">
      <c r="G80049" s="12"/>
    </row>
    <row r="80050" spans="7:7" x14ac:dyDescent="0.2">
      <c r="G80050" s="12"/>
    </row>
    <row r="80051" spans="7:7" x14ac:dyDescent="0.2">
      <c r="G80051" s="12"/>
    </row>
    <row r="80052" spans="7:7" x14ac:dyDescent="0.2">
      <c r="G80052" s="12"/>
    </row>
    <row r="80053" spans="7:7" x14ac:dyDescent="0.2">
      <c r="G80053" s="12"/>
    </row>
    <row r="80054" spans="7:7" x14ac:dyDescent="0.2">
      <c r="G80054" s="12"/>
    </row>
    <row r="80055" spans="7:7" x14ac:dyDescent="0.2">
      <c r="G80055" s="12"/>
    </row>
    <row r="80056" spans="7:7" x14ac:dyDescent="0.2">
      <c r="G80056" s="12"/>
    </row>
    <row r="80057" spans="7:7" x14ac:dyDescent="0.2">
      <c r="G80057" s="12"/>
    </row>
    <row r="80058" spans="7:7" x14ac:dyDescent="0.2">
      <c r="G80058" s="12"/>
    </row>
    <row r="80059" spans="7:7" x14ac:dyDescent="0.2">
      <c r="G80059" s="12"/>
    </row>
    <row r="80060" spans="7:7" x14ac:dyDescent="0.2">
      <c r="G80060" s="12"/>
    </row>
    <row r="80061" spans="7:7" x14ac:dyDescent="0.2">
      <c r="G80061" s="12"/>
    </row>
    <row r="80062" spans="7:7" x14ac:dyDescent="0.2">
      <c r="G80062" s="12"/>
    </row>
    <row r="80063" spans="7:7" x14ac:dyDescent="0.2">
      <c r="G80063" s="12"/>
    </row>
    <row r="80064" spans="7:7" x14ac:dyDescent="0.2">
      <c r="G80064" s="12"/>
    </row>
    <row r="80065" spans="7:7" x14ac:dyDescent="0.2">
      <c r="G80065" s="12"/>
    </row>
    <row r="80066" spans="7:7" x14ac:dyDescent="0.2">
      <c r="G80066" s="12"/>
    </row>
    <row r="80067" spans="7:7" x14ac:dyDescent="0.2">
      <c r="G80067" s="12"/>
    </row>
    <row r="80068" spans="7:7" x14ac:dyDescent="0.2">
      <c r="G80068" s="12"/>
    </row>
    <row r="80069" spans="7:7" x14ac:dyDescent="0.2">
      <c r="G80069" s="12"/>
    </row>
    <row r="80070" spans="7:7" x14ac:dyDescent="0.2">
      <c r="G80070" s="12"/>
    </row>
    <row r="80071" spans="7:7" x14ac:dyDescent="0.2">
      <c r="G80071" s="12"/>
    </row>
    <row r="80072" spans="7:7" x14ac:dyDescent="0.2">
      <c r="G80072" s="12"/>
    </row>
    <row r="80073" spans="7:7" x14ac:dyDescent="0.2">
      <c r="G80073" s="12"/>
    </row>
    <row r="80074" spans="7:7" x14ac:dyDescent="0.2">
      <c r="G80074" s="12"/>
    </row>
    <row r="80075" spans="7:7" x14ac:dyDescent="0.2">
      <c r="G80075" s="12"/>
    </row>
    <row r="80076" spans="7:7" x14ac:dyDescent="0.2">
      <c r="G80076" s="12"/>
    </row>
    <row r="80077" spans="7:7" x14ac:dyDescent="0.2">
      <c r="G80077" s="12"/>
    </row>
    <row r="80078" spans="7:7" x14ac:dyDescent="0.2">
      <c r="G80078" s="12"/>
    </row>
    <row r="80079" spans="7:7" x14ac:dyDescent="0.2">
      <c r="G80079" s="12"/>
    </row>
    <row r="80080" spans="7:7" x14ac:dyDescent="0.2">
      <c r="G80080" s="12"/>
    </row>
    <row r="80081" spans="7:7" x14ac:dyDescent="0.2">
      <c r="G80081" s="12"/>
    </row>
    <row r="80082" spans="7:7" x14ac:dyDescent="0.2">
      <c r="G80082" s="12"/>
    </row>
    <row r="80083" spans="7:7" x14ac:dyDescent="0.2">
      <c r="G80083" s="12"/>
    </row>
    <row r="80084" spans="7:7" x14ac:dyDescent="0.2">
      <c r="G80084" s="12"/>
    </row>
    <row r="80085" spans="7:7" x14ac:dyDescent="0.2">
      <c r="G80085" s="12"/>
    </row>
    <row r="80086" spans="7:7" x14ac:dyDescent="0.2">
      <c r="G80086" s="12"/>
    </row>
    <row r="80087" spans="7:7" x14ac:dyDescent="0.2">
      <c r="G80087" s="12"/>
    </row>
    <row r="80088" spans="7:7" x14ac:dyDescent="0.2">
      <c r="G80088" s="12"/>
    </row>
    <row r="80089" spans="7:7" x14ac:dyDescent="0.2">
      <c r="G80089" s="12"/>
    </row>
    <row r="80090" spans="7:7" x14ac:dyDescent="0.2">
      <c r="G80090" s="12"/>
    </row>
    <row r="80091" spans="7:7" x14ac:dyDescent="0.2">
      <c r="G80091" s="12"/>
    </row>
    <row r="80092" spans="7:7" x14ac:dyDescent="0.2">
      <c r="G80092" s="12"/>
    </row>
    <row r="80093" spans="7:7" x14ac:dyDescent="0.2">
      <c r="G80093" s="12"/>
    </row>
    <row r="80094" spans="7:7" x14ac:dyDescent="0.2">
      <c r="G80094" s="12"/>
    </row>
    <row r="80095" spans="7:7" x14ac:dyDescent="0.2">
      <c r="G80095" s="12"/>
    </row>
    <row r="80096" spans="7:7" x14ac:dyDescent="0.2">
      <c r="G80096" s="12"/>
    </row>
    <row r="80097" spans="7:7" x14ac:dyDescent="0.2">
      <c r="G80097" s="12"/>
    </row>
    <row r="80098" spans="7:7" x14ac:dyDescent="0.2">
      <c r="G80098" s="12"/>
    </row>
    <row r="80099" spans="7:7" x14ac:dyDescent="0.2">
      <c r="G80099" s="12"/>
    </row>
    <row r="80100" spans="7:7" x14ac:dyDescent="0.2">
      <c r="G80100" s="12"/>
    </row>
    <row r="80101" spans="7:7" x14ac:dyDescent="0.2">
      <c r="G80101" s="12"/>
    </row>
    <row r="80102" spans="7:7" x14ac:dyDescent="0.2">
      <c r="G80102" s="12"/>
    </row>
    <row r="80103" spans="7:7" x14ac:dyDescent="0.2">
      <c r="G80103" s="12"/>
    </row>
    <row r="80104" spans="7:7" x14ac:dyDescent="0.2">
      <c r="G80104" s="12"/>
    </row>
    <row r="80105" spans="7:7" x14ac:dyDescent="0.2">
      <c r="G80105" s="12"/>
    </row>
    <row r="80106" spans="7:7" x14ac:dyDescent="0.2">
      <c r="G80106" s="12"/>
    </row>
    <row r="80107" spans="7:7" x14ac:dyDescent="0.2">
      <c r="G80107" s="12"/>
    </row>
    <row r="80108" spans="7:7" x14ac:dyDescent="0.2">
      <c r="G80108" s="12"/>
    </row>
    <row r="80109" spans="7:7" x14ac:dyDescent="0.2">
      <c r="G80109" s="12"/>
    </row>
    <row r="80110" spans="7:7" x14ac:dyDescent="0.2">
      <c r="G80110" s="12"/>
    </row>
    <row r="80111" spans="7:7" x14ac:dyDescent="0.2">
      <c r="G80111" s="12"/>
    </row>
    <row r="80112" spans="7:7" x14ac:dyDescent="0.2">
      <c r="G80112" s="12"/>
    </row>
    <row r="80113" spans="7:7" x14ac:dyDescent="0.2">
      <c r="G80113" s="12"/>
    </row>
    <row r="80114" spans="7:7" x14ac:dyDescent="0.2">
      <c r="G80114" s="12"/>
    </row>
    <row r="80115" spans="7:7" x14ac:dyDescent="0.2">
      <c r="G80115" s="12"/>
    </row>
    <row r="80116" spans="7:7" x14ac:dyDescent="0.2">
      <c r="G80116" s="12"/>
    </row>
    <row r="80117" spans="7:7" x14ac:dyDescent="0.2">
      <c r="G80117" s="12"/>
    </row>
    <row r="80118" spans="7:7" x14ac:dyDescent="0.2">
      <c r="G80118" s="12"/>
    </row>
    <row r="80119" spans="7:7" x14ac:dyDescent="0.2">
      <c r="G80119" s="12"/>
    </row>
    <row r="80120" spans="7:7" x14ac:dyDescent="0.2">
      <c r="G80120" s="12"/>
    </row>
    <row r="80121" spans="7:7" x14ac:dyDescent="0.2">
      <c r="G80121" s="12"/>
    </row>
    <row r="80122" spans="7:7" x14ac:dyDescent="0.2">
      <c r="G80122" s="12"/>
    </row>
    <row r="80123" spans="7:7" x14ac:dyDescent="0.2">
      <c r="G80123" s="12"/>
    </row>
    <row r="80124" spans="7:7" x14ac:dyDescent="0.2">
      <c r="G80124" s="12"/>
    </row>
    <row r="80125" spans="7:7" x14ac:dyDescent="0.2">
      <c r="G80125" s="12"/>
    </row>
    <row r="80126" spans="7:7" x14ac:dyDescent="0.2">
      <c r="G80126" s="12"/>
    </row>
    <row r="80127" spans="7:7" x14ac:dyDescent="0.2">
      <c r="G80127" s="12"/>
    </row>
    <row r="80128" spans="7:7" x14ac:dyDescent="0.2">
      <c r="G80128" s="12"/>
    </row>
    <row r="80129" spans="7:7" x14ac:dyDescent="0.2">
      <c r="G80129" s="12"/>
    </row>
    <row r="80130" spans="7:7" x14ac:dyDescent="0.2">
      <c r="G80130" s="12"/>
    </row>
    <row r="80131" spans="7:7" x14ac:dyDescent="0.2">
      <c r="G80131" s="12"/>
    </row>
    <row r="80132" spans="7:7" x14ac:dyDescent="0.2">
      <c r="G80132" s="12"/>
    </row>
    <row r="80133" spans="7:7" x14ac:dyDescent="0.2">
      <c r="G80133" s="12"/>
    </row>
    <row r="80134" spans="7:7" x14ac:dyDescent="0.2">
      <c r="G80134" s="12"/>
    </row>
    <row r="80135" spans="7:7" x14ac:dyDescent="0.2">
      <c r="G80135" s="12"/>
    </row>
    <row r="80136" spans="7:7" x14ac:dyDescent="0.2">
      <c r="G80136" s="12"/>
    </row>
    <row r="80137" spans="7:7" x14ac:dyDescent="0.2">
      <c r="G80137" s="12"/>
    </row>
    <row r="80138" spans="7:7" x14ac:dyDescent="0.2">
      <c r="G80138" s="12"/>
    </row>
    <row r="80139" spans="7:7" x14ac:dyDescent="0.2">
      <c r="G80139" s="12"/>
    </row>
    <row r="80140" spans="7:7" x14ac:dyDescent="0.2">
      <c r="G80140" s="12"/>
    </row>
    <row r="80141" spans="7:7" x14ac:dyDescent="0.2">
      <c r="G80141" s="12"/>
    </row>
    <row r="80142" spans="7:7" x14ac:dyDescent="0.2">
      <c r="G80142" s="12"/>
    </row>
    <row r="80143" spans="7:7" x14ac:dyDescent="0.2">
      <c r="G80143" s="12"/>
    </row>
    <row r="80144" spans="7:7" x14ac:dyDescent="0.2">
      <c r="G80144" s="12"/>
    </row>
    <row r="80145" spans="7:7" x14ac:dyDescent="0.2">
      <c r="G80145" s="12"/>
    </row>
    <row r="80146" spans="7:7" x14ac:dyDescent="0.2">
      <c r="G80146" s="12"/>
    </row>
    <row r="80147" spans="7:7" x14ac:dyDescent="0.2">
      <c r="G80147" s="12"/>
    </row>
    <row r="80148" spans="7:7" x14ac:dyDescent="0.2">
      <c r="G80148" s="12"/>
    </row>
    <row r="80149" spans="7:7" x14ac:dyDescent="0.2">
      <c r="G80149" s="12"/>
    </row>
    <row r="80150" spans="7:7" x14ac:dyDescent="0.2">
      <c r="G80150" s="12"/>
    </row>
    <row r="80151" spans="7:7" x14ac:dyDescent="0.2">
      <c r="G80151" s="12"/>
    </row>
    <row r="80152" spans="7:7" x14ac:dyDescent="0.2">
      <c r="G80152" s="12"/>
    </row>
    <row r="80153" spans="7:7" x14ac:dyDescent="0.2">
      <c r="G80153" s="12"/>
    </row>
    <row r="80154" spans="7:7" x14ac:dyDescent="0.2">
      <c r="G80154" s="12"/>
    </row>
    <row r="80155" spans="7:7" x14ac:dyDescent="0.2">
      <c r="G80155" s="12"/>
    </row>
    <row r="80156" spans="7:7" x14ac:dyDescent="0.2">
      <c r="G80156" s="12"/>
    </row>
    <row r="80157" spans="7:7" x14ac:dyDescent="0.2">
      <c r="G80157" s="12"/>
    </row>
    <row r="80158" spans="7:7" x14ac:dyDescent="0.2">
      <c r="G80158" s="12"/>
    </row>
    <row r="80159" spans="7:7" x14ac:dyDescent="0.2">
      <c r="G80159" s="12"/>
    </row>
    <row r="80160" spans="7:7" x14ac:dyDescent="0.2">
      <c r="G80160" s="12"/>
    </row>
    <row r="80161" spans="7:7" x14ac:dyDescent="0.2">
      <c r="G80161" s="12"/>
    </row>
    <row r="80162" spans="7:7" x14ac:dyDescent="0.2">
      <c r="G80162" s="12"/>
    </row>
    <row r="80163" spans="7:7" x14ac:dyDescent="0.2">
      <c r="G80163" s="12"/>
    </row>
    <row r="80164" spans="7:7" x14ac:dyDescent="0.2">
      <c r="G80164" s="12"/>
    </row>
    <row r="80165" spans="7:7" x14ac:dyDescent="0.2">
      <c r="G80165" s="12"/>
    </row>
    <row r="80166" spans="7:7" x14ac:dyDescent="0.2">
      <c r="G80166" s="12"/>
    </row>
    <row r="80167" spans="7:7" x14ac:dyDescent="0.2">
      <c r="G80167" s="12"/>
    </row>
    <row r="80168" spans="7:7" x14ac:dyDescent="0.2">
      <c r="G80168" s="12"/>
    </row>
    <row r="80169" spans="7:7" x14ac:dyDescent="0.2">
      <c r="G80169" s="12"/>
    </row>
    <row r="80170" spans="7:7" x14ac:dyDescent="0.2">
      <c r="G80170" s="12"/>
    </row>
    <row r="80171" spans="7:7" x14ac:dyDescent="0.2">
      <c r="G80171" s="12"/>
    </row>
    <row r="80172" spans="7:7" x14ac:dyDescent="0.2">
      <c r="G80172" s="12"/>
    </row>
    <row r="80173" spans="7:7" x14ac:dyDescent="0.2">
      <c r="G80173" s="12"/>
    </row>
    <row r="80174" spans="7:7" x14ac:dyDescent="0.2">
      <c r="G80174" s="12"/>
    </row>
    <row r="80175" spans="7:7" x14ac:dyDescent="0.2">
      <c r="G80175" s="12"/>
    </row>
    <row r="80176" spans="7:7" x14ac:dyDescent="0.2">
      <c r="G80176" s="12"/>
    </row>
    <row r="80177" spans="7:7" x14ac:dyDescent="0.2">
      <c r="G80177" s="12"/>
    </row>
    <row r="80178" spans="7:7" x14ac:dyDescent="0.2">
      <c r="G80178" s="12"/>
    </row>
    <row r="80179" spans="7:7" x14ac:dyDescent="0.2">
      <c r="G80179" s="12"/>
    </row>
    <row r="80180" spans="7:7" x14ac:dyDescent="0.2">
      <c r="G80180" s="12"/>
    </row>
    <row r="80181" spans="7:7" x14ac:dyDescent="0.2">
      <c r="G80181" s="12"/>
    </row>
    <row r="80182" spans="7:7" x14ac:dyDescent="0.2">
      <c r="G80182" s="12"/>
    </row>
    <row r="80183" spans="7:7" x14ac:dyDescent="0.2">
      <c r="G80183" s="12"/>
    </row>
    <row r="80184" spans="7:7" x14ac:dyDescent="0.2">
      <c r="G80184" s="12"/>
    </row>
    <row r="80185" spans="7:7" x14ac:dyDescent="0.2">
      <c r="G80185" s="12"/>
    </row>
    <row r="80186" spans="7:7" x14ac:dyDescent="0.2">
      <c r="G80186" s="12"/>
    </row>
    <row r="80187" spans="7:7" x14ac:dyDescent="0.2">
      <c r="G80187" s="12"/>
    </row>
    <row r="80188" spans="7:7" x14ac:dyDescent="0.2">
      <c r="G80188" s="12"/>
    </row>
    <row r="80189" spans="7:7" x14ac:dyDescent="0.2">
      <c r="G80189" s="12"/>
    </row>
    <row r="80190" spans="7:7" x14ac:dyDescent="0.2">
      <c r="G80190" s="12"/>
    </row>
    <row r="80191" spans="7:7" x14ac:dyDescent="0.2">
      <c r="G80191" s="12"/>
    </row>
    <row r="80192" spans="7:7" x14ac:dyDescent="0.2">
      <c r="G80192" s="12"/>
    </row>
    <row r="80193" spans="7:7" x14ac:dyDescent="0.2">
      <c r="G80193" s="12"/>
    </row>
    <row r="80194" spans="7:7" x14ac:dyDescent="0.2">
      <c r="G80194" s="12"/>
    </row>
    <row r="80195" spans="7:7" x14ac:dyDescent="0.2">
      <c r="G80195" s="12"/>
    </row>
    <row r="80196" spans="7:7" x14ac:dyDescent="0.2">
      <c r="G80196" s="12"/>
    </row>
    <row r="80197" spans="7:7" x14ac:dyDescent="0.2">
      <c r="G80197" s="12"/>
    </row>
    <row r="80198" spans="7:7" x14ac:dyDescent="0.2">
      <c r="G80198" s="12"/>
    </row>
    <row r="80199" spans="7:7" x14ac:dyDescent="0.2">
      <c r="G80199" s="12"/>
    </row>
    <row r="80200" spans="7:7" x14ac:dyDescent="0.2">
      <c r="G80200" s="12"/>
    </row>
    <row r="80201" spans="7:7" x14ac:dyDescent="0.2">
      <c r="G80201" s="12"/>
    </row>
    <row r="80202" spans="7:7" x14ac:dyDescent="0.2">
      <c r="G80202" s="12"/>
    </row>
    <row r="80203" spans="7:7" x14ac:dyDescent="0.2">
      <c r="G80203" s="12"/>
    </row>
    <row r="80204" spans="7:7" x14ac:dyDescent="0.2">
      <c r="G80204" s="12"/>
    </row>
    <row r="80205" spans="7:7" x14ac:dyDescent="0.2">
      <c r="G80205" s="12"/>
    </row>
    <row r="80206" spans="7:7" x14ac:dyDescent="0.2">
      <c r="G80206" s="12"/>
    </row>
    <row r="80207" spans="7:7" x14ac:dyDescent="0.2">
      <c r="G80207" s="12"/>
    </row>
    <row r="80208" spans="7:7" x14ac:dyDescent="0.2">
      <c r="G80208" s="12"/>
    </row>
    <row r="80209" spans="7:7" x14ac:dyDescent="0.2">
      <c r="G80209" s="12"/>
    </row>
    <row r="80210" spans="7:7" x14ac:dyDescent="0.2">
      <c r="G80210" s="12"/>
    </row>
    <row r="80211" spans="7:7" x14ac:dyDescent="0.2">
      <c r="G80211" s="12"/>
    </row>
    <row r="80212" spans="7:7" x14ac:dyDescent="0.2">
      <c r="G80212" s="12"/>
    </row>
    <row r="80213" spans="7:7" x14ac:dyDescent="0.2">
      <c r="G80213" s="12"/>
    </row>
    <row r="80214" spans="7:7" x14ac:dyDescent="0.2">
      <c r="G80214" s="12"/>
    </row>
    <row r="80215" spans="7:7" x14ac:dyDescent="0.2">
      <c r="G80215" s="12"/>
    </row>
    <row r="80216" spans="7:7" x14ac:dyDescent="0.2">
      <c r="G80216" s="12"/>
    </row>
    <row r="80217" spans="7:7" x14ac:dyDescent="0.2">
      <c r="G80217" s="12"/>
    </row>
    <row r="80218" spans="7:7" x14ac:dyDescent="0.2">
      <c r="G80218" s="12"/>
    </row>
    <row r="80219" spans="7:7" x14ac:dyDescent="0.2">
      <c r="G80219" s="12"/>
    </row>
    <row r="80220" spans="7:7" x14ac:dyDescent="0.2">
      <c r="G80220" s="12"/>
    </row>
    <row r="80221" spans="7:7" x14ac:dyDescent="0.2">
      <c r="G80221" s="12"/>
    </row>
    <row r="80222" spans="7:7" x14ac:dyDescent="0.2">
      <c r="G80222" s="12"/>
    </row>
    <row r="80223" spans="7:7" x14ac:dyDescent="0.2">
      <c r="G80223" s="12"/>
    </row>
    <row r="80224" spans="7:7" x14ac:dyDescent="0.2">
      <c r="G80224" s="12"/>
    </row>
    <row r="80225" spans="7:7" x14ac:dyDescent="0.2">
      <c r="G80225" s="12"/>
    </row>
    <row r="80226" spans="7:7" x14ac:dyDescent="0.2">
      <c r="G80226" s="12"/>
    </row>
    <row r="80227" spans="7:7" x14ac:dyDescent="0.2">
      <c r="G80227" s="12"/>
    </row>
    <row r="80228" spans="7:7" x14ac:dyDescent="0.2">
      <c r="G80228" s="12"/>
    </row>
    <row r="80229" spans="7:7" x14ac:dyDescent="0.2">
      <c r="G80229" s="12"/>
    </row>
    <row r="80230" spans="7:7" x14ac:dyDescent="0.2">
      <c r="G80230" s="12"/>
    </row>
    <row r="80231" spans="7:7" x14ac:dyDescent="0.2">
      <c r="G80231" s="12"/>
    </row>
    <row r="80232" spans="7:7" x14ac:dyDescent="0.2">
      <c r="G80232" s="12"/>
    </row>
    <row r="80233" spans="7:7" x14ac:dyDescent="0.2">
      <c r="G80233" s="12"/>
    </row>
    <row r="80234" spans="7:7" x14ac:dyDescent="0.2">
      <c r="G80234" s="12"/>
    </row>
    <row r="80235" spans="7:7" x14ac:dyDescent="0.2">
      <c r="G80235" s="12"/>
    </row>
    <row r="80236" spans="7:7" x14ac:dyDescent="0.2">
      <c r="G80236" s="12"/>
    </row>
    <row r="80237" spans="7:7" x14ac:dyDescent="0.2">
      <c r="G80237" s="12"/>
    </row>
    <row r="80238" spans="7:7" x14ac:dyDescent="0.2">
      <c r="G80238" s="12"/>
    </row>
    <row r="80239" spans="7:7" x14ac:dyDescent="0.2">
      <c r="G80239" s="12"/>
    </row>
    <row r="80240" spans="7:7" x14ac:dyDescent="0.2">
      <c r="G80240" s="12"/>
    </row>
    <row r="80241" spans="7:7" x14ac:dyDescent="0.2">
      <c r="G80241" s="12"/>
    </row>
    <row r="80242" spans="7:7" x14ac:dyDescent="0.2">
      <c r="G80242" s="12"/>
    </row>
    <row r="80243" spans="7:7" x14ac:dyDescent="0.2">
      <c r="G80243" s="12"/>
    </row>
    <row r="80244" spans="7:7" x14ac:dyDescent="0.2">
      <c r="G80244" s="12"/>
    </row>
    <row r="80245" spans="7:7" x14ac:dyDescent="0.2">
      <c r="G80245" s="12"/>
    </row>
    <row r="80246" spans="7:7" x14ac:dyDescent="0.2">
      <c r="G80246" s="12"/>
    </row>
    <row r="80247" spans="7:7" x14ac:dyDescent="0.2">
      <c r="G80247" s="12"/>
    </row>
    <row r="80248" spans="7:7" x14ac:dyDescent="0.2">
      <c r="G80248" s="12"/>
    </row>
    <row r="80249" spans="7:7" x14ac:dyDescent="0.2">
      <c r="G80249" s="12"/>
    </row>
    <row r="80250" spans="7:7" x14ac:dyDescent="0.2">
      <c r="G80250" s="12"/>
    </row>
    <row r="80251" spans="7:7" x14ac:dyDescent="0.2">
      <c r="G80251" s="12"/>
    </row>
    <row r="80252" spans="7:7" x14ac:dyDescent="0.2">
      <c r="G80252" s="12"/>
    </row>
    <row r="80253" spans="7:7" x14ac:dyDescent="0.2">
      <c r="G80253" s="12"/>
    </row>
    <row r="80254" spans="7:7" x14ac:dyDescent="0.2">
      <c r="G80254" s="12"/>
    </row>
    <row r="80255" spans="7:7" x14ac:dyDescent="0.2">
      <c r="G80255" s="12"/>
    </row>
    <row r="80256" spans="7:7" x14ac:dyDescent="0.2">
      <c r="G80256" s="12"/>
    </row>
    <row r="80257" spans="7:7" x14ac:dyDescent="0.2">
      <c r="G80257" s="12"/>
    </row>
    <row r="80258" spans="7:7" x14ac:dyDescent="0.2">
      <c r="G80258" s="12"/>
    </row>
    <row r="80259" spans="7:7" x14ac:dyDescent="0.2">
      <c r="G80259" s="12"/>
    </row>
    <row r="80260" spans="7:7" x14ac:dyDescent="0.2">
      <c r="G80260" s="12"/>
    </row>
    <row r="80261" spans="7:7" x14ac:dyDescent="0.2">
      <c r="G80261" s="12"/>
    </row>
    <row r="80262" spans="7:7" x14ac:dyDescent="0.2">
      <c r="G80262" s="12"/>
    </row>
    <row r="80263" spans="7:7" x14ac:dyDescent="0.2">
      <c r="G80263" s="12"/>
    </row>
    <row r="80264" spans="7:7" x14ac:dyDescent="0.2">
      <c r="G80264" s="12"/>
    </row>
    <row r="80265" spans="7:7" x14ac:dyDescent="0.2">
      <c r="G80265" s="12"/>
    </row>
    <row r="80266" spans="7:7" x14ac:dyDescent="0.2">
      <c r="G80266" s="12"/>
    </row>
    <row r="80267" spans="7:7" x14ac:dyDescent="0.2">
      <c r="G80267" s="12"/>
    </row>
    <row r="80268" spans="7:7" x14ac:dyDescent="0.2">
      <c r="G80268" s="12"/>
    </row>
    <row r="80269" spans="7:7" x14ac:dyDescent="0.2">
      <c r="G80269" s="12"/>
    </row>
    <row r="80270" spans="7:7" x14ac:dyDescent="0.2">
      <c r="G80270" s="12"/>
    </row>
    <row r="80271" spans="7:7" x14ac:dyDescent="0.2">
      <c r="G80271" s="12"/>
    </row>
    <row r="80272" spans="7:7" x14ac:dyDescent="0.2">
      <c r="G80272" s="12"/>
    </row>
    <row r="80273" spans="7:7" x14ac:dyDescent="0.2">
      <c r="G80273" s="12"/>
    </row>
    <row r="80274" spans="7:7" x14ac:dyDescent="0.2">
      <c r="G80274" s="12"/>
    </row>
    <row r="80275" spans="7:7" x14ac:dyDescent="0.2">
      <c r="G80275" s="12"/>
    </row>
    <row r="80276" spans="7:7" x14ac:dyDescent="0.2">
      <c r="G80276" s="12"/>
    </row>
    <row r="80277" spans="7:7" x14ac:dyDescent="0.2">
      <c r="G80277" s="12"/>
    </row>
    <row r="80278" spans="7:7" x14ac:dyDescent="0.2">
      <c r="G80278" s="12"/>
    </row>
    <row r="80279" spans="7:7" x14ac:dyDescent="0.2">
      <c r="G80279" s="12"/>
    </row>
    <row r="80280" spans="7:7" x14ac:dyDescent="0.2">
      <c r="G80280" s="12"/>
    </row>
    <row r="80281" spans="7:7" x14ac:dyDescent="0.2">
      <c r="G80281" s="12"/>
    </row>
    <row r="80282" spans="7:7" x14ac:dyDescent="0.2">
      <c r="G80282" s="12"/>
    </row>
    <row r="80283" spans="7:7" x14ac:dyDescent="0.2">
      <c r="G80283" s="12"/>
    </row>
    <row r="80284" spans="7:7" x14ac:dyDescent="0.2">
      <c r="G80284" s="12"/>
    </row>
    <row r="80285" spans="7:7" x14ac:dyDescent="0.2">
      <c r="G80285" s="12"/>
    </row>
    <row r="80286" spans="7:7" x14ac:dyDescent="0.2">
      <c r="G80286" s="12"/>
    </row>
    <row r="80287" spans="7:7" x14ac:dyDescent="0.2">
      <c r="G80287" s="12"/>
    </row>
    <row r="80288" spans="7:7" x14ac:dyDescent="0.2">
      <c r="G80288" s="12"/>
    </row>
    <row r="80289" spans="7:7" x14ac:dyDescent="0.2">
      <c r="G80289" s="12"/>
    </row>
    <row r="80290" spans="7:7" x14ac:dyDescent="0.2">
      <c r="G80290" s="12"/>
    </row>
    <row r="80291" spans="7:7" x14ac:dyDescent="0.2">
      <c r="G80291" s="12"/>
    </row>
    <row r="80292" spans="7:7" x14ac:dyDescent="0.2">
      <c r="G80292" s="12"/>
    </row>
    <row r="80293" spans="7:7" x14ac:dyDescent="0.2">
      <c r="G80293" s="12"/>
    </row>
    <row r="80294" spans="7:7" x14ac:dyDescent="0.2">
      <c r="G80294" s="12"/>
    </row>
    <row r="80295" spans="7:7" x14ac:dyDescent="0.2">
      <c r="G80295" s="12"/>
    </row>
    <row r="80296" spans="7:7" x14ac:dyDescent="0.2">
      <c r="G80296" s="12"/>
    </row>
    <row r="80297" spans="7:7" x14ac:dyDescent="0.2">
      <c r="G80297" s="12"/>
    </row>
    <row r="80298" spans="7:7" x14ac:dyDescent="0.2">
      <c r="G80298" s="12"/>
    </row>
    <row r="80299" spans="7:7" x14ac:dyDescent="0.2">
      <c r="G80299" s="12"/>
    </row>
    <row r="80300" spans="7:7" x14ac:dyDescent="0.2">
      <c r="G80300" s="12"/>
    </row>
    <row r="80301" spans="7:7" x14ac:dyDescent="0.2">
      <c r="G80301" s="12"/>
    </row>
    <row r="80302" spans="7:7" x14ac:dyDescent="0.2">
      <c r="G80302" s="12"/>
    </row>
    <row r="80303" spans="7:7" x14ac:dyDescent="0.2">
      <c r="G80303" s="12"/>
    </row>
    <row r="80304" spans="7:7" x14ac:dyDescent="0.2">
      <c r="G80304" s="12"/>
    </row>
    <row r="80305" spans="7:7" x14ac:dyDescent="0.2">
      <c r="G80305" s="12"/>
    </row>
    <row r="80306" spans="7:7" x14ac:dyDescent="0.2">
      <c r="G80306" s="12"/>
    </row>
    <row r="80307" spans="7:7" x14ac:dyDescent="0.2">
      <c r="G80307" s="12"/>
    </row>
    <row r="80308" spans="7:7" x14ac:dyDescent="0.2">
      <c r="G80308" s="12"/>
    </row>
    <row r="80309" spans="7:7" x14ac:dyDescent="0.2">
      <c r="G80309" s="12"/>
    </row>
    <row r="80310" spans="7:7" x14ac:dyDescent="0.2">
      <c r="G80310" s="12"/>
    </row>
    <row r="80311" spans="7:7" x14ac:dyDescent="0.2">
      <c r="G80311" s="12"/>
    </row>
    <row r="80312" spans="7:7" x14ac:dyDescent="0.2">
      <c r="G80312" s="12"/>
    </row>
    <row r="80313" spans="7:7" x14ac:dyDescent="0.2">
      <c r="G80313" s="12"/>
    </row>
    <row r="80314" spans="7:7" x14ac:dyDescent="0.2">
      <c r="G80314" s="12"/>
    </row>
    <row r="80315" spans="7:7" x14ac:dyDescent="0.2">
      <c r="G80315" s="12"/>
    </row>
    <row r="80316" spans="7:7" x14ac:dyDescent="0.2">
      <c r="G80316" s="12"/>
    </row>
    <row r="80317" spans="7:7" x14ac:dyDescent="0.2">
      <c r="G80317" s="12"/>
    </row>
    <row r="80318" spans="7:7" x14ac:dyDescent="0.2">
      <c r="G80318" s="12"/>
    </row>
    <row r="80319" spans="7:7" x14ac:dyDescent="0.2">
      <c r="G80319" s="12"/>
    </row>
    <row r="80320" spans="7:7" x14ac:dyDescent="0.2">
      <c r="G80320" s="12"/>
    </row>
    <row r="80321" spans="7:7" x14ac:dyDescent="0.2">
      <c r="G80321" s="12"/>
    </row>
    <row r="80322" spans="7:7" x14ac:dyDescent="0.2">
      <c r="G80322" s="12"/>
    </row>
    <row r="80323" spans="7:7" x14ac:dyDescent="0.2">
      <c r="G80323" s="12"/>
    </row>
    <row r="80324" spans="7:7" x14ac:dyDescent="0.2">
      <c r="G80324" s="12"/>
    </row>
    <row r="80325" spans="7:7" x14ac:dyDescent="0.2">
      <c r="G80325" s="12"/>
    </row>
    <row r="80326" spans="7:7" x14ac:dyDescent="0.2">
      <c r="G80326" s="12"/>
    </row>
    <row r="80327" spans="7:7" x14ac:dyDescent="0.2">
      <c r="G80327" s="12"/>
    </row>
    <row r="80328" spans="7:7" x14ac:dyDescent="0.2">
      <c r="G80328" s="12"/>
    </row>
    <row r="80329" spans="7:7" x14ac:dyDescent="0.2">
      <c r="G80329" s="12"/>
    </row>
    <row r="80330" spans="7:7" x14ac:dyDescent="0.2">
      <c r="G80330" s="12"/>
    </row>
    <row r="80331" spans="7:7" x14ac:dyDescent="0.2">
      <c r="G80331" s="12"/>
    </row>
    <row r="80332" spans="7:7" x14ac:dyDescent="0.2">
      <c r="G80332" s="12"/>
    </row>
    <row r="80333" spans="7:7" x14ac:dyDescent="0.2">
      <c r="G80333" s="12"/>
    </row>
    <row r="80334" spans="7:7" x14ac:dyDescent="0.2">
      <c r="G80334" s="12"/>
    </row>
    <row r="80335" spans="7:7" x14ac:dyDescent="0.2">
      <c r="G80335" s="12"/>
    </row>
    <row r="80336" spans="7:7" x14ac:dyDescent="0.2">
      <c r="G80336" s="12"/>
    </row>
    <row r="80337" spans="7:7" x14ac:dyDescent="0.2">
      <c r="G80337" s="12"/>
    </row>
    <row r="80338" spans="7:7" x14ac:dyDescent="0.2">
      <c r="G80338" s="12"/>
    </row>
    <row r="80339" spans="7:7" x14ac:dyDescent="0.2">
      <c r="G80339" s="12"/>
    </row>
    <row r="80340" spans="7:7" x14ac:dyDescent="0.2">
      <c r="G80340" s="12"/>
    </row>
    <row r="80341" spans="7:7" x14ac:dyDescent="0.2">
      <c r="G80341" s="12"/>
    </row>
    <row r="80342" spans="7:7" x14ac:dyDescent="0.2">
      <c r="G80342" s="12"/>
    </row>
    <row r="80343" spans="7:7" x14ac:dyDescent="0.2">
      <c r="G80343" s="12"/>
    </row>
    <row r="80344" spans="7:7" x14ac:dyDescent="0.2">
      <c r="G80344" s="12"/>
    </row>
    <row r="80345" spans="7:7" x14ac:dyDescent="0.2">
      <c r="G80345" s="12"/>
    </row>
    <row r="80346" spans="7:7" x14ac:dyDescent="0.2">
      <c r="G80346" s="12"/>
    </row>
    <row r="80347" spans="7:7" x14ac:dyDescent="0.2">
      <c r="G80347" s="12"/>
    </row>
    <row r="80348" spans="7:7" x14ac:dyDescent="0.2">
      <c r="G80348" s="12"/>
    </row>
    <row r="80349" spans="7:7" x14ac:dyDescent="0.2">
      <c r="G80349" s="12"/>
    </row>
    <row r="80350" spans="7:7" x14ac:dyDescent="0.2">
      <c r="G80350" s="12"/>
    </row>
    <row r="80351" spans="7:7" x14ac:dyDescent="0.2">
      <c r="G80351" s="12"/>
    </row>
    <row r="80352" spans="7:7" x14ac:dyDescent="0.2">
      <c r="G80352" s="12"/>
    </row>
    <row r="80353" spans="7:7" x14ac:dyDescent="0.2">
      <c r="G80353" s="12"/>
    </row>
    <row r="80354" spans="7:7" x14ac:dyDescent="0.2">
      <c r="G80354" s="12"/>
    </row>
    <row r="80355" spans="7:7" x14ac:dyDescent="0.2">
      <c r="G80355" s="12"/>
    </row>
    <row r="80356" spans="7:7" x14ac:dyDescent="0.2">
      <c r="G80356" s="12"/>
    </row>
    <row r="80357" spans="7:7" x14ac:dyDescent="0.2">
      <c r="G80357" s="12"/>
    </row>
    <row r="80358" spans="7:7" x14ac:dyDescent="0.2">
      <c r="G80358" s="12"/>
    </row>
    <row r="80359" spans="7:7" x14ac:dyDescent="0.2">
      <c r="G80359" s="12"/>
    </row>
    <row r="80360" spans="7:7" x14ac:dyDescent="0.2">
      <c r="G80360" s="12"/>
    </row>
    <row r="80361" spans="7:7" x14ac:dyDescent="0.2">
      <c r="G80361" s="12"/>
    </row>
    <row r="80362" spans="7:7" x14ac:dyDescent="0.2">
      <c r="G80362" s="12"/>
    </row>
    <row r="80363" spans="7:7" x14ac:dyDescent="0.2">
      <c r="G80363" s="12"/>
    </row>
    <row r="80364" spans="7:7" x14ac:dyDescent="0.2">
      <c r="G80364" s="12"/>
    </row>
    <row r="80365" spans="7:7" x14ac:dyDescent="0.2">
      <c r="G80365" s="12"/>
    </row>
    <row r="80366" spans="7:7" x14ac:dyDescent="0.2">
      <c r="G80366" s="12"/>
    </row>
    <row r="80367" spans="7:7" x14ac:dyDescent="0.2">
      <c r="G80367" s="12"/>
    </row>
    <row r="80368" spans="7:7" x14ac:dyDescent="0.2">
      <c r="G80368" s="12"/>
    </row>
    <row r="80369" spans="7:7" x14ac:dyDescent="0.2">
      <c r="G80369" s="12"/>
    </row>
    <row r="80370" spans="7:7" x14ac:dyDescent="0.2">
      <c r="G80370" s="12"/>
    </row>
    <row r="80371" spans="7:7" x14ac:dyDescent="0.2">
      <c r="G80371" s="12"/>
    </row>
    <row r="80372" spans="7:7" x14ac:dyDescent="0.2">
      <c r="G80372" s="12"/>
    </row>
    <row r="80373" spans="7:7" x14ac:dyDescent="0.2">
      <c r="G80373" s="12"/>
    </row>
    <row r="80374" spans="7:7" x14ac:dyDescent="0.2">
      <c r="G80374" s="12"/>
    </row>
    <row r="80375" spans="7:7" x14ac:dyDescent="0.2">
      <c r="G80375" s="12"/>
    </row>
    <row r="80376" spans="7:7" x14ac:dyDescent="0.2">
      <c r="G80376" s="12"/>
    </row>
    <row r="80377" spans="7:7" x14ac:dyDescent="0.2">
      <c r="G80377" s="12"/>
    </row>
    <row r="80378" spans="7:7" x14ac:dyDescent="0.2">
      <c r="G80378" s="12"/>
    </row>
    <row r="80379" spans="7:7" x14ac:dyDescent="0.2">
      <c r="G80379" s="12"/>
    </row>
    <row r="80380" spans="7:7" x14ac:dyDescent="0.2">
      <c r="G80380" s="12"/>
    </row>
    <row r="80381" spans="7:7" x14ac:dyDescent="0.2">
      <c r="G80381" s="12"/>
    </row>
    <row r="80382" spans="7:7" x14ac:dyDescent="0.2">
      <c r="G80382" s="12"/>
    </row>
    <row r="80383" spans="7:7" x14ac:dyDescent="0.2">
      <c r="G80383" s="12"/>
    </row>
    <row r="80384" spans="7:7" x14ac:dyDescent="0.2">
      <c r="G80384" s="12"/>
    </row>
    <row r="80385" spans="7:7" x14ac:dyDescent="0.2">
      <c r="G80385" s="12"/>
    </row>
    <row r="80386" spans="7:7" x14ac:dyDescent="0.2">
      <c r="G80386" s="12"/>
    </row>
    <row r="80387" spans="7:7" x14ac:dyDescent="0.2">
      <c r="G80387" s="12"/>
    </row>
    <row r="80388" spans="7:7" x14ac:dyDescent="0.2">
      <c r="G80388" s="12"/>
    </row>
    <row r="80389" spans="7:7" x14ac:dyDescent="0.2">
      <c r="G80389" s="12"/>
    </row>
    <row r="80390" spans="7:7" x14ac:dyDescent="0.2">
      <c r="G80390" s="12"/>
    </row>
    <row r="80391" spans="7:7" x14ac:dyDescent="0.2">
      <c r="G80391" s="12"/>
    </row>
    <row r="80392" spans="7:7" x14ac:dyDescent="0.2">
      <c r="G80392" s="12"/>
    </row>
    <row r="80393" spans="7:7" x14ac:dyDescent="0.2">
      <c r="G80393" s="12"/>
    </row>
    <row r="80394" spans="7:7" x14ac:dyDescent="0.2">
      <c r="G80394" s="12"/>
    </row>
    <row r="80395" spans="7:7" x14ac:dyDescent="0.2">
      <c r="G80395" s="12"/>
    </row>
    <row r="80396" spans="7:7" x14ac:dyDescent="0.2">
      <c r="G80396" s="12"/>
    </row>
    <row r="80397" spans="7:7" x14ac:dyDescent="0.2">
      <c r="G80397" s="12"/>
    </row>
    <row r="80398" spans="7:7" x14ac:dyDescent="0.2">
      <c r="G80398" s="12"/>
    </row>
    <row r="80399" spans="7:7" x14ac:dyDescent="0.2">
      <c r="G80399" s="12"/>
    </row>
    <row r="80400" spans="7:7" x14ac:dyDescent="0.2">
      <c r="G80400" s="12"/>
    </row>
    <row r="80401" spans="7:7" x14ac:dyDescent="0.2">
      <c r="G80401" s="12"/>
    </row>
    <row r="80402" spans="7:7" x14ac:dyDescent="0.2">
      <c r="G80402" s="12"/>
    </row>
    <row r="80403" spans="7:7" x14ac:dyDescent="0.2">
      <c r="G80403" s="12"/>
    </row>
    <row r="80404" spans="7:7" x14ac:dyDescent="0.2">
      <c r="G80404" s="12"/>
    </row>
    <row r="80405" spans="7:7" x14ac:dyDescent="0.2">
      <c r="G80405" s="12"/>
    </row>
    <row r="80406" spans="7:7" x14ac:dyDescent="0.2">
      <c r="G80406" s="12"/>
    </row>
    <row r="80407" spans="7:7" x14ac:dyDescent="0.2">
      <c r="G80407" s="12"/>
    </row>
    <row r="80408" spans="7:7" x14ac:dyDescent="0.2">
      <c r="G80408" s="12"/>
    </row>
    <row r="80409" spans="7:7" x14ac:dyDescent="0.2">
      <c r="G80409" s="12"/>
    </row>
    <row r="80410" spans="7:7" x14ac:dyDescent="0.2">
      <c r="G80410" s="12"/>
    </row>
    <row r="80411" spans="7:7" x14ac:dyDescent="0.2">
      <c r="G80411" s="12"/>
    </row>
    <row r="80412" spans="7:7" x14ac:dyDescent="0.2">
      <c r="G80412" s="12"/>
    </row>
    <row r="80413" spans="7:7" x14ac:dyDescent="0.2">
      <c r="G80413" s="12"/>
    </row>
    <row r="80414" spans="7:7" x14ac:dyDescent="0.2">
      <c r="G80414" s="12"/>
    </row>
    <row r="80415" spans="7:7" x14ac:dyDescent="0.2">
      <c r="G80415" s="12"/>
    </row>
    <row r="80416" spans="7:7" x14ac:dyDescent="0.2">
      <c r="G80416" s="12"/>
    </row>
    <row r="80417" spans="7:7" x14ac:dyDescent="0.2">
      <c r="G80417" s="12"/>
    </row>
    <row r="80418" spans="7:7" x14ac:dyDescent="0.2">
      <c r="G80418" s="12"/>
    </row>
    <row r="80419" spans="7:7" x14ac:dyDescent="0.2">
      <c r="G80419" s="12"/>
    </row>
    <row r="80420" spans="7:7" x14ac:dyDescent="0.2">
      <c r="G80420" s="12"/>
    </row>
    <row r="80421" spans="7:7" x14ac:dyDescent="0.2">
      <c r="G80421" s="12"/>
    </row>
    <row r="80422" spans="7:7" x14ac:dyDescent="0.2">
      <c r="G80422" s="12"/>
    </row>
    <row r="80423" spans="7:7" x14ac:dyDescent="0.2">
      <c r="G80423" s="12"/>
    </row>
    <row r="80424" spans="7:7" x14ac:dyDescent="0.2">
      <c r="G80424" s="12"/>
    </row>
    <row r="80425" spans="7:7" x14ac:dyDescent="0.2">
      <c r="G80425" s="12"/>
    </row>
    <row r="80426" spans="7:7" x14ac:dyDescent="0.2">
      <c r="G80426" s="12"/>
    </row>
    <row r="80427" spans="7:7" x14ac:dyDescent="0.2">
      <c r="G80427" s="12"/>
    </row>
    <row r="80428" spans="7:7" x14ac:dyDescent="0.2">
      <c r="G80428" s="12"/>
    </row>
    <row r="80429" spans="7:7" x14ac:dyDescent="0.2">
      <c r="G80429" s="12"/>
    </row>
    <row r="80430" spans="7:7" x14ac:dyDescent="0.2">
      <c r="G80430" s="12"/>
    </row>
    <row r="80431" spans="7:7" x14ac:dyDescent="0.2">
      <c r="G80431" s="12"/>
    </row>
    <row r="80432" spans="7:7" x14ac:dyDescent="0.2">
      <c r="G80432" s="12"/>
    </row>
    <row r="80433" spans="7:7" x14ac:dyDescent="0.2">
      <c r="G80433" s="12"/>
    </row>
    <row r="80434" spans="7:7" x14ac:dyDescent="0.2">
      <c r="G80434" s="12"/>
    </row>
    <row r="80435" spans="7:7" x14ac:dyDescent="0.2">
      <c r="G80435" s="12"/>
    </row>
    <row r="80436" spans="7:7" x14ac:dyDescent="0.2">
      <c r="G80436" s="12"/>
    </row>
    <row r="80437" spans="7:7" x14ac:dyDescent="0.2">
      <c r="G80437" s="12"/>
    </row>
    <row r="80438" spans="7:7" x14ac:dyDescent="0.2">
      <c r="G80438" s="12"/>
    </row>
    <row r="80439" spans="7:7" x14ac:dyDescent="0.2">
      <c r="G80439" s="12"/>
    </row>
    <row r="80440" spans="7:7" x14ac:dyDescent="0.2">
      <c r="G80440" s="12"/>
    </row>
    <row r="80441" spans="7:7" x14ac:dyDescent="0.2">
      <c r="G80441" s="12"/>
    </row>
    <row r="80442" spans="7:7" x14ac:dyDescent="0.2">
      <c r="G80442" s="12"/>
    </row>
    <row r="80443" spans="7:7" x14ac:dyDescent="0.2">
      <c r="G80443" s="12"/>
    </row>
    <row r="80444" spans="7:7" x14ac:dyDescent="0.2">
      <c r="G80444" s="12"/>
    </row>
    <row r="80445" spans="7:7" x14ac:dyDescent="0.2">
      <c r="G80445" s="12"/>
    </row>
    <row r="80446" spans="7:7" x14ac:dyDescent="0.2">
      <c r="G80446" s="12"/>
    </row>
    <row r="80447" spans="7:7" x14ac:dyDescent="0.2">
      <c r="G80447" s="12"/>
    </row>
    <row r="80448" spans="7:7" x14ac:dyDescent="0.2">
      <c r="G80448" s="12"/>
    </row>
    <row r="80449" spans="7:7" x14ac:dyDescent="0.2">
      <c r="G80449" s="12"/>
    </row>
    <row r="80450" spans="7:7" x14ac:dyDescent="0.2">
      <c r="G80450" s="12"/>
    </row>
    <row r="80451" spans="7:7" x14ac:dyDescent="0.2">
      <c r="G80451" s="12"/>
    </row>
    <row r="80452" spans="7:7" x14ac:dyDescent="0.2">
      <c r="G80452" s="12"/>
    </row>
    <row r="80453" spans="7:7" x14ac:dyDescent="0.2">
      <c r="G80453" s="12"/>
    </row>
    <row r="80454" spans="7:7" x14ac:dyDescent="0.2">
      <c r="G80454" s="12"/>
    </row>
    <row r="80455" spans="7:7" x14ac:dyDescent="0.2">
      <c r="G80455" s="12"/>
    </row>
    <row r="80456" spans="7:7" x14ac:dyDescent="0.2">
      <c r="G80456" s="12"/>
    </row>
    <row r="80457" spans="7:7" x14ac:dyDescent="0.2">
      <c r="G80457" s="12"/>
    </row>
    <row r="80458" spans="7:7" x14ac:dyDescent="0.2">
      <c r="G80458" s="12"/>
    </row>
    <row r="80459" spans="7:7" x14ac:dyDescent="0.2">
      <c r="G80459" s="12"/>
    </row>
    <row r="80460" spans="7:7" x14ac:dyDescent="0.2">
      <c r="G80460" s="12"/>
    </row>
    <row r="80461" spans="7:7" x14ac:dyDescent="0.2">
      <c r="G80461" s="12"/>
    </row>
    <row r="80462" spans="7:7" x14ac:dyDescent="0.2">
      <c r="G80462" s="12"/>
    </row>
    <row r="80463" spans="7:7" x14ac:dyDescent="0.2">
      <c r="G80463" s="12"/>
    </row>
    <row r="80464" spans="7:7" x14ac:dyDescent="0.2">
      <c r="G80464" s="12"/>
    </row>
    <row r="80465" spans="7:7" x14ac:dyDescent="0.2">
      <c r="G80465" s="12"/>
    </row>
    <row r="80466" spans="7:7" x14ac:dyDescent="0.2">
      <c r="G80466" s="12"/>
    </row>
    <row r="80467" spans="7:7" x14ac:dyDescent="0.2">
      <c r="G80467" s="12"/>
    </row>
    <row r="80468" spans="7:7" x14ac:dyDescent="0.2">
      <c r="G80468" s="12"/>
    </row>
    <row r="80469" spans="7:7" x14ac:dyDescent="0.2">
      <c r="G80469" s="12"/>
    </row>
    <row r="80470" spans="7:7" x14ac:dyDescent="0.2">
      <c r="G80470" s="12"/>
    </row>
    <row r="80471" spans="7:7" x14ac:dyDescent="0.2">
      <c r="G80471" s="12"/>
    </row>
    <row r="80472" spans="7:7" x14ac:dyDescent="0.2">
      <c r="G80472" s="12"/>
    </row>
    <row r="80473" spans="7:7" x14ac:dyDescent="0.2">
      <c r="G80473" s="12"/>
    </row>
    <row r="80474" spans="7:7" x14ac:dyDescent="0.2">
      <c r="G80474" s="12"/>
    </row>
    <row r="80475" spans="7:7" x14ac:dyDescent="0.2">
      <c r="G80475" s="12"/>
    </row>
    <row r="80476" spans="7:7" x14ac:dyDescent="0.2">
      <c r="G80476" s="12"/>
    </row>
    <row r="80477" spans="7:7" x14ac:dyDescent="0.2">
      <c r="G80477" s="12"/>
    </row>
    <row r="80478" spans="7:7" x14ac:dyDescent="0.2">
      <c r="G80478" s="12"/>
    </row>
    <row r="80479" spans="7:7" x14ac:dyDescent="0.2">
      <c r="G80479" s="12"/>
    </row>
    <row r="80480" spans="7:7" x14ac:dyDescent="0.2">
      <c r="G80480" s="12"/>
    </row>
    <row r="80481" spans="7:7" x14ac:dyDescent="0.2">
      <c r="G80481" s="12"/>
    </row>
    <row r="80482" spans="7:7" x14ac:dyDescent="0.2">
      <c r="G80482" s="12"/>
    </row>
    <row r="80483" spans="7:7" x14ac:dyDescent="0.2">
      <c r="G80483" s="12"/>
    </row>
    <row r="80484" spans="7:7" x14ac:dyDescent="0.2">
      <c r="G80484" s="12"/>
    </row>
    <row r="80485" spans="7:7" x14ac:dyDescent="0.2">
      <c r="G80485" s="12"/>
    </row>
    <row r="80486" spans="7:7" x14ac:dyDescent="0.2">
      <c r="G80486" s="12"/>
    </row>
    <row r="80487" spans="7:7" x14ac:dyDescent="0.2">
      <c r="G80487" s="12"/>
    </row>
    <row r="80488" spans="7:7" x14ac:dyDescent="0.2">
      <c r="G80488" s="12"/>
    </row>
    <row r="80489" spans="7:7" x14ac:dyDescent="0.2">
      <c r="G80489" s="12"/>
    </row>
    <row r="80490" spans="7:7" x14ac:dyDescent="0.2">
      <c r="G80490" s="12"/>
    </row>
    <row r="80491" spans="7:7" x14ac:dyDescent="0.2">
      <c r="G80491" s="12"/>
    </row>
    <row r="80492" spans="7:7" x14ac:dyDescent="0.2">
      <c r="G80492" s="12"/>
    </row>
    <row r="80493" spans="7:7" x14ac:dyDescent="0.2">
      <c r="G80493" s="12"/>
    </row>
    <row r="80494" spans="7:7" x14ac:dyDescent="0.2">
      <c r="G80494" s="12"/>
    </row>
    <row r="80495" spans="7:7" x14ac:dyDescent="0.2">
      <c r="G80495" s="12"/>
    </row>
    <row r="80496" spans="7:7" x14ac:dyDescent="0.2">
      <c r="G80496" s="12"/>
    </row>
    <row r="80497" spans="7:7" x14ac:dyDescent="0.2">
      <c r="G80497" s="12"/>
    </row>
    <row r="80498" spans="7:7" x14ac:dyDescent="0.2">
      <c r="G80498" s="12"/>
    </row>
    <row r="80499" spans="7:7" x14ac:dyDescent="0.2">
      <c r="G80499" s="12"/>
    </row>
    <row r="80500" spans="7:7" x14ac:dyDescent="0.2">
      <c r="G80500" s="12"/>
    </row>
    <row r="80501" spans="7:7" x14ac:dyDescent="0.2">
      <c r="G80501" s="12"/>
    </row>
    <row r="80502" spans="7:7" x14ac:dyDescent="0.2">
      <c r="G80502" s="12"/>
    </row>
    <row r="80503" spans="7:7" x14ac:dyDescent="0.2">
      <c r="G80503" s="12"/>
    </row>
    <row r="80504" spans="7:7" x14ac:dyDescent="0.2">
      <c r="G80504" s="12"/>
    </row>
    <row r="80505" spans="7:7" x14ac:dyDescent="0.2">
      <c r="G80505" s="12"/>
    </row>
    <row r="80506" spans="7:7" x14ac:dyDescent="0.2">
      <c r="G80506" s="12"/>
    </row>
    <row r="80507" spans="7:7" x14ac:dyDescent="0.2">
      <c r="G80507" s="12"/>
    </row>
    <row r="80508" spans="7:7" x14ac:dyDescent="0.2">
      <c r="G80508" s="12"/>
    </row>
    <row r="80509" spans="7:7" x14ac:dyDescent="0.2">
      <c r="G80509" s="12"/>
    </row>
    <row r="80510" spans="7:7" x14ac:dyDescent="0.2">
      <c r="G80510" s="12"/>
    </row>
    <row r="80511" spans="7:7" x14ac:dyDescent="0.2">
      <c r="G80511" s="12"/>
    </row>
    <row r="80512" spans="7:7" x14ac:dyDescent="0.2">
      <c r="G80512" s="12"/>
    </row>
    <row r="80513" spans="7:7" x14ac:dyDescent="0.2">
      <c r="G80513" s="12"/>
    </row>
    <row r="80514" spans="7:7" x14ac:dyDescent="0.2">
      <c r="G80514" s="12"/>
    </row>
    <row r="80515" spans="7:7" x14ac:dyDescent="0.2">
      <c r="G80515" s="12"/>
    </row>
    <row r="80516" spans="7:7" x14ac:dyDescent="0.2">
      <c r="G80516" s="12"/>
    </row>
    <row r="80517" spans="7:7" x14ac:dyDescent="0.2">
      <c r="G80517" s="12"/>
    </row>
    <row r="80518" spans="7:7" x14ac:dyDescent="0.2">
      <c r="G80518" s="12"/>
    </row>
    <row r="80519" spans="7:7" x14ac:dyDescent="0.2">
      <c r="G80519" s="12"/>
    </row>
    <row r="80520" spans="7:7" x14ac:dyDescent="0.2">
      <c r="G80520" s="12"/>
    </row>
    <row r="80521" spans="7:7" x14ac:dyDescent="0.2">
      <c r="G80521" s="12"/>
    </row>
    <row r="80522" spans="7:7" x14ac:dyDescent="0.2">
      <c r="G80522" s="12"/>
    </row>
    <row r="80523" spans="7:7" x14ac:dyDescent="0.2">
      <c r="G80523" s="12"/>
    </row>
    <row r="80524" spans="7:7" x14ac:dyDescent="0.2">
      <c r="G80524" s="12"/>
    </row>
    <row r="80525" spans="7:7" x14ac:dyDescent="0.2">
      <c r="G80525" s="12"/>
    </row>
    <row r="80526" spans="7:7" x14ac:dyDescent="0.2">
      <c r="G80526" s="12"/>
    </row>
    <row r="80527" spans="7:7" x14ac:dyDescent="0.2">
      <c r="G80527" s="12"/>
    </row>
    <row r="80528" spans="7:7" x14ac:dyDescent="0.2">
      <c r="G80528" s="12"/>
    </row>
    <row r="80529" spans="7:7" x14ac:dyDescent="0.2">
      <c r="G80529" s="12"/>
    </row>
    <row r="80530" spans="7:7" x14ac:dyDescent="0.2">
      <c r="G80530" s="12"/>
    </row>
    <row r="80531" spans="7:7" x14ac:dyDescent="0.2">
      <c r="G80531" s="12"/>
    </row>
    <row r="80532" spans="7:7" x14ac:dyDescent="0.2">
      <c r="G80532" s="12"/>
    </row>
    <row r="80533" spans="7:7" x14ac:dyDescent="0.2">
      <c r="G80533" s="12"/>
    </row>
    <row r="80534" spans="7:7" x14ac:dyDescent="0.2">
      <c r="G80534" s="12"/>
    </row>
    <row r="80535" spans="7:7" x14ac:dyDescent="0.2">
      <c r="G80535" s="12"/>
    </row>
    <row r="80536" spans="7:7" x14ac:dyDescent="0.2">
      <c r="G80536" s="12"/>
    </row>
    <row r="80537" spans="7:7" x14ac:dyDescent="0.2">
      <c r="G80537" s="12"/>
    </row>
    <row r="80538" spans="7:7" x14ac:dyDescent="0.2">
      <c r="G80538" s="12"/>
    </row>
    <row r="80539" spans="7:7" x14ac:dyDescent="0.2">
      <c r="G80539" s="12"/>
    </row>
    <row r="80540" spans="7:7" x14ac:dyDescent="0.2">
      <c r="G80540" s="12"/>
    </row>
    <row r="80541" spans="7:7" x14ac:dyDescent="0.2">
      <c r="G80541" s="12"/>
    </row>
    <row r="80542" spans="7:7" x14ac:dyDescent="0.2">
      <c r="G80542" s="12"/>
    </row>
    <row r="80543" spans="7:7" x14ac:dyDescent="0.2">
      <c r="G80543" s="12"/>
    </row>
    <row r="80544" spans="7:7" x14ac:dyDescent="0.2">
      <c r="G80544" s="12"/>
    </row>
    <row r="80545" spans="7:7" x14ac:dyDescent="0.2">
      <c r="G80545" s="12"/>
    </row>
    <row r="80546" spans="7:7" x14ac:dyDescent="0.2">
      <c r="G80546" s="12"/>
    </row>
    <row r="80547" spans="7:7" x14ac:dyDescent="0.2">
      <c r="G80547" s="12"/>
    </row>
    <row r="80548" spans="7:7" x14ac:dyDescent="0.2">
      <c r="G80548" s="12"/>
    </row>
    <row r="80549" spans="7:7" x14ac:dyDescent="0.2">
      <c r="G80549" s="12"/>
    </row>
    <row r="80550" spans="7:7" x14ac:dyDescent="0.2">
      <c r="G80550" s="12"/>
    </row>
    <row r="80551" spans="7:7" x14ac:dyDescent="0.2">
      <c r="G80551" s="12"/>
    </row>
    <row r="80552" spans="7:7" x14ac:dyDescent="0.2">
      <c r="G80552" s="12"/>
    </row>
    <row r="80553" spans="7:7" x14ac:dyDescent="0.2">
      <c r="G80553" s="12"/>
    </row>
    <row r="80554" spans="7:7" x14ac:dyDescent="0.2">
      <c r="G80554" s="12"/>
    </row>
    <row r="80555" spans="7:7" x14ac:dyDescent="0.2">
      <c r="G80555" s="12"/>
    </row>
    <row r="80556" spans="7:7" x14ac:dyDescent="0.2">
      <c r="G80556" s="12"/>
    </row>
    <row r="80557" spans="7:7" x14ac:dyDescent="0.2">
      <c r="G80557" s="12"/>
    </row>
    <row r="80558" spans="7:7" x14ac:dyDescent="0.2">
      <c r="G80558" s="12"/>
    </row>
    <row r="80559" spans="7:7" x14ac:dyDescent="0.2">
      <c r="G80559" s="12"/>
    </row>
    <row r="80560" spans="7:7" x14ac:dyDescent="0.2">
      <c r="G80560" s="12"/>
    </row>
    <row r="80561" spans="7:7" x14ac:dyDescent="0.2">
      <c r="G80561" s="12"/>
    </row>
    <row r="80562" spans="7:7" x14ac:dyDescent="0.2">
      <c r="G80562" s="12"/>
    </row>
    <row r="80563" spans="7:7" x14ac:dyDescent="0.2">
      <c r="G80563" s="12"/>
    </row>
    <row r="80564" spans="7:7" x14ac:dyDescent="0.2">
      <c r="G80564" s="12"/>
    </row>
    <row r="80565" spans="7:7" x14ac:dyDescent="0.2">
      <c r="G80565" s="12"/>
    </row>
    <row r="80566" spans="7:7" x14ac:dyDescent="0.2">
      <c r="G80566" s="12"/>
    </row>
    <row r="80567" spans="7:7" x14ac:dyDescent="0.2">
      <c r="G80567" s="12"/>
    </row>
    <row r="80568" spans="7:7" x14ac:dyDescent="0.2">
      <c r="G80568" s="12"/>
    </row>
    <row r="80569" spans="7:7" x14ac:dyDescent="0.2">
      <c r="G80569" s="12"/>
    </row>
    <row r="80570" spans="7:7" x14ac:dyDescent="0.2">
      <c r="G80570" s="12"/>
    </row>
    <row r="80571" spans="7:7" x14ac:dyDescent="0.2">
      <c r="G80571" s="12"/>
    </row>
    <row r="80572" spans="7:7" x14ac:dyDescent="0.2">
      <c r="G80572" s="12"/>
    </row>
    <row r="80573" spans="7:7" x14ac:dyDescent="0.2">
      <c r="G80573" s="12"/>
    </row>
    <row r="80574" spans="7:7" x14ac:dyDescent="0.2">
      <c r="G80574" s="12"/>
    </row>
    <row r="80575" spans="7:7" x14ac:dyDescent="0.2">
      <c r="G80575" s="12"/>
    </row>
    <row r="80576" spans="7:7" x14ac:dyDescent="0.2">
      <c r="G80576" s="12"/>
    </row>
    <row r="80577" spans="7:7" x14ac:dyDescent="0.2">
      <c r="G80577" s="12"/>
    </row>
    <row r="80578" spans="7:7" x14ac:dyDescent="0.2">
      <c r="G80578" s="12"/>
    </row>
    <row r="80579" spans="7:7" x14ac:dyDescent="0.2">
      <c r="G80579" s="12"/>
    </row>
    <row r="80580" spans="7:7" x14ac:dyDescent="0.2">
      <c r="G80580" s="12"/>
    </row>
    <row r="80581" spans="7:7" x14ac:dyDescent="0.2">
      <c r="G80581" s="12"/>
    </row>
    <row r="80582" spans="7:7" x14ac:dyDescent="0.2">
      <c r="G80582" s="12"/>
    </row>
    <row r="80583" spans="7:7" x14ac:dyDescent="0.2">
      <c r="G80583" s="12"/>
    </row>
    <row r="80584" spans="7:7" x14ac:dyDescent="0.2">
      <c r="G80584" s="12"/>
    </row>
    <row r="80585" spans="7:7" x14ac:dyDescent="0.2">
      <c r="G80585" s="12"/>
    </row>
    <row r="80586" spans="7:7" x14ac:dyDescent="0.2">
      <c r="G80586" s="12"/>
    </row>
    <row r="80587" spans="7:7" x14ac:dyDescent="0.2">
      <c r="G80587" s="12"/>
    </row>
    <row r="80588" spans="7:7" x14ac:dyDescent="0.2">
      <c r="G80588" s="12"/>
    </row>
    <row r="80589" spans="7:7" x14ac:dyDescent="0.2">
      <c r="G80589" s="12"/>
    </row>
    <row r="80590" spans="7:7" x14ac:dyDescent="0.2">
      <c r="G80590" s="12"/>
    </row>
    <row r="80591" spans="7:7" x14ac:dyDescent="0.2">
      <c r="G80591" s="12"/>
    </row>
    <row r="80592" spans="7:7" x14ac:dyDescent="0.2">
      <c r="G80592" s="12"/>
    </row>
    <row r="80593" spans="7:7" x14ac:dyDescent="0.2">
      <c r="G80593" s="12"/>
    </row>
    <row r="80594" spans="7:7" x14ac:dyDescent="0.2">
      <c r="G80594" s="12"/>
    </row>
    <row r="80595" spans="7:7" x14ac:dyDescent="0.2">
      <c r="G80595" s="12"/>
    </row>
    <row r="80596" spans="7:7" x14ac:dyDescent="0.2">
      <c r="G80596" s="12"/>
    </row>
    <row r="80597" spans="7:7" x14ac:dyDescent="0.2">
      <c r="G80597" s="12"/>
    </row>
    <row r="80598" spans="7:7" x14ac:dyDescent="0.2">
      <c r="G80598" s="12"/>
    </row>
    <row r="80599" spans="7:7" x14ac:dyDescent="0.2">
      <c r="G80599" s="12"/>
    </row>
    <row r="80600" spans="7:7" x14ac:dyDescent="0.2">
      <c r="G80600" s="12"/>
    </row>
    <row r="80601" spans="7:7" x14ac:dyDescent="0.2">
      <c r="G80601" s="12"/>
    </row>
    <row r="80602" spans="7:7" x14ac:dyDescent="0.2">
      <c r="G80602" s="12"/>
    </row>
    <row r="80603" spans="7:7" x14ac:dyDescent="0.2">
      <c r="G80603" s="12"/>
    </row>
    <row r="80604" spans="7:7" x14ac:dyDescent="0.2">
      <c r="G80604" s="12"/>
    </row>
    <row r="80605" spans="7:7" x14ac:dyDescent="0.2">
      <c r="G80605" s="12"/>
    </row>
    <row r="80606" spans="7:7" x14ac:dyDescent="0.2">
      <c r="G80606" s="12"/>
    </row>
    <row r="80607" spans="7:7" x14ac:dyDescent="0.2">
      <c r="G80607" s="12"/>
    </row>
    <row r="80608" spans="7:7" x14ac:dyDescent="0.2">
      <c r="G80608" s="12"/>
    </row>
    <row r="80609" spans="7:7" x14ac:dyDescent="0.2">
      <c r="G80609" s="12"/>
    </row>
    <row r="80610" spans="7:7" x14ac:dyDescent="0.2">
      <c r="G80610" s="12"/>
    </row>
    <row r="80611" spans="7:7" x14ac:dyDescent="0.2">
      <c r="G80611" s="12"/>
    </row>
    <row r="80612" spans="7:7" x14ac:dyDescent="0.2">
      <c r="G80612" s="12"/>
    </row>
    <row r="80613" spans="7:7" x14ac:dyDescent="0.2">
      <c r="G80613" s="12"/>
    </row>
    <row r="80614" spans="7:7" x14ac:dyDescent="0.2">
      <c r="G80614" s="12"/>
    </row>
    <row r="80615" spans="7:7" x14ac:dyDescent="0.2">
      <c r="G80615" s="12"/>
    </row>
    <row r="80616" spans="7:7" x14ac:dyDescent="0.2">
      <c r="G80616" s="12"/>
    </row>
    <row r="80617" spans="7:7" x14ac:dyDescent="0.2">
      <c r="G80617" s="12"/>
    </row>
    <row r="80618" spans="7:7" x14ac:dyDescent="0.2">
      <c r="G80618" s="12"/>
    </row>
    <row r="80619" spans="7:7" x14ac:dyDescent="0.2">
      <c r="G80619" s="12"/>
    </row>
    <row r="80620" spans="7:7" x14ac:dyDescent="0.2">
      <c r="G80620" s="12"/>
    </row>
    <row r="80621" spans="7:7" x14ac:dyDescent="0.2">
      <c r="G80621" s="12"/>
    </row>
    <row r="80622" spans="7:7" x14ac:dyDescent="0.2">
      <c r="G80622" s="12"/>
    </row>
    <row r="80623" spans="7:7" x14ac:dyDescent="0.2">
      <c r="G80623" s="12"/>
    </row>
    <row r="80624" spans="7:7" x14ac:dyDescent="0.2">
      <c r="G80624" s="12"/>
    </row>
    <row r="80625" spans="7:7" x14ac:dyDescent="0.2">
      <c r="G80625" s="12"/>
    </row>
    <row r="80626" spans="7:7" x14ac:dyDescent="0.2">
      <c r="G80626" s="12"/>
    </row>
    <row r="80627" spans="7:7" x14ac:dyDescent="0.2">
      <c r="G80627" s="12"/>
    </row>
    <row r="80628" spans="7:7" x14ac:dyDescent="0.2">
      <c r="G80628" s="12"/>
    </row>
    <row r="80629" spans="7:7" x14ac:dyDescent="0.2">
      <c r="G80629" s="12"/>
    </row>
    <row r="80630" spans="7:7" x14ac:dyDescent="0.2">
      <c r="G80630" s="12"/>
    </row>
    <row r="80631" spans="7:7" x14ac:dyDescent="0.2">
      <c r="G80631" s="12"/>
    </row>
    <row r="80632" spans="7:7" x14ac:dyDescent="0.2">
      <c r="G80632" s="12"/>
    </row>
    <row r="80633" spans="7:7" x14ac:dyDescent="0.2">
      <c r="G80633" s="12"/>
    </row>
    <row r="80634" spans="7:7" x14ac:dyDescent="0.2">
      <c r="G80634" s="12"/>
    </row>
    <row r="80635" spans="7:7" x14ac:dyDescent="0.2">
      <c r="G80635" s="12"/>
    </row>
    <row r="80636" spans="7:7" x14ac:dyDescent="0.2">
      <c r="G80636" s="12"/>
    </row>
    <row r="80637" spans="7:7" x14ac:dyDescent="0.2">
      <c r="G80637" s="12"/>
    </row>
    <row r="80638" spans="7:7" x14ac:dyDescent="0.2">
      <c r="G80638" s="12"/>
    </row>
    <row r="80639" spans="7:7" x14ac:dyDescent="0.2">
      <c r="G80639" s="12"/>
    </row>
    <row r="80640" spans="7:7" x14ac:dyDescent="0.2">
      <c r="G80640" s="12"/>
    </row>
    <row r="80641" spans="7:7" x14ac:dyDescent="0.2">
      <c r="G80641" s="12"/>
    </row>
    <row r="80642" spans="7:7" x14ac:dyDescent="0.2">
      <c r="G80642" s="12"/>
    </row>
    <row r="80643" spans="7:7" x14ac:dyDescent="0.2">
      <c r="G80643" s="12"/>
    </row>
    <row r="80644" spans="7:7" x14ac:dyDescent="0.2">
      <c r="G80644" s="12"/>
    </row>
    <row r="80645" spans="7:7" x14ac:dyDescent="0.2">
      <c r="G80645" s="12"/>
    </row>
    <row r="80646" spans="7:7" x14ac:dyDescent="0.2">
      <c r="G80646" s="12"/>
    </row>
    <row r="80647" spans="7:7" x14ac:dyDescent="0.2">
      <c r="G80647" s="12"/>
    </row>
    <row r="80648" spans="7:7" x14ac:dyDescent="0.2">
      <c r="G80648" s="12"/>
    </row>
    <row r="80649" spans="7:7" x14ac:dyDescent="0.2">
      <c r="G80649" s="12"/>
    </row>
    <row r="80650" spans="7:7" x14ac:dyDescent="0.2">
      <c r="G80650" s="12"/>
    </row>
    <row r="80651" spans="7:7" x14ac:dyDescent="0.2">
      <c r="G80651" s="12"/>
    </row>
    <row r="80652" spans="7:7" x14ac:dyDescent="0.2">
      <c r="G80652" s="12"/>
    </row>
    <row r="80653" spans="7:7" x14ac:dyDescent="0.2">
      <c r="G80653" s="12"/>
    </row>
    <row r="80654" spans="7:7" x14ac:dyDescent="0.2">
      <c r="G80654" s="12"/>
    </row>
    <row r="80655" spans="7:7" x14ac:dyDescent="0.2">
      <c r="G80655" s="12"/>
    </row>
    <row r="80656" spans="7:7" x14ac:dyDescent="0.2">
      <c r="G80656" s="12"/>
    </row>
    <row r="80657" spans="7:7" x14ac:dyDescent="0.2">
      <c r="G80657" s="12"/>
    </row>
    <row r="80658" spans="7:7" x14ac:dyDescent="0.2">
      <c r="G80658" s="12"/>
    </row>
    <row r="80659" spans="7:7" x14ac:dyDescent="0.2">
      <c r="G80659" s="12"/>
    </row>
    <row r="80660" spans="7:7" x14ac:dyDescent="0.2">
      <c r="G80660" s="12"/>
    </row>
    <row r="80661" spans="7:7" x14ac:dyDescent="0.2">
      <c r="G80661" s="12"/>
    </row>
    <row r="80662" spans="7:7" x14ac:dyDescent="0.2">
      <c r="G80662" s="12"/>
    </row>
    <row r="80663" spans="7:7" x14ac:dyDescent="0.2">
      <c r="G80663" s="12"/>
    </row>
    <row r="80664" spans="7:7" x14ac:dyDescent="0.2">
      <c r="G80664" s="12"/>
    </row>
    <row r="80665" spans="7:7" x14ac:dyDescent="0.2">
      <c r="G80665" s="12"/>
    </row>
    <row r="80666" spans="7:7" x14ac:dyDescent="0.2">
      <c r="G80666" s="12"/>
    </row>
    <row r="80667" spans="7:7" x14ac:dyDescent="0.2">
      <c r="G80667" s="12"/>
    </row>
    <row r="80668" spans="7:7" x14ac:dyDescent="0.2">
      <c r="G80668" s="12"/>
    </row>
    <row r="80669" spans="7:7" x14ac:dyDescent="0.2">
      <c r="G80669" s="12"/>
    </row>
    <row r="80670" spans="7:7" x14ac:dyDescent="0.2">
      <c r="G80670" s="12"/>
    </row>
    <row r="80671" spans="7:7" x14ac:dyDescent="0.2">
      <c r="G80671" s="12"/>
    </row>
    <row r="80672" spans="7:7" x14ac:dyDescent="0.2">
      <c r="G80672" s="12"/>
    </row>
    <row r="80673" spans="7:7" x14ac:dyDescent="0.2">
      <c r="G80673" s="12"/>
    </row>
    <row r="80674" spans="7:7" x14ac:dyDescent="0.2">
      <c r="G80674" s="12"/>
    </row>
    <row r="80675" spans="7:7" x14ac:dyDescent="0.2">
      <c r="G80675" s="12"/>
    </row>
    <row r="80676" spans="7:7" x14ac:dyDescent="0.2">
      <c r="G80676" s="12"/>
    </row>
    <row r="80677" spans="7:7" x14ac:dyDescent="0.2">
      <c r="G80677" s="12"/>
    </row>
    <row r="80678" spans="7:7" x14ac:dyDescent="0.2">
      <c r="G80678" s="12"/>
    </row>
    <row r="80679" spans="7:7" x14ac:dyDescent="0.2">
      <c r="G80679" s="12"/>
    </row>
    <row r="80680" spans="7:7" x14ac:dyDescent="0.2">
      <c r="G80680" s="12"/>
    </row>
    <row r="80681" spans="7:7" x14ac:dyDescent="0.2">
      <c r="G80681" s="12"/>
    </row>
    <row r="80682" spans="7:7" x14ac:dyDescent="0.2">
      <c r="G80682" s="12"/>
    </row>
    <row r="80683" spans="7:7" x14ac:dyDescent="0.2">
      <c r="G80683" s="12"/>
    </row>
    <row r="80684" spans="7:7" x14ac:dyDescent="0.2">
      <c r="G80684" s="12"/>
    </row>
    <row r="80685" spans="7:7" x14ac:dyDescent="0.2">
      <c r="G80685" s="12"/>
    </row>
    <row r="80686" spans="7:7" x14ac:dyDescent="0.2">
      <c r="G80686" s="12"/>
    </row>
    <row r="80687" spans="7:7" x14ac:dyDescent="0.2">
      <c r="G80687" s="12"/>
    </row>
    <row r="80688" spans="7:7" x14ac:dyDescent="0.2">
      <c r="G80688" s="12"/>
    </row>
    <row r="80689" spans="7:7" x14ac:dyDescent="0.2">
      <c r="G80689" s="12"/>
    </row>
    <row r="80690" spans="7:7" x14ac:dyDescent="0.2">
      <c r="G80690" s="12"/>
    </row>
    <row r="80691" spans="7:7" x14ac:dyDescent="0.2">
      <c r="G80691" s="12"/>
    </row>
    <row r="80692" spans="7:7" x14ac:dyDescent="0.2">
      <c r="G80692" s="12"/>
    </row>
    <row r="80693" spans="7:7" x14ac:dyDescent="0.2">
      <c r="G80693" s="12"/>
    </row>
    <row r="80694" spans="7:7" x14ac:dyDescent="0.2">
      <c r="G80694" s="12"/>
    </row>
    <row r="80695" spans="7:7" x14ac:dyDescent="0.2">
      <c r="G80695" s="12"/>
    </row>
    <row r="80696" spans="7:7" x14ac:dyDescent="0.2">
      <c r="G80696" s="12"/>
    </row>
    <row r="80697" spans="7:7" x14ac:dyDescent="0.2">
      <c r="G80697" s="12"/>
    </row>
    <row r="80698" spans="7:7" x14ac:dyDescent="0.2">
      <c r="G80698" s="12"/>
    </row>
    <row r="80699" spans="7:7" x14ac:dyDescent="0.2">
      <c r="G80699" s="12"/>
    </row>
    <row r="80700" spans="7:7" x14ac:dyDescent="0.2">
      <c r="G80700" s="12"/>
    </row>
    <row r="80701" spans="7:7" x14ac:dyDescent="0.2">
      <c r="G80701" s="12"/>
    </row>
    <row r="80702" spans="7:7" x14ac:dyDescent="0.2">
      <c r="G80702" s="12"/>
    </row>
    <row r="80703" spans="7:7" x14ac:dyDescent="0.2">
      <c r="G80703" s="12"/>
    </row>
    <row r="80704" spans="7:7" x14ac:dyDescent="0.2">
      <c r="G80704" s="12"/>
    </row>
    <row r="80705" spans="7:7" x14ac:dyDescent="0.2">
      <c r="G80705" s="12"/>
    </row>
    <row r="80706" spans="7:7" x14ac:dyDescent="0.2">
      <c r="G80706" s="12"/>
    </row>
    <row r="80707" spans="7:7" x14ac:dyDescent="0.2">
      <c r="G80707" s="12"/>
    </row>
    <row r="80708" spans="7:7" x14ac:dyDescent="0.2">
      <c r="G80708" s="12"/>
    </row>
    <row r="80709" spans="7:7" x14ac:dyDescent="0.2">
      <c r="G80709" s="12"/>
    </row>
    <row r="80710" spans="7:7" x14ac:dyDescent="0.2">
      <c r="G80710" s="12"/>
    </row>
    <row r="80711" spans="7:7" x14ac:dyDescent="0.2">
      <c r="G80711" s="12"/>
    </row>
    <row r="80712" spans="7:7" x14ac:dyDescent="0.2">
      <c r="G80712" s="12"/>
    </row>
    <row r="80713" spans="7:7" x14ac:dyDescent="0.2">
      <c r="G80713" s="12"/>
    </row>
    <row r="80714" spans="7:7" x14ac:dyDescent="0.2">
      <c r="G80714" s="12"/>
    </row>
    <row r="80715" spans="7:7" x14ac:dyDescent="0.2">
      <c r="G80715" s="12"/>
    </row>
    <row r="80716" spans="7:7" x14ac:dyDescent="0.2">
      <c r="G80716" s="12"/>
    </row>
    <row r="80717" spans="7:7" x14ac:dyDescent="0.2">
      <c r="G80717" s="12"/>
    </row>
    <row r="80718" spans="7:7" x14ac:dyDescent="0.2">
      <c r="G80718" s="12"/>
    </row>
    <row r="80719" spans="7:7" x14ac:dyDescent="0.2">
      <c r="G80719" s="12"/>
    </row>
    <row r="80720" spans="7:7" x14ac:dyDescent="0.2">
      <c r="G80720" s="12"/>
    </row>
    <row r="80721" spans="7:7" x14ac:dyDescent="0.2">
      <c r="G80721" s="12"/>
    </row>
    <row r="80722" spans="7:7" x14ac:dyDescent="0.2">
      <c r="G80722" s="12"/>
    </row>
    <row r="80723" spans="7:7" x14ac:dyDescent="0.2">
      <c r="G80723" s="12"/>
    </row>
    <row r="80724" spans="7:7" x14ac:dyDescent="0.2">
      <c r="G80724" s="12"/>
    </row>
    <row r="80725" spans="7:7" x14ac:dyDescent="0.2">
      <c r="G80725" s="12"/>
    </row>
    <row r="80726" spans="7:7" x14ac:dyDescent="0.2">
      <c r="G80726" s="12"/>
    </row>
    <row r="80727" spans="7:7" x14ac:dyDescent="0.2">
      <c r="G80727" s="12"/>
    </row>
    <row r="80728" spans="7:7" x14ac:dyDescent="0.2">
      <c r="G80728" s="12"/>
    </row>
    <row r="80729" spans="7:7" x14ac:dyDescent="0.2">
      <c r="G80729" s="12"/>
    </row>
    <row r="80730" spans="7:7" x14ac:dyDescent="0.2">
      <c r="G80730" s="12"/>
    </row>
    <row r="80731" spans="7:7" x14ac:dyDescent="0.2">
      <c r="G80731" s="12"/>
    </row>
    <row r="80732" spans="7:7" x14ac:dyDescent="0.2">
      <c r="G80732" s="12"/>
    </row>
    <row r="80733" spans="7:7" x14ac:dyDescent="0.2">
      <c r="G80733" s="12"/>
    </row>
    <row r="80734" spans="7:7" x14ac:dyDescent="0.2">
      <c r="G80734" s="12"/>
    </row>
    <row r="80735" spans="7:7" x14ac:dyDescent="0.2">
      <c r="G80735" s="12"/>
    </row>
    <row r="80736" spans="7:7" x14ac:dyDescent="0.2">
      <c r="G80736" s="12"/>
    </row>
    <row r="80737" spans="7:7" x14ac:dyDescent="0.2">
      <c r="G80737" s="12"/>
    </row>
    <row r="80738" spans="7:7" x14ac:dyDescent="0.2">
      <c r="G80738" s="12"/>
    </row>
    <row r="80739" spans="7:7" x14ac:dyDescent="0.2">
      <c r="G80739" s="12"/>
    </row>
    <row r="80740" spans="7:7" x14ac:dyDescent="0.2">
      <c r="G80740" s="12"/>
    </row>
    <row r="80741" spans="7:7" x14ac:dyDescent="0.2">
      <c r="G80741" s="12"/>
    </row>
    <row r="80742" spans="7:7" x14ac:dyDescent="0.2">
      <c r="G80742" s="12"/>
    </row>
    <row r="80743" spans="7:7" x14ac:dyDescent="0.2">
      <c r="G80743" s="12"/>
    </row>
    <row r="80744" spans="7:7" x14ac:dyDescent="0.2">
      <c r="G80744" s="12"/>
    </row>
    <row r="80745" spans="7:7" x14ac:dyDescent="0.2">
      <c r="G80745" s="12"/>
    </row>
    <row r="80746" spans="7:7" x14ac:dyDescent="0.2">
      <c r="G80746" s="12"/>
    </row>
    <row r="80747" spans="7:7" x14ac:dyDescent="0.2">
      <c r="G80747" s="12"/>
    </row>
    <row r="80748" spans="7:7" x14ac:dyDescent="0.2">
      <c r="G80748" s="12"/>
    </row>
    <row r="80749" spans="7:7" x14ac:dyDescent="0.2">
      <c r="G80749" s="12"/>
    </row>
    <row r="80750" spans="7:7" x14ac:dyDescent="0.2">
      <c r="G80750" s="12"/>
    </row>
    <row r="80751" spans="7:7" x14ac:dyDescent="0.2">
      <c r="G80751" s="12"/>
    </row>
    <row r="80752" spans="7:7" x14ac:dyDescent="0.2">
      <c r="G80752" s="12"/>
    </row>
    <row r="80753" spans="7:7" x14ac:dyDescent="0.2">
      <c r="G80753" s="12"/>
    </row>
    <row r="80754" spans="7:7" x14ac:dyDescent="0.2">
      <c r="G80754" s="12"/>
    </row>
    <row r="80755" spans="7:7" x14ac:dyDescent="0.2">
      <c r="G80755" s="12"/>
    </row>
    <row r="80756" spans="7:7" x14ac:dyDescent="0.2">
      <c r="G80756" s="12"/>
    </row>
    <row r="80757" spans="7:7" x14ac:dyDescent="0.2">
      <c r="G80757" s="12"/>
    </row>
    <row r="80758" spans="7:7" x14ac:dyDescent="0.2">
      <c r="G80758" s="12"/>
    </row>
    <row r="80759" spans="7:7" x14ac:dyDescent="0.2">
      <c r="G80759" s="12"/>
    </row>
    <row r="80760" spans="7:7" x14ac:dyDescent="0.2">
      <c r="G80760" s="12"/>
    </row>
    <row r="80761" spans="7:7" x14ac:dyDescent="0.2">
      <c r="G80761" s="12"/>
    </row>
    <row r="80762" spans="7:7" x14ac:dyDescent="0.2">
      <c r="G80762" s="12"/>
    </row>
    <row r="80763" spans="7:7" x14ac:dyDescent="0.2">
      <c r="G80763" s="12"/>
    </row>
    <row r="80764" spans="7:7" x14ac:dyDescent="0.2">
      <c r="G80764" s="12"/>
    </row>
    <row r="80765" spans="7:7" x14ac:dyDescent="0.2">
      <c r="G80765" s="12"/>
    </row>
    <row r="80766" spans="7:7" x14ac:dyDescent="0.2">
      <c r="G80766" s="12"/>
    </row>
    <row r="80767" spans="7:7" x14ac:dyDescent="0.2">
      <c r="G80767" s="12"/>
    </row>
    <row r="80768" spans="7:7" x14ac:dyDescent="0.2">
      <c r="G80768" s="12"/>
    </row>
    <row r="80769" spans="7:7" x14ac:dyDescent="0.2">
      <c r="G80769" s="12"/>
    </row>
    <row r="80770" spans="7:7" x14ac:dyDescent="0.2">
      <c r="G80770" s="12"/>
    </row>
    <row r="80771" spans="7:7" x14ac:dyDescent="0.2">
      <c r="G80771" s="12"/>
    </row>
    <row r="80772" spans="7:7" x14ac:dyDescent="0.2">
      <c r="G80772" s="12"/>
    </row>
    <row r="80773" spans="7:7" x14ac:dyDescent="0.2">
      <c r="G80773" s="12"/>
    </row>
    <row r="80774" spans="7:7" x14ac:dyDescent="0.2">
      <c r="G80774" s="12"/>
    </row>
    <row r="80775" spans="7:7" x14ac:dyDescent="0.2">
      <c r="G80775" s="12"/>
    </row>
    <row r="80776" spans="7:7" x14ac:dyDescent="0.2">
      <c r="G80776" s="12"/>
    </row>
    <row r="80777" spans="7:7" x14ac:dyDescent="0.2">
      <c r="G80777" s="12"/>
    </row>
    <row r="80778" spans="7:7" x14ac:dyDescent="0.2">
      <c r="G80778" s="12"/>
    </row>
    <row r="80779" spans="7:7" x14ac:dyDescent="0.2">
      <c r="G80779" s="12"/>
    </row>
    <row r="80780" spans="7:7" x14ac:dyDescent="0.2">
      <c r="G80780" s="12"/>
    </row>
    <row r="80781" spans="7:7" x14ac:dyDescent="0.2">
      <c r="G80781" s="12"/>
    </row>
    <row r="80782" spans="7:7" x14ac:dyDescent="0.2">
      <c r="G80782" s="12"/>
    </row>
    <row r="80783" spans="7:7" x14ac:dyDescent="0.2">
      <c r="G80783" s="12"/>
    </row>
    <row r="80784" spans="7:7" x14ac:dyDescent="0.2">
      <c r="G80784" s="12"/>
    </row>
    <row r="80785" spans="7:7" x14ac:dyDescent="0.2">
      <c r="G80785" s="12"/>
    </row>
    <row r="80786" spans="7:7" x14ac:dyDescent="0.2">
      <c r="G80786" s="12"/>
    </row>
    <row r="80787" spans="7:7" x14ac:dyDescent="0.2">
      <c r="G80787" s="12"/>
    </row>
    <row r="80788" spans="7:7" x14ac:dyDescent="0.2">
      <c r="G80788" s="12"/>
    </row>
    <row r="80789" spans="7:7" x14ac:dyDescent="0.2">
      <c r="G80789" s="12"/>
    </row>
    <row r="80790" spans="7:7" x14ac:dyDescent="0.2">
      <c r="G80790" s="12"/>
    </row>
    <row r="80791" spans="7:7" x14ac:dyDescent="0.2">
      <c r="G80791" s="12"/>
    </row>
    <row r="80792" spans="7:7" x14ac:dyDescent="0.2">
      <c r="G80792" s="12"/>
    </row>
    <row r="80793" spans="7:7" x14ac:dyDescent="0.2">
      <c r="G80793" s="12"/>
    </row>
    <row r="80794" spans="7:7" x14ac:dyDescent="0.2">
      <c r="G80794" s="12"/>
    </row>
    <row r="80795" spans="7:7" x14ac:dyDescent="0.2">
      <c r="G80795" s="12"/>
    </row>
    <row r="80796" spans="7:7" x14ac:dyDescent="0.2">
      <c r="G80796" s="12"/>
    </row>
    <row r="80797" spans="7:7" x14ac:dyDescent="0.2">
      <c r="G80797" s="12"/>
    </row>
    <row r="80798" spans="7:7" x14ac:dyDescent="0.2">
      <c r="G80798" s="12"/>
    </row>
    <row r="80799" spans="7:7" x14ac:dyDescent="0.2">
      <c r="G80799" s="12"/>
    </row>
    <row r="80800" spans="7:7" x14ac:dyDescent="0.2">
      <c r="G80800" s="12"/>
    </row>
    <row r="80801" spans="7:7" x14ac:dyDescent="0.2">
      <c r="G80801" s="12"/>
    </row>
    <row r="80802" spans="7:7" x14ac:dyDescent="0.2">
      <c r="G80802" s="12"/>
    </row>
    <row r="80803" spans="7:7" x14ac:dyDescent="0.2">
      <c r="G80803" s="12"/>
    </row>
    <row r="80804" spans="7:7" x14ac:dyDescent="0.2">
      <c r="G80804" s="12"/>
    </row>
    <row r="80805" spans="7:7" x14ac:dyDescent="0.2">
      <c r="G80805" s="12"/>
    </row>
    <row r="80806" spans="7:7" x14ac:dyDescent="0.2">
      <c r="G80806" s="12"/>
    </row>
    <row r="80807" spans="7:7" x14ac:dyDescent="0.2">
      <c r="G80807" s="12"/>
    </row>
    <row r="80808" spans="7:7" x14ac:dyDescent="0.2">
      <c r="G80808" s="12"/>
    </row>
    <row r="80809" spans="7:7" x14ac:dyDescent="0.2">
      <c r="G80809" s="12"/>
    </row>
    <row r="80810" spans="7:7" x14ac:dyDescent="0.2">
      <c r="G80810" s="12"/>
    </row>
    <row r="80811" spans="7:7" x14ac:dyDescent="0.2">
      <c r="G80811" s="12"/>
    </row>
    <row r="80812" spans="7:7" x14ac:dyDescent="0.2">
      <c r="G80812" s="12"/>
    </row>
    <row r="80813" spans="7:7" x14ac:dyDescent="0.2">
      <c r="G80813" s="12"/>
    </row>
    <row r="80814" spans="7:7" x14ac:dyDescent="0.2">
      <c r="G80814" s="12"/>
    </row>
    <row r="80815" spans="7:7" x14ac:dyDescent="0.2">
      <c r="G80815" s="12"/>
    </row>
    <row r="80816" spans="7:7" x14ac:dyDescent="0.2">
      <c r="G80816" s="12"/>
    </row>
    <row r="80817" spans="7:7" x14ac:dyDescent="0.2">
      <c r="G80817" s="12"/>
    </row>
    <row r="80818" spans="7:7" x14ac:dyDescent="0.2">
      <c r="G80818" s="12"/>
    </row>
    <row r="80819" spans="7:7" x14ac:dyDescent="0.2">
      <c r="G80819" s="12"/>
    </row>
    <row r="80820" spans="7:7" x14ac:dyDescent="0.2">
      <c r="G80820" s="12"/>
    </row>
    <row r="80821" spans="7:7" x14ac:dyDescent="0.2">
      <c r="G80821" s="12"/>
    </row>
    <row r="80822" spans="7:7" x14ac:dyDescent="0.2">
      <c r="G80822" s="12"/>
    </row>
    <row r="80823" spans="7:7" x14ac:dyDescent="0.2">
      <c r="G80823" s="12"/>
    </row>
    <row r="80824" spans="7:7" x14ac:dyDescent="0.2">
      <c r="G80824" s="12"/>
    </row>
    <row r="80825" spans="7:7" x14ac:dyDescent="0.2">
      <c r="G80825" s="12"/>
    </row>
    <row r="80826" spans="7:7" x14ac:dyDescent="0.2">
      <c r="G80826" s="12"/>
    </row>
    <row r="80827" spans="7:7" x14ac:dyDescent="0.2">
      <c r="G80827" s="12"/>
    </row>
    <row r="80828" spans="7:7" x14ac:dyDescent="0.2">
      <c r="G80828" s="12"/>
    </row>
    <row r="80829" spans="7:7" x14ac:dyDescent="0.2">
      <c r="G80829" s="12"/>
    </row>
    <row r="80830" spans="7:7" x14ac:dyDescent="0.2">
      <c r="G80830" s="12"/>
    </row>
    <row r="80831" spans="7:7" x14ac:dyDescent="0.2">
      <c r="G80831" s="12"/>
    </row>
    <row r="80832" spans="7:7" x14ac:dyDescent="0.2">
      <c r="G80832" s="12"/>
    </row>
    <row r="80833" spans="7:7" x14ac:dyDescent="0.2">
      <c r="G80833" s="12"/>
    </row>
    <row r="80834" spans="7:7" x14ac:dyDescent="0.2">
      <c r="G80834" s="12"/>
    </row>
    <row r="80835" spans="7:7" x14ac:dyDescent="0.2">
      <c r="G80835" s="12"/>
    </row>
    <row r="80836" spans="7:7" x14ac:dyDescent="0.2">
      <c r="G80836" s="12"/>
    </row>
    <row r="80837" spans="7:7" x14ac:dyDescent="0.2">
      <c r="G80837" s="12"/>
    </row>
    <row r="80838" spans="7:7" x14ac:dyDescent="0.2">
      <c r="G80838" s="12"/>
    </row>
    <row r="80839" spans="7:7" x14ac:dyDescent="0.2">
      <c r="G80839" s="12"/>
    </row>
    <row r="80840" spans="7:7" x14ac:dyDescent="0.2">
      <c r="G80840" s="12"/>
    </row>
    <row r="80841" spans="7:7" x14ac:dyDescent="0.2">
      <c r="G80841" s="12"/>
    </row>
    <row r="80842" spans="7:7" x14ac:dyDescent="0.2">
      <c r="G80842" s="12"/>
    </row>
    <row r="80843" spans="7:7" x14ac:dyDescent="0.2">
      <c r="G80843" s="12"/>
    </row>
    <row r="80844" spans="7:7" x14ac:dyDescent="0.2">
      <c r="G80844" s="12"/>
    </row>
    <row r="80845" spans="7:7" x14ac:dyDescent="0.2">
      <c r="G80845" s="12"/>
    </row>
    <row r="80846" spans="7:7" x14ac:dyDescent="0.2">
      <c r="G80846" s="12"/>
    </row>
    <row r="80847" spans="7:7" x14ac:dyDescent="0.2">
      <c r="G80847" s="12"/>
    </row>
    <row r="80848" spans="7:7" x14ac:dyDescent="0.2">
      <c r="G80848" s="12"/>
    </row>
    <row r="80849" spans="7:7" x14ac:dyDescent="0.2">
      <c r="G80849" s="12"/>
    </row>
    <row r="80850" spans="7:7" x14ac:dyDescent="0.2">
      <c r="G80850" s="12"/>
    </row>
    <row r="80851" spans="7:7" x14ac:dyDescent="0.2">
      <c r="G80851" s="12"/>
    </row>
    <row r="80852" spans="7:7" x14ac:dyDescent="0.2">
      <c r="G80852" s="12"/>
    </row>
    <row r="80853" spans="7:7" x14ac:dyDescent="0.2">
      <c r="G80853" s="12"/>
    </row>
    <row r="80854" spans="7:7" x14ac:dyDescent="0.2">
      <c r="G80854" s="12"/>
    </row>
    <row r="80855" spans="7:7" x14ac:dyDescent="0.2">
      <c r="G80855" s="12"/>
    </row>
    <row r="80856" spans="7:7" x14ac:dyDescent="0.2">
      <c r="G80856" s="12"/>
    </row>
    <row r="80857" spans="7:7" x14ac:dyDescent="0.2">
      <c r="G80857" s="12"/>
    </row>
    <row r="80858" spans="7:7" x14ac:dyDescent="0.2">
      <c r="G80858" s="12"/>
    </row>
    <row r="80859" spans="7:7" x14ac:dyDescent="0.2">
      <c r="G80859" s="12"/>
    </row>
    <row r="80860" spans="7:7" x14ac:dyDescent="0.2">
      <c r="G80860" s="12"/>
    </row>
    <row r="80861" spans="7:7" x14ac:dyDescent="0.2">
      <c r="G80861" s="12"/>
    </row>
    <row r="80862" spans="7:7" x14ac:dyDescent="0.2">
      <c r="G80862" s="12"/>
    </row>
    <row r="80863" spans="7:7" x14ac:dyDescent="0.2">
      <c r="G80863" s="12"/>
    </row>
    <row r="80864" spans="7:7" x14ac:dyDescent="0.2">
      <c r="G80864" s="12"/>
    </row>
    <row r="80865" spans="7:7" x14ac:dyDescent="0.2">
      <c r="G80865" s="12"/>
    </row>
    <row r="80866" spans="7:7" x14ac:dyDescent="0.2">
      <c r="G80866" s="12"/>
    </row>
    <row r="80867" spans="7:7" x14ac:dyDescent="0.2">
      <c r="G80867" s="12"/>
    </row>
    <row r="80868" spans="7:7" x14ac:dyDescent="0.2">
      <c r="G80868" s="12"/>
    </row>
    <row r="80869" spans="7:7" x14ac:dyDescent="0.2">
      <c r="G80869" s="12"/>
    </row>
    <row r="80870" spans="7:7" x14ac:dyDescent="0.2">
      <c r="G80870" s="12"/>
    </row>
    <row r="80871" spans="7:7" x14ac:dyDescent="0.2">
      <c r="G80871" s="12"/>
    </row>
    <row r="80872" spans="7:7" x14ac:dyDescent="0.2">
      <c r="G80872" s="12"/>
    </row>
    <row r="80873" spans="7:7" x14ac:dyDescent="0.2">
      <c r="G80873" s="12"/>
    </row>
    <row r="80874" spans="7:7" x14ac:dyDescent="0.2">
      <c r="G80874" s="12"/>
    </row>
    <row r="80875" spans="7:7" x14ac:dyDescent="0.2">
      <c r="G80875" s="12"/>
    </row>
    <row r="80876" spans="7:7" x14ac:dyDescent="0.2">
      <c r="G80876" s="12"/>
    </row>
    <row r="80877" spans="7:7" x14ac:dyDescent="0.2">
      <c r="G80877" s="12"/>
    </row>
    <row r="80878" spans="7:7" x14ac:dyDescent="0.2">
      <c r="G80878" s="12"/>
    </row>
    <row r="80879" spans="7:7" x14ac:dyDescent="0.2">
      <c r="G80879" s="12"/>
    </row>
    <row r="80880" spans="7:7" x14ac:dyDescent="0.2">
      <c r="G80880" s="12"/>
    </row>
    <row r="80881" spans="7:7" x14ac:dyDescent="0.2">
      <c r="G80881" s="12"/>
    </row>
    <row r="80882" spans="7:7" x14ac:dyDescent="0.2">
      <c r="G80882" s="12"/>
    </row>
    <row r="80883" spans="7:7" x14ac:dyDescent="0.2">
      <c r="G80883" s="12"/>
    </row>
    <row r="80884" spans="7:7" x14ac:dyDescent="0.2">
      <c r="G80884" s="12"/>
    </row>
    <row r="80885" spans="7:7" x14ac:dyDescent="0.2">
      <c r="G80885" s="12"/>
    </row>
    <row r="80886" spans="7:7" x14ac:dyDescent="0.2">
      <c r="G80886" s="12"/>
    </row>
    <row r="80887" spans="7:7" x14ac:dyDescent="0.2">
      <c r="G80887" s="12"/>
    </row>
    <row r="80888" spans="7:7" x14ac:dyDescent="0.2">
      <c r="G80888" s="12"/>
    </row>
    <row r="80889" spans="7:7" x14ac:dyDescent="0.2">
      <c r="G80889" s="12"/>
    </row>
    <row r="80890" spans="7:7" x14ac:dyDescent="0.2">
      <c r="G80890" s="12"/>
    </row>
    <row r="80891" spans="7:7" x14ac:dyDescent="0.2">
      <c r="G80891" s="12"/>
    </row>
    <row r="80892" spans="7:7" x14ac:dyDescent="0.2">
      <c r="G80892" s="12"/>
    </row>
    <row r="80893" spans="7:7" x14ac:dyDescent="0.2">
      <c r="G80893" s="12"/>
    </row>
    <row r="80894" spans="7:7" x14ac:dyDescent="0.2">
      <c r="G80894" s="12"/>
    </row>
    <row r="80895" spans="7:7" x14ac:dyDescent="0.2">
      <c r="G80895" s="12"/>
    </row>
    <row r="80896" spans="7:7" x14ac:dyDescent="0.2">
      <c r="G80896" s="12"/>
    </row>
    <row r="80897" spans="7:7" x14ac:dyDescent="0.2">
      <c r="G80897" s="12"/>
    </row>
    <row r="80898" spans="7:7" x14ac:dyDescent="0.2">
      <c r="G80898" s="12"/>
    </row>
    <row r="80899" spans="7:7" x14ac:dyDescent="0.2">
      <c r="G80899" s="12"/>
    </row>
    <row r="80900" spans="7:7" x14ac:dyDescent="0.2">
      <c r="G80900" s="12"/>
    </row>
    <row r="80901" spans="7:7" x14ac:dyDescent="0.2">
      <c r="G80901" s="12"/>
    </row>
    <row r="80902" spans="7:7" x14ac:dyDescent="0.2">
      <c r="G80902" s="12"/>
    </row>
    <row r="80903" spans="7:7" x14ac:dyDescent="0.2">
      <c r="G80903" s="12"/>
    </row>
    <row r="80904" spans="7:7" x14ac:dyDescent="0.2">
      <c r="G80904" s="12"/>
    </row>
    <row r="80905" spans="7:7" x14ac:dyDescent="0.2">
      <c r="G80905" s="12"/>
    </row>
    <row r="80906" spans="7:7" x14ac:dyDescent="0.2">
      <c r="G80906" s="12"/>
    </row>
    <row r="80907" spans="7:7" x14ac:dyDescent="0.2">
      <c r="G80907" s="12"/>
    </row>
    <row r="80908" spans="7:7" x14ac:dyDescent="0.2">
      <c r="G80908" s="12"/>
    </row>
    <row r="80909" spans="7:7" x14ac:dyDescent="0.2">
      <c r="G80909" s="12"/>
    </row>
    <row r="80910" spans="7:7" x14ac:dyDescent="0.2">
      <c r="G80910" s="12"/>
    </row>
    <row r="80911" spans="7:7" x14ac:dyDescent="0.2">
      <c r="G80911" s="12"/>
    </row>
    <row r="80912" spans="7:7" x14ac:dyDescent="0.2">
      <c r="G80912" s="12"/>
    </row>
    <row r="80913" spans="7:7" x14ac:dyDescent="0.2">
      <c r="G80913" s="12"/>
    </row>
    <row r="80914" spans="7:7" x14ac:dyDescent="0.2">
      <c r="G80914" s="12"/>
    </row>
    <row r="80915" spans="7:7" x14ac:dyDescent="0.2">
      <c r="G80915" s="12"/>
    </row>
    <row r="80916" spans="7:7" x14ac:dyDescent="0.2">
      <c r="G80916" s="12"/>
    </row>
    <row r="80917" spans="7:7" x14ac:dyDescent="0.2">
      <c r="G80917" s="12"/>
    </row>
    <row r="80918" spans="7:7" x14ac:dyDescent="0.2">
      <c r="G80918" s="12"/>
    </row>
    <row r="80919" spans="7:7" x14ac:dyDescent="0.2">
      <c r="G80919" s="12"/>
    </row>
    <row r="80920" spans="7:7" x14ac:dyDescent="0.2">
      <c r="G80920" s="12"/>
    </row>
    <row r="80921" spans="7:7" x14ac:dyDescent="0.2">
      <c r="G80921" s="12"/>
    </row>
    <row r="80922" spans="7:7" x14ac:dyDescent="0.2">
      <c r="G80922" s="12"/>
    </row>
    <row r="80923" spans="7:7" x14ac:dyDescent="0.2">
      <c r="G80923" s="12"/>
    </row>
    <row r="80924" spans="7:7" x14ac:dyDescent="0.2">
      <c r="G80924" s="12"/>
    </row>
    <row r="80925" spans="7:7" x14ac:dyDescent="0.2">
      <c r="G80925" s="12"/>
    </row>
    <row r="80926" spans="7:7" x14ac:dyDescent="0.2">
      <c r="G80926" s="12"/>
    </row>
    <row r="80927" spans="7:7" x14ac:dyDescent="0.2">
      <c r="G80927" s="12"/>
    </row>
    <row r="80928" spans="7:7" x14ac:dyDescent="0.2">
      <c r="G80928" s="12"/>
    </row>
    <row r="80929" spans="7:7" x14ac:dyDescent="0.2">
      <c r="G80929" s="12"/>
    </row>
    <row r="80930" spans="7:7" x14ac:dyDescent="0.2">
      <c r="G80930" s="12"/>
    </row>
    <row r="80931" spans="7:7" x14ac:dyDescent="0.2">
      <c r="G80931" s="12"/>
    </row>
    <row r="80932" spans="7:7" x14ac:dyDescent="0.2">
      <c r="G80932" s="12"/>
    </row>
    <row r="80933" spans="7:7" x14ac:dyDescent="0.2">
      <c r="G80933" s="12"/>
    </row>
    <row r="80934" spans="7:7" x14ac:dyDescent="0.2">
      <c r="G80934" s="12"/>
    </row>
    <row r="80935" spans="7:7" x14ac:dyDescent="0.2">
      <c r="G80935" s="12"/>
    </row>
    <row r="80936" spans="7:7" x14ac:dyDescent="0.2">
      <c r="G80936" s="12"/>
    </row>
    <row r="80937" spans="7:7" x14ac:dyDescent="0.2">
      <c r="G80937" s="12"/>
    </row>
    <row r="80938" spans="7:7" x14ac:dyDescent="0.2">
      <c r="G80938" s="12"/>
    </row>
    <row r="80939" spans="7:7" x14ac:dyDescent="0.2">
      <c r="G80939" s="12"/>
    </row>
    <row r="80940" spans="7:7" x14ac:dyDescent="0.2">
      <c r="G80940" s="12"/>
    </row>
    <row r="80941" spans="7:7" x14ac:dyDescent="0.2">
      <c r="G80941" s="12"/>
    </row>
    <row r="80942" spans="7:7" x14ac:dyDescent="0.2">
      <c r="G80942" s="12"/>
    </row>
    <row r="80943" spans="7:7" x14ac:dyDescent="0.2">
      <c r="G80943" s="12"/>
    </row>
    <row r="80944" spans="7:7" x14ac:dyDescent="0.2">
      <c r="G80944" s="12"/>
    </row>
    <row r="80945" spans="7:7" x14ac:dyDescent="0.2">
      <c r="G80945" s="12"/>
    </row>
    <row r="80946" spans="7:7" x14ac:dyDescent="0.2">
      <c r="G80946" s="12"/>
    </row>
    <row r="80947" spans="7:7" x14ac:dyDescent="0.2">
      <c r="G80947" s="12"/>
    </row>
    <row r="80948" spans="7:7" x14ac:dyDescent="0.2">
      <c r="G80948" s="12"/>
    </row>
    <row r="80949" spans="7:7" x14ac:dyDescent="0.2">
      <c r="G80949" s="12"/>
    </row>
    <row r="80950" spans="7:7" x14ac:dyDescent="0.2">
      <c r="G80950" s="12"/>
    </row>
    <row r="80951" spans="7:7" x14ac:dyDescent="0.2">
      <c r="G80951" s="12"/>
    </row>
    <row r="80952" spans="7:7" x14ac:dyDescent="0.2">
      <c r="G80952" s="12"/>
    </row>
    <row r="80953" spans="7:7" x14ac:dyDescent="0.2">
      <c r="G80953" s="12"/>
    </row>
    <row r="80954" spans="7:7" x14ac:dyDescent="0.2">
      <c r="G80954" s="12"/>
    </row>
    <row r="80955" spans="7:7" x14ac:dyDescent="0.2">
      <c r="G80955" s="12"/>
    </row>
    <row r="80956" spans="7:7" x14ac:dyDescent="0.2">
      <c r="G80956" s="12"/>
    </row>
    <row r="80957" spans="7:7" x14ac:dyDescent="0.2">
      <c r="G80957" s="12"/>
    </row>
    <row r="80958" spans="7:7" x14ac:dyDescent="0.2">
      <c r="G80958" s="12"/>
    </row>
    <row r="80959" spans="7:7" x14ac:dyDescent="0.2">
      <c r="G80959" s="12"/>
    </row>
    <row r="80960" spans="7:7" x14ac:dyDescent="0.2">
      <c r="G80960" s="12"/>
    </row>
    <row r="80961" spans="7:7" x14ac:dyDescent="0.2">
      <c r="G80961" s="12"/>
    </row>
    <row r="80962" spans="7:7" x14ac:dyDescent="0.2">
      <c r="G80962" s="12"/>
    </row>
    <row r="80963" spans="7:7" x14ac:dyDescent="0.2">
      <c r="G80963" s="12"/>
    </row>
    <row r="80964" spans="7:7" x14ac:dyDescent="0.2">
      <c r="G80964" s="12"/>
    </row>
    <row r="80965" spans="7:7" x14ac:dyDescent="0.2">
      <c r="G80965" s="12"/>
    </row>
    <row r="80966" spans="7:7" x14ac:dyDescent="0.2">
      <c r="G80966" s="12"/>
    </row>
    <row r="80967" spans="7:7" x14ac:dyDescent="0.2">
      <c r="G80967" s="12"/>
    </row>
    <row r="80968" spans="7:7" x14ac:dyDescent="0.2">
      <c r="G80968" s="12"/>
    </row>
    <row r="80969" spans="7:7" x14ac:dyDescent="0.2">
      <c r="G80969" s="12"/>
    </row>
    <row r="80970" spans="7:7" x14ac:dyDescent="0.2">
      <c r="G80970" s="12"/>
    </row>
    <row r="80971" spans="7:7" x14ac:dyDescent="0.2">
      <c r="G80971" s="12"/>
    </row>
    <row r="80972" spans="7:7" x14ac:dyDescent="0.2">
      <c r="G80972" s="12"/>
    </row>
    <row r="80973" spans="7:7" x14ac:dyDescent="0.2">
      <c r="G80973" s="12"/>
    </row>
    <row r="80974" spans="7:7" x14ac:dyDescent="0.2">
      <c r="G80974" s="12"/>
    </row>
    <row r="80975" spans="7:7" x14ac:dyDescent="0.2">
      <c r="G80975" s="12"/>
    </row>
    <row r="80976" spans="7:7" x14ac:dyDescent="0.2">
      <c r="G80976" s="12"/>
    </row>
    <row r="80977" spans="7:7" x14ac:dyDescent="0.2">
      <c r="G80977" s="12"/>
    </row>
    <row r="80978" spans="7:7" x14ac:dyDescent="0.2">
      <c r="G80978" s="12"/>
    </row>
    <row r="80979" spans="7:7" x14ac:dyDescent="0.2">
      <c r="G80979" s="12"/>
    </row>
    <row r="80980" spans="7:7" x14ac:dyDescent="0.2">
      <c r="G80980" s="12"/>
    </row>
    <row r="80981" spans="7:7" x14ac:dyDescent="0.2">
      <c r="G80981" s="12"/>
    </row>
    <row r="80982" spans="7:7" x14ac:dyDescent="0.2">
      <c r="G80982" s="12"/>
    </row>
    <row r="80983" spans="7:7" x14ac:dyDescent="0.2">
      <c r="G80983" s="12"/>
    </row>
    <row r="80984" spans="7:7" x14ac:dyDescent="0.2">
      <c r="G80984" s="12"/>
    </row>
    <row r="80985" spans="7:7" x14ac:dyDescent="0.2">
      <c r="G80985" s="12"/>
    </row>
    <row r="80986" spans="7:7" x14ac:dyDescent="0.2">
      <c r="G80986" s="12"/>
    </row>
    <row r="80987" spans="7:7" x14ac:dyDescent="0.2">
      <c r="G80987" s="12"/>
    </row>
    <row r="80988" spans="7:7" x14ac:dyDescent="0.2">
      <c r="G80988" s="12"/>
    </row>
    <row r="80989" spans="7:7" x14ac:dyDescent="0.2">
      <c r="G80989" s="12"/>
    </row>
    <row r="80990" spans="7:7" x14ac:dyDescent="0.2">
      <c r="G80990" s="12"/>
    </row>
    <row r="80991" spans="7:7" x14ac:dyDescent="0.2">
      <c r="G80991" s="12"/>
    </row>
    <row r="80992" spans="7:7" x14ac:dyDescent="0.2">
      <c r="G80992" s="12"/>
    </row>
    <row r="80993" spans="7:7" x14ac:dyDescent="0.2">
      <c r="G80993" s="12"/>
    </row>
    <row r="80994" spans="7:7" x14ac:dyDescent="0.2">
      <c r="G80994" s="12"/>
    </row>
    <row r="80995" spans="7:7" x14ac:dyDescent="0.2">
      <c r="G80995" s="12"/>
    </row>
    <row r="80996" spans="7:7" x14ac:dyDescent="0.2">
      <c r="G80996" s="12"/>
    </row>
    <row r="80997" spans="7:7" x14ac:dyDescent="0.2">
      <c r="G80997" s="12"/>
    </row>
    <row r="80998" spans="7:7" x14ac:dyDescent="0.2">
      <c r="G80998" s="12"/>
    </row>
    <row r="80999" spans="7:7" x14ac:dyDescent="0.2">
      <c r="G80999" s="12"/>
    </row>
    <row r="81000" spans="7:7" x14ac:dyDescent="0.2">
      <c r="G81000" s="12"/>
    </row>
    <row r="81001" spans="7:7" x14ac:dyDescent="0.2">
      <c r="G81001" s="12"/>
    </row>
    <row r="81002" spans="7:7" x14ac:dyDescent="0.2">
      <c r="G81002" s="12"/>
    </row>
    <row r="81003" spans="7:7" x14ac:dyDescent="0.2">
      <c r="G81003" s="12"/>
    </row>
    <row r="81004" spans="7:7" x14ac:dyDescent="0.2">
      <c r="G81004" s="12"/>
    </row>
    <row r="81005" spans="7:7" x14ac:dyDescent="0.2">
      <c r="G81005" s="12"/>
    </row>
    <row r="81006" spans="7:7" x14ac:dyDescent="0.2">
      <c r="G81006" s="12"/>
    </row>
    <row r="81007" spans="7:7" x14ac:dyDescent="0.2">
      <c r="G81007" s="12"/>
    </row>
    <row r="81008" spans="7:7" x14ac:dyDescent="0.2">
      <c r="G81008" s="12"/>
    </row>
    <row r="81009" spans="7:7" x14ac:dyDescent="0.2">
      <c r="G81009" s="12"/>
    </row>
    <row r="81010" spans="7:7" x14ac:dyDescent="0.2">
      <c r="G81010" s="12"/>
    </row>
    <row r="81011" spans="7:7" x14ac:dyDescent="0.2">
      <c r="G81011" s="12"/>
    </row>
    <row r="81012" spans="7:7" x14ac:dyDescent="0.2">
      <c r="G81012" s="12"/>
    </row>
    <row r="81013" spans="7:7" x14ac:dyDescent="0.2">
      <c r="G81013" s="12"/>
    </row>
    <row r="81014" spans="7:7" x14ac:dyDescent="0.2">
      <c r="G81014" s="12"/>
    </row>
    <row r="81015" spans="7:7" x14ac:dyDescent="0.2">
      <c r="G81015" s="12"/>
    </row>
    <row r="81016" spans="7:7" x14ac:dyDescent="0.2">
      <c r="G81016" s="12"/>
    </row>
    <row r="81017" spans="7:7" x14ac:dyDescent="0.2">
      <c r="G81017" s="12"/>
    </row>
    <row r="81018" spans="7:7" x14ac:dyDescent="0.2">
      <c r="G81018" s="12"/>
    </row>
    <row r="81019" spans="7:7" x14ac:dyDescent="0.2">
      <c r="G81019" s="12"/>
    </row>
    <row r="81020" spans="7:7" x14ac:dyDescent="0.2">
      <c r="G81020" s="12"/>
    </row>
    <row r="81021" spans="7:7" x14ac:dyDescent="0.2">
      <c r="G81021" s="12"/>
    </row>
    <row r="81022" spans="7:7" x14ac:dyDescent="0.2">
      <c r="G81022" s="12"/>
    </row>
    <row r="81023" spans="7:7" x14ac:dyDescent="0.2">
      <c r="G81023" s="12"/>
    </row>
    <row r="81024" spans="7:7" x14ac:dyDescent="0.2">
      <c r="G81024" s="12"/>
    </row>
    <row r="81025" spans="7:7" x14ac:dyDescent="0.2">
      <c r="G81025" s="12"/>
    </row>
    <row r="81026" spans="7:7" x14ac:dyDescent="0.2">
      <c r="G81026" s="12"/>
    </row>
    <row r="81027" spans="7:7" x14ac:dyDescent="0.2">
      <c r="G81027" s="12"/>
    </row>
    <row r="81028" spans="7:7" x14ac:dyDescent="0.2">
      <c r="G81028" s="12"/>
    </row>
    <row r="81029" spans="7:7" x14ac:dyDescent="0.2">
      <c r="G81029" s="12"/>
    </row>
    <row r="81030" spans="7:7" x14ac:dyDescent="0.2">
      <c r="G81030" s="12"/>
    </row>
    <row r="81031" spans="7:7" x14ac:dyDescent="0.2">
      <c r="G81031" s="12"/>
    </row>
    <row r="81032" spans="7:7" x14ac:dyDescent="0.2">
      <c r="G81032" s="12"/>
    </row>
    <row r="81033" spans="7:7" x14ac:dyDescent="0.2">
      <c r="G81033" s="12"/>
    </row>
    <row r="81034" spans="7:7" x14ac:dyDescent="0.2">
      <c r="G81034" s="12"/>
    </row>
    <row r="81035" spans="7:7" x14ac:dyDescent="0.2">
      <c r="G81035" s="12"/>
    </row>
    <row r="81036" spans="7:7" x14ac:dyDescent="0.2">
      <c r="G81036" s="12"/>
    </row>
    <row r="81037" spans="7:7" x14ac:dyDescent="0.2">
      <c r="G81037" s="12"/>
    </row>
    <row r="81038" spans="7:7" x14ac:dyDescent="0.2">
      <c r="G81038" s="12"/>
    </row>
    <row r="81039" spans="7:7" x14ac:dyDescent="0.2">
      <c r="G81039" s="12"/>
    </row>
    <row r="81040" spans="7:7" x14ac:dyDescent="0.2">
      <c r="G81040" s="12"/>
    </row>
    <row r="81041" spans="7:7" x14ac:dyDescent="0.2">
      <c r="G81041" s="12"/>
    </row>
    <row r="81042" spans="7:7" x14ac:dyDescent="0.2">
      <c r="G81042" s="12"/>
    </row>
    <row r="81043" spans="7:7" x14ac:dyDescent="0.2">
      <c r="G81043" s="12"/>
    </row>
    <row r="81044" spans="7:7" x14ac:dyDescent="0.2">
      <c r="G81044" s="12"/>
    </row>
    <row r="81045" spans="7:7" x14ac:dyDescent="0.2">
      <c r="G81045" s="12"/>
    </row>
    <row r="81046" spans="7:7" x14ac:dyDescent="0.2">
      <c r="G81046" s="12"/>
    </row>
    <row r="81047" spans="7:7" x14ac:dyDescent="0.2">
      <c r="G81047" s="12"/>
    </row>
    <row r="81048" spans="7:7" x14ac:dyDescent="0.2">
      <c r="G81048" s="12"/>
    </row>
    <row r="81049" spans="7:7" x14ac:dyDescent="0.2">
      <c r="G81049" s="12"/>
    </row>
    <row r="81050" spans="7:7" x14ac:dyDescent="0.2">
      <c r="G81050" s="12"/>
    </row>
    <row r="81051" spans="7:7" x14ac:dyDescent="0.2">
      <c r="G81051" s="12"/>
    </row>
    <row r="81052" spans="7:7" x14ac:dyDescent="0.2">
      <c r="G81052" s="12"/>
    </row>
    <row r="81053" spans="7:7" x14ac:dyDescent="0.2">
      <c r="G81053" s="12"/>
    </row>
    <row r="81054" spans="7:7" x14ac:dyDescent="0.2">
      <c r="G81054" s="12"/>
    </row>
    <row r="81055" spans="7:7" x14ac:dyDescent="0.2">
      <c r="G81055" s="12"/>
    </row>
    <row r="81056" spans="7:7" x14ac:dyDescent="0.2">
      <c r="G81056" s="12"/>
    </row>
    <row r="81057" spans="7:7" x14ac:dyDescent="0.2">
      <c r="G81057" s="12"/>
    </row>
    <row r="81058" spans="7:7" x14ac:dyDescent="0.2">
      <c r="G81058" s="12"/>
    </row>
    <row r="81059" spans="7:7" x14ac:dyDescent="0.2">
      <c r="G81059" s="12"/>
    </row>
    <row r="81060" spans="7:7" x14ac:dyDescent="0.2">
      <c r="G81060" s="12"/>
    </row>
    <row r="81061" spans="7:7" x14ac:dyDescent="0.2">
      <c r="G81061" s="12"/>
    </row>
    <row r="81062" spans="7:7" x14ac:dyDescent="0.2">
      <c r="G81062" s="12"/>
    </row>
    <row r="81063" spans="7:7" x14ac:dyDescent="0.2">
      <c r="G81063" s="12"/>
    </row>
    <row r="81064" spans="7:7" x14ac:dyDescent="0.2">
      <c r="G81064" s="12"/>
    </row>
    <row r="81065" spans="7:7" x14ac:dyDescent="0.2">
      <c r="G81065" s="12"/>
    </row>
    <row r="81066" spans="7:7" x14ac:dyDescent="0.2">
      <c r="G81066" s="12"/>
    </row>
    <row r="81067" spans="7:7" x14ac:dyDescent="0.2">
      <c r="G81067" s="12"/>
    </row>
    <row r="81068" spans="7:7" x14ac:dyDescent="0.2">
      <c r="G81068" s="12"/>
    </row>
    <row r="81069" spans="7:7" x14ac:dyDescent="0.2">
      <c r="G81069" s="12"/>
    </row>
    <row r="81070" spans="7:7" x14ac:dyDescent="0.2">
      <c r="G81070" s="12"/>
    </row>
    <row r="81071" spans="7:7" x14ac:dyDescent="0.2">
      <c r="G81071" s="12"/>
    </row>
    <row r="81072" spans="7:7" x14ac:dyDescent="0.2">
      <c r="G81072" s="12"/>
    </row>
    <row r="81073" spans="7:7" x14ac:dyDescent="0.2">
      <c r="G81073" s="12"/>
    </row>
    <row r="81074" spans="7:7" x14ac:dyDescent="0.2">
      <c r="G81074" s="12"/>
    </row>
    <row r="81075" spans="7:7" x14ac:dyDescent="0.2">
      <c r="G81075" s="12"/>
    </row>
    <row r="81076" spans="7:7" x14ac:dyDescent="0.2">
      <c r="G81076" s="12"/>
    </row>
    <row r="81077" spans="7:7" x14ac:dyDescent="0.2">
      <c r="G81077" s="12"/>
    </row>
    <row r="81078" spans="7:7" x14ac:dyDescent="0.2">
      <c r="G81078" s="12"/>
    </row>
    <row r="81079" spans="7:7" x14ac:dyDescent="0.2">
      <c r="G81079" s="12"/>
    </row>
    <row r="81080" spans="7:7" x14ac:dyDescent="0.2">
      <c r="G81080" s="12"/>
    </row>
    <row r="81081" spans="7:7" x14ac:dyDescent="0.2">
      <c r="G81081" s="12"/>
    </row>
    <row r="81082" spans="7:7" x14ac:dyDescent="0.2">
      <c r="G81082" s="12"/>
    </row>
    <row r="81083" spans="7:7" x14ac:dyDescent="0.2">
      <c r="G81083" s="12"/>
    </row>
    <row r="81084" spans="7:7" x14ac:dyDescent="0.2">
      <c r="G81084" s="12"/>
    </row>
    <row r="81085" spans="7:7" x14ac:dyDescent="0.2">
      <c r="G81085" s="12"/>
    </row>
    <row r="81086" spans="7:7" x14ac:dyDescent="0.2">
      <c r="G81086" s="12"/>
    </row>
    <row r="81087" spans="7:7" x14ac:dyDescent="0.2">
      <c r="G81087" s="12"/>
    </row>
    <row r="81088" spans="7:7" x14ac:dyDescent="0.2">
      <c r="G81088" s="12"/>
    </row>
    <row r="81089" spans="7:7" x14ac:dyDescent="0.2">
      <c r="G81089" s="12"/>
    </row>
    <row r="81090" spans="7:7" x14ac:dyDescent="0.2">
      <c r="G81090" s="12"/>
    </row>
    <row r="81091" spans="7:7" x14ac:dyDescent="0.2">
      <c r="G81091" s="12"/>
    </row>
    <row r="81092" spans="7:7" x14ac:dyDescent="0.2">
      <c r="G81092" s="12"/>
    </row>
    <row r="81093" spans="7:7" x14ac:dyDescent="0.2">
      <c r="G81093" s="12"/>
    </row>
    <row r="81094" spans="7:7" x14ac:dyDescent="0.2">
      <c r="G81094" s="12"/>
    </row>
    <row r="81095" spans="7:7" x14ac:dyDescent="0.2">
      <c r="G81095" s="12"/>
    </row>
    <row r="81096" spans="7:7" x14ac:dyDescent="0.2">
      <c r="G81096" s="12"/>
    </row>
    <row r="81097" spans="7:7" x14ac:dyDescent="0.2">
      <c r="G81097" s="12"/>
    </row>
    <row r="81098" spans="7:7" x14ac:dyDescent="0.2">
      <c r="G81098" s="12"/>
    </row>
    <row r="81099" spans="7:7" x14ac:dyDescent="0.2">
      <c r="G81099" s="12"/>
    </row>
    <row r="81100" spans="7:7" x14ac:dyDescent="0.2">
      <c r="G81100" s="12"/>
    </row>
    <row r="81101" spans="7:7" x14ac:dyDescent="0.2">
      <c r="G81101" s="12"/>
    </row>
    <row r="81102" spans="7:7" x14ac:dyDescent="0.2">
      <c r="G81102" s="12"/>
    </row>
    <row r="81103" spans="7:7" x14ac:dyDescent="0.2">
      <c r="G81103" s="12"/>
    </row>
    <row r="81104" spans="7:7" x14ac:dyDescent="0.2">
      <c r="G81104" s="12"/>
    </row>
    <row r="81105" spans="7:7" x14ac:dyDescent="0.2">
      <c r="G81105" s="12"/>
    </row>
    <row r="81106" spans="7:7" x14ac:dyDescent="0.2">
      <c r="G81106" s="12"/>
    </row>
    <row r="81107" spans="7:7" x14ac:dyDescent="0.2">
      <c r="G81107" s="12"/>
    </row>
    <row r="81108" spans="7:7" x14ac:dyDescent="0.2">
      <c r="G81108" s="12"/>
    </row>
    <row r="81109" spans="7:7" x14ac:dyDescent="0.2">
      <c r="G81109" s="12"/>
    </row>
    <row r="81110" spans="7:7" x14ac:dyDescent="0.2">
      <c r="G81110" s="12"/>
    </row>
    <row r="81111" spans="7:7" x14ac:dyDescent="0.2">
      <c r="G81111" s="12"/>
    </row>
    <row r="81112" spans="7:7" x14ac:dyDescent="0.2">
      <c r="G81112" s="12"/>
    </row>
    <row r="81113" spans="7:7" x14ac:dyDescent="0.2">
      <c r="G81113" s="12"/>
    </row>
    <row r="81114" spans="7:7" x14ac:dyDescent="0.2">
      <c r="G81114" s="12"/>
    </row>
    <row r="81115" spans="7:7" x14ac:dyDescent="0.2">
      <c r="G81115" s="12"/>
    </row>
    <row r="81116" spans="7:7" x14ac:dyDescent="0.2">
      <c r="G81116" s="12"/>
    </row>
    <row r="81117" spans="7:7" x14ac:dyDescent="0.2">
      <c r="G81117" s="12"/>
    </row>
    <row r="81118" spans="7:7" x14ac:dyDescent="0.2">
      <c r="G81118" s="12"/>
    </row>
    <row r="81119" spans="7:7" x14ac:dyDescent="0.2">
      <c r="G81119" s="12"/>
    </row>
    <row r="81120" spans="7:7" x14ac:dyDescent="0.2">
      <c r="G81120" s="12"/>
    </row>
    <row r="81121" spans="7:7" x14ac:dyDescent="0.2">
      <c r="G81121" s="12"/>
    </row>
    <row r="81122" spans="7:7" x14ac:dyDescent="0.2">
      <c r="G81122" s="12"/>
    </row>
    <row r="81123" spans="7:7" x14ac:dyDescent="0.2">
      <c r="G81123" s="12"/>
    </row>
    <row r="81124" spans="7:7" x14ac:dyDescent="0.2">
      <c r="G81124" s="12"/>
    </row>
    <row r="81125" spans="7:7" x14ac:dyDescent="0.2">
      <c r="G81125" s="12"/>
    </row>
    <row r="81126" spans="7:7" x14ac:dyDescent="0.2">
      <c r="G81126" s="12"/>
    </row>
    <row r="81127" spans="7:7" x14ac:dyDescent="0.2">
      <c r="G81127" s="12"/>
    </row>
    <row r="81128" spans="7:7" x14ac:dyDescent="0.2">
      <c r="G81128" s="12"/>
    </row>
    <row r="81129" spans="7:7" x14ac:dyDescent="0.2">
      <c r="G81129" s="12"/>
    </row>
    <row r="81130" spans="7:7" x14ac:dyDescent="0.2">
      <c r="G81130" s="12"/>
    </row>
    <row r="81131" spans="7:7" x14ac:dyDescent="0.2">
      <c r="G81131" s="12"/>
    </row>
    <row r="81132" spans="7:7" x14ac:dyDescent="0.2">
      <c r="G81132" s="12"/>
    </row>
    <row r="81133" spans="7:7" x14ac:dyDescent="0.2">
      <c r="G81133" s="12"/>
    </row>
    <row r="81134" spans="7:7" x14ac:dyDescent="0.2">
      <c r="G81134" s="12"/>
    </row>
    <row r="81135" spans="7:7" x14ac:dyDescent="0.2">
      <c r="G81135" s="12"/>
    </row>
    <row r="81136" spans="7:7" x14ac:dyDescent="0.2">
      <c r="G81136" s="12"/>
    </row>
    <row r="81137" spans="7:7" x14ac:dyDescent="0.2">
      <c r="G81137" s="12"/>
    </row>
    <row r="81138" spans="7:7" x14ac:dyDescent="0.2">
      <c r="G81138" s="12"/>
    </row>
    <row r="81139" spans="7:7" x14ac:dyDescent="0.2">
      <c r="G81139" s="12"/>
    </row>
    <row r="81140" spans="7:7" x14ac:dyDescent="0.2">
      <c r="G81140" s="12"/>
    </row>
    <row r="81141" spans="7:7" x14ac:dyDescent="0.2">
      <c r="G81141" s="12"/>
    </row>
    <row r="81142" spans="7:7" x14ac:dyDescent="0.2">
      <c r="G81142" s="12"/>
    </row>
    <row r="81143" spans="7:7" x14ac:dyDescent="0.2">
      <c r="G81143" s="12"/>
    </row>
    <row r="81144" spans="7:7" x14ac:dyDescent="0.2">
      <c r="G81144" s="12"/>
    </row>
    <row r="81145" spans="7:7" x14ac:dyDescent="0.2">
      <c r="G81145" s="12"/>
    </row>
    <row r="81146" spans="7:7" x14ac:dyDescent="0.2">
      <c r="G81146" s="12"/>
    </row>
    <row r="81147" spans="7:7" x14ac:dyDescent="0.2">
      <c r="G81147" s="12"/>
    </row>
    <row r="81148" spans="7:7" x14ac:dyDescent="0.2">
      <c r="G81148" s="12"/>
    </row>
    <row r="81149" spans="7:7" x14ac:dyDescent="0.2">
      <c r="G81149" s="12"/>
    </row>
    <row r="81150" spans="7:7" x14ac:dyDescent="0.2">
      <c r="G81150" s="12"/>
    </row>
    <row r="81151" spans="7:7" x14ac:dyDescent="0.2">
      <c r="G81151" s="12"/>
    </row>
    <row r="81152" spans="7:7" x14ac:dyDescent="0.2">
      <c r="G81152" s="12"/>
    </row>
    <row r="81153" spans="7:7" x14ac:dyDescent="0.2">
      <c r="G81153" s="12"/>
    </row>
    <row r="81154" spans="7:7" x14ac:dyDescent="0.2">
      <c r="G81154" s="12"/>
    </row>
    <row r="81155" spans="7:7" x14ac:dyDescent="0.2">
      <c r="G81155" s="12"/>
    </row>
    <row r="81156" spans="7:7" x14ac:dyDescent="0.2">
      <c r="G81156" s="12"/>
    </row>
    <row r="81157" spans="7:7" x14ac:dyDescent="0.2">
      <c r="G81157" s="12"/>
    </row>
    <row r="81158" spans="7:7" x14ac:dyDescent="0.2">
      <c r="G81158" s="12"/>
    </row>
    <row r="81159" spans="7:7" x14ac:dyDescent="0.2">
      <c r="G81159" s="12"/>
    </row>
    <row r="81160" spans="7:7" x14ac:dyDescent="0.2">
      <c r="G81160" s="12"/>
    </row>
    <row r="81161" spans="7:7" x14ac:dyDescent="0.2">
      <c r="G81161" s="12"/>
    </row>
    <row r="81162" spans="7:7" x14ac:dyDescent="0.2">
      <c r="G81162" s="12"/>
    </row>
    <row r="81163" spans="7:7" x14ac:dyDescent="0.2">
      <c r="G81163" s="12"/>
    </row>
    <row r="81164" spans="7:7" x14ac:dyDescent="0.2">
      <c r="G81164" s="12"/>
    </row>
    <row r="81165" spans="7:7" x14ac:dyDescent="0.2">
      <c r="G81165" s="12"/>
    </row>
    <row r="81166" spans="7:7" x14ac:dyDescent="0.2">
      <c r="G81166" s="12"/>
    </row>
    <row r="81167" spans="7:7" x14ac:dyDescent="0.2">
      <c r="G81167" s="12"/>
    </row>
    <row r="81168" spans="7:7" x14ac:dyDescent="0.2">
      <c r="G81168" s="12"/>
    </row>
    <row r="81169" spans="7:7" x14ac:dyDescent="0.2">
      <c r="G81169" s="12"/>
    </row>
    <row r="81170" spans="7:7" x14ac:dyDescent="0.2">
      <c r="G81170" s="12"/>
    </row>
    <row r="81171" spans="7:7" x14ac:dyDescent="0.2">
      <c r="G81171" s="12"/>
    </row>
    <row r="81172" spans="7:7" x14ac:dyDescent="0.2">
      <c r="G81172" s="12"/>
    </row>
    <row r="81173" spans="7:7" x14ac:dyDescent="0.2">
      <c r="G81173" s="12"/>
    </row>
    <row r="81174" spans="7:7" x14ac:dyDescent="0.2">
      <c r="G81174" s="12"/>
    </row>
    <row r="81175" spans="7:7" x14ac:dyDescent="0.2">
      <c r="G81175" s="12"/>
    </row>
    <row r="81176" spans="7:7" x14ac:dyDescent="0.2">
      <c r="G81176" s="12"/>
    </row>
    <row r="81177" spans="7:7" x14ac:dyDescent="0.2">
      <c r="G81177" s="12"/>
    </row>
    <row r="81178" spans="7:7" x14ac:dyDescent="0.2">
      <c r="G81178" s="12"/>
    </row>
    <row r="81179" spans="7:7" x14ac:dyDescent="0.2">
      <c r="G81179" s="12"/>
    </row>
    <row r="81180" spans="7:7" x14ac:dyDescent="0.2">
      <c r="G81180" s="12"/>
    </row>
    <row r="81181" spans="7:7" x14ac:dyDescent="0.2">
      <c r="G81181" s="12"/>
    </row>
    <row r="81182" spans="7:7" x14ac:dyDescent="0.2">
      <c r="G81182" s="12"/>
    </row>
    <row r="81183" spans="7:7" x14ac:dyDescent="0.2">
      <c r="G81183" s="12"/>
    </row>
    <row r="81184" spans="7:7" x14ac:dyDescent="0.2">
      <c r="G81184" s="12"/>
    </row>
    <row r="81185" spans="7:7" x14ac:dyDescent="0.2">
      <c r="G81185" s="12"/>
    </row>
    <row r="81186" spans="7:7" x14ac:dyDescent="0.2">
      <c r="G81186" s="12"/>
    </row>
    <row r="81187" spans="7:7" x14ac:dyDescent="0.2">
      <c r="G81187" s="12"/>
    </row>
    <row r="81188" spans="7:7" x14ac:dyDescent="0.2">
      <c r="G81188" s="12"/>
    </row>
    <row r="81189" spans="7:7" x14ac:dyDescent="0.2">
      <c r="G81189" s="12"/>
    </row>
    <row r="81190" spans="7:7" x14ac:dyDescent="0.2">
      <c r="G81190" s="12"/>
    </row>
    <row r="81191" spans="7:7" x14ac:dyDescent="0.2">
      <c r="G81191" s="12"/>
    </row>
    <row r="81192" spans="7:7" x14ac:dyDescent="0.2">
      <c r="G81192" s="12"/>
    </row>
    <row r="81193" spans="7:7" x14ac:dyDescent="0.2">
      <c r="G81193" s="12"/>
    </row>
    <row r="81194" spans="7:7" x14ac:dyDescent="0.2">
      <c r="G81194" s="12"/>
    </row>
    <row r="81195" spans="7:7" x14ac:dyDescent="0.2">
      <c r="G81195" s="12"/>
    </row>
    <row r="81196" spans="7:7" x14ac:dyDescent="0.2">
      <c r="G81196" s="12"/>
    </row>
    <row r="81197" spans="7:7" x14ac:dyDescent="0.2">
      <c r="G81197" s="12"/>
    </row>
    <row r="81198" spans="7:7" x14ac:dyDescent="0.2">
      <c r="G81198" s="12"/>
    </row>
    <row r="81199" spans="7:7" x14ac:dyDescent="0.2">
      <c r="G81199" s="12"/>
    </row>
    <row r="81200" spans="7:7" x14ac:dyDescent="0.2">
      <c r="G81200" s="12"/>
    </row>
    <row r="81201" spans="7:7" x14ac:dyDescent="0.2">
      <c r="G81201" s="12"/>
    </row>
    <row r="81202" spans="7:7" x14ac:dyDescent="0.2">
      <c r="G81202" s="12"/>
    </row>
    <row r="81203" spans="7:7" x14ac:dyDescent="0.2">
      <c r="G81203" s="12"/>
    </row>
    <row r="81204" spans="7:7" x14ac:dyDescent="0.2">
      <c r="G81204" s="12"/>
    </row>
    <row r="81205" spans="7:7" x14ac:dyDescent="0.2">
      <c r="G81205" s="12"/>
    </row>
    <row r="81206" spans="7:7" x14ac:dyDescent="0.2">
      <c r="G81206" s="12"/>
    </row>
    <row r="81207" spans="7:7" x14ac:dyDescent="0.2">
      <c r="G81207" s="12"/>
    </row>
    <row r="81208" spans="7:7" x14ac:dyDescent="0.2">
      <c r="G81208" s="12"/>
    </row>
    <row r="81209" spans="7:7" x14ac:dyDescent="0.2">
      <c r="G81209" s="12"/>
    </row>
    <row r="81210" spans="7:7" x14ac:dyDescent="0.2">
      <c r="G81210" s="12"/>
    </row>
    <row r="81211" spans="7:7" x14ac:dyDescent="0.2">
      <c r="G81211" s="12"/>
    </row>
    <row r="81212" spans="7:7" x14ac:dyDescent="0.2">
      <c r="G81212" s="12"/>
    </row>
    <row r="81213" spans="7:7" x14ac:dyDescent="0.2">
      <c r="G81213" s="12"/>
    </row>
    <row r="81214" spans="7:7" x14ac:dyDescent="0.2">
      <c r="G81214" s="12"/>
    </row>
    <row r="81215" spans="7:7" x14ac:dyDescent="0.2">
      <c r="G81215" s="12"/>
    </row>
    <row r="81216" spans="7:7" x14ac:dyDescent="0.2">
      <c r="G81216" s="12"/>
    </row>
    <row r="81217" spans="7:7" x14ac:dyDescent="0.2">
      <c r="G81217" s="12"/>
    </row>
    <row r="81218" spans="7:7" x14ac:dyDescent="0.2">
      <c r="G81218" s="12"/>
    </row>
    <row r="81219" spans="7:7" x14ac:dyDescent="0.2">
      <c r="G81219" s="12"/>
    </row>
    <row r="81220" spans="7:7" x14ac:dyDescent="0.2">
      <c r="G81220" s="12"/>
    </row>
    <row r="81221" spans="7:7" x14ac:dyDescent="0.2">
      <c r="G81221" s="12"/>
    </row>
    <row r="81222" spans="7:7" x14ac:dyDescent="0.2">
      <c r="G81222" s="12"/>
    </row>
    <row r="81223" spans="7:7" x14ac:dyDescent="0.2">
      <c r="G81223" s="12"/>
    </row>
    <row r="81224" spans="7:7" x14ac:dyDescent="0.2">
      <c r="G81224" s="12"/>
    </row>
    <row r="81225" spans="7:7" x14ac:dyDescent="0.2">
      <c r="G81225" s="12"/>
    </row>
    <row r="81226" spans="7:7" x14ac:dyDescent="0.2">
      <c r="G81226" s="12"/>
    </row>
    <row r="81227" spans="7:7" x14ac:dyDescent="0.2">
      <c r="G81227" s="12"/>
    </row>
    <row r="81228" spans="7:7" x14ac:dyDescent="0.2">
      <c r="G81228" s="12"/>
    </row>
    <row r="81229" spans="7:7" x14ac:dyDescent="0.2">
      <c r="G81229" s="12"/>
    </row>
    <row r="81230" spans="7:7" x14ac:dyDescent="0.2">
      <c r="G81230" s="12"/>
    </row>
    <row r="81231" spans="7:7" x14ac:dyDescent="0.2">
      <c r="G81231" s="12"/>
    </row>
    <row r="81232" spans="7:7" x14ac:dyDescent="0.2">
      <c r="G81232" s="12"/>
    </row>
    <row r="81233" spans="7:7" x14ac:dyDescent="0.2">
      <c r="G81233" s="12"/>
    </row>
    <row r="81234" spans="7:7" x14ac:dyDescent="0.2">
      <c r="G81234" s="12"/>
    </row>
    <row r="81235" spans="7:7" x14ac:dyDescent="0.2">
      <c r="G81235" s="12"/>
    </row>
    <row r="81236" spans="7:7" x14ac:dyDescent="0.2">
      <c r="G81236" s="12"/>
    </row>
    <row r="81237" spans="7:7" x14ac:dyDescent="0.2">
      <c r="G81237" s="12"/>
    </row>
    <row r="81238" spans="7:7" x14ac:dyDescent="0.2">
      <c r="G81238" s="12"/>
    </row>
    <row r="81239" spans="7:7" x14ac:dyDescent="0.2">
      <c r="G81239" s="12"/>
    </row>
    <row r="81240" spans="7:7" x14ac:dyDescent="0.2">
      <c r="G81240" s="12"/>
    </row>
    <row r="81241" spans="7:7" x14ac:dyDescent="0.2">
      <c r="G81241" s="12"/>
    </row>
    <row r="81242" spans="7:7" x14ac:dyDescent="0.2">
      <c r="G81242" s="12"/>
    </row>
    <row r="81243" spans="7:7" x14ac:dyDescent="0.2">
      <c r="G81243" s="12"/>
    </row>
    <row r="81244" spans="7:7" x14ac:dyDescent="0.2">
      <c r="G81244" s="12"/>
    </row>
    <row r="81245" spans="7:7" x14ac:dyDescent="0.2">
      <c r="G81245" s="12"/>
    </row>
    <row r="81246" spans="7:7" x14ac:dyDescent="0.2">
      <c r="G81246" s="12"/>
    </row>
    <row r="81247" spans="7:7" x14ac:dyDescent="0.2">
      <c r="G81247" s="12"/>
    </row>
    <row r="81248" spans="7:7" x14ac:dyDescent="0.2">
      <c r="G81248" s="12"/>
    </row>
    <row r="81249" spans="7:7" x14ac:dyDescent="0.2">
      <c r="G81249" s="12"/>
    </row>
    <row r="81250" spans="7:7" x14ac:dyDescent="0.2">
      <c r="G81250" s="12"/>
    </row>
    <row r="81251" spans="7:7" x14ac:dyDescent="0.2">
      <c r="G81251" s="12"/>
    </row>
    <row r="81252" spans="7:7" x14ac:dyDescent="0.2">
      <c r="G81252" s="12"/>
    </row>
    <row r="81253" spans="7:7" x14ac:dyDescent="0.2">
      <c r="G81253" s="12"/>
    </row>
    <row r="81254" spans="7:7" x14ac:dyDescent="0.2">
      <c r="G81254" s="12"/>
    </row>
    <row r="81255" spans="7:7" x14ac:dyDescent="0.2">
      <c r="G81255" s="12"/>
    </row>
    <row r="81256" spans="7:7" x14ac:dyDescent="0.2">
      <c r="G81256" s="12"/>
    </row>
    <row r="81257" spans="7:7" x14ac:dyDescent="0.2">
      <c r="G81257" s="12"/>
    </row>
    <row r="81258" spans="7:7" x14ac:dyDescent="0.2">
      <c r="G81258" s="12"/>
    </row>
    <row r="81259" spans="7:7" x14ac:dyDescent="0.2">
      <c r="G81259" s="12"/>
    </row>
    <row r="81260" spans="7:7" x14ac:dyDescent="0.2">
      <c r="G81260" s="12"/>
    </row>
    <row r="81261" spans="7:7" x14ac:dyDescent="0.2">
      <c r="G81261" s="12"/>
    </row>
    <row r="81262" spans="7:7" x14ac:dyDescent="0.2">
      <c r="G81262" s="12"/>
    </row>
    <row r="81263" spans="7:7" x14ac:dyDescent="0.2">
      <c r="G81263" s="12"/>
    </row>
    <row r="81264" spans="7:7" x14ac:dyDescent="0.2">
      <c r="G81264" s="12"/>
    </row>
    <row r="81265" spans="7:7" x14ac:dyDescent="0.2">
      <c r="G81265" s="12"/>
    </row>
    <row r="81266" spans="7:7" x14ac:dyDescent="0.2">
      <c r="G81266" s="12"/>
    </row>
    <row r="81267" spans="7:7" x14ac:dyDescent="0.2">
      <c r="G81267" s="12"/>
    </row>
    <row r="81268" spans="7:7" x14ac:dyDescent="0.2">
      <c r="G81268" s="12"/>
    </row>
    <row r="81269" spans="7:7" x14ac:dyDescent="0.2">
      <c r="G81269" s="12"/>
    </row>
    <row r="81270" spans="7:7" x14ac:dyDescent="0.2">
      <c r="G81270" s="12"/>
    </row>
    <row r="81271" spans="7:7" x14ac:dyDescent="0.2">
      <c r="G81271" s="12"/>
    </row>
    <row r="81272" spans="7:7" x14ac:dyDescent="0.2">
      <c r="G81272" s="12"/>
    </row>
    <row r="81273" spans="7:7" x14ac:dyDescent="0.2">
      <c r="G81273" s="12"/>
    </row>
    <row r="81274" spans="7:7" x14ac:dyDescent="0.2">
      <c r="G81274" s="12"/>
    </row>
    <row r="81275" spans="7:7" x14ac:dyDescent="0.2">
      <c r="G81275" s="12"/>
    </row>
    <row r="81276" spans="7:7" x14ac:dyDescent="0.2">
      <c r="G81276" s="12"/>
    </row>
    <row r="81277" spans="7:7" x14ac:dyDescent="0.2">
      <c r="G81277" s="12"/>
    </row>
    <row r="81278" spans="7:7" x14ac:dyDescent="0.2">
      <c r="G81278" s="12"/>
    </row>
    <row r="81279" spans="7:7" x14ac:dyDescent="0.2">
      <c r="G81279" s="12"/>
    </row>
    <row r="81280" spans="7:7" x14ac:dyDescent="0.2">
      <c r="G81280" s="12"/>
    </row>
    <row r="81281" spans="7:7" x14ac:dyDescent="0.2">
      <c r="G81281" s="12"/>
    </row>
    <row r="81282" spans="7:7" x14ac:dyDescent="0.2">
      <c r="G81282" s="12"/>
    </row>
    <row r="81283" spans="7:7" x14ac:dyDescent="0.2">
      <c r="G81283" s="12"/>
    </row>
    <row r="81284" spans="7:7" x14ac:dyDescent="0.2">
      <c r="G81284" s="12"/>
    </row>
    <row r="81285" spans="7:7" x14ac:dyDescent="0.2">
      <c r="G81285" s="12"/>
    </row>
    <row r="81286" spans="7:7" x14ac:dyDescent="0.2">
      <c r="G81286" s="12"/>
    </row>
    <row r="81287" spans="7:7" x14ac:dyDescent="0.2">
      <c r="G81287" s="12"/>
    </row>
    <row r="81288" spans="7:7" x14ac:dyDescent="0.2">
      <c r="G81288" s="12"/>
    </row>
    <row r="81289" spans="7:7" x14ac:dyDescent="0.2">
      <c r="G81289" s="12"/>
    </row>
    <row r="81290" spans="7:7" x14ac:dyDescent="0.2">
      <c r="G81290" s="12"/>
    </row>
    <row r="81291" spans="7:7" x14ac:dyDescent="0.2">
      <c r="G81291" s="12"/>
    </row>
    <row r="81292" spans="7:7" x14ac:dyDescent="0.2">
      <c r="G81292" s="12"/>
    </row>
    <row r="81293" spans="7:7" x14ac:dyDescent="0.2">
      <c r="G81293" s="12"/>
    </row>
    <row r="81294" spans="7:7" x14ac:dyDescent="0.2">
      <c r="G81294" s="12"/>
    </row>
    <row r="81295" spans="7:7" x14ac:dyDescent="0.2">
      <c r="G81295" s="12"/>
    </row>
    <row r="81296" spans="7:7" x14ac:dyDescent="0.2">
      <c r="G81296" s="12"/>
    </row>
    <row r="81297" spans="7:7" x14ac:dyDescent="0.2">
      <c r="G81297" s="12"/>
    </row>
    <row r="81298" spans="7:7" x14ac:dyDescent="0.2">
      <c r="G81298" s="12"/>
    </row>
    <row r="81299" spans="7:7" x14ac:dyDescent="0.2">
      <c r="G81299" s="12"/>
    </row>
    <row r="81300" spans="7:7" x14ac:dyDescent="0.2">
      <c r="G81300" s="12"/>
    </row>
    <row r="81301" spans="7:7" x14ac:dyDescent="0.2">
      <c r="G81301" s="12"/>
    </row>
    <row r="81302" spans="7:7" x14ac:dyDescent="0.2">
      <c r="G81302" s="12"/>
    </row>
    <row r="81303" spans="7:7" x14ac:dyDescent="0.2">
      <c r="G81303" s="12"/>
    </row>
    <row r="81304" spans="7:7" x14ac:dyDescent="0.2">
      <c r="G81304" s="12"/>
    </row>
    <row r="81305" spans="7:7" x14ac:dyDescent="0.2">
      <c r="G81305" s="12"/>
    </row>
    <row r="81306" spans="7:7" x14ac:dyDescent="0.2">
      <c r="G81306" s="12"/>
    </row>
    <row r="81307" spans="7:7" x14ac:dyDescent="0.2">
      <c r="G81307" s="12"/>
    </row>
    <row r="81308" spans="7:7" x14ac:dyDescent="0.2">
      <c r="G81308" s="12"/>
    </row>
    <row r="81309" spans="7:7" x14ac:dyDescent="0.2">
      <c r="G81309" s="12"/>
    </row>
    <row r="81310" spans="7:7" x14ac:dyDescent="0.2">
      <c r="G81310" s="12"/>
    </row>
    <row r="81311" spans="7:7" x14ac:dyDescent="0.2">
      <c r="G81311" s="12"/>
    </row>
    <row r="81312" spans="7:7" x14ac:dyDescent="0.2">
      <c r="G81312" s="12"/>
    </row>
    <row r="81313" spans="7:7" x14ac:dyDescent="0.2">
      <c r="G81313" s="12"/>
    </row>
    <row r="81314" spans="7:7" x14ac:dyDescent="0.2">
      <c r="G81314" s="12"/>
    </row>
    <row r="81315" spans="7:7" x14ac:dyDescent="0.2">
      <c r="G81315" s="12"/>
    </row>
    <row r="81316" spans="7:7" x14ac:dyDescent="0.2">
      <c r="G81316" s="12"/>
    </row>
    <row r="81317" spans="7:7" x14ac:dyDescent="0.2">
      <c r="G81317" s="12"/>
    </row>
    <row r="81318" spans="7:7" x14ac:dyDescent="0.2">
      <c r="G81318" s="12"/>
    </row>
    <row r="81319" spans="7:7" x14ac:dyDescent="0.2">
      <c r="G81319" s="12"/>
    </row>
    <row r="81320" spans="7:7" x14ac:dyDescent="0.2">
      <c r="G81320" s="12"/>
    </row>
    <row r="81321" spans="7:7" x14ac:dyDescent="0.2">
      <c r="G81321" s="12"/>
    </row>
    <row r="81322" spans="7:7" x14ac:dyDescent="0.2">
      <c r="G81322" s="12"/>
    </row>
    <row r="81323" spans="7:7" x14ac:dyDescent="0.2">
      <c r="G81323" s="12"/>
    </row>
    <row r="81324" spans="7:7" x14ac:dyDescent="0.2">
      <c r="G81324" s="12"/>
    </row>
    <row r="81325" spans="7:7" x14ac:dyDescent="0.2">
      <c r="G81325" s="12"/>
    </row>
    <row r="81326" spans="7:7" x14ac:dyDescent="0.2">
      <c r="G81326" s="12"/>
    </row>
    <row r="81327" spans="7:7" x14ac:dyDescent="0.2">
      <c r="G81327" s="12"/>
    </row>
    <row r="81328" spans="7:7" x14ac:dyDescent="0.2">
      <c r="G81328" s="12"/>
    </row>
    <row r="81329" spans="7:7" x14ac:dyDescent="0.2">
      <c r="G81329" s="12"/>
    </row>
    <row r="81330" spans="7:7" x14ac:dyDescent="0.2">
      <c r="G81330" s="12"/>
    </row>
    <row r="81331" spans="7:7" x14ac:dyDescent="0.2">
      <c r="G81331" s="12"/>
    </row>
    <row r="81332" spans="7:7" x14ac:dyDescent="0.2">
      <c r="G81332" s="12"/>
    </row>
    <row r="81333" spans="7:7" x14ac:dyDescent="0.2">
      <c r="G81333" s="12"/>
    </row>
    <row r="81334" spans="7:7" x14ac:dyDescent="0.2">
      <c r="G81334" s="12"/>
    </row>
    <row r="81335" spans="7:7" x14ac:dyDescent="0.2">
      <c r="G81335" s="12"/>
    </row>
    <row r="81336" spans="7:7" x14ac:dyDescent="0.2">
      <c r="G81336" s="12"/>
    </row>
    <row r="81337" spans="7:7" x14ac:dyDescent="0.2">
      <c r="G81337" s="12"/>
    </row>
    <row r="81338" spans="7:7" x14ac:dyDescent="0.2">
      <c r="G81338" s="12"/>
    </row>
    <row r="81339" spans="7:7" x14ac:dyDescent="0.2">
      <c r="G81339" s="12"/>
    </row>
    <row r="81340" spans="7:7" x14ac:dyDescent="0.2">
      <c r="G81340" s="12"/>
    </row>
    <row r="81341" spans="7:7" x14ac:dyDescent="0.2">
      <c r="G81341" s="12"/>
    </row>
    <row r="81342" spans="7:7" x14ac:dyDescent="0.2">
      <c r="G81342" s="12"/>
    </row>
    <row r="81343" spans="7:7" x14ac:dyDescent="0.2">
      <c r="G81343" s="12"/>
    </row>
    <row r="81344" spans="7:7" x14ac:dyDescent="0.2">
      <c r="G81344" s="12"/>
    </row>
    <row r="81345" spans="7:7" x14ac:dyDescent="0.2">
      <c r="G81345" s="12"/>
    </row>
    <row r="81346" spans="7:7" x14ac:dyDescent="0.2">
      <c r="G81346" s="12"/>
    </row>
    <row r="81347" spans="7:7" x14ac:dyDescent="0.2">
      <c r="G81347" s="12"/>
    </row>
    <row r="81348" spans="7:7" x14ac:dyDescent="0.2">
      <c r="G81348" s="12"/>
    </row>
    <row r="81349" spans="7:7" x14ac:dyDescent="0.2">
      <c r="G81349" s="12"/>
    </row>
    <row r="81350" spans="7:7" x14ac:dyDescent="0.2">
      <c r="G81350" s="12"/>
    </row>
    <row r="81351" spans="7:7" x14ac:dyDescent="0.2">
      <c r="G81351" s="12"/>
    </row>
    <row r="81352" spans="7:7" x14ac:dyDescent="0.2">
      <c r="G81352" s="12"/>
    </row>
    <row r="81353" spans="7:7" x14ac:dyDescent="0.2">
      <c r="G81353" s="12"/>
    </row>
    <row r="81354" spans="7:7" x14ac:dyDescent="0.2">
      <c r="G81354" s="12"/>
    </row>
    <row r="81355" spans="7:7" x14ac:dyDescent="0.2">
      <c r="G81355" s="12"/>
    </row>
    <row r="81356" spans="7:7" x14ac:dyDescent="0.2">
      <c r="G81356" s="12"/>
    </row>
    <row r="81357" spans="7:7" x14ac:dyDescent="0.2">
      <c r="G81357" s="12"/>
    </row>
    <row r="81358" spans="7:7" x14ac:dyDescent="0.2">
      <c r="G81358" s="12"/>
    </row>
    <row r="81359" spans="7:7" x14ac:dyDescent="0.2">
      <c r="G81359" s="12"/>
    </row>
    <row r="81360" spans="7:7" x14ac:dyDescent="0.2">
      <c r="G81360" s="12"/>
    </row>
    <row r="81361" spans="7:7" x14ac:dyDescent="0.2">
      <c r="G81361" s="12"/>
    </row>
    <row r="81362" spans="7:7" x14ac:dyDescent="0.2">
      <c r="G81362" s="12"/>
    </row>
    <row r="81363" spans="7:7" x14ac:dyDescent="0.2">
      <c r="G81363" s="12"/>
    </row>
    <row r="81364" spans="7:7" x14ac:dyDescent="0.2">
      <c r="G81364" s="12"/>
    </row>
    <row r="81365" spans="7:7" x14ac:dyDescent="0.2">
      <c r="G81365" s="12"/>
    </row>
    <row r="81366" spans="7:7" x14ac:dyDescent="0.2">
      <c r="G81366" s="12"/>
    </row>
    <row r="81367" spans="7:7" x14ac:dyDescent="0.2">
      <c r="G81367" s="12"/>
    </row>
    <row r="81368" spans="7:7" x14ac:dyDescent="0.2">
      <c r="G81368" s="12"/>
    </row>
    <row r="81369" spans="7:7" x14ac:dyDescent="0.2">
      <c r="G81369" s="12"/>
    </row>
    <row r="81370" spans="7:7" x14ac:dyDescent="0.2">
      <c r="G81370" s="12"/>
    </row>
    <row r="81371" spans="7:7" x14ac:dyDescent="0.2">
      <c r="G81371" s="12"/>
    </row>
    <row r="81372" spans="7:7" x14ac:dyDescent="0.2">
      <c r="G81372" s="12"/>
    </row>
    <row r="81373" spans="7:7" x14ac:dyDescent="0.2">
      <c r="G81373" s="12"/>
    </row>
    <row r="81374" spans="7:7" x14ac:dyDescent="0.2">
      <c r="G81374" s="12"/>
    </row>
    <row r="81375" spans="7:7" x14ac:dyDescent="0.2">
      <c r="G81375" s="12"/>
    </row>
    <row r="81376" spans="7:7" x14ac:dyDescent="0.2">
      <c r="G81376" s="12"/>
    </row>
    <row r="81377" spans="7:7" x14ac:dyDescent="0.2">
      <c r="G81377" s="12"/>
    </row>
    <row r="81378" spans="7:7" x14ac:dyDescent="0.2">
      <c r="G81378" s="12"/>
    </row>
    <row r="81379" spans="7:7" x14ac:dyDescent="0.2">
      <c r="G81379" s="12"/>
    </row>
    <row r="81380" spans="7:7" x14ac:dyDescent="0.2">
      <c r="G81380" s="12"/>
    </row>
    <row r="81381" spans="7:7" x14ac:dyDescent="0.2">
      <c r="G81381" s="12"/>
    </row>
    <row r="81382" spans="7:7" x14ac:dyDescent="0.2">
      <c r="G81382" s="12"/>
    </row>
    <row r="81383" spans="7:7" x14ac:dyDescent="0.2">
      <c r="G81383" s="12"/>
    </row>
    <row r="81384" spans="7:7" x14ac:dyDescent="0.2">
      <c r="G81384" s="12"/>
    </row>
    <row r="81385" spans="7:7" x14ac:dyDescent="0.2">
      <c r="G81385" s="12"/>
    </row>
    <row r="81386" spans="7:7" x14ac:dyDescent="0.2">
      <c r="G81386" s="12"/>
    </row>
    <row r="81387" spans="7:7" x14ac:dyDescent="0.2">
      <c r="G81387" s="12"/>
    </row>
    <row r="81388" spans="7:7" x14ac:dyDescent="0.2">
      <c r="G81388" s="12"/>
    </row>
    <row r="81389" spans="7:7" x14ac:dyDescent="0.2">
      <c r="G81389" s="12"/>
    </row>
    <row r="81390" spans="7:7" x14ac:dyDescent="0.2">
      <c r="G81390" s="12"/>
    </row>
    <row r="81391" spans="7:7" x14ac:dyDescent="0.2">
      <c r="G81391" s="12"/>
    </row>
    <row r="81392" spans="7:7" x14ac:dyDescent="0.2">
      <c r="G81392" s="12"/>
    </row>
    <row r="81393" spans="7:7" x14ac:dyDescent="0.2">
      <c r="G81393" s="12"/>
    </row>
    <row r="81394" spans="7:7" x14ac:dyDescent="0.2">
      <c r="G81394" s="12"/>
    </row>
    <row r="81395" spans="7:7" x14ac:dyDescent="0.2">
      <c r="G81395" s="12"/>
    </row>
    <row r="81396" spans="7:7" x14ac:dyDescent="0.2">
      <c r="G81396" s="12"/>
    </row>
    <row r="81397" spans="7:7" x14ac:dyDescent="0.2">
      <c r="G81397" s="12"/>
    </row>
    <row r="81398" spans="7:7" x14ac:dyDescent="0.2">
      <c r="G81398" s="12"/>
    </row>
    <row r="81399" spans="7:7" x14ac:dyDescent="0.2">
      <c r="G81399" s="12"/>
    </row>
    <row r="81400" spans="7:7" x14ac:dyDescent="0.2">
      <c r="G81400" s="12"/>
    </row>
    <row r="81401" spans="7:7" x14ac:dyDescent="0.2">
      <c r="G81401" s="12"/>
    </row>
    <row r="81402" spans="7:7" x14ac:dyDescent="0.2">
      <c r="G81402" s="12"/>
    </row>
    <row r="81403" spans="7:7" x14ac:dyDescent="0.2">
      <c r="G81403" s="12"/>
    </row>
    <row r="81404" spans="7:7" x14ac:dyDescent="0.2">
      <c r="G81404" s="12"/>
    </row>
    <row r="81405" spans="7:7" x14ac:dyDescent="0.2">
      <c r="G81405" s="12"/>
    </row>
    <row r="81406" spans="7:7" x14ac:dyDescent="0.2">
      <c r="G81406" s="12"/>
    </row>
    <row r="81407" spans="7:7" x14ac:dyDescent="0.2">
      <c r="G81407" s="12"/>
    </row>
    <row r="81408" spans="7:7" x14ac:dyDescent="0.2">
      <c r="G81408" s="12"/>
    </row>
    <row r="81409" spans="7:7" x14ac:dyDescent="0.2">
      <c r="G81409" s="12"/>
    </row>
    <row r="81410" spans="7:7" x14ac:dyDescent="0.2">
      <c r="G81410" s="12"/>
    </row>
    <row r="81411" spans="7:7" x14ac:dyDescent="0.2">
      <c r="G81411" s="12"/>
    </row>
    <row r="81412" spans="7:7" x14ac:dyDescent="0.2">
      <c r="G81412" s="12"/>
    </row>
    <row r="81413" spans="7:7" x14ac:dyDescent="0.2">
      <c r="G81413" s="12"/>
    </row>
    <row r="81414" spans="7:7" x14ac:dyDescent="0.2">
      <c r="G81414" s="12"/>
    </row>
    <row r="81415" spans="7:7" x14ac:dyDescent="0.2">
      <c r="G81415" s="12"/>
    </row>
    <row r="81416" spans="7:7" x14ac:dyDescent="0.2">
      <c r="G81416" s="12"/>
    </row>
    <row r="81417" spans="7:7" x14ac:dyDescent="0.2">
      <c r="G81417" s="12"/>
    </row>
    <row r="81418" spans="7:7" x14ac:dyDescent="0.2">
      <c r="G81418" s="12"/>
    </row>
    <row r="81419" spans="7:7" x14ac:dyDescent="0.2">
      <c r="G81419" s="12"/>
    </row>
    <row r="81420" spans="7:7" x14ac:dyDescent="0.2">
      <c r="G81420" s="12"/>
    </row>
    <row r="81421" spans="7:7" x14ac:dyDescent="0.2">
      <c r="G81421" s="12"/>
    </row>
    <row r="81422" spans="7:7" x14ac:dyDescent="0.2">
      <c r="G81422" s="12"/>
    </row>
    <row r="81423" spans="7:7" x14ac:dyDescent="0.2">
      <c r="G81423" s="12"/>
    </row>
    <row r="81424" spans="7:7" x14ac:dyDescent="0.2">
      <c r="G81424" s="12"/>
    </row>
    <row r="81425" spans="7:7" x14ac:dyDescent="0.2">
      <c r="G81425" s="12"/>
    </row>
    <row r="81426" spans="7:7" x14ac:dyDescent="0.2">
      <c r="G81426" s="12"/>
    </row>
    <row r="81427" spans="7:7" x14ac:dyDescent="0.2">
      <c r="G81427" s="12"/>
    </row>
    <row r="81428" spans="7:7" x14ac:dyDescent="0.2">
      <c r="G81428" s="12"/>
    </row>
    <row r="81429" spans="7:7" x14ac:dyDescent="0.2">
      <c r="G81429" s="12"/>
    </row>
    <row r="81430" spans="7:7" x14ac:dyDescent="0.2">
      <c r="G81430" s="12"/>
    </row>
    <row r="81431" spans="7:7" x14ac:dyDescent="0.2">
      <c r="G81431" s="12"/>
    </row>
    <row r="81432" spans="7:7" x14ac:dyDescent="0.2">
      <c r="G81432" s="12"/>
    </row>
    <row r="81433" spans="7:7" x14ac:dyDescent="0.2">
      <c r="G81433" s="12"/>
    </row>
    <row r="81434" spans="7:7" x14ac:dyDescent="0.2">
      <c r="G81434" s="12"/>
    </row>
    <row r="81435" spans="7:7" x14ac:dyDescent="0.2">
      <c r="G81435" s="12"/>
    </row>
    <row r="81436" spans="7:7" x14ac:dyDescent="0.2">
      <c r="G81436" s="12"/>
    </row>
    <row r="81437" spans="7:7" x14ac:dyDescent="0.2">
      <c r="G81437" s="12"/>
    </row>
    <row r="81438" spans="7:7" x14ac:dyDescent="0.2">
      <c r="G81438" s="12"/>
    </row>
    <row r="81439" spans="7:7" x14ac:dyDescent="0.2">
      <c r="G81439" s="12"/>
    </row>
    <row r="81440" spans="7:7" x14ac:dyDescent="0.2">
      <c r="G81440" s="12"/>
    </row>
    <row r="81441" spans="7:7" x14ac:dyDescent="0.2">
      <c r="G81441" s="12"/>
    </row>
    <row r="81442" spans="7:7" x14ac:dyDescent="0.2">
      <c r="G81442" s="12"/>
    </row>
    <row r="81443" spans="7:7" x14ac:dyDescent="0.2">
      <c r="G81443" s="12"/>
    </row>
    <row r="81444" spans="7:7" x14ac:dyDescent="0.2">
      <c r="G81444" s="12"/>
    </row>
    <row r="81445" spans="7:7" x14ac:dyDescent="0.2">
      <c r="G81445" s="12"/>
    </row>
    <row r="81446" spans="7:7" x14ac:dyDescent="0.2">
      <c r="G81446" s="12"/>
    </row>
    <row r="81447" spans="7:7" x14ac:dyDescent="0.2">
      <c r="G81447" s="12"/>
    </row>
    <row r="81448" spans="7:7" x14ac:dyDescent="0.2">
      <c r="G81448" s="12"/>
    </row>
    <row r="81449" spans="7:7" x14ac:dyDescent="0.2">
      <c r="G81449" s="12"/>
    </row>
    <row r="81450" spans="7:7" x14ac:dyDescent="0.2">
      <c r="G81450" s="12"/>
    </row>
    <row r="81451" spans="7:7" x14ac:dyDescent="0.2">
      <c r="G81451" s="12"/>
    </row>
    <row r="81452" spans="7:7" x14ac:dyDescent="0.2">
      <c r="G81452" s="12"/>
    </row>
    <row r="81453" spans="7:7" x14ac:dyDescent="0.2">
      <c r="G81453" s="12"/>
    </row>
    <row r="81454" spans="7:7" x14ac:dyDescent="0.2">
      <c r="G81454" s="12"/>
    </row>
    <row r="81455" spans="7:7" x14ac:dyDescent="0.2">
      <c r="G81455" s="12"/>
    </row>
    <row r="81456" spans="7:7" x14ac:dyDescent="0.2">
      <c r="G81456" s="12"/>
    </row>
    <row r="81457" spans="7:7" x14ac:dyDescent="0.2">
      <c r="G81457" s="12"/>
    </row>
    <row r="81458" spans="7:7" x14ac:dyDescent="0.2">
      <c r="G81458" s="12"/>
    </row>
    <row r="81459" spans="7:7" x14ac:dyDescent="0.2">
      <c r="G81459" s="12"/>
    </row>
    <row r="81460" spans="7:7" x14ac:dyDescent="0.2">
      <c r="G81460" s="12"/>
    </row>
    <row r="81461" spans="7:7" x14ac:dyDescent="0.2">
      <c r="G81461" s="12"/>
    </row>
    <row r="81462" spans="7:7" x14ac:dyDescent="0.2">
      <c r="G81462" s="12"/>
    </row>
    <row r="81463" spans="7:7" x14ac:dyDescent="0.2">
      <c r="G81463" s="12"/>
    </row>
    <row r="81464" spans="7:7" x14ac:dyDescent="0.2">
      <c r="G81464" s="12"/>
    </row>
    <row r="81465" spans="7:7" x14ac:dyDescent="0.2">
      <c r="G81465" s="12"/>
    </row>
    <row r="81466" spans="7:7" x14ac:dyDescent="0.2">
      <c r="G81466" s="12"/>
    </row>
    <row r="81467" spans="7:7" x14ac:dyDescent="0.2">
      <c r="G81467" s="12"/>
    </row>
    <row r="81468" spans="7:7" x14ac:dyDescent="0.2">
      <c r="G81468" s="12"/>
    </row>
    <row r="81469" spans="7:7" x14ac:dyDescent="0.2">
      <c r="G81469" s="12"/>
    </row>
    <row r="81470" spans="7:7" x14ac:dyDescent="0.2">
      <c r="G81470" s="12"/>
    </row>
    <row r="81471" spans="7:7" x14ac:dyDescent="0.2">
      <c r="G81471" s="12"/>
    </row>
    <row r="81472" spans="7:7" x14ac:dyDescent="0.2">
      <c r="G81472" s="12"/>
    </row>
    <row r="81473" spans="7:7" x14ac:dyDescent="0.2">
      <c r="G81473" s="12"/>
    </row>
    <row r="81474" spans="7:7" x14ac:dyDescent="0.2">
      <c r="G81474" s="12"/>
    </row>
    <row r="81475" spans="7:7" x14ac:dyDescent="0.2">
      <c r="G81475" s="12"/>
    </row>
    <row r="81476" spans="7:7" x14ac:dyDescent="0.2">
      <c r="G81476" s="12"/>
    </row>
    <row r="81477" spans="7:7" x14ac:dyDescent="0.2">
      <c r="G81477" s="12"/>
    </row>
    <row r="81478" spans="7:7" x14ac:dyDescent="0.2">
      <c r="G81478" s="12"/>
    </row>
    <row r="81479" spans="7:7" x14ac:dyDescent="0.2">
      <c r="G81479" s="12"/>
    </row>
    <row r="81480" spans="7:7" x14ac:dyDescent="0.2">
      <c r="G81480" s="12"/>
    </row>
    <row r="81481" spans="7:7" x14ac:dyDescent="0.2">
      <c r="G81481" s="12"/>
    </row>
    <row r="81482" spans="7:7" x14ac:dyDescent="0.2">
      <c r="G81482" s="12"/>
    </row>
    <row r="81483" spans="7:7" x14ac:dyDescent="0.2">
      <c r="G81483" s="12"/>
    </row>
    <row r="81484" spans="7:7" x14ac:dyDescent="0.2">
      <c r="G81484" s="12"/>
    </row>
    <row r="81485" spans="7:7" x14ac:dyDescent="0.2">
      <c r="G81485" s="12"/>
    </row>
    <row r="81486" spans="7:7" x14ac:dyDescent="0.2">
      <c r="G81486" s="12"/>
    </row>
    <row r="81487" spans="7:7" x14ac:dyDescent="0.2">
      <c r="G81487" s="12"/>
    </row>
    <row r="81488" spans="7:7" x14ac:dyDescent="0.2">
      <c r="G81488" s="12"/>
    </row>
    <row r="81489" spans="7:7" x14ac:dyDescent="0.2">
      <c r="G81489" s="12"/>
    </row>
    <row r="81490" spans="7:7" x14ac:dyDescent="0.2">
      <c r="G81490" s="12"/>
    </row>
    <row r="81491" spans="7:7" x14ac:dyDescent="0.2">
      <c r="G81491" s="12"/>
    </row>
    <row r="81492" spans="7:7" x14ac:dyDescent="0.2">
      <c r="G81492" s="12"/>
    </row>
    <row r="81493" spans="7:7" x14ac:dyDescent="0.2">
      <c r="G81493" s="12"/>
    </row>
    <row r="81494" spans="7:7" x14ac:dyDescent="0.2">
      <c r="G81494" s="12"/>
    </row>
    <row r="81495" spans="7:7" x14ac:dyDescent="0.2">
      <c r="G81495" s="12"/>
    </row>
    <row r="81496" spans="7:7" x14ac:dyDescent="0.2">
      <c r="G81496" s="12"/>
    </row>
    <row r="81497" spans="7:7" x14ac:dyDescent="0.2">
      <c r="G81497" s="12"/>
    </row>
    <row r="81498" spans="7:7" x14ac:dyDescent="0.2">
      <c r="G81498" s="12"/>
    </row>
    <row r="81499" spans="7:7" x14ac:dyDescent="0.2">
      <c r="G81499" s="12"/>
    </row>
    <row r="81500" spans="7:7" x14ac:dyDescent="0.2">
      <c r="G81500" s="12"/>
    </row>
    <row r="81501" spans="7:7" x14ac:dyDescent="0.2">
      <c r="G81501" s="12"/>
    </row>
    <row r="81502" spans="7:7" x14ac:dyDescent="0.2">
      <c r="G81502" s="12"/>
    </row>
    <row r="81503" spans="7:7" x14ac:dyDescent="0.2">
      <c r="G81503" s="12"/>
    </row>
    <row r="81504" spans="7:7" x14ac:dyDescent="0.2">
      <c r="G81504" s="12"/>
    </row>
    <row r="81505" spans="7:7" x14ac:dyDescent="0.2">
      <c r="G81505" s="12"/>
    </row>
    <row r="81506" spans="7:7" x14ac:dyDescent="0.2">
      <c r="G81506" s="12"/>
    </row>
    <row r="81507" spans="7:7" x14ac:dyDescent="0.2">
      <c r="G81507" s="12"/>
    </row>
    <row r="81508" spans="7:7" x14ac:dyDescent="0.2">
      <c r="G81508" s="12"/>
    </row>
    <row r="81509" spans="7:7" x14ac:dyDescent="0.2">
      <c r="G81509" s="12"/>
    </row>
    <row r="81510" spans="7:7" x14ac:dyDescent="0.2">
      <c r="G81510" s="12"/>
    </row>
    <row r="81511" spans="7:7" x14ac:dyDescent="0.2">
      <c r="G81511" s="12"/>
    </row>
    <row r="81512" spans="7:7" x14ac:dyDescent="0.2">
      <c r="G81512" s="12"/>
    </row>
    <row r="81513" spans="7:7" x14ac:dyDescent="0.2">
      <c r="G81513" s="12"/>
    </row>
    <row r="81514" spans="7:7" x14ac:dyDescent="0.2">
      <c r="G81514" s="12"/>
    </row>
    <row r="81515" spans="7:7" x14ac:dyDescent="0.2">
      <c r="G81515" s="12"/>
    </row>
    <row r="81516" spans="7:7" x14ac:dyDescent="0.2">
      <c r="G81516" s="12"/>
    </row>
    <row r="81517" spans="7:7" x14ac:dyDescent="0.2">
      <c r="G81517" s="12"/>
    </row>
    <row r="81518" spans="7:7" x14ac:dyDescent="0.2">
      <c r="G81518" s="12"/>
    </row>
    <row r="81519" spans="7:7" x14ac:dyDescent="0.2">
      <c r="G81519" s="12"/>
    </row>
    <row r="81520" spans="7:7" x14ac:dyDescent="0.2">
      <c r="G81520" s="12"/>
    </row>
    <row r="81521" spans="7:7" x14ac:dyDescent="0.2">
      <c r="G81521" s="12"/>
    </row>
    <row r="81522" spans="7:7" x14ac:dyDescent="0.2">
      <c r="G81522" s="12"/>
    </row>
    <row r="81523" spans="7:7" x14ac:dyDescent="0.2">
      <c r="G81523" s="12"/>
    </row>
    <row r="81524" spans="7:7" x14ac:dyDescent="0.2">
      <c r="G81524" s="12"/>
    </row>
    <row r="81525" spans="7:7" x14ac:dyDescent="0.2">
      <c r="G81525" s="12"/>
    </row>
    <row r="81526" spans="7:7" x14ac:dyDescent="0.2">
      <c r="G81526" s="12"/>
    </row>
    <row r="81527" spans="7:7" x14ac:dyDescent="0.2">
      <c r="G81527" s="12"/>
    </row>
    <row r="81528" spans="7:7" x14ac:dyDescent="0.2">
      <c r="G81528" s="12"/>
    </row>
    <row r="81529" spans="7:7" x14ac:dyDescent="0.2">
      <c r="G81529" s="12"/>
    </row>
    <row r="81530" spans="7:7" x14ac:dyDescent="0.2">
      <c r="G81530" s="12"/>
    </row>
    <row r="81531" spans="7:7" x14ac:dyDescent="0.2">
      <c r="G81531" s="12"/>
    </row>
    <row r="81532" spans="7:7" x14ac:dyDescent="0.2">
      <c r="G81532" s="12"/>
    </row>
    <row r="81533" spans="7:7" x14ac:dyDescent="0.2">
      <c r="G81533" s="12"/>
    </row>
    <row r="81534" spans="7:7" x14ac:dyDescent="0.2">
      <c r="G81534" s="12"/>
    </row>
    <row r="81535" spans="7:7" x14ac:dyDescent="0.2">
      <c r="G81535" s="12"/>
    </row>
    <row r="81536" spans="7:7" x14ac:dyDescent="0.2">
      <c r="G81536" s="12"/>
    </row>
    <row r="81537" spans="7:7" x14ac:dyDescent="0.2">
      <c r="G81537" s="12"/>
    </row>
    <row r="81538" spans="7:7" x14ac:dyDescent="0.2">
      <c r="G81538" s="12"/>
    </row>
    <row r="81539" spans="7:7" x14ac:dyDescent="0.2">
      <c r="G81539" s="12"/>
    </row>
    <row r="81540" spans="7:7" x14ac:dyDescent="0.2">
      <c r="G81540" s="12"/>
    </row>
    <row r="81541" spans="7:7" x14ac:dyDescent="0.2">
      <c r="G81541" s="12"/>
    </row>
    <row r="81542" spans="7:7" x14ac:dyDescent="0.2">
      <c r="G81542" s="12"/>
    </row>
    <row r="81543" spans="7:7" x14ac:dyDescent="0.2">
      <c r="G81543" s="12"/>
    </row>
    <row r="81544" spans="7:7" x14ac:dyDescent="0.2">
      <c r="G81544" s="12"/>
    </row>
    <row r="81545" spans="7:7" x14ac:dyDescent="0.2">
      <c r="G81545" s="12"/>
    </row>
    <row r="81546" spans="7:7" x14ac:dyDescent="0.2">
      <c r="G81546" s="12"/>
    </row>
    <row r="81547" spans="7:7" x14ac:dyDescent="0.2">
      <c r="G81547" s="12"/>
    </row>
    <row r="81548" spans="7:7" x14ac:dyDescent="0.2">
      <c r="G81548" s="12"/>
    </row>
    <row r="81549" spans="7:7" x14ac:dyDescent="0.2">
      <c r="G81549" s="12"/>
    </row>
    <row r="81550" spans="7:7" x14ac:dyDescent="0.2">
      <c r="G81550" s="12"/>
    </row>
    <row r="81551" spans="7:7" x14ac:dyDescent="0.2">
      <c r="G81551" s="12"/>
    </row>
    <row r="81552" spans="7:7" x14ac:dyDescent="0.2">
      <c r="G81552" s="12"/>
    </row>
    <row r="81553" spans="7:7" x14ac:dyDescent="0.2">
      <c r="G81553" s="12"/>
    </row>
    <row r="81554" spans="7:7" x14ac:dyDescent="0.2">
      <c r="G81554" s="12"/>
    </row>
    <row r="81555" spans="7:7" x14ac:dyDescent="0.2">
      <c r="G81555" s="12"/>
    </row>
    <row r="81556" spans="7:7" x14ac:dyDescent="0.2">
      <c r="G81556" s="12"/>
    </row>
    <row r="81557" spans="7:7" x14ac:dyDescent="0.2">
      <c r="G81557" s="12"/>
    </row>
    <row r="81558" spans="7:7" x14ac:dyDescent="0.2">
      <c r="G81558" s="12"/>
    </row>
    <row r="81559" spans="7:7" x14ac:dyDescent="0.2">
      <c r="G81559" s="12"/>
    </row>
    <row r="81560" spans="7:7" x14ac:dyDescent="0.2">
      <c r="G81560" s="12"/>
    </row>
    <row r="81561" spans="7:7" x14ac:dyDescent="0.2">
      <c r="G81561" s="12"/>
    </row>
    <row r="81562" spans="7:7" x14ac:dyDescent="0.2">
      <c r="G81562" s="12"/>
    </row>
    <row r="81563" spans="7:7" x14ac:dyDescent="0.2">
      <c r="G81563" s="12"/>
    </row>
    <row r="81564" spans="7:7" x14ac:dyDescent="0.2">
      <c r="G81564" s="12"/>
    </row>
    <row r="81565" spans="7:7" x14ac:dyDescent="0.2">
      <c r="G81565" s="12"/>
    </row>
    <row r="81566" spans="7:7" x14ac:dyDescent="0.2">
      <c r="G81566" s="12"/>
    </row>
    <row r="81567" spans="7:7" x14ac:dyDescent="0.2">
      <c r="G81567" s="12"/>
    </row>
    <row r="81568" spans="7:7" x14ac:dyDescent="0.2">
      <c r="G81568" s="12"/>
    </row>
    <row r="81569" spans="7:7" x14ac:dyDescent="0.2">
      <c r="G81569" s="12"/>
    </row>
    <row r="81570" spans="7:7" x14ac:dyDescent="0.2">
      <c r="G81570" s="12"/>
    </row>
    <row r="81571" spans="7:7" x14ac:dyDescent="0.2">
      <c r="G81571" s="12"/>
    </row>
    <row r="81572" spans="7:7" x14ac:dyDescent="0.2">
      <c r="G81572" s="12"/>
    </row>
    <row r="81573" spans="7:7" x14ac:dyDescent="0.2">
      <c r="G81573" s="12"/>
    </row>
    <row r="81574" spans="7:7" x14ac:dyDescent="0.2">
      <c r="G81574" s="12"/>
    </row>
    <row r="81575" spans="7:7" x14ac:dyDescent="0.2">
      <c r="G81575" s="12"/>
    </row>
    <row r="81576" spans="7:7" x14ac:dyDescent="0.2">
      <c r="G81576" s="12"/>
    </row>
    <row r="81577" spans="7:7" x14ac:dyDescent="0.2">
      <c r="G81577" s="12"/>
    </row>
    <row r="81578" spans="7:7" x14ac:dyDescent="0.2">
      <c r="G81578" s="12"/>
    </row>
    <row r="81579" spans="7:7" x14ac:dyDescent="0.2">
      <c r="G81579" s="12"/>
    </row>
    <row r="81580" spans="7:7" x14ac:dyDescent="0.2">
      <c r="G81580" s="12"/>
    </row>
    <row r="81581" spans="7:7" x14ac:dyDescent="0.2">
      <c r="G81581" s="12"/>
    </row>
    <row r="81582" spans="7:7" x14ac:dyDescent="0.2">
      <c r="G81582" s="12"/>
    </row>
    <row r="81583" spans="7:7" x14ac:dyDescent="0.2">
      <c r="G81583" s="12"/>
    </row>
    <row r="81584" spans="7:7" x14ac:dyDescent="0.2">
      <c r="G81584" s="12"/>
    </row>
    <row r="81585" spans="7:7" x14ac:dyDescent="0.2">
      <c r="G81585" s="12"/>
    </row>
    <row r="81586" spans="7:7" x14ac:dyDescent="0.2">
      <c r="G81586" s="12"/>
    </row>
    <row r="81587" spans="7:7" x14ac:dyDescent="0.2">
      <c r="G81587" s="12"/>
    </row>
    <row r="81588" spans="7:7" x14ac:dyDescent="0.2">
      <c r="G81588" s="12"/>
    </row>
    <row r="81589" spans="7:7" x14ac:dyDescent="0.2">
      <c r="G81589" s="12"/>
    </row>
    <row r="81590" spans="7:7" x14ac:dyDescent="0.2">
      <c r="G81590" s="12"/>
    </row>
    <row r="81591" spans="7:7" x14ac:dyDescent="0.2">
      <c r="G81591" s="12"/>
    </row>
    <row r="81592" spans="7:7" x14ac:dyDescent="0.2">
      <c r="G81592" s="12"/>
    </row>
    <row r="81593" spans="7:7" x14ac:dyDescent="0.2">
      <c r="G81593" s="12"/>
    </row>
    <row r="81594" spans="7:7" x14ac:dyDescent="0.2">
      <c r="G81594" s="12"/>
    </row>
    <row r="81595" spans="7:7" x14ac:dyDescent="0.2">
      <c r="G81595" s="12"/>
    </row>
    <row r="81596" spans="7:7" x14ac:dyDescent="0.2">
      <c r="G81596" s="12"/>
    </row>
    <row r="81597" spans="7:7" x14ac:dyDescent="0.2">
      <c r="G81597" s="12"/>
    </row>
    <row r="81598" spans="7:7" x14ac:dyDescent="0.2">
      <c r="G81598" s="12"/>
    </row>
    <row r="81599" spans="7:7" x14ac:dyDescent="0.2">
      <c r="G81599" s="12"/>
    </row>
    <row r="81600" spans="7:7" x14ac:dyDescent="0.2">
      <c r="G81600" s="12"/>
    </row>
    <row r="81601" spans="7:7" x14ac:dyDescent="0.2">
      <c r="G81601" s="12"/>
    </row>
    <row r="81602" spans="7:7" x14ac:dyDescent="0.2">
      <c r="G81602" s="12"/>
    </row>
    <row r="81603" spans="7:7" x14ac:dyDescent="0.2">
      <c r="G81603" s="12"/>
    </row>
    <row r="81604" spans="7:7" x14ac:dyDescent="0.2">
      <c r="G81604" s="12"/>
    </row>
    <row r="81605" spans="7:7" x14ac:dyDescent="0.2">
      <c r="G81605" s="12"/>
    </row>
    <row r="81606" spans="7:7" x14ac:dyDescent="0.2">
      <c r="G81606" s="12"/>
    </row>
    <row r="81607" spans="7:7" x14ac:dyDescent="0.2">
      <c r="G81607" s="12"/>
    </row>
    <row r="81608" spans="7:7" x14ac:dyDescent="0.2">
      <c r="G81608" s="12"/>
    </row>
    <row r="81609" spans="7:7" x14ac:dyDescent="0.2">
      <c r="G81609" s="12"/>
    </row>
    <row r="81610" spans="7:7" x14ac:dyDescent="0.2">
      <c r="G81610" s="12"/>
    </row>
    <row r="81611" spans="7:7" x14ac:dyDescent="0.2">
      <c r="G81611" s="12"/>
    </row>
    <row r="81612" spans="7:7" x14ac:dyDescent="0.2">
      <c r="G81612" s="12"/>
    </row>
    <row r="81613" spans="7:7" x14ac:dyDescent="0.2">
      <c r="G81613" s="12"/>
    </row>
    <row r="81614" spans="7:7" x14ac:dyDescent="0.2">
      <c r="G81614" s="12"/>
    </row>
    <row r="81615" spans="7:7" x14ac:dyDescent="0.2">
      <c r="G81615" s="12"/>
    </row>
    <row r="81616" spans="7:7" x14ac:dyDescent="0.2">
      <c r="G81616" s="12"/>
    </row>
    <row r="81617" spans="7:7" x14ac:dyDescent="0.2">
      <c r="G81617" s="12"/>
    </row>
    <row r="81618" spans="7:7" x14ac:dyDescent="0.2">
      <c r="G81618" s="12"/>
    </row>
    <row r="81619" spans="7:7" x14ac:dyDescent="0.2">
      <c r="G81619" s="12"/>
    </row>
    <row r="81620" spans="7:7" x14ac:dyDescent="0.2">
      <c r="G81620" s="12"/>
    </row>
    <row r="81621" spans="7:7" x14ac:dyDescent="0.2">
      <c r="G81621" s="12"/>
    </row>
    <row r="81622" spans="7:7" x14ac:dyDescent="0.2">
      <c r="G81622" s="12"/>
    </row>
    <row r="81623" spans="7:7" x14ac:dyDescent="0.2">
      <c r="G81623" s="12"/>
    </row>
    <row r="81624" spans="7:7" x14ac:dyDescent="0.2">
      <c r="G81624" s="12"/>
    </row>
    <row r="81625" spans="7:7" x14ac:dyDescent="0.2">
      <c r="G81625" s="12"/>
    </row>
    <row r="81626" spans="7:7" x14ac:dyDescent="0.2">
      <c r="G81626" s="12"/>
    </row>
    <row r="81627" spans="7:7" x14ac:dyDescent="0.2">
      <c r="G81627" s="12"/>
    </row>
    <row r="81628" spans="7:7" x14ac:dyDescent="0.2">
      <c r="G81628" s="12"/>
    </row>
    <row r="81629" spans="7:7" x14ac:dyDescent="0.2">
      <c r="G81629" s="12"/>
    </row>
    <row r="81630" spans="7:7" x14ac:dyDescent="0.2">
      <c r="G81630" s="12"/>
    </row>
    <row r="81631" spans="7:7" x14ac:dyDescent="0.2">
      <c r="G81631" s="12"/>
    </row>
    <row r="81632" spans="7:7" x14ac:dyDescent="0.2">
      <c r="G81632" s="12"/>
    </row>
    <row r="81633" spans="7:7" x14ac:dyDescent="0.2">
      <c r="G81633" s="12"/>
    </row>
    <row r="81634" spans="7:7" x14ac:dyDescent="0.2">
      <c r="G81634" s="12"/>
    </row>
    <row r="81635" spans="7:7" x14ac:dyDescent="0.2">
      <c r="G81635" s="12"/>
    </row>
    <row r="81636" spans="7:7" x14ac:dyDescent="0.2">
      <c r="G81636" s="12"/>
    </row>
    <row r="81637" spans="7:7" x14ac:dyDescent="0.2">
      <c r="G81637" s="12"/>
    </row>
    <row r="81638" spans="7:7" x14ac:dyDescent="0.2">
      <c r="G81638" s="12"/>
    </row>
    <row r="81639" spans="7:7" x14ac:dyDescent="0.2">
      <c r="G81639" s="12"/>
    </row>
    <row r="81640" spans="7:7" x14ac:dyDescent="0.2">
      <c r="G81640" s="12"/>
    </row>
    <row r="81641" spans="7:7" x14ac:dyDescent="0.2">
      <c r="G81641" s="12"/>
    </row>
    <row r="81642" spans="7:7" x14ac:dyDescent="0.2">
      <c r="G81642" s="12"/>
    </row>
    <row r="81643" spans="7:7" x14ac:dyDescent="0.2">
      <c r="G81643" s="12"/>
    </row>
    <row r="81644" spans="7:7" x14ac:dyDescent="0.2">
      <c r="G81644" s="12"/>
    </row>
    <row r="81645" spans="7:7" x14ac:dyDescent="0.2">
      <c r="G81645" s="12"/>
    </row>
    <row r="81646" spans="7:7" x14ac:dyDescent="0.2">
      <c r="G81646" s="12"/>
    </row>
    <row r="81647" spans="7:7" x14ac:dyDescent="0.2">
      <c r="G81647" s="12"/>
    </row>
    <row r="81648" spans="7:7" x14ac:dyDescent="0.2">
      <c r="G81648" s="12"/>
    </row>
    <row r="81649" spans="7:7" x14ac:dyDescent="0.2">
      <c r="G81649" s="12"/>
    </row>
    <row r="81650" spans="7:7" x14ac:dyDescent="0.2">
      <c r="G81650" s="12"/>
    </row>
    <row r="81651" spans="7:7" x14ac:dyDescent="0.2">
      <c r="G81651" s="12"/>
    </row>
    <row r="81652" spans="7:7" x14ac:dyDescent="0.2">
      <c r="G81652" s="12"/>
    </row>
    <row r="81653" spans="7:7" x14ac:dyDescent="0.2">
      <c r="G81653" s="12"/>
    </row>
    <row r="81654" spans="7:7" x14ac:dyDescent="0.2">
      <c r="G81654" s="12"/>
    </row>
    <row r="81655" spans="7:7" x14ac:dyDescent="0.2">
      <c r="G81655" s="12"/>
    </row>
    <row r="81656" spans="7:7" x14ac:dyDescent="0.2">
      <c r="G81656" s="12"/>
    </row>
    <row r="81657" spans="7:7" x14ac:dyDescent="0.2">
      <c r="G81657" s="12"/>
    </row>
    <row r="81658" spans="7:7" x14ac:dyDescent="0.2">
      <c r="G81658" s="12"/>
    </row>
    <row r="81659" spans="7:7" x14ac:dyDescent="0.2">
      <c r="G81659" s="12"/>
    </row>
    <row r="81660" spans="7:7" x14ac:dyDescent="0.2">
      <c r="G81660" s="12"/>
    </row>
    <row r="81661" spans="7:7" x14ac:dyDescent="0.2">
      <c r="G81661" s="12"/>
    </row>
    <row r="81662" spans="7:7" x14ac:dyDescent="0.2">
      <c r="G81662" s="12"/>
    </row>
    <row r="81663" spans="7:7" x14ac:dyDescent="0.2">
      <c r="G81663" s="12"/>
    </row>
    <row r="81664" spans="7:7" x14ac:dyDescent="0.2">
      <c r="G81664" s="12"/>
    </row>
    <row r="81665" spans="7:7" x14ac:dyDescent="0.2">
      <c r="G81665" s="12"/>
    </row>
    <row r="81666" spans="7:7" x14ac:dyDescent="0.2">
      <c r="G81666" s="12"/>
    </row>
    <row r="81667" spans="7:7" x14ac:dyDescent="0.2">
      <c r="G81667" s="12"/>
    </row>
    <row r="81668" spans="7:7" x14ac:dyDescent="0.2">
      <c r="G81668" s="12"/>
    </row>
    <row r="81669" spans="7:7" x14ac:dyDescent="0.2">
      <c r="G81669" s="12"/>
    </row>
    <row r="81670" spans="7:7" x14ac:dyDescent="0.2">
      <c r="G81670" s="12"/>
    </row>
    <row r="81671" spans="7:7" x14ac:dyDescent="0.2">
      <c r="G81671" s="12"/>
    </row>
    <row r="81672" spans="7:7" x14ac:dyDescent="0.2">
      <c r="G81672" s="12"/>
    </row>
    <row r="81673" spans="7:7" x14ac:dyDescent="0.2">
      <c r="G81673" s="12"/>
    </row>
    <row r="81674" spans="7:7" x14ac:dyDescent="0.2">
      <c r="G81674" s="12"/>
    </row>
    <row r="81675" spans="7:7" x14ac:dyDescent="0.2">
      <c r="G81675" s="12"/>
    </row>
    <row r="81676" spans="7:7" x14ac:dyDescent="0.2">
      <c r="G81676" s="12"/>
    </row>
    <row r="81677" spans="7:7" x14ac:dyDescent="0.2">
      <c r="G81677" s="12"/>
    </row>
    <row r="81678" spans="7:7" x14ac:dyDescent="0.2">
      <c r="G81678" s="12"/>
    </row>
    <row r="81679" spans="7:7" x14ac:dyDescent="0.2">
      <c r="G81679" s="12"/>
    </row>
    <row r="81680" spans="7:7" x14ac:dyDescent="0.2">
      <c r="G81680" s="12"/>
    </row>
    <row r="81681" spans="7:7" x14ac:dyDescent="0.2">
      <c r="G81681" s="12"/>
    </row>
    <row r="81682" spans="7:7" x14ac:dyDescent="0.2">
      <c r="G81682" s="12"/>
    </row>
    <row r="81683" spans="7:7" x14ac:dyDescent="0.2">
      <c r="G81683" s="12"/>
    </row>
    <row r="81684" spans="7:7" x14ac:dyDescent="0.2">
      <c r="G81684" s="12"/>
    </row>
    <row r="81685" spans="7:7" x14ac:dyDescent="0.2">
      <c r="G81685" s="12"/>
    </row>
    <row r="81686" spans="7:7" x14ac:dyDescent="0.2">
      <c r="G81686" s="12"/>
    </row>
    <row r="81687" spans="7:7" x14ac:dyDescent="0.2">
      <c r="G81687" s="12"/>
    </row>
    <row r="81688" spans="7:7" x14ac:dyDescent="0.2">
      <c r="G81688" s="12"/>
    </row>
    <row r="81689" spans="7:7" x14ac:dyDescent="0.2">
      <c r="G81689" s="12"/>
    </row>
    <row r="81690" spans="7:7" x14ac:dyDescent="0.2">
      <c r="G81690" s="12"/>
    </row>
    <row r="81691" spans="7:7" x14ac:dyDescent="0.2">
      <c r="G81691" s="12"/>
    </row>
    <row r="81692" spans="7:7" x14ac:dyDescent="0.2">
      <c r="G81692" s="12"/>
    </row>
    <row r="81693" spans="7:7" x14ac:dyDescent="0.2">
      <c r="G81693" s="12"/>
    </row>
    <row r="81694" spans="7:7" x14ac:dyDescent="0.2">
      <c r="G81694" s="12"/>
    </row>
    <row r="81695" spans="7:7" x14ac:dyDescent="0.2">
      <c r="G81695" s="12"/>
    </row>
    <row r="81696" spans="7:7" x14ac:dyDescent="0.2">
      <c r="G81696" s="12"/>
    </row>
    <row r="81697" spans="7:7" x14ac:dyDescent="0.2">
      <c r="G81697" s="12"/>
    </row>
    <row r="81698" spans="7:7" x14ac:dyDescent="0.2">
      <c r="G81698" s="12"/>
    </row>
    <row r="81699" spans="7:7" x14ac:dyDescent="0.2">
      <c r="G81699" s="12"/>
    </row>
    <row r="81700" spans="7:7" x14ac:dyDescent="0.2">
      <c r="G81700" s="12"/>
    </row>
    <row r="81701" spans="7:7" x14ac:dyDescent="0.2">
      <c r="G81701" s="12"/>
    </row>
    <row r="81702" spans="7:7" x14ac:dyDescent="0.2">
      <c r="G81702" s="12"/>
    </row>
    <row r="81703" spans="7:7" x14ac:dyDescent="0.2">
      <c r="G81703" s="12"/>
    </row>
    <row r="81704" spans="7:7" x14ac:dyDescent="0.2">
      <c r="G81704" s="12"/>
    </row>
    <row r="81705" spans="7:7" x14ac:dyDescent="0.2">
      <c r="G81705" s="12"/>
    </row>
    <row r="81706" spans="7:7" x14ac:dyDescent="0.2">
      <c r="G81706" s="12"/>
    </row>
    <row r="81707" spans="7:7" x14ac:dyDescent="0.2">
      <c r="G81707" s="12"/>
    </row>
    <row r="81708" spans="7:7" x14ac:dyDescent="0.2">
      <c r="G81708" s="12"/>
    </row>
    <row r="81709" spans="7:7" x14ac:dyDescent="0.2">
      <c r="G81709" s="12"/>
    </row>
    <row r="81710" spans="7:7" x14ac:dyDescent="0.2">
      <c r="G81710" s="12"/>
    </row>
    <row r="81711" spans="7:7" x14ac:dyDescent="0.2">
      <c r="G81711" s="12"/>
    </row>
    <row r="81712" spans="7:7" x14ac:dyDescent="0.2">
      <c r="G81712" s="12"/>
    </row>
    <row r="81713" spans="7:7" x14ac:dyDescent="0.2">
      <c r="G81713" s="12"/>
    </row>
    <row r="81714" spans="7:7" x14ac:dyDescent="0.2">
      <c r="G81714" s="12"/>
    </row>
    <row r="81715" spans="7:7" x14ac:dyDescent="0.2">
      <c r="G81715" s="12"/>
    </row>
    <row r="81716" spans="7:7" x14ac:dyDescent="0.2">
      <c r="G81716" s="12"/>
    </row>
    <row r="81717" spans="7:7" x14ac:dyDescent="0.2">
      <c r="G81717" s="12"/>
    </row>
    <row r="81718" spans="7:7" x14ac:dyDescent="0.2">
      <c r="G81718" s="12"/>
    </row>
    <row r="81719" spans="7:7" x14ac:dyDescent="0.2">
      <c r="G81719" s="12"/>
    </row>
    <row r="81720" spans="7:7" x14ac:dyDescent="0.2">
      <c r="G81720" s="12"/>
    </row>
    <row r="81721" spans="7:7" x14ac:dyDescent="0.2">
      <c r="G81721" s="12"/>
    </row>
    <row r="81722" spans="7:7" x14ac:dyDescent="0.2">
      <c r="G81722" s="12"/>
    </row>
    <row r="81723" spans="7:7" x14ac:dyDescent="0.2">
      <c r="G81723" s="12"/>
    </row>
    <row r="81724" spans="7:7" x14ac:dyDescent="0.2">
      <c r="G81724" s="12"/>
    </row>
    <row r="81725" spans="7:7" x14ac:dyDescent="0.2">
      <c r="G81725" s="12"/>
    </row>
    <row r="81726" spans="7:7" x14ac:dyDescent="0.2">
      <c r="G81726" s="12"/>
    </row>
    <row r="81727" spans="7:7" x14ac:dyDescent="0.2">
      <c r="G81727" s="12"/>
    </row>
    <row r="81728" spans="7:7" x14ac:dyDescent="0.2">
      <c r="G81728" s="12"/>
    </row>
    <row r="81729" spans="7:7" x14ac:dyDescent="0.2">
      <c r="G81729" s="12"/>
    </row>
    <row r="81730" spans="7:7" x14ac:dyDescent="0.2">
      <c r="G81730" s="12"/>
    </row>
    <row r="81731" spans="7:7" x14ac:dyDescent="0.2">
      <c r="G81731" s="12"/>
    </row>
    <row r="81732" spans="7:7" x14ac:dyDescent="0.2">
      <c r="G81732" s="12"/>
    </row>
    <row r="81733" spans="7:7" x14ac:dyDescent="0.2">
      <c r="G81733" s="12"/>
    </row>
    <row r="81734" spans="7:7" x14ac:dyDescent="0.2">
      <c r="G81734" s="12"/>
    </row>
    <row r="81735" spans="7:7" x14ac:dyDescent="0.2">
      <c r="G81735" s="12"/>
    </row>
    <row r="81736" spans="7:7" x14ac:dyDescent="0.2">
      <c r="G81736" s="12"/>
    </row>
    <row r="81737" spans="7:7" x14ac:dyDescent="0.2">
      <c r="G81737" s="12"/>
    </row>
    <row r="81738" spans="7:7" x14ac:dyDescent="0.2">
      <c r="G81738" s="12"/>
    </row>
    <row r="81739" spans="7:7" x14ac:dyDescent="0.2">
      <c r="G81739" s="12"/>
    </row>
    <row r="81740" spans="7:7" x14ac:dyDescent="0.2">
      <c r="G81740" s="12"/>
    </row>
    <row r="81741" spans="7:7" x14ac:dyDescent="0.2">
      <c r="G81741" s="12"/>
    </row>
    <row r="81742" spans="7:7" x14ac:dyDescent="0.2">
      <c r="G81742" s="12"/>
    </row>
    <row r="81743" spans="7:7" x14ac:dyDescent="0.2">
      <c r="G81743" s="12"/>
    </row>
    <row r="81744" spans="7:7" x14ac:dyDescent="0.2">
      <c r="G81744" s="12"/>
    </row>
    <row r="81745" spans="7:7" x14ac:dyDescent="0.2">
      <c r="G81745" s="12"/>
    </row>
    <row r="81746" spans="7:7" x14ac:dyDescent="0.2">
      <c r="G81746" s="12"/>
    </row>
    <row r="81747" spans="7:7" x14ac:dyDescent="0.2">
      <c r="G81747" s="12"/>
    </row>
    <row r="81748" spans="7:7" x14ac:dyDescent="0.2">
      <c r="G81748" s="12"/>
    </row>
    <row r="81749" spans="7:7" x14ac:dyDescent="0.2">
      <c r="G81749" s="12"/>
    </row>
    <row r="81750" spans="7:7" x14ac:dyDescent="0.2">
      <c r="G81750" s="12"/>
    </row>
    <row r="81751" spans="7:7" x14ac:dyDescent="0.2">
      <c r="G81751" s="12"/>
    </row>
    <row r="81752" spans="7:7" x14ac:dyDescent="0.2">
      <c r="G81752" s="12"/>
    </row>
    <row r="81753" spans="7:7" x14ac:dyDescent="0.2">
      <c r="G81753" s="12"/>
    </row>
    <row r="81754" spans="7:7" x14ac:dyDescent="0.2">
      <c r="G81754" s="12"/>
    </row>
    <row r="81755" spans="7:7" x14ac:dyDescent="0.2">
      <c r="G81755" s="12"/>
    </row>
    <row r="81756" spans="7:7" x14ac:dyDescent="0.2">
      <c r="G81756" s="12"/>
    </row>
    <row r="81757" spans="7:7" x14ac:dyDescent="0.2">
      <c r="G81757" s="12"/>
    </row>
    <row r="81758" spans="7:7" x14ac:dyDescent="0.2">
      <c r="G81758" s="12"/>
    </row>
    <row r="81759" spans="7:7" x14ac:dyDescent="0.2">
      <c r="G81759" s="12"/>
    </row>
    <row r="81760" spans="7:7" x14ac:dyDescent="0.2">
      <c r="G81760" s="12"/>
    </row>
    <row r="81761" spans="7:7" x14ac:dyDescent="0.2">
      <c r="G81761" s="12"/>
    </row>
    <row r="81762" spans="7:7" x14ac:dyDescent="0.2">
      <c r="G81762" s="12"/>
    </row>
    <row r="81763" spans="7:7" x14ac:dyDescent="0.2">
      <c r="G81763" s="12"/>
    </row>
    <row r="81764" spans="7:7" x14ac:dyDescent="0.2">
      <c r="G81764" s="12"/>
    </row>
    <row r="81765" spans="7:7" x14ac:dyDescent="0.2">
      <c r="G81765" s="12"/>
    </row>
    <row r="81766" spans="7:7" x14ac:dyDescent="0.2">
      <c r="G81766" s="12"/>
    </row>
    <row r="81767" spans="7:7" x14ac:dyDescent="0.2">
      <c r="G81767" s="12"/>
    </row>
    <row r="81768" spans="7:7" x14ac:dyDescent="0.2">
      <c r="G81768" s="12"/>
    </row>
    <row r="81769" spans="7:7" x14ac:dyDescent="0.2">
      <c r="G81769" s="12"/>
    </row>
    <row r="81770" spans="7:7" x14ac:dyDescent="0.2">
      <c r="G81770" s="12"/>
    </row>
    <row r="81771" spans="7:7" x14ac:dyDescent="0.2">
      <c r="G81771" s="12"/>
    </row>
    <row r="81772" spans="7:7" x14ac:dyDescent="0.2">
      <c r="G81772" s="12"/>
    </row>
    <row r="81773" spans="7:7" x14ac:dyDescent="0.2">
      <c r="G81773" s="12"/>
    </row>
    <row r="81774" spans="7:7" x14ac:dyDescent="0.2">
      <c r="G81774" s="12"/>
    </row>
    <row r="81775" spans="7:7" x14ac:dyDescent="0.2">
      <c r="G81775" s="12"/>
    </row>
    <row r="81776" spans="7:7" x14ac:dyDescent="0.2">
      <c r="G81776" s="12"/>
    </row>
    <row r="81777" spans="7:7" x14ac:dyDescent="0.2">
      <c r="G81777" s="12"/>
    </row>
    <row r="81778" spans="7:7" x14ac:dyDescent="0.2">
      <c r="G81778" s="12"/>
    </row>
    <row r="81779" spans="7:7" x14ac:dyDescent="0.2">
      <c r="G81779" s="12"/>
    </row>
    <row r="81780" spans="7:7" x14ac:dyDescent="0.2">
      <c r="G81780" s="12"/>
    </row>
    <row r="81781" spans="7:7" x14ac:dyDescent="0.2">
      <c r="G81781" s="12"/>
    </row>
    <row r="81782" spans="7:7" x14ac:dyDescent="0.2">
      <c r="G81782" s="12"/>
    </row>
    <row r="81783" spans="7:7" x14ac:dyDescent="0.2">
      <c r="G81783" s="12"/>
    </row>
    <row r="81784" spans="7:7" x14ac:dyDescent="0.2">
      <c r="G81784" s="12"/>
    </row>
    <row r="81785" spans="7:7" x14ac:dyDescent="0.2">
      <c r="G81785" s="12"/>
    </row>
    <row r="81786" spans="7:7" x14ac:dyDescent="0.2">
      <c r="G81786" s="12"/>
    </row>
    <row r="81787" spans="7:7" x14ac:dyDescent="0.2">
      <c r="G81787" s="12"/>
    </row>
    <row r="81788" spans="7:7" x14ac:dyDescent="0.2">
      <c r="G81788" s="12"/>
    </row>
    <row r="81789" spans="7:7" x14ac:dyDescent="0.2">
      <c r="G81789" s="12"/>
    </row>
    <row r="81790" spans="7:7" x14ac:dyDescent="0.2">
      <c r="G81790" s="12"/>
    </row>
    <row r="81791" spans="7:7" x14ac:dyDescent="0.2">
      <c r="G81791" s="12"/>
    </row>
    <row r="81792" spans="7:7" x14ac:dyDescent="0.2">
      <c r="G81792" s="12"/>
    </row>
    <row r="81793" spans="7:7" x14ac:dyDescent="0.2">
      <c r="G81793" s="12"/>
    </row>
    <row r="81794" spans="7:7" x14ac:dyDescent="0.2">
      <c r="G81794" s="12"/>
    </row>
    <row r="81795" spans="7:7" x14ac:dyDescent="0.2">
      <c r="G81795" s="12"/>
    </row>
    <row r="81796" spans="7:7" x14ac:dyDescent="0.2">
      <c r="G81796" s="12"/>
    </row>
    <row r="81797" spans="7:7" x14ac:dyDescent="0.2">
      <c r="G81797" s="12"/>
    </row>
    <row r="81798" spans="7:7" x14ac:dyDescent="0.2">
      <c r="G81798" s="12"/>
    </row>
    <row r="81799" spans="7:7" x14ac:dyDescent="0.2">
      <c r="G81799" s="12"/>
    </row>
    <row r="81800" spans="7:7" x14ac:dyDescent="0.2">
      <c r="G81800" s="12"/>
    </row>
    <row r="81801" spans="7:7" x14ac:dyDescent="0.2">
      <c r="G81801" s="12"/>
    </row>
    <row r="81802" spans="7:7" x14ac:dyDescent="0.2">
      <c r="G81802" s="12"/>
    </row>
    <row r="81803" spans="7:7" x14ac:dyDescent="0.2">
      <c r="G81803" s="12"/>
    </row>
    <row r="81804" spans="7:7" x14ac:dyDescent="0.2">
      <c r="G81804" s="12"/>
    </row>
    <row r="81805" spans="7:7" x14ac:dyDescent="0.2">
      <c r="G81805" s="12"/>
    </row>
    <row r="81806" spans="7:7" x14ac:dyDescent="0.2">
      <c r="G81806" s="12"/>
    </row>
    <row r="81807" spans="7:7" x14ac:dyDescent="0.2">
      <c r="G81807" s="12"/>
    </row>
    <row r="81808" spans="7:7" x14ac:dyDescent="0.2">
      <c r="G81808" s="12"/>
    </row>
    <row r="81809" spans="7:7" x14ac:dyDescent="0.2">
      <c r="G81809" s="12"/>
    </row>
    <row r="81810" spans="7:7" x14ac:dyDescent="0.2">
      <c r="G81810" s="12"/>
    </row>
    <row r="81811" spans="7:7" x14ac:dyDescent="0.2">
      <c r="G81811" s="12"/>
    </row>
    <row r="81812" spans="7:7" x14ac:dyDescent="0.2">
      <c r="G81812" s="12"/>
    </row>
    <row r="81813" spans="7:7" x14ac:dyDescent="0.2">
      <c r="G81813" s="12"/>
    </row>
    <row r="81814" spans="7:7" x14ac:dyDescent="0.2">
      <c r="G81814" s="12"/>
    </row>
    <row r="81815" spans="7:7" x14ac:dyDescent="0.2">
      <c r="G81815" s="12"/>
    </row>
    <row r="81816" spans="7:7" x14ac:dyDescent="0.2">
      <c r="G81816" s="12"/>
    </row>
    <row r="81817" spans="7:7" x14ac:dyDescent="0.2">
      <c r="G81817" s="12"/>
    </row>
    <row r="81818" spans="7:7" x14ac:dyDescent="0.2">
      <c r="G81818" s="12"/>
    </row>
    <row r="81819" spans="7:7" x14ac:dyDescent="0.2">
      <c r="G81819" s="12"/>
    </row>
    <row r="81820" spans="7:7" x14ac:dyDescent="0.2">
      <c r="G81820" s="12"/>
    </row>
    <row r="81821" spans="7:7" x14ac:dyDescent="0.2">
      <c r="G81821" s="12"/>
    </row>
    <row r="81822" spans="7:7" x14ac:dyDescent="0.2">
      <c r="G81822" s="12"/>
    </row>
    <row r="81823" spans="7:7" x14ac:dyDescent="0.2">
      <c r="G81823" s="12"/>
    </row>
    <row r="81824" spans="7:7" x14ac:dyDescent="0.2">
      <c r="G81824" s="12"/>
    </row>
    <row r="81825" spans="7:7" x14ac:dyDescent="0.2">
      <c r="G81825" s="12"/>
    </row>
    <row r="81826" spans="7:7" x14ac:dyDescent="0.2">
      <c r="G81826" s="12"/>
    </row>
    <row r="81827" spans="7:7" x14ac:dyDescent="0.2">
      <c r="G81827" s="12"/>
    </row>
    <row r="81828" spans="7:7" x14ac:dyDescent="0.2">
      <c r="G81828" s="12"/>
    </row>
    <row r="81829" spans="7:7" x14ac:dyDescent="0.2">
      <c r="G81829" s="12"/>
    </row>
    <row r="81830" spans="7:7" x14ac:dyDescent="0.2">
      <c r="G81830" s="12"/>
    </row>
    <row r="81831" spans="7:7" x14ac:dyDescent="0.2">
      <c r="G81831" s="12"/>
    </row>
    <row r="81832" spans="7:7" x14ac:dyDescent="0.2">
      <c r="G81832" s="12"/>
    </row>
    <row r="81833" spans="7:7" x14ac:dyDescent="0.2">
      <c r="G81833" s="12"/>
    </row>
    <row r="81834" spans="7:7" x14ac:dyDescent="0.2">
      <c r="G81834" s="12"/>
    </row>
    <row r="81835" spans="7:7" x14ac:dyDescent="0.2">
      <c r="G81835" s="12"/>
    </row>
    <row r="81836" spans="7:7" x14ac:dyDescent="0.2">
      <c r="G81836" s="12"/>
    </row>
    <row r="81837" spans="7:7" x14ac:dyDescent="0.2">
      <c r="G81837" s="12"/>
    </row>
    <row r="81838" spans="7:7" x14ac:dyDescent="0.2">
      <c r="G81838" s="12"/>
    </row>
    <row r="81839" spans="7:7" x14ac:dyDescent="0.2">
      <c r="G81839" s="12"/>
    </row>
    <row r="81840" spans="7:7" x14ac:dyDescent="0.2">
      <c r="G81840" s="12"/>
    </row>
    <row r="81841" spans="7:7" x14ac:dyDescent="0.2">
      <c r="G81841" s="12"/>
    </row>
    <row r="81842" spans="7:7" x14ac:dyDescent="0.2">
      <c r="G81842" s="12"/>
    </row>
    <row r="81843" spans="7:7" x14ac:dyDescent="0.2">
      <c r="G81843" s="12"/>
    </row>
    <row r="81844" spans="7:7" x14ac:dyDescent="0.2">
      <c r="G81844" s="12"/>
    </row>
    <row r="81845" spans="7:7" x14ac:dyDescent="0.2">
      <c r="G81845" s="12"/>
    </row>
    <row r="81846" spans="7:7" x14ac:dyDescent="0.2">
      <c r="G81846" s="12"/>
    </row>
    <row r="81847" spans="7:7" x14ac:dyDescent="0.2">
      <c r="G81847" s="12"/>
    </row>
    <row r="81848" spans="7:7" x14ac:dyDescent="0.2">
      <c r="G81848" s="12"/>
    </row>
    <row r="81849" spans="7:7" x14ac:dyDescent="0.2">
      <c r="G81849" s="12"/>
    </row>
    <row r="81850" spans="7:7" x14ac:dyDescent="0.2">
      <c r="G81850" s="12"/>
    </row>
    <row r="81851" spans="7:7" x14ac:dyDescent="0.2">
      <c r="G81851" s="12"/>
    </row>
    <row r="81852" spans="7:7" x14ac:dyDescent="0.2">
      <c r="G81852" s="12"/>
    </row>
    <row r="81853" spans="7:7" x14ac:dyDescent="0.2">
      <c r="G81853" s="12"/>
    </row>
    <row r="81854" spans="7:7" x14ac:dyDescent="0.2">
      <c r="G81854" s="12"/>
    </row>
    <row r="81855" spans="7:7" x14ac:dyDescent="0.2">
      <c r="G81855" s="12"/>
    </row>
    <row r="81856" spans="7:7" x14ac:dyDescent="0.2">
      <c r="G81856" s="12"/>
    </row>
    <row r="81857" spans="7:7" x14ac:dyDescent="0.2">
      <c r="G81857" s="12"/>
    </row>
    <row r="81858" spans="7:7" x14ac:dyDescent="0.2">
      <c r="G81858" s="12"/>
    </row>
    <row r="81859" spans="7:7" x14ac:dyDescent="0.2">
      <c r="G81859" s="12"/>
    </row>
    <row r="81860" spans="7:7" x14ac:dyDescent="0.2">
      <c r="G81860" s="12"/>
    </row>
    <row r="81861" spans="7:7" x14ac:dyDescent="0.2">
      <c r="G81861" s="12"/>
    </row>
    <row r="81862" spans="7:7" x14ac:dyDescent="0.2">
      <c r="G81862" s="12"/>
    </row>
    <row r="81863" spans="7:7" x14ac:dyDescent="0.2">
      <c r="G81863" s="12"/>
    </row>
    <row r="81864" spans="7:7" x14ac:dyDescent="0.2">
      <c r="G81864" s="12"/>
    </row>
    <row r="81865" spans="7:7" x14ac:dyDescent="0.2">
      <c r="G81865" s="12"/>
    </row>
    <row r="81866" spans="7:7" x14ac:dyDescent="0.2">
      <c r="G81866" s="12"/>
    </row>
    <row r="81867" spans="7:7" x14ac:dyDescent="0.2">
      <c r="G81867" s="12"/>
    </row>
    <row r="81868" spans="7:7" x14ac:dyDescent="0.2">
      <c r="G81868" s="12"/>
    </row>
    <row r="81869" spans="7:7" x14ac:dyDescent="0.2">
      <c r="G81869" s="12"/>
    </row>
    <row r="81870" spans="7:7" x14ac:dyDescent="0.2">
      <c r="G81870" s="12"/>
    </row>
    <row r="81871" spans="7:7" x14ac:dyDescent="0.2">
      <c r="G81871" s="12"/>
    </row>
    <row r="81872" spans="7:7" x14ac:dyDescent="0.2">
      <c r="G81872" s="12"/>
    </row>
    <row r="81873" spans="7:7" x14ac:dyDescent="0.2">
      <c r="G81873" s="12"/>
    </row>
    <row r="81874" spans="7:7" x14ac:dyDescent="0.2">
      <c r="G81874" s="12"/>
    </row>
    <row r="81875" spans="7:7" x14ac:dyDescent="0.2">
      <c r="G81875" s="12"/>
    </row>
    <row r="81876" spans="7:7" x14ac:dyDescent="0.2">
      <c r="G81876" s="12"/>
    </row>
    <row r="81877" spans="7:7" x14ac:dyDescent="0.2">
      <c r="G81877" s="12"/>
    </row>
    <row r="81878" spans="7:7" x14ac:dyDescent="0.2">
      <c r="G81878" s="12"/>
    </row>
    <row r="81879" spans="7:7" x14ac:dyDescent="0.2">
      <c r="G81879" s="12"/>
    </row>
    <row r="81880" spans="7:7" x14ac:dyDescent="0.2">
      <c r="G81880" s="12"/>
    </row>
    <row r="81881" spans="7:7" x14ac:dyDescent="0.2">
      <c r="G81881" s="12"/>
    </row>
    <row r="81882" spans="7:7" x14ac:dyDescent="0.2">
      <c r="G81882" s="12"/>
    </row>
    <row r="81883" spans="7:7" x14ac:dyDescent="0.2">
      <c r="G81883" s="12"/>
    </row>
    <row r="81884" spans="7:7" x14ac:dyDescent="0.2">
      <c r="G81884" s="12"/>
    </row>
    <row r="81885" spans="7:7" x14ac:dyDescent="0.2">
      <c r="G81885" s="12"/>
    </row>
    <row r="81886" spans="7:7" x14ac:dyDescent="0.2">
      <c r="G81886" s="12"/>
    </row>
    <row r="81887" spans="7:7" x14ac:dyDescent="0.2">
      <c r="G81887" s="12"/>
    </row>
    <row r="81888" spans="7:7" x14ac:dyDescent="0.2">
      <c r="G81888" s="12"/>
    </row>
    <row r="81889" spans="7:7" x14ac:dyDescent="0.2">
      <c r="G81889" s="12"/>
    </row>
    <row r="81890" spans="7:7" x14ac:dyDescent="0.2">
      <c r="G81890" s="12"/>
    </row>
    <row r="81891" spans="7:7" x14ac:dyDescent="0.2">
      <c r="G81891" s="12"/>
    </row>
    <row r="81892" spans="7:7" x14ac:dyDescent="0.2">
      <c r="G81892" s="12"/>
    </row>
    <row r="81893" spans="7:7" x14ac:dyDescent="0.2">
      <c r="G81893" s="12"/>
    </row>
    <row r="81894" spans="7:7" x14ac:dyDescent="0.2">
      <c r="G81894" s="12"/>
    </row>
    <row r="81895" spans="7:7" x14ac:dyDescent="0.2">
      <c r="G81895" s="12"/>
    </row>
    <row r="81896" spans="7:7" x14ac:dyDescent="0.2">
      <c r="G81896" s="12"/>
    </row>
    <row r="81897" spans="7:7" x14ac:dyDescent="0.2">
      <c r="G81897" s="12"/>
    </row>
    <row r="81898" spans="7:7" x14ac:dyDescent="0.2">
      <c r="G81898" s="12"/>
    </row>
    <row r="81899" spans="7:7" x14ac:dyDescent="0.2">
      <c r="G81899" s="12"/>
    </row>
    <row r="81900" spans="7:7" x14ac:dyDescent="0.2">
      <c r="G81900" s="12"/>
    </row>
    <row r="81901" spans="7:7" x14ac:dyDescent="0.2">
      <c r="G81901" s="12"/>
    </row>
    <row r="81902" spans="7:7" x14ac:dyDescent="0.2">
      <c r="G81902" s="12"/>
    </row>
    <row r="81903" spans="7:7" x14ac:dyDescent="0.2">
      <c r="G81903" s="12"/>
    </row>
    <row r="81904" spans="7:7" x14ac:dyDescent="0.2">
      <c r="G81904" s="12"/>
    </row>
    <row r="81905" spans="7:7" x14ac:dyDescent="0.2">
      <c r="G81905" s="12"/>
    </row>
    <row r="81906" spans="7:7" x14ac:dyDescent="0.2">
      <c r="G81906" s="12"/>
    </row>
    <row r="81907" spans="7:7" x14ac:dyDescent="0.2">
      <c r="G81907" s="12"/>
    </row>
    <row r="81908" spans="7:7" x14ac:dyDescent="0.2">
      <c r="G81908" s="12"/>
    </row>
    <row r="81909" spans="7:7" x14ac:dyDescent="0.2">
      <c r="G81909" s="12"/>
    </row>
    <row r="81910" spans="7:7" x14ac:dyDescent="0.2">
      <c r="G81910" s="12"/>
    </row>
    <row r="81911" spans="7:7" x14ac:dyDescent="0.2">
      <c r="G81911" s="12"/>
    </row>
    <row r="81912" spans="7:7" x14ac:dyDescent="0.2">
      <c r="G81912" s="12"/>
    </row>
    <row r="81913" spans="7:7" x14ac:dyDescent="0.2">
      <c r="G81913" s="12"/>
    </row>
    <row r="81914" spans="7:7" x14ac:dyDescent="0.2">
      <c r="G81914" s="12"/>
    </row>
    <row r="81915" spans="7:7" x14ac:dyDescent="0.2">
      <c r="G81915" s="12"/>
    </row>
    <row r="81916" spans="7:7" x14ac:dyDescent="0.2">
      <c r="G81916" s="12"/>
    </row>
    <row r="81917" spans="7:7" x14ac:dyDescent="0.2">
      <c r="G81917" s="12"/>
    </row>
    <row r="81918" spans="7:7" x14ac:dyDescent="0.2">
      <c r="G81918" s="12"/>
    </row>
    <row r="81919" spans="7:7" x14ac:dyDescent="0.2">
      <c r="G81919" s="12"/>
    </row>
    <row r="81920" spans="7:7" x14ac:dyDescent="0.2">
      <c r="G81920" s="12"/>
    </row>
    <row r="81921" spans="7:7" x14ac:dyDescent="0.2">
      <c r="G81921" s="12"/>
    </row>
    <row r="81922" spans="7:7" x14ac:dyDescent="0.2">
      <c r="G81922" s="12"/>
    </row>
    <row r="81923" spans="7:7" x14ac:dyDescent="0.2">
      <c r="G81923" s="12"/>
    </row>
    <row r="81924" spans="7:7" x14ac:dyDescent="0.2">
      <c r="G81924" s="12"/>
    </row>
    <row r="81925" spans="7:7" x14ac:dyDescent="0.2">
      <c r="G81925" s="12"/>
    </row>
    <row r="81926" spans="7:7" x14ac:dyDescent="0.2">
      <c r="G81926" s="12"/>
    </row>
    <row r="81927" spans="7:7" x14ac:dyDescent="0.2">
      <c r="G81927" s="12"/>
    </row>
    <row r="81928" spans="7:7" x14ac:dyDescent="0.2">
      <c r="G81928" s="12"/>
    </row>
    <row r="81929" spans="7:7" x14ac:dyDescent="0.2">
      <c r="G81929" s="12"/>
    </row>
    <row r="81930" spans="7:7" x14ac:dyDescent="0.2">
      <c r="G81930" s="12"/>
    </row>
    <row r="81931" spans="7:7" x14ac:dyDescent="0.2">
      <c r="G81931" s="12"/>
    </row>
    <row r="81932" spans="7:7" x14ac:dyDescent="0.2">
      <c r="G81932" s="12"/>
    </row>
    <row r="81933" spans="7:7" x14ac:dyDescent="0.2">
      <c r="G81933" s="12"/>
    </row>
    <row r="81934" spans="7:7" x14ac:dyDescent="0.2">
      <c r="G81934" s="12"/>
    </row>
    <row r="81935" spans="7:7" x14ac:dyDescent="0.2">
      <c r="G81935" s="12"/>
    </row>
    <row r="81936" spans="7:7" x14ac:dyDescent="0.2">
      <c r="G81936" s="12"/>
    </row>
    <row r="81937" spans="7:7" x14ac:dyDescent="0.2">
      <c r="G81937" s="12"/>
    </row>
    <row r="81938" spans="7:7" x14ac:dyDescent="0.2">
      <c r="G81938" s="12"/>
    </row>
    <row r="81939" spans="7:7" x14ac:dyDescent="0.2">
      <c r="G81939" s="12"/>
    </row>
    <row r="81940" spans="7:7" x14ac:dyDescent="0.2">
      <c r="G81940" s="12"/>
    </row>
    <row r="81941" spans="7:7" x14ac:dyDescent="0.2">
      <c r="G81941" s="12"/>
    </row>
    <row r="81942" spans="7:7" x14ac:dyDescent="0.2">
      <c r="G81942" s="12"/>
    </row>
    <row r="81943" spans="7:7" x14ac:dyDescent="0.2">
      <c r="G81943" s="12"/>
    </row>
    <row r="81944" spans="7:7" x14ac:dyDescent="0.2">
      <c r="G81944" s="12"/>
    </row>
    <row r="81945" spans="7:7" x14ac:dyDescent="0.2">
      <c r="G81945" s="12"/>
    </row>
    <row r="81946" spans="7:7" x14ac:dyDescent="0.2">
      <c r="G81946" s="12"/>
    </row>
    <row r="81947" spans="7:7" x14ac:dyDescent="0.2">
      <c r="G81947" s="12"/>
    </row>
    <row r="81948" spans="7:7" x14ac:dyDescent="0.2">
      <c r="G81948" s="12"/>
    </row>
    <row r="81949" spans="7:7" x14ac:dyDescent="0.2">
      <c r="G81949" s="12"/>
    </row>
    <row r="81950" spans="7:7" x14ac:dyDescent="0.2">
      <c r="G81950" s="12"/>
    </row>
    <row r="81951" spans="7:7" x14ac:dyDescent="0.2">
      <c r="G81951" s="12"/>
    </row>
    <row r="81952" spans="7:7" x14ac:dyDescent="0.2">
      <c r="G81952" s="12"/>
    </row>
    <row r="81953" spans="7:7" x14ac:dyDescent="0.2">
      <c r="G81953" s="12"/>
    </row>
    <row r="81954" spans="7:7" x14ac:dyDescent="0.2">
      <c r="G81954" s="12"/>
    </row>
    <row r="81955" spans="7:7" x14ac:dyDescent="0.2">
      <c r="G81955" s="12"/>
    </row>
    <row r="81956" spans="7:7" x14ac:dyDescent="0.2">
      <c r="G81956" s="12"/>
    </row>
    <row r="81957" spans="7:7" x14ac:dyDescent="0.2">
      <c r="G81957" s="12"/>
    </row>
    <row r="81958" spans="7:7" x14ac:dyDescent="0.2">
      <c r="G81958" s="12"/>
    </row>
    <row r="81959" spans="7:7" x14ac:dyDescent="0.2">
      <c r="G81959" s="12"/>
    </row>
    <row r="81960" spans="7:7" x14ac:dyDescent="0.2">
      <c r="G81960" s="12"/>
    </row>
    <row r="81961" spans="7:7" x14ac:dyDescent="0.2">
      <c r="G81961" s="12"/>
    </row>
    <row r="81962" spans="7:7" x14ac:dyDescent="0.2">
      <c r="G81962" s="12"/>
    </row>
    <row r="81963" spans="7:7" x14ac:dyDescent="0.2">
      <c r="G81963" s="12"/>
    </row>
    <row r="81964" spans="7:7" x14ac:dyDescent="0.2">
      <c r="G81964" s="12"/>
    </row>
    <row r="81965" spans="7:7" x14ac:dyDescent="0.2">
      <c r="G81965" s="12"/>
    </row>
    <row r="81966" spans="7:7" x14ac:dyDescent="0.2">
      <c r="G81966" s="12"/>
    </row>
    <row r="81967" spans="7:7" x14ac:dyDescent="0.2">
      <c r="G81967" s="12"/>
    </row>
    <row r="81968" spans="7:7" x14ac:dyDescent="0.2">
      <c r="G81968" s="12"/>
    </row>
    <row r="81969" spans="7:7" x14ac:dyDescent="0.2">
      <c r="G81969" s="12"/>
    </row>
    <row r="81970" spans="7:7" x14ac:dyDescent="0.2">
      <c r="G81970" s="12"/>
    </row>
    <row r="81971" spans="7:7" x14ac:dyDescent="0.2">
      <c r="G81971" s="12"/>
    </row>
    <row r="81972" spans="7:7" x14ac:dyDescent="0.2">
      <c r="G81972" s="12"/>
    </row>
    <row r="81973" spans="7:7" x14ac:dyDescent="0.2">
      <c r="G81973" s="12"/>
    </row>
    <row r="81974" spans="7:7" x14ac:dyDescent="0.2">
      <c r="G81974" s="12"/>
    </row>
    <row r="81975" spans="7:7" x14ac:dyDescent="0.2">
      <c r="G81975" s="12"/>
    </row>
    <row r="81976" spans="7:7" x14ac:dyDescent="0.2">
      <c r="G81976" s="12"/>
    </row>
    <row r="81977" spans="7:7" x14ac:dyDescent="0.2">
      <c r="G81977" s="12"/>
    </row>
    <row r="81978" spans="7:7" x14ac:dyDescent="0.2">
      <c r="G81978" s="12"/>
    </row>
    <row r="81979" spans="7:7" x14ac:dyDescent="0.2">
      <c r="G81979" s="12"/>
    </row>
    <row r="81980" spans="7:7" x14ac:dyDescent="0.2">
      <c r="G81980" s="12"/>
    </row>
    <row r="81981" spans="7:7" x14ac:dyDescent="0.2">
      <c r="G81981" s="12"/>
    </row>
    <row r="81982" spans="7:7" x14ac:dyDescent="0.2">
      <c r="G81982" s="12"/>
    </row>
    <row r="81983" spans="7:7" x14ac:dyDescent="0.2">
      <c r="G81983" s="12"/>
    </row>
    <row r="81984" spans="7:7" x14ac:dyDescent="0.2">
      <c r="G81984" s="12"/>
    </row>
    <row r="81985" spans="7:7" x14ac:dyDescent="0.2">
      <c r="G81985" s="12"/>
    </row>
    <row r="81986" spans="7:7" x14ac:dyDescent="0.2">
      <c r="G81986" s="12"/>
    </row>
    <row r="81987" spans="7:7" x14ac:dyDescent="0.2">
      <c r="G81987" s="12"/>
    </row>
    <row r="81988" spans="7:7" x14ac:dyDescent="0.2">
      <c r="G81988" s="12"/>
    </row>
    <row r="81989" spans="7:7" x14ac:dyDescent="0.2">
      <c r="G81989" s="12"/>
    </row>
    <row r="81990" spans="7:7" x14ac:dyDescent="0.2">
      <c r="G81990" s="12"/>
    </row>
    <row r="81991" spans="7:7" x14ac:dyDescent="0.2">
      <c r="G81991" s="12"/>
    </row>
    <row r="81992" spans="7:7" x14ac:dyDescent="0.2">
      <c r="G81992" s="12"/>
    </row>
    <row r="81993" spans="7:7" x14ac:dyDescent="0.2">
      <c r="G81993" s="12"/>
    </row>
    <row r="81994" spans="7:7" x14ac:dyDescent="0.2">
      <c r="G81994" s="12"/>
    </row>
    <row r="81995" spans="7:7" x14ac:dyDescent="0.2">
      <c r="G81995" s="12"/>
    </row>
    <row r="81996" spans="7:7" x14ac:dyDescent="0.2">
      <c r="G81996" s="12"/>
    </row>
    <row r="81997" spans="7:7" x14ac:dyDescent="0.2">
      <c r="G81997" s="12"/>
    </row>
    <row r="81998" spans="7:7" x14ac:dyDescent="0.2">
      <c r="G81998" s="12"/>
    </row>
    <row r="81999" spans="7:7" x14ac:dyDescent="0.2">
      <c r="G81999" s="12"/>
    </row>
    <row r="82000" spans="7:7" x14ac:dyDescent="0.2">
      <c r="G82000" s="12"/>
    </row>
    <row r="82001" spans="7:7" x14ac:dyDescent="0.2">
      <c r="G82001" s="12"/>
    </row>
    <row r="82002" spans="7:7" x14ac:dyDescent="0.2">
      <c r="G82002" s="12"/>
    </row>
    <row r="82003" spans="7:7" x14ac:dyDescent="0.2">
      <c r="G82003" s="12"/>
    </row>
    <row r="82004" spans="7:7" x14ac:dyDescent="0.2">
      <c r="G82004" s="12"/>
    </row>
    <row r="82005" spans="7:7" x14ac:dyDescent="0.2">
      <c r="G82005" s="12"/>
    </row>
    <row r="82006" spans="7:7" x14ac:dyDescent="0.2">
      <c r="G82006" s="12"/>
    </row>
    <row r="82007" spans="7:7" x14ac:dyDescent="0.2">
      <c r="G82007" s="12"/>
    </row>
    <row r="82008" spans="7:7" x14ac:dyDescent="0.2">
      <c r="G82008" s="12"/>
    </row>
    <row r="82009" spans="7:7" x14ac:dyDescent="0.2">
      <c r="G82009" s="12"/>
    </row>
    <row r="82010" spans="7:7" x14ac:dyDescent="0.2">
      <c r="G82010" s="12"/>
    </row>
    <row r="82011" spans="7:7" x14ac:dyDescent="0.2">
      <c r="G82011" s="12"/>
    </row>
    <row r="82012" spans="7:7" x14ac:dyDescent="0.2">
      <c r="G82012" s="12"/>
    </row>
    <row r="82013" spans="7:7" x14ac:dyDescent="0.2">
      <c r="G82013" s="12"/>
    </row>
    <row r="82014" spans="7:7" x14ac:dyDescent="0.2">
      <c r="G82014" s="12"/>
    </row>
    <row r="82015" spans="7:7" x14ac:dyDescent="0.2">
      <c r="G82015" s="12"/>
    </row>
    <row r="82016" spans="7:7" x14ac:dyDescent="0.2">
      <c r="G82016" s="12"/>
    </row>
    <row r="82017" spans="7:7" x14ac:dyDescent="0.2">
      <c r="G82017" s="12"/>
    </row>
    <row r="82018" spans="7:7" x14ac:dyDescent="0.2">
      <c r="G82018" s="12"/>
    </row>
    <row r="82019" spans="7:7" x14ac:dyDescent="0.2">
      <c r="G82019" s="12"/>
    </row>
    <row r="82020" spans="7:7" x14ac:dyDescent="0.2">
      <c r="G82020" s="12"/>
    </row>
    <row r="82021" spans="7:7" x14ac:dyDescent="0.2">
      <c r="G82021" s="12"/>
    </row>
    <row r="82022" spans="7:7" x14ac:dyDescent="0.2">
      <c r="G82022" s="12"/>
    </row>
    <row r="82023" spans="7:7" x14ac:dyDescent="0.2">
      <c r="G82023" s="12"/>
    </row>
    <row r="82024" spans="7:7" x14ac:dyDescent="0.2">
      <c r="G82024" s="12"/>
    </row>
    <row r="82025" spans="7:7" x14ac:dyDescent="0.2">
      <c r="G82025" s="12"/>
    </row>
    <row r="82026" spans="7:7" x14ac:dyDescent="0.2">
      <c r="G82026" s="12"/>
    </row>
    <row r="82027" spans="7:7" x14ac:dyDescent="0.2">
      <c r="G82027" s="12"/>
    </row>
    <row r="82028" spans="7:7" x14ac:dyDescent="0.2">
      <c r="G82028" s="12"/>
    </row>
    <row r="82029" spans="7:7" x14ac:dyDescent="0.2">
      <c r="G82029" s="12"/>
    </row>
    <row r="82030" spans="7:7" x14ac:dyDescent="0.2">
      <c r="G82030" s="12"/>
    </row>
    <row r="82031" spans="7:7" x14ac:dyDescent="0.2">
      <c r="G82031" s="12"/>
    </row>
    <row r="82032" spans="7:7" x14ac:dyDescent="0.2">
      <c r="G82032" s="12"/>
    </row>
    <row r="82033" spans="7:7" x14ac:dyDescent="0.2">
      <c r="G82033" s="12"/>
    </row>
    <row r="82034" spans="7:7" x14ac:dyDescent="0.2">
      <c r="G82034" s="12"/>
    </row>
    <row r="82035" spans="7:7" x14ac:dyDescent="0.2">
      <c r="G82035" s="12"/>
    </row>
    <row r="82036" spans="7:7" x14ac:dyDescent="0.2">
      <c r="G82036" s="12"/>
    </row>
    <row r="82037" spans="7:7" x14ac:dyDescent="0.2">
      <c r="G82037" s="12"/>
    </row>
    <row r="82038" spans="7:7" x14ac:dyDescent="0.2">
      <c r="G82038" s="12"/>
    </row>
    <row r="82039" spans="7:7" x14ac:dyDescent="0.2">
      <c r="G82039" s="12"/>
    </row>
    <row r="82040" spans="7:7" x14ac:dyDescent="0.2">
      <c r="G82040" s="12"/>
    </row>
    <row r="82041" spans="7:7" x14ac:dyDescent="0.2">
      <c r="G82041" s="12"/>
    </row>
    <row r="82042" spans="7:7" x14ac:dyDescent="0.2">
      <c r="G82042" s="12"/>
    </row>
    <row r="82043" spans="7:7" x14ac:dyDescent="0.2">
      <c r="G82043" s="12"/>
    </row>
    <row r="82044" spans="7:7" x14ac:dyDescent="0.2">
      <c r="G82044" s="12"/>
    </row>
    <row r="82045" spans="7:7" x14ac:dyDescent="0.2">
      <c r="G82045" s="12"/>
    </row>
    <row r="82046" spans="7:7" x14ac:dyDescent="0.2">
      <c r="G82046" s="12"/>
    </row>
    <row r="82047" spans="7:7" x14ac:dyDescent="0.2">
      <c r="G82047" s="12"/>
    </row>
    <row r="82048" spans="7:7" x14ac:dyDescent="0.2">
      <c r="G82048" s="12"/>
    </row>
    <row r="82049" spans="7:7" x14ac:dyDescent="0.2">
      <c r="G82049" s="12"/>
    </row>
    <row r="82050" spans="7:7" x14ac:dyDescent="0.2">
      <c r="G82050" s="12"/>
    </row>
    <row r="82051" spans="7:7" x14ac:dyDescent="0.2">
      <c r="G82051" s="12"/>
    </row>
    <row r="82052" spans="7:7" x14ac:dyDescent="0.2">
      <c r="G82052" s="12"/>
    </row>
    <row r="82053" spans="7:7" x14ac:dyDescent="0.2">
      <c r="G82053" s="12"/>
    </row>
    <row r="82054" spans="7:7" x14ac:dyDescent="0.2">
      <c r="G82054" s="12"/>
    </row>
    <row r="82055" spans="7:7" x14ac:dyDescent="0.2">
      <c r="G82055" s="12"/>
    </row>
    <row r="82056" spans="7:7" x14ac:dyDescent="0.2">
      <c r="G82056" s="12"/>
    </row>
    <row r="82057" spans="7:7" x14ac:dyDescent="0.2">
      <c r="G82057" s="12"/>
    </row>
    <row r="82058" spans="7:7" x14ac:dyDescent="0.2">
      <c r="G82058" s="12"/>
    </row>
    <row r="82059" spans="7:7" x14ac:dyDescent="0.2">
      <c r="G82059" s="12"/>
    </row>
    <row r="82060" spans="7:7" x14ac:dyDescent="0.2">
      <c r="G82060" s="12"/>
    </row>
    <row r="82061" spans="7:7" x14ac:dyDescent="0.2">
      <c r="G82061" s="12"/>
    </row>
    <row r="82062" spans="7:7" x14ac:dyDescent="0.2">
      <c r="G82062" s="12"/>
    </row>
    <row r="82063" spans="7:7" x14ac:dyDescent="0.2">
      <c r="G82063" s="12"/>
    </row>
    <row r="82064" spans="7:7" x14ac:dyDescent="0.2">
      <c r="G82064" s="12"/>
    </row>
    <row r="82065" spans="7:7" x14ac:dyDescent="0.2">
      <c r="G82065" s="12"/>
    </row>
    <row r="82066" spans="7:7" x14ac:dyDescent="0.2">
      <c r="G82066" s="12"/>
    </row>
    <row r="82067" spans="7:7" x14ac:dyDescent="0.2">
      <c r="G82067" s="12"/>
    </row>
    <row r="82068" spans="7:7" x14ac:dyDescent="0.2">
      <c r="G82068" s="12"/>
    </row>
    <row r="82069" spans="7:7" x14ac:dyDescent="0.2">
      <c r="G82069" s="12"/>
    </row>
    <row r="82070" spans="7:7" x14ac:dyDescent="0.2">
      <c r="G82070" s="12"/>
    </row>
    <row r="82071" spans="7:7" x14ac:dyDescent="0.2">
      <c r="G82071" s="12"/>
    </row>
    <row r="82072" spans="7:7" x14ac:dyDescent="0.2">
      <c r="G82072" s="12"/>
    </row>
    <row r="82073" spans="7:7" x14ac:dyDescent="0.2">
      <c r="G82073" s="12"/>
    </row>
    <row r="82074" spans="7:7" x14ac:dyDescent="0.2">
      <c r="G82074" s="12"/>
    </row>
    <row r="82075" spans="7:7" x14ac:dyDescent="0.2">
      <c r="G82075" s="12"/>
    </row>
    <row r="82076" spans="7:7" x14ac:dyDescent="0.2">
      <c r="G82076" s="12"/>
    </row>
    <row r="82077" spans="7:7" x14ac:dyDescent="0.2">
      <c r="G82077" s="12"/>
    </row>
    <row r="82078" spans="7:7" x14ac:dyDescent="0.2">
      <c r="G82078" s="12"/>
    </row>
    <row r="82079" spans="7:7" x14ac:dyDescent="0.2">
      <c r="G82079" s="12"/>
    </row>
    <row r="82080" spans="7:7" x14ac:dyDescent="0.2">
      <c r="G82080" s="12"/>
    </row>
    <row r="82081" spans="7:7" x14ac:dyDescent="0.2">
      <c r="G82081" s="12"/>
    </row>
    <row r="82082" spans="7:7" x14ac:dyDescent="0.2">
      <c r="G82082" s="12"/>
    </row>
    <row r="82083" spans="7:7" x14ac:dyDescent="0.2">
      <c r="G82083" s="12"/>
    </row>
    <row r="82084" spans="7:7" x14ac:dyDescent="0.2">
      <c r="G82084" s="12"/>
    </row>
    <row r="82085" spans="7:7" x14ac:dyDescent="0.2">
      <c r="G82085" s="12"/>
    </row>
    <row r="82086" spans="7:7" x14ac:dyDescent="0.2">
      <c r="G82086" s="12"/>
    </row>
    <row r="82087" spans="7:7" x14ac:dyDescent="0.2">
      <c r="G82087" s="12"/>
    </row>
    <row r="82088" spans="7:7" x14ac:dyDescent="0.2">
      <c r="G82088" s="12"/>
    </row>
    <row r="82089" spans="7:7" x14ac:dyDescent="0.2">
      <c r="G82089" s="12"/>
    </row>
    <row r="82090" spans="7:7" x14ac:dyDescent="0.2">
      <c r="G82090" s="12"/>
    </row>
    <row r="82091" spans="7:7" x14ac:dyDescent="0.2">
      <c r="G82091" s="12"/>
    </row>
    <row r="82092" spans="7:7" x14ac:dyDescent="0.2">
      <c r="G82092" s="12"/>
    </row>
    <row r="82093" spans="7:7" x14ac:dyDescent="0.2">
      <c r="G82093" s="12"/>
    </row>
    <row r="82094" spans="7:7" x14ac:dyDescent="0.2">
      <c r="G82094" s="12"/>
    </row>
    <row r="82095" spans="7:7" x14ac:dyDescent="0.2">
      <c r="G82095" s="12"/>
    </row>
    <row r="82096" spans="7:7" x14ac:dyDescent="0.2">
      <c r="G82096" s="12"/>
    </row>
    <row r="82097" spans="7:7" x14ac:dyDescent="0.2">
      <c r="G82097" s="12"/>
    </row>
    <row r="82098" spans="7:7" x14ac:dyDescent="0.2">
      <c r="G82098" s="12"/>
    </row>
    <row r="82099" spans="7:7" x14ac:dyDescent="0.2">
      <c r="G82099" s="12"/>
    </row>
    <row r="82100" spans="7:7" x14ac:dyDescent="0.2">
      <c r="G82100" s="12"/>
    </row>
    <row r="82101" spans="7:7" x14ac:dyDescent="0.2">
      <c r="G82101" s="12"/>
    </row>
    <row r="82102" spans="7:7" x14ac:dyDescent="0.2">
      <c r="G82102" s="12"/>
    </row>
    <row r="82103" spans="7:7" x14ac:dyDescent="0.2">
      <c r="G82103" s="12"/>
    </row>
    <row r="82104" spans="7:7" x14ac:dyDescent="0.2">
      <c r="G82104" s="12"/>
    </row>
    <row r="82105" spans="7:7" x14ac:dyDescent="0.2">
      <c r="G82105" s="12"/>
    </row>
    <row r="82106" spans="7:7" x14ac:dyDescent="0.2">
      <c r="G82106" s="12"/>
    </row>
    <row r="82107" spans="7:7" x14ac:dyDescent="0.2">
      <c r="G82107" s="12"/>
    </row>
    <row r="82108" spans="7:7" x14ac:dyDescent="0.2">
      <c r="G82108" s="12"/>
    </row>
    <row r="82109" spans="7:7" x14ac:dyDescent="0.2">
      <c r="G82109" s="12"/>
    </row>
    <row r="82110" spans="7:7" x14ac:dyDescent="0.2">
      <c r="G82110" s="12"/>
    </row>
    <row r="82111" spans="7:7" x14ac:dyDescent="0.2">
      <c r="G82111" s="12"/>
    </row>
    <row r="82112" spans="7:7" x14ac:dyDescent="0.2">
      <c r="G82112" s="12"/>
    </row>
    <row r="82113" spans="7:7" x14ac:dyDescent="0.2">
      <c r="G82113" s="12"/>
    </row>
    <row r="82114" spans="7:7" x14ac:dyDescent="0.2">
      <c r="G82114" s="12"/>
    </row>
    <row r="82115" spans="7:7" x14ac:dyDescent="0.2">
      <c r="G82115" s="12"/>
    </row>
    <row r="82116" spans="7:7" x14ac:dyDescent="0.2">
      <c r="G82116" s="12"/>
    </row>
    <row r="82117" spans="7:7" x14ac:dyDescent="0.2">
      <c r="G82117" s="12"/>
    </row>
    <row r="82118" spans="7:7" x14ac:dyDescent="0.2">
      <c r="G82118" s="12"/>
    </row>
    <row r="82119" spans="7:7" x14ac:dyDescent="0.2">
      <c r="G82119" s="12"/>
    </row>
    <row r="82120" spans="7:7" x14ac:dyDescent="0.2">
      <c r="G82120" s="12"/>
    </row>
    <row r="82121" spans="7:7" x14ac:dyDescent="0.2">
      <c r="G82121" s="12"/>
    </row>
    <row r="82122" spans="7:7" x14ac:dyDescent="0.2">
      <c r="G82122" s="12"/>
    </row>
    <row r="82123" spans="7:7" x14ac:dyDescent="0.2">
      <c r="G82123" s="12"/>
    </row>
    <row r="82124" spans="7:7" x14ac:dyDescent="0.2">
      <c r="G82124" s="12"/>
    </row>
    <row r="82125" spans="7:7" x14ac:dyDescent="0.2">
      <c r="G82125" s="12"/>
    </row>
    <row r="82126" spans="7:7" x14ac:dyDescent="0.2">
      <c r="G82126" s="12"/>
    </row>
    <row r="82127" spans="7:7" x14ac:dyDescent="0.2">
      <c r="G82127" s="12"/>
    </row>
    <row r="82128" spans="7:7" x14ac:dyDescent="0.2">
      <c r="G82128" s="12"/>
    </row>
    <row r="82129" spans="7:7" x14ac:dyDescent="0.2">
      <c r="G82129" s="12"/>
    </row>
    <row r="82130" spans="7:7" x14ac:dyDescent="0.2">
      <c r="G82130" s="12"/>
    </row>
    <row r="82131" spans="7:7" x14ac:dyDescent="0.2">
      <c r="G82131" s="12"/>
    </row>
    <row r="82132" spans="7:7" x14ac:dyDescent="0.2">
      <c r="G82132" s="12"/>
    </row>
    <row r="82133" spans="7:7" x14ac:dyDescent="0.2">
      <c r="G82133" s="12"/>
    </row>
    <row r="82134" spans="7:7" x14ac:dyDescent="0.2">
      <c r="G82134" s="12"/>
    </row>
    <row r="82135" spans="7:7" x14ac:dyDescent="0.2">
      <c r="G82135" s="12"/>
    </row>
    <row r="82136" spans="7:7" x14ac:dyDescent="0.2">
      <c r="G82136" s="12"/>
    </row>
    <row r="82137" spans="7:7" x14ac:dyDescent="0.2">
      <c r="G82137" s="12"/>
    </row>
    <row r="82138" spans="7:7" x14ac:dyDescent="0.2">
      <c r="G82138" s="12"/>
    </row>
    <row r="82139" spans="7:7" x14ac:dyDescent="0.2">
      <c r="G82139" s="12"/>
    </row>
    <row r="82140" spans="7:7" x14ac:dyDescent="0.2">
      <c r="G82140" s="12"/>
    </row>
    <row r="82141" spans="7:7" x14ac:dyDescent="0.2">
      <c r="G82141" s="12"/>
    </row>
    <row r="82142" spans="7:7" x14ac:dyDescent="0.2">
      <c r="G82142" s="12"/>
    </row>
    <row r="82143" spans="7:7" x14ac:dyDescent="0.2">
      <c r="G82143" s="12"/>
    </row>
    <row r="82144" spans="7:7" x14ac:dyDescent="0.2">
      <c r="G82144" s="12"/>
    </row>
    <row r="82145" spans="7:7" x14ac:dyDescent="0.2">
      <c r="G82145" s="12"/>
    </row>
    <row r="82146" spans="7:7" x14ac:dyDescent="0.2">
      <c r="G82146" s="12"/>
    </row>
    <row r="82147" spans="7:7" x14ac:dyDescent="0.2">
      <c r="G82147" s="12"/>
    </row>
    <row r="82148" spans="7:7" x14ac:dyDescent="0.2">
      <c r="G82148" s="12"/>
    </row>
    <row r="82149" spans="7:7" x14ac:dyDescent="0.2">
      <c r="G82149" s="12"/>
    </row>
    <row r="82150" spans="7:7" x14ac:dyDescent="0.2">
      <c r="G82150" s="12"/>
    </row>
    <row r="82151" spans="7:7" x14ac:dyDescent="0.2">
      <c r="G82151" s="12"/>
    </row>
    <row r="82152" spans="7:7" x14ac:dyDescent="0.2">
      <c r="G82152" s="12"/>
    </row>
    <row r="82153" spans="7:7" x14ac:dyDescent="0.2">
      <c r="G82153" s="12"/>
    </row>
    <row r="82154" spans="7:7" x14ac:dyDescent="0.2">
      <c r="G82154" s="12"/>
    </row>
    <row r="82155" spans="7:7" x14ac:dyDescent="0.2">
      <c r="G82155" s="12"/>
    </row>
    <row r="82156" spans="7:7" x14ac:dyDescent="0.2">
      <c r="G82156" s="12"/>
    </row>
    <row r="82157" spans="7:7" x14ac:dyDescent="0.2">
      <c r="G82157" s="12"/>
    </row>
    <row r="82158" spans="7:7" x14ac:dyDescent="0.2">
      <c r="G82158" s="12"/>
    </row>
    <row r="82159" spans="7:7" x14ac:dyDescent="0.2">
      <c r="G82159" s="12"/>
    </row>
    <row r="82160" spans="7:7" x14ac:dyDescent="0.2">
      <c r="G82160" s="12"/>
    </row>
    <row r="82161" spans="7:7" x14ac:dyDescent="0.2">
      <c r="G82161" s="12"/>
    </row>
    <row r="82162" spans="7:7" x14ac:dyDescent="0.2">
      <c r="G82162" s="12"/>
    </row>
    <row r="82163" spans="7:7" x14ac:dyDescent="0.2">
      <c r="G82163" s="12"/>
    </row>
    <row r="82164" spans="7:7" x14ac:dyDescent="0.2">
      <c r="G82164" s="12"/>
    </row>
    <row r="82165" spans="7:7" x14ac:dyDescent="0.2">
      <c r="G82165" s="12"/>
    </row>
    <row r="82166" spans="7:7" x14ac:dyDescent="0.2">
      <c r="G82166" s="12"/>
    </row>
    <row r="82167" spans="7:7" x14ac:dyDescent="0.2">
      <c r="G82167" s="12"/>
    </row>
    <row r="82168" spans="7:7" x14ac:dyDescent="0.2">
      <c r="G82168" s="12"/>
    </row>
    <row r="82169" spans="7:7" x14ac:dyDescent="0.2">
      <c r="G82169" s="12"/>
    </row>
    <row r="82170" spans="7:7" x14ac:dyDescent="0.2">
      <c r="G82170" s="12"/>
    </row>
    <row r="82171" spans="7:7" x14ac:dyDescent="0.2">
      <c r="G82171" s="12"/>
    </row>
    <row r="82172" spans="7:7" x14ac:dyDescent="0.2">
      <c r="G82172" s="12"/>
    </row>
    <row r="82173" spans="7:7" x14ac:dyDescent="0.2">
      <c r="G82173" s="12"/>
    </row>
    <row r="82174" spans="7:7" x14ac:dyDescent="0.2">
      <c r="G82174" s="12"/>
    </row>
    <row r="82175" spans="7:7" x14ac:dyDescent="0.2">
      <c r="G82175" s="12"/>
    </row>
    <row r="82176" spans="7:7" x14ac:dyDescent="0.2">
      <c r="G82176" s="12"/>
    </row>
    <row r="82177" spans="7:7" x14ac:dyDescent="0.2">
      <c r="G82177" s="12"/>
    </row>
    <row r="82178" spans="7:7" x14ac:dyDescent="0.2">
      <c r="G82178" s="12"/>
    </row>
    <row r="82179" spans="7:7" x14ac:dyDescent="0.2">
      <c r="G82179" s="12"/>
    </row>
    <row r="82180" spans="7:7" x14ac:dyDescent="0.2">
      <c r="G82180" s="12"/>
    </row>
    <row r="82181" spans="7:7" x14ac:dyDescent="0.2">
      <c r="G82181" s="12"/>
    </row>
    <row r="82182" spans="7:7" x14ac:dyDescent="0.2">
      <c r="G82182" s="12"/>
    </row>
    <row r="82183" spans="7:7" x14ac:dyDescent="0.2">
      <c r="G82183" s="12"/>
    </row>
    <row r="82184" spans="7:7" x14ac:dyDescent="0.2">
      <c r="G82184" s="12"/>
    </row>
    <row r="82185" spans="7:7" x14ac:dyDescent="0.2">
      <c r="G82185" s="12"/>
    </row>
    <row r="82186" spans="7:7" x14ac:dyDescent="0.2">
      <c r="G82186" s="12"/>
    </row>
    <row r="82187" spans="7:7" x14ac:dyDescent="0.2">
      <c r="G82187" s="12"/>
    </row>
    <row r="82188" spans="7:7" x14ac:dyDescent="0.2">
      <c r="G82188" s="12"/>
    </row>
    <row r="82189" spans="7:7" x14ac:dyDescent="0.2">
      <c r="G82189" s="12"/>
    </row>
    <row r="82190" spans="7:7" x14ac:dyDescent="0.2">
      <c r="G82190" s="12"/>
    </row>
    <row r="82191" spans="7:7" x14ac:dyDescent="0.2">
      <c r="G82191" s="12"/>
    </row>
    <row r="82192" spans="7:7" x14ac:dyDescent="0.2">
      <c r="G82192" s="12"/>
    </row>
    <row r="82193" spans="7:7" x14ac:dyDescent="0.2">
      <c r="G82193" s="12"/>
    </row>
    <row r="82194" spans="7:7" x14ac:dyDescent="0.2">
      <c r="G82194" s="12"/>
    </row>
    <row r="82195" spans="7:7" x14ac:dyDescent="0.2">
      <c r="G82195" s="12"/>
    </row>
    <row r="82196" spans="7:7" x14ac:dyDescent="0.2">
      <c r="G82196" s="12"/>
    </row>
    <row r="82197" spans="7:7" x14ac:dyDescent="0.2">
      <c r="G82197" s="12"/>
    </row>
    <row r="82198" spans="7:7" x14ac:dyDescent="0.2">
      <c r="G82198" s="12"/>
    </row>
    <row r="82199" spans="7:7" x14ac:dyDescent="0.2">
      <c r="G82199" s="12"/>
    </row>
    <row r="82200" spans="7:7" x14ac:dyDescent="0.2">
      <c r="G82200" s="12"/>
    </row>
    <row r="82201" spans="7:7" x14ac:dyDescent="0.2">
      <c r="G82201" s="12"/>
    </row>
    <row r="82202" spans="7:7" x14ac:dyDescent="0.2">
      <c r="G82202" s="12"/>
    </row>
    <row r="82203" spans="7:7" x14ac:dyDescent="0.2">
      <c r="G82203" s="12"/>
    </row>
    <row r="82204" spans="7:7" x14ac:dyDescent="0.2">
      <c r="G82204" s="12"/>
    </row>
    <row r="82205" spans="7:7" x14ac:dyDescent="0.2">
      <c r="G82205" s="12"/>
    </row>
    <row r="82206" spans="7:7" x14ac:dyDescent="0.2">
      <c r="G82206" s="12"/>
    </row>
    <row r="82207" spans="7:7" x14ac:dyDescent="0.2">
      <c r="G82207" s="12"/>
    </row>
    <row r="82208" spans="7:7" x14ac:dyDescent="0.2">
      <c r="G82208" s="12"/>
    </row>
    <row r="82209" spans="7:7" x14ac:dyDescent="0.2">
      <c r="G82209" s="12"/>
    </row>
    <row r="82210" spans="7:7" x14ac:dyDescent="0.2">
      <c r="G82210" s="12"/>
    </row>
    <row r="82211" spans="7:7" x14ac:dyDescent="0.2">
      <c r="G82211" s="12"/>
    </row>
    <row r="82212" spans="7:7" x14ac:dyDescent="0.2">
      <c r="G82212" s="12"/>
    </row>
    <row r="82213" spans="7:7" x14ac:dyDescent="0.2">
      <c r="G82213" s="12"/>
    </row>
    <row r="82214" spans="7:7" x14ac:dyDescent="0.2">
      <c r="G82214" s="12"/>
    </row>
    <row r="82215" spans="7:7" x14ac:dyDescent="0.2">
      <c r="G82215" s="12"/>
    </row>
    <row r="82216" spans="7:7" x14ac:dyDescent="0.2">
      <c r="G82216" s="12"/>
    </row>
    <row r="82217" spans="7:7" x14ac:dyDescent="0.2">
      <c r="G82217" s="12"/>
    </row>
    <row r="82218" spans="7:7" x14ac:dyDescent="0.2">
      <c r="G82218" s="12"/>
    </row>
    <row r="82219" spans="7:7" x14ac:dyDescent="0.2">
      <c r="G82219" s="12"/>
    </row>
    <row r="82220" spans="7:7" x14ac:dyDescent="0.2">
      <c r="G82220" s="12"/>
    </row>
    <row r="82221" spans="7:7" x14ac:dyDescent="0.2">
      <c r="G82221" s="12"/>
    </row>
    <row r="82222" spans="7:7" x14ac:dyDescent="0.2">
      <c r="G82222" s="12"/>
    </row>
    <row r="82223" spans="7:7" x14ac:dyDescent="0.2">
      <c r="G82223" s="12"/>
    </row>
    <row r="82224" spans="7:7" x14ac:dyDescent="0.2">
      <c r="G82224" s="12"/>
    </row>
    <row r="82225" spans="7:7" x14ac:dyDescent="0.2">
      <c r="G82225" s="12"/>
    </row>
    <row r="82226" spans="7:7" x14ac:dyDescent="0.2">
      <c r="G82226" s="12"/>
    </row>
    <row r="82227" spans="7:7" x14ac:dyDescent="0.2">
      <c r="G82227" s="12"/>
    </row>
    <row r="82228" spans="7:7" x14ac:dyDescent="0.2">
      <c r="G82228" s="12"/>
    </row>
    <row r="82229" spans="7:7" x14ac:dyDescent="0.2">
      <c r="G82229" s="12"/>
    </row>
    <row r="82230" spans="7:7" x14ac:dyDescent="0.2">
      <c r="G82230" s="12"/>
    </row>
    <row r="82231" spans="7:7" x14ac:dyDescent="0.2">
      <c r="G82231" s="12"/>
    </row>
    <row r="82232" spans="7:7" x14ac:dyDescent="0.2">
      <c r="G82232" s="12"/>
    </row>
    <row r="82233" spans="7:7" x14ac:dyDescent="0.2">
      <c r="G82233" s="12"/>
    </row>
    <row r="82234" spans="7:7" x14ac:dyDescent="0.2">
      <c r="G82234" s="12"/>
    </row>
    <row r="82235" spans="7:7" x14ac:dyDescent="0.2">
      <c r="G82235" s="12"/>
    </row>
    <row r="82236" spans="7:7" x14ac:dyDescent="0.2">
      <c r="G82236" s="12"/>
    </row>
    <row r="82237" spans="7:7" x14ac:dyDescent="0.2">
      <c r="G82237" s="12"/>
    </row>
    <row r="82238" spans="7:7" x14ac:dyDescent="0.2">
      <c r="G82238" s="12"/>
    </row>
    <row r="82239" spans="7:7" x14ac:dyDescent="0.2">
      <c r="G82239" s="12"/>
    </row>
    <row r="82240" spans="7:7" x14ac:dyDescent="0.2">
      <c r="G82240" s="12"/>
    </row>
    <row r="82241" spans="7:7" x14ac:dyDescent="0.2">
      <c r="G82241" s="12"/>
    </row>
    <row r="82242" spans="7:7" x14ac:dyDescent="0.2">
      <c r="G82242" s="12"/>
    </row>
    <row r="82243" spans="7:7" x14ac:dyDescent="0.2">
      <c r="G82243" s="12"/>
    </row>
    <row r="82244" spans="7:7" x14ac:dyDescent="0.2">
      <c r="G82244" s="12"/>
    </row>
    <row r="82245" spans="7:7" x14ac:dyDescent="0.2">
      <c r="G82245" s="12"/>
    </row>
    <row r="82246" spans="7:7" x14ac:dyDescent="0.2">
      <c r="G82246" s="12"/>
    </row>
    <row r="82247" spans="7:7" x14ac:dyDescent="0.2">
      <c r="G82247" s="12"/>
    </row>
    <row r="82248" spans="7:7" x14ac:dyDescent="0.2">
      <c r="G82248" s="12"/>
    </row>
    <row r="82249" spans="7:7" x14ac:dyDescent="0.2">
      <c r="G82249" s="12"/>
    </row>
    <row r="82250" spans="7:7" x14ac:dyDescent="0.2">
      <c r="G82250" s="12"/>
    </row>
    <row r="82251" spans="7:7" x14ac:dyDescent="0.2">
      <c r="G82251" s="12"/>
    </row>
    <row r="82252" spans="7:7" x14ac:dyDescent="0.2">
      <c r="G82252" s="12"/>
    </row>
    <row r="82253" spans="7:7" x14ac:dyDescent="0.2">
      <c r="G82253" s="12"/>
    </row>
    <row r="82254" spans="7:7" x14ac:dyDescent="0.2">
      <c r="G82254" s="12"/>
    </row>
    <row r="82255" spans="7:7" x14ac:dyDescent="0.2">
      <c r="G82255" s="12"/>
    </row>
    <row r="82256" spans="7:7" x14ac:dyDescent="0.2">
      <c r="G82256" s="12"/>
    </row>
    <row r="82257" spans="7:7" x14ac:dyDescent="0.2">
      <c r="G82257" s="12"/>
    </row>
    <row r="82258" spans="7:7" x14ac:dyDescent="0.2">
      <c r="G82258" s="12"/>
    </row>
    <row r="82259" spans="7:7" x14ac:dyDescent="0.2">
      <c r="G82259" s="12"/>
    </row>
    <row r="82260" spans="7:7" x14ac:dyDescent="0.2">
      <c r="G82260" s="12"/>
    </row>
    <row r="82261" spans="7:7" x14ac:dyDescent="0.2">
      <c r="G82261" s="12"/>
    </row>
    <row r="82262" spans="7:7" x14ac:dyDescent="0.2">
      <c r="G82262" s="12"/>
    </row>
    <row r="82263" spans="7:7" x14ac:dyDescent="0.2">
      <c r="G82263" s="12"/>
    </row>
    <row r="82264" spans="7:7" x14ac:dyDescent="0.2">
      <c r="G82264" s="12"/>
    </row>
    <row r="82265" spans="7:7" x14ac:dyDescent="0.2">
      <c r="G82265" s="12"/>
    </row>
    <row r="82266" spans="7:7" x14ac:dyDescent="0.2">
      <c r="G82266" s="12"/>
    </row>
    <row r="82267" spans="7:7" x14ac:dyDescent="0.2">
      <c r="G82267" s="12"/>
    </row>
    <row r="82268" spans="7:7" x14ac:dyDescent="0.2">
      <c r="G82268" s="12"/>
    </row>
    <row r="82269" spans="7:7" x14ac:dyDescent="0.2">
      <c r="G82269" s="12"/>
    </row>
    <row r="82270" spans="7:7" x14ac:dyDescent="0.2">
      <c r="G82270" s="12"/>
    </row>
    <row r="82271" spans="7:7" x14ac:dyDescent="0.2">
      <c r="G82271" s="12"/>
    </row>
    <row r="82272" spans="7:7" x14ac:dyDescent="0.2">
      <c r="G82272" s="12"/>
    </row>
    <row r="82273" spans="7:7" x14ac:dyDescent="0.2">
      <c r="G82273" s="12"/>
    </row>
    <row r="82274" spans="7:7" x14ac:dyDescent="0.2">
      <c r="G82274" s="12"/>
    </row>
    <row r="82275" spans="7:7" x14ac:dyDescent="0.2">
      <c r="G82275" s="12"/>
    </row>
    <row r="82276" spans="7:7" x14ac:dyDescent="0.2">
      <c r="G82276" s="12"/>
    </row>
    <row r="82277" spans="7:7" x14ac:dyDescent="0.2">
      <c r="G82277" s="12"/>
    </row>
    <row r="82278" spans="7:7" x14ac:dyDescent="0.2">
      <c r="G82278" s="12"/>
    </row>
    <row r="82279" spans="7:7" x14ac:dyDescent="0.2">
      <c r="G82279" s="12"/>
    </row>
    <row r="82280" spans="7:7" x14ac:dyDescent="0.2">
      <c r="G82280" s="12"/>
    </row>
    <row r="82281" spans="7:7" x14ac:dyDescent="0.2">
      <c r="G82281" s="12"/>
    </row>
    <row r="82282" spans="7:7" x14ac:dyDescent="0.2">
      <c r="G82282" s="12"/>
    </row>
    <row r="82283" spans="7:7" x14ac:dyDescent="0.2">
      <c r="G82283" s="12"/>
    </row>
    <row r="82284" spans="7:7" x14ac:dyDescent="0.2">
      <c r="G82284" s="12"/>
    </row>
    <row r="82285" spans="7:7" x14ac:dyDescent="0.2">
      <c r="G82285" s="12"/>
    </row>
    <row r="82286" spans="7:7" x14ac:dyDescent="0.2">
      <c r="G82286" s="12"/>
    </row>
    <row r="82287" spans="7:7" x14ac:dyDescent="0.2">
      <c r="G82287" s="12"/>
    </row>
    <row r="82288" spans="7:7" x14ac:dyDescent="0.2">
      <c r="G82288" s="12"/>
    </row>
    <row r="82289" spans="7:7" x14ac:dyDescent="0.2">
      <c r="G82289" s="12"/>
    </row>
    <row r="82290" spans="7:7" x14ac:dyDescent="0.2">
      <c r="G82290" s="12"/>
    </row>
    <row r="82291" spans="7:7" x14ac:dyDescent="0.2">
      <c r="G82291" s="12"/>
    </row>
    <row r="82292" spans="7:7" x14ac:dyDescent="0.2">
      <c r="G82292" s="12"/>
    </row>
    <row r="82293" spans="7:7" x14ac:dyDescent="0.2">
      <c r="G82293" s="12"/>
    </row>
    <row r="82294" spans="7:7" x14ac:dyDescent="0.2">
      <c r="G82294" s="12"/>
    </row>
    <row r="82295" spans="7:7" x14ac:dyDescent="0.2">
      <c r="G82295" s="12"/>
    </row>
    <row r="82296" spans="7:7" x14ac:dyDescent="0.2">
      <c r="G82296" s="12"/>
    </row>
    <row r="82297" spans="7:7" x14ac:dyDescent="0.2">
      <c r="G82297" s="12"/>
    </row>
    <row r="82298" spans="7:7" x14ac:dyDescent="0.2">
      <c r="G82298" s="12"/>
    </row>
    <row r="82299" spans="7:7" x14ac:dyDescent="0.2">
      <c r="G82299" s="12"/>
    </row>
    <row r="82300" spans="7:7" x14ac:dyDescent="0.2">
      <c r="G82300" s="12"/>
    </row>
    <row r="82301" spans="7:7" x14ac:dyDescent="0.2">
      <c r="G82301" s="12"/>
    </row>
    <row r="82302" spans="7:7" x14ac:dyDescent="0.2">
      <c r="G82302" s="12"/>
    </row>
    <row r="82303" spans="7:7" x14ac:dyDescent="0.2">
      <c r="G82303" s="12"/>
    </row>
    <row r="82304" spans="7:7" x14ac:dyDescent="0.2">
      <c r="G82304" s="12"/>
    </row>
    <row r="82305" spans="7:7" x14ac:dyDescent="0.2">
      <c r="G82305" s="12"/>
    </row>
    <row r="82306" spans="7:7" x14ac:dyDescent="0.2">
      <c r="G82306" s="12"/>
    </row>
    <row r="82307" spans="7:7" x14ac:dyDescent="0.2">
      <c r="G82307" s="12"/>
    </row>
    <row r="82308" spans="7:7" x14ac:dyDescent="0.2">
      <c r="G82308" s="12"/>
    </row>
    <row r="82309" spans="7:7" x14ac:dyDescent="0.2">
      <c r="G82309" s="12"/>
    </row>
    <row r="82310" spans="7:7" x14ac:dyDescent="0.2">
      <c r="G82310" s="12"/>
    </row>
    <row r="82311" spans="7:7" x14ac:dyDescent="0.2">
      <c r="G82311" s="12"/>
    </row>
    <row r="82312" spans="7:7" x14ac:dyDescent="0.2">
      <c r="G82312" s="12"/>
    </row>
    <row r="82313" spans="7:7" x14ac:dyDescent="0.2">
      <c r="G82313" s="12"/>
    </row>
    <row r="82314" spans="7:7" x14ac:dyDescent="0.2">
      <c r="G82314" s="12"/>
    </row>
    <row r="82315" spans="7:7" x14ac:dyDescent="0.2">
      <c r="G82315" s="12"/>
    </row>
    <row r="82316" spans="7:7" x14ac:dyDescent="0.2">
      <c r="G82316" s="12"/>
    </row>
    <row r="82317" spans="7:7" x14ac:dyDescent="0.2">
      <c r="G82317" s="12"/>
    </row>
    <row r="82318" spans="7:7" x14ac:dyDescent="0.2">
      <c r="G82318" s="12"/>
    </row>
    <row r="82319" spans="7:7" x14ac:dyDescent="0.2">
      <c r="G82319" s="12"/>
    </row>
    <row r="82320" spans="7:7" x14ac:dyDescent="0.2">
      <c r="G82320" s="12"/>
    </row>
    <row r="82321" spans="7:7" x14ac:dyDescent="0.2">
      <c r="G82321" s="12"/>
    </row>
    <row r="82322" spans="7:7" x14ac:dyDescent="0.2">
      <c r="G82322" s="12"/>
    </row>
    <row r="82323" spans="7:7" x14ac:dyDescent="0.2">
      <c r="G82323" s="12"/>
    </row>
    <row r="82324" spans="7:7" x14ac:dyDescent="0.2">
      <c r="G82324" s="12"/>
    </row>
    <row r="82325" spans="7:7" x14ac:dyDescent="0.2">
      <c r="G82325" s="12"/>
    </row>
    <row r="82326" spans="7:7" x14ac:dyDescent="0.2">
      <c r="G82326" s="12"/>
    </row>
    <row r="82327" spans="7:7" x14ac:dyDescent="0.2">
      <c r="G82327" s="12"/>
    </row>
    <row r="82328" spans="7:7" x14ac:dyDescent="0.2">
      <c r="G82328" s="12"/>
    </row>
    <row r="82329" spans="7:7" x14ac:dyDescent="0.2">
      <c r="G82329" s="12"/>
    </row>
    <row r="82330" spans="7:7" x14ac:dyDescent="0.2">
      <c r="G82330" s="12"/>
    </row>
    <row r="82331" spans="7:7" x14ac:dyDescent="0.2">
      <c r="G82331" s="12"/>
    </row>
    <row r="82332" spans="7:7" x14ac:dyDescent="0.2">
      <c r="G82332" s="12"/>
    </row>
    <row r="82333" spans="7:7" x14ac:dyDescent="0.2">
      <c r="G82333" s="12"/>
    </row>
    <row r="82334" spans="7:7" x14ac:dyDescent="0.2">
      <c r="G82334" s="12"/>
    </row>
    <row r="82335" spans="7:7" x14ac:dyDescent="0.2">
      <c r="G82335" s="12"/>
    </row>
    <row r="82336" spans="7:7" x14ac:dyDescent="0.2">
      <c r="G82336" s="12"/>
    </row>
    <row r="82337" spans="7:7" x14ac:dyDescent="0.2">
      <c r="G82337" s="12"/>
    </row>
    <row r="82338" spans="7:7" x14ac:dyDescent="0.2">
      <c r="G82338" s="12"/>
    </row>
    <row r="82339" spans="7:7" x14ac:dyDescent="0.2">
      <c r="G82339" s="12"/>
    </row>
    <row r="82340" spans="7:7" x14ac:dyDescent="0.2">
      <c r="G82340" s="12"/>
    </row>
    <row r="82341" spans="7:7" x14ac:dyDescent="0.2">
      <c r="G82341" s="12"/>
    </row>
    <row r="82342" spans="7:7" x14ac:dyDescent="0.2">
      <c r="G82342" s="12"/>
    </row>
    <row r="82343" spans="7:7" x14ac:dyDescent="0.2">
      <c r="G82343" s="12"/>
    </row>
    <row r="82344" spans="7:7" x14ac:dyDescent="0.2">
      <c r="G82344" s="12"/>
    </row>
    <row r="82345" spans="7:7" x14ac:dyDescent="0.2">
      <c r="G82345" s="12"/>
    </row>
    <row r="82346" spans="7:7" x14ac:dyDescent="0.2">
      <c r="G82346" s="12"/>
    </row>
    <row r="82347" spans="7:7" x14ac:dyDescent="0.2">
      <c r="G82347" s="12"/>
    </row>
    <row r="82348" spans="7:7" x14ac:dyDescent="0.2">
      <c r="G82348" s="12"/>
    </row>
    <row r="82349" spans="7:7" x14ac:dyDescent="0.2">
      <c r="G82349" s="12"/>
    </row>
    <row r="82350" spans="7:7" x14ac:dyDescent="0.2">
      <c r="G82350" s="12"/>
    </row>
    <row r="82351" spans="7:7" x14ac:dyDescent="0.2">
      <c r="G82351" s="12"/>
    </row>
    <row r="82352" spans="7:7" x14ac:dyDescent="0.2">
      <c r="G82352" s="12"/>
    </row>
    <row r="82353" spans="7:7" x14ac:dyDescent="0.2">
      <c r="G82353" s="12"/>
    </row>
    <row r="82354" spans="7:7" x14ac:dyDescent="0.2">
      <c r="G82354" s="12"/>
    </row>
    <row r="82355" spans="7:7" x14ac:dyDescent="0.2">
      <c r="G82355" s="12"/>
    </row>
    <row r="82356" spans="7:7" x14ac:dyDescent="0.2">
      <c r="G82356" s="12"/>
    </row>
    <row r="82357" spans="7:7" x14ac:dyDescent="0.2">
      <c r="G82357" s="12"/>
    </row>
    <row r="82358" spans="7:7" x14ac:dyDescent="0.2">
      <c r="G82358" s="12"/>
    </row>
    <row r="82359" spans="7:7" x14ac:dyDescent="0.2">
      <c r="G82359" s="12"/>
    </row>
    <row r="82360" spans="7:7" x14ac:dyDescent="0.2">
      <c r="G82360" s="12"/>
    </row>
    <row r="82361" spans="7:7" x14ac:dyDescent="0.2">
      <c r="G82361" s="12"/>
    </row>
    <row r="82362" spans="7:7" x14ac:dyDescent="0.2">
      <c r="G82362" s="12"/>
    </row>
    <row r="82363" spans="7:7" x14ac:dyDescent="0.2">
      <c r="G82363" s="12"/>
    </row>
    <row r="82364" spans="7:7" x14ac:dyDescent="0.2">
      <c r="G82364" s="12"/>
    </row>
    <row r="82365" spans="7:7" x14ac:dyDescent="0.2">
      <c r="G82365" s="12"/>
    </row>
    <row r="82366" spans="7:7" x14ac:dyDescent="0.2">
      <c r="G82366" s="12"/>
    </row>
    <row r="82367" spans="7:7" x14ac:dyDescent="0.2">
      <c r="G82367" s="12"/>
    </row>
    <row r="82368" spans="7:7" x14ac:dyDescent="0.2">
      <c r="G82368" s="12"/>
    </row>
    <row r="82369" spans="7:7" x14ac:dyDescent="0.2">
      <c r="G82369" s="12"/>
    </row>
    <row r="82370" spans="7:7" x14ac:dyDescent="0.2">
      <c r="G82370" s="12"/>
    </row>
    <row r="82371" spans="7:7" x14ac:dyDescent="0.2">
      <c r="G82371" s="12"/>
    </row>
    <row r="82372" spans="7:7" x14ac:dyDescent="0.2">
      <c r="G82372" s="12"/>
    </row>
    <row r="82373" spans="7:7" x14ac:dyDescent="0.2">
      <c r="G82373" s="12"/>
    </row>
    <row r="82374" spans="7:7" x14ac:dyDescent="0.2">
      <c r="G82374" s="12"/>
    </row>
    <row r="82375" spans="7:7" x14ac:dyDescent="0.2">
      <c r="G82375" s="12"/>
    </row>
    <row r="82376" spans="7:7" x14ac:dyDescent="0.2">
      <c r="G82376" s="12"/>
    </row>
    <row r="82377" spans="7:7" x14ac:dyDescent="0.2">
      <c r="G82377" s="12"/>
    </row>
    <row r="82378" spans="7:7" x14ac:dyDescent="0.2">
      <c r="G82378" s="12"/>
    </row>
    <row r="82379" spans="7:7" x14ac:dyDescent="0.2">
      <c r="G82379" s="12"/>
    </row>
    <row r="82380" spans="7:7" x14ac:dyDescent="0.2">
      <c r="G82380" s="12"/>
    </row>
    <row r="82381" spans="7:7" x14ac:dyDescent="0.2">
      <c r="G82381" s="12"/>
    </row>
    <row r="82382" spans="7:7" x14ac:dyDescent="0.2">
      <c r="G82382" s="12"/>
    </row>
    <row r="82383" spans="7:7" x14ac:dyDescent="0.2">
      <c r="G82383" s="12"/>
    </row>
    <row r="82384" spans="7:7" x14ac:dyDescent="0.2">
      <c r="G82384" s="12"/>
    </row>
    <row r="82385" spans="7:7" x14ac:dyDescent="0.2">
      <c r="G82385" s="12"/>
    </row>
    <row r="82386" spans="7:7" x14ac:dyDescent="0.2">
      <c r="G82386" s="12"/>
    </row>
    <row r="82387" spans="7:7" x14ac:dyDescent="0.2">
      <c r="G82387" s="12"/>
    </row>
    <row r="82388" spans="7:7" x14ac:dyDescent="0.2">
      <c r="G82388" s="12"/>
    </row>
    <row r="82389" spans="7:7" x14ac:dyDescent="0.2">
      <c r="G82389" s="12"/>
    </row>
    <row r="82390" spans="7:7" x14ac:dyDescent="0.2">
      <c r="G82390" s="12"/>
    </row>
    <row r="82391" spans="7:7" x14ac:dyDescent="0.2">
      <c r="G82391" s="12"/>
    </row>
    <row r="82392" spans="7:7" x14ac:dyDescent="0.2">
      <c r="G82392" s="12"/>
    </row>
    <row r="82393" spans="7:7" x14ac:dyDescent="0.2">
      <c r="G82393" s="12"/>
    </row>
    <row r="82394" spans="7:7" x14ac:dyDescent="0.2">
      <c r="G82394" s="12"/>
    </row>
    <row r="82395" spans="7:7" x14ac:dyDescent="0.2">
      <c r="G82395" s="12"/>
    </row>
    <row r="82396" spans="7:7" x14ac:dyDescent="0.2">
      <c r="G82396" s="12"/>
    </row>
    <row r="82397" spans="7:7" x14ac:dyDescent="0.2">
      <c r="G82397" s="12"/>
    </row>
    <row r="82398" spans="7:7" x14ac:dyDescent="0.2">
      <c r="G82398" s="12"/>
    </row>
    <row r="82399" spans="7:7" x14ac:dyDescent="0.2">
      <c r="G82399" s="12"/>
    </row>
    <row r="82400" spans="7:7" x14ac:dyDescent="0.2">
      <c r="G82400" s="12"/>
    </row>
    <row r="82401" spans="7:7" x14ac:dyDescent="0.2">
      <c r="G82401" s="12"/>
    </row>
    <row r="82402" spans="7:7" x14ac:dyDescent="0.2">
      <c r="G82402" s="12"/>
    </row>
    <row r="82403" spans="7:7" x14ac:dyDescent="0.2">
      <c r="G82403" s="12"/>
    </row>
    <row r="82404" spans="7:7" x14ac:dyDescent="0.2">
      <c r="G82404" s="12"/>
    </row>
    <row r="82405" spans="7:7" x14ac:dyDescent="0.2">
      <c r="G82405" s="12"/>
    </row>
    <row r="82406" spans="7:7" x14ac:dyDescent="0.2">
      <c r="G82406" s="12"/>
    </row>
    <row r="82407" spans="7:7" x14ac:dyDescent="0.2">
      <c r="G82407" s="12"/>
    </row>
    <row r="82408" spans="7:7" x14ac:dyDescent="0.2">
      <c r="G82408" s="12"/>
    </row>
    <row r="82409" spans="7:7" x14ac:dyDescent="0.2">
      <c r="G82409" s="12"/>
    </row>
    <row r="82410" spans="7:7" x14ac:dyDescent="0.2">
      <c r="G82410" s="12"/>
    </row>
    <row r="82411" spans="7:7" x14ac:dyDescent="0.2">
      <c r="G82411" s="12"/>
    </row>
    <row r="82412" spans="7:7" x14ac:dyDescent="0.2">
      <c r="G82412" s="12"/>
    </row>
    <row r="82413" spans="7:7" x14ac:dyDescent="0.2">
      <c r="G82413" s="12"/>
    </row>
    <row r="82414" spans="7:7" x14ac:dyDescent="0.2">
      <c r="G82414" s="12"/>
    </row>
    <row r="82415" spans="7:7" x14ac:dyDescent="0.2">
      <c r="G82415" s="12"/>
    </row>
    <row r="82416" spans="7:7" x14ac:dyDescent="0.2">
      <c r="G82416" s="12"/>
    </row>
    <row r="82417" spans="7:7" x14ac:dyDescent="0.2">
      <c r="G82417" s="12"/>
    </row>
    <row r="82418" spans="7:7" x14ac:dyDescent="0.2">
      <c r="G82418" s="12"/>
    </row>
    <row r="82419" spans="7:7" x14ac:dyDescent="0.2">
      <c r="G82419" s="12"/>
    </row>
    <row r="82420" spans="7:7" x14ac:dyDescent="0.2">
      <c r="G82420" s="12"/>
    </row>
    <row r="82421" spans="7:7" x14ac:dyDescent="0.2">
      <c r="G82421" s="12"/>
    </row>
    <row r="82422" spans="7:7" x14ac:dyDescent="0.2">
      <c r="G82422" s="12"/>
    </row>
    <row r="82423" spans="7:7" x14ac:dyDescent="0.2">
      <c r="G82423" s="12"/>
    </row>
    <row r="82424" spans="7:7" x14ac:dyDescent="0.2">
      <c r="G82424" s="12"/>
    </row>
    <row r="82425" spans="7:7" x14ac:dyDescent="0.2">
      <c r="G82425" s="12"/>
    </row>
    <row r="82426" spans="7:7" x14ac:dyDescent="0.2">
      <c r="G82426" s="12"/>
    </row>
    <row r="82427" spans="7:7" x14ac:dyDescent="0.2">
      <c r="G82427" s="12"/>
    </row>
    <row r="82428" spans="7:7" x14ac:dyDescent="0.2">
      <c r="G82428" s="12"/>
    </row>
    <row r="82429" spans="7:7" x14ac:dyDescent="0.2">
      <c r="G82429" s="12"/>
    </row>
    <row r="82430" spans="7:7" x14ac:dyDescent="0.2">
      <c r="G82430" s="12"/>
    </row>
    <row r="82431" spans="7:7" x14ac:dyDescent="0.2">
      <c r="G82431" s="12"/>
    </row>
    <row r="82432" spans="7:7" x14ac:dyDescent="0.2">
      <c r="G82432" s="12"/>
    </row>
    <row r="82433" spans="7:7" x14ac:dyDescent="0.2">
      <c r="G82433" s="12"/>
    </row>
    <row r="82434" spans="7:7" x14ac:dyDescent="0.2">
      <c r="G82434" s="12"/>
    </row>
    <row r="82435" spans="7:7" x14ac:dyDescent="0.2">
      <c r="G82435" s="12"/>
    </row>
    <row r="82436" spans="7:7" x14ac:dyDescent="0.2">
      <c r="G82436" s="12"/>
    </row>
    <row r="82437" spans="7:7" x14ac:dyDescent="0.2">
      <c r="G82437" s="12"/>
    </row>
    <row r="82438" spans="7:7" x14ac:dyDescent="0.2">
      <c r="G82438" s="12"/>
    </row>
    <row r="82439" spans="7:7" x14ac:dyDescent="0.2">
      <c r="G82439" s="12"/>
    </row>
    <row r="82440" spans="7:7" x14ac:dyDescent="0.2">
      <c r="G82440" s="12"/>
    </row>
    <row r="82441" spans="7:7" x14ac:dyDescent="0.2">
      <c r="G82441" s="12"/>
    </row>
    <row r="82442" spans="7:7" x14ac:dyDescent="0.2">
      <c r="G82442" s="12"/>
    </row>
    <row r="82443" spans="7:7" x14ac:dyDescent="0.2">
      <c r="G82443" s="12"/>
    </row>
    <row r="82444" spans="7:7" x14ac:dyDescent="0.2">
      <c r="G82444" s="12"/>
    </row>
    <row r="82445" spans="7:7" x14ac:dyDescent="0.2">
      <c r="G82445" s="12"/>
    </row>
    <row r="82446" spans="7:7" x14ac:dyDescent="0.2">
      <c r="G82446" s="12"/>
    </row>
    <row r="82447" spans="7:7" x14ac:dyDescent="0.2">
      <c r="G82447" s="12"/>
    </row>
    <row r="82448" spans="7:7" x14ac:dyDescent="0.2">
      <c r="G82448" s="12"/>
    </row>
    <row r="82449" spans="7:7" x14ac:dyDescent="0.2">
      <c r="G82449" s="12"/>
    </row>
    <row r="82450" spans="7:7" x14ac:dyDescent="0.2">
      <c r="G82450" s="12"/>
    </row>
    <row r="82451" spans="7:7" x14ac:dyDescent="0.2">
      <c r="G82451" s="12"/>
    </row>
    <row r="82452" spans="7:7" x14ac:dyDescent="0.2">
      <c r="G82452" s="12"/>
    </row>
    <row r="82453" spans="7:7" x14ac:dyDescent="0.2">
      <c r="G82453" s="12"/>
    </row>
    <row r="82454" spans="7:7" x14ac:dyDescent="0.2">
      <c r="G82454" s="12"/>
    </row>
    <row r="82455" spans="7:7" x14ac:dyDescent="0.2">
      <c r="G82455" s="12"/>
    </row>
    <row r="82456" spans="7:7" x14ac:dyDescent="0.2">
      <c r="G82456" s="12"/>
    </row>
    <row r="82457" spans="7:7" x14ac:dyDescent="0.2">
      <c r="G82457" s="12"/>
    </row>
    <row r="82458" spans="7:7" x14ac:dyDescent="0.2">
      <c r="G82458" s="12"/>
    </row>
    <row r="82459" spans="7:7" x14ac:dyDescent="0.2">
      <c r="G82459" s="12"/>
    </row>
    <row r="82460" spans="7:7" x14ac:dyDescent="0.2">
      <c r="G82460" s="12"/>
    </row>
    <row r="82461" spans="7:7" x14ac:dyDescent="0.2">
      <c r="G82461" s="12"/>
    </row>
    <row r="82462" spans="7:7" x14ac:dyDescent="0.2">
      <c r="G82462" s="12"/>
    </row>
    <row r="82463" spans="7:7" x14ac:dyDescent="0.2">
      <c r="G82463" s="12"/>
    </row>
    <row r="82464" spans="7:7" x14ac:dyDescent="0.2">
      <c r="G82464" s="12"/>
    </row>
    <row r="82465" spans="7:7" x14ac:dyDescent="0.2">
      <c r="G82465" s="12"/>
    </row>
    <row r="82466" spans="7:7" x14ac:dyDescent="0.2">
      <c r="G82466" s="12"/>
    </row>
    <row r="82467" spans="7:7" x14ac:dyDescent="0.2">
      <c r="G82467" s="12"/>
    </row>
    <row r="82468" spans="7:7" x14ac:dyDescent="0.2">
      <c r="G82468" s="12"/>
    </row>
    <row r="82469" spans="7:7" x14ac:dyDescent="0.2">
      <c r="G82469" s="12"/>
    </row>
    <row r="82470" spans="7:7" x14ac:dyDescent="0.2">
      <c r="G82470" s="12"/>
    </row>
    <row r="82471" spans="7:7" x14ac:dyDescent="0.2">
      <c r="G82471" s="12"/>
    </row>
    <row r="82472" spans="7:7" x14ac:dyDescent="0.2">
      <c r="G82472" s="12"/>
    </row>
    <row r="82473" spans="7:7" x14ac:dyDescent="0.2">
      <c r="G82473" s="12"/>
    </row>
    <row r="82474" spans="7:7" x14ac:dyDescent="0.2">
      <c r="G82474" s="12"/>
    </row>
    <row r="82475" spans="7:7" x14ac:dyDescent="0.2">
      <c r="G82475" s="12"/>
    </row>
    <row r="82476" spans="7:7" x14ac:dyDescent="0.2">
      <c r="G82476" s="12"/>
    </row>
    <row r="82477" spans="7:7" x14ac:dyDescent="0.2">
      <c r="G82477" s="12"/>
    </row>
    <row r="82478" spans="7:7" x14ac:dyDescent="0.2">
      <c r="G82478" s="12"/>
    </row>
    <row r="82479" spans="7:7" x14ac:dyDescent="0.2">
      <c r="G82479" s="12"/>
    </row>
    <row r="82480" spans="7:7" x14ac:dyDescent="0.2">
      <c r="G82480" s="12"/>
    </row>
    <row r="82481" spans="7:7" x14ac:dyDescent="0.2">
      <c r="G82481" s="12"/>
    </row>
    <row r="82482" spans="7:7" x14ac:dyDescent="0.2">
      <c r="G82482" s="12"/>
    </row>
    <row r="82483" spans="7:7" x14ac:dyDescent="0.2">
      <c r="G82483" s="12"/>
    </row>
    <row r="82484" spans="7:7" x14ac:dyDescent="0.2">
      <c r="G82484" s="12"/>
    </row>
    <row r="82485" spans="7:7" x14ac:dyDescent="0.2">
      <c r="G82485" s="12"/>
    </row>
    <row r="82486" spans="7:7" x14ac:dyDescent="0.2">
      <c r="G82486" s="12"/>
    </row>
    <row r="82487" spans="7:7" x14ac:dyDescent="0.2">
      <c r="G82487" s="12"/>
    </row>
    <row r="82488" spans="7:7" x14ac:dyDescent="0.2">
      <c r="G82488" s="12"/>
    </row>
    <row r="82489" spans="7:7" x14ac:dyDescent="0.2">
      <c r="G82489" s="12"/>
    </row>
    <row r="82490" spans="7:7" x14ac:dyDescent="0.2">
      <c r="G82490" s="12"/>
    </row>
    <row r="82491" spans="7:7" x14ac:dyDescent="0.2">
      <c r="G82491" s="12"/>
    </row>
    <row r="82492" spans="7:7" x14ac:dyDescent="0.2">
      <c r="G82492" s="12"/>
    </row>
    <row r="82493" spans="7:7" x14ac:dyDescent="0.2">
      <c r="G82493" s="12"/>
    </row>
    <row r="82494" spans="7:7" x14ac:dyDescent="0.2">
      <c r="G82494" s="12"/>
    </row>
    <row r="82495" spans="7:7" x14ac:dyDescent="0.2">
      <c r="G82495" s="12"/>
    </row>
    <row r="82496" spans="7:7" x14ac:dyDescent="0.2">
      <c r="G82496" s="12"/>
    </row>
    <row r="82497" spans="7:7" x14ac:dyDescent="0.2">
      <c r="G82497" s="12"/>
    </row>
    <row r="82498" spans="7:7" x14ac:dyDescent="0.2">
      <c r="G82498" s="12"/>
    </row>
    <row r="82499" spans="7:7" x14ac:dyDescent="0.2">
      <c r="G82499" s="12"/>
    </row>
    <row r="82500" spans="7:7" x14ac:dyDescent="0.2">
      <c r="G82500" s="12"/>
    </row>
    <row r="82501" spans="7:7" x14ac:dyDescent="0.2">
      <c r="G82501" s="12"/>
    </row>
    <row r="82502" spans="7:7" x14ac:dyDescent="0.2">
      <c r="G82502" s="12"/>
    </row>
    <row r="82503" spans="7:7" x14ac:dyDescent="0.2">
      <c r="G82503" s="12"/>
    </row>
    <row r="82504" spans="7:7" x14ac:dyDescent="0.2">
      <c r="G82504" s="12"/>
    </row>
    <row r="82505" spans="7:7" x14ac:dyDescent="0.2">
      <c r="G82505" s="12"/>
    </row>
    <row r="82506" spans="7:7" x14ac:dyDescent="0.2">
      <c r="G82506" s="12"/>
    </row>
    <row r="82507" spans="7:7" x14ac:dyDescent="0.2">
      <c r="G82507" s="12"/>
    </row>
    <row r="82508" spans="7:7" x14ac:dyDescent="0.2">
      <c r="G82508" s="12"/>
    </row>
    <row r="82509" spans="7:7" x14ac:dyDescent="0.2">
      <c r="G82509" s="12"/>
    </row>
    <row r="82510" spans="7:7" x14ac:dyDescent="0.2">
      <c r="G82510" s="12"/>
    </row>
    <row r="82511" spans="7:7" x14ac:dyDescent="0.2">
      <c r="G82511" s="12"/>
    </row>
    <row r="82512" spans="7:7" x14ac:dyDescent="0.2">
      <c r="G82512" s="12"/>
    </row>
    <row r="82513" spans="7:7" x14ac:dyDescent="0.2">
      <c r="G82513" s="12"/>
    </row>
    <row r="82514" spans="7:7" x14ac:dyDescent="0.2">
      <c r="G82514" s="12"/>
    </row>
    <row r="82515" spans="7:7" x14ac:dyDescent="0.2">
      <c r="G82515" s="12"/>
    </row>
    <row r="82516" spans="7:7" x14ac:dyDescent="0.2">
      <c r="G82516" s="12"/>
    </row>
    <row r="82517" spans="7:7" x14ac:dyDescent="0.2">
      <c r="G82517" s="12"/>
    </row>
    <row r="82518" spans="7:7" x14ac:dyDescent="0.2">
      <c r="G82518" s="12"/>
    </row>
    <row r="82519" spans="7:7" x14ac:dyDescent="0.2">
      <c r="G82519" s="12"/>
    </row>
    <row r="82520" spans="7:7" x14ac:dyDescent="0.2">
      <c r="G82520" s="12"/>
    </row>
    <row r="82521" spans="7:7" x14ac:dyDescent="0.2">
      <c r="G82521" s="12"/>
    </row>
    <row r="82522" spans="7:7" x14ac:dyDescent="0.2">
      <c r="G82522" s="12"/>
    </row>
    <row r="82523" spans="7:7" x14ac:dyDescent="0.2">
      <c r="G82523" s="12"/>
    </row>
    <row r="82524" spans="7:7" x14ac:dyDescent="0.2">
      <c r="G82524" s="12"/>
    </row>
    <row r="82525" spans="7:7" x14ac:dyDescent="0.2">
      <c r="G82525" s="12"/>
    </row>
    <row r="82526" spans="7:7" x14ac:dyDescent="0.2">
      <c r="G82526" s="12"/>
    </row>
    <row r="82527" spans="7:7" x14ac:dyDescent="0.2">
      <c r="G82527" s="12"/>
    </row>
    <row r="82528" spans="7:7" x14ac:dyDescent="0.2">
      <c r="G82528" s="12"/>
    </row>
    <row r="82529" spans="7:7" x14ac:dyDescent="0.2">
      <c r="G82529" s="12"/>
    </row>
    <row r="82530" spans="7:7" x14ac:dyDescent="0.2">
      <c r="G82530" s="12"/>
    </row>
    <row r="82531" spans="7:7" x14ac:dyDescent="0.2">
      <c r="G82531" s="12"/>
    </row>
    <row r="82532" spans="7:7" x14ac:dyDescent="0.2">
      <c r="G82532" s="12"/>
    </row>
    <row r="82533" spans="7:7" x14ac:dyDescent="0.2">
      <c r="G82533" s="12"/>
    </row>
    <row r="82534" spans="7:7" x14ac:dyDescent="0.2">
      <c r="G82534" s="12"/>
    </row>
    <row r="82535" spans="7:7" x14ac:dyDescent="0.2">
      <c r="G82535" s="12"/>
    </row>
    <row r="82536" spans="7:7" x14ac:dyDescent="0.2">
      <c r="G82536" s="12"/>
    </row>
    <row r="82537" spans="7:7" x14ac:dyDescent="0.2">
      <c r="G82537" s="12"/>
    </row>
    <row r="82538" spans="7:7" x14ac:dyDescent="0.2">
      <c r="G82538" s="12"/>
    </row>
    <row r="82539" spans="7:7" x14ac:dyDescent="0.2">
      <c r="G82539" s="12"/>
    </row>
    <row r="82540" spans="7:7" x14ac:dyDescent="0.2">
      <c r="G82540" s="12"/>
    </row>
    <row r="82541" spans="7:7" x14ac:dyDescent="0.2">
      <c r="G82541" s="12"/>
    </row>
    <row r="82542" spans="7:7" x14ac:dyDescent="0.2">
      <c r="G82542" s="12"/>
    </row>
    <row r="82543" spans="7:7" x14ac:dyDescent="0.2">
      <c r="G82543" s="12"/>
    </row>
    <row r="82544" spans="7:7" x14ac:dyDescent="0.2">
      <c r="G82544" s="12"/>
    </row>
    <row r="82545" spans="7:7" x14ac:dyDescent="0.2">
      <c r="G82545" s="12"/>
    </row>
    <row r="82546" spans="7:7" x14ac:dyDescent="0.2">
      <c r="G82546" s="12"/>
    </row>
    <row r="82547" spans="7:7" x14ac:dyDescent="0.2">
      <c r="G82547" s="12"/>
    </row>
    <row r="82548" spans="7:7" x14ac:dyDescent="0.2">
      <c r="G82548" s="12"/>
    </row>
    <row r="82549" spans="7:7" x14ac:dyDescent="0.2">
      <c r="G82549" s="12"/>
    </row>
    <row r="82550" spans="7:7" x14ac:dyDescent="0.2">
      <c r="G82550" s="12"/>
    </row>
    <row r="82551" spans="7:7" x14ac:dyDescent="0.2">
      <c r="G82551" s="12"/>
    </row>
    <row r="82552" spans="7:7" x14ac:dyDescent="0.2">
      <c r="G82552" s="12"/>
    </row>
    <row r="82553" spans="7:7" x14ac:dyDescent="0.2">
      <c r="G82553" s="12"/>
    </row>
    <row r="82554" spans="7:7" x14ac:dyDescent="0.2">
      <c r="G82554" s="12"/>
    </row>
    <row r="82555" spans="7:7" x14ac:dyDescent="0.2">
      <c r="G82555" s="12"/>
    </row>
    <row r="82556" spans="7:7" x14ac:dyDescent="0.2">
      <c r="G82556" s="12"/>
    </row>
    <row r="82557" spans="7:7" x14ac:dyDescent="0.2">
      <c r="G82557" s="12"/>
    </row>
    <row r="82558" spans="7:7" x14ac:dyDescent="0.2">
      <c r="G82558" s="12"/>
    </row>
    <row r="82559" spans="7:7" x14ac:dyDescent="0.2">
      <c r="G82559" s="12"/>
    </row>
    <row r="82560" spans="7:7" x14ac:dyDescent="0.2">
      <c r="G82560" s="12"/>
    </row>
    <row r="82561" spans="7:7" x14ac:dyDescent="0.2">
      <c r="G82561" s="12"/>
    </row>
    <row r="82562" spans="7:7" x14ac:dyDescent="0.2">
      <c r="G82562" s="12"/>
    </row>
    <row r="82563" spans="7:7" x14ac:dyDescent="0.2">
      <c r="G82563" s="12"/>
    </row>
    <row r="82564" spans="7:7" x14ac:dyDescent="0.2">
      <c r="G82564" s="12"/>
    </row>
    <row r="82565" spans="7:7" x14ac:dyDescent="0.2">
      <c r="G82565" s="12"/>
    </row>
    <row r="82566" spans="7:7" x14ac:dyDescent="0.2">
      <c r="G82566" s="12"/>
    </row>
    <row r="82567" spans="7:7" x14ac:dyDescent="0.2">
      <c r="G82567" s="12"/>
    </row>
    <row r="82568" spans="7:7" x14ac:dyDescent="0.2">
      <c r="G82568" s="12"/>
    </row>
    <row r="82569" spans="7:7" x14ac:dyDescent="0.2">
      <c r="G82569" s="12"/>
    </row>
    <row r="82570" spans="7:7" x14ac:dyDescent="0.2">
      <c r="G82570" s="12"/>
    </row>
    <row r="82571" spans="7:7" x14ac:dyDescent="0.2">
      <c r="G82571" s="12"/>
    </row>
    <row r="82572" spans="7:7" x14ac:dyDescent="0.2">
      <c r="G82572" s="12"/>
    </row>
    <row r="82573" spans="7:7" x14ac:dyDescent="0.2">
      <c r="G82573" s="12"/>
    </row>
    <row r="82574" spans="7:7" x14ac:dyDescent="0.2">
      <c r="G82574" s="12"/>
    </row>
    <row r="82575" spans="7:7" x14ac:dyDescent="0.2">
      <c r="G82575" s="12"/>
    </row>
    <row r="82576" spans="7:7" x14ac:dyDescent="0.2">
      <c r="G82576" s="12"/>
    </row>
    <row r="82577" spans="7:7" x14ac:dyDescent="0.2">
      <c r="G82577" s="12"/>
    </row>
    <row r="82578" spans="7:7" x14ac:dyDescent="0.2">
      <c r="G82578" s="12"/>
    </row>
    <row r="82579" spans="7:7" x14ac:dyDescent="0.2">
      <c r="G82579" s="12"/>
    </row>
    <row r="82580" spans="7:7" x14ac:dyDescent="0.2">
      <c r="G82580" s="12"/>
    </row>
    <row r="82581" spans="7:7" x14ac:dyDescent="0.2">
      <c r="G82581" s="12"/>
    </row>
    <row r="82582" spans="7:7" x14ac:dyDescent="0.2">
      <c r="G82582" s="12"/>
    </row>
    <row r="82583" spans="7:7" x14ac:dyDescent="0.2">
      <c r="G82583" s="12"/>
    </row>
    <row r="82584" spans="7:7" x14ac:dyDescent="0.2">
      <c r="G82584" s="12"/>
    </row>
    <row r="82585" spans="7:7" x14ac:dyDescent="0.2">
      <c r="G82585" s="12"/>
    </row>
    <row r="82586" spans="7:7" x14ac:dyDescent="0.2">
      <c r="G82586" s="12"/>
    </row>
    <row r="82587" spans="7:7" x14ac:dyDescent="0.2">
      <c r="G82587" s="12"/>
    </row>
    <row r="82588" spans="7:7" x14ac:dyDescent="0.2">
      <c r="G82588" s="12"/>
    </row>
    <row r="82589" spans="7:7" x14ac:dyDescent="0.2">
      <c r="G82589" s="12"/>
    </row>
    <row r="82590" spans="7:7" x14ac:dyDescent="0.2">
      <c r="G82590" s="12"/>
    </row>
    <row r="82591" spans="7:7" x14ac:dyDescent="0.2">
      <c r="G82591" s="12"/>
    </row>
    <row r="82592" spans="7:7" x14ac:dyDescent="0.2">
      <c r="G82592" s="12"/>
    </row>
    <row r="82593" spans="7:7" x14ac:dyDescent="0.2">
      <c r="G82593" s="12"/>
    </row>
    <row r="82594" spans="7:7" x14ac:dyDescent="0.2">
      <c r="G82594" s="12"/>
    </row>
    <row r="82595" spans="7:7" x14ac:dyDescent="0.2">
      <c r="G82595" s="12"/>
    </row>
    <row r="82596" spans="7:7" x14ac:dyDescent="0.2">
      <c r="G82596" s="12"/>
    </row>
    <row r="82597" spans="7:7" x14ac:dyDescent="0.2">
      <c r="G82597" s="12"/>
    </row>
    <row r="82598" spans="7:7" x14ac:dyDescent="0.2">
      <c r="G82598" s="12"/>
    </row>
    <row r="82599" spans="7:7" x14ac:dyDescent="0.2">
      <c r="G82599" s="12"/>
    </row>
    <row r="82600" spans="7:7" x14ac:dyDescent="0.2">
      <c r="G82600" s="12"/>
    </row>
    <row r="82601" spans="7:7" x14ac:dyDescent="0.2">
      <c r="G82601" s="12"/>
    </row>
    <row r="82602" spans="7:7" x14ac:dyDescent="0.2">
      <c r="G82602" s="12"/>
    </row>
    <row r="82603" spans="7:7" x14ac:dyDescent="0.2">
      <c r="G82603" s="12"/>
    </row>
    <row r="82604" spans="7:7" x14ac:dyDescent="0.2">
      <c r="G82604" s="12"/>
    </row>
    <row r="82605" spans="7:7" x14ac:dyDescent="0.2">
      <c r="G82605" s="12"/>
    </row>
    <row r="82606" spans="7:7" x14ac:dyDescent="0.2">
      <c r="G82606" s="12"/>
    </row>
    <row r="82607" spans="7:7" x14ac:dyDescent="0.2">
      <c r="G82607" s="12"/>
    </row>
    <row r="82608" spans="7:7" x14ac:dyDescent="0.2">
      <c r="G82608" s="12"/>
    </row>
    <row r="82609" spans="7:7" x14ac:dyDescent="0.2">
      <c r="G82609" s="12"/>
    </row>
    <row r="82610" spans="7:7" x14ac:dyDescent="0.2">
      <c r="G82610" s="12"/>
    </row>
    <row r="82611" spans="7:7" x14ac:dyDescent="0.2">
      <c r="G82611" s="12"/>
    </row>
    <row r="82612" spans="7:7" x14ac:dyDescent="0.2">
      <c r="G82612" s="12"/>
    </row>
    <row r="82613" spans="7:7" x14ac:dyDescent="0.2">
      <c r="G82613" s="12"/>
    </row>
    <row r="82614" spans="7:7" x14ac:dyDescent="0.2">
      <c r="G82614" s="12"/>
    </row>
    <row r="82615" spans="7:7" x14ac:dyDescent="0.2">
      <c r="G82615" s="12"/>
    </row>
    <row r="82616" spans="7:7" x14ac:dyDescent="0.2">
      <c r="G82616" s="12"/>
    </row>
    <row r="82617" spans="7:7" x14ac:dyDescent="0.2">
      <c r="G82617" s="12"/>
    </row>
    <row r="82618" spans="7:7" x14ac:dyDescent="0.2">
      <c r="G82618" s="12"/>
    </row>
    <row r="82619" spans="7:7" x14ac:dyDescent="0.2">
      <c r="G82619" s="12"/>
    </row>
    <row r="82620" spans="7:7" x14ac:dyDescent="0.2">
      <c r="G82620" s="12"/>
    </row>
    <row r="82621" spans="7:7" x14ac:dyDescent="0.2">
      <c r="G82621" s="12"/>
    </row>
    <row r="82622" spans="7:7" x14ac:dyDescent="0.2">
      <c r="G82622" s="12"/>
    </row>
    <row r="82623" spans="7:7" x14ac:dyDescent="0.2">
      <c r="G82623" s="12"/>
    </row>
    <row r="82624" spans="7:7" x14ac:dyDescent="0.2">
      <c r="G82624" s="12"/>
    </row>
    <row r="82625" spans="7:7" x14ac:dyDescent="0.2">
      <c r="G82625" s="12"/>
    </row>
    <row r="82626" spans="7:7" x14ac:dyDescent="0.2">
      <c r="G82626" s="12"/>
    </row>
    <row r="82627" spans="7:7" x14ac:dyDescent="0.2">
      <c r="G82627" s="12"/>
    </row>
    <row r="82628" spans="7:7" x14ac:dyDescent="0.2">
      <c r="G82628" s="12"/>
    </row>
    <row r="82629" spans="7:7" x14ac:dyDescent="0.2">
      <c r="G82629" s="12"/>
    </row>
    <row r="82630" spans="7:7" x14ac:dyDescent="0.2">
      <c r="G82630" s="12"/>
    </row>
    <row r="82631" spans="7:7" x14ac:dyDescent="0.2">
      <c r="G82631" s="12"/>
    </row>
    <row r="82632" spans="7:7" x14ac:dyDescent="0.2">
      <c r="G82632" s="12"/>
    </row>
    <row r="82633" spans="7:7" x14ac:dyDescent="0.2">
      <c r="G82633" s="12"/>
    </row>
    <row r="82634" spans="7:7" x14ac:dyDescent="0.2">
      <c r="G82634" s="12"/>
    </row>
    <row r="82635" spans="7:7" x14ac:dyDescent="0.2">
      <c r="G82635" s="12"/>
    </row>
    <row r="82636" spans="7:7" x14ac:dyDescent="0.2">
      <c r="G82636" s="12"/>
    </row>
    <row r="82637" spans="7:7" x14ac:dyDescent="0.2">
      <c r="G82637" s="12"/>
    </row>
    <row r="82638" spans="7:7" x14ac:dyDescent="0.2">
      <c r="G82638" s="12"/>
    </row>
    <row r="82639" spans="7:7" x14ac:dyDescent="0.2">
      <c r="G82639" s="12"/>
    </row>
    <row r="82640" spans="7:7" x14ac:dyDescent="0.2">
      <c r="G82640" s="12"/>
    </row>
    <row r="82641" spans="7:7" x14ac:dyDescent="0.2">
      <c r="G82641" s="12"/>
    </row>
    <row r="82642" spans="7:7" x14ac:dyDescent="0.2">
      <c r="G82642" s="12"/>
    </row>
    <row r="82643" spans="7:7" x14ac:dyDescent="0.2">
      <c r="G82643" s="12"/>
    </row>
    <row r="82644" spans="7:7" x14ac:dyDescent="0.2">
      <c r="G82644" s="12"/>
    </row>
    <row r="82645" spans="7:7" x14ac:dyDescent="0.2">
      <c r="G82645" s="12"/>
    </row>
    <row r="82646" spans="7:7" x14ac:dyDescent="0.2">
      <c r="G82646" s="12"/>
    </row>
    <row r="82647" spans="7:7" x14ac:dyDescent="0.2">
      <c r="G82647" s="12"/>
    </row>
    <row r="82648" spans="7:7" x14ac:dyDescent="0.2">
      <c r="G82648" s="12"/>
    </row>
    <row r="82649" spans="7:7" x14ac:dyDescent="0.2">
      <c r="G82649" s="12"/>
    </row>
    <row r="82650" spans="7:7" x14ac:dyDescent="0.2">
      <c r="G82650" s="12"/>
    </row>
    <row r="82651" spans="7:7" x14ac:dyDescent="0.2">
      <c r="G82651" s="12"/>
    </row>
    <row r="82652" spans="7:7" x14ac:dyDescent="0.2">
      <c r="G82652" s="12"/>
    </row>
    <row r="82653" spans="7:7" x14ac:dyDescent="0.2">
      <c r="G82653" s="12"/>
    </row>
    <row r="82654" spans="7:7" x14ac:dyDescent="0.2">
      <c r="G82654" s="12"/>
    </row>
    <row r="82655" spans="7:7" x14ac:dyDescent="0.2">
      <c r="G82655" s="12"/>
    </row>
    <row r="82656" spans="7:7" x14ac:dyDescent="0.2">
      <c r="G82656" s="12"/>
    </row>
    <row r="82657" spans="7:7" x14ac:dyDescent="0.2">
      <c r="G82657" s="12"/>
    </row>
    <row r="82658" spans="7:7" x14ac:dyDescent="0.2">
      <c r="G82658" s="12"/>
    </row>
    <row r="82659" spans="7:7" x14ac:dyDescent="0.2">
      <c r="G82659" s="12"/>
    </row>
    <row r="82660" spans="7:7" x14ac:dyDescent="0.2">
      <c r="G82660" s="12"/>
    </row>
    <row r="82661" spans="7:7" x14ac:dyDescent="0.2">
      <c r="G82661" s="12"/>
    </row>
    <row r="82662" spans="7:7" x14ac:dyDescent="0.2">
      <c r="G82662" s="12"/>
    </row>
    <row r="82663" spans="7:7" x14ac:dyDescent="0.2">
      <c r="G82663" s="12"/>
    </row>
    <row r="82664" spans="7:7" x14ac:dyDescent="0.2">
      <c r="G82664" s="12"/>
    </row>
    <row r="82665" spans="7:7" x14ac:dyDescent="0.2">
      <c r="G82665" s="12"/>
    </row>
    <row r="82666" spans="7:7" x14ac:dyDescent="0.2">
      <c r="G82666" s="12"/>
    </row>
    <row r="82667" spans="7:7" x14ac:dyDescent="0.2">
      <c r="G82667" s="12"/>
    </row>
    <row r="82668" spans="7:7" x14ac:dyDescent="0.2">
      <c r="G82668" s="12"/>
    </row>
    <row r="82669" spans="7:7" x14ac:dyDescent="0.2">
      <c r="G82669" s="12"/>
    </row>
    <row r="82670" spans="7:7" x14ac:dyDescent="0.2">
      <c r="G82670" s="12"/>
    </row>
    <row r="82671" spans="7:7" x14ac:dyDescent="0.2">
      <c r="G82671" s="12"/>
    </row>
    <row r="82672" spans="7:7" x14ac:dyDescent="0.2">
      <c r="G82672" s="12"/>
    </row>
    <row r="82673" spans="7:7" x14ac:dyDescent="0.2">
      <c r="G82673" s="12"/>
    </row>
    <row r="82674" spans="7:7" x14ac:dyDescent="0.2">
      <c r="G82674" s="12"/>
    </row>
    <row r="82675" spans="7:7" x14ac:dyDescent="0.2">
      <c r="G82675" s="12"/>
    </row>
    <row r="82676" spans="7:7" x14ac:dyDescent="0.2">
      <c r="G82676" s="12"/>
    </row>
    <row r="82677" spans="7:7" x14ac:dyDescent="0.2">
      <c r="G82677" s="12"/>
    </row>
    <row r="82678" spans="7:7" x14ac:dyDescent="0.2">
      <c r="G82678" s="12"/>
    </row>
    <row r="82679" spans="7:7" x14ac:dyDescent="0.2">
      <c r="G82679" s="12"/>
    </row>
    <row r="82680" spans="7:7" x14ac:dyDescent="0.2">
      <c r="G82680" s="12"/>
    </row>
    <row r="82681" spans="7:7" x14ac:dyDescent="0.2">
      <c r="G82681" s="12"/>
    </row>
    <row r="82682" spans="7:7" x14ac:dyDescent="0.2">
      <c r="G82682" s="12"/>
    </row>
    <row r="82683" spans="7:7" x14ac:dyDescent="0.2">
      <c r="G82683" s="12"/>
    </row>
    <row r="82684" spans="7:7" x14ac:dyDescent="0.2">
      <c r="G82684" s="12"/>
    </row>
    <row r="82685" spans="7:7" x14ac:dyDescent="0.2">
      <c r="G82685" s="12"/>
    </row>
    <row r="82686" spans="7:7" x14ac:dyDescent="0.2">
      <c r="G82686" s="12"/>
    </row>
    <row r="82687" spans="7:7" x14ac:dyDescent="0.2">
      <c r="G82687" s="12"/>
    </row>
    <row r="82688" spans="7:7" x14ac:dyDescent="0.2">
      <c r="G82688" s="12"/>
    </row>
    <row r="82689" spans="7:7" x14ac:dyDescent="0.2">
      <c r="G82689" s="12"/>
    </row>
    <row r="82690" spans="7:7" x14ac:dyDescent="0.2">
      <c r="G82690" s="12"/>
    </row>
    <row r="82691" spans="7:7" x14ac:dyDescent="0.2">
      <c r="G82691" s="12"/>
    </row>
    <row r="82692" spans="7:7" x14ac:dyDescent="0.2">
      <c r="G82692" s="12"/>
    </row>
    <row r="82693" spans="7:7" x14ac:dyDescent="0.2">
      <c r="G82693" s="12"/>
    </row>
    <row r="82694" spans="7:7" x14ac:dyDescent="0.2">
      <c r="G82694" s="12"/>
    </row>
    <row r="82695" spans="7:7" x14ac:dyDescent="0.2">
      <c r="G82695" s="12"/>
    </row>
    <row r="82696" spans="7:7" x14ac:dyDescent="0.2">
      <c r="G82696" s="12"/>
    </row>
    <row r="82697" spans="7:7" x14ac:dyDescent="0.2">
      <c r="G82697" s="12"/>
    </row>
    <row r="82698" spans="7:7" x14ac:dyDescent="0.2">
      <c r="G82698" s="12"/>
    </row>
    <row r="82699" spans="7:7" x14ac:dyDescent="0.2">
      <c r="G82699" s="12"/>
    </row>
    <row r="82700" spans="7:7" x14ac:dyDescent="0.2">
      <c r="G82700" s="12"/>
    </row>
    <row r="82701" spans="7:7" x14ac:dyDescent="0.2">
      <c r="G82701" s="12"/>
    </row>
    <row r="82702" spans="7:7" x14ac:dyDescent="0.2">
      <c r="G82702" s="12"/>
    </row>
    <row r="82703" spans="7:7" x14ac:dyDescent="0.2">
      <c r="G82703" s="12"/>
    </row>
    <row r="82704" spans="7:7" x14ac:dyDescent="0.2">
      <c r="G82704" s="12"/>
    </row>
    <row r="82705" spans="7:7" x14ac:dyDescent="0.2">
      <c r="G82705" s="12"/>
    </row>
    <row r="82706" spans="7:7" x14ac:dyDescent="0.2">
      <c r="G82706" s="12"/>
    </row>
    <row r="82707" spans="7:7" x14ac:dyDescent="0.2">
      <c r="G82707" s="12"/>
    </row>
    <row r="82708" spans="7:7" x14ac:dyDescent="0.2">
      <c r="G82708" s="12"/>
    </row>
    <row r="82709" spans="7:7" x14ac:dyDescent="0.2">
      <c r="G82709" s="12"/>
    </row>
    <row r="82710" spans="7:7" x14ac:dyDescent="0.2">
      <c r="G82710" s="12"/>
    </row>
    <row r="82711" spans="7:7" x14ac:dyDescent="0.2">
      <c r="G82711" s="12"/>
    </row>
    <row r="82712" spans="7:7" x14ac:dyDescent="0.2">
      <c r="G82712" s="12"/>
    </row>
    <row r="82713" spans="7:7" x14ac:dyDescent="0.2">
      <c r="G82713" s="12"/>
    </row>
    <row r="82714" spans="7:7" x14ac:dyDescent="0.2">
      <c r="G82714" s="12"/>
    </row>
    <row r="82715" spans="7:7" x14ac:dyDescent="0.2">
      <c r="G82715" s="12"/>
    </row>
    <row r="82716" spans="7:7" x14ac:dyDescent="0.2">
      <c r="G82716" s="12"/>
    </row>
    <row r="82717" spans="7:7" x14ac:dyDescent="0.2">
      <c r="G82717" s="12"/>
    </row>
    <row r="82718" spans="7:7" x14ac:dyDescent="0.2">
      <c r="G82718" s="12"/>
    </row>
    <row r="82719" spans="7:7" x14ac:dyDescent="0.2">
      <c r="G82719" s="12"/>
    </row>
    <row r="82720" spans="7:7" x14ac:dyDescent="0.2">
      <c r="G82720" s="12"/>
    </row>
    <row r="82721" spans="7:7" x14ac:dyDescent="0.2">
      <c r="G82721" s="12"/>
    </row>
    <row r="82722" spans="7:7" x14ac:dyDescent="0.2">
      <c r="G82722" s="12"/>
    </row>
    <row r="82723" spans="7:7" x14ac:dyDescent="0.2">
      <c r="G82723" s="12"/>
    </row>
    <row r="82724" spans="7:7" x14ac:dyDescent="0.2">
      <c r="G82724" s="12"/>
    </row>
    <row r="82725" spans="7:7" x14ac:dyDescent="0.2">
      <c r="G82725" s="12"/>
    </row>
    <row r="82726" spans="7:7" x14ac:dyDescent="0.2">
      <c r="G82726" s="12"/>
    </row>
    <row r="82727" spans="7:7" x14ac:dyDescent="0.2">
      <c r="G82727" s="12"/>
    </row>
    <row r="82728" spans="7:7" x14ac:dyDescent="0.2">
      <c r="G82728" s="12"/>
    </row>
    <row r="82729" spans="7:7" x14ac:dyDescent="0.2">
      <c r="G82729" s="12"/>
    </row>
    <row r="82730" spans="7:7" x14ac:dyDescent="0.2">
      <c r="G82730" s="12"/>
    </row>
    <row r="82731" spans="7:7" x14ac:dyDescent="0.2">
      <c r="G82731" s="12"/>
    </row>
    <row r="82732" spans="7:7" x14ac:dyDescent="0.2">
      <c r="G82732" s="12"/>
    </row>
    <row r="82733" spans="7:7" x14ac:dyDescent="0.2">
      <c r="G82733" s="12"/>
    </row>
    <row r="82734" spans="7:7" x14ac:dyDescent="0.2">
      <c r="G82734" s="12"/>
    </row>
    <row r="82735" spans="7:7" x14ac:dyDescent="0.2">
      <c r="G82735" s="12"/>
    </row>
    <row r="82736" spans="7:7" x14ac:dyDescent="0.2">
      <c r="G82736" s="12"/>
    </row>
    <row r="82737" spans="7:7" x14ac:dyDescent="0.2">
      <c r="G82737" s="12"/>
    </row>
    <row r="82738" spans="7:7" x14ac:dyDescent="0.2">
      <c r="G82738" s="12"/>
    </row>
    <row r="82739" spans="7:7" x14ac:dyDescent="0.2">
      <c r="G82739" s="12"/>
    </row>
    <row r="82740" spans="7:7" x14ac:dyDescent="0.2">
      <c r="G82740" s="12"/>
    </row>
    <row r="82741" spans="7:7" x14ac:dyDescent="0.2">
      <c r="G82741" s="12"/>
    </row>
    <row r="82742" spans="7:7" x14ac:dyDescent="0.2">
      <c r="G82742" s="12"/>
    </row>
    <row r="82743" spans="7:7" x14ac:dyDescent="0.2">
      <c r="G82743" s="12"/>
    </row>
    <row r="82744" spans="7:7" x14ac:dyDescent="0.2">
      <c r="G82744" s="12"/>
    </row>
    <row r="82745" spans="7:7" x14ac:dyDescent="0.2">
      <c r="G82745" s="12"/>
    </row>
    <row r="82746" spans="7:7" x14ac:dyDescent="0.2">
      <c r="G82746" s="12"/>
    </row>
    <row r="82747" spans="7:7" x14ac:dyDescent="0.2">
      <c r="G82747" s="12"/>
    </row>
    <row r="82748" spans="7:7" x14ac:dyDescent="0.2">
      <c r="G82748" s="12"/>
    </row>
    <row r="82749" spans="7:7" x14ac:dyDescent="0.2">
      <c r="G82749" s="12"/>
    </row>
    <row r="82750" spans="7:7" x14ac:dyDescent="0.2">
      <c r="G82750" s="12"/>
    </row>
    <row r="82751" spans="7:7" x14ac:dyDescent="0.2">
      <c r="G82751" s="12"/>
    </row>
    <row r="82752" spans="7:7" x14ac:dyDescent="0.2">
      <c r="G82752" s="12"/>
    </row>
    <row r="82753" spans="7:7" x14ac:dyDescent="0.2">
      <c r="G82753" s="12"/>
    </row>
    <row r="82754" spans="7:7" x14ac:dyDescent="0.2">
      <c r="G82754" s="12"/>
    </row>
    <row r="82755" spans="7:7" x14ac:dyDescent="0.2">
      <c r="G82755" s="12"/>
    </row>
    <row r="82756" spans="7:7" x14ac:dyDescent="0.2">
      <c r="G82756" s="12"/>
    </row>
    <row r="82757" spans="7:7" x14ac:dyDescent="0.2">
      <c r="G82757" s="12"/>
    </row>
    <row r="82758" spans="7:7" x14ac:dyDescent="0.2">
      <c r="G82758" s="12"/>
    </row>
    <row r="82759" spans="7:7" x14ac:dyDescent="0.2">
      <c r="G82759" s="12"/>
    </row>
    <row r="82760" spans="7:7" x14ac:dyDescent="0.2">
      <c r="G82760" s="12"/>
    </row>
    <row r="82761" spans="7:7" x14ac:dyDescent="0.2">
      <c r="G82761" s="12"/>
    </row>
    <row r="82762" spans="7:7" x14ac:dyDescent="0.2">
      <c r="G82762" s="12"/>
    </row>
    <row r="82763" spans="7:7" x14ac:dyDescent="0.2">
      <c r="G82763" s="12"/>
    </row>
    <row r="82764" spans="7:7" x14ac:dyDescent="0.2">
      <c r="G82764" s="12"/>
    </row>
    <row r="82765" spans="7:7" x14ac:dyDescent="0.2">
      <c r="G82765" s="12"/>
    </row>
    <row r="82766" spans="7:7" x14ac:dyDescent="0.2">
      <c r="G82766" s="12"/>
    </row>
    <row r="82767" spans="7:7" x14ac:dyDescent="0.2">
      <c r="G82767" s="12"/>
    </row>
    <row r="82768" spans="7:7" x14ac:dyDescent="0.2">
      <c r="G82768" s="12"/>
    </row>
    <row r="82769" spans="7:7" x14ac:dyDescent="0.2">
      <c r="G82769" s="12"/>
    </row>
    <row r="82770" spans="7:7" x14ac:dyDescent="0.2">
      <c r="G82770" s="12"/>
    </row>
    <row r="82771" spans="7:7" x14ac:dyDescent="0.2">
      <c r="G82771" s="12"/>
    </row>
    <row r="82772" spans="7:7" x14ac:dyDescent="0.2">
      <c r="G82772" s="12"/>
    </row>
    <row r="82773" spans="7:7" x14ac:dyDescent="0.2">
      <c r="G82773" s="12"/>
    </row>
    <row r="82774" spans="7:7" x14ac:dyDescent="0.2">
      <c r="G82774" s="12"/>
    </row>
    <row r="82775" spans="7:7" x14ac:dyDescent="0.2">
      <c r="G82775" s="12"/>
    </row>
    <row r="82776" spans="7:7" x14ac:dyDescent="0.2">
      <c r="G82776" s="12"/>
    </row>
    <row r="82777" spans="7:7" x14ac:dyDescent="0.2">
      <c r="G82777" s="12"/>
    </row>
    <row r="82778" spans="7:7" x14ac:dyDescent="0.2">
      <c r="G82778" s="12"/>
    </row>
    <row r="82779" spans="7:7" x14ac:dyDescent="0.2">
      <c r="G82779" s="12"/>
    </row>
    <row r="82780" spans="7:7" x14ac:dyDescent="0.2">
      <c r="G82780" s="12"/>
    </row>
    <row r="82781" spans="7:7" x14ac:dyDescent="0.2">
      <c r="G82781" s="12"/>
    </row>
    <row r="82782" spans="7:7" x14ac:dyDescent="0.2">
      <c r="G82782" s="12"/>
    </row>
    <row r="82783" spans="7:7" x14ac:dyDescent="0.2">
      <c r="G82783" s="12"/>
    </row>
    <row r="82784" spans="7:7" x14ac:dyDescent="0.2">
      <c r="G82784" s="12"/>
    </row>
    <row r="82785" spans="7:7" x14ac:dyDescent="0.2">
      <c r="G82785" s="12"/>
    </row>
    <row r="82786" spans="7:7" x14ac:dyDescent="0.2">
      <c r="G82786" s="12"/>
    </row>
    <row r="82787" spans="7:7" x14ac:dyDescent="0.2">
      <c r="G82787" s="12"/>
    </row>
    <row r="82788" spans="7:7" x14ac:dyDescent="0.2">
      <c r="G82788" s="12"/>
    </row>
    <row r="82789" spans="7:7" x14ac:dyDescent="0.2">
      <c r="G82789" s="12"/>
    </row>
    <row r="82790" spans="7:7" x14ac:dyDescent="0.2">
      <c r="G82790" s="12"/>
    </row>
    <row r="82791" spans="7:7" x14ac:dyDescent="0.2">
      <c r="G82791" s="12"/>
    </row>
    <row r="82792" spans="7:7" x14ac:dyDescent="0.2">
      <c r="G82792" s="12"/>
    </row>
    <row r="82793" spans="7:7" x14ac:dyDescent="0.2">
      <c r="G82793" s="12"/>
    </row>
    <row r="82794" spans="7:7" x14ac:dyDescent="0.2">
      <c r="G82794" s="12"/>
    </row>
    <row r="82795" spans="7:7" x14ac:dyDescent="0.2">
      <c r="G82795" s="12"/>
    </row>
    <row r="82796" spans="7:7" x14ac:dyDescent="0.2">
      <c r="G82796" s="12"/>
    </row>
    <row r="82797" spans="7:7" x14ac:dyDescent="0.2">
      <c r="G82797" s="12"/>
    </row>
    <row r="82798" spans="7:7" x14ac:dyDescent="0.2">
      <c r="G82798" s="12"/>
    </row>
    <row r="82799" spans="7:7" x14ac:dyDescent="0.2">
      <c r="G82799" s="12"/>
    </row>
    <row r="82800" spans="7:7" x14ac:dyDescent="0.2">
      <c r="G82800" s="12"/>
    </row>
    <row r="82801" spans="7:7" x14ac:dyDescent="0.2">
      <c r="G82801" s="12"/>
    </row>
    <row r="82802" spans="7:7" x14ac:dyDescent="0.2">
      <c r="G82802" s="12"/>
    </row>
    <row r="82803" spans="7:7" x14ac:dyDescent="0.2">
      <c r="G82803" s="12"/>
    </row>
    <row r="82804" spans="7:7" x14ac:dyDescent="0.2">
      <c r="G82804" s="12"/>
    </row>
    <row r="82805" spans="7:7" x14ac:dyDescent="0.2">
      <c r="G82805" s="12"/>
    </row>
    <row r="82806" spans="7:7" x14ac:dyDescent="0.2">
      <c r="G82806" s="12"/>
    </row>
    <row r="82807" spans="7:7" x14ac:dyDescent="0.2">
      <c r="G82807" s="12"/>
    </row>
    <row r="82808" spans="7:7" x14ac:dyDescent="0.2">
      <c r="G82808" s="12"/>
    </row>
    <row r="82809" spans="7:7" x14ac:dyDescent="0.2">
      <c r="G82809" s="12"/>
    </row>
    <row r="82810" spans="7:7" x14ac:dyDescent="0.2">
      <c r="G82810" s="12"/>
    </row>
    <row r="82811" spans="7:7" x14ac:dyDescent="0.2">
      <c r="G82811" s="12"/>
    </row>
    <row r="82812" spans="7:7" x14ac:dyDescent="0.2">
      <c r="G82812" s="12"/>
    </row>
    <row r="82813" spans="7:7" x14ac:dyDescent="0.2">
      <c r="G82813" s="12"/>
    </row>
    <row r="82814" spans="7:7" x14ac:dyDescent="0.2">
      <c r="G82814" s="12"/>
    </row>
    <row r="82815" spans="7:7" x14ac:dyDescent="0.2">
      <c r="G82815" s="12"/>
    </row>
    <row r="82816" spans="7:7" x14ac:dyDescent="0.2">
      <c r="G82816" s="12"/>
    </row>
    <row r="82817" spans="7:7" x14ac:dyDescent="0.2">
      <c r="G82817" s="12"/>
    </row>
    <row r="82818" spans="7:7" x14ac:dyDescent="0.2">
      <c r="G82818" s="12"/>
    </row>
    <row r="82819" spans="7:7" x14ac:dyDescent="0.2">
      <c r="G82819" s="12"/>
    </row>
    <row r="82820" spans="7:7" x14ac:dyDescent="0.2">
      <c r="G82820" s="12"/>
    </row>
    <row r="82821" spans="7:7" x14ac:dyDescent="0.2">
      <c r="G82821" s="12"/>
    </row>
    <row r="82822" spans="7:7" x14ac:dyDescent="0.2">
      <c r="G82822" s="12"/>
    </row>
    <row r="82823" spans="7:7" x14ac:dyDescent="0.2">
      <c r="G82823" s="12"/>
    </row>
    <row r="82824" spans="7:7" x14ac:dyDescent="0.2">
      <c r="G82824" s="12"/>
    </row>
    <row r="82825" spans="7:7" x14ac:dyDescent="0.2">
      <c r="G82825" s="12"/>
    </row>
    <row r="82826" spans="7:7" x14ac:dyDescent="0.2">
      <c r="G82826" s="12"/>
    </row>
    <row r="82827" spans="7:7" x14ac:dyDescent="0.2">
      <c r="G82827" s="12"/>
    </row>
    <row r="82828" spans="7:7" x14ac:dyDescent="0.2">
      <c r="G82828" s="12"/>
    </row>
    <row r="82829" spans="7:7" x14ac:dyDescent="0.2">
      <c r="G82829" s="12"/>
    </row>
    <row r="82830" spans="7:7" x14ac:dyDescent="0.2">
      <c r="G82830" s="12"/>
    </row>
    <row r="82831" spans="7:7" x14ac:dyDescent="0.2">
      <c r="G82831" s="12"/>
    </row>
    <row r="82832" spans="7:7" x14ac:dyDescent="0.2">
      <c r="G82832" s="12"/>
    </row>
    <row r="82833" spans="7:7" x14ac:dyDescent="0.2">
      <c r="G82833" s="12"/>
    </row>
    <row r="82834" spans="7:7" x14ac:dyDescent="0.2">
      <c r="G82834" s="12"/>
    </row>
    <row r="82835" spans="7:7" x14ac:dyDescent="0.2">
      <c r="G82835" s="12"/>
    </row>
    <row r="82836" spans="7:7" x14ac:dyDescent="0.2">
      <c r="G82836" s="12"/>
    </row>
    <row r="82837" spans="7:7" x14ac:dyDescent="0.2">
      <c r="G82837" s="12"/>
    </row>
    <row r="82838" spans="7:7" x14ac:dyDescent="0.2">
      <c r="G82838" s="12"/>
    </row>
    <row r="82839" spans="7:7" x14ac:dyDescent="0.2">
      <c r="G82839" s="12"/>
    </row>
    <row r="82840" spans="7:7" x14ac:dyDescent="0.2">
      <c r="G82840" s="12"/>
    </row>
    <row r="82841" spans="7:7" x14ac:dyDescent="0.2">
      <c r="G82841" s="12"/>
    </row>
    <row r="82842" spans="7:7" x14ac:dyDescent="0.2">
      <c r="G82842" s="12"/>
    </row>
    <row r="82843" spans="7:7" x14ac:dyDescent="0.2">
      <c r="G82843" s="12"/>
    </row>
    <row r="82844" spans="7:7" x14ac:dyDescent="0.2">
      <c r="G82844" s="12"/>
    </row>
    <row r="82845" spans="7:7" x14ac:dyDescent="0.2">
      <c r="G82845" s="12"/>
    </row>
    <row r="82846" spans="7:7" x14ac:dyDescent="0.2">
      <c r="G82846" s="12"/>
    </row>
    <row r="82847" spans="7:7" x14ac:dyDescent="0.2">
      <c r="G82847" s="12"/>
    </row>
    <row r="82848" spans="7:7" x14ac:dyDescent="0.2">
      <c r="G82848" s="12"/>
    </row>
    <row r="82849" spans="7:7" x14ac:dyDescent="0.2">
      <c r="G82849" s="12"/>
    </row>
    <row r="82850" spans="7:7" x14ac:dyDescent="0.2">
      <c r="G82850" s="12"/>
    </row>
    <row r="82851" spans="7:7" x14ac:dyDescent="0.2">
      <c r="G82851" s="12"/>
    </row>
    <row r="82852" spans="7:7" x14ac:dyDescent="0.2">
      <c r="G82852" s="12"/>
    </row>
    <row r="82853" spans="7:7" x14ac:dyDescent="0.2">
      <c r="G82853" s="12"/>
    </row>
    <row r="82854" spans="7:7" x14ac:dyDescent="0.2">
      <c r="G82854" s="12"/>
    </row>
    <row r="82855" spans="7:7" x14ac:dyDescent="0.2">
      <c r="G82855" s="12"/>
    </row>
    <row r="82856" spans="7:7" x14ac:dyDescent="0.2">
      <c r="G82856" s="12"/>
    </row>
    <row r="82857" spans="7:7" x14ac:dyDescent="0.2">
      <c r="G82857" s="12"/>
    </row>
    <row r="82858" spans="7:7" x14ac:dyDescent="0.2">
      <c r="G82858" s="12"/>
    </row>
    <row r="82859" spans="7:7" x14ac:dyDescent="0.2">
      <c r="G82859" s="12"/>
    </row>
    <row r="82860" spans="7:7" x14ac:dyDescent="0.2">
      <c r="G82860" s="12"/>
    </row>
    <row r="82861" spans="7:7" x14ac:dyDescent="0.2">
      <c r="G82861" s="12"/>
    </row>
    <row r="82862" spans="7:7" x14ac:dyDescent="0.2">
      <c r="G82862" s="12"/>
    </row>
    <row r="82863" spans="7:7" x14ac:dyDescent="0.2">
      <c r="G82863" s="12"/>
    </row>
    <row r="82864" spans="7:7" x14ac:dyDescent="0.2">
      <c r="G82864" s="12"/>
    </row>
    <row r="82865" spans="7:7" x14ac:dyDescent="0.2">
      <c r="G82865" s="12"/>
    </row>
    <row r="82866" spans="7:7" x14ac:dyDescent="0.2">
      <c r="G82866" s="12"/>
    </row>
    <row r="82867" spans="7:7" x14ac:dyDescent="0.2">
      <c r="G82867" s="12"/>
    </row>
    <row r="82868" spans="7:7" x14ac:dyDescent="0.2">
      <c r="G82868" s="12"/>
    </row>
    <row r="82869" spans="7:7" x14ac:dyDescent="0.2">
      <c r="G82869" s="12"/>
    </row>
    <row r="82870" spans="7:7" x14ac:dyDescent="0.2">
      <c r="G82870" s="12"/>
    </row>
    <row r="82871" spans="7:7" x14ac:dyDescent="0.2">
      <c r="G82871" s="12"/>
    </row>
    <row r="82872" spans="7:7" x14ac:dyDescent="0.2">
      <c r="G82872" s="12"/>
    </row>
    <row r="82873" spans="7:7" x14ac:dyDescent="0.2">
      <c r="G82873" s="12"/>
    </row>
    <row r="82874" spans="7:7" x14ac:dyDescent="0.2">
      <c r="G82874" s="12"/>
    </row>
    <row r="82875" spans="7:7" x14ac:dyDescent="0.2">
      <c r="G82875" s="12"/>
    </row>
    <row r="82876" spans="7:7" x14ac:dyDescent="0.2">
      <c r="G82876" s="12"/>
    </row>
    <row r="82877" spans="7:7" x14ac:dyDescent="0.2">
      <c r="G82877" s="12"/>
    </row>
    <row r="82878" spans="7:7" x14ac:dyDescent="0.2">
      <c r="G82878" s="12"/>
    </row>
    <row r="82879" spans="7:7" x14ac:dyDescent="0.2">
      <c r="G82879" s="12"/>
    </row>
    <row r="82880" spans="7:7" x14ac:dyDescent="0.2">
      <c r="G82880" s="12"/>
    </row>
    <row r="82881" spans="7:7" x14ac:dyDescent="0.2">
      <c r="G82881" s="12"/>
    </row>
    <row r="82882" spans="7:7" x14ac:dyDescent="0.2">
      <c r="G82882" s="12"/>
    </row>
    <row r="82883" spans="7:7" x14ac:dyDescent="0.2">
      <c r="G82883" s="12"/>
    </row>
    <row r="82884" spans="7:7" x14ac:dyDescent="0.2">
      <c r="G82884" s="12"/>
    </row>
    <row r="82885" spans="7:7" x14ac:dyDescent="0.2">
      <c r="G82885" s="12"/>
    </row>
    <row r="82886" spans="7:7" x14ac:dyDescent="0.2">
      <c r="G82886" s="12"/>
    </row>
    <row r="82887" spans="7:7" x14ac:dyDescent="0.2">
      <c r="G82887" s="12"/>
    </row>
    <row r="82888" spans="7:7" x14ac:dyDescent="0.2">
      <c r="G82888" s="12"/>
    </row>
    <row r="82889" spans="7:7" x14ac:dyDescent="0.2">
      <c r="G82889" s="12"/>
    </row>
    <row r="82890" spans="7:7" x14ac:dyDescent="0.2">
      <c r="G82890" s="12"/>
    </row>
    <row r="82891" spans="7:7" x14ac:dyDescent="0.2">
      <c r="G82891" s="12"/>
    </row>
    <row r="82892" spans="7:7" x14ac:dyDescent="0.2">
      <c r="G82892" s="12"/>
    </row>
    <row r="82893" spans="7:7" x14ac:dyDescent="0.2">
      <c r="G82893" s="12"/>
    </row>
    <row r="82894" spans="7:7" x14ac:dyDescent="0.2">
      <c r="G82894" s="12"/>
    </row>
    <row r="82895" spans="7:7" x14ac:dyDescent="0.2">
      <c r="G82895" s="12"/>
    </row>
    <row r="82896" spans="7:7" x14ac:dyDescent="0.2">
      <c r="G82896" s="12"/>
    </row>
    <row r="82897" spans="7:7" x14ac:dyDescent="0.2">
      <c r="G82897" s="12"/>
    </row>
    <row r="82898" spans="7:7" x14ac:dyDescent="0.2">
      <c r="G82898" s="12"/>
    </row>
    <row r="82899" spans="7:7" x14ac:dyDescent="0.2">
      <c r="G82899" s="12"/>
    </row>
    <row r="82900" spans="7:7" x14ac:dyDescent="0.2">
      <c r="G82900" s="12"/>
    </row>
    <row r="82901" spans="7:7" x14ac:dyDescent="0.2">
      <c r="G82901" s="12"/>
    </row>
    <row r="82902" spans="7:7" x14ac:dyDescent="0.2">
      <c r="G82902" s="12"/>
    </row>
    <row r="82903" spans="7:7" x14ac:dyDescent="0.2">
      <c r="G82903" s="12"/>
    </row>
    <row r="82904" spans="7:7" x14ac:dyDescent="0.2">
      <c r="G82904" s="12"/>
    </row>
    <row r="82905" spans="7:7" x14ac:dyDescent="0.2">
      <c r="G82905" s="12"/>
    </row>
    <row r="82906" spans="7:7" x14ac:dyDescent="0.2">
      <c r="G82906" s="12"/>
    </row>
    <row r="82907" spans="7:7" x14ac:dyDescent="0.2">
      <c r="G82907" s="12"/>
    </row>
    <row r="82908" spans="7:7" x14ac:dyDescent="0.2">
      <c r="G82908" s="12"/>
    </row>
    <row r="82909" spans="7:7" x14ac:dyDescent="0.2">
      <c r="G82909" s="12"/>
    </row>
    <row r="82910" spans="7:7" x14ac:dyDescent="0.2">
      <c r="G82910" s="12"/>
    </row>
    <row r="82911" spans="7:7" x14ac:dyDescent="0.2">
      <c r="G82911" s="12"/>
    </row>
    <row r="82912" spans="7:7" x14ac:dyDescent="0.2">
      <c r="G82912" s="12"/>
    </row>
    <row r="82913" spans="7:7" x14ac:dyDescent="0.2">
      <c r="G82913" s="12"/>
    </row>
    <row r="82914" spans="7:7" x14ac:dyDescent="0.2">
      <c r="G82914" s="12"/>
    </row>
    <row r="82915" spans="7:7" x14ac:dyDescent="0.2">
      <c r="G82915" s="12"/>
    </row>
    <row r="82916" spans="7:7" x14ac:dyDescent="0.2">
      <c r="G82916" s="12"/>
    </row>
    <row r="82917" spans="7:7" x14ac:dyDescent="0.2">
      <c r="G82917" s="12"/>
    </row>
    <row r="82918" spans="7:7" x14ac:dyDescent="0.2">
      <c r="G82918" s="12"/>
    </row>
    <row r="82919" spans="7:7" x14ac:dyDescent="0.2">
      <c r="G82919" s="12"/>
    </row>
    <row r="82920" spans="7:7" x14ac:dyDescent="0.2">
      <c r="G82920" s="12"/>
    </row>
    <row r="82921" spans="7:7" x14ac:dyDescent="0.2">
      <c r="G82921" s="12"/>
    </row>
    <row r="82922" spans="7:7" x14ac:dyDescent="0.2">
      <c r="G82922" s="12"/>
    </row>
    <row r="82923" spans="7:7" x14ac:dyDescent="0.2">
      <c r="G82923" s="12"/>
    </row>
    <row r="82924" spans="7:7" x14ac:dyDescent="0.2">
      <c r="G82924" s="12"/>
    </row>
    <row r="82925" spans="7:7" x14ac:dyDescent="0.2">
      <c r="G82925" s="12"/>
    </row>
    <row r="82926" spans="7:7" x14ac:dyDescent="0.2">
      <c r="G82926" s="12"/>
    </row>
    <row r="82927" spans="7:7" x14ac:dyDescent="0.2">
      <c r="G82927" s="12"/>
    </row>
    <row r="82928" spans="7:7" x14ac:dyDescent="0.2">
      <c r="G82928" s="12"/>
    </row>
    <row r="82929" spans="7:7" x14ac:dyDescent="0.2">
      <c r="G82929" s="12"/>
    </row>
    <row r="82930" spans="7:7" x14ac:dyDescent="0.2">
      <c r="G82930" s="12"/>
    </row>
    <row r="82931" spans="7:7" x14ac:dyDescent="0.2">
      <c r="G82931" s="12"/>
    </row>
    <row r="82932" spans="7:7" x14ac:dyDescent="0.2">
      <c r="G82932" s="12"/>
    </row>
    <row r="82933" spans="7:7" x14ac:dyDescent="0.2">
      <c r="G82933" s="12"/>
    </row>
    <row r="82934" spans="7:7" x14ac:dyDescent="0.2">
      <c r="G82934" s="12"/>
    </row>
    <row r="82935" spans="7:7" x14ac:dyDescent="0.2">
      <c r="G82935" s="12"/>
    </row>
    <row r="82936" spans="7:7" x14ac:dyDescent="0.2">
      <c r="G82936" s="12"/>
    </row>
    <row r="82937" spans="7:7" x14ac:dyDescent="0.2">
      <c r="G82937" s="12"/>
    </row>
    <row r="82938" spans="7:7" x14ac:dyDescent="0.2">
      <c r="G82938" s="12"/>
    </row>
    <row r="82939" spans="7:7" x14ac:dyDescent="0.2">
      <c r="G82939" s="12"/>
    </row>
    <row r="82940" spans="7:7" x14ac:dyDescent="0.2">
      <c r="G82940" s="12"/>
    </row>
    <row r="82941" spans="7:7" x14ac:dyDescent="0.2">
      <c r="G82941" s="12"/>
    </row>
    <row r="82942" spans="7:7" x14ac:dyDescent="0.2">
      <c r="G82942" s="12"/>
    </row>
    <row r="82943" spans="7:7" x14ac:dyDescent="0.2">
      <c r="G82943" s="12"/>
    </row>
    <row r="82944" spans="7:7" x14ac:dyDescent="0.2">
      <c r="G82944" s="12"/>
    </row>
    <row r="82945" spans="7:7" x14ac:dyDescent="0.2">
      <c r="G82945" s="12"/>
    </row>
    <row r="82946" spans="7:7" x14ac:dyDescent="0.2">
      <c r="G82946" s="12"/>
    </row>
    <row r="82947" spans="7:7" x14ac:dyDescent="0.2">
      <c r="G82947" s="12"/>
    </row>
    <row r="82948" spans="7:7" x14ac:dyDescent="0.2">
      <c r="G82948" s="12"/>
    </row>
    <row r="82949" spans="7:7" x14ac:dyDescent="0.2">
      <c r="G82949" s="12"/>
    </row>
    <row r="82950" spans="7:7" x14ac:dyDescent="0.2">
      <c r="G82950" s="12"/>
    </row>
    <row r="82951" spans="7:7" x14ac:dyDescent="0.2">
      <c r="G82951" s="12"/>
    </row>
    <row r="82952" spans="7:7" x14ac:dyDescent="0.2">
      <c r="G82952" s="12"/>
    </row>
    <row r="82953" spans="7:7" x14ac:dyDescent="0.2">
      <c r="G82953" s="12"/>
    </row>
    <row r="82954" spans="7:7" x14ac:dyDescent="0.2">
      <c r="G82954" s="12"/>
    </row>
    <row r="82955" spans="7:7" x14ac:dyDescent="0.2">
      <c r="G82955" s="12"/>
    </row>
    <row r="82956" spans="7:7" x14ac:dyDescent="0.2">
      <c r="G82956" s="12"/>
    </row>
    <row r="82957" spans="7:7" x14ac:dyDescent="0.2">
      <c r="G82957" s="12"/>
    </row>
    <row r="82958" spans="7:7" x14ac:dyDescent="0.2">
      <c r="G82958" s="12"/>
    </row>
    <row r="82959" spans="7:7" x14ac:dyDescent="0.2">
      <c r="G82959" s="12"/>
    </row>
    <row r="82960" spans="7:7" x14ac:dyDescent="0.2">
      <c r="G82960" s="12"/>
    </row>
    <row r="82961" spans="7:7" x14ac:dyDescent="0.2">
      <c r="G82961" s="12"/>
    </row>
    <row r="82962" spans="7:7" x14ac:dyDescent="0.2">
      <c r="G82962" s="12"/>
    </row>
    <row r="82963" spans="7:7" x14ac:dyDescent="0.2">
      <c r="G82963" s="12"/>
    </row>
    <row r="82964" spans="7:7" x14ac:dyDescent="0.2">
      <c r="G82964" s="12"/>
    </row>
    <row r="82965" spans="7:7" x14ac:dyDescent="0.2">
      <c r="G82965" s="12"/>
    </row>
    <row r="82966" spans="7:7" x14ac:dyDescent="0.2">
      <c r="G82966" s="12"/>
    </row>
    <row r="82967" spans="7:7" x14ac:dyDescent="0.2">
      <c r="G82967" s="12"/>
    </row>
    <row r="82968" spans="7:7" x14ac:dyDescent="0.2">
      <c r="G82968" s="12"/>
    </row>
    <row r="82969" spans="7:7" x14ac:dyDescent="0.2">
      <c r="G82969" s="12"/>
    </row>
    <row r="82970" spans="7:7" x14ac:dyDescent="0.2">
      <c r="G82970" s="12"/>
    </row>
    <row r="82971" spans="7:7" x14ac:dyDescent="0.2">
      <c r="G82971" s="12"/>
    </row>
    <row r="82972" spans="7:7" x14ac:dyDescent="0.2">
      <c r="G82972" s="12"/>
    </row>
    <row r="82973" spans="7:7" x14ac:dyDescent="0.2">
      <c r="G82973" s="12"/>
    </row>
    <row r="82974" spans="7:7" x14ac:dyDescent="0.2">
      <c r="G82974" s="12"/>
    </row>
    <row r="82975" spans="7:7" x14ac:dyDescent="0.2">
      <c r="G82975" s="12"/>
    </row>
    <row r="82976" spans="7:7" x14ac:dyDescent="0.2">
      <c r="G82976" s="12"/>
    </row>
    <row r="82977" spans="7:7" x14ac:dyDescent="0.2">
      <c r="G82977" s="12"/>
    </row>
    <row r="82978" spans="7:7" x14ac:dyDescent="0.2">
      <c r="G82978" s="12"/>
    </row>
    <row r="82979" spans="7:7" x14ac:dyDescent="0.2">
      <c r="G82979" s="12"/>
    </row>
    <row r="82980" spans="7:7" x14ac:dyDescent="0.2">
      <c r="G82980" s="12"/>
    </row>
    <row r="82981" spans="7:7" x14ac:dyDescent="0.2">
      <c r="G82981" s="12"/>
    </row>
    <row r="82982" spans="7:7" x14ac:dyDescent="0.2">
      <c r="G82982" s="12"/>
    </row>
    <row r="82983" spans="7:7" x14ac:dyDescent="0.2">
      <c r="G82983" s="12"/>
    </row>
    <row r="82984" spans="7:7" x14ac:dyDescent="0.2">
      <c r="G82984" s="12"/>
    </row>
    <row r="82985" spans="7:7" x14ac:dyDescent="0.2">
      <c r="G82985" s="12"/>
    </row>
    <row r="82986" spans="7:7" x14ac:dyDescent="0.2">
      <c r="G82986" s="12"/>
    </row>
    <row r="82987" spans="7:7" x14ac:dyDescent="0.2">
      <c r="G82987" s="12"/>
    </row>
    <row r="82988" spans="7:7" x14ac:dyDescent="0.2">
      <c r="G82988" s="12"/>
    </row>
    <row r="82989" spans="7:7" x14ac:dyDescent="0.2">
      <c r="G82989" s="12"/>
    </row>
    <row r="82990" spans="7:7" x14ac:dyDescent="0.2">
      <c r="G82990" s="12"/>
    </row>
    <row r="82991" spans="7:7" x14ac:dyDescent="0.2">
      <c r="G82991" s="12"/>
    </row>
    <row r="82992" spans="7:7" x14ac:dyDescent="0.2">
      <c r="G82992" s="12"/>
    </row>
    <row r="82993" spans="7:7" x14ac:dyDescent="0.2">
      <c r="G82993" s="12"/>
    </row>
    <row r="82994" spans="7:7" x14ac:dyDescent="0.2">
      <c r="G82994" s="12"/>
    </row>
    <row r="82995" spans="7:7" x14ac:dyDescent="0.2">
      <c r="G82995" s="12"/>
    </row>
    <row r="82996" spans="7:7" x14ac:dyDescent="0.2">
      <c r="G82996" s="12"/>
    </row>
    <row r="82997" spans="7:7" x14ac:dyDescent="0.2">
      <c r="G82997" s="12"/>
    </row>
    <row r="82998" spans="7:7" x14ac:dyDescent="0.2">
      <c r="G82998" s="12"/>
    </row>
    <row r="82999" spans="7:7" x14ac:dyDescent="0.2">
      <c r="G82999" s="12"/>
    </row>
    <row r="83000" spans="7:7" x14ac:dyDescent="0.2">
      <c r="G83000" s="12"/>
    </row>
    <row r="83001" spans="7:7" x14ac:dyDescent="0.2">
      <c r="G83001" s="12"/>
    </row>
    <row r="83002" spans="7:7" x14ac:dyDescent="0.2">
      <c r="G83002" s="12"/>
    </row>
    <row r="83003" spans="7:7" x14ac:dyDescent="0.2">
      <c r="G83003" s="12"/>
    </row>
    <row r="83004" spans="7:7" x14ac:dyDescent="0.2">
      <c r="G83004" s="12"/>
    </row>
    <row r="83005" spans="7:7" x14ac:dyDescent="0.2">
      <c r="G83005" s="12"/>
    </row>
    <row r="83006" spans="7:7" x14ac:dyDescent="0.2">
      <c r="G83006" s="12"/>
    </row>
    <row r="83007" spans="7:7" x14ac:dyDescent="0.2">
      <c r="G83007" s="12"/>
    </row>
    <row r="83008" spans="7:7" x14ac:dyDescent="0.2">
      <c r="G83008" s="12"/>
    </row>
    <row r="83009" spans="7:7" x14ac:dyDescent="0.2">
      <c r="G83009" s="12"/>
    </row>
    <row r="83010" spans="7:7" x14ac:dyDescent="0.2">
      <c r="G83010" s="12"/>
    </row>
    <row r="83011" spans="7:7" x14ac:dyDescent="0.2">
      <c r="G83011" s="12"/>
    </row>
    <row r="83012" spans="7:7" x14ac:dyDescent="0.2">
      <c r="G83012" s="12"/>
    </row>
    <row r="83013" spans="7:7" x14ac:dyDescent="0.2">
      <c r="G83013" s="12"/>
    </row>
    <row r="83014" spans="7:7" x14ac:dyDescent="0.2">
      <c r="G83014" s="12"/>
    </row>
    <row r="83015" spans="7:7" x14ac:dyDescent="0.2">
      <c r="G83015" s="12"/>
    </row>
    <row r="83016" spans="7:7" x14ac:dyDescent="0.2">
      <c r="G83016" s="12"/>
    </row>
    <row r="83017" spans="7:7" x14ac:dyDescent="0.2">
      <c r="G83017" s="12"/>
    </row>
    <row r="83018" spans="7:7" x14ac:dyDescent="0.2">
      <c r="G83018" s="12"/>
    </row>
    <row r="83019" spans="7:7" x14ac:dyDescent="0.2">
      <c r="G83019" s="12"/>
    </row>
    <row r="83020" spans="7:7" x14ac:dyDescent="0.2">
      <c r="G83020" s="12"/>
    </row>
    <row r="83021" spans="7:7" x14ac:dyDescent="0.2">
      <c r="G83021" s="12"/>
    </row>
    <row r="83022" spans="7:7" x14ac:dyDescent="0.2">
      <c r="G83022" s="12"/>
    </row>
    <row r="83023" spans="7:7" x14ac:dyDescent="0.2">
      <c r="G83023" s="12"/>
    </row>
    <row r="83024" spans="7:7" x14ac:dyDescent="0.2">
      <c r="G83024" s="12"/>
    </row>
    <row r="83025" spans="7:7" x14ac:dyDescent="0.2">
      <c r="G83025" s="12"/>
    </row>
    <row r="83026" spans="7:7" x14ac:dyDescent="0.2">
      <c r="G83026" s="12"/>
    </row>
    <row r="83027" spans="7:7" x14ac:dyDescent="0.2">
      <c r="G83027" s="12"/>
    </row>
    <row r="83028" spans="7:7" x14ac:dyDescent="0.2">
      <c r="G83028" s="12"/>
    </row>
    <row r="83029" spans="7:7" x14ac:dyDescent="0.2">
      <c r="G83029" s="12"/>
    </row>
    <row r="83030" spans="7:7" x14ac:dyDescent="0.2">
      <c r="G83030" s="12"/>
    </row>
    <row r="83031" spans="7:7" x14ac:dyDescent="0.2">
      <c r="G83031" s="12"/>
    </row>
    <row r="83032" spans="7:7" x14ac:dyDescent="0.2">
      <c r="G83032" s="12"/>
    </row>
    <row r="83033" spans="7:7" x14ac:dyDescent="0.2">
      <c r="G83033" s="12"/>
    </row>
    <row r="83034" spans="7:7" x14ac:dyDescent="0.2">
      <c r="G83034" s="12"/>
    </row>
    <row r="83035" spans="7:7" x14ac:dyDescent="0.2">
      <c r="G83035" s="12"/>
    </row>
    <row r="83036" spans="7:7" x14ac:dyDescent="0.2">
      <c r="G83036" s="12"/>
    </row>
    <row r="83037" spans="7:7" x14ac:dyDescent="0.2">
      <c r="G83037" s="12"/>
    </row>
    <row r="83038" spans="7:7" x14ac:dyDescent="0.2">
      <c r="G83038" s="12"/>
    </row>
    <row r="83039" spans="7:7" x14ac:dyDescent="0.2">
      <c r="G83039" s="12"/>
    </row>
    <row r="83040" spans="7:7" x14ac:dyDescent="0.2">
      <c r="G83040" s="12"/>
    </row>
    <row r="83041" spans="7:7" x14ac:dyDescent="0.2">
      <c r="G83041" s="12"/>
    </row>
    <row r="83042" spans="7:7" x14ac:dyDescent="0.2">
      <c r="G83042" s="12"/>
    </row>
    <row r="83043" spans="7:7" x14ac:dyDescent="0.2">
      <c r="G83043" s="12"/>
    </row>
    <row r="83044" spans="7:7" x14ac:dyDescent="0.2">
      <c r="G83044" s="12"/>
    </row>
    <row r="83045" spans="7:7" x14ac:dyDescent="0.2">
      <c r="G83045" s="12"/>
    </row>
    <row r="83046" spans="7:7" x14ac:dyDescent="0.2">
      <c r="G83046" s="12"/>
    </row>
    <row r="83047" spans="7:7" x14ac:dyDescent="0.2">
      <c r="G83047" s="12"/>
    </row>
    <row r="83048" spans="7:7" x14ac:dyDescent="0.2">
      <c r="G83048" s="12"/>
    </row>
    <row r="83049" spans="7:7" x14ac:dyDescent="0.2">
      <c r="G83049" s="12"/>
    </row>
    <row r="83050" spans="7:7" x14ac:dyDescent="0.2">
      <c r="G83050" s="12"/>
    </row>
    <row r="83051" spans="7:7" x14ac:dyDescent="0.2">
      <c r="G83051" s="12"/>
    </row>
    <row r="83052" spans="7:7" x14ac:dyDescent="0.2">
      <c r="G83052" s="12"/>
    </row>
    <row r="83053" spans="7:7" x14ac:dyDescent="0.2">
      <c r="G83053" s="12"/>
    </row>
    <row r="83054" spans="7:7" x14ac:dyDescent="0.2">
      <c r="G83054" s="12"/>
    </row>
    <row r="83055" spans="7:7" x14ac:dyDescent="0.2">
      <c r="G83055" s="12"/>
    </row>
    <row r="83056" spans="7:7" x14ac:dyDescent="0.2">
      <c r="G83056" s="12"/>
    </row>
    <row r="83057" spans="7:7" x14ac:dyDescent="0.2">
      <c r="G83057" s="12"/>
    </row>
    <row r="83058" spans="7:7" x14ac:dyDescent="0.2">
      <c r="G83058" s="12"/>
    </row>
    <row r="83059" spans="7:7" x14ac:dyDescent="0.2">
      <c r="G83059" s="12"/>
    </row>
    <row r="83060" spans="7:7" x14ac:dyDescent="0.2">
      <c r="G83060" s="12"/>
    </row>
    <row r="83061" spans="7:7" x14ac:dyDescent="0.2">
      <c r="G83061" s="12"/>
    </row>
    <row r="83062" spans="7:7" x14ac:dyDescent="0.2">
      <c r="G83062" s="12"/>
    </row>
    <row r="83063" spans="7:7" x14ac:dyDescent="0.2">
      <c r="G83063" s="12"/>
    </row>
    <row r="83064" spans="7:7" x14ac:dyDescent="0.2">
      <c r="G83064" s="12"/>
    </row>
    <row r="83065" spans="7:7" x14ac:dyDescent="0.2">
      <c r="G83065" s="12"/>
    </row>
    <row r="83066" spans="7:7" x14ac:dyDescent="0.2">
      <c r="G83066" s="12"/>
    </row>
    <row r="83067" spans="7:7" x14ac:dyDescent="0.2">
      <c r="G83067" s="12"/>
    </row>
    <row r="83068" spans="7:7" x14ac:dyDescent="0.2">
      <c r="G83068" s="12"/>
    </row>
    <row r="83069" spans="7:7" x14ac:dyDescent="0.2">
      <c r="G83069" s="12"/>
    </row>
    <row r="83070" spans="7:7" x14ac:dyDescent="0.2">
      <c r="G83070" s="12"/>
    </row>
    <row r="83071" spans="7:7" x14ac:dyDescent="0.2">
      <c r="G83071" s="12"/>
    </row>
    <row r="83072" spans="7:7" x14ac:dyDescent="0.2">
      <c r="G83072" s="12"/>
    </row>
    <row r="83073" spans="7:7" x14ac:dyDescent="0.2">
      <c r="G83073" s="12"/>
    </row>
    <row r="83074" spans="7:7" x14ac:dyDescent="0.2">
      <c r="G83074" s="12"/>
    </row>
    <row r="83075" spans="7:7" x14ac:dyDescent="0.2">
      <c r="G83075" s="12"/>
    </row>
    <row r="83076" spans="7:7" x14ac:dyDescent="0.2">
      <c r="G83076" s="12"/>
    </row>
    <row r="83077" spans="7:7" x14ac:dyDescent="0.2">
      <c r="G83077" s="12"/>
    </row>
    <row r="83078" spans="7:7" x14ac:dyDescent="0.2">
      <c r="G83078" s="12"/>
    </row>
    <row r="83079" spans="7:7" x14ac:dyDescent="0.2">
      <c r="G83079" s="12"/>
    </row>
    <row r="83080" spans="7:7" x14ac:dyDescent="0.2">
      <c r="G83080" s="12"/>
    </row>
    <row r="83081" spans="7:7" x14ac:dyDescent="0.2">
      <c r="G83081" s="12"/>
    </row>
    <row r="83082" spans="7:7" x14ac:dyDescent="0.2">
      <c r="G83082" s="12"/>
    </row>
    <row r="83083" spans="7:7" x14ac:dyDescent="0.2">
      <c r="G83083" s="12"/>
    </row>
    <row r="83084" spans="7:7" x14ac:dyDescent="0.2">
      <c r="G83084" s="12"/>
    </row>
    <row r="83085" spans="7:7" x14ac:dyDescent="0.2">
      <c r="G83085" s="12"/>
    </row>
    <row r="83086" spans="7:7" x14ac:dyDescent="0.2">
      <c r="G83086" s="12"/>
    </row>
    <row r="83087" spans="7:7" x14ac:dyDescent="0.2">
      <c r="G83087" s="12"/>
    </row>
    <row r="83088" spans="7:7" x14ac:dyDescent="0.2">
      <c r="G83088" s="12"/>
    </row>
    <row r="83089" spans="7:7" x14ac:dyDescent="0.2">
      <c r="G83089" s="12"/>
    </row>
    <row r="83090" spans="7:7" x14ac:dyDescent="0.2">
      <c r="G83090" s="12"/>
    </row>
    <row r="83091" spans="7:7" x14ac:dyDescent="0.2">
      <c r="G83091" s="12"/>
    </row>
    <row r="83092" spans="7:7" x14ac:dyDescent="0.2">
      <c r="G83092" s="12"/>
    </row>
    <row r="83093" spans="7:7" x14ac:dyDescent="0.2">
      <c r="G83093" s="12"/>
    </row>
    <row r="83094" spans="7:7" x14ac:dyDescent="0.2">
      <c r="G83094" s="12"/>
    </row>
    <row r="83095" spans="7:7" x14ac:dyDescent="0.2">
      <c r="G83095" s="12"/>
    </row>
    <row r="83096" spans="7:7" x14ac:dyDescent="0.2">
      <c r="G83096" s="12"/>
    </row>
    <row r="83097" spans="7:7" x14ac:dyDescent="0.2">
      <c r="G83097" s="12"/>
    </row>
    <row r="83098" spans="7:7" x14ac:dyDescent="0.2">
      <c r="G83098" s="12"/>
    </row>
    <row r="83099" spans="7:7" x14ac:dyDescent="0.2">
      <c r="G83099" s="12"/>
    </row>
    <row r="83100" spans="7:7" x14ac:dyDescent="0.2">
      <c r="G83100" s="12"/>
    </row>
    <row r="83101" spans="7:7" x14ac:dyDescent="0.2">
      <c r="G83101" s="12"/>
    </row>
    <row r="83102" spans="7:7" x14ac:dyDescent="0.2">
      <c r="G83102" s="12"/>
    </row>
    <row r="83103" spans="7:7" x14ac:dyDescent="0.2">
      <c r="G83103" s="12"/>
    </row>
    <row r="83104" spans="7:7" x14ac:dyDescent="0.2">
      <c r="G83104" s="12"/>
    </row>
    <row r="83105" spans="7:7" x14ac:dyDescent="0.2">
      <c r="G83105" s="12"/>
    </row>
    <row r="83106" spans="7:7" x14ac:dyDescent="0.2">
      <c r="G83106" s="12"/>
    </row>
    <row r="83107" spans="7:7" x14ac:dyDescent="0.2">
      <c r="G83107" s="12"/>
    </row>
    <row r="83108" spans="7:7" x14ac:dyDescent="0.2">
      <c r="G83108" s="12"/>
    </row>
    <row r="83109" spans="7:7" x14ac:dyDescent="0.2">
      <c r="G83109" s="12"/>
    </row>
    <row r="83110" spans="7:7" x14ac:dyDescent="0.2">
      <c r="G83110" s="12"/>
    </row>
    <row r="83111" spans="7:7" x14ac:dyDescent="0.2">
      <c r="G83111" s="12"/>
    </row>
    <row r="83112" spans="7:7" x14ac:dyDescent="0.2">
      <c r="G83112" s="12"/>
    </row>
    <row r="83113" spans="7:7" x14ac:dyDescent="0.2">
      <c r="G83113" s="12"/>
    </row>
    <row r="83114" spans="7:7" x14ac:dyDescent="0.2">
      <c r="G83114" s="12"/>
    </row>
    <row r="83115" spans="7:7" x14ac:dyDescent="0.2">
      <c r="G83115" s="12"/>
    </row>
    <row r="83116" spans="7:7" x14ac:dyDescent="0.2">
      <c r="G83116" s="12"/>
    </row>
    <row r="83117" spans="7:7" x14ac:dyDescent="0.2">
      <c r="G83117" s="12"/>
    </row>
    <row r="83118" spans="7:7" x14ac:dyDescent="0.2">
      <c r="G83118" s="12"/>
    </row>
    <row r="83119" spans="7:7" x14ac:dyDescent="0.2">
      <c r="G83119" s="12"/>
    </row>
    <row r="83120" spans="7:7" x14ac:dyDescent="0.2">
      <c r="G83120" s="12"/>
    </row>
    <row r="83121" spans="7:7" x14ac:dyDescent="0.2">
      <c r="G83121" s="12"/>
    </row>
    <row r="83122" spans="7:7" x14ac:dyDescent="0.2">
      <c r="G83122" s="12"/>
    </row>
    <row r="83123" spans="7:7" x14ac:dyDescent="0.2">
      <c r="G83123" s="12"/>
    </row>
    <row r="83124" spans="7:7" x14ac:dyDescent="0.2">
      <c r="G83124" s="12"/>
    </row>
    <row r="83125" spans="7:7" x14ac:dyDescent="0.2">
      <c r="G83125" s="12"/>
    </row>
    <row r="83126" spans="7:7" x14ac:dyDescent="0.2">
      <c r="G83126" s="12"/>
    </row>
    <row r="83127" spans="7:7" x14ac:dyDescent="0.2">
      <c r="G83127" s="12"/>
    </row>
    <row r="83128" spans="7:7" x14ac:dyDescent="0.2">
      <c r="G83128" s="12"/>
    </row>
    <row r="83129" spans="7:7" x14ac:dyDescent="0.2">
      <c r="G83129" s="12"/>
    </row>
    <row r="83130" spans="7:7" x14ac:dyDescent="0.2">
      <c r="G83130" s="12"/>
    </row>
    <row r="83131" spans="7:7" x14ac:dyDescent="0.2">
      <c r="G83131" s="12"/>
    </row>
    <row r="83132" spans="7:7" x14ac:dyDescent="0.2">
      <c r="G83132" s="12"/>
    </row>
    <row r="83133" spans="7:7" x14ac:dyDescent="0.2">
      <c r="G83133" s="12"/>
    </row>
    <row r="83134" spans="7:7" x14ac:dyDescent="0.2">
      <c r="G83134" s="12"/>
    </row>
    <row r="83135" spans="7:7" x14ac:dyDescent="0.2">
      <c r="G83135" s="12"/>
    </row>
    <row r="83136" spans="7:7" x14ac:dyDescent="0.2">
      <c r="G83136" s="12"/>
    </row>
    <row r="83137" spans="7:7" x14ac:dyDescent="0.2">
      <c r="G83137" s="12"/>
    </row>
    <row r="83138" spans="7:7" x14ac:dyDescent="0.2">
      <c r="G83138" s="12"/>
    </row>
    <row r="83139" spans="7:7" x14ac:dyDescent="0.2">
      <c r="G83139" s="12"/>
    </row>
    <row r="83140" spans="7:7" x14ac:dyDescent="0.2">
      <c r="G83140" s="12"/>
    </row>
    <row r="83141" spans="7:7" x14ac:dyDescent="0.2">
      <c r="G83141" s="12"/>
    </row>
    <row r="83142" spans="7:7" x14ac:dyDescent="0.2">
      <c r="G83142" s="12"/>
    </row>
    <row r="83143" spans="7:7" x14ac:dyDescent="0.2">
      <c r="G83143" s="12"/>
    </row>
    <row r="83144" spans="7:7" x14ac:dyDescent="0.2">
      <c r="G83144" s="12"/>
    </row>
    <row r="83145" spans="7:7" x14ac:dyDescent="0.2">
      <c r="G83145" s="12"/>
    </row>
    <row r="83146" spans="7:7" x14ac:dyDescent="0.2">
      <c r="G83146" s="12"/>
    </row>
    <row r="83147" spans="7:7" x14ac:dyDescent="0.2">
      <c r="G83147" s="12"/>
    </row>
    <row r="83148" spans="7:7" x14ac:dyDescent="0.2">
      <c r="G83148" s="12"/>
    </row>
    <row r="83149" spans="7:7" x14ac:dyDescent="0.2">
      <c r="G83149" s="12"/>
    </row>
    <row r="83150" spans="7:7" x14ac:dyDescent="0.2">
      <c r="G83150" s="12"/>
    </row>
    <row r="83151" spans="7:7" x14ac:dyDescent="0.2">
      <c r="G83151" s="12"/>
    </row>
    <row r="83152" spans="7:7" x14ac:dyDescent="0.2">
      <c r="G83152" s="12"/>
    </row>
    <row r="83153" spans="7:7" x14ac:dyDescent="0.2">
      <c r="G83153" s="12"/>
    </row>
    <row r="83154" spans="7:7" x14ac:dyDescent="0.2">
      <c r="G83154" s="12"/>
    </row>
    <row r="83155" spans="7:7" x14ac:dyDescent="0.2">
      <c r="G83155" s="12"/>
    </row>
    <row r="83156" spans="7:7" x14ac:dyDescent="0.2">
      <c r="G83156" s="12"/>
    </row>
    <row r="83157" spans="7:7" x14ac:dyDescent="0.2">
      <c r="G83157" s="12"/>
    </row>
    <row r="83158" spans="7:7" x14ac:dyDescent="0.2">
      <c r="G83158" s="12"/>
    </row>
    <row r="83159" spans="7:7" x14ac:dyDescent="0.2">
      <c r="G83159" s="12"/>
    </row>
    <row r="83160" spans="7:7" x14ac:dyDescent="0.2">
      <c r="G83160" s="12"/>
    </row>
    <row r="83161" spans="7:7" x14ac:dyDescent="0.2">
      <c r="G83161" s="12"/>
    </row>
    <row r="83162" spans="7:7" x14ac:dyDescent="0.2">
      <c r="G83162" s="12"/>
    </row>
    <row r="83163" spans="7:7" x14ac:dyDescent="0.2">
      <c r="G83163" s="12"/>
    </row>
    <row r="83164" spans="7:7" x14ac:dyDescent="0.2">
      <c r="G83164" s="12"/>
    </row>
    <row r="83165" spans="7:7" x14ac:dyDescent="0.2">
      <c r="G83165" s="12"/>
    </row>
    <row r="83166" spans="7:7" x14ac:dyDescent="0.2">
      <c r="G83166" s="12"/>
    </row>
    <row r="83167" spans="7:7" x14ac:dyDescent="0.2">
      <c r="G83167" s="12"/>
    </row>
    <row r="83168" spans="7:7" x14ac:dyDescent="0.2">
      <c r="G83168" s="12"/>
    </row>
    <row r="83169" spans="7:7" x14ac:dyDescent="0.2">
      <c r="G83169" s="12"/>
    </row>
    <row r="83170" spans="7:7" x14ac:dyDescent="0.2">
      <c r="G83170" s="12"/>
    </row>
    <row r="83171" spans="7:7" x14ac:dyDescent="0.2">
      <c r="G83171" s="12"/>
    </row>
    <row r="83172" spans="7:7" x14ac:dyDescent="0.2">
      <c r="G83172" s="12"/>
    </row>
    <row r="83173" spans="7:7" x14ac:dyDescent="0.2">
      <c r="G83173" s="12"/>
    </row>
    <row r="83174" spans="7:7" x14ac:dyDescent="0.2">
      <c r="G83174" s="12"/>
    </row>
    <row r="83175" spans="7:7" x14ac:dyDescent="0.2">
      <c r="G83175" s="12"/>
    </row>
    <row r="83176" spans="7:7" x14ac:dyDescent="0.2">
      <c r="G83176" s="12"/>
    </row>
    <row r="83177" spans="7:7" x14ac:dyDescent="0.2">
      <c r="G83177" s="12"/>
    </row>
    <row r="83178" spans="7:7" x14ac:dyDescent="0.2">
      <c r="G83178" s="12"/>
    </row>
    <row r="83179" spans="7:7" x14ac:dyDescent="0.2">
      <c r="G83179" s="12"/>
    </row>
    <row r="83180" spans="7:7" x14ac:dyDescent="0.2">
      <c r="G83180" s="12"/>
    </row>
    <row r="83181" spans="7:7" x14ac:dyDescent="0.2">
      <c r="G83181" s="12"/>
    </row>
    <row r="83182" spans="7:7" x14ac:dyDescent="0.2">
      <c r="G83182" s="12"/>
    </row>
    <row r="83183" spans="7:7" x14ac:dyDescent="0.2">
      <c r="G83183" s="12"/>
    </row>
    <row r="83184" spans="7:7" x14ac:dyDescent="0.2">
      <c r="G83184" s="12"/>
    </row>
    <row r="83185" spans="7:7" x14ac:dyDescent="0.2">
      <c r="G83185" s="12"/>
    </row>
    <row r="83186" spans="7:7" x14ac:dyDescent="0.2">
      <c r="G83186" s="12"/>
    </row>
    <row r="83187" spans="7:7" x14ac:dyDescent="0.2">
      <c r="G83187" s="12"/>
    </row>
    <row r="83188" spans="7:7" x14ac:dyDescent="0.2">
      <c r="G83188" s="12"/>
    </row>
    <row r="83189" spans="7:7" x14ac:dyDescent="0.2">
      <c r="G83189" s="12"/>
    </row>
    <row r="83190" spans="7:7" x14ac:dyDescent="0.2">
      <c r="G83190" s="12"/>
    </row>
    <row r="83191" spans="7:7" x14ac:dyDescent="0.2">
      <c r="G83191" s="12"/>
    </row>
    <row r="83192" spans="7:7" x14ac:dyDescent="0.2">
      <c r="G83192" s="12"/>
    </row>
    <row r="83193" spans="7:7" x14ac:dyDescent="0.2">
      <c r="G83193" s="12"/>
    </row>
    <row r="83194" spans="7:7" x14ac:dyDescent="0.2">
      <c r="G83194" s="12"/>
    </row>
    <row r="83195" spans="7:7" x14ac:dyDescent="0.2">
      <c r="G83195" s="12"/>
    </row>
    <row r="83196" spans="7:7" x14ac:dyDescent="0.2">
      <c r="G83196" s="12"/>
    </row>
    <row r="83197" spans="7:7" x14ac:dyDescent="0.2">
      <c r="G83197" s="12"/>
    </row>
    <row r="83198" spans="7:7" x14ac:dyDescent="0.2">
      <c r="G83198" s="12"/>
    </row>
    <row r="83199" spans="7:7" x14ac:dyDescent="0.2">
      <c r="G83199" s="12"/>
    </row>
    <row r="83200" spans="7:7" x14ac:dyDescent="0.2">
      <c r="G83200" s="12"/>
    </row>
    <row r="83201" spans="7:7" x14ac:dyDescent="0.2">
      <c r="G83201" s="12"/>
    </row>
    <row r="83202" spans="7:7" x14ac:dyDescent="0.2">
      <c r="G83202" s="12"/>
    </row>
    <row r="83203" spans="7:7" x14ac:dyDescent="0.2">
      <c r="G83203" s="12"/>
    </row>
    <row r="83204" spans="7:7" x14ac:dyDescent="0.2">
      <c r="G83204" s="12"/>
    </row>
    <row r="83205" spans="7:7" x14ac:dyDescent="0.2">
      <c r="G83205" s="12"/>
    </row>
    <row r="83206" spans="7:7" x14ac:dyDescent="0.2">
      <c r="G83206" s="12"/>
    </row>
    <row r="83207" spans="7:7" x14ac:dyDescent="0.2">
      <c r="G83207" s="12"/>
    </row>
    <row r="83208" spans="7:7" x14ac:dyDescent="0.2">
      <c r="G83208" s="12"/>
    </row>
    <row r="83209" spans="7:7" x14ac:dyDescent="0.2">
      <c r="G83209" s="12"/>
    </row>
    <row r="83210" spans="7:7" x14ac:dyDescent="0.2">
      <c r="G83210" s="12"/>
    </row>
    <row r="83211" spans="7:7" x14ac:dyDescent="0.2">
      <c r="G83211" s="12"/>
    </row>
    <row r="83212" spans="7:7" x14ac:dyDescent="0.2">
      <c r="G83212" s="12"/>
    </row>
    <row r="83213" spans="7:7" x14ac:dyDescent="0.2">
      <c r="G83213" s="12"/>
    </row>
    <row r="83214" spans="7:7" x14ac:dyDescent="0.2">
      <c r="G83214" s="12"/>
    </row>
    <row r="83215" spans="7:7" x14ac:dyDescent="0.2">
      <c r="G83215" s="12"/>
    </row>
    <row r="83216" spans="7:7" x14ac:dyDescent="0.2">
      <c r="G83216" s="12"/>
    </row>
    <row r="83217" spans="7:7" x14ac:dyDescent="0.2">
      <c r="G83217" s="12"/>
    </row>
    <row r="83218" spans="7:7" x14ac:dyDescent="0.2">
      <c r="G83218" s="12"/>
    </row>
    <row r="83219" spans="7:7" x14ac:dyDescent="0.2">
      <c r="G83219" s="12"/>
    </row>
    <row r="83220" spans="7:7" x14ac:dyDescent="0.2">
      <c r="G83220" s="12"/>
    </row>
    <row r="83221" spans="7:7" x14ac:dyDescent="0.2">
      <c r="G83221" s="12"/>
    </row>
    <row r="83222" spans="7:7" x14ac:dyDescent="0.2">
      <c r="G83222" s="12"/>
    </row>
    <row r="83223" spans="7:7" x14ac:dyDescent="0.2">
      <c r="G83223" s="12"/>
    </row>
    <row r="83224" spans="7:7" x14ac:dyDescent="0.2">
      <c r="G83224" s="12"/>
    </row>
    <row r="83225" spans="7:7" x14ac:dyDescent="0.2">
      <c r="G83225" s="12"/>
    </row>
    <row r="83226" spans="7:7" x14ac:dyDescent="0.2">
      <c r="G83226" s="12"/>
    </row>
    <row r="83227" spans="7:7" x14ac:dyDescent="0.2">
      <c r="G83227" s="12"/>
    </row>
    <row r="83228" spans="7:7" x14ac:dyDescent="0.2">
      <c r="G83228" s="12"/>
    </row>
    <row r="83229" spans="7:7" x14ac:dyDescent="0.2">
      <c r="G83229" s="12"/>
    </row>
    <row r="83230" spans="7:7" x14ac:dyDescent="0.2">
      <c r="G83230" s="12"/>
    </row>
    <row r="83231" spans="7:7" x14ac:dyDescent="0.2">
      <c r="G83231" s="12"/>
    </row>
    <row r="83232" spans="7:7" x14ac:dyDescent="0.2">
      <c r="G83232" s="12"/>
    </row>
    <row r="83233" spans="7:7" x14ac:dyDescent="0.2">
      <c r="G83233" s="12"/>
    </row>
    <row r="83234" spans="7:7" x14ac:dyDescent="0.2">
      <c r="G83234" s="12"/>
    </row>
    <row r="83235" spans="7:7" x14ac:dyDescent="0.2">
      <c r="G83235" s="12"/>
    </row>
    <row r="83236" spans="7:7" x14ac:dyDescent="0.2">
      <c r="G83236" s="12"/>
    </row>
    <row r="83237" spans="7:7" x14ac:dyDescent="0.2">
      <c r="G83237" s="12"/>
    </row>
    <row r="83238" spans="7:7" x14ac:dyDescent="0.2">
      <c r="G83238" s="12"/>
    </row>
    <row r="83239" spans="7:7" x14ac:dyDescent="0.2">
      <c r="G83239" s="12"/>
    </row>
    <row r="83240" spans="7:7" x14ac:dyDescent="0.2">
      <c r="G83240" s="12"/>
    </row>
    <row r="83241" spans="7:7" x14ac:dyDescent="0.2">
      <c r="G83241" s="12"/>
    </row>
    <row r="83242" spans="7:7" x14ac:dyDescent="0.2">
      <c r="G83242" s="12"/>
    </row>
    <row r="83243" spans="7:7" x14ac:dyDescent="0.2">
      <c r="G83243" s="12"/>
    </row>
    <row r="83244" spans="7:7" x14ac:dyDescent="0.2">
      <c r="G83244" s="12"/>
    </row>
    <row r="83245" spans="7:7" x14ac:dyDescent="0.2">
      <c r="G83245" s="12"/>
    </row>
    <row r="83246" spans="7:7" x14ac:dyDescent="0.2">
      <c r="G83246" s="12"/>
    </row>
    <row r="83247" spans="7:7" x14ac:dyDescent="0.2">
      <c r="G83247" s="12"/>
    </row>
    <row r="83248" spans="7:7" x14ac:dyDescent="0.2">
      <c r="G83248" s="12"/>
    </row>
    <row r="83249" spans="7:7" x14ac:dyDescent="0.2">
      <c r="G83249" s="12"/>
    </row>
    <row r="83250" spans="7:7" x14ac:dyDescent="0.2">
      <c r="G83250" s="12"/>
    </row>
    <row r="83251" spans="7:7" x14ac:dyDescent="0.2">
      <c r="G83251" s="12"/>
    </row>
    <row r="83252" spans="7:7" x14ac:dyDescent="0.2">
      <c r="G83252" s="12"/>
    </row>
    <row r="83253" spans="7:7" x14ac:dyDescent="0.2">
      <c r="G83253" s="12"/>
    </row>
    <row r="83254" spans="7:7" x14ac:dyDescent="0.2">
      <c r="G83254" s="12"/>
    </row>
    <row r="83255" spans="7:7" x14ac:dyDescent="0.2">
      <c r="G83255" s="12"/>
    </row>
    <row r="83256" spans="7:7" x14ac:dyDescent="0.2">
      <c r="G83256" s="12"/>
    </row>
    <row r="83257" spans="7:7" x14ac:dyDescent="0.2">
      <c r="G83257" s="12"/>
    </row>
    <row r="83258" spans="7:7" x14ac:dyDescent="0.2">
      <c r="G83258" s="12"/>
    </row>
    <row r="83259" spans="7:7" x14ac:dyDescent="0.2">
      <c r="G83259" s="12"/>
    </row>
    <row r="83260" spans="7:7" x14ac:dyDescent="0.2">
      <c r="G83260" s="12"/>
    </row>
    <row r="83261" spans="7:7" x14ac:dyDescent="0.2">
      <c r="G83261" s="12"/>
    </row>
    <row r="83262" spans="7:7" x14ac:dyDescent="0.2">
      <c r="G83262" s="12"/>
    </row>
    <row r="83263" spans="7:7" x14ac:dyDescent="0.2">
      <c r="G83263" s="12"/>
    </row>
    <row r="83264" spans="7:7" x14ac:dyDescent="0.2">
      <c r="G83264" s="12"/>
    </row>
    <row r="83265" spans="7:7" x14ac:dyDescent="0.2">
      <c r="G83265" s="12"/>
    </row>
    <row r="83266" spans="7:7" x14ac:dyDescent="0.2">
      <c r="G83266" s="12"/>
    </row>
    <row r="83267" spans="7:7" x14ac:dyDescent="0.2">
      <c r="G83267" s="12"/>
    </row>
    <row r="83268" spans="7:7" x14ac:dyDescent="0.2">
      <c r="G83268" s="12"/>
    </row>
    <row r="83269" spans="7:7" x14ac:dyDescent="0.2">
      <c r="G83269" s="12"/>
    </row>
    <row r="83270" spans="7:7" x14ac:dyDescent="0.2">
      <c r="G83270" s="12"/>
    </row>
    <row r="83271" spans="7:7" x14ac:dyDescent="0.2">
      <c r="G83271" s="12"/>
    </row>
    <row r="83272" spans="7:7" x14ac:dyDescent="0.2">
      <c r="G83272" s="12"/>
    </row>
    <row r="83273" spans="7:7" x14ac:dyDescent="0.2">
      <c r="G83273" s="12"/>
    </row>
    <row r="83274" spans="7:7" x14ac:dyDescent="0.2">
      <c r="G83274" s="12"/>
    </row>
    <row r="83275" spans="7:7" x14ac:dyDescent="0.2">
      <c r="G83275" s="12"/>
    </row>
    <row r="83276" spans="7:7" x14ac:dyDescent="0.2">
      <c r="G83276" s="12"/>
    </row>
    <row r="83277" spans="7:7" x14ac:dyDescent="0.2">
      <c r="G83277" s="12"/>
    </row>
    <row r="83278" spans="7:7" x14ac:dyDescent="0.2">
      <c r="G83278" s="12"/>
    </row>
    <row r="83279" spans="7:7" x14ac:dyDescent="0.2">
      <c r="G83279" s="12"/>
    </row>
    <row r="83280" spans="7:7" x14ac:dyDescent="0.2">
      <c r="G83280" s="12"/>
    </row>
    <row r="83281" spans="7:7" x14ac:dyDescent="0.2">
      <c r="G83281" s="12"/>
    </row>
    <row r="83282" spans="7:7" x14ac:dyDescent="0.2">
      <c r="G83282" s="12"/>
    </row>
    <row r="83283" spans="7:7" x14ac:dyDescent="0.2">
      <c r="G83283" s="12"/>
    </row>
    <row r="83284" spans="7:7" x14ac:dyDescent="0.2">
      <c r="G83284" s="12"/>
    </row>
    <row r="83285" spans="7:7" x14ac:dyDescent="0.2">
      <c r="G83285" s="12"/>
    </row>
    <row r="83286" spans="7:7" x14ac:dyDescent="0.2">
      <c r="G83286" s="12"/>
    </row>
    <row r="83287" spans="7:7" x14ac:dyDescent="0.2">
      <c r="G83287" s="12"/>
    </row>
    <row r="83288" spans="7:7" x14ac:dyDescent="0.2">
      <c r="G83288" s="12"/>
    </row>
    <row r="83289" spans="7:7" x14ac:dyDescent="0.2">
      <c r="G83289" s="12"/>
    </row>
    <row r="83290" spans="7:7" x14ac:dyDescent="0.2">
      <c r="G83290" s="12"/>
    </row>
    <row r="83291" spans="7:7" x14ac:dyDescent="0.2">
      <c r="G83291" s="12"/>
    </row>
    <row r="83292" spans="7:7" x14ac:dyDescent="0.2">
      <c r="G83292" s="12"/>
    </row>
    <row r="83293" spans="7:7" x14ac:dyDescent="0.2">
      <c r="G83293" s="12"/>
    </row>
    <row r="83294" spans="7:7" x14ac:dyDescent="0.2">
      <c r="G83294" s="12"/>
    </row>
    <row r="83295" spans="7:7" x14ac:dyDescent="0.2">
      <c r="G83295" s="12"/>
    </row>
    <row r="83296" spans="7:7" x14ac:dyDescent="0.2">
      <c r="G83296" s="12"/>
    </row>
    <row r="83297" spans="7:7" x14ac:dyDescent="0.2">
      <c r="G83297" s="12"/>
    </row>
    <row r="83298" spans="7:7" x14ac:dyDescent="0.2">
      <c r="G83298" s="12"/>
    </row>
    <row r="83299" spans="7:7" x14ac:dyDescent="0.2">
      <c r="G83299" s="12"/>
    </row>
    <row r="83300" spans="7:7" x14ac:dyDescent="0.2">
      <c r="G83300" s="12"/>
    </row>
    <row r="83301" spans="7:7" x14ac:dyDescent="0.2">
      <c r="G83301" s="12"/>
    </row>
    <row r="83302" spans="7:7" x14ac:dyDescent="0.2">
      <c r="G83302" s="12"/>
    </row>
    <row r="83303" spans="7:7" x14ac:dyDescent="0.2">
      <c r="G83303" s="12"/>
    </row>
    <row r="83304" spans="7:7" x14ac:dyDescent="0.2">
      <c r="G83304" s="12"/>
    </row>
    <row r="83305" spans="7:7" x14ac:dyDescent="0.2">
      <c r="G83305" s="12"/>
    </row>
    <row r="83306" spans="7:7" x14ac:dyDescent="0.2">
      <c r="G83306" s="12"/>
    </row>
    <row r="83307" spans="7:7" x14ac:dyDescent="0.2">
      <c r="G83307" s="12"/>
    </row>
    <row r="83308" spans="7:7" x14ac:dyDescent="0.2">
      <c r="G83308" s="12"/>
    </row>
    <row r="83309" spans="7:7" x14ac:dyDescent="0.2">
      <c r="G83309" s="12"/>
    </row>
    <row r="83310" spans="7:7" x14ac:dyDescent="0.2">
      <c r="G83310" s="12"/>
    </row>
    <row r="83311" spans="7:7" x14ac:dyDescent="0.2">
      <c r="G83311" s="12"/>
    </row>
    <row r="83312" spans="7:7" x14ac:dyDescent="0.2">
      <c r="G83312" s="12"/>
    </row>
    <row r="83313" spans="7:7" x14ac:dyDescent="0.2">
      <c r="G83313" s="12"/>
    </row>
    <row r="83314" spans="7:7" x14ac:dyDescent="0.2">
      <c r="G83314" s="12"/>
    </row>
    <row r="83315" spans="7:7" x14ac:dyDescent="0.2">
      <c r="G83315" s="12"/>
    </row>
    <row r="83316" spans="7:7" x14ac:dyDescent="0.2">
      <c r="G83316" s="12"/>
    </row>
    <row r="83317" spans="7:7" x14ac:dyDescent="0.2">
      <c r="G83317" s="12"/>
    </row>
    <row r="83318" spans="7:7" x14ac:dyDescent="0.2">
      <c r="G83318" s="12"/>
    </row>
    <row r="83319" spans="7:7" x14ac:dyDescent="0.2">
      <c r="G83319" s="12"/>
    </row>
    <row r="83320" spans="7:7" x14ac:dyDescent="0.2">
      <c r="G83320" s="12"/>
    </row>
    <row r="83321" spans="7:7" x14ac:dyDescent="0.2">
      <c r="G83321" s="12"/>
    </row>
    <row r="83322" spans="7:7" x14ac:dyDescent="0.2">
      <c r="G83322" s="12"/>
    </row>
    <row r="83323" spans="7:7" x14ac:dyDescent="0.2">
      <c r="G83323" s="12"/>
    </row>
    <row r="83324" spans="7:7" x14ac:dyDescent="0.2">
      <c r="G83324" s="12"/>
    </row>
    <row r="83325" spans="7:7" x14ac:dyDescent="0.2">
      <c r="G83325" s="12"/>
    </row>
    <row r="83326" spans="7:7" x14ac:dyDescent="0.2">
      <c r="G83326" s="12"/>
    </row>
    <row r="83327" spans="7:7" x14ac:dyDescent="0.2">
      <c r="G83327" s="12"/>
    </row>
    <row r="83328" spans="7:7" x14ac:dyDescent="0.2">
      <c r="G83328" s="12"/>
    </row>
    <row r="83329" spans="7:7" x14ac:dyDescent="0.2">
      <c r="G83329" s="12"/>
    </row>
    <row r="83330" spans="7:7" x14ac:dyDescent="0.2">
      <c r="G83330" s="12"/>
    </row>
    <row r="83331" spans="7:7" x14ac:dyDescent="0.2">
      <c r="G83331" s="12"/>
    </row>
    <row r="83332" spans="7:7" x14ac:dyDescent="0.2">
      <c r="G83332" s="12"/>
    </row>
    <row r="83333" spans="7:7" x14ac:dyDescent="0.2">
      <c r="G83333" s="12"/>
    </row>
    <row r="83334" spans="7:7" x14ac:dyDescent="0.2">
      <c r="G83334" s="12"/>
    </row>
    <row r="83335" spans="7:7" x14ac:dyDescent="0.2">
      <c r="G83335" s="12"/>
    </row>
    <row r="83336" spans="7:7" x14ac:dyDescent="0.2">
      <c r="G83336" s="12"/>
    </row>
    <row r="83337" spans="7:7" x14ac:dyDescent="0.2">
      <c r="G83337" s="12"/>
    </row>
    <row r="83338" spans="7:7" x14ac:dyDescent="0.2">
      <c r="G83338" s="12"/>
    </row>
    <row r="83339" spans="7:7" x14ac:dyDescent="0.2">
      <c r="G83339" s="12"/>
    </row>
    <row r="83340" spans="7:7" x14ac:dyDescent="0.2">
      <c r="G83340" s="12"/>
    </row>
    <row r="83341" spans="7:7" x14ac:dyDescent="0.2">
      <c r="G83341" s="12"/>
    </row>
    <row r="83342" spans="7:7" x14ac:dyDescent="0.2">
      <c r="G83342" s="12"/>
    </row>
    <row r="83343" spans="7:7" x14ac:dyDescent="0.2">
      <c r="G83343" s="12"/>
    </row>
    <row r="83344" spans="7:7" x14ac:dyDescent="0.2">
      <c r="G83344" s="12"/>
    </row>
    <row r="83345" spans="7:7" x14ac:dyDescent="0.2">
      <c r="G83345" s="12"/>
    </row>
    <row r="83346" spans="7:7" x14ac:dyDescent="0.2">
      <c r="G83346" s="12"/>
    </row>
    <row r="83347" spans="7:7" x14ac:dyDescent="0.2">
      <c r="G83347" s="12"/>
    </row>
    <row r="83348" spans="7:7" x14ac:dyDescent="0.2">
      <c r="G83348" s="12"/>
    </row>
    <row r="83349" spans="7:7" x14ac:dyDescent="0.2">
      <c r="G83349" s="12"/>
    </row>
    <row r="83350" spans="7:7" x14ac:dyDescent="0.2">
      <c r="G83350" s="12"/>
    </row>
    <row r="83351" spans="7:7" x14ac:dyDescent="0.2">
      <c r="G83351" s="12"/>
    </row>
    <row r="83352" spans="7:7" x14ac:dyDescent="0.2">
      <c r="G83352" s="12"/>
    </row>
    <row r="83353" spans="7:7" x14ac:dyDescent="0.2">
      <c r="G83353" s="12"/>
    </row>
    <row r="83354" spans="7:7" x14ac:dyDescent="0.2">
      <c r="G83354" s="12"/>
    </row>
    <row r="83355" spans="7:7" x14ac:dyDescent="0.2">
      <c r="G83355" s="12"/>
    </row>
    <row r="83356" spans="7:7" x14ac:dyDescent="0.2">
      <c r="G83356" s="12"/>
    </row>
    <row r="83357" spans="7:7" x14ac:dyDescent="0.2">
      <c r="G83357" s="12"/>
    </row>
    <row r="83358" spans="7:7" x14ac:dyDescent="0.2">
      <c r="G83358" s="12"/>
    </row>
    <row r="83359" spans="7:7" x14ac:dyDescent="0.2">
      <c r="G83359" s="12"/>
    </row>
    <row r="83360" spans="7:7" x14ac:dyDescent="0.2">
      <c r="G83360" s="12"/>
    </row>
    <row r="83361" spans="7:7" x14ac:dyDescent="0.2">
      <c r="G83361" s="12"/>
    </row>
    <row r="83362" spans="7:7" x14ac:dyDescent="0.2">
      <c r="G83362" s="12"/>
    </row>
    <row r="83363" spans="7:7" x14ac:dyDescent="0.2">
      <c r="G83363" s="12"/>
    </row>
    <row r="83364" spans="7:7" x14ac:dyDescent="0.2">
      <c r="G83364" s="12"/>
    </row>
    <row r="83365" spans="7:7" x14ac:dyDescent="0.2">
      <c r="G83365" s="12"/>
    </row>
    <row r="83366" spans="7:7" x14ac:dyDescent="0.2">
      <c r="G83366" s="12"/>
    </row>
    <row r="83367" spans="7:7" x14ac:dyDescent="0.2">
      <c r="G83367" s="12"/>
    </row>
    <row r="83368" spans="7:7" x14ac:dyDescent="0.2">
      <c r="G83368" s="12"/>
    </row>
    <row r="83369" spans="7:7" x14ac:dyDescent="0.2">
      <c r="G83369" s="12"/>
    </row>
    <row r="83370" spans="7:7" x14ac:dyDescent="0.2">
      <c r="G83370" s="12"/>
    </row>
    <row r="83371" spans="7:7" x14ac:dyDescent="0.2">
      <c r="G83371" s="12"/>
    </row>
    <row r="83372" spans="7:7" x14ac:dyDescent="0.2">
      <c r="G83372" s="12"/>
    </row>
    <row r="83373" spans="7:7" x14ac:dyDescent="0.2">
      <c r="G83373" s="12"/>
    </row>
    <row r="83374" spans="7:7" x14ac:dyDescent="0.2">
      <c r="G83374" s="12"/>
    </row>
    <row r="83375" spans="7:7" x14ac:dyDescent="0.2">
      <c r="G83375" s="12"/>
    </row>
    <row r="83376" spans="7:7" x14ac:dyDescent="0.2">
      <c r="G83376" s="12"/>
    </row>
    <row r="83377" spans="7:7" x14ac:dyDescent="0.2">
      <c r="G83377" s="12"/>
    </row>
    <row r="83378" spans="7:7" x14ac:dyDescent="0.2">
      <c r="G83378" s="12"/>
    </row>
    <row r="83379" spans="7:7" x14ac:dyDescent="0.2">
      <c r="G83379" s="12"/>
    </row>
    <row r="83380" spans="7:7" x14ac:dyDescent="0.2">
      <c r="G83380" s="12"/>
    </row>
    <row r="83381" spans="7:7" x14ac:dyDescent="0.2">
      <c r="G83381" s="12"/>
    </row>
    <row r="83382" spans="7:7" x14ac:dyDescent="0.2">
      <c r="G83382" s="12"/>
    </row>
    <row r="83383" spans="7:7" x14ac:dyDescent="0.2">
      <c r="G83383" s="12"/>
    </row>
    <row r="83384" spans="7:7" x14ac:dyDescent="0.2">
      <c r="G83384" s="12"/>
    </row>
    <row r="83385" spans="7:7" x14ac:dyDescent="0.2">
      <c r="G83385" s="12"/>
    </row>
    <row r="83386" spans="7:7" x14ac:dyDescent="0.2">
      <c r="G83386" s="12"/>
    </row>
    <row r="83387" spans="7:7" x14ac:dyDescent="0.2">
      <c r="G83387" s="12"/>
    </row>
    <row r="83388" spans="7:7" x14ac:dyDescent="0.2">
      <c r="G83388" s="12"/>
    </row>
    <row r="83389" spans="7:7" x14ac:dyDescent="0.2">
      <c r="G83389" s="12"/>
    </row>
    <row r="83390" spans="7:7" x14ac:dyDescent="0.2">
      <c r="G83390" s="12"/>
    </row>
    <row r="83391" spans="7:7" x14ac:dyDescent="0.2">
      <c r="G83391" s="12"/>
    </row>
    <row r="83392" spans="7:7" x14ac:dyDescent="0.2">
      <c r="G83392" s="12"/>
    </row>
    <row r="83393" spans="7:7" x14ac:dyDescent="0.2">
      <c r="G83393" s="12"/>
    </row>
    <row r="83394" spans="7:7" x14ac:dyDescent="0.2">
      <c r="G83394" s="12"/>
    </row>
    <row r="83395" spans="7:7" x14ac:dyDescent="0.2">
      <c r="G83395" s="12"/>
    </row>
    <row r="83396" spans="7:7" x14ac:dyDescent="0.2">
      <c r="G83396" s="12"/>
    </row>
    <row r="83397" spans="7:7" x14ac:dyDescent="0.2">
      <c r="G83397" s="12"/>
    </row>
    <row r="83398" spans="7:7" x14ac:dyDescent="0.2">
      <c r="G83398" s="12"/>
    </row>
    <row r="83399" spans="7:7" x14ac:dyDescent="0.2">
      <c r="G83399" s="12"/>
    </row>
    <row r="83400" spans="7:7" x14ac:dyDescent="0.2">
      <c r="G83400" s="12"/>
    </row>
    <row r="83401" spans="7:7" x14ac:dyDescent="0.2">
      <c r="G83401" s="12"/>
    </row>
    <row r="83402" spans="7:7" x14ac:dyDescent="0.2">
      <c r="G83402" s="12"/>
    </row>
    <row r="83403" spans="7:7" x14ac:dyDescent="0.2">
      <c r="G83403" s="12"/>
    </row>
    <row r="83404" spans="7:7" x14ac:dyDescent="0.2">
      <c r="G83404" s="12"/>
    </row>
    <row r="83405" spans="7:7" x14ac:dyDescent="0.2">
      <c r="G83405" s="12"/>
    </row>
    <row r="83406" spans="7:7" x14ac:dyDescent="0.2">
      <c r="G83406" s="12"/>
    </row>
    <row r="83407" spans="7:7" x14ac:dyDescent="0.2">
      <c r="G83407" s="12"/>
    </row>
    <row r="83408" spans="7:7" x14ac:dyDescent="0.2">
      <c r="G83408" s="12"/>
    </row>
    <row r="83409" spans="7:7" x14ac:dyDescent="0.2">
      <c r="G83409" s="12"/>
    </row>
    <row r="83410" spans="7:7" x14ac:dyDescent="0.2">
      <c r="G83410" s="12"/>
    </row>
    <row r="83411" spans="7:7" x14ac:dyDescent="0.2">
      <c r="G83411" s="12"/>
    </row>
    <row r="83412" spans="7:7" x14ac:dyDescent="0.2">
      <c r="G83412" s="12"/>
    </row>
    <row r="83413" spans="7:7" x14ac:dyDescent="0.2">
      <c r="G83413" s="12"/>
    </row>
    <row r="83414" spans="7:7" x14ac:dyDescent="0.2">
      <c r="G83414" s="12"/>
    </row>
    <row r="83415" spans="7:7" x14ac:dyDescent="0.2">
      <c r="G83415" s="12"/>
    </row>
    <row r="83416" spans="7:7" x14ac:dyDescent="0.2">
      <c r="G83416" s="12"/>
    </row>
    <row r="83417" spans="7:7" x14ac:dyDescent="0.2">
      <c r="G83417" s="12"/>
    </row>
    <row r="83418" spans="7:7" x14ac:dyDescent="0.2">
      <c r="G83418" s="12"/>
    </row>
    <row r="83419" spans="7:7" x14ac:dyDescent="0.2">
      <c r="G83419" s="12"/>
    </row>
    <row r="83420" spans="7:7" x14ac:dyDescent="0.2">
      <c r="G83420" s="12"/>
    </row>
    <row r="83421" spans="7:7" x14ac:dyDescent="0.2">
      <c r="G83421" s="12"/>
    </row>
    <row r="83422" spans="7:7" x14ac:dyDescent="0.2">
      <c r="G83422" s="12"/>
    </row>
    <row r="83423" spans="7:7" x14ac:dyDescent="0.2">
      <c r="G83423" s="12"/>
    </row>
    <row r="83424" spans="7:7" x14ac:dyDescent="0.2">
      <c r="G83424" s="12"/>
    </row>
    <row r="83425" spans="7:7" x14ac:dyDescent="0.2">
      <c r="G83425" s="12"/>
    </row>
    <row r="83426" spans="7:7" x14ac:dyDescent="0.2">
      <c r="G83426" s="12"/>
    </row>
    <row r="83427" spans="7:7" x14ac:dyDescent="0.2">
      <c r="G83427" s="12"/>
    </row>
    <row r="83428" spans="7:7" x14ac:dyDescent="0.2">
      <c r="G83428" s="12"/>
    </row>
    <row r="83429" spans="7:7" x14ac:dyDescent="0.2">
      <c r="G83429" s="12"/>
    </row>
    <row r="83430" spans="7:7" x14ac:dyDescent="0.2">
      <c r="G83430" s="12"/>
    </row>
    <row r="83431" spans="7:7" x14ac:dyDescent="0.2">
      <c r="G83431" s="12"/>
    </row>
    <row r="83432" spans="7:7" x14ac:dyDescent="0.2">
      <c r="G83432" s="12"/>
    </row>
    <row r="83433" spans="7:7" x14ac:dyDescent="0.2">
      <c r="G83433" s="12"/>
    </row>
    <row r="83434" spans="7:7" x14ac:dyDescent="0.2">
      <c r="G83434" s="12"/>
    </row>
    <row r="83435" spans="7:7" x14ac:dyDescent="0.2">
      <c r="G83435" s="12"/>
    </row>
    <row r="83436" spans="7:7" x14ac:dyDescent="0.2">
      <c r="G83436" s="12"/>
    </row>
    <row r="83437" spans="7:7" x14ac:dyDescent="0.2">
      <c r="G83437" s="12"/>
    </row>
    <row r="83438" spans="7:7" x14ac:dyDescent="0.2">
      <c r="G83438" s="12"/>
    </row>
    <row r="83439" spans="7:7" x14ac:dyDescent="0.2">
      <c r="G83439" s="12"/>
    </row>
    <row r="83440" spans="7:7" x14ac:dyDescent="0.2">
      <c r="G83440" s="12"/>
    </row>
    <row r="83441" spans="7:7" x14ac:dyDescent="0.2">
      <c r="G83441" s="12"/>
    </row>
    <row r="83442" spans="7:7" x14ac:dyDescent="0.2">
      <c r="G83442" s="12"/>
    </row>
    <row r="83443" spans="7:7" x14ac:dyDescent="0.2">
      <c r="G83443" s="12"/>
    </row>
    <row r="83444" spans="7:7" x14ac:dyDescent="0.2">
      <c r="G83444" s="12"/>
    </row>
    <row r="83445" spans="7:7" x14ac:dyDescent="0.2">
      <c r="G83445" s="12"/>
    </row>
    <row r="83446" spans="7:7" x14ac:dyDescent="0.2">
      <c r="G83446" s="12"/>
    </row>
    <row r="83447" spans="7:7" x14ac:dyDescent="0.2">
      <c r="G83447" s="12"/>
    </row>
    <row r="83448" spans="7:7" x14ac:dyDescent="0.2">
      <c r="G83448" s="12"/>
    </row>
    <row r="83449" spans="7:7" x14ac:dyDescent="0.2">
      <c r="G83449" s="12"/>
    </row>
    <row r="83450" spans="7:7" x14ac:dyDescent="0.2">
      <c r="G83450" s="12"/>
    </row>
    <row r="83451" spans="7:7" x14ac:dyDescent="0.2">
      <c r="G83451" s="12"/>
    </row>
    <row r="83452" spans="7:7" x14ac:dyDescent="0.2">
      <c r="G83452" s="12"/>
    </row>
    <row r="83453" spans="7:7" x14ac:dyDescent="0.2">
      <c r="G83453" s="12"/>
    </row>
    <row r="83454" spans="7:7" x14ac:dyDescent="0.2">
      <c r="G83454" s="12"/>
    </row>
    <row r="83455" spans="7:7" x14ac:dyDescent="0.2">
      <c r="G83455" s="12"/>
    </row>
    <row r="83456" spans="7:7" x14ac:dyDescent="0.2">
      <c r="G83456" s="12"/>
    </row>
    <row r="83457" spans="7:7" x14ac:dyDescent="0.2">
      <c r="G83457" s="12"/>
    </row>
    <row r="83458" spans="7:7" x14ac:dyDescent="0.2">
      <c r="G83458" s="12"/>
    </row>
    <row r="83459" spans="7:7" x14ac:dyDescent="0.2">
      <c r="G83459" s="12"/>
    </row>
    <row r="83460" spans="7:7" x14ac:dyDescent="0.2">
      <c r="G83460" s="12"/>
    </row>
    <row r="83461" spans="7:7" x14ac:dyDescent="0.2">
      <c r="G83461" s="12"/>
    </row>
    <row r="83462" spans="7:7" x14ac:dyDescent="0.2">
      <c r="G83462" s="12"/>
    </row>
    <row r="83463" spans="7:7" x14ac:dyDescent="0.2">
      <c r="G83463" s="12"/>
    </row>
    <row r="83464" spans="7:7" x14ac:dyDescent="0.2">
      <c r="G83464" s="12"/>
    </row>
    <row r="83465" spans="7:7" x14ac:dyDescent="0.2">
      <c r="G83465" s="12"/>
    </row>
    <row r="83466" spans="7:7" x14ac:dyDescent="0.2">
      <c r="G83466" s="12"/>
    </row>
    <row r="83467" spans="7:7" x14ac:dyDescent="0.2">
      <c r="G83467" s="12"/>
    </row>
    <row r="83468" spans="7:7" x14ac:dyDescent="0.2">
      <c r="G83468" s="12"/>
    </row>
    <row r="83469" spans="7:7" x14ac:dyDescent="0.2">
      <c r="G83469" s="12"/>
    </row>
    <row r="83470" spans="7:7" x14ac:dyDescent="0.2">
      <c r="G83470" s="12"/>
    </row>
    <row r="83471" spans="7:7" x14ac:dyDescent="0.2">
      <c r="G83471" s="12"/>
    </row>
    <row r="83472" spans="7:7" x14ac:dyDescent="0.2">
      <c r="G83472" s="12"/>
    </row>
    <row r="83473" spans="7:7" x14ac:dyDescent="0.2">
      <c r="G83473" s="12"/>
    </row>
    <row r="83474" spans="7:7" x14ac:dyDescent="0.2">
      <c r="G83474" s="12"/>
    </row>
    <row r="83475" spans="7:7" x14ac:dyDescent="0.2">
      <c r="G83475" s="12"/>
    </row>
    <row r="83476" spans="7:7" x14ac:dyDescent="0.2">
      <c r="G83476" s="12"/>
    </row>
    <row r="83477" spans="7:7" x14ac:dyDescent="0.2">
      <c r="G83477" s="12"/>
    </row>
    <row r="83478" spans="7:7" x14ac:dyDescent="0.2">
      <c r="G83478" s="12"/>
    </row>
    <row r="83479" spans="7:7" x14ac:dyDescent="0.2">
      <c r="G83479" s="12"/>
    </row>
    <row r="83480" spans="7:7" x14ac:dyDescent="0.2">
      <c r="G83480" s="12"/>
    </row>
    <row r="83481" spans="7:7" x14ac:dyDescent="0.2">
      <c r="G83481" s="12"/>
    </row>
    <row r="83482" spans="7:7" x14ac:dyDescent="0.2">
      <c r="G83482" s="12"/>
    </row>
    <row r="83483" spans="7:7" x14ac:dyDescent="0.2">
      <c r="G83483" s="12"/>
    </row>
    <row r="83484" spans="7:7" x14ac:dyDescent="0.2">
      <c r="G83484" s="12"/>
    </row>
    <row r="83485" spans="7:7" x14ac:dyDescent="0.2">
      <c r="G83485" s="12"/>
    </row>
    <row r="83486" spans="7:7" x14ac:dyDescent="0.2">
      <c r="G83486" s="12"/>
    </row>
    <row r="83487" spans="7:7" x14ac:dyDescent="0.2">
      <c r="G83487" s="12"/>
    </row>
    <row r="83488" spans="7:7" x14ac:dyDescent="0.2">
      <c r="G83488" s="12"/>
    </row>
    <row r="83489" spans="7:7" x14ac:dyDescent="0.2">
      <c r="G83489" s="12"/>
    </row>
    <row r="83490" spans="7:7" x14ac:dyDescent="0.2">
      <c r="G83490" s="12"/>
    </row>
    <row r="83491" spans="7:7" x14ac:dyDescent="0.2">
      <c r="G83491" s="12"/>
    </row>
    <row r="83492" spans="7:7" x14ac:dyDescent="0.2">
      <c r="G83492" s="12"/>
    </row>
    <row r="83493" spans="7:7" x14ac:dyDescent="0.2">
      <c r="G83493" s="12"/>
    </row>
    <row r="83494" spans="7:7" x14ac:dyDescent="0.2">
      <c r="G83494" s="12"/>
    </row>
    <row r="83495" spans="7:7" x14ac:dyDescent="0.2">
      <c r="G83495" s="12"/>
    </row>
    <row r="83496" spans="7:7" x14ac:dyDescent="0.2">
      <c r="G83496" s="12"/>
    </row>
    <row r="83497" spans="7:7" x14ac:dyDescent="0.2">
      <c r="G83497" s="12"/>
    </row>
    <row r="83498" spans="7:7" x14ac:dyDescent="0.2">
      <c r="G83498" s="12"/>
    </row>
    <row r="83499" spans="7:7" x14ac:dyDescent="0.2">
      <c r="G83499" s="12"/>
    </row>
    <row r="83500" spans="7:7" x14ac:dyDescent="0.2">
      <c r="G83500" s="12"/>
    </row>
    <row r="83501" spans="7:7" x14ac:dyDescent="0.2">
      <c r="G83501" s="12"/>
    </row>
    <row r="83502" spans="7:7" x14ac:dyDescent="0.2">
      <c r="G83502" s="12"/>
    </row>
    <row r="83503" spans="7:7" x14ac:dyDescent="0.2">
      <c r="G83503" s="12"/>
    </row>
    <row r="83504" spans="7:7" x14ac:dyDescent="0.2">
      <c r="G83504" s="12"/>
    </row>
    <row r="83505" spans="7:7" x14ac:dyDescent="0.2">
      <c r="G83505" s="12"/>
    </row>
    <row r="83506" spans="7:7" x14ac:dyDescent="0.2">
      <c r="G83506" s="12"/>
    </row>
    <row r="83507" spans="7:7" x14ac:dyDescent="0.2">
      <c r="G83507" s="12"/>
    </row>
    <row r="83508" spans="7:7" x14ac:dyDescent="0.2">
      <c r="G83508" s="12"/>
    </row>
    <row r="83509" spans="7:7" x14ac:dyDescent="0.2">
      <c r="G83509" s="12"/>
    </row>
    <row r="83510" spans="7:7" x14ac:dyDescent="0.2">
      <c r="G83510" s="12"/>
    </row>
    <row r="83511" spans="7:7" x14ac:dyDescent="0.2">
      <c r="G83511" s="12"/>
    </row>
    <row r="83512" spans="7:7" x14ac:dyDescent="0.2">
      <c r="G83512" s="12"/>
    </row>
    <row r="83513" spans="7:7" x14ac:dyDescent="0.2">
      <c r="G83513" s="12"/>
    </row>
    <row r="83514" spans="7:7" x14ac:dyDescent="0.2">
      <c r="G83514" s="12"/>
    </row>
    <row r="83515" spans="7:7" x14ac:dyDescent="0.2">
      <c r="G83515" s="12"/>
    </row>
    <row r="83516" spans="7:7" x14ac:dyDescent="0.2">
      <c r="G83516" s="12"/>
    </row>
    <row r="83517" spans="7:7" x14ac:dyDescent="0.2">
      <c r="G83517" s="12"/>
    </row>
    <row r="83518" spans="7:7" x14ac:dyDescent="0.2">
      <c r="G83518" s="12"/>
    </row>
    <row r="83519" spans="7:7" x14ac:dyDescent="0.2">
      <c r="G83519" s="12"/>
    </row>
    <row r="83520" spans="7:7" x14ac:dyDescent="0.2">
      <c r="G83520" s="12"/>
    </row>
    <row r="83521" spans="7:7" x14ac:dyDescent="0.2">
      <c r="G83521" s="12"/>
    </row>
    <row r="83522" spans="7:7" x14ac:dyDescent="0.2">
      <c r="G83522" s="12"/>
    </row>
    <row r="83523" spans="7:7" x14ac:dyDescent="0.2">
      <c r="G83523" s="12"/>
    </row>
    <row r="83524" spans="7:7" x14ac:dyDescent="0.2">
      <c r="G83524" s="12"/>
    </row>
    <row r="83525" spans="7:7" x14ac:dyDescent="0.2">
      <c r="G83525" s="12"/>
    </row>
    <row r="83526" spans="7:7" x14ac:dyDescent="0.2">
      <c r="G83526" s="12"/>
    </row>
    <row r="83527" spans="7:7" x14ac:dyDescent="0.2">
      <c r="G83527" s="12"/>
    </row>
    <row r="83528" spans="7:7" x14ac:dyDescent="0.2">
      <c r="G83528" s="12"/>
    </row>
    <row r="83529" spans="7:7" x14ac:dyDescent="0.2">
      <c r="G83529" s="12"/>
    </row>
    <row r="83530" spans="7:7" x14ac:dyDescent="0.2">
      <c r="G83530" s="12"/>
    </row>
    <row r="83531" spans="7:7" x14ac:dyDescent="0.2">
      <c r="G83531" s="12"/>
    </row>
    <row r="83532" spans="7:7" x14ac:dyDescent="0.2">
      <c r="G83532" s="12"/>
    </row>
    <row r="83533" spans="7:7" x14ac:dyDescent="0.2">
      <c r="G83533" s="12"/>
    </row>
    <row r="83534" spans="7:7" x14ac:dyDescent="0.2">
      <c r="G83534" s="12"/>
    </row>
    <row r="83535" spans="7:7" x14ac:dyDescent="0.2">
      <c r="G83535" s="12"/>
    </row>
    <row r="83536" spans="7:7" x14ac:dyDescent="0.2">
      <c r="G83536" s="12"/>
    </row>
    <row r="83537" spans="7:7" x14ac:dyDescent="0.2">
      <c r="G83537" s="12"/>
    </row>
    <row r="83538" spans="7:7" x14ac:dyDescent="0.2">
      <c r="G83538" s="12"/>
    </row>
    <row r="83539" spans="7:7" x14ac:dyDescent="0.2">
      <c r="G83539" s="12"/>
    </row>
    <row r="83540" spans="7:7" x14ac:dyDescent="0.2">
      <c r="G83540" s="12"/>
    </row>
    <row r="83541" spans="7:7" x14ac:dyDescent="0.2">
      <c r="G83541" s="12"/>
    </row>
    <row r="83542" spans="7:7" x14ac:dyDescent="0.2">
      <c r="G83542" s="12"/>
    </row>
    <row r="83543" spans="7:7" x14ac:dyDescent="0.2">
      <c r="G83543" s="12"/>
    </row>
    <row r="83544" spans="7:7" x14ac:dyDescent="0.2">
      <c r="G83544" s="12"/>
    </row>
    <row r="83545" spans="7:7" x14ac:dyDescent="0.2">
      <c r="G83545" s="12"/>
    </row>
    <row r="83546" spans="7:7" x14ac:dyDescent="0.2">
      <c r="G83546" s="12"/>
    </row>
    <row r="83547" spans="7:7" x14ac:dyDescent="0.2">
      <c r="G83547" s="12"/>
    </row>
    <row r="83548" spans="7:7" x14ac:dyDescent="0.2">
      <c r="G83548" s="12"/>
    </row>
    <row r="83549" spans="7:7" x14ac:dyDescent="0.2">
      <c r="G83549" s="12"/>
    </row>
    <row r="83550" spans="7:7" x14ac:dyDescent="0.2">
      <c r="G83550" s="12"/>
    </row>
    <row r="83551" spans="7:7" x14ac:dyDescent="0.2">
      <c r="G83551" s="12"/>
    </row>
    <row r="83552" spans="7:7" x14ac:dyDescent="0.2">
      <c r="G83552" s="12"/>
    </row>
    <row r="83553" spans="7:7" x14ac:dyDescent="0.2">
      <c r="G83553" s="12"/>
    </row>
    <row r="83554" spans="7:7" x14ac:dyDescent="0.2">
      <c r="G83554" s="12"/>
    </row>
    <row r="83555" spans="7:7" x14ac:dyDescent="0.2">
      <c r="G83555" s="12"/>
    </row>
    <row r="83556" spans="7:7" x14ac:dyDescent="0.2">
      <c r="G83556" s="12"/>
    </row>
    <row r="83557" spans="7:7" x14ac:dyDescent="0.2">
      <c r="G83557" s="12"/>
    </row>
    <row r="83558" spans="7:7" x14ac:dyDescent="0.2">
      <c r="G83558" s="12"/>
    </row>
    <row r="83559" spans="7:7" x14ac:dyDescent="0.2">
      <c r="G83559" s="12"/>
    </row>
    <row r="83560" spans="7:7" x14ac:dyDescent="0.2">
      <c r="G83560" s="12"/>
    </row>
    <row r="83561" spans="7:7" x14ac:dyDescent="0.2">
      <c r="G83561" s="12"/>
    </row>
    <row r="83562" spans="7:7" x14ac:dyDescent="0.2">
      <c r="G83562" s="12"/>
    </row>
    <row r="83563" spans="7:7" x14ac:dyDescent="0.2">
      <c r="G83563" s="12"/>
    </row>
    <row r="83564" spans="7:7" x14ac:dyDescent="0.2">
      <c r="G83564" s="12"/>
    </row>
    <row r="83565" spans="7:7" x14ac:dyDescent="0.2">
      <c r="G83565" s="12"/>
    </row>
    <row r="83566" spans="7:7" x14ac:dyDescent="0.2">
      <c r="G83566" s="12"/>
    </row>
    <row r="83567" spans="7:7" x14ac:dyDescent="0.2">
      <c r="G83567" s="12"/>
    </row>
    <row r="83568" spans="7:7" x14ac:dyDescent="0.2">
      <c r="G83568" s="12"/>
    </row>
    <row r="83569" spans="7:7" x14ac:dyDescent="0.2">
      <c r="G83569" s="12"/>
    </row>
    <row r="83570" spans="7:7" x14ac:dyDescent="0.2">
      <c r="G83570" s="12"/>
    </row>
    <row r="83571" spans="7:7" x14ac:dyDescent="0.2">
      <c r="G83571" s="12"/>
    </row>
    <row r="83572" spans="7:7" x14ac:dyDescent="0.2">
      <c r="G83572" s="12"/>
    </row>
    <row r="83573" spans="7:7" x14ac:dyDescent="0.2">
      <c r="G83573" s="12"/>
    </row>
    <row r="83574" spans="7:7" x14ac:dyDescent="0.2">
      <c r="G83574" s="12"/>
    </row>
    <row r="83575" spans="7:7" x14ac:dyDescent="0.2">
      <c r="G83575" s="12"/>
    </row>
    <row r="83576" spans="7:7" x14ac:dyDescent="0.2">
      <c r="G83576" s="12"/>
    </row>
    <row r="83577" spans="7:7" x14ac:dyDescent="0.2">
      <c r="G83577" s="12"/>
    </row>
    <row r="83578" spans="7:7" x14ac:dyDescent="0.2">
      <c r="G83578" s="12"/>
    </row>
    <row r="83579" spans="7:7" x14ac:dyDescent="0.2">
      <c r="G83579" s="12"/>
    </row>
    <row r="83580" spans="7:7" x14ac:dyDescent="0.2">
      <c r="G83580" s="12"/>
    </row>
    <row r="83581" spans="7:7" x14ac:dyDescent="0.2">
      <c r="G83581" s="12"/>
    </row>
    <row r="83582" spans="7:7" x14ac:dyDescent="0.2">
      <c r="G83582" s="12"/>
    </row>
    <row r="83583" spans="7:7" x14ac:dyDescent="0.2">
      <c r="G83583" s="12"/>
    </row>
    <row r="83584" spans="7:7" x14ac:dyDescent="0.2">
      <c r="G83584" s="12"/>
    </row>
    <row r="83585" spans="7:7" x14ac:dyDescent="0.2">
      <c r="G83585" s="12"/>
    </row>
    <row r="83586" spans="7:7" x14ac:dyDescent="0.2">
      <c r="G83586" s="12"/>
    </row>
    <row r="83587" spans="7:7" x14ac:dyDescent="0.2">
      <c r="G83587" s="12"/>
    </row>
    <row r="83588" spans="7:7" x14ac:dyDescent="0.2">
      <c r="G83588" s="12"/>
    </row>
    <row r="83589" spans="7:7" x14ac:dyDescent="0.2">
      <c r="G83589" s="12"/>
    </row>
    <row r="83590" spans="7:7" x14ac:dyDescent="0.2">
      <c r="G83590" s="12"/>
    </row>
    <row r="83591" spans="7:7" x14ac:dyDescent="0.2">
      <c r="G83591" s="12"/>
    </row>
    <row r="83592" spans="7:7" x14ac:dyDescent="0.2">
      <c r="G83592" s="12"/>
    </row>
    <row r="83593" spans="7:7" x14ac:dyDescent="0.2">
      <c r="G83593" s="12"/>
    </row>
    <row r="83594" spans="7:7" x14ac:dyDescent="0.2">
      <c r="G83594" s="12"/>
    </row>
    <row r="83595" spans="7:7" x14ac:dyDescent="0.2">
      <c r="G83595" s="12"/>
    </row>
    <row r="83596" spans="7:7" x14ac:dyDescent="0.2">
      <c r="G83596" s="12"/>
    </row>
    <row r="83597" spans="7:7" x14ac:dyDescent="0.2">
      <c r="G83597" s="12"/>
    </row>
    <row r="83598" spans="7:7" x14ac:dyDescent="0.2">
      <c r="G83598" s="12"/>
    </row>
    <row r="83599" spans="7:7" x14ac:dyDescent="0.2">
      <c r="G83599" s="12"/>
    </row>
    <row r="83600" spans="7:7" x14ac:dyDescent="0.2">
      <c r="G83600" s="12"/>
    </row>
    <row r="83601" spans="7:7" x14ac:dyDescent="0.2">
      <c r="G83601" s="12"/>
    </row>
    <row r="83602" spans="7:7" x14ac:dyDescent="0.2">
      <c r="G83602" s="12"/>
    </row>
    <row r="83603" spans="7:7" x14ac:dyDescent="0.2">
      <c r="G83603" s="12"/>
    </row>
    <row r="83604" spans="7:7" x14ac:dyDescent="0.2">
      <c r="G83604" s="12"/>
    </row>
    <row r="83605" spans="7:7" x14ac:dyDescent="0.2">
      <c r="G83605" s="12"/>
    </row>
    <row r="83606" spans="7:7" x14ac:dyDescent="0.2">
      <c r="G83606" s="12"/>
    </row>
    <row r="83607" spans="7:7" x14ac:dyDescent="0.2">
      <c r="G83607" s="12"/>
    </row>
    <row r="83608" spans="7:7" x14ac:dyDescent="0.2">
      <c r="G83608" s="12"/>
    </row>
    <row r="83609" spans="7:7" x14ac:dyDescent="0.2">
      <c r="G83609" s="12"/>
    </row>
    <row r="83610" spans="7:7" x14ac:dyDescent="0.2">
      <c r="G83610" s="12"/>
    </row>
    <row r="83611" spans="7:7" x14ac:dyDescent="0.2">
      <c r="G83611" s="12"/>
    </row>
    <row r="83612" spans="7:7" x14ac:dyDescent="0.2">
      <c r="G83612" s="12"/>
    </row>
    <row r="83613" spans="7:7" x14ac:dyDescent="0.2">
      <c r="G83613" s="12"/>
    </row>
    <row r="83614" spans="7:7" x14ac:dyDescent="0.2">
      <c r="G83614" s="12"/>
    </row>
    <row r="83615" spans="7:7" x14ac:dyDescent="0.2">
      <c r="G83615" s="12"/>
    </row>
    <row r="83616" spans="7:7" x14ac:dyDescent="0.2">
      <c r="G83616" s="12"/>
    </row>
    <row r="83617" spans="7:7" x14ac:dyDescent="0.2">
      <c r="G83617" s="12"/>
    </row>
    <row r="83618" spans="7:7" x14ac:dyDescent="0.2">
      <c r="G83618" s="12"/>
    </row>
    <row r="83619" spans="7:7" x14ac:dyDescent="0.2">
      <c r="G83619" s="12"/>
    </row>
    <row r="83620" spans="7:7" x14ac:dyDescent="0.2">
      <c r="G83620" s="12"/>
    </row>
    <row r="83621" spans="7:7" x14ac:dyDescent="0.2">
      <c r="G83621" s="12"/>
    </row>
    <row r="83622" spans="7:7" x14ac:dyDescent="0.2">
      <c r="G83622" s="12"/>
    </row>
    <row r="83623" spans="7:7" x14ac:dyDescent="0.2">
      <c r="G83623" s="12"/>
    </row>
    <row r="83624" spans="7:7" x14ac:dyDescent="0.2">
      <c r="G83624" s="12"/>
    </row>
    <row r="83625" spans="7:7" x14ac:dyDescent="0.2">
      <c r="G83625" s="12"/>
    </row>
    <row r="83626" spans="7:7" x14ac:dyDescent="0.2">
      <c r="G83626" s="12"/>
    </row>
    <row r="83627" spans="7:7" x14ac:dyDescent="0.2">
      <c r="G83627" s="12"/>
    </row>
    <row r="83628" spans="7:7" x14ac:dyDescent="0.2">
      <c r="G83628" s="12"/>
    </row>
    <row r="83629" spans="7:7" x14ac:dyDescent="0.2">
      <c r="G83629" s="12"/>
    </row>
    <row r="83630" spans="7:7" x14ac:dyDescent="0.2">
      <c r="G83630" s="12"/>
    </row>
    <row r="83631" spans="7:7" x14ac:dyDescent="0.2">
      <c r="G83631" s="12"/>
    </row>
    <row r="83632" spans="7:7" x14ac:dyDescent="0.2">
      <c r="G83632" s="12"/>
    </row>
    <row r="83633" spans="7:7" x14ac:dyDescent="0.2">
      <c r="G83633" s="12"/>
    </row>
    <row r="83634" spans="7:7" x14ac:dyDescent="0.2">
      <c r="G83634" s="12"/>
    </row>
    <row r="83635" spans="7:7" x14ac:dyDescent="0.2">
      <c r="G83635" s="12"/>
    </row>
    <row r="83636" spans="7:7" x14ac:dyDescent="0.2">
      <c r="G83636" s="12"/>
    </row>
    <row r="83637" spans="7:7" x14ac:dyDescent="0.2">
      <c r="G83637" s="12"/>
    </row>
    <row r="83638" spans="7:7" x14ac:dyDescent="0.2">
      <c r="G83638" s="12"/>
    </row>
    <row r="83639" spans="7:7" x14ac:dyDescent="0.2">
      <c r="G83639" s="12"/>
    </row>
    <row r="83640" spans="7:7" x14ac:dyDescent="0.2">
      <c r="G83640" s="12"/>
    </row>
    <row r="83641" spans="7:7" x14ac:dyDescent="0.2">
      <c r="G83641" s="12"/>
    </row>
    <row r="83642" spans="7:7" x14ac:dyDescent="0.2">
      <c r="G83642" s="12"/>
    </row>
    <row r="83643" spans="7:7" x14ac:dyDescent="0.2">
      <c r="G83643" s="12"/>
    </row>
    <row r="83644" spans="7:7" x14ac:dyDescent="0.2">
      <c r="G83644" s="12"/>
    </row>
    <row r="83645" spans="7:7" x14ac:dyDescent="0.2">
      <c r="G83645" s="12"/>
    </row>
    <row r="83646" spans="7:7" x14ac:dyDescent="0.2">
      <c r="G83646" s="12"/>
    </row>
    <row r="83647" spans="7:7" x14ac:dyDescent="0.2">
      <c r="G83647" s="12"/>
    </row>
    <row r="83648" spans="7:7" x14ac:dyDescent="0.2">
      <c r="G83648" s="12"/>
    </row>
    <row r="83649" spans="7:7" x14ac:dyDescent="0.2">
      <c r="G83649" s="12"/>
    </row>
    <row r="83650" spans="7:7" x14ac:dyDescent="0.2">
      <c r="G83650" s="12"/>
    </row>
    <row r="83651" spans="7:7" x14ac:dyDescent="0.2">
      <c r="G83651" s="12"/>
    </row>
    <row r="83652" spans="7:7" x14ac:dyDescent="0.2">
      <c r="G83652" s="12"/>
    </row>
    <row r="83653" spans="7:7" x14ac:dyDescent="0.2">
      <c r="G83653" s="12"/>
    </row>
    <row r="83654" spans="7:7" x14ac:dyDescent="0.2">
      <c r="G83654" s="12"/>
    </row>
    <row r="83655" spans="7:7" x14ac:dyDescent="0.2">
      <c r="G83655" s="12"/>
    </row>
    <row r="83656" spans="7:7" x14ac:dyDescent="0.2">
      <c r="G83656" s="12"/>
    </row>
    <row r="83657" spans="7:7" x14ac:dyDescent="0.2">
      <c r="G83657" s="12"/>
    </row>
    <row r="83658" spans="7:7" x14ac:dyDescent="0.2">
      <c r="G83658" s="12"/>
    </row>
    <row r="83659" spans="7:7" x14ac:dyDescent="0.2">
      <c r="G83659" s="12"/>
    </row>
    <row r="83660" spans="7:7" x14ac:dyDescent="0.2">
      <c r="G83660" s="12"/>
    </row>
    <row r="83661" spans="7:7" x14ac:dyDescent="0.2">
      <c r="G83661" s="12"/>
    </row>
    <row r="83662" spans="7:7" x14ac:dyDescent="0.2">
      <c r="G83662" s="12"/>
    </row>
    <row r="83663" spans="7:7" x14ac:dyDescent="0.2">
      <c r="G83663" s="12"/>
    </row>
    <row r="83664" spans="7:7" x14ac:dyDescent="0.2">
      <c r="G83664" s="12"/>
    </row>
    <row r="83665" spans="7:7" x14ac:dyDescent="0.2">
      <c r="G83665" s="12"/>
    </row>
    <row r="83666" spans="7:7" x14ac:dyDescent="0.2">
      <c r="G83666" s="12"/>
    </row>
    <row r="83667" spans="7:7" x14ac:dyDescent="0.2">
      <c r="G83667" s="12"/>
    </row>
    <row r="83668" spans="7:7" x14ac:dyDescent="0.2">
      <c r="G83668" s="12"/>
    </row>
    <row r="83669" spans="7:7" x14ac:dyDescent="0.2">
      <c r="G83669" s="12"/>
    </row>
    <row r="83670" spans="7:7" x14ac:dyDescent="0.2">
      <c r="G83670" s="12"/>
    </row>
    <row r="83671" spans="7:7" x14ac:dyDescent="0.2">
      <c r="G83671" s="12"/>
    </row>
    <row r="83672" spans="7:7" x14ac:dyDescent="0.2">
      <c r="G83672" s="12"/>
    </row>
    <row r="83673" spans="7:7" x14ac:dyDescent="0.2">
      <c r="G83673" s="12"/>
    </row>
    <row r="83674" spans="7:7" x14ac:dyDescent="0.2">
      <c r="G83674" s="12"/>
    </row>
    <row r="83675" spans="7:7" x14ac:dyDescent="0.2">
      <c r="G83675" s="12"/>
    </row>
    <row r="83676" spans="7:7" x14ac:dyDescent="0.2">
      <c r="G83676" s="12"/>
    </row>
    <row r="83677" spans="7:7" x14ac:dyDescent="0.2">
      <c r="G83677" s="12"/>
    </row>
    <row r="83678" spans="7:7" x14ac:dyDescent="0.2">
      <c r="G83678" s="12"/>
    </row>
    <row r="83679" spans="7:7" x14ac:dyDescent="0.2">
      <c r="G83679" s="12"/>
    </row>
    <row r="83680" spans="7:7" x14ac:dyDescent="0.2">
      <c r="G83680" s="12"/>
    </row>
    <row r="83681" spans="7:7" x14ac:dyDescent="0.2">
      <c r="G83681" s="12"/>
    </row>
    <row r="83682" spans="7:7" x14ac:dyDescent="0.2">
      <c r="G83682" s="12"/>
    </row>
    <row r="83683" spans="7:7" x14ac:dyDescent="0.2">
      <c r="G83683" s="12"/>
    </row>
    <row r="83684" spans="7:7" x14ac:dyDescent="0.2">
      <c r="G83684" s="12"/>
    </row>
    <row r="83685" spans="7:7" x14ac:dyDescent="0.2">
      <c r="G83685" s="12"/>
    </row>
    <row r="83686" spans="7:7" x14ac:dyDescent="0.2">
      <c r="G83686" s="12"/>
    </row>
    <row r="83687" spans="7:7" x14ac:dyDescent="0.2">
      <c r="G83687" s="12"/>
    </row>
    <row r="83688" spans="7:7" x14ac:dyDescent="0.2">
      <c r="G83688" s="12"/>
    </row>
    <row r="83689" spans="7:7" x14ac:dyDescent="0.2">
      <c r="G83689" s="12"/>
    </row>
    <row r="83690" spans="7:7" x14ac:dyDescent="0.2">
      <c r="G83690" s="12"/>
    </row>
    <row r="83691" spans="7:7" x14ac:dyDescent="0.2">
      <c r="G83691" s="12"/>
    </row>
    <row r="83692" spans="7:7" x14ac:dyDescent="0.2">
      <c r="G83692" s="12"/>
    </row>
    <row r="83693" spans="7:7" x14ac:dyDescent="0.2">
      <c r="G83693" s="12"/>
    </row>
    <row r="83694" spans="7:7" x14ac:dyDescent="0.2">
      <c r="G83694" s="12"/>
    </row>
    <row r="83695" spans="7:7" x14ac:dyDescent="0.2">
      <c r="G83695" s="12"/>
    </row>
    <row r="83696" spans="7:7" x14ac:dyDescent="0.2">
      <c r="G83696" s="12"/>
    </row>
    <row r="83697" spans="7:7" x14ac:dyDescent="0.2">
      <c r="G83697" s="12"/>
    </row>
    <row r="83698" spans="7:7" x14ac:dyDescent="0.2">
      <c r="G83698" s="12"/>
    </row>
    <row r="83699" spans="7:7" x14ac:dyDescent="0.2">
      <c r="G83699" s="12"/>
    </row>
    <row r="83700" spans="7:7" x14ac:dyDescent="0.2">
      <c r="G83700" s="12"/>
    </row>
    <row r="83701" spans="7:7" x14ac:dyDescent="0.2">
      <c r="G83701" s="12"/>
    </row>
    <row r="83702" spans="7:7" x14ac:dyDescent="0.2">
      <c r="G83702" s="12"/>
    </row>
    <row r="83703" spans="7:7" x14ac:dyDescent="0.2">
      <c r="G83703" s="12"/>
    </row>
    <row r="83704" spans="7:7" x14ac:dyDescent="0.2">
      <c r="G83704" s="12"/>
    </row>
    <row r="83705" spans="7:7" x14ac:dyDescent="0.2">
      <c r="G83705" s="12"/>
    </row>
    <row r="83706" spans="7:7" x14ac:dyDescent="0.2">
      <c r="G83706" s="12"/>
    </row>
    <row r="83707" spans="7:7" x14ac:dyDescent="0.2">
      <c r="G83707" s="12"/>
    </row>
    <row r="83708" spans="7:7" x14ac:dyDescent="0.2">
      <c r="G83708" s="12"/>
    </row>
    <row r="83709" spans="7:7" x14ac:dyDescent="0.2">
      <c r="G83709" s="12"/>
    </row>
    <row r="83710" spans="7:7" x14ac:dyDescent="0.2">
      <c r="G83710" s="12"/>
    </row>
    <row r="83711" spans="7:7" x14ac:dyDescent="0.2">
      <c r="G83711" s="12"/>
    </row>
    <row r="83712" spans="7:7" x14ac:dyDescent="0.2">
      <c r="G83712" s="12"/>
    </row>
    <row r="83713" spans="7:7" x14ac:dyDescent="0.2">
      <c r="G83713" s="12"/>
    </row>
    <row r="83714" spans="7:7" x14ac:dyDescent="0.2">
      <c r="G83714" s="12"/>
    </row>
    <row r="83715" spans="7:7" x14ac:dyDescent="0.2">
      <c r="G83715" s="12"/>
    </row>
    <row r="83716" spans="7:7" x14ac:dyDescent="0.2">
      <c r="G83716" s="12"/>
    </row>
    <row r="83717" spans="7:7" x14ac:dyDescent="0.2">
      <c r="G83717" s="12"/>
    </row>
    <row r="83718" spans="7:7" x14ac:dyDescent="0.2">
      <c r="G83718" s="12"/>
    </row>
    <row r="83719" spans="7:7" x14ac:dyDescent="0.2">
      <c r="G83719" s="12"/>
    </row>
    <row r="83720" spans="7:7" x14ac:dyDescent="0.2">
      <c r="G83720" s="12"/>
    </row>
    <row r="83721" spans="7:7" x14ac:dyDescent="0.2">
      <c r="G83721" s="12"/>
    </row>
    <row r="83722" spans="7:7" x14ac:dyDescent="0.2">
      <c r="G83722" s="12"/>
    </row>
    <row r="83723" spans="7:7" x14ac:dyDescent="0.2">
      <c r="G83723" s="12"/>
    </row>
    <row r="83724" spans="7:7" x14ac:dyDescent="0.2">
      <c r="G83724" s="12"/>
    </row>
    <row r="83725" spans="7:7" x14ac:dyDescent="0.2">
      <c r="G83725" s="12"/>
    </row>
    <row r="83726" spans="7:7" x14ac:dyDescent="0.2">
      <c r="G83726" s="12"/>
    </row>
    <row r="83727" spans="7:7" x14ac:dyDescent="0.2">
      <c r="G83727" s="12"/>
    </row>
    <row r="83728" spans="7:7" x14ac:dyDescent="0.2">
      <c r="G83728" s="12"/>
    </row>
    <row r="83729" spans="7:7" x14ac:dyDescent="0.2">
      <c r="G83729" s="12"/>
    </row>
    <row r="83730" spans="7:7" x14ac:dyDescent="0.2">
      <c r="G83730" s="12"/>
    </row>
    <row r="83731" spans="7:7" x14ac:dyDescent="0.2">
      <c r="G83731" s="12"/>
    </row>
    <row r="83732" spans="7:7" x14ac:dyDescent="0.2">
      <c r="G83732" s="12"/>
    </row>
    <row r="83733" spans="7:7" x14ac:dyDescent="0.2">
      <c r="G83733" s="12"/>
    </row>
    <row r="83734" spans="7:7" x14ac:dyDescent="0.2">
      <c r="G83734" s="12"/>
    </row>
    <row r="83735" spans="7:7" x14ac:dyDescent="0.2">
      <c r="G83735" s="12"/>
    </row>
    <row r="83736" spans="7:7" x14ac:dyDescent="0.2">
      <c r="G83736" s="12"/>
    </row>
    <row r="83737" spans="7:7" x14ac:dyDescent="0.2">
      <c r="G83737" s="12"/>
    </row>
    <row r="83738" spans="7:7" x14ac:dyDescent="0.2">
      <c r="G83738" s="12"/>
    </row>
    <row r="83739" spans="7:7" x14ac:dyDescent="0.2">
      <c r="G83739" s="12"/>
    </row>
    <row r="83740" spans="7:7" x14ac:dyDescent="0.2">
      <c r="G83740" s="12"/>
    </row>
    <row r="83741" spans="7:7" x14ac:dyDescent="0.2">
      <c r="G83741" s="12"/>
    </row>
    <row r="83742" spans="7:7" x14ac:dyDescent="0.2">
      <c r="G83742" s="12"/>
    </row>
    <row r="83743" spans="7:7" x14ac:dyDescent="0.2">
      <c r="G83743" s="12"/>
    </row>
    <row r="83744" spans="7:7" x14ac:dyDescent="0.2">
      <c r="G83744" s="12"/>
    </row>
    <row r="83745" spans="7:7" x14ac:dyDescent="0.2">
      <c r="G83745" s="12"/>
    </row>
    <row r="83746" spans="7:7" x14ac:dyDescent="0.2">
      <c r="G83746" s="12"/>
    </row>
    <row r="83747" spans="7:7" x14ac:dyDescent="0.2">
      <c r="G83747" s="12"/>
    </row>
    <row r="83748" spans="7:7" x14ac:dyDescent="0.2">
      <c r="G83748" s="12"/>
    </row>
    <row r="83749" spans="7:7" x14ac:dyDescent="0.2">
      <c r="G83749" s="12"/>
    </row>
    <row r="83750" spans="7:7" x14ac:dyDescent="0.2">
      <c r="G83750" s="12"/>
    </row>
    <row r="83751" spans="7:7" x14ac:dyDescent="0.2">
      <c r="G83751" s="12"/>
    </row>
    <row r="83752" spans="7:7" x14ac:dyDescent="0.2">
      <c r="G83752" s="12"/>
    </row>
    <row r="83753" spans="7:7" x14ac:dyDescent="0.2">
      <c r="G83753" s="12"/>
    </row>
    <row r="83754" spans="7:7" x14ac:dyDescent="0.2">
      <c r="G83754" s="12"/>
    </row>
    <row r="83755" spans="7:7" x14ac:dyDescent="0.2">
      <c r="G83755" s="12"/>
    </row>
    <row r="83756" spans="7:7" x14ac:dyDescent="0.2">
      <c r="G83756" s="12"/>
    </row>
    <row r="83757" spans="7:7" x14ac:dyDescent="0.2">
      <c r="G83757" s="12"/>
    </row>
    <row r="83758" spans="7:7" x14ac:dyDescent="0.2">
      <c r="G83758" s="12"/>
    </row>
    <row r="83759" spans="7:7" x14ac:dyDescent="0.2">
      <c r="G83759" s="12"/>
    </row>
    <row r="83760" spans="7:7" x14ac:dyDescent="0.2">
      <c r="G83760" s="12"/>
    </row>
    <row r="83761" spans="7:7" x14ac:dyDescent="0.2">
      <c r="G83761" s="12"/>
    </row>
    <row r="83762" spans="7:7" x14ac:dyDescent="0.2">
      <c r="G83762" s="12"/>
    </row>
    <row r="83763" spans="7:7" x14ac:dyDescent="0.2">
      <c r="G83763" s="12"/>
    </row>
    <row r="83764" spans="7:7" x14ac:dyDescent="0.2">
      <c r="G83764" s="12"/>
    </row>
    <row r="83765" spans="7:7" x14ac:dyDescent="0.2">
      <c r="G83765" s="12"/>
    </row>
    <row r="83766" spans="7:7" x14ac:dyDescent="0.2">
      <c r="G83766" s="12"/>
    </row>
    <row r="83767" spans="7:7" x14ac:dyDescent="0.2">
      <c r="G83767" s="12"/>
    </row>
    <row r="83768" spans="7:7" x14ac:dyDescent="0.2">
      <c r="G83768" s="12"/>
    </row>
    <row r="83769" spans="7:7" x14ac:dyDescent="0.2">
      <c r="G83769" s="12"/>
    </row>
    <row r="83770" spans="7:7" x14ac:dyDescent="0.2">
      <c r="G83770" s="12"/>
    </row>
    <row r="83771" spans="7:7" x14ac:dyDescent="0.2">
      <c r="G83771" s="12"/>
    </row>
    <row r="83772" spans="7:7" x14ac:dyDescent="0.2">
      <c r="G83772" s="12"/>
    </row>
    <row r="83773" spans="7:7" x14ac:dyDescent="0.2">
      <c r="G83773" s="12"/>
    </row>
    <row r="83774" spans="7:7" x14ac:dyDescent="0.2">
      <c r="G83774" s="12"/>
    </row>
    <row r="83775" spans="7:7" x14ac:dyDescent="0.2">
      <c r="G83775" s="12"/>
    </row>
    <row r="83776" spans="7:7" x14ac:dyDescent="0.2">
      <c r="G83776" s="12"/>
    </row>
    <row r="83777" spans="7:7" x14ac:dyDescent="0.2">
      <c r="G83777" s="12"/>
    </row>
    <row r="83778" spans="7:7" x14ac:dyDescent="0.2">
      <c r="G83778" s="12"/>
    </row>
    <row r="83779" spans="7:7" x14ac:dyDescent="0.2">
      <c r="G83779" s="12"/>
    </row>
    <row r="83780" spans="7:7" x14ac:dyDescent="0.2">
      <c r="G83780" s="12"/>
    </row>
    <row r="83781" spans="7:7" x14ac:dyDescent="0.2">
      <c r="G83781" s="12"/>
    </row>
    <row r="83782" spans="7:7" x14ac:dyDescent="0.2">
      <c r="G83782" s="12"/>
    </row>
    <row r="83783" spans="7:7" x14ac:dyDescent="0.2">
      <c r="G83783" s="12"/>
    </row>
    <row r="83784" spans="7:7" x14ac:dyDescent="0.2">
      <c r="G83784" s="12"/>
    </row>
    <row r="83785" spans="7:7" x14ac:dyDescent="0.2">
      <c r="G83785" s="12"/>
    </row>
    <row r="83786" spans="7:7" x14ac:dyDescent="0.2">
      <c r="G83786" s="12"/>
    </row>
    <row r="83787" spans="7:7" x14ac:dyDescent="0.2">
      <c r="G83787" s="12"/>
    </row>
    <row r="83788" spans="7:7" x14ac:dyDescent="0.2">
      <c r="G83788" s="12"/>
    </row>
    <row r="83789" spans="7:7" x14ac:dyDescent="0.2">
      <c r="G83789" s="12"/>
    </row>
    <row r="83790" spans="7:7" x14ac:dyDescent="0.2">
      <c r="G83790" s="12"/>
    </row>
    <row r="83791" spans="7:7" x14ac:dyDescent="0.2">
      <c r="G83791" s="12"/>
    </row>
    <row r="83792" spans="7:7" x14ac:dyDescent="0.2">
      <c r="G83792" s="12"/>
    </row>
    <row r="83793" spans="7:7" x14ac:dyDescent="0.2">
      <c r="G83793" s="12"/>
    </row>
    <row r="83794" spans="7:7" x14ac:dyDescent="0.2">
      <c r="G83794" s="12"/>
    </row>
    <row r="83795" spans="7:7" x14ac:dyDescent="0.2">
      <c r="G83795" s="12"/>
    </row>
    <row r="83796" spans="7:7" x14ac:dyDescent="0.2">
      <c r="G83796" s="12"/>
    </row>
    <row r="83797" spans="7:7" x14ac:dyDescent="0.2">
      <c r="G83797" s="12"/>
    </row>
    <row r="83798" spans="7:7" x14ac:dyDescent="0.2">
      <c r="G83798" s="12"/>
    </row>
    <row r="83799" spans="7:7" x14ac:dyDescent="0.2">
      <c r="G83799" s="12"/>
    </row>
    <row r="83800" spans="7:7" x14ac:dyDescent="0.2">
      <c r="G83800" s="12"/>
    </row>
    <row r="83801" spans="7:7" x14ac:dyDescent="0.2">
      <c r="G83801" s="12"/>
    </row>
    <row r="83802" spans="7:7" x14ac:dyDescent="0.2">
      <c r="G83802" s="12"/>
    </row>
    <row r="83803" spans="7:7" x14ac:dyDescent="0.2">
      <c r="G83803" s="12"/>
    </row>
    <row r="83804" spans="7:7" x14ac:dyDescent="0.2">
      <c r="G83804" s="12"/>
    </row>
    <row r="83805" spans="7:7" x14ac:dyDescent="0.2">
      <c r="G83805" s="12"/>
    </row>
    <row r="83806" spans="7:7" x14ac:dyDescent="0.2">
      <c r="G83806" s="12"/>
    </row>
    <row r="83807" spans="7:7" x14ac:dyDescent="0.2">
      <c r="G83807" s="12"/>
    </row>
    <row r="83808" spans="7:7" x14ac:dyDescent="0.2">
      <c r="G83808" s="12"/>
    </row>
    <row r="83809" spans="7:7" x14ac:dyDescent="0.2">
      <c r="G83809" s="12"/>
    </row>
    <row r="83810" spans="7:7" x14ac:dyDescent="0.2">
      <c r="G83810" s="12"/>
    </row>
    <row r="83811" spans="7:7" x14ac:dyDescent="0.2">
      <c r="G83811" s="12"/>
    </row>
    <row r="83812" spans="7:7" x14ac:dyDescent="0.2">
      <c r="G83812" s="12"/>
    </row>
    <row r="83813" spans="7:7" x14ac:dyDescent="0.2">
      <c r="G83813" s="12"/>
    </row>
    <row r="83814" spans="7:7" x14ac:dyDescent="0.2">
      <c r="G83814" s="12"/>
    </row>
    <row r="83815" spans="7:7" x14ac:dyDescent="0.2">
      <c r="G83815" s="12"/>
    </row>
    <row r="83816" spans="7:7" x14ac:dyDescent="0.2">
      <c r="G83816" s="12"/>
    </row>
    <row r="83817" spans="7:7" x14ac:dyDescent="0.2">
      <c r="G83817" s="12"/>
    </row>
    <row r="83818" spans="7:7" x14ac:dyDescent="0.2">
      <c r="G83818" s="12"/>
    </row>
    <row r="83819" spans="7:7" x14ac:dyDescent="0.2">
      <c r="G83819" s="12"/>
    </row>
    <row r="83820" spans="7:7" x14ac:dyDescent="0.2">
      <c r="G83820" s="12"/>
    </row>
    <row r="83821" spans="7:7" x14ac:dyDescent="0.2">
      <c r="G83821" s="12"/>
    </row>
    <row r="83822" spans="7:7" x14ac:dyDescent="0.2">
      <c r="G83822" s="12"/>
    </row>
    <row r="83823" spans="7:7" x14ac:dyDescent="0.2">
      <c r="G83823" s="12"/>
    </row>
    <row r="83824" spans="7:7" x14ac:dyDescent="0.2">
      <c r="G83824" s="12"/>
    </row>
    <row r="83825" spans="7:7" x14ac:dyDescent="0.2">
      <c r="G83825" s="12"/>
    </row>
    <row r="83826" spans="7:7" x14ac:dyDescent="0.2">
      <c r="G83826" s="12"/>
    </row>
    <row r="83827" spans="7:7" x14ac:dyDescent="0.2">
      <c r="G83827" s="12"/>
    </row>
    <row r="83828" spans="7:7" x14ac:dyDescent="0.2">
      <c r="G83828" s="12"/>
    </row>
    <row r="83829" spans="7:7" x14ac:dyDescent="0.2">
      <c r="G83829" s="12"/>
    </row>
    <row r="83830" spans="7:7" x14ac:dyDescent="0.2">
      <c r="G83830" s="12"/>
    </row>
    <row r="83831" spans="7:7" x14ac:dyDescent="0.2">
      <c r="G83831" s="12"/>
    </row>
    <row r="83832" spans="7:7" x14ac:dyDescent="0.2">
      <c r="G83832" s="12"/>
    </row>
    <row r="83833" spans="7:7" x14ac:dyDescent="0.2">
      <c r="G83833" s="12"/>
    </row>
    <row r="83834" spans="7:7" x14ac:dyDescent="0.2">
      <c r="G83834" s="12"/>
    </row>
    <row r="83835" spans="7:7" x14ac:dyDescent="0.2">
      <c r="G83835" s="12"/>
    </row>
    <row r="83836" spans="7:7" x14ac:dyDescent="0.2">
      <c r="G83836" s="12"/>
    </row>
    <row r="83837" spans="7:7" x14ac:dyDescent="0.2">
      <c r="G83837" s="12"/>
    </row>
    <row r="83838" spans="7:7" x14ac:dyDescent="0.2">
      <c r="G83838" s="12"/>
    </row>
    <row r="83839" spans="7:7" x14ac:dyDescent="0.2">
      <c r="G83839" s="12"/>
    </row>
    <row r="83840" spans="7:7" x14ac:dyDescent="0.2">
      <c r="G83840" s="12"/>
    </row>
    <row r="83841" spans="7:7" x14ac:dyDescent="0.2">
      <c r="G83841" s="12"/>
    </row>
    <row r="83842" spans="7:7" x14ac:dyDescent="0.2">
      <c r="G83842" s="12"/>
    </row>
    <row r="83843" spans="7:7" x14ac:dyDescent="0.2">
      <c r="G83843" s="12"/>
    </row>
    <row r="83844" spans="7:7" x14ac:dyDescent="0.2">
      <c r="G83844" s="12"/>
    </row>
    <row r="83845" spans="7:7" x14ac:dyDescent="0.2">
      <c r="G83845" s="12"/>
    </row>
    <row r="83846" spans="7:7" x14ac:dyDescent="0.2">
      <c r="G83846" s="12"/>
    </row>
    <row r="83847" spans="7:7" x14ac:dyDescent="0.2">
      <c r="G83847" s="12"/>
    </row>
    <row r="83848" spans="7:7" x14ac:dyDescent="0.2">
      <c r="G83848" s="12"/>
    </row>
    <row r="83849" spans="7:7" x14ac:dyDescent="0.2">
      <c r="G83849" s="12"/>
    </row>
    <row r="83850" spans="7:7" x14ac:dyDescent="0.2">
      <c r="G83850" s="12"/>
    </row>
    <row r="83851" spans="7:7" x14ac:dyDescent="0.2">
      <c r="G83851" s="12"/>
    </row>
    <row r="83852" spans="7:7" x14ac:dyDescent="0.2">
      <c r="G83852" s="12"/>
    </row>
    <row r="83853" spans="7:7" x14ac:dyDescent="0.2">
      <c r="G83853" s="12"/>
    </row>
    <row r="83854" spans="7:7" x14ac:dyDescent="0.2">
      <c r="G83854" s="12"/>
    </row>
    <row r="83855" spans="7:7" x14ac:dyDescent="0.2">
      <c r="G83855" s="12"/>
    </row>
    <row r="83856" spans="7:7" x14ac:dyDescent="0.2">
      <c r="G83856" s="12"/>
    </row>
    <row r="83857" spans="7:7" x14ac:dyDescent="0.2">
      <c r="G83857" s="12"/>
    </row>
    <row r="83858" spans="7:7" x14ac:dyDescent="0.2">
      <c r="G83858" s="12"/>
    </row>
    <row r="83859" spans="7:7" x14ac:dyDescent="0.2">
      <c r="G83859" s="12"/>
    </row>
    <row r="83860" spans="7:7" x14ac:dyDescent="0.2">
      <c r="G83860" s="12"/>
    </row>
    <row r="83861" spans="7:7" x14ac:dyDescent="0.2">
      <c r="G83861" s="12"/>
    </row>
    <row r="83862" spans="7:7" x14ac:dyDescent="0.2">
      <c r="G83862" s="12"/>
    </row>
    <row r="83863" spans="7:7" x14ac:dyDescent="0.2">
      <c r="G83863" s="12"/>
    </row>
    <row r="83864" spans="7:7" x14ac:dyDescent="0.2">
      <c r="G83864" s="12"/>
    </row>
    <row r="83865" spans="7:7" x14ac:dyDescent="0.2">
      <c r="G83865" s="12"/>
    </row>
    <row r="83866" spans="7:7" x14ac:dyDescent="0.2">
      <c r="G83866" s="12"/>
    </row>
    <row r="83867" spans="7:7" x14ac:dyDescent="0.2">
      <c r="G83867" s="12"/>
    </row>
    <row r="83868" spans="7:7" x14ac:dyDescent="0.2">
      <c r="G83868" s="12"/>
    </row>
    <row r="83869" spans="7:7" x14ac:dyDescent="0.2">
      <c r="G83869" s="12"/>
    </row>
    <row r="83870" spans="7:7" x14ac:dyDescent="0.2">
      <c r="G83870" s="12"/>
    </row>
    <row r="83871" spans="7:7" x14ac:dyDescent="0.2">
      <c r="G83871" s="12"/>
    </row>
    <row r="83872" spans="7:7" x14ac:dyDescent="0.2">
      <c r="G83872" s="12"/>
    </row>
    <row r="83873" spans="7:7" x14ac:dyDescent="0.2">
      <c r="G83873" s="12"/>
    </row>
    <row r="83874" spans="7:7" x14ac:dyDescent="0.2">
      <c r="G83874" s="12"/>
    </row>
    <row r="83875" spans="7:7" x14ac:dyDescent="0.2">
      <c r="G83875" s="12"/>
    </row>
    <row r="83876" spans="7:7" x14ac:dyDescent="0.2">
      <c r="G83876" s="12"/>
    </row>
    <row r="83877" spans="7:7" x14ac:dyDescent="0.2">
      <c r="G83877" s="12"/>
    </row>
    <row r="83878" spans="7:7" x14ac:dyDescent="0.2">
      <c r="G83878" s="12"/>
    </row>
    <row r="83879" spans="7:7" x14ac:dyDescent="0.2">
      <c r="G83879" s="12"/>
    </row>
    <row r="83880" spans="7:7" x14ac:dyDescent="0.2">
      <c r="G83880" s="12"/>
    </row>
    <row r="83881" spans="7:7" x14ac:dyDescent="0.2">
      <c r="G83881" s="12"/>
    </row>
    <row r="83882" spans="7:7" x14ac:dyDescent="0.2">
      <c r="G83882" s="12"/>
    </row>
    <row r="83883" spans="7:7" x14ac:dyDescent="0.2">
      <c r="G83883" s="12"/>
    </row>
    <row r="83884" spans="7:7" x14ac:dyDescent="0.2">
      <c r="G83884" s="12"/>
    </row>
    <row r="83885" spans="7:7" x14ac:dyDescent="0.2">
      <c r="G83885" s="12"/>
    </row>
    <row r="83886" spans="7:7" x14ac:dyDescent="0.2">
      <c r="G83886" s="12"/>
    </row>
    <row r="83887" spans="7:7" x14ac:dyDescent="0.2">
      <c r="G83887" s="12"/>
    </row>
    <row r="83888" spans="7:7" x14ac:dyDescent="0.2">
      <c r="G83888" s="12"/>
    </row>
    <row r="83889" spans="7:7" x14ac:dyDescent="0.2">
      <c r="G83889" s="12"/>
    </row>
    <row r="83890" spans="7:7" x14ac:dyDescent="0.2">
      <c r="G83890" s="12"/>
    </row>
    <row r="83891" spans="7:7" x14ac:dyDescent="0.2">
      <c r="G83891" s="12"/>
    </row>
    <row r="83892" spans="7:7" x14ac:dyDescent="0.2">
      <c r="G83892" s="12"/>
    </row>
    <row r="83893" spans="7:7" x14ac:dyDescent="0.2">
      <c r="G83893" s="12"/>
    </row>
    <row r="83894" spans="7:7" x14ac:dyDescent="0.2">
      <c r="G83894" s="12"/>
    </row>
    <row r="83895" spans="7:7" x14ac:dyDescent="0.2">
      <c r="G83895" s="12"/>
    </row>
    <row r="83896" spans="7:7" x14ac:dyDescent="0.2">
      <c r="G83896" s="12"/>
    </row>
    <row r="83897" spans="7:7" x14ac:dyDescent="0.2">
      <c r="G83897" s="12"/>
    </row>
    <row r="83898" spans="7:7" x14ac:dyDescent="0.2">
      <c r="G83898" s="12"/>
    </row>
    <row r="83899" spans="7:7" x14ac:dyDescent="0.2">
      <c r="G83899" s="12"/>
    </row>
    <row r="83900" spans="7:7" x14ac:dyDescent="0.2">
      <c r="G83900" s="12"/>
    </row>
    <row r="83901" spans="7:7" x14ac:dyDescent="0.2">
      <c r="G83901" s="12"/>
    </row>
    <row r="83902" spans="7:7" x14ac:dyDescent="0.2">
      <c r="G83902" s="12"/>
    </row>
    <row r="83903" spans="7:7" x14ac:dyDescent="0.2">
      <c r="G83903" s="12"/>
    </row>
    <row r="83904" spans="7:7" x14ac:dyDescent="0.2">
      <c r="G83904" s="12"/>
    </row>
    <row r="83905" spans="7:7" x14ac:dyDescent="0.2">
      <c r="G83905" s="12"/>
    </row>
    <row r="83906" spans="7:7" x14ac:dyDescent="0.2">
      <c r="G83906" s="12"/>
    </row>
    <row r="83907" spans="7:7" x14ac:dyDescent="0.2">
      <c r="G83907" s="12"/>
    </row>
    <row r="83908" spans="7:7" x14ac:dyDescent="0.2">
      <c r="G83908" s="12"/>
    </row>
    <row r="83909" spans="7:7" x14ac:dyDescent="0.2">
      <c r="G83909" s="12"/>
    </row>
    <row r="83910" spans="7:7" x14ac:dyDescent="0.2">
      <c r="G83910" s="12"/>
    </row>
    <row r="83911" spans="7:7" x14ac:dyDescent="0.2">
      <c r="G83911" s="12"/>
    </row>
    <row r="83912" spans="7:7" x14ac:dyDescent="0.2">
      <c r="G83912" s="12"/>
    </row>
    <row r="83913" spans="7:7" x14ac:dyDescent="0.2">
      <c r="G83913" s="12"/>
    </row>
    <row r="83914" spans="7:7" x14ac:dyDescent="0.2">
      <c r="G83914" s="12"/>
    </row>
    <row r="83915" spans="7:7" x14ac:dyDescent="0.2">
      <c r="G83915" s="12"/>
    </row>
    <row r="83916" spans="7:7" x14ac:dyDescent="0.2">
      <c r="G83916" s="12"/>
    </row>
    <row r="83917" spans="7:7" x14ac:dyDescent="0.2">
      <c r="G83917" s="12"/>
    </row>
    <row r="83918" spans="7:7" x14ac:dyDescent="0.2">
      <c r="G83918" s="12"/>
    </row>
    <row r="83919" spans="7:7" x14ac:dyDescent="0.2">
      <c r="G83919" s="12"/>
    </row>
    <row r="83920" spans="7:7" x14ac:dyDescent="0.2">
      <c r="G83920" s="12"/>
    </row>
    <row r="83921" spans="7:7" x14ac:dyDescent="0.2">
      <c r="G83921" s="12"/>
    </row>
    <row r="83922" spans="7:7" x14ac:dyDescent="0.2">
      <c r="G83922" s="12"/>
    </row>
    <row r="83923" spans="7:7" x14ac:dyDescent="0.2">
      <c r="G83923" s="12"/>
    </row>
    <row r="83924" spans="7:7" x14ac:dyDescent="0.2">
      <c r="G83924" s="12"/>
    </row>
    <row r="83925" spans="7:7" x14ac:dyDescent="0.2">
      <c r="G83925" s="12"/>
    </row>
    <row r="83926" spans="7:7" x14ac:dyDescent="0.2">
      <c r="G83926" s="12"/>
    </row>
    <row r="83927" spans="7:7" x14ac:dyDescent="0.2">
      <c r="G83927" s="12"/>
    </row>
    <row r="83928" spans="7:7" x14ac:dyDescent="0.2">
      <c r="G83928" s="12"/>
    </row>
    <row r="83929" spans="7:7" x14ac:dyDescent="0.2">
      <c r="G83929" s="12"/>
    </row>
    <row r="83930" spans="7:7" x14ac:dyDescent="0.2">
      <c r="G83930" s="12"/>
    </row>
    <row r="83931" spans="7:7" x14ac:dyDescent="0.2">
      <c r="G83931" s="12"/>
    </row>
    <row r="83932" spans="7:7" x14ac:dyDescent="0.2">
      <c r="G83932" s="12"/>
    </row>
    <row r="83933" spans="7:7" x14ac:dyDescent="0.2">
      <c r="G83933" s="12"/>
    </row>
    <row r="83934" spans="7:7" x14ac:dyDescent="0.2">
      <c r="G83934" s="12"/>
    </row>
    <row r="83935" spans="7:7" x14ac:dyDescent="0.2">
      <c r="G83935" s="12"/>
    </row>
    <row r="83936" spans="7:7" x14ac:dyDescent="0.2">
      <c r="G83936" s="12"/>
    </row>
    <row r="83937" spans="7:7" x14ac:dyDescent="0.2">
      <c r="G83937" s="12"/>
    </row>
    <row r="83938" spans="7:7" x14ac:dyDescent="0.2">
      <c r="G83938" s="12"/>
    </row>
    <row r="83939" spans="7:7" x14ac:dyDescent="0.2">
      <c r="G83939" s="12"/>
    </row>
    <row r="83940" spans="7:7" x14ac:dyDescent="0.2">
      <c r="G83940" s="12"/>
    </row>
    <row r="83941" spans="7:7" x14ac:dyDescent="0.2">
      <c r="G83941" s="12"/>
    </row>
    <row r="83942" spans="7:7" x14ac:dyDescent="0.2">
      <c r="G83942" s="12"/>
    </row>
    <row r="83943" spans="7:7" x14ac:dyDescent="0.2">
      <c r="G83943" s="12"/>
    </row>
    <row r="83944" spans="7:7" x14ac:dyDescent="0.2">
      <c r="G83944" s="12"/>
    </row>
    <row r="83945" spans="7:7" x14ac:dyDescent="0.2">
      <c r="G83945" s="12"/>
    </row>
    <row r="83946" spans="7:7" x14ac:dyDescent="0.2">
      <c r="G83946" s="12"/>
    </row>
    <row r="83947" spans="7:7" x14ac:dyDescent="0.2">
      <c r="G83947" s="12"/>
    </row>
    <row r="83948" spans="7:7" x14ac:dyDescent="0.2">
      <c r="G83948" s="12"/>
    </row>
    <row r="83949" spans="7:7" x14ac:dyDescent="0.2">
      <c r="G83949" s="12"/>
    </row>
    <row r="83950" spans="7:7" x14ac:dyDescent="0.2">
      <c r="G83950" s="12"/>
    </row>
    <row r="83951" spans="7:7" x14ac:dyDescent="0.2">
      <c r="G83951" s="12"/>
    </row>
    <row r="83952" spans="7:7" x14ac:dyDescent="0.2">
      <c r="G83952" s="12"/>
    </row>
    <row r="83953" spans="7:7" x14ac:dyDescent="0.2">
      <c r="G83953" s="12"/>
    </row>
    <row r="83954" spans="7:7" x14ac:dyDescent="0.2">
      <c r="G83954" s="12"/>
    </row>
    <row r="83955" spans="7:7" x14ac:dyDescent="0.2">
      <c r="G83955" s="12"/>
    </row>
    <row r="83956" spans="7:7" x14ac:dyDescent="0.2">
      <c r="G83956" s="12"/>
    </row>
    <row r="83957" spans="7:7" x14ac:dyDescent="0.2">
      <c r="G83957" s="12"/>
    </row>
    <row r="83958" spans="7:7" x14ac:dyDescent="0.2">
      <c r="G83958" s="12"/>
    </row>
    <row r="83959" spans="7:7" x14ac:dyDescent="0.2">
      <c r="G83959" s="12"/>
    </row>
    <row r="83960" spans="7:7" x14ac:dyDescent="0.2">
      <c r="G83960" s="12"/>
    </row>
    <row r="83961" spans="7:7" x14ac:dyDescent="0.2">
      <c r="G83961" s="12"/>
    </row>
    <row r="83962" spans="7:7" x14ac:dyDescent="0.2">
      <c r="G83962" s="12"/>
    </row>
    <row r="83963" spans="7:7" x14ac:dyDescent="0.2">
      <c r="G83963" s="12"/>
    </row>
    <row r="83964" spans="7:7" x14ac:dyDescent="0.2">
      <c r="G83964" s="12"/>
    </row>
    <row r="83965" spans="7:7" x14ac:dyDescent="0.2">
      <c r="G83965" s="12"/>
    </row>
    <row r="83966" spans="7:7" x14ac:dyDescent="0.2">
      <c r="G83966" s="12"/>
    </row>
    <row r="83967" spans="7:7" x14ac:dyDescent="0.2">
      <c r="G83967" s="12"/>
    </row>
    <row r="83968" spans="7:7" x14ac:dyDescent="0.2">
      <c r="G83968" s="12"/>
    </row>
    <row r="83969" spans="7:7" x14ac:dyDescent="0.2">
      <c r="G83969" s="12"/>
    </row>
    <row r="83970" spans="7:7" x14ac:dyDescent="0.2">
      <c r="G83970" s="12"/>
    </row>
    <row r="83971" spans="7:7" x14ac:dyDescent="0.2">
      <c r="G83971" s="12"/>
    </row>
    <row r="83972" spans="7:7" x14ac:dyDescent="0.2">
      <c r="G83972" s="12"/>
    </row>
    <row r="83973" spans="7:7" x14ac:dyDescent="0.2">
      <c r="G83973" s="12"/>
    </row>
    <row r="83974" spans="7:7" x14ac:dyDescent="0.2">
      <c r="G83974" s="12"/>
    </row>
    <row r="83975" spans="7:7" x14ac:dyDescent="0.2">
      <c r="G83975" s="12"/>
    </row>
    <row r="83976" spans="7:7" x14ac:dyDescent="0.2">
      <c r="G83976" s="12"/>
    </row>
    <row r="83977" spans="7:7" x14ac:dyDescent="0.2">
      <c r="G83977" s="12"/>
    </row>
    <row r="83978" spans="7:7" x14ac:dyDescent="0.2">
      <c r="G83978" s="12"/>
    </row>
    <row r="83979" spans="7:7" x14ac:dyDescent="0.2">
      <c r="G83979" s="12"/>
    </row>
    <row r="83980" spans="7:7" x14ac:dyDescent="0.2">
      <c r="G83980" s="12"/>
    </row>
    <row r="83981" spans="7:7" x14ac:dyDescent="0.2">
      <c r="G83981" s="12"/>
    </row>
    <row r="83982" spans="7:7" x14ac:dyDescent="0.2">
      <c r="G83982" s="12"/>
    </row>
    <row r="83983" spans="7:7" x14ac:dyDescent="0.2">
      <c r="G83983" s="12"/>
    </row>
    <row r="83984" spans="7:7" x14ac:dyDescent="0.2">
      <c r="G83984" s="12"/>
    </row>
    <row r="83985" spans="7:7" x14ac:dyDescent="0.2">
      <c r="G83985" s="12"/>
    </row>
    <row r="83986" spans="7:7" x14ac:dyDescent="0.2">
      <c r="G83986" s="12"/>
    </row>
    <row r="83987" spans="7:7" x14ac:dyDescent="0.2">
      <c r="G83987" s="12"/>
    </row>
    <row r="83988" spans="7:7" x14ac:dyDescent="0.2">
      <c r="G83988" s="12"/>
    </row>
    <row r="83989" spans="7:7" x14ac:dyDescent="0.2">
      <c r="G83989" s="12"/>
    </row>
    <row r="83990" spans="7:7" x14ac:dyDescent="0.2">
      <c r="G83990" s="12"/>
    </row>
    <row r="83991" spans="7:7" x14ac:dyDescent="0.2">
      <c r="G83991" s="12"/>
    </row>
    <row r="83992" spans="7:7" x14ac:dyDescent="0.2">
      <c r="G83992" s="12"/>
    </row>
    <row r="83993" spans="7:7" x14ac:dyDescent="0.2">
      <c r="G83993" s="12"/>
    </row>
    <row r="83994" spans="7:7" x14ac:dyDescent="0.2">
      <c r="G83994" s="12"/>
    </row>
    <row r="83995" spans="7:7" x14ac:dyDescent="0.2">
      <c r="G83995" s="12"/>
    </row>
    <row r="83996" spans="7:7" x14ac:dyDescent="0.2">
      <c r="G83996" s="12"/>
    </row>
    <row r="83997" spans="7:7" x14ac:dyDescent="0.2">
      <c r="G83997" s="12"/>
    </row>
    <row r="83998" spans="7:7" x14ac:dyDescent="0.2">
      <c r="G83998" s="12"/>
    </row>
    <row r="83999" spans="7:7" x14ac:dyDescent="0.2">
      <c r="G83999" s="12"/>
    </row>
    <row r="84000" spans="7:7" x14ac:dyDescent="0.2">
      <c r="G84000" s="12"/>
    </row>
    <row r="84001" spans="7:7" x14ac:dyDescent="0.2">
      <c r="G84001" s="12"/>
    </row>
    <row r="84002" spans="7:7" x14ac:dyDescent="0.2">
      <c r="G84002" s="12"/>
    </row>
    <row r="84003" spans="7:7" x14ac:dyDescent="0.2">
      <c r="G84003" s="12"/>
    </row>
    <row r="84004" spans="7:7" x14ac:dyDescent="0.2">
      <c r="G84004" s="12"/>
    </row>
    <row r="84005" spans="7:7" x14ac:dyDescent="0.2">
      <c r="G84005" s="12"/>
    </row>
    <row r="84006" spans="7:7" x14ac:dyDescent="0.2">
      <c r="G84006" s="12"/>
    </row>
    <row r="84007" spans="7:7" x14ac:dyDescent="0.2">
      <c r="G84007" s="12"/>
    </row>
    <row r="84008" spans="7:7" x14ac:dyDescent="0.2">
      <c r="G84008" s="12"/>
    </row>
    <row r="84009" spans="7:7" x14ac:dyDescent="0.2">
      <c r="G84009" s="12"/>
    </row>
    <row r="84010" spans="7:7" x14ac:dyDescent="0.2">
      <c r="G84010" s="12"/>
    </row>
    <row r="84011" spans="7:7" x14ac:dyDescent="0.2">
      <c r="G84011" s="12"/>
    </row>
    <row r="84012" spans="7:7" x14ac:dyDescent="0.2">
      <c r="G84012" s="12"/>
    </row>
    <row r="84013" spans="7:7" x14ac:dyDescent="0.2">
      <c r="G84013" s="12"/>
    </row>
    <row r="84014" spans="7:7" x14ac:dyDescent="0.2">
      <c r="G84014" s="12"/>
    </row>
    <row r="84015" spans="7:7" x14ac:dyDescent="0.2">
      <c r="G84015" s="12"/>
    </row>
    <row r="84016" spans="7:7" x14ac:dyDescent="0.2">
      <c r="G84016" s="12"/>
    </row>
    <row r="84017" spans="7:7" x14ac:dyDescent="0.2">
      <c r="G84017" s="12"/>
    </row>
    <row r="84018" spans="7:7" x14ac:dyDescent="0.2">
      <c r="G84018" s="12"/>
    </row>
    <row r="84019" spans="7:7" x14ac:dyDescent="0.2">
      <c r="G84019" s="12"/>
    </row>
    <row r="84020" spans="7:7" x14ac:dyDescent="0.2">
      <c r="G84020" s="12"/>
    </row>
    <row r="84021" spans="7:7" x14ac:dyDescent="0.2">
      <c r="G84021" s="12"/>
    </row>
    <row r="84022" spans="7:7" x14ac:dyDescent="0.2">
      <c r="G84022" s="12"/>
    </row>
    <row r="84023" spans="7:7" x14ac:dyDescent="0.2">
      <c r="G84023" s="12"/>
    </row>
    <row r="84024" spans="7:7" x14ac:dyDescent="0.2">
      <c r="G84024" s="12"/>
    </row>
    <row r="84025" spans="7:7" x14ac:dyDescent="0.2">
      <c r="G84025" s="12"/>
    </row>
    <row r="84026" spans="7:7" x14ac:dyDescent="0.2">
      <c r="G84026" s="12"/>
    </row>
    <row r="84027" spans="7:7" x14ac:dyDescent="0.2">
      <c r="G84027" s="12"/>
    </row>
    <row r="84028" spans="7:7" x14ac:dyDescent="0.2">
      <c r="G84028" s="12"/>
    </row>
    <row r="84029" spans="7:7" x14ac:dyDescent="0.2">
      <c r="G84029" s="12"/>
    </row>
    <row r="84030" spans="7:7" x14ac:dyDescent="0.2">
      <c r="G84030" s="12"/>
    </row>
    <row r="84031" spans="7:7" x14ac:dyDescent="0.2">
      <c r="G84031" s="12"/>
    </row>
    <row r="84032" spans="7:7" x14ac:dyDescent="0.2">
      <c r="G84032" s="12"/>
    </row>
    <row r="84033" spans="7:7" x14ac:dyDescent="0.2">
      <c r="G84033" s="12"/>
    </row>
    <row r="84034" spans="7:7" x14ac:dyDescent="0.2">
      <c r="G84034" s="12"/>
    </row>
    <row r="84035" spans="7:7" x14ac:dyDescent="0.2">
      <c r="G84035" s="12"/>
    </row>
    <row r="84036" spans="7:7" x14ac:dyDescent="0.2">
      <c r="G84036" s="12"/>
    </row>
    <row r="84037" spans="7:7" x14ac:dyDescent="0.2">
      <c r="G84037" s="12"/>
    </row>
    <row r="84038" spans="7:7" x14ac:dyDescent="0.2">
      <c r="G84038" s="12"/>
    </row>
    <row r="84039" spans="7:7" x14ac:dyDescent="0.2">
      <c r="G84039" s="12"/>
    </row>
    <row r="84040" spans="7:7" x14ac:dyDescent="0.2">
      <c r="G84040" s="12"/>
    </row>
    <row r="84041" spans="7:7" x14ac:dyDescent="0.2">
      <c r="G84041" s="12"/>
    </row>
    <row r="84042" spans="7:7" x14ac:dyDescent="0.2">
      <c r="G84042" s="12"/>
    </row>
    <row r="84043" spans="7:7" x14ac:dyDescent="0.2">
      <c r="G84043" s="12"/>
    </row>
    <row r="84044" spans="7:7" x14ac:dyDescent="0.2">
      <c r="G84044" s="12"/>
    </row>
    <row r="84045" spans="7:7" x14ac:dyDescent="0.2">
      <c r="G84045" s="12"/>
    </row>
    <row r="84046" spans="7:7" x14ac:dyDescent="0.2">
      <c r="G84046" s="12"/>
    </row>
    <row r="84047" spans="7:7" x14ac:dyDescent="0.2">
      <c r="G84047" s="12"/>
    </row>
    <row r="84048" spans="7:7" x14ac:dyDescent="0.2">
      <c r="G84048" s="12"/>
    </row>
    <row r="84049" spans="7:7" x14ac:dyDescent="0.2">
      <c r="G84049" s="12"/>
    </row>
    <row r="84050" spans="7:7" x14ac:dyDescent="0.2">
      <c r="G84050" s="12"/>
    </row>
    <row r="84051" spans="7:7" x14ac:dyDescent="0.2">
      <c r="G84051" s="12"/>
    </row>
    <row r="84052" spans="7:7" x14ac:dyDescent="0.2">
      <c r="G84052" s="12"/>
    </row>
    <row r="84053" spans="7:7" x14ac:dyDescent="0.2">
      <c r="G84053" s="12"/>
    </row>
    <row r="84054" spans="7:7" x14ac:dyDescent="0.2">
      <c r="G84054" s="12"/>
    </row>
    <row r="84055" spans="7:7" x14ac:dyDescent="0.2">
      <c r="G84055" s="12"/>
    </row>
    <row r="84056" spans="7:7" x14ac:dyDescent="0.2">
      <c r="G84056" s="12"/>
    </row>
    <row r="84057" spans="7:7" x14ac:dyDescent="0.2">
      <c r="G84057" s="12"/>
    </row>
    <row r="84058" spans="7:7" x14ac:dyDescent="0.2">
      <c r="G84058" s="12"/>
    </row>
    <row r="84059" spans="7:7" x14ac:dyDescent="0.2">
      <c r="G84059" s="12"/>
    </row>
    <row r="84060" spans="7:7" x14ac:dyDescent="0.2">
      <c r="G84060" s="12"/>
    </row>
    <row r="84061" spans="7:7" x14ac:dyDescent="0.2">
      <c r="G84061" s="12"/>
    </row>
    <row r="84062" spans="7:7" x14ac:dyDescent="0.2">
      <c r="G84062" s="12"/>
    </row>
    <row r="84063" spans="7:7" x14ac:dyDescent="0.2">
      <c r="G84063" s="12"/>
    </row>
    <row r="84064" spans="7:7" x14ac:dyDescent="0.2">
      <c r="G84064" s="12"/>
    </row>
    <row r="84065" spans="7:7" x14ac:dyDescent="0.2">
      <c r="G84065" s="12"/>
    </row>
    <row r="84066" spans="7:7" x14ac:dyDescent="0.2">
      <c r="G84066" s="12"/>
    </row>
    <row r="84067" spans="7:7" x14ac:dyDescent="0.2">
      <c r="G84067" s="12"/>
    </row>
    <row r="84068" spans="7:7" x14ac:dyDescent="0.2">
      <c r="G84068" s="12"/>
    </row>
    <row r="84069" spans="7:7" x14ac:dyDescent="0.2">
      <c r="G84069" s="12"/>
    </row>
    <row r="84070" spans="7:7" x14ac:dyDescent="0.2">
      <c r="G84070" s="12"/>
    </row>
    <row r="84071" spans="7:7" x14ac:dyDescent="0.2">
      <c r="G84071" s="12"/>
    </row>
    <row r="84072" spans="7:7" x14ac:dyDescent="0.2">
      <c r="G84072" s="12"/>
    </row>
    <row r="84073" spans="7:7" x14ac:dyDescent="0.2">
      <c r="G84073" s="12"/>
    </row>
    <row r="84074" spans="7:7" x14ac:dyDescent="0.2">
      <c r="G84074" s="12"/>
    </row>
    <row r="84075" spans="7:7" x14ac:dyDescent="0.2">
      <c r="G84075" s="12"/>
    </row>
    <row r="84076" spans="7:7" x14ac:dyDescent="0.2">
      <c r="G84076" s="12"/>
    </row>
    <row r="84077" spans="7:7" x14ac:dyDescent="0.2">
      <c r="G84077" s="12"/>
    </row>
    <row r="84078" spans="7:7" x14ac:dyDescent="0.2">
      <c r="G84078" s="12"/>
    </row>
    <row r="84079" spans="7:7" x14ac:dyDescent="0.2">
      <c r="G84079" s="12"/>
    </row>
    <row r="84080" spans="7:7" x14ac:dyDescent="0.2">
      <c r="G84080" s="12"/>
    </row>
    <row r="84081" spans="7:7" x14ac:dyDescent="0.2">
      <c r="G84081" s="12"/>
    </row>
    <row r="84082" spans="7:7" x14ac:dyDescent="0.2">
      <c r="G84082" s="12"/>
    </row>
    <row r="84083" spans="7:7" x14ac:dyDescent="0.2">
      <c r="G84083" s="12"/>
    </row>
    <row r="84084" spans="7:7" x14ac:dyDescent="0.2">
      <c r="G84084" s="12"/>
    </row>
    <row r="84085" spans="7:7" x14ac:dyDescent="0.2">
      <c r="G84085" s="12"/>
    </row>
    <row r="84086" spans="7:7" x14ac:dyDescent="0.2">
      <c r="G84086" s="12"/>
    </row>
    <row r="84087" spans="7:7" x14ac:dyDescent="0.2">
      <c r="G84087" s="12"/>
    </row>
    <row r="84088" spans="7:7" x14ac:dyDescent="0.2">
      <c r="G84088" s="12"/>
    </row>
    <row r="84089" spans="7:7" x14ac:dyDescent="0.2">
      <c r="G84089" s="12"/>
    </row>
    <row r="84090" spans="7:7" x14ac:dyDescent="0.2">
      <c r="G84090" s="12"/>
    </row>
    <row r="84091" spans="7:7" x14ac:dyDescent="0.2">
      <c r="G84091" s="12"/>
    </row>
    <row r="84092" spans="7:7" x14ac:dyDescent="0.2">
      <c r="G84092" s="12"/>
    </row>
    <row r="84093" spans="7:7" x14ac:dyDescent="0.2">
      <c r="G84093" s="12"/>
    </row>
    <row r="84094" spans="7:7" x14ac:dyDescent="0.2">
      <c r="G84094" s="12"/>
    </row>
    <row r="84095" spans="7:7" x14ac:dyDescent="0.2">
      <c r="G84095" s="12"/>
    </row>
    <row r="84096" spans="7:7" x14ac:dyDescent="0.2">
      <c r="G84096" s="12"/>
    </row>
    <row r="84097" spans="7:7" x14ac:dyDescent="0.2">
      <c r="G84097" s="12"/>
    </row>
    <row r="84098" spans="7:7" x14ac:dyDescent="0.2">
      <c r="G84098" s="12"/>
    </row>
    <row r="84099" spans="7:7" x14ac:dyDescent="0.2">
      <c r="G84099" s="12"/>
    </row>
    <row r="84100" spans="7:7" x14ac:dyDescent="0.2">
      <c r="G84100" s="12"/>
    </row>
    <row r="84101" spans="7:7" x14ac:dyDescent="0.2">
      <c r="G84101" s="12"/>
    </row>
    <row r="84102" spans="7:7" x14ac:dyDescent="0.2">
      <c r="G84102" s="12"/>
    </row>
    <row r="84103" spans="7:7" x14ac:dyDescent="0.2">
      <c r="G84103" s="12"/>
    </row>
    <row r="84104" spans="7:7" x14ac:dyDescent="0.2">
      <c r="G84104" s="12"/>
    </row>
    <row r="84105" spans="7:7" x14ac:dyDescent="0.2">
      <c r="G84105" s="12"/>
    </row>
    <row r="84106" spans="7:7" x14ac:dyDescent="0.2">
      <c r="G84106" s="12"/>
    </row>
    <row r="84107" spans="7:7" x14ac:dyDescent="0.2">
      <c r="G84107" s="12"/>
    </row>
    <row r="84108" spans="7:7" x14ac:dyDescent="0.2">
      <c r="G84108" s="12"/>
    </row>
    <row r="84109" spans="7:7" x14ac:dyDescent="0.2">
      <c r="G84109" s="12"/>
    </row>
    <row r="84110" spans="7:7" x14ac:dyDescent="0.2">
      <c r="G84110" s="12"/>
    </row>
    <row r="84111" spans="7:7" x14ac:dyDescent="0.2">
      <c r="G84111" s="12"/>
    </row>
    <row r="84112" spans="7:7" x14ac:dyDescent="0.2">
      <c r="G84112" s="12"/>
    </row>
    <row r="84113" spans="7:7" x14ac:dyDescent="0.2">
      <c r="G84113" s="12"/>
    </row>
    <row r="84114" spans="7:7" x14ac:dyDescent="0.2">
      <c r="G84114" s="12"/>
    </row>
    <row r="84115" spans="7:7" x14ac:dyDescent="0.2">
      <c r="G84115" s="12"/>
    </row>
    <row r="84116" spans="7:7" x14ac:dyDescent="0.2">
      <c r="G84116" s="12"/>
    </row>
    <row r="84117" spans="7:7" x14ac:dyDescent="0.2">
      <c r="G84117" s="12"/>
    </row>
    <row r="84118" spans="7:7" x14ac:dyDescent="0.2">
      <c r="G84118" s="12"/>
    </row>
    <row r="84119" spans="7:7" x14ac:dyDescent="0.2">
      <c r="G84119" s="12"/>
    </row>
    <row r="84120" spans="7:7" x14ac:dyDescent="0.2">
      <c r="G84120" s="12"/>
    </row>
    <row r="84121" spans="7:7" x14ac:dyDescent="0.2">
      <c r="G84121" s="12"/>
    </row>
    <row r="84122" spans="7:7" x14ac:dyDescent="0.2">
      <c r="G84122" s="12"/>
    </row>
    <row r="84123" spans="7:7" x14ac:dyDescent="0.2">
      <c r="G84123" s="12"/>
    </row>
    <row r="84124" spans="7:7" x14ac:dyDescent="0.2">
      <c r="G84124" s="12"/>
    </row>
    <row r="84125" spans="7:7" x14ac:dyDescent="0.2">
      <c r="G84125" s="12"/>
    </row>
    <row r="84126" spans="7:7" x14ac:dyDescent="0.2">
      <c r="G84126" s="12"/>
    </row>
    <row r="84127" spans="7:7" x14ac:dyDescent="0.2">
      <c r="G84127" s="12"/>
    </row>
    <row r="84128" spans="7:7" x14ac:dyDescent="0.2">
      <c r="G84128" s="12"/>
    </row>
    <row r="84129" spans="7:7" x14ac:dyDescent="0.2">
      <c r="G84129" s="12"/>
    </row>
    <row r="84130" spans="7:7" x14ac:dyDescent="0.2">
      <c r="G84130" s="12"/>
    </row>
    <row r="84131" spans="7:7" x14ac:dyDescent="0.2">
      <c r="G84131" s="12"/>
    </row>
    <row r="84132" spans="7:7" x14ac:dyDescent="0.2">
      <c r="G84132" s="12"/>
    </row>
    <row r="84133" spans="7:7" x14ac:dyDescent="0.2">
      <c r="G84133" s="12"/>
    </row>
    <row r="84134" spans="7:7" x14ac:dyDescent="0.2">
      <c r="G84134" s="12"/>
    </row>
    <row r="84135" spans="7:7" x14ac:dyDescent="0.2">
      <c r="G84135" s="12"/>
    </row>
    <row r="84136" spans="7:7" x14ac:dyDescent="0.2">
      <c r="G84136" s="12"/>
    </row>
    <row r="84137" spans="7:7" x14ac:dyDescent="0.2">
      <c r="G84137" s="12"/>
    </row>
    <row r="84138" spans="7:7" x14ac:dyDescent="0.2">
      <c r="G84138" s="12"/>
    </row>
    <row r="84139" spans="7:7" x14ac:dyDescent="0.2">
      <c r="G84139" s="12"/>
    </row>
    <row r="84140" spans="7:7" x14ac:dyDescent="0.2">
      <c r="G84140" s="12"/>
    </row>
    <row r="84141" spans="7:7" x14ac:dyDescent="0.2">
      <c r="G84141" s="12"/>
    </row>
    <row r="84142" spans="7:7" x14ac:dyDescent="0.2">
      <c r="G84142" s="12"/>
    </row>
    <row r="84143" spans="7:7" x14ac:dyDescent="0.2">
      <c r="G84143" s="12"/>
    </row>
    <row r="84144" spans="7:7" x14ac:dyDescent="0.2">
      <c r="G84144" s="12"/>
    </row>
    <row r="84145" spans="7:7" x14ac:dyDescent="0.2">
      <c r="G84145" s="12"/>
    </row>
    <row r="84146" spans="7:7" x14ac:dyDescent="0.2">
      <c r="G84146" s="12"/>
    </row>
    <row r="84147" spans="7:7" x14ac:dyDescent="0.2">
      <c r="G84147" s="12"/>
    </row>
    <row r="84148" spans="7:7" x14ac:dyDescent="0.2">
      <c r="G84148" s="12"/>
    </row>
    <row r="84149" spans="7:7" x14ac:dyDescent="0.2">
      <c r="G84149" s="12"/>
    </row>
    <row r="84150" spans="7:7" x14ac:dyDescent="0.2">
      <c r="G84150" s="12"/>
    </row>
    <row r="84151" spans="7:7" x14ac:dyDescent="0.2">
      <c r="G84151" s="12"/>
    </row>
    <row r="84152" spans="7:7" x14ac:dyDescent="0.2">
      <c r="G84152" s="12"/>
    </row>
    <row r="84153" spans="7:7" x14ac:dyDescent="0.2">
      <c r="G84153" s="12"/>
    </row>
    <row r="84154" spans="7:7" x14ac:dyDescent="0.2">
      <c r="G84154" s="12"/>
    </row>
    <row r="84155" spans="7:7" x14ac:dyDescent="0.2">
      <c r="G84155" s="12"/>
    </row>
    <row r="84156" spans="7:7" x14ac:dyDescent="0.2">
      <c r="G84156" s="12"/>
    </row>
    <row r="84157" spans="7:7" x14ac:dyDescent="0.2">
      <c r="G84157" s="12"/>
    </row>
    <row r="84158" spans="7:7" x14ac:dyDescent="0.2">
      <c r="G84158" s="12"/>
    </row>
    <row r="84159" spans="7:7" x14ac:dyDescent="0.2">
      <c r="G84159" s="12"/>
    </row>
    <row r="84160" spans="7:7" x14ac:dyDescent="0.2">
      <c r="G84160" s="12"/>
    </row>
    <row r="84161" spans="7:7" x14ac:dyDescent="0.2">
      <c r="G84161" s="12"/>
    </row>
    <row r="84162" spans="7:7" x14ac:dyDescent="0.2">
      <c r="G84162" s="12"/>
    </row>
    <row r="84163" spans="7:7" x14ac:dyDescent="0.2">
      <c r="G84163" s="12"/>
    </row>
    <row r="84164" spans="7:7" x14ac:dyDescent="0.2">
      <c r="G84164" s="12"/>
    </row>
    <row r="84165" spans="7:7" x14ac:dyDescent="0.2">
      <c r="G84165" s="12"/>
    </row>
    <row r="84166" spans="7:7" x14ac:dyDescent="0.2">
      <c r="G84166" s="12"/>
    </row>
    <row r="84167" spans="7:7" x14ac:dyDescent="0.2">
      <c r="G84167" s="12"/>
    </row>
    <row r="84168" spans="7:7" x14ac:dyDescent="0.2">
      <c r="G84168" s="12"/>
    </row>
    <row r="84169" spans="7:7" x14ac:dyDescent="0.2">
      <c r="G84169" s="12"/>
    </row>
    <row r="84170" spans="7:7" x14ac:dyDescent="0.2">
      <c r="G84170" s="12"/>
    </row>
    <row r="84171" spans="7:7" x14ac:dyDescent="0.2">
      <c r="G84171" s="12"/>
    </row>
    <row r="84172" spans="7:7" x14ac:dyDescent="0.2">
      <c r="G84172" s="12"/>
    </row>
    <row r="84173" spans="7:7" x14ac:dyDescent="0.2">
      <c r="G84173" s="12"/>
    </row>
    <row r="84174" spans="7:7" x14ac:dyDescent="0.2">
      <c r="G84174" s="12"/>
    </row>
    <row r="84175" spans="7:7" x14ac:dyDescent="0.2">
      <c r="G84175" s="12"/>
    </row>
    <row r="84176" spans="7:7" x14ac:dyDescent="0.2">
      <c r="G84176" s="12"/>
    </row>
    <row r="84177" spans="7:7" x14ac:dyDescent="0.2">
      <c r="G84177" s="12"/>
    </row>
    <row r="84178" spans="7:7" x14ac:dyDescent="0.2">
      <c r="G84178" s="12"/>
    </row>
    <row r="84179" spans="7:7" x14ac:dyDescent="0.2">
      <c r="G84179" s="12"/>
    </row>
    <row r="84180" spans="7:7" x14ac:dyDescent="0.2">
      <c r="G84180" s="12"/>
    </row>
    <row r="84181" spans="7:7" x14ac:dyDescent="0.2">
      <c r="G84181" s="12"/>
    </row>
    <row r="84182" spans="7:7" x14ac:dyDescent="0.2">
      <c r="G84182" s="12"/>
    </row>
    <row r="84183" spans="7:7" x14ac:dyDescent="0.2">
      <c r="G84183" s="12"/>
    </row>
    <row r="84184" spans="7:7" x14ac:dyDescent="0.2">
      <c r="G84184" s="12"/>
    </row>
    <row r="84185" spans="7:7" x14ac:dyDescent="0.2">
      <c r="G84185" s="12"/>
    </row>
    <row r="84186" spans="7:7" x14ac:dyDescent="0.2">
      <c r="G84186" s="12"/>
    </row>
    <row r="84187" spans="7:7" x14ac:dyDescent="0.2">
      <c r="G84187" s="12"/>
    </row>
    <row r="84188" spans="7:7" x14ac:dyDescent="0.2">
      <c r="G84188" s="12"/>
    </row>
    <row r="84189" spans="7:7" x14ac:dyDescent="0.2">
      <c r="G84189" s="12"/>
    </row>
    <row r="84190" spans="7:7" x14ac:dyDescent="0.2">
      <c r="G84190" s="12"/>
    </row>
    <row r="84191" spans="7:7" x14ac:dyDescent="0.2">
      <c r="G84191" s="12"/>
    </row>
    <row r="84192" spans="7:7" x14ac:dyDescent="0.2">
      <c r="G84192" s="12"/>
    </row>
    <row r="84193" spans="7:7" x14ac:dyDescent="0.2">
      <c r="G84193" s="12"/>
    </row>
    <row r="84194" spans="7:7" x14ac:dyDescent="0.2">
      <c r="G84194" s="12"/>
    </row>
    <row r="84195" spans="7:7" x14ac:dyDescent="0.2">
      <c r="G84195" s="12"/>
    </row>
    <row r="84196" spans="7:7" x14ac:dyDescent="0.2">
      <c r="G84196" s="12"/>
    </row>
    <row r="84197" spans="7:7" x14ac:dyDescent="0.2">
      <c r="G84197" s="12"/>
    </row>
    <row r="84198" spans="7:7" x14ac:dyDescent="0.2">
      <c r="G84198" s="12"/>
    </row>
    <row r="84199" spans="7:7" x14ac:dyDescent="0.2">
      <c r="G84199" s="12"/>
    </row>
    <row r="84200" spans="7:7" x14ac:dyDescent="0.2">
      <c r="G84200" s="12"/>
    </row>
    <row r="84201" spans="7:7" x14ac:dyDescent="0.2">
      <c r="G84201" s="12"/>
    </row>
    <row r="84202" spans="7:7" x14ac:dyDescent="0.2">
      <c r="G84202" s="12"/>
    </row>
    <row r="84203" spans="7:7" x14ac:dyDescent="0.2">
      <c r="G84203" s="12"/>
    </row>
    <row r="84204" spans="7:7" x14ac:dyDescent="0.2">
      <c r="G84204" s="12"/>
    </row>
    <row r="84205" spans="7:7" x14ac:dyDescent="0.2">
      <c r="G84205" s="12"/>
    </row>
    <row r="84206" spans="7:7" x14ac:dyDescent="0.2">
      <c r="G84206" s="12"/>
    </row>
    <row r="84207" spans="7:7" x14ac:dyDescent="0.2">
      <c r="G84207" s="12"/>
    </row>
    <row r="84208" spans="7:7" x14ac:dyDescent="0.2">
      <c r="G84208" s="12"/>
    </row>
    <row r="84209" spans="7:7" x14ac:dyDescent="0.2">
      <c r="G84209" s="12"/>
    </row>
    <row r="84210" spans="7:7" x14ac:dyDescent="0.2">
      <c r="G84210" s="12"/>
    </row>
    <row r="84211" spans="7:7" x14ac:dyDescent="0.2">
      <c r="G84211" s="12"/>
    </row>
    <row r="84212" spans="7:7" x14ac:dyDescent="0.2">
      <c r="G84212" s="12"/>
    </row>
    <row r="84213" spans="7:7" x14ac:dyDescent="0.2">
      <c r="G84213" s="12"/>
    </row>
    <row r="84214" spans="7:7" x14ac:dyDescent="0.2">
      <c r="G84214" s="12"/>
    </row>
    <row r="84215" spans="7:7" x14ac:dyDescent="0.2">
      <c r="G84215" s="12"/>
    </row>
    <row r="84216" spans="7:7" x14ac:dyDescent="0.2">
      <c r="G84216" s="12"/>
    </row>
    <row r="84217" spans="7:7" x14ac:dyDescent="0.2">
      <c r="G84217" s="12"/>
    </row>
    <row r="84218" spans="7:7" x14ac:dyDescent="0.2">
      <c r="G84218" s="12"/>
    </row>
    <row r="84219" spans="7:7" x14ac:dyDescent="0.2">
      <c r="G84219" s="12"/>
    </row>
    <row r="84220" spans="7:7" x14ac:dyDescent="0.2">
      <c r="G84220" s="12"/>
    </row>
    <row r="84221" spans="7:7" x14ac:dyDescent="0.2">
      <c r="G84221" s="12"/>
    </row>
    <row r="84222" spans="7:7" x14ac:dyDescent="0.2">
      <c r="G84222" s="12"/>
    </row>
    <row r="84223" spans="7:7" x14ac:dyDescent="0.2">
      <c r="G84223" s="12"/>
    </row>
    <row r="84224" spans="7:7" x14ac:dyDescent="0.2">
      <c r="G84224" s="12"/>
    </row>
    <row r="84225" spans="7:7" x14ac:dyDescent="0.2">
      <c r="G84225" s="12"/>
    </row>
    <row r="84226" spans="7:7" x14ac:dyDescent="0.2">
      <c r="G84226" s="12"/>
    </row>
    <row r="84227" spans="7:7" x14ac:dyDescent="0.2">
      <c r="G84227" s="12"/>
    </row>
    <row r="84228" spans="7:7" x14ac:dyDescent="0.2">
      <c r="G84228" s="12"/>
    </row>
    <row r="84229" spans="7:7" x14ac:dyDescent="0.2">
      <c r="G84229" s="12"/>
    </row>
    <row r="84230" spans="7:7" x14ac:dyDescent="0.2">
      <c r="G84230" s="12"/>
    </row>
    <row r="84231" spans="7:7" x14ac:dyDescent="0.2">
      <c r="G84231" s="12"/>
    </row>
    <row r="84232" spans="7:7" x14ac:dyDescent="0.2">
      <c r="G84232" s="12"/>
    </row>
    <row r="84233" spans="7:7" x14ac:dyDescent="0.2">
      <c r="G84233" s="12"/>
    </row>
    <row r="84234" spans="7:7" x14ac:dyDescent="0.2">
      <c r="G84234" s="12"/>
    </row>
    <row r="84235" spans="7:7" x14ac:dyDescent="0.2">
      <c r="G84235" s="12"/>
    </row>
    <row r="84236" spans="7:7" x14ac:dyDescent="0.2">
      <c r="G84236" s="12"/>
    </row>
    <row r="84237" spans="7:7" x14ac:dyDescent="0.2">
      <c r="G84237" s="12"/>
    </row>
    <row r="84238" spans="7:7" x14ac:dyDescent="0.2">
      <c r="G84238" s="12"/>
    </row>
    <row r="84239" spans="7:7" x14ac:dyDescent="0.2">
      <c r="G84239" s="12"/>
    </row>
    <row r="84240" spans="7:7" x14ac:dyDescent="0.2">
      <c r="G84240" s="12"/>
    </row>
    <row r="84241" spans="7:7" x14ac:dyDescent="0.2">
      <c r="G84241" s="12"/>
    </row>
    <row r="84242" spans="7:7" x14ac:dyDescent="0.2">
      <c r="G84242" s="12"/>
    </row>
    <row r="84243" spans="7:7" x14ac:dyDescent="0.2">
      <c r="G84243" s="12"/>
    </row>
    <row r="84244" spans="7:7" x14ac:dyDescent="0.2">
      <c r="G84244" s="12"/>
    </row>
    <row r="84245" spans="7:7" x14ac:dyDescent="0.2">
      <c r="G84245" s="12"/>
    </row>
    <row r="84246" spans="7:7" x14ac:dyDescent="0.2">
      <c r="G84246" s="12"/>
    </row>
    <row r="84247" spans="7:7" x14ac:dyDescent="0.2">
      <c r="G84247" s="12"/>
    </row>
    <row r="84248" spans="7:7" x14ac:dyDescent="0.2">
      <c r="G84248" s="12"/>
    </row>
    <row r="84249" spans="7:7" x14ac:dyDescent="0.2">
      <c r="G84249" s="12"/>
    </row>
    <row r="84250" spans="7:7" x14ac:dyDescent="0.2">
      <c r="G84250" s="12"/>
    </row>
    <row r="84251" spans="7:7" x14ac:dyDescent="0.2">
      <c r="G84251" s="12"/>
    </row>
    <row r="84252" spans="7:7" x14ac:dyDescent="0.2">
      <c r="G84252" s="12"/>
    </row>
    <row r="84253" spans="7:7" x14ac:dyDescent="0.2">
      <c r="G84253" s="12"/>
    </row>
    <row r="84254" spans="7:7" x14ac:dyDescent="0.2">
      <c r="G84254" s="12"/>
    </row>
    <row r="84255" spans="7:7" x14ac:dyDescent="0.2">
      <c r="G84255" s="12"/>
    </row>
    <row r="84256" spans="7:7" x14ac:dyDescent="0.2">
      <c r="G84256" s="12"/>
    </row>
    <row r="84257" spans="7:7" x14ac:dyDescent="0.2">
      <c r="G84257" s="12"/>
    </row>
    <row r="84258" spans="7:7" x14ac:dyDescent="0.2">
      <c r="G84258" s="12"/>
    </row>
    <row r="84259" spans="7:7" x14ac:dyDescent="0.2">
      <c r="G84259" s="12"/>
    </row>
    <row r="84260" spans="7:7" x14ac:dyDescent="0.2">
      <c r="G84260" s="12"/>
    </row>
    <row r="84261" spans="7:7" x14ac:dyDescent="0.2">
      <c r="G84261" s="12"/>
    </row>
    <row r="84262" spans="7:7" x14ac:dyDescent="0.2">
      <c r="G84262" s="12"/>
    </row>
    <row r="84263" spans="7:7" x14ac:dyDescent="0.2">
      <c r="G84263" s="12"/>
    </row>
    <row r="84264" spans="7:7" x14ac:dyDescent="0.2">
      <c r="G84264" s="12"/>
    </row>
    <row r="84265" spans="7:7" x14ac:dyDescent="0.2">
      <c r="G84265" s="12"/>
    </row>
    <row r="84266" spans="7:7" x14ac:dyDescent="0.2">
      <c r="G84266" s="12"/>
    </row>
    <row r="84267" spans="7:7" x14ac:dyDescent="0.2">
      <c r="G84267" s="12"/>
    </row>
    <row r="84268" spans="7:7" x14ac:dyDescent="0.2">
      <c r="G84268" s="12"/>
    </row>
    <row r="84269" spans="7:7" x14ac:dyDescent="0.2">
      <c r="G84269" s="12"/>
    </row>
    <row r="84270" spans="7:7" x14ac:dyDescent="0.2">
      <c r="G84270" s="12"/>
    </row>
    <row r="84271" spans="7:7" x14ac:dyDescent="0.2">
      <c r="G84271" s="12"/>
    </row>
    <row r="84272" spans="7:7" x14ac:dyDescent="0.2">
      <c r="G84272" s="12"/>
    </row>
    <row r="84273" spans="7:7" x14ac:dyDescent="0.2">
      <c r="G84273" s="12"/>
    </row>
    <row r="84274" spans="7:7" x14ac:dyDescent="0.2">
      <c r="G84274" s="12"/>
    </row>
    <row r="84275" spans="7:7" x14ac:dyDescent="0.2">
      <c r="G84275" s="12"/>
    </row>
    <row r="84276" spans="7:7" x14ac:dyDescent="0.2">
      <c r="G84276" s="12"/>
    </row>
    <row r="84277" spans="7:7" x14ac:dyDescent="0.2">
      <c r="G84277" s="12"/>
    </row>
    <row r="84278" spans="7:7" x14ac:dyDescent="0.2">
      <c r="G84278" s="12"/>
    </row>
    <row r="84279" spans="7:7" x14ac:dyDescent="0.2">
      <c r="G84279" s="12"/>
    </row>
    <row r="84280" spans="7:7" x14ac:dyDescent="0.2">
      <c r="G84280" s="12"/>
    </row>
    <row r="84281" spans="7:7" x14ac:dyDescent="0.2">
      <c r="G84281" s="12"/>
    </row>
    <row r="84282" spans="7:7" x14ac:dyDescent="0.2">
      <c r="G84282" s="12"/>
    </row>
    <row r="84283" spans="7:7" x14ac:dyDescent="0.2">
      <c r="G84283" s="12"/>
    </row>
    <row r="84284" spans="7:7" x14ac:dyDescent="0.2">
      <c r="G84284" s="12"/>
    </row>
    <row r="84285" spans="7:7" x14ac:dyDescent="0.2">
      <c r="G84285" s="12"/>
    </row>
    <row r="84286" spans="7:7" x14ac:dyDescent="0.2">
      <c r="G84286" s="12"/>
    </row>
    <row r="84287" spans="7:7" x14ac:dyDescent="0.2">
      <c r="G84287" s="12"/>
    </row>
    <row r="84288" spans="7:7" x14ac:dyDescent="0.2">
      <c r="G84288" s="12"/>
    </row>
    <row r="84289" spans="7:7" x14ac:dyDescent="0.2">
      <c r="G84289" s="12"/>
    </row>
    <row r="84290" spans="7:7" x14ac:dyDescent="0.2">
      <c r="G84290" s="12"/>
    </row>
    <row r="84291" spans="7:7" x14ac:dyDescent="0.2">
      <c r="G84291" s="12"/>
    </row>
    <row r="84292" spans="7:7" x14ac:dyDescent="0.2">
      <c r="G84292" s="12"/>
    </row>
    <row r="84293" spans="7:7" x14ac:dyDescent="0.2">
      <c r="G84293" s="12"/>
    </row>
    <row r="84294" spans="7:7" x14ac:dyDescent="0.2">
      <c r="G84294" s="12"/>
    </row>
    <row r="84295" spans="7:7" x14ac:dyDescent="0.2">
      <c r="G84295" s="12"/>
    </row>
    <row r="84296" spans="7:7" x14ac:dyDescent="0.2">
      <c r="G84296" s="12"/>
    </row>
    <row r="84297" spans="7:7" x14ac:dyDescent="0.2">
      <c r="G84297" s="12"/>
    </row>
    <row r="84298" spans="7:7" x14ac:dyDescent="0.2">
      <c r="G84298" s="12"/>
    </row>
    <row r="84299" spans="7:7" x14ac:dyDescent="0.2">
      <c r="G84299" s="12"/>
    </row>
    <row r="84300" spans="7:7" x14ac:dyDescent="0.2">
      <c r="G84300" s="12"/>
    </row>
    <row r="84301" spans="7:7" x14ac:dyDescent="0.2">
      <c r="G84301" s="12"/>
    </row>
    <row r="84302" spans="7:7" x14ac:dyDescent="0.2">
      <c r="G84302" s="12"/>
    </row>
    <row r="84303" spans="7:7" x14ac:dyDescent="0.2">
      <c r="G84303" s="12"/>
    </row>
    <row r="84304" spans="7:7" x14ac:dyDescent="0.2">
      <c r="G84304" s="12"/>
    </row>
    <row r="84305" spans="7:7" x14ac:dyDescent="0.2">
      <c r="G84305" s="12"/>
    </row>
    <row r="84306" spans="7:7" x14ac:dyDescent="0.2">
      <c r="G84306" s="12"/>
    </row>
    <row r="84307" spans="7:7" x14ac:dyDescent="0.2">
      <c r="G84307" s="12"/>
    </row>
    <row r="84308" spans="7:7" x14ac:dyDescent="0.2">
      <c r="G84308" s="12"/>
    </row>
    <row r="84309" spans="7:7" x14ac:dyDescent="0.2">
      <c r="G84309" s="12"/>
    </row>
    <row r="84310" spans="7:7" x14ac:dyDescent="0.2">
      <c r="G84310" s="12"/>
    </row>
    <row r="84311" spans="7:7" x14ac:dyDescent="0.2">
      <c r="G84311" s="12"/>
    </row>
    <row r="84312" spans="7:7" x14ac:dyDescent="0.2">
      <c r="G84312" s="12"/>
    </row>
    <row r="84313" spans="7:7" x14ac:dyDescent="0.2">
      <c r="G84313" s="12"/>
    </row>
    <row r="84314" spans="7:7" x14ac:dyDescent="0.2">
      <c r="G84314" s="12"/>
    </row>
    <row r="84315" spans="7:7" x14ac:dyDescent="0.2">
      <c r="G84315" s="12"/>
    </row>
    <row r="84316" spans="7:7" x14ac:dyDescent="0.2">
      <c r="G84316" s="12"/>
    </row>
    <row r="84317" spans="7:7" x14ac:dyDescent="0.2">
      <c r="G84317" s="12"/>
    </row>
    <row r="84318" spans="7:7" x14ac:dyDescent="0.2">
      <c r="G84318" s="12"/>
    </row>
    <row r="84319" spans="7:7" x14ac:dyDescent="0.2">
      <c r="G84319" s="12"/>
    </row>
    <row r="84320" spans="7:7" x14ac:dyDescent="0.2">
      <c r="G84320" s="12"/>
    </row>
    <row r="84321" spans="7:7" x14ac:dyDescent="0.2">
      <c r="G84321" s="12"/>
    </row>
    <row r="84322" spans="7:7" x14ac:dyDescent="0.2">
      <c r="G84322" s="12"/>
    </row>
    <row r="84323" spans="7:7" x14ac:dyDescent="0.2">
      <c r="G84323" s="12"/>
    </row>
    <row r="84324" spans="7:7" x14ac:dyDescent="0.2">
      <c r="G84324" s="12"/>
    </row>
    <row r="84325" spans="7:7" x14ac:dyDescent="0.2">
      <c r="G84325" s="12"/>
    </row>
    <row r="84326" spans="7:7" x14ac:dyDescent="0.2">
      <c r="G84326" s="12"/>
    </row>
    <row r="84327" spans="7:7" x14ac:dyDescent="0.2">
      <c r="G84327" s="12"/>
    </row>
    <row r="84328" spans="7:7" x14ac:dyDescent="0.2">
      <c r="G84328" s="12"/>
    </row>
    <row r="84329" spans="7:7" x14ac:dyDescent="0.2">
      <c r="G84329" s="12"/>
    </row>
    <row r="84330" spans="7:7" x14ac:dyDescent="0.2">
      <c r="G84330" s="12"/>
    </row>
    <row r="84331" spans="7:7" x14ac:dyDescent="0.2">
      <c r="G84331" s="12"/>
    </row>
    <row r="84332" spans="7:7" x14ac:dyDescent="0.2">
      <c r="G84332" s="12"/>
    </row>
    <row r="84333" spans="7:7" x14ac:dyDescent="0.2">
      <c r="G84333" s="12"/>
    </row>
    <row r="84334" spans="7:7" x14ac:dyDescent="0.2">
      <c r="G84334" s="12"/>
    </row>
    <row r="84335" spans="7:7" x14ac:dyDescent="0.2">
      <c r="G84335" s="12"/>
    </row>
    <row r="84336" spans="7:7" x14ac:dyDescent="0.2">
      <c r="G84336" s="12"/>
    </row>
    <row r="84337" spans="7:7" x14ac:dyDescent="0.2">
      <c r="G84337" s="12"/>
    </row>
    <row r="84338" spans="7:7" x14ac:dyDescent="0.2">
      <c r="G84338" s="12"/>
    </row>
    <row r="84339" spans="7:7" x14ac:dyDescent="0.2">
      <c r="G84339" s="12"/>
    </row>
    <row r="84340" spans="7:7" x14ac:dyDescent="0.2">
      <c r="G84340" s="12"/>
    </row>
    <row r="84341" spans="7:7" x14ac:dyDescent="0.2">
      <c r="G84341" s="12"/>
    </row>
    <row r="84342" spans="7:7" x14ac:dyDescent="0.2">
      <c r="G84342" s="12"/>
    </row>
    <row r="84343" spans="7:7" x14ac:dyDescent="0.2">
      <c r="G84343" s="12"/>
    </row>
    <row r="84344" spans="7:7" x14ac:dyDescent="0.2">
      <c r="G84344" s="12"/>
    </row>
    <row r="84345" spans="7:7" x14ac:dyDescent="0.2">
      <c r="G84345" s="12"/>
    </row>
    <row r="84346" spans="7:7" x14ac:dyDescent="0.2">
      <c r="G84346" s="12"/>
    </row>
    <row r="84347" spans="7:7" x14ac:dyDescent="0.2">
      <c r="G84347" s="12"/>
    </row>
    <row r="84348" spans="7:7" x14ac:dyDescent="0.2">
      <c r="G84348" s="12"/>
    </row>
    <row r="84349" spans="7:7" x14ac:dyDescent="0.2">
      <c r="G84349" s="12"/>
    </row>
    <row r="84350" spans="7:7" x14ac:dyDescent="0.2">
      <c r="G84350" s="12"/>
    </row>
    <row r="84351" spans="7:7" x14ac:dyDescent="0.2">
      <c r="G84351" s="12"/>
    </row>
    <row r="84352" spans="7:7" x14ac:dyDescent="0.2">
      <c r="G84352" s="12"/>
    </row>
    <row r="84353" spans="7:7" x14ac:dyDescent="0.2">
      <c r="G84353" s="12"/>
    </row>
    <row r="84354" spans="7:7" x14ac:dyDescent="0.2">
      <c r="G84354" s="12"/>
    </row>
    <row r="84355" spans="7:7" x14ac:dyDescent="0.2">
      <c r="G84355" s="12"/>
    </row>
    <row r="84356" spans="7:7" x14ac:dyDescent="0.2">
      <c r="G84356" s="12"/>
    </row>
    <row r="84357" spans="7:7" x14ac:dyDescent="0.2">
      <c r="G84357" s="12"/>
    </row>
    <row r="84358" spans="7:7" x14ac:dyDescent="0.2">
      <c r="G84358" s="12"/>
    </row>
    <row r="84359" spans="7:7" x14ac:dyDescent="0.2">
      <c r="G84359" s="12"/>
    </row>
    <row r="84360" spans="7:7" x14ac:dyDescent="0.2">
      <c r="G84360" s="12"/>
    </row>
    <row r="84361" spans="7:7" x14ac:dyDescent="0.2">
      <c r="G84361" s="12"/>
    </row>
    <row r="84362" spans="7:7" x14ac:dyDescent="0.2">
      <c r="G84362" s="12"/>
    </row>
    <row r="84363" spans="7:7" x14ac:dyDescent="0.2">
      <c r="G84363" s="12"/>
    </row>
    <row r="84364" spans="7:7" x14ac:dyDescent="0.2">
      <c r="G84364" s="12"/>
    </row>
    <row r="84365" spans="7:7" x14ac:dyDescent="0.2">
      <c r="G84365" s="12"/>
    </row>
    <row r="84366" spans="7:7" x14ac:dyDescent="0.2">
      <c r="G84366" s="12"/>
    </row>
    <row r="84367" spans="7:7" x14ac:dyDescent="0.2">
      <c r="G84367" s="12"/>
    </row>
    <row r="84368" spans="7:7" x14ac:dyDescent="0.2">
      <c r="G84368" s="12"/>
    </row>
    <row r="84369" spans="7:7" x14ac:dyDescent="0.2">
      <c r="G84369" s="12"/>
    </row>
    <row r="84370" spans="7:7" x14ac:dyDescent="0.2">
      <c r="G84370" s="12"/>
    </row>
    <row r="84371" spans="7:7" x14ac:dyDescent="0.2">
      <c r="G84371" s="12"/>
    </row>
    <row r="84372" spans="7:7" x14ac:dyDescent="0.2">
      <c r="G84372" s="12"/>
    </row>
    <row r="84373" spans="7:7" x14ac:dyDescent="0.2">
      <c r="G84373" s="12"/>
    </row>
    <row r="84374" spans="7:7" x14ac:dyDescent="0.2">
      <c r="G84374" s="12"/>
    </row>
    <row r="84375" spans="7:7" x14ac:dyDescent="0.2">
      <c r="G84375" s="12"/>
    </row>
    <row r="84376" spans="7:7" x14ac:dyDescent="0.2">
      <c r="G84376" s="12"/>
    </row>
    <row r="84377" spans="7:7" x14ac:dyDescent="0.2">
      <c r="G84377" s="12"/>
    </row>
    <row r="84378" spans="7:7" x14ac:dyDescent="0.2">
      <c r="G84378" s="12"/>
    </row>
    <row r="84379" spans="7:7" x14ac:dyDescent="0.2">
      <c r="G84379" s="12"/>
    </row>
    <row r="84380" spans="7:7" x14ac:dyDescent="0.2">
      <c r="G84380" s="12"/>
    </row>
    <row r="84381" spans="7:7" x14ac:dyDescent="0.2">
      <c r="G84381" s="12"/>
    </row>
    <row r="84382" spans="7:7" x14ac:dyDescent="0.2">
      <c r="G84382" s="12"/>
    </row>
    <row r="84383" spans="7:7" x14ac:dyDescent="0.2">
      <c r="G84383" s="12"/>
    </row>
    <row r="84384" spans="7:7" x14ac:dyDescent="0.2">
      <c r="G84384" s="12"/>
    </row>
    <row r="84385" spans="7:7" x14ac:dyDescent="0.2">
      <c r="G84385" s="12"/>
    </row>
    <row r="84386" spans="7:7" x14ac:dyDescent="0.2">
      <c r="G84386" s="12"/>
    </row>
    <row r="84387" spans="7:7" x14ac:dyDescent="0.2">
      <c r="G84387" s="12"/>
    </row>
    <row r="84388" spans="7:7" x14ac:dyDescent="0.2">
      <c r="G84388" s="12"/>
    </row>
    <row r="84389" spans="7:7" x14ac:dyDescent="0.2">
      <c r="G84389" s="12"/>
    </row>
    <row r="84390" spans="7:7" x14ac:dyDescent="0.2">
      <c r="G84390" s="12"/>
    </row>
    <row r="84391" spans="7:7" x14ac:dyDescent="0.2">
      <c r="G84391" s="12"/>
    </row>
    <row r="84392" spans="7:7" x14ac:dyDescent="0.2">
      <c r="G84392" s="12"/>
    </row>
    <row r="84393" spans="7:7" x14ac:dyDescent="0.2">
      <c r="G84393" s="12"/>
    </row>
    <row r="84394" spans="7:7" x14ac:dyDescent="0.2">
      <c r="G84394" s="12"/>
    </row>
    <row r="84395" spans="7:7" x14ac:dyDescent="0.2">
      <c r="G84395" s="12"/>
    </row>
    <row r="84396" spans="7:7" x14ac:dyDescent="0.2">
      <c r="G84396" s="12"/>
    </row>
    <row r="84397" spans="7:7" x14ac:dyDescent="0.2">
      <c r="G84397" s="12"/>
    </row>
    <row r="84398" spans="7:7" x14ac:dyDescent="0.2">
      <c r="G84398" s="12"/>
    </row>
    <row r="84399" spans="7:7" x14ac:dyDescent="0.2">
      <c r="G84399" s="12"/>
    </row>
    <row r="84400" spans="7:7" x14ac:dyDescent="0.2">
      <c r="G84400" s="12"/>
    </row>
    <row r="84401" spans="7:7" x14ac:dyDescent="0.2">
      <c r="G84401" s="12"/>
    </row>
    <row r="84402" spans="7:7" x14ac:dyDescent="0.2">
      <c r="G84402" s="12"/>
    </row>
    <row r="84403" spans="7:7" x14ac:dyDescent="0.2">
      <c r="G84403" s="12"/>
    </row>
    <row r="84404" spans="7:7" x14ac:dyDescent="0.2">
      <c r="G84404" s="12"/>
    </row>
    <row r="84405" spans="7:7" x14ac:dyDescent="0.2">
      <c r="G84405" s="12"/>
    </row>
    <row r="84406" spans="7:7" x14ac:dyDescent="0.2">
      <c r="G84406" s="12"/>
    </row>
    <row r="84407" spans="7:7" x14ac:dyDescent="0.2">
      <c r="G84407" s="12"/>
    </row>
    <row r="84408" spans="7:7" x14ac:dyDescent="0.2">
      <c r="G84408" s="12"/>
    </row>
    <row r="84409" spans="7:7" x14ac:dyDescent="0.2">
      <c r="G84409" s="12"/>
    </row>
    <row r="84410" spans="7:7" x14ac:dyDescent="0.2">
      <c r="G84410" s="12"/>
    </row>
    <row r="84411" spans="7:7" x14ac:dyDescent="0.2">
      <c r="G84411" s="12"/>
    </row>
    <row r="84412" spans="7:7" x14ac:dyDescent="0.2">
      <c r="G84412" s="12"/>
    </row>
    <row r="84413" spans="7:7" x14ac:dyDescent="0.2">
      <c r="G84413" s="12"/>
    </row>
    <row r="84414" spans="7:7" x14ac:dyDescent="0.2">
      <c r="G84414" s="12"/>
    </row>
    <row r="84415" spans="7:7" x14ac:dyDescent="0.2">
      <c r="G84415" s="12"/>
    </row>
    <row r="84416" spans="7:7" x14ac:dyDescent="0.2">
      <c r="G84416" s="12"/>
    </row>
    <row r="84417" spans="7:7" x14ac:dyDescent="0.2">
      <c r="G84417" s="12"/>
    </row>
    <row r="84418" spans="7:7" x14ac:dyDescent="0.2">
      <c r="G84418" s="12"/>
    </row>
    <row r="84419" spans="7:7" x14ac:dyDescent="0.2">
      <c r="G84419" s="12"/>
    </row>
    <row r="84420" spans="7:7" x14ac:dyDescent="0.2">
      <c r="G84420" s="12"/>
    </row>
    <row r="84421" spans="7:7" x14ac:dyDescent="0.2">
      <c r="G84421" s="12"/>
    </row>
    <row r="84422" spans="7:7" x14ac:dyDescent="0.2">
      <c r="G84422" s="12"/>
    </row>
    <row r="84423" spans="7:7" x14ac:dyDescent="0.2">
      <c r="G84423" s="12"/>
    </row>
    <row r="84424" spans="7:7" x14ac:dyDescent="0.2">
      <c r="G84424" s="12"/>
    </row>
    <row r="84425" spans="7:7" x14ac:dyDescent="0.2">
      <c r="G84425" s="12"/>
    </row>
    <row r="84426" spans="7:7" x14ac:dyDescent="0.2">
      <c r="G84426" s="12"/>
    </row>
    <row r="84427" spans="7:7" x14ac:dyDescent="0.2">
      <c r="G84427" s="12"/>
    </row>
    <row r="84428" spans="7:7" x14ac:dyDescent="0.2">
      <c r="G84428" s="12"/>
    </row>
    <row r="84429" spans="7:7" x14ac:dyDescent="0.2">
      <c r="G84429" s="12"/>
    </row>
    <row r="84430" spans="7:7" x14ac:dyDescent="0.2">
      <c r="G84430" s="12"/>
    </row>
    <row r="84431" spans="7:7" x14ac:dyDescent="0.2">
      <c r="G84431" s="12"/>
    </row>
    <row r="84432" spans="7:7" x14ac:dyDescent="0.2">
      <c r="G84432" s="12"/>
    </row>
    <row r="84433" spans="7:7" x14ac:dyDescent="0.2">
      <c r="G84433" s="12"/>
    </row>
    <row r="84434" spans="7:7" x14ac:dyDescent="0.2">
      <c r="G84434" s="12"/>
    </row>
    <row r="84435" spans="7:7" x14ac:dyDescent="0.2">
      <c r="G84435" s="12"/>
    </row>
    <row r="84436" spans="7:7" x14ac:dyDescent="0.2">
      <c r="G84436" s="12"/>
    </row>
    <row r="84437" spans="7:7" x14ac:dyDescent="0.2">
      <c r="G84437" s="12"/>
    </row>
    <row r="84438" spans="7:7" x14ac:dyDescent="0.2">
      <c r="G84438" s="12"/>
    </row>
    <row r="84439" spans="7:7" x14ac:dyDescent="0.2">
      <c r="G84439" s="12"/>
    </row>
    <row r="84440" spans="7:7" x14ac:dyDescent="0.2">
      <c r="G84440" s="12"/>
    </row>
    <row r="84441" spans="7:7" x14ac:dyDescent="0.2">
      <c r="G84441" s="12"/>
    </row>
    <row r="84442" spans="7:7" x14ac:dyDescent="0.2">
      <c r="G84442" s="12"/>
    </row>
    <row r="84443" spans="7:7" x14ac:dyDescent="0.2">
      <c r="G84443" s="12"/>
    </row>
    <row r="84444" spans="7:7" x14ac:dyDescent="0.2">
      <c r="G84444" s="12"/>
    </row>
    <row r="84445" spans="7:7" x14ac:dyDescent="0.2">
      <c r="G84445" s="12"/>
    </row>
    <row r="84446" spans="7:7" x14ac:dyDescent="0.2">
      <c r="G84446" s="12"/>
    </row>
    <row r="84447" spans="7:7" x14ac:dyDescent="0.2">
      <c r="G84447" s="12"/>
    </row>
    <row r="84448" spans="7:7" x14ac:dyDescent="0.2">
      <c r="G84448" s="12"/>
    </row>
    <row r="84449" spans="7:7" x14ac:dyDescent="0.2">
      <c r="G84449" s="12"/>
    </row>
    <row r="84450" spans="7:7" x14ac:dyDescent="0.2">
      <c r="G84450" s="12"/>
    </row>
    <row r="84451" spans="7:7" x14ac:dyDescent="0.2">
      <c r="G84451" s="12"/>
    </row>
    <row r="84452" spans="7:7" x14ac:dyDescent="0.2">
      <c r="G84452" s="12"/>
    </row>
    <row r="84453" spans="7:7" x14ac:dyDescent="0.2">
      <c r="G84453" s="12"/>
    </row>
    <row r="84454" spans="7:7" x14ac:dyDescent="0.2">
      <c r="G84454" s="12"/>
    </row>
    <row r="84455" spans="7:7" x14ac:dyDescent="0.2">
      <c r="G84455" s="12"/>
    </row>
    <row r="84456" spans="7:7" x14ac:dyDescent="0.2">
      <c r="G84456" s="12"/>
    </row>
    <row r="84457" spans="7:7" x14ac:dyDescent="0.2">
      <c r="G84457" s="12"/>
    </row>
    <row r="84458" spans="7:7" x14ac:dyDescent="0.2">
      <c r="G84458" s="12"/>
    </row>
    <row r="84459" spans="7:7" x14ac:dyDescent="0.2">
      <c r="G84459" s="12"/>
    </row>
    <row r="84460" spans="7:7" x14ac:dyDescent="0.2">
      <c r="G84460" s="12"/>
    </row>
    <row r="84461" spans="7:7" x14ac:dyDescent="0.2">
      <c r="G84461" s="12"/>
    </row>
    <row r="84462" spans="7:7" x14ac:dyDescent="0.2">
      <c r="G84462" s="12"/>
    </row>
    <row r="84463" spans="7:7" x14ac:dyDescent="0.2">
      <c r="G84463" s="12"/>
    </row>
    <row r="84464" spans="7:7" x14ac:dyDescent="0.2">
      <c r="G84464" s="12"/>
    </row>
    <row r="84465" spans="7:7" x14ac:dyDescent="0.2">
      <c r="G84465" s="12"/>
    </row>
    <row r="84466" spans="7:7" x14ac:dyDescent="0.2">
      <c r="G84466" s="12"/>
    </row>
    <row r="84467" spans="7:7" x14ac:dyDescent="0.2">
      <c r="G84467" s="12"/>
    </row>
    <row r="84468" spans="7:7" x14ac:dyDescent="0.2">
      <c r="G84468" s="12"/>
    </row>
    <row r="84469" spans="7:7" x14ac:dyDescent="0.2">
      <c r="G84469" s="12"/>
    </row>
    <row r="84470" spans="7:7" x14ac:dyDescent="0.2">
      <c r="G84470" s="12"/>
    </row>
    <row r="84471" spans="7:7" x14ac:dyDescent="0.2">
      <c r="G84471" s="12"/>
    </row>
    <row r="84472" spans="7:7" x14ac:dyDescent="0.2">
      <c r="G84472" s="12"/>
    </row>
    <row r="84473" spans="7:7" x14ac:dyDescent="0.2">
      <c r="G84473" s="12"/>
    </row>
    <row r="84474" spans="7:7" x14ac:dyDescent="0.2">
      <c r="G84474" s="12"/>
    </row>
    <row r="84475" spans="7:7" x14ac:dyDescent="0.2">
      <c r="G84475" s="12"/>
    </row>
    <row r="84476" spans="7:7" x14ac:dyDescent="0.2">
      <c r="G84476" s="12"/>
    </row>
    <row r="84477" spans="7:7" x14ac:dyDescent="0.2">
      <c r="G84477" s="12"/>
    </row>
    <row r="84478" spans="7:7" x14ac:dyDescent="0.2">
      <c r="G84478" s="12"/>
    </row>
    <row r="84479" spans="7:7" x14ac:dyDescent="0.2">
      <c r="G84479" s="12"/>
    </row>
    <row r="84480" spans="7:7" x14ac:dyDescent="0.2">
      <c r="G84480" s="12"/>
    </row>
    <row r="84481" spans="7:7" x14ac:dyDescent="0.2">
      <c r="G84481" s="12"/>
    </row>
    <row r="84482" spans="7:7" x14ac:dyDescent="0.2">
      <c r="G84482" s="12"/>
    </row>
    <row r="84483" spans="7:7" x14ac:dyDescent="0.2">
      <c r="G84483" s="12"/>
    </row>
    <row r="84484" spans="7:7" x14ac:dyDescent="0.2">
      <c r="G84484" s="12"/>
    </row>
    <row r="84485" spans="7:7" x14ac:dyDescent="0.2">
      <c r="G84485" s="12"/>
    </row>
    <row r="84486" spans="7:7" x14ac:dyDescent="0.2">
      <c r="G84486" s="12"/>
    </row>
    <row r="84487" spans="7:7" x14ac:dyDescent="0.2">
      <c r="G84487" s="12"/>
    </row>
    <row r="84488" spans="7:7" x14ac:dyDescent="0.2">
      <c r="G84488" s="12"/>
    </row>
    <row r="84489" spans="7:7" x14ac:dyDescent="0.2">
      <c r="G84489" s="12"/>
    </row>
    <row r="84490" spans="7:7" x14ac:dyDescent="0.2">
      <c r="G84490" s="12"/>
    </row>
    <row r="84491" spans="7:7" x14ac:dyDescent="0.2">
      <c r="G84491" s="12"/>
    </row>
    <row r="84492" spans="7:7" x14ac:dyDescent="0.2">
      <c r="G84492" s="12"/>
    </row>
    <row r="84493" spans="7:7" x14ac:dyDescent="0.2">
      <c r="G84493" s="12"/>
    </row>
    <row r="84494" spans="7:7" x14ac:dyDescent="0.2">
      <c r="G84494" s="12"/>
    </row>
    <row r="84495" spans="7:7" x14ac:dyDescent="0.2">
      <c r="G84495" s="12"/>
    </row>
    <row r="84496" spans="7:7" x14ac:dyDescent="0.2">
      <c r="G84496" s="12"/>
    </row>
    <row r="84497" spans="7:7" x14ac:dyDescent="0.2">
      <c r="G84497" s="12"/>
    </row>
    <row r="84498" spans="7:7" x14ac:dyDescent="0.2">
      <c r="G84498" s="12"/>
    </row>
    <row r="84499" spans="7:7" x14ac:dyDescent="0.2">
      <c r="G84499" s="12"/>
    </row>
    <row r="84500" spans="7:7" x14ac:dyDescent="0.2">
      <c r="G84500" s="12"/>
    </row>
    <row r="84501" spans="7:7" x14ac:dyDescent="0.2">
      <c r="G84501" s="12"/>
    </row>
    <row r="84502" spans="7:7" x14ac:dyDescent="0.2">
      <c r="G84502" s="12"/>
    </row>
    <row r="84503" spans="7:7" x14ac:dyDescent="0.2">
      <c r="G84503" s="12"/>
    </row>
    <row r="84504" spans="7:7" x14ac:dyDescent="0.2">
      <c r="G84504" s="12"/>
    </row>
    <row r="84505" spans="7:7" x14ac:dyDescent="0.2">
      <c r="G84505" s="12"/>
    </row>
    <row r="84506" spans="7:7" x14ac:dyDescent="0.2">
      <c r="G84506" s="12"/>
    </row>
    <row r="84507" spans="7:7" x14ac:dyDescent="0.2">
      <c r="G84507" s="12"/>
    </row>
    <row r="84508" spans="7:7" x14ac:dyDescent="0.2">
      <c r="G84508" s="12"/>
    </row>
    <row r="84509" spans="7:7" x14ac:dyDescent="0.2">
      <c r="G84509" s="12"/>
    </row>
    <row r="84510" spans="7:7" x14ac:dyDescent="0.2">
      <c r="G84510" s="12"/>
    </row>
    <row r="84511" spans="7:7" x14ac:dyDescent="0.2">
      <c r="G84511" s="12"/>
    </row>
    <row r="84512" spans="7:7" x14ac:dyDescent="0.2">
      <c r="G84512" s="12"/>
    </row>
    <row r="84513" spans="7:7" x14ac:dyDescent="0.2">
      <c r="G84513" s="12"/>
    </row>
    <row r="84514" spans="7:7" x14ac:dyDescent="0.2">
      <c r="G84514" s="12"/>
    </row>
    <row r="84515" spans="7:7" x14ac:dyDescent="0.2">
      <c r="G84515" s="12"/>
    </row>
    <row r="84516" spans="7:7" x14ac:dyDescent="0.2">
      <c r="G84516" s="12"/>
    </row>
    <row r="84517" spans="7:7" x14ac:dyDescent="0.2">
      <c r="G84517" s="12"/>
    </row>
    <row r="84518" spans="7:7" x14ac:dyDescent="0.2">
      <c r="G84518" s="12"/>
    </row>
    <row r="84519" spans="7:7" x14ac:dyDescent="0.2">
      <c r="G84519" s="12"/>
    </row>
    <row r="84520" spans="7:7" x14ac:dyDescent="0.2">
      <c r="G84520" s="12"/>
    </row>
    <row r="84521" spans="7:7" x14ac:dyDescent="0.2">
      <c r="G84521" s="12"/>
    </row>
    <row r="84522" spans="7:7" x14ac:dyDescent="0.2">
      <c r="G84522" s="12"/>
    </row>
    <row r="84523" spans="7:7" x14ac:dyDescent="0.2">
      <c r="G84523" s="12"/>
    </row>
    <row r="84524" spans="7:7" x14ac:dyDescent="0.2">
      <c r="G84524" s="12"/>
    </row>
    <row r="84525" spans="7:7" x14ac:dyDescent="0.2">
      <c r="G84525" s="12"/>
    </row>
    <row r="84526" spans="7:7" x14ac:dyDescent="0.2">
      <c r="G84526" s="12"/>
    </row>
    <row r="84527" spans="7:7" x14ac:dyDescent="0.2">
      <c r="G84527" s="12"/>
    </row>
    <row r="84528" spans="7:7" x14ac:dyDescent="0.2">
      <c r="G84528" s="12"/>
    </row>
    <row r="84529" spans="7:7" x14ac:dyDescent="0.2">
      <c r="G84529" s="12"/>
    </row>
    <row r="84530" spans="7:7" x14ac:dyDescent="0.2">
      <c r="G84530" s="12"/>
    </row>
    <row r="84531" spans="7:7" x14ac:dyDescent="0.2">
      <c r="G84531" s="12"/>
    </row>
    <row r="84532" spans="7:7" x14ac:dyDescent="0.2">
      <c r="G84532" s="12"/>
    </row>
    <row r="84533" spans="7:7" x14ac:dyDescent="0.2">
      <c r="G84533" s="12"/>
    </row>
    <row r="84534" spans="7:7" x14ac:dyDescent="0.2">
      <c r="G84534" s="12"/>
    </row>
    <row r="84535" spans="7:7" x14ac:dyDescent="0.2">
      <c r="G84535" s="12"/>
    </row>
    <row r="84536" spans="7:7" x14ac:dyDescent="0.2">
      <c r="G84536" s="12"/>
    </row>
    <row r="84537" spans="7:7" x14ac:dyDescent="0.2">
      <c r="G84537" s="12"/>
    </row>
    <row r="84538" spans="7:7" x14ac:dyDescent="0.2">
      <c r="G84538" s="12"/>
    </row>
    <row r="84539" spans="7:7" x14ac:dyDescent="0.2">
      <c r="G84539" s="12"/>
    </row>
    <row r="84540" spans="7:7" x14ac:dyDescent="0.2">
      <c r="G84540" s="12"/>
    </row>
    <row r="84541" spans="7:7" x14ac:dyDescent="0.2">
      <c r="G84541" s="12"/>
    </row>
    <row r="84542" spans="7:7" x14ac:dyDescent="0.2">
      <c r="G84542" s="12"/>
    </row>
    <row r="84543" spans="7:7" x14ac:dyDescent="0.2">
      <c r="G84543" s="12"/>
    </row>
    <row r="84544" spans="7:7" x14ac:dyDescent="0.2">
      <c r="G84544" s="12"/>
    </row>
    <row r="84545" spans="7:7" x14ac:dyDescent="0.2">
      <c r="G84545" s="12"/>
    </row>
    <row r="84546" spans="7:7" x14ac:dyDescent="0.2">
      <c r="G84546" s="12"/>
    </row>
    <row r="84547" spans="7:7" x14ac:dyDescent="0.2">
      <c r="G84547" s="12"/>
    </row>
    <row r="84548" spans="7:7" x14ac:dyDescent="0.2">
      <c r="G84548" s="12"/>
    </row>
    <row r="84549" spans="7:7" x14ac:dyDescent="0.2">
      <c r="G84549" s="12"/>
    </row>
    <row r="84550" spans="7:7" x14ac:dyDescent="0.2">
      <c r="G84550" s="12"/>
    </row>
    <row r="84551" spans="7:7" x14ac:dyDescent="0.2">
      <c r="G84551" s="12"/>
    </row>
    <row r="84552" spans="7:7" x14ac:dyDescent="0.2">
      <c r="G84552" s="12"/>
    </row>
    <row r="84553" spans="7:7" x14ac:dyDescent="0.2">
      <c r="G84553" s="12"/>
    </row>
    <row r="84554" spans="7:7" x14ac:dyDescent="0.2">
      <c r="G84554" s="12"/>
    </row>
    <row r="84555" spans="7:7" x14ac:dyDescent="0.2">
      <c r="G84555" s="12"/>
    </row>
    <row r="84556" spans="7:7" x14ac:dyDescent="0.2">
      <c r="G84556" s="12"/>
    </row>
    <row r="84557" spans="7:7" x14ac:dyDescent="0.2">
      <c r="G84557" s="12"/>
    </row>
    <row r="84558" spans="7:7" x14ac:dyDescent="0.2">
      <c r="G84558" s="12"/>
    </row>
    <row r="84559" spans="7:7" x14ac:dyDescent="0.2">
      <c r="G84559" s="12"/>
    </row>
    <row r="84560" spans="7:7" x14ac:dyDescent="0.2">
      <c r="G84560" s="12"/>
    </row>
    <row r="84561" spans="7:7" x14ac:dyDescent="0.2">
      <c r="G84561" s="12"/>
    </row>
    <row r="84562" spans="7:7" x14ac:dyDescent="0.2">
      <c r="G84562" s="12"/>
    </row>
    <row r="84563" spans="7:7" x14ac:dyDescent="0.2">
      <c r="G84563" s="12"/>
    </row>
    <row r="84564" spans="7:7" x14ac:dyDescent="0.2">
      <c r="G84564" s="12"/>
    </row>
    <row r="84565" spans="7:7" x14ac:dyDescent="0.2">
      <c r="G84565" s="12"/>
    </row>
    <row r="84566" spans="7:7" x14ac:dyDescent="0.2">
      <c r="G84566" s="12"/>
    </row>
    <row r="84567" spans="7:7" x14ac:dyDescent="0.2">
      <c r="G84567" s="12"/>
    </row>
    <row r="84568" spans="7:7" x14ac:dyDescent="0.2">
      <c r="G84568" s="12"/>
    </row>
    <row r="84569" spans="7:7" x14ac:dyDescent="0.2">
      <c r="G84569" s="12"/>
    </row>
    <row r="84570" spans="7:7" x14ac:dyDescent="0.2">
      <c r="G84570" s="12"/>
    </row>
    <row r="84571" spans="7:7" x14ac:dyDescent="0.2">
      <c r="G84571" s="12"/>
    </row>
    <row r="84572" spans="7:7" x14ac:dyDescent="0.2">
      <c r="G84572" s="12"/>
    </row>
    <row r="84573" spans="7:7" x14ac:dyDescent="0.2">
      <c r="G84573" s="12"/>
    </row>
    <row r="84574" spans="7:7" x14ac:dyDescent="0.2">
      <c r="G84574" s="12"/>
    </row>
    <row r="84575" spans="7:7" x14ac:dyDescent="0.2">
      <c r="G84575" s="12"/>
    </row>
    <row r="84576" spans="7:7" x14ac:dyDescent="0.2">
      <c r="G84576" s="12"/>
    </row>
    <row r="84577" spans="7:7" x14ac:dyDescent="0.2">
      <c r="G84577" s="12"/>
    </row>
    <row r="84578" spans="7:7" x14ac:dyDescent="0.2">
      <c r="G84578" s="12"/>
    </row>
    <row r="84579" spans="7:7" x14ac:dyDescent="0.2">
      <c r="G84579" s="12"/>
    </row>
    <row r="84580" spans="7:7" x14ac:dyDescent="0.2">
      <c r="G84580" s="12"/>
    </row>
    <row r="84581" spans="7:7" x14ac:dyDescent="0.2">
      <c r="G84581" s="12"/>
    </row>
    <row r="84582" spans="7:7" x14ac:dyDescent="0.2">
      <c r="G84582" s="12"/>
    </row>
    <row r="84583" spans="7:7" x14ac:dyDescent="0.2">
      <c r="G84583" s="12"/>
    </row>
    <row r="84584" spans="7:7" x14ac:dyDescent="0.2">
      <c r="G84584" s="12"/>
    </row>
    <row r="84585" spans="7:7" x14ac:dyDescent="0.2">
      <c r="G84585" s="12"/>
    </row>
    <row r="84586" spans="7:7" x14ac:dyDescent="0.2">
      <c r="G84586" s="12"/>
    </row>
    <row r="84587" spans="7:7" x14ac:dyDescent="0.2">
      <c r="G84587" s="12"/>
    </row>
    <row r="84588" spans="7:7" x14ac:dyDescent="0.2">
      <c r="G84588" s="12"/>
    </row>
    <row r="84589" spans="7:7" x14ac:dyDescent="0.2">
      <c r="G84589" s="12"/>
    </row>
    <row r="84590" spans="7:7" x14ac:dyDescent="0.2">
      <c r="G84590" s="12"/>
    </row>
    <row r="84591" spans="7:7" x14ac:dyDescent="0.2">
      <c r="G84591" s="12"/>
    </row>
    <row r="84592" spans="7:7" x14ac:dyDescent="0.2">
      <c r="G84592" s="12"/>
    </row>
    <row r="84593" spans="7:7" x14ac:dyDescent="0.2">
      <c r="G84593" s="12"/>
    </row>
    <row r="84594" spans="7:7" x14ac:dyDescent="0.2">
      <c r="G84594" s="12"/>
    </row>
    <row r="84595" spans="7:7" x14ac:dyDescent="0.2">
      <c r="G84595" s="12"/>
    </row>
    <row r="84596" spans="7:7" x14ac:dyDescent="0.2">
      <c r="G84596" s="12"/>
    </row>
    <row r="84597" spans="7:7" x14ac:dyDescent="0.2">
      <c r="G84597" s="12"/>
    </row>
    <row r="84598" spans="7:7" x14ac:dyDescent="0.2">
      <c r="G84598" s="12"/>
    </row>
    <row r="84599" spans="7:7" x14ac:dyDescent="0.2">
      <c r="G84599" s="12"/>
    </row>
    <row r="84600" spans="7:7" x14ac:dyDescent="0.2">
      <c r="G84600" s="12"/>
    </row>
    <row r="84601" spans="7:7" x14ac:dyDescent="0.2">
      <c r="G84601" s="12"/>
    </row>
    <row r="84602" spans="7:7" x14ac:dyDescent="0.2">
      <c r="G84602" s="12"/>
    </row>
    <row r="84603" spans="7:7" x14ac:dyDescent="0.2">
      <c r="G84603" s="12"/>
    </row>
    <row r="84604" spans="7:7" x14ac:dyDescent="0.2">
      <c r="G84604" s="12"/>
    </row>
    <row r="84605" spans="7:7" x14ac:dyDescent="0.2">
      <c r="G84605" s="12"/>
    </row>
    <row r="84606" spans="7:7" x14ac:dyDescent="0.2">
      <c r="G84606" s="12"/>
    </row>
    <row r="84607" spans="7:7" x14ac:dyDescent="0.2">
      <c r="G84607" s="12"/>
    </row>
    <row r="84608" spans="7:7" x14ac:dyDescent="0.2">
      <c r="G84608" s="12"/>
    </row>
    <row r="84609" spans="7:7" x14ac:dyDescent="0.2">
      <c r="G84609" s="12"/>
    </row>
    <row r="84610" spans="7:7" x14ac:dyDescent="0.2">
      <c r="G84610" s="12"/>
    </row>
    <row r="84611" spans="7:7" x14ac:dyDescent="0.2">
      <c r="G84611" s="12"/>
    </row>
    <row r="84612" spans="7:7" x14ac:dyDescent="0.2">
      <c r="G84612" s="12"/>
    </row>
    <row r="84613" spans="7:7" x14ac:dyDescent="0.2">
      <c r="G84613" s="12"/>
    </row>
    <row r="84614" spans="7:7" x14ac:dyDescent="0.2">
      <c r="G84614" s="12"/>
    </row>
    <row r="84615" spans="7:7" x14ac:dyDescent="0.2">
      <c r="G84615" s="12"/>
    </row>
    <row r="84616" spans="7:7" x14ac:dyDescent="0.2">
      <c r="G84616" s="12"/>
    </row>
    <row r="84617" spans="7:7" x14ac:dyDescent="0.2">
      <c r="G84617" s="12"/>
    </row>
    <row r="84618" spans="7:7" x14ac:dyDescent="0.2">
      <c r="G84618" s="12"/>
    </row>
    <row r="84619" spans="7:7" x14ac:dyDescent="0.2">
      <c r="G84619" s="12"/>
    </row>
    <row r="84620" spans="7:7" x14ac:dyDescent="0.2">
      <c r="G84620" s="12"/>
    </row>
    <row r="84621" spans="7:7" x14ac:dyDescent="0.2">
      <c r="G84621" s="12"/>
    </row>
    <row r="84622" spans="7:7" x14ac:dyDescent="0.2">
      <c r="G84622" s="12"/>
    </row>
    <row r="84623" spans="7:7" x14ac:dyDescent="0.2">
      <c r="G84623" s="12"/>
    </row>
    <row r="84624" spans="7:7" x14ac:dyDescent="0.2">
      <c r="G84624" s="12"/>
    </row>
    <row r="84625" spans="7:7" x14ac:dyDescent="0.2">
      <c r="G84625" s="12"/>
    </row>
    <row r="84626" spans="7:7" x14ac:dyDescent="0.2">
      <c r="G84626" s="12"/>
    </row>
    <row r="84627" spans="7:7" x14ac:dyDescent="0.2">
      <c r="G84627" s="12"/>
    </row>
    <row r="84628" spans="7:7" x14ac:dyDescent="0.2">
      <c r="G84628" s="12"/>
    </row>
    <row r="84629" spans="7:7" x14ac:dyDescent="0.2">
      <c r="G84629" s="12"/>
    </row>
    <row r="84630" spans="7:7" x14ac:dyDescent="0.2">
      <c r="G84630" s="12"/>
    </row>
    <row r="84631" spans="7:7" x14ac:dyDescent="0.2">
      <c r="G84631" s="12"/>
    </row>
    <row r="84632" spans="7:7" x14ac:dyDescent="0.2">
      <c r="G84632" s="12"/>
    </row>
    <row r="84633" spans="7:7" x14ac:dyDescent="0.2">
      <c r="G84633" s="12"/>
    </row>
    <row r="84634" spans="7:7" x14ac:dyDescent="0.2">
      <c r="G84634" s="12"/>
    </row>
    <row r="84635" spans="7:7" x14ac:dyDescent="0.2">
      <c r="G84635" s="12"/>
    </row>
    <row r="84636" spans="7:7" x14ac:dyDescent="0.2">
      <c r="G84636" s="12"/>
    </row>
    <row r="84637" spans="7:7" x14ac:dyDescent="0.2">
      <c r="G84637" s="12"/>
    </row>
    <row r="84638" spans="7:7" x14ac:dyDescent="0.2">
      <c r="G84638" s="12"/>
    </row>
    <row r="84639" spans="7:7" x14ac:dyDescent="0.2">
      <c r="G84639" s="12"/>
    </row>
    <row r="84640" spans="7:7" x14ac:dyDescent="0.2">
      <c r="G84640" s="12"/>
    </row>
    <row r="84641" spans="7:7" x14ac:dyDescent="0.2">
      <c r="G84641" s="12"/>
    </row>
    <row r="84642" spans="7:7" x14ac:dyDescent="0.2">
      <c r="G84642" s="12"/>
    </row>
    <row r="84643" spans="7:7" x14ac:dyDescent="0.2">
      <c r="G84643" s="12"/>
    </row>
    <row r="84644" spans="7:7" x14ac:dyDescent="0.2">
      <c r="G84644" s="12"/>
    </row>
    <row r="84645" spans="7:7" x14ac:dyDescent="0.2">
      <c r="G84645" s="12"/>
    </row>
    <row r="84646" spans="7:7" x14ac:dyDescent="0.2">
      <c r="G84646" s="12"/>
    </row>
    <row r="84647" spans="7:7" x14ac:dyDescent="0.2">
      <c r="G84647" s="12"/>
    </row>
    <row r="84648" spans="7:7" x14ac:dyDescent="0.2">
      <c r="G84648" s="12"/>
    </row>
    <row r="84649" spans="7:7" x14ac:dyDescent="0.2">
      <c r="G84649" s="12"/>
    </row>
    <row r="84650" spans="7:7" x14ac:dyDescent="0.2">
      <c r="G84650" s="12"/>
    </row>
    <row r="84651" spans="7:7" x14ac:dyDescent="0.2">
      <c r="G84651" s="12"/>
    </row>
    <row r="84652" spans="7:7" x14ac:dyDescent="0.2">
      <c r="G84652" s="12"/>
    </row>
    <row r="84653" spans="7:7" x14ac:dyDescent="0.2">
      <c r="G84653" s="12"/>
    </row>
    <row r="84654" spans="7:7" x14ac:dyDescent="0.2">
      <c r="G84654" s="12"/>
    </row>
    <row r="84655" spans="7:7" x14ac:dyDescent="0.2">
      <c r="G84655" s="12"/>
    </row>
    <row r="84656" spans="7:7" x14ac:dyDescent="0.2">
      <c r="G84656" s="12"/>
    </row>
    <row r="84657" spans="7:7" x14ac:dyDescent="0.2">
      <c r="G84657" s="12"/>
    </row>
    <row r="84658" spans="7:7" x14ac:dyDescent="0.2">
      <c r="G84658" s="12"/>
    </row>
    <row r="84659" spans="7:7" x14ac:dyDescent="0.2">
      <c r="G84659" s="12"/>
    </row>
    <row r="84660" spans="7:7" x14ac:dyDescent="0.2">
      <c r="G84660" s="12"/>
    </row>
    <row r="84661" spans="7:7" x14ac:dyDescent="0.2">
      <c r="G84661" s="12"/>
    </row>
    <row r="84662" spans="7:7" x14ac:dyDescent="0.2">
      <c r="G84662" s="12"/>
    </row>
    <row r="84663" spans="7:7" x14ac:dyDescent="0.2">
      <c r="G84663" s="12"/>
    </row>
    <row r="84664" spans="7:7" x14ac:dyDescent="0.2">
      <c r="G84664" s="12"/>
    </row>
    <row r="84665" spans="7:7" x14ac:dyDescent="0.2">
      <c r="G84665" s="12"/>
    </row>
    <row r="84666" spans="7:7" x14ac:dyDescent="0.2">
      <c r="G84666" s="12"/>
    </row>
    <row r="84667" spans="7:7" x14ac:dyDescent="0.2">
      <c r="G84667" s="12"/>
    </row>
    <row r="84668" spans="7:7" x14ac:dyDescent="0.2">
      <c r="G84668" s="12"/>
    </row>
    <row r="84669" spans="7:7" x14ac:dyDescent="0.2">
      <c r="G84669" s="12"/>
    </row>
    <row r="84670" spans="7:7" x14ac:dyDescent="0.2">
      <c r="G84670" s="12"/>
    </row>
    <row r="84671" spans="7:7" x14ac:dyDescent="0.2">
      <c r="G84671" s="12"/>
    </row>
    <row r="84672" spans="7:7" x14ac:dyDescent="0.2">
      <c r="G84672" s="12"/>
    </row>
    <row r="84673" spans="7:7" x14ac:dyDescent="0.2">
      <c r="G84673" s="12"/>
    </row>
    <row r="84674" spans="7:7" x14ac:dyDescent="0.2">
      <c r="G84674" s="12"/>
    </row>
    <row r="84675" spans="7:7" x14ac:dyDescent="0.2">
      <c r="G84675" s="12"/>
    </row>
    <row r="84676" spans="7:7" x14ac:dyDescent="0.2">
      <c r="G84676" s="12"/>
    </row>
    <row r="84677" spans="7:7" x14ac:dyDescent="0.2">
      <c r="G84677" s="12"/>
    </row>
    <row r="84678" spans="7:7" x14ac:dyDescent="0.2">
      <c r="G84678" s="12"/>
    </row>
    <row r="84679" spans="7:7" x14ac:dyDescent="0.2">
      <c r="G84679" s="12"/>
    </row>
    <row r="84680" spans="7:7" x14ac:dyDescent="0.2">
      <c r="G84680" s="12"/>
    </row>
    <row r="84681" spans="7:7" x14ac:dyDescent="0.2">
      <c r="G84681" s="12"/>
    </row>
    <row r="84682" spans="7:7" x14ac:dyDescent="0.2">
      <c r="G84682" s="12"/>
    </row>
    <row r="84683" spans="7:7" x14ac:dyDescent="0.2">
      <c r="G84683" s="12"/>
    </row>
    <row r="84684" spans="7:7" x14ac:dyDescent="0.2">
      <c r="G84684" s="12"/>
    </row>
    <row r="84685" spans="7:7" x14ac:dyDescent="0.2">
      <c r="G84685" s="12"/>
    </row>
    <row r="84686" spans="7:7" x14ac:dyDescent="0.2">
      <c r="G84686" s="12"/>
    </row>
    <row r="84687" spans="7:7" x14ac:dyDescent="0.2">
      <c r="G84687" s="12"/>
    </row>
    <row r="84688" spans="7:7" x14ac:dyDescent="0.2">
      <c r="G84688" s="12"/>
    </row>
    <row r="84689" spans="7:7" x14ac:dyDescent="0.2">
      <c r="G84689" s="12"/>
    </row>
    <row r="84690" spans="7:7" x14ac:dyDescent="0.2">
      <c r="G84690" s="12"/>
    </row>
    <row r="84691" spans="7:7" x14ac:dyDescent="0.2">
      <c r="G84691" s="12"/>
    </row>
    <row r="84692" spans="7:7" x14ac:dyDescent="0.2">
      <c r="G84692" s="12"/>
    </row>
    <row r="84693" spans="7:7" x14ac:dyDescent="0.2">
      <c r="G84693" s="12"/>
    </row>
    <row r="84694" spans="7:7" x14ac:dyDescent="0.2">
      <c r="G84694" s="12"/>
    </row>
    <row r="84695" spans="7:7" x14ac:dyDescent="0.2">
      <c r="G84695" s="12"/>
    </row>
    <row r="84696" spans="7:7" x14ac:dyDescent="0.2">
      <c r="G84696" s="12"/>
    </row>
    <row r="84697" spans="7:7" x14ac:dyDescent="0.2">
      <c r="G84697" s="12"/>
    </row>
    <row r="84698" spans="7:7" x14ac:dyDescent="0.2">
      <c r="G84698" s="12"/>
    </row>
    <row r="84699" spans="7:7" x14ac:dyDescent="0.2">
      <c r="G84699" s="12"/>
    </row>
    <row r="84700" spans="7:7" x14ac:dyDescent="0.2">
      <c r="G84700" s="12"/>
    </row>
    <row r="84701" spans="7:7" x14ac:dyDescent="0.2">
      <c r="G84701" s="12"/>
    </row>
    <row r="84702" spans="7:7" x14ac:dyDescent="0.2">
      <c r="G84702" s="12"/>
    </row>
    <row r="84703" spans="7:7" x14ac:dyDescent="0.2">
      <c r="G84703" s="12"/>
    </row>
    <row r="84704" spans="7:7" x14ac:dyDescent="0.2">
      <c r="G84704" s="12"/>
    </row>
    <row r="84705" spans="7:7" x14ac:dyDescent="0.2">
      <c r="G84705" s="12"/>
    </row>
    <row r="84706" spans="7:7" x14ac:dyDescent="0.2">
      <c r="G84706" s="12"/>
    </row>
    <row r="84707" spans="7:7" x14ac:dyDescent="0.2">
      <c r="G84707" s="12"/>
    </row>
    <row r="84708" spans="7:7" x14ac:dyDescent="0.2">
      <c r="G84708" s="12"/>
    </row>
    <row r="84709" spans="7:7" x14ac:dyDescent="0.2">
      <c r="G84709" s="12"/>
    </row>
    <row r="84710" spans="7:7" x14ac:dyDescent="0.2">
      <c r="G84710" s="12"/>
    </row>
    <row r="84711" spans="7:7" x14ac:dyDescent="0.2">
      <c r="G84711" s="12"/>
    </row>
    <row r="84712" spans="7:7" x14ac:dyDescent="0.2">
      <c r="G84712" s="12"/>
    </row>
    <row r="84713" spans="7:7" x14ac:dyDescent="0.2">
      <c r="G84713" s="12"/>
    </row>
    <row r="84714" spans="7:7" x14ac:dyDescent="0.2">
      <c r="G84714" s="12"/>
    </row>
    <row r="84715" spans="7:7" x14ac:dyDescent="0.2">
      <c r="G84715" s="12"/>
    </row>
    <row r="84716" spans="7:7" x14ac:dyDescent="0.2">
      <c r="G84716" s="12"/>
    </row>
    <row r="84717" spans="7:7" x14ac:dyDescent="0.2">
      <c r="G84717" s="12"/>
    </row>
    <row r="84718" spans="7:7" x14ac:dyDescent="0.2">
      <c r="G84718" s="12"/>
    </row>
    <row r="84719" spans="7:7" x14ac:dyDescent="0.2">
      <c r="G84719" s="12"/>
    </row>
    <row r="84720" spans="7:7" x14ac:dyDescent="0.2">
      <c r="G84720" s="12"/>
    </row>
    <row r="84721" spans="7:7" x14ac:dyDescent="0.2">
      <c r="G84721" s="12"/>
    </row>
    <row r="84722" spans="7:7" x14ac:dyDescent="0.2">
      <c r="G84722" s="12"/>
    </row>
    <row r="84723" spans="7:7" x14ac:dyDescent="0.2">
      <c r="G84723" s="12"/>
    </row>
    <row r="84724" spans="7:7" x14ac:dyDescent="0.2">
      <c r="G84724" s="12"/>
    </row>
    <row r="84725" spans="7:7" x14ac:dyDescent="0.2">
      <c r="G84725" s="12"/>
    </row>
    <row r="84726" spans="7:7" x14ac:dyDescent="0.2">
      <c r="G84726" s="12"/>
    </row>
    <row r="84727" spans="7:7" x14ac:dyDescent="0.2">
      <c r="G84727" s="12"/>
    </row>
    <row r="84728" spans="7:7" x14ac:dyDescent="0.2">
      <c r="G84728" s="12"/>
    </row>
    <row r="84729" spans="7:7" x14ac:dyDescent="0.2">
      <c r="G84729" s="12"/>
    </row>
    <row r="84730" spans="7:7" x14ac:dyDescent="0.2">
      <c r="G84730" s="12"/>
    </row>
    <row r="84731" spans="7:7" x14ac:dyDescent="0.2">
      <c r="G84731" s="12"/>
    </row>
    <row r="84732" spans="7:7" x14ac:dyDescent="0.2">
      <c r="G84732" s="12"/>
    </row>
    <row r="84733" spans="7:7" x14ac:dyDescent="0.2">
      <c r="G84733" s="12"/>
    </row>
    <row r="84734" spans="7:7" x14ac:dyDescent="0.2">
      <c r="G84734" s="12"/>
    </row>
    <row r="84735" spans="7:7" x14ac:dyDescent="0.2">
      <c r="G84735" s="12"/>
    </row>
    <row r="84736" spans="7:7" x14ac:dyDescent="0.2">
      <c r="G84736" s="12"/>
    </row>
    <row r="84737" spans="7:7" x14ac:dyDescent="0.2">
      <c r="G84737" s="12"/>
    </row>
    <row r="84738" spans="7:7" x14ac:dyDescent="0.2">
      <c r="G84738" s="12"/>
    </row>
    <row r="84739" spans="7:7" x14ac:dyDescent="0.2">
      <c r="G84739" s="12"/>
    </row>
    <row r="84740" spans="7:7" x14ac:dyDescent="0.2">
      <c r="G84740" s="12"/>
    </row>
    <row r="84741" spans="7:7" x14ac:dyDescent="0.2">
      <c r="G84741" s="12"/>
    </row>
    <row r="84742" spans="7:7" x14ac:dyDescent="0.2">
      <c r="G84742" s="12"/>
    </row>
    <row r="84743" spans="7:7" x14ac:dyDescent="0.2">
      <c r="G84743" s="12"/>
    </row>
    <row r="84744" spans="7:7" x14ac:dyDescent="0.2">
      <c r="G84744" s="12"/>
    </row>
    <row r="84745" spans="7:7" x14ac:dyDescent="0.2">
      <c r="G84745" s="12"/>
    </row>
    <row r="84746" spans="7:7" x14ac:dyDescent="0.2">
      <c r="G84746" s="12"/>
    </row>
    <row r="84747" spans="7:7" x14ac:dyDescent="0.2">
      <c r="G84747" s="12"/>
    </row>
    <row r="84748" spans="7:7" x14ac:dyDescent="0.2">
      <c r="G84748" s="12"/>
    </row>
    <row r="84749" spans="7:7" x14ac:dyDescent="0.2">
      <c r="G84749" s="12"/>
    </row>
    <row r="84750" spans="7:7" x14ac:dyDescent="0.2">
      <c r="G84750" s="12"/>
    </row>
    <row r="84751" spans="7:7" x14ac:dyDescent="0.2">
      <c r="G84751" s="12"/>
    </row>
    <row r="84752" spans="7:7" x14ac:dyDescent="0.2">
      <c r="G84752" s="12"/>
    </row>
    <row r="84753" spans="7:7" x14ac:dyDescent="0.2">
      <c r="G84753" s="12"/>
    </row>
    <row r="84754" spans="7:7" x14ac:dyDescent="0.2">
      <c r="G84754" s="12"/>
    </row>
    <row r="84755" spans="7:7" x14ac:dyDescent="0.2">
      <c r="G84755" s="12"/>
    </row>
    <row r="84756" spans="7:7" x14ac:dyDescent="0.2">
      <c r="G84756" s="12"/>
    </row>
    <row r="84757" spans="7:7" x14ac:dyDescent="0.2">
      <c r="G84757" s="12"/>
    </row>
    <row r="84758" spans="7:7" x14ac:dyDescent="0.2">
      <c r="G84758" s="12"/>
    </row>
    <row r="84759" spans="7:7" x14ac:dyDescent="0.2">
      <c r="G84759" s="12"/>
    </row>
    <row r="84760" spans="7:7" x14ac:dyDescent="0.2">
      <c r="G84760" s="12"/>
    </row>
    <row r="84761" spans="7:7" x14ac:dyDescent="0.2">
      <c r="G84761" s="12"/>
    </row>
    <row r="84762" spans="7:7" x14ac:dyDescent="0.2">
      <c r="G84762" s="12"/>
    </row>
    <row r="84763" spans="7:7" x14ac:dyDescent="0.2">
      <c r="G84763" s="12"/>
    </row>
    <row r="84764" spans="7:7" x14ac:dyDescent="0.2">
      <c r="G84764" s="12"/>
    </row>
    <row r="84765" spans="7:7" x14ac:dyDescent="0.2">
      <c r="G84765" s="12"/>
    </row>
    <row r="84766" spans="7:7" x14ac:dyDescent="0.2">
      <c r="G84766" s="12"/>
    </row>
    <row r="84767" spans="7:7" x14ac:dyDescent="0.2">
      <c r="G84767" s="12"/>
    </row>
    <row r="84768" spans="7:7" x14ac:dyDescent="0.2">
      <c r="G84768" s="12"/>
    </row>
    <row r="84769" spans="7:7" x14ac:dyDescent="0.2">
      <c r="G84769" s="12"/>
    </row>
    <row r="84770" spans="7:7" x14ac:dyDescent="0.2">
      <c r="G84770" s="12"/>
    </row>
    <row r="84771" spans="7:7" x14ac:dyDescent="0.2">
      <c r="G84771" s="12"/>
    </row>
    <row r="84772" spans="7:7" x14ac:dyDescent="0.2">
      <c r="G84772" s="12"/>
    </row>
    <row r="84773" spans="7:7" x14ac:dyDescent="0.2">
      <c r="G84773" s="12"/>
    </row>
    <row r="84774" spans="7:7" x14ac:dyDescent="0.2">
      <c r="G84774" s="12"/>
    </row>
    <row r="84775" spans="7:7" x14ac:dyDescent="0.2">
      <c r="G84775" s="12"/>
    </row>
    <row r="84776" spans="7:7" x14ac:dyDescent="0.2">
      <c r="G84776" s="12"/>
    </row>
    <row r="84777" spans="7:7" x14ac:dyDescent="0.2">
      <c r="G84777" s="12"/>
    </row>
    <row r="84778" spans="7:7" x14ac:dyDescent="0.2">
      <c r="G84778" s="12"/>
    </row>
    <row r="84779" spans="7:7" x14ac:dyDescent="0.2">
      <c r="G84779" s="12"/>
    </row>
    <row r="84780" spans="7:7" x14ac:dyDescent="0.2">
      <c r="G84780" s="12"/>
    </row>
    <row r="84781" spans="7:7" x14ac:dyDescent="0.2">
      <c r="G84781" s="12"/>
    </row>
    <row r="84782" spans="7:7" x14ac:dyDescent="0.2">
      <c r="G84782" s="12"/>
    </row>
    <row r="84783" spans="7:7" x14ac:dyDescent="0.2">
      <c r="G84783" s="12"/>
    </row>
    <row r="84784" spans="7:7" x14ac:dyDescent="0.2">
      <c r="G84784" s="12"/>
    </row>
    <row r="84785" spans="7:7" x14ac:dyDescent="0.2">
      <c r="G84785" s="12"/>
    </row>
    <row r="84786" spans="7:7" x14ac:dyDescent="0.2">
      <c r="G84786" s="12"/>
    </row>
    <row r="84787" spans="7:7" x14ac:dyDescent="0.2">
      <c r="G84787" s="12"/>
    </row>
    <row r="84788" spans="7:7" x14ac:dyDescent="0.2">
      <c r="G84788" s="12"/>
    </row>
    <row r="84789" spans="7:7" x14ac:dyDescent="0.2">
      <c r="G84789" s="12"/>
    </row>
    <row r="84790" spans="7:7" x14ac:dyDescent="0.2">
      <c r="G84790" s="12"/>
    </row>
    <row r="84791" spans="7:7" x14ac:dyDescent="0.2">
      <c r="G84791" s="12"/>
    </row>
    <row r="84792" spans="7:7" x14ac:dyDescent="0.2">
      <c r="G84792" s="12"/>
    </row>
    <row r="84793" spans="7:7" x14ac:dyDescent="0.2">
      <c r="G84793" s="12"/>
    </row>
    <row r="84794" spans="7:7" x14ac:dyDescent="0.2">
      <c r="G84794" s="12"/>
    </row>
    <row r="84795" spans="7:7" x14ac:dyDescent="0.2">
      <c r="G84795" s="12"/>
    </row>
    <row r="84796" spans="7:7" x14ac:dyDescent="0.2">
      <c r="G84796" s="12"/>
    </row>
    <row r="84797" spans="7:7" x14ac:dyDescent="0.2">
      <c r="G84797" s="12"/>
    </row>
    <row r="84798" spans="7:7" x14ac:dyDescent="0.2">
      <c r="G84798" s="12"/>
    </row>
    <row r="84799" spans="7:7" x14ac:dyDescent="0.2">
      <c r="G84799" s="12"/>
    </row>
    <row r="84800" spans="7:7" x14ac:dyDescent="0.2">
      <c r="G84800" s="12"/>
    </row>
    <row r="84801" spans="7:7" x14ac:dyDescent="0.2">
      <c r="G84801" s="12"/>
    </row>
    <row r="84802" spans="7:7" x14ac:dyDescent="0.2">
      <c r="G84802" s="12"/>
    </row>
    <row r="84803" spans="7:7" x14ac:dyDescent="0.2">
      <c r="G84803" s="12"/>
    </row>
    <row r="84804" spans="7:7" x14ac:dyDescent="0.2">
      <c r="G84804" s="12"/>
    </row>
    <row r="84805" spans="7:7" x14ac:dyDescent="0.2">
      <c r="G84805" s="12"/>
    </row>
    <row r="84806" spans="7:7" x14ac:dyDescent="0.2">
      <c r="G84806" s="12"/>
    </row>
    <row r="84807" spans="7:7" x14ac:dyDescent="0.2">
      <c r="G84807" s="12"/>
    </row>
    <row r="84808" spans="7:7" x14ac:dyDescent="0.2">
      <c r="G84808" s="12"/>
    </row>
    <row r="84809" spans="7:7" x14ac:dyDescent="0.2">
      <c r="G84809" s="12"/>
    </row>
    <row r="84810" spans="7:7" x14ac:dyDescent="0.2">
      <c r="G84810" s="12"/>
    </row>
    <row r="84811" spans="7:7" x14ac:dyDescent="0.2">
      <c r="G84811" s="12"/>
    </row>
    <row r="84812" spans="7:7" x14ac:dyDescent="0.2">
      <c r="G84812" s="12"/>
    </row>
    <row r="84813" spans="7:7" x14ac:dyDescent="0.2">
      <c r="G84813" s="12"/>
    </row>
    <row r="84814" spans="7:7" x14ac:dyDescent="0.2">
      <c r="G84814" s="12"/>
    </row>
    <row r="84815" spans="7:7" x14ac:dyDescent="0.2">
      <c r="G84815" s="12"/>
    </row>
    <row r="84816" spans="7:7" x14ac:dyDescent="0.2">
      <c r="G84816" s="12"/>
    </row>
    <row r="84817" spans="7:7" x14ac:dyDescent="0.2">
      <c r="G84817" s="12"/>
    </row>
    <row r="84818" spans="7:7" x14ac:dyDescent="0.2">
      <c r="G84818" s="12"/>
    </row>
    <row r="84819" spans="7:7" x14ac:dyDescent="0.2">
      <c r="G84819" s="12"/>
    </row>
    <row r="84820" spans="7:7" x14ac:dyDescent="0.2">
      <c r="G84820" s="12"/>
    </row>
    <row r="84821" spans="7:7" x14ac:dyDescent="0.2">
      <c r="G84821" s="12"/>
    </row>
    <row r="84822" spans="7:7" x14ac:dyDescent="0.2">
      <c r="G84822" s="12"/>
    </row>
    <row r="84823" spans="7:7" x14ac:dyDescent="0.2">
      <c r="G84823" s="12"/>
    </row>
    <row r="84824" spans="7:7" x14ac:dyDescent="0.2">
      <c r="G84824" s="12"/>
    </row>
    <row r="84825" spans="7:7" x14ac:dyDescent="0.2">
      <c r="G84825" s="12"/>
    </row>
    <row r="84826" spans="7:7" x14ac:dyDescent="0.2">
      <c r="G84826" s="12"/>
    </row>
    <row r="84827" spans="7:7" x14ac:dyDescent="0.2">
      <c r="G84827" s="12"/>
    </row>
    <row r="84828" spans="7:7" x14ac:dyDescent="0.2">
      <c r="G84828" s="12"/>
    </row>
    <row r="84829" spans="7:7" x14ac:dyDescent="0.2">
      <c r="G84829" s="12"/>
    </row>
    <row r="84830" spans="7:7" x14ac:dyDescent="0.2">
      <c r="G84830" s="12"/>
    </row>
    <row r="84831" spans="7:7" x14ac:dyDescent="0.2">
      <c r="G84831" s="12"/>
    </row>
    <row r="84832" spans="7:7" x14ac:dyDescent="0.2">
      <c r="G84832" s="12"/>
    </row>
    <row r="84833" spans="7:7" x14ac:dyDescent="0.2">
      <c r="G84833" s="12"/>
    </row>
    <row r="84834" spans="7:7" x14ac:dyDescent="0.2">
      <c r="G84834" s="12"/>
    </row>
    <row r="84835" spans="7:7" x14ac:dyDescent="0.2">
      <c r="G84835" s="12"/>
    </row>
    <row r="84836" spans="7:7" x14ac:dyDescent="0.2">
      <c r="G84836" s="12"/>
    </row>
    <row r="84837" spans="7:7" x14ac:dyDescent="0.2">
      <c r="G84837" s="12"/>
    </row>
    <row r="84838" spans="7:7" x14ac:dyDescent="0.2">
      <c r="G84838" s="12"/>
    </row>
    <row r="84839" spans="7:7" x14ac:dyDescent="0.2">
      <c r="G84839" s="12"/>
    </row>
    <row r="84840" spans="7:7" x14ac:dyDescent="0.2">
      <c r="G84840" s="12"/>
    </row>
    <row r="84841" spans="7:7" x14ac:dyDescent="0.2">
      <c r="G84841" s="12"/>
    </row>
    <row r="84842" spans="7:7" x14ac:dyDescent="0.2">
      <c r="G84842" s="12"/>
    </row>
    <row r="84843" spans="7:7" x14ac:dyDescent="0.2">
      <c r="G84843" s="12"/>
    </row>
    <row r="84844" spans="7:7" x14ac:dyDescent="0.2">
      <c r="G84844" s="12"/>
    </row>
    <row r="84845" spans="7:7" x14ac:dyDescent="0.2">
      <c r="G84845" s="12"/>
    </row>
    <row r="84846" spans="7:7" x14ac:dyDescent="0.2">
      <c r="G84846" s="12"/>
    </row>
    <row r="84847" spans="7:7" x14ac:dyDescent="0.2">
      <c r="G84847" s="12"/>
    </row>
    <row r="84848" spans="7:7" x14ac:dyDescent="0.2">
      <c r="G84848" s="12"/>
    </row>
    <row r="84849" spans="7:7" x14ac:dyDescent="0.2">
      <c r="G84849" s="12"/>
    </row>
    <row r="84850" spans="7:7" x14ac:dyDescent="0.2">
      <c r="G84850" s="12"/>
    </row>
    <row r="84851" spans="7:7" x14ac:dyDescent="0.2">
      <c r="G84851" s="12"/>
    </row>
    <row r="84852" spans="7:7" x14ac:dyDescent="0.2">
      <c r="G84852" s="12"/>
    </row>
    <row r="84853" spans="7:7" x14ac:dyDescent="0.2">
      <c r="G84853" s="12"/>
    </row>
    <row r="84854" spans="7:7" x14ac:dyDescent="0.2">
      <c r="G84854" s="12"/>
    </row>
    <row r="84855" spans="7:7" x14ac:dyDescent="0.2">
      <c r="G84855" s="12"/>
    </row>
    <row r="84856" spans="7:7" x14ac:dyDescent="0.2">
      <c r="G84856" s="12"/>
    </row>
    <row r="84857" spans="7:7" x14ac:dyDescent="0.2">
      <c r="G84857" s="12"/>
    </row>
    <row r="84858" spans="7:7" x14ac:dyDescent="0.2">
      <c r="G84858" s="12"/>
    </row>
    <row r="84859" spans="7:7" x14ac:dyDescent="0.2">
      <c r="G84859" s="12"/>
    </row>
    <row r="84860" spans="7:7" x14ac:dyDescent="0.2">
      <c r="G84860" s="12"/>
    </row>
    <row r="84861" spans="7:7" x14ac:dyDescent="0.2">
      <c r="G84861" s="12"/>
    </row>
    <row r="84862" spans="7:7" x14ac:dyDescent="0.2">
      <c r="G84862" s="12"/>
    </row>
    <row r="84863" spans="7:7" x14ac:dyDescent="0.2">
      <c r="G84863" s="12"/>
    </row>
    <row r="84864" spans="7:7" x14ac:dyDescent="0.2">
      <c r="G84864" s="12"/>
    </row>
    <row r="84865" spans="7:7" x14ac:dyDescent="0.2">
      <c r="G84865" s="12"/>
    </row>
    <row r="84866" spans="7:7" x14ac:dyDescent="0.2">
      <c r="G84866" s="12"/>
    </row>
    <row r="84867" spans="7:7" x14ac:dyDescent="0.2">
      <c r="G84867" s="12"/>
    </row>
    <row r="84868" spans="7:7" x14ac:dyDescent="0.2">
      <c r="G84868" s="12"/>
    </row>
    <row r="84869" spans="7:7" x14ac:dyDescent="0.2">
      <c r="G84869" s="12"/>
    </row>
    <row r="84870" spans="7:7" x14ac:dyDescent="0.2">
      <c r="G84870" s="12"/>
    </row>
    <row r="84871" spans="7:7" x14ac:dyDescent="0.2">
      <c r="G84871" s="12"/>
    </row>
    <row r="84872" spans="7:7" x14ac:dyDescent="0.2">
      <c r="G84872" s="12"/>
    </row>
    <row r="84873" spans="7:7" x14ac:dyDescent="0.2">
      <c r="G84873" s="12"/>
    </row>
    <row r="84874" spans="7:7" x14ac:dyDescent="0.2">
      <c r="G84874" s="12"/>
    </row>
    <row r="84875" spans="7:7" x14ac:dyDescent="0.2">
      <c r="G84875" s="12"/>
    </row>
    <row r="84876" spans="7:7" x14ac:dyDescent="0.2">
      <c r="G84876" s="12"/>
    </row>
    <row r="84877" spans="7:7" x14ac:dyDescent="0.2">
      <c r="G84877" s="12"/>
    </row>
    <row r="84878" spans="7:7" x14ac:dyDescent="0.2">
      <c r="G84878" s="12"/>
    </row>
    <row r="84879" spans="7:7" x14ac:dyDescent="0.2">
      <c r="G84879" s="12"/>
    </row>
    <row r="84880" spans="7:7" x14ac:dyDescent="0.2">
      <c r="G84880" s="12"/>
    </row>
    <row r="84881" spans="7:7" x14ac:dyDescent="0.2">
      <c r="G84881" s="12"/>
    </row>
    <row r="84882" spans="7:7" x14ac:dyDescent="0.2">
      <c r="G84882" s="12"/>
    </row>
    <row r="84883" spans="7:7" x14ac:dyDescent="0.2">
      <c r="G84883" s="12"/>
    </row>
    <row r="84884" spans="7:7" x14ac:dyDescent="0.2">
      <c r="G84884" s="12"/>
    </row>
    <row r="84885" spans="7:7" x14ac:dyDescent="0.2">
      <c r="G84885" s="12"/>
    </row>
    <row r="84886" spans="7:7" x14ac:dyDescent="0.2">
      <c r="G84886" s="12"/>
    </row>
    <row r="84887" spans="7:7" x14ac:dyDescent="0.2">
      <c r="G84887" s="12"/>
    </row>
    <row r="84888" spans="7:7" x14ac:dyDescent="0.2">
      <c r="G84888" s="12"/>
    </row>
    <row r="84889" spans="7:7" x14ac:dyDescent="0.2">
      <c r="G84889" s="12"/>
    </row>
    <row r="84890" spans="7:7" x14ac:dyDescent="0.2">
      <c r="G84890" s="12"/>
    </row>
    <row r="84891" spans="7:7" x14ac:dyDescent="0.2">
      <c r="G84891" s="12"/>
    </row>
    <row r="84892" spans="7:7" x14ac:dyDescent="0.2">
      <c r="G84892" s="12"/>
    </row>
    <row r="84893" spans="7:7" x14ac:dyDescent="0.2">
      <c r="G84893" s="12"/>
    </row>
    <row r="84894" spans="7:7" x14ac:dyDescent="0.2">
      <c r="G84894" s="12"/>
    </row>
    <row r="84895" spans="7:7" x14ac:dyDescent="0.2">
      <c r="G84895" s="12"/>
    </row>
    <row r="84896" spans="7:7" x14ac:dyDescent="0.2">
      <c r="G84896" s="12"/>
    </row>
    <row r="84897" spans="7:7" x14ac:dyDescent="0.2">
      <c r="G84897" s="12"/>
    </row>
    <row r="84898" spans="7:7" x14ac:dyDescent="0.2">
      <c r="G84898" s="12"/>
    </row>
    <row r="84899" spans="7:7" x14ac:dyDescent="0.2">
      <c r="G84899" s="12"/>
    </row>
    <row r="84900" spans="7:7" x14ac:dyDescent="0.2">
      <c r="G84900" s="12"/>
    </row>
    <row r="84901" spans="7:7" x14ac:dyDescent="0.2">
      <c r="G84901" s="12"/>
    </row>
    <row r="84902" spans="7:7" x14ac:dyDescent="0.2">
      <c r="G84902" s="12"/>
    </row>
    <row r="84903" spans="7:7" x14ac:dyDescent="0.2">
      <c r="G84903" s="12"/>
    </row>
    <row r="84904" spans="7:7" x14ac:dyDescent="0.2">
      <c r="G84904" s="12"/>
    </row>
    <row r="84905" spans="7:7" x14ac:dyDescent="0.2">
      <c r="G84905" s="12"/>
    </row>
    <row r="84906" spans="7:7" x14ac:dyDescent="0.2">
      <c r="G84906" s="12"/>
    </row>
    <row r="84907" spans="7:7" x14ac:dyDescent="0.2">
      <c r="G84907" s="12"/>
    </row>
    <row r="84908" spans="7:7" x14ac:dyDescent="0.2">
      <c r="G84908" s="12"/>
    </row>
    <row r="84909" spans="7:7" x14ac:dyDescent="0.2">
      <c r="G84909" s="12"/>
    </row>
    <row r="84910" spans="7:7" x14ac:dyDescent="0.2">
      <c r="G84910" s="12"/>
    </row>
    <row r="84911" spans="7:7" x14ac:dyDescent="0.2">
      <c r="G84911" s="12"/>
    </row>
    <row r="84912" spans="7:7" x14ac:dyDescent="0.2">
      <c r="G84912" s="12"/>
    </row>
    <row r="84913" spans="7:7" x14ac:dyDescent="0.2">
      <c r="G84913" s="12"/>
    </row>
    <row r="84914" spans="7:7" x14ac:dyDescent="0.2">
      <c r="G84914" s="12"/>
    </row>
    <row r="84915" spans="7:7" x14ac:dyDescent="0.2">
      <c r="G84915" s="12"/>
    </row>
    <row r="84916" spans="7:7" x14ac:dyDescent="0.2">
      <c r="G84916" s="12"/>
    </row>
    <row r="84917" spans="7:7" x14ac:dyDescent="0.2">
      <c r="G84917" s="12"/>
    </row>
    <row r="84918" spans="7:7" x14ac:dyDescent="0.2">
      <c r="G84918" s="12"/>
    </row>
    <row r="84919" spans="7:7" x14ac:dyDescent="0.2">
      <c r="G84919" s="12"/>
    </row>
    <row r="84920" spans="7:7" x14ac:dyDescent="0.2">
      <c r="G84920" s="12"/>
    </row>
    <row r="84921" spans="7:7" x14ac:dyDescent="0.2">
      <c r="G84921" s="12"/>
    </row>
    <row r="84922" spans="7:7" x14ac:dyDescent="0.2">
      <c r="G84922" s="12"/>
    </row>
    <row r="84923" spans="7:7" x14ac:dyDescent="0.2">
      <c r="G84923" s="12"/>
    </row>
    <row r="84924" spans="7:7" x14ac:dyDescent="0.2">
      <c r="G84924" s="12"/>
    </row>
    <row r="84925" spans="7:7" x14ac:dyDescent="0.2">
      <c r="G84925" s="12"/>
    </row>
    <row r="84926" spans="7:7" x14ac:dyDescent="0.2">
      <c r="G84926" s="12"/>
    </row>
    <row r="84927" spans="7:7" x14ac:dyDescent="0.2">
      <c r="G84927" s="12"/>
    </row>
    <row r="84928" spans="7:7" x14ac:dyDescent="0.2">
      <c r="G84928" s="12"/>
    </row>
    <row r="84929" spans="7:7" x14ac:dyDescent="0.2">
      <c r="G84929" s="12"/>
    </row>
    <row r="84930" spans="7:7" x14ac:dyDescent="0.2">
      <c r="G84930" s="12"/>
    </row>
    <row r="84931" spans="7:7" x14ac:dyDescent="0.2">
      <c r="G84931" s="12"/>
    </row>
    <row r="84932" spans="7:7" x14ac:dyDescent="0.2">
      <c r="G84932" s="12"/>
    </row>
    <row r="84933" spans="7:7" x14ac:dyDescent="0.2">
      <c r="G84933" s="12"/>
    </row>
    <row r="84934" spans="7:7" x14ac:dyDescent="0.2">
      <c r="G84934" s="12"/>
    </row>
    <row r="84935" spans="7:7" x14ac:dyDescent="0.2">
      <c r="G84935" s="12"/>
    </row>
    <row r="84936" spans="7:7" x14ac:dyDescent="0.2">
      <c r="G84936" s="12"/>
    </row>
    <row r="84937" spans="7:7" x14ac:dyDescent="0.2">
      <c r="G84937" s="12"/>
    </row>
    <row r="84938" spans="7:7" x14ac:dyDescent="0.2">
      <c r="G84938" s="12"/>
    </row>
    <row r="84939" spans="7:7" x14ac:dyDescent="0.2">
      <c r="G84939" s="12"/>
    </row>
    <row r="84940" spans="7:7" x14ac:dyDescent="0.2">
      <c r="G84940" s="12"/>
    </row>
    <row r="84941" spans="7:7" x14ac:dyDescent="0.2">
      <c r="G84941" s="12"/>
    </row>
    <row r="84942" spans="7:7" x14ac:dyDescent="0.2">
      <c r="G84942" s="12"/>
    </row>
    <row r="84943" spans="7:7" x14ac:dyDescent="0.2">
      <c r="G84943" s="12"/>
    </row>
    <row r="84944" spans="7:7" x14ac:dyDescent="0.2">
      <c r="G84944" s="12"/>
    </row>
    <row r="84945" spans="7:7" x14ac:dyDescent="0.2">
      <c r="G84945" s="12"/>
    </row>
    <row r="84946" spans="7:7" x14ac:dyDescent="0.2">
      <c r="G84946" s="12"/>
    </row>
    <row r="84947" spans="7:7" x14ac:dyDescent="0.2">
      <c r="G84947" s="12"/>
    </row>
    <row r="84948" spans="7:7" x14ac:dyDescent="0.2">
      <c r="G84948" s="12"/>
    </row>
    <row r="84949" spans="7:7" x14ac:dyDescent="0.2">
      <c r="G84949" s="12"/>
    </row>
    <row r="84950" spans="7:7" x14ac:dyDescent="0.2">
      <c r="G84950" s="12"/>
    </row>
    <row r="84951" spans="7:7" x14ac:dyDescent="0.2">
      <c r="G84951" s="12"/>
    </row>
    <row r="84952" spans="7:7" x14ac:dyDescent="0.2">
      <c r="G84952" s="12"/>
    </row>
    <row r="84953" spans="7:7" x14ac:dyDescent="0.2">
      <c r="G84953" s="12"/>
    </row>
    <row r="84954" spans="7:7" x14ac:dyDescent="0.2">
      <c r="G84954" s="12"/>
    </row>
    <row r="84955" spans="7:7" x14ac:dyDescent="0.2">
      <c r="G84955" s="12"/>
    </row>
    <row r="84956" spans="7:7" x14ac:dyDescent="0.2">
      <c r="G84956" s="12"/>
    </row>
    <row r="84957" spans="7:7" x14ac:dyDescent="0.2">
      <c r="G84957" s="12"/>
    </row>
    <row r="84958" spans="7:7" x14ac:dyDescent="0.2">
      <c r="G84958" s="12"/>
    </row>
    <row r="84959" spans="7:7" x14ac:dyDescent="0.2">
      <c r="G84959" s="12"/>
    </row>
    <row r="84960" spans="7:7" x14ac:dyDescent="0.2">
      <c r="G84960" s="12"/>
    </row>
    <row r="84961" spans="7:7" x14ac:dyDescent="0.2">
      <c r="G84961" s="12"/>
    </row>
    <row r="84962" spans="7:7" x14ac:dyDescent="0.2">
      <c r="G84962" s="12"/>
    </row>
    <row r="84963" spans="7:7" x14ac:dyDescent="0.2">
      <c r="G84963" s="12"/>
    </row>
    <row r="84964" spans="7:7" x14ac:dyDescent="0.2">
      <c r="G84964" s="12"/>
    </row>
    <row r="84965" spans="7:7" x14ac:dyDescent="0.2">
      <c r="G84965" s="12"/>
    </row>
    <row r="84966" spans="7:7" x14ac:dyDescent="0.2">
      <c r="G84966" s="12"/>
    </row>
    <row r="84967" spans="7:7" x14ac:dyDescent="0.2">
      <c r="G84967" s="12"/>
    </row>
    <row r="84968" spans="7:7" x14ac:dyDescent="0.2">
      <c r="G84968" s="12"/>
    </row>
    <row r="84969" spans="7:7" x14ac:dyDescent="0.2">
      <c r="G84969" s="12"/>
    </row>
    <row r="84970" spans="7:7" x14ac:dyDescent="0.2">
      <c r="G84970" s="12"/>
    </row>
    <row r="84971" spans="7:7" x14ac:dyDescent="0.2">
      <c r="G84971" s="12"/>
    </row>
    <row r="84972" spans="7:7" x14ac:dyDescent="0.2">
      <c r="G84972" s="12"/>
    </row>
    <row r="84973" spans="7:7" x14ac:dyDescent="0.2">
      <c r="G84973" s="12"/>
    </row>
    <row r="84974" spans="7:7" x14ac:dyDescent="0.2">
      <c r="G84974" s="12"/>
    </row>
    <row r="84975" spans="7:7" x14ac:dyDescent="0.2">
      <c r="G84975" s="12"/>
    </row>
    <row r="84976" spans="7:7" x14ac:dyDescent="0.2">
      <c r="G84976" s="12"/>
    </row>
    <row r="84977" spans="7:7" x14ac:dyDescent="0.2">
      <c r="G84977" s="12"/>
    </row>
    <row r="84978" spans="7:7" x14ac:dyDescent="0.2">
      <c r="G84978" s="12"/>
    </row>
    <row r="84979" spans="7:7" x14ac:dyDescent="0.2">
      <c r="G84979" s="12"/>
    </row>
    <row r="84980" spans="7:7" x14ac:dyDescent="0.2">
      <c r="G84980" s="12"/>
    </row>
    <row r="84981" spans="7:7" x14ac:dyDescent="0.2">
      <c r="G84981" s="12"/>
    </row>
    <row r="84982" spans="7:7" x14ac:dyDescent="0.2">
      <c r="G84982" s="12"/>
    </row>
    <row r="84983" spans="7:7" x14ac:dyDescent="0.2">
      <c r="G84983" s="12"/>
    </row>
    <row r="84984" spans="7:7" x14ac:dyDescent="0.2">
      <c r="G84984" s="12"/>
    </row>
    <row r="84985" spans="7:7" x14ac:dyDescent="0.2">
      <c r="G84985" s="12"/>
    </row>
    <row r="84986" spans="7:7" x14ac:dyDescent="0.2">
      <c r="G84986" s="12"/>
    </row>
    <row r="84987" spans="7:7" x14ac:dyDescent="0.2">
      <c r="G84987" s="12"/>
    </row>
    <row r="84988" spans="7:7" x14ac:dyDescent="0.2">
      <c r="G84988" s="12"/>
    </row>
    <row r="84989" spans="7:7" x14ac:dyDescent="0.2">
      <c r="G84989" s="12"/>
    </row>
    <row r="84990" spans="7:7" x14ac:dyDescent="0.2">
      <c r="G84990" s="12"/>
    </row>
    <row r="84991" spans="7:7" x14ac:dyDescent="0.2">
      <c r="G84991" s="12"/>
    </row>
    <row r="84992" spans="7:7" x14ac:dyDescent="0.2">
      <c r="G84992" s="12"/>
    </row>
    <row r="84993" spans="7:7" x14ac:dyDescent="0.2">
      <c r="G84993" s="12"/>
    </row>
    <row r="84994" spans="7:7" x14ac:dyDescent="0.2">
      <c r="G84994" s="12"/>
    </row>
    <row r="84995" spans="7:7" x14ac:dyDescent="0.2">
      <c r="G84995" s="12"/>
    </row>
    <row r="84996" spans="7:7" x14ac:dyDescent="0.2">
      <c r="G84996" s="12"/>
    </row>
    <row r="84997" spans="7:7" x14ac:dyDescent="0.2">
      <c r="G84997" s="12"/>
    </row>
    <row r="84998" spans="7:7" x14ac:dyDescent="0.2">
      <c r="G84998" s="12"/>
    </row>
    <row r="84999" spans="7:7" x14ac:dyDescent="0.2">
      <c r="G84999" s="12"/>
    </row>
    <row r="85000" spans="7:7" x14ac:dyDescent="0.2">
      <c r="G85000" s="12"/>
    </row>
    <row r="85001" spans="7:7" x14ac:dyDescent="0.2">
      <c r="G85001" s="12"/>
    </row>
    <row r="85002" spans="7:7" x14ac:dyDescent="0.2">
      <c r="G85002" s="12"/>
    </row>
    <row r="85003" spans="7:7" x14ac:dyDescent="0.2">
      <c r="G85003" s="12"/>
    </row>
    <row r="85004" spans="7:7" x14ac:dyDescent="0.2">
      <c r="G85004" s="12"/>
    </row>
    <row r="85005" spans="7:7" x14ac:dyDescent="0.2">
      <c r="G85005" s="12"/>
    </row>
    <row r="85006" spans="7:7" x14ac:dyDescent="0.2">
      <c r="G85006" s="12"/>
    </row>
    <row r="85007" spans="7:7" x14ac:dyDescent="0.2">
      <c r="G85007" s="12"/>
    </row>
    <row r="85008" spans="7:7" x14ac:dyDescent="0.2">
      <c r="G85008" s="12"/>
    </row>
    <row r="85009" spans="7:7" x14ac:dyDescent="0.2">
      <c r="G85009" s="12"/>
    </row>
    <row r="85010" spans="7:7" x14ac:dyDescent="0.2">
      <c r="G85010" s="12"/>
    </row>
    <row r="85011" spans="7:7" x14ac:dyDescent="0.2">
      <c r="G85011" s="12"/>
    </row>
    <row r="85012" spans="7:7" x14ac:dyDescent="0.2">
      <c r="G85012" s="12"/>
    </row>
    <row r="85013" spans="7:7" x14ac:dyDescent="0.2">
      <c r="G85013" s="12"/>
    </row>
    <row r="85014" spans="7:7" x14ac:dyDescent="0.2">
      <c r="G85014" s="12"/>
    </row>
    <row r="85015" spans="7:7" x14ac:dyDescent="0.2">
      <c r="G85015" s="12"/>
    </row>
    <row r="85016" spans="7:7" x14ac:dyDescent="0.2">
      <c r="G85016" s="12"/>
    </row>
    <row r="85017" spans="7:7" x14ac:dyDescent="0.2">
      <c r="G85017" s="12"/>
    </row>
    <row r="85018" spans="7:7" x14ac:dyDescent="0.2">
      <c r="G85018" s="12"/>
    </row>
    <row r="85019" spans="7:7" x14ac:dyDescent="0.2">
      <c r="G85019" s="12"/>
    </row>
    <row r="85020" spans="7:7" x14ac:dyDescent="0.2">
      <c r="G85020" s="12"/>
    </row>
    <row r="85021" spans="7:7" x14ac:dyDescent="0.2">
      <c r="G85021" s="12"/>
    </row>
    <row r="85022" spans="7:7" x14ac:dyDescent="0.2">
      <c r="G85022" s="12"/>
    </row>
    <row r="85023" spans="7:7" x14ac:dyDescent="0.2">
      <c r="G85023" s="12"/>
    </row>
    <row r="85024" spans="7:7" x14ac:dyDescent="0.2">
      <c r="G85024" s="12"/>
    </row>
    <row r="85025" spans="7:7" x14ac:dyDescent="0.2">
      <c r="G85025" s="12"/>
    </row>
    <row r="85026" spans="7:7" x14ac:dyDescent="0.2">
      <c r="G85026" s="12"/>
    </row>
    <row r="85027" spans="7:7" x14ac:dyDescent="0.2">
      <c r="G85027" s="12"/>
    </row>
    <row r="85028" spans="7:7" x14ac:dyDescent="0.2">
      <c r="G85028" s="12"/>
    </row>
    <row r="85029" spans="7:7" x14ac:dyDescent="0.2">
      <c r="G85029" s="12"/>
    </row>
    <row r="85030" spans="7:7" x14ac:dyDescent="0.2">
      <c r="G85030" s="12"/>
    </row>
    <row r="85031" spans="7:7" x14ac:dyDescent="0.2">
      <c r="G85031" s="12"/>
    </row>
    <row r="85032" spans="7:7" x14ac:dyDescent="0.2">
      <c r="G85032" s="12"/>
    </row>
    <row r="85033" spans="7:7" x14ac:dyDescent="0.2">
      <c r="G85033" s="12"/>
    </row>
    <row r="85034" spans="7:7" x14ac:dyDescent="0.2">
      <c r="G85034" s="12"/>
    </row>
    <row r="85035" spans="7:7" x14ac:dyDescent="0.2">
      <c r="G85035" s="12"/>
    </row>
    <row r="85036" spans="7:7" x14ac:dyDescent="0.2">
      <c r="G85036" s="12"/>
    </row>
    <row r="85037" spans="7:7" x14ac:dyDescent="0.2">
      <c r="G85037" s="12"/>
    </row>
    <row r="85038" spans="7:7" x14ac:dyDescent="0.2">
      <c r="G85038" s="12"/>
    </row>
    <row r="85039" spans="7:7" x14ac:dyDescent="0.2">
      <c r="G85039" s="12"/>
    </row>
    <row r="85040" spans="7:7" x14ac:dyDescent="0.2">
      <c r="G85040" s="12"/>
    </row>
    <row r="85041" spans="7:7" x14ac:dyDescent="0.2">
      <c r="G85041" s="12"/>
    </row>
    <row r="85042" spans="7:7" x14ac:dyDescent="0.2">
      <c r="G85042" s="12"/>
    </row>
    <row r="85043" spans="7:7" x14ac:dyDescent="0.2">
      <c r="G85043" s="12"/>
    </row>
    <row r="85044" spans="7:7" x14ac:dyDescent="0.2">
      <c r="G85044" s="12"/>
    </row>
    <row r="85045" spans="7:7" x14ac:dyDescent="0.2">
      <c r="G85045" s="12"/>
    </row>
    <row r="85046" spans="7:7" x14ac:dyDescent="0.2">
      <c r="G85046" s="12"/>
    </row>
    <row r="85047" spans="7:7" x14ac:dyDescent="0.2">
      <c r="G85047" s="12"/>
    </row>
    <row r="85048" spans="7:7" x14ac:dyDescent="0.2">
      <c r="G85048" s="12"/>
    </row>
    <row r="85049" spans="7:7" x14ac:dyDescent="0.2">
      <c r="G85049" s="12"/>
    </row>
    <row r="85050" spans="7:7" x14ac:dyDescent="0.2">
      <c r="G85050" s="12"/>
    </row>
    <row r="85051" spans="7:7" x14ac:dyDescent="0.2">
      <c r="G85051" s="12"/>
    </row>
    <row r="85052" spans="7:7" x14ac:dyDescent="0.2">
      <c r="G85052" s="12"/>
    </row>
    <row r="85053" spans="7:7" x14ac:dyDescent="0.2">
      <c r="G85053" s="12"/>
    </row>
    <row r="85054" spans="7:7" x14ac:dyDescent="0.2">
      <c r="G85054" s="12"/>
    </row>
    <row r="85055" spans="7:7" x14ac:dyDescent="0.2">
      <c r="G85055" s="12"/>
    </row>
    <row r="85056" spans="7:7" x14ac:dyDescent="0.2">
      <c r="G85056" s="12"/>
    </row>
    <row r="85057" spans="7:7" x14ac:dyDescent="0.2">
      <c r="G85057" s="12"/>
    </row>
    <row r="85058" spans="7:7" x14ac:dyDescent="0.2">
      <c r="G85058" s="12"/>
    </row>
    <row r="85059" spans="7:7" x14ac:dyDescent="0.2">
      <c r="G85059" s="12"/>
    </row>
    <row r="85060" spans="7:7" x14ac:dyDescent="0.2">
      <c r="G85060" s="12"/>
    </row>
    <row r="85061" spans="7:7" x14ac:dyDescent="0.2">
      <c r="G85061" s="12"/>
    </row>
    <row r="85062" spans="7:7" x14ac:dyDescent="0.2">
      <c r="G85062" s="12"/>
    </row>
    <row r="85063" spans="7:7" x14ac:dyDescent="0.2">
      <c r="G85063" s="12"/>
    </row>
    <row r="85064" spans="7:7" x14ac:dyDescent="0.2">
      <c r="G85064" s="12"/>
    </row>
    <row r="85065" spans="7:7" x14ac:dyDescent="0.2">
      <c r="G85065" s="12"/>
    </row>
    <row r="85066" spans="7:7" x14ac:dyDescent="0.2">
      <c r="G85066" s="12"/>
    </row>
    <row r="85067" spans="7:7" x14ac:dyDescent="0.2">
      <c r="G85067" s="12"/>
    </row>
    <row r="85068" spans="7:7" x14ac:dyDescent="0.2">
      <c r="G85068" s="12"/>
    </row>
    <row r="85069" spans="7:7" x14ac:dyDescent="0.2">
      <c r="G85069" s="12"/>
    </row>
    <row r="85070" spans="7:7" x14ac:dyDescent="0.2">
      <c r="G85070" s="12"/>
    </row>
    <row r="85071" spans="7:7" x14ac:dyDescent="0.2">
      <c r="G85071" s="12"/>
    </row>
    <row r="85072" spans="7:7" x14ac:dyDescent="0.2">
      <c r="G85072" s="12"/>
    </row>
    <row r="85073" spans="7:7" x14ac:dyDescent="0.2">
      <c r="G85073" s="12"/>
    </row>
    <row r="85074" spans="7:7" x14ac:dyDescent="0.2">
      <c r="G85074" s="12"/>
    </row>
    <row r="85075" spans="7:7" x14ac:dyDescent="0.2">
      <c r="G85075" s="12"/>
    </row>
    <row r="85076" spans="7:7" x14ac:dyDescent="0.2">
      <c r="G85076" s="12"/>
    </row>
    <row r="85077" spans="7:7" x14ac:dyDescent="0.2">
      <c r="G85077" s="12"/>
    </row>
    <row r="85078" spans="7:7" x14ac:dyDescent="0.2">
      <c r="G85078" s="12"/>
    </row>
    <row r="85079" spans="7:7" x14ac:dyDescent="0.2">
      <c r="G85079" s="12"/>
    </row>
    <row r="85080" spans="7:7" x14ac:dyDescent="0.2">
      <c r="G85080" s="12"/>
    </row>
    <row r="85081" spans="7:7" x14ac:dyDescent="0.2">
      <c r="G85081" s="12"/>
    </row>
    <row r="85082" spans="7:7" x14ac:dyDescent="0.2">
      <c r="G85082" s="12"/>
    </row>
    <row r="85083" spans="7:7" x14ac:dyDescent="0.2">
      <c r="G85083" s="12"/>
    </row>
    <row r="85084" spans="7:7" x14ac:dyDescent="0.2">
      <c r="G85084" s="12"/>
    </row>
    <row r="85085" spans="7:7" x14ac:dyDescent="0.2">
      <c r="G85085" s="12"/>
    </row>
    <row r="85086" spans="7:7" x14ac:dyDescent="0.2">
      <c r="G85086" s="12"/>
    </row>
    <row r="85087" spans="7:7" x14ac:dyDescent="0.2">
      <c r="G85087" s="12"/>
    </row>
    <row r="85088" spans="7:7" x14ac:dyDescent="0.2">
      <c r="G85088" s="12"/>
    </row>
    <row r="85089" spans="7:7" x14ac:dyDescent="0.2">
      <c r="G85089" s="12"/>
    </row>
    <row r="85090" spans="7:7" x14ac:dyDescent="0.2">
      <c r="G85090" s="12"/>
    </row>
    <row r="85091" spans="7:7" x14ac:dyDescent="0.2">
      <c r="G85091" s="12"/>
    </row>
    <row r="85092" spans="7:7" x14ac:dyDescent="0.2">
      <c r="G85092" s="12"/>
    </row>
    <row r="85093" spans="7:7" x14ac:dyDescent="0.2">
      <c r="G85093" s="12"/>
    </row>
    <row r="85094" spans="7:7" x14ac:dyDescent="0.2">
      <c r="G85094" s="12"/>
    </row>
    <row r="85095" spans="7:7" x14ac:dyDescent="0.2">
      <c r="G85095" s="12"/>
    </row>
    <row r="85096" spans="7:7" x14ac:dyDescent="0.2">
      <c r="G85096" s="12"/>
    </row>
    <row r="85097" spans="7:7" x14ac:dyDescent="0.2">
      <c r="G85097" s="12"/>
    </row>
    <row r="85098" spans="7:7" x14ac:dyDescent="0.2">
      <c r="G85098" s="12"/>
    </row>
    <row r="85099" spans="7:7" x14ac:dyDescent="0.2">
      <c r="G85099" s="12"/>
    </row>
    <row r="85100" spans="7:7" x14ac:dyDescent="0.2">
      <c r="G85100" s="12"/>
    </row>
    <row r="85101" spans="7:7" x14ac:dyDescent="0.2">
      <c r="G85101" s="12"/>
    </row>
    <row r="85102" spans="7:7" x14ac:dyDescent="0.2">
      <c r="G85102" s="12"/>
    </row>
    <row r="85103" spans="7:7" x14ac:dyDescent="0.2">
      <c r="G85103" s="12"/>
    </row>
    <row r="85104" spans="7:7" x14ac:dyDescent="0.2">
      <c r="G85104" s="12"/>
    </row>
    <row r="85105" spans="7:7" x14ac:dyDescent="0.2">
      <c r="G85105" s="12"/>
    </row>
    <row r="85106" spans="7:7" x14ac:dyDescent="0.2">
      <c r="G85106" s="12"/>
    </row>
    <row r="85107" spans="7:7" x14ac:dyDescent="0.2">
      <c r="G85107" s="12"/>
    </row>
    <row r="85108" spans="7:7" x14ac:dyDescent="0.2">
      <c r="G85108" s="12"/>
    </row>
    <row r="85109" spans="7:7" x14ac:dyDescent="0.2">
      <c r="G85109" s="12"/>
    </row>
    <row r="85110" spans="7:7" x14ac:dyDescent="0.2">
      <c r="G85110" s="12"/>
    </row>
    <row r="85111" spans="7:7" x14ac:dyDescent="0.2">
      <c r="G85111" s="12"/>
    </row>
    <row r="85112" spans="7:7" x14ac:dyDescent="0.2">
      <c r="G85112" s="12"/>
    </row>
    <row r="85113" spans="7:7" x14ac:dyDescent="0.2">
      <c r="G85113" s="12"/>
    </row>
    <row r="85114" spans="7:7" x14ac:dyDescent="0.2">
      <c r="G85114" s="12"/>
    </row>
    <row r="85115" spans="7:7" x14ac:dyDescent="0.2">
      <c r="G85115" s="12"/>
    </row>
    <row r="85116" spans="7:7" x14ac:dyDescent="0.2">
      <c r="G85116" s="12"/>
    </row>
    <row r="85117" spans="7:7" x14ac:dyDescent="0.2">
      <c r="G85117" s="12"/>
    </row>
    <row r="85118" spans="7:7" x14ac:dyDescent="0.2">
      <c r="G85118" s="12"/>
    </row>
    <row r="85119" spans="7:7" x14ac:dyDescent="0.2">
      <c r="G85119" s="12"/>
    </row>
    <row r="85120" spans="7:7" x14ac:dyDescent="0.2">
      <c r="G85120" s="12"/>
    </row>
    <row r="85121" spans="7:7" x14ac:dyDescent="0.2">
      <c r="G85121" s="12"/>
    </row>
    <row r="85122" spans="7:7" x14ac:dyDescent="0.2">
      <c r="G85122" s="12"/>
    </row>
    <row r="85123" spans="7:7" x14ac:dyDescent="0.2">
      <c r="G85123" s="12"/>
    </row>
    <row r="85124" spans="7:7" x14ac:dyDescent="0.2">
      <c r="G85124" s="12"/>
    </row>
    <row r="85125" spans="7:7" x14ac:dyDescent="0.2">
      <c r="G85125" s="12"/>
    </row>
    <row r="85126" spans="7:7" x14ac:dyDescent="0.2">
      <c r="G85126" s="12"/>
    </row>
    <row r="85127" spans="7:7" x14ac:dyDescent="0.2">
      <c r="G85127" s="12"/>
    </row>
    <row r="85128" spans="7:7" x14ac:dyDescent="0.2">
      <c r="G85128" s="12"/>
    </row>
    <row r="85129" spans="7:7" x14ac:dyDescent="0.2">
      <c r="G85129" s="12"/>
    </row>
    <row r="85130" spans="7:7" x14ac:dyDescent="0.2">
      <c r="G85130" s="12"/>
    </row>
    <row r="85131" spans="7:7" x14ac:dyDescent="0.2">
      <c r="G85131" s="12"/>
    </row>
    <row r="85132" spans="7:7" x14ac:dyDescent="0.2">
      <c r="G85132" s="12"/>
    </row>
    <row r="85133" spans="7:7" x14ac:dyDescent="0.2">
      <c r="G85133" s="12"/>
    </row>
    <row r="85134" spans="7:7" x14ac:dyDescent="0.2">
      <c r="G85134" s="12"/>
    </row>
    <row r="85135" spans="7:7" x14ac:dyDescent="0.2">
      <c r="G85135" s="12"/>
    </row>
    <row r="85136" spans="7:7" x14ac:dyDescent="0.2">
      <c r="G85136" s="12"/>
    </row>
    <row r="85137" spans="7:7" x14ac:dyDescent="0.2">
      <c r="G85137" s="12"/>
    </row>
    <row r="85138" spans="7:7" x14ac:dyDescent="0.2">
      <c r="G85138" s="12"/>
    </row>
    <row r="85139" spans="7:7" x14ac:dyDescent="0.2">
      <c r="G85139" s="12"/>
    </row>
    <row r="85140" spans="7:7" x14ac:dyDescent="0.2">
      <c r="G85140" s="12"/>
    </row>
    <row r="85141" spans="7:7" x14ac:dyDescent="0.2">
      <c r="G85141" s="12"/>
    </row>
    <row r="85142" spans="7:7" x14ac:dyDescent="0.2">
      <c r="G85142" s="12"/>
    </row>
    <row r="85143" spans="7:7" x14ac:dyDescent="0.2">
      <c r="G85143" s="12"/>
    </row>
    <row r="85144" spans="7:7" x14ac:dyDescent="0.2">
      <c r="G85144" s="12"/>
    </row>
    <row r="85145" spans="7:7" x14ac:dyDescent="0.2">
      <c r="G85145" s="12"/>
    </row>
    <row r="85146" spans="7:7" x14ac:dyDescent="0.2">
      <c r="G85146" s="12"/>
    </row>
    <row r="85147" spans="7:7" x14ac:dyDescent="0.2">
      <c r="G85147" s="12"/>
    </row>
    <row r="85148" spans="7:7" x14ac:dyDescent="0.2">
      <c r="G85148" s="12"/>
    </row>
    <row r="85149" spans="7:7" x14ac:dyDescent="0.2">
      <c r="G85149" s="12"/>
    </row>
    <row r="85150" spans="7:7" x14ac:dyDescent="0.2">
      <c r="G85150" s="12"/>
    </row>
    <row r="85151" spans="7:7" x14ac:dyDescent="0.2">
      <c r="G85151" s="12"/>
    </row>
    <row r="85152" spans="7:7" x14ac:dyDescent="0.2">
      <c r="G85152" s="12"/>
    </row>
    <row r="85153" spans="7:7" x14ac:dyDescent="0.2">
      <c r="G85153" s="12"/>
    </row>
    <row r="85154" spans="7:7" x14ac:dyDescent="0.2">
      <c r="G85154" s="12"/>
    </row>
    <row r="85155" spans="7:7" x14ac:dyDescent="0.2">
      <c r="G85155" s="12"/>
    </row>
    <row r="85156" spans="7:7" x14ac:dyDescent="0.2">
      <c r="G85156" s="12"/>
    </row>
    <row r="85157" spans="7:7" x14ac:dyDescent="0.2">
      <c r="G85157" s="12"/>
    </row>
    <row r="85158" spans="7:7" x14ac:dyDescent="0.2">
      <c r="G85158" s="12"/>
    </row>
    <row r="85159" spans="7:7" x14ac:dyDescent="0.2">
      <c r="G85159" s="12"/>
    </row>
    <row r="85160" spans="7:7" x14ac:dyDescent="0.2">
      <c r="G85160" s="12"/>
    </row>
    <row r="85161" spans="7:7" x14ac:dyDescent="0.2">
      <c r="G85161" s="12"/>
    </row>
    <row r="85162" spans="7:7" x14ac:dyDescent="0.2">
      <c r="G85162" s="12"/>
    </row>
    <row r="85163" spans="7:7" x14ac:dyDescent="0.2">
      <c r="G85163" s="12"/>
    </row>
    <row r="85164" spans="7:7" x14ac:dyDescent="0.2">
      <c r="G85164" s="12"/>
    </row>
    <row r="85165" spans="7:7" x14ac:dyDescent="0.2">
      <c r="G85165" s="12"/>
    </row>
    <row r="85166" spans="7:7" x14ac:dyDescent="0.2">
      <c r="G85166" s="12"/>
    </row>
    <row r="85167" spans="7:7" x14ac:dyDescent="0.2">
      <c r="G85167" s="12"/>
    </row>
    <row r="85168" spans="7:7" x14ac:dyDescent="0.2">
      <c r="G85168" s="12"/>
    </row>
    <row r="85169" spans="7:7" x14ac:dyDescent="0.2">
      <c r="G85169" s="12"/>
    </row>
    <row r="85170" spans="7:7" x14ac:dyDescent="0.2">
      <c r="G85170" s="12"/>
    </row>
    <row r="85171" spans="7:7" x14ac:dyDescent="0.2">
      <c r="G85171" s="12"/>
    </row>
    <row r="85172" spans="7:7" x14ac:dyDescent="0.2">
      <c r="G85172" s="12"/>
    </row>
    <row r="85173" spans="7:7" x14ac:dyDescent="0.2">
      <c r="G85173" s="12"/>
    </row>
    <row r="85174" spans="7:7" x14ac:dyDescent="0.2">
      <c r="G85174" s="12"/>
    </row>
    <row r="85175" spans="7:7" x14ac:dyDescent="0.2">
      <c r="G85175" s="12"/>
    </row>
    <row r="85176" spans="7:7" x14ac:dyDescent="0.2">
      <c r="G85176" s="12"/>
    </row>
    <row r="85177" spans="7:7" x14ac:dyDescent="0.2">
      <c r="G85177" s="12"/>
    </row>
    <row r="85178" spans="7:7" x14ac:dyDescent="0.2">
      <c r="G85178" s="12"/>
    </row>
    <row r="85179" spans="7:7" x14ac:dyDescent="0.2">
      <c r="G85179" s="12"/>
    </row>
    <row r="85180" spans="7:7" x14ac:dyDescent="0.2">
      <c r="G85180" s="12"/>
    </row>
    <row r="85181" spans="7:7" x14ac:dyDescent="0.2">
      <c r="G85181" s="12"/>
    </row>
    <row r="85182" spans="7:7" x14ac:dyDescent="0.2">
      <c r="G85182" s="12"/>
    </row>
    <row r="85183" spans="7:7" x14ac:dyDescent="0.2">
      <c r="G85183" s="12"/>
    </row>
    <row r="85184" spans="7:7" x14ac:dyDescent="0.2">
      <c r="G85184" s="12"/>
    </row>
    <row r="85185" spans="7:7" x14ac:dyDescent="0.2">
      <c r="G85185" s="12"/>
    </row>
    <row r="85186" spans="7:7" x14ac:dyDescent="0.2">
      <c r="G85186" s="12"/>
    </row>
    <row r="85187" spans="7:7" x14ac:dyDescent="0.2">
      <c r="G85187" s="12"/>
    </row>
    <row r="85188" spans="7:7" x14ac:dyDescent="0.2">
      <c r="G85188" s="12"/>
    </row>
    <row r="85189" spans="7:7" x14ac:dyDescent="0.2">
      <c r="G85189" s="12"/>
    </row>
    <row r="85190" spans="7:7" x14ac:dyDescent="0.2">
      <c r="G85190" s="12"/>
    </row>
    <row r="85191" spans="7:7" x14ac:dyDescent="0.2">
      <c r="G85191" s="12"/>
    </row>
    <row r="85192" spans="7:7" x14ac:dyDescent="0.2">
      <c r="G85192" s="12"/>
    </row>
    <row r="85193" spans="7:7" x14ac:dyDescent="0.2">
      <c r="G85193" s="12"/>
    </row>
    <row r="85194" spans="7:7" x14ac:dyDescent="0.2">
      <c r="G85194" s="12"/>
    </row>
    <row r="85195" spans="7:7" x14ac:dyDescent="0.2">
      <c r="G85195" s="12"/>
    </row>
    <row r="85196" spans="7:7" x14ac:dyDescent="0.2">
      <c r="G85196" s="12"/>
    </row>
    <row r="85197" spans="7:7" x14ac:dyDescent="0.2">
      <c r="G85197" s="12"/>
    </row>
    <row r="85198" spans="7:7" x14ac:dyDescent="0.2">
      <c r="G85198" s="12"/>
    </row>
    <row r="85199" spans="7:7" x14ac:dyDescent="0.2">
      <c r="G85199" s="12"/>
    </row>
    <row r="85200" spans="7:7" x14ac:dyDescent="0.2">
      <c r="G85200" s="12"/>
    </row>
    <row r="85201" spans="7:7" x14ac:dyDescent="0.2">
      <c r="G85201" s="12"/>
    </row>
    <row r="85202" spans="7:7" x14ac:dyDescent="0.2">
      <c r="G85202" s="12"/>
    </row>
    <row r="85203" spans="7:7" x14ac:dyDescent="0.2">
      <c r="G85203" s="12"/>
    </row>
    <row r="85204" spans="7:7" x14ac:dyDescent="0.2">
      <c r="G85204" s="12"/>
    </row>
    <row r="85205" spans="7:7" x14ac:dyDescent="0.2">
      <c r="G85205" s="12"/>
    </row>
    <row r="85206" spans="7:7" x14ac:dyDescent="0.2">
      <c r="G85206" s="12"/>
    </row>
    <row r="85207" spans="7:7" x14ac:dyDescent="0.2">
      <c r="G85207" s="12"/>
    </row>
    <row r="85208" spans="7:7" x14ac:dyDescent="0.2">
      <c r="G85208" s="12"/>
    </row>
    <row r="85209" spans="7:7" x14ac:dyDescent="0.2">
      <c r="G85209" s="12"/>
    </row>
    <row r="85210" spans="7:7" x14ac:dyDescent="0.2">
      <c r="G85210" s="12"/>
    </row>
    <row r="85211" spans="7:7" x14ac:dyDescent="0.2">
      <c r="G85211" s="12"/>
    </row>
    <row r="85212" spans="7:7" x14ac:dyDescent="0.2">
      <c r="G85212" s="12"/>
    </row>
    <row r="85213" spans="7:7" x14ac:dyDescent="0.2">
      <c r="G85213" s="12"/>
    </row>
    <row r="85214" spans="7:7" x14ac:dyDescent="0.2">
      <c r="G85214" s="12"/>
    </row>
    <row r="85215" spans="7:7" x14ac:dyDescent="0.2">
      <c r="G85215" s="12"/>
    </row>
    <row r="85216" spans="7:7" x14ac:dyDescent="0.2">
      <c r="G85216" s="12"/>
    </row>
    <row r="85217" spans="7:7" x14ac:dyDescent="0.2">
      <c r="G85217" s="12"/>
    </row>
    <row r="85218" spans="7:7" x14ac:dyDescent="0.2">
      <c r="G85218" s="12"/>
    </row>
    <row r="85219" spans="7:7" x14ac:dyDescent="0.2">
      <c r="G85219" s="12"/>
    </row>
    <row r="85220" spans="7:7" x14ac:dyDescent="0.2">
      <c r="G85220" s="12"/>
    </row>
    <row r="85221" spans="7:7" x14ac:dyDescent="0.2">
      <c r="G85221" s="12"/>
    </row>
    <row r="85222" spans="7:7" x14ac:dyDescent="0.2">
      <c r="G85222" s="12"/>
    </row>
    <row r="85223" spans="7:7" x14ac:dyDescent="0.2">
      <c r="G85223" s="12"/>
    </row>
    <row r="85224" spans="7:7" x14ac:dyDescent="0.2">
      <c r="G85224" s="12"/>
    </row>
    <row r="85225" spans="7:7" x14ac:dyDescent="0.2">
      <c r="G85225" s="12"/>
    </row>
    <row r="85226" spans="7:7" x14ac:dyDescent="0.2">
      <c r="G85226" s="12"/>
    </row>
    <row r="85227" spans="7:7" x14ac:dyDescent="0.2">
      <c r="G85227" s="12"/>
    </row>
    <row r="85228" spans="7:7" x14ac:dyDescent="0.2">
      <c r="G85228" s="12"/>
    </row>
    <row r="85229" spans="7:7" x14ac:dyDescent="0.2">
      <c r="G85229" s="12"/>
    </row>
    <row r="85230" spans="7:7" x14ac:dyDescent="0.2">
      <c r="G85230" s="12"/>
    </row>
    <row r="85231" spans="7:7" x14ac:dyDescent="0.2">
      <c r="G85231" s="12"/>
    </row>
    <row r="85232" spans="7:7" x14ac:dyDescent="0.2">
      <c r="G85232" s="12"/>
    </row>
    <row r="85233" spans="7:7" x14ac:dyDescent="0.2">
      <c r="G85233" s="12"/>
    </row>
    <row r="85234" spans="7:7" x14ac:dyDescent="0.2">
      <c r="G85234" s="12"/>
    </row>
    <row r="85235" spans="7:7" x14ac:dyDescent="0.2">
      <c r="G85235" s="12"/>
    </row>
    <row r="85236" spans="7:7" x14ac:dyDescent="0.2">
      <c r="G85236" s="12"/>
    </row>
    <row r="85237" spans="7:7" x14ac:dyDescent="0.2">
      <c r="G85237" s="12"/>
    </row>
    <row r="85238" spans="7:7" x14ac:dyDescent="0.2">
      <c r="G85238" s="12"/>
    </row>
    <row r="85239" spans="7:7" x14ac:dyDescent="0.2">
      <c r="G85239" s="12"/>
    </row>
    <row r="85240" spans="7:7" x14ac:dyDescent="0.2">
      <c r="G85240" s="12"/>
    </row>
    <row r="85241" spans="7:7" x14ac:dyDescent="0.2">
      <c r="G85241" s="12"/>
    </row>
    <row r="85242" spans="7:7" x14ac:dyDescent="0.2">
      <c r="G85242" s="12"/>
    </row>
    <row r="85243" spans="7:7" x14ac:dyDescent="0.2">
      <c r="G85243" s="12"/>
    </row>
    <row r="85244" spans="7:7" x14ac:dyDescent="0.2">
      <c r="G85244" s="12"/>
    </row>
    <row r="85245" spans="7:7" x14ac:dyDescent="0.2">
      <c r="G85245" s="12"/>
    </row>
    <row r="85246" spans="7:7" x14ac:dyDescent="0.2">
      <c r="G85246" s="12"/>
    </row>
    <row r="85247" spans="7:7" x14ac:dyDescent="0.2">
      <c r="G85247" s="12"/>
    </row>
    <row r="85248" spans="7:7" x14ac:dyDescent="0.2">
      <c r="G85248" s="12"/>
    </row>
    <row r="85249" spans="7:7" x14ac:dyDescent="0.2">
      <c r="G85249" s="12"/>
    </row>
    <row r="85250" spans="7:7" x14ac:dyDescent="0.2">
      <c r="G85250" s="12"/>
    </row>
    <row r="85251" spans="7:7" x14ac:dyDescent="0.2">
      <c r="G85251" s="12"/>
    </row>
    <row r="85252" spans="7:7" x14ac:dyDescent="0.2">
      <c r="G85252" s="12"/>
    </row>
    <row r="85253" spans="7:7" x14ac:dyDescent="0.2">
      <c r="G85253" s="12"/>
    </row>
    <row r="85254" spans="7:7" x14ac:dyDescent="0.2">
      <c r="G85254" s="12"/>
    </row>
    <row r="85255" spans="7:7" x14ac:dyDescent="0.2">
      <c r="G85255" s="12"/>
    </row>
    <row r="85256" spans="7:7" x14ac:dyDescent="0.2">
      <c r="G85256" s="12"/>
    </row>
    <row r="85257" spans="7:7" x14ac:dyDescent="0.2">
      <c r="G85257" s="12"/>
    </row>
    <row r="85258" spans="7:7" x14ac:dyDescent="0.2">
      <c r="G85258" s="12"/>
    </row>
    <row r="85259" spans="7:7" x14ac:dyDescent="0.2">
      <c r="G85259" s="12"/>
    </row>
    <row r="85260" spans="7:7" x14ac:dyDescent="0.2">
      <c r="G85260" s="12"/>
    </row>
    <row r="85261" spans="7:7" x14ac:dyDescent="0.2">
      <c r="G85261" s="12"/>
    </row>
    <row r="85262" spans="7:7" x14ac:dyDescent="0.2">
      <c r="G85262" s="12"/>
    </row>
    <row r="85263" spans="7:7" x14ac:dyDescent="0.2">
      <c r="G85263" s="12"/>
    </row>
    <row r="85264" spans="7:7" x14ac:dyDescent="0.2">
      <c r="G85264" s="12"/>
    </row>
    <row r="85265" spans="7:7" x14ac:dyDescent="0.2">
      <c r="G85265" s="12"/>
    </row>
    <row r="85266" spans="7:7" x14ac:dyDescent="0.2">
      <c r="G85266" s="12"/>
    </row>
    <row r="85267" spans="7:7" x14ac:dyDescent="0.2">
      <c r="G85267" s="12"/>
    </row>
    <row r="85268" spans="7:7" x14ac:dyDescent="0.2">
      <c r="G85268" s="12"/>
    </row>
    <row r="85269" spans="7:7" x14ac:dyDescent="0.2">
      <c r="G85269" s="12"/>
    </row>
    <row r="85270" spans="7:7" x14ac:dyDescent="0.2">
      <c r="G85270" s="12"/>
    </row>
    <row r="85271" spans="7:7" x14ac:dyDescent="0.2">
      <c r="G85271" s="12"/>
    </row>
    <row r="85272" spans="7:7" x14ac:dyDescent="0.2">
      <c r="G85272" s="12"/>
    </row>
    <row r="85273" spans="7:7" x14ac:dyDescent="0.2">
      <c r="G85273" s="12"/>
    </row>
    <row r="85274" spans="7:7" x14ac:dyDescent="0.2">
      <c r="G85274" s="12"/>
    </row>
    <row r="85275" spans="7:7" x14ac:dyDescent="0.2">
      <c r="G85275" s="12"/>
    </row>
    <row r="85276" spans="7:7" x14ac:dyDescent="0.2">
      <c r="G85276" s="12"/>
    </row>
    <row r="85277" spans="7:7" x14ac:dyDescent="0.2">
      <c r="G85277" s="12"/>
    </row>
    <row r="85278" spans="7:7" x14ac:dyDescent="0.2">
      <c r="G85278" s="12"/>
    </row>
    <row r="85279" spans="7:7" x14ac:dyDescent="0.2">
      <c r="G85279" s="12"/>
    </row>
    <row r="85280" spans="7:7" x14ac:dyDescent="0.2">
      <c r="G85280" s="12"/>
    </row>
    <row r="85281" spans="7:7" x14ac:dyDescent="0.2">
      <c r="G85281" s="12"/>
    </row>
    <row r="85282" spans="7:7" x14ac:dyDescent="0.2">
      <c r="G85282" s="12"/>
    </row>
    <row r="85283" spans="7:7" x14ac:dyDescent="0.2">
      <c r="G85283" s="12"/>
    </row>
    <row r="85284" spans="7:7" x14ac:dyDescent="0.2">
      <c r="G85284" s="12"/>
    </row>
    <row r="85285" spans="7:7" x14ac:dyDescent="0.2">
      <c r="G85285" s="12"/>
    </row>
    <row r="85286" spans="7:7" x14ac:dyDescent="0.2">
      <c r="G85286" s="12"/>
    </row>
    <row r="85287" spans="7:7" x14ac:dyDescent="0.2">
      <c r="G85287" s="12"/>
    </row>
    <row r="85288" spans="7:7" x14ac:dyDescent="0.2">
      <c r="G85288" s="12"/>
    </row>
    <row r="85289" spans="7:7" x14ac:dyDescent="0.2">
      <c r="G85289" s="12"/>
    </row>
    <row r="85290" spans="7:7" x14ac:dyDescent="0.2">
      <c r="G85290" s="12"/>
    </row>
    <row r="85291" spans="7:7" x14ac:dyDescent="0.2">
      <c r="G85291" s="12"/>
    </row>
    <row r="85292" spans="7:7" x14ac:dyDescent="0.2">
      <c r="G85292" s="12"/>
    </row>
    <row r="85293" spans="7:7" x14ac:dyDescent="0.2">
      <c r="G85293" s="12"/>
    </row>
    <row r="85294" spans="7:7" x14ac:dyDescent="0.2">
      <c r="G85294" s="12"/>
    </row>
    <row r="85295" spans="7:7" x14ac:dyDescent="0.2">
      <c r="G85295" s="12"/>
    </row>
    <row r="85296" spans="7:7" x14ac:dyDescent="0.2">
      <c r="G85296" s="12"/>
    </row>
    <row r="85297" spans="7:7" x14ac:dyDescent="0.2">
      <c r="G85297" s="12"/>
    </row>
    <row r="85298" spans="7:7" x14ac:dyDescent="0.2">
      <c r="G85298" s="12"/>
    </row>
    <row r="85299" spans="7:7" x14ac:dyDescent="0.2">
      <c r="G85299" s="12"/>
    </row>
    <row r="85300" spans="7:7" x14ac:dyDescent="0.2">
      <c r="G85300" s="12"/>
    </row>
    <row r="85301" spans="7:7" x14ac:dyDescent="0.2">
      <c r="G85301" s="12"/>
    </row>
    <row r="85302" spans="7:7" x14ac:dyDescent="0.2">
      <c r="G85302" s="12"/>
    </row>
    <row r="85303" spans="7:7" x14ac:dyDescent="0.2">
      <c r="G85303" s="12"/>
    </row>
    <row r="85304" spans="7:7" x14ac:dyDescent="0.2">
      <c r="G85304" s="12"/>
    </row>
    <row r="85305" spans="7:7" x14ac:dyDescent="0.2">
      <c r="G85305" s="12"/>
    </row>
    <row r="85306" spans="7:7" x14ac:dyDescent="0.2">
      <c r="G85306" s="12"/>
    </row>
    <row r="85307" spans="7:7" x14ac:dyDescent="0.2">
      <c r="G85307" s="12"/>
    </row>
    <row r="85308" spans="7:7" x14ac:dyDescent="0.2">
      <c r="G85308" s="12"/>
    </row>
    <row r="85309" spans="7:7" x14ac:dyDescent="0.2">
      <c r="G85309" s="12"/>
    </row>
    <row r="85310" spans="7:7" x14ac:dyDescent="0.2">
      <c r="G85310" s="12"/>
    </row>
    <row r="85311" spans="7:7" x14ac:dyDescent="0.2">
      <c r="G85311" s="12"/>
    </row>
    <row r="85312" spans="7:7" x14ac:dyDescent="0.2">
      <c r="G85312" s="12"/>
    </row>
    <row r="85313" spans="7:7" x14ac:dyDescent="0.2">
      <c r="G85313" s="12"/>
    </row>
    <row r="85314" spans="7:7" x14ac:dyDescent="0.2">
      <c r="G85314" s="12"/>
    </row>
    <row r="85315" spans="7:7" x14ac:dyDescent="0.2">
      <c r="G85315" s="12"/>
    </row>
    <row r="85316" spans="7:7" x14ac:dyDescent="0.2">
      <c r="G85316" s="12"/>
    </row>
    <row r="85317" spans="7:7" x14ac:dyDescent="0.2">
      <c r="G85317" s="12"/>
    </row>
    <row r="85318" spans="7:7" x14ac:dyDescent="0.2">
      <c r="G85318" s="12"/>
    </row>
    <row r="85319" spans="7:7" x14ac:dyDescent="0.2">
      <c r="G85319" s="12"/>
    </row>
    <row r="85320" spans="7:7" x14ac:dyDescent="0.2">
      <c r="G85320" s="12"/>
    </row>
    <row r="85321" spans="7:7" x14ac:dyDescent="0.2">
      <c r="G85321" s="12"/>
    </row>
    <row r="85322" spans="7:7" x14ac:dyDescent="0.2">
      <c r="G85322" s="12"/>
    </row>
    <row r="85323" spans="7:7" x14ac:dyDescent="0.2">
      <c r="G85323" s="12"/>
    </row>
    <row r="85324" spans="7:7" x14ac:dyDescent="0.2">
      <c r="G85324" s="12"/>
    </row>
    <row r="85325" spans="7:7" x14ac:dyDescent="0.2">
      <c r="G85325" s="12"/>
    </row>
    <row r="85326" spans="7:7" x14ac:dyDescent="0.2">
      <c r="G85326" s="12"/>
    </row>
    <row r="85327" spans="7:7" x14ac:dyDescent="0.2">
      <c r="G85327" s="12"/>
    </row>
    <row r="85328" spans="7:7" x14ac:dyDescent="0.2">
      <c r="G85328" s="12"/>
    </row>
    <row r="85329" spans="7:7" x14ac:dyDescent="0.2">
      <c r="G85329" s="12"/>
    </row>
    <row r="85330" spans="7:7" x14ac:dyDescent="0.2">
      <c r="G85330" s="12"/>
    </row>
    <row r="85331" spans="7:7" x14ac:dyDescent="0.2">
      <c r="G85331" s="12"/>
    </row>
    <row r="85332" spans="7:7" x14ac:dyDescent="0.2">
      <c r="G85332" s="12"/>
    </row>
    <row r="85333" spans="7:7" x14ac:dyDescent="0.2">
      <c r="G85333" s="12"/>
    </row>
    <row r="85334" spans="7:7" x14ac:dyDescent="0.2">
      <c r="G85334" s="12"/>
    </row>
    <row r="85335" spans="7:7" x14ac:dyDescent="0.2">
      <c r="G85335" s="12"/>
    </row>
    <row r="85336" spans="7:7" x14ac:dyDescent="0.2">
      <c r="G85336" s="12"/>
    </row>
    <row r="85337" spans="7:7" x14ac:dyDescent="0.2">
      <c r="G85337" s="12"/>
    </row>
    <row r="85338" spans="7:7" x14ac:dyDescent="0.2">
      <c r="G85338" s="12"/>
    </row>
    <row r="85339" spans="7:7" x14ac:dyDescent="0.2">
      <c r="G85339" s="12"/>
    </row>
    <row r="85340" spans="7:7" x14ac:dyDescent="0.2">
      <c r="G85340" s="12"/>
    </row>
    <row r="85341" spans="7:7" x14ac:dyDescent="0.2">
      <c r="G85341" s="12"/>
    </row>
    <row r="85342" spans="7:7" x14ac:dyDescent="0.2">
      <c r="G85342" s="12"/>
    </row>
    <row r="85343" spans="7:7" x14ac:dyDescent="0.2">
      <c r="G85343" s="12"/>
    </row>
    <row r="85344" spans="7:7" x14ac:dyDescent="0.2">
      <c r="G85344" s="12"/>
    </row>
    <row r="85345" spans="7:7" x14ac:dyDescent="0.2">
      <c r="G85345" s="12"/>
    </row>
    <row r="85346" spans="7:7" x14ac:dyDescent="0.2">
      <c r="G85346" s="12"/>
    </row>
    <row r="85347" spans="7:7" x14ac:dyDescent="0.2">
      <c r="G85347" s="12"/>
    </row>
    <row r="85348" spans="7:7" x14ac:dyDescent="0.2">
      <c r="G85348" s="12"/>
    </row>
    <row r="85349" spans="7:7" x14ac:dyDescent="0.2">
      <c r="G85349" s="12"/>
    </row>
    <row r="85350" spans="7:7" x14ac:dyDescent="0.2">
      <c r="G85350" s="12"/>
    </row>
    <row r="85351" spans="7:7" x14ac:dyDescent="0.2">
      <c r="G85351" s="12"/>
    </row>
    <row r="85352" spans="7:7" x14ac:dyDescent="0.2">
      <c r="G85352" s="12"/>
    </row>
    <row r="85353" spans="7:7" x14ac:dyDescent="0.2">
      <c r="G85353" s="12"/>
    </row>
    <row r="85354" spans="7:7" x14ac:dyDescent="0.2">
      <c r="G85354" s="12"/>
    </row>
    <row r="85355" spans="7:7" x14ac:dyDescent="0.2">
      <c r="G85355" s="12"/>
    </row>
    <row r="85356" spans="7:7" x14ac:dyDescent="0.2">
      <c r="G85356" s="12"/>
    </row>
    <row r="85357" spans="7:7" x14ac:dyDescent="0.2">
      <c r="G85357" s="12"/>
    </row>
    <row r="85358" spans="7:7" x14ac:dyDescent="0.2">
      <c r="G85358" s="12"/>
    </row>
    <row r="85359" spans="7:7" x14ac:dyDescent="0.2">
      <c r="G85359" s="12"/>
    </row>
    <row r="85360" spans="7:7" x14ac:dyDescent="0.2">
      <c r="G85360" s="12"/>
    </row>
    <row r="85361" spans="7:7" x14ac:dyDescent="0.2">
      <c r="G85361" s="12"/>
    </row>
    <row r="85362" spans="7:7" x14ac:dyDescent="0.2">
      <c r="G85362" s="12"/>
    </row>
    <row r="85363" spans="7:7" x14ac:dyDescent="0.2">
      <c r="G85363" s="12"/>
    </row>
    <row r="85364" spans="7:7" x14ac:dyDescent="0.2">
      <c r="G85364" s="12"/>
    </row>
    <row r="85365" spans="7:7" x14ac:dyDescent="0.2">
      <c r="G85365" s="12"/>
    </row>
    <row r="85366" spans="7:7" x14ac:dyDescent="0.2">
      <c r="G85366" s="12"/>
    </row>
    <row r="85367" spans="7:7" x14ac:dyDescent="0.2">
      <c r="G85367" s="12"/>
    </row>
    <row r="85368" spans="7:7" x14ac:dyDescent="0.2">
      <c r="G85368" s="12"/>
    </row>
    <row r="85369" spans="7:7" x14ac:dyDescent="0.2">
      <c r="G85369" s="12"/>
    </row>
    <row r="85370" spans="7:7" x14ac:dyDescent="0.2">
      <c r="G85370" s="12"/>
    </row>
    <row r="85371" spans="7:7" x14ac:dyDescent="0.2">
      <c r="G85371" s="12"/>
    </row>
    <row r="85372" spans="7:7" x14ac:dyDescent="0.2">
      <c r="G85372" s="12"/>
    </row>
    <row r="85373" spans="7:7" x14ac:dyDescent="0.2">
      <c r="G85373" s="12"/>
    </row>
    <row r="85374" spans="7:7" x14ac:dyDescent="0.2">
      <c r="G85374" s="12"/>
    </row>
    <row r="85375" spans="7:7" x14ac:dyDescent="0.2">
      <c r="G85375" s="12"/>
    </row>
    <row r="85376" spans="7:7" x14ac:dyDescent="0.2">
      <c r="G85376" s="12"/>
    </row>
    <row r="85377" spans="7:7" x14ac:dyDescent="0.2">
      <c r="G85377" s="12"/>
    </row>
    <row r="85378" spans="7:7" x14ac:dyDescent="0.2">
      <c r="G85378" s="12"/>
    </row>
    <row r="85379" spans="7:7" x14ac:dyDescent="0.2">
      <c r="G85379" s="12"/>
    </row>
    <row r="85380" spans="7:7" x14ac:dyDescent="0.2">
      <c r="G85380" s="12"/>
    </row>
    <row r="85381" spans="7:7" x14ac:dyDescent="0.2">
      <c r="G85381" s="12"/>
    </row>
    <row r="85382" spans="7:7" x14ac:dyDescent="0.2">
      <c r="G85382" s="12"/>
    </row>
    <row r="85383" spans="7:7" x14ac:dyDescent="0.2">
      <c r="G85383" s="12"/>
    </row>
    <row r="85384" spans="7:7" x14ac:dyDescent="0.2">
      <c r="G85384" s="12"/>
    </row>
    <row r="85385" spans="7:7" x14ac:dyDescent="0.2">
      <c r="G85385" s="12"/>
    </row>
    <row r="85386" spans="7:7" x14ac:dyDescent="0.2">
      <c r="G85386" s="12"/>
    </row>
    <row r="85387" spans="7:7" x14ac:dyDescent="0.2">
      <c r="G85387" s="12"/>
    </row>
    <row r="85388" spans="7:7" x14ac:dyDescent="0.2">
      <c r="G85388" s="12"/>
    </row>
    <row r="85389" spans="7:7" x14ac:dyDescent="0.2">
      <c r="G85389" s="12"/>
    </row>
    <row r="85390" spans="7:7" x14ac:dyDescent="0.2">
      <c r="G85390" s="12"/>
    </row>
    <row r="85391" spans="7:7" x14ac:dyDescent="0.2">
      <c r="G85391" s="12"/>
    </row>
    <row r="85392" spans="7:7" x14ac:dyDescent="0.2">
      <c r="G85392" s="12"/>
    </row>
    <row r="85393" spans="7:7" x14ac:dyDescent="0.2">
      <c r="G85393" s="12"/>
    </row>
    <row r="85394" spans="7:7" x14ac:dyDescent="0.2">
      <c r="G85394" s="12"/>
    </row>
    <row r="85395" spans="7:7" x14ac:dyDescent="0.2">
      <c r="G85395" s="12"/>
    </row>
    <row r="85396" spans="7:7" x14ac:dyDescent="0.2">
      <c r="G85396" s="12"/>
    </row>
    <row r="85397" spans="7:7" x14ac:dyDescent="0.2">
      <c r="G85397" s="12"/>
    </row>
    <row r="85398" spans="7:7" x14ac:dyDescent="0.2">
      <c r="G85398" s="12"/>
    </row>
    <row r="85399" spans="7:7" x14ac:dyDescent="0.2">
      <c r="G85399" s="12"/>
    </row>
    <row r="85400" spans="7:7" x14ac:dyDescent="0.2">
      <c r="G85400" s="12"/>
    </row>
    <row r="85401" spans="7:7" x14ac:dyDescent="0.2">
      <c r="G85401" s="12"/>
    </row>
    <row r="85402" spans="7:7" x14ac:dyDescent="0.2">
      <c r="G85402" s="12"/>
    </row>
    <row r="85403" spans="7:7" x14ac:dyDescent="0.2">
      <c r="G85403" s="12"/>
    </row>
    <row r="85404" spans="7:7" x14ac:dyDescent="0.2">
      <c r="G85404" s="12"/>
    </row>
    <row r="85405" spans="7:7" x14ac:dyDescent="0.2">
      <c r="G85405" s="12"/>
    </row>
    <row r="85406" spans="7:7" x14ac:dyDescent="0.2">
      <c r="G85406" s="12"/>
    </row>
    <row r="85407" spans="7:7" x14ac:dyDescent="0.2">
      <c r="G85407" s="12"/>
    </row>
    <row r="85408" spans="7:7" x14ac:dyDescent="0.2">
      <c r="G85408" s="12"/>
    </row>
    <row r="85409" spans="7:7" x14ac:dyDescent="0.2">
      <c r="G85409" s="12"/>
    </row>
    <row r="85410" spans="7:7" x14ac:dyDescent="0.2">
      <c r="G85410" s="12"/>
    </row>
    <row r="85411" spans="7:7" x14ac:dyDescent="0.2">
      <c r="G85411" s="12"/>
    </row>
    <row r="85412" spans="7:7" x14ac:dyDescent="0.2">
      <c r="G85412" s="12"/>
    </row>
    <row r="85413" spans="7:7" x14ac:dyDescent="0.2">
      <c r="G85413" s="12"/>
    </row>
    <row r="85414" spans="7:7" x14ac:dyDescent="0.2">
      <c r="G85414" s="12"/>
    </row>
    <row r="85415" spans="7:7" x14ac:dyDescent="0.2">
      <c r="G85415" s="12"/>
    </row>
    <row r="85416" spans="7:7" x14ac:dyDescent="0.2">
      <c r="G85416" s="12"/>
    </row>
    <row r="85417" spans="7:7" x14ac:dyDescent="0.2">
      <c r="G85417" s="12"/>
    </row>
    <row r="85418" spans="7:7" x14ac:dyDescent="0.2">
      <c r="G85418" s="12"/>
    </row>
    <row r="85419" spans="7:7" x14ac:dyDescent="0.2">
      <c r="G85419" s="12"/>
    </row>
    <row r="85420" spans="7:7" x14ac:dyDescent="0.2">
      <c r="G85420" s="12"/>
    </row>
    <row r="85421" spans="7:7" x14ac:dyDescent="0.2">
      <c r="G85421" s="12"/>
    </row>
    <row r="85422" spans="7:7" x14ac:dyDescent="0.2">
      <c r="G85422" s="12"/>
    </row>
    <row r="85423" spans="7:7" x14ac:dyDescent="0.2">
      <c r="G85423" s="12"/>
    </row>
    <row r="85424" spans="7:7" x14ac:dyDescent="0.2">
      <c r="G85424" s="12"/>
    </row>
    <row r="85425" spans="7:7" x14ac:dyDescent="0.2">
      <c r="G85425" s="12"/>
    </row>
    <row r="85426" spans="7:7" x14ac:dyDescent="0.2">
      <c r="G85426" s="12"/>
    </row>
    <row r="85427" spans="7:7" x14ac:dyDescent="0.2">
      <c r="G85427" s="12"/>
    </row>
    <row r="85428" spans="7:7" x14ac:dyDescent="0.2">
      <c r="G85428" s="12"/>
    </row>
    <row r="85429" spans="7:7" x14ac:dyDescent="0.2">
      <c r="G85429" s="12"/>
    </row>
    <row r="85430" spans="7:7" x14ac:dyDescent="0.2">
      <c r="G85430" s="12"/>
    </row>
    <row r="85431" spans="7:7" x14ac:dyDescent="0.2">
      <c r="G85431" s="12"/>
    </row>
    <row r="85432" spans="7:7" x14ac:dyDescent="0.2">
      <c r="G85432" s="12"/>
    </row>
    <row r="85433" spans="7:7" x14ac:dyDescent="0.2">
      <c r="G85433" s="12"/>
    </row>
    <row r="85434" spans="7:7" x14ac:dyDescent="0.2">
      <c r="G85434" s="12"/>
    </row>
    <row r="85435" spans="7:7" x14ac:dyDescent="0.2">
      <c r="G85435" s="12"/>
    </row>
    <row r="85436" spans="7:7" x14ac:dyDescent="0.2">
      <c r="G85436" s="12"/>
    </row>
    <row r="85437" spans="7:7" x14ac:dyDescent="0.2">
      <c r="G85437" s="12"/>
    </row>
    <row r="85438" spans="7:7" x14ac:dyDescent="0.2">
      <c r="G85438" s="12"/>
    </row>
    <row r="85439" spans="7:7" x14ac:dyDescent="0.2">
      <c r="G85439" s="12"/>
    </row>
    <row r="85440" spans="7:7" x14ac:dyDescent="0.2">
      <c r="G85440" s="12"/>
    </row>
    <row r="85441" spans="7:7" x14ac:dyDescent="0.2">
      <c r="G85441" s="12"/>
    </row>
    <row r="85442" spans="7:7" x14ac:dyDescent="0.2">
      <c r="G85442" s="12"/>
    </row>
    <row r="85443" spans="7:7" x14ac:dyDescent="0.2">
      <c r="G85443" s="12"/>
    </row>
    <row r="85444" spans="7:7" x14ac:dyDescent="0.2">
      <c r="G85444" s="12"/>
    </row>
    <row r="85445" spans="7:7" x14ac:dyDescent="0.2">
      <c r="G85445" s="12"/>
    </row>
    <row r="85446" spans="7:7" x14ac:dyDescent="0.2">
      <c r="G85446" s="12"/>
    </row>
    <row r="85447" spans="7:7" x14ac:dyDescent="0.2">
      <c r="G85447" s="12"/>
    </row>
    <row r="85448" spans="7:7" x14ac:dyDescent="0.2">
      <c r="G85448" s="12"/>
    </row>
    <row r="85449" spans="7:7" x14ac:dyDescent="0.2">
      <c r="G85449" s="12"/>
    </row>
    <row r="85450" spans="7:7" x14ac:dyDescent="0.2">
      <c r="G85450" s="12"/>
    </row>
    <row r="85451" spans="7:7" x14ac:dyDescent="0.2">
      <c r="G85451" s="12"/>
    </row>
    <row r="85452" spans="7:7" x14ac:dyDescent="0.2">
      <c r="G85452" s="12"/>
    </row>
    <row r="85453" spans="7:7" x14ac:dyDescent="0.2">
      <c r="G85453" s="12"/>
    </row>
    <row r="85454" spans="7:7" x14ac:dyDescent="0.2">
      <c r="G85454" s="12"/>
    </row>
    <row r="85455" spans="7:7" x14ac:dyDescent="0.2">
      <c r="G85455" s="12"/>
    </row>
    <row r="85456" spans="7:7" x14ac:dyDescent="0.2">
      <c r="G85456" s="12"/>
    </row>
    <row r="85457" spans="7:7" x14ac:dyDescent="0.2">
      <c r="G85457" s="12"/>
    </row>
    <row r="85458" spans="7:7" x14ac:dyDescent="0.2">
      <c r="G85458" s="12"/>
    </row>
    <row r="85459" spans="7:7" x14ac:dyDescent="0.2">
      <c r="G85459" s="12"/>
    </row>
    <row r="85460" spans="7:7" x14ac:dyDescent="0.2">
      <c r="G85460" s="12"/>
    </row>
    <row r="85461" spans="7:7" x14ac:dyDescent="0.2">
      <c r="G85461" s="12"/>
    </row>
    <row r="85462" spans="7:7" x14ac:dyDescent="0.2">
      <c r="G85462" s="12"/>
    </row>
    <row r="85463" spans="7:7" x14ac:dyDescent="0.2">
      <c r="G85463" s="12"/>
    </row>
    <row r="85464" spans="7:7" x14ac:dyDescent="0.2">
      <c r="G85464" s="12"/>
    </row>
    <row r="85465" spans="7:7" x14ac:dyDescent="0.2">
      <c r="G85465" s="12"/>
    </row>
    <row r="85466" spans="7:7" x14ac:dyDescent="0.2">
      <c r="G85466" s="12"/>
    </row>
    <row r="85467" spans="7:7" x14ac:dyDescent="0.2">
      <c r="G85467" s="12"/>
    </row>
    <row r="85468" spans="7:7" x14ac:dyDescent="0.2">
      <c r="G85468" s="12"/>
    </row>
    <row r="85469" spans="7:7" x14ac:dyDescent="0.2">
      <c r="G85469" s="12"/>
    </row>
    <row r="85470" spans="7:7" x14ac:dyDescent="0.2">
      <c r="G85470" s="12"/>
    </row>
    <row r="85471" spans="7:7" x14ac:dyDescent="0.2">
      <c r="G85471" s="12"/>
    </row>
    <row r="85472" spans="7:7" x14ac:dyDescent="0.2">
      <c r="G85472" s="12"/>
    </row>
    <row r="85473" spans="7:7" x14ac:dyDescent="0.2">
      <c r="G85473" s="12"/>
    </row>
    <row r="85474" spans="7:7" x14ac:dyDescent="0.2">
      <c r="G85474" s="12"/>
    </row>
    <row r="85475" spans="7:7" x14ac:dyDescent="0.2">
      <c r="G85475" s="12"/>
    </row>
    <row r="85476" spans="7:7" x14ac:dyDescent="0.2">
      <c r="G85476" s="12"/>
    </row>
    <row r="85477" spans="7:7" x14ac:dyDescent="0.2">
      <c r="G85477" s="12"/>
    </row>
    <row r="85478" spans="7:7" x14ac:dyDescent="0.2">
      <c r="G85478" s="12"/>
    </row>
    <row r="85479" spans="7:7" x14ac:dyDescent="0.2">
      <c r="G85479" s="12"/>
    </row>
    <row r="85480" spans="7:7" x14ac:dyDescent="0.2">
      <c r="G85480" s="12"/>
    </row>
    <row r="85481" spans="7:7" x14ac:dyDescent="0.2">
      <c r="G85481" s="12"/>
    </row>
    <row r="85482" spans="7:7" x14ac:dyDescent="0.2">
      <c r="G85482" s="12"/>
    </row>
    <row r="85483" spans="7:7" x14ac:dyDescent="0.2">
      <c r="G85483" s="12"/>
    </row>
    <row r="85484" spans="7:7" x14ac:dyDescent="0.2">
      <c r="G85484" s="12"/>
    </row>
    <row r="85485" spans="7:7" x14ac:dyDescent="0.2">
      <c r="G85485" s="12"/>
    </row>
    <row r="85486" spans="7:7" x14ac:dyDescent="0.2">
      <c r="G85486" s="12"/>
    </row>
    <row r="85487" spans="7:7" x14ac:dyDescent="0.2">
      <c r="G85487" s="12"/>
    </row>
    <row r="85488" spans="7:7" x14ac:dyDescent="0.2">
      <c r="G85488" s="12"/>
    </row>
    <row r="85489" spans="7:7" x14ac:dyDescent="0.2">
      <c r="G85489" s="12"/>
    </row>
    <row r="85490" spans="7:7" x14ac:dyDescent="0.2">
      <c r="G85490" s="12"/>
    </row>
    <row r="85491" spans="7:7" x14ac:dyDescent="0.2">
      <c r="G85491" s="12"/>
    </row>
    <row r="85492" spans="7:7" x14ac:dyDescent="0.2">
      <c r="G85492" s="12"/>
    </row>
    <row r="85493" spans="7:7" x14ac:dyDescent="0.2">
      <c r="G85493" s="12"/>
    </row>
    <row r="85494" spans="7:7" x14ac:dyDescent="0.2">
      <c r="G85494" s="12"/>
    </row>
    <row r="85495" spans="7:7" x14ac:dyDescent="0.2">
      <c r="G85495" s="12"/>
    </row>
    <row r="85496" spans="7:7" x14ac:dyDescent="0.2">
      <c r="G85496" s="12"/>
    </row>
    <row r="85497" spans="7:7" x14ac:dyDescent="0.2">
      <c r="G85497" s="12"/>
    </row>
    <row r="85498" spans="7:7" x14ac:dyDescent="0.2">
      <c r="G85498" s="12"/>
    </row>
    <row r="85499" spans="7:7" x14ac:dyDescent="0.2">
      <c r="G85499" s="12"/>
    </row>
    <row r="85500" spans="7:7" x14ac:dyDescent="0.2">
      <c r="G85500" s="12"/>
    </row>
    <row r="85501" spans="7:7" x14ac:dyDescent="0.2">
      <c r="G85501" s="12"/>
    </row>
    <row r="85502" spans="7:7" x14ac:dyDescent="0.2">
      <c r="G85502" s="12"/>
    </row>
    <row r="85503" spans="7:7" x14ac:dyDescent="0.2">
      <c r="G85503" s="12"/>
    </row>
    <row r="85504" spans="7:7" x14ac:dyDescent="0.2">
      <c r="G85504" s="12"/>
    </row>
    <row r="85505" spans="7:7" x14ac:dyDescent="0.2">
      <c r="G85505" s="12"/>
    </row>
    <row r="85506" spans="7:7" x14ac:dyDescent="0.2">
      <c r="G85506" s="12"/>
    </row>
    <row r="85507" spans="7:7" x14ac:dyDescent="0.2">
      <c r="G85507" s="12"/>
    </row>
    <row r="85508" spans="7:7" x14ac:dyDescent="0.2">
      <c r="G85508" s="12"/>
    </row>
    <row r="85509" spans="7:7" x14ac:dyDescent="0.2">
      <c r="G85509" s="12"/>
    </row>
    <row r="85510" spans="7:7" x14ac:dyDescent="0.2">
      <c r="G85510" s="12"/>
    </row>
    <row r="85511" spans="7:7" x14ac:dyDescent="0.2">
      <c r="G85511" s="12"/>
    </row>
    <row r="85512" spans="7:7" x14ac:dyDescent="0.2">
      <c r="G85512" s="12"/>
    </row>
    <row r="85513" spans="7:7" x14ac:dyDescent="0.2">
      <c r="G85513" s="12"/>
    </row>
    <row r="85514" spans="7:7" x14ac:dyDescent="0.2">
      <c r="G85514" s="12"/>
    </row>
    <row r="85515" spans="7:7" x14ac:dyDescent="0.2">
      <c r="G85515" s="12"/>
    </row>
    <row r="85516" spans="7:7" x14ac:dyDescent="0.2">
      <c r="G85516" s="12"/>
    </row>
    <row r="85517" spans="7:7" x14ac:dyDescent="0.2">
      <c r="G85517" s="12"/>
    </row>
    <row r="85518" spans="7:7" x14ac:dyDescent="0.2">
      <c r="G85518" s="12"/>
    </row>
    <row r="85519" spans="7:7" x14ac:dyDescent="0.2">
      <c r="G85519" s="12"/>
    </row>
    <row r="85520" spans="7:7" x14ac:dyDescent="0.2">
      <c r="G85520" s="12"/>
    </row>
    <row r="85521" spans="7:7" x14ac:dyDescent="0.2">
      <c r="G85521" s="12"/>
    </row>
    <row r="85522" spans="7:7" x14ac:dyDescent="0.2">
      <c r="G85522" s="12"/>
    </row>
    <row r="85523" spans="7:7" x14ac:dyDescent="0.2">
      <c r="G85523" s="12"/>
    </row>
    <row r="85524" spans="7:7" x14ac:dyDescent="0.2">
      <c r="G85524" s="12"/>
    </row>
    <row r="85525" spans="7:7" x14ac:dyDescent="0.2">
      <c r="G85525" s="12"/>
    </row>
    <row r="85526" spans="7:7" x14ac:dyDescent="0.2">
      <c r="G85526" s="12"/>
    </row>
    <row r="85527" spans="7:7" x14ac:dyDescent="0.2">
      <c r="G85527" s="12"/>
    </row>
    <row r="85528" spans="7:7" x14ac:dyDescent="0.2">
      <c r="G85528" s="12"/>
    </row>
    <row r="85529" spans="7:7" x14ac:dyDescent="0.2">
      <c r="G85529" s="12"/>
    </row>
    <row r="85530" spans="7:7" x14ac:dyDescent="0.2">
      <c r="G85530" s="12"/>
    </row>
    <row r="85531" spans="7:7" x14ac:dyDescent="0.2">
      <c r="G85531" s="12"/>
    </row>
    <row r="85532" spans="7:7" x14ac:dyDescent="0.2">
      <c r="G85532" s="12"/>
    </row>
    <row r="85533" spans="7:7" x14ac:dyDescent="0.2">
      <c r="G85533" s="12"/>
    </row>
    <row r="85534" spans="7:7" x14ac:dyDescent="0.2">
      <c r="G85534" s="12"/>
    </row>
    <row r="85535" spans="7:7" x14ac:dyDescent="0.2">
      <c r="G85535" s="12"/>
    </row>
    <row r="85536" spans="7:7" x14ac:dyDescent="0.2">
      <c r="G85536" s="12"/>
    </row>
    <row r="85537" spans="7:7" x14ac:dyDescent="0.2">
      <c r="G85537" s="12"/>
    </row>
    <row r="85538" spans="7:7" x14ac:dyDescent="0.2">
      <c r="G85538" s="12"/>
    </row>
    <row r="85539" spans="7:7" x14ac:dyDescent="0.2">
      <c r="G85539" s="12"/>
    </row>
    <row r="85540" spans="7:7" x14ac:dyDescent="0.2">
      <c r="G85540" s="12"/>
    </row>
    <row r="85541" spans="7:7" x14ac:dyDescent="0.2">
      <c r="G85541" s="12"/>
    </row>
    <row r="85542" spans="7:7" x14ac:dyDescent="0.2">
      <c r="G85542" s="12"/>
    </row>
    <row r="85543" spans="7:7" x14ac:dyDescent="0.2">
      <c r="G85543" s="12"/>
    </row>
    <row r="85544" spans="7:7" x14ac:dyDescent="0.2">
      <c r="G85544" s="12"/>
    </row>
    <row r="85545" spans="7:7" x14ac:dyDescent="0.2">
      <c r="G85545" s="12"/>
    </row>
    <row r="85546" spans="7:7" x14ac:dyDescent="0.2">
      <c r="G85546" s="12"/>
    </row>
    <row r="85547" spans="7:7" x14ac:dyDescent="0.2">
      <c r="G85547" s="12"/>
    </row>
    <row r="85548" spans="7:7" x14ac:dyDescent="0.2">
      <c r="G85548" s="12"/>
    </row>
    <row r="85549" spans="7:7" x14ac:dyDescent="0.2">
      <c r="G85549" s="12"/>
    </row>
    <row r="85550" spans="7:7" x14ac:dyDescent="0.2">
      <c r="G85550" s="12"/>
    </row>
    <row r="85551" spans="7:7" x14ac:dyDescent="0.2">
      <c r="G85551" s="12"/>
    </row>
    <row r="85552" spans="7:7" x14ac:dyDescent="0.2">
      <c r="G85552" s="12"/>
    </row>
    <row r="85553" spans="7:7" x14ac:dyDescent="0.2">
      <c r="G85553" s="12"/>
    </row>
    <row r="85554" spans="7:7" x14ac:dyDescent="0.2">
      <c r="G85554" s="12"/>
    </row>
    <row r="85555" spans="7:7" x14ac:dyDescent="0.2">
      <c r="G85555" s="12"/>
    </row>
    <row r="85556" spans="7:7" x14ac:dyDescent="0.2">
      <c r="G85556" s="12"/>
    </row>
    <row r="85557" spans="7:7" x14ac:dyDescent="0.2">
      <c r="G85557" s="12"/>
    </row>
    <row r="85558" spans="7:7" x14ac:dyDescent="0.2">
      <c r="G85558" s="12"/>
    </row>
    <row r="85559" spans="7:7" x14ac:dyDescent="0.2">
      <c r="G85559" s="12"/>
    </row>
    <row r="85560" spans="7:7" x14ac:dyDescent="0.2">
      <c r="G85560" s="12"/>
    </row>
    <row r="85561" spans="7:7" x14ac:dyDescent="0.2">
      <c r="G85561" s="12"/>
    </row>
    <row r="85562" spans="7:7" x14ac:dyDescent="0.2">
      <c r="G85562" s="12"/>
    </row>
    <row r="85563" spans="7:7" x14ac:dyDescent="0.2">
      <c r="G85563" s="12"/>
    </row>
    <row r="85564" spans="7:7" x14ac:dyDescent="0.2">
      <c r="G85564" s="12"/>
    </row>
    <row r="85565" spans="7:7" x14ac:dyDescent="0.2">
      <c r="G85565" s="12"/>
    </row>
    <row r="85566" spans="7:7" x14ac:dyDescent="0.2">
      <c r="G85566" s="12"/>
    </row>
    <row r="85567" spans="7:7" x14ac:dyDescent="0.2">
      <c r="G85567" s="12"/>
    </row>
    <row r="85568" spans="7:7" x14ac:dyDescent="0.2">
      <c r="G85568" s="12"/>
    </row>
    <row r="85569" spans="7:7" x14ac:dyDescent="0.2">
      <c r="G85569" s="12"/>
    </row>
    <row r="85570" spans="7:7" x14ac:dyDescent="0.2">
      <c r="G85570" s="12"/>
    </row>
    <row r="85571" spans="7:7" x14ac:dyDescent="0.2">
      <c r="G85571" s="12"/>
    </row>
    <row r="85572" spans="7:7" x14ac:dyDescent="0.2">
      <c r="G85572" s="12"/>
    </row>
    <row r="85573" spans="7:7" x14ac:dyDescent="0.2">
      <c r="G85573" s="12"/>
    </row>
    <row r="85574" spans="7:7" x14ac:dyDescent="0.2">
      <c r="G85574" s="12"/>
    </row>
    <row r="85575" spans="7:7" x14ac:dyDescent="0.2">
      <c r="G85575" s="12"/>
    </row>
    <row r="85576" spans="7:7" x14ac:dyDescent="0.2">
      <c r="G85576" s="12"/>
    </row>
    <row r="85577" spans="7:7" x14ac:dyDescent="0.2">
      <c r="G85577" s="12"/>
    </row>
    <row r="85578" spans="7:7" x14ac:dyDescent="0.2">
      <c r="G85578" s="12"/>
    </row>
    <row r="85579" spans="7:7" x14ac:dyDescent="0.2">
      <c r="G85579" s="12"/>
    </row>
    <row r="85580" spans="7:7" x14ac:dyDescent="0.2">
      <c r="G85580" s="12"/>
    </row>
    <row r="85581" spans="7:7" x14ac:dyDescent="0.2">
      <c r="G85581" s="12"/>
    </row>
    <row r="85582" spans="7:7" x14ac:dyDescent="0.2">
      <c r="G85582" s="12"/>
    </row>
    <row r="85583" spans="7:7" x14ac:dyDescent="0.2">
      <c r="G85583" s="12"/>
    </row>
    <row r="85584" spans="7:7" x14ac:dyDescent="0.2">
      <c r="G85584" s="12"/>
    </row>
    <row r="85585" spans="7:7" x14ac:dyDescent="0.2">
      <c r="G85585" s="12"/>
    </row>
    <row r="85586" spans="7:7" x14ac:dyDescent="0.2">
      <c r="G85586" s="12"/>
    </row>
    <row r="85587" spans="7:7" x14ac:dyDescent="0.2">
      <c r="G85587" s="12"/>
    </row>
    <row r="85588" spans="7:7" x14ac:dyDescent="0.2">
      <c r="G85588" s="12"/>
    </row>
    <row r="85589" spans="7:7" x14ac:dyDescent="0.2">
      <c r="G85589" s="12"/>
    </row>
    <row r="85590" spans="7:7" x14ac:dyDescent="0.2">
      <c r="G85590" s="12"/>
    </row>
    <row r="85591" spans="7:7" x14ac:dyDescent="0.2">
      <c r="G85591" s="12"/>
    </row>
    <row r="85592" spans="7:7" x14ac:dyDescent="0.2">
      <c r="G85592" s="12"/>
    </row>
    <row r="85593" spans="7:7" x14ac:dyDescent="0.2">
      <c r="G85593" s="12"/>
    </row>
    <row r="85594" spans="7:7" x14ac:dyDescent="0.2">
      <c r="G85594" s="12"/>
    </row>
    <row r="85595" spans="7:7" x14ac:dyDescent="0.2">
      <c r="G85595" s="12"/>
    </row>
    <row r="85596" spans="7:7" x14ac:dyDescent="0.2">
      <c r="G85596" s="12"/>
    </row>
    <row r="85597" spans="7:7" x14ac:dyDescent="0.2">
      <c r="G85597" s="12"/>
    </row>
    <row r="85598" spans="7:7" x14ac:dyDescent="0.2">
      <c r="G85598" s="12"/>
    </row>
    <row r="85599" spans="7:7" x14ac:dyDescent="0.2">
      <c r="G85599" s="12"/>
    </row>
    <row r="85600" spans="7:7" x14ac:dyDescent="0.2">
      <c r="G85600" s="12"/>
    </row>
    <row r="85601" spans="7:7" x14ac:dyDescent="0.2">
      <c r="G85601" s="12"/>
    </row>
    <row r="85602" spans="7:7" x14ac:dyDescent="0.2">
      <c r="G85602" s="12"/>
    </row>
    <row r="85603" spans="7:7" x14ac:dyDescent="0.2">
      <c r="G85603" s="12"/>
    </row>
    <row r="85604" spans="7:7" x14ac:dyDescent="0.2">
      <c r="G85604" s="12"/>
    </row>
    <row r="85605" spans="7:7" x14ac:dyDescent="0.2">
      <c r="G85605" s="12"/>
    </row>
    <row r="85606" spans="7:7" x14ac:dyDescent="0.2">
      <c r="G85606" s="12"/>
    </row>
    <row r="85607" spans="7:7" x14ac:dyDescent="0.2">
      <c r="G85607" s="12"/>
    </row>
    <row r="85608" spans="7:7" x14ac:dyDescent="0.2">
      <c r="G85608" s="12"/>
    </row>
    <row r="85609" spans="7:7" x14ac:dyDescent="0.2">
      <c r="G85609" s="12"/>
    </row>
    <row r="85610" spans="7:7" x14ac:dyDescent="0.2">
      <c r="G85610" s="12"/>
    </row>
    <row r="85611" spans="7:7" x14ac:dyDescent="0.2">
      <c r="G85611" s="12"/>
    </row>
    <row r="85612" spans="7:7" x14ac:dyDescent="0.2">
      <c r="G85612" s="12"/>
    </row>
    <row r="85613" spans="7:7" x14ac:dyDescent="0.2">
      <c r="G85613" s="12"/>
    </row>
    <row r="85614" spans="7:7" x14ac:dyDescent="0.2">
      <c r="G85614" s="12"/>
    </row>
    <row r="85615" spans="7:7" x14ac:dyDescent="0.2">
      <c r="G85615" s="12"/>
    </row>
    <row r="85616" spans="7:7" x14ac:dyDescent="0.2">
      <c r="G85616" s="12"/>
    </row>
    <row r="85617" spans="7:7" x14ac:dyDescent="0.2">
      <c r="G85617" s="12"/>
    </row>
    <row r="85618" spans="7:7" x14ac:dyDescent="0.2">
      <c r="G85618" s="12"/>
    </row>
    <row r="85619" spans="7:7" x14ac:dyDescent="0.2">
      <c r="G85619" s="12"/>
    </row>
    <row r="85620" spans="7:7" x14ac:dyDescent="0.2">
      <c r="G85620" s="12"/>
    </row>
    <row r="85621" spans="7:7" x14ac:dyDescent="0.2">
      <c r="G85621" s="12"/>
    </row>
    <row r="85622" spans="7:7" x14ac:dyDescent="0.2">
      <c r="G85622" s="12"/>
    </row>
    <row r="85623" spans="7:7" x14ac:dyDescent="0.2">
      <c r="G85623" s="12"/>
    </row>
    <row r="85624" spans="7:7" x14ac:dyDescent="0.2">
      <c r="G85624" s="12"/>
    </row>
    <row r="85625" spans="7:7" x14ac:dyDescent="0.2">
      <c r="G85625" s="12"/>
    </row>
    <row r="85626" spans="7:7" x14ac:dyDescent="0.2">
      <c r="G85626" s="12"/>
    </row>
    <row r="85627" spans="7:7" x14ac:dyDescent="0.2">
      <c r="G85627" s="12"/>
    </row>
    <row r="85628" spans="7:7" x14ac:dyDescent="0.2">
      <c r="G85628" s="12"/>
    </row>
    <row r="85629" spans="7:7" x14ac:dyDescent="0.2">
      <c r="G85629" s="12"/>
    </row>
    <row r="85630" spans="7:7" x14ac:dyDescent="0.2">
      <c r="G85630" s="12"/>
    </row>
    <row r="85631" spans="7:7" x14ac:dyDescent="0.2">
      <c r="G85631" s="12"/>
    </row>
    <row r="85632" spans="7:7" x14ac:dyDescent="0.2">
      <c r="G85632" s="12"/>
    </row>
    <row r="85633" spans="7:7" x14ac:dyDescent="0.2">
      <c r="G85633" s="12"/>
    </row>
    <row r="85634" spans="7:7" x14ac:dyDescent="0.2">
      <c r="G85634" s="12"/>
    </row>
    <row r="85635" spans="7:7" x14ac:dyDescent="0.2">
      <c r="G85635" s="12"/>
    </row>
    <row r="85636" spans="7:7" x14ac:dyDescent="0.2">
      <c r="G85636" s="12"/>
    </row>
    <row r="85637" spans="7:7" x14ac:dyDescent="0.2">
      <c r="G85637" s="12"/>
    </row>
    <row r="85638" spans="7:7" x14ac:dyDescent="0.2">
      <c r="G85638" s="12"/>
    </row>
    <row r="85639" spans="7:7" x14ac:dyDescent="0.2">
      <c r="G85639" s="12"/>
    </row>
    <row r="85640" spans="7:7" x14ac:dyDescent="0.2">
      <c r="G85640" s="12"/>
    </row>
    <row r="85641" spans="7:7" x14ac:dyDescent="0.2">
      <c r="G85641" s="12"/>
    </row>
    <row r="85642" spans="7:7" x14ac:dyDescent="0.2">
      <c r="G85642" s="12"/>
    </row>
    <row r="85643" spans="7:7" x14ac:dyDescent="0.2">
      <c r="G85643" s="12"/>
    </row>
    <row r="85644" spans="7:7" x14ac:dyDescent="0.2">
      <c r="G85644" s="12"/>
    </row>
    <row r="85645" spans="7:7" x14ac:dyDescent="0.2">
      <c r="G85645" s="12"/>
    </row>
    <row r="85646" spans="7:7" x14ac:dyDescent="0.2">
      <c r="G85646" s="12"/>
    </row>
    <row r="85647" spans="7:7" x14ac:dyDescent="0.2">
      <c r="G85647" s="12"/>
    </row>
    <row r="85648" spans="7:7" x14ac:dyDescent="0.2">
      <c r="G85648" s="12"/>
    </row>
    <row r="85649" spans="7:7" x14ac:dyDescent="0.2">
      <c r="G85649" s="12"/>
    </row>
    <row r="85650" spans="7:7" x14ac:dyDescent="0.2">
      <c r="G85650" s="12"/>
    </row>
    <row r="85651" spans="7:7" x14ac:dyDescent="0.2">
      <c r="G85651" s="12"/>
    </row>
    <row r="85652" spans="7:7" x14ac:dyDescent="0.2">
      <c r="G85652" s="12"/>
    </row>
    <row r="85653" spans="7:7" x14ac:dyDescent="0.2">
      <c r="G85653" s="12"/>
    </row>
    <row r="85654" spans="7:7" x14ac:dyDescent="0.2">
      <c r="G85654" s="12"/>
    </row>
    <row r="85655" spans="7:7" x14ac:dyDescent="0.2">
      <c r="G85655" s="12"/>
    </row>
    <row r="85656" spans="7:7" x14ac:dyDescent="0.2">
      <c r="G85656" s="12"/>
    </row>
    <row r="85657" spans="7:7" x14ac:dyDescent="0.2">
      <c r="G85657" s="12"/>
    </row>
    <row r="85658" spans="7:7" x14ac:dyDescent="0.2">
      <c r="G85658" s="12"/>
    </row>
    <row r="85659" spans="7:7" x14ac:dyDescent="0.2">
      <c r="G85659" s="12"/>
    </row>
    <row r="85660" spans="7:7" x14ac:dyDescent="0.2">
      <c r="G85660" s="12"/>
    </row>
    <row r="85661" spans="7:7" x14ac:dyDescent="0.2">
      <c r="G85661" s="12"/>
    </row>
    <row r="85662" spans="7:7" x14ac:dyDescent="0.2">
      <c r="G85662" s="12"/>
    </row>
    <row r="85663" spans="7:7" x14ac:dyDescent="0.2">
      <c r="G85663" s="12"/>
    </row>
    <row r="85664" spans="7:7" x14ac:dyDescent="0.2">
      <c r="G85664" s="12"/>
    </row>
    <row r="85665" spans="7:7" x14ac:dyDescent="0.2">
      <c r="G85665" s="12"/>
    </row>
    <row r="85666" spans="7:7" x14ac:dyDescent="0.2">
      <c r="G85666" s="12"/>
    </row>
    <row r="85667" spans="7:7" x14ac:dyDescent="0.2">
      <c r="G85667" s="12"/>
    </row>
    <row r="85668" spans="7:7" x14ac:dyDescent="0.2">
      <c r="G85668" s="12"/>
    </row>
    <row r="85669" spans="7:7" x14ac:dyDescent="0.2">
      <c r="G85669" s="12"/>
    </row>
    <row r="85670" spans="7:7" x14ac:dyDescent="0.2">
      <c r="G85670" s="12"/>
    </row>
    <row r="85671" spans="7:7" x14ac:dyDescent="0.2">
      <c r="G85671" s="12"/>
    </row>
    <row r="85672" spans="7:7" x14ac:dyDescent="0.2">
      <c r="G85672" s="12"/>
    </row>
    <row r="85673" spans="7:7" x14ac:dyDescent="0.2">
      <c r="G85673" s="12"/>
    </row>
    <row r="85674" spans="7:7" x14ac:dyDescent="0.2">
      <c r="G85674" s="12"/>
    </row>
    <row r="85675" spans="7:7" x14ac:dyDescent="0.2">
      <c r="G85675" s="12"/>
    </row>
    <row r="85676" spans="7:7" x14ac:dyDescent="0.2">
      <c r="G85676" s="12"/>
    </row>
    <row r="85677" spans="7:7" x14ac:dyDescent="0.2">
      <c r="G85677" s="12"/>
    </row>
    <row r="85678" spans="7:7" x14ac:dyDescent="0.2">
      <c r="G85678" s="12"/>
    </row>
    <row r="85679" spans="7:7" x14ac:dyDescent="0.2">
      <c r="G85679" s="12"/>
    </row>
    <row r="85680" spans="7:7" x14ac:dyDescent="0.2">
      <c r="G85680" s="12"/>
    </row>
    <row r="85681" spans="7:7" x14ac:dyDescent="0.2">
      <c r="G85681" s="12"/>
    </row>
    <row r="85682" spans="7:7" x14ac:dyDescent="0.2">
      <c r="G85682" s="12"/>
    </row>
    <row r="85683" spans="7:7" x14ac:dyDescent="0.2">
      <c r="G85683" s="12"/>
    </row>
    <row r="85684" spans="7:7" x14ac:dyDescent="0.2">
      <c r="G85684" s="12"/>
    </row>
    <row r="85685" spans="7:7" x14ac:dyDescent="0.2">
      <c r="G85685" s="12"/>
    </row>
    <row r="85686" spans="7:7" x14ac:dyDescent="0.2">
      <c r="G85686" s="12"/>
    </row>
    <row r="85687" spans="7:7" x14ac:dyDescent="0.2">
      <c r="G85687" s="12"/>
    </row>
    <row r="85688" spans="7:7" x14ac:dyDescent="0.2">
      <c r="G85688" s="12"/>
    </row>
    <row r="85689" spans="7:7" x14ac:dyDescent="0.2">
      <c r="G85689" s="12"/>
    </row>
    <row r="85690" spans="7:7" x14ac:dyDescent="0.2">
      <c r="G85690" s="12"/>
    </row>
    <row r="85691" spans="7:7" x14ac:dyDescent="0.2">
      <c r="G85691" s="12"/>
    </row>
    <row r="85692" spans="7:7" x14ac:dyDescent="0.2">
      <c r="G85692" s="12"/>
    </row>
    <row r="85693" spans="7:7" x14ac:dyDescent="0.2">
      <c r="G85693" s="12"/>
    </row>
    <row r="85694" spans="7:7" x14ac:dyDescent="0.2">
      <c r="G85694" s="12"/>
    </row>
    <row r="85695" spans="7:7" x14ac:dyDescent="0.2">
      <c r="G85695" s="12"/>
    </row>
    <row r="85696" spans="7:7" x14ac:dyDescent="0.2">
      <c r="G85696" s="12"/>
    </row>
    <row r="85697" spans="7:7" x14ac:dyDescent="0.2">
      <c r="G85697" s="12"/>
    </row>
    <row r="85698" spans="7:7" x14ac:dyDescent="0.2">
      <c r="G85698" s="12"/>
    </row>
    <row r="85699" spans="7:7" x14ac:dyDescent="0.2">
      <c r="G85699" s="12"/>
    </row>
    <row r="85700" spans="7:7" x14ac:dyDescent="0.2">
      <c r="G85700" s="12"/>
    </row>
    <row r="85701" spans="7:7" x14ac:dyDescent="0.2">
      <c r="G85701" s="12"/>
    </row>
    <row r="85702" spans="7:7" x14ac:dyDescent="0.2">
      <c r="G85702" s="12"/>
    </row>
    <row r="85703" spans="7:7" x14ac:dyDescent="0.2">
      <c r="G85703" s="12"/>
    </row>
    <row r="85704" spans="7:7" x14ac:dyDescent="0.2">
      <c r="G85704" s="12"/>
    </row>
    <row r="85705" spans="7:7" x14ac:dyDescent="0.2">
      <c r="G85705" s="12"/>
    </row>
    <row r="85706" spans="7:7" x14ac:dyDescent="0.2">
      <c r="G85706" s="12"/>
    </row>
    <row r="85707" spans="7:7" x14ac:dyDescent="0.2">
      <c r="G85707" s="12"/>
    </row>
    <row r="85708" spans="7:7" x14ac:dyDescent="0.2">
      <c r="G85708" s="12"/>
    </row>
    <row r="85709" spans="7:7" x14ac:dyDescent="0.2">
      <c r="G85709" s="12"/>
    </row>
    <row r="85710" spans="7:7" x14ac:dyDescent="0.2">
      <c r="G85710" s="12"/>
    </row>
    <row r="85711" spans="7:7" x14ac:dyDescent="0.2">
      <c r="G85711" s="12"/>
    </row>
    <row r="85712" spans="7:7" x14ac:dyDescent="0.2">
      <c r="G85712" s="12"/>
    </row>
    <row r="85713" spans="7:7" x14ac:dyDescent="0.2">
      <c r="G85713" s="12"/>
    </row>
    <row r="85714" spans="7:7" x14ac:dyDescent="0.2">
      <c r="G85714" s="12"/>
    </row>
    <row r="85715" spans="7:7" x14ac:dyDescent="0.2">
      <c r="G85715" s="12"/>
    </row>
    <row r="85716" spans="7:7" x14ac:dyDescent="0.2">
      <c r="G85716" s="12"/>
    </row>
    <row r="85717" spans="7:7" x14ac:dyDescent="0.2">
      <c r="G85717" s="12"/>
    </row>
    <row r="85718" spans="7:7" x14ac:dyDescent="0.2">
      <c r="G85718" s="12"/>
    </row>
    <row r="85719" spans="7:7" x14ac:dyDescent="0.2">
      <c r="G85719" s="12"/>
    </row>
    <row r="85720" spans="7:7" x14ac:dyDescent="0.2">
      <c r="G85720" s="12"/>
    </row>
    <row r="85721" spans="7:7" x14ac:dyDescent="0.2">
      <c r="G85721" s="12"/>
    </row>
    <row r="85722" spans="7:7" x14ac:dyDescent="0.2">
      <c r="G85722" s="12"/>
    </row>
    <row r="85723" spans="7:7" x14ac:dyDescent="0.2">
      <c r="G85723" s="12"/>
    </row>
    <row r="85724" spans="7:7" x14ac:dyDescent="0.2">
      <c r="G85724" s="12"/>
    </row>
    <row r="85725" spans="7:7" x14ac:dyDescent="0.2">
      <c r="G85725" s="12"/>
    </row>
    <row r="85726" spans="7:7" x14ac:dyDescent="0.2">
      <c r="G85726" s="12"/>
    </row>
    <row r="85727" spans="7:7" x14ac:dyDescent="0.2">
      <c r="G85727" s="12"/>
    </row>
    <row r="85728" spans="7:7" x14ac:dyDescent="0.2">
      <c r="G85728" s="12"/>
    </row>
    <row r="85729" spans="7:7" x14ac:dyDescent="0.2">
      <c r="G85729" s="12"/>
    </row>
    <row r="85730" spans="7:7" x14ac:dyDescent="0.2">
      <c r="G85730" s="12"/>
    </row>
    <row r="85731" spans="7:7" x14ac:dyDescent="0.2">
      <c r="G85731" s="12"/>
    </row>
    <row r="85732" spans="7:7" x14ac:dyDescent="0.2">
      <c r="G85732" s="12"/>
    </row>
    <row r="85733" spans="7:7" x14ac:dyDescent="0.2">
      <c r="G85733" s="12"/>
    </row>
    <row r="85734" spans="7:7" x14ac:dyDescent="0.2">
      <c r="G85734" s="12"/>
    </row>
    <row r="85735" spans="7:7" x14ac:dyDescent="0.2">
      <c r="G85735" s="12"/>
    </row>
    <row r="85736" spans="7:7" x14ac:dyDescent="0.2">
      <c r="G85736" s="12"/>
    </row>
    <row r="85737" spans="7:7" x14ac:dyDescent="0.2">
      <c r="G85737" s="12"/>
    </row>
    <row r="85738" spans="7:7" x14ac:dyDescent="0.2">
      <c r="G85738" s="12"/>
    </row>
    <row r="85739" spans="7:7" x14ac:dyDescent="0.2">
      <c r="G85739" s="12"/>
    </row>
    <row r="85740" spans="7:7" x14ac:dyDescent="0.2">
      <c r="G85740" s="12"/>
    </row>
    <row r="85741" spans="7:7" x14ac:dyDescent="0.2">
      <c r="G85741" s="12"/>
    </row>
    <row r="85742" spans="7:7" x14ac:dyDescent="0.2">
      <c r="G85742" s="12"/>
    </row>
    <row r="85743" spans="7:7" x14ac:dyDescent="0.2">
      <c r="G85743" s="12"/>
    </row>
    <row r="85744" spans="7:7" x14ac:dyDescent="0.2">
      <c r="G85744" s="12"/>
    </row>
    <row r="85745" spans="7:7" x14ac:dyDescent="0.2">
      <c r="G85745" s="12"/>
    </row>
    <row r="85746" spans="7:7" x14ac:dyDescent="0.2">
      <c r="G85746" s="12"/>
    </row>
    <row r="85747" spans="7:7" x14ac:dyDescent="0.2">
      <c r="G85747" s="12"/>
    </row>
    <row r="85748" spans="7:7" x14ac:dyDescent="0.2">
      <c r="G85748" s="12"/>
    </row>
    <row r="85749" spans="7:7" x14ac:dyDescent="0.2">
      <c r="G85749" s="12"/>
    </row>
    <row r="85750" spans="7:7" x14ac:dyDescent="0.2">
      <c r="G85750" s="12"/>
    </row>
    <row r="85751" spans="7:7" x14ac:dyDescent="0.2">
      <c r="G85751" s="12"/>
    </row>
    <row r="85752" spans="7:7" x14ac:dyDescent="0.2">
      <c r="G85752" s="12"/>
    </row>
    <row r="85753" spans="7:7" x14ac:dyDescent="0.2">
      <c r="G85753" s="12"/>
    </row>
    <row r="85754" spans="7:7" x14ac:dyDescent="0.2">
      <c r="G85754" s="12"/>
    </row>
    <row r="85755" spans="7:7" x14ac:dyDescent="0.2">
      <c r="G85755" s="12"/>
    </row>
    <row r="85756" spans="7:7" x14ac:dyDescent="0.2">
      <c r="G85756" s="12"/>
    </row>
    <row r="85757" spans="7:7" x14ac:dyDescent="0.2">
      <c r="G85757" s="12"/>
    </row>
    <row r="85758" spans="7:7" x14ac:dyDescent="0.2">
      <c r="G85758" s="12"/>
    </row>
    <row r="85759" spans="7:7" x14ac:dyDescent="0.2">
      <c r="G85759" s="12"/>
    </row>
    <row r="85760" spans="7:7" x14ac:dyDescent="0.2">
      <c r="G85760" s="12"/>
    </row>
    <row r="85761" spans="7:7" x14ac:dyDescent="0.2">
      <c r="G85761" s="12"/>
    </row>
    <row r="85762" spans="7:7" x14ac:dyDescent="0.2">
      <c r="G85762" s="12"/>
    </row>
    <row r="85763" spans="7:7" x14ac:dyDescent="0.2">
      <c r="G85763" s="12"/>
    </row>
    <row r="85764" spans="7:7" x14ac:dyDescent="0.2">
      <c r="G85764" s="12"/>
    </row>
    <row r="85765" spans="7:7" x14ac:dyDescent="0.2">
      <c r="G85765" s="12"/>
    </row>
    <row r="85766" spans="7:7" x14ac:dyDescent="0.2">
      <c r="G85766" s="12"/>
    </row>
    <row r="85767" spans="7:7" x14ac:dyDescent="0.2">
      <c r="G85767" s="12"/>
    </row>
    <row r="85768" spans="7:7" x14ac:dyDescent="0.2">
      <c r="G85768" s="12"/>
    </row>
    <row r="85769" spans="7:7" x14ac:dyDescent="0.2">
      <c r="G85769" s="12"/>
    </row>
    <row r="85770" spans="7:7" x14ac:dyDescent="0.2">
      <c r="G85770" s="12"/>
    </row>
    <row r="85771" spans="7:7" x14ac:dyDescent="0.2">
      <c r="G85771" s="12"/>
    </row>
    <row r="85772" spans="7:7" x14ac:dyDescent="0.2">
      <c r="G85772" s="12"/>
    </row>
    <row r="85773" spans="7:7" x14ac:dyDescent="0.2">
      <c r="G85773" s="12"/>
    </row>
    <row r="85774" spans="7:7" x14ac:dyDescent="0.2">
      <c r="G85774" s="12"/>
    </row>
    <row r="85775" spans="7:7" x14ac:dyDescent="0.2">
      <c r="G85775" s="12"/>
    </row>
    <row r="85776" spans="7:7" x14ac:dyDescent="0.2">
      <c r="G85776" s="12"/>
    </row>
    <row r="85777" spans="7:7" x14ac:dyDescent="0.2">
      <c r="G85777" s="12"/>
    </row>
    <row r="85778" spans="7:7" x14ac:dyDescent="0.2">
      <c r="G85778" s="12"/>
    </row>
    <row r="85779" spans="7:7" x14ac:dyDescent="0.2">
      <c r="G85779" s="12"/>
    </row>
    <row r="85780" spans="7:7" x14ac:dyDescent="0.2">
      <c r="G85780" s="12"/>
    </row>
    <row r="85781" spans="7:7" x14ac:dyDescent="0.2">
      <c r="G85781" s="12"/>
    </row>
    <row r="85782" spans="7:7" x14ac:dyDescent="0.2">
      <c r="G85782" s="12"/>
    </row>
    <row r="85783" spans="7:7" x14ac:dyDescent="0.2">
      <c r="G85783" s="12"/>
    </row>
    <row r="85784" spans="7:7" x14ac:dyDescent="0.2">
      <c r="G85784" s="12"/>
    </row>
    <row r="85785" spans="7:7" x14ac:dyDescent="0.2">
      <c r="G85785" s="12"/>
    </row>
    <row r="85786" spans="7:7" x14ac:dyDescent="0.2">
      <c r="G85786" s="12"/>
    </row>
    <row r="85787" spans="7:7" x14ac:dyDescent="0.2">
      <c r="G85787" s="12"/>
    </row>
    <row r="85788" spans="7:7" x14ac:dyDescent="0.2">
      <c r="G85788" s="12"/>
    </row>
    <row r="85789" spans="7:7" x14ac:dyDescent="0.2">
      <c r="G85789" s="12"/>
    </row>
    <row r="85790" spans="7:7" x14ac:dyDescent="0.2">
      <c r="G85790" s="12"/>
    </row>
    <row r="85791" spans="7:7" x14ac:dyDescent="0.2">
      <c r="G85791" s="12"/>
    </row>
    <row r="85792" spans="7:7" x14ac:dyDescent="0.2">
      <c r="G85792" s="12"/>
    </row>
    <row r="85793" spans="7:7" x14ac:dyDescent="0.2">
      <c r="G85793" s="12"/>
    </row>
    <row r="85794" spans="7:7" x14ac:dyDescent="0.2">
      <c r="G85794" s="12"/>
    </row>
    <row r="85795" spans="7:7" x14ac:dyDescent="0.2">
      <c r="G85795" s="12"/>
    </row>
    <row r="85796" spans="7:7" x14ac:dyDescent="0.2">
      <c r="G85796" s="12"/>
    </row>
    <row r="85797" spans="7:7" x14ac:dyDescent="0.2">
      <c r="G85797" s="12"/>
    </row>
    <row r="85798" spans="7:7" x14ac:dyDescent="0.2">
      <c r="G85798" s="12"/>
    </row>
    <row r="85799" spans="7:7" x14ac:dyDescent="0.2">
      <c r="G85799" s="12"/>
    </row>
    <row r="85800" spans="7:7" x14ac:dyDescent="0.2">
      <c r="G85800" s="12"/>
    </row>
    <row r="85801" spans="7:7" x14ac:dyDescent="0.2">
      <c r="G85801" s="12"/>
    </row>
    <row r="85802" spans="7:7" x14ac:dyDescent="0.2">
      <c r="G85802" s="12"/>
    </row>
    <row r="85803" spans="7:7" x14ac:dyDescent="0.2">
      <c r="G85803" s="12"/>
    </row>
    <row r="85804" spans="7:7" x14ac:dyDescent="0.2">
      <c r="G85804" s="12"/>
    </row>
    <row r="85805" spans="7:7" x14ac:dyDescent="0.2">
      <c r="G85805" s="12"/>
    </row>
    <row r="85806" spans="7:7" x14ac:dyDescent="0.2">
      <c r="G85806" s="12"/>
    </row>
    <row r="85807" spans="7:7" x14ac:dyDescent="0.2">
      <c r="G85807" s="12"/>
    </row>
    <row r="85808" spans="7:7" x14ac:dyDescent="0.2">
      <c r="G85808" s="12"/>
    </row>
    <row r="85809" spans="7:7" x14ac:dyDescent="0.2">
      <c r="G85809" s="12"/>
    </row>
    <row r="85810" spans="7:7" x14ac:dyDescent="0.2">
      <c r="G85810" s="12"/>
    </row>
    <row r="85811" spans="7:7" x14ac:dyDescent="0.2">
      <c r="G85811" s="12"/>
    </row>
    <row r="85812" spans="7:7" x14ac:dyDescent="0.2">
      <c r="G85812" s="12"/>
    </row>
    <row r="85813" spans="7:7" x14ac:dyDescent="0.2">
      <c r="G85813" s="12"/>
    </row>
    <row r="85814" spans="7:7" x14ac:dyDescent="0.2">
      <c r="G85814" s="12"/>
    </row>
    <row r="85815" spans="7:7" x14ac:dyDescent="0.2">
      <c r="G85815" s="12"/>
    </row>
    <row r="85816" spans="7:7" x14ac:dyDescent="0.2">
      <c r="G85816" s="12"/>
    </row>
    <row r="85817" spans="7:7" x14ac:dyDescent="0.2">
      <c r="G85817" s="12"/>
    </row>
    <row r="85818" spans="7:7" x14ac:dyDescent="0.2">
      <c r="G85818" s="12"/>
    </row>
    <row r="85819" spans="7:7" x14ac:dyDescent="0.2">
      <c r="G85819" s="12"/>
    </row>
    <row r="85820" spans="7:7" x14ac:dyDescent="0.2">
      <c r="G85820" s="12"/>
    </row>
    <row r="85821" spans="7:7" x14ac:dyDescent="0.2">
      <c r="G85821" s="12"/>
    </row>
    <row r="85822" spans="7:7" x14ac:dyDescent="0.2">
      <c r="G85822" s="12"/>
    </row>
    <row r="85823" spans="7:7" x14ac:dyDescent="0.2">
      <c r="G85823" s="12"/>
    </row>
    <row r="85824" spans="7:7" x14ac:dyDescent="0.2">
      <c r="G85824" s="12"/>
    </row>
    <row r="85825" spans="7:7" x14ac:dyDescent="0.2">
      <c r="G85825" s="12"/>
    </row>
    <row r="85826" spans="7:7" x14ac:dyDescent="0.2">
      <c r="G85826" s="12"/>
    </row>
    <row r="85827" spans="7:7" x14ac:dyDescent="0.2">
      <c r="G85827" s="12"/>
    </row>
    <row r="85828" spans="7:7" x14ac:dyDescent="0.2">
      <c r="G85828" s="12"/>
    </row>
    <row r="85829" spans="7:7" x14ac:dyDescent="0.2">
      <c r="G85829" s="12"/>
    </row>
    <row r="85830" spans="7:7" x14ac:dyDescent="0.2">
      <c r="G85830" s="12"/>
    </row>
    <row r="85831" spans="7:7" x14ac:dyDescent="0.2">
      <c r="G85831" s="12"/>
    </row>
    <row r="85832" spans="7:7" x14ac:dyDescent="0.2">
      <c r="G85832" s="12"/>
    </row>
    <row r="85833" spans="7:7" x14ac:dyDescent="0.2">
      <c r="G85833" s="12"/>
    </row>
    <row r="85834" spans="7:7" x14ac:dyDescent="0.2">
      <c r="G85834" s="12"/>
    </row>
    <row r="85835" spans="7:7" x14ac:dyDescent="0.2">
      <c r="G85835" s="12"/>
    </row>
    <row r="85836" spans="7:7" x14ac:dyDescent="0.2">
      <c r="G85836" s="12"/>
    </row>
    <row r="85837" spans="7:7" x14ac:dyDescent="0.2">
      <c r="G85837" s="12"/>
    </row>
    <row r="85838" spans="7:7" x14ac:dyDescent="0.2">
      <c r="G85838" s="12"/>
    </row>
    <row r="85839" spans="7:7" x14ac:dyDescent="0.2">
      <c r="G85839" s="12"/>
    </row>
    <row r="85840" spans="7:7" x14ac:dyDescent="0.2">
      <c r="G85840" s="12"/>
    </row>
    <row r="85841" spans="7:7" x14ac:dyDescent="0.2">
      <c r="G85841" s="12"/>
    </row>
    <row r="85842" spans="7:7" x14ac:dyDescent="0.2">
      <c r="G85842" s="12"/>
    </row>
    <row r="85843" spans="7:7" x14ac:dyDescent="0.2">
      <c r="G85843" s="12"/>
    </row>
    <row r="85844" spans="7:7" x14ac:dyDescent="0.2">
      <c r="G85844" s="12"/>
    </row>
    <row r="85845" spans="7:7" x14ac:dyDescent="0.2">
      <c r="G85845" s="12"/>
    </row>
    <row r="85846" spans="7:7" x14ac:dyDescent="0.2">
      <c r="G85846" s="12"/>
    </row>
    <row r="85847" spans="7:7" x14ac:dyDescent="0.2">
      <c r="G85847" s="12"/>
    </row>
    <row r="85848" spans="7:7" x14ac:dyDescent="0.2">
      <c r="G85848" s="12"/>
    </row>
    <row r="85849" spans="7:7" x14ac:dyDescent="0.2">
      <c r="G85849" s="12"/>
    </row>
    <row r="85850" spans="7:7" x14ac:dyDescent="0.2">
      <c r="G85850" s="12"/>
    </row>
    <row r="85851" spans="7:7" x14ac:dyDescent="0.2">
      <c r="G85851" s="12"/>
    </row>
    <row r="85852" spans="7:7" x14ac:dyDescent="0.2">
      <c r="G85852" s="12"/>
    </row>
    <row r="85853" spans="7:7" x14ac:dyDescent="0.2">
      <c r="G85853" s="12"/>
    </row>
    <row r="85854" spans="7:7" x14ac:dyDescent="0.2">
      <c r="G85854" s="12"/>
    </row>
    <row r="85855" spans="7:7" x14ac:dyDescent="0.2">
      <c r="G85855" s="12"/>
    </row>
    <row r="85856" spans="7:7" x14ac:dyDescent="0.2">
      <c r="G85856" s="12"/>
    </row>
    <row r="85857" spans="7:7" x14ac:dyDescent="0.2">
      <c r="G85857" s="12"/>
    </row>
    <row r="85858" spans="7:7" x14ac:dyDescent="0.2">
      <c r="G85858" s="12"/>
    </row>
    <row r="85859" spans="7:7" x14ac:dyDescent="0.2">
      <c r="G85859" s="12"/>
    </row>
    <row r="85860" spans="7:7" x14ac:dyDescent="0.2">
      <c r="G85860" s="12"/>
    </row>
    <row r="85861" spans="7:7" x14ac:dyDescent="0.2">
      <c r="G85861" s="12"/>
    </row>
    <row r="85862" spans="7:7" x14ac:dyDescent="0.2">
      <c r="G85862" s="12"/>
    </row>
    <row r="85863" spans="7:7" x14ac:dyDescent="0.2">
      <c r="G85863" s="12"/>
    </row>
    <row r="85864" spans="7:7" x14ac:dyDescent="0.2">
      <c r="G85864" s="12"/>
    </row>
    <row r="85865" spans="7:7" x14ac:dyDescent="0.2">
      <c r="G85865" s="12"/>
    </row>
    <row r="85866" spans="7:7" x14ac:dyDescent="0.2">
      <c r="G85866" s="12"/>
    </row>
    <row r="85867" spans="7:7" x14ac:dyDescent="0.2">
      <c r="G85867" s="12"/>
    </row>
    <row r="85868" spans="7:7" x14ac:dyDescent="0.2">
      <c r="G85868" s="12"/>
    </row>
    <row r="85869" spans="7:7" x14ac:dyDescent="0.2">
      <c r="G85869" s="12"/>
    </row>
    <row r="85870" spans="7:7" x14ac:dyDescent="0.2">
      <c r="G85870" s="12"/>
    </row>
    <row r="85871" spans="7:7" x14ac:dyDescent="0.2">
      <c r="G85871" s="12"/>
    </row>
    <row r="85872" spans="7:7" x14ac:dyDescent="0.2">
      <c r="G85872" s="12"/>
    </row>
    <row r="85873" spans="7:7" x14ac:dyDescent="0.2">
      <c r="G85873" s="12"/>
    </row>
    <row r="85874" spans="7:7" x14ac:dyDescent="0.2">
      <c r="G85874" s="12"/>
    </row>
    <row r="85875" spans="7:7" x14ac:dyDescent="0.2">
      <c r="G85875" s="12"/>
    </row>
    <row r="85876" spans="7:7" x14ac:dyDescent="0.2">
      <c r="G85876" s="12"/>
    </row>
    <row r="85877" spans="7:7" x14ac:dyDescent="0.2">
      <c r="G85877" s="12"/>
    </row>
    <row r="85878" spans="7:7" x14ac:dyDescent="0.2">
      <c r="G85878" s="12"/>
    </row>
    <row r="85879" spans="7:7" x14ac:dyDescent="0.2">
      <c r="G85879" s="12"/>
    </row>
    <row r="85880" spans="7:7" x14ac:dyDescent="0.2">
      <c r="G85880" s="12"/>
    </row>
    <row r="85881" spans="7:7" x14ac:dyDescent="0.2">
      <c r="G85881" s="12"/>
    </row>
    <row r="85882" spans="7:7" x14ac:dyDescent="0.2">
      <c r="G85882" s="12"/>
    </row>
    <row r="85883" spans="7:7" x14ac:dyDescent="0.2">
      <c r="G85883" s="12"/>
    </row>
    <row r="85884" spans="7:7" x14ac:dyDescent="0.2">
      <c r="G85884" s="12"/>
    </row>
    <row r="85885" spans="7:7" x14ac:dyDescent="0.2">
      <c r="G85885" s="12"/>
    </row>
    <row r="85886" spans="7:7" x14ac:dyDescent="0.2">
      <c r="G85886" s="12"/>
    </row>
    <row r="85887" spans="7:7" x14ac:dyDescent="0.2">
      <c r="G85887" s="12"/>
    </row>
    <row r="85888" spans="7:7" x14ac:dyDescent="0.2">
      <c r="G85888" s="12"/>
    </row>
    <row r="85889" spans="7:7" x14ac:dyDescent="0.2">
      <c r="G85889" s="12"/>
    </row>
    <row r="85890" spans="7:7" x14ac:dyDescent="0.2">
      <c r="G85890" s="12"/>
    </row>
    <row r="85891" spans="7:7" x14ac:dyDescent="0.2">
      <c r="G85891" s="12"/>
    </row>
    <row r="85892" spans="7:7" x14ac:dyDescent="0.2">
      <c r="G85892" s="12"/>
    </row>
    <row r="85893" spans="7:7" x14ac:dyDescent="0.2">
      <c r="G85893" s="12"/>
    </row>
    <row r="85894" spans="7:7" x14ac:dyDescent="0.2">
      <c r="G85894" s="12"/>
    </row>
    <row r="85895" spans="7:7" x14ac:dyDescent="0.2">
      <c r="G85895" s="12"/>
    </row>
    <row r="85896" spans="7:7" x14ac:dyDescent="0.2">
      <c r="G85896" s="12"/>
    </row>
    <row r="85897" spans="7:7" x14ac:dyDescent="0.2">
      <c r="G85897" s="12"/>
    </row>
    <row r="85898" spans="7:7" x14ac:dyDescent="0.2">
      <c r="G85898" s="12"/>
    </row>
    <row r="85899" spans="7:7" x14ac:dyDescent="0.2">
      <c r="G85899" s="12"/>
    </row>
    <row r="85900" spans="7:7" x14ac:dyDescent="0.2">
      <c r="G85900" s="12"/>
    </row>
    <row r="85901" spans="7:7" x14ac:dyDescent="0.2">
      <c r="G85901" s="12"/>
    </row>
    <row r="85902" spans="7:7" x14ac:dyDescent="0.2">
      <c r="G85902" s="12"/>
    </row>
    <row r="85903" spans="7:7" x14ac:dyDescent="0.2">
      <c r="G85903" s="12"/>
    </row>
    <row r="85904" spans="7:7" x14ac:dyDescent="0.2">
      <c r="G85904" s="12"/>
    </row>
    <row r="85905" spans="7:7" x14ac:dyDescent="0.2">
      <c r="G85905" s="12"/>
    </row>
    <row r="85906" spans="7:7" x14ac:dyDescent="0.2">
      <c r="G85906" s="12"/>
    </row>
    <row r="85907" spans="7:7" x14ac:dyDescent="0.2">
      <c r="G85907" s="12"/>
    </row>
    <row r="85908" spans="7:7" x14ac:dyDescent="0.2">
      <c r="G85908" s="12"/>
    </row>
    <row r="85909" spans="7:7" x14ac:dyDescent="0.2">
      <c r="G85909" s="12"/>
    </row>
    <row r="85910" spans="7:7" x14ac:dyDescent="0.2">
      <c r="G85910" s="12"/>
    </row>
    <row r="85911" spans="7:7" x14ac:dyDescent="0.2">
      <c r="G85911" s="12"/>
    </row>
    <row r="85912" spans="7:7" x14ac:dyDescent="0.2">
      <c r="G85912" s="12"/>
    </row>
    <row r="85913" spans="7:7" x14ac:dyDescent="0.2">
      <c r="G85913" s="12"/>
    </row>
    <row r="85914" spans="7:7" x14ac:dyDescent="0.2">
      <c r="G85914" s="12"/>
    </row>
    <row r="85915" spans="7:7" x14ac:dyDescent="0.2">
      <c r="G85915" s="12"/>
    </row>
    <row r="85916" spans="7:7" x14ac:dyDescent="0.2">
      <c r="G85916" s="12"/>
    </row>
    <row r="85917" spans="7:7" x14ac:dyDescent="0.2">
      <c r="G85917" s="12"/>
    </row>
    <row r="85918" spans="7:7" x14ac:dyDescent="0.2">
      <c r="G85918" s="12"/>
    </row>
    <row r="85919" spans="7:7" x14ac:dyDescent="0.2">
      <c r="G85919" s="12"/>
    </row>
    <row r="85920" spans="7:7" x14ac:dyDescent="0.2">
      <c r="G85920" s="12"/>
    </row>
    <row r="85921" spans="7:7" x14ac:dyDescent="0.2">
      <c r="G85921" s="12"/>
    </row>
    <row r="85922" spans="7:7" x14ac:dyDescent="0.2">
      <c r="G85922" s="12"/>
    </row>
    <row r="85923" spans="7:7" x14ac:dyDescent="0.2">
      <c r="G85923" s="12"/>
    </row>
    <row r="85924" spans="7:7" x14ac:dyDescent="0.2">
      <c r="G85924" s="12"/>
    </row>
    <row r="85925" spans="7:7" x14ac:dyDescent="0.2">
      <c r="G85925" s="12"/>
    </row>
    <row r="85926" spans="7:7" x14ac:dyDescent="0.2">
      <c r="G85926" s="12"/>
    </row>
    <row r="85927" spans="7:7" x14ac:dyDescent="0.2">
      <c r="G85927" s="12"/>
    </row>
    <row r="85928" spans="7:7" x14ac:dyDescent="0.2">
      <c r="G85928" s="12"/>
    </row>
    <row r="85929" spans="7:7" x14ac:dyDescent="0.2">
      <c r="G85929" s="12"/>
    </row>
    <row r="85930" spans="7:7" x14ac:dyDescent="0.2">
      <c r="G85930" s="12"/>
    </row>
    <row r="85931" spans="7:7" x14ac:dyDescent="0.2">
      <c r="G85931" s="12"/>
    </row>
    <row r="85932" spans="7:7" x14ac:dyDescent="0.2">
      <c r="G85932" s="12"/>
    </row>
    <row r="85933" spans="7:7" x14ac:dyDescent="0.2">
      <c r="G85933" s="12"/>
    </row>
    <row r="85934" spans="7:7" x14ac:dyDescent="0.2">
      <c r="G85934" s="12"/>
    </row>
    <row r="85935" spans="7:7" x14ac:dyDescent="0.2">
      <c r="G85935" s="12"/>
    </row>
    <row r="85936" spans="7:7" x14ac:dyDescent="0.2">
      <c r="G85936" s="12"/>
    </row>
    <row r="85937" spans="7:7" x14ac:dyDescent="0.2">
      <c r="G85937" s="12"/>
    </row>
    <row r="85938" spans="7:7" x14ac:dyDescent="0.2">
      <c r="G85938" s="12"/>
    </row>
    <row r="85939" spans="7:7" x14ac:dyDescent="0.2">
      <c r="G85939" s="12"/>
    </row>
    <row r="85940" spans="7:7" x14ac:dyDescent="0.2">
      <c r="G85940" s="12"/>
    </row>
    <row r="85941" spans="7:7" x14ac:dyDescent="0.2">
      <c r="G85941" s="12"/>
    </row>
    <row r="85942" spans="7:7" x14ac:dyDescent="0.2">
      <c r="G85942" s="12"/>
    </row>
    <row r="85943" spans="7:7" x14ac:dyDescent="0.2">
      <c r="G85943" s="12"/>
    </row>
    <row r="85944" spans="7:7" x14ac:dyDescent="0.2">
      <c r="G85944" s="12"/>
    </row>
    <row r="85945" spans="7:7" x14ac:dyDescent="0.2">
      <c r="G85945" s="12"/>
    </row>
    <row r="85946" spans="7:7" x14ac:dyDescent="0.2">
      <c r="G85946" s="12"/>
    </row>
    <row r="85947" spans="7:7" x14ac:dyDescent="0.2">
      <c r="G85947" s="12"/>
    </row>
    <row r="85948" spans="7:7" x14ac:dyDescent="0.2">
      <c r="G85948" s="12"/>
    </row>
    <row r="85949" spans="7:7" x14ac:dyDescent="0.2">
      <c r="G85949" s="12"/>
    </row>
    <row r="85950" spans="7:7" x14ac:dyDescent="0.2">
      <c r="G85950" s="12"/>
    </row>
    <row r="85951" spans="7:7" x14ac:dyDescent="0.2">
      <c r="G85951" s="12"/>
    </row>
    <row r="85952" spans="7:7" x14ac:dyDescent="0.2">
      <c r="G85952" s="12"/>
    </row>
    <row r="85953" spans="7:7" x14ac:dyDescent="0.2">
      <c r="G85953" s="12"/>
    </row>
    <row r="85954" spans="7:7" x14ac:dyDescent="0.2">
      <c r="G85954" s="12"/>
    </row>
    <row r="85955" spans="7:7" x14ac:dyDescent="0.2">
      <c r="G85955" s="12"/>
    </row>
    <row r="85956" spans="7:7" x14ac:dyDescent="0.2">
      <c r="G85956" s="12"/>
    </row>
    <row r="85957" spans="7:7" x14ac:dyDescent="0.2">
      <c r="G85957" s="12"/>
    </row>
    <row r="85958" spans="7:7" x14ac:dyDescent="0.2">
      <c r="G85958" s="12"/>
    </row>
    <row r="85959" spans="7:7" x14ac:dyDescent="0.2">
      <c r="G85959" s="12"/>
    </row>
    <row r="85960" spans="7:7" x14ac:dyDescent="0.2">
      <c r="G85960" s="12"/>
    </row>
    <row r="85961" spans="7:7" x14ac:dyDescent="0.2">
      <c r="G85961" s="12"/>
    </row>
    <row r="85962" spans="7:7" x14ac:dyDescent="0.2">
      <c r="G85962" s="12"/>
    </row>
    <row r="85963" spans="7:7" x14ac:dyDescent="0.2">
      <c r="G85963" s="12"/>
    </row>
    <row r="85964" spans="7:7" x14ac:dyDescent="0.2">
      <c r="G85964" s="12"/>
    </row>
    <row r="85965" spans="7:7" x14ac:dyDescent="0.2">
      <c r="G85965" s="12"/>
    </row>
    <row r="85966" spans="7:7" x14ac:dyDescent="0.2">
      <c r="G85966" s="12"/>
    </row>
    <row r="85967" spans="7:7" x14ac:dyDescent="0.2">
      <c r="G85967" s="12"/>
    </row>
    <row r="85968" spans="7:7" x14ac:dyDescent="0.2">
      <c r="G85968" s="12"/>
    </row>
    <row r="85969" spans="7:7" x14ac:dyDescent="0.2">
      <c r="G85969" s="12"/>
    </row>
    <row r="85970" spans="7:7" x14ac:dyDescent="0.2">
      <c r="G85970" s="12"/>
    </row>
    <row r="85971" spans="7:7" x14ac:dyDescent="0.2">
      <c r="G85971" s="12"/>
    </row>
    <row r="85972" spans="7:7" x14ac:dyDescent="0.2">
      <c r="G85972" s="12"/>
    </row>
    <row r="85973" spans="7:7" x14ac:dyDescent="0.2">
      <c r="G85973" s="12"/>
    </row>
    <row r="85974" spans="7:7" x14ac:dyDescent="0.2">
      <c r="G85974" s="12"/>
    </row>
    <row r="85975" spans="7:7" x14ac:dyDescent="0.2">
      <c r="G85975" s="12"/>
    </row>
    <row r="85976" spans="7:7" x14ac:dyDescent="0.2">
      <c r="G85976" s="12"/>
    </row>
    <row r="85977" spans="7:7" x14ac:dyDescent="0.2">
      <c r="G85977" s="12"/>
    </row>
    <row r="85978" spans="7:7" x14ac:dyDescent="0.2">
      <c r="G85978" s="12"/>
    </row>
    <row r="85979" spans="7:7" x14ac:dyDescent="0.2">
      <c r="G85979" s="12"/>
    </row>
    <row r="85980" spans="7:7" x14ac:dyDescent="0.2">
      <c r="G85980" s="12"/>
    </row>
    <row r="85981" spans="7:7" x14ac:dyDescent="0.2">
      <c r="G85981" s="12"/>
    </row>
    <row r="85982" spans="7:7" x14ac:dyDescent="0.2">
      <c r="G85982" s="12"/>
    </row>
    <row r="85983" spans="7:7" x14ac:dyDescent="0.2">
      <c r="G85983" s="12"/>
    </row>
    <row r="85984" spans="7:7" x14ac:dyDescent="0.2">
      <c r="G85984" s="12"/>
    </row>
    <row r="85985" spans="7:7" x14ac:dyDescent="0.2">
      <c r="G85985" s="12"/>
    </row>
    <row r="85986" spans="7:7" x14ac:dyDescent="0.2">
      <c r="G85986" s="12"/>
    </row>
    <row r="85987" spans="7:7" x14ac:dyDescent="0.2">
      <c r="G85987" s="12"/>
    </row>
    <row r="85988" spans="7:7" x14ac:dyDescent="0.2">
      <c r="G85988" s="12"/>
    </row>
    <row r="85989" spans="7:7" x14ac:dyDescent="0.2">
      <c r="G85989" s="12"/>
    </row>
    <row r="85990" spans="7:7" x14ac:dyDescent="0.2">
      <c r="G85990" s="12"/>
    </row>
    <row r="85991" spans="7:7" x14ac:dyDescent="0.2">
      <c r="G85991" s="12"/>
    </row>
    <row r="85992" spans="7:7" x14ac:dyDescent="0.2">
      <c r="G85992" s="12"/>
    </row>
    <row r="85993" spans="7:7" x14ac:dyDescent="0.2">
      <c r="G85993" s="12"/>
    </row>
    <row r="85994" spans="7:7" x14ac:dyDescent="0.2">
      <c r="G85994" s="12"/>
    </row>
    <row r="85995" spans="7:7" x14ac:dyDescent="0.2">
      <c r="G85995" s="12"/>
    </row>
    <row r="85996" spans="7:7" x14ac:dyDescent="0.2">
      <c r="G85996" s="12"/>
    </row>
    <row r="85997" spans="7:7" x14ac:dyDescent="0.2">
      <c r="G85997" s="12"/>
    </row>
    <row r="85998" spans="7:7" x14ac:dyDescent="0.2">
      <c r="G85998" s="12"/>
    </row>
    <row r="85999" spans="7:7" x14ac:dyDescent="0.2">
      <c r="G85999" s="12"/>
    </row>
    <row r="86000" spans="7:7" x14ac:dyDescent="0.2">
      <c r="G86000" s="12"/>
    </row>
    <row r="86001" spans="7:7" x14ac:dyDescent="0.2">
      <c r="G86001" s="12"/>
    </row>
    <row r="86002" spans="7:7" x14ac:dyDescent="0.2">
      <c r="G86002" s="12"/>
    </row>
    <row r="86003" spans="7:7" x14ac:dyDescent="0.2">
      <c r="G86003" s="12"/>
    </row>
    <row r="86004" spans="7:7" x14ac:dyDescent="0.2">
      <c r="G86004" s="12"/>
    </row>
    <row r="86005" spans="7:7" x14ac:dyDescent="0.2">
      <c r="G86005" s="12"/>
    </row>
    <row r="86006" spans="7:7" x14ac:dyDescent="0.2">
      <c r="G86006" s="12"/>
    </row>
    <row r="86007" spans="7:7" x14ac:dyDescent="0.2">
      <c r="G86007" s="12"/>
    </row>
    <row r="86008" spans="7:7" x14ac:dyDescent="0.2">
      <c r="G86008" s="12"/>
    </row>
    <row r="86009" spans="7:7" x14ac:dyDescent="0.2">
      <c r="G86009" s="12"/>
    </row>
    <row r="86010" spans="7:7" x14ac:dyDescent="0.2">
      <c r="G86010" s="12"/>
    </row>
    <row r="86011" spans="7:7" x14ac:dyDescent="0.2">
      <c r="G86011" s="12"/>
    </row>
    <row r="86012" spans="7:7" x14ac:dyDescent="0.2">
      <c r="G86012" s="12"/>
    </row>
    <row r="86013" spans="7:7" x14ac:dyDescent="0.2">
      <c r="G86013" s="12"/>
    </row>
    <row r="86014" spans="7:7" x14ac:dyDescent="0.2">
      <c r="G86014" s="12"/>
    </row>
    <row r="86015" spans="7:7" x14ac:dyDescent="0.2">
      <c r="G86015" s="12"/>
    </row>
    <row r="86016" spans="7:7" x14ac:dyDescent="0.2">
      <c r="G86016" s="12"/>
    </row>
    <row r="86017" spans="7:7" x14ac:dyDescent="0.2">
      <c r="G86017" s="12"/>
    </row>
    <row r="86018" spans="7:7" x14ac:dyDescent="0.2">
      <c r="G86018" s="12"/>
    </row>
    <row r="86019" spans="7:7" x14ac:dyDescent="0.2">
      <c r="G86019" s="12"/>
    </row>
    <row r="86020" spans="7:7" x14ac:dyDescent="0.2">
      <c r="G86020" s="12"/>
    </row>
    <row r="86021" spans="7:7" x14ac:dyDescent="0.2">
      <c r="G86021" s="12"/>
    </row>
    <row r="86022" spans="7:7" x14ac:dyDescent="0.2">
      <c r="G86022" s="12"/>
    </row>
    <row r="86023" spans="7:7" x14ac:dyDescent="0.2">
      <c r="G86023" s="12"/>
    </row>
    <row r="86024" spans="7:7" x14ac:dyDescent="0.2">
      <c r="G86024" s="12"/>
    </row>
    <row r="86025" spans="7:7" x14ac:dyDescent="0.2">
      <c r="G86025" s="12"/>
    </row>
    <row r="86026" spans="7:7" x14ac:dyDescent="0.2">
      <c r="G86026" s="12"/>
    </row>
    <row r="86027" spans="7:7" x14ac:dyDescent="0.2">
      <c r="G86027" s="12"/>
    </row>
    <row r="86028" spans="7:7" x14ac:dyDescent="0.2">
      <c r="G86028" s="12"/>
    </row>
    <row r="86029" spans="7:7" x14ac:dyDescent="0.2">
      <c r="G86029" s="12"/>
    </row>
    <row r="86030" spans="7:7" x14ac:dyDescent="0.2">
      <c r="G86030" s="12"/>
    </row>
    <row r="86031" spans="7:7" x14ac:dyDescent="0.2">
      <c r="G86031" s="12"/>
    </row>
    <row r="86032" spans="7:7" x14ac:dyDescent="0.2">
      <c r="G86032" s="12"/>
    </row>
    <row r="86033" spans="7:7" x14ac:dyDescent="0.2">
      <c r="G86033" s="12"/>
    </row>
    <row r="86034" spans="7:7" x14ac:dyDescent="0.2">
      <c r="G86034" s="12"/>
    </row>
    <row r="86035" spans="7:7" x14ac:dyDescent="0.2">
      <c r="G86035" s="12"/>
    </row>
    <row r="86036" spans="7:7" x14ac:dyDescent="0.2">
      <c r="G86036" s="12"/>
    </row>
    <row r="86037" spans="7:7" x14ac:dyDescent="0.2">
      <c r="G86037" s="12"/>
    </row>
    <row r="86038" spans="7:7" x14ac:dyDescent="0.2">
      <c r="G86038" s="12"/>
    </row>
    <row r="86039" spans="7:7" x14ac:dyDescent="0.2">
      <c r="G86039" s="12"/>
    </row>
    <row r="86040" spans="7:7" x14ac:dyDescent="0.2">
      <c r="G86040" s="12"/>
    </row>
    <row r="86041" spans="7:7" x14ac:dyDescent="0.2">
      <c r="G86041" s="12"/>
    </row>
    <row r="86042" spans="7:7" x14ac:dyDescent="0.2">
      <c r="G86042" s="12"/>
    </row>
    <row r="86043" spans="7:7" x14ac:dyDescent="0.2">
      <c r="G86043" s="12"/>
    </row>
    <row r="86044" spans="7:7" x14ac:dyDescent="0.2">
      <c r="G86044" s="12"/>
    </row>
    <row r="86045" spans="7:7" x14ac:dyDescent="0.2">
      <c r="G86045" s="12"/>
    </row>
    <row r="86046" spans="7:7" x14ac:dyDescent="0.2">
      <c r="G86046" s="12"/>
    </row>
    <row r="86047" spans="7:7" x14ac:dyDescent="0.2">
      <c r="G86047" s="12"/>
    </row>
    <row r="86048" spans="7:7" x14ac:dyDescent="0.2">
      <c r="G86048" s="12"/>
    </row>
    <row r="86049" spans="7:7" x14ac:dyDescent="0.2">
      <c r="G86049" s="12"/>
    </row>
    <row r="86050" spans="7:7" x14ac:dyDescent="0.2">
      <c r="G86050" s="12"/>
    </row>
    <row r="86051" spans="7:7" x14ac:dyDescent="0.2">
      <c r="G86051" s="12"/>
    </row>
    <row r="86052" spans="7:7" x14ac:dyDescent="0.2">
      <c r="G86052" s="12"/>
    </row>
    <row r="86053" spans="7:7" x14ac:dyDescent="0.2">
      <c r="G86053" s="12"/>
    </row>
    <row r="86054" spans="7:7" x14ac:dyDescent="0.2">
      <c r="G86054" s="12"/>
    </row>
    <row r="86055" spans="7:7" x14ac:dyDescent="0.2">
      <c r="G86055" s="12"/>
    </row>
    <row r="86056" spans="7:7" x14ac:dyDescent="0.2">
      <c r="G86056" s="12"/>
    </row>
    <row r="86057" spans="7:7" x14ac:dyDescent="0.2">
      <c r="G86057" s="12"/>
    </row>
    <row r="86058" spans="7:7" x14ac:dyDescent="0.2">
      <c r="G86058" s="12"/>
    </row>
    <row r="86059" spans="7:7" x14ac:dyDescent="0.2">
      <c r="G86059" s="12"/>
    </row>
    <row r="86060" spans="7:7" x14ac:dyDescent="0.2">
      <c r="G86060" s="12"/>
    </row>
    <row r="86061" spans="7:7" x14ac:dyDescent="0.2">
      <c r="G86061" s="12"/>
    </row>
    <row r="86062" spans="7:7" x14ac:dyDescent="0.2">
      <c r="G86062" s="12"/>
    </row>
    <row r="86063" spans="7:7" x14ac:dyDescent="0.2">
      <c r="G86063" s="12"/>
    </row>
    <row r="86064" spans="7:7" x14ac:dyDescent="0.2">
      <c r="G86064" s="12"/>
    </row>
    <row r="86065" spans="7:7" x14ac:dyDescent="0.2">
      <c r="G86065" s="12"/>
    </row>
    <row r="86066" spans="7:7" x14ac:dyDescent="0.2">
      <c r="G86066" s="12"/>
    </row>
    <row r="86067" spans="7:7" x14ac:dyDescent="0.2">
      <c r="G86067" s="12"/>
    </row>
    <row r="86068" spans="7:7" x14ac:dyDescent="0.2">
      <c r="G86068" s="12"/>
    </row>
    <row r="86069" spans="7:7" x14ac:dyDescent="0.2">
      <c r="G86069" s="12"/>
    </row>
    <row r="86070" spans="7:7" x14ac:dyDescent="0.2">
      <c r="G86070" s="12"/>
    </row>
    <row r="86071" spans="7:7" x14ac:dyDescent="0.2">
      <c r="G86071" s="12"/>
    </row>
    <row r="86072" spans="7:7" x14ac:dyDescent="0.2">
      <c r="G86072" s="12"/>
    </row>
    <row r="86073" spans="7:7" x14ac:dyDescent="0.2">
      <c r="G86073" s="12"/>
    </row>
    <row r="86074" spans="7:7" x14ac:dyDescent="0.2">
      <c r="G86074" s="12"/>
    </row>
    <row r="86075" spans="7:7" x14ac:dyDescent="0.2">
      <c r="G86075" s="12"/>
    </row>
    <row r="86076" spans="7:7" x14ac:dyDescent="0.2">
      <c r="G86076" s="12"/>
    </row>
    <row r="86077" spans="7:7" x14ac:dyDescent="0.2">
      <c r="G86077" s="12"/>
    </row>
    <row r="86078" spans="7:7" x14ac:dyDescent="0.2">
      <c r="G86078" s="12"/>
    </row>
    <row r="86079" spans="7:7" x14ac:dyDescent="0.2">
      <c r="G86079" s="12"/>
    </row>
    <row r="86080" spans="7:7" x14ac:dyDescent="0.2">
      <c r="G86080" s="12"/>
    </row>
    <row r="86081" spans="7:7" x14ac:dyDescent="0.2">
      <c r="G86081" s="12"/>
    </row>
    <row r="86082" spans="7:7" x14ac:dyDescent="0.2">
      <c r="G86082" s="12"/>
    </row>
    <row r="86083" spans="7:7" x14ac:dyDescent="0.2">
      <c r="G86083" s="12"/>
    </row>
    <row r="86084" spans="7:7" x14ac:dyDescent="0.2">
      <c r="G86084" s="12"/>
    </row>
    <row r="86085" spans="7:7" x14ac:dyDescent="0.2">
      <c r="G86085" s="12"/>
    </row>
    <row r="86086" spans="7:7" x14ac:dyDescent="0.2">
      <c r="G86086" s="12"/>
    </row>
    <row r="86087" spans="7:7" x14ac:dyDescent="0.2">
      <c r="G86087" s="12"/>
    </row>
    <row r="86088" spans="7:7" x14ac:dyDescent="0.2">
      <c r="G86088" s="12"/>
    </row>
    <row r="86089" spans="7:7" x14ac:dyDescent="0.2">
      <c r="G86089" s="12"/>
    </row>
    <row r="86090" spans="7:7" x14ac:dyDescent="0.2">
      <c r="G86090" s="12"/>
    </row>
    <row r="86091" spans="7:7" x14ac:dyDescent="0.2">
      <c r="G86091" s="12"/>
    </row>
    <row r="86092" spans="7:7" x14ac:dyDescent="0.2">
      <c r="G86092" s="12"/>
    </row>
    <row r="86093" spans="7:7" x14ac:dyDescent="0.2">
      <c r="G86093" s="12"/>
    </row>
    <row r="86094" spans="7:7" x14ac:dyDescent="0.2">
      <c r="G86094" s="12"/>
    </row>
    <row r="86095" spans="7:7" x14ac:dyDescent="0.2">
      <c r="G86095" s="12"/>
    </row>
    <row r="86096" spans="7:7" x14ac:dyDescent="0.2">
      <c r="G86096" s="12"/>
    </row>
    <row r="86097" spans="7:7" x14ac:dyDescent="0.2">
      <c r="G86097" s="12"/>
    </row>
    <row r="86098" spans="7:7" x14ac:dyDescent="0.2">
      <c r="G86098" s="12"/>
    </row>
    <row r="86099" spans="7:7" x14ac:dyDescent="0.2">
      <c r="G86099" s="12"/>
    </row>
    <row r="86100" spans="7:7" x14ac:dyDescent="0.2">
      <c r="G86100" s="12"/>
    </row>
    <row r="86101" spans="7:7" x14ac:dyDescent="0.2">
      <c r="G86101" s="12"/>
    </row>
    <row r="86102" spans="7:7" x14ac:dyDescent="0.2">
      <c r="G86102" s="12"/>
    </row>
    <row r="86103" spans="7:7" x14ac:dyDescent="0.2">
      <c r="G86103" s="12"/>
    </row>
    <row r="86104" spans="7:7" x14ac:dyDescent="0.2">
      <c r="G86104" s="12"/>
    </row>
    <row r="86105" spans="7:7" x14ac:dyDescent="0.2">
      <c r="G86105" s="12"/>
    </row>
    <row r="86106" spans="7:7" x14ac:dyDescent="0.2">
      <c r="G86106" s="12"/>
    </row>
    <row r="86107" spans="7:7" x14ac:dyDescent="0.2">
      <c r="G86107" s="12"/>
    </row>
    <row r="86108" spans="7:7" x14ac:dyDescent="0.2">
      <c r="G86108" s="12"/>
    </row>
    <row r="86109" spans="7:7" x14ac:dyDescent="0.2">
      <c r="G86109" s="12"/>
    </row>
    <row r="86110" spans="7:7" x14ac:dyDescent="0.2">
      <c r="G86110" s="12"/>
    </row>
    <row r="86111" spans="7:7" x14ac:dyDescent="0.2">
      <c r="G86111" s="12"/>
    </row>
    <row r="86112" spans="7:7" x14ac:dyDescent="0.2">
      <c r="G86112" s="12"/>
    </row>
    <row r="86113" spans="7:7" x14ac:dyDescent="0.2">
      <c r="G86113" s="12"/>
    </row>
    <row r="86114" spans="7:7" x14ac:dyDescent="0.2">
      <c r="G86114" s="12"/>
    </row>
    <row r="86115" spans="7:7" x14ac:dyDescent="0.2">
      <c r="G86115" s="12"/>
    </row>
    <row r="86116" spans="7:7" x14ac:dyDescent="0.2">
      <c r="G86116" s="12"/>
    </row>
    <row r="86117" spans="7:7" x14ac:dyDescent="0.2">
      <c r="G86117" s="12"/>
    </row>
    <row r="86118" spans="7:7" x14ac:dyDescent="0.2">
      <c r="G86118" s="12"/>
    </row>
    <row r="86119" spans="7:7" x14ac:dyDescent="0.2">
      <c r="G86119" s="12"/>
    </row>
    <row r="86120" spans="7:7" x14ac:dyDescent="0.2">
      <c r="G86120" s="12"/>
    </row>
    <row r="86121" spans="7:7" x14ac:dyDescent="0.2">
      <c r="G86121" s="12"/>
    </row>
    <row r="86122" spans="7:7" x14ac:dyDescent="0.2">
      <c r="G86122" s="12"/>
    </row>
    <row r="86123" spans="7:7" x14ac:dyDescent="0.2">
      <c r="G86123" s="12"/>
    </row>
    <row r="86124" spans="7:7" x14ac:dyDescent="0.2">
      <c r="G86124" s="12"/>
    </row>
    <row r="86125" spans="7:7" x14ac:dyDescent="0.2">
      <c r="G86125" s="12"/>
    </row>
    <row r="86126" spans="7:7" x14ac:dyDescent="0.2">
      <c r="G86126" s="12"/>
    </row>
    <row r="86127" spans="7:7" x14ac:dyDescent="0.2">
      <c r="G86127" s="12"/>
    </row>
    <row r="86128" spans="7:7" x14ac:dyDescent="0.2">
      <c r="G86128" s="12"/>
    </row>
    <row r="86129" spans="7:7" x14ac:dyDescent="0.2">
      <c r="G86129" s="12"/>
    </row>
    <row r="86130" spans="7:7" x14ac:dyDescent="0.2">
      <c r="G86130" s="12"/>
    </row>
    <row r="86131" spans="7:7" x14ac:dyDescent="0.2">
      <c r="G86131" s="12"/>
    </row>
    <row r="86132" spans="7:7" x14ac:dyDescent="0.2">
      <c r="G86132" s="12"/>
    </row>
    <row r="86133" spans="7:7" x14ac:dyDescent="0.2">
      <c r="G86133" s="12"/>
    </row>
    <row r="86134" spans="7:7" x14ac:dyDescent="0.2">
      <c r="G86134" s="12"/>
    </row>
    <row r="86135" spans="7:7" x14ac:dyDescent="0.2">
      <c r="G86135" s="12"/>
    </row>
    <row r="86136" spans="7:7" x14ac:dyDescent="0.2">
      <c r="G86136" s="12"/>
    </row>
    <row r="86137" spans="7:7" x14ac:dyDescent="0.2">
      <c r="G86137" s="12"/>
    </row>
    <row r="86138" spans="7:7" x14ac:dyDescent="0.2">
      <c r="G86138" s="12"/>
    </row>
    <row r="86139" spans="7:7" x14ac:dyDescent="0.2">
      <c r="G86139" s="12"/>
    </row>
    <row r="86140" spans="7:7" x14ac:dyDescent="0.2">
      <c r="G86140" s="12"/>
    </row>
    <row r="86141" spans="7:7" x14ac:dyDescent="0.2">
      <c r="G86141" s="12"/>
    </row>
    <row r="86142" spans="7:7" x14ac:dyDescent="0.2">
      <c r="G86142" s="12"/>
    </row>
    <row r="86143" spans="7:7" x14ac:dyDescent="0.2">
      <c r="G86143" s="12"/>
    </row>
    <row r="86144" spans="7:7" x14ac:dyDescent="0.2">
      <c r="G86144" s="12"/>
    </row>
    <row r="86145" spans="7:7" x14ac:dyDescent="0.2">
      <c r="G86145" s="12"/>
    </row>
    <row r="86146" spans="7:7" x14ac:dyDescent="0.2">
      <c r="G86146" s="12"/>
    </row>
    <row r="86147" spans="7:7" x14ac:dyDescent="0.2">
      <c r="G86147" s="12"/>
    </row>
    <row r="86148" spans="7:7" x14ac:dyDescent="0.2">
      <c r="G86148" s="12"/>
    </row>
    <row r="86149" spans="7:7" x14ac:dyDescent="0.2">
      <c r="G86149" s="12"/>
    </row>
    <row r="86150" spans="7:7" x14ac:dyDescent="0.2">
      <c r="G86150" s="12"/>
    </row>
    <row r="86151" spans="7:7" x14ac:dyDescent="0.2">
      <c r="G86151" s="12"/>
    </row>
    <row r="86152" spans="7:7" x14ac:dyDescent="0.2">
      <c r="G86152" s="12"/>
    </row>
    <row r="86153" spans="7:7" x14ac:dyDescent="0.2">
      <c r="G86153" s="12"/>
    </row>
    <row r="86154" spans="7:7" x14ac:dyDescent="0.2">
      <c r="G86154" s="12"/>
    </row>
    <row r="86155" spans="7:7" x14ac:dyDescent="0.2">
      <c r="G86155" s="12"/>
    </row>
    <row r="86156" spans="7:7" x14ac:dyDescent="0.2">
      <c r="G86156" s="12"/>
    </row>
    <row r="86157" spans="7:7" x14ac:dyDescent="0.2">
      <c r="G86157" s="12"/>
    </row>
    <row r="86158" spans="7:7" x14ac:dyDescent="0.2">
      <c r="G86158" s="12"/>
    </row>
    <row r="86159" spans="7:7" x14ac:dyDescent="0.2">
      <c r="G86159" s="12"/>
    </row>
    <row r="86160" spans="7:7" x14ac:dyDescent="0.2">
      <c r="G86160" s="12"/>
    </row>
    <row r="86161" spans="7:7" x14ac:dyDescent="0.2">
      <c r="G86161" s="12"/>
    </row>
    <row r="86162" spans="7:7" x14ac:dyDescent="0.2">
      <c r="G86162" s="12"/>
    </row>
    <row r="86163" spans="7:7" x14ac:dyDescent="0.2">
      <c r="G86163" s="12"/>
    </row>
    <row r="86164" spans="7:7" x14ac:dyDescent="0.2">
      <c r="G86164" s="12"/>
    </row>
    <row r="86165" spans="7:7" x14ac:dyDescent="0.2">
      <c r="G86165" s="12"/>
    </row>
    <row r="86166" spans="7:7" x14ac:dyDescent="0.2">
      <c r="G86166" s="12"/>
    </row>
    <row r="86167" spans="7:7" x14ac:dyDescent="0.2">
      <c r="G86167" s="12"/>
    </row>
    <row r="86168" spans="7:7" x14ac:dyDescent="0.2">
      <c r="G86168" s="12"/>
    </row>
    <row r="86169" spans="7:7" x14ac:dyDescent="0.2">
      <c r="G86169" s="12"/>
    </row>
    <row r="86170" spans="7:7" x14ac:dyDescent="0.2">
      <c r="G86170" s="12"/>
    </row>
    <row r="86171" spans="7:7" x14ac:dyDescent="0.2">
      <c r="G86171" s="12"/>
    </row>
    <row r="86172" spans="7:7" x14ac:dyDescent="0.2">
      <c r="G86172" s="12"/>
    </row>
    <row r="86173" spans="7:7" x14ac:dyDescent="0.2">
      <c r="G86173" s="12"/>
    </row>
    <row r="86174" spans="7:7" x14ac:dyDescent="0.2">
      <c r="G86174" s="12"/>
    </row>
    <row r="86175" spans="7:7" x14ac:dyDescent="0.2">
      <c r="G86175" s="12"/>
    </row>
    <row r="86176" spans="7:7" x14ac:dyDescent="0.2">
      <c r="G86176" s="12"/>
    </row>
    <row r="86177" spans="7:7" x14ac:dyDescent="0.2">
      <c r="G86177" s="12"/>
    </row>
    <row r="86178" spans="7:7" x14ac:dyDescent="0.2">
      <c r="G86178" s="12"/>
    </row>
    <row r="86179" spans="7:7" x14ac:dyDescent="0.2">
      <c r="G86179" s="12"/>
    </row>
    <row r="86180" spans="7:7" x14ac:dyDescent="0.2">
      <c r="G86180" s="12"/>
    </row>
    <row r="86181" spans="7:7" x14ac:dyDescent="0.2">
      <c r="G86181" s="12"/>
    </row>
    <row r="86182" spans="7:7" x14ac:dyDescent="0.2">
      <c r="G86182" s="12"/>
    </row>
    <row r="86183" spans="7:7" x14ac:dyDescent="0.2">
      <c r="G86183" s="12"/>
    </row>
    <row r="86184" spans="7:7" x14ac:dyDescent="0.2">
      <c r="G86184" s="12"/>
    </row>
    <row r="86185" spans="7:7" x14ac:dyDescent="0.2">
      <c r="G86185" s="12"/>
    </row>
    <row r="86186" spans="7:7" x14ac:dyDescent="0.2">
      <c r="G86186" s="12"/>
    </row>
    <row r="86187" spans="7:7" x14ac:dyDescent="0.2">
      <c r="G86187" s="12"/>
    </row>
    <row r="86188" spans="7:7" x14ac:dyDescent="0.2">
      <c r="G86188" s="12"/>
    </row>
    <row r="86189" spans="7:7" x14ac:dyDescent="0.2">
      <c r="G86189" s="12"/>
    </row>
    <row r="86190" spans="7:7" x14ac:dyDescent="0.2">
      <c r="G86190" s="12"/>
    </row>
    <row r="86191" spans="7:7" x14ac:dyDescent="0.2">
      <c r="G86191" s="12"/>
    </row>
    <row r="86192" spans="7:7" x14ac:dyDescent="0.2">
      <c r="G86192" s="12"/>
    </row>
    <row r="86193" spans="7:7" x14ac:dyDescent="0.2">
      <c r="G86193" s="12"/>
    </row>
    <row r="86194" spans="7:7" x14ac:dyDescent="0.2">
      <c r="G86194" s="12"/>
    </row>
    <row r="86195" spans="7:7" x14ac:dyDescent="0.2">
      <c r="G86195" s="12"/>
    </row>
    <row r="86196" spans="7:7" x14ac:dyDescent="0.2">
      <c r="G86196" s="12"/>
    </row>
    <row r="86197" spans="7:7" x14ac:dyDescent="0.2">
      <c r="G86197" s="12"/>
    </row>
    <row r="86198" spans="7:7" x14ac:dyDescent="0.2">
      <c r="G86198" s="12"/>
    </row>
    <row r="86199" spans="7:7" x14ac:dyDescent="0.2">
      <c r="G86199" s="12"/>
    </row>
    <row r="86200" spans="7:7" x14ac:dyDescent="0.2">
      <c r="G86200" s="12"/>
    </row>
    <row r="86201" spans="7:7" x14ac:dyDescent="0.2">
      <c r="G86201" s="12"/>
    </row>
    <row r="86202" spans="7:7" x14ac:dyDescent="0.2">
      <c r="G86202" s="12"/>
    </row>
    <row r="86203" spans="7:7" x14ac:dyDescent="0.2">
      <c r="G86203" s="12"/>
    </row>
    <row r="86204" spans="7:7" x14ac:dyDescent="0.2">
      <c r="G86204" s="12"/>
    </row>
    <row r="86205" spans="7:7" x14ac:dyDescent="0.2">
      <c r="G86205" s="12"/>
    </row>
    <row r="86206" spans="7:7" x14ac:dyDescent="0.2">
      <c r="G86206" s="12"/>
    </row>
    <row r="86207" spans="7:7" x14ac:dyDescent="0.2">
      <c r="G86207" s="12"/>
    </row>
    <row r="86208" spans="7:7" x14ac:dyDescent="0.2">
      <c r="G86208" s="12"/>
    </row>
    <row r="86209" spans="7:7" x14ac:dyDescent="0.2">
      <c r="G86209" s="12"/>
    </row>
    <row r="86210" spans="7:7" x14ac:dyDescent="0.2">
      <c r="G86210" s="12"/>
    </row>
    <row r="86211" spans="7:7" x14ac:dyDescent="0.2">
      <c r="G86211" s="12"/>
    </row>
    <row r="86212" spans="7:7" x14ac:dyDescent="0.2">
      <c r="G86212" s="12"/>
    </row>
    <row r="86213" spans="7:7" x14ac:dyDescent="0.2">
      <c r="G86213" s="12"/>
    </row>
    <row r="86214" spans="7:7" x14ac:dyDescent="0.2">
      <c r="G86214" s="12"/>
    </row>
    <row r="86215" spans="7:7" x14ac:dyDescent="0.2">
      <c r="G86215" s="12"/>
    </row>
    <row r="86216" spans="7:7" x14ac:dyDescent="0.2">
      <c r="G86216" s="12"/>
    </row>
    <row r="86217" spans="7:7" x14ac:dyDescent="0.2">
      <c r="G86217" s="12"/>
    </row>
    <row r="86218" spans="7:7" x14ac:dyDescent="0.2">
      <c r="G86218" s="12"/>
    </row>
    <row r="86219" spans="7:7" x14ac:dyDescent="0.2">
      <c r="G86219" s="12"/>
    </row>
    <row r="86220" spans="7:7" x14ac:dyDescent="0.2">
      <c r="G86220" s="12"/>
    </row>
    <row r="86221" spans="7:7" x14ac:dyDescent="0.2">
      <c r="G86221" s="12"/>
    </row>
    <row r="86222" spans="7:7" x14ac:dyDescent="0.2">
      <c r="G86222" s="12"/>
    </row>
    <row r="86223" spans="7:7" x14ac:dyDescent="0.2">
      <c r="G86223" s="12"/>
    </row>
    <row r="86224" spans="7:7" x14ac:dyDescent="0.2">
      <c r="G86224" s="12"/>
    </row>
    <row r="86225" spans="7:7" x14ac:dyDescent="0.2">
      <c r="G86225" s="12"/>
    </row>
    <row r="86226" spans="7:7" x14ac:dyDescent="0.2">
      <c r="G86226" s="12"/>
    </row>
    <row r="86227" spans="7:7" x14ac:dyDescent="0.2">
      <c r="G86227" s="12"/>
    </row>
    <row r="86228" spans="7:7" x14ac:dyDescent="0.2">
      <c r="G86228" s="12"/>
    </row>
    <row r="86229" spans="7:7" x14ac:dyDescent="0.2">
      <c r="G86229" s="12"/>
    </row>
    <row r="86230" spans="7:7" x14ac:dyDescent="0.2">
      <c r="G86230" s="12"/>
    </row>
    <row r="86231" spans="7:7" x14ac:dyDescent="0.2">
      <c r="G86231" s="12"/>
    </row>
    <row r="86232" spans="7:7" x14ac:dyDescent="0.2">
      <c r="G86232" s="12"/>
    </row>
    <row r="86233" spans="7:7" x14ac:dyDescent="0.2">
      <c r="G86233" s="12"/>
    </row>
    <row r="86234" spans="7:7" x14ac:dyDescent="0.2">
      <c r="G86234" s="12"/>
    </row>
    <row r="86235" spans="7:7" x14ac:dyDescent="0.2">
      <c r="G86235" s="12"/>
    </row>
    <row r="86236" spans="7:7" x14ac:dyDescent="0.2">
      <c r="G86236" s="12"/>
    </row>
    <row r="86237" spans="7:7" x14ac:dyDescent="0.2">
      <c r="G86237" s="12"/>
    </row>
    <row r="86238" spans="7:7" x14ac:dyDescent="0.2">
      <c r="G86238" s="12"/>
    </row>
    <row r="86239" spans="7:7" x14ac:dyDescent="0.2">
      <c r="G86239" s="12"/>
    </row>
    <row r="86240" spans="7:7" x14ac:dyDescent="0.2">
      <c r="G86240" s="12"/>
    </row>
    <row r="86241" spans="7:7" x14ac:dyDescent="0.2">
      <c r="G86241" s="12"/>
    </row>
    <row r="86242" spans="7:7" x14ac:dyDescent="0.2">
      <c r="G86242" s="12"/>
    </row>
    <row r="86243" spans="7:7" x14ac:dyDescent="0.2">
      <c r="G86243" s="12"/>
    </row>
    <row r="86244" spans="7:7" x14ac:dyDescent="0.2">
      <c r="G86244" s="12"/>
    </row>
    <row r="86245" spans="7:7" x14ac:dyDescent="0.2">
      <c r="G86245" s="12"/>
    </row>
    <row r="86246" spans="7:7" x14ac:dyDescent="0.2">
      <c r="G86246" s="12"/>
    </row>
    <row r="86247" spans="7:7" x14ac:dyDescent="0.2">
      <c r="G86247" s="12"/>
    </row>
    <row r="86248" spans="7:7" x14ac:dyDescent="0.2">
      <c r="G86248" s="12"/>
    </row>
    <row r="86249" spans="7:7" x14ac:dyDescent="0.2">
      <c r="G86249" s="12"/>
    </row>
    <row r="86250" spans="7:7" x14ac:dyDescent="0.2">
      <c r="G86250" s="12"/>
    </row>
    <row r="86251" spans="7:7" x14ac:dyDescent="0.2">
      <c r="G86251" s="12"/>
    </row>
    <row r="86252" spans="7:7" x14ac:dyDescent="0.2">
      <c r="G86252" s="12"/>
    </row>
    <row r="86253" spans="7:7" x14ac:dyDescent="0.2">
      <c r="G86253" s="12"/>
    </row>
    <row r="86254" spans="7:7" x14ac:dyDescent="0.2">
      <c r="G86254" s="12"/>
    </row>
    <row r="86255" spans="7:7" x14ac:dyDescent="0.2">
      <c r="G86255" s="12"/>
    </row>
    <row r="86256" spans="7:7" x14ac:dyDescent="0.2">
      <c r="G86256" s="12"/>
    </row>
    <row r="86257" spans="7:7" x14ac:dyDescent="0.2">
      <c r="G86257" s="12"/>
    </row>
    <row r="86258" spans="7:7" x14ac:dyDescent="0.2">
      <c r="G86258" s="12"/>
    </row>
    <row r="86259" spans="7:7" x14ac:dyDescent="0.2">
      <c r="G86259" s="12"/>
    </row>
    <row r="86260" spans="7:7" x14ac:dyDescent="0.2">
      <c r="G86260" s="12"/>
    </row>
    <row r="86261" spans="7:7" x14ac:dyDescent="0.2">
      <c r="G86261" s="12"/>
    </row>
    <row r="86262" spans="7:7" x14ac:dyDescent="0.2">
      <c r="G86262" s="12"/>
    </row>
    <row r="86263" spans="7:7" x14ac:dyDescent="0.2">
      <c r="G86263" s="12"/>
    </row>
    <row r="86264" spans="7:7" x14ac:dyDescent="0.2">
      <c r="G86264" s="12"/>
    </row>
    <row r="86265" spans="7:7" x14ac:dyDescent="0.2">
      <c r="G86265" s="12"/>
    </row>
    <row r="86266" spans="7:7" x14ac:dyDescent="0.2">
      <c r="G86266" s="12"/>
    </row>
    <row r="86267" spans="7:7" x14ac:dyDescent="0.2">
      <c r="G86267" s="12"/>
    </row>
    <row r="86268" spans="7:7" x14ac:dyDescent="0.2">
      <c r="G86268" s="12"/>
    </row>
    <row r="86269" spans="7:7" x14ac:dyDescent="0.2">
      <c r="G86269" s="12"/>
    </row>
    <row r="86270" spans="7:7" x14ac:dyDescent="0.2">
      <c r="G86270" s="12"/>
    </row>
    <row r="86271" spans="7:7" x14ac:dyDescent="0.2">
      <c r="G86271" s="12"/>
    </row>
    <row r="86272" spans="7:7" x14ac:dyDescent="0.2">
      <c r="G86272" s="12"/>
    </row>
    <row r="86273" spans="7:7" x14ac:dyDescent="0.2">
      <c r="G86273" s="12"/>
    </row>
    <row r="86274" spans="7:7" x14ac:dyDescent="0.2">
      <c r="G86274" s="12"/>
    </row>
    <row r="86275" spans="7:7" x14ac:dyDescent="0.2">
      <c r="G86275" s="12"/>
    </row>
    <row r="86276" spans="7:7" x14ac:dyDescent="0.2">
      <c r="G86276" s="12"/>
    </row>
    <row r="86277" spans="7:7" x14ac:dyDescent="0.2">
      <c r="G86277" s="12"/>
    </row>
    <row r="86278" spans="7:7" x14ac:dyDescent="0.2">
      <c r="G86278" s="12"/>
    </row>
    <row r="86279" spans="7:7" x14ac:dyDescent="0.2">
      <c r="G86279" s="12"/>
    </row>
    <row r="86280" spans="7:7" x14ac:dyDescent="0.2">
      <c r="G86280" s="12"/>
    </row>
    <row r="86281" spans="7:7" x14ac:dyDescent="0.2">
      <c r="G86281" s="12"/>
    </row>
    <row r="86282" spans="7:7" x14ac:dyDescent="0.2">
      <c r="G86282" s="12"/>
    </row>
    <row r="86283" spans="7:7" x14ac:dyDescent="0.2">
      <c r="G86283" s="12"/>
    </row>
    <row r="86284" spans="7:7" x14ac:dyDescent="0.2">
      <c r="G86284" s="12"/>
    </row>
    <row r="86285" spans="7:7" x14ac:dyDescent="0.2">
      <c r="G86285" s="12"/>
    </row>
    <row r="86286" spans="7:7" x14ac:dyDescent="0.2">
      <c r="G86286" s="12"/>
    </row>
    <row r="86287" spans="7:7" x14ac:dyDescent="0.2">
      <c r="G86287" s="12"/>
    </row>
    <row r="86288" spans="7:7" x14ac:dyDescent="0.2">
      <c r="G86288" s="12"/>
    </row>
    <row r="86289" spans="7:7" x14ac:dyDescent="0.2">
      <c r="G86289" s="12"/>
    </row>
    <row r="86290" spans="7:7" x14ac:dyDescent="0.2">
      <c r="G86290" s="12"/>
    </row>
    <row r="86291" spans="7:7" x14ac:dyDescent="0.2">
      <c r="G86291" s="12"/>
    </row>
    <row r="86292" spans="7:7" x14ac:dyDescent="0.2">
      <c r="G86292" s="12"/>
    </row>
    <row r="86293" spans="7:7" x14ac:dyDescent="0.2">
      <c r="G86293" s="12"/>
    </row>
    <row r="86294" spans="7:7" x14ac:dyDescent="0.2">
      <c r="G86294" s="12"/>
    </row>
    <row r="86295" spans="7:7" x14ac:dyDescent="0.2">
      <c r="G86295" s="12"/>
    </row>
    <row r="86296" spans="7:7" x14ac:dyDescent="0.2">
      <c r="G86296" s="12"/>
    </row>
    <row r="86297" spans="7:7" x14ac:dyDescent="0.2">
      <c r="G86297" s="12"/>
    </row>
    <row r="86298" spans="7:7" x14ac:dyDescent="0.2">
      <c r="G86298" s="12"/>
    </row>
    <row r="86299" spans="7:7" x14ac:dyDescent="0.2">
      <c r="G86299" s="12"/>
    </row>
    <row r="86300" spans="7:7" x14ac:dyDescent="0.2">
      <c r="G86300" s="12"/>
    </row>
    <row r="86301" spans="7:7" x14ac:dyDescent="0.2">
      <c r="G86301" s="12"/>
    </row>
    <row r="86302" spans="7:7" x14ac:dyDescent="0.2">
      <c r="G86302" s="12"/>
    </row>
    <row r="86303" spans="7:7" x14ac:dyDescent="0.2">
      <c r="G86303" s="12"/>
    </row>
    <row r="86304" spans="7:7" x14ac:dyDescent="0.2">
      <c r="G86304" s="12"/>
    </row>
    <row r="86305" spans="7:7" x14ac:dyDescent="0.2">
      <c r="G86305" s="12"/>
    </row>
    <row r="86306" spans="7:7" x14ac:dyDescent="0.2">
      <c r="G86306" s="12"/>
    </row>
    <row r="86307" spans="7:7" x14ac:dyDescent="0.2">
      <c r="G86307" s="12"/>
    </row>
    <row r="86308" spans="7:7" x14ac:dyDescent="0.2">
      <c r="G86308" s="12"/>
    </row>
    <row r="86309" spans="7:7" x14ac:dyDescent="0.2">
      <c r="G86309" s="12"/>
    </row>
    <row r="86310" spans="7:7" x14ac:dyDescent="0.2">
      <c r="G86310" s="12"/>
    </row>
    <row r="86311" spans="7:7" x14ac:dyDescent="0.2">
      <c r="G86311" s="12"/>
    </row>
    <row r="86312" spans="7:7" x14ac:dyDescent="0.2">
      <c r="G86312" s="12"/>
    </row>
    <row r="86313" spans="7:7" x14ac:dyDescent="0.2">
      <c r="G86313" s="12"/>
    </row>
    <row r="86314" spans="7:7" x14ac:dyDescent="0.2">
      <c r="G86314" s="12"/>
    </row>
    <row r="86315" spans="7:7" x14ac:dyDescent="0.2">
      <c r="G86315" s="12"/>
    </row>
    <row r="86316" spans="7:7" x14ac:dyDescent="0.2">
      <c r="G86316" s="12"/>
    </row>
    <row r="86317" spans="7:7" x14ac:dyDescent="0.2">
      <c r="G86317" s="12"/>
    </row>
    <row r="86318" spans="7:7" x14ac:dyDescent="0.2">
      <c r="G86318" s="12"/>
    </row>
    <row r="86319" spans="7:7" x14ac:dyDescent="0.2">
      <c r="G86319" s="12"/>
    </row>
    <row r="86320" spans="7:7" x14ac:dyDescent="0.2">
      <c r="G86320" s="12"/>
    </row>
    <row r="86321" spans="7:7" x14ac:dyDescent="0.2">
      <c r="G86321" s="12"/>
    </row>
    <row r="86322" spans="7:7" x14ac:dyDescent="0.2">
      <c r="G86322" s="12"/>
    </row>
    <row r="86323" spans="7:7" x14ac:dyDescent="0.2">
      <c r="G86323" s="12"/>
    </row>
    <row r="86324" spans="7:7" x14ac:dyDescent="0.2">
      <c r="G86324" s="12"/>
    </row>
    <row r="86325" spans="7:7" x14ac:dyDescent="0.2">
      <c r="G86325" s="12"/>
    </row>
    <row r="86326" spans="7:7" x14ac:dyDescent="0.2">
      <c r="G86326" s="12"/>
    </row>
    <row r="86327" spans="7:7" x14ac:dyDescent="0.2">
      <c r="G86327" s="12"/>
    </row>
    <row r="86328" spans="7:7" x14ac:dyDescent="0.2">
      <c r="G86328" s="12"/>
    </row>
    <row r="86329" spans="7:7" x14ac:dyDescent="0.2">
      <c r="G86329" s="12"/>
    </row>
    <row r="86330" spans="7:7" x14ac:dyDescent="0.2">
      <c r="G86330" s="12"/>
    </row>
    <row r="86331" spans="7:7" x14ac:dyDescent="0.2">
      <c r="G86331" s="12"/>
    </row>
    <row r="86332" spans="7:7" x14ac:dyDescent="0.2">
      <c r="G86332" s="12"/>
    </row>
    <row r="86333" spans="7:7" x14ac:dyDescent="0.2">
      <c r="G86333" s="12"/>
    </row>
    <row r="86334" spans="7:7" x14ac:dyDescent="0.2">
      <c r="G86334" s="12"/>
    </row>
    <row r="86335" spans="7:7" x14ac:dyDescent="0.2">
      <c r="G86335" s="12"/>
    </row>
    <row r="86336" spans="7:7" x14ac:dyDescent="0.2">
      <c r="G86336" s="12"/>
    </row>
    <row r="86337" spans="7:7" x14ac:dyDescent="0.2">
      <c r="G86337" s="12"/>
    </row>
    <row r="86338" spans="7:7" x14ac:dyDescent="0.2">
      <c r="G86338" s="12"/>
    </row>
    <row r="86339" spans="7:7" x14ac:dyDescent="0.2">
      <c r="G86339" s="12"/>
    </row>
    <row r="86340" spans="7:7" x14ac:dyDescent="0.2">
      <c r="G86340" s="12"/>
    </row>
    <row r="86341" spans="7:7" x14ac:dyDescent="0.2">
      <c r="G86341" s="12"/>
    </row>
    <row r="86342" spans="7:7" x14ac:dyDescent="0.2">
      <c r="G86342" s="12"/>
    </row>
    <row r="86343" spans="7:7" x14ac:dyDescent="0.2">
      <c r="G86343" s="12"/>
    </row>
    <row r="86344" spans="7:7" x14ac:dyDescent="0.2">
      <c r="G86344" s="12"/>
    </row>
    <row r="86345" spans="7:7" x14ac:dyDescent="0.2">
      <c r="G86345" s="12"/>
    </row>
    <row r="86346" spans="7:7" x14ac:dyDescent="0.2">
      <c r="G86346" s="12"/>
    </row>
    <row r="86347" spans="7:7" x14ac:dyDescent="0.2">
      <c r="G86347" s="12"/>
    </row>
    <row r="86348" spans="7:7" x14ac:dyDescent="0.2">
      <c r="G86348" s="12"/>
    </row>
    <row r="86349" spans="7:7" x14ac:dyDescent="0.2">
      <c r="G86349" s="12"/>
    </row>
    <row r="86350" spans="7:7" x14ac:dyDescent="0.2">
      <c r="G86350" s="12"/>
    </row>
    <row r="86351" spans="7:7" x14ac:dyDescent="0.2">
      <c r="G86351" s="12"/>
    </row>
    <row r="86352" spans="7:7" x14ac:dyDescent="0.2">
      <c r="G86352" s="12"/>
    </row>
    <row r="86353" spans="7:7" x14ac:dyDescent="0.2">
      <c r="G86353" s="12"/>
    </row>
    <row r="86354" spans="7:7" x14ac:dyDescent="0.2">
      <c r="G86354" s="12"/>
    </row>
    <row r="86355" spans="7:7" x14ac:dyDescent="0.2">
      <c r="G86355" s="12"/>
    </row>
    <row r="86356" spans="7:7" x14ac:dyDescent="0.2">
      <c r="G86356" s="12"/>
    </row>
    <row r="86357" spans="7:7" x14ac:dyDescent="0.2">
      <c r="G86357" s="12"/>
    </row>
    <row r="86358" spans="7:7" x14ac:dyDescent="0.2">
      <c r="G86358" s="12"/>
    </row>
    <row r="86359" spans="7:7" x14ac:dyDescent="0.2">
      <c r="G86359" s="12"/>
    </row>
    <row r="86360" spans="7:7" x14ac:dyDescent="0.2">
      <c r="G86360" s="12"/>
    </row>
    <row r="86361" spans="7:7" x14ac:dyDescent="0.2">
      <c r="G86361" s="12"/>
    </row>
    <row r="86362" spans="7:7" x14ac:dyDescent="0.2">
      <c r="G86362" s="12"/>
    </row>
    <row r="86363" spans="7:7" x14ac:dyDescent="0.2">
      <c r="G86363" s="12"/>
    </row>
    <row r="86364" spans="7:7" x14ac:dyDescent="0.2">
      <c r="G86364" s="12"/>
    </row>
    <row r="86365" spans="7:7" x14ac:dyDescent="0.2">
      <c r="G86365" s="12"/>
    </row>
    <row r="86366" spans="7:7" x14ac:dyDescent="0.2">
      <c r="G86366" s="12"/>
    </row>
    <row r="86367" spans="7:7" x14ac:dyDescent="0.2">
      <c r="G86367" s="12"/>
    </row>
    <row r="86368" spans="7:7" x14ac:dyDescent="0.2">
      <c r="G86368" s="12"/>
    </row>
    <row r="86369" spans="7:7" x14ac:dyDescent="0.2">
      <c r="G86369" s="12"/>
    </row>
    <row r="86370" spans="7:7" x14ac:dyDescent="0.2">
      <c r="G86370" s="12"/>
    </row>
    <row r="86371" spans="7:7" x14ac:dyDescent="0.2">
      <c r="G86371" s="12"/>
    </row>
    <row r="86372" spans="7:7" x14ac:dyDescent="0.2">
      <c r="G86372" s="12"/>
    </row>
    <row r="86373" spans="7:7" x14ac:dyDescent="0.2">
      <c r="G86373" s="12"/>
    </row>
    <row r="86374" spans="7:7" x14ac:dyDescent="0.2">
      <c r="G86374" s="12"/>
    </row>
    <row r="86375" spans="7:7" x14ac:dyDescent="0.2">
      <c r="G86375" s="12"/>
    </row>
    <row r="86376" spans="7:7" x14ac:dyDescent="0.2">
      <c r="G86376" s="12"/>
    </row>
    <row r="86377" spans="7:7" x14ac:dyDescent="0.2">
      <c r="G86377" s="12"/>
    </row>
    <row r="86378" spans="7:7" x14ac:dyDescent="0.2">
      <c r="G86378" s="12"/>
    </row>
    <row r="86379" spans="7:7" x14ac:dyDescent="0.2">
      <c r="G86379" s="12"/>
    </row>
    <row r="86380" spans="7:7" x14ac:dyDescent="0.2">
      <c r="G86380" s="12"/>
    </row>
    <row r="86381" spans="7:7" x14ac:dyDescent="0.2">
      <c r="G86381" s="12"/>
    </row>
    <row r="86382" spans="7:7" x14ac:dyDescent="0.2">
      <c r="G86382" s="12"/>
    </row>
    <row r="86383" spans="7:7" x14ac:dyDescent="0.2">
      <c r="G86383" s="12"/>
    </row>
    <row r="86384" spans="7:7" x14ac:dyDescent="0.2">
      <c r="G86384" s="12"/>
    </row>
    <row r="86385" spans="7:7" x14ac:dyDescent="0.2">
      <c r="G86385" s="12"/>
    </row>
    <row r="86386" spans="7:7" x14ac:dyDescent="0.2">
      <c r="G86386" s="12"/>
    </row>
    <row r="86387" spans="7:7" x14ac:dyDescent="0.2">
      <c r="G86387" s="12"/>
    </row>
    <row r="86388" spans="7:7" x14ac:dyDescent="0.2">
      <c r="G86388" s="12"/>
    </row>
    <row r="86389" spans="7:7" x14ac:dyDescent="0.2">
      <c r="G86389" s="12"/>
    </row>
    <row r="86390" spans="7:7" x14ac:dyDescent="0.2">
      <c r="G86390" s="12"/>
    </row>
    <row r="86391" spans="7:7" x14ac:dyDescent="0.2">
      <c r="G86391" s="12"/>
    </row>
    <row r="86392" spans="7:7" x14ac:dyDescent="0.2">
      <c r="G86392" s="12"/>
    </row>
    <row r="86393" spans="7:7" x14ac:dyDescent="0.2">
      <c r="G86393" s="12"/>
    </row>
    <row r="86394" spans="7:7" x14ac:dyDescent="0.2">
      <c r="G86394" s="12"/>
    </row>
    <row r="86395" spans="7:7" x14ac:dyDescent="0.2">
      <c r="G86395" s="12"/>
    </row>
    <row r="86396" spans="7:7" x14ac:dyDescent="0.2">
      <c r="G86396" s="12"/>
    </row>
    <row r="86397" spans="7:7" x14ac:dyDescent="0.2">
      <c r="G86397" s="12"/>
    </row>
    <row r="86398" spans="7:7" x14ac:dyDescent="0.2">
      <c r="G86398" s="12"/>
    </row>
    <row r="86399" spans="7:7" x14ac:dyDescent="0.2">
      <c r="G86399" s="12"/>
    </row>
    <row r="86400" spans="7:7" x14ac:dyDescent="0.2">
      <c r="G86400" s="12"/>
    </row>
    <row r="86401" spans="7:7" x14ac:dyDescent="0.2">
      <c r="G86401" s="12"/>
    </row>
    <row r="86402" spans="7:7" x14ac:dyDescent="0.2">
      <c r="G86402" s="12"/>
    </row>
    <row r="86403" spans="7:7" x14ac:dyDescent="0.2">
      <c r="G86403" s="12"/>
    </row>
    <row r="86404" spans="7:7" x14ac:dyDescent="0.2">
      <c r="G86404" s="12"/>
    </row>
    <row r="86405" spans="7:7" x14ac:dyDescent="0.2">
      <c r="G86405" s="12"/>
    </row>
    <row r="86406" spans="7:7" x14ac:dyDescent="0.2">
      <c r="G86406" s="12"/>
    </row>
    <row r="86407" spans="7:7" x14ac:dyDescent="0.2">
      <c r="G86407" s="12"/>
    </row>
    <row r="86408" spans="7:7" x14ac:dyDescent="0.2">
      <c r="G86408" s="12"/>
    </row>
    <row r="86409" spans="7:7" x14ac:dyDescent="0.2">
      <c r="G86409" s="12"/>
    </row>
    <row r="86410" spans="7:7" x14ac:dyDescent="0.2">
      <c r="G86410" s="12"/>
    </row>
    <row r="86411" spans="7:7" x14ac:dyDescent="0.2">
      <c r="G86411" s="12"/>
    </row>
    <row r="86412" spans="7:7" x14ac:dyDescent="0.2">
      <c r="G86412" s="12"/>
    </row>
    <row r="86413" spans="7:7" x14ac:dyDescent="0.2">
      <c r="G86413" s="12"/>
    </row>
    <row r="86414" spans="7:7" x14ac:dyDescent="0.2">
      <c r="G86414" s="12"/>
    </row>
    <row r="86415" spans="7:7" x14ac:dyDescent="0.2">
      <c r="G86415" s="12"/>
    </row>
    <row r="86416" spans="7:7" x14ac:dyDescent="0.2">
      <c r="G86416" s="12"/>
    </row>
    <row r="86417" spans="7:7" x14ac:dyDescent="0.2">
      <c r="G86417" s="12"/>
    </row>
    <row r="86418" spans="7:7" x14ac:dyDescent="0.2">
      <c r="G86418" s="12"/>
    </row>
    <row r="86419" spans="7:7" x14ac:dyDescent="0.2">
      <c r="G86419" s="12"/>
    </row>
    <row r="86420" spans="7:7" x14ac:dyDescent="0.2">
      <c r="G86420" s="12"/>
    </row>
    <row r="86421" spans="7:7" x14ac:dyDescent="0.2">
      <c r="G86421" s="12"/>
    </row>
    <row r="86422" spans="7:7" x14ac:dyDescent="0.2">
      <c r="G86422" s="12"/>
    </row>
    <row r="86423" spans="7:7" x14ac:dyDescent="0.2">
      <c r="G86423" s="12"/>
    </row>
    <row r="86424" spans="7:7" x14ac:dyDescent="0.2">
      <c r="G86424" s="12"/>
    </row>
    <row r="86425" spans="7:7" x14ac:dyDescent="0.2">
      <c r="G86425" s="12"/>
    </row>
    <row r="86426" spans="7:7" x14ac:dyDescent="0.2">
      <c r="G86426" s="12"/>
    </row>
    <row r="86427" spans="7:7" x14ac:dyDescent="0.2">
      <c r="G86427" s="12"/>
    </row>
    <row r="86428" spans="7:7" x14ac:dyDescent="0.2">
      <c r="G86428" s="12"/>
    </row>
    <row r="86429" spans="7:7" x14ac:dyDescent="0.2">
      <c r="G86429" s="12"/>
    </row>
    <row r="86430" spans="7:7" x14ac:dyDescent="0.2">
      <c r="G86430" s="12"/>
    </row>
    <row r="86431" spans="7:7" x14ac:dyDescent="0.2">
      <c r="G86431" s="12"/>
    </row>
    <row r="86432" spans="7:7" x14ac:dyDescent="0.2">
      <c r="G86432" s="12"/>
    </row>
    <row r="86433" spans="7:7" x14ac:dyDescent="0.2">
      <c r="G86433" s="12"/>
    </row>
    <row r="86434" spans="7:7" x14ac:dyDescent="0.2">
      <c r="G86434" s="12"/>
    </row>
    <row r="86435" spans="7:7" x14ac:dyDescent="0.2">
      <c r="G86435" s="12"/>
    </row>
    <row r="86436" spans="7:7" x14ac:dyDescent="0.2">
      <c r="G86436" s="12"/>
    </row>
    <row r="86437" spans="7:7" x14ac:dyDescent="0.2">
      <c r="G86437" s="12"/>
    </row>
    <row r="86438" spans="7:7" x14ac:dyDescent="0.2">
      <c r="G86438" s="12"/>
    </row>
    <row r="86439" spans="7:7" x14ac:dyDescent="0.2">
      <c r="G86439" s="12"/>
    </row>
    <row r="86440" spans="7:7" x14ac:dyDescent="0.2">
      <c r="G86440" s="12"/>
    </row>
    <row r="86441" spans="7:7" x14ac:dyDescent="0.2">
      <c r="G86441" s="12"/>
    </row>
    <row r="86442" spans="7:7" x14ac:dyDescent="0.2">
      <c r="G86442" s="12"/>
    </row>
    <row r="86443" spans="7:7" x14ac:dyDescent="0.2">
      <c r="G86443" s="12"/>
    </row>
    <row r="86444" spans="7:7" x14ac:dyDescent="0.2">
      <c r="G86444" s="12"/>
    </row>
    <row r="86445" spans="7:7" x14ac:dyDescent="0.2">
      <c r="G86445" s="12"/>
    </row>
    <row r="86446" spans="7:7" x14ac:dyDescent="0.2">
      <c r="G86446" s="12"/>
    </row>
    <row r="86447" spans="7:7" x14ac:dyDescent="0.2">
      <c r="G86447" s="12"/>
    </row>
    <row r="86448" spans="7:7" x14ac:dyDescent="0.2">
      <c r="G86448" s="12"/>
    </row>
    <row r="86449" spans="7:7" x14ac:dyDescent="0.2">
      <c r="G86449" s="12"/>
    </row>
    <row r="86450" spans="7:7" x14ac:dyDescent="0.2">
      <c r="G86450" s="12"/>
    </row>
    <row r="86451" spans="7:7" x14ac:dyDescent="0.2">
      <c r="G86451" s="12"/>
    </row>
    <row r="86452" spans="7:7" x14ac:dyDescent="0.2">
      <c r="G86452" s="12"/>
    </row>
    <row r="86453" spans="7:7" x14ac:dyDescent="0.2">
      <c r="G86453" s="12"/>
    </row>
    <row r="86454" spans="7:7" x14ac:dyDescent="0.2">
      <c r="G86454" s="12"/>
    </row>
    <row r="86455" spans="7:7" x14ac:dyDescent="0.2">
      <c r="G86455" s="12"/>
    </row>
    <row r="86456" spans="7:7" x14ac:dyDescent="0.2">
      <c r="G86456" s="12"/>
    </row>
    <row r="86457" spans="7:7" x14ac:dyDescent="0.2">
      <c r="G86457" s="12"/>
    </row>
    <row r="86458" spans="7:7" x14ac:dyDescent="0.2">
      <c r="G86458" s="12"/>
    </row>
    <row r="86459" spans="7:7" x14ac:dyDescent="0.2">
      <c r="G86459" s="12"/>
    </row>
    <row r="86460" spans="7:7" x14ac:dyDescent="0.2">
      <c r="G86460" s="12"/>
    </row>
    <row r="86461" spans="7:7" x14ac:dyDescent="0.2">
      <c r="G86461" s="12"/>
    </row>
    <row r="86462" spans="7:7" x14ac:dyDescent="0.2">
      <c r="G86462" s="12"/>
    </row>
    <row r="86463" spans="7:7" x14ac:dyDescent="0.2">
      <c r="G86463" s="12"/>
    </row>
    <row r="86464" spans="7:7" x14ac:dyDescent="0.2">
      <c r="G86464" s="12"/>
    </row>
    <row r="86465" spans="7:7" x14ac:dyDescent="0.2">
      <c r="G86465" s="12"/>
    </row>
    <row r="86466" spans="7:7" x14ac:dyDescent="0.2">
      <c r="G86466" s="12"/>
    </row>
    <row r="86467" spans="7:7" x14ac:dyDescent="0.2">
      <c r="G86467" s="12"/>
    </row>
    <row r="86468" spans="7:7" x14ac:dyDescent="0.2">
      <c r="G86468" s="12"/>
    </row>
    <row r="86469" spans="7:7" x14ac:dyDescent="0.2">
      <c r="G86469" s="12"/>
    </row>
    <row r="86470" spans="7:7" x14ac:dyDescent="0.2">
      <c r="G86470" s="12"/>
    </row>
    <row r="86471" spans="7:7" x14ac:dyDescent="0.2">
      <c r="G86471" s="12"/>
    </row>
    <row r="86472" spans="7:7" x14ac:dyDescent="0.2">
      <c r="G86472" s="12"/>
    </row>
    <row r="86473" spans="7:7" x14ac:dyDescent="0.2">
      <c r="G86473" s="12"/>
    </row>
    <row r="86474" spans="7:7" x14ac:dyDescent="0.2">
      <c r="G86474" s="12"/>
    </row>
    <row r="86475" spans="7:7" x14ac:dyDescent="0.2">
      <c r="G86475" s="12"/>
    </row>
    <row r="86476" spans="7:7" x14ac:dyDescent="0.2">
      <c r="G86476" s="12"/>
    </row>
    <row r="86477" spans="7:7" x14ac:dyDescent="0.2">
      <c r="G86477" s="12"/>
    </row>
    <row r="86478" spans="7:7" x14ac:dyDescent="0.2">
      <c r="G86478" s="12"/>
    </row>
    <row r="86479" spans="7:7" x14ac:dyDescent="0.2">
      <c r="G86479" s="12"/>
    </row>
    <row r="86480" spans="7:7" x14ac:dyDescent="0.2">
      <c r="G86480" s="12"/>
    </row>
    <row r="86481" spans="7:7" x14ac:dyDescent="0.2">
      <c r="G86481" s="12"/>
    </row>
    <row r="86482" spans="7:7" x14ac:dyDescent="0.2">
      <c r="G86482" s="12"/>
    </row>
    <row r="86483" spans="7:7" x14ac:dyDescent="0.2">
      <c r="G86483" s="12"/>
    </row>
    <row r="86484" spans="7:7" x14ac:dyDescent="0.2">
      <c r="G86484" s="12"/>
    </row>
    <row r="86485" spans="7:7" x14ac:dyDescent="0.2">
      <c r="G86485" s="12"/>
    </row>
    <row r="86486" spans="7:7" x14ac:dyDescent="0.2">
      <c r="G86486" s="12"/>
    </row>
    <row r="86487" spans="7:7" x14ac:dyDescent="0.2">
      <c r="G86487" s="12"/>
    </row>
    <row r="86488" spans="7:7" x14ac:dyDescent="0.2">
      <c r="G86488" s="12"/>
    </row>
    <row r="86489" spans="7:7" x14ac:dyDescent="0.2">
      <c r="G86489" s="12"/>
    </row>
    <row r="86490" spans="7:7" x14ac:dyDescent="0.2">
      <c r="G86490" s="12"/>
    </row>
    <row r="86491" spans="7:7" x14ac:dyDescent="0.2">
      <c r="G86491" s="12"/>
    </row>
    <row r="86492" spans="7:7" x14ac:dyDescent="0.2">
      <c r="G86492" s="12"/>
    </row>
    <row r="86493" spans="7:7" x14ac:dyDescent="0.2">
      <c r="G86493" s="12"/>
    </row>
    <row r="86494" spans="7:7" x14ac:dyDescent="0.2">
      <c r="G86494" s="12"/>
    </row>
    <row r="86495" spans="7:7" x14ac:dyDescent="0.2">
      <c r="G86495" s="12"/>
    </row>
    <row r="86496" spans="7:7" x14ac:dyDescent="0.2">
      <c r="G86496" s="12"/>
    </row>
    <row r="86497" spans="7:7" x14ac:dyDescent="0.2">
      <c r="G86497" s="12"/>
    </row>
    <row r="86498" spans="7:7" x14ac:dyDescent="0.2">
      <c r="G86498" s="12"/>
    </row>
    <row r="86499" spans="7:7" x14ac:dyDescent="0.2">
      <c r="G86499" s="12"/>
    </row>
    <row r="86500" spans="7:7" x14ac:dyDescent="0.2">
      <c r="G86500" s="12"/>
    </row>
    <row r="86501" spans="7:7" x14ac:dyDescent="0.2">
      <c r="G86501" s="12"/>
    </row>
    <row r="86502" spans="7:7" x14ac:dyDescent="0.2">
      <c r="G86502" s="12"/>
    </row>
    <row r="86503" spans="7:7" x14ac:dyDescent="0.2">
      <c r="G86503" s="12"/>
    </row>
    <row r="86504" spans="7:7" x14ac:dyDescent="0.2">
      <c r="G86504" s="12"/>
    </row>
    <row r="86505" spans="7:7" x14ac:dyDescent="0.2">
      <c r="G86505" s="12"/>
    </row>
    <row r="86506" spans="7:7" x14ac:dyDescent="0.2">
      <c r="G86506" s="12"/>
    </row>
    <row r="86507" spans="7:7" x14ac:dyDescent="0.2">
      <c r="G86507" s="12"/>
    </row>
    <row r="86508" spans="7:7" x14ac:dyDescent="0.2">
      <c r="G86508" s="12"/>
    </row>
    <row r="86509" spans="7:7" x14ac:dyDescent="0.2">
      <c r="G86509" s="12"/>
    </row>
    <row r="86510" spans="7:7" x14ac:dyDescent="0.2">
      <c r="G86510" s="12"/>
    </row>
    <row r="86511" spans="7:7" x14ac:dyDescent="0.2">
      <c r="G86511" s="12"/>
    </row>
    <row r="86512" spans="7:7" x14ac:dyDescent="0.2">
      <c r="G86512" s="12"/>
    </row>
    <row r="86513" spans="7:7" x14ac:dyDescent="0.2">
      <c r="G86513" s="12"/>
    </row>
    <row r="86514" spans="7:7" x14ac:dyDescent="0.2">
      <c r="G86514" s="12"/>
    </row>
    <row r="86515" spans="7:7" x14ac:dyDescent="0.2">
      <c r="G86515" s="12"/>
    </row>
    <row r="86516" spans="7:7" x14ac:dyDescent="0.2">
      <c r="G86516" s="12"/>
    </row>
    <row r="86517" spans="7:7" x14ac:dyDescent="0.2">
      <c r="G86517" s="12"/>
    </row>
    <row r="86518" spans="7:7" x14ac:dyDescent="0.2">
      <c r="G86518" s="12"/>
    </row>
    <row r="86519" spans="7:7" x14ac:dyDescent="0.2">
      <c r="G86519" s="12"/>
    </row>
    <row r="86520" spans="7:7" x14ac:dyDescent="0.2">
      <c r="G86520" s="12"/>
    </row>
    <row r="86521" spans="7:7" x14ac:dyDescent="0.2">
      <c r="G86521" s="12"/>
    </row>
    <row r="86522" spans="7:7" x14ac:dyDescent="0.2">
      <c r="G86522" s="12"/>
    </row>
    <row r="86523" spans="7:7" x14ac:dyDescent="0.2">
      <c r="G86523" s="12"/>
    </row>
    <row r="86524" spans="7:7" x14ac:dyDescent="0.2">
      <c r="G86524" s="12"/>
    </row>
    <row r="86525" spans="7:7" x14ac:dyDescent="0.2">
      <c r="G86525" s="12"/>
    </row>
    <row r="86526" spans="7:7" x14ac:dyDescent="0.2">
      <c r="G86526" s="12"/>
    </row>
    <row r="86527" spans="7:7" x14ac:dyDescent="0.2">
      <c r="G86527" s="12"/>
    </row>
    <row r="86528" spans="7:7" x14ac:dyDescent="0.2">
      <c r="G86528" s="12"/>
    </row>
    <row r="86529" spans="7:7" x14ac:dyDescent="0.2">
      <c r="G86529" s="12"/>
    </row>
    <row r="86530" spans="7:7" x14ac:dyDescent="0.2">
      <c r="G86530" s="12"/>
    </row>
    <row r="86531" spans="7:7" x14ac:dyDescent="0.2">
      <c r="G86531" s="12"/>
    </row>
    <row r="86532" spans="7:7" x14ac:dyDescent="0.2">
      <c r="G86532" s="12"/>
    </row>
    <row r="86533" spans="7:7" x14ac:dyDescent="0.2">
      <c r="G86533" s="12"/>
    </row>
    <row r="86534" spans="7:7" x14ac:dyDescent="0.2">
      <c r="G86534" s="12"/>
    </row>
    <row r="86535" spans="7:7" x14ac:dyDescent="0.2">
      <c r="G86535" s="12"/>
    </row>
    <row r="86536" spans="7:7" x14ac:dyDescent="0.2">
      <c r="G86536" s="12"/>
    </row>
    <row r="86537" spans="7:7" x14ac:dyDescent="0.2">
      <c r="G86537" s="12"/>
    </row>
    <row r="86538" spans="7:7" x14ac:dyDescent="0.2">
      <c r="G86538" s="12"/>
    </row>
    <row r="86539" spans="7:7" x14ac:dyDescent="0.2">
      <c r="G86539" s="12"/>
    </row>
    <row r="86540" spans="7:7" x14ac:dyDescent="0.2">
      <c r="G86540" s="12"/>
    </row>
    <row r="86541" spans="7:7" x14ac:dyDescent="0.2">
      <c r="G86541" s="12"/>
    </row>
    <row r="86542" spans="7:7" x14ac:dyDescent="0.2">
      <c r="G86542" s="12"/>
    </row>
    <row r="86543" spans="7:7" x14ac:dyDescent="0.2">
      <c r="G86543" s="12"/>
    </row>
    <row r="86544" spans="7:7" x14ac:dyDescent="0.2">
      <c r="G86544" s="12"/>
    </row>
    <row r="86545" spans="7:7" x14ac:dyDescent="0.2">
      <c r="G86545" s="12"/>
    </row>
    <row r="86546" spans="7:7" x14ac:dyDescent="0.2">
      <c r="G86546" s="12"/>
    </row>
    <row r="86547" spans="7:7" x14ac:dyDescent="0.2">
      <c r="G86547" s="12"/>
    </row>
    <row r="86548" spans="7:7" x14ac:dyDescent="0.2">
      <c r="G86548" s="12"/>
    </row>
    <row r="86549" spans="7:7" x14ac:dyDescent="0.2">
      <c r="G86549" s="12"/>
    </row>
    <row r="86550" spans="7:7" x14ac:dyDescent="0.2">
      <c r="G86550" s="12"/>
    </row>
    <row r="86551" spans="7:7" x14ac:dyDescent="0.2">
      <c r="G86551" s="12"/>
    </row>
    <row r="86552" spans="7:7" x14ac:dyDescent="0.2">
      <c r="G86552" s="12"/>
    </row>
    <row r="86553" spans="7:7" x14ac:dyDescent="0.2">
      <c r="G86553" s="12"/>
    </row>
    <row r="86554" spans="7:7" x14ac:dyDescent="0.2">
      <c r="G86554" s="12"/>
    </row>
    <row r="86555" spans="7:7" x14ac:dyDescent="0.2">
      <c r="G86555" s="12"/>
    </row>
    <row r="86556" spans="7:7" x14ac:dyDescent="0.2">
      <c r="G86556" s="12"/>
    </row>
    <row r="86557" spans="7:7" x14ac:dyDescent="0.2">
      <c r="G86557" s="12"/>
    </row>
    <row r="86558" spans="7:7" x14ac:dyDescent="0.2">
      <c r="G86558" s="12"/>
    </row>
    <row r="86559" spans="7:7" x14ac:dyDescent="0.2">
      <c r="G86559" s="12"/>
    </row>
    <row r="86560" spans="7:7" x14ac:dyDescent="0.2">
      <c r="G86560" s="12"/>
    </row>
    <row r="86561" spans="7:7" x14ac:dyDescent="0.2">
      <c r="G86561" s="12"/>
    </row>
    <row r="86562" spans="7:7" x14ac:dyDescent="0.2">
      <c r="G86562" s="12"/>
    </row>
    <row r="86563" spans="7:7" x14ac:dyDescent="0.2">
      <c r="G86563" s="12"/>
    </row>
    <row r="86564" spans="7:7" x14ac:dyDescent="0.2">
      <c r="G86564" s="12"/>
    </row>
    <row r="86565" spans="7:7" x14ac:dyDescent="0.2">
      <c r="G86565" s="12"/>
    </row>
    <row r="86566" spans="7:7" x14ac:dyDescent="0.2">
      <c r="G86566" s="12"/>
    </row>
    <row r="86567" spans="7:7" x14ac:dyDescent="0.2">
      <c r="G86567" s="12"/>
    </row>
    <row r="86568" spans="7:7" x14ac:dyDescent="0.2">
      <c r="G86568" s="12"/>
    </row>
    <row r="86569" spans="7:7" x14ac:dyDescent="0.2">
      <c r="G86569" s="12"/>
    </row>
    <row r="86570" spans="7:7" x14ac:dyDescent="0.2">
      <c r="G86570" s="12"/>
    </row>
    <row r="86571" spans="7:7" x14ac:dyDescent="0.2">
      <c r="G86571" s="12"/>
    </row>
    <row r="86572" spans="7:7" x14ac:dyDescent="0.2">
      <c r="G86572" s="12"/>
    </row>
    <row r="86573" spans="7:7" x14ac:dyDescent="0.2">
      <c r="G86573" s="12"/>
    </row>
    <row r="86574" spans="7:7" x14ac:dyDescent="0.2">
      <c r="G86574" s="12"/>
    </row>
    <row r="86575" spans="7:7" x14ac:dyDescent="0.2">
      <c r="G86575" s="12"/>
    </row>
    <row r="86576" spans="7:7" x14ac:dyDescent="0.2">
      <c r="G86576" s="12"/>
    </row>
    <row r="86577" spans="7:7" x14ac:dyDescent="0.2">
      <c r="G86577" s="12"/>
    </row>
    <row r="86578" spans="7:7" x14ac:dyDescent="0.2">
      <c r="G86578" s="12"/>
    </row>
    <row r="86579" spans="7:7" x14ac:dyDescent="0.2">
      <c r="G86579" s="12"/>
    </row>
    <row r="86580" spans="7:7" x14ac:dyDescent="0.2">
      <c r="G86580" s="12"/>
    </row>
    <row r="86581" spans="7:7" x14ac:dyDescent="0.2">
      <c r="G86581" s="12"/>
    </row>
    <row r="86582" spans="7:7" x14ac:dyDescent="0.2">
      <c r="G86582" s="12"/>
    </row>
    <row r="86583" spans="7:7" x14ac:dyDescent="0.2">
      <c r="G86583" s="12"/>
    </row>
    <row r="86584" spans="7:7" x14ac:dyDescent="0.2">
      <c r="G86584" s="12"/>
    </row>
    <row r="86585" spans="7:7" x14ac:dyDescent="0.2">
      <c r="G86585" s="12"/>
    </row>
    <row r="86586" spans="7:7" x14ac:dyDescent="0.2">
      <c r="G86586" s="12"/>
    </row>
    <row r="86587" spans="7:7" x14ac:dyDescent="0.2">
      <c r="G86587" s="12"/>
    </row>
    <row r="86588" spans="7:7" x14ac:dyDescent="0.2">
      <c r="G86588" s="12"/>
    </row>
    <row r="86589" spans="7:7" x14ac:dyDescent="0.2">
      <c r="G86589" s="12"/>
    </row>
    <row r="86590" spans="7:7" x14ac:dyDescent="0.2">
      <c r="G86590" s="12"/>
    </row>
    <row r="86591" spans="7:7" x14ac:dyDescent="0.2">
      <c r="G86591" s="12"/>
    </row>
    <row r="86592" spans="7:7" x14ac:dyDescent="0.2">
      <c r="G86592" s="12"/>
    </row>
    <row r="86593" spans="7:7" x14ac:dyDescent="0.2">
      <c r="G86593" s="12"/>
    </row>
    <row r="86594" spans="7:7" x14ac:dyDescent="0.2">
      <c r="G86594" s="12"/>
    </row>
    <row r="86595" spans="7:7" x14ac:dyDescent="0.2">
      <c r="G86595" s="12"/>
    </row>
    <row r="86596" spans="7:7" x14ac:dyDescent="0.2">
      <c r="G86596" s="12"/>
    </row>
    <row r="86597" spans="7:7" x14ac:dyDescent="0.2">
      <c r="G86597" s="12"/>
    </row>
    <row r="86598" spans="7:7" x14ac:dyDescent="0.2">
      <c r="G86598" s="12"/>
    </row>
    <row r="86599" spans="7:7" x14ac:dyDescent="0.2">
      <c r="G86599" s="12"/>
    </row>
    <row r="86600" spans="7:7" x14ac:dyDescent="0.2">
      <c r="G86600" s="12"/>
    </row>
    <row r="86601" spans="7:7" x14ac:dyDescent="0.2">
      <c r="G86601" s="12"/>
    </row>
    <row r="86602" spans="7:7" x14ac:dyDescent="0.2">
      <c r="G86602" s="12"/>
    </row>
    <row r="86603" spans="7:7" x14ac:dyDescent="0.2">
      <c r="G86603" s="12"/>
    </row>
    <row r="86604" spans="7:7" x14ac:dyDescent="0.2">
      <c r="G86604" s="12"/>
    </row>
    <row r="86605" spans="7:7" x14ac:dyDescent="0.2">
      <c r="G86605" s="12"/>
    </row>
    <row r="86606" spans="7:7" x14ac:dyDescent="0.2">
      <c r="G86606" s="12"/>
    </row>
    <row r="86607" spans="7:7" x14ac:dyDescent="0.2">
      <c r="G86607" s="12"/>
    </row>
    <row r="86608" spans="7:7" x14ac:dyDescent="0.2">
      <c r="G86608" s="12"/>
    </row>
    <row r="86609" spans="7:7" x14ac:dyDescent="0.2">
      <c r="G86609" s="12"/>
    </row>
    <row r="86610" spans="7:7" x14ac:dyDescent="0.2">
      <c r="G86610" s="12"/>
    </row>
    <row r="86611" spans="7:7" x14ac:dyDescent="0.2">
      <c r="G86611" s="12"/>
    </row>
    <row r="86612" spans="7:7" x14ac:dyDescent="0.2">
      <c r="G86612" s="12"/>
    </row>
    <row r="86613" spans="7:7" x14ac:dyDescent="0.2">
      <c r="G86613" s="12"/>
    </row>
    <row r="86614" spans="7:7" x14ac:dyDescent="0.2">
      <c r="G86614" s="12"/>
    </row>
    <row r="86615" spans="7:7" x14ac:dyDescent="0.2">
      <c r="G86615" s="12"/>
    </row>
    <row r="86616" spans="7:7" x14ac:dyDescent="0.2">
      <c r="G86616" s="12"/>
    </row>
    <row r="86617" spans="7:7" x14ac:dyDescent="0.2">
      <c r="G86617" s="12"/>
    </row>
    <row r="86618" spans="7:7" x14ac:dyDescent="0.2">
      <c r="G86618" s="12"/>
    </row>
    <row r="86619" spans="7:7" x14ac:dyDescent="0.2">
      <c r="G86619" s="12"/>
    </row>
    <row r="86620" spans="7:7" x14ac:dyDescent="0.2">
      <c r="G86620" s="12"/>
    </row>
    <row r="86621" spans="7:7" x14ac:dyDescent="0.2">
      <c r="G86621" s="12"/>
    </row>
    <row r="86622" spans="7:7" x14ac:dyDescent="0.2">
      <c r="G86622" s="12"/>
    </row>
    <row r="86623" spans="7:7" x14ac:dyDescent="0.2">
      <c r="G86623" s="12"/>
    </row>
    <row r="86624" spans="7:7" x14ac:dyDescent="0.2">
      <c r="G86624" s="12"/>
    </row>
    <row r="86625" spans="7:7" x14ac:dyDescent="0.2">
      <c r="G86625" s="12"/>
    </row>
    <row r="86626" spans="7:7" x14ac:dyDescent="0.2">
      <c r="G86626" s="12"/>
    </row>
    <row r="86627" spans="7:7" x14ac:dyDescent="0.2">
      <c r="G86627" s="12"/>
    </row>
    <row r="86628" spans="7:7" x14ac:dyDescent="0.2">
      <c r="G86628" s="12"/>
    </row>
    <row r="86629" spans="7:7" x14ac:dyDescent="0.2">
      <c r="G86629" s="12"/>
    </row>
    <row r="86630" spans="7:7" x14ac:dyDescent="0.2">
      <c r="G86630" s="12"/>
    </row>
    <row r="86631" spans="7:7" x14ac:dyDescent="0.2">
      <c r="G86631" s="12"/>
    </row>
    <row r="86632" spans="7:7" x14ac:dyDescent="0.2">
      <c r="G86632" s="12"/>
    </row>
    <row r="86633" spans="7:7" x14ac:dyDescent="0.2">
      <c r="G86633" s="12"/>
    </row>
    <row r="86634" spans="7:7" x14ac:dyDescent="0.2">
      <c r="G86634" s="12"/>
    </row>
    <row r="86635" spans="7:7" x14ac:dyDescent="0.2">
      <c r="G86635" s="12"/>
    </row>
    <row r="86636" spans="7:7" x14ac:dyDescent="0.2">
      <c r="G86636" s="12"/>
    </row>
    <row r="86637" spans="7:7" x14ac:dyDescent="0.2">
      <c r="G86637" s="12"/>
    </row>
    <row r="86638" spans="7:7" x14ac:dyDescent="0.2">
      <c r="G86638" s="12"/>
    </row>
    <row r="86639" spans="7:7" x14ac:dyDescent="0.2">
      <c r="G86639" s="12"/>
    </row>
    <row r="86640" spans="7:7" x14ac:dyDescent="0.2">
      <c r="G86640" s="12"/>
    </row>
    <row r="86641" spans="7:7" x14ac:dyDescent="0.2">
      <c r="G86641" s="12"/>
    </row>
    <row r="86642" spans="7:7" x14ac:dyDescent="0.2">
      <c r="G86642" s="12"/>
    </row>
    <row r="86643" spans="7:7" x14ac:dyDescent="0.2">
      <c r="G86643" s="12"/>
    </row>
    <row r="86644" spans="7:7" x14ac:dyDescent="0.2">
      <c r="G86644" s="12"/>
    </row>
    <row r="86645" spans="7:7" x14ac:dyDescent="0.2">
      <c r="G86645" s="12"/>
    </row>
    <row r="86646" spans="7:7" x14ac:dyDescent="0.2">
      <c r="G86646" s="12"/>
    </row>
    <row r="86647" spans="7:7" x14ac:dyDescent="0.2">
      <c r="G86647" s="12"/>
    </row>
    <row r="86648" spans="7:7" x14ac:dyDescent="0.2">
      <c r="G86648" s="12"/>
    </row>
    <row r="86649" spans="7:7" x14ac:dyDescent="0.2">
      <c r="G86649" s="12"/>
    </row>
    <row r="86650" spans="7:7" x14ac:dyDescent="0.2">
      <c r="G86650" s="12"/>
    </row>
    <row r="86651" spans="7:7" x14ac:dyDescent="0.2">
      <c r="G86651" s="12"/>
    </row>
    <row r="86652" spans="7:7" x14ac:dyDescent="0.2">
      <c r="G86652" s="12"/>
    </row>
    <row r="86653" spans="7:7" x14ac:dyDescent="0.2">
      <c r="G86653" s="12"/>
    </row>
    <row r="86654" spans="7:7" x14ac:dyDescent="0.2">
      <c r="G86654" s="12"/>
    </row>
    <row r="86655" spans="7:7" x14ac:dyDescent="0.2">
      <c r="G86655" s="12"/>
    </row>
    <row r="86656" spans="7:7" x14ac:dyDescent="0.2">
      <c r="G86656" s="12"/>
    </row>
    <row r="86657" spans="7:7" x14ac:dyDescent="0.2">
      <c r="G86657" s="12"/>
    </row>
    <row r="86658" spans="7:7" x14ac:dyDescent="0.2">
      <c r="G86658" s="12"/>
    </row>
    <row r="86659" spans="7:7" x14ac:dyDescent="0.2">
      <c r="G86659" s="12"/>
    </row>
    <row r="86660" spans="7:7" x14ac:dyDescent="0.2">
      <c r="G86660" s="12"/>
    </row>
    <row r="86661" spans="7:7" x14ac:dyDescent="0.2">
      <c r="G86661" s="12"/>
    </row>
    <row r="86662" spans="7:7" x14ac:dyDescent="0.2">
      <c r="G86662" s="12"/>
    </row>
    <row r="86663" spans="7:7" x14ac:dyDescent="0.2">
      <c r="G86663" s="12"/>
    </row>
    <row r="86664" spans="7:7" x14ac:dyDescent="0.2">
      <c r="G86664" s="12"/>
    </row>
    <row r="86665" spans="7:7" x14ac:dyDescent="0.2">
      <c r="G86665" s="12"/>
    </row>
    <row r="86666" spans="7:7" x14ac:dyDescent="0.2">
      <c r="G86666" s="12"/>
    </row>
    <row r="86667" spans="7:7" x14ac:dyDescent="0.2">
      <c r="G86667" s="12"/>
    </row>
    <row r="86668" spans="7:7" x14ac:dyDescent="0.2">
      <c r="G86668" s="12"/>
    </row>
    <row r="86669" spans="7:7" x14ac:dyDescent="0.2">
      <c r="G86669" s="12"/>
    </row>
    <row r="86670" spans="7:7" x14ac:dyDescent="0.2">
      <c r="G86670" s="12"/>
    </row>
    <row r="86671" spans="7:7" x14ac:dyDescent="0.2">
      <c r="G86671" s="12"/>
    </row>
    <row r="86672" spans="7:7" x14ac:dyDescent="0.2">
      <c r="G86672" s="12"/>
    </row>
    <row r="86673" spans="7:7" x14ac:dyDescent="0.2">
      <c r="G86673" s="12"/>
    </row>
    <row r="86674" spans="7:7" x14ac:dyDescent="0.2">
      <c r="G86674" s="12"/>
    </row>
    <row r="86675" spans="7:7" x14ac:dyDescent="0.2">
      <c r="G86675" s="12"/>
    </row>
    <row r="86676" spans="7:7" x14ac:dyDescent="0.2">
      <c r="G86676" s="12"/>
    </row>
    <row r="86677" spans="7:7" x14ac:dyDescent="0.2">
      <c r="G86677" s="12"/>
    </row>
    <row r="86678" spans="7:7" x14ac:dyDescent="0.2">
      <c r="G86678" s="12"/>
    </row>
    <row r="86679" spans="7:7" x14ac:dyDescent="0.2">
      <c r="G86679" s="12"/>
    </row>
    <row r="86680" spans="7:7" x14ac:dyDescent="0.2">
      <c r="G86680" s="12"/>
    </row>
    <row r="86681" spans="7:7" x14ac:dyDescent="0.2">
      <c r="G86681" s="12"/>
    </row>
    <row r="86682" spans="7:7" x14ac:dyDescent="0.2">
      <c r="G86682" s="12"/>
    </row>
    <row r="86683" spans="7:7" x14ac:dyDescent="0.2">
      <c r="G86683" s="12"/>
    </row>
    <row r="86684" spans="7:7" x14ac:dyDescent="0.2">
      <c r="G86684" s="12"/>
    </row>
    <row r="86685" spans="7:7" x14ac:dyDescent="0.2">
      <c r="G86685" s="12"/>
    </row>
    <row r="86686" spans="7:7" x14ac:dyDescent="0.2">
      <c r="G86686" s="12"/>
    </row>
    <row r="86687" spans="7:7" x14ac:dyDescent="0.2">
      <c r="G86687" s="12"/>
    </row>
    <row r="86688" spans="7:7" x14ac:dyDescent="0.2">
      <c r="G86688" s="12"/>
    </row>
    <row r="86689" spans="7:7" x14ac:dyDescent="0.2">
      <c r="G86689" s="12"/>
    </row>
    <row r="86690" spans="7:7" x14ac:dyDescent="0.2">
      <c r="G86690" s="12"/>
    </row>
    <row r="86691" spans="7:7" x14ac:dyDescent="0.2">
      <c r="G86691" s="12"/>
    </row>
    <row r="86692" spans="7:7" x14ac:dyDescent="0.2">
      <c r="G86692" s="12"/>
    </row>
    <row r="86693" spans="7:7" x14ac:dyDescent="0.2">
      <c r="G86693" s="12"/>
    </row>
    <row r="86694" spans="7:7" x14ac:dyDescent="0.2">
      <c r="G86694" s="12"/>
    </row>
    <row r="86695" spans="7:7" x14ac:dyDescent="0.2">
      <c r="G86695" s="12"/>
    </row>
    <row r="86696" spans="7:7" x14ac:dyDescent="0.2">
      <c r="G86696" s="12"/>
    </row>
    <row r="86697" spans="7:7" x14ac:dyDescent="0.2">
      <c r="G86697" s="12"/>
    </row>
    <row r="86698" spans="7:7" x14ac:dyDescent="0.2">
      <c r="G86698" s="12"/>
    </row>
    <row r="86699" spans="7:7" x14ac:dyDescent="0.2">
      <c r="G86699" s="12"/>
    </row>
    <row r="86700" spans="7:7" x14ac:dyDescent="0.2">
      <c r="G86700" s="12"/>
    </row>
    <row r="86701" spans="7:7" x14ac:dyDescent="0.2">
      <c r="G86701" s="12"/>
    </row>
    <row r="86702" spans="7:7" x14ac:dyDescent="0.2">
      <c r="G86702" s="12"/>
    </row>
    <row r="86703" spans="7:7" x14ac:dyDescent="0.2">
      <c r="G86703" s="12"/>
    </row>
    <row r="86704" spans="7:7" x14ac:dyDescent="0.2">
      <c r="G86704" s="12"/>
    </row>
    <row r="86705" spans="7:7" x14ac:dyDescent="0.2">
      <c r="G86705" s="12"/>
    </row>
    <row r="86706" spans="7:7" x14ac:dyDescent="0.2">
      <c r="G86706" s="12"/>
    </row>
    <row r="86707" spans="7:7" x14ac:dyDescent="0.2">
      <c r="G86707" s="12"/>
    </row>
    <row r="86708" spans="7:7" x14ac:dyDescent="0.2">
      <c r="G86708" s="12"/>
    </row>
    <row r="86709" spans="7:7" x14ac:dyDescent="0.2">
      <c r="G86709" s="12"/>
    </row>
    <row r="86710" spans="7:7" x14ac:dyDescent="0.2">
      <c r="G86710" s="12"/>
    </row>
    <row r="86711" spans="7:7" x14ac:dyDescent="0.2">
      <c r="G86711" s="12"/>
    </row>
    <row r="86712" spans="7:7" x14ac:dyDescent="0.2">
      <c r="G86712" s="12"/>
    </row>
    <row r="86713" spans="7:7" x14ac:dyDescent="0.2">
      <c r="G86713" s="12"/>
    </row>
    <row r="86714" spans="7:7" x14ac:dyDescent="0.2">
      <c r="G86714" s="12"/>
    </row>
    <row r="86715" spans="7:7" x14ac:dyDescent="0.2">
      <c r="G86715" s="12"/>
    </row>
    <row r="86716" spans="7:7" x14ac:dyDescent="0.2">
      <c r="G86716" s="12"/>
    </row>
    <row r="86717" spans="7:7" x14ac:dyDescent="0.2">
      <c r="G86717" s="12"/>
    </row>
    <row r="86718" spans="7:7" x14ac:dyDescent="0.2">
      <c r="G86718" s="12"/>
    </row>
    <row r="86719" spans="7:7" x14ac:dyDescent="0.2">
      <c r="G86719" s="12"/>
    </row>
    <row r="86720" spans="7:7" x14ac:dyDescent="0.2">
      <c r="G86720" s="12"/>
    </row>
    <row r="86721" spans="7:7" x14ac:dyDescent="0.2">
      <c r="G86721" s="12"/>
    </row>
    <row r="86722" spans="7:7" x14ac:dyDescent="0.2">
      <c r="G86722" s="12"/>
    </row>
    <row r="86723" spans="7:7" x14ac:dyDescent="0.2">
      <c r="G86723" s="12"/>
    </row>
    <row r="86724" spans="7:7" x14ac:dyDescent="0.2">
      <c r="G86724" s="12"/>
    </row>
    <row r="86725" spans="7:7" x14ac:dyDescent="0.2">
      <c r="G86725" s="12"/>
    </row>
    <row r="86726" spans="7:7" x14ac:dyDescent="0.2">
      <c r="G86726" s="12"/>
    </row>
    <row r="86727" spans="7:7" x14ac:dyDescent="0.2">
      <c r="G86727" s="12"/>
    </row>
    <row r="86728" spans="7:7" x14ac:dyDescent="0.2">
      <c r="G86728" s="12"/>
    </row>
    <row r="86729" spans="7:7" x14ac:dyDescent="0.2">
      <c r="G86729" s="12"/>
    </row>
    <row r="86730" spans="7:7" x14ac:dyDescent="0.2">
      <c r="G86730" s="12"/>
    </row>
    <row r="86731" spans="7:7" x14ac:dyDescent="0.2">
      <c r="G86731" s="12"/>
    </row>
    <row r="86732" spans="7:7" x14ac:dyDescent="0.2">
      <c r="G86732" s="12"/>
    </row>
    <row r="86733" spans="7:7" x14ac:dyDescent="0.2">
      <c r="G86733" s="12"/>
    </row>
    <row r="86734" spans="7:7" x14ac:dyDescent="0.2">
      <c r="G86734" s="12"/>
    </row>
    <row r="86735" spans="7:7" x14ac:dyDescent="0.2">
      <c r="G86735" s="12"/>
    </row>
    <row r="86736" spans="7:7" x14ac:dyDescent="0.2">
      <c r="G86736" s="12"/>
    </row>
    <row r="86737" spans="7:7" x14ac:dyDescent="0.2">
      <c r="G86737" s="12"/>
    </row>
    <row r="86738" spans="7:7" x14ac:dyDescent="0.2">
      <c r="G86738" s="12"/>
    </row>
    <row r="86739" spans="7:7" x14ac:dyDescent="0.2">
      <c r="G86739" s="12"/>
    </row>
    <row r="86740" spans="7:7" x14ac:dyDescent="0.2">
      <c r="G86740" s="12"/>
    </row>
    <row r="86741" spans="7:7" x14ac:dyDescent="0.2">
      <c r="G86741" s="12"/>
    </row>
    <row r="86742" spans="7:7" x14ac:dyDescent="0.2">
      <c r="G86742" s="12"/>
    </row>
    <row r="86743" spans="7:7" x14ac:dyDescent="0.2">
      <c r="G86743" s="12"/>
    </row>
    <row r="86744" spans="7:7" x14ac:dyDescent="0.2">
      <c r="G86744" s="12"/>
    </row>
    <row r="86745" spans="7:7" x14ac:dyDescent="0.2">
      <c r="G86745" s="12"/>
    </row>
    <row r="86746" spans="7:7" x14ac:dyDescent="0.2">
      <c r="G86746" s="12"/>
    </row>
    <row r="86747" spans="7:7" x14ac:dyDescent="0.2">
      <c r="G86747" s="12"/>
    </row>
    <row r="86748" spans="7:7" x14ac:dyDescent="0.2">
      <c r="G86748" s="12"/>
    </row>
    <row r="86749" spans="7:7" x14ac:dyDescent="0.2">
      <c r="G86749" s="12"/>
    </row>
    <row r="86750" spans="7:7" x14ac:dyDescent="0.2">
      <c r="G86750" s="12"/>
    </row>
    <row r="86751" spans="7:7" x14ac:dyDescent="0.2">
      <c r="G86751" s="12"/>
    </row>
    <row r="86752" spans="7:7" x14ac:dyDescent="0.2">
      <c r="G86752" s="12"/>
    </row>
    <row r="86753" spans="7:7" x14ac:dyDescent="0.2">
      <c r="G86753" s="12"/>
    </row>
    <row r="86754" spans="7:7" x14ac:dyDescent="0.2">
      <c r="G86754" s="12"/>
    </row>
    <row r="86755" spans="7:7" x14ac:dyDescent="0.2">
      <c r="G86755" s="12"/>
    </row>
    <row r="86756" spans="7:7" x14ac:dyDescent="0.2">
      <c r="G86756" s="12"/>
    </row>
    <row r="86757" spans="7:7" x14ac:dyDescent="0.2">
      <c r="G86757" s="12"/>
    </row>
    <row r="86758" spans="7:7" x14ac:dyDescent="0.2">
      <c r="G86758" s="12"/>
    </row>
    <row r="86759" spans="7:7" x14ac:dyDescent="0.2">
      <c r="G86759" s="12"/>
    </row>
    <row r="86760" spans="7:7" x14ac:dyDescent="0.2">
      <c r="G86760" s="12"/>
    </row>
    <row r="86761" spans="7:7" x14ac:dyDescent="0.2">
      <c r="G86761" s="12"/>
    </row>
    <row r="86762" spans="7:7" x14ac:dyDescent="0.2">
      <c r="G86762" s="12"/>
    </row>
    <row r="86763" spans="7:7" x14ac:dyDescent="0.2">
      <c r="G86763" s="12"/>
    </row>
    <row r="86764" spans="7:7" x14ac:dyDescent="0.2">
      <c r="G86764" s="12"/>
    </row>
    <row r="86765" spans="7:7" x14ac:dyDescent="0.2">
      <c r="G86765" s="12"/>
    </row>
    <row r="86766" spans="7:7" x14ac:dyDescent="0.2">
      <c r="G86766" s="12"/>
    </row>
    <row r="86767" spans="7:7" x14ac:dyDescent="0.2">
      <c r="G86767" s="12"/>
    </row>
    <row r="86768" spans="7:7" x14ac:dyDescent="0.2">
      <c r="G86768" s="12"/>
    </row>
    <row r="86769" spans="7:7" x14ac:dyDescent="0.2">
      <c r="G86769" s="12"/>
    </row>
    <row r="86770" spans="7:7" x14ac:dyDescent="0.2">
      <c r="G86770" s="12"/>
    </row>
    <row r="86771" spans="7:7" x14ac:dyDescent="0.2">
      <c r="G86771" s="12"/>
    </row>
    <row r="86772" spans="7:7" x14ac:dyDescent="0.2">
      <c r="G86772" s="12"/>
    </row>
    <row r="86773" spans="7:7" x14ac:dyDescent="0.2">
      <c r="G86773" s="12"/>
    </row>
    <row r="86774" spans="7:7" x14ac:dyDescent="0.2">
      <c r="G86774" s="12"/>
    </row>
    <row r="86775" spans="7:7" x14ac:dyDescent="0.2">
      <c r="G86775" s="12"/>
    </row>
    <row r="86776" spans="7:7" x14ac:dyDescent="0.2">
      <c r="G86776" s="12"/>
    </row>
    <row r="86777" spans="7:7" x14ac:dyDescent="0.2">
      <c r="G86777" s="12"/>
    </row>
    <row r="86778" spans="7:7" x14ac:dyDescent="0.2">
      <c r="G86778" s="12"/>
    </row>
    <row r="86779" spans="7:7" x14ac:dyDescent="0.2">
      <c r="G86779" s="12"/>
    </row>
    <row r="86780" spans="7:7" x14ac:dyDescent="0.2">
      <c r="G86780" s="12"/>
    </row>
    <row r="86781" spans="7:7" x14ac:dyDescent="0.2">
      <c r="G86781" s="12"/>
    </row>
    <row r="86782" spans="7:7" x14ac:dyDescent="0.2">
      <c r="G86782" s="12"/>
    </row>
    <row r="86783" spans="7:7" x14ac:dyDescent="0.2">
      <c r="G86783" s="12"/>
    </row>
    <row r="86784" spans="7:7" x14ac:dyDescent="0.2">
      <c r="G86784" s="12"/>
    </row>
    <row r="86785" spans="7:7" x14ac:dyDescent="0.2">
      <c r="G86785" s="12"/>
    </row>
    <row r="86786" spans="7:7" x14ac:dyDescent="0.2">
      <c r="G86786" s="12"/>
    </row>
    <row r="86787" spans="7:7" x14ac:dyDescent="0.2">
      <c r="G86787" s="12"/>
    </row>
    <row r="86788" spans="7:7" x14ac:dyDescent="0.2">
      <c r="G86788" s="12"/>
    </row>
    <row r="86789" spans="7:7" x14ac:dyDescent="0.2">
      <c r="G86789" s="12"/>
    </row>
    <row r="86790" spans="7:7" x14ac:dyDescent="0.2">
      <c r="G86790" s="12"/>
    </row>
    <row r="86791" spans="7:7" x14ac:dyDescent="0.2">
      <c r="G86791" s="12"/>
    </row>
    <row r="86792" spans="7:7" x14ac:dyDescent="0.2">
      <c r="G86792" s="12"/>
    </row>
    <row r="86793" spans="7:7" x14ac:dyDescent="0.2">
      <c r="G86793" s="12"/>
    </row>
    <row r="86794" spans="7:7" x14ac:dyDescent="0.2">
      <c r="G86794" s="12"/>
    </row>
    <row r="86795" spans="7:7" x14ac:dyDescent="0.2">
      <c r="G86795" s="12"/>
    </row>
    <row r="86796" spans="7:7" x14ac:dyDescent="0.2">
      <c r="G86796" s="12"/>
    </row>
    <row r="86797" spans="7:7" x14ac:dyDescent="0.2">
      <c r="G86797" s="12"/>
    </row>
    <row r="86798" spans="7:7" x14ac:dyDescent="0.2">
      <c r="G86798" s="12"/>
    </row>
    <row r="86799" spans="7:7" x14ac:dyDescent="0.2">
      <c r="G86799" s="12"/>
    </row>
    <row r="86800" spans="7:7" x14ac:dyDescent="0.2">
      <c r="G86800" s="12"/>
    </row>
    <row r="86801" spans="7:7" x14ac:dyDescent="0.2">
      <c r="G86801" s="12"/>
    </row>
    <row r="86802" spans="7:7" x14ac:dyDescent="0.2">
      <c r="G86802" s="12"/>
    </row>
    <row r="86803" spans="7:7" x14ac:dyDescent="0.2">
      <c r="G86803" s="12"/>
    </row>
    <row r="86804" spans="7:7" x14ac:dyDescent="0.2">
      <c r="G86804" s="12"/>
    </row>
    <row r="86805" spans="7:7" x14ac:dyDescent="0.2">
      <c r="G86805" s="12"/>
    </row>
    <row r="86806" spans="7:7" x14ac:dyDescent="0.2">
      <c r="G86806" s="12"/>
    </row>
    <row r="86807" spans="7:7" x14ac:dyDescent="0.2">
      <c r="G86807" s="12"/>
    </row>
    <row r="86808" spans="7:7" x14ac:dyDescent="0.2">
      <c r="G86808" s="12"/>
    </row>
    <row r="86809" spans="7:7" x14ac:dyDescent="0.2">
      <c r="G86809" s="12"/>
    </row>
    <row r="86810" spans="7:7" x14ac:dyDescent="0.2">
      <c r="G86810" s="12"/>
    </row>
    <row r="86811" spans="7:7" x14ac:dyDescent="0.2">
      <c r="G86811" s="12"/>
    </row>
    <row r="86812" spans="7:7" x14ac:dyDescent="0.2">
      <c r="G86812" s="12"/>
    </row>
    <row r="86813" spans="7:7" x14ac:dyDescent="0.2">
      <c r="G86813" s="12"/>
    </row>
    <row r="86814" spans="7:7" x14ac:dyDescent="0.2">
      <c r="G86814" s="12"/>
    </row>
    <row r="86815" spans="7:7" x14ac:dyDescent="0.2">
      <c r="G86815" s="12"/>
    </row>
    <row r="86816" spans="7:7" x14ac:dyDescent="0.2">
      <c r="G86816" s="12"/>
    </row>
    <row r="86817" spans="7:7" x14ac:dyDescent="0.2">
      <c r="G86817" s="12"/>
    </row>
    <row r="86818" spans="7:7" x14ac:dyDescent="0.2">
      <c r="G86818" s="12"/>
    </row>
    <row r="86819" spans="7:7" x14ac:dyDescent="0.2">
      <c r="G86819" s="12"/>
    </row>
    <row r="86820" spans="7:7" x14ac:dyDescent="0.2">
      <c r="G86820" s="12"/>
    </row>
    <row r="86821" spans="7:7" x14ac:dyDescent="0.2">
      <c r="G86821" s="12"/>
    </row>
    <row r="86822" spans="7:7" x14ac:dyDescent="0.2">
      <c r="G86822" s="12"/>
    </row>
    <row r="86823" spans="7:7" x14ac:dyDescent="0.2">
      <c r="G86823" s="12"/>
    </row>
    <row r="86824" spans="7:7" x14ac:dyDescent="0.2">
      <c r="G86824" s="12"/>
    </row>
    <row r="86825" spans="7:7" x14ac:dyDescent="0.2">
      <c r="G86825" s="12"/>
    </row>
    <row r="86826" spans="7:7" x14ac:dyDescent="0.2">
      <c r="G86826" s="12"/>
    </row>
    <row r="86827" spans="7:7" x14ac:dyDescent="0.2">
      <c r="G86827" s="12"/>
    </row>
    <row r="86828" spans="7:7" x14ac:dyDescent="0.2">
      <c r="G86828" s="12"/>
    </row>
    <row r="86829" spans="7:7" x14ac:dyDescent="0.2">
      <c r="G86829" s="12"/>
    </row>
    <row r="86830" spans="7:7" x14ac:dyDescent="0.2">
      <c r="G86830" s="12"/>
    </row>
    <row r="86831" spans="7:7" x14ac:dyDescent="0.2">
      <c r="G86831" s="12"/>
    </row>
    <row r="86832" spans="7:7" x14ac:dyDescent="0.2">
      <c r="G86832" s="12"/>
    </row>
    <row r="86833" spans="7:7" x14ac:dyDescent="0.2">
      <c r="G86833" s="12"/>
    </row>
    <row r="86834" spans="7:7" x14ac:dyDescent="0.2">
      <c r="G86834" s="12"/>
    </row>
    <row r="86835" spans="7:7" x14ac:dyDescent="0.2">
      <c r="G86835" s="12"/>
    </row>
    <row r="86836" spans="7:7" x14ac:dyDescent="0.2">
      <c r="G86836" s="12"/>
    </row>
    <row r="86837" spans="7:7" x14ac:dyDescent="0.2">
      <c r="G86837" s="12"/>
    </row>
    <row r="86838" spans="7:7" x14ac:dyDescent="0.2">
      <c r="G86838" s="12"/>
    </row>
    <row r="86839" spans="7:7" x14ac:dyDescent="0.2">
      <c r="G86839" s="12"/>
    </row>
    <row r="86840" spans="7:7" x14ac:dyDescent="0.2">
      <c r="G86840" s="12"/>
    </row>
    <row r="86841" spans="7:7" x14ac:dyDescent="0.2">
      <c r="G86841" s="12"/>
    </row>
    <row r="86842" spans="7:7" x14ac:dyDescent="0.2">
      <c r="G86842" s="12"/>
    </row>
    <row r="86843" spans="7:7" x14ac:dyDescent="0.2">
      <c r="G86843" s="12"/>
    </row>
    <row r="86844" spans="7:7" x14ac:dyDescent="0.2">
      <c r="G86844" s="12"/>
    </row>
    <row r="86845" spans="7:7" x14ac:dyDescent="0.2">
      <c r="G86845" s="12"/>
    </row>
    <row r="86846" spans="7:7" x14ac:dyDescent="0.2">
      <c r="G86846" s="12"/>
    </row>
    <row r="86847" spans="7:7" x14ac:dyDescent="0.2">
      <c r="G86847" s="12"/>
    </row>
    <row r="86848" spans="7:7" x14ac:dyDescent="0.2">
      <c r="G86848" s="12"/>
    </row>
    <row r="86849" spans="7:7" x14ac:dyDescent="0.2">
      <c r="G86849" s="12"/>
    </row>
    <row r="86850" spans="7:7" x14ac:dyDescent="0.2">
      <c r="G86850" s="12"/>
    </row>
    <row r="86851" spans="7:7" x14ac:dyDescent="0.2">
      <c r="G86851" s="12"/>
    </row>
    <row r="86852" spans="7:7" x14ac:dyDescent="0.2">
      <c r="G86852" s="12"/>
    </row>
    <row r="86853" spans="7:7" x14ac:dyDescent="0.2">
      <c r="G86853" s="12"/>
    </row>
    <row r="86854" spans="7:7" x14ac:dyDescent="0.2">
      <c r="G86854" s="12"/>
    </row>
    <row r="86855" spans="7:7" x14ac:dyDescent="0.2">
      <c r="G86855" s="12"/>
    </row>
    <row r="86856" spans="7:7" x14ac:dyDescent="0.2">
      <c r="G86856" s="12"/>
    </row>
    <row r="86857" spans="7:7" x14ac:dyDescent="0.2">
      <c r="G86857" s="12"/>
    </row>
    <row r="86858" spans="7:7" x14ac:dyDescent="0.2">
      <c r="G86858" s="12"/>
    </row>
    <row r="86859" spans="7:7" x14ac:dyDescent="0.2">
      <c r="G86859" s="12"/>
    </row>
    <row r="86860" spans="7:7" x14ac:dyDescent="0.2">
      <c r="G86860" s="12"/>
    </row>
    <row r="86861" spans="7:7" x14ac:dyDescent="0.2">
      <c r="G86861" s="12"/>
    </row>
    <row r="86862" spans="7:7" x14ac:dyDescent="0.2">
      <c r="G86862" s="12"/>
    </row>
    <row r="86863" spans="7:7" x14ac:dyDescent="0.2">
      <c r="G86863" s="12"/>
    </row>
    <row r="86864" spans="7:7" x14ac:dyDescent="0.2">
      <c r="G86864" s="12"/>
    </row>
    <row r="86865" spans="7:7" x14ac:dyDescent="0.2">
      <c r="G86865" s="12"/>
    </row>
    <row r="86866" spans="7:7" x14ac:dyDescent="0.2">
      <c r="G86866" s="12"/>
    </row>
    <row r="86867" spans="7:7" x14ac:dyDescent="0.2">
      <c r="G86867" s="12"/>
    </row>
    <row r="86868" spans="7:7" x14ac:dyDescent="0.2">
      <c r="G86868" s="12"/>
    </row>
    <row r="86869" spans="7:7" x14ac:dyDescent="0.2">
      <c r="G86869" s="12"/>
    </row>
    <row r="86870" spans="7:7" x14ac:dyDescent="0.2">
      <c r="G86870" s="12"/>
    </row>
    <row r="86871" spans="7:7" x14ac:dyDescent="0.2">
      <c r="G86871" s="12"/>
    </row>
    <row r="86872" spans="7:7" x14ac:dyDescent="0.2">
      <c r="G86872" s="12"/>
    </row>
    <row r="86873" spans="7:7" x14ac:dyDescent="0.2">
      <c r="G86873" s="12"/>
    </row>
    <row r="86874" spans="7:7" x14ac:dyDescent="0.2">
      <c r="G86874" s="12"/>
    </row>
    <row r="86875" spans="7:7" x14ac:dyDescent="0.2">
      <c r="G86875" s="12"/>
    </row>
    <row r="86876" spans="7:7" x14ac:dyDescent="0.2">
      <c r="G86876" s="12"/>
    </row>
    <row r="86877" spans="7:7" x14ac:dyDescent="0.2">
      <c r="G86877" s="12"/>
    </row>
    <row r="86878" spans="7:7" x14ac:dyDescent="0.2">
      <c r="G86878" s="12"/>
    </row>
    <row r="86879" spans="7:7" x14ac:dyDescent="0.2">
      <c r="G86879" s="12"/>
    </row>
    <row r="86880" spans="7:7" x14ac:dyDescent="0.2">
      <c r="G86880" s="12"/>
    </row>
    <row r="86881" spans="7:7" x14ac:dyDescent="0.2">
      <c r="G86881" s="12"/>
    </row>
    <row r="86882" spans="7:7" x14ac:dyDescent="0.2">
      <c r="G86882" s="12"/>
    </row>
    <row r="86883" spans="7:7" x14ac:dyDescent="0.2">
      <c r="G86883" s="12"/>
    </row>
    <row r="86884" spans="7:7" x14ac:dyDescent="0.2">
      <c r="G86884" s="12"/>
    </row>
    <row r="86885" spans="7:7" x14ac:dyDescent="0.2">
      <c r="G86885" s="12"/>
    </row>
    <row r="86886" spans="7:7" x14ac:dyDescent="0.2">
      <c r="G86886" s="12"/>
    </row>
    <row r="86887" spans="7:7" x14ac:dyDescent="0.2">
      <c r="G86887" s="12"/>
    </row>
    <row r="86888" spans="7:7" x14ac:dyDescent="0.2">
      <c r="G86888" s="12"/>
    </row>
    <row r="86889" spans="7:7" x14ac:dyDescent="0.2">
      <c r="G86889" s="12"/>
    </row>
    <row r="86890" spans="7:7" x14ac:dyDescent="0.2">
      <c r="G86890" s="12"/>
    </row>
    <row r="86891" spans="7:7" x14ac:dyDescent="0.2">
      <c r="G86891" s="12"/>
    </row>
    <row r="86892" spans="7:7" x14ac:dyDescent="0.2">
      <c r="G86892" s="12"/>
    </row>
    <row r="86893" spans="7:7" x14ac:dyDescent="0.2">
      <c r="G86893" s="12"/>
    </row>
    <row r="86894" spans="7:7" x14ac:dyDescent="0.2">
      <c r="G86894" s="12"/>
    </row>
    <row r="86895" spans="7:7" x14ac:dyDescent="0.2">
      <c r="G86895" s="12"/>
    </row>
    <row r="86896" spans="7:7" x14ac:dyDescent="0.2">
      <c r="G86896" s="12"/>
    </row>
    <row r="86897" spans="7:7" x14ac:dyDescent="0.2">
      <c r="G86897" s="12"/>
    </row>
    <row r="86898" spans="7:7" x14ac:dyDescent="0.2">
      <c r="G86898" s="12"/>
    </row>
    <row r="86899" spans="7:7" x14ac:dyDescent="0.2">
      <c r="G86899" s="12"/>
    </row>
    <row r="86900" spans="7:7" x14ac:dyDescent="0.2">
      <c r="G86900" s="12"/>
    </row>
    <row r="86901" spans="7:7" x14ac:dyDescent="0.2">
      <c r="G86901" s="12"/>
    </row>
    <row r="86902" spans="7:7" x14ac:dyDescent="0.2">
      <c r="G86902" s="12"/>
    </row>
    <row r="86903" spans="7:7" x14ac:dyDescent="0.2">
      <c r="G86903" s="12"/>
    </row>
    <row r="86904" spans="7:7" x14ac:dyDescent="0.2">
      <c r="G86904" s="12"/>
    </row>
    <row r="86905" spans="7:7" x14ac:dyDescent="0.2">
      <c r="G86905" s="12"/>
    </row>
    <row r="86906" spans="7:7" x14ac:dyDescent="0.2">
      <c r="G86906" s="12"/>
    </row>
    <row r="86907" spans="7:7" x14ac:dyDescent="0.2">
      <c r="G86907" s="12"/>
    </row>
    <row r="86908" spans="7:7" x14ac:dyDescent="0.2">
      <c r="G86908" s="12"/>
    </row>
    <row r="86909" spans="7:7" x14ac:dyDescent="0.2">
      <c r="G86909" s="12"/>
    </row>
    <row r="86910" spans="7:7" x14ac:dyDescent="0.2">
      <c r="G86910" s="12"/>
    </row>
    <row r="86911" spans="7:7" x14ac:dyDescent="0.2">
      <c r="G86911" s="12"/>
    </row>
    <row r="86912" spans="7:7" x14ac:dyDescent="0.2">
      <c r="G86912" s="12"/>
    </row>
    <row r="86913" spans="7:7" x14ac:dyDescent="0.2">
      <c r="G86913" s="12"/>
    </row>
    <row r="86914" spans="7:7" x14ac:dyDescent="0.2">
      <c r="G86914" s="12"/>
    </row>
    <row r="86915" spans="7:7" x14ac:dyDescent="0.2">
      <c r="G86915" s="12"/>
    </row>
    <row r="86916" spans="7:7" x14ac:dyDescent="0.2">
      <c r="G86916" s="12"/>
    </row>
    <row r="86917" spans="7:7" x14ac:dyDescent="0.2">
      <c r="G86917" s="12"/>
    </row>
    <row r="86918" spans="7:7" x14ac:dyDescent="0.2">
      <c r="G86918" s="12"/>
    </row>
    <row r="86919" spans="7:7" x14ac:dyDescent="0.2">
      <c r="G86919" s="12"/>
    </row>
    <row r="86920" spans="7:7" x14ac:dyDescent="0.2">
      <c r="G86920" s="12"/>
    </row>
    <row r="86921" spans="7:7" x14ac:dyDescent="0.2">
      <c r="G86921" s="12"/>
    </row>
    <row r="86922" spans="7:7" x14ac:dyDescent="0.2">
      <c r="G86922" s="12"/>
    </row>
    <row r="86923" spans="7:7" x14ac:dyDescent="0.2">
      <c r="G86923" s="12"/>
    </row>
    <row r="86924" spans="7:7" x14ac:dyDescent="0.2">
      <c r="G86924" s="12"/>
    </row>
    <row r="86925" spans="7:7" x14ac:dyDescent="0.2">
      <c r="G86925" s="12"/>
    </row>
    <row r="86926" spans="7:7" x14ac:dyDescent="0.2">
      <c r="G86926" s="12"/>
    </row>
    <row r="86927" spans="7:7" x14ac:dyDescent="0.2">
      <c r="G86927" s="12"/>
    </row>
    <row r="86928" spans="7:7" x14ac:dyDescent="0.2">
      <c r="G86928" s="12"/>
    </row>
    <row r="86929" spans="7:7" x14ac:dyDescent="0.2">
      <c r="G86929" s="12"/>
    </row>
    <row r="86930" spans="7:7" x14ac:dyDescent="0.2">
      <c r="G86930" s="12"/>
    </row>
    <row r="86931" spans="7:7" x14ac:dyDescent="0.2">
      <c r="G86931" s="12"/>
    </row>
    <row r="86932" spans="7:7" x14ac:dyDescent="0.2">
      <c r="G86932" s="12"/>
    </row>
    <row r="86933" spans="7:7" x14ac:dyDescent="0.2">
      <c r="G86933" s="12"/>
    </row>
    <row r="86934" spans="7:7" x14ac:dyDescent="0.2">
      <c r="G86934" s="12"/>
    </row>
    <row r="86935" spans="7:7" x14ac:dyDescent="0.2">
      <c r="G86935" s="12"/>
    </row>
    <row r="86936" spans="7:7" x14ac:dyDescent="0.2">
      <c r="G86936" s="12"/>
    </row>
    <row r="86937" spans="7:7" x14ac:dyDescent="0.2">
      <c r="G86937" s="12"/>
    </row>
    <row r="86938" spans="7:7" x14ac:dyDescent="0.2">
      <c r="G86938" s="12"/>
    </row>
    <row r="86939" spans="7:7" x14ac:dyDescent="0.2">
      <c r="G86939" s="12"/>
    </row>
    <row r="86940" spans="7:7" x14ac:dyDescent="0.2">
      <c r="G86940" s="12"/>
    </row>
    <row r="86941" spans="7:7" x14ac:dyDescent="0.2">
      <c r="G86941" s="12"/>
    </row>
    <row r="86942" spans="7:7" x14ac:dyDescent="0.2">
      <c r="G86942" s="12"/>
    </row>
    <row r="86943" spans="7:7" x14ac:dyDescent="0.2">
      <c r="G86943" s="12"/>
    </row>
    <row r="86944" spans="7:7" x14ac:dyDescent="0.2">
      <c r="G86944" s="12"/>
    </row>
    <row r="86945" spans="7:7" x14ac:dyDescent="0.2">
      <c r="G86945" s="12"/>
    </row>
    <row r="86946" spans="7:7" x14ac:dyDescent="0.2">
      <c r="G86946" s="12"/>
    </row>
    <row r="86947" spans="7:7" x14ac:dyDescent="0.2">
      <c r="G86947" s="12"/>
    </row>
    <row r="86948" spans="7:7" x14ac:dyDescent="0.2">
      <c r="G86948" s="12"/>
    </row>
    <row r="86949" spans="7:7" x14ac:dyDescent="0.2">
      <c r="G86949" s="12"/>
    </row>
    <row r="86950" spans="7:7" x14ac:dyDescent="0.2">
      <c r="G86950" s="12"/>
    </row>
    <row r="86951" spans="7:7" x14ac:dyDescent="0.2">
      <c r="G86951" s="12"/>
    </row>
    <row r="86952" spans="7:7" x14ac:dyDescent="0.2">
      <c r="G86952" s="12"/>
    </row>
    <row r="86953" spans="7:7" x14ac:dyDescent="0.2">
      <c r="G86953" s="12"/>
    </row>
    <row r="86954" spans="7:7" x14ac:dyDescent="0.2">
      <c r="G86954" s="12"/>
    </row>
    <row r="86955" spans="7:7" x14ac:dyDescent="0.2">
      <c r="G86955" s="12"/>
    </row>
    <row r="86956" spans="7:7" x14ac:dyDescent="0.2">
      <c r="G86956" s="12"/>
    </row>
    <row r="86957" spans="7:7" x14ac:dyDescent="0.2">
      <c r="G86957" s="12"/>
    </row>
    <row r="86958" spans="7:7" x14ac:dyDescent="0.2">
      <c r="G86958" s="12"/>
    </row>
    <row r="86959" spans="7:7" x14ac:dyDescent="0.2">
      <c r="G86959" s="12"/>
    </row>
    <row r="86960" spans="7:7" x14ac:dyDescent="0.2">
      <c r="G86960" s="12"/>
    </row>
    <row r="86961" spans="7:7" x14ac:dyDescent="0.2">
      <c r="G86961" s="12"/>
    </row>
    <row r="86962" spans="7:7" x14ac:dyDescent="0.2">
      <c r="G86962" s="12"/>
    </row>
    <row r="86963" spans="7:7" x14ac:dyDescent="0.2">
      <c r="G86963" s="12"/>
    </row>
    <row r="86964" spans="7:7" x14ac:dyDescent="0.2">
      <c r="G86964" s="12"/>
    </row>
    <row r="86965" spans="7:7" x14ac:dyDescent="0.2">
      <c r="G86965" s="12"/>
    </row>
    <row r="86966" spans="7:7" x14ac:dyDescent="0.2">
      <c r="G86966" s="12"/>
    </row>
    <row r="86967" spans="7:7" x14ac:dyDescent="0.2">
      <c r="G86967" s="12"/>
    </row>
    <row r="86968" spans="7:7" x14ac:dyDescent="0.2">
      <c r="G86968" s="12"/>
    </row>
    <row r="86969" spans="7:7" x14ac:dyDescent="0.2">
      <c r="G86969" s="12"/>
    </row>
    <row r="86970" spans="7:7" x14ac:dyDescent="0.2">
      <c r="G86970" s="12"/>
    </row>
    <row r="86971" spans="7:7" x14ac:dyDescent="0.2">
      <c r="G86971" s="12"/>
    </row>
    <row r="86972" spans="7:7" x14ac:dyDescent="0.2">
      <c r="G86972" s="12"/>
    </row>
    <row r="86973" spans="7:7" x14ac:dyDescent="0.2">
      <c r="G86973" s="12"/>
    </row>
    <row r="86974" spans="7:7" x14ac:dyDescent="0.2">
      <c r="G86974" s="12"/>
    </row>
    <row r="86975" spans="7:7" x14ac:dyDescent="0.2">
      <c r="G86975" s="12"/>
    </row>
    <row r="86976" spans="7:7" x14ac:dyDescent="0.2">
      <c r="G86976" s="12"/>
    </row>
    <row r="86977" spans="7:7" x14ac:dyDescent="0.2">
      <c r="G86977" s="12"/>
    </row>
    <row r="86978" spans="7:7" x14ac:dyDescent="0.2">
      <c r="G86978" s="12"/>
    </row>
    <row r="86979" spans="7:7" x14ac:dyDescent="0.2">
      <c r="G86979" s="12"/>
    </row>
    <row r="86980" spans="7:7" x14ac:dyDescent="0.2">
      <c r="G86980" s="12"/>
    </row>
    <row r="86981" spans="7:7" x14ac:dyDescent="0.2">
      <c r="G86981" s="12"/>
    </row>
    <row r="86982" spans="7:7" x14ac:dyDescent="0.2">
      <c r="G86982" s="12"/>
    </row>
    <row r="86983" spans="7:7" x14ac:dyDescent="0.2">
      <c r="G86983" s="12"/>
    </row>
    <row r="86984" spans="7:7" x14ac:dyDescent="0.2">
      <c r="G86984" s="12"/>
    </row>
    <row r="86985" spans="7:7" x14ac:dyDescent="0.2">
      <c r="G86985" s="12"/>
    </row>
    <row r="86986" spans="7:7" x14ac:dyDescent="0.2">
      <c r="G86986" s="12"/>
    </row>
    <row r="86987" spans="7:7" x14ac:dyDescent="0.2">
      <c r="G86987" s="12"/>
    </row>
    <row r="86988" spans="7:7" x14ac:dyDescent="0.2">
      <c r="G86988" s="12"/>
    </row>
    <row r="86989" spans="7:7" x14ac:dyDescent="0.2">
      <c r="G86989" s="12"/>
    </row>
    <row r="86990" spans="7:7" x14ac:dyDescent="0.2">
      <c r="G86990" s="12"/>
    </row>
    <row r="86991" spans="7:7" x14ac:dyDescent="0.2">
      <c r="G86991" s="12"/>
    </row>
    <row r="86992" spans="7:7" x14ac:dyDescent="0.2">
      <c r="G86992" s="12"/>
    </row>
    <row r="86993" spans="7:7" x14ac:dyDescent="0.2">
      <c r="G86993" s="12"/>
    </row>
    <row r="86994" spans="7:7" x14ac:dyDescent="0.2">
      <c r="G86994" s="12"/>
    </row>
    <row r="86995" spans="7:7" x14ac:dyDescent="0.2">
      <c r="G86995" s="12"/>
    </row>
    <row r="86996" spans="7:7" x14ac:dyDescent="0.2">
      <c r="G86996" s="12"/>
    </row>
    <row r="86997" spans="7:7" x14ac:dyDescent="0.2">
      <c r="G86997" s="12"/>
    </row>
    <row r="86998" spans="7:7" x14ac:dyDescent="0.2">
      <c r="G86998" s="12"/>
    </row>
    <row r="86999" spans="7:7" x14ac:dyDescent="0.2">
      <c r="G86999" s="12"/>
    </row>
    <row r="87000" spans="7:7" x14ac:dyDescent="0.2">
      <c r="G87000" s="12"/>
    </row>
    <row r="87001" spans="7:7" x14ac:dyDescent="0.2">
      <c r="G87001" s="12"/>
    </row>
    <row r="87002" spans="7:7" x14ac:dyDescent="0.2">
      <c r="G87002" s="12"/>
    </row>
    <row r="87003" spans="7:7" x14ac:dyDescent="0.2">
      <c r="G87003" s="12"/>
    </row>
    <row r="87004" spans="7:7" x14ac:dyDescent="0.2">
      <c r="G87004" s="12"/>
    </row>
    <row r="87005" spans="7:7" x14ac:dyDescent="0.2">
      <c r="G87005" s="12"/>
    </row>
    <row r="87006" spans="7:7" x14ac:dyDescent="0.2">
      <c r="G87006" s="12"/>
    </row>
    <row r="87007" spans="7:7" x14ac:dyDescent="0.2">
      <c r="G87007" s="12"/>
    </row>
    <row r="87008" spans="7:7" x14ac:dyDescent="0.2">
      <c r="G87008" s="12"/>
    </row>
    <row r="87009" spans="7:7" x14ac:dyDescent="0.2">
      <c r="G87009" s="12"/>
    </row>
    <row r="87010" spans="7:7" x14ac:dyDescent="0.2">
      <c r="G87010" s="12"/>
    </row>
    <row r="87011" spans="7:7" x14ac:dyDescent="0.2">
      <c r="G87011" s="12"/>
    </row>
    <row r="87012" spans="7:7" x14ac:dyDescent="0.2">
      <c r="G87012" s="12"/>
    </row>
    <row r="87013" spans="7:7" x14ac:dyDescent="0.2">
      <c r="G87013" s="12"/>
    </row>
    <row r="87014" spans="7:7" x14ac:dyDescent="0.2">
      <c r="G87014" s="12"/>
    </row>
    <row r="87015" spans="7:7" x14ac:dyDescent="0.2">
      <c r="G87015" s="12"/>
    </row>
    <row r="87016" spans="7:7" x14ac:dyDescent="0.2">
      <c r="G87016" s="12"/>
    </row>
    <row r="87017" spans="7:7" x14ac:dyDescent="0.2">
      <c r="G87017" s="12"/>
    </row>
    <row r="87018" spans="7:7" x14ac:dyDescent="0.2">
      <c r="G87018" s="12"/>
    </row>
    <row r="87019" spans="7:7" x14ac:dyDescent="0.2">
      <c r="G87019" s="12"/>
    </row>
    <row r="87020" spans="7:7" x14ac:dyDescent="0.2">
      <c r="G87020" s="12"/>
    </row>
    <row r="87021" spans="7:7" x14ac:dyDescent="0.2">
      <c r="G87021" s="12"/>
    </row>
    <row r="87022" spans="7:7" x14ac:dyDescent="0.2">
      <c r="G87022" s="12"/>
    </row>
    <row r="87023" spans="7:7" x14ac:dyDescent="0.2">
      <c r="G87023" s="12"/>
    </row>
    <row r="87024" spans="7:7" x14ac:dyDescent="0.2">
      <c r="G87024" s="12"/>
    </row>
    <row r="87025" spans="7:7" x14ac:dyDescent="0.2">
      <c r="G87025" s="12"/>
    </row>
    <row r="87026" spans="7:7" x14ac:dyDescent="0.2">
      <c r="G87026" s="12"/>
    </row>
    <row r="87027" spans="7:7" x14ac:dyDescent="0.2">
      <c r="G87027" s="12"/>
    </row>
    <row r="87028" spans="7:7" x14ac:dyDescent="0.2">
      <c r="G87028" s="12"/>
    </row>
    <row r="87029" spans="7:7" x14ac:dyDescent="0.2">
      <c r="G87029" s="12"/>
    </row>
    <row r="87030" spans="7:7" x14ac:dyDescent="0.2">
      <c r="G87030" s="12"/>
    </row>
    <row r="87031" spans="7:7" x14ac:dyDescent="0.2">
      <c r="G87031" s="12"/>
    </row>
    <row r="87032" spans="7:7" x14ac:dyDescent="0.2">
      <c r="G87032" s="12"/>
    </row>
    <row r="87033" spans="7:7" x14ac:dyDescent="0.2">
      <c r="G87033" s="12"/>
    </row>
    <row r="87034" spans="7:7" x14ac:dyDescent="0.2">
      <c r="G87034" s="12"/>
    </row>
    <row r="87035" spans="7:7" x14ac:dyDescent="0.2">
      <c r="G87035" s="12"/>
    </row>
    <row r="87036" spans="7:7" x14ac:dyDescent="0.2">
      <c r="G87036" s="12"/>
    </row>
    <row r="87037" spans="7:7" x14ac:dyDescent="0.2">
      <c r="G87037" s="12"/>
    </row>
    <row r="87038" spans="7:7" x14ac:dyDescent="0.2">
      <c r="G87038" s="12"/>
    </row>
    <row r="87039" spans="7:7" x14ac:dyDescent="0.2">
      <c r="G87039" s="12"/>
    </row>
    <row r="87040" spans="7:7" x14ac:dyDescent="0.2">
      <c r="G87040" s="12"/>
    </row>
    <row r="87041" spans="7:7" x14ac:dyDescent="0.2">
      <c r="G87041" s="12"/>
    </row>
    <row r="87042" spans="7:7" x14ac:dyDescent="0.2">
      <c r="G87042" s="12"/>
    </row>
    <row r="87043" spans="7:7" x14ac:dyDescent="0.2">
      <c r="G87043" s="12"/>
    </row>
    <row r="87044" spans="7:7" x14ac:dyDescent="0.2">
      <c r="G87044" s="12"/>
    </row>
    <row r="87045" spans="7:7" x14ac:dyDescent="0.2">
      <c r="G87045" s="12"/>
    </row>
    <row r="87046" spans="7:7" x14ac:dyDescent="0.2">
      <c r="G87046" s="12"/>
    </row>
    <row r="87047" spans="7:7" x14ac:dyDescent="0.2">
      <c r="G87047" s="12"/>
    </row>
    <row r="87048" spans="7:7" x14ac:dyDescent="0.2">
      <c r="G87048" s="12"/>
    </row>
    <row r="87049" spans="7:7" x14ac:dyDescent="0.2">
      <c r="G87049" s="12"/>
    </row>
    <row r="87050" spans="7:7" x14ac:dyDescent="0.2">
      <c r="G87050" s="12"/>
    </row>
    <row r="87051" spans="7:7" x14ac:dyDescent="0.2">
      <c r="G87051" s="12"/>
    </row>
    <row r="87052" spans="7:7" x14ac:dyDescent="0.2">
      <c r="G87052" s="12"/>
    </row>
    <row r="87053" spans="7:7" x14ac:dyDescent="0.2">
      <c r="G87053" s="12"/>
    </row>
    <row r="87054" spans="7:7" x14ac:dyDescent="0.2">
      <c r="G87054" s="12"/>
    </row>
    <row r="87055" spans="7:7" x14ac:dyDescent="0.2">
      <c r="G87055" s="12"/>
    </row>
    <row r="87056" spans="7:7" x14ac:dyDescent="0.2">
      <c r="G87056" s="12"/>
    </row>
    <row r="87057" spans="7:7" x14ac:dyDescent="0.2">
      <c r="G87057" s="12"/>
    </row>
    <row r="87058" spans="7:7" x14ac:dyDescent="0.2">
      <c r="G87058" s="12"/>
    </row>
    <row r="87059" spans="7:7" x14ac:dyDescent="0.2">
      <c r="G87059" s="12"/>
    </row>
    <row r="87060" spans="7:7" x14ac:dyDescent="0.2">
      <c r="G87060" s="12"/>
    </row>
    <row r="87061" spans="7:7" x14ac:dyDescent="0.2">
      <c r="G87061" s="12"/>
    </row>
    <row r="87062" spans="7:7" x14ac:dyDescent="0.2">
      <c r="G87062" s="12"/>
    </row>
    <row r="87063" spans="7:7" x14ac:dyDescent="0.2">
      <c r="G87063" s="12"/>
    </row>
    <row r="87064" spans="7:7" x14ac:dyDescent="0.2">
      <c r="G87064" s="12"/>
    </row>
    <row r="87065" spans="7:7" x14ac:dyDescent="0.2">
      <c r="G87065" s="12"/>
    </row>
    <row r="87066" spans="7:7" x14ac:dyDescent="0.2">
      <c r="G87066" s="12"/>
    </row>
    <row r="87067" spans="7:7" x14ac:dyDescent="0.2">
      <c r="G87067" s="12"/>
    </row>
    <row r="87068" spans="7:7" x14ac:dyDescent="0.2">
      <c r="G87068" s="12"/>
    </row>
    <row r="87069" spans="7:7" x14ac:dyDescent="0.2">
      <c r="G87069" s="12"/>
    </row>
    <row r="87070" spans="7:7" x14ac:dyDescent="0.2">
      <c r="G87070" s="12"/>
    </row>
    <row r="87071" spans="7:7" x14ac:dyDescent="0.2">
      <c r="G87071" s="12"/>
    </row>
    <row r="87072" spans="7:7" x14ac:dyDescent="0.2">
      <c r="G87072" s="12"/>
    </row>
    <row r="87073" spans="7:7" x14ac:dyDescent="0.2">
      <c r="G87073" s="12"/>
    </row>
    <row r="87074" spans="7:7" x14ac:dyDescent="0.2">
      <c r="G87074" s="12"/>
    </row>
    <row r="87075" spans="7:7" x14ac:dyDescent="0.2">
      <c r="G87075" s="12"/>
    </row>
    <row r="87076" spans="7:7" x14ac:dyDescent="0.2">
      <c r="G87076" s="12"/>
    </row>
    <row r="87077" spans="7:7" x14ac:dyDescent="0.2">
      <c r="G87077" s="12"/>
    </row>
    <row r="87078" spans="7:7" x14ac:dyDescent="0.2">
      <c r="G87078" s="12"/>
    </row>
    <row r="87079" spans="7:7" x14ac:dyDescent="0.2">
      <c r="G87079" s="12"/>
    </row>
    <row r="87080" spans="7:7" x14ac:dyDescent="0.2">
      <c r="G87080" s="12"/>
    </row>
    <row r="87081" spans="7:7" x14ac:dyDescent="0.2">
      <c r="G87081" s="12"/>
    </row>
    <row r="87082" spans="7:7" x14ac:dyDescent="0.2">
      <c r="G87082" s="12"/>
    </row>
    <row r="87083" spans="7:7" x14ac:dyDescent="0.2">
      <c r="G87083" s="12"/>
    </row>
    <row r="87084" spans="7:7" x14ac:dyDescent="0.2">
      <c r="G87084" s="12"/>
    </row>
    <row r="87085" spans="7:7" x14ac:dyDescent="0.2">
      <c r="G87085" s="12"/>
    </row>
    <row r="87086" spans="7:7" x14ac:dyDescent="0.2">
      <c r="G87086" s="12"/>
    </row>
    <row r="87087" spans="7:7" x14ac:dyDescent="0.2">
      <c r="G87087" s="12"/>
    </row>
    <row r="87088" spans="7:7" x14ac:dyDescent="0.2">
      <c r="G87088" s="12"/>
    </row>
    <row r="87089" spans="7:7" x14ac:dyDescent="0.2">
      <c r="G87089" s="12"/>
    </row>
    <row r="87090" spans="7:7" x14ac:dyDescent="0.2">
      <c r="G87090" s="12"/>
    </row>
    <row r="87091" spans="7:7" x14ac:dyDescent="0.2">
      <c r="G87091" s="12"/>
    </row>
    <row r="87092" spans="7:7" x14ac:dyDescent="0.2">
      <c r="G87092" s="12"/>
    </row>
    <row r="87093" spans="7:7" x14ac:dyDescent="0.2">
      <c r="G87093" s="12"/>
    </row>
    <row r="87094" spans="7:7" x14ac:dyDescent="0.2">
      <c r="G87094" s="12"/>
    </row>
    <row r="87095" spans="7:7" x14ac:dyDescent="0.2">
      <c r="G87095" s="12"/>
    </row>
    <row r="87096" spans="7:7" x14ac:dyDescent="0.2">
      <c r="G87096" s="12"/>
    </row>
    <row r="87097" spans="7:7" x14ac:dyDescent="0.2">
      <c r="G87097" s="12"/>
    </row>
    <row r="87098" spans="7:7" x14ac:dyDescent="0.2">
      <c r="G87098" s="12"/>
    </row>
    <row r="87099" spans="7:7" x14ac:dyDescent="0.2">
      <c r="G87099" s="12"/>
    </row>
    <row r="87100" spans="7:7" x14ac:dyDescent="0.2">
      <c r="G87100" s="12"/>
    </row>
    <row r="87101" spans="7:7" x14ac:dyDescent="0.2">
      <c r="G87101" s="12"/>
    </row>
    <row r="87102" spans="7:7" x14ac:dyDescent="0.2">
      <c r="G87102" s="12"/>
    </row>
    <row r="87103" spans="7:7" x14ac:dyDescent="0.2">
      <c r="G87103" s="12"/>
    </row>
    <row r="87104" spans="7:7" x14ac:dyDescent="0.2">
      <c r="G87104" s="12"/>
    </row>
    <row r="87105" spans="7:7" x14ac:dyDescent="0.2">
      <c r="G87105" s="12"/>
    </row>
    <row r="87106" spans="7:7" x14ac:dyDescent="0.2">
      <c r="G87106" s="12"/>
    </row>
    <row r="87107" spans="7:7" x14ac:dyDescent="0.2">
      <c r="G87107" s="12"/>
    </row>
    <row r="87108" spans="7:7" x14ac:dyDescent="0.2">
      <c r="G87108" s="12"/>
    </row>
    <row r="87109" spans="7:7" x14ac:dyDescent="0.2">
      <c r="G87109" s="12"/>
    </row>
    <row r="87110" spans="7:7" x14ac:dyDescent="0.2">
      <c r="G87110" s="12"/>
    </row>
    <row r="87111" spans="7:7" x14ac:dyDescent="0.2">
      <c r="G87111" s="12"/>
    </row>
    <row r="87112" spans="7:7" x14ac:dyDescent="0.2">
      <c r="G87112" s="12"/>
    </row>
    <row r="87113" spans="7:7" x14ac:dyDescent="0.2">
      <c r="G87113" s="12"/>
    </row>
    <row r="87114" spans="7:7" x14ac:dyDescent="0.2">
      <c r="G87114" s="12"/>
    </row>
    <row r="87115" spans="7:7" x14ac:dyDescent="0.2">
      <c r="G87115" s="12"/>
    </row>
    <row r="87116" spans="7:7" x14ac:dyDescent="0.2">
      <c r="G87116" s="12"/>
    </row>
    <row r="87117" spans="7:7" x14ac:dyDescent="0.2">
      <c r="G87117" s="12"/>
    </row>
    <row r="87118" spans="7:7" x14ac:dyDescent="0.2">
      <c r="G87118" s="12"/>
    </row>
    <row r="87119" spans="7:7" x14ac:dyDescent="0.2">
      <c r="G87119" s="12"/>
    </row>
    <row r="87120" spans="7:7" x14ac:dyDescent="0.2">
      <c r="G87120" s="12"/>
    </row>
    <row r="87121" spans="7:7" x14ac:dyDescent="0.2">
      <c r="G87121" s="12"/>
    </row>
    <row r="87122" spans="7:7" x14ac:dyDescent="0.2">
      <c r="G87122" s="12"/>
    </row>
    <row r="87123" spans="7:7" x14ac:dyDescent="0.2">
      <c r="G87123" s="12"/>
    </row>
    <row r="87124" spans="7:7" x14ac:dyDescent="0.2">
      <c r="G87124" s="12"/>
    </row>
    <row r="87125" spans="7:7" x14ac:dyDescent="0.2">
      <c r="G87125" s="12"/>
    </row>
    <row r="87126" spans="7:7" x14ac:dyDescent="0.2">
      <c r="G87126" s="12"/>
    </row>
    <row r="87127" spans="7:7" x14ac:dyDescent="0.2">
      <c r="G87127" s="12"/>
    </row>
    <row r="87128" spans="7:7" x14ac:dyDescent="0.2">
      <c r="G87128" s="12"/>
    </row>
    <row r="87129" spans="7:7" x14ac:dyDescent="0.2">
      <c r="G87129" s="12"/>
    </row>
    <row r="87130" spans="7:7" x14ac:dyDescent="0.2">
      <c r="G87130" s="12"/>
    </row>
    <row r="87131" spans="7:7" x14ac:dyDescent="0.2">
      <c r="G87131" s="12"/>
    </row>
    <row r="87132" spans="7:7" x14ac:dyDescent="0.2">
      <c r="G87132" s="12"/>
    </row>
    <row r="87133" spans="7:7" x14ac:dyDescent="0.2">
      <c r="G87133" s="12"/>
    </row>
    <row r="87134" spans="7:7" x14ac:dyDescent="0.2">
      <c r="G87134" s="12"/>
    </row>
    <row r="87135" spans="7:7" x14ac:dyDescent="0.2">
      <c r="G87135" s="12"/>
    </row>
    <row r="87136" spans="7:7" x14ac:dyDescent="0.2">
      <c r="G87136" s="12"/>
    </row>
    <row r="87137" spans="7:7" x14ac:dyDescent="0.2">
      <c r="G87137" s="12"/>
    </row>
    <row r="87138" spans="7:7" x14ac:dyDescent="0.2">
      <c r="G87138" s="12"/>
    </row>
    <row r="87139" spans="7:7" x14ac:dyDescent="0.2">
      <c r="G87139" s="12"/>
    </row>
    <row r="87140" spans="7:7" x14ac:dyDescent="0.2">
      <c r="G87140" s="12"/>
    </row>
    <row r="87141" spans="7:7" x14ac:dyDescent="0.2">
      <c r="G87141" s="12"/>
    </row>
    <row r="87142" spans="7:7" x14ac:dyDescent="0.2">
      <c r="G87142" s="12"/>
    </row>
    <row r="87143" spans="7:7" x14ac:dyDescent="0.2">
      <c r="G87143" s="12"/>
    </row>
    <row r="87144" spans="7:7" x14ac:dyDescent="0.2">
      <c r="G87144" s="12"/>
    </row>
    <row r="87145" spans="7:7" x14ac:dyDescent="0.2">
      <c r="G87145" s="12"/>
    </row>
    <row r="87146" spans="7:7" x14ac:dyDescent="0.2">
      <c r="G87146" s="12"/>
    </row>
    <row r="87147" spans="7:7" x14ac:dyDescent="0.2">
      <c r="G87147" s="12"/>
    </row>
    <row r="87148" spans="7:7" x14ac:dyDescent="0.2">
      <c r="G87148" s="12"/>
    </row>
    <row r="87149" spans="7:7" x14ac:dyDescent="0.2">
      <c r="G87149" s="12"/>
    </row>
    <row r="87150" spans="7:7" x14ac:dyDescent="0.2">
      <c r="G87150" s="12"/>
    </row>
    <row r="87151" spans="7:7" x14ac:dyDescent="0.2">
      <c r="G87151" s="12"/>
    </row>
    <row r="87152" spans="7:7" x14ac:dyDescent="0.2">
      <c r="G87152" s="12"/>
    </row>
    <row r="87153" spans="7:7" x14ac:dyDescent="0.2">
      <c r="G87153" s="12"/>
    </row>
    <row r="87154" spans="7:7" x14ac:dyDescent="0.2">
      <c r="G87154" s="12"/>
    </row>
    <row r="87155" spans="7:7" x14ac:dyDescent="0.2">
      <c r="G87155" s="12"/>
    </row>
    <row r="87156" spans="7:7" x14ac:dyDescent="0.2">
      <c r="G87156" s="12"/>
    </row>
    <row r="87157" spans="7:7" x14ac:dyDescent="0.2">
      <c r="G87157" s="12"/>
    </row>
    <row r="87158" spans="7:7" x14ac:dyDescent="0.2">
      <c r="G87158" s="12"/>
    </row>
    <row r="87159" spans="7:7" x14ac:dyDescent="0.2">
      <c r="G87159" s="12"/>
    </row>
    <row r="87160" spans="7:7" x14ac:dyDescent="0.2">
      <c r="G87160" s="12"/>
    </row>
    <row r="87161" spans="7:7" x14ac:dyDescent="0.2">
      <c r="G87161" s="12"/>
    </row>
    <row r="87162" spans="7:7" x14ac:dyDescent="0.2">
      <c r="G87162" s="12"/>
    </row>
    <row r="87163" spans="7:7" x14ac:dyDescent="0.2">
      <c r="G87163" s="12"/>
    </row>
    <row r="87164" spans="7:7" x14ac:dyDescent="0.2">
      <c r="G87164" s="12"/>
    </row>
    <row r="87165" spans="7:7" x14ac:dyDescent="0.2">
      <c r="G87165" s="12"/>
    </row>
    <row r="87166" spans="7:7" x14ac:dyDescent="0.2">
      <c r="G87166" s="12"/>
    </row>
    <row r="87167" spans="7:7" x14ac:dyDescent="0.2">
      <c r="G87167" s="12"/>
    </row>
    <row r="87168" spans="7:7" x14ac:dyDescent="0.2">
      <c r="G87168" s="12"/>
    </row>
    <row r="87169" spans="7:7" x14ac:dyDescent="0.2">
      <c r="G87169" s="12"/>
    </row>
    <row r="87170" spans="7:7" x14ac:dyDescent="0.2">
      <c r="G87170" s="12"/>
    </row>
    <row r="87171" spans="7:7" x14ac:dyDescent="0.2">
      <c r="G87171" s="12"/>
    </row>
    <row r="87172" spans="7:7" x14ac:dyDescent="0.2">
      <c r="G87172" s="12"/>
    </row>
    <row r="87173" spans="7:7" x14ac:dyDescent="0.2">
      <c r="G87173" s="12"/>
    </row>
    <row r="87174" spans="7:7" x14ac:dyDescent="0.2">
      <c r="G87174" s="12"/>
    </row>
    <row r="87175" spans="7:7" x14ac:dyDescent="0.2">
      <c r="G87175" s="12"/>
    </row>
    <row r="87176" spans="7:7" x14ac:dyDescent="0.2">
      <c r="G87176" s="12"/>
    </row>
    <row r="87177" spans="7:7" x14ac:dyDescent="0.2">
      <c r="G87177" s="12"/>
    </row>
    <row r="87178" spans="7:7" x14ac:dyDescent="0.2">
      <c r="G87178" s="12"/>
    </row>
    <row r="87179" spans="7:7" x14ac:dyDescent="0.2">
      <c r="G87179" s="12"/>
    </row>
    <row r="87180" spans="7:7" x14ac:dyDescent="0.2">
      <c r="G87180" s="12"/>
    </row>
    <row r="87181" spans="7:7" x14ac:dyDescent="0.2">
      <c r="G87181" s="12"/>
    </row>
    <row r="87182" spans="7:7" x14ac:dyDescent="0.2">
      <c r="G87182" s="12"/>
    </row>
    <row r="87183" spans="7:7" x14ac:dyDescent="0.2">
      <c r="G87183" s="12"/>
    </row>
    <row r="87184" spans="7:7" x14ac:dyDescent="0.2">
      <c r="G87184" s="12"/>
    </row>
    <row r="87185" spans="7:7" x14ac:dyDescent="0.2">
      <c r="G87185" s="12"/>
    </row>
    <row r="87186" spans="7:7" x14ac:dyDescent="0.2">
      <c r="G87186" s="12"/>
    </row>
    <row r="87187" spans="7:7" x14ac:dyDescent="0.2">
      <c r="G87187" s="12"/>
    </row>
    <row r="87188" spans="7:7" x14ac:dyDescent="0.2">
      <c r="G87188" s="12"/>
    </row>
    <row r="87189" spans="7:7" x14ac:dyDescent="0.2">
      <c r="G87189" s="12"/>
    </row>
    <row r="87190" spans="7:7" x14ac:dyDescent="0.2">
      <c r="G87190" s="12"/>
    </row>
    <row r="87191" spans="7:7" x14ac:dyDescent="0.2">
      <c r="G87191" s="12"/>
    </row>
    <row r="87192" spans="7:7" x14ac:dyDescent="0.2">
      <c r="G87192" s="12"/>
    </row>
    <row r="87193" spans="7:7" x14ac:dyDescent="0.2">
      <c r="G87193" s="12"/>
    </row>
    <row r="87194" spans="7:7" x14ac:dyDescent="0.2">
      <c r="G87194" s="12"/>
    </row>
    <row r="87195" spans="7:7" x14ac:dyDescent="0.2">
      <c r="G87195" s="12"/>
    </row>
    <row r="87196" spans="7:7" x14ac:dyDescent="0.2">
      <c r="G87196" s="12"/>
    </row>
    <row r="87197" spans="7:7" x14ac:dyDescent="0.2">
      <c r="G87197" s="12"/>
    </row>
    <row r="87198" spans="7:7" x14ac:dyDescent="0.2">
      <c r="G87198" s="12"/>
    </row>
    <row r="87199" spans="7:7" x14ac:dyDescent="0.2">
      <c r="G87199" s="12"/>
    </row>
    <row r="87200" spans="7:7" x14ac:dyDescent="0.2">
      <c r="G87200" s="12"/>
    </row>
    <row r="87201" spans="7:7" x14ac:dyDescent="0.2">
      <c r="G87201" s="12"/>
    </row>
    <row r="87202" spans="7:7" x14ac:dyDescent="0.2">
      <c r="G87202" s="12"/>
    </row>
    <row r="87203" spans="7:7" x14ac:dyDescent="0.2">
      <c r="G87203" s="12"/>
    </row>
    <row r="87204" spans="7:7" x14ac:dyDescent="0.2">
      <c r="G87204" s="12"/>
    </row>
    <row r="87205" spans="7:7" x14ac:dyDescent="0.2">
      <c r="G87205" s="12"/>
    </row>
    <row r="87206" spans="7:7" x14ac:dyDescent="0.2">
      <c r="G87206" s="12"/>
    </row>
    <row r="87207" spans="7:7" x14ac:dyDescent="0.2">
      <c r="G87207" s="12"/>
    </row>
    <row r="87208" spans="7:7" x14ac:dyDescent="0.2">
      <c r="G87208" s="12"/>
    </row>
    <row r="87209" spans="7:7" x14ac:dyDescent="0.2">
      <c r="G87209" s="12"/>
    </row>
    <row r="87210" spans="7:7" x14ac:dyDescent="0.2">
      <c r="G87210" s="12"/>
    </row>
    <row r="87211" spans="7:7" x14ac:dyDescent="0.2">
      <c r="G87211" s="12"/>
    </row>
    <row r="87212" spans="7:7" x14ac:dyDescent="0.2">
      <c r="G87212" s="12"/>
    </row>
    <row r="87213" spans="7:7" x14ac:dyDescent="0.2">
      <c r="G87213" s="12"/>
    </row>
    <row r="87214" spans="7:7" x14ac:dyDescent="0.2">
      <c r="G87214" s="12"/>
    </row>
    <row r="87215" spans="7:7" x14ac:dyDescent="0.2">
      <c r="G87215" s="12"/>
    </row>
    <row r="87216" spans="7:7" x14ac:dyDescent="0.2">
      <c r="G87216" s="12"/>
    </row>
    <row r="87217" spans="7:7" x14ac:dyDescent="0.2">
      <c r="G87217" s="12"/>
    </row>
    <row r="87218" spans="7:7" x14ac:dyDescent="0.2">
      <c r="G87218" s="12"/>
    </row>
    <row r="87219" spans="7:7" x14ac:dyDescent="0.2">
      <c r="G87219" s="12"/>
    </row>
    <row r="87220" spans="7:7" x14ac:dyDescent="0.2">
      <c r="G87220" s="12"/>
    </row>
    <row r="87221" spans="7:7" x14ac:dyDescent="0.2">
      <c r="G87221" s="12"/>
    </row>
    <row r="87222" spans="7:7" x14ac:dyDescent="0.2">
      <c r="G87222" s="12"/>
    </row>
    <row r="87223" spans="7:7" x14ac:dyDescent="0.2">
      <c r="G87223" s="12"/>
    </row>
    <row r="87224" spans="7:7" x14ac:dyDescent="0.2">
      <c r="G87224" s="12"/>
    </row>
    <row r="87225" spans="7:7" x14ac:dyDescent="0.2">
      <c r="G87225" s="12"/>
    </row>
    <row r="87226" spans="7:7" x14ac:dyDescent="0.2">
      <c r="G87226" s="12"/>
    </row>
    <row r="87227" spans="7:7" x14ac:dyDescent="0.2">
      <c r="G87227" s="12"/>
    </row>
    <row r="87228" spans="7:7" x14ac:dyDescent="0.2">
      <c r="G87228" s="12"/>
    </row>
    <row r="87229" spans="7:7" x14ac:dyDescent="0.2">
      <c r="G87229" s="12"/>
    </row>
    <row r="87230" spans="7:7" x14ac:dyDescent="0.2">
      <c r="G87230" s="12"/>
    </row>
    <row r="87231" spans="7:7" x14ac:dyDescent="0.2">
      <c r="G87231" s="12"/>
    </row>
    <row r="87232" spans="7:7" x14ac:dyDescent="0.2">
      <c r="G87232" s="12"/>
    </row>
    <row r="87233" spans="7:7" x14ac:dyDescent="0.2">
      <c r="G87233" s="12"/>
    </row>
    <row r="87234" spans="7:7" x14ac:dyDescent="0.2">
      <c r="G87234" s="12"/>
    </row>
    <row r="87235" spans="7:7" x14ac:dyDescent="0.2">
      <c r="G87235" s="12"/>
    </row>
    <row r="87236" spans="7:7" x14ac:dyDescent="0.2">
      <c r="G87236" s="12"/>
    </row>
    <row r="87237" spans="7:7" x14ac:dyDescent="0.2">
      <c r="G87237" s="12"/>
    </row>
    <row r="87238" spans="7:7" x14ac:dyDescent="0.2">
      <c r="G87238" s="12"/>
    </row>
    <row r="87239" spans="7:7" x14ac:dyDescent="0.2">
      <c r="G87239" s="12"/>
    </row>
    <row r="87240" spans="7:7" x14ac:dyDescent="0.2">
      <c r="G87240" s="12"/>
    </row>
    <row r="87241" spans="7:7" x14ac:dyDescent="0.2">
      <c r="G87241" s="12"/>
    </row>
    <row r="87242" spans="7:7" x14ac:dyDescent="0.2">
      <c r="G87242" s="12"/>
    </row>
    <row r="87243" spans="7:7" x14ac:dyDescent="0.2">
      <c r="G87243" s="12"/>
    </row>
    <row r="87244" spans="7:7" x14ac:dyDescent="0.2">
      <c r="G87244" s="12"/>
    </row>
    <row r="87245" spans="7:7" x14ac:dyDescent="0.2">
      <c r="G87245" s="12"/>
    </row>
    <row r="87246" spans="7:7" x14ac:dyDescent="0.2">
      <c r="G87246" s="12"/>
    </row>
    <row r="87247" spans="7:7" x14ac:dyDescent="0.2">
      <c r="G87247" s="12"/>
    </row>
    <row r="87248" spans="7:7" x14ac:dyDescent="0.2">
      <c r="G87248" s="12"/>
    </row>
    <row r="87249" spans="7:7" x14ac:dyDescent="0.2">
      <c r="G87249" s="12"/>
    </row>
    <row r="87250" spans="7:7" x14ac:dyDescent="0.2">
      <c r="G87250" s="12"/>
    </row>
    <row r="87251" spans="7:7" x14ac:dyDescent="0.2">
      <c r="G87251" s="12"/>
    </row>
    <row r="87252" spans="7:7" x14ac:dyDescent="0.2">
      <c r="G87252" s="12"/>
    </row>
    <row r="87253" spans="7:7" x14ac:dyDescent="0.2">
      <c r="G87253" s="12"/>
    </row>
    <row r="87254" spans="7:7" x14ac:dyDescent="0.2">
      <c r="G87254" s="12"/>
    </row>
    <row r="87255" spans="7:7" x14ac:dyDescent="0.2">
      <c r="G87255" s="12"/>
    </row>
    <row r="87256" spans="7:7" x14ac:dyDescent="0.2">
      <c r="G87256" s="12"/>
    </row>
    <row r="87257" spans="7:7" x14ac:dyDescent="0.2">
      <c r="G87257" s="12"/>
    </row>
    <row r="87258" spans="7:7" x14ac:dyDescent="0.2">
      <c r="G87258" s="12"/>
    </row>
    <row r="87259" spans="7:7" x14ac:dyDescent="0.2">
      <c r="G87259" s="12"/>
    </row>
    <row r="87260" spans="7:7" x14ac:dyDescent="0.2">
      <c r="G87260" s="12"/>
    </row>
    <row r="87261" spans="7:7" x14ac:dyDescent="0.2">
      <c r="G87261" s="12"/>
    </row>
    <row r="87262" spans="7:7" x14ac:dyDescent="0.2">
      <c r="G87262" s="12"/>
    </row>
    <row r="87263" spans="7:7" x14ac:dyDescent="0.2">
      <c r="G87263" s="12"/>
    </row>
    <row r="87264" spans="7:7" x14ac:dyDescent="0.2">
      <c r="G87264" s="12"/>
    </row>
    <row r="87265" spans="7:7" x14ac:dyDescent="0.2">
      <c r="G87265" s="12"/>
    </row>
    <row r="87266" spans="7:7" x14ac:dyDescent="0.2">
      <c r="G87266" s="12"/>
    </row>
    <row r="87267" spans="7:7" x14ac:dyDescent="0.2">
      <c r="G87267" s="12"/>
    </row>
    <row r="87268" spans="7:7" x14ac:dyDescent="0.2">
      <c r="G87268" s="12"/>
    </row>
    <row r="87269" spans="7:7" x14ac:dyDescent="0.2">
      <c r="G87269" s="12"/>
    </row>
    <row r="87270" spans="7:7" x14ac:dyDescent="0.2">
      <c r="G87270" s="12"/>
    </row>
    <row r="87271" spans="7:7" x14ac:dyDescent="0.2">
      <c r="G87271" s="12"/>
    </row>
    <row r="87272" spans="7:7" x14ac:dyDescent="0.2">
      <c r="G87272" s="12"/>
    </row>
    <row r="87273" spans="7:7" x14ac:dyDescent="0.2">
      <c r="G87273" s="12"/>
    </row>
    <row r="87274" spans="7:7" x14ac:dyDescent="0.2">
      <c r="G87274" s="12"/>
    </row>
    <row r="87275" spans="7:7" x14ac:dyDescent="0.2">
      <c r="G87275" s="12"/>
    </row>
    <row r="87276" spans="7:7" x14ac:dyDescent="0.2">
      <c r="G87276" s="12"/>
    </row>
    <row r="87277" spans="7:7" x14ac:dyDescent="0.2">
      <c r="G87277" s="12"/>
    </row>
    <row r="87278" spans="7:7" x14ac:dyDescent="0.2">
      <c r="G87278" s="12"/>
    </row>
    <row r="87279" spans="7:7" x14ac:dyDescent="0.2">
      <c r="G87279" s="12"/>
    </row>
    <row r="87280" spans="7:7" x14ac:dyDescent="0.2">
      <c r="G87280" s="12"/>
    </row>
    <row r="87281" spans="7:7" x14ac:dyDescent="0.2">
      <c r="G87281" s="12"/>
    </row>
    <row r="87282" spans="7:7" x14ac:dyDescent="0.2">
      <c r="G87282" s="12"/>
    </row>
    <row r="87283" spans="7:7" x14ac:dyDescent="0.2">
      <c r="G87283" s="12"/>
    </row>
    <row r="87284" spans="7:7" x14ac:dyDescent="0.2">
      <c r="G87284" s="12"/>
    </row>
    <row r="87285" spans="7:7" x14ac:dyDescent="0.2">
      <c r="G87285" s="12"/>
    </row>
    <row r="87286" spans="7:7" x14ac:dyDescent="0.2">
      <c r="G87286" s="12"/>
    </row>
    <row r="87287" spans="7:7" x14ac:dyDescent="0.2">
      <c r="G87287" s="12"/>
    </row>
    <row r="87288" spans="7:7" x14ac:dyDescent="0.2">
      <c r="G87288" s="12"/>
    </row>
    <row r="87289" spans="7:7" x14ac:dyDescent="0.2">
      <c r="G87289" s="12"/>
    </row>
    <row r="87290" spans="7:7" x14ac:dyDescent="0.2">
      <c r="G87290" s="12"/>
    </row>
    <row r="87291" spans="7:7" x14ac:dyDescent="0.2">
      <c r="G87291" s="12"/>
    </row>
    <row r="87292" spans="7:7" x14ac:dyDescent="0.2">
      <c r="G87292" s="12"/>
    </row>
    <row r="87293" spans="7:7" x14ac:dyDescent="0.2">
      <c r="G87293" s="12"/>
    </row>
    <row r="87294" spans="7:7" x14ac:dyDescent="0.2">
      <c r="G87294" s="12"/>
    </row>
    <row r="87295" spans="7:7" x14ac:dyDescent="0.2">
      <c r="G87295" s="12"/>
    </row>
    <row r="87296" spans="7:7" x14ac:dyDescent="0.2">
      <c r="G87296" s="12"/>
    </row>
    <row r="87297" spans="7:7" x14ac:dyDescent="0.2">
      <c r="G87297" s="12"/>
    </row>
    <row r="87298" spans="7:7" x14ac:dyDescent="0.2">
      <c r="G87298" s="12"/>
    </row>
    <row r="87299" spans="7:7" x14ac:dyDescent="0.2">
      <c r="G87299" s="12"/>
    </row>
    <row r="87300" spans="7:7" x14ac:dyDescent="0.2">
      <c r="G87300" s="12"/>
    </row>
    <row r="87301" spans="7:7" x14ac:dyDescent="0.2">
      <c r="G87301" s="12"/>
    </row>
    <row r="87302" spans="7:7" x14ac:dyDescent="0.2">
      <c r="G87302" s="12"/>
    </row>
    <row r="87303" spans="7:7" x14ac:dyDescent="0.2">
      <c r="G87303" s="12"/>
    </row>
    <row r="87304" spans="7:7" x14ac:dyDescent="0.2">
      <c r="G87304" s="12"/>
    </row>
    <row r="87305" spans="7:7" x14ac:dyDescent="0.2">
      <c r="G87305" s="12"/>
    </row>
    <row r="87306" spans="7:7" x14ac:dyDescent="0.2">
      <c r="G87306" s="12"/>
    </row>
    <row r="87307" spans="7:7" x14ac:dyDescent="0.2">
      <c r="G87307" s="12"/>
    </row>
    <row r="87308" spans="7:7" x14ac:dyDescent="0.2">
      <c r="G87308" s="12"/>
    </row>
    <row r="87309" spans="7:7" x14ac:dyDescent="0.2">
      <c r="G87309" s="12"/>
    </row>
    <row r="87310" spans="7:7" x14ac:dyDescent="0.2">
      <c r="G87310" s="12"/>
    </row>
    <row r="87311" spans="7:7" x14ac:dyDescent="0.2">
      <c r="G87311" s="12"/>
    </row>
    <row r="87312" spans="7:7" x14ac:dyDescent="0.2">
      <c r="G87312" s="12"/>
    </row>
    <row r="87313" spans="7:7" x14ac:dyDescent="0.2">
      <c r="G87313" s="12"/>
    </row>
    <row r="87314" spans="7:7" x14ac:dyDescent="0.2">
      <c r="G87314" s="12"/>
    </row>
    <row r="87315" spans="7:7" x14ac:dyDescent="0.2">
      <c r="G87315" s="12"/>
    </row>
    <row r="87316" spans="7:7" x14ac:dyDescent="0.2">
      <c r="G87316" s="12"/>
    </row>
    <row r="87317" spans="7:7" x14ac:dyDescent="0.2">
      <c r="G87317" s="12"/>
    </row>
    <row r="87318" spans="7:7" x14ac:dyDescent="0.2">
      <c r="G87318" s="12"/>
    </row>
    <row r="87319" spans="7:7" x14ac:dyDescent="0.2">
      <c r="G87319" s="12"/>
    </row>
    <row r="87320" spans="7:7" x14ac:dyDescent="0.2">
      <c r="G87320" s="12"/>
    </row>
    <row r="87321" spans="7:7" x14ac:dyDescent="0.2">
      <c r="G87321" s="12"/>
    </row>
    <row r="87322" spans="7:7" x14ac:dyDescent="0.2">
      <c r="G87322" s="12"/>
    </row>
    <row r="87323" spans="7:7" x14ac:dyDescent="0.2">
      <c r="G87323" s="12"/>
    </row>
    <row r="87324" spans="7:7" x14ac:dyDescent="0.2">
      <c r="G87324" s="12"/>
    </row>
    <row r="87325" spans="7:7" x14ac:dyDescent="0.2">
      <c r="G87325" s="12"/>
    </row>
    <row r="87326" spans="7:7" x14ac:dyDescent="0.2">
      <c r="G87326" s="12"/>
    </row>
    <row r="87327" spans="7:7" x14ac:dyDescent="0.2">
      <c r="G87327" s="12"/>
    </row>
    <row r="87328" spans="7:7" x14ac:dyDescent="0.2">
      <c r="G87328" s="12"/>
    </row>
    <row r="87329" spans="7:7" x14ac:dyDescent="0.2">
      <c r="G87329" s="12"/>
    </row>
    <row r="87330" spans="7:7" x14ac:dyDescent="0.2">
      <c r="G87330" s="12"/>
    </row>
    <row r="87331" spans="7:7" x14ac:dyDescent="0.2">
      <c r="G87331" s="12"/>
    </row>
    <row r="87332" spans="7:7" x14ac:dyDescent="0.2">
      <c r="G87332" s="12"/>
    </row>
    <row r="87333" spans="7:7" x14ac:dyDescent="0.2">
      <c r="G87333" s="12"/>
    </row>
    <row r="87334" spans="7:7" x14ac:dyDescent="0.2">
      <c r="G87334" s="12"/>
    </row>
    <row r="87335" spans="7:7" x14ac:dyDescent="0.2">
      <c r="G87335" s="12"/>
    </row>
    <row r="87336" spans="7:7" x14ac:dyDescent="0.2">
      <c r="G87336" s="12"/>
    </row>
    <row r="87337" spans="7:7" x14ac:dyDescent="0.2">
      <c r="G87337" s="12"/>
    </row>
    <row r="87338" spans="7:7" x14ac:dyDescent="0.2">
      <c r="G87338" s="12"/>
    </row>
    <row r="87339" spans="7:7" x14ac:dyDescent="0.2">
      <c r="G87339" s="12"/>
    </row>
    <row r="87340" spans="7:7" x14ac:dyDescent="0.2">
      <c r="G87340" s="12"/>
    </row>
    <row r="87341" spans="7:7" x14ac:dyDescent="0.2">
      <c r="G87341" s="12"/>
    </row>
    <row r="87342" spans="7:7" x14ac:dyDescent="0.2">
      <c r="G87342" s="12"/>
    </row>
    <row r="87343" spans="7:7" x14ac:dyDescent="0.2">
      <c r="G87343" s="12"/>
    </row>
    <row r="87344" spans="7:7" x14ac:dyDescent="0.2">
      <c r="G87344" s="12"/>
    </row>
    <row r="87345" spans="7:7" x14ac:dyDescent="0.2">
      <c r="G87345" s="12"/>
    </row>
    <row r="87346" spans="7:7" x14ac:dyDescent="0.2">
      <c r="G87346" s="12"/>
    </row>
    <row r="87347" spans="7:7" x14ac:dyDescent="0.2">
      <c r="G87347" s="12"/>
    </row>
    <row r="87348" spans="7:7" x14ac:dyDescent="0.2">
      <c r="G87348" s="12"/>
    </row>
    <row r="87349" spans="7:7" x14ac:dyDescent="0.2">
      <c r="G87349" s="12"/>
    </row>
    <row r="87350" spans="7:7" x14ac:dyDescent="0.2">
      <c r="G87350" s="12"/>
    </row>
    <row r="87351" spans="7:7" x14ac:dyDescent="0.2">
      <c r="G87351" s="12"/>
    </row>
    <row r="87352" spans="7:7" x14ac:dyDescent="0.2">
      <c r="G87352" s="12"/>
    </row>
    <row r="87353" spans="7:7" x14ac:dyDescent="0.2">
      <c r="G87353" s="12"/>
    </row>
    <row r="87354" spans="7:7" x14ac:dyDescent="0.2">
      <c r="G87354" s="12"/>
    </row>
    <row r="87355" spans="7:7" x14ac:dyDescent="0.2">
      <c r="G87355" s="12"/>
    </row>
    <row r="87356" spans="7:7" x14ac:dyDescent="0.2">
      <c r="G87356" s="12"/>
    </row>
    <row r="87357" spans="7:7" x14ac:dyDescent="0.2">
      <c r="G87357" s="12"/>
    </row>
    <row r="87358" spans="7:7" x14ac:dyDescent="0.2">
      <c r="G87358" s="12"/>
    </row>
    <row r="87359" spans="7:7" x14ac:dyDescent="0.2">
      <c r="G87359" s="12"/>
    </row>
    <row r="87360" spans="7:7" x14ac:dyDescent="0.2">
      <c r="G87360" s="12"/>
    </row>
    <row r="87361" spans="7:7" x14ac:dyDescent="0.2">
      <c r="G87361" s="12"/>
    </row>
    <row r="87362" spans="7:7" x14ac:dyDescent="0.2">
      <c r="G87362" s="12"/>
    </row>
    <row r="87363" spans="7:7" x14ac:dyDescent="0.2">
      <c r="G87363" s="12"/>
    </row>
    <row r="87364" spans="7:7" x14ac:dyDescent="0.2">
      <c r="G87364" s="12"/>
    </row>
    <row r="87365" spans="7:7" x14ac:dyDescent="0.2">
      <c r="G87365" s="12"/>
    </row>
    <row r="87366" spans="7:7" x14ac:dyDescent="0.2">
      <c r="G87366" s="12"/>
    </row>
    <row r="87367" spans="7:7" x14ac:dyDescent="0.2">
      <c r="G87367" s="12"/>
    </row>
    <row r="87368" spans="7:7" x14ac:dyDescent="0.2">
      <c r="G87368" s="12"/>
    </row>
    <row r="87369" spans="7:7" x14ac:dyDescent="0.2">
      <c r="G87369" s="12"/>
    </row>
    <row r="87370" spans="7:7" x14ac:dyDescent="0.2">
      <c r="G87370" s="12"/>
    </row>
    <row r="87371" spans="7:7" x14ac:dyDescent="0.2">
      <c r="G87371" s="12"/>
    </row>
    <row r="87372" spans="7:7" x14ac:dyDescent="0.2">
      <c r="G87372" s="12"/>
    </row>
    <row r="87373" spans="7:7" x14ac:dyDescent="0.2">
      <c r="G87373" s="12"/>
    </row>
    <row r="87374" spans="7:7" x14ac:dyDescent="0.2">
      <c r="G87374" s="12"/>
    </row>
    <row r="87375" spans="7:7" x14ac:dyDescent="0.2">
      <c r="G87375" s="12"/>
    </row>
    <row r="87376" spans="7:7" x14ac:dyDescent="0.2">
      <c r="G87376" s="12"/>
    </row>
    <row r="87377" spans="7:7" x14ac:dyDescent="0.2">
      <c r="G87377" s="12"/>
    </row>
    <row r="87378" spans="7:7" x14ac:dyDescent="0.2">
      <c r="G87378" s="12"/>
    </row>
    <row r="87379" spans="7:7" x14ac:dyDescent="0.2">
      <c r="G87379" s="12"/>
    </row>
    <row r="87380" spans="7:7" x14ac:dyDescent="0.2">
      <c r="G87380" s="12"/>
    </row>
    <row r="87381" spans="7:7" x14ac:dyDescent="0.2">
      <c r="G87381" s="12"/>
    </row>
    <row r="87382" spans="7:7" x14ac:dyDescent="0.2">
      <c r="G87382" s="12"/>
    </row>
    <row r="87383" spans="7:7" x14ac:dyDescent="0.2">
      <c r="G87383" s="12"/>
    </row>
    <row r="87384" spans="7:7" x14ac:dyDescent="0.2">
      <c r="G87384" s="12"/>
    </row>
    <row r="87385" spans="7:7" x14ac:dyDescent="0.2">
      <c r="G87385" s="12"/>
    </row>
    <row r="87386" spans="7:7" x14ac:dyDescent="0.2">
      <c r="G87386" s="12"/>
    </row>
    <row r="87387" spans="7:7" x14ac:dyDescent="0.2">
      <c r="G87387" s="12"/>
    </row>
    <row r="87388" spans="7:7" x14ac:dyDescent="0.2">
      <c r="G87388" s="12"/>
    </row>
    <row r="87389" spans="7:7" x14ac:dyDescent="0.2">
      <c r="G87389" s="12"/>
    </row>
    <row r="87390" spans="7:7" x14ac:dyDescent="0.2">
      <c r="G87390" s="12"/>
    </row>
    <row r="87391" spans="7:7" x14ac:dyDescent="0.2">
      <c r="G87391" s="12"/>
    </row>
    <row r="87392" spans="7:7" x14ac:dyDescent="0.2">
      <c r="G87392" s="12"/>
    </row>
    <row r="87393" spans="7:7" x14ac:dyDescent="0.2">
      <c r="G87393" s="12"/>
    </row>
    <row r="87394" spans="7:7" x14ac:dyDescent="0.2">
      <c r="G87394" s="12"/>
    </row>
    <row r="87395" spans="7:7" x14ac:dyDescent="0.2">
      <c r="G87395" s="12"/>
    </row>
    <row r="87396" spans="7:7" x14ac:dyDescent="0.2">
      <c r="G87396" s="12"/>
    </row>
    <row r="87397" spans="7:7" x14ac:dyDescent="0.2">
      <c r="G87397" s="12"/>
    </row>
    <row r="87398" spans="7:7" x14ac:dyDescent="0.2">
      <c r="G87398" s="12"/>
    </row>
    <row r="87399" spans="7:7" x14ac:dyDescent="0.2">
      <c r="G87399" s="12"/>
    </row>
    <row r="87400" spans="7:7" x14ac:dyDescent="0.2">
      <c r="G87400" s="12"/>
    </row>
    <row r="87401" spans="7:7" x14ac:dyDescent="0.2">
      <c r="G87401" s="12"/>
    </row>
    <row r="87402" spans="7:7" x14ac:dyDescent="0.2">
      <c r="G87402" s="12"/>
    </row>
    <row r="87403" spans="7:7" x14ac:dyDescent="0.2">
      <c r="G87403" s="12"/>
    </row>
    <row r="87404" spans="7:7" x14ac:dyDescent="0.2">
      <c r="G87404" s="12"/>
    </row>
    <row r="87405" spans="7:7" x14ac:dyDescent="0.2">
      <c r="G87405" s="12"/>
    </row>
    <row r="87406" spans="7:7" x14ac:dyDescent="0.2">
      <c r="G87406" s="12"/>
    </row>
    <row r="87407" spans="7:7" x14ac:dyDescent="0.2">
      <c r="G87407" s="12"/>
    </row>
    <row r="87408" spans="7:7" x14ac:dyDescent="0.2">
      <c r="G87408" s="12"/>
    </row>
    <row r="87409" spans="7:7" x14ac:dyDescent="0.2">
      <c r="G87409" s="12"/>
    </row>
    <row r="87410" spans="7:7" x14ac:dyDescent="0.2">
      <c r="G87410" s="12"/>
    </row>
    <row r="87411" spans="7:7" x14ac:dyDescent="0.2">
      <c r="G87411" s="12"/>
    </row>
    <row r="87412" spans="7:7" x14ac:dyDescent="0.2">
      <c r="G87412" s="12"/>
    </row>
    <row r="87413" spans="7:7" x14ac:dyDescent="0.2">
      <c r="G87413" s="12"/>
    </row>
    <row r="87414" spans="7:7" x14ac:dyDescent="0.2">
      <c r="G87414" s="12"/>
    </row>
    <row r="87415" spans="7:7" x14ac:dyDescent="0.2">
      <c r="G87415" s="12"/>
    </row>
    <row r="87416" spans="7:7" x14ac:dyDescent="0.2">
      <c r="G87416" s="12"/>
    </row>
    <row r="87417" spans="7:7" x14ac:dyDescent="0.2">
      <c r="G87417" s="12"/>
    </row>
    <row r="87418" spans="7:7" x14ac:dyDescent="0.2">
      <c r="G87418" s="12"/>
    </row>
    <row r="87419" spans="7:7" x14ac:dyDescent="0.2">
      <c r="G87419" s="12"/>
    </row>
    <row r="87420" spans="7:7" x14ac:dyDescent="0.2">
      <c r="G87420" s="12"/>
    </row>
    <row r="87421" spans="7:7" x14ac:dyDescent="0.2">
      <c r="G87421" s="12"/>
    </row>
    <row r="87422" spans="7:7" x14ac:dyDescent="0.2">
      <c r="G87422" s="12"/>
    </row>
    <row r="87423" spans="7:7" x14ac:dyDescent="0.2">
      <c r="G87423" s="12"/>
    </row>
    <row r="87424" spans="7:7" x14ac:dyDescent="0.2">
      <c r="G87424" s="12"/>
    </row>
    <row r="87425" spans="7:7" x14ac:dyDescent="0.2">
      <c r="G87425" s="12"/>
    </row>
    <row r="87426" spans="7:7" x14ac:dyDescent="0.2">
      <c r="G87426" s="12"/>
    </row>
    <row r="87427" spans="7:7" x14ac:dyDescent="0.2">
      <c r="G87427" s="12"/>
    </row>
    <row r="87428" spans="7:7" x14ac:dyDescent="0.2">
      <c r="G87428" s="12"/>
    </row>
    <row r="87429" spans="7:7" x14ac:dyDescent="0.2">
      <c r="G87429" s="12"/>
    </row>
    <row r="87430" spans="7:7" x14ac:dyDescent="0.2">
      <c r="G87430" s="12"/>
    </row>
    <row r="87431" spans="7:7" x14ac:dyDescent="0.2">
      <c r="G87431" s="12"/>
    </row>
    <row r="87432" spans="7:7" x14ac:dyDescent="0.2">
      <c r="G87432" s="12"/>
    </row>
    <row r="87433" spans="7:7" x14ac:dyDescent="0.2">
      <c r="G87433" s="12"/>
    </row>
    <row r="87434" spans="7:7" x14ac:dyDescent="0.2">
      <c r="G87434" s="12"/>
    </row>
    <row r="87435" spans="7:7" x14ac:dyDescent="0.2">
      <c r="G87435" s="12"/>
    </row>
    <row r="87436" spans="7:7" x14ac:dyDescent="0.2">
      <c r="G87436" s="12"/>
    </row>
    <row r="87437" spans="7:7" x14ac:dyDescent="0.2">
      <c r="G87437" s="12"/>
    </row>
    <row r="87438" spans="7:7" x14ac:dyDescent="0.2">
      <c r="G87438" s="12"/>
    </row>
    <row r="87439" spans="7:7" x14ac:dyDescent="0.2">
      <c r="G87439" s="12"/>
    </row>
    <row r="87440" spans="7:7" x14ac:dyDescent="0.2">
      <c r="G87440" s="12"/>
    </row>
    <row r="87441" spans="7:7" x14ac:dyDescent="0.2">
      <c r="G87441" s="12"/>
    </row>
    <row r="87442" spans="7:7" x14ac:dyDescent="0.2">
      <c r="G87442" s="12"/>
    </row>
    <row r="87443" spans="7:7" x14ac:dyDescent="0.2">
      <c r="G87443" s="12"/>
    </row>
    <row r="87444" spans="7:7" x14ac:dyDescent="0.2">
      <c r="G87444" s="12"/>
    </row>
    <row r="87445" spans="7:7" x14ac:dyDescent="0.2">
      <c r="G87445" s="12"/>
    </row>
    <row r="87446" spans="7:7" x14ac:dyDescent="0.2">
      <c r="G87446" s="12"/>
    </row>
    <row r="87447" spans="7:7" x14ac:dyDescent="0.2">
      <c r="G87447" s="12"/>
    </row>
    <row r="87448" spans="7:7" x14ac:dyDescent="0.2">
      <c r="G87448" s="12"/>
    </row>
    <row r="87449" spans="7:7" x14ac:dyDescent="0.2">
      <c r="G87449" s="12"/>
    </row>
    <row r="87450" spans="7:7" x14ac:dyDescent="0.2">
      <c r="G87450" s="12"/>
    </row>
    <row r="87451" spans="7:7" x14ac:dyDescent="0.2">
      <c r="G87451" s="12"/>
    </row>
    <row r="87452" spans="7:7" x14ac:dyDescent="0.2">
      <c r="G87452" s="12"/>
    </row>
    <row r="87453" spans="7:7" x14ac:dyDescent="0.2">
      <c r="G87453" s="12"/>
    </row>
    <row r="87454" spans="7:7" x14ac:dyDescent="0.2">
      <c r="G87454" s="12"/>
    </row>
    <row r="87455" spans="7:7" x14ac:dyDescent="0.2">
      <c r="G87455" s="12"/>
    </row>
    <row r="87456" spans="7:7" x14ac:dyDescent="0.2">
      <c r="G87456" s="12"/>
    </row>
    <row r="87457" spans="7:7" x14ac:dyDescent="0.2">
      <c r="G87457" s="12"/>
    </row>
    <row r="87458" spans="7:7" x14ac:dyDescent="0.2">
      <c r="G87458" s="12"/>
    </row>
    <row r="87459" spans="7:7" x14ac:dyDescent="0.2">
      <c r="G87459" s="12"/>
    </row>
    <row r="87460" spans="7:7" x14ac:dyDescent="0.2">
      <c r="G87460" s="12"/>
    </row>
    <row r="87461" spans="7:7" x14ac:dyDescent="0.2">
      <c r="G87461" s="12"/>
    </row>
    <row r="87462" spans="7:7" x14ac:dyDescent="0.2">
      <c r="G87462" s="12"/>
    </row>
    <row r="87463" spans="7:7" x14ac:dyDescent="0.2">
      <c r="G87463" s="12"/>
    </row>
    <row r="87464" spans="7:7" x14ac:dyDescent="0.2">
      <c r="G87464" s="12"/>
    </row>
    <row r="87465" spans="7:7" x14ac:dyDescent="0.2">
      <c r="G87465" s="12"/>
    </row>
    <row r="87466" spans="7:7" x14ac:dyDescent="0.2">
      <c r="G87466" s="12"/>
    </row>
    <row r="87467" spans="7:7" x14ac:dyDescent="0.2">
      <c r="G87467" s="12"/>
    </row>
    <row r="87468" spans="7:7" x14ac:dyDescent="0.2">
      <c r="G87468" s="12"/>
    </row>
    <row r="87469" spans="7:7" x14ac:dyDescent="0.2">
      <c r="G87469" s="12"/>
    </row>
    <row r="87470" spans="7:7" x14ac:dyDescent="0.2">
      <c r="G87470" s="12"/>
    </row>
    <row r="87471" spans="7:7" x14ac:dyDescent="0.2">
      <c r="G87471" s="12"/>
    </row>
    <row r="87472" spans="7:7" x14ac:dyDescent="0.2">
      <c r="G87472" s="12"/>
    </row>
    <row r="87473" spans="7:7" x14ac:dyDescent="0.2">
      <c r="G87473" s="12"/>
    </row>
    <row r="87474" spans="7:7" x14ac:dyDescent="0.2">
      <c r="G87474" s="12"/>
    </row>
    <row r="87475" spans="7:7" x14ac:dyDescent="0.2">
      <c r="G87475" s="12"/>
    </row>
    <row r="87476" spans="7:7" x14ac:dyDescent="0.2">
      <c r="G87476" s="12"/>
    </row>
    <row r="87477" spans="7:7" x14ac:dyDescent="0.2">
      <c r="G87477" s="12"/>
    </row>
    <row r="87478" spans="7:7" x14ac:dyDescent="0.2">
      <c r="G87478" s="12"/>
    </row>
    <row r="87479" spans="7:7" x14ac:dyDescent="0.2">
      <c r="G87479" s="12"/>
    </row>
    <row r="87480" spans="7:7" x14ac:dyDescent="0.2">
      <c r="G87480" s="12"/>
    </row>
    <row r="87481" spans="7:7" x14ac:dyDescent="0.2">
      <c r="G87481" s="12"/>
    </row>
    <row r="87482" spans="7:7" x14ac:dyDescent="0.2">
      <c r="G87482" s="12"/>
    </row>
    <row r="87483" spans="7:7" x14ac:dyDescent="0.2">
      <c r="G87483" s="12"/>
    </row>
    <row r="87484" spans="7:7" x14ac:dyDescent="0.2">
      <c r="G87484" s="12"/>
    </row>
    <row r="87485" spans="7:7" x14ac:dyDescent="0.2">
      <c r="G87485" s="12"/>
    </row>
    <row r="87486" spans="7:7" x14ac:dyDescent="0.2">
      <c r="G87486" s="12"/>
    </row>
    <row r="87487" spans="7:7" x14ac:dyDescent="0.2">
      <c r="G87487" s="12"/>
    </row>
    <row r="87488" spans="7:7" x14ac:dyDescent="0.2">
      <c r="G87488" s="12"/>
    </row>
    <row r="87489" spans="7:7" x14ac:dyDescent="0.2">
      <c r="G87489" s="12"/>
    </row>
    <row r="87490" spans="7:7" x14ac:dyDescent="0.2">
      <c r="G87490" s="12"/>
    </row>
    <row r="87491" spans="7:7" x14ac:dyDescent="0.2">
      <c r="G87491" s="12"/>
    </row>
    <row r="87492" spans="7:7" x14ac:dyDescent="0.2">
      <c r="G87492" s="12"/>
    </row>
    <row r="87493" spans="7:7" x14ac:dyDescent="0.2">
      <c r="G87493" s="12"/>
    </row>
    <row r="87494" spans="7:7" x14ac:dyDescent="0.2">
      <c r="G87494" s="12"/>
    </row>
    <row r="87495" spans="7:7" x14ac:dyDescent="0.2">
      <c r="G87495" s="12"/>
    </row>
    <row r="87496" spans="7:7" x14ac:dyDescent="0.2">
      <c r="G87496" s="12"/>
    </row>
    <row r="87497" spans="7:7" x14ac:dyDescent="0.2">
      <c r="G87497" s="12"/>
    </row>
    <row r="87498" spans="7:7" x14ac:dyDescent="0.2">
      <c r="G87498" s="12"/>
    </row>
    <row r="87499" spans="7:7" x14ac:dyDescent="0.2">
      <c r="G87499" s="12"/>
    </row>
    <row r="87500" spans="7:7" x14ac:dyDescent="0.2">
      <c r="G87500" s="12"/>
    </row>
    <row r="87501" spans="7:7" x14ac:dyDescent="0.2">
      <c r="G87501" s="12"/>
    </row>
    <row r="87502" spans="7:7" x14ac:dyDescent="0.2">
      <c r="G87502" s="12"/>
    </row>
    <row r="87503" spans="7:7" x14ac:dyDescent="0.2">
      <c r="G87503" s="12"/>
    </row>
    <row r="87504" spans="7:7" x14ac:dyDescent="0.2">
      <c r="G87504" s="12"/>
    </row>
    <row r="87505" spans="7:7" x14ac:dyDescent="0.2">
      <c r="G87505" s="12"/>
    </row>
    <row r="87506" spans="7:7" x14ac:dyDescent="0.2">
      <c r="G87506" s="12"/>
    </row>
    <row r="87507" spans="7:7" x14ac:dyDescent="0.2">
      <c r="G87507" s="12"/>
    </row>
    <row r="87508" spans="7:7" x14ac:dyDescent="0.2">
      <c r="G87508" s="12"/>
    </row>
    <row r="87509" spans="7:7" x14ac:dyDescent="0.2">
      <c r="G87509" s="12"/>
    </row>
    <row r="87510" spans="7:7" x14ac:dyDescent="0.2">
      <c r="G87510" s="12"/>
    </row>
    <row r="87511" spans="7:7" x14ac:dyDescent="0.2">
      <c r="G87511" s="12"/>
    </row>
    <row r="87512" spans="7:7" x14ac:dyDescent="0.2">
      <c r="G87512" s="12"/>
    </row>
    <row r="87513" spans="7:7" x14ac:dyDescent="0.2">
      <c r="G87513" s="12"/>
    </row>
    <row r="87514" spans="7:7" x14ac:dyDescent="0.2">
      <c r="G87514" s="12"/>
    </row>
    <row r="87515" spans="7:7" x14ac:dyDescent="0.2">
      <c r="G87515" s="12"/>
    </row>
    <row r="87516" spans="7:7" x14ac:dyDescent="0.2">
      <c r="G87516" s="12"/>
    </row>
    <row r="87517" spans="7:7" x14ac:dyDescent="0.2">
      <c r="G87517" s="12"/>
    </row>
    <row r="87518" spans="7:7" x14ac:dyDescent="0.2">
      <c r="G87518" s="12"/>
    </row>
    <row r="87519" spans="7:7" x14ac:dyDescent="0.2">
      <c r="G87519" s="12"/>
    </row>
    <row r="87520" spans="7:7" x14ac:dyDescent="0.2">
      <c r="G87520" s="12"/>
    </row>
    <row r="87521" spans="7:7" x14ac:dyDescent="0.2">
      <c r="G87521" s="12"/>
    </row>
    <row r="87522" spans="7:7" x14ac:dyDescent="0.2">
      <c r="G87522" s="12"/>
    </row>
    <row r="87523" spans="7:7" x14ac:dyDescent="0.2">
      <c r="G87523" s="12"/>
    </row>
    <row r="87524" spans="7:7" x14ac:dyDescent="0.2">
      <c r="G87524" s="12"/>
    </row>
    <row r="87525" spans="7:7" x14ac:dyDescent="0.2">
      <c r="G87525" s="12"/>
    </row>
    <row r="87526" spans="7:7" x14ac:dyDescent="0.2">
      <c r="G87526" s="12"/>
    </row>
    <row r="87527" spans="7:7" x14ac:dyDescent="0.2">
      <c r="G87527" s="12"/>
    </row>
    <row r="87528" spans="7:7" x14ac:dyDescent="0.2">
      <c r="G87528" s="12"/>
    </row>
    <row r="87529" spans="7:7" x14ac:dyDescent="0.2">
      <c r="G87529" s="12"/>
    </row>
    <row r="87530" spans="7:7" x14ac:dyDescent="0.2">
      <c r="G87530" s="12"/>
    </row>
    <row r="87531" spans="7:7" x14ac:dyDescent="0.2">
      <c r="G87531" s="12"/>
    </row>
    <row r="87532" spans="7:7" x14ac:dyDescent="0.2">
      <c r="G87532" s="12"/>
    </row>
    <row r="87533" spans="7:7" x14ac:dyDescent="0.2">
      <c r="G87533" s="12"/>
    </row>
    <row r="87534" spans="7:7" x14ac:dyDescent="0.2">
      <c r="G87534" s="12"/>
    </row>
    <row r="87535" spans="7:7" x14ac:dyDescent="0.2">
      <c r="G87535" s="12"/>
    </row>
    <row r="87536" spans="7:7" x14ac:dyDescent="0.2">
      <c r="G87536" s="12"/>
    </row>
    <row r="87537" spans="7:7" x14ac:dyDescent="0.2">
      <c r="G87537" s="12"/>
    </row>
    <row r="87538" spans="7:7" x14ac:dyDescent="0.2">
      <c r="G87538" s="12"/>
    </row>
    <row r="87539" spans="7:7" x14ac:dyDescent="0.2">
      <c r="G87539" s="12"/>
    </row>
    <row r="87540" spans="7:7" x14ac:dyDescent="0.2">
      <c r="G87540" s="12"/>
    </row>
    <row r="87541" spans="7:7" x14ac:dyDescent="0.2">
      <c r="G87541" s="12"/>
    </row>
    <row r="87542" spans="7:7" x14ac:dyDescent="0.2">
      <c r="G87542" s="12"/>
    </row>
    <row r="87543" spans="7:7" x14ac:dyDescent="0.2">
      <c r="G87543" s="12"/>
    </row>
    <row r="87544" spans="7:7" x14ac:dyDescent="0.2">
      <c r="G87544" s="12"/>
    </row>
    <row r="87545" spans="7:7" x14ac:dyDescent="0.2">
      <c r="G87545" s="12"/>
    </row>
    <row r="87546" spans="7:7" x14ac:dyDescent="0.2">
      <c r="G87546" s="12"/>
    </row>
    <row r="87547" spans="7:7" x14ac:dyDescent="0.2">
      <c r="G87547" s="12"/>
    </row>
    <row r="87548" spans="7:7" x14ac:dyDescent="0.2">
      <c r="G87548" s="12"/>
    </row>
    <row r="87549" spans="7:7" x14ac:dyDescent="0.2">
      <c r="G87549" s="12"/>
    </row>
    <row r="87550" spans="7:7" x14ac:dyDescent="0.2">
      <c r="G87550" s="12"/>
    </row>
    <row r="87551" spans="7:7" x14ac:dyDescent="0.2">
      <c r="G87551" s="12"/>
    </row>
    <row r="87552" spans="7:7" x14ac:dyDescent="0.2">
      <c r="G87552" s="12"/>
    </row>
    <row r="87553" spans="7:7" x14ac:dyDescent="0.2">
      <c r="G87553" s="12"/>
    </row>
    <row r="87554" spans="7:7" x14ac:dyDescent="0.2">
      <c r="G87554" s="12"/>
    </row>
    <row r="87555" spans="7:7" x14ac:dyDescent="0.2">
      <c r="G87555" s="12"/>
    </row>
    <row r="87556" spans="7:7" x14ac:dyDescent="0.2">
      <c r="G87556" s="12"/>
    </row>
    <row r="87557" spans="7:7" x14ac:dyDescent="0.2">
      <c r="G87557" s="12"/>
    </row>
    <row r="87558" spans="7:7" x14ac:dyDescent="0.2">
      <c r="G87558" s="12"/>
    </row>
    <row r="87559" spans="7:7" x14ac:dyDescent="0.2">
      <c r="G87559" s="12"/>
    </row>
    <row r="87560" spans="7:7" x14ac:dyDescent="0.2">
      <c r="G87560" s="12"/>
    </row>
    <row r="87561" spans="7:7" x14ac:dyDescent="0.2">
      <c r="G87561" s="12"/>
    </row>
    <row r="87562" spans="7:7" x14ac:dyDescent="0.2">
      <c r="G87562" s="12"/>
    </row>
    <row r="87563" spans="7:7" x14ac:dyDescent="0.2">
      <c r="G87563" s="12"/>
    </row>
    <row r="87564" spans="7:7" x14ac:dyDescent="0.2">
      <c r="G87564" s="12"/>
    </row>
    <row r="87565" spans="7:7" x14ac:dyDescent="0.2">
      <c r="G87565" s="12"/>
    </row>
    <row r="87566" spans="7:7" x14ac:dyDescent="0.2">
      <c r="G87566" s="12"/>
    </row>
    <row r="87567" spans="7:7" x14ac:dyDescent="0.2">
      <c r="G87567" s="12"/>
    </row>
    <row r="87568" spans="7:7" x14ac:dyDescent="0.2">
      <c r="G87568" s="12"/>
    </row>
    <row r="87569" spans="7:7" x14ac:dyDescent="0.2">
      <c r="G87569" s="12"/>
    </row>
    <row r="87570" spans="7:7" x14ac:dyDescent="0.2">
      <c r="G87570" s="12"/>
    </row>
    <row r="87571" spans="7:7" x14ac:dyDescent="0.2">
      <c r="G87571" s="12"/>
    </row>
    <row r="87572" spans="7:7" x14ac:dyDescent="0.2">
      <c r="G87572" s="12"/>
    </row>
    <row r="87573" spans="7:7" x14ac:dyDescent="0.2">
      <c r="G87573" s="12"/>
    </row>
    <row r="87574" spans="7:7" x14ac:dyDescent="0.2">
      <c r="G87574" s="12"/>
    </row>
    <row r="87575" spans="7:7" x14ac:dyDescent="0.2">
      <c r="G87575" s="12"/>
    </row>
    <row r="87576" spans="7:7" x14ac:dyDescent="0.2">
      <c r="G87576" s="12"/>
    </row>
    <row r="87577" spans="7:7" x14ac:dyDescent="0.2">
      <c r="G87577" s="12"/>
    </row>
    <row r="87578" spans="7:7" x14ac:dyDescent="0.2">
      <c r="G87578" s="12"/>
    </row>
    <row r="87579" spans="7:7" x14ac:dyDescent="0.2">
      <c r="G87579" s="12"/>
    </row>
    <row r="87580" spans="7:7" x14ac:dyDescent="0.2">
      <c r="G87580" s="12"/>
    </row>
    <row r="87581" spans="7:7" x14ac:dyDescent="0.2">
      <c r="G87581" s="12"/>
    </row>
    <row r="87582" spans="7:7" x14ac:dyDescent="0.2">
      <c r="G87582" s="12"/>
    </row>
    <row r="87583" spans="7:7" x14ac:dyDescent="0.2">
      <c r="G87583" s="12"/>
    </row>
    <row r="87584" spans="7:7" x14ac:dyDescent="0.2">
      <c r="G87584" s="12"/>
    </row>
    <row r="87585" spans="7:7" x14ac:dyDescent="0.2">
      <c r="G87585" s="12"/>
    </row>
    <row r="87586" spans="7:7" x14ac:dyDescent="0.2">
      <c r="G87586" s="12"/>
    </row>
    <row r="87587" spans="7:7" x14ac:dyDescent="0.2">
      <c r="G87587" s="12"/>
    </row>
    <row r="87588" spans="7:7" x14ac:dyDescent="0.2">
      <c r="G87588" s="12"/>
    </row>
    <row r="87589" spans="7:7" x14ac:dyDescent="0.2">
      <c r="G87589" s="12"/>
    </row>
    <row r="87590" spans="7:7" x14ac:dyDescent="0.2">
      <c r="G87590" s="12"/>
    </row>
    <row r="87591" spans="7:7" x14ac:dyDescent="0.2">
      <c r="G87591" s="12"/>
    </row>
    <row r="87592" spans="7:7" x14ac:dyDescent="0.2">
      <c r="G87592" s="12"/>
    </row>
    <row r="87593" spans="7:7" x14ac:dyDescent="0.2">
      <c r="G87593" s="12"/>
    </row>
    <row r="87594" spans="7:7" x14ac:dyDescent="0.2">
      <c r="G87594" s="12"/>
    </row>
    <row r="87595" spans="7:7" x14ac:dyDescent="0.2">
      <c r="G87595" s="12"/>
    </row>
    <row r="87596" spans="7:7" x14ac:dyDescent="0.2">
      <c r="G87596" s="12"/>
    </row>
    <row r="87597" spans="7:7" x14ac:dyDescent="0.2">
      <c r="G87597" s="12"/>
    </row>
    <row r="87598" spans="7:7" x14ac:dyDescent="0.2">
      <c r="G87598" s="12"/>
    </row>
    <row r="87599" spans="7:7" x14ac:dyDescent="0.2">
      <c r="G87599" s="12"/>
    </row>
    <row r="87600" spans="7:7" x14ac:dyDescent="0.2">
      <c r="G87600" s="12"/>
    </row>
    <row r="87601" spans="7:7" x14ac:dyDescent="0.2">
      <c r="G87601" s="12"/>
    </row>
    <row r="87602" spans="7:7" x14ac:dyDescent="0.2">
      <c r="G87602" s="12"/>
    </row>
    <row r="87603" spans="7:7" x14ac:dyDescent="0.2">
      <c r="G87603" s="12"/>
    </row>
    <row r="87604" spans="7:7" x14ac:dyDescent="0.2">
      <c r="G87604" s="12"/>
    </row>
    <row r="87605" spans="7:7" x14ac:dyDescent="0.2">
      <c r="G87605" s="12"/>
    </row>
    <row r="87606" spans="7:7" x14ac:dyDescent="0.2">
      <c r="G87606" s="12"/>
    </row>
    <row r="87607" spans="7:7" x14ac:dyDescent="0.2">
      <c r="G87607" s="12"/>
    </row>
    <row r="87608" spans="7:7" x14ac:dyDescent="0.2">
      <c r="G87608" s="12"/>
    </row>
    <row r="87609" spans="7:7" x14ac:dyDescent="0.2">
      <c r="G87609" s="12"/>
    </row>
    <row r="87610" spans="7:7" x14ac:dyDescent="0.2">
      <c r="G87610" s="12"/>
    </row>
    <row r="87611" spans="7:7" x14ac:dyDescent="0.2">
      <c r="G87611" s="12"/>
    </row>
    <row r="87612" spans="7:7" x14ac:dyDescent="0.2">
      <c r="G87612" s="12"/>
    </row>
    <row r="87613" spans="7:7" x14ac:dyDescent="0.2">
      <c r="G87613" s="12"/>
    </row>
    <row r="87614" spans="7:7" x14ac:dyDescent="0.2">
      <c r="G87614" s="12"/>
    </row>
    <row r="87615" spans="7:7" x14ac:dyDescent="0.2">
      <c r="G87615" s="12"/>
    </row>
    <row r="87616" spans="7:7" x14ac:dyDescent="0.2">
      <c r="G87616" s="12"/>
    </row>
    <row r="87617" spans="7:7" x14ac:dyDescent="0.2">
      <c r="G87617" s="12"/>
    </row>
    <row r="87618" spans="7:7" x14ac:dyDescent="0.2">
      <c r="G87618" s="12"/>
    </row>
    <row r="87619" spans="7:7" x14ac:dyDescent="0.2">
      <c r="G87619" s="12"/>
    </row>
    <row r="87620" spans="7:7" x14ac:dyDescent="0.2">
      <c r="G87620" s="12"/>
    </row>
    <row r="87621" spans="7:7" x14ac:dyDescent="0.2">
      <c r="G87621" s="12"/>
    </row>
    <row r="87622" spans="7:7" x14ac:dyDescent="0.2">
      <c r="G87622" s="12"/>
    </row>
    <row r="87623" spans="7:7" x14ac:dyDescent="0.2">
      <c r="G87623" s="12"/>
    </row>
    <row r="87624" spans="7:7" x14ac:dyDescent="0.2">
      <c r="G87624" s="12"/>
    </row>
    <row r="87625" spans="7:7" x14ac:dyDescent="0.2">
      <c r="G87625" s="12"/>
    </row>
    <row r="87626" spans="7:7" x14ac:dyDescent="0.2">
      <c r="G87626" s="12"/>
    </row>
    <row r="87627" spans="7:7" x14ac:dyDescent="0.2">
      <c r="G87627" s="12"/>
    </row>
    <row r="87628" spans="7:7" x14ac:dyDescent="0.2">
      <c r="G87628" s="12"/>
    </row>
    <row r="87629" spans="7:7" x14ac:dyDescent="0.2">
      <c r="G87629" s="12"/>
    </row>
    <row r="87630" spans="7:7" x14ac:dyDescent="0.2">
      <c r="G87630" s="12"/>
    </row>
    <row r="87631" spans="7:7" x14ac:dyDescent="0.2">
      <c r="G87631" s="12"/>
    </row>
    <row r="87632" spans="7:7" x14ac:dyDescent="0.2">
      <c r="G87632" s="12"/>
    </row>
    <row r="87633" spans="7:7" x14ac:dyDescent="0.2">
      <c r="G87633" s="12"/>
    </row>
    <row r="87634" spans="7:7" x14ac:dyDescent="0.2">
      <c r="G87634" s="12"/>
    </row>
    <row r="87635" spans="7:7" x14ac:dyDescent="0.2">
      <c r="G87635" s="12"/>
    </row>
    <row r="87636" spans="7:7" x14ac:dyDescent="0.2">
      <c r="G87636" s="12"/>
    </row>
    <row r="87637" spans="7:7" x14ac:dyDescent="0.2">
      <c r="G87637" s="12"/>
    </row>
    <row r="87638" spans="7:7" x14ac:dyDescent="0.2">
      <c r="G87638" s="12"/>
    </row>
    <row r="87639" spans="7:7" x14ac:dyDescent="0.2">
      <c r="G87639" s="12"/>
    </row>
    <row r="87640" spans="7:7" x14ac:dyDescent="0.2">
      <c r="G87640" s="12"/>
    </row>
    <row r="87641" spans="7:7" x14ac:dyDescent="0.2">
      <c r="G87641" s="12"/>
    </row>
    <row r="87642" spans="7:7" x14ac:dyDescent="0.2">
      <c r="G87642" s="12"/>
    </row>
    <row r="87643" spans="7:7" x14ac:dyDescent="0.2">
      <c r="G87643" s="12"/>
    </row>
    <row r="87644" spans="7:7" x14ac:dyDescent="0.2">
      <c r="G87644" s="12"/>
    </row>
    <row r="87645" spans="7:7" x14ac:dyDescent="0.2">
      <c r="G87645" s="12"/>
    </row>
    <row r="87646" spans="7:7" x14ac:dyDescent="0.2">
      <c r="G87646" s="12"/>
    </row>
    <row r="87647" spans="7:7" x14ac:dyDescent="0.2">
      <c r="G87647" s="12"/>
    </row>
    <row r="87648" spans="7:7" x14ac:dyDescent="0.2">
      <c r="G87648" s="12"/>
    </row>
    <row r="87649" spans="7:7" x14ac:dyDescent="0.2">
      <c r="G87649" s="12"/>
    </row>
    <row r="87650" spans="7:7" x14ac:dyDescent="0.2">
      <c r="G87650" s="12"/>
    </row>
    <row r="87651" spans="7:7" x14ac:dyDescent="0.2">
      <c r="G87651" s="12"/>
    </row>
    <row r="87652" spans="7:7" x14ac:dyDescent="0.2">
      <c r="G87652" s="12"/>
    </row>
    <row r="87653" spans="7:7" x14ac:dyDescent="0.2">
      <c r="G87653" s="12"/>
    </row>
    <row r="87654" spans="7:7" x14ac:dyDescent="0.2">
      <c r="G87654" s="12"/>
    </row>
    <row r="87655" spans="7:7" x14ac:dyDescent="0.2">
      <c r="G87655" s="12"/>
    </row>
    <row r="87656" spans="7:7" x14ac:dyDescent="0.2">
      <c r="G87656" s="12"/>
    </row>
    <row r="87657" spans="7:7" x14ac:dyDescent="0.2">
      <c r="G87657" s="12"/>
    </row>
    <row r="87658" spans="7:7" x14ac:dyDescent="0.2">
      <c r="G87658" s="12"/>
    </row>
    <row r="87659" spans="7:7" x14ac:dyDescent="0.2">
      <c r="G87659" s="12"/>
    </row>
    <row r="87660" spans="7:7" x14ac:dyDescent="0.2">
      <c r="G87660" s="12"/>
    </row>
    <row r="87661" spans="7:7" x14ac:dyDescent="0.2">
      <c r="G87661" s="12"/>
    </row>
    <row r="87662" spans="7:7" x14ac:dyDescent="0.2">
      <c r="G87662" s="12"/>
    </row>
    <row r="87663" spans="7:7" x14ac:dyDescent="0.2">
      <c r="G87663" s="12"/>
    </row>
    <row r="87664" spans="7:7" x14ac:dyDescent="0.2">
      <c r="G87664" s="12"/>
    </row>
    <row r="87665" spans="7:7" x14ac:dyDescent="0.2">
      <c r="G87665" s="12"/>
    </row>
    <row r="87666" spans="7:7" x14ac:dyDescent="0.2">
      <c r="G87666" s="12"/>
    </row>
    <row r="87667" spans="7:7" x14ac:dyDescent="0.2">
      <c r="G87667" s="12"/>
    </row>
    <row r="87668" spans="7:7" x14ac:dyDescent="0.2">
      <c r="G87668" s="12"/>
    </row>
    <row r="87669" spans="7:7" x14ac:dyDescent="0.2">
      <c r="G87669" s="12"/>
    </row>
    <row r="87670" spans="7:7" x14ac:dyDescent="0.2">
      <c r="G87670" s="12"/>
    </row>
    <row r="87671" spans="7:7" x14ac:dyDescent="0.2">
      <c r="G87671" s="12"/>
    </row>
    <row r="87672" spans="7:7" x14ac:dyDescent="0.2">
      <c r="G87672" s="12"/>
    </row>
    <row r="87673" spans="7:7" x14ac:dyDescent="0.2">
      <c r="G87673" s="12"/>
    </row>
    <row r="87674" spans="7:7" x14ac:dyDescent="0.2">
      <c r="G87674" s="12"/>
    </row>
    <row r="87675" spans="7:7" x14ac:dyDescent="0.2">
      <c r="G87675" s="12"/>
    </row>
    <row r="87676" spans="7:7" x14ac:dyDescent="0.2">
      <c r="G87676" s="12"/>
    </row>
    <row r="87677" spans="7:7" x14ac:dyDescent="0.2">
      <c r="G87677" s="12"/>
    </row>
    <row r="87678" spans="7:7" x14ac:dyDescent="0.2">
      <c r="G87678" s="12"/>
    </row>
    <row r="87679" spans="7:7" x14ac:dyDescent="0.2">
      <c r="G87679" s="12"/>
    </row>
    <row r="87680" spans="7:7" x14ac:dyDescent="0.2">
      <c r="G87680" s="12"/>
    </row>
    <row r="87681" spans="7:7" x14ac:dyDescent="0.2">
      <c r="G87681" s="12"/>
    </row>
    <row r="87682" spans="7:7" x14ac:dyDescent="0.2">
      <c r="G87682" s="12"/>
    </row>
    <row r="87683" spans="7:7" x14ac:dyDescent="0.2">
      <c r="G87683" s="12"/>
    </row>
    <row r="87684" spans="7:7" x14ac:dyDescent="0.2">
      <c r="G87684" s="12"/>
    </row>
    <row r="87685" spans="7:7" x14ac:dyDescent="0.2">
      <c r="G87685" s="12"/>
    </row>
    <row r="87686" spans="7:7" x14ac:dyDescent="0.2">
      <c r="G87686" s="12"/>
    </row>
    <row r="87687" spans="7:7" x14ac:dyDescent="0.2">
      <c r="G87687" s="12"/>
    </row>
    <row r="87688" spans="7:7" x14ac:dyDescent="0.2">
      <c r="G87688" s="12"/>
    </row>
    <row r="87689" spans="7:7" x14ac:dyDescent="0.2">
      <c r="G87689" s="12"/>
    </row>
    <row r="87690" spans="7:7" x14ac:dyDescent="0.2">
      <c r="G87690" s="12"/>
    </row>
    <row r="87691" spans="7:7" x14ac:dyDescent="0.2">
      <c r="G87691" s="12"/>
    </row>
    <row r="87692" spans="7:7" x14ac:dyDescent="0.2">
      <c r="G87692" s="12"/>
    </row>
    <row r="87693" spans="7:7" x14ac:dyDescent="0.2">
      <c r="G87693" s="12"/>
    </row>
    <row r="87694" spans="7:7" x14ac:dyDescent="0.2">
      <c r="G87694" s="12"/>
    </row>
    <row r="87695" spans="7:7" x14ac:dyDescent="0.2">
      <c r="G87695" s="12"/>
    </row>
    <row r="87696" spans="7:7" x14ac:dyDescent="0.2">
      <c r="G87696" s="12"/>
    </row>
    <row r="87697" spans="7:7" x14ac:dyDescent="0.2">
      <c r="G87697" s="12"/>
    </row>
    <row r="87698" spans="7:7" x14ac:dyDescent="0.2">
      <c r="G87698" s="12"/>
    </row>
    <row r="87699" spans="7:7" x14ac:dyDescent="0.2">
      <c r="G87699" s="12"/>
    </row>
    <row r="87700" spans="7:7" x14ac:dyDescent="0.2">
      <c r="G87700" s="12"/>
    </row>
    <row r="87701" spans="7:7" x14ac:dyDescent="0.2">
      <c r="G87701" s="12"/>
    </row>
    <row r="87702" spans="7:7" x14ac:dyDescent="0.2">
      <c r="G87702" s="12"/>
    </row>
    <row r="87703" spans="7:7" x14ac:dyDescent="0.2">
      <c r="G87703" s="12"/>
    </row>
    <row r="87704" spans="7:7" x14ac:dyDescent="0.2">
      <c r="G87704" s="12"/>
    </row>
    <row r="87705" spans="7:7" x14ac:dyDescent="0.2">
      <c r="G87705" s="12"/>
    </row>
    <row r="87706" spans="7:7" x14ac:dyDescent="0.2">
      <c r="G87706" s="12"/>
    </row>
    <row r="87707" spans="7:7" x14ac:dyDescent="0.2">
      <c r="G87707" s="12"/>
    </row>
    <row r="87708" spans="7:7" x14ac:dyDescent="0.2">
      <c r="G87708" s="12"/>
    </row>
    <row r="87709" spans="7:7" x14ac:dyDescent="0.2">
      <c r="G87709" s="12"/>
    </row>
    <row r="87710" spans="7:7" x14ac:dyDescent="0.2">
      <c r="G87710" s="12"/>
    </row>
    <row r="87711" spans="7:7" x14ac:dyDescent="0.2">
      <c r="G87711" s="12"/>
    </row>
    <row r="87712" spans="7:7" x14ac:dyDescent="0.2">
      <c r="G87712" s="12"/>
    </row>
    <row r="87713" spans="7:7" x14ac:dyDescent="0.2">
      <c r="G87713" s="12"/>
    </row>
    <row r="87714" spans="7:7" x14ac:dyDescent="0.2">
      <c r="G87714" s="12"/>
    </row>
    <row r="87715" spans="7:7" x14ac:dyDescent="0.2">
      <c r="G87715" s="12"/>
    </row>
    <row r="87716" spans="7:7" x14ac:dyDescent="0.2">
      <c r="G87716" s="12"/>
    </row>
    <row r="87717" spans="7:7" x14ac:dyDescent="0.2">
      <c r="G87717" s="12"/>
    </row>
    <row r="87718" spans="7:7" x14ac:dyDescent="0.2">
      <c r="G87718" s="12"/>
    </row>
    <row r="87719" spans="7:7" x14ac:dyDescent="0.2">
      <c r="G87719" s="12"/>
    </row>
    <row r="87720" spans="7:7" x14ac:dyDescent="0.2">
      <c r="G87720" s="12"/>
    </row>
    <row r="87721" spans="7:7" x14ac:dyDescent="0.2">
      <c r="G87721" s="12"/>
    </row>
    <row r="87722" spans="7:7" x14ac:dyDescent="0.2">
      <c r="G87722" s="12"/>
    </row>
    <row r="87723" spans="7:7" x14ac:dyDescent="0.2">
      <c r="G87723" s="12"/>
    </row>
    <row r="87724" spans="7:7" x14ac:dyDescent="0.2">
      <c r="G87724" s="12"/>
    </row>
    <row r="87725" spans="7:7" x14ac:dyDescent="0.2">
      <c r="G87725" s="12"/>
    </row>
    <row r="87726" spans="7:7" x14ac:dyDescent="0.2">
      <c r="G87726" s="12"/>
    </row>
    <row r="87727" spans="7:7" x14ac:dyDescent="0.2">
      <c r="G87727" s="12"/>
    </row>
    <row r="87728" spans="7:7" x14ac:dyDescent="0.2">
      <c r="G87728" s="12"/>
    </row>
    <row r="87729" spans="7:7" x14ac:dyDescent="0.2">
      <c r="G87729" s="12"/>
    </row>
    <row r="87730" spans="7:7" x14ac:dyDescent="0.2">
      <c r="G87730" s="12"/>
    </row>
    <row r="87731" spans="7:7" x14ac:dyDescent="0.2">
      <c r="G87731" s="12"/>
    </row>
    <row r="87732" spans="7:7" x14ac:dyDescent="0.2">
      <c r="G87732" s="12"/>
    </row>
    <row r="87733" spans="7:7" x14ac:dyDescent="0.2">
      <c r="G87733" s="12"/>
    </row>
    <row r="87734" spans="7:7" x14ac:dyDescent="0.2">
      <c r="G87734" s="12"/>
    </row>
    <row r="87735" spans="7:7" x14ac:dyDescent="0.2">
      <c r="G87735" s="12"/>
    </row>
    <row r="87736" spans="7:7" x14ac:dyDescent="0.2">
      <c r="G87736" s="12"/>
    </row>
    <row r="87737" spans="7:7" x14ac:dyDescent="0.2">
      <c r="G87737" s="12"/>
    </row>
    <row r="87738" spans="7:7" x14ac:dyDescent="0.2">
      <c r="G87738" s="12"/>
    </row>
    <row r="87739" spans="7:7" x14ac:dyDescent="0.2">
      <c r="G87739" s="12"/>
    </row>
    <row r="87740" spans="7:7" x14ac:dyDescent="0.2">
      <c r="G87740" s="12"/>
    </row>
    <row r="87741" spans="7:7" x14ac:dyDescent="0.2">
      <c r="G87741" s="12"/>
    </row>
    <row r="87742" spans="7:7" x14ac:dyDescent="0.2">
      <c r="G87742" s="12"/>
    </row>
    <row r="87743" spans="7:7" x14ac:dyDescent="0.2">
      <c r="G87743" s="12"/>
    </row>
    <row r="87744" spans="7:7" x14ac:dyDescent="0.2">
      <c r="G87744" s="12"/>
    </row>
    <row r="87745" spans="7:7" x14ac:dyDescent="0.2">
      <c r="G87745" s="12"/>
    </row>
    <row r="87746" spans="7:7" x14ac:dyDescent="0.2">
      <c r="G87746" s="12"/>
    </row>
    <row r="87747" spans="7:7" x14ac:dyDescent="0.2">
      <c r="G87747" s="12"/>
    </row>
    <row r="87748" spans="7:7" x14ac:dyDescent="0.2">
      <c r="G87748" s="12"/>
    </row>
    <row r="87749" spans="7:7" x14ac:dyDescent="0.2">
      <c r="G87749" s="12"/>
    </row>
    <row r="87750" spans="7:7" x14ac:dyDescent="0.2">
      <c r="G87750" s="12"/>
    </row>
    <row r="87751" spans="7:7" x14ac:dyDescent="0.2">
      <c r="G87751" s="12"/>
    </row>
    <row r="87752" spans="7:7" x14ac:dyDescent="0.2">
      <c r="G87752" s="12"/>
    </row>
    <row r="87753" spans="7:7" x14ac:dyDescent="0.2">
      <c r="G87753" s="12"/>
    </row>
    <row r="87754" spans="7:7" x14ac:dyDescent="0.2">
      <c r="G87754" s="12"/>
    </row>
    <row r="87755" spans="7:7" x14ac:dyDescent="0.2">
      <c r="G87755" s="12"/>
    </row>
    <row r="87756" spans="7:7" x14ac:dyDescent="0.2">
      <c r="G87756" s="12"/>
    </row>
    <row r="87757" spans="7:7" x14ac:dyDescent="0.2">
      <c r="G87757" s="12"/>
    </row>
    <row r="87758" spans="7:7" x14ac:dyDescent="0.2">
      <c r="G87758" s="12"/>
    </row>
    <row r="87759" spans="7:7" x14ac:dyDescent="0.2">
      <c r="G87759" s="12"/>
    </row>
    <row r="87760" spans="7:7" x14ac:dyDescent="0.2">
      <c r="G87760" s="12"/>
    </row>
    <row r="87761" spans="7:7" x14ac:dyDescent="0.2">
      <c r="G87761" s="12"/>
    </row>
    <row r="87762" spans="7:7" x14ac:dyDescent="0.2">
      <c r="G87762" s="12"/>
    </row>
    <row r="87763" spans="7:7" x14ac:dyDescent="0.2">
      <c r="G87763" s="12"/>
    </row>
    <row r="87764" spans="7:7" x14ac:dyDescent="0.2">
      <c r="G87764" s="12"/>
    </row>
    <row r="87765" spans="7:7" x14ac:dyDescent="0.2">
      <c r="G87765" s="12"/>
    </row>
    <row r="87766" spans="7:7" x14ac:dyDescent="0.2">
      <c r="G87766" s="12"/>
    </row>
    <row r="87767" spans="7:7" x14ac:dyDescent="0.2">
      <c r="G87767" s="12"/>
    </row>
    <row r="87768" spans="7:7" x14ac:dyDescent="0.2">
      <c r="G87768" s="12"/>
    </row>
    <row r="87769" spans="7:7" x14ac:dyDescent="0.2">
      <c r="G87769" s="12"/>
    </row>
    <row r="87770" spans="7:7" x14ac:dyDescent="0.2">
      <c r="G87770" s="12"/>
    </row>
    <row r="87771" spans="7:7" x14ac:dyDescent="0.2">
      <c r="G87771" s="12"/>
    </row>
    <row r="87772" spans="7:7" x14ac:dyDescent="0.2">
      <c r="G87772" s="12"/>
    </row>
    <row r="87773" spans="7:7" x14ac:dyDescent="0.2">
      <c r="G87773" s="12"/>
    </row>
    <row r="87774" spans="7:7" x14ac:dyDescent="0.2">
      <c r="G87774" s="12"/>
    </row>
    <row r="87775" spans="7:7" x14ac:dyDescent="0.2">
      <c r="G87775" s="12"/>
    </row>
    <row r="87776" spans="7:7" x14ac:dyDescent="0.2">
      <c r="G87776" s="12"/>
    </row>
    <row r="87777" spans="7:7" x14ac:dyDescent="0.2">
      <c r="G87777" s="12"/>
    </row>
    <row r="87778" spans="7:7" x14ac:dyDescent="0.2">
      <c r="G87778" s="12"/>
    </row>
    <row r="87779" spans="7:7" x14ac:dyDescent="0.2">
      <c r="G87779" s="12"/>
    </row>
    <row r="87780" spans="7:7" x14ac:dyDescent="0.2">
      <c r="G87780" s="12"/>
    </row>
    <row r="87781" spans="7:7" x14ac:dyDescent="0.2">
      <c r="G87781" s="12"/>
    </row>
    <row r="87782" spans="7:7" x14ac:dyDescent="0.2">
      <c r="G87782" s="12"/>
    </row>
    <row r="87783" spans="7:7" x14ac:dyDescent="0.2">
      <c r="G87783" s="12"/>
    </row>
    <row r="87784" spans="7:7" x14ac:dyDescent="0.2">
      <c r="G87784" s="12"/>
    </row>
    <row r="87785" spans="7:7" x14ac:dyDescent="0.2">
      <c r="G87785" s="12"/>
    </row>
    <row r="87786" spans="7:7" x14ac:dyDescent="0.2">
      <c r="G87786" s="12"/>
    </row>
    <row r="87787" spans="7:7" x14ac:dyDescent="0.2">
      <c r="G87787" s="12"/>
    </row>
    <row r="87788" spans="7:7" x14ac:dyDescent="0.2">
      <c r="G87788" s="12"/>
    </row>
    <row r="87789" spans="7:7" x14ac:dyDescent="0.2">
      <c r="G87789" s="12"/>
    </row>
    <row r="87790" spans="7:7" x14ac:dyDescent="0.2">
      <c r="G87790" s="12"/>
    </row>
    <row r="87791" spans="7:7" x14ac:dyDescent="0.2">
      <c r="G87791" s="12"/>
    </row>
    <row r="87792" spans="7:7" x14ac:dyDescent="0.2">
      <c r="G87792" s="12"/>
    </row>
    <row r="87793" spans="7:7" x14ac:dyDescent="0.2">
      <c r="G87793" s="12"/>
    </row>
    <row r="87794" spans="7:7" x14ac:dyDescent="0.2">
      <c r="G87794" s="12"/>
    </row>
    <row r="87795" spans="7:7" x14ac:dyDescent="0.2">
      <c r="G87795" s="12"/>
    </row>
    <row r="87796" spans="7:7" x14ac:dyDescent="0.2">
      <c r="G87796" s="12"/>
    </row>
    <row r="87797" spans="7:7" x14ac:dyDescent="0.2">
      <c r="G87797" s="12"/>
    </row>
    <row r="87798" spans="7:7" x14ac:dyDescent="0.2">
      <c r="G87798" s="12"/>
    </row>
    <row r="87799" spans="7:7" x14ac:dyDescent="0.2">
      <c r="G87799" s="12"/>
    </row>
    <row r="87800" spans="7:7" x14ac:dyDescent="0.2">
      <c r="G87800" s="12"/>
    </row>
    <row r="87801" spans="7:7" x14ac:dyDescent="0.2">
      <c r="G87801" s="12"/>
    </row>
    <row r="87802" spans="7:7" x14ac:dyDescent="0.2">
      <c r="G87802" s="12"/>
    </row>
    <row r="87803" spans="7:7" x14ac:dyDescent="0.2">
      <c r="G87803" s="12"/>
    </row>
    <row r="87804" spans="7:7" x14ac:dyDescent="0.2">
      <c r="G87804" s="12"/>
    </row>
    <row r="87805" spans="7:7" x14ac:dyDescent="0.2">
      <c r="G87805" s="12"/>
    </row>
    <row r="87806" spans="7:7" x14ac:dyDescent="0.2">
      <c r="G87806" s="12"/>
    </row>
    <row r="87807" spans="7:7" x14ac:dyDescent="0.2">
      <c r="G87807" s="12"/>
    </row>
    <row r="87808" spans="7:7" x14ac:dyDescent="0.2">
      <c r="G87808" s="12"/>
    </row>
    <row r="87809" spans="7:7" x14ac:dyDescent="0.2">
      <c r="G87809" s="12"/>
    </row>
    <row r="87810" spans="7:7" x14ac:dyDescent="0.2">
      <c r="G87810" s="12"/>
    </row>
    <row r="87811" spans="7:7" x14ac:dyDescent="0.2">
      <c r="G87811" s="12"/>
    </row>
    <row r="87812" spans="7:7" x14ac:dyDescent="0.2">
      <c r="G87812" s="12"/>
    </row>
    <row r="87813" spans="7:7" x14ac:dyDescent="0.2">
      <c r="G87813" s="12"/>
    </row>
    <row r="87814" spans="7:7" x14ac:dyDescent="0.2">
      <c r="G87814" s="12"/>
    </row>
    <row r="87815" spans="7:7" x14ac:dyDescent="0.2">
      <c r="G87815" s="12"/>
    </row>
    <row r="87816" spans="7:7" x14ac:dyDescent="0.2">
      <c r="G87816" s="12"/>
    </row>
    <row r="87817" spans="7:7" x14ac:dyDescent="0.2">
      <c r="G87817" s="12"/>
    </row>
    <row r="87818" spans="7:7" x14ac:dyDescent="0.2">
      <c r="G87818" s="12"/>
    </row>
    <row r="87819" spans="7:7" x14ac:dyDescent="0.2">
      <c r="G87819" s="12"/>
    </row>
    <row r="87820" spans="7:7" x14ac:dyDescent="0.2">
      <c r="G87820" s="12"/>
    </row>
    <row r="87821" spans="7:7" x14ac:dyDescent="0.2">
      <c r="G87821" s="12"/>
    </row>
    <row r="87822" spans="7:7" x14ac:dyDescent="0.2">
      <c r="G87822" s="12"/>
    </row>
    <row r="87823" spans="7:7" x14ac:dyDescent="0.2">
      <c r="G87823" s="12"/>
    </row>
    <row r="87824" spans="7:7" x14ac:dyDescent="0.2">
      <c r="G87824" s="12"/>
    </row>
    <row r="87825" spans="7:7" x14ac:dyDescent="0.2">
      <c r="G87825" s="12"/>
    </row>
    <row r="87826" spans="7:7" x14ac:dyDescent="0.2">
      <c r="G87826" s="12"/>
    </row>
    <row r="87827" spans="7:7" x14ac:dyDescent="0.2">
      <c r="G87827" s="12"/>
    </row>
    <row r="87828" spans="7:7" x14ac:dyDescent="0.2">
      <c r="G87828" s="12"/>
    </row>
    <row r="87829" spans="7:7" x14ac:dyDescent="0.2">
      <c r="G87829" s="12"/>
    </row>
    <row r="87830" spans="7:7" x14ac:dyDescent="0.2">
      <c r="G87830" s="12"/>
    </row>
    <row r="87831" spans="7:7" x14ac:dyDescent="0.2">
      <c r="G87831" s="12"/>
    </row>
    <row r="87832" spans="7:7" x14ac:dyDescent="0.2">
      <c r="G87832" s="12"/>
    </row>
    <row r="87833" spans="7:7" x14ac:dyDescent="0.2">
      <c r="G87833" s="12"/>
    </row>
    <row r="87834" spans="7:7" x14ac:dyDescent="0.2">
      <c r="G87834" s="12"/>
    </row>
    <row r="87835" spans="7:7" x14ac:dyDescent="0.2">
      <c r="G87835" s="12"/>
    </row>
    <row r="87836" spans="7:7" x14ac:dyDescent="0.2">
      <c r="G87836" s="12"/>
    </row>
    <row r="87837" spans="7:7" x14ac:dyDescent="0.2">
      <c r="G87837" s="12"/>
    </row>
    <row r="87838" spans="7:7" x14ac:dyDescent="0.2">
      <c r="G87838" s="12"/>
    </row>
    <row r="87839" spans="7:7" x14ac:dyDescent="0.2">
      <c r="G87839" s="12"/>
    </row>
    <row r="87840" spans="7:7" x14ac:dyDescent="0.2">
      <c r="G87840" s="12"/>
    </row>
    <row r="87841" spans="7:7" x14ac:dyDescent="0.2">
      <c r="G87841" s="12"/>
    </row>
    <row r="87842" spans="7:7" x14ac:dyDescent="0.2">
      <c r="G87842" s="12"/>
    </row>
    <row r="87843" spans="7:7" x14ac:dyDescent="0.2">
      <c r="G87843" s="12"/>
    </row>
    <row r="87844" spans="7:7" x14ac:dyDescent="0.2">
      <c r="G87844" s="12"/>
    </row>
    <row r="87845" spans="7:7" x14ac:dyDescent="0.2">
      <c r="G87845" s="12"/>
    </row>
    <row r="87846" spans="7:7" x14ac:dyDescent="0.2">
      <c r="G87846" s="12"/>
    </row>
    <row r="87847" spans="7:7" x14ac:dyDescent="0.2">
      <c r="G87847" s="12"/>
    </row>
    <row r="87848" spans="7:7" x14ac:dyDescent="0.2">
      <c r="G87848" s="12"/>
    </row>
    <row r="87849" spans="7:7" x14ac:dyDescent="0.2">
      <c r="G87849" s="12"/>
    </row>
    <row r="87850" spans="7:7" x14ac:dyDescent="0.2">
      <c r="G87850" s="12"/>
    </row>
    <row r="87851" spans="7:7" x14ac:dyDescent="0.2">
      <c r="G87851" s="12"/>
    </row>
    <row r="87852" spans="7:7" x14ac:dyDescent="0.2">
      <c r="G87852" s="12"/>
    </row>
    <row r="87853" spans="7:7" x14ac:dyDescent="0.2">
      <c r="G87853" s="12"/>
    </row>
    <row r="87854" spans="7:7" x14ac:dyDescent="0.2">
      <c r="G87854" s="12"/>
    </row>
    <row r="87855" spans="7:7" x14ac:dyDescent="0.2">
      <c r="G87855" s="12"/>
    </row>
    <row r="87856" spans="7:7" x14ac:dyDescent="0.2">
      <c r="G87856" s="12"/>
    </row>
    <row r="87857" spans="7:7" x14ac:dyDescent="0.2">
      <c r="G87857" s="12"/>
    </row>
    <row r="87858" spans="7:7" x14ac:dyDescent="0.2">
      <c r="G87858" s="12"/>
    </row>
    <row r="87859" spans="7:7" x14ac:dyDescent="0.2">
      <c r="G87859" s="12"/>
    </row>
    <row r="87860" spans="7:7" x14ac:dyDescent="0.2">
      <c r="G87860" s="12"/>
    </row>
    <row r="87861" spans="7:7" x14ac:dyDescent="0.2">
      <c r="G87861" s="12"/>
    </row>
    <row r="87862" spans="7:7" x14ac:dyDescent="0.2">
      <c r="G87862" s="12"/>
    </row>
    <row r="87863" spans="7:7" x14ac:dyDescent="0.2">
      <c r="G87863" s="12"/>
    </row>
    <row r="87864" spans="7:7" x14ac:dyDescent="0.2">
      <c r="G87864" s="12"/>
    </row>
    <row r="87865" spans="7:7" x14ac:dyDescent="0.2">
      <c r="G87865" s="12"/>
    </row>
    <row r="87866" spans="7:7" x14ac:dyDescent="0.2">
      <c r="G87866" s="12"/>
    </row>
    <row r="87867" spans="7:7" x14ac:dyDescent="0.2">
      <c r="G87867" s="12"/>
    </row>
    <row r="87868" spans="7:7" x14ac:dyDescent="0.2">
      <c r="G87868" s="12"/>
    </row>
    <row r="87869" spans="7:7" x14ac:dyDescent="0.2">
      <c r="G87869" s="12"/>
    </row>
    <row r="87870" spans="7:7" x14ac:dyDescent="0.2">
      <c r="G87870" s="12"/>
    </row>
    <row r="87871" spans="7:7" x14ac:dyDescent="0.2">
      <c r="G87871" s="12"/>
    </row>
    <row r="87872" spans="7:7" x14ac:dyDescent="0.2">
      <c r="G87872" s="12"/>
    </row>
    <row r="87873" spans="7:7" x14ac:dyDescent="0.2">
      <c r="G87873" s="12"/>
    </row>
    <row r="87874" spans="7:7" x14ac:dyDescent="0.2">
      <c r="G87874" s="12"/>
    </row>
    <row r="87875" spans="7:7" x14ac:dyDescent="0.2">
      <c r="G87875" s="12"/>
    </row>
    <row r="87876" spans="7:7" x14ac:dyDescent="0.2">
      <c r="G87876" s="12"/>
    </row>
    <row r="87877" spans="7:7" x14ac:dyDescent="0.2">
      <c r="G87877" s="12"/>
    </row>
    <row r="87878" spans="7:7" x14ac:dyDescent="0.2">
      <c r="G87878" s="12"/>
    </row>
    <row r="87879" spans="7:7" x14ac:dyDescent="0.2">
      <c r="G87879" s="12"/>
    </row>
    <row r="87880" spans="7:7" x14ac:dyDescent="0.2">
      <c r="G87880" s="12"/>
    </row>
    <row r="87881" spans="7:7" x14ac:dyDescent="0.2">
      <c r="G87881" s="12"/>
    </row>
    <row r="87882" spans="7:7" x14ac:dyDescent="0.2">
      <c r="G87882" s="12"/>
    </row>
    <row r="87883" spans="7:7" x14ac:dyDescent="0.2">
      <c r="G87883" s="12"/>
    </row>
    <row r="87884" spans="7:7" x14ac:dyDescent="0.2">
      <c r="G87884" s="12"/>
    </row>
    <row r="87885" spans="7:7" x14ac:dyDescent="0.2">
      <c r="G87885" s="12"/>
    </row>
    <row r="87886" spans="7:7" x14ac:dyDescent="0.2">
      <c r="G87886" s="12"/>
    </row>
    <row r="87887" spans="7:7" x14ac:dyDescent="0.2">
      <c r="G87887" s="12"/>
    </row>
    <row r="87888" spans="7:7" x14ac:dyDescent="0.2">
      <c r="G87888" s="12"/>
    </row>
    <row r="87889" spans="7:7" x14ac:dyDescent="0.2">
      <c r="G87889" s="12"/>
    </row>
    <row r="87890" spans="7:7" x14ac:dyDescent="0.2">
      <c r="G87890" s="12"/>
    </row>
    <row r="87891" spans="7:7" x14ac:dyDescent="0.2">
      <c r="G87891" s="12"/>
    </row>
    <row r="87892" spans="7:7" x14ac:dyDescent="0.2">
      <c r="G87892" s="12"/>
    </row>
    <row r="87893" spans="7:7" x14ac:dyDescent="0.2">
      <c r="G87893" s="12"/>
    </row>
    <row r="87894" spans="7:7" x14ac:dyDescent="0.2">
      <c r="G87894" s="12"/>
    </row>
    <row r="87895" spans="7:7" x14ac:dyDescent="0.2">
      <c r="G87895" s="12"/>
    </row>
    <row r="87896" spans="7:7" x14ac:dyDescent="0.2">
      <c r="G87896" s="12"/>
    </row>
    <row r="87897" spans="7:7" x14ac:dyDescent="0.2">
      <c r="G87897" s="12"/>
    </row>
    <row r="87898" spans="7:7" x14ac:dyDescent="0.2">
      <c r="G87898" s="12"/>
    </row>
    <row r="87899" spans="7:7" x14ac:dyDescent="0.2">
      <c r="G87899" s="12"/>
    </row>
    <row r="87900" spans="7:7" x14ac:dyDescent="0.2">
      <c r="G87900" s="12"/>
    </row>
    <row r="87901" spans="7:7" x14ac:dyDescent="0.2">
      <c r="G87901" s="12"/>
    </row>
    <row r="87902" spans="7:7" x14ac:dyDescent="0.2">
      <c r="G87902" s="12"/>
    </row>
    <row r="87903" spans="7:7" x14ac:dyDescent="0.2">
      <c r="G87903" s="12"/>
    </row>
    <row r="87904" spans="7:7" x14ac:dyDescent="0.2">
      <c r="G87904" s="12"/>
    </row>
    <row r="87905" spans="7:7" x14ac:dyDescent="0.2">
      <c r="G87905" s="12"/>
    </row>
    <row r="87906" spans="7:7" x14ac:dyDescent="0.2">
      <c r="G87906" s="12"/>
    </row>
    <row r="87907" spans="7:7" x14ac:dyDescent="0.2">
      <c r="G87907" s="12"/>
    </row>
    <row r="87908" spans="7:7" x14ac:dyDescent="0.2">
      <c r="G87908" s="12"/>
    </row>
    <row r="87909" spans="7:7" x14ac:dyDescent="0.2">
      <c r="G87909" s="12"/>
    </row>
    <row r="87910" spans="7:7" x14ac:dyDescent="0.2">
      <c r="G87910" s="12"/>
    </row>
    <row r="87911" spans="7:7" x14ac:dyDescent="0.2">
      <c r="G87911" s="12"/>
    </row>
    <row r="87912" spans="7:7" x14ac:dyDescent="0.2">
      <c r="G87912" s="12"/>
    </row>
    <row r="87913" spans="7:7" x14ac:dyDescent="0.2">
      <c r="G87913" s="12"/>
    </row>
    <row r="87914" spans="7:7" x14ac:dyDescent="0.2">
      <c r="G87914" s="12"/>
    </row>
    <row r="87915" spans="7:7" x14ac:dyDescent="0.2">
      <c r="G87915" s="12"/>
    </row>
    <row r="87916" spans="7:7" x14ac:dyDescent="0.2">
      <c r="G87916" s="12"/>
    </row>
    <row r="87917" spans="7:7" x14ac:dyDescent="0.2">
      <c r="G87917" s="12"/>
    </row>
    <row r="87918" spans="7:7" x14ac:dyDescent="0.2">
      <c r="G87918" s="12"/>
    </row>
    <row r="87919" spans="7:7" x14ac:dyDescent="0.2">
      <c r="G87919" s="12"/>
    </row>
    <row r="87920" spans="7:7" x14ac:dyDescent="0.2">
      <c r="G87920" s="12"/>
    </row>
    <row r="87921" spans="7:7" x14ac:dyDescent="0.2">
      <c r="G87921" s="12"/>
    </row>
    <row r="87922" spans="7:7" x14ac:dyDescent="0.2">
      <c r="G87922" s="12"/>
    </row>
    <row r="87923" spans="7:7" x14ac:dyDescent="0.2">
      <c r="G87923" s="12"/>
    </row>
    <row r="87924" spans="7:7" x14ac:dyDescent="0.2">
      <c r="G87924" s="12"/>
    </row>
    <row r="87925" spans="7:7" x14ac:dyDescent="0.2">
      <c r="G87925" s="12"/>
    </row>
    <row r="87926" spans="7:7" x14ac:dyDescent="0.2">
      <c r="G87926" s="12"/>
    </row>
    <row r="87927" spans="7:7" x14ac:dyDescent="0.2">
      <c r="G87927" s="12"/>
    </row>
    <row r="87928" spans="7:7" x14ac:dyDescent="0.2">
      <c r="G87928" s="12"/>
    </row>
    <row r="87929" spans="7:7" x14ac:dyDescent="0.2">
      <c r="G87929" s="12"/>
    </row>
    <row r="87930" spans="7:7" x14ac:dyDescent="0.2">
      <c r="G87930" s="12"/>
    </row>
    <row r="87931" spans="7:7" x14ac:dyDescent="0.2">
      <c r="G87931" s="12"/>
    </row>
    <row r="87932" spans="7:7" x14ac:dyDescent="0.2">
      <c r="G87932" s="12"/>
    </row>
    <row r="87933" spans="7:7" x14ac:dyDescent="0.2">
      <c r="G87933" s="12"/>
    </row>
    <row r="87934" spans="7:7" x14ac:dyDescent="0.2">
      <c r="G87934" s="12"/>
    </row>
    <row r="87935" spans="7:7" x14ac:dyDescent="0.2">
      <c r="G87935" s="12"/>
    </row>
    <row r="87936" spans="7:7" x14ac:dyDescent="0.2">
      <c r="G87936" s="12"/>
    </row>
    <row r="87937" spans="7:7" x14ac:dyDescent="0.2">
      <c r="G87937" s="12"/>
    </row>
    <row r="87938" spans="7:7" x14ac:dyDescent="0.2">
      <c r="G87938" s="12"/>
    </row>
    <row r="87939" spans="7:7" x14ac:dyDescent="0.2">
      <c r="G87939" s="12"/>
    </row>
    <row r="87940" spans="7:7" x14ac:dyDescent="0.2">
      <c r="G87940" s="12"/>
    </row>
    <row r="87941" spans="7:7" x14ac:dyDescent="0.2">
      <c r="G87941" s="12"/>
    </row>
    <row r="87942" spans="7:7" x14ac:dyDescent="0.2">
      <c r="G87942" s="12"/>
    </row>
    <row r="87943" spans="7:7" x14ac:dyDescent="0.2">
      <c r="G87943" s="12"/>
    </row>
    <row r="87944" spans="7:7" x14ac:dyDescent="0.2">
      <c r="G87944" s="12"/>
    </row>
    <row r="87945" spans="7:7" x14ac:dyDescent="0.2">
      <c r="G87945" s="12"/>
    </row>
    <row r="87946" spans="7:7" x14ac:dyDescent="0.2">
      <c r="G87946" s="12"/>
    </row>
    <row r="87947" spans="7:7" x14ac:dyDescent="0.2">
      <c r="G87947" s="12"/>
    </row>
    <row r="87948" spans="7:7" x14ac:dyDescent="0.2">
      <c r="G87948" s="12"/>
    </row>
    <row r="87949" spans="7:7" x14ac:dyDescent="0.2">
      <c r="G87949" s="12"/>
    </row>
    <row r="87950" spans="7:7" x14ac:dyDescent="0.2">
      <c r="G87950" s="12"/>
    </row>
    <row r="87951" spans="7:7" x14ac:dyDescent="0.2">
      <c r="G87951" s="12"/>
    </row>
    <row r="87952" spans="7:7" x14ac:dyDescent="0.2">
      <c r="G87952" s="12"/>
    </row>
    <row r="87953" spans="7:7" x14ac:dyDescent="0.2">
      <c r="G87953" s="12"/>
    </row>
    <row r="87954" spans="7:7" x14ac:dyDescent="0.2">
      <c r="G87954" s="12"/>
    </row>
    <row r="87955" spans="7:7" x14ac:dyDescent="0.2">
      <c r="G87955" s="12"/>
    </row>
    <row r="87956" spans="7:7" x14ac:dyDescent="0.2">
      <c r="G87956" s="12"/>
    </row>
    <row r="87957" spans="7:7" x14ac:dyDescent="0.2">
      <c r="G87957" s="12"/>
    </row>
    <row r="87958" spans="7:7" x14ac:dyDescent="0.2">
      <c r="G87958" s="12"/>
    </row>
    <row r="87959" spans="7:7" x14ac:dyDescent="0.2">
      <c r="G87959" s="12"/>
    </row>
    <row r="87960" spans="7:7" x14ac:dyDescent="0.2">
      <c r="G87960" s="12"/>
    </row>
    <row r="87961" spans="7:7" x14ac:dyDescent="0.2">
      <c r="G87961" s="12"/>
    </row>
    <row r="87962" spans="7:7" x14ac:dyDescent="0.2">
      <c r="G87962" s="12"/>
    </row>
    <row r="87963" spans="7:7" x14ac:dyDescent="0.2">
      <c r="G87963" s="12"/>
    </row>
    <row r="87964" spans="7:7" x14ac:dyDescent="0.2">
      <c r="G87964" s="12"/>
    </row>
    <row r="87965" spans="7:7" x14ac:dyDescent="0.2">
      <c r="G87965" s="12"/>
    </row>
    <row r="87966" spans="7:7" x14ac:dyDescent="0.2">
      <c r="G87966" s="12"/>
    </row>
    <row r="87967" spans="7:7" x14ac:dyDescent="0.2">
      <c r="G87967" s="12"/>
    </row>
    <row r="87968" spans="7:7" x14ac:dyDescent="0.2">
      <c r="G87968" s="12"/>
    </row>
    <row r="87969" spans="7:7" x14ac:dyDescent="0.2">
      <c r="G87969" s="12"/>
    </row>
    <row r="87970" spans="7:7" x14ac:dyDescent="0.2">
      <c r="G87970" s="12"/>
    </row>
    <row r="87971" spans="7:7" x14ac:dyDescent="0.2">
      <c r="G87971" s="12"/>
    </row>
    <row r="87972" spans="7:7" x14ac:dyDescent="0.2">
      <c r="G87972" s="12"/>
    </row>
    <row r="87973" spans="7:7" x14ac:dyDescent="0.2">
      <c r="G87973" s="12"/>
    </row>
    <row r="87974" spans="7:7" x14ac:dyDescent="0.2">
      <c r="G87974" s="12"/>
    </row>
    <row r="87975" spans="7:7" x14ac:dyDescent="0.2">
      <c r="G87975" s="12"/>
    </row>
    <row r="87976" spans="7:7" x14ac:dyDescent="0.2">
      <c r="G87976" s="12"/>
    </row>
    <row r="87977" spans="7:7" x14ac:dyDescent="0.2">
      <c r="G87977" s="12"/>
    </row>
    <row r="87978" spans="7:7" x14ac:dyDescent="0.2">
      <c r="G87978" s="12"/>
    </row>
    <row r="87979" spans="7:7" x14ac:dyDescent="0.2">
      <c r="G87979" s="12"/>
    </row>
    <row r="87980" spans="7:7" x14ac:dyDescent="0.2">
      <c r="G87980" s="12"/>
    </row>
    <row r="87981" spans="7:7" x14ac:dyDescent="0.2">
      <c r="G87981" s="12"/>
    </row>
    <row r="87982" spans="7:7" x14ac:dyDescent="0.2">
      <c r="G87982" s="12"/>
    </row>
    <row r="87983" spans="7:7" x14ac:dyDescent="0.2">
      <c r="G87983" s="12"/>
    </row>
    <row r="87984" spans="7:7" x14ac:dyDescent="0.2">
      <c r="G87984" s="12"/>
    </row>
    <row r="87985" spans="7:7" x14ac:dyDescent="0.2">
      <c r="G87985" s="12"/>
    </row>
    <row r="87986" spans="7:7" x14ac:dyDescent="0.2">
      <c r="G87986" s="12"/>
    </row>
    <row r="87987" spans="7:7" x14ac:dyDescent="0.2">
      <c r="G87987" s="12"/>
    </row>
    <row r="87988" spans="7:7" x14ac:dyDescent="0.2">
      <c r="G87988" s="12"/>
    </row>
    <row r="87989" spans="7:7" x14ac:dyDescent="0.2">
      <c r="G87989" s="12"/>
    </row>
    <row r="87990" spans="7:7" x14ac:dyDescent="0.2">
      <c r="G87990" s="12"/>
    </row>
    <row r="87991" spans="7:7" x14ac:dyDescent="0.2">
      <c r="G87991" s="12"/>
    </row>
    <row r="87992" spans="7:7" x14ac:dyDescent="0.2">
      <c r="G87992" s="12"/>
    </row>
    <row r="87993" spans="7:7" x14ac:dyDescent="0.2">
      <c r="G87993" s="12"/>
    </row>
    <row r="87994" spans="7:7" x14ac:dyDescent="0.2">
      <c r="G87994" s="12"/>
    </row>
    <row r="87995" spans="7:7" x14ac:dyDescent="0.2">
      <c r="G87995" s="12"/>
    </row>
    <row r="87996" spans="7:7" x14ac:dyDescent="0.2">
      <c r="G87996" s="12"/>
    </row>
    <row r="87997" spans="7:7" x14ac:dyDescent="0.2">
      <c r="G87997" s="12"/>
    </row>
    <row r="87998" spans="7:7" x14ac:dyDescent="0.2">
      <c r="G87998" s="12"/>
    </row>
    <row r="87999" spans="7:7" x14ac:dyDescent="0.2">
      <c r="G87999" s="12"/>
    </row>
    <row r="88000" spans="7:7" x14ac:dyDescent="0.2">
      <c r="G88000" s="12"/>
    </row>
    <row r="88001" spans="7:7" x14ac:dyDescent="0.2">
      <c r="G88001" s="12"/>
    </row>
    <row r="88002" spans="7:7" x14ac:dyDescent="0.2">
      <c r="G88002" s="12"/>
    </row>
    <row r="88003" spans="7:7" x14ac:dyDescent="0.2">
      <c r="G88003" s="12"/>
    </row>
    <row r="88004" spans="7:7" x14ac:dyDescent="0.2">
      <c r="G88004" s="12"/>
    </row>
    <row r="88005" spans="7:7" x14ac:dyDescent="0.2">
      <c r="G88005" s="12"/>
    </row>
    <row r="88006" spans="7:7" x14ac:dyDescent="0.2">
      <c r="G88006" s="12"/>
    </row>
    <row r="88007" spans="7:7" x14ac:dyDescent="0.2">
      <c r="G88007" s="12"/>
    </row>
    <row r="88008" spans="7:7" x14ac:dyDescent="0.2">
      <c r="G88008" s="12"/>
    </row>
    <row r="88009" spans="7:7" x14ac:dyDescent="0.2">
      <c r="G88009" s="12"/>
    </row>
    <row r="88010" spans="7:7" x14ac:dyDescent="0.2">
      <c r="G88010" s="12"/>
    </row>
    <row r="88011" spans="7:7" x14ac:dyDescent="0.2">
      <c r="G88011" s="12"/>
    </row>
    <row r="88012" spans="7:7" x14ac:dyDescent="0.2">
      <c r="G88012" s="12"/>
    </row>
    <row r="88013" spans="7:7" x14ac:dyDescent="0.2">
      <c r="G88013" s="12"/>
    </row>
    <row r="88014" spans="7:7" x14ac:dyDescent="0.2">
      <c r="G88014" s="12"/>
    </row>
    <row r="88015" spans="7:7" x14ac:dyDescent="0.2">
      <c r="G88015" s="12"/>
    </row>
    <row r="88016" spans="7:7" x14ac:dyDescent="0.2">
      <c r="G88016" s="12"/>
    </row>
    <row r="88017" spans="7:7" x14ac:dyDescent="0.2">
      <c r="G88017" s="12"/>
    </row>
    <row r="88018" spans="7:7" x14ac:dyDescent="0.2">
      <c r="G88018" s="12"/>
    </row>
    <row r="88019" spans="7:7" x14ac:dyDescent="0.2">
      <c r="G88019" s="12"/>
    </row>
    <row r="88020" spans="7:7" x14ac:dyDescent="0.2">
      <c r="G88020" s="12"/>
    </row>
    <row r="88021" spans="7:7" x14ac:dyDescent="0.2">
      <c r="G88021" s="12"/>
    </row>
    <row r="88022" spans="7:7" x14ac:dyDescent="0.2">
      <c r="G88022" s="12"/>
    </row>
    <row r="88023" spans="7:7" x14ac:dyDescent="0.2">
      <c r="G88023" s="12"/>
    </row>
    <row r="88024" spans="7:7" x14ac:dyDescent="0.2">
      <c r="G88024" s="12"/>
    </row>
    <row r="88025" spans="7:7" x14ac:dyDescent="0.2">
      <c r="G88025" s="12"/>
    </row>
    <row r="88026" spans="7:7" x14ac:dyDescent="0.2">
      <c r="G88026" s="12"/>
    </row>
    <row r="88027" spans="7:7" x14ac:dyDescent="0.2">
      <c r="G88027" s="12"/>
    </row>
    <row r="88028" spans="7:7" x14ac:dyDescent="0.2">
      <c r="G88028" s="12"/>
    </row>
    <row r="88029" spans="7:7" x14ac:dyDescent="0.2">
      <c r="G88029" s="12"/>
    </row>
    <row r="88030" spans="7:7" x14ac:dyDescent="0.2">
      <c r="G88030" s="12"/>
    </row>
    <row r="88031" spans="7:7" x14ac:dyDescent="0.2">
      <c r="G88031" s="12"/>
    </row>
    <row r="88032" spans="7:7" x14ac:dyDescent="0.2">
      <c r="G88032" s="12"/>
    </row>
    <row r="88033" spans="7:7" x14ac:dyDescent="0.2">
      <c r="G88033" s="12"/>
    </row>
    <row r="88034" spans="7:7" x14ac:dyDescent="0.2">
      <c r="G88034" s="12"/>
    </row>
    <row r="88035" spans="7:7" x14ac:dyDescent="0.2">
      <c r="G88035" s="12"/>
    </row>
    <row r="88036" spans="7:7" x14ac:dyDescent="0.2">
      <c r="G88036" s="12"/>
    </row>
    <row r="88037" spans="7:7" x14ac:dyDescent="0.2">
      <c r="G88037" s="12"/>
    </row>
    <row r="88038" spans="7:7" x14ac:dyDescent="0.2">
      <c r="G88038" s="12"/>
    </row>
    <row r="88039" spans="7:7" x14ac:dyDescent="0.2">
      <c r="G88039" s="12"/>
    </row>
    <row r="88040" spans="7:7" x14ac:dyDescent="0.2">
      <c r="G88040" s="12"/>
    </row>
    <row r="88041" spans="7:7" x14ac:dyDescent="0.2">
      <c r="G88041" s="12"/>
    </row>
    <row r="88042" spans="7:7" x14ac:dyDescent="0.2">
      <c r="G88042" s="12"/>
    </row>
    <row r="88043" spans="7:7" x14ac:dyDescent="0.2">
      <c r="G88043" s="12"/>
    </row>
    <row r="88044" spans="7:7" x14ac:dyDescent="0.2">
      <c r="G88044" s="12"/>
    </row>
    <row r="88045" spans="7:7" x14ac:dyDescent="0.2">
      <c r="G88045" s="12"/>
    </row>
    <row r="88046" spans="7:7" x14ac:dyDescent="0.2">
      <c r="G88046" s="12"/>
    </row>
    <row r="88047" spans="7:7" x14ac:dyDescent="0.2">
      <c r="G88047" s="12"/>
    </row>
    <row r="88048" spans="7:7" x14ac:dyDescent="0.2">
      <c r="G88048" s="12"/>
    </row>
    <row r="88049" spans="7:7" x14ac:dyDescent="0.2">
      <c r="G88049" s="12"/>
    </row>
    <row r="88050" spans="7:7" x14ac:dyDescent="0.2">
      <c r="G88050" s="12"/>
    </row>
    <row r="88051" spans="7:7" x14ac:dyDescent="0.2">
      <c r="G88051" s="12"/>
    </row>
    <row r="88052" spans="7:7" x14ac:dyDescent="0.2">
      <c r="G88052" s="12"/>
    </row>
    <row r="88053" spans="7:7" x14ac:dyDescent="0.2">
      <c r="G88053" s="12"/>
    </row>
    <row r="88054" spans="7:7" x14ac:dyDescent="0.2">
      <c r="G88054" s="12"/>
    </row>
    <row r="88055" spans="7:7" x14ac:dyDescent="0.2">
      <c r="G88055" s="12"/>
    </row>
    <row r="88056" spans="7:7" x14ac:dyDescent="0.2">
      <c r="G88056" s="12"/>
    </row>
    <row r="88057" spans="7:7" x14ac:dyDescent="0.2">
      <c r="G88057" s="12"/>
    </row>
    <row r="88058" spans="7:7" x14ac:dyDescent="0.2">
      <c r="G88058" s="12"/>
    </row>
    <row r="88059" spans="7:7" x14ac:dyDescent="0.2">
      <c r="G88059" s="12"/>
    </row>
    <row r="88060" spans="7:7" x14ac:dyDescent="0.2">
      <c r="G88060" s="12"/>
    </row>
    <row r="88061" spans="7:7" x14ac:dyDescent="0.2">
      <c r="G88061" s="12"/>
    </row>
    <row r="88062" spans="7:7" x14ac:dyDescent="0.2">
      <c r="G88062" s="12"/>
    </row>
    <row r="88063" spans="7:7" x14ac:dyDescent="0.2">
      <c r="G88063" s="12"/>
    </row>
    <row r="88064" spans="7:7" x14ac:dyDescent="0.2">
      <c r="G88064" s="12"/>
    </row>
    <row r="88065" spans="7:7" x14ac:dyDescent="0.2">
      <c r="G88065" s="12"/>
    </row>
    <row r="88066" spans="7:7" x14ac:dyDescent="0.2">
      <c r="G88066" s="12"/>
    </row>
    <row r="88067" spans="7:7" x14ac:dyDescent="0.2">
      <c r="G88067" s="12"/>
    </row>
    <row r="88068" spans="7:7" x14ac:dyDescent="0.2">
      <c r="G88068" s="12"/>
    </row>
    <row r="88069" spans="7:7" x14ac:dyDescent="0.2">
      <c r="G88069" s="12"/>
    </row>
    <row r="88070" spans="7:7" x14ac:dyDescent="0.2">
      <c r="G88070" s="12"/>
    </row>
    <row r="88071" spans="7:7" x14ac:dyDescent="0.2">
      <c r="G88071" s="12"/>
    </row>
    <row r="88072" spans="7:7" x14ac:dyDescent="0.2">
      <c r="G88072" s="12"/>
    </row>
    <row r="88073" spans="7:7" x14ac:dyDescent="0.2">
      <c r="G88073" s="12"/>
    </row>
    <row r="88074" spans="7:7" x14ac:dyDescent="0.2">
      <c r="G88074" s="12"/>
    </row>
    <row r="88075" spans="7:7" x14ac:dyDescent="0.2">
      <c r="G88075" s="12"/>
    </row>
    <row r="88076" spans="7:7" x14ac:dyDescent="0.2">
      <c r="G88076" s="12"/>
    </row>
    <row r="88077" spans="7:7" x14ac:dyDescent="0.2">
      <c r="G88077" s="12"/>
    </row>
    <row r="88078" spans="7:7" x14ac:dyDescent="0.2">
      <c r="G88078" s="12"/>
    </row>
    <row r="88079" spans="7:7" x14ac:dyDescent="0.2">
      <c r="G88079" s="12"/>
    </row>
    <row r="88080" spans="7:7" x14ac:dyDescent="0.2">
      <c r="G88080" s="12"/>
    </row>
    <row r="88081" spans="7:7" x14ac:dyDescent="0.2">
      <c r="G88081" s="12"/>
    </row>
    <row r="88082" spans="7:7" x14ac:dyDescent="0.2">
      <c r="G88082" s="12"/>
    </row>
    <row r="88083" spans="7:7" x14ac:dyDescent="0.2">
      <c r="G88083" s="12"/>
    </row>
    <row r="88084" spans="7:7" x14ac:dyDescent="0.2">
      <c r="G88084" s="12"/>
    </row>
    <row r="88085" spans="7:7" x14ac:dyDescent="0.2">
      <c r="G88085" s="12"/>
    </row>
    <row r="88086" spans="7:7" x14ac:dyDescent="0.2">
      <c r="G88086" s="12"/>
    </row>
    <row r="88087" spans="7:7" x14ac:dyDescent="0.2">
      <c r="G88087" s="12"/>
    </row>
    <row r="88088" spans="7:7" x14ac:dyDescent="0.2">
      <c r="G88088" s="12"/>
    </row>
    <row r="88089" spans="7:7" x14ac:dyDescent="0.2">
      <c r="G88089" s="12"/>
    </row>
    <row r="88090" spans="7:7" x14ac:dyDescent="0.2">
      <c r="G88090" s="12"/>
    </row>
    <row r="88091" spans="7:7" x14ac:dyDescent="0.2">
      <c r="G88091" s="12"/>
    </row>
    <row r="88092" spans="7:7" x14ac:dyDescent="0.2">
      <c r="G88092" s="12"/>
    </row>
    <row r="88093" spans="7:7" x14ac:dyDescent="0.2">
      <c r="G88093" s="12"/>
    </row>
    <row r="88094" spans="7:7" x14ac:dyDescent="0.2">
      <c r="G88094" s="12"/>
    </row>
    <row r="88095" spans="7:7" x14ac:dyDescent="0.2">
      <c r="G88095" s="12"/>
    </row>
    <row r="88096" spans="7:7" x14ac:dyDescent="0.2">
      <c r="G88096" s="12"/>
    </row>
    <row r="88097" spans="7:7" x14ac:dyDescent="0.2">
      <c r="G88097" s="12"/>
    </row>
    <row r="88098" spans="7:7" x14ac:dyDescent="0.2">
      <c r="G88098" s="12"/>
    </row>
    <row r="88099" spans="7:7" x14ac:dyDescent="0.2">
      <c r="G88099" s="12"/>
    </row>
    <row r="88100" spans="7:7" x14ac:dyDescent="0.2">
      <c r="G88100" s="12"/>
    </row>
    <row r="88101" spans="7:7" x14ac:dyDescent="0.2">
      <c r="G88101" s="12"/>
    </row>
    <row r="88102" spans="7:7" x14ac:dyDescent="0.2">
      <c r="G88102" s="12"/>
    </row>
    <row r="88103" spans="7:7" x14ac:dyDescent="0.2">
      <c r="G88103" s="12"/>
    </row>
    <row r="88104" spans="7:7" x14ac:dyDescent="0.2">
      <c r="G88104" s="12"/>
    </row>
    <row r="88105" spans="7:7" x14ac:dyDescent="0.2">
      <c r="G88105" s="12"/>
    </row>
    <row r="88106" spans="7:7" x14ac:dyDescent="0.2">
      <c r="G88106" s="12"/>
    </row>
    <row r="88107" spans="7:7" x14ac:dyDescent="0.2">
      <c r="G88107" s="12"/>
    </row>
    <row r="88108" spans="7:7" x14ac:dyDescent="0.2">
      <c r="G88108" s="12"/>
    </row>
    <row r="88109" spans="7:7" x14ac:dyDescent="0.2">
      <c r="G88109" s="12"/>
    </row>
    <row r="88110" spans="7:7" x14ac:dyDescent="0.2">
      <c r="G88110" s="12"/>
    </row>
    <row r="88111" spans="7:7" x14ac:dyDescent="0.2">
      <c r="G88111" s="12"/>
    </row>
    <row r="88112" spans="7:7" x14ac:dyDescent="0.2">
      <c r="G88112" s="12"/>
    </row>
    <row r="88113" spans="7:7" x14ac:dyDescent="0.2">
      <c r="G88113" s="12"/>
    </row>
    <row r="88114" spans="7:7" x14ac:dyDescent="0.2">
      <c r="G88114" s="12"/>
    </row>
    <row r="88115" spans="7:7" x14ac:dyDescent="0.2">
      <c r="G88115" s="12"/>
    </row>
    <row r="88116" spans="7:7" x14ac:dyDescent="0.2">
      <c r="G88116" s="12"/>
    </row>
    <row r="88117" spans="7:7" x14ac:dyDescent="0.2">
      <c r="G88117" s="12"/>
    </row>
    <row r="88118" spans="7:7" x14ac:dyDescent="0.2">
      <c r="G88118" s="12"/>
    </row>
    <row r="88119" spans="7:7" x14ac:dyDescent="0.2">
      <c r="G88119" s="12"/>
    </row>
    <row r="88120" spans="7:7" x14ac:dyDescent="0.2">
      <c r="G88120" s="12"/>
    </row>
    <row r="88121" spans="7:7" x14ac:dyDescent="0.2">
      <c r="G88121" s="12"/>
    </row>
    <row r="88122" spans="7:7" x14ac:dyDescent="0.2">
      <c r="G88122" s="12"/>
    </row>
    <row r="88123" spans="7:7" x14ac:dyDescent="0.2">
      <c r="G88123" s="12"/>
    </row>
    <row r="88124" spans="7:7" x14ac:dyDescent="0.2">
      <c r="G88124" s="12"/>
    </row>
    <row r="88125" spans="7:7" x14ac:dyDescent="0.2">
      <c r="G88125" s="12"/>
    </row>
    <row r="88126" spans="7:7" x14ac:dyDescent="0.2">
      <c r="G88126" s="12"/>
    </row>
    <row r="88127" spans="7:7" x14ac:dyDescent="0.2">
      <c r="G88127" s="12"/>
    </row>
    <row r="88128" spans="7:7" x14ac:dyDescent="0.2">
      <c r="G88128" s="12"/>
    </row>
    <row r="88129" spans="7:7" x14ac:dyDescent="0.2">
      <c r="G88129" s="12"/>
    </row>
    <row r="88130" spans="7:7" x14ac:dyDescent="0.2">
      <c r="G88130" s="12"/>
    </row>
    <row r="88131" spans="7:7" x14ac:dyDescent="0.2">
      <c r="G88131" s="12"/>
    </row>
    <row r="88132" spans="7:7" x14ac:dyDescent="0.2">
      <c r="G88132" s="12"/>
    </row>
    <row r="88133" spans="7:7" x14ac:dyDescent="0.2">
      <c r="G88133" s="12"/>
    </row>
    <row r="88134" spans="7:7" x14ac:dyDescent="0.2">
      <c r="G88134" s="12"/>
    </row>
    <row r="88135" spans="7:7" x14ac:dyDescent="0.2">
      <c r="G88135" s="12"/>
    </row>
    <row r="88136" spans="7:7" x14ac:dyDescent="0.2">
      <c r="G88136" s="12"/>
    </row>
    <row r="88137" spans="7:7" x14ac:dyDescent="0.2">
      <c r="G88137" s="12"/>
    </row>
    <row r="88138" spans="7:7" x14ac:dyDescent="0.2">
      <c r="G88138" s="12"/>
    </row>
    <row r="88139" spans="7:7" x14ac:dyDescent="0.2">
      <c r="G88139" s="12"/>
    </row>
    <row r="88140" spans="7:7" x14ac:dyDescent="0.2">
      <c r="G88140" s="12"/>
    </row>
    <row r="88141" spans="7:7" x14ac:dyDescent="0.2">
      <c r="G88141" s="12"/>
    </row>
    <row r="88142" spans="7:7" x14ac:dyDescent="0.2">
      <c r="G88142" s="12"/>
    </row>
    <row r="88143" spans="7:7" x14ac:dyDescent="0.2">
      <c r="G88143" s="12"/>
    </row>
    <row r="88144" spans="7:7" x14ac:dyDescent="0.2">
      <c r="G88144" s="12"/>
    </row>
    <row r="88145" spans="7:7" x14ac:dyDescent="0.2">
      <c r="G88145" s="12"/>
    </row>
    <row r="88146" spans="7:7" x14ac:dyDescent="0.2">
      <c r="G88146" s="12"/>
    </row>
    <row r="88147" spans="7:7" x14ac:dyDescent="0.2">
      <c r="G88147" s="12"/>
    </row>
    <row r="88148" spans="7:7" x14ac:dyDescent="0.2">
      <c r="G88148" s="12"/>
    </row>
    <row r="88149" spans="7:7" x14ac:dyDescent="0.2">
      <c r="G88149" s="12"/>
    </row>
    <row r="88150" spans="7:7" x14ac:dyDescent="0.2">
      <c r="G88150" s="12"/>
    </row>
    <row r="88151" spans="7:7" x14ac:dyDescent="0.2">
      <c r="G88151" s="12"/>
    </row>
    <row r="88152" spans="7:7" x14ac:dyDescent="0.2">
      <c r="G88152" s="12"/>
    </row>
    <row r="88153" spans="7:7" x14ac:dyDescent="0.2">
      <c r="G88153" s="12"/>
    </row>
    <row r="88154" spans="7:7" x14ac:dyDescent="0.2">
      <c r="G88154" s="12"/>
    </row>
    <row r="88155" spans="7:7" x14ac:dyDescent="0.2">
      <c r="G88155" s="12"/>
    </row>
    <row r="88156" spans="7:7" x14ac:dyDescent="0.2">
      <c r="G88156" s="12"/>
    </row>
    <row r="88157" spans="7:7" x14ac:dyDescent="0.2">
      <c r="G88157" s="12"/>
    </row>
    <row r="88158" spans="7:7" x14ac:dyDescent="0.2">
      <c r="G88158" s="12"/>
    </row>
    <row r="88159" spans="7:7" x14ac:dyDescent="0.2">
      <c r="G88159" s="12"/>
    </row>
    <row r="88160" spans="7:7" x14ac:dyDescent="0.2">
      <c r="G88160" s="12"/>
    </row>
    <row r="88161" spans="7:7" x14ac:dyDescent="0.2">
      <c r="G88161" s="12"/>
    </row>
    <row r="88162" spans="7:7" x14ac:dyDescent="0.2">
      <c r="G88162" s="12"/>
    </row>
    <row r="88163" spans="7:7" x14ac:dyDescent="0.2">
      <c r="G88163" s="12"/>
    </row>
    <row r="88164" spans="7:7" x14ac:dyDescent="0.2">
      <c r="G88164" s="12"/>
    </row>
    <row r="88165" spans="7:7" x14ac:dyDescent="0.2">
      <c r="G88165" s="12"/>
    </row>
    <row r="88166" spans="7:7" x14ac:dyDescent="0.2">
      <c r="G88166" s="12"/>
    </row>
    <row r="88167" spans="7:7" x14ac:dyDescent="0.2">
      <c r="G88167" s="12"/>
    </row>
    <row r="88168" spans="7:7" x14ac:dyDescent="0.2">
      <c r="G88168" s="12"/>
    </row>
    <row r="88169" spans="7:7" x14ac:dyDescent="0.2">
      <c r="G88169" s="12"/>
    </row>
    <row r="88170" spans="7:7" x14ac:dyDescent="0.2">
      <c r="G88170" s="12"/>
    </row>
    <row r="88171" spans="7:7" x14ac:dyDescent="0.2">
      <c r="G88171" s="12"/>
    </row>
    <row r="88172" spans="7:7" x14ac:dyDescent="0.2">
      <c r="G88172" s="12"/>
    </row>
    <row r="88173" spans="7:7" x14ac:dyDescent="0.2">
      <c r="G88173" s="12"/>
    </row>
    <row r="88174" spans="7:7" x14ac:dyDescent="0.2">
      <c r="G88174" s="12"/>
    </row>
    <row r="88175" spans="7:7" x14ac:dyDescent="0.2">
      <c r="G88175" s="12"/>
    </row>
    <row r="88176" spans="7:7" x14ac:dyDescent="0.2">
      <c r="G88176" s="12"/>
    </row>
    <row r="88177" spans="7:7" x14ac:dyDescent="0.2">
      <c r="G88177" s="12"/>
    </row>
    <row r="88178" spans="7:7" x14ac:dyDescent="0.2">
      <c r="G88178" s="12"/>
    </row>
    <row r="88179" spans="7:7" x14ac:dyDescent="0.2">
      <c r="G88179" s="12"/>
    </row>
    <row r="88180" spans="7:7" x14ac:dyDescent="0.2">
      <c r="G88180" s="12"/>
    </row>
    <row r="88181" spans="7:7" x14ac:dyDescent="0.2">
      <c r="G88181" s="12"/>
    </row>
    <row r="88182" spans="7:7" x14ac:dyDescent="0.2">
      <c r="G88182" s="12"/>
    </row>
    <row r="88183" spans="7:7" x14ac:dyDescent="0.2">
      <c r="G88183" s="12"/>
    </row>
    <row r="88184" spans="7:7" x14ac:dyDescent="0.2">
      <c r="G88184" s="12"/>
    </row>
    <row r="88185" spans="7:7" x14ac:dyDescent="0.2">
      <c r="G88185" s="12"/>
    </row>
    <row r="88186" spans="7:7" x14ac:dyDescent="0.2">
      <c r="G88186" s="12"/>
    </row>
    <row r="88187" spans="7:7" x14ac:dyDescent="0.2">
      <c r="G88187" s="12"/>
    </row>
    <row r="88188" spans="7:7" x14ac:dyDescent="0.2">
      <c r="G88188" s="12"/>
    </row>
    <row r="88189" spans="7:7" x14ac:dyDescent="0.2">
      <c r="G88189" s="12"/>
    </row>
    <row r="88190" spans="7:7" x14ac:dyDescent="0.2">
      <c r="G88190" s="12"/>
    </row>
    <row r="88191" spans="7:7" x14ac:dyDescent="0.2">
      <c r="G88191" s="12"/>
    </row>
    <row r="88192" spans="7:7" x14ac:dyDescent="0.2">
      <c r="G88192" s="12"/>
    </row>
    <row r="88193" spans="7:7" x14ac:dyDescent="0.2">
      <c r="G88193" s="12"/>
    </row>
    <row r="88194" spans="7:7" x14ac:dyDescent="0.2">
      <c r="G88194" s="12"/>
    </row>
    <row r="88195" spans="7:7" x14ac:dyDescent="0.2">
      <c r="G88195" s="12"/>
    </row>
    <row r="88196" spans="7:7" x14ac:dyDescent="0.2">
      <c r="G88196" s="12"/>
    </row>
    <row r="88197" spans="7:7" x14ac:dyDescent="0.2">
      <c r="G88197" s="12"/>
    </row>
    <row r="88198" spans="7:7" x14ac:dyDescent="0.2">
      <c r="G88198" s="12"/>
    </row>
    <row r="88199" spans="7:7" x14ac:dyDescent="0.2">
      <c r="G88199" s="12"/>
    </row>
    <row r="88200" spans="7:7" x14ac:dyDescent="0.2">
      <c r="G88200" s="12"/>
    </row>
    <row r="88201" spans="7:7" x14ac:dyDescent="0.2">
      <c r="G88201" s="12"/>
    </row>
    <row r="88202" spans="7:7" x14ac:dyDescent="0.2">
      <c r="G88202" s="12"/>
    </row>
    <row r="88203" spans="7:7" x14ac:dyDescent="0.2">
      <c r="G88203" s="12"/>
    </row>
    <row r="88204" spans="7:7" x14ac:dyDescent="0.2">
      <c r="G88204" s="12"/>
    </row>
    <row r="88205" spans="7:7" x14ac:dyDescent="0.2">
      <c r="G88205" s="12"/>
    </row>
    <row r="88206" spans="7:7" x14ac:dyDescent="0.2">
      <c r="G88206" s="12"/>
    </row>
    <row r="88207" spans="7:7" x14ac:dyDescent="0.2">
      <c r="G88207" s="12"/>
    </row>
    <row r="88208" spans="7:7" x14ac:dyDescent="0.2">
      <c r="G88208" s="12"/>
    </row>
    <row r="88209" spans="7:7" x14ac:dyDescent="0.2">
      <c r="G88209" s="12"/>
    </row>
    <row r="88210" spans="7:7" x14ac:dyDescent="0.2">
      <c r="G88210" s="12"/>
    </row>
    <row r="88211" spans="7:7" x14ac:dyDescent="0.2">
      <c r="G88211" s="12"/>
    </row>
    <row r="88212" spans="7:7" x14ac:dyDescent="0.2">
      <c r="G88212" s="12"/>
    </row>
    <row r="88213" spans="7:7" x14ac:dyDescent="0.2">
      <c r="G88213" s="12"/>
    </row>
    <row r="88214" spans="7:7" x14ac:dyDescent="0.2">
      <c r="G88214" s="12"/>
    </row>
    <row r="88215" spans="7:7" x14ac:dyDescent="0.2">
      <c r="G88215" s="12"/>
    </row>
    <row r="88216" spans="7:7" x14ac:dyDescent="0.2">
      <c r="G88216" s="12"/>
    </row>
    <row r="88217" spans="7:7" x14ac:dyDescent="0.2">
      <c r="G88217" s="12"/>
    </row>
    <row r="88218" spans="7:7" x14ac:dyDescent="0.2">
      <c r="G88218" s="12"/>
    </row>
    <row r="88219" spans="7:7" x14ac:dyDescent="0.2">
      <c r="G88219" s="12"/>
    </row>
    <row r="88220" spans="7:7" x14ac:dyDescent="0.2">
      <c r="G88220" s="12"/>
    </row>
    <row r="88221" spans="7:7" x14ac:dyDescent="0.2">
      <c r="G88221" s="12"/>
    </row>
    <row r="88222" spans="7:7" x14ac:dyDescent="0.2">
      <c r="G88222" s="12"/>
    </row>
    <row r="88223" spans="7:7" x14ac:dyDescent="0.2">
      <c r="G88223" s="12"/>
    </row>
    <row r="88224" spans="7:7" x14ac:dyDescent="0.2">
      <c r="G88224" s="12"/>
    </row>
    <row r="88225" spans="7:7" x14ac:dyDescent="0.2">
      <c r="G88225" s="12"/>
    </row>
    <row r="88226" spans="7:7" x14ac:dyDescent="0.2">
      <c r="G88226" s="12"/>
    </row>
    <row r="88227" spans="7:7" x14ac:dyDescent="0.2">
      <c r="G88227" s="12"/>
    </row>
    <row r="88228" spans="7:7" x14ac:dyDescent="0.2">
      <c r="G88228" s="12"/>
    </row>
    <row r="88229" spans="7:7" x14ac:dyDescent="0.2">
      <c r="G88229" s="12"/>
    </row>
    <row r="88230" spans="7:7" x14ac:dyDescent="0.2">
      <c r="G88230" s="12"/>
    </row>
    <row r="88231" spans="7:7" x14ac:dyDescent="0.2">
      <c r="G88231" s="12"/>
    </row>
    <row r="88232" spans="7:7" x14ac:dyDescent="0.2">
      <c r="G88232" s="12"/>
    </row>
    <row r="88233" spans="7:7" x14ac:dyDescent="0.2">
      <c r="G88233" s="12"/>
    </row>
    <row r="88234" spans="7:7" x14ac:dyDescent="0.2">
      <c r="G88234" s="12"/>
    </row>
    <row r="88235" spans="7:7" x14ac:dyDescent="0.2">
      <c r="G88235" s="12"/>
    </row>
    <row r="88236" spans="7:7" x14ac:dyDescent="0.2">
      <c r="G88236" s="12"/>
    </row>
    <row r="88237" spans="7:7" x14ac:dyDescent="0.2">
      <c r="G88237" s="12"/>
    </row>
    <row r="88238" spans="7:7" x14ac:dyDescent="0.2">
      <c r="G88238" s="12"/>
    </row>
    <row r="88239" spans="7:7" x14ac:dyDescent="0.2">
      <c r="G88239" s="12"/>
    </row>
    <row r="88240" spans="7:7" x14ac:dyDescent="0.2">
      <c r="G88240" s="12"/>
    </row>
    <row r="88241" spans="7:7" x14ac:dyDescent="0.2">
      <c r="G88241" s="12"/>
    </row>
    <row r="88242" spans="7:7" x14ac:dyDescent="0.2">
      <c r="G88242" s="12"/>
    </row>
    <row r="88243" spans="7:7" x14ac:dyDescent="0.2">
      <c r="G88243" s="12"/>
    </row>
    <row r="88244" spans="7:7" x14ac:dyDescent="0.2">
      <c r="G88244" s="12"/>
    </row>
    <row r="88245" spans="7:7" x14ac:dyDescent="0.2">
      <c r="G88245" s="12"/>
    </row>
    <row r="88246" spans="7:7" x14ac:dyDescent="0.2">
      <c r="G88246" s="12"/>
    </row>
    <row r="88247" spans="7:7" x14ac:dyDescent="0.2">
      <c r="G88247" s="12"/>
    </row>
    <row r="88248" spans="7:7" x14ac:dyDescent="0.2">
      <c r="G88248" s="12"/>
    </row>
    <row r="88249" spans="7:7" x14ac:dyDescent="0.2">
      <c r="G88249" s="12"/>
    </row>
    <row r="88250" spans="7:7" x14ac:dyDescent="0.2">
      <c r="G88250" s="12"/>
    </row>
    <row r="88251" spans="7:7" x14ac:dyDescent="0.2">
      <c r="G88251" s="12"/>
    </row>
    <row r="88252" spans="7:7" x14ac:dyDescent="0.2">
      <c r="G88252" s="12"/>
    </row>
    <row r="88253" spans="7:7" x14ac:dyDescent="0.2">
      <c r="G88253" s="12"/>
    </row>
    <row r="88254" spans="7:7" x14ac:dyDescent="0.2">
      <c r="G88254" s="12"/>
    </row>
    <row r="88255" spans="7:7" x14ac:dyDescent="0.2">
      <c r="G88255" s="12"/>
    </row>
    <row r="88256" spans="7:7" x14ac:dyDescent="0.2">
      <c r="G88256" s="12"/>
    </row>
    <row r="88257" spans="7:7" x14ac:dyDescent="0.2">
      <c r="G88257" s="12"/>
    </row>
    <row r="88258" spans="7:7" x14ac:dyDescent="0.2">
      <c r="G88258" s="12"/>
    </row>
    <row r="88259" spans="7:7" x14ac:dyDescent="0.2">
      <c r="G88259" s="12"/>
    </row>
    <row r="88260" spans="7:7" x14ac:dyDescent="0.2">
      <c r="G88260" s="12"/>
    </row>
    <row r="88261" spans="7:7" x14ac:dyDescent="0.2">
      <c r="G88261" s="12"/>
    </row>
    <row r="88262" spans="7:7" x14ac:dyDescent="0.2">
      <c r="G88262" s="12"/>
    </row>
    <row r="88263" spans="7:7" x14ac:dyDescent="0.2">
      <c r="G88263" s="12"/>
    </row>
    <row r="88264" spans="7:7" x14ac:dyDescent="0.2">
      <c r="G88264" s="12"/>
    </row>
    <row r="88265" spans="7:7" x14ac:dyDescent="0.2">
      <c r="G88265" s="12"/>
    </row>
    <row r="88266" spans="7:7" x14ac:dyDescent="0.2">
      <c r="G88266" s="12"/>
    </row>
    <row r="88267" spans="7:7" x14ac:dyDescent="0.2">
      <c r="G88267" s="12"/>
    </row>
    <row r="88268" spans="7:7" x14ac:dyDescent="0.2">
      <c r="G88268" s="12"/>
    </row>
    <row r="88269" spans="7:7" x14ac:dyDescent="0.2">
      <c r="G88269" s="12"/>
    </row>
    <row r="88270" spans="7:7" x14ac:dyDescent="0.2">
      <c r="G88270" s="12"/>
    </row>
    <row r="88271" spans="7:7" x14ac:dyDescent="0.2">
      <c r="G88271" s="12"/>
    </row>
    <row r="88272" spans="7:7" x14ac:dyDescent="0.2">
      <c r="G88272" s="12"/>
    </row>
    <row r="88273" spans="7:7" x14ac:dyDescent="0.2">
      <c r="G88273" s="12"/>
    </row>
    <row r="88274" spans="7:7" x14ac:dyDescent="0.2">
      <c r="G88274" s="12"/>
    </row>
    <row r="88275" spans="7:7" x14ac:dyDescent="0.2">
      <c r="G88275" s="12"/>
    </row>
    <row r="88276" spans="7:7" x14ac:dyDescent="0.2">
      <c r="G88276" s="12"/>
    </row>
    <row r="88277" spans="7:7" x14ac:dyDescent="0.2">
      <c r="G88277" s="12"/>
    </row>
    <row r="88278" spans="7:7" x14ac:dyDescent="0.2">
      <c r="G88278" s="12"/>
    </row>
    <row r="88279" spans="7:7" x14ac:dyDescent="0.2">
      <c r="G88279" s="12"/>
    </row>
    <row r="88280" spans="7:7" x14ac:dyDescent="0.2">
      <c r="G88280" s="12"/>
    </row>
    <row r="88281" spans="7:7" x14ac:dyDescent="0.2">
      <c r="G88281" s="12"/>
    </row>
    <row r="88282" spans="7:7" x14ac:dyDescent="0.2">
      <c r="G88282" s="12"/>
    </row>
    <row r="88283" spans="7:7" x14ac:dyDescent="0.2">
      <c r="G88283" s="12"/>
    </row>
    <row r="88284" spans="7:7" x14ac:dyDescent="0.2">
      <c r="G88284" s="12"/>
    </row>
    <row r="88285" spans="7:7" x14ac:dyDescent="0.2">
      <c r="G88285" s="12"/>
    </row>
    <row r="88286" spans="7:7" x14ac:dyDescent="0.2">
      <c r="G88286" s="12"/>
    </row>
    <row r="88287" spans="7:7" x14ac:dyDescent="0.2">
      <c r="G88287" s="12"/>
    </row>
    <row r="88288" spans="7:7" x14ac:dyDescent="0.2">
      <c r="G88288" s="12"/>
    </row>
    <row r="88289" spans="7:7" x14ac:dyDescent="0.2">
      <c r="G88289" s="12"/>
    </row>
    <row r="88290" spans="7:7" x14ac:dyDescent="0.2">
      <c r="G88290" s="12"/>
    </row>
    <row r="88291" spans="7:7" x14ac:dyDescent="0.2">
      <c r="G88291" s="12"/>
    </row>
    <row r="88292" spans="7:7" x14ac:dyDescent="0.2">
      <c r="G88292" s="12"/>
    </row>
    <row r="88293" spans="7:7" x14ac:dyDescent="0.2">
      <c r="G88293" s="12"/>
    </row>
    <row r="88294" spans="7:7" x14ac:dyDescent="0.2">
      <c r="G88294" s="12"/>
    </row>
    <row r="88295" spans="7:7" x14ac:dyDescent="0.2">
      <c r="G88295" s="12"/>
    </row>
    <row r="88296" spans="7:7" x14ac:dyDescent="0.2">
      <c r="G88296" s="12"/>
    </row>
    <row r="88297" spans="7:7" x14ac:dyDescent="0.2">
      <c r="G88297" s="12"/>
    </row>
    <row r="88298" spans="7:7" x14ac:dyDescent="0.2">
      <c r="G88298" s="12"/>
    </row>
    <row r="88299" spans="7:7" x14ac:dyDescent="0.2">
      <c r="G88299" s="12"/>
    </row>
    <row r="88300" spans="7:7" x14ac:dyDescent="0.2">
      <c r="G88300" s="12"/>
    </row>
    <row r="88301" spans="7:7" x14ac:dyDescent="0.2">
      <c r="G88301" s="12"/>
    </row>
    <row r="88302" spans="7:7" x14ac:dyDescent="0.2">
      <c r="G88302" s="12"/>
    </row>
    <row r="88303" spans="7:7" x14ac:dyDescent="0.2">
      <c r="G88303" s="12"/>
    </row>
    <row r="88304" spans="7:7" x14ac:dyDescent="0.2">
      <c r="G88304" s="12"/>
    </row>
    <row r="88305" spans="7:7" x14ac:dyDescent="0.2">
      <c r="G88305" s="12"/>
    </row>
    <row r="88306" spans="7:7" x14ac:dyDescent="0.2">
      <c r="G88306" s="12"/>
    </row>
    <row r="88307" spans="7:7" x14ac:dyDescent="0.2">
      <c r="G88307" s="12"/>
    </row>
    <row r="88308" spans="7:7" x14ac:dyDescent="0.2">
      <c r="G88308" s="12"/>
    </row>
    <row r="88309" spans="7:7" x14ac:dyDescent="0.2">
      <c r="G88309" s="12"/>
    </row>
    <row r="88310" spans="7:7" x14ac:dyDescent="0.2">
      <c r="G88310" s="12"/>
    </row>
    <row r="88311" spans="7:7" x14ac:dyDescent="0.2">
      <c r="G88311" s="12"/>
    </row>
    <row r="88312" spans="7:7" x14ac:dyDescent="0.2">
      <c r="G88312" s="12"/>
    </row>
    <row r="88313" spans="7:7" x14ac:dyDescent="0.2">
      <c r="G88313" s="12"/>
    </row>
    <row r="88314" spans="7:7" x14ac:dyDescent="0.2">
      <c r="G88314" s="12"/>
    </row>
    <row r="88315" spans="7:7" x14ac:dyDescent="0.2">
      <c r="G88315" s="12"/>
    </row>
    <row r="88316" spans="7:7" x14ac:dyDescent="0.2">
      <c r="G88316" s="12"/>
    </row>
    <row r="88317" spans="7:7" x14ac:dyDescent="0.2">
      <c r="G88317" s="12"/>
    </row>
    <row r="88318" spans="7:7" x14ac:dyDescent="0.2">
      <c r="G88318" s="12"/>
    </row>
    <row r="88319" spans="7:7" x14ac:dyDescent="0.2">
      <c r="G88319" s="12"/>
    </row>
    <row r="88320" spans="7:7" x14ac:dyDescent="0.2">
      <c r="G88320" s="12"/>
    </row>
    <row r="88321" spans="7:7" x14ac:dyDescent="0.2">
      <c r="G88321" s="12"/>
    </row>
    <row r="88322" spans="7:7" x14ac:dyDescent="0.2">
      <c r="G88322" s="12"/>
    </row>
    <row r="88323" spans="7:7" x14ac:dyDescent="0.2">
      <c r="G88323" s="12"/>
    </row>
    <row r="88324" spans="7:7" x14ac:dyDescent="0.2">
      <c r="G88324" s="12"/>
    </row>
    <row r="88325" spans="7:7" x14ac:dyDescent="0.2">
      <c r="G88325" s="12"/>
    </row>
    <row r="88326" spans="7:7" x14ac:dyDescent="0.2">
      <c r="G88326" s="12"/>
    </row>
    <row r="88327" spans="7:7" x14ac:dyDescent="0.2">
      <c r="G88327" s="12"/>
    </row>
    <row r="88328" spans="7:7" x14ac:dyDescent="0.2">
      <c r="G88328" s="12"/>
    </row>
    <row r="88329" spans="7:7" x14ac:dyDescent="0.2">
      <c r="G88329" s="12"/>
    </row>
    <row r="88330" spans="7:7" x14ac:dyDescent="0.2">
      <c r="G88330" s="12"/>
    </row>
    <row r="88331" spans="7:7" x14ac:dyDescent="0.2">
      <c r="G88331" s="12"/>
    </row>
    <row r="88332" spans="7:7" x14ac:dyDescent="0.2">
      <c r="G88332" s="12"/>
    </row>
    <row r="88333" spans="7:7" x14ac:dyDescent="0.2">
      <c r="G88333" s="12"/>
    </row>
    <row r="88334" spans="7:7" x14ac:dyDescent="0.2">
      <c r="G88334" s="12"/>
    </row>
    <row r="88335" spans="7:7" x14ac:dyDescent="0.2">
      <c r="G88335" s="12"/>
    </row>
    <row r="88336" spans="7:7" x14ac:dyDescent="0.2">
      <c r="G88336" s="12"/>
    </row>
    <row r="88337" spans="7:7" x14ac:dyDescent="0.2">
      <c r="G88337" s="12"/>
    </row>
    <row r="88338" spans="7:7" x14ac:dyDescent="0.2">
      <c r="G88338" s="12"/>
    </row>
    <row r="88339" spans="7:7" x14ac:dyDescent="0.2">
      <c r="G88339" s="12"/>
    </row>
    <row r="88340" spans="7:7" x14ac:dyDescent="0.2">
      <c r="G88340" s="12"/>
    </row>
    <row r="88341" spans="7:7" x14ac:dyDescent="0.2">
      <c r="G88341" s="12"/>
    </row>
    <row r="88342" spans="7:7" x14ac:dyDescent="0.2">
      <c r="G88342" s="12"/>
    </row>
    <row r="88343" spans="7:7" x14ac:dyDescent="0.2">
      <c r="G88343" s="12"/>
    </row>
    <row r="88344" spans="7:7" x14ac:dyDescent="0.2">
      <c r="G88344" s="12"/>
    </row>
    <row r="88345" spans="7:7" x14ac:dyDescent="0.2">
      <c r="G88345" s="12"/>
    </row>
    <row r="88346" spans="7:7" x14ac:dyDescent="0.2">
      <c r="G88346" s="12"/>
    </row>
    <row r="88347" spans="7:7" x14ac:dyDescent="0.2">
      <c r="G88347" s="12"/>
    </row>
    <row r="88348" spans="7:7" x14ac:dyDescent="0.2">
      <c r="G88348" s="12"/>
    </row>
    <row r="88349" spans="7:7" x14ac:dyDescent="0.2">
      <c r="G88349" s="12"/>
    </row>
    <row r="88350" spans="7:7" x14ac:dyDescent="0.2">
      <c r="G88350" s="12"/>
    </row>
    <row r="88351" spans="7:7" x14ac:dyDescent="0.2">
      <c r="G88351" s="12"/>
    </row>
    <row r="88352" spans="7:7" x14ac:dyDescent="0.2">
      <c r="G88352" s="12"/>
    </row>
    <row r="88353" spans="7:7" x14ac:dyDescent="0.2">
      <c r="G88353" s="12"/>
    </row>
    <row r="88354" spans="7:7" x14ac:dyDescent="0.2">
      <c r="G88354" s="12"/>
    </row>
    <row r="88355" spans="7:7" x14ac:dyDescent="0.2">
      <c r="G88355" s="12"/>
    </row>
    <row r="88356" spans="7:7" x14ac:dyDescent="0.2">
      <c r="G88356" s="12"/>
    </row>
    <row r="88357" spans="7:7" x14ac:dyDescent="0.2">
      <c r="G88357" s="12"/>
    </row>
    <row r="88358" spans="7:7" x14ac:dyDescent="0.2">
      <c r="G88358" s="12"/>
    </row>
    <row r="88359" spans="7:7" x14ac:dyDescent="0.2">
      <c r="G88359" s="12"/>
    </row>
    <row r="88360" spans="7:7" x14ac:dyDescent="0.2">
      <c r="G88360" s="12"/>
    </row>
    <row r="88361" spans="7:7" x14ac:dyDescent="0.2">
      <c r="G88361" s="12"/>
    </row>
    <row r="88362" spans="7:7" x14ac:dyDescent="0.2">
      <c r="G88362" s="12"/>
    </row>
    <row r="88363" spans="7:7" x14ac:dyDescent="0.2">
      <c r="G88363" s="12"/>
    </row>
    <row r="88364" spans="7:7" x14ac:dyDescent="0.2">
      <c r="G88364" s="12"/>
    </row>
    <row r="88365" spans="7:7" x14ac:dyDescent="0.2">
      <c r="G88365" s="12"/>
    </row>
    <row r="88366" spans="7:7" x14ac:dyDescent="0.2">
      <c r="G88366" s="12"/>
    </row>
    <row r="88367" spans="7:7" x14ac:dyDescent="0.2">
      <c r="G88367" s="12"/>
    </row>
    <row r="88368" spans="7:7" x14ac:dyDescent="0.2">
      <c r="G88368" s="12"/>
    </row>
    <row r="88369" spans="7:7" x14ac:dyDescent="0.2">
      <c r="G88369" s="12"/>
    </row>
    <row r="88370" spans="7:7" x14ac:dyDescent="0.2">
      <c r="G88370" s="12"/>
    </row>
    <row r="88371" spans="7:7" x14ac:dyDescent="0.2">
      <c r="G88371" s="12"/>
    </row>
    <row r="88372" spans="7:7" x14ac:dyDescent="0.2">
      <c r="G88372" s="12"/>
    </row>
    <row r="88373" spans="7:7" x14ac:dyDescent="0.2">
      <c r="G88373" s="12"/>
    </row>
    <row r="88374" spans="7:7" x14ac:dyDescent="0.2">
      <c r="G88374" s="12"/>
    </row>
    <row r="88375" spans="7:7" x14ac:dyDescent="0.2">
      <c r="G88375" s="12"/>
    </row>
    <row r="88376" spans="7:7" x14ac:dyDescent="0.2">
      <c r="G88376" s="12"/>
    </row>
    <row r="88377" spans="7:7" x14ac:dyDescent="0.2">
      <c r="G88377" s="12"/>
    </row>
    <row r="88378" spans="7:7" x14ac:dyDescent="0.2">
      <c r="G88378" s="12"/>
    </row>
    <row r="88379" spans="7:7" x14ac:dyDescent="0.2">
      <c r="G88379" s="12"/>
    </row>
    <row r="88380" spans="7:7" x14ac:dyDescent="0.2">
      <c r="G88380" s="12"/>
    </row>
    <row r="88381" spans="7:7" x14ac:dyDescent="0.2">
      <c r="G88381" s="12"/>
    </row>
    <row r="88382" spans="7:7" x14ac:dyDescent="0.2">
      <c r="G88382" s="12"/>
    </row>
    <row r="88383" spans="7:7" x14ac:dyDescent="0.2">
      <c r="G88383" s="12"/>
    </row>
    <row r="88384" spans="7:7" x14ac:dyDescent="0.2">
      <c r="G88384" s="12"/>
    </row>
    <row r="88385" spans="7:7" x14ac:dyDescent="0.2">
      <c r="G88385" s="12"/>
    </row>
    <row r="88386" spans="7:7" x14ac:dyDescent="0.2">
      <c r="G88386" s="12"/>
    </row>
    <row r="88387" spans="7:7" x14ac:dyDescent="0.2">
      <c r="G88387" s="12"/>
    </row>
    <row r="88388" spans="7:7" x14ac:dyDescent="0.2">
      <c r="G88388" s="12"/>
    </row>
    <row r="88389" spans="7:7" x14ac:dyDescent="0.2">
      <c r="G88389" s="12"/>
    </row>
    <row r="88390" spans="7:7" x14ac:dyDescent="0.2">
      <c r="G88390" s="12"/>
    </row>
    <row r="88391" spans="7:7" x14ac:dyDescent="0.2">
      <c r="G88391" s="12"/>
    </row>
    <row r="88392" spans="7:7" x14ac:dyDescent="0.2">
      <c r="G88392" s="12"/>
    </row>
    <row r="88393" spans="7:7" x14ac:dyDescent="0.2">
      <c r="G88393" s="12"/>
    </row>
    <row r="88394" spans="7:7" x14ac:dyDescent="0.2">
      <c r="G88394" s="12"/>
    </row>
    <row r="88395" spans="7:7" x14ac:dyDescent="0.2">
      <c r="G88395" s="12"/>
    </row>
    <row r="88396" spans="7:7" x14ac:dyDescent="0.2">
      <c r="G88396" s="12"/>
    </row>
    <row r="88397" spans="7:7" x14ac:dyDescent="0.2">
      <c r="G88397" s="12"/>
    </row>
    <row r="88398" spans="7:7" x14ac:dyDescent="0.2">
      <c r="G88398" s="12"/>
    </row>
    <row r="88399" spans="7:7" x14ac:dyDescent="0.2">
      <c r="G88399" s="12"/>
    </row>
    <row r="88400" spans="7:7" x14ac:dyDescent="0.2">
      <c r="G88400" s="12"/>
    </row>
    <row r="88401" spans="7:7" x14ac:dyDescent="0.2">
      <c r="G88401" s="12"/>
    </row>
    <row r="88402" spans="7:7" x14ac:dyDescent="0.2">
      <c r="G88402" s="12"/>
    </row>
    <row r="88403" spans="7:7" x14ac:dyDescent="0.2">
      <c r="G88403" s="12"/>
    </row>
    <row r="88404" spans="7:7" x14ac:dyDescent="0.2">
      <c r="G88404" s="12"/>
    </row>
    <row r="88405" spans="7:7" x14ac:dyDescent="0.2">
      <c r="G88405" s="12"/>
    </row>
    <row r="88406" spans="7:7" x14ac:dyDescent="0.2">
      <c r="G88406" s="12"/>
    </row>
    <row r="88407" spans="7:7" x14ac:dyDescent="0.2">
      <c r="G88407" s="12"/>
    </row>
    <row r="88408" spans="7:7" x14ac:dyDescent="0.2">
      <c r="G88408" s="12"/>
    </row>
    <row r="88409" spans="7:7" x14ac:dyDescent="0.2">
      <c r="G88409" s="12"/>
    </row>
    <row r="88410" spans="7:7" x14ac:dyDescent="0.2">
      <c r="G88410" s="12"/>
    </row>
    <row r="88411" spans="7:7" x14ac:dyDescent="0.2">
      <c r="G88411" s="12"/>
    </row>
    <row r="88412" spans="7:7" x14ac:dyDescent="0.2">
      <c r="G88412" s="12"/>
    </row>
    <row r="88413" spans="7:7" x14ac:dyDescent="0.2">
      <c r="G88413" s="12"/>
    </row>
    <row r="88414" spans="7:7" x14ac:dyDescent="0.2">
      <c r="G88414" s="12"/>
    </row>
    <row r="88415" spans="7:7" x14ac:dyDescent="0.2">
      <c r="G88415" s="12"/>
    </row>
    <row r="88416" spans="7:7" x14ac:dyDescent="0.2">
      <c r="G88416" s="12"/>
    </row>
    <row r="88417" spans="7:7" x14ac:dyDescent="0.2">
      <c r="G88417" s="12"/>
    </row>
    <row r="88418" spans="7:7" x14ac:dyDescent="0.2">
      <c r="G88418" s="12"/>
    </row>
    <row r="88419" spans="7:7" x14ac:dyDescent="0.2">
      <c r="G88419" s="12"/>
    </row>
    <row r="88420" spans="7:7" x14ac:dyDescent="0.2">
      <c r="G88420" s="12"/>
    </row>
    <row r="88421" spans="7:7" x14ac:dyDescent="0.2">
      <c r="G88421" s="12"/>
    </row>
    <row r="88422" spans="7:7" x14ac:dyDescent="0.2">
      <c r="G88422" s="12"/>
    </row>
    <row r="88423" spans="7:7" x14ac:dyDescent="0.2">
      <c r="G88423" s="12"/>
    </row>
    <row r="88424" spans="7:7" x14ac:dyDescent="0.2">
      <c r="G88424" s="12"/>
    </row>
    <row r="88425" spans="7:7" x14ac:dyDescent="0.2">
      <c r="G88425" s="12"/>
    </row>
    <row r="88426" spans="7:7" x14ac:dyDescent="0.2">
      <c r="G88426" s="12"/>
    </row>
    <row r="88427" spans="7:7" x14ac:dyDescent="0.2">
      <c r="G88427" s="12"/>
    </row>
    <row r="88428" spans="7:7" x14ac:dyDescent="0.2">
      <c r="G88428" s="12"/>
    </row>
    <row r="88429" spans="7:7" x14ac:dyDescent="0.2">
      <c r="G88429" s="12"/>
    </row>
    <row r="88430" spans="7:7" x14ac:dyDescent="0.2">
      <c r="G88430" s="12"/>
    </row>
    <row r="88431" spans="7:7" x14ac:dyDescent="0.2">
      <c r="G88431" s="12"/>
    </row>
    <row r="88432" spans="7:7" x14ac:dyDescent="0.2">
      <c r="G88432" s="12"/>
    </row>
    <row r="88433" spans="7:7" x14ac:dyDescent="0.2">
      <c r="G88433" s="12"/>
    </row>
    <row r="88434" spans="7:7" x14ac:dyDescent="0.2">
      <c r="G88434" s="12"/>
    </row>
    <row r="88435" spans="7:7" x14ac:dyDescent="0.2">
      <c r="G88435" s="12"/>
    </row>
    <row r="88436" spans="7:7" x14ac:dyDescent="0.2">
      <c r="G88436" s="12"/>
    </row>
    <row r="88437" spans="7:7" x14ac:dyDescent="0.2">
      <c r="G88437" s="12"/>
    </row>
    <row r="88438" spans="7:7" x14ac:dyDescent="0.2">
      <c r="G88438" s="12"/>
    </row>
    <row r="88439" spans="7:7" x14ac:dyDescent="0.2">
      <c r="G88439" s="12"/>
    </row>
    <row r="88440" spans="7:7" x14ac:dyDescent="0.2">
      <c r="G88440" s="12"/>
    </row>
    <row r="88441" spans="7:7" x14ac:dyDescent="0.2">
      <c r="G88441" s="12"/>
    </row>
    <row r="88442" spans="7:7" x14ac:dyDescent="0.2">
      <c r="G88442" s="12"/>
    </row>
    <row r="88443" spans="7:7" x14ac:dyDescent="0.2">
      <c r="G88443" s="12"/>
    </row>
    <row r="88444" spans="7:7" x14ac:dyDescent="0.2">
      <c r="G88444" s="12"/>
    </row>
    <row r="88445" spans="7:7" x14ac:dyDescent="0.2">
      <c r="G88445" s="12"/>
    </row>
    <row r="88446" spans="7:7" x14ac:dyDescent="0.2">
      <c r="G88446" s="12"/>
    </row>
    <row r="88447" spans="7:7" x14ac:dyDescent="0.2">
      <c r="G88447" s="12"/>
    </row>
    <row r="88448" spans="7:7" x14ac:dyDescent="0.2">
      <c r="G88448" s="12"/>
    </row>
    <row r="88449" spans="7:7" x14ac:dyDescent="0.2">
      <c r="G88449" s="12"/>
    </row>
    <row r="88450" spans="7:7" x14ac:dyDescent="0.2">
      <c r="G88450" s="12"/>
    </row>
    <row r="88451" spans="7:7" x14ac:dyDescent="0.2">
      <c r="G88451" s="12"/>
    </row>
    <row r="88452" spans="7:7" x14ac:dyDescent="0.2">
      <c r="G88452" s="12"/>
    </row>
    <row r="88453" spans="7:7" x14ac:dyDescent="0.2">
      <c r="G88453" s="12"/>
    </row>
    <row r="88454" spans="7:7" x14ac:dyDescent="0.2">
      <c r="G88454" s="12"/>
    </row>
    <row r="88455" spans="7:7" x14ac:dyDescent="0.2">
      <c r="G88455" s="12"/>
    </row>
    <row r="88456" spans="7:7" x14ac:dyDescent="0.2">
      <c r="G88456" s="12"/>
    </row>
    <row r="88457" spans="7:7" x14ac:dyDescent="0.2">
      <c r="G88457" s="12"/>
    </row>
    <row r="88458" spans="7:7" x14ac:dyDescent="0.2">
      <c r="G88458" s="12"/>
    </row>
    <row r="88459" spans="7:7" x14ac:dyDescent="0.2">
      <c r="G88459" s="12"/>
    </row>
    <row r="88460" spans="7:7" x14ac:dyDescent="0.2">
      <c r="G88460" s="12"/>
    </row>
    <row r="88461" spans="7:7" x14ac:dyDescent="0.2">
      <c r="G88461" s="12"/>
    </row>
    <row r="88462" spans="7:7" x14ac:dyDescent="0.2">
      <c r="G88462" s="12"/>
    </row>
    <row r="88463" spans="7:7" x14ac:dyDescent="0.2">
      <c r="G88463" s="12"/>
    </row>
    <row r="88464" spans="7:7" x14ac:dyDescent="0.2">
      <c r="G88464" s="12"/>
    </row>
    <row r="88465" spans="7:7" x14ac:dyDescent="0.2">
      <c r="G88465" s="12"/>
    </row>
    <row r="88466" spans="7:7" x14ac:dyDescent="0.2">
      <c r="G88466" s="12"/>
    </row>
    <row r="88467" spans="7:7" x14ac:dyDescent="0.2">
      <c r="G88467" s="12"/>
    </row>
    <row r="88468" spans="7:7" x14ac:dyDescent="0.2">
      <c r="G88468" s="12"/>
    </row>
    <row r="88469" spans="7:7" x14ac:dyDescent="0.2">
      <c r="G88469" s="12"/>
    </row>
    <row r="88470" spans="7:7" x14ac:dyDescent="0.2">
      <c r="G88470" s="12"/>
    </row>
    <row r="88471" spans="7:7" x14ac:dyDescent="0.2">
      <c r="G88471" s="12"/>
    </row>
    <row r="88472" spans="7:7" x14ac:dyDescent="0.2">
      <c r="G88472" s="12"/>
    </row>
    <row r="88473" spans="7:7" x14ac:dyDescent="0.2">
      <c r="G88473" s="12"/>
    </row>
    <row r="88474" spans="7:7" x14ac:dyDescent="0.2">
      <c r="G88474" s="12"/>
    </row>
    <row r="88475" spans="7:7" x14ac:dyDescent="0.2">
      <c r="G88475" s="12"/>
    </row>
    <row r="88476" spans="7:7" x14ac:dyDescent="0.2">
      <c r="G88476" s="12"/>
    </row>
    <row r="88477" spans="7:7" x14ac:dyDescent="0.2">
      <c r="G88477" s="12"/>
    </row>
    <row r="88478" spans="7:7" x14ac:dyDescent="0.2">
      <c r="G88478" s="12"/>
    </row>
    <row r="88479" spans="7:7" x14ac:dyDescent="0.2">
      <c r="G88479" s="12"/>
    </row>
    <row r="88480" spans="7:7" x14ac:dyDescent="0.2">
      <c r="G88480" s="12"/>
    </row>
    <row r="88481" spans="7:7" x14ac:dyDescent="0.2">
      <c r="G88481" s="12"/>
    </row>
    <row r="88482" spans="7:7" x14ac:dyDescent="0.2">
      <c r="G88482" s="12"/>
    </row>
    <row r="88483" spans="7:7" x14ac:dyDescent="0.2">
      <c r="G88483" s="12"/>
    </row>
    <row r="88484" spans="7:7" x14ac:dyDescent="0.2">
      <c r="G88484" s="12"/>
    </row>
    <row r="88485" spans="7:7" x14ac:dyDescent="0.2">
      <c r="G88485" s="12"/>
    </row>
    <row r="88486" spans="7:7" x14ac:dyDescent="0.2">
      <c r="G88486" s="12"/>
    </row>
    <row r="88487" spans="7:7" x14ac:dyDescent="0.2">
      <c r="G88487" s="12"/>
    </row>
    <row r="88488" spans="7:7" x14ac:dyDescent="0.2">
      <c r="G88488" s="12"/>
    </row>
    <row r="88489" spans="7:7" x14ac:dyDescent="0.2">
      <c r="G88489" s="12"/>
    </row>
    <row r="88490" spans="7:7" x14ac:dyDescent="0.2">
      <c r="G88490" s="12"/>
    </row>
    <row r="88491" spans="7:7" x14ac:dyDescent="0.2">
      <c r="G88491" s="12"/>
    </row>
    <row r="88492" spans="7:7" x14ac:dyDescent="0.2">
      <c r="G88492" s="12"/>
    </row>
    <row r="88493" spans="7:7" x14ac:dyDescent="0.2">
      <c r="G88493" s="12"/>
    </row>
    <row r="88494" spans="7:7" x14ac:dyDescent="0.2">
      <c r="G88494" s="12"/>
    </row>
    <row r="88495" spans="7:7" x14ac:dyDescent="0.2">
      <c r="G88495" s="12"/>
    </row>
    <row r="88496" spans="7:7" x14ac:dyDescent="0.2">
      <c r="G88496" s="12"/>
    </row>
    <row r="88497" spans="7:7" x14ac:dyDescent="0.2">
      <c r="G88497" s="12"/>
    </row>
    <row r="88498" spans="7:7" x14ac:dyDescent="0.2">
      <c r="G88498" s="12"/>
    </row>
    <row r="88499" spans="7:7" x14ac:dyDescent="0.2">
      <c r="G88499" s="12"/>
    </row>
    <row r="88500" spans="7:7" x14ac:dyDescent="0.2">
      <c r="G88500" s="12"/>
    </row>
    <row r="88501" spans="7:7" x14ac:dyDescent="0.2">
      <c r="G88501" s="12"/>
    </row>
    <row r="88502" spans="7:7" x14ac:dyDescent="0.2">
      <c r="G88502" s="12"/>
    </row>
    <row r="88503" spans="7:7" x14ac:dyDescent="0.2">
      <c r="G88503" s="12"/>
    </row>
    <row r="88504" spans="7:7" x14ac:dyDescent="0.2">
      <c r="G88504" s="12"/>
    </row>
    <row r="88505" spans="7:7" x14ac:dyDescent="0.2">
      <c r="G88505" s="12"/>
    </row>
    <row r="88506" spans="7:7" x14ac:dyDescent="0.2">
      <c r="G88506" s="12"/>
    </row>
    <row r="88507" spans="7:7" x14ac:dyDescent="0.2">
      <c r="G88507" s="12"/>
    </row>
    <row r="88508" spans="7:7" x14ac:dyDescent="0.2">
      <c r="G88508" s="12"/>
    </row>
    <row r="88509" spans="7:7" x14ac:dyDescent="0.2">
      <c r="G88509" s="12"/>
    </row>
    <row r="88510" spans="7:7" x14ac:dyDescent="0.2">
      <c r="G88510" s="12"/>
    </row>
    <row r="88511" spans="7:7" x14ac:dyDescent="0.2">
      <c r="G88511" s="12"/>
    </row>
    <row r="88512" spans="7:7" x14ac:dyDescent="0.2">
      <c r="G88512" s="12"/>
    </row>
    <row r="88513" spans="7:7" x14ac:dyDescent="0.2">
      <c r="G88513" s="12"/>
    </row>
    <row r="88514" spans="7:7" x14ac:dyDescent="0.2">
      <c r="G88514" s="12"/>
    </row>
    <row r="88515" spans="7:7" x14ac:dyDescent="0.2">
      <c r="G88515" s="12"/>
    </row>
    <row r="88516" spans="7:7" x14ac:dyDescent="0.2">
      <c r="G88516" s="12"/>
    </row>
    <row r="88517" spans="7:7" x14ac:dyDescent="0.2">
      <c r="G88517" s="12"/>
    </row>
    <row r="88518" spans="7:7" x14ac:dyDescent="0.2">
      <c r="G88518" s="12"/>
    </row>
    <row r="88519" spans="7:7" x14ac:dyDescent="0.2">
      <c r="G88519" s="12"/>
    </row>
    <row r="88520" spans="7:7" x14ac:dyDescent="0.2">
      <c r="G88520" s="12"/>
    </row>
    <row r="88521" spans="7:7" x14ac:dyDescent="0.2">
      <c r="G88521" s="12"/>
    </row>
    <row r="88522" spans="7:7" x14ac:dyDescent="0.2">
      <c r="G88522" s="12"/>
    </row>
    <row r="88523" spans="7:7" x14ac:dyDescent="0.2">
      <c r="G88523" s="12"/>
    </row>
    <row r="88524" spans="7:7" x14ac:dyDescent="0.2">
      <c r="G88524" s="12"/>
    </row>
    <row r="88525" spans="7:7" x14ac:dyDescent="0.2">
      <c r="G88525" s="12"/>
    </row>
    <row r="88526" spans="7:7" x14ac:dyDescent="0.2">
      <c r="G88526" s="12"/>
    </row>
    <row r="88527" spans="7:7" x14ac:dyDescent="0.2">
      <c r="G88527" s="12"/>
    </row>
    <row r="88528" spans="7:7" x14ac:dyDescent="0.2">
      <c r="G88528" s="12"/>
    </row>
    <row r="88529" spans="7:7" x14ac:dyDescent="0.2">
      <c r="G88529" s="12"/>
    </row>
    <row r="88530" spans="7:7" x14ac:dyDescent="0.2">
      <c r="G88530" s="12"/>
    </row>
    <row r="88531" spans="7:7" x14ac:dyDescent="0.2">
      <c r="G88531" s="12"/>
    </row>
    <row r="88532" spans="7:7" x14ac:dyDescent="0.2">
      <c r="G88532" s="12"/>
    </row>
    <row r="88533" spans="7:7" x14ac:dyDescent="0.2">
      <c r="G88533" s="12"/>
    </row>
    <row r="88534" spans="7:7" x14ac:dyDescent="0.2">
      <c r="G88534" s="12"/>
    </row>
    <row r="88535" spans="7:7" x14ac:dyDescent="0.2">
      <c r="G88535" s="12"/>
    </row>
    <row r="88536" spans="7:7" x14ac:dyDescent="0.2">
      <c r="G88536" s="12"/>
    </row>
    <row r="88537" spans="7:7" x14ac:dyDescent="0.2">
      <c r="G88537" s="12"/>
    </row>
    <row r="88538" spans="7:7" x14ac:dyDescent="0.2">
      <c r="G88538" s="12"/>
    </row>
    <row r="88539" spans="7:7" x14ac:dyDescent="0.2">
      <c r="G88539" s="12"/>
    </row>
    <row r="88540" spans="7:7" x14ac:dyDescent="0.2">
      <c r="G88540" s="12"/>
    </row>
    <row r="88541" spans="7:7" x14ac:dyDescent="0.2">
      <c r="G88541" s="12"/>
    </row>
    <row r="88542" spans="7:7" x14ac:dyDescent="0.2">
      <c r="G88542" s="12"/>
    </row>
    <row r="88543" spans="7:7" x14ac:dyDescent="0.2">
      <c r="G88543" s="12"/>
    </row>
    <row r="88544" spans="7:7" x14ac:dyDescent="0.2">
      <c r="G88544" s="12"/>
    </row>
    <row r="88545" spans="7:7" x14ac:dyDescent="0.2">
      <c r="G88545" s="12"/>
    </row>
    <row r="88546" spans="7:7" x14ac:dyDescent="0.2">
      <c r="G88546" s="12"/>
    </row>
    <row r="88547" spans="7:7" x14ac:dyDescent="0.2">
      <c r="G88547" s="12"/>
    </row>
    <row r="88548" spans="7:7" x14ac:dyDescent="0.2">
      <c r="G88548" s="12"/>
    </row>
    <row r="88549" spans="7:7" x14ac:dyDescent="0.2">
      <c r="G88549" s="12"/>
    </row>
    <row r="88550" spans="7:7" x14ac:dyDescent="0.2">
      <c r="G88550" s="12"/>
    </row>
    <row r="88551" spans="7:7" x14ac:dyDescent="0.2">
      <c r="G88551" s="12"/>
    </row>
    <row r="88552" spans="7:7" x14ac:dyDescent="0.2">
      <c r="G88552" s="12"/>
    </row>
    <row r="88553" spans="7:7" x14ac:dyDescent="0.2">
      <c r="G88553" s="12"/>
    </row>
    <row r="88554" spans="7:7" x14ac:dyDescent="0.2">
      <c r="G88554" s="12"/>
    </row>
    <row r="88555" spans="7:7" x14ac:dyDescent="0.2">
      <c r="G88555" s="12"/>
    </row>
    <row r="88556" spans="7:7" x14ac:dyDescent="0.2">
      <c r="G88556" s="12"/>
    </row>
    <row r="88557" spans="7:7" x14ac:dyDescent="0.2">
      <c r="G88557" s="12"/>
    </row>
    <row r="88558" spans="7:7" x14ac:dyDescent="0.2">
      <c r="G88558" s="12"/>
    </row>
    <row r="88559" spans="7:7" x14ac:dyDescent="0.2">
      <c r="G88559" s="12"/>
    </row>
    <row r="88560" spans="7:7" x14ac:dyDescent="0.2">
      <c r="G88560" s="12"/>
    </row>
    <row r="88561" spans="7:7" x14ac:dyDescent="0.2">
      <c r="G88561" s="12"/>
    </row>
    <row r="88562" spans="7:7" x14ac:dyDescent="0.2">
      <c r="G88562" s="12"/>
    </row>
    <row r="88563" spans="7:7" x14ac:dyDescent="0.2">
      <c r="G88563" s="12"/>
    </row>
    <row r="88564" spans="7:7" x14ac:dyDescent="0.2">
      <c r="G88564" s="12"/>
    </row>
    <row r="88565" spans="7:7" x14ac:dyDescent="0.2">
      <c r="G88565" s="12"/>
    </row>
    <row r="88566" spans="7:7" x14ac:dyDescent="0.2">
      <c r="G88566" s="12"/>
    </row>
    <row r="88567" spans="7:7" x14ac:dyDescent="0.2">
      <c r="G88567" s="12"/>
    </row>
    <row r="88568" spans="7:7" x14ac:dyDescent="0.2">
      <c r="G88568" s="12"/>
    </row>
    <row r="88569" spans="7:7" x14ac:dyDescent="0.2">
      <c r="G88569" s="12"/>
    </row>
    <row r="88570" spans="7:7" x14ac:dyDescent="0.2">
      <c r="G88570" s="12"/>
    </row>
    <row r="88571" spans="7:7" x14ac:dyDescent="0.2">
      <c r="G88571" s="12"/>
    </row>
    <row r="88572" spans="7:7" x14ac:dyDescent="0.2">
      <c r="G88572" s="12"/>
    </row>
    <row r="88573" spans="7:7" x14ac:dyDescent="0.2">
      <c r="G88573" s="12"/>
    </row>
    <row r="88574" spans="7:7" x14ac:dyDescent="0.2">
      <c r="G88574" s="12"/>
    </row>
    <row r="88575" spans="7:7" x14ac:dyDescent="0.2">
      <c r="G88575" s="12"/>
    </row>
    <row r="88576" spans="7:7" x14ac:dyDescent="0.2">
      <c r="G88576" s="12"/>
    </row>
    <row r="88577" spans="7:7" x14ac:dyDescent="0.2">
      <c r="G88577" s="12"/>
    </row>
    <row r="88578" spans="7:7" x14ac:dyDescent="0.2">
      <c r="G88578" s="12"/>
    </row>
    <row r="88579" spans="7:7" x14ac:dyDescent="0.2">
      <c r="G88579" s="12"/>
    </row>
    <row r="88580" spans="7:7" x14ac:dyDescent="0.2">
      <c r="G88580" s="12"/>
    </row>
    <row r="88581" spans="7:7" x14ac:dyDescent="0.2">
      <c r="G88581" s="12"/>
    </row>
    <row r="88582" spans="7:7" x14ac:dyDescent="0.2">
      <c r="G88582" s="12"/>
    </row>
    <row r="88583" spans="7:7" x14ac:dyDescent="0.2">
      <c r="G88583" s="12"/>
    </row>
    <row r="88584" spans="7:7" x14ac:dyDescent="0.2">
      <c r="G88584" s="12"/>
    </row>
    <row r="88585" spans="7:7" x14ac:dyDescent="0.2">
      <c r="G88585" s="12"/>
    </row>
    <row r="88586" spans="7:7" x14ac:dyDescent="0.2">
      <c r="G88586" s="12"/>
    </row>
    <row r="88587" spans="7:7" x14ac:dyDescent="0.2">
      <c r="G88587" s="12"/>
    </row>
    <row r="88588" spans="7:7" x14ac:dyDescent="0.2">
      <c r="G88588" s="12"/>
    </row>
    <row r="88589" spans="7:7" x14ac:dyDescent="0.2">
      <c r="G88589" s="12"/>
    </row>
    <row r="88590" spans="7:7" x14ac:dyDescent="0.2">
      <c r="G88590" s="12"/>
    </row>
    <row r="88591" spans="7:7" x14ac:dyDescent="0.2">
      <c r="G88591" s="12"/>
    </row>
    <row r="88592" spans="7:7" x14ac:dyDescent="0.2">
      <c r="G88592" s="12"/>
    </row>
    <row r="88593" spans="7:7" x14ac:dyDescent="0.2">
      <c r="G88593" s="12"/>
    </row>
    <row r="88594" spans="7:7" x14ac:dyDescent="0.2">
      <c r="G88594" s="12"/>
    </row>
    <row r="88595" spans="7:7" x14ac:dyDescent="0.2">
      <c r="G88595" s="12"/>
    </row>
    <row r="88596" spans="7:7" x14ac:dyDescent="0.2">
      <c r="G88596" s="12"/>
    </row>
    <row r="88597" spans="7:7" x14ac:dyDescent="0.2">
      <c r="G88597" s="12"/>
    </row>
    <row r="88598" spans="7:7" x14ac:dyDescent="0.2">
      <c r="G88598" s="12"/>
    </row>
    <row r="88599" spans="7:7" x14ac:dyDescent="0.2">
      <c r="G88599" s="12"/>
    </row>
    <row r="88600" spans="7:7" x14ac:dyDescent="0.2">
      <c r="G88600" s="12"/>
    </row>
    <row r="88601" spans="7:7" x14ac:dyDescent="0.2">
      <c r="G88601" s="12"/>
    </row>
    <row r="88602" spans="7:7" x14ac:dyDescent="0.2">
      <c r="G88602" s="12"/>
    </row>
    <row r="88603" spans="7:7" x14ac:dyDescent="0.2">
      <c r="G88603" s="12"/>
    </row>
    <row r="88604" spans="7:7" x14ac:dyDescent="0.2">
      <c r="G88604" s="12"/>
    </row>
    <row r="88605" spans="7:7" x14ac:dyDescent="0.2">
      <c r="G88605" s="12"/>
    </row>
    <row r="88606" spans="7:7" x14ac:dyDescent="0.2">
      <c r="G88606" s="12"/>
    </row>
    <row r="88607" spans="7:7" x14ac:dyDescent="0.2">
      <c r="G88607" s="12"/>
    </row>
    <row r="88608" spans="7:7" x14ac:dyDescent="0.2">
      <c r="G88608" s="12"/>
    </row>
    <row r="88609" spans="7:7" x14ac:dyDescent="0.2">
      <c r="G88609" s="12"/>
    </row>
    <row r="88610" spans="7:7" x14ac:dyDescent="0.2">
      <c r="G88610" s="12"/>
    </row>
    <row r="88611" spans="7:7" x14ac:dyDescent="0.2">
      <c r="G88611" s="12"/>
    </row>
    <row r="88612" spans="7:7" x14ac:dyDescent="0.2">
      <c r="G88612" s="12"/>
    </row>
    <row r="88613" spans="7:7" x14ac:dyDescent="0.2">
      <c r="G88613" s="12"/>
    </row>
    <row r="88614" spans="7:7" x14ac:dyDescent="0.2">
      <c r="G88614" s="12"/>
    </row>
    <row r="88615" spans="7:7" x14ac:dyDescent="0.2">
      <c r="G88615" s="12"/>
    </row>
    <row r="88616" spans="7:7" x14ac:dyDescent="0.2">
      <c r="G88616" s="12"/>
    </row>
    <row r="88617" spans="7:7" x14ac:dyDescent="0.2">
      <c r="G88617" s="12"/>
    </row>
    <row r="88618" spans="7:7" x14ac:dyDescent="0.2">
      <c r="G88618" s="12"/>
    </row>
    <row r="88619" spans="7:7" x14ac:dyDescent="0.2">
      <c r="G88619" s="12"/>
    </row>
    <row r="88620" spans="7:7" x14ac:dyDescent="0.2">
      <c r="G88620" s="12"/>
    </row>
    <row r="88621" spans="7:7" x14ac:dyDescent="0.2">
      <c r="G88621" s="12"/>
    </row>
    <row r="88622" spans="7:7" x14ac:dyDescent="0.2">
      <c r="G88622" s="12"/>
    </row>
    <row r="88623" spans="7:7" x14ac:dyDescent="0.2">
      <c r="G88623" s="12"/>
    </row>
    <row r="88624" spans="7:7" x14ac:dyDescent="0.2">
      <c r="G88624" s="12"/>
    </row>
    <row r="88625" spans="7:7" x14ac:dyDescent="0.2">
      <c r="G88625" s="12"/>
    </row>
    <row r="88626" spans="7:7" x14ac:dyDescent="0.2">
      <c r="G88626" s="12"/>
    </row>
    <row r="88627" spans="7:7" x14ac:dyDescent="0.2">
      <c r="G88627" s="12"/>
    </row>
    <row r="88628" spans="7:7" x14ac:dyDescent="0.2">
      <c r="G88628" s="12"/>
    </row>
    <row r="88629" spans="7:7" x14ac:dyDescent="0.2">
      <c r="G88629" s="12"/>
    </row>
    <row r="88630" spans="7:7" x14ac:dyDescent="0.2">
      <c r="G88630" s="12"/>
    </row>
    <row r="88631" spans="7:7" x14ac:dyDescent="0.2">
      <c r="G88631" s="12"/>
    </row>
    <row r="88632" spans="7:7" x14ac:dyDescent="0.2">
      <c r="G88632" s="12"/>
    </row>
    <row r="88633" spans="7:7" x14ac:dyDescent="0.2">
      <c r="G88633" s="12"/>
    </row>
    <row r="88634" spans="7:7" x14ac:dyDescent="0.2">
      <c r="G88634" s="12"/>
    </row>
    <row r="88635" spans="7:7" x14ac:dyDescent="0.2">
      <c r="G88635" s="12"/>
    </row>
    <row r="88636" spans="7:7" x14ac:dyDescent="0.2">
      <c r="G88636" s="12"/>
    </row>
    <row r="88637" spans="7:7" x14ac:dyDescent="0.2">
      <c r="G88637" s="12"/>
    </row>
    <row r="88638" spans="7:7" x14ac:dyDescent="0.2">
      <c r="G88638" s="12"/>
    </row>
    <row r="88639" spans="7:7" x14ac:dyDescent="0.2">
      <c r="G88639" s="12"/>
    </row>
    <row r="88640" spans="7:7" x14ac:dyDescent="0.2">
      <c r="G88640" s="12"/>
    </row>
    <row r="88641" spans="7:7" x14ac:dyDescent="0.2">
      <c r="G88641" s="12"/>
    </row>
    <row r="88642" spans="7:7" x14ac:dyDescent="0.2">
      <c r="G88642" s="12"/>
    </row>
    <row r="88643" spans="7:7" x14ac:dyDescent="0.2">
      <c r="G88643" s="12"/>
    </row>
    <row r="88644" spans="7:7" x14ac:dyDescent="0.2">
      <c r="G88644" s="12"/>
    </row>
    <row r="88645" spans="7:7" x14ac:dyDescent="0.2">
      <c r="G88645" s="12"/>
    </row>
    <row r="88646" spans="7:7" x14ac:dyDescent="0.2">
      <c r="G88646" s="12"/>
    </row>
    <row r="88647" spans="7:7" x14ac:dyDescent="0.2">
      <c r="G88647" s="12"/>
    </row>
    <row r="88648" spans="7:7" x14ac:dyDescent="0.2">
      <c r="G88648" s="12"/>
    </row>
    <row r="88649" spans="7:7" x14ac:dyDescent="0.2">
      <c r="G88649" s="12"/>
    </row>
    <row r="88650" spans="7:7" x14ac:dyDescent="0.2">
      <c r="G88650" s="12"/>
    </row>
    <row r="88651" spans="7:7" x14ac:dyDescent="0.2">
      <c r="G88651" s="12"/>
    </row>
    <row r="88652" spans="7:7" x14ac:dyDescent="0.2">
      <c r="G88652" s="12"/>
    </row>
    <row r="88653" spans="7:7" x14ac:dyDescent="0.2">
      <c r="G88653" s="12"/>
    </row>
    <row r="88654" spans="7:7" x14ac:dyDescent="0.2">
      <c r="G88654" s="12"/>
    </row>
    <row r="88655" spans="7:7" x14ac:dyDescent="0.2">
      <c r="G88655" s="12"/>
    </row>
    <row r="88656" spans="7:7" x14ac:dyDescent="0.2">
      <c r="G88656" s="12"/>
    </row>
    <row r="88657" spans="7:7" x14ac:dyDescent="0.2">
      <c r="G88657" s="12"/>
    </row>
    <row r="88658" spans="7:7" x14ac:dyDescent="0.2">
      <c r="G88658" s="12"/>
    </row>
    <row r="88659" spans="7:7" x14ac:dyDescent="0.2">
      <c r="G88659" s="12"/>
    </row>
    <row r="88660" spans="7:7" x14ac:dyDescent="0.2">
      <c r="G88660" s="12"/>
    </row>
    <row r="88661" spans="7:7" x14ac:dyDescent="0.2">
      <c r="G88661" s="12"/>
    </row>
    <row r="88662" spans="7:7" x14ac:dyDescent="0.2">
      <c r="G88662" s="12"/>
    </row>
    <row r="88663" spans="7:7" x14ac:dyDescent="0.2">
      <c r="G88663" s="12"/>
    </row>
    <row r="88664" spans="7:7" x14ac:dyDescent="0.2">
      <c r="G88664" s="12"/>
    </row>
    <row r="88665" spans="7:7" x14ac:dyDescent="0.2">
      <c r="G88665" s="12"/>
    </row>
    <row r="88666" spans="7:7" x14ac:dyDescent="0.2">
      <c r="G88666" s="12"/>
    </row>
    <row r="88667" spans="7:7" x14ac:dyDescent="0.2">
      <c r="G88667" s="12"/>
    </row>
    <row r="88668" spans="7:7" x14ac:dyDescent="0.2">
      <c r="G88668" s="12"/>
    </row>
    <row r="88669" spans="7:7" x14ac:dyDescent="0.2">
      <c r="G88669" s="12"/>
    </row>
    <row r="88670" spans="7:7" x14ac:dyDescent="0.2">
      <c r="G88670" s="12"/>
    </row>
    <row r="88671" spans="7:7" x14ac:dyDescent="0.2">
      <c r="G88671" s="12"/>
    </row>
    <row r="88672" spans="7:7" x14ac:dyDescent="0.2">
      <c r="G88672" s="12"/>
    </row>
    <row r="88673" spans="7:7" x14ac:dyDescent="0.2">
      <c r="G88673" s="12"/>
    </row>
    <row r="88674" spans="7:7" x14ac:dyDescent="0.2">
      <c r="G88674" s="12"/>
    </row>
    <row r="88675" spans="7:7" x14ac:dyDescent="0.2">
      <c r="G88675" s="12"/>
    </row>
    <row r="88676" spans="7:7" x14ac:dyDescent="0.2">
      <c r="G88676" s="12"/>
    </row>
    <row r="88677" spans="7:7" x14ac:dyDescent="0.2">
      <c r="G88677" s="12"/>
    </row>
    <row r="88678" spans="7:7" x14ac:dyDescent="0.2">
      <c r="G88678" s="12"/>
    </row>
    <row r="88679" spans="7:7" x14ac:dyDescent="0.2">
      <c r="G88679" s="12"/>
    </row>
    <row r="88680" spans="7:7" x14ac:dyDescent="0.2">
      <c r="G88680" s="12"/>
    </row>
    <row r="88681" spans="7:7" x14ac:dyDescent="0.2">
      <c r="G88681" s="12"/>
    </row>
    <row r="88682" spans="7:7" x14ac:dyDescent="0.2">
      <c r="G88682" s="12"/>
    </row>
    <row r="88683" spans="7:7" x14ac:dyDescent="0.2">
      <c r="G88683" s="12"/>
    </row>
    <row r="88684" spans="7:7" x14ac:dyDescent="0.2">
      <c r="G88684" s="12"/>
    </row>
    <row r="88685" spans="7:7" x14ac:dyDescent="0.2">
      <c r="G88685" s="12"/>
    </row>
    <row r="88686" spans="7:7" x14ac:dyDescent="0.2">
      <c r="G88686" s="12"/>
    </row>
    <row r="88687" spans="7:7" x14ac:dyDescent="0.2">
      <c r="G88687" s="12"/>
    </row>
    <row r="88688" spans="7:7" x14ac:dyDescent="0.2">
      <c r="G88688" s="12"/>
    </row>
    <row r="88689" spans="7:7" x14ac:dyDescent="0.2">
      <c r="G88689" s="12"/>
    </row>
    <row r="88690" spans="7:7" x14ac:dyDescent="0.2">
      <c r="G88690" s="12"/>
    </row>
    <row r="88691" spans="7:7" x14ac:dyDescent="0.2">
      <c r="G88691" s="12"/>
    </row>
    <row r="88692" spans="7:7" x14ac:dyDescent="0.2">
      <c r="G88692" s="12"/>
    </row>
    <row r="88693" spans="7:7" x14ac:dyDescent="0.2">
      <c r="G88693" s="12"/>
    </row>
    <row r="88694" spans="7:7" x14ac:dyDescent="0.2">
      <c r="G88694" s="12"/>
    </row>
    <row r="88695" spans="7:7" x14ac:dyDescent="0.2">
      <c r="G88695" s="12"/>
    </row>
    <row r="88696" spans="7:7" x14ac:dyDescent="0.2">
      <c r="G88696" s="12"/>
    </row>
    <row r="88697" spans="7:7" x14ac:dyDescent="0.2">
      <c r="G88697" s="12"/>
    </row>
    <row r="88698" spans="7:7" x14ac:dyDescent="0.2">
      <c r="G88698" s="12"/>
    </row>
    <row r="88699" spans="7:7" x14ac:dyDescent="0.2">
      <c r="G88699" s="12"/>
    </row>
    <row r="88700" spans="7:7" x14ac:dyDescent="0.2">
      <c r="G88700" s="12"/>
    </row>
    <row r="88701" spans="7:7" x14ac:dyDescent="0.2">
      <c r="G88701" s="12"/>
    </row>
    <row r="88702" spans="7:7" x14ac:dyDescent="0.2">
      <c r="G88702" s="12"/>
    </row>
    <row r="88703" spans="7:7" x14ac:dyDescent="0.2">
      <c r="G88703" s="12"/>
    </row>
    <row r="88704" spans="7:7" x14ac:dyDescent="0.2">
      <c r="G88704" s="12"/>
    </row>
    <row r="88705" spans="7:7" x14ac:dyDescent="0.2">
      <c r="G88705" s="12"/>
    </row>
    <row r="88706" spans="7:7" x14ac:dyDescent="0.2">
      <c r="G88706" s="12"/>
    </row>
    <row r="88707" spans="7:7" x14ac:dyDescent="0.2">
      <c r="G88707" s="12"/>
    </row>
    <row r="88708" spans="7:7" x14ac:dyDescent="0.2">
      <c r="G88708" s="12"/>
    </row>
    <row r="88709" spans="7:7" x14ac:dyDescent="0.2">
      <c r="G88709" s="12"/>
    </row>
    <row r="88710" spans="7:7" x14ac:dyDescent="0.2">
      <c r="G88710" s="12"/>
    </row>
    <row r="88711" spans="7:7" x14ac:dyDescent="0.2">
      <c r="G88711" s="12"/>
    </row>
    <row r="88712" spans="7:7" x14ac:dyDescent="0.2">
      <c r="G88712" s="12"/>
    </row>
    <row r="88713" spans="7:7" x14ac:dyDescent="0.2">
      <c r="G88713" s="12"/>
    </row>
    <row r="88714" spans="7:7" x14ac:dyDescent="0.2">
      <c r="G88714" s="12"/>
    </row>
    <row r="88715" spans="7:7" x14ac:dyDescent="0.2">
      <c r="G88715" s="12"/>
    </row>
    <row r="88716" spans="7:7" x14ac:dyDescent="0.2">
      <c r="G88716" s="12"/>
    </row>
    <row r="88717" spans="7:7" x14ac:dyDescent="0.2">
      <c r="G88717" s="12"/>
    </row>
    <row r="88718" spans="7:7" x14ac:dyDescent="0.2">
      <c r="G88718" s="12"/>
    </row>
    <row r="88719" spans="7:7" x14ac:dyDescent="0.2">
      <c r="G88719" s="12"/>
    </row>
    <row r="88720" spans="7:7" x14ac:dyDescent="0.2">
      <c r="G88720" s="12"/>
    </row>
    <row r="88721" spans="7:7" x14ac:dyDescent="0.2">
      <c r="G88721" s="12"/>
    </row>
    <row r="88722" spans="7:7" x14ac:dyDescent="0.2">
      <c r="G88722" s="12"/>
    </row>
    <row r="88723" spans="7:7" x14ac:dyDescent="0.2">
      <c r="G88723" s="12"/>
    </row>
    <row r="88724" spans="7:7" x14ac:dyDescent="0.2">
      <c r="G88724" s="12"/>
    </row>
    <row r="88725" spans="7:7" x14ac:dyDescent="0.2">
      <c r="G88725" s="12"/>
    </row>
    <row r="88726" spans="7:7" x14ac:dyDescent="0.2">
      <c r="G88726" s="12"/>
    </row>
    <row r="88727" spans="7:7" x14ac:dyDescent="0.2">
      <c r="G88727" s="12"/>
    </row>
    <row r="88728" spans="7:7" x14ac:dyDescent="0.2">
      <c r="G88728" s="12"/>
    </row>
    <row r="88729" spans="7:7" x14ac:dyDescent="0.2">
      <c r="G88729" s="12"/>
    </row>
    <row r="88730" spans="7:7" x14ac:dyDescent="0.2">
      <c r="G88730" s="12"/>
    </row>
    <row r="88731" spans="7:7" x14ac:dyDescent="0.2">
      <c r="G88731" s="12"/>
    </row>
    <row r="88732" spans="7:7" x14ac:dyDescent="0.2">
      <c r="G88732" s="12"/>
    </row>
    <row r="88733" spans="7:7" x14ac:dyDescent="0.2">
      <c r="G88733" s="12"/>
    </row>
    <row r="88734" spans="7:7" x14ac:dyDescent="0.2">
      <c r="G88734" s="12"/>
    </row>
    <row r="88735" spans="7:7" x14ac:dyDescent="0.2">
      <c r="G88735" s="12"/>
    </row>
    <row r="88736" spans="7:7" x14ac:dyDescent="0.2">
      <c r="G88736" s="12"/>
    </row>
    <row r="88737" spans="7:7" x14ac:dyDescent="0.2">
      <c r="G88737" s="12"/>
    </row>
    <row r="88738" spans="7:7" x14ac:dyDescent="0.2">
      <c r="G88738" s="12"/>
    </row>
    <row r="88739" spans="7:7" x14ac:dyDescent="0.2">
      <c r="G88739" s="12"/>
    </row>
    <row r="88740" spans="7:7" x14ac:dyDescent="0.2">
      <c r="G88740" s="12"/>
    </row>
    <row r="88741" spans="7:7" x14ac:dyDescent="0.2">
      <c r="G88741" s="12"/>
    </row>
    <row r="88742" spans="7:7" x14ac:dyDescent="0.2">
      <c r="G88742" s="12"/>
    </row>
    <row r="88743" spans="7:7" x14ac:dyDescent="0.2">
      <c r="G88743" s="12"/>
    </row>
    <row r="88744" spans="7:7" x14ac:dyDescent="0.2">
      <c r="G88744" s="12"/>
    </row>
    <row r="88745" spans="7:7" x14ac:dyDescent="0.2">
      <c r="G88745" s="12"/>
    </row>
    <row r="88746" spans="7:7" x14ac:dyDescent="0.2">
      <c r="G88746" s="12"/>
    </row>
    <row r="88747" spans="7:7" x14ac:dyDescent="0.2">
      <c r="G88747" s="12"/>
    </row>
    <row r="88748" spans="7:7" x14ac:dyDescent="0.2">
      <c r="G88748" s="12"/>
    </row>
    <row r="88749" spans="7:7" x14ac:dyDescent="0.2">
      <c r="G88749" s="12"/>
    </row>
    <row r="88750" spans="7:7" x14ac:dyDescent="0.2">
      <c r="G88750" s="12"/>
    </row>
    <row r="88751" spans="7:7" x14ac:dyDescent="0.2">
      <c r="G88751" s="12"/>
    </row>
    <row r="88752" spans="7:7" x14ac:dyDescent="0.2">
      <c r="G88752" s="12"/>
    </row>
    <row r="88753" spans="7:7" x14ac:dyDescent="0.2">
      <c r="G88753" s="12"/>
    </row>
    <row r="88754" spans="7:7" x14ac:dyDescent="0.2">
      <c r="G88754" s="12"/>
    </row>
    <row r="88755" spans="7:7" x14ac:dyDescent="0.2">
      <c r="G88755" s="12"/>
    </row>
    <row r="88756" spans="7:7" x14ac:dyDescent="0.2">
      <c r="G88756" s="12"/>
    </row>
    <row r="88757" spans="7:7" x14ac:dyDescent="0.2">
      <c r="G88757" s="12"/>
    </row>
    <row r="88758" spans="7:7" x14ac:dyDescent="0.2">
      <c r="G88758" s="12"/>
    </row>
    <row r="88759" spans="7:7" x14ac:dyDescent="0.2">
      <c r="G88759" s="12"/>
    </row>
    <row r="88760" spans="7:7" x14ac:dyDescent="0.2">
      <c r="G88760" s="12"/>
    </row>
    <row r="88761" spans="7:7" x14ac:dyDescent="0.2">
      <c r="G88761" s="12"/>
    </row>
    <row r="88762" spans="7:7" x14ac:dyDescent="0.2">
      <c r="G88762" s="12"/>
    </row>
    <row r="88763" spans="7:7" x14ac:dyDescent="0.2">
      <c r="G88763" s="12"/>
    </row>
    <row r="88764" spans="7:7" x14ac:dyDescent="0.2">
      <c r="G88764" s="12"/>
    </row>
    <row r="88765" spans="7:7" x14ac:dyDescent="0.2">
      <c r="G88765" s="12"/>
    </row>
    <row r="88766" spans="7:7" x14ac:dyDescent="0.2">
      <c r="G88766" s="12"/>
    </row>
    <row r="88767" spans="7:7" x14ac:dyDescent="0.2">
      <c r="G88767" s="12"/>
    </row>
    <row r="88768" spans="7:7" x14ac:dyDescent="0.2">
      <c r="G88768" s="12"/>
    </row>
    <row r="88769" spans="7:7" x14ac:dyDescent="0.2">
      <c r="G88769" s="12"/>
    </row>
    <row r="88770" spans="7:7" x14ac:dyDescent="0.2">
      <c r="G88770" s="12"/>
    </row>
    <row r="88771" spans="7:7" x14ac:dyDescent="0.2">
      <c r="G88771" s="12"/>
    </row>
    <row r="88772" spans="7:7" x14ac:dyDescent="0.2">
      <c r="G88772" s="12"/>
    </row>
    <row r="88773" spans="7:7" x14ac:dyDescent="0.2">
      <c r="G88773" s="12"/>
    </row>
    <row r="88774" spans="7:7" x14ac:dyDescent="0.2">
      <c r="G88774" s="12"/>
    </row>
    <row r="88775" spans="7:7" x14ac:dyDescent="0.2">
      <c r="G88775" s="12"/>
    </row>
    <row r="88776" spans="7:7" x14ac:dyDescent="0.2">
      <c r="G88776" s="12"/>
    </row>
    <row r="88777" spans="7:7" x14ac:dyDescent="0.2">
      <c r="G88777" s="12"/>
    </row>
    <row r="88778" spans="7:7" x14ac:dyDescent="0.2">
      <c r="G88778" s="12"/>
    </row>
    <row r="88779" spans="7:7" x14ac:dyDescent="0.2">
      <c r="G88779" s="12"/>
    </row>
    <row r="88780" spans="7:7" x14ac:dyDescent="0.2">
      <c r="G88780" s="12"/>
    </row>
    <row r="88781" spans="7:7" x14ac:dyDescent="0.2">
      <c r="G88781" s="12"/>
    </row>
    <row r="88782" spans="7:7" x14ac:dyDescent="0.2">
      <c r="G88782" s="12"/>
    </row>
    <row r="88783" spans="7:7" x14ac:dyDescent="0.2">
      <c r="G88783" s="12"/>
    </row>
    <row r="88784" spans="7:7" x14ac:dyDescent="0.2">
      <c r="G88784" s="12"/>
    </row>
    <row r="88785" spans="7:7" x14ac:dyDescent="0.2">
      <c r="G88785" s="12"/>
    </row>
    <row r="88786" spans="7:7" x14ac:dyDescent="0.2">
      <c r="G88786" s="12"/>
    </row>
    <row r="88787" spans="7:7" x14ac:dyDescent="0.2">
      <c r="G88787" s="12"/>
    </row>
    <row r="88788" spans="7:7" x14ac:dyDescent="0.2">
      <c r="G88788" s="12"/>
    </row>
    <row r="88789" spans="7:7" x14ac:dyDescent="0.2">
      <c r="G88789" s="12"/>
    </row>
    <row r="88790" spans="7:7" x14ac:dyDescent="0.2">
      <c r="G88790" s="12"/>
    </row>
    <row r="88791" spans="7:7" x14ac:dyDescent="0.2">
      <c r="G88791" s="12"/>
    </row>
    <row r="88792" spans="7:7" x14ac:dyDescent="0.2">
      <c r="G88792" s="12"/>
    </row>
    <row r="88793" spans="7:7" x14ac:dyDescent="0.2">
      <c r="G88793" s="12"/>
    </row>
    <row r="88794" spans="7:7" x14ac:dyDescent="0.2">
      <c r="G88794" s="12"/>
    </row>
    <row r="88795" spans="7:7" x14ac:dyDescent="0.2">
      <c r="G88795" s="12"/>
    </row>
    <row r="88796" spans="7:7" x14ac:dyDescent="0.2">
      <c r="G88796" s="12"/>
    </row>
    <row r="88797" spans="7:7" x14ac:dyDescent="0.2">
      <c r="G88797" s="12"/>
    </row>
    <row r="88798" spans="7:7" x14ac:dyDescent="0.2">
      <c r="G88798" s="12"/>
    </row>
    <row r="88799" spans="7:7" x14ac:dyDescent="0.2">
      <c r="G88799" s="12"/>
    </row>
    <row r="88800" spans="7:7" x14ac:dyDescent="0.2">
      <c r="G88800" s="12"/>
    </row>
    <row r="88801" spans="7:7" x14ac:dyDescent="0.2">
      <c r="G88801" s="12"/>
    </row>
    <row r="88802" spans="7:7" x14ac:dyDescent="0.2">
      <c r="G88802" s="12"/>
    </row>
    <row r="88803" spans="7:7" x14ac:dyDescent="0.2">
      <c r="G88803" s="12"/>
    </row>
    <row r="88804" spans="7:7" x14ac:dyDescent="0.2">
      <c r="G88804" s="12"/>
    </row>
    <row r="88805" spans="7:7" x14ac:dyDescent="0.2">
      <c r="G88805" s="12"/>
    </row>
    <row r="88806" spans="7:7" x14ac:dyDescent="0.2">
      <c r="G88806" s="12"/>
    </row>
    <row r="88807" spans="7:7" x14ac:dyDescent="0.2">
      <c r="G88807" s="12"/>
    </row>
    <row r="88808" spans="7:7" x14ac:dyDescent="0.2">
      <c r="G88808" s="12"/>
    </row>
    <row r="88809" spans="7:7" x14ac:dyDescent="0.2">
      <c r="G88809" s="12"/>
    </row>
    <row r="88810" spans="7:7" x14ac:dyDescent="0.2">
      <c r="G88810" s="12"/>
    </row>
    <row r="88811" spans="7:7" x14ac:dyDescent="0.2">
      <c r="G88811" s="12"/>
    </row>
    <row r="88812" spans="7:7" x14ac:dyDescent="0.2">
      <c r="G88812" s="12"/>
    </row>
    <row r="88813" spans="7:7" x14ac:dyDescent="0.2">
      <c r="G88813" s="12"/>
    </row>
    <row r="88814" spans="7:7" x14ac:dyDescent="0.2">
      <c r="G88814" s="12"/>
    </row>
    <row r="88815" spans="7:7" x14ac:dyDescent="0.2">
      <c r="G88815" s="12"/>
    </row>
    <row r="88816" spans="7:7" x14ac:dyDescent="0.2">
      <c r="G88816" s="12"/>
    </row>
    <row r="88817" spans="7:7" x14ac:dyDescent="0.2">
      <c r="G88817" s="12"/>
    </row>
    <row r="88818" spans="7:7" x14ac:dyDescent="0.2">
      <c r="G88818" s="12"/>
    </row>
    <row r="88819" spans="7:7" x14ac:dyDescent="0.2">
      <c r="G88819" s="12"/>
    </row>
    <row r="88820" spans="7:7" x14ac:dyDescent="0.2">
      <c r="G88820" s="12"/>
    </row>
    <row r="88821" spans="7:7" x14ac:dyDescent="0.2">
      <c r="G88821" s="12"/>
    </row>
    <row r="88822" spans="7:7" x14ac:dyDescent="0.2">
      <c r="G88822" s="12"/>
    </row>
    <row r="88823" spans="7:7" x14ac:dyDescent="0.2">
      <c r="G88823" s="12"/>
    </row>
    <row r="88824" spans="7:7" x14ac:dyDescent="0.2">
      <c r="G88824" s="12"/>
    </row>
    <row r="88825" spans="7:7" x14ac:dyDescent="0.2">
      <c r="G88825" s="12"/>
    </row>
    <row r="88826" spans="7:7" x14ac:dyDescent="0.2">
      <c r="G88826" s="12"/>
    </row>
    <row r="88827" spans="7:7" x14ac:dyDescent="0.2">
      <c r="G88827" s="12"/>
    </row>
    <row r="88828" spans="7:7" x14ac:dyDescent="0.2">
      <c r="G88828" s="12"/>
    </row>
    <row r="88829" spans="7:7" x14ac:dyDescent="0.2">
      <c r="G88829" s="12"/>
    </row>
    <row r="88830" spans="7:7" x14ac:dyDescent="0.2">
      <c r="G88830" s="12"/>
    </row>
    <row r="88831" spans="7:7" x14ac:dyDescent="0.2">
      <c r="G88831" s="12"/>
    </row>
    <row r="88832" spans="7:7" x14ac:dyDescent="0.2">
      <c r="G88832" s="12"/>
    </row>
    <row r="88833" spans="7:7" x14ac:dyDescent="0.2">
      <c r="G88833" s="12"/>
    </row>
    <row r="88834" spans="7:7" x14ac:dyDescent="0.2">
      <c r="G88834" s="12"/>
    </row>
    <row r="88835" spans="7:7" x14ac:dyDescent="0.2">
      <c r="G88835" s="12"/>
    </row>
    <row r="88836" spans="7:7" x14ac:dyDescent="0.2">
      <c r="G88836" s="12"/>
    </row>
    <row r="88837" spans="7:7" x14ac:dyDescent="0.2">
      <c r="G88837" s="12"/>
    </row>
    <row r="88838" spans="7:7" x14ac:dyDescent="0.2">
      <c r="G88838" s="12"/>
    </row>
    <row r="88839" spans="7:7" x14ac:dyDescent="0.2">
      <c r="G88839" s="12"/>
    </row>
    <row r="88840" spans="7:7" x14ac:dyDescent="0.2">
      <c r="G88840" s="12"/>
    </row>
    <row r="88841" spans="7:7" x14ac:dyDescent="0.2">
      <c r="G88841" s="12"/>
    </row>
    <row r="88842" spans="7:7" x14ac:dyDescent="0.2">
      <c r="G88842" s="12"/>
    </row>
    <row r="88843" spans="7:7" x14ac:dyDescent="0.2">
      <c r="G88843" s="12"/>
    </row>
    <row r="88844" spans="7:7" x14ac:dyDescent="0.2">
      <c r="G88844" s="12"/>
    </row>
    <row r="88845" spans="7:7" x14ac:dyDescent="0.2">
      <c r="G88845" s="12"/>
    </row>
    <row r="88846" spans="7:7" x14ac:dyDescent="0.2">
      <c r="G88846" s="12"/>
    </row>
    <row r="88847" spans="7:7" x14ac:dyDescent="0.2">
      <c r="G88847" s="12"/>
    </row>
    <row r="88848" spans="7:7" x14ac:dyDescent="0.2">
      <c r="G88848" s="12"/>
    </row>
    <row r="88849" spans="7:7" x14ac:dyDescent="0.2">
      <c r="G88849" s="12"/>
    </row>
    <row r="88850" spans="7:7" x14ac:dyDescent="0.2">
      <c r="G88850" s="12"/>
    </row>
    <row r="88851" spans="7:7" x14ac:dyDescent="0.2">
      <c r="G88851" s="12"/>
    </row>
    <row r="88852" spans="7:7" x14ac:dyDescent="0.2">
      <c r="G88852" s="12"/>
    </row>
    <row r="88853" spans="7:7" x14ac:dyDescent="0.2">
      <c r="G88853" s="12"/>
    </row>
    <row r="88854" spans="7:7" x14ac:dyDescent="0.2">
      <c r="G88854" s="12"/>
    </row>
    <row r="88855" spans="7:7" x14ac:dyDescent="0.2">
      <c r="G88855" s="12"/>
    </row>
    <row r="88856" spans="7:7" x14ac:dyDescent="0.2">
      <c r="G88856" s="12"/>
    </row>
    <row r="88857" spans="7:7" x14ac:dyDescent="0.2">
      <c r="G88857" s="12"/>
    </row>
    <row r="88858" spans="7:7" x14ac:dyDescent="0.2">
      <c r="G88858" s="12"/>
    </row>
    <row r="88859" spans="7:7" x14ac:dyDescent="0.2">
      <c r="G88859" s="12"/>
    </row>
    <row r="88860" spans="7:7" x14ac:dyDescent="0.2">
      <c r="G88860" s="12"/>
    </row>
    <row r="88861" spans="7:7" x14ac:dyDescent="0.2">
      <c r="G88861" s="12"/>
    </row>
    <row r="88862" spans="7:7" x14ac:dyDescent="0.2">
      <c r="G88862" s="12"/>
    </row>
    <row r="88863" spans="7:7" x14ac:dyDescent="0.2">
      <c r="G88863" s="12"/>
    </row>
    <row r="88864" spans="7:7" x14ac:dyDescent="0.2">
      <c r="G88864" s="12"/>
    </row>
    <row r="88865" spans="7:7" x14ac:dyDescent="0.2">
      <c r="G88865" s="12"/>
    </row>
    <row r="88866" spans="7:7" x14ac:dyDescent="0.2">
      <c r="G88866" s="12"/>
    </row>
    <row r="88867" spans="7:7" x14ac:dyDescent="0.2">
      <c r="G88867" s="12"/>
    </row>
    <row r="88868" spans="7:7" x14ac:dyDescent="0.2">
      <c r="G88868" s="12"/>
    </row>
    <row r="88869" spans="7:7" x14ac:dyDescent="0.2">
      <c r="G88869" s="12"/>
    </row>
    <row r="88870" spans="7:7" x14ac:dyDescent="0.2">
      <c r="G88870" s="12"/>
    </row>
    <row r="88871" spans="7:7" x14ac:dyDescent="0.2">
      <c r="G88871" s="12"/>
    </row>
    <row r="88872" spans="7:7" x14ac:dyDescent="0.2">
      <c r="G88872" s="12"/>
    </row>
    <row r="88873" spans="7:7" x14ac:dyDescent="0.2">
      <c r="G88873" s="12"/>
    </row>
    <row r="88874" spans="7:7" x14ac:dyDescent="0.2">
      <c r="G88874" s="12"/>
    </row>
    <row r="88875" spans="7:7" x14ac:dyDescent="0.2">
      <c r="G88875" s="12"/>
    </row>
    <row r="88876" spans="7:7" x14ac:dyDescent="0.2">
      <c r="G88876" s="12"/>
    </row>
    <row r="88877" spans="7:7" x14ac:dyDescent="0.2">
      <c r="G88877" s="12"/>
    </row>
    <row r="88878" spans="7:7" x14ac:dyDescent="0.2">
      <c r="G88878" s="12"/>
    </row>
    <row r="88879" spans="7:7" x14ac:dyDescent="0.2">
      <c r="G88879" s="12"/>
    </row>
    <row r="88880" spans="7:7" x14ac:dyDescent="0.2">
      <c r="G88880" s="12"/>
    </row>
    <row r="88881" spans="7:7" x14ac:dyDescent="0.2">
      <c r="G88881" s="12"/>
    </row>
    <row r="88882" spans="7:7" x14ac:dyDescent="0.2">
      <c r="G88882" s="12"/>
    </row>
    <row r="88883" spans="7:7" x14ac:dyDescent="0.2">
      <c r="G88883" s="12"/>
    </row>
    <row r="88884" spans="7:7" x14ac:dyDescent="0.2">
      <c r="G88884" s="12"/>
    </row>
    <row r="88885" spans="7:7" x14ac:dyDescent="0.2">
      <c r="G88885" s="12"/>
    </row>
    <row r="88886" spans="7:7" x14ac:dyDescent="0.2">
      <c r="G88886" s="12"/>
    </row>
    <row r="88887" spans="7:7" x14ac:dyDescent="0.2">
      <c r="G88887" s="12"/>
    </row>
    <row r="88888" spans="7:7" x14ac:dyDescent="0.2">
      <c r="G88888" s="12"/>
    </row>
    <row r="88889" spans="7:7" x14ac:dyDescent="0.2">
      <c r="G88889" s="12"/>
    </row>
    <row r="88890" spans="7:7" x14ac:dyDescent="0.2">
      <c r="G88890" s="12"/>
    </row>
    <row r="88891" spans="7:7" x14ac:dyDescent="0.2">
      <c r="G88891" s="12"/>
    </row>
    <row r="88892" spans="7:7" x14ac:dyDescent="0.2">
      <c r="G88892" s="12"/>
    </row>
    <row r="88893" spans="7:7" x14ac:dyDescent="0.2">
      <c r="G88893" s="12"/>
    </row>
    <row r="88894" spans="7:7" x14ac:dyDescent="0.2">
      <c r="G88894" s="12"/>
    </row>
    <row r="88895" spans="7:7" x14ac:dyDescent="0.2">
      <c r="G88895" s="12"/>
    </row>
    <row r="88896" spans="7:7" x14ac:dyDescent="0.2">
      <c r="G88896" s="12"/>
    </row>
    <row r="88897" spans="7:7" x14ac:dyDescent="0.2">
      <c r="G88897" s="12"/>
    </row>
    <row r="88898" spans="7:7" x14ac:dyDescent="0.2">
      <c r="G88898" s="12"/>
    </row>
    <row r="88899" spans="7:7" x14ac:dyDescent="0.2">
      <c r="G88899" s="12"/>
    </row>
    <row r="88900" spans="7:7" x14ac:dyDescent="0.2">
      <c r="G88900" s="12"/>
    </row>
    <row r="88901" spans="7:7" x14ac:dyDescent="0.2">
      <c r="G88901" s="12"/>
    </row>
    <row r="88902" spans="7:7" x14ac:dyDescent="0.2">
      <c r="G88902" s="12"/>
    </row>
    <row r="88903" spans="7:7" x14ac:dyDescent="0.2">
      <c r="G88903" s="12"/>
    </row>
    <row r="88904" spans="7:7" x14ac:dyDescent="0.2">
      <c r="G88904" s="12"/>
    </row>
    <row r="88905" spans="7:7" x14ac:dyDescent="0.2">
      <c r="G88905" s="12"/>
    </row>
    <row r="88906" spans="7:7" x14ac:dyDescent="0.2">
      <c r="G88906" s="12"/>
    </row>
    <row r="88907" spans="7:7" x14ac:dyDescent="0.2">
      <c r="G88907" s="12"/>
    </row>
    <row r="88908" spans="7:7" x14ac:dyDescent="0.2">
      <c r="G88908" s="12"/>
    </row>
    <row r="88909" spans="7:7" x14ac:dyDescent="0.2">
      <c r="G88909" s="12"/>
    </row>
    <row r="88910" spans="7:7" x14ac:dyDescent="0.2">
      <c r="G88910" s="12"/>
    </row>
    <row r="88911" spans="7:7" x14ac:dyDescent="0.2">
      <c r="G88911" s="12"/>
    </row>
    <row r="88912" spans="7:7" x14ac:dyDescent="0.2">
      <c r="G88912" s="12"/>
    </row>
    <row r="88913" spans="7:7" x14ac:dyDescent="0.2">
      <c r="G88913" s="12"/>
    </row>
    <row r="88914" spans="7:7" x14ac:dyDescent="0.2">
      <c r="G88914" s="12"/>
    </row>
    <row r="88915" spans="7:7" x14ac:dyDescent="0.2">
      <c r="G88915" s="12"/>
    </row>
    <row r="88916" spans="7:7" x14ac:dyDescent="0.2">
      <c r="G88916" s="12"/>
    </row>
    <row r="88917" spans="7:7" x14ac:dyDescent="0.2">
      <c r="G88917" s="12"/>
    </row>
    <row r="88918" spans="7:7" x14ac:dyDescent="0.2">
      <c r="G88918" s="12"/>
    </row>
    <row r="88919" spans="7:7" x14ac:dyDescent="0.2">
      <c r="G88919" s="12"/>
    </row>
    <row r="88920" spans="7:7" x14ac:dyDescent="0.2">
      <c r="G88920" s="12"/>
    </row>
    <row r="88921" spans="7:7" x14ac:dyDescent="0.2">
      <c r="G88921" s="12"/>
    </row>
    <row r="88922" spans="7:7" x14ac:dyDescent="0.2">
      <c r="G88922" s="12"/>
    </row>
    <row r="88923" spans="7:7" x14ac:dyDescent="0.2">
      <c r="G88923" s="12"/>
    </row>
    <row r="88924" spans="7:7" x14ac:dyDescent="0.2">
      <c r="G88924" s="12"/>
    </row>
    <row r="88925" spans="7:7" x14ac:dyDescent="0.2">
      <c r="G88925" s="12"/>
    </row>
    <row r="88926" spans="7:7" x14ac:dyDescent="0.2">
      <c r="G88926" s="12"/>
    </row>
    <row r="88927" spans="7:7" x14ac:dyDescent="0.2">
      <c r="G88927" s="12"/>
    </row>
    <row r="88928" spans="7:7" x14ac:dyDescent="0.2">
      <c r="G88928" s="12"/>
    </row>
    <row r="88929" spans="7:7" x14ac:dyDescent="0.2">
      <c r="G88929" s="12"/>
    </row>
    <row r="88930" spans="7:7" x14ac:dyDescent="0.2">
      <c r="G88930" s="12"/>
    </row>
    <row r="88931" spans="7:7" x14ac:dyDescent="0.2">
      <c r="G88931" s="12"/>
    </row>
    <row r="88932" spans="7:7" x14ac:dyDescent="0.2">
      <c r="G88932" s="12"/>
    </row>
    <row r="88933" spans="7:7" x14ac:dyDescent="0.2">
      <c r="G88933" s="12"/>
    </row>
    <row r="88934" spans="7:7" x14ac:dyDescent="0.2">
      <c r="G88934" s="12"/>
    </row>
    <row r="88935" spans="7:7" x14ac:dyDescent="0.2">
      <c r="G88935" s="12"/>
    </row>
    <row r="88936" spans="7:7" x14ac:dyDescent="0.2">
      <c r="G88936" s="12"/>
    </row>
    <row r="88937" spans="7:7" x14ac:dyDescent="0.2">
      <c r="G88937" s="12"/>
    </row>
    <row r="88938" spans="7:7" x14ac:dyDescent="0.2">
      <c r="G88938" s="12"/>
    </row>
    <row r="88939" spans="7:7" x14ac:dyDescent="0.2">
      <c r="G88939" s="12"/>
    </row>
    <row r="88940" spans="7:7" x14ac:dyDescent="0.2">
      <c r="G88940" s="12"/>
    </row>
    <row r="88941" spans="7:7" x14ac:dyDescent="0.2">
      <c r="G88941" s="12"/>
    </row>
    <row r="88942" spans="7:7" x14ac:dyDescent="0.2">
      <c r="G88942" s="12"/>
    </row>
    <row r="88943" spans="7:7" x14ac:dyDescent="0.2">
      <c r="G88943" s="12"/>
    </row>
    <row r="88944" spans="7:7" x14ac:dyDescent="0.2">
      <c r="G88944" s="12"/>
    </row>
    <row r="88945" spans="7:7" x14ac:dyDescent="0.2">
      <c r="G88945" s="12"/>
    </row>
    <row r="88946" spans="7:7" x14ac:dyDescent="0.2">
      <c r="G88946" s="12"/>
    </row>
    <row r="88947" spans="7:7" x14ac:dyDescent="0.2">
      <c r="G88947" s="12"/>
    </row>
    <row r="88948" spans="7:7" x14ac:dyDescent="0.2">
      <c r="G88948" s="12"/>
    </row>
    <row r="88949" spans="7:7" x14ac:dyDescent="0.2">
      <c r="G88949" s="12"/>
    </row>
    <row r="88950" spans="7:7" x14ac:dyDescent="0.2">
      <c r="G88950" s="12"/>
    </row>
    <row r="88951" spans="7:7" x14ac:dyDescent="0.2">
      <c r="G88951" s="12"/>
    </row>
    <row r="88952" spans="7:7" x14ac:dyDescent="0.2">
      <c r="G88952" s="12"/>
    </row>
    <row r="88953" spans="7:7" x14ac:dyDescent="0.2">
      <c r="G88953" s="12"/>
    </row>
    <row r="88954" spans="7:7" x14ac:dyDescent="0.2">
      <c r="G88954" s="12"/>
    </row>
    <row r="88955" spans="7:7" x14ac:dyDescent="0.2">
      <c r="G88955" s="12"/>
    </row>
    <row r="88956" spans="7:7" x14ac:dyDescent="0.2">
      <c r="G88956" s="12"/>
    </row>
    <row r="88957" spans="7:7" x14ac:dyDescent="0.2">
      <c r="G88957" s="12"/>
    </row>
    <row r="88958" spans="7:7" x14ac:dyDescent="0.2">
      <c r="G88958" s="12"/>
    </row>
    <row r="88959" spans="7:7" x14ac:dyDescent="0.2">
      <c r="G88959" s="12"/>
    </row>
    <row r="88960" spans="7:7" x14ac:dyDescent="0.2">
      <c r="G88960" s="12"/>
    </row>
    <row r="88961" spans="7:7" x14ac:dyDescent="0.2">
      <c r="G88961" s="12"/>
    </row>
    <row r="88962" spans="7:7" x14ac:dyDescent="0.2">
      <c r="G88962" s="12"/>
    </row>
    <row r="88963" spans="7:7" x14ac:dyDescent="0.2">
      <c r="G88963" s="12"/>
    </row>
    <row r="88964" spans="7:7" x14ac:dyDescent="0.2">
      <c r="G88964" s="12"/>
    </row>
    <row r="88965" spans="7:7" x14ac:dyDescent="0.2">
      <c r="G88965" s="12"/>
    </row>
    <row r="88966" spans="7:7" x14ac:dyDescent="0.2">
      <c r="G88966" s="12"/>
    </row>
    <row r="88967" spans="7:7" x14ac:dyDescent="0.2">
      <c r="G88967" s="12"/>
    </row>
    <row r="88968" spans="7:7" x14ac:dyDescent="0.2">
      <c r="G88968" s="12"/>
    </row>
    <row r="88969" spans="7:7" x14ac:dyDescent="0.2">
      <c r="G88969" s="12"/>
    </row>
    <row r="88970" spans="7:7" x14ac:dyDescent="0.2">
      <c r="G88970" s="12"/>
    </row>
    <row r="88971" spans="7:7" x14ac:dyDescent="0.2">
      <c r="G88971" s="12"/>
    </row>
    <row r="88972" spans="7:7" x14ac:dyDescent="0.2">
      <c r="G88972" s="12"/>
    </row>
    <row r="88973" spans="7:7" x14ac:dyDescent="0.2">
      <c r="G88973" s="12"/>
    </row>
    <row r="88974" spans="7:7" x14ac:dyDescent="0.2">
      <c r="G88974" s="12"/>
    </row>
    <row r="88975" spans="7:7" x14ac:dyDescent="0.2">
      <c r="G88975" s="12"/>
    </row>
    <row r="88976" spans="7:7" x14ac:dyDescent="0.2">
      <c r="G88976" s="12"/>
    </row>
    <row r="88977" spans="7:7" x14ac:dyDescent="0.2">
      <c r="G88977" s="12"/>
    </row>
    <row r="88978" spans="7:7" x14ac:dyDescent="0.2">
      <c r="G88978" s="12"/>
    </row>
    <row r="88979" spans="7:7" x14ac:dyDescent="0.2">
      <c r="G88979" s="12"/>
    </row>
    <row r="88980" spans="7:7" x14ac:dyDescent="0.2">
      <c r="G88980" s="12"/>
    </row>
    <row r="88981" spans="7:7" x14ac:dyDescent="0.2">
      <c r="G88981" s="12"/>
    </row>
    <row r="88982" spans="7:7" x14ac:dyDescent="0.2">
      <c r="G88982" s="12"/>
    </row>
    <row r="88983" spans="7:7" x14ac:dyDescent="0.2">
      <c r="G88983" s="12"/>
    </row>
    <row r="88984" spans="7:7" x14ac:dyDescent="0.2">
      <c r="G88984" s="12"/>
    </row>
    <row r="88985" spans="7:7" x14ac:dyDescent="0.2">
      <c r="G88985" s="12"/>
    </row>
    <row r="88986" spans="7:7" x14ac:dyDescent="0.2">
      <c r="G88986" s="12"/>
    </row>
    <row r="88987" spans="7:7" x14ac:dyDescent="0.2">
      <c r="G88987" s="12"/>
    </row>
    <row r="88988" spans="7:7" x14ac:dyDescent="0.2">
      <c r="G88988" s="12"/>
    </row>
    <row r="88989" spans="7:7" x14ac:dyDescent="0.2">
      <c r="G88989" s="12"/>
    </row>
    <row r="88990" spans="7:7" x14ac:dyDescent="0.2">
      <c r="G88990" s="12"/>
    </row>
    <row r="88991" spans="7:7" x14ac:dyDescent="0.2">
      <c r="G88991" s="12"/>
    </row>
    <row r="88992" spans="7:7" x14ac:dyDescent="0.2">
      <c r="G88992" s="12"/>
    </row>
    <row r="88993" spans="7:7" x14ac:dyDescent="0.2">
      <c r="G88993" s="12"/>
    </row>
    <row r="88994" spans="7:7" x14ac:dyDescent="0.2">
      <c r="G88994" s="12"/>
    </row>
    <row r="88995" spans="7:7" x14ac:dyDescent="0.2">
      <c r="G88995" s="12"/>
    </row>
    <row r="88996" spans="7:7" x14ac:dyDescent="0.2">
      <c r="G88996" s="12"/>
    </row>
    <row r="88997" spans="7:7" x14ac:dyDescent="0.2">
      <c r="G88997" s="12"/>
    </row>
    <row r="88998" spans="7:7" x14ac:dyDescent="0.2">
      <c r="G88998" s="12"/>
    </row>
    <row r="88999" spans="7:7" x14ac:dyDescent="0.2">
      <c r="G88999" s="12"/>
    </row>
    <row r="89000" spans="7:7" x14ac:dyDescent="0.2">
      <c r="G89000" s="12"/>
    </row>
    <row r="89001" spans="7:7" x14ac:dyDescent="0.2">
      <c r="G89001" s="12"/>
    </row>
    <row r="89002" spans="7:7" x14ac:dyDescent="0.2">
      <c r="G89002" s="12"/>
    </row>
    <row r="89003" spans="7:7" x14ac:dyDescent="0.2">
      <c r="G89003" s="12"/>
    </row>
    <row r="89004" spans="7:7" x14ac:dyDescent="0.2">
      <c r="G89004" s="12"/>
    </row>
    <row r="89005" spans="7:7" x14ac:dyDescent="0.2">
      <c r="G89005" s="12"/>
    </row>
    <row r="89006" spans="7:7" x14ac:dyDescent="0.2">
      <c r="G89006" s="12"/>
    </row>
    <row r="89007" spans="7:7" x14ac:dyDescent="0.2">
      <c r="G89007" s="12"/>
    </row>
    <row r="89008" spans="7:7" x14ac:dyDescent="0.2">
      <c r="G89008" s="12"/>
    </row>
    <row r="89009" spans="7:7" x14ac:dyDescent="0.2">
      <c r="G89009" s="12"/>
    </row>
    <row r="89010" spans="7:7" x14ac:dyDescent="0.2">
      <c r="G89010" s="12"/>
    </row>
    <row r="89011" spans="7:7" x14ac:dyDescent="0.2">
      <c r="G89011" s="12"/>
    </row>
    <row r="89012" spans="7:7" x14ac:dyDescent="0.2">
      <c r="G89012" s="12"/>
    </row>
    <row r="89013" spans="7:7" x14ac:dyDescent="0.2">
      <c r="G89013" s="12"/>
    </row>
    <row r="89014" spans="7:7" x14ac:dyDescent="0.2">
      <c r="G89014" s="12"/>
    </row>
    <row r="89015" spans="7:7" x14ac:dyDescent="0.2">
      <c r="G89015" s="12"/>
    </row>
    <row r="89016" spans="7:7" x14ac:dyDescent="0.2">
      <c r="G89016" s="12"/>
    </row>
    <row r="89017" spans="7:7" x14ac:dyDescent="0.2">
      <c r="G89017" s="12"/>
    </row>
    <row r="89018" spans="7:7" x14ac:dyDescent="0.2">
      <c r="G89018" s="12"/>
    </row>
    <row r="89019" spans="7:7" x14ac:dyDescent="0.2">
      <c r="G89019" s="12"/>
    </row>
    <row r="89020" spans="7:7" x14ac:dyDescent="0.2">
      <c r="G89020" s="12"/>
    </row>
    <row r="89021" spans="7:7" x14ac:dyDescent="0.2">
      <c r="G89021" s="12"/>
    </row>
    <row r="89022" spans="7:7" x14ac:dyDescent="0.2">
      <c r="G89022" s="12"/>
    </row>
    <row r="89023" spans="7:7" x14ac:dyDescent="0.2">
      <c r="G89023" s="12"/>
    </row>
    <row r="89024" spans="7:7" x14ac:dyDescent="0.2">
      <c r="G89024" s="12"/>
    </row>
    <row r="89025" spans="7:7" x14ac:dyDescent="0.2">
      <c r="G89025" s="12"/>
    </row>
    <row r="89026" spans="7:7" x14ac:dyDescent="0.2">
      <c r="G89026" s="12"/>
    </row>
    <row r="89027" spans="7:7" x14ac:dyDescent="0.2">
      <c r="G89027" s="12"/>
    </row>
    <row r="89028" spans="7:7" x14ac:dyDescent="0.2">
      <c r="G89028" s="12"/>
    </row>
    <row r="89029" spans="7:7" x14ac:dyDescent="0.2">
      <c r="G89029" s="12"/>
    </row>
    <row r="89030" spans="7:7" x14ac:dyDescent="0.2">
      <c r="G89030" s="12"/>
    </row>
    <row r="89031" spans="7:7" x14ac:dyDescent="0.2">
      <c r="G89031" s="12"/>
    </row>
    <row r="89032" spans="7:7" x14ac:dyDescent="0.2">
      <c r="G89032" s="12"/>
    </row>
    <row r="89033" spans="7:7" x14ac:dyDescent="0.2">
      <c r="G89033" s="12"/>
    </row>
    <row r="89034" spans="7:7" x14ac:dyDescent="0.2">
      <c r="G89034" s="12"/>
    </row>
    <row r="89035" spans="7:7" x14ac:dyDescent="0.2">
      <c r="G89035" s="12"/>
    </row>
    <row r="89036" spans="7:7" x14ac:dyDescent="0.2">
      <c r="G89036" s="12"/>
    </row>
    <row r="89037" spans="7:7" x14ac:dyDescent="0.2">
      <c r="G89037" s="12"/>
    </row>
    <row r="89038" spans="7:7" x14ac:dyDescent="0.2">
      <c r="G89038" s="12"/>
    </row>
    <row r="89039" spans="7:7" x14ac:dyDescent="0.2">
      <c r="G89039" s="12"/>
    </row>
    <row r="89040" spans="7:7" x14ac:dyDescent="0.2">
      <c r="G89040" s="12"/>
    </row>
    <row r="89041" spans="7:7" x14ac:dyDescent="0.2">
      <c r="G89041" s="12"/>
    </row>
    <row r="89042" spans="7:7" x14ac:dyDescent="0.2">
      <c r="G89042" s="12"/>
    </row>
    <row r="89043" spans="7:7" x14ac:dyDescent="0.2">
      <c r="G89043" s="12"/>
    </row>
    <row r="89044" spans="7:7" x14ac:dyDescent="0.2">
      <c r="G89044" s="12"/>
    </row>
    <row r="89045" spans="7:7" x14ac:dyDescent="0.2">
      <c r="G89045" s="12"/>
    </row>
    <row r="89046" spans="7:7" x14ac:dyDescent="0.2">
      <c r="G89046" s="12"/>
    </row>
    <row r="89047" spans="7:7" x14ac:dyDescent="0.2">
      <c r="G89047" s="12"/>
    </row>
    <row r="89048" spans="7:7" x14ac:dyDescent="0.2">
      <c r="G89048" s="12"/>
    </row>
    <row r="89049" spans="7:7" x14ac:dyDescent="0.2">
      <c r="G89049" s="12"/>
    </row>
    <row r="89050" spans="7:7" x14ac:dyDescent="0.2">
      <c r="G89050" s="12"/>
    </row>
    <row r="89051" spans="7:7" x14ac:dyDescent="0.2">
      <c r="G89051" s="12"/>
    </row>
    <row r="89052" spans="7:7" x14ac:dyDescent="0.2">
      <c r="G89052" s="12"/>
    </row>
    <row r="89053" spans="7:7" x14ac:dyDescent="0.2">
      <c r="G89053" s="12"/>
    </row>
    <row r="89054" spans="7:7" x14ac:dyDescent="0.2">
      <c r="G89054" s="12"/>
    </row>
    <row r="89055" spans="7:7" x14ac:dyDescent="0.2">
      <c r="G89055" s="12"/>
    </row>
    <row r="89056" spans="7:7" x14ac:dyDescent="0.2">
      <c r="G89056" s="12"/>
    </row>
    <row r="89057" spans="7:7" x14ac:dyDescent="0.2">
      <c r="G89057" s="12"/>
    </row>
    <row r="89058" spans="7:7" x14ac:dyDescent="0.2">
      <c r="G89058" s="12"/>
    </row>
    <row r="89059" spans="7:7" x14ac:dyDescent="0.2">
      <c r="G89059" s="12"/>
    </row>
    <row r="89060" spans="7:7" x14ac:dyDescent="0.2">
      <c r="G89060" s="12"/>
    </row>
    <row r="89061" spans="7:7" x14ac:dyDescent="0.2">
      <c r="G89061" s="12"/>
    </row>
    <row r="89062" spans="7:7" x14ac:dyDescent="0.2">
      <c r="G89062" s="12"/>
    </row>
    <row r="89063" spans="7:7" x14ac:dyDescent="0.2">
      <c r="G89063" s="12"/>
    </row>
    <row r="89064" spans="7:7" x14ac:dyDescent="0.2">
      <c r="G89064" s="12"/>
    </row>
    <row r="89065" spans="7:7" x14ac:dyDescent="0.2">
      <c r="G89065" s="12"/>
    </row>
    <row r="89066" spans="7:7" x14ac:dyDescent="0.2">
      <c r="G89066" s="12"/>
    </row>
    <row r="89067" spans="7:7" x14ac:dyDescent="0.2">
      <c r="G89067" s="12"/>
    </row>
    <row r="89068" spans="7:7" x14ac:dyDescent="0.2">
      <c r="G89068" s="12"/>
    </row>
    <row r="89069" spans="7:7" x14ac:dyDescent="0.2">
      <c r="G89069" s="12"/>
    </row>
    <row r="89070" spans="7:7" x14ac:dyDescent="0.2">
      <c r="G89070" s="12"/>
    </row>
    <row r="89071" spans="7:7" x14ac:dyDescent="0.2">
      <c r="G89071" s="12"/>
    </row>
    <row r="89072" spans="7:7" x14ac:dyDescent="0.2">
      <c r="G89072" s="12"/>
    </row>
    <row r="89073" spans="7:7" x14ac:dyDescent="0.2">
      <c r="G89073" s="12"/>
    </row>
    <row r="89074" spans="7:7" x14ac:dyDescent="0.2">
      <c r="G89074" s="12"/>
    </row>
    <row r="89075" spans="7:7" x14ac:dyDescent="0.2">
      <c r="G89075" s="12"/>
    </row>
    <row r="89076" spans="7:7" x14ac:dyDescent="0.2">
      <c r="G89076" s="12"/>
    </row>
    <row r="89077" spans="7:7" x14ac:dyDescent="0.2">
      <c r="G89077" s="12"/>
    </row>
    <row r="89078" spans="7:7" x14ac:dyDescent="0.2">
      <c r="G89078" s="12"/>
    </row>
    <row r="89079" spans="7:7" x14ac:dyDescent="0.2">
      <c r="G89079" s="12"/>
    </row>
    <row r="89080" spans="7:7" x14ac:dyDescent="0.2">
      <c r="G89080" s="12"/>
    </row>
    <row r="89081" spans="7:7" x14ac:dyDescent="0.2">
      <c r="G89081" s="12"/>
    </row>
    <row r="89082" spans="7:7" x14ac:dyDescent="0.2">
      <c r="G89082" s="12"/>
    </row>
    <row r="89083" spans="7:7" x14ac:dyDescent="0.2">
      <c r="G89083" s="12"/>
    </row>
    <row r="89084" spans="7:7" x14ac:dyDescent="0.2">
      <c r="G89084" s="12"/>
    </row>
    <row r="89085" spans="7:7" x14ac:dyDescent="0.2">
      <c r="G89085" s="12"/>
    </row>
    <row r="89086" spans="7:7" x14ac:dyDescent="0.2">
      <c r="G89086" s="12"/>
    </row>
    <row r="89087" spans="7:7" x14ac:dyDescent="0.2">
      <c r="G89087" s="12"/>
    </row>
    <row r="89088" spans="7:7" x14ac:dyDescent="0.2">
      <c r="G89088" s="12"/>
    </row>
    <row r="89089" spans="7:7" x14ac:dyDescent="0.2">
      <c r="G89089" s="12"/>
    </row>
    <row r="89090" spans="7:7" x14ac:dyDescent="0.2">
      <c r="G89090" s="12"/>
    </row>
    <row r="89091" spans="7:7" x14ac:dyDescent="0.2">
      <c r="G89091" s="12"/>
    </row>
    <row r="89092" spans="7:7" x14ac:dyDescent="0.2">
      <c r="G89092" s="12"/>
    </row>
    <row r="89093" spans="7:7" x14ac:dyDescent="0.2">
      <c r="G89093" s="12"/>
    </row>
    <row r="89094" spans="7:7" x14ac:dyDescent="0.2">
      <c r="G89094" s="12"/>
    </row>
    <row r="89095" spans="7:7" x14ac:dyDescent="0.2">
      <c r="G89095" s="12"/>
    </row>
    <row r="89096" spans="7:7" x14ac:dyDescent="0.2">
      <c r="G89096" s="12"/>
    </row>
    <row r="89097" spans="7:7" x14ac:dyDescent="0.2">
      <c r="G89097" s="12"/>
    </row>
    <row r="89098" spans="7:7" x14ac:dyDescent="0.2">
      <c r="G89098" s="12"/>
    </row>
    <row r="89099" spans="7:7" x14ac:dyDescent="0.2">
      <c r="G89099" s="12"/>
    </row>
    <row r="89100" spans="7:7" x14ac:dyDescent="0.2">
      <c r="G89100" s="12"/>
    </row>
    <row r="89101" spans="7:7" x14ac:dyDescent="0.2">
      <c r="G89101" s="12"/>
    </row>
    <row r="89102" spans="7:7" x14ac:dyDescent="0.2">
      <c r="G89102" s="12"/>
    </row>
    <row r="89103" spans="7:7" x14ac:dyDescent="0.2">
      <c r="G89103" s="12"/>
    </row>
    <row r="89104" spans="7:7" x14ac:dyDescent="0.2">
      <c r="G89104" s="12"/>
    </row>
    <row r="89105" spans="7:7" x14ac:dyDescent="0.2">
      <c r="G89105" s="12"/>
    </row>
    <row r="89106" spans="7:7" x14ac:dyDescent="0.2">
      <c r="G89106" s="12"/>
    </row>
    <row r="89107" spans="7:7" x14ac:dyDescent="0.2">
      <c r="G89107" s="12"/>
    </row>
    <row r="89108" spans="7:7" x14ac:dyDescent="0.2">
      <c r="G89108" s="12"/>
    </row>
    <row r="89109" spans="7:7" x14ac:dyDescent="0.2">
      <c r="G89109" s="12"/>
    </row>
    <row r="89110" spans="7:7" x14ac:dyDescent="0.2">
      <c r="G89110" s="12"/>
    </row>
    <row r="89111" spans="7:7" x14ac:dyDescent="0.2">
      <c r="G89111" s="12"/>
    </row>
    <row r="89112" spans="7:7" x14ac:dyDescent="0.2">
      <c r="G89112" s="12"/>
    </row>
    <row r="89113" spans="7:7" x14ac:dyDescent="0.2">
      <c r="G89113" s="12"/>
    </row>
    <row r="89114" spans="7:7" x14ac:dyDescent="0.2">
      <c r="G89114" s="12"/>
    </row>
    <row r="89115" spans="7:7" x14ac:dyDescent="0.2">
      <c r="G89115" s="12"/>
    </row>
    <row r="89116" spans="7:7" x14ac:dyDescent="0.2">
      <c r="G89116" s="12"/>
    </row>
    <row r="89117" spans="7:7" x14ac:dyDescent="0.2">
      <c r="G89117" s="12"/>
    </row>
    <row r="89118" spans="7:7" x14ac:dyDescent="0.2">
      <c r="G89118" s="12"/>
    </row>
    <row r="89119" spans="7:7" x14ac:dyDescent="0.2">
      <c r="G89119" s="12"/>
    </row>
    <row r="89120" spans="7:7" x14ac:dyDescent="0.2">
      <c r="G89120" s="12"/>
    </row>
    <row r="89121" spans="7:7" x14ac:dyDescent="0.2">
      <c r="G89121" s="12"/>
    </row>
    <row r="89122" spans="7:7" x14ac:dyDescent="0.2">
      <c r="G89122" s="12"/>
    </row>
    <row r="89123" spans="7:7" x14ac:dyDescent="0.2">
      <c r="G89123" s="12"/>
    </row>
    <row r="89124" spans="7:7" x14ac:dyDescent="0.2">
      <c r="G89124" s="12"/>
    </row>
    <row r="89125" spans="7:7" x14ac:dyDescent="0.2">
      <c r="G89125" s="12"/>
    </row>
    <row r="89126" spans="7:7" x14ac:dyDescent="0.2">
      <c r="G89126" s="12"/>
    </row>
    <row r="89127" spans="7:7" x14ac:dyDescent="0.2">
      <c r="G89127" s="12"/>
    </row>
    <row r="89128" spans="7:7" x14ac:dyDescent="0.2">
      <c r="G89128" s="12"/>
    </row>
    <row r="89129" spans="7:7" x14ac:dyDescent="0.2">
      <c r="G89129" s="12"/>
    </row>
    <row r="89130" spans="7:7" x14ac:dyDescent="0.2">
      <c r="G89130" s="12"/>
    </row>
    <row r="89131" spans="7:7" x14ac:dyDescent="0.2">
      <c r="G89131" s="12"/>
    </row>
    <row r="89132" spans="7:7" x14ac:dyDescent="0.2">
      <c r="G89132" s="12"/>
    </row>
    <row r="89133" spans="7:7" x14ac:dyDescent="0.2">
      <c r="G89133" s="12"/>
    </row>
    <row r="89134" spans="7:7" x14ac:dyDescent="0.2">
      <c r="G89134" s="12"/>
    </row>
    <row r="89135" spans="7:7" x14ac:dyDescent="0.2">
      <c r="G89135" s="12"/>
    </row>
    <row r="89136" spans="7:7" x14ac:dyDescent="0.2">
      <c r="G89136" s="12"/>
    </row>
    <row r="89137" spans="7:7" x14ac:dyDescent="0.2">
      <c r="G89137" s="12"/>
    </row>
    <row r="89138" spans="7:7" x14ac:dyDescent="0.2">
      <c r="G89138" s="12"/>
    </row>
    <row r="89139" spans="7:7" x14ac:dyDescent="0.2">
      <c r="G89139" s="12"/>
    </row>
    <row r="89140" spans="7:7" x14ac:dyDescent="0.2">
      <c r="G89140" s="12"/>
    </row>
    <row r="89141" spans="7:7" x14ac:dyDescent="0.2">
      <c r="G89141" s="12"/>
    </row>
    <row r="89142" spans="7:7" x14ac:dyDescent="0.2">
      <c r="G89142" s="12"/>
    </row>
    <row r="89143" spans="7:7" x14ac:dyDescent="0.2">
      <c r="G89143" s="12"/>
    </row>
    <row r="89144" spans="7:7" x14ac:dyDescent="0.2">
      <c r="G89144" s="12"/>
    </row>
    <row r="89145" spans="7:7" x14ac:dyDescent="0.2">
      <c r="G89145" s="12"/>
    </row>
    <row r="89146" spans="7:7" x14ac:dyDescent="0.2">
      <c r="G89146" s="12"/>
    </row>
    <row r="89147" spans="7:7" x14ac:dyDescent="0.2">
      <c r="G89147" s="12"/>
    </row>
    <row r="89148" spans="7:7" x14ac:dyDescent="0.2">
      <c r="G89148" s="12"/>
    </row>
    <row r="89149" spans="7:7" x14ac:dyDescent="0.2">
      <c r="G89149" s="12"/>
    </row>
    <row r="89150" spans="7:7" x14ac:dyDescent="0.2">
      <c r="G89150" s="12"/>
    </row>
    <row r="89151" spans="7:7" x14ac:dyDescent="0.2">
      <c r="G89151" s="12"/>
    </row>
    <row r="89152" spans="7:7" x14ac:dyDescent="0.2">
      <c r="G89152" s="12"/>
    </row>
    <row r="89153" spans="7:7" x14ac:dyDescent="0.2">
      <c r="G89153" s="12"/>
    </row>
    <row r="89154" spans="7:7" x14ac:dyDescent="0.2">
      <c r="G89154" s="12"/>
    </row>
    <row r="89155" spans="7:7" x14ac:dyDescent="0.2">
      <c r="G89155" s="12"/>
    </row>
    <row r="89156" spans="7:7" x14ac:dyDescent="0.2">
      <c r="G89156" s="12"/>
    </row>
    <row r="89157" spans="7:7" x14ac:dyDescent="0.2">
      <c r="G89157" s="12"/>
    </row>
    <row r="89158" spans="7:7" x14ac:dyDescent="0.2">
      <c r="G89158" s="12"/>
    </row>
    <row r="89159" spans="7:7" x14ac:dyDescent="0.2">
      <c r="G89159" s="12"/>
    </row>
    <row r="89160" spans="7:7" x14ac:dyDescent="0.2">
      <c r="G89160" s="12"/>
    </row>
    <row r="89161" spans="7:7" x14ac:dyDescent="0.2">
      <c r="G89161" s="12"/>
    </row>
    <row r="89162" spans="7:7" x14ac:dyDescent="0.2">
      <c r="G89162" s="12"/>
    </row>
    <row r="89163" spans="7:7" x14ac:dyDescent="0.2">
      <c r="G89163" s="12"/>
    </row>
    <row r="89164" spans="7:7" x14ac:dyDescent="0.2">
      <c r="G89164" s="12"/>
    </row>
    <row r="89165" spans="7:7" x14ac:dyDescent="0.2">
      <c r="G89165" s="12"/>
    </row>
    <row r="89166" spans="7:7" x14ac:dyDescent="0.2">
      <c r="G89166" s="12"/>
    </row>
    <row r="89167" spans="7:7" x14ac:dyDescent="0.2">
      <c r="G89167" s="12"/>
    </row>
    <row r="89168" spans="7:7" x14ac:dyDescent="0.2">
      <c r="G89168" s="12"/>
    </row>
    <row r="89169" spans="7:7" x14ac:dyDescent="0.2">
      <c r="G89169" s="12"/>
    </row>
    <row r="89170" spans="7:7" x14ac:dyDescent="0.2">
      <c r="G89170" s="12"/>
    </row>
    <row r="89171" spans="7:7" x14ac:dyDescent="0.2">
      <c r="G89171" s="12"/>
    </row>
    <row r="89172" spans="7:7" x14ac:dyDescent="0.2">
      <c r="G89172" s="12"/>
    </row>
    <row r="89173" spans="7:7" x14ac:dyDescent="0.2">
      <c r="G89173" s="12"/>
    </row>
    <row r="89174" spans="7:7" x14ac:dyDescent="0.2">
      <c r="G89174" s="12"/>
    </row>
    <row r="89175" spans="7:7" x14ac:dyDescent="0.2">
      <c r="G89175" s="12"/>
    </row>
    <row r="89176" spans="7:7" x14ac:dyDescent="0.2">
      <c r="G89176" s="12"/>
    </row>
    <row r="89177" spans="7:7" x14ac:dyDescent="0.2">
      <c r="G89177" s="12"/>
    </row>
    <row r="89178" spans="7:7" x14ac:dyDescent="0.2">
      <c r="G89178" s="12"/>
    </row>
    <row r="89179" spans="7:7" x14ac:dyDescent="0.2">
      <c r="G89179" s="12"/>
    </row>
    <row r="89180" spans="7:7" x14ac:dyDescent="0.2">
      <c r="G89180" s="12"/>
    </row>
    <row r="89181" spans="7:7" x14ac:dyDescent="0.2">
      <c r="G89181" s="12"/>
    </row>
    <row r="89182" spans="7:7" x14ac:dyDescent="0.2">
      <c r="G89182" s="12"/>
    </row>
    <row r="89183" spans="7:7" x14ac:dyDescent="0.2">
      <c r="G89183" s="12"/>
    </row>
    <row r="89184" spans="7:7" x14ac:dyDescent="0.2">
      <c r="G89184" s="12"/>
    </row>
    <row r="89185" spans="7:7" x14ac:dyDescent="0.2">
      <c r="G89185" s="12"/>
    </row>
    <row r="89186" spans="7:7" x14ac:dyDescent="0.2">
      <c r="G89186" s="12"/>
    </row>
    <row r="89187" spans="7:7" x14ac:dyDescent="0.2">
      <c r="G89187" s="12"/>
    </row>
    <row r="89188" spans="7:7" x14ac:dyDescent="0.2">
      <c r="G89188" s="12"/>
    </row>
    <row r="89189" spans="7:7" x14ac:dyDescent="0.2">
      <c r="G89189" s="12"/>
    </row>
    <row r="89190" spans="7:7" x14ac:dyDescent="0.2">
      <c r="G89190" s="12"/>
    </row>
    <row r="89191" spans="7:7" x14ac:dyDescent="0.2">
      <c r="G89191" s="12"/>
    </row>
    <row r="89192" spans="7:7" x14ac:dyDescent="0.2">
      <c r="G89192" s="12"/>
    </row>
    <row r="89193" spans="7:7" x14ac:dyDescent="0.2">
      <c r="G89193" s="12"/>
    </row>
    <row r="89194" spans="7:7" x14ac:dyDescent="0.2">
      <c r="G89194" s="12"/>
    </row>
    <row r="89195" spans="7:7" x14ac:dyDescent="0.2">
      <c r="G89195" s="12"/>
    </row>
    <row r="89196" spans="7:7" x14ac:dyDescent="0.2">
      <c r="G89196" s="12"/>
    </row>
    <row r="89197" spans="7:7" x14ac:dyDescent="0.2">
      <c r="G89197" s="12"/>
    </row>
    <row r="89198" spans="7:7" x14ac:dyDescent="0.2">
      <c r="G89198" s="12"/>
    </row>
    <row r="89199" spans="7:7" x14ac:dyDescent="0.2">
      <c r="G89199" s="12"/>
    </row>
    <row r="89200" spans="7:7" x14ac:dyDescent="0.2">
      <c r="G89200" s="12"/>
    </row>
    <row r="89201" spans="7:7" x14ac:dyDescent="0.2">
      <c r="G89201" s="12"/>
    </row>
    <row r="89202" spans="7:7" x14ac:dyDescent="0.2">
      <c r="G89202" s="12"/>
    </row>
    <row r="89203" spans="7:7" x14ac:dyDescent="0.2">
      <c r="G89203" s="12"/>
    </row>
    <row r="89204" spans="7:7" x14ac:dyDescent="0.2">
      <c r="G89204" s="12"/>
    </row>
    <row r="89205" spans="7:7" x14ac:dyDescent="0.2">
      <c r="G89205" s="12"/>
    </row>
    <row r="89206" spans="7:7" x14ac:dyDescent="0.2">
      <c r="G89206" s="12"/>
    </row>
    <row r="89207" spans="7:7" x14ac:dyDescent="0.2">
      <c r="G89207" s="12"/>
    </row>
    <row r="89208" spans="7:7" x14ac:dyDescent="0.2">
      <c r="G89208" s="12"/>
    </row>
    <row r="89209" spans="7:7" x14ac:dyDescent="0.2">
      <c r="G89209" s="12"/>
    </row>
    <row r="89210" spans="7:7" x14ac:dyDescent="0.2">
      <c r="G89210" s="12"/>
    </row>
    <row r="89211" spans="7:7" x14ac:dyDescent="0.2">
      <c r="G89211" s="12"/>
    </row>
    <row r="89212" spans="7:7" x14ac:dyDescent="0.2">
      <c r="G89212" s="12"/>
    </row>
    <row r="89213" spans="7:7" x14ac:dyDescent="0.2">
      <c r="G89213" s="12"/>
    </row>
    <row r="89214" spans="7:7" x14ac:dyDescent="0.2">
      <c r="G89214" s="12"/>
    </row>
    <row r="89215" spans="7:7" x14ac:dyDescent="0.2">
      <c r="G89215" s="12"/>
    </row>
    <row r="89216" spans="7:7" x14ac:dyDescent="0.2">
      <c r="G89216" s="12"/>
    </row>
    <row r="89217" spans="7:7" x14ac:dyDescent="0.2">
      <c r="G89217" s="12"/>
    </row>
    <row r="89218" spans="7:7" x14ac:dyDescent="0.2">
      <c r="G89218" s="12"/>
    </row>
    <row r="89219" spans="7:7" x14ac:dyDescent="0.2">
      <c r="G89219" s="12"/>
    </row>
    <row r="89220" spans="7:7" x14ac:dyDescent="0.2">
      <c r="G89220" s="12"/>
    </row>
    <row r="89221" spans="7:7" x14ac:dyDescent="0.2">
      <c r="G89221" s="12"/>
    </row>
    <row r="89222" spans="7:7" x14ac:dyDescent="0.2">
      <c r="G89222" s="12"/>
    </row>
    <row r="89223" spans="7:7" x14ac:dyDescent="0.2">
      <c r="G89223" s="12"/>
    </row>
    <row r="89224" spans="7:7" x14ac:dyDescent="0.2">
      <c r="G89224" s="12"/>
    </row>
    <row r="89225" spans="7:7" x14ac:dyDescent="0.2">
      <c r="G89225" s="12"/>
    </row>
    <row r="89226" spans="7:7" x14ac:dyDescent="0.2">
      <c r="G89226" s="12"/>
    </row>
    <row r="89227" spans="7:7" x14ac:dyDescent="0.2">
      <c r="G89227" s="12"/>
    </row>
    <row r="89228" spans="7:7" x14ac:dyDescent="0.2">
      <c r="G89228" s="12"/>
    </row>
    <row r="89229" spans="7:7" x14ac:dyDescent="0.2">
      <c r="G89229" s="12"/>
    </row>
    <row r="89230" spans="7:7" x14ac:dyDescent="0.2">
      <c r="G89230" s="12"/>
    </row>
    <row r="89231" spans="7:7" x14ac:dyDescent="0.2">
      <c r="G89231" s="12"/>
    </row>
    <row r="89232" spans="7:7" x14ac:dyDescent="0.2">
      <c r="G89232" s="12"/>
    </row>
    <row r="89233" spans="7:7" x14ac:dyDescent="0.2">
      <c r="G89233" s="12"/>
    </row>
    <row r="89234" spans="7:7" x14ac:dyDescent="0.2">
      <c r="G89234" s="12"/>
    </row>
    <row r="89235" spans="7:7" x14ac:dyDescent="0.2">
      <c r="G89235" s="12"/>
    </row>
    <row r="89236" spans="7:7" x14ac:dyDescent="0.2">
      <c r="G89236" s="12"/>
    </row>
    <row r="89237" spans="7:7" x14ac:dyDescent="0.2">
      <c r="G89237" s="12"/>
    </row>
    <row r="89238" spans="7:7" x14ac:dyDescent="0.2">
      <c r="G89238" s="12"/>
    </row>
    <row r="89239" spans="7:7" x14ac:dyDescent="0.2">
      <c r="G89239" s="12"/>
    </row>
    <row r="89240" spans="7:7" x14ac:dyDescent="0.2">
      <c r="G89240" s="12"/>
    </row>
    <row r="89241" spans="7:7" x14ac:dyDescent="0.2">
      <c r="G89241" s="12"/>
    </row>
    <row r="89242" spans="7:7" x14ac:dyDescent="0.2">
      <c r="G89242" s="12"/>
    </row>
    <row r="89243" spans="7:7" x14ac:dyDescent="0.2">
      <c r="G89243" s="12"/>
    </row>
    <row r="89244" spans="7:7" x14ac:dyDescent="0.2">
      <c r="G89244" s="12"/>
    </row>
    <row r="89245" spans="7:7" x14ac:dyDescent="0.2">
      <c r="G89245" s="12"/>
    </row>
    <row r="89246" spans="7:7" x14ac:dyDescent="0.2">
      <c r="G89246" s="12"/>
    </row>
    <row r="89247" spans="7:7" x14ac:dyDescent="0.2">
      <c r="G89247" s="12"/>
    </row>
    <row r="89248" spans="7:7" x14ac:dyDescent="0.2">
      <c r="G89248" s="12"/>
    </row>
    <row r="89249" spans="7:7" x14ac:dyDescent="0.2">
      <c r="G89249" s="12"/>
    </row>
    <row r="89250" spans="7:7" x14ac:dyDescent="0.2">
      <c r="G89250" s="12"/>
    </row>
    <row r="89251" spans="7:7" x14ac:dyDescent="0.2">
      <c r="G89251" s="12"/>
    </row>
    <row r="89252" spans="7:7" x14ac:dyDescent="0.2">
      <c r="G89252" s="12"/>
    </row>
    <row r="89253" spans="7:7" x14ac:dyDescent="0.2">
      <c r="G89253" s="12"/>
    </row>
    <row r="89254" spans="7:7" x14ac:dyDescent="0.2">
      <c r="G89254" s="12"/>
    </row>
    <row r="89255" spans="7:7" x14ac:dyDescent="0.2">
      <c r="G89255" s="12"/>
    </row>
    <row r="89256" spans="7:7" x14ac:dyDescent="0.2">
      <c r="G89256" s="12"/>
    </row>
    <row r="89257" spans="7:7" x14ac:dyDescent="0.2">
      <c r="G89257" s="12"/>
    </row>
    <row r="89258" spans="7:7" x14ac:dyDescent="0.2">
      <c r="G89258" s="12"/>
    </row>
    <row r="89259" spans="7:7" x14ac:dyDescent="0.2">
      <c r="G89259" s="12"/>
    </row>
    <row r="89260" spans="7:7" x14ac:dyDescent="0.2">
      <c r="G89260" s="12"/>
    </row>
    <row r="89261" spans="7:7" x14ac:dyDescent="0.2">
      <c r="G89261" s="12"/>
    </row>
    <row r="89262" spans="7:7" x14ac:dyDescent="0.2">
      <c r="G89262" s="12"/>
    </row>
    <row r="89263" spans="7:7" x14ac:dyDescent="0.2">
      <c r="G89263" s="12"/>
    </row>
    <row r="89264" spans="7:7" x14ac:dyDescent="0.2">
      <c r="G89264" s="12"/>
    </row>
    <row r="89265" spans="7:7" x14ac:dyDescent="0.2">
      <c r="G89265" s="12"/>
    </row>
    <row r="89266" spans="7:7" x14ac:dyDescent="0.2">
      <c r="G89266" s="12"/>
    </row>
    <row r="89267" spans="7:7" x14ac:dyDescent="0.2">
      <c r="G89267" s="12"/>
    </row>
    <row r="89268" spans="7:7" x14ac:dyDescent="0.2">
      <c r="G89268" s="12"/>
    </row>
    <row r="89269" spans="7:7" x14ac:dyDescent="0.2">
      <c r="G89269" s="12"/>
    </row>
    <row r="89270" spans="7:7" x14ac:dyDescent="0.2">
      <c r="G89270" s="12"/>
    </row>
    <row r="89271" spans="7:7" x14ac:dyDescent="0.2">
      <c r="G89271" s="12"/>
    </row>
    <row r="89272" spans="7:7" x14ac:dyDescent="0.2">
      <c r="G89272" s="12"/>
    </row>
    <row r="89273" spans="7:7" x14ac:dyDescent="0.2">
      <c r="G89273" s="12"/>
    </row>
    <row r="89274" spans="7:7" x14ac:dyDescent="0.2">
      <c r="G89274" s="12"/>
    </row>
    <row r="89275" spans="7:7" x14ac:dyDescent="0.2">
      <c r="G89275" s="12"/>
    </row>
    <row r="89276" spans="7:7" x14ac:dyDescent="0.2">
      <c r="G89276" s="12"/>
    </row>
    <row r="89277" spans="7:7" x14ac:dyDescent="0.2">
      <c r="G89277" s="12"/>
    </row>
    <row r="89278" spans="7:7" x14ac:dyDescent="0.2">
      <c r="G89278" s="12"/>
    </row>
    <row r="89279" spans="7:7" x14ac:dyDescent="0.2">
      <c r="G89279" s="12"/>
    </row>
    <row r="89280" spans="7:7" x14ac:dyDescent="0.2">
      <c r="G89280" s="12"/>
    </row>
    <row r="89281" spans="7:7" x14ac:dyDescent="0.2">
      <c r="G89281" s="12"/>
    </row>
    <row r="89282" spans="7:7" x14ac:dyDescent="0.2">
      <c r="G89282" s="12"/>
    </row>
    <row r="89283" spans="7:7" x14ac:dyDescent="0.2">
      <c r="G89283" s="12"/>
    </row>
    <row r="89284" spans="7:7" x14ac:dyDescent="0.2">
      <c r="G89284" s="12"/>
    </row>
    <row r="89285" spans="7:7" x14ac:dyDescent="0.2">
      <c r="G89285" s="12"/>
    </row>
    <row r="89286" spans="7:7" x14ac:dyDescent="0.2">
      <c r="G89286" s="12"/>
    </row>
    <row r="89287" spans="7:7" x14ac:dyDescent="0.2">
      <c r="G89287" s="12"/>
    </row>
    <row r="89288" spans="7:7" x14ac:dyDescent="0.2">
      <c r="G89288" s="12"/>
    </row>
    <row r="89289" spans="7:7" x14ac:dyDescent="0.2">
      <c r="G89289" s="12"/>
    </row>
    <row r="89290" spans="7:7" x14ac:dyDescent="0.2">
      <c r="G89290" s="12"/>
    </row>
    <row r="89291" spans="7:7" x14ac:dyDescent="0.2">
      <c r="G89291" s="12"/>
    </row>
    <row r="89292" spans="7:7" x14ac:dyDescent="0.2">
      <c r="G89292" s="12"/>
    </row>
    <row r="89293" spans="7:7" x14ac:dyDescent="0.2">
      <c r="G89293" s="12"/>
    </row>
    <row r="89294" spans="7:7" x14ac:dyDescent="0.2">
      <c r="G89294" s="12"/>
    </row>
    <row r="89295" spans="7:7" x14ac:dyDescent="0.2">
      <c r="G89295" s="12"/>
    </row>
    <row r="89296" spans="7:7" x14ac:dyDescent="0.2">
      <c r="G89296" s="12"/>
    </row>
    <row r="89297" spans="7:7" x14ac:dyDescent="0.2">
      <c r="G89297" s="12"/>
    </row>
    <row r="89298" spans="7:7" x14ac:dyDescent="0.2">
      <c r="G89298" s="12"/>
    </row>
    <row r="89299" spans="7:7" x14ac:dyDescent="0.2">
      <c r="G89299" s="12"/>
    </row>
    <row r="89300" spans="7:7" x14ac:dyDescent="0.2">
      <c r="G89300" s="12"/>
    </row>
    <row r="89301" spans="7:7" x14ac:dyDescent="0.2">
      <c r="G89301" s="12"/>
    </row>
    <row r="89302" spans="7:7" x14ac:dyDescent="0.2">
      <c r="G89302" s="12"/>
    </row>
    <row r="89303" spans="7:7" x14ac:dyDescent="0.2">
      <c r="G89303" s="12"/>
    </row>
    <row r="89304" spans="7:7" x14ac:dyDescent="0.2">
      <c r="G89304" s="12"/>
    </row>
    <row r="89305" spans="7:7" x14ac:dyDescent="0.2">
      <c r="G89305" s="12"/>
    </row>
    <row r="89306" spans="7:7" x14ac:dyDescent="0.2">
      <c r="G89306" s="12"/>
    </row>
    <row r="89307" spans="7:7" x14ac:dyDescent="0.2">
      <c r="G89307" s="12"/>
    </row>
    <row r="89308" spans="7:7" x14ac:dyDescent="0.2">
      <c r="G89308" s="12"/>
    </row>
    <row r="89309" spans="7:7" x14ac:dyDescent="0.2">
      <c r="G89309" s="12"/>
    </row>
    <row r="89310" spans="7:7" x14ac:dyDescent="0.2">
      <c r="G89310" s="12"/>
    </row>
    <row r="89311" spans="7:7" x14ac:dyDescent="0.2">
      <c r="G89311" s="12"/>
    </row>
    <row r="89312" spans="7:7" x14ac:dyDescent="0.2">
      <c r="G89312" s="12"/>
    </row>
    <row r="89313" spans="7:7" x14ac:dyDescent="0.2">
      <c r="G89313" s="12"/>
    </row>
    <row r="89314" spans="7:7" x14ac:dyDescent="0.2">
      <c r="G89314" s="12"/>
    </row>
    <row r="89315" spans="7:7" x14ac:dyDescent="0.2">
      <c r="G89315" s="12"/>
    </row>
    <row r="89316" spans="7:7" x14ac:dyDescent="0.2">
      <c r="G89316" s="12"/>
    </row>
    <row r="89317" spans="7:7" x14ac:dyDescent="0.2">
      <c r="G89317" s="12"/>
    </row>
    <row r="89318" spans="7:7" x14ac:dyDescent="0.2">
      <c r="G89318" s="12"/>
    </row>
    <row r="89319" spans="7:7" x14ac:dyDescent="0.2">
      <c r="G89319" s="12"/>
    </row>
    <row r="89320" spans="7:7" x14ac:dyDescent="0.2">
      <c r="G89320" s="12"/>
    </row>
    <row r="89321" spans="7:7" x14ac:dyDescent="0.2">
      <c r="G89321" s="12"/>
    </row>
    <row r="89322" spans="7:7" x14ac:dyDescent="0.2">
      <c r="G89322" s="12"/>
    </row>
    <row r="89323" spans="7:7" x14ac:dyDescent="0.2">
      <c r="G89323" s="12"/>
    </row>
    <row r="89324" spans="7:7" x14ac:dyDescent="0.2">
      <c r="G89324" s="12"/>
    </row>
    <row r="89325" spans="7:7" x14ac:dyDescent="0.2">
      <c r="G89325" s="12"/>
    </row>
    <row r="89326" spans="7:7" x14ac:dyDescent="0.2">
      <c r="G89326" s="12"/>
    </row>
    <row r="89327" spans="7:7" x14ac:dyDescent="0.2">
      <c r="G89327" s="12"/>
    </row>
    <row r="89328" spans="7:7" x14ac:dyDescent="0.2">
      <c r="G89328" s="12"/>
    </row>
    <row r="89329" spans="7:7" x14ac:dyDescent="0.2">
      <c r="G89329" s="12"/>
    </row>
    <row r="89330" spans="7:7" x14ac:dyDescent="0.2">
      <c r="G89330" s="12"/>
    </row>
    <row r="89331" spans="7:7" x14ac:dyDescent="0.2">
      <c r="G89331" s="12"/>
    </row>
    <row r="89332" spans="7:7" x14ac:dyDescent="0.2">
      <c r="G89332" s="12"/>
    </row>
    <row r="89333" spans="7:7" x14ac:dyDescent="0.2">
      <c r="G89333" s="12"/>
    </row>
    <row r="89334" spans="7:7" x14ac:dyDescent="0.2">
      <c r="G89334" s="12"/>
    </row>
    <row r="89335" spans="7:7" x14ac:dyDescent="0.2">
      <c r="G89335" s="12"/>
    </row>
    <row r="89336" spans="7:7" x14ac:dyDescent="0.2">
      <c r="G89336" s="12"/>
    </row>
    <row r="89337" spans="7:7" x14ac:dyDescent="0.2">
      <c r="G89337" s="12"/>
    </row>
    <row r="89338" spans="7:7" x14ac:dyDescent="0.2">
      <c r="G89338" s="12"/>
    </row>
    <row r="89339" spans="7:7" x14ac:dyDescent="0.2">
      <c r="G89339" s="12"/>
    </row>
    <row r="89340" spans="7:7" x14ac:dyDescent="0.2">
      <c r="G89340" s="12"/>
    </row>
    <row r="89341" spans="7:7" x14ac:dyDescent="0.2">
      <c r="G89341" s="12"/>
    </row>
    <row r="89342" spans="7:7" x14ac:dyDescent="0.2">
      <c r="G89342" s="12"/>
    </row>
    <row r="89343" spans="7:7" x14ac:dyDescent="0.2">
      <c r="G89343" s="12"/>
    </row>
    <row r="89344" spans="7:7" x14ac:dyDescent="0.2">
      <c r="G89344" s="12"/>
    </row>
    <row r="89345" spans="7:7" x14ac:dyDescent="0.2">
      <c r="G89345" s="12"/>
    </row>
    <row r="89346" spans="7:7" x14ac:dyDescent="0.2">
      <c r="G89346" s="12"/>
    </row>
    <row r="89347" spans="7:7" x14ac:dyDescent="0.2">
      <c r="G89347" s="12"/>
    </row>
    <row r="89348" spans="7:7" x14ac:dyDescent="0.2">
      <c r="G89348" s="12"/>
    </row>
    <row r="89349" spans="7:7" x14ac:dyDescent="0.2">
      <c r="G89349" s="12"/>
    </row>
    <row r="89350" spans="7:7" x14ac:dyDescent="0.2">
      <c r="G89350" s="12"/>
    </row>
    <row r="89351" spans="7:7" x14ac:dyDescent="0.2">
      <c r="G89351" s="12"/>
    </row>
    <row r="89352" spans="7:7" x14ac:dyDescent="0.2">
      <c r="G89352" s="12"/>
    </row>
    <row r="89353" spans="7:7" x14ac:dyDescent="0.2">
      <c r="G89353" s="12"/>
    </row>
    <row r="89354" spans="7:7" x14ac:dyDescent="0.2">
      <c r="G89354" s="12"/>
    </row>
    <row r="89355" spans="7:7" x14ac:dyDescent="0.2">
      <c r="G89355" s="12"/>
    </row>
    <row r="89356" spans="7:7" x14ac:dyDescent="0.2">
      <c r="G89356" s="12"/>
    </row>
    <row r="89357" spans="7:7" x14ac:dyDescent="0.2">
      <c r="G89357" s="12"/>
    </row>
    <row r="89358" spans="7:7" x14ac:dyDescent="0.2">
      <c r="G89358" s="12"/>
    </row>
    <row r="89359" spans="7:7" x14ac:dyDescent="0.2">
      <c r="G89359" s="12"/>
    </row>
    <row r="89360" spans="7:7" x14ac:dyDescent="0.2">
      <c r="G89360" s="12"/>
    </row>
    <row r="89361" spans="7:7" x14ac:dyDescent="0.2">
      <c r="G89361" s="12"/>
    </row>
    <row r="89362" spans="7:7" x14ac:dyDescent="0.2">
      <c r="G89362" s="12"/>
    </row>
    <row r="89363" spans="7:7" x14ac:dyDescent="0.2">
      <c r="G89363" s="12"/>
    </row>
    <row r="89364" spans="7:7" x14ac:dyDescent="0.2">
      <c r="G89364" s="12"/>
    </row>
    <row r="89365" spans="7:7" x14ac:dyDescent="0.2">
      <c r="G89365" s="12"/>
    </row>
    <row r="89366" spans="7:7" x14ac:dyDescent="0.2">
      <c r="G89366" s="12"/>
    </row>
    <row r="89367" spans="7:7" x14ac:dyDescent="0.2">
      <c r="G89367" s="12"/>
    </row>
    <row r="89368" spans="7:7" x14ac:dyDescent="0.2">
      <c r="G89368" s="12"/>
    </row>
    <row r="89369" spans="7:7" x14ac:dyDescent="0.2">
      <c r="G89369" s="12"/>
    </row>
    <row r="89370" spans="7:7" x14ac:dyDescent="0.2">
      <c r="G89370" s="12"/>
    </row>
    <row r="89371" spans="7:7" x14ac:dyDescent="0.2">
      <c r="G89371" s="12"/>
    </row>
    <row r="89372" spans="7:7" x14ac:dyDescent="0.2">
      <c r="G89372" s="12"/>
    </row>
    <row r="89373" spans="7:7" x14ac:dyDescent="0.2">
      <c r="G89373" s="12"/>
    </row>
    <row r="89374" spans="7:7" x14ac:dyDescent="0.2">
      <c r="G89374" s="12"/>
    </row>
    <row r="89375" spans="7:7" x14ac:dyDescent="0.2">
      <c r="G89375" s="12"/>
    </row>
    <row r="89376" spans="7:7" x14ac:dyDescent="0.2">
      <c r="G89376" s="12"/>
    </row>
    <row r="89377" spans="7:7" x14ac:dyDescent="0.2">
      <c r="G89377" s="12"/>
    </row>
    <row r="89378" spans="7:7" x14ac:dyDescent="0.2">
      <c r="G89378" s="12"/>
    </row>
    <row r="89379" spans="7:7" x14ac:dyDescent="0.2">
      <c r="G89379" s="12"/>
    </row>
    <row r="89380" spans="7:7" x14ac:dyDescent="0.2">
      <c r="G89380" s="12"/>
    </row>
    <row r="89381" spans="7:7" x14ac:dyDescent="0.2">
      <c r="G89381" s="12"/>
    </row>
    <row r="89382" spans="7:7" x14ac:dyDescent="0.2">
      <c r="G89382" s="12"/>
    </row>
    <row r="89383" spans="7:7" x14ac:dyDescent="0.2">
      <c r="G89383" s="12"/>
    </row>
    <row r="89384" spans="7:7" x14ac:dyDescent="0.2">
      <c r="G89384" s="12"/>
    </row>
    <row r="89385" spans="7:7" x14ac:dyDescent="0.2">
      <c r="G89385" s="12"/>
    </row>
    <row r="89386" spans="7:7" x14ac:dyDescent="0.2">
      <c r="G89386" s="12"/>
    </row>
    <row r="89387" spans="7:7" x14ac:dyDescent="0.2">
      <c r="G89387" s="12"/>
    </row>
    <row r="89388" spans="7:7" x14ac:dyDescent="0.2">
      <c r="G89388" s="12"/>
    </row>
    <row r="89389" spans="7:7" x14ac:dyDescent="0.2">
      <c r="G89389" s="12"/>
    </row>
    <row r="89390" spans="7:7" x14ac:dyDescent="0.2">
      <c r="G89390" s="12"/>
    </row>
    <row r="89391" spans="7:7" x14ac:dyDescent="0.2">
      <c r="G89391" s="12"/>
    </row>
    <row r="89392" spans="7:7" x14ac:dyDescent="0.2">
      <c r="G89392" s="12"/>
    </row>
    <row r="89393" spans="7:7" x14ac:dyDescent="0.2">
      <c r="G89393" s="12"/>
    </row>
    <row r="89394" spans="7:7" x14ac:dyDescent="0.2">
      <c r="G89394" s="12"/>
    </row>
    <row r="89395" spans="7:7" x14ac:dyDescent="0.2">
      <c r="G89395" s="12"/>
    </row>
    <row r="89396" spans="7:7" x14ac:dyDescent="0.2">
      <c r="G89396" s="12"/>
    </row>
    <row r="89397" spans="7:7" x14ac:dyDescent="0.2">
      <c r="G89397" s="12"/>
    </row>
    <row r="89398" spans="7:7" x14ac:dyDescent="0.2">
      <c r="G89398" s="12"/>
    </row>
    <row r="89399" spans="7:7" x14ac:dyDescent="0.2">
      <c r="G89399" s="12"/>
    </row>
    <row r="89400" spans="7:7" x14ac:dyDescent="0.2">
      <c r="G89400" s="12"/>
    </row>
    <row r="89401" spans="7:7" x14ac:dyDescent="0.2">
      <c r="G89401" s="12"/>
    </row>
    <row r="89402" spans="7:7" x14ac:dyDescent="0.2">
      <c r="G89402" s="12"/>
    </row>
    <row r="89403" spans="7:7" x14ac:dyDescent="0.2">
      <c r="G89403" s="12"/>
    </row>
    <row r="89404" spans="7:7" x14ac:dyDescent="0.2">
      <c r="G89404" s="12"/>
    </row>
    <row r="89405" spans="7:7" x14ac:dyDescent="0.2">
      <c r="G89405" s="12"/>
    </row>
    <row r="89406" spans="7:7" x14ac:dyDescent="0.2">
      <c r="G89406" s="12"/>
    </row>
    <row r="89407" spans="7:7" x14ac:dyDescent="0.2">
      <c r="G89407" s="12"/>
    </row>
    <row r="89408" spans="7:7" x14ac:dyDescent="0.2">
      <c r="G89408" s="12"/>
    </row>
    <row r="89409" spans="7:7" x14ac:dyDescent="0.2">
      <c r="G89409" s="12"/>
    </row>
    <row r="89410" spans="7:7" x14ac:dyDescent="0.2">
      <c r="G89410" s="12"/>
    </row>
    <row r="89411" spans="7:7" x14ac:dyDescent="0.2">
      <c r="G89411" s="12"/>
    </row>
    <row r="89412" spans="7:7" x14ac:dyDescent="0.2">
      <c r="G89412" s="12"/>
    </row>
    <row r="89413" spans="7:7" x14ac:dyDescent="0.2">
      <c r="G89413" s="12"/>
    </row>
    <row r="89414" spans="7:7" x14ac:dyDescent="0.2">
      <c r="G89414" s="12"/>
    </row>
    <row r="89415" spans="7:7" x14ac:dyDescent="0.2">
      <c r="G89415" s="12"/>
    </row>
    <row r="89416" spans="7:7" x14ac:dyDescent="0.2">
      <c r="G89416" s="12"/>
    </row>
    <row r="89417" spans="7:7" x14ac:dyDescent="0.2">
      <c r="G89417" s="12"/>
    </row>
    <row r="89418" spans="7:7" x14ac:dyDescent="0.2">
      <c r="G89418" s="12"/>
    </row>
    <row r="89419" spans="7:7" x14ac:dyDescent="0.2">
      <c r="G89419" s="12"/>
    </row>
    <row r="89420" spans="7:7" x14ac:dyDescent="0.2">
      <c r="G89420" s="12"/>
    </row>
    <row r="89421" spans="7:7" x14ac:dyDescent="0.2">
      <c r="G89421" s="12"/>
    </row>
    <row r="89422" spans="7:7" x14ac:dyDescent="0.2">
      <c r="G89422" s="12"/>
    </row>
    <row r="89423" spans="7:7" x14ac:dyDescent="0.2">
      <c r="G89423" s="12"/>
    </row>
    <row r="89424" spans="7:7" x14ac:dyDescent="0.2">
      <c r="G89424" s="12"/>
    </row>
    <row r="89425" spans="7:7" x14ac:dyDescent="0.2">
      <c r="G89425" s="12"/>
    </row>
    <row r="89426" spans="7:7" x14ac:dyDescent="0.2">
      <c r="G89426" s="12"/>
    </row>
    <row r="89427" spans="7:7" x14ac:dyDescent="0.2">
      <c r="G89427" s="12"/>
    </row>
    <row r="89428" spans="7:7" x14ac:dyDescent="0.2">
      <c r="G89428" s="12"/>
    </row>
    <row r="89429" spans="7:7" x14ac:dyDescent="0.2">
      <c r="G89429" s="12"/>
    </row>
    <row r="89430" spans="7:7" x14ac:dyDescent="0.2">
      <c r="G89430" s="12"/>
    </row>
    <row r="89431" spans="7:7" x14ac:dyDescent="0.2">
      <c r="G89431" s="12"/>
    </row>
    <row r="89432" spans="7:7" x14ac:dyDescent="0.2">
      <c r="G89432" s="12"/>
    </row>
    <row r="89433" spans="7:7" x14ac:dyDescent="0.2">
      <c r="G89433" s="12"/>
    </row>
    <row r="89434" spans="7:7" x14ac:dyDescent="0.2">
      <c r="G89434" s="12"/>
    </row>
    <row r="89435" spans="7:7" x14ac:dyDescent="0.2">
      <c r="G89435" s="12"/>
    </row>
    <row r="89436" spans="7:7" x14ac:dyDescent="0.2">
      <c r="G89436" s="12"/>
    </row>
    <row r="89437" spans="7:7" x14ac:dyDescent="0.2">
      <c r="G89437" s="12"/>
    </row>
    <row r="89438" spans="7:7" x14ac:dyDescent="0.2">
      <c r="G89438" s="12"/>
    </row>
    <row r="89439" spans="7:7" x14ac:dyDescent="0.2">
      <c r="G89439" s="12"/>
    </row>
    <row r="89440" spans="7:7" x14ac:dyDescent="0.2">
      <c r="G89440" s="12"/>
    </row>
    <row r="89441" spans="7:7" x14ac:dyDescent="0.2">
      <c r="G89441" s="12"/>
    </row>
    <row r="89442" spans="7:7" x14ac:dyDescent="0.2">
      <c r="G89442" s="12"/>
    </row>
    <row r="89443" spans="7:7" x14ac:dyDescent="0.2">
      <c r="G89443" s="12"/>
    </row>
    <row r="89444" spans="7:7" x14ac:dyDescent="0.2">
      <c r="G89444" s="12"/>
    </row>
    <row r="89445" spans="7:7" x14ac:dyDescent="0.2">
      <c r="G89445" s="12"/>
    </row>
    <row r="89446" spans="7:7" x14ac:dyDescent="0.2">
      <c r="G89446" s="12"/>
    </row>
    <row r="89447" spans="7:7" x14ac:dyDescent="0.2">
      <c r="G89447" s="12"/>
    </row>
    <row r="89448" spans="7:7" x14ac:dyDescent="0.2">
      <c r="G89448" s="12"/>
    </row>
    <row r="89449" spans="7:7" x14ac:dyDescent="0.2">
      <c r="G89449" s="12"/>
    </row>
    <row r="89450" spans="7:7" x14ac:dyDescent="0.2">
      <c r="G89450" s="12"/>
    </row>
    <row r="89451" spans="7:7" x14ac:dyDescent="0.2">
      <c r="G89451" s="12"/>
    </row>
    <row r="89452" spans="7:7" x14ac:dyDescent="0.2">
      <c r="G89452" s="12"/>
    </row>
    <row r="89453" spans="7:7" x14ac:dyDescent="0.2">
      <c r="G89453" s="12"/>
    </row>
    <row r="89454" spans="7:7" x14ac:dyDescent="0.2">
      <c r="G89454" s="12"/>
    </row>
    <row r="89455" spans="7:7" x14ac:dyDescent="0.2">
      <c r="G89455" s="12"/>
    </row>
    <row r="89456" spans="7:7" x14ac:dyDescent="0.2">
      <c r="G89456" s="12"/>
    </row>
    <row r="89457" spans="7:7" x14ac:dyDescent="0.2">
      <c r="G89457" s="12"/>
    </row>
    <row r="89458" spans="7:7" x14ac:dyDescent="0.2">
      <c r="G89458" s="12"/>
    </row>
    <row r="89459" spans="7:7" x14ac:dyDescent="0.2">
      <c r="G89459" s="12"/>
    </row>
    <row r="89460" spans="7:7" x14ac:dyDescent="0.2">
      <c r="G89460" s="12"/>
    </row>
    <row r="89461" spans="7:7" x14ac:dyDescent="0.2">
      <c r="G89461" s="12"/>
    </row>
    <row r="89462" spans="7:7" x14ac:dyDescent="0.2">
      <c r="G89462" s="12"/>
    </row>
    <row r="89463" spans="7:7" x14ac:dyDescent="0.2">
      <c r="G89463" s="12"/>
    </row>
    <row r="89464" spans="7:7" x14ac:dyDescent="0.2">
      <c r="G89464" s="12"/>
    </row>
    <row r="89465" spans="7:7" x14ac:dyDescent="0.2">
      <c r="G89465" s="12"/>
    </row>
    <row r="89466" spans="7:7" x14ac:dyDescent="0.2">
      <c r="G89466" s="12"/>
    </row>
    <row r="89467" spans="7:7" x14ac:dyDescent="0.2">
      <c r="G89467" s="12"/>
    </row>
    <row r="89468" spans="7:7" x14ac:dyDescent="0.2">
      <c r="G89468" s="12"/>
    </row>
    <row r="89469" spans="7:7" x14ac:dyDescent="0.2">
      <c r="G89469" s="12"/>
    </row>
    <row r="89470" spans="7:7" x14ac:dyDescent="0.2">
      <c r="G89470" s="12"/>
    </row>
    <row r="89471" spans="7:7" x14ac:dyDescent="0.2">
      <c r="G89471" s="12"/>
    </row>
    <row r="89472" spans="7:7" x14ac:dyDescent="0.2">
      <c r="G89472" s="12"/>
    </row>
    <row r="89473" spans="7:7" x14ac:dyDescent="0.2">
      <c r="G89473" s="12"/>
    </row>
    <row r="89474" spans="7:7" x14ac:dyDescent="0.2">
      <c r="G89474" s="12"/>
    </row>
    <row r="89475" spans="7:7" x14ac:dyDescent="0.2">
      <c r="G89475" s="12"/>
    </row>
    <row r="89476" spans="7:7" x14ac:dyDescent="0.2">
      <c r="G89476" s="12"/>
    </row>
    <row r="89477" spans="7:7" x14ac:dyDescent="0.2">
      <c r="G89477" s="12"/>
    </row>
    <row r="89478" spans="7:7" x14ac:dyDescent="0.2">
      <c r="G89478" s="12"/>
    </row>
    <row r="89479" spans="7:7" x14ac:dyDescent="0.2">
      <c r="G89479" s="12"/>
    </row>
    <row r="89480" spans="7:7" x14ac:dyDescent="0.2">
      <c r="G89480" s="12"/>
    </row>
    <row r="89481" spans="7:7" x14ac:dyDescent="0.2">
      <c r="G89481" s="12"/>
    </row>
    <row r="89482" spans="7:7" x14ac:dyDescent="0.2">
      <c r="G89482" s="12"/>
    </row>
    <row r="89483" spans="7:7" x14ac:dyDescent="0.2">
      <c r="G89483" s="12"/>
    </row>
    <row r="89484" spans="7:7" x14ac:dyDescent="0.2">
      <c r="G89484" s="12"/>
    </row>
    <row r="89485" spans="7:7" x14ac:dyDescent="0.2">
      <c r="G89485" s="12"/>
    </row>
    <row r="89486" spans="7:7" x14ac:dyDescent="0.2">
      <c r="G89486" s="12"/>
    </row>
    <row r="89487" spans="7:7" x14ac:dyDescent="0.2">
      <c r="G89487" s="12"/>
    </row>
    <row r="89488" spans="7:7" x14ac:dyDescent="0.2">
      <c r="G89488" s="12"/>
    </row>
    <row r="89489" spans="7:7" x14ac:dyDescent="0.2">
      <c r="G89489" s="12"/>
    </row>
    <row r="89490" spans="7:7" x14ac:dyDescent="0.2">
      <c r="G89490" s="12"/>
    </row>
    <row r="89491" spans="7:7" x14ac:dyDescent="0.2">
      <c r="G89491" s="12"/>
    </row>
    <row r="89492" spans="7:7" x14ac:dyDescent="0.2">
      <c r="G89492" s="12"/>
    </row>
    <row r="89493" spans="7:7" x14ac:dyDescent="0.2">
      <c r="G89493" s="12"/>
    </row>
    <row r="89494" spans="7:7" x14ac:dyDescent="0.2">
      <c r="G89494" s="12"/>
    </row>
    <row r="89495" spans="7:7" x14ac:dyDescent="0.2">
      <c r="G89495" s="12"/>
    </row>
    <row r="89496" spans="7:7" x14ac:dyDescent="0.2">
      <c r="G89496" s="12"/>
    </row>
    <row r="89497" spans="7:7" x14ac:dyDescent="0.2">
      <c r="G89497" s="12"/>
    </row>
    <row r="89498" spans="7:7" x14ac:dyDescent="0.2">
      <c r="G89498" s="12"/>
    </row>
    <row r="89499" spans="7:7" x14ac:dyDescent="0.2">
      <c r="G89499" s="12"/>
    </row>
    <row r="89500" spans="7:7" x14ac:dyDescent="0.2">
      <c r="G89500" s="12"/>
    </row>
    <row r="89501" spans="7:7" x14ac:dyDescent="0.2">
      <c r="G89501" s="12"/>
    </row>
    <row r="89502" spans="7:7" x14ac:dyDescent="0.2">
      <c r="G89502" s="12"/>
    </row>
    <row r="89503" spans="7:7" x14ac:dyDescent="0.2">
      <c r="G89503" s="12"/>
    </row>
    <row r="89504" spans="7:7" x14ac:dyDescent="0.2">
      <c r="G89504" s="12"/>
    </row>
    <row r="89505" spans="7:7" x14ac:dyDescent="0.2">
      <c r="G89505" s="12"/>
    </row>
    <row r="89506" spans="7:7" x14ac:dyDescent="0.2">
      <c r="G89506" s="12"/>
    </row>
    <row r="89507" spans="7:7" x14ac:dyDescent="0.2">
      <c r="G89507" s="12"/>
    </row>
    <row r="89508" spans="7:7" x14ac:dyDescent="0.2">
      <c r="G89508" s="12"/>
    </row>
    <row r="89509" spans="7:7" x14ac:dyDescent="0.2">
      <c r="G89509" s="12"/>
    </row>
    <row r="89510" spans="7:7" x14ac:dyDescent="0.2">
      <c r="G89510" s="12"/>
    </row>
    <row r="89511" spans="7:7" x14ac:dyDescent="0.2">
      <c r="G89511" s="12"/>
    </row>
    <row r="89512" spans="7:7" x14ac:dyDescent="0.2">
      <c r="G89512" s="12"/>
    </row>
    <row r="89513" spans="7:7" x14ac:dyDescent="0.2">
      <c r="G89513" s="12"/>
    </row>
    <row r="89514" spans="7:7" x14ac:dyDescent="0.2">
      <c r="G89514" s="12"/>
    </row>
    <row r="89515" spans="7:7" x14ac:dyDescent="0.2">
      <c r="G89515" s="12"/>
    </row>
    <row r="89516" spans="7:7" x14ac:dyDescent="0.2">
      <c r="G89516" s="12"/>
    </row>
    <row r="89517" spans="7:7" x14ac:dyDescent="0.2">
      <c r="G89517" s="12"/>
    </row>
    <row r="89518" spans="7:7" x14ac:dyDescent="0.2">
      <c r="G89518" s="12"/>
    </row>
    <row r="89519" spans="7:7" x14ac:dyDescent="0.2">
      <c r="G89519" s="12"/>
    </row>
    <row r="89520" spans="7:7" x14ac:dyDescent="0.2">
      <c r="G89520" s="12"/>
    </row>
    <row r="89521" spans="7:7" x14ac:dyDescent="0.2">
      <c r="G89521" s="12"/>
    </row>
    <row r="89522" spans="7:7" x14ac:dyDescent="0.2">
      <c r="G89522" s="12"/>
    </row>
    <row r="89523" spans="7:7" x14ac:dyDescent="0.2">
      <c r="G89523" s="12"/>
    </row>
    <row r="89524" spans="7:7" x14ac:dyDescent="0.2">
      <c r="G89524" s="12"/>
    </row>
    <row r="89525" spans="7:7" x14ac:dyDescent="0.2">
      <c r="G89525" s="12"/>
    </row>
    <row r="89526" spans="7:7" x14ac:dyDescent="0.2">
      <c r="G89526" s="12"/>
    </row>
    <row r="89527" spans="7:7" x14ac:dyDescent="0.2">
      <c r="G89527" s="12"/>
    </row>
    <row r="89528" spans="7:7" x14ac:dyDescent="0.2">
      <c r="G89528" s="12"/>
    </row>
    <row r="89529" spans="7:7" x14ac:dyDescent="0.2">
      <c r="G89529" s="12"/>
    </row>
    <row r="89530" spans="7:7" x14ac:dyDescent="0.2">
      <c r="G89530" s="12"/>
    </row>
    <row r="89531" spans="7:7" x14ac:dyDescent="0.2">
      <c r="G89531" s="12"/>
    </row>
    <row r="89532" spans="7:7" x14ac:dyDescent="0.2">
      <c r="G89532" s="12"/>
    </row>
    <row r="89533" spans="7:7" x14ac:dyDescent="0.2">
      <c r="G89533" s="12"/>
    </row>
    <row r="89534" spans="7:7" x14ac:dyDescent="0.2">
      <c r="G89534" s="12"/>
    </row>
    <row r="89535" spans="7:7" x14ac:dyDescent="0.2">
      <c r="G89535" s="12"/>
    </row>
    <row r="89536" spans="7:7" x14ac:dyDescent="0.2">
      <c r="G89536" s="12"/>
    </row>
    <row r="89537" spans="7:7" x14ac:dyDescent="0.2">
      <c r="G89537" s="12"/>
    </row>
    <row r="89538" spans="7:7" x14ac:dyDescent="0.2">
      <c r="G89538" s="12"/>
    </row>
    <row r="89539" spans="7:7" x14ac:dyDescent="0.2">
      <c r="G89539" s="12"/>
    </row>
    <row r="89540" spans="7:7" x14ac:dyDescent="0.2">
      <c r="G89540" s="12"/>
    </row>
    <row r="89541" spans="7:7" x14ac:dyDescent="0.2">
      <c r="G89541" s="12"/>
    </row>
    <row r="89542" spans="7:7" x14ac:dyDescent="0.2">
      <c r="G89542" s="12"/>
    </row>
    <row r="89543" spans="7:7" x14ac:dyDescent="0.2">
      <c r="G89543" s="12"/>
    </row>
    <row r="89544" spans="7:7" x14ac:dyDescent="0.2">
      <c r="G89544" s="12"/>
    </row>
    <row r="89545" spans="7:7" x14ac:dyDescent="0.2">
      <c r="G89545" s="12"/>
    </row>
    <row r="89546" spans="7:7" x14ac:dyDescent="0.2">
      <c r="G89546" s="12"/>
    </row>
    <row r="89547" spans="7:7" x14ac:dyDescent="0.2">
      <c r="G89547" s="12"/>
    </row>
    <row r="89548" spans="7:7" x14ac:dyDescent="0.2">
      <c r="G89548" s="12"/>
    </row>
    <row r="89549" spans="7:7" x14ac:dyDescent="0.2">
      <c r="G89549" s="12"/>
    </row>
    <row r="89550" spans="7:7" x14ac:dyDescent="0.2">
      <c r="G89550" s="12"/>
    </row>
    <row r="89551" spans="7:7" x14ac:dyDescent="0.2">
      <c r="G89551" s="12"/>
    </row>
    <row r="89552" spans="7:7" x14ac:dyDescent="0.2">
      <c r="G89552" s="12"/>
    </row>
    <row r="89553" spans="7:7" x14ac:dyDescent="0.2">
      <c r="G89553" s="12"/>
    </row>
    <row r="89554" spans="7:7" x14ac:dyDescent="0.2">
      <c r="G89554" s="12"/>
    </row>
    <row r="89555" spans="7:7" x14ac:dyDescent="0.2">
      <c r="G89555" s="12"/>
    </row>
    <row r="89556" spans="7:7" x14ac:dyDescent="0.2">
      <c r="G89556" s="12"/>
    </row>
    <row r="89557" spans="7:7" x14ac:dyDescent="0.2">
      <c r="G89557" s="12"/>
    </row>
    <row r="89558" spans="7:7" x14ac:dyDescent="0.2">
      <c r="G89558" s="12"/>
    </row>
    <row r="89559" spans="7:7" x14ac:dyDescent="0.2">
      <c r="G89559" s="12"/>
    </row>
    <row r="89560" spans="7:7" x14ac:dyDescent="0.2">
      <c r="G89560" s="12"/>
    </row>
    <row r="89561" spans="7:7" x14ac:dyDescent="0.2">
      <c r="G89561" s="12"/>
    </row>
    <row r="89562" spans="7:7" x14ac:dyDescent="0.2">
      <c r="G89562" s="12"/>
    </row>
    <row r="89563" spans="7:7" x14ac:dyDescent="0.2">
      <c r="G89563" s="12"/>
    </row>
    <row r="89564" spans="7:7" x14ac:dyDescent="0.2">
      <c r="G89564" s="12"/>
    </row>
    <row r="89565" spans="7:7" x14ac:dyDescent="0.2">
      <c r="G89565" s="12"/>
    </row>
    <row r="89566" spans="7:7" x14ac:dyDescent="0.2">
      <c r="G89566" s="12"/>
    </row>
    <row r="89567" spans="7:7" x14ac:dyDescent="0.2">
      <c r="G89567" s="12"/>
    </row>
    <row r="89568" spans="7:7" x14ac:dyDescent="0.2">
      <c r="G89568" s="12"/>
    </row>
    <row r="89569" spans="7:7" x14ac:dyDescent="0.2">
      <c r="G89569" s="12"/>
    </row>
    <row r="89570" spans="7:7" x14ac:dyDescent="0.2">
      <c r="G89570" s="12"/>
    </row>
    <row r="89571" spans="7:7" x14ac:dyDescent="0.2">
      <c r="G89571" s="12"/>
    </row>
    <row r="89572" spans="7:7" x14ac:dyDescent="0.2">
      <c r="G89572" s="12"/>
    </row>
    <row r="89573" spans="7:7" x14ac:dyDescent="0.2">
      <c r="G89573" s="12"/>
    </row>
    <row r="89574" spans="7:7" x14ac:dyDescent="0.2">
      <c r="G89574" s="12"/>
    </row>
    <row r="89575" spans="7:7" x14ac:dyDescent="0.2">
      <c r="G89575" s="12"/>
    </row>
    <row r="89576" spans="7:7" x14ac:dyDescent="0.2">
      <c r="G89576" s="12"/>
    </row>
    <row r="89577" spans="7:7" x14ac:dyDescent="0.2">
      <c r="G89577" s="12"/>
    </row>
    <row r="89578" spans="7:7" x14ac:dyDescent="0.2">
      <c r="G89578" s="12"/>
    </row>
    <row r="89579" spans="7:7" x14ac:dyDescent="0.2">
      <c r="G89579" s="12"/>
    </row>
    <row r="89580" spans="7:7" x14ac:dyDescent="0.2">
      <c r="G89580" s="12"/>
    </row>
    <row r="89581" spans="7:7" x14ac:dyDescent="0.2">
      <c r="G89581" s="12"/>
    </row>
    <row r="89582" spans="7:7" x14ac:dyDescent="0.2">
      <c r="G89582" s="12"/>
    </row>
    <row r="89583" spans="7:7" x14ac:dyDescent="0.2">
      <c r="G89583" s="12"/>
    </row>
    <row r="89584" spans="7:7" x14ac:dyDescent="0.2">
      <c r="G89584" s="12"/>
    </row>
    <row r="89585" spans="7:7" x14ac:dyDescent="0.2">
      <c r="G89585" s="12"/>
    </row>
    <row r="89586" spans="7:7" x14ac:dyDescent="0.2">
      <c r="G89586" s="12"/>
    </row>
    <row r="89587" spans="7:7" x14ac:dyDescent="0.2">
      <c r="G89587" s="12"/>
    </row>
    <row r="89588" spans="7:7" x14ac:dyDescent="0.2">
      <c r="G89588" s="12"/>
    </row>
    <row r="89589" spans="7:7" x14ac:dyDescent="0.2">
      <c r="G89589" s="12"/>
    </row>
    <row r="89590" spans="7:7" x14ac:dyDescent="0.2">
      <c r="G89590" s="12"/>
    </row>
    <row r="89591" spans="7:7" x14ac:dyDescent="0.2">
      <c r="G89591" s="12"/>
    </row>
    <row r="89592" spans="7:7" x14ac:dyDescent="0.2">
      <c r="G89592" s="12"/>
    </row>
    <row r="89593" spans="7:7" x14ac:dyDescent="0.2">
      <c r="G89593" s="12"/>
    </row>
    <row r="89594" spans="7:7" x14ac:dyDescent="0.2">
      <c r="G89594" s="12"/>
    </row>
    <row r="89595" spans="7:7" x14ac:dyDescent="0.2">
      <c r="G89595" s="12"/>
    </row>
    <row r="89596" spans="7:7" x14ac:dyDescent="0.2">
      <c r="G89596" s="12"/>
    </row>
    <row r="89597" spans="7:7" x14ac:dyDescent="0.2">
      <c r="G89597" s="12"/>
    </row>
    <row r="89598" spans="7:7" x14ac:dyDescent="0.2">
      <c r="G89598" s="12"/>
    </row>
    <row r="89599" spans="7:7" x14ac:dyDescent="0.2">
      <c r="G89599" s="12"/>
    </row>
    <row r="89600" spans="7:7" x14ac:dyDescent="0.2">
      <c r="G89600" s="12"/>
    </row>
    <row r="89601" spans="7:7" x14ac:dyDescent="0.2">
      <c r="G89601" s="12"/>
    </row>
    <row r="89602" spans="7:7" x14ac:dyDescent="0.2">
      <c r="G89602" s="12"/>
    </row>
    <row r="89603" spans="7:7" x14ac:dyDescent="0.2">
      <c r="G89603" s="12"/>
    </row>
    <row r="89604" spans="7:7" x14ac:dyDescent="0.2">
      <c r="G89604" s="12"/>
    </row>
    <row r="89605" spans="7:7" x14ac:dyDescent="0.2">
      <c r="G89605" s="12"/>
    </row>
    <row r="89606" spans="7:7" x14ac:dyDescent="0.2">
      <c r="G89606" s="12"/>
    </row>
    <row r="89607" spans="7:7" x14ac:dyDescent="0.2">
      <c r="G89607" s="12"/>
    </row>
    <row r="89608" spans="7:7" x14ac:dyDescent="0.2">
      <c r="G89608" s="12"/>
    </row>
    <row r="89609" spans="7:7" x14ac:dyDescent="0.2">
      <c r="G89609" s="12"/>
    </row>
    <row r="89610" spans="7:7" x14ac:dyDescent="0.2">
      <c r="G89610" s="12"/>
    </row>
    <row r="89611" spans="7:7" x14ac:dyDescent="0.2">
      <c r="G89611" s="12"/>
    </row>
    <row r="89612" spans="7:7" x14ac:dyDescent="0.2">
      <c r="G89612" s="12"/>
    </row>
    <row r="89613" spans="7:7" x14ac:dyDescent="0.2">
      <c r="G89613" s="12"/>
    </row>
    <row r="89614" spans="7:7" x14ac:dyDescent="0.2">
      <c r="G89614" s="12"/>
    </row>
    <row r="89615" spans="7:7" x14ac:dyDescent="0.2">
      <c r="G89615" s="12"/>
    </row>
    <row r="89616" spans="7:7" x14ac:dyDescent="0.2">
      <c r="G89616" s="12"/>
    </row>
    <row r="89617" spans="7:7" x14ac:dyDescent="0.2">
      <c r="G89617" s="12"/>
    </row>
    <row r="89618" spans="7:7" x14ac:dyDescent="0.2">
      <c r="G89618" s="12"/>
    </row>
    <row r="89619" spans="7:7" x14ac:dyDescent="0.2">
      <c r="G89619" s="12"/>
    </row>
    <row r="89620" spans="7:7" x14ac:dyDescent="0.2">
      <c r="G89620" s="12"/>
    </row>
    <row r="89621" spans="7:7" x14ac:dyDescent="0.2">
      <c r="G89621" s="12"/>
    </row>
    <row r="89622" spans="7:7" x14ac:dyDescent="0.2">
      <c r="G89622" s="12"/>
    </row>
    <row r="89623" spans="7:7" x14ac:dyDescent="0.2">
      <c r="G89623" s="12"/>
    </row>
    <row r="89624" spans="7:7" x14ac:dyDescent="0.2">
      <c r="G89624" s="12"/>
    </row>
    <row r="89625" spans="7:7" x14ac:dyDescent="0.2">
      <c r="G89625" s="12"/>
    </row>
    <row r="89626" spans="7:7" x14ac:dyDescent="0.2">
      <c r="G89626" s="12"/>
    </row>
    <row r="89627" spans="7:7" x14ac:dyDescent="0.2">
      <c r="G89627" s="12"/>
    </row>
    <row r="89628" spans="7:7" x14ac:dyDescent="0.2">
      <c r="G89628" s="12"/>
    </row>
    <row r="89629" spans="7:7" x14ac:dyDescent="0.2">
      <c r="G89629" s="12"/>
    </row>
    <row r="89630" spans="7:7" x14ac:dyDescent="0.2">
      <c r="G89630" s="12"/>
    </row>
    <row r="89631" spans="7:7" x14ac:dyDescent="0.2">
      <c r="G89631" s="12"/>
    </row>
    <row r="89632" spans="7:7" x14ac:dyDescent="0.2">
      <c r="G89632" s="12"/>
    </row>
    <row r="89633" spans="7:7" x14ac:dyDescent="0.2">
      <c r="G89633" s="12"/>
    </row>
    <row r="89634" spans="7:7" x14ac:dyDescent="0.2">
      <c r="G89634" s="12"/>
    </row>
    <row r="89635" spans="7:7" x14ac:dyDescent="0.2">
      <c r="G89635" s="12"/>
    </row>
    <row r="89636" spans="7:7" x14ac:dyDescent="0.2">
      <c r="G89636" s="12"/>
    </row>
    <row r="89637" spans="7:7" x14ac:dyDescent="0.2">
      <c r="G89637" s="12"/>
    </row>
    <row r="89638" spans="7:7" x14ac:dyDescent="0.2">
      <c r="G89638" s="12"/>
    </row>
    <row r="89639" spans="7:7" x14ac:dyDescent="0.2">
      <c r="G89639" s="12"/>
    </row>
    <row r="89640" spans="7:7" x14ac:dyDescent="0.2">
      <c r="G89640" s="12"/>
    </row>
    <row r="89641" spans="7:7" x14ac:dyDescent="0.2">
      <c r="G89641" s="12"/>
    </row>
    <row r="89642" spans="7:7" x14ac:dyDescent="0.2">
      <c r="G89642" s="12"/>
    </row>
    <row r="89643" spans="7:7" x14ac:dyDescent="0.2">
      <c r="G89643" s="12"/>
    </row>
    <row r="89644" spans="7:7" x14ac:dyDescent="0.2">
      <c r="G89644" s="12"/>
    </row>
    <row r="89645" spans="7:7" x14ac:dyDescent="0.2">
      <c r="G89645" s="12"/>
    </row>
    <row r="89646" spans="7:7" x14ac:dyDescent="0.2">
      <c r="G89646" s="12"/>
    </row>
    <row r="89647" spans="7:7" x14ac:dyDescent="0.2">
      <c r="G89647" s="12"/>
    </row>
    <row r="89648" spans="7:7" x14ac:dyDescent="0.2">
      <c r="G89648" s="12"/>
    </row>
    <row r="89649" spans="7:7" x14ac:dyDescent="0.2">
      <c r="G89649" s="12"/>
    </row>
    <row r="89650" spans="7:7" x14ac:dyDescent="0.2">
      <c r="G89650" s="12"/>
    </row>
    <row r="89651" spans="7:7" x14ac:dyDescent="0.2">
      <c r="G89651" s="12"/>
    </row>
    <row r="89652" spans="7:7" x14ac:dyDescent="0.2">
      <c r="G89652" s="12"/>
    </row>
    <row r="89653" spans="7:7" x14ac:dyDescent="0.2">
      <c r="G89653" s="12"/>
    </row>
    <row r="89654" spans="7:7" x14ac:dyDescent="0.2">
      <c r="G89654" s="12"/>
    </row>
    <row r="89655" spans="7:7" x14ac:dyDescent="0.2">
      <c r="G89655" s="12"/>
    </row>
    <row r="89656" spans="7:7" x14ac:dyDescent="0.2">
      <c r="G89656" s="12"/>
    </row>
    <row r="89657" spans="7:7" x14ac:dyDescent="0.2">
      <c r="G89657" s="12"/>
    </row>
    <row r="89658" spans="7:7" x14ac:dyDescent="0.2">
      <c r="G89658" s="12"/>
    </row>
    <row r="89659" spans="7:7" x14ac:dyDescent="0.2">
      <c r="G89659" s="12"/>
    </row>
    <row r="89660" spans="7:7" x14ac:dyDescent="0.2">
      <c r="G89660" s="12"/>
    </row>
    <row r="89661" spans="7:7" x14ac:dyDescent="0.2">
      <c r="G89661" s="12"/>
    </row>
    <row r="89662" spans="7:7" x14ac:dyDescent="0.2">
      <c r="G89662" s="12"/>
    </row>
    <row r="89663" spans="7:7" x14ac:dyDescent="0.2">
      <c r="G89663" s="12"/>
    </row>
    <row r="89664" spans="7:7" x14ac:dyDescent="0.2">
      <c r="G89664" s="12"/>
    </row>
    <row r="89665" spans="7:7" x14ac:dyDescent="0.2">
      <c r="G89665" s="12"/>
    </row>
    <row r="89666" spans="7:7" x14ac:dyDescent="0.2">
      <c r="G89666" s="12"/>
    </row>
    <row r="89667" spans="7:7" x14ac:dyDescent="0.2">
      <c r="G89667" s="12"/>
    </row>
    <row r="89668" spans="7:7" x14ac:dyDescent="0.2">
      <c r="G89668" s="12"/>
    </row>
    <row r="89669" spans="7:7" x14ac:dyDescent="0.2">
      <c r="G89669" s="12"/>
    </row>
    <row r="89670" spans="7:7" x14ac:dyDescent="0.2">
      <c r="G89670" s="12"/>
    </row>
    <row r="89671" spans="7:7" x14ac:dyDescent="0.2">
      <c r="G89671" s="12"/>
    </row>
    <row r="89672" spans="7:7" x14ac:dyDescent="0.2">
      <c r="G89672" s="12"/>
    </row>
    <row r="89673" spans="7:7" x14ac:dyDescent="0.2">
      <c r="G89673" s="12"/>
    </row>
    <row r="89674" spans="7:7" x14ac:dyDescent="0.2">
      <c r="G89674" s="12"/>
    </row>
    <row r="89675" spans="7:7" x14ac:dyDescent="0.2">
      <c r="G89675" s="12"/>
    </row>
    <row r="89676" spans="7:7" x14ac:dyDescent="0.2">
      <c r="G89676" s="12"/>
    </row>
    <row r="89677" spans="7:7" x14ac:dyDescent="0.2">
      <c r="G89677" s="12"/>
    </row>
    <row r="89678" spans="7:7" x14ac:dyDescent="0.2">
      <c r="G89678" s="12"/>
    </row>
    <row r="89679" spans="7:7" x14ac:dyDescent="0.2">
      <c r="G89679" s="12"/>
    </row>
    <row r="89680" spans="7:7" x14ac:dyDescent="0.2">
      <c r="G89680" s="12"/>
    </row>
    <row r="89681" spans="7:7" x14ac:dyDescent="0.2">
      <c r="G89681" s="12"/>
    </row>
    <row r="89682" spans="7:7" x14ac:dyDescent="0.2">
      <c r="G89682" s="12"/>
    </row>
    <row r="89683" spans="7:7" x14ac:dyDescent="0.2">
      <c r="G89683" s="12"/>
    </row>
    <row r="89684" spans="7:7" x14ac:dyDescent="0.2">
      <c r="G89684" s="12"/>
    </row>
    <row r="89685" spans="7:7" x14ac:dyDescent="0.2">
      <c r="G89685" s="12"/>
    </row>
    <row r="89686" spans="7:7" x14ac:dyDescent="0.2">
      <c r="G89686" s="12"/>
    </row>
    <row r="89687" spans="7:7" x14ac:dyDescent="0.2">
      <c r="G89687" s="12"/>
    </row>
    <row r="89688" spans="7:7" x14ac:dyDescent="0.2">
      <c r="G89688" s="12"/>
    </row>
    <row r="89689" spans="7:7" x14ac:dyDescent="0.2">
      <c r="G89689" s="12"/>
    </row>
    <row r="89690" spans="7:7" x14ac:dyDescent="0.2">
      <c r="G89690" s="12"/>
    </row>
    <row r="89691" spans="7:7" x14ac:dyDescent="0.2">
      <c r="G89691" s="12"/>
    </row>
    <row r="89692" spans="7:7" x14ac:dyDescent="0.2">
      <c r="G89692" s="12"/>
    </row>
    <row r="89693" spans="7:7" x14ac:dyDescent="0.2">
      <c r="G89693" s="12"/>
    </row>
    <row r="89694" spans="7:7" x14ac:dyDescent="0.2">
      <c r="G89694" s="12"/>
    </row>
    <row r="89695" spans="7:7" x14ac:dyDescent="0.2">
      <c r="G89695" s="12"/>
    </row>
    <row r="89696" spans="7:7" x14ac:dyDescent="0.2">
      <c r="G89696" s="12"/>
    </row>
    <row r="89697" spans="7:7" x14ac:dyDescent="0.2">
      <c r="G89697" s="12"/>
    </row>
    <row r="89698" spans="7:7" x14ac:dyDescent="0.2">
      <c r="G89698" s="12"/>
    </row>
    <row r="89699" spans="7:7" x14ac:dyDescent="0.2">
      <c r="G89699" s="12"/>
    </row>
    <row r="89700" spans="7:7" x14ac:dyDescent="0.2">
      <c r="G89700" s="12"/>
    </row>
    <row r="89701" spans="7:7" x14ac:dyDescent="0.2">
      <c r="G89701" s="12"/>
    </row>
    <row r="89702" spans="7:7" x14ac:dyDescent="0.2">
      <c r="G89702" s="12"/>
    </row>
    <row r="89703" spans="7:7" x14ac:dyDescent="0.2">
      <c r="G89703" s="12"/>
    </row>
    <row r="89704" spans="7:7" x14ac:dyDescent="0.2">
      <c r="G89704" s="12"/>
    </row>
    <row r="89705" spans="7:7" x14ac:dyDescent="0.2">
      <c r="G89705" s="12"/>
    </row>
    <row r="89706" spans="7:7" x14ac:dyDescent="0.2">
      <c r="G89706" s="12"/>
    </row>
    <row r="89707" spans="7:7" x14ac:dyDescent="0.2">
      <c r="G89707" s="12"/>
    </row>
    <row r="89708" spans="7:7" x14ac:dyDescent="0.2">
      <c r="G89708" s="12"/>
    </row>
    <row r="89709" spans="7:7" x14ac:dyDescent="0.2">
      <c r="G89709" s="12"/>
    </row>
    <row r="89710" spans="7:7" x14ac:dyDescent="0.2">
      <c r="G89710" s="12"/>
    </row>
    <row r="89711" spans="7:7" x14ac:dyDescent="0.2">
      <c r="G89711" s="12"/>
    </row>
    <row r="89712" spans="7:7" x14ac:dyDescent="0.2">
      <c r="G89712" s="12"/>
    </row>
    <row r="89713" spans="7:7" x14ac:dyDescent="0.2">
      <c r="G89713" s="12"/>
    </row>
    <row r="89714" spans="7:7" x14ac:dyDescent="0.2">
      <c r="G89714" s="12"/>
    </row>
    <row r="89715" spans="7:7" x14ac:dyDescent="0.2">
      <c r="G89715" s="12"/>
    </row>
    <row r="89716" spans="7:7" x14ac:dyDescent="0.2">
      <c r="G89716" s="12"/>
    </row>
    <row r="89717" spans="7:7" x14ac:dyDescent="0.2">
      <c r="G89717" s="12"/>
    </row>
    <row r="89718" spans="7:7" x14ac:dyDescent="0.2">
      <c r="G89718" s="12"/>
    </row>
    <row r="89719" spans="7:7" x14ac:dyDescent="0.2">
      <c r="G89719" s="12"/>
    </row>
    <row r="89720" spans="7:7" x14ac:dyDescent="0.2">
      <c r="G89720" s="12"/>
    </row>
    <row r="89721" spans="7:7" x14ac:dyDescent="0.2">
      <c r="G89721" s="12"/>
    </row>
    <row r="89722" spans="7:7" x14ac:dyDescent="0.2">
      <c r="G89722" s="12"/>
    </row>
    <row r="89723" spans="7:7" x14ac:dyDescent="0.2">
      <c r="G89723" s="12"/>
    </row>
    <row r="89724" spans="7:7" x14ac:dyDescent="0.2">
      <c r="G89724" s="12"/>
    </row>
    <row r="89725" spans="7:7" x14ac:dyDescent="0.2">
      <c r="G89725" s="12"/>
    </row>
    <row r="89726" spans="7:7" x14ac:dyDescent="0.2">
      <c r="G89726" s="12"/>
    </row>
    <row r="89727" spans="7:7" x14ac:dyDescent="0.2">
      <c r="G89727" s="12"/>
    </row>
    <row r="89728" spans="7:7" x14ac:dyDescent="0.2">
      <c r="G89728" s="12"/>
    </row>
    <row r="89729" spans="7:7" x14ac:dyDescent="0.2">
      <c r="G89729" s="12"/>
    </row>
    <row r="89730" spans="7:7" x14ac:dyDescent="0.2">
      <c r="G89730" s="12"/>
    </row>
    <row r="89731" spans="7:7" x14ac:dyDescent="0.2">
      <c r="G89731" s="12"/>
    </row>
    <row r="89732" spans="7:7" x14ac:dyDescent="0.2">
      <c r="G89732" s="12"/>
    </row>
    <row r="89733" spans="7:7" x14ac:dyDescent="0.2">
      <c r="G89733" s="12"/>
    </row>
    <row r="89734" spans="7:7" x14ac:dyDescent="0.2">
      <c r="G89734" s="12"/>
    </row>
    <row r="89735" spans="7:7" x14ac:dyDescent="0.2">
      <c r="G89735" s="12"/>
    </row>
    <row r="89736" spans="7:7" x14ac:dyDescent="0.2">
      <c r="G89736" s="12"/>
    </row>
    <row r="89737" spans="7:7" x14ac:dyDescent="0.2">
      <c r="G89737" s="12"/>
    </row>
    <row r="89738" spans="7:7" x14ac:dyDescent="0.2">
      <c r="G89738" s="12"/>
    </row>
    <row r="89739" spans="7:7" x14ac:dyDescent="0.2">
      <c r="G89739" s="12"/>
    </row>
    <row r="89740" spans="7:7" x14ac:dyDescent="0.2">
      <c r="G89740" s="12"/>
    </row>
    <row r="89741" spans="7:7" x14ac:dyDescent="0.2">
      <c r="G89741" s="12"/>
    </row>
    <row r="89742" spans="7:7" x14ac:dyDescent="0.2">
      <c r="G89742" s="12"/>
    </row>
    <row r="89743" spans="7:7" x14ac:dyDescent="0.2">
      <c r="G89743" s="12"/>
    </row>
    <row r="89744" spans="7:7" x14ac:dyDescent="0.2">
      <c r="G89744" s="12"/>
    </row>
    <row r="89745" spans="7:7" x14ac:dyDescent="0.2">
      <c r="G89745" s="12"/>
    </row>
    <row r="89746" spans="7:7" x14ac:dyDescent="0.2">
      <c r="G89746" s="12"/>
    </row>
    <row r="89747" spans="7:7" x14ac:dyDescent="0.2">
      <c r="G89747" s="12"/>
    </row>
    <row r="89748" spans="7:7" x14ac:dyDescent="0.2">
      <c r="G89748" s="12"/>
    </row>
    <row r="89749" spans="7:7" x14ac:dyDescent="0.2">
      <c r="G89749" s="12"/>
    </row>
    <row r="89750" spans="7:7" x14ac:dyDescent="0.2">
      <c r="G89750" s="12"/>
    </row>
    <row r="89751" spans="7:7" x14ac:dyDescent="0.2">
      <c r="G89751" s="12"/>
    </row>
    <row r="89752" spans="7:7" x14ac:dyDescent="0.2">
      <c r="G89752" s="12"/>
    </row>
    <row r="89753" spans="7:7" x14ac:dyDescent="0.2">
      <c r="G89753" s="12"/>
    </row>
    <row r="89754" spans="7:7" x14ac:dyDescent="0.2">
      <c r="G89754" s="12"/>
    </row>
    <row r="89755" spans="7:7" x14ac:dyDescent="0.2">
      <c r="G89755" s="12"/>
    </row>
    <row r="89756" spans="7:7" x14ac:dyDescent="0.2">
      <c r="G89756" s="12"/>
    </row>
    <row r="89757" spans="7:7" x14ac:dyDescent="0.2">
      <c r="G89757" s="12"/>
    </row>
    <row r="89758" spans="7:7" x14ac:dyDescent="0.2">
      <c r="G89758" s="12"/>
    </row>
    <row r="89759" spans="7:7" x14ac:dyDescent="0.2">
      <c r="G89759" s="12"/>
    </row>
    <row r="89760" spans="7:7" x14ac:dyDescent="0.2">
      <c r="G89760" s="12"/>
    </row>
    <row r="89761" spans="7:7" x14ac:dyDescent="0.2">
      <c r="G89761" s="12"/>
    </row>
    <row r="89762" spans="7:7" x14ac:dyDescent="0.2">
      <c r="G89762" s="12"/>
    </row>
    <row r="89763" spans="7:7" x14ac:dyDescent="0.2">
      <c r="G89763" s="12"/>
    </row>
    <row r="89764" spans="7:7" x14ac:dyDescent="0.2">
      <c r="G89764" s="12"/>
    </row>
    <row r="89765" spans="7:7" x14ac:dyDescent="0.2">
      <c r="G89765" s="12"/>
    </row>
    <row r="89766" spans="7:7" x14ac:dyDescent="0.2">
      <c r="G89766" s="12"/>
    </row>
    <row r="89767" spans="7:7" x14ac:dyDescent="0.2">
      <c r="G89767" s="12"/>
    </row>
    <row r="89768" spans="7:7" x14ac:dyDescent="0.2">
      <c r="G89768" s="12"/>
    </row>
    <row r="89769" spans="7:7" x14ac:dyDescent="0.2">
      <c r="G89769" s="12"/>
    </row>
    <row r="89770" spans="7:7" x14ac:dyDescent="0.2">
      <c r="G89770" s="12"/>
    </row>
    <row r="89771" spans="7:7" x14ac:dyDescent="0.2">
      <c r="G89771" s="12"/>
    </row>
    <row r="89772" spans="7:7" x14ac:dyDescent="0.2">
      <c r="G89772" s="12"/>
    </row>
    <row r="89773" spans="7:7" x14ac:dyDescent="0.2">
      <c r="G89773" s="12"/>
    </row>
    <row r="89774" spans="7:7" x14ac:dyDescent="0.2">
      <c r="G89774" s="12"/>
    </row>
    <row r="89775" spans="7:7" x14ac:dyDescent="0.2">
      <c r="G89775" s="12"/>
    </row>
    <row r="89776" spans="7:7" x14ac:dyDescent="0.2">
      <c r="G89776" s="12"/>
    </row>
    <row r="89777" spans="7:7" x14ac:dyDescent="0.2">
      <c r="G89777" s="12"/>
    </row>
    <row r="89778" spans="7:7" x14ac:dyDescent="0.2">
      <c r="G89778" s="12"/>
    </row>
    <row r="89779" spans="7:7" x14ac:dyDescent="0.2">
      <c r="G89779" s="12"/>
    </row>
    <row r="89780" spans="7:7" x14ac:dyDescent="0.2">
      <c r="G89780" s="12"/>
    </row>
    <row r="89781" spans="7:7" x14ac:dyDescent="0.2">
      <c r="G89781" s="12"/>
    </row>
    <row r="89782" spans="7:7" x14ac:dyDescent="0.2">
      <c r="G89782" s="12"/>
    </row>
    <row r="89783" spans="7:7" x14ac:dyDescent="0.2">
      <c r="G89783" s="12"/>
    </row>
    <row r="89784" spans="7:7" x14ac:dyDescent="0.2">
      <c r="G89784" s="12"/>
    </row>
    <row r="89785" spans="7:7" x14ac:dyDescent="0.2">
      <c r="G89785" s="12"/>
    </row>
    <row r="89786" spans="7:7" x14ac:dyDescent="0.2">
      <c r="G89786" s="12"/>
    </row>
    <row r="89787" spans="7:7" x14ac:dyDescent="0.2">
      <c r="G89787" s="12"/>
    </row>
    <row r="89788" spans="7:7" x14ac:dyDescent="0.2">
      <c r="G89788" s="12"/>
    </row>
    <row r="89789" spans="7:7" x14ac:dyDescent="0.2">
      <c r="G89789" s="12"/>
    </row>
    <row r="89790" spans="7:7" x14ac:dyDescent="0.2">
      <c r="G89790" s="12"/>
    </row>
    <row r="89791" spans="7:7" x14ac:dyDescent="0.2">
      <c r="G89791" s="12"/>
    </row>
    <row r="89792" spans="7:7" x14ac:dyDescent="0.2">
      <c r="G89792" s="12"/>
    </row>
    <row r="89793" spans="7:7" x14ac:dyDescent="0.2">
      <c r="G89793" s="12"/>
    </row>
    <row r="89794" spans="7:7" x14ac:dyDescent="0.2">
      <c r="G89794" s="12"/>
    </row>
    <row r="89795" spans="7:7" x14ac:dyDescent="0.2">
      <c r="G89795" s="12"/>
    </row>
    <row r="89796" spans="7:7" x14ac:dyDescent="0.2">
      <c r="G89796" s="12"/>
    </row>
    <row r="89797" spans="7:7" x14ac:dyDescent="0.2">
      <c r="G89797" s="12"/>
    </row>
    <row r="89798" spans="7:7" x14ac:dyDescent="0.2">
      <c r="G89798" s="12"/>
    </row>
    <row r="89799" spans="7:7" x14ac:dyDescent="0.2">
      <c r="G89799" s="12"/>
    </row>
    <row r="89800" spans="7:7" x14ac:dyDescent="0.2">
      <c r="G89800" s="12"/>
    </row>
    <row r="89801" spans="7:7" x14ac:dyDescent="0.2">
      <c r="G89801" s="12"/>
    </row>
    <row r="89802" spans="7:7" x14ac:dyDescent="0.2">
      <c r="G89802" s="12"/>
    </row>
    <row r="89803" spans="7:7" x14ac:dyDescent="0.2">
      <c r="G89803" s="12"/>
    </row>
    <row r="89804" spans="7:7" x14ac:dyDescent="0.2">
      <c r="G89804" s="12"/>
    </row>
    <row r="89805" spans="7:7" x14ac:dyDescent="0.2">
      <c r="G89805" s="12"/>
    </row>
    <row r="89806" spans="7:7" x14ac:dyDescent="0.2">
      <c r="G89806" s="12"/>
    </row>
    <row r="89807" spans="7:7" x14ac:dyDescent="0.2">
      <c r="G89807" s="12"/>
    </row>
    <row r="89808" spans="7:7" x14ac:dyDescent="0.2">
      <c r="G89808" s="12"/>
    </row>
    <row r="89809" spans="7:7" x14ac:dyDescent="0.2">
      <c r="G89809" s="12"/>
    </row>
    <row r="89810" spans="7:7" x14ac:dyDescent="0.2">
      <c r="G89810" s="12"/>
    </row>
    <row r="89811" spans="7:7" x14ac:dyDescent="0.2">
      <c r="G89811" s="12"/>
    </row>
    <row r="89812" spans="7:7" x14ac:dyDescent="0.2">
      <c r="G89812" s="12"/>
    </row>
    <row r="89813" spans="7:7" x14ac:dyDescent="0.2">
      <c r="G89813" s="12"/>
    </row>
    <row r="89814" spans="7:7" x14ac:dyDescent="0.2">
      <c r="G89814" s="12"/>
    </row>
    <row r="89815" spans="7:7" x14ac:dyDescent="0.2">
      <c r="G89815" s="12"/>
    </row>
    <row r="89816" spans="7:7" x14ac:dyDescent="0.2">
      <c r="G89816" s="12"/>
    </row>
    <row r="89817" spans="7:7" x14ac:dyDescent="0.2">
      <c r="G89817" s="12"/>
    </row>
    <row r="89818" spans="7:7" x14ac:dyDescent="0.2">
      <c r="G89818" s="12"/>
    </row>
    <row r="89819" spans="7:7" x14ac:dyDescent="0.2">
      <c r="G89819" s="12"/>
    </row>
    <row r="89820" spans="7:7" x14ac:dyDescent="0.2">
      <c r="G89820" s="12"/>
    </row>
    <row r="89821" spans="7:7" x14ac:dyDescent="0.2">
      <c r="G89821" s="12"/>
    </row>
    <row r="89822" spans="7:7" x14ac:dyDescent="0.2">
      <c r="G89822" s="12"/>
    </row>
    <row r="89823" spans="7:7" x14ac:dyDescent="0.2">
      <c r="G89823" s="12"/>
    </row>
    <row r="89824" spans="7:7" x14ac:dyDescent="0.2">
      <c r="G89824" s="12"/>
    </row>
    <row r="89825" spans="7:7" x14ac:dyDescent="0.2">
      <c r="G89825" s="12"/>
    </row>
    <row r="89826" spans="7:7" x14ac:dyDescent="0.2">
      <c r="G89826" s="12"/>
    </row>
    <row r="89827" spans="7:7" x14ac:dyDescent="0.2">
      <c r="G89827" s="12"/>
    </row>
    <row r="89828" spans="7:7" x14ac:dyDescent="0.2">
      <c r="G89828" s="12"/>
    </row>
    <row r="89829" spans="7:7" x14ac:dyDescent="0.2">
      <c r="G89829" s="12"/>
    </row>
    <row r="89830" spans="7:7" x14ac:dyDescent="0.2">
      <c r="G89830" s="12"/>
    </row>
    <row r="89831" spans="7:7" x14ac:dyDescent="0.2">
      <c r="G89831" s="12"/>
    </row>
    <row r="89832" spans="7:7" x14ac:dyDescent="0.2">
      <c r="G89832" s="12"/>
    </row>
    <row r="89833" spans="7:7" x14ac:dyDescent="0.2">
      <c r="G89833" s="12"/>
    </row>
    <row r="89834" spans="7:7" x14ac:dyDescent="0.2">
      <c r="G89834" s="12"/>
    </row>
    <row r="89835" spans="7:7" x14ac:dyDescent="0.2">
      <c r="G89835" s="12"/>
    </row>
    <row r="89836" spans="7:7" x14ac:dyDescent="0.2">
      <c r="G89836" s="12"/>
    </row>
    <row r="89837" spans="7:7" x14ac:dyDescent="0.2">
      <c r="G89837" s="12"/>
    </row>
    <row r="89838" spans="7:7" x14ac:dyDescent="0.2">
      <c r="G89838" s="12"/>
    </row>
    <row r="89839" spans="7:7" x14ac:dyDescent="0.2">
      <c r="G89839" s="12"/>
    </row>
    <row r="89840" spans="7:7" x14ac:dyDescent="0.2">
      <c r="G89840" s="12"/>
    </row>
    <row r="89841" spans="7:7" x14ac:dyDescent="0.2">
      <c r="G89841" s="12"/>
    </row>
    <row r="89842" spans="7:7" x14ac:dyDescent="0.2">
      <c r="G89842" s="12"/>
    </row>
    <row r="89843" spans="7:7" x14ac:dyDescent="0.2">
      <c r="G89843" s="12"/>
    </row>
    <row r="89844" spans="7:7" x14ac:dyDescent="0.2">
      <c r="G89844" s="12"/>
    </row>
    <row r="89845" spans="7:7" x14ac:dyDescent="0.2">
      <c r="G89845" s="12"/>
    </row>
    <row r="89846" spans="7:7" x14ac:dyDescent="0.2">
      <c r="G89846" s="12"/>
    </row>
    <row r="89847" spans="7:7" x14ac:dyDescent="0.2">
      <c r="G89847" s="12"/>
    </row>
    <row r="89848" spans="7:7" x14ac:dyDescent="0.2">
      <c r="G89848" s="12"/>
    </row>
    <row r="89849" spans="7:7" x14ac:dyDescent="0.2">
      <c r="G89849" s="12"/>
    </row>
    <row r="89850" spans="7:7" x14ac:dyDescent="0.2">
      <c r="G89850" s="12"/>
    </row>
    <row r="89851" spans="7:7" x14ac:dyDescent="0.2">
      <c r="G89851" s="12"/>
    </row>
    <row r="89852" spans="7:7" x14ac:dyDescent="0.2">
      <c r="G89852" s="12"/>
    </row>
    <row r="89853" spans="7:7" x14ac:dyDescent="0.2">
      <c r="G89853" s="12"/>
    </row>
    <row r="89854" spans="7:7" x14ac:dyDescent="0.2">
      <c r="G89854" s="12"/>
    </row>
    <row r="89855" spans="7:7" x14ac:dyDescent="0.2">
      <c r="G89855" s="12"/>
    </row>
    <row r="89856" spans="7:7" x14ac:dyDescent="0.2">
      <c r="G89856" s="12"/>
    </row>
    <row r="89857" spans="7:7" x14ac:dyDescent="0.2">
      <c r="G89857" s="12"/>
    </row>
    <row r="89858" spans="7:7" x14ac:dyDescent="0.2">
      <c r="G89858" s="12"/>
    </row>
    <row r="89859" spans="7:7" x14ac:dyDescent="0.2">
      <c r="G89859" s="12"/>
    </row>
    <row r="89860" spans="7:7" x14ac:dyDescent="0.2">
      <c r="G89860" s="12"/>
    </row>
    <row r="89861" spans="7:7" x14ac:dyDescent="0.2">
      <c r="G89861" s="12"/>
    </row>
    <row r="89862" spans="7:7" x14ac:dyDescent="0.2">
      <c r="G89862" s="12"/>
    </row>
    <row r="89863" spans="7:7" x14ac:dyDescent="0.2">
      <c r="G89863" s="12"/>
    </row>
    <row r="89864" spans="7:7" x14ac:dyDescent="0.2">
      <c r="G89864" s="12"/>
    </row>
    <row r="89865" spans="7:7" x14ac:dyDescent="0.2">
      <c r="G89865" s="12"/>
    </row>
    <row r="89866" spans="7:7" x14ac:dyDescent="0.2">
      <c r="G89866" s="12"/>
    </row>
    <row r="89867" spans="7:7" x14ac:dyDescent="0.2">
      <c r="G89867" s="12"/>
    </row>
    <row r="89868" spans="7:7" x14ac:dyDescent="0.2">
      <c r="G89868" s="12"/>
    </row>
    <row r="89869" spans="7:7" x14ac:dyDescent="0.2">
      <c r="G89869" s="12"/>
    </row>
    <row r="89870" spans="7:7" x14ac:dyDescent="0.2">
      <c r="G89870" s="12"/>
    </row>
    <row r="89871" spans="7:7" x14ac:dyDescent="0.2">
      <c r="G89871" s="12"/>
    </row>
    <row r="89872" spans="7:7" x14ac:dyDescent="0.2">
      <c r="G89872" s="12"/>
    </row>
    <row r="89873" spans="7:7" x14ac:dyDescent="0.2">
      <c r="G89873" s="12"/>
    </row>
    <row r="89874" spans="7:7" x14ac:dyDescent="0.2">
      <c r="G89874" s="12"/>
    </row>
    <row r="89875" spans="7:7" x14ac:dyDescent="0.2">
      <c r="G89875" s="12"/>
    </row>
    <row r="89876" spans="7:7" x14ac:dyDescent="0.2">
      <c r="G89876" s="12"/>
    </row>
    <row r="89877" spans="7:7" x14ac:dyDescent="0.2">
      <c r="G89877" s="12"/>
    </row>
    <row r="89878" spans="7:7" x14ac:dyDescent="0.2">
      <c r="G89878" s="12"/>
    </row>
    <row r="89879" spans="7:7" x14ac:dyDescent="0.2">
      <c r="G89879" s="12"/>
    </row>
    <row r="89880" spans="7:7" x14ac:dyDescent="0.2">
      <c r="G89880" s="12"/>
    </row>
    <row r="89881" spans="7:7" x14ac:dyDescent="0.2">
      <c r="G89881" s="12"/>
    </row>
    <row r="89882" spans="7:7" x14ac:dyDescent="0.2">
      <c r="G89882" s="12"/>
    </row>
    <row r="89883" spans="7:7" x14ac:dyDescent="0.2">
      <c r="G89883" s="12"/>
    </row>
    <row r="89884" spans="7:7" x14ac:dyDescent="0.2">
      <c r="G89884" s="12"/>
    </row>
    <row r="89885" spans="7:7" x14ac:dyDescent="0.2">
      <c r="G89885" s="12"/>
    </row>
    <row r="89886" spans="7:7" x14ac:dyDescent="0.2">
      <c r="G89886" s="12"/>
    </row>
    <row r="89887" spans="7:7" x14ac:dyDescent="0.2">
      <c r="G89887" s="12"/>
    </row>
    <row r="89888" spans="7:7" x14ac:dyDescent="0.2">
      <c r="G89888" s="12"/>
    </row>
    <row r="89889" spans="7:7" x14ac:dyDescent="0.2">
      <c r="G89889" s="12"/>
    </row>
    <row r="89890" spans="7:7" x14ac:dyDescent="0.2">
      <c r="G89890" s="12"/>
    </row>
    <row r="89891" spans="7:7" x14ac:dyDescent="0.2">
      <c r="G89891" s="12"/>
    </row>
    <row r="89892" spans="7:7" x14ac:dyDescent="0.2">
      <c r="G89892" s="12"/>
    </row>
    <row r="89893" spans="7:7" x14ac:dyDescent="0.2">
      <c r="G89893" s="12"/>
    </row>
    <row r="89894" spans="7:7" x14ac:dyDescent="0.2">
      <c r="G89894" s="12"/>
    </row>
    <row r="89895" spans="7:7" x14ac:dyDescent="0.2">
      <c r="G89895" s="12"/>
    </row>
    <row r="89896" spans="7:7" x14ac:dyDescent="0.2">
      <c r="G89896" s="12"/>
    </row>
    <row r="89897" spans="7:7" x14ac:dyDescent="0.2">
      <c r="G89897" s="12"/>
    </row>
    <row r="89898" spans="7:7" x14ac:dyDescent="0.2">
      <c r="G89898" s="12"/>
    </row>
    <row r="89899" spans="7:7" x14ac:dyDescent="0.2">
      <c r="G89899" s="12"/>
    </row>
    <row r="89900" spans="7:7" x14ac:dyDescent="0.2">
      <c r="G89900" s="12"/>
    </row>
    <row r="89901" spans="7:7" x14ac:dyDescent="0.2">
      <c r="G89901" s="12"/>
    </row>
    <row r="89902" spans="7:7" x14ac:dyDescent="0.2">
      <c r="G89902" s="12"/>
    </row>
    <row r="89903" spans="7:7" x14ac:dyDescent="0.2">
      <c r="G89903" s="12"/>
    </row>
    <row r="89904" spans="7:7" x14ac:dyDescent="0.2">
      <c r="G89904" s="12"/>
    </row>
    <row r="89905" spans="7:7" x14ac:dyDescent="0.2">
      <c r="G89905" s="12"/>
    </row>
    <row r="89906" spans="7:7" x14ac:dyDescent="0.2">
      <c r="G89906" s="12"/>
    </row>
    <row r="89907" spans="7:7" x14ac:dyDescent="0.2">
      <c r="G89907" s="12"/>
    </row>
    <row r="89908" spans="7:7" x14ac:dyDescent="0.2">
      <c r="G89908" s="12"/>
    </row>
    <row r="89909" spans="7:7" x14ac:dyDescent="0.2">
      <c r="G89909" s="12"/>
    </row>
    <row r="89910" spans="7:7" x14ac:dyDescent="0.2">
      <c r="G89910" s="12"/>
    </row>
    <row r="89911" spans="7:7" x14ac:dyDescent="0.2">
      <c r="G89911" s="12"/>
    </row>
    <row r="89912" spans="7:7" x14ac:dyDescent="0.2">
      <c r="G89912" s="12"/>
    </row>
    <row r="89913" spans="7:7" x14ac:dyDescent="0.2">
      <c r="G89913" s="12"/>
    </row>
    <row r="89914" spans="7:7" x14ac:dyDescent="0.2">
      <c r="G89914" s="12"/>
    </row>
    <row r="89915" spans="7:7" x14ac:dyDescent="0.2">
      <c r="G89915" s="12"/>
    </row>
    <row r="89916" spans="7:7" x14ac:dyDescent="0.2">
      <c r="G89916" s="12"/>
    </row>
    <row r="89917" spans="7:7" x14ac:dyDescent="0.2">
      <c r="G89917" s="12"/>
    </row>
    <row r="89918" spans="7:7" x14ac:dyDescent="0.2">
      <c r="G89918" s="12"/>
    </row>
    <row r="89919" spans="7:7" x14ac:dyDescent="0.2">
      <c r="G89919" s="12"/>
    </row>
    <row r="89920" spans="7:7" x14ac:dyDescent="0.2">
      <c r="G89920" s="12"/>
    </row>
    <row r="89921" spans="7:7" x14ac:dyDescent="0.2">
      <c r="G89921" s="12"/>
    </row>
    <row r="89922" spans="7:7" x14ac:dyDescent="0.2">
      <c r="G89922" s="12"/>
    </row>
    <row r="89923" spans="7:7" x14ac:dyDescent="0.2">
      <c r="G89923" s="12"/>
    </row>
    <row r="89924" spans="7:7" x14ac:dyDescent="0.2">
      <c r="G89924" s="12"/>
    </row>
    <row r="89925" spans="7:7" x14ac:dyDescent="0.2">
      <c r="G89925" s="12"/>
    </row>
    <row r="89926" spans="7:7" x14ac:dyDescent="0.2">
      <c r="G89926" s="12"/>
    </row>
    <row r="89927" spans="7:7" x14ac:dyDescent="0.2">
      <c r="G89927" s="12"/>
    </row>
    <row r="89928" spans="7:7" x14ac:dyDescent="0.2">
      <c r="G89928" s="12"/>
    </row>
    <row r="89929" spans="7:7" x14ac:dyDescent="0.2">
      <c r="G89929" s="12"/>
    </row>
    <row r="89930" spans="7:7" x14ac:dyDescent="0.2">
      <c r="G89930" s="12"/>
    </row>
    <row r="89931" spans="7:7" x14ac:dyDescent="0.2">
      <c r="G89931" s="12"/>
    </row>
    <row r="89932" spans="7:7" x14ac:dyDescent="0.2">
      <c r="G89932" s="12"/>
    </row>
    <row r="89933" spans="7:7" x14ac:dyDescent="0.2">
      <c r="G89933" s="12"/>
    </row>
    <row r="89934" spans="7:7" x14ac:dyDescent="0.2">
      <c r="G89934" s="12"/>
    </row>
    <row r="89935" spans="7:7" x14ac:dyDescent="0.2">
      <c r="G89935" s="12"/>
    </row>
    <row r="89936" spans="7:7" x14ac:dyDescent="0.2">
      <c r="G89936" s="12"/>
    </row>
    <row r="89937" spans="7:7" x14ac:dyDescent="0.2">
      <c r="G89937" s="12"/>
    </row>
    <row r="89938" spans="7:7" x14ac:dyDescent="0.2">
      <c r="G89938" s="12"/>
    </row>
    <row r="89939" spans="7:7" x14ac:dyDescent="0.2">
      <c r="G89939" s="12"/>
    </row>
    <row r="89940" spans="7:7" x14ac:dyDescent="0.2">
      <c r="G89940" s="12"/>
    </row>
    <row r="89941" spans="7:7" x14ac:dyDescent="0.2">
      <c r="G89941" s="12"/>
    </row>
    <row r="89942" spans="7:7" x14ac:dyDescent="0.2">
      <c r="G89942" s="12"/>
    </row>
    <row r="89943" spans="7:7" x14ac:dyDescent="0.2">
      <c r="G89943" s="12"/>
    </row>
    <row r="89944" spans="7:7" x14ac:dyDescent="0.2">
      <c r="G89944" s="12"/>
    </row>
    <row r="89945" spans="7:7" x14ac:dyDescent="0.2">
      <c r="G89945" s="12"/>
    </row>
    <row r="89946" spans="7:7" x14ac:dyDescent="0.2">
      <c r="G89946" s="12"/>
    </row>
    <row r="89947" spans="7:7" x14ac:dyDescent="0.2">
      <c r="G89947" s="12"/>
    </row>
    <row r="89948" spans="7:7" x14ac:dyDescent="0.2">
      <c r="G89948" s="12"/>
    </row>
    <row r="89949" spans="7:7" x14ac:dyDescent="0.2">
      <c r="G89949" s="12"/>
    </row>
    <row r="89950" spans="7:7" x14ac:dyDescent="0.2">
      <c r="G89950" s="12"/>
    </row>
    <row r="89951" spans="7:7" x14ac:dyDescent="0.2">
      <c r="G89951" s="12"/>
    </row>
    <row r="89952" spans="7:7" x14ac:dyDescent="0.2">
      <c r="G89952" s="12"/>
    </row>
    <row r="89953" spans="7:7" x14ac:dyDescent="0.2">
      <c r="G89953" s="12"/>
    </row>
    <row r="89954" spans="7:7" x14ac:dyDescent="0.2">
      <c r="G89954" s="12"/>
    </row>
    <row r="89955" spans="7:7" x14ac:dyDescent="0.2">
      <c r="G89955" s="12"/>
    </row>
    <row r="89956" spans="7:7" x14ac:dyDescent="0.2">
      <c r="G89956" s="12"/>
    </row>
    <row r="89957" spans="7:7" x14ac:dyDescent="0.2">
      <c r="G89957" s="12"/>
    </row>
    <row r="89958" spans="7:7" x14ac:dyDescent="0.2">
      <c r="G89958" s="12"/>
    </row>
    <row r="89959" spans="7:7" x14ac:dyDescent="0.2">
      <c r="G89959" s="12"/>
    </row>
    <row r="89960" spans="7:7" x14ac:dyDescent="0.2">
      <c r="G89960" s="12"/>
    </row>
    <row r="89961" spans="7:7" x14ac:dyDescent="0.2">
      <c r="G89961" s="12"/>
    </row>
    <row r="89962" spans="7:7" x14ac:dyDescent="0.2">
      <c r="G89962" s="12"/>
    </row>
    <row r="89963" spans="7:7" x14ac:dyDescent="0.2">
      <c r="G89963" s="12"/>
    </row>
    <row r="89964" spans="7:7" x14ac:dyDescent="0.2">
      <c r="G89964" s="12"/>
    </row>
    <row r="89965" spans="7:7" x14ac:dyDescent="0.2">
      <c r="G89965" s="12"/>
    </row>
    <row r="89966" spans="7:7" x14ac:dyDescent="0.2">
      <c r="G89966" s="12"/>
    </row>
    <row r="89967" spans="7:7" x14ac:dyDescent="0.2">
      <c r="G89967" s="12"/>
    </row>
    <row r="89968" spans="7:7" x14ac:dyDescent="0.2">
      <c r="G89968" s="12"/>
    </row>
    <row r="89969" spans="7:7" x14ac:dyDescent="0.2">
      <c r="G89969" s="12"/>
    </row>
    <row r="89970" spans="7:7" x14ac:dyDescent="0.2">
      <c r="G89970" s="12"/>
    </row>
    <row r="89971" spans="7:7" x14ac:dyDescent="0.2">
      <c r="G89971" s="12"/>
    </row>
    <row r="89972" spans="7:7" x14ac:dyDescent="0.2">
      <c r="G89972" s="12"/>
    </row>
    <row r="89973" spans="7:7" x14ac:dyDescent="0.2">
      <c r="G89973" s="12"/>
    </row>
    <row r="89974" spans="7:7" x14ac:dyDescent="0.2">
      <c r="G89974" s="12"/>
    </row>
    <row r="89975" spans="7:7" x14ac:dyDescent="0.2">
      <c r="G89975" s="12"/>
    </row>
    <row r="89976" spans="7:7" x14ac:dyDescent="0.2">
      <c r="G89976" s="12"/>
    </row>
    <row r="89977" spans="7:7" x14ac:dyDescent="0.2">
      <c r="G89977" s="12"/>
    </row>
    <row r="89978" spans="7:7" x14ac:dyDescent="0.2">
      <c r="G89978" s="12"/>
    </row>
    <row r="89979" spans="7:7" x14ac:dyDescent="0.2">
      <c r="G89979" s="12"/>
    </row>
    <row r="89980" spans="7:7" x14ac:dyDescent="0.2">
      <c r="G89980" s="12"/>
    </row>
    <row r="89981" spans="7:7" x14ac:dyDescent="0.2">
      <c r="G89981" s="12"/>
    </row>
    <row r="89982" spans="7:7" x14ac:dyDescent="0.2">
      <c r="G89982" s="12"/>
    </row>
    <row r="89983" spans="7:7" x14ac:dyDescent="0.2">
      <c r="G89983" s="12"/>
    </row>
    <row r="89984" spans="7:7" x14ac:dyDescent="0.2">
      <c r="G89984" s="12"/>
    </row>
    <row r="89985" spans="7:7" x14ac:dyDescent="0.2">
      <c r="G89985" s="12"/>
    </row>
    <row r="89986" spans="7:7" x14ac:dyDescent="0.2">
      <c r="G89986" s="12"/>
    </row>
    <row r="89987" spans="7:7" x14ac:dyDescent="0.2">
      <c r="G89987" s="12"/>
    </row>
    <row r="89988" spans="7:7" x14ac:dyDescent="0.2">
      <c r="G89988" s="12"/>
    </row>
    <row r="89989" spans="7:7" x14ac:dyDescent="0.2">
      <c r="G89989" s="12"/>
    </row>
    <row r="89990" spans="7:7" x14ac:dyDescent="0.2">
      <c r="G89990" s="12"/>
    </row>
    <row r="89991" spans="7:7" x14ac:dyDescent="0.2">
      <c r="G89991" s="12"/>
    </row>
    <row r="89992" spans="7:7" x14ac:dyDescent="0.2">
      <c r="G89992" s="12"/>
    </row>
    <row r="89993" spans="7:7" x14ac:dyDescent="0.2">
      <c r="G89993" s="12"/>
    </row>
    <row r="89994" spans="7:7" x14ac:dyDescent="0.2">
      <c r="G89994" s="12"/>
    </row>
    <row r="89995" spans="7:7" x14ac:dyDescent="0.2">
      <c r="G89995" s="12"/>
    </row>
    <row r="89996" spans="7:7" x14ac:dyDescent="0.2">
      <c r="G89996" s="12"/>
    </row>
    <row r="89997" spans="7:7" x14ac:dyDescent="0.2">
      <c r="G89997" s="12"/>
    </row>
    <row r="89998" spans="7:7" x14ac:dyDescent="0.2">
      <c r="G89998" s="12"/>
    </row>
    <row r="89999" spans="7:7" x14ac:dyDescent="0.2">
      <c r="G89999" s="12"/>
    </row>
    <row r="90000" spans="7:7" x14ac:dyDescent="0.2">
      <c r="G90000" s="12"/>
    </row>
    <row r="90001" spans="7:7" x14ac:dyDescent="0.2">
      <c r="G90001" s="12"/>
    </row>
    <row r="90002" spans="7:7" x14ac:dyDescent="0.2">
      <c r="G90002" s="12"/>
    </row>
    <row r="90003" spans="7:7" x14ac:dyDescent="0.2">
      <c r="G90003" s="12"/>
    </row>
    <row r="90004" spans="7:7" x14ac:dyDescent="0.2">
      <c r="G90004" s="12"/>
    </row>
    <row r="90005" spans="7:7" x14ac:dyDescent="0.2">
      <c r="G90005" s="12"/>
    </row>
    <row r="90006" spans="7:7" x14ac:dyDescent="0.2">
      <c r="G90006" s="12"/>
    </row>
    <row r="90007" spans="7:7" x14ac:dyDescent="0.2">
      <c r="G90007" s="12"/>
    </row>
    <row r="90008" spans="7:7" x14ac:dyDescent="0.2">
      <c r="G90008" s="12"/>
    </row>
    <row r="90009" spans="7:7" x14ac:dyDescent="0.2">
      <c r="G90009" s="12"/>
    </row>
    <row r="90010" spans="7:7" x14ac:dyDescent="0.2">
      <c r="G90010" s="12"/>
    </row>
    <row r="90011" spans="7:7" x14ac:dyDescent="0.2">
      <c r="G90011" s="12"/>
    </row>
    <row r="90012" spans="7:7" x14ac:dyDescent="0.2">
      <c r="G90012" s="12"/>
    </row>
    <row r="90013" spans="7:7" x14ac:dyDescent="0.2">
      <c r="G90013" s="12"/>
    </row>
    <row r="90014" spans="7:7" x14ac:dyDescent="0.2">
      <c r="G90014" s="12"/>
    </row>
    <row r="90015" spans="7:7" x14ac:dyDescent="0.2">
      <c r="G90015" s="12"/>
    </row>
    <row r="90016" spans="7:7" x14ac:dyDescent="0.2">
      <c r="G90016" s="12"/>
    </row>
    <row r="90017" spans="7:7" x14ac:dyDescent="0.2">
      <c r="G90017" s="12"/>
    </row>
    <row r="90018" spans="7:7" x14ac:dyDescent="0.2">
      <c r="G90018" s="12"/>
    </row>
    <row r="90019" spans="7:7" x14ac:dyDescent="0.2">
      <c r="G90019" s="12"/>
    </row>
    <row r="90020" spans="7:7" x14ac:dyDescent="0.2">
      <c r="G90020" s="12"/>
    </row>
    <row r="90021" spans="7:7" x14ac:dyDescent="0.2">
      <c r="G90021" s="12"/>
    </row>
    <row r="90022" spans="7:7" x14ac:dyDescent="0.2">
      <c r="G90022" s="12"/>
    </row>
    <row r="90023" spans="7:7" x14ac:dyDescent="0.2">
      <c r="G90023" s="12"/>
    </row>
    <row r="90024" spans="7:7" x14ac:dyDescent="0.2">
      <c r="G90024" s="12"/>
    </row>
    <row r="90025" spans="7:7" x14ac:dyDescent="0.2">
      <c r="G90025" s="12"/>
    </row>
    <row r="90026" spans="7:7" x14ac:dyDescent="0.2">
      <c r="G90026" s="12"/>
    </row>
    <row r="90027" spans="7:7" x14ac:dyDescent="0.2">
      <c r="G90027" s="12"/>
    </row>
    <row r="90028" spans="7:7" x14ac:dyDescent="0.2">
      <c r="G90028" s="12"/>
    </row>
    <row r="90029" spans="7:7" x14ac:dyDescent="0.2">
      <c r="G90029" s="12"/>
    </row>
    <row r="90030" spans="7:7" x14ac:dyDescent="0.2">
      <c r="G90030" s="12"/>
    </row>
    <row r="90031" spans="7:7" x14ac:dyDescent="0.2">
      <c r="G90031" s="12"/>
    </row>
    <row r="90032" spans="7:7" x14ac:dyDescent="0.2">
      <c r="G90032" s="12"/>
    </row>
    <row r="90033" spans="7:7" x14ac:dyDescent="0.2">
      <c r="G90033" s="12"/>
    </row>
    <row r="90034" spans="7:7" x14ac:dyDescent="0.2">
      <c r="G90034" s="12"/>
    </row>
    <row r="90035" spans="7:7" x14ac:dyDescent="0.2">
      <c r="G90035" s="12"/>
    </row>
    <row r="90036" spans="7:7" x14ac:dyDescent="0.2">
      <c r="G90036" s="12"/>
    </row>
    <row r="90037" spans="7:7" x14ac:dyDescent="0.2">
      <c r="G90037" s="12"/>
    </row>
    <row r="90038" spans="7:7" x14ac:dyDescent="0.2">
      <c r="G90038" s="12"/>
    </row>
    <row r="90039" spans="7:7" x14ac:dyDescent="0.2">
      <c r="G90039" s="12"/>
    </row>
    <row r="90040" spans="7:7" x14ac:dyDescent="0.2">
      <c r="G90040" s="12"/>
    </row>
    <row r="90041" spans="7:7" x14ac:dyDescent="0.2">
      <c r="G90041" s="12"/>
    </row>
    <row r="90042" spans="7:7" x14ac:dyDescent="0.2">
      <c r="G90042" s="12"/>
    </row>
    <row r="90043" spans="7:7" x14ac:dyDescent="0.2">
      <c r="G90043" s="12"/>
    </row>
    <row r="90044" spans="7:7" x14ac:dyDescent="0.2">
      <c r="G90044" s="12"/>
    </row>
    <row r="90045" spans="7:7" x14ac:dyDescent="0.2">
      <c r="G90045" s="12"/>
    </row>
    <row r="90046" spans="7:7" x14ac:dyDescent="0.2">
      <c r="G90046" s="12"/>
    </row>
    <row r="90047" spans="7:7" x14ac:dyDescent="0.2">
      <c r="G90047" s="12"/>
    </row>
    <row r="90048" spans="7:7" x14ac:dyDescent="0.2">
      <c r="G90048" s="12"/>
    </row>
    <row r="90049" spans="7:7" x14ac:dyDescent="0.2">
      <c r="G90049" s="12"/>
    </row>
    <row r="90050" spans="7:7" x14ac:dyDescent="0.2">
      <c r="G90050" s="12"/>
    </row>
    <row r="90051" spans="7:7" x14ac:dyDescent="0.2">
      <c r="G90051" s="12"/>
    </row>
    <row r="90052" spans="7:7" x14ac:dyDescent="0.2">
      <c r="G90052" s="12"/>
    </row>
    <row r="90053" spans="7:7" x14ac:dyDescent="0.2">
      <c r="G90053" s="12"/>
    </row>
    <row r="90054" spans="7:7" x14ac:dyDescent="0.2">
      <c r="G90054" s="12"/>
    </row>
    <row r="90055" spans="7:7" x14ac:dyDescent="0.2">
      <c r="G90055" s="12"/>
    </row>
    <row r="90056" spans="7:7" x14ac:dyDescent="0.2">
      <c r="G90056" s="12"/>
    </row>
    <row r="90057" spans="7:7" x14ac:dyDescent="0.2">
      <c r="G90057" s="12"/>
    </row>
    <row r="90058" spans="7:7" x14ac:dyDescent="0.2">
      <c r="G90058" s="12"/>
    </row>
    <row r="90059" spans="7:7" x14ac:dyDescent="0.2">
      <c r="G90059" s="12"/>
    </row>
    <row r="90060" spans="7:7" x14ac:dyDescent="0.2">
      <c r="G90060" s="12"/>
    </row>
    <row r="90061" spans="7:7" x14ac:dyDescent="0.2">
      <c r="G90061" s="12"/>
    </row>
    <row r="90062" spans="7:7" x14ac:dyDescent="0.2">
      <c r="G90062" s="12"/>
    </row>
    <row r="90063" spans="7:7" x14ac:dyDescent="0.2">
      <c r="G90063" s="12"/>
    </row>
    <row r="90064" spans="7:7" x14ac:dyDescent="0.2">
      <c r="G90064" s="12"/>
    </row>
    <row r="90065" spans="7:7" x14ac:dyDescent="0.2">
      <c r="G90065" s="12"/>
    </row>
    <row r="90066" spans="7:7" x14ac:dyDescent="0.2">
      <c r="G90066" s="12"/>
    </row>
    <row r="90067" spans="7:7" x14ac:dyDescent="0.2">
      <c r="G90067" s="12"/>
    </row>
    <row r="90068" spans="7:7" x14ac:dyDescent="0.2">
      <c r="G90068" s="12"/>
    </row>
    <row r="90069" spans="7:7" x14ac:dyDescent="0.2">
      <c r="G90069" s="12"/>
    </row>
    <row r="90070" spans="7:7" x14ac:dyDescent="0.2">
      <c r="G90070" s="12"/>
    </row>
    <row r="90071" spans="7:7" x14ac:dyDescent="0.2">
      <c r="G90071" s="12"/>
    </row>
    <row r="90072" spans="7:7" x14ac:dyDescent="0.2">
      <c r="G90072" s="12"/>
    </row>
    <row r="90073" spans="7:7" x14ac:dyDescent="0.2">
      <c r="G90073" s="12"/>
    </row>
    <row r="90074" spans="7:7" x14ac:dyDescent="0.2">
      <c r="G90074" s="12"/>
    </row>
    <row r="90075" spans="7:7" x14ac:dyDescent="0.2">
      <c r="G90075" s="12"/>
    </row>
    <row r="90076" spans="7:7" x14ac:dyDescent="0.2">
      <c r="G90076" s="12"/>
    </row>
    <row r="90077" spans="7:7" x14ac:dyDescent="0.2">
      <c r="G90077" s="12"/>
    </row>
    <row r="90078" spans="7:7" x14ac:dyDescent="0.2">
      <c r="G90078" s="12"/>
    </row>
    <row r="90079" spans="7:7" x14ac:dyDescent="0.2">
      <c r="G90079" s="12"/>
    </row>
    <row r="90080" spans="7:7" x14ac:dyDescent="0.2">
      <c r="G90080" s="12"/>
    </row>
    <row r="90081" spans="7:7" x14ac:dyDescent="0.2">
      <c r="G90081" s="12"/>
    </row>
    <row r="90082" spans="7:7" x14ac:dyDescent="0.2">
      <c r="G90082" s="12"/>
    </row>
    <row r="90083" spans="7:7" x14ac:dyDescent="0.2">
      <c r="G90083" s="12"/>
    </row>
    <row r="90084" spans="7:7" x14ac:dyDescent="0.2">
      <c r="G90084" s="12"/>
    </row>
    <row r="90085" spans="7:7" x14ac:dyDescent="0.2">
      <c r="G90085" s="12"/>
    </row>
    <row r="90086" spans="7:7" x14ac:dyDescent="0.2">
      <c r="G90086" s="12"/>
    </row>
    <row r="90087" spans="7:7" x14ac:dyDescent="0.2">
      <c r="G90087" s="12"/>
    </row>
    <row r="90088" spans="7:7" x14ac:dyDescent="0.2">
      <c r="G90088" s="12"/>
    </row>
    <row r="90089" spans="7:7" x14ac:dyDescent="0.2">
      <c r="G90089" s="12"/>
    </row>
    <row r="90090" spans="7:7" x14ac:dyDescent="0.2">
      <c r="G90090" s="12"/>
    </row>
    <row r="90091" spans="7:7" x14ac:dyDescent="0.2">
      <c r="G90091" s="12"/>
    </row>
    <row r="90092" spans="7:7" x14ac:dyDescent="0.2">
      <c r="G90092" s="12"/>
    </row>
    <row r="90093" spans="7:7" x14ac:dyDescent="0.2">
      <c r="G90093" s="12"/>
    </row>
    <row r="90094" spans="7:7" x14ac:dyDescent="0.2">
      <c r="G90094" s="12"/>
    </row>
    <row r="90095" spans="7:7" x14ac:dyDescent="0.2">
      <c r="G90095" s="12"/>
    </row>
    <row r="90096" spans="7:7" x14ac:dyDescent="0.2">
      <c r="G90096" s="12"/>
    </row>
    <row r="90097" spans="7:7" x14ac:dyDescent="0.2">
      <c r="G90097" s="12"/>
    </row>
    <row r="90098" spans="7:7" x14ac:dyDescent="0.2">
      <c r="G90098" s="12"/>
    </row>
    <row r="90099" spans="7:7" x14ac:dyDescent="0.2">
      <c r="G90099" s="12"/>
    </row>
    <row r="90100" spans="7:7" x14ac:dyDescent="0.2">
      <c r="G90100" s="12"/>
    </row>
    <row r="90101" spans="7:7" x14ac:dyDescent="0.2">
      <c r="G90101" s="12"/>
    </row>
    <row r="90102" spans="7:7" x14ac:dyDescent="0.2">
      <c r="G90102" s="12"/>
    </row>
    <row r="90103" spans="7:7" x14ac:dyDescent="0.2">
      <c r="G90103" s="12"/>
    </row>
    <row r="90104" spans="7:7" x14ac:dyDescent="0.2">
      <c r="G90104" s="12"/>
    </row>
    <row r="90105" spans="7:7" x14ac:dyDescent="0.2">
      <c r="G90105" s="12"/>
    </row>
    <row r="90106" spans="7:7" x14ac:dyDescent="0.2">
      <c r="G90106" s="12"/>
    </row>
    <row r="90107" spans="7:7" x14ac:dyDescent="0.2">
      <c r="G90107" s="12"/>
    </row>
    <row r="90108" spans="7:7" x14ac:dyDescent="0.2">
      <c r="G90108" s="12"/>
    </row>
    <row r="90109" spans="7:7" x14ac:dyDescent="0.2">
      <c r="G90109" s="12"/>
    </row>
    <row r="90110" spans="7:7" x14ac:dyDescent="0.2">
      <c r="G90110" s="12"/>
    </row>
    <row r="90111" spans="7:7" x14ac:dyDescent="0.2">
      <c r="G90111" s="1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17478-7781-194F-AB6E-364657C2BB4A}">
  <dimension ref="A1:X283"/>
  <sheetViews>
    <sheetView workbookViewId="0">
      <selection activeCell="F2" sqref="F2"/>
    </sheetView>
  </sheetViews>
  <sheetFormatPr baseColWidth="10" defaultColWidth="8.83203125" defaultRowHeight="15" x14ac:dyDescent="0.2"/>
  <cols>
    <col min="1" max="1" width="8.33203125" style="1" bestFit="1" customWidth="1"/>
    <col min="2" max="2" width="7" style="1" bestFit="1" customWidth="1"/>
    <col min="3" max="3" width="9.33203125" style="1" bestFit="1" customWidth="1"/>
    <col min="4" max="4" width="27.5" style="1" bestFit="1" customWidth="1"/>
    <col min="5" max="5" width="7" style="1" customWidth="1"/>
    <col min="6" max="6" width="8.1640625" style="1" bestFit="1" customWidth="1"/>
    <col min="7" max="7" width="6.83203125" style="1" bestFit="1" customWidth="1"/>
    <col min="8" max="8" width="5.1640625" style="1" bestFit="1" customWidth="1"/>
    <col min="9" max="12" width="7" style="1" customWidth="1"/>
    <col min="13" max="13" width="28" style="1" bestFit="1" customWidth="1"/>
    <col min="14" max="18" width="8.83203125" style="1"/>
    <col min="19" max="19" width="6.5" style="1" bestFit="1" customWidth="1"/>
    <col min="20" max="21" width="8.83203125" style="1"/>
    <col min="22" max="22" width="6.5" style="1" bestFit="1" customWidth="1"/>
    <col min="23" max="23" width="24" style="1" bestFit="1" customWidth="1"/>
    <col min="24" max="24" width="28" style="1" bestFit="1" customWidth="1"/>
    <col min="25" max="16384" width="8.83203125" style="1"/>
  </cols>
  <sheetData>
    <row r="1" spans="1:24" x14ac:dyDescent="0.2">
      <c r="A1" s="1" t="s">
        <v>9823</v>
      </c>
      <c r="B1" s="1" t="s">
        <v>9824</v>
      </c>
      <c r="C1" s="1" t="s">
        <v>1587</v>
      </c>
      <c r="D1" s="1" t="s">
        <v>1588</v>
      </c>
      <c r="E1" s="1" t="s">
        <v>1585</v>
      </c>
      <c r="F1" s="11" t="s">
        <v>9820</v>
      </c>
      <c r="G1" s="11" t="s">
        <v>9818</v>
      </c>
      <c r="H1" s="1" t="s">
        <v>1586</v>
      </c>
      <c r="M1" s="1" t="s">
        <v>846</v>
      </c>
      <c r="X1" s="1" t="s">
        <v>846</v>
      </c>
    </row>
    <row r="2" spans="1:24" x14ac:dyDescent="0.2">
      <c r="A2" s="1">
        <v>806470</v>
      </c>
      <c r="B2" s="1">
        <v>814000</v>
      </c>
      <c r="C2" s="1" t="str">
        <f t="shared" ref="C2:D65" si="0">INDEX(V:V,MATCH($M2,$X:$X,0))</f>
        <v>BRU</v>
      </c>
      <c r="D2" s="1" t="str">
        <f t="shared" si="0"/>
        <v>Bedrock Disturbance Unlikely</v>
      </c>
      <c r="E2" s="1" t="s">
        <v>39</v>
      </c>
      <c r="F2" s="12">
        <f>INDEX(families!$A:$A,MATCH(G2,families!$B:$B,0))</f>
        <v>9</v>
      </c>
      <c r="G2" s="1" t="str">
        <f>TRIM(LEFT(C2,4))</f>
        <v>BRU</v>
      </c>
      <c r="H2" s="1">
        <f t="shared" ref="H2:H65" si="1">IFERROR(_xlfn.NUMBERVALUE(RIGHT(C2,1)),)</f>
        <v>0</v>
      </c>
      <c r="M2" s="1" t="s">
        <v>847</v>
      </c>
      <c r="V2" s="1" t="s">
        <v>848</v>
      </c>
      <c r="W2" s="1" t="s">
        <v>847</v>
      </c>
      <c r="X2" s="1" t="s">
        <v>847</v>
      </c>
    </row>
    <row r="3" spans="1:24" x14ac:dyDescent="0.2">
      <c r="A3" s="1">
        <v>814000</v>
      </c>
      <c r="B3" s="1">
        <v>814110</v>
      </c>
      <c r="C3" s="1" t="str">
        <f t="shared" si="0"/>
        <v>CMC 3</v>
      </c>
      <c r="D3" s="1" t="str">
        <f t="shared" si="0"/>
        <v>CMC 3 - High ML</v>
      </c>
      <c r="E3" s="1" t="s">
        <v>39</v>
      </c>
      <c r="F3" s="12">
        <f>INDEX(families!$A:$A,MATCH(G3,families!$B:$B,0))</f>
        <v>10</v>
      </c>
      <c r="G3" s="1" t="str">
        <f t="shared" ref="G3:G66" si="2">TRIM(LEFT(C3,4))</f>
        <v>CMC</v>
      </c>
      <c r="H3" s="1">
        <f t="shared" si="1"/>
        <v>3</v>
      </c>
      <c r="M3" s="1" t="s">
        <v>849</v>
      </c>
      <c r="V3" s="1" t="s">
        <v>850</v>
      </c>
      <c r="W3" s="1" t="s">
        <v>851</v>
      </c>
      <c r="X3" s="1" t="s">
        <v>852</v>
      </c>
    </row>
    <row r="4" spans="1:24" x14ac:dyDescent="0.2">
      <c r="A4" s="1">
        <v>814110</v>
      </c>
      <c r="B4" s="1">
        <v>814250</v>
      </c>
      <c r="C4" s="1" t="str">
        <f t="shared" si="0"/>
        <v>BRU</v>
      </c>
      <c r="D4" s="1" t="str">
        <f t="shared" si="0"/>
        <v>Bedrock Disturbance Unlikely</v>
      </c>
      <c r="E4" s="1" t="s">
        <v>39</v>
      </c>
      <c r="F4" s="12">
        <f>INDEX(families!$A:$A,MATCH(G4,families!$B:$B,0))</f>
        <v>9</v>
      </c>
      <c r="G4" s="1" t="str">
        <f t="shared" si="2"/>
        <v>BRU</v>
      </c>
      <c r="H4" s="1">
        <f t="shared" si="1"/>
        <v>0</v>
      </c>
      <c r="M4" s="1" t="s">
        <v>847</v>
      </c>
      <c r="V4" s="1" t="s">
        <v>853</v>
      </c>
      <c r="W4" s="1" t="s">
        <v>854</v>
      </c>
      <c r="X4" s="1" t="s">
        <v>855</v>
      </c>
    </row>
    <row r="5" spans="1:24" x14ac:dyDescent="0.2">
      <c r="A5" s="1">
        <v>814250</v>
      </c>
      <c r="B5" s="1">
        <v>814270</v>
      </c>
      <c r="C5" s="1" t="str">
        <f t="shared" si="0"/>
        <v>CMC 1</v>
      </c>
      <c r="D5" s="1" t="str">
        <f t="shared" si="0"/>
        <v>CMC 1 - Low ML/Non-PAG</v>
      </c>
      <c r="E5" s="1" t="s">
        <v>39</v>
      </c>
      <c r="F5" s="12">
        <f>INDEX(families!$A:$A,MATCH(G5,families!$B:$B,0))</f>
        <v>10</v>
      </c>
      <c r="G5" s="1" t="str">
        <f t="shared" si="2"/>
        <v>CMC</v>
      </c>
      <c r="H5" s="1">
        <f t="shared" si="1"/>
        <v>1</v>
      </c>
      <c r="M5" s="1" t="s">
        <v>852</v>
      </c>
      <c r="V5" s="1" t="s">
        <v>856</v>
      </c>
      <c r="W5" s="1" t="s">
        <v>857</v>
      </c>
      <c r="X5" s="1" t="s">
        <v>849</v>
      </c>
    </row>
    <row r="6" spans="1:24" x14ac:dyDescent="0.2">
      <c r="A6" s="1">
        <v>814270</v>
      </c>
      <c r="B6" s="1">
        <v>814820</v>
      </c>
      <c r="C6" s="1" t="str">
        <f t="shared" si="0"/>
        <v>BRU</v>
      </c>
      <c r="D6" s="1" t="str">
        <f t="shared" si="0"/>
        <v>Bedrock Disturbance Unlikely</v>
      </c>
      <c r="E6" s="1" t="s">
        <v>39</v>
      </c>
      <c r="F6" s="12">
        <f>INDEX(families!$A:$A,MATCH(G6,families!$B:$B,0))</f>
        <v>9</v>
      </c>
      <c r="G6" s="1" t="str">
        <f t="shared" si="2"/>
        <v>BRU</v>
      </c>
      <c r="H6" s="1">
        <f t="shared" si="1"/>
        <v>0</v>
      </c>
      <c r="M6" s="1" t="s">
        <v>847</v>
      </c>
      <c r="V6" s="1" t="s">
        <v>858</v>
      </c>
      <c r="W6" s="1" t="s">
        <v>859</v>
      </c>
      <c r="X6" s="1" t="s">
        <v>860</v>
      </c>
    </row>
    <row r="7" spans="1:24" x14ac:dyDescent="0.2">
      <c r="A7" s="1">
        <v>814820</v>
      </c>
      <c r="B7" s="1">
        <v>814920</v>
      </c>
      <c r="C7" s="1" t="str">
        <f t="shared" si="0"/>
        <v>CMC 3</v>
      </c>
      <c r="D7" s="1" t="str">
        <f t="shared" si="0"/>
        <v>CMC 3 - High ML</v>
      </c>
      <c r="E7" s="1" t="s">
        <v>39</v>
      </c>
      <c r="F7" s="12">
        <f>INDEX(families!$A:$A,MATCH(G7,families!$B:$B,0))</f>
        <v>10</v>
      </c>
      <c r="G7" s="1" t="str">
        <f t="shared" si="2"/>
        <v>CMC</v>
      </c>
      <c r="H7" s="1">
        <f t="shared" si="1"/>
        <v>3</v>
      </c>
      <c r="M7" s="1" t="s">
        <v>849</v>
      </c>
      <c r="V7" s="1" t="s">
        <v>861</v>
      </c>
      <c r="W7" s="1" t="s">
        <v>862</v>
      </c>
      <c r="X7" s="1" t="s">
        <v>863</v>
      </c>
    </row>
    <row r="8" spans="1:24" x14ac:dyDescent="0.2">
      <c r="A8" s="1">
        <v>814920</v>
      </c>
      <c r="B8" s="1">
        <v>817400</v>
      </c>
      <c r="C8" s="1" t="str">
        <f t="shared" si="0"/>
        <v>BRU</v>
      </c>
      <c r="D8" s="1" t="str">
        <f t="shared" si="0"/>
        <v>Bedrock Disturbance Unlikely</v>
      </c>
      <c r="E8" s="1" t="s">
        <v>39</v>
      </c>
      <c r="F8" s="12">
        <f>INDEX(families!$A:$A,MATCH(G8,families!$B:$B,0))</f>
        <v>9</v>
      </c>
      <c r="G8" s="1" t="str">
        <f t="shared" si="2"/>
        <v>BRU</v>
      </c>
      <c r="H8" s="1">
        <f t="shared" si="1"/>
        <v>0</v>
      </c>
      <c r="M8" s="1" t="s">
        <v>847</v>
      </c>
    </row>
    <row r="9" spans="1:24" x14ac:dyDescent="0.2">
      <c r="A9" s="1">
        <v>817400</v>
      </c>
      <c r="B9" s="1">
        <v>817440</v>
      </c>
      <c r="C9" s="1" t="str">
        <f t="shared" si="0"/>
        <v>CMC 4</v>
      </c>
      <c r="D9" s="1" t="str">
        <f t="shared" si="0"/>
        <v>CMC 4 - High Sulfur PAG</v>
      </c>
      <c r="E9" s="1" t="s">
        <v>39</v>
      </c>
      <c r="F9" s="12">
        <f>INDEX(families!$A:$A,MATCH(G9,families!$B:$B,0))</f>
        <v>10</v>
      </c>
      <c r="G9" s="1" t="str">
        <f t="shared" si="2"/>
        <v>CMC</v>
      </c>
      <c r="H9" s="1">
        <f t="shared" si="1"/>
        <v>4</v>
      </c>
      <c r="M9" s="1" t="s">
        <v>860</v>
      </c>
    </row>
    <row r="10" spans="1:24" x14ac:dyDescent="0.2">
      <c r="A10" s="1">
        <v>817440</v>
      </c>
      <c r="B10" s="1">
        <v>817920</v>
      </c>
      <c r="C10" s="1" t="str">
        <f t="shared" si="0"/>
        <v>CMC 3</v>
      </c>
      <c r="D10" s="1" t="str">
        <f t="shared" si="0"/>
        <v>CMC 3 - High ML</v>
      </c>
      <c r="E10" s="1" t="s">
        <v>39</v>
      </c>
      <c r="F10" s="12">
        <f>INDEX(families!$A:$A,MATCH(G10,families!$B:$B,0))</f>
        <v>10</v>
      </c>
      <c r="G10" s="1" t="str">
        <f t="shared" si="2"/>
        <v>CMC</v>
      </c>
      <c r="H10" s="1">
        <f t="shared" si="1"/>
        <v>3</v>
      </c>
      <c r="M10" s="1" t="s">
        <v>849</v>
      </c>
    </row>
    <row r="11" spans="1:24" x14ac:dyDescent="0.2">
      <c r="A11" s="1">
        <v>817920</v>
      </c>
      <c r="B11" s="1">
        <v>818050</v>
      </c>
      <c r="C11" s="1" t="str">
        <f t="shared" si="0"/>
        <v>CMC 4</v>
      </c>
      <c r="D11" s="1" t="str">
        <f t="shared" si="0"/>
        <v>CMC 4 - High Sulfur PAG</v>
      </c>
      <c r="E11" s="1" t="s">
        <v>39</v>
      </c>
      <c r="F11" s="12">
        <f>INDEX(families!$A:$A,MATCH(G11,families!$B:$B,0))</f>
        <v>10</v>
      </c>
      <c r="G11" s="1" t="str">
        <f t="shared" si="2"/>
        <v>CMC</v>
      </c>
      <c r="H11" s="1">
        <f t="shared" si="1"/>
        <v>4</v>
      </c>
      <c r="M11" s="1" t="s">
        <v>860</v>
      </c>
    </row>
    <row r="12" spans="1:24" x14ac:dyDescent="0.2">
      <c r="A12" s="1">
        <v>818050</v>
      </c>
      <c r="B12" s="1">
        <v>818070</v>
      </c>
      <c r="C12" s="1" t="str">
        <f t="shared" si="0"/>
        <v>BRU</v>
      </c>
      <c r="D12" s="1" t="str">
        <f t="shared" si="0"/>
        <v>Bedrock Disturbance Unlikely</v>
      </c>
      <c r="E12" s="1" t="s">
        <v>39</v>
      </c>
      <c r="F12" s="12">
        <f>INDEX(families!$A:$A,MATCH(G12,families!$B:$B,0))</f>
        <v>9</v>
      </c>
      <c r="G12" s="1" t="str">
        <f t="shared" si="2"/>
        <v>BRU</v>
      </c>
      <c r="H12" s="1">
        <f t="shared" si="1"/>
        <v>0</v>
      </c>
      <c r="M12" s="1" t="s">
        <v>847</v>
      </c>
    </row>
    <row r="13" spans="1:24" x14ac:dyDescent="0.2">
      <c r="A13" s="1">
        <v>818070</v>
      </c>
      <c r="B13" s="1">
        <v>818320</v>
      </c>
      <c r="C13" s="1" t="str">
        <f t="shared" si="0"/>
        <v>CMC 1</v>
      </c>
      <c r="D13" s="1" t="str">
        <f t="shared" si="0"/>
        <v>CMC 1 - Low ML/Non-PAG</v>
      </c>
      <c r="E13" s="1" t="s">
        <v>39</v>
      </c>
      <c r="F13" s="12">
        <f>INDEX(families!$A:$A,MATCH(G13,families!$B:$B,0))</f>
        <v>10</v>
      </c>
      <c r="G13" s="1" t="str">
        <f t="shared" si="2"/>
        <v>CMC</v>
      </c>
      <c r="H13" s="1">
        <f t="shared" si="1"/>
        <v>1</v>
      </c>
      <c r="M13" s="1" t="s">
        <v>852</v>
      </c>
    </row>
    <row r="14" spans="1:24" x14ac:dyDescent="0.2">
      <c r="A14" s="1">
        <v>818320</v>
      </c>
      <c r="B14" s="1">
        <v>818370</v>
      </c>
      <c r="C14" s="1" t="str">
        <f t="shared" si="0"/>
        <v>CMC 3</v>
      </c>
      <c r="D14" s="1" t="str">
        <f t="shared" si="0"/>
        <v>CMC 3 - High ML</v>
      </c>
      <c r="E14" s="1" t="s">
        <v>39</v>
      </c>
      <c r="F14" s="12">
        <f>INDEX(families!$A:$A,MATCH(G14,families!$B:$B,0))</f>
        <v>10</v>
      </c>
      <c r="G14" s="1" t="str">
        <f t="shared" si="2"/>
        <v>CMC</v>
      </c>
      <c r="H14" s="1">
        <f t="shared" si="1"/>
        <v>3</v>
      </c>
      <c r="M14" s="1" t="s">
        <v>849</v>
      </c>
    </row>
    <row r="15" spans="1:24" x14ac:dyDescent="0.2">
      <c r="A15" s="1">
        <v>818370</v>
      </c>
      <c r="B15" s="1">
        <v>818470</v>
      </c>
      <c r="C15" s="1" t="str">
        <f t="shared" si="0"/>
        <v>CMC 1</v>
      </c>
      <c r="D15" s="1" t="str">
        <f t="shared" si="0"/>
        <v>CMC 1 - Low ML/Non-PAG</v>
      </c>
      <c r="E15" s="1" t="s">
        <v>39</v>
      </c>
      <c r="F15" s="12">
        <f>INDEX(families!$A:$A,MATCH(G15,families!$B:$B,0))</f>
        <v>10</v>
      </c>
      <c r="G15" s="1" t="str">
        <f t="shared" si="2"/>
        <v>CMC</v>
      </c>
      <c r="H15" s="1">
        <f t="shared" si="1"/>
        <v>1</v>
      </c>
      <c r="M15" s="1" t="s">
        <v>852</v>
      </c>
    </row>
    <row r="16" spans="1:24" x14ac:dyDescent="0.2">
      <c r="A16" s="1">
        <v>818470</v>
      </c>
      <c r="B16" s="1">
        <v>818580</v>
      </c>
      <c r="C16" s="1" t="str">
        <f t="shared" si="0"/>
        <v>CMC 4</v>
      </c>
      <c r="D16" s="1" t="str">
        <f t="shared" si="0"/>
        <v>CMC 4 - High Sulfur PAG</v>
      </c>
      <c r="E16" s="1" t="s">
        <v>39</v>
      </c>
      <c r="F16" s="12">
        <f>INDEX(families!$A:$A,MATCH(G16,families!$B:$B,0))</f>
        <v>10</v>
      </c>
      <c r="G16" s="1" t="str">
        <f t="shared" si="2"/>
        <v>CMC</v>
      </c>
      <c r="H16" s="1">
        <f t="shared" si="1"/>
        <v>4</v>
      </c>
      <c r="M16" s="1" t="s">
        <v>860</v>
      </c>
    </row>
    <row r="17" spans="1:13" x14ac:dyDescent="0.2">
      <c r="A17" s="1">
        <v>818580</v>
      </c>
      <c r="B17" s="1">
        <v>820300</v>
      </c>
      <c r="C17" s="1" t="str">
        <f t="shared" si="0"/>
        <v>BRU</v>
      </c>
      <c r="D17" s="1" t="str">
        <f t="shared" si="0"/>
        <v>Bedrock Disturbance Unlikely</v>
      </c>
      <c r="E17" s="1" t="s">
        <v>39</v>
      </c>
      <c r="F17" s="12">
        <f>INDEX(families!$A:$A,MATCH(G17,families!$B:$B,0))</f>
        <v>9</v>
      </c>
      <c r="G17" s="1" t="str">
        <f t="shared" si="2"/>
        <v>BRU</v>
      </c>
      <c r="H17" s="1">
        <f t="shared" si="1"/>
        <v>0</v>
      </c>
      <c r="M17" s="1" t="s">
        <v>847</v>
      </c>
    </row>
    <row r="18" spans="1:13" x14ac:dyDescent="0.2">
      <c r="A18" s="1">
        <v>820300</v>
      </c>
      <c r="B18" s="1">
        <v>823100</v>
      </c>
      <c r="C18" s="1" t="str">
        <f t="shared" si="0"/>
        <v>AREQ</v>
      </c>
      <c r="D18" s="1" t="str">
        <f t="shared" si="0"/>
        <v>Assessment Required</v>
      </c>
      <c r="E18" s="1" t="s">
        <v>39</v>
      </c>
      <c r="F18" s="12">
        <f>INDEX(families!$A:$A,MATCH(G18,families!$B:$B,0))</f>
        <v>11</v>
      </c>
      <c r="G18" s="1" t="str">
        <f t="shared" si="2"/>
        <v>AREQ</v>
      </c>
      <c r="H18" s="1">
        <f t="shared" si="1"/>
        <v>0</v>
      </c>
      <c r="M18" s="1" t="s">
        <v>863</v>
      </c>
    </row>
    <row r="19" spans="1:13" x14ac:dyDescent="0.2">
      <c r="A19" s="1">
        <v>823100</v>
      </c>
      <c r="B19" s="1">
        <v>823710</v>
      </c>
      <c r="C19" s="1" t="str">
        <f t="shared" si="0"/>
        <v>BRU</v>
      </c>
      <c r="D19" s="1" t="str">
        <f t="shared" si="0"/>
        <v>Bedrock Disturbance Unlikely</v>
      </c>
      <c r="E19" s="1" t="s">
        <v>39</v>
      </c>
      <c r="F19" s="12">
        <f>INDEX(families!$A:$A,MATCH(G19,families!$B:$B,0))</f>
        <v>9</v>
      </c>
      <c r="G19" s="1" t="str">
        <f t="shared" si="2"/>
        <v>BRU</v>
      </c>
      <c r="H19" s="1">
        <f t="shared" si="1"/>
        <v>0</v>
      </c>
      <c r="M19" s="1" t="s">
        <v>847</v>
      </c>
    </row>
    <row r="20" spans="1:13" x14ac:dyDescent="0.2">
      <c r="A20" s="1">
        <v>823710</v>
      </c>
      <c r="B20" s="1">
        <v>823800</v>
      </c>
      <c r="C20" s="1" t="str">
        <f t="shared" si="0"/>
        <v>CMC 1</v>
      </c>
      <c r="D20" s="1" t="str">
        <f t="shared" si="0"/>
        <v>CMC 1 - Low ML/Non-PAG</v>
      </c>
      <c r="E20" s="1" t="s">
        <v>39</v>
      </c>
      <c r="F20" s="12">
        <f>INDEX(families!$A:$A,MATCH(G20,families!$B:$B,0))</f>
        <v>10</v>
      </c>
      <c r="G20" s="1" t="str">
        <f t="shared" si="2"/>
        <v>CMC</v>
      </c>
      <c r="H20" s="1">
        <f t="shared" si="1"/>
        <v>1</v>
      </c>
      <c r="M20" s="1" t="s">
        <v>852</v>
      </c>
    </row>
    <row r="21" spans="1:13" x14ac:dyDescent="0.2">
      <c r="A21" s="1">
        <v>823800</v>
      </c>
      <c r="B21" s="1">
        <v>825300</v>
      </c>
      <c r="C21" s="1" t="str">
        <f t="shared" si="0"/>
        <v>AREQ</v>
      </c>
      <c r="D21" s="1" t="str">
        <f t="shared" si="0"/>
        <v>Assessment Required</v>
      </c>
      <c r="E21" s="1" t="s">
        <v>39</v>
      </c>
      <c r="F21" s="12">
        <f>INDEX(families!$A:$A,MATCH(G21,families!$B:$B,0))</f>
        <v>11</v>
      </c>
      <c r="G21" s="1" t="str">
        <f t="shared" si="2"/>
        <v>AREQ</v>
      </c>
      <c r="H21" s="1">
        <f t="shared" si="1"/>
        <v>0</v>
      </c>
      <c r="M21" s="1" t="s">
        <v>863</v>
      </c>
    </row>
    <row r="22" spans="1:13" x14ac:dyDescent="0.2">
      <c r="A22" s="1">
        <v>825300</v>
      </c>
      <c r="B22" s="1">
        <v>826050</v>
      </c>
      <c r="C22" s="1" t="str">
        <f t="shared" si="0"/>
        <v>CMC 1</v>
      </c>
      <c r="D22" s="1" t="str">
        <f t="shared" si="0"/>
        <v>CMC 1 - Low ML/Non-PAG</v>
      </c>
      <c r="E22" s="1" t="s">
        <v>39</v>
      </c>
      <c r="F22" s="12">
        <f>INDEX(families!$A:$A,MATCH(G22,families!$B:$B,0))</f>
        <v>10</v>
      </c>
      <c r="G22" s="1" t="str">
        <f t="shared" si="2"/>
        <v>CMC</v>
      </c>
      <c r="H22" s="1">
        <f t="shared" si="1"/>
        <v>1</v>
      </c>
      <c r="M22" s="1" t="s">
        <v>852</v>
      </c>
    </row>
    <row r="23" spans="1:13" x14ac:dyDescent="0.2">
      <c r="A23" s="1">
        <v>826050</v>
      </c>
      <c r="B23" s="1">
        <v>826420</v>
      </c>
      <c r="C23" s="1" t="str">
        <f t="shared" si="0"/>
        <v>AREQ</v>
      </c>
      <c r="D23" s="1" t="str">
        <f t="shared" si="0"/>
        <v>Assessment Required</v>
      </c>
      <c r="E23" s="1" t="s">
        <v>39</v>
      </c>
      <c r="F23" s="12">
        <f>INDEX(families!$A:$A,MATCH(G23,families!$B:$B,0))</f>
        <v>11</v>
      </c>
      <c r="G23" s="1" t="str">
        <f t="shared" si="2"/>
        <v>AREQ</v>
      </c>
      <c r="H23" s="1">
        <f t="shared" si="1"/>
        <v>0</v>
      </c>
      <c r="M23" s="1" t="s">
        <v>863</v>
      </c>
    </row>
    <row r="24" spans="1:13" x14ac:dyDescent="0.2">
      <c r="A24" s="1">
        <v>826420</v>
      </c>
      <c r="B24" s="1">
        <v>826910</v>
      </c>
      <c r="C24" s="1" t="str">
        <f t="shared" si="0"/>
        <v>BRU</v>
      </c>
      <c r="D24" s="1" t="str">
        <f t="shared" si="0"/>
        <v>Bedrock Disturbance Unlikely</v>
      </c>
      <c r="E24" s="1" t="s">
        <v>39</v>
      </c>
      <c r="F24" s="12">
        <f>INDEX(families!$A:$A,MATCH(G24,families!$B:$B,0))</f>
        <v>9</v>
      </c>
      <c r="G24" s="1" t="str">
        <f t="shared" si="2"/>
        <v>BRU</v>
      </c>
      <c r="H24" s="1">
        <f t="shared" si="1"/>
        <v>0</v>
      </c>
      <c r="M24" s="1" t="s">
        <v>847</v>
      </c>
    </row>
    <row r="25" spans="1:13" x14ac:dyDescent="0.2">
      <c r="A25" s="1">
        <v>826910</v>
      </c>
      <c r="B25" s="1">
        <v>827050</v>
      </c>
      <c r="C25" s="1" t="str">
        <f t="shared" si="0"/>
        <v>CMC 1</v>
      </c>
      <c r="D25" s="1" t="str">
        <f t="shared" si="0"/>
        <v>CMC 1 - Low ML/Non-PAG</v>
      </c>
      <c r="E25" s="1" t="s">
        <v>39</v>
      </c>
      <c r="F25" s="12">
        <f>INDEX(families!$A:$A,MATCH(G25,families!$B:$B,0))</f>
        <v>10</v>
      </c>
      <c r="G25" s="1" t="str">
        <f t="shared" si="2"/>
        <v>CMC</v>
      </c>
      <c r="H25" s="1">
        <f t="shared" si="1"/>
        <v>1</v>
      </c>
      <c r="M25" s="1" t="s">
        <v>852</v>
      </c>
    </row>
    <row r="26" spans="1:13" x14ac:dyDescent="0.2">
      <c r="A26" s="1">
        <v>827050</v>
      </c>
      <c r="B26" s="1">
        <v>828540</v>
      </c>
      <c r="C26" s="1" t="str">
        <f t="shared" si="0"/>
        <v>BRU</v>
      </c>
      <c r="D26" s="1" t="str">
        <f t="shared" si="0"/>
        <v>Bedrock Disturbance Unlikely</v>
      </c>
      <c r="E26" s="1" t="s">
        <v>39</v>
      </c>
      <c r="F26" s="12">
        <f>INDEX(families!$A:$A,MATCH(G26,families!$B:$B,0))</f>
        <v>9</v>
      </c>
      <c r="G26" s="1" t="str">
        <f t="shared" si="2"/>
        <v>BRU</v>
      </c>
      <c r="H26" s="1">
        <f t="shared" si="1"/>
        <v>0</v>
      </c>
      <c r="M26" s="1" t="s">
        <v>847</v>
      </c>
    </row>
    <row r="27" spans="1:13" x14ac:dyDescent="0.2">
      <c r="A27" s="1">
        <v>828540</v>
      </c>
      <c r="B27" s="1">
        <v>828570</v>
      </c>
      <c r="C27" s="1" t="str">
        <f t="shared" si="0"/>
        <v>CMC 3</v>
      </c>
      <c r="D27" s="1" t="str">
        <f t="shared" si="0"/>
        <v>CMC 3 - High ML</v>
      </c>
      <c r="E27" s="1" t="s">
        <v>39</v>
      </c>
      <c r="F27" s="12">
        <f>INDEX(families!$A:$A,MATCH(G27,families!$B:$B,0))</f>
        <v>10</v>
      </c>
      <c r="G27" s="1" t="str">
        <f t="shared" si="2"/>
        <v>CMC</v>
      </c>
      <c r="H27" s="1">
        <f t="shared" si="1"/>
        <v>3</v>
      </c>
      <c r="M27" s="1" t="s">
        <v>849</v>
      </c>
    </row>
    <row r="28" spans="1:13" x14ac:dyDescent="0.2">
      <c r="A28" s="1">
        <v>828570</v>
      </c>
      <c r="B28" s="1">
        <v>828640</v>
      </c>
      <c r="C28" s="1" t="str">
        <f t="shared" si="0"/>
        <v>BRU</v>
      </c>
      <c r="D28" s="1" t="str">
        <f t="shared" si="0"/>
        <v>Bedrock Disturbance Unlikely</v>
      </c>
      <c r="E28" s="1" t="s">
        <v>39</v>
      </c>
      <c r="F28" s="12">
        <f>INDEX(families!$A:$A,MATCH(G28,families!$B:$B,0))</f>
        <v>9</v>
      </c>
      <c r="G28" s="1" t="str">
        <f t="shared" si="2"/>
        <v>BRU</v>
      </c>
      <c r="H28" s="1">
        <f t="shared" si="1"/>
        <v>0</v>
      </c>
      <c r="M28" s="1" t="s">
        <v>847</v>
      </c>
    </row>
    <row r="29" spans="1:13" x14ac:dyDescent="0.2">
      <c r="A29" s="1">
        <v>828640</v>
      </c>
      <c r="B29" s="1">
        <v>828770</v>
      </c>
      <c r="C29" s="1" t="str">
        <f t="shared" si="0"/>
        <v>CMC 3</v>
      </c>
      <c r="D29" s="1" t="str">
        <f t="shared" si="0"/>
        <v>CMC 3 - High ML</v>
      </c>
      <c r="E29" s="1" t="s">
        <v>39</v>
      </c>
      <c r="F29" s="12">
        <f>INDEX(families!$A:$A,MATCH(G29,families!$B:$B,0))</f>
        <v>10</v>
      </c>
      <c r="G29" s="1" t="str">
        <f t="shared" si="2"/>
        <v>CMC</v>
      </c>
      <c r="H29" s="1">
        <f t="shared" si="1"/>
        <v>3</v>
      </c>
      <c r="M29" s="1" t="s">
        <v>849</v>
      </c>
    </row>
    <row r="30" spans="1:13" x14ac:dyDescent="0.2">
      <c r="A30" s="1">
        <v>828770</v>
      </c>
      <c r="B30" s="1">
        <v>829040</v>
      </c>
      <c r="C30" s="1" t="str">
        <f t="shared" si="0"/>
        <v>BRU</v>
      </c>
      <c r="D30" s="1" t="str">
        <f t="shared" si="0"/>
        <v>Bedrock Disturbance Unlikely</v>
      </c>
      <c r="E30" s="1" t="s">
        <v>39</v>
      </c>
      <c r="F30" s="12">
        <f>INDEX(families!$A:$A,MATCH(G30,families!$B:$B,0))</f>
        <v>9</v>
      </c>
      <c r="G30" s="1" t="str">
        <f t="shared" si="2"/>
        <v>BRU</v>
      </c>
      <c r="H30" s="1">
        <f t="shared" si="1"/>
        <v>0</v>
      </c>
      <c r="M30" s="1" t="s">
        <v>847</v>
      </c>
    </row>
    <row r="31" spans="1:13" x14ac:dyDescent="0.2">
      <c r="A31" s="1">
        <v>829040</v>
      </c>
      <c r="B31" s="1">
        <v>829220</v>
      </c>
      <c r="C31" s="1" t="str">
        <f t="shared" si="0"/>
        <v>CMC 1</v>
      </c>
      <c r="D31" s="1" t="str">
        <f t="shared" si="0"/>
        <v>CMC 1 - Low ML/Non-PAG</v>
      </c>
      <c r="E31" s="1" t="s">
        <v>39</v>
      </c>
      <c r="F31" s="12">
        <f>INDEX(families!$A:$A,MATCH(G31,families!$B:$B,0))</f>
        <v>10</v>
      </c>
      <c r="G31" s="1" t="str">
        <f t="shared" si="2"/>
        <v>CMC</v>
      </c>
      <c r="H31" s="1">
        <f t="shared" si="1"/>
        <v>1</v>
      </c>
      <c r="M31" s="1" t="s">
        <v>852</v>
      </c>
    </row>
    <row r="32" spans="1:13" x14ac:dyDescent="0.2">
      <c r="A32" s="1">
        <v>829220</v>
      </c>
      <c r="B32" s="1">
        <v>829250</v>
      </c>
      <c r="C32" s="1" t="str">
        <f t="shared" si="0"/>
        <v>CMC 3</v>
      </c>
      <c r="D32" s="1" t="str">
        <f t="shared" si="0"/>
        <v>CMC 3 - High ML</v>
      </c>
      <c r="E32" s="1" t="s">
        <v>39</v>
      </c>
      <c r="F32" s="12">
        <f>INDEX(families!$A:$A,MATCH(G32,families!$B:$B,0))</f>
        <v>10</v>
      </c>
      <c r="G32" s="1" t="str">
        <f t="shared" si="2"/>
        <v>CMC</v>
      </c>
      <c r="H32" s="1">
        <f t="shared" si="1"/>
        <v>3</v>
      </c>
      <c r="M32" s="1" t="s">
        <v>849</v>
      </c>
    </row>
    <row r="33" spans="1:13" x14ac:dyDescent="0.2">
      <c r="A33" s="1">
        <v>829250</v>
      </c>
      <c r="B33" s="1">
        <v>829300</v>
      </c>
      <c r="C33" s="1" t="str">
        <f t="shared" si="0"/>
        <v>CMC 4</v>
      </c>
      <c r="D33" s="1" t="str">
        <f t="shared" si="0"/>
        <v>CMC 4 - High Sulfur PAG</v>
      </c>
      <c r="E33" s="1" t="s">
        <v>39</v>
      </c>
      <c r="F33" s="12">
        <f>INDEX(families!$A:$A,MATCH(G33,families!$B:$B,0))</f>
        <v>10</v>
      </c>
      <c r="G33" s="1" t="str">
        <f t="shared" si="2"/>
        <v>CMC</v>
      </c>
      <c r="H33" s="1">
        <f t="shared" si="1"/>
        <v>4</v>
      </c>
      <c r="M33" s="1" t="s">
        <v>860</v>
      </c>
    </row>
    <row r="34" spans="1:13" x14ac:dyDescent="0.2">
      <c r="A34" s="1">
        <v>829300</v>
      </c>
      <c r="B34" s="1">
        <v>829340</v>
      </c>
      <c r="C34" s="1" t="str">
        <f t="shared" si="0"/>
        <v>BRU</v>
      </c>
      <c r="D34" s="1" t="str">
        <f t="shared" si="0"/>
        <v>Bedrock Disturbance Unlikely</v>
      </c>
      <c r="E34" s="1" t="s">
        <v>39</v>
      </c>
      <c r="F34" s="12">
        <f>INDEX(families!$A:$A,MATCH(G34,families!$B:$B,0))</f>
        <v>9</v>
      </c>
      <c r="G34" s="1" t="str">
        <f t="shared" si="2"/>
        <v>BRU</v>
      </c>
      <c r="H34" s="1">
        <f t="shared" si="1"/>
        <v>0</v>
      </c>
      <c r="M34" s="1" t="s">
        <v>847</v>
      </c>
    </row>
    <row r="35" spans="1:13" x14ac:dyDescent="0.2">
      <c r="A35" s="1">
        <v>829340</v>
      </c>
      <c r="B35" s="1">
        <v>829420</v>
      </c>
      <c r="C35" s="1" t="str">
        <f t="shared" si="0"/>
        <v>CMC 3</v>
      </c>
      <c r="D35" s="1" t="str">
        <f t="shared" si="0"/>
        <v>CMC 3 - High ML</v>
      </c>
      <c r="E35" s="1" t="s">
        <v>39</v>
      </c>
      <c r="F35" s="12">
        <f>INDEX(families!$A:$A,MATCH(G35,families!$B:$B,0))</f>
        <v>10</v>
      </c>
      <c r="G35" s="1" t="str">
        <f t="shared" si="2"/>
        <v>CMC</v>
      </c>
      <c r="H35" s="1">
        <f t="shared" si="1"/>
        <v>3</v>
      </c>
      <c r="M35" s="1" t="s">
        <v>849</v>
      </c>
    </row>
    <row r="36" spans="1:13" x14ac:dyDescent="0.2">
      <c r="A36" s="1">
        <v>829420</v>
      </c>
      <c r="B36" s="1">
        <v>829450</v>
      </c>
      <c r="C36" s="1" t="str">
        <f t="shared" si="0"/>
        <v>BRU</v>
      </c>
      <c r="D36" s="1" t="str">
        <f t="shared" si="0"/>
        <v>Bedrock Disturbance Unlikely</v>
      </c>
      <c r="E36" s="1" t="s">
        <v>39</v>
      </c>
      <c r="F36" s="12">
        <f>INDEX(families!$A:$A,MATCH(G36,families!$B:$B,0))</f>
        <v>9</v>
      </c>
      <c r="G36" s="1" t="str">
        <f t="shared" si="2"/>
        <v>BRU</v>
      </c>
      <c r="H36" s="1">
        <f t="shared" si="1"/>
        <v>0</v>
      </c>
      <c r="M36" s="1" t="s">
        <v>847</v>
      </c>
    </row>
    <row r="37" spans="1:13" x14ac:dyDescent="0.2">
      <c r="A37" s="1">
        <v>829450</v>
      </c>
      <c r="B37" s="1">
        <v>829490</v>
      </c>
      <c r="C37" s="1" t="str">
        <f t="shared" si="0"/>
        <v>CMC 1</v>
      </c>
      <c r="D37" s="1" t="str">
        <f t="shared" si="0"/>
        <v>CMC 1 - Low ML/Non-PAG</v>
      </c>
      <c r="E37" s="1" t="s">
        <v>39</v>
      </c>
      <c r="F37" s="12">
        <f>INDEX(families!$A:$A,MATCH(G37,families!$B:$B,0))</f>
        <v>10</v>
      </c>
      <c r="G37" s="1" t="str">
        <f t="shared" si="2"/>
        <v>CMC</v>
      </c>
      <c r="H37" s="1">
        <f t="shared" si="1"/>
        <v>1</v>
      </c>
      <c r="M37" s="1" t="s">
        <v>852</v>
      </c>
    </row>
    <row r="38" spans="1:13" x14ac:dyDescent="0.2">
      <c r="A38" s="1">
        <v>829490</v>
      </c>
      <c r="B38" s="1">
        <v>829530</v>
      </c>
      <c r="C38" s="1" t="str">
        <f t="shared" si="0"/>
        <v>CMC 4</v>
      </c>
      <c r="D38" s="1" t="str">
        <f t="shared" si="0"/>
        <v>CMC 4 - High Sulfur PAG</v>
      </c>
      <c r="E38" s="1" t="s">
        <v>39</v>
      </c>
      <c r="F38" s="12">
        <f>INDEX(families!$A:$A,MATCH(G38,families!$B:$B,0))</f>
        <v>10</v>
      </c>
      <c r="G38" s="1" t="str">
        <f t="shared" si="2"/>
        <v>CMC</v>
      </c>
      <c r="H38" s="1">
        <f t="shared" si="1"/>
        <v>4</v>
      </c>
      <c r="M38" s="1" t="s">
        <v>860</v>
      </c>
    </row>
    <row r="39" spans="1:13" x14ac:dyDescent="0.2">
      <c r="A39" s="1">
        <v>829530</v>
      </c>
      <c r="B39" s="1">
        <v>829570</v>
      </c>
      <c r="C39" s="1" t="str">
        <f t="shared" si="0"/>
        <v>CMC 1</v>
      </c>
      <c r="D39" s="1" t="str">
        <f t="shared" si="0"/>
        <v>CMC 1 - Low ML/Non-PAG</v>
      </c>
      <c r="E39" s="1" t="s">
        <v>39</v>
      </c>
      <c r="F39" s="12">
        <f>INDEX(families!$A:$A,MATCH(G39,families!$B:$B,0))</f>
        <v>10</v>
      </c>
      <c r="G39" s="1" t="str">
        <f t="shared" si="2"/>
        <v>CMC</v>
      </c>
      <c r="H39" s="1">
        <f t="shared" si="1"/>
        <v>1</v>
      </c>
      <c r="M39" s="1" t="s">
        <v>852</v>
      </c>
    </row>
    <row r="40" spans="1:13" x14ac:dyDescent="0.2">
      <c r="A40" s="1">
        <v>829570</v>
      </c>
      <c r="B40" s="1">
        <v>829630</v>
      </c>
      <c r="C40" s="1" t="str">
        <f t="shared" si="0"/>
        <v>CMC 3</v>
      </c>
      <c r="D40" s="1" t="str">
        <f t="shared" si="0"/>
        <v>CMC 3 - High ML</v>
      </c>
      <c r="E40" s="1" t="s">
        <v>39</v>
      </c>
      <c r="F40" s="12">
        <f>INDEX(families!$A:$A,MATCH(G40,families!$B:$B,0))</f>
        <v>10</v>
      </c>
      <c r="G40" s="1" t="str">
        <f t="shared" si="2"/>
        <v>CMC</v>
      </c>
      <c r="H40" s="1">
        <f t="shared" si="1"/>
        <v>3</v>
      </c>
      <c r="M40" s="1" t="s">
        <v>849</v>
      </c>
    </row>
    <row r="41" spans="1:13" x14ac:dyDescent="0.2">
      <c r="A41" s="1">
        <v>829630</v>
      </c>
      <c r="B41" s="1">
        <v>829700</v>
      </c>
      <c r="C41" s="1" t="str">
        <f t="shared" si="0"/>
        <v>BRU</v>
      </c>
      <c r="D41" s="1" t="str">
        <f t="shared" si="0"/>
        <v>Bedrock Disturbance Unlikely</v>
      </c>
      <c r="E41" s="1" t="s">
        <v>39</v>
      </c>
      <c r="F41" s="12">
        <f>INDEX(families!$A:$A,MATCH(G41,families!$B:$B,0))</f>
        <v>9</v>
      </c>
      <c r="G41" s="1" t="str">
        <f t="shared" si="2"/>
        <v>BRU</v>
      </c>
      <c r="H41" s="1">
        <f t="shared" si="1"/>
        <v>0</v>
      </c>
      <c r="M41" s="1" t="s">
        <v>847</v>
      </c>
    </row>
    <row r="42" spans="1:13" x14ac:dyDescent="0.2">
      <c r="A42" s="1">
        <v>829700</v>
      </c>
      <c r="B42" s="1">
        <v>829730</v>
      </c>
      <c r="C42" s="1" t="str">
        <f t="shared" si="0"/>
        <v>CMC 1</v>
      </c>
      <c r="D42" s="1" t="str">
        <f t="shared" si="0"/>
        <v>CMC 1 - Low ML/Non-PAG</v>
      </c>
      <c r="E42" s="1" t="s">
        <v>39</v>
      </c>
      <c r="F42" s="12">
        <f>INDEX(families!$A:$A,MATCH(G42,families!$B:$B,0))</f>
        <v>10</v>
      </c>
      <c r="G42" s="1" t="str">
        <f t="shared" si="2"/>
        <v>CMC</v>
      </c>
      <c r="H42" s="1">
        <f t="shared" si="1"/>
        <v>1</v>
      </c>
      <c r="M42" s="1" t="s">
        <v>852</v>
      </c>
    </row>
    <row r="43" spans="1:13" x14ac:dyDescent="0.2">
      <c r="A43" s="1">
        <v>829730</v>
      </c>
      <c r="B43" s="1">
        <v>829790</v>
      </c>
      <c r="C43" s="1" t="str">
        <f t="shared" si="0"/>
        <v>CMC 3</v>
      </c>
      <c r="D43" s="1" t="str">
        <f t="shared" si="0"/>
        <v>CMC 3 - High ML</v>
      </c>
      <c r="E43" s="1" t="s">
        <v>39</v>
      </c>
      <c r="F43" s="12">
        <f>INDEX(families!$A:$A,MATCH(G43,families!$B:$B,0))</f>
        <v>10</v>
      </c>
      <c r="G43" s="1" t="str">
        <f t="shared" si="2"/>
        <v>CMC</v>
      </c>
      <c r="H43" s="1">
        <f t="shared" si="1"/>
        <v>3</v>
      </c>
      <c r="M43" s="1" t="s">
        <v>849</v>
      </c>
    </row>
    <row r="44" spans="1:13" x14ac:dyDescent="0.2">
      <c r="A44" s="1">
        <v>829790</v>
      </c>
      <c r="B44" s="1">
        <v>829920</v>
      </c>
      <c r="C44" s="1" t="str">
        <f t="shared" si="0"/>
        <v>BRU</v>
      </c>
      <c r="D44" s="1" t="str">
        <f t="shared" si="0"/>
        <v>Bedrock Disturbance Unlikely</v>
      </c>
      <c r="E44" s="1" t="s">
        <v>39</v>
      </c>
      <c r="F44" s="12">
        <f>INDEX(families!$A:$A,MATCH(G44,families!$B:$B,0))</f>
        <v>9</v>
      </c>
      <c r="G44" s="1" t="str">
        <f t="shared" si="2"/>
        <v>BRU</v>
      </c>
      <c r="H44" s="1">
        <f t="shared" si="1"/>
        <v>0</v>
      </c>
      <c r="M44" s="1" t="s">
        <v>847</v>
      </c>
    </row>
    <row r="45" spans="1:13" x14ac:dyDescent="0.2">
      <c r="A45" s="1">
        <v>829920</v>
      </c>
      <c r="B45" s="1">
        <v>829950</v>
      </c>
      <c r="C45" s="1" t="str">
        <f t="shared" si="0"/>
        <v>CMC 4</v>
      </c>
      <c r="D45" s="1" t="str">
        <f t="shared" si="0"/>
        <v>CMC 4 - High Sulfur PAG</v>
      </c>
      <c r="E45" s="1" t="s">
        <v>39</v>
      </c>
      <c r="F45" s="12">
        <f>INDEX(families!$A:$A,MATCH(G45,families!$B:$B,0))</f>
        <v>10</v>
      </c>
      <c r="G45" s="1" t="str">
        <f t="shared" si="2"/>
        <v>CMC</v>
      </c>
      <c r="H45" s="1">
        <f t="shared" si="1"/>
        <v>4</v>
      </c>
      <c r="M45" s="1" t="s">
        <v>860</v>
      </c>
    </row>
    <row r="46" spans="1:13" x14ac:dyDescent="0.2">
      <c r="A46" s="1">
        <v>829950</v>
      </c>
      <c r="B46" s="1">
        <v>830140</v>
      </c>
      <c r="C46" s="1" t="str">
        <f t="shared" si="0"/>
        <v>BRU</v>
      </c>
      <c r="D46" s="1" t="str">
        <f t="shared" si="0"/>
        <v>Bedrock Disturbance Unlikely</v>
      </c>
      <c r="E46" s="1" t="s">
        <v>39</v>
      </c>
      <c r="F46" s="12">
        <f>INDEX(families!$A:$A,MATCH(G46,families!$B:$B,0))</f>
        <v>9</v>
      </c>
      <c r="G46" s="1" t="str">
        <f t="shared" si="2"/>
        <v>BRU</v>
      </c>
      <c r="H46" s="1">
        <f t="shared" si="1"/>
        <v>0</v>
      </c>
      <c r="M46" s="1" t="s">
        <v>847</v>
      </c>
    </row>
    <row r="47" spans="1:13" x14ac:dyDescent="0.2">
      <c r="A47" s="1">
        <v>830140</v>
      </c>
      <c r="B47" s="1">
        <v>830220</v>
      </c>
      <c r="C47" s="1" t="str">
        <f t="shared" si="0"/>
        <v>CMC 1</v>
      </c>
      <c r="D47" s="1" t="str">
        <f t="shared" si="0"/>
        <v>CMC 1 - Low ML/Non-PAG</v>
      </c>
      <c r="E47" s="1" t="s">
        <v>39</v>
      </c>
      <c r="F47" s="12">
        <f>INDEX(families!$A:$A,MATCH(G47,families!$B:$B,0))</f>
        <v>10</v>
      </c>
      <c r="G47" s="1" t="str">
        <f t="shared" si="2"/>
        <v>CMC</v>
      </c>
      <c r="H47" s="1">
        <f t="shared" si="1"/>
        <v>1</v>
      </c>
      <c r="M47" s="1" t="s">
        <v>852</v>
      </c>
    </row>
    <row r="48" spans="1:13" x14ac:dyDescent="0.2">
      <c r="A48" s="1">
        <v>830220</v>
      </c>
      <c r="B48" s="1">
        <v>830620</v>
      </c>
      <c r="C48" s="1" t="str">
        <f t="shared" si="0"/>
        <v>BRU</v>
      </c>
      <c r="D48" s="1" t="str">
        <f t="shared" si="0"/>
        <v>Bedrock Disturbance Unlikely</v>
      </c>
      <c r="E48" s="1" t="s">
        <v>39</v>
      </c>
      <c r="F48" s="12">
        <f>INDEX(families!$A:$A,MATCH(G48,families!$B:$B,0))</f>
        <v>9</v>
      </c>
      <c r="G48" s="1" t="str">
        <f t="shared" si="2"/>
        <v>BRU</v>
      </c>
      <c r="H48" s="1">
        <f t="shared" si="1"/>
        <v>0</v>
      </c>
      <c r="M48" s="1" t="s">
        <v>847</v>
      </c>
    </row>
    <row r="49" spans="1:13" x14ac:dyDescent="0.2">
      <c r="A49" s="1">
        <v>830620</v>
      </c>
      <c r="B49" s="1">
        <v>830660</v>
      </c>
      <c r="C49" s="1" t="str">
        <f t="shared" si="0"/>
        <v>CMC 1</v>
      </c>
      <c r="D49" s="1" t="str">
        <f t="shared" si="0"/>
        <v>CMC 1 - Low ML/Non-PAG</v>
      </c>
      <c r="E49" s="1" t="s">
        <v>39</v>
      </c>
      <c r="F49" s="12">
        <f>INDEX(families!$A:$A,MATCH(G49,families!$B:$B,0))</f>
        <v>10</v>
      </c>
      <c r="G49" s="1" t="str">
        <f t="shared" si="2"/>
        <v>CMC</v>
      </c>
      <c r="H49" s="1">
        <f t="shared" si="1"/>
        <v>1</v>
      </c>
      <c r="M49" s="1" t="s">
        <v>852</v>
      </c>
    </row>
    <row r="50" spans="1:13" x14ac:dyDescent="0.2">
      <c r="A50" s="1">
        <v>830660</v>
      </c>
      <c r="B50" s="1">
        <v>830770</v>
      </c>
      <c r="C50" s="1" t="str">
        <f t="shared" si="0"/>
        <v>BRU</v>
      </c>
      <c r="D50" s="1" t="str">
        <f t="shared" si="0"/>
        <v>Bedrock Disturbance Unlikely</v>
      </c>
      <c r="E50" s="1" t="s">
        <v>39</v>
      </c>
      <c r="F50" s="12">
        <f>INDEX(families!$A:$A,MATCH(G50,families!$B:$B,0))</f>
        <v>9</v>
      </c>
      <c r="G50" s="1" t="str">
        <f t="shared" si="2"/>
        <v>BRU</v>
      </c>
      <c r="H50" s="1">
        <f t="shared" si="1"/>
        <v>0</v>
      </c>
      <c r="M50" s="1" t="s">
        <v>847</v>
      </c>
    </row>
    <row r="51" spans="1:13" x14ac:dyDescent="0.2">
      <c r="A51" s="1">
        <v>830770</v>
      </c>
      <c r="B51" s="1">
        <v>830800</v>
      </c>
      <c r="C51" s="1" t="str">
        <f t="shared" si="0"/>
        <v>CMC 1</v>
      </c>
      <c r="D51" s="1" t="str">
        <f t="shared" si="0"/>
        <v>CMC 1 - Low ML/Non-PAG</v>
      </c>
      <c r="E51" s="1" t="s">
        <v>39</v>
      </c>
      <c r="F51" s="12">
        <f>INDEX(families!$A:$A,MATCH(G51,families!$B:$B,0))</f>
        <v>10</v>
      </c>
      <c r="G51" s="1" t="str">
        <f t="shared" si="2"/>
        <v>CMC</v>
      </c>
      <c r="H51" s="1">
        <f t="shared" si="1"/>
        <v>1</v>
      </c>
      <c r="M51" s="1" t="s">
        <v>852</v>
      </c>
    </row>
    <row r="52" spans="1:13" x14ac:dyDescent="0.2">
      <c r="A52" s="1">
        <v>830800</v>
      </c>
      <c r="B52" s="1">
        <v>830840</v>
      </c>
      <c r="C52" s="1" t="str">
        <f t="shared" si="0"/>
        <v>CMC 3</v>
      </c>
      <c r="D52" s="1" t="str">
        <f t="shared" si="0"/>
        <v>CMC 3 - High ML</v>
      </c>
      <c r="E52" s="1" t="s">
        <v>39</v>
      </c>
      <c r="F52" s="12">
        <f>INDEX(families!$A:$A,MATCH(G52,families!$B:$B,0))</f>
        <v>10</v>
      </c>
      <c r="G52" s="1" t="str">
        <f t="shared" si="2"/>
        <v>CMC</v>
      </c>
      <c r="H52" s="1">
        <f t="shared" si="1"/>
        <v>3</v>
      </c>
      <c r="M52" s="1" t="s">
        <v>849</v>
      </c>
    </row>
    <row r="53" spans="1:13" x14ac:dyDescent="0.2">
      <c r="A53" s="1">
        <v>830840</v>
      </c>
      <c r="B53" s="1">
        <v>830940</v>
      </c>
      <c r="C53" s="1" t="str">
        <f t="shared" si="0"/>
        <v>CMC 1</v>
      </c>
      <c r="D53" s="1" t="str">
        <f t="shared" si="0"/>
        <v>CMC 1 - Low ML/Non-PAG</v>
      </c>
      <c r="E53" s="1" t="s">
        <v>39</v>
      </c>
      <c r="F53" s="12">
        <f>INDEX(families!$A:$A,MATCH(G53,families!$B:$B,0))</f>
        <v>10</v>
      </c>
      <c r="G53" s="1" t="str">
        <f t="shared" si="2"/>
        <v>CMC</v>
      </c>
      <c r="H53" s="1">
        <f t="shared" si="1"/>
        <v>1</v>
      </c>
      <c r="M53" s="1" t="s">
        <v>852</v>
      </c>
    </row>
    <row r="54" spans="1:13" x14ac:dyDescent="0.2">
      <c r="A54" s="1">
        <v>830940</v>
      </c>
      <c r="B54" s="1">
        <v>831090</v>
      </c>
      <c r="C54" s="1" t="str">
        <f t="shared" si="0"/>
        <v>CMC 3</v>
      </c>
      <c r="D54" s="1" t="str">
        <f t="shared" si="0"/>
        <v>CMC 3 - High ML</v>
      </c>
      <c r="E54" s="1" t="s">
        <v>39</v>
      </c>
      <c r="F54" s="12">
        <f>INDEX(families!$A:$A,MATCH(G54,families!$B:$B,0))</f>
        <v>10</v>
      </c>
      <c r="G54" s="1" t="str">
        <f t="shared" si="2"/>
        <v>CMC</v>
      </c>
      <c r="H54" s="1">
        <f t="shared" si="1"/>
        <v>3</v>
      </c>
      <c r="M54" s="1" t="s">
        <v>849</v>
      </c>
    </row>
    <row r="55" spans="1:13" x14ac:dyDescent="0.2">
      <c r="A55" s="1">
        <v>831090</v>
      </c>
      <c r="B55" s="1">
        <v>831190</v>
      </c>
      <c r="C55" s="1" t="str">
        <f t="shared" si="0"/>
        <v>CMC 1</v>
      </c>
      <c r="D55" s="1" t="str">
        <f t="shared" si="0"/>
        <v>CMC 1 - Low ML/Non-PAG</v>
      </c>
      <c r="E55" s="1" t="s">
        <v>39</v>
      </c>
      <c r="F55" s="12">
        <f>INDEX(families!$A:$A,MATCH(G55,families!$B:$B,0))</f>
        <v>10</v>
      </c>
      <c r="G55" s="1" t="str">
        <f t="shared" si="2"/>
        <v>CMC</v>
      </c>
      <c r="H55" s="1">
        <f t="shared" si="1"/>
        <v>1</v>
      </c>
      <c r="M55" s="1" t="s">
        <v>852</v>
      </c>
    </row>
    <row r="56" spans="1:13" x14ac:dyDescent="0.2">
      <c r="A56" s="1">
        <v>831190</v>
      </c>
      <c r="B56" s="1">
        <v>831300</v>
      </c>
      <c r="C56" s="1" t="str">
        <f t="shared" si="0"/>
        <v>BRU</v>
      </c>
      <c r="D56" s="1" t="str">
        <f t="shared" si="0"/>
        <v>Bedrock Disturbance Unlikely</v>
      </c>
      <c r="E56" s="1" t="s">
        <v>39</v>
      </c>
      <c r="F56" s="12">
        <f>INDEX(families!$A:$A,MATCH(G56,families!$B:$B,0))</f>
        <v>9</v>
      </c>
      <c r="G56" s="1" t="str">
        <f t="shared" si="2"/>
        <v>BRU</v>
      </c>
      <c r="H56" s="1">
        <f t="shared" si="1"/>
        <v>0</v>
      </c>
      <c r="M56" s="1" t="s">
        <v>847</v>
      </c>
    </row>
    <row r="57" spans="1:13" x14ac:dyDescent="0.2">
      <c r="A57" s="1">
        <v>831300</v>
      </c>
      <c r="B57" s="1">
        <v>831390</v>
      </c>
      <c r="C57" s="1" t="str">
        <f t="shared" si="0"/>
        <v>CMC 1</v>
      </c>
      <c r="D57" s="1" t="str">
        <f t="shared" si="0"/>
        <v>CMC 1 - Low ML/Non-PAG</v>
      </c>
      <c r="E57" s="1" t="s">
        <v>39</v>
      </c>
      <c r="F57" s="12">
        <f>INDEX(families!$A:$A,MATCH(G57,families!$B:$B,0))</f>
        <v>10</v>
      </c>
      <c r="G57" s="1" t="str">
        <f t="shared" si="2"/>
        <v>CMC</v>
      </c>
      <c r="H57" s="1">
        <f t="shared" si="1"/>
        <v>1</v>
      </c>
      <c r="M57" s="1" t="s">
        <v>852</v>
      </c>
    </row>
    <row r="58" spans="1:13" x14ac:dyDescent="0.2">
      <c r="A58" s="1">
        <v>831390</v>
      </c>
      <c r="B58" s="1">
        <v>831420</v>
      </c>
      <c r="C58" s="1" t="str">
        <f t="shared" si="0"/>
        <v>CMC 3</v>
      </c>
      <c r="D58" s="1" t="str">
        <f t="shared" si="0"/>
        <v>CMC 3 - High ML</v>
      </c>
      <c r="E58" s="1" t="s">
        <v>39</v>
      </c>
      <c r="F58" s="12">
        <f>INDEX(families!$A:$A,MATCH(G58,families!$B:$B,0))</f>
        <v>10</v>
      </c>
      <c r="G58" s="1" t="str">
        <f t="shared" si="2"/>
        <v>CMC</v>
      </c>
      <c r="H58" s="1">
        <f t="shared" si="1"/>
        <v>3</v>
      </c>
      <c r="M58" s="1" t="s">
        <v>849</v>
      </c>
    </row>
    <row r="59" spans="1:13" x14ac:dyDescent="0.2">
      <c r="A59" s="1">
        <v>831420</v>
      </c>
      <c r="B59" s="1">
        <v>831510</v>
      </c>
      <c r="C59" s="1" t="str">
        <f t="shared" si="0"/>
        <v>CMC 1</v>
      </c>
      <c r="D59" s="1" t="str">
        <f t="shared" si="0"/>
        <v>CMC 1 - Low ML/Non-PAG</v>
      </c>
      <c r="E59" s="1" t="s">
        <v>39</v>
      </c>
      <c r="F59" s="12">
        <f>INDEX(families!$A:$A,MATCH(G59,families!$B:$B,0))</f>
        <v>10</v>
      </c>
      <c r="G59" s="1" t="str">
        <f t="shared" si="2"/>
        <v>CMC</v>
      </c>
      <c r="H59" s="1">
        <f t="shared" si="1"/>
        <v>1</v>
      </c>
      <c r="M59" s="1" t="s">
        <v>852</v>
      </c>
    </row>
    <row r="60" spans="1:13" x14ac:dyDescent="0.2">
      <c r="A60" s="1">
        <v>831510</v>
      </c>
      <c r="B60" s="1">
        <v>831540</v>
      </c>
      <c r="C60" s="1" t="str">
        <f t="shared" si="0"/>
        <v>CMC 3</v>
      </c>
      <c r="D60" s="1" t="str">
        <f t="shared" si="0"/>
        <v>CMC 3 - High ML</v>
      </c>
      <c r="E60" s="1" t="s">
        <v>39</v>
      </c>
      <c r="F60" s="12">
        <f>INDEX(families!$A:$A,MATCH(G60,families!$B:$B,0))</f>
        <v>10</v>
      </c>
      <c r="G60" s="1" t="str">
        <f t="shared" si="2"/>
        <v>CMC</v>
      </c>
      <c r="H60" s="1">
        <f t="shared" si="1"/>
        <v>3</v>
      </c>
      <c r="M60" s="1" t="s">
        <v>849</v>
      </c>
    </row>
    <row r="61" spans="1:13" x14ac:dyDescent="0.2">
      <c r="A61" s="1">
        <v>831540</v>
      </c>
      <c r="B61" s="1">
        <v>832810</v>
      </c>
      <c r="C61" s="1" t="str">
        <f t="shared" si="0"/>
        <v>BRU</v>
      </c>
      <c r="D61" s="1" t="str">
        <f t="shared" si="0"/>
        <v>Bedrock Disturbance Unlikely</v>
      </c>
      <c r="E61" s="1" t="s">
        <v>39</v>
      </c>
      <c r="F61" s="12">
        <f>INDEX(families!$A:$A,MATCH(G61,families!$B:$B,0))</f>
        <v>9</v>
      </c>
      <c r="G61" s="1" t="str">
        <f t="shared" si="2"/>
        <v>BRU</v>
      </c>
      <c r="H61" s="1">
        <f t="shared" si="1"/>
        <v>0</v>
      </c>
      <c r="M61" s="1" t="s">
        <v>847</v>
      </c>
    </row>
    <row r="62" spans="1:13" x14ac:dyDescent="0.2">
      <c r="A62" s="1">
        <v>832810</v>
      </c>
      <c r="B62" s="1">
        <v>832830</v>
      </c>
      <c r="C62" s="1" t="str">
        <f t="shared" si="0"/>
        <v>CMC 3</v>
      </c>
      <c r="D62" s="1" t="str">
        <f t="shared" si="0"/>
        <v>CMC 3 - High ML</v>
      </c>
      <c r="E62" s="1" t="s">
        <v>39</v>
      </c>
      <c r="F62" s="12">
        <f>INDEX(families!$A:$A,MATCH(G62,families!$B:$B,0))</f>
        <v>10</v>
      </c>
      <c r="G62" s="1" t="str">
        <f t="shared" si="2"/>
        <v>CMC</v>
      </c>
      <c r="H62" s="1">
        <f t="shared" si="1"/>
        <v>3</v>
      </c>
      <c r="M62" s="1" t="s">
        <v>849</v>
      </c>
    </row>
    <row r="63" spans="1:13" x14ac:dyDescent="0.2">
      <c r="A63" s="1">
        <v>832830</v>
      </c>
      <c r="B63" s="1">
        <v>832930</v>
      </c>
      <c r="C63" s="1" t="str">
        <f t="shared" si="0"/>
        <v>BRU</v>
      </c>
      <c r="D63" s="1" t="str">
        <f t="shared" si="0"/>
        <v>Bedrock Disturbance Unlikely</v>
      </c>
      <c r="E63" s="1" t="s">
        <v>39</v>
      </c>
      <c r="F63" s="12">
        <f>INDEX(families!$A:$A,MATCH(G63,families!$B:$B,0))</f>
        <v>9</v>
      </c>
      <c r="G63" s="1" t="str">
        <f t="shared" si="2"/>
        <v>BRU</v>
      </c>
      <c r="H63" s="1">
        <f t="shared" si="1"/>
        <v>0</v>
      </c>
      <c r="M63" s="1" t="s">
        <v>847</v>
      </c>
    </row>
    <row r="64" spans="1:13" x14ac:dyDescent="0.2">
      <c r="A64" s="1">
        <v>832930</v>
      </c>
      <c r="B64" s="1">
        <v>833020</v>
      </c>
      <c r="C64" s="1" t="str">
        <f t="shared" si="0"/>
        <v>AREQ</v>
      </c>
      <c r="D64" s="1" t="str">
        <f t="shared" si="0"/>
        <v>Assessment Required</v>
      </c>
      <c r="E64" s="1" t="s">
        <v>39</v>
      </c>
      <c r="F64" s="12">
        <f>INDEX(families!$A:$A,MATCH(G64,families!$B:$B,0))</f>
        <v>11</v>
      </c>
      <c r="G64" s="1" t="str">
        <f t="shared" si="2"/>
        <v>AREQ</v>
      </c>
      <c r="H64" s="1">
        <f t="shared" si="1"/>
        <v>0</v>
      </c>
      <c r="M64" s="1" t="s">
        <v>863</v>
      </c>
    </row>
    <row r="65" spans="1:13" x14ac:dyDescent="0.2">
      <c r="A65" s="1">
        <v>833020</v>
      </c>
      <c r="B65" s="1">
        <v>833110</v>
      </c>
      <c r="C65" s="1" t="str">
        <f t="shared" si="0"/>
        <v>CMC 3</v>
      </c>
      <c r="D65" s="1" t="str">
        <f t="shared" si="0"/>
        <v>CMC 3 - High ML</v>
      </c>
      <c r="E65" s="1" t="s">
        <v>39</v>
      </c>
      <c r="F65" s="12">
        <f>INDEX(families!$A:$A,MATCH(G65,families!$B:$B,0))</f>
        <v>10</v>
      </c>
      <c r="G65" s="1" t="str">
        <f t="shared" si="2"/>
        <v>CMC</v>
      </c>
      <c r="H65" s="1">
        <f t="shared" si="1"/>
        <v>3</v>
      </c>
      <c r="M65" s="1" t="s">
        <v>849</v>
      </c>
    </row>
    <row r="66" spans="1:13" x14ac:dyDescent="0.2">
      <c r="A66" s="1">
        <v>833110</v>
      </c>
      <c r="B66" s="1">
        <v>833190</v>
      </c>
      <c r="C66" s="1" t="str">
        <f t="shared" ref="C66:D129" si="3">INDEX(V:V,MATCH($M66,$X:$X,0))</f>
        <v>CMC 1</v>
      </c>
      <c r="D66" s="1" t="str">
        <f t="shared" si="3"/>
        <v>CMC 1 - Low ML/Non-PAG</v>
      </c>
      <c r="E66" s="1" t="s">
        <v>39</v>
      </c>
      <c r="F66" s="12">
        <f>INDEX(families!$A:$A,MATCH(G66,families!$B:$B,0))</f>
        <v>10</v>
      </c>
      <c r="G66" s="1" t="str">
        <f t="shared" si="2"/>
        <v>CMC</v>
      </c>
      <c r="H66" s="1">
        <f t="shared" ref="H66:H129" si="4">IFERROR(_xlfn.NUMBERVALUE(RIGHT(C66,1)),)</f>
        <v>1</v>
      </c>
      <c r="M66" s="1" t="s">
        <v>852</v>
      </c>
    </row>
    <row r="67" spans="1:13" x14ac:dyDescent="0.2">
      <c r="A67" s="1">
        <v>833190</v>
      </c>
      <c r="B67" s="1">
        <v>833230</v>
      </c>
      <c r="C67" s="1" t="str">
        <f t="shared" si="3"/>
        <v>BRU</v>
      </c>
      <c r="D67" s="1" t="str">
        <f t="shared" si="3"/>
        <v>Bedrock Disturbance Unlikely</v>
      </c>
      <c r="E67" s="1" t="s">
        <v>39</v>
      </c>
      <c r="F67" s="12">
        <f>INDEX(families!$A:$A,MATCH(G67,families!$B:$B,0))</f>
        <v>9</v>
      </c>
      <c r="G67" s="1" t="str">
        <f t="shared" ref="G67:G130" si="5">TRIM(LEFT(C67,4))</f>
        <v>BRU</v>
      </c>
      <c r="H67" s="1">
        <f t="shared" si="4"/>
        <v>0</v>
      </c>
      <c r="M67" s="1" t="s">
        <v>847</v>
      </c>
    </row>
    <row r="68" spans="1:13" x14ac:dyDescent="0.2">
      <c r="A68" s="1">
        <v>833230</v>
      </c>
      <c r="B68" s="1">
        <v>833300</v>
      </c>
      <c r="C68" s="1" t="str">
        <f t="shared" si="3"/>
        <v>CMC 1</v>
      </c>
      <c r="D68" s="1" t="str">
        <f t="shared" si="3"/>
        <v>CMC 1 - Low ML/Non-PAG</v>
      </c>
      <c r="E68" s="1" t="s">
        <v>39</v>
      </c>
      <c r="F68" s="12">
        <f>INDEX(families!$A:$A,MATCH(G68,families!$B:$B,0))</f>
        <v>10</v>
      </c>
      <c r="G68" s="1" t="str">
        <f t="shared" si="5"/>
        <v>CMC</v>
      </c>
      <c r="H68" s="1">
        <f t="shared" si="4"/>
        <v>1</v>
      </c>
      <c r="M68" s="1" t="s">
        <v>852</v>
      </c>
    </row>
    <row r="69" spans="1:13" x14ac:dyDescent="0.2">
      <c r="A69" s="1">
        <v>833300</v>
      </c>
      <c r="B69" s="1">
        <v>833590</v>
      </c>
      <c r="C69" s="1" t="str">
        <f t="shared" si="3"/>
        <v>CMC 4</v>
      </c>
      <c r="D69" s="1" t="str">
        <f t="shared" si="3"/>
        <v>CMC 4 - High Sulfur PAG</v>
      </c>
      <c r="E69" s="1" t="s">
        <v>39</v>
      </c>
      <c r="F69" s="12">
        <f>INDEX(families!$A:$A,MATCH(G69,families!$B:$B,0))</f>
        <v>10</v>
      </c>
      <c r="G69" s="1" t="str">
        <f t="shared" si="5"/>
        <v>CMC</v>
      </c>
      <c r="H69" s="1">
        <f t="shared" si="4"/>
        <v>4</v>
      </c>
      <c r="M69" s="1" t="s">
        <v>860</v>
      </c>
    </row>
    <row r="70" spans="1:13" x14ac:dyDescent="0.2">
      <c r="A70" s="1">
        <v>833590</v>
      </c>
      <c r="B70" s="1">
        <v>834610</v>
      </c>
      <c r="C70" s="1" t="str">
        <f t="shared" si="3"/>
        <v>BRU</v>
      </c>
      <c r="D70" s="1" t="str">
        <f t="shared" si="3"/>
        <v>Bedrock Disturbance Unlikely</v>
      </c>
      <c r="E70" s="1" t="s">
        <v>39</v>
      </c>
      <c r="F70" s="12">
        <f>INDEX(families!$A:$A,MATCH(G70,families!$B:$B,0))</f>
        <v>9</v>
      </c>
      <c r="G70" s="1" t="str">
        <f t="shared" si="5"/>
        <v>BRU</v>
      </c>
      <c r="H70" s="1">
        <f t="shared" si="4"/>
        <v>0</v>
      </c>
      <c r="M70" s="1" t="s">
        <v>847</v>
      </c>
    </row>
    <row r="71" spans="1:13" x14ac:dyDescent="0.2">
      <c r="A71" s="1">
        <v>834610</v>
      </c>
      <c r="B71" s="1">
        <v>834710</v>
      </c>
      <c r="C71" s="1" t="str">
        <f t="shared" si="3"/>
        <v>AREQ</v>
      </c>
      <c r="D71" s="1" t="str">
        <f t="shared" si="3"/>
        <v>Assessment Required</v>
      </c>
      <c r="E71" s="1" t="s">
        <v>39</v>
      </c>
      <c r="F71" s="12">
        <f>INDEX(families!$A:$A,MATCH(G71,families!$B:$B,0))</f>
        <v>11</v>
      </c>
      <c r="G71" s="1" t="str">
        <f t="shared" si="5"/>
        <v>AREQ</v>
      </c>
      <c r="H71" s="1">
        <f t="shared" si="4"/>
        <v>0</v>
      </c>
      <c r="M71" s="1" t="s">
        <v>863</v>
      </c>
    </row>
    <row r="72" spans="1:13" x14ac:dyDescent="0.2">
      <c r="A72" s="1">
        <v>834710</v>
      </c>
      <c r="B72" s="1">
        <v>834760</v>
      </c>
      <c r="C72" s="1" t="str">
        <f t="shared" si="3"/>
        <v>BRU</v>
      </c>
      <c r="D72" s="1" t="str">
        <f t="shared" si="3"/>
        <v>Bedrock Disturbance Unlikely</v>
      </c>
      <c r="E72" s="1" t="s">
        <v>39</v>
      </c>
      <c r="F72" s="12">
        <f>INDEX(families!$A:$A,MATCH(G72,families!$B:$B,0))</f>
        <v>9</v>
      </c>
      <c r="G72" s="1" t="str">
        <f t="shared" si="5"/>
        <v>BRU</v>
      </c>
      <c r="H72" s="1">
        <f t="shared" si="4"/>
        <v>0</v>
      </c>
      <c r="M72" s="1" t="s">
        <v>847</v>
      </c>
    </row>
    <row r="73" spans="1:13" x14ac:dyDescent="0.2">
      <c r="A73" s="1">
        <v>834760</v>
      </c>
      <c r="B73" s="1">
        <v>834880</v>
      </c>
      <c r="C73" s="1" t="str">
        <f t="shared" si="3"/>
        <v>AREQ</v>
      </c>
      <c r="D73" s="1" t="str">
        <f t="shared" si="3"/>
        <v>Assessment Required</v>
      </c>
      <c r="E73" s="1" t="s">
        <v>39</v>
      </c>
      <c r="F73" s="12">
        <f>INDEX(families!$A:$A,MATCH(G73,families!$B:$B,0))</f>
        <v>11</v>
      </c>
      <c r="G73" s="1" t="str">
        <f t="shared" si="5"/>
        <v>AREQ</v>
      </c>
      <c r="H73" s="1">
        <f t="shared" si="4"/>
        <v>0</v>
      </c>
      <c r="M73" s="1" t="s">
        <v>863</v>
      </c>
    </row>
    <row r="74" spans="1:13" x14ac:dyDescent="0.2">
      <c r="A74" s="1">
        <v>834880</v>
      </c>
      <c r="B74" s="1">
        <v>835570</v>
      </c>
      <c r="C74" s="1" t="str">
        <f t="shared" si="3"/>
        <v>BRU</v>
      </c>
      <c r="D74" s="1" t="str">
        <f t="shared" si="3"/>
        <v>Bedrock Disturbance Unlikely</v>
      </c>
      <c r="E74" s="1" t="s">
        <v>39</v>
      </c>
      <c r="F74" s="12">
        <f>INDEX(families!$A:$A,MATCH(G74,families!$B:$B,0))</f>
        <v>9</v>
      </c>
      <c r="G74" s="1" t="str">
        <f t="shared" si="5"/>
        <v>BRU</v>
      </c>
      <c r="H74" s="1">
        <f t="shared" si="4"/>
        <v>0</v>
      </c>
      <c r="M74" s="1" t="s">
        <v>847</v>
      </c>
    </row>
    <row r="75" spans="1:13" x14ac:dyDescent="0.2">
      <c r="A75" s="1">
        <v>835570</v>
      </c>
      <c r="B75" s="1">
        <v>835690</v>
      </c>
      <c r="C75" s="1" t="str">
        <f t="shared" si="3"/>
        <v>CMC 3</v>
      </c>
      <c r="D75" s="1" t="str">
        <f t="shared" si="3"/>
        <v>CMC 3 - High ML</v>
      </c>
      <c r="E75" s="1" t="s">
        <v>39</v>
      </c>
      <c r="F75" s="12">
        <f>INDEX(families!$A:$A,MATCH(G75,families!$B:$B,0))</f>
        <v>10</v>
      </c>
      <c r="G75" s="1" t="str">
        <f t="shared" si="5"/>
        <v>CMC</v>
      </c>
      <c r="H75" s="1">
        <f t="shared" si="4"/>
        <v>3</v>
      </c>
      <c r="M75" s="1" t="s">
        <v>849</v>
      </c>
    </row>
    <row r="76" spans="1:13" x14ac:dyDescent="0.2">
      <c r="A76" s="1">
        <v>835690</v>
      </c>
      <c r="B76" s="1">
        <v>836150</v>
      </c>
      <c r="C76" s="1" t="str">
        <f t="shared" si="3"/>
        <v>BRU</v>
      </c>
      <c r="D76" s="1" t="str">
        <f t="shared" si="3"/>
        <v>Bedrock Disturbance Unlikely</v>
      </c>
      <c r="E76" s="1" t="s">
        <v>39</v>
      </c>
      <c r="F76" s="12">
        <f>INDEX(families!$A:$A,MATCH(G76,families!$B:$B,0))</f>
        <v>9</v>
      </c>
      <c r="G76" s="1" t="str">
        <f t="shared" si="5"/>
        <v>BRU</v>
      </c>
      <c r="H76" s="1">
        <f t="shared" si="4"/>
        <v>0</v>
      </c>
      <c r="M76" s="1" t="s">
        <v>847</v>
      </c>
    </row>
    <row r="77" spans="1:13" x14ac:dyDescent="0.2">
      <c r="A77" s="1">
        <v>836150</v>
      </c>
      <c r="B77" s="1">
        <v>836300</v>
      </c>
      <c r="C77" s="1" t="str">
        <f t="shared" si="3"/>
        <v>CMC 1</v>
      </c>
      <c r="D77" s="1" t="str">
        <f t="shared" si="3"/>
        <v>CMC 1 - Low ML/Non-PAG</v>
      </c>
      <c r="E77" s="1" t="s">
        <v>39</v>
      </c>
      <c r="F77" s="12">
        <f>INDEX(families!$A:$A,MATCH(G77,families!$B:$B,0))</f>
        <v>10</v>
      </c>
      <c r="G77" s="1" t="str">
        <f t="shared" si="5"/>
        <v>CMC</v>
      </c>
      <c r="H77" s="1">
        <f t="shared" si="4"/>
        <v>1</v>
      </c>
      <c r="M77" s="1" t="s">
        <v>852</v>
      </c>
    </row>
    <row r="78" spans="1:13" x14ac:dyDescent="0.2">
      <c r="A78" s="1">
        <v>836300</v>
      </c>
      <c r="B78" s="1">
        <v>837290</v>
      </c>
      <c r="C78" s="1" t="str">
        <f t="shared" si="3"/>
        <v>BRU</v>
      </c>
      <c r="D78" s="1" t="str">
        <f t="shared" si="3"/>
        <v>Bedrock Disturbance Unlikely</v>
      </c>
      <c r="E78" s="1" t="s">
        <v>39</v>
      </c>
      <c r="F78" s="12">
        <f>INDEX(families!$A:$A,MATCH(G78,families!$B:$B,0))</f>
        <v>9</v>
      </c>
      <c r="G78" s="1" t="str">
        <f t="shared" si="5"/>
        <v>BRU</v>
      </c>
      <c r="H78" s="1">
        <f t="shared" si="4"/>
        <v>0</v>
      </c>
      <c r="M78" s="1" t="s">
        <v>847</v>
      </c>
    </row>
    <row r="79" spans="1:13" x14ac:dyDescent="0.2">
      <c r="A79" s="1">
        <v>837290</v>
      </c>
      <c r="B79" s="1">
        <v>837370</v>
      </c>
      <c r="C79" s="1" t="str">
        <f t="shared" si="3"/>
        <v>CMC 1</v>
      </c>
      <c r="D79" s="1" t="str">
        <f t="shared" si="3"/>
        <v>CMC 1 - Low ML/Non-PAG</v>
      </c>
      <c r="E79" s="1" t="s">
        <v>39</v>
      </c>
      <c r="F79" s="12">
        <f>INDEX(families!$A:$A,MATCH(G79,families!$B:$B,0))</f>
        <v>10</v>
      </c>
      <c r="G79" s="1" t="str">
        <f t="shared" si="5"/>
        <v>CMC</v>
      </c>
      <c r="H79" s="1">
        <f t="shared" si="4"/>
        <v>1</v>
      </c>
      <c r="M79" s="1" t="s">
        <v>852</v>
      </c>
    </row>
    <row r="80" spans="1:13" x14ac:dyDescent="0.2">
      <c r="A80" s="1">
        <v>837370</v>
      </c>
      <c r="B80" s="1">
        <v>837480</v>
      </c>
      <c r="C80" s="1" t="str">
        <f t="shared" si="3"/>
        <v>CMC 3</v>
      </c>
      <c r="D80" s="1" t="str">
        <f t="shared" si="3"/>
        <v>CMC 3 - High ML</v>
      </c>
      <c r="E80" s="1" t="s">
        <v>39</v>
      </c>
      <c r="F80" s="12">
        <f>INDEX(families!$A:$A,MATCH(G80,families!$B:$B,0))</f>
        <v>10</v>
      </c>
      <c r="G80" s="1" t="str">
        <f t="shared" si="5"/>
        <v>CMC</v>
      </c>
      <c r="H80" s="1">
        <f t="shared" si="4"/>
        <v>3</v>
      </c>
      <c r="M80" s="1" t="s">
        <v>849</v>
      </c>
    </row>
    <row r="81" spans="1:13" x14ac:dyDescent="0.2">
      <c r="A81" s="1">
        <v>837480</v>
      </c>
      <c r="B81" s="1">
        <v>837720</v>
      </c>
      <c r="C81" s="1" t="str">
        <f t="shared" si="3"/>
        <v>AREQ</v>
      </c>
      <c r="D81" s="1" t="str">
        <f t="shared" si="3"/>
        <v>Assessment Required</v>
      </c>
      <c r="E81" s="1" t="s">
        <v>39</v>
      </c>
      <c r="F81" s="12">
        <f>INDEX(families!$A:$A,MATCH(G81,families!$B:$B,0))</f>
        <v>11</v>
      </c>
      <c r="G81" s="1" t="str">
        <f t="shared" si="5"/>
        <v>AREQ</v>
      </c>
      <c r="H81" s="1">
        <f t="shared" si="4"/>
        <v>0</v>
      </c>
      <c r="M81" s="1" t="s">
        <v>863</v>
      </c>
    </row>
    <row r="82" spans="1:13" x14ac:dyDescent="0.2">
      <c r="A82" s="1">
        <v>837720</v>
      </c>
      <c r="B82" s="1">
        <v>837800</v>
      </c>
      <c r="C82" s="1" t="str">
        <f t="shared" si="3"/>
        <v>CMC 4</v>
      </c>
      <c r="D82" s="1" t="str">
        <f t="shared" si="3"/>
        <v>CMC 4 - High Sulfur PAG</v>
      </c>
      <c r="E82" s="1" t="s">
        <v>39</v>
      </c>
      <c r="F82" s="12">
        <f>INDEX(families!$A:$A,MATCH(G82,families!$B:$B,0))</f>
        <v>10</v>
      </c>
      <c r="G82" s="1" t="str">
        <f t="shared" si="5"/>
        <v>CMC</v>
      </c>
      <c r="H82" s="1">
        <f t="shared" si="4"/>
        <v>4</v>
      </c>
      <c r="M82" s="1" t="s">
        <v>860</v>
      </c>
    </row>
    <row r="83" spans="1:13" x14ac:dyDescent="0.2">
      <c r="A83" s="1">
        <v>837800</v>
      </c>
      <c r="B83" s="1">
        <v>838230</v>
      </c>
      <c r="C83" s="1" t="str">
        <f t="shared" si="3"/>
        <v>BRU</v>
      </c>
      <c r="D83" s="1" t="str">
        <f t="shared" si="3"/>
        <v>Bedrock Disturbance Unlikely</v>
      </c>
      <c r="E83" s="1" t="s">
        <v>39</v>
      </c>
      <c r="F83" s="12">
        <f>INDEX(families!$A:$A,MATCH(G83,families!$B:$B,0))</f>
        <v>9</v>
      </c>
      <c r="G83" s="1" t="str">
        <f t="shared" si="5"/>
        <v>BRU</v>
      </c>
      <c r="H83" s="1">
        <f t="shared" si="4"/>
        <v>0</v>
      </c>
      <c r="M83" s="1" t="s">
        <v>847</v>
      </c>
    </row>
    <row r="84" spans="1:13" x14ac:dyDescent="0.2">
      <c r="A84" s="1">
        <v>838230</v>
      </c>
      <c r="B84" s="1">
        <v>838300</v>
      </c>
      <c r="C84" s="1" t="str">
        <f t="shared" si="3"/>
        <v>CMC 3</v>
      </c>
      <c r="D84" s="1" t="str">
        <f t="shared" si="3"/>
        <v>CMC 3 - High ML</v>
      </c>
      <c r="E84" s="1" t="s">
        <v>39</v>
      </c>
      <c r="F84" s="12">
        <f>INDEX(families!$A:$A,MATCH(G84,families!$B:$B,0))</f>
        <v>10</v>
      </c>
      <c r="G84" s="1" t="str">
        <f t="shared" si="5"/>
        <v>CMC</v>
      </c>
      <c r="H84" s="1">
        <f t="shared" si="4"/>
        <v>3</v>
      </c>
      <c r="M84" s="1" t="s">
        <v>849</v>
      </c>
    </row>
    <row r="85" spans="1:13" x14ac:dyDescent="0.2">
      <c r="A85" s="1">
        <v>838300</v>
      </c>
      <c r="B85" s="1">
        <v>838640</v>
      </c>
      <c r="C85" s="1" t="str">
        <f t="shared" si="3"/>
        <v>BRU</v>
      </c>
      <c r="D85" s="1" t="str">
        <f t="shared" si="3"/>
        <v>Bedrock Disturbance Unlikely</v>
      </c>
      <c r="E85" s="1" t="s">
        <v>39</v>
      </c>
      <c r="F85" s="12">
        <f>INDEX(families!$A:$A,MATCH(G85,families!$B:$B,0))</f>
        <v>9</v>
      </c>
      <c r="G85" s="1" t="str">
        <f t="shared" si="5"/>
        <v>BRU</v>
      </c>
      <c r="H85" s="1">
        <f t="shared" si="4"/>
        <v>0</v>
      </c>
      <c r="M85" s="1" t="s">
        <v>847</v>
      </c>
    </row>
    <row r="86" spans="1:13" x14ac:dyDescent="0.2">
      <c r="A86" s="1">
        <v>838640</v>
      </c>
      <c r="B86" s="1">
        <v>838690</v>
      </c>
      <c r="C86" s="1" t="str">
        <f t="shared" si="3"/>
        <v>CMC 1</v>
      </c>
      <c r="D86" s="1" t="str">
        <f t="shared" si="3"/>
        <v>CMC 1 - Low ML/Non-PAG</v>
      </c>
      <c r="E86" s="1" t="s">
        <v>39</v>
      </c>
      <c r="F86" s="12">
        <f>INDEX(families!$A:$A,MATCH(G86,families!$B:$B,0))</f>
        <v>10</v>
      </c>
      <c r="G86" s="1" t="str">
        <f t="shared" si="5"/>
        <v>CMC</v>
      </c>
      <c r="H86" s="1">
        <f t="shared" si="4"/>
        <v>1</v>
      </c>
      <c r="M86" s="1" t="s">
        <v>852</v>
      </c>
    </row>
    <row r="87" spans="1:13" x14ac:dyDescent="0.2">
      <c r="A87" s="1">
        <v>838690</v>
      </c>
      <c r="B87" s="1">
        <v>839610</v>
      </c>
      <c r="C87" s="1" t="str">
        <f t="shared" si="3"/>
        <v>BRU</v>
      </c>
      <c r="D87" s="1" t="str">
        <f t="shared" si="3"/>
        <v>Bedrock Disturbance Unlikely</v>
      </c>
      <c r="E87" s="1" t="s">
        <v>39</v>
      </c>
      <c r="F87" s="12">
        <f>INDEX(families!$A:$A,MATCH(G87,families!$B:$B,0))</f>
        <v>9</v>
      </c>
      <c r="G87" s="1" t="str">
        <f t="shared" si="5"/>
        <v>BRU</v>
      </c>
      <c r="H87" s="1">
        <f t="shared" si="4"/>
        <v>0</v>
      </c>
      <c r="M87" s="1" t="s">
        <v>847</v>
      </c>
    </row>
    <row r="88" spans="1:13" x14ac:dyDescent="0.2">
      <c r="A88" s="1">
        <v>839610</v>
      </c>
      <c r="B88" s="1">
        <v>839840</v>
      </c>
      <c r="C88" s="1" t="str">
        <f t="shared" si="3"/>
        <v>CMC 1</v>
      </c>
      <c r="D88" s="1" t="str">
        <f t="shared" si="3"/>
        <v>CMC 1 - Low ML/Non-PAG</v>
      </c>
      <c r="E88" s="1" t="s">
        <v>39</v>
      </c>
      <c r="F88" s="12">
        <f>INDEX(families!$A:$A,MATCH(G88,families!$B:$B,0))</f>
        <v>10</v>
      </c>
      <c r="G88" s="1" t="str">
        <f t="shared" si="5"/>
        <v>CMC</v>
      </c>
      <c r="H88" s="1">
        <f t="shared" si="4"/>
        <v>1</v>
      </c>
      <c r="M88" s="1" t="s">
        <v>852</v>
      </c>
    </row>
    <row r="89" spans="1:13" x14ac:dyDescent="0.2">
      <c r="A89" s="1">
        <v>839840</v>
      </c>
      <c r="B89" s="1">
        <v>839880</v>
      </c>
      <c r="C89" s="1" t="str">
        <f t="shared" si="3"/>
        <v>CMC 4</v>
      </c>
      <c r="D89" s="1" t="str">
        <f t="shared" si="3"/>
        <v>CMC 4 - High Sulfur PAG</v>
      </c>
      <c r="E89" s="1" t="s">
        <v>39</v>
      </c>
      <c r="F89" s="12">
        <f>INDEX(families!$A:$A,MATCH(G89,families!$B:$B,0))</f>
        <v>10</v>
      </c>
      <c r="G89" s="1" t="str">
        <f t="shared" si="5"/>
        <v>CMC</v>
      </c>
      <c r="H89" s="1">
        <f t="shared" si="4"/>
        <v>4</v>
      </c>
      <c r="M89" s="1" t="s">
        <v>860</v>
      </c>
    </row>
    <row r="90" spans="1:13" x14ac:dyDescent="0.2">
      <c r="A90" s="1">
        <v>839880</v>
      </c>
      <c r="B90" s="1">
        <v>839910</v>
      </c>
      <c r="C90" s="1" t="str">
        <f t="shared" si="3"/>
        <v>CMC 1</v>
      </c>
      <c r="D90" s="1" t="str">
        <f t="shared" si="3"/>
        <v>CMC 1 - Low ML/Non-PAG</v>
      </c>
      <c r="E90" s="1" t="s">
        <v>39</v>
      </c>
      <c r="F90" s="12">
        <f>INDEX(families!$A:$A,MATCH(G90,families!$B:$B,0))</f>
        <v>10</v>
      </c>
      <c r="G90" s="1" t="str">
        <f t="shared" si="5"/>
        <v>CMC</v>
      </c>
      <c r="H90" s="1">
        <f t="shared" si="4"/>
        <v>1</v>
      </c>
      <c r="M90" s="1" t="s">
        <v>852</v>
      </c>
    </row>
    <row r="91" spans="1:13" x14ac:dyDescent="0.2">
      <c r="A91" s="1">
        <v>839910</v>
      </c>
      <c r="B91" s="1">
        <v>839950</v>
      </c>
      <c r="C91" s="1" t="str">
        <f t="shared" si="3"/>
        <v>BRU</v>
      </c>
      <c r="D91" s="1" t="str">
        <f t="shared" si="3"/>
        <v>Bedrock Disturbance Unlikely</v>
      </c>
      <c r="E91" s="1" t="s">
        <v>39</v>
      </c>
      <c r="F91" s="12">
        <f>INDEX(families!$A:$A,MATCH(G91,families!$B:$B,0))</f>
        <v>9</v>
      </c>
      <c r="G91" s="1" t="str">
        <f t="shared" si="5"/>
        <v>BRU</v>
      </c>
      <c r="H91" s="1">
        <f t="shared" si="4"/>
        <v>0</v>
      </c>
      <c r="M91" s="1" t="s">
        <v>847</v>
      </c>
    </row>
    <row r="92" spans="1:13" x14ac:dyDescent="0.2">
      <c r="A92" s="1">
        <v>839950</v>
      </c>
      <c r="B92" s="1">
        <v>840030</v>
      </c>
      <c r="C92" s="1" t="str">
        <f t="shared" si="3"/>
        <v>CMC 1</v>
      </c>
      <c r="D92" s="1" t="str">
        <f t="shared" si="3"/>
        <v>CMC 1 - Low ML/Non-PAG</v>
      </c>
      <c r="E92" s="1" t="s">
        <v>39</v>
      </c>
      <c r="F92" s="12">
        <f>INDEX(families!$A:$A,MATCH(G92,families!$B:$B,0))</f>
        <v>10</v>
      </c>
      <c r="G92" s="1" t="str">
        <f t="shared" si="5"/>
        <v>CMC</v>
      </c>
      <c r="H92" s="1">
        <f t="shared" si="4"/>
        <v>1</v>
      </c>
      <c r="M92" s="1" t="s">
        <v>852</v>
      </c>
    </row>
    <row r="93" spans="1:13" x14ac:dyDescent="0.2">
      <c r="A93" s="1">
        <v>840030</v>
      </c>
      <c r="B93" s="1">
        <v>840130</v>
      </c>
      <c r="C93" s="1" t="str">
        <f t="shared" si="3"/>
        <v>CMC 3</v>
      </c>
      <c r="D93" s="1" t="str">
        <f t="shared" si="3"/>
        <v>CMC 3 - High ML</v>
      </c>
      <c r="E93" s="1" t="s">
        <v>39</v>
      </c>
      <c r="F93" s="12">
        <f>INDEX(families!$A:$A,MATCH(G93,families!$B:$B,0))</f>
        <v>10</v>
      </c>
      <c r="G93" s="1" t="str">
        <f t="shared" si="5"/>
        <v>CMC</v>
      </c>
      <c r="H93" s="1">
        <f t="shared" si="4"/>
        <v>3</v>
      </c>
      <c r="M93" s="1" t="s">
        <v>849</v>
      </c>
    </row>
    <row r="94" spans="1:13" x14ac:dyDescent="0.2">
      <c r="A94" s="1">
        <v>840130</v>
      </c>
      <c r="B94" s="1">
        <v>840230</v>
      </c>
      <c r="C94" s="1" t="str">
        <f t="shared" si="3"/>
        <v>CMC 1</v>
      </c>
      <c r="D94" s="1" t="str">
        <f t="shared" si="3"/>
        <v>CMC 1 - Low ML/Non-PAG</v>
      </c>
      <c r="E94" s="1" t="s">
        <v>39</v>
      </c>
      <c r="F94" s="12">
        <f>INDEX(families!$A:$A,MATCH(G94,families!$B:$B,0))</f>
        <v>10</v>
      </c>
      <c r="G94" s="1" t="str">
        <f t="shared" si="5"/>
        <v>CMC</v>
      </c>
      <c r="H94" s="1">
        <f t="shared" si="4"/>
        <v>1</v>
      </c>
      <c r="M94" s="1" t="s">
        <v>852</v>
      </c>
    </row>
    <row r="95" spans="1:13" x14ac:dyDescent="0.2">
      <c r="A95" s="1">
        <v>840230</v>
      </c>
      <c r="B95" s="1">
        <v>840320</v>
      </c>
      <c r="C95" s="1" t="str">
        <f t="shared" si="3"/>
        <v>CMC 3</v>
      </c>
      <c r="D95" s="1" t="str">
        <f t="shared" si="3"/>
        <v>CMC 3 - High ML</v>
      </c>
      <c r="E95" s="1" t="s">
        <v>39</v>
      </c>
      <c r="F95" s="12">
        <f>INDEX(families!$A:$A,MATCH(G95,families!$B:$B,0))</f>
        <v>10</v>
      </c>
      <c r="G95" s="1" t="str">
        <f t="shared" si="5"/>
        <v>CMC</v>
      </c>
      <c r="H95" s="1">
        <f t="shared" si="4"/>
        <v>3</v>
      </c>
      <c r="M95" s="1" t="s">
        <v>849</v>
      </c>
    </row>
    <row r="96" spans="1:13" x14ac:dyDescent="0.2">
      <c r="A96" s="1">
        <v>840320</v>
      </c>
      <c r="B96" s="1">
        <v>840880</v>
      </c>
      <c r="C96" s="1" t="str">
        <f t="shared" si="3"/>
        <v>CMC 1</v>
      </c>
      <c r="D96" s="1" t="str">
        <f t="shared" si="3"/>
        <v>CMC 1 - Low ML/Non-PAG</v>
      </c>
      <c r="E96" s="1" t="s">
        <v>39</v>
      </c>
      <c r="F96" s="12">
        <f>INDEX(families!$A:$A,MATCH(G96,families!$B:$B,0))</f>
        <v>10</v>
      </c>
      <c r="G96" s="1" t="str">
        <f t="shared" si="5"/>
        <v>CMC</v>
      </c>
      <c r="H96" s="1">
        <f t="shared" si="4"/>
        <v>1</v>
      </c>
      <c r="M96" s="1" t="s">
        <v>852</v>
      </c>
    </row>
    <row r="97" spans="1:13" x14ac:dyDescent="0.2">
      <c r="A97" s="1">
        <v>840880</v>
      </c>
      <c r="B97" s="1">
        <v>843600</v>
      </c>
      <c r="C97" s="1" t="str">
        <f t="shared" si="3"/>
        <v>BRU</v>
      </c>
      <c r="D97" s="1" t="str">
        <f t="shared" si="3"/>
        <v>Bedrock Disturbance Unlikely</v>
      </c>
      <c r="E97" s="1" t="s">
        <v>39</v>
      </c>
      <c r="F97" s="12">
        <f>INDEX(families!$A:$A,MATCH(G97,families!$B:$B,0))</f>
        <v>9</v>
      </c>
      <c r="G97" s="1" t="str">
        <f t="shared" si="5"/>
        <v>BRU</v>
      </c>
      <c r="H97" s="1">
        <f t="shared" si="4"/>
        <v>0</v>
      </c>
      <c r="M97" s="1" t="s">
        <v>847</v>
      </c>
    </row>
    <row r="98" spans="1:13" x14ac:dyDescent="0.2">
      <c r="A98" s="1">
        <v>843600</v>
      </c>
      <c r="B98" s="1">
        <v>846700</v>
      </c>
      <c r="C98" s="1" t="str">
        <f t="shared" si="3"/>
        <v>CMC 1</v>
      </c>
      <c r="D98" s="1" t="str">
        <f t="shared" si="3"/>
        <v>CMC 1 - Low ML/Non-PAG</v>
      </c>
      <c r="E98" s="1" t="s">
        <v>39</v>
      </c>
      <c r="F98" s="12">
        <f>INDEX(families!$A:$A,MATCH(G98,families!$B:$B,0))</f>
        <v>10</v>
      </c>
      <c r="G98" s="1" t="str">
        <f t="shared" si="5"/>
        <v>CMC</v>
      </c>
      <c r="H98" s="1">
        <f t="shared" si="4"/>
        <v>1</v>
      </c>
      <c r="M98" s="1" t="s">
        <v>852</v>
      </c>
    </row>
    <row r="99" spans="1:13" x14ac:dyDescent="0.2">
      <c r="A99" s="1">
        <v>846700</v>
      </c>
      <c r="B99" s="1">
        <v>847870</v>
      </c>
      <c r="C99" s="1" t="str">
        <f t="shared" si="3"/>
        <v>AREQ</v>
      </c>
      <c r="D99" s="1" t="str">
        <f t="shared" si="3"/>
        <v>Assessment Required</v>
      </c>
      <c r="E99" s="1" t="s">
        <v>39</v>
      </c>
      <c r="F99" s="12">
        <f>INDEX(families!$A:$A,MATCH(G99,families!$B:$B,0))</f>
        <v>11</v>
      </c>
      <c r="G99" s="1" t="str">
        <f t="shared" si="5"/>
        <v>AREQ</v>
      </c>
      <c r="H99" s="1">
        <f t="shared" si="4"/>
        <v>0</v>
      </c>
      <c r="M99" s="1" t="s">
        <v>863</v>
      </c>
    </row>
    <row r="100" spans="1:13" x14ac:dyDescent="0.2">
      <c r="A100" s="1">
        <v>847870</v>
      </c>
      <c r="B100" s="1">
        <v>847970</v>
      </c>
      <c r="C100" s="1" t="str">
        <f t="shared" si="3"/>
        <v>CMC 1</v>
      </c>
      <c r="D100" s="1" t="str">
        <f t="shared" si="3"/>
        <v>CMC 1 - Low ML/Non-PAG</v>
      </c>
      <c r="E100" s="1" t="s">
        <v>39</v>
      </c>
      <c r="F100" s="12">
        <f>INDEX(families!$A:$A,MATCH(G100,families!$B:$B,0))</f>
        <v>10</v>
      </c>
      <c r="G100" s="1" t="str">
        <f t="shared" si="5"/>
        <v>CMC</v>
      </c>
      <c r="H100" s="1">
        <f t="shared" si="4"/>
        <v>1</v>
      </c>
      <c r="M100" s="1" t="s">
        <v>852</v>
      </c>
    </row>
    <row r="101" spans="1:13" x14ac:dyDescent="0.2">
      <c r="A101" s="1">
        <v>847970</v>
      </c>
      <c r="B101" s="1">
        <v>874000</v>
      </c>
      <c r="C101" s="1" t="str">
        <f t="shared" si="3"/>
        <v>AREQ</v>
      </c>
      <c r="D101" s="1" t="str">
        <f t="shared" si="3"/>
        <v>Assessment Required</v>
      </c>
      <c r="E101" s="1" t="s">
        <v>39</v>
      </c>
      <c r="F101" s="12">
        <f>INDEX(families!$A:$A,MATCH(G101,families!$B:$B,0))</f>
        <v>11</v>
      </c>
      <c r="G101" s="1" t="str">
        <f t="shared" si="5"/>
        <v>AREQ</v>
      </c>
      <c r="H101" s="1">
        <f t="shared" si="4"/>
        <v>0</v>
      </c>
      <c r="M101" s="1" t="s">
        <v>863</v>
      </c>
    </row>
    <row r="102" spans="1:13" x14ac:dyDescent="0.2">
      <c r="A102" s="1">
        <v>874000</v>
      </c>
      <c r="B102" s="1">
        <v>876700</v>
      </c>
      <c r="C102" s="1" t="str">
        <f t="shared" si="3"/>
        <v>BRU</v>
      </c>
      <c r="D102" s="1" t="str">
        <f t="shared" si="3"/>
        <v>Bedrock Disturbance Unlikely</v>
      </c>
      <c r="E102" s="1" t="s">
        <v>39</v>
      </c>
      <c r="F102" s="12">
        <f>INDEX(families!$A:$A,MATCH(G102,families!$B:$B,0))</f>
        <v>9</v>
      </c>
      <c r="G102" s="1" t="str">
        <f t="shared" si="5"/>
        <v>BRU</v>
      </c>
      <c r="H102" s="1">
        <f t="shared" si="4"/>
        <v>0</v>
      </c>
      <c r="M102" s="1" t="s">
        <v>847</v>
      </c>
    </row>
    <row r="103" spans="1:13" x14ac:dyDescent="0.2">
      <c r="A103" s="1">
        <v>876700</v>
      </c>
      <c r="B103" s="1">
        <v>880240</v>
      </c>
      <c r="C103" s="1" t="str">
        <f t="shared" si="3"/>
        <v>CMC 1</v>
      </c>
      <c r="D103" s="1" t="str">
        <f t="shared" si="3"/>
        <v>CMC 1 - Low ML/Non-PAG</v>
      </c>
      <c r="E103" s="1" t="s">
        <v>39</v>
      </c>
      <c r="F103" s="12">
        <f>INDEX(families!$A:$A,MATCH(G103,families!$B:$B,0))</f>
        <v>10</v>
      </c>
      <c r="G103" s="1" t="str">
        <f t="shared" si="5"/>
        <v>CMC</v>
      </c>
      <c r="H103" s="1">
        <f t="shared" si="4"/>
        <v>1</v>
      </c>
      <c r="M103" s="1" t="s">
        <v>852</v>
      </c>
    </row>
    <row r="104" spans="1:13" x14ac:dyDescent="0.2">
      <c r="A104" s="1">
        <v>880240</v>
      </c>
      <c r="B104" s="1">
        <v>880340</v>
      </c>
      <c r="C104" s="1" t="str">
        <f t="shared" si="3"/>
        <v>CMC 3</v>
      </c>
      <c r="D104" s="1" t="str">
        <f t="shared" si="3"/>
        <v>CMC 3 - High ML</v>
      </c>
      <c r="E104" s="1" t="s">
        <v>39</v>
      </c>
      <c r="F104" s="12">
        <f>INDEX(families!$A:$A,MATCH(G104,families!$B:$B,0))</f>
        <v>10</v>
      </c>
      <c r="G104" s="1" t="str">
        <f t="shared" si="5"/>
        <v>CMC</v>
      </c>
      <c r="H104" s="1">
        <f t="shared" si="4"/>
        <v>3</v>
      </c>
      <c r="M104" s="1" t="s">
        <v>849</v>
      </c>
    </row>
    <row r="105" spans="1:13" x14ac:dyDescent="0.2">
      <c r="A105" s="1">
        <v>880340</v>
      </c>
      <c r="B105" s="1">
        <v>880480</v>
      </c>
      <c r="C105" s="1" t="str">
        <f t="shared" si="3"/>
        <v>CMC 1</v>
      </c>
      <c r="D105" s="1" t="str">
        <f t="shared" si="3"/>
        <v>CMC 1 - Low ML/Non-PAG</v>
      </c>
      <c r="E105" s="1" t="s">
        <v>39</v>
      </c>
      <c r="F105" s="12">
        <f>INDEX(families!$A:$A,MATCH(G105,families!$B:$B,0))</f>
        <v>10</v>
      </c>
      <c r="G105" s="1" t="str">
        <f t="shared" si="5"/>
        <v>CMC</v>
      </c>
      <c r="H105" s="1">
        <f t="shared" si="4"/>
        <v>1</v>
      </c>
      <c r="M105" s="1" t="s">
        <v>852</v>
      </c>
    </row>
    <row r="106" spans="1:13" x14ac:dyDescent="0.2">
      <c r="A106" s="1">
        <v>880480</v>
      </c>
      <c r="B106" s="1">
        <v>880600</v>
      </c>
      <c r="C106" s="1" t="str">
        <f t="shared" si="3"/>
        <v>CMC 3</v>
      </c>
      <c r="D106" s="1" t="str">
        <f t="shared" si="3"/>
        <v>CMC 3 - High ML</v>
      </c>
      <c r="E106" s="1" t="s">
        <v>39</v>
      </c>
      <c r="F106" s="12">
        <f>INDEX(families!$A:$A,MATCH(G106,families!$B:$B,0))</f>
        <v>10</v>
      </c>
      <c r="G106" s="1" t="str">
        <f t="shared" si="5"/>
        <v>CMC</v>
      </c>
      <c r="H106" s="1">
        <f t="shared" si="4"/>
        <v>3</v>
      </c>
      <c r="M106" s="1" t="s">
        <v>849</v>
      </c>
    </row>
    <row r="107" spans="1:13" x14ac:dyDescent="0.2">
      <c r="A107" s="1">
        <v>880600</v>
      </c>
      <c r="B107" s="1">
        <v>880860</v>
      </c>
      <c r="C107" s="1" t="str">
        <f t="shared" si="3"/>
        <v>CMC 1</v>
      </c>
      <c r="D107" s="1" t="str">
        <f t="shared" si="3"/>
        <v>CMC 1 - Low ML/Non-PAG</v>
      </c>
      <c r="E107" s="1" t="s">
        <v>39</v>
      </c>
      <c r="F107" s="12">
        <f>INDEX(families!$A:$A,MATCH(G107,families!$B:$B,0))</f>
        <v>10</v>
      </c>
      <c r="G107" s="1" t="str">
        <f t="shared" si="5"/>
        <v>CMC</v>
      </c>
      <c r="H107" s="1">
        <f t="shared" si="4"/>
        <v>1</v>
      </c>
      <c r="M107" s="1" t="s">
        <v>852</v>
      </c>
    </row>
    <row r="108" spans="1:13" x14ac:dyDescent="0.2">
      <c r="A108" s="1">
        <v>880860</v>
      </c>
      <c r="B108" s="1">
        <v>881170</v>
      </c>
      <c r="C108" s="1" t="str">
        <f t="shared" si="3"/>
        <v>AREQ</v>
      </c>
      <c r="D108" s="1" t="str">
        <f t="shared" si="3"/>
        <v>Assessment Required</v>
      </c>
      <c r="E108" s="1" t="s">
        <v>39</v>
      </c>
      <c r="F108" s="12">
        <f>INDEX(families!$A:$A,MATCH(G108,families!$B:$B,0))</f>
        <v>11</v>
      </c>
      <c r="G108" s="1" t="str">
        <f t="shared" si="5"/>
        <v>AREQ</v>
      </c>
      <c r="H108" s="1">
        <f t="shared" si="4"/>
        <v>0</v>
      </c>
      <c r="M108" s="1" t="s">
        <v>863</v>
      </c>
    </row>
    <row r="109" spans="1:13" x14ac:dyDescent="0.2">
      <c r="A109" s="1">
        <v>881170</v>
      </c>
      <c r="B109" s="1">
        <v>881200</v>
      </c>
      <c r="C109" s="1" t="str">
        <f t="shared" si="3"/>
        <v>CMC 3</v>
      </c>
      <c r="D109" s="1" t="str">
        <f t="shared" si="3"/>
        <v>CMC 3 - High ML</v>
      </c>
      <c r="E109" s="1" t="s">
        <v>39</v>
      </c>
      <c r="F109" s="12">
        <f>INDEX(families!$A:$A,MATCH(G109,families!$B:$B,0))</f>
        <v>10</v>
      </c>
      <c r="G109" s="1" t="str">
        <f t="shared" si="5"/>
        <v>CMC</v>
      </c>
      <c r="H109" s="1">
        <f t="shared" si="4"/>
        <v>3</v>
      </c>
      <c r="M109" s="1" t="s">
        <v>849</v>
      </c>
    </row>
    <row r="110" spans="1:13" x14ac:dyDescent="0.2">
      <c r="A110" s="1">
        <v>881200</v>
      </c>
      <c r="B110" s="1">
        <v>881420</v>
      </c>
      <c r="C110" s="1" t="str">
        <f t="shared" si="3"/>
        <v>CMC 1</v>
      </c>
      <c r="D110" s="1" t="str">
        <f t="shared" si="3"/>
        <v>CMC 1 - Low ML/Non-PAG</v>
      </c>
      <c r="E110" s="1" t="s">
        <v>39</v>
      </c>
      <c r="F110" s="12">
        <f>INDEX(families!$A:$A,MATCH(G110,families!$B:$B,0))</f>
        <v>10</v>
      </c>
      <c r="G110" s="1" t="str">
        <f t="shared" si="5"/>
        <v>CMC</v>
      </c>
      <c r="H110" s="1">
        <f t="shared" si="4"/>
        <v>1</v>
      </c>
      <c r="M110" s="1" t="s">
        <v>852</v>
      </c>
    </row>
    <row r="111" spans="1:13" x14ac:dyDescent="0.2">
      <c r="A111" s="1">
        <v>881420</v>
      </c>
      <c r="B111" s="1">
        <v>881570</v>
      </c>
      <c r="C111" s="1" t="str">
        <f t="shared" si="3"/>
        <v>CMC 3</v>
      </c>
      <c r="D111" s="1" t="str">
        <f t="shared" si="3"/>
        <v>CMC 3 - High ML</v>
      </c>
      <c r="E111" s="1" t="s">
        <v>39</v>
      </c>
      <c r="F111" s="12">
        <f>INDEX(families!$A:$A,MATCH(G111,families!$B:$B,0))</f>
        <v>10</v>
      </c>
      <c r="G111" s="1" t="str">
        <f t="shared" si="5"/>
        <v>CMC</v>
      </c>
      <c r="H111" s="1">
        <f t="shared" si="4"/>
        <v>3</v>
      </c>
      <c r="M111" s="1" t="s">
        <v>849</v>
      </c>
    </row>
    <row r="112" spans="1:13" x14ac:dyDescent="0.2">
      <c r="A112" s="1">
        <v>881570</v>
      </c>
      <c r="B112" s="1">
        <v>881720</v>
      </c>
      <c r="C112" s="1" t="str">
        <f t="shared" si="3"/>
        <v>AREQ</v>
      </c>
      <c r="D112" s="1" t="str">
        <f t="shared" si="3"/>
        <v>Assessment Required</v>
      </c>
      <c r="E112" s="1" t="s">
        <v>39</v>
      </c>
      <c r="F112" s="12">
        <f>INDEX(families!$A:$A,MATCH(G112,families!$B:$B,0))</f>
        <v>11</v>
      </c>
      <c r="G112" s="1" t="str">
        <f t="shared" si="5"/>
        <v>AREQ</v>
      </c>
      <c r="H112" s="1">
        <f t="shared" si="4"/>
        <v>0</v>
      </c>
      <c r="M112" s="1" t="s">
        <v>863</v>
      </c>
    </row>
    <row r="113" spans="1:13" x14ac:dyDescent="0.2">
      <c r="A113" s="1">
        <v>881720</v>
      </c>
      <c r="B113" s="1">
        <v>881780</v>
      </c>
      <c r="C113" s="1" t="str">
        <f t="shared" si="3"/>
        <v>CMC 3</v>
      </c>
      <c r="D113" s="1" t="str">
        <f t="shared" si="3"/>
        <v>CMC 3 - High ML</v>
      </c>
      <c r="E113" s="1" t="s">
        <v>39</v>
      </c>
      <c r="F113" s="12">
        <f>INDEX(families!$A:$A,MATCH(G113,families!$B:$B,0))</f>
        <v>10</v>
      </c>
      <c r="G113" s="1" t="str">
        <f t="shared" si="5"/>
        <v>CMC</v>
      </c>
      <c r="H113" s="1">
        <f t="shared" si="4"/>
        <v>3</v>
      </c>
      <c r="M113" s="1" t="s">
        <v>849</v>
      </c>
    </row>
    <row r="114" spans="1:13" x14ac:dyDescent="0.2">
      <c r="A114" s="1">
        <v>881780</v>
      </c>
      <c r="B114" s="1">
        <v>882160</v>
      </c>
      <c r="C114" s="1" t="str">
        <f t="shared" si="3"/>
        <v>AREQ</v>
      </c>
      <c r="D114" s="1" t="str">
        <f t="shared" si="3"/>
        <v>Assessment Required</v>
      </c>
      <c r="E114" s="1" t="s">
        <v>39</v>
      </c>
      <c r="F114" s="12">
        <f>INDEX(families!$A:$A,MATCH(G114,families!$B:$B,0))</f>
        <v>11</v>
      </c>
      <c r="G114" s="1" t="str">
        <f t="shared" si="5"/>
        <v>AREQ</v>
      </c>
      <c r="H114" s="1">
        <f t="shared" si="4"/>
        <v>0</v>
      </c>
      <c r="M114" s="1" t="s">
        <v>863</v>
      </c>
    </row>
    <row r="115" spans="1:13" x14ac:dyDescent="0.2">
      <c r="A115" s="1">
        <v>882160</v>
      </c>
      <c r="B115" s="1">
        <v>882670</v>
      </c>
      <c r="C115" s="1" t="str">
        <f t="shared" si="3"/>
        <v>BRU</v>
      </c>
      <c r="D115" s="1" t="str">
        <f t="shared" si="3"/>
        <v>Bedrock Disturbance Unlikely</v>
      </c>
      <c r="E115" s="1" t="s">
        <v>39</v>
      </c>
      <c r="F115" s="12">
        <f>INDEX(families!$A:$A,MATCH(G115,families!$B:$B,0))</f>
        <v>9</v>
      </c>
      <c r="G115" s="1" t="str">
        <f t="shared" si="5"/>
        <v>BRU</v>
      </c>
      <c r="H115" s="1">
        <f t="shared" si="4"/>
        <v>0</v>
      </c>
      <c r="M115" s="1" t="s">
        <v>847</v>
      </c>
    </row>
    <row r="116" spans="1:13" x14ac:dyDescent="0.2">
      <c r="A116" s="1">
        <v>882670</v>
      </c>
      <c r="B116" s="1">
        <v>882890</v>
      </c>
      <c r="C116" s="1" t="str">
        <f t="shared" si="3"/>
        <v>AREQ</v>
      </c>
      <c r="D116" s="1" t="str">
        <f t="shared" si="3"/>
        <v>Assessment Required</v>
      </c>
      <c r="E116" s="1" t="s">
        <v>39</v>
      </c>
      <c r="F116" s="12">
        <f>INDEX(families!$A:$A,MATCH(G116,families!$B:$B,0))</f>
        <v>11</v>
      </c>
      <c r="G116" s="1" t="str">
        <f t="shared" si="5"/>
        <v>AREQ</v>
      </c>
      <c r="H116" s="1">
        <f t="shared" si="4"/>
        <v>0</v>
      </c>
      <c r="M116" s="1" t="s">
        <v>863</v>
      </c>
    </row>
    <row r="117" spans="1:13" x14ac:dyDescent="0.2">
      <c r="A117" s="1">
        <v>882890</v>
      </c>
      <c r="B117" s="1">
        <v>883100</v>
      </c>
      <c r="C117" s="1" t="str">
        <f t="shared" si="3"/>
        <v>BRU</v>
      </c>
      <c r="D117" s="1" t="str">
        <f t="shared" si="3"/>
        <v>Bedrock Disturbance Unlikely</v>
      </c>
      <c r="E117" s="1" t="s">
        <v>39</v>
      </c>
      <c r="F117" s="12">
        <f>INDEX(families!$A:$A,MATCH(G117,families!$B:$B,0))</f>
        <v>9</v>
      </c>
      <c r="G117" s="1" t="str">
        <f t="shared" si="5"/>
        <v>BRU</v>
      </c>
      <c r="H117" s="1">
        <f t="shared" si="4"/>
        <v>0</v>
      </c>
      <c r="M117" s="1" t="s">
        <v>847</v>
      </c>
    </row>
    <row r="118" spans="1:13" x14ac:dyDescent="0.2">
      <c r="A118" s="1">
        <v>883100</v>
      </c>
      <c r="B118" s="1">
        <v>883150</v>
      </c>
      <c r="C118" s="1" t="str">
        <f t="shared" si="3"/>
        <v>CMC 1</v>
      </c>
      <c r="D118" s="1" t="str">
        <f t="shared" si="3"/>
        <v>CMC 1 - Low ML/Non-PAG</v>
      </c>
      <c r="E118" s="1" t="s">
        <v>39</v>
      </c>
      <c r="F118" s="12">
        <f>INDEX(families!$A:$A,MATCH(G118,families!$B:$B,0))</f>
        <v>10</v>
      </c>
      <c r="G118" s="1" t="str">
        <f t="shared" si="5"/>
        <v>CMC</v>
      </c>
      <c r="H118" s="1">
        <f t="shared" si="4"/>
        <v>1</v>
      </c>
      <c r="M118" s="1" t="s">
        <v>852</v>
      </c>
    </row>
    <row r="119" spans="1:13" x14ac:dyDescent="0.2">
      <c r="A119" s="1">
        <v>883150</v>
      </c>
      <c r="B119" s="1">
        <v>883160</v>
      </c>
      <c r="C119" s="1" t="str">
        <f t="shared" si="3"/>
        <v>BRU</v>
      </c>
      <c r="D119" s="1" t="str">
        <f t="shared" si="3"/>
        <v>Bedrock Disturbance Unlikely</v>
      </c>
      <c r="E119" s="1" t="s">
        <v>39</v>
      </c>
      <c r="F119" s="12">
        <f>INDEX(families!$A:$A,MATCH(G119,families!$B:$B,0))</f>
        <v>9</v>
      </c>
      <c r="G119" s="1" t="str">
        <f t="shared" si="5"/>
        <v>BRU</v>
      </c>
      <c r="H119" s="1">
        <f t="shared" si="4"/>
        <v>0</v>
      </c>
      <c r="M119" s="1" t="s">
        <v>847</v>
      </c>
    </row>
    <row r="120" spans="1:13" x14ac:dyDescent="0.2">
      <c r="A120" s="1">
        <v>883160</v>
      </c>
      <c r="B120" s="1">
        <v>883170</v>
      </c>
      <c r="C120" s="1" t="str">
        <f t="shared" si="3"/>
        <v>CMC 1</v>
      </c>
      <c r="D120" s="1" t="str">
        <f t="shared" si="3"/>
        <v>CMC 1 - Low ML/Non-PAG</v>
      </c>
      <c r="E120" s="1" t="s">
        <v>39</v>
      </c>
      <c r="F120" s="12">
        <f>INDEX(families!$A:$A,MATCH(G120,families!$B:$B,0))</f>
        <v>10</v>
      </c>
      <c r="G120" s="1" t="str">
        <f t="shared" si="5"/>
        <v>CMC</v>
      </c>
      <c r="H120" s="1">
        <f t="shared" si="4"/>
        <v>1</v>
      </c>
      <c r="M120" s="1" t="s">
        <v>852</v>
      </c>
    </row>
    <row r="121" spans="1:13" x14ac:dyDescent="0.2">
      <c r="A121" s="1">
        <v>883170</v>
      </c>
      <c r="B121" s="1">
        <v>883260</v>
      </c>
      <c r="C121" s="1" t="str">
        <f t="shared" si="3"/>
        <v>BRU</v>
      </c>
      <c r="D121" s="1" t="str">
        <f t="shared" si="3"/>
        <v>Bedrock Disturbance Unlikely</v>
      </c>
      <c r="E121" s="1" t="s">
        <v>39</v>
      </c>
      <c r="F121" s="12">
        <f>INDEX(families!$A:$A,MATCH(G121,families!$B:$B,0))</f>
        <v>9</v>
      </c>
      <c r="G121" s="1" t="str">
        <f t="shared" si="5"/>
        <v>BRU</v>
      </c>
      <c r="H121" s="1">
        <f t="shared" si="4"/>
        <v>0</v>
      </c>
      <c r="M121" s="1" t="s">
        <v>847</v>
      </c>
    </row>
    <row r="122" spans="1:13" x14ac:dyDescent="0.2">
      <c r="A122" s="1">
        <v>883260</v>
      </c>
      <c r="B122" s="1">
        <v>883390</v>
      </c>
      <c r="C122" s="1" t="str">
        <f t="shared" si="3"/>
        <v>AREQ</v>
      </c>
      <c r="D122" s="1" t="str">
        <f t="shared" si="3"/>
        <v>Assessment Required</v>
      </c>
      <c r="E122" s="1" t="s">
        <v>39</v>
      </c>
      <c r="F122" s="12">
        <f>INDEX(families!$A:$A,MATCH(G122,families!$B:$B,0))</f>
        <v>11</v>
      </c>
      <c r="G122" s="1" t="str">
        <f t="shared" si="5"/>
        <v>AREQ</v>
      </c>
      <c r="H122" s="1">
        <f t="shared" si="4"/>
        <v>0</v>
      </c>
      <c r="M122" s="1" t="s">
        <v>863</v>
      </c>
    </row>
    <row r="123" spans="1:13" x14ac:dyDescent="0.2">
      <c r="A123" s="1">
        <v>883390</v>
      </c>
      <c r="B123" s="1">
        <v>883520</v>
      </c>
      <c r="C123" s="1" t="str">
        <f t="shared" si="3"/>
        <v>BRU</v>
      </c>
      <c r="D123" s="1" t="str">
        <f t="shared" si="3"/>
        <v>Bedrock Disturbance Unlikely</v>
      </c>
      <c r="E123" s="1" t="s">
        <v>39</v>
      </c>
      <c r="F123" s="12">
        <f>INDEX(families!$A:$A,MATCH(G123,families!$B:$B,0))</f>
        <v>9</v>
      </c>
      <c r="G123" s="1" t="str">
        <f t="shared" si="5"/>
        <v>BRU</v>
      </c>
      <c r="H123" s="1">
        <f t="shared" si="4"/>
        <v>0</v>
      </c>
      <c r="M123" s="1" t="s">
        <v>847</v>
      </c>
    </row>
    <row r="124" spans="1:13" x14ac:dyDescent="0.2">
      <c r="A124" s="1">
        <v>883520</v>
      </c>
      <c r="B124" s="1">
        <v>883570</v>
      </c>
      <c r="C124" s="1" t="str">
        <f t="shared" si="3"/>
        <v>CMC 1</v>
      </c>
      <c r="D124" s="1" t="str">
        <f t="shared" si="3"/>
        <v>CMC 1 - Low ML/Non-PAG</v>
      </c>
      <c r="E124" s="1" t="s">
        <v>39</v>
      </c>
      <c r="F124" s="12">
        <f>INDEX(families!$A:$A,MATCH(G124,families!$B:$B,0))</f>
        <v>10</v>
      </c>
      <c r="G124" s="1" t="str">
        <f t="shared" si="5"/>
        <v>CMC</v>
      </c>
      <c r="H124" s="1">
        <f t="shared" si="4"/>
        <v>1</v>
      </c>
      <c r="M124" s="1" t="s">
        <v>852</v>
      </c>
    </row>
    <row r="125" spans="1:13" x14ac:dyDescent="0.2">
      <c r="A125" s="1">
        <v>883570</v>
      </c>
      <c r="B125" s="1">
        <v>883700</v>
      </c>
      <c r="C125" s="1" t="str">
        <f t="shared" si="3"/>
        <v>AREQ</v>
      </c>
      <c r="D125" s="1" t="str">
        <f t="shared" si="3"/>
        <v>Assessment Required</v>
      </c>
      <c r="E125" s="1" t="s">
        <v>39</v>
      </c>
      <c r="F125" s="12">
        <f>INDEX(families!$A:$A,MATCH(G125,families!$B:$B,0))</f>
        <v>11</v>
      </c>
      <c r="G125" s="1" t="str">
        <f t="shared" si="5"/>
        <v>AREQ</v>
      </c>
      <c r="H125" s="1">
        <f t="shared" si="4"/>
        <v>0</v>
      </c>
      <c r="M125" s="1" t="s">
        <v>863</v>
      </c>
    </row>
    <row r="126" spans="1:13" x14ac:dyDescent="0.2">
      <c r="A126" s="1">
        <v>883700</v>
      </c>
      <c r="B126" s="1">
        <v>883780</v>
      </c>
      <c r="C126" s="1" t="str">
        <f t="shared" si="3"/>
        <v>BRU</v>
      </c>
      <c r="D126" s="1" t="str">
        <f t="shared" si="3"/>
        <v>Bedrock Disturbance Unlikely</v>
      </c>
      <c r="E126" s="1" t="s">
        <v>39</v>
      </c>
      <c r="F126" s="12">
        <f>INDEX(families!$A:$A,MATCH(G126,families!$B:$B,0))</f>
        <v>9</v>
      </c>
      <c r="G126" s="1" t="str">
        <f t="shared" si="5"/>
        <v>BRU</v>
      </c>
      <c r="H126" s="1">
        <f t="shared" si="4"/>
        <v>0</v>
      </c>
      <c r="M126" s="1" t="s">
        <v>847</v>
      </c>
    </row>
    <row r="127" spans="1:13" x14ac:dyDescent="0.2">
      <c r="A127" s="1">
        <v>883780</v>
      </c>
      <c r="B127" s="1">
        <v>883850</v>
      </c>
      <c r="C127" s="1" t="str">
        <f t="shared" si="3"/>
        <v>CMC 1</v>
      </c>
      <c r="D127" s="1" t="str">
        <f t="shared" si="3"/>
        <v>CMC 1 - Low ML/Non-PAG</v>
      </c>
      <c r="E127" s="1" t="s">
        <v>39</v>
      </c>
      <c r="F127" s="12">
        <f>INDEX(families!$A:$A,MATCH(G127,families!$B:$B,0))</f>
        <v>10</v>
      </c>
      <c r="G127" s="1" t="str">
        <f t="shared" si="5"/>
        <v>CMC</v>
      </c>
      <c r="H127" s="1">
        <f t="shared" si="4"/>
        <v>1</v>
      </c>
      <c r="M127" s="1" t="s">
        <v>852</v>
      </c>
    </row>
    <row r="128" spans="1:13" x14ac:dyDescent="0.2">
      <c r="A128" s="1">
        <v>883850</v>
      </c>
      <c r="B128" s="1">
        <v>883920</v>
      </c>
      <c r="C128" s="1" t="str">
        <f t="shared" si="3"/>
        <v>BRU</v>
      </c>
      <c r="D128" s="1" t="str">
        <f t="shared" si="3"/>
        <v>Bedrock Disturbance Unlikely</v>
      </c>
      <c r="E128" s="1" t="s">
        <v>39</v>
      </c>
      <c r="F128" s="12">
        <f>INDEX(families!$A:$A,MATCH(G128,families!$B:$B,0))</f>
        <v>9</v>
      </c>
      <c r="G128" s="1" t="str">
        <f t="shared" si="5"/>
        <v>BRU</v>
      </c>
      <c r="H128" s="1">
        <f t="shared" si="4"/>
        <v>0</v>
      </c>
      <c r="M128" s="1" t="s">
        <v>847</v>
      </c>
    </row>
    <row r="129" spans="1:13" x14ac:dyDescent="0.2">
      <c r="A129" s="1">
        <v>883920</v>
      </c>
      <c r="B129" s="1">
        <v>884110</v>
      </c>
      <c r="C129" s="1" t="str">
        <f t="shared" si="3"/>
        <v>CMC 1</v>
      </c>
      <c r="D129" s="1" t="str">
        <f t="shared" si="3"/>
        <v>CMC 1 - Low ML/Non-PAG</v>
      </c>
      <c r="E129" s="1" t="s">
        <v>39</v>
      </c>
      <c r="F129" s="12">
        <f>INDEX(families!$A:$A,MATCH(G129,families!$B:$B,0))</f>
        <v>10</v>
      </c>
      <c r="G129" s="1" t="str">
        <f t="shared" si="5"/>
        <v>CMC</v>
      </c>
      <c r="H129" s="1">
        <f t="shared" si="4"/>
        <v>1</v>
      </c>
      <c r="M129" s="1" t="s">
        <v>852</v>
      </c>
    </row>
    <row r="130" spans="1:13" x14ac:dyDescent="0.2">
      <c r="A130" s="1">
        <v>884110</v>
      </c>
      <c r="B130" s="1">
        <v>884380</v>
      </c>
      <c r="C130" s="1" t="str">
        <f t="shared" ref="C130:D193" si="6">INDEX(V:V,MATCH($M130,$X:$X,0))</f>
        <v>BRU</v>
      </c>
      <c r="D130" s="1" t="str">
        <f t="shared" si="6"/>
        <v>Bedrock Disturbance Unlikely</v>
      </c>
      <c r="E130" s="1" t="s">
        <v>39</v>
      </c>
      <c r="F130" s="12">
        <f>INDEX(families!$A:$A,MATCH(G130,families!$B:$B,0))</f>
        <v>9</v>
      </c>
      <c r="G130" s="1" t="str">
        <f t="shared" si="5"/>
        <v>BRU</v>
      </c>
      <c r="H130" s="1">
        <f t="shared" ref="H130:H193" si="7">IFERROR(_xlfn.NUMBERVALUE(RIGHT(C130,1)),)</f>
        <v>0</v>
      </c>
      <c r="M130" s="1" t="s">
        <v>847</v>
      </c>
    </row>
    <row r="131" spans="1:13" x14ac:dyDescent="0.2">
      <c r="A131" s="1">
        <v>884380</v>
      </c>
      <c r="B131" s="1">
        <v>884900</v>
      </c>
      <c r="C131" s="1" t="str">
        <f t="shared" si="6"/>
        <v>CMC 1</v>
      </c>
      <c r="D131" s="1" t="str">
        <f t="shared" si="6"/>
        <v>CMC 1 - Low ML/Non-PAG</v>
      </c>
      <c r="E131" s="1" t="s">
        <v>39</v>
      </c>
      <c r="F131" s="12">
        <f>INDEX(families!$A:$A,MATCH(G131,families!$B:$B,0))</f>
        <v>10</v>
      </c>
      <c r="G131" s="1" t="str">
        <f t="shared" ref="G131:G194" si="8">TRIM(LEFT(C131,4))</f>
        <v>CMC</v>
      </c>
      <c r="H131" s="1">
        <f t="shared" si="7"/>
        <v>1</v>
      </c>
      <c r="M131" s="1" t="s">
        <v>852</v>
      </c>
    </row>
    <row r="132" spans="1:13" x14ac:dyDescent="0.2">
      <c r="A132" s="1">
        <v>884900</v>
      </c>
      <c r="B132" s="1">
        <v>885260</v>
      </c>
      <c r="C132" s="1" t="str">
        <f t="shared" si="6"/>
        <v>BRU</v>
      </c>
      <c r="D132" s="1" t="str">
        <f t="shared" si="6"/>
        <v>Bedrock Disturbance Unlikely</v>
      </c>
      <c r="E132" s="1" t="s">
        <v>39</v>
      </c>
      <c r="F132" s="12">
        <f>INDEX(families!$A:$A,MATCH(G132,families!$B:$B,0))</f>
        <v>9</v>
      </c>
      <c r="G132" s="1" t="str">
        <f t="shared" si="8"/>
        <v>BRU</v>
      </c>
      <c r="H132" s="1">
        <f t="shared" si="7"/>
        <v>0</v>
      </c>
      <c r="M132" s="1" t="s">
        <v>847</v>
      </c>
    </row>
    <row r="133" spans="1:13" x14ac:dyDescent="0.2">
      <c r="A133" s="1">
        <v>885260</v>
      </c>
      <c r="B133" s="1">
        <v>885500</v>
      </c>
      <c r="C133" s="1" t="str">
        <f t="shared" si="6"/>
        <v>AREQ</v>
      </c>
      <c r="D133" s="1" t="str">
        <f t="shared" si="6"/>
        <v>Assessment Required</v>
      </c>
      <c r="E133" s="1" t="s">
        <v>39</v>
      </c>
      <c r="F133" s="12">
        <f>INDEX(families!$A:$A,MATCH(G133,families!$B:$B,0))</f>
        <v>11</v>
      </c>
      <c r="G133" s="1" t="str">
        <f t="shared" si="8"/>
        <v>AREQ</v>
      </c>
      <c r="H133" s="1">
        <f t="shared" si="7"/>
        <v>0</v>
      </c>
      <c r="M133" s="1" t="s">
        <v>863</v>
      </c>
    </row>
    <row r="134" spans="1:13" x14ac:dyDescent="0.2">
      <c r="A134" s="1">
        <v>885500</v>
      </c>
      <c r="B134" s="1">
        <v>886450</v>
      </c>
      <c r="C134" s="1" t="str">
        <f t="shared" si="6"/>
        <v>CMC 1</v>
      </c>
      <c r="D134" s="1" t="str">
        <f t="shared" si="6"/>
        <v>CMC 1 - Low ML/Non-PAG</v>
      </c>
      <c r="E134" s="1" t="s">
        <v>39</v>
      </c>
      <c r="F134" s="12">
        <f>INDEX(families!$A:$A,MATCH(G134,families!$B:$B,0))</f>
        <v>10</v>
      </c>
      <c r="G134" s="1" t="str">
        <f t="shared" si="8"/>
        <v>CMC</v>
      </c>
      <c r="H134" s="1">
        <f t="shared" si="7"/>
        <v>1</v>
      </c>
      <c r="M134" s="1" t="s">
        <v>852</v>
      </c>
    </row>
    <row r="135" spans="1:13" x14ac:dyDescent="0.2">
      <c r="A135" s="1">
        <v>886450</v>
      </c>
      <c r="B135" s="1">
        <v>886480</v>
      </c>
      <c r="C135" s="1" t="str">
        <f t="shared" si="6"/>
        <v>CMC 3</v>
      </c>
      <c r="D135" s="1" t="str">
        <f t="shared" si="6"/>
        <v>CMC 3 - High ML</v>
      </c>
      <c r="E135" s="1" t="s">
        <v>39</v>
      </c>
      <c r="F135" s="12">
        <f>INDEX(families!$A:$A,MATCH(G135,families!$B:$B,0))</f>
        <v>10</v>
      </c>
      <c r="G135" s="1" t="str">
        <f t="shared" si="8"/>
        <v>CMC</v>
      </c>
      <c r="H135" s="1">
        <f t="shared" si="7"/>
        <v>3</v>
      </c>
      <c r="M135" s="1" t="s">
        <v>849</v>
      </c>
    </row>
    <row r="136" spans="1:13" x14ac:dyDescent="0.2">
      <c r="A136" s="1">
        <v>886480</v>
      </c>
      <c r="B136" s="1">
        <v>886570</v>
      </c>
      <c r="C136" s="1" t="str">
        <f t="shared" si="6"/>
        <v>CMC 1</v>
      </c>
      <c r="D136" s="1" t="str">
        <f t="shared" si="6"/>
        <v>CMC 1 - Low ML/Non-PAG</v>
      </c>
      <c r="E136" s="1" t="s">
        <v>39</v>
      </c>
      <c r="F136" s="12">
        <f>INDEX(families!$A:$A,MATCH(G136,families!$B:$B,0))</f>
        <v>10</v>
      </c>
      <c r="G136" s="1" t="str">
        <f t="shared" si="8"/>
        <v>CMC</v>
      </c>
      <c r="H136" s="1">
        <f t="shared" si="7"/>
        <v>1</v>
      </c>
      <c r="M136" s="1" t="s">
        <v>852</v>
      </c>
    </row>
    <row r="137" spans="1:13" x14ac:dyDescent="0.2">
      <c r="A137" s="1">
        <v>886570</v>
      </c>
      <c r="B137" s="1">
        <v>886610</v>
      </c>
      <c r="C137" s="1" t="str">
        <f t="shared" si="6"/>
        <v>BRU</v>
      </c>
      <c r="D137" s="1" t="str">
        <f t="shared" si="6"/>
        <v>Bedrock Disturbance Unlikely</v>
      </c>
      <c r="E137" s="1" t="s">
        <v>39</v>
      </c>
      <c r="F137" s="12">
        <f>INDEX(families!$A:$A,MATCH(G137,families!$B:$B,0))</f>
        <v>9</v>
      </c>
      <c r="G137" s="1" t="str">
        <f t="shared" si="8"/>
        <v>BRU</v>
      </c>
      <c r="H137" s="1">
        <f t="shared" si="7"/>
        <v>0</v>
      </c>
      <c r="M137" s="1" t="s">
        <v>847</v>
      </c>
    </row>
    <row r="138" spans="1:13" x14ac:dyDescent="0.2">
      <c r="A138" s="1">
        <v>886610</v>
      </c>
      <c r="B138" s="1">
        <v>886660</v>
      </c>
      <c r="C138" s="1" t="str">
        <f t="shared" si="6"/>
        <v>CMC 1</v>
      </c>
      <c r="D138" s="1" t="str">
        <f t="shared" si="6"/>
        <v>CMC 1 - Low ML/Non-PAG</v>
      </c>
      <c r="E138" s="1" t="s">
        <v>39</v>
      </c>
      <c r="F138" s="12">
        <f>INDEX(families!$A:$A,MATCH(G138,families!$B:$B,0))</f>
        <v>10</v>
      </c>
      <c r="G138" s="1" t="str">
        <f t="shared" si="8"/>
        <v>CMC</v>
      </c>
      <c r="H138" s="1">
        <f t="shared" si="7"/>
        <v>1</v>
      </c>
      <c r="M138" s="1" t="s">
        <v>852</v>
      </c>
    </row>
    <row r="139" spans="1:13" x14ac:dyDescent="0.2">
      <c r="A139" s="1">
        <v>886660</v>
      </c>
      <c r="B139" s="1">
        <v>886850</v>
      </c>
      <c r="C139" s="1" t="str">
        <f t="shared" si="6"/>
        <v>BRU</v>
      </c>
      <c r="D139" s="1" t="str">
        <f t="shared" si="6"/>
        <v>Bedrock Disturbance Unlikely</v>
      </c>
      <c r="E139" s="1" t="s">
        <v>39</v>
      </c>
      <c r="F139" s="12">
        <f>INDEX(families!$A:$A,MATCH(G139,families!$B:$B,0))</f>
        <v>9</v>
      </c>
      <c r="G139" s="1" t="str">
        <f t="shared" si="8"/>
        <v>BRU</v>
      </c>
      <c r="H139" s="1">
        <f t="shared" si="7"/>
        <v>0</v>
      </c>
      <c r="M139" s="1" t="s">
        <v>847</v>
      </c>
    </row>
    <row r="140" spans="1:13" x14ac:dyDescent="0.2">
      <c r="A140" s="1">
        <v>886850</v>
      </c>
      <c r="B140" s="1">
        <v>886950</v>
      </c>
      <c r="C140" s="1" t="str">
        <f t="shared" si="6"/>
        <v>CMC 3</v>
      </c>
      <c r="D140" s="1" t="str">
        <f t="shared" si="6"/>
        <v>CMC 3 - High ML</v>
      </c>
      <c r="E140" s="1" t="s">
        <v>39</v>
      </c>
      <c r="F140" s="12">
        <f>INDEX(families!$A:$A,MATCH(G140,families!$B:$B,0))</f>
        <v>10</v>
      </c>
      <c r="G140" s="1" t="str">
        <f t="shared" si="8"/>
        <v>CMC</v>
      </c>
      <c r="H140" s="1">
        <f t="shared" si="7"/>
        <v>3</v>
      </c>
      <c r="M140" s="1" t="s">
        <v>849</v>
      </c>
    </row>
    <row r="141" spans="1:13" x14ac:dyDescent="0.2">
      <c r="A141" s="1">
        <v>886950</v>
      </c>
      <c r="B141" s="1">
        <v>889200</v>
      </c>
      <c r="C141" s="1" t="str">
        <f t="shared" si="6"/>
        <v>CMC 1</v>
      </c>
      <c r="D141" s="1" t="str">
        <f t="shared" si="6"/>
        <v>CMC 1 - Low ML/Non-PAG</v>
      </c>
      <c r="E141" s="1" t="s">
        <v>39</v>
      </c>
      <c r="F141" s="12">
        <f>INDEX(families!$A:$A,MATCH(G141,families!$B:$B,0))</f>
        <v>10</v>
      </c>
      <c r="G141" s="1" t="str">
        <f t="shared" si="8"/>
        <v>CMC</v>
      </c>
      <c r="H141" s="1">
        <f t="shared" si="7"/>
        <v>1</v>
      </c>
      <c r="M141" s="1" t="s">
        <v>852</v>
      </c>
    </row>
    <row r="142" spans="1:13" x14ac:dyDescent="0.2">
      <c r="A142" s="1">
        <v>889200</v>
      </c>
      <c r="B142" s="1">
        <v>903000</v>
      </c>
      <c r="C142" s="1" t="str">
        <f t="shared" si="6"/>
        <v>AREQ</v>
      </c>
      <c r="D142" s="1" t="str">
        <f t="shared" si="6"/>
        <v>Assessment Required</v>
      </c>
      <c r="E142" s="1" t="s">
        <v>39</v>
      </c>
      <c r="F142" s="12">
        <f>INDEX(families!$A:$A,MATCH(G142,families!$B:$B,0))</f>
        <v>11</v>
      </c>
      <c r="G142" s="1" t="str">
        <f t="shared" si="8"/>
        <v>AREQ</v>
      </c>
      <c r="H142" s="1">
        <f t="shared" si="7"/>
        <v>0</v>
      </c>
      <c r="M142" s="1" t="s">
        <v>863</v>
      </c>
    </row>
    <row r="143" spans="1:13" x14ac:dyDescent="0.2">
      <c r="A143" s="1">
        <v>903000</v>
      </c>
      <c r="B143" s="1">
        <v>906000</v>
      </c>
      <c r="C143" s="1" t="str">
        <f t="shared" si="6"/>
        <v>BRU</v>
      </c>
      <c r="D143" s="1" t="str">
        <f t="shared" si="6"/>
        <v>Bedrock Disturbance Unlikely</v>
      </c>
      <c r="E143" s="1" t="s">
        <v>39</v>
      </c>
      <c r="F143" s="12">
        <f>INDEX(families!$A:$A,MATCH(G143,families!$B:$B,0))</f>
        <v>9</v>
      </c>
      <c r="G143" s="1" t="str">
        <f t="shared" si="8"/>
        <v>BRU</v>
      </c>
      <c r="H143" s="1">
        <f t="shared" si="7"/>
        <v>0</v>
      </c>
      <c r="M143" s="1" t="s">
        <v>847</v>
      </c>
    </row>
    <row r="144" spans="1:13" x14ac:dyDescent="0.2">
      <c r="A144" s="1">
        <v>906000</v>
      </c>
      <c r="B144" s="1">
        <v>920000</v>
      </c>
      <c r="C144" s="1" t="str">
        <f t="shared" si="6"/>
        <v>AREQ</v>
      </c>
      <c r="D144" s="1" t="str">
        <f t="shared" si="6"/>
        <v>Assessment Required</v>
      </c>
      <c r="E144" s="1" t="s">
        <v>39</v>
      </c>
      <c r="F144" s="12">
        <f>INDEX(families!$A:$A,MATCH(G144,families!$B:$B,0))</f>
        <v>11</v>
      </c>
      <c r="G144" s="1" t="str">
        <f t="shared" si="8"/>
        <v>AREQ</v>
      </c>
      <c r="H144" s="1">
        <f t="shared" si="7"/>
        <v>0</v>
      </c>
      <c r="M144" s="1" t="s">
        <v>863</v>
      </c>
    </row>
    <row r="145" spans="1:13" x14ac:dyDescent="0.2">
      <c r="A145" s="1">
        <v>920000</v>
      </c>
      <c r="B145" s="1">
        <v>930000</v>
      </c>
      <c r="C145" s="1" t="str">
        <f t="shared" si="6"/>
        <v>BRU</v>
      </c>
      <c r="D145" s="1" t="str">
        <f t="shared" si="6"/>
        <v>Bedrock Disturbance Unlikely</v>
      </c>
      <c r="E145" s="1" t="s">
        <v>39</v>
      </c>
      <c r="F145" s="12">
        <f>INDEX(families!$A:$A,MATCH(G145,families!$B:$B,0))</f>
        <v>9</v>
      </c>
      <c r="G145" s="1" t="str">
        <f t="shared" si="8"/>
        <v>BRU</v>
      </c>
      <c r="H145" s="1">
        <f t="shared" si="7"/>
        <v>0</v>
      </c>
      <c r="M145" s="1" t="s">
        <v>847</v>
      </c>
    </row>
    <row r="146" spans="1:13" x14ac:dyDescent="0.2">
      <c r="A146" s="1">
        <v>930000</v>
      </c>
      <c r="B146" s="1">
        <v>987050</v>
      </c>
      <c r="C146" s="1" t="str">
        <f t="shared" si="6"/>
        <v>AREQ</v>
      </c>
      <c r="D146" s="1" t="str">
        <f t="shared" si="6"/>
        <v>Assessment Required</v>
      </c>
      <c r="E146" s="1" t="s">
        <v>39</v>
      </c>
      <c r="F146" s="12">
        <f>INDEX(families!$A:$A,MATCH(G146,families!$B:$B,0))</f>
        <v>11</v>
      </c>
      <c r="G146" s="1" t="str">
        <f t="shared" si="8"/>
        <v>AREQ</v>
      </c>
      <c r="H146" s="1">
        <f t="shared" si="7"/>
        <v>0</v>
      </c>
      <c r="M146" s="1" t="s">
        <v>863</v>
      </c>
    </row>
    <row r="147" spans="1:13" x14ac:dyDescent="0.2">
      <c r="A147" s="1">
        <v>987050</v>
      </c>
      <c r="B147" s="1">
        <v>988110</v>
      </c>
      <c r="C147" s="1" t="str">
        <f t="shared" si="6"/>
        <v>CMC 1</v>
      </c>
      <c r="D147" s="1" t="str">
        <f t="shared" si="6"/>
        <v>CMC 1 - Low ML/Non-PAG</v>
      </c>
      <c r="E147" s="1" t="s">
        <v>39</v>
      </c>
      <c r="F147" s="12">
        <f>INDEX(families!$A:$A,MATCH(G147,families!$B:$B,0))</f>
        <v>10</v>
      </c>
      <c r="G147" s="1" t="str">
        <f t="shared" si="8"/>
        <v>CMC</v>
      </c>
      <c r="H147" s="1">
        <f t="shared" si="7"/>
        <v>1</v>
      </c>
      <c r="M147" s="1" t="s">
        <v>852</v>
      </c>
    </row>
    <row r="148" spans="1:13" x14ac:dyDescent="0.2">
      <c r="A148" s="1">
        <v>988110</v>
      </c>
      <c r="B148" s="1">
        <v>988250</v>
      </c>
      <c r="C148" s="1" t="str">
        <f t="shared" si="6"/>
        <v>AREQ</v>
      </c>
      <c r="D148" s="1" t="str">
        <f t="shared" si="6"/>
        <v>Assessment Required</v>
      </c>
      <c r="E148" s="1" t="s">
        <v>39</v>
      </c>
      <c r="F148" s="12">
        <f>INDEX(families!$A:$A,MATCH(G148,families!$B:$B,0))</f>
        <v>11</v>
      </c>
      <c r="G148" s="1" t="str">
        <f t="shared" si="8"/>
        <v>AREQ</v>
      </c>
      <c r="H148" s="1">
        <f t="shared" si="7"/>
        <v>0</v>
      </c>
      <c r="M148" s="1" t="s">
        <v>863</v>
      </c>
    </row>
    <row r="149" spans="1:13" x14ac:dyDescent="0.2">
      <c r="A149" s="1">
        <v>988250</v>
      </c>
      <c r="B149" s="1">
        <v>988350</v>
      </c>
      <c r="C149" s="1" t="str">
        <f t="shared" si="6"/>
        <v>CMC 2</v>
      </c>
      <c r="D149" s="1" t="str">
        <f t="shared" si="6"/>
        <v>CMC 2 - Low Sulfur PAG</v>
      </c>
      <c r="E149" s="1" t="s">
        <v>39</v>
      </c>
      <c r="F149" s="12">
        <f>INDEX(families!$A:$A,MATCH(G149,families!$B:$B,0))</f>
        <v>10</v>
      </c>
      <c r="G149" s="1" t="str">
        <f t="shared" si="8"/>
        <v>CMC</v>
      </c>
      <c r="H149" s="1">
        <f t="shared" si="7"/>
        <v>2</v>
      </c>
      <c r="M149" s="1" t="s">
        <v>855</v>
      </c>
    </row>
    <row r="150" spans="1:13" x14ac:dyDescent="0.2">
      <c r="A150" s="1">
        <v>988350</v>
      </c>
      <c r="B150" s="1">
        <v>988510</v>
      </c>
      <c r="C150" s="1" t="str">
        <f t="shared" si="6"/>
        <v>CMC 1</v>
      </c>
      <c r="D150" s="1" t="str">
        <f t="shared" si="6"/>
        <v>CMC 1 - Low ML/Non-PAG</v>
      </c>
      <c r="E150" s="1" t="s">
        <v>39</v>
      </c>
      <c r="F150" s="12">
        <f>INDEX(families!$A:$A,MATCH(G150,families!$B:$B,0))</f>
        <v>10</v>
      </c>
      <c r="G150" s="1" t="str">
        <f t="shared" si="8"/>
        <v>CMC</v>
      </c>
      <c r="H150" s="1">
        <f t="shared" si="7"/>
        <v>1</v>
      </c>
      <c r="M150" s="1" t="s">
        <v>852</v>
      </c>
    </row>
    <row r="151" spans="1:13" x14ac:dyDescent="0.2">
      <c r="A151" s="1">
        <v>988510</v>
      </c>
      <c r="B151" s="1">
        <v>988550</v>
      </c>
      <c r="C151" s="1" t="str">
        <f t="shared" si="6"/>
        <v>AREQ</v>
      </c>
      <c r="D151" s="1" t="str">
        <f t="shared" si="6"/>
        <v>Assessment Required</v>
      </c>
      <c r="E151" s="1" t="s">
        <v>39</v>
      </c>
      <c r="F151" s="12">
        <f>INDEX(families!$A:$A,MATCH(G151,families!$B:$B,0))</f>
        <v>11</v>
      </c>
      <c r="G151" s="1" t="str">
        <f t="shared" si="8"/>
        <v>AREQ</v>
      </c>
      <c r="H151" s="1">
        <f t="shared" si="7"/>
        <v>0</v>
      </c>
      <c r="M151" s="1" t="s">
        <v>863</v>
      </c>
    </row>
    <row r="152" spans="1:13" x14ac:dyDescent="0.2">
      <c r="A152" s="1">
        <v>988550</v>
      </c>
      <c r="B152" s="1">
        <v>988650</v>
      </c>
      <c r="C152" s="1" t="str">
        <f t="shared" si="6"/>
        <v>AREQ</v>
      </c>
      <c r="D152" s="1" t="str">
        <f t="shared" si="6"/>
        <v>Assessment Required</v>
      </c>
      <c r="E152" s="1" t="s">
        <v>39</v>
      </c>
      <c r="F152" s="12">
        <f>INDEX(families!$A:$A,MATCH(G152,families!$B:$B,0))</f>
        <v>11</v>
      </c>
      <c r="G152" s="1" t="str">
        <f t="shared" si="8"/>
        <v>AREQ</v>
      </c>
      <c r="H152" s="1">
        <f t="shared" si="7"/>
        <v>0</v>
      </c>
      <c r="M152" s="1" t="s">
        <v>863</v>
      </c>
    </row>
    <row r="153" spans="1:13" x14ac:dyDescent="0.2">
      <c r="A153" s="1">
        <v>988650</v>
      </c>
      <c r="B153" s="1">
        <v>988750</v>
      </c>
      <c r="C153" s="1" t="str">
        <f t="shared" si="6"/>
        <v>CMC 4</v>
      </c>
      <c r="D153" s="1" t="str">
        <f t="shared" si="6"/>
        <v>CMC 4 - High Sulfur PAG</v>
      </c>
      <c r="E153" s="1" t="s">
        <v>39</v>
      </c>
      <c r="F153" s="12">
        <f>INDEX(families!$A:$A,MATCH(G153,families!$B:$B,0))</f>
        <v>10</v>
      </c>
      <c r="G153" s="1" t="str">
        <f t="shared" si="8"/>
        <v>CMC</v>
      </c>
      <c r="H153" s="1">
        <f t="shared" si="7"/>
        <v>4</v>
      </c>
      <c r="M153" s="1" t="s">
        <v>860</v>
      </c>
    </row>
    <row r="154" spans="1:13" x14ac:dyDescent="0.2">
      <c r="A154" s="1">
        <v>988750</v>
      </c>
      <c r="B154" s="1">
        <v>988800</v>
      </c>
      <c r="C154" s="1" t="str">
        <f t="shared" si="6"/>
        <v>AREQ</v>
      </c>
      <c r="D154" s="1" t="str">
        <f t="shared" si="6"/>
        <v>Assessment Required</v>
      </c>
      <c r="E154" s="1" t="s">
        <v>39</v>
      </c>
      <c r="F154" s="12">
        <f>INDEX(families!$A:$A,MATCH(G154,families!$B:$B,0))</f>
        <v>11</v>
      </c>
      <c r="G154" s="1" t="str">
        <f t="shared" si="8"/>
        <v>AREQ</v>
      </c>
      <c r="H154" s="1">
        <f t="shared" si="7"/>
        <v>0</v>
      </c>
      <c r="M154" s="1" t="s">
        <v>863</v>
      </c>
    </row>
    <row r="155" spans="1:13" x14ac:dyDescent="0.2">
      <c r="A155" s="1">
        <v>988800</v>
      </c>
      <c r="B155" s="1">
        <v>989810</v>
      </c>
      <c r="C155" s="1" t="str">
        <f t="shared" si="6"/>
        <v>CMC 1</v>
      </c>
      <c r="D155" s="1" t="str">
        <f t="shared" si="6"/>
        <v>CMC 1 - Low ML/Non-PAG</v>
      </c>
      <c r="E155" s="1" t="s">
        <v>39</v>
      </c>
      <c r="F155" s="12">
        <f>INDEX(families!$A:$A,MATCH(G155,families!$B:$B,0))</f>
        <v>10</v>
      </c>
      <c r="G155" s="1" t="str">
        <f t="shared" si="8"/>
        <v>CMC</v>
      </c>
      <c r="H155" s="1">
        <f t="shared" si="7"/>
        <v>1</v>
      </c>
      <c r="M155" s="1" t="s">
        <v>852</v>
      </c>
    </row>
    <row r="156" spans="1:13" x14ac:dyDescent="0.2">
      <c r="A156" s="1">
        <v>989810</v>
      </c>
      <c r="B156" s="1">
        <v>989930</v>
      </c>
      <c r="C156" s="1" t="str">
        <f t="shared" si="6"/>
        <v>CMC 2</v>
      </c>
      <c r="D156" s="1" t="str">
        <f t="shared" si="6"/>
        <v>CMC 2 - Low Sulfur PAG</v>
      </c>
      <c r="E156" s="1" t="s">
        <v>39</v>
      </c>
      <c r="F156" s="12">
        <f>INDEX(families!$A:$A,MATCH(G156,families!$B:$B,0))</f>
        <v>10</v>
      </c>
      <c r="G156" s="1" t="str">
        <f t="shared" si="8"/>
        <v>CMC</v>
      </c>
      <c r="H156" s="1">
        <f t="shared" si="7"/>
        <v>2</v>
      </c>
      <c r="M156" s="1" t="s">
        <v>855</v>
      </c>
    </row>
    <row r="157" spans="1:13" x14ac:dyDescent="0.2">
      <c r="A157" s="1">
        <v>989930</v>
      </c>
      <c r="B157" s="1">
        <v>990130</v>
      </c>
      <c r="C157" s="1" t="str">
        <f t="shared" si="6"/>
        <v>CMC 1</v>
      </c>
      <c r="D157" s="1" t="str">
        <f t="shared" si="6"/>
        <v>CMC 1 - Low ML/Non-PAG</v>
      </c>
      <c r="E157" s="1" t="s">
        <v>39</v>
      </c>
      <c r="F157" s="12">
        <f>INDEX(families!$A:$A,MATCH(G157,families!$B:$B,0))</f>
        <v>10</v>
      </c>
      <c r="G157" s="1" t="str">
        <f t="shared" si="8"/>
        <v>CMC</v>
      </c>
      <c r="H157" s="1">
        <f t="shared" si="7"/>
        <v>1</v>
      </c>
      <c r="M157" s="1" t="s">
        <v>852</v>
      </c>
    </row>
    <row r="158" spans="1:13" x14ac:dyDescent="0.2">
      <c r="A158" s="1">
        <v>990130</v>
      </c>
      <c r="B158" s="1">
        <v>990270</v>
      </c>
      <c r="C158" s="1" t="str">
        <f t="shared" si="6"/>
        <v>CMC 2</v>
      </c>
      <c r="D158" s="1" t="str">
        <f t="shared" si="6"/>
        <v>CMC 2 - Low Sulfur PAG</v>
      </c>
      <c r="E158" s="1" t="s">
        <v>39</v>
      </c>
      <c r="F158" s="12">
        <f>INDEX(families!$A:$A,MATCH(G158,families!$B:$B,0))</f>
        <v>10</v>
      </c>
      <c r="G158" s="1" t="str">
        <f t="shared" si="8"/>
        <v>CMC</v>
      </c>
      <c r="H158" s="1">
        <f t="shared" si="7"/>
        <v>2</v>
      </c>
      <c r="M158" s="1" t="s">
        <v>855</v>
      </c>
    </row>
    <row r="159" spans="1:13" x14ac:dyDescent="0.2">
      <c r="A159" s="1">
        <v>990270</v>
      </c>
      <c r="B159" s="1">
        <v>990300</v>
      </c>
      <c r="C159" s="1" t="str">
        <f t="shared" si="6"/>
        <v>CMC 1</v>
      </c>
      <c r="D159" s="1" t="str">
        <f t="shared" si="6"/>
        <v>CMC 1 - Low ML/Non-PAG</v>
      </c>
      <c r="E159" s="1" t="s">
        <v>39</v>
      </c>
      <c r="F159" s="12">
        <f>INDEX(families!$A:$A,MATCH(G159,families!$B:$B,0))</f>
        <v>10</v>
      </c>
      <c r="G159" s="1" t="str">
        <f t="shared" si="8"/>
        <v>CMC</v>
      </c>
      <c r="H159" s="1">
        <f t="shared" si="7"/>
        <v>1</v>
      </c>
      <c r="M159" s="1" t="s">
        <v>852</v>
      </c>
    </row>
    <row r="160" spans="1:13" x14ac:dyDescent="0.2">
      <c r="A160" s="1">
        <v>990300</v>
      </c>
      <c r="B160" s="1">
        <v>990400</v>
      </c>
      <c r="C160" s="1" t="str">
        <f t="shared" si="6"/>
        <v>CMC 3</v>
      </c>
      <c r="D160" s="1" t="str">
        <f t="shared" si="6"/>
        <v>CMC 3 - High ML</v>
      </c>
      <c r="E160" s="1" t="s">
        <v>39</v>
      </c>
      <c r="F160" s="12">
        <f>INDEX(families!$A:$A,MATCH(G160,families!$B:$B,0))</f>
        <v>10</v>
      </c>
      <c r="G160" s="1" t="str">
        <f t="shared" si="8"/>
        <v>CMC</v>
      </c>
      <c r="H160" s="1">
        <f t="shared" si="7"/>
        <v>3</v>
      </c>
      <c r="M160" s="1" t="s">
        <v>849</v>
      </c>
    </row>
    <row r="161" spans="1:13" x14ac:dyDescent="0.2">
      <c r="A161" s="1">
        <v>990400</v>
      </c>
      <c r="B161" s="1">
        <v>993520</v>
      </c>
      <c r="C161" s="1" t="str">
        <f t="shared" si="6"/>
        <v>AREQ</v>
      </c>
      <c r="D161" s="1" t="str">
        <f t="shared" si="6"/>
        <v>Assessment Required</v>
      </c>
      <c r="E161" s="1" t="s">
        <v>39</v>
      </c>
      <c r="F161" s="12">
        <f>INDEX(families!$A:$A,MATCH(G161,families!$B:$B,0))</f>
        <v>11</v>
      </c>
      <c r="G161" s="1" t="str">
        <f t="shared" si="8"/>
        <v>AREQ</v>
      </c>
      <c r="H161" s="1">
        <f t="shared" si="7"/>
        <v>0</v>
      </c>
      <c r="M161" s="1" t="s">
        <v>863</v>
      </c>
    </row>
    <row r="162" spans="1:13" x14ac:dyDescent="0.2">
      <c r="A162" s="1">
        <v>993520</v>
      </c>
      <c r="B162" s="1">
        <v>993620</v>
      </c>
      <c r="C162" s="1" t="str">
        <f t="shared" si="6"/>
        <v>CMC 2</v>
      </c>
      <c r="D162" s="1" t="str">
        <f t="shared" si="6"/>
        <v>CMC 2 - Low Sulfur PAG</v>
      </c>
      <c r="E162" s="1" t="s">
        <v>39</v>
      </c>
      <c r="F162" s="12">
        <f>INDEX(families!$A:$A,MATCH(G162,families!$B:$B,0))</f>
        <v>10</v>
      </c>
      <c r="G162" s="1" t="str">
        <f t="shared" si="8"/>
        <v>CMC</v>
      </c>
      <c r="H162" s="1">
        <f t="shared" si="7"/>
        <v>2</v>
      </c>
      <c r="M162" s="1" t="s">
        <v>855</v>
      </c>
    </row>
    <row r="163" spans="1:13" x14ac:dyDescent="0.2">
      <c r="A163" s="1">
        <v>993620</v>
      </c>
      <c r="B163" s="1">
        <v>994250</v>
      </c>
      <c r="C163" s="1" t="str">
        <f t="shared" si="6"/>
        <v>AREQ</v>
      </c>
      <c r="D163" s="1" t="str">
        <f t="shared" si="6"/>
        <v>Assessment Required</v>
      </c>
      <c r="E163" s="1" t="s">
        <v>39</v>
      </c>
      <c r="F163" s="12">
        <f>INDEX(families!$A:$A,MATCH(G163,families!$B:$B,0))</f>
        <v>11</v>
      </c>
      <c r="G163" s="1" t="str">
        <f t="shared" si="8"/>
        <v>AREQ</v>
      </c>
      <c r="H163" s="1">
        <f t="shared" si="7"/>
        <v>0</v>
      </c>
      <c r="M163" s="1" t="s">
        <v>863</v>
      </c>
    </row>
    <row r="164" spans="1:13" x14ac:dyDescent="0.2">
      <c r="A164" s="1">
        <v>994250</v>
      </c>
      <c r="B164" s="1">
        <v>994430</v>
      </c>
      <c r="C164" s="1" t="str">
        <f t="shared" si="6"/>
        <v>BRU</v>
      </c>
      <c r="D164" s="1" t="str">
        <f t="shared" si="6"/>
        <v>Bedrock Disturbance Unlikely</v>
      </c>
      <c r="E164" s="1" t="s">
        <v>39</v>
      </c>
      <c r="F164" s="12">
        <f>INDEX(families!$A:$A,MATCH(G164,families!$B:$B,0))</f>
        <v>9</v>
      </c>
      <c r="G164" s="1" t="str">
        <f t="shared" si="8"/>
        <v>BRU</v>
      </c>
      <c r="H164" s="1">
        <f t="shared" si="7"/>
        <v>0</v>
      </c>
      <c r="M164" s="1" t="s">
        <v>847</v>
      </c>
    </row>
    <row r="165" spans="1:13" x14ac:dyDescent="0.2">
      <c r="A165" s="1">
        <v>994430</v>
      </c>
      <c r="B165" s="1">
        <v>994690</v>
      </c>
      <c r="C165" s="1" t="str">
        <f t="shared" si="6"/>
        <v>CMC 2</v>
      </c>
      <c r="D165" s="1" t="str">
        <f t="shared" si="6"/>
        <v>CMC 2 - Low Sulfur PAG</v>
      </c>
      <c r="E165" s="1" t="s">
        <v>39</v>
      </c>
      <c r="F165" s="12">
        <f>INDEX(families!$A:$A,MATCH(G165,families!$B:$B,0))</f>
        <v>10</v>
      </c>
      <c r="G165" s="1" t="str">
        <f t="shared" si="8"/>
        <v>CMC</v>
      </c>
      <c r="H165" s="1">
        <f t="shared" si="7"/>
        <v>2</v>
      </c>
      <c r="M165" s="1" t="s">
        <v>855</v>
      </c>
    </row>
    <row r="166" spans="1:13" x14ac:dyDescent="0.2">
      <c r="A166" s="1">
        <v>994690</v>
      </c>
      <c r="B166" s="1">
        <v>994900</v>
      </c>
      <c r="C166" s="1" t="str">
        <f t="shared" si="6"/>
        <v>CMC 1</v>
      </c>
      <c r="D166" s="1" t="str">
        <f t="shared" si="6"/>
        <v>CMC 1 - Low ML/Non-PAG</v>
      </c>
      <c r="E166" s="1" t="s">
        <v>39</v>
      </c>
      <c r="F166" s="12">
        <f>INDEX(families!$A:$A,MATCH(G166,families!$B:$B,0))</f>
        <v>10</v>
      </c>
      <c r="G166" s="1" t="str">
        <f t="shared" si="8"/>
        <v>CMC</v>
      </c>
      <c r="H166" s="1">
        <f t="shared" si="7"/>
        <v>1</v>
      </c>
      <c r="M166" s="1" t="s">
        <v>852</v>
      </c>
    </row>
    <row r="167" spans="1:13" x14ac:dyDescent="0.2">
      <c r="A167" s="1">
        <v>994900</v>
      </c>
      <c r="B167" s="1">
        <v>996450</v>
      </c>
      <c r="C167" s="1" t="str">
        <f t="shared" si="6"/>
        <v>AREQ</v>
      </c>
      <c r="D167" s="1" t="str">
        <f t="shared" si="6"/>
        <v>Assessment Required</v>
      </c>
      <c r="E167" s="1" t="s">
        <v>39</v>
      </c>
      <c r="F167" s="12">
        <f>INDEX(families!$A:$A,MATCH(G167,families!$B:$B,0))</f>
        <v>11</v>
      </c>
      <c r="G167" s="1" t="str">
        <f t="shared" si="8"/>
        <v>AREQ</v>
      </c>
      <c r="H167" s="1">
        <f t="shared" si="7"/>
        <v>0</v>
      </c>
      <c r="M167" s="1" t="s">
        <v>863</v>
      </c>
    </row>
    <row r="168" spans="1:13" x14ac:dyDescent="0.2">
      <c r="A168" s="1">
        <v>996450</v>
      </c>
      <c r="B168" s="1">
        <v>996560</v>
      </c>
      <c r="C168" s="1" t="str">
        <f t="shared" si="6"/>
        <v>CMC 4</v>
      </c>
      <c r="D168" s="1" t="str">
        <f t="shared" si="6"/>
        <v>CMC 4 - High Sulfur PAG</v>
      </c>
      <c r="E168" s="1" t="s">
        <v>39</v>
      </c>
      <c r="F168" s="12">
        <f>INDEX(families!$A:$A,MATCH(G168,families!$B:$B,0))</f>
        <v>10</v>
      </c>
      <c r="G168" s="1" t="str">
        <f t="shared" si="8"/>
        <v>CMC</v>
      </c>
      <c r="H168" s="1">
        <f t="shared" si="7"/>
        <v>4</v>
      </c>
      <c r="M168" s="1" t="s">
        <v>860</v>
      </c>
    </row>
    <row r="169" spans="1:13" x14ac:dyDescent="0.2">
      <c r="A169" s="1">
        <v>996560</v>
      </c>
      <c r="B169" s="1">
        <v>996660</v>
      </c>
      <c r="C169" s="1" t="str">
        <f t="shared" si="6"/>
        <v>CMC 1</v>
      </c>
      <c r="D169" s="1" t="str">
        <f t="shared" si="6"/>
        <v>CMC 1 - Low ML/Non-PAG</v>
      </c>
      <c r="E169" s="1" t="s">
        <v>39</v>
      </c>
      <c r="F169" s="12">
        <f>INDEX(families!$A:$A,MATCH(G169,families!$B:$B,0))</f>
        <v>10</v>
      </c>
      <c r="G169" s="1" t="str">
        <f t="shared" si="8"/>
        <v>CMC</v>
      </c>
      <c r="H169" s="1">
        <f t="shared" si="7"/>
        <v>1</v>
      </c>
      <c r="M169" s="1" t="s">
        <v>852</v>
      </c>
    </row>
    <row r="170" spans="1:13" x14ac:dyDescent="0.2">
      <c r="A170" s="1">
        <v>996660</v>
      </c>
      <c r="B170" s="1">
        <v>999300</v>
      </c>
      <c r="C170" s="1" t="str">
        <f t="shared" si="6"/>
        <v>AREQ</v>
      </c>
      <c r="D170" s="1" t="str">
        <f t="shared" si="6"/>
        <v>Assessment Required</v>
      </c>
      <c r="E170" s="1" t="s">
        <v>39</v>
      </c>
      <c r="F170" s="12">
        <f>INDEX(families!$A:$A,MATCH(G170,families!$B:$B,0))</f>
        <v>11</v>
      </c>
      <c r="G170" s="1" t="str">
        <f t="shared" si="8"/>
        <v>AREQ</v>
      </c>
      <c r="H170" s="1">
        <f t="shared" si="7"/>
        <v>0</v>
      </c>
      <c r="M170" s="1" t="s">
        <v>863</v>
      </c>
    </row>
    <row r="171" spans="1:13" x14ac:dyDescent="0.2">
      <c r="A171" s="1">
        <v>999300</v>
      </c>
      <c r="B171" s="1">
        <v>1000150</v>
      </c>
      <c r="C171" s="1" t="str">
        <f t="shared" si="6"/>
        <v>BRU</v>
      </c>
      <c r="D171" s="1" t="str">
        <f t="shared" si="6"/>
        <v>Bedrock Disturbance Unlikely</v>
      </c>
      <c r="E171" s="1" t="s">
        <v>39</v>
      </c>
      <c r="F171" s="12">
        <f>INDEX(families!$A:$A,MATCH(G171,families!$B:$B,0))</f>
        <v>9</v>
      </c>
      <c r="G171" s="1" t="str">
        <f t="shared" si="8"/>
        <v>BRU</v>
      </c>
      <c r="H171" s="1">
        <f t="shared" si="7"/>
        <v>0</v>
      </c>
      <c r="M171" s="1" t="s">
        <v>847</v>
      </c>
    </row>
    <row r="172" spans="1:13" x14ac:dyDescent="0.2">
      <c r="A172" s="1">
        <v>1000150</v>
      </c>
      <c r="B172" s="1">
        <v>1000300</v>
      </c>
      <c r="C172" s="1" t="str">
        <f t="shared" si="6"/>
        <v>CMC 3</v>
      </c>
      <c r="D172" s="1" t="str">
        <f t="shared" si="6"/>
        <v>CMC 3 - High ML</v>
      </c>
      <c r="E172" s="1" t="s">
        <v>39</v>
      </c>
      <c r="F172" s="12">
        <f>INDEX(families!$A:$A,MATCH(G172,families!$B:$B,0))</f>
        <v>10</v>
      </c>
      <c r="G172" s="1" t="str">
        <f t="shared" si="8"/>
        <v>CMC</v>
      </c>
      <c r="H172" s="1">
        <f t="shared" si="7"/>
        <v>3</v>
      </c>
      <c r="M172" s="1" t="s">
        <v>849</v>
      </c>
    </row>
    <row r="173" spans="1:13" x14ac:dyDescent="0.2">
      <c r="A173" s="1">
        <v>1000300</v>
      </c>
      <c r="B173" s="1">
        <v>1000470</v>
      </c>
      <c r="C173" s="1" t="str">
        <f t="shared" si="6"/>
        <v>BRU</v>
      </c>
      <c r="D173" s="1" t="str">
        <f t="shared" si="6"/>
        <v>Bedrock Disturbance Unlikely</v>
      </c>
      <c r="E173" s="1" t="s">
        <v>39</v>
      </c>
      <c r="F173" s="12">
        <f>INDEX(families!$A:$A,MATCH(G173,families!$B:$B,0))</f>
        <v>9</v>
      </c>
      <c r="G173" s="1" t="str">
        <f t="shared" si="8"/>
        <v>BRU</v>
      </c>
      <c r="H173" s="1">
        <f t="shared" si="7"/>
        <v>0</v>
      </c>
      <c r="M173" s="1" t="s">
        <v>847</v>
      </c>
    </row>
    <row r="174" spans="1:13" x14ac:dyDescent="0.2">
      <c r="A174" s="1">
        <v>1000470</v>
      </c>
      <c r="B174" s="1">
        <v>1000870</v>
      </c>
      <c r="C174" s="1" t="str">
        <f t="shared" si="6"/>
        <v>CMC 1</v>
      </c>
      <c r="D174" s="1" t="str">
        <f t="shared" si="6"/>
        <v>CMC 1 - Low ML/Non-PAG</v>
      </c>
      <c r="E174" s="1" t="s">
        <v>39</v>
      </c>
      <c r="F174" s="12">
        <f>INDEX(families!$A:$A,MATCH(G174,families!$B:$B,0))</f>
        <v>10</v>
      </c>
      <c r="G174" s="1" t="str">
        <f t="shared" si="8"/>
        <v>CMC</v>
      </c>
      <c r="H174" s="1">
        <f t="shared" si="7"/>
        <v>1</v>
      </c>
      <c r="M174" s="1" t="s">
        <v>852</v>
      </c>
    </row>
    <row r="175" spans="1:13" x14ac:dyDescent="0.2">
      <c r="A175" s="1">
        <v>1000870</v>
      </c>
      <c r="B175" s="1">
        <v>1000990</v>
      </c>
      <c r="C175" s="1" t="str">
        <f t="shared" si="6"/>
        <v>AREQ</v>
      </c>
      <c r="D175" s="1" t="str">
        <f t="shared" si="6"/>
        <v>Assessment Required</v>
      </c>
      <c r="E175" s="1" t="s">
        <v>39</v>
      </c>
      <c r="F175" s="12">
        <f>INDEX(families!$A:$A,MATCH(G175,families!$B:$B,0))</f>
        <v>11</v>
      </c>
      <c r="G175" s="1" t="str">
        <f t="shared" si="8"/>
        <v>AREQ</v>
      </c>
      <c r="H175" s="1">
        <f t="shared" si="7"/>
        <v>0</v>
      </c>
      <c r="M175" s="1" t="s">
        <v>863</v>
      </c>
    </row>
    <row r="176" spans="1:13" x14ac:dyDescent="0.2">
      <c r="A176" s="1">
        <v>1000990</v>
      </c>
      <c r="B176" s="1">
        <v>1001350</v>
      </c>
      <c r="C176" s="1" t="str">
        <f t="shared" si="6"/>
        <v>CMC 3</v>
      </c>
      <c r="D176" s="1" t="str">
        <f t="shared" si="6"/>
        <v>CMC 3 - High ML</v>
      </c>
      <c r="E176" s="1" t="s">
        <v>39</v>
      </c>
      <c r="F176" s="12">
        <f>INDEX(families!$A:$A,MATCH(G176,families!$B:$B,0))</f>
        <v>10</v>
      </c>
      <c r="G176" s="1" t="str">
        <f t="shared" si="8"/>
        <v>CMC</v>
      </c>
      <c r="H176" s="1">
        <f t="shared" si="7"/>
        <v>3</v>
      </c>
      <c r="M176" s="1" t="s">
        <v>849</v>
      </c>
    </row>
    <row r="177" spans="1:13" x14ac:dyDescent="0.2">
      <c r="A177" s="1">
        <v>1001350</v>
      </c>
      <c r="B177" s="1">
        <v>1003150</v>
      </c>
      <c r="C177" s="1" t="str">
        <f t="shared" si="6"/>
        <v>AREQ</v>
      </c>
      <c r="D177" s="1" t="str">
        <f t="shared" si="6"/>
        <v>Assessment Required</v>
      </c>
      <c r="E177" s="1" t="s">
        <v>39</v>
      </c>
      <c r="F177" s="12">
        <f>INDEX(families!$A:$A,MATCH(G177,families!$B:$B,0))</f>
        <v>11</v>
      </c>
      <c r="G177" s="1" t="str">
        <f t="shared" si="8"/>
        <v>AREQ</v>
      </c>
      <c r="H177" s="1">
        <f t="shared" si="7"/>
        <v>0</v>
      </c>
      <c r="M177" s="1" t="s">
        <v>863</v>
      </c>
    </row>
    <row r="178" spans="1:13" x14ac:dyDescent="0.2">
      <c r="A178" s="1">
        <v>1003150</v>
      </c>
      <c r="B178" s="1">
        <v>1003250</v>
      </c>
      <c r="C178" s="1" t="str">
        <f t="shared" si="6"/>
        <v>CMC 2</v>
      </c>
      <c r="D178" s="1" t="str">
        <f t="shared" si="6"/>
        <v>CMC 2 - Low Sulfur PAG</v>
      </c>
      <c r="E178" s="1" t="s">
        <v>39</v>
      </c>
      <c r="F178" s="12">
        <f>INDEX(families!$A:$A,MATCH(G178,families!$B:$B,0))</f>
        <v>10</v>
      </c>
      <c r="G178" s="1" t="str">
        <f t="shared" si="8"/>
        <v>CMC</v>
      </c>
      <c r="H178" s="1">
        <f t="shared" si="7"/>
        <v>2</v>
      </c>
      <c r="M178" s="1" t="s">
        <v>855</v>
      </c>
    </row>
    <row r="179" spans="1:13" x14ac:dyDescent="0.2">
      <c r="A179" s="1">
        <v>1003250</v>
      </c>
      <c r="B179" s="1">
        <v>1010660</v>
      </c>
      <c r="C179" s="1" t="str">
        <f t="shared" si="6"/>
        <v>AREQ</v>
      </c>
      <c r="D179" s="1" t="str">
        <f t="shared" si="6"/>
        <v>Assessment Required</v>
      </c>
      <c r="E179" s="1" t="s">
        <v>39</v>
      </c>
      <c r="F179" s="12">
        <f>INDEX(families!$A:$A,MATCH(G179,families!$B:$B,0))</f>
        <v>11</v>
      </c>
      <c r="G179" s="1" t="str">
        <f t="shared" si="8"/>
        <v>AREQ</v>
      </c>
      <c r="H179" s="1">
        <f t="shared" si="7"/>
        <v>0</v>
      </c>
      <c r="M179" s="1" t="s">
        <v>863</v>
      </c>
    </row>
    <row r="180" spans="1:13" x14ac:dyDescent="0.2">
      <c r="A180" s="1">
        <v>1010660</v>
      </c>
      <c r="B180" s="1">
        <v>1010730</v>
      </c>
      <c r="C180" s="1" t="str">
        <f t="shared" si="6"/>
        <v>CMC 3</v>
      </c>
      <c r="D180" s="1" t="str">
        <f t="shared" si="6"/>
        <v>CMC 3 - High ML</v>
      </c>
      <c r="E180" s="1" t="s">
        <v>39</v>
      </c>
      <c r="F180" s="12">
        <f>INDEX(families!$A:$A,MATCH(G180,families!$B:$B,0))</f>
        <v>10</v>
      </c>
      <c r="G180" s="1" t="str">
        <f t="shared" si="8"/>
        <v>CMC</v>
      </c>
      <c r="H180" s="1">
        <f t="shared" si="7"/>
        <v>3</v>
      </c>
      <c r="M180" s="1" t="s">
        <v>849</v>
      </c>
    </row>
    <row r="181" spans="1:13" x14ac:dyDescent="0.2">
      <c r="A181" s="1">
        <v>1010730</v>
      </c>
      <c r="B181" s="1">
        <v>1010950</v>
      </c>
      <c r="C181" s="1" t="str">
        <f t="shared" si="6"/>
        <v>AREQ</v>
      </c>
      <c r="D181" s="1" t="str">
        <f t="shared" si="6"/>
        <v>Assessment Required</v>
      </c>
      <c r="E181" s="1" t="s">
        <v>39</v>
      </c>
      <c r="F181" s="12">
        <f>INDEX(families!$A:$A,MATCH(G181,families!$B:$B,0))</f>
        <v>11</v>
      </c>
      <c r="G181" s="1" t="str">
        <f t="shared" si="8"/>
        <v>AREQ</v>
      </c>
      <c r="H181" s="1">
        <f t="shared" si="7"/>
        <v>0</v>
      </c>
      <c r="M181" s="1" t="s">
        <v>863</v>
      </c>
    </row>
    <row r="182" spans="1:13" x14ac:dyDescent="0.2">
      <c r="A182" s="1">
        <v>1010950</v>
      </c>
      <c r="B182" s="1">
        <v>1011060</v>
      </c>
      <c r="C182" s="1" t="str">
        <f t="shared" si="6"/>
        <v>CMC 3</v>
      </c>
      <c r="D182" s="1" t="str">
        <f t="shared" si="6"/>
        <v>CMC 3 - High ML</v>
      </c>
      <c r="E182" s="1" t="s">
        <v>39</v>
      </c>
      <c r="F182" s="12">
        <f>INDEX(families!$A:$A,MATCH(G182,families!$B:$B,0))</f>
        <v>10</v>
      </c>
      <c r="G182" s="1" t="str">
        <f t="shared" si="8"/>
        <v>CMC</v>
      </c>
      <c r="H182" s="1">
        <f t="shared" si="7"/>
        <v>3</v>
      </c>
      <c r="M182" s="1" t="s">
        <v>849</v>
      </c>
    </row>
    <row r="183" spans="1:13" x14ac:dyDescent="0.2">
      <c r="A183" s="1">
        <v>1011060</v>
      </c>
      <c r="B183" s="1">
        <v>1014670</v>
      </c>
      <c r="C183" s="1" t="str">
        <f t="shared" si="6"/>
        <v>AREQ</v>
      </c>
      <c r="D183" s="1" t="str">
        <f t="shared" si="6"/>
        <v>Assessment Required</v>
      </c>
      <c r="E183" s="1" t="s">
        <v>39</v>
      </c>
      <c r="F183" s="12">
        <f>INDEX(families!$A:$A,MATCH(G183,families!$B:$B,0))</f>
        <v>11</v>
      </c>
      <c r="G183" s="1" t="str">
        <f t="shared" si="8"/>
        <v>AREQ</v>
      </c>
      <c r="H183" s="1">
        <f t="shared" si="7"/>
        <v>0</v>
      </c>
      <c r="M183" s="1" t="s">
        <v>863</v>
      </c>
    </row>
    <row r="184" spans="1:13" x14ac:dyDescent="0.2">
      <c r="A184" s="1">
        <v>1014670</v>
      </c>
      <c r="B184" s="1">
        <v>1014740</v>
      </c>
      <c r="C184" s="1" t="str">
        <f t="shared" si="6"/>
        <v>CMC 3</v>
      </c>
      <c r="D184" s="1" t="str">
        <f t="shared" si="6"/>
        <v>CMC 3 - High ML</v>
      </c>
      <c r="E184" s="1" t="s">
        <v>39</v>
      </c>
      <c r="F184" s="12">
        <f>INDEX(families!$A:$A,MATCH(G184,families!$B:$B,0))</f>
        <v>10</v>
      </c>
      <c r="G184" s="1" t="str">
        <f t="shared" si="8"/>
        <v>CMC</v>
      </c>
      <c r="H184" s="1">
        <f t="shared" si="7"/>
        <v>3</v>
      </c>
      <c r="M184" s="1" t="s">
        <v>849</v>
      </c>
    </row>
    <row r="185" spans="1:13" x14ac:dyDescent="0.2">
      <c r="A185" s="1">
        <v>1014740</v>
      </c>
      <c r="B185" s="1">
        <v>1014790</v>
      </c>
      <c r="C185" s="1" t="str">
        <f t="shared" si="6"/>
        <v>CMC 2</v>
      </c>
      <c r="D185" s="1" t="str">
        <f t="shared" si="6"/>
        <v>CMC 2 - Low Sulfur PAG</v>
      </c>
      <c r="E185" s="1" t="s">
        <v>39</v>
      </c>
      <c r="F185" s="12">
        <f>INDEX(families!$A:$A,MATCH(G185,families!$B:$B,0))</f>
        <v>10</v>
      </c>
      <c r="G185" s="1" t="str">
        <f t="shared" si="8"/>
        <v>CMC</v>
      </c>
      <c r="H185" s="1">
        <f t="shared" si="7"/>
        <v>2</v>
      </c>
      <c r="M185" s="1" t="s">
        <v>855</v>
      </c>
    </row>
    <row r="186" spans="1:13" x14ac:dyDescent="0.2">
      <c r="A186" s="1">
        <v>1014790</v>
      </c>
      <c r="B186" s="1">
        <v>1014890</v>
      </c>
      <c r="C186" s="1" t="str">
        <f t="shared" si="6"/>
        <v>CMC 1</v>
      </c>
      <c r="D186" s="1" t="str">
        <f t="shared" si="6"/>
        <v>CMC 1 - Low ML/Non-PAG</v>
      </c>
      <c r="E186" s="1" t="s">
        <v>39</v>
      </c>
      <c r="F186" s="12">
        <f>INDEX(families!$A:$A,MATCH(G186,families!$B:$B,0))</f>
        <v>10</v>
      </c>
      <c r="G186" s="1" t="str">
        <f t="shared" si="8"/>
        <v>CMC</v>
      </c>
      <c r="H186" s="1">
        <f t="shared" si="7"/>
        <v>1</v>
      </c>
      <c r="M186" s="1" t="s">
        <v>852</v>
      </c>
    </row>
    <row r="187" spans="1:13" x14ac:dyDescent="0.2">
      <c r="A187" s="1">
        <v>1014890</v>
      </c>
      <c r="B187" s="1">
        <v>1015020</v>
      </c>
      <c r="C187" s="1" t="str">
        <f t="shared" si="6"/>
        <v>CMC 4</v>
      </c>
      <c r="D187" s="1" t="str">
        <f t="shared" si="6"/>
        <v>CMC 4 - High Sulfur PAG</v>
      </c>
      <c r="E187" s="1" t="s">
        <v>39</v>
      </c>
      <c r="F187" s="12">
        <f>INDEX(families!$A:$A,MATCH(G187,families!$B:$B,0))</f>
        <v>10</v>
      </c>
      <c r="G187" s="1" t="str">
        <f t="shared" si="8"/>
        <v>CMC</v>
      </c>
      <c r="H187" s="1">
        <f t="shared" si="7"/>
        <v>4</v>
      </c>
      <c r="M187" s="1" t="s">
        <v>860</v>
      </c>
    </row>
    <row r="188" spans="1:13" x14ac:dyDescent="0.2">
      <c r="A188" s="1">
        <v>1015020</v>
      </c>
      <c r="B188" s="1">
        <v>1015130</v>
      </c>
      <c r="C188" s="1" t="str">
        <f t="shared" si="6"/>
        <v>AREQ</v>
      </c>
      <c r="D188" s="1" t="str">
        <f t="shared" si="6"/>
        <v>Assessment Required</v>
      </c>
      <c r="E188" s="1" t="s">
        <v>39</v>
      </c>
      <c r="F188" s="12">
        <f>INDEX(families!$A:$A,MATCH(G188,families!$B:$B,0))</f>
        <v>11</v>
      </c>
      <c r="G188" s="1" t="str">
        <f t="shared" si="8"/>
        <v>AREQ</v>
      </c>
      <c r="H188" s="1">
        <f t="shared" si="7"/>
        <v>0</v>
      </c>
      <c r="M188" s="1" t="s">
        <v>863</v>
      </c>
    </row>
    <row r="189" spans="1:13" x14ac:dyDescent="0.2">
      <c r="A189" s="1">
        <v>1015130</v>
      </c>
      <c r="B189" s="1">
        <v>1015230</v>
      </c>
      <c r="C189" s="1" t="str">
        <f t="shared" si="6"/>
        <v>BRU</v>
      </c>
      <c r="D189" s="1" t="str">
        <f t="shared" si="6"/>
        <v>Bedrock Disturbance Unlikely</v>
      </c>
      <c r="E189" s="1" t="s">
        <v>39</v>
      </c>
      <c r="F189" s="12">
        <f>INDEX(families!$A:$A,MATCH(G189,families!$B:$B,0))</f>
        <v>9</v>
      </c>
      <c r="G189" s="1" t="str">
        <f t="shared" si="8"/>
        <v>BRU</v>
      </c>
      <c r="H189" s="1">
        <f t="shared" si="7"/>
        <v>0</v>
      </c>
      <c r="M189" s="1" t="s">
        <v>847</v>
      </c>
    </row>
    <row r="190" spans="1:13" x14ac:dyDescent="0.2">
      <c r="A190" s="1">
        <v>1015230</v>
      </c>
      <c r="B190" s="1">
        <v>1015470</v>
      </c>
      <c r="C190" s="1" t="str">
        <f t="shared" si="6"/>
        <v>AREQ</v>
      </c>
      <c r="D190" s="1" t="str">
        <f t="shared" si="6"/>
        <v>Assessment Required</v>
      </c>
      <c r="E190" s="1" t="s">
        <v>39</v>
      </c>
      <c r="F190" s="12">
        <f>INDEX(families!$A:$A,MATCH(G190,families!$B:$B,0))</f>
        <v>11</v>
      </c>
      <c r="G190" s="1" t="str">
        <f t="shared" si="8"/>
        <v>AREQ</v>
      </c>
      <c r="H190" s="1">
        <f t="shared" si="7"/>
        <v>0</v>
      </c>
      <c r="M190" s="1" t="s">
        <v>863</v>
      </c>
    </row>
    <row r="191" spans="1:13" x14ac:dyDescent="0.2">
      <c r="A191" s="1">
        <v>1015470</v>
      </c>
      <c r="B191" s="1">
        <v>1015520</v>
      </c>
      <c r="C191" s="1" t="str">
        <f t="shared" si="6"/>
        <v>BRU</v>
      </c>
      <c r="D191" s="1" t="str">
        <f t="shared" si="6"/>
        <v>Bedrock Disturbance Unlikely</v>
      </c>
      <c r="E191" s="1" t="s">
        <v>39</v>
      </c>
      <c r="F191" s="12">
        <f>INDEX(families!$A:$A,MATCH(G191,families!$B:$B,0))</f>
        <v>9</v>
      </c>
      <c r="G191" s="1" t="str">
        <f t="shared" si="8"/>
        <v>BRU</v>
      </c>
      <c r="H191" s="1">
        <f t="shared" si="7"/>
        <v>0</v>
      </c>
      <c r="M191" s="1" t="s">
        <v>847</v>
      </c>
    </row>
    <row r="192" spans="1:13" x14ac:dyDescent="0.2">
      <c r="A192" s="1">
        <v>1015520</v>
      </c>
      <c r="B192" s="1">
        <v>1016110</v>
      </c>
      <c r="C192" s="1" t="str">
        <f t="shared" si="6"/>
        <v>AREQ</v>
      </c>
      <c r="D192" s="1" t="str">
        <f t="shared" si="6"/>
        <v>Assessment Required</v>
      </c>
      <c r="E192" s="1" t="s">
        <v>39</v>
      </c>
      <c r="F192" s="12">
        <f>INDEX(families!$A:$A,MATCH(G192,families!$B:$B,0))</f>
        <v>11</v>
      </c>
      <c r="G192" s="1" t="str">
        <f t="shared" si="8"/>
        <v>AREQ</v>
      </c>
      <c r="H192" s="1">
        <f t="shared" si="7"/>
        <v>0</v>
      </c>
      <c r="M192" s="1" t="s">
        <v>863</v>
      </c>
    </row>
    <row r="193" spans="1:13" x14ac:dyDescent="0.2">
      <c r="A193" s="1">
        <v>1016110</v>
      </c>
      <c r="B193" s="1">
        <v>1016440</v>
      </c>
      <c r="C193" s="1" t="str">
        <f t="shared" si="6"/>
        <v>CMC 4</v>
      </c>
      <c r="D193" s="1" t="str">
        <f t="shared" si="6"/>
        <v>CMC 4 - High Sulfur PAG</v>
      </c>
      <c r="E193" s="1" t="s">
        <v>39</v>
      </c>
      <c r="F193" s="12">
        <f>INDEX(families!$A:$A,MATCH(G193,families!$B:$B,0))</f>
        <v>10</v>
      </c>
      <c r="G193" s="1" t="str">
        <f t="shared" si="8"/>
        <v>CMC</v>
      </c>
      <c r="H193" s="1">
        <f t="shared" si="7"/>
        <v>4</v>
      </c>
      <c r="M193" s="1" t="s">
        <v>860</v>
      </c>
    </row>
    <row r="194" spans="1:13" x14ac:dyDescent="0.2">
      <c r="A194" s="1">
        <v>1016440</v>
      </c>
      <c r="B194" s="1">
        <v>1016940</v>
      </c>
      <c r="C194" s="1" t="str">
        <f t="shared" ref="C194:D257" si="9">INDEX(V:V,MATCH($M194,$X:$X,0))</f>
        <v>AREQ</v>
      </c>
      <c r="D194" s="1" t="str">
        <f t="shared" si="9"/>
        <v>Assessment Required</v>
      </c>
      <c r="E194" s="1" t="s">
        <v>39</v>
      </c>
      <c r="F194" s="12">
        <f>INDEX(families!$A:$A,MATCH(G194,families!$B:$B,0))</f>
        <v>11</v>
      </c>
      <c r="G194" s="1" t="str">
        <f t="shared" si="8"/>
        <v>AREQ</v>
      </c>
      <c r="H194" s="1">
        <f t="shared" ref="H194:H259" si="10">IFERROR(_xlfn.NUMBERVALUE(RIGHT(C194,1)),)</f>
        <v>0</v>
      </c>
      <c r="M194" s="1" t="s">
        <v>863</v>
      </c>
    </row>
    <row r="195" spans="1:13" x14ac:dyDescent="0.2">
      <c r="A195" s="1">
        <v>1016940</v>
      </c>
      <c r="B195" s="1">
        <v>1017100</v>
      </c>
      <c r="C195" s="1" t="str">
        <f t="shared" si="9"/>
        <v>CMC 4</v>
      </c>
      <c r="D195" s="1" t="str">
        <f t="shared" si="9"/>
        <v>CMC 4 - High Sulfur PAG</v>
      </c>
      <c r="E195" s="1" t="s">
        <v>39</v>
      </c>
      <c r="F195" s="12">
        <f>INDEX(families!$A:$A,MATCH(G195,families!$B:$B,0))</f>
        <v>10</v>
      </c>
      <c r="G195" s="1" t="str">
        <f t="shared" ref="G195:G258" si="11">TRIM(LEFT(C195,4))</f>
        <v>CMC</v>
      </c>
      <c r="H195" s="1">
        <f t="shared" si="10"/>
        <v>4</v>
      </c>
      <c r="M195" s="1" t="s">
        <v>860</v>
      </c>
    </row>
    <row r="196" spans="1:13" x14ac:dyDescent="0.2">
      <c r="A196" s="1">
        <v>1017100</v>
      </c>
      <c r="B196" s="1">
        <v>1018440</v>
      </c>
      <c r="C196" s="1" t="str">
        <f t="shared" si="9"/>
        <v>AREQ</v>
      </c>
      <c r="D196" s="1" t="str">
        <f t="shared" si="9"/>
        <v>Assessment Required</v>
      </c>
      <c r="E196" s="1" t="s">
        <v>39</v>
      </c>
      <c r="F196" s="12">
        <f>INDEX(families!$A:$A,MATCH(G196,families!$B:$B,0))</f>
        <v>11</v>
      </c>
      <c r="G196" s="1" t="str">
        <f t="shared" si="11"/>
        <v>AREQ</v>
      </c>
      <c r="H196" s="1">
        <f t="shared" si="10"/>
        <v>0</v>
      </c>
      <c r="M196" s="1" t="s">
        <v>863</v>
      </c>
    </row>
    <row r="197" spans="1:13" x14ac:dyDescent="0.2">
      <c r="A197" s="1">
        <v>1018440</v>
      </c>
      <c r="B197" s="1">
        <v>1018600</v>
      </c>
      <c r="C197" s="1" t="str">
        <f t="shared" si="9"/>
        <v>CMC 3</v>
      </c>
      <c r="D197" s="1" t="str">
        <f t="shared" si="9"/>
        <v>CMC 3 - High ML</v>
      </c>
      <c r="E197" s="1" t="s">
        <v>39</v>
      </c>
      <c r="F197" s="12">
        <f>INDEX(families!$A:$A,MATCH(G197,families!$B:$B,0))</f>
        <v>10</v>
      </c>
      <c r="G197" s="1" t="str">
        <f t="shared" si="11"/>
        <v>CMC</v>
      </c>
      <c r="H197" s="1">
        <f t="shared" si="10"/>
        <v>3</v>
      </c>
      <c r="M197" s="1" t="s">
        <v>849</v>
      </c>
    </row>
    <row r="198" spans="1:13" x14ac:dyDescent="0.2">
      <c r="A198" s="1">
        <v>1018600</v>
      </c>
      <c r="B198" s="1">
        <v>1019100</v>
      </c>
      <c r="C198" s="1" t="str">
        <f t="shared" si="9"/>
        <v>AREQ</v>
      </c>
      <c r="D198" s="1" t="str">
        <f t="shared" si="9"/>
        <v>Assessment Required</v>
      </c>
      <c r="E198" s="1" t="s">
        <v>39</v>
      </c>
      <c r="F198" s="12">
        <f>INDEX(families!$A:$A,MATCH(G198,families!$B:$B,0))</f>
        <v>11</v>
      </c>
      <c r="G198" s="1" t="str">
        <f t="shared" si="11"/>
        <v>AREQ</v>
      </c>
      <c r="H198" s="1">
        <f t="shared" si="10"/>
        <v>0</v>
      </c>
      <c r="M198" s="1" t="s">
        <v>863</v>
      </c>
    </row>
    <row r="199" spans="1:13" x14ac:dyDescent="0.2">
      <c r="A199" s="1">
        <v>1019100</v>
      </c>
      <c r="B199" s="1">
        <v>1019200</v>
      </c>
      <c r="C199" s="1" t="str">
        <f t="shared" si="9"/>
        <v>CMC 3</v>
      </c>
      <c r="D199" s="1" t="str">
        <f t="shared" si="9"/>
        <v>CMC 3 - High ML</v>
      </c>
      <c r="E199" s="1" t="s">
        <v>39</v>
      </c>
      <c r="F199" s="12">
        <f>INDEX(families!$A:$A,MATCH(G199,families!$B:$B,0))</f>
        <v>10</v>
      </c>
      <c r="G199" s="1" t="str">
        <f t="shared" si="11"/>
        <v>CMC</v>
      </c>
      <c r="H199" s="1">
        <f t="shared" si="10"/>
        <v>3</v>
      </c>
      <c r="M199" s="1" t="s">
        <v>849</v>
      </c>
    </row>
    <row r="200" spans="1:13" x14ac:dyDescent="0.2">
      <c r="A200" s="1">
        <v>1019200</v>
      </c>
      <c r="B200" s="1">
        <v>1019290</v>
      </c>
      <c r="C200" s="1" t="str">
        <f t="shared" si="9"/>
        <v>AREQ</v>
      </c>
      <c r="D200" s="1" t="str">
        <f t="shared" si="9"/>
        <v>Assessment Required</v>
      </c>
      <c r="E200" s="1" t="s">
        <v>39</v>
      </c>
      <c r="F200" s="12">
        <f>INDEX(families!$A:$A,MATCH(G200,families!$B:$B,0))</f>
        <v>11</v>
      </c>
      <c r="G200" s="1" t="str">
        <f t="shared" si="11"/>
        <v>AREQ</v>
      </c>
      <c r="H200" s="1">
        <f t="shared" si="10"/>
        <v>0</v>
      </c>
      <c r="M200" s="1" t="s">
        <v>863</v>
      </c>
    </row>
    <row r="201" spans="1:13" x14ac:dyDescent="0.2">
      <c r="A201" s="1">
        <v>1019290</v>
      </c>
      <c r="B201" s="1">
        <v>1019500</v>
      </c>
      <c r="C201" s="1" t="str">
        <f t="shared" si="9"/>
        <v>CMC 3</v>
      </c>
      <c r="D201" s="1" t="str">
        <f t="shared" si="9"/>
        <v>CMC 3 - High ML</v>
      </c>
      <c r="E201" s="1" t="s">
        <v>39</v>
      </c>
      <c r="F201" s="12">
        <f>INDEX(families!$A:$A,MATCH(G201,families!$B:$B,0))</f>
        <v>10</v>
      </c>
      <c r="G201" s="1" t="str">
        <f t="shared" si="11"/>
        <v>CMC</v>
      </c>
      <c r="H201" s="1">
        <f t="shared" si="10"/>
        <v>3</v>
      </c>
      <c r="M201" s="1" t="s">
        <v>849</v>
      </c>
    </row>
    <row r="202" spans="1:13" x14ac:dyDescent="0.2">
      <c r="A202" s="1">
        <v>1019500</v>
      </c>
      <c r="B202" s="1">
        <v>1019650</v>
      </c>
      <c r="C202" s="1" t="str">
        <f t="shared" si="9"/>
        <v>CMC 4</v>
      </c>
      <c r="D202" s="1" t="str">
        <f t="shared" si="9"/>
        <v>CMC 4 - High Sulfur PAG</v>
      </c>
      <c r="E202" s="1" t="s">
        <v>39</v>
      </c>
      <c r="F202" s="12">
        <f>INDEX(families!$A:$A,MATCH(G202,families!$B:$B,0))</f>
        <v>10</v>
      </c>
      <c r="G202" s="1" t="str">
        <f t="shared" si="11"/>
        <v>CMC</v>
      </c>
      <c r="H202" s="1">
        <f t="shared" si="10"/>
        <v>4</v>
      </c>
      <c r="M202" s="1" t="s">
        <v>860</v>
      </c>
    </row>
    <row r="203" spans="1:13" x14ac:dyDescent="0.2">
      <c r="A203" s="1">
        <v>1019650</v>
      </c>
      <c r="B203" s="1">
        <v>1020100</v>
      </c>
      <c r="C203" s="1" t="str">
        <f t="shared" si="9"/>
        <v>BRU</v>
      </c>
      <c r="D203" s="1" t="str">
        <f t="shared" si="9"/>
        <v>Bedrock Disturbance Unlikely</v>
      </c>
      <c r="E203" s="1" t="s">
        <v>39</v>
      </c>
      <c r="F203" s="12">
        <f>INDEX(families!$A:$A,MATCH(G203,families!$B:$B,0))</f>
        <v>9</v>
      </c>
      <c r="G203" s="1" t="str">
        <f t="shared" si="11"/>
        <v>BRU</v>
      </c>
      <c r="H203" s="1">
        <f t="shared" si="10"/>
        <v>0</v>
      </c>
      <c r="M203" s="1" t="s">
        <v>847</v>
      </c>
    </row>
    <row r="204" spans="1:13" x14ac:dyDescent="0.2">
      <c r="A204" s="1">
        <v>1020100</v>
      </c>
      <c r="B204" s="1">
        <v>1020250</v>
      </c>
      <c r="C204" s="1" t="str">
        <f t="shared" si="9"/>
        <v>CMC 1</v>
      </c>
      <c r="D204" s="1" t="str">
        <f t="shared" si="9"/>
        <v>CMC 1 - Low ML/Non-PAG</v>
      </c>
      <c r="E204" s="1" t="s">
        <v>39</v>
      </c>
      <c r="F204" s="12">
        <f>INDEX(families!$A:$A,MATCH(G204,families!$B:$B,0))</f>
        <v>10</v>
      </c>
      <c r="G204" s="1" t="str">
        <f t="shared" si="11"/>
        <v>CMC</v>
      </c>
      <c r="H204" s="1">
        <f t="shared" si="10"/>
        <v>1</v>
      </c>
      <c r="M204" s="1" t="s">
        <v>852</v>
      </c>
    </row>
    <row r="205" spans="1:13" x14ac:dyDescent="0.2">
      <c r="A205" s="1">
        <v>1020250</v>
      </c>
      <c r="B205" s="1">
        <v>1021200</v>
      </c>
      <c r="C205" s="1" t="str">
        <f t="shared" si="9"/>
        <v>AREQ</v>
      </c>
      <c r="D205" s="1" t="str">
        <f t="shared" si="9"/>
        <v>Assessment Required</v>
      </c>
      <c r="E205" s="1" t="s">
        <v>39</v>
      </c>
      <c r="F205" s="12">
        <f>INDEX(families!$A:$A,MATCH(G205,families!$B:$B,0))</f>
        <v>11</v>
      </c>
      <c r="G205" s="1" t="str">
        <f t="shared" si="11"/>
        <v>AREQ</v>
      </c>
      <c r="H205" s="1">
        <f t="shared" si="10"/>
        <v>0</v>
      </c>
      <c r="M205" s="1" t="s">
        <v>863</v>
      </c>
    </row>
    <row r="206" spans="1:13" x14ac:dyDescent="0.2">
      <c r="A206" s="1">
        <v>1021200</v>
      </c>
      <c r="B206" s="1">
        <v>1021610</v>
      </c>
      <c r="C206" s="1" t="str">
        <f t="shared" si="9"/>
        <v>BRU</v>
      </c>
      <c r="D206" s="1" t="str">
        <f t="shared" si="9"/>
        <v>Bedrock Disturbance Unlikely</v>
      </c>
      <c r="E206" s="1" t="s">
        <v>39</v>
      </c>
      <c r="F206" s="12">
        <f>INDEX(families!$A:$A,MATCH(G206,families!$B:$B,0))</f>
        <v>9</v>
      </c>
      <c r="G206" s="1" t="str">
        <f t="shared" si="11"/>
        <v>BRU</v>
      </c>
      <c r="H206" s="1">
        <f t="shared" si="10"/>
        <v>0</v>
      </c>
      <c r="M206" s="1" t="s">
        <v>847</v>
      </c>
    </row>
    <row r="207" spans="1:13" x14ac:dyDescent="0.2">
      <c r="A207" s="1">
        <v>1021610</v>
      </c>
      <c r="B207" s="1">
        <v>1023150</v>
      </c>
      <c r="C207" s="1" t="str">
        <f t="shared" si="9"/>
        <v>AREQ</v>
      </c>
      <c r="D207" s="1" t="str">
        <f t="shared" si="9"/>
        <v>Assessment Required</v>
      </c>
      <c r="E207" s="1" t="s">
        <v>39</v>
      </c>
      <c r="F207" s="12">
        <f>INDEX(families!$A:$A,MATCH(G207,families!$B:$B,0))</f>
        <v>11</v>
      </c>
      <c r="G207" s="1" t="str">
        <f t="shared" si="11"/>
        <v>AREQ</v>
      </c>
      <c r="H207" s="1">
        <f t="shared" si="10"/>
        <v>0</v>
      </c>
      <c r="M207" s="1" t="s">
        <v>863</v>
      </c>
    </row>
    <row r="208" spans="1:13" x14ac:dyDescent="0.2">
      <c r="A208" s="1">
        <v>1023150</v>
      </c>
      <c r="B208" s="1">
        <v>1023270</v>
      </c>
      <c r="C208" s="1" t="str">
        <f t="shared" si="9"/>
        <v>CMC 3</v>
      </c>
      <c r="D208" s="1" t="str">
        <f t="shared" si="9"/>
        <v>CMC 3 - High ML</v>
      </c>
      <c r="E208" s="1" t="s">
        <v>39</v>
      </c>
      <c r="F208" s="12">
        <f>INDEX(families!$A:$A,MATCH(G208,families!$B:$B,0))</f>
        <v>10</v>
      </c>
      <c r="G208" s="1" t="str">
        <f t="shared" si="11"/>
        <v>CMC</v>
      </c>
      <c r="H208" s="1">
        <f t="shared" si="10"/>
        <v>3</v>
      </c>
      <c r="M208" s="1" t="s">
        <v>849</v>
      </c>
    </row>
    <row r="209" spans="1:13" x14ac:dyDescent="0.2">
      <c r="A209" s="1">
        <v>1023270</v>
      </c>
      <c r="B209" s="1">
        <v>1023350</v>
      </c>
      <c r="C209" s="1" t="str">
        <f t="shared" si="9"/>
        <v>CMC 4</v>
      </c>
      <c r="D209" s="1" t="str">
        <f t="shared" si="9"/>
        <v>CMC 4 - High Sulfur PAG</v>
      </c>
      <c r="E209" s="1" t="s">
        <v>39</v>
      </c>
      <c r="F209" s="12">
        <f>INDEX(families!$A:$A,MATCH(G209,families!$B:$B,0))</f>
        <v>10</v>
      </c>
      <c r="G209" s="1" t="str">
        <f t="shared" si="11"/>
        <v>CMC</v>
      </c>
      <c r="H209" s="1">
        <f t="shared" si="10"/>
        <v>4</v>
      </c>
      <c r="M209" s="1" t="s">
        <v>860</v>
      </c>
    </row>
    <row r="210" spans="1:13" x14ac:dyDescent="0.2">
      <c r="A210" s="1">
        <v>1023350</v>
      </c>
      <c r="B210" s="1">
        <v>1023450</v>
      </c>
      <c r="C210" s="1" t="str">
        <f t="shared" si="9"/>
        <v>CMC 1</v>
      </c>
      <c r="D210" s="1" t="str">
        <f t="shared" si="9"/>
        <v>CMC 1 - Low ML/Non-PAG</v>
      </c>
      <c r="E210" s="1" t="s">
        <v>39</v>
      </c>
      <c r="F210" s="12">
        <f>INDEX(families!$A:$A,MATCH(G210,families!$B:$B,0))</f>
        <v>10</v>
      </c>
      <c r="G210" s="1" t="str">
        <f t="shared" si="11"/>
        <v>CMC</v>
      </c>
      <c r="H210" s="1">
        <f t="shared" si="10"/>
        <v>1</v>
      </c>
      <c r="M210" s="1" t="s">
        <v>852</v>
      </c>
    </row>
    <row r="211" spans="1:13" x14ac:dyDescent="0.2">
      <c r="A211" s="1">
        <v>1023450</v>
      </c>
      <c r="B211" s="1">
        <v>1023550</v>
      </c>
      <c r="C211" s="1" t="str">
        <f t="shared" si="9"/>
        <v>AREQ</v>
      </c>
      <c r="D211" s="1" t="str">
        <f t="shared" si="9"/>
        <v>Assessment Required</v>
      </c>
      <c r="E211" s="1" t="s">
        <v>39</v>
      </c>
      <c r="F211" s="12">
        <f>INDEX(families!$A:$A,MATCH(G211,families!$B:$B,0))</f>
        <v>11</v>
      </c>
      <c r="G211" s="1" t="str">
        <f t="shared" si="11"/>
        <v>AREQ</v>
      </c>
      <c r="H211" s="1">
        <f t="shared" si="10"/>
        <v>0</v>
      </c>
      <c r="M211" s="1" t="s">
        <v>863</v>
      </c>
    </row>
    <row r="212" spans="1:13" x14ac:dyDescent="0.2">
      <c r="A212" s="1">
        <v>1023550</v>
      </c>
      <c r="B212" s="1">
        <v>1023650</v>
      </c>
      <c r="C212" s="1" t="str">
        <f t="shared" si="9"/>
        <v>CMC 3</v>
      </c>
      <c r="D212" s="1" t="str">
        <f t="shared" si="9"/>
        <v>CMC 3 - High ML</v>
      </c>
      <c r="E212" s="1" t="s">
        <v>39</v>
      </c>
      <c r="F212" s="12">
        <f>INDEX(families!$A:$A,MATCH(G212,families!$B:$B,0))</f>
        <v>10</v>
      </c>
      <c r="G212" s="1" t="str">
        <f t="shared" si="11"/>
        <v>CMC</v>
      </c>
      <c r="H212" s="1">
        <f t="shared" si="10"/>
        <v>3</v>
      </c>
      <c r="M212" s="1" t="s">
        <v>849</v>
      </c>
    </row>
    <row r="213" spans="1:13" x14ac:dyDescent="0.2">
      <c r="A213" s="1">
        <v>1023650</v>
      </c>
      <c r="B213" s="1">
        <v>1023800</v>
      </c>
      <c r="C213" s="1" t="str">
        <f t="shared" si="9"/>
        <v>AREQ</v>
      </c>
      <c r="D213" s="1" t="str">
        <f t="shared" si="9"/>
        <v>Assessment Required</v>
      </c>
      <c r="E213" s="1" t="s">
        <v>39</v>
      </c>
      <c r="F213" s="12">
        <f>INDEX(families!$A:$A,MATCH(G213,families!$B:$B,0))</f>
        <v>11</v>
      </c>
      <c r="G213" s="1" t="str">
        <f t="shared" si="11"/>
        <v>AREQ</v>
      </c>
      <c r="H213" s="1">
        <f t="shared" si="10"/>
        <v>0</v>
      </c>
      <c r="M213" s="1" t="s">
        <v>863</v>
      </c>
    </row>
    <row r="214" spans="1:13" x14ac:dyDescent="0.2">
      <c r="A214" s="1">
        <v>1023800</v>
      </c>
      <c r="B214" s="1">
        <v>1024310</v>
      </c>
      <c r="C214" s="1" t="str">
        <f t="shared" si="9"/>
        <v>BRU</v>
      </c>
      <c r="D214" s="1" t="str">
        <f t="shared" si="9"/>
        <v>Bedrock Disturbance Unlikely</v>
      </c>
      <c r="E214" s="1" t="s">
        <v>39</v>
      </c>
      <c r="F214" s="12">
        <f>INDEX(families!$A:$A,MATCH(G214,families!$B:$B,0))</f>
        <v>9</v>
      </c>
      <c r="G214" s="1" t="str">
        <f t="shared" si="11"/>
        <v>BRU</v>
      </c>
      <c r="H214" s="1">
        <f t="shared" si="10"/>
        <v>0</v>
      </c>
      <c r="M214" s="1" t="s">
        <v>847</v>
      </c>
    </row>
    <row r="215" spans="1:13" x14ac:dyDescent="0.2">
      <c r="A215" s="1">
        <v>1024310</v>
      </c>
      <c r="B215" s="1">
        <v>1024800</v>
      </c>
      <c r="C215" s="1" t="str">
        <f t="shared" si="9"/>
        <v>AREQ</v>
      </c>
      <c r="D215" s="1" t="str">
        <f t="shared" si="9"/>
        <v>Assessment Required</v>
      </c>
      <c r="E215" s="1" t="s">
        <v>39</v>
      </c>
      <c r="F215" s="12">
        <f>INDEX(families!$A:$A,MATCH(G215,families!$B:$B,0))</f>
        <v>11</v>
      </c>
      <c r="G215" s="1" t="str">
        <f t="shared" si="11"/>
        <v>AREQ</v>
      </c>
      <c r="H215" s="1">
        <f t="shared" si="10"/>
        <v>0</v>
      </c>
      <c r="M215" s="1" t="s">
        <v>863</v>
      </c>
    </row>
    <row r="216" spans="1:13" x14ac:dyDescent="0.2">
      <c r="A216" s="1">
        <v>1024800</v>
      </c>
      <c r="B216" s="1">
        <v>1024900</v>
      </c>
      <c r="C216" s="1" t="str">
        <f t="shared" si="9"/>
        <v>CMC 4</v>
      </c>
      <c r="D216" s="1" t="str">
        <f t="shared" si="9"/>
        <v>CMC 4 - High Sulfur PAG</v>
      </c>
      <c r="E216" s="1" t="s">
        <v>39</v>
      </c>
      <c r="F216" s="12">
        <f>INDEX(families!$A:$A,MATCH(G216,families!$B:$B,0))</f>
        <v>10</v>
      </c>
      <c r="G216" s="1" t="str">
        <f t="shared" si="11"/>
        <v>CMC</v>
      </c>
      <c r="H216" s="1">
        <f t="shared" si="10"/>
        <v>4</v>
      </c>
      <c r="M216" s="1" t="s">
        <v>860</v>
      </c>
    </row>
    <row r="217" spans="1:13" x14ac:dyDescent="0.2">
      <c r="A217" s="1">
        <v>1024900</v>
      </c>
      <c r="B217" s="1">
        <v>1025600</v>
      </c>
      <c r="C217" s="1" t="str">
        <f t="shared" si="9"/>
        <v>AREQ</v>
      </c>
      <c r="D217" s="1" t="str">
        <f t="shared" si="9"/>
        <v>Assessment Required</v>
      </c>
      <c r="E217" s="1" t="s">
        <v>39</v>
      </c>
      <c r="F217" s="12">
        <f>INDEX(families!$A:$A,MATCH(G217,families!$B:$B,0))</f>
        <v>11</v>
      </c>
      <c r="G217" s="1" t="str">
        <f t="shared" si="11"/>
        <v>AREQ</v>
      </c>
      <c r="H217" s="1">
        <f t="shared" si="10"/>
        <v>0</v>
      </c>
      <c r="M217" s="1" t="s">
        <v>863</v>
      </c>
    </row>
    <row r="218" spans="1:13" x14ac:dyDescent="0.2">
      <c r="A218" s="1">
        <v>1025600</v>
      </c>
      <c r="B218" s="1">
        <v>1026130</v>
      </c>
      <c r="C218" s="1" t="str">
        <f t="shared" si="9"/>
        <v>BRU</v>
      </c>
      <c r="D218" s="1" t="str">
        <f t="shared" si="9"/>
        <v>Bedrock Disturbance Unlikely</v>
      </c>
      <c r="E218" s="1" t="s">
        <v>39</v>
      </c>
      <c r="F218" s="12">
        <f>INDEX(families!$A:$A,MATCH(G218,families!$B:$B,0))</f>
        <v>9</v>
      </c>
      <c r="G218" s="1" t="str">
        <f t="shared" si="11"/>
        <v>BRU</v>
      </c>
      <c r="H218" s="1">
        <f t="shared" si="10"/>
        <v>0</v>
      </c>
      <c r="M218" s="1" t="s">
        <v>847</v>
      </c>
    </row>
    <row r="219" spans="1:13" x14ac:dyDescent="0.2">
      <c r="A219" s="1">
        <v>1026130</v>
      </c>
      <c r="B219" s="1">
        <v>1026240</v>
      </c>
      <c r="C219" s="1" t="str">
        <f t="shared" si="9"/>
        <v>CMC 3</v>
      </c>
      <c r="D219" s="1" t="str">
        <f t="shared" si="9"/>
        <v>CMC 3 - High ML</v>
      </c>
      <c r="E219" s="1" t="s">
        <v>39</v>
      </c>
      <c r="F219" s="12">
        <f>INDEX(families!$A:$A,MATCH(G219,families!$B:$B,0))</f>
        <v>10</v>
      </c>
      <c r="G219" s="1" t="str">
        <f t="shared" si="11"/>
        <v>CMC</v>
      </c>
      <c r="H219" s="1">
        <f t="shared" si="10"/>
        <v>3</v>
      </c>
      <c r="M219" s="1" t="s">
        <v>849</v>
      </c>
    </row>
    <row r="220" spans="1:13" x14ac:dyDescent="0.2">
      <c r="A220" s="1">
        <v>1026240</v>
      </c>
      <c r="B220" s="1">
        <v>1026810</v>
      </c>
      <c r="C220" s="1" t="str">
        <f t="shared" si="9"/>
        <v>BRU</v>
      </c>
      <c r="D220" s="1" t="str">
        <f t="shared" si="9"/>
        <v>Bedrock Disturbance Unlikely</v>
      </c>
      <c r="E220" s="1" t="s">
        <v>39</v>
      </c>
      <c r="F220" s="12">
        <f>INDEX(families!$A:$A,MATCH(G220,families!$B:$B,0))</f>
        <v>9</v>
      </c>
      <c r="G220" s="1" t="str">
        <f t="shared" si="11"/>
        <v>BRU</v>
      </c>
      <c r="H220" s="1">
        <f t="shared" si="10"/>
        <v>0</v>
      </c>
      <c r="M220" s="1" t="s">
        <v>847</v>
      </c>
    </row>
    <row r="221" spans="1:13" x14ac:dyDescent="0.2">
      <c r="A221" s="1">
        <v>1026810</v>
      </c>
      <c r="B221" s="1">
        <v>1027030</v>
      </c>
      <c r="C221" s="1" t="str">
        <f t="shared" si="9"/>
        <v>CMC 3</v>
      </c>
      <c r="D221" s="1" t="str">
        <f t="shared" si="9"/>
        <v>CMC 3 - High ML</v>
      </c>
      <c r="E221" s="1" t="s">
        <v>39</v>
      </c>
      <c r="F221" s="12">
        <f>INDEX(families!$A:$A,MATCH(G221,families!$B:$B,0))</f>
        <v>10</v>
      </c>
      <c r="G221" s="1" t="str">
        <f t="shared" si="11"/>
        <v>CMC</v>
      </c>
      <c r="H221" s="1">
        <f t="shared" si="10"/>
        <v>3</v>
      </c>
      <c r="M221" s="1" t="s">
        <v>849</v>
      </c>
    </row>
    <row r="222" spans="1:13" x14ac:dyDescent="0.2">
      <c r="A222" s="1">
        <v>1027030</v>
      </c>
      <c r="B222" s="1">
        <v>1028340</v>
      </c>
      <c r="C222" s="1" t="str">
        <f t="shared" si="9"/>
        <v>AREQ</v>
      </c>
      <c r="D222" s="1" t="str">
        <f t="shared" si="9"/>
        <v>Assessment Required</v>
      </c>
      <c r="E222" s="1" t="s">
        <v>39</v>
      </c>
      <c r="F222" s="12">
        <f>INDEX(families!$A:$A,MATCH(G222,families!$B:$B,0))</f>
        <v>11</v>
      </c>
      <c r="G222" s="1" t="str">
        <f t="shared" si="11"/>
        <v>AREQ</v>
      </c>
      <c r="H222" s="1">
        <f t="shared" si="10"/>
        <v>0</v>
      </c>
      <c r="M222" s="1" t="s">
        <v>863</v>
      </c>
    </row>
    <row r="223" spans="1:13" x14ac:dyDescent="0.2">
      <c r="A223" s="1">
        <v>1028340</v>
      </c>
      <c r="B223" s="1">
        <v>1029250</v>
      </c>
      <c r="C223" s="1" t="str">
        <f t="shared" si="9"/>
        <v>CMC 3</v>
      </c>
      <c r="D223" s="1" t="str">
        <f t="shared" si="9"/>
        <v>CMC 3 - High ML</v>
      </c>
      <c r="E223" s="1" t="s">
        <v>39</v>
      </c>
      <c r="F223" s="12">
        <f>INDEX(families!$A:$A,MATCH(G223,families!$B:$B,0))</f>
        <v>10</v>
      </c>
      <c r="G223" s="1" t="str">
        <f t="shared" si="11"/>
        <v>CMC</v>
      </c>
      <c r="H223" s="1">
        <f t="shared" si="10"/>
        <v>3</v>
      </c>
      <c r="M223" s="1" t="s">
        <v>849</v>
      </c>
    </row>
    <row r="224" spans="1:13" x14ac:dyDescent="0.2">
      <c r="A224" s="1">
        <v>1029250</v>
      </c>
      <c r="B224" s="1">
        <v>1029680</v>
      </c>
      <c r="C224" s="1" t="str">
        <f t="shared" si="9"/>
        <v>CMC 4</v>
      </c>
      <c r="D224" s="1" t="str">
        <f t="shared" si="9"/>
        <v>CMC 4 - High Sulfur PAG</v>
      </c>
      <c r="E224" s="1" t="s">
        <v>39</v>
      </c>
      <c r="F224" s="12">
        <f>INDEX(families!$A:$A,MATCH(G224,families!$B:$B,0))</f>
        <v>10</v>
      </c>
      <c r="G224" s="1" t="str">
        <f t="shared" si="11"/>
        <v>CMC</v>
      </c>
      <c r="H224" s="1">
        <f t="shared" si="10"/>
        <v>4</v>
      </c>
      <c r="M224" s="1" t="s">
        <v>860</v>
      </c>
    </row>
    <row r="225" spans="1:13" x14ac:dyDescent="0.2">
      <c r="A225" s="1">
        <v>1029680</v>
      </c>
      <c r="B225" s="1">
        <v>1029820</v>
      </c>
      <c r="C225" s="1" t="str">
        <f t="shared" si="9"/>
        <v>CMC 3</v>
      </c>
      <c r="D225" s="1" t="str">
        <f t="shared" si="9"/>
        <v>CMC 3 - High ML</v>
      </c>
      <c r="E225" s="1" t="s">
        <v>39</v>
      </c>
      <c r="F225" s="12">
        <f>INDEX(families!$A:$A,MATCH(G225,families!$B:$B,0))</f>
        <v>10</v>
      </c>
      <c r="G225" s="1" t="str">
        <f t="shared" si="11"/>
        <v>CMC</v>
      </c>
      <c r="H225" s="1">
        <f t="shared" si="10"/>
        <v>3</v>
      </c>
      <c r="M225" s="1" t="s">
        <v>849</v>
      </c>
    </row>
    <row r="226" spans="1:13" x14ac:dyDescent="0.2">
      <c r="A226" s="1">
        <v>1029820</v>
      </c>
      <c r="B226" s="1">
        <v>1030000</v>
      </c>
      <c r="C226" s="1" t="str">
        <f t="shared" si="9"/>
        <v>AREQ</v>
      </c>
      <c r="D226" s="1" t="str">
        <f t="shared" si="9"/>
        <v>Assessment Required</v>
      </c>
      <c r="E226" s="1" t="s">
        <v>39</v>
      </c>
      <c r="F226" s="12">
        <f>INDEX(families!$A:$A,MATCH(G226,families!$B:$B,0))</f>
        <v>11</v>
      </c>
      <c r="G226" s="1" t="str">
        <f t="shared" si="11"/>
        <v>AREQ</v>
      </c>
      <c r="H226" s="1">
        <f t="shared" si="10"/>
        <v>0</v>
      </c>
      <c r="M226" s="1" t="s">
        <v>863</v>
      </c>
    </row>
    <row r="227" spans="1:13" x14ac:dyDescent="0.2">
      <c r="A227" s="1">
        <v>1030000</v>
      </c>
      <c r="B227" s="1">
        <v>1031060</v>
      </c>
      <c r="C227" s="1" t="str">
        <f t="shared" si="9"/>
        <v>BRU</v>
      </c>
      <c r="D227" s="1" t="str">
        <f t="shared" si="9"/>
        <v>Bedrock Disturbance Unlikely</v>
      </c>
      <c r="E227" s="1" t="s">
        <v>39</v>
      </c>
      <c r="F227" s="12">
        <f>INDEX(families!$A:$A,MATCH(G227,families!$B:$B,0))</f>
        <v>9</v>
      </c>
      <c r="G227" s="1" t="str">
        <f t="shared" si="11"/>
        <v>BRU</v>
      </c>
      <c r="H227" s="1">
        <f t="shared" si="10"/>
        <v>0</v>
      </c>
      <c r="M227" s="1" t="s">
        <v>847</v>
      </c>
    </row>
    <row r="228" spans="1:13" x14ac:dyDescent="0.2">
      <c r="A228" s="1">
        <v>1031060</v>
      </c>
      <c r="B228" s="1">
        <v>1031170</v>
      </c>
      <c r="C228" s="1" t="str">
        <f t="shared" si="9"/>
        <v>CMC 3</v>
      </c>
      <c r="D228" s="1" t="str">
        <f t="shared" si="9"/>
        <v>CMC 3 - High ML</v>
      </c>
      <c r="E228" s="1" t="s">
        <v>39</v>
      </c>
      <c r="F228" s="12">
        <f>INDEX(families!$A:$A,MATCH(G228,families!$B:$B,0))</f>
        <v>10</v>
      </c>
      <c r="G228" s="1" t="str">
        <f t="shared" si="11"/>
        <v>CMC</v>
      </c>
      <c r="H228" s="1">
        <f t="shared" si="10"/>
        <v>3</v>
      </c>
      <c r="M228" s="1" t="s">
        <v>849</v>
      </c>
    </row>
    <row r="229" spans="1:13" x14ac:dyDescent="0.2">
      <c r="A229" s="1">
        <v>1031170</v>
      </c>
      <c r="B229" s="1">
        <v>1032710</v>
      </c>
      <c r="C229" s="1" t="str">
        <f t="shared" si="9"/>
        <v>BRU</v>
      </c>
      <c r="D229" s="1" t="str">
        <f t="shared" si="9"/>
        <v>Bedrock Disturbance Unlikely</v>
      </c>
      <c r="E229" s="1" t="s">
        <v>39</v>
      </c>
      <c r="F229" s="12">
        <f>INDEX(families!$A:$A,MATCH(G229,families!$B:$B,0))</f>
        <v>9</v>
      </c>
      <c r="G229" s="1" t="str">
        <f t="shared" si="11"/>
        <v>BRU</v>
      </c>
      <c r="H229" s="1">
        <f t="shared" si="10"/>
        <v>0</v>
      </c>
      <c r="M229" s="1" t="s">
        <v>847</v>
      </c>
    </row>
    <row r="230" spans="1:13" x14ac:dyDescent="0.2">
      <c r="A230" s="1">
        <v>1032710</v>
      </c>
      <c r="B230" s="1">
        <v>1032800</v>
      </c>
      <c r="C230" s="1" t="str">
        <f t="shared" si="9"/>
        <v>CMC 4</v>
      </c>
      <c r="D230" s="1" t="str">
        <f t="shared" si="9"/>
        <v>CMC 4 - High Sulfur PAG</v>
      </c>
      <c r="E230" s="1" t="s">
        <v>39</v>
      </c>
      <c r="F230" s="12">
        <f>INDEX(families!$A:$A,MATCH(G230,families!$B:$B,0))</f>
        <v>10</v>
      </c>
      <c r="G230" s="1" t="str">
        <f t="shared" si="11"/>
        <v>CMC</v>
      </c>
      <c r="H230" s="1">
        <f t="shared" si="10"/>
        <v>4</v>
      </c>
      <c r="M230" s="1" t="s">
        <v>860</v>
      </c>
    </row>
    <row r="231" spans="1:13" x14ac:dyDescent="0.2">
      <c r="A231" s="1">
        <v>1032800</v>
      </c>
      <c r="B231" s="1">
        <v>1033100</v>
      </c>
      <c r="C231" s="1" t="str">
        <f t="shared" si="9"/>
        <v>AREQ</v>
      </c>
      <c r="D231" s="1" t="str">
        <f t="shared" si="9"/>
        <v>Assessment Required</v>
      </c>
      <c r="E231" s="1" t="s">
        <v>39</v>
      </c>
      <c r="F231" s="12">
        <f>INDEX(families!$A:$A,MATCH(G231,families!$B:$B,0))</f>
        <v>11</v>
      </c>
      <c r="G231" s="1" t="str">
        <f t="shared" si="11"/>
        <v>AREQ</v>
      </c>
      <c r="H231" s="1">
        <f t="shared" si="10"/>
        <v>0</v>
      </c>
      <c r="M231" s="1" t="s">
        <v>863</v>
      </c>
    </row>
    <row r="232" spans="1:13" x14ac:dyDescent="0.2">
      <c r="A232" s="1">
        <v>1033100</v>
      </c>
      <c r="B232" s="1">
        <v>1033200</v>
      </c>
      <c r="C232" s="1" t="str">
        <f t="shared" si="9"/>
        <v>CMC 1</v>
      </c>
      <c r="D232" s="1" t="str">
        <f t="shared" si="9"/>
        <v>CMC 1 - Low ML/Non-PAG</v>
      </c>
      <c r="E232" s="1" t="s">
        <v>39</v>
      </c>
      <c r="F232" s="12">
        <f>INDEX(families!$A:$A,MATCH(G232,families!$B:$B,0))</f>
        <v>10</v>
      </c>
      <c r="G232" s="1" t="str">
        <f t="shared" si="11"/>
        <v>CMC</v>
      </c>
      <c r="H232" s="1">
        <f t="shared" si="10"/>
        <v>1</v>
      </c>
      <c r="M232" s="1" t="s">
        <v>852</v>
      </c>
    </row>
    <row r="233" spans="1:13" x14ac:dyDescent="0.2">
      <c r="A233" s="1">
        <v>1033200</v>
      </c>
      <c r="B233" s="1">
        <v>1033330</v>
      </c>
      <c r="C233" s="1" t="str">
        <f t="shared" si="9"/>
        <v>CMC 3</v>
      </c>
      <c r="D233" s="1" t="str">
        <f t="shared" si="9"/>
        <v>CMC 3 - High ML</v>
      </c>
      <c r="E233" s="1" t="s">
        <v>39</v>
      </c>
      <c r="F233" s="12">
        <f>INDEX(families!$A:$A,MATCH(G233,families!$B:$B,0))</f>
        <v>10</v>
      </c>
      <c r="G233" s="1" t="str">
        <f t="shared" si="11"/>
        <v>CMC</v>
      </c>
      <c r="H233" s="1">
        <f t="shared" si="10"/>
        <v>3</v>
      </c>
      <c r="M233" s="1" t="s">
        <v>849</v>
      </c>
    </row>
    <row r="234" spans="1:13" x14ac:dyDescent="0.2">
      <c r="A234" s="1">
        <v>1033330</v>
      </c>
      <c r="B234" s="1">
        <v>1033420</v>
      </c>
      <c r="C234" s="1" t="str">
        <f t="shared" si="9"/>
        <v>CMC 1</v>
      </c>
      <c r="D234" s="1" t="str">
        <f t="shared" si="9"/>
        <v>CMC 1 - Low ML/Non-PAG</v>
      </c>
      <c r="E234" s="1" t="s">
        <v>39</v>
      </c>
      <c r="F234" s="12">
        <f>INDEX(families!$A:$A,MATCH(G234,families!$B:$B,0))</f>
        <v>10</v>
      </c>
      <c r="G234" s="1" t="str">
        <f t="shared" si="11"/>
        <v>CMC</v>
      </c>
      <c r="H234" s="1">
        <f t="shared" si="10"/>
        <v>1</v>
      </c>
      <c r="M234" s="1" t="s">
        <v>852</v>
      </c>
    </row>
    <row r="235" spans="1:13" x14ac:dyDescent="0.2">
      <c r="A235" s="1">
        <v>1033420</v>
      </c>
      <c r="B235" s="1">
        <v>1033560</v>
      </c>
      <c r="C235" s="1" t="str">
        <f t="shared" si="9"/>
        <v>CMC 3</v>
      </c>
      <c r="D235" s="1" t="str">
        <f t="shared" si="9"/>
        <v>CMC 3 - High ML</v>
      </c>
      <c r="E235" s="1" t="s">
        <v>39</v>
      </c>
      <c r="F235" s="12">
        <f>INDEX(families!$A:$A,MATCH(G235,families!$B:$B,0))</f>
        <v>10</v>
      </c>
      <c r="G235" s="1" t="str">
        <f t="shared" si="11"/>
        <v>CMC</v>
      </c>
      <c r="H235" s="1">
        <f t="shared" si="10"/>
        <v>3</v>
      </c>
      <c r="M235" s="1" t="s">
        <v>849</v>
      </c>
    </row>
    <row r="236" spans="1:13" x14ac:dyDescent="0.2">
      <c r="A236" s="1">
        <v>1033560</v>
      </c>
      <c r="B236" s="1">
        <v>1033920</v>
      </c>
      <c r="C236" s="1" t="str">
        <f t="shared" si="9"/>
        <v>AREQ</v>
      </c>
      <c r="D236" s="1" t="str">
        <f t="shared" si="9"/>
        <v>Assessment Required</v>
      </c>
      <c r="E236" s="1" t="s">
        <v>39</v>
      </c>
      <c r="F236" s="12">
        <f>INDEX(families!$A:$A,MATCH(G236,families!$B:$B,0))</f>
        <v>11</v>
      </c>
      <c r="G236" s="1" t="str">
        <f t="shared" si="11"/>
        <v>AREQ</v>
      </c>
      <c r="H236" s="1">
        <f t="shared" si="10"/>
        <v>0</v>
      </c>
      <c r="M236" s="1" t="s">
        <v>863</v>
      </c>
    </row>
    <row r="237" spans="1:13" x14ac:dyDescent="0.2">
      <c r="A237" s="1">
        <v>1033920</v>
      </c>
      <c r="B237" s="1">
        <v>1034020</v>
      </c>
      <c r="C237" s="1" t="str">
        <f t="shared" si="9"/>
        <v>CMC 2</v>
      </c>
      <c r="D237" s="1" t="str">
        <f t="shared" si="9"/>
        <v>CMC 2 - Low Sulfur PAG</v>
      </c>
      <c r="E237" s="1" t="s">
        <v>39</v>
      </c>
      <c r="F237" s="12">
        <f>INDEX(families!$A:$A,MATCH(G237,families!$B:$B,0))</f>
        <v>10</v>
      </c>
      <c r="G237" s="1" t="str">
        <f t="shared" si="11"/>
        <v>CMC</v>
      </c>
      <c r="H237" s="1">
        <f t="shared" si="10"/>
        <v>2</v>
      </c>
      <c r="M237" s="1" t="s">
        <v>855</v>
      </c>
    </row>
    <row r="238" spans="1:13" x14ac:dyDescent="0.2">
      <c r="A238" s="1">
        <v>1034020</v>
      </c>
      <c r="B238" s="1">
        <v>1034150</v>
      </c>
      <c r="C238" s="1" t="str">
        <f t="shared" si="9"/>
        <v>AREQ</v>
      </c>
      <c r="D238" s="1" t="str">
        <f t="shared" si="9"/>
        <v>Assessment Required</v>
      </c>
      <c r="E238" s="1" t="s">
        <v>39</v>
      </c>
      <c r="F238" s="12">
        <f>INDEX(families!$A:$A,MATCH(G238,families!$B:$B,0))</f>
        <v>11</v>
      </c>
      <c r="G238" s="1" t="str">
        <f t="shared" si="11"/>
        <v>AREQ</v>
      </c>
      <c r="H238" s="1">
        <f t="shared" si="10"/>
        <v>0</v>
      </c>
      <c r="M238" s="1" t="s">
        <v>863</v>
      </c>
    </row>
    <row r="239" spans="1:13" x14ac:dyDescent="0.2">
      <c r="A239" s="1">
        <v>1034150</v>
      </c>
      <c r="B239" s="1">
        <v>1034340</v>
      </c>
      <c r="C239" s="1" t="str">
        <f t="shared" si="9"/>
        <v>CMC 3</v>
      </c>
      <c r="D239" s="1" t="str">
        <f t="shared" si="9"/>
        <v>CMC 3 - High ML</v>
      </c>
      <c r="E239" s="1" t="s">
        <v>39</v>
      </c>
      <c r="F239" s="12">
        <f>INDEX(families!$A:$A,MATCH(G239,families!$B:$B,0))</f>
        <v>10</v>
      </c>
      <c r="G239" s="1" t="str">
        <f t="shared" si="11"/>
        <v>CMC</v>
      </c>
      <c r="H239" s="1">
        <f t="shared" si="10"/>
        <v>3</v>
      </c>
      <c r="M239" s="1" t="s">
        <v>849</v>
      </c>
    </row>
    <row r="240" spans="1:13" x14ac:dyDescent="0.2">
      <c r="A240" s="1">
        <v>1034340</v>
      </c>
      <c r="B240" s="1">
        <v>1034520</v>
      </c>
      <c r="C240" s="1" t="str">
        <f t="shared" si="9"/>
        <v>CMC 1</v>
      </c>
      <c r="D240" s="1" t="str">
        <f t="shared" si="9"/>
        <v>CMC 1 - Low ML/Non-PAG</v>
      </c>
      <c r="E240" s="1" t="s">
        <v>39</v>
      </c>
      <c r="F240" s="12">
        <f>INDEX(families!$A:$A,MATCH(G240,families!$B:$B,0))</f>
        <v>10</v>
      </c>
      <c r="G240" s="1" t="str">
        <f t="shared" si="11"/>
        <v>CMC</v>
      </c>
      <c r="H240" s="1">
        <f t="shared" si="10"/>
        <v>1</v>
      </c>
      <c r="M240" s="1" t="s">
        <v>852</v>
      </c>
    </row>
    <row r="241" spans="1:13" x14ac:dyDescent="0.2">
      <c r="A241" s="1">
        <v>1034520</v>
      </c>
      <c r="B241" s="1">
        <v>1034600</v>
      </c>
      <c r="C241" s="1" t="str">
        <f t="shared" si="9"/>
        <v>CMC 4</v>
      </c>
      <c r="D241" s="1" t="str">
        <f t="shared" si="9"/>
        <v>CMC 4 - High Sulfur PAG</v>
      </c>
      <c r="E241" s="1" t="s">
        <v>39</v>
      </c>
      <c r="F241" s="12">
        <f>INDEX(families!$A:$A,MATCH(G241,families!$B:$B,0))</f>
        <v>10</v>
      </c>
      <c r="G241" s="1" t="str">
        <f t="shared" si="11"/>
        <v>CMC</v>
      </c>
      <c r="H241" s="1">
        <f t="shared" si="10"/>
        <v>4</v>
      </c>
      <c r="M241" s="1" t="s">
        <v>860</v>
      </c>
    </row>
    <row r="242" spans="1:13" x14ac:dyDescent="0.2">
      <c r="A242" s="1">
        <v>1034600</v>
      </c>
      <c r="B242" s="1">
        <v>1034700</v>
      </c>
      <c r="C242" s="1" t="str">
        <f t="shared" si="9"/>
        <v>AREQ</v>
      </c>
      <c r="D242" s="1" t="str">
        <f t="shared" si="9"/>
        <v>Assessment Required</v>
      </c>
      <c r="E242" s="1" t="s">
        <v>39</v>
      </c>
      <c r="F242" s="12">
        <f>INDEX(families!$A:$A,MATCH(G242,families!$B:$B,0))</f>
        <v>11</v>
      </c>
      <c r="G242" s="1" t="str">
        <f t="shared" si="11"/>
        <v>AREQ</v>
      </c>
      <c r="H242" s="1">
        <f t="shared" si="10"/>
        <v>0</v>
      </c>
      <c r="M242" s="1" t="s">
        <v>863</v>
      </c>
    </row>
    <row r="243" spans="1:13" x14ac:dyDescent="0.2">
      <c r="A243" s="1">
        <v>1034700</v>
      </c>
      <c r="B243" s="1">
        <v>1035100</v>
      </c>
      <c r="C243" s="1" t="str">
        <f t="shared" si="9"/>
        <v>BRU</v>
      </c>
      <c r="D243" s="1" t="str">
        <f t="shared" si="9"/>
        <v>Bedrock Disturbance Unlikely</v>
      </c>
      <c r="E243" s="1" t="s">
        <v>39</v>
      </c>
      <c r="F243" s="12">
        <f>INDEX(families!$A:$A,MATCH(G243,families!$B:$B,0))</f>
        <v>9</v>
      </c>
      <c r="G243" s="1" t="str">
        <f t="shared" si="11"/>
        <v>BRU</v>
      </c>
      <c r="H243" s="1">
        <f t="shared" si="10"/>
        <v>0</v>
      </c>
      <c r="M243" s="1" t="s">
        <v>847</v>
      </c>
    </row>
    <row r="244" spans="1:13" x14ac:dyDescent="0.2">
      <c r="A244" s="1">
        <v>1035100</v>
      </c>
      <c r="B244" s="1">
        <v>1039600</v>
      </c>
      <c r="C244" s="1" t="str">
        <f t="shared" si="9"/>
        <v>AREQ</v>
      </c>
      <c r="D244" s="1" t="str">
        <f t="shared" si="9"/>
        <v>Assessment Required</v>
      </c>
      <c r="E244" s="1" t="s">
        <v>39</v>
      </c>
      <c r="F244" s="12">
        <f>INDEX(families!$A:$A,MATCH(G244,families!$B:$B,0))</f>
        <v>11</v>
      </c>
      <c r="G244" s="1" t="str">
        <f t="shared" si="11"/>
        <v>AREQ</v>
      </c>
      <c r="H244" s="1">
        <f t="shared" si="10"/>
        <v>0</v>
      </c>
      <c r="M244" s="1" t="s">
        <v>863</v>
      </c>
    </row>
    <row r="245" spans="1:13" x14ac:dyDescent="0.2">
      <c r="A245" s="1">
        <v>1039600</v>
      </c>
      <c r="B245" s="1">
        <v>1041510</v>
      </c>
      <c r="C245" s="1" t="str">
        <f t="shared" si="9"/>
        <v>BRU</v>
      </c>
      <c r="D245" s="1" t="str">
        <f t="shared" si="9"/>
        <v>Bedrock Disturbance Unlikely</v>
      </c>
      <c r="E245" s="1" t="s">
        <v>39</v>
      </c>
      <c r="F245" s="12">
        <f>INDEX(families!$A:$A,MATCH(G245,families!$B:$B,0))</f>
        <v>9</v>
      </c>
      <c r="G245" s="1" t="str">
        <f t="shared" si="11"/>
        <v>BRU</v>
      </c>
      <c r="H245" s="1">
        <f t="shared" si="10"/>
        <v>0</v>
      </c>
      <c r="M245" s="1" t="s">
        <v>847</v>
      </c>
    </row>
    <row r="246" spans="1:13" x14ac:dyDescent="0.2">
      <c r="A246" s="1">
        <v>1041510</v>
      </c>
      <c r="B246" s="1">
        <v>1043600</v>
      </c>
      <c r="C246" s="1" t="str">
        <f t="shared" si="9"/>
        <v>AREQ</v>
      </c>
      <c r="D246" s="1" t="str">
        <f t="shared" si="9"/>
        <v>Assessment Required</v>
      </c>
      <c r="E246" s="1" t="s">
        <v>39</v>
      </c>
      <c r="F246" s="12">
        <f>INDEX(families!$A:$A,MATCH(G246,families!$B:$B,0))</f>
        <v>11</v>
      </c>
      <c r="G246" s="1" t="str">
        <f t="shared" si="11"/>
        <v>AREQ</v>
      </c>
      <c r="H246" s="1">
        <f t="shared" si="10"/>
        <v>0</v>
      </c>
      <c r="M246" s="1" t="s">
        <v>863</v>
      </c>
    </row>
    <row r="247" spans="1:13" x14ac:dyDescent="0.2">
      <c r="A247" s="1">
        <v>1043600</v>
      </c>
      <c r="B247" s="1">
        <v>1043700</v>
      </c>
      <c r="C247" s="1" t="str">
        <f t="shared" si="9"/>
        <v>CMC 4</v>
      </c>
      <c r="D247" s="1" t="str">
        <f t="shared" si="9"/>
        <v>CMC 4 - High Sulfur PAG</v>
      </c>
      <c r="E247" s="1" t="s">
        <v>39</v>
      </c>
      <c r="F247" s="12">
        <f>INDEX(families!$A:$A,MATCH(G247,families!$B:$B,0))</f>
        <v>10</v>
      </c>
      <c r="G247" s="1" t="str">
        <f t="shared" si="11"/>
        <v>CMC</v>
      </c>
      <c r="H247" s="1">
        <f t="shared" si="10"/>
        <v>4</v>
      </c>
      <c r="M247" s="1" t="s">
        <v>860</v>
      </c>
    </row>
    <row r="248" spans="1:13" x14ac:dyDescent="0.2">
      <c r="A248" s="1">
        <v>1043700</v>
      </c>
      <c r="B248" s="1">
        <v>1043900</v>
      </c>
      <c r="C248" s="1" t="str">
        <f t="shared" si="9"/>
        <v>AREQ</v>
      </c>
      <c r="D248" s="1" t="str">
        <f t="shared" si="9"/>
        <v>Assessment Required</v>
      </c>
      <c r="E248" s="1" t="s">
        <v>39</v>
      </c>
      <c r="F248" s="12">
        <f>INDEX(families!$A:$A,MATCH(G248,families!$B:$B,0))</f>
        <v>11</v>
      </c>
      <c r="G248" s="1" t="str">
        <f t="shared" si="11"/>
        <v>AREQ</v>
      </c>
      <c r="H248" s="1">
        <f t="shared" si="10"/>
        <v>0</v>
      </c>
      <c r="M248" s="1" t="s">
        <v>863</v>
      </c>
    </row>
    <row r="249" spans="1:13" x14ac:dyDescent="0.2">
      <c r="A249" s="1">
        <v>1043900</v>
      </c>
      <c r="B249" s="1">
        <v>1049150</v>
      </c>
      <c r="C249" s="1" t="str">
        <f t="shared" si="9"/>
        <v>BRU</v>
      </c>
      <c r="D249" s="1" t="str">
        <f t="shared" si="9"/>
        <v>Bedrock Disturbance Unlikely</v>
      </c>
      <c r="E249" s="1" t="s">
        <v>39</v>
      </c>
      <c r="F249" s="12">
        <f>INDEX(families!$A:$A,MATCH(G249,families!$B:$B,0))</f>
        <v>9</v>
      </c>
      <c r="G249" s="1" t="str">
        <f t="shared" si="11"/>
        <v>BRU</v>
      </c>
      <c r="H249" s="1">
        <f t="shared" si="10"/>
        <v>0</v>
      </c>
      <c r="M249" s="1" t="s">
        <v>847</v>
      </c>
    </row>
    <row r="250" spans="1:13" x14ac:dyDescent="0.2">
      <c r="A250" s="1">
        <v>1049150</v>
      </c>
      <c r="B250" s="1">
        <v>1049750</v>
      </c>
      <c r="C250" s="1" t="str">
        <f t="shared" si="9"/>
        <v>CMC 3</v>
      </c>
      <c r="D250" s="1" t="str">
        <f t="shared" si="9"/>
        <v>CMC 3 - High ML</v>
      </c>
      <c r="E250" s="1" t="s">
        <v>39</v>
      </c>
      <c r="F250" s="12">
        <f>INDEX(families!$A:$A,MATCH(G250,families!$B:$B,0))</f>
        <v>10</v>
      </c>
      <c r="G250" s="1" t="str">
        <f t="shared" si="11"/>
        <v>CMC</v>
      </c>
      <c r="H250" s="1">
        <f t="shared" si="10"/>
        <v>3</v>
      </c>
      <c r="M250" s="1" t="s">
        <v>849</v>
      </c>
    </row>
    <row r="251" spans="1:13" x14ac:dyDescent="0.2">
      <c r="A251" s="1">
        <v>1049750</v>
      </c>
      <c r="B251" s="1">
        <v>1050250</v>
      </c>
      <c r="C251" s="1" t="str">
        <f t="shared" si="9"/>
        <v>BRU</v>
      </c>
      <c r="D251" s="1" t="str">
        <f t="shared" si="9"/>
        <v>Bedrock Disturbance Unlikely</v>
      </c>
      <c r="E251" s="1" t="s">
        <v>39</v>
      </c>
      <c r="F251" s="12">
        <f>INDEX(families!$A:$A,MATCH(G251,families!$B:$B,0))</f>
        <v>9</v>
      </c>
      <c r="G251" s="1" t="str">
        <f t="shared" si="11"/>
        <v>BRU</v>
      </c>
      <c r="H251" s="1">
        <f t="shared" si="10"/>
        <v>0</v>
      </c>
      <c r="M251" s="1" t="s">
        <v>847</v>
      </c>
    </row>
    <row r="252" spans="1:13" x14ac:dyDescent="0.2">
      <c r="A252" s="1">
        <v>1050250</v>
      </c>
      <c r="B252" s="1">
        <v>1051000</v>
      </c>
      <c r="C252" s="1" t="str">
        <f t="shared" si="9"/>
        <v>AREQ</v>
      </c>
      <c r="D252" s="1" t="str">
        <f t="shared" si="9"/>
        <v>Assessment Required</v>
      </c>
      <c r="E252" s="1" t="s">
        <v>39</v>
      </c>
      <c r="F252" s="12">
        <f>INDEX(families!$A:$A,MATCH(G252,families!$B:$B,0))</f>
        <v>11</v>
      </c>
      <c r="G252" s="1" t="str">
        <f t="shared" si="11"/>
        <v>AREQ</v>
      </c>
      <c r="H252" s="1">
        <f t="shared" si="10"/>
        <v>0</v>
      </c>
      <c r="M252" s="1" t="s">
        <v>863</v>
      </c>
    </row>
    <row r="253" spans="1:13" x14ac:dyDescent="0.2">
      <c r="A253" s="1">
        <v>1051000</v>
      </c>
      <c r="B253" s="1">
        <v>1052000</v>
      </c>
      <c r="C253" s="1" t="str">
        <f t="shared" si="9"/>
        <v>BRU</v>
      </c>
      <c r="D253" s="1" t="str">
        <f t="shared" si="9"/>
        <v>Bedrock Disturbance Unlikely</v>
      </c>
      <c r="E253" s="1" t="s">
        <v>39</v>
      </c>
      <c r="F253" s="12">
        <f>INDEX(families!$A:$A,MATCH(G253,families!$B:$B,0))</f>
        <v>9</v>
      </c>
      <c r="G253" s="1" t="str">
        <f t="shared" si="11"/>
        <v>BRU</v>
      </c>
      <c r="H253" s="1">
        <f t="shared" si="10"/>
        <v>0</v>
      </c>
      <c r="M253" s="1" t="s">
        <v>847</v>
      </c>
    </row>
    <row r="254" spans="1:13" x14ac:dyDescent="0.2">
      <c r="A254" s="1">
        <v>1052000</v>
      </c>
      <c r="B254" s="1">
        <v>1052200</v>
      </c>
      <c r="C254" s="1" t="str">
        <f t="shared" si="9"/>
        <v>AREQ</v>
      </c>
      <c r="D254" s="1" t="str">
        <f t="shared" si="9"/>
        <v>Assessment Required</v>
      </c>
      <c r="E254" s="1" t="s">
        <v>39</v>
      </c>
      <c r="F254" s="12">
        <f>INDEX(families!$A:$A,MATCH(G254,families!$B:$B,0))</f>
        <v>11</v>
      </c>
      <c r="G254" s="1" t="str">
        <f t="shared" si="11"/>
        <v>AREQ</v>
      </c>
      <c r="H254" s="1">
        <f t="shared" si="10"/>
        <v>0</v>
      </c>
      <c r="M254" s="1" t="s">
        <v>863</v>
      </c>
    </row>
    <row r="255" spans="1:13" x14ac:dyDescent="0.2">
      <c r="A255" s="1">
        <v>1052200</v>
      </c>
      <c r="B255" s="1">
        <v>1052330</v>
      </c>
      <c r="C255" s="1" t="str">
        <f t="shared" si="9"/>
        <v>CMC 3</v>
      </c>
      <c r="D255" s="1" t="str">
        <f t="shared" si="9"/>
        <v>CMC 3 - High ML</v>
      </c>
      <c r="E255" s="1" t="s">
        <v>39</v>
      </c>
      <c r="F255" s="12">
        <f>INDEX(families!$A:$A,MATCH(G255,families!$B:$B,0))</f>
        <v>10</v>
      </c>
      <c r="G255" s="1" t="str">
        <f t="shared" si="11"/>
        <v>CMC</v>
      </c>
      <c r="H255" s="1">
        <f t="shared" si="10"/>
        <v>3</v>
      </c>
      <c r="M255" s="1" t="s">
        <v>849</v>
      </c>
    </row>
    <row r="256" spans="1:13" x14ac:dyDescent="0.2">
      <c r="A256" s="1">
        <v>1052330</v>
      </c>
      <c r="B256" s="1">
        <v>1052380</v>
      </c>
      <c r="C256" s="1" t="str">
        <f t="shared" si="9"/>
        <v>CMC 1</v>
      </c>
      <c r="D256" s="1" t="str">
        <f t="shared" si="9"/>
        <v>CMC 1 - Low ML/Non-PAG</v>
      </c>
      <c r="E256" s="1" t="s">
        <v>39</v>
      </c>
      <c r="F256" s="12">
        <f>INDEX(families!$A:$A,MATCH(G256,families!$B:$B,0))</f>
        <v>10</v>
      </c>
      <c r="G256" s="1" t="str">
        <f t="shared" si="11"/>
        <v>CMC</v>
      </c>
      <c r="H256" s="1">
        <f t="shared" si="10"/>
        <v>1</v>
      </c>
      <c r="M256" s="1" t="s">
        <v>852</v>
      </c>
    </row>
    <row r="257" spans="1:13" x14ac:dyDescent="0.2">
      <c r="A257" s="1">
        <v>1052380</v>
      </c>
      <c r="B257" s="1">
        <v>1052650</v>
      </c>
      <c r="C257" s="1" t="str">
        <f t="shared" si="9"/>
        <v>BRU</v>
      </c>
      <c r="D257" s="1" t="str">
        <f t="shared" si="9"/>
        <v>Bedrock Disturbance Unlikely</v>
      </c>
      <c r="E257" s="1" t="s">
        <v>39</v>
      </c>
      <c r="F257" s="12">
        <f>INDEX(families!$A:$A,MATCH(G257,families!$B:$B,0))</f>
        <v>9</v>
      </c>
      <c r="G257" s="1" t="str">
        <f t="shared" si="11"/>
        <v>BRU</v>
      </c>
      <c r="H257" s="1">
        <f t="shared" si="10"/>
        <v>0</v>
      </c>
      <c r="M257" s="1" t="s">
        <v>847</v>
      </c>
    </row>
    <row r="258" spans="1:13" x14ac:dyDescent="0.2">
      <c r="A258" s="1">
        <v>1052650</v>
      </c>
      <c r="B258" s="1">
        <v>1060000</v>
      </c>
      <c r="C258" s="1" t="str">
        <f t="shared" ref="C258:D283" si="12">INDEX(V:V,MATCH($M258,$X:$X,0))</f>
        <v>BRU</v>
      </c>
      <c r="D258" s="1" t="str">
        <f t="shared" si="12"/>
        <v>Bedrock Disturbance Unlikely</v>
      </c>
      <c r="E258" s="1" t="s">
        <v>39</v>
      </c>
      <c r="F258" s="12">
        <f>INDEX(families!$A:$A,MATCH(G258,families!$B:$B,0))</f>
        <v>9</v>
      </c>
      <c r="G258" s="1" t="str">
        <f t="shared" si="11"/>
        <v>BRU</v>
      </c>
      <c r="H258" s="1">
        <f t="shared" si="10"/>
        <v>0</v>
      </c>
      <c r="M258" s="1" t="s">
        <v>847</v>
      </c>
    </row>
    <row r="259" spans="1:13" x14ac:dyDescent="0.2">
      <c r="A259" s="1">
        <v>1060000</v>
      </c>
      <c r="B259" s="1">
        <v>1060470</v>
      </c>
      <c r="C259" s="1" t="str">
        <f t="shared" si="12"/>
        <v>AREQ</v>
      </c>
      <c r="D259" s="1" t="str">
        <f t="shared" si="12"/>
        <v>Assessment Required</v>
      </c>
      <c r="E259" s="1" t="s">
        <v>39</v>
      </c>
      <c r="F259" s="12">
        <f>INDEX(families!$A:$A,MATCH(G259,families!$B:$B,0))</f>
        <v>11</v>
      </c>
      <c r="G259" s="1" t="str">
        <f t="shared" ref="G259:G283" si="13">TRIM(LEFT(C259,4))</f>
        <v>AREQ</v>
      </c>
      <c r="H259" s="1">
        <f t="shared" si="10"/>
        <v>0</v>
      </c>
      <c r="M259" s="1" t="s">
        <v>863</v>
      </c>
    </row>
    <row r="260" spans="1:13" x14ac:dyDescent="0.2">
      <c r="A260" s="1">
        <v>1060470</v>
      </c>
      <c r="B260" s="1">
        <v>1060580</v>
      </c>
      <c r="C260" s="1" t="str">
        <f t="shared" si="12"/>
        <v>CMC 3</v>
      </c>
      <c r="D260" s="1" t="str">
        <f t="shared" si="12"/>
        <v>CMC 3 - High ML</v>
      </c>
      <c r="E260" s="1" t="s">
        <v>39</v>
      </c>
      <c r="F260" s="12">
        <f>INDEX(families!$A:$A,MATCH(G260,families!$B:$B,0))</f>
        <v>10</v>
      </c>
      <c r="G260" s="1" t="str">
        <f t="shared" si="13"/>
        <v>CMC</v>
      </c>
      <c r="H260" s="1">
        <f t="shared" ref="H260:H283" si="14">IFERROR(_xlfn.NUMBERVALUE(RIGHT(C260,1)),)</f>
        <v>3</v>
      </c>
      <c r="M260" s="1" t="s">
        <v>849</v>
      </c>
    </row>
    <row r="261" spans="1:13" x14ac:dyDescent="0.2">
      <c r="A261" s="1">
        <v>1060580</v>
      </c>
      <c r="B261" s="1">
        <v>1060960</v>
      </c>
      <c r="C261" s="1" t="str">
        <f t="shared" si="12"/>
        <v>CMC 4</v>
      </c>
      <c r="D261" s="1" t="str">
        <f t="shared" si="12"/>
        <v>CMC 4 - High Sulfur PAG</v>
      </c>
      <c r="E261" s="1" t="s">
        <v>39</v>
      </c>
      <c r="F261" s="12">
        <f>INDEX(families!$A:$A,MATCH(G261,families!$B:$B,0))</f>
        <v>10</v>
      </c>
      <c r="G261" s="1" t="str">
        <f t="shared" si="13"/>
        <v>CMC</v>
      </c>
      <c r="H261" s="1">
        <f t="shared" si="14"/>
        <v>4</v>
      </c>
      <c r="M261" s="1" t="s">
        <v>860</v>
      </c>
    </row>
    <row r="262" spans="1:13" x14ac:dyDescent="0.2">
      <c r="A262" s="1">
        <v>1060960</v>
      </c>
      <c r="B262" s="1">
        <v>1061200</v>
      </c>
      <c r="C262" s="1" t="str">
        <f t="shared" si="12"/>
        <v>CMC 2</v>
      </c>
      <c r="D262" s="1" t="str">
        <f t="shared" si="12"/>
        <v>CMC 2 - Low Sulfur PAG</v>
      </c>
      <c r="E262" s="1" t="s">
        <v>39</v>
      </c>
      <c r="F262" s="12">
        <f>INDEX(families!$A:$A,MATCH(G262,families!$B:$B,0))</f>
        <v>10</v>
      </c>
      <c r="G262" s="1" t="str">
        <f t="shared" si="13"/>
        <v>CMC</v>
      </c>
      <c r="H262" s="1">
        <f t="shared" si="14"/>
        <v>2</v>
      </c>
      <c r="M262" s="1" t="s">
        <v>855</v>
      </c>
    </row>
    <row r="263" spans="1:13" x14ac:dyDescent="0.2">
      <c r="A263" s="1">
        <v>1061200</v>
      </c>
      <c r="B263" s="1">
        <v>1061810</v>
      </c>
      <c r="C263" s="1" t="str">
        <f t="shared" si="12"/>
        <v>BRU</v>
      </c>
      <c r="D263" s="1" t="str">
        <f t="shared" si="12"/>
        <v>Bedrock Disturbance Unlikely</v>
      </c>
      <c r="E263" s="1" t="s">
        <v>39</v>
      </c>
      <c r="F263" s="12">
        <f>INDEX(families!$A:$A,MATCH(G263,families!$B:$B,0))</f>
        <v>9</v>
      </c>
      <c r="G263" s="1" t="str">
        <f t="shared" si="13"/>
        <v>BRU</v>
      </c>
      <c r="H263" s="1">
        <f t="shared" si="14"/>
        <v>0</v>
      </c>
      <c r="M263" s="1" t="s">
        <v>847</v>
      </c>
    </row>
    <row r="264" spans="1:13" x14ac:dyDescent="0.2">
      <c r="A264" s="1">
        <v>1061810</v>
      </c>
      <c r="B264" s="1">
        <v>1061900</v>
      </c>
      <c r="C264" s="1" t="str">
        <f t="shared" si="12"/>
        <v>CMC 1</v>
      </c>
      <c r="D264" s="1" t="str">
        <f t="shared" si="12"/>
        <v>CMC 1 - Low ML/Non-PAG</v>
      </c>
      <c r="E264" s="1" t="s">
        <v>39</v>
      </c>
      <c r="F264" s="12">
        <f>INDEX(families!$A:$A,MATCH(G264,families!$B:$B,0))</f>
        <v>10</v>
      </c>
      <c r="G264" s="1" t="str">
        <f t="shared" si="13"/>
        <v>CMC</v>
      </c>
      <c r="H264" s="1">
        <f t="shared" si="14"/>
        <v>1</v>
      </c>
      <c r="M264" s="1" t="s">
        <v>852</v>
      </c>
    </row>
    <row r="265" spans="1:13" x14ac:dyDescent="0.2">
      <c r="A265" s="1">
        <v>1061900</v>
      </c>
      <c r="B265" s="1">
        <v>1061980</v>
      </c>
      <c r="C265" s="1" t="str">
        <f t="shared" si="12"/>
        <v>BRU</v>
      </c>
      <c r="D265" s="1" t="str">
        <f t="shared" si="12"/>
        <v>Bedrock Disturbance Unlikely</v>
      </c>
      <c r="E265" s="1" t="s">
        <v>39</v>
      </c>
      <c r="F265" s="12">
        <f>INDEX(families!$A:$A,MATCH(G265,families!$B:$B,0))</f>
        <v>9</v>
      </c>
      <c r="G265" s="1" t="str">
        <f t="shared" si="13"/>
        <v>BRU</v>
      </c>
      <c r="H265" s="1">
        <f t="shared" si="14"/>
        <v>0</v>
      </c>
      <c r="M265" s="1" t="s">
        <v>847</v>
      </c>
    </row>
    <row r="266" spans="1:13" x14ac:dyDescent="0.2">
      <c r="A266" s="1">
        <v>1061980</v>
      </c>
      <c r="B266" s="1">
        <v>1062240</v>
      </c>
      <c r="C266" s="1" t="str">
        <f t="shared" si="12"/>
        <v>AREQ</v>
      </c>
      <c r="D266" s="1" t="str">
        <f t="shared" si="12"/>
        <v>Assessment Required</v>
      </c>
      <c r="E266" s="1" t="s">
        <v>39</v>
      </c>
      <c r="F266" s="12">
        <f>INDEX(families!$A:$A,MATCH(G266,families!$B:$B,0))</f>
        <v>11</v>
      </c>
      <c r="G266" s="1" t="str">
        <f t="shared" si="13"/>
        <v>AREQ</v>
      </c>
      <c r="H266" s="1">
        <f t="shared" si="14"/>
        <v>0</v>
      </c>
      <c r="M266" s="1" t="s">
        <v>863</v>
      </c>
    </row>
    <row r="267" spans="1:13" x14ac:dyDescent="0.2">
      <c r="A267" s="1">
        <v>1062240</v>
      </c>
      <c r="B267" s="1">
        <v>1062800</v>
      </c>
      <c r="C267" s="1" t="str">
        <f t="shared" si="12"/>
        <v>BRU</v>
      </c>
      <c r="D267" s="1" t="str">
        <f t="shared" si="12"/>
        <v>Bedrock Disturbance Unlikely</v>
      </c>
      <c r="E267" s="1" t="s">
        <v>39</v>
      </c>
      <c r="F267" s="12">
        <f>INDEX(families!$A:$A,MATCH(G267,families!$B:$B,0))</f>
        <v>9</v>
      </c>
      <c r="G267" s="1" t="str">
        <f t="shared" si="13"/>
        <v>BRU</v>
      </c>
      <c r="H267" s="1">
        <f t="shared" si="14"/>
        <v>0</v>
      </c>
      <c r="M267" s="1" t="s">
        <v>847</v>
      </c>
    </row>
    <row r="268" spans="1:13" x14ac:dyDescent="0.2">
      <c r="A268" s="1">
        <v>1062800</v>
      </c>
      <c r="B268" s="1">
        <v>1062830</v>
      </c>
      <c r="C268" s="1" t="str">
        <f t="shared" si="12"/>
        <v>AREQ</v>
      </c>
      <c r="D268" s="1" t="str">
        <f t="shared" si="12"/>
        <v>Assessment Required</v>
      </c>
      <c r="E268" s="1" t="s">
        <v>39</v>
      </c>
      <c r="F268" s="12">
        <f>INDEX(families!$A:$A,MATCH(G268,families!$B:$B,0))</f>
        <v>11</v>
      </c>
      <c r="G268" s="1" t="str">
        <f t="shared" si="13"/>
        <v>AREQ</v>
      </c>
      <c r="H268" s="1">
        <f t="shared" si="14"/>
        <v>0</v>
      </c>
      <c r="M268" s="1" t="s">
        <v>863</v>
      </c>
    </row>
    <row r="269" spans="1:13" x14ac:dyDescent="0.2">
      <c r="A269" s="1">
        <v>1062830</v>
      </c>
      <c r="B269" s="1">
        <v>1063120</v>
      </c>
      <c r="C269" s="1" t="str">
        <f t="shared" si="12"/>
        <v>CMC 1</v>
      </c>
      <c r="D269" s="1" t="str">
        <f t="shared" si="12"/>
        <v>CMC 1 - Low ML/Non-PAG</v>
      </c>
      <c r="E269" s="1" t="s">
        <v>39</v>
      </c>
      <c r="F269" s="12">
        <f>INDEX(families!$A:$A,MATCH(G269,families!$B:$B,0))</f>
        <v>10</v>
      </c>
      <c r="G269" s="1" t="str">
        <f t="shared" si="13"/>
        <v>CMC</v>
      </c>
      <c r="H269" s="1">
        <f t="shared" si="14"/>
        <v>1</v>
      </c>
      <c r="M269" s="1" t="s">
        <v>852</v>
      </c>
    </row>
    <row r="270" spans="1:13" x14ac:dyDescent="0.2">
      <c r="A270" s="1">
        <v>1063120</v>
      </c>
      <c r="B270" s="1">
        <v>1064800</v>
      </c>
      <c r="C270" s="1" t="str">
        <f t="shared" si="12"/>
        <v>BRU</v>
      </c>
      <c r="D270" s="1" t="str">
        <f t="shared" si="12"/>
        <v>Bedrock Disturbance Unlikely</v>
      </c>
      <c r="E270" s="1" t="s">
        <v>39</v>
      </c>
      <c r="F270" s="12">
        <f>INDEX(families!$A:$A,MATCH(G270,families!$B:$B,0))</f>
        <v>9</v>
      </c>
      <c r="G270" s="1" t="str">
        <f t="shared" si="13"/>
        <v>BRU</v>
      </c>
      <c r="H270" s="1">
        <f t="shared" si="14"/>
        <v>0</v>
      </c>
      <c r="M270" s="1" t="s">
        <v>847</v>
      </c>
    </row>
    <row r="271" spans="1:13" x14ac:dyDescent="0.2">
      <c r="A271" s="1">
        <v>1064800</v>
      </c>
      <c r="B271" s="1">
        <v>1066700</v>
      </c>
      <c r="C271" s="1" t="str">
        <f t="shared" si="12"/>
        <v>AREQ</v>
      </c>
      <c r="D271" s="1" t="str">
        <f t="shared" si="12"/>
        <v>Assessment Required</v>
      </c>
      <c r="E271" s="1" t="s">
        <v>39</v>
      </c>
      <c r="F271" s="12">
        <f>INDEX(families!$A:$A,MATCH(G271,families!$B:$B,0))</f>
        <v>11</v>
      </c>
      <c r="G271" s="1" t="str">
        <f t="shared" si="13"/>
        <v>AREQ</v>
      </c>
      <c r="H271" s="1">
        <f t="shared" si="14"/>
        <v>0</v>
      </c>
      <c r="M271" s="1" t="s">
        <v>863</v>
      </c>
    </row>
    <row r="272" spans="1:13" x14ac:dyDescent="0.2">
      <c r="A272" s="1">
        <v>1066700</v>
      </c>
      <c r="B272" s="1">
        <v>1066800</v>
      </c>
      <c r="C272" s="1" t="str">
        <f t="shared" si="12"/>
        <v>CMC 4</v>
      </c>
      <c r="D272" s="1" t="str">
        <f t="shared" si="12"/>
        <v>CMC 4 - High Sulfur PAG</v>
      </c>
      <c r="E272" s="1" t="s">
        <v>39</v>
      </c>
      <c r="F272" s="12">
        <f>INDEX(families!$A:$A,MATCH(G272,families!$B:$B,0))</f>
        <v>10</v>
      </c>
      <c r="G272" s="1" t="str">
        <f t="shared" si="13"/>
        <v>CMC</v>
      </c>
      <c r="H272" s="1">
        <f t="shared" si="14"/>
        <v>4</v>
      </c>
      <c r="M272" s="1" t="s">
        <v>860</v>
      </c>
    </row>
    <row r="273" spans="1:13" x14ac:dyDescent="0.2">
      <c r="A273" s="1">
        <v>1066800</v>
      </c>
      <c r="B273" s="1">
        <v>1069950</v>
      </c>
      <c r="C273" s="1" t="str">
        <f t="shared" si="12"/>
        <v>AREQ</v>
      </c>
      <c r="D273" s="1" t="str">
        <f t="shared" si="12"/>
        <v>Assessment Required</v>
      </c>
      <c r="E273" s="1" t="s">
        <v>39</v>
      </c>
      <c r="F273" s="12">
        <f>INDEX(families!$A:$A,MATCH(G273,families!$B:$B,0))</f>
        <v>11</v>
      </c>
      <c r="G273" s="1" t="str">
        <f t="shared" si="13"/>
        <v>AREQ</v>
      </c>
      <c r="H273" s="1">
        <f t="shared" si="14"/>
        <v>0</v>
      </c>
      <c r="M273" s="1" t="s">
        <v>863</v>
      </c>
    </row>
    <row r="274" spans="1:13" x14ac:dyDescent="0.2">
      <c r="A274" s="1">
        <v>1069950</v>
      </c>
      <c r="B274" s="1">
        <v>1069970</v>
      </c>
      <c r="C274" s="1" t="str">
        <f t="shared" si="12"/>
        <v>CMC 2</v>
      </c>
      <c r="D274" s="1" t="str">
        <f t="shared" si="12"/>
        <v>CMC 2 - Low Sulfur PAG</v>
      </c>
      <c r="E274" s="1" t="s">
        <v>39</v>
      </c>
      <c r="F274" s="12">
        <f>INDEX(families!$A:$A,MATCH(G274,families!$B:$B,0))</f>
        <v>10</v>
      </c>
      <c r="G274" s="1" t="str">
        <f t="shared" si="13"/>
        <v>CMC</v>
      </c>
      <c r="H274" s="1">
        <f t="shared" si="14"/>
        <v>2</v>
      </c>
      <c r="M274" s="1" t="s">
        <v>855</v>
      </c>
    </row>
    <row r="275" spans="1:13" x14ac:dyDescent="0.2">
      <c r="A275" s="1">
        <v>1069970</v>
      </c>
      <c r="B275" s="1">
        <v>1070080</v>
      </c>
      <c r="C275" s="1" t="str">
        <f t="shared" si="12"/>
        <v>CMC 3</v>
      </c>
      <c r="D275" s="1" t="str">
        <f t="shared" si="12"/>
        <v>CMC 3 - High ML</v>
      </c>
      <c r="E275" s="1" t="s">
        <v>39</v>
      </c>
      <c r="F275" s="12">
        <f>INDEX(families!$A:$A,MATCH(G275,families!$B:$B,0))</f>
        <v>10</v>
      </c>
      <c r="G275" s="1" t="str">
        <f t="shared" si="13"/>
        <v>CMC</v>
      </c>
      <c r="H275" s="1">
        <f t="shared" si="14"/>
        <v>3</v>
      </c>
      <c r="M275" s="1" t="s">
        <v>849</v>
      </c>
    </row>
    <row r="276" spans="1:13" x14ac:dyDescent="0.2">
      <c r="A276" s="1">
        <v>1070080</v>
      </c>
      <c r="B276" s="1">
        <v>1071020</v>
      </c>
      <c r="C276" s="1" t="str">
        <f t="shared" si="12"/>
        <v>AREQ</v>
      </c>
      <c r="D276" s="1" t="str">
        <f t="shared" si="12"/>
        <v>Assessment Required</v>
      </c>
      <c r="E276" s="1" t="s">
        <v>39</v>
      </c>
      <c r="F276" s="12">
        <f>INDEX(families!$A:$A,MATCH(G276,families!$B:$B,0))</f>
        <v>11</v>
      </c>
      <c r="G276" s="1" t="str">
        <f t="shared" si="13"/>
        <v>AREQ</v>
      </c>
      <c r="H276" s="1">
        <f t="shared" si="14"/>
        <v>0</v>
      </c>
      <c r="M276" s="1" t="s">
        <v>863</v>
      </c>
    </row>
    <row r="277" spans="1:13" x14ac:dyDescent="0.2">
      <c r="A277" s="1">
        <v>1071020</v>
      </c>
      <c r="B277" s="1">
        <v>1071120</v>
      </c>
      <c r="C277" s="1" t="str">
        <f t="shared" si="12"/>
        <v>CMC 4</v>
      </c>
      <c r="D277" s="1" t="str">
        <f t="shared" si="12"/>
        <v>CMC 4 - High Sulfur PAG</v>
      </c>
      <c r="E277" s="1" t="s">
        <v>39</v>
      </c>
      <c r="F277" s="12">
        <f>INDEX(families!$A:$A,MATCH(G277,families!$B:$B,0))</f>
        <v>10</v>
      </c>
      <c r="G277" s="1" t="str">
        <f t="shared" si="13"/>
        <v>CMC</v>
      </c>
      <c r="H277" s="1">
        <f t="shared" si="14"/>
        <v>4</v>
      </c>
      <c r="M277" s="1" t="s">
        <v>860</v>
      </c>
    </row>
    <row r="278" spans="1:13" x14ac:dyDescent="0.2">
      <c r="A278" s="1">
        <v>1071120</v>
      </c>
      <c r="B278" s="1">
        <v>1071230</v>
      </c>
      <c r="C278" s="1" t="str">
        <f t="shared" si="12"/>
        <v>AREQ</v>
      </c>
      <c r="D278" s="1" t="str">
        <f t="shared" si="12"/>
        <v>Assessment Required</v>
      </c>
      <c r="E278" s="1" t="s">
        <v>39</v>
      </c>
      <c r="F278" s="12">
        <f>INDEX(families!$A:$A,MATCH(G278,families!$B:$B,0))</f>
        <v>11</v>
      </c>
      <c r="G278" s="1" t="str">
        <f t="shared" si="13"/>
        <v>AREQ</v>
      </c>
      <c r="H278" s="1">
        <f t="shared" si="14"/>
        <v>0</v>
      </c>
      <c r="M278" s="1" t="s">
        <v>863</v>
      </c>
    </row>
    <row r="279" spans="1:13" x14ac:dyDescent="0.2">
      <c r="A279" s="1">
        <v>1071230</v>
      </c>
      <c r="B279" s="1">
        <v>1071330</v>
      </c>
      <c r="C279" s="1" t="str">
        <f t="shared" si="12"/>
        <v>CMC 4</v>
      </c>
      <c r="D279" s="1" t="str">
        <f t="shared" si="12"/>
        <v>CMC 4 - High Sulfur PAG</v>
      </c>
      <c r="E279" s="1" t="s">
        <v>39</v>
      </c>
      <c r="F279" s="12">
        <f>INDEX(families!$A:$A,MATCH(G279,families!$B:$B,0))</f>
        <v>10</v>
      </c>
      <c r="G279" s="1" t="str">
        <f t="shared" si="13"/>
        <v>CMC</v>
      </c>
      <c r="H279" s="1">
        <f t="shared" si="14"/>
        <v>4</v>
      </c>
      <c r="M279" s="1" t="s">
        <v>860</v>
      </c>
    </row>
    <row r="280" spans="1:13" x14ac:dyDescent="0.2">
      <c r="A280" s="1">
        <v>1071330</v>
      </c>
      <c r="B280" s="1">
        <v>1071560</v>
      </c>
      <c r="C280" s="1" t="str">
        <f t="shared" si="12"/>
        <v>AREQ</v>
      </c>
      <c r="D280" s="1" t="str">
        <f t="shared" si="12"/>
        <v>Assessment Required</v>
      </c>
      <c r="E280" s="1" t="s">
        <v>39</v>
      </c>
      <c r="F280" s="12">
        <f>INDEX(families!$A:$A,MATCH(G280,families!$B:$B,0))</f>
        <v>11</v>
      </c>
      <c r="G280" s="1" t="str">
        <f t="shared" si="13"/>
        <v>AREQ</v>
      </c>
      <c r="H280" s="1">
        <f t="shared" si="14"/>
        <v>0</v>
      </c>
      <c r="M280" s="1" t="s">
        <v>863</v>
      </c>
    </row>
    <row r="281" spans="1:13" x14ac:dyDescent="0.2">
      <c r="A281" s="1">
        <v>1071560</v>
      </c>
      <c r="B281" s="1">
        <v>1072200</v>
      </c>
      <c r="C281" s="1" t="str">
        <f t="shared" si="12"/>
        <v>CMC 4</v>
      </c>
      <c r="D281" s="1" t="str">
        <f t="shared" si="12"/>
        <v>CMC 4 - High Sulfur PAG</v>
      </c>
      <c r="E281" s="1" t="s">
        <v>39</v>
      </c>
      <c r="F281" s="12">
        <f>INDEX(families!$A:$A,MATCH(G281,families!$B:$B,0))</f>
        <v>10</v>
      </c>
      <c r="G281" s="1" t="str">
        <f t="shared" si="13"/>
        <v>CMC</v>
      </c>
      <c r="H281" s="1">
        <f t="shared" si="14"/>
        <v>4</v>
      </c>
      <c r="M281" s="1" t="s">
        <v>860</v>
      </c>
    </row>
    <row r="282" spans="1:13" x14ac:dyDescent="0.2">
      <c r="A282" s="1">
        <v>1072200</v>
      </c>
      <c r="B282" s="1">
        <v>1072500</v>
      </c>
      <c r="C282" s="1" t="str">
        <f t="shared" si="12"/>
        <v>AREQ</v>
      </c>
      <c r="D282" s="1" t="str">
        <f t="shared" si="12"/>
        <v>Assessment Required</v>
      </c>
      <c r="E282" s="1" t="s">
        <v>39</v>
      </c>
      <c r="F282" s="12">
        <f>INDEX(families!$A:$A,MATCH(G282,families!$B:$B,0))</f>
        <v>11</v>
      </c>
      <c r="G282" s="1" t="str">
        <f t="shared" si="13"/>
        <v>AREQ</v>
      </c>
      <c r="H282" s="1">
        <f t="shared" si="14"/>
        <v>0</v>
      </c>
      <c r="M282" s="1" t="s">
        <v>863</v>
      </c>
    </row>
    <row r="283" spans="1:13" x14ac:dyDescent="0.2">
      <c r="A283" s="1">
        <v>1072500</v>
      </c>
      <c r="B283" s="1">
        <v>1075920</v>
      </c>
      <c r="C283" s="1" t="str">
        <f t="shared" si="12"/>
        <v>BRU</v>
      </c>
      <c r="D283" s="1" t="str">
        <f t="shared" si="12"/>
        <v>Bedrock Disturbance Unlikely</v>
      </c>
      <c r="E283" s="1" t="s">
        <v>39</v>
      </c>
      <c r="F283" s="12">
        <f>INDEX(families!$A:$A,MATCH(G283,families!$B:$B,0))</f>
        <v>9</v>
      </c>
      <c r="G283" s="1" t="str">
        <f t="shared" si="13"/>
        <v>BRU</v>
      </c>
      <c r="H283" s="1">
        <f t="shared" si="14"/>
        <v>0</v>
      </c>
      <c r="M283" s="1" t="s">
        <v>847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EAEA4-EA50-4741-9C62-83AC6617756F}">
  <dimension ref="A1:AT698"/>
  <sheetViews>
    <sheetView workbookViewId="0">
      <selection activeCell="G7" sqref="G7"/>
    </sheetView>
  </sheetViews>
  <sheetFormatPr baseColWidth="10" defaultColWidth="45.1640625" defaultRowHeight="16" x14ac:dyDescent="0.2"/>
  <cols>
    <col min="1" max="1" width="12.1640625" style="6" bestFit="1" customWidth="1"/>
    <col min="2" max="2" width="8.1640625" style="6" bestFit="1" customWidth="1"/>
    <col min="3" max="3" width="14.83203125" style="6" bestFit="1" customWidth="1"/>
    <col min="4" max="4" width="28.83203125" style="6" customWidth="1"/>
    <col min="5" max="5" width="42.6640625" style="6" customWidth="1"/>
    <col min="6" max="6" width="7" style="6" bestFit="1" customWidth="1"/>
    <col min="7" max="7" width="8.83203125" style="6" bestFit="1" customWidth="1"/>
    <col min="8" max="8" width="7.1640625" style="6" bestFit="1" customWidth="1"/>
    <col min="9" max="9" width="8.33203125" style="6" customWidth="1"/>
    <col min="10" max="11" width="16.1640625" style="6" customWidth="1"/>
    <col min="12" max="15" width="12.1640625" style="6" bestFit="1" customWidth="1"/>
    <col min="16" max="16" width="43.1640625" style="6" bestFit="1" customWidth="1"/>
    <col min="17" max="17" width="13.1640625" style="6" customWidth="1"/>
    <col min="18" max="18" width="18.33203125" style="6" customWidth="1"/>
    <col min="19" max="19" width="9.83203125" style="6" bestFit="1" customWidth="1"/>
    <col min="20" max="20" width="11.6640625" style="6" bestFit="1" customWidth="1"/>
    <col min="21" max="21" width="14.83203125" style="6" bestFit="1" customWidth="1"/>
    <col min="22" max="22" width="67.33203125" style="6" customWidth="1"/>
    <col min="23" max="23" width="22.1640625" style="6" bestFit="1" customWidth="1"/>
    <col min="24" max="24" width="100.1640625" style="6" bestFit="1" customWidth="1"/>
    <col min="25" max="25" width="255.83203125" style="6" bestFit="1" customWidth="1"/>
    <col min="26" max="26" width="12.5" style="6" bestFit="1" customWidth="1"/>
    <col min="27" max="27" width="8.6640625" style="6" bestFit="1" customWidth="1"/>
    <col min="28" max="28" width="14.5" style="6" bestFit="1" customWidth="1"/>
    <col min="29" max="29" width="12.83203125" style="6" bestFit="1" customWidth="1"/>
    <col min="30" max="33" width="255.83203125" style="6" bestFit="1" customWidth="1"/>
    <col min="34" max="34" width="13.6640625" style="6" bestFit="1" customWidth="1"/>
    <col min="35" max="35" width="12.83203125" style="6" bestFit="1" customWidth="1"/>
    <col min="36" max="36" width="17.33203125" style="6" bestFit="1" customWidth="1"/>
    <col min="37" max="38" width="12.1640625" style="6" bestFit="1" customWidth="1"/>
    <col min="39" max="39" width="31.1640625" style="6" bestFit="1" customWidth="1"/>
    <col min="40" max="40" width="22.83203125" style="6" bestFit="1" customWidth="1"/>
    <col min="41" max="41" width="204.5" style="6" bestFit="1" customWidth="1"/>
    <col min="42" max="42" width="34.33203125" style="6" bestFit="1" customWidth="1"/>
    <col min="43" max="43" width="103.1640625" style="6" bestFit="1" customWidth="1"/>
    <col min="44" max="44" width="12.6640625" style="6" bestFit="1" customWidth="1"/>
    <col min="45" max="45" width="11.1640625" style="6" bestFit="1" customWidth="1"/>
    <col min="46" max="46" width="255.83203125" style="6" bestFit="1" customWidth="1"/>
    <col min="47" max="16384" width="45.1640625" style="6"/>
  </cols>
  <sheetData>
    <row r="1" spans="1:46" x14ac:dyDescent="0.2">
      <c r="A1" s="6" t="s">
        <v>9823</v>
      </c>
      <c r="B1" s="6" t="s">
        <v>9824</v>
      </c>
      <c r="C1" s="6" t="s">
        <v>1587</v>
      </c>
      <c r="D1" s="6" t="s">
        <v>1588</v>
      </c>
      <c r="E1" s="6" t="s">
        <v>9819</v>
      </c>
      <c r="F1" s="6" t="s">
        <v>1585</v>
      </c>
      <c r="G1" s="6" t="s">
        <v>9820</v>
      </c>
      <c r="H1" s="6" t="s">
        <v>9818</v>
      </c>
      <c r="L1" s="6" t="s">
        <v>1606</v>
      </c>
      <c r="M1" s="6" t="s">
        <v>1607</v>
      </c>
      <c r="N1" s="6" t="s">
        <v>1608</v>
      </c>
      <c r="O1" s="6" t="s">
        <v>1609</v>
      </c>
      <c r="P1" s="6" t="s">
        <v>864</v>
      </c>
      <c r="Q1" s="6" t="s">
        <v>865</v>
      </c>
      <c r="R1" s="6" t="s">
        <v>868</v>
      </c>
      <c r="S1" s="6" t="s">
        <v>869</v>
      </c>
      <c r="V1" s="6" t="s">
        <v>872</v>
      </c>
      <c r="W1" s="6" t="s">
        <v>881</v>
      </c>
      <c r="X1" s="6" t="s">
        <v>883</v>
      </c>
      <c r="Y1" s="6" t="s">
        <v>49</v>
      </c>
      <c r="Z1" s="6" t="s">
        <v>889</v>
      </c>
      <c r="AA1" s="6" t="s">
        <v>890</v>
      </c>
      <c r="AB1" s="6" t="s">
        <v>891</v>
      </c>
      <c r="AC1" s="6" t="s">
        <v>892</v>
      </c>
      <c r="AD1" s="6" t="s">
        <v>894</v>
      </c>
      <c r="AE1" s="6" t="s">
        <v>895</v>
      </c>
      <c r="AF1" s="6" t="s">
        <v>896</v>
      </c>
      <c r="AG1" s="6" t="s">
        <v>897</v>
      </c>
      <c r="AH1" s="6" t="s">
        <v>884</v>
      </c>
      <c r="AI1" s="6" t="s">
        <v>887</v>
      </c>
      <c r="AJ1" s="6" t="s">
        <v>888</v>
      </c>
      <c r="AK1" s="6" t="s">
        <v>1610</v>
      </c>
      <c r="AL1" s="6" t="s">
        <v>1611</v>
      </c>
      <c r="AM1" s="6" t="s">
        <v>866</v>
      </c>
      <c r="AN1" s="6" t="s">
        <v>867</v>
      </c>
      <c r="AO1" s="6" t="s">
        <v>870</v>
      </c>
      <c r="AP1" s="6" t="s">
        <v>871</v>
      </c>
      <c r="AQ1" s="6" t="s">
        <v>1612</v>
      </c>
      <c r="AR1" s="6" t="s">
        <v>1613</v>
      </c>
      <c r="AS1" s="6" t="s">
        <v>1614</v>
      </c>
      <c r="AT1" s="6" t="s">
        <v>893</v>
      </c>
    </row>
    <row r="2" spans="1:46" x14ac:dyDescent="0.2">
      <c r="A2" s="6">
        <v>1042821</v>
      </c>
      <c r="B2" s="6">
        <v>1049150</v>
      </c>
      <c r="C2" s="6" t="str">
        <f>U2</f>
        <v>Aquifer</v>
      </c>
      <c r="D2" s="6" t="str">
        <f>_xlfn.CONCAT(U2," - ",Q2)</f>
        <v>Aquifer - Sto:lo-AQ1</v>
      </c>
      <c r="E2" s="6" t="str">
        <f>V2</f>
        <v>Aquifer 
Stó:lō</v>
      </c>
      <c r="F2" s="6" t="s">
        <v>1712</v>
      </c>
      <c r="G2" s="12">
        <f>INDEX(families!$A:$A,MATCH(H2,families!$B:$B,0))</f>
        <v>12</v>
      </c>
      <c r="H2" s="6" t="str">
        <f>T2</f>
        <v>Water</v>
      </c>
      <c r="L2" s="6">
        <v>1042820.44</v>
      </c>
      <c r="M2" s="6">
        <v>1049144.487</v>
      </c>
      <c r="N2" s="6">
        <v>612894</v>
      </c>
      <c r="O2" s="6">
        <v>5469917</v>
      </c>
      <c r="P2" s="6" t="s">
        <v>1112</v>
      </c>
      <c r="Q2" s="6" t="s">
        <v>1316</v>
      </c>
      <c r="R2" s="6" t="s">
        <v>900</v>
      </c>
      <c r="S2" s="6">
        <v>0</v>
      </c>
      <c r="T2" s="6" t="s">
        <v>1727</v>
      </c>
      <c r="U2" s="6" t="s">
        <v>1713</v>
      </c>
      <c r="V2" s="6" t="s">
        <v>1317</v>
      </c>
      <c r="X2" s="6" t="s">
        <v>952</v>
      </c>
      <c r="Y2" s="6" t="s">
        <v>1318</v>
      </c>
      <c r="Z2" s="6" t="s">
        <v>904</v>
      </c>
      <c r="AA2" s="6" t="s">
        <v>905</v>
      </c>
      <c r="AB2" s="7">
        <v>44597</v>
      </c>
      <c r="AC2" s="6" t="s">
        <v>906</v>
      </c>
      <c r="AD2" s="6" t="s">
        <v>1319</v>
      </c>
      <c r="AE2" s="6" t="s">
        <v>1319</v>
      </c>
      <c r="AF2" s="6" t="s">
        <v>1319</v>
      </c>
      <c r="AG2" s="6" t="s">
        <v>1319</v>
      </c>
      <c r="AK2" s="6">
        <v>607086</v>
      </c>
      <c r="AL2" s="6">
        <v>5469052</v>
      </c>
      <c r="AQ2" s="6" t="s">
        <v>1632</v>
      </c>
    </row>
    <row r="3" spans="1:46" x14ac:dyDescent="0.2">
      <c r="A3" s="6">
        <v>1052267</v>
      </c>
      <c r="B3" s="6">
        <v>1061273</v>
      </c>
      <c r="C3" s="6" t="str">
        <f t="shared" ref="C3:C66" si="0">U3</f>
        <v>Aquifer</v>
      </c>
      <c r="D3" s="6" t="str">
        <f t="shared" ref="D3:D66" si="1">_xlfn.CONCAT(U3," - ",Q3)</f>
        <v>Aquifer - Sto:lo-AQ3</v>
      </c>
      <c r="E3" s="6" t="str">
        <f t="shared" ref="E3:E66" si="2">V3</f>
        <v>Aquifer 
Stó:lō</v>
      </c>
      <c r="F3" s="6" t="s">
        <v>1712</v>
      </c>
      <c r="G3" s="12">
        <f>INDEX(families!$A:$A,MATCH(H3,families!$B:$B,0))</f>
        <v>12</v>
      </c>
      <c r="H3" s="6" t="str">
        <f t="shared" ref="H3:H66" si="3">T3</f>
        <v>Water</v>
      </c>
      <c r="L3" s="6">
        <v>1052263.483</v>
      </c>
      <c r="M3" s="6">
        <v>1061269.7390000001</v>
      </c>
      <c r="N3" s="6">
        <v>604038</v>
      </c>
      <c r="O3" s="6">
        <v>5468548</v>
      </c>
      <c r="P3" s="6" t="s">
        <v>1112</v>
      </c>
      <c r="Q3" s="6" t="s">
        <v>1350</v>
      </c>
      <c r="R3" s="6" t="s">
        <v>900</v>
      </c>
      <c r="S3" s="6">
        <v>0</v>
      </c>
      <c r="T3" s="6" t="s">
        <v>1727</v>
      </c>
      <c r="U3" s="6" t="s">
        <v>1713</v>
      </c>
      <c r="V3" s="6" t="s">
        <v>1317</v>
      </c>
      <c r="X3" s="6" t="s">
        <v>952</v>
      </c>
      <c r="Y3" s="6" t="s">
        <v>1351</v>
      </c>
      <c r="Z3" s="6" t="s">
        <v>904</v>
      </c>
      <c r="AA3" s="6" t="s">
        <v>905</v>
      </c>
      <c r="AB3" s="7">
        <v>44597</v>
      </c>
      <c r="AC3" s="6" t="s">
        <v>906</v>
      </c>
      <c r="AD3" s="6" t="s">
        <v>1319</v>
      </c>
      <c r="AE3" s="6" t="s">
        <v>1319</v>
      </c>
      <c r="AF3" s="6" t="s">
        <v>1319</v>
      </c>
      <c r="AG3" s="6" t="s">
        <v>1319</v>
      </c>
      <c r="AK3" s="6">
        <v>598482</v>
      </c>
      <c r="AL3" s="6">
        <v>5461842</v>
      </c>
      <c r="AQ3" s="6" t="s">
        <v>1632</v>
      </c>
    </row>
    <row r="4" spans="1:46" x14ac:dyDescent="0.2">
      <c r="A4" s="6">
        <v>1075072</v>
      </c>
      <c r="B4" s="6">
        <v>1075916</v>
      </c>
      <c r="C4" s="6" t="str">
        <f t="shared" si="0"/>
        <v>Aquifer</v>
      </c>
      <c r="D4" s="6" t="str">
        <f t="shared" si="1"/>
        <v>Aquifer - Sto:lo-AQ6a</v>
      </c>
      <c r="E4" s="6" t="str">
        <f t="shared" si="2"/>
        <v>Aquifer 
Stó:lō</v>
      </c>
      <c r="F4" s="6" t="s">
        <v>1712</v>
      </c>
      <c r="G4" s="12">
        <f>INDEX(families!$A:$A,MATCH(H4,families!$B:$B,0))</f>
        <v>12</v>
      </c>
      <c r="H4" s="6" t="str">
        <f t="shared" si="3"/>
        <v>Water</v>
      </c>
      <c r="L4" s="6">
        <v>1075071.649</v>
      </c>
      <c r="M4" s="6">
        <v>1075959.2</v>
      </c>
      <c r="N4" s="6">
        <v>593012</v>
      </c>
      <c r="O4" s="6">
        <v>5450474</v>
      </c>
      <c r="P4" s="6" t="s">
        <v>1112</v>
      </c>
      <c r="Q4" s="6" t="s">
        <v>1471</v>
      </c>
      <c r="R4" s="6" t="s">
        <v>900</v>
      </c>
      <c r="S4" s="6">
        <v>0</v>
      </c>
      <c r="T4" s="6" t="s">
        <v>1727</v>
      </c>
      <c r="U4" s="6" t="s">
        <v>1713</v>
      </c>
      <c r="V4" s="6" t="s">
        <v>1317</v>
      </c>
      <c r="X4" s="6" t="s">
        <v>1277</v>
      </c>
      <c r="Y4" s="6" t="s">
        <v>1318</v>
      </c>
      <c r="Z4" s="6" t="s">
        <v>1159</v>
      </c>
      <c r="AA4" s="6" t="s">
        <v>905</v>
      </c>
      <c r="AB4" s="7">
        <v>44597</v>
      </c>
      <c r="AC4" s="6" t="s">
        <v>906</v>
      </c>
      <c r="AD4" s="6" t="s">
        <v>1472</v>
      </c>
      <c r="AE4" s="6" t="s">
        <v>1472</v>
      </c>
      <c r="AF4" s="6" t="s">
        <v>1472</v>
      </c>
      <c r="AG4" s="6" t="s">
        <v>1472</v>
      </c>
      <c r="AK4" s="6">
        <v>578890</v>
      </c>
      <c r="AL4" s="6">
        <v>5442238</v>
      </c>
      <c r="AQ4" s="6" t="s">
        <v>1632</v>
      </c>
    </row>
    <row r="5" spans="1:46" x14ac:dyDescent="0.2">
      <c r="A5" s="6">
        <v>1042821</v>
      </c>
      <c r="B5" s="6">
        <v>1049150</v>
      </c>
      <c r="C5" s="6" t="str">
        <f t="shared" si="0"/>
        <v>Aquifer</v>
      </c>
      <c r="D5" s="6" t="str">
        <f t="shared" si="1"/>
        <v>Aquifer - Sto:lo-AQ1</v>
      </c>
      <c r="E5" s="6" t="str">
        <f t="shared" si="2"/>
        <v>Aquifer 
Stó:lō</v>
      </c>
      <c r="F5" s="6" t="s">
        <v>1712</v>
      </c>
      <c r="G5" s="12">
        <f>INDEX(families!$A:$A,MATCH(H5,families!$B:$B,0))</f>
        <v>12</v>
      </c>
      <c r="H5" s="6" t="str">
        <f t="shared" si="3"/>
        <v>Water</v>
      </c>
      <c r="L5" s="6">
        <v>1042820.44</v>
      </c>
      <c r="M5" s="6">
        <v>1049144.487</v>
      </c>
      <c r="N5" s="6">
        <v>612894</v>
      </c>
      <c r="O5" s="6">
        <v>5469917</v>
      </c>
      <c r="P5" s="6" t="s">
        <v>1112</v>
      </c>
      <c r="Q5" s="6" t="s">
        <v>1316</v>
      </c>
      <c r="R5" s="6" t="s">
        <v>900</v>
      </c>
      <c r="S5" s="6">
        <v>0</v>
      </c>
      <c r="T5" s="6" t="s">
        <v>1727</v>
      </c>
      <c r="U5" s="6" t="s">
        <v>1713</v>
      </c>
      <c r="V5" s="6" t="s">
        <v>1317</v>
      </c>
      <c r="X5" s="6" t="s">
        <v>952</v>
      </c>
      <c r="Y5" s="6" t="s">
        <v>1318</v>
      </c>
      <c r="Z5" s="6" t="s">
        <v>904</v>
      </c>
      <c r="AA5" s="6" t="s">
        <v>905</v>
      </c>
      <c r="AB5" s="7">
        <v>44597</v>
      </c>
      <c r="AC5" s="6" t="s">
        <v>906</v>
      </c>
      <c r="AD5" s="6" t="s">
        <v>1319</v>
      </c>
      <c r="AE5" s="6" t="s">
        <v>1319</v>
      </c>
      <c r="AF5" s="6" t="s">
        <v>1319</v>
      </c>
      <c r="AG5" s="6" t="s">
        <v>1319</v>
      </c>
      <c r="AK5" s="6">
        <v>607086</v>
      </c>
      <c r="AL5" s="6">
        <v>5469052</v>
      </c>
      <c r="AQ5" s="6" t="s">
        <v>1632</v>
      </c>
    </row>
    <row r="6" spans="1:46" x14ac:dyDescent="0.2">
      <c r="A6" s="6">
        <v>1052267</v>
      </c>
      <c r="B6" s="6">
        <v>1061273</v>
      </c>
      <c r="C6" s="6" t="str">
        <f t="shared" si="0"/>
        <v>Aquifer</v>
      </c>
      <c r="D6" s="6" t="str">
        <f t="shared" si="1"/>
        <v>Aquifer - Sto:lo-AQ3</v>
      </c>
      <c r="E6" s="6" t="str">
        <f t="shared" si="2"/>
        <v>Aquifer 
Stó:lō</v>
      </c>
      <c r="F6" s="6" t="s">
        <v>1712</v>
      </c>
      <c r="G6" s="12">
        <f>INDEX(families!$A:$A,MATCH(H6,families!$B:$B,0))</f>
        <v>12</v>
      </c>
      <c r="H6" s="6" t="str">
        <f t="shared" si="3"/>
        <v>Water</v>
      </c>
      <c r="L6" s="6">
        <v>1052263.483</v>
      </c>
      <c r="M6" s="6">
        <v>1061269.7390000001</v>
      </c>
      <c r="N6" s="6">
        <v>604038</v>
      </c>
      <c r="O6" s="6">
        <v>5468548</v>
      </c>
      <c r="P6" s="6" t="s">
        <v>1112</v>
      </c>
      <c r="Q6" s="6" t="s">
        <v>1350</v>
      </c>
      <c r="R6" s="6" t="s">
        <v>900</v>
      </c>
      <c r="S6" s="6">
        <v>0</v>
      </c>
      <c r="T6" s="6" t="s">
        <v>1727</v>
      </c>
      <c r="U6" s="6" t="s">
        <v>1713</v>
      </c>
      <c r="V6" s="6" t="s">
        <v>1317</v>
      </c>
      <c r="X6" s="6" t="s">
        <v>952</v>
      </c>
      <c r="Y6" s="6" t="s">
        <v>1351</v>
      </c>
      <c r="Z6" s="6" t="s">
        <v>904</v>
      </c>
      <c r="AA6" s="6" t="s">
        <v>905</v>
      </c>
      <c r="AB6" s="7">
        <v>44597</v>
      </c>
      <c r="AC6" s="6" t="s">
        <v>906</v>
      </c>
      <c r="AD6" s="6" t="s">
        <v>1319</v>
      </c>
      <c r="AE6" s="6" t="s">
        <v>1319</v>
      </c>
      <c r="AF6" s="6" t="s">
        <v>1319</v>
      </c>
      <c r="AG6" s="6" t="s">
        <v>1319</v>
      </c>
      <c r="AK6" s="6">
        <v>598482</v>
      </c>
      <c r="AL6" s="6">
        <v>5461842</v>
      </c>
      <c r="AQ6" s="6" t="s">
        <v>1632</v>
      </c>
    </row>
    <row r="7" spans="1:46" x14ac:dyDescent="0.2">
      <c r="A7" s="6">
        <v>1075072</v>
      </c>
      <c r="B7" s="6">
        <v>1075916</v>
      </c>
      <c r="C7" s="6" t="str">
        <f t="shared" si="0"/>
        <v>Aquifer</v>
      </c>
      <c r="D7" s="6" t="str">
        <f t="shared" si="1"/>
        <v>Aquifer - Sto:lo-AQ6a</v>
      </c>
      <c r="E7" s="6" t="str">
        <f t="shared" si="2"/>
        <v>Aquifer 
Stó:lō</v>
      </c>
      <c r="F7" s="6" t="s">
        <v>1712</v>
      </c>
      <c r="G7" s="12">
        <f>INDEX(families!$A:$A,MATCH(H7,families!$B:$B,0))</f>
        <v>12</v>
      </c>
      <c r="H7" s="6" t="str">
        <f t="shared" si="3"/>
        <v>Water</v>
      </c>
      <c r="L7" s="6">
        <v>1075071.649</v>
      </c>
      <c r="M7" s="6">
        <v>1075959.2</v>
      </c>
      <c r="N7" s="6">
        <v>593012</v>
      </c>
      <c r="O7" s="6">
        <v>5450474</v>
      </c>
      <c r="P7" s="6" t="s">
        <v>1112</v>
      </c>
      <c r="Q7" s="6" t="s">
        <v>1471</v>
      </c>
      <c r="R7" s="6" t="s">
        <v>900</v>
      </c>
      <c r="S7" s="6">
        <v>0</v>
      </c>
      <c r="T7" s="6" t="s">
        <v>1727</v>
      </c>
      <c r="U7" s="6" t="s">
        <v>1713</v>
      </c>
      <c r="V7" s="6" t="s">
        <v>1317</v>
      </c>
      <c r="X7" s="6" t="s">
        <v>1277</v>
      </c>
      <c r="Y7" s="6" t="s">
        <v>1318</v>
      </c>
      <c r="Z7" s="6" t="s">
        <v>1159</v>
      </c>
      <c r="AA7" s="6" t="s">
        <v>905</v>
      </c>
      <c r="AB7" s="7">
        <v>44597</v>
      </c>
      <c r="AC7" s="6" t="s">
        <v>906</v>
      </c>
      <c r="AD7" s="6" t="s">
        <v>1472</v>
      </c>
      <c r="AE7" s="6" t="s">
        <v>1472</v>
      </c>
      <c r="AF7" s="6" t="s">
        <v>1472</v>
      </c>
      <c r="AG7" s="6" t="s">
        <v>1472</v>
      </c>
      <c r="AK7" s="6">
        <v>578890</v>
      </c>
      <c r="AL7" s="6">
        <v>5442238</v>
      </c>
      <c r="AQ7" s="6" t="s">
        <v>1632</v>
      </c>
    </row>
    <row r="8" spans="1:46" x14ac:dyDescent="0.2">
      <c r="A8" s="6">
        <v>1042821</v>
      </c>
      <c r="B8" s="6">
        <v>1049150</v>
      </c>
      <c r="C8" s="6" t="str">
        <f t="shared" si="0"/>
        <v>Aquifer</v>
      </c>
      <c r="D8" s="6" t="str">
        <f t="shared" si="1"/>
        <v>Aquifer - Sto:lo-AQ1</v>
      </c>
      <c r="E8" s="6" t="str">
        <f t="shared" si="2"/>
        <v>Aquifer 
Stó:lō</v>
      </c>
      <c r="F8" s="6" t="s">
        <v>1712</v>
      </c>
      <c r="G8" s="12">
        <f>INDEX(families!$A:$A,MATCH(H8,families!$B:$B,0))</f>
        <v>12</v>
      </c>
      <c r="H8" s="6" t="str">
        <f t="shared" si="3"/>
        <v>Water</v>
      </c>
      <c r="L8" s="6">
        <v>1042820.44</v>
      </c>
      <c r="M8" s="6">
        <v>1049144.487</v>
      </c>
      <c r="N8" s="6">
        <v>612894</v>
      </c>
      <c r="O8" s="6">
        <v>5469917</v>
      </c>
      <c r="P8" s="6" t="s">
        <v>1112</v>
      </c>
      <c r="Q8" s="6" t="s">
        <v>1316</v>
      </c>
      <c r="R8" s="6" t="s">
        <v>900</v>
      </c>
      <c r="S8" s="6">
        <v>0</v>
      </c>
      <c r="T8" s="6" t="s">
        <v>1727</v>
      </c>
      <c r="U8" s="6" t="s">
        <v>1713</v>
      </c>
      <c r="V8" s="6" t="s">
        <v>1317</v>
      </c>
      <c r="X8" s="6" t="s">
        <v>952</v>
      </c>
      <c r="Y8" s="6" t="s">
        <v>1318</v>
      </c>
      <c r="Z8" s="6" t="s">
        <v>904</v>
      </c>
      <c r="AA8" s="6" t="s">
        <v>905</v>
      </c>
      <c r="AB8" s="7">
        <v>44597</v>
      </c>
      <c r="AC8" s="6" t="s">
        <v>906</v>
      </c>
      <c r="AD8" s="6" t="s">
        <v>1319</v>
      </c>
      <c r="AE8" s="6" t="s">
        <v>1319</v>
      </c>
      <c r="AF8" s="6" t="s">
        <v>1319</v>
      </c>
      <c r="AG8" s="6" t="s">
        <v>1319</v>
      </c>
      <c r="AK8" s="6">
        <v>607086</v>
      </c>
      <c r="AL8" s="6">
        <v>5469052</v>
      </c>
      <c r="AQ8" s="6" t="s">
        <v>1632</v>
      </c>
      <c r="AR8" s="6">
        <v>82</v>
      </c>
    </row>
    <row r="9" spans="1:46" x14ac:dyDescent="0.2">
      <c r="A9" s="6">
        <v>1052267</v>
      </c>
      <c r="B9" s="6">
        <v>1061273</v>
      </c>
      <c r="C9" s="6" t="str">
        <f t="shared" si="0"/>
        <v>Aquifer</v>
      </c>
      <c r="D9" s="6" t="str">
        <f t="shared" si="1"/>
        <v>Aquifer - Sto:lo-AQ3</v>
      </c>
      <c r="E9" s="6" t="str">
        <f t="shared" si="2"/>
        <v>Aquifer 
Stó:lō</v>
      </c>
      <c r="F9" s="6" t="s">
        <v>1712</v>
      </c>
      <c r="G9" s="12">
        <f>INDEX(families!$A:$A,MATCH(H9,families!$B:$B,0))</f>
        <v>12</v>
      </c>
      <c r="H9" s="6" t="str">
        <f t="shared" si="3"/>
        <v>Water</v>
      </c>
      <c r="L9" s="6">
        <v>1052263.483</v>
      </c>
      <c r="M9" s="6">
        <v>1061269.7390000001</v>
      </c>
      <c r="N9" s="6">
        <v>604038</v>
      </c>
      <c r="O9" s="6">
        <v>5468548</v>
      </c>
      <c r="P9" s="6" t="s">
        <v>1112</v>
      </c>
      <c r="Q9" s="6" t="s">
        <v>1350</v>
      </c>
      <c r="R9" s="6" t="s">
        <v>900</v>
      </c>
      <c r="S9" s="6">
        <v>0</v>
      </c>
      <c r="T9" s="6" t="s">
        <v>1727</v>
      </c>
      <c r="U9" s="6" t="s">
        <v>1713</v>
      </c>
      <c r="V9" s="6" t="s">
        <v>1317</v>
      </c>
      <c r="X9" s="6" t="s">
        <v>952</v>
      </c>
      <c r="Y9" s="6" t="s">
        <v>1351</v>
      </c>
      <c r="Z9" s="6" t="s">
        <v>904</v>
      </c>
      <c r="AA9" s="6" t="s">
        <v>905</v>
      </c>
      <c r="AB9" s="7">
        <v>44597</v>
      </c>
      <c r="AC9" s="6" t="s">
        <v>906</v>
      </c>
      <c r="AD9" s="6" t="s">
        <v>1319</v>
      </c>
      <c r="AE9" s="6" t="s">
        <v>1319</v>
      </c>
      <c r="AF9" s="6" t="s">
        <v>1319</v>
      </c>
      <c r="AG9" s="6" t="s">
        <v>1319</v>
      </c>
      <c r="AK9" s="6">
        <v>598482</v>
      </c>
      <c r="AL9" s="6">
        <v>5461842</v>
      </c>
      <c r="AQ9" s="6" t="s">
        <v>1632</v>
      </c>
      <c r="AR9" s="6">
        <v>97</v>
      </c>
    </row>
    <row r="10" spans="1:46" x14ac:dyDescent="0.2">
      <c r="A10" s="6">
        <v>1075072</v>
      </c>
      <c r="B10" s="6">
        <v>1075916</v>
      </c>
      <c r="C10" s="6" t="str">
        <f t="shared" si="0"/>
        <v>Aquifer</v>
      </c>
      <c r="D10" s="6" t="str">
        <f t="shared" si="1"/>
        <v>Aquifer - Sto:lo-AQ6a</v>
      </c>
      <c r="E10" s="6" t="str">
        <f t="shared" si="2"/>
        <v>Aquifer 
Stó:lō</v>
      </c>
      <c r="F10" s="6" t="s">
        <v>1712</v>
      </c>
      <c r="G10" s="12">
        <f>INDEX(families!$A:$A,MATCH(H10,families!$B:$B,0))</f>
        <v>12</v>
      </c>
      <c r="H10" s="6" t="str">
        <f t="shared" si="3"/>
        <v>Water</v>
      </c>
      <c r="L10" s="6">
        <v>1075071.649</v>
      </c>
      <c r="M10" s="6">
        <v>1075959.2</v>
      </c>
      <c r="N10" s="6">
        <v>593012</v>
      </c>
      <c r="O10" s="6">
        <v>5450474</v>
      </c>
      <c r="P10" s="6" t="s">
        <v>1112</v>
      </c>
      <c r="Q10" s="6" t="s">
        <v>1471</v>
      </c>
      <c r="R10" s="6" t="s">
        <v>900</v>
      </c>
      <c r="S10" s="6">
        <v>0</v>
      </c>
      <c r="T10" s="6" t="s">
        <v>1727</v>
      </c>
      <c r="U10" s="6" t="s">
        <v>1713</v>
      </c>
      <c r="V10" s="6" t="s">
        <v>1317</v>
      </c>
      <c r="X10" s="6" t="s">
        <v>1277</v>
      </c>
      <c r="Y10" s="6" t="s">
        <v>1318</v>
      </c>
      <c r="Z10" s="6" t="s">
        <v>1159</v>
      </c>
      <c r="AA10" s="6" t="s">
        <v>905</v>
      </c>
      <c r="AB10" s="7">
        <v>44597</v>
      </c>
      <c r="AC10" s="6" t="s">
        <v>906</v>
      </c>
      <c r="AD10" s="6" t="s">
        <v>1472</v>
      </c>
      <c r="AE10" s="6" t="s">
        <v>1472</v>
      </c>
      <c r="AF10" s="6" t="s">
        <v>1472</v>
      </c>
      <c r="AG10" s="6" t="s">
        <v>1472</v>
      </c>
      <c r="AK10" s="6">
        <v>578890</v>
      </c>
      <c r="AL10" s="6">
        <v>5442238</v>
      </c>
      <c r="AQ10" s="6" t="s">
        <v>1632</v>
      </c>
      <c r="AR10" s="6">
        <v>144</v>
      </c>
    </row>
    <row r="11" spans="1:46" x14ac:dyDescent="0.2">
      <c r="A11" s="6">
        <v>1042821</v>
      </c>
      <c r="B11" s="6">
        <v>1049150</v>
      </c>
      <c r="C11" s="6" t="str">
        <f t="shared" si="0"/>
        <v>Aquifer</v>
      </c>
      <c r="D11" s="6" t="str">
        <f t="shared" si="1"/>
        <v>Aquifer - Sto:lo-AQ1</v>
      </c>
      <c r="E11" s="6" t="str">
        <f t="shared" si="2"/>
        <v>Aquifer 
Stó:lō</v>
      </c>
      <c r="F11" s="6" t="s">
        <v>1712</v>
      </c>
      <c r="G11" s="12">
        <f>INDEX(families!$A:$A,MATCH(H11,families!$B:$B,0))</f>
        <v>12</v>
      </c>
      <c r="H11" s="6" t="str">
        <f t="shared" si="3"/>
        <v>Water</v>
      </c>
      <c r="L11" s="6">
        <v>1042820.44</v>
      </c>
      <c r="M11" s="6">
        <v>1049144.487</v>
      </c>
      <c r="N11" s="6">
        <v>612894</v>
      </c>
      <c r="O11" s="6">
        <v>5469917</v>
      </c>
      <c r="P11" s="6" t="s">
        <v>1112</v>
      </c>
      <c r="Q11" s="6" t="s">
        <v>1316</v>
      </c>
      <c r="R11" s="6" t="s">
        <v>900</v>
      </c>
      <c r="S11" s="6">
        <v>0</v>
      </c>
      <c r="T11" s="6" t="s">
        <v>1727</v>
      </c>
      <c r="U11" s="6" t="s">
        <v>1713</v>
      </c>
      <c r="V11" s="6" t="s">
        <v>1317</v>
      </c>
      <c r="X11" s="6" t="s">
        <v>952</v>
      </c>
      <c r="Y11" s="6" t="s">
        <v>1318</v>
      </c>
      <c r="Z11" s="6" t="s">
        <v>904</v>
      </c>
      <c r="AA11" s="6" t="s">
        <v>905</v>
      </c>
      <c r="AB11" s="7">
        <v>44597</v>
      </c>
      <c r="AC11" s="6" t="s">
        <v>906</v>
      </c>
      <c r="AD11" s="6" t="s">
        <v>1319</v>
      </c>
      <c r="AE11" s="6" t="s">
        <v>1319</v>
      </c>
      <c r="AF11" s="6" t="s">
        <v>1319</v>
      </c>
      <c r="AG11" s="6" t="s">
        <v>1319</v>
      </c>
      <c r="AK11" s="6">
        <v>607086</v>
      </c>
      <c r="AL11" s="6">
        <v>5469052</v>
      </c>
      <c r="AQ11" s="6" t="s">
        <v>1632</v>
      </c>
      <c r="AR11" s="6">
        <v>228</v>
      </c>
      <c r="AS11" s="6">
        <v>82</v>
      </c>
    </row>
    <row r="12" spans="1:46" x14ac:dyDescent="0.2">
      <c r="A12" s="6">
        <v>1052267</v>
      </c>
      <c r="B12" s="6">
        <v>1061273</v>
      </c>
      <c r="C12" s="6" t="str">
        <f t="shared" si="0"/>
        <v>Aquifer</v>
      </c>
      <c r="D12" s="6" t="str">
        <f t="shared" si="1"/>
        <v>Aquifer - Sto:lo-AQ3</v>
      </c>
      <c r="E12" s="6" t="str">
        <f t="shared" si="2"/>
        <v>Aquifer 
Stó:lō</v>
      </c>
      <c r="F12" s="6" t="s">
        <v>1712</v>
      </c>
      <c r="G12" s="12">
        <f>INDEX(families!$A:$A,MATCH(H12,families!$B:$B,0))</f>
        <v>12</v>
      </c>
      <c r="H12" s="6" t="str">
        <f t="shared" si="3"/>
        <v>Water</v>
      </c>
      <c r="L12" s="6">
        <v>1052263.483</v>
      </c>
      <c r="M12" s="6">
        <v>1061269.7390000001</v>
      </c>
      <c r="N12" s="6">
        <v>604038</v>
      </c>
      <c r="O12" s="6">
        <v>5468548</v>
      </c>
      <c r="P12" s="6" t="s">
        <v>1112</v>
      </c>
      <c r="Q12" s="6" t="s">
        <v>1350</v>
      </c>
      <c r="R12" s="6" t="s">
        <v>900</v>
      </c>
      <c r="S12" s="6">
        <v>0</v>
      </c>
      <c r="T12" s="6" t="s">
        <v>1727</v>
      </c>
      <c r="U12" s="6" t="s">
        <v>1713</v>
      </c>
      <c r="V12" s="6" t="s">
        <v>1317</v>
      </c>
      <c r="X12" s="6" t="s">
        <v>952</v>
      </c>
      <c r="Y12" s="6" t="s">
        <v>1351</v>
      </c>
      <c r="Z12" s="6" t="s">
        <v>904</v>
      </c>
      <c r="AA12" s="6" t="s">
        <v>905</v>
      </c>
      <c r="AB12" s="7">
        <v>44597</v>
      </c>
      <c r="AC12" s="6" t="s">
        <v>906</v>
      </c>
      <c r="AD12" s="6" t="s">
        <v>1319</v>
      </c>
      <c r="AE12" s="6" t="s">
        <v>1319</v>
      </c>
      <c r="AF12" s="6" t="s">
        <v>1319</v>
      </c>
      <c r="AG12" s="6" t="s">
        <v>1319</v>
      </c>
      <c r="AK12" s="6">
        <v>598482</v>
      </c>
      <c r="AL12" s="6">
        <v>5461842</v>
      </c>
      <c r="AQ12" s="6" t="s">
        <v>1632</v>
      </c>
      <c r="AR12" s="6">
        <v>243</v>
      </c>
      <c r="AS12" s="6">
        <v>97</v>
      </c>
    </row>
    <row r="13" spans="1:46" x14ac:dyDescent="0.2">
      <c r="A13" s="6">
        <v>1075072</v>
      </c>
      <c r="B13" s="6">
        <v>1075916</v>
      </c>
      <c r="C13" s="6" t="str">
        <f t="shared" si="0"/>
        <v>Aquifer</v>
      </c>
      <c r="D13" s="6" t="str">
        <f t="shared" si="1"/>
        <v>Aquifer - Sto:lo-AQ6a</v>
      </c>
      <c r="E13" s="6" t="str">
        <f t="shared" si="2"/>
        <v>Aquifer 
Stó:lō</v>
      </c>
      <c r="F13" s="6" t="s">
        <v>1712</v>
      </c>
      <c r="G13" s="12">
        <f>INDEX(families!$A:$A,MATCH(H13,families!$B:$B,0))</f>
        <v>12</v>
      </c>
      <c r="H13" s="6" t="str">
        <f t="shared" si="3"/>
        <v>Water</v>
      </c>
      <c r="L13" s="6">
        <v>1075071.649</v>
      </c>
      <c r="M13" s="6">
        <v>1075959.2</v>
      </c>
      <c r="N13" s="6">
        <v>593012</v>
      </c>
      <c r="O13" s="6">
        <v>5450474</v>
      </c>
      <c r="P13" s="6" t="s">
        <v>1112</v>
      </c>
      <c r="Q13" s="6" t="s">
        <v>1471</v>
      </c>
      <c r="R13" s="6" t="s">
        <v>900</v>
      </c>
      <c r="S13" s="6">
        <v>0</v>
      </c>
      <c r="T13" s="6" t="s">
        <v>1727</v>
      </c>
      <c r="U13" s="6" t="s">
        <v>1713</v>
      </c>
      <c r="V13" s="6" t="s">
        <v>1317</v>
      </c>
      <c r="X13" s="6" t="s">
        <v>1277</v>
      </c>
      <c r="Y13" s="6" t="s">
        <v>1318</v>
      </c>
      <c r="Z13" s="6" t="s">
        <v>1159</v>
      </c>
      <c r="AA13" s="6" t="s">
        <v>905</v>
      </c>
      <c r="AB13" s="7">
        <v>44597</v>
      </c>
      <c r="AC13" s="6" t="s">
        <v>906</v>
      </c>
      <c r="AD13" s="6" t="s">
        <v>1472</v>
      </c>
      <c r="AE13" s="6" t="s">
        <v>1472</v>
      </c>
      <c r="AF13" s="6" t="s">
        <v>1472</v>
      </c>
      <c r="AG13" s="6" t="s">
        <v>1472</v>
      </c>
      <c r="AK13" s="6">
        <v>578890</v>
      </c>
      <c r="AL13" s="6">
        <v>5442238</v>
      </c>
      <c r="AQ13" s="6" t="s">
        <v>1632</v>
      </c>
      <c r="AR13" s="6">
        <v>290</v>
      </c>
      <c r="AS13" s="6">
        <v>144</v>
      </c>
    </row>
    <row r="14" spans="1:46" x14ac:dyDescent="0.2">
      <c r="A14" s="6">
        <v>1070590</v>
      </c>
      <c r="C14" s="6" t="str">
        <f t="shared" si="0"/>
        <v>Ceremonial Area</v>
      </c>
      <c r="D14" s="6" t="str">
        <f t="shared" si="1"/>
        <v>Ceremonial Area - SP5b-CR1-1206-F2-1</v>
      </c>
      <c r="E14" s="6" t="str">
        <f t="shared" si="2"/>
        <v>Ceremonial area, cloth offerings (white/green cloth) on cedar sapling,</v>
      </c>
      <c r="F14" s="6" t="s">
        <v>1712</v>
      </c>
      <c r="G14" s="12">
        <f>INDEX(families!$A:$A,MATCH(H14,families!$B:$B,0))</f>
        <v>13</v>
      </c>
      <c r="H14" s="6" t="str">
        <f t="shared" si="3"/>
        <v>Land</v>
      </c>
      <c r="L14" s="6">
        <v>1070589.18</v>
      </c>
      <c r="N14" s="6">
        <v>595976</v>
      </c>
      <c r="O14" s="6">
        <v>5453725</v>
      </c>
      <c r="P14" s="6" t="s">
        <v>1112</v>
      </c>
      <c r="Q14" s="6" t="s">
        <v>1434</v>
      </c>
      <c r="R14" s="6" t="s">
        <v>1435</v>
      </c>
      <c r="S14" s="6">
        <v>5</v>
      </c>
      <c r="T14" s="6" t="s">
        <v>1728</v>
      </c>
      <c r="U14" s="6" t="s">
        <v>1714</v>
      </c>
      <c r="V14" s="6" t="s">
        <v>1436</v>
      </c>
      <c r="X14" s="6" t="s">
        <v>902</v>
      </c>
      <c r="Y14" s="6" t="s">
        <v>1700</v>
      </c>
      <c r="Z14" s="6" t="s">
        <v>904</v>
      </c>
      <c r="AA14" s="6" t="s">
        <v>905</v>
      </c>
      <c r="AB14" s="7">
        <v>44597</v>
      </c>
      <c r="AC14" s="6" t="s">
        <v>906</v>
      </c>
      <c r="AD14" s="6" t="s">
        <v>1701</v>
      </c>
      <c r="AE14" s="6" t="s">
        <v>1701</v>
      </c>
      <c r="AF14" s="6" t="s">
        <v>1701</v>
      </c>
      <c r="AG14" s="6" t="s">
        <v>1701</v>
      </c>
      <c r="AO14" s="6" t="s">
        <v>1699</v>
      </c>
      <c r="AQ14" s="6" t="s">
        <v>1640</v>
      </c>
    </row>
    <row r="15" spans="1:46" x14ac:dyDescent="0.2">
      <c r="A15" s="6">
        <v>1070590</v>
      </c>
      <c r="C15" s="6" t="str">
        <f t="shared" si="0"/>
        <v>Ceremonial Area</v>
      </c>
      <c r="D15" s="6" t="str">
        <f t="shared" si="1"/>
        <v>Ceremonial Area - SP5b-CR1-1206-F2-2</v>
      </c>
      <c r="E15" s="6" t="str">
        <f t="shared" si="2"/>
        <v>Ceremonial area, cloth offerings (white/green cloth) on cedar sapling,</v>
      </c>
      <c r="F15" s="6" t="s">
        <v>1712</v>
      </c>
      <c r="G15" s="12">
        <f>INDEX(families!$A:$A,MATCH(H15,families!$B:$B,0))</f>
        <v>13</v>
      </c>
      <c r="H15" s="6" t="str">
        <f t="shared" si="3"/>
        <v>Land</v>
      </c>
      <c r="L15" s="6">
        <v>1070589.0160000001</v>
      </c>
      <c r="N15" s="6">
        <v>595977</v>
      </c>
      <c r="O15" s="6">
        <v>5453725</v>
      </c>
      <c r="P15" s="6" t="s">
        <v>1112</v>
      </c>
      <c r="Q15" s="6" t="s">
        <v>1702</v>
      </c>
      <c r="R15" s="6" t="s">
        <v>1435</v>
      </c>
      <c r="S15" s="6">
        <v>5</v>
      </c>
      <c r="T15" s="6" t="s">
        <v>1728</v>
      </c>
      <c r="U15" s="6" t="s">
        <v>1714</v>
      </c>
      <c r="V15" s="6" t="s">
        <v>1436</v>
      </c>
      <c r="X15" s="6" t="s">
        <v>902</v>
      </c>
      <c r="Y15" s="6" t="s">
        <v>1703</v>
      </c>
      <c r="Z15" s="6" t="s">
        <v>904</v>
      </c>
      <c r="AA15" s="6" t="s">
        <v>905</v>
      </c>
      <c r="AB15" s="7">
        <v>44230</v>
      </c>
      <c r="AC15" s="6" t="s">
        <v>1020</v>
      </c>
      <c r="AD15" s="6" t="s">
        <v>1701</v>
      </c>
      <c r="AE15" s="6" t="s">
        <v>1701</v>
      </c>
      <c r="AF15" s="6" t="s">
        <v>1701</v>
      </c>
      <c r="AG15" s="6" t="s">
        <v>1701</v>
      </c>
      <c r="AO15" s="6" t="s">
        <v>1699</v>
      </c>
      <c r="AQ15" s="6" t="s">
        <v>1640</v>
      </c>
    </row>
    <row r="16" spans="1:46" x14ac:dyDescent="0.2">
      <c r="A16" s="6">
        <v>1070590</v>
      </c>
      <c r="C16" s="6" t="str">
        <f t="shared" si="0"/>
        <v>Ceremonial Area</v>
      </c>
      <c r="D16" s="6" t="str">
        <f t="shared" si="1"/>
        <v>Ceremonial Area - SP5b-CR1-1206-F2-1</v>
      </c>
      <c r="E16" s="6" t="str">
        <f t="shared" si="2"/>
        <v>Ceremonial area, cloth offerings (white/green cloth) on cedar sapling,</v>
      </c>
      <c r="F16" s="6" t="s">
        <v>1712</v>
      </c>
      <c r="G16" s="12">
        <f>INDEX(families!$A:$A,MATCH(H16,families!$B:$B,0))</f>
        <v>13</v>
      </c>
      <c r="H16" s="6" t="str">
        <f t="shared" si="3"/>
        <v>Land</v>
      </c>
      <c r="L16" s="6">
        <v>1070589.18</v>
      </c>
      <c r="N16" s="6">
        <v>595976</v>
      </c>
      <c r="O16" s="6">
        <v>5453725</v>
      </c>
      <c r="P16" s="6" t="s">
        <v>1112</v>
      </c>
      <c r="Q16" s="6" t="s">
        <v>1434</v>
      </c>
      <c r="R16" s="6" t="s">
        <v>1435</v>
      </c>
      <c r="S16" s="6">
        <v>5</v>
      </c>
      <c r="T16" s="6" t="s">
        <v>1728</v>
      </c>
      <c r="U16" s="6" t="s">
        <v>1714</v>
      </c>
      <c r="V16" s="6" t="s">
        <v>1436</v>
      </c>
      <c r="X16" s="6" t="s">
        <v>902</v>
      </c>
      <c r="Y16" s="6" t="s">
        <v>1700</v>
      </c>
      <c r="Z16" s="6" t="s">
        <v>904</v>
      </c>
      <c r="AA16" s="6" t="s">
        <v>905</v>
      </c>
      <c r="AB16" s="7">
        <v>44597</v>
      </c>
      <c r="AC16" s="6" t="s">
        <v>906</v>
      </c>
      <c r="AD16" s="6" t="s">
        <v>1701</v>
      </c>
      <c r="AE16" s="6" t="s">
        <v>1701</v>
      </c>
      <c r="AF16" s="6" t="s">
        <v>1701</v>
      </c>
      <c r="AG16" s="6" t="s">
        <v>1701</v>
      </c>
      <c r="AO16" s="6" t="s">
        <v>1699</v>
      </c>
      <c r="AQ16" s="6" t="s">
        <v>1640</v>
      </c>
    </row>
    <row r="17" spans="1:45" x14ac:dyDescent="0.2">
      <c r="A17" s="6">
        <v>1070590</v>
      </c>
      <c r="C17" s="6" t="str">
        <f t="shared" si="0"/>
        <v>Ceremonial Area</v>
      </c>
      <c r="D17" s="6" t="str">
        <f t="shared" si="1"/>
        <v>Ceremonial Area - SP5b-CR1-1206-F2-2</v>
      </c>
      <c r="E17" s="6" t="str">
        <f t="shared" si="2"/>
        <v>Ceremonial area, cloth offerings (white/green cloth) on cedar sapling,</v>
      </c>
      <c r="F17" s="6" t="s">
        <v>1712</v>
      </c>
      <c r="G17" s="12">
        <f>INDEX(families!$A:$A,MATCH(H17,families!$B:$B,0))</f>
        <v>13</v>
      </c>
      <c r="H17" s="6" t="str">
        <f t="shared" si="3"/>
        <v>Land</v>
      </c>
      <c r="L17" s="6">
        <v>1070589.0160000001</v>
      </c>
      <c r="N17" s="6">
        <v>595977</v>
      </c>
      <c r="O17" s="6">
        <v>5453725</v>
      </c>
      <c r="P17" s="6" t="s">
        <v>1112</v>
      </c>
      <c r="Q17" s="6" t="s">
        <v>1702</v>
      </c>
      <c r="R17" s="6" t="s">
        <v>1435</v>
      </c>
      <c r="S17" s="6">
        <v>5</v>
      </c>
      <c r="T17" s="6" t="s">
        <v>1728</v>
      </c>
      <c r="U17" s="6" t="s">
        <v>1714</v>
      </c>
      <c r="V17" s="6" t="s">
        <v>1436</v>
      </c>
      <c r="X17" s="6" t="s">
        <v>902</v>
      </c>
      <c r="Y17" s="6" t="s">
        <v>1703</v>
      </c>
      <c r="Z17" s="6" t="s">
        <v>904</v>
      </c>
      <c r="AA17" s="6" t="s">
        <v>905</v>
      </c>
      <c r="AB17" s="7">
        <v>44230</v>
      </c>
      <c r="AC17" s="6" t="s">
        <v>1020</v>
      </c>
      <c r="AD17" s="6" t="s">
        <v>1701</v>
      </c>
      <c r="AE17" s="6" t="s">
        <v>1701</v>
      </c>
      <c r="AF17" s="6" t="s">
        <v>1701</v>
      </c>
      <c r="AG17" s="6" t="s">
        <v>1701</v>
      </c>
      <c r="AO17" s="6" t="s">
        <v>1699</v>
      </c>
      <c r="AQ17" s="6" t="s">
        <v>1640</v>
      </c>
    </row>
    <row r="18" spans="1:45" x14ac:dyDescent="0.2">
      <c r="A18" s="6">
        <v>1070590</v>
      </c>
      <c r="C18" s="6" t="str">
        <f t="shared" si="0"/>
        <v>Ceremonial Area</v>
      </c>
      <c r="D18" s="6" t="str">
        <f t="shared" si="1"/>
        <v>Ceremonial Area - SP5b-CR1-1206-F2-1</v>
      </c>
      <c r="E18" s="6" t="str">
        <f t="shared" si="2"/>
        <v>Ceremonial area, cloth offerings (white/green cloth) on cedar sapling,</v>
      </c>
      <c r="F18" s="6" t="s">
        <v>1712</v>
      </c>
      <c r="G18" s="12">
        <f>INDEX(families!$A:$A,MATCH(H18,families!$B:$B,0))</f>
        <v>13</v>
      </c>
      <c r="H18" s="6" t="str">
        <f t="shared" si="3"/>
        <v>Land</v>
      </c>
      <c r="L18" s="6">
        <v>1070589.18</v>
      </c>
      <c r="N18" s="6">
        <v>595976</v>
      </c>
      <c r="O18" s="6">
        <v>5453725</v>
      </c>
      <c r="P18" s="6" t="s">
        <v>1112</v>
      </c>
      <c r="Q18" s="6" t="s">
        <v>1434</v>
      </c>
      <c r="R18" s="6" t="s">
        <v>1435</v>
      </c>
      <c r="S18" s="6">
        <v>5</v>
      </c>
      <c r="T18" s="6" t="s">
        <v>1728</v>
      </c>
      <c r="U18" s="6" t="s">
        <v>1714</v>
      </c>
      <c r="V18" s="6" t="s">
        <v>1436</v>
      </c>
      <c r="X18" s="6" t="s">
        <v>902</v>
      </c>
      <c r="Y18" s="6" t="s">
        <v>1700</v>
      </c>
      <c r="Z18" s="6" t="s">
        <v>904</v>
      </c>
      <c r="AA18" s="6" t="s">
        <v>905</v>
      </c>
      <c r="AB18" s="7">
        <v>44597</v>
      </c>
      <c r="AC18" s="6" t="s">
        <v>906</v>
      </c>
      <c r="AD18" s="6" t="s">
        <v>1701</v>
      </c>
      <c r="AE18" s="6" t="s">
        <v>1701</v>
      </c>
      <c r="AF18" s="6" t="s">
        <v>1701</v>
      </c>
      <c r="AG18" s="6" t="s">
        <v>1701</v>
      </c>
      <c r="AO18" s="6" t="s">
        <v>1699</v>
      </c>
      <c r="AQ18" s="6" t="s">
        <v>1640</v>
      </c>
      <c r="AR18" s="6">
        <v>128</v>
      </c>
    </row>
    <row r="19" spans="1:45" x14ac:dyDescent="0.2">
      <c r="A19" s="6">
        <v>1070590</v>
      </c>
      <c r="C19" s="6" t="str">
        <f t="shared" si="0"/>
        <v>Ceremonial Area</v>
      </c>
      <c r="D19" s="6" t="str">
        <f t="shared" si="1"/>
        <v>Ceremonial Area - SP5b-CR1-1206-F2-2</v>
      </c>
      <c r="E19" s="6" t="str">
        <f t="shared" si="2"/>
        <v>Ceremonial area, cloth offerings (white/green cloth) on cedar sapling,</v>
      </c>
      <c r="F19" s="6" t="s">
        <v>1712</v>
      </c>
      <c r="G19" s="12">
        <f>INDEX(families!$A:$A,MATCH(H19,families!$B:$B,0))</f>
        <v>13</v>
      </c>
      <c r="H19" s="6" t="str">
        <f t="shared" si="3"/>
        <v>Land</v>
      </c>
      <c r="L19" s="6">
        <v>1070589.0160000001</v>
      </c>
      <c r="N19" s="6">
        <v>595977</v>
      </c>
      <c r="O19" s="6">
        <v>5453725</v>
      </c>
      <c r="P19" s="6" t="s">
        <v>1112</v>
      </c>
      <c r="Q19" s="6" t="s">
        <v>1702</v>
      </c>
      <c r="R19" s="6" t="s">
        <v>1435</v>
      </c>
      <c r="S19" s="6">
        <v>5</v>
      </c>
      <c r="T19" s="6" t="s">
        <v>1728</v>
      </c>
      <c r="U19" s="6" t="s">
        <v>1714</v>
      </c>
      <c r="V19" s="6" t="s">
        <v>1436</v>
      </c>
      <c r="X19" s="6" t="s">
        <v>902</v>
      </c>
      <c r="Y19" s="6" t="s">
        <v>1703</v>
      </c>
      <c r="Z19" s="6" t="s">
        <v>904</v>
      </c>
      <c r="AA19" s="6" t="s">
        <v>905</v>
      </c>
      <c r="AB19" s="7">
        <v>44230</v>
      </c>
      <c r="AC19" s="6" t="s">
        <v>1020</v>
      </c>
      <c r="AD19" s="6" t="s">
        <v>1701</v>
      </c>
      <c r="AE19" s="6" t="s">
        <v>1701</v>
      </c>
      <c r="AF19" s="6" t="s">
        <v>1701</v>
      </c>
      <c r="AG19" s="6" t="s">
        <v>1701</v>
      </c>
      <c r="AO19" s="6" t="s">
        <v>1699</v>
      </c>
      <c r="AQ19" s="6" t="s">
        <v>1640</v>
      </c>
      <c r="AR19" s="6">
        <v>129</v>
      </c>
    </row>
    <row r="20" spans="1:45" x14ac:dyDescent="0.2">
      <c r="A20" s="6">
        <v>1070590</v>
      </c>
      <c r="C20" s="6" t="str">
        <f t="shared" si="0"/>
        <v>Ceremonial Area</v>
      </c>
      <c r="D20" s="6" t="str">
        <f t="shared" si="1"/>
        <v>Ceremonial Area - SP5b-CR1-1206-F2-1</v>
      </c>
      <c r="E20" s="6" t="str">
        <f t="shared" si="2"/>
        <v>Ceremonial area, cloth offerings (white/green cloth) on cedar sapling,</v>
      </c>
      <c r="F20" s="6" t="s">
        <v>1712</v>
      </c>
      <c r="G20" s="12">
        <f>INDEX(families!$A:$A,MATCH(H20,families!$B:$B,0))</f>
        <v>13</v>
      </c>
      <c r="H20" s="6" t="str">
        <f t="shared" si="3"/>
        <v>Land</v>
      </c>
      <c r="L20" s="6">
        <v>1070589.18</v>
      </c>
      <c r="N20" s="6">
        <v>595976</v>
      </c>
      <c r="O20" s="6">
        <v>5453725</v>
      </c>
      <c r="P20" s="6" t="s">
        <v>1112</v>
      </c>
      <c r="Q20" s="6" t="s">
        <v>1434</v>
      </c>
      <c r="R20" s="6" t="s">
        <v>1435</v>
      </c>
      <c r="S20" s="6">
        <v>5</v>
      </c>
      <c r="T20" s="6" t="s">
        <v>1728</v>
      </c>
      <c r="U20" s="6" t="s">
        <v>1714</v>
      </c>
      <c r="V20" s="6" t="s">
        <v>1436</v>
      </c>
      <c r="X20" s="6" t="s">
        <v>902</v>
      </c>
      <c r="Y20" s="6" t="s">
        <v>1700</v>
      </c>
      <c r="Z20" s="6" t="s">
        <v>904</v>
      </c>
      <c r="AA20" s="6" t="s">
        <v>905</v>
      </c>
      <c r="AB20" s="7">
        <v>44597</v>
      </c>
      <c r="AC20" s="6" t="s">
        <v>906</v>
      </c>
      <c r="AD20" s="6" t="s">
        <v>1701</v>
      </c>
      <c r="AE20" s="6" t="s">
        <v>1701</v>
      </c>
      <c r="AF20" s="6" t="s">
        <v>1701</v>
      </c>
      <c r="AG20" s="6" t="s">
        <v>1701</v>
      </c>
      <c r="AO20" s="6" t="s">
        <v>1699</v>
      </c>
      <c r="AQ20" s="6" t="s">
        <v>1640</v>
      </c>
      <c r="AR20" s="6">
        <v>274</v>
      </c>
      <c r="AS20" s="6">
        <v>128</v>
      </c>
    </row>
    <row r="21" spans="1:45" x14ac:dyDescent="0.2">
      <c r="A21" s="6">
        <v>1070590</v>
      </c>
      <c r="C21" s="6" t="str">
        <f t="shared" si="0"/>
        <v>Ceremonial Area</v>
      </c>
      <c r="D21" s="6" t="str">
        <f t="shared" si="1"/>
        <v>Ceremonial Area - SP5b-CR1-1206-F2-2</v>
      </c>
      <c r="E21" s="6" t="str">
        <f t="shared" si="2"/>
        <v>Ceremonial area, cloth offerings (white/green cloth) on cedar sapling,</v>
      </c>
      <c r="F21" s="6" t="s">
        <v>1712</v>
      </c>
      <c r="G21" s="12">
        <f>INDEX(families!$A:$A,MATCH(H21,families!$B:$B,0))</f>
        <v>13</v>
      </c>
      <c r="H21" s="6" t="str">
        <f t="shared" si="3"/>
        <v>Land</v>
      </c>
      <c r="L21" s="6">
        <v>1070589.0160000001</v>
      </c>
      <c r="N21" s="6">
        <v>595977</v>
      </c>
      <c r="O21" s="6">
        <v>5453725</v>
      </c>
      <c r="P21" s="6" t="s">
        <v>1112</v>
      </c>
      <c r="Q21" s="6" t="s">
        <v>1702</v>
      </c>
      <c r="R21" s="6" t="s">
        <v>1435</v>
      </c>
      <c r="S21" s="6">
        <v>5</v>
      </c>
      <c r="T21" s="6" t="s">
        <v>1728</v>
      </c>
      <c r="U21" s="6" t="s">
        <v>1714</v>
      </c>
      <c r="V21" s="6" t="s">
        <v>1436</v>
      </c>
      <c r="X21" s="6" t="s">
        <v>902</v>
      </c>
      <c r="Y21" s="6" t="s">
        <v>1703</v>
      </c>
      <c r="Z21" s="6" t="s">
        <v>904</v>
      </c>
      <c r="AA21" s="6" t="s">
        <v>905</v>
      </c>
      <c r="AB21" s="7">
        <v>44230</v>
      </c>
      <c r="AC21" s="6" t="s">
        <v>1020</v>
      </c>
      <c r="AD21" s="6" t="s">
        <v>1701</v>
      </c>
      <c r="AE21" s="6" t="s">
        <v>1701</v>
      </c>
      <c r="AF21" s="6" t="s">
        <v>1701</v>
      </c>
      <c r="AG21" s="6" t="s">
        <v>1701</v>
      </c>
      <c r="AO21" s="6" t="s">
        <v>1699</v>
      </c>
      <c r="AQ21" s="6" t="s">
        <v>1640</v>
      </c>
      <c r="AR21" s="6">
        <v>275</v>
      </c>
      <c r="AS21" s="6">
        <v>129</v>
      </c>
    </row>
    <row r="22" spans="1:45" x14ac:dyDescent="0.2">
      <c r="A22" s="6">
        <v>1072887</v>
      </c>
      <c r="C22" s="6" t="str">
        <f t="shared" si="0"/>
        <v>Cultural Site</v>
      </c>
      <c r="D22" s="6" t="str">
        <f t="shared" si="1"/>
        <v>Cultural Site - SP5b-CR1-0219-2021-F1-1</v>
      </c>
      <c r="E22" s="6" t="str">
        <f t="shared" si="2"/>
        <v>Cultrually Modified Tree - Post 1846
Tapered Bark Stripped Tree (Cedar?)
Stó:lō? Linked to Stó:lō-938, Stó:lō-X3, Stó:lō-X4, Stó:lō-X5.</v>
      </c>
      <c r="F22" s="6" t="s">
        <v>1712</v>
      </c>
      <c r="G22" s="12">
        <f>INDEX(families!$A:$A,MATCH(H22,families!$B:$B,0))</f>
        <v>14</v>
      </c>
      <c r="H22" s="6" t="str">
        <f t="shared" si="3"/>
        <v>Tree</v>
      </c>
      <c r="L22" s="6">
        <v>1072887.1170000001</v>
      </c>
      <c r="N22" s="6">
        <v>594660</v>
      </c>
      <c r="O22" s="6">
        <v>5451882</v>
      </c>
      <c r="P22" s="6" t="s">
        <v>1112</v>
      </c>
      <c r="Q22" s="6" t="s">
        <v>1455</v>
      </c>
      <c r="R22" s="6" t="s">
        <v>900</v>
      </c>
      <c r="S22" s="6">
        <v>0</v>
      </c>
      <c r="T22" s="6" t="s">
        <v>1726</v>
      </c>
      <c r="U22" s="6" t="s">
        <v>1715</v>
      </c>
      <c r="V22" s="6" t="s">
        <v>1458</v>
      </c>
      <c r="X22" s="6" t="s">
        <v>902</v>
      </c>
      <c r="Y22" s="6" t="s">
        <v>1459</v>
      </c>
      <c r="Z22" s="6" t="s">
        <v>904</v>
      </c>
      <c r="AA22" s="6" t="s">
        <v>905</v>
      </c>
      <c r="AB22" s="7">
        <v>44597</v>
      </c>
      <c r="AC22" s="6" t="s">
        <v>906</v>
      </c>
      <c r="AD22" s="6" t="s">
        <v>1708</v>
      </c>
      <c r="AE22" s="6" t="s">
        <v>1708</v>
      </c>
      <c r="AF22" s="6" t="s">
        <v>1708</v>
      </c>
      <c r="AG22" s="6" t="s">
        <v>1708</v>
      </c>
      <c r="AM22" s="6" t="s">
        <v>1456</v>
      </c>
      <c r="AN22" s="6" t="s">
        <v>1457</v>
      </c>
      <c r="AP22" s="6" t="s">
        <v>1191</v>
      </c>
      <c r="AQ22" s="6" t="s">
        <v>1641</v>
      </c>
    </row>
    <row r="23" spans="1:45" x14ac:dyDescent="0.2">
      <c r="A23" s="6">
        <v>1072887</v>
      </c>
      <c r="C23" s="6" t="str">
        <f t="shared" si="0"/>
        <v>Cultural Site</v>
      </c>
      <c r="D23" s="6" t="str">
        <f t="shared" si="1"/>
        <v>Cultural Site - SP5b-CR1-0219-2021-F1-1</v>
      </c>
      <c r="E23" s="6" t="str">
        <f t="shared" si="2"/>
        <v>Cultrually Modified Tree - Post 1846
Tapered Bark Stripped Tree (Cedar?)
Stó:lō? Linked to Stó:lō-938, Stó:lō-X3, Stó:lō-X4, Stó:lō-X5.</v>
      </c>
      <c r="F23" s="6" t="s">
        <v>1712</v>
      </c>
      <c r="G23" s="12">
        <f>INDEX(families!$A:$A,MATCH(H23,families!$B:$B,0))</f>
        <v>14</v>
      </c>
      <c r="H23" s="6" t="str">
        <f t="shared" si="3"/>
        <v>Tree</v>
      </c>
      <c r="L23" s="6">
        <v>1072887.1170000001</v>
      </c>
      <c r="N23" s="6">
        <v>594660</v>
      </c>
      <c r="O23" s="6">
        <v>5451882</v>
      </c>
      <c r="P23" s="6" t="s">
        <v>1112</v>
      </c>
      <c r="Q23" s="6" t="s">
        <v>1455</v>
      </c>
      <c r="R23" s="6" t="s">
        <v>900</v>
      </c>
      <c r="S23" s="6">
        <v>0</v>
      </c>
      <c r="T23" s="6" t="s">
        <v>1726</v>
      </c>
      <c r="U23" s="6" t="s">
        <v>1715</v>
      </c>
      <c r="V23" s="6" t="s">
        <v>1458</v>
      </c>
      <c r="X23" s="6" t="s">
        <v>902</v>
      </c>
      <c r="Y23" s="6" t="s">
        <v>1459</v>
      </c>
      <c r="Z23" s="6" t="s">
        <v>904</v>
      </c>
      <c r="AA23" s="6" t="s">
        <v>905</v>
      </c>
      <c r="AB23" s="7">
        <v>44597</v>
      </c>
      <c r="AC23" s="6" t="s">
        <v>906</v>
      </c>
      <c r="AD23" s="6" t="s">
        <v>1708</v>
      </c>
      <c r="AE23" s="6" t="s">
        <v>1708</v>
      </c>
      <c r="AF23" s="6" t="s">
        <v>1708</v>
      </c>
      <c r="AG23" s="6" t="s">
        <v>1708</v>
      </c>
      <c r="AM23" s="6" t="s">
        <v>1456</v>
      </c>
      <c r="AN23" s="6" t="s">
        <v>1457</v>
      </c>
      <c r="AP23" s="6" t="s">
        <v>1191</v>
      </c>
      <c r="AQ23" s="6" t="s">
        <v>1641</v>
      </c>
    </row>
    <row r="24" spans="1:45" x14ac:dyDescent="0.2">
      <c r="A24" s="6">
        <v>1072887</v>
      </c>
      <c r="C24" s="6" t="str">
        <f t="shared" si="0"/>
        <v>Cultural Site</v>
      </c>
      <c r="D24" s="6" t="str">
        <f t="shared" si="1"/>
        <v>Cultural Site - SP5b-CR1-0219-2021-F1-1</v>
      </c>
      <c r="E24" s="6" t="str">
        <f t="shared" si="2"/>
        <v>Cultrually Modified Tree - Post 1846
Tapered Bark Stripped Tree (Cedar?)
Stó:lō? Linked to Stó:lō-938, Stó:lō-X3, Stó:lō-X4, Stó:lō-X5.</v>
      </c>
      <c r="F24" s="6" t="s">
        <v>1712</v>
      </c>
      <c r="G24" s="12">
        <f>INDEX(families!$A:$A,MATCH(H24,families!$B:$B,0))</f>
        <v>14</v>
      </c>
      <c r="H24" s="6" t="str">
        <f t="shared" si="3"/>
        <v>Tree</v>
      </c>
      <c r="L24" s="6">
        <v>1072887.1170000001</v>
      </c>
      <c r="N24" s="6">
        <v>594660</v>
      </c>
      <c r="O24" s="6">
        <v>5451882</v>
      </c>
      <c r="P24" s="6" t="s">
        <v>1112</v>
      </c>
      <c r="Q24" s="6" t="s">
        <v>1455</v>
      </c>
      <c r="R24" s="6" t="s">
        <v>900</v>
      </c>
      <c r="S24" s="6">
        <v>0</v>
      </c>
      <c r="T24" s="6" t="s">
        <v>1726</v>
      </c>
      <c r="U24" s="6" t="s">
        <v>1715</v>
      </c>
      <c r="V24" s="6" t="s">
        <v>1458</v>
      </c>
      <c r="X24" s="6" t="s">
        <v>902</v>
      </c>
      <c r="Y24" s="6" t="s">
        <v>1459</v>
      </c>
      <c r="Z24" s="6" t="s">
        <v>904</v>
      </c>
      <c r="AA24" s="6" t="s">
        <v>905</v>
      </c>
      <c r="AB24" s="7">
        <v>44597</v>
      </c>
      <c r="AC24" s="6" t="s">
        <v>906</v>
      </c>
      <c r="AD24" s="6" t="s">
        <v>1708</v>
      </c>
      <c r="AE24" s="6" t="s">
        <v>1708</v>
      </c>
      <c r="AF24" s="6" t="s">
        <v>1708</v>
      </c>
      <c r="AG24" s="6" t="s">
        <v>1708</v>
      </c>
      <c r="AM24" s="6" t="s">
        <v>1456</v>
      </c>
      <c r="AN24" s="6" t="s">
        <v>1457</v>
      </c>
      <c r="AP24" s="6" t="s">
        <v>1191</v>
      </c>
      <c r="AQ24" s="6" t="s">
        <v>1641</v>
      </c>
      <c r="AR24" s="6">
        <v>138</v>
      </c>
    </row>
    <row r="25" spans="1:45" x14ac:dyDescent="0.2">
      <c r="A25" s="6">
        <v>1072887</v>
      </c>
      <c r="C25" s="6" t="str">
        <f t="shared" si="0"/>
        <v>Cultural Site</v>
      </c>
      <c r="D25" s="6" t="str">
        <f t="shared" si="1"/>
        <v>Cultural Site - SP5b-CR1-0219-2021-F1-1</v>
      </c>
      <c r="E25" s="6" t="str">
        <f t="shared" si="2"/>
        <v>Cultrually Modified Tree - Post 1846
Tapered Bark Stripped Tree (Cedar?)
Stó:lō? Linked to Stó:lō-938, Stó:lō-X3, Stó:lō-X4, Stó:lō-X5.</v>
      </c>
      <c r="F25" s="6" t="s">
        <v>1712</v>
      </c>
      <c r="G25" s="12">
        <f>INDEX(families!$A:$A,MATCH(H25,families!$B:$B,0))</f>
        <v>14</v>
      </c>
      <c r="H25" s="6" t="str">
        <f t="shared" si="3"/>
        <v>Tree</v>
      </c>
      <c r="L25" s="6">
        <v>1072887.1170000001</v>
      </c>
      <c r="N25" s="6">
        <v>594660</v>
      </c>
      <c r="O25" s="6">
        <v>5451882</v>
      </c>
      <c r="P25" s="6" t="s">
        <v>1112</v>
      </c>
      <c r="Q25" s="6" t="s">
        <v>1455</v>
      </c>
      <c r="R25" s="6" t="s">
        <v>900</v>
      </c>
      <c r="S25" s="6">
        <v>0</v>
      </c>
      <c r="T25" s="6" t="s">
        <v>1726</v>
      </c>
      <c r="U25" s="6" t="s">
        <v>1715</v>
      </c>
      <c r="V25" s="6" t="s">
        <v>1458</v>
      </c>
      <c r="X25" s="6" t="s">
        <v>902</v>
      </c>
      <c r="Y25" s="6" t="s">
        <v>1459</v>
      </c>
      <c r="Z25" s="6" t="s">
        <v>904</v>
      </c>
      <c r="AA25" s="6" t="s">
        <v>905</v>
      </c>
      <c r="AB25" s="7">
        <v>44597</v>
      </c>
      <c r="AC25" s="6" t="s">
        <v>906</v>
      </c>
      <c r="AD25" s="6" t="s">
        <v>1708</v>
      </c>
      <c r="AE25" s="6" t="s">
        <v>1708</v>
      </c>
      <c r="AF25" s="6" t="s">
        <v>1708</v>
      </c>
      <c r="AG25" s="6" t="s">
        <v>1708</v>
      </c>
      <c r="AM25" s="6" t="s">
        <v>1456</v>
      </c>
      <c r="AN25" s="6" t="s">
        <v>1457</v>
      </c>
      <c r="AP25" s="6" t="s">
        <v>1191</v>
      </c>
      <c r="AQ25" s="6" t="s">
        <v>1641</v>
      </c>
      <c r="AR25" s="6">
        <v>284</v>
      </c>
      <c r="AS25" s="6">
        <v>138</v>
      </c>
    </row>
    <row r="26" spans="1:45" x14ac:dyDescent="0.2">
      <c r="A26" s="6">
        <v>1042480</v>
      </c>
      <c r="C26" s="6" t="str">
        <f t="shared" si="0"/>
        <v>Cultural Site</v>
      </c>
      <c r="D26" s="6" t="str">
        <f t="shared" si="1"/>
        <v>Cultural Site - SP5b-CR1-0520-2021-F3-1</v>
      </c>
      <c r="E26" s="6" t="str">
        <f t="shared" si="2"/>
        <v>Cultural Depression (Possible)
Sto:lo</v>
      </c>
      <c r="F26" s="6" t="s">
        <v>1712</v>
      </c>
      <c r="G26" s="12">
        <f>INDEX(families!$A:$A,MATCH(H26,families!$B:$B,0))</f>
        <v>13</v>
      </c>
      <c r="H26" s="6" t="str">
        <f t="shared" si="3"/>
        <v>Land</v>
      </c>
      <c r="L26" s="6">
        <v>1042480.965</v>
      </c>
      <c r="N26" s="6">
        <v>613183</v>
      </c>
      <c r="O26" s="6">
        <v>5469995</v>
      </c>
      <c r="P26" s="6" t="s">
        <v>1112</v>
      </c>
      <c r="Q26" s="6" t="s">
        <v>1306</v>
      </c>
      <c r="R26" s="6" t="s">
        <v>1307</v>
      </c>
      <c r="S26" s="6">
        <v>30</v>
      </c>
      <c r="T26" s="6" t="s">
        <v>1728</v>
      </c>
      <c r="U26" s="6" t="s">
        <v>1715</v>
      </c>
      <c r="V26" s="6" t="s">
        <v>1309</v>
      </c>
      <c r="X26" s="6" t="s">
        <v>963</v>
      </c>
      <c r="Y26" s="6" t="s">
        <v>1310</v>
      </c>
      <c r="Z26" s="6" t="s">
        <v>1159</v>
      </c>
      <c r="AA26" s="6" t="s">
        <v>905</v>
      </c>
      <c r="AB26" s="7">
        <v>44597</v>
      </c>
      <c r="AC26" s="6" t="s">
        <v>906</v>
      </c>
      <c r="AD26" s="6" t="s">
        <v>1667</v>
      </c>
      <c r="AE26" s="6" t="s">
        <v>1155</v>
      </c>
      <c r="AF26" s="6" t="s">
        <v>1155</v>
      </c>
      <c r="AG26" s="6" t="s">
        <v>1155</v>
      </c>
      <c r="AM26" s="6" t="s">
        <v>1306</v>
      </c>
      <c r="AO26" s="6" t="s">
        <v>1299</v>
      </c>
      <c r="AP26" s="6" t="s">
        <v>1308</v>
      </c>
      <c r="AQ26" s="6" t="s">
        <v>1668</v>
      </c>
    </row>
    <row r="27" spans="1:45" x14ac:dyDescent="0.2">
      <c r="A27" s="6">
        <v>1042480</v>
      </c>
      <c r="C27" s="6" t="str">
        <f t="shared" si="0"/>
        <v>Cultural Site</v>
      </c>
      <c r="D27" s="6" t="str">
        <f t="shared" si="1"/>
        <v>Cultural Site - SP5b-CR1-0520-2021-F3-1</v>
      </c>
      <c r="E27" s="6" t="str">
        <f t="shared" si="2"/>
        <v>Cultural Depression (Possible)
Sto:lo</v>
      </c>
      <c r="F27" s="6" t="s">
        <v>1712</v>
      </c>
      <c r="G27" s="12">
        <f>INDEX(families!$A:$A,MATCH(H27,families!$B:$B,0))</f>
        <v>13</v>
      </c>
      <c r="H27" s="6" t="str">
        <f t="shared" si="3"/>
        <v>Land</v>
      </c>
      <c r="L27" s="6">
        <v>1042480.965</v>
      </c>
      <c r="N27" s="6">
        <v>613183</v>
      </c>
      <c r="O27" s="6">
        <v>5469995</v>
      </c>
      <c r="P27" s="6" t="s">
        <v>1112</v>
      </c>
      <c r="Q27" s="6" t="s">
        <v>1306</v>
      </c>
      <c r="R27" s="6" t="s">
        <v>1307</v>
      </c>
      <c r="S27" s="6">
        <v>30</v>
      </c>
      <c r="T27" s="6" t="s">
        <v>1728</v>
      </c>
      <c r="U27" s="6" t="s">
        <v>1715</v>
      </c>
      <c r="V27" s="6" t="s">
        <v>1309</v>
      </c>
      <c r="X27" s="6" t="s">
        <v>963</v>
      </c>
      <c r="Y27" s="6" t="s">
        <v>1310</v>
      </c>
      <c r="Z27" s="6" t="s">
        <v>1159</v>
      </c>
      <c r="AA27" s="6" t="s">
        <v>905</v>
      </c>
      <c r="AB27" s="7">
        <v>44597</v>
      </c>
      <c r="AC27" s="6" t="s">
        <v>906</v>
      </c>
      <c r="AD27" s="6" t="s">
        <v>1667</v>
      </c>
      <c r="AE27" s="6" t="s">
        <v>1155</v>
      </c>
      <c r="AF27" s="6" t="s">
        <v>1155</v>
      </c>
      <c r="AG27" s="6" t="s">
        <v>1155</v>
      </c>
      <c r="AM27" s="6" t="s">
        <v>1306</v>
      </c>
      <c r="AO27" s="6" t="s">
        <v>1299</v>
      </c>
      <c r="AP27" s="6" t="s">
        <v>1308</v>
      </c>
      <c r="AQ27" s="6" t="s">
        <v>1668</v>
      </c>
    </row>
    <row r="28" spans="1:45" x14ac:dyDescent="0.2">
      <c r="A28" s="6">
        <v>1042480</v>
      </c>
      <c r="C28" s="6" t="str">
        <f t="shared" si="0"/>
        <v>Cultural Site</v>
      </c>
      <c r="D28" s="6" t="str">
        <f t="shared" si="1"/>
        <v>Cultural Site - SP5b-CR1-0520-2021-F3-1</v>
      </c>
      <c r="E28" s="6" t="str">
        <f t="shared" si="2"/>
        <v>Cultural Depression (Possible)
Sto:lo</v>
      </c>
      <c r="F28" s="6" t="s">
        <v>1712</v>
      </c>
      <c r="G28" s="12">
        <f>INDEX(families!$A:$A,MATCH(H28,families!$B:$B,0))</f>
        <v>13</v>
      </c>
      <c r="H28" s="6" t="str">
        <f t="shared" si="3"/>
        <v>Land</v>
      </c>
      <c r="L28" s="6">
        <v>1042480.965</v>
      </c>
      <c r="N28" s="6">
        <v>613183</v>
      </c>
      <c r="O28" s="6">
        <v>5469995</v>
      </c>
      <c r="P28" s="6" t="s">
        <v>1112</v>
      </c>
      <c r="Q28" s="6" t="s">
        <v>1306</v>
      </c>
      <c r="R28" s="6" t="s">
        <v>1307</v>
      </c>
      <c r="S28" s="6">
        <v>30</v>
      </c>
      <c r="T28" s="6" t="s">
        <v>1728</v>
      </c>
      <c r="U28" s="6" t="s">
        <v>1715</v>
      </c>
      <c r="V28" s="6" t="s">
        <v>1309</v>
      </c>
      <c r="X28" s="6" t="s">
        <v>963</v>
      </c>
      <c r="Y28" s="6" t="s">
        <v>1310</v>
      </c>
      <c r="Z28" s="6" t="s">
        <v>1159</v>
      </c>
      <c r="AA28" s="6" t="s">
        <v>905</v>
      </c>
      <c r="AB28" s="7">
        <v>44597</v>
      </c>
      <c r="AC28" s="6" t="s">
        <v>906</v>
      </c>
      <c r="AD28" s="6" t="s">
        <v>1667</v>
      </c>
      <c r="AE28" s="6" t="s">
        <v>1155</v>
      </c>
      <c r="AF28" s="6" t="s">
        <v>1155</v>
      </c>
      <c r="AG28" s="6" t="s">
        <v>1155</v>
      </c>
      <c r="AM28" s="6" t="s">
        <v>1306</v>
      </c>
      <c r="AO28" s="6" t="s">
        <v>1299</v>
      </c>
      <c r="AP28" s="6" t="s">
        <v>1308</v>
      </c>
      <c r="AQ28" s="6" t="s">
        <v>1668</v>
      </c>
      <c r="AR28" s="6">
        <v>80</v>
      </c>
    </row>
    <row r="29" spans="1:45" x14ac:dyDescent="0.2">
      <c r="A29" s="6">
        <v>1042480</v>
      </c>
      <c r="C29" s="6" t="str">
        <f t="shared" si="0"/>
        <v>Cultural Site</v>
      </c>
      <c r="D29" s="6" t="str">
        <f t="shared" si="1"/>
        <v>Cultural Site - SP5b-CR1-0520-2021-F3-1</v>
      </c>
      <c r="E29" s="6" t="str">
        <f t="shared" si="2"/>
        <v>Cultural Depression (Possible)
Sto:lo</v>
      </c>
      <c r="F29" s="6" t="s">
        <v>1712</v>
      </c>
      <c r="G29" s="12">
        <f>INDEX(families!$A:$A,MATCH(H29,families!$B:$B,0))</f>
        <v>13</v>
      </c>
      <c r="H29" s="6" t="str">
        <f t="shared" si="3"/>
        <v>Land</v>
      </c>
      <c r="L29" s="6">
        <v>1042480.965</v>
      </c>
      <c r="N29" s="6">
        <v>613183</v>
      </c>
      <c r="O29" s="6">
        <v>5469995</v>
      </c>
      <c r="P29" s="6" t="s">
        <v>1112</v>
      </c>
      <c r="Q29" s="6" t="s">
        <v>1306</v>
      </c>
      <c r="R29" s="6" t="s">
        <v>1307</v>
      </c>
      <c r="S29" s="6">
        <v>30</v>
      </c>
      <c r="T29" s="6" t="s">
        <v>1728</v>
      </c>
      <c r="U29" s="6" t="s">
        <v>1715</v>
      </c>
      <c r="V29" s="6" t="s">
        <v>1309</v>
      </c>
      <c r="X29" s="6" t="s">
        <v>963</v>
      </c>
      <c r="Y29" s="6" t="s">
        <v>1310</v>
      </c>
      <c r="Z29" s="6" t="s">
        <v>1159</v>
      </c>
      <c r="AA29" s="6" t="s">
        <v>905</v>
      </c>
      <c r="AB29" s="7">
        <v>44597</v>
      </c>
      <c r="AC29" s="6" t="s">
        <v>906</v>
      </c>
      <c r="AD29" s="6" t="s">
        <v>1667</v>
      </c>
      <c r="AE29" s="6" t="s">
        <v>1155</v>
      </c>
      <c r="AF29" s="6" t="s">
        <v>1155</v>
      </c>
      <c r="AG29" s="6" t="s">
        <v>1155</v>
      </c>
      <c r="AM29" s="6" t="s">
        <v>1306</v>
      </c>
      <c r="AO29" s="6" t="s">
        <v>1299</v>
      </c>
      <c r="AP29" s="6" t="s">
        <v>1308</v>
      </c>
      <c r="AQ29" s="6" t="s">
        <v>1668</v>
      </c>
      <c r="AR29" s="6">
        <v>226</v>
      </c>
      <c r="AS29" s="6">
        <v>80</v>
      </c>
    </row>
    <row r="30" spans="1:45" x14ac:dyDescent="0.2">
      <c r="A30" s="6">
        <v>999513</v>
      </c>
      <c r="C30" s="6" t="str">
        <f t="shared" si="0"/>
        <v>Cultural Site</v>
      </c>
      <c r="D30" s="6" t="str">
        <f t="shared" si="1"/>
        <v>Cultural Site - SP5b-CR3-0817-F2</v>
      </c>
      <c r="E30" s="6" t="str">
        <f t="shared" si="2"/>
        <v xml:space="preserve">Cultural Modified Tree (n=1)
Nooaitch </v>
      </c>
      <c r="F30" s="6" t="s">
        <v>1712</v>
      </c>
      <c r="G30" s="12">
        <f>INDEX(families!$A:$A,MATCH(H30,families!$B:$B,0))</f>
        <v>14</v>
      </c>
      <c r="H30" s="6" t="str">
        <f t="shared" si="3"/>
        <v>Tree</v>
      </c>
      <c r="L30" s="6">
        <v>999512.88230000006</v>
      </c>
      <c r="N30" s="6">
        <v>636038</v>
      </c>
      <c r="O30" s="6">
        <v>5495088</v>
      </c>
      <c r="P30" s="6" t="s">
        <v>898</v>
      </c>
      <c r="Q30" s="6" t="s">
        <v>939</v>
      </c>
      <c r="R30" s="6" t="s">
        <v>940</v>
      </c>
      <c r="S30" s="6">
        <v>0</v>
      </c>
      <c r="T30" s="6" t="s">
        <v>1726</v>
      </c>
      <c r="U30" s="6" t="s">
        <v>1715</v>
      </c>
      <c r="V30" s="6" t="s">
        <v>942</v>
      </c>
      <c r="X30" s="6" t="s">
        <v>902</v>
      </c>
      <c r="Y30" s="6" t="s">
        <v>943</v>
      </c>
      <c r="Z30" s="6" t="s">
        <v>904</v>
      </c>
      <c r="AA30" s="6" t="s">
        <v>905</v>
      </c>
      <c r="AB30" s="7">
        <v>44597</v>
      </c>
      <c r="AC30" s="6" t="s">
        <v>906</v>
      </c>
      <c r="AD30" s="6" t="s">
        <v>944</v>
      </c>
      <c r="AE30" s="6" t="s">
        <v>944</v>
      </c>
      <c r="AF30" s="6" t="s">
        <v>945</v>
      </c>
      <c r="AG30" s="6" t="s">
        <v>945</v>
      </c>
      <c r="AP30" s="6" t="s">
        <v>941</v>
      </c>
      <c r="AQ30" s="6" t="s">
        <v>1641</v>
      </c>
    </row>
    <row r="31" spans="1:45" x14ac:dyDescent="0.2">
      <c r="A31" s="6">
        <v>999513</v>
      </c>
      <c r="C31" s="6" t="str">
        <f t="shared" si="0"/>
        <v>Cultural Site</v>
      </c>
      <c r="D31" s="6" t="str">
        <f t="shared" si="1"/>
        <v>Cultural Site - SP5b-CR3-0817-F2</v>
      </c>
      <c r="E31" s="6" t="str">
        <f t="shared" si="2"/>
        <v xml:space="preserve">Cultural Modified Tree (n=1)
Nooaitch </v>
      </c>
      <c r="F31" s="6" t="s">
        <v>1712</v>
      </c>
      <c r="G31" s="12">
        <f>INDEX(families!$A:$A,MATCH(H31,families!$B:$B,0))</f>
        <v>14</v>
      </c>
      <c r="H31" s="6" t="str">
        <f t="shared" si="3"/>
        <v>Tree</v>
      </c>
      <c r="L31" s="6">
        <v>999512.88230000006</v>
      </c>
      <c r="N31" s="6">
        <v>636038</v>
      </c>
      <c r="O31" s="6">
        <v>5495088</v>
      </c>
      <c r="P31" s="6" t="s">
        <v>898</v>
      </c>
      <c r="Q31" s="6" t="s">
        <v>939</v>
      </c>
      <c r="R31" s="6" t="s">
        <v>940</v>
      </c>
      <c r="S31" s="6">
        <v>0</v>
      </c>
      <c r="T31" s="6" t="s">
        <v>1726</v>
      </c>
      <c r="U31" s="6" t="s">
        <v>1715</v>
      </c>
      <c r="V31" s="6" t="s">
        <v>942</v>
      </c>
      <c r="X31" s="6" t="s">
        <v>902</v>
      </c>
      <c r="Y31" s="6" t="s">
        <v>943</v>
      </c>
      <c r="Z31" s="6" t="s">
        <v>904</v>
      </c>
      <c r="AA31" s="6" t="s">
        <v>905</v>
      </c>
      <c r="AB31" s="7">
        <v>44597</v>
      </c>
      <c r="AC31" s="6" t="s">
        <v>906</v>
      </c>
      <c r="AD31" s="6" t="s">
        <v>944</v>
      </c>
      <c r="AE31" s="6" t="s">
        <v>944</v>
      </c>
      <c r="AF31" s="6" t="s">
        <v>945</v>
      </c>
      <c r="AG31" s="6" t="s">
        <v>945</v>
      </c>
      <c r="AP31" s="6" t="s">
        <v>941</v>
      </c>
      <c r="AQ31" s="6" t="s">
        <v>1641</v>
      </c>
    </row>
    <row r="32" spans="1:45" x14ac:dyDescent="0.2">
      <c r="A32" s="6">
        <v>999513</v>
      </c>
      <c r="C32" s="6" t="str">
        <f t="shared" si="0"/>
        <v>Cultural Site</v>
      </c>
      <c r="D32" s="6" t="str">
        <f t="shared" si="1"/>
        <v>Cultural Site - SP5b-CR3-0817-F2</v>
      </c>
      <c r="E32" s="6" t="str">
        <f t="shared" si="2"/>
        <v xml:space="preserve">Cultural Modified Tree (n=1)
Nooaitch </v>
      </c>
      <c r="F32" s="6" t="s">
        <v>1712</v>
      </c>
      <c r="G32" s="12">
        <f>INDEX(families!$A:$A,MATCH(H32,families!$B:$B,0))</f>
        <v>14</v>
      </c>
      <c r="H32" s="6" t="str">
        <f t="shared" si="3"/>
        <v>Tree</v>
      </c>
      <c r="L32" s="6">
        <v>999512.88230000006</v>
      </c>
      <c r="N32" s="6">
        <v>636038</v>
      </c>
      <c r="O32" s="6">
        <v>5495088</v>
      </c>
      <c r="P32" s="6" t="s">
        <v>898</v>
      </c>
      <c r="Q32" s="6" t="s">
        <v>939</v>
      </c>
      <c r="R32" s="6" t="s">
        <v>940</v>
      </c>
      <c r="S32" s="6">
        <v>0</v>
      </c>
      <c r="T32" s="6" t="s">
        <v>1726</v>
      </c>
      <c r="U32" s="6" t="s">
        <v>1715</v>
      </c>
      <c r="V32" s="6" t="s">
        <v>942</v>
      </c>
      <c r="X32" s="6" t="s">
        <v>902</v>
      </c>
      <c r="Y32" s="6" t="s">
        <v>943</v>
      </c>
      <c r="Z32" s="6" t="s">
        <v>904</v>
      </c>
      <c r="AA32" s="6" t="s">
        <v>905</v>
      </c>
      <c r="AB32" s="7">
        <v>44597</v>
      </c>
      <c r="AC32" s="6" t="s">
        <v>906</v>
      </c>
      <c r="AD32" s="6" t="s">
        <v>944</v>
      </c>
      <c r="AE32" s="6" t="s">
        <v>944</v>
      </c>
      <c r="AF32" s="6" t="s">
        <v>945</v>
      </c>
      <c r="AG32" s="6" t="s">
        <v>945</v>
      </c>
      <c r="AP32" s="6" t="s">
        <v>941</v>
      </c>
      <c r="AQ32" s="6" t="s">
        <v>1641</v>
      </c>
      <c r="AR32" s="6">
        <v>306</v>
      </c>
      <c r="AS32" s="6">
        <v>160</v>
      </c>
    </row>
    <row r="33" spans="1:45" x14ac:dyDescent="0.2">
      <c r="A33" s="6">
        <v>999513</v>
      </c>
      <c r="C33" s="6" t="str">
        <f t="shared" si="0"/>
        <v>Cultural Site</v>
      </c>
      <c r="D33" s="6" t="str">
        <f t="shared" si="1"/>
        <v>Cultural Site - SP5b-CR3-0817-F2</v>
      </c>
      <c r="E33" s="6" t="str">
        <f t="shared" si="2"/>
        <v xml:space="preserve">Cultural Modified Tree (n=1)
Nooaitch </v>
      </c>
      <c r="F33" s="6" t="s">
        <v>1712</v>
      </c>
      <c r="G33" s="12">
        <f>INDEX(families!$A:$A,MATCH(H33,families!$B:$B,0))</f>
        <v>14</v>
      </c>
      <c r="H33" s="6" t="str">
        <f t="shared" si="3"/>
        <v>Tree</v>
      </c>
      <c r="L33" s="6">
        <v>999512.88230000006</v>
      </c>
      <c r="N33" s="6">
        <v>636038</v>
      </c>
      <c r="O33" s="6">
        <v>5495088</v>
      </c>
      <c r="P33" s="6" t="s">
        <v>898</v>
      </c>
      <c r="Q33" s="6" t="s">
        <v>939</v>
      </c>
      <c r="R33" s="6" t="s">
        <v>940</v>
      </c>
      <c r="S33" s="6">
        <v>0</v>
      </c>
      <c r="T33" s="6" t="s">
        <v>1726</v>
      </c>
      <c r="U33" s="6" t="s">
        <v>1715</v>
      </c>
      <c r="V33" s="6" t="s">
        <v>942</v>
      </c>
      <c r="X33" s="6" t="s">
        <v>902</v>
      </c>
      <c r="Y33" s="6" t="s">
        <v>943</v>
      </c>
      <c r="Z33" s="6" t="s">
        <v>904</v>
      </c>
      <c r="AA33" s="6" t="s">
        <v>905</v>
      </c>
      <c r="AB33" s="7">
        <v>44597</v>
      </c>
      <c r="AC33" s="6" t="s">
        <v>906</v>
      </c>
      <c r="AD33" s="6" t="s">
        <v>944</v>
      </c>
      <c r="AE33" s="6" t="s">
        <v>944</v>
      </c>
      <c r="AF33" s="6" t="s">
        <v>945</v>
      </c>
      <c r="AG33" s="6" t="s">
        <v>945</v>
      </c>
      <c r="AP33" s="6" t="s">
        <v>941</v>
      </c>
      <c r="AQ33" s="6" t="s">
        <v>1641</v>
      </c>
      <c r="AR33" s="6">
        <v>331</v>
      </c>
    </row>
    <row r="34" spans="1:45" x14ac:dyDescent="0.2">
      <c r="A34" s="6">
        <v>999980</v>
      </c>
      <c r="B34" s="6">
        <v>999990</v>
      </c>
      <c r="C34" s="6" t="str">
        <f t="shared" si="0"/>
        <v>Cultural Site</v>
      </c>
      <c r="D34" s="6" t="str">
        <f t="shared" si="1"/>
        <v>Cultural Site - TMEP5B20</v>
      </c>
      <c r="E34" s="6" t="str">
        <f t="shared" si="2"/>
        <v xml:space="preserve">Cultural Modified Trees (n=3)
Shxw'ōwhámel First Nation, Lower Nicola Indian Band and NNTC </v>
      </c>
      <c r="F34" s="6" t="s">
        <v>1712</v>
      </c>
      <c r="G34" s="12">
        <f>INDEX(families!$A:$A,MATCH(H34,families!$B:$B,0))</f>
        <v>14</v>
      </c>
      <c r="H34" s="6" t="str">
        <f t="shared" si="3"/>
        <v>Tree</v>
      </c>
      <c r="L34" s="6">
        <v>999986.6716</v>
      </c>
      <c r="M34" s="6">
        <v>999989.31059999997</v>
      </c>
      <c r="N34" s="6">
        <v>635580</v>
      </c>
      <c r="O34" s="6">
        <v>5495121</v>
      </c>
      <c r="P34" s="6" t="s">
        <v>1112</v>
      </c>
      <c r="Q34" s="6" t="s">
        <v>1151</v>
      </c>
      <c r="R34" s="6" t="s">
        <v>900</v>
      </c>
      <c r="S34" s="6">
        <v>0</v>
      </c>
      <c r="T34" s="6" t="s">
        <v>1726</v>
      </c>
      <c r="U34" s="6" t="s">
        <v>1715</v>
      </c>
      <c r="V34" s="6" t="s">
        <v>1152</v>
      </c>
      <c r="X34" s="6" t="s">
        <v>902</v>
      </c>
      <c r="Y34" s="6" t="s">
        <v>1153</v>
      </c>
      <c r="Z34" s="6" t="s">
        <v>904</v>
      </c>
      <c r="AA34" s="6" t="s">
        <v>905</v>
      </c>
      <c r="AB34" s="7">
        <v>44597</v>
      </c>
      <c r="AC34" s="6" t="s">
        <v>906</v>
      </c>
      <c r="AD34" s="6" t="s">
        <v>1154</v>
      </c>
      <c r="AE34" s="6" t="s">
        <v>1154</v>
      </c>
      <c r="AF34" s="6" t="s">
        <v>1155</v>
      </c>
      <c r="AG34" s="6" t="s">
        <v>1155</v>
      </c>
      <c r="AK34" s="6">
        <v>635578</v>
      </c>
      <c r="AL34" s="6">
        <v>5495111</v>
      </c>
      <c r="AM34" s="6" t="s">
        <v>1151</v>
      </c>
      <c r="AP34" s="6" t="s">
        <v>941</v>
      </c>
      <c r="AQ34" s="6" t="s">
        <v>1636</v>
      </c>
    </row>
    <row r="35" spans="1:45" x14ac:dyDescent="0.2">
      <c r="A35" s="6">
        <v>999980</v>
      </c>
      <c r="B35" s="6">
        <v>999990</v>
      </c>
      <c r="C35" s="6" t="str">
        <f t="shared" si="0"/>
        <v>Cultural Site</v>
      </c>
      <c r="D35" s="6" t="str">
        <f t="shared" si="1"/>
        <v>Cultural Site - TMEP5B20</v>
      </c>
      <c r="E35" s="6" t="str">
        <f t="shared" si="2"/>
        <v xml:space="preserve">Cultural Modified Trees (n=3)
Shxw'ōwhámel First Nation, Lower Nicola Indian Band and NNTC </v>
      </c>
      <c r="F35" s="6" t="s">
        <v>1712</v>
      </c>
      <c r="G35" s="12">
        <f>INDEX(families!$A:$A,MATCH(H35,families!$B:$B,0))</f>
        <v>14</v>
      </c>
      <c r="H35" s="6" t="str">
        <f t="shared" si="3"/>
        <v>Tree</v>
      </c>
      <c r="L35" s="6">
        <v>999986.6716</v>
      </c>
      <c r="M35" s="6">
        <v>999989.31059999997</v>
      </c>
      <c r="N35" s="6">
        <v>635580</v>
      </c>
      <c r="O35" s="6">
        <v>5495121</v>
      </c>
      <c r="P35" s="6" t="s">
        <v>1112</v>
      </c>
      <c r="Q35" s="6" t="s">
        <v>1151</v>
      </c>
      <c r="R35" s="6" t="s">
        <v>900</v>
      </c>
      <c r="S35" s="6">
        <v>0</v>
      </c>
      <c r="T35" s="6" t="s">
        <v>1726</v>
      </c>
      <c r="U35" s="6" t="s">
        <v>1715</v>
      </c>
      <c r="V35" s="6" t="s">
        <v>1152</v>
      </c>
      <c r="X35" s="6" t="s">
        <v>902</v>
      </c>
      <c r="Y35" s="6" t="s">
        <v>1153</v>
      </c>
      <c r="Z35" s="6" t="s">
        <v>904</v>
      </c>
      <c r="AA35" s="6" t="s">
        <v>905</v>
      </c>
      <c r="AB35" s="7">
        <v>44597</v>
      </c>
      <c r="AC35" s="6" t="s">
        <v>906</v>
      </c>
      <c r="AD35" s="6" t="s">
        <v>1154</v>
      </c>
      <c r="AE35" s="6" t="s">
        <v>1154</v>
      </c>
      <c r="AF35" s="6" t="s">
        <v>1155</v>
      </c>
      <c r="AG35" s="6" t="s">
        <v>1155</v>
      </c>
      <c r="AK35" s="6">
        <v>635578</v>
      </c>
      <c r="AL35" s="6">
        <v>5495111</v>
      </c>
      <c r="AM35" s="6" t="s">
        <v>1151</v>
      </c>
      <c r="AP35" s="6" t="s">
        <v>941</v>
      </c>
      <c r="AQ35" s="6" t="s">
        <v>1636</v>
      </c>
    </row>
    <row r="36" spans="1:45" x14ac:dyDescent="0.2">
      <c r="A36" s="6">
        <v>999980</v>
      </c>
      <c r="B36" s="6">
        <v>999990</v>
      </c>
      <c r="C36" s="6" t="str">
        <f t="shared" si="0"/>
        <v>Cultural Site</v>
      </c>
      <c r="D36" s="6" t="str">
        <f t="shared" si="1"/>
        <v>Cultural Site - TMEP5B20</v>
      </c>
      <c r="E36" s="6" t="str">
        <f t="shared" si="2"/>
        <v xml:space="preserve">Cultural Modified Trees (n=3)
Shxw'ōwhámel First Nation, Lower Nicola Indian Band and NNTC </v>
      </c>
      <c r="F36" s="6" t="s">
        <v>1712</v>
      </c>
      <c r="G36" s="12">
        <f>INDEX(families!$A:$A,MATCH(H36,families!$B:$B,0))</f>
        <v>14</v>
      </c>
      <c r="H36" s="6" t="str">
        <f t="shared" si="3"/>
        <v>Tree</v>
      </c>
      <c r="L36" s="6">
        <v>999986.6716</v>
      </c>
      <c r="M36" s="6">
        <v>999989.31059999997</v>
      </c>
      <c r="N36" s="6">
        <v>635580</v>
      </c>
      <c r="O36" s="6">
        <v>5495121</v>
      </c>
      <c r="P36" s="6" t="s">
        <v>1112</v>
      </c>
      <c r="Q36" s="6" t="s">
        <v>1151</v>
      </c>
      <c r="R36" s="6" t="s">
        <v>900</v>
      </c>
      <c r="S36" s="6">
        <v>0</v>
      </c>
      <c r="T36" s="6" t="s">
        <v>1726</v>
      </c>
      <c r="U36" s="6" t="s">
        <v>1715</v>
      </c>
      <c r="V36" s="6" t="s">
        <v>1152</v>
      </c>
      <c r="X36" s="6" t="s">
        <v>902</v>
      </c>
      <c r="Y36" s="6" t="s">
        <v>1153</v>
      </c>
      <c r="Z36" s="6" t="s">
        <v>904</v>
      </c>
      <c r="AA36" s="6" t="s">
        <v>905</v>
      </c>
      <c r="AB36" s="7">
        <v>44597</v>
      </c>
      <c r="AC36" s="6" t="s">
        <v>906</v>
      </c>
      <c r="AD36" s="6" t="s">
        <v>1154</v>
      </c>
      <c r="AE36" s="6" t="s">
        <v>1154</v>
      </c>
      <c r="AF36" s="6" t="s">
        <v>1155</v>
      </c>
      <c r="AG36" s="6" t="s">
        <v>1155</v>
      </c>
      <c r="AK36" s="6">
        <v>635578</v>
      </c>
      <c r="AL36" s="6">
        <v>5495111</v>
      </c>
      <c r="AM36" s="6" t="s">
        <v>1151</v>
      </c>
      <c r="AP36" s="6" t="s">
        <v>941</v>
      </c>
      <c r="AQ36" s="6" t="s">
        <v>1636</v>
      </c>
      <c r="AR36" s="6">
        <v>19</v>
      </c>
    </row>
    <row r="37" spans="1:45" x14ac:dyDescent="0.2">
      <c r="A37" s="6">
        <v>999980</v>
      </c>
      <c r="B37" s="6">
        <v>999990</v>
      </c>
      <c r="C37" s="6" t="str">
        <f t="shared" si="0"/>
        <v>Cultural Site</v>
      </c>
      <c r="D37" s="6" t="str">
        <f t="shared" si="1"/>
        <v>Cultural Site - TMEP5B20</v>
      </c>
      <c r="E37" s="6" t="str">
        <f t="shared" si="2"/>
        <v xml:space="preserve">Cultural Modified Trees (n=3)
Shxw'ōwhámel First Nation, Lower Nicola Indian Band and NNTC </v>
      </c>
      <c r="F37" s="6" t="s">
        <v>1712</v>
      </c>
      <c r="G37" s="12">
        <f>INDEX(families!$A:$A,MATCH(H37,families!$B:$B,0))</f>
        <v>14</v>
      </c>
      <c r="H37" s="6" t="str">
        <f t="shared" si="3"/>
        <v>Tree</v>
      </c>
      <c r="L37" s="6">
        <v>999986.6716</v>
      </c>
      <c r="M37" s="6">
        <v>999989.31059999997</v>
      </c>
      <c r="N37" s="6">
        <v>635580</v>
      </c>
      <c r="O37" s="6">
        <v>5495121</v>
      </c>
      <c r="P37" s="6" t="s">
        <v>1112</v>
      </c>
      <c r="Q37" s="6" t="s">
        <v>1151</v>
      </c>
      <c r="R37" s="6" t="s">
        <v>900</v>
      </c>
      <c r="S37" s="6">
        <v>0</v>
      </c>
      <c r="T37" s="6" t="s">
        <v>1726</v>
      </c>
      <c r="U37" s="6" t="s">
        <v>1715</v>
      </c>
      <c r="V37" s="6" t="s">
        <v>1152</v>
      </c>
      <c r="X37" s="6" t="s">
        <v>902</v>
      </c>
      <c r="Y37" s="6" t="s">
        <v>1153</v>
      </c>
      <c r="Z37" s="6" t="s">
        <v>904</v>
      </c>
      <c r="AA37" s="6" t="s">
        <v>905</v>
      </c>
      <c r="AB37" s="7">
        <v>44597</v>
      </c>
      <c r="AC37" s="6" t="s">
        <v>906</v>
      </c>
      <c r="AD37" s="6" t="s">
        <v>1154</v>
      </c>
      <c r="AE37" s="6" t="s">
        <v>1154</v>
      </c>
      <c r="AF37" s="6" t="s">
        <v>1155</v>
      </c>
      <c r="AG37" s="6" t="s">
        <v>1155</v>
      </c>
      <c r="AK37" s="6">
        <v>635578</v>
      </c>
      <c r="AL37" s="6">
        <v>5495111</v>
      </c>
      <c r="AM37" s="6" t="s">
        <v>1151</v>
      </c>
      <c r="AP37" s="6" t="s">
        <v>941</v>
      </c>
      <c r="AQ37" s="6" t="s">
        <v>1636</v>
      </c>
      <c r="AR37" s="6">
        <v>165</v>
      </c>
      <c r="AS37" s="6">
        <v>19</v>
      </c>
    </row>
    <row r="38" spans="1:45" x14ac:dyDescent="0.2">
      <c r="A38" s="6">
        <v>997525</v>
      </c>
      <c r="B38" s="6">
        <v>997844</v>
      </c>
      <c r="C38" s="6" t="str">
        <f t="shared" si="0"/>
        <v>Cultural Site</v>
      </c>
      <c r="D38" s="6" t="str">
        <f t="shared" si="1"/>
        <v>Cultural Site - NTA-2</v>
      </c>
      <c r="E38" s="6" t="str">
        <f t="shared" si="2"/>
        <v>Cultural Site 
Nicola Tribal Association</v>
      </c>
      <c r="F38" s="6" t="s">
        <v>1712</v>
      </c>
      <c r="G38" s="12">
        <f>INDEX(families!$A:$A,MATCH(H38,families!$B:$B,0))</f>
        <v>13</v>
      </c>
      <c r="H38" s="6" t="str">
        <f t="shared" si="3"/>
        <v>Land</v>
      </c>
      <c r="L38" s="6">
        <v>997524.53650000005</v>
      </c>
      <c r="M38" s="6">
        <v>997844.03709999996</v>
      </c>
      <c r="N38" s="6">
        <v>637883</v>
      </c>
      <c r="O38" s="6">
        <v>5495077</v>
      </c>
      <c r="P38" s="6" t="s">
        <v>1112</v>
      </c>
      <c r="Q38" s="6" t="s">
        <v>1139</v>
      </c>
      <c r="R38" s="6" t="s">
        <v>1140</v>
      </c>
      <c r="S38" s="6">
        <v>0</v>
      </c>
      <c r="T38" s="6" t="s">
        <v>1728</v>
      </c>
      <c r="U38" s="6" t="s">
        <v>1715</v>
      </c>
      <c r="V38" s="6" t="s">
        <v>1141</v>
      </c>
      <c r="X38" s="6" t="s">
        <v>956</v>
      </c>
      <c r="Y38" s="6" t="s">
        <v>1142</v>
      </c>
      <c r="Z38" s="6" t="s">
        <v>904</v>
      </c>
      <c r="AA38" s="6" t="s">
        <v>905</v>
      </c>
      <c r="AB38" s="7">
        <v>44597</v>
      </c>
      <c r="AC38" s="6" t="s">
        <v>906</v>
      </c>
      <c r="AD38" s="6" t="s">
        <v>1143</v>
      </c>
      <c r="AE38" s="6" t="s">
        <v>1143</v>
      </c>
      <c r="AF38" s="6" t="s">
        <v>1143</v>
      </c>
      <c r="AG38" s="6" t="s">
        <v>1143</v>
      </c>
      <c r="AK38" s="6">
        <v>637645</v>
      </c>
      <c r="AL38" s="6">
        <v>5494896</v>
      </c>
      <c r="AQ38" s="6" t="s">
        <v>1635</v>
      </c>
    </row>
    <row r="39" spans="1:45" x14ac:dyDescent="0.2">
      <c r="A39" s="6">
        <v>997525</v>
      </c>
      <c r="B39" s="6">
        <v>997844</v>
      </c>
      <c r="C39" s="6" t="str">
        <f t="shared" si="0"/>
        <v>Cultural Site</v>
      </c>
      <c r="D39" s="6" t="str">
        <f t="shared" si="1"/>
        <v>Cultural Site - NTA-2</v>
      </c>
      <c r="E39" s="6" t="str">
        <f t="shared" si="2"/>
        <v>Cultural Site 
Nicola Tribal Association</v>
      </c>
      <c r="F39" s="6" t="s">
        <v>1712</v>
      </c>
      <c r="G39" s="12">
        <f>INDEX(families!$A:$A,MATCH(H39,families!$B:$B,0))</f>
        <v>13</v>
      </c>
      <c r="H39" s="6" t="str">
        <f t="shared" si="3"/>
        <v>Land</v>
      </c>
      <c r="L39" s="6">
        <v>997524.53650000005</v>
      </c>
      <c r="M39" s="6">
        <v>997844.03709999996</v>
      </c>
      <c r="N39" s="6">
        <v>637883</v>
      </c>
      <c r="O39" s="6">
        <v>5495077</v>
      </c>
      <c r="P39" s="6" t="s">
        <v>1112</v>
      </c>
      <c r="Q39" s="6" t="s">
        <v>1139</v>
      </c>
      <c r="R39" s="6" t="s">
        <v>1140</v>
      </c>
      <c r="S39" s="6">
        <v>0</v>
      </c>
      <c r="T39" s="6" t="s">
        <v>1728</v>
      </c>
      <c r="U39" s="6" t="s">
        <v>1715</v>
      </c>
      <c r="V39" s="6" t="s">
        <v>1141</v>
      </c>
      <c r="X39" s="6" t="s">
        <v>956</v>
      </c>
      <c r="Y39" s="6" t="s">
        <v>1142</v>
      </c>
      <c r="Z39" s="6" t="s">
        <v>904</v>
      </c>
      <c r="AA39" s="6" t="s">
        <v>905</v>
      </c>
      <c r="AB39" s="7">
        <v>44597</v>
      </c>
      <c r="AC39" s="6" t="s">
        <v>906</v>
      </c>
      <c r="AD39" s="6" t="s">
        <v>1143</v>
      </c>
      <c r="AE39" s="6" t="s">
        <v>1143</v>
      </c>
      <c r="AF39" s="6" t="s">
        <v>1143</v>
      </c>
      <c r="AG39" s="6" t="s">
        <v>1143</v>
      </c>
      <c r="AK39" s="6">
        <v>637645</v>
      </c>
      <c r="AL39" s="6">
        <v>5494896</v>
      </c>
      <c r="AQ39" s="6" t="s">
        <v>1635</v>
      </c>
    </row>
    <row r="40" spans="1:45" x14ac:dyDescent="0.2">
      <c r="A40" s="6">
        <v>997525</v>
      </c>
      <c r="B40" s="6">
        <v>997844</v>
      </c>
      <c r="C40" s="6" t="str">
        <f t="shared" si="0"/>
        <v>Cultural Site</v>
      </c>
      <c r="D40" s="6" t="str">
        <f t="shared" si="1"/>
        <v>Cultural Site - NTA-2</v>
      </c>
      <c r="E40" s="6" t="str">
        <f t="shared" si="2"/>
        <v>Cultural Site 
Nicola Tribal Association</v>
      </c>
      <c r="F40" s="6" t="s">
        <v>1712</v>
      </c>
      <c r="G40" s="12">
        <f>INDEX(families!$A:$A,MATCH(H40,families!$B:$B,0))</f>
        <v>13</v>
      </c>
      <c r="H40" s="6" t="str">
        <f t="shared" si="3"/>
        <v>Land</v>
      </c>
      <c r="L40" s="6">
        <v>997524.53650000005</v>
      </c>
      <c r="M40" s="6">
        <v>997844.03709999996</v>
      </c>
      <c r="N40" s="6">
        <v>637883</v>
      </c>
      <c r="O40" s="6">
        <v>5495077</v>
      </c>
      <c r="P40" s="6" t="s">
        <v>1112</v>
      </c>
      <c r="Q40" s="6" t="s">
        <v>1139</v>
      </c>
      <c r="R40" s="6" t="s">
        <v>1140</v>
      </c>
      <c r="S40" s="6">
        <v>0</v>
      </c>
      <c r="T40" s="6" t="s">
        <v>1728</v>
      </c>
      <c r="U40" s="6" t="s">
        <v>1715</v>
      </c>
      <c r="V40" s="6" t="s">
        <v>1141</v>
      </c>
      <c r="X40" s="6" t="s">
        <v>956</v>
      </c>
      <c r="Y40" s="6" t="s">
        <v>1142</v>
      </c>
      <c r="Z40" s="6" t="s">
        <v>904</v>
      </c>
      <c r="AA40" s="6" t="s">
        <v>905</v>
      </c>
      <c r="AB40" s="7">
        <v>44597</v>
      </c>
      <c r="AC40" s="6" t="s">
        <v>906</v>
      </c>
      <c r="AD40" s="6" t="s">
        <v>1143</v>
      </c>
      <c r="AE40" s="6" t="s">
        <v>1143</v>
      </c>
      <c r="AF40" s="6" t="s">
        <v>1143</v>
      </c>
      <c r="AG40" s="6" t="s">
        <v>1143</v>
      </c>
      <c r="AK40" s="6">
        <v>637645</v>
      </c>
      <c r="AL40" s="6">
        <v>5494896</v>
      </c>
      <c r="AQ40" s="6" t="s">
        <v>1635</v>
      </c>
      <c r="AR40" s="6">
        <v>16</v>
      </c>
    </row>
    <row r="41" spans="1:45" x14ac:dyDescent="0.2">
      <c r="A41" s="6">
        <v>997525</v>
      </c>
      <c r="B41" s="6">
        <v>997844</v>
      </c>
      <c r="C41" s="6" t="str">
        <f t="shared" si="0"/>
        <v>Cultural Site</v>
      </c>
      <c r="D41" s="6" t="str">
        <f t="shared" si="1"/>
        <v>Cultural Site - NTA-2</v>
      </c>
      <c r="E41" s="6" t="str">
        <f t="shared" si="2"/>
        <v>Cultural Site 
Nicola Tribal Association</v>
      </c>
      <c r="F41" s="6" t="s">
        <v>1712</v>
      </c>
      <c r="G41" s="12">
        <f>INDEX(families!$A:$A,MATCH(H41,families!$B:$B,0))</f>
        <v>13</v>
      </c>
      <c r="H41" s="6" t="str">
        <f t="shared" si="3"/>
        <v>Land</v>
      </c>
      <c r="L41" s="6">
        <v>997524.53650000005</v>
      </c>
      <c r="M41" s="6">
        <v>997844.03709999996</v>
      </c>
      <c r="N41" s="6">
        <v>637883</v>
      </c>
      <c r="O41" s="6">
        <v>5495077</v>
      </c>
      <c r="P41" s="6" t="s">
        <v>1112</v>
      </c>
      <c r="Q41" s="6" t="s">
        <v>1139</v>
      </c>
      <c r="R41" s="6" t="s">
        <v>1140</v>
      </c>
      <c r="S41" s="6">
        <v>0</v>
      </c>
      <c r="T41" s="6" t="s">
        <v>1728</v>
      </c>
      <c r="U41" s="6" t="s">
        <v>1715</v>
      </c>
      <c r="V41" s="6" t="s">
        <v>1141</v>
      </c>
      <c r="X41" s="6" t="s">
        <v>956</v>
      </c>
      <c r="Y41" s="6" t="s">
        <v>1142</v>
      </c>
      <c r="Z41" s="6" t="s">
        <v>904</v>
      </c>
      <c r="AA41" s="6" t="s">
        <v>905</v>
      </c>
      <c r="AB41" s="7">
        <v>44597</v>
      </c>
      <c r="AC41" s="6" t="s">
        <v>906</v>
      </c>
      <c r="AD41" s="6" t="s">
        <v>1143</v>
      </c>
      <c r="AE41" s="6" t="s">
        <v>1143</v>
      </c>
      <c r="AF41" s="6" t="s">
        <v>1143</v>
      </c>
      <c r="AG41" s="6" t="s">
        <v>1143</v>
      </c>
      <c r="AK41" s="6">
        <v>637645</v>
      </c>
      <c r="AL41" s="6">
        <v>5494896</v>
      </c>
      <c r="AQ41" s="6" t="s">
        <v>1635</v>
      </c>
      <c r="AR41" s="6">
        <v>162</v>
      </c>
      <c r="AS41" s="6">
        <v>16</v>
      </c>
    </row>
    <row r="42" spans="1:45" x14ac:dyDescent="0.2">
      <c r="A42" s="6">
        <v>1053070</v>
      </c>
      <c r="B42" s="6">
        <v>1053241</v>
      </c>
      <c r="C42" s="6" t="str">
        <f t="shared" si="0"/>
        <v>Cultural Site</v>
      </c>
      <c r="D42" s="6" t="str">
        <f t="shared" si="1"/>
        <v>Cultural Site - CFN-1</v>
      </c>
      <c r="E42" s="6" t="str">
        <f t="shared" si="2"/>
        <v>Cultural Site - Ceremonial Area; Hunter Creek 
Cheam First Nation</v>
      </c>
      <c r="F42" s="6" t="s">
        <v>1712</v>
      </c>
      <c r="G42" s="12">
        <f>INDEX(families!$A:$A,MATCH(H42,families!$B:$B,0))</f>
        <v>13</v>
      </c>
      <c r="H42" s="6" t="str">
        <f t="shared" si="3"/>
        <v>Land</v>
      </c>
      <c r="L42" s="6">
        <v>1053069.9990000001</v>
      </c>
      <c r="M42" s="6">
        <v>1053240.8829999999</v>
      </c>
      <c r="N42" s="6">
        <v>603561</v>
      </c>
      <c r="O42" s="6">
        <v>5467909</v>
      </c>
      <c r="P42" s="6" t="s">
        <v>1112</v>
      </c>
      <c r="Q42" s="6" t="s">
        <v>1368</v>
      </c>
      <c r="R42" s="6" t="s">
        <v>900</v>
      </c>
      <c r="S42" s="6">
        <v>0</v>
      </c>
      <c r="T42" s="6" t="s">
        <v>1728</v>
      </c>
      <c r="U42" s="6" t="s">
        <v>1715</v>
      </c>
      <c r="V42" s="6" t="s">
        <v>1369</v>
      </c>
      <c r="X42" s="6" t="s">
        <v>963</v>
      </c>
      <c r="Y42" s="6" t="s">
        <v>1370</v>
      </c>
      <c r="Z42" s="6" t="s">
        <v>904</v>
      </c>
      <c r="AA42" s="6" t="s">
        <v>905</v>
      </c>
      <c r="AB42" s="7">
        <v>44597</v>
      </c>
      <c r="AC42" s="6" t="s">
        <v>906</v>
      </c>
      <c r="AD42" s="6" t="s">
        <v>1371</v>
      </c>
      <c r="AE42" s="6" t="s">
        <v>1371</v>
      </c>
      <c r="AF42" s="6" t="s">
        <v>1371</v>
      </c>
      <c r="AG42" s="6" t="s">
        <v>1371</v>
      </c>
      <c r="AK42" s="6">
        <v>603458</v>
      </c>
      <c r="AL42" s="6">
        <v>5467774</v>
      </c>
      <c r="AQ42" s="6" t="s">
        <v>1635</v>
      </c>
    </row>
    <row r="43" spans="1:45" x14ac:dyDescent="0.2">
      <c r="A43" s="6">
        <v>1053070</v>
      </c>
      <c r="B43" s="6">
        <v>1053241</v>
      </c>
      <c r="C43" s="6" t="str">
        <f t="shared" si="0"/>
        <v>Cultural Site</v>
      </c>
      <c r="D43" s="6" t="str">
        <f t="shared" si="1"/>
        <v>Cultural Site - CFN-1</v>
      </c>
      <c r="E43" s="6" t="str">
        <f t="shared" si="2"/>
        <v>Cultural Site - Ceremonial Area; Hunter Creek 
Cheam First Nation</v>
      </c>
      <c r="F43" s="6" t="s">
        <v>1712</v>
      </c>
      <c r="G43" s="12">
        <f>INDEX(families!$A:$A,MATCH(H43,families!$B:$B,0))</f>
        <v>13</v>
      </c>
      <c r="H43" s="6" t="str">
        <f t="shared" si="3"/>
        <v>Land</v>
      </c>
      <c r="L43" s="6">
        <v>1053069.9990000001</v>
      </c>
      <c r="M43" s="6">
        <v>1053240.8829999999</v>
      </c>
      <c r="N43" s="6">
        <v>603561</v>
      </c>
      <c r="O43" s="6">
        <v>5467909</v>
      </c>
      <c r="P43" s="6" t="s">
        <v>1112</v>
      </c>
      <c r="Q43" s="6" t="s">
        <v>1368</v>
      </c>
      <c r="R43" s="6" t="s">
        <v>900</v>
      </c>
      <c r="S43" s="6">
        <v>0</v>
      </c>
      <c r="T43" s="6" t="s">
        <v>1728</v>
      </c>
      <c r="U43" s="6" t="s">
        <v>1715</v>
      </c>
      <c r="V43" s="6" t="s">
        <v>1369</v>
      </c>
      <c r="X43" s="6" t="s">
        <v>963</v>
      </c>
      <c r="Y43" s="6" t="s">
        <v>1370</v>
      </c>
      <c r="Z43" s="6" t="s">
        <v>904</v>
      </c>
      <c r="AA43" s="6" t="s">
        <v>905</v>
      </c>
      <c r="AB43" s="7">
        <v>44597</v>
      </c>
      <c r="AC43" s="6" t="s">
        <v>906</v>
      </c>
      <c r="AD43" s="6" t="s">
        <v>1371</v>
      </c>
      <c r="AE43" s="6" t="s">
        <v>1371</v>
      </c>
      <c r="AF43" s="6" t="s">
        <v>1371</v>
      </c>
      <c r="AG43" s="6" t="s">
        <v>1371</v>
      </c>
      <c r="AK43" s="6">
        <v>603458</v>
      </c>
      <c r="AL43" s="6">
        <v>5467774</v>
      </c>
      <c r="AQ43" s="6" t="s">
        <v>1635</v>
      </c>
    </row>
    <row r="44" spans="1:45" x14ac:dyDescent="0.2">
      <c r="A44" s="6">
        <v>1053070</v>
      </c>
      <c r="B44" s="6">
        <v>1053241</v>
      </c>
      <c r="C44" s="6" t="str">
        <f t="shared" si="0"/>
        <v>Cultural Site</v>
      </c>
      <c r="D44" s="6" t="str">
        <f t="shared" si="1"/>
        <v>Cultural Site - CFN-1</v>
      </c>
      <c r="E44" s="6" t="str">
        <f t="shared" si="2"/>
        <v>Cultural Site - Ceremonial Area; Hunter Creek 
Cheam First Nation</v>
      </c>
      <c r="F44" s="6" t="s">
        <v>1712</v>
      </c>
      <c r="G44" s="12">
        <f>INDEX(families!$A:$A,MATCH(H44,families!$B:$B,0))</f>
        <v>13</v>
      </c>
      <c r="H44" s="6" t="str">
        <f t="shared" si="3"/>
        <v>Land</v>
      </c>
      <c r="L44" s="6">
        <v>1053069.9990000001</v>
      </c>
      <c r="M44" s="6">
        <v>1053240.8829999999</v>
      </c>
      <c r="N44" s="6">
        <v>603561</v>
      </c>
      <c r="O44" s="6">
        <v>5467909</v>
      </c>
      <c r="P44" s="6" t="s">
        <v>1112</v>
      </c>
      <c r="Q44" s="6" t="s">
        <v>1368</v>
      </c>
      <c r="R44" s="6" t="s">
        <v>900</v>
      </c>
      <c r="S44" s="6">
        <v>0</v>
      </c>
      <c r="T44" s="6" t="s">
        <v>1728</v>
      </c>
      <c r="U44" s="6" t="s">
        <v>1715</v>
      </c>
      <c r="V44" s="6" t="s">
        <v>1369</v>
      </c>
      <c r="X44" s="6" t="s">
        <v>963</v>
      </c>
      <c r="Y44" s="6" t="s">
        <v>1370</v>
      </c>
      <c r="Z44" s="6" t="s">
        <v>904</v>
      </c>
      <c r="AA44" s="6" t="s">
        <v>905</v>
      </c>
      <c r="AB44" s="7">
        <v>44597</v>
      </c>
      <c r="AC44" s="6" t="s">
        <v>906</v>
      </c>
      <c r="AD44" s="6" t="s">
        <v>1371</v>
      </c>
      <c r="AE44" s="6" t="s">
        <v>1371</v>
      </c>
      <c r="AF44" s="6" t="s">
        <v>1371</v>
      </c>
      <c r="AG44" s="6" t="s">
        <v>1371</v>
      </c>
      <c r="AK44" s="6">
        <v>603458</v>
      </c>
      <c r="AL44" s="6">
        <v>5467774</v>
      </c>
      <c r="AQ44" s="6" t="s">
        <v>1635</v>
      </c>
      <c r="AR44" s="6">
        <v>105</v>
      </c>
    </row>
    <row r="45" spans="1:45" x14ac:dyDescent="0.2">
      <c r="A45" s="6">
        <v>1053070</v>
      </c>
      <c r="B45" s="6">
        <v>1053241</v>
      </c>
      <c r="C45" s="6" t="str">
        <f t="shared" si="0"/>
        <v>Cultural Site</v>
      </c>
      <c r="D45" s="6" t="str">
        <f t="shared" si="1"/>
        <v>Cultural Site - CFN-1</v>
      </c>
      <c r="E45" s="6" t="str">
        <f t="shared" si="2"/>
        <v>Cultural Site - Ceremonial Area; Hunter Creek 
Cheam First Nation</v>
      </c>
      <c r="F45" s="6" t="s">
        <v>1712</v>
      </c>
      <c r="G45" s="12">
        <f>INDEX(families!$A:$A,MATCH(H45,families!$B:$B,0))</f>
        <v>13</v>
      </c>
      <c r="H45" s="6" t="str">
        <f t="shared" si="3"/>
        <v>Land</v>
      </c>
      <c r="L45" s="6">
        <v>1053069.9990000001</v>
      </c>
      <c r="M45" s="6">
        <v>1053240.8829999999</v>
      </c>
      <c r="N45" s="6">
        <v>603561</v>
      </c>
      <c r="O45" s="6">
        <v>5467909</v>
      </c>
      <c r="P45" s="6" t="s">
        <v>1112</v>
      </c>
      <c r="Q45" s="6" t="s">
        <v>1368</v>
      </c>
      <c r="R45" s="6" t="s">
        <v>900</v>
      </c>
      <c r="S45" s="6">
        <v>0</v>
      </c>
      <c r="T45" s="6" t="s">
        <v>1728</v>
      </c>
      <c r="U45" s="6" t="s">
        <v>1715</v>
      </c>
      <c r="V45" s="6" t="s">
        <v>1369</v>
      </c>
      <c r="X45" s="6" t="s">
        <v>963</v>
      </c>
      <c r="Y45" s="6" t="s">
        <v>1370</v>
      </c>
      <c r="Z45" s="6" t="s">
        <v>904</v>
      </c>
      <c r="AA45" s="6" t="s">
        <v>905</v>
      </c>
      <c r="AB45" s="7">
        <v>44597</v>
      </c>
      <c r="AC45" s="6" t="s">
        <v>906</v>
      </c>
      <c r="AD45" s="6" t="s">
        <v>1371</v>
      </c>
      <c r="AE45" s="6" t="s">
        <v>1371</v>
      </c>
      <c r="AF45" s="6" t="s">
        <v>1371</v>
      </c>
      <c r="AG45" s="6" t="s">
        <v>1371</v>
      </c>
      <c r="AK45" s="6">
        <v>603458</v>
      </c>
      <c r="AL45" s="6">
        <v>5467774</v>
      </c>
      <c r="AQ45" s="6" t="s">
        <v>1635</v>
      </c>
      <c r="AR45" s="6">
        <v>251</v>
      </c>
      <c r="AS45" s="6">
        <v>105</v>
      </c>
    </row>
    <row r="46" spans="1:45" x14ac:dyDescent="0.2">
      <c r="A46" s="6">
        <v>989616</v>
      </c>
      <c r="B46" s="6">
        <v>989843</v>
      </c>
      <c r="C46" s="6" t="str">
        <f t="shared" si="0"/>
        <v>Cultural Site</v>
      </c>
      <c r="D46" s="6" t="str">
        <f t="shared" si="1"/>
        <v>Cultural Site - SIB-8a</v>
      </c>
      <c r="E46" s="6" t="str">
        <f t="shared" si="2"/>
        <v>Cultural Site - Coquihalla Lakes Area 
Shackan Indian Band</v>
      </c>
      <c r="F46" s="6" t="s">
        <v>1712</v>
      </c>
      <c r="G46" s="12">
        <f>INDEX(families!$A:$A,MATCH(H46,families!$B:$B,0))</f>
        <v>13</v>
      </c>
      <c r="H46" s="6" t="str">
        <f t="shared" si="3"/>
        <v>Land</v>
      </c>
      <c r="L46" s="6">
        <v>989620.12509999995</v>
      </c>
      <c r="M46" s="6">
        <v>989846.22369999997</v>
      </c>
      <c r="N46" s="6">
        <v>643752</v>
      </c>
      <c r="O46" s="6">
        <v>5500136</v>
      </c>
      <c r="P46" s="6" t="s">
        <v>898</v>
      </c>
      <c r="Q46" s="6" t="s">
        <v>933</v>
      </c>
      <c r="R46" s="6" t="s">
        <v>900</v>
      </c>
      <c r="S46" s="6">
        <v>0</v>
      </c>
      <c r="T46" s="6" t="s">
        <v>1728</v>
      </c>
      <c r="U46" s="6" t="s">
        <v>1715</v>
      </c>
      <c r="V46" s="6" t="s">
        <v>934</v>
      </c>
      <c r="X46" s="6" t="s">
        <v>902</v>
      </c>
      <c r="Y46" s="6" t="s">
        <v>903</v>
      </c>
      <c r="Z46" s="6" t="s">
        <v>1159</v>
      </c>
      <c r="AA46" s="6" t="s">
        <v>905</v>
      </c>
      <c r="AB46" s="7">
        <v>44595</v>
      </c>
      <c r="AC46" s="6" t="s">
        <v>906</v>
      </c>
      <c r="AD46" s="6" t="s">
        <v>935</v>
      </c>
      <c r="AE46" s="6" t="s">
        <v>935</v>
      </c>
      <c r="AF46" s="6" t="s">
        <v>935</v>
      </c>
      <c r="AG46" s="6" t="s">
        <v>935</v>
      </c>
      <c r="AK46" s="6">
        <v>643598</v>
      </c>
      <c r="AL46" s="6">
        <v>5499971</v>
      </c>
      <c r="AQ46" s="6" t="s">
        <v>1617</v>
      </c>
    </row>
    <row r="47" spans="1:45" x14ac:dyDescent="0.2">
      <c r="A47" s="6">
        <v>990520</v>
      </c>
      <c r="B47" s="6">
        <v>990882</v>
      </c>
      <c r="C47" s="6" t="str">
        <f t="shared" si="0"/>
        <v>Cultural Site</v>
      </c>
      <c r="D47" s="6" t="str">
        <f t="shared" si="1"/>
        <v>Cultural Site - SIB-10a</v>
      </c>
      <c r="E47" s="6" t="str">
        <f t="shared" si="2"/>
        <v>Cultural Site - Coquihalla Lakes Area 
Shackan Indian Band</v>
      </c>
      <c r="F47" s="6" t="s">
        <v>1712</v>
      </c>
      <c r="G47" s="12">
        <f>INDEX(families!$A:$A,MATCH(H47,families!$B:$B,0))</f>
        <v>13</v>
      </c>
      <c r="H47" s="6" t="str">
        <f t="shared" si="3"/>
        <v>Land</v>
      </c>
      <c r="L47" s="6">
        <v>990522.06279999996</v>
      </c>
      <c r="M47" s="6">
        <v>990883.804</v>
      </c>
      <c r="N47" s="6">
        <v>643057</v>
      </c>
      <c r="O47" s="6">
        <v>5499571</v>
      </c>
      <c r="P47" s="6" t="s">
        <v>898</v>
      </c>
      <c r="Q47" s="6" t="s">
        <v>936</v>
      </c>
      <c r="R47" s="6" t="s">
        <v>900</v>
      </c>
      <c r="S47" s="6">
        <v>0</v>
      </c>
      <c r="T47" s="6" t="s">
        <v>1728</v>
      </c>
      <c r="U47" s="6" t="s">
        <v>1715</v>
      </c>
      <c r="V47" s="6" t="s">
        <v>934</v>
      </c>
      <c r="X47" s="6" t="s">
        <v>937</v>
      </c>
      <c r="Y47" s="6" t="s">
        <v>903</v>
      </c>
      <c r="Z47" s="6" t="s">
        <v>904</v>
      </c>
      <c r="AA47" s="6" t="s">
        <v>905</v>
      </c>
      <c r="AB47" s="7">
        <v>44597</v>
      </c>
      <c r="AC47" s="6" t="s">
        <v>906</v>
      </c>
      <c r="AD47" s="6" t="s">
        <v>938</v>
      </c>
      <c r="AE47" s="6" t="s">
        <v>938</v>
      </c>
      <c r="AF47" s="6" t="s">
        <v>938</v>
      </c>
      <c r="AG47" s="6" t="s">
        <v>938</v>
      </c>
      <c r="AK47" s="6">
        <v>642781</v>
      </c>
      <c r="AL47" s="6">
        <v>5499343</v>
      </c>
      <c r="AQ47" s="6" t="s">
        <v>1635</v>
      </c>
    </row>
    <row r="48" spans="1:45" x14ac:dyDescent="0.2">
      <c r="A48" s="6">
        <v>989616</v>
      </c>
      <c r="B48" s="6">
        <v>989843</v>
      </c>
      <c r="C48" s="6" t="str">
        <f t="shared" si="0"/>
        <v>Cultural Site</v>
      </c>
      <c r="D48" s="6" t="str">
        <f t="shared" si="1"/>
        <v>Cultural Site - SIB-8a</v>
      </c>
      <c r="E48" s="6" t="str">
        <f t="shared" si="2"/>
        <v>Cultural Site - Coquihalla Lakes Area 
Shackan Indian Band</v>
      </c>
      <c r="F48" s="6" t="s">
        <v>1712</v>
      </c>
      <c r="G48" s="12">
        <f>INDEX(families!$A:$A,MATCH(H48,families!$B:$B,0))</f>
        <v>13</v>
      </c>
      <c r="H48" s="6" t="str">
        <f t="shared" si="3"/>
        <v>Land</v>
      </c>
      <c r="L48" s="6">
        <v>989620.12509999995</v>
      </c>
      <c r="M48" s="6">
        <v>989846.22369999997</v>
      </c>
      <c r="N48" s="6">
        <v>643752</v>
      </c>
      <c r="O48" s="6">
        <v>5500136</v>
      </c>
      <c r="P48" s="6" t="s">
        <v>898</v>
      </c>
      <c r="Q48" s="6" t="s">
        <v>933</v>
      </c>
      <c r="R48" s="6" t="s">
        <v>900</v>
      </c>
      <c r="S48" s="6">
        <v>0</v>
      </c>
      <c r="T48" s="6" t="s">
        <v>1728</v>
      </c>
      <c r="U48" s="6" t="s">
        <v>1715</v>
      </c>
      <c r="V48" s="6" t="s">
        <v>934</v>
      </c>
      <c r="X48" s="6" t="s">
        <v>902</v>
      </c>
      <c r="Y48" s="6" t="s">
        <v>903</v>
      </c>
      <c r="Z48" s="6" t="s">
        <v>1159</v>
      </c>
      <c r="AA48" s="6" t="s">
        <v>905</v>
      </c>
      <c r="AB48" s="7">
        <v>44595</v>
      </c>
      <c r="AC48" s="6" t="s">
        <v>906</v>
      </c>
      <c r="AD48" s="6" t="s">
        <v>935</v>
      </c>
      <c r="AE48" s="6" t="s">
        <v>935</v>
      </c>
      <c r="AF48" s="6" t="s">
        <v>935</v>
      </c>
      <c r="AG48" s="6" t="s">
        <v>935</v>
      </c>
      <c r="AK48" s="6">
        <v>643598</v>
      </c>
      <c r="AL48" s="6">
        <v>5499971</v>
      </c>
      <c r="AQ48" s="6" t="s">
        <v>1617</v>
      </c>
    </row>
    <row r="49" spans="1:45" x14ac:dyDescent="0.2">
      <c r="A49" s="6">
        <v>990520</v>
      </c>
      <c r="B49" s="6">
        <v>990882</v>
      </c>
      <c r="C49" s="6" t="str">
        <f t="shared" si="0"/>
        <v>Cultural Site</v>
      </c>
      <c r="D49" s="6" t="str">
        <f t="shared" si="1"/>
        <v>Cultural Site - SIB-10a</v>
      </c>
      <c r="E49" s="6" t="str">
        <f t="shared" si="2"/>
        <v>Cultural Site - Coquihalla Lakes Area 
Shackan Indian Band</v>
      </c>
      <c r="F49" s="6" t="s">
        <v>1712</v>
      </c>
      <c r="G49" s="12">
        <f>INDEX(families!$A:$A,MATCH(H49,families!$B:$B,0))</f>
        <v>13</v>
      </c>
      <c r="H49" s="6" t="str">
        <f t="shared" si="3"/>
        <v>Land</v>
      </c>
      <c r="L49" s="6">
        <v>990522.06279999996</v>
      </c>
      <c r="M49" s="6">
        <v>990883.804</v>
      </c>
      <c r="N49" s="6">
        <v>643057</v>
      </c>
      <c r="O49" s="6">
        <v>5499571</v>
      </c>
      <c r="P49" s="6" t="s">
        <v>898</v>
      </c>
      <c r="Q49" s="6" t="s">
        <v>936</v>
      </c>
      <c r="R49" s="6" t="s">
        <v>900</v>
      </c>
      <c r="S49" s="6">
        <v>0</v>
      </c>
      <c r="T49" s="6" t="s">
        <v>1728</v>
      </c>
      <c r="U49" s="6" t="s">
        <v>1715</v>
      </c>
      <c r="V49" s="6" t="s">
        <v>934</v>
      </c>
      <c r="X49" s="6" t="s">
        <v>937</v>
      </c>
      <c r="Y49" s="6" t="s">
        <v>903</v>
      </c>
      <c r="Z49" s="6" t="s">
        <v>904</v>
      </c>
      <c r="AA49" s="6" t="s">
        <v>905</v>
      </c>
      <c r="AB49" s="7">
        <v>44597</v>
      </c>
      <c r="AC49" s="6" t="s">
        <v>906</v>
      </c>
      <c r="AD49" s="6" t="s">
        <v>938</v>
      </c>
      <c r="AE49" s="6" t="s">
        <v>938</v>
      </c>
      <c r="AF49" s="6" t="s">
        <v>938</v>
      </c>
      <c r="AG49" s="6" t="s">
        <v>938</v>
      </c>
      <c r="AK49" s="6">
        <v>642781</v>
      </c>
      <c r="AL49" s="6">
        <v>5499343</v>
      </c>
      <c r="AQ49" s="6" t="s">
        <v>1635</v>
      </c>
    </row>
    <row r="50" spans="1:45" x14ac:dyDescent="0.2">
      <c r="A50" s="6">
        <v>989616</v>
      </c>
      <c r="B50" s="6">
        <v>989843</v>
      </c>
      <c r="C50" s="6" t="str">
        <f t="shared" si="0"/>
        <v>Cultural Site</v>
      </c>
      <c r="D50" s="6" t="str">
        <f t="shared" si="1"/>
        <v>Cultural Site - SIB-8a</v>
      </c>
      <c r="E50" s="6" t="str">
        <f t="shared" si="2"/>
        <v>Cultural Site - Coquihalla Lakes Area 
Shackan Indian Band</v>
      </c>
      <c r="F50" s="6" t="s">
        <v>1712</v>
      </c>
      <c r="G50" s="12">
        <f>INDEX(families!$A:$A,MATCH(H50,families!$B:$B,0))</f>
        <v>13</v>
      </c>
      <c r="H50" s="6" t="str">
        <f t="shared" si="3"/>
        <v>Land</v>
      </c>
      <c r="L50" s="6">
        <v>989620.12509999995</v>
      </c>
      <c r="M50" s="6">
        <v>989846.22369999997</v>
      </c>
      <c r="N50" s="6">
        <v>643752</v>
      </c>
      <c r="O50" s="6">
        <v>5500136</v>
      </c>
      <c r="P50" s="6" t="s">
        <v>898</v>
      </c>
      <c r="Q50" s="6" t="s">
        <v>933</v>
      </c>
      <c r="R50" s="6" t="s">
        <v>900</v>
      </c>
      <c r="S50" s="6">
        <v>0</v>
      </c>
      <c r="T50" s="6" t="s">
        <v>1728</v>
      </c>
      <c r="U50" s="6" t="s">
        <v>1715</v>
      </c>
      <c r="V50" s="6" t="s">
        <v>934</v>
      </c>
      <c r="X50" s="6" t="s">
        <v>902</v>
      </c>
      <c r="Y50" s="6" t="s">
        <v>903</v>
      </c>
      <c r="Z50" s="6" t="s">
        <v>1159</v>
      </c>
      <c r="AA50" s="6" t="s">
        <v>905</v>
      </c>
      <c r="AB50" s="7">
        <v>44595</v>
      </c>
      <c r="AC50" s="6" t="s">
        <v>906</v>
      </c>
      <c r="AD50" s="6" t="s">
        <v>935</v>
      </c>
      <c r="AE50" s="6" t="s">
        <v>935</v>
      </c>
      <c r="AF50" s="6" t="s">
        <v>935</v>
      </c>
      <c r="AG50" s="6" t="s">
        <v>935</v>
      </c>
      <c r="AK50" s="6">
        <v>643598</v>
      </c>
      <c r="AL50" s="6">
        <v>5499971</v>
      </c>
      <c r="AQ50" s="6" t="s">
        <v>1617</v>
      </c>
      <c r="AR50" s="6">
        <v>304</v>
      </c>
      <c r="AS50" s="6">
        <v>158</v>
      </c>
    </row>
    <row r="51" spans="1:45" x14ac:dyDescent="0.2">
      <c r="A51" s="6">
        <v>990520</v>
      </c>
      <c r="B51" s="6">
        <v>990882</v>
      </c>
      <c r="C51" s="6" t="str">
        <f t="shared" si="0"/>
        <v>Cultural Site</v>
      </c>
      <c r="D51" s="6" t="str">
        <f t="shared" si="1"/>
        <v>Cultural Site - SIB-10a</v>
      </c>
      <c r="E51" s="6" t="str">
        <f t="shared" si="2"/>
        <v>Cultural Site - Coquihalla Lakes Area 
Shackan Indian Band</v>
      </c>
      <c r="F51" s="6" t="s">
        <v>1712</v>
      </c>
      <c r="G51" s="12">
        <f>INDEX(families!$A:$A,MATCH(H51,families!$B:$B,0))</f>
        <v>13</v>
      </c>
      <c r="H51" s="6" t="str">
        <f t="shared" si="3"/>
        <v>Land</v>
      </c>
      <c r="L51" s="6">
        <v>990522.06279999996</v>
      </c>
      <c r="M51" s="6">
        <v>990883.804</v>
      </c>
      <c r="N51" s="6">
        <v>643057</v>
      </c>
      <c r="O51" s="6">
        <v>5499571</v>
      </c>
      <c r="P51" s="6" t="s">
        <v>898</v>
      </c>
      <c r="Q51" s="6" t="s">
        <v>936</v>
      </c>
      <c r="R51" s="6" t="s">
        <v>900</v>
      </c>
      <c r="S51" s="6">
        <v>0</v>
      </c>
      <c r="T51" s="6" t="s">
        <v>1728</v>
      </c>
      <c r="U51" s="6" t="s">
        <v>1715</v>
      </c>
      <c r="V51" s="6" t="s">
        <v>934</v>
      </c>
      <c r="X51" s="6" t="s">
        <v>937</v>
      </c>
      <c r="Y51" s="6" t="s">
        <v>903</v>
      </c>
      <c r="Z51" s="6" t="s">
        <v>904</v>
      </c>
      <c r="AA51" s="6" t="s">
        <v>905</v>
      </c>
      <c r="AB51" s="7">
        <v>44597</v>
      </c>
      <c r="AC51" s="6" t="s">
        <v>906</v>
      </c>
      <c r="AD51" s="6" t="s">
        <v>938</v>
      </c>
      <c r="AE51" s="6" t="s">
        <v>938</v>
      </c>
      <c r="AF51" s="6" t="s">
        <v>938</v>
      </c>
      <c r="AG51" s="6" t="s">
        <v>938</v>
      </c>
      <c r="AK51" s="6">
        <v>642781</v>
      </c>
      <c r="AL51" s="6">
        <v>5499343</v>
      </c>
      <c r="AQ51" s="6" t="s">
        <v>1635</v>
      </c>
      <c r="AR51" s="6">
        <v>305</v>
      </c>
      <c r="AS51" s="6">
        <v>159</v>
      </c>
    </row>
    <row r="52" spans="1:45" x14ac:dyDescent="0.2">
      <c r="A52" s="6">
        <v>989616</v>
      </c>
      <c r="B52" s="6">
        <v>989843</v>
      </c>
      <c r="C52" s="6" t="str">
        <f t="shared" si="0"/>
        <v>Cultural Site</v>
      </c>
      <c r="D52" s="6" t="str">
        <f t="shared" si="1"/>
        <v>Cultural Site - SIB-8a</v>
      </c>
      <c r="E52" s="6" t="str">
        <f t="shared" si="2"/>
        <v>Cultural Site - Coquihalla Lakes Area 
Shackan Indian Band</v>
      </c>
      <c r="F52" s="6" t="s">
        <v>1712</v>
      </c>
      <c r="G52" s="12">
        <f>INDEX(families!$A:$A,MATCH(H52,families!$B:$B,0))</f>
        <v>13</v>
      </c>
      <c r="H52" s="6" t="str">
        <f t="shared" si="3"/>
        <v>Land</v>
      </c>
      <c r="L52" s="6">
        <v>989620.12509999995</v>
      </c>
      <c r="M52" s="6">
        <v>989846.22369999997</v>
      </c>
      <c r="N52" s="6">
        <v>643752</v>
      </c>
      <c r="O52" s="6">
        <v>5500136</v>
      </c>
      <c r="P52" s="6" t="s">
        <v>898</v>
      </c>
      <c r="Q52" s="6" t="s">
        <v>933</v>
      </c>
      <c r="R52" s="6" t="s">
        <v>900</v>
      </c>
      <c r="S52" s="6">
        <v>0</v>
      </c>
      <c r="T52" s="6" t="s">
        <v>1728</v>
      </c>
      <c r="U52" s="6" t="s">
        <v>1715</v>
      </c>
      <c r="V52" s="6" t="s">
        <v>934</v>
      </c>
      <c r="X52" s="6" t="s">
        <v>902</v>
      </c>
      <c r="Y52" s="6" t="s">
        <v>903</v>
      </c>
      <c r="Z52" s="6" t="s">
        <v>1159</v>
      </c>
      <c r="AA52" s="6" t="s">
        <v>905</v>
      </c>
      <c r="AB52" s="7">
        <v>44595</v>
      </c>
      <c r="AC52" s="6" t="s">
        <v>906</v>
      </c>
      <c r="AD52" s="6" t="s">
        <v>935</v>
      </c>
      <c r="AE52" s="6" t="s">
        <v>935</v>
      </c>
      <c r="AF52" s="6" t="s">
        <v>935</v>
      </c>
      <c r="AG52" s="6" t="s">
        <v>935</v>
      </c>
      <c r="AK52" s="6">
        <v>643598</v>
      </c>
      <c r="AL52" s="6">
        <v>5499971</v>
      </c>
      <c r="AQ52" s="6" t="s">
        <v>1617</v>
      </c>
      <c r="AR52" s="6">
        <v>329</v>
      </c>
    </row>
    <row r="53" spans="1:45" x14ac:dyDescent="0.2">
      <c r="A53" s="6">
        <v>990520</v>
      </c>
      <c r="B53" s="6">
        <v>990882</v>
      </c>
      <c r="C53" s="6" t="str">
        <f t="shared" si="0"/>
        <v>Cultural Site</v>
      </c>
      <c r="D53" s="6" t="str">
        <f t="shared" si="1"/>
        <v>Cultural Site - SIB-10a</v>
      </c>
      <c r="E53" s="6" t="str">
        <f t="shared" si="2"/>
        <v>Cultural Site - Coquihalla Lakes Area 
Shackan Indian Band</v>
      </c>
      <c r="F53" s="6" t="s">
        <v>1712</v>
      </c>
      <c r="G53" s="12">
        <f>INDEX(families!$A:$A,MATCH(H53,families!$B:$B,0))</f>
        <v>13</v>
      </c>
      <c r="H53" s="6" t="str">
        <f t="shared" si="3"/>
        <v>Land</v>
      </c>
      <c r="L53" s="6">
        <v>990522.06279999996</v>
      </c>
      <c r="M53" s="6">
        <v>990883.804</v>
      </c>
      <c r="N53" s="6">
        <v>643057</v>
      </c>
      <c r="O53" s="6">
        <v>5499571</v>
      </c>
      <c r="P53" s="6" t="s">
        <v>898</v>
      </c>
      <c r="Q53" s="6" t="s">
        <v>936</v>
      </c>
      <c r="R53" s="6" t="s">
        <v>900</v>
      </c>
      <c r="S53" s="6">
        <v>0</v>
      </c>
      <c r="T53" s="6" t="s">
        <v>1728</v>
      </c>
      <c r="U53" s="6" t="s">
        <v>1715</v>
      </c>
      <c r="V53" s="6" t="s">
        <v>934</v>
      </c>
      <c r="X53" s="6" t="s">
        <v>937</v>
      </c>
      <c r="Y53" s="6" t="s">
        <v>903</v>
      </c>
      <c r="Z53" s="6" t="s">
        <v>904</v>
      </c>
      <c r="AA53" s="6" t="s">
        <v>905</v>
      </c>
      <c r="AB53" s="7">
        <v>44597</v>
      </c>
      <c r="AC53" s="6" t="s">
        <v>906</v>
      </c>
      <c r="AD53" s="6" t="s">
        <v>938</v>
      </c>
      <c r="AE53" s="6" t="s">
        <v>938</v>
      </c>
      <c r="AF53" s="6" t="s">
        <v>938</v>
      </c>
      <c r="AG53" s="6" t="s">
        <v>938</v>
      </c>
      <c r="AK53" s="6">
        <v>642781</v>
      </c>
      <c r="AL53" s="6">
        <v>5499343</v>
      </c>
      <c r="AQ53" s="6" t="s">
        <v>1635</v>
      </c>
      <c r="AR53" s="6">
        <v>330</v>
      </c>
    </row>
    <row r="54" spans="1:45" x14ac:dyDescent="0.2">
      <c r="A54" s="6">
        <v>1055891</v>
      </c>
      <c r="B54" s="6">
        <v>1055994</v>
      </c>
      <c r="C54" s="6" t="str">
        <f t="shared" si="0"/>
        <v>Cultural Site</v>
      </c>
      <c r="D54" s="6" t="str">
        <f t="shared" si="1"/>
        <v>Cultural Site - SFN-1a</v>
      </c>
      <c r="E54" s="6" t="str">
        <f t="shared" si="2"/>
        <v>Cultural Site - Pithouse Village 
Shxw’ōwhámel First Nation; Ts'elxwéyeqw Tribe Management Limited</v>
      </c>
      <c r="F54" s="6" t="s">
        <v>1712</v>
      </c>
      <c r="G54" s="12">
        <f>INDEX(families!$A:$A,MATCH(H54,families!$B:$B,0))</f>
        <v>13</v>
      </c>
      <c r="H54" s="6" t="str">
        <f t="shared" si="3"/>
        <v>Land</v>
      </c>
      <c r="L54" s="6">
        <v>1055890.862</v>
      </c>
      <c r="M54" s="6">
        <v>1055993.7490000001</v>
      </c>
      <c r="N54" s="6">
        <v>601704</v>
      </c>
      <c r="O54" s="6">
        <v>5465899</v>
      </c>
      <c r="P54" s="6" t="s">
        <v>1112</v>
      </c>
      <c r="Q54" s="6" t="s">
        <v>1378</v>
      </c>
      <c r="R54" s="6" t="s">
        <v>900</v>
      </c>
      <c r="S54" s="6">
        <v>0</v>
      </c>
      <c r="T54" s="6" t="s">
        <v>1728</v>
      </c>
      <c r="U54" s="6" t="s">
        <v>1715</v>
      </c>
      <c r="V54" s="6" t="s">
        <v>1380</v>
      </c>
      <c r="X54" s="6" t="s">
        <v>948</v>
      </c>
      <c r="Y54" s="6" t="s">
        <v>1381</v>
      </c>
      <c r="Z54" s="6" t="s">
        <v>904</v>
      </c>
      <c r="AA54" s="6" t="s">
        <v>905</v>
      </c>
      <c r="AB54" s="7">
        <v>44597</v>
      </c>
      <c r="AC54" s="6" t="s">
        <v>906</v>
      </c>
      <c r="AD54" s="6" t="s">
        <v>1371</v>
      </c>
      <c r="AE54" s="6" t="s">
        <v>1371</v>
      </c>
      <c r="AF54" s="6" t="s">
        <v>1371</v>
      </c>
      <c r="AG54" s="6" t="s">
        <v>1371</v>
      </c>
      <c r="AK54" s="6">
        <v>601644</v>
      </c>
      <c r="AL54" s="6">
        <v>5465815</v>
      </c>
      <c r="AP54" s="6" t="s">
        <v>1379</v>
      </c>
      <c r="AQ54" s="6" t="s">
        <v>1635</v>
      </c>
    </row>
    <row r="55" spans="1:45" x14ac:dyDescent="0.2">
      <c r="A55" s="6">
        <v>1056083</v>
      </c>
      <c r="B55" s="6">
        <v>1056321</v>
      </c>
      <c r="C55" s="6" t="str">
        <f t="shared" si="0"/>
        <v>Cultural Site</v>
      </c>
      <c r="D55" s="6" t="str">
        <f t="shared" si="1"/>
        <v>Cultural Site - SFN-1b</v>
      </c>
      <c r="E55" s="6" t="str">
        <f t="shared" si="2"/>
        <v>Cultural Site - Pithouse Village 
Shxw’ōwhámel First Nation; Ts'elxwéyeqw Tribe Management Limited</v>
      </c>
      <c r="F55" s="6" t="s">
        <v>1712</v>
      </c>
      <c r="G55" s="12">
        <f>INDEX(families!$A:$A,MATCH(H55,families!$B:$B,0))</f>
        <v>13</v>
      </c>
      <c r="H55" s="6" t="str">
        <f t="shared" si="3"/>
        <v>Land</v>
      </c>
      <c r="L55" s="6">
        <v>1056082.8330000001</v>
      </c>
      <c r="M55" s="6">
        <v>1056320.611</v>
      </c>
      <c r="N55" s="6">
        <v>601590</v>
      </c>
      <c r="O55" s="6">
        <v>5465744</v>
      </c>
      <c r="P55" s="6" t="s">
        <v>1112</v>
      </c>
      <c r="Q55" s="6" t="s">
        <v>1387</v>
      </c>
      <c r="R55" s="6" t="s">
        <v>900</v>
      </c>
      <c r="S55" s="6">
        <v>0</v>
      </c>
      <c r="T55" s="6" t="s">
        <v>1728</v>
      </c>
      <c r="U55" s="6" t="s">
        <v>1715</v>
      </c>
      <c r="V55" s="6" t="s">
        <v>1380</v>
      </c>
      <c r="X55" s="6" t="s">
        <v>948</v>
      </c>
      <c r="Y55" s="6" t="s">
        <v>1388</v>
      </c>
      <c r="Z55" s="6" t="s">
        <v>904</v>
      </c>
      <c r="AA55" s="6" t="s">
        <v>905</v>
      </c>
      <c r="AB55" s="7">
        <v>44597</v>
      </c>
      <c r="AC55" s="6" t="s">
        <v>906</v>
      </c>
      <c r="AD55" s="6" t="s">
        <v>1371</v>
      </c>
      <c r="AE55" s="6" t="s">
        <v>1371</v>
      </c>
      <c r="AF55" s="6" t="s">
        <v>1371</v>
      </c>
      <c r="AG55" s="6" t="s">
        <v>1371</v>
      </c>
      <c r="AK55" s="6">
        <v>601450</v>
      </c>
      <c r="AL55" s="6">
        <v>5465551</v>
      </c>
      <c r="AP55" s="6" t="s">
        <v>1379</v>
      </c>
      <c r="AQ55" s="6" t="s">
        <v>1635</v>
      </c>
    </row>
    <row r="56" spans="1:45" x14ac:dyDescent="0.2">
      <c r="A56" s="6">
        <v>1055891</v>
      </c>
      <c r="B56" s="6">
        <v>1055994</v>
      </c>
      <c r="C56" s="6" t="str">
        <f t="shared" si="0"/>
        <v>Cultural Site</v>
      </c>
      <c r="D56" s="6" t="str">
        <f t="shared" si="1"/>
        <v>Cultural Site - SFN-1a</v>
      </c>
      <c r="E56" s="6" t="str">
        <f t="shared" si="2"/>
        <v>Cultural Site - Pithouse Village 
Shxw’ōwhámel First Nation; Ts'elxwéyeqw Tribe Management Limited</v>
      </c>
      <c r="F56" s="6" t="s">
        <v>1712</v>
      </c>
      <c r="G56" s="12">
        <f>INDEX(families!$A:$A,MATCH(H56,families!$B:$B,0))</f>
        <v>13</v>
      </c>
      <c r="H56" s="6" t="str">
        <f t="shared" si="3"/>
        <v>Land</v>
      </c>
      <c r="L56" s="6">
        <v>1055890.862</v>
      </c>
      <c r="M56" s="6">
        <v>1055993.7490000001</v>
      </c>
      <c r="N56" s="6">
        <v>601704</v>
      </c>
      <c r="O56" s="6">
        <v>5465899</v>
      </c>
      <c r="P56" s="6" t="s">
        <v>1112</v>
      </c>
      <c r="Q56" s="6" t="s">
        <v>1378</v>
      </c>
      <c r="R56" s="6" t="s">
        <v>900</v>
      </c>
      <c r="S56" s="6">
        <v>0</v>
      </c>
      <c r="T56" s="6" t="s">
        <v>1728</v>
      </c>
      <c r="U56" s="6" t="s">
        <v>1715</v>
      </c>
      <c r="V56" s="6" t="s">
        <v>1380</v>
      </c>
      <c r="X56" s="6" t="s">
        <v>948</v>
      </c>
      <c r="Y56" s="6" t="s">
        <v>1381</v>
      </c>
      <c r="Z56" s="6" t="s">
        <v>904</v>
      </c>
      <c r="AA56" s="6" t="s">
        <v>905</v>
      </c>
      <c r="AB56" s="7">
        <v>44597</v>
      </c>
      <c r="AC56" s="6" t="s">
        <v>906</v>
      </c>
      <c r="AD56" s="6" t="s">
        <v>1371</v>
      </c>
      <c r="AE56" s="6" t="s">
        <v>1371</v>
      </c>
      <c r="AF56" s="6" t="s">
        <v>1371</v>
      </c>
      <c r="AG56" s="6" t="s">
        <v>1371</v>
      </c>
      <c r="AK56" s="6">
        <v>601644</v>
      </c>
      <c r="AL56" s="6">
        <v>5465815</v>
      </c>
      <c r="AP56" s="6" t="s">
        <v>1379</v>
      </c>
      <c r="AQ56" s="6" t="s">
        <v>1635</v>
      </c>
    </row>
    <row r="57" spans="1:45" x14ac:dyDescent="0.2">
      <c r="A57" s="6">
        <v>1056083</v>
      </c>
      <c r="B57" s="6">
        <v>1056321</v>
      </c>
      <c r="C57" s="6" t="str">
        <f t="shared" si="0"/>
        <v>Cultural Site</v>
      </c>
      <c r="D57" s="6" t="str">
        <f t="shared" si="1"/>
        <v>Cultural Site - SFN-1b</v>
      </c>
      <c r="E57" s="6" t="str">
        <f t="shared" si="2"/>
        <v>Cultural Site - Pithouse Village 
Shxw’ōwhámel First Nation; Ts'elxwéyeqw Tribe Management Limited</v>
      </c>
      <c r="F57" s="6" t="s">
        <v>1712</v>
      </c>
      <c r="G57" s="12">
        <f>INDEX(families!$A:$A,MATCH(H57,families!$B:$B,0))</f>
        <v>13</v>
      </c>
      <c r="H57" s="6" t="str">
        <f t="shared" si="3"/>
        <v>Land</v>
      </c>
      <c r="L57" s="6">
        <v>1056082.8330000001</v>
      </c>
      <c r="M57" s="6">
        <v>1056320.611</v>
      </c>
      <c r="N57" s="6">
        <v>601590</v>
      </c>
      <c r="O57" s="6">
        <v>5465744</v>
      </c>
      <c r="P57" s="6" t="s">
        <v>1112</v>
      </c>
      <c r="Q57" s="6" t="s">
        <v>1387</v>
      </c>
      <c r="R57" s="6" t="s">
        <v>900</v>
      </c>
      <c r="S57" s="6">
        <v>0</v>
      </c>
      <c r="T57" s="6" t="s">
        <v>1728</v>
      </c>
      <c r="U57" s="6" t="s">
        <v>1715</v>
      </c>
      <c r="V57" s="6" t="s">
        <v>1380</v>
      </c>
      <c r="X57" s="6" t="s">
        <v>948</v>
      </c>
      <c r="Y57" s="6" t="s">
        <v>1388</v>
      </c>
      <c r="Z57" s="6" t="s">
        <v>904</v>
      </c>
      <c r="AA57" s="6" t="s">
        <v>905</v>
      </c>
      <c r="AB57" s="7">
        <v>44597</v>
      </c>
      <c r="AC57" s="6" t="s">
        <v>906</v>
      </c>
      <c r="AD57" s="6" t="s">
        <v>1371</v>
      </c>
      <c r="AE57" s="6" t="s">
        <v>1371</v>
      </c>
      <c r="AF57" s="6" t="s">
        <v>1371</v>
      </c>
      <c r="AG57" s="6" t="s">
        <v>1371</v>
      </c>
      <c r="AK57" s="6">
        <v>601450</v>
      </c>
      <c r="AL57" s="6">
        <v>5465551</v>
      </c>
      <c r="AP57" s="6" t="s">
        <v>1379</v>
      </c>
      <c r="AQ57" s="6" t="s">
        <v>1635</v>
      </c>
    </row>
    <row r="58" spans="1:45" x14ac:dyDescent="0.2">
      <c r="A58" s="6">
        <v>1055891</v>
      </c>
      <c r="B58" s="6">
        <v>1055994</v>
      </c>
      <c r="C58" s="6" t="str">
        <f t="shared" si="0"/>
        <v>Cultural Site</v>
      </c>
      <c r="D58" s="6" t="str">
        <f t="shared" si="1"/>
        <v>Cultural Site - SFN-1a</v>
      </c>
      <c r="E58" s="6" t="str">
        <f t="shared" si="2"/>
        <v>Cultural Site - Pithouse Village 
Shxw’ōwhámel First Nation; Ts'elxwéyeqw Tribe Management Limited</v>
      </c>
      <c r="F58" s="6" t="s">
        <v>1712</v>
      </c>
      <c r="G58" s="12">
        <f>INDEX(families!$A:$A,MATCH(H58,families!$B:$B,0))</f>
        <v>13</v>
      </c>
      <c r="H58" s="6" t="str">
        <f t="shared" si="3"/>
        <v>Land</v>
      </c>
      <c r="L58" s="6">
        <v>1055890.862</v>
      </c>
      <c r="M58" s="6">
        <v>1055993.7490000001</v>
      </c>
      <c r="N58" s="6">
        <v>601704</v>
      </c>
      <c r="O58" s="6">
        <v>5465899</v>
      </c>
      <c r="P58" s="6" t="s">
        <v>1112</v>
      </c>
      <c r="Q58" s="6" t="s">
        <v>1378</v>
      </c>
      <c r="R58" s="6" t="s">
        <v>900</v>
      </c>
      <c r="S58" s="6">
        <v>0</v>
      </c>
      <c r="T58" s="6" t="s">
        <v>1728</v>
      </c>
      <c r="U58" s="6" t="s">
        <v>1715</v>
      </c>
      <c r="V58" s="6" t="s">
        <v>1380</v>
      </c>
      <c r="X58" s="6" t="s">
        <v>948</v>
      </c>
      <c r="Y58" s="6" t="s">
        <v>1381</v>
      </c>
      <c r="Z58" s="6" t="s">
        <v>904</v>
      </c>
      <c r="AA58" s="6" t="s">
        <v>905</v>
      </c>
      <c r="AB58" s="7">
        <v>44597</v>
      </c>
      <c r="AC58" s="6" t="s">
        <v>906</v>
      </c>
      <c r="AD58" s="6" t="s">
        <v>1371</v>
      </c>
      <c r="AE58" s="6" t="s">
        <v>1371</v>
      </c>
      <c r="AF58" s="6" t="s">
        <v>1371</v>
      </c>
      <c r="AG58" s="6" t="s">
        <v>1371</v>
      </c>
      <c r="AK58" s="6">
        <v>601644</v>
      </c>
      <c r="AL58" s="6">
        <v>5465815</v>
      </c>
      <c r="AP58" s="6" t="s">
        <v>1379</v>
      </c>
      <c r="AQ58" s="6" t="s">
        <v>1635</v>
      </c>
      <c r="AR58" s="6">
        <v>108</v>
      </c>
    </row>
    <row r="59" spans="1:45" x14ac:dyDescent="0.2">
      <c r="A59" s="6">
        <v>1056083</v>
      </c>
      <c r="B59" s="6">
        <v>1056321</v>
      </c>
      <c r="C59" s="6" t="str">
        <f t="shared" si="0"/>
        <v>Cultural Site</v>
      </c>
      <c r="D59" s="6" t="str">
        <f t="shared" si="1"/>
        <v>Cultural Site - SFN-1b</v>
      </c>
      <c r="E59" s="6" t="str">
        <f t="shared" si="2"/>
        <v>Cultural Site - Pithouse Village 
Shxw’ōwhámel First Nation; Ts'elxwéyeqw Tribe Management Limited</v>
      </c>
      <c r="F59" s="6" t="s">
        <v>1712</v>
      </c>
      <c r="G59" s="12">
        <f>INDEX(families!$A:$A,MATCH(H59,families!$B:$B,0))</f>
        <v>13</v>
      </c>
      <c r="H59" s="6" t="str">
        <f t="shared" si="3"/>
        <v>Land</v>
      </c>
      <c r="L59" s="6">
        <v>1056082.8330000001</v>
      </c>
      <c r="M59" s="6">
        <v>1056320.611</v>
      </c>
      <c r="N59" s="6">
        <v>601590</v>
      </c>
      <c r="O59" s="6">
        <v>5465744</v>
      </c>
      <c r="P59" s="6" t="s">
        <v>1112</v>
      </c>
      <c r="Q59" s="6" t="s">
        <v>1387</v>
      </c>
      <c r="R59" s="6" t="s">
        <v>900</v>
      </c>
      <c r="S59" s="6">
        <v>0</v>
      </c>
      <c r="T59" s="6" t="s">
        <v>1728</v>
      </c>
      <c r="U59" s="6" t="s">
        <v>1715</v>
      </c>
      <c r="V59" s="6" t="s">
        <v>1380</v>
      </c>
      <c r="X59" s="6" t="s">
        <v>948</v>
      </c>
      <c r="Y59" s="6" t="s">
        <v>1388</v>
      </c>
      <c r="Z59" s="6" t="s">
        <v>904</v>
      </c>
      <c r="AA59" s="6" t="s">
        <v>905</v>
      </c>
      <c r="AB59" s="7">
        <v>44597</v>
      </c>
      <c r="AC59" s="6" t="s">
        <v>906</v>
      </c>
      <c r="AD59" s="6" t="s">
        <v>1371</v>
      </c>
      <c r="AE59" s="6" t="s">
        <v>1371</v>
      </c>
      <c r="AF59" s="6" t="s">
        <v>1371</v>
      </c>
      <c r="AG59" s="6" t="s">
        <v>1371</v>
      </c>
      <c r="AK59" s="6">
        <v>601450</v>
      </c>
      <c r="AL59" s="6">
        <v>5465551</v>
      </c>
      <c r="AP59" s="6" t="s">
        <v>1379</v>
      </c>
      <c r="AQ59" s="6" t="s">
        <v>1635</v>
      </c>
      <c r="AR59" s="6">
        <v>111</v>
      </c>
    </row>
    <row r="60" spans="1:45" x14ac:dyDescent="0.2">
      <c r="A60" s="6">
        <v>1055891</v>
      </c>
      <c r="B60" s="6">
        <v>1055994</v>
      </c>
      <c r="C60" s="6" t="str">
        <f t="shared" si="0"/>
        <v>Cultural Site</v>
      </c>
      <c r="D60" s="6" t="str">
        <f t="shared" si="1"/>
        <v>Cultural Site - SFN-1a</v>
      </c>
      <c r="E60" s="6" t="str">
        <f t="shared" si="2"/>
        <v>Cultural Site - Pithouse Village 
Shxw’ōwhámel First Nation; Ts'elxwéyeqw Tribe Management Limited</v>
      </c>
      <c r="F60" s="6" t="s">
        <v>1712</v>
      </c>
      <c r="G60" s="12">
        <f>INDEX(families!$A:$A,MATCH(H60,families!$B:$B,0))</f>
        <v>13</v>
      </c>
      <c r="H60" s="6" t="str">
        <f t="shared" si="3"/>
        <v>Land</v>
      </c>
      <c r="L60" s="6">
        <v>1055890.862</v>
      </c>
      <c r="M60" s="6">
        <v>1055993.7490000001</v>
      </c>
      <c r="N60" s="6">
        <v>601704</v>
      </c>
      <c r="O60" s="6">
        <v>5465899</v>
      </c>
      <c r="P60" s="6" t="s">
        <v>1112</v>
      </c>
      <c r="Q60" s="6" t="s">
        <v>1378</v>
      </c>
      <c r="R60" s="6" t="s">
        <v>900</v>
      </c>
      <c r="S60" s="6">
        <v>0</v>
      </c>
      <c r="T60" s="6" t="s">
        <v>1728</v>
      </c>
      <c r="U60" s="6" t="s">
        <v>1715</v>
      </c>
      <c r="V60" s="6" t="s">
        <v>1380</v>
      </c>
      <c r="X60" s="6" t="s">
        <v>948</v>
      </c>
      <c r="Y60" s="6" t="s">
        <v>1381</v>
      </c>
      <c r="Z60" s="6" t="s">
        <v>904</v>
      </c>
      <c r="AA60" s="6" t="s">
        <v>905</v>
      </c>
      <c r="AB60" s="7">
        <v>44597</v>
      </c>
      <c r="AC60" s="6" t="s">
        <v>906</v>
      </c>
      <c r="AD60" s="6" t="s">
        <v>1371</v>
      </c>
      <c r="AE60" s="6" t="s">
        <v>1371</v>
      </c>
      <c r="AF60" s="6" t="s">
        <v>1371</v>
      </c>
      <c r="AG60" s="6" t="s">
        <v>1371</v>
      </c>
      <c r="AK60" s="6">
        <v>601644</v>
      </c>
      <c r="AL60" s="6">
        <v>5465815</v>
      </c>
      <c r="AP60" s="6" t="s">
        <v>1379</v>
      </c>
      <c r="AQ60" s="6" t="s">
        <v>1635</v>
      </c>
      <c r="AR60" s="6">
        <v>254</v>
      </c>
      <c r="AS60" s="6">
        <v>108</v>
      </c>
    </row>
    <row r="61" spans="1:45" x14ac:dyDescent="0.2">
      <c r="A61" s="6">
        <v>1056083</v>
      </c>
      <c r="B61" s="6">
        <v>1056321</v>
      </c>
      <c r="C61" s="6" t="str">
        <f t="shared" si="0"/>
        <v>Cultural Site</v>
      </c>
      <c r="D61" s="6" t="str">
        <f t="shared" si="1"/>
        <v>Cultural Site - SFN-1b</v>
      </c>
      <c r="E61" s="6" t="str">
        <f t="shared" si="2"/>
        <v>Cultural Site - Pithouse Village 
Shxw’ōwhámel First Nation; Ts'elxwéyeqw Tribe Management Limited</v>
      </c>
      <c r="F61" s="6" t="s">
        <v>1712</v>
      </c>
      <c r="G61" s="12">
        <f>INDEX(families!$A:$A,MATCH(H61,families!$B:$B,0))</f>
        <v>13</v>
      </c>
      <c r="H61" s="6" t="str">
        <f t="shared" si="3"/>
        <v>Land</v>
      </c>
      <c r="L61" s="6">
        <v>1056082.8330000001</v>
      </c>
      <c r="M61" s="6">
        <v>1056320.611</v>
      </c>
      <c r="N61" s="6">
        <v>601590</v>
      </c>
      <c r="O61" s="6">
        <v>5465744</v>
      </c>
      <c r="P61" s="6" t="s">
        <v>1112</v>
      </c>
      <c r="Q61" s="6" t="s">
        <v>1387</v>
      </c>
      <c r="R61" s="6" t="s">
        <v>900</v>
      </c>
      <c r="S61" s="6">
        <v>0</v>
      </c>
      <c r="T61" s="6" t="s">
        <v>1728</v>
      </c>
      <c r="U61" s="6" t="s">
        <v>1715</v>
      </c>
      <c r="V61" s="6" t="s">
        <v>1380</v>
      </c>
      <c r="X61" s="6" t="s">
        <v>948</v>
      </c>
      <c r="Y61" s="6" t="s">
        <v>1388</v>
      </c>
      <c r="Z61" s="6" t="s">
        <v>904</v>
      </c>
      <c r="AA61" s="6" t="s">
        <v>905</v>
      </c>
      <c r="AB61" s="7">
        <v>44597</v>
      </c>
      <c r="AC61" s="6" t="s">
        <v>906</v>
      </c>
      <c r="AD61" s="6" t="s">
        <v>1371</v>
      </c>
      <c r="AE61" s="6" t="s">
        <v>1371</v>
      </c>
      <c r="AF61" s="6" t="s">
        <v>1371</v>
      </c>
      <c r="AG61" s="6" t="s">
        <v>1371</v>
      </c>
      <c r="AK61" s="6">
        <v>601450</v>
      </c>
      <c r="AL61" s="6">
        <v>5465551</v>
      </c>
      <c r="AP61" s="6" t="s">
        <v>1379</v>
      </c>
      <c r="AQ61" s="6" t="s">
        <v>1635</v>
      </c>
      <c r="AR61" s="6">
        <v>257</v>
      </c>
      <c r="AS61" s="6">
        <v>111</v>
      </c>
    </row>
    <row r="62" spans="1:45" x14ac:dyDescent="0.2">
      <c r="A62" s="6">
        <v>1000237</v>
      </c>
      <c r="C62" s="6" t="str">
        <f t="shared" si="0"/>
        <v>Cultural Site</v>
      </c>
      <c r="D62" s="6" t="str">
        <f t="shared" si="1"/>
        <v>Cultural Site - 16-Stantec-mjb-002-2; TMEP5B20-2</v>
      </c>
      <c r="E62" s="6" t="str">
        <f t="shared" si="2"/>
        <v>Culturally Modied Tree (n=1)</v>
      </c>
      <c r="F62" s="6" t="s">
        <v>1712</v>
      </c>
      <c r="G62" s="12">
        <f>INDEX(families!$A:$A,MATCH(H62,families!$B:$B,0))</f>
        <v>14</v>
      </c>
      <c r="H62" s="6" t="str">
        <f t="shared" si="3"/>
        <v>Tree</v>
      </c>
      <c r="L62" s="6">
        <v>1000231.196</v>
      </c>
      <c r="N62" s="6">
        <v>635397</v>
      </c>
      <c r="O62" s="6">
        <v>5495272</v>
      </c>
      <c r="P62" s="6" t="s">
        <v>1112</v>
      </c>
      <c r="Q62" s="6" t="s">
        <v>1173</v>
      </c>
      <c r="R62" s="6" t="s">
        <v>900</v>
      </c>
      <c r="S62" s="6">
        <v>0</v>
      </c>
      <c r="T62" s="6" t="s">
        <v>1726</v>
      </c>
      <c r="U62" s="6" t="s">
        <v>1715</v>
      </c>
      <c r="V62" s="6" t="s">
        <v>1174</v>
      </c>
      <c r="X62" s="6" t="s">
        <v>902</v>
      </c>
      <c r="Y62" s="6" t="s">
        <v>1170</v>
      </c>
      <c r="Z62" s="6" t="s">
        <v>904</v>
      </c>
      <c r="AA62" s="6" t="s">
        <v>905</v>
      </c>
      <c r="AB62" s="7">
        <v>44597</v>
      </c>
      <c r="AC62" s="6" t="s">
        <v>906</v>
      </c>
      <c r="AD62" s="6" t="s">
        <v>1175</v>
      </c>
      <c r="AE62" s="6" t="s">
        <v>1175</v>
      </c>
      <c r="AF62" s="6" t="s">
        <v>945</v>
      </c>
      <c r="AG62" s="6" t="s">
        <v>1172</v>
      </c>
      <c r="AM62" s="6" t="s">
        <v>1173</v>
      </c>
      <c r="AP62" s="6" t="s">
        <v>941</v>
      </c>
      <c r="AQ62" s="6" t="s">
        <v>1640</v>
      </c>
    </row>
    <row r="63" spans="1:45" x14ac:dyDescent="0.2">
      <c r="A63" s="6">
        <v>1000262</v>
      </c>
      <c r="C63" s="6" t="str">
        <f t="shared" si="0"/>
        <v>Cultural Site</v>
      </c>
      <c r="D63" s="6" t="str">
        <f t="shared" si="1"/>
        <v>Cultural Site - 16-Stantec-mjb-002-3; TMEP5B20-1</v>
      </c>
      <c r="E63" s="6" t="str">
        <f t="shared" si="2"/>
        <v>Culturally Modied Tree (n=1)</v>
      </c>
      <c r="F63" s="6" t="s">
        <v>1712</v>
      </c>
      <c r="G63" s="12">
        <f>INDEX(families!$A:$A,MATCH(H63,families!$B:$B,0))</f>
        <v>14</v>
      </c>
      <c r="H63" s="6" t="str">
        <f t="shared" si="3"/>
        <v>Tree</v>
      </c>
      <c r="L63" s="6">
        <v>1000262.602</v>
      </c>
      <c r="N63" s="6">
        <v>635369</v>
      </c>
      <c r="O63" s="6">
        <v>5495257</v>
      </c>
      <c r="P63" s="6" t="s">
        <v>1112</v>
      </c>
      <c r="Q63" s="6" t="s">
        <v>1176</v>
      </c>
      <c r="R63" s="6" t="s">
        <v>1177</v>
      </c>
      <c r="S63" s="6">
        <v>0</v>
      </c>
      <c r="T63" s="6" t="s">
        <v>1726</v>
      </c>
      <c r="U63" s="6" t="s">
        <v>1715</v>
      </c>
      <c r="V63" s="6" t="s">
        <v>1174</v>
      </c>
      <c r="X63" s="6" t="s">
        <v>902</v>
      </c>
      <c r="Y63" s="6" t="s">
        <v>1170</v>
      </c>
      <c r="Z63" s="6" t="s">
        <v>904</v>
      </c>
      <c r="AA63" s="6" t="s">
        <v>905</v>
      </c>
      <c r="AB63" s="7">
        <v>44597</v>
      </c>
      <c r="AC63" s="6" t="s">
        <v>906</v>
      </c>
      <c r="AD63" s="6" t="s">
        <v>1175</v>
      </c>
      <c r="AE63" s="6" t="s">
        <v>1175</v>
      </c>
      <c r="AF63" s="6" t="s">
        <v>945</v>
      </c>
      <c r="AG63" s="6" t="s">
        <v>1172</v>
      </c>
      <c r="AP63" s="6" t="s">
        <v>941</v>
      </c>
      <c r="AQ63" s="6" t="s">
        <v>1640</v>
      </c>
    </row>
    <row r="64" spans="1:45" x14ac:dyDescent="0.2">
      <c r="A64" s="6">
        <v>1000264</v>
      </c>
      <c r="C64" s="6" t="str">
        <f t="shared" si="0"/>
        <v>Cultural Site</v>
      </c>
      <c r="D64" s="6" t="str">
        <f t="shared" si="1"/>
        <v>Cultural Site - 16-Stantec-mjb-002-1; TMEP5B20-1</v>
      </c>
      <c r="E64" s="6" t="str">
        <f t="shared" si="2"/>
        <v>Culturally Modied Tree (n=1)</v>
      </c>
      <c r="F64" s="6" t="s">
        <v>1712</v>
      </c>
      <c r="G64" s="12">
        <f>INDEX(families!$A:$A,MATCH(H64,families!$B:$B,0))</f>
        <v>14</v>
      </c>
      <c r="H64" s="6" t="str">
        <f t="shared" si="3"/>
        <v>Tree</v>
      </c>
      <c r="L64" s="6">
        <v>1000263.161</v>
      </c>
      <c r="N64" s="6">
        <v>635374</v>
      </c>
      <c r="O64" s="6">
        <v>5495276</v>
      </c>
      <c r="P64" s="6" t="s">
        <v>1112</v>
      </c>
      <c r="Q64" s="6" t="s">
        <v>1178</v>
      </c>
      <c r="R64" s="6" t="s">
        <v>900</v>
      </c>
      <c r="S64" s="6">
        <v>0</v>
      </c>
      <c r="T64" s="6" t="s">
        <v>1726</v>
      </c>
      <c r="U64" s="6" t="s">
        <v>1715</v>
      </c>
      <c r="V64" s="6" t="s">
        <v>1174</v>
      </c>
      <c r="X64" s="6" t="s">
        <v>902</v>
      </c>
      <c r="Y64" s="6" t="s">
        <v>1170</v>
      </c>
      <c r="Z64" s="6" t="s">
        <v>904</v>
      </c>
      <c r="AA64" s="6" t="s">
        <v>905</v>
      </c>
      <c r="AB64" s="7">
        <v>44597</v>
      </c>
      <c r="AC64" s="6" t="s">
        <v>906</v>
      </c>
      <c r="AD64" s="6" t="s">
        <v>1175</v>
      </c>
      <c r="AE64" s="6" t="s">
        <v>1175</v>
      </c>
      <c r="AF64" s="6" t="s">
        <v>1155</v>
      </c>
      <c r="AG64" s="6" t="s">
        <v>1155</v>
      </c>
      <c r="AM64" s="6" t="s">
        <v>1178</v>
      </c>
      <c r="AP64" s="6" t="s">
        <v>941</v>
      </c>
      <c r="AQ64" s="6" t="s">
        <v>1640</v>
      </c>
    </row>
    <row r="65" spans="1:45" x14ac:dyDescent="0.2">
      <c r="A65" s="6">
        <v>1016663</v>
      </c>
      <c r="C65" s="6" t="str">
        <f t="shared" si="0"/>
        <v>Cultural Site</v>
      </c>
      <c r="D65" s="6" t="str">
        <f t="shared" si="1"/>
        <v>Cultural Site - 20-Stantec-JW-002CMT-1</v>
      </c>
      <c r="E65" s="6" t="str">
        <f t="shared" si="2"/>
        <v>Culturally Modied Tree (n=1)</v>
      </c>
      <c r="F65" s="6" t="s">
        <v>1712</v>
      </c>
      <c r="G65" s="12">
        <f>INDEX(families!$A:$A,MATCH(H65,families!$B:$B,0))</f>
        <v>14</v>
      </c>
      <c r="H65" s="6" t="str">
        <f t="shared" si="3"/>
        <v>Tree</v>
      </c>
      <c r="L65" s="6">
        <v>1016662.625</v>
      </c>
      <c r="N65" s="6">
        <v>628344</v>
      </c>
      <c r="O65" s="6">
        <v>5483804</v>
      </c>
      <c r="P65" s="6" t="s">
        <v>1112</v>
      </c>
      <c r="Q65" s="6" t="s">
        <v>1200</v>
      </c>
      <c r="R65" s="6" t="s">
        <v>900</v>
      </c>
      <c r="S65" s="6">
        <v>0</v>
      </c>
      <c r="T65" s="6" t="s">
        <v>1726</v>
      </c>
      <c r="U65" s="6" t="s">
        <v>1715</v>
      </c>
      <c r="V65" s="6" t="s">
        <v>1174</v>
      </c>
      <c r="X65" s="6" t="s">
        <v>902</v>
      </c>
      <c r="Y65" s="6" t="s">
        <v>1203</v>
      </c>
      <c r="Z65" s="6" t="s">
        <v>904</v>
      </c>
      <c r="AA65" s="6" t="s">
        <v>905</v>
      </c>
      <c r="AB65" s="7">
        <v>44597</v>
      </c>
      <c r="AC65" s="6" t="s">
        <v>906</v>
      </c>
      <c r="AD65" s="6" t="s">
        <v>1175</v>
      </c>
      <c r="AE65" s="6" t="s">
        <v>1175</v>
      </c>
      <c r="AF65" s="6" t="s">
        <v>1155</v>
      </c>
      <c r="AG65" s="6" t="s">
        <v>1155</v>
      </c>
      <c r="AM65" s="6" t="s">
        <v>1201</v>
      </c>
      <c r="AN65" s="6" t="s">
        <v>1202</v>
      </c>
      <c r="AP65" s="6" t="s">
        <v>941</v>
      </c>
      <c r="AQ65" s="6" t="s">
        <v>1640</v>
      </c>
    </row>
    <row r="66" spans="1:45" x14ac:dyDescent="0.2">
      <c r="A66" s="6">
        <v>1032892</v>
      </c>
      <c r="C66" s="6" t="str">
        <f t="shared" si="0"/>
        <v>Cultural Site</v>
      </c>
      <c r="D66" s="6" t="str">
        <f t="shared" si="1"/>
        <v>Cultural Site - SP5b-CR1-1121-F1-1</v>
      </c>
      <c r="E66" s="6" t="str">
        <f t="shared" si="2"/>
        <v>Culturally Modied Tree (n=1)</v>
      </c>
      <c r="F66" s="6" t="s">
        <v>1712</v>
      </c>
      <c r="G66" s="12">
        <f>INDEX(families!$A:$A,MATCH(H66,families!$B:$B,0))</f>
        <v>14</v>
      </c>
      <c r="H66" s="6" t="str">
        <f t="shared" si="3"/>
        <v>Tree</v>
      </c>
      <c r="L66" s="6">
        <v>1032892.182</v>
      </c>
      <c r="N66" s="6">
        <v>621761</v>
      </c>
      <c r="O66" s="6">
        <v>5471720</v>
      </c>
      <c r="P66" s="6" t="s">
        <v>1112</v>
      </c>
      <c r="Q66" s="6" t="s">
        <v>1239</v>
      </c>
      <c r="R66" s="6" t="s">
        <v>900</v>
      </c>
      <c r="S66" s="6">
        <v>0</v>
      </c>
      <c r="T66" s="6" t="s">
        <v>1726</v>
      </c>
      <c r="U66" s="6" t="s">
        <v>1715</v>
      </c>
      <c r="V66" s="6" t="s">
        <v>1174</v>
      </c>
      <c r="X66" s="6" t="s">
        <v>902</v>
      </c>
      <c r="Y66" s="6" t="s">
        <v>1240</v>
      </c>
      <c r="Z66" s="6" t="s">
        <v>904</v>
      </c>
      <c r="AA66" s="6" t="s">
        <v>905</v>
      </c>
      <c r="AB66" s="7">
        <v>44597</v>
      </c>
      <c r="AC66" s="6" t="s">
        <v>906</v>
      </c>
      <c r="AD66" s="6" t="s">
        <v>1241</v>
      </c>
      <c r="AE66" s="6" t="s">
        <v>1241</v>
      </c>
      <c r="AF66" s="6" t="s">
        <v>1155</v>
      </c>
      <c r="AG66" s="6" t="s">
        <v>1242</v>
      </c>
      <c r="AM66" s="6" t="s">
        <v>1239</v>
      </c>
      <c r="AP66" s="6" t="s">
        <v>941</v>
      </c>
      <c r="AQ66" s="6" t="s">
        <v>1659</v>
      </c>
    </row>
    <row r="67" spans="1:45" x14ac:dyDescent="0.2">
      <c r="A67" s="6">
        <v>1032956</v>
      </c>
      <c r="C67" s="6" t="str">
        <f t="shared" ref="C67:C130" si="4">U67</f>
        <v>Cultural Site</v>
      </c>
      <c r="D67" s="6" t="str">
        <f t="shared" ref="D67:D130" si="5">_xlfn.CONCAT(U67," - ",Q67)</f>
        <v>Cultural Site - SP5b-CR1-1121-F1-2</v>
      </c>
      <c r="E67" s="6" t="str">
        <f t="shared" ref="E67:E130" si="6">V67</f>
        <v>Culturally Modied Tree (n=1)</v>
      </c>
      <c r="F67" s="6" t="s">
        <v>1712</v>
      </c>
      <c r="G67" s="12">
        <f>INDEX(families!$A:$A,MATCH(H67,families!$B:$B,0))</f>
        <v>14</v>
      </c>
      <c r="H67" s="6" t="str">
        <f t="shared" ref="H67:H130" si="7">T67</f>
        <v>Tree</v>
      </c>
      <c r="L67" s="6">
        <v>1032956.877</v>
      </c>
      <c r="N67" s="6">
        <v>621712</v>
      </c>
      <c r="O67" s="6">
        <v>5471660</v>
      </c>
      <c r="P67" s="6" t="s">
        <v>1112</v>
      </c>
      <c r="Q67" s="6" t="s">
        <v>1243</v>
      </c>
      <c r="R67" s="6" t="s">
        <v>900</v>
      </c>
      <c r="S67" s="6">
        <v>0</v>
      </c>
      <c r="T67" s="6" t="s">
        <v>1726</v>
      </c>
      <c r="U67" s="6" t="s">
        <v>1715</v>
      </c>
      <c r="V67" s="6" t="s">
        <v>1174</v>
      </c>
      <c r="X67" s="6" t="s">
        <v>902</v>
      </c>
      <c r="Y67" s="6" t="s">
        <v>1244</v>
      </c>
      <c r="Z67" s="6" t="s">
        <v>904</v>
      </c>
      <c r="AA67" s="6" t="s">
        <v>905</v>
      </c>
      <c r="AB67" s="7">
        <v>44597</v>
      </c>
      <c r="AC67" s="6" t="s">
        <v>906</v>
      </c>
      <c r="AD67" s="6" t="s">
        <v>1241</v>
      </c>
      <c r="AE67" s="6" t="s">
        <v>1241</v>
      </c>
      <c r="AF67" s="6" t="s">
        <v>1155</v>
      </c>
      <c r="AG67" s="6" t="s">
        <v>1242</v>
      </c>
      <c r="AM67" s="6" t="s">
        <v>1243</v>
      </c>
      <c r="AP67" s="6" t="s">
        <v>941</v>
      </c>
      <c r="AQ67" s="6" t="s">
        <v>1659</v>
      </c>
    </row>
    <row r="68" spans="1:45" x14ac:dyDescent="0.2">
      <c r="A68" s="6">
        <v>1000237</v>
      </c>
      <c r="C68" s="6" t="str">
        <f t="shared" si="4"/>
        <v>Cultural Site</v>
      </c>
      <c r="D68" s="6" t="str">
        <f t="shared" si="5"/>
        <v>Cultural Site - 16-Stantec-mjb-002-2; TMEP5B20-2</v>
      </c>
      <c r="E68" s="6" t="str">
        <f t="shared" si="6"/>
        <v>Culturally Modied Tree (n=1)</v>
      </c>
      <c r="F68" s="6" t="s">
        <v>1712</v>
      </c>
      <c r="G68" s="12">
        <f>INDEX(families!$A:$A,MATCH(H68,families!$B:$B,0))</f>
        <v>14</v>
      </c>
      <c r="H68" s="6" t="str">
        <f t="shared" si="7"/>
        <v>Tree</v>
      </c>
      <c r="L68" s="6">
        <v>1000231.196</v>
      </c>
      <c r="N68" s="6">
        <v>635397</v>
      </c>
      <c r="O68" s="6">
        <v>5495272</v>
      </c>
      <c r="P68" s="6" t="s">
        <v>1112</v>
      </c>
      <c r="Q68" s="6" t="s">
        <v>1173</v>
      </c>
      <c r="R68" s="6" t="s">
        <v>900</v>
      </c>
      <c r="S68" s="6">
        <v>0</v>
      </c>
      <c r="T68" s="6" t="s">
        <v>1726</v>
      </c>
      <c r="U68" s="6" t="s">
        <v>1715</v>
      </c>
      <c r="V68" s="6" t="s">
        <v>1174</v>
      </c>
      <c r="X68" s="6" t="s">
        <v>902</v>
      </c>
      <c r="Y68" s="6" t="s">
        <v>1170</v>
      </c>
      <c r="Z68" s="6" t="s">
        <v>904</v>
      </c>
      <c r="AA68" s="6" t="s">
        <v>905</v>
      </c>
      <c r="AB68" s="7">
        <v>44597</v>
      </c>
      <c r="AC68" s="6" t="s">
        <v>906</v>
      </c>
      <c r="AD68" s="6" t="s">
        <v>1175</v>
      </c>
      <c r="AE68" s="6" t="s">
        <v>1175</v>
      </c>
      <c r="AF68" s="6" t="s">
        <v>945</v>
      </c>
      <c r="AG68" s="6" t="s">
        <v>1172</v>
      </c>
      <c r="AM68" s="6" t="s">
        <v>1173</v>
      </c>
      <c r="AP68" s="6" t="s">
        <v>941</v>
      </c>
      <c r="AQ68" s="6" t="s">
        <v>1640</v>
      </c>
    </row>
    <row r="69" spans="1:45" x14ac:dyDescent="0.2">
      <c r="A69" s="6">
        <v>1000262</v>
      </c>
      <c r="C69" s="6" t="str">
        <f t="shared" si="4"/>
        <v>Cultural Site</v>
      </c>
      <c r="D69" s="6" t="str">
        <f t="shared" si="5"/>
        <v>Cultural Site - 16-Stantec-mjb-002-3; TMEP5B20-1</v>
      </c>
      <c r="E69" s="6" t="str">
        <f t="shared" si="6"/>
        <v>Culturally Modied Tree (n=1)</v>
      </c>
      <c r="F69" s="6" t="s">
        <v>1712</v>
      </c>
      <c r="G69" s="12">
        <f>INDEX(families!$A:$A,MATCH(H69,families!$B:$B,0))</f>
        <v>14</v>
      </c>
      <c r="H69" s="6" t="str">
        <f t="shared" si="7"/>
        <v>Tree</v>
      </c>
      <c r="L69" s="6">
        <v>1000262.602</v>
      </c>
      <c r="N69" s="6">
        <v>635369</v>
      </c>
      <c r="O69" s="6">
        <v>5495257</v>
      </c>
      <c r="P69" s="6" t="s">
        <v>1112</v>
      </c>
      <c r="Q69" s="6" t="s">
        <v>1176</v>
      </c>
      <c r="R69" s="6" t="s">
        <v>1177</v>
      </c>
      <c r="S69" s="6">
        <v>0</v>
      </c>
      <c r="T69" s="6" t="s">
        <v>1726</v>
      </c>
      <c r="U69" s="6" t="s">
        <v>1715</v>
      </c>
      <c r="V69" s="6" t="s">
        <v>1174</v>
      </c>
      <c r="X69" s="6" t="s">
        <v>902</v>
      </c>
      <c r="Y69" s="6" t="s">
        <v>1170</v>
      </c>
      <c r="Z69" s="6" t="s">
        <v>904</v>
      </c>
      <c r="AA69" s="6" t="s">
        <v>905</v>
      </c>
      <c r="AB69" s="7">
        <v>44597</v>
      </c>
      <c r="AC69" s="6" t="s">
        <v>906</v>
      </c>
      <c r="AD69" s="6" t="s">
        <v>1175</v>
      </c>
      <c r="AE69" s="6" t="s">
        <v>1175</v>
      </c>
      <c r="AF69" s="6" t="s">
        <v>945</v>
      </c>
      <c r="AG69" s="6" t="s">
        <v>1172</v>
      </c>
      <c r="AP69" s="6" t="s">
        <v>941</v>
      </c>
      <c r="AQ69" s="6" t="s">
        <v>1640</v>
      </c>
    </row>
    <row r="70" spans="1:45" x14ac:dyDescent="0.2">
      <c r="A70" s="6">
        <v>1000264</v>
      </c>
      <c r="C70" s="6" t="str">
        <f t="shared" si="4"/>
        <v>Cultural Site</v>
      </c>
      <c r="D70" s="6" t="str">
        <f t="shared" si="5"/>
        <v>Cultural Site - 16-Stantec-mjb-002-1; TMEP5B20-1</v>
      </c>
      <c r="E70" s="6" t="str">
        <f t="shared" si="6"/>
        <v>Culturally Modied Tree (n=1)</v>
      </c>
      <c r="F70" s="6" t="s">
        <v>1712</v>
      </c>
      <c r="G70" s="12">
        <f>INDEX(families!$A:$A,MATCH(H70,families!$B:$B,0))</f>
        <v>14</v>
      </c>
      <c r="H70" s="6" t="str">
        <f t="shared" si="7"/>
        <v>Tree</v>
      </c>
      <c r="L70" s="6">
        <v>1000263.161</v>
      </c>
      <c r="N70" s="6">
        <v>635374</v>
      </c>
      <c r="O70" s="6">
        <v>5495276</v>
      </c>
      <c r="P70" s="6" t="s">
        <v>1112</v>
      </c>
      <c r="Q70" s="6" t="s">
        <v>1178</v>
      </c>
      <c r="R70" s="6" t="s">
        <v>900</v>
      </c>
      <c r="S70" s="6">
        <v>0</v>
      </c>
      <c r="T70" s="6" t="s">
        <v>1726</v>
      </c>
      <c r="U70" s="6" t="s">
        <v>1715</v>
      </c>
      <c r="V70" s="6" t="s">
        <v>1174</v>
      </c>
      <c r="X70" s="6" t="s">
        <v>902</v>
      </c>
      <c r="Y70" s="6" t="s">
        <v>1170</v>
      </c>
      <c r="Z70" s="6" t="s">
        <v>904</v>
      </c>
      <c r="AA70" s="6" t="s">
        <v>905</v>
      </c>
      <c r="AB70" s="7">
        <v>44597</v>
      </c>
      <c r="AC70" s="6" t="s">
        <v>906</v>
      </c>
      <c r="AD70" s="6" t="s">
        <v>1175</v>
      </c>
      <c r="AE70" s="6" t="s">
        <v>1175</v>
      </c>
      <c r="AF70" s="6" t="s">
        <v>1155</v>
      </c>
      <c r="AG70" s="6" t="s">
        <v>1155</v>
      </c>
      <c r="AM70" s="6" t="s">
        <v>1178</v>
      </c>
      <c r="AP70" s="6" t="s">
        <v>941</v>
      </c>
      <c r="AQ70" s="6" t="s">
        <v>1640</v>
      </c>
    </row>
    <row r="71" spans="1:45" x14ac:dyDescent="0.2">
      <c r="A71" s="6">
        <v>1016663</v>
      </c>
      <c r="C71" s="6" t="str">
        <f t="shared" si="4"/>
        <v>Cultural Site</v>
      </c>
      <c r="D71" s="6" t="str">
        <f t="shared" si="5"/>
        <v>Cultural Site - 20-Stantec-JW-002CMT-1</v>
      </c>
      <c r="E71" s="6" t="str">
        <f t="shared" si="6"/>
        <v>Culturally Modied Tree (n=1)</v>
      </c>
      <c r="F71" s="6" t="s">
        <v>1712</v>
      </c>
      <c r="G71" s="12">
        <f>INDEX(families!$A:$A,MATCH(H71,families!$B:$B,0))</f>
        <v>14</v>
      </c>
      <c r="H71" s="6" t="str">
        <f t="shared" si="7"/>
        <v>Tree</v>
      </c>
      <c r="L71" s="6">
        <v>1016662.625</v>
      </c>
      <c r="N71" s="6">
        <v>628344</v>
      </c>
      <c r="O71" s="6">
        <v>5483804</v>
      </c>
      <c r="P71" s="6" t="s">
        <v>1112</v>
      </c>
      <c r="Q71" s="6" t="s">
        <v>1200</v>
      </c>
      <c r="R71" s="6" t="s">
        <v>900</v>
      </c>
      <c r="S71" s="6">
        <v>0</v>
      </c>
      <c r="T71" s="6" t="s">
        <v>1726</v>
      </c>
      <c r="U71" s="6" t="s">
        <v>1715</v>
      </c>
      <c r="V71" s="6" t="s">
        <v>1174</v>
      </c>
      <c r="X71" s="6" t="s">
        <v>902</v>
      </c>
      <c r="Y71" s="6" t="s">
        <v>1203</v>
      </c>
      <c r="Z71" s="6" t="s">
        <v>904</v>
      </c>
      <c r="AA71" s="6" t="s">
        <v>905</v>
      </c>
      <c r="AB71" s="7">
        <v>44597</v>
      </c>
      <c r="AC71" s="6" t="s">
        <v>906</v>
      </c>
      <c r="AD71" s="6" t="s">
        <v>1175</v>
      </c>
      <c r="AE71" s="6" t="s">
        <v>1175</v>
      </c>
      <c r="AF71" s="6" t="s">
        <v>1155</v>
      </c>
      <c r="AG71" s="6" t="s">
        <v>1155</v>
      </c>
      <c r="AM71" s="6" t="s">
        <v>1201</v>
      </c>
      <c r="AN71" s="6" t="s">
        <v>1202</v>
      </c>
      <c r="AP71" s="6" t="s">
        <v>941</v>
      </c>
      <c r="AQ71" s="6" t="s">
        <v>1640</v>
      </c>
    </row>
    <row r="72" spans="1:45" x14ac:dyDescent="0.2">
      <c r="A72" s="6">
        <v>1032892</v>
      </c>
      <c r="C72" s="6" t="str">
        <f t="shared" si="4"/>
        <v>Cultural Site</v>
      </c>
      <c r="D72" s="6" t="str">
        <f t="shared" si="5"/>
        <v>Cultural Site - SP5b-CR1-1121-F1-1</v>
      </c>
      <c r="E72" s="6" t="str">
        <f t="shared" si="6"/>
        <v>Culturally Modied Tree (n=1)</v>
      </c>
      <c r="F72" s="6" t="s">
        <v>1712</v>
      </c>
      <c r="G72" s="12">
        <f>INDEX(families!$A:$A,MATCH(H72,families!$B:$B,0))</f>
        <v>14</v>
      </c>
      <c r="H72" s="6" t="str">
        <f t="shared" si="7"/>
        <v>Tree</v>
      </c>
      <c r="L72" s="6">
        <v>1032892.182</v>
      </c>
      <c r="N72" s="6">
        <v>621761</v>
      </c>
      <c r="O72" s="6">
        <v>5471720</v>
      </c>
      <c r="P72" s="6" t="s">
        <v>1112</v>
      </c>
      <c r="Q72" s="6" t="s">
        <v>1239</v>
      </c>
      <c r="R72" s="6" t="s">
        <v>900</v>
      </c>
      <c r="S72" s="6">
        <v>0</v>
      </c>
      <c r="T72" s="6" t="s">
        <v>1726</v>
      </c>
      <c r="U72" s="6" t="s">
        <v>1715</v>
      </c>
      <c r="V72" s="6" t="s">
        <v>1174</v>
      </c>
      <c r="X72" s="6" t="s">
        <v>902</v>
      </c>
      <c r="Y72" s="6" t="s">
        <v>1240</v>
      </c>
      <c r="Z72" s="6" t="s">
        <v>904</v>
      </c>
      <c r="AA72" s="6" t="s">
        <v>905</v>
      </c>
      <c r="AB72" s="7">
        <v>44597</v>
      </c>
      <c r="AC72" s="6" t="s">
        <v>906</v>
      </c>
      <c r="AD72" s="6" t="s">
        <v>1241</v>
      </c>
      <c r="AE72" s="6" t="s">
        <v>1241</v>
      </c>
      <c r="AF72" s="6" t="s">
        <v>1155</v>
      </c>
      <c r="AG72" s="6" t="s">
        <v>1242</v>
      </c>
      <c r="AM72" s="6" t="s">
        <v>1239</v>
      </c>
      <c r="AP72" s="6" t="s">
        <v>941</v>
      </c>
      <c r="AQ72" s="6" t="s">
        <v>1659</v>
      </c>
    </row>
    <row r="73" spans="1:45" x14ac:dyDescent="0.2">
      <c r="A73" s="6">
        <v>1032956</v>
      </c>
      <c r="C73" s="6" t="str">
        <f t="shared" si="4"/>
        <v>Cultural Site</v>
      </c>
      <c r="D73" s="6" t="str">
        <f t="shared" si="5"/>
        <v>Cultural Site - SP5b-CR1-1121-F1-2</v>
      </c>
      <c r="E73" s="6" t="str">
        <f t="shared" si="6"/>
        <v>Culturally Modied Tree (n=1)</v>
      </c>
      <c r="F73" s="6" t="s">
        <v>1712</v>
      </c>
      <c r="G73" s="12">
        <f>INDEX(families!$A:$A,MATCH(H73,families!$B:$B,0))</f>
        <v>14</v>
      </c>
      <c r="H73" s="6" t="str">
        <f t="shared" si="7"/>
        <v>Tree</v>
      </c>
      <c r="L73" s="6">
        <v>1032956.877</v>
      </c>
      <c r="N73" s="6">
        <v>621712</v>
      </c>
      <c r="O73" s="6">
        <v>5471660</v>
      </c>
      <c r="P73" s="6" t="s">
        <v>1112</v>
      </c>
      <c r="Q73" s="6" t="s">
        <v>1243</v>
      </c>
      <c r="R73" s="6" t="s">
        <v>900</v>
      </c>
      <c r="S73" s="6">
        <v>0</v>
      </c>
      <c r="T73" s="6" t="s">
        <v>1726</v>
      </c>
      <c r="U73" s="6" t="s">
        <v>1715</v>
      </c>
      <c r="V73" s="6" t="s">
        <v>1174</v>
      </c>
      <c r="X73" s="6" t="s">
        <v>902</v>
      </c>
      <c r="Y73" s="6" t="s">
        <v>1244</v>
      </c>
      <c r="Z73" s="6" t="s">
        <v>904</v>
      </c>
      <c r="AA73" s="6" t="s">
        <v>905</v>
      </c>
      <c r="AB73" s="7">
        <v>44597</v>
      </c>
      <c r="AC73" s="6" t="s">
        <v>906</v>
      </c>
      <c r="AD73" s="6" t="s">
        <v>1241</v>
      </c>
      <c r="AE73" s="6" t="s">
        <v>1241</v>
      </c>
      <c r="AF73" s="6" t="s">
        <v>1155</v>
      </c>
      <c r="AG73" s="6" t="s">
        <v>1242</v>
      </c>
      <c r="AM73" s="6" t="s">
        <v>1243</v>
      </c>
      <c r="AP73" s="6" t="s">
        <v>941</v>
      </c>
      <c r="AQ73" s="6" t="s">
        <v>1659</v>
      </c>
    </row>
    <row r="74" spans="1:45" x14ac:dyDescent="0.2">
      <c r="A74" s="6">
        <v>1000237</v>
      </c>
      <c r="C74" s="6" t="str">
        <f t="shared" si="4"/>
        <v>Cultural Site</v>
      </c>
      <c r="D74" s="6" t="str">
        <f t="shared" si="5"/>
        <v>Cultural Site - 16-Stantec-mjb-002-2; TMEP5B20-2</v>
      </c>
      <c r="E74" s="6" t="str">
        <f t="shared" si="6"/>
        <v>Culturally Modied Tree (n=1)</v>
      </c>
      <c r="F74" s="6" t="s">
        <v>1712</v>
      </c>
      <c r="G74" s="12">
        <f>INDEX(families!$A:$A,MATCH(H74,families!$B:$B,0))</f>
        <v>14</v>
      </c>
      <c r="H74" s="6" t="str">
        <f t="shared" si="7"/>
        <v>Tree</v>
      </c>
      <c r="L74" s="6">
        <v>1000231.196</v>
      </c>
      <c r="N74" s="6">
        <v>635397</v>
      </c>
      <c r="O74" s="6">
        <v>5495272</v>
      </c>
      <c r="P74" s="6" t="s">
        <v>1112</v>
      </c>
      <c r="Q74" s="6" t="s">
        <v>1173</v>
      </c>
      <c r="R74" s="6" t="s">
        <v>900</v>
      </c>
      <c r="S74" s="6">
        <v>0</v>
      </c>
      <c r="T74" s="6" t="s">
        <v>1726</v>
      </c>
      <c r="U74" s="6" t="s">
        <v>1715</v>
      </c>
      <c r="V74" s="6" t="s">
        <v>1174</v>
      </c>
      <c r="X74" s="6" t="s">
        <v>902</v>
      </c>
      <c r="Y74" s="6" t="s">
        <v>1170</v>
      </c>
      <c r="Z74" s="6" t="s">
        <v>904</v>
      </c>
      <c r="AA74" s="6" t="s">
        <v>905</v>
      </c>
      <c r="AB74" s="7">
        <v>44597</v>
      </c>
      <c r="AC74" s="6" t="s">
        <v>906</v>
      </c>
      <c r="AD74" s="6" t="s">
        <v>1175</v>
      </c>
      <c r="AE74" s="6" t="s">
        <v>1175</v>
      </c>
      <c r="AF74" s="6" t="s">
        <v>945</v>
      </c>
      <c r="AG74" s="6" t="s">
        <v>1172</v>
      </c>
      <c r="AM74" s="6" t="s">
        <v>1173</v>
      </c>
      <c r="AP74" s="6" t="s">
        <v>941</v>
      </c>
      <c r="AQ74" s="6" t="s">
        <v>1640</v>
      </c>
      <c r="AR74" s="6">
        <v>25</v>
      </c>
    </row>
    <row r="75" spans="1:45" x14ac:dyDescent="0.2">
      <c r="A75" s="6">
        <v>1000262</v>
      </c>
      <c r="C75" s="6" t="str">
        <f t="shared" si="4"/>
        <v>Cultural Site</v>
      </c>
      <c r="D75" s="6" t="str">
        <f t="shared" si="5"/>
        <v>Cultural Site - 16-Stantec-mjb-002-3; TMEP5B20-1</v>
      </c>
      <c r="E75" s="6" t="str">
        <f t="shared" si="6"/>
        <v>Culturally Modied Tree (n=1)</v>
      </c>
      <c r="F75" s="6" t="s">
        <v>1712</v>
      </c>
      <c r="G75" s="12">
        <f>INDEX(families!$A:$A,MATCH(H75,families!$B:$B,0))</f>
        <v>14</v>
      </c>
      <c r="H75" s="6" t="str">
        <f t="shared" si="7"/>
        <v>Tree</v>
      </c>
      <c r="L75" s="6">
        <v>1000262.602</v>
      </c>
      <c r="N75" s="6">
        <v>635369</v>
      </c>
      <c r="O75" s="6">
        <v>5495257</v>
      </c>
      <c r="P75" s="6" t="s">
        <v>1112</v>
      </c>
      <c r="Q75" s="6" t="s">
        <v>1176</v>
      </c>
      <c r="R75" s="6" t="s">
        <v>1177</v>
      </c>
      <c r="S75" s="6">
        <v>0</v>
      </c>
      <c r="T75" s="6" t="s">
        <v>1726</v>
      </c>
      <c r="U75" s="6" t="s">
        <v>1715</v>
      </c>
      <c r="V75" s="6" t="s">
        <v>1174</v>
      </c>
      <c r="X75" s="6" t="s">
        <v>902</v>
      </c>
      <c r="Y75" s="6" t="s">
        <v>1170</v>
      </c>
      <c r="Z75" s="6" t="s">
        <v>904</v>
      </c>
      <c r="AA75" s="6" t="s">
        <v>905</v>
      </c>
      <c r="AB75" s="7">
        <v>44597</v>
      </c>
      <c r="AC75" s="6" t="s">
        <v>906</v>
      </c>
      <c r="AD75" s="6" t="s">
        <v>1175</v>
      </c>
      <c r="AE75" s="6" t="s">
        <v>1175</v>
      </c>
      <c r="AF75" s="6" t="s">
        <v>945</v>
      </c>
      <c r="AG75" s="6" t="s">
        <v>1172</v>
      </c>
      <c r="AP75" s="6" t="s">
        <v>941</v>
      </c>
      <c r="AQ75" s="6" t="s">
        <v>1640</v>
      </c>
      <c r="AR75" s="6">
        <v>26</v>
      </c>
    </row>
    <row r="76" spans="1:45" x14ac:dyDescent="0.2">
      <c r="A76" s="6">
        <v>1000264</v>
      </c>
      <c r="C76" s="6" t="str">
        <f t="shared" si="4"/>
        <v>Cultural Site</v>
      </c>
      <c r="D76" s="6" t="str">
        <f t="shared" si="5"/>
        <v>Cultural Site - 16-Stantec-mjb-002-1; TMEP5B20-1</v>
      </c>
      <c r="E76" s="6" t="str">
        <f t="shared" si="6"/>
        <v>Culturally Modied Tree (n=1)</v>
      </c>
      <c r="F76" s="6" t="s">
        <v>1712</v>
      </c>
      <c r="G76" s="12">
        <f>INDEX(families!$A:$A,MATCH(H76,families!$B:$B,0))</f>
        <v>14</v>
      </c>
      <c r="H76" s="6" t="str">
        <f t="shared" si="7"/>
        <v>Tree</v>
      </c>
      <c r="L76" s="6">
        <v>1000263.161</v>
      </c>
      <c r="N76" s="6">
        <v>635374</v>
      </c>
      <c r="O76" s="6">
        <v>5495276</v>
      </c>
      <c r="P76" s="6" t="s">
        <v>1112</v>
      </c>
      <c r="Q76" s="6" t="s">
        <v>1178</v>
      </c>
      <c r="R76" s="6" t="s">
        <v>900</v>
      </c>
      <c r="S76" s="6">
        <v>0</v>
      </c>
      <c r="T76" s="6" t="s">
        <v>1726</v>
      </c>
      <c r="U76" s="6" t="s">
        <v>1715</v>
      </c>
      <c r="V76" s="6" t="s">
        <v>1174</v>
      </c>
      <c r="X76" s="6" t="s">
        <v>902</v>
      </c>
      <c r="Y76" s="6" t="s">
        <v>1170</v>
      </c>
      <c r="Z76" s="6" t="s">
        <v>904</v>
      </c>
      <c r="AA76" s="6" t="s">
        <v>905</v>
      </c>
      <c r="AB76" s="7">
        <v>44597</v>
      </c>
      <c r="AC76" s="6" t="s">
        <v>906</v>
      </c>
      <c r="AD76" s="6" t="s">
        <v>1175</v>
      </c>
      <c r="AE76" s="6" t="s">
        <v>1175</v>
      </c>
      <c r="AF76" s="6" t="s">
        <v>1155</v>
      </c>
      <c r="AG76" s="6" t="s">
        <v>1155</v>
      </c>
      <c r="AM76" s="6" t="s">
        <v>1178</v>
      </c>
      <c r="AP76" s="6" t="s">
        <v>941</v>
      </c>
      <c r="AQ76" s="6" t="s">
        <v>1640</v>
      </c>
      <c r="AR76" s="6">
        <v>27</v>
      </c>
    </row>
    <row r="77" spans="1:45" x14ac:dyDescent="0.2">
      <c r="A77" s="6">
        <v>1016663</v>
      </c>
      <c r="C77" s="6" t="str">
        <f t="shared" si="4"/>
        <v>Cultural Site</v>
      </c>
      <c r="D77" s="6" t="str">
        <f t="shared" si="5"/>
        <v>Cultural Site - 20-Stantec-JW-002CMT-1</v>
      </c>
      <c r="E77" s="6" t="str">
        <f t="shared" si="6"/>
        <v>Culturally Modied Tree (n=1)</v>
      </c>
      <c r="F77" s="6" t="s">
        <v>1712</v>
      </c>
      <c r="G77" s="12">
        <f>INDEX(families!$A:$A,MATCH(H77,families!$B:$B,0))</f>
        <v>14</v>
      </c>
      <c r="H77" s="6" t="str">
        <f t="shared" si="7"/>
        <v>Tree</v>
      </c>
      <c r="L77" s="6">
        <v>1016662.625</v>
      </c>
      <c r="N77" s="6">
        <v>628344</v>
      </c>
      <c r="O77" s="6">
        <v>5483804</v>
      </c>
      <c r="P77" s="6" t="s">
        <v>1112</v>
      </c>
      <c r="Q77" s="6" t="s">
        <v>1200</v>
      </c>
      <c r="R77" s="6" t="s">
        <v>900</v>
      </c>
      <c r="S77" s="6">
        <v>0</v>
      </c>
      <c r="T77" s="6" t="s">
        <v>1726</v>
      </c>
      <c r="U77" s="6" t="s">
        <v>1715</v>
      </c>
      <c r="V77" s="6" t="s">
        <v>1174</v>
      </c>
      <c r="X77" s="6" t="s">
        <v>902</v>
      </c>
      <c r="Y77" s="6" t="s">
        <v>1203</v>
      </c>
      <c r="Z77" s="6" t="s">
        <v>904</v>
      </c>
      <c r="AA77" s="6" t="s">
        <v>905</v>
      </c>
      <c r="AB77" s="7">
        <v>44597</v>
      </c>
      <c r="AC77" s="6" t="s">
        <v>906</v>
      </c>
      <c r="AD77" s="6" t="s">
        <v>1175</v>
      </c>
      <c r="AE77" s="6" t="s">
        <v>1175</v>
      </c>
      <c r="AF77" s="6" t="s">
        <v>1155</v>
      </c>
      <c r="AG77" s="6" t="s">
        <v>1155</v>
      </c>
      <c r="AM77" s="6" t="s">
        <v>1201</v>
      </c>
      <c r="AN77" s="6" t="s">
        <v>1202</v>
      </c>
      <c r="AP77" s="6" t="s">
        <v>941</v>
      </c>
      <c r="AQ77" s="6" t="s">
        <v>1640</v>
      </c>
      <c r="AR77" s="6">
        <v>37</v>
      </c>
    </row>
    <row r="78" spans="1:45" x14ac:dyDescent="0.2">
      <c r="A78" s="6">
        <v>1032892</v>
      </c>
      <c r="C78" s="6" t="str">
        <f t="shared" si="4"/>
        <v>Cultural Site</v>
      </c>
      <c r="D78" s="6" t="str">
        <f t="shared" si="5"/>
        <v>Cultural Site - SP5b-CR1-1121-F1-1</v>
      </c>
      <c r="E78" s="6" t="str">
        <f t="shared" si="6"/>
        <v>Culturally Modied Tree (n=1)</v>
      </c>
      <c r="F78" s="6" t="s">
        <v>1712</v>
      </c>
      <c r="G78" s="12">
        <f>INDEX(families!$A:$A,MATCH(H78,families!$B:$B,0))</f>
        <v>14</v>
      </c>
      <c r="H78" s="6" t="str">
        <f t="shared" si="7"/>
        <v>Tree</v>
      </c>
      <c r="L78" s="6">
        <v>1032892.182</v>
      </c>
      <c r="N78" s="6">
        <v>621761</v>
      </c>
      <c r="O78" s="6">
        <v>5471720</v>
      </c>
      <c r="P78" s="6" t="s">
        <v>1112</v>
      </c>
      <c r="Q78" s="6" t="s">
        <v>1239</v>
      </c>
      <c r="R78" s="6" t="s">
        <v>900</v>
      </c>
      <c r="S78" s="6">
        <v>0</v>
      </c>
      <c r="T78" s="6" t="s">
        <v>1726</v>
      </c>
      <c r="U78" s="6" t="s">
        <v>1715</v>
      </c>
      <c r="V78" s="6" t="s">
        <v>1174</v>
      </c>
      <c r="X78" s="6" t="s">
        <v>902</v>
      </c>
      <c r="Y78" s="6" t="s">
        <v>1240</v>
      </c>
      <c r="Z78" s="6" t="s">
        <v>904</v>
      </c>
      <c r="AA78" s="6" t="s">
        <v>905</v>
      </c>
      <c r="AB78" s="7">
        <v>44597</v>
      </c>
      <c r="AC78" s="6" t="s">
        <v>906</v>
      </c>
      <c r="AD78" s="6" t="s">
        <v>1241</v>
      </c>
      <c r="AE78" s="6" t="s">
        <v>1241</v>
      </c>
      <c r="AF78" s="6" t="s">
        <v>1155</v>
      </c>
      <c r="AG78" s="6" t="s">
        <v>1242</v>
      </c>
      <c r="AM78" s="6" t="s">
        <v>1239</v>
      </c>
      <c r="AP78" s="6" t="s">
        <v>941</v>
      </c>
      <c r="AQ78" s="6" t="s">
        <v>1659</v>
      </c>
      <c r="AR78" s="6">
        <v>56</v>
      </c>
    </row>
    <row r="79" spans="1:45" x14ac:dyDescent="0.2">
      <c r="A79" s="6">
        <v>1032956</v>
      </c>
      <c r="C79" s="6" t="str">
        <f t="shared" si="4"/>
        <v>Cultural Site</v>
      </c>
      <c r="D79" s="6" t="str">
        <f t="shared" si="5"/>
        <v>Cultural Site - SP5b-CR1-1121-F1-2</v>
      </c>
      <c r="E79" s="6" t="str">
        <f t="shared" si="6"/>
        <v>Culturally Modied Tree (n=1)</v>
      </c>
      <c r="F79" s="6" t="s">
        <v>1712</v>
      </c>
      <c r="G79" s="12">
        <f>INDEX(families!$A:$A,MATCH(H79,families!$B:$B,0))</f>
        <v>14</v>
      </c>
      <c r="H79" s="6" t="str">
        <f t="shared" si="7"/>
        <v>Tree</v>
      </c>
      <c r="L79" s="6">
        <v>1032956.877</v>
      </c>
      <c r="N79" s="6">
        <v>621712</v>
      </c>
      <c r="O79" s="6">
        <v>5471660</v>
      </c>
      <c r="P79" s="6" t="s">
        <v>1112</v>
      </c>
      <c r="Q79" s="6" t="s">
        <v>1243</v>
      </c>
      <c r="R79" s="6" t="s">
        <v>900</v>
      </c>
      <c r="S79" s="6">
        <v>0</v>
      </c>
      <c r="T79" s="6" t="s">
        <v>1726</v>
      </c>
      <c r="U79" s="6" t="s">
        <v>1715</v>
      </c>
      <c r="V79" s="6" t="s">
        <v>1174</v>
      </c>
      <c r="X79" s="6" t="s">
        <v>902</v>
      </c>
      <c r="Y79" s="6" t="s">
        <v>1244</v>
      </c>
      <c r="Z79" s="6" t="s">
        <v>904</v>
      </c>
      <c r="AA79" s="6" t="s">
        <v>905</v>
      </c>
      <c r="AB79" s="7">
        <v>44597</v>
      </c>
      <c r="AC79" s="6" t="s">
        <v>906</v>
      </c>
      <c r="AD79" s="6" t="s">
        <v>1241</v>
      </c>
      <c r="AE79" s="6" t="s">
        <v>1241</v>
      </c>
      <c r="AF79" s="6" t="s">
        <v>1155</v>
      </c>
      <c r="AG79" s="6" t="s">
        <v>1242</v>
      </c>
      <c r="AM79" s="6" t="s">
        <v>1243</v>
      </c>
      <c r="AP79" s="6" t="s">
        <v>941</v>
      </c>
      <c r="AQ79" s="6" t="s">
        <v>1659</v>
      </c>
      <c r="AR79" s="6">
        <v>57</v>
      </c>
    </row>
    <row r="80" spans="1:45" x14ac:dyDescent="0.2">
      <c r="A80" s="6">
        <v>1000237</v>
      </c>
      <c r="C80" s="6" t="str">
        <f t="shared" si="4"/>
        <v>Cultural Site</v>
      </c>
      <c r="D80" s="6" t="str">
        <f t="shared" si="5"/>
        <v>Cultural Site - 16-Stantec-mjb-002-2; TMEP5B20-2</v>
      </c>
      <c r="E80" s="6" t="str">
        <f t="shared" si="6"/>
        <v>Culturally Modied Tree (n=1)</v>
      </c>
      <c r="F80" s="6" t="s">
        <v>1712</v>
      </c>
      <c r="G80" s="12">
        <f>INDEX(families!$A:$A,MATCH(H80,families!$B:$B,0))</f>
        <v>14</v>
      </c>
      <c r="H80" s="6" t="str">
        <f t="shared" si="7"/>
        <v>Tree</v>
      </c>
      <c r="L80" s="6">
        <v>1000231.196</v>
      </c>
      <c r="N80" s="6">
        <v>635397</v>
      </c>
      <c r="O80" s="6">
        <v>5495272</v>
      </c>
      <c r="P80" s="6" t="s">
        <v>1112</v>
      </c>
      <c r="Q80" s="6" t="s">
        <v>1173</v>
      </c>
      <c r="R80" s="6" t="s">
        <v>900</v>
      </c>
      <c r="S80" s="6">
        <v>0</v>
      </c>
      <c r="T80" s="6" t="s">
        <v>1726</v>
      </c>
      <c r="U80" s="6" t="s">
        <v>1715</v>
      </c>
      <c r="V80" s="6" t="s">
        <v>1174</v>
      </c>
      <c r="X80" s="6" t="s">
        <v>902</v>
      </c>
      <c r="Y80" s="6" t="s">
        <v>1170</v>
      </c>
      <c r="Z80" s="6" t="s">
        <v>904</v>
      </c>
      <c r="AA80" s="6" t="s">
        <v>905</v>
      </c>
      <c r="AB80" s="7">
        <v>44597</v>
      </c>
      <c r="AC80" s="6" t="s">
        <v>906</v>
      </c>
      <c r="AD80" s="6" t="s">
        <v>1175</v>
      </c>
      <c r="AE80" s="6" t="s">
        <v>1175</v>
      </c>
      <c r="AF80" s="6" t="s">
        <v>945</v>
      </c>
      <c r="AG80" s="6" t="s">
        <v>1172</v>
      </c>
      <c r="AM80" s="6" t="s">
        <v>1173</v>
      </c>
      <c r="AP80" s="6" t="s">
        <v>941</v>
      </c>
      <c r="AQ80" s="6" t="s">
        <v>1640</v>
      </c>
      <c r="AR80" s="6">
        <v>171</v>
      </c>
      <c r="AS80" s="6">
        <v>25</v>
      </c>
    </row>
    <row r="81" spans="1:45" x14ac:dyDescent="0.2">
      <c r="A81" s="6">
        <v>1000262</v>
      </c>
      <c r="C81" s="6" t="str">
        <f t="shared" si="4"/>
        <v>Cultural Site</v>
      </c>
      <c r="D81" s="6" t="str">
        <f t="shared" si="5"/>
        <v>Cultural Site - 16-Stantec-mjb-002-3; TMEP5B20-1</v>
      </c>
      <c r="E81" s="6" t="str">
        <f t="shared" si="6"/>
        <v>Culturally Modied Tree (n=1)</v>
      </c>
      <c r="F81" s="6" t="s">
        <v>1712</v>
      </c>
      <c r="G81" s="12">
        <f>INDEX(families!$A:$A,MATCH(H81,families!$B:$B,0))</f>
        <v>14</v>
      </c>
      <c r="H81" s="6" t="str">
        <f t="shared" si="7"/>
        <v>Tree</v>
      </c>
      <c r="L81" s="6">
        <v>1000262.602</v>
      </c>
      <c r="N81" s="6">
        <v>635369</v>
      </c>
      <c r="O81" s="6">
        <v>5495257</v>
      </c>
      <c r="P81" s="6" t="s">
        <v>1112</v>
      </c>
      <c r="Q81" s="6" t="s">
        <v>1176</v>
      </c>
      <c r="R81" s="6" t="s">
        <v>1177</v>
      </c>
      <c r="S81" s="6">
        <v>0</v>
      </c>
      <c r="T81" s="6" t="s">
        <v>1726</v>
      </c>
      <c r="U81" s="6" t="s">
        <v>1715</v>
      </c>
      <c r="V81" s="6" t="s">
        <v>1174</v>
      </c>
      <c r="X81" s="6" t="s">
        <v>902</v>
      </c>
      <c r="Y81" s="6" t="s">
        <v>1170</v>
      </c>
      <c r="Z81" s="6" t="s">
        <v>904</v>
      </c>
      <c r="AA81" s="6" t="s">
        <v>905</v>
      </c>
      <c r="AB81" s="7">
        <v>44597</v>
      </c>
      <c r="AC81" s="6" t="s">
        <v>906</v>
      </c>
      <c r="AD81" s="6" t="s">
        <v>1175</v>
      </c>
      <c r="AE81" s="6" t="s">
        <v>1175</v>
      </c>
      <c r="AF81" s="6" t="s">
        <v>945</v>
      </c>
      <c r="AG81" s="6" t="s">
        <v>1172</v>
      </c>
      <c r="AP81" s="6" t="s">
        <v>941</v>
      </c>
      <c r="AQ81" s="6" t="s">
        <v>1640</v>
      </c>
      <c r="AR81" s="6">
        <v>172</v>
      </c>
      <c r="AS81" s="6">
        <v>26</v>
      </c>
    </row>
    <row r="82" spans="1:45" x14ac:dyDescent="0.2">
      <c r="A82" s="6">
        <v>1000264</v>
      </c>
      <c r="C82" s="6" t="str">
        <f t="shared" si="4"/>
        <v>Cultural Site</v>
      </c>
      <c r="D82" s="6" t="str">
        <f t="shared" si="5"/>
        <v>Cultural Site - 16-Stantec-mjb-002-1; TMEP5B20-1</v>
      </c>
      <c r="E82" s="6" t="str">
        <f t="shared" si="6"/>
        <v>Culturally Modied Tree (n=1)</v>
      </c>
      <c r="F82" s="6" t="s">
        <v>1712</v>
      </c>
      <c r="G82" s="12">
        <f>INDEX(families!$A:$A,MATCH(H82,families!$B:$B,0))</f>
        <v>14</v>
      </c>
      <c r="H82" s="6" t="str">
        <f t="shared" si="7"/>
        <v>Tree</v>
      </c>
      <c r="L82" s="6">
        <v>1000263.161</v>
      </c>
      <c r="N82" s="6">
        <v>635374</v>
      </c>
      <c r="O82" s="6">
        <v>5495276</v>
      </c>
      <c r="P82" s="6" t="s">
        <v>1112</v>
      </c>
      <c r="Q82" s="6" t="s">
        <v>1178</v>
      </c>
      <c r="R82" s="6" t="s">
        <v>900</v>
      </c>
      <c r="S82" s="6">
        <v>0</v>
      </c>
      <c r="T82" s="6" t="s">
        <v>1726</v>
      </c>
      <c r="U82" s="6" t="s">
        <v>1715</v>
      </c>
      <c r="V82" s="6" t="s">
        <v>1174</v>
      </c>
      <c r="X82" s="6" t="s">
        <v>902</v>
      </c>
      <c r="Y82" s="6" t="s">
        <v>1170</v>
      </c>
      <c r="Z82" s="6" t="s">
        <v>904</v>
      </c>
      <c r="AA82" s="6" t="s">
        <v>905</v>
      </c>
      <c r="AB82" s="7">
        <v>44597</v>
      </c>
      <c r="AC82" s="6" t="s">
        <v>906</v>
      </c>
      <c r="AD82" s="6" t="s">
        <v>1175</v>
      </c>
      <c r="AE82" s="6" t="s">
        <v>1175</v>
      </c>
      <c r="AF82" s="6" t="s">
        <v>1155</v>
      </c>
      <c r="AG82" s="6" t="s">
        <v>1155</v>
      </c>
      <c r="AM82" s="6" t="s">
        <v>1178</v>
      </c>
      <c r="AP82" s="6" t="s">
        <v>941</v>
      </c>
      <c r="AQ82" s="6" t="s">
        <v>1640</v>
      </c>
      <c r="AR82" s="6">
        <v>173</v>
      </c>
      <c r="AS82" s="6">
        <v>27</v>
      </c>
    </row>
    <row r="83" spans="1:45" x14ac:dyDescent="0.2">
      <c r="A83" s="6">
        <v>1016663</v>
      </c>
      <c r="C83" s="6" t="str">
        <f t="shared" si="4"/>
        <v>Cultural Site</v>
      </c>
      <c r="D83" s="6" t="str">
        <f t="shared" si="5"/>
        <v>Cultural Site - 20-Stantec-JW-002CMT-1</v>
      </c>
      <c r="E83" s="6" t="str">
        <f t="shared" si="6"/>
        <v>Culturally Modied Tree (n=1)</v>
      </c>
      <c r="F83" s="6" t="s">
        <v>1712</v>
      </c>
      <c r="G83" s="12">
        <f>INDEX(families!$A:$A,MATCH(H83,families!$B:$B,0))</f>
        <v>14</v>
      </c>
      <c r="H83" s="6" t="str">
        <f t="shared" si="7"/>
        <v>Tree</v>
      </c>
      <c r="L83" s="6">
        <v>1016662.625</v>
      </c>
      <c r="N83" s="6">
        <v>628344</v>
      </c>
      <c r="O83" s="6">
        <v>5483804</v>
      </c>
      <c r="P83" s="6" t="s">
        <v>1112</v>
      </c>
      <c r="Q83" s="6" t="s">
        <v>1200</v>
      </c>
      <c r="R83" s="6" t="s">
        <v>900</v>
      </c>
      <c r="S83" s="6">
        <v>0</v>
      </c>
      <c r="T83" s="6" t="s">
        <v>1726</v>
      </c>
      <c r="U83" s="6" t="s">
        <v>1715</v>
      </c>
      <c r="V83" s="6" t="s">
        <v>1174</v>
      </c>
      <c r="X83" s="6" t="s">
        <v>902</v>
      </c>
      <c r="Y83" s="6" t="s">
        <v>1203</v>
      </c>
      <c r="Z83" s="6" t="s">
        <v>904</v>
      </c>
      <c r="AA83" s="6" t="s">
        <v>905</v>
      </c>
      <c r="AB83" s="7">
        <v>44597</v>
      </c>
      <c r="AC83" s="6" t="s">
        <v>906</v>
      </c>
      <c r="AD83" s="6" t="s">
        <v>1175</v>
      </c>
      <c r="AE83" s="6" t="s">
        <v>1175</v>
      </c>
      <c r="AF83" s="6" t="s">
        <v>1155</v>
      </c>
      <c r="AG83" s="6" t="s">
        <v>1155</v>
      </c>
      <c r="AM83" s="6" t="s">
        <v>1201</v>
      </c>
      <c r="AN83" s="6" t="s">
        <v>1202</v>
      </c>
      <c r="AP83" s="6" t="s">
        <v>941</v>
      </c>
      <c r="AQ83" s="6" t="s">
        <v>1640</v>
      </c>
      <c r="AR83" s="6">
        <v>183</v>
      </c>
      <c r="AS83" s="6">
        <v>37</v>
      </c>
    </row>
    <row r="84" spans="1:45" x14ac:dyDescent="0.2">
      <c r="A84" s="6">
        <v>1032892</v>
      </c>
      <c r="C84" s="6" t="str">
        <f t="shared" si="4"/>
        <v>Cultural Site</v>
      </c>
      <c r="D84" s="6" t="str">
        <f t="shared" si="5"/>
        <v>Cultural Site - SP5b-CR1-1121-F1-1</v>
      </c>
      <c r="E84" s="6" t="str">
        <f t="shared" si="6"/>
        <v>Culturally Modied Tree (n=1)</v>
      </c>
      <c r="F84" s="6" t="s">
        <v>1712</v>
      </c>
      <c r="G84" s="12">
        <f>INDEX(families!$A:$A,MATCH(H84,families!$B:$B,0))</f>
        <v>14</v>
      </c>
      <c r="H84" s="6" t="str">
        <f t="shared" si="7"/>
        <v>Tree</v>
      </c>
      <c r="L84" s="6">
        <v>1032892.182</v>
      </c>
      <c r="N84" s="6">
        <v>621761</v>
      </c>
      <c r="O84" s="6">
        <v>5471720</v>
      </c>
      <c r="P84" s="6" t="s">
        <v>1112</v>
      </c>
      <c r="Q84" s="6" t="s">
        <v>1239</v>
      </c>
      <c r="R84" s="6" t="s">
        <v>900</v>
      </c>
      <c r="S84" s="6">
        <v>0</v>
      </c>
      <c r="T84" s="6" t="s">
        <v>1726</v>
      </c>
      <c r="U84" s="6" t="s">
        <v>1715</v>
      </c>
      <c r="V84" s="6" t="s">
        <v>1174</v>
      </c>
      <c r="X84" s="6" t="s">
        <v>902</v>
      </c>
      <c r="Y84" s="6" t="s">
        <v>1240</v>
      </c>
      <c r="Z84" s="6" t="s">
        <v>904</v>
      </c>
      <c r="AA84" s="6" t="s">
        <v>905</v>
      </c>
      <c r="AB84" s="7">
        <v>44597</v>
      </c>
      <c r="AC84" s="6" t="s">
        <v>906</v>
      </c>
      <c r="AD84" s="6" t="s">
        <v>1241</v>
      </c>
      <c r="AE84" s="6" t="s">
        <v>1241</v>
      </c>
      <c r="AF84" s="6" t="s">
        <v>1155</v>
      </c>
      <c r="AG84" s="6" t="s">
        <v>1242</v>
      </c>
      <c r="AM84" s="6" t="s">
        <v>1239</v>
      </c>
      <c r="AP84" s="6" t="s">
        <v>941</v>
      </c>
      <c r="AQ84" s="6" t="s">
        <v>1659</v>
      </c>
      <c r="AR84" s="6">
        <v>202</v>
      </c>
      <c r="AS84" s="6">
        <v>56</v>
      </c>
    </row>
    <row r="85" spans="1:45" x14ac:dyDescent="0.2">
      <c r="A85" s="6">
        <v>1032956</v>
      </c>
      <c r="C85" s="6" t="str">
        <f t="shared" si="4"/>
        <v>Cultural Site</v>
      </c>
      <c r="D85" s="6" t="str">
        <f t="shared" si="5"/>
        <v>Cultural Site - SP5b-CR1-1121-F1-2</v>
      </c>
      <c r="E85" s="6" t="str">
        <f t="shared" si="6"/>
        <v>Culturally Modied Tree (n=1)</v>
      </c>
      <c r="F85" s="6" t="s">
        <v>1712</v>
      </c>
      <c r="G85" s="12">
        <f>INDEX(families!$A:$A,MATCH(H85,families!$B:$B,0))</f>
        <v>14</v>
      </c>
      <c r="H85" s="6" t="str">
        <f t="shared" si="7"/>
        <v>Tree</v>
      </c>
      <c r="L85" s="6">
        <v>1032956.877</v>
      </c>
      <c r="N85" s="6">
        <v>621712</v>
      </c>
      <c r="O85" s="6">
        <v>5471660</v>
      </c>
      <c r="P85" s="6" t="s">
        <v>1112</v>
      </c>
      <c r="Q85" s="6" t="s">
        <v>1243</v>
      </c>
      <c r="R85" s="6" t="s">
        <v>900</v>
      </c>
      <c r="S85" s="6">
        <v>0</v>
      </c>
      <c r="T85" s="6" t="s">
        <v>1726</v>
      </c>
      <c r="U85" s="6" t="s">
        <v>1715</v>
      </c>
      <c r="V85" s="6" t="s">
        <v>1174</v>
      </c>
      <c r="X85" s="6" t="s">
        <v>902</v>
      </c>
      <c r="Y85" s="6" t="s">
        <v>1244</v>
      </c>
      <c r="Z85" s="6" t="s">
        <v>904</v>
      </c>
      <c r="AA85" s="6" t="s">
        <v>905</v>
      </c>
      <c r="AB85" s="7">
        <v>44597</v>
      </c>
      <c r="AC85" s="6" t="s">
        <v>906</v>
      </c>
      <c r="AD85" s="6" t="s">
        <v>1241</v>
      </c>
      <c r="AE85" s="6" t="s">
        <v>1241</v>
      </c>
      <c r="AF85" s="6" t="s">
        <v>1155</v>
      </c>
      <c r="AG85" s="6" t="s">
        <v>1242</v>
      </c>
      <c r="AM85" s="6" t="s">
        <v>1243</v>
      </c>
      <c r="AP85" s="6" t="s">
        <v>941</v>
      </c>
      <c r="AQ85" s="6" t="s">
        <v>1659</v>
      </c>
      <c r="AR85" s="6">
        <v>203</v>
      </c>
      <c r="AS85" s="6">
        <v>57</v>
      </c>
    </row>
    <row r="86" spans="1:45" x14ac:dyDescent="0.2">
      <c r="A86" s="6">
        <v>999985</v>
      </c>
      <c r="C86" s="6" t="str">
        <f t="shared" si="4"/>
        <v>Cultural Site</v>
      </c>
      <c r="D86" s="6" t="str">
        <f t="shared" si="5"/>
        <v>Cultural Site - TMEP5B20-15</v>
      </c>
      <c r="E86" s="6" t="str">
        <f t="shared" si="6"/>
        <v>Culturally Modied Tree (n=1)
Shxw'ōwhámel First Nation, Lower Nicola Indian Band and NNTC</v>
      </c>
      <c r="F86" s="6" t="s">
        <v>1712</v>
      </c>
      <c r="G86" s="12">
        <f>INDEX(families!$A:$A,MATCH(H86,families!$B:$B,0))</f>
        <v>14</v>
      </c>
      <c r="H86" s="6" t="str">
        <f t="shared" si="7"/>
        <v>Tree</v>
      </c>
      <c r="L86" s="6">
        <v>999985.0307</v>
      </c>
      <c r="N86" s="6">
        <v>635581</v>
      </c>
      <c r="O86" s="6">
        <v>5495131</v>
      </c>
      <c r="P86" s="6" t="s">
        <v>1112</v>
      </c>
      <c r="Q86" s="6" t="s">
        <v>1156</v>
      </c>
      <c r="R86" s="6" t="s">
        <v>900</v>
      </c>
      <c r="S86" s="6">
        <v>0</v>
      </c>
      <c r="T86" s="6" t="s">
        <v>1726</v>
      </c>
      <c r="U86" s="6" t="s">
        <v>1715</v>
      </c>
      <c r="V86" s="6" t="s">
        <v>1162</v>
      </c>
      <c r="X86" s="6" t="s">
        <v>1158</v>
      </c>
      <c r="Y86" s="6" t="s">
        <v>1637</v>
      </c>
      <c r="Z86" s="6" t="s">
        <v>1159</v>
      </c>
      <c r="AA86" s="6" t="s">
        <v>905</v>
      </c>
      <c r="AB86" s="7">
        <v>44597</v>
      </c>
      <c r="AC86" s="6" t="s">
        <v>906</v>
      </c>
      <c r="AD86" s="6" t="s">
        <v>1638</v>
      </c>
      <c r="AE86" s="6" t="s">
        <v>1638</v>
      </c>
      <c r="AF86" s="6" t="s">
        <v>1638</v>
      </c>
      <c r="AG86" s="6" t="s">
        <v>1638</v>
      </c>
      <c r="AM86" s="6" t="s">
        <v>1156</v>
      </c>
      <c r="AO86" s="6" t="s">
        <v>1157</v>
      </c>
      <c r="AP86" s="6" t="s">
        <v>941</v>
      </c>
      <c r="AQ86" s="6" t="s">
        <v>1639</v>
      </c>
    </row>
    <row r="87" spans="1:45" x14ac:dyDescent="0.2">
      <c r="A87" s="6">
        <v>999986</v>
      </c>
      <c r="C87" s="6" t="str">
        <f t="shared" si="4"/>
        <v>Cultural Site</v>
      </c>
      <c r="D87" s="6" t="str">
        <f t="shared" si="5"/>
        <v>Cultural Site - TMEP5B20-6</v>
      </c>
      <c r="E87" s="6" t="str">
        <f t="shared" si="6"/>
        <v>Culturally Modied Tree (n=1)
Shxw'ōwhámel First Nation, Lower Nicola Indian Band and NNTC</v>
      </c>
      <c r="F87" s="6" t="s">
        <v>1712</v>
      </c>
      <c r="G87" s="12">
        <f>INDEX(families!$A:$A,MATCH(H87,families!$B:$B,0))</f>
        <v>14</v>
      </c>
      <c r="H87" s="6" t="str">
        <f t="shared" si="7"/>
        <v>Tree</v>
      </c>
      <c r="L87" s="6">
        <v>999986.6716</v>
      </c>
      <c r="N87" s="6">
        <v>635580</v>
      </c>
      <c r="O87" s="6">
        <v>5495121</v>
      </c>
      <c r="P87" s="6" t="s">
        <v>1112</v>
      </c>
      <c r="Q87" s="6" t="s">
        <v>1160</v>
      </c>
      <c r="R87" s="6" t="s">
        <v>900</v>
      </c>
      <c r="S87" s="6">
        <v>0</v>
      </c>
      <c r="T87" s="6" t="s">
        <v>1726</v>
      </c>
      <c r="U87" s="6" t="s">
        <v>1715</v>
      </c>
      <c r="V87" s="6" t="s">
        <v>1162</v>
      </c>
      <c r="X87" s="6" t="s">
        <v>902</v>
      </c>
      <c r="Y87" s="6" t="s">
        <v>1163</v>
      </c>
      <c r="Z87" s="6" t="s">
        <v>904</v>
      </c>
      <c r="AA87" s="6" t="s">
        <v>905</v>
      </c>
      <c r="AB87" s="7">
        <v>44597</v>
      </c>
      <c r="AC87" s="6" t="s">
        <v>906</v>
      </c>
      <c r="AD87" s="6" t="s">
        <v>1164</v>
      </c>
      <c r="AE87" s="6" t="s">
        <v>1164</v>
      </c>
      <c r="AF87" s="6" t="s">
        <v>1155</v>
      </c>
      <c r="AG87" s="6" t="s">
        <v>1155</v>
      </c>
      <c r="AM87" s="6" t="s">
        <v>1161</v>
      </c>
      <c r="AP87" s="6" t="s">
        <v>941</v>
      </c>
      <c r="AQ87" s="6" t="s">
        <v>1636</v>
      </c>
    </row>
    <row r="88" spans="1:45" x14ac:dyDescent="0.2">
      <c r="A88" s="6">
        <v>999999</v>
      </c>
      <c r="C88" s="6" t="str">
        <f t="shared" si="4"/>
        <v>Cultural Site</v>
      </c>
      <c r="D88" s="6" t="str">
        <f t="shared" si="5"/>
        <v>Cultural Site - TMEP5B20-7</v>
      </c>
      <c r="E88" s="6" t="str">
        <f t="shared" si="6"/>
        <v>Culturally Modied Tree (n=1)
Shxw'ōwhámel First Nation, Lower Nicola Indian Band and NNTC</v>
      </c>
      <c r="F88" s="6" t="s">
        <v>1712</v>
      </c>
      <c r="G88" s="12">
        <f>INDEX(families!$A:$A,MATCH(H88,families!$B:$B,0))</f>
        <v>14</v>
      </c>
      <c r="H88" s="6" t="str">
        <f t="shared" si="7"/>
        <v>Tree</v>
      </c>
      <c r="L88" s="6">
        <v>999989.31059999997</v>
      </c>
      <c r="N88" s="6">
        <v>635578</v>
      </c>
      <c r="O88" s="6">
        <v>5495111</v>
      </c>
      <c r="P88" s="6" t="s">
        <v>1112</v>
      </c>
      <c r="Q88" s="6" t="s">
        <v>1165</v>
      </c>
      <c r="R88" s="6" t="s">
        <v>900</v>
      </c>
      <c r="S88" s="6">
        <v>0</v>
      </c>
      <c r="T88" s="6" t="s">
        <v>1726</v>
      </c>
      <c r="U88" s="6" t="s">
        <v>1715</v>
      </c>
      <c r="V88" s="6" t="s">
        <v>1162</v>
      </c>
      <c r="X88" s="6" t="s">
        <v>902</v>
      </c>
      <c r="Y88" s="6" t="s">
        <v>1163</v>
      </c>
      <c r="Z88" s="6" t="s">
        <v>904</v>
      </c>
      <c r="AA88" s="6" t="s">
        <v>905</v>
      </c>
      <c r="AB88" s="7">
        <v>44597</v>
      </c>
      <c r="AC88" s="6" t="s">
        <v>906</v>
      </c>
      <c r="AD88" s="6" t="s">
        <v>1164</v>
      </c>
      <c r="AE88" s="6" t="s">
        <v>1164</v>
      </c>
      <c r="AF88" s="6" t="s">
        <v>1155</v>
      </c>
      <c r="AG88" s="6" t="s">
        <v>1155</v>
      </c>
      <c r="AM88" s="6" t="s">
        <v>1165</v>
      </c>
      <c r="AN88" s="6" t="s">
        <v>1166</v>
      </c>
      <c r="AP88" s="6" t="s">
        <v>941</v>
      </c>
      <c r="AQ88" s="6" t="s">
        <v>1636</v>
      </c>
    </row>
    <row r="89" spans="1:45" x14ac:dyDescent="0.2">
      <c r="A89" s="6">
        <v>1000005</v>
      </c>
      <c r="C89" s="6" t="str">
        <f t="shared" si="4"/>
        <v>Cultural Site</v>
      </c>
      <c r="D89" s="6" t="str">
        <f t="shared" si="5"/>
        <v>Cultural Site - TMEP5B20-8</v>
      </c>
      <c r="E89" s="6" t="str">
        <f t="shared" si="6"/>
        <v>Culturally Modied Tree (n=1)
Shxw'ōwhámel First Nation, Lower Nicola Indian Band and NNTC</v>
      </c>
      <c r="F89" s="6" t="s">
        <v>1712</v>
      </c>
      <c r="G89" s="12">
        <f>INDEX(families!$A:$A,MATCH(H89,families!$B:$B,0))</f>
        <v>14</v>
      </c>
      <c r="H89" s="6" t="str">
        <f t="shared" si="7"/>
        <v>Tree</v>
      </c>
      <c r="L89" s="6">
        <v>1000000.025</v>
      </c>
      <c r="N89" s="6">
        <v>635560</v>
      </c>
      <c r="O89" s="6">
        <v>5495114</v>
      </c>
      <c r="P89" s="6" t="s">
        <v>1112</v>
      </c>
      <c r="Q89" s="6" t="s">
        <v>1167</v>
      </c>
      <c r="R89" s="6" t="s">
        <v>900</v>
      </c>
      <c r="S89" s="6">
        <v>0</v>
      </c>
      <c r="T89" s="6" t="s">
        <v>1726</v>
      </c>
      <c r="U89" s="6" t="s">
        <v>1715</v>
      </c>
      <c r="V89" s="6" t="s">
        <v>1162</v>
      </c>
      <c r="X89" s="6" t="s">
        <v>902</v>
      </c>
      <c r="Y89" s="6" t="s">
        <v>1163</v>
      </c>
      <c r="Z89" s="6" t="s">
        <v>904</v>
      </c>
      <c r="AA89" s="6" t="s">
        <v>905</v>
      </c>
      <c r="AB89" s="7">
        <v>44597</v>
      </c>
      <c r="AC89" s="6" t="s">
        <v>906</v>
      </c>
      <c r="AD89" s="6" t="s">
        <v>1164</v>
      </c>
      <c r="AE89" s="6" t="s">
        <v>1164</v>
      </c>
      <c r="AF89" s="6" t="s">
        <v>1155</v>
      </c>
      <c r="AG89" s="6" t="s">
        <v>1155</v>
      </c>
      <c r="AM89" s="6" t="s">
        <v>1167</v>
      </c>
      <c r="AN89" s="6" t="s">
        <v>1166</v>
      </c>
      <c r="AP89" s="6" t="s">
        <v>941</v>
      </c>
      <c r="AQ89" s="6" t="s">
        <v>1636</v>
      </c>
    </row>
    <row r="90" spans="1:45" x14ac:dyDescent="0.2">
      <c r="A90" s="6">
        <v>999985</v>
      </c>
      <c r="C90" s="6" t="str">
        <f t="shared" si="4"/>
        <v>Cultural Site</v>
      </c>
      <c r="D90" s="6" t="str">
        <f t="shared" si="5"/>
        <v>Cultural Site - TMEP5B20-15</v>
      </c>
      <c r="E90" s="6" t="str">
        <f t="shared" si="6"/>
        <v>Culturally Modied Tree (n=1)
Shxw'ōwhámel First Nation, Lower Nicola Indian Band and NNTC</v>
      </c>
      <c r="F90" s="6" t="s">
        <v>1712</v>
      </c>
      <c r="G90" s="12">
        <f>INDEX(families!$A:$A,MATCH(H90,families!$B:$B,0))</f>
        <v>14</v>
      </c>
      <c r="H90" s="6" t="str">
        <f t="shared" si="7"/>
        <v>Tree</v>
      </c>
      <c r="L90" s="6">
        <v>999985.0307</v>
      </c>
      <c r="N90" s="6">
        <v>635581</v>
      </c>
      <c r="O90" s="6">
        <v>5495131</v>
      </c>
      <c r="P90" s="6" t="s">
        <v>1112</v>
      </c>
      <c r="Q90" s="6" t="s">
        <v>1156</v>
      </c>
      <c r="R90" s="6" t="s">
        <v>900</v>
      </c>
      <c r="S90" s="6">
        <v>0</v>
      </c>
      <c r="T90" s="6" t="s">
        <v>1726</v>
      </c>
      <c r="U90" s="6" t="s">
        <v>1715</v>
      </c>
      <c r="V90" s="6" t="s">
        <v>1162</v>
      </c>
      <c r="X90" s="6" t="s">
        <v>1158</v>
      </c>
      <c r="Y90" s="6" t="s">
        <v>1637</v>
      </c>
      <c r="Z90" s="6" t="s">
        <v>1159</v>
      </c>
      <c r="AA90" s="6" t="s">
        <v>905</v>
      </c>
      <c r="AB90" s="7">
        <v>44597</v>
      </c>
      <c r="AC90" s="6" t="s">
        <v>906</v>
      </c>
      <c r="AD90" s="6" t="s">
        <v>1638</v>
      </c>
      <c r="AE90" s="6" t="s">
        <v>1638</v>
      </c>
      <c r="AF90" s="6" t="s">
        <v>1638</v>
      </c>
      <c r="AG90" s="6" t="s">
        <v>1638</v>
      </c>
      <c r="AM90" s="6" t="s">
        <v>1156</v>
      </c>
      <c r="AO90" s="6" t="s">
        <v>1157</v>
      </c>
      <c r="AP90" s="6" t="s">
        <v>941</v>
      </c>
      <c r="AQ90" s="6" t="s">
        <v>1639</v>
      </c>
    </row>
    <row r="91" spans="1:45" x14ac:dyDescent="0.2">
      <c r="A91" s="6">
        <v>999986</v>
      </c>
      <c r="C91" s="6" t="str">
        <f t="shared" si="4"/>
        <v>Cultural Site</v>
      </c>
      <c r="D91" s="6" t="str">
        <f t="shared" si="5"/>
        <v>Cultural Site - TMEP5B20-6</v>
      </c>
      <c r="E91" s="6" t="str">
        <f t="shared" si="6"/>
        <v>Culturally Modied Tree (n=1)
Shxw'ōwhámel First Nation, Lower Nicola Indian Band and NNTC</v>
      </c>
      <c r="F91" s="6" t="s">
        <v>1712</v>
      </c>
      <c r="G91" s="12">
        <f>INDEX(families!$A:$A,MATCH(H91,families!$B:$B,0))</f>
        <v>14</v>
      </c>
      <c r="H91" s="6" t="str">
        <f t="shared" si="7"/>
        <v>Tree</v>
      </c>
      <c r="L91" s="6">
        <v>999986.6716</v>
      </c>
      <c r="N91" s="6">
        <v>635580</v>
      </c>
      <c r="O91" s="6">
        <v>5495121</v>
      </c>
      <c r="P91" s="6" t="s">
        <v>1112</v>
      </c>
      <c r="Q91" s="6" t="s">
        <v>1160</v>
      </c>
      <c r="R91" s="6" t="s">
        <v>900</v>
      </c>
      <c r="S91" s="6">
        <v>0</v>
      </c>
      <c r="T91" s="6" t="s">
        <v>1726</v>
      </c>
      <c r="U91" s="6" t="s">
        <v>1715</v>
      </c>
      <c r="V91" s="6" t="s">
        <v>1162</v>
      </c>
      <c r="X91" s="6" t="s">
        <v>902</v>
      </c>
      <c r="Y91" s="6" t="s">
        <v>1163</v>
      </c>
      <c r="Z91" s="6" t="s">
        <v>904</v>
      </c>
      <c r="AA91" s="6" t="s">
        <v>905</v>
      </c>
      <c r="AB91" s="7">
        <v>44597</v>
      </c>
      <c r="AC91" s="6" t="s">
        <v>906</v>
      </c>
      <c r="AD91" s="6" t="s">
        <v>1164</v>
      </c>
      <c r="AE91" s="6" t="s">
        <v>1164</v>
      </c>
      <c r="AF91" s="6" t="s">
        <v>1155</v>
      </c>
      <c r="AG91" s="6" t="s">
        <v>1155</v>
      </c>
      <c r="AM91" s="6" t="s">
        <v>1161</v>
      </c>
      <c r="AP91" s="6" t="s">
        <v>941</v>
      </c>
      <c r="AQ91" s="6" t="s">
        <v>1636</v>
      </c>
    </row>
    <row r="92" spans="1:45" x14ac:dyDescent="0.2">
      <c r="A92" s="6">
        <v>999999</v>
      </c>
      <c r="C92" s="6" t="str">
        <f t="shared" si="4"/>
        <v>Cultural Site</v>
      </c>
      <c r="D92" s="6" t="str">
        <f t="shared" si="5"/>
        <v>Cultural Site - TMEP5B20-7</v>
      </c>
      <c r="E92" s="6" t="str">
        <f t="shared" si="6"/>
        <v>Culturally Modied Tree (n=1)
Shxw'ōwhámel First Nation, Lower Nicola Indian Band and NNTC</v>
      </c>
      <c r="F92" s="6" t="s">
        <v>1712</v>
      </c>
      <c r="G92" s="12">
        <f>INDEX(families!$A:$A,MATCH(H92,families!$B:$B,0))</f>
        <v>14</v>
      </c>
      <c r="H92" s="6" t="str">
        <f t="shared" si="7"/>
        <v>Tree</v>
      </c>
      <c r="L92" s="6">
        <v>999989.31059999997</v>
      </c>
      <c r="N92" s="6">
        <v>635578</v>
      </c>
      <c r="O92" s="6">
        <v>5495111</v>
      </c>
      <c r="P92" s="6" t="s">
        <v>1112</v>
      </c>
      <c r="Q92" s="6" t="s">
        <v>1165</v>
      </c>
      <c r="R92" s="6" t="s">
        <v>900</v>
      </c>
      <c r="S92" s="6">
        <v>0</v>
      </c>
      <c r="T92" s="6" t="s">
        <v>1726</v>
      </c>
      <c r="U92" s="6" t="s">
        <v>1715</v>
      </c>
      <c r="V92" s="6" t="s">
        <v>1162</v>
      </c>
      <c r="X92" s="6" t="s">
        <v>902</v>
      </c>
      <c r="Y92" s="6" t="s">
        <v>1163</v>
      </c>
      <c r="Z92" s="6" t="s">
        <v>904</v>
      </c>
      <c r="AA92" s="6" t="s">
        <v>905</v>
      </c>
      <c r="AB92" s="7">
        <v>44597</v>
      </c>
      <c r="AC92" s="6" t="s">
        <v>906</v>
      </c>
      <c r="AD92" s="6" t="s">
        <v>1164</v>
      </c>
      <c r="AE92" s="6" t="s">
        <v>1164</v>
      </c>
      <c r="AF92" s="6" t="s">
        <v>1155</v>
      </c>
      <c r="AG92" s="6" t="s">
        <v>1155</v>
      </c>
      <c r="AM92" s="6" t="s">
        <v>1165</v>
      </c>
      <c r="AN92" s="6" t="s">
        <v>1166</v>
      </c>
      <c r="AP92" s="6" t="s">
        <v>941</v>
      </c>
      <c r="AQ92" s="6" t="s">
        <v>1636</v>
      </c>
    </row>
    <row r="93" spans="1:45" x14ac:dyDescent="0.2">
      <c r="A93" s="6">
        <v>1000005</v>
      </c>
      <c r="C93" s="6" t="str">
        <f t="shared" si="4"/>
        <v>Cultural Site</v>
      </c>
      <c r="D93" s="6" t="str">
        <f t="shared" si="5"/>
        <v>Cultural Site - TMEP5B20-8</v>
      </c>
      <c r="E93" s="6" t="str">
        <f t="shared" si="6"/>
        <v>Culturally Modied Tree (n=1)
Shxw'ōwhámel First Nation, Lower Nicola Indian Band and NNTC</v>
      </c>
      <c r="F93" s="6" t="s">
        <v>1712</v>
      </c>
      <c r="G93" s="12">
        <f>INDEX(families!$A:$A,MATCH(H93,families!$B:$B,0))</f>
        <v>14</v>
      </c>
      <c r="H93" s="6" t="str">
        <f t="shared" si="7"/>
        <v>Tree</v>
      </c>
      <c r="L93" s="6">
        <v>1000000.025</v>
      </c>
      <c r="N93" s="6">
        <v>635560</v>
      </c>
      <c r="O93" s="6">
        <v>5495114</v>
      </c>
      <c r="P93" s="6" t="s">
        <v>1112</v>
      </c>
      <c r="Q93" s="6" t="s">
        <v>1167</v>
      </c>
      <c r="R93" s="6" t="s">
        <v>900</v>
      </c>
      <c r="S93" s="6">
        <v>0</v>
      </c>
      <c r="T93" s="6" t="s">
        <v>1726</v>
      </c>
      <c r="U93" s="6" t="s">
        <v>1715</v>
      </c>
      <c r="V93" s="6" t="s">
        <v>1162</v>
      </c>
      <c r="X93" s="6" t="s">
        <v>902</v>
      </c>
      <c r="Y93" s="6" t="s">
        <v>1163</v>
      </c>
      <c r="Z93" s="6" t="s">
        <v>904</v>
      </c>
      <c r="AA93" s="6" t="s">
        <v>905</v>
      </c>
      <c r="AB93" s="7">
        <v>44597</v>
      </c>
      <c r="AC93" s="6" t="s">
        <v>906</v>
      </c>
      <c r="AD93" s="6" t="s">
        <v>1164</v>
      </c>
      <c r="AE93" s="6" t="s">
        <v>1164</v>
      </c>
      <c r="AF93" s="6" t="s">
        <v>1155</v>
      </c>
      <c r="AG93" s="6" t="s">
        <v>1155</v>
      </c>
      <c r="AM93" s="6" t="s">
        <v>1167</v>
      </c>
      <c r="AN93" s="6" t="s">
        <v>1166</v>
      </c>
      <c r="AP93" s="6" t="s">
        <v>941</v>
      </c>
      <c r="AQ93" s="6" t="s">
        <v>1636</v>
      </c>
    </row>
    <row r="94" spans="1:45" x14ac:dyDescent="0.2">
      <c r="A94" s="6">
        <v>999985</v>
      </c>
      <c r="C94" s="6" t="str">
        <f t="shared" si="4"/>
        <v>Cultural Site</v>
      </c>
      <c r="D94" s="6" t="str">
        <f t="shared" si="5"/>
        <v>Cultural Site - TMEP5B20-15</v>
      </c>
      <c r="E94" s="6" t="str">
        <f t="shared" si="6"/>
        <v>Culturally Modied Tree (n=1)
Shxw'ōwhámel First Nation, Lower Nicola Indian Band and NNTC</v>
      </c>
      <c r="F94" s="6" t="s">
        <v>1712</v>
      </c>
      <c r="G94" s="12">
        <f>INDEX(families!$A:$A,MATCH(H94,families!$B:$B,0))</f>
        <v>14</v>
      </c>
      <c r="H94" s="6" t="str">
        <f t="shared" si="7"/>
        <v>Tree</v>
      </c>
      <c r="L94" s="6">
        <v>999985.0307</v>
      </c>
      <c r="N94" s="6">
        <v>635581</v>
      </c>
      <c r="O94" s="6">
        <v>5495131</v>
      </c>
      <c r="P94" s="6" t="s">
        <v>1112</v>
      </c>
      <c r="Q94" s="6" t="s">
        <v>1156</v>
      </c>
      <c r="R94" s="6" t="s">
        <v>900</v>
      </c>
      <c r="S94" s="6">
        <v>0</v>
      </c>
      <c r="T94" s="6" t="s">
        <v>1726</v>
      </c>
      <c r="U94" s="6" t="s">
        <v>1715</v>
      </c>
      <c r="V94" s="6" t="s">
        <v>1162</v>
      </c>
      <c r="X94" s="6" t="s">
        <v>1158</v>
      </c>
      <c r="Y94" s="6" t="s">
        <v>1637</v>
      </c>
      <c r="Z94" s="6" t="s">
        <v>1159</v>
      </c>
      <c r="AA94" s="6" t="s">
        <v>905</v>
      </c>
      <c r="AB94" s="7">
        <v>44597</v>
      </c>
      <c r="AC94" s="6" t="s">
        <v>906</v>
      </c>
      <c r="AD94" s="6" t="s">
        <v>1638</v>
      </c>
      <c r="AE94" s="6" t="s">
        <v>1638</v>
      </c>
      <c r="AF94" s="6" t="s">
        <v>1638</v>
      </c>
      <c r="AG94" s="6" t="s">
        <v>1638</v>
      </c>
      <c r="AM94" s="6" t="s">
        <v>1156</v>
      </c>
      <c r="AO94" s="6" t="s">
        <v>1157</v>
      </c>
      <c r="AP94" s="6" t="s">
        <v>941</v>
      </c>
      <c r="AQ94" s="6" t="s">
        <v>1639</v>
      </c>
      <c r="AR94" s="6">
        <v>20</v>
      </c>
    </row>
    <row r="95" spans="1:45" x14ac:dyDescent="0.2">
      <c r="A95" s="6">
        <v>999986</v>
      </c>
      <c r="C95" s="6" t="str">
        <f t="shared" si="4"/>
        <v>Cultural Site</v>
      </c>
      <c r="D95" s="6" t="str">
        <f t="shared" si="5"/>
        <v>Cultural Site - TMEP5B20-6</v>
      </c>
      <c r="E95" s="6" t="str">
        <f t="shared" si="6"/>
        <v>Culturally Modied Tree (n=1)
Shxw'ōwhámel First Nation, Lower Nicola Indian Band and NNTC</v>
      </c>
      <c r="F95" s="6" t="s">
        <v>1712</v>
      </c>
      <c r="G95" s="12">
        <f>INDEX(families!$A:$A,MATCH(H95,families!$B:$B,0))</f>
        <v>14</v>
      </c>
      <c r="H95" s="6" t="str">
        <f t="shared" si="7"/>
        <v>Tree</v>
      </c>
      <c r="L95" s="6">
        <v>999986.6716</v>
      </c>
      <c r="N95" s="6">
        <v>635580</v>
      </c>
      <c r="O95" s="6">
        <v>5495121</v>
      </c>
      <c r="P95" s="6" t="s">
        <v>1112</v>
      </c>
      <c r="Q95" s="6" t="s">
        <v>1160</v>
      </c>
      <c r="R95" s="6" t="s">
        <v>900</v>
      </c>
      <c r="S95" s="6">
        <v>0</v>
      </c>
      <c r="T95" s="6" t="s">
        <v>1726</v>
      </c>
      <c r="U95" s="6" t="s">
        <v>1715</v>
      </c>
      <c r="V95" s="6" t="s">
        <v>1162</v>
      </c>
      <c r="X95" s="6" t="s">
        <v>902</v>
      </c>
      <c r="Y95" s="6" t="s">
        <v>1163</v>
      </c>
      <c r="Z95" s="6" t="s">
        <v>904</v>
      </c>
      <c r="AA95" s="6" t="s">
        <v>905</v>
      </c>
      <c r="AB95" s="7">
        <v>44597</v>
      </c>
      <c r="AC95" s="6" t="s">
        <v>906</v>
      </c>
      <c r="AD95" s="6" t="s">
        <v>1164</v>
      </c>
      <c r="AE95" s="6" t="s">
        <v>1164</v>
      </c>
      <c r="AF95" s="6" t="s">
        <v>1155</v>
      </c>
      <c r="AG95" s="6" t="s">
        <v>1155</v>
      </c>
      <c r="AM95" s="6" t="s">
        <v>1161</v>
      </c>
      <c r="AP95" s="6" t="s">
        <v>941</v>
      </c>
      <c r="AQ95" s="6" t="s">
        <v>1636</v>
      </c>
      <c r="AR95" s="6">
        <v>21</v>
      </c>
    </row>
    <row r="96" spans="1:45" x14ac:dyDescent="0.2">
      <c r="A96" s="6">
        <v>999999</v>
      </c>
      <c r="C96" s="6" t="str">
        <f t="shared" si="4"/>
        <v>Cultural Site</v>
      </c>
      <c r="D96" s="6" t="str">
        <f t="shared" si="5"/>
        <v>Cultural Site - TMEP5B20-7</v>
      </c>
      <c r="E96" s="6" t="str">
        <f t="shared" si="6"/>
        <v>Culturally Modied Tree (n=1)
Shxw'ōwhámel First Nation, Lower Nicola Indian Band and NNTC</v>
      </c>
      <c r="F96" s="6" t="s">
        <v>1712</v>
      </c>
      <c r="G96" s="12">
        <f>INDEX(families!$A:$A,MATCH(H96,families!$B:$B,0))</f>
        <v>14</v>
      </c>
      <c r="H96" s="6" t="str">
        <f t="shared" si="7"/>
        <v>Tree</v>
      </c>
      <c r="L96" s="6">
        <v>999989.31059999997</v>
      </c>
      <c r="N96" s="6">
        <v>635578</v>
      </c>
      <c r="O96" s="6">
        <v>5495111</v>
      </c>
      <c r="P96" s="6" t="s">
        <v>1112</v>
      </c>
      <c r="Q96" s="6" t="s">
        <v>1165</v>
      </c>
      <c r="R96" s="6" t="s">
        <v>900</v>
      </c>
      <c r="S96" s="6">
        <v>0</v>
      </c>
      <c r="T96" s="6" t="s">
        <v>1726</v>
      </c>
      <c r="U96" s="6" t="s">
        <v>1715</v>
      </c>
      <c r="V96" s="6" t="s">
        <v>1162</v>
      </c>
      <c r="X96" s="6" t="s">
        <v>902</v>
      </c>
      <c r="Y96" s="6" t="s">
        <v>1163</v>
      </c>
      <c r="Z96" s="6" t="s">
        <v>904</v>
      </c>
      <c r="AA96" s="6" t="s">
        <v>905</v>
      </c>
      <c r="AB96" s="7">
        <v>44597</v>
      </c>
      <c r="AC96" s="6" t="s">
        <v>906</v>
      </c>
      <c r="AD96" s="6" t="s">
        <v>1164</v>
      </c>
      <c r="AE96" s="6" t="s">
        <v>1164</v>
      </c>
      <c r="AF96" s="6" t="s">
        <v>1155</v>
      </c>
      <c r="AG96" s="6" t="s">
        <v>1155</v>
      </c>
      <c r="AM96" s="6" t="s">
        <v>1165</v>
      </c>
      <c r="AN96" s="6" t="s">
        <v>1166</v>
      </c>
      <c r="AP96" s="6" t="s">
        <v>941</v>
      </c>
      <c r="AQ96" s="6" t="s">
        <v>1636</v>
      </c>
      <c r="AR96" s="6">
        <v>22</v>
      </c>
    </row>
    <row r="97" spans="1:45" x14ac:dyDescent="0.2">
      <c r="A97" s="6">
        <v>1000005</v>
      </c>
      <c r="C97" s="6" t="str">
        <f t="shared" si="4"/>
        <v>Cultural Site</v>
      </c>
      <c r="D97" s="6" t="str">
        <f t="shared" si="5"/>
        <v>Cultural Site - TMEP5B20-8</v>
      </c>
      <c r="E97" s="6" t="str">
        <f t="shared" si="6"/>
        <v>Culturally Modied Tree (n=1)
Shxw'ōwhámel First Nation, Lower Nicola Indian Band and NNTC</v>
      </c>
      <c r="F97" s="6" t="s">
        <v>1712</v>
      </c>
      <c r="G97" s="12">
        <f>INDEX(families!$A:$A,MATCH(H97,families!$B:$B,0))</f>
        <v>14</v>
      </c>
      <c r="H97" s="6" t="str">
        <f t="shared" si="7"/>
        <v>Tree</v>
      </c>
      <c r="L97" s="6">
        <v>1000000.025</v>
      </c>
      <c r="N97" s="6">
        <v>635560</v>
      </c>
      <c r="O97" s="6">
        <v>5495114</v>
      </c>
      <c r="P97" s="6" t="s">
        <v>1112</v>
      </c>
      <c r="Q97" s="6" t="s">
        <v>1167</v>
      </c>
      <c r="R97" s="6" t="s">
        <v>900</v>
      </c>
      <c r="S97" s="6">
        <v>0</v>
      </c>
      <c r="T97" s="6" t="s">
        <v>1726</v>
      </c>
      <c r="U97" s="6" t="s">
        <v>1715</v>
      </c>
      <c r="V97" s="6" t="s">
        <v>1162</v>
      </c>
      <c r="X97" s="6" t="s">
        <v>902</v>
      </c>
      <c r="Y97" s="6" t="s">
        <v>1163</v>
      </c>
      <c r="Z97" s="6" t="s">
        <v>904</v>
      </c>
      <c r="AA97" s="6" t="s">
        <v>905</v>
      </c>
      <c r="AB97" s="7">
        <v>44597</v>
      </c>
      <c r="AC97" s="6" t="s">
        <v>906</v>
      </c>
      <c r="AD97" s="6" t="s">
        <v>1164</v>
      </c>
      <c r="AE97" s="6" t="s">
        <v>1164</v>
      </c>
      <c r="AF97" s="6" t="s">
        <v>1155</v>
      </c>
      <c r="AG97" s="6" t="s">
        <v>1155</v>
      </c>
      <c r="AM97" s="6" t="s">
        <v>1167</v>
      </c>
      <c r="AN97" s="6" t="s">
        <v>1166</v>
      </c>
      <c r="AP97" s="6" t="s">
        <v>941</v>
      </c>
      <c r="AQ97" s="6" t="s">
        <v>1636</v>
      </c>
      <c r="AR97" s="6">
        <v>23</v>
      </c>
    </row>
    <row r="98" spans="1:45" x14ac:dyDescent="0.2">
      <c r="A98" s="6">
        <v>999985</v>
      </c>
      <c r="C98" s="6" t="str">
        <f t="shared" si="4"/>
        <v>Cultural Site</v>
      </c>
      <c r="D98" s="6" t="str">
        <f t="shared" si="5"/>
        <v>Cultural Site - TMEP5B20-15</v>
      </c>
      <c r="E98" s="6" t="str">
        <f t="shared" si="6"/>
        <v>Culturally Modied Tree (n=1)
Shxw'ōwhámel First Nation, Lower Nicola Indian Band and NNTC</v>
      </c>
      <c r="F98" s="6" t="s">
        <v>1712</v>
      </c>
      <c r="G98" s="12">
        <f>INDEX(families!$A:$A,MATCH(H98,families!$B:$B,0))</f>
        <v>14</v>
      </c>
      <c r="H98" s="6" t="str">
        <f t="shared" si="7"/>
        <v>Tree</v>
      </c>
      <c r="L98" s="6">
        <v>999985.0307</v>
      </c>
      <c r="N98" s="6">
        <v>635581</v>
      </c>
      <c r="O98" s="6">
        <v>5495131</v>
      </c>
      <c r="P98" s="6" t="s">
        <v>1112</v>
      </c>
      <c r="Q98" s="6" t="s">
        <v>1156</v>
      </c>
      <c r="R98" s="6" t="s">
        <v>900</v>
      </c>
      <c r="S98" s="6">
        <v>0</v>
      </c>
      <c r="T98" s="6" t="s">
        <v>1726</v>
      </c>
      <c r="U98" s="6" t="s">
        <v>1715</v>
      </c>
      <c r="V98" s="6" t="s">
        <v>1162</v>
      </c>
      <c r="X98" s="6" t="s">
        <v>1158</v>
      </c>
      <c r="Y98" s="6" t="s">
        <v>1637</v>
      </c>
      <c r="Z98" s="6" t="s">
        <v>1159</v>
      </c>
      <c r="AA98" s="6" t="s">
        <v>905</v>
      </c>
      <c r="AB98" s="7">
        <v>44597</v>
      </c>
      <c r="AC98" s="6" t="s">
        <v>906</v>
      </c>
      <c r="AD98" s="6" t="s">
        <v>1638</v>
      </c>
      <c r="AE98" s="6" t="s">
        <v>1638</v>
      </c>
      <c r="AF98" s="6" t="s">
        <v>1638</v>
      </c>
      <c r="AG98" s="6" t="s">
        <v>1638</v>
      </c>
      <c r="AM98" s="6" t="s">
        <v>1156</v>
      </c>
      <c r="AO98" s="6" t="s">
        <v>1157</v>
      </c>
      <c r="AP98" s="6" t="s">
        <v>941</v>
      </c>
      <c r="AQ98" s="6" t="s">
        <v>1639</v>
      </c>
      <c r="AR98" s="6">
        <v>166</v>
      </c>
      <c r="AS98" s="6">
        <v>20</v>
      </c>
    </row>
    <row r="99" spans="1:45" x14ac:dyDescent="0.2">
      <c r="A99" s="6">
        <v>999986</v>
      </c>
      <c r="C99" s="6" t="str">
        <f t="shared" si="4"/>
        <v>Cultural Site</v>
      </c>
      <c r="D99" s="6" t="str">
        <f t="shared" si="5"/>
        <v>Cultural Site - TMEP5B20-6</v>
      </c>
      <c r="E99" s="6" t="str">
        <f t="shared" si="6"/>
        <v>Culturally Modied Tree (n=1)
Shxw'ōwhámel First Nation, Lower Nicola Indian Band and NNTC</v>
      </c>
      <c r="F99" s="6" t="s">
        <v>1712</v>
      </c>
      <c r="G99" s="12">
        <f>INDEX(families!$A:$A,MATCH(H99,families!$B:$B,0))</f>
        <v>14</v>
      </c>
      <c r="H99" s="6" t="str">
        <f t="shared" si="7"/>
        <v>Tree</v>
      </c>
      <c r="L99" s="6">
        <v>999986.6716</v>
      </c>
      <c r="N99" s="6">
        <v>635580</v>
      </c>
      <c r="O99" s="6">
        <v>5495121</v>
      </c>
      <c r="P99" s="6" t="s">
        <v>1112</v>
      </c>
      <c r="Q99" s="6" t="s">
        <v>1160</v>
      </c>
      <c r="R99" s="6" t="s">
        <v>900</v>
      </c>
      <c r="S99" s="6">
        <v>0</v>
      </c>
      <c r="T99" s="6" t="s">
        <v>1726</v>
      </c>
      <c r="U99" s="6" t="s">
        <v>1715</v>
      </c>
      <c r="V99" s="6" t="s">
        <v>1162</v>
      </c>
      <c r="X99" s="6" t="s">
        <v>902</v>
      </c>
      <c r="Y99" s="6" t="s">
        <v>1163</v>
      </c>
      <c r="Z99" s="6" t="s">
        <v>904</v>
      </c>
      <c r="AA99" s="6" t="s">
        <v>905</v>
      </c>
      <c r="AB99" s="7">
        <v>44597</v>
      </c>
      <c r="AC99" s="6" t="s">
        <v>906</v>
      </c>
      <c r="AD99" s="6" t="s">
        <v>1164</v>
      </c>
      <c r="AE99" s="6" t="s">
        <v>1164</v>
      </c>
      <c r="AF99" s="6" t="s">
        <v>1155</v>
      </c>
      <c r="AG99" s="6" t="s">
        <v>1155</v>
      </c>
      <c r="AM99" s="6" t="s">
        <v>1161</v>
      </c>
      <c r="AP99" s="6" t="s">
        <v>941</v>
      </c>
      <c r="AQ99" s="6" t="s">
        <v>1636</v>
      </c>
      <c r="AR99" s="6">
        <v>167</v>
      </c>
      <c r="AS99" s="6">
        <v>21</v>
      </c>
    </row>
    <row r="100" spans="1:45" x14ac:dyDescent="0.2">
      <c r="A100" s="6">
        <v>999999</v>
      </c>
      <c r="C100" s="6" t="str">
        <f t="shared" si="4"/>
        <v>Cultural Site</v>
      </c>
      <c r="D100" s="6" t="str">
        <f t="shared" si="5"/>
        <v>Cultural Site - TMEP5B20-7</v>
      </c>
      <c r="E100" s="6" t="str">
        <f t="shared" si="6"/>
        <v>Culturally Modied Tree (n=1)
Shxw'ōwhámel First Nation, Lower Nicola Indian Band and NNTC</v>
      </c>
      <c r="F100" s="6" t="s">
        <v>1712</v>
      </c>
      <c r="G100" s="12">
        <f>INDEX(families!$A:$A,MATCH(H100,families!$B:$B,0))</f>
        <v>14</v>
      </c>
      <c r="H100" s="6" t="str">
        <f t="shared" si="7"/>
        <v>Tree</v>
      </c>
      <c r="L100" s="6">
        <v>999989.31059999997</v>
      </c>
      <c r="N100" s="6">
        <v>635578</v>
      </c>
      <c r="O100" s="6">
        <v>5495111</v>
      </c>
      <c r="P100" s="6" t="s">
        <v>1112</v>
      </c>
      <c r="Q100" s="6" t="s">
        <v>1165</v>
      </c>
      <c r="R100" s="6" t="s">
        <v>900</v>
      </c>
      <c r="S100" s="6">
        <v>0</v>
      </c>
      <c r="T100" s="6" t="s">
        <v>1726</v>
      </c>
      <c r="U100" s="6" t="s">
        <v>1715</v>
      </c>
      <c r="V100" s="6" t="s">
        <v>1162</v>
      </c>
      <c r="X100" s="6" t="s">
        <v>902</v>
      </c>
      <c r="Y100" s="6" t="s">
        <v>1163</v>
      </c>
      <c r="Z100" s="6" t="s">
        <v>904</v>
      </c>
      <c r="AA100" s="6" t="s">
        <v>905</v>
      </c>
      <c r="AB100" s="7">
        <v>44597</v>
      </c>
      <c r="AC100" s="6" t="s">
        <v>906</v>
      </c>
      <c r="AD100" s="6" t="s">
        <v>1164</v>
      </c>
      <c r="AE100" s="6" t="s">
        <v>1164</v>
      </c>
      <c r="AF100" s="6" t="s">
        <v>1155</v>
      </c>
      <c r="AG100" s="6" t="s">
        <v>1155</v>
      </c>
      <c r="AM100" s="6" t="s">
        <v>1165</v>
      </c>
      <c r="AN100" s="6" t="s">
        <v>1166</v>
      </c>
      <c r="AP100" s="6" t="s">
        <v>941</v>
      </c>
      <c r="AQ100" s="6" t="s">
        <v>1636</v>
      </c>
      <c r="AR100" s="6">
        <v>168</v>
      </c>
      <c r="AS100" s="6">
        <v>22</v>
      </c>
    </row>
    <row r="101" spans="1:45" x14ac:dyDescent="0.2">
      <c r="A101" s="6">
        <v>1000005</v>
      </c>
      <c r="C101" s="6" t="str">
        <f t="shared" si="4"/>
        <v>Cultural Site</v>
      </c>
      <c r="D101" s="6" t="str">
        <f t="shared" si="5"/>
        <v>Cultural Site - TMEP5B20-8</v>
      </c>
      <c r="E101" s="6" t="str">
        <f t="shared" si="6"/>
        <v>Culturally Modied Tree (n=1)
Shxw'ōwhámel First Nation, Lower Nicola Indian Band and NNTC</v>
      </c>
      <c r="F101" s="6" t="s">
        <v>1712</v>
      </c>
      <c r="G101" s="12">
        <f>INDEX(families!$A:$A,MATCH(H101,families!$B:$B,0))</f>
        <v>14</v>
      </c>
      <c r="H101" s="6" t="str">
        <f t="shared" si="7"/>
        <v>Tree</v>
      </c>
      <c r="L101" s="6">
        <v>1000000.025</v>
      </c>
      <c r="N101" s="6">
        <v>635560</v>
      </c>
      <c r="O101" s="6">
        <v>5495114</v>
      </c>
      <c r="P101" s="6" t="s">
        <v>1112</v>
      </c>
      <c r="Q101" s="6" t="s">
        <v>1167</v>
      </c>
      <c r="R101" s="6" t="s">
        <v>900</v>
      </c>
      <c r="S101" s="6">
        <v>0</v>
      </c>
      <c r="T101" s="6" t="s">
        <v>1726</v>
      </c>
      <c r="U101" s="6" t="s">
        <v>1715</v>
      </c>
      <c r="V101" s="6" t="s">
        <v>1162</v>
      </c>
      <c r="X101" s="6" t="s">
        <v>902</v>
      </c>
      <c r="Y101" s="6" t="s">
        <v>1163</v>
      </c>
      <c r="Z101" s="6" t="s">
        <v>904</v>
      </c>
      <c r="AA101" s="6" t="s">
        <v>905</v>
      </c>
      <c r="AB101" s="7">
        <v>44597</v>
      </c>
      <c r="AC101" s="6" t="s">
        <v>906</v>
      </c>
      <c r="AD101" s="6" t="s">
        <v>1164</v>
      </c>
      <c r="AE101" s="6" t="s">
        <v>1164</v>
      </c>
      <c r="AF101" s="6" t="s">
        <v>1155</v>
      </c>
      <c r="AG101" s="6" t="s">
        <v>1155</v>
      </c>
      <c r="AM101" s="6" t="s">
        <v>1167</v>
      </c>
      <c r="AN101" s="6" t="s">
        <v>1166</v>
      </c>
      <c r="AP101" s="6" t="s">
        <v>941</v>
      </c>
      <c r="AQ101" s="6" t="s">
        <v>1636</v>
      </c>
      <c r="AR101" s="6">
        <v>169</v>
      </c>
      <c r="AS101" s="6">
        <v>23</v>
      </c>
    </row>
    <row r="102" spans="1:45" x14ac:dyDescent="0.2">
      <c r="A102" s="6">
        <v>1024241</v>
      </c>
      <c r="C102" s="6" t="str">
        <f t="shared" si="4"/>
        <v>Cultural Site</v>
      </c>
      <c r="D102" s="6" t="str">
        <f t="shared" si="5"/>
        <v>Cultural Site - SP5b-CR1-1110-2021-F1-2</v>
      </c>
      <c r="E102" s="6" t="str">
        <f t="shared" si="6"/>
        <v>Culturally Modied Tree, Post 1846 AD (n=1)
Stó:lō</v>
      </c>
      <c r="F102" s="6" t="s">
        <v>1712</v>
      </c>
      <c r="G102" s="12">
        <f>INDEX(families!$A:$A,MATCH(H102,families!$B:$B,0))</f>
        <v>14</v>
      </c>
      <c r="H102" s="6" t="str">
        <f t="shared" si="7"/>
        <v>Tree</v>
      </c>
      <c r="L102" s="6">
        <v>1024234.8639999999</v>
      </c>
      <c r="N102" s="6">
        <v>625165</v>
      </c>
      <c r="O102" s="6">
        <v>5478344</v>
      </c>
      <c r="P102" s="6" t="s">
        <v>1112</v>
      </c>
      <c r="Q102" s="6" t="s">
        <v>1643</v>
      </c>
      <c r="R102" s="6" t="s">
        <v>1644</v>
      </c>
      <c r="S102" s="6">
        <v>5</v>
      </c>
      <c r="T102" s="6" t="s">
        <v>1726</v>
      </c>
      <c r="U102" s="6" t="s">
        <v>1715</v>
      </c>
      <c r="V102" s="6" t="s">
        <v>1338</v>
      </c>
      <c r="X102" s="6" t="s">
        <v>1645</v>
      </c>
      <c r="Y102" s="6" t="s">
        <v>1646</v>
      </c>
      <c r="Z102" s="6" t="s">
        <v>1159</v>
      </c>
      <c r="AA102" s="6" t="s">
        <v>905</v>
      </c>
      <c r="AB102" s="7">
        <v>44644</v>
      </c>
      <c r="AC102" s="6" t="s">
        <v>906</v>
      </c>
      <c r="AD102" s="6" t="s">
        <v>1647</v>
      </c>
      <c r="AE102" s="6" t="s">
        <v>1647</v>
      </c>
      <c r="AF102" s="6" t="s">
        <v>1647</v>
      </c>
      <c r="AG102" s="6" t="s">
        <v>1647</v>
      </c>
      <c r="AM102" s="6" t="s">
        <v>1643</v>
      </c>
      <c r="AO102" s="6" t="s">
        <v>1648</v>
      </c>
      <c r="AP102" s="6" t="s">
        <v>1191</v>
      </c>
      <c r="AQ102" s="6" t="s">
        <v>1641</v>
      </c>
    </row>
    <row r="103" spans="1:45" x14ac:dyDescent="0.2">
      <c r="A103" s="6">
        <v>1024253</v>
      </c>
      <c r="C103" s="6" t="str">
        <f t="shared" si="4"/>
        <v>Cultural Site</v>
      </c>
      <c r="D103" s="6" t="str">
        <f t="shared" si="5"/>
        <v>Cultural Site - SP5b-CR1-1110-2021-F1-1</v>
      </c>
      <c r="E103" s="6" t="str">
        <f t="shared" si="6"/>
        <v>Culturally Modied Tree, Post 1846 AD (n=1)
Stó:lō</v>
      </c>
      <c r="F103" s="6" t="s">
        <v>1712</v>
      </c>
      <c r="G103" s="12">
        <f>INDEX(families!$A:$A,MATCH(H103,families!$B:$B,0))</f>
        <v>14</v>
      </c>
      <c r="H103" s="6" t="str">
        <f t="shared" si="7"/>
        <v>Tree</v>
      </c>
      <c r="L103" s="6">
        <v>1024243.622</v>
      </c>
      <c r="N103" s="6">
        <v>625156</v>
      </c>
      <c r="O103" s="6">
        <v>5478341</v>
      </c>
      <c r="P103" s="6" t="s">
        <v>1112</v>
      </c>
      <c r="Q103" s="6" t="s">
        <v>1649</v>
      </c>
      <c r="R103" s="6" t="s">
        <v>1650</v>
      </c>
      <c r="S103" s="6">
        <v>5</v>
      </c>
      <c r="T103" s="6" t="s">
        <v>1726</v>
      </c>
      <c r="U103" s="6" t="s">
        <v>1715</v>
      </c>
      <c r="V103" s="6" t="s">
        <v>1338</v>
      </c>
      <c r="X103" s="6" t="s">
        <v>1645</v>
      </c>
      <c r="Y103" s="6" t="s">
        <v>1651</v>
      </c>
      <c r="Z103" s="6" t="s">
        <v>1159</v>
      </c>
      <c r="AA103" s="6" t="s">
        <v>905</v>
      </c>
      <c r="AB103" s="7">
        <v>44644</v>
      </c>
      <c r="AC103" s="6" t="s">
        <v>906</v>
      </c>
      <c r="AD103" s="6" t="s">
        <v>1647</v>
      </c>
      <c r="AE103" s="6" t="s">
        <v>1647</v>
      </c>
      <c r="AF103" s="6" t="s">
        <v>1647</v>
      </c>
      <c r="AG103" s="6" t="s">
        <v>1647</v>
      </c>
      <c r="AM103" s="6" t="s">
        <v>1649</v>
      </c>
      <c r="AO103" s="6" t="s">
        <v>1652</v>
      </c>
      <c r="AP103" s="6" t="s">
        <v>1191</v>
      </c>
      <c r="AQ103" s="6" t="s">
        <v>1641</v>
      </c>
    </row>
    <row r="104" spans="1:45" x14ac:dyDescent="0.2">
      <c r="A104" s="6">
        <v>1032718</v>
      </c>
      <c r="C104" s="6" t="str">
        <f t="shared" si="4"/>
        <v>Cultural Site</v>
      </c>
      <c r="D104" s="6" t="str">
        <f t="shared" si="5"/>
        <v>Cultural Site - SP5b-CR1-0126-2022-F1-1</v>
      </c>
      <c r="E104" s="6" t="str">
        <f t="shared" si="6"/>
        <v>Culturally Modied Tree, Post 1846 AD (n=1)
Stó:lō</v>
      </c>
      <c r="F104" s="6" t="s">
        <v>1712</v>
      </c>
      <c r="G104" s="12">
        <f>INDEX(families!$A:$A,MATCH(H104,families!$B:$B,0))</f>
        <v>14</v>
      </c>
      <c r="H104" s="6" t="str">
        <f t="shared" si="7"/>
        <v>Tree</v>
      </c>
      <c r="L104" s="6">
        <v>1032717.428</v>
      </c>
      <c r="N104" s="6">
        <v>621966</v>
      </c>
      <c r="O104" s="6">
        <v>5471665</v>
      </c>
      <c r="P104" s="6" t="s">
        <v>1112</v>
      </c>
      <c r="Q104" s="6" t="s">
        <v>1654</v>
      </c>
      <c r="R104" s="6" t="s">
        <v>1655</v>
      </c>
      <c r="S104" s="6">
        <v>5</v>
      </c>
      <c r="T104" s="6" t="s">
        <v>1726</v>
      </c>
      <c r="U104" s="6" t="s">
        <v>1715</v>
      </c>
      <c r="V104" s="6" t="s">
        <v>1338</v>
      </c>
      <c r="X104" s="6" t="s">
        <v>902</v>
      </c>
      <c r="Y104" s="6" t="s">
        <v>1656</v>
      </c>
      <c r="Z104" s="6" t="s">
        <v>1159</v>
      </c>
      <c r="AA104" s="6" t="s">
        <v>905</v>
      </c>
      <c r="AB104" s="7">
        <v>44595</v>
      </c>
      <c r="AC104" s="6" t="s">
        <v>1020</v>
      </c>
      <c r="AD104" s="6" t="s">
        <v>945</v>
      </c>
      <c r="AE104" s="6" t="s">
        <v>945</v>
      </c>
      <c r="AF104" s="6" t="s">
        <v>945</v>
      </c>
      <c r="AG104" s="6" t="s">
        <v>945</v>
      </c>
      <c r="AM104" s="6" t="s">
        <v>1654</v>
      </c>
      <c r="AN104" s="6" t="s">
        <v>1166</v>
      </c>
      <c r="AO104" s="6" t="s">
        <v>1657</v>
      </c>
      <c r="AP104" s="6" t="s">
        <v>1191</v>
      </c>
      <c r="AQ104" s="6" t="s">
        <v>1641</v>
      </c>
    </row>
    <row r="105" spans="1:45" x14ac:dyDescent="0.2">
      <c r="A105" s="6">
        <v>1037723</v>
      </c>
      <c r="C105" s="6" t="str">
        <f t="shared" si="4"/>
        <v>Cultural Site</v>
      </c>
      <c r="D105" s="6" t="str">
        <f t="shared" si="5"/>
        <v>Cultural Site - SP5b-CR1-0318-2022-F1-1</v>
      </c>
      <c r="E105" s="6" t="str">
        <f t="shared" si="6"/>
        <v>Culturally Modied Tree, Post 1846 AD (n=1)
Stó:lō</v>
      </c>
      <c r="F105" s="6" t="s">
        <v>1712</v>
      </c>
      <c r="G105" s="12">
        <f>INDEX(families!$A:$A,MATCH(H105,families!$B:$B,0))</f>
        <v>14</v>
      </c>
      <c r="H105" s="6" t="str">
        <f t="shared" si="7"/>
        <v>Tree</v>
      </c>
      <c r="L105" s="6">
        <v>1037942.996</v>
      </c>
      <c r="N105" s="6">
        <v>617196</v>
      </c>
      <c r="O105" s="6">
        <v>5471273</v>
      </c>
      <c r="P105" s="6" t="s">
        <v>1112</v>
      </c>
      <c r="Q105" s="6" t="s">
        <v>1661</v>
      </c>
      <c r="R105" s="6" t="s">
        <v>900</v>
      </c>
      <c r="S105" s="6">
        <v>5</v>
      </c>
      <c r="T105" s="6" t="s">
        <v>1726</v>
      </c>
      <c r="U105" s="6" t="s">
        <v>1715</v>
      </c>
      <c r="V105" s="6" t="s">
        <v>1338</v>
      </c>
      <c r="X105" s="6" t="s">
        <v>1662</v>
      </c>
      <c r="Y105" s="6" t="s">
        <v>1663</v>
      </c>
      <c r="Z105" s="6" t="s">
        <v>1159</v>
      </c>
      <c r="AA105" s="6" t="s">
        <v>905</v>
      </c>
      <c r="AB105" s="7">
        <v>44644</v>
      </c>
      <c r="AC105" s="6" t="s">
        <v>1020</v>
      </c>
      <c r="AD105" s="6" t="s">
        <v>1664</v>
      </c>
      <c r="AE105" s="6" t="s">
        <v>1664</v>
      </c>
      <c r="AF105" s="6" t="s">
        <v>1664</v>
      </c>
      <c r="AG105" s="6" t="s">
        <v>1664</v>
      </c>
      <c r="AM105" s="6" t="s">
        <v>1661</v>
      </c>
      <c r="AO105" s="6" t="s">
        <v>1665</v>
      </c>
      <c r="AP105" s="6" t="s">
        <v>1191</v>
      </c>
      <c r="AQ105" s="6" t="s">
        <v>1641</v>
      </c>
    </row>
    <row r="106" spans="1:45" x14ac:dyDescent="0.2">
      <c r="A106" s="6">
        <v>1050379</v>
      </c>
      <c r="C106" s="6" t="str">
        <f t="shared" si="4"/>
        <v>Cultural Site</v>
      </c>
      <c r="D106" s="6" t="str">
        <f t="shared" si="5"/>
        <v>Cultural Site - SP5b-CR1-0426-2021-F1-1</v>
      </c>
      <c r="E106" s="6" t="str">
        <f t="shared" si="6"/>
        <v>Culturally Modied Tree, Post 1846 AD (n=1)
Stó:lō</v>
      </c>
      <c r="F106" s="6" t="s">
        <v>1712</v>
      </c>
      <c r="G106" s="12">
        <f>INDEX(families!$A:$A,MATCH(H106,families!$B:$B,0))</f>
        <v>14</v>
      </c>
      <c r="H106" s="6" t="str">
        <f t="shared" si="7"/>
        <v>Tree</v>
      </c>
      <c r="L106" s="6">
        <v>1050385.571</v>
      </c>
      <c r="N106" s="6">
        <v>605870</v>
      </c>
      <c r="O106" s="6">
        <v>5468859</v>
      </c>
      <c r="P106" s="6" t="s">
        <v>1112</v>
      </c>
      <c r="Q106" s="6" t="s">
        <v>1336</v>
      </c>
      <c r="R106" s="6" t="s">
        <v>1337</v>
      </c>
      <c r="S106" s="6">
        <v>7</v>
      </c>
      <c r="T106" s="6" t="s">
        <v>1726</v>
      </c>
      <c r="U106" s="6" t="s">
        <v>1715</v>
      </c>
      <c r="V106" s="6" t="s">
        <v>1338</v>
      </c>
      <c r="X106" s="6" t="s">
        <v>1339</v>
      </c>
      <c r="Y106" s="6" t="s">
        <v>1671</v>
      </c>
      <c r="Z106" s="6" t="s">
        <v>904</v>
      </c>
      <c r="AA106" s="6" t="s">
        <v>905</v>
      </c>
      <c r="AB106" s="7">
        <v>44597</v>
      </c>
      <c r="AC106" s="6" t="s">
        <v>906</v>
      </c>
      <c r="AD106" s="6" t="s">
        <v>1672</v>
      </c>
      <c r="AE106" s="6" t="s">
        <v>1672</v>
      </c>
      <c r="AF106" s="6" t="s">
        <v>1269</v>
      </c>
      <c r="AG106" s="6" t="s">
        <v>1269</v>
      </c>
      <c r="AM106" s="6" t="s">
        <v>1336</v>
      </c>
      <c r="AP106" s="6" t="s">
        <v>1191</v>
      </c>
      <c r="AQ106" s="6" t="s">
        <v>1641</v>
      </c>
    </row>
    <row r="107" spans="1:45" x14ac:dyDescent="0.2">
      <c r="A107" s="6">
        <v>1050399</v>
      </c>
      <c r="C107" s="6" t="str">
        <f t="shared" si="4"/>
        <v>Cultural Site</v>
      </c>
      <c r="D107" s="6" t="str">
        <f t="shared" si="5"/>
        <v>Cultural Site - SP5b-CR1-0426-2021-F1-3</v>
      </c>
      <c r="E107" s="6" t="str">
        <f t="shared" si="6"/>
        <v>Culturally Modied Tree, Post 1846 AD (n=1)
Stó:lō</v>
      </c>
      <c r="F107" s="6" t="s">
        <v>1712</v>
      </c>
      <c r="G107" s="12">
        <f>INDEX(families!$A:$A,MATCH(H107,families!$B:$B,0))</f>
        <v>14</v>
      </c>
      <c r="H107" s="6" t="str">
        <f t="shared" si="7"/>
        <v>Tree</v>
      </c>
      <c r="L107" s="6">
        <v>1050404.02</v>
      </c>
      <c r="N107" s="6">
        <v>605851</v>
      </c>
      <c r="O107" s="6">
        <v>5468864</v>
      </c>
      <c r="P107" s="6" t="s">
        <v>1112</v>
      </c>
      <c r="Q107" s="6" t="s">
        <v>1340</v>
      </c>
      <c r="R107" s="6" t="s">
        <v>1341</v>
      </c>
      <c r="S107" s="6">
        <v>7.5</v>
      </c>
      <c r="T107" s="6" t="s">
        <v>1726</v>
      </c>
      <c r="U107" s="6" t="s">
        <v>1715</v>
      </c>
      <c r="V107" s="6" t="s">
        <v>1338</v>
      </c>
      <c r="X107" s="6" t="s">
        <v>1339</v>
      </c>
      <c r="Y107" s="6" t="s">
        <v>1673</v>
      </c>
      <c r="Z107" s="6" t="s">
        <v>904</v>
      </c>
      <c r="AA107" s="6" t="s">
        <v>905</v>
      </c>
      <c r="AB107" s="7">
        <v>44597</v>
      </c>
      <c r="AC107" s="6" t="s">
        <v>906</v>
      </c>
      <c r="AD107" s="6" t="s">
        <v>1674</v>
      </c>
      <c r="AE107" s="6" t="s">
        <v>1674</v>
      </c>
      <c r="AF107" s="6" t="s">
        <v>1269</v>
      </c>
      <c r="AG107" s="6" t="s">
        <v>1269</v>
      </c>
      <c r="AM107" s="6" t="s">
        <v>1340</v>
      </c>
      <c r="AP107" s="6" t="s">
        <v>1191</v>
      </c>
      <c r="AQ107" s="6" t="s">
        <v>1641</v>
      </c>
    </row>
    <row r="108" spans="1:45" x14ac:dyDescent="0.2">
      <c r="A108" s="6">
        <v>1050411</v>
      </c>
      <c r="C108" s="6" t="str">
        <f t="shared" si="4"/>
        <v>Cultural Site</v>
      </c>
      <c r="D108" s="6" t="str">
        <f t="shared" si="5"/>
        <v>Cultural Site - SP5b-CR1-0426-2021-F1-2</v>
      </c>
      <c r="E108" s="6" t="str">
        <f t="shared" si="6"/>
        <v>Culturally Modied Tree, Post 1846 AD (n=1)
Stó:lō</v>
      </c>
      <c r="F108" s="6" t="s">
        <v>1712</v>
      </c>
      <c r="G108" s="12">
        <f>INDEX(families!$A:$A,MATCH(H108,families!$B:$B,0))</f>
        <v>14</v>
      </c>
      <c r="H108" s="6" t="str">
        <f t="shared" si="7"/>
        <v>Tree</v>
      </c>
      <c r="L108" s="6">
        <v>1050418.7339999999</v>
      </c>
      <c r="N108" s="6">
        <v>605835</v>
      </c>
      <c r="O108" s="6">
        <v>5468877</v>
      </c>
      <c r="P108" s="6" t="s">
        <v>1112</v>
      </c>
      <c r="Q108" s="6" t="s">
        <v>1342</v>
      </c>
      <c r="R108" s="6" t="s">
        <v>1343</v>
      </c>
      <c r="S108" s="6">
        <v>7.5</v>
      </c>
      <c r="T108" s="6" t="s">
        <v>1726</v>
      </c>
      <c r="U108" s="6" t="s">
        <v>1715</v>
      </c>
      <c r="V108" s="6" t="s">
        <v>1338</v>
      </c>
      <c r="X108" s="6" t="s">
        <v>1339</v>
      </c>
      <c r="Y108" s="6" t="s">
        <v>1675</v>
      </c>
      <c r="Z108" s="6" t="s">
        <v>904</v>
      </c>
      <c r="AA108" s="6" t="s">
        <v>905</v>
      </c>
      <c r="AB108" s="7">
        <v>44597</v>
      </c>
      <c r="AC108" s="6" t="s">
        <v>906</v>
      </c>
      <c r="AD108" s="6" t="s">
        <v>1676</v>
      </c>
      <c r="AE108" s="6" t="s">
        <v>1676</v>
      </c>
      <c r="AF108" s="6" t="s">
        <v>1269</v>
      </c>
      <c r="AG108" s="6" t="s">
        <v>1269</v>
      </c>
      <c r="AM108" s="6" t="s">
        <v>1342</v>
      </c>
      <c r="AP108" s="6" t="s">
        <v>1191</v>
      </c>
      <c r="AQ108" s="6" t="s">
        <v>1641</v>
      </c>
    </row>
    <row r="109" spans="1:45" x14ac:dyDescent="0.2">
      <c r="A109" s="6">
        <v>1050715</v>
      </c>
      <c r="C109" s="6" t="str">
        <f t="shared" si="4"/>
        <v>Cultural Site</v>
      </c>
      <c r="D109" s="6" t="str">
        <f t="shared" si="5"/>
        <v>Cultural Site - SP5b-CR1-0128-2022-F1-1</v>
      </c>
      <c r="E109" s="6" t="str">
        <f t="shared" si="6"/>
        <v>Culturally Modied Tree, Post 1846 AD (n=1)
Stó:lō</v>
      </c>
      <c r="F109" s="6" t="s">
        <v>1712</v>
      </c>
      <c r="G109" s="12">
        <f>INDEX(families!$A:$A,MATCH(H109,families!$B:$B,0))</f>
        <v>14</v>
      </c>
      <c r="H109" s="6" t="str">
        <f t="shared" si="7"/>
        <v>Tree</v>
      </c>
      <c r="L109" s="6">
        <v>1050721.959</v>
      </c>
      <c r="N109" s="6">
        <v>605532</v>
      </c>
      <c r="O109" s="6">
        <v>5468862</v>
      </c>
      <c r="P109" s="6" t="s">
        <v>1112</v>
      </c>
      <c r="Q109" s="6" t="s">
        <v>1677</v>
      </c>
      <c r="R109" s="6" t="s">
        <v>1089</v>
      </c>
      <c r="S109" s="6">
        <v>5</v>
      </c>
      <c r="T109" s="6" t="s">
        <v>1726</v>
      </c>
      <c r="U109" s="6" t="s">
        <v>1715</v>
      </c>
      <c r="V109" s="6" t="s">
        <v>1338</v>
      </c>
      <c r="X109" s="6" t="s">
        <v>1339</v>
      </c>
      <c r="Y109" s="6" t="s">
        <v>1678</v>
      </c>
      <c r="Z109" s="6" t="s">
        <v>1159</v>
      </c>
      <c r="AA109" s="6" t="s">
        <v>905</v>
      </c>
      <c r="AB109" s="7">
        <v>44644</v>
      </c>
      <c r="AC109" s="6" t="s">
        <v>906</v>
      </c>
      <c r="AD109" s="6" t="s">
        <v>1679</v>
      </c>
      <c r="AE109" s="6" t="s">
        <v>1679</v>
      </c>
      <c r="AF109" s="6" t="s">
        <v>1679</v>
      </c>
      <c r="AG109" s="6" t="s">
        <v>1679</v>
      </c>
      <c r="AM109" s="6" t="s">
        <v>1677</v>
      </c>
      <c r="AO109" s="6" t="s">
        <v>1680</v>
      </c>
      <c r="AP109" s="6" t="s">
        <v>1191</v>
      </c>
      <c r="AQ109" s="6" t="s">
        <v>1641</v>
      </c>
    </row>
    <row r="110" spans="1:45" x14ac:dyDescent="0.2">
      <c r="A110" s="6">
        <v>1050730</v>
      </c>
      <c r="C110" s="6" t="str">
        <f t="shared" si="4"/>
        <v>Cultural Site</v>
      </c>
      <c r="D110" s="6" t="str">
        <f t="shared" si="5"/>
        <v>Cultural Site - SP5b-CR1-0427-2021-F1-2</v>
      </c>
      <c r="E110" s="6" t="str">
        <f t="shared" si="6"/>
        <v>Culturally Modied Tree, Post 1846 AD (n=1)
Stó:lō</v>
      </c>
      <c r="F110" s="6" t="s">
        <v>1712</v>
      </c>
      <c r="G110" s="12">
        <f>INDEX(families!$A:$A,MATCH(H110,families!$B:$B,0))</f>
        <v>14</v>
      </c>
      <c r="H110" s="6" t="str">
        <f t="shared" si="7"/>
        <v>Tree</v>
      </c>
      <c r="L110" s="6">
        <v>1050737.1340000001</v>
      </c>
      <c r="N110" s="6">
        <v>605517</v>
      </c>
      <c r="O110" s="6">
        <v>5468858</v>
      </c>
      <c r="P110" s="6" t="s">
        <v>1112</v>
      </c>
      <c r="Q110" s="6" t="s">
        <v>1344</v>
      </c>
      <c r="R110" s="6" t="s">
        <v>1345</v>
      </c>
      <c r="S110" s="6">
        <v>12</v>
      </c>
      <c r="T110" s="6" t="s">
        <v>1726</v>
      </c>
      <c r="U110" s="6" t="s">
        <v>1715</v>
      </c>
      <c r="V110" s="6" t="s">
        <v>1338</v>
      </c>
      <c r="X110" s="6" t="s">
        <v>1339</v>
      </c>
      <c r="Y110" s="6" t="s">
        <v>1681</v>
      </c>
      <c r="Z110" s="6" t="s">
        <v>904</v>
      </c>
      <c r="AA110" s="6" t="s">
        <v>905</v>
      </c>
      <c r="AB110" s="7">
        <v>44597</v>
      </c>
      <c r="AC110" s="6" t="s">
        <v>906</v>
      </c>
      <c r="AD110" s="6" t="s">
        <v>1682</v>
      </c>
      <c r="AE110" s="6" t="s">
        <v>1682</v>
      </c>
      <c r="AF110" s="6" t="s">
        <v>1269</v>
      </c>
      <c r="AG110" s="6" t="s">
        <v>1269</v>
      </c>
      <c r="AM110" s="6" t="s">
        <v>1344</v>
      </c>
      <c r="AP110" s="6" t="s">
        <v>1191</v>
      </c>
      <c r="AQ110" s="6" t="s">
        <v>1641</v>
      </c>
    </row>
    <row r="111" spans="1:45" x14ac:dyDescent="0.2">
      <c r="A111" s="6">
        <v>1050739</v>
      </c>
      <c r="C111" s="6" t="str">
        <f t="shared" si="4"/>
        <v>Cultural Site</v>
      </c>
      <c r="D111" s="6" t="str">
        <f t="shared" si="5"/>
        <v>Cultural Site - SP5b-CR1-0427-2021-F1-1</v>
      </c>
      <c r="E111" s="6" t="str">
        <f t="shared" si="6"/>
        <v>Culturally Modied Tree, Post 1846 AD (n=1)
Stó:lō</v>
      </c>
      <c r="F111" s="6" t="s">
        <v>1712</v>
      </c>
      <c r="G111" s="12">
        <f>INDEX(families!$A:$A,MATCH(H111,families!$B:$B,0))</f>
        <v>14</v>
      </c>
      <c r="H111" s="6" t="str">
        <f t="shared" si="7"/>
        <v>Tree</v>
      </c>
      <c r="L111" s="6">
        <v>1050744.2609999999</v>
      </c>
      <c r="N111" s="6">
        <v>605509</v>
      </c>
      <c r="O111" s="6">
        <v>5468876</v>
      </c>
      <c r="P111" s="6" t="s">
        <v>1112</v>
      </c>
      <c r="Q111" s="6" t="s">
        <v>1346</v>
      </c>
      <c r="R111" s="6" t="s">
        <v>900</v>
      </c>
      <c r="S111" s="6">
        <v>19</v>
      </c>
      <c r="T111" s="6" t="s">
        <v>1726</v>
      </c>
      <c r="U111" s="6" t="s">
        <v>1715</v>
      </c>
      <c r="V111" s="6" t="s">
        <v>1338</v>
      </c>
      <c r="X111" s="6" t="s">
        <v>1339</v>
      </c>
      <c r="Y111" s="6" t="s">
        <v>1683</v>
      </c>
      <c r="Z111" s="6" t="s">
        <v>904</v>
      </c>
      <c r="AA111" s="6" t="s">
        <v>905</v>
      </c>
      <c r="AB111" s="7">
        <v>44597</v>
      </c>
      <c r="AC111" s="6" t="s">
        <v>906</v>
      </c>
      <c r="AD111" s="6" t="s">
        <v>1684</v>
      </c>
      <c r="AE111" s="6" t="s">
        <v>1684</v>
      </c>
      <c r="AF111" s="6" t="s">
        <v>1269</v>
      </c>
      <c r="AG111" s="6" t="s">
        <v>1269</v>
      </c>
      <c r="AM111" s="6" t="s">
        <v>1346</v>
      </c>
      <c r="AP111" s="6" t="s">
        <v>1191</v>
      </c>
      <c r="AQ111" s="6" t="s">
        <v>1641</v>
      </c>
    </row>
    <row r="112" spans="1:45" x14ac:dyDescent="0.2">
      <c r="A112" s="6">
        <v>1024241</v>
      </c>
      <c r="C112" s="6" t="str">
        <f t="shared" si="4"/>
        <v>Cultural Site</v>
      </c>
      <c r="D112" s="6" t="str">
        <f t="shared" si="5"/>
        <v>Cultural Site - SP5b-CR1-1110-2021-F1-2</v>
      </c>
      <c r="E112" s="6" t="str">
        <f t="shared" si="6"/>
        <v>Culturally Modied Tree, Post 1846 AD (n=1)
Stó:lō</v>
      </c>
      <c r="F112" s="6" t="s">
        <v>1712</v>
      </c>
      <c r="G112" s="12">
        <f>INDEX(families!$A:$A,MATCH(H112,families!$B:$B,0))</f>
        <v>14</v>
      </c>
      <c r="H112" s="6" t="str">
        <f t="shared" si="7"/>
        <v>Tree</v>
      </c>
      <c r="L112" s="6">
        <v>1024234.8639999999</v>
      </c>
      <c r="N112" s="6">
        <v>625165</v>
      </c>
      <c r="O112" s="6">
        <v>5478344</v>
      </c>
      <c r="P112" s="6" t="s">
        <v>1112</v>
      </c>
      <c r="Q112" s="6" t="s">
        <v>1643</v>
      </c>
      <c r="R112" s="6" t="s">
        <v>1644</v>
      </c>
      <c r="S112" s="6">
        <v>5</v>
      </c>
      <c r="T112" s="6" t="s">
        <v>1726</v>
      </c>
      <c r="U112" s="6" t="s">
        <v>1715</v>
      </c>
      <c r="V112" s="6" t="s">
        <v>1338</v>
      </c>
      <c r="X112" s="6" t="s">
        <v>1645</v>
      </c>
      <c r="Y112" s="6" t="s">
        <v>1646</v>
      </c>
      <c r="Z112" s="6" t="s">
        <v>1159</v>
      </c>
      <c r="AA112" s="6" t="s">
        <v>905</v>
      </c>
      <c r="AB112" s="7">
        <v>44644</v>
      </c>
      <c r="AC112" s="6" t="s">
        <v>906</v>
      </c>
      <c r="AD112" s="6" t="s">
        <v>1647</v>
      </c>
      <c r="AE112" s="6" t="s">
        <v>1647</v>
      </c>
      <c r="AF112" s="6" t="s">
        <v>1647</v>
      </c>
      <c r="AG112" s="6" t="s">
        <v>1647</v>
      </c>
      <c r="AM112" s="6" t="s">
        <v>1643</v>
      </c>
      <c r="AO112" s="6" t="s">
        <v>1648</v>
      </c>
      <c r="AP112" s="6" t="s">
        <v>1191</v>
      </c>
      <c r="AQ112" s="6" t="s">
        <v>1641</v>
      </c>
    </row>
    <row r="113" spans="1:44" x14ac:dyDescent="0.2">
      <c r="A113" s="6">
        <v>1024253</v>
      </c>
      <c r="C113" s="6" t="str">
        <f t="shared" si="4"/>
        <v>Cultural Site</v>
      </c>
      <c r="D113" s="6" t="str">
        <f t="shared" si="5"/>
        <v>Cultural Site - SP5b-CR1-1110-2021-F1-1</v>
      </c>
      <c r="E113" s="6" t="str">
        <f t="shared" si="6"/>
        <v>Culturally Modied Tree, Post 1846 AD (n=1)
Stó:lō</v>
      </c>
      <c r="F113" s="6" t="s">
        <v>1712</v>
      </c>
      <c r="G113" s="12">
        <f>INDEX(families!$A:$A,MATCH(H113,families!$B:$B,0))</f>
        <v>14</v>
      </c>
      <c r="H113" s="6" t="str">
        <f t="shared" si="7"/>
        <v>Tree</v>
      </c>
      <c r="L113" s="6">
        <v>1024243.622</v>
      </c>
      <c r="N113" s="6">
        <v>625156</v>
      </c>
      <c r="O113" s="6">
        <v>5478341</v>
      </c>
      <c r="P113" s="6" t="s">
        <v>1112</v>
      </c>
      <c r="Q113" s="6" t="s">
        <v>1649</v>
      </c>
      <c r="R113" s="6" t="s">
        <v>1650</v>
      </c>
      <c r="S113" s="6">
        <v>5</v>
      </c>
      <c r="T113" s="6" t="s">
        <v>1726</v>
      </c>
      <c r="U113" s="6" t="s">
        <v>1715</v>
      </c>
      <c r="V113" s="6" t="s">
        <v>1338</v>
      </c>
      <c r="X113" s="6" t="s">
        <v>1645</v>
      </c>
      <c r="Y113" s="6" t="s">
        <v>1651</v>
      </c>
      <c r="Z113" s="6" t="s">
        <v>1159</v>
      </c>
      <c r="AA113" s="6" t="s">
        <v>905</v>
      </c>
      <c r="AB113" s="7">
        <v>44644</v>
      </c>
      <c r="AC113" s="6" t="s">
        <v>906</v>
      </c>
      <c r="AD113" s="6" t="s">
        <v>1647</v>
      </c>
      <c r="AE113" s="6" t="s">
        <v>1647</v>
      </c>
      <c r="AF113" s="6" t="s">
        <v>1647</v>
      </c>
      <c r="AG113" s="6" t="s">
        <v>1647</v>
      </c>
      <c r="AM113" s="6" t="s">
        <v>1649</v>
      </c>
      <c r="AO113" s="6" t="s">
        <v>1652</v>
      </c>
      <c r="AP113" s="6" t="s">
        <v>1191</v>
      </c>
      <c r="AQ113" s="6" t="s">
        <v>1641</v>
      </c>
    </row>
    <row r="114" spans="1:44" x14ac:dyDescent="0.2">
      <c r="A114" s="6">
        <v>1032718</v>
      </c>
      <c r="C114" s="6" t="str">
        <f t="shared" si="4"/>
        <v>Cultural Site</v>
      </c>
      <c r="D114" s="6" t="str">
        <f t="shared" si="5"/>
        <v>Cultural Site - SP5b-CR1-0126-2022-F1-1</v>
      </c>
      <c r="E114" s="6" t="str">
        <f t="shared" si="6"/>
        <v>Culturally Modied Tree, Post 1846 AD (n=1)
Stó:lō</v>
      </c>
      <c r="F114" s="6" t="s">
        <v>1712</v>
      </c>
      <c r="G114" s="12">
        <f>INDEX(families!$A:$A,MATCH(H114,families!$B:$B,0))</f>
        <v>14</v>
      </c>
      <c r="H114" s="6" t="str">
        <f t="shared" si="7"/>
        <v>Tree</v>
      </c>
      <c r="L114" s="6">
        <v>1032717.428</v>
      </c>
      <c r="N114" s="6">
        <v>621966</v>
      </c>
      <c r="O114" s="6">
        <v>5471665</v>
      </c>
      <c r="P114" s="6" t="s">
        <v>1112</v>
      </c>
      <c r="Q114" s="6" t="s">
        <v>1654</v>
      </c>
      <c r="R114" s="6" t="s">
        <v>1655</v>
      </c>
      <c r="S114" s="6">
        <v>5</v>
      </c>
      <c r="T114" s="6" t="s">
        <v>1726</v>
      </c>
      <c r="U114" s="6" t="s">
        <v>1715</v>
      </c>
      <c r="V114" s="6" t="s">
        <v>1338</v>
      </c>
      <c r="X114" s="6" t="s">
        <v>902</v>
      </c>
      <c r="Y114" s="6" t="s">
        <v>1656</v>
      </c>
      <c r="Z114" s="6" t="s">
        <v>1159</v>
      </c>
      <c r="AA114" s="6" t="s">
        <v>905</v>
      </c>
      <c r="AB114" s="7">
        <v>44595</v>
      </c>
      <c r="AC114" s="6" t="s">
        <v>1020</v>
      </c>
      <c r="AD114" s="6" t="s">
        <v>945</v>
      </c>
      <c r="AE114" s="6" t="s">
        <v>945</v>
      </c>
      <c r="AF114" s="6" t="s">
        <v>945</v>
      </c>
      <c r="AG114" s="6" t="s">
        <v>945</v>
      </c>
      <c r="AM114" s="6" t="s">
        <v>1654</v>
      </c>
      <c r="AN114" s="6" t="s">
        <v>1166</v>
      </c>
      <c r="AO114" s="6" t="s">
        <v>1657</v>
      </c>
      <c r="AP114" s="6" t="s">
        <v>1191</v>
      </c>
      <c r="AQ114" s="6" t="s">
        <v>1641</v>
      </c>
    </row>
    <row r="115" spans="1:44" x14ac:dyDescent="0.2">
      <c r="A115" s="6">
        <v>1037723</v>
      </c>
      <c r="C115" s="6" t="str">
        <f t="shared" si="4"/>
        <v>Cultural Site</v>
      </c>
      <c r="D115" s="6" t="str">
        <f t="shared" si="5"/>
        <v>Cultural Site - SP5b-CR1-0318-2022-F1-1</v>
      </c>
      <c r="E115" s="6" t="str">
        <f t="shared" si="6"/>
        <v>Culturally Modied Tree, Post 1846 AD (n=1)
Stó:lō</v>
      </c>
      <c r="F115" s="6" t="s">
        <v>1712</v>
      </c>
      <c r="G115" s="12">
        <f>INDEX(families!$A:$A,MATCH(H115,families!$B:$B,0))</f>
        <v>14</v>
      </c>
      <c r="H115" s="6" t="str">
        <f t="shared" si="7"/>
        <v>Tree</v>
      </c>
      <c r="L115" s="6">
        <v>1037942.996</v>
      </c>
      <c r="N115" s="6">
        <v>617196</v>
      </c>
      <c r="O115" s="6">
        <v>5471273</v>
      </c>
      <c r="P115" s="6" t="s">
        <v>1112</v>
      </c>
      <c r="Q115" s="6" t="s">
        <v>1661</v>
      </c>
      <c r="R115" s="6" t="s">
        <v>900</v>
      </c>
      <c r="S115" s="6">
        <v>5</v>
      </c>
      <c r="T115" s="6" t="s">
        <v>1726</v>
      </c>
      <c r="U115" s="6" t="s">
        <v>1715</v>
      </c>
      <c r="V115" s="6" t="s">
        <v>1338</v>
      </c>
      <c r="X115" s="6" t="s">
        <v>1662</v>
      </c>
      <c r="Y115" s="6" t="s">
        <v>1663</v>
      </c>
      <c r="Z115" s="6" t="s">
        <v>1159</v>
      </c>
      <c r="AA115" s="6" t="s">
        <v>905</v>
      </c>
      <c r="AB115" s="7">
        <v>44644</v>
      </c>
      <c r="AC115" s="6" t="s">
        <v>1020</v>
      </c>
      <c r="AD115" s="6" t="s">
        <v>1664</v>
      </c>
      <c r="AE115" s="6" t="s">
        <v>1664</v>
      </c>
      <c r="AF115" s="6" t="s">
        <v>1664</v>
      </c>
      <c r="AG115" s="6" t="s">
        <v>1664</v>
      </c>
      <c r="AM115" s="6" t="s">
        <v>1661</v>
      </c>
      <c r="AO115" s="6" t="s">
        <v>1665</v>
      </c>
      <c r="AP115" s="6" t="s">
        <v>1191</v>
      </c>
      <c r="AQ115" s="6" t="s">
        <v>1641</v>
      </c>
    </row>
    <row r="116" spans="1:44" x14ac:dyDescent="0.2">
      <c r="A116" s="6">
        <v>1050379</v>
      </c>
      <c r="C116" s="6" t="str">
        <f t="shared" si="4"/>
        <v>Cultural Site</v>
      </c>
      <c r="D116" s="6" t="str">
        <f t="shared" si="5"/>
        <v>Cultural Site - SP5b-CR1-0426-2021-F1-1</v>
      </c>
      <c r="E116" s="6" t="str">
        <f t="shared" si="6"/>
        <v>Culturally Modied Tree, Post 1846 AD (n=1)
Stó:lō</v>
      </c>
      <c r="F116" s="6" t="s">
        <v>1712</v>
      </c>
      <c r="G116" s="12">
        <f>INDEX(families!$A:$A,MATCH(H116,families!$B:$B,0))</f>
        <v>14</v>
      </c>
      <c r="H116" s="6" t="str">
        <f t="shared" si="7"/>
        <v>Tree</v>
      </c>
      <c r="L116" s="6">
        <v>1050385.571</v>
      </c>
      <c r="N116" s="6">
        <v>605870</v>
      </c>
      <c r="O116" s="6">
        <v>5468859</v>
      </c>
      <c r="P116" s="6" t="s">
        <v>1112</v>
      </c>
      <c r="Q116" s="6" t="s">
        <v>1336</v>
      </c>
      <c r="R116" s="6" t="s">
        <v>1337</v>
      </c>
      <c r="S116" s="6">
        <v>7</v>
      </c>
      <c r="T116" s="6" t="s">
        <v>1726</v>
      </c>
      <c r="U116" s="6" t="s">
        <v>1715</v>
      </c>
      <c r="V116" s="6" t="s">
        <v>1338</v>
      </c>
      <c r="X116" s="6" t="s">
        <v>1339</v>
      </c>
      <c r="Y116" s="6" t="s">
        <v>1671</v>
      </c>
      <c r="Z116" s="6" t="s">
        <v>904</v>
      </c>
      <c r="AA116" s="6" t="s">
        <v>905</v>
      </c>
      <c r="AB116" s="7">
        <v>44597</v>
      </c>
      <c r="AC116" s="6" t="s">
        <v>906</v>
      </c>
      <c r="AD116" s="6" t="s">
        <v>1672</v>
      </c>
      <c r="AE116" s="6" t="s">
        <v>1672</v>
      </c>
      <c r="AF116" s="6" t="s">
        <v>1269</v>
      </c>
      <c r="AG116" s="6" t="s">
        <v>1269</v>
      </c>
      <c r="AM116" s="6" t="s">
        <v>1336</v>
      </c>
      <c r="AP116" s="6" t="s">
        <v>1191</v>
      </c>
      <c r="AQ116" s="6" t="s">
        <v>1641</v>
      </c>
    </row>
    <row r="117" spans="1:44" x14ac:dyDescent="0.2">
      <c r="A117" s="6">
        <v>1050399</v>
      </c>
      <c r="C117" s="6" t="str">
        <f t="shared" si="4"/>
        <v>Cultural Site</v>
      </c>
      <c r="D117" s="6" t="str">
        <f t="shared" si="5"/>
        <v>Cultural Site - SP5b-CR1-0426-2021-F1-3</v>
      </c>
      <c r="E117" s="6" t="str">
        <f t="shared" si="6"/>
        <v>Culturally Modied Tree, Post 1846 AD (n=1)
Stó:lō</v>
      </c>
      <c r="F117" s="6" t="s">
        <v>1712</v>
      </c>
      <c r="G117" s="12">
        <f>INDEX(families!$A:$A,MATCH(H117,families!$B:$B,0))</f>
        <v>14</v>
      </c>
      <c r="H117" s="6" t="str">
        <f t="shared" si="7"/>
        <v>Tree</v>
      </c>
      <c r="L117" s="6">
        <v>1050404.02</v>
      </c>
      <c r="N117" s="6">
        <v>605851</v>
      </c>
      <c r="O117" s="6">
        <v>5468864</v>
      </c>
      <c r="P117" s="6" t="s">
        <v>1112</v>
      </c>
      <c r="Q117" s="6" t="s">
        <v>1340</v>
      </c>
      <c r="R117" s="6" t="s">
        <v>1341</v>
      </c>
      <c r="S117" s="6">
        <v>7.5</v>
      </c>
      <c r="T117" s="6" t="s">
        <v>1726</v>
      </c>
      <c r="U117" s="6" t="s">
        <v>1715</v>
      </c>
      <c r="V117" s="6" t="s">
        <v>1338</v>
      </c>
      <c r="X117" s="6" t="s">
        <v>1339</v>
      </c>
      <c r="Y117" s="6" t="s">
        <v>1673</v>
      </c>
      <c r="Z117" s="6" t="s">
        <v>904</v>
      </c>
      <c r="AA117" s="6" t="s">
        <v>905</v>
      </c>
      <c r="AB117" s="7">
        <v>44597</v>
      </c>
      <c r="AC117" s="6" t="s">
        <v>906</v>
      </c>
      <c r="AD117" s="6" t="s">
        <v>1674</v>
      </c>
      <c r="AE117" s="6" t="s">
        <v>1674</v>
      </c>
      <c r="AF117" s="6" t="s">
        <v>1269</v>
      </c>
      <c r="AG117" s="6" t="s">
        <v>1269</v>
      </c>
      <c r="AM117" s="6" t="s">
        <v>1340</v>
      </c>
      <c r="AP117" s="6" t="s">
        <v>1191</v>
      </c>
      <c r="AQ117" s="6" t="s">
        <v>1641</v>
      </c>
    </row>
    <row r="118" spans="1:44" x14ac:dyDescent="0.2">
      <c r="A118" s="6">
        <v>1050411</v>
      </c>
      <c r="C118" s="6" t="str">
        <f t="shared" si="4"/>
        <v>Cultural Site</v>
      </c>
      <c r="D118" s="6" t="str">
        <f t="shared" si="5"/>
        <v>Cultural Site - SP5b-CR1-0426-2021-F1-2</v>
      </c>
      <c r="E118" s="6" t="str">
        <f t="shared" si="6"/>
        <v>Culturally Modied Tree, Post 1846 AD (n=1)
Stó:lō</v>
      </c>
      <c r="F118" s="6" t="s">
        <v>1712</v>
      </c>
      <c r="G118" s="12">
        <f>INDEX(families!$A:$A,MATCH(H118,families!$B:$B,0))</f>
        <v>14</v>
      </c>
      <c r="H118" s="6" t="str">
        <f t="shared" si="7"/>
        <v>Tree</v>
      </c>
      <c r="L118" s="6">
        <v>1050418.7339999999</v>
      </c>
      <c r="N118" s="6">
        <v>605835</v>
      </c>
      <c r="O118" s="6">
        <v>5468877</v>
      </c>
      <c r="P118" s="6" t="s">
        <v>1112</v>
      </c>
      <c r="Q118" s="6" t="s">
        <v>1342</v>
      </c>
      <c r="R118" s="6" t="s">
        <v>1343</v>
      </c>
      <c r="S118" s="6">
        <v>7.5</v>
      </c>
      <c r="T118" s="6" t="s">
        <v>1726</v>
      </c>
      <c r="U118" s="6" t="s">
        <v>1715</v>
      </c>
      <c r="V118" s="6" t="s">
        <v>1338</v>
      </c>
      <c r="X118" s="6" t="s">
        <v>1339</v>
      </c>
      <c r="Y118" s="6" t="s">
        <v>1675</v>
      </c>
      <c r="Z118" s="6" t="s">
        <v>904</v>
      </c>
      <c r="AA118" s="6" t="s">
        <v>905</v>
      </c>
      <c r="AB118" s="7">
        <v>44597</v>
      </c>
      <c r="AC118" s="6" t="s">
        <v>906</v>
      </c>
      <c r="AD118" s="6" t="s">
        <v>1676</v>
      </c>
      <c r="AE118" s="6" t="s">
        <v>1676</v>
      </c>
      <c r="AF118" s="6" t="s">
        <v>1269</v>
      </c>
      <c r="AG118" s="6" t="s">
        <v>1269</v>
      </c>
      <c r="AM118" s="6" t="s">
        <v>1342</v>
      </c>
      <c r="AP118" s="6" t="s">
        <v>1191</v>
      </c>
      <c r="AQ118" s="6" t="s">
        <v>1641</v>
      </c>
    </row>
    <row r="119" spans="1:44" x14ac:dyDescent="0.2">
      <c r="A119" s="6">
        <v>1050715</v>
      </c>
      <c r="C119" s="6" t="str">
        <f t="shared" si="4"/>
        <v>Cultural Site</v>
      </c>
      <c r="D119" s="6" t="str">
        <f t="shared" si="5"/>
        <v>Cultural Site - SP5b-CR1-0128-2022-F1-1</v>
      </c>
      <c r="E119" s="6" t="str">
        <f t="shared" si="6"/>
        <v>Culturally Modied Tree, Post 1846 AD (n=1)
Stó:lō</v>
      </c>
      <c r="F119" s="6" t="s">
        <v>1712</v>
      </c>
      <c r="G119" s="12">
        <f>INDEX(families!$A:$A,MATCH(H119,families!$B:$B,0))</f>
        <v>14</v>
      </c>
      <c r="H119" s="6" t="str">
        <f t="shared" si="7"/>
        <v>Tree</v>
      </c>
      <c r="L119" s="6">
        <v>1050721.959</v>
      </c>
      <c r="N119" s="6">
        <v>605532</v>
      </c>
      <c r="O119" s="6">
        <v>5468862</v>
      </c>
      <c r="P119" s="6" t="s">
        <v>1112</v>
      </c>
      <c r="Q119" s="6" t="s">
        <v>1677</v>
      </c>
      <c r="R119" s="6" t="s">
        <v>1089</v>
      </c>
      <c r="S119" s="6">
        <v>5</v>
      </c>
      <c r="T119" s="6" t="s">
        <v>1726</v>
      </c>
      <c r="U119" s="6" t="s">
        <v>1715</v>
      </c>
      <c r="V119" s="6" t="s">
        <v>1338</v>
      </c>
      <c r="X119" s="6" t="s">
        <v>1339</v>
      </c>
      <c r="Y119" s="6" t="s">
        <v>1678</v>
      </c>
      <c r="Z119" s="6" t="s">
        <v>1159</v>
      </c>
      <c r="AA119" s="6" t="s">
        <v>905</v>
      </c>
      <c r="AB119" s="7">
        <v>44644</v>
      </c>
      <c r="AC119" s="6" t="s">
        <v>906</v>
      </c>
      <c r="AD119" s="6" t="s">
        <v>1679</v>
      </c>
      <c r="AE119" s="6" t="s">
        <v>1679</v>
      </c>
      <c r="AF119" s="6" t="s">
        <v>1679</v>
      </c>
      <c r="AG119" s="6" t="s">
        <v>1679</v>
      </c>
      <c r="AM119" s="6" t="s">
        <v>1677</v>
      </c>
      <c r="AO119" s="6" t="s">
        <v>1680</v>
      </c>
      <c r="AP119" s="6" t="s">
        <v>1191</v>
      </c>
      <c r="AQ119" s="6" t="s">
        <v>1641</v>
      </c>
    </row>
    <row r="120" spans="1:44" x14ac:dyDescent="0.2">
      <c r="A120" s="6">
        <v>1050730</v>
      </c>
      <c r="C120" s="6" t="str">
        <f t="shared" si="4"/>
        <v>Cultural Site</v>
      </c>
      <c r="D120" s="6" t="str">
        <f t="shared" si="5"/>
        <v>Cultural Site - SP5b-CR1-0427-2021-F1-2</v>
      </c>
      <c r="E120" s="6" t="str">
        <f t="shared" si="6"/>
        <v>Culturally Modied Tree, Post 1846 AD (n=1)
Stó:lō</v>
      </c>
      <c r="F120" s="6" t="s">
        <v>1712</v>
      </c>
      <c r="G120" s="12">
        <f>INDEX(families!$A:$A,MATCH(H120,families!$B:$B,0))</f>
        <v>14</v>
      </c>
      <c r="H120" s="6" t="str">
        <f t="shared" si="7"/>
        <v>Tree</v>
      </c>
      <c r="L120" s="6">
        <v>1050737.1340000001</v>
      </c>
      <c r="N120" s="6">
        <v>605517</v>
      </c>
      <c r="O120" s="6">
        <v>5468858</v>
      </c>
      <c r="P120" s="6" t="s">
        <v>1112</v>
      </c>
      <c r="Q120" s="6" t="s">
        <v>1344</v>
      </c>
      <c r="R120" s="6" t="s">
        <v>1345</v>
      </c>
      <c r="S120" s="6">
        <v>12</v>
      </c>
      <c r="T120" s="6" t="s">
        <v>1726</v>
      </c>
      <c r="U120" s="6" t="s">
        <v>1715</v>
      </c>
      <c r="V120" s="6" t="s">
        <v>1338</v>
      </c>
      <c r="X120" s="6" t="s">
        <v>1339</v>
      </c>
      <c r="Y120" s="6" t="s">
        <v>1681</v>
      </c>
      <c r="Z120" s="6" t="s">
        <v>904</v>
      </c>
      <c r="AA120" s="6" t="s">
        <v>905</v>
      </c>
      <c r="AB120" s="7">
        <v>44597</v>
      </c>
      <c r="AC120" s="6" t="s">
        <v>906</v>
      </c>
      <c r="AD120" s="6" t="s">
        <v>1682</v>
      </c>
      <c r="AE120" s="6" t="s">
        <v>1682</v>
      </c>
      <c r="AF120" s="6" t="s">
        <v>1269</v>
      </c>
      <c r="AG120" s="6" t="s">
        <v>1269</v>
      </c>
      <c r="AM120" s="6" t="s">
        <v>1344</v>
      </c>
      <c r="AP120" s="6" t="s">
        <v>1191</v>
      </c>
      <c r="AQ120" s="6" t="s">
        <v>1641</v>
      </c>
    </row>
    <row r="121" spans="1:44" x14ac:dyDescent="0.2">
      <c r="A121" s="6">
        <v>1050739</v>
      </c>
      <c r="C121" s="6" t="str">
        <f t="shared" si="4"/>
        <v>Cultural Site</v>
      </c>
      <c r="D121" s="6" t="str">
        <f t="shared" si="5"/>
        <v>Cultural Site - SP5b-CR1-0427-2021-F1-1</v>
      </c>
      <c r="E121" s="6" t="str">
        <f t="shared" si="6"/>
        <v>Culturally Modied Tree, Post 1846 AD (n=1)
Stó:lō</v>
      </c>
      <c r="F121" s="6" t="s">
        <v>1712</v>
      </c>
      <c r="G121" s="12">
        <f>INDEX(families!$A:$A,MATCH(H121,families!$B:$B,0))</f>
        <v>14</v>
      </c>
      <c r="H121" s="6" t="str">
        <f t="shared" si="7"/>
        <v>Tree</v>
      </c>
      <c r="L121" s="6">
        <v>1050744.2609999999</v>
      </c>
      <c r="N121" s="6">
        <v>605509</v>
      </c>
      <c r="O121" s="6">
        <v>5468876</v>
      </c>
      <c r="P121" s="6" t="s">
        <v>1112</v>
      </c>
      <c r="Q121" s="6" t="s">
        <v>1346</v>
      </c>
      <c r="R121" s="6" t="s">
        <v>900</v>
      </c>
      <c r="S121" s="6">
        <v>19</v>
      </c>
      <c r="T121" s="6" t="s">
        <v>1726</v>
      </c>
      <c r="U121" s="6" t="s">
        <v>1715</v>
      </c>
      <c r="V121" s="6" t="s">
        <v>1338</v>
      </c>
      <c r="X121" s="6" t="s">
        <v>1339</v>
      </c>
      <c r="Y121" s="6" t="s">
        <v>1683</v>
      </c>
      <c r="Z121" s="6" t="s">
        <v>904</v>
      </c>
      <c r="AA121" s="6" t="s">
        <v>905</v>
      </c>
      <c r="AB121" s="7">
        <v>44597</v>
      </c>
      <c r="AC121" s="6" t="s">
        <v>906</v>
      </c>
      <c r="AD121" s="6" t="s">
        <v>1684</v>
      </c>
      <c r="AE121" s="6" t="s">
        <v>1684</v>
      </c>
      <c r="AF121" s="6" t="s">
        <v>1269</v>
      </c>
      <c r="AG121" s="6" t="s">
        <v>1269</v>
      </c>
      <c r="AM121" s="6" t="s">
        <v>1346</v>
      </c>
      <c r="AP121" s="6" t="s">
        <v>1191</v>
      </c>
      <c r="AQ121" s="6" t="s">
        <v>1641</v>
      </c>
    </row>
    <row r="122" spans="1:44" x14ac:dyDescent="0.2">
      <c r="A122" s="6">
        <v>1024241</v>
      </c>
      <c r="C122" s="6" t="str">
        <f t="shared" si="4"/>
        <v>Cultural Site</v>
      </c>
      <c r="D122" s="6" t="str">
        <f t="shared" si="5"/>
        <v>Cultural Site - SP5b-CR1-1110-2021-F1-2</v>
      </c>
      <c r="E122" s="6" t="str">
        <f t="shared" si="6"/>
        <v>Culturally Modied Tree, Post 1846 AD (n=1)
Stó:lō</v>
      </c>
      <c r="F122" s="6" t="s">
        <v>1712</v>
      </c>
      <c r="G122" s="12">
        <f>INDEX(families!$A:$A,MATCH(H122,families!$B:$B,0))</f>
        <v>14</v>
      </c>
      <c r="H122" s="6" t="str">
        <f t="shared" si="7"/>
        <v>Tree</v>
      </c>
      <c r="L122" s="6">
        <v>1024234.8639999999</v>
      </c>
      <c r="N122" s="6">
        <v>625165</v>
      </c>
      <c r="O122" s="6">
        <v>5478344</v>
      </c>
      <c r="P122" s="6" t="s">
        <v>1112</v>
      </c>
      <c r="Q122" s="6" t="s">
        <v>1643</v>
      </c>
      <c r="R122" s="6" t="s">
        <v>1644</v>
      </c>
      <c r="S122" s="6">
        <v>5</v>
      </c>
      <c r="T122" s="6" t="s">
        <v>1726</v>
      </c>
      <c r="U122" s="6" t="s">
        <v>1715</v>
      </c>
      <c r="V122" s="6" t="s">
        <v>1338</v>
      </c>
      <c r="X122" s="6" t="s">
        <v>1645</v>
      </c>
      <c r="Y122" s="6" t="s">
        <v>1646</v>
      </c>
      <c r="Z122" s="6" t="s">
        <v>1159</v>
      </c>
      <c r="AA122" s="6" t="s">
        <v>905</v>
      </c>
      <c r="AB122" s="7">
        <v>44644</v>
      </c>
      <c r="AC122" s="6" t="s">
        <v>906</v>
      </c>
      <c r="AD122" s="6" t="s">
        <v>1647</v>
      </c>
      <c r="AE122" s="6" t="s">
        <v>1647</v>
      </c>
      <c r="AF122" s="6" t="s">
        <v>1647</v>
      </c>
      <c r="AG122" s="6" t="s">
        <v>1647</v>
      </c>
      <c r="AM122" s="6" t="s">
        <v>1643</v>
      </c>
      <c r="AO122" s="6" t="s">
        <v>1648</v>
      </c>
      <c r="AP122" s="6" t="s">
        <v>1191</v>
      </c>
      <c r="AQ122" s="6" t="s">
        <v>1641</v>
      </c>
      <c r="AR122" s="6">
        <v>43</v>
      </c>
    </row>
    <row r="123" spans="1:44" x14ac:dyDescent="0.2">
      <c r="A123" s="6">
        <v>1024253</v>
      </c>
      <c r="C123" s="6" t="str">
        <f t="shared" si="4"/>
        <v>Cultural Site</v>
      </c>
      <c r="D123" s="6" t="str">
        <f t="shared" si="5"/>
        <v>Cultural Site - SP5b-CR1-1110-2021-F1-1</v>
      </c>
      <c r="E123" s="6" t="str">
        <f t="shared" si="6"/>
        <v>Culturally Modied Tree, Post 1846 AD (n=1)
Stó:lō</v>
      </c>
      <c r="F123" s="6" t="s">
        <v>1712</v>
      </c>
      <c r="G123" s="12">
        <f>INDEX(families!$A:$A,MATCH(H123,families!$B:$B,0))</f>
        <v>14</v>
      </c>
      <c r="H123" s="6" t="str">
        <f t="shared" si="7"/>
        <v>Tree</v>
      </c>
      <c r="L123" s="6">
        <v>1024243.622</v>
      </c>
      <c r="N123" s="6">
        <v>625156</v>
      </c>
      <c r="O123" s="6">
        <v>5478341</v>
      </c>
      <c r="P123" s="6" t="s">
        <v>1112</v>
      </c>
      <c r="Q123" s="6" t="s">
        <v>1649</v>
      </c>
      <c r="R123" s="6" t="s">
        <v>1650</v>
      </c>
      <c r="S123" s="6">
        <v>5</v>
      </c>
      <c r="T123" s="6" t="s">
        <v>1726</v>
      </c>
      <c r="U123" s="6" t="s">
        <v>1715</v>
      </c>
      <c r="V123" s="6" t="s">
        <v>1338</v>
      </c>
      <c r="X123" s="6" t="s">
        <v>1645</v>
      </c>
      <c r="Y123" s="6" t="s">
        <v>1651</v>
      </c>
      <c r="Z123" s="6" t="s">
        <v>1159</v>
      </c>
      <c r="AA123" s="6" t="s">
        <v>905</v>
      </c>
      <c r="AB123" s="7">
        <v>44644</v>
      </c>
      <c r="AC123" s="6" t="s">
        <v>906</v>
      </c>
      <c r="AD123" s="6" t="s">
        <v>1647</v>
      </c>
      <c r="AE123" s="6" t="s">
        <v>1647</v>
      </c>
      <c r="AF123" s="6" t="s">
        <v>1647</v>
      </c>
      <c r="AG123" s="6" t="s">
        <v>1647</v>
      </c>
      <c r="AM123" s="6" t="s">
        <v>1649</v>
      </c>
      <c r="AO123" s="6" t="s">
        <v>1652</v>
      </c>
      <c r="AP123" s="6" t="s">
        <v>1191</v>
      </c>
      <c r="AQ123" s="6" t="s">
        <v>1641</v>
      </c>
      <c r="AR123" s="6">
        <v>44</v>
      </c>
    </row>
    <row r="124" spans="1:44" x14ac:dyDescent="0.2">
      <c r="A124" s="6">
        <v>1032718</v>
      </c>
      <c r="C124" s="6" t="str">
        <f t="shared" si="4"/>
        <v>Cultural Site</v>
      </c>
      <c r="D124" s="6" t="str">
        <f t="shared" si="5"/>
        <v>Cultural Site - SP5b-CR1-0126-2022-F1-1</v>
      </c>
      <c r="E124" s="6" t="str">
        <f t="shared" si="6"/>
        <v>Culturally Modied Tree, Post 1846 AD (n=1)
Stó:lō</v>
      </c>
      <c r="F124" s="6" t="s">
        <v>1712</v>
      </c>
      <c r="G124" s="12">
        <f>INDEX(families!$A:$A,MATCH(H124,families!$B:$B,0))</f>
        <v>14</v>
      </c>
      <c r="H124" s="6" t="str">
        <f t="shared" si="7"/>
        <v>Tree</v>
      </c>
      <c r="L124" s="6">
        <v>1032717.428</v>
      </c>
      <c r="N124" s="6">
        <v>621966</v>
      </c>
      <c r="O124" s="6">
        <v>5471665</v>
      </c>
      <c r="P124" s="6" t="s">
        <v>1112</v>
      </c>
      <c r="Q124" s="6" t="s">
        <v>1654</v>
      </c>
      <c r="R124" s="6" t="s">
        <v>1655</v>
      </c>
      <c r="S124" s="6">
        <v>5</v>
      </c>
      <c r="T124" s="6" t="s">
        <v>1726</v>
      </c>
      <c r="U124" s="6" t="s">
        <v>1715</v>
      </c>
      <c r="V124" s="6" t="s">
        <v>1338</v>
      </c>
      <c r="X124" s="6" t="s">
        <v>902</v>
      </c>
      <c r="Y124" s="6" t="s">
        <v>1656</v>
      </c>
      <c r="Z124" s="6" t="s">
        <v>1159</v>
      </c>
      <c r="AA124" s="6" t="s">
        <v>905</v>
      </c>
      <c r="AB124" s="7">
        <v>44595</v>
      </c>
      <c r="AC124" s="6" t="s">
        <v>1020</v>
      </c>
      <c r="AD124" s="6" t="s">
        <v>945</v>
      </c>
      <c r="AE124" s="6" t="s">
        <v>945</v>
      </c>
      <c r="AF124" s="6" t="s">
        <v>945</v>
      </c>
      <c r="AG124" s="6" t="s">
        <v>945</v>
      </c>
      <c r="AM124" s="6" t="s">
        <v>1654</v>
      </c>
      <c r="AN124" s="6" t="s">
        <v>1166</v>
      </c>
      <c r="AO124" s="6" t="s">
        <v>1657</v>
      </c>
      <c r="AP124" s="6" t="s">
        <v>1191</v>
      </c>
      <c r="AQ124" s="6" t="s">
        <v>1641</v>
      </c>
      <c r="AR124" s="6">
        <v>54</v>
      </c>
    </row>
    <row r="125" spans="1:44" x14ac:dyDescent="0.2">
      <c r="A125" s="6">
        <v>1037723</v>
      </c>
      <c r="C125" s="6" t="str">
        <f t="shared" si="4"/>
        <v>Cultural Site</v>
      </c>
      <c r="D125" s="6" t="str">
        <f t="shared" si="5"/>
        <v>Cultural Site - SP5b-CR1-0318-2022-F1-1</v>
      </c>
      <c r="E125" s="6" t="str">
        <f t="shared" si="6"/>
        <v>Culturally Modied Tree, Post 1846 AD (n=1)
Stó:lō</v>
      </c>
      <c r="F125" s="6" t="s">
        <v>1712</v>
      </c>
      <c r="G125" s="12">
        <f>INDEX(families!$A:$A,MATCH(H125,families!$B:$B,0))</f>
        <v>14</v>
      </c>
      <c r="H125" s="6" t="str">
        <f t="shared" si="7"/>
        <v>Tree</v>
      </c>
      <c r="L125" s="6">
        <v>1037942.996</v>
      </c>
      <c r="N125" s="6">
        <v>617196</v>
      </c>
      <c r="O125" s="6">
        <v>5471273</v>
      </c>
      <c r="P125" s="6" t="s">
        <v>1112</v>
      </c>
      <c r="Q125" s="6" t="s">
        <v>1661</v>
      </c>
      <c r="R125" s="6" t="s">
        <v>900</v>
      </c>
      <c r="S125" s="6">
        <v>5</v>
      </c>
      <c r="T125" s="6" t="s">
        <v>1726</v>
      </c>
      <c r="U125" s="6" t="s">
        <v>1715</v>
      </c>
      <c r="V125" s="6" t="s">
        <v>1338</v>
      </c>
      <c r="X125" s="6" t="s">
        <v>1662</v>
      </c>
      <c r="Y125" s="6" t="s">
        <v>1663</v>
      </c>
      <c r="Z125" s="6" t="s">
        <v>1159</v>
      </c>
      <c r="AA125" s="6" t="s">
        <v>905</v>
      </c>
      <c r="AB125" s="7">
        <v>44644</v>
      </c>
      <c r="AC125" s="6" t="s">
        <v>1020</v>
      </c>
      <c r="AD125" s="6" t="s">
        <v>1664</v>
      </c>
      <c r="AE125" s="6" t="s">
        <v>1664</v>
      </c>
      <c r="AF125" s="6" t="s">
        <v>1664</v>
      </c>
      <c r="AG125" s="6" t="s">
        <v>1664</v>
      </c>
      <c r="AM125" s="6" t="s">
        <v>1661</v>
      </c>
      <c r="AO125" s="6" t="s">
        <v>1665</v>
      </c>
      <c r="AP125" s="6" t="s">
        <v>1191</v>
      </c>
      <c r="AQ125" s="6" t="s">
        <v>1641</v>
      </c>
      <c r="AR125" s="6">
        <v>66</v>
      </c>
    </row>
    <row r="126" spans="1:44" x14ac:dyDescent="0.2">
      <c r="A126" s="6">
        <v>1050379</v>
      </c>
      <c r="C126" s="6" t="str">
        <f t="shared" si="4"/>
        <v>Cultural Site</v>
      </c>
      <c r="D126" s="6" t="str">
        <f t="shared" si="5"/>
        <v>Cultural Site - SP5b-CR1-0426-2021-F1-1</v>
      </c>
      <c r="E126" s="6" t="str">
        <f t="shared" si="6"/>
        <v>Culturally Modied Tree, Post 1846 AD (n=1)
Stó:lō</v>
      </c>
      <c r="F126" s="6" t="s">
        <v>1712</v>
      </c>
      <c r="G126" s="12">
        <f>INDEX(families!$A:$A,MATCH(H126,families!$B:$B,0))</f>
        <v>14</v>
      </c>
      <c r="H126" s="6" t="str">
        <f t="shared" si="7"/>
        <v>Tree</v>
      </c>
      <c r="L126" s="6">
        <v>1050385.571</v>
      </c>
      <c r="N126" s="6">
        <v>605870</v>
      </c>
      <c r="O126" s="6">
        <v>5468859</v>
      </c>
      <c r="P126" s="6" t="s">
        <v>1112</v>
      </c>
      <c r="Q126" s="6" t="s">
        <v>1336</v>
      </c>
      <c r="R126" s="6" t="s">
        <v>1337</v>
      </c>
      <c r="S126" s="6">
        <v>7</v>
      </c>
      <c r="T126" s="6" t="s">
        <v>1726</v>
      </c>
      <c r="U126" s="6" t="s">
        <v>1715</v>
      </c>
      <c r="V126" s="6" t="s">
        <v>1338</v>
      </c>
      <c r="X126" s="6" t="s">
        <v>1339</v>
      </c>
      <c r="Y126" s="6" t="s">
        <v>1671</v>
      </c>
      <c r="Z126" s="6" t="s">
        <v>904</v>
      </c>
      <c r="AA126" s="6" t="s">
        <v>905</v>
      </c>
      <c r="AB126" s="7">
        <v>44597</v>
      </c>
      <c r="AC126" s="6" t="s">
        <v>906</v>
      </c>
      <c r="AD126" s="6" t="s">
        <v>1672</v>
      </c>
      <c r="AE126" s="6" t="s">
        <v>1672</v>
      </c>
      <c r="AF126" s="6" t="s">
        <v>1269</v>
      </c>
      <c r="AG126" s="6" t="s">
        <v>1269</v>
      </c>
      <c r="AM126" s="6" t="s">
        <v>1336</v>
      </c>
      <c r="AP126" s="6" t="s">
        <v>1191</v>
      </c>
      <c r="AQ126" s="6" t="s">
        <v>1641</v>
      </c>
      <c r="AR126" s="6">
        <v>90</v>
      </c>
    </row>
    <row r="127" spans="1:44" x14ac:dyDescent="0.2">
      <c r="A127" s="6">
        <v>1050399</v>
      </c>
      <c r="C127" s="6" t="str">
        <f t="shared" si="4"/>
        <v>Cultural Site</v>
      </c>
      <c r="D127" s="6" t="str">
        <f t="shared" si="5"/>
        <v>Cultural Site - SP5b-CR1-0426-2021-F1-3</v>
      </c>
      <c r="E127" s="6" t="str">
        <f t="shared" si="6"/>
        <v>Culturally Modied Tree, Post 1846 AD (n=1)
Stó:lō</v>
      </c>
      <c r="F127" s="6" t="s">
        <v>1712</v>
      </c>
      <c r="G127" s="12">
        <f>INDEX(families!$A:$A,MATCH(H127,families!$B:$B,0))</f>
        <v>14</v>
      </c>
      <c r="H127" s="6" t="str">
        <f t="shared" si="7"/>
        <v>Tree</v>
      </c>
      <c r="L127" s="6">
        <v>1050404.02</v>
      </c>
      <c r="N127" s="6">
        <v>605851</v>
      </c>
      <c r="O127" s="6">
        <v>5468864</v>
      </c>
      <c r="P127" s="6" t="s">
        <v>1112</v>
      </c>
      <c r="Q127" s="6" t="s">
        <v>1340</v>
      </c>
      <c r="R127" s="6" t="s">
        <v>1341</v>
      </c>
      <c r="S127" s="6">
        <v>7.5</v>
      </c>
      <c r="T127" s="6" t="s">
        <v>1726</v>
      </c>
      <c r="U127" s="6" t="s">
        <v>1715</v>
      </c>
      <c r="V127" s="6" t="s">
        <v>1338</v>
      </c>
      <c r="X127" s="6" t="s">
        <v>1339</v>
      </c>
      <c r="Y127" s="6" t="s">
        <v>1673</v>
      </c>
      <c r="Z127" s="6" t="s">
        <v>904</v>
      </c>
      <c r="AA127" s="6" t="s">
        <v>905</v>
      </c>
      <c r="AB127" s="7">
        <v>44597</v>
      </c>
      <c r="AC127" s="6" t="s">
        <v>906</v>
      </c>
      <c r="AD127" s="6" t="s">
        <v>1674</v>
      </c>
      <c r="AE127" s="6" t="s">
        <v>1674</v>
      </c>
      <c r="AF127" s="6" t="s">
        <v>1269</v>
      </c>
      <c r="AG127" s="6" t="s">
        <v>1269</v>
      </c>
      <c r="AM127" s="6" t="s">
        <v>1340</v>
      </c>
      <c r="AP127" s="6" t="s">
        <v>1191</v>
      </c>
      <c r="AQ127" s="6" t="s">
        <v>1641</v>
      </c>
      <c r="AR127" s="6">
        <v>91</v>
      </c>
    </row>
    <row r="128" spans="1:44" x14ac:dyDescent="0.2">
      <c r="A128" s="6">
        <v>1050411</v>
      </c>
      <c r="C128" s="6" t="str">
        <f t="shared" si="4"/>
        <v>Cultural Site</v>
      </c>
      <c r="D128" s="6" t="str">
        <f t="shared" si="5"/>
        <v>Cultural Site - SP5b-CR1-0426-2021-F1-2</v>
      </c>
      <c r="E128" s="6" t="str">
        <f t="shared" si="6"/>
        <v>Culturally Modied Tree, Post 1846 AD (n=1)
Stó:lō</v>
      </c>
      <c r="F128" s="6" t="s">
        <v>1712</v>
      </c>
      <c r="G128" s="12">
        <f>INDEX(families!$A:$A,MATCH(H128,families!$B:$B,0))</f>
        <v>14</v>
      </c>
      <c r="H128" s="6" t="str">
        <f t="shared" si="7"/>
        <v>Tree</v>
      </c>
      <c r="L128" s="6">
        <v>1050418.7339999999</v>
      </c>
      <c r="N128" s="6">
        <v>605835</v>
      </c>
      <c r="O128" s="6">
        <v>5468877</v>
      </c>
      <c r="P128" s="6" t="s">
        <v>1112</v>
      </c>
      <c r="Q128" s="6" t="s">
        <v>1342</v>
      </c>
      <c r="R128" s="6" t="s">
        <v>1343</v>
      </c>
      <c r="S128" s="6">
        <v>7.5</v>
      </c>
      <c r="T128" s="6" t="s">
        <v>1726</v>
      </c>
      <c r="U128" s="6" t="s">
        <v>1715</v>
      </c>
      <c r="V128" s="6" t="s">
        <v>1338</v>
      </c>
      <c r="X128" s="6" t="s">
        <v>1339</v>
      </c>
      <c r="Y128" s="6" t="s">
        <v>1675</v>
      </c>
      <c r="Z128" s="6" t="s">
        <v>904</v>
      </c>
      <c r="AA128" s="6" t="s">
        <v>905</v>
      </c>
      <c r="AB128" s="7">
        <v>44597</v>
      </c>
      <c r="AC128" s="6" t="s">
        <v>906</v>
      </c>
      <c r="AD128" s="6" t="s">
        <v>1676</v>
      </c>
      <c r="AE128" s="6" t="s">
        <v>1676</v>
      </c>
      <c r="AF128" s="6" t="s">
        <v>1269</v>
      </c>
      <c r="AG128" s="6" t="s">
        <v>1269</v>
      </c>
      <c r="AM128" s="6" t="s">
        <v>1342</v>
      </c>
      <c r="AP128" s="6" t="s">
        <v>1191</v>
      </c>
      <c r="AQ128" s="6" t="s">
        <v>1641</v>
      </c>
      <c r="AR128" s="6">
        <v>92</v>
      </c>
    </row>
    <row r="129" spans="1:45" x14ac:dyDescent="0.2">
      <c r="A129" s="6">
        <v>1050715</v>
      </c>
      <c r="C129" s="6" t="str">
        <f t="shared" si="4"/>
        <v>Cultural Site</v>
      </c>
      <c r="D129" s="6" t="str">
        <f t="shared" si="5"/>
        <v>Cultural Site - SP5b-CR1-0128-2022-F1-1</v>
      </c>
      <c r="E129" s="6" t="str">
        <f t="shared" si="6"/>
        <v>Culturally Modied Tree, Post 1846 AD (n=1)
Stó:lō</v>
      </c>
      <c r="F129" s="6" t="s">
        <v>1712</v>
      </c>
      <c r="G129" s="12">
        <f>INDEX(families!$A:$A,MATCH(H129,families!$B:$B,0))</f>
        <v>14</v>
      </c>
      <c r="H129" s="6" t="str">
        <f t="shared" si="7"/>
        <v>Tree</v>
      </c>
      <c r="L129" s="6">
        <v>1050721.959</v>
      </c>
      <c r="N129" s="6">
        <v>605532</v>
      </c>
      <c r="O129" s="6">
        <v>5468862</v>
      </c>
      <c r="P129" s="6" t="s">
        <v>1112</v>
      </c>
      <c r="Q129" s="6" t="s">
        <v>1677</v>
      </c>
      <c r="R129" s="6" t="s">
        <v>1089</v>
      </c>
      <c r="S129" s="6">
        <v>5</v>
      </c>
      <c r="T129" s="6" t="s">
        <v>1726</v>
      </c>
      <c r="U129" s="6" t="s">
        <v>1715</v>
      </c>
      <c r="V129" s="6" t="s">
        <v>1338</v>
      </c>
      <c r="X129" s="6" t="s">
        <v>1339</v>
      </c>
      <c r="Y129" s="6" t="s">
        <v>1678</v>
      </c>
      <c r="Z129" s="6" t="s">
        <v>1159</v>
      </c>
      <c r="AA129" s="6" t="s">
        <v>905</v>
      </c>
      <c r="AB129" s="7">
        <v>44644</v>
      </c>
      <c r="AC129" s="6" t="s">
        <v>906</v>
      </c>
      <c r="AD129" s="6" t="s">
        <v>1679</v>
      </c>
      <c r="AE129" s="6" t="s">
        <v>1679</v>
      </c>
      <c r="AF129" s="6" t="s">
        <v>1679</v>
      </c>
      <c r="AG129" s="6" t="s">
        <v>1679</v>
      </c>
      <c r="AM129" s="6" t="s">
        <v>1677</v>
      </c>
      <c r="AO129" s="6" t="s">
        <v>1680</v>
      </c>
      <c r="AP129" s="6" t="s">
        <v>1191</v>
      </c>
      <c r="AQ129" s="6" t="s">
        <v>1641</v>
      </c>
      <c r="AR129" s="6">
        <v>93</v>
      </c>
    </row>
    <row r="130" spans="1:45" x14ac:dyDescent="0.2">
      <c r="A130" s="6">
        <v>1050730</v>
      </c>
      <c r="C130" s="6" t="str">
        <f t="shared" si="4"/>
        <v>Cultural Site</v>
      </c>
      <c r="D130" s="6" t="str">
        <f t="shared" si="5"/>
        <v>Cultural Site - SP5b-CR1-0427-2021-F1-2</v>
      </c>
      <c r="E130" s="6" t="str">
        <f t="shared" si="6"/>
        <v>Culturally Modied Tree, Post 1846 AD (n=1)
Stó:lō</v>
      </c>
      <c r="F130" s="6" t="s">
        <v>1712</v>
      </c>
      <c r="G130" s="12">
        <f>INDEX(families!$A:$A,MATCH(H130,families!$B:$B,0))</f>
        <v>14</v>
      </c>
      <c r="H130" s="6" t="str">
        <f t="shared" si="7"/>
        <v>Tree</v>
      </c>
      <c r="L130" s="6">
        <v>1050737.1340000001</v>
      </c>
      <c r="N130" s="6">
        <v>605517</v>
      </c>
      <c r="O130" s="6">
        <v>5468858</v>
      </c>
      <c r="P130" s="6" t="s">
        <v>1112</v>
      </c>
      <c r="Q130" s="6" t="s">
        <v>1344</v>
      </c>
      <c r="R130" s="6" t="s">
        <v>1345</v>
      </c>
      <c r="S130" s="6">
        <v>12</v>
      </c>
      <c r="T130" s="6" t="s">
        <v>1726</v>
      </c>
      <c r="U130" s="6" t="s">
        <v>1715</v>
      </c>
      <c r="V130" s="6" t="s">
        <v>1338</v>
      </c>
      <c r="X130" s="6" t="s">
        <v>1339</v>
      </c>
      <c r="Y130" s="6" t="s">
        <v>1681</v>
      </c>
      <c r="Z130" s="6" t="s">
        <v>904</v>
      </c>
      <c r="AA130" s="6" t="s">
        <v>905</v>
      </c>
      <c r="AB130" s="7">
        <v>44597</v>
      </c>
      <c r="AC130" s="6" t="s">
        <v>906</v>
      </c>
      <c r="AD130" s="6" t="s">
        <v>1682</v>
      </c>
      <c r="AE130" s="6" t="s">
        <v>1682</v>
      </c>
      <c r="AF130" s="6" t="s">
        <v>1269</v>
      </c>
      <c r="AG130" s="6" t="s">
        <v>1269</v>
      </c>
      <c r="AM130" s="6" t="s">
        <v>1344</v>
      </c>
      <c r="AP130" s="6" t="s">
        <v>1191</v>
      </c>
      <c r="AQ130" s="6" t="s">
        <v>1641</v>
      </c>
      <c r="AR130" s="6">
        <v>94</v>
      </c>
    </row>
    <row r="131" spans="1:45" x14ac:dyDescent="0.2">
      <c r="A131" s="6">
        <v>1050739</v>
      </c>
      <c r="C131" s="6" t="str">
        <f t="shared" ref="C131:C194" si="8">U131</f>
        <v>Cultural Site</v>
      </c>
      <c r="D131" s="6" t="str">
        <f t="shared" ref="D131:D194" si="9">_xlfn.CONCAT(U131," - ",Q131)</f>
        <v>Cultural Site - SP5b-CR1-0427-2021-F1-1</v>
      </c>
      <c r="E131" s="6" t="str">
        <f t="shared" ref="E131:E194" si="10">V131</f>
        <v>Culturally Modied Tree, Post 1846 AD (n=1)
Stó:lō</v>
      </c>
      <c r="F131" s="6" t="s">
        <v>1712</v>
      </c>
      <c r="G131" s="12">
        <f>INDEX(families!$A:$A,MATCH(H131,families!$B:$B,0))</f>
        <v>14</v>
      </c>
      <c r="H131" s="6" t="str">
        <f t="shared" ref="H131:H194" si="11">T131</f>
        <v>Tree</v>
      </c>
      <c r="L131" s="6">
        <v>1050744.2609999999</v>
      </c>
      <c r="N131" s="6">
        <v>605509</v>
      </c>
      <c r="O131" s="6">
        <v>5468876</v>
      </c>
      <c r="P131" s="6" t="s">
        <v>1112</v>
      </c>
      <c r="Q131" s="6" t="s">
        <v>1346</v>
      </c>
      <c r="R131" s="6" t="s">
        <v>900</v>
      </c>
      <c r="S131" s="6">
        <v>19</v>
      </c>
      <c r="T131" s="6" t="s">
        <v>1726</v>
      </c>
      <c r="U131" s="6" t="s">
        <v>1715</v>
      </c>
      <c r="V131" s="6" t="s">
        <v>1338</v>
      </c>
      <c r="X131" s="6" t="s">
        <v>1339</v>
      </c>
      <c r="Y131" s="6" t="s">
        <v>1683</v>
      </c>
      <c r="Z131" s="6" t="s">
        <v>904</v>
      </c>
      <c r="AA131" s="6" t="s">
        <v>905</v>
      </c>
      <c r="AB131" s="7">
        <v>44597</v>
      </c>
      <c r="AC131" s="6" t="s">
        <v>906</v>
      </c>
      <c r="AD131" s="6" t="s">
        <v>1684</v>
      </c>
      <c r="AE131" s="6" t="s">
        <v>1684</v>
      </c>
      <c r="AF131" s="6" t="s">
        <v>1269</v>
      </c>
      <c r="AG131" s="6" t="s">
        <v>1269</v>
      </c>
      <c r="AM131" s="6" t="s">
        <v>1346</v>
      </c>
      <c r="AP131" s="6" t="s">
        <v>1191</v>
      </c>
      <c r="AQ131" s="6" t="s">
        <v>1641</v>
      </c>
      <c r="AR131" s="6">
        <v>95</v>
      </c>
    </row>
    <row r="132" spans="1:45" x14ac:dyDescent="0.2">
      <c r="A132" s="6">
        <v>1024241</v>
      </c>
      <c r="C132" s="6" t="str">
        <f t="shared" si="8"/>
        <v>Cultural Site</v>
      </c>
      <c r="D132" s="6" t="str">
        <f t="shared" si="9"/>
        <v>Cultural Site - SP5b-CR1-1110-2021-F1-2</v>
      </c>
      <c r="E132" s="6" t="str">
        <f t="shared" si="10"/>
        <v>Culturally Modied Tree, Post 1846 AD (n=1)
Stó:lō</v>
      </c>
      <c r="F132" s="6" t="s">
        <v>1712</v>
      </c>
      <c r="G132" s="12">
        <f>INDEX(families!$A:$A,MATCH(H132,families!$B:$B,0))</f>
        <v>14</v>
      </c>
      <c r="H132" s="6" t="str">
        <f t="shared" si="11"/>
        <v>Tree</v>
      </c>
      <c r="L132" s="6">
        <v>1024234.8639999999</v>
      </c>
      <c r="N132" s="6">
        <v>625165</v>
      </c>
      <c r="O132" s="6">
        <v>5478344</v>
      </c>
      <c r="P132" s="6" t="s">
        <v>1112</v>
      </c>
      <c r="Q132" s="6" t="s">
        <v>1643</v>
      </c>
      <c r="R132" s="6" t="s">
        <v>1644</v>
      </c>
      <c r="S132" s="6">
        <v>5</v>
      </c>
      <c r="T132" s="6" t="s">
        <v>1726</v>
      </c>
      <c r="U132" s="6" t="s">
        <v>1715</v>
      </c>
      <c r="V132" s="6" t="s">
        <v>1338</v>
      </c>
      <c r="X132" s="6" t="s">
        <v>1645</v>
      </c>
      <c r="Y132" s="6" t="s">
        <v>1646</v>
      </c>
      <c r="Z132" s="6" t="s">
        <v>1159</v>
      </c>
      <c r="AA132" s="6" t="s">
        <v>905</v>
      </c>
      <c r="AB132" s="7">
        <v>44644</v>
      </c>
      <c r="AC132" s="6" t="s">
        <v>906</v>
      </c>
      <c r="AD132" s="6" t="s">
        <v>1647</v>
      </c>
      <c r="AE132" s="6" t="s">
        <v>1647</v>
      </c>
      <c r="AF132" s="6" t="s">
        <v>1647</v>
      </c>
      <c r="AG132" s="6" t="s">
        <v>1647</v>
      </c>
      <c r="AM132" s="6" t="s">
        <v>1643</v>
      </c>
      <c r="AO132" s="6" t="s">
        <v>1648</v>
      </c>
      <c r="AP132" s="6" t="s">
        <v>1191</v>
      </c>
      <c r="AQ132" s="6" t="s">
        <v>1641</v>
      </c>
      <c r="AR132" s="6">
        <v>189</v>
      </c>
      <c r="AS132" s="6">
        <v>43</v>
      </c>
    </row>
    <row r="133" spans="1:45" x14ac:dyDescent="0.2">
      <c r="A133" s="6">
        <v>1024253</v>
      </c>
      <c r="C133" s="6" t="str">
        <f t="shared" si="8"/>
        <v>Cultural Site</v>
      </c>
      <c r="D133" s="6" t="str">
        <f t="shared" si="9"/>
        <v>Cultural Site - SP5b-CR1-1110-2021-F1-1</v>
      </c>
      <c r="E133" s="6" t="str">
        <f t="shared" si="10"/>
        <v>Culturally Modied Tree, Post 1846 AD (n=1)
Stó:lō</v>
      </c>
      <c r="F133" s="6" t="s">
        <v>1712</v>
      </c>
      <c r="G133" s="12">
        <f>INDEX(families!$A:$A,MATCH(H133,families!$B:$B,0))</f>
        <v>14</v>
      </c>
      <c r="H133" s="6" t="str">
        <f t="shared" si="11"/>
        <v>Tree</v>
      </c>
      <c r="L133" s="6">
        <v>1024243.622</v>
      </c>
      <c r="N133" s="6">
        <v>625156</v>
      </c>
      <c r="O133" s="6">
        <v>5478341</v>
      </c>
      <c r="P133" s="6" t="s">
        <v>1112</v>
      </c>
      <c r="Q133" s="6" t="s">
        <v>1649</v>
      </c>
      <c r="R133" s="6" t="s">
        <v>1650</v>
      </c>
      <c r="S133" s="6">
        <v>5</v>
      </c>
      <c r="T133" s="6" t="s">
        <v>1726</v>
      </c>
      <c r="U133" s="6" t="s">
        <v>1715</v>
      </c>
      <c r="V133" s="6" t="s">
        <v>1338</v>
      </c>
      <c r="X133" s="6" t="s">
        <v>1645</v>
      </c>
      <c r="Y133" s="6" t="s">
        <v>1651</v>
      </c>
      <c r="Z133" s="6" t="s">
        <v>1159</v>
      </c>
      <c r="AA133" s="6" t="s">
        <v>905</v>
      </c>
      <c r="AB133" s="7">
        <v>44644</v>
      </c>
      <c r="AC133" s="6" t="s">
        <v>906</v>
      </c>
      <c r="AD133" s="6" t="s">
        <v>1647</v>
      </c>
      <c r="AE133" s="6" t="s">
        <v>1647</v>
      </c>
      <c r="AF133" s="6" t="s">
        <v>1647</v>
      </c>
      <c r="AG133" s="6" t="s">
        <v>1647</v>
      </c>
      <c r="AM133" s="6" t="s">
        <v>1649</v>
      </c>
      <c r="AO133" s="6" t="s">
        <v>1652</v>
      </c>
      <c r="AP133" s="6" t="s">
        <v>1191</v>
      </c>
      <c r="AQ133" s="6" t="s">
        <v>1641</v>
      </c>
      <c r="AR133" s="6">
        <v>190</v>
      </c>
      <c r="AS133" s="6">
        <v>44</v>
      </c>
    </row>
    <row r="134" spans="1:45" x14ac:dyDescent="0.2">
      <c r="A134" s="6">
        <v>1032718</v>
      </c>
      <c r="C134" s="6" t="str">
        <f t="shared" si="8"/>
        <v>Cultural Site</v>
      </c>
      <c r="D134" s="6" t="str">
        <f t="shared" si="9"/>
        <v>Cultural Site - SP5b-CR1-0126-2022-F1-1</v>
      </c>
      <c r="E134" s="6" t="str">
        <f t="shared" si="10"/>
        <v>Culturally Modied Tree, Post 1846 AD (n=1)
Stó:lō</v>
      </c>
      <c r="F134" s="6" t="s">
        <v>1712</v>
      </c>
      <c r="G134" s="12">
        <f>INDEX(families!$A:$A,MATCH(H134,families!$B:$B,0))</f>
        <v>14</v>
      </c>
      <c r="H134" s="6" t="str">
        <f t="shared" si="11"/>
        <v>Tree</v>
      </c>
      <c r="L134" s="6">
        <v>1032717.428</v>
      </c>
      <c r="N134" s="6">
        <v>621966</v>
      </c>
      <c r="O134" s="6">
        <v>5471665</v>
      </c>
      <c r="P134" s="6" t="s">
        <v>1112</v>
      </c>
      <c r="Q134" s="6" t="s">
        <v>1654</v>
      </c>
      <c r="R134" s="6" t="s">
        <v>1655</v>
      </c>
      <c r="S134" s="6">
        <v>5</v>
      </c>
      <c r="T134" s="6" t="s">
        <v>1726</v>
      </c>
      <c r="U134" s="6" t="s">
        <v>1715</v>
      </c>
      <c r="V134" s="6" t="s">
        <v>1338</v>
      </c>
      <c r="X134" s="6" t="s">
        <v>902</v>
      </c>
      <c r="Y134" s="6" t="s">
        <v>1656</v>
      </c>
      <c r="Z134" s="6" t="s">
        <v>1159</v>
      </c>
      <c r="AA134" s="6" t="s">
        <v>905</v>
      </c>
      <c r="AB134" s="7">
        <v>44595</v>
      </c>
      <c r="AC134" s="6" t="s">
        <v>1020</v>
      </c>
      <c r="AD134" s="6" t="s">
        <v>945</v>
      </c>
      <c r="AE134" s="6" t="s">
        <v>945</v>
      </c>
      <c r="AF134" s="6" t="s">
        <v>945</v>
      </c>
      <c r="AG134" s="6" t="s">
        <v>945</v>
      </c>
      <c r="AM134" s="6" t="s">
        <v>1654</v>
      </c>
      <c r="AN134" s="6" t="s">
        <v>1166</v>
      </c>
      <c r="AO134" s="6" t="s">
        <v>1657</v>
      </c>
      <c r="AP134" s="6" t="s">
        <v>1191</v>
      </c>
      <c r="AQ134" s="6" t="s">
        <v>1641</v>
      </c>
      <c r="AR134" s="6">
        <v>200</v>
      </c>
      <c r="AS134" s="6">
        <v>54</v>
      </c>
    </row>
    <row r="135" spans="1:45" x14ac:dyDescent="0.2">
      <c r="A135" s="6">
        <v>1037723</v>
      </c>
      <c r="C135" s="6" t="str">
        <f t="shared" si="8"/>
        <v>Cultural Site</v>
      </c>
      <c r="D135" s="6" t="str">
        <f t="shared" si="9"/>
        <v>Cultural Site - SP5b-CR1-0318-2022-F1-1</v>
      </c>
      <c r="E135" s="6" t="str">
        <f t="shared" si="10"/>
        <v>Culturally Modied Tree, Post 1846 AD (n=1)
Stó:lō</v>
      </c>
      <c r="F135" s="6" t="s">
        <v>1712</v>
      </c>
      <c r="G135" s="12">
        <f>INDEX(families!$A:$A,MATCH(H135,families!$B:$B,0))</f>
        <v>14</v>
      </c>
      <c r="H135" s="6" t="str">
        <f t="shared" si="11"/>
        <v>Tree</v>
      </c>
      <c r="L135" s="6">
        <v>1037942.996</v>
      </c>
      <c r="N135" s="6">
        <v>617196</v>
      </c>
      <c r="O135" s="6">
        <v>5471273</v>
      </c>
      <c r="P135" s="6" t="s">
        <v>1112</v>
      </c>
      <c r="Q135" s="6" t="s">
        <v>1661</v>
      </c>
      <c r="R135" s="6" t="s">
        <v>900</v>
      </c>
      <c r="S135" s="6">
        <v>5</v>
      </c>
      <c r="T135" s="6" t="s">
        <v>1726</v>
      </c>
      <c r="U135" s="6" t="s">
        <v>1715</v>
      </c>
      <c r="V135" s="6" t="s">
        <v>1338</v>
      </c>
      <c r="X135" s="6" t="s">
        <v>1662</v>
      </c>
      <c r="Y135" s="6" t="s">
        <v>1663</v>
      </c>
      <c r="Z135" s="6" t="s">
        <v>1159</v>
      </c>
      <c r="AA135" s="6" t="s">
        <v>905</v>
      </c>
      <c r="AB135" s="7">
        <v>44644</v>
      </c>
      <c r="AC135" s="6" t="s">
        <v>1020</v>
      </c>
      <c r="AD135" s="6" t="s">
        <v>1664</v>
      </c>
      <c r="AE135" s="6" t="s">
        <v>1664</v>
      </c>
      <c r="AF135" s="6" t="s">
        <v>1664</v>
      </c>
      <c r="AG135" s="6" t="s">
        <v>1664</v>
      </c>
      <c r="AM135" s="6" t="s">
        <v>1661</v>
      </c>
      <c r="AO135" s="6" t="s">
        <v>1665</v>
      </c>
      <c r="AP135" s="6" t="s">
        <v>1191</v>
      </c>
      <c r="AQ135" s="6" t="s">
        <v>1641</v>
      </c>
      <c r="AR135" s="6">
        <v>212</v>
      </c>
      <c r="AS135" s="6">
        <v>66</v>
      </c>
    </row>
    <row r="136" spans="1:45" x14ac:dyDescent="0.2">
      <c r="A136" s="6">
        <v>1050379</v>
      </c>
      <c r="C136" s="6" t="str">
        <f t="shared" si="8"/>
        <v>Cultural Site</v>
      </c>
      <c r="D136" s="6" t="str">
        <f t="shared" si="9"/>
        <v>Cultural Site - SP5b-CR1-0426-2021-F1-1</v>
      </c>
      <c r="E136" s="6" t="str">
        <f t="shared" si="10"/>
        <v>Culturally Modied Tree, Post 1846 AD (n=1)
Stó:lō</v>
      </c>
      <c r="F136" s="6" t="s">
        <v>1712</v>
      </c>
      <c r="G136" s="12">
        <f>INDEX(families!$A:$A,MATCH(H136,families!$B:$B,0))</f>
        <v>14</v>
      </c>
      <c r="H136" s="6" t="str">
        <f t="shared" si="11"/>
        <v>Tree</v>
      </c>
      <c r="L136" s="6">
        <v>1050385.571</v>
      </c>
      <c r="N136" s="6">
        <v>605870</v>
      </c>
      <c r="O136" s="6">
        <v>5468859</v>
      </c>
      <c r="P136" s="6" t="s">
        <v>1112</v>
      </c>
      <c r="Q136" s="6" t="s">
        <v>1336</v>
      </c>
      <c r="R136" s="6" t="s">
        <v>1337</v>
      </c>
      <c r="S136" s="6">
        <v>7</v>
      </c>
      <c r="T136" s="6" t="s">
        <v>1726</v>
      </c>
      <c r="U136" s="6" t="s">
        <v>1715</v>
      </c>
      <c r="V136" s="6" t="s">
        <v>1338</v>
      </c>
      <c r="X136" s="6" t="s">
        <v>1339</v>
      </c>
      <c r="Y136" s="6" t="s">
        <v>1671</v>
      </c>
      <c r="Z136" s="6" t="s">
        <v>904</v>
      </c>
      <c r="AA136" s="6" t="s">
        <v>905</v>
      </c>
      <c r="AB136" s="7">
        <v>44597</v>
      </c>
      <c r="AC136" s="6" t="s">
        <v>906</v>
      </c>
      <c r="AD136" s="6" t="s">
        <v>1672</v>
      </c>
      <c r="AE136" s="6" t="s">
        <v>1672</v>
      </c>
      <c r="AF136" s="6" t="s">
        <v>1269</v>
      </c>
      <c r="AG136" s="6" t="s">
        <v>1269</v>
      </c>
      <c r="AM136" s="6" t="s">
        <v>1336</v>
      </c>
      <c r="AP136" s="6" t="s">
        <v>1191</v>
      </c>
      <c r="AQ136" s="6" t="s">
        <v>1641</v>
      </c>
      <c r="AR136" s="6">
        <v>236</v>
      </c>
      <c r="AS136" s="6">
        <v>90</v>
      </c>
    </row>
    <row r="137" spans="1:45" x14ac:dyDescent="0.2">
      <c r="A137" s="6">
        <v>1050399</v>
      </c>
      <c r="C137" s="6" t="str">
        <f t="shared" si="8"/>
        <v>Cultural Site</v>
      </c>
      <c r="D137" s="6" t="str">
        <f t="shared" si="9"/>
        <v>Cultural Site - SP5b-CR1-0426-2021-F1-3</v>
      </c>
      <c r="E137" s="6" t="str">
        <f t="shared" si="10"/>
        <v>Culturally Modied Tree, Post 1846 AD (n=1)
Stó:lō</v>
      </c>
      <c r="F137" s="6" t="s">
        <v>1712</v>
      </c>
      <c r="G137" s="12">
        <f>INDEX(families!$A:$A,MATCH(H137,families!$B:$B,0))</f>
        <v>14</v>
      </c>
      <c r="H137" s="6" t="str">
        <f t="shared" si="11"/>
        <v>Tree</v>
      </c>
      <c r="L137" s="6">
        <v>1050404.02</v>
      </c>
      <c r="N137" s="6">
        <v>605851</v>
      </c>
      <c r="O137" s="6">
        <v>5468864</v>
      </c>
      <c r="P137" s="6" t="s">
        <v>1112</v>
      </c>
      <c r="Q137" s="6" t="s">
        <v>1340</v>
      </c>
      <c r="R137" s="6" t="s">
        <v>1341</v>
      </c>
      <c r="S137" s="6">
        <v>7.5</v>
      </c>
      <c r="T137" s="6" t="s">
        <v>1726</v>
      </c>
      <c r="U137" s="6" t="s">
        <v>1715</v>
      </c>
      <c r="V137" s="6" t="s">
        <v>1338</v>
      </c>
      <c r="X137" s="6" t="s">
        <v>1339</v>
      </c>
      <c r="Y137" s="6" t="s">
        <v>1673</v>
      </c>
      <c r="Z137" s="6" t="s">
        <v>904</v>
      </c>
      <c r="AA137" s="6" t="s">
        <v>905</v>
      </c>
      <c r="AB137" s="7">
        <v>44597</v>
      </c>
      <c r="AC137" s="6" t="s">
        <v>906</v>
      </c>
      <c r="AD137" s="6" t="s">
        <v>1674</v>
      </c>
      <c r="AE137" s="6" t="s">
        <v>1674</v>
      </c>
      <c r="AF137" s="6" t="s">
        <v>1269</v>
      </c>
      <c r="AG137" s="6" t="s">
        <v>1269</v>
      </c>
      <c r="AM137" s="6" t="s">
        <v>1340</v>
      </c>
      <c r="AP137" s="6" t="s">
        <v>1191</v>
      </c>
      <c r="AQ137" s="6" t="s">
        <v>1641</v>
      </c>
      <c r="AR137" s="6">
        <v>237</v>
      </c>
      <c r="AS137" s="6">
        <v>91</v>
      </c>
    </row>
    <row r="138" spans="1:45" x14ac:dyDescent="0.2">
      <c r="A138" s="6">
        <v>1050411</v>
      </c>
      <c r="C138" s="6" t="str">
        <f t="shared" si="8"/>
        <v>Cultural Site</v>
      </c>
      <c r="D138" s="6" t="str">
        <f t="shared" si="9"/>
        <v>Cultural Site - SP5b-CR1-0426-2021-F1-2</v>
      </c>
      <c r="E138" s="6" t="str">
        <f t="shared" si="10"/>
        <v>Culturally Modied Tree, Post 1846 AD (n=1)
Stó:lō</v>
      </c>
      <c r="F138" s="6" t="s">
        <v>1712</v>
      </c>
      <c r="G138" s="12">
        <f>INDEX(families!$A:$A,MATCH(H138,families!$B:$B,0))</f>
        <v>14</v>
      </c>
      <c r="H138" s="6" t="str">
        <f t="shared" si="11"/>
        <v>Tree</v>
      </c>
      <c r="L138" s="6">
        <v>1050418.7339999999</v>
      </c>
      <c r="N138" s="6">
        <v>605835</v>
      </c>
      <c r="O138" s="6">
        <v>5468877</v>
      </c>
      <c r="P138" s="6" t="s">
        <v>1112</v>
      </c>
      <c r="Q138" s="6" t="s">
        <v>1342</v>
      </c>
      <c r="R138" s="6" t="s">
        <v>1343</v>
      </c>
      <c r="S138" s="6">
        <v>7.5</v>
      </c>
      <c r="T138" s="6" t="s">
        <v>1726</v>
      </c>
      <c r="U138" s="6" t="s">
        <v>1715</v>
      </c>
      <c r="V138" s="6" t="s">
        <v>1338</v>
      </c>
      <c r="X138" s="6" t="s">
        <v>1339</v>
      </c>
      <c r="Y138" s="6" t="s">
        <v>1675</v>
      </c>
      <c r="Z138" s="6" t="s">
        <v>904</v>
      </c>
      <c r="AA138" s="6" t="s">
        <v>905</v>
      </c>
      <c r="AB138" s="7">
        <v>44597</v>
      </c>
      <c r="AC138" s="6" t="s">
        <v>906</v>
      </c>
      <c r="AD138" s="6" t="s">
        <v>1676</v>
      </c>
      <c r="AE138" s="6" t="s">
        <v>1676</v>
      </c>
      <c r="AF138" s="6" t="s">
        <v>1269</v>
      </c>
      <c r="AG138" s="6" t="s">
        <v>1269</v>
      </c>
      <c r="AM138" s="6" t="s">
        <v>1342</v>
      </c>
      <c r="AP138" s="6" t="s">
        <v>1191</v>
      </c>
      <c r="AQ138" s="6" t="s">
        <v>1641</v>
      </c>
      <c r="AR138" s="6">
        <v>238</v>
      </c>
      <c r="AS138" s="6">
        <v>92</v>
      </c>
    </row>
    <row r="139" spans="1:45" x14ac:dyDescent="0.2">
      <c r="A139" s="6">
        <v>1050715</v>
      </c>
      <c r="C139" s="6" t="str">
        <f t="shared" si="8"/>
        <v>Cultural Site</v>
      </c>
      <c r="D139" s="6" t="str">
        <f t="shared" si="9"/>
        <v>Cultural Site - SP5b-CR1-0128-2022-F1-1</v>
      </c>
      <c r="E139" s="6" t="str">
        <f t="shared" si="10"/>
        <v>Culturally Modied Tree, Post 1846 AD (n=1)
Stó:lō</v>
      </c>
      <c r="F139" s="6" t="s">
        <v>1712</v>
      </c>
      <c r="G139" s="12">
        <f>INDEX(families!$A:$A,MATCH(H139,families!$B:$B,0))</f>
        <v>14</v>
      </c>
      <c r="H139" s="6" t="str">
        <f t="shared" si="11"/>
        <v>Tree</v>
      </c>
      <c r="L139" s="6">
        <v>1050721.959</v>
      </c>
      <c r="N139" s="6">
        <v>605532</v>
      </c>
      <c r="O139" s="6">
        <v>5468862</v>
      </c>
      <c r="P139" s="6" t="s">
        <v>1112</v>
      </c>
      <c r="Q139" s="6" t="s">
        <v>1677</v>
      </c>
      <c r="R139" s="6" t="s">
        <v>1089</v>
      </c>
      <c r="S139" s="6">
        <v>5</v>
      </c>
      <c r="T139" s="6" t="s">
        <v>1726</v>
      </c>
      <c r="U139" s="6" t="s">
        <v>1715</v>
      </c>
      <c r="V139" s="6" t="s">
        <v>1338</v>
      </c>
      <c r="X139" s="6" t="s">
        <v>1339</v>
      </c>
      <c r="Y139" s="6" t="s">
        <v>1678</v>
      </c>
      <c r="Z139" s="6" t="s">
        <v>1159</v>
      </c>
      <c r="AA139" s="6" t="s">
        <v>905</v>
      </c>
      <c r="AB139" s="7">
        <v>44644</v>
      </c>
      <c r="AC139" s="6" t="s">
        <v>906</v>
      </c>
      <c r="AD139" s="6" t="s">
        <v>1679</v>
      </c>
      <c r="AE139" s="6" t="s">
        <v>1679</v>
      </c>
      <c r="AF139" s="6" t="s">
        <v>1679</v>
      </c>
      <c r="AG139" s="6" t="s">
        <v>1679</v>
      </c>
      <c r="AM139" s="6" t="s">
        <v>1677</v>
      </c>
      <c r="AO139" s="6" t="s">
        <v>1680</v>
      </c>
      <c r="AP139" s="6" t="s">
        <v>1191</v>
      </c>
      <c r="AQ139" s="6" t="s">
        <v>1641</v>
      </c>
      <c r="AR139" s="6">
        <v>239</v>
      </c>
      <c r="AS139" s="6">
        <v>93</v>
      </c>
    </row>
    <row r="140" spans="1:45" x14ac:dyDescent="0.2">
      <c r="A140" s="6">
        <v>1050730</v>
      </c>
      <c r="C140" s="6" t="str">
        <f t="shared" si="8"/>
        <v>Cultural Site</v>
      </c>
      <c r="D140" s="6" t="str">
        <f t="shared" si="9"/>
        <v>Cultural Site - SP5b-CR1-0427-2021-F1-2</v>
      </c>
      <c r="E140" s="6" t="str">
        <f t="shared" si="10"/>
        <v>Culturally Modied Tree, Post 1846 AD (n=1)
Stó:lō</v>
      </c>
      <c r="F140" s="6" t="s">
        <v>1712</v>
      </c>
      <c r="G140" s="12">
        <f>INDEX(families!$A:$A,MATCH(H140,families!$B:$B,0))</f>
        <v>14</v>
      </c>
      <c r="H140" s="6" t="str">
        <f t="shared" si="11"/>
        <v>Tree</v>
      </c>
      <c r="L140" s="6">
        <v>1050737.1340000001</v>
      </c>
      <c r="N140" s="6">
        <v>605517</v>
      </c>
      <c r="O140" s="6">
        <v>5468858</v>
      </c>
      <c r="P140" s="6" t="s">
        <v>1112</v>
      </c>
      <c r="Q140" s="6" t="s">
        <v>1344</v>
      </c>
      <c r="R140" s="6" t="s">
        <v>1345</v>
      </c>
      <c r="S140" s="6">
        <v>12</v>
      </c>
      <c r="T140" s="6" t="s">
        <v>1726</v>
      </c>
      <c r="U140" s="6" t="s">
        <v>1715</v>
      </c>
      <c r="V140" s="6" t="s">
        <v>1338</v>
      </c>
      <c r="X140" s="6" t="s">
        <v>1339</v>
      </c>
      <c r="Y140" s="6" t="s">
        <v>1681</v>
      </c>
      <c r="Z140" s="6" t="s">
        <v>904</v>
      </c>
      <c r="AA140" s="6" t="s">
        <v>905</v>
      </c>
      <c r="AB140" s="7">
        <v>44597</v>
      </c>
      <c r="AC140" s="6" t="s">
        <v>906</v>
      </c>
      <c r="AD140" s="6" t="s">
        <v>1682</v>
      </c>
      <c r="AE140" s="6" t="s">
        <v>1682</v>
      </c>
      <c r="AF140" s="6" t="s">
        <v>1269</v>
      </c>
      <c r="AG140" s="6" t="s">
        <v>1269</v>
      </c>
      <c r="AM140" s="6" t="s">
        <v>1344</v>
      </c>
      <c r="AP140" s="6" t="s">
        <v>1191</v>
      </c>
      <c r="AQ140" s="6" t="s">
        <v>1641</v>
      </c>
      <c r="AR140" s="6">
        <v>240</v>
      </c>
      <c r="AS140" s="6">
        <v>94</v>
      </c>
    </row>
    <row r="141" spans="1:45" x14ac:dyDescent="0.2">
      <c r="A141" s="6">
        <v>1050739</v>
      </c>
      <c r="C141" s="6" t="str">
        <f t="shared" si="8"/>
        <v>Cultural Site</v>
      </c>
      <c r="D141" s="6" t="str">
        <f t="shared" si="9"/>
        <v>Cultural Site - SP5b-CR1-0427-2021-F1-1</v>
      </c>
      <c r="E141" s="6" t="str">
        <f t="shared" si="10"/>
        <v>Culturally Modied Tree, Post 1846 AD (n=1)
Stó:lō</v>
      </c>
      <c r="F141" s="6" t="s">
        <v>1712</v>
      </c>
      <c r="G141" s="12">
        <f>INDEX(families!$A:$A,MATCH(H141,families!$B:$B,0))</f>
        <v>14</v>
      </c>
      <c r="H141" s="6" t="str">
        <f t="shared" si="11"/>
        <v>Tree</v>
      </c>
      <c r="L141" s="6">
        <v>1050744.2609999999</v>
      </c>
      <c r="N141" s="6">
        <v>605509</v>
      </c>
      <c r="O141" s="6">
        <v>5468876</v>
      </c>
      <c r="P141" s="6" t="s">
        <v>1112</v>
      </c>
      <c r="Q141" s="6" t="s">
        <v>1346</v>
      </c>
      <c r="R141" s="6" t="s">
        <v>900</v>
      </c>
      <c r="S141" s="6">
        <v>19</v>
      </c>
      <c r="T141" s="6" t="s">
        <v>1726</v>
      </c>
      <c r="U141" s="6" t="s">
        <v>1715</v>
      </c>
      <c r="V141" s="6" t="s">
        <v>1338</v>
      </c>
      <c r="X141" s="6" t="s">
        <v>1339</v>
      </c>
      <c r="Y141" s="6" t="s">
        <v>1683</v>
      </c>
      <c r="Z141" s="6" t="s">
        <v>904</v>
      </c>
      <c r="AA141" s="6" t="s">
        <v>905</v>
      </c>
      <c r="AB141" s="7">
        <v>44597</v>
      </c>
      <c r="AC141" s="6" t="s">
        <v>906</v>
      </c>
      <c r="AD141" s="6" t="s">
        <v>1684</v>
      </c>
      <c r="AE141" s="6" t="s">
        <v>1684</v>
      </c>
      <c r="AF141" s="6" t="s">
        <v>1269</v>
      </c>
      <c r="AG141" s="6" t="s">
        <v>1269</v>
      </c>
      <c r="AM141" s="6" t="s">
        <v>1346</v>
      </c>
      <c r="AP141" s="6" t="s">
        <v>1191</v>
      </c>
      <c r="AQ141" s="6" t="s">
        <v>1641</v>
      </c>
      <c r="AR141" s="6">
        <v>241</v>
      </c>
      <c r="AS141" s="6">
        <v>95</v>
      </c>
    </row>
    <row r="142" spans="1:45" x14ac:dyDescent="0.2">
      <c r="A142" s="6">
        <v>1029716</v>
      </c>
      <c r="C142" s="6" t="str">
        <f t="shared" si="8"/>
        <v>Cultural Site</v>
      </c>
      <c r="D142" s="6" t="str">
        <f t="shared" si="9"/>
        <v>Cultural Site - SP5b-CR1-0508-2021-F1-1</v>
      </c>
      <c r="E142" s="6" t="str">
        <f t="shared" si="10"/>
        <v>Culturally Modied Tree, Post 1846 AD (n=1)
Sto:lo, Lower Nicola Indian Band</v>
      </c>
      <c r="F142" s="6" t="s">
        <v>1712</v>
      </c>
      <c r="G142" s="12">
        <f>INDEX(families!$A:$A,MATCH(H142,families!$B:$B,0))</f>
        <v>14</v>
      </c>
      <c r="H142" s="6" t="str">
        <f t="shared" si="11"/>
        <v>Tree</v>
      </c>
      <c r="L142" s="6">
        <v>1029718.214</v>
      </c>
      <c r="N142" s="6">
        <v>622145</v>
      </c>
      <c r="O142" s="6">
        <v>5474622</v>
      </c>
      <c r="P142" s="6" t="s">
        <v>1112</v>
      </c>
      <c r="Q142" s="6" t="s">
        <v>1224</v>
      </c>
      <c r="R142" s="6" t="s">
        <v>1180</v>
      </c>
      <c r="S142" s="6">
        <v>6</v>
      </c>
      <c r="T142" s="6" t="s">
        <v>1726</v>
      </c>
      <c r="U142" s="6" t="s">
        <v>1715</v>
      </c>
      <c r="V142" s="6" t="s">
        <v>1226</v>
      </c>
      <c r="X142" s="6" t="s">
        <v>1227</v>
      </c>
      <c r="Y142" s="6" t="s">
        <v>1228</v>
      </c>
      <c r="Z142" s="6" t="s">
        <v>904</v>
      </c>
      <c r="AA142" s="6" t="s">
        <v>905</v>
      </c>
      <c r="AB142" s="7">
        <v>44597</v>
      </c>
      <c r="AC142" s="6" t="s">
        <v>906</v>
      </c>
      <c r="AD142" s="6" t="s">
        <v>1653</v>
      </c>
      <c r="AE142" s="6" t="s">
        <v>1653</v>
      </c>
      <c r="AF142" s="6" t="s">
        <v>1653</v>
      </c>
      <c r="AG142" s="6" t="s">
        <v>1653</v>
      </c>
      <c r="AM142" s="6" t="s">
        <v>1224</v>
      </c>
      <c r="AO142" s="6" t="s">
        <v>1225</v>
      </c>
      <c r="AP142" s="6" t="s">
        <v>941</v>
      </c>
      <c r="AQ142" s="6" t="s">
        <v>1641</v>
      </c>
    </row>
    <row r="143" spans="1:45" x14ac:dyDescent="0.2">
      <c r="A143" s="6">
        <v>1029716</v>
      </c>
      <c r="C143" s="6" t="str">
        <f t="shared" si="8"/>
        <v>Cultural Site</v>
      </c>
      <c r="D143" s="6" t="str">
        <f t="shared" si="9"/>
        <v>Cultural Site - SP5b-CR1-0508-2021-F1-1</v>
      </c>
      <c r="E143" s="6" t="str">
        <f t="shared" si="10"/>
        <v>Culturally Modied Tree, Post 1846 AD (n=1)
Sto:lo, Lower Nicola Indian Band</v>
      </c>
      <c r="F143" s="6" t="s">
        <v>1712</v>
      </c>
      <c r="G143" s="12">
        <f>INDEX(families!$A:$A,MATCH(H143,families!$B:$B,0))</f>
        <v>14</v>
      </c>
      <c r="H143" s="6" t="str">
        <f t="shared" si="11"/>
        <v>Tree</v>
      </c>
      <c r="L143" s="6">
        <v>1029718.214</v>
      </c>
      <c r="N143" s="6">
        <v>622145</v>
      </c>
      <c r="O143" s="6">
        <v>5474622</v>
      </c>
      <c r="P143" s="6" t="s">
        <v>1112</v>
      </c>
      <c r="Q143" s="6" t="s">
        <v>1224</v>
      </c>
      <c r="R143" s="6" t="s">
        <v>1180</v>
      </c>
      <c r="S143" s="6">
        <v>6</v>
      </c>
      <c r="T143" s="6" t="s">
        <v>1726</v>
      </c>
      <c r="U143" s="6" t="s">
        <v>1715</v>
      </c>
      <c r="V143" s="6" t="s">
        <v>1226</v>
      </c>
      <c r="X143" s="6" t="s">
        <v>1227</v>
      </c>
      <c r="Y143" s="6" t="s">
        <v>1228</v>
      </c>
      <c r="Z143" s="6" t="s">
        <v>904</v>
      </c>
      <c r="AA143" s="6" t="s">
        <v>905</v>
      </c>
      <c r="AB143" s="7">
        <v>44597</v>
      </c>
      <c r="AC143" s="6" t="s">
        <v>906</v>
      </c>
      <c r="AD143" s="6" t="s">
        <v>1653</v>
      </c>
      <c r="AE143" s="6" t="s">
        <v>1653</v>
      </c>
      <c r="AF143" s="6" t="s">
        <v>1653</v>
      </c>
      <c r="AG143" s="6" t="s">
        <v>1653</v>
      </c>
      <c r="AM143" s="6" t="s">
        <v>1224</v>
      </c>
      <c r="AO143" s="6" t="s">
        <v>1225</v>
      </c>
      <c r="AP143" s="6" t="s">
        <v>941</v>
      </c>
      <c r="AQ143" s="6" t="s">
        <v>1641</v>
      </c>
    </row>
    <row r="144" spans="1:45" x14ac:dyDescent="0.2">
      <c r="A144" s="6">
        <v>1029716</v>
      </c>
      <c r="C144" s="6" t="str">
        <f t="shared" si="8"/>
        <v>Cultural Site</v>
      </c>
      <c r="D144" s="6" t="str">
        <f t="shared" si="9"/>
        <v>Cultural Site - SP5b-CR1-0508-2021-F1-1</v>
      </c>
      <c r="E144" s="6" t="str">
        <f t="shared" si="10"/>
        <v>Culturally Modied Tree, Post 1846 AD (n=1)
Sto:lo, Lower Nicola Indian Band</v>
      </c>
      <c r="F144" s="6" t="s">
        <v>1712</v>
      </c>
      <c r="G144" s="12">
        <f>INDEX(families!$A:$A,MATCH(H144,families!$B:$B,0))</f>
        <v>14</v>
      </c>
      <c r="H144" s="6" t="str">
        <f t="shared" si="11"/>
        <v>Tree</v>
      </c>
      <c r="L144" s="6">
        <v>1029718.214</v>
      </c>
      <c r="N144" s="6">
        <v>622145</v>
      </c>
      <c r="O144" s="6">
        <v>5474622</v>
      </c>
      <c r="P144" s="6" t="s">
        <v>1112</v>
      </c>
      <c r="Q144" s="6" t="s">
        <v>1224</v>
      </c>
      <c r="R144" s="6" t="s">
        <v>1180</v>
      </c>
      <c r="S144" s="6">
        <v>6</v>
      </c>
      <c r="T144" s="6" t="s">
        <v>1726</v>
      </c>
      <c r="U144" s="6" t="s">
        <v>1715</v>
      </c>
      <c r="V144" s="6" t="s">
        <v>1226</v>
      </c>
      <c r="X144" s="6" t="s">
        <v>1227</v>
      </c>
      <c r="Y144" s="6" t="s">
        <v>1228</v>
      </c>
      <c r="Z144" s="6" t="s">
        <v>904</v>
      </c>
      <c r="AA144" s="6" t="s">
        <v>905</v>
      </c>
      <c r="AB144" s="7">
        <v>44597</v>
      </c>
      <c r="AC144" s="6" t="s">
        <v>906</v>
      </c>
      <c r="AD144" s="6" t="s">
        <v>1653</v>
      </c>
      <c r="AE144" s="6" t="s">
        <v>1653</v>
      </c>
      <c r="AF144" s="6" t="s">
        <v>1653</v>
      </c>
      <c r="AG144" s="6" t="s">
        <v>1653</v>
      </c>
      <c r="AM144" s="6" t="s">
        <v>1224</v>
      </c>
      <c r="AO144" s="6" t="s">
        <v>1225</v>
      </c>
      <c r="AP144" s="6" t="s">
        <v>941</v>
      </c>
      <c r="AQ144" s="6" t="s">
        <v>1641</v>
      </c>
      <c r="AR144" s="6">
        <v>50</v>
      </c>
    </row>
    <row r="145" spans="1:45" x14ac:dyDescent="0.2">
      <c r="A145" s="6">
        <v>1029716</v>
      </c>
      <c r="C145" s="6" t="str">
        <f t="shared" si="8"/>
        <v>Cultural Site</v>
      </c>
      <c r="D145" s="6" t="str">
        <f t="shared" si="9"/>
        <v>Cultural Site - SP5b-CR1-0508-2021-F1-1</v>
      </c>
      <c r="E145" s="6" t="str">
        <f t="shared" si="10"/>
        <v>Culturally Modied Tree, Post 1846 AD (n=1)
Sto:lo, Lower Nicola Indian Band</v>
      </c>
      <c r="F145" s="6" t="s">
        <v>1712</v>
      </c>
      <c r="G145" s="12">
        <f>INDEX(families!$A:$A,MATCH(H145,families!$B:$B,0))</f>
        <v>14</v>
      </c>
      <c r="H145" s="6" t="str">
        <f t="shared" si="11"/>
        <v>Tree</v>
      </c>
      <c r="L145" s="6">
        <v>1029718.214</v>
      </c>
      <c r="N145" s="6">
        <v>622145</v>
      </c>
      <c r="O145" s="6">
        <v>5474622</v>
      </c>
      <c r="P145" s="6" t="s">
        <v>1112</v>
      </c>
      <c r="Q145" s="6" t="s">
        <v>1224</v>
      </c>
      <c r="R145" s="6" t="s">
        <v>1180</v>
      </c>
      <c r="S145" s="6">
        <v>6</v>
      </c>
      <c r="T145" s="6" t="s">
        <v>1726</v>
      </c>
      <c r="U145" s="6" t="s">
        <v>1715</v>
      </c>
      <c r="V145" s="6" t="s">
        <v>1226</v>
      </c>
      <c r="X145" s="6" t="s">
        <v>1227</v>
      </c>
      <c r="Y145" s="6" t="s">
        <v>1228</v>
      </c>
      <c r="Z145" s="6" t="s">
        <v>904</v>
      </c>
      <c r="AA145" s="6" t="s">
        <v>905</v>
      </c>
      <c r="AB145" s="7">
        <v>44597</v>
      </c>
      <c r="AC145" s="6" t="s">
        <v>906</v>
      </c>
      <c r="AD145" s="6" t="s">
        <v>1653</v>
      </c>
      <c r="AE145" s="6" t="s">
        <v>1653</v>
      </c>
      <c r="AF145" s="6" t="s">
        <v>1653</v>
      </c>
      <c r="AG145" s="6" t="s">
        <v>1653</v>
      </c>
      <c r="AM145" s="6" t="s">
        <v>1224</v>
      </c>
      <c r="AO145" s="6" t="s">
        <v>1225</v>
      </c>
      <c r="AP145" s="6" t="s">
        <v>941</v>
      </c>
      <c r="AQ145" s="6" t="s">
        <v>1641</v>
      </c>
      <c r="AR145" s="6">
        <v>196</v>
      </c>
      <c r="AS145" s="6">
        <v>50</v>
      </c>
    </row>
    <row r="146" spans="1:45" x14ac:dyDescent="0.2">
      <c r="A146" s="6">
        <v>1075742</v>
      </c>
      <c r="C146" s="6" t="str">
        <f t="shared" si="8"/>
        <v>Cultural Site</v>
      </c>
      <c r="D146" s="6" t="str">
        <f t="shared" si="9"/>
        <v>Cultural Site - SP5b-CR1-0430-2021-F1-1</v>
      </c>
      <c r="E146" s="6" t="str">
        <f t="shared" si="10"/>
        <v>Culturally Modified Tree (Age 1930) Historic Logging Stump
Stó:lō, TBD</v>
      </c>
      <c r="F146" s="6" t="s">
        <v>1712</v>
      </c>
      <c r="G146" s="12">
        <f>INDEX(families!$A:$A,MATCH(H146,families!$B:$B,0))</f>
        <v>14</v>
      </c>
      <c r="H146" s="6" t="str">
        <f t="shared" si="11"/>
        <v>Tree</v>
      </c>
      <c r="L146" s="6">
        <v>1075745.483</v>
      </c>
      <c r="N146" s="6">
        <v>592511</v>
      </c>
      <c r="O146" s="6">
        <v>5450024</v>
      </c>
      <c r="P146" s="6" t="s">
        <v>1112</v>
      </c>
      <c r="Q146" s="6" t="s">
        <v>1473</v>
      </c>
      <c r="R146" s="6" t="s">
        <v>900</v>
      </c>
      <c r="S146" s="6">
        <v>5</v>
      </c>
      <c r="T146" s="6" t="s">
        <v>1726</v>
      </c>
      <c r="U146" s="6" t="s">
        <v>1715</v>
      </c>
      <c r="V146" s="6" t="s">
        <v>1474</v>
      </c>
      <c r="X146" s="6" t="s">
        <v>1339</v>
      </c>
      <c r="Y146" s="6" t="s">
        <v>1475</v>
      </c>
      <c r="Z146" s="6" t="s">
        <v>1159</v>
      </c>
      <c r="AA146" s="6" t="s">
        <v>905</v>
      </c>
      <c r="AB146" s="7">
        <v>44597</v>
      </c>
      <c r="AC146" s="6" t="s">
        <v>906</v>
      </c>
      <c r="AD146" s="6" t="s">
        <v>1709</v>
      </c>
      <c r="AE146" s="6" t="s">
        <v>1709</v>
      </c>
      <c r="AF146" s="6" t="s">
        <v>1269</v>
      </c>
      <c r="AG146" s="6" t="s">
        <v>1269</v>
      </c>
      <c r="AM146" s="6" t="s">
        <v>1710</v>
      </c>
      <c r="AP146" s="6" t="s">
        <v>1191</v>
      </c>
      <c r="AQ146" s="6" t="s">
        <v>1711</v>
      </c>
    </row>
    <row r="147" spans="1:45" x14ac:dyDescent="0.2">
      <c r="A147" s="6">
        <v>1075742</v>
      </c>
      <c r="C147" s="6" t="str">
        <f t="shared" si="8"/>
        <v>Cultural Site</v>
      </c>
      <c r="D147" s="6" t="str">
        <f t="shared" si="9"/>
        <v>Cultural Site - SP5b-CR1-0430-2021-F1-1</v>
      </c>
      <c r="E147" s="6" t="str">
        <f t="shared" si="10"/>
        <v>Culturally Modified Tree (Age 1930) Historic Logging Stump
Stó:lō, TBD</v>
      </c>
      <c r="F147" s="6" t="s">
        <v>1712</v>
      </c>
      <c r="G147" s="12">
        <f>INDEX(families!$A:$A,MATCH(H147,families!$B:$B,0))</f>
        <v>14</v>
      </c>
      <c r="H147" s="6" t="str">
        <f t="shared" si="11"/>
        <v>Tree</v>
      </c>
      <c r="L147" s="6">
        <v>1075745.483</v>
      </c>
      <c r="N147" s="6">
        <v>592511</v>
      </c>
      <c r="O147" s="6">
        <v>5450024</v>
      </c>
      <c r="P147" s="6" t="s">
        <v>1112</v>
      </c>
      <c r="Q147" s="6" t="s">
        <v>1473</v>
      </c>
      <c r="R147" s="6" t="s">
        <v>900</v>
      </c>
      <c r="S147" s="6">
        <v>5</v>
      </c>
      <c r="T147" s="6" t="s">
        <v>1726</v>
      </c>
      <c r="U147" s="6" t="s">
        <v>1715</v>
      </c>
      <c r="V147" s="6" t="s">
        <v>1474</v>
      </c>
      <c r="X147" s="6" t="s">
        <v>1339</v>
      </c>
      <c r="Y147" s="6" t="s">
        <v>1475</v>
      </c>
      <c r="Z147" s="6" t="s">
        <v>1159</v>
      </c>
      <c r="AA147" s="6" t="s">
        <v>905</v>
      </c>
      <c r="AB147" s="7">
        <v>44597</v>
      </c>
      <c r="AC147" s="6" t="s">
        <v>906</v>
      </c>
      <c r="AD147" s="6" t="s">
        <v>1709</v>
      </c>
      <c r="AE147" s="6" t="s">
        <v>1709</v>
      </c>
      <c r="AF147" s="6" t="s">
        <v>1269</v>
      </c>
      <c r="AG147" s="6" t="s">
        <v>1269</v>
      </c>
      <c r="AM147" s="6" t="s">
        <v>1710</v>
      </c>
      <c r="AP147" s="6" t="s">
        <v>1191</v>
      </c>
      <c r="AQ147" s="6" t="s">
        <v>1711</v>
      </c>
    </row>
    <row r="148" spans="1:45" x14ac:dyDescent="0.2">
      <c r="A148" s="6">
        <v>1075742</v>
      </c>
      <c r="C148" s="6" t="str">
        <f t="shared" si="8"/>
        <v>Cultural Site</v>
      </c>
      <c r="D148" s="6" t="str">
        <f t="shared" si="9"/>
        <v>Cultural Site - SP5b-CR1-0430-2021-F1-1</v>
      </c>
      <c r="E148" s="6" t="str">
        <f t="shared" si="10"/>
        <v>Culturally Modified Tree (Age 1930) Historic Logging Stump
Stó:lō, TBD</v>
      </c>
      <c r="F148" s="6" t="s">
        <v>1712</v>
      </c>
      <c r="G148" s="12">
        <f>INDEX(families!$A:$A,MATCH(H148,families!$B:$B,0))</f>
        <v>14</v>
      </c>
      <c r="H148" s="6" t="str">
        <f t="shared" si="11"/>
        <v>Tree</v>
      </c>
      <c r="L148" s="6">
        <v>1075745.483</v>
      </c>
      <c r="N148" s="6">
        <v>592511</v>
      </c>
      <c r="O148" s="6">
        <v>5450024</v>
      </c>
      <c r="P148" s="6" t="s">
        <v>1112</v>
      </c>
      <c r="Q148" s="6" t="s">
        <v>1473</v>
      </c>
      <c r="R148" s="6" t="s">
        <v>900</v>
      </c>
      <c r="S148" s="6">
        <v>5</v>
      </c>
      <c r="T148" s="6" t="s">
        <v>1726</v>
      </c>
      <c r="U148" s="6" t="s">
        <v>1715</v>
      </c>
      <c r="V148" s="6" t="s">
        <v>1474</v>
      </c>
      <c r="X148" s="6" t="s">
        <v>1339</v>
      </c>
      <c r="Y148" s="6" t="s">
        <v>1475</v>
      </c>
      <c r="Z148" s="6" t="s">
        <v>1159</v>
      </c>
      <c r="AA148" s="6" t="s">
        <v>905</v>
      </c>
      <c r="AB148" s="7">
        <v>44597</v>
      </c>
      <c r="AC148" s="6" t="s">
        <v>906</v>
      </c>
      <c r="AD148" s="6" t="s">
        <v>1709</v>
      </c>
      <c r="AE148" s="6" t="s">
        <v>1709</v>
      </c>
      <c r="AF148" s="6" t="s">
        <v>1269</v>
      </c>
      <c r="AG148" s="6" t="s">
        <v>1269</v>
      </c>
      <c r="AM148" s="6" t="s">
        <v>1710</v>
      </c>
      <c r="AP148" s="6" t="s">
        <v>1191</v>
      </c>
      <c r="AQ148" s="6" t="s">
        <v>1711</v>
      </c>
      <c r="AR148" s="6">
        <v>145</v>
      </c>
    </row>
    <row r="149" spans="1:45" x14ac:dyDescent="0.2">
      <c r="A149" s="6">
        <v>1075742</v>
      </c>
      <c r="C149" s="6" t="str">
        <f t="shared" si="8"/>
        <v>Cultural Site</v>
      </c>
      <c r="D149" s="6" t="str">
        <f t="shared" si="9"/>
        <v>Cultural Site - SP5b-CR1-0430-2021-F1-1</v>
      </c>
      <c r="E149" s="6" t="str">
        <f t="shared" si="10"/>
        <v>Culturally Modified Tree (Age 1930) Historic Logging Stump
Stó:lō, TBD</v>
      </c>
      <c r="F149" s="6" t="s">
        <v>1712</v>
      </c>
      <c r="G149" s="12">
        <f>INDEX(families!$A:$A,MATCH(H149,families!$B:$B,0))</f>
        <v>14</v>
      </c>
      <c r="H149" s="6" t="str">
        <f t="shared" si="11"/>
        <v>Tree</v>
      </c>
      <c r="L149" s="6">
        <v>1075745.483</v>
      </c>
      <c r="N149" s="6">
        <v>592511</v>
      </c>
      <c r="O149" s="6">
        <v>5450024</v>
      </c>
      <c r="P149" s="6" t="s">
        <v>1112</v>
      </c>
      <c r="Q149" s="6" t="s">
        <v>1473</v>
      </c>
      <c r="R149" s="6" t="s">
        <v>900</v>
      </c>
      <c r="S149" s="6">
        <v>5</v>
      </c>
      <c r="T149" s="6" t="s">
        <v>1726</v>
      </c>
      <c r="U149" s="6" t="s">
        <v>1715</v>
      </c>
      <c r="V149" s="6" t="s">
        <v>1474</v>
      </c>
      <c r="X149" s="6" t="s">
        <v>1339</v>
      </c>
      <c r="Y149" s="6" t="s">
        <v>1475</v>
      </c>
      <c r="Z149" s="6" t="s">
        <v>1159</v>
      </c>
      <c r="AA149" s="6" t="s">
        <v>905</v>
      </c>
      <c r="AB149" s="7">
        <v>44597</v>
      </c>
      <c r="AC149" s="6" t="s">
        <v>906</v>
      </c>
      <c r="AD149" s="6" t="s">
        <v>1709</v>
      </c>
      <c r="AE149" s="6" t="s">
        <v>1709</v>
      </c>
      <c r="AF149" s="6" t="s">
        <v>1269</v>
      </c>
      <c r="AG149" s="6" t="s">
        <v>1269</v>
      </c>
      <c r="AM149" s="6" t="s">
        <v>1710</v>
      </c>
      <c r="AP149" s="6" t="s">
        <v>1191</v>
      </c>
      <c r="AQ149" s="6" t="s">
        <v>1711</v>
      </c>
      <c r="AR149" s="6">
        <v>291</v>
      </c>
      <c r="AS149" s="6">
        <v>145</v>
      </c>
    </row>
    <row r="150" spans="1:45" x14ac:dyDescent="0.2">
      <c r="A150" s="6">
        <v>1037619</v>
      </c>
      <c r="C150" s="6" t="str">
        <f t="shared" si="8"/>
        <v>Cultural Site</v>
      </c>
      <c r="D150" s="6" t="str">
        <f t="shared" si="9"/>
        <v>Cultural Site - SP5b-CR1-0417-2021-F1-1</v>
      </c>
      <c r="E150" s="6" t="str">
        <f t="shared" si="10"/>
        <v>Culturally Modified Tree (Age TBD) Tapered Bark Strip Cedar
Union Bar, Stó:lō, TBD</v>
      </c>
      <c r="F150" s="6" t="s">
        <v>1712</v>
      </c>
      <c r="G150" s="12">
        <f>INDEX(families!$A:$A,MATCH(H150,families!$B:$B,0))</f>
        <v>14</v>
      </c>
      <c r="H150" s="6" t="str">
        <f t="shared" si="11"/>
        <v>Tree</v>
      </c>
      <c r="L150" s="6">
        <v>1037619.579</v>
      </c>
      <c r="N150" s="6">
        <v>617485</v>
      </c>
      <c r="O150" s="6">
        <v>5471288</v>
      </c>
      <c r="P150" s="6" t="s">
        <v>1112</v>
      </c>
      <c r="Q150" s="6" t="s">
        <v>1264</v>
      </c>
      <c r="R150" s="6" t="s">
        <v>1265</v>
      </c>
      <c r="S150" s="6">
        <v>3</v>
      </c>
      <c r="T150" s="6" t="s">
        <v>1726</v>
      </c>
      <c r="U150" s="6" t="s">
        <v>1715</v>
      </c>
      <c r="V150" s="6" t="s">
        <v>1266</v>
      </c>
      <c r="X150" s="6" t="s">
        <v>1267</v>
      </c>
      <c r="Y150" s="6" t="s">
        <v>1268</v>
      </c>
      <c r="Z150" s="6" t="s">
        <v>904</v>
      </c>
      <c r="AA150" s="6" t="s">
        <v>905</v>
      </c>
      <c r="AB150" s="7">
        <v>44597</v>
      </c>
      <c r="AC150" s="6" t="s">
        <v>906</v>
      </c>
      <c r="AD150" s="6" t="s">
        <v>1660</v>
      </c>
      <c r="AE150" s="6" t="s">
        <v>1660</v>
      </c>
      <c r="AF150" s="6" t="s">
        <v>1269</v>
      </c>
      <c r="AG150" s="6" t="s">
        <v>1269</v>
      </c>
      <c r="AM150" s="6" t="s">
        <v>1264</v>
      </c>
      <c r="AP150" s="6" t="s">
        <v>1191</v>
      </c>
      <c r="AQ150" s="6" t="s">
        <v>1641</v>
      </c>
    </row>
    <row r="151" spans="1:45" x14ac:dyDescent="0.2">
      <c r="A151" s="6">
        <v>1037619</v>
      </c>
      <c r="C151" s="6" t="str">
        <f t="shared" si="8"/>
        <v>Cultural Site</v>
      </c>
      <c r="D151" s="6" t="str">
        <f t="shared" si="9"/>
        <v>Cultural Site - SP5b-CR1-0417-2021-F1-1</v>
      </c>
      <c r="E151" s="6" t="str">
        <f t="shared" si="10"/>
        <v>Culturally Modified Tree (Age TBD) Tapered Bark Strip Cedar
Union Bar, Stó:lō, TBD</v>
      </c>
      <c r="F151" s="6" t="s">
        <v>1712</v>
      </c>
      <c r="G151" s="12">
        <f>INDEX(families!$A:$A,MATCH(H151,families!$B:$B,0))</f>
        <v>14</v>
      </c>
      <c r="H151" s="6" t="str">
        <f t="shared" si="11"/>
        <v>Tree</v>
      </c>
      <c r="L151" s="6">
        <v>1037619.579</v>
      </c>
      <c r="N151" s="6">
        <v>617485</v>
      </c>
      <c r="O151" s="6">
        <v>5471288</v>
      </c>
      <c r="P151" s="6" t="s">
        <v>1112</v>
      </c>
      <c r="Q151" s="6" t="s">
        <v>1264</v>
      </c>
      <c r="R151" s="6" t="s">
        <v>1265</v>
      </c>
      <c r="S151" s="6">
        <v>3</v>
      </c>
      <c r="T151" s="6" t="s">
        <v>1726</v>
      </c>
      <c r="U151" s="6" t="s">
        <v>1715</v>
      </c>
      <c r="V151" s="6" t="s">
        <v>1266</v>
      </c>
      <c r="X151" s="6" t="s">
        <v>1267</v>
      </c>
      <c r="Y151" s="6" t="s">
        <v>1268</v>
      </c>
      <c r="Z151" s="6" t="s">
        <v>904</v>
      </c>
      <c r="AA151" s="6" t="s">
        <v>905</v>
      </c>
      <c r="AB151" s="7">
        <v>44597</v>
      </c>
      <c r="AC151" s="6" t="s">
        <v>906</v>
      </c>
      <c r="AD151" s="6" t="s">
        <v>1660</v>
      </c>
      <c r="AE151" s="6" t="s">
        <v>1660</v>
      </c>
      <c r="AF151" s="6" t="s">
        <v>1269</v>
      </c>
      <c r="AG151" s="6" t="s">
        <v>1269</v>
      </c>
      <c r="AM151" s="6" t="s">
        <v>1264</v>
      </c>
      <c r="AP151" s="6" t="s">
        <v>1191</v>
      </c>
      <c r="AQ151" s="6" t="s">
        <v>1641</v>
      </c>
    </row>
    <row r="152" spans="1:45" x14ac:dyDescent="0.2">
      <c r="A152" s="6">
        <v>1037619</v>
      </c>
      <c r="C152" s="6" t="str">
        <f t="shared" si="8"/>
        <v>Cultural Site</v>
      </c>
      <c r="D152" s="6" t="str">
        <f t="shared" si="9"/>
        <v>Cultural Site - SP5b-CR1-0417-2021-F1-1</v>
      </c>
      <c r="E152" s="6" t="str">
        <f t="shared" si="10"/>
        <v>Culturally Modified Tree (Age TBD) Tapered Bark Strip Cedar
Union Bar, Stó:lō, TBD</v>
      </c>
      <c r="F152" s="6" t="s">
        <v>1712</v>
      </c>
      <c r="G152" s="12">
        <f>INDEX(families!$A:$A,MATCH(H152,families!$B:$B,0))</f>
        <v>14</v>
      </c>
      <c r="H152" s="6" t="str">
        <f t="shared" si="11"/>
        <v>Tree</v>
      </c>
      <c r="L152" s="6">
        <v>1037619.579</v>
      </c>
      <c r="N152" s="6">
        <v>617485</v>
      </c>
      <c r="O152" s="6">
        <v>5471288</v>
      </c>
      <c r="P152" s="6" t="s">
        <v>1112</v>
      </c>
      <c r="Q152" s="6" t="s">
        <v>1264</v>
      </c>
      <c r="R152" s="6" t="s">
        <v>1265</v>
      </c>
      <c r="S152" s="6">
        <v>3</v>
      </c>
      <c r="T152" s="6" t="s">
        <v>1726</v>
      </c>
      <c r="U152" s="6" t="s">
        <v>1715</v>
      </c>
      <c r="V152" s="6" t="s">
        <v>1266</v>
      </c>
      <c r="X152" s="6" t="s">
        <v>1267</v>
      </c>
      <c r="Y152" s="6" t="s">
        <v>1268</v>
      </c>
      <c r="Z152" s="6" t="s">
        <v>904</v>
      </c>
      <c r="AA152" s="6" t="s">
        <v>905</v>
      </c>
      <c r="AB152" s="7">
        <v>44597</v>
      </c>
      <c r="AC152" s="6" t="s">
        <v>906</v>
      </c>
      <c r="AD152" s="6" t="s">
        <v>1660</v>
      </c>
      <c r="AE152" s="6" t="s">
        <v>1660</v>
      </c>
      <c r="AF152" s="6" t="s">
        <v>1269</v>
      </c>
      <c r="AG152" s="6" t="s">
        <v>1269</v>
      </c>
      <c r="AM152" s="6" t="s">
        <v>1264</v>
      </c>
      <c r="AP152" s="6" t="s">
        <v>1191</v>
      </c>
      <c r="AQ152" s="6" t="s">
        <v>1641</v>
      </c>
      <c r="AR152" s="6">
        <v>65</v>
      </c>
    </row>
    <row r="153" spans="1:45" x14ac:dyDescent="0.2">
      <c r="A153" s="6">
        <v>1037619</v>
      </c>
      <c r="C153" s="6" t="str">
        <f t="shared" si="8"/>
        <v>Cultural Site</v>
      </c>
      <c r="D153" s="6" t="str">
        <f t="shared" si="9"/>
        <v>Cultural Site - SP5b-CR1-0417-2021-F1-1</v>
      </c>
      <c r="E153" s="6" t="str">
        <f t="shared" si="10"/>
        <v>Culturally Modified Tree (Age TBD) Tapered Bark Strip Cedar
Union Bar, Stó:lō, TBD</v>
      </c>
      <c r="F153" s="6" t="s">
        <v>1712</v>
      </c>
      <c r="G153" s="12">
        <f>INDEX(families!$A:$A,MATCH(H153,families!$B:$B,0))</f>
        <v>14</v>
      </c>
      <c r="H153" s="6" t="str">
        <f t="shared" si="11"/>
        <v>Tree</v>
      </c>
      <c r="L153" s="6">
        <v>1037619.579</v>
      </c>
      <c r="N153" s="6">
        <v>617485</v>
      </c>
      <c r="O153" s="6">
        <v>5471288</v>
      </c>
      <c r="P153" s="6" t="s">
        <v>1112</v>
      </c>
      <c r="Q153" s="6" t="s">
        <v>1264</v>
      </c>
      <c r="R153" s="6" t="s">
        <v>1265</v>
      </c>
      <c r="S153" s="6">
        <v>3</v>
      </c>
      <c r="T153" s="6" t="s">
        <v>1726</v>
      </c>
      <c r="U153" s="6" t="s">
        <v>1715</v>
      </c>
      <c r="V153" s="6" t="s">
        <v>1266</v>
      </c>
      <c r="X153" s="6" t="s">
        <v>1267</v>
      </c>
      <c r="Y153" s="6" t="s">
        <v>1268</v>
      </c>
      <c r="Z153" s="6" t="s">
        <v>904</v>
      </c>
      <c r="AA153" s="6" t="s">
        <v>905</v>
      </c>
      <c r="AB153" s="7">
        <v>44597</v>
      </c>
      <c r="AC153" s="6" t="s">
        <v>906</v>
      </c>
      <c r="AD153" s="6" t="s">
        <v>1660</v>
      </c>
      <c r="AE153" s="6" t="s">
        <v>1660</v>
      </c>
      <c r="AF153" s="6" t="s">
        <v>1269</v>
      </c>
      <c r="AG153" s="6" t="s">
        <v>1269</v>
      </c>
      <c r="AM153" s="6" t="s">
        <v>1264</v>
      </c>
      <c r="AP153" s="6" t="s">
        <v>1191</v>
      </c>
      <c r="AQ153" s="6" t="s">
        <v>1641</v>
      </c>
      <c r="AR153" s="6">
        <v>211</v>
      </c>
      <c r="AS153" s="6">
        <v>65</v>
      </c>
    </row>
    <row r="154" spans="1:45" x14ac:dyDescent="0.2">
      <c r="A154" s="6">
        <v>1064782</v>
      </c>
      <c r="C154" s="6" t="str">
        <f t="shared" si="8"/>
        <v>Cultural Site</v>
      </c>
      <c r="D154" s="6" t="str">
        <f t="shared" si="9"/>
        <v>Cultural Site - SP5b-CR1-1216-2021-F1-1</v>
      </c>
      <c r="E154" s="6" t="str">
        <f t="shared" si="10"/>
        <v>Culturally Modified Tree (Cloth Offering)
Stó:lō, TBD</v>
      </c>
      <c r="F154" s="6" t="s">
        <v>1712</v>
      </c>
      <c r="G154" s="12">
        <f>INDEX(families!$A:$A,MATCH(H154,families!$B:$B,0))</f>
        <v>14</v>
      </c>
      <c r="H154" s="6" t="str">
        <f t="shared" si="11"/>
        <v>Tree</v>
      </c>
      <c r="L154" s="6">
        <v>1066944.2009999999</v>
      </c>
      <c r="N154" s="6">
        <v>596360</v>
      </c>
      <c r="O154" s="6">
        <v>5457004</v>
      </c>
      <c r="P154" s="6" t="s">
        <v>1112</v>
      </c>
      <c r="Q154" s="6" t="s">
        <v>1687</v>
      </c>
      <c r="R154" s="6" t="s">
        <v>1255</v>
      </c>
      <c r="S154" s="6">
        <v>5</v>
      </c>
      <c r="T154" s="6" t="s">
        <v>1726</v>
      </c>
      <c r="U154" s="6" t="s">
        <v>1715</v>
      </c>
      <c r="V154" s="6" t="s">
        <v>1688</v>
      </c>
      <c r="X154" s="6" t="s">
        <v>1689</v>
      </c>
      <c r="Y154" s="6" t="s">
        <v>1690</v>
      </c>
      <c r="Z154" s="6" t="s">
        <v>1159</v>
      </c>
      <c r="AA154" s="6" t="s">
        <v>905</v>
      </c>
      <c r="AB154" s="7">
        <v>44597</v>
      </c>
      <c r="AC154" s="6" t="s">
        <v>1020</v>
      </c>
      <c r="AD154" s="6" t="s">
        <v>1691</v>
      </c>
      <c r="AE154" s="6" t="s">
        <v>1691</v>
      </c>
      <c r="AF154" s="6" t="s">
        <v>1691</v>
      </c>
      <c r="AG154" s="6" t="s">
        <v>1691</v>
      </c>
      <c r="AM154" s="6" t="s">
        <v>1687</v>
      </c>
      <c r="AO154" s="6" t="s">
        <v>1692</v>
      </c>
      <c r="AP154" s="6" t="s">
        <v>1191</v>
      </c>
      <c r="AQ154" s="6" t="s">
        <v>1693</v>
      </c>
    </row>
    <row r="155" spans="1:45" x14ac:dyDescent="0.2">
      <c r="A155" s="6">
        <v>1064782</v>
      </c>
      <c r="C155" s="6" t="str">
        <f t="shared" si="8"/>
        <v>Cultural Site</v>
      </c>
      <c r="D155" s="6" t="str">
        <f t="shared" si="9"/>
        <v>Cultural Site - SP5b-CR1-1216-2021-F1-1</v>
      </c>
      <c r="E155" s="6" t="str">
        <f t="shared" si="10"/>
        <v>Culturally Modified Tree (Cloth Offering)
Stó:lō, TBD</v>
      </c>
      <c r="F155" s="6" t="s">
        <v>1712</v>
      </c>
      <c r="G155" s="12">
        <f>INDEX(families!$A:$A,MATCH(H155,families!$B:$B,0))</f>
        <v>14</v>
      </c>
      <c r="H155" s="6" t="str">
        <f t="shared" si="11"/>
        <v>Tree</v>
      </c>
      <c r="L155" s="6">
        <v>1066944.2009999999</v>
      </c>
      <c r="N155" s="6">
        <v>596360</v>
      </c>
      <c r="O155" s="6">
        <v>5457004</v>
      </c>
      <c r="P155" s="6" t="s">
        <v>1112</v>
      </c>
      <c r="Q155" s="6" t="s">
        <v>1687</v>
      </c>
      <c r="R155" s="6" t="s">
        <v>1255</v>
      </c>
      <c r="S155" s="6">
        <v>5</v>
      </c>
      <c r="T155" s="6" t="s">
        <v>1726</v>
      </c>
      <c r="U155" s="6" t="s">
        <v>1715</v>
      </c>
      <c r="V155" s="6" t="s">
        <v>1688</v>
      </c>
      <c r="X155" s="6" t="s">
        <v>1689</v>
      </c>
      <c r="Y155" s="6" t="s">
        <v>1690</v>
      </c>
      <c r="Z155" s="6" t="s">
        <v>1159</v>
      </c>
      <c r="AA155" s="6" t="s">
        <v>905</v>
      </c>
      <c r="AB155" s="7">
        <v>44597</v>
      </c>
      <c r="AC155" s="6" t="s">
        <v>1020</v>
      </c>
      <c r="AD155" s="6" t="s">
        <v>1691</v>
      </c>
      <c r="AE155" s="6" t="s">
        <v>1691</v>
      </c>
      <c r="AF155" s="6" t="s">
        <v>1691</v>
      </c>
      <c r="AG155" s="6" t="s">
        <v>1691</v>
      </c>
      <c r="AM155" s="6" t="s">
        <v>1687</v>
      </c>
      <c r="AO155" s="6" t="s">
        <v>1692</v>
      </c>
      <c r="AP155" s="6" t="s">
        <v>1191</v>
      </c>
      <c r="AQ155" s="6" t="s">
        <v>1693</v>
      </c>
    </row>
    <row r="156" spans="1:45" x14ac:dyDescent="0.2">
      <c r="A156" s="6">
        <v>1064782</v>
      </c>
      <c r="C156" s="6" t="str">
        <f t="shared" si="8"/>
        <v>Cultural Site</v>
      </c>
      <c r="D156" s="6" t="str">
        <f t="shared" si="9"/>
        <v>Cultural Site - SP5b-CR1-1216-2021-F1-1</v>
      </c>
      <c r="E156" s="6" t="str">
        <f t="shared" si="10"/>
        <v>Culturally Modified Tree (Cloth Offering)
Stó:lō, TBD</v>
      </c>
      <c r="F156" s="6" t="s">
        <v>1712</v>
      </c>
      <c r="G156" s="12">
        <f>INDEX(families!$A:$A,MATCH(H156,families!$B:$B,0))</f>
        <v>14</v>
      </c>
      <c r="H156" s="6" t="str">
        <f t="shared" si="11"/>
        <v>Tree</v>
      </c>
      <c r="L156" s="6">
        <v>1066944.2009999999</v>
      </c>
      <c r="N156" s="6">
        <v>596360</v>
      </c>
      <c r="O156" s="6">
        <v>5457004</v>
      </c>
      <c r="P156" s="6" t="s">
        <v>1112</v>
      </c>
      <c r="Q156" s="6" t="s">
        <v>1687</v>
      </c>
      <c r="R156" s="6" t="s">
        <v>1255</v>
      </c>
      <c r="S156" s="6">
        <v>5</v>
      </c>
      <c r="T156" s="6" t="s">
        <v>1726</v>
      </c>
      <c r="U156" s="6" t="s">
        <v>1715</v>
      </c>
      <c r="V156" s="6" t="s">
        <v>1688</v>
      </c>
      <c r="X156" s="6" t="s">
        <v>1689</v>
      </c>
      <c r="Y156" s="6" t="s">
        <v>1690</v>
      </c>
      <c r="Z156" s="6" t="s">
        <v>1159</v>
      </c>
      <c r="AA156" s="6" t="s">
        <v>905</v>
      </c>
      <c r="AB156" s="7">
        <v>44597</v>
      </c>
      <c r="AC156" s="6" t="s">
        <v>1020</v>
      </c>
      <c r="AD156" s="6" t="s">
        <v>1691</v>
      </c>
      <c r="AE156" s="6" t="s">
        <v>1691</v>
      </c>
      <c r="AF156" s="6" t="s">
        <v>1691</v>
      </c>
      <c r="AG156" s="6" t="s">
        <v>1691</v>
      </c>
      <c r="AM156" s="6" t="s">
        <v>1687</v>
      </c>
      <c r="AO156" s="6" t="s">
        <v>1692</v>
      </c>
      <c r="AP156" s="6" t="s">
        <v>1191</v>
      </c>
      <c r="AQ156" s="6" t="s">
        <v>1693</v>
      </c>
      <c r="AR156" s="6">
        <v>123</v>
      </c>
    </row>
    <row r="157" spans="1:45" x14ac:dyDescent="0.2">
      <c r="A157" s="6">
        <v>1064782</v>
      </c>
      <c r="C157" s="6" t="str">
        <f t="shared" si="8"/>
        <v>Cultural Site</v>
      </c>
      <c r="D157" s="6" t="str">
        <f t="shared" si="9"/>
        <v>Cultural Site - SP5b-CR1-1216-2021-F1-1</v>
      </c>
      <c r="E157" s="6" t="str">
        <f t="shared" si="10"/>
        <v>Culturally Modified Tree (Cloth Offering)
Stó:lō, TBD</v>
      </c>
      <c r="F157" s="6" t="s">
        <v>1712</v>
      </c>
      <c r="G157" s="12">
        <f>INDEX(families!$A:$A,MATCH(H157,families!$B:$B,0))</f>
        <v>14</v>
      </c>
      <c r="H157" s="6" t="str">
        <f t="shared" si="11"/>
        <v>Tree</v>
      </c>
      <c r="L157" s="6">
        <v>1066944.2009999999</v>
      </c>
      <c r="N157" s="6">
        <v>596360</v>
      </c>
      <c r="O157" s="6">
        <v>5457004</v>
      </c>
      <c r="P157" s="6" t="s">
        <v>1112</v>
      </c>
      <c r="Q157" s="6" t="s">
        <v>1687</v>
      </c>
      <c r="R157" s="6" t="s">
        <v>1255</v>
      </c>
      <c r="S157" s="6">
        <v>5</v>
      </c>
      <c r="T157" s="6" t="s">
        <v>1726</v>
      </c>
      <c r="U157" s="6" t="s">
        <v>1715</v>
      </c>
      <c r="V157" s="6" t="s">
        <v>1688</v>
      </c>
      <c r="X157" s="6" t="s">
        <v>1689</v>
      </c>
      <c r="Y157" s="6" t="s">
        <v>1690</v>
      </c>
      <c r="Z157" s="6" t="s">
        <v>1159</v>
      </c>
      <c r="AA157" s="6" t="s">
        <v>905</v>
      </c>
      <c r="AB157" s="7">
        <v>44597</v>
      </c>
      <c r="AC157" s="6" t="s">
        <v>1020</v>
      </c>
      <c r="AD157" s="6" t="s">
        <v>1691</v>
      </c>
      <c r="AE157" s="6" t="s">
        <v>1691</v>
      </c>
      <c r="AF157" s="6" t="s">
        <v>1691</v>
      </c>
      <c r="AG157" s="6" t="s">
        <v>1691</v>
      </c>
      <c r="AM157" s="6" t="s">
        <v>1687</v>
      </c>
      <c r="AO157" s="6" t="s">
        <v>1692</v>
      </c>
      <c r="AP157" s="6" t="s">
        <v>1191</v>
      </c>
      <c r="AQ157" s="6" t="s">
        <v>1693</v>
      </c>
      <c r="AR157" s="6">
        <v>269</v>
      </c>
      <c r="AS157" s="6">
        <v>123</v>
      </c>
    </row>
    <row r="158" spans="1:45" x14ac:dyDescent="0.2">
      <c r="A158" s="6">
        <v>1070597</v>
      </c>
      <c r="C158" s="6" t="str">
        <f t="shared" si="8"/>
        <v>Cultural Site</v>
      </c>
      <c r="D158" s="6" t="str">
        <f t="shared" si="9"/>
        <v>Cultural Site - SP5b-CR1-1206-F1-3</v>
      </c>
      <c r="E158" s="6" t="str">
        <f t="shared" si="10"/>
        <v>Culturally Modified Tree (n-=1)</v>
      </c>
      <c r="F158" s="6" t="s">
        <v>1712</v>
      </c>
      <c r="G158" s="12">
        <f>INDEX(families!$A:$A,MATCH(H158,families!$B:$B,0))</f>
        <v>14</v>
      </c>
      <c r="H158" s="6" t="str">
        <f t="shared" si="11"/>
        <v>Tree</v>
      </c>
      <c r="L158" s="6">
        <v>1070588.858</v>
      </c>
      <c r="N158" s="6">
        <v>595984</v>
      </c>
      <c r="O158" s="6">
        <v>5453724</v>
      </c>
      <c r="P158" s="6" t="s">
        <v>1112</v>
      </c>
      <c r="Q158" s="6" t="s">
        <v>1437</v>
      </c>
      <c r="R158" s="6" t="s">
        <v>1438</v>
      </c>
      <c r="S158" s="6">
        <v>5</v>
      </c>
      <c r="T158" s="6" t="s">
        <v>1726</v>
      </c>
      <c r="U158" s="6" t="s">
        <v>1715</v>
      </c>
      <c r="V158" s="6" t="s">
        <v>1439</v>
      </c>
      <c r="X158" s="6" t="s">
        <v>902</v>
      </c>
      <c r="Y158" s="6" t="s">
        <v>1704</v>
      </c>
      <c r="Z158" s="6" t="s">
        <v>904</v>
      </c>
      <c r="AA158" s="6" t="s">
        <v>905</v>
      </c>
      <c r="AB158" s="7">
        <v>44597</v>
      </c>
      <c r="AC158" s="6" t="s">
        <v>906</v>
      </c>
      <c r="AD158" s="6" t="s">
        <v>1698</v>
      </c>
      <c r="AE158" s="6" t="s">
        <v>1698</v>
      </c>
      <c r="AF158" s="6" t="s">
        <v>1698</v>
      </c>
      <c r="AG158" s="6" t="s">
        <v>1698</v>
      </c>
      <c r="AO158" s="6" t="s">
        <v>1699</v>
      </c>
      <c r="AP158" s="6" t="s">
        <v>941</v>
      </c>
      <c r="AQ158" s="6" t="s">
        <v>1640</v>
      </c>
    </row>
    <row r="159" spans="1:45" x14ac:dyDescent="0.2">
      <c r="A159" s="6">
        <v>1070597</v>
      </c>
      <c r="C159" s="6" t="str">
        <f t="shared" si="8"/>
        <v>Cultural Site</v>
      </c>
      <c r="D159" s="6" t="str">
        <f t="shared" si="9"/>
        <v>Cultural Site - SP5b-CR1-1206-F1-3</v>
      </c>
      <c r="E159" s="6" t="str">
        <f t="shared" si="10"/>
        <v>Culturally Modified Tree (n-=1)</v>
      </c>
      <c r="F159" s="6" t="s">
        <v>1712</v>
      </c>
      <c r="G159" s="12">
        <f>INDEX(families!$A:$A,MATCH(H159,families!$B:$B,0))</f>
        <v>14</v>
      </c>
      <c r="H159" s="6" t="str">
        <f t="shared" si="11"/>
        <v>Tree</v>
      </c>
      <c r="L159" s="6">
        <v>1070588.858</v>
      </c>
      <c r="N159" s="6">
        <v>595984</v>
      </c>
      <c r="O159" s="6">
        <v>5453724</v>
      </c>
      <c r="P159" s="6" t="s">
        <v>1112</v>
      </c>
      <c r="Q159" s="6" t="s">
        <v>1437</v>
      </c>
      <c r="R159" s="6" t="s">
        <v>1438</v>
      </c>
      <c r="S159" s="6">
        <v>5</v>
      </c>
      <c r="T159" s="6" t="s">
        <v>1726</v>
      </c>
      <c r="U159" s="6" t="s">
        <v>1715</v>
      </c>
      <c r="V159" s="6" t="s">
        <v>1439</v>
      </c>
      <c r="X159" s="6" t="s">
        <v>902</v>
      </c>
      <c r="Y159" s="6" t="s">
        <v>1704</v>
      </c>
      <c r="Z159" s="6" t="s">
        <v>904</v>
      </c>
      <c r="AA159" s="6" t="s">
        <v>905</v>
      </c>
      <c r="AB159" s="7">
        <v>44597</v>
      </c>
      <c r="AC159" s="6" t="s">
        <v>906</v>
      </c>
      <c r="AD159" s="6" t="s">
        <v>1698</v>
      </c>
      <c r="AE159" s="6" t="s">
        <v>1698</v>
      </c>
      <c r="AF159" s="6" t="s">
        <v>1698</v>
      </c>
      <c r="AG159" s="6" t="s">
        <v>1698</v>
      </c>
      <c r="AO159" s="6" t="s">
        <v>1699</v>
      </c>
      <c r="AP159" s="6" t="s">
        <v>941</v>
      </c>
      <c r="AQ159" s="6" t="s">
        <v>1640</v>
      </c>
    </row>
    <row r="160" spans="1:45" x14ac:dyDescent="0.2">
      <c r="A160" s="6">
        <v>1070597</v>
      </c>
      <c r="C160" s="6" t="str">
        <f t="shared" si="8"/>
        <v>Cultural Site</v>
      </c>
      <c r="D160" s="6" t="str">
        <f t="shared" si="9"/>
        <v>Cultural Site - SP5b-CR1-1206-F1-3</v>
      </c>
      <c r="E160" s="6" t="str">
        <f t="shared" si="10"/>
        <v>Culturally Modified Tree (n-=1)</v>
      </c>
      <c r="F160" s="6" t="s">
        <v>1712</v>
      </c>
      <c r="G160" s="12">
        <f>INDEX(families!$A:$A,MATCH(H160,families!$B:$B,0))</f>
        <v>14</v>
      </c>
      <c r="H160" s="6" t="str">
        <f t="shared" si="11"/>
        <v>Tree</v>
      </c>
      <c r="L160" s="6">
        <v>1070588.858</v>
      </c>
      <c r="N160" s="6">
        <v>595984</v>
      </c>
      <c r="O160" s="6">
        <v>5453724</v>
      </c>
      <c r="P160" s="6" t="s">
        <v>1112</v>
      </c>
      <c r="Q160" s="6" t="s">
        <v>1437</v>
      </c>
      <c r="R160" s="6" t="s">
        <v>1438</v>
      </c>
      <c r="S160" s="6">
        <v>5</v>
      </c>
      <c r="T160" s="6" t="s">
        <v>1726</v>
      </c>
      <c r="U160" s="6" t="s">
        <v>1715</v>
      </c>
      <c r="V160" s="6" t="s">
        <v>1439</v>
      </c>
      <c r="X160" s="6" t="s">
        <v>902</v>
      </c>
      <c r="Y160" s="6" t="s">
        <v>1704</v>
      </c>
      <c r="Z160" s="6" t="s">
        <v>904</v>
      </c>
      <c r="AA160" s="6" t="s">
        <v>905</v>
      </c>
      <c r="AB160" s="7">
        <v>44597</v>
      </c>
      <c r="AC160" s="6" t="s">
        <v>906</v>
      </c>
      <c r="AD160" s="6" t="s">
        <v>1698</v>
      </c>
      <c r="AE160" s="6" t="s">
        <v>1698</v>
      </c>
      <c r="AF160" s="6" t="s">
        <v>1698</v>
      </c>
      <c r="AG160" s="6" t="s">
        <v>1698</v>
      </c>
      <c r="AO160" s="6" t="s">
        <v>1699</v>
      </c>
      <c r="AP160" s="6" t="s">
        <v>941</v>
      </c>
      <c r="AQ160" s="6" t="s">
        <v>1640</v>
      </c>
      <c r="AR160" s="6">
        <v>130</v>
      </c>
    </row>
    <row r="161" spans="1:45" x14ac:dyDescent="0.2">
      <c r="A161" s="6">
        <v>1070597</v>
      </c>
      <c r="C161" s="6" t="str">
        <f t="shared" si="8"/>
        <v>Cultural Site</v>
      </c>
      <c r="D161" s="6" t="str">
        <f t="shared" si="9"/>
        <v>Cultural Site - SP5b-CR1-1206-F1-3</v>
      </c>
      <c r="E161" s="6" t="str">
        <f t="shared" si="10"/>
        <v>Culturally Modified Tree (n-=1)</v>
      </c>
      <c r="F161" s="6" t="s">
        <v>1712</v>
      </c>
      <c r="G161" s="12">
        <f>INDEX(families!$A:$A,MATCH(H161,families!$B:$B,0))</f>
        <v>14</v>
      </c>
      <c r="H161" s="6" t="str">
        <f t="shared" si="11"/>
        <v>Tree</v>
      </c>
      <c r="L161" s="6">
        <v>1070588.858</v>
      </c>
      <c r="N161" s="6">
        <v>595984</v>
      </c>
      <c r="O161" s="6">
        <v>5453724</v>
      </c>
      <c r="P161" s="6" t="s">
        <v>1112</v>
      </c>
      <c r="Q161" s="6" t="s">
        <v>1437</v>
      </c>
      <c r="R161" s="6" t="s">
        <v>1438</v>
      </c>
      <c r="S161" s="6">
        <v>5</v>
      </c>
      <c r="T161" s="6" t="s">
        <v>1726</v>
      </c>
      <c r="U161" s="6" t="s">
        <v>1715</v>
      </c>
      <c r="V161" s="6" t="s">
        <v>1439</v>
      </c>
      <c r="X161" s="6" t="s">
        <v>902</v>
      </c>
      <c r="Y161" s="6" t="s">
        <v>1704</v>
      </c>
      <c r="Z161" s="6" t="s">
        <v>904</v>
      </c>
      <c r="AA161" s="6" t="s">
        <v>905</v>
      </c>
      <c r="AB161" s="7">
        <v>44597</v>
      </c>
      <c r="AC161" s="6" t="s">
        <v>906</v>
      </c>
      <c r="AD161" s="6" t="s">
        <v>1698</v>
      </c>
      <c r="AE161" s="6" t="s">
        <v>1698</v>
      </c>
      <c r="AF161" s="6" t="s">
        <v>1698</v>
      </c>
      <c r="AG161" s="6" t="s">
        <v>1698</v>
      </c>
      <c r="AO161" s="6" t="s">
        <v>1699</v>
      </c>
      <c r="AP161" s="6" t="s">
        <v>941</v>
      </c>
      <c r="AQ161" s="6" t="s">
        <v>1640</v>
      </c>
      <c r="AR161" s="6">
        <v>276</v>
      </c>
      <c r="AS161" s="6">
        <v>130</v>
      </c>
    </row>
    <row r="162" spans="1:45" x14ac:dyDescent="0.2">
      <c r="A162" s="6">
        <v>1000264</v>
      </c>
      <c r="C162" s="6" t="str">
        <f t="shared" si="8"/>
        <v>Cultural Site</v>
      </c>
      <c r="D162" s="6" t="str">
        <f t="shared" si="9"/>
        <v>Cultural Site - TMEP5B20-4</v>
      </c>
      <c r="E162" s="6" t="str">
        <f t="shared" si="10"/>
        <v>Culturally Modified Tree (n=1, associated with 16-Stantec-MJB-002 - in same KP range)</v>
      </c>
      <c r="F162" s="6" t="s">
        <v>1712</v>
      </c>
      <c r="G162" s="12">
        <f>INDEX(families!$A:$A,MATCH(H162,families!$B:$B,0))</f>
        <v>14</v>
      </c>
      <c r="H162" s="6" t="str">
        <f t="shared" si="11"/>
        <v>Tree</v>
      </c>
      <c r="L162" s="6">
        <v>1000268.1459999999</v>
      </c>
      <c r="N162" s="6">
        <v>635350</v>
      </c>
      <c r="O162" s="6">
        <v>5495212</v>
      </c>
      <c r="P162" s="6" t="s">
        <v>1112</v>
      </c>
      <c r="Q162" s="6" t="s">
        <v>1179</v>
      </c>
      <c r="R162" s="6" t="s">
        <v>1180</v>
      </c>
      <c r="S162" s="6">
        <v>0</v>
      </c>
      <c r="T162" s="6" t="s">
        <v>1726</v>
      </c>
      <c r="U162" s="6" t="s">
        <v>1715</v>
      </c>
      <c r="V162" s="6" t="s">
        <v>1181</v>
      </c>
      <c r="X162" s="6" t="s">
        <v>902</v>
      </c>
      <c r="Y162" s="6" t="s">
        <v>1182</v>
      </c>
      <c r="Z162" s="6" t="s">
        <v>904</v>
      </c>
      <c r="AA162" s="6" t="s">
        <v>905</v>
      </c>
      <c r="AB162" s="7">
        <v>44597</v>
      </c>
      <c r="AC162" s="6" t="s">
        <v>906</v>
      </c>
      <c r="AD162" s="6" t="s">
        <v>945</v>
      </c>
      <c r="AE162" s="6" t="s">
        <v>945</v>
      </c>
      <c r="AF162" s="6" t="s">
        <v>945</v>
      </c>
      <c r="AG162" s="6" t="s">
        <v>945</v>
      </c>
      <c r="AM162" s="6" t="s">
        <v>1179</v>
      </c>
      <c r="AP162" s="6" t="s">
        <v>941</v>
      </c>
      <c r="AQ162" s="6" t="s">
        <v>1641</v>
      </c>
    </row>
    <row r="163" spans="1:45" x14ac:dyDescent="0.2">
      <c r="A163" s="6">
        <v>1000264</v>
      </c>
      <c r="C163" s="6" t="str">
        <f t="shared" si="8"/>
        <v>Cultural Site</v>
      </c>
      <c r="D163" s="6" t="str">
        <f t="shared" si="9"/>
        <v>Cultural Site - TMEP5B20-4</v>
      </c>
      <c r="E163" s="6" t="str">
        <f t="shared" si="10"/>
        <v>Culturally Modified Tree (n=1, associated with 16-Stantec-MJB-002 - in same KP range)</v>
      </c>
      <c r="F163" s="6" t="s">
        <v>1712</v>
      </c>
      <c r="G163" s="12">
        <f>INDEX(families!$A:$A,MATCH(H163,families!$B:$B,0))</f>
        <v>14</v>
      </c>
      <c r="H163" s="6" t="str">
        <f t="shared" si="11"/>
        <v>Tree</v>
      </c>
      <c r="L163" s="6">
        <v>1000268.1459999999</v>
      </c>
      <c r="N163" s="6">
        <v>635350</v>
      </c>
      <c r="O163" s="6">
        <v>5495212</v>
      </c>
      <c r="P163" s="6" t="s">
        <v>1112</v>
      </c>
      <c r="Q163" s="6" t="s">
        <v>1179</v>
      </c>
      <c r="R163" s="6" t="s">
        <v>1180</v>
      </c>
      <c r="S163" s="6">
        <v>0</v>
      </c>
      <c r="T163" s="6" t="s">
        <v>1726</v>
      </c>
      <c r="U163" s="6" t="s">
        <v>1715</v>
      </c>
      <c r="V163" s="6" t="s">
        <v>1181</v>
      </c>
      <c r="X163" s="6" t="s">
        <v>902</v>
      </c>
      <c r="Y163" s="6" t="s">
        <v>1182</v>
      </c>
      <c r="Z163" s="6" t="s">
        <v>904</v>
      </c>
      <c r="AA163" s="6" t="s">
        <v>905</v>
      </c>
      <c r="AB163" s="7">
        <v>44597</v>
      </c>
      <c r="AC163" s="6" t="s">
        <v>906</v>
      </c>
      <c r="AD163" s="6" t="s">
        <v>945</v>
      </c>
      <c r="AE163" s="6" t="s">
        <v>945</v>
      </c>
      <c r="AF163" s="6" t="s">
        <v>945</v>
      </c>
      <c r="AG163" s="6" t="s">
        <v>945</v>
      </c>
      <c r="AM163" s="6" t="s">
        <v>1179</v>
      </c>
      <c r="AP163" s="6" t="s">
        <v>941</v>
      </c>
      <c r="AQ163" s="6" t="s">
        <v>1641</v>
      </c>
    </row>
    <row r="164" spans="1:45" x14ac:dyDescent="0.2">
      <c r="A164" s="6">
        <v>1000264</v>
      </c>
      <c r="C164" s="6" t="str">
        <f t="shared" si="8"/>
        <v>Cultural Site</v>
      </c>
      <c r="D164" s="6" t="str">
        <f t="shared" si="9"/>
        <v>Cultural Site - TMEP5B20-4</v>
      </c>
      <c r="E164" s="6" t="str">
        <f t="shared" si="10"/>
        <v>Culturally Modified Tree (n=1, associated with 16-Stantec-MJB-002 - in same KP range)</v>
      </c>
      <c r="F164" s="6" t="s">
        <v>1712</v>
      </c>
      <c r="G164" s="12">
        <f>INDEX(families!$A:$A,MATCH(H164,families!$B:$B,0))</f>
        <v>14</v>
      </c>
      <c r="H164" s="6" t="str">
        <f t="shared" si="11"/>
        <v>Tree</v>
      </c>
      <c r="L164" s="6">
        <v>1000268.1459999999</v>
      </c>
      <c r="N164" s="6">
        <v>635350</v>
      </c>
      <c r="O164" s="6">
        <v>5495212</v>
      </c>
      <c r="P164" s="6" t="s">
        <v>1112</v>
      </c>
      <c r="Q164" s="6" t="s">
        <v>1179</v>
      </c>
      <c r="R164" s="6" t="s">
        <v>1180</v>
      </c>
      <c r="S164" s="6">
        <v>0</v>
      </c>
      <c r="T164" s="6" t="s">
        <v>1726</v>
      </c>
      <c r="U164" s="6" t="s">
        <v>1715</v>
      </c>
      <c r="V164" s="6" t="s">
        <v>1181</v>
      </c>
      <c r="X164" s="6" t="s">
        <v>902</v>
      </c>
      <c r="Y164" s="6" t="s">
        <v>1182</v>
      </c>
      <c r="Z164" s="6" t="s">
        <v>904</v>
      </c>
      <c r="AA164" s="6" t="s">
        <v>905</v>
      </c>
      <c r="AB164" s="7">
        <v>44597</v>
      </c>
      <c r="AC164" s="6" t="s">
        <v>906</v>
      </c>
      <c r="AD164" s="6" t="s">
        <v>945</v>
      </c>
      <c r="AE164" s="6" t="s">
        <v>945</v>
      </c>
      <c r="AF164" s="6" t="s">
        <v>945</v>
      </c>
      <c r="AG164" s="6" t="s">
        <v>945</v>
      </c>
      <c r="AM164" s="6" t="s">
        <v>1179</v>
      </c>
      <c r="AP164" s="6" t="s">
        <v>941</v>
      </c>
      <c r="AQ164" s="6" t="s">
        <v>1641</v>
      </c>
      <c r="AR164" s="6">
        <v>28</v>
      </c>
    </row>
    <row r="165" spans="1:45" x14ac:dyDescent="0.2">
      <c r="A165" s="6">
        <v>1000264</v>
      </c>
      <c r="C165" s="6" t="str">
        <f t="shared" si="8"/>
        <v>Cultural Site</v>
      </c>
      <c r="D165" s="6" t="str">
        <f t="shared" si="9"/>
        <v>Cultural Site - TMEP5B20-4</v>
      </c>
      <c r="E165" s="6" t="str">
        <f t="shared" si="10"/>
        <v>Culturally Modified Tree (n=1, associated with 16-Stantec-MJB-002 - in same KP range)</v>
      </c>
      <c r="F165" s="6" t="s">
        <v>1712</v>
      </c>
      <c r="G165" s="12">
        <f>INDEX(families!$A:$A,MATCH(H165,families!$B:$B,0))</f>
        <v>14</v>
      </c>
      <c r="H165" s="6" t="str">
        <f t="shared" si="11"/>
        <v>Tree</v>
      </c>
      <c r="L165" s="6">
        <v>1000268.1459999999</v>
      </c>
      <c r="N165" s="6">
        <v>635350</v>
      </c>
      <c r="O165" s="6">
        <v>5495212</v>
      </c>
      <c r="P165" s="6" t="s">
        <v>1112</v>
      </c>
      <c r="Q165" s="6" t="s">
        <v>1179</v>
      </c>
      <c r="R165" s="6" t="s">
        <v>1180</v>
      </c>
      <c r="S165" s="6">
        <v>0</v>
      </c>
      <c r="T165" s="6" t="s">
        <v>1726</v>
      </c>
      <c r="U165" s="6" t="s">
        <v>1715</v>
      </c>
      <c r="V165" s="6" t="s">
        <v>1181</v>
      </c>
      <c r="X165" s="6" t="s">
        <v>902</v>
      </c>
      <c r="Y165" s="6" t="s">
        <v>1182</v>
      </c>
      <c r="Z165" s="6" t="s">
        <v>904</v>
      </c>
      <c r="AA165" s="6" t="s">
        <v>905</v>
      </c>
      <c r="AB165" s="7">
        <v>44597</v>
      </c>
      <c r="AC165" s="6" t="s">
        <v>906</v>
      </c>
      <c r="AD165" s="6" t="s">
        <v>945</v>
      </c>
      <c r="AE165" s="6" t="s">
        <v>945</v>
      </c>
      <c r="AF165" s="6" t="s">
        <v>945</v>
      </c>
      <c r="AG165" s="6" t="s">
        <v>945</v>
      </c>
      <c r="AM165" s="6" t="s">
        <v>1179</v>
      </c>
      <c r="AP165" s="6" t="s">
        <v>941</v>
      </c>
      <c r="AQ165" s="6" t="s">
        <v>1641</v>
      </c>
      <c r="AR165" s="6">
        <v>174</v>
      </c>
      <c r="AS165" s="6">
        <v>28</v>
      </c>
    </row>
    <row r="166" spans="1:45" x14ac:dyDescent="0.2">
      <c r="A166" s="6">
        <v>1070589</v>
      </c>
      <c r="C166" s="6" t="str">
        <f t="shared" si="8"/>
        <v>Cultural Site</v>
      </c>
      <c r="D166" s="6" t="str">
        <f t="shared" si="9"/>
        <v>Cultural Site - SP5b-CR1-1206-F1-4</v>
      </c>
      <c r="E166" s="6" t="str">
        <f t="shared" si="10"/>
        <v>Culturally Modified Tree (n=1)</v>
      </c>
      <c r="F166" s="6" t="s">
        <v>1712</v>
      </c>
      <c r="G166" s="12">
        <f>INDEX(families!$A:$A,MATCH(H166,families!$B:$B,0))</f>
        <v>14</v>
      </c>
      <c r="H166" s="6" t="str">
        <f t="shared" si="11"/>
        <v>Tree</v>
      </c>
      <c r="L166" s="6">
        <v>1070587.054</v>
      </c>
      <c r="N166" s="6">
        <v>595989</v>
      </c>
      <c r="O166" s="6">
        <v>5453725</v>
      </c>
      <c r="P166" s="6" t="s">
        <v>1112</v>
      </c>
      <c r="Q166" s="6" t="s">
        <v>1431</v>
      </c>
      <c r="R166" s="6" t="s">
        <v>1432</v>
      </c>
      <c r="S166" s="6">
        <v>5</v>
      </c>
      <c r="T166" s="6" t="s">
        <v>1726</v>
      </c>
      <c r="U166" s="6" t="s">
        <v>1715</v>
      </c>
      <c r="V166" s="6" t="s">
        <v>1433</v>
      </c>
      <c r="X166" s="6" t="s">
        <v>902</v>
      </c>
      <c r="Y166" s="6" t="s">
        <v>1697</v>
      </c>
      <c r="Z166" s="6" t="s">
        <v>904</v>
      </c>
      <c r="AA166" s="6" t="s">
        <v>905</v>
      </c>
      <c r="AB166" s="7">
        <v>44597</v>
      </c>
      <c r="AC166" s="6" t="s">
        <v>906</v>
      </c>
      <c r="AD166" s="6" t="s">
        <v>1698</v>
      </c>
      <c r="AE166" s="6" t="s">
        <v>1698</v>
      </c>
      <c r="AF166" s="6" t="s">
        <v>1698</v>
      </c>
      <c r="AG166" s="6" t="s">
        <v>1698</v>
      </c>
      <c r="AO166" s="6" t="s">
        <v>1699</v>
      </c>
      <c r="AP166" s="6" t="s">
        <v>941</v>
      </c>
      <c r="AQ166" s="6" t="s">
        <v>1640</v>
      </c>
    </row>
    <row r="167" spans="1:45" x14ac:dyDescent="0.2">
      <c r="A167" s="6">
        <v>1070603</v>
      </c>
      <c r="C167" s="6" t="str">
        <f t="shared" si="8"/>
        <v>Cultural Site</v>
      </c>
      <c r="D167" s="6" t="str">
        <f t="shared" si="9"/>
        <v>Cultural Site - SP5b-CR1-1206-F1-2</v>
      </c>
      <c r="E167" s="6" t="str">
        <f t="shared" si="10"/>
        <v>Culturally Modified Tree (n=1)</v>
      </c>
      <c r="F167" s="6" t="s">
        <v>1712</v>
      </c>
      <c r="G167" s="12">
        <f>INDEX(families!$A:$A,MATCH(H167,families!$B:$B,0))</f>
        <v>14</v>
      </c>
      <c r="H167" s="6" t="str">
        <f t="shared" si="11"/>
        <v>Tree</v>
      </c>
      <c r="L167" s="6">
        <v>1070585.4029999999</v>
      </c>
      <c r="N167" s="6">
        <v>595981</v>
      </c>
      <c r="O167" s="6">
        <v>5453728</v>
      </c>
      <c r="P167" s="6" t="s">
        <v>1112</v>
      </c>
      <c r="Q167" s="6" t="s">
        <v>1440</v>
      </c>
      <c r="R167" s="6" t="s">
        <v>1441</v>
      </c>
      <c r="S167" s="6">
        <v>5</v>
      </c>
      <c r="T167" s="6" t="s">
        <v>1726</v>
      </c>
      <c r="U167" s="6" t="s">
        <v>1715</v>
      </c>
      <c r="V167" s="6" t="s">
        <v>1433</v>
      </c>
      <c r="X167" s="6" t="s">
        <v>902</v>
      </c>
      <c r="Y167" s="6" t="s">
        <v>1705</v>
      </c>
      <c r="Z167" s="6" t="s">
        <v>904</v>
      </c>
      <c r="AA167" s="6" t="s">
        <v>905</v>
      </c>
      <c r="AB167" s="7">
        <v>44597</v>
      </c>
      <c r="AC167" s="6" t="s">
        <v>906</v>
      </c>
      <c r="AD167" s="6" t="s">
        <v>1698</v>
      </c>
      <c r="AE167" s="6" t="s">
        <v>1698</v>
      </c>
      <c r="AF167" s="6" t="s">
        <v>1698</v>
      </c>
      <c r="AG167" s="6" t="s">
        <v>1698</v>
      </c>
      <c r="AO167" s="6" t="s">
        <v>1699</v>
      </c>
      <c r="AP167" s="6" t="s">
        <v>941</v>
      </c>
      <c r="AQ167" s="6" t="s">
        <v>1640</v>
      </c>
    </row>
    <row r="168" spans="1:45" x14ac:dyDescent="0.2">
      <c r="A168" s="6">
        <v>1070615</v>
      </c>
      <c r="C168" s="6" t="str">
        <f t="shared" si="8"/>
        <v>Cultural Site</v>
      </c>
      <c r="D168" s="6" t="str">
        <f t="shared" si="9"/>
        <v>Cultural Site - SP5b-CR1-1206-F1-1</v>
      </c>
      <c r="E168" s="6" t="str">
        <f t="shared" si="10"/>
        <v>Culturally Modified Tree (n=1)</v>
      </c>
      <c r="F168" s="6" t="s">
        <v>1712</v>
      </c>
      <c r="G168" s="12">
        <f>INDEX(families!$A:$A,MATCH(H168,families!$B:$B,0))</f>
        <v>14</v>
      </c>
      <c r="H168" s="6" t="str">
        <f t="shared" si="11"/>
        <v>Tree</v>
      </c>
      <c r="L168" s="6">
        <v>1070592.7760000001</v>
      </c>
      <c r="N168" s="6">
        <v>595954</v>
      </c>
      <c r="O168" s="6">
        <v>5453725</v>
      </c>
      <c r="P168" s="6" t="s">
        <v>1112</v>
      </c>
      <c r="Q168" s="6" t="s">
        <v>1442</v>
      </c>
      <c r="R168" s="6" t="s">
        <v>900</v>
      </c>
      <c r="S168" s="6">
        <v>5</v>
      </c>
      <c r="T168" s="6" t="s">
        <v>1726</v>
      </c>
      <c r="U168" s="6" t="s">
        <v>1715</v>
      </c>
      <c r="V168" s="6" t="s">
        <v>1433</v>
      </c>
      <c r="X168" s="6" t="s">
        <v>902</v>
      </c>
      <c r="Y168" s="6" t="s">
        <v>1706</v>
      </c>
      <c r="Z168" s="6" t="s">
        <v>904</v>
      </c>
      <c r="AA168" s="6" t="s">
        <v>905</v>
      </c>
      <c r="AB168" s="7">
        <v>44609</v>
      </c>
      <c r="AC168" s="6" t="s">
        <v>906</v>
      </c>
      <c r="AD168" s="6" t="s">
        <v>1707</v>
      </c>
      <c r="AE168" s="6" t="s">
        <v>1707</v>
      </c>
      <c r="AF168" s="6" t="s">
        <v>1707</v>
      </c>
      <c r="AG168" s="6" t="s">
        <v>1707</v>
      </c>
      <c r="AO168" s="6" t="s">
        <v>1699</v>
      </c>
      <c r="AP168" s="6" t="s">
        <v>941</v>
      </c>
      <c r="AQ168" s="6" t="s">
        <v>1641</v>
      </c>
    </row>
    <row r="169" spans="1:45" x14ac:dyDescent="0.2">
      <c r="A169" s="6">
        <v>1070589</v>
      </c>
      <c r="C169" s="6" t="str">
        <f t="shared" si="8"/>
        <v>Cultural Site</v>
      </c>
      <c r="D169" s="6" t="str">
        <f t="shared" si="9"/>
        <v>Cultural Site - SP5b-CR1-1206-F1-4</v>
      </c>
      <c r="E169" s="6" t="str">
        <f t="shared" si="10"/>
        <v>Culturally Modified Tree (n=1)</v>
      </c>
      <c r="F169" s="6" t="s">
        <v>1712</v>
      </c>
      <c r="G169" s="12">
        <f>INDEX(families!$A:$A,MATCH(H169,families!$B:$B,0))</f>
        <v>14</v>
      </c>
      <c r="H169" s="6" t="str">
        <f t="shared" si="11"/>
        <v>Tree</v>
      </c>
      <c r="L169" s="6">
        <v>1070587.054</v>
      </c>
      <c r="N169" s="6">
        <v>595989</v>
      </c>
      <c r="O169" s="6">
        <v>5453725</v>
      </c>
      <c r="P169" s="6" t="s">
        <v>1112</v>
      </c>
      <c r="Q169" s="6" t="s">
        <v>1431</v>
      </c>
      <c r="R169" s="6" t="s">
        <v>1432</v>
      </c>
      <c r="S169" s="6">
        <v>5</v>
      </c>
      <c r="T169" s="6" t="s">
        <v>1726</v>
      </c>
      <c r="U169" s="6" t="s">
        <v>1715</v>
      </c>
      <c r="V169" s="6" t="s">
        <v>1433</v>
      </c>
      <c r="X169" s="6" t="s">
        <v>902</v>
      </c>
      <c r="Y169" s="6" t="s">
        <v>1697</v>
      </c>
      <c r="Z169" s="6" t="s">
        <v>904</v>
      </c>
      <c r="AA169" s="6" t="s">
        <v>905</v>
      </c>
      <c r="AB169" s="7">
        <v>44597</v>
      </c>
      <c r="AC169" s="6" t="s">
        <v>906</v>
      </c>
      <c r="AD169" s="6" t="s">
        <v>1698</v>
      </c>
      <c r="AE169" s="6" t="s">
        <v>1698</v>
      </c>
      <c r="AF169" s="6" t="s">
        <v>1698</v>
      </c>
      <c r="AG169" s="6" t="s">
        <v>1698</v>
      </c>
      <c r="AO169" s="6" t="s">
        <v>1699</v>
      </c>
      <c r="AP169" s="6" t="s">
        <v>941</v>
      </c>
      <c r="AQ169" s="6" t="s">
        <v>1640</v>
      </c>
    </row>
    <row r="170" spans="1:45" x14ac:dyDescent="0.2">
      <c r="A170" s="6">
        <v>1070603</v>
      </c>
      <c r="C170" s="6" t="str">
        <f t="shared" si="8"/>
        <v>Cultural Site</v>
      </c>
      <c r="D170" s="6" t="str">
        <f t="shared" si="9"/>
        <v>Cultural Site - SP5b-CR1-1206-F1-2</v>
      </c>
      <c r="E170" s="6" t="str">
        <f t="shared" si="10"/>
        <v>Culturally Modified Tree (n=1)</v>
      </c>
      <c r="F170" s="6" t="s">
        <v>1712</v>
      </c>
      <c r="G170" s="12">
        <f>INDEX(families!$A:$A,MATCH(H170,families!$B:$B,0))</f>
        <v>14</v>
      </c>
      <c r="H170" s="6" t="str">
        <f t="shared" si="11"/>
        <v>Tree</v>
      </c>
      <c r="L170" s="6">
        <v>1070585.4029999999</v>
      </c>
      <c r="N170" s="6">
        <v>595981</v>
      </c>
      <c r="O170" s="6">
        <v>5453728</v>
      </c>
      <c r="P170" s="6" t="s">
        <v>1112</v>
      </c>
      <c r="Q170" s="6" t="s">
        <v>1440</v>
      </c>
      <c r="R170" s="6" t="s">
        <v>1441</v>
      </c>
      <c r="S170" s="6">
        <v>5</v>
      </c>
      <c r="T170" s="6" t="s">
        <v>1726</v>
      </c>
      <c r="U170" s="6" t="s">
        <v>1715</v>
      </c>
      <c r="V170" s="6" t="s">
        <v>1433</v>
      </c>
      <c r="X170" s="6" t="s">
        <v>902</v>
      </c>
      <c r="Y170" s="6" t="s">
        <v>1705</v>
      </c>
      <c r="Z170" s="6" t="s">
        <v>904</v>
      </c>
      <c r="AA170" s="6" t="s">
        <v>905</v>
      </c>
      <c r="AB170" s="7">
        <v>44597</v>
      </c>
      <c r="AC170" s="6" t="s">
        <v>906</v>
      </c>
      <c r="AD170" s="6" t="s">
        <v>1698</v>
      </c>
      <c r="AE170" s="6" t="s">
        <v>1698</v>
      </c>
      <c r="AF170" s="6" t="s">
        <v>1698</v>
      </c>
      <c r="AG170" s="6" t="s">
        <v>1698</v>
      </c>
      <c r="AO170" s="6" t="s">
        <v>1699</v>
      </c>
      <c r="AP170" s="6" t="s">
        <v>941</v>
      </c>
      <c r="AQ170" s="6" t="s">
        <v>1640</v>
      </c>
    </row>
    <row r="171" spans="1:45" x14ac:dyDescent="0.2">
      <c r="A171" s="6">
        <v>1070615</v>
      </c>
      <c r="C171" s="6" t="str">
        <f t="shared" si="8"/>
        <v>Cultural Site</v>
      </c>
      <c r="D171" s="6" t="str">
        <f t="shared" si="9"/>
        <v>Cultural Site - SP5b-CR1-1206-F1-1</v>
      </c>
      <c r="E171" s="6" t="str">
        <f t="shared" si="10"/>
        <v>Culturally Modified Tree (n=1)</v>
      </c>
      <c r="F171" s="6" t="s">
        <v>1712</v>
      </c>
      <c r="G171" s="12">
        <f>INDEX(families!$A:$A,MATCH(H171,families!$B:$B,0))</f>
        <v>14</v>
      </c>
      <c r="H171" s="6" t="str">
        <f t="shared" si="11"/>
        <v>Tree</v>
      </c>
      <c r="L171" s="6">
        <v>1070592.7760000001</v>
      </c>
      <c r="N171" s="6">
        <v>595954</v>
      </c>
      <c r="O171" s="6">
        <v>5453725</v>
      </c>
      <c r="P171" s="6" t="s">
        <v>1112</v>
      </c>
      <c r="Q171" s="6" t="s">
        <v>1442</v>
      </c>
      <c r="R171" s="6" t="s">
        <v>900</v>
      </c>
      <c r="S171" s="6">
        <v>5</v>
      </c>
      <c r="T171" s="6" t="s">
        <v>1726</v>
      </c>
      <c r="U171" s="6" t="s">
        <v>1715</v>
      </c>
      <c r="V171" s="6" t="s">
        <v>1433</v>
      </c>
      <c r="X171" s="6" t="s">
        <v>902</v>
      </c>
      <c r="Y171" s="6" t="s">
        <v>1706</v>
      </c>
      <c r="Z171" s="6" t="s">
        <v>904</v>
      </c>
      <c r="AA171" s="6" t="s">
        <v>905</v>
      </c>
      <c r="AB171" s="7">
        <v>44609</v>
      </c>
      <c r="AC171" s="6" t="s">
        <v>906</v>
      </c>
      <c r="AD171" s="6" t="s">
        <v>1707</v>
      </c>
      <c r="AE171" s="6" t="s">
        <v>1707</v>
      </c>
      <c r="AF171" s="6" t="s">
        <v>1707</v>
      </c>
      <c r="AG171" s="6" t="s">
        <v>1707</v>
      </c>
      <c r="AO171" s="6" t="s">
        <v>1699</v>
      </c>
      <c r="AP171" s="6" t="s">
        <v>941</v>
      </c>
      <c r="AQ171" s="6" t="s">
        <v>1641</v>
      </c>
    </row>
    <row r="172" spans="1:45" x14ac:dyDescent="0.2">
      <c r="A172" s="6">
        <v>1070589</v>
      </c>
      <c r="C172" s="6" t="str">
        <f t="shared" si="8"/>
        <v>Cultural Site</v>
      </c>
      <c r="D172" s="6" t="str">
        <f t="shared" si="9"/>
        <v>Cultural Site - SP5b-CR1-1206-F1-4</v>
      </c>
      <c r="E172" s="6" t="str">
        <f t="shared" si="10"/>
        <v>Culturally Modified Tree (n=1)</v>
      </c>
      <c r="F172" s="6" t="s">
        <v>1712</v>
      </c>
      <c r="G172" s="12">
        <f>INDEX(families!$A:$A,MATCH(H172,families!$B:$B,0))</f>
        <v>14</v>
      </c>
      <c r="H172" s="6" t="str">
        <f t="shared" si="11"/>
        <v>Tree</v>
      </c>
      <c r="L172" s="6">
        <v>1070587.054</v>
      </c>
      <c r="N172" s="6">
        <v>595989</v>
      </c>
      <c r="O172" s="6">
        <v>5453725</v>
      </c>
      <c r="P172" s="6" t="s">
        <v>1112</v>
      </c>
      <c r="Q172" s="6" t="s">
        <v>1431</v>
      </c>
      <c r="R172" s="6" t="s">
        <v>1432</v>
      </c>
      <c r="S172" s="6">
        <v>5</v>
      </c>
      <c r="T172" s="6" t="s">
        <v>1726</v>
      </c>
      <c r="U172" s="6" t="s">
        <v>1715</v>
      </c>
      <c r="V172" s="6" t="s">
        <v>1433</v>
      </c>
      <c r="X172" s="6" t="s">
        <v>902</v>
      </c>
      <c r="Y172" s="6" t="s">
        <v>1697</v>
      </c>
      <c r="Z172" s="6" t="s">
        <v>904</v>
      </c>
      <c r="AA172" s="6" t="s">
        <v>905</v>
      </c>
      <c r="AB172" s="7">
        <v>44597</v>
      </c>
      <c r="AC172" s="6" t="s">
        <v>906</v>
      </c>
      <c r="AD172" s="6" t="s">
        <v>1698</v>
      </c>
      <c r="AE172" s="6" t="s">
        <v>1698</v>
      </c>
      <c r="AF172" s="6" t="s">
        <v>1698</v>
      </c>
      <c r="AG172" s="6" t="s">
        <v>1698</v>
      </c>
      <c r="AO172" s="6" t="s">
        <v>1699</v>
      </c>
      <c r="AP172" s="6" t="s">
        <v>941</v>
      </c>
      <c r="AQ172" s="6" t="s">
        <v>1640</v>
      </c>
      <c r="AR172" s="6">
        <v>127</v>
      </c>
    </row>
    <row r="173" spans="1:45" x14ac:dyDescent="0.2">
      <c r="A173" s="6">
        <v>1070603</v>
      </c>
      <c r="C173" s="6" t="str">
        <f t="shared" si="8"/>
        <v>Cultural Site</v>
      </c>
      <c r="D173" s="6" t="str">
        <f t="shared" si="9"/>
        <v>Cultural Site - SP5b-CR1-1206-F1-2</v>
      </c>
      <c r="E173" s="6" t="str">
        <f t="shared" si="10"/>
        <v>Culturally Modified Tree (n=1)</v>
      </c>
      <c r="F173" s="6" t="s">
        <v>1712</v>
      </c>
      <c r="G173" s="12">
        <f>INDEX(families!$A:$A,MATCH(H173,families!$B:$B,0))</f>
        <v>14</v>
      </c>
      <c r="H173" s="6" t="str">
        <f t="shared" si="11"/>
        <v>Tree</v>
      </c>
      <c r="L173" s="6">
        <v>1070585.4029999999</v>
      </c>
      <c r="N173" s="6">
        <v>595981</v>
      </c>
      <c r="O173" s="6">
        <v>5453728</v>
      </c>
      <c r="P173" s="6" t="s">
        <v>1112</v>
      </c>
      <c r="Q173" s="6" t="s">
        <v>1440</v>
      </c>
      <c r="R173" s="6" t="s">
        <v>1441</v>
      </c>
      <c r="S173" s="6">
        <v>5</v>
      </c>
      <c r="T173" s="6" t="s">
        <v>1726</v>
      </c>
      <c r="U173" s="6" t="s">
        <v>1715</v>
      </c>
      <c r="V173" s="6" t="s">
        <v>1433</v>
      </c>
      <c r="X173" s="6" t="s">
        <v>902</v>
      </c>
      <c r="Y173" s="6" t="s">
        <v>1705</v>
      </c>
      <c r="Z173" s="6" t="s">
        <v>904</v>
      </c>
      <c r="AA173" s="6" t="s">
        <v>905</v>
      </c>
      <c r="AB173" s="7">
        <v>44597</v>
      </c>
      <c r="AC173" s="6" t="s">
        <v>906</v>
      </c>
      <c r="AD173" s="6" t="s">
        <v>1698</v>
      </c>
      <c r="AE173" s="6" t="s">
        <v>1698</v>
      </c>
      <c r="AF173" s="6" t="s">
        <v>1698</v>
      </c>
      <c r="AG173" s="6" t="s">
        <v>1698</v>
      </c>
      <c r="AO173" s="6" t="s">
        <v>1699</v>
      </c>
      <c r="AP173" s="6" t="s">
        <v>941</v>
      </c>
      <c r="AQ173" s="6" t="s">
        <v>1640</v>
      </c>
      <c r="AR173" s="6">
        <v>131</v>
      </c>
    </row>
    <row r="174" spans="1:45" x14ac:dyDescent="0.2">
      <c r="A174" s="6">
        <v>1070615</v>
      </c>
      <c r="C174" s="6" t="str">
        <f t="shared" si="8"/>
        <v>Cultural Site</v>
      </c>
      <c r="D174" s="6" t="str">
        <f t="shared" si="9"/>
        <v>Cultural Site - SP5b-CR1-1206-F1-1</v>
      </c>
      <c r="E174" s="6" t="str">
        <f t="shared" si="10"/>
        <v>Culturally Modified Tree (n=1)</v>
      </c>
      <c r="F174" s="6" t="s">
        <v>1712</v>
      </c>
      <c r="G174" s="12">
        <f>INDEX(families!$A:$A,MATCH(H174,families!$B:$B,0))</f>
        <v>14</v>
      </c>
      <c r="H174" s="6" t="str">
        <f t="shared" si="11"/>
        <v>Tree</v>
      </c>
      <c r="L174" s="6">
        <v>1070592.7760000001</v>
      </c>
      <c r="N174" s="6">
        <v>595954</v>
      </c>
      <c r="O174" s="6">
        <v>5453725</v>
      </c>
      <c r="P174" s="6" t="s">
        <v>1112</v>
      </c>
      <c r="Q174" s="6" t="s">
        <v>1442</v>
      </c>
      <c r="R174" s="6" t="s">
        <v>900</v>
      </c>
      <c r="S174" s="6">
        <v>5</v>
      </c>
      <c r="T174" s="6" t="s">
        <v>1726</v>
      </c>
      <c r="U174" s="6" t="s">
        <v>1715</v>
      </c>
      <c r="V174" s="6" t="s">
        <v>1433</v>
      </c>
      <c r="X174" s="6" t="s">
        <v>902</v>
      </c>
      <c r="Y174" s="6" t="s">
        <v>1706</v>
      </c>
      <c r="Z174" s="6" t="s">
        <v>904</v>
      </c>
      <c r="AA174" s="6" t="s">
        <v>905</v>
      </c>
      <c r="AB174" s="7">
        <v>44609</v>
      </c>
      <c r="AC174" s="6" t="s">
        <v>906</v>
      </c>
      <c r="AD174" s="6" t="s">
        <v>1707</v>
      </c>
      <c r="AE174" s="6" t="s">
        <v>1707</v>
      </c>
      <c r="AF174" s="6" t="s">
        <v>1707</v>
      </c>
      <c r="AG174" s="6" t="s">
        <v>1707</v>
      </c>
      <c r="AO174" s="6" t="s">
        <v>1699</v>
      </c>
      <c r="AP174" s="6" t="s">
        <v>941</v>
      </c>
      <c r="AQ174" s="6" t="s">
        <v>1641</v>
      </c>
      <c r="AR174" s="6">
        <v>132</v>
      </c>
    </row>
    <row r="175" spans="1:45" x14ac:dyDescent="0.2">
      <c r="A175" s="6">
        <v>1070589</v>
      </c>
      <c r="C175" s="6" t="str">
        <f t="shared" si="8"/>
        <v>Cultural Site</v>
      </c>
      <c r="D175" s="6" t="str">
        <f t="shared" si="9"/>
        <v>Cultural Site - SP5b-CR1-1206-F1-4</v>
      </c>
      <c r="E175" s="6" t="str">
        <f t="shared" si="10"/>
        <v>Culturally Modified Tree (n=1)</v>
      </c>
      <c r="F175" s="6" t="s">
        <v>1712</v>
      </c>
      <c r="G175" s="12">
        <f>INDEX(families!$A:$A,MATCH(H175,families!$B:$B,0))</f>
        <v>14</v>
      </c>
      <c r="H175" s="6" t="str">
        <f t="shared" si="11"/>
        <v>Tree</v>
      </c>
      <c r="L175" s="6">
        <v>1070587.054</v>
      </c>
      <c r="N175" s="6">
        <v>595989</v>
      </c>
      <c r="O175" s="6">
        <v>5453725</v>
      </c>
      <c r="P175" s="6" t="s">
        <v>1112</v>
      </c>
      <c r="Q175" s="6" t="s">
        <v>1431</v>
      </c>
      <c r="R175" s="6" t="s">
        <v>1432</v>
      </c>
      <c r="S175" s="6">
        <v>5</v>
      </c>
      <c r="T175" s="6" t="s">
        <v>1726</v>
      </c>
      <c r="U175" s="6" t="s">
        <v>1715</v>
      </c>
      <c r="V175" s="6" t="s">
        <v>1433</v>
      </c>
      <c r="X175" s="6" t="s">
        <v>902</v>
      </c>
      <c r="Y175" s="6" t="s">
        <v>1697</v>
      </c>
      <c r="Z175" s="6" t="s">
        <v>904</v>
      </c>
      <c r="AA175" s="6" t="s">
        <v>905</v>
      </c>
      <c r="AB175" s="7">
        <v>44597</v>
      </c>
      <c r="AC175" s="6" t="s">
        <v>906</v>
      </c>
      <c r="AD175" s="6" t="s">
        <v>1698</v>
      </c>
      <c r="AE175" s="6" t="s">
        <v>1698</v>
      </c>
      <c r="AF175" s="6" t="s">
        <v>1698</v>
      </c>
      <c r="AG175" s="6" t="s">
        <v>1698</v>
      </c>
      <c r="AO175" s="6" t="s">
        <v>1699</v>
      </c>
      <c r="AP175" s="6" t="s">
        <v>941</v>
      </c>
      <c r="AQ175" s="6" t="s">
        <v>1640</v>
      </c>
      <c r="AR175" s="6">
        <v>273</v>
      </c>
      <c r="AS175" s="6">
        <v>127</v>
      </c>
    </row>
    <row r="176" spans="1:45" x14ac:dyDescent="0.2">
      <c r="A176" s="6">
        <v>1070603</v>
      </c>
      <c r="C176" s="6" t="str">
        <f t="shared" si="8"/>
        <v>Cultural Site</v>
      </c>
      <c r="D176" s="6" t="str">
        <f t="shared" si="9"/>
        <v>Cultural Site - SP5b-CR1-1206-F1-2</v>
      </c>
      <c r="E176" s="6" t="str">
        <f t="shared" si="10"/>
        <v>Culturally Modified Tree (n=1)</v>
      </c>
      <c r="F176" s="6" t="s">
        <v>1712</v>
      </c>
      <c r="G176" s="12">
        <f>INDEX(families!$A:$A,MATCH(H176,families!$B:$B,0))</f>
        <v>14</v>
      </c>
      <c r="H176" s="6" t="str">
        <f t="shared" si="11"/>
        <v>Tree</v>
      </c>
      <c r="L176" s="6">
        <v>1070585.4029999999</v>
      </c>
      <c r="N176" s="6">
        <v>595981</v>
      </c>
      <c r="O176" s="6">
        <v>5453728</v>
      </c>
      <c r="P176" s="6" t="s">
        <v>1112</v>
      </c>
      <c r="Q176" s="6" t="s">
        <v>1440</v>
      </c>
      <c r="R176" s="6" t="s">
        <v>1441</v>
      </c>
      <c r="S176" s="6">
        <v>5</v>
      </c>
      <c r="T176" s="6" t="s">
        <v>1726</v>
      </c>
      <c r="U176" s="6" t="s">
        <v>1715</v>
      </c>
      <c r="V176" s="6" t="s">
        <v>1433</v>
      </c>
      <c r="X176" s="6" t="s">
        <v>902</v>
      </c>
      <c r="Y176" s="6" t="s">
        <v>1705</v>
      </c>
      <c r="Z176" s="6" t="s">
        <v>904</v>
      </c>
      <c r="AA176" s="6" t="s">
        <v>905</v>
      </c>
      <c r="AB176" s="7">
        <v>44597</v>
      </c>
      <c r="AC176" s="6" t="s">
        <v>906</v>
      </c>
      <c r="AD176" s="6" t="s">
        <v>1698</v>
      </c>
      <c r="AE176" s="6" t="s">
        <v>1698</v>
      </c>
      <c r="AF176" s="6" t="s">
        <v>1698</v>
      </c>
      <c r="AG176" s="6" t="s">
        <v>1698</v>
      </c>
      <c r="AO176" s="6" t="s">
        <v>1699</v>
      </c>
      <c r="AP176" s="6" t="s">
        <v>941</v>
      </c>
      <c r="AQ176" s="6" t="s">
        <v>1640</v>
      </c>
      <c r="AR176" s="6">
        <v>277</v>
      </c>
      <c r="AS176" s="6">
        <v>131</v>
      </c>
    </row>
    <row r="177" spans="1:45" x14ac:dyDescent="0.2">
      <c r="A177" s="6">
        <v>1070615</v>
      </c>
      <c r="C177" s="6" t="str">
        <f t="shared" si="8"/>
        <v>Cultural Site</v>
      </c>
      <c r="D177" s="6" t="str">
        <f t="shared" si="9"/>
        <v>Cultural Site - SP5b-CR1-1206-F1-1</v>
      </c>
      <c r="E177" s="6" t="str">
        <f t="shared" si="10"/>
        <v>Culturally Modified Tree (n=1)</v>
      </c>
      <c r="F177" s="6" t="s">
        <v>1712</v>
      </c>
      <c r="G177" s="12">
        <f>INDEX(families!$A:$A,MATCH(H177,families!$B:$B,0))</f>
        <v>14</v>
      </c>
      <c r="H177" s="6" t="str">
        <f t="shared" si="11"/>
        <v>Tree</v>
      </c>
      <c r="L177" s="6">
        <v>1070592.7760000001</v>
      </c>
      <c r="N177" s="6">
        <v>595954</v>
      </c>
      <c r="O177" s="6">
        <v>5453725</v>
      </c>
      <c r="P177" s="6" t="s">
        <v>1112</v>
      </c>
      <c r="Q177" s="6" t="s">
        <v>1442</v>
      </c>
      <c r="R177" s="6" t="s">
        <v>900</v>
      </c>
      <c r="S177" s="6">
        <v>5</v>
      </c>
      <c r="T177" s="6" t="s">
        <v>1726</v>
      </c>
      <c r="U177" s="6" t="s">
        <v>1715</v>
      </c>
      <c r="V177" s="6" t="s">
        <v>1433</v>
      </c>
      <c r="X177" s="6" t="s">
        <v>902</v>
      </c>
      <c r="Y177" s="6" t="s">
        <v>1706</v>
      </c>
      <c r="Z177" s="6" t="s">
        <v>904</v>
      </c>
      <c r="AA177" s="6" t="s">
        <v>905</v>
      </c>
      <c r="AB177" s="7">
        <v>44609</v>
      </c>
      <c r="AC177" s="6" t="s">
        <v>906</v>
      </c>
      <c r="AD177" s="6" t="s">
        <v>1707</v>
      </c>
      <c r="AE177" s="6" t="s">
        <v>1707</v>
      </c>
      <c r="AF177" s="6" t="s">
        <v>1707</v>
      </c>
      <c r="AG177" s="6" t="s">
        <v>1707</v>
      </c>
      <c r="AO177" s="6" t="s">
        <v>1699</v>
      </c>
      <c r="AP177" s="6" t="s">
        <v>941</v>
      </c>
      <c r="AQ177" s="6" t="s">
        <v>1641</v>
      </c>
      <c r="AR177" s="6">
        <v>278</v>
      </c>
      <c r="AS177" s="6">
        <v>132</v>
      </c>
    </row>
    <row r="178" spans="1:45" x14ac:dyDescent="0.2">
      <c r="A178" s="6">
        <v>1000237</v>
      </c>
      <c r="B178" s="6">
        <v>1000264</v>
      </c>
      <c r="C178" s="6" t="str">
        <f t="shared" si="8"/>
        <v>Cultural Site</v>
      </c>
      <c r="D178" s="6" t="str">
        <f t="shared" si="9"/>
        <v>Cultural Site - 16-Stantec-mjb-002; TMEP5B20-1</v>
      </c>
      <c r="E178" s="6" t="str">
        <f t="shared" si="10"/>
        <v>Culturally Modified Tree (n=3)</v>
      </c>
      <c r="F178" s="6" t="s">
        <v>1712</v>
      </c>
      <c r="G178" s="12">
        <f>INDEX(families!$A:$A,MATCH(H178,families!$B:$B,0))</f>
        <v>14</v>
      </c>
      <c r="H178" s="6" t="str">
        <f t="shared" si="11"/>
        <v>Tree</v>
      </c>
      <c r="L178" s="6">
        <v>1000231.196</v>
      </c>
      <c r="M178" s="6">
        <v>1000263.161</v>
      </c>
      <c r="N178" s="6">
        <v>635397</v>
      </c>
      <c r="O178" s="6">
        <v>5495272</v>
      </c>
      <c r="P178" s="6" t="s">
        <v>1112</v>
      </c>
      <c r="Q178" s="6" t="s">
        <v>1168</v>
      </c>
      <c r="R178" s="6" t="s">
        <v>900</v>
      </c>
      <c r="S178" s="6">
        <v>0</v>
      </c>
      <c r="T178" s="6" t="s">
        <v>1726</v>
      </c>
      <c r="U178" s="6" t="s">
        <v>1715</v>
      </c>
      <c r="V178" s="6" t="s">
        <v>1169</v>
      </c>
      <c r="X178" s="6" t="s">
        <v>902</v>
      </c>
      <c r="Y178" s="6" t="s">
        <v>1170</v>
      </c>
      <c r="Z178" s="6" t="s">
        <v>904</v>
      </c>
      <c r="AA178" s="6" t="s">
        <v>905</v>
      </c>
      <c r="AB178" s="7">
        <v>44597</v>
      </c>
      <c r="AC178" s="6" t="s">
        <v>906</v>
      </c>
      <c r="AD178" s="6" t="s">
        <v>1171</v>
      </c>
      <c r="AE178" s="6" t="s">
        <v>1171</v>
      </c>
      <c r="AF178" s="6" t="s">
        <v>945</v>
      </c>
      <c r="AG178" s="6" t="s">
        <v>1172</v>
      </c>
      <c r="AK178" s="6">
        <v>635374</v>
      </c>
      <c r="AL178" s="6">
        <v>5495276</v>
      </c>
      <c r="AM178" s="6" t="s">
        <v>1168</v>
      </c>
      <c r="AN178" s="6" t="s">
        <v>1166</v>
      </c>
      <c r="AP178" s="6" t="s">
        <v>941</v>
      </c>
      <c r="AQ178" s="6" t="s">
        <v>1640</v>
      </c>
    </row>
    <row r="179" spans="1:45" x14ac:dyDescent="0.2">
      <c r="A179" s="6">
        <v>1000237</v>
      </c>
      <c r="B179" s="6">
        <v>1000264</v>
      </c>
      <c r="C179" s="6" t="str">
        <f t="shared" si="8"/>
        <v>Cultural Site</v>
      </c>
      <c r="D179" s="6" t="str">
        <f t="shared" si="9"/>
        <v>Cultural Site - 16-Stantec-mjb-002; TMEP5B20-1</v>
      </c>
      <c r="E179" s="6" t="str">
        <f t="shared" si="10"/>
        <v>Culturally Modified Tree (n=3)</v>
      </c>
      <c r="F179" s="6" t="s">
        <v>1712</v>
      </c>
      <c r="G179" s="12">
        <f>INDEX(families!$A:$A,MATCH(H179,families!$B:$B,0))</f>
        <v>14</v>
      </c>
      <c r="H179" s="6" t="str">
        <f t="shared" si="11"/>
        <v>Tree</v>
      </c>
      <c r="L179" s="6">
        <v>1000231.196</v>
      </c>
      <c r="M179" s="6">
        <v>1000263.161</v>
      </c>
      <c r="N179" s="6">
        <v>635397</v>
      </c>
      <c r="O179" s="6">
        <v>5495272</v>
      </c>
      <c r="P179" s="6" t="s">
        <v>1112</v>
      </c>
      <c r="Q179" s="6" t="s">
        <v>1168</v>
      </c>
      <c r="R179" s="6" t="s">
        <v>900</v>
      </c>
      <c r="S179" s="6">
        <v>0</v>
      </c>
      <c r="T179" s="6" t="s">
        <v>1726</v>
      </c>
      <c r="U179" s="6" t="s">
        <v>1715</v>
      </c>
      <c r="V179" s="6" t="s">
        <v>1169</v>
      </c>
      <c r="X179" s="6" t="s">
        <v>902</v>
      </c>
      <c r="Y179" s="6" t="s">
        <v>1170</v>
      </c>
      <c r="Z179" s="6" t="s">
        <v>904</v>
      </c>
      <c r="AA179" s="6" t="s">
        <v>905</v>
      </c>
      <c r="AB179" s="7">
        <v>44597</v>
      </c>
      <c r="AC179" s="6" t="s">
        <v>906</v>
      </c>
      <c r="AD179" s="6" t="s">
        <v>1171</v>
      </c>
      <c r="AE179" s="6" t="s">
        <v>1171</v>
      </c>
      <c r="AF179" s="6" t="s">
        <v>945</v>
      </c>
      <c r="AG179" s="6" t="s">
        <v>1172</v>
      </c>
      <c r="AK179" s="6">
        <v>635374</v>
      </c>
      <c r="AL179" s="6">
        <v>5495276</v>
      </c>
      <c r="AM179" s="6" t="s">
        <v>1168</v>
      </c>
      <c r="AN179" s="6" t="s">
        <v>1166</v>
      </c>
      <c r="AP179" s="6" t="s">
        <v>941</v>
      </c>
      <c r="AQ179" s="6" t="s">
        <v>1640</v>
      </c>
    </row>
    <row r="180" spans="1:45" x14ac:dyDescent="0.2">
      <c r="A180" s="6">
        <v>1000237</v>
      </c>
      <c r="B180" s="6">
        <v>1000264</v>
      </c>
      <c r="C180" s="6" t="str">
        <f t="shared" si="8"/>
        <v>Cultural Site</v>
      </c>
      <c r="D180" s="6" t="str">
        <f t="shared" si="9"/>
        <v>Cultural Site - 16-Stantec-mjb-002; TMEP5B20-1</v>
      </c>
      <c r="E180" s="6" t="str">
        <f t="shared" si="10"/>
        <v>Culturally Modified Tree (n=3)</v>
      </c>
      <c r="F180" s="6" t="s">
        <v>1712</v>
      </c>
      <c r="G180" s="12">
        <f>INDEX(families!$A:$A,MATCH(H180,families!$B:$B,0))</f>
        <v>14</v>
      </c>
      <c r="H180" s="6" t="str">
        <f t="shared" si="11"/>
        <v>Tree</v>
      </c>
      <c r="L180" s="6">
        <v>1000231.196</v>
      </c>
      <c r="M180" s="6">
        <v>1000263.161</v>
      </c>
      <c r="N180" s="6">
        <v>635397</v>
      </c>
      <c r="O180" s="6">
        <v>5495272</v>
      </c>
      <c r="P180" s="6" t="s">
        <v>1112</v>
      </c>
      <c r="Q180" s="6" t="s">
        <v>1168</v>
      </c>
      <c r="R180" s="6" t="s">
        <v>900</v>
      </c>
      <c r="S180" s="6">
        <v>0</v>
      </c>
      <c r="T180" s="6" t="s">
        <v>1726</v>
      </c>
      <c r="U180" s="6" t="s">
        <v>1715</v>
      </c>
      <c r="V180" s="6" t="s">
        <v>1169</v>
      </c>
      <c r="X180" s="6" t="s">
        <v>902</v>
      </c>
      <c r="Y180" s="6" t="s">
        <v>1170</v>
      </c>
      <c r="Z180" s="6" t="s">
        <v>904</v>
      </c>
      <c r="AA180" s="6" t="s">
        <v>905</v>
      </c>
      <c r="AB180" s="7">
        <v>44597</v>
      </c>
      <c r="AC180" s="6" t="s">
        <v>906</v>
      </c>
      <c r="AD180" s="6" t="s">
        <v>1171</v>
      </c>
      <c r="AE180" s="6" t="s">
        <v>1171</v>
      </c>
      <c r="AF180" s="6" t="s">
        <v>945</v>
      </c>
      <c r="AG180" s="6" t="s">
        <v>1172</v>
      </c>
      <c r="AK180" s="6">
        <v>635374</v>
      </c>
      <c r="AL180" s="6">
        <v>5495276</v>
      </c>
      <c r="AM180" s="6" t="s">
        <v>1168</v>
      </c>
      <c r="AN180" s="6" t="s">
        <v>1166</v>
      </c>
      <c r="AP180" s="6" t="s">
        <v>941</v>
      </c>
      <c r="AQ180" s="6" t="s">
        <v>1640</v>
      </c>
      <c r="AR180" s="6">
        <v>24</v>
      </c>
    </row>
    <row r="181" spans="1:45" x14ac:dyDescent="0.2">
      <c r="A181" s="6">
        <v>1000237</v>
      </c>
      <c r="B181" s="6">
        <v>1000264</v>
      </c>
      <c r="C181" s="6" t="str">
        <f t="shared" si="8"/>
        <v>Cultural Site</v>
      </c>
      <c r="D181" s="6" t="str">
        <f t="shared" si="9"/>
        <v>Cultural Site - 16-Stantec-mjb-002; TMEP5B20-1</v>
      </c>
      <c r="E181" s="6" t="str">
        <f t="shared" si="10"/>
        <v>Culturally Modified Tree (n=3)</v>
      </c>
      <c r="F181" s="6" t="s">
        <v>1712</v>
      </c>
      <c r="G181" s="12">
        <f>INDEX(families!$A:$A,MATCH(H181,families!$B:$B,0))</f>
        <v>14</v>
      </c>
      <c r="H181" s="6" t="str">
        <f t="shared" si="11"/>
        <v>Tree</v>
      </c>
      <c r="L181" s="6">
        <v>1000231.196</v>
      </c>
      <c r="M181" s="6">
        <v>1000263.161</v>
      </c>
      <c r="N181" s="6">
        <v>635397</v>
      </c>
      <c r="O181" s="6">
        <v>5495272</v>
      </c>
      <c r="P181" s="6" t="s">
        <v>1112</v>
      </c>
      <c r="Q181" s="6" t="s">
        <v>1168</v>
      </c>
      <c r="R181" s="6" t="s">
        <v>900</v>
      </c>
      <c r="S181" s="6">
        <v>0</v>
      </c>
      <c r="T181" s="6" t="s">
        <v>1726</v>
      </c>
      <c r="U181" s="6" t="s">
        <v>1715</v>
      </c>
      <c r="V181" s="6" t="s">
        <v>1169</v>
      </c>
      <c r="X181" s="6" t="s">
        <v>902</v>
      </c>
      <c r="Y181" s="6" t="s">
        <v>1170</v>
      </c>
      <c r="Z181" s="6" t="s">
        <v>904</v>
      </c>
      <c r="AA181" s="6" t="s">
        <v>905</v>
      </c>
      <c r="AB181" s="7">
        <v>44597</v>
      </c>
      <c r="AC181" s="6" t="s">
        <v>906</v>
      </c>
      <c r="AD181" s="6" t="s">
        <v>1171</v>
      </c>
      <c r="AE181" s="6" t="s">
        <v>1171</v>
      </c>
      <c r="AF181" s="6" t="s">
        <v>945</v>
      </c>
      <c r="AG181" s="6" t="s">
        <v>1172</v>
      </c>
      <c r="AK181" s="6">
        <v>635374</v>
      </c>
      <c r="AL181" s="6">
        <v>5495276</v>
      </c>
      <c r="AM181" s="6" t="s">
        <v>1168</v>
      </c>
      <c r="AN181" s="6" t="s">
        <v>1166</v>
      </c>
      <c r="AP181" s="6" t="s">
        <v>941</v>
      </c>
      <c r="AQ181" s="6" t="s">
        <v>1640</v>
      </c>
      <c r="AR181" s="6">
        <v>170</v>
      </c>
      <c r="AS181" s="6">
        <v>24</v>
      </c>
    </row>
    <row r="182" spans="1:45" x14ac:dyDescent="0.2">
      <c r="A182" s="6">
        <v>1069903</v>
      </c>
      <c r="C182" s="6" t="str">
        <f t="shared" si="8"/>
        <v>Cultural Site</v>
      </c>
      <c r="D182" s="6" t="str">
        <f t="shared" si="9"/>
        <v>Cultural Site - SP5b-CR1-0403-2021-F1-3</v>
      </c>
      <c r="E182" s="6" t="str">
        <f t="shared" si="10"/>
        <v>Culturally Modified Tree (Post 1846AD), Bark Stripped (rectangular cedar)
Communities TBD</v>
      </c>
      <c r="F182" s="6" t="s">
        <v>1712</v>
      </c>
      <c r="G182" s="12">
        <f>INDEX(families!$A:$A,MATCH(H182,families!$B:$B,0))</f>
        <v>14</v>
      </c>
      <c r="H182" s="6" t="str">
        <f t="shared" si="11"/>
        <v>Tree</v>
      </c>
      <c r="L182" s="6">
        <v>1069902.0730000001</v>
      </c>
      <c r="N182" s="6">
        <v>596161</v>
      </c>
      <c r="O182" s="6">
        <v>5454349</v>
      </c>
      <c r="P182" s="6" t="s">
        <v>1112</v>
      </c>
      <c r="Q182" s="6" t="s">
        <v>1425</v>
      </c>
      <c r="R182" s="6" t="s">
        <v>1426</v>
      </c>
      <c r="S182" s="6">
        <v>3</v>
      </c>
      <c r="T182" s="6" t="s">
        <v>1726</v>
      </c>
      <c r="U182" s="6" t="s">
        <v>1715</v>
      </c>
      <c r="V182" s="6" t="s">
        <v>1427</v>
      </c>
      <c r="X182" s="6" t="s">
        <v>1423</v>
      </c>
      <c r="Y182" s="6" t="s">
        <v>1428</v>
      </c>
      <c r="Z182" s="6" t="s">
        <v>904</v>
      </c>
      <c r="AA182" s="6" t="s">
        <v>905</v>
      </c>
      <c r="AB182" s="7">
        <v>44597</v>
      </c>
      <c r="AC182" s="6" t="s">
        <v>906</v>
      </c>
      <c r="AD182" s="6" t="s">
        <v>1695</v>
      </c>
      <c r="AE182" s="6" t="s">
        <v>1695</v>
      </c>
      <c r="AF182" s="6" t="s">
        <v>1155</v>
      </c>
      <c r="AG182" s="6" t="s">
        <v>1155</v>
      </c>
      <c r="AP182" s="6" t="s">
        <v>1191</v>
      </c>
      <c r="AQ182" s="6" t="s">
        <v>1641</v>
      </c>
    </row>
    <row r="183" spans="1:45" x14ac:dyDescent="0.2">
      <c r="A183" s="6">
        <v>1069903</v>
      </c>
      <c r="C183" s="6" t="str">
        <f t="shared" si="8"/>
        <v>Cultural Site</v>
      </c>
      <c r="D183" s="6" t="str">
        <f t="shared" si="9"/>
        <v>Cultural Site - SP5b-CR1-0403-2021-F1-3</v>
      </c>
      <c r="E183" s="6" t="str">
        <f t="shared" si="10"/>
        <v>Culturally Modified Tree (Post 1846AD), Bark Stripped (rectangular cedar)
Communities TBD</v>
      </c>
      <c r="F183" s="6" t="s">
        <v>1712</v>
      </c>
      <c r="G183" s="12">
        <f>INDEX(families!$A:$A,MATCH(H183,families!$B:$B,0))</f>
        <v>14</v>
      </c>
      <c r="H183" s="6" t="str">
        <f t="shared" si="11"/>
        <v>Tree</v>
      </c>
      <c r="L183" s="6">
        <v>1069902.0730000001</v>
      </c>
      <c r="N183" s="6">
        <v>596161</v>
      </c>
      <c r="O183" s="6">
        <v>5454349</v>
      </c>
      <c r="P183" s="6" t="s">
        <v>1112</v>
      </c>
      <c r="Q183" s="6" t="s">
        <v>1425</v>
      </c>
      <c r="R183" s="6" t="s">
        <v>1426</v>
      </c>
      <c r="S183" s="6">
        <v>3</v>
      </c>
      <c r="T183" s="6" t="s">
        <v>1726</v>
      </c>
      <c r="U183" s="6" t="s">
        <v>1715</v>
      </c>
      <c r="V183" s="6" t="s">
        <v>1427</v>
      </c>
      <c r="X183" s="6" t="s">
        <v>1423</v>
      </c>
      <c r="Y183" s="6" t="s">
        <v>1428</v>
      </c>
      <c r="Z183" s="6" t="s">
        <v>904</v>
      </c>
      <c r="AA183" s="6" t="s">
        <v>905</v>
      </c>
      <c r="AB183" s="7">
        <v>44597</v>
      </c>
      <c r="AC183" s="6" t="s">
        <v>906</v>
      </c>
      <c r="AD183" s="6" t="s">
        <v>1695</v>
      </c>
      <c r="AE183" s="6" t="s">
        <v>1695</v>
      </c>
      <c r="AF183" s="6" t="s">
        <v>1155</v>
      </c>
      <c r="AG183" s="6" t="s">
        <v>1155</v>
      </c>
      <c r="AP183" s="6" t="s">
        <v>1191</v>
      </c>
      <c r="AQ183" s="6" t="s">
        <v>1641</v>
      </c>
    </row>
    <row r="184" spans="1:45" x14ac:dyDescent="0.2">
      <c r="A184" s="6">
        <v>1069903</v>
      </c>
      <c r="C184" s="6" t="str">
        <f t="shared" si="8"/>
        <v>Cultural Site</v>
      </c>
      <c r="D184" s="6" t="str">
        <f t="shared" si="9"/>
        <v>Cultural Site - SP5b-CR1-0403-2021-F1-3</v>
      </c>
      <c r="E184" s="6" t="str">
        <f t="shared" si="10"/>
        <v>Culturally Modified Tree (Post 1846AD), Bark Stripped (rectangular cedar)
Communities TBD</v>
      </c>
      <c r="F184" s="6" t="s">
        <v>1712</v>
      </c>
      <c r="G184" s="12">
        <f>INDEX(families!$A:$A,MATCH(H184,families!$B:$B,0))</f>
        <v>14</v>
      </c>
      <c r="H184" s="6" t="str">
        <f t="shared" si="11"/>
        <v>Tree</v>
      </c>
      <c r="L184" s="6">
        <v>1069902.0730000001</v>
      </c>
      <c r="N184" s="6">
        <v>596161</v>
      </c>
      <c r="O184" s="6">
        <v>5454349</v>
      </c>
      <c r="P184" s="6" t="s">
        <v>1112</v>
      </c>
      <c r="Q184" s="6" t="s">
        <v>1425</v>
      </c>
      <c r="R184" s="6" t="s">
        <v>1426</v>
      </c>
      <c r="S184" s="6">
        <v>3</v>
      </c>
      <c r="T184" s="6" t="s">
        <v>1726</v>
      </c>
      <c r="U184" s="6" t="s">
        <v>1715</v>
      </c>
      <c r="V184" s="6" t="s">
        <v>1427</v>
      </c>
      <c r="X184" s="6" t="s">
        <v>1423</v>
      </c>
      <c r="Y184" s="6" t="s">
        <v>1428</v>
      </c>
      <c r="Z184" s="6" t="s">
        <v>904</v>
      </c>
      <c r="AA184" s="6" t="s">
        <v>905</v>
      </c>
      <c r="AB184" s="7">
        <v>44597</v>
      </c>
      <c r="AC184" s="6" t="s">
        <v>906</v>
      </c>
      <c r="AD184" s="6" t="s">
        <v>1695</v>
      </c>
      <c r="AE184" s="6" t="s">
        <v>1695</v>
      </c>
      <c r="AF184" s="6" t="s">
        <v>1155</v>
      </c>
      <c r="AG184" s="6" t="s">
        <v>1155</v>
      </c>
      <c r="AP184" s="6" t="s">
        <v>1191</v>
      </c>
      <c r="AQ184" s="6" t="s">
        <v>1641</v>
      </c>
      <c r="AR184" s="6">
        <v>125</v>
      </c>
    </row>
    <row r="185" spans="1:45" x14ac:dyDescent="0.2">
      <c r="A185" s="6">
        <v>1069903</v>
      </c>
      <c r="C185" s="6" t="str">
        <f t="shared" si="8"/>
        <v>Cultural Site</v>
      </c>
      <c r="D185" s="6" t="str">
        <f t="shared" si="9"/>
        <v>Cultural Site - SP5b-CR1-0403-2021-F1-3</v>
      </c>
      <c r="E185" s="6" t="str">
        <f t="shared" si="10"/>
        <v>Culturally Modified Tree (Post 1846AD), Bark Stripped (rectangular cedar)
Communities TBD</v>
      </c>
      <c r="F185" s="6" t="s">
        <v>1712</v>
      </c>
      <c r="G185" s="12">
        <f>INDEX(families!$A:$A,MATCH(H185,families!$B:$B,0))</f>
        <v>14</v>
      </c>
      <c r="H185" s="6" t="str">
        <f t="shared" si="11"/>
        <v>Tree</v>
      </c>
      <c r="L185" s="6">
        <v>1069902.0730000001</v>
      </c>
      <c r="N185" s="6">
        <v>596161</v>
      </c>
      <c r="O185" s="6">
        <v>5454349</v>
      </c>
      <c r="P185" s="6" t="s">
        <v>1112</v>
      </c>
      <c r="Q185" s="6" t="s">
        <v>1425</v>
      </c>
      <c r="R185" s="6" t="s">
        <v>1426</v>
      </c>
      <c r="S185" s="6">
        <v>3</v>
      </c>
      <c r="T185" s="6" t="s">
        <v>1726</v>
      </c>
      <c r="U185" s="6" t="s">
        <v>1715</v>
      </c>
      <c r="V185" s="6" t="s">
        <v>1427</v>
      </c>
      <c r="X185" s="6" t="s">
        <v>1423</v>
      </c>
      <c r="Y185" s="6" t="s">
        <v>1428</v>
      </c>
      <c r="Z185" s="6" t="s">
        <v>904</v>
      </c>
      <c r="AA185" s="6" t="s">
        <v>905</v>
      </c>
      <c r="AB185" s="7">
        <v>44597</v>
      </c>
      <c r="AC185" s="6" t="s">
        <v>906</v>
      </c>
      <c r="AD185" s="6" t="s">
        <v>1695</v>
      </c>
      <c r="AE185" s="6" t="s">
        <v>1695</v>
      </c>
      <c r="AF185" s="6" t="s">
        <v>1155</v>
      </c>
      <c r="AG185" s="6" t="s">
        <v>1155</v>
      </c>
      <c r="AP185" s="6" t="s">
        <v>1191</v>
      </c>
      <c r="AQ185" s="6" t="s">
        <v>1641</v>
      </c>
      <c r="AR185" s="6">
        <v>271</v>
      </c>
      <c r="AS185" s="6">
        <v>125</v>
      </c>
    </row>
    <row r="186" spans="1:45" x14ac:dyDescent="0.2">
      <c r="A186" s="6">
        <v>1015881</v>
      </c>
      <c r="C186" s="6" t="str">
        <f t="shared" si="8"/>
        <v>Cultural Site</v>
      </c>
      <c r="D186" s="6" t="str">
        <f t="shared" si="9"/>
        <v>Cultural Site - SP5b-CR1-0521-2021-F1-1</v>
      </c>
      <c r="E186" s="6" t="str">
        <f t="shared" si="10"/>
        <v>Culturally Modified Tree (Post-1846)
Stó:lō</v>
      </c>
      <c r="F186" s="6" t="s">
        <v>1712</v>
      </c>
      <c r="G186" s="12">
        <f>INDEX(families!$A:$A,MATCH(H186,families!$B:$B,0))</f>
        <v>14</v>
      </c>
      <c r="H186" s="6" t="str">
        <f t="shared" si="11"/>
        <v>Tree</v>
      </c>
      <c r="L186" s="6">
        <v>1015877.52</v>
      </c>
      <c r="N186" s="6">
        <v>629111</v>
      </c>
      <c r="O186" s="6">
        <v>5483918</v>
      </c>
      <c r="P186" s="6" t="s">
        <v>1112</v>
      </c>
      <c r="Q186" s="6" t="s">
        <v>1189</v>
      </c>
      <c r="R186" s="6" t="s">
        <v>900</v>
      </c>
      <c r="S186" s="6">
        <v>6</v>
      </c>
      <c r="T186" s="6" t="s">
        <v>1726</v>
      </c>
      <c r="U186" s="6" t="s">
        <v>1715</v>
      </c>
      <c r="V186" s="6" t="s">
        <v>1192</v>
      </c>
      <c r="X186" s="6" t="s">
        <v>1193</v>
      </c>
      <c r="Y186" s="6" t="s">
        <v>1194</v>
      </c>
      <c r="Z186" s="6" t="s">
        <v>1159</v>
      </c>
      <c r="AA186" s="6" t="s">
        <v>905</v>
      </c>
      <c r="AB186" s="7">
        <v>44597</v>
      </c>
      <c r="AC186" s="6" t="s">
        <v>906</v>
      </c>
      <c r="AD186" s="6" t="s">
        <v>1642</v>
      </c>
      <c r="AE186" s="6" t="s">
        <v>1642</v>
      </c>
      <c r="AF186" s="6" t="s">
        <v>1642</v>
      </c>
      <c r="AG186" s="6" t="s">
        <v>1642</v>
      </c>
      <c r="AM186" s="6" t="s">
        <v>1189</v>
      </c>
      <c r="AO186" s="6" t="s">
        <v>1190</v>
      </c>
      <c r="AP186" s="6" t="s">
        <v>1191</v>
      </c>
      <c r="AQ186" s="6" t="s">
        <v>1641</v>
      </c>
    </row>
    <row r="187" spans="1:45" x14ac:dyDescent="0.2">
      <c r="A187" s="6">
        <v>1040312</v>
      </c>
      <c r="C187" s="6" t="str">
        <f t="shared" si="8"/>
        <v>Cultural Site</v>
      </c>
      <c r="D187" s="6" t="str">
        <f t="shared" si="9"/>
        <v>Cultural Site - SP5b-CR1-0624-2021-F1-1</v>
      </c>
      <c r="E187" s="6" t="str">
        <f t="shared" si="10"/>
        <v>Culturally Modified Tree (Post-1846)
Stó:lō</v>
      </c>
      <c r="F187" s="6" t="s">
        <v>1712</v>
      </c>
      <c r="G187" s="12">
        <f>INDEX(families!$A:$A,MATCH(H187,families!$B:$B,0))</f>
        <v>14</v>
      </c>
      <c r="H187" s="6" t="str">
        <f t="shared" si="11"/>
        <v>Tree</v>
      </c>
      <c r="L187" s="6">
        <v>1040314.028</v>
      </c>
      <c r="N187" s="6">
        <v>614979</v>
      </c>
      <c r="O187" s="6">
        <v>5470674</v>
      </c>
      <c r="P187" s="6" t="s">
        <v>1112</v>
      </c>
      <c r="Q187" s="6" t="s">
        <v>1281</v>
      </c>
      <c r="R187" s="6" t="s">
        <v>900</v>
      </c>
      <c r="S187" s="6">
        <v>5</v>
      </c>
      <c r="T187" s="6" t="s">
        <v>1726</v>
      </c>
      <c r="U187" s="6" t="s">
        <v>1715</v>
      </c>
      <c r="V187" s="6" t="s">
        <v>1192</v>
      </c>
      <c r="X187" s="6" t="s">
        <v>1283</v>
      </c>
      <c r="Y187" s="6" t="s">
        <v>1284</v>
      </c>
      <c r="Z187" s="6" t="s">
        <v>1159</v>
      </c>
      <c r="AA187" s="6" t="s">
        <v>905</v>
      </c>
      <c r="AB187" s="7">
        <v>44597</v>
      </c>
      <c r="AC187" s="6" t="s">
        <v>906</v>
      </c>
      <c r="AD187" s="6" t="s">
        <v>1666</v>
      </c>
      <c r="AE187" s="6" t="s">
        <v>1666</v>
      </c>
      <c r="AF187" s="6" t="s">
        <v>1666</v>
      </c>
      <c r="AG187" s="6" t="s">
        <v>1666</v>
      </c>
      <c r="AM187" s="6" t="s">
        <v>1281</v>
      </c>
      <c r="AP187" s="6" t="s">
        <v>1282</v>
      </c>
      <c r="AQ187" s="6" t="s">
        <v>1641</v>
      </c>
    </row>
    <row r="188" spans="1:45" x14ac:dyDescent="0.2">
      <c r="A188" s="6">
        <v>1040313</v>
      </c>
      <c r="C188" s="6" t="str">
        <f t="shared" si="8"/>
        <v>Cultural Site</v>
      </c>
      <c r="D188" s="6" t="str">
        <f t="shared" si="9"/>
        <v>Cultural Site - SP5b-CR1-0624-2021-F1-2</v>
      </c>
      <c r="E188" s="6" t="str">
        <f t="shared" si="10"/>
        <v>Culturally Modified Tree (Post-1846)
Stó:lō</v>
      </c>
      <c r="F188" s="6" t="s">
        <v>1712</v>
      </c>
      <c r="G188" s="12">
        <f>INDEX(families!$A:$A,MATCH(H188,families!$B:$B,0))</f>
        <v>14</v>
      </c>
      <c r="H188" s="6" t="str">
        <f t="shared" si="11"/>
        <v>Tree</v>
      </c>
      <c r="L188" s="6">
        <v>1040314.9620000001</v>
      </c>
      <c r="N188" s="6">
        <v>614978</v>
      </c>
      <c r="O188" s="6">
        <v>5470674</v>
      </c>
      <c r="P188" s="6" t="s">
        <v>1112</v>
      </c>
      <c r="Q188" s="6" t="s">
        <v>1285</v>
      </c>
      <c r="R188" s="6" t="s">
        <v>900</v>
      </c>
      <c r="S188" s="6">
        <v>5</v>
      </c>
      <c r="T188" s="6" t="s">
        <v>1726</v>
      </c>
      <c r="U188" s="6" t="s">
        <v>1715</v>
      </c>
      <c r="V188" s="6" t="s">
        <v>1192</v>
      </c>
      <c r="X188" s="6" t="s">
        <v>1283</v>
      </c>
      <c r="Y188" s="6" t="s">
        <v>1286</v>
      </c>
      <c r="Z188" s="6" t="s">
        <v>1159</v>
      </c>
      <c r="AA188" s="6" t="s">
        <v>905</v>
      </c>
      <c r="AB188" s="7">
        <v>44597</v>
      </c>
      <c r="AC188" s="6" t="s">
        <v>906</v>
      </c>
      <c r="AD188" s="6" t="s">
        <v>1666</v>
      </c>
      <c r="AE188" s="6" t="s">
        <v>1666</v>
      </c>
      <c r="AF188" s="6" t="s">
        <v>1666</v>
      </c>
      <c r="AG188" s="6" t="s">
        <v>1666</v>
      </c>
      <c r="AM188" s="6" t="s">
        <v>1285</v>
      </c>
      <c r="AP188" s="6" t="s">
        <v>1282</v>
      </c>
      <c r="AQ188" s="6" t="s">
        <v>1641</v>
      </c>
    </row>
    <row r="189" spans="1:45" x14ac:dyDescent="0.2">
      <c r="A189" s="6">
        <v>1042240</v>
      </c>
      <c r="C189" s="6" t="str">
        <f t="shared" si="8"/>
        <v>Cultural Site</v>
      </c>
      <c r="D189" s="6" t="str">
        <f t="shared" si="9"/>
        <v>Cultural Site - SP5b-CR1-0520-2021-F1-1</v>
      </c>
      <c r="E189" s="6" t="str">
        <f t="shared" si="10"/>
        <v>Culturally Modified Tree (Post-1846)
Stó:lō</v>
      </c>
      <c r="F189" s="6" t="s">
        <v>1712</v>
      </c>
      <c r="G189" s="12">
        <f>INDEX(families!$A:$A,MATCH(H189,families!$B:$B,0))</f>
        <v>14</v>
      </c>
      <c r="H189" s="6" t="str">
        <f t="shared" si="11"/>
        <v>Tree</v>
      </c>
      <c r="L189" s="6">
        <v>1042244.776</v>
      </c>
      <c r="N189" s="6">
        <v>613416</v>
      </c>
      <c r="O189" s="6">
        <v>5470048</v>
      </c>
      <c r="P189" s="6" t="s">
        <v>1112</v>
      </c>
      <c r="Q189" s="6" t="s">
        <v>1297</v>
      </c>
      <c r="R189" s="6" t="s">
        <v>1298</v>
      </c>
      <c r="S189" s="6">
        <v>10</v>
      </c>
      <c r="T189" s="6" t="s">
        <v>1726</v>
      </c>
      <c r="U189" s="6" t="s">
        <v>1715</v>
      </c>
      <c r="V189" s="6" t="s">
        <v>1192</v>
      </c>
      <c r="X189" s="6" t="s">
        <v>1300</v>
      </c>
      <c r="Y189" s="6" t="s">
        <v>1301</v>
      </c>
      <c r="Z189" s="6" t="s">
        <v>1159</v>
      </c>
      <c r="AA189" s="6" t="s">
        <v>905</v>
      </c>
      <c r="AB189" s="7">
        <v>44597</v>
      </c>
      <c r="AC189" s="6" t="s">
        <v>906</v>
      </c>
      <c r="AD189" s="6" t="s">
        <v>1302</v>
      </c>
      <c r="AE189" s="6" t="s">
        <v>1302</v>
      </c>
      <c r="AF189" s="6" t="s">
        <v>1302</v>
      </c>
      <c r="AG189" s="6" t="s">
        <v>1302</v>
      </c>
      <c r="AM189" s="6" t="s">
        <v>1297</v>
      </c>
      <c r="AO189" s="6" t="s">
        <v>1299</v>
      </c>
      <c r="AP189" s="6" t="s">
        <v>1191</v>
      </c>
      <c r="AQ189" s="6" t="s">
        <v>1641</v>
      </c>
    </row>
    <row r="190" spans="1:45" x14ac:dyDescent="0.2">
      <c r="A190" s="6">
        <v>1042512</v>
      </c>
      <c r="C190" s="6" t="str">
        <f t="shared" si="8"/>
        <v>Cultural Site</v>
      </c>
      <c r="D190" s="6" t="str">
        <f t="shared" si="9"/>
        <v>Cultural Site - SP5b-CR1-0520-2021-F2-1</v>
      </c>
      <c r="E190" s="6" t="str">
        <f t="shared" si="10"/>
        <v>Culturally Modified Tree (Post-1846)
Stó:lō</v>
      </c>
      <c r="F190" s="6" t="s">
        <v>1712</v>
      </c>
      <c r="G190" s="12">
        <f>INDEX(families!$A:$A,MATCH(H190,families!$B:$B,0))</f>
        <v>14</v>
      </c>
      <c r="H190" s="6" t="str">
        <f t="shared" si="11"/>
        <v>Tree</v>
      </c>
      <c r="L190" s="6">
        <v>1042511.246</v>
      </c>
      <c r="N190" s="6">
        <v>613153</v>
      </c>
      <c r="O190" s="6">
        <v>5469990</v>
      </c>
      <c r="P190" s="6" t="s">
        <v>1112</v>
      </c>
      <c r="Q190" s="6" t="s">
        <v>1311</v>
      </c>
      <c r="R190" s="6" t="s">
        <v>1312</v>
      </c>
      <c r="S190" s="6">
        <v>6</v>
      </c>
      <c r="T190" s="6" t="s">
        <v>1726</v>
      </c>
      <c r="U190" s="6" t="s">
        <v>1715</v>
      </c>
      <c r="V190" s="6" t="s">
        <v>1192</v>
      </c>
      <c r="X190" s="6" t="s">
        <v>1313</v>
      </c>
      <c r="Y190" s="6" t="s">
        <v>1314</v>
      </c>
      <c r="Z190" s="6" t="s">
        <v>1159</v>
      </c>
      <c r="AA190" s="6" t="s">
        <v>905</v>
      </c>
      <c r="AB190" s="7">
        <v>44597</v>
      </c>
      <c r="AC190" s="6" t="s">
        <v>906</v>
      </c>
      <c r="AD190" s="6" t="s">
        <v>1315</v>
      </c>
      <c r="AE190" s="6" t="s">
        <v>1315</v>
      </c>
      <c r="AF190" s="6" t="s">
        <v>1315</v>
      </c>
      <c r="AG190" s="6" t="s">
        <v>1315</v>
      </c>
      <c r="AM190" s="6" t="s">
        <v>1311</v>
      </c>
      <c r="AO190" s="6" t="s">
        <v>1299</v>
      </c>
      <c r="AP190" s="6" t="s">
        <v>1191</v>
      </c>
      <c r="AQ190" s="6" t="s">
        <v>1641</v>
      </c>
    </row>
    <row r="191" spans="1:45" x14ac:dyDescent="0.2">
      <c r="A191" s="6">
        <v>1044803</v>
      </c>
      <c r="C191" s="6" t="str">
        <f t="shared" si="8"/>
        <v>Cultural Site</v>
      </c>
      <c r="D191" s="6" t="str">
        <f t="shared" si="9"/>
        <v>Cultural Site - SP5b-CR1-0601-2021-F1-1</v>
      </c>
      <c r="E191" s="6" t="str">
        <f t="shared" si="10"/>
        <v>Culturally Modified Tree (Post-1846)
Stó:lō</v>
      </c>
      <c r="F191" s="6" t="s">
        <v>1712</v>
      </c>
      <c r="G191" s="12">
        <f>INDEX(families!$A:$A,MATCH(H191,families!$B:$B,0))</f>
        <v>14</v>
      </c>
      <c r="H191" s="6" t="str">
        <f t="shared" si="11"/>
        <v>Tree</v>
      </c>
      <c r="L191" s="6">
        <v>1044804.8320000001</v>
      </c>
      <c r="N191" s="6">
        <v>611319</v>
      </c>
      <c r="O191" s="6">
        <v>5469274</v>
      </c>
      <c r="P191" s="6" t="s">
        <v>1112</v>
      </c>
      <c r="Q191" s="6" t="s">
        <v>1325</v>
      </c>
      <c r="R191" s="6" t="s">
        <v>1326</v>
      </c>
      <c r="S191" s="6">
        <v>7.5</v>
      </c>
      <c r="T191" s="6" t="s">
        <v>1726</v>
      </c>
      <c r="U191" s="6" t="s">
        <v>1715</v>
      </c>
      <c r="V191" s="6" t="s">
        <v>1192</v>
      </c>
      <c r="Y191" s="6" t="s">
        <v>1669</v>
      </c>
      <c r="Z191" s="6" t="s">
        <v>1159</v>
      </c>
      <c r="AA191" s="6" t="s">
        <v>905</v>
      </c>
      <c r="AB191" s="7">
        <v>44597</v>
      </c>
      <c r="AC191" s="6" t="s">
        <v>906</v>
      </c>
      <c r="AD191" s="6" t="s">
        <v>1670</v>
      </c>
      <c r="AE191" s="6" t="s">
        <v>1670</v>
      </c>
      <c r="AF191" s="6" t="s">
        <v>1670</v>
      </c>
      <c r="AG191" s="6" t="s">
        <v>1670</v>
      </c>
      <c r="AM191" s="6" t="s">
        <v>1325</v>
      </c>
      <c r="AO191" s="6" t="s">
        <v>1327</v>
      </c>
      <c r="AP191" s="6" t="s">
        <v>1191</v>
      </c>
      <c r="AQ191" s="6" t="s">
        <v>1641</v>
      </c>
    </row>
    <row r="192" spans="1:45" x14ac:dyDescent="0.2">
      <c r="A192" s="6">
        <v>1015881</v>
      </c>
      <c r="C192" s="6" t="str">
        <f t="shared" si="8"/>
        <v>Cultural Site</v>
      </c>
      <c r="D192" s="6" t="str">
        <f t="shared" si="9"/>
        <v>Cultural Site - SP5b-CR1-0521-2021-F1-1</v>
      </c>
      <c r="E192" s="6" t="str">
        <f t="shared" si="10"/>
        <v>Culturally Modified Tree (Post-1846)
Stó:lō</v>
      </c>
      <c r="F192" s="6" t="s">
        <v>1712</v>
      </c>
      <c r="G192" s="12">
        <f>INDEX(families!$A:$A,MATCH(H192,families!$B:$B,0))</f>
        <v>14</v>
      </c>
      <c r="H192" s="6" t="str">
        <f t="shared" si="11"/>
        <v>Tree</v>
      </c>
      <c r="L192" s="6">
        <v>1015877.52</v>
      </c>
      <c r="N192" s="6">
        <v>629111</v>
      </c>
      <c r="O192" s="6">
        <v>5483918</v>
      </c>
      <c r="P192" s="6" t="s">
        <v>1112</v>
      </c>
      <c r="Q192" s="6" t="s">
        <v>1189</v>
      </c>
      <c r="R192" s="6" t="s">
        <v>900</v>
      </c>
      <c r="S192" s="6">
        <v>6</v>
      </c>
      <c r="T192" s="6" t="s">
        <v>1726</v>
      </c>
      <c r="U192" s="6" t="s">
        <v>1715</v>
      </c>
      <c r="V192" s="6" t="s">
        <v>1192</v>
      </c>
      <c r="X192" s="6" t="s">
        <v>1193</v>
      </c>
      <c r="Y192" s="6" t="s">
        <v>1194</v>
      </c>
      <c r="Z192" s="6" t="s">
        <v>1159</v>
      </c>
      <c r="AA192" s="6" t="s">
        <v>905</v>
      </c>
      <c r="AB192" s="7">
        <v>44597</v>
      </c>
      <c r="AC192" s="6" t="s">
        <v>906</v>
      </c>
      <c r="AD192" s="6" t="s">
        <v>1642</v>
      </c>
      <c r="AE192" s="6" t="s">
        <v>1642</v>
      </c>
      <c r="AF192" s="6" t="s">
        <v>1642</v>
      </c>
      <c r="AG192" s="6" t="s">
        <v>1642</v>
      </c>
      <c r="AM192" s="6" t="s">
        <v>1189</v>
      </c>
      <c r="AO192" s="6" t="s">
        <v>1190</v>
      </c>
      <c r="AP192" s="6" t="s">
        <v>1191</v>
      </c>
      <c r="AQ192" s="6" t="s">
        <v>1641</v>
      </c>
    </row>
    <row r="193" spans="1:45" x14ac:dyDescent="0.2">
      <c r="A193" s="6">
        <v>1040312</v>
      </c>
      <c r="C193" s="6" t="str">
        <f t="shared" si="8"/>
        <v>Cultural Site</v>
      </c>
      <c r="D193" s="6" t="str">
        <f t="shared" si="9"/>
        <v>Cultural Site - SP5b-CR1-0624-2021-F1-1</v>
      </c>
      <c r="E193" s="6" t="str">
        <f t="shared" si="10"/>
        <v>Culturally Modified Tree (Post-1846)
Stó:lō</v>
      </c>
      <c r="F193" s="6" t="s">
        <v>1712</v>
      </c>
      <c r="G193" s="12">
        <f>INDEX(families!$A:$A,MATCH(H193,families!$B:$B,0))</f>
        <v>14</v>
      </c>
      <c r="H193" s="6" t="str">
        <f t="shared" si="11"/>
        <v>Tree</v>
      </c>
      <c r="L193" s="6">
        <v>1040314.028</v>
      </c>
      <c r="N193" s="6">
        <v>614979</v>
      </c>
      <c r="O193" s="6">
        <v>5470674</v>
      </c>
      <c r="P193" s="6" t="s">
        <v>1112</v>
      </c>
      <c r="Q193" s="6" t="s">
        <v>1281</v>
      </c>
      <c r="R193" s="6" t="s">
        <v>900</v>
      </c>
      <c r="S193" s="6">
        <v>5</v>
      </c>
      <c r="T193" s="6" t="s">
        <v>1726</v>
      </c>
      <c r="U193" s="6" t="s">
        <v>1715</v>
      </c>
      <c r="V193" s="6" t="s">
        <v>1192</v>
      </c>
      <c r="X193" s="6" t="s">
        <v>1283</v>
      </c>
      <c r="Y193" s="6" t="s">
        <v>1284</v>
      </c>
      <c r="Z193" s="6" t="s">
        <v>1159</v>
      </c>
      <c r="AA193" s="6" t="s">
        <v>905</v>
      </c>
      <c r="AB193" s="7">
        <v>44597</v>
      </c>
      <c r="AC193" s="6" t="s">
        <v>906</v>
      </c>
      <c r="AD193" s="6" t="s">
        <v>1666</v>
      </c>
      <c r="AE193" s="6" t="s">
        <v>1666</v>
      </c>
      <c r="AF193" s="6" t="s">
        <v>1666</v>
      </c>
      <c r="AG193" s="6" t="s">
        <v>1666</v>
      </c>
      <c r="AM193" s="6" t="s">
        <v>1281</v>
      </c>
      <c r="AP193" s="6" t="s">
        <v>1282</v>
      </c>
      <c r="AQ193" s="6" t="s">
        <v>1641</v>
      </c>
    </row>
    <row r="194" spans="1:45" x14ac:dyDescent="0.2">
      <c r="A194" s="6">
        <v>1040313</v>
      </c>
      <c r="C194" s="6" t="str">
        <f t="shared" si="8"/>
        <v>Cultural Site</v>
      </c>
      <c r="D194" s="6" t="str">
        <f t="shared" si="9"/>
        <v>Cultural Site - SP5b-CR1-0624-2021-F1-2</v>
      </c>
      <c r="E194" s="6" t="str">
        <f t="shared" si="10"/>
        <v>Culturally Modified Tree (Post-1846)
Stó:lō</v>
      </c>
      <c r="F194" s="6" t="s">
        <v>1712</v>
      </c>
      <c r="G194" s="12">
        <f>INDEX(families!$A:$A,MATCH(H194,families!$B:$B,0))</f>
        <v>14</v>
      </c>
      <c r="H194" s="6" t="str">
        <f t="shared" si="11"/>
        <v>Tree</v>
      </c>
      <c r="L194" s="6">
        <v>1040314.9620000001</v>
      </c>
      <c r="N194" s="6">
        <v>614978</v>
      </c>
      <c r="O194" s="6">
        <v>5470674</v>
      </c>
      <c r="P194" s="6" t="s">
        <v>1112</v>
      </c>
      <c r="Q194" s="6" t="s">
        <v>1285</v>
      </c>
      <c r="R194" s="6" t="s">
        <v>900</v>
      </c>
      <c r="S194" s="6">
        <v>5</v>
      </c>
      <c r="T194" s="6" t="s">
        <v>1726</v>
      </c>
      <c r="U194" s="6" t="s">
        <v>1715</v>
      </c>
      <c r="V194" s="6" t="s">
        <v>1192</v>
      </c>
      <c r="X194" s="6" t="s">
        <v>1283</v>
      </c>
      <c r="Y194" s="6" t="s">
        <v>1286</v>
      </c>
      <c r="Z194" s="6" t="s">
        <v>1159</v>
      </c>
      <c r="AA194" s="6" t="s">
        <v>905</v>
      </c>
      <c r="AB194" s="7">
        <v>44597</v>
      </c>
      <c r="AC194" s="6" t="s">
        <v>906</v>
      </c>
      <c r="AD194" s="6" t="s">
        <v>1666</v>
      </c>
      <c r="AE194" s="6" t="s">
        <v>1666</v>
      </c>
      <c r="AF194" s="6" t="s">
        <v>1666</v>
      </c>
      <c r="AG194" s="6" t="s">
        <v>1666</v>
      </c>
      <c r="AM194" s="6" t="s">
        <v>1285</v>
      </c>
      <c r="AP194" s="6" t="s">
        <v>1282</v>
      </c>
      <c r="AQ194" s="6" t="s">
        <v>1641</v>
      </c>
    </row>
    <row r="195" spans="1:45" x14ac:dyDescent="0.2">
      <c r="A195" s="6">
        <v>1042240</v>
      </c>
      <c r="C195" s="6" t="str">
        <f t="shared" ref="C195:C258" si="12">U195</f>
        <v>Cultural Site</v>
      </c>
      <c r="D195" s="6" t="str">
        <f t="shared" ref="D195:D258" si="13">_xlfn.CONCAT(U195," - ",Q195)</f>
        <v>Cultural Site - SP5b-CR1-0520-2021-F1-1</v>
      </c>
      <c r="E195" s="6" t="str">
        <f t="shared" ref="E195:E258" si="14">V195</f>
        <v>Culturally Modified Tree (Post-1846)
Stó:lō</v>
      </c>
      <c r="F195" s="6" t="s">
        <v>1712</v>
      </c>
      <c r="G195" s="12">
        <f>INDEX(families!$A:$A,MATCH(H195,families!$B:$B,0))</f>
        <v>14</v>
      </c>
      <c r="H195" s="6" t="str">
        <f t="shared" ref="H195:H258" si="15">T195</f>
        <v>Tree</v>
      </c>
      <c r="L195" s="6">
        <v>1042244.776</v>
      </c>
      <c r="N195" s="6">
        <v>613416</v>
      </c>
      <c r="O195" s="6">
        <v>5470048</v>
      </c>
      <c r="P195" s="6" t="s">
        <v>1112</v>
      </c>
      <c r="Q195" s="6" t="s">
        <v>1297</v>
      </c>
      <c r="R195" s="6" t="s">
        <v>1298</v>
      </c>
      <c r="S195" s="6">
        <v>10</v>
      </c>
      <c r="T195" s="6" t="s">
        <v>1726</v>
      </c>
      <c r="U195" s="6" t="s">
        <v>1715</v>
      </c>
      <c r="V195" s="6" t="s">
        <v>1192</v>
      </c>
      <c r="X195" s="6" t="s">
        <v>1300</v>
      </c>
      <c r="Y195" s="6" t="s">
        <v>1301</v>
      </c>
      <c r="Z195" s="6" t="s">
        <v>1159</v>
      </c>
      <c r="AA195" s="6" t="s">
        <v>905</v>
      </c>
      <c r="AB195" s="7">
        <v>44597</v>
      </c>
      <c r="AC195" s="6" t="s">
        <v>906</v>
      </c>
      <c r="AD195" s="6" t="s">
        <v>1302</v>
      </c>
      <c r="AE195" s="6" t="s">
        <v>1302</v>
      </c>
      <c r="AF195" s="6" t="s">
        <v>1302</v>
      </c>
      <c r="AG195" s="6" t="s">
        <v>1302</v>
      </c>
      <c r="AM195" s="6" t="s">
        <v>1297</v>
      </c>
      <c r="AO195" s="6" t="s">
        <v>1299</v>
      </c>
      <c r="AP195" s="6" t="s">
        <v>1191</v>
      </c>
      <c r="AQ195" s="6" t="s">
        <v>1641</v>
      </c>
    </row>
    <row r="196" spans="1:45" x14ac:dyDescent="0.2">
      <c r="A196" s="6">
        <v>1042512</v>
      </c>
      <c r="C196" s="6" t="str">
        <f t="shared" si="12"/>
        <v>Cultural Site</v>
      </c>
      <c r="D196" s="6" t="str">
        <f t="shared" si="13"/>
        <v>Cultural Site - SP5b-CR1-0520-2021-F2-1</v>
      </c>
      <c r="E196" s="6" t="str">
        <f t="shared" si="14"/>
        <v>Culturally Modified Tree (Post-1846)
Stó:lō</v>
      </c>
      <c r="F196" s="6" t="s">
        <v>1712</v>
      </c>
      <c r="G196" s="12">
        <f>INDEX(families!$A:$A,MATCH(H196,families!$B:$B,0))</f>
        <v>14</v>
      </c>
      <c r="H196" s="6" t="str">
        <f t="shared" si="15"/>
        <v>Tree</v>
      </c>
      <c r="L196" s="6">
        <v>1042511.246</v>
      </c>
      <c r="N196" s="6">
        <v>613153</v>
      </c>
      <c r="O196" s="6">
        <v>5469990</v>
      </c>
      <c r="P196" s="6" t="s">
        <v>1112</v>
      </c>
      <c r="Q196" s="6" t="s">
        <v>1311</v>
      </c>
      <c r="R196" s="6" t="s">
        <v>1312</v>
      </c>
      <c r="S196" s="6">
        <v>6</v>
      </c>
      <c r="T196" s="6" t="s">
        <v>1726</v>
      </c>
      <c r="U196" s="6" t="s">
        <v>1715</v>
      </c>
      <c r="V196" s="6" t="s">
        <v>1192</v>
      </c>
      <c r="X196" s="6" t="s">
        <v>1313</v>
      </c>
      <c r="Y196" s="6" t="s">
        <v>1314</v>
      </c>
      <c r="Z196" s="6" t="s">
        <v>1159</v>
      </c>
      <c r="AA196" s="6" t="s">
        <v>905</v>
      </c>
      <c r="AB196" s="7">
        <v>44597</v>
      </c>
      <c r="AC196" s="6" t="s">
        <v>906</v>
      </c>
      <c r="AD196" s="6" t="s">
        <v>1315</v>
      </c>
      <c r="AE196" s="6" t="s">
        <v>1315</v>
      </c>
      <c r="AF196" s="6" t="s">
        <v>1315</v>
      </c>
      <c r="AG196" s="6" t="s">
        <v>1315</v>
      </c>
      <c r="AM196" s="6" t="s">
        <v>1311</v>
      </c>
      <c r="AO196" s="6" t="s">
        <v>1299</v>
      </c>
      <c r="AP196" s="6" t="s">
        <v>1191</v>
      </c>
      <c r="AQ196" s="6" t="s">
        <v>1641</v>
      </c>
    </row>
    <row r="197" spans="1:45" x14ac:dyDescent="0.2">
      <c r="A197" s="6">
        <v>1044803</v>
      </c>
      <c r="C197" s="6" t="str">
        <f t="shared" si="12"/>
        <v>Cultural Site</v>
      </c>
      <c r="D197" s="6" t="str">
        <f t="shared" si="13"/>
        <v>Cultural Site - SP5b-CR1-0601-2021-F1-1</v>
      </c>
      <c r="E197" s="6" t="str">
        <f t="shared" si="14"/>
        <v>Culturally Modified Tree (Post-1846)
Stó:lō</v>
      </c>
      <c r="F197" s="6" t="s">
        <v>1712</v>
      </c>
      <c r="G197" s="12">
        <f>INDEX(families!$A:$A,MATCH(H197,families!$B:$B,0))</f>
        <v>14</v>
      </c>
      <c r="H197" s="6" t="str">
        <f t="shared" si="15"/>
        <v>Tree</v>
      </c>
      <c r="L197" s="6">
        <v>1044804.8320000001</v>
      </c>
      <c r="N197" s="6">
        <v>611319</v>
      </c>
      <c r="O197" s="6">
        <v>5469274</v>
      </c>
      <c r="P197" s="6" t="s">
        <v>1112</v>
      </c>
      <c r="Q197" s="6" t="s">
        <v>1325</v>
      </c>
      <c r="R197" s="6" t="s">
        <v>1326</v>
      </c>
      <c r="S197" s="6">
        <v>7.5</v>
      </c>
      <c r="T197" s="6" t="s">
        <v>1726</v>
      </c>
      <c r="U197" s="6" t="s">
        <v>1715</v>
      </c>
      <c r="V197" s="6" t="s">
        <v>1192</v>
      </c>
      <c r="Y197" s="6" t="s">
        <v>1669</v>
      </c>
      <c r="Z197" s="6" t="s">
        <v>1159</v>
      </c>
      <c r="AA197" s="6" t="s">
        <v>905</v>
      </c>
      <c r="AB197" s="7">
        <v>44597</v>
      </c>
      <c r="AC197" s="6" t="s">
        <v>906</v>
      </c>
      <c r="AD197" s="6" t="s">
        <v>1670</v>
      </c>
      <c r="AE197" s="6" t="s">
        <v>1670</v>
      </c>
      <c r="AF197" s="6" t="s">
        <v>1670</v>
      </c>
      <c r="AG197" s="6" t="s">
        <v>1670</v>
      </c>
      <c r="AM197" s="6" t="s">
        <v>1325</v>
      </c>
      <c r="AO197" s="6" t="s">
        <v>1327</v>
      </c>
      <c r="AP197" s="6" t="s">
        <v>1191</v>
      </c>
      <c r="AQ197" s="6" t="s">
        <v>1641</v>
      </c>
    </row>
    <row r="198" spans="1:45" x14ac:dyDescent="0.2">
      <c r="A198" s="6">
        <v>1015881</v>
      </c>
      <c r="C198" s="6" t="str">
        <f t="shared" si="12"/>
        <v>Cultural Site</v>
      </c>
      <c r="D198" s="6" t="str">
        <f t="shared" si="13"/>
        <v>Cultural Site - SP5b-CR1-0521-2021-F1-1</v>
      </c>
      <c r="E198" s="6" t="str">
        <f t="shared" si="14"/>
        <v>Culturally Modified Tree (Post-1846)
Stó:lō</v>
      </c>
      <c r="F198" s="6" t="s">
        <v>1712</v>
      </c>
      <c r="G198" s="12">
        <f>INDEX(families!$A:$A,MATCH(H198,families!$B:$B,0))</f>
        <v>14</v>
      </c>
      <c r="H198" s="6" t="str">
        <f t="shared" si="15"/>
        <v>Tree</v>
      </c>
      <c r="L198" s="6">
        <v>1015877.52</v>
      </c>
      <c r="N198" s="6">
        <v>629111</v>
      </c>
      <c r="O198" s="6">
        <v>5483918</v>
      </c>
      <c r="P198" s="6" t="s">
        <v>1112</v>
      </c>
      <c r="Q198" s="6" t="s">
        <v>1189</v>
      </c>
      <c r="R198" s="6" t="s">
        <v>900</v>
      </c>
      <c r="S198" s="6">
        <v>6</v>
      </c>
      <c r="T198" s="6" t="s">
        <v>1726</v>
      </c>
      <c r="U198" s="6" t="s">
        <v>1715</v>
      </c>
      <c r="V198" s="6" t="s">
        <v>1192</v>
      </c>
      <c r="X198" s="6" t="s">
        <v>1193</v>
      </c>
      <c r="Y198" s="6" t="s">
        <v>1194</v>
      </c>
      <c r="Z198" s="6" t="s">
        <v>1159</v>
      </c>
      <c r="AA198" s="6" t="s">
        <v>905</v>
      </c>
      <c r="AB198" s="7">
        <v>44597</v>
      </c>
      <c r="AC198" s="6" t="s">
        <v>906</v>
      </c>
      <c r="AD198" s="6" t="s">
        <v>1642</v>
      </c>
      <c r="AE198" s="6" t="s">
        <v>1642</v>
      </c>
      <c r="AF198" s="6" t="s">
        <v>1642</v>
      </c>
      <c r="AG198" s="6" t="s">
        <v>1642</v>
      </c>
      <c r="AM198" s="6" t="s">
        <v>1189</v>
      </c>
      <c r="AO198" s="6" t="s">
        <v>1190</v>
      </c>
      <c r="AP198" s="6" t="s">
        <v>1191</v>
      </c>
      <c r="AQ198" s="6" t="s">
        <v>1641</v>
      </c>
      <c r="AR198" s="6">
        <v>32</v>
      </c>
    </row>
    <row r="199" spans="1:45" x14ac:dyDescent="0.2">
      <c r="A199" s="6">
        <v>1040312</v>
      </c>
      <c r="C199" s="6" t="str">
        <f t="shared" si="12"/>
        <v>Cultural Site</v>
      </c>
      <c r="D199" s="6" t="str">
        <f t="shared" si="13"/>
        <v>Cultural Site - SP5b-CR1-0624-2021-F1-1</v>
      </c>
      <c r="E199" s="6" t="str">
        <f t="shared" si="14"/>
        <v>Culturally Modified Tree (Post-1846)
Stó:lō</v>
      </c>
      <c r="F199" s="6" t="s">
        <v>1712</v>
      </c>
      <c r="G199" s="12">
        <f>INDEX(families!$A:$A,MATCH(H199,families!$B:$B,0))</f>
        <v>14</v>
      </c>
      <c r="H199" s="6" t="str">
        <f t="shared" si="15"/>
        <v>Tree</v>
      </c>
      <c r="L199" s="6">
        <v>1040314.028</v>
      </c>
      <c r="N199" s="6">
        <v>614979</v>
      </c>
      <c r="O199" s="6">
        <v>5470674</v>
      </c>
      <c r="P199" s="6" t="s">
        <v>1112</v>
      </c>
      <c r="Q199" s="6" t="s">
        <v>1281</v>
      </c>
      <c r="R199" s="6" t="s">
        <v>900</v>
      </c>
      <c r="S199" s="6">
        <v>5</v>
      </c>
      <c r="T199" s="6" t="s">
        <v>1726</v>
      </c>
      <c r="U199" s="6" t="s">
        <v>1715</v>
      </c>
      <c r="V199" s="6" t="s">
        <v>1192</v>
      </c>
      <c r="X199" s="6" t="s">
        <v>1283</v>
      </c>
      <c r="Y199" s="6" t="s">
        <v>1284</v>
      </c>
      <c r="Z199" s="6" t="s">
        <v>1159</v>
      </c>
      <c r="AA199" s="6" t="s">
        <v>905</v>
      </c>
      <c r="AB199" s="7">
        <v>44597</v>
      </c>
      <c r="AC199" s="6" t="s">
        <v>906</v>
      </c>
      <c r="AD199" s="6" t="s">
        <v>1666</v>
      </c>
      <c r="AE199" s="6" t="s">
        <v>1666</v>
      </c>
      <c r="AF199" s="6" t="s">
        <v>1666</v>
      </c>
      <c r="AG199" s="6" t="s">
        <v>1666</v>
      </c>
      <c r="AM199" s="6" t="s">
        <v>1281</v>
      </c>
      <c r="AP199" s="6" t="s">
        <v>1282</v>
      </c>
      <c r="AQ199" s="6" t="s">
        <v>1641</v>
      </c>
      <c r="AR199" s="6">
        <v>72</v>
      </c>
    </row>
    <row r="200" spans="1:45" x14ac:dyDescent="0.2">
      <c r="A200" s="6">
        <v>1040313</v>
      </c>
      <c r="C200" s="6" t="str">
        <f t="shared" si="12"/>
        <v>Cultural Site</v>
      </c>
      <c r="D200" s="6" t="str">
        <f t="shared" si="13"/>
        <v>Cultural Site - SP5b-CR1-0624-2021-F1-2</v>
      </c>
      <c r="E200" s="6" t="str">
        <f t="shared" si="14"/>
        <v>Culturally Modified Tree (Post-1846)
Stó:lō</v>
      </c>
      <c r="F200" s="6" t="s">
        <v>1712</v>
      </c>
      <c r="G200" s="12">
        <f>INDEX(families!$A:$A,MATCH(H200,families!$B:$B,0))</f>
        <v>14</v>
      </c>
      <c r="H200" s="6" t="str">
        <f t="shared" si="15"/>
        <v>Tree</v>
      </c>
      <c r="L200" s="6">
        <v>1040314.9620000001</v>
      </c>
      <c r="N200" s="6">
        <v>614978</v>
      </c>
      <c r="O200" s="6">
        <v>5470674</v>
      </c>
      <c r="P200" s="6" t="s">
        <v>1112</v>
      </c>
      <c r="Q200" s="6" t="s">
        <v>1285</v>
      </c>
      <c r="R200" s="6" t="s">
        <v>900</v>
      </c>
      <c r="S200" s="6">
        <v>5</v>
      </c>
      <c r="T200" s="6" t="s">
        <v>1726</v>
      </c>
      <c r="U200" s="6" t="s">
        <v>1715</v>
      </c>
      <c r="V200" s="6" t="s">
        <v>1192</v>
      </c>
      <c r="X200" s="6" t="s">
        <v>1283</v>
      </c>
      <c r="Y200" s="6" t="s">
        <v>1286</v>
      </c>
      <c r="Z200" s="6" t="s">
        <v>1159</v>
      </c>
      <c r="AA200" s="6" t="s">
        <v>905</v>
      </c>
      <c r="AB200" s="7">
        <v>44597</v>
      </c>
      <c r="AC200" s="6" t="s">
        <v>906</v>
      </c>
      <c r="AD200" s="6" t="s">
        <v>1666</v>
      </c>
      <c r="AE200" s="6" t="s">
        <v>1666</v>
      </c>
      <c r="AF200" s="6" t="s">
        <v>1666</v>
      </c>
      <c r="AG200" s="6" t="s">
        <v>1666</v>
      </c>
      <c r="AM200" s="6" t="s">
        <v>1285</v>
      </c>
      <c r="AP200" s="6" t="s">
        <v>1282</v>
      </c>
      <c r="AQ200" s="6" t="s">
        <v>1641</v>
      </c>
      <c r="AR200" s="6">
        <v>73</v>
      </c>
    </row>
    <row r="201" spans="1:45" x14ac:dyDescent="0.2">
      <c r="A201" s="6">
        <v>1042240</v>
      </c>
      <c r="C201" s="6" t="str">
        <f t="shared" si="12"/>
        <v>Cultural Site</v>
      </c>
      <c r="D201" s="6" t="str">
        <f t="shared" si="13"/>
        <v>Cultural Site - SP5b-CR1-0520-2021-F1-1</v>
      </c>
      <c r="E201" s="6" t="str">
        <f t="shared" si="14"/>
        <v>Culturally Modified Tree (Post-1846)
Stó:lō</v>
      </c>
      <c r="F201" s="6" t="s">
        <v>1712</v>
      </c>
      <c r="G201" s="12">
        <f>INDEX(families!$A:$A,MATCH(H201,families!$B:$B,0))</f>
        <v>14</v>
      </c>
      <c r="H201" s="6" t="str">
        <f t="shared" si="15"/>
        <v>Tree</v>
      </c>
      <c r="L201" s="6">
        <v>1042244.776</v>
      </c>
      <c r="N201" s="6">
        <v>613416</v>
      </c>
      <c r="O201" s="6">
        <v>5470048</v>
      </c>
      <c r="P201" s="6" t="s">
        <v>1112</v>
      </c>
      <c r="Q201" s="6" t="s">
        <v>1297</v>
      </c>
      <c r="R201" s="6" t="s">
        <v>1298</v>
      </c>
      <c r="S201" s="6">
        <v>10</v>
      </c>
      <c r="T201" s="6" t="s">
        <v>1726</v>
      </c>
      <c r="U201" s="6" t="s">
        <v>1715</v>
      </c>
      <c r="V201" s="6" t="s">
        <v>1192</v>
      </c>
      <c r="X201" s="6" t="s">
        <v>1300</v>
      </c>
      <c r="Y201" s="6" t="s">
        <v>1301</v>
      </c>
      <c r="Z201" s="6" t="s">
        <v>1159</v>
      </c>
      <c r="AA201" s="6" t="s">
        <v>905</v>
      </c>
      <c r="AB201" s="7">
        <v>44597</v>
      </c>
      <c r="AC201" s="6" t="s">
        <v>906</v>
      </c>
      <c r="AD201" s="6" t="s">
        <v>1302</v>
      </c>
      <c r="AE201" s="6" t="s">
        <v>1302</v>
      </c>
      <c r="AF201" s="6" t="s">
        <v>1302</v>
      </c>
      <c r="AG201" s="6" t="s">
        <v>1302</v>
      </c>
      <c r="AM201" s="6" t="s">
        <v>1297</v>
      </c>
      <c r="AO201" s="6" t="s">
        <v>1299</v>
      </c>
      <c r="AP201" s="6" t="s">
        <v>1191</v>
      </c>
      <c r="AQ201" s="6" t="s">
        <v>1641</v>
      </c>
      <c r="AR201" s="6">
        <v>78</v>
      </c>
    </row>
    <row r="202" spans="1:45" x14ac:dyDescent="0.2">
      <c r="A202" s="6">
        <v>1042512</v>
      </c>
      <c r="C202" s="6" t="str">
        <f t="shared" si="12"/>
        <v>Cultural Site</v>
      </c>
      <c r="D202" s="6" t="str">
        <f t="shared" si="13"/>
        <v>Cultural Site - SP5b-CR1-0520-2021-F2-1</v>
      </c>
      <c r="E202" s="6" t="str">
        <f t="shared" si="14"/>
        <v>Culturally Modified Tree (Post-1846)
Stó:lō</v>
      </c>
      <c r="F202" s="6" t="s">
        <v>1712</v>
      </c>
      <c r="G202" s="12">
        <f>INDEX(families!$A:$A,MATCH(H202,families!$B:$B,0))</f>
        <v>14</v>
      </c>
      <c r="H202" s="6" t="str">
        <f t="shared" si="15"/>
        <v>Tree</v>
      </c>
      <c r="L202" s="6">
        <v>1042511.246</v>
      </c>
      <c r="N202" s="6">
        <v>613153</v>
      </c>
      <c r="O202" s="6">
        <v>5469990</v>
      </c>
      <c r="P202" s="6" t="s">
        <v>1112</v>
      </c>
      <c r="Q202" s="6" t="s">
        <v>1311</v>
      </c>
      <c r="R202" s="6" t="s">
        <v>1312</v>
      </c>
      <c r="S202" s="6">
        <v>6</v>
      </c>
      <c r="T202" s="6" t="s">
        <v>1726</v>
      </c>
      <c r="U202" s="6" t="s">
        <v>1715</v>
      </c>
      <c r="V202" s="6" t="s">
        <v>1192</v>
      </c>
      <c r="X202" s="6" t="s">
        <v>1313</v>
      </c>
      <c r="Y202" s="6" t="s">
        <v>1314</v>
      </c>
      <c r="Z202" s="6" t="s">
        <v>1159</v>
      </c>
      <c r="AA202" s="6" t="s">
        <v>905</v>
      </c>
      <c r="AB202" s="7">
        <v>44597</v>
      </c>
      <c r="AC202" s="6" t="s">
        <v>906</v>
      </c>
      <c r="AD202" s="6" t="s">
        <v>1315</v>
      </c>
      <c r="AE202" s="6" t="s">
        <v>1315</v>
      </c>
      <c r="AF202" s="6" t="s">
        <v>1315</v>
      </c>
      <c r="AG202" s="6" t="s">
        <v>1315</v>
      </c>
      <c r="AM202" s="6" t="s">
        <v>1311</v>
      </c>
      <c r="AO202" s="6" t="s">
        <v>1299</v>
      </c>
      <c r="AP202" s="6" t="s">
        <v>1191</v>
      </c>
      <c r="AQ202" s="6" t="s">
        <v>1641</v>
      </c>
      <c r="AR202" s="6">
        <v>81</v>
      </c>
    </row>
    <row r="203" spans="1:45" x14ac:dyDescent="0.2">
      <c r="A203" s="6">
        <v>1044803</v>
      </c>
      <c r="C203" s="6" t="str">
        <f t="shared" si="12"/>
        <v>Cultural Site</v>
      </c>
      <c r="D203" s="6" t="str">
        <f t="shared" si="13"/>
        <v>Cultural Site - SP5b-CR1-0601-2021-F1-1</v>
      </c>
      <c r="E203" s="6" t="str">
        <f t="shared" si="14"/>
        <v>Culturally Modified Tree (Post-1846)
Stó:lō</v>
      </c>
      <c r="F203" s="6" t="s">
        <v>1712</v>
      </c>
      <c r="G203" s="12">
        <f>INDEX(families!$A:$A,MATCH(H203,families!$B:$B,0))</f>
        <v>14</v>
      </c>
      <c r="H203" s="6" t="str">
        <f t="shared" si="15"/>
        <v>Tree</v>
      </c>
      <c r="L203" s="6">
        <v>1044804.8320000001</v>
      </c>
      <c r="N203" s="6">
        <v>611319</v>
      </c>
      <c r="O203" s="6">
        <v>5469274</v>
      </c>
      <c r="P203" s="6" t="s">
        <v>1112</v>
      </c>
      <c r="Q203" s="6" t="s">
        <v>1325</v>
      </c>
      <c r="R203" s="6" t="s">
        <v>1326</v>
      </c>
      <c r="S203" s="6">
        <v>7.5</v>
      </c>
      <c r="T203" s="6" t="s">
        <v>1726</v>
      </c>
      <c r="U203" s="6" t="s">
        <v>1715</v>
      </c>
      <c r="V203" s="6" t="s">
        <v>1192</v>
      </c>
      <c r="Y203" s="6" t="s">
        <v>1669</v>
      </c>
      <c r="Z203" s="6" t="s">
        <v>1159</v>
      </c>
      <c r="AA203" s="6" t="s">
        <v>905</v>
      </c>
      <c r="AB203" s="7">
        <v>44597</v>
      </c>
      <c r="AC203" s="6" t="s">
        <v>906</v>
      </c>
      <c r="AD203" s="6" t="s">
        <v>1670</v>
      </c>
      <c r="AE203" s="6" t="s">
        <v>1670</v>
      </c>
      <c r="AF203" s="6" t="s">
        <v>1670</v>
      </c>
      <c r="AG203" s="6" t="s">
        <v>1670</v>
      </c>
      <c r="AM203" s="6" t="s">
        <v>1325</v>
      </c>
      <c r="AO203" s="6" t="s">
        <v>1327</v>
      </c>
      <c r="AP203" s="6" t="s">
        <v>1191</v>
      </c>
      <c r="AQ203" s="6" t="s">
        <v>1641</v>
      </c>
      <c r="AR203" s="6">
        <v>85</v>
      </c>
    </row>
    <row r="204" spans="1:45" x14ac:dyDescent="0.2">
      <c r="A204" s="6">
        <v>1015881</v>
      </c>
      <c r="C204" s="6" t="str">
        <f t="shared" si="12"/>
        <v>Cultural Site</v>
      </c>
      <c r="D204" s="6" t="str">
        <f t="shared" si="13"/>
        <v>Cultural Site - SP5b-CR1-0521-2021-F1-1</v>
      </c>
      <c r="E204" s="6" t="str">
        <f t="shared" si="14"/>
        <v>Culturally Modified Tree (Post-1846)
Stó:lō</v>
      </c>
      <c r="F204" s="6" t="s">
        <v>1712</v>
      </c>
      <c r="G204" s="12">
        <f>INDEX(families!$A:$A,MATCH(H204,families!$B:$B,0))</f>
        <v>14</v>
      </c>
      <c r="H204" s="6" t="str">
        <f t="shared" si="15"/>
        <v>Tree</v>
      </c>
      <c r="L204" s="6">
        <v>1015877.52</v>
      </c>
      <c r="N204" s="6">
        <v>629111</v>
      </c>
      <c r="O204" s="6">
        <v>5483918</v>
      </c>
      <c r="P204" s="6" t="s">
        <v>1112</v>
      </c>
      <c r="Q204" s="6" t="s">
        <v>1189</v>
      </c>
      <c r="R204" s="6" t="s">
        <v>900</v>
      </c>
      <c r="S204" s="6">
        <v>6</v>
      </c>
      <c r="T204" s="6" t="s">
        <v>1726</v>
      </c>
      <c r="U204" s="6" t="s">
        <v>1715</v>
      </c>
      <c r="V204" s="6" t="s">
        <v>1192</v>
      </c>
      <c r="X204" s="6" t="s">
        <v>1193</v>
      </c>
      <c r="Y204" s="6" t="s">
        <v>1194</v>
      </c>
      <c r="Z204" s="6" t="s">
        <v>1159</v>
      </c>
      <c r="AA204" s="6" t="s">
        <v>905</v>
      </c>
      <c r="AB204" s="7">
        <v>44597</v>
      </c>
      <c r="AC204" s="6" t="s">
        <v>906</v>
      </c>
      <c r="AD204" s="6" t="s">
        <v>1642</v>
      </c>
      <c r="AE204" s="6" t="s">
        <v>1642</v>
      </c>
      <c r="AF204" s="6" t="s">
        <v>1642</v>
      </c>
      <c r="AG204" s="6" t="s">
        <v>1642</v>
      </c>
      <c r="AM204" s="6" t="s">
        <v>1189</v>
      </c>
      <c r="AO204" s="6" t="s">
        <v>1190</v>
      </c>
      <c r="AP204" s="6" t="s">
        <v>1191</v>
      </c>
      <c r="AQ204" s="6" t="s">
        <v>1641</v>
      </c>
      <c r="AR204" s="6">
        <v>178</v>
      </c>
      <c r="AS204" s="6">
        <v>32</v>
      </c>
    </row>
    <row r="205" spans="1:45" x14ac:dyDescent="0.2">
      <c r="A205" s="6">
        <v>1040312</v>
      </c>
      <c r="C205" s="6" t="str">
        <f t="shared" si="12"/>
        <v>Cultural Site</v>
      </c>
      <c r="D205" s="6" t="str">
        <f t="shared" si="13"/>
        <v>Cultural Site - SP5b-CR1-0624-2021-F1-1</v>
      </c>
      <c r="E205" s="6" t="str">
        <f t="shared" si="14"/>
        <v>Culturally Modified Tree (Post-1846)
Stó:lō</v>
      </c>
      <c r="F205" s="6" t="s">
        <v>1712</v>
      </c>
      <c r="G205" s="12">
        <f>INDEX(families!$A:$A,MATCH(H205,families!$B:$B,0))</f>
        <v>14</v>
      </c>
      <c r="H205" s="6" t="str">
        <f t="shared" si="15"/>
        <v>Tree</v>
      </c>
      <c r="L205" s="6">
        <v>1040314.028</v>
      </c>
      <c r="N205" s="6">
        <v>614979</v>
      </c>
      <c r="O205" s="6">
        <v>5470674</v>
      </c>
      <c r="P205" s="6" t="s">
        <v>1112</v>
      </c>
      <c r="Q205" s="6" t="s">
        <v>1281</v>
      </c>
      <c r="R205" s="6" t="s">
        <v>900</v>
      </c>
      <c r="S205" s="6">
        <v>5</v>
      </c>
      <c r="T205" s="6" t="s">
        <v>1726</v>
      </c>
      <c r="U205" s="6" t="s">
        <v>1715</v>
      </c>
      <c r="V205" s="6" t="s">
        <v>1192</v>
      </c>
      <c r="X205" s="6" t="s">
        <v>1283</v>
      </c>
      <c r="Y205" s="6" t="s">
        <v>1284</v>
      </c>
      <c r="Z205" s="6" t="s">
        <v>1159</v>
      </c>
      <c r="AA205" s="6" t="s">
        <v>905</v>
      </c>
      <c r="AB205" s="7">
        <v>44597</v>
      </c>
      <c r="AC205" s="6" t="s">
        <v>906</v>
      </c>
      <c r="AD205" s="6" t="s">
        <v>1666</v>
      </c>
      <c r="AE205" s="6" t="s">
        <v>1666</v>
      </c>
      <c r="AF205" s="6" t="s">
        <v>1666</v>
      </c>
      <c r="AG205" s="6" t="s">
        <v>1666</v>
      </c>
      <c r="AM205" s="6" t="s">
        <v>1281</v>
      </c>
      <c r="AP205" s="6" t="s">
        <v>1282</v>
      </c>
      <c r="AQ205" s="6" t="s">
        <v>1641</v>
      </c>
      <c r="AR205" s="6">
        <v>218</v>
      </c>
      <c r="AS205" s="6">
        <v>72</v>
      </c>
    </row>
    <row r="206" spans="1:45" x14ac:dyDescent="0.2">
      <c r="A206" s="6">
        <v>1040313</v>
      </c>
      <c r="C206" s="6" t="str">
        <f t="shared" si="12"/>
        <v>Cultural Site</v>
      </c>
      <c r="D206" s="6" t="str">
        <f t="shared" si="13"/>
        <v>Cultural Site - SP5b-CR1-0624-2021-F1-2</v>
      </c>
      <c r="E206" s="6" t="str">
        <f t="shared" si="14"/>
        <v>Culturally Modified Tree (Post-1846)
Stó:lō</v>
      </c>
      <c r="F206" s="6" t="s">
        <v>1712</v>
      </c>
      <c r="G206" s="12">
        <f>INDEX(families!$A:$A,MATCH(H206,families!$B:$B,0))</f>
        <v>14</v>
      </c>
      <c r="H206" s="6" t="str">
        <f t="shared" si="15"/>
        <v>Tree</v>
      </c>
      <c r="L206" s="6">
        <v>1040314.9620000001</v>
      </c>
      <c r="N206" s="6">
        <v>614978</v>
      </c>
      <c r="O206" s="6">
        <v>5470674</v>
      </c>
      <c r="P206" s="6" t="s">
        <v>1112</v>
      </c>
      <c r="Q206" s="6" t="s">
        <v>1285</v>
      </c>
      <c r="R206" s="6" t="s">
        <v>900</v>
      </c>
      <c r="S206" s="6">
        <v>5</v>
      </c>
      <c r="T206" s="6" t="s">
        <v>1726</v>
      </c>
      <c r="U206" s="6" t="s">
        <v>1715</v>
      </c>
      <c r="V206" s="6" t="s">
        <v>1192</v>
      </c>
      <c r="X206" s="6" t="s">
        <v>1283</v>
      </c>
      <c r="Y206" s="6" t="s">
        <v>1286</v>
      </c>
      <c r="Z206" s="6" t="s">
        <v>1159</v>
      </c>
      <c r="AA206" s="6" t="s">
        <v>905</v>
      </c>
      <c r="AB206" s="7">
        <v>44597</v>
      </c>
      <c r="AC206" s="6" t="s">
        <v>906</v>
      </c>
      <c r="AD206" s="6" t="s">
        <v>1666</v>
      </c>
      <c r="AE206" s="6" t="s">
        <v>1666</v>
      </c>
      <c r="AF206" s="6" t="s">
        <v>1666</v>
      </c>
      <c r="AG206" s="6" t="s">
        <v>1666</v>
      </c>
      <c r="AM206" s="6" t="s">
        <v>1285</v>
      </c>
      <c r="AP206" s="6" t="s">
        <v>1282</v>
      </c>
      <c r="AQ206" s="6" t="s">
        <v>1641</v>
      </c>
      <c r="AR206" s="6">
        <v>219</v>
      </c>
      <c r="AS206" s="6">
        <v>73</v>
      </c>
    </row>
    <row r="207" spans="1:45" x14ac:dyDescent="0.2">
      <c r="A207" s="6">
        <v>1042240</v>
      </c>
      <c r="C207" s="6" t="str">
        <f t="shared" si="12"/>
        <v>Cultural Site</v>
      </c>
      <c r="D207" s="6" t="str">
        <f t="shared" si="13"/>
        <v>Cultural Site - SP5b-CR1-0520-2021-F1-1</v>
      </c>
      <c r="E207" s="6" t="str">
        <f t="shared" si="14"/>
        <v>Culturally Modified Tree (Post-1846)
Stó:lō</v>
      </c>
      <c r="F207" s="6" t="s">
        <v>1712</v>
      </c>
      <c r="G207" s="12">
        <f>INDEX(families!$A:$A,MATCH(H207,families!$B:$B,0))</f>
        <v>14</v>
      </c>
      <c r="H207" s="6" t="str">
        <f t="shared" si="15"/>
        <v>Tree</v>
      </c>
      <c r="L207" s="6">
        <v>1042244.776</v>
      </c>
      <c r="N207" s="6">
        <v>613416</v>
      </c>
      <c r="O207" s="6">
        <v>5470048</v>
      </c>
      <c r="P207" s="6" t="s">
        <v>1112</v>
      </c>
      <c r="Q207" s="6" t="s">
        <v>1297</v>
      </c>
      <c r="R207" s="6" t="s">
        <v>1298</v>
      </c>
      <c r="S207" s="6">
        <v>10</v>
      </c>
      <c r="T207" s="6" t="s">
        <v>1726</v>
      </c>
      <c r="U207" s="6" t="s">
        <v>1715</v>
      </c>
      <c r="V207" s="6" t="s">
        <v>1192</v>
      </c>
      <c r="X207" s="6" t="s">
        <v>1300</v>
      </c>
      <c r="Y207" s="6" t="s">
        <v>1301</v>
      </c>
      <c r="Z207" s="6" t="s">
        <v>1159</v>
      </c>
      <c r="AA207" s="6" t="s">
        <v>905</v>
      </c>
      <c r="AB207" s="7">
        <v>44597</v>
      </c>
      <c r="AC207" s="6" t="s">
        <v>906</v>
      </c>
      <c r="AD207" s="6" t="s">
        <v>1302</v>
      </c>
      <c r="AE207" s="6" t="s">
        <v>1302</v>
      </c>
      <c r="AF207" s="6" t="s">
        <v>1302</v>
      </c>
      <c r="AG207" s="6" t="s">
        <v>1302</v>
      </c>
      <c r="AM207" s="6" t="s">
        <v>1297</v>
      </c>
      <c r="AO207" s="6" t="s">
        <v>1299</v>
      </c>
      <c r="AP207" s="6" t="s">
        <v>1191</v>
      </c>
      <c r="AQ207" s="6" t="s">
        <v>1641</v>
      </c>
      <c r="AR207" s="6">
        <v>224</v>
      </c>
      <c r="AS207" s="6">
        <v>78</v>
      </c>
    </row>
    <row r="208" spans="1:45" x14ac:dyDescent="0.2">
      <c r="A208" s="6">
        <v>1042512</v>
      </c>
      <c r="C208" s="6" t="str">
        <f t="shared" si="12"/>
        <v>Cultural Site</v>
      </c>
      <c r="D208" s="6" t="str">
        <f t="shared" si="13"/>
        <v>Cultural Site - SP5b-CR1-0520-2021-F2-1</v>
      </c>
      <c r="E208" s="6" t="str">
        <f t="shared" si="14"/>
        <v>Culturally Modified Tree (Post-1846)
Stó:lō</v>
      </c>
      <c r="F208" s="6" t="s">
        <v>1712</v>
      </c>
      <c r="G208" s="12">
        <f>INDEX(families!$A:$A,MATCH(H208,families!$B:$B,0))</f>
        <v>14</v>
      </c>
      <c r="H208" s="6" t="str">
        <f t="shared" si="15"/>
        <v>Tree</v>
      </c>
      <c r="L208" s="6">
        <v>1042511.246</v>
      </c>
      <c r="N208" s="6">
        <v>613153</v>
      </c>
      <c r="O208" s="6">
        <v>5469990</v>
      </c>
      <c r="P208" s="6" t="s">
        <v>1112</v>
      </c>
      <c r="Q208" s="6" t="s">
        <v>1311</v>
      </c>
      <c r="R208" s="6" t="s">
        <v>1312</v>
      </c>
      <c r="S208" s="6">
        <v>6</v>
      </c>
      <c r="T208" s="6" t="s">
        <v>1726</v>
      </c>
      <c r="U208" s="6" t="s">
        <v>1715</v>
      </c>
      <c r="V208" s="6" t="s">
        <v>1192</v>
      </c>
      <c r="X208" s="6" t="s">
        <v>1313</v>
      </c>
      <c r="Y208" s="6" t="s">
        <v>1314</v>
      </c>
      <c r="Z208" s="6" t="s">
        <v>1159</v>
      </c>
      <c r="AA208" s="6" t="s">
        <v>905</v>
      </c>
      <c r="AB208" s="7">
        <v>44597</v>
      </c>
      <c r="AC208" s="6" t="s">
        <v>906</v>
      </c>
      <c r="AD208" s="6" t="s">
        <v>1315</v>
      </c>
      <c r="AE208" s="6" t="s">
        <v>1315</v>
      </c>
      <c r="AF208" s="6" t="s">
        <v>1315</v>
      </c>
      <c r="AG208" s="6" t="s">
        <v>1315</v>
      </c>
      <c r="AM208" s="6" t="s">
        <v>1311</v>
      </c>
      <c r="AO208" s="6" t="s">
        <v>1299</v>
      </c>
      <c r="AP208" s="6" t="s">
        <v>1191</v>
      </c>
      <c r="AQ208" s="6" t="s">
        <v>1641</v>
      </c>
      <c r="AR208" s="6">
        <v>227</v>
      </c>
      <c r="AS208" s="6">
        <v>81</v>
      </c>
    </row>
    <row r="209" spans="1:45" x14ac:dyDescent="0.2">
      <c r="A209" s="6">
        <v>1044803</v>
      </c>
      <c r="C209" s="6" t="str">
        <f t="shared" si="12"/>
        <v>Cultural Site</v>
      </c>
      <c r="D209" s="6" t="str">
        <f t="shared" si="13"/>
        <v>Cultural Site - SP5b-CR1-0601-2021-F1-1</v>
      </c>
      <c r="E209" s="6" t="str">
        <f t="shared" si="14"/>
        <v>Culturally Modified Tree (Post-1846)
Stó:lō</v>
      </c>
      <c r="F209" s="6" t="s">
        <v>1712</v>
      </c>
      <c r="G209" s="12">
        <f>INDEX(families!$A:$A,MATCH(H209,families!$B:$B,0))</f>
        <v>14</v>
      </c>
      <c r="H209" s="6" t="str">
        <f t="shared" si="15"/>
        <v>Tree</v>
      </c>
      <c r="L209" s="6">
        <v>1044804.8320000001</v>
      </c>
      <c r="N209" s="6">
        <v>611319</v>
      </c>
      <c r="O209" s="6">
        <v>5469274</v>
      </c>
      <c r="P209" s="6" t="s">
        <v>1112</v>
      </c>
      <c r="Q209" s="6" t="s">
        <v>1325</v>
      </c>
      <c r="R209" s="6" t="s">
        <v>1326</v>
      </c>
      <c r="S209" s="6">
        <v>7.5</v>
      </c>
      <c r="T209" s="6" t="s">
        <v>1726</v>
      </c>
      <c r="U209" s="6" t="s">
        <v>1715</v>
      </c>
      <c r="V209" s="6" t="s">
        <v>1192</v>
      </c>
      <c r="Y209" s="6" t="s">
        <v>1669</v>
      </c>
      <c r="Z209" s="6" t="s">
        <v>1159</v>
      </c>
      <c r="AA209" s="6" t="s">
        <v>905</v>
      </c>
      <c r="AB209" s="7">
        <v>44597</v>
      </c>
      <c r="AC209" s="6" t="s">
        <v>906</v>
      </c>
      <c r="AD209" s="6" t="s">
        <v>1670</v>
      </c>
      <c r="AE209" s="6" t="s">
        <v>1670</v>
      </c>
      <c r="AF209" s="6" t="s">
        <v>1670</v>
      </c>
      <c r="AG209" s="6" t="s">
        <v>1670</v>
      </c>
      <c r="AM209" s="6" t="s">
        <v>1325</v>
      </c>
      <c r="AO209" s="6" t="s">
        <v>1327</v>
      </c>
      <c r="AP209" s="6" t="s">
        <v>1191</v>
      </c>
      <c r="AQ209" s="6" t="s">
        <v>1641</v>
      </c>
      <c r="AR209" s="6">
        <v>231</v>
      </c>
      <c r="AS209" s="6">
        <v>85</v>
      </c>
    </row>
    <row r="210" spans="1:45" x14ac:dyDescent="0.2">
      <c r="A210" s="6">
        <v>1069902</v>
      </c>
      <c r="C210" s="6" t="str">
        <f t="shared" si="12"/>
        <v>Cultural Site</v>
      </c>
      <c r="D210" s="6" t="str">
        <f t="shared" si="13"/>
        <v>Cultural Site - SP5b-CR1-0403-2021-F1-2</v>
      </c>
      <c r="E210" s="6" t="str">
        <f t="shared" si="14"/>
        <v>Culturally Modified Tree (Post-1846), Bark Stripped (rectangular cedar)
Communities TBD</v>
      </c>
      <c r="F210" s="6" t="s">
        <v>1712</v>
      </c>
      <c r="G210" s="12">
        <f>INDEX(families!$A:$A,MATCH(H210,families!$B:$B,0))</f>
        <v>14</v>
      </c>
      <c r="H210" s="6" t="str">
        <f t="shared" si="15"/>
        <v>Tree</v>
      </c>
      <c r="L210" s="6">
        <v>1069903.557</v>
      </c>
      <c r="N210" s="6">
        <v>596148</v>
      </c>
      <c r="O210" s="6">
        <v>5454359</v>
      </c>
      <c r="P210" s="6" t="s">
        <v>1112</v>
      </c>
      <c r="Q210" s="6" t="s">
        <v>1420</v>
      </c>
      <c r="R210" s="6" t="s">
        <v>1421</v>
      </c>
      <c r="S210" s="6">
        <v>3</v>
      </c>
      <c r="T210" s="6" t="s">
        <v>1726</v>
      </c>
      <c r="U210" s="6" t="s">
        <v>1715</v>
      </c>
      <c r="V210" s="6" t="s">
        <v>1422</v>
      </c>
      <c r="X210" s="6" t="s">
        <v>1423</v>
      </c>
      <c r="Y210" s="6" t="s">
        <v>1424</v>
      </c>
      <c r="Z210" s="6" t="s">
        <v>904</v>
      </c>
      <c r="AA210" s="6" t="s">
        <v>905</v>
      </c>
      <c r="AB210" s="7">
        <v>44597</v>
      </c>
      <c r="AC210" s="6" t="s">
        <v>906</v>
      </c>
      <c r="AD210" s="6" t="s">
        <v>1694</v>
      </c>
      <c r="AE210" s="6" t="s">
        <v>1694</v>
      </c>
      <c r="AF210" s="6" t="s">
        <v>1155</v>
      </c>
      <c r="AG210" s="6" t="s">
        <v>1155</v>
      </c>
      <c r="AP210" s="6" t="s">
        <v>1191</v>
      </c>
      <c r="AQ210" s="6" t="s">
        <v>1641</v>
      </c>
    </row>
    <row r="211" spans="1:45" x14ac:dyDescent="0.2">
      <c r="A211" s="6">
        <v>1069915</v>
      </c>
      <c r="C211" s="6" t="str">
        <f t="shared" si="12"/>
        <v>Cultural Site</v>
      </c>
      <c r="D211" s="6" t="str">
        <f t="shared" si="13"/>
        <v>Cultural Site - SP5b-CR1-0403-2021-F1-1</v>
      </c>
      <c r="E211" s="6" t="str">
        <f t="shared" si="14"/>
        <v>Culturally Modified Tree (Post-1846), Bark Stripped (rectangular cedar)
Communities TBD</v>
      </c>
      <c r="F211" s="6" t="s">
        <v>1712</v>
      </c>
      <c r="G211" s="12">
        <f>INDEX(families!$A:$A,MATCH(H211,families!$B:$B,0))</f>
        <v>14</v>
      </c>
      <c r="H211" s="6" t="str">
        <f t="shared" si="15"/>
        <v>Tree</v>
      </c>
      <c r="L211" s="6">
        <v>1069917.192</v>
      </c>
      <c r="N211" s="6">
        <v>596129</v>
      </c>
      <c r="O211" s="6">
        <v>5454358</v>
      </c>
      <c r="P211" s="6" t="s">
        <v>1112</v>
      </c>
      <c r="Q211" s="6" t="s">
        <v>1429</v>
      </c>
      <c r="R211" s="6" t="s">
        <v>1180</v>
      </c>
      <c r="S211" s="6">
        <v>3</v>
      </c>
      <c r="T211" s="6" t="s">
        <v>1726</v>
      </c>
      <c r="U211" s="6" t="s">
        <v>1715</v>
      </c>
      <c r="V211" s="6" t="s">
        <v>1422</v>
      </c>
      <c r="X211" s="6" t="s">
        <v>1423</v>
      </c>
      <c r="Y211" s="6" t="s">
        <v>1430</v>
      </c>
      <c r="Z211" s="6" t="s">
        <v>904</v>
      </c>
      <c r="AA211" s="6" t="s">
        <v>905</v>
      </c>
      <c r="AB211" s="7">
        <v>44597</v>
      </c>
      <c r="AC211" s="6" t="s">
        <v>906</v>
      </c>
      <c r="AD211" s="6" t="s">
        <v>1696</v>
      </c>
      <c r="AE211" s="6" t="s">
        <v>1696</v>
      </c>
      <c r="AF211" s="6" t="s">
        <v>1696</v>
      </c>
      <c r="AG211" s="6" t="s">
        <v>1696</v>
      </c>
      <c r="AP211" s="6" t="s">
        <v>1191</v>
      </c>
      <c r="AQ211" s="6" t="s">
        <v>1641</v>
      </c>
    </row>
    <row r="212" spans="1:45" x14ac:dyDescent="0.2">
      <c r="A212" s="6">
        <v>1069902</v>
      </c>
      <c r="C212" s="6" t="str">
        <f t="shared" si="12"/>
        <v>Cultural Site</v>
      </c>
      <c r="D212" s="6" t="str">
        <f t="shared" si="13"/>
        <v>Cultural Site - SP5b-CR1-0403-2021-F1-2</v>
      </c>
      <c r="E212" s="6" t="str">
        <f t="shared" si="14"/>
        <v>Culturally Modified Tree (Post-1846), Bark Stripped (rectangular cedar)
Communities TBD</v>
      </c>
      <c r="F212" s="6" t="s">
        <v>1712</v>
      </c>
      <c r="G212" s="12">
        <f>INDEX(families!$A:$A,MATCH(H212,families!$B:$B,0))</f>
        <v>14</v>
      </c>
      <c r="H212" s="6" t="str">
        <f t="shared" si="15"/>
        <v>Tree</v>
      </c>
      <c r="L212" s="6">
        <v>1069903.557</v>
      </c>
      <c r="N212" s="6">
        <v>596148</v>
      </c>
      <c r="O212" s="6">
        <v>5454359</v>
      </c>
      <c r="P212" s="6" t="s">
        <v>1112</v>
      </c>
      <c r="Q212" s="6" t="s">
        <v>1420</v>
      </c>
      <c r="R212" s="6" t="s">
        <v>1421</v>
      </c>
      <c r="S212" s="6">
        <v>3</v>
      </c>
      <c r="T212" s="6" t="s">
        <v>1726</v>
      </c>
      <c r="U212" s="6" t="s">
        <v>1715</v>
      </c>
      <c r="V212" s="6" t="s">
        <v>1422</v>
      </c>
      <c r="X212" s="6" t="s">
        <v>1423</v>
      </c>
      <c r="Y212" s="6" t="s">
        <v>1424</v>
      </c>
      <c r="Z212" s="6" t="s">
        <v>904</v>
      </c>
      <c r="AA212" s="6" t="s">
        <v>905</v>
      </c>
      <c r="AB212" s="7">
        <v>44597</v>
      </c>
      <c r="AC212" s="6" t="s">
        <v>906</v>
      </c>
      <c r="AD212" s="6" t="s">
        <v>1694</v>
      </c>
      <c r="AE212" s="6" t="s">
        <v>1694</v>
      </c>
      <c r="AF212" s="6" t="s">
        <v>1155</v>
      </c>
      <c r="AG212" s="6" t="s">
        <v>1155</v>
      </c>
      <c r="AP212" s="6" t="s">
        <v>1191</v>
      </c>
      <c r="AQ212" s="6" t="s">
        <v>1641</v>
      </c>
    </row>
    <row r="213" spans="1:45" x14ac:dyDescent="0.2">
      <c r="A213" s="6">
        <v>1069915</v>
      </c>
      <c r="C213" s="6" t="str">
        <f t="shared" si="12"/>
        <v>Cultural Site</v>
      </c>
      <c r="D213" s="6" t="str">
        <f t="shared" si="13"/>
        <v>Cultural Site - SP5b-CR1-0403-2021-F1-1</v>
      </c>
      <c r="E213" s="6" t="str">
        <f t="shared" si="14"/>
        <v>Culturally Modified Tree (Post-1846), Bark Stripped (rectangular cedar)
Communities TBD</v>
      </c>
      <c r="F213" s="6" t="s">
        <v>1712</v>
      </c>
      <c r="G213" s="12">
        <f>INDEX(families!$A:$A,MATCH(H213,families!$B:$B,0))</f>
        <v>14</v>
      </c>
      <c r="H213" s="6" t="str">
        <f t="shared" si="15"/>
        <v>Tree</v>
      </c>
      <c r="L213" s="6">
        <v>1069917.192</v>
      </c>
      <c r="N213" s="6">
        <v>596129</v>
      </c>
      <c r="O213" s="6">
        <v>5454358</v>
      </c>
      <c r="P213" s="6" t="s">
        <v>1112</v>
      </c>
      <c r="Q213" s="6" t="s">
        <v>1429</v>
      </c>
      <c r="R213" s="6" t="s">
        <v>1180</v>
      </c>
      <c r="S213" s="6">
        <v>3</v>
      </c>
      <c r="T213" s="6" t="s">
        <v>1726</v>
      </c>
      <c r="U213" s="6" t="s">
        <v>1715</v>
      </c>
      <c r="V213" s="6" t="s">
        <v>1422</v>
      </c>
      <c r="X213" s="6" t="s">
        <v>1423</v>
      </c>
      <c r="Y213" s="6" t="s">
        <v>1430</v>
      </c>
      <c r="Z213" s="6" t="s">
        <v>904</v>
      </c>
      <c r="AA213" s="6" t="s">
        <v>905</v>
      </c>
      <c r="AB213" s="7">
        <v>44597</v>
      </c>
      <c r="AC213" s="6" t="s">
        <v>906</v>
      </c>
      <c r="AD213" s="6" t="s">
        <v>1696</v>
      </c>
      <c r="AE213" s="6" t="s">
        <v>1696</v>
      </c>
      <c r="AF213" s="6" t="s">
        <v>1696</v>
      </c>
      <c r="AG213" s="6" t="s">
        <v>1696</v>
      </c>
      <c r="AP213" s="6" t="s">
        <v>1191</v>
      </c>
      <c r="AQ213" s="6" t="s">
        <v>1641</v>
      </c>
    </row>
    <row r="214" spans="1:45" x14ac:dyDescent="0.2">
      <c r="A214" s="6">
        <v>1069902</v>
      </c>
      <c r="C214" s="6" t="str">
        <f t="shared" si="12"/>
        <v>Cultural Site</v>
      </c>
      <c r="D214" s="6" t="str">
        <f t="shared" si="13"/>
        <v>Cultural Site - SP5b-CR1-0403-2021-F1-2</v>
      </c>
      <c r="E214" s="6" t="str">
        <f t="shared" si="14"/>
        <v>Culturally Modified Tree (Post-1846), Bark Stripped (rectangular cedar)
Communities TBD</v>
      </c>
      <c r="F214" s="6" t="s">
        <v>1712</v>
      </c>
      <c r="G214" s="12">
        <f>INDEX(families!$A:$A,MATCH(H214,families!$B:$B,0))</f>
        <v>14</v>
      </c>
      <c r="H214" s="6" t="str">
        <f t="shared" si="15"/>
        <v>Tree</v>
      </c>
      <c r="L214" s="6">
        <v>1069903.557</v>
      </c>
      <c r="N214" s="6">
        <v>596148</v>
      </c>
      <c r="O214" s="6">
        <v>5454359</v>
      </c>
      <c r="P214" s="6" t="s">
        <v>1112</v>
      </c>
      <c r="Q214" s="6" t="s">
        <v>1420</v>
      </c>
      <c r="R214" s="6" t="s">
        <v>1421</v>
      </c>
      <c r="S214" s="6">
        <v>3</v>
      </c>
      <c r="T214" s="6" t="s">
        <v>1726</v>
      </c>
      <c r="U214" s="6" t="s">
        <v>1715</v>
      </c>
      <c r="V214" s="6" t="s">
        <v>1422</v>
      </c>
      <c r="X214" s="6" t="s">
        <v>1423</v>
      </c>
      <c r="Y214" s="6" t="s">
        <v>1424</v>
      </c>
      <c r="Z214" s="6" t="s">
        <v>904</v>
      </c>
      <c r="AA214" s="6" t="s">
        <v>905</v>
      </c>
      <c r="AB214" s="7">
        <v>44597</v>
      </c>
      <c r="AC214" s="6" t="s">
        <v>906</v>
      </c>
      <c r="AD214" s="6" t="s">
        <v>1694</v>
      </c>
      <c r="AE214" s="6" t="s">
        <v>1694</v>
      </c>
      <c r="AF214" s="6" t="s">
        <v>1155</v>
      </c>
      <c r="AG214" s="6" t="s">
        <v>1155</v>
      </c>
      <c r="AP214" s="6" t="s">
        <v>1191</v>
      </c>
      <c r="AQ214" s="6" t="s">
        <v>1641</v>
      </c>
      <c r="AR214" s="6">
        <v>124</v>
      </c>
    </row>
    <row r="215" spans="1:45" x14ac:dyDescent="0.2">
      <c r="A215" s="6">
        <v>1069915</v>
      </c>
      <c r="C215" s="6" t="str">
        <f t="shared" si="12"/>
        <v>Cultural Site</v>
      </c>
      <c r="D215" s="6" t="str">
        <f t="shared" si="13"/>
        <v>Cultural Site - SP5b-CR1-0403-2021-F1-1</v>
      </c>
      <c r="E215" s="6" t="str">
        <f t="shared" si="14"/>
        <v>Culturally Modified Tree (Post-1846), Bark Stripped (rectangular cedar)
Communities TBD</v>
      </c>
      <c r="F215" s="6" t="s">
        <v>1712</v>
      </c>
      <c r="G215" s="12">
        <f>INDEX(families!$A:$A,MATCH(H215,families!$B:$B,0))</f>
        <v>14</v>
      </c>
      <c r="H215" s="6" t="str">
        <f t="shared" si="15"/>
        <v>Tree</v>
      </c>
      <c r="L215" s="6">
        <v>1069917.192</v>
      </c>
      <c r="N215" s="6">
        <v>596129</v>
      </c>
      <c r="O215" s="6">
        <v>5454358</v>
      </c>
      <c r="P215" s="6" t="s">
        <v>1112</v>
      </c>
      <c r="Q215" s="6" t="s">
        <v>1429</v>
      </c>
      <c r="R215" s="6" t="s">
        <v>1180</v>
      </c>
      <c r="S215" s="6">
        <v>3</v>
      </c>
      <c r="T215" s="6" t="s">
        <v>1726</v>
      </c>
      <c r="U215" s="6" t="s">
        <v>1715</v>
      </c>
      <c r="V215" s="6" t="s">
        <v>1422</v>
      </c>
      <c r="X215" s="6" t="s">
        <v>1423</v>
      </c>
      <c r="Y215" s="6" t="s">
        <v>1430</v>
      </c>
      <c r="Z215" s="6" t="s">
        <v>904</v>
      </c>
      <c r="AA215" s="6" t="s">
        <v>905</v>
      </c>
      <c r="AB215" s="7">
        <v>44597</v>
      </c>
      <c r="AC215" s="6" t="s">
        <v>906</v>
      </c>
      <c r="AD215" s="6" t="s">
        <v>1696</v>
      </c>
      <c r="AE215" s="6" t="s">
        <v>1696</v>
      </c>
      <c r="AF215" s="6" t="s">
        <v>1696</v>
      </c>
      <c r="AG215" s="6" t="s">
        <v>1696</v>
      </c>
      <c r="AP215" s="6" t="s">
        <v>1191</v>
      </c>
      <c r="AQ215" s="6" t="s">
        <v>1641</v>
      </c>
      <c r="AR215" s="6">
        <v>126</v>
      </c>
    </row>
    <row r="216" spans="1:45" x14ac:dyDescent="0.2">
      <c r="A216" s="6">
        <v>1069902</v>
      </c>
      <c r="C216" s="6" t="str">
        <f t="shared" si="12"/>
        <v>Cultural Site</v>
      </c>
      <c r="D216" s="6" t="str">
        <f t="shared" si="13"/>
        <v>Cultural Site - SP5b-CR1-0403-2021-F1-2</v>
      </c>
      <c r="E216" s="6" t="str">
        <f t="shared" si="14"/>
        <v>Culturally Modified Tree (Post-1846), Bark Stripped (rectangular cedar)
Communities TBD</v>
      </c>
      <c r="F216" s="6" t="s">
        <v>1712</v>
      </c>
      <c r="G216" s="12">
        <f>INDEX(families!$A:$A,MATCH(H216,families!$B:$B,0))</f>
        <v>14</v>
      </c>
      <c r="H216" s="6" t="str">
        <f t="shared" si="15"/>
        <v>Tree</v>
      </c>
      <c r="L216" s="6">
        <v>1069903.557</v>
      </c>
      <c r="N216" s="6">
        <v>596148</v>
      </c>
      <c r="O216" s="6">
        <v>5454359</v>
      </c>
      <c r="P216" s="6" t="s">
        <v>1112</v>
      </c>
      <c r="Q216" s="6" t="s">
        <v>1420</v>
      </c>
      <c r="R216" s="6" t="s">
        <v>1421</v>
      </c>
      <c r="S216" s="6">
        <v>3</v>
      </c>
      <c r="T216" s="6" t="s">
        <v>1726</v>
      </c>
      <c r="U216" s="6" t="s">
        <v>1715</v>
      </c>
      <c r="V216" s="6" t="s">
        <v>1422</v>
      </c>
      <c r="X216" s="6" t="s">
        <v>1423</v>
      </c>
      <c r="Y216" s="6" t="s">
        <v>1424</v>
      </c>
      <c r="Z216" s="6" t="s">
        <v>904</v>
      </c>
      <c r="AA216" s="6" t="s">
        <v>905</v>
      </c>
      <c r="AB216" s="7">
        <v>44597</v>
      </c>
      <c r="AC216" s="6" t="s">
        <v>906</v>
      </c>
      <c r="AD216" s="6" t="s">
        <v>1694</v>
      </c>
      <c r="AE216" s="6" t="s">
        <v>1694</v>
      </c>
      <c r="AF216" s="6" t="s">
        <v>1155</v>
      </c>
      <c r="AG216" s="6" t="s">
        <v>1155</v>
      </c>
      <c r="AP216" s="6" t="s">
        <v>1191</v>
      </c>
      <c r="AQ216" s="6" t="s">
        <v>1641</v>
      </c>
      <c r="AR216" s="6">
        <v>270</v>
      </c>
      <c r="AS216" s="6">
        <v>124</v>
      </c>
    </row>
    <row r="217" spans="1:45" x14ac:dyDescent="0.2">
      <c r="A217" s="6">
        <v>1069915</v>
      </c>
      <c r="C217" s="6" t="str">
        <f t="shared" si="12"/>
        <v>Cultural Site</v>
      </c>
      <c r="D217" s="6" t="str">
        <f t="shared" si="13"/>
        <v>Cultural Site - SP5b-CR1-0403-2021-F1-1</v>
      </c>
      <c r="E217" s="6" t="str">
        <f t="shared" si="14"/>
        <v>Culturally Modified Tree (Post-1846), Bark Stripped (rectangular cedar)
Communities TBD</v>
      </c>
      <c r="F217" s="6" t="s">
        <v>1712</v>
      </c>
      <c r="G217" s="12">
        <f>INDEX(families!$A:$A,MATCH(H217,families!$B:$B,0))</f>
        <v>14</v>
      </c>
      <c r="H217" s="6" t="str">
        <f t="shared" si="15"/>
        <v>Tree</v>
      </c>
      <c r="L217" s="6">
        <v>1069917.192</v>
      </c>
      <c r="N217" s="6">
        <v>596129</v>
      </c>
      <c r="O217" s="6">
        <v>5454358</v>
      </c>
      <c r="P217" s="6" t="s">
        <v>1112</v>
      </c>
      <c r="Q217" s="6" t="s">
        <v>1429</v>
      </c>
      <c r="R217" s="6" t="s">
        <v>1180</v>
      </c>
      <c r="S217" s="6">
        <v>3</v>
      </c>
      <c r="T217" s="6" t="s">
        <v>1726</v>
      </c>
      <c r="U217" s="6" t="s">
        <v>1715</v>
      </c>
      <c r="V217" s="6" t="s">
        <v>1422</v>
      </c>
      <c r="X217" s="6" t="s">
        <v>1423</v>
      </c>
      <c r="Y217" s="6" t="s">
        <v>1430</v>
      </c>
      <c r="Z217" s="6" t="s">
        <v>904</v>
      </c>
      <c r="AA217" s="6" t="s">
        <v>905</v>
      </c>
      <c r="AB217" s="7">
        <v>44597</v>
      </c>
      <c r="AC217" s="6" t="s">
        <v>906</v>
      </c>
      <c r="AD217" s="6" t="s">
        <v>1696</v>
      </c>
      <c r="AE217" s="6" t="s">
        <v>1696</v>
      </c>
      <c r="AF217" s="6" t="s">
        <v>1696</v>
      </c>
      <c r="AG217" s="6" t="s">
        <v>1696</v>
      </c>
      <c r="AP217" s="6" t="s">
        <v>1191</v>
      </c>
      <c r="AQ217" s="6" t="s">
        <v>1641</v>
      </c>
      <c r="AR217" s="6">
        <v>272</v>
      </c>
      <c r="AS217" s="6">
        <v>126</v>
      </c>
    </row>
    <row r="218" spans="1:45" x14ac:dyDescent="0.2">
      <c r="A218" s="6">
        <v>1063684</v>
      </c>
      <c r="C218" s="6" t="str">
        <f t="shared" si="12"/>
        <v>Cultural Site</v>
      </c>
      <c r="D218" s="6" t="str">
        <f t="shared" si="13"/>
        <v>Cultural Site - SP5b-CR1-0903-2021-F1-1</v>
      </c>
      <c r="E218" s="6" t="str">
        <f t="shared" si="14"/>
        <v>Culturally Modified Tree (Post-1846), Bark Stripped (tapered cedar)
Communities TBD</v>
      </c>
      <c r="F218" s="6" t="s">
        <v>1712</v>
      </c>
      <c r="G218" s="12">
        <f>INDEX(families!$A:$A,MATCH(H218,families!$B:$B,0))</f>
        <v>14</v>
      </c>
      <c r="H218" s="6" t="str">
        <f t="shared" si="15"/>
        <v>Tree</v>
      </c>
      <c r="L218" s="6">
        <v>1063678.0319999999</v>
      </c>
      <c r="N218" s="6">
        <v>596935</v>
      </c>
      <c r="O218" s="6">
        <v>5460210</v>
      </c>
      <c r="P218" s="6" t="s">
        <v>1112</v>
      </c>
      <c r="Q218" s="6" t="s">
        <v>1416</v>
      </c>
      <c r="R218" s="6" t="s">
        <v>1417</v>
      </c>
      <c r="S218" s="6">
        <v>3</v>
      </c>
      <c r="T218" s="6" t="s">
        <v>1726</v>
      </c>
      <c r="U218" s="6" t="s">
        <v>1715</v>
      </c>
      <c r="V218" s="6" t="s">
        <v>1418</v>
      </c>
      <c r="X218" s="6" t="s">
        <v>948</v>
      </c>
      <c r="Y218" s="6" t="s">
        <v>1419</v>
      </c>
      <c r="Z218" s="6" t="s">
        <v>904</v>
      </c>
      <c r="AA218" s="6" t="s">
        <v>905</v>
      </c>
      <c r="AB218" s="7">
        <v>44597</v>
      </c>
      <c r="AC218" s="6" t="s">
        <v>906</v>
      </c>
      <c r="AD218" s="6" t="s">
        <v>1685</v>
      </c>
      <c r="AE218" s="6" t="s">
        <v>1685</v>
      </c>
      <c r="AF218" s="6" t="s">
        <v>1685</v>
      </c>
      <c r="AG218" s="6" t="s">
        <v>1685</v>
      </c>
      <c r="AP218" s="6" t="s">
        <v>1191</v>
      </c>
      <c r="AQ218" s="6" t="s">
        <v>1686</v>
      </c>
    </row>
    <row r="219" spans="1:45" x14ac:dyDescent="0.2">
      <c r="A219" s="6">
        <v>1063684</v>
      </c>
      <c r="C219" s="6" t="str">
        <f t="shared" si="12"/>
        <v>Cultural Site</v>
      </c>
      <c r="D219" s="6" t="str">
        <f t="shared" si="13"/>
        <v>Cultural Site - SP5b-CR1-0903-2021-F1-1</v>
      </c>
      <c r="E219" s="6" t="str">
        <f t="shared" si="14"/>
        <v>Culturally Modified Tree (Post-1846), Bark Stripped (tapered cedar)
Communities TBD</v>
      </c>
      <c r="F219" s="6" t="s">
        <v>1712</v>
      </c>
      <c r="G219" s="12">
        <f>INDEX(families!$A:$A,MATCH(H219,families!$B:$B,0))</f>
        <v>14</v>
      </c>
      <c r="H219" s="6" t="str">
        <f t="shared" si="15"/>
        <v>Tree</v>
      </c>
      <c r="L219" s="6">
        <v>1063678.0319999999</v>
      </c>
      <c r="N219" s="6">
        <v>596935</v>
      </c>
      <c r="O219" s="6">
        <v>5460210</v>
      </c>
      <c r="P219" s="6" t="s">
        <v>1112</v>
      </c>
      <c r="Q219" s="6" t="s">
        <v>1416</v>
      </c>
      <c r="R219" s="6" t="s">
        <v>1417</v>
      </c>
      <c r="S219" s="6">
        <v>3</v>
      </c>
      <c r="T219" s="6" t="s">
        <v>1726</v>
      </c>
      <c r="U219" s="6" t="s">
        <v>1715</v>
      </c>
      <c r="V219" s="6" t="s">
        <v>1418</v>
      </c>
      <c r="X219" s="6" t="s">
        <v>948</v>
      </c>
      <c r="Y219" s="6" t="s">
        <v>1419</v>
      </c>
      <c r="Z219" s="6" t="s">
        <v>904</v>
      </c>
      <c r="AA219" s="6" t="s">
        <v>905</v>
      </c>
      <c r="AB219" s="7">
        <v>44597</v>
      </c>
      <c r="AC219" s="6" t="s">
        <v>906</v>
      </c>
      <c r="AD219" s="6" t="s">
        <v>1685</v>
      </c>
      <c r="AE219" s="6" t="s">
        <v>1685</v>
      </c>
      <c r="AF219" s="6" t="s">
        <v>1685</v>
      </c>
      <c r="AG219" s="6" t="s">
        <v>1685</v>
      </c>
      <c r="AP219" s="6" t="s">
        <v>1191</v>
      </c>
      <c r="AQ219" s="6" t="s">
        <v>1686</v>
      </c>
    </row>
    <row r="220" spans="1:45" x14ac:dyDescent="0.2">
      <c r="A220" s="6">
        <v>1063684</v>
      </c>
      <c r="C220" s="6" t="str">
        <f t="shared" si="12"/>
        <v>Cultural Site</v>
      </c>
      <c r="D220" s="6" t="str">
        <f t="shared" si="13"/>
        <v>Cultural Site - SP5b-CR1-0903-2021-F1-1</v>
      </c>
      <c r="E220" s="6" t="str">
        <f t="shared" si="14"/>
        <v>Culturally Modified Tree (Post-1846), Bark Stripped (tapered cedar)
Communities TBD</v>
      </c>
      <c r="F220" s="6" t="s">
        <v>1712</v>
      </c>
      <c r="G220" s="12">
        <f>INDEX(families!$A:$A,MATCH(H220,families!$B:$B,0))</f>
        <v>14</v>
      </c>
      <c r="H220" s="6" t="str">
        <f t="shared" si="15"/>
        <v>Tree</v>
      </c>
      <c r="L220" s="6">
        <v>1063678.0319999999</v>
      </c>
      <c r="N220" s="6">
        <v>596935</v>
      </c>
      <c r="O220" s="6">
        <v>5460210</v>
      </c>
      <c r="P220" s="6" t="s">
        <v>1112</v>
      </c>
      <c r="Q220" s="6" t="s">
        <v>1416</v>
      </c>
      <c r="R220" s="6" t="s">
        <v>1417</v>
      </c>
      <c r="S220" s="6">
        <v>3</v>
      </c>
      <c r="T220" s="6" t="s">
        <v>1726</v>
      </c>
      <c r="U220" s="6" t="s">
        <v>1715</v>
      </c>
      <c r="V220" s="6" t="s">
        <v>1418</v>
      </c>
      <c r="X220" s="6" t="s">
        <v>948</v>
      </c>
      <c r="Y220" s="6" t="s">
        <v>1419</v>
      </c>
      <c r="Z220" s="6" t="s">
        <v>904</v>
      </c>
      <c r="AA220" s="6" t="s">
        <v>905</v>
      </c>
      <c r="AB220" s="7">
        <v>44597</v>
      </c>
      <c r="AC220" s="6" t="s">
        <v>906</v>
      </c>
      <c r="AD220" s="6" t="s">
        <v>1685</v>
      </c>
      <c r="AE220" s="6" t="s">
        <v>1685</v>
      </c>
      <c r="AF220" s="6" t="s">
        <v>1685</v>
      </c>
      <c r="AG220" s="6" t="s">
        <v>1685</v>
      </c>
      <c r="AP220" s="6" t="s">
        <v>1191</v>
      </c>
      <c r="AQ220" s="6" t="s">
        <v>1686</v>
      </c>
      <c r="AR220" s="6">
        <v>122</v>
      </c>
    </row>
    <row r="221" spans="1:45" x14ac:dyDescent="0.2">
      <c r="A221" s="6">
        <v>1063684</v>
      </c>
      <c r="C221" s="6" t="str">
        <f t="shared" si="12"/>
        <v>Cultural Site</v>
      </c>
      <c r="D221" s="6" t="str">
        <f t="shared" si="13"/>
        <v>Cultural Site - SP5b-CR1-0903-2021-F1-1</v>
      </c>
      <c r="E221" s="6" t="str">
        <f t="shared" si="14"/>
        <v>Culturally Modified Tree (Post-1846), Bark Stripped (tapered cedar)
Communities TBD</v>
      </c>
      <c r="F221" s="6" t="s">
        <v>1712</v>
      </c>
      <c r="G221" s="12">
        <f>INDEX(families!$A:$A,MATCH(H221,families!$B:$B,0))</f>
        <v>14</v>
      </c>
      <c r="H221" s="6" t="str">
        <f t="shared" si="15"/>
        <v>Tree</v>
      </c>
      <c r="L221" s="6">
        <v>1063678.0319999999</v>
      </c>
      <c r="N221" s="6">
        <v>596935</v>
      </c>
      <c r="O221" s="6">
        <v>5460210</v>
      </c>
      <c r="P221" s="6" t="s">
        <v>1112</v>
      </c>
      <c r="Q221" s="6" t="s">
        <v>1416</v>
      </c>
      <c r="R221" s="6" t="s">
        <v>1417</v>
      </c>
      <c r="S221" s="6">
        <v>3</v>
      </c>
      <c r="T221" s="6" t="s">
        <v>1726</v>
      </c>
      <c r="U221" s="6" t="s">
        <v>1715</v>
      </c>
      <c r="V221" s="6" t="s">
        <v>1418</v>
      </c>
      <c r="X221" s="6" t="s">
        <v>948</v>
      </c>
      <c r="Y221" s="6" t="s">
        <v>1419</v>
      </c>
      <c r="Z221" s="6" t="s">
        <v>904</v>
      </c>
      <c r="AA221" s="6" t="s">
        <v>905</v>
      </c>
      <c r="AB221" s="7">
        <v>44597</v>
      </c>
      <c r="AC221" s="6" t="s">
        <v>906</v>
      </c>
      <c r="AD221" s="6" t="s">
        <v>1685</v>
      </c>
      <c r="AE221" s="6" t="s">
        <v>1685</v>
      </c>
      <c r="AF221" s="6" t="s">
        <v>1685</v>
      </c>
      <c r="AG221" s="6" t="s">
        <v>1685</v>
      </c>
      <c r="AP221" s="6" t="s">
        <v>1191</v>
      </c>
      <c r="AQ221" s="6" t="s">
        <v>1686</v>
      </c>
      <c r="AR221" s="6">
        <v>268</v>
      </c>
      <c r="AS221" s="6">
        <v>122</v>
      </c>
    </row>
    <row r="222" spans="1:45" x14ac:dyDescent="0.2">
      <c r="A222" s="6">
        <v>1016119</v>
      </c>
      <c r="C222" s="6" t="str">
        <f t="shared" si="12"/>
        <v>Cultural Site</v>
      </c>
      <c r="D222" s="6" t="str">
        <f t="shared" si="13"/>
        <v>Cultural Site - TMEP5b20-CMT 09</v>
      </c>
      <c r="E222" s="6" t="str">
        <f t="shared" si="14"/>
        <v>Cultutrally Modified Tree
NNTC</v>
      </c>
      <c r="F222" s="6" t="s">
        <v>1712</v>
      </c>
      <c r="G222" s="12">
        <f>INDEX(families!$A:$A,MATCH(H222,families!$B:$B,0))</f>
        <v>14</v>
      </c>
      <c r="H222" s="6" t="str">
        <f t="shared" si="15"/>
        <v>Tree</v>
      </c>
      <c r="L222" s="6">
        <v>1016093.125</v>
      </c>
      <c r="N222" s="6">
        <v>628909</v>
      </c>
      <c r="O222" s="6">
        <v>5483820</v>
      </c>
      <c r="P222" s="6" t="s">
        <v>1112</v>
      </c>
      <c r="Q222" s="6" t="s">
        <v>1195</v>
      </c>
      <c r="R222" s="6" t="s">
        <v>1180</v>
      </c>
      <c r="S222" s="6">
        <v>1</v>
      </c>
      <c r="T222" s="6" t="s">
        <v>1726</v>
      </c>
      <c r="U222" s="6" t="s">
        <v>1715</v>
      </c>
      <c r="V222" s="6" t="s">
        <v>1196</v>
      </c>
      <c r="X222" s="6" t="s">
        <v>902</v>
      </c>
      <c r="Y222" s="6" t="s">
        <v>961</v>
      </c>
      <c r="Z222" s="6" t="s">
        <v>1159</v>
      </c>
      <c r="AA222" s="6" t="s">
        <v>905</v>
      </c>
      <c r="AB222" s="7">
        <v>44597</v>
      </c>
      <c r="AC222" s="6" t="s">
        <v>906</v>
      </c>
      <c r="AD222" s="6" t="s">
        <v>1172</v>
      </c>
      <c r="AE222" s="6" t="s">
        <v>1172</v>
      </c>
      <c r="AF222" s="6" t="s">
        <v>1172</v>
      </c>
      <c r="AG222" s="6" t="s">
        <v>1172</v>
      </c>
      <c r="AP222" s="6" t="s">
        <v>941</v>
      </c>
      <c r="AQ222" s="6" t="s">
        <v>1641</v>
      </c>
    </row>
    <row r="223" spans="1:45" x14ac:dyDescent="0.2">
      <c r="A223" s="6">
        <v>1016119</v>
      </c>
      <c r="C223" s="6" t="str">
        <f t="shared" si="12"/>
        <v>Cultural Site</v>
      </c>
      <c r="D223" s="6" t="str">
        <f t="shared" si="13"/>
        <v>Cultural Site - TMEP5b20-CMT 10</v>
      </c>
      <c r="E223" s="6" t="str">
        <f t="shared" si="14"/>
        <v>Cultutrally Modified Tree
NNTC</v>
      </c>
      <c r="F223" s="6" t="s">
        <v>1712</v>
      </c>
      <c r="G223" s="12">
        <f>INDEX(families!$A:$A,MATCH(H223,families!$B:$B,0))</f>
        <v>14</v>
      </c>
      <c r="H223" s="6" t="str">
        <f t="shared" si="15"/>
        <v>Tree</v>
      </c>
      <c r="L223" s="6">
        <v>1016093.125</v>
      </c>
      <c r="N223" s="6">
        <v>628909</v>
      </c>
      <c r="O223" s="6">
        <v>5483820</v>
      </c>
      <c r="P223" s="6" t="s">
        <v>1112</v>
      </c>
      <c r="Q223" s="6" t="s">
        <v>1197</v>
      </c>
      <c r="R223" s="6" t="s">
        <v>1180</v>
      </c>
      <c r="S223" s="6">
        <v>1</v>
      </c>
      <c r="T223" s="6" t="s">
        <v>1726</v>
      </c>
      <c r="U223" s="6" t="s">
        <v>1715</v>
      </c>
      <c r="V223" s="6" t="s">
        <v>1196</v>
      </c>
      <c r="X223" s="6" t="s">
        <v>902</v>
      </c>
      <c r="Y223" s="6" t="s">
        <v>961</v>
      </c>
      <c r="Z223" s="6" t="s">
        <v>1159</v>
      </c>
      <c r="AA223" s="6" t="s">
        <v>905</v>
      </c>
      <c r="AB223" s="7">
        <v>44597</v>
      </c>
      <c r="AC223" s="6" t="s">
        <v>906</v>
      </c>
      <c r="AD223" s="6" t="s">
        <v>1172</v>
      </c>
      <c r="AE223" s="6" t="s">
        <v>1172</v>
      </c>
      <c r="AF223" s="6" t="s">
        <v>1172</v>
      </c>
      <c r="AG223" s="6" t="s">
        <v>1172</v>
      </c>
      <c r="AP223" s="6" t="s">
        <v>941</v>
      </c>
      <c r="AQ223" s="6" t="s">
        <v>1641</v>
      </c>
    </row>
    <row r="224" spans="1:45" x14ac:dyDescent="0.2">
      <c r="A224" s="6">
        <v>1016119</v>
      </c>
      <c r="C224" s="6" t="str">
        <f t="shared" si="12"/>
        <v>Cultural Site</v>
      </c>
      <c r="D224" s="6" t="str">
        <f t="shared" si="13"/>
        <v>Cultural Site - TMEP5b20-CMT 11</v>
      </c>
      <c r="E224" s="6" t="str">
        <f t="shared" si="14"/>
        <v>Cultutrally Modified Tree
NNTC</v>
      </c>
      <c r="F224" s="6" t="s">
        <v>1712</v>
      </c>
      <c r="G224" s="12">
        <f>INDEX(families!$A:$A,MATCH(H224,families!$B:$B,0))</f>
        <v>14</v>
      </c>
      <c r="H224" s="6" t="str">
        <f t="shared" si="15"/>
        <v>Tree</v>
      </c>
      <c r="L224" s="6">
        <v>1016093.125</v>
      </c>
      <c r="N224" s="6">
        <v>628909</v>
      </c>
      <c r="O224" s="6">
        <v>5483820</v>
      </c>
      <c r="P224" s="6" t="s">
        <v>1112</v>
      </c>
      <c r="Q224" s="6" t="s">
        <v>1198</v>
      </c>
      <c r="R224" s="6" t="s">
        <v>1180</v>
      </c>
      <c r="S224" s="6">
        <v>1</v>
      </c>
      <c r="T224" s="6" t="s">
        <v>1726</v>
      </c>
      <c r="U224" s="6" t="s">
        <v>1715</v>
      </c>
      <c r="V224" s="6" t="s">
        <v>1196</v>
      </c>
      <c r="X224" s="6" t="s">
        <v>902</v>
      </c>
      <c r="Y224" s="6" t="s">
        <v>961</v>
      </c>
      <c r="Z224" s="6" t="s">
        <v>1159</v>
      </c>
      <c r="AA224" s="6" t="s">
        <v>905</v>
      </c>
      <c r="AB224" s="7">
        <v>44597</v>
      </c>
      <c r="AC224" s="6" t="s">
        <v>906</v>
      </c>
      <c r="AD224" s="6" t="s">
        <v>1172</v>
      </c>
      <c r="AE224" s="6" t="s">
        <v>1172</v>
      </c>
      <c r="AF224" s="6" t="s">
        <v>1172</v>
      </c>
      <c r="AG224" s="6" t="s">
        <v>1172</v>
      </c>
      <c r="AP224" s="6" t="s">
        <v>941</v>
      </c>
      <c r="AQ224" s="6" t="s">
        <v>1641</v>
      </c>
    </row>
    <row r="225" spans="1:45" x14ac:dyDescent="0.2">
      <c r="A225" s="6">
        <v>1016119</v>
      </c>
      <c r="C225" s="6" t="str">
        <f t="shared" si="12"/>
        <v>Cultural Site</v>
      </c>
      <c r="D225" s="6" t="str">
        <f t="shared" si="13"/>
        <v>Cultural Site - TMEP5b20-CMT 12</v>
      </c>
      <c r="E225" s="6" t="str">
        <f t="shared" si="14"/>
        <v>Cultutrally Modified Tree
NNTC</v>
      </c>
      <c r="F225" s="6" t="s">
        <v>1712</v>
      </c>
      <c r="G225" s="12">
        <f>INDEX(families!$A:$A,MATCH(H225,families!$B:$B,0))</f>
        <v>14</v>
      </c>
      <c r="H225" s="6" t="str">
        <f t="shared" si="15"/>
        <v>Tree</v>
      </c>
      <c r="L225" s="6">
        <v>1016093.125</v>
      </c>
      <c r="N225" s="6">
        <v>628909</v>
      </c>
      <c r="O225" s="6">
        <v>5483820</v>
      </c>
      <c r="P225" s="6" t="s">
        <v>1112</v>
      </c>
      <c r="Q225" s="6" t="s">
        <v>1199</v>
      </c>
      <c r="R225" s="6" t="s">
        <v>1180</v>
      </c>
      <c r="S225" s="6">
        <v>1</v>
      </c>
      <c r="T225" s="6" t="s">
        <v>1726</v>
      </c>
      <c r="U225" s="6" t="s">
        <v>1715</v>
      </c>
      <c r="V225" s="6" t="s">
        <v>1196</v>
      </c>
      <c r="X225" s="6" t="s">
        <v>902</v>
      </c>
      <c r="Y225" s="6" t="s">
        <v>961</v>
      </c>
      <c r="Z225" s="6" t="s">
        <v>1159</v>
      </c>
      <c r="AA225" s="6" t="s">
        <v>905</v>
      </c>
      <c r="AB225" s="7">
        <v>44597</v>
      </c>
      <c r="AC225" s="6" t="s">
        <v>906</v>
      </c>
      <c r="AD225" s="6" t="s">
        <v>1172</v>
      </c>
      <c r="AE225" s="6" t="s">
        <v>1172</v>
      </c>
      <c r="AF225" s="6" t="s">
        <v>1172</v>
      </c>
      <c r="AG225" s="6" t="s">
        <v>1172</v>
      </c>
      <c r="AP225" s="6" t="s">
        <v>941</v>
      </c>
      <c r="AQ225" s="6" t="s">
        <v>1641</v>
      </c>
    </row>
    <row r="226" spans="1:45" x14ac:dyDescent="0.2">
      <c r="A226" s="6">
        <v>1016119</v>
      </c>
      <c r="C226" s="6" t="str">
        <f t="shared" si="12"/>
        <v>Cultural Site</v>
      </c>
      <c r="D226" s="6" t="str">
        <f t="shared" si="13"/>
        <v>Cultural Site - TMEP5b20-CMT 09</v>
      </c>
      <c r="E226" s="6" t="str">
        <f t="shared" si="14"/>
        <v>Cultutrally Modified Tree
NNTC</v>
      </c>
      <c r="F226" s="6" t="s">
        <v>1712</v>
      </c>
      <c r="G226" s="12">
        <f>INDEX(families!$A:$A,MATCH(H226,families!$B:$B,0))</f>
        <v>14</v>
      </c>
      <c r="H226" s="6" t="str">
        <f t="shared" si="15"/>
        <v>Tree</v>
      </c>
      <c r="L226" s="6">
        <v>1016093.125</v>
      </c>
      <c r="N226" s="6">
        <v>628909</v>
      </c>
      <c r="O226" s="6">
        <v>5483820</v>
      </c>
      <c r="P226" s="6" t="s">
        <v>1112</v>
      </c>
      <c r="Q226" s="6" t="s">
        <v>1195</v>
      </c>
      <c r="R226" s="6" t="s">
        <v>1180</v>
      </c>
      <c r="S226" s="6">
        <v>1</v>
      </c>
      <c r="T226" s="6" t="s">
        <v>1726</v>
      </c>
      <c r="U226" s="6" t="s">
        <v>1715</v>
      </c>
      <c r="V226" s="6" t="s">
        <v>1196</v>
      </c>
      <c r="X226" s="6" t="s">
        <v>902</v>
      </c>
      <c r="Y226" s="6" t="s">
        <v>961</v>
      </c>
      <c r="Z226" s="6" t="s">
        <v>1159</v>
      </c>
      <c r="AA226" s="6" t="s">
        <v>905</v>
      </c>
      <c r="AB226" s="7">
        <v>44597</v>
      </c>
      <c r="AC226" s="6" t="s">
        <v>906</v>
      </c>
      <c r="AD226" s="6" t="s">
        <v>1172</v>
      </c>
      <c r="AE226" s="6" t="s">
        <v>1172</v>
      </c>
      <c r="AF226" s="6" t="s">
        <v>1172</v>
      </c>
      <c r="AG226" s="6" t="s">
        <v>1172</v>
      </c>
      <c r="AP226" s="6" t="s">
        <v>941</v>
      </c>
      <c r="AQ226" s="6" t="s">
        <v>1641</v>
      </c>
    </row>
    <row r="227" spans="1:45" x14ac:dyDescent="0.2">
      <c r="A227" s="6">
        <v>1016119</v>
      </c>
      <c r="C227" s="6" t="str">
        <f t="shared" si="12"/>
        <v>Cultural Site</v>
      </c>
      <c r="D227" s="6" t="str">
        <f t="shared" si="13"/>
        <v>Cultural Site - TMEP5b20-CMT 10</v>
      </c>
      <c r="E227" s="6" t="str">
        <f t="shared" si="14"/>
        <v>Cultutrally Modified Tree
NNTC</v>
      </c>
      <c r="F227" s="6" t="s">
        <v>1712</v>
      </c>
      <c r="G227" s="12">
        <f>INDEX(families!$A:$A,MATCH(H227,families!$B:$B,0))</f>
        <v>14</v>
      </c>
      <c r="H227" s="6" t="str">
        <f t="shared" si="15"/>
        <v>Tree</v>
      </c>
      <c r="L227" s="6">
        <v>1016093.125</v>
      </c>
      <c r="N227" s="6">
        <v>628909</v>
      </c>
      <c r="O227" s="6">
        <v>5483820</v>
      </c>
      <c r="P227" s="6" t="s">
        <v>1112</v>
      </c>
      <c r="Q227" s="6" t="s">
        <v>1197</v>
      </c>
      <c r="R227" s="6" t="s">
        <v>1180</v>
      </c>
      <c r="S227" s="6">
        <v>1</v>
      </c>
      <c r="T227" s="6" t="s">
        <v>1726</v>
      </c>
      <c r="U227" s="6" t="s">
        <v>1715</v>
      </c>
      <c r="V227" s="6" t="s">
        <v>1196</v>
      </c>
      <c r="X227" s="6" t="s">
        <v>902</v>
      </c>
      <c r="Y227" s="6" t="s">
        <v>961</v>
      </c>
      <c r="Z227" s="6" t="s">
        <v>1159</v>
      </c>
      <c r="AA227" s="6" t="s">
        <v>905</v>
      </c>
      <c r="AB227" s="7">
        <v>44597</v>
      </c>
      <c r="AC227" s="6" t="s">
        <v>906</v>
      </c>
      <c r="AD227" s="6" t="s">
        <v>1172</v>
      </c>
      <c r="AE227" s="6" t="s">
        <v>1172</v>
      </c>
      <c r="AF227" s="6" t="s">
        <v>1172</v>
      </c>
      <c r="AG227" s="6" t="s">
        <v>1172</v>
      </c>
      <c r="AP227" s="6" t="s">
        <v>941</v>
      </c>
      <c r="AQ227" s="6" t="s">
        <v>1641</v>
      </c>
    </row>
    <row r="228" spans="1:45" x14ac:dyDescent="0.2">
      <c r="A228" s="6">
        <v>1016119</v>
      </c>
      <c r="C228" s="6" t="str">
        <f t="shared" si="12"/>
        <v>Cultural Site</v>
      </c>
      <c r="D228" s="6" t="str">
        <f t="shared" si="13"/>
        <v>Cultural Site - TMEP5b20-CMT 11</v>
      </c>
      <c r="E228" s="6" t="str">
        <f t="shared" si="14"/>
        <v>Cultutrally Modified Tree
NNTC</v>
      </c>
      <c r="F228" s="6" t="s">
        <v>1712</v>
      </c>
      <c r="G228" s="12">
        <f>INDEX(families!$A:$A,MATCH(H228,families!$B:$B,0))</f>
        <v>14</v>
      </c>
      <c r="H228" s="6" t="str">
        <f t="shared" si="15"/>
        <v>Tree</v>
      </c>
      <c r="L228" s="6">
        <v>1016093.125</v>
      </c>
      <c r="N228" s="6">
        <v>628909</v>
      </c>
      <c r="O228" s="6">
        <v>5483820</v>
      </c>
      <c r="P228" s="6" t="s">
        <v>1112</v>
      </c>
      <c r="Q228" s="6" t="s">
        <v>1198</v>
      </c>
      <c r="R228" s="6" t="s">
        <v>1180</v>
      </c>
      <c r="S228" s="6">
        <v>1</v>
      </c>
      <c r="T228" s="6" t="s">
        <v>1726</v>
      </c>
      <c r="U228" s="6" t="s">
        <v>1715</v>
      </c>
      <c r="V228" s="6" t="s">
        <v>1196</v>
      </c>
      <c r="X228" s="6" t="s">
        <v>902</v>
      </c>
      <c r="Y228" s="6" t="s">
        <v>961</v>
      </c>
      <c r="Z228" s="6" t="s">
        <v>1159</v>
      </c>
      <c r="AA228" s="6" t="s">
        <v>905</v>
      </c>
      <c r="AB228" s="7">
        <v>44597</v>
      </c>
      <c r="AC228" s="6" t="s">
        <v>906</v>
      </c>
      <c r="AD228" s="6" t="s">
        <v>1172</v>
      </c>
      <c r="AE228" s="6" t="s">
        <v>1172</v>
      </c>
      <c r="AF228" s="6" t="s">
        <v>1172</v>
      </c>
      <c r="AG228" s="6" t="s">
        <v>1172</v>
      </c>
      <c r="AP228" s="6" t="s">
        <v>941</v>
      </c>
      <c r="AQ228" s="6" t="s">
        <v>1641</v>
      </c>
    </row>
    <row r="229" spans="1:45" x14ac:dyDescent="0.2">
      <c r="A229" s="6">
        <v>1016119</v>
      </c>
      <c r="C229" s="6" t="str">
        <f t="shared" si="12"/>
        <v>Cultural Site</v>
      </c>
      <c r="D229" s="6" t="str">
        <f t="shared" si="13"/>
        <v>Cultural Site - TMEP5b20-CMT 12</v>
      </c>
      <c r="E229" s="6" t="str">
        <f t="shared" si="14"/>
        <v>Cultutrally Modified Tree
NNTC</v>
      </c>
      <c r="F229" s="6" t="s">
        <v>1712</v>
      </c>
      <c r="G229" s="12">
        <f>INDEX(families!$A:$A,MATCH(H229,families!$B:$B,0))</f>
        <v>14</v>
      </c>
      <c r="H229" s="6" t="str">
        <f t="shared" si="15"/>
        <v>Tree</v>
      </c>
      <c r="L229" s="6">
        <v>1016093.125</v>
      </c>
      <c r="N229" s="6">
        <v>628909</v>
      </c>
      <c r="O229" s="6">
        <v>5483820</v>
      </c>
      <c r="P229" s="6" t="s">
        <v>1112</v>
      </c>
      <c r="Q229" s="6" t="s">
        <v>1199</v>
      </c>
      <c r="R229" s="6" t="s">
        <v>1180</v>
      </c>
      <c r="S229" s="6">
        <v>1</v>
      </c>
      <c r="T229" s="6" t="s">
        <v>1726</v>
      </c>
      <c r="U229" s="6" t="s">
        <v>1715</v>
      </c>
      <c r="V229" s="6" t="s">
        <v>1196</v>
      </c>
      <c r="X229" s="6" t="s">
        <v>902</v>
      </c>
      <c r="Y229" s="6" t="s">
        <v>961</v>
      </c>
      <c r="Z229" s="6" t="s">
        <v>1159</v>
      </c>
      <c r="AA229" s="6" t="s">
        <v>905</v>
      </c>
      <c r="AB229" s="7">
        <v>44597</v>
      </c>
      <c r="AC229" s="6" t="s">
        <v>906</v>
      </c>
      <c r="AD229" s="6" t="s">
        <v>1172</v>
      </c>
      <c r="AE229" s="6" t="s">
        <v>1172</v>
      </c>
      <c r="AF229" s="6" t="s">
        <v>1172</v>
      </c>
      <c r="AG229" s="6" t="s">
        <v>1172</v>
      </c>
      <c r="AP229" s="6" t="s">
        <v>941</v>
      </c>
      <c r="AQ229" s="6" t="s">
        <v>1641</v>
      </c>
    </row>
    <row r="230" spans="1:45" x14ac:dyDescent="0.2">
      <c r="A230" s="6">
        <v>1016119</v>
      </c>
      <c r="C230" s="6" t="str">
        <f t="shared" si="12"/>
        <v>Cultural Site</v>
      </c>
      <c r="D230" s="6" t="str">
        <f t="shared" si="13"/>
        <v>Cultural Site - TMEP5b20-CMT 09</v>
      </c>
      <c r="E230" s="6" t="str">
        <f t="shared" si="14"/>
        <v>Cultutrally Modified Tree
NNTC</v>
      </c>
      <c r="F230" s="6" t="s">
        <v>1712</v>
      </c>
      <c r="G230" s="12">
        <f>INDEX(families!$A:$A,MATCH(H230,families!$B:$B,0))</f>
        <v>14</v>
      </c>
      <c r="H230" s="6" t="str">
        <f t="shared" si="15"/>
        <v>Tree</v>
      </c>
      <c r="L230" s="6">
        <v>1016093.125</v>
      </c>
      <c r="N230" s="6">
        <v>628909</v>
      </c>
      <c r="O230" s="6">
        <v>5483820</v>
      </c>
      <c r="P230" s="6" t="s">
        <v>1112</v>
      </c>
      <c r="Q230" s="6" t="s">
        <v>1195</v>
      </c>
      <c r="R230" s="6" t="s">
        <v>1180</v>
      </c>
      <c r="S230" s="6">
        <v>1</v>
      </c>
      <c r="T230" s="6" t="s">
        <v>1726</v>
      </c>
      <c r="U230" s="6" t="s">
        <v>1715</v>
      </c>
      <c r="V230" s="6" t="s">
        <v>1196</v>
      </c>
      <c r="X230" s="6" t="s">
        <v>902</v>
      </c>
      <c r="Y230" s="6" t="s">
        <v>961</v>
      </c>
      <c r="Z230" s="6" t="s">
        <v>1159</v>
      </c>
      <c r="AA230" s="6" t="s">
        <v>905</v>
      </c>
      <c r="AB230" s="7">
        <v>44597</v>
      </c>
      <c r="AC230" s="6" t="s">
        <v>906</v>
      </c>
      <c r="AD230" s="6" t="s">
        <v>1172</v>
      </c>
      <c r="AE230" s="6" t="s">
        <v>1172</v>
      </c>
      <c r="AF230" s="6" t="s">
        <v>1172</v>
      </c>
      <c r="AG230" s="6" t="s">
        <v>1172</v>
      </c>
      <c r="AP230" s="6" t="s">
        <v>941</v>
      </c>
      <c r="AQ230" s="6" t="s">
        <v>1641</v>
      </c>
      <c r="AR230" s="6">
        <v>33</v>
      </c>
    </row>
    <row r="231" spans="1:45" x14ac:dyDescent="0.2">
      <c r="A231" s="6">
        <v>1016119</v>
      </c>
      <c r="C231" s="6" t="str">
        <f t="shared" si="12"/>
        <v>Cultural Site</v>
      </c>
      <c r="D231" s="6" t="str">
        <f t="shared" si="13"/>
        <v>Cultural Site - TMEP5b20-CMT 10</v>
      </c>
      <c r="E231" s="6" t="str">
        <f t="shared" si="14"/>
        <v>Cultutrally Modified Tree
NNTC</v>
      </c>
      <c r="F231" s="6" t="s">
        <v>1712</v>
      </c>
      <c r="G231" s="12">
        <f>INDEX(families!$A:$A,MATCH(H231,families!$B:$B,0))</f>
        <v>14</v>
      </c>
      <c r="H231" s="6" t="str">
        <f t="shared" si="15"/>
        <v>Tree</v>
      </c>
      <c r="L231" s="6">
        <v>1016093.125</v>
      </c>
      <c r="N231" s="6">
        <v>628909</v>
      </c>
      <c r="O231" s="6">
        <v>5483820</v>
      </c>
      <c r="P231" s="6" t="s">
        <v>1112</v>
      </c>
      <c r="Q231" s="6" t="s">
        <v>1197</v>
      </c>
      <c r="R231" s="6" t="s">
        <v>1180</v>
      </c>
      <c r="S231" s="6">
        <v>1</v>
      </c>
      <c r="T231" s="6" t="s">
        <v>1726</v>
      </c>
      <c r="U231" s="6" t="s">
        <v>1715</v>
      </c>
      <c r="V231" s="6" t="s">
        <v>1196</v>
      </c>
      <c r="X231" s="6" t="s">
        <v>902</v>
      </c>
      <c r="Y231" s="6" t="s">
        <v>961</v>
      </c>
      <c r="Z231" s="6" t="s">
        <v>1159</v>
      </c>
      <c r="AA231" s="6" t="s">
        <v>905</v>
      </c>
      <c r="AB231" s="7">
        <v>44597</v>
      </c>
      <c r="AC231" s="6" t="s">
        <v>906</v>
      </c>
      <c r="AD231" s="6" t="s">
        <v>1172</v>
      </c>
      <c r="AE231" s="6" t="s">
        <v>1172</v>
      </c>
      <c r="AF231" s="6" t="s">
        <v>1172</v>
      </c>
      <c r="AG231" s="6" t="s">
        <v>1172</v>
      </c>
      <c r="AP231" s="6" t="s">
        <v>941</v>
      </c>
      <c r="AQ231" s="6" t="s">
        <v>1641</v>
      </c>
      <c r="AR231" s="6">
        <v>34</v>
      </c>
    </row>
    <row r="232" spans="1:45" x14ac:dyDescent="0.2">
      <c r="A232" s="6">
        <v>1016119</v>
      </c>
      <c r="C232" s="6" t="str">
        <f t="shared" si="12"/>
        <v>Cultural Site</v>
      </c>
      <c r="D232" s="6" t="str">
        <f t="shared" si="13"/>
        <v>Cultural Site - TMEP5b20-CMT 11</v>
      </c>
      <c r="E232" s="6" t="str">
        <f t="shared" si="14"/>
        <v>Cultutrally Modified Tree
NNTC</v>
      </c>
      <c r="F232" s="6" t="s">
        <v>1712</v>
      </c>
      <c r="G232" s="12">
        <f>INDEX(families!$A:$A,MATCH(H232,families!$B:$B,0))</f>
        <v>14</v>
      </c>
      <c r="H232" s="6" t="str">
        <f t="shared" si="15"/>
        <v>Tree</v>
      </c>
      <c r="L232" s="6">
        <v>1016093.125</v>
      </c>
      <c r="N232" s="6">
        <v>628909</v>
      </c>
      <c r="O232" s="6">
        <v>5483820</v>
      </c>
      <c r="P232" s="6" t="s">
        <v>1112</v>
      </c>
      <c r="Q232" s="6" t="s">
        <v>1198</v>
      </c>
      <c r="R232" s="6" t="s">
        <v>1180</v>
      </c>
      <c r="S232" s="6">
        <v>1</v>
      </c>
      <c r="T232" s="6" t="s">
        <v>1726</v>
      </c>
      <c r="U232" s="6" t="s">
        <v>1715</v>
      </c>
      <c r="V232" s="6" t="s">
        <v>1196</v>
      </c>
      <c r="X232" s="6" t="s">
        <v>902</v>
      </c>
      <c r="Y232" s="6" t="s">
        <v>961</v>
      </c>
      <c r="Z232" s="6" t="s">
        <v>1159</v>
      </c>
      <c r="AA232" s="6" t="s">
        <v>905</v>
      </c>
      <c r="AB232" s="7">
        <v>44597</v>
      </c>
      <c r="AC232" s="6" t="s">
        <v>906</v>
      </c>
      <c r="AD232" s="6" t="s">
        <v>1172</v>
      </c>
      <c r="AE232" s="6" t="s">
        <v>1172</v>
      </c>
      <c r="AF232" s="6" t="s">
        <v>1172</v>
      </c>
      <c r="AG232" s="6" t="s">
        <v>1172</v>
      </c>
      <c r="AP232" s="6" t="s">
        <v>941</v>
      </c>
      <c r="AQ232" s="6" t="s">
        <v>1641</v>
      </c>
      <c r="AR232" s="6">
        <v>35</v>
      </c>
    </row>
    <row r="233" spans="1:45" x14ac:dyDescent="0.2">
      <c r="A233" s="6">
        <v>1016119</v>
      </c>
      <c r="C233" s="6" t="str">
        <f t="shared" si="12"/>
        <v>Cultural Site</v>
      </c>
      <c r="D233" s="6" t="str">
        <f t="shared" si="13"/>
        <v>Cultural Site - TMEP5b20-CMT 12</v>
      </c>
      <c r="E233" s="6" t="str">
        <f t="shared" si="14"/>
        <v>Cultutrally Modified Tree
NNTC</v>
      </c>
      <c r="F233" s="6" t="s">
        <v>1712</v>
      </c>
      <c r="G233" s="12">
        <f>INDEX(families!$A:$A,MATCH(H233,families!$B:$B,0))</f>
        <v>14</v>
      </c>
      <c r="H233" s="6" t="str">
        <f t="shared" si="15"/>
        <v>Tree</v>
      </c>
      <c r="L233" s="6">
        <v>1016093.125</v>
      </c>
      <c r="N233" s="6">
        <v>628909</v>
      </c>
      <c r="O233" s="6">
        <v>5483820</v>
      </c>
      <c r="P233" s="6" t="s">
        <v>1112</v>
      </c>
      <c r="Q233" s="6" t="s">
        <v>1199</v>
      </c>
      <c r="R233" s="6" t="s">
        <v>1180</v>
      </c>
      <c r="S233" s="6">
        <v>1</v>
      </c>
      <c r="T233" s="6" t="s">
        <v>1726</v>
      </c>
      <c r="U233" s="6" t="s">
        <v>1715</v>
      </c>
      <c r="V233" s="6" t="s">
        <v>1196</v>
      </c>
      <c r="X233" s="6" t="s">
        <v>902</v>
      </c>
      <c r="Y233" s="6" t="s">
        <v>961</v>
      </c>
      <c r="Z233" s="6" t="s">
        <v>1159</v>
      </c>
      <c r="AA233" s="6" t="s">
        <v>905</v>
      </c>
      <c r="AB233" s="7">
        <v>44597</v>
      </c>
      <c r="AC233" s="6" t="s">
        <v>906</v>
      </c>
      <c r="AD233" s="6" t="s">
        <v>1172</v>
      </c>
      <c r="AE233" s="6" t="s">
        <v>1172</v>
      </c>
      <c r="AF233" s="6" t="s">
        <v>1172</v>
      </c>
      <c r="AG233" s="6" t="s">
        <v>1172</v>
      </c>
      <c r="AP233" s="6" t="s">
        <v>941</v>
      </c>
      <c r="AQ233" s="6" t="s">
        <v>1641</v>
      </c>
      <c r="AR233" s="6">
        <v>36</v>
      </c>
    </row>
    <row r="234" spans="1:45" x14ac:dyDescent="0.2">
      <c r="A234" s="6">
        <v>1016119</v>
      </c>
      <c r="C234" s="6" t="str">
        <f t="shared" si="12"/>
        <v>Cultural Site</v>
      </c>
      <c r="D234" s="6" t="str">
        <f t="shared" si="13"/>
        <v>Cultural Site - TMEP5b20-CMT 09</v>
      </c>
      <c r="E234" s="6" t="str">
        <f t="shared" si="14"/>
        <v>Cultutrally Modified Tree
NNTC</v>
      </c>
      <c r="F234" s="6" t="s">
        <v>1712</v>
      </c>
      <c r="G234" s="12">
        <f>INDEX(families!$A:$A,MATCH(H234,families!$B:$B,0))</f>
        <v>14</v>
      </c>
      <c r="H234" s="6" t="str">
        <f t="shared" si="15"/>
        <v>Tree</v>
      </c>
      <c r="L234" s="6">
        <v>1016093.125</v>
      </c>
      <c r="N234" s="6">
        <v>628909</v>
      </c>
      <c r="O234" s="6">
        <v>5483820</v>
      </c>
      <c r="P234" s="6" t="s">
        <v>1112</v>
      </c>
      <c r="Q234" s="6" t="s">
        <v>1195</v>
      </c>
      <c r="R234" s="6" t="s">
        <v>1180</v>
      </c>
      <c r="S234" s="6">
        <v>1</v>
      </c>
      <c r="T234" s="6" t="s">
        <v>1726</v>
      </c>
      <c r="U234" s="6" t="s">
        <v>1715</v>
      </c>
      <c r="V234" s="6" t="s">
        <v>1196</v>
      </c>
      <c r="X234" s="6" t="s">
        <v>902</v>
      </c>
      <c r="Y234" s="6" t="s">
        <v>961</v>
      </c>
      <c r="Z234" s="6" t="s">
        <v>1159</v>
      </c>
      <c r="AA234" s="6" t="s">
        <v>905</v>
      </c>
      <c r="AB234" s="7">
        <v>44597</v>
      </c>
      <c r="AC234" s="6" t="s">
        <v>906</v>
      </c>
      <c r="AD234" s="6" t="s">
        <v>1172</v>
      </c>
      <c r="AE234" s="6" t="s">
        <v>1172</v>
      </c>
      <c r="AF234" s="6" t="s">
        <v>1172</v>
      </c>
      <c r="AG234" s="6" t="s">
        <v>1172</v>
      </c>
      <c r="AP234" s="6" t="s">
        <v>941</v>
      </c>
      <c r="AQ234" s="6" t="s">
        <v>1641</v>
      </c>
      <c r="AR234" s="6">
        <v>179</v>
      </c>
      <c r="AS234" s="6">
        <v>33</v>
      </c>
    </row>
    <row r="235" spans="1:45" x14ac:dyDescent="0.2">
      <c r="A235" s="6">
        <v>1016119</v>
      </c>
      <c r="C235" s="6" t="str">
        <f t="shared" si="12"/>
        <v>Cultural Site</v>
      </c>
      <c r="D235" s="6" t="str">
        <f t="shared" si="13"/>
        <v>Cultural Site - TMEP5b20-CMT 10</v>
      </c>
      <c r="E235" s="6" t="str">
        <f t="shared" si="14"/>
        <v>Cultutrally Modified Tree
NNTC</v>
      </c>
      <c r="F235" s="6" t="s">
        <v>1712</v>
      </c>
      <c r="G235" s="12">
        <f>INDEX(families!$A:$A,MATCH(H235,families!$B:$B,0))</f>
        <v>14</v>
      </c>
      <c r="H235" s="6" t="str">
        <f t="shared" si="15"/>
        <v>Tree</v>
      </c>
      <c r="L235" s="6">
        <v>1016093.125</v>
      </c>
      <c r="N235" s="6">
        <v>628909</v>
      </c>
      <c r="O235" s="6">
        <v>5483820</v>
      </c>
      <c r="P235" s="6" t="s">
        <v>1112</v>
      </c>
      <c r="Q235" s="6" t="s">
        <v>1197</v>
      </c>
      <c r="R235" s="6" t="s">
        <v>1180</v>
      </c>
      <c r="S235" s="6">
        <v>1</v>
      </c>
      <c r="T235" s="6" t="s">
        <v>1726</v>
      </c>
      <c r="U235" s="6" t="s">
        <v>1715</v>
      </c>
      <c r="V235" s="6" t="s">
        <v>1196</v>
      </c>
      <c r="X235" s="6" t="s">
        <v>902</v>
      </c>
      <c r="Y235" s="6" t="s">
        <v>961</v>
      </c>
      <c r="Z235" s="6" t="s">
        <v>1159</v>
      </c>
      <c r="AA235" s="6" t="s">
        <v>905</v>
      </c>
      <c r="AB235" s="7">
        <v>44597</v>
      </c>
      <c r="AC235" s="6" t="s">
        <v>906</v>
      </c>
      <c r="AD235" s="6" t="s">
        <v>1172</v>
      </c>
      <c r="AE235" s="6" t="s">
        <v>1172</v>
      </c>
      <c r="AF235" s="6" t="s">
        <v>1172</v>
      </c>
      <c r="AG235" s="6" t="s">
        <v>1172</v>
      </c>
      <c r="AP235" s="6" t="s">
        <v>941</v>
      </c>
      <c r="AQ235" s="6" t="s">
        <v>1641</v>
      </c>
      <c r="AR235" s="6">
        <v>180</v>
      </c>
      <c r="AS235" s="6">
        <v>34</v>
      </c>
    </row>
    <row r="236" spans="1:45" x14ac:dyDescent="0.2">
      <c r="A236" s="6">
        <v>1016119</v>
      </c>
      <c r="C236" s="6" t="str">
        <f t="shared" si="12"/>
        <v>Cultural Site</v>
      </c>
      <c r="D236" s="6" t="str">
        <f t="shared" si="13"/>
        <v>Cultural Site - TMEP5b20-CMT 11</v>
      </c>
      <c r="E236" s="6" t="str">
        <f t="shared" si="14"/>
        <v>Cultutrally Modified Tree
NNTC</v>
      </c>
      <c r="F236" s="6" t="s">
        <v>1712</v>
      </c>
      <c r="G236" s="12">
        <f>INDEX(families!$A:$A,MATCH(H236,families!$B:$B,0))</f>
        <v>14</v>
      </c>
      <c r="H236" s="6" t="str">
        <f t="shared" si="15"/>
        <v>Tree</v>
      </c>
      <c r="L236" s="6">
        <v>1016093.125</v>
      </c>
      <c r="N236" s="6">
        <v>628909</v>
      </c>
      <c r="O236" s="6">
        <v>5483820</v>
      </c>
      <c r="P236" s="6" t="s">
        <v>1112</v>
      </c>
      <c r="Q236" s="6" t="s">
        <v>1198</v>
      </c>
      <c r="R236" s="6" t="s">
        <v>1180</v>
      </c>
      <c r="S236" s="6">
        <v>1</v>
      </c>
      <c r="T236" s="6" t="s">
        <v>1726</v>
      </c>
      <c r="U236" s="6" t="s">
        <v>1715</v>
      </c>
      <c r="V236" s="6" t="s">
        <v>1196</v>
      </c>
      <c r="X236" s="6" t="s">
        <v>902</v>
      </c>
      <c r="Y236" s="6" t="s">
        <v>961</v>
      </c>
      <c r="Z236" s="6" t="s">
        <v>1159</v>
      </c>
      <c r="AA236" s="6" t="s">
        <v>905</v>
      </c>
      <c r="AB236" s="7">
        <v>44597</v>
      </c>
      <c r="AC236" s="6" t="s">
        <v>906</v>
      </c>
      <c r="AD236" s="6" t="s">
        <v>1172</v>
      </c>
      <c r="AE236" s="6" t="s">
        <v>1172</v>
      </c>
      <c r="AF236" s="6" t="s">
        <v>1172</v>
      </c>
      <c r="AG236" s="6" t="s">
        <v>1172</v>
      </c>
      <c r="AP236" s="6" t="s">
        <v>941</v>
      </c>
      <c r="AQ236" s="6" t="s">
        <v>1641</v>
      </c>
      <c r="AR236" s="6">
        <v>181</v>
      </c>
      <c r="AS236" s="6">
        <v>35</v>
      </c>
    </row>
    <row r="237" spans="1:45" x14ac:dyDescent="0.2">
      <c r="A237" s="6">
        <v>1016119</v>
      </c>
      <c r="C237" s="6" t="str">
        <f t="shared" si="12"/>
        <v>Cultural Site</v>
      </c>
      <c r="D237" s="6" t="str">
        <f t="shared" si="13"/>
        <v>Cultural Site - TMEP5b20-CMT 12</v>
      </c>
      <c r="E237" s="6" t="str">
        <f t="shared" si="14"/>
        <v>Cultutrally Modified Tree
NNTC</v>
      </c>
      <c r="F237" s="6" t="s">
        <v>1712</v>
      </c>
      <c r="G237" s="12">
        <f>INDEX(families!$A:$A,MATCH(H237,families!$B:$B,0))</f>
        <v>14</v>
      </c>
      <c r="H237" s="6" t="str">
        <f t="shared" si="15"/>
        <v>Tree</v>
      </c>
      <c r="L237" s="6">
        <v>1016093.125</v>
      </c>
      <c r="N237" s="6">
        <v>628909</v>
      </c>
      <c r="O237" s="6">
        <v>5483820</v>
      </c>
      <c r="P237" s="6" t="s">
        <v>1112</v>
      </c>
      <c r="Q237" s="6" t="s">
        <v>1199</v>
      </c>
      <c r="R237" s="6" t="s">
        <v>1180</v>
      </c>
      <c r="S237" s="6">
        <v>1</v>
      </c>
      <c r="T237" s="6" t="s">
        <v>1726</v>
      </c>
      <c r="U237" s="6" t="s">
        <v>1715</v>
      </c>
      <c r="V237" s="6" t="s">
        <v>1196</v>
      </c>
      <c r="X237" s="6" t="s">
        <v>902</v>
      </c>
      <c r="Y237" s="6" t="s">
        <v>961</v>
      </c>
      <c r="Z237" s="6" t="s">
        <v>1159</v>
      </c>
      <c r="AA237" s="6" t="s">
        <v>905</v>
      </c>
      <c r="AB237" s="7">
        <v>44597</v>
      </c>
      <c r="AC237" s="6" t="s">
        <v>906</v>
      </c>
      <c r="AD237" s="6" t="s">
        <v>1172</v>
      </c>
      <c r="AE237" s="6" t="s">
        <v>1172</v>
      </c>
      <c r="AF237" s="6" t="s">
        <v>1172</v>
      </c>
      <c r="AG237" s="6" t="s">
        <v>1172</v>
      </c>
      <c r="AP237" s="6" t="s">
        <v>941</v>
      </c>
      <c r="AQ237" s="6" t="s">
        <v>1641</v>
      </c>
      <c r="AR237" s="6">
        <v>182</v>
      </c>
      <c r="AS237" s="6">
        <v>36</v>
      </c>
    </row>
    <row r="238" spans="1:45" x14ac:dyDescent="0.2">
      <c r="A238" s="6">
        <v>1052886</v>
      </c>
      <c r="B238" s="6">
        <v>1052906</v>
      </c>
      <c r="C238" s="6" t="str">
        <f t="shared" si="12"/>
        <v>Travelway</v>
      </c>
      <c r="D238" s="6" t="str">
        <f t="shared" si="13"/>
        <v>Travelway - Sto:lo-1160</v>
      </c>
      <c r="E238" s="6" t="str">
        <f t="shared" si="14"/>
        <v>Documented Travelway 
Stó:lō</v>
      </c>
      <c r="F238" s="6" t="s">
        <v>1712</v>
      </c>
      <c r="G238" s="12">
        <f>INDEX(families!$A:$A,MATCH(H238,families!$B:$B,0))</f>
        <v>13</v>
      </c>
      <c r="H238" s="6" t="str">
        <f t="shared" si="15"/>
        <v>Land</v>
      </c>
      <c r="L238" s="6">
        <v>1052885.2169999999</v>
      </c>
      <c r="M238" s="6">
        <v>1052905.733</v>
      </c>
      <c r="N238" s="6">
        <v>603693</v>
      </c>
      <c r="O238" s="6">
        <v>5468039</v>
      </c>
      <c r="P238" s="6" t="s">
        <v>1112</v>
      </c>
      <c r="Q238" s="6" t="s">
        <v>1356</v>
      </c>
      <c r="R238" s="6" t="s">
        <v>900</v>
      </c>
      <c r="S238" s="6">
        <v>0</v>
      </c>
      <c r="T238" s="6" t="s">
        <v>1728</v>
      </c>
      <c r="U238" s="6" t="s">
        <v>1716</v>
      </c>
      <c r="V238" s="6" t="s">
        <v>1357</v>
      </c>
      <c r="X238" s="6" t="s">
        <v>963</v>
      </c>
      <c r="Y238" s="6" t="s">
        <v>1358</v>
      </c>
      <c r="Z238" s="6" t="s">
        <v>904</v>
      </c>
      <c r="AA238" s="6" t="s">
        <v>905</v>
      </c>
      <c r="AB238" s="7">
        <v>44597</v>
      </c>
      <c r="AC238" s="6" t="s">
        <v>906</v>
      </c>
      <c r="AD238" s="6" t="s">
        <v>1147</v>
      </c>
      <c r="AE238" s="6" t="s">
        <v>1147</v>
      </c>
      <c r="AF238" s="6" t="s">
        <v>1147</v>
      </c>
      <c r="AG238" s="6" t="s">
        <v>1147</v>
      </c>
      <c r="AK238" s="6">
        <v>603679</v>
      </c>
      <c r="AL238" s="6">
        <v>5468024</v>
      </c>
      <c r="AQ238" s="6" t="s">
        <v>1632</v>
      </c>
    </row>
    <row r="239" spans="1:45" x14ac:dyDescent="0.2">
      <c r="A239" s="6">
        <v>1059071</v>
      </c>
      <c r="B239" s="6">
        <v>1059085</v>
      </c>
      <c r="C239" s="6" t="str">
        <f t="shared" si="12"/>
        <v>Travelway</v>
      </c>
      <c r="D239" s="6" t="str">
        <f t="shared" si="13"/>
        <v>Travelway - Sto:lo-1140</v>
      </c>
      <c r="E239" s="6" t="str">
        <f t="shared" si="14"/>
        <v>Documented Travelway 
Stó:lō</v>
      </c>
      <c r="F239" s="6" t="s">
        <v>1712</v>
      </c>
      <c r="G239" s="12">
        <f>INDEX(families!$A:$A,MATCH(H239,families!$B:$B,0))</f>
        <v>13</v>
      </c>
      <c r="H239" s="6" t="str">
        <f t="shared" si="15"/>
        <v>Land</v>
      </c>
      <c r="L239" s="6">
        <v>1059070.7439999999</v>
      </c>
      <c r="M239" s="6">
        <v>1059084.9339999999</v>
      </c>
      <c r="N239" s="6">
        <v>599959</v>
      </c>
      <c r="O239" s="6">
        <v>5463420</v>
      </c>
      <c r="P239" s="6" t="s">
        <v>1112</v>
      </c>
      <c r="Q239" s="6" t="s">
        <v>1402</v>
      </c>
      <c r="R239" s="6" t="s">
        <v>900</v>
      </c>
      <c r="S239" s="6">
        <v>0</v>
      </c>
      <c r="T239" s="6" t="s">
        <v>1728</v>
      </c>
      <c r="U239" s="6" t="s">
        <v>1716</v>
      </c>
      <c r="V239" s="6" t="s">
        <v>1357</v>
      </c>
      <c r="X239" s="6" t="s">
        <v>963</v>
      </c>
      <c r="Y239" s="6" t="s">
        <v>1399</v>
      </c>
      <c r="Z239" s="6" t="s">
        <v>904</v>
      </c>
      <c r="AA239" s="6" t="s">
        <v>905</v>
      </c>
      <c r="AB239" s="7">
        <v>44597</v>
      </c>
      <c r="AC239" s="6" t="s">
        <v>906</v>
      </c>
      <c r="AD239" s="6" t="s">
        <v>1147</v>
      </c>
      <c r="AE239" s="6" t="s">
        <v>1147</v>
      </c>
      <c r="AF239" s="6" t="s">
        <v>1147</v>
      </c>
      <c r="AG239" s="6" t="s">
        <v>1147</v>
      </c>
      <c r="AK239" s="6">
        <v>599950</v>
      </c>
      <c r="AL239" s="6">
        <v>5463409</v>
      </c>
      <c r="AQ239" s="6" t="s">
        <v>1632</v>
      </c>
    </row>
    <row r="240" spans="1:45" x14ac:dyDescent="0.2">
      <c r="A240" s="6">
        <v>1052886</v>
      </c>
      <c r="B240" s="6">
        <v>1052906</v>
      </c>
      <c r="C240" s="6" t="str">
        <f t="shared" si="12"/>
        <v>Travelway</v>
      </c>
      <c r="D240" s="6" t="str">
        <f t="shared" si="13"/>
        <v>Travelway - Sto:lo-1160</v>
      </c>
      <c r="E240" s="6" t="str">
        <f t="shared" si="14"/>
        <v>Documented Travelway 
Stó:lō</v>
      </c>
      <c r="F240" s="6" t="s">
        <v>1712</v>
      </c>
      <c r="G240" s="12">
        <f>INDEX(families!$A:$A,MATCH(H240,families!$B:$B,0))</f>
        <v>13</v>
      </c>
      <c r="H240" s="6" t="str">
        <f t="shared" si="15"/>
        <v>Land</v>
      </c>
      <c r="L240" s="6">
        <v>1052885.2169999999</v>
      </c>
      <c r="M240" s="6">
        <v>1052905.733</v>
      </c>
      <c r="N240" s="6">
        <v>603693</v>
      </c>
      <c r="O240" s="6">
        <v>5468039</v>
      </c>
      <c r="P240" s="6" t="s">
        <v>1112</v>
      </c>
      <c r="Q240" s="6" t="s">
        <v>1356</v>
      </c>
      <c r="R240" s="6" t="s">
        <v>900</v>
      </c>
      <c r="S240" s="6">
        <v>0</v>
      </c>
      <c r="T240" s="6" t="s">
        <v>1728</v>
      </c>
      <c r="U240" s="6" t="s">
        <v>1716</v>
      </c>
      <c r="V240" s="6" t="s">
        <v>1357</v>
      </c>
      <c r="X240" s="6" t="s">
        <v>963</v>
      </c>
      <c r="Y240" s="6" t="s">
        <v>1358</v>
      </c>
      <c r="Z240" s="6" t="s">
        <v>904</v>
      </c>
      <c r="AA240" s="6" t="s">
        <v>905</v>
      </c>
      <c r="AB240" s="7">
        <v>44597</v>
      </c>
      <c r="AC240" s="6" t="s">
        <v>906</v>
      </c>
      <c r="AD240" s="6" t="s">
        <v>1147</v>
      </c>
      <c r="AE240" s="6" t="s">
        <v>1147</v>
      </c>
      <c r="AF240" s="6" t="s">
        <v>1147</v>
      </c>
      <c r="AG240" s="6" t="s">
        <v>1147</v>
      </c>
      <c r="AK240" s="6">
        <v>603679</v>
      </c>
      <c r="AL240" s="6">
        <v>5468024</v>
      </c>
      <c r="AQ240" s="6" t="s">
        <v>1632</v>
      </c>
    </row>
    <row r="241" spans="1:45" x14ac:dyDescent="0.2">
      <c r="A241" s="6">
        <v>1059071</v>
      </c>
      <c r="B241" s="6">
        <v>1059085</v>
      </c>
      <c r="C241" s="6" t="str">
        <f t="shared" si="12"/>
        <v>Travelway</v>
      </c>
      <c r="D241" s="6" t="str">
        <f t="shared" si="13"/>
        <v>Travelway - Sto:lo-1140</v>
      </c>
      <c r="E241" s="6" t="str">
        <f t="shared" si="14"/>
        <v>Documented Travelway 
Stó:lō</v>
      </c>
      <c r="F241" s="6" t="s">
        <v>1712</v>
      </c>
      <c r="G241" s="12">
        <f>INDEX(families!$A:$A,MATCH(H241,families!$B:$B,0))</f>
        <v>13</v>
      </c>
      <c r="H241" s="6" t="str">
        <f t="shared" si="15"/>
        <v>Land</v>
      </c>
      <c r="L241" s="6">
        <v>1059070.7439999999</v>
      </c>
      <c r="M241" s="6">
        <v>1059084.9339999999</v>
      </c>
      <c r="N241" s="6">
        <v>599959</v>
      </c>
      <c r="O241" s="6">
        <v>5463420</v>
      </c>
      <c r="P241" s="6" t="s">
        <v>1112</v>
      </c>
      <c r="Q241" s="6" t="s">
        <v>1402</v>
      </c>
      <c r="R241" s="6" t="s">
        <v>900</v>
      </c>
      <c r="S241" s="6">
        <v>0</v>
      </c>
      <c r="T241" s="6" t="s">
        <v>1728</v>
      </c>
      <c r="U241" s="6" t="s">
        <v>1716</v>
      </c>
      <c r="V241" s="6" t="s">
        <v>1357</v>
      </c>
      <c r="X241" s="6" t="s">
        <v>963</v>
      </c>
      <c r="Y241" s="6" t="s">
        <v>1399</v>
      </c>
      <c r="Z241" s="6" t="s">
        <v>904</v>
      </c>
      <c r="AA241" s="6" t="s">
        <v>905</v>
      </c>
      <c r="AB241" s="7">
        <v>44597</v>
      </c>
      <c r="AC241" s="6" t="s">
        <v>906</v>
      </c>
      <c r="AD241" s="6" t="s">
        <v>1147</v>
      </c>
      <c r="AE241" s="6" t="s">
        <v>1147</v>
      </c>
      <c r="AF241" s="6" t="s">
        <v>1147</v>
      </c>
      <c r="AG241" s="6" t="s">
        <v>1147</v>
      </c>
      <c r="AK241" s="6">
        <v>599950</v>
      </c>
      <c r="AL241" s="6">
        <v>5463409</v>
      </c>
      <c r="AQ241" s="6" t="s">
        <v>1632</v>
      </c>
    </row>
    <row r="242" spans="1:45" x14ac:dyDescent="0.2">
      <c r="A242" s="6">
        <v>1052886</v>
      </c>
      <c r="B242" s="6">
        <v>1052906</v>
      </c>
      <c r="C242" s="6" t="str">
        <f t="shared" si="12"/>
        <v>Travelway</v>
      </c>
      <c r="D242" s="6" t="str">
        <f t="shared" si="13"/>
        <v>Travelway - Sto:lo-1160</v>
      </c>
      <c r="E242" s="6" t="str">
        <f t="shared" si="14"/>
        <v>Documented Travelway 
Stó:lō</v>
      </c>
      <c r="F242" s="6" t="s">
        <v>1712</v>
      </c>
      <c r="G242" s="12">
        <f>INDEX(families!$A:$A,MATCH(H242,families!$B:$B,0))</f>
        <v>13</v>
      </c>
      <c r="H242" s="6" t="str">
        <f t="shared" si="15"/>
        <v>Land</v>
      </c>
      <c r="L242" s="6">
        <v>1052885.2169999999</v>
      </c>
      <c r="M242" s="6">
        <v>1052905.733</v>
      </c>
      <c r="N242" s="6">
        <v>603693</v>
      </c>
      <c r="O242" s="6">
        <v>5468039</v>
      </c>
      <c r="P242" s="6" t="s">
        <v>1112</v>
      </c>
      <c r="Q242" s="6" t="s">
        <v>1356</v>
      </c>
      <c r="R242" s="6" t="s">
        <v>900</v>
      </c>
      <c r="S242" s="6">
        <v>0</v>
      </c>
      <c r="T242" s="6" t="s">
        <v>1728</v>
      </c>
      <c r="U242" s="6" t="s">
        <v>1716</v>
      </c>
      <c r="V242" s="6" t="s">
        <v>1357</v>
      </c>
      <c r="X242" s="6" t="s">
        <v>963</v>
      </c>
      <c r="Y242" s="6" t="s">
        <v>1358</v>
      </c>
      <c r="Z242" s="6" t="s">
        <v>904</v>
      </c>
      <c r="AA242" s="6" t="s">
        <v>905</v>
      </c>
      <c r="AB242" s="7">
        <v>44597</v>
      </c>
      <c r="AC242" s="6" t="s">
        <v>906</v>
      </c>
      <c r="AD242" s="6" t="s">
        <v>1147</v>
      </c>
      <c r="AE242" s="6" t="s">
        <v>1147</v>
      </c>
      <c r="AF242" s="6" t="s">
        <v>1147</v>
      </c>
      <c r="AG242" s="6" t="s">
        <v>1147</v>
      </c>
      <c r="AK242" s="6">
        <v>603679</v>
      </c>
      <c r="AL242" s="6">
        <v>5468024</v>
      </c>
      <c r="AQ242" s="6" t="s">
        <v>1632</v>
      </c>
      <c r="AR242" s="6">
        <v>100</v>
      </c>
    </row>
    <row r="243" spans="1:45" x14ac:dyDescent="0.2">
      <c r="A243" s="6">
        <v>1059071</v>
      </c>
      <c r="B243" s="6">
        <v>1059085</v>
      </c>
      <c r="C243" s="6" t="str">
        <f t="shared" si="12"/>
        <v>Travelway</v>
      </c>
      <c r="D243" s="6" t="str">
        <f t="shared" si="13"/>
        <v>Travelway - Sto:lo-1140</v>
      </c>
      <c r="E243" s="6" t="str">
        <f t="shared" si="14"/>
        <v>Documented Travelway 
Stó:lō</v>
      </c>
      <c r="F243" s="6" t="s">
        <v>1712</v>
      </c>
      <c r="G243" s="12">
        <f>INDEX(families!$A:$A,MATCH(H243,families!$B:$B,0))</f>
        <v>13</v>
      </c>
      <c r="H243" s="6" t="str">
        <f t="shared" si="15"/>
        <v>Land</v>
      </c>
      <c r="L243" s="6">
        <v>1059070.7439999999</v>
      </c>
      <c r="M243" s="6">
        <v>1059084.9339999999</v>
      </c>
      <c r="N243" s="6">
        <v>599959</v>
      </c>
      <c r="O243" s="6">
        <v>5463420</v>
      </c>
      <c r="P243" s="6" t="s">
        <v>1112</v>
      </c>
      <c r="Q243" s="6" t="s">
        <v>1402</v>
      </c>
      <c r="R243" s="6" t="s">
        <v>900</v>
      </c>
      <c r="S243" s="6">
        <v>0</v>
      </c>
      <c r="T243" s="6" t="s">
        <v>1728</v>
      </c>
      <c r="U243" s="6" t="s">
        <v>1716</v>
      </c>
      <c r="V243" s="6" t="s">
        <v>1357</v>
      </c>
      <c r="X243" s="6" t="s">
        <v>963</v>
      </c>
      <c r="Y243" s="6" t="s">
        <v>1399</v>
      </c>
      <c r="Z243" s="6" t="s">
        <v>904</v>
      </c>
      <c r="AA243" s="6" t="s">
        <v>905</v>
      </c>
      <c r="AB243" s="7">
        <v>44597</v>
      </c>
      <c r="AC243" s="6" t="s">
        <v>906</v>
      </c>
      <c r="AD243" s="6" t="s">
        <v>1147</v>
      </c>
      <c r="AE243" s="6" t="s">
        <v>1147</v>
      </c>
      <c r="AF243" s="6" t="s">
        <v>1147</v>
      </c>
      <c r="AG243" s="6" t="s">
        <v>1147</v>
      </c>
      <c r="AK243" s="6">
        <v>599950</v>
      </c>
      <c r="AL243" s="6">
        <v>5463409</v>
      </c>
      <c r="AQ243" s="6" t="s">
        <v>1632</v>
      </c>
      <c r="AR243" s="6">
        <v>116</v>
      </c>
    </row>
    <row r="244" spans="1:45" x14ac:dyDescent="0.2">
      <c r="A244" s="6">
        <v>1052886</v>
      </c>
      <c r="B244" s="6">
        <v>1052906</v>
      </c>
      <c r="C244" s="6" t="str">
        <f t="shared" si="12"/>
        <v>Travelway</v>
      </c>
      <c r="D244" s="6" t="str">
        <f t="shared" si="13"/>
        <v>Travelway - Sto:lo-1160</v>
      </c>
      <c r="E244" s="6" t="str">
        <f t="shared" si="14"/>
        <v>Documented Travelway 
Stó:lō</v>
      </c>
      <c r="F244" s="6" t="s">
        <v>1712</v>
      </c>
      <c r="G244" s="12">
        <f>INDEX(families!$A:$A,MATCH(H244,families!$B:$B,0))</f>
        <v>13</v>
      </c>
      <c r="H244" s="6" t="str">
        <f t="shared" si="15"/>
        <v>Land</v>
      </c>
      <c r="L244" s="6">
        <v>1052885.2169999999</v>
      </c>
      <c r="M244" s="6">
        <v>1052905.733</v>
      </c>
      <c r="N244" s="6">
        <v>603693</v>
      </c>
      <c r="O244" s="6">
        <v>5468039</v>
      </c>
      <c r="P244" s="6" t="s">
        <v>1112</v>
      </c>
      <c r="Q244" s="6" t="s">
        <v>1356</v>
      </c>
      <c r="R244" s="6" t="s">
        <v>900</v>
      </c>
      <c r="S244" s="6">
        <v>0</v>
      </c>
      <c r="T244" s="6" t="s">
        <v>1728</v>
      </c>
      <c r="U244" s="6" t="s">
        <v>1716</v>
      </c>
      <c r="V244" s="6" t="s">
        <v>1357</v>
      </c>
      <c r="X244" s="6" t="s">
        <v>963</v>
      </c>
      <c r="Y244" s="6" t="s">
        <v>1358</v>
      </c>
      <c r="Z244" s="6" t="s">
        <v>904</v>
      </c>
      <c r="AA244" s="6" t="s">
        <v>905</v>
      </c>
      <c r="AB244" s="7">
        <v>44597</v>
      </c>
      <c r="AC244" s="6" t="s">
        <v>906</v>
      </c>
      <c r="AD244" s="6" t="s">
        <v>1147</v>
      </c>
      <c r="AE244" s="6" t="s">
        <v>1147</v>
      </c>
      <c r="AF244" s="6" t="s">
        <v>1147</v>
      </c>
      <c r="AG244" s="6" t="s">
        <v>1147</v>
      </c>
      <c r="AK244" s="6">
        <v>603679</v>
      </c>
      <c r="AL244" s="6">
        <v>5468024</v>
      </c>
      <c r="AQ244" s="6" t="s">
        <v>1632</v>
      </c>
      <c r="AR244" s="6">
        <v>246</v>
      </c>
      <c r="AS244" s="6">
        <v>100</v>
      </c>
    </row>
    <row r="245" spans="1:45" x14ac:dyDescent="0.2">
      <c r="A245" s="6">
        <v>1059071</v>
      </c>
      <c r="B245" s="6">
        <v>1059085</v>
      </c>
      <c r="C245" s="6" t="str">
        <f t="shared" si="12"/>
        <v>Travelway</v>
      </c>
      <c r="D245" s="6" t="str">
        <f t="shared" si="13"/>
        <v>Travelway - Sto:lo-1140</v>
      </c>
      <c r="E245" s="6" t="str">
        <f t="shared" si="14"/>
        <v>Documented Travelway 
Stó:lō</v>
      </c>
      <c r="F245" s="6" t="s">
        <v>1712</v>
      </c>
      <c r="G245" s="12">
        <f>INDEX(families!$A:$A,MATCH(H245,families!$B:$B,0))</f>
        <v>13</v>
      </c>
      <c r="H245" s="6" t="str">
        <f t="shared" si="15"/>
        <v>Land</v>
      </c>
      <c r="L245" s="6">
        <v>1059070.7439999999</v>
      </c>
      <c r="M245" s="6">
        <v>1059084.9339999999</v>
      </c>
      <c r="N245" s="6">
        <v>599959</v>
      </c>
      <c r="O245" s="6">
        <v>5463420</v>
      </c>
      <c r="P245" s="6" t="s">
        <v>1112</v>
      </c>
      <c r="Q245" s="6" t="s">
        <v>1402</v>
      </c>
      <c r="R245" s="6" t="s">
        <v>900</v>
      </c>
      <c r="S245" s="6">
        <v>0</v>
      </c>
      <c r="T245" s="6" t="s">
        <v>1728</v>
      </c>
      <c r="U245" s="6" t="s">
        <v>1716</v>
      </c>
      <c r="V245" s="6" t="s">
        <v>1357</v>
      </c>
      <c r="X245" s="6" t="s">
        <v>963</v>
      </c>
      <c r="Y245" s="6" t="s">
        <v>1399</v>
      </c>
      <c r="Z245" s="6" t="s">
        <v>904</v>
      </c>
      <c r="AA245" s="6" t="s">
        <v>905</v>
      </c>
      <c r="AB245" s="7">
        <v>44597</v>
      </c>
      <c r="AC245" s="6" t="s">
        <v>906</v>
      </c>
      <c r="AD245" s="6" t="s">
        <v>1147</v>
      </c>
      <c r="AE245" s="6" t="s">
        <v>1147</v>
      </c>
      <c r="AF245" s="6" t="s">
        <v>1147</v>
      </c>
      <c r="AG245" s="6" t="s">
        <v>1147</v>
      </c>
      <c r="AK245" s="6">
        <v>599950</v>
      </c>
      <c r="AL245" s="6">
        <v>5463409</v>
      </c>
      <c r="AQ245" s="6" t="s">
        <v>1632</v>
      </c>
      <c r="AR245" s="6">
        <v>262</v>
      </c>
      <c r="AS245" s="6">
        <v>116</v>
      </c>
    </row>
    <row r="246" spans="1:45" x14ac:dyDescent="0.2">
      <c r="A246" s="6">
        <v>997714</v>
      </c>
      <c r="B246" s="6">
        <v>997723</v>
      </c>
      <c r="C246" s="6" t="str">
        <f t="shared" si="12"/>
        <v>Travelway</v>
      </c>
      <c r="D246" s="6" t="str">
        <f t="shared" si="13"/>
        <v>Travelway - Sto:lo-1614a</v>
      </c>
      <c r="E246" s="6" t="str">
        <f t="shared" si="14"/>
        <v>GIS-Modelled Trail 
Stó:lō</v>
      </c>
      <c r="F246" s="6" t="s">
        <v>1712</v>
      </c>
      <c r="G246" s="12">
        <f>INDEX(families!$A:$A,MATCH(H246,families!$B:$B,0))</f>
        <v>13</v>
      </c>
      <c r="H246" s="6" t="str">
        <f t="shared" si="15"/>
        <v>Land</v>
      </c>
      <c r="L246" s="6">
        <v>997713.96719999996</v>
      </c>
      <c r="M246" s="6">
        <v>997722.29429999995</v>
      </c>
      <c r="N246" s="6">
        <v>637754</v>
      </c>
      <c r="O246" s="6">
        <v>5494946</v>
      </c>
      <c r="P246" s="6" t="s">
        <v>1112</v>
      </c>
      <c r="Q246" s="6" t="s">
        <v>1144</v>
      </c>
      <c r="R246" s="6" t="s">
        <v>900</v>
      </c>
      <c r="S246" s="6">
        <v>0</v>
      </c>
      <c r="T246" s="6" t="s">
        <v>1728</v>
      </c>
      <c r="U246" s="6" t="s">
        <v>1716</v>
      </c>
      <c r="V246" s="6" t="s">
        <v>1145</v>
      </c>
      <c r="X246" s="6" t="s">
        <v>902</v>
      </c>
      <c r="Y246" s="6" t="s">
        <v>1146</v>
      </c>
      <c r="Z246" s="6" t="s">
        <v>904</v>
      </c>
      <c r="AA246" s="6" t="s">
        <v>905</v>
      </c>
      <c r="AB246" s="7">
        <v>44597</v>
      </c>
      <c r="AC246" s="6" t="s">
        <v>906</v>
      </c>
      <c r="AD246" s="6" t="s">
        <v>1147</v>
      </c>
      <c r="AE246" s="6" t="s">
        <v>1147</v>
      </c>
      <c r="AF246" s="6" t="s">
        <v>1147</v>
      </c>
      <c r="AG246" s="6" t="s">
        <v>1147</v>
      </c>
      <c r="AK246" s="6">
        <v>637751</v>
      </c>
      <c r="AL246" s="6">
        <v>5494938</v>
      </c>
      <c r="AQ246" s="6" t="s">
        <v>1632</v>
      </c>
    </row>
    <row r="247" spans="1:45" x14ac:dyDescent="0.2">
      <c r="A247" s="6">
        <v>1008087</v>
      </c>
      <c r="B247" s="6">
        <v>1008950</v>
      </c>
      <c r="C247" s="6" t="str">
        <f t="shared" si="12"/>
        <v>Travelway</v>
      </c>
      <c r="D247" s="6" t="str">
        <f t="shared" si="13"/>
        <v>Travelway - Sto:lo-1614b</v>
      </c>
      <c r="E247" s="6" t="str">
        <f t="shared" si="14"/>
        <v>GIS-Modelled Trail 
Stó:lō</v>
      </c>
      <c r="F247" s="6" t="s">
        <v>1712</v>
      </c>
      <c r="G247" s="12">
        <f>INDEX(families!$A:$A,MATCH(H247,families!$B:$B,0))</f>
        <v>13</v>
      </c>
      <c r="H247" s="6" t="str">
        <f t="shared" si="15"/>
        <v>Land</v>
      </c>
      <c r="L247" s="6">
        <v>1008190.254</v>
      </c>
      <c r="M247" s="6">
        <v>1008198.38</v>
      </c>
      <c r="N247" s="6">
        <v>630590</v>
      </c>
      <c r="O247" s="6">
        <v>5490526</v>
      </c>
      <c r="P247" s="6" t="s">
        <v>1112</v>
      </c>
      <c r="Q247" s="6" t="s">
        <v>1184</v>
      </c>
      <c r="R247" s="6" t="s">
        <v>900</v>
      </c>
      <c r="S247" s="6">
        <v>0</v>
      </c>
      <c r="T247" s="6" t="s">
        <v>1728</v>
      </c>
      <c r="U247" s="6" t="s">
        <v>1716</v>
      </c>
      <c r="V247" s="6" t="s">
        <v>1145</v>
      </c>
      <c r="X247" s="6" t="s">
        <v>902</v>
      </c>
      <c r="Y247" s="6" t="s">
        <v>1185</v>
      </c>
      <c r="Z247" s="6" t="s">
        <v>904</v>
      </c>
      <c r="AA247" s="6" t="s">
        <v>905</v>
      </c>
      <c r="AB247" s="7">
        <v>44597</v>
      </c>
      <c r="AC247" s="6" t="s">
        <v>906</v>
      </c>
      <c r="AD247" s="6" t="s">
        <v>1147</v>
      </c>
      <c r="AE247" s="6" t="s">
        <v>1147</v>
      </c>
      <c r="AF247" s="6" t="s">
        <v>1147</v>
      </c>
      <c r="AG247" s="6" t="s">
        <v>1147</v>
      </c>
      <c r="AK247" s="6">
        <v>630582</v>
      </c>
      <c r="AL247" s="6">
        <v>5490528</v>
      </c>
      <c r="AQ247" s="6" t="s">
        <v>1632</v>
      </c>
    </row>
    <row r="248" spans="1:45" x14ac:dyDescent="0.2">
      <c r="A248" s="6">
        <v>1019033</v>
      </c>
      <c r="B248" s="6">
        <v>1019045</v>
      </c>
      <c r="C248" s="6" t="str">
        <f t="shared" si="12"/>
        <v>Travelway</v>
      </c>
      <c r="D248" s="6" t="str">
        <f t="shared" si="13"/>
        <v>Travelway - Sto:lo-1614c</v>
      </c>
      <c r="E248" s="6" t="str">
        <f t="shared" si="14"/>
        <v>GIS-Modelled Trail 
Stó:lō</v>
      </c>
      <c r="F248" s="6" t="s">
        <v>1712</v>
      </c>
      <c r="G248" s="12">
        <f>INDEX(families!$A:$A,MATCH(H248,families!$B:$B,0))</f>
        <v>13</v>
      </c>
      <c r="H248" s="6" t="str">
        <f t="shared" si="15"/>
        <v>Land</v>
      </c>
      <c r="L248" s="6">
        <v>1019033.051</v>
      </c>
      <c r="M248" s="6">
        <v>1019044.713</v>
      </c>
      <c r="N248" s="6">
        <v>626774</v>
      </c>
      <c r="O248" s="6">
        <v>5482642</v>
      </c>
      <c r="P248" s="6" t="s">
        <v>1112</v>
      </c>
      <c r="Q248" s="6" t="s">
        <v>1204</v>
      </c>
      <c r="R248" s="6" t="s">
        <v>900</v>
      </c>
      <c r="S248" s="6">
        <v>0</v>
      </c>
      <c r="T248" s="6" t="s">
        <v>1728</v>
      </c>
      <c r="U248" s="6" t="s">
        <v>1716</v>
      </c>
      <c r="V248" s="6" t="s">
        <v>1145</v>
      </c>
      <c r="X248" s="6" t="s">
        <v>902</v>
      </c>
      <c r="Y248" s="6" t="s">
        <v>1205</v>
      </c>
      <c r="Z248" s="6" t="s">
        <v>904</v>
      </c>
      <c r="AA248" s="6" t="s">
        <v>905</v>
      </c>
      <c r="AB248" s="7">
        <v>44597</v>
      </c>
      <c r="AC248" s="6" t="s">
        <v>906</v>
      </c>
      <c r="AD248" s="6" t="s">
        <v>1147</v>
      </c>
      <c r="AE248" s="6" t="s">
        <v>1147</v>
      </c>
      <c r="AF248" s="6" t="s">
        <v>1147</v>
      </c>
      <c r="AG248" s="6" t="s">
        <v>1147</v>
      </c>
      <c r="AK248" s="6">
        <v>626784</v>
      </c>
      <c r="AL248" s="6">
        <v>5482636</v>
      </c>
      <c r="AQ248" s="6" t="s">
        <v>1632</v>
      </c>
    </row>
    <row r="249" spans="1:45" x14ac:dyDescent="0.2">
      <c r="A249" s="6">
        <v>1019075</v>
      </c>
      <c r="B249" s="6">
        <v>1019097</v>
      </c>
      <c r="C249" s="6" t="str">
        <f t="shared" si="12"/>
        <v>Travelway</v>
      </c>
      <c r="D249" s="6" t="str">
        <f t="shared" si="13"/>
        <v>Travelway - Sto:lo-1614d</v>
      </c>
      <c r="E249" s="6" t="str">
        <f t="shared" si="14"/>
        <v>GIS-Modelled Trail 
Stó:lō</v>
      </c>
      <c r="F249" s="6" t="s">
        <v>1712</v>
      </c>
      <c r="G249" s="12">
        <f>INDEX(families!$A:$A,MATCH(H249,families!$B:$B,0))</f>
        <v>13</v>
      </c>
      <c r="H249" s="6" t="str">
        <f t="shared" si="15"/>
        <v>Land</v>
      </c>
      <c r="L249" s="6">
        <v>1019074.374</v>
      </c>
      <c r="M249" s="6">
        <v>1019096.328</v>
      </c>
      <c r="N249" s="6">
        <v>626809</v>
      </c>
      <c r="O249" s="6">
        <v>5482620</v>
      </c>
      <c r="P249" s="6" t="s">
        <v>1112</v>
      </c>
      <c r="Q249" s="6" t="s">
        <v>1206</v>
      </c>
      <c r="R249" s="6" t="s">
        <v>900</v>
      </c>
      <c r="S249" s="6">
        <v>0</v>
      </c>
      <c r="T249" s="6" t="s">
        <v>1728</v>
      </c>
      <c r="U249" s="6" t="s">
        <v>1716</v>
      </c>
      <c r="V249" s="6" t="s">
        <v>1145</v>
      </c>
      <c r="X249" s="6" t="s">
        <v>902</v>
      </c>
      <c r="Y249" s="6" t="s">
        <v>1207</v>
      </c>
      <c r="Z249" s="6" t="s">
        <v>904</v>
      </c>
      <c r="AA249" s="6" t="s">
        <v>905</v>
      </c>
      <c r="AB249" s="7">
        <v>44597</v>
      </c>
      <c r="AC249" s="6" t="s">
        <v>906</v>
      </c>
      <c r="AD249" s="6" t="s">
        <v>1147</v>
      </c>
      <c r="AE249" s="6" t="s">
        <v>1147</v>
      </c>
      <c r="AF249" s="6" t="s">
        <v>1147</v>
      </c>
      <c r="AG249" s="6" t="s">
        <v>1147</v>
      </c>
      <c r="AK249" s="6">
        <v>626828</v>
      </c>
      <c r="AL249" s="6">
        <v>5482609</v>
      </c>
      <c r="AQ249" s="6" t="s">
        <v>1632</v>
      </c>
    </row>
    <row r="250" spans="1:45" x14ac:dyDescent="0.2">
      <c r="A250" s="6">
        <v>1020198</v>
      </c>
      <c r="B250" s="6">
        <v>1020205</v>
      </c>
      <c r="C250" s="6" t="str">
        <f t="shared" si="12"/>
        <v>Travelway</v>
      </c>
      <c r="D250" s="6" t="str">
        <f t="shared" si="13"/>
        <v>Travelway - Sto:lo-1614e</v>
      </c>
      <c r="E250" s="6" t="str">
        <f t="shared" si="14"/>
        <v>GIS-Modelled Trail 
Stó:lō</v>
      </c>
      <c r="F250" s="6" t="s">
        <v>1712</v>
      </c>
      <c r="G250" s="12">
        <f>INDEX(families!$A:$A,MATCH(H250,families!$B:$B,0))</f>
        <v>13</v>
      </c>
      <c r="H250" s="6" t="str">
        <f t="shared" si="15"/>
        <v>Land</v>
      </c>
      <c r="L250" s="6">
        <v>1020196.4</v>
      </c>
      <c r="M250" s="6">
        <v>1020203.676</v>
      </c>
      <c r="N250" s="6">
        <v>626703</v>
      </c>
      <c r="O250" s="6">
        <v>5481657</v>
      </c>
      <c r="P250" s="6" t="s">
        <v>1112</v>
      </c>
      <c r="Q250" s="6" t="s">
        <v>1208</v>
      </c>
      <c r="R250" s="6" t="s">
        <v>900</v>
      </c>
      <c r="S250" s="6">
        <v>0</v>
      </c>
      <c r="T250" s="6" t="s">
        <v>1728</v>
      </c>
      <c r="U250" s="6" t="s">
        <v>1716</v>
      </c>
      <c r="V250" s="6" t="s">
        <v>1145</v>
      </c>
      <c r="X250" s="6" t="s">
        <v>902</v>
      </c>
      <c r="Y250" s="6" t="s">
        <v>1209</v>
      </c>
      <c r="Z250" s="6" t="s">
        <v>904</v>
      </c>
      <c r="AA250" s="6" t="s">
        <v>905</v>
      </c>
      <c r="AB250" s="7">
        <v>44597</v>
      </c>
      <c r="AC250" s="6" t="s">
        <v>906</v>
      </c>
      <c r="AD250" s="6" t="s">
        <v>1147</v>
      </c>
      <c r="AE250" s="6" t="s">
        <v>1147</v>
      </c>
      <c r="AF250" s="6" t="s">
        <v>1147</v>
      </c>
      <c r="AG250" s="6" t="s">
        <v>1147</v>
      </c>
      <c r="AK250" s="6">
        <v>626701</v>
      </c>
      <c r="AL250" s="6">
        <v>5481650</v>
      </c>
      <c r="AQ250" s="6" t="s">
        <v>1632</v>
      </c>
    </row>
    <row r="251" spans="1:45" x14ac:dyDescent="0.2">
      <c r="A251" s="6">
        <v>1023902</v>
      </c>
      <c r="B251" s="6">
        <v>1023909</v>
      </c>
      <c r="C251" s="6" t="str">
        <f t="shared" si="12"/>
        <v>Travelway</v>
      </c>
      <c r="D251" s="6" t="str">
        <f t="shared" si="13"/>
        <v>Travelway - Sto:lo-1614f</v>
      </c>
      <c r="E251" s="6" t="str">
        <f t="shared" si="14"/>
        <v>GIS-Modelled Trail 
Stó:lō</v>
      </c>
      <c r="F251" s="6" t="s">
        <v>1712</v>
      </c>
      <c r="G251" s="12">
        <f>INDEX(families!$A:$A,MATCH(H251,families!$B:$B,0))</f>
        <v>13</v>
      </c>
      <c r="H251" s="6" t="str">
        <f t="shared" si="15"/>
        <v>Land</v>
      </c>
      <c r="L251" s="6">
        <v>1023901.358</v>
      </c>
      <c r="M251" s="6">
        <v>1023908.474</v>
      </c>
      <c r="N251" s="6">
        <v>625443</v>
      </c>
      <c r="O251" s="6">
        <v>5478536</v>
      </c>
      <c r="P251" s="6" t="s">
        <v>1112</v>
      </c>
      <c r="Q251" s="6" t="s">
        <v>1210</v>
      </c>
      <c r="R251" s="6" t="s">
        <v>900</v>
      </c>
      <c r="S251" s="6">
        <v>0</v>
      </c>
      <c r="T251" s="6" t="s">
        <v>1728</v>
      </c>
      <c r="U251" s="6" t="s">
        <v>1716</v>
      </c>
      <c r="V251" s="6" t="s">
        <v>1145</v>
      </c>
      <c r="X251" s="6" t="s">
        <v>902</v>
      </c>
      <c r="Y251" s="6" t="s">
        <v>1211</v>
      </c>
      <c r="Z251" s="6" t="s">
        <v>904</v>
      </c>
      <c r="AA251" s="6" t="s">
        <v>905</v>
      </c>
      <c r="AB251" s="7">
        <v>44597</v>
      </c>
      <c r="AC251" s="6" t="s">
        <v>906</v>
      </c>
      <c r="AD251" s="6" t="s">
        <v>1147</v>
      </c>
      <c r="AE251" s="6" t="s">
        <v>1147</v>
      </c>
      <c r="AF251" s="6" t="s">
        <v>1147</v>
      </c>
      <c r="AG251" s="6" t="s">
        <v>1147</v>
      </c>
      <c r="AK251" s="6">
        <v>625437</v>
      </c>
      <c r="AL251" s="6">
        <v>5478532</v>
      </c>
      <c r="AQ251" s="6" t="s">
        <v>1632</v>
      </c>
    </row>
    <row r="252" spans="1:45" x14ac:dyDescent="0.2">
      <c r="A252" s="6">
        <v>1023941</v>
      </c>
      <c r="B252" s="6">
        <v>1023959</v>
      </c>
      <c r="C252" s="6" t="str">
        <f t="shared" si="12"/>
        <v>Travelway</v>
      </c>
      <c r="D252" s="6" t="str">
        <f t="shared" si="13"/>
        <v>Travelway - Sto:lo-1614g</v>
      </c>
      <c r="E252" s="6" t="str">
        <f t="shared" si="14"/>
        <v>GIS-Modelled Trail 
Stó:lō</v>
      </c>
      <c r="F252" s="6" t="s">
        <v>1712</v>
      </c>
      <c r="G252" s="12">
        <f>INDEX(families!$A:$A,MATCH(H252,families!$B:$B,0))</f>
        <v>13</v>
      </c>
      <c r="H252" s="6" t="str">
        <f t="shared" si="15"/>
        <v>Land</v>
      </c>
      <c r="L252" s="6">
        <v>1023958.673</v>
      </c>
      <c r="M252" s="6">
        <v>1023977.096</v>
      </c>
      <c r="N252" s="6">
        <v>625401</v>
      </c>
      <c r="O252" s="6">
        <v>5478497</v>
      </c>
      <c r="P252" s="6" t="s">
        <v>1112</v>
      </c>
      <c r="Q252" s="6" t="s">
        <v>1212</v>
      </c>
      <c r="R252" s="6" t="s">
        <v>900</v>
      </c>
      <c r="S252" s="6">
        <v>0</v>
      </c>
      <c r="T252" s="6" t="s">
        <v>1728</v>
      </c>
      <c r="U252" s="6" t="s">
        <v>1716</v>
      </c>
      <c r="V252" s="6" t="s">
        <v>1145</v>
      </c>
      <c r="X252" s="6" t="s">
        <v>902</v>
      </c>
      <c r="Y252" s="6" t="s">
        <v>1213</v>
      </c>
      <c r="Z252" s="6" t="s">
        <v>904</v>
      </c>
      <c r="AA252" s="6" t="s">
        <v>905</v>
      </c>
      <c r="AB252" s="7">
        <v>44597</v>
      </c>
      <c r="AC252" s="6" t="s">
        <v>906</v>
      </c>
      <c r="AD252" s="6" t="s">
        <v>1147</v>
      </c>
      <c r="AE252" s="6" t="s">
        <v>1147</v>
      </c>
      <c r="AF252" s="6" t="s">
        <v>1147</v>
      </c>
      <c r="AG252" s="6" t="s">
        <v>1147</v>
      </c>
      <c r="AK252" s="6">
        <v>625387</v>
      </c>
      <c r="AL252" s="6">
        <v>5478485</v>
      </c>
      <c r="AQ252" s="6" t="s">
        <v>1632</v>
      </c>
    </row>
    <row r="253" spans="1:45" x14ac:dyDescent="0.2">
      <c r="A253" s="6">
        <v>1024327</v>
      </c>
      <c r="B253" s="6">
        <v>1024338</v>
      </c>
      <c r="C253" s="6" t="str">
        <f t="shared" si="12"/>
        <v>Travelway</v>
      </c>
      <c r="D253" s="6" t="str">
        <f t="shared" si="13"/>
        <v>Travelway - Sto:lo-1614h</v>
      </c>
      <c r="E253" s="6" t="str">
        <f t="shared" si="14"/>
        <v>GIS-Modelled Trail 
Stó:lō</v>
      </c>
      <c r="F253" s="6" t="s">
        <v>1712</v>
      </c>
      <c r="G253" s="12">
        <f>INDEX(families!$A:$A,MATCH(H253,families!$B:$B,0))</f>
        <v>13</v>
      </c>
      <c r="H253" s="6" t="str">
        <f t="shared" si="15"/>
        <v>Land</v>
      </c>
      <c r="L253" s="6">
        <v>1024291.402</v>
      </c>
      <c r="M253" s="6">
        <v>1024300.8149999999</v>
      </c>
      <c r="N253" s="6">
        <v>625114</v>
      </c>
      <c r="O253" s="6">
        <v>5478422</v>
      </c>
      <c r="P253" s="6" t="s">
        <v>1112</v>
      </c>
      <c r="Q253" s="6" t="s">
        <v>1214</v>
      </c>
      <c r="R253" s="6" t="s">
        <v>900</v>
      </c>
      <c r="S253" s="6">
        <v>0</v>
      </c>
      <c r="T253" s="6" t="s">
        <v>1728</v>
      </c>
      <c r="U253" s="6" t="s">
        <v>1716</v>
      </c>
      <c r="V253" s="6" t="s">
        <v>1145</v>
      </c>
      <c r="X253" s="6" t="s">
        <v>902</v>
      </c>
      <c r="Y253" s="6" t="s">
        <v>1215</v>
      </c>
      <c r="Z253" s="6" t="s">
        <v>904</v>
      </c>
      <c r="AA253" s="6" t="s">
        <v>905</v>
      </c>
      <c r="AB253" s="7">
        <v>44597</v>
      </c>
      <c r="AC253" s="6" t="s">
        <v>906</v>
      </c>
      <c r="AD253" s="6" t="s">
        <v>1147</v>
      </c>
      <c r="AE253" s="6" t="s">
        <v>1147</v>
      </c>
      <c r="AF253" s="6" t="s">
        <v>1147</v>
      </c>
      <c r="AG253" s="6" t="s">
        <v>1147</v>
      </c>
      <c r="AK253" s="6">
        <v>625105</v>
      </c>
      <c r="AL253" s="6">
        <v>5478428</v>
      </c>
      <c r="AQ253" s="6" t="s">
        <v>1632</v>
      </c>
    </row>
    <row r="254" spans="1:45" x14ac:dyDescent="0.2">
      <c r="A254" s="6">
        <v>1025821</v>
      </c>
      <c r="B254" s="6">
        <v>1025831</v>
      </c>
      <c r="C254" s="6" t="str">
        <f t="shared" si="12"/>
        <v>Travelway</v>
      </c>
      <c r="D254" s="6" t="str">
        <f t="shared" si="13"/>
        <v>Travelway - Sto:lo-1614i</v>
      </c>
      <c r="E254" s="6" t="str">
        <f t="shared" si="14"/>
        <v>GIS-Modelled Trail 
Stó:lō</v>
      </c>
      <c r="F254" s="6" t="s">
        <v>1712</v>
      </c>
      <c r="G254" s="12">
        <f>INDEX(families!$A:$A,MATCH(H254,families!$B:$B,0))</f>
        <v>13</v>
      </c>
      <c r="H254" s="6" t="str">
        <f t="shared" si="15"/>
        <v>Land</v>
      </c>
      <c r="L254" s="6">
        <v>1025820.176</v>
      </c>
      <c r="M254" s="6">
        <v>1025830.169</v>
      </c>
      <c r="N254" s="6">
        <v>623842</v>
      </c>
      <c r="O254" s="6">
        <v>5477771</v>
      </c>
      <c r="P254" s="6" t="s">
        <v>1112</v>
      </c>
      <c r="Q254" s="6" t="s">
        <v>1216</v>
      </c>
      <c r="R254" s="6" t="s">
        <v>900</v>
      </c>
      <c r="S254" s="6">
        <v>0</v>
      </c>
      <c r="T254" s="6" t="s">
        <v>1728</v>
      </c>
      <c r="U254" s="6" t="s">
        <v>1716</v>
      </c>
      <c r="V254" s="6" t="s">
        <v>1145</v>
      </c>
      <c r="X254" s="6" t="s">
        <v>948</v>
      </c>
      <c r="Y254" s="6" t="s">
        <v>1217</v>
      </c>
      <c r="Z254" s="6" t="s">
        <v>904</v>
      </c>
      <c r="AA254" s="6" t="s">
        <v>905</v>
      </c>
      <c r="AB254" s="7">
        <v>44597</v>
      </c>
      <c r="AC254" s="6" t="s">
        <v>906</v>
      </c>
      <c r="AD254" s="6" t="s">
        <v>1147</v>
      </c>
      <c r="AE254" s="6" t="s">
        <v>1147</v>
      </c>
      <c r="AF254" s="6" t="s">
        <v>1147</v>
      </c>
      <c r="AG254" s="6" t="s">
        <v>1147</v>
      </c>
      <c r="AK254" s="6">
        <v>623842</v>
      </c>
      <c r="AL254" s="6">
        <v>5477761</v>
      </c>
      <c r="AQ254" s="6" t="s">
        <v>1632</v>
      </c>
    </row>
    <row r="255" spans="1:45" x14ac:dyDescent="0.2">
      <c r="A255" s="6">
        <v>1026144</v>
      </c>
      <c r="B255" s="6">
        <v>1026157</v>
      </c>
      <c r="C255" s="6" t="str">
        <f t="shared" si="12"/>
        <v>Travelway</v>
      </c>
      <c r="D255" s="6" t="str">
        <f t="shared" si="13"/>
        <v>Travelway - Sto:lo-1614j</v>
      </c>
      <c r="E255" s="6" t="str">
        <f t="shared" si="14"/>
        <v>GIS-Modelled Trail 
Stó:lō</v>
      </c>
      <c r="F255" s="6" t="s">
        <v>1712</v>
      </c>
      <c r="G255" s="12">
        <f>INDEX(families!$A:$A,MATCH(H255,families!$B:$B,0))</f>
        <v>13</v>
      </c>
      <c r="H255" s="6" t="str">
        <f t="shared" si="15"/>
        <v>Land</v>
      </c>
      <c r="L255" s="6">
        <v>1026144.108</v>
      </c>
      <c r="M255" s="6">
        <v>1026156.628</v>
      </c>
      <c r="N255" s="6">
        <v>623573</v>
      </c>
      <c r="O255" s="6">
        <v>5477685</v>
      </c>
      <c r="P255" s="6" t="s">
        <v>1112</v>
      </c>
      <c r="Q255" s="6" t="s">
        <v>1218</v>
      </c>
      <c r="R255" s="6" t="s">
        <v>900</v>
      </c>
      <c r="S255" s="6">
        <v>0</v>
      </c>
      <c r="T255" s="6" t="s">
        <v>1728</v>
      </c>
      <c r="U255" s="6" t="s">
        <v>1716</v>
      </c>
      <c r="V255" s="6" t="s">
        <v>1145</v>
      </c>
      <c r="X255" s="6" t="s">
        <v>902</v>
      </c>
      <c r="Y255" s="6" t="s">
        <v>1219</v>
      </c>
      <c r="Z255" s="6" t="s">
        <v>904</v>
      </c>
      <c r="AA255" s="6" t="s">
        <v>905</v>
      </c>
      <c r="AB255" s="7">
        <v>44597</v>
      </c>
      <c r="AC255" s="6" t="s">
        <v>906</v>
      </c>
      <c r="AD255" s="6" t="s">
        <v>1147</v>
      </c>
      <c r="AE255" s="6" t="s">
        <v>1147</v>
      </c>
      <c r="AF255" s="6" t="s">
        <v>1147</v>
      </c>
      <c r="AG255" s="6" t="s">
        <v>1147</v>
      </c>
      <c r="AK255" s="6">
        <v>623562</v>
      </c>
      <c r="AL255" s="6">
        <v>5477679</v>
      </c>
      <c r="AQ255" s="6" t="s">
        <v>1632</v>
      </c>
    </row>
    <row r="256" spans="1:45" x14ac:dyDescent="0.2">
      <c r="A256" s="6">
        <v>1026191</v>
      </c>
      <c r="B256" s="6">
        <v>1026209</v>
      </c>
      <c r="C256" s="6" t="str">
        <f t="shared" si="12"/>
        <v>Travelway</v>
      </c>
      <c r="D256" s="6" t="str">
        <f t="shared" si="13"/>
        <v>Travelway - Sto:lo-1614k</v>
      </c>
      <c r="E256" s="6" t="str">
        <f t="shared" si="14"/>
        <v>GIS-Modelled Trail 
Stó:lō</v>
      </c>
      <c r="F256" s="6" t="s">
        <v>1712</v>
      </c>
      <c r="G256" s="12">
        <f>INDEX(families!$A:$A,MATCH(H256,families!$B:$B,0))</f>
        <v>13</v>
      </c>
      <c r="H256" s="6" t="str">
        <f t="shared" si="15"/>
        <v>Land</v>
      </c>
      <c r="L256" s="6">
        <v>1026190.169</v>
      </c>
      <c r="M256" s="6">
        <v>1026208.954</v>
      </c>
      <c r="N256" s="6">
        <v>623532</v>
      </c>
      <c r="O256" s="6">
        <v>5477664</v>
      </c>
      <c r="P256" s="6" t="s">
        <v>1112</v>
      </c>
      <c r="Q256" s="6" t="s">
        <v>1220</v>
      </c>
      <c r="R256" s="6" t="s">
        <v>900</v>
      </c>
      <c r="S256" s="6">
        <v>0</v>
      </c>
      <c r="T256" s="6" t="s">
        <v>1728</v>
      </c>
      <c r="U256" s="6" t="s">
        <v>1716</v>
      </c>
      <c r="V256" s="6" t="s">
        <v>1145</v>
      </c>
      <c r="X256" s="6" t="s">
        <v>902</v>
      </c>
      <c r="Y256" s="6" t="s">
        <v>1221</v>
      </c>
      <c r="Z256" s="6" t="s">
        <v>904</v>
      </c>
      <c r="AA256" s="6" t="s">
        <v>905</v>
      </c>
      <c r="AB256" s="7">
        <v>44597</v>
      </c>
      <c r="AC256" s="6" t="s">
        <v>906</v>
      </c>
      <c r="AD256" s="6" t="s">
        <v>1147</v>
      </c>
      <c r="AE256" s="6" t="s">
        <v>1147</v>
      </c>
      <c r="AF256" s="6" t="s">
        <v>1147</v>
      </c>
      <c r="AG256" s="6" t="s">
        <v>1147</v>
      </c>
      <c r="AK256" s="6">
        <v>623515</v>
      </c>
      <c r="AL256" s="6">
        <v>5477656</v>
      </c>
      <c r="AQ256" s="6" t="s">
        <v>1632</v>
      </c>
    </row>
    <row r="257" spans="1:43" x14ac:dyDescent="0.2">
      <c r="A257" s="6">
        <v>1030118</v>
      </c>
      <c r="B257" s="6">
        <v>1030142</v>
      </c>
      <c r="C257" s="6" t="str">
        <f t="shared" si="12"/>
        <v>Travelway</v>
      </c>
      <c r="D257" s="6" t="str">
        <f t="shared" si="13"/>
        <v>Travelway - Sto:lo-1614l</v>
      </c>
      <c r="E257" s="6" t="str">
        <f t="shared" si="14"/>
        <v>GIS-Modelled Trail 
Stó:lō</v>
      </c>
      <c r="F257" s="6" t="s">
        <v>1712</v>
      </c>
      <c r="G257" s="12">
        <f>INDEX(families!$A:$A,MATCH(H257,families!$B:$B,0))</f>
        <v>13</v>
      </c>
      <c r="H257" s="6" t="str">
        <f t="shared" si="15"/>
        <v>Land</v>
      </c>
      <c r="L257" s="6">
        <v>1030117.901</v>
      </c>
      <c r="M257" s="6">
        <v>1030141.428</v>
      </c>
      <c r="N257" s="6">
        <v>622243</v>
      </c>
      <c r="O257" s="6">
        <v>5474237</v>
      </c>
      <c r="P257" s="6" t="s">
        <v>1112</v>
      </c>
      <c r="Q257" s="6" t="s">
        <v>1229</v>
      </c>
      <c r="R257" s="6" t="s">
        <v>900</v>
      </c>
      <c r="S257" s="6">
        <v>0</v>
      </c>
      <c r="T257" s="6" t="s">
        <v>1728</v>
      </c>
      <c r="U257" s="6" t="s">
        <v>1716</v>
      </c>
      <c r="V257" s="6" t="s">
        <v>1145</v>
      </c>
      <c r="X257" s="6" t="s">
        <v>963</v>
      </c>
      <c r="Y257" s="6" t="s">
        <v>1230</v>
      </c>
      <c r="Z257" s="6" t="s">
        <v>904</v>
      </c>
      <c r="AA257" s="6" t="s">
        <v>905</v>
      </c>
      <c r="AB257" s="7">
        <v>44597</v>
      </c>
      <c r="AC257" s="6" t="s">
        <v>906</v>
      </c>
      <c r="AD257" s="6" t="s">
        <v>1147</v>
      </c>
      <c r="AE257" s="6" t="s">
        <v>1147</v>
      </c>
      <c r="AF257" s="6" t="s">
        <v>1147</v>
      </c>
      <c r="AG257" s="6" t="s">
        <v>1147</v>
      </c>
      <c r="AK257" s="6">
        <v>622238</v>
      </c>
      <c r="AL257" s="6">
        <v>5474214</v>
      </c>
      <c r="AQ257" s="6" t="s">
        <v>1632</v>
      </c>
    </row>
    <row r="258" spans="1:43" x14ac:dyDescent="0.2">
      <c r="A258" s="6">
        <v>1030172</v>
      </c>
      <c r="B258" s="6">
        <v>1030192</v>
      </c>
      <c r="C258" s="6" t="str">
        <f t="shared" si="12"/>
        <v>Travelway</v>
      </c>
      <c r="D258" s="6" t="str">
        <f t="shared" si="13"/>
        <v>Travelway - Sto:lo-1614m</v>
      </c>
      <c r="E258" s="6" t="str">
        <f t="shared" si="14"/>
        <v>GIS-Modelled Trail 
Stó:lō</v>
      </c>
      <c r="F258" s="6" t="s">
        <v>1712</v>
      </c>
      <c r="G258" s="12">
        <f>INDEX(families!$A:$A,MATCH(H258,families!$B:$B,0))</f>
        <v>13</v>
      </c>
      <c r="H258" s="6" t="str">
        <f t="shared" si="15"/>
        <v>Land</v>
      </c>
      <c r="L258" s="6">
        <v>1030171.905</v>
      </c>
      <c r="M258" s="6">
        <v>1030191.43</v>
      </c>
      <c r="N258" s="6">
        <v>622238</v>
      </c>
      <c r="O258" s="6">
        <v>5474183</v>
      </c>
      <c r="P258" s="6" t="s">
        <v>1112</v>
      </c>
      <c r="Q258" s="6" t="s">
        <v>1231</v>
      </c>
      <c r="R258" s="6" t="s">
        <v>900</v>
      </c>
      <c r="S258" s="6">
        <v>0</v>
      </c>
      <c r="T258" s="6" t="s">
        <v>1728</v>
      </c>
      <c r="U258" s="6" t="s">
        <v>1716</v>
      </c>
      <c r="V258" s="6" t="s">
        <v>1145</v>
      </c>
      <c r="X258" s="6" t="s">
        <v>963</v>
      </c>
      <c r="Y258" s="6" t="s">
        <v>1232</v>
      </c>
      <c r="Z258" s="6" t="s">
        <v>904</v>
      </c>
      <c r="AA258" s="6" t="s">
        <v>905</v>
      </c>
      <c r="AB258" s="7">
        <v>44597</v>
      </c>
      <c r="AC258" s="6" t="s">
        <v>906</v>
      </c>
      <c r="AD258" s="6" t="s">
        <v>1147</v>
      </c>
      <c r="AE258" s="6" t="s">
        <v>1147</v>
      </c>
      <c r="AF258" s="6" t="s">
        <v>1147</v>
      </c>
      <c r="AG258" s="6" t="s">
        <v>1147</v>
      </c>
      <c r="AK258" s="6">
        <v>622228</v>
      </c>
      <c r="AL258" s="6">
        <v>5474165</v>
      </c>
      <c r="AQ258" s="6" t="s">
        <v>1632</v>
      </c>
    </row>
    <row r="259" spans="1:43" x14ac:dyDescent="0.2">
      <c r="A259" s="6">
        <v>1030435</v>
      </c>
      <c r="B259" s="6">
        <v>1030454</v>
      </c>
      <c r="C259" s="6" t="str">
        <f t="shared" ref="C259:C322" si="16">U259</f>
        <v>Travelway</v>
      </c>
      <c r="D259" s="6" t="str">
        <f t="shared" ref="D259:D322" si="17">_xlfn.CONCAT(U259," - ",Q259)</f>
        <v>Travelway - Sto:lo-1614n</v>
      </c>
      <c r="E259" s="6" t="str">
        <f t="shared" ref="E259:E322" si="18">V259</f>
        <v>GIS-Modelled Trail 
Stó:lō</v>
      </c>
      <c r="F259" s="6" t="s">
        <v>1712</v>
      </c>
      <c r="G259" s="12">
        <f>INDEX(families!$A:$A,MATCH(H259,families!$B:$B,0))</f>
        <v>13</v>
      </c>
      <c r="H259" s="6" t="str">
        <f t="shared" ref="H259:H322" si="19">T259</f>
        <v>Land</v>
      </c>
      <c r="L259" s="6">
        <v>1030435.147</v>
      </c>
      <c r="M259" s="6">
        <v>1030453.174</v>
      </c>
      <c r="N259" s="6">
        <v>622138</v>
      </c>
      <c r="O259" s="6">
        <v>5473943</v>
      </c>
      <c r="P259" s="6" t="s">
        <v>1112</v>
      </c>
      <c r="Q259" s="6" t="s">
        <v>1233</v>
      </c>
      <c r="R259" s="6" t="s">
        <v>900</v>
      </c>
      <c r="S259" s="6">
        <v>0</v>
      </c>
      <c r="T259" s="6" t="s">
        <v>1728</v>
      </c>
      <c r="U259" s="6" t="s">
        <v>1716</v>
      </c>
      <c r="V259" s="6" t="s">
        <v>1145</v>
      </c>
      <c r="X259" s="6" t="s">
        <v>963</v>
      </c>
      <c r="Y259" s="6" t="s">
        <v>1234</v>
      </c>
      <c r="Z259" s="6" t="s">
        <v>904</v>
      </c>
      <c r="AA259" s="6" t="s">
        <v>905</v>
      </c>
      <c r="AB259" s="7">
        <v>44597</v>
      </c>
      <c r="AC259" s="6" t="s">
        <v>906</v>
      </c>
      <c r="AD259" s="6" t="s">
        <v>1147</v>
      </c>
      <c r="AE259" s="6" t="s">
        <v>1147</v>
      </c>
      <c r="AF259" s="6" t="s">
        <v>1147</v>
      </c>
      <c r="AG259" s="6" t="s">
        <v>1147</v>
      </c>
      <c r="AK259" s="6">
        <v>622123</v>
      </c>
      <c r="AL259" s="6">
        <v>5473933</v>
      </c>
      <c r="AQ259" s="6" t="s">
        <v>1632</v>
      </c>
    </row>
    <row r="260" spans="1:43" x14ac:dyDescent="0.2">
      <c r="A260" s="6">
        <v>1034345</v>
      </c>
      <c r="B260" s="6">
        <v>1034425</v>
      </c>
      <c r="C260" s="6" t="str">
        <f t="shared" si="16"/>
        <v>Travelway</v>
      </c>
      <c r="D260" s="6" t="str">
        <f t="shared" si="17"/>
        <v>Travelway - Sto:lo-1614o</v>
      </c>
      <c r="E260" s="6" t="str">
        <f t="shared" si="18"/>
        <v>GIS-Modelled Trail 
Stó:lō</v>
      </c>
      <c r="F260" s="6" t="s">
        <v>1712</v>
      </c>
      <c r="G260" s="12">
        <f>INDEX(families!$A:$A,MATCH(H260,families!$B:$B,0))</f>
        <v>13</v>
      </c>
      <c r="H260" s="6" t="str">
        <f t="shared" si="19"/>
        <v>Land</v>
      </c>
      <c r="L260" s="6">
        <v>1034344.523</v>
      </c>
      <c r="M260" s="6">
        <v>1034424.569</v>
      </c>
      <c r="N260" s="6">
        <v>620497</v>
      </c>
      <c r="O260" s="6">
        <v>5471202</v>
      </c>
      <c r="P260" s="6" t="s">
        <v>1112</v>
      </c>
      <c r="Q260" s="6" t="s">
        <v>1245</v>
      </c>
      <c r="R260" s="6" t="s">
        <v>900</v>
      </c>
      <c r="S260" s="6">
        <v>0</v>
      </c>
      <c r="T260" s="6" t="s">
        <v>1728</v>
      </c>
      <c r="U260" s="6" t="s">
        <v>1716</v>
      </c>
      <c r="V260" s="6" t="s">
        <v>1145</v>
      </c>
      <c r="X260" s="6" t="s">
        <v>963</v>
      </c>
      <c r="Y260" s="6" t="s">
        <v>1246</v>
      </c>
      <c r="Z260" s="6" t="s">
        <v>904</v>
      </c>
      <c r="AA260" s="6" t="s">
        <v>905</v>
      </c>
      <c r="AB260" s="7">
        <v>44597</v>
      </c>
      <c r="AC260" s="6" t="s">
        <v>906</v>
      </c>
      <c r="AD260" s="6" t="s">
        <v>1147</v>
      </c>
      <c r="AE260" s="6" t="s">
        <v>1147</v>
      </c>
      <c r="AF260" s="6" t="s">
        <v>1147</v>
      </c>
      <c r="AG260" s="6" t="s">
        <v>1147</v>
      </c>
      <c r="AK260" s="6">
        <v>620422</v>
      </c>
      <c r="AL260" s="6">
        <v>5471174</v>
      </c>
      <c r="AQ260" s="6" t="s">
        <v>1632</v>
      </c>
    </row>
    <row r="261" spans="1:43" x14ac:dyDescent="0.2">
      <c r="A261" s="6">
        <v>1038008</v>
      </c>
      <c r="B261" s="6">
        <v>1038040</v>
      </c>
      <c r="C261" s="6" t="str">
        <f t="shared" si="16"/>
        <v>Travelway</v>
      </c>
      <c r="D261" s="6" t="str">
        <f t="shared" si="17"/>
        <v>Travelway - Sto:lo-1614p</v>
      </c>
      <c r="E261" s="6" t="str">
        <f t="shared" si="18"/>
        <v>GIS-Modelled Trail 
Stó:lō</v>
      </c>
      <c r="F261" s="6" t="s">
        <v>1712</v>
      </c>
      <c r="G261" s="12">
        <f>INDEX(families!$A:$A,MATCH(H261,families!$B:$B,0))</f>
        <v>13</v>
      </c>
      <c r="H261" s="6" t="str">
        <f t="shared" si="19"/>
        <v>Land</v>
      </c>
      <c r="L261" s="6">
        <v>1038003.861</v>
      </c>
      <c r="M261" s="6">
        <v>1038036.216</v>
      </c>
      <c r="N261" s="6">
        <v>617131</v>
      </c>
      <c r="O261" s="6">
        <v>5471291</v>
      </c>
      <c r="P261" s="6" t="s">
        <v>1112</v>
      </c>
      <c r="Q261" s="6" t="s">
        <v>1270</v>
      </c>
      <c r="R261" s="6" t="s">
        <v>900</v>
      </c>
      <c r="S261" s="6">
        <v>0</v>
      </c>
      <c r="T261" s="6" t="s">
        <v>1728</v>
      </c>
      <c r="U261" s="6" t="s">
        <v>1716</v>
      </c>
      <c r="V261" s="6" t="s">
        <v>1145</v>
      </c>
      <c r="X261" s="6" t="s">
        <v>963</v>
      </c>
      <c r="Y261" s="6" t="s">
        <v>1271</v>
      </c>
      <c r="Z261" s="6" t="s">
        <v>904</v>
      </c>
      <c r="AA261" s="6" t="s">
        <v>905</v>
      </c>
      <c r="AB261" s="7">
        <v>44597</v>
      </c>
      <c r="AC261" s="6" t="s">
        <v>906</v>
      </c>
      <c r="AD261" s="6" t="s">
        <v>1147</v>
      </c>
      <c r="AE261" s="6" t="s">
        <v>1147</v>
      </c>
      <c r="AF261" s="6" t="s">
        <v>1147</v>
      </c>
      <c r="AG261" s="6" t="s">
        <v>1147</v>
      </c>
      <c r="AK261" s="6">
        <v>617103</v>
      </c>
      <c r="AL261" s="6">
        <v>5471274</v>
      </c>
      <c r="AQ261" s="6" t="s">
        <v>1632</v>
      </c>
    </row>
    <row r="262" spans="1:43" x14ac:dyDescent="0.2">
      <c r="A262" s="6">
        <v>1040670</v>
      </c>
      <c r="B262" s="6">
        <v>1040683</v>
      </c>
      <c r="C262" s="6" t="str">
        <f t="shared" si="16"/>
        <v>Travelway</v>
      </c>
      <c r="D262" s="6" t="str">
        <f t="shared" si="17"/>
        <v>Travelway - Sto:lo-1614q</v>
      </c>
      <c r="E262" s="6" t="str">
        <f t="shared" si="18"/>
        <v>GIS-Modelled Trail 
Stó:lō</v>
      </c>
      <c r="F262" s="6" t="s">
        <v>1712</v>
      </c>
      <c r="G262" s="12">
        <f>INDEX(families!$A:$A,MATCH(H262,families!$B:$B,0))</f>
        <v>13</v>
      </c>
      <c r="H262" s="6" t="str">
        <f t="shared" si="19"/>
        <v>Land</v>
      </c>
      <c r="L262" s="6">
        <v>1040669.3149999999</v>
      </c>
      <c r="M262" s="6">
        <v>1040682.419</v>
      </c>
      <c r="N262" s="6">
        <v>614695</v>
      </c>
      <c r="O262" s="6">
        <v>5470477</v>
      </c>
      <c r="P262" s="6" t="s">
        <v>1112</v>
      </c>
      <c r="Q262" s="6" t="s">
        <v>1287</v>
      </c>
      <c r="R262" s="6" t="s">
        <v>900</v>
      </c>
      <c r="S262" s="6">
        <v>0</v>
      </c>
      <c r="T262" s="6" t="s">
        <v>1728</v>
      </c>
      <c r="U262" s="6" t="s">
        <v>1716</v>
      </c>
      <c r="V262" s="6" t="s">
        <v>1145</v>
      </c>
      <c r="X262" s="6" t="s">
        <v>963</v>
      </c>
      <c r="Y262" s="6" t="s">
        <v>1288</v>
      </c>
      <c r="Z262" s="6" t="s">
        <v>904</v>
      </c>
      <c r="AA262" s="6" t="s">
        <v>905</v>
      </c>
      <c r="AB262" s="7">
        <v>44597</v>
      </c>
      <c r="AC262" s="6" t="s">
        <v>906</v>
      </c>
      <c r="AD262" s="6" t="s">
        <v>1147</v>
      </c>
      <c r="AE262" s="6" t="s">
        <v>1147</v>
      </c>
      <c r="AF262" s="6" t="s">
        <v>1147</v>
      </c>
      <c r="AG262" s="6" t="s">
        <v>1147</v>
      </c>
      <c r="AK262" s="6">
        <v>614687</v>
      </c>
      <c r="AL262" s="6">
        <v>5470466</v>
      </c>
      <c r="AQ262" s="6" t="s">
        <v>1632</v>
      </c>
    </row>
    <row r="263" spans="1:43" x14ac:dyDescent="0.2">
      <c r="A263" s="6">
        <v>1041662</v>
      </c>
      <c r="B263" s="6">
        <v>1041669</v>
      </c>
      <c r="C263" s="6" t="str">
        <f t="shared" si="16"/>
        <v>Travelway</v>
      </c>
      <c r="D263" s="6" t="str">
        <f t="shared" si="17"/>
        <v>Travelway - Sto:lo-1614r</v>
      </c>
      <c r="E263" s="6" t="str">
        <f t="shared" si="18"/>
        <v>GIS-Modelled Trail 
Stó:lō</v>
      </c>
      <c r="F263" s="6" t="s">
        <v>1712</v>
      </c>
      <c r="G263" s="12">
        <f>INDEX(families!$A:$A,MATCH(H263,families!$B:$B,0))</f>
        <v>13</v>
      </c>
      <c r="H263" s="6" t="str">
        <f t="shared" si="19"/>
        <v>Land</v>
      </c>
      <c r="L263" s="6">
        <v>1041661.772</v>
      </c>
      <c r="M263" s="6">
        <v>1041668.964</v>
      </c>
      <c r="N263" s="6">
        <v>613979</v>
      </c>
      <c r="O263" s="6">
        <v>5470048</v>
      </c>
      <c r="P263" s="6" t="s">
        <v>1112</v>
      </c>
      <c r="Q263" s="6" t="s">
        <v>1292</v>
      </c>
      <c r="R263" s="6" t="s">
        <v>900</v>
      </c>
      <c r="S263" s="6">
        <v>0</v>
      </c>
      <c r="T263" s="6" t="s">
        <v>1728</v>
      </c>
      <c r="U263" s="6" t="s">
        <v>1716</v>
      </c>
      <c r="V263" s="6" t="s">
        <v>1145</v>
      </c>
      <c r="X263" s="6" t="s">
        <v>963</v>
      </c>
      <c r="Y263" s="6" t="s">
        <v>1293</v>
      </c>
      <c r="Z263" s="6" t="s">
        <v>904</v>
      </c>
      <c r="AA263" s="6" t="s">
        <v>905</v>
      </c>
      <c r="AB263" s="7">
        <v>44597</v>
      </c>
      <c r="AC263" s="6" t="s">
        <v>906</v>
      </c>
      <c r="AD263" s="6" t="s">
        <v>1147</v>
      </c>
      <c r="AE263" s="6" t="s">
        <v>1147</v>
      </c>
      <c r="AF263" s="6" t="s">
        <v>1147</v>
      </c>
      <c r="AG263" s="6" t="s">
        <v>1147</v>
      </c>
      <c r="AK263" s="6">
        <v>613975</v>
      </c>
      <c r="AL263" s="6">
        <v>5470042</v>
      </c>
      <c r="AQ263" s="6" t="s">
        <v>1632</v>
      </c>
    </row>
    <row r="264" spans="1:43" x14ac:dyDescent="0.2">
      <c r="A264" s="6">
        <v>997714</v>
      </c>
      <c r="B264" s="6">
        <v>997723</v>
      </c>
      <c r="C264" s="6" t="str">
        <f t="shared" si="16"/>
        <v>Travelway</v>
      </c>
      <c r="D264" s="6" t="str">
        <f t="shared" si="17"/>
        <v>Travelway - Sto:lo-1614a</v>
      </c>
      <c r="E264" s="6" t="str">
        <f t="shared" si="18"/>
        <v>GIS-Modelled Trail 
Stó:lō</v>
      </c>
      <c r="F264" s="6" t="s">
        <v>1712</v>
      </c>
      <c r="G264" s="12">
        <f>INDEX(families!$A:$A,MATCH(H264,families!$B:$B,0))</f>
        <v>13</v>
      </c>
      <c r="H264" s="6" t="str">
        <f t="shared" si="19"/>
        <v>Land</v>
      </c>
      <c r="L264" s="6">
        <v>997713.96719999996</v>
      </c>
      <c r="M264" s="6">
        <v>997722.29429999995</v>
      </c>
      <c r="N264" s="6">
        <v>637754</v>
      </c>
      <c r="O264" s="6">
        <v>5494946</v>
      </c>
      <c r="P264" s="6" t="s">
        <v>1112</v>
      </c>
      <c r="Q264" s="6" t="s">
        <v>1144</v>
      </c>
      <c r="R264" s="6" t="s">
        <v>900</v>
      </c>
      <c r="S264" s="6">
        <v>0</v>
      </c>
      <c r="T264" s="6" t="s">
        <v>1728</v>
      </c>
      <c r="U264" s="6" t="s">
        <v>1716</v>
      </c>
      <c r="V264" s="6" t="s">
        <v>1145</v>
      </c>
      <c r="X264" s="6" t="s">
        <v>902</v>
      </c>
      <c r="Y264" s="6" t="s">
        <v>1146</v>
      </c>
      <c r="Z264" s="6" t="s">
        <v>904</v>
      </c>
      <c r="AA264" s="6" t="s">
        <v>905</v>
      </c>
      <c r="AB264" s="7">
        <v>44597</v>
      </c>
      <c r="AC264" s="6" t="s">
        <v>906</v>
      </c>
      <c r="AD264" s="6" t="s">
        <v>1147</v>
      </c>
      <c r="AE264" s="6" t="s">
        <v>1147</v>
      </c>
      <c r="AF264" s="6" t="s">
        <v>1147</v>
      </c>
      <c r="AG264" s="6" t="s">
        <v>1147</v>
      </c>
      <c r="AK264" s="6">
        <v>637751</v>
      </c>
      <c r="AL264" s="6">
        <v>5494938</v>
      </c>
      <c r="AQ264" s="6" t="s">
        <v>1632</v>
      </c>
    </row>
    <row r="265" spans="1:43" x14ac:dyDescent="0.2">
      <c r="A265" s="6">
        <v>1008087</v>
      </c>
      <c r="B265" s="6">
        <v>1008950</v>
      </c>
      <c r="C265" s="6" t="str">
        <f t="shared" si="16"/>
        <v>Travelway</v>
      </c>
      <c r="D265" s="6" t="str">
        <f t="shared" si="17"/>
        <v>Travelway - Sto:lo-1614b</v>
      </c>
      <c r="E265" s="6" t="str">
        <f t="shared" si="18"/>
        <v>GIS-Modelled Trail 
Stó:lō</v>
      </c>
      <c r="F265" s="6" t="s">
        <v>1712</v>
      </c>
      <c r="G265" s="12">
        <f>INDEX(families!$A:$A,MATCH(H265,families!$B:$B,0))</f>
        <v>13</v>
      </c>
      <c r="H265" s="6" t="str">
        <f t="shared" si="19"/>
        <v>Land</v>
      </c>
      <c r="L265" s="6">
        <v>1008190.254</v>
      </c>
      <c r="M265" s="6">
        <v>1008198.38</v>
      </c>
      <c r="N265" s="6">
        <v>630590</v>
      </c>
      <c r="O265" s="6">
        <v>5490526</v>
      </c>
      <c r="P265" s="6" t="s">
        <v>1112</v>
      </c>
      <c r="Q265" s="6" t="s">
        <v>1184</v>
      </c>
      <c r="R265" s="6" t="s">
        <v>900</v>
      </c>
      <c r="S265" s="6">
        <v>0</v>
      </c>
      <c r="T265" s="6" t="s">
        <v>1728</v>
      </c>
      <c r="U265" s="6" t="s">
        <v>1716</v>
      </c>
      <c r="V265" s="6" t="s">
        <v>1145</v>
      </c>
      <c r="X265" s="6" t="s">
        <v>902</v>
      </c>
      <c r="Y265" s="6" t="s">
        <v>1185</v>
      </c>
      <c r="Z265" s="6" t="s">
        <v>904</v>
      </c>
      <c r="AA265" s="6" t="s">
        <v>905</v>
      </c>
      <c r="AB265" s="7">
        <v>44597</v>
      </c>
      <c r="AC265" s="6" t="s">
        <v>906</v>
      </c>
      <c r="AD265" s="6" t="s">
        <v>1147</v>
      </c>
      <c r="AE265" s="6" t="s">
        <v>1147</v>
      </c>
      <c r="AF265" s="6" t="s">
        <v>1147</v>
      </c>
      <c r="AG265" s="6" t="s">
        <v>1147</v>
      </c>
      <c r="AK265" s="6">
        <v>630582</v>
      </c>
      <c r="AL265" s="6">
        <v>5490528</v>
      </c>
      <c r="AQ265" s="6" t="s">
        <v>1632</v>
      </c>
    </row>
    <row r="266" spans="1:43" x14ac:dyDescent="0.2">
      <c r="A266" s="6">
        <v>1019033</v>
      </c>
      <c r="B266" s="6">
        <v>1019045</v>
      </c>
      <c r="C266" s="6" t="str">
        <f t="shared" si="16"/>
        <v>Travelway</v>
      </c>
      <c r="D266" s="6" t="str">
        <f t="shared" si="17"/>
        <v>Travelway - Sto:lo-1614c</v>
      </c>
      <c r="E266" s="6" t="str">
        <f t="shared" si="18"/>
        <v>GIS-Modelled Trail 
Stó:lō</v>
      </c>
      <c r="F266" s="6" t="s">
        <v>1712</v>
      </c>
      <c r="G266" s="12">
        <f>INDEX(families!$A:$A,MATCH(H266,families!$B:$B,0))</f>
        <v>13</v>
      </c>
      <c r="H266" s="6" t="str">
        <f t="shared" si="19"/>
        <v>Land</v>
      </c>
      <c r="L266" s="6">
        <v>1019033.051</v>
      </c>
      <c r="M266" s="6">
        <v>1019044.713</v>
      </c>
      <c r="N266" s="6">
        <v>626774</v>
      </c>
      <c r="O266" s="6">
        <v>5482642</v>
      </c>
      <c r="P266" s="6" t="s">
        <v>1112</v>
      </c>
      <c r="Q266" s="6" t="s">
        <v>1204</v>
      </c>
      <c r="R266" s="6" t="s">
        <v>900</v>
      </c>
      <c r="S266" s="6">
        <v>0</v>
      </c>
      <c r="T266" s="6" t="s">
        <v>1728</v>
      </c>
      <c r="U266" s="6" t="s">
        <v>1716</v>
      </c>
      <c r="V266" s="6" t="s">
        <v>1145</v>
      </c>
      <c r="X266" s="6" t="s">
        <v>902</v>
      </c>
      <c r="Y266" s="6" t="s">
        <v>1205</v>
      </c>
      <c r="Z266" s="6" t="s">
        <v>904</v>
      </c>
      <c r="AA266" s="6" t="s">
        <v>905</v>
      </c>
      <c r="AB266" s="7">
        <v>44597</v>
      </c>
      <c r="AC266" s="6" t="s">
        <v>906</v>
      </c>
      <c r="AD266" s="6" t="s">
        <v>1147</v>
      </c>
      <c r="AE266" s="6" t="s">
        <v>1147</v>
      </c>
      <c r="AF266" s="6" t="s">
        <v>1147</v>
      </c>
      <c r="AG266" s="6" t="s">
        <v>1147</v>
      </c>
      <c r="AK266" s="6">
        <v>626784</v>
      </c>
      <c r="AL266" s="6">
        <v>5482636</v>
      </c>
      <c r="AQ266" s="6" t="s">
        <v>1632</v>
      </c>
    </row>
    <row r="267" spans="1:43" x14ac:dyDescent="0.2">
      <c r="A267" s="6">
        <v>1019075</v>
      </c>
      <c r="B267" s="6">
        <v>1019097</v>
      </c>
      <c r="C267" s="6" t="str">
        <f t="shared" si="16"/>
        <v>Travelway</v>
      </c>
      <c r="D267" s="6" t="str">
        <f t="shared" si="17"/>
        <v>Travelway - Sto:lo-1614d</v>
      </c>
      <c r="E267" s="6" t="str">
        <f t="shared" si="18"/>
        <v>GIS-Modelled Trail 
Stó:lō</v>
      </c>
      <c r="F267" s="6" t="s">
        <v>1712</v>
      </c>
      <c r="G267" s="12">
        <f>INDEX(families!$A:$A,MATCH(H267,families!$B:$B,0))</f>
        <v>13</v>
      </c>
      <c r="H267" s="6" t="str">
        <f t="shared" si="19"/>
        <v>Land</v>
      </c>
      <c r="L267" s="6">
        <v>1019074.374</v>
      </c>
      <c r="M267" s="6">
        <v>1019096.328</v>
      </c>
      <c r="N267" s="6">
        <v>626809</v>
      </c>
      <c r="O267" s="6">
        <v>5482620</v>
      </c>
      <c r="P267" s="6" t="s">
        <v>1112</v>
      </c>
      <c r="Q267" s="6" t="s">
        <v>1206</v>
      </c>
      <c r="R267" s="6" t="s">
        <v>900</v>
      </c>
      <c r="S267" s="6">
        <v>0</v>
      </c>
      <c r="T267" s="6" t="s">
        <v>1728</v>
      </c>
      <c r="U267" s="6" t="s">
        <v>1716</v>
      </c>
      <c r="V267" s="6" t="s">
        <v>1145</v>
      </c>
      <c r="X267" s="6" t="s">
        <v>902</v>
      </c>
      <c r="Y267" s="6" t="s">
        <v>1207</v>
      </c>
      <c r="Z267" s="6" t="s">
        <v>904</v>
      </c>
      <c r="AA267" s="6" t="s">
        <v>905</v>
      </c>
      <c r="AB267" s="7">
        <v>44597</v>
      </c>
      <c r="AC267" s="6" t="s">
        <v>906</v>
      </c>
      <c r="AD267" s="6" t="s">
        <v>1147</v>
      </c>
      <c r="AE267" s="6" t="s">
        <v>1147</v>
      </c>
      <c r="AF267" s="6" t="s">
        <v>1147</v>
      </c>
      <c r="AG267" s="6" t="s">
        <v>1147</v>
      </c>
      <c r="AK267" s="6">
        <v>626828</v>
      </c>
      <c r="AL267" s="6">
        <v>5482609</v>
      </c>
      <c r="AQ267" s="6" t="s">
        <v>1632</v>
      </c>
    </row>
    <row r="268" spans="1:43" x14ac:dyDescent="0.2">
      <c r="A268" s="6">
        <v>1020198</v>
      </c>
      <c r="B268" s="6">
        <v>1020205</v>
      </c>
      <c r="C268" s="6" t="str">
        <f t="shared" si="16"/>
        <v>Travelway</v>
      </c>
      <c r="D268" s="6" t="str">
        <f t="shared" si="17"/>
        <v>Travelway - Sto:lo-1614e</v>
      </c>
      <c r="E268" s="6" t="str">
        <f t="shared" si="18"/>
        <v>GIS-Modelled Trail 
Stó:lō</v>
      </c>
      <c r="F268" s="6" t="s">
        <v>1712</v>
      </c>
      <c r="G268" s="12">
        <f>INDEX(families!$A:$A,MATCH(H268,families!$B:$B,0))</f>
        <v>13</v>
      </c>
      <c r="H268" s="6" t="str">
        <f t="shared" si="19"/>
        <v>Land</v>
      </c>
      <c r="L268" s="6">
        <v>1020196.4</v>
      </c>
      <c r="M268" s="6">
        <v>1020203.676</v>
      </c>
      <c r="N268" s="6">
        <v>626703</v>
      </c>
      <c r="O268" s="6">
        <v>5481657</v>
      </c>
      <c r="P268" s="6" t="s">
        <v>1112</v>
      </c>
      <c r="Q268" s="6" t="s">
        <v>1208</v>
      </c>
      <c r="R268" s="6" t="s">
        <v>900</v>
      </c>
      <c r="S268" s="6">
        <v>0</v>
      </c>
      <c r="T268" s="6" t="s">
        <v>1728</v>
      </c>
      <c r="U268" s="6" t="s">
        <v>1716</v>
      </c>
      <c r="V268" s="6" t="s">
        <v>1145</v>
      </c>
      <c r="X268" s="6" t="s">
        <v>902</v>
      </c>
      <c r="Y268" s="6" t="s">
        <v>1209</v>
      </c>
      <c r="Z268" s="6" t="s">
        <v>904</v>
      </c>
      <c r="AA268" s="6" t="s">
        <v>905</v>
      </c>
      <c r="AB268" s="7">
        <v>44597</v>
      </c>
      <c r="AC268" s="6" t="s">
        <v>906</v>
      </c>
      <c r="AD268" s="6" t="s">
        <v>1147</v>
      </c>
      <c r="AE268" s="6" t="s">
        <v>1147</v>
      </c>
      <c r="AF268" s="6" t="s">
        <v>1147</v>
      </c>
      <c r="AG268" s="6" t="s">
        <v>1147</v>
      </c>
      <c r="AK268" s="6">
        <v>626701</v>
      </c>
      <c r="AL268" s="6">
        <v>5481650</v>
      </c>
      <c r="AQ268" s="6" t="s">
        <v>1632</v>
      </c>
    </row>
    <row r="269" spans="1:43" x14ac:dyDescent="0.2">
      <c r="A269" s="6">
        <v>1023902</v>
      </c>
      <c r="B269" s="6">
        <v>1023909</v>
      </c>
      <c r="C269" s="6" t="str">
        <f t="shared" si="16"/>
        <v>Travelway</v>
      </c>
      <c r="D269" s="6" t="str">
        <f t="shared" si="17"/>
        <v>Travelway - Sto:lo-1614f</v>
      </c>
      <c r="E269" s="6" t="str">
        <f t="shared" si="18"/>
        <v>GIS-Modelled Trail 
Stó:lō</v>
      </c>
      <c r="F269" s="6" t="s">
        <v>1712</v>
      </c>
      <c r="G269" s="12">
        <f>INDEX(families!$A:$A,MATCH(H269,families!$B:$B,0))</f>
        <v>13</v>
      </c>
      <c r="H269" s="6" t="str">
        <f t="shared" si="19"/>
        <v>Land</v>
      </c>
      <c r="L269" s="6">
        <v>1023901.358</v>
      </c>
      <c r="M269" s="6">
        <v>1023908.474</v>
      </c>
      <c r="N269" s="6">
        <v>625443</v>
      </c>
      <c r="O269" s="6">
        <v>5478536</v>
      </c>
      <c r="P269" s="6" t="s">
        <v>1112</v>
      </c>
      <c r="Q269" s="6" t="s">
        <v>1210</v>
      </c>
      <c r="R269" s="6" t="s">
        <v>900</v>
      </c>
      <c r="S269" s="6">
        <v>0</v>
      </c>
      <c r="T269" s="6" t="s">
        <v>1728</v>
      </c>
      <c r="U269" s="6" t="s">
        <v>1716</v>
      </c>
      <c r="V269" s="6" t="s">
        <v>1145</v>
      </c>
      <c r="X269" s="6" t="s">
        <v>902</v>
      </c>
      <c r="Y269" s="6" t="s">
        <v>1211</v>
      </c>
      <c r="Z269" s="6" t="s">
        <v>904</v>
      </c>
      <c r="AA269" s="6" t="s">
        <v>905</v>
      </c>
      <c r="AB269" s="7">
        <v>44597</v>
      </c>
      <c r="AC269" s="6" t="s">
        <v>906</v>
      </c>
      <c r="AD269" s="6" t="s">
        <v>1147</v>
      </c>
      <c r="AE269" s="6" t="s">
        <v>1147</v>
      </c>
      <c r="AF269" s="6" t="s">
        <v>1147</v>
      </c>
      <c r="AG269" s="6" t="s">
        <v>1147</v>
      </c>
      <c r="AK269" s="6">
        <v>625437</v>
      </c>
      <c r="AL269" s="6">
        <v>5478532</v>
      </c>
      <c r="AQ269" s="6" t="s">
        <v>1632</v>
      </c>
    </row>
    <row r="270" spans="1:43" x14ac:dyDescent="0.2">
      <c r="A270" s="6">
        <v>1023941</v>
      </c>
      <c r="B270" s="6">
        <v>1023959</v>
      </c>
      <c r="C270" s="6" t="str">
        <f t="shared" si="16"/>
        <v>Travelway</v>
      </c>
      <c r="D270" s="6" t="str">
        <f t="shared" si="17"/>
        <v>Travelway - Sto:lo-1614g</v>
      </c>
      <c r="E270" s="6" t="str">
        <f t="shared" si="18"/>
        <v>GIS-Modelled Trail 
Stó:lō</v>
      </c>
      <c r="F270" s="6" t="s">
        <v>1712</v>
      </c>
      <c r="G270" s="12">
        <f>INDEX(families!$A:$A,MATCH(H270,families!$B:$B,0))</f>
        <v>13</v>
      </c>
      <c r="H270" s="6" t="str">
        <f t="shared" si="19"/>
        <v>Land</v>
      </c>
      <c r="L270" s="6">
        <v>1023958.673</v>
      </c>
      <c r="M270" s="6">
        <v>1023977.096</v>
      </c>
      <c r="N270" s="6">
        <v>625401</v>
      </c>
      <c r="O270" s="6">
        <v>5478497</v>
      </c>
      <c r="P270" s="6" t="s">
        <v>1112</v>
      </c>
      <c r="Q270" s="6" t="s">
        <v>1212</v>
      </c>
      <c r="R270" s="6" t="s">
        <v>900</v>
      </c>
      <c r="S270" s="6">
        <v>0</v>
      </c>
      <c r="T270" s="6" t="s">
        <v>1728</v>
      </c>
      <c r="U270" s="6" t="s">
        <v>1716</v>
      </c>
      <c r="V270" s="6" t="s">
        <v>1145</v>
      </c>
      <c r="X270" s="6" t="s">
        <v>902</v>
      </c>
      <c r="Y270" s="6" t="s">
        <v>1213</v>
      </c>
      <c r="Z270" s="6" t="s">
        <v>904</v>
      </c>
      <c r="AA270" s="6" t="s">
        <v>905</v>
      </c>
      <c r="AB270" s="7">
        <v>44597</v>
      </c>
      <c r="AC270" s="6" t="s">
        <v>906</v>
      </c>
      <c r="AD270" s="6" t="s">
        <v>1147</v>
      </c>
      <c r="AE270" s="6" t="s">
        <v>1147</v>
      </c>
      <c r="AF270" s="6" t="s">
        <v>1147</v>
      </c>
      <c r="AG270" s="6" t="s">
        <v>1147</v>
      </c>
      <c r="AK270" s="6">
        <v>625387</v>
      </c>
      <c r="AL270" s="6">
        <v>5478485</v>
      </c>
      <c r="AQ270" s="6" t="s">
        <v>1632</v>
      </c>
    </row>
    <row r="271" spans="1:43" x14ac:dyDescent="0.2">
      <c r="A271" s="6">
        <v>1024327</v>
      </c>
      <c r="B271" s="6">
        <v>1024338</v>
      </c>
      <c r="C271" s="6" t="str">
        <f t="shared" si="16"/>
        <v>Travelway</v>
      </c>
      <c r="D271" s="6" t="str">
        <f t="shared" si="17"/>
        <v>Travelway - Sto:lo-1614h</v>
      </c>
      <c r="E271" s="6" t="str">
        <f t="shared" si="18"/>
        <v>GIS-Modelled Trail 
Stó:lō</v>
      </c>
      <c r="F271" s="6" t="s">
        <v>1712</v>
      </c>
      <c r="G271" s="12">
        <f>INDEX(families!$A:$A,MATCH(H271,families!$B:$B,0))</f>
        <v>13</v>
      </c>
      <c r="H271" s="6" t="str">
        <f t="shared" si="19"/>
        <v>Land</v>
      </c>
      <c r="L271" s="6">
        <v>1024291.402</v>
      </c>
      <c r="M271" s="6">
        <v>1024300.8149999999</v>
      </c>
      <c r="N271" s="6">
        <v>625114</v>
      </c>
      <c r="O271" s="6">
        <v>5478422</v>
      </c>
      <c r="P271" s="6" t="s">
        <v>1112</v>
      </c>
      <c r="Q271" s="6" t="s">
        <v>1214</v>
      </c>
      <c r="R271" s="6" t="s">
        <v>900</v>
      </c>
      <c r="S271" s="6">
        <v>0</v>
      </c>
      <c r="T271" s="6" t="s">
        <v>1728</v>
      </c>
      <c r="U271" s="6" t="s">
        <v>1716</v>
      </c>
      <c r="V271" s="6" t="s">
        <v>1145</v>
      </c>
      <c r="X271" s="6" t="s">
        <v>902</v>
      </c>
      <c r="Y271" s="6" t="s">
        <v>1215</v>
      </c>
      <c r="Z271" s="6" t="s">
        <v>904</v>
      </c>
      <c r="AA271" s="6" t="s">
        <v>905</v>
      </c>
      <c r="AB271" s="7">
        <v>44597</v>
      </c>
      <c r="AC271" s="6" t="s">
        <v>906</v>
      </c>
      <c r="AD271" s="6" t="s">
        <v>1147</v>
      </c>
      <c r="AE271" s="6" t="s">
        <v>1147</v>
      </c>
      <c r="AF271" s="6" t="s">
        <v>1147</v>
      </c>
      <c r="AG271" s="6" t="s">
        <v>1147</v>
      </c>
      <c r="AK271" s="6">
        <v>625105</v>
      </c>
      <c r="AL271" s="6">
        <v>5478428</v>
      </c>
      <c r="AQ271" s="6" t="s">
        <v>1632</v>
      </c>
    </row>
    <row r="272" spans="1:43" x14ac:dyDescent="0.2">
      <c r="A272" s="6">
        <v>1025821</v>
      </c>
      <c r="B272" s="6">
        <v>1025831</v>
      </c>
      <c r="C272" s="6" t="str">
        <f t="shared" si="16"/>
        <v>Travelway</v>
      </c>
      <c r="D272" s="6" t="str">
        <f t="shared" si="17"/>
        <v>Travelway - Sto:lo-1614i</v>
      </c>
      <c r="E272" s="6" t="str">
        <f t="shared" si="18"/>
        <v>GIS-Modelled Trail 
Stó:lō</v>
      </c>
      <c r="F272" s="6" t="s">
        <v>1712</v>
      </c>
      <c r="G272" s="12">
        <f>INDEX(families!$A:$A,MATCH(H272,families!$B:$B,0))</f>
        <v>13</v>
      </c>
      <c r="H272" s="6" t="str">
        <f t="shared" si="19"/>
        <v>Land</v>
      </c>
      <c r="L272" s="6">
        <v>1025820.176</v>
      </c>
      <c r="M272" s="6">
        <v>1025830.169</v>
      </c>
      <c r="N272" s="6">
        <v>623842</v>
      </c>
      <c r="O272" s="6">
        <v>5477771</v>
      </c>
      <c r="P272" s="6" t="s">
        <v>1112</v>
      </c>
      <c r="Q272" s="6" t="s">
        <v>1216</v>
      </c>
      <c r="R272" s="6" t="s">
        <v>900</v>
      </c>
      <c r="S272" s="6">
        <v>0</v>
      </c>
      <c r="T272" s="6" t="s">
        <v>1728</v>
      </c>
      <c r="U272" s="6" t="s">
        <v>1716</v>
      </c>
      <c r="V272" s="6" t="s">
        <v>1145</v>
      </c>
      <c r="X272" s="6" t="s">
        <v>948</v>
      </c>
      <c r="Y272" s="6" t="s">
        <v>1217</v>
      </c>
      <c r="Z272" s="6" t="s">
        <v>904</v>
      </c>
      <c r="AA272" s="6" t="s">
        <v>905</v>
      </c>
      <c r="AB272" s="7">
        <v>44597</v>
      </c>
      <c r="AC272" s="6" t="s">
        <v>906</v>
      </c>
      <c r="AD272" s="6" t="s">
        <v>1147</v>
      </c>
      <c r="AE272" s="6" t="s">
        <v>1147</v>
      </c>
      <c r="AF272" s="6" t="s">
        <v>1147</v>
      </c>
      <c r="AG272" s="6" t="s">
        <v>1147</v>
      </c>
      <c r="AK272" s="6">
        <v>623842</v>
      </c>
      <c r="AL272" s="6">
        <v>5477761</v>
      </c>
      <c r="AQ272" s="6" t="s">
        <v>1632</v>
      </c>
    </row>
    <row r="273" spans="1:44" x14ac:dyDescent="0.2">
      <c r="A273" s="6">
        <v>1026144</v>
      </c>
      <c r="B273" s="6">
        <v>1026157</v>
      </c>
      <c r="C273" s="6" t="str">
        <f t="shared" si="16"/>
        <v>Travelway</v>
      </c>
      <c r="D273" s="6" t="str">
        <f t="shared" si="17"/>
        <v>Travelway - Sto:lo-1614j</v>
      </c>
      <c r="E273" s="6" t="str">
        <f t="shared" si="18"/>
        <v>GIS-Modelled Trail 
Stó:lō</v>
      </c>
      <c r="F273" s="6" t="s">
        <v>1712</v>
      </c>
      <c r="G273" s="12">
        <f>INDEX(families!$A:$A,MATCH(H273,families!$B:$B,0))</f>
        <v>13</v>
      </c>
      <c r="H273" s="6" t="str">
        <f t="shared" si="19"/>
        <v>Land</v>
      </c>
      <c r="L273" s="6">
        <v>1026144.108</v>
      </c>
      <c r="M273" s="6">
        <v>1026156.628</v>
      </c>
      <c r="N273" s="6">
        <v>623573</v>
      </c>
      <c r="O273" s="6">
        <v>5477685</v>
      </c>
      <c r="P273" s="6" t="s">
        <v>1112</v>
      </c>
      <c r="Q273" s="6" t="s">
        <v>1218</v>
      </c>
      <c r="R273" s="6" t="s">
        <v>900</v>
      </c>
      <c r="S273" s="6">
        <v>0</v>
      </c>
      <c r="T273" s="6" t="s">
        <v>1728</v>
      </c>
      <c r="U273" s="6" t="s">
        <v>1716</v>
      </c>
      <c r="V273" s="6" t="s">
        <v>1145</v>
      </c>
      <c r="X273" s="6" t="s">
        <v>902</v>
      </c>
      <c r="Y273" s="6" t="s">
        <v>1219</v>
      </c>
      <c r="Z273" s="6" t="s">
        <v>904</v>
      </c>
      <c r="AA273" s="6" t="s">
        <v>905</v>
      </c>
      <c r="AB273" s="7">
        <v>44597</v>
      </c>
      <c r="AC273" s="6" t="s">
        <v>906</v>
      </c>
      <c r="AD273" s="6" t="s">
        <v>1147</v>
      </c>
      <c r="AE273" s="6" t="s">
        <v>1147</v>
      </c>
      <c r="AF273" s="6" t="s">
        <v>1147</v>
      </c>
      <c r="AG273" s="6" t="s">
        <v>1147</v>
      </c>
      <c r="AK273" s="6">
        <v>623562</v>
      </c>
      <c r="AL273" s="6">
        <v>5477679</v>
      </c>
      <c r="AQ273" s="6" t="s">
        <v>1632</v>
      </c>
    </row>
    <row r="274" spans="1:44" x14ac:dyDescent="0.2">
      <c r="A274" s="6">
        <v>1026191</v>
      </c>
      <c r="B274" s="6">
        <v>1026209</v>
      </c>
      <c r="C274" s="6" t="str">
        <f t="shared" si="16"/>
        <v>Travelway</v>
      </c>
      <c r="D274" s="6" t="str">
        <f t="shared" si="17"/>
        <v>Travelway - Sto:lo-1614k</v>
      </c>
      <c r="E274" s="6" t="str">
        <f t="shared" si="18"/>
        <v>GIS-Modelled Trail 
Stó:lō</v>
      </c>
      <c r="F274" s="6" t="s">
        <v>1712</v>
      </c>
      <c r="G274" s="12">
        <f>INDEX(families!$A:$A,MATCH(H274,families!$B:$B,0))</f>
        <v>13</v>
      </c>
      <c r="H274" s="6" t="str">
        <f t="shared" si="19"/>
        <v>Land</v>
      </c>
      <c r="L274" s="6">
        <v>1026190.169</v>
      </c>
      <c r="M274" s="6">
        <v>1026208.954</v>
      </c>
      <c r="N274" s="6">
        <v>623532</v>
      </c>
      <c r="O274" s="6">
        <v>5477664</v>
      </c>
      <c r="P274" s="6" t="s">
        <v>1112</v>
      </c>
      <c r="Q274" s="6" t="s">
        <v>1220</v>
      </c>
      <c r="R274" s="6" t="s">
        <v>900</v>
      </c>
      <c r="S274" s="6">
        <v>0</v>
      </c>
      <c r="T274" s="6" t="s">
        <v>1728</v>
      </c>
      <c r="U274" s="6" t="s">
        <v>1716</v>
      </c>
      <c r="V274" s="6" t="s">
        <v>1145</v>
      </c>
      <c r="X274" s="6" t="s">
        <v>902</v>
      </c>
      <c r="Y274" s="6" t="s">
        <v>1221</v>
      </c>
      <c r="Z274" s="6" t="s">
        <v>904</v>
      </c>
      <c r="AA274" s="6" t="s">
        <v>905</v>
      </c>
      <c r="AB274" s="7">
        <v>44597</v>
      </c>
      <c r="AC274" s="6" t="s">
        <v>906</v>
      </c>
      <c r="AD274" s="6" t="s">
        <v>1147</v>
      </c>
      <c r="AE274" s="6" t="s">
        <v>1147</v>
      </c>
      <c r="AF274" s="6" t="s">
        <v>1147</v>
      </c>
      <c r="AG274" s="6" t="s">
        <v>1147</v>
      </c>
      <c r="AK274" s="6">
        <v>623515</v>
      </c>
      <c r="AL274" s="6">
        <v>5477656</v>
      </c>
      <c r="AQ274" s="6" t="s">
        <v>1632</v>
      </c>
    </row>
    <row r="275" spans="1:44" x14ac:dyDescent="0.2">
      <c r="A275" s="6">
        <v>1030118</v>
      </c>
      <c r="B275" s="6">
        <v>1030142</v>
      </c>
      <c r="C275" s="6" t="str">
        <f t="shared" si="16"/>
        <v>Travelway</v>
      </c>
      <c r="D275" s="6" t="str">
        <f t="shared" si="17"/>
        <v>Travelway - Sto:lo-1614l</v>
      </c>
      <c r="E275" s="6" t="str">
        <f t="shared" si="18"/>
        <v>GIS-Modelled Trail 
Stó:lō</v>
      </c>
      <c r="F275" s="6" t="s">
        <v>1712</v>
      </c>
      <c r="G275" s="12">
        <f>INDEX(families!$A:$A,MATCH(H275,families!$B:$B,0))</f>
        <v>13</v>
      </c>
      <c r="H275" s="6" t="str">
        <f t="shared" si="19"/>
        <v>Land</v>
      </c>
      <c r="L275" s="6">
        <v>1030117.901</v>
      </c>
      <c r="M275" s="6">
        <v>1030141.428</v>
      </c>
      <c r="N275" s="6">
        <v>622243</v>
      </c>
      <c r="O275" s="6">
        <v>5474237</v>
      </c>
      <c r="P275" s="6" t="s">
        <v>1112</v>
      </c>
      <c r="Q275" s="6" t="s">
        <v>1229</v>
      </c>
      <c r="R275" s="6" t="s">
        <v>900</v>
      </c>
      <c r="S275" s="6">
        <v>0</v>
      </c>
      <c r="T275" s="6" t="s">
        <v>1728</v>
      </c>
      <c r="U275" s="6" t="s">
        <v>1716</v>
      </c>
      <c r="V275" s="6" t="s">
        <v>1145</v>
      </c>
      <c r="X275" s="6" t="s">
        <v>963</v>
      </c>
      <c r="Y275" s="6" t="s">
        <v>1230</v>
      </c>
      <c r="Z275" s="6" t="s">
        <v>904</v>
      </c>
      <c r="AA275" s="6" t="s">
        <v>905</v>
      </c>
      <c r="AB275" s="7">
        <v>44597</v>
      </c>
      <c r="AC275" s="6" t="s">
        <v>906</v>
      </c>
      <c r="AD275" s="6" t="s">
        <v>1147</v>
      </c>
      <c r="AE275" s="6" t="s">
        <v>1147</v>
      </c>
      <c r="AF275" s="6" t="s">
        <v>1147</v>
      </c>
      <c r="AG275" s="6" t="s">
        <v>1147</v>
      </c>
      <c r="AK275" s="6">
        <v>622238</v>
      </c>
      <c r="AL275" s="6">
        <v>5474214</v>
      </c>
      <c r="AQ275" s="6" t="s">
        <v>1632</v>
      </c>
    </row>
    <row r="276" spans="1:44" x14ac:dyDescent="0.2">
      <c r="A276" s="6">
        <v>1030172</v>
      </c>
      <c r="B276" s="6">
        <v>1030192</v>
      </c>
      <c r="C276" s="6" t="str">
        <f t="shared" si="16"/>
        <v>Travelway</v>
      </c>
      <c r="D276" s="6" t="str">
        <f t="shared" si="17"/>
        <v>Travelway - Sto:lo-1614m</v>
      </c>
      <c r="E276" s="6" t="str">
        <f t="shared" si="18"/>
        <v>GIS-Modelled Trail 
Stó:lō</v>
      </c>
      <c r="F276" s="6" t="s">
        <v>1712</v>
      </c>
      <c r="G276" s="12">
        <f>INDEX(families!$A:$A,MATCH(H276,families!$B:$B,0))</f>
        <v>13</v>
      </c>
      <c r="H276" s="6" t="str">
        <f t="shared" si="19"/>
        <v>Land</v>
      </c>
      <c r="L276" s="6">
        <v>1030171.905</v>
      </c>
      <c r="M276" s="6">
        <v>1030191.43</v>
      </c>
      <c r="N276" s="6">
        <v>622238</v>
      </c>
      <c r="O276" s="6">
        <v>5474183</v>
      </c>
      <c r="P276" s="6" t="s">
        <v>1112</v>
      </c>
      <c r="Q276" s="6" t="s">
        <v>1231</v>
      </c>
      <c r="R276" s="6" t="s">
        <v>900</v>
      </c>
      <c r="S276" s="6">
        <v>0</v>
      </c>
      <c r="T276" s="6" t="s">
        <v>1728</v>
      </c>
      <c r="U276" s="6" t="s">
        <v>1716</v>
      </c>
      <c r="V276" s="6" t="s">
        <v>1145</v>
      </c>
      <c r="X276" s="6" t="s">
        <v>963</v>
      </c>
      <c r="Y276" s="6" t="s">
        <v>1232</v>
      </c>
      <c r="Z276" s="6" t="s">
        <v>904</v>
      </c>
      <c r="AA276" s="6" t="s">
        <v>905</v>
      </c>
      <c r="AB276" s="7">
        <v>44597</v>
      </c>
      <c r="AC276" s="6" t="s">
        <v>906</v>
      </c>
      <c r="AD276" s="6" t="s">
        <v>1147</v>
      </c>
      <c r="AE276" s="6" t="s">
        <v>1147</v>
      </c>
      <c r="AF276" s="6" t="s">
        <v>1147</v>
      </c>
      <c r="AG276" s="6" t="s">
        <v>1147</v>
      </c>
      <c r="AK276" s="6">
        <v>622228</v>
      </c>
      <c r="AL276" s="6">
        <v>5474165</v>
      </c>
      <c r="AQ276" s="6" t="s">
        <v>1632</v>
      </c>
    </row>
    <row r="277" spans="1:44" x14ac:dyDescent="0.2">
      <c r="A277" s="6">
        <v>1030435</v>
      </c>
      <c r="B277" s="6">
        <v>1030454</v>
      </c>
      <c r="C277" s="6" t="str">
        <f t="shared" si="16"/>
        <v>Travelway</v>
      </c>
      <c r="D277" s="6" t="str">
        <f t="shared" si="17"/>
        <v>Travelway - Sto:lo-1614n</v>
      </c>
      <c r="E277" s="6" t="str">
        <f t="shared" si="18"/>
        <v>GIS-Modelled Trail 
Stó:lō</v>
      </c>
      <c r="F277" s="6" t="s">
        <v>1712</v>
      </c>
      <c r="G277" s="12">
        <f>INDEX(families!$A:$A,MATCH(H277,families!$B:$B,0))</f>
        <v>13</v>
      </c>
      <c r="H277" s="6" t="str">
        <f t="shared" si="19"/>
        <v>Land</v>
      </c>
      <c r="L277" s="6">
        <v>1030435.147</v>
      </c>
      <c r="M277" s="6">
        <v>1030453.174</v>
      </c>
      <c r="N277" s="6">
        <v>622138</v>
      </c>
      <c r="O277" s="6">
        <v>5473943</v>
      </c>
      <c r="P277" s="6" t="s">
        <v>1112</v>
      </c>
      <c r="Q277" s="6" t="s">
        <v>1233</v>
      </c>
      <c r="R277" s="6" t="s">
        <v>900</v>
      </c>
      <c r="S277" s="6">
        <v>0</v>
      </c>
      <c r="T277" s="6" t="s">
        <v>1728</v>
      </c>
      <c r="U277" s="6" t="s">
        <v>1716</v>
      </c>
      <c r="V277" s="6" t="s">
        <v>1145</v>
      </c>
      <c r="X277" s="6" t="s">
        <v>963</v>
      </c>
      <c r="Y277" s="6" t="s">
        <v>1234</v>
      </c>
      <c r="Z277" s="6" t="s">
        <v>904</v>
      </c>
      <c r="AA277" s="6" t="s">
        <v>905</v>
      </c>
      <c r="AB277" s="7">
        <v>44597</v>
      </c>
      <c r="AC277" s="6" t="s">
        <v>906</v>
      </c>
      <c r="AD277" s="6" t="s">
        <v>1147</v>
      </c>
      <c r="AE277" s="6" t="s">
        <v>1147</v>
      </c>
      <c r="AF277" s="6" t="s">
        <v>1147</v>
      </c>
      <c r="AG277" s="6" t="s">
        <v>1147</v>
      </c>
      <c r="AK277" s="6">
        <v>622123</v>
      </c>
      <c r="AL277" s="6">
        <v>5473933</v>
      </c>
      <c r="AQ277" s="6" t="s">
        <v>1632</v>
      </c>
    </row>
    <row r="278" spans="1:44" x14ac:dyDescent="0.2">
      <c r="A278" s="6">
        <v>1034345</v>
      </c>
      <c r="B278" s="6">
        <v>1034425</v>
      </c>
      <c r="C278" s="6" t="str">
        <f t="shared" si="16"/>
        <v>Travelway</v>
      </c>
      <c r="D278" s="6" t="str">
        <f t="shared" si="17"/>
        <v>Travelway - Sto:lo-1614o</v>
      </c>
      <c r="E278" s="6" t="str">
        <f t="shared" si="18"/>
        <v>GIS-Modelled Trail 
Stó:lō</v>
      </c>
      <c r="F278" s="6" t="s">
        <v>1712</v>
      </c>
      <c r="G278" s="12">
        <f>INDEX(families!$A:$A,MATCH(H278,families!$B:$B,0))</f>
        <v>13</v>
      </c>
      <c r="H278" s="6" t="str">
        <f t="shared" si="19"/>
        <v>Land</v>
      </c>
      <c r="L278" s="6">
        <v>1034344.523</v>
      </c>
      <c r="M278" s="6">
        <v>1034424.569</v>
      </c>
      <c r="N278" s="6">
        <v>620497</v>
      </c>
      <c r="O278" s="6">
        <v>5471202</v>
      </c>
      <c r="P278" s="6" t="s">
        <v>1112</v>
      </c>
      <c r="Q278" s="6" t="s">
        <v>1245</v>
      </c>
      <c r="R278" s="6" t="s">
        <v>900</v>
      </c>
      <c r="S278" s="6">
        <v>0</v>
      </c>
      <c r="T278" s="6" t="s">
        <v>1728</v>
      </c>
      <c r="U278" s="6" t="s">
        <v>1716</v>
      </c>
      <c r="V278" s="6" t="s">
        <v>1145</v>
      </c>
      <c r="X278" s="6" t="s">
        <v>963</v>
      </c>
      <c r="Y278" s="6" t="s">
        <v>1246</v>
      </c>
      <c r="Z278" s="6" t="s">
        <v>904</v>
      </c>
      <c r="AA278" s="6" t="s">
        <v>905</v>
      </c>
      <c r="AB278" s="7">
        <v>44597</v>
      </c>
      <c r="AC278" s="6" t="s">
        <v>906</v>
      </c>
      <c r="AD278" s="6" t="s">
        <v>1147</v>
      </c>
      <c r="AE278" s="6" t="s">
        <v>1147</v>
      </c>
      <c r="AF278" s="6" t="s">
        <v>1147</v>
      </c>
      <c r="AG278" s="6" t="s">
        <v>1147</v>
      </c>
      <c r="AK278" s="6">
        <v>620422</v>
      </c>
      <c r="AL278" s="6">
        <v>5471174</v>
      </c>
      <c r="AQ278" s="6" t="s">
        <v>1632</v>
      </c>
    </row>
    <row r="279" spans="1:44" x14ac:dyDescent="0.2">
      <c r="A279" s="6">
        <v>1038008</v>
      </c>
      <c r="B279" s="6">
        <v>1038040</v>
      </c>
      <c r="C279" s="6" t="str">
        <f t="shared" si="16"/>
        <v>Travelway</v>
      </c>
      <c r="D279" s="6" t="str">
        <f t="shared" si="17"/>
        <v>Travelway - Sto:lo-1614p</v>
      </c>
      <c r="E279" s="6" t="str">
        <f t="shared" si="18"/>
        <v>GIS-Modelled Trail 
Stó:lō</v>
      </c>
      <c r="F279" s="6" t="s">
        <v>1712</v>
      </c>
      <c r="G279" s="12">
        <f>INDEX(families!$A:$A,MATCH(H279,families!$B:$B,0))</f>
        <v>13</v>
      </c>
      <c r="H279" s="6" t="str">
        <f t="shared" si="19"/>
        <v>Land</v>
      </c>
      <c r="L279" s="6">
        <v>1038003.861</v>
      </c>
      <c r="M279" s="6">
        <v>1038036.216</v>
      </c>
      <c r="N279" s="6">
        <v>617131</v>
      </c>
      <c r="O279" s="6">
        <v>5471291</v>
      </c>
      <c r="P279" s="6" t="s">
        <v>1112</v>
      </c>
      <c r="Q279" s="6" t="s">
        <v>1270</v>
      </c>
      <c r="R279" s="6" t="s">
        <v>900</v>
      </c>
      <c r="S279" s="6">
        <v>0</v>
      </c>
      <c r="T279" s="6" t="s">
        <v>1728</v>
      </c>
      <c r="U279" s="6" t="s">
        <v>1716</v>
      </c>
      <c r="V279" s="6" t="s">
        <v>1145</v>
      </c>
      <c r="X279" s="6" t="s">
        <v>963</v>
      </c>
      <c r="Y279" s="6" t="s">
        <v>1271</v>
      </c>
      <c r="Z279" s="6" t="s">
        <v>904</v>
      </c>
      <c r="AA279" s="6" t="s">
        <v>905</v>
      </c>
      <c r="AB279" s="7">
        <v>44597</v>
      </c>
      <c r="AC279" s="6" t="s">
        <v>906</v>
      </c>
      <c r="AD279" s="6" t="s">
        <v>1147</v>
      </c>
      <c r="AE279" s="6" t="s">
        <v>1147</v>
      </c>
      <c r="AF279" s="6" t="s">
        <v>1147</v>
      </c>
      <c r="AG279" s="6" t="s">
        <v>1147</v>
      </c>
      <c r="AK279" s="6">
        <v>617103</v>
      </c>
      <c r="AL279" s="6">
        <v>5471274</v>
      </c>
      <c r="AQ279" s="6" t="s">
        <v>1632</v>
      </c>
    </row>
    <row r="280" spans="1:44" x14ac:dyDescent="0.2">
      <c r="A280" s="6">
        <v>1040670</v>
      </c>
      <c r="B280" s="6">
        <v>1040683</v>
      </c>
      <c r="C280" s="6" t="str">
        <f t="shared" si="16"/>
        <v>Travelway</v>
      </c>
      <c r="D280" s="6" t="str">
        <f t="shared" si="17"/>
        <v>Travelway - Sto:lo-1614q</v>
      </c>
      <c r="E280" s="6" t="str">
        <f t="shared" si="18"/>
        <v>GIS-Modelled Trail 
Stó:lō</v>
      </c>
      <c r="F280" s="6" t="s">
        <v>1712</v>
      </c>
      <c r="G280" s="12">
        <f>INDEX(families!$A:$A,MATCH(H280,families!$B:$B,0))</f>
        <v>13</v>
      </c>
      <c r="H280" s="6" t="str">
        <f t="shared" si="19"/>
        <v>Land</v>
      </c>
      <c r="L280" s="6">
        <v>1040669.3149999999</v>
      </c>
      <c r="M280" s="6">
        <v>1040682.419</v>
      </c>
      <c r="N280" s="6">
        <v>614695</v>
      </c>
      <c r="O280" s="6">
        <v>5470477</v>
      </c>
      <c r="P280" s="6" t="s">
        <v>1112</v>
      </c>
      <c r="Q280" s="6" t="s">
        <v>1287</v>
      </c>
      <c r="R280" s="6" t="s">
        <v>900</v>
      </c>
      <c r="S280" s="6">
        <v>0</v>
      </c>
      <c r="T280" s="6" t="s">
        <v>1728</v>
      </c>
      <c r="U280" s="6" t="s">
        <v>1716</v>
      </c>
      <c r="V280" s="6" t="s">
        <v>1145</v>
      </c>
      <c r="X280" s="6" t="s">
        <v>963</v>
      </c>
      <c r="Y280" s="6" t="s">
        <v>1288</v>
      </c>
      <c r="Z280" s="6" t="s">
        <v>904</v>
      </c>
      <c r="AA280" s="6" t="s">
        <v>905</v>
      </c>
      <c r="AB280" s="7">
        <v>44597</v>
      </c>
      <c r="AC280" s="6" t="s">
        <v>906</v>
      </c>
      <c r="AD280" s="6" t="s">
        <v>1147</v>
      </c>
      <c r="AE280" s="6" t="s">
        <v>1147</v>
      </c>
      <c r="AF280" s="6" t="s">
        <v>1147</v>
      </c>
      <c r="AG280" s="6" t="s">
        <v>1147</v>
      </c>
      <c r="AK280" s="6">
        <v>614687</v>
      </c>
      <c r="AL280" s="6">
        <v>5470466</v>
      </c>
      <c r="AQ280" s="6" t="s">
        <v>1632</v>
      </c>
    </row>
    <row r="281" spans="1:44" x14ac:dyDescent="0.2">
      <c r="A281" s="6">
        <v>1041662</v>
      </c>
      <c r="B281" s="6">
        <v>1041669</v>
      </c>
      <c r="C281" s="6" t="str">
        <f t="shared" si="16"/>
        <v>Travelway</v>
      </c>
      <c r="D281" s="6" t="str">
        <f t="shared" si="17"/>
        <v>Travelway - Sto:lo-1614r</v>
      </c>
      <c r="E281" s="6" t="str">
        <f t="shared" si="18"/>
        <v>GIS-Modelled Trail 
Stó:lō</v>
      </c>
      <c r="F281" s="6" t="s">
        <v>1712</v>
      </c>
      <c r="G281" s="12">
        <f>INDEX(families!$A:$A,MATCH(H281,families!$B:$B,0))</f>
        <v>13</v>
      </c>
      <c r="H281" s="6" t="str">
        <f t="shared" si="19"/>
        <v>Land</v>
      </c>
      <c r="L281" s="6">
        <v>1041661.772</v>
      </c>
      <c r="M281" s="6">
        <v>1041668.964</v>
      </c>
      <c r="N281" s="6">
        <v>613979</v>
      </c>
      <c r="O281" s="6">
        <v>5470048</v>
      </c>
      <c r="P281" s="6" t="s">
        <v>1112</v>
      </c>
      <c r="Q281" s="6" t="s">
        <v>1292</v>
      </c>
      <c r="R281" s="6" t="s">
        <v>900</v>
      </c>
      <c r="S281" s="6">
        <v>0</v>
      </c>
      <c r="T281" s="6" t="s">
        <v>1728</v>
      </c>
      <c r="U281" s="6" t="s">
        <v>1716</v>
      </c>
      <c r="V281" s="6" t="s">
        <v>1145</v>
      </c>
      <c r="X281" s="6" t="s">
        <v>963</v>
      </c>
      <c r="Y281" s="6" t="s">
        <v>1293</v>
      </c>
      <c r="Z281" s="6" t="s">
        <v>904</v>
      </c>
      <c r="AA281" s="6" t="s">
        <v>905</v>
      </c>
      <c r="AB281" s="7">
        <v>44597</v>
      </c>
      <c r="AC281" s="6" t="s">
        <v>906</v>
      </c>
      <c r="AD281" s="6" t="s">
        <v>1147</v>
      </c>
      <c r="AE281" s="6" t="s">
        <v>1147</v>
      </c>
      <c r="AF281" s="6" t="s">
        <v>1147</v>
      </c>
      <c r="AG281" s="6" t="s">
        <v>1147</v>
      </c>
      <c r="AK281" s="6">
        <v>613975</v>
      </c>
      <c r="AL281" s="6">
        <v>5470042</v>
      </c>
      <c r="AQ281" s="6" t="s">
        <v>1632</v>
      </c>
    </row>
    <row r="282" spans="1:44" x14ac:dyDescent="0.2">
      <c r="A282" s="6">
        <v>997714</v>
      </c>
      <c r="B282" s="6">
        <v>997723</v>
      </c>
      <c r="C282" s="6" t="str">
        <f t="shared" si="16"/>
        <v>Travelway</v>
      </c>
      <c r="D282" s="6" t="str">
        <f t="shared" si="17"/>
        <v>Travelway - Sto:lo-1614a</v>
      </c>
      <c r="E282" s="6" t="str">
        <f t="shared" si="18"/>
        <v>GIS-Modelled Trail 
Stó:lō</v>
      </c>
      <c r="F282" s="6" t="s">
        <v>1712</v>
      </c>
      <c r="G282" s="12">
        <f>INDEX(families!$A:$A,MATCH(H282,families!$B:$B,0))</f>
        <v>13</v>
      </c>
      <c r="H282" s="6" t="str">
        <f t="shared" si="19"/>
        <v>Land</v>
      </c>
      <c r="L282" s="6">
        <v>997713.96719999996</v>
      </c>
      <c r="M282" s="6">
        <v>997722.29429999995</v>
      </c>
      <c r="N282" s="6">
        <v>637754</v>
      </c>
      <c r="O282" s="6">
        <v>5494946</v>
      </c>
      <c r="P282" s="6" t="s">
        <v>1112</v>
      </c>
      <c r="Q282" s="6" t="s">
        <v>1144</v>
      </c>
      <c r="R282" s="6" t="s">
        <v>900</v>
      </c>
      <c r="S282" s="6">
        <v>0</v>
      </c>
      <c r="T282" s="6" t="s">
        <v>1728</v>
      </c>
      <c r="U282" s="6" t="s">
        <v>1716</v>
      </c>
      <c r="V282" s="6" t="s">
        <v>1145</v>
      </c>
      <c r="X282" s="6" t="s">
        <v>902</v>
      </c>
      <c r="Y282" s="6" t="s">
        <v>1146</v>
      </c>
      <c r="Z282" s="6" t="s">
        <v>904</v>
      </c>
      <c r="AA282" s="6" t="s">
        <v>905</v>
      </c>
      <c r="AB282" s="7">
        <v>44597</v>
      </c>
      <c r="AC282" s="6" t="s">
        <v>906</v>
      </c>
      <c r="AD282" s="6" t="s">
        <v>1147</v>
      </c>
      <c r="AE282" s="6" t="s">
        <v>1147</v>
      </c>
      <c r="AF282" s="6" t="s">
        <v>1147</v>
      </c>
      <c r="AG282" s="6" t="s">
        <v>1147</v>
      </c>
      <c r="AK282" s="6">
        <v>637751</v>
      </c>
      <c r="AL282" s="6">
        <v>5494938</v>
      </c>
      <c r="AQ282" s="6" t="s">
        <v>1632</v>
      </c>
      <c r="AR282" s="6">
        <v>17</v>
      </c>
    </row>
    <row r="283" spans="1:44" x14ac:dyDescent="0.2">
      <c r="A283" s="6">
        <v>1008087</v>
      </c>
      <c r="B283" s="6">
        <v>1008950</v>
      </c>
      <c r="C283" s="6" t="str">
        <f t="shared" si="16"/>
        <v>Travelway</v>
      </c>
      <c r="D283" s="6" t="str">
        <f t="shared" si="17"/>
        <v>Travelway - Sto:lo-1614b</v>
      </c>
      <c r="E283" s="6" t="str">
        <f t="shared" si="18"/>
        <v>GIS-Modelled Trail 
Stó:lō</v>
      </c>
      <c r="F283" s="6" t="s">
        <v>1712</v>
      </c>
      <c r="G283" s="12">
        <f>INDEX(families!$A:$A,MATCH(H283,families!$B:$B,0))</f>
        <v>13</v>
      </c>
      <c r="H283" s="6" t="str">
        <f t="shared" si="19"/>
        <v>Land</v>
      </c>
      <c r="L283" s="6">
        <v>1008190.254</v>
      </c>
      <c r="M283" s="6">
        <v>1008198.38</v>
      </c>
      <c r="N283" s="6">
        <v>630590</v>
      </c>
      <c r="O283" s="6">
        <v>5490526</v>
      </c>
      <c r="P283" s="6" t="s">
        <v>1112</v>
      </c>
      <c r="Q283" s="6" t="s">
        <v>1184</v>
      </c>
      <c r="R283" s="6" t="s">
        <v>900</v>
      </c>
      <c r="S283" s="6">
        <v>0</v>
      </c>
      <c r="T283" s="6" t="s">
        <v>1728</v>
      </c>
      <c r="U283" s="6" t="s">
        <v>1716</v>
      </c>
      <c r="V283" s="6" t="s">
        <v>1145</v>
      </c>
      <c r="X283" s="6" t="s">
        <v>902</v>
      </c>
      <c r="Y283" s="6" t="s">
        <v>1185</v>
      </c>
      <c r="Z283" s="6" t="s">
        <v>904</v>
      </c>
      <c r="AA283" s="6" t="s">
        <v>905</v>
      </c>
      <c r="AB283" s="7">
        <v>44597</v>
      </c>
      <c r="AC283" s="6" t="s">
        <v>906</v>
      </c>
      <c r="AD283" s="6" t="s">
        <v>1147</v>
      </c>
      <c r="AE283" s="6" t="s">
        <v>1147</v>
      </c>
      <c r="AF283" s="6" t="s">
        <v>1147</v>
      </c>
      <c r="AG283" s="6" t="s">
        <v>1147</v>
      </c>
      <c r="AK283" s="6">
        <v>630582</v>
      </c>
      <c r="AL283" s="6">
        <v>5490528</v>
      </c>
      <c r="AQ283" s="6" t="s">
        <v>1632</v>
      </c>
      <c r="AR283" s="6">
        <v>30</v>
      </c>
    </row>
    <row r="284" spans="1:44" x14ac:dyDescent="0.2">
      <c r="A284" s="6">
        <v>1019033</v>
      </c>
      <c r="B284" s="6">
        <v>1019045</v>
      </c>
      <c r="C284" s="6" t="str">
        <f t="shared" si="16"/>
        <v>Travelway</v>
      </c>
      <c r="D284" s="6" t="str">
        <f t="shared" si="17"/>
        <v>Travelway - Sto:lo-1614c</v>
      </c>
      <c r="E284" s="6" t="str">
        <f t="shared" si="18"/>
        <v>GIS-Modelled Trail 
Stó:lō</v>
      </c>
      <c r="F284" s="6" t="s">
        <v>1712</v>
      </c>
      <c r="G284" s="12">
        <f>INDEX(families!$A:$A,MATCH(H284,families!$B:$B,0))</f>
        <v>13</v>
      </c>
      <c r="H284" s="6" t="str">
        <f t="shared" si="19"/>
        <v>Land</v>
      </c>
      <c r="L284" s="6">
        <v>1019033.051</v>
      </c>
      <c r="M284" s="6">
        <v>1019044.713</v>
      </c>
      <c r="N284" s="6">
        <v>626774</v>
      </c>
      <c r="O284" s="6">
        <v>5482642</v>
      </c>
      <c r="P284" s="6" t="s">
        <v>1112</v>
      </c>
      <c r="Q284" s="6" t="s">
        <v>1204</v>
      </c>
      <c r="R284" s="6" t="s">
        <v>900</v>
      </c>
      <c r="S284" s="6">
        <v>0</v>
      </c>
      <c r="T284" s="6" t="s">
        <v>1728</v>
      </c>
      <c r="U284" s="6" t="s">
        <v>1716</v>
      </c>
      <c r="V284" s="6" t="s">
        <v>1145</v>
      </c>
      <c r="X284" s="6" t="s">
        <v>902</v>
      </c>
      <c r="Y284" s="6" t="s">
        <v>1205</v>
      </c>
      <c r="Z284" s="6" t="s">
        <v>904</v>
      </c>
      <c r="AA284" s="6" t="s">
        <v>905</v>
      </c>
      <c r="AB284" s="7">
        <v>44597</v>
      </c>
      <c r="AC284" s="6" t="s">
        <v>906</v>
      </c>
      <c r="AD284" s="6" t="s">
        <v>1147</v>
      </c>
      <c r="AE284" s="6" t="s">
        <v>1147</v>
      </c>
      <c r="AF284" s="6" t="s">
        <v>1147</v>
      </c>
      <c r="AG284" s="6" t="s">
        <v>1147</v>
      </c>
      <c r="AK284" s="6">
        <v>626784</v>
      </c>
      <c r="AL284" s="6">
        <v>5482636</v>
      </c>
      <c r="AQ284" s="6" t="s">
        <v>1632</v>
      </c>
      <c r="AR284" s="6">
        <v>38</v>
      </c>
    </row>
    <row r="285" spans="1:44" x14ac:dyDescent="0.2">
      <c r="A285" s="6">
        <v>1019075</v>
      </c>
      <c r="B285" s="6">
        <v>1019097</v>
      </c>
      <c r="C285" s="6" t="str">
        <f t="shared" si="16"/>
        <v>Travelway</v>
      </c>
      <c r="D285" s="6" t="str">
        <f t="shared" si="17"/>
        <v>Travelway - Sto:lo-1614d</v>
      </c>
      <c r="E285" s="6" t="str">
        <f t="shared" si="18"/>
        <v>GIS-Modelled Trail 
Stó:lō</v>
      </c>
      <c r="F285" s="6" t="s">
        <v>1712</v>
      </c>
      <c r="G285" s="12">
        <f>INDEX(families!$A:$A,MATCH(H285,families!$B:$B,0))</f>
        <v>13</v>
      </c>
      <c r="H285" s="6" t="str">
        <f t="shared" si="19"/>
        <v>Land</v>
      </c>
      <c r="L285" s="6">
        <v>1019074.374</v>
      </c>
      <c r="M285" s="6">
        <v>1019096.328</v>
      </c>
      <c r="N285" s="6">
        <v>626809</v>
      </c>
      <c r="O285" s="6">
        <v>5482620</v>
      </c>
      <c r="P285" s="6" t="s">
        <v>1112</v>
      </c>
      <c r="Q285" s="6" t="s">
        <v>1206</v>
      </c>
      <c r="R285" s="6" t="s">
        <v>900</v>
      </c>
      <c r="S285" s="6">
        <v>0</v>
      </c>
      <c r="T285" s="6" t="s">
        <v>1728</v>
      </c>
      <c r="U285" s="6" t="s">
        <v>1716</v>
      </c>
      <c r="V285" s="6" t="s">
        <v>1145</v>
      </c>
      <c r="X285" s="6" t="s">
        <v>902</v>
      </c>
      <c r="Y285" s="6" t="s">
        <v>1207</v>
      </c>
      <c r="Z285" s="6" t="s">
        <v>904</v>
      </c>
      <c r="AA285" s="6" t="s">
        <v>905</v>
      </c>
      <c r="AB285" s="7">
        <v>44597</v>
      </c>
      <c r="AC285" s="6" t="s">
        <v>906</v>
      </c>
      <c r="AD285" s="6" t="s">
        <v>1147</v>
      </c>
      <c r="AE285" s="6" t="s">
        <v>1147</v>
      </c>
      <c r="AF285" s="6" t="s">
        <v>1147</v>
      </c>
      <c r="AG285" s="6" t="s">
        <v>1147</v>
      </c>
      <c r="AK285" s="6">
        <v>626828</v>
      </c>
      <c r="AL285" s="6">
        <v>5482609</v>
      </c>
      <c r="AQ285" s="6" t="s">
        <v>1632</v>
      </c>
      <c r="AR285" s="6">
        <v>39</v>
      </c>
    </row>
    <row r="286" spans="1:44" x14ac:dyDescent="0.2">
      <c r="A286" s="6">
        <v>1020198</v>
      </c>
      <c r="B286" s="6">
        <v>1020205</v>
      </c>
      <c r="C286" s="6" t="str">
        <f t="shared" si="16"/>
        <v>Travelway</v>
      </c>
      <c r="D286" s="6" t="str">
        <f t="shared" si="17"/>
        <v>Travelway - Sto:lo-1614e</v>
      </c>
      <c r="E286" s="6" t="str">
        <f t="shared" si="18"/>
        <v>GIS-Modelled Trail 
Stó:lō</v>
      </c>
      <c r="F286" s="6" t="s">
        <v>1712</v>
      </c>
      <c r="G286" s="12">
        <f>INDEX(families!$A:$A,MATCH(H286,families!$B:$B,0))</f>
        <v>13</v>
      </c>
      <c r="H286" s="6" t="str">
        <f t="shared" si="19"/>
        <v>Land</v>
      </c>
      <c r="L286" s="6">
        <v>1020196.4</v>
      </c>
      <c r="M286" s="6">
        <v>1020203.676</v>
      </c>
      <c r="N286" s="6">
        <v>626703</v>
      </c>
      <c r="O286" s="6">
        <v>5481657</v>
      </c>
      <c r="P286" s="6" t="s">
        <v>1112</v>
      </c>
      <c r="Q286" s="6" t="s">
        <v>1208</v>
      </c>
      <c r="R286" s="6" t="s">
        <v>900</v>
      </c>
      <c r="S286" s="6">
        <v>0</v>
      </c>
      <c r="T286" s="6" t="s">
        <v>1728</v>
      </c>
      <c r="U286" s="6" t="s">
        <v>1716</v>
      </c>
      <c r="V286" s="6" t="s">
        <v>1145</v>
      </c>
      <c r="X286" s="6" t="s">
        <v>902</v>
      </c>
      <c r="Y286" s="6" t="s">
        <v>1209</v>
      </c>
      <c r="Z286" s="6" t="s">
        <v>904</v>
      </c>
      <c r="AA286" s="6" t="s">
        <v>905</v>
      </c>
      <c r="AB286" s="7">
        <v>44597</v>
      </c>
      <c r="AC286" s="6" t="s">
        <v>906</v>
      </c>
      <c r="AD286" s="6" t="s">
        <v>1147</v>
      </c>
      <c r="AE286" s="6" t="s">
        <v>1147</v>
      </c>
      <c r="AF286" s="6" t="s">
        <v>1147</v>
      </c>
      <c r="AG286" s="6" t="s">
        <v>1147</v>
      </c>
      <c r="AK286" s="6">
        <v>626701</v>
      </c>
      <c r="AL286" s="6">
        <v>5481650</v>
      </c>
      <c r="AQ286" s="6" t="s">
        <v>1632</v>
      </c>
      <c r="AR286" s="6">
        <v>40</v>
      </c>
    </row>
    <row r="287" spans="1:44" x14ac:dyDescent="0.2">
      <c r="A287" s="6">
        <v>1023902</v>
      </c>
      <c r="B287" s="6">
        <v>1023909</v>
      </c>
      <c r="C287" s="6" t="str">
        <f t="shared" si="16"/>
        <v>Travelway</v>
      </c>
      <c r="D287" s="6" t="str">
        <f t="shared" si="17"/>
        <v>Travelway - Sto:lo-1614f</v>
      </c>
      <c r="E287" s="6" t="str">
        <f t="shared" si="18"/>
        <v>GIS-Modelled Trail 
Stó:lō</v>
      </c>
      <c r="F287" s="6" t="s">
        <v>1712</v>
      </c>
      <c r="G287" s="12">
        <f>INDEX(families!$A:$A,MATCH(H287,families!$B:$B,0))</f>
        <v>13</v>
      </c>
      <c r="H287" s="6" t="str">
        <f t="shared" si="19"/>
        <v>Land</v>
      </c>
      <c r="L287" s="6">
        <v>1023901.358</v>
      </c>
      <c r="M287" s="6">
        <v>1023908.474</v>
      </c>
      <c r="N287" s="6">
        <v>625443</v>
      </c>
      <c r="O287" s="6">
        <v>5478536</v>
      </c>
      <c r="P287" s="6" t="s">
        <v>1112</v>
      </c>
      <c r="Q287" s="6" t="s">
        <v>1210</v>
      </c>
      <c r="R287" s="6" t="s">
        <v>900</v>
      </c>
      <c r="S287" s="6">
        <v>0</v>
      </c>
      <c r="T287" s="6" t="s">
        <v>1728</v>
      </c>
      <c r="U287" s="6" t="s">
        <v>1716</v>
      </c>
      <c r="V287" s="6" t="s">
        <v>1145</v>
      </c>
      <c r="X287" s="6" t="s">
        <v>902</v>
      </c>
      <c r="Y287" s="6" t="s">
        <v>1211</v>
      </c>
      <c r="Z287" s="6" t="s">
        <v>904</v>
      </c>
      <c r="AA287" s="6" t="s">
        <v>905</v>
      </c>
      <c r="AB287" s="7">
        <v>44597</v>
      </c>
      <c r="AC287" s="6" t="s">
        <v>906</v>
      </c>
      <c r="AD287" s="6" t="s">
        <v>1147</v>
      </c>
      <c r="AE287" s="6" t="s">
        <v>1147</v>
      </c>
      <c r="AF287" s="6" t="s">
        <v>1147</v>
      </c>
      <c r="AG287" s="6" t="s">
        <v>1147</v>
      </c>
      <c r="AK287" s="6">
        <v>625437</v>
      </c>
      <c r="AL287" s="6">
        <v>5478532</v>
      </c>
      <c r="AQ287" s="6" t="s">
        <v>1632</v>
      </c>
      <c r="AR287" s="6">
        <v>41</v>
      </c>
    </row>
    <row r="288" spans="1:44" x14ac:dyDescent="0.2">
      <c r="A288" s="6">
        <v>1023941</v>
      </c>
      <c r="B288" s="6">
        <v>1023959</v>
      </c>
      <c r="C288" s="6" t="str">
        <f t="shared" si="16"/>
        <v>Travelway</v>
      </c>
      <c r="D288" s="6" t="str">
        <f t="shared" si="17"/>
        <v>Travelway - Sto:lo-1614g</v>
      </c>
      <c r="E288" s="6" t="str">
        <f t="shared" si="18"/>
        <v>GIS-Modelled Trail 
Stó:lō</v>
      </c>
      <c r="F288" s="6" t="s">
        <v>1712</v>
      </c>
      <c r="G288" s="12">
        <f>INDEX(families!$A:$A,MATCH(H288,families!$B:$B,0))</f>
        <v>13</v>
      </c>
      <c r="H288" s="6" t="str">
        <f t="shared" si="19"/>
        <v>Land</v>
      </c>
      <c r="L288" s="6">
        <v>1023958.673</v>
      </c>
      <c r="M288" s="6">
        <v>1023977.096</v>
      </c>
      <c r="N288" s="6">
        <v>625401</v>
      </c>
      <c r="O288" s="6">
        <v>5478497</v>
      </c>
      <c r="P288" s="6" t="s">
        <v>1112</v>
      </c>
      <c r="Q288" s="6" t="s">
        <v>1212</v>
      </c>
      <c r="R288" s="6" t="s">
        <v>900</v>
      </c>
      <c r="S288" s="6">
        <v>0</v>
      </c>
      <c r="T288" s="6" t="s">
        <v>1728</v>
      </c>
      <c r="U288" s="6" t="s">
        <v>1716</v>
      </c>
      <c r="V288" s="6" t="s">
        <v>1145</v>
      </c>
      <c r="X288" s="6" t="s">
        <v>902</v>
      </c>
      <c r="Y288" s="6" t="s">
        <v>1213</v>
      </c>
      <c r="Z288" s="6" t="s">
        <v>904</v>
      </c>
      <c r="AA288" s="6" t="s">
        <v>905</v>
      </c>
      <c r="AB288" s="7">
        <v>44597</v>
      </c>
      <c r="AC288" s="6" t="s">
        <v>906</v>
      </c>
      <c r="AD288" s="6" t="s">
        <v>1147</v>
      </c>
      <c r="AE288" s="6" t="s">
        <v>1147</v>
      </c>
      <c r="AF288" s="6" t="s">
        <v>1147</v>
      </c>
      <c r="AG288" s="6" t="s">
        <v>1147</v>
      </c>
      <c r="AK288" s="6">
        <v>625387</v>
      </c>
      <c r="AL288" s="6">
        <v>5478485</v>
      </c>
      <c r="AQ288" s="6" t="s">
        <v>1632</v>
      </c>
      <c r="AR288" s="6">
        <v>42</v>
      </c>
    </row>
    <row r="289" spans="1:45" x14ac:dyDescent="0.2">
      <c r="A289" s="6">
        <v>1024327</v>
      </c>
      <c r="B289" s="6">
        <v>1024338</v>
      </c>
      <c r="C289" s="6" t="str">
        <f t="shared" si="16"/>
        <v>Travelway</v>
      </c>
      <c r="D289" s="6" t="str">
        <f t="shared" si="17"/>
        <v>Travelway - Sto:lo-1614h</v>
      </c>
      <c r="E289" s="6" t="str">
        <f t="shared" si="18"/>
        <v>GIS-Modelled Trail 
Stó:lō</v>
      </c>
      <c r="F289" s="6" t="s">
        <v>1712</v>
      </c>
      <c r="G289" s="12">
        <f>INDEX(families!$A:$A,MATCH(H289,families!$B:$B,0))</f>
        <v>13</v>
      </c>
      <c r="H289" s="6" t="str">
        <f t="shared" si="19"/>
        <v>Land</v>
      </c>
      <c r="L289" s="6">
        <v>1024291.402</v>
      </c>
      <c r="M289" s="6">
        <v>1024300.8149999999</v>
      </c>
      <c r="N289" s="6">
        <v>625114</v>
      </c>
      <c r="O289" s="6">
        <v>5478422</v>
      </c>
      <c r="P289" s="6" t="s">
        <v>1112</v>
      </c>
      <c r="Q289" s="6" t="s">
        <v>1214</v>
      </c>
      <c r="R289" s="6" t="s">
        <v>900</v>
      </c>
      <c r="S289" s="6">
        <v>0</v>
      </c>
      <c r="T289" s="6" t="s">
        <v>1728</v>
      </c>
      <c r="U289" s="6" t="s">
        <v>1716</v>
      </c>
      <c r="V289" s="6" t="s">
        <v>1145</v>
      </c>
      <c r="X289" s="6" t="s">
        <v>902</v>
      </c>
      <c r="Y289" s="6" t="s">
        <v>1215</v>
      </c>
      <c r="Z289" s="6" t="s">
        <v>904</v>
      </c>
      <c r="AA289" s="6" t="s">
        <v>905</v>
      </c>
      <c r="AB289" s="7">
        <v>44597</v>
      </c>
      <c r="AC289" s="6" t="s">
        <v>906</v>
      </c>
      <c r="AD289" s="6" t="s">
        <v>1147</v>
      </c>
      <c r="AE289" s="6" t="s">
        <v>1147</v>
      </c>
      <c r="AF289" s="6" t="s">
        <v>1147</v>
      </c>
      <c r="AG289" s="6" t="s">
        <v>1147</v>
      </c>
      <c r="AK289" s="6">
        <v>625105</v>
      </c>
      <c r="AL289" s="6">
        <v>5478428</v>
      </c>
      <c r="AQ289" s="6" t="s">
        <v>1632</v>
      </c>
      <c r="AR289" s="6">
        <v>45</v>
      </c>
    </row>
    <row r="290" spans="1:45" x14ac:dyDescent="0.2">
      <c r="A290" s="6">
        <v>1025821</v>
      </c>
      <c r="B290" s="6">
        <v>1025831</v>
      </c>
      <c r="C290" s="6" t="str">
        <f t="shared" si="16"/>
        <v>Travelway</v>
      </c>
      <c r="D290" s="6" t="str">
        <f t="shared" si="17"/>
        <v>Travelway - Sto:lo-1614i</v>
      </c>
      <c r="E290" s="6" t="str">
        <f t="shared" si="18"/>
        <v>GIS-Modelled Trail 
Stó:lō</v>
      </c>
      <c r="F290" s="6" t="s">
        <v>1712</v>
      </c>
      <c r="G290" s="12">
        <f>INDEX(families!$A:$A,MATCH(H290,families!$B:$B,0))</f>
        <v>13</v>
      </c>
      <c r="H290" s="6" t="str">
        <f t="shared" si="19"/>
        <v>Land</v>
      </c>
      <c r="L290" s="6">
        <v>1025820.176</v>
      </c>
      <c r="M290" s="6">
        <v>1025830.169</v>
      </c>
      <c r="N290" s="6">
        <v>623842</v>
      </c>
      <c r="O290" s="6">
        <v>5477771</v>
      </c>
      <c r="P290" s="6" t="s">
        <v>1112</v>
      </c>
      <c r="Q290" s="6" t="s">
        <v>1216</v>
      </c>
      <c r="R290" s="6" t="s">
        <v>900</v>
      </c>
      <c r="S290" s="6">
        <v>0</v>
      </c>
      <c r="T290" s="6" t="s">
        <v>1728</v>
      </c>
      <c r="U290" s="6" t="s">
        <v>1716</v>
      </c>
      <c r="V290" s="6" t="s">
        <v>1145</v>
      </c>
      <c r="X290" s="6" t="s">
        <v>948</v>
      </c>
      <c r="Y290" s="6" t="s">
        <v>1217</v>
      </c>
      <c r="Z290" s="6" t="s">
        <v>904</v>
      </c>
      <c r="AA290" s="6" t="s">
        <v>905</v>
      </c>
      <c r="AB290" s="7">
        <v>44597</v>
      </c>
      <c r="AC290" s="6" t="s">
        <v>906</v>
      </c>
      <c r="AD290" s="6" t="s">
        <v>1147</v>
      </c>
      <c r="AE290" s="6" t="s">
        <v>1147</v>
      </c>
      <c r="AF290" s="6" t="s">
        <v>1147</v>
      </c>
      <c r="AG290" s="6" t="s">
        <v>1147</v>
      </c>
      <c r="AK290" s="6">
        <v>623842</v>
      </c>
      <c r="AL290" s="6">
        <v>5477761</v>
      </c>
      <c r="AQ290" s="6" t="s">
        <v>1632</v>
      </c>
      <c r="AR290" s="6">
        <v>46</v>
      </c>
    </row>
    <row r="291" spans="1:45" x14ac:dyDescent="0.2">
      <c r="A291" s="6">
        <v>1026144</v>
      </c>
      <c r="B291" s="6">
        <v>1026157</v>
      </c>
      <c r="C291" s="6" t="str">
        <f t="shared" si="16"/>
        <v>Travelway</v>
      </c>
      <c r="D291" s="6" t="str">
        <f t="shared" si="17"/>
        <v>Travelway - Sto:lo-1614j</v>
      </c>
      <c r="E291" s="6" t="str">
        <f t="shared" si="18"/>
        <v>GIS-Modelled Trail 
Stó:lō</v>
      </c>
      <c r="F291" s="6" t="s">
        <v>1712</v>
      </c>
      <c r="G291" s="12">
        <f>INDEX(families!$A:$A,MATCH(H291,families!$B:$B,0))</f>
        <v>13</v>
      </c>
      <c r="H291" s="6" t="str">
        <f t="shared" si="19"/>
        <v>Land</v>
      </c>
      <c r="L291" s="6">
        <v>1026144.108</v>
      </c>
      <c r="M291" s="6">
        <v>1026156.628</v>
      </c>
      <c r="N291" s="6">
        <v>623573</v>
      </c>
      <c r="O291" s="6">
        <v>5477685</v>
      </c>
      <c r="P291" s="6" t="s">
        <v>1112</v>
      </c>
      <c r="Q291" s="6" t="s">
        <v>1218</v>
      </c>
      <c r="R291" s="6" t="s">
        <v>900</v>
      </c>
      <c r="S291" s="6">
        <v>0</v>
      </c>
      <c r="T291" s="6" t="s">
        <v>1728</v>
      </c>
      <c r="U291" s="6" t="s">
        <v>1716</v>
      </c>
      <c r="V291" s="6" t="s">
        <v>1145</v>
      </c>
      <c r="X291" s="6" t="s">
        <v>902</v>
      </c>
      <c r="Y291" s="6" t="s">
        <v>1219</v>
      </c>
      <c r="Z291" s="6" t="s">
        <v>904</v>
      </c>
      <c r="AA291" s="6" t="s">
        <v>905</v>
      </c>
      <c r="AB291" s="7">
        <v>44597</v>
      </c>
      <c r="AC291" s="6" t="s">
        <v>906</v>
      </c>
      <c r="AD291" s="6" t="s">
        <v>1147</v>
      </c>
      <c r="AE291" s="6" t="s">
        <v>1147</v>
      </c>
      <c r="AF291" s="6" t="s">
        <v>1147</v>
      </c>
      <c r="AG291" s="6" t="s">
        <v>1147</v>
      </c>
      <c r="AK291" s="6">
        <v>623562</v>
      </c>
      <c r="AL291" s="6">
        <v>5477679</v>
      </c>
      <c r="AQ291" s="6" t="s">
        <v>1632</v>
      </c>
      <c r="AR291" s="6">
        <v>47</v>
      </c>
    </row>
    <row r="292" spans="1:45" x14ac:dyDescent="0.2">
      <c r="A292" s="6">
        <v>1026191</v>
      </c>
      <c r="B292" s="6">
        <v>1026209</v>
      </c>
      <c r="C292" s="6" t="str">
        <f t="shared" si="16"/>
        <v>Travelway</v>
      </c>
      <c r="D292" s="6" t="str">
        <f t="shared" si="17"/>
        <v>Travelway - Sto:lo-1614k</v>
      </c>
      <c r="E292" s="6" t="str">
        <f t="shared" si="18"/>
        <v>GIS-Modelled Trail 
Stó:lō</v>
      </c>
      <c r="F292" s="6" t="s">
        <v>1712</v>
      </c>
      <c r="G292" s="12">
        <f>INDEX(families!$A:$A,MATCH(H292,families!$B:$B,0))</f>
        <v>13</v>
      </c>
      <c r="H292" s="6" t="str">
        <f t="shared" si="19"/>
        <v>Land</v>
      </c>
      <c r="L292" s="6">
        <v>1026190.169</v>
      </c>
      <c r="M292" s="6">
        <v>1026208.954</v>
      </c>
      <c r="N292" s="6">
        <v>623532</v>
      </c>
      <c r="O292" s="6">
        <v>5477664</v>
      </c>
      <c r="P292" s="6" t="s">
        <v>1112</v>
      </c>
      <c r="Q292" s="6" t="s">
        <v>1220</v>
      </c>
      <c r="R292" s="6" t="s">
        <v>900</v>
      </c>
      <c r="S292" s="6">
        <v>0</v>
      </c>
      <c r="T292" s="6" t="s">
        <v>1728</v>
      </c>
      <c r="U292" s="6" t="s">
        <v>1716</v>
      </c>
      <c r="V292" s="6" t="s">
        <v>1145</v>
      </c>
      <c r="X292" s="6" t="s">
        <v>902</v>
      </c>
      <c r="Y292" s="6" t="s">
        <v>1221</v>
      </c>
      <c r="Z292" s="6" t="s">
        <v>904</v>
      </c>
      <c r="AA292" s="6" t="s">
        <v>905</v>
      </c>
      <c r="AB292" s="7">
        <v>44597</v>
      </c>
      <c r="AC292" s="6" t="s">
        <v>906</v>
      </c>
      <c r="AD292" s="6" t="s">
        <v>1147</v>
      </c>
      <c r="AE292" s="6" t="s">
        <v>1147</v>
      </c>
      <c r="AF292" s="6" t="s">
        <v>1147</v>
      </c>
      <c r="AG292" s="6" t="s">
        <v>1147</v>
      </c>
      <c r="AK292" s="6">
        <v>623515</v>
      </c>
      <c r="AL292" s="6">
        <v>5477656</v>
      </c>
      <c r="AQ292" s="6" t="s">
        <v>1632</v>
      </c>
      <c r="AR292" s="6">
        <v>48</v>
      </c>
    </row>
    <row r="293" spans="1:45" x14ac:dyDescent="0.2">
      <c r="A293" s="6">
        <v>1030118</v>
      </c>
      <c r="B293" s="6">
        <v>1030142</v>
      </c>
      <c r="C293" s="6" t="str">
        <f t="shared" si="16"/>
        <v>Travelway</v>
      </c>
      <c r="D293" s="6" t="str">
        <f t="shared" si="17"/>
        <v>Travelway - Sto:lo-1614l</v>
      </c>
      <c r="E293" s="6" t="str">
        <f t="shared" si="18"/>
        <v>GIS-Modelled Trail 
Stó:lō</v>
      </c>
      <c r="F293" s="6" t="s">
        <v>1712</v>
      </c>
      <c r="G293" s="12">
        <f>INDEX(families!$A:$A,MATCH(H293,families!$B:$B,0))</f>
        <v>13</v>
      </c>
      <c r="H293" s="6" t="str">
        <f t="shared" si="19"/>
        <v>Land</v>
      </c>
      <c r="L293" s="6">
        <v>1030117.901</v>
      </c>
      <c r="M293" s="6">
        <v>1030141.428</v>
      </c>
      <c r="N293" s="6">
        <v>622243</v>
      </c>
      <c r="O293" s="6">
        <v>5474237</v>
      </c>
      <c r="P293" s="6" t="s">
        <v>1112</v>
      </c>
      <c r="Q293" s="6" t="s">
        <v>1229</v>
      </c>
      <c r="R293" s="6" t="s">
        <v>900</v>
      </c>
      <c r="S293" s="6">
        <v>0</v>
      </c>
      <c r="T293" s="6" t="s">
        <v>1728</v>
      </c>
      <c r="U293" s="6" t="s">
        <v>1716</v>
      </c>
      <c r="V293" s="6" t="s">
        <v>1145</v>
      </c>
      <c r="X293" s="6" t="s">
        <v>963</v>
      </c>
      <c r="Y293" s="6" t="s">
        <v>1230</v>
      </c>
      <c r="Z293" s="6" t="s">
        <v>904</v>
      </c>
      <c r="AA293" s="6" t="s">
        <v>905</v>
      </c>
      <c r="AB293" s="7">
        <v>44597</v>
      </c>
      <c r="AC293" s="6" t="s">
        <v>906</v>
      </c>
      <c r="AD293" s="6" t="s">
        <v>1147</v>
      </c>
      <c r="AE293" s="6" t="s">
        <v>1147</v>
      </c>
      <c r="AF293" s="6" t="s">
        <v>1147</v>
      </c>
      <c r="AG293" s="6" t="s">
        <v>1147</v>
      </c>
      <c r="AK293" s="6">
        <v>622238</v>
      </c>
      <c r="AL293" s="6">
        <v>5474214</v>
      </c>
      <c r="AQ293" s="6" t="s">
        <v>1632</v>
      </c>
      <c r="AR293" s="6">
        <v>51</v>
      </c>
    </row>
    <row r="294" spans="1:45" x14ac:dyDescent="0.2">
      <c r="A294" s="6">
        <v>1030172</v>
      </c>
      <c r="B294" s="6">
        <v>1030192</v>
      </c>
      <c r="C294" s="6" t="str">
        <f t="shared" si="16"/>
        <v>Travelway</v>
      </c>
      <c r="D294" s="6" t="str">
        <f t="shared" si="17"/>
        <v>Travelway - Sto:lo-1614m</v>
      </c>
      <c r="E294" s="6" t="str">
        <f t="shared" si="18"/>
        <v>GIS-Modelled Trail 
Stó:lō</v>
      </c>
      <c r="F294" s="6" t="s">
        <v>1712</v>
      </c>
      <c r="G294" s="12">
        <f>INDEX(families!$A:$A,MATCH(H294,families!$B:$B,0))</f>
        <v>13</v>
      </c>
      <c r="H294" s="6" t="str">
        <f t="shared" si="19"/>
        <v>Land</v>
      </c>
      <c r="L294" s="6">
        <v>1030171.905</v>
      </c>
      <c r="M294" s="6">
        <v>1030191.43</v>
      </c>
      <c r="N294" s="6">
        <v>622238</v>
      </c>
      <c r="O294" s="6">
        <v>5474183</v>
      </c>
      <c r="P294" s="6" t="s">
        <v>1112</v>
      </c>
      <c r="Q294" s="6" t="s">
        <v>1231</v>
      </c>
      <c r="R294" s="6" t="s">
        <v>900</v>
      </c>
      <c r="S294" s="6">
        <v>0</v>
      </c>
      <c r="T294" s="6" t="s">
        <v>1728</v>
      </c>
      <c r="U294" s="6" t="s">
        <v>1716</v>
      </c>
      <c r="V294" s="6" t="s">
        <v>1145</v>
      </c>
      <c r="X294" s="6" t="s">
        <v>963</v>
      </c>
      <c r="Y294" s="6" t="s">
        <v>1232</v>
      </c>
      <c r="Z294" s="6" t="s">
        <v>904</v>
      </c>
      <c r="AA294" s="6" t="s">
        <v>905</v>
      </c>
      <c r="AB294" s="7">
        <v>44597</v>
      </c>
      <c r="AC294" s="6" t="s">
        <v>906</v>
      </c>
      <c r="AD294" s="6" t="s">
        <v>1147</v>
      </c>
      <c r="AE294" s="6" t="s">
        <v>1147</v>
      </c>
      <c r="AF294" s="6" t="s">
        <v>1147</v>
      </c>
      <c r="AG294" s="6" t="s">
        <v>1147</v>
      </c>
      <c r="AK294" s="6">
        <v>622228</v>
      </c>
      <c r="AL294" s="6">
        <v>5474165</v>
      </c>
      <c r="AQ294" s="6" t="s">
        <v>1632</v>
      </c>
      <c r="AR294" s="6">
        <v>52</v>
      </c>
    </row>
    <row r="295" spans="1:45" x14ac:dyDescent="0.2">
      <c r="A295" s="6">
        <v>1030435</v>
      </c>
      <c r="B295" s="6">
        <v>1030454</v>
      </c>
      <c r="C295" s="6" t="str">
        <f t="shared" si="16"/>
        <v>Travelway</v>
      </c>
      <c r="D295" s="6" t="str">
        <f t="shared" si="17"/>
        <v>Travelway - Sto:lo-1614n</v>
      </c>
      <c r="E295" s="6" t="str">
        <f t="shared" si="18"/>
        <v>GIS-Modelled Trail 
Stó:lō</v>
      </c>
      <c r="F295" s="6" t="s">
        <v>1712</v>
      </c>
      <c r="G295" s="12">
        <f>INDEX(families!$A:$A,MATCH(H295,families!$B:$B,0))</f>
        <v>13</v>
      </c>
      <c r="H295" s="6" t="str">
        <f t="shared" si="19"/>
        <v>Land</v>
      </c>
      <c r="L295" s="6">
        <v>1030435.147</v>
      </c>
      <c r="M295" s="6">
        <v>1030453.174</v>
      </c>
      <c r="N295" s="6">
        <v>622138</v>
      </c>
      <c r="O295" s="6">
        <v>5473943</v>
      </c>
      <c r="P295" s="6" t="s">
        <v>1112</v>
      </c>
      <c r="Q295" s="6" t="s">
        <v>1233</v>
      </c>
      <c r="R295" s="6" t="s">
        <v>900</v>
      </c>
      <c r="S295" s="6">
        <v>0</v>
      </c>
      <c r="T295" s="6" t="s">
        <v>1728</v>
      </c>
      <c r="U295" s="6" t="s">
        <v>1716</v>
      </c>
      <c r="V295" s="6" t="s">
        <v>1145</v>
      </c>
      <c r="X295" s="6" t="s">
        <v>963</v>
      </c>
      <c r="Y295" s="6" t="s">
        <v>1234</v>
      </c>
      <c r="Z295" s="6" t="s">
        <v>904</v>
      </c>
      <c r="AA295" s="6" t="s">
        <v>905</v>
      </c>
      <c r="AB295" s="7">
        <v>44597</v>
      </c>
      <c r="AC295" s="6" t="s">
        <v>906</v>
      </c>
      <c r="AD295" s="6" t="s">
        <v>1147</v>
      </c>
      <c r="AE295" s="6" t="s">
        <v>1147</v>
      </c>
      <c r="AF295" s="6" t="s">
        <v>1147</v>
      </c>
      <c r="AG295" s="6" t="s">
        <v>1147</v>
      </c>
      <c r="AK295" s="6">
        <v>622123</v>
      </c>
      <c r="AL295" s="6">
        <v>5473933</v>
      </c>
      <c r="AQ295" s="6" t="s">
        <v>1632</v>
      </c>
      <c r="AR295" s="6">
        <v>53</v>
      </c>
    </row>
    <row r="296" spans="1:45" x14ac:dyDescent="0.2">
      <c r="A296" s="6">
        <v>1034345</v>
      </c>
      <c r="B296" s="6">
        <v>1034425</v>
      </c>
      <c r="C296" s="6" t="str">
        <f t="shared" si="16"/>
        <v>Travelway</v>
      </c>
      <c r="D296" s="6" t="str">
        <f t="shared" si="17"/>
        <v>Travelway - Sto:lo-1614o</v>
      </c>
      <c r="E296" s="6" t="str">
        <f t="shared" si="18"/>
        <v>GIS-Modelled Trail 
Stó:lō</v>
      </c>
      <c r="F296" s="6" t="s">
        <v>1712</v>
      </c>
      <c r="G296" s="12">
        <f>INDEX(families!$A:$A,MATCH(H296,families!$B:$B,0))</f>
        <v>13</v>
      </c>
      <c r="H296" s="6" t="str">
        <f t="shared" si="19"/>
        <v>Land</v>
      </c>
      <c r="L296" s="6">
        <v>1034344.523</v>
      </c>
      <c r="M296" s="6">
        <v>1034424.569</v>
      </c>
      <c r="N296" s="6">
        <v>620497</v>
      </c>
      <c r="O296" s="6">
        <v>5471202</v>
      </c>
      <c r="P296" s="6" t="s">
        <v>1112</v>
      </c>
      <c r="Q296" s="6" t="s">
        <v>1245</v>
      </c>
      <c r="R296" s="6" t="s">
        <v>900</v>
      </c>
      <c r="S296" s="6">
        <v>0</v>
      </c>
      <c r="T296" s="6" t="s">
        <v>1728</v>
      </c>
      <c r="U296" s="6" t="s">
        <v>1716</v>
      </c>
      <c r="V296" s="6" t="s">
        <v>1145</v>
      </c>
      <c r="X296" s="6" t="s">
        <v>963</v>
      </c>
      <c r="Y296" s="6" t="s">
        <v>1246</v>
      </c>
      <c r="Z296" s="6" t="s">
        <v>904</v>
      </c>
      <c r="AA296" s="6" t="s">
        <v>905</v>
      </c>
      <c r="AB296" s="7">
        <v>44597</v>
      </c>
      <c r="AC296" s="6" t="s">
        <v>906</v>
      </c>
      <c r="AD296" s="6" t="s">
        <v>1147</v>
      </c>
      <c r="AE296" s="6" t="s">
        <v>1147</v>
      </c>
      <c r="AF296" s="6" t="s">
        <v>1147</v>
      </c>
      <c r="AG296" s="6" t="s">
        <v>1147</v>
      </c>
      <c r="AK296" s="6">
        <v>620422</v>
      </c>
      <c r="AL296" s="6">
        <v>5471174</v>
      </c>
      <c r="AQ296" s="6" t="s">
        <v>1632</v>
      </c>
      <c r="AR296" s="6">
        <v>58</v>
      </c>
    </row>
    <row r="297" spans="1:45" x14ac:dyDescent="0.2">
      <c r="A297" s="6">
        <v>1038008</v>
      </c>
      <c r="B297" s="6">
        <v>1038040</v>
      </c>
      <c r="C297" s="6" t="str">
        <f t="shared" si="16"/>
        <v>Travelway</v>
      </c>
      <c r="D297" s="6" t="str">
        <f t="shared" si="17"/>
        <v>Travelway - Sto:lo-1614p</v>
      </c>
      <c r="E297" s="6" t="str">
        <f t="shared" si="18"/>
        <v>GIS-Modelled Trail 
Stó:lō</v>
      </c>
      <c r="F297" s="6" t="s">
        <v>1712</v>
      </c>
      <c r="G297" s="12">
        <f>INDEX(families!$A:$A,MATCH(H297,families!$B:$B,0))</f>
        <v>13</v>
      </c>
      <c r="H297" s="6" t="str">
        <f t="shared" si="19"/>
        <v>Land</v>
      </c>
      <c r="L297" s="6">
        <v>1038003.861</v>
      </c>
      <c r="M297" s="6">
        <v>1038036.216</v>
      </c>
      <c r="N297" s="6">
        <v>617131</v>
      </c>
      <c r="O297" s="6">
        <v>5471291</v>
      </c>
      <c r="P297" s="6" t="s">
        <v>1112</v>
      </c>
      <c r="Q297" s="6" t="s">
        <v>1270</v>
      </c>
      <c r="R297" s="6" t="s">
        <v>900</v>
      </c>
      <c r="S297" s="6">
        <v>0</v>
      </c>
      <c r="T297" s="6" t="s">
        <v>1728</v>
      </c>
      <c r="U297" s="6" t="s">
        <v>1716</v>
      </c>
      <c r="V297" s="6" t="s">
        <v>1145</v>
      </c>
      <c r="X297" s="6" t="s">
        <v>963</v>
      </c>
      <c r="Y297" s="6" t="s">
        <v>1271</v>
      </c>
      <c r="Z297" s="6" t="s">
        <v>904</v>
      </c>
      <c r="AA297" s="6" t="s">
        <v>905</v>
      </c>
      <c r="AB297" s="7">
        <v>44597</v>
      </c>
      <c r="AC297" s="6" t="s">
        <v>906</v>
      </c>
      <c r="AD297" s="6" t="s">
        <v>1147</v>
      </c>
      <c r="AE297" s="6" t="s">
        <v>1147</v>
      </c>
      <c r="AF297" s="6" t="s">
        <v>1147</v>
      </c>
      <c r="AG297" s="6" t="s">
        <v>1147</v>
      </c>
      <c r="AK297" s="6">
        <v>617103</v>
      </c>
      <c r="AL297" s="6">
        <v>5471274</v>
      </c>
      <c r="AQ297" s="6" t="s">
        <v>1632</v>
      </c>
      <c r="AR297" s="6">
        <v>67</v>
      </c>
    </row>
    <row r="298" spans="1:45" x14ac:dyDescent="0.2">
      <c r="A298" s="6">
        <v>1040670</v>
      </c>
      <c r="B298" s="6">
        <v>1040683</v>
      </c>
      <c r="C298" s="6" t="str">
        <f t="shared" si="16"/>
        <v>Travelway</v>
      </c>
      <c r="D298" s="6" t="str">
        <f t="shared" si="17"/>
        <v>Travelway - Sto:lo-1614q</v>
      </c>
      <c r="E298" s="6" t="str">
        <f t="shared" si="18"/>
        <v>GIS-Modelled Trail 
Stó:lō</v>
      </c>
      <c r="F298" s="6" t="s">
        <v>1712</v>
      </c>
      <c r="G298" s="12">
        <f>INDEX(families!$A:$A,MATCH(H298,families!$B:$B,0))</f>
        <v>13</v>
      </c>
      <c r="H298" s="6" t="str">
        <f t="shared" si="19"/>
        <v>Land</v>
      </c>
      <c r="L298" s="6">
        <v>1040669.3149999999</v>
      </c>
      <c r="M298" s="6">
        <v>1040682.419</v>
      </c>
      <c r="N298" s="6">
        <v>614695</v>
      </c>
      <c r="O298" s="6">
        <v>5470477</v>
      </c>
      <c r="P298" s="6" t="s">
        <v>1112</v>
      </c>
      <c r="Q298" s="6" t="s">
        <v>1287</v>
      </c>
      <c r="R298" s="6" t="s">
        <v>900</v>
      </c>
      <c r="S298" s="6">
        <v>0</v>
      </c>
      <c r="T298" s="6" t="s">
        <v>1728</v>
      </c>
      <c r="U298" s="6" t="s">
        <v>1716</v>
      </c>
      <c r="V298" s="6" t="s">
        <v>1145</v>
      </c>
      <c r="X298" s="6" t="s">
        <v>963</v>
      </c>
      <c r="Y298" s="6" t="s">
        <v>1288</v>
      </c>
      <c r="Z298" s="6" t="s">
        <v>904</v>
      </c>
      <c r="AA298" s="6" t="s">
        <v>905</v>
      </c>
      <c r="AB298" s="7">
        <v>44597</v>
      </c>
      <c r="AC298" s="6" t="s">
        <v>906</v>
      </c>
      <c r="AD298" s="6" t="s">
        <v>1147</v>
      </c>
      <c r="AE298" s="6" t="s">
        <v>1147</v>
      </c>
      <c r="AF298" s="6" t="s">
        <v>1147</v>
      </c>
      <c r="AG298" s="6" t="s">
        <v>1147</v>
      </c>
      <c r="AK298" s="6">
        <v>614687</v>
      </c>
      <c r="AL298" s="6">
        <v>5470466</v>
      </c>
      <c r="AQ298" s="6" t="s">
        <v>1632</v>
      </c>
      <c r="AR298" s="6">
        <v>74</v>
      </c>
    </row>
    <row r="299" spans="1:45" x14ac:dyDescent="0.2">
      <c r="A299" s="6">
        <v>1041662</v>
      </c>
      <c r="B299" s="6">
        <v>1041669</v>
      </c>
      <c r="C299" s="6" t="str">
        <f t="shared" si="16"/>
        <v>Travelway</v>
      </c>
      <c r="D299" s="6" t="str">
        <f t="shared" si="17"/>
        <v>Travelway - Sto:lo-1614r</v>
      </c>
      <c r="E299" s="6" t="str">
        <f t="shared" si="18"/>
        <v>GIS-Modelled Trail 
Stó:lō</v>
      </c>
      <c r="F299" s="6" t="s">
        <v>1712</v>
      </c>
      <c r="G299" s="12">
        <f>INDEX(families!$A:$A,MATCH(H299,families!$B:$B,0))</f>
        <v>13</v>
      </c>
      <c r="H299" s="6" t="str">
        <f t="shared" si="19"/>
        <v>Land</v>
      </c>
      <c r="L299" s="6">
        <v>1041661.772</v>
      </c>
      <c r="M299" s="6">
        <v>1041668.964</v>
      </c>
      <c r="N299" s="6">
        <v>613979</v>
      </c>
      <c r="O299" s="6">
        <v>5470048</v>
      </c>
      <c r="P299" s="6" t="s">
        <v>1112</v>
      </c>
      <c r="Q299" s="6" t="s">
        <v>1292</v>
      </c>
      <c r="R299" s="6" t="s">
        <v>900</v>
      </c>
      <c r="S299" s="6">
        <v>0</v>
      </c>
      <c r="T299" s="6" t="s">
        <v>1728</v>
      </c>
      <c r="U299" s="6" t="s">
        <v>1716</v>
      </c>
      <c r="V299" s="6" t="s">
        <v>1145</v>
      </c>
      <c r="X299" s="6" t="s">
        <v>963</v>
      </c>
      <c r="Y299" s="6" t="s">
        <v>1293</v>
      </c>
      <c r="Z299" s="6" t="s">
        <v>904</v>
      </c>
      <c r="AA299" s="6" t="s">
        <v>905</v>
      </c>
      <c r="AB299" s="7">
        <v>44597</v>
      </c>
      <c r="AC299" s="6" t="s">
        <v>906</v>
      </c>
      <c r="AD299" s="6" t="s">
        <v>1147</v>
      </c>
      <c r="AE299" s="6" t="s">
        <v>1147</v>
      </c>
      <c r="AF299" s="6" t="s">
        <v>1147</v>
      </c>
      <c r="AG299" s="6" t="s">
        <v>1147</v>
      </c>
      <c r="AK299" s="6">
        <v>613975</v>
      </c>
      <c r="AL299" s="6">
        <v>5470042</v>
      </c>
      <c r="AQ299" s="6" t="s">
        <v>1632</v>
      </c>
      <c r="AR299" s="6">
        <v>76</v>
      </c>
    </row>
    <row r="300" spans="1:45" x14ac:dyDescent="0.2">
      <c r="A300" s="6">
        <v>997714</v>
      </c>
      <c r="B300" s="6">
        <v>997723</v>
      </c>
      <c r="C300" s="6" t="str">
        <f t="shared" si="16"/>
        <v>Travelway</v>
      </c>
      <c r="D300" s="6" t="str">
        <f t="shared" si="17"/>
        <v>Travelway - Sto:lo-1614a</v>
      </c>
      <c r="E300" s="6" t="str">
        <f t="shared" si="18"/>
        <v>GIS-Modelled Trail 
Stó:lō</v>
      </c>
      <c r="F300" s="6" t="s">
        <v>1712</v>
      </c>
      <c r="G300" s="12">
        <f>INDEX(families!$A:$A,MATCH(H300,families!$B:$B,0))</f>
        <v>13</v>
      </c>
      <c r="H300" s="6" t="str">
        <f t="shared" si="19"/>
        <v>Land</v>
      </c>
      <c r="L300" s="6">
        <v>997713.96719999996</v>
      </c>
      <c r="M300" s="6">
        <v>997722.29429999995</v>
      </c>
      <c r="N300" s="6">
        <v>637754</v>
      </c>
      <c r="O300" s="6">
        <v>5494946</v>
      </c>
      <c r="P300" s="6" t="s">
        <v>1112</v>
      </c>
      <c r="Q300" s="6" t="s">
        <v>1144</v>
      </c>
      <c r="R300" s="6" t="s">
        <v>900</v>
      </c>
      <c r="S300" s="6">
        <v>0</v>
      </c>
      <c r="T300" s="6" t="s">
        <v>1728</v>
      </c>
      <c r="U300" s="6" t="s">
        <v>1716</v>
      </c>
      <c r="V300" s="6" t="s">
        <v>1145</v>
      </c>
      <c r="X300" s="6" t="s">
        <v>902</v>
      </c>
      <c r="Y300" s="6" t="s">
        <v>1146</v>
      </c>
      <c r="Z300" s="6" t="s">
        <v>904</v>
      </c>
      <c r="AA300" s="6" t="s">
        <v>905</v>
      </c>
      <c r="AB300" s="7">
        <v>44597</v>
      </c>
      <c r="AC300" s="6" t="s">
        <v>906</v>
      </c>
      <c r="AD300" s="6" t="s">
        <v>1147</v>
      </c>
      <c r="AE300" s="6" t="s">
        <v>1147</v>
      </c>
      <c r="AF300" s="6" t="s">
        <v>1147</v>
      </c>
      <c r="AG300" s="6" t="s">
        <v>1147</v>
      </c>
      <c r="AK300" s="6">
        <v>637751</v>
      </c>
      <c r="AL300" s="6">
        <v>5494938</v>
      </c>
      <c r="AQ300" s="6" t="s">
        <v>1632</v>
      </c>
      <c r="AR300" s="6">
        <v>163</v>
      </c>
      <c r="AS300" s="6">
        <v>17</v>
      </c>
    </row>
    <row r="301" spans="1:45" x14ac:dyDescent="0.2">
      <c r="A301" s="6">
        <v>1008087</v>
      </c>
      <c r="B301" s="6">
        <v>1008950</v>
      </c>
      <c r="C301" s="6" t="str">
        <f t="shared" si="16"/>
        <v>Travelway</v>
      </c>
      <c r="D301" s="6" t="str">
        <f t="shared" si="17"/>
        <v>Travelway - Sto:lo-1614b</v>
      </c>
      <c r="E301" s="6" t="str">
        <f t="shared" si="18"/>
        <v>GIS-Modelled Trail 
Stó:lō</v>
      </c>
      <c r="F301" s="6" t="s">
        <v>1712</v>
      </c>
      <c r="G301" s="12">
        <f>INDEX(families!$A:$A,MATCH(H301,families!$B:$B,0))</f>
        <v>13</v>
      </c>
      <c r="H301" s="6" t="str">
        <f t="shared" si="19"/>
        <v>Land</v>
      </c>
      <c r="L301" s="6">
        <v>1008190.254</v>
      </c>
      <c r="M301" s="6">
        <v>1008198.38</v>
      </c>
      <c r="N301" s="6">
        <v>630590</v>
      </c>
      <c r="O301" s="6">
        <v>5490526</v>
      </c>
      <c r="P301" s="6" t="s">
        <v>1112</v>
      </c>
      <c r="Q301" s="6" t="s">
        <v>1184</v>
      </c>
      <c r="R301" s="6" t="s">
        <v>900</v>
      </c>
      <c r="S301" s="6">
        <v>0</v>
      </c>
      <c r="T301" s="6" t="s">
        <v>1728</v>
      </c>
      <c r="U301" s="6" t="s">
        <v>1716</v>
      </c>
      <c r="V301" s="6" t="s">
        <v>1145</v>
      </c>
      <c r="X301" s="6" t="s">
        <v>902</v>
      </c>
      <c r="Y301" s="6" t="s">
        <v>1185</v>
      </c>
      <c r="Z301" s="6" t="s">
        <v>904</v>
      </c>
      <c r="AA301" s="6" t="s">
        <v>905</v>
      </c>
      <c r="AB301" s="7">
        <v>44597</v>
      </c>
      <c r="AC301" s="6" t="s">
        <v>906</v>
      </c>
      <c r="AD301" s="6" t="s">
        <v>1147</v>
      </c>
      <c r="AE301" s="6" t="s">
        <v>1147</v>
      </c>
      <c r="AF301" s="6" t="s">
        <v>1147</v>
      </c>
      <c r="AG301" s="6" t="s">
        <v>1147</v>
      </c>
      <c r="AK301" s="6">
        <v>630582</v>
      </c>
      <c r="AL301" s="6">
        <v>5490528</v>
      </c>
      <c r="AQ301" s="6" t="s">
        <v>1632</v>
      </c>
      <c r="AR301" s="6">
        <v>176</v>
      </c>
      <c r="AS301" s="6">
        <v>30</v>
      </c>
    </row>
    <row r="302" spans="1:45" x14ac:dyDescent="0.2">
      <c r="A302" s="6">
        <v>1019033</v>
      </c>
      <c r="B302" s="6">
        <v>1019045</v>
      </c>
      <c r="C302" s="6" t="str">
        <f t="shared" si="16"/>
        <v>Travelway</v>
      </c>
      <c r="D302" s="6" t="str">
        <f t="shared" si="17"/>
        <v>Travelway - Sto:lo-1614c</v>
      </c>
      <c r="E302" s="6" t="str">
        <f t="shared" si="18"/>
        <v>GIS-Modelled Trail 
Stó:lō</v>
      </c>
      <c r="F302" s="6" t="s">
        <v>1712</v>
      </c>
      <c r="G302" s="12">
        <f>INDEX(families!$A:$A,MATCH(H302,families!$B:$B,0))</f>
        <v>13</v>
      </c>
      <c r="H302" s="6" t="str">
        <f t="shared" si="19"/>
        <v>Land</v>
      </c>
      <c r="L302" s="6">
        <v>1019033.051</v>
      </c>
      <c r="M302" s="6">
        <v>1019044.713</v>
      </c>
      <c r="N302" s="6">
        <v>626774</v>
      </c>
      <c r="O302" s="6">
        <v>5482642</v>
      </c>
      <c r="P302" s="6" t="s">
        <v>1112</v>
      </c>
      <c r="Q302" s="6" t="s">
        <v>1204</v>
      </c>
      <c r="R302" s="6" t="s">
        <v>900</v>
      </c>
      <c r="S302" s="6">
        <v>0</v>
      </c>
      <c r="T302" s="6" t="s">
        <v>1728</v>
      </c>
      <c r="U302" s="6" t="s">
        <v>1716</v>
      </c>
      <c r="V302" s="6" t="s">
        <v>1145</v>
      </c>
      <c r="X302" s="6" t="s">
        <v>902</v>
      </c>
      <c r="Y302" s="6" t="s">
        <v>1205</v>
      </c>
      <c r="Z302" s="6" t="s">
        <v>904</v>
      </c>
      <c r="AA302" s="6" t="s">
        <v>905</v>
      </c>
      <c r="AB302" s="7">
        <v>44597</v>
      </c>
      <c r="AC302" s="6" t="s">
        <v>906</v>
      </c>
      <c r="AD302" s="6" t="s">
        <v>1147</v>
      </c>
      <c r="AE302" s="6" t="s">
        <v>1147</v>
      </c>
      <c r="AF302" s="6" t="s">
        <v>1147</v>
      </c>
      <c r="AG302" s="6" t="s">
        <v>1147</v>
      </c>
      <c r="AK302" s="6">
        <v>626784</v>
      </c>
      <c r="AL302" s="6">
        <v>5482636</v>
      </c>
      <c r="AQ302" s="6" t="s">
        <v>1632</v>
      </c>
      <c r="AR302" s="6">
        <v>184</v>
      </c>
      <c r="AS302" s="6">
        <v>38</v>
      </c>
    </row>
    <row r="303" spans="1:45" x14ac:dyDescent="0.2">
      <c r="A303" s="6">
        <v>1019075</v>
      </c>
      <c r="B303" s="6">
        <v>1019097</v>
      </c>
      <c r="C303" s="6" t="str">
        <f t="shared" si="16"/>
        <v>Travelway</v>
      </c>
      <c r="D303" s="6" t="str">
        <f t="shared" si="17"/>
        <v>Travelway - Sto:lo-1614d</v>
      </c>
      <c r="E303" s="6" t="str">
        <f t="shared" si="18"/>
        <v>GIS-Modelled Trail 
Stó:lō</v>
      </c>
      <c r="F303" s="6" t="s">
        <v>1712</v>
      </c>
      <c r="G303" s="12">
        <f>INDEX(families!$A:$A,MATCH(H303,families!$B:$B,0))</f>
        <v>13</v>
      </c>
      <c r="H303" s="6" t="str">
        <f t="shared" si="19"/>
        <v>Land</v>
      </c>
      <c r="L303" s="6">
        <v>1019074.374</v>
      </c>
      <c r="M303" s="6">
        <v>1019096.328</v>
      </c>
      <c r="N303" s="6">
        <v>626809</v>
      </c>
      <c r="O303" s="6">
        <v>5482620</v>
      </c>
      <c r="P303" s="6" t="s">
        <v>1112</v>
      </c>
      <c r="Q303" s="6" t="s">
        <v>1206</v>
      </c>
      <c r="R303" s="6" t="s">
        <v>900</v>
      </c>
      <c r="S303" s="6">
        <v>0</v>
      </c>
      <c r="T303" s="6" t="s">
        <v>1728</v>
      </c>
      <c r="U303" s="6" t="s">
        <v>1716</v>
      </c>
      <c r="V303" s="6" t="s">
        <v>1145</v>
      </c>
      <c r="X303" s="6" t="s">
        <v>902</v>
      </c>
      <c r="Y303" s="6" t="s">
        <v>1207</v>
      </c>
      <c r="Z303" s="6" t="s">
        <v>904</v>
      </c>
      <c r="AA303" s="6" t="s">
        <v>905</v>
      </c>
      <c r="AB303" s="7">
        <v>44597</v>
      </c>
      <c r="AC303" s="6" t="s">
        <v>906</v>
      </c>
      <c r="AD303" s="6" t="s">
        <v>1147</v>
      </c>
      <c r="AE303" s="6" t="s">
        <v>1147</v>
      </c>
      <c r="AF303" s="6" t="s">
        <v>1147</v>
      </c>
      <c r="AG303" s="6" t="s">
        <v>1147</v>
      </c>
      <c r="AK303" s="6">
        <v>626828</v>
      </c>
      <c r="AL303" s="6">
        <v>5482609</v>
      </c>
      <c r="AQ303" s="6" t="s">
        <v>1632</v>
      </c>
      <c r="AR303" s="6">
        <v>185</v>
      </c>
      <c r="AS303" s="6">
        <v>39</v>
      </c>
    </row>
    <row r="304" spans="1:45" x14ac:dyDescent="0.2">
      <c r="A304" s="6">
        <v>1020198</v>
      </c>
      <c r="B304" s="6">
        <v>1020205</v>
      </c>
      <c r="C304" s="6" t="str">
        <f t="shared" si="16"/>
        <v>Travelway</v>
      </c>
      <c r="D304" s="6" t="str">
        <f t="shared" si="17"/>
        <v>Travelway - Sto:lo-1614e</v>
      </c>
      <c r="E304" s="6" t="str">
        <f t="shared" si="18"/>
        <v>GIS-Modelled Trail 
Stó:lō</v>
      </c>
      <c r="F304" s="6" t="s">
        <v>1712</v>
      </c>
      <c r="G304" s="12">
        <f>INDEX(families!$A:$A,MATCH(H304,families!$B:$B,0))</f>
        <v>13</v>
      </c>
      <c r="H304" s="6" t="str">
        <f t="shared" si="19"/>
        <v>Land</v>
      </c>
      <c r="L304" s="6">
        <v>1020196.4</v>
      </c>
      <c r="M304" s="6">
        <v>1020203.676</v>
      </c>
      <c r="N304" s="6">
        <v>626703</v>
      </c>
      <c r="O304" s="6">
        <v>5481657</v>
      </c>
      <c r="P304" s="6" t="s">
        <v>1112</v>
      </c>
      <c r="Q304" s="6" t="s">
        <v>1208</v>
      </c>
      <c r="R304" s="6" t="s">
        <v>900</v>
      </c>
      <c r="S304" s="6">
        <v>0</v>
      </c>
      <c r="T304" s="6" t="s">
        <v>1728</v>
      </c>
      <c r="U304" s="6" t="s">
        <v>1716</v>
      </c>
      <c r="V304" s="6" t="s">
        <v>1145</v>
      </c>
      <c r="X304" s="6" t="s">
        <v>902</v>
      </c>
      <c r="Y304" s="6" t="s">
        <v>1209</v>
      </c>
      <c r="Z304" s="6" t="s">
        <v>904</v>
      </c>
      <c r="AA304" s="6" t="s">
        <v>905</v>
      </c>
      <c r="AB304" s="7">
        <v>44597</v>
      </c>
      <c r="AC304" s="6" t="s">
        <v>906</v>
      </c>
      <c r="AD304" s="6" t="s">
        <v>1147</v>
      </c>
      <c r="AE304" s="6" t="s">
        <v>1147</v>
      </c>
      <c r="AF304" s="6" t="s">
        <v>1147</v>
      </c>
      <c r="AG304" s="6" t="s">
        <v>1147</v>
      </c>
      <c r="AK304" s="6">
        <v>626701</v>
      </c>
      <c r="AL304" s="6">
        <v>5481650</v>
      </c>
      <c r="AQ304" s="6" t="s">
        <v>1632</v>
      </c>
      <c r="AR304" s="6">
        <v>186</v>
      </c>
      <c r="AS304" s="6">
        <v>40</v>
      </c>
    </row>
    <row r="305" spans="1:45" x14ac:dyDescent="0.2">
      <c r="A305" s="6">
        <v>1023902</v>
      </c>
      <c r="B305" s="6">
        <v>1023909</v>
      </c>
      <c r="C305" s="6" t="str">
        <f t="shared" si="16"/>
        <v>Travelway</v>
      </c>
      <c r="D305" s="6" t="str">
        <f t="shared" si="17"/>
        <v>Travelway - Sto:lo-1614f</v>
      </c>
      <c r="E305" s="6" t="str">
        <f t="shared" si="18"/>
        <v>GIS-Modelled Trail 
Stó:lō</v>
      </c>
      <c r="F305" s="6" t="s">
        <v>1712</v>
      </c>
      <c r="G305" s="12">
        <f>INDEX(families!$A:$A,MATCH(H305,families!$B:$B,0))</f>
        <v>13</v>
      </c>
      <c r="H305" s="6" t="str">
        <f t="shared" si="19"/>
        <v>Land</v>
      </c>
      <c r="L305" s="6">
        <v>1023901.358</v>
      </c>
      <c r="M305" s="6">
        <v>1023908.474</v>
      </c>
      <c r="N305" s="6">
        <v>625443</v>
      </c>
      <c r="O305" s="6">
        <v>5478536</v>
      </c>
      <c r="P305" s="6" t="s">
        <v>1112</v>
      </c>
      <c r="Q305" s="6" t="s">
        <v>1210</v>
      </c>
      <c r="R305" s="6" t="s">
        <v>900</v>
      </c>
      <c r="S305" s="6">
        <v>0</v>
      </c>
      <c r="T305" s="6" t="s">
        <v>1728</v>
      </c>
      <c r="U305" s="6" t="s">
        <v>1716</v>
      </c>
      <c r="V305" s="6" t="s">
        <v>1145</v>
      </c>
      <c r="X305" s="6" t="s">
        <v>902</v>
      </c>
      <c r="Y305" s="6" t="s">
        <v>1211</v>
      </c>
      <c r="Z305" s="6" t="s">
        <v>904</v>
      </c>
      <c r="AA305" s="6" t="s">
        <v>905</v>
      </c>
      <c r="AB305" s="7">
        <v>44597</v>
      </c>
      <c r="AC305" s="6" t="s">
        <v>906</v>
      </c>
      <c r="AD305" s="6" t="s">
        <v>1147</v>
      </c>
      <c r="AE305" s="6" t="s">
        <v>1147</v>
      </c>
      <c r="AF305" s="6" t="s">
        <v>1147</v>
      </c>
      <c r="AG305" s="6" t="s">
        <v>1147</v>
      </c>
      <c r="AK305" s="6">
        <v>625437</v>
      </c>
      <c r="AL305" s="6">
        <v>5478532</v>
      </c>
      <c r="AQ305" s="6" t="s">
        <v>1632</v>
      </c>
      <c r="AR305" s="6">
        <v>187</v>
      </c>
      <c r="AS305" s="6">
        <v>41</v>
      </c>
    </row>
    <row r="306" spans="1:45" x14ac:dyDescent="0.2">
      <c r="A306" s="6">
        <v>1023941</v>
      </c>
      <c r="B306" s="6">
        <v>1023959</v>
      </c>
      <c r="C306" s="6" t="str">
        <f t="shared" si="16"/>
        <v>Travelway</v>
      </c>
      <c r="D306" s="6" t="str">
        <f t="shared" si="17"/>
        <v>Travelway - Sto:lo-1614g</v>
      </c>
      <c r="E306" s="6" t="str">
        <f t="shared" si="18"/>
        <v>GIS-Modelled Trail 
Stó:lō</v>
      </c>
      <c r="F306" s="6" t="s">
        <v>1712</v>
      </c>
      <c r="G306" s="12">
        <f>INDEX(families!$A:$A,MATCH(H306,families!$B:$B,0))</f>
        <v>13</v>
      </c>
      <c r="H306" s="6" t="str">
        <f t="shared" si="19"/>
        <v>Land</v>
      </c>
      <c r="L306" s="6">
        <v>1023958.673</v>
      </c>
      <c r="M306" s="6">
        <v>1023977.096</v>
      </c>
      <c r="N306" s="6">
        <v>625401</v>
      </c>
      <c r="O306" s="6">
        <v>5478497</v>
      </c>
      <c r="P306" s="6" t="s">
        <v>1112</v>
      </c>
      <c r="Q306" s="6" t="s">
        <v>1212</v>
      </c>
      <c r="R306" s="6" t="s">
        <v>900</v>
      </c>
      <c r="S306" s="6">
        <v>0</v>
      </c>
      <c r="T306" s="6" t="s">
        <v>1728</v>
      </c>
      <c r="U306" s="6" t="s">
        <v>1716</v>
      </c>
      <c r="V306" s="6" t="s">
        <v>1145</v>
      </c>
      <c r="X306" s="6" t="s">
        <v>902</v>
      </c>
      <c r="Y306" s="6" t="s">
        <v>1213</v>
      </c>
      <c r="Z306" s="6" t="s">
        <v>904</v>
      </c>
      <c r="AA306" s="6" t="s">
        <v>905</v>
      </c>
      <c r="AB306" s="7">
        <v>44597</v>
      </c>
      <c r="AC306" s="6" t="s">
        <v>906</v>
      </c>
      <c r="AD306" s="6" t="s">
        <v>1147</v>
      </c>
      <c r="AE306" s="6" t="s">
        <v>1147</v>
      </c>
      <c r="AF306" s="6" t="s">
        <v>1147</v>
      </c>
      <c r="AG306" s="6" t="s">
        <v>1147</v>
      </c>
      <c r="AK306" s="6">
        <v>625387</v>
      </c>
      <c r="AL306" s="6">
        <v>5478485</v>
      </c>
      <c r="AQ306" s="6" t="s">
        <v>1632</v>
      </c>
      <c r="AR306" s="6">
        <v>188</v>
      </c>
      <c r="AS306" s="6">
        <v>42</v>
      </c>
    </row>
    <row r="307" spans="1:45" x14ac:dyDescent="0.2">
      <c r="A307" s="6">
        <v>1024327</v>
      </c>
      <c r="B307" s="6">
        <v>1024338</v>
      </c>
      <c r="C307" s="6" t="str">
        <f t="shared" si="16"/>
        <v>Travelway</v>
      </c>
      <c r="D307" s="6" t="str">
        <f t="shared" si="17"/>
        <v>Travelway - Sto:lo-1614h</v>
      </c>
      <c r="E307" s="6" t="str">
        <f t="shared" si="18"/>
        <v>GIS-Modelled Trail 
Stó:lō</v>
      </c>
      <c r="F307" s="6" t="s">
        <v>1712</v>
      </c>
      <c r="G307" s="12">
        <f>INDEX(families!$A:$A,MATCH(H307,families!$B:$B,0))</f>
        <v>13</v>
      </c>
      <c r="H307" s="6" t="str">
        <f t="shared" si="19"/>
        <v>Land</v>
      </c>
      <c r="L307" s="6">
        <v>1024291.402</v>
      </c>
      <c r="M307" s="6">
        <v>1024300.8149999999</v>
      </c>
      <c r="N307" s="6">
        <v>625114</v>
      </c>
      <c r="O307" s="6">
        <v>5478422</v>
      </c>
      <c r="P307" s="6" t="s">
        <v>1112</v>
      </c>
      <c r="Q307" s="6" t="s">
        <v>1214</v>
      </c>
      <c r="R307" s="6" t="s">
        <v>900</v>
      </c>
      <c r="S307" s="6">
        <v>0</v>
      </c>
      <c r="T307" s="6" t="s">
        <v>1728</v>
      </c>
      <c r="U307" s="6" t="s">
        <v>1716</v>
      </c>
      <c r="V307" s="6" t="s">
        <v>1145</v>
      </c>
      <c r="X307" s="6" t="s">
        <v>902</v>
      </c>
      <c r="Y307" s="6" t="s">
        <v>1215</v>
      </c>
      <c r="Z307" s="6" t="s">
        <v>904</v>
      </c>
      <c r="AA307" s="6" t="s">
        <v>905</v>
      </c>
      <c r="AB307" s="7">
        <v>44597</v>
      </c>
      <c r="AC307" s="6" t="s">
        <v>906</v>
      </c>
      <c r="AD307" s="6" t="s">
        <v>1147</v>
      </c>
      <c r="AE307" s="6" t="s">
        <v>1147</v>
      </c>
      <c r="AF307" s="6" t="s">
        <v>1147</v>
      </c>
      <c r="AG307" s="6" t="s">
        <v>1147</v>
      </c>
      <c r="AK307" s="6">
        <v>625105</v>
      </c>
      <c r="AL307" s="6">
        <v>5478428</v>
      </c>
      <c r="AQ307" s="6" t="s">
        <v>1632</v>
      </c>
      <c r="AR307" s="6">
        <v>191</v>
      </c>
      <c r="AS307" s="6">
        <v>45</v>
      </c>
    </row>
    <row r="308" spans="1:45" x14ac:dyDescent="0.2">
      <c r="A308" s="6">
        <v>1025821</v>
      </c>
      <c r="B308" s="6">
        <v>1025831</v>
      </c>
      <c r="C308" s="6" t="str">
        <f t="shared" si="16"/>
        <v>Travelway</v>
      </c>
      <c r="D308" s="6" t="str">
        <f t="shared" si="17"/>
        <v>Travelway - Sto:lo-1614i</v>
      </c>
      <c r="E308" s="6" t="str">
        <f t="shared" si="18"/>
        <v>GIS-Modelled Trail 
Stó:lō</v>
      </c>
      <c r="F308" s="6" t="s">
        <v>1712</v>
      </c>
      <c r="G308" s="12">
        <f>INDEX(families!$A:$A,MATCH(H308,families!$B:$B,0))</f>
        <v>13</v>
      </c>
      <c r="H308" s="6" t="str">
        <f t="shared" si="19"/>
        <v>Land</v>
      </c>
      <c r="L308" s="6">
        <v>1025820.176</v>
      </c>
      <c r="M308" s="6">
        <v>1025830.169</v>
      </c>
      <c r="N308" s="6">
        <v>623842</v>
      </c>
      <c r="O308" s="6">
        <v>5477771</v>
      </c>
      <c r="P308" s="6" t="s">
        <v>1112</v>
      </c>
      <c r="Q308" s="6" t="s">
        <v>1216</v>
      </c>
      <c r="R308" s="6" t="s">
        <v>900</v>
      </c>
      <c r="S308" s="6">
        <v>0</v>
      </c>
      <c r="T308" s="6" t="s">
        <v>1728</v>
      </c>
      <c r="U308" s="6" t="s">
        <v>1716</v>
      </c>
      <c r="V308" s="6" t="s">
        <v>1145</v>
      </c>
      <c r="X308" s="6" t="s">
        <v>948</v>
      </c>
      <c r="Y308" s="6" t="s">
        <v>1217</v>
      </c>
      <c r="Z308" s="6" t="s">
        <v>904</v>
      </c>
      <c r="AA308" s="6" t="s">
        <v>905</v>
      </c>
      <c r="AB308" s="7">
        <v>44597</v>
      </c>
      <c r="AC308" s="6" t="s">
        <v>906</v>
      </c>
      <c r="AD308" s="6" t="s">
        <v>1147</v>
      </c>
      <c r="AE308" s="6" t="s">
        <v>1147</v>
      </c>
      <c r="AF308" s="6" t="s">
        <v>1147</v>
      </c>
      <c r="AG308" s="6" t="s">
        <v>1147</v>
      </c>
      <c r="AK308" s="6">
        <v>623842</v>
      </c>
      <c r="AL308" s="6">
        <v>5477761</v>
      </c>
      <c r="AQ308" s="6" t="s">
        <v>1632</v>
      </c>
      <c r="AR308" s="6">
        <v>192</v>
      </c>
      <c r="AS308" s="6">
        <v>46</v>
      </c>
    </row>
    <row r="309" spans="1:45" x14ac:dyDescent="0.2">
      <c r="A309" s="6">
        <v>1026144</v>
      </c>
      <c r="B309" s="6">
        <v>1026157</v>
      </c>
      <c r="C309" s="6" t="str">
        <f t="shared" si="16"/>
        <v>Travelway</v>
      </c>
      <c r="D309" s="6" t="str">
        <f t="shared" si="17"/>
        <v>Travelway - Sto:lo-1614j</v>
      </c>
      <c r="E309" s="6" t="str">
        <f t="shared" si="18"/>
        <v>GIS-Modelled Trail 
Stó:lō</v>
      </c>
      <c r="F309" s="6" t="s">
        <v>1712</v>
      </c>
      <c r="G309" s="12">
        <f>INDEX(families!$A:$A,MATCH(H309,families!$B:$B,0))</f>
        <v>13</v>
      </c>
      <c r="H309" s="6" t="str">
        <f t="shared" si="19"/>
        <v>Land</v>
      </c>
      <c r="L309" s="6">
        <v>1026144.108</v>
      </c>
      <c r="M309" s="6">
        <v>1026156.628</v>
      </c>
      <c r="N309" s="6">
        <v>623573</v>
      </c>
      <c r="O309" s="6">
        <v>5477685</v>
      </c>
      <c r="P309" s="6" t="s">
        <v>1112</v>
      </c>
      <c r="Q309" s="6" t="s">
        <v>1218</v>
      </c>
      <c r="R309" s="6" t="s">
        <v>900</v>
      </c>
      <c r="S309" s="6">
        <v>0</v>
      </c>
      <c r="T309" s="6" t="s">
        <v>1728</v>
      </c>
      <c r="U309" s="6" t="s">
        <v>1716</v>
      </c>
      <c r="V309" s="6" t="s">
        <v>1145</v>
      </c>
      <c r="X309" s="6" t="s">
        <v>902</v>
      </c>
      <c r="Y309" s="6" t="s">
        <v>1219</v>
      </c>
      <c r="Z309" s="6" t="s">
        <v>904</v>
      </c>
      <c r="AA309" s="6" t="s">
        <v>905</v>
      </c>
      <c r="AB309" s="7">
        <v>44597</v>
      </c>
      <c r="AC309" s="6" t="s">
        <v>906</v>
      </c>
      <c r="AD309" s="6" t="s">
        <v>1147</v>
      </c>
      <c r="AE309" s="6" t="s">
        <v>1147</v>
      </c>
      <c r="AF309" s="6" t="s">
        <v>1147</v>
      </c>
      <c r="AG309" s="6" t="s">
        <v>1147</v>
      </c>
      <c r="AK309" s="6">
        <v>623562</v>
      </c>
      <c r="AL309" s="6">
        <v>5477679</v>
      </c>
      <c r="AQ309" s="6" t="s">
        <v>1632</v>
      </c>
      <c r="AR309" s="6">
        <v>193</v>
      </c>
      <c r="AS309" s="6">
        <v>47</v>
      </c>
    </row>
    <row r="310" spans="1:45" x14ac:dyDescent="0.2">
      <c r="A310" s="6">
        <v>1026191</v>
      </c>
      <c r="B310" s="6">
        <v>1026209</v>
      </c>
      <c r="C310" s="6" t="str">
        <f t="shared" si="16"/>
        <v>Travelway</v>
      </c>
      <c r="D310" s="6" t="str">
        <f t="shared" si="17"/>
        <v>Travelway - Sto:lo-1614k</v>
      </c>
      <c r="E310" s="6" t="str">
        <f t="shared" si="18"/>
        <v>GIS-Modelled Trail 
Stó:lō</v>
      </c>
      <c r="F310" s="6" t="s">
        <v>1712</v>
      </c>
      <c r="G310" s="12">
        <f>INDEX(families!$A:$A,MATCH(H310,families!$B:$B,0))</f>
        <v>13</v>
      </c>
      <c r="H310" s="6" t="str">
        <f t="shared" si="19"/>
        <v>Land</v>
      </c>
      <c r="L310" s="6">
        <v>1026190.169</v>
      </c>
      <c r="M310" s="6">
        <v>1026208.954</v>
      </c>
      <c r="N310" s="6">
        <v>623532</v>
      </c>
      <c r="O310" s="6">
        <v>5477664</v>
      </c>
      <c r="P310" s="6" t="s">
        <v>1112</v>
      </c>
      <c r="Q310" s="6" t="s">
        <v>1220</v>
      </c>
      <c r="R310" s="6" t="s">
        <v>900</v>
      </c>
      <c r="S310" s="6">
        <v>0</v>
      </c>
      <c r="T310" s="6" t="s">
        <v>1728</v>
      </c>
      <c r="U310" s="6" t="s">
        <v>1716</v>
      </c>
      <c r="V310" s="6" t="s">
        <v>1145</v>
      </c>
      <c r="X310" s="6" t="s">
        <v>902</v>
      </c>
      <c r="Y310" s="6" t="s">
        <v>1221</v>
      </c>
      <c r="Z310" s="6" t="s">
        <v>904</v>
      </c>
      <c r="AA310" s="6" t="s">
        <v>905</v>
      </c>
      <c r="AB310" s="7">
        <v>44597</v>
      </c>
      <c r="AC310" s="6" t="s">
        <v>906</v>
      </c>
      <c r="AD310" s="6" t="s">
        <v>1147</v>
      </c>
      <c r="AE310" s="6" t="s">
        <v>1147</v>
      </c>
      <c r="AF310" s="6" t="s">
        <v>1147</v>
      </c>
      <c r="AG310" s="6" t="s">
        <v>1147</v>
      </c>
      <c r="AK310" s="6">
        <v>623515</v>
      </c>
      <c r="AL310" s="6">
        <v>5477656</v>
      </c>
      <c r="AQ310" s="6" t="s">
        <v>1632</v>
      </c>
      <c r="AR310" s="6">
        <v>194</v>
      </c>
      <c r="AS310" s="6">
        <v>48</v>
      </c>
    </row>
    <row r="311" spans="1:45" x14ac:dyDescent="0.2">
      <c r="A311" s="6">
        <v>1030118</v>
      </c>
      <c r="B311" s="6">
        <v>1030142</v>
      </c>
      <c r="C311" s="6" t="str">
        <f t="shared" si="16"/>
        <v>Travelway</v>
      </c>
      <c r="D311" s="6" t="str">
        <f t="shared" si="17"/>
        <v>Travelway - Sto:lo-1614l</v>
      </c>
      <c r="E311" s="6" t="str">
        <f t="shared" si="18"/>
        <v>GIS-Modelled Trail 
Stó:lō</v>
      </c>
      <c r="F311" s="6" t="s">
        <v>1712</v>
      </c>
      <c r="G311" s="12">
        <f>INDEX(families!$A:$A,MATCH(H311,families!$B:$B,0))</f>
        <v>13</v>
      </c>
      <c r="H311" s="6" t="str">
        <f t="shared" si="19"/>
        <v>Land</v>
      </c>
      <c r="L311" s="6">
        <v>1030117.901</v>
      </c>
      <c r="M311" s="6">
        <v>1030141.428</v>
      </c>
      <c r="N311" s="6">
        <v>622243</v>
      </c>
      <c r="O311" s="6">
        <v>5474237</v>
      </c>
      <c r="P311" s="6" t="s">
        <v>1112</v>
      </c>
      <c r="Q311" s="6" t="s">
        <v>1229</v>
      </c>
      <c r="R311" s="6" t="s">
        <v>900</v>
      </c>
      <c r="S311" s="6">
        <v>0</v>
      </c>
      <c r="T311" s="6" t="s">
        <v>1728</v>
      </c>
      <c r="U311" s="6" t="s">
        <v>1716</v>
      </c>
      <c r="V311" s="6" t="s">
        <v>1145</v>
      </c>
      <c r="X311" s="6" t="s">
        <v>963</v>
      </c>
      <c r="Y311" s="6" t="s">
        <v>1230</v>
      </c>
      <c r="Z311" s="6" t="s">
        <v>904</v>
      </c>
      <c r="AA311" s="6" t="s">
        <v>905</v>
      </c>
      <c r="AB311" s="7">
        <v>44597</v>
      </c>
      <c r="AC311" s="6" t="s">
        <v>906</v>
      </c>
      <c r="AD311" s="6" t="s">
        <v>1147</v>
      </c>
      <c r="AE311" s="6" t="s">
        <v>1147</v>
      </c>
      <c r="AF311" s="6" t="s">
        <v>1147</v>
      </c>
      <c r="AG311" s="6" t="s">
        <v>1147</v>
      </c>
      <c r="AK311" s="6">
        <v>622238</v>
      </c>
      <c r="AL311" s="6">
        <v>5474214</v>
      </c>
      <c r="AQ311" s="6" t="s">
        <v>1632</v>
      </c>
      <c r="AR311" s="6">
        <v>197</v>
      </c>
      <c r="AS311" s="6">
        <v>51</v>
      </c>
    </row>
    <row r="312" spans="1:45" x14ac:dyDescent="0.2">
      <c r="A312" s="6">
        <v>1030172</v>
      </c>
      <c r="B312" s="6">
        <v>1030192</v>
      </c>
      <c r="C312" s="6" t="str">
        <f t="shared" si="16"/>
        <v>Travelway</v>
      </c>
      <c r="D312" s="6" t="str">
        <f t="shared" si="17"/>
        <v>Travelway - Sto:lo-1614m</v>
      </c>
      <c r="E312" s="6" t="str">
        <f t="shared" si="18"/>
        <v>GIS-Modelled Trail 
Stó:lō</v>
      </c>
      <c r="F312" s="6" t="s">
        <v>1712</v>
      </c>
      <c r="G312" s="12">
        <f>INDEX(families!$A:$A,MATCH(H312,families!$B:$B,0))</f>
        <v>13</v>
      </c>
      <c r="H312" s="6" t="str">
        <f t="shared" si="19"/>
        <v>Land</v>
      </c>
      <c r="L312" s="6">
        <v>1030171.905</v>
      </c>
      <c r="M312" s="6">
        <v>1030191.43</v>
      </c>
      <c r="N312" s="6">
        <v>622238</v>
      </c>
      <c r="O312" s="6">
        <v>5474183</v>
      </c>
      <c r="P312" s="6" t="s">
        <v>1112</v>
      </c>
      <c r="Q312" s="6" t="s">
        <v>1231</v>
      </c>
      <c r="R312" s="6" t="s">
        <v>900</v>
      </c>
      <c r="S312" s="6">
        <v>0</v>
      </c>
      <c r="T312" s="6" t="s">
        <v>1728</v>
      </c>
      <c r="U312" s="6" t="s">
        <v>1716</v>
      </c>
      <c r="V312" s="6" t="s">
        <v>1145</v>
      </c>
      <c r="X312" s="6" t="s">
        <v>963</v>
      </c>
      <c r="Y312" s="6" t="s">
        <v>1232</v>
      </c>
      <c r="Z312" s="6" t="s">
        <v>904</v>
      </c>
      <c r="AA312" s="6" t="s">
        <v>905</v>
      </c>
      <c r="AB312" s="7">
        <v>44597</v>
      </c>
      <c r="AC312" s="6" t="s">
        <v>906</v>
      </c>
      <c r="AD312" s="6" t="s">
        <v>1147</v>
      </c>
      <c r="AE312" s="6" t="s">
        <v>1147</v>
      </c>
      <c r="AF312" s="6" t="s">
        <v>1147</v>
      </c>
      <c r="AG312" s="6" t="s">
        <v>1147</v>
      </c>
      <c r="AK312" s="6">
        <v>622228</v>
      </c>
      <c r="AL312" s="6">
        <v>5474165</v>
      </c>
      <c r="AQ312" s="6" t="s">
        <v>1632</v>
      </c>
      <c r="AR312" s="6">
        <v>198</v>
      </c>
      <c r="AS312" s="6">
        <v>52</v>
      </c>
    </row>
    <row r="313" spans="1:45" x14ac:dyDescent="0.2">
      <c r="A313" s="6">
        <v>1030435</v>
      </c>
      <c r="B313" s="6">
        <v>1030454</v>
      </c>
      <c r="C313" s="6" t="str">
        <f t="shared" si="16"/>
        <v>Travelway</v>
      </c>
      <c r="D313" s="6" t="str">
        <f t="shared" si="17"/>
        <v>Travelway - Sto:lo-1614n</v>
      </c>
      <c r="E313" s="6" t="str">
        <f t="shared" si="18"/>
        <v>GIS-Modelled Trail 
Stó:lō</v>
      </c>
      <c r="F313" s="6" t="s">
        <v>1712</v>
      </c>
      <c r="G313" s="12">
        <f>INDEX(families!$A:$A,MATCH(H313,families!$B:$B,0))</f>
        <v>13</v>
      </c>
      <c r="H313" s="6" t="str">
        <f t="shared" si="19"/>
        <v>Land</v>
      </c>
      <c r="L313" s="6">
        <v>1030435.147</v>
      </c>
      <c r="M313" s="6">
        <v>1030453.174</v>
      </c>
      <c r="N313" s="6">
        <v>622138</v>
      </c>
      <c r="O313" s="6">
        <v>5473943</v>
      </c>
      <c r="P313" s="6" t="s">
        <v>1112</v>
      </c>
      <c r="Q313" s="6" t="s">
        <v>1233</v>
      </c>
      <c r="R313" s="6" t="s">
        <v>900</v>
      </c>
      <c r="S313" s="6">
        <v>0</v>
      </c>
      <c r="T313" s="6" t="s">
        <v>1728</v>
      </c>
      <c r="U313" s="6" t="s">
        <v>1716</v>
      </c>
      <c r="V313" s="6" t="s">
        <v>1145</v>
      </c>
      <c r="X313" s="6" t="s">
        <v>963</v>
      </c>
      <c r="Y313" s="6" t="s">
        <v>1234</v>
      </c>
      <c r="Z313" s="6" t="s">
        <v>904</v>
      </c>
      <c r="AA313" s="6" t="s">
        <v>905</v>
      </c>
      <c r="AB313" s="7">
        <v>44597</v>
      </c>
      <c r="AC313" s="6" t="s">
        <v>906</v>
      </c>
      <c r="AD313" s="6" t="s">
        <v>1147</v>
      </c>
      <c r="AE313" s="6" t="s">
        <v>1147</v>
      </c>
      <c r="AF313" s="6" t="s">
        <v>1147</v>
      </c>
      <c r="AG313" s="6" t="s">
        <v>1147</v>
      </c>
      <c r="AK313" s="6">
        <v>622123</v>
      </c>
      <c r="AL313" s="6">
        <v>5473933</v>
      </c>
      <c r="AQ313" s="6" t="s">
        <v>1632</v>
      </c>
      <c r="AR313" s="6">
        <v>199</v>
      </c>
      <c r="AS313" s="6">
        <v>53</v>
      </c>
    </row>
    <row r="314" spans="1:45" x14ac:dyDescent="0.2">
      <c r="A314" s="6">
        <v>1034345</v>
      </c>
      <c r="B314" s="6">
        <v>1034425</v>
      </c>
      <c r="C314" s="6" t="str">
        <f t="shared" si="16"/>
        <v>Travelway</v>
      </c>
      <c r="D314" s="6" t="str">
        <f t="shared" si="17"/>
        <v>Travelway - Sto:lo-1614o</v>
      </c>
      <c r="E314" s="6" t="str">
        <f t="shared" si="18"/>
        <v>GIS-Modelled Trail 
Stó:lō</v>
      </c>
      <c r="F314" s="6" t="s">
        <v>1712</v>
      </c>
      <c r="G314" s="12">
        <f>INDEX(families!$A:$A,MATCH(H314,families!$B:$B,0))</f>
        <v>13</v>
      </c>
      <c r="H314" s="6" t="str">
        <f t="shared" si="19"/>
        <v>Land</v>
      </c>
      <c r="L314" s="6">
        <v>1034344.523</v>
      </c>
      <c r="M314" s="6">
        <v>1034424.569</v>
      </c>
      <c r="N314" s="6">
        <v>620497</v>
      </c>
      <c r="O314" s="6">
        <v>5471202</v>
      </c>
      <c r="P314" s="6" t="s">
        <v>1112</v>
      </c>
      <c r="Q314" s="6" t="s">
        <v>1245</v>
      </c>
      <c r="R314" s="6" t="s">
        <v>900</v>
      </c>
      <c r="S314" s="6">
        <v>0</v>
      </c>
      <c r="T314" s="6" t="s">
        <v>1728</v>
      </c>
      <c r="U314" s="6" t="s">
        <v>1716</v>
      </c>
      <c r="V314" s="6" t="s">
        <v>1145</v>
      </c>
      <c r="X314" s="6" t="s">
        <v>963</v>
      </c>
      <c r="Y314" s="6" t="s">
        <v>1246</v>
      </c>
      <c r="Z314" s="6" t="s">
        <v>904</v>
      </c>
      <c r="AA314" s="6" t="s">
        <v>905</v>
      </c>
      <c r="AB314" s="7">
        <v>44597</v>
      </c>
      <c r="AC314" s="6" t="s">
        <v>906</v>
      </c>
      <c r="AD314" s="6" t="s">
        <v>1147</v>
      </c>
      <c r="AE314" s="6" t="s">
        <v>1147</v>
      </c>
      <c r="AF314" s="6" t="s">
        <v>1147</v>
      </c>
      <c r="AG314" s="6" t="s">
        <v>1147</v>
      </c>
      <c r="AK314" s="6">
        <v>620422</v>
      </c>
      <c r="AL314" s="6">
        <v>5471174</v>
      </c>
      <c r="AQ314" s="6" t="s">
        <v>1632</v>
      </c>
      <c r="AR314" s="6">
        <v>204</v>
      </c>
      <c r="AS314" s="6">
        <v>58</v>
      </c>
    </row>
    <row r="315" spans="1:45" x14ac:dyDescent="0.2">
      <c r="A315" s="6">
        <v>1038008</v>
      </c>
      <c r="B315" s="6">
        <v>1038040</v>
      </c>
      <c r="C315" s="6" t="str">
        <f t="shared" si="16"/>
        <v>Travelway</v>
      </c>
      <c r="D315" s="6" t="str">
        <f t="shared" si="17"/>
        <v>Travelway - Sto:lo-1614p</v>
      </c>
      <c r="E315" s="6" t="str">
        <f t="shared" si="18"/>
        <v>GIS-Modelled Trail 
Stó:lō</v>
      </c>
      <c r="F315" s="6" t="s">
        <v>1712</v>
      </c>
      <c r="G315" s="12">
        <f>INDEX(families!$A:$A,MATCH(H315,families!$B:$B,0))</f>
        <v>13</v>
      </c>
      <c r="H315" s="6" t="str">
        <f t="shared" si="19"/>
        <v>Land</v>
      </c>
      <c r="L315" s="6">
        <v>1038003.861</v>
      </c>
      <c r="M315" s="6">
        <v>1038036.216</v>
      </c>
      <c r="N315" s="6">
        <v>617131</v>
      </c>
      <c r="O315" s="6">
        <v>5471291</v>
      </c>
      <c r="P315" s="6" t="s">
        <v>1112</v>
      </c>
      <c r="Q315" s="6" t="s">
        <v>1270</v>
      </c>
      <c r="R315" s="6" t="s">
        <v>900</v>
      </c>
      <c r="S315" s="6">
        <v>0</v>
      </c>
      <c r="T315" s="6" t="s">
        <v>1728</v>
      </c>
      <c r="U315" s="6" t="s">
        <v>1716</v>
      </c>
      <c r="V315" s="6" t="s">
        <v>1145</v>
      </c>
      <c r="X315" s="6" t="s">
        <v>963</v>
      </c>
      <c r="Y315" s="6" t="s">
        <v>1271</v>
      </c>
      <c r="Z315" s="6" t="s">
        <v>904</v>
      </c>
      <c r="AA315" s="6" t="s">
        <v>905</v>
      </c>
      <c r="AB315" s="7">
        <v>44597</v>
      </c>
      <c r="AC315" s="6" t="s">
        <v>906</v>
      </c>
      <c r="AD315" s="6" t="s">
        <v>1147</v>
      </c>
      <c r="AE315" s="6" t="s">
        <v>1147</v>
      </c>
      <c r="AF315" s="6" t="s">
        <v>1147</v>
      </c>
      <c r="AG315" s="6" t="s">
        <v>1147</v>
      </c>
      <c r="AK315" s="6">
        <v>617103</v>
      </c>
      <c r="AL315" s="6">
        <v>5471274</v>
      </c>
      <c r="AQ315" s="6" t="s">
        <v>1632</v>
      </c>
      <c r="AR315" s="6">
        <v>213</v>
      </c>
      <c r="AS315" s="6">
        <v>67</v>
      </c>
    </row>
    <row r="316" spans="1:45" x14ac:dyDescent="0.2">
      <c r="A316" s="6">
        <v>1040670</v>
      </c>
      <c r="B316" s="6">
        <v>1040683</v>
      </c>
      <c r="C316" s="6" t="str">
        <f t="shared" si="16"/>
        <v>Travelway</v>
      </c>
      <c r="D316" s="6" t="str">
        <f t="shared" si="17"/>
        <v>Travelway - Sto:lo-1614q</v>
      </c>
      <c r="E316" s="6" t="str">
        <f t="shared" si="18"/>
        <v>GIS-Modelled Trail 
Stó:lō</v>
      </c>
      <c r="F316" s="6" t="s">
        <v>1712</v>
      </c>
      <c r="G316" s="12">
        <f>INDEX(families!$A:$A,MATCH(H316,families!$B:$B,0))</f>
        <v>13</v>
      </c>
      <c r="H316" s="6" t="str">
        <f t="shared" si="19"/>
        <v>Land</v>
      </c>
      <c r="L316" s="6">
        <v>1040669.3149999999</v>
      </c>
      <c r="M316" s="6">
        <v>1040682.419</v>
      </c>
      <c r="N316" s="6">
        <v>614695</v>
      </c>
      <c r="O316" s="6">
        <v>5470477</v>
      </c>
      <c r="P316" s="6" t="s">
        <v>1112</v>
      </c>
      <c r="Q316" s="6" t="s">
        <v>1287</v>
      </c>
      <c r="R316" s="6" t="s">
        <v>900</v>
      </c>
      <c r="S316" s="6">
        <v>0</v>
      </c>
      <c r="T316" s="6" t="s">
        <v>1728</v>
      </c>
      <c r="U316" s="6" t="s">
        <v>1716</v>
      </c>
      <c r="V316" s="6" t="s">
        <v>1145</v>
      </c>
      <c r="X316" s="6" t="s">
        <v>963</v>
      </c>
      <c r="Y316" s="6" t="s">
        <v>1288</v>
      </c>
      <c r="Z316" s="6" t="s">
        <v>904</v>
      </c>
      <c r="AA316" s="6" t="s">
        <v>905</v>
      </c>
      <c r="AB316" s="7">
        <v>44597</v>
      </c>
      <c r="AC316" s="6" t="s">
        <v>906</v>
      </c>
      <c r="AD316" s="6" t="s">
        <v>1147</v>
      </c>
      <c r="AE316" s="6" t="s">
        <v>1147</v>
      </c>
      <c r="AF316" s="6" t="s">
        <v>1147</v>
      </c>
      <c r="AG316" s="6" t="s">
        <v>1147</v>
      </c>
      <c r="AK316" s="6">
        <v>614687</v>
      </c>
      <c r="AL316" s="6">
        <v>5470466</v>
      </c>
      <c r="AQ316" s="6" t="s">
        <v>1632</v>
      </c>
      <c r="AR316" s="6">
        <v>220</v>
      </c>
      <c r="AS316" s="6">
        <v>74</v>
      </c>
    </row>
    <row r="317" spans="1:45" x14ac:dyDescent="0.2">
      <c r="A317" s="6">
        <v>1041662</v>
      </c>
      <c r="B317" s="6">
        <v>1041669</v>
      </c>
      <c r="C317" s="6" t="str">
        <f t="shared" si="16"/>
        <v>Travelway</v>
      </c>
      <c r="D317" s="6" t="str">
        <f t="shared" si="17"/>
        <v>Travelway - Sto:lo-1614r</v>
      </c>
      <c r="E317" s="6" t="str">
        <f t="shared" si="18"/>
        <v>GIS-Modelled Trail 
Stó:lō</v>
      </c>
      <c r="F317" s="6" t="s">
        <v>1712</v>
      </c>
      <c r="G317" s="12">
        <f>INDEX(families!$A:$A,MATCH(H317,families!$B:$B,0))</f>
        <v>13</v>
      </c>
      <c r="H317" s="6" t="str">
        <f t="shared" si="19"/>
        <v>Land</v>
      </c>
      <c r="L317" s="6">
        <v>1041661.772</v>
      </c>
      <c r="M317" s="6">
        <v>1041668.964</v>
      </c>
      <c r="N317" s="6">
        <v>613979</v>
      </c>
      <c r="O317" s="6">
        <v>5470048</v>
      </c>
      <c r="P317" s="6" t="s">
        <v>1112</v>
      </c>
      <c r="Q317" s="6" t="s">
        <v>1292</v>
      </c>
      <c r="R317" s="6" t="s">
        <v>900</v>
      </c>
      <c r="S317" s="6">
        <v>0</v>
      </c>
      <c r="T317" s="6" t="s">
        <v>1728</v>
      </c>
      <c r="U317" s="6" t="s">
        <v>1716</v>
      </c>
      <c r="V317" s="6" t="s">
        <v>1145</v>
      </c>
      <c r="X317" s="6" t="s">
        <v>963</v>
      </c>
      <c r="Y317" s="6" t="s">
        <v>1293</v>
      </c>
      <c r="Z317" s="6" t="s">
        <v>904</v>
      </c>
      <c r="AA317" s="6" t="s">
        <v>905</v>
      </c>
      <c r="AB317" s="7">
        <v>44597</v>
      </c>
      <c r="AC317" s="6" t="s">
        <v>906</v>
      </c>
      <c r="AD317" s="6" t="s">
        <v>1147</v>
      </c>
      <c r="AE317" s="6" t="s">
        <v>1147</v>
      </c>
      <c r="AF317" s="6" t="s">
        <v>1147</v>
      </c>
      <c r="AG317" s="6" t="s">
        <v>1147</v>
      </c>
      <c r="AK317" s="6">
        <v>613975</v>
      </c>
      <c r="AL317" s="6">
        <v>5470042</v>
      </c>
      <c r="AQ317" s="6" t="s">
        <v>1632</v>
      </c>
      <c r="AR317" s="6">
        <v>222</v>
      </c>
      <c r="AS317" s="6">
        <v>76</v>
      </c>
    </row>
    <row r="318" spans="1:45" x14ac:dyDescent="0.2">
      <c r="A318" s="6">
        <v>1037281</v>
      </c>
      <c r="B318" s="6">
        <v>1037328</v>
      </c>
      <c r="C318" s="6" t="str">
        <f t="shared" si="16"/>
        <v>Travelway</v>
      </c>
      <c r="D318" s="6" t="str">
        <f t="shared" si="17"/>
        <v>Travelway - Sto:lo-75e</v>
      </c>
      <c r="E318" s="6" t="str">
        <f t="shared" si="18"/>
        <v>GIS-Modelled Trail - Travel [not identified in CHOA under SHED #] 
Stó:lō</v>
      </c>
      <c r="F318" s="6" t="s">
        <v>1712</v>
      </c>
      <c r="G318" s="12">
        <f>INDEX(families!$A:$A,MATCH(H318,families!$B:$B,0))</f>
        <v>13</v>
      </c>
      <c r="H318" s="6" t="str">
        <f t="shared" si="19"/>
        <v>Land</v>
      </c>
      <c r="L318" s="6">
        <v>1037280.737</v>
      </c>
      <c r="M318" s="6">
        <v>1037327.621</v>
      </c>
      <c r="N318" s="6">
        <v>617736</v>
      </c>
      <c r="O318" s="6">
        <v>5471477</v>
      </c>
      <c r="P318" s="6" t="s">
        <v>1112</v>
      </c>
      <c r="Q318" s="6" t="s">
        <v>1261</v>
      </c>
      <c r="R318" s="6" t="s">
        <v>900</v>
      </c>
      <c r="S318" s="6">
        <v>0</v>
      </c>
      <c r="T318" s="6" t="s">
        <v>1728</v>
      </c>
      <c r="U318" s="6" t="s">
        <v>1716</v>
      </c>
      <c r="V318" s="6" t="s">
        <v>1262</v>
      </c>
      <c r="X318" s="6" t="s">
        <v>902</v>
      </c>
      <c r="Y318" s="6" t="s">
        <v>1263</v>
      </c>
      <c r="Z318" s="6" t="s">
        <v>904</v>
      </c>
      <c r="AA318" s="6" t="s">
        <v>905</v>
      </c>
      <c r="AB318" s="7">
        <v>44597</v>
      </c>
      <c r="AC318" s="6" t="s">
        <v>906</v>
      </c>
      <c r="AD318" s="6" t="s">
        <v>1147</v>
      </c>
      <c r="AE318" s="6" t="s">
        <v>1147</v>
      </c>
      <c r="AF318" s="6" t="s">
        <v>1147</v>
      </c>
      <c r="AG318" s="6" t="s">
        <v>1147</v>
      </c>
      <c r="AK318" s="6">
        <v>617695</v>
      </c>
      <c r="AL318" s="6">
        <v>5471465</v>
      </c>
      <c r="AQ318" s="6" t="s">
        <v>1632</v>
      </c>
    </row>
    <row r="319" spans="1:45" x14ac:dyDescent="0.2">
      <c r="A319" s="6">
        <v>1038175</v>
      </c>
      <c r="B319" s="6">
        <v>1038252</v>
      </c>
      <c r="C319" s="6" t="str">
        <f t="shared" si="16"/>
        <v>Travelway</v>
      </c>
      <c r="D319" s="6" t="str">
        <f t="shared" si="17"/>
        <v>Travelway - Sto:lo-75f</v>
      </c>
      <c r="E319" s="6" t="str">
        <f t="shared" si="18"/>
        <v>GIS-Modelled Trail - Travel [not identified in CHOA under SHED #] 
Stó:lō</v>
      </c>
      <c r="F319" s="6" t="s">
        <v>1712</v>
      </c>
      <c r="G319" s="12">
        <f>INDEX(families!$A:$A,MATCH(H319,families!$B:$B,0))</f>
        <v>13</v>
      </c>
      <c r="H319" s="6" t="str">
        <f t="shared" si="19"/>
        <v>Land</v>
      </c>
      <c r="L319" s="6">
        <v>1038174.5820000001</v>
      </c>
      <c r="M319" s="6">
        <v>1038251.857</v>
      </c>
      <c r="N319" s="6">
        <v>616978</v>
      </c>
      <c r="O319" s="6">
        <v>5471229</v>
      </c>
      <c r="P319" s="6" t="s">
        <v>1112</v>
      </c>
      <c r="Q319" s="6" t="s">
        <v>1272</v>
      </c>
      <c r="R319" s="6" t="s">
        <v>900</v>
      </c>
      <c r="S319" s="6">
        <v>0</v>
      </c>
      <c r="T319" s="6" t="s">
        <v>1728</v>
      </c>
      <c r="U319" s="6" t="s">
        <v>1716</v>
      </c>
      <c r="V319" s="6" t="s">
        <v>1262</v>
      </c>
      <c r="X319" s="6" t="s">
        <v>963</v>
      </c>
      <c r="Y319" s="6" t="s">
        <v>1273</v>
      </c>
      <c r="Z319" s="6" t="s">
        <v>904</v>
      </c>
      <c r="AA319" s="6" t="s">
        <v>905</v>
      </c>
      <c r="AB319" s="7">
        <v>44597</v>
      </c>
      <c r="AC319" s="6" t="s">
        <v>906</v>
      </c>
      <c r="AD319" s="6" t="s">
        <v>1147</v>
      </c>
      <c r="AE319" s="6" t="s">
        <v>1147</v>
      </c>
      <c r="AF319" s="6" t="s">
        <v>1147</v>
      </c>
      <c r="AG319" s="6" t="s">
        <v>1147</v>
      </c>
      <c r="AK319" s="6">
        <v>616902</v>
      </c>
      <c r="AL319" s="6">
        <v>5471215</v>
      </c>
      <c r="AQ319" s="6" t="s">
        <v>1632</v>
      </c>
    </row>
    <row r="320" spans="1:45" x14ac:dyDescent="0.2">
      <c r="A320" s="6">
        <v>1038471</v>
      </c>
      <c r="B320" s="6">
        <v>1039324</v>
      </c>
      <c r="C320" s="6" t="str">
        <f t="shared" si="16"/>
        <v>Travelway</v>
      </c>
      <c r="D320" s="6" t="str">
        <f t="shared" si="17"/>
        <v>Travelway - Sto:lo-75h</v>
      </c>
      <c r="E320" s="6" t="str">
        <f t="shared" si="18"/>
        <v>GIS-Modelled Trail - Travel [not identified in CHOA under SHED #] 
Stó:lō</v>
      </c>
      <c r="F320" s="6" t="s">
        <v>1712</v>
      </c>
      <c r="G320" s="12">
        <f>INDEX(families!$A:$A,MATCH(H320,families!$B:$B,0))</f>
        <v>13</v>
      </c>
      <c r="H320" s="6" t="str">
        <f t="shared" si="19"/>
        <v>Land</v>
      </c>
      <c r="L320" s="6">
        <v>1039323.452</v>
      </c>
      <c r="M320" s="6">
        <v>1039428.866</v>
      </c>
      <c r="N320" s="6">
        <v>615910</v>
      </c>
      <c r="O320" s="6">
        <v>5470975</v>
      </c>
      <c r="P320" s="6" t="s">
        <v>1112</v>
      </c>
      <c r="Q320" s="6" t="s">
        <v>1274</v>
      </c>
      <c r="R320" s="6" t="s">
        <v>900</v>
      </c>
      <c r="S320" s="6">
        <v>0</v>
      </c>
      <c r="T320" s="6" t="s">
        <v>1728</v>
      </c>
      <c r="U320" s="6" t="s">
        <v>1716</v>
      </c>
      <c r="V320" s="6" t="s">
        <v>1262</v>
      </c>
      <c r="X320" s="6" t="s">
        <v>963</v>
      </c>
      <c r="Y320" s="6" t="s">
        <v>1275</v>
      </c>
      <c r="Z320" s="6" t="s">
        <v>904</v>
      </c>
      <c r="AA320" s="6" t="s">
        <v>905</v>
      </c>
      <c r="AB320" s="7">
        <v>44597</v>
      </c>
      <c r="AC320" s="6" t="s">
        <v>906</v>
      </c>
      <c r="AD320" s="6" t="s">
        <v>1147</v>
      </c>
      <c r="AE320" s="6" t="s">
        <v>1147</v>
      </c>
      <c r="AF320" s="6" t="s">
        <v>1147</v>
      </c>
      <c r="AG320" s="6" t="s">
        <v>1147</v>
      </c>
      <c r="AK320" s="6">
        <v>615811</v>
      </c>
      <c r="AL320" s="6">
        <v>5470969</v>
      </c>
      <c r="AQ320" s="6" t="s">
        <v>1632</v>
      </c>
    </row>
    <row r="321" spans="1:45" x14ac:dyDescent="0.2">
      <c r="A321" s="6">
        <v>1038529</v>
      </c>
      <c r="B321" s="6">
        <v>1038651</v>
      </c>
      <c r="C321" s="6" t="str">
        <f t="shared" si="16"/>
        <v>Travelway</v>
      </c>
      <c r="D321" s="6" t="str">
        <f t="shared" si="17"/>
        <v>Travelway - Sto:lo-75g</v>
      </c>
      <c r="E321" s="6" t="str">
        <f t="shared" si="18"/>
        <v>GIS-Modelled Trail - Travel [not identified in CHOA under SHED #] 
Stó:lō</v>
      </c>
      <c r="F321" s="6" t="s">
        <v>1712</v>
      </c>
      <c r="G321" s="12">
        <f>INDEX(families!$A:$A,MATCH(H321,families!$B:$B,0))</f>
        <v>13</v>
      </c>
      <c r="H321" s="6" t="str">
        <f t="shared" si="19"/>
        <v>Land</v>
      </c>
      <c r="L321" s="6">
        <v>1038528.231</v>
      </c>
      <c r="M321" s="6">
        <v>1038650.709</v>
      </c>
      <c r="N321" s="6">
        <v>616653</v>
      </c>
      <c r="O321" s="6">
        <v>5471105</v>
      </c>
      <c r="P321" s="6" t="s">
        <v>1112</v>
      </c>
      <c r="Q321" s="6" t="s">
        <v>1276</v>
      </c>
      <c r="R321" s="6" t="s">
        <v>900</v>
      </c>
      <c r="S321" s="6">
        <v>0</v>
      </c>
      <c r="T321" s="6" t="s">
        <v>1728</v>
      </c>
      <c r="U321" s="6" t="s">
        <v>1716</v>
      </c>
      <c r="V321" s="6" t="s">
        <v>1262</v>
      </c>
      <c r="X321" s="6" t="s">
        <v>1277</v>
      </c>
      <c r="Y321" s="6" t="s">
        <v>1278</v>
      </c>
      <c r="Z321" s="6" t="s">
        <v>904</v>
      </c>
      <c r="AA321" s="6" t="s">
        <v>905</v>
      </c>
      <c r="AB321" s="7">
        <v>44597</v>
      </c>
      <c r="AC321" s="6" t="s">
        <v>906</v>
      </c>
      <c r="AD321" s="6" t="s">
        <v>1147</v>
      </c>
      <c r="AE321" s="6" t="s">
        <v>1147</v>
      </c>
      <c r="AF321" s="6" t="s">
        <v>1147</v>
      </c>
      <c r="AG321" s="6" t="s">
        <v>1147</v>
      </c>
      <c r="AK321" s="6">
        <v>616538</v>
      </c>
      <c r="AL321" s="6">
        <v>5471063</v>
      </c>
      <c r="AQ321" s="6" t="s">
        <v>1632</v>
      </c>
    </row>
    <row r="322" spans="1:45" x14ac:dyDescent="0.2">
      <c r="A322" s="6">
        <v>1037281</v>
      </c>
      <c r="B322" s="6">
        <v>1037328</v>
      </c>
      <c r="C322" s="6" t="str">
        <f t="shared" si="16"/>
        <v>Travelway</v>
      </c>
      <c r="D322" s="6" t="str">
        <f t="shared" si="17"/>
        <v>Travelway - Sto:lo-75e</v>
      </c>
      <c r="E322" s="6" t="str">
        <f t="shared" si="18"/>
        <v>GIS-Modelled Trail - Travel [not identified in CHOA under SHED #] 
Stó:lō</v>
      </c>
      <c r="F322" s="6" t="s">
        <v>1712</v>
      </c>
      <c r="G322" s="12">
        <f>INDEX(families!$A:$A,MATCH(H322,families!$B:$B,0))</f>
        <v>13</v>
      </c>
      <c r="H322" s="6" t="str">
        <f t="shared" si="19"/>
        <v>Land</v>
      </c>
      <c r="L322" s="6">
        <v>1037280.737</v>
      </c>
      <c r="M322" s="6">
        <v>1037327.621</v>
      </c>
      <c r="N322" s="6">
        <v>617736</v>
      </c>
      <c r="O322" s="6">
        <v>5471477</v>
      </c>
      <c r="P322" s="6" t="s">
        <v>1112</v>
      </c>
      <c r="Q322" s="6" t="s">
        <v>1261</v>
      </c>
      <c r="R322" s="6" t="s">
        <v>900</v>
      </c>
      <c r="S322" s="6">
        <v>0</v>
      </c>
      <c r="T322" s="6" t="s">
        <v>1728</v>
      </c>
      <c r="U322" s="6" t="s">
        <v>1716</v>
      </c>
      <c r="V322" s="6" t="s">
        <v>1262</v>
      </c>
      <c r="X322" s="6" t="s">
        <v>902</v>
      </c>
      <c r="Y322" s="6" t="s">
        <v>1263</v>
      </c>
      <c r="Z322" s="6" t="s">
        <v>904</v>
      </c>
      <c r="AA322" s="6" t="s">
        <v>905</v>
      </c>
      <c r="AB322" s="7">
        <v>44597</v>
      </c>
      <c r="AC322" s="6" t="s">
        <v>906</v>
      </c>
      <c r="AD322" s="6" t="s">
        <v>1147</v>
      </c>
      <c r="AE322" s="6" t="s">
        <v>1147</v>
      </c>
      <c r="AF322" s="6" t="s">
        <v>1147</v>
      </c>
      <c r="AG322" s="6" t="s">
        <v>1147</v>
      </c>
      <c r="AK322" s="6">
        <v>617695</v>
      </c>
      <c r="AL322" s="6">
        <v>5471465</v>
      </c>
      <c r="AQ322" s="6" t="s">
        <v>1632</v>
      </c>
    </row>
    <row r="323" spans="1:45" x14ac:dyDescent="0.2">
      <c r="A323" s="6">
        <v>1038175</v>
      </c>
      <c r="B323" s="6">
        <v>1038252</v>
      </c>
      <c r="C323" s="6" t="str">
        <f t="shared" ref="C323:C386" si="20">U323</f>
        <v>Travelway</v>
      </c>
      <c r="D323" s="6" t="str">
        <f t="shared" ref="D323:D386" si="21">_xlfn.CONCAT(U323," - ",Q323)</f>
        <v>Travelway - Sto:lo-75f</v>
      </c>
      <c r="E323" s="6" t="str">
        <f t="shared" ref="E323:E386" si="22">V323</f>
        <v>GIS-Modelled Trail - Travel [not identified in CHOA under SHED #] 
Stó:lō</v>
      </c>
      <c r="F323" s="6" t="s">
        <v>1712</v>
      </c>
      <c r="G323" s="12">
        <f>INDEX(families!$A:$A,MATCH(H323,families!$B:$B,0))</f>
        <v>13</v>
      </c>
      <c r="H323" s="6" t="str">
        <f t="shared" ref="H323:H386" si="23">T323</f>
        <v>Land</v>
      </c>
      <c r="L323" s="6">
        <v>1038174.5820000001</v>
      </c>
      <c r="M323" s="6">
        <v>1038251.857</v>
      </c>
      <c r="N323" s="6">
        <v>616978</v>
      </c>
      <c r="O323" s="6">
        <v>5471229</v>
      </c>
      <c r="P323" s="6" t="s">
        <v>1112</v>
      </c>
      <c r="Q323" s="6" t="s">
        <v>1272</v>
      </c>
      <c r="R323" s="6" t="s">
        <v>900</v>
      </c>
      <c r="S323" s="6">
        <v>0</v>
      </c>
      <c r="T323" s="6" t="s">
        <v>1728</v>
      </c>
      <c r="U323" s="6" t="s">
        <v>1716</v>
      </c>
      <c r="V323" s="6" t="s">
        <v>1262</v>
      </c>
      <c r="X323" s="6" t="s">
        <v>963</v>
      </c>
      <c r="Y323" s="6" t="s">
        <v>1273</v>
      </c>
      <c r="Z323" s="6" t="s">
        <v>904</v>
      </c>
      <c r="AA323" s="6" t="s">
        <v>905</v>
      </c>
      <c r="AB323" s="7">
        <v>44597</v>
      </c>
      <c r="AC323" s="6" t="s">
        <v>906</v>
      </c>
      <c r="AD323" s="6" t="s">
        <v>1147</v>
      </c>
      <c r="AE323" s="6" t="s">
        <v>1147</v>
      </c>
      <c r="AF323" s="6" t="s">
        <v>1147</v>
      </c>
      <c r="AG323" s="6" t="s">
        <v>1147</v>
      </c>
      <c r="AK323" s="6">
        <v>616902</v>
      </c>
      <c r="AL323" s="6">
        <v>5471215</v>
      </c>
      <c r="AQ323" s="6" t="s">
        <v>1632</v>
      </c>
    </row>
    <row r="324" spans="1:45" x14ac:dyDescent="0.2">
      <c r="A324" s="6">
        <v>1038471</v>
      </c>
      <c r="B324" s="6">
        <v>1039324</v>
      </c>
      <c r="C324" s="6" t="str">
        <f t="shared" si="20"/>
        <v>Travelway</v>
      </c>
      <c r="D324" s="6" t="str">
        <f t="shared" si="21"/>
        <v>Travelway - Sto:lo-75h</v>
      </c>
      <c r="E324" s="6" t="str">
        <f t="shared" si="22"/>
        <v>GIS-Modelled Trail - Travel [not identified in CHOA under SHED #] 
Stó:lō</v>
      </c>
      <c r="F324" s="6" t="s">
        <v>1712</v>
      </c>
      <c r="G324" s="12">
        <f>INDEX(families!$A:$A,MATCH(H324,families!$B:$B,0))</f>
        <v>13</v>
      </c>
      <c r="H324" s="6" t="str">
        <f t="shared" si="23"/>
        <v>Land</v>
      </c>
      <c r="L324" s="6">
        <v>1039323.452</v>
      </c>
      <c r="M324" s="6">
        <v>1039428.866</v>
      </c>
      <c r="N324" s="6">
        <v>615910</v>
      </c>
      <c r="O324" s="6">
        <v>5470975</v>
      </c>
      <c r="P324" s="6" t="s">
        <v>1112</v>
      </c>
      <c r="Q324" s="6" t="s">
        <v>1274</v>
      </c>
      <c r="R324" s="6" t="s">
        <v>900</v>
      </c>
      <c r="S324" s="6">
        <v>0</v>
      </c>
      <c r="T324" s="6" t="s">
        <v>1728</v>
      </c>
      <c r="U324" s="6" t="s">
        <v>1716</v>
      </c>
      <c r="V324" s="6" t="s">
        <v>1262</v>
      </c>
      <c r="X324" s="6" t="s">
        <v>963</v>
      </c>
      <c r="Y324" s="6" t="s">
        <v>1275</v>
      </c>
      <c r="Z324" s="6" t="s">
        <v>904</v>
      </c>
      <c r="AA324" s="6" t="s">
        <v>905</v>
      </c>
      <c r="AB324" s="7">
        <v>44597</v>
      </c>
      <c r="AC324" s="6" t="s">
        <v>906</v>
      </c>
      <c r="AD324" s="6" t="s">
        <v>1147</v>
      </c>
      <c r="AE324" s="6" t="s">
        <v>1147</v>
      </c>
      <c r="AF324" s="6" t="s">
        <v>1147</v>
      </c>
      <c r="AG324" s="6" t="s">
        <v>1147</v>
      </c>
      <c r="AK324" s="6">
        <v>615811</v>
      </c>
      <c r="AL324" s="6">
        <v>5470969</v>
      </c>
      <c r="AQ324" s="6" t="s">
        <v>1632</v>
      </c>
    </row>
    <row r="325" spans="1:45" x14ac:dyDescent="0.2">
      <c r="A325" s="6">
        <v>1038529</v>
      </c>
      <c r="B325" s="6">
        <v>1038651</v>
      </c>
      <c r="C325" s="6" t="str">
        <f t="shared" si="20"/>
        <v>Travelway</v>
      </c>
      <c r="D325" s="6" t="str">
        <f t="shared" si="21"/>
        <v>Travelway - Sto:lo-75g</v>
      </c>
      <c r="E325" s="6" t="str">
        <f t="shared" si="22"/>
        <v>GIS-Modelled Trail - Travel [not identified in CHOA under SHED #] 
Stó:lō</v>
      </c>
      <c r="F325" s="6" t="s">
        <v>1712</v>
      </c>
      <c r="G325" s="12">
        <f>INDEX(families!$A:$A,MATCH(H325,families!$B:$B,0))</f>
        <v>13</v>
      </c>
      <c r="H325" s="6" t="str">
        <f t="shared" si="23"/>
        <v>Land</v>
      </c>
      <c r="L325" s="6">
        <v>1038528.231</v>
      </c>
      <c r="M325" s="6">
        <v>1038650.709</v>
      </c>
      <c r="N325" s="6">
        <v>616653</v>
      </c>
      <c r="O325" s="6">
        <v>5471105</v>
      </c>
      <c r="P325" s="6" t="s">
        <v>1112</v>
      </c>
      <c r="Q325" s="6" t="s">
        <v>1276</v>
      </c>
      <c r="R325" s="6" t="s">
        <v>900</v>
      </c>
      <c r="S325" s="6">
        <v>0</v>
      </c>
      <c r="T325" s="6" t="s">
        <v>1728</v>
      </c>
      <c r="U325" s="6" t="s">
        <v>1716</v>
      </c>
      <c r="V325" s="6" t="s">
        <v>1262</v>
      </c>
      <c r="X325" s="6" t="s">
        <v>1277</v>
      </c>
      <c r="Y325" s="6" t="s">
        <v>1278</v>
      </c>
      <c r="Z325" s="6" t="s">
        <v>904</v>
      </c>
      <c r="AA325" s="6" t="s">
        <v>905</v>
      </c>
      <c r="AB325" s="7">
        <v>44597</v>
      </c>
      <c r="AC325" s="6" t="s">
        <v>906</v>
      </c>
      <c r="AD325" s="6" t="s">
        <v>1147</v>
      </c>
      <c r="AE325" s="6" t="s">
        <v>1147</v>
      </c>
      <c r="AF325" s="6" t="s">
        <v>1147</v>
      </c>
      <c r="AG325" s="6" t="s">
        <v>1147</v>
      </c>
      <c r="AK325" s="6">
        <v>616538</v>
      </c>
      <c r="AL325" s="6">
        <v>5471063</v>
      </c>
      <c r="AQ325" s="6" t="s">
        <v>1632</v>
      </c>
    </row>
    <row r="326" spans="1:45" x14ac:dyDescent="0.2">
      <c r="A326" s="6">
        <v>1037281</v>
      </c>
      <c r="B326" s="6">
        <v>1037328</v>
      </c>
      <c r="C326" s="6" t="str">
        <f t="shared" si="20"/>
        <v>Travelway</v>
      </c>
      <c r="D326" s="6" t="str">
        <f t="shared" si="21"/>
        <v>Travelway - Sto:lo-75e</v>
      </c>
      <c r="E326" s="6" t="str">
        <f t="shared" si="22"/>
        <v>GIS-Modelled Trail - Travel [not identified in CHOA under SHED #] 
Stó:lō</v>
      </c>
      <c r="F326" s="6" t="s">
        <v>1712</v>
      </c>
      <c r="G326" s="12">
        <f>INDEX(families!$A:$A,MATCH(H326,families!$B:$B,0))</f>
        <v>13</v>
      </c>
      <c r="H326" s="6" t="str">
        <f t="shared" si="23"/>
        <v>Land</v>
      </c>
      <c r="L326" s="6">
        <v>1037280.737</v>
      </c>
      <c r="M326" s="6">
        <v>1037327.621</v>
      </c>
      <c r="N326" s="6">
        <v>617736</v>
      </c>
      <c r="O326" s="6">
        <v>5471477</v>
      </c>
      <c r="P326" s="6" t="s">
        <v>1112</v>
      </c>
      <c r="Q326" s="6" t="s">
        <v>1261</v>
      </c>
      <c r="R326" s="6" t="s">
        <v>900</v>
      </c>
      <c r="S326" s="6">
        <v>0</v>
      </c>
      <c r="T326" s="6" t="s">
        <v>1728</v>
      </c>
      <c r="U326" s="6" t="s">
        <v>1716</v>
      </c>
      <c r="V326" s="6" t="s">
        <v>1262</v>
      </c>
      <c r="X326" s="6" t="s">
        <v>902</v>
      </c>
      <c r="Y326" s="6" t="s">
        <v>1263</v>
      </c>
      <c r="Z326" s="6" t="s">
        <v>904</v>
      </c>
      <c r="AA326" s="6" t="s">
        <v>905</v>
      </c>
      <c r="AB326" s="7">
        <v>44597</v>
      </c>
      <c r="AC326" s="6" t="s">
        <v>906</v>
      </c>
      <c r="AD326" s="6" t="s">
        <v>1147</v>
      </c>
      <c r="AE326" s="6" t="s">
        <v>1147</v>
      </c>
      <c r="AF326" s="6" t="s">
        <v>1147</v>
      </c>
      <c r="AG326" s="6" t="s">
        <v>1147</v>
      </c>
      <c r="AK326" s="6">
        <v>617695</v>
      </c>
      <c r="AL326" s="6">
        <v>5471465</v>
      </c>
      <c r="AQ326" s="6" t="s">
        <v>1632</v>
      </c>
      <c r="AR326" s="6">
        <v>64</v>
      </c>
    </row>
    <row r="327" spans="1:45" x14ac:dyDescent="0.2">
      <c r="A327" s="6">
        <v>1038175</v>
      </c>
      <c r="B327" s="6">
        <v>1038252</v>
      </c>
      <c r="C327" s="6" t="str">
        <f t="shared" si="20"/>
        <v>Travelway</v>
      </c>
      <c r="D327" s="6" t="str">
        <f t="shared" si="21"/>
        <v>Travelway - Sto:lo-75f</v>
      </c>
      <c r="E327" s="6" t="str">
        <f t="shared" si="22"/>
        <v>GIS-Modelled Trail - Travel [not identified in CHOA under SHED #] 
Stó:lō</v>
      </c>
      <c r="F327" s="6" t="s">
        <v>1712</v>
      </c>
      <c r="G327" s="12">
        <f>INDEX(families!$A:$A,MATCH(H327,families!$B:$B,0))</f>
        <v>13</v>
      </c>
      <c r="H327" s="6" t="str">
        <f t="shared" si="23"/>
        <v>Land</v>
      </c>
      <c r="L327" s="6">
        <v>1038174.5820000001</v>
      </c>
      <c r="M327" s="6">
        <v>1038251.857</v>
      </c>
      <c r="N327" s="6">
        <v>616978</v>
      </c>
      <c r="O327" s="6">
        <v>5471229</v>
      </c>
      <c r="P327" s="6" t="s">
        <v>1112</v>
      </c>
      <c r="Q327" s="6" t="s">
        <v>1272</v>
      </c>
      <c r="R327" s="6" t="s">
        <v>900</v>
      </c>
      <c r="S327" s="6">
        <v>0</v>
      </c>
      <c r="T327" s="6" t="s">
        <v>1728</v>
      </c>
      <c r="U327" s="6" t="s">
        <v>1716</v>
      </c>
      <c r="V327" s="6" t="s">
        <v>1262</v>
      </c>
      <c r="X327" s="6" t="s">
        <v>963</v>
      </c>
      <c r="Y327" s="6" t="s">
        <v>1273</v>
      </c>
      <c r="Z327" s="6" t="s">
        <v>904</v>
      </c>
      <c r="AA327" s="6" t="s">
        <v>905</v>
      </c>
      <c r="AB327" s="7">
        <v>44597</v>
      </c>
      <c r="AC327" s="6" t="s">
        <v>906</v>
      </c>
      <c r="AD327" s="6" t="s">
        <v>1147</v>
      </c>
      <c r="AE327" s="6" t="s">
        <v>1147</v>
      </c>
      <c r="AF327" s="6" t="s">
        <v>1147</v>
      </c>
      <c r="AG327" s="6" t="s">
        <v>1147</v>
      </c>
      <c r="AK327" s="6">
        <v>616902</v>
      </c>
      <c r="AL327" s="6">
        <v>5471215</v>
      </c>
      <c r="AQ327" s="6" t="s">
        <v>1632</v>
      </c>
      <c r="AR327" s="6">
        <v>68</v>
      </c>
    </row>
    <row r="328" spans="1:45" x14ac:dyDescent="0.2">
      <c r="A328" s="6">
        <v>1038471</v>
      </c>
      <c r="B328" s="6">
        <v>1039324</v>
      </c>
      <c r="C328" s="6" t="str">
        <f t="shared" si="20"/>
        <v>Travelway</v>
      </c>
      <c r="D328" s="6" t="str">
        <f t="shared" si="21"/>
        <v>Travelway - Sto:lo-75h</v>
      </c>
      <c r="E328" s="6" t="str">
        <f t="shared" si="22"/>
        <v>GIS-Modelled Trail - Travel [not identified in CHOA under SHED #] 
Stó:lō</v>
      </c>
      <c r="F328" s="6" t="s">
        <v>1712</v>
      </c>
      <c r="G328" s="12">
        <f>INDEX(families!$A:$A,MATCH(H328,families!$B:$B,0))</f>
        <v>13</v>
      </c>
      <c r="H328" s="6" t="str">
        <f t="shared" si="23"/>
        <v>Land</v>
      </c>
      <c r="L328" s="6">
        <v>1039323.452</v>
      </c>
      <c r="M328" s="6">
        <v>1039428.866</v>
      </c>
      <c r="N328" s="6">
        <v>615910</v>
      </c>
      <c r="O328" s="6">
        <v>5470975</v>
      </c>
      <c r="P328" s="6" t="s">
        <v>1112</v>
      </c>
      <c r="Q328" s="6" t="s">
        <v>1274</v>
      </c>
      <c r="R328" s="6" t="s">
        <v>900</v>
      </c>
      <c r="S328" s="6">
        <v>0</v>
      </c>
      <c r="T328" s="6" t="s">
        <v>1728</v>
      </c>
      <c r="U328" s="6" t="s">
        <v>1716</v>
      </c>
      <c r="V328" s="6" t="s">
        <v>1262</v>
      </c>
      <c r="X328" s="6" t="s">
        <v>963</v>
      </c>
      <c r="Y328" s="6" t="s">
        <v>1275</v>
      </c>
      <c r="Z328" s="6" t="s">
        <v>904</v>
      </c>
      <c r="AA328" s="6" t="s">
        <v>905</v>
      </c>
      <c r="AB328" s="7">
        <v>44597</v>
      </c>
      <c r="AC328" s="6" t="s">
        <v>906</v>
      </c>
      <c r="AD328" s="6" t="s">
        <v>1147</v>
      </c>
      <c r="AE328" s="6" t="s">
        <v>1147</v>
      </c>
      <c r="AF328" s="6" t="s">
        <v>1147</v>
      </c>
      <c r="AG328" s="6" t="s">
        <v>1147</v>
      </c>
      <c r="AK328" s="6">
        <v>615811</v>
      </c>
      <c r="AL328" s="6">
        <v>5470969</v>
      </c>
      <c r="AQ328" s="6" t="s">
        <v>1632</v>
      </c>
      <c r="AR328" s="6">
        <v>69</v>
      </c>
    </row>
    <row r="329" spans="1:45" x14ac:dyDescent="0.2">
      <c r="A329" s="6">
        <v>1038529</v>
      </c>
      <c r="B329" s="6">
        <v>1038651</v>
      </c>
      <c r="C329" s="6" t="str">
        <f t="shared" si="20"/>
        <v>Travelway</v>
      </c>
      <c r="D329" s="6" t="str">
        <f t="shared" si="21"/>
        <v>Travelway - Sto:lo-75g</v>
      </c>
      <c r="E329" s="6" t="str">
        <f t="shared" si="22"/>
        <v>GIS-Modelled Trail - Travel [not identified in CHOA under SHED #] 
Stó:lō</v>
      </c>
      <c r="F329" s="6" t="s">
        <v>1712</v>
      </c>
      <c r="G329" s="12">
        <f>INDEX(families!$A:$A,MATCH(H329,families!$B:$B,0))</f>
        <v>13</v>
      </c>
      <c r="H329" s="6" t="str">
        <f t="shared" si="23"/>
        <v>Land</v>
      </c>
      <c r="L329" s="6">
        <v>1038528.231</v>
      </c>
      <c r="M329" s="6">
        <v>1038650.709</v>
      </c>
      <c r="N329" s="6">
        <v>616653</v>
      </c>
      <c r="O329" s="6">
        <v>5471105</v>
      </c>
      <c r="P329" s="6" t="s">
        <v>1112</v>
      </c>
      <c r="Q329" s="6" t="s">
        <v>1276</v>
      </c>
      <c r="R329" s="6" t="s">
        <v>900</v>
      </c>
      <c r="S329" s="6">
        <v>0</v>
      </c>
      <c r="T329" s="6" t="s">
        <v>1728</v>
      </c>
      <c r="U329" s="6" t="s">
        <v>1716</v>
      </c>
      <c r="V329" s="6" t="s">
        <v>1262</v>
      </c>
      <c r="X329" s="6" t="s">
        <v>1277</v>
      </c>
      <c r="Y329" s="6" t="s">
        <v>1278</v>
      </c>
      <c r="Z329" s="6" t="s">
        <v>904</v>
      </c>
      <c r="AA329" s="6" t="s">
        <v>905</v>
      </c>
      <c r="AB329" s="7">
        <v>44597</v>
      </c>
      <c r="AC329" s="6" t="s">
        <v>906</v>
      </c>
      <c r="AD329" s="6" t="s">
        <v>1147</v>
      </c>
      <c r="AE329" s="6" t="s">
        <v>1147</v>
      </c>
      <c r="AF329" s="6" t="s">
        <v>1147</v>
      </c>
      <c r="AG329" s="6" t="s">
        <v>1147</v>
      </c>
      <c r="AK329" s="6">
        <v>616538</v>
      </c>
      <c r="AL329" s="6">
        <v>5471063</v>
      </c>
      <c r="AQ329" s="6" t="s">
        <v>1632</v>
      </c>
      <c r="AR329" s="6">
        <v>70</v>
      </c>
    </row>
    <row r="330" spans="1:45" x14ac:dyDescent="0.2">
      <c r="A330" s="6">
        <v>1037281</v>
      </c>
      <c r="B330" s="6">
        <v>1037328</v>
      </c>
      <c r="C330" s="6" t="str">
        <f t="shared" si="20"/>
        <v>Travelway</v>
      </c>
      <c r="D330" s="6" t="str">
        <f t="shared" si="21"/>
        <v>Travelway - Sto:lo-75e</v>
      </c>
      <c r="E330" s="6" t="str">
        <f t="shared" si="22"/>
        <v>GIS-Modelled Trail - Travel [not identified in CHOA under SHED #] 
Stó:lō</v>
      </c>
      <c r="F330" s="6" t="s">
        <v>1712</v>
      </c>
      <c r="G330" s="12">
        <f>INDEX(families!$A:$A,MATCH(H330,families!$B:$B,0))</f>
        <v>13</v>
      </c>
      <c r="H330" s="6" t="str">
        <f t="shared" si="23"/>
        <v>Land</v>
      </c>
      <c r="L330" s="6">
        <v>1037280.737</v>
      </c>
      <c r="M330" s="6">
        <v>1037327.621</v>
      </c>
      <c r="N330" s="6">
        <v>617736</v>
      </c>
      <c r="O330" s="6">
        <v>5471477</v>
      </c>
      <c r="P330" s="6" t="s">
        <v>1112</v>
      </c>
      <c r="Q330" s="6" t="s">
        <v>1261</v>
      </c>
      <c r="R330" s="6" t="s">
        <v>900</v>
      </c>
      <c r="S330" s="6">
        <v>0</v>
      </c>
      <c r="T330" s="6" t="s">
        <v>1728</v>
      </c>
      <c r="U330" s="6" t="s">
        <v>1716</v>
      </c>
      <c r="V330" s="6" t="s">
        <v>1262</v>
      </c>
      <c r="X330" s="6" t="s">
        <v>902</v>
      </c>
      <c r="Y330" s="6" t="s">
        <v>1263</v>
      </c>
      <c r="Z330" s="6" t="s">
        <v>904</v>
      </c>
      <c r="AA330" s="6" t="s">
        <v>905</v>
      </c>
      <c r="AB330" s="7">
        <v>44597</v>
      </c>
      <c r="AC330" s="6" t="s">
        <v>906</v>
      </c>
      <c r="AD330" s="6" t="s">
        <v>1147</v>
      </c>
      <c r="AE330" s="6" t="s">
        <v>1147</v>
      </c>
      <c r="AF330" s="6" t="s">
        <v>1147</v>
      </c>
      <c r="AG330" s="6" t="s">
        <v>1147</v>
      </c>
      <c r="AK330" s="6">
        <v>617695</v>
      </c>
      <c r="AL330" s="6">
        <v>5471465</v>
      </c>
      <c r="AQ330" s="6" t="s">
        <v>1632</v>
      </c>
      <c r="AR330" s="6">
        <v>210</v>
      </c>
      <c r="AS330" s="6">
        <v>64</v>
      </c>
    </row>
    <row r="331" spans="1:45" x14ac:dyDescent="0.2">
      <c r="A331" s="6">
        <v>1038175</v>
      </c>
      <c r="B331" s="6">
        <v>1038252</v>
      </c>
      <c r="C331" s="6" t="str">
        <f t="shared" si="20"/>
        <v>Travelway</v>
      </c>
      <c r="D331" s="6" t="str">
        <f t="shared" si="21"/>
        <v>Travelway - Sto:lo-75f</v>
      </c>
      <c r="E331" s="6" t="str">
        <f t="shared" si="22"/>
        <v>GIS-Modelled Trail - Travel [not identified in CHOA under SHED #] 
Stó:lō</v>
      </c>
      <c r="F331" s="6" t="s">
        <v>1712</v>
      </c>
      <c r="G331" s="12">
        <f>INDEX(families!$A:$A,MATCH(H331,families!$B:$B,0))</f>
        <v>13</v>
      </c>
      <c r="H331" s="6" t="str">
        <f t="shared" si="23"/>
        <v>Land</v>
      </c>
      <c r="L331" s="6">
        <v>1038174.5820000001</v>
      </c>
      <c r="M331" s="6">
        <v>1038251.857</v>
      </c>
      <c r="N331" s="6">
        <v>616978</v>
      </c>
      <c r="O331" s="6">
        <v>5471229</v>
      </c>
      <c r="P331" s="6" t="s">
        <v>1112</v>
      </c>
      <c r="Q331" s="6" t="s">
        <v>1272</v>
      </c>
      <c r="R331" s="6" t="s">
        <v>900</v>
      </c>
      <c r="S331" s="6">
        <v>0</v>
      </c>
      <c r="T331" s="6" t="s">
        <v>1728</v>
      </c>
      <c r="U331" s="6" t="s">
        <v>1716</v>
      </c>
      <c r="V331" s="6" t="s">
        <v>1262</v>
      </c>
      <c r="X331" s="6" t="s">
        <v>963</v>
      </c>
      <c r="Y331" s="6" t="s">
        <v>1273</v>
      </c>
      <c r="Z331" s="6" t="s">
        <v>904</v>
      </c>
      <c r="AA331" s="6" t="s">
        <v>905</v>
      </c>
      <c r="AB331" s="7">
        <v>44597</v>
      </c>
      <c r="AC331" s="6" t="s">
        <v>906</v>
      </c>
      <c r="AD331" s="6" t="s">
        <v>1147</v>
      </c>
      <c r="AE331" s="6" t="s">
        <v>1147</v>
      </c>
      <c r="AF331" s="6" t="s">
        <v>1147</v>
      </c>
      <c r="AG331" s="6" t="s">
        <v>1147</v>
      </c>
      <c r="AK331" s="6">
        <v>616902</v>
      </c>
      <c r="AL331" s="6">
        <v>5471215</v>
      </c>
      <c r="AQ331" s="6" t="s">
        <v>1632</v>
      </c>
      <c r="AR331" s="6">
        <v>214</v>
      </c>
      <c r="AS331" s="6">
        <v>68</v>
      </c>
    </row>
    <row r="332" spans="1:45" x14ac:dyDescent="0.2">
      <c r="A332" s="6">
        <v>1038471</v>
      </c>
      <c r="B332" s="6">
        <v>1039324</v>
      </c>
      <c r="C332" s="6" t="str">
        <f t="shared" si="20"/>
        <v>Travelway</v>
      </c>
      <c r="D332" s="6" t="str">
        <f t="shared" si="21"/>
        <v>Travelway - Sto:lo-75h</v>
      </c>
      <c r="E332" s="6" t="str">
        <f t="shared" si="22"/>
        <v>GIS-Modelled Trail - Travel [not identified in CHOA under SHED #] 
Stó:lō</v>
      </c>
      <c r="F332" s="6" t="s">
        <v>1712</v>
      </c>
      <c r="G332" s="12">
        <f>INDEX(families!$A:$A,MATCH(H332,families!$B:$B,0))</f>
        <v>13</v>
      </c>
      <c r="H332" s="6" t="str">
        <f t="shared" si="23"/>
        <v>Land</v>
      </c>
      <c r="L332" s="6">
        <v>1039323.452</v>
      </c>
      <c r="M332" s="6">
        <v>1039428.866</v>
      </c>
      <c r="N332" s="6">
        <v>615910</v>
      </c>
      <c r="O332" s="6">
        <v>5470975</v>
      </c>
      <c r="P332" s="6" t="s">
        <v>1112</v>
      </c>
      <c r="Q332" s="6" t="s">
        <v>1274</v>
      </c>
      <c r="R332" s="6" t="s">
        <v>900</v>
      </c>
      <c r="S332" s="6">
        <v>0</v>
      </c>
      <c r="T332" s="6" t="s">
        <v>1728</v>
      </c>
      <c r="U332" s="6" t="s">
        <v>1716</v>
      </c>
      <c r="V332" s="6" t="s">
        <v>1262</v>
      </c>
      <c r="X332" s="6" t="s">
        <v>963</v>
      </c>
      <c r="Y332" s="6" t="s">
        <v>1275</v>
      </c>
      <c r="Z332" s="6" t="s">
        <v>904</v>
      </c>
      <c r="AA332" s="6" t="s">
        <v>905</v>
      </c>
      <c r="AB332" s="7">
        <v>44597</v>
      </c>
      <c r="AC332" s="6" t="s">
        <v>906</v>
      </c>
      <c r="AD332" s="6" t="s">
        <v>1147</v>
      </c>
      <c r="AE332" s="6" t="s">
        <v>1147</v>
      </c>
      <c r="AF332" s="6" t="s">
        <v>1147</v>
      </c>
      <c r="AG332" s="6" t="s">
        <v>1147</v>
      </c>
      <c r="AK332" s="6">
        <v>615811</v>
      </c>
      <c r="AL332" s="6">
        <v>5470969</v>
      </c>
      <c r="AQ332" s="6" t="s">
        <v>1632</v>
      </c>
      <c r="AR332" s="6">
        <v>215</v>
      </c>
      <c r="AS332" s="6">
        <v>69</v>
      </c>
    </row>
    <row r="333" spans="1:45" x14ac:dyDescent="0.2">
      <c r="A333" s="6">
        <v>1038529</v>
      </c>
      <c r="B333" s="6">
        <v>1038651</v>
      </c>
      <c r="C333" s="6" t="str">
        <f t="shared" si="20"/>
        <v>Travelway</v>
      </c>
      <c r="D333" s="6" t="str">
        <f t="shared" si="21"/>
        <v>Travelway - Sto:lo-75g</v>
      </c>
      <c r="E333" s="6" t="str">
        <f t="shared" si="22"/>
        <v>GIS-Modelled Trail - Travel [not identified in CHOA under SHED #] 
Stó:lō</v>
      </c>
      <c r="F333" s="6" t="s">
        <v>1712</v>
      </c>
      <c r="G333" s="12">
        <f>INDEX(families!$A:$A,MATCH(H333,families!$B:$B,0))</f>
        <v>13</v>
      </c>
      <c r="H333" s="6" t="str">
        <f t="shared" si="23"/>
        <v>Land</v>
      </c>
      <c r="L333" s="6">
        <v>1038528.231</v>
      </c>
      <c r="M333" s="6">
        <v>1038650.709</v>
      </c>
      <c r="N333" s="6">
        <v>616653</v>
      </c>
      <c r="O333" s="6">
        <v>5471105</v>
      </c>
      <c r="P333" s="6" t="s">
        <v>1112</v>
      </c>
      <c r="Q333" s="6" t="s">
        <v>1276</v>
      </c>
      <c r="R333" s="6" t="s">
        <v>900</v>
      </c>
      <c r="S333" s="6">
        <v>0</v>
      </c>
      <c r="T333" s="6" t="s">
        <v>1728</v>
      </c>
      <c r="U333" s="6" t="s">
        <v>1716</v>
      </c>
      <c r="V333" s="6" t="s">
        <v>1262</v>
      </c>
      <c r="X333" s="6" t="s">
        <v>1277</v>
      </c>
      <c r="Y333" s="6" t="s">
        <v>1278</v>
      </c>
      <c r="Z333" s="6" t="s">
        <v>904</v>
      </c>
      <c r="AA333" s="6" t="s">
        <v>905</v>
      </c>
      <c r="AB333" s="7">
        <v>44597</v>
      </c>
      <c r="AC333" s="6" t="s">
        <v>906</v>
      </c>
      <c r="AD333" s="6" t="s">
        <v>1147</v>
      </c>
      <c r="AE333" s="6" t="s">
        <v>1147</v>
      </c>
      <c r="AF333" s="6" t="s">
        <v>1147</v>
      </c>
      <c r="AG333" s="6" t="s">
        <v>1147</v>
      </c>
      <c r="AK333" s="6">
        <v>616538</v>
      </c>
      <c r="AL333" s="6">
        <v>5471063</v>
      </c>
      <c r="AQ333" s="6" t="s">
        <v>1632</v>
      </c>
      <c r="AR333" s="6">
        <v>216</v>
      </c>
      <c r="AS333" s="6">
        <v>70</v>
      </c>
    </row>
    <row r="334" spans="1:45" x14ac:dyDescent="0.2">
      <c r="A334" s="6">
        <v>988791.04379999998</v>
      </c>
      <c r="B334" s="6">
        <v>990696</v>
      </c>
      <c r="C334" s="6" t="str">
        <f t="shared" si="20"/>
        <v>Habitation</v>
      </c>
      <c r="D334" s="6" t="str">
        <f t="shared" si="21"/>
        <v>Habitation - SIB-9</v>
      </c>
      <c r="E334" s="6" t="str">
        <f t="shared" si="22"/>
        <v>Habitation Area - Coquihalla Lakes Area 
Shackan Indian Band</v>
      </c>
      <c r="F334" s="6" t="s">
        <v>1712</v>
      </c>
      <c r="G334" s="12">
        <f>INDEX(families!$A:$A,MATCH(H334,families!$B:$B,0))</f>
        <v>13</v>
      </c>
      <c r="H334" s="6" t="str">
        <f t="shared" si="23"/>
        <v>Land</v>
      </c>
      <c r="L334" s="6">
        <v>988794.30870000005</v>
      </c>
      <c r="M334" s="6">
        <v>990699.24950000003</v>
      </c>
      <c r="N334" s="6">
        <v>644054</v>
      </c>
      <c r="O334" s="6">
        <v>5500853</v>
      </c>
      <c r="P334" s="6" t="s">
        <v>898</v>
      </c>
      <c r="Q334" s="6" t="s">
        <v>913</v>
      </c>
      <c r="R334" s="6" t="s">
        <v>900</v>
      </c>
      <c r="S334" s="6">
        <v>0</v>
      </c>
      <c r="T334" s="6" t="s">
        <v>1728</v>
      </c>
      <c r="U334" s="6" t="s">
        <v>1717</v>
      </c>
      <c r="V334" s="6" t="s">
        <v>914</v>
      </c>
      <c r="X334" s="6" t="s">
        <v>902</v>
      </c>
      <c r="Y334" s="6" t="s">
        <v>903</v>
      </c>
      <c r="Z334" s="6" t="s">
        <v>1159</v>
      </c>
      <c r="AA334" s="6" t="s">
        <v>905</v>
      </c>
      <c r="AB334" s="7">
        <v>44595</v>
      </c>
      <c r="AC334" s="6" t="s">
        <v>906</v>
      </c>
      <c r="AD334" s="6" t="s">
        <v>916</v>
      </c>
      <c r="AE334" s="6" t="s">
        <v>916</v>
      </c>
      <c r="AF334" s="6" t="s">
        <v>916</v>
      </c>
      <c r="AG334" s="6" t="s">
        <v>916</v>
      </c>
      <c r="AK334" s="6">
        <v>642912</v>
      </c>
      <c r="AL334" s="6">
        <v>5499473</v>
      </c>
      <c r="AQ334" s="6" t="s">
        <v>1617</v>
      </c>
    </row>
    <row r="335" spans="1:45" x14ac:dyDescent="0.2">
      <c r="A335" s="6">
        <v>988791.04379999998</v>
      </c>
      <c r="B335" s="6">
        <v>990696</v>
      </c>
      <c r="C335" s="6" t="str">
        <f t="shared" si="20"/>
        <v>Habitation</v>
      </c>
      <c r="D335" s="6" t="str">
        <f t="shared" si="21"/>
        <v>Habitation - SIB-9</v>
      </c>
      <c r="E335" s="6" t="str">
        <f t="shared" si="22"/>
        <v>Habitation Area - Coquihalla Lakes Area 
Shackan Indian Band</v>
      </c>
      <c r="F335" s="6" t="s">
        <v>1712</v>
      </c>
      <c r="G335" s="12">
        <f>INDEX(families!$A:$A,MATCH(H335,families!$B:$B,0))</f>
        <v>13</v>
      </c>
      <c r="H335" s="6" t="str">
        <f t="shared" si="23"/>
        <v>Land</v>
      </c>
      <c r="L335" s="6">
        <v>988794.30870000005</v>
      </c>
      <c r="M335" s="6">
        <v>990699.24950000003</v>
      </c>
      <c r="N335" s="6">
        <v>644054</v>
      </c>
      <c r="O335" s="6">
        <v>5500853</v>
      </c>
      <c r="P335" s="6" t="s">
        <v>898</v>
      </c>
      <c r="Q335" s="6" t="s">
        <v>913</v>
      </c>
      <c r="R335" s="6" t="s">
        <v>900</v>
      </c>
      <c r="S335" s="6">
        <v>0</v>
      </c>
      <c r="T335" s="6" t="s">
        <v>1728</v>
      </c>
      <c r="U335" s="6" t="s">
        <v>1717</v>
      </c>
      <c r="V335" s="6" t="s">
        <v>914</v>
      </c>
      <c r="X335" s="6" t="s">
        <v>902</v>
      </c>
      <c r="Y335" s="6" t="s">
        <v>903</v>
      </c>
      <c r="Z335" s="6" t="s">
        <v>1159</v>
      </c>
      <c r="AA335" s="6" t="s">
        <v>905</v>
      </c>
      <c r="AB335" s="7">
        <v>44595</v>
      </c>
      <c r="AC335" s="6" t="s">
        <v>906</v>
      </c>
      <c r="AD335" s="6" t="s">
        <v>916</v>
      </c>
      <c r="AE335" s="6" t="s">
        <v>916</v>
      </c>
      <c r="AF335" s="6" t="s">
        <v>916</v>
      </c>
      <c r="AG335" s="6" t="s">
        <v>916</v>
      </c>
      <c r="AK335" s="6">
        <v>642912</v>
      </c>
      <c r="AL335" s="6">
        <v>5499473</v>
      </c>
      <c r="AQ335" s="6" t="s">
        <v>1617</v>
      </c>
    </row>
    <row r="336" spans="1:45" x14ac:dyDescent="0.2">
      <c r="A336" s="6">
        <v>988791.04379999998</v>
      </c>
      <c r="B336" s="6">
        <v>990696</v>
      </c>
      <c r="C336" s="6" t="str">
        <f t="shared" si="20"/>
        <v>Habitation</v>
      </c>
      <c r="D336" s="6" t="str">
        <f t="shared" si="21"/>
        <v>Habitation - SIB-9</v>
      </c>
      <c r="E336" s="6" t="str">
        <f t="shared" si="22"/>
        <v>Habitation Area - Coquihalla Lakes Area 
Shackan Indian Band</v>
      </c>
      <c r="F336" s="6" t="s">
        <v>1712</v>
      </c>
      <c r="G336" s="12">
        <f>INDEX(families!$A:$A,MATCH(H336,families!$B:$B,0))</f>
        <v>13</v>
      </c>
      <c r="H336" s="6" t="str">
        <f t="shared" si="23"/>
        <v>Land</v>
      </c>
      <c r="L336" s="6">
        <v>988794.30870000005</v>
      </c>
      <c r="M336" s="6">
        <v>990699.24950000003</v>
      </c>
      <c r="N336" s="6">
        <v>644054</v>
      </c>
      <c r="O336" s="6">
        <v>5500853</v>
      </c>
      <c r="P336" s="6" t="s">
        <v>898</v>
      </c>
      <c r="Q336" s="6" t="s">
        <v>913</v>
      </c>
      <c r="R336" s="6" t="s">
        <v>900</v>
      </c>
      <c r="S336" s="6">
        <v>0</v>
      </c>
      <c r="T336" s="6" t="s">
        <v>1728</v>
      </c>
      <c r="U336" s="6" t="s">
        <v>1717</v>
      </c>
      <c r="V336" s="6" t="s">
        <v>914</v>
      </c>
      <c r="X336" s="6" t="s">
        <v>902</v>
      </c>
      <c r="Y336" s="6" t="s">
        <v>903</v>
      </c>
      <c r="Z336" s="6" t="s">
        <v>1159</v>
      </c>
      <c r="AA336" s="6" t="s">
        <v>905</v>
      </c>
      <c r="AB336" s="7">
        <v>44595</v>
      </c>
      <c r="AC336" s="6" t="s">
        <v>906</v>
      </c>
      <c r="AD336" s="6" t="s">
        <v>916</v>
      </c>
      <c r="AE336" s="6" t="s">
        <v>916</v>
      </c>
      <c r="AF336" s="6" t="s">
        <v>916</v>
      </c>
      <c r="AG336" s="6" t="s">
        <v>916</v>
      </c>
      <c r="AK336" s="6">
        <v>642912</v>
      </c>
      <c r="AL336" s="6">
        <v>5499473</v>
      </c>
      <c r="AQ336" s="6" t="s">
        <v>1617</v>
      </c>
      <c r="AR336" s="6">
        <v>294</v>
      </c>
      <c r="AS336" s="6">
        <v>148</v>
      </c>
    </row>
    <row r="337" spans="1:45" x14ac:dyDescent="0.2">
      <c r="A337" s="6">
        <v>988791.04379999998</v>
      </c>
      <c r="B337" s="6">
        <v>990696</v>
      </c>
      <c r="C337" s="6" t="str">
        <f t="shared" si="20"/>
        <v>Habitation</v>
      </c>
      <c r="D337" s="6" t="str">
        <f t="shared" si="21"/>
        <v>Habitation - SIB-9</v>
      </c>
      <c r="E337" s="6" t="str">
        <f t="shared" si="22"/>
        <v>Habitation Area - Coquihalla Lakes Area 
Shackan Indian Band</v>
      </c>
      <c r="F337" s="6" t="s">
        <v>1712</v>
      </c>
      <c r="G337" s="12">
        <f>INDEX(families!$A:$A,MATCH(H337,families!$B:$B,0))</f>
        <v>13</v>
      </c>
      <c r="H337" s="6" t="str">
        <f t="shared" si="23"/>
        <v>Land</v>
      </c>
      <c r="L337" s="6">
        <v>988794.30870000005</v>
      </c>
      <c r="M337" s="6">
        <v>990699.24950000003</v>
      </c>
      <c r="N337" s="6">
        <v>644054</v>
      </c>
      <c r="O337" s="6">
        <v>5500853</v>
      </c>
      <c r="P337" s="6" t="s">
        <v>898</v>
      </c>
      <c r="Q337" s="6" t="s">
        <v>913</v>
      </c>
      <c r="R337" s="6" t="s">
        <v>900</v>
      </c>
      <c r="S337" s="6">
        <v>0</v>
      </c>
      <c r="T337" s="6" t="s">
        <v>1728</v>
      </c>
      <c r="U337" s="6" t="s">
        <v>1717</v>
      </c>
      <c r="V337" s="6" t="s">
        <v>914</v>
      </c>
      <c r="X337" s="6" t="s">
        <v>902</v>
      </c>
      <c r="Y337" s="6" t="s">
        <v>903</v>
      </c>
      <c r="Z337" s="6" t="s">
        <v>1159</v>
      </c>
      <c r="AA337" s="6" t="s">
        <v>905</v>
      </c>
      <c r="AB337" s="7">
        <v>44595</v>
      </c>
      <c r="AC337" s="6" t="s">
        <v>906</v>
      </c>
      <c r="AD337" s="6" t="s">
        <v>916</v>
      </c>
      <c r="AE337" s="6" t="s">
        <v>916</v>
      </c>
      <c r="AF337" s="6" t="s">
        <v>916</v>
      </c>
      <c r="AG337" s="6" t="s">
        <v>916</v>
      </c>
      <c r="AK337" s="6">
        <v>642912</v>
      </c>
      <c r="AL337" s="6">
        <v>5499473</v>
      </c>
      <c r="AQ337" s="6" t="s">
        <v>1617</v>
      </c>
      <c r="AR337" s="6">
        <v>319</v>
      </c>
    </row>
    <row r="338" spans="1:45" x14ac:dyDescent="0.2">
      <c r="A338" s="6">
        <v>988371</v>
      </c>
      <c r="B338" s="6">
        <v>988939</v>
      </c>
      <c r="C338" s="6" t="str">
        <f t="shared" si="20"/>
        <v>Hunting</v>
      </c>
      <c r="D338" s="6" t="str">
        <f t="shared" si="21"/>
        <v>Hunting - CWIB-039</v>
      </c>
      <c r="E338" s="6" t="str">
        <f t="shared" si="22"/>
        <v>Hunting - Whitetail deer and moose hunting north of Coquihalla
Coldwater Indian Band</v>
      </c>
      <c r="F338" s="6" t="s">
        <v>1712</v>
      </c>
      <c r="G338" s="12">
        <f>INDEX(families!$A:$A,MATCH(H338,families!$B:$B,0))</f>
        <v>13</v>
      </c>
      <c r="H338" s="6" t="str">
        <f t="shared" si="23"/>
        <v>Land</v>
      </c>
      <c r="L338" s="6">
        <v>988379.74210000003</v>
      </c>
      <c r="M338" s="6">
        <v>988948.41280000005</v>
      </c>
      <c r="N338" s="6">
        <v>644124</v>
      </c>
      <c r="O338" s="6">
        <v>5501211</v>
      </c>
      <c r="P338" s="6" t="s">
        <v>898</v>
      </c>
      <c r="Q338" s="6" t="s">
        <v>908</v>
      </c>
      <c r="R338" s="6" t="s">
        <v>900</v>
      </c>
      <c r="S338" s="6">
        <v>0</v>
      </c>
      <c r="T338" s="6" t="s">
        <v>1728</v>
      </c>
      <c r="U338" s="6" t="s">
        <v>1718</v>
      </c>
      <c r="V338" s="6" t="s">
        <v>909</v>
      </c>
      <c r="X338" s="6" t="s">
        <v>910</v>
      </c>
      <c r="Y338" s="6" t="s">
        <v>911</v>
      </c>
      <c r="Z338" s="6" t="s">
        <v>1159</v>
      </c>
      <c r="AA338" s="6" t="s">
        <v>905</v>
      </c>
      <c r="AB338" s="7">
        <v>44595</v>
      </c>
      <c r="AC338" s="6" t="s">
        <v>906</v>
      </c>
      <c r="AD338" s="6" t="s">
        <v>912</v>
      </c>
      <c r="AE338" s="6" t="s">
        <v>912</v>
      </c>
      <c r="AF338" s="6" t="s">
        <v>912</v>
      </c>
      <c r="AG338" s="6" t="s">
        <v>912</v>
      </c>
      <c r="AK338" s="6">
        <v>644015</v>
      </c>
      <c r="AL338" s="6">
        <v>5500712</v>
      </c>
      <c r="AQ338" s="6" t="s">
        <v>1617</v>
      </c>
    </row>
    <row r="339" spans="1:45" x14ac:dyDescent="0.2">
      <c r="A339" s="6">
        <v>988371</v>
      </c>
      <c r="B339" s="6">
        <v>988939</v>
      </c>
      <c r="C339" s="6" t="str">
        <f t="shared" si="20"/>
        <v>Hunting</v>
      </c>
      <c r="D339" s="6" t="str">
        <f t="shared" si="21"/>
        <v>Hunting - CWIB-039</v>
      </c>
      <c r="E339" s="6" t="str">
        <f t="shared" si="22"/>
        <v>Hunting - Whitetail deer and moose hunting north of Coquihalla
Coldwater Indian Band</v>
      </c>
      <c r="F339" s="6" t="s">
        <v>1712</v>
      </c>
      <c r="G339" s="12">
        <f>INDEX(families!$A:$A,MATCH(H339,families!$B:$B,0))</f>
        <v>13</v>
      </c>
      <c r="H339" s="6" t="str">
        <f t="shared" si="23"/>
        <v>Land</v>
      </c>
      <c r="L339" s="6">
        <v>988379.74210000003</v>
      </c>
      <c r="M339" s="6">
        <v>988948.41280000005</v>
      </c>
      <c r="N339" s="6">
        <v>644124</v>
      </c>
      <c r="O339" s="6">
        <v>5501211</v>
      </c>
      <c r="P339" s="6" t="s">
        <v>898</v>
      </c>
      <c r="Q339" s="6" t="s">
        <v>908</v>
      </c>
      <c r="R339" s="6" t="s">
        <v>900</v>
      </c>
      <c r="S339" s="6">
        <v>0</v>
      </c>
      <c r="T339" s="6" t="s">
        <v>1728</v>
      </c>
      <c r="U339" s="6" t="s">
        <v>1718</v>
      </c>
      <c r="V339" s="6" t="s">
        <v>909</v>
      </c>
      <c r="X339" s="6" t="s">
        <v>910</v>
      </c>
      <c r="Y339" s="6" t="s">
        <v>911</v>
      </c>
      <c r="Z339" s="6" t="s">
        <v>1159</v>
      </c>
      <c r="AA339" s="6" t="s">
        <v>905</v>
      </c>
      <c r="AB339" s="7">
        <v>44595</v>
      </c>
      <c r="AC339" s="6" t="s">
        <v>906</v>
      </c>
      <c r="AD339" s="6" t="s">
        <v>912</v>
      </c>
      <c r="AE339" s="6" t="s">
        <v>912</v>
      </c>
      <c r="AF339" s="6" t="s">
        <v>912</v>
      </c>
      <c r="AG339" s="6" t="s">
        <v>912</v>
      </c>
      <c r="AK339" s="6">
        <v>644015</v>
      </c>
      <c r="AL339" s="6">
        <v>5500712</v>
      </c>
      <c r="AQ339" s="6" t="s">
        <v>1617</v>
      </c>
    </row>
    <row r="340" spans="1:45" x14ac:dyDescent="0.2">
      <c r="A340" s="6">
        <v>988371</v>
      </c>
      <c r="B340" s="6">
        <v>988939</v>
      </c>
      <c r="C340" s="6" t="str">
        <f t="shared" si="20"/>
        <v>Hunting</v>
      </c>
      <c r="D340" s="6" t="str">
        <f t="shared" si="21"/>
        <v>Hunting - CWIB-039</v>
      </c>
      <c r="E340" s="6" t="str">
        <f t="shared" si="22"/>
        <v>Hunting - Whitetail deer and moose hunting north of Coquihalla
Coldwater Indian Band</v>
      </c>
      <c r="F340" s="6" t="s">
        <v>1712</v>
      </c>
      <c r="G340" s="12">
        <f>INDEX(families!$A:$A,MATCH(H340,families!$B:$B,0))</f>
        <v>13</v>
      </c>
      <c r="H340" s="6" t="str">
        <f t="shared" si="23"/>
        <v>Land</v>
      </c>
      <c r="L340" s="6">
        <v>988379.74210000003</v>
      </c>
      <c r="M340" s="6">
        <v>988948.41280000005</v>
      </c>
      <c r="N340" s="6">
        <v>644124</v>
      </c>
      <c r="O340" s="6">
        <v>5501211</v>
      </c>
      <c r="P340" s="6" t="s">
        <v>898</v>
      </c>
      <c r="Q340" s="6" t="s">
        <v>908</v>
      </c>
      <c r="R340" s="6" t="s">
        <v>900</v>
      </c>
      <c r="S340" s="6">
        <v>0</v>
      </c>
      <c r="T340" s="6" t="s">
        <v>1728</v>
      </c>
      <c r="U340" s="6" t="s">
        <v>1718</v>
      </c>
      <c r="V340" s="6" t="s">
        <v>909</v>
      </c>
      <c r="X340" s="6" t="s">
        <v>910</v>
      </c>
      <c r="Y340" s="6" t="s">
        <v>911</v>
      </c>
      <c r="Z340" s="6" t="s">
        <v>1159</v>
      </c>
      <c r="AA340" s="6" t="s">
        <v>905</v>
      </c>
      <c r="AB340" s="7">
        <v>44595</v>
      </c>
      <c r="AC340" s="6" t="s">
        <v>906</v>
      </c>
      <c r="AD340" s="6" t="s">
        <v>912</v>
      </c>
      <c r="AE340" s="6" t="s">
        <v>912</v>
      </c>
      <c r="AF340" s="6" t="s">
        <v>912</v>
      </c>
      <c r="AG340" s="6" t="s">
        <v>912</v>
      </c>
      <c r="AK340" s="6">
        <v>644015</v>
      </c>
      <c r="AL340" s="6">
        <v>5500712</v>
      </c>
      <c r="AQ340" s="6" t="s">
        <v>1617</v>
      </c>
      <c r="AR340" s="6">
        <v>293</v>
      </c>
      <c r="AS340" s="6">
        <v>147</v>
      </c>
    </row>
    <row r="341" spans="1:45" x14ac:dyDescent="0.2">
      <c r="A341" s="6">
        <v>988371</v>
      </c>
      <c r="B341" s="6">
        <v>988939</v>
      </c>
      <c r="C341" s="6" t="str">
        <f t="shared" si="20"/>
        <v>Hunting</v>
      </c>
      <c r="D341" s="6" t="str">
        <f t="shared" si="21"/>
        <v>Hunting - CWIB-039</v>
      </c>
      <c r="E341" s="6" t="str">
        <f t="shared" si="22"/>
        <v>Hunting - Whitetail deer and moose hunting north of Coquihalla
Coldwater Indian Band</v>
      </c>
      <c r="F341" s="6" t="s">
        <v>1712</v>
      </c>
      <c r="G341" s="12">
        <f>INDEX(families!$A:$A,MATCH(H341,families!$B:$B,0))</f>
        <v>13</v>
      </c>
      <c r="H341" s="6" t="str">
        <f t="shared" si="23"/>
        <v>Land</v>
      </c>
      <c r="L341" s="6">
        <v>988379.74210000003</v>
      </c>
      <c r="M341" s="6">
        <v>988948.41280000005</v>
      </c>
      <c r="N341" s="6">
        <v>644124</v>
      </c>
      <c r="O341" s="6">
        <v>5501211</v>
      </c>
      <c r="P341" s="6" t="s">
        <v>898</v>
      </c>
      <c r="Q341" s="6" t="s">
        <v>908</v>
      </c>
      <c r="R341" s="6" t="s">
        <v>900</v>
      </c>
      <c r="S341" s="6">
        <v>0</v>
      </c>
      <c r="T341" s="6" t="s">
        <v>1728</v>
      </c>
      <c r="U341" s="6" t="s">
        <v>1718</v>
      </c>
      <c r="V341" s="6" t="s">
        <v>909</v>
      </c>
      <c r="X341" s="6" t="s">
        <v>910</v>
      </c>
      <c r="Y341" s="6" t="s">
        <v>911</v>
      </c>
      <c r="Z341" s="6" t="s">
        <v>1159</v>
      </c>
      <c r="AA341" s="6" t="s">
        <v>905</v>
      </c>
      <c r="AB341" s="7">
        <v>44595</v>
      </c>
      <c r="AC341" s="6" t="s">
        <v>906</v>
      </c>
      <c r="AD341" s="6" t="s">
        <v>912</v>
      </c>
      <c r="AE341" s="6" t="s">
        <v>912</v>
      </c>
      <c r="AF341" s="6" t="s">
        <v>912</v>
      </c>
      <c r="AG341" s="6" t="s">
        <v>912</v>
      </c>
      <c r="AK341" s="6">
        <v>644015</v>
      </c>
      <c r="AL341" s="6">
        <v>5500712</v>
      </c>
      <c r="AQ341" s="6" t="s">
        <v>1617</v>
      </c>
      <c r="AR341" s="6">
        <v>318</v>
      </c>
    </row>
    <row r="342" spans="1:45" x14ac:dyDescent="0.2">
      <c r="A342" s="6">
        <v>989040</v>
      </c>
      <c r="B342" s="6">
        <v>990013</v>
      </c>
      <c r="C342" s="6" t="str">
        <f t="shared" si="20"/>
        <v>Hunting</v>
      </c>
      <c r="D342" s="6" t="str">
        <f t="shared" si="21"/>
        <v>Hunting - SIB-12</v>
      </c>
      <c r="E342" s="6" t="str">
        <f t="shared" si="22"/>
        <v>Hunting Area - Coquihalla Lakes Area 
Shackan Indian Band</v>
      </c>
      <c r="F342" s="6" t="s">
        <v>1712</v>
      </c>
      <c r="G342" s="12">
        <f>INDEX(families!$A:$A,MATCH(H342,families!$B:$B,0))</f>
        <v>13</v>
      </c>
      <c r="H342" s="6" t="str">
        <f t="shared" si="23"/>
        <v>Land</v>
      </c>
      <c r="L342" s="6">
        <v>989042.47880000004</v>
      </c>
      <c r="M342" s="6">
        <v>990016.7561</v>
      </c>
      <c r="N342" s="6">
        <v>644002</v>
      </c>
      <c r="O342" s="6">
        <v>5500621</v>
      </c>
      <c r="P342" s="6" t="s">
        <v>898</v>
      </c>
      <c r="Q342" s="6" t="s">
        <v>923</v>
      </c>
      <c r="R342" s="6" t="s">
        <v>900</v>
      </c>
      <c r="S342" s="6">
        <v>0</v>
      </c>
      <c r="T342" s="6" t="s">
        <v>1728</v>
      </c>
      <c r="U342" s="6" t="s">
        <v>1718</v>
      </c>
      <c r="V342" s="6" t="s">
        <v>924</v>
      </c>
      <c r="X342" s="6" t="s">
        <v>902</v>
      </c>
      <c r="Y342" s="6" t="s">
        <v>903</v>
      </c>
      <c r="Z342" s="6" t="s">
        <v>1159</v>
      </c>
      <c r="AA342" s="6" t="s">
        <v>905</v>
      </c>
      <c r="AB342" s="7">
        <v>44595</v>
      </c>
      <c r="AC342" s="6" t="s">
        <v>906</v>
      </c>
      <c r="AD342" s="6" t="s">
        <v>925</v>
      </c>
      <c r="AE342" s="6" t="s">
        <v>925</v>
      </c>
      <c r="AF342" s="6" t="s">
        <v>925</v>
      </c>
      <c r="AG342" s="6" t="s">
        <v>925</v>
      </c>
      <c r="AK342" s="6">
        <v>643476</v>
      </c>
      <c r="AL342" s="6">
        <v>5499852</v>
      </c>
      <c r="AQ342" s="6" t="s">
        <v>1617</v>
      </c>
    </row>
    <row r="343" spans="1:45" x14ac:dyDescent="0.2">
      <c r="A343" s="6">
        <v>989040</v>
      </c>
      <c r="B343" s="6">
        <v>990013</v>
      </c>
      <c r="C343" s="6" t="str">
        <f t="shared" si="20"/>
        <v>Hunting</v>
      </c>
      <c r="D343" s="6" t="str">
        <f t="shared" si="21"/>
        <v>Hunting - SIB-12</v>
      </c>
      <c r="E343" s="6" t="str">
        <f t="shared" si="22"/>
        <v>Hunting Area - Coquihalla Lakes Area 
Shackan Indian Band</v>
      </c>
      <c r="F343" s="6" t="s">
        <v>1712</v>
      </c>
      <c r="G343" s="12">
        <f>INDEX(families!$A:$A,MATCH(H343,families!$B:$B,0))</f>
        <v>13</v>
      </c>
      <c r="H343" s="6" t="str">
        <f t="shared" si="23"/>
        <v>Land</v>
      </c>
      <c r="L343" s="6">
        <v>989042.47880000004</v>
      </c>
      <c r="M343" s="6">
        <v>990016.7561</v>
      </c>
      <c r="N343" s="6">
        <v>644002</v>
      </c>
      <c r="O343" s="6">
        <v>5500621</v>
      </c>
      <c r="P343" s="6" t="s">
        <v>898</v>
      </c>
      <c r="Q343" s="6" t="s">
        <v>923</v>
      </c>
      <c r="R343" s="6" t="s">
        <v>900</v>
      </c>
      <c r="S343" s="6">
        <v>0</v>
      </c>
      <c r="T343" s="6" t="s">
        <v>1728</v>
      </c>
      <c r="U343" s="6" t="s">
        <v>1718</v>
      </c>
      <c r="V343" s="6" t="s">
        <v>924</v>
      </c>
      <c r="X343" s="6" t="s">
        <v>902</v>
      </c>
      <c r="Y343" s="6" t="s">
        <v>903</v>
      </c>
      <c r="Z343" s="6" t="s">
        <v>1159</v>
      </c>
      <c r="AA343" s="6" t="s">
        <v>905</v>
      </c>
      <c r="AB343" s="7">
        <v>44595</v>
      </c>
      <c r="AC343" s="6" t="s">
        <v>906</v>
      </c>
      <c r="AD343" s="6" t="s">
        <v>925</v>
      </c>
      <c r="AE343" s="6" t="s">
        <v>925</v>
      </c>
      <c r="AF343" s="6" t="s">
        <v>925</v>
      </c>
      <c r="AG343" s="6" t="s">
        <v>925</v>
      </c>
      <c r="AK343" s="6">
        <v>643476</v>
      </c>
      <c r="AL343" s="6">
        <v>5499852</v>
      </c>
      <c r="AQ343" s="6" t="s">
        <v>1617</v>
      </c>
    </row>
    <row r="344" spans="1:45" x14ac:dyDescent="0.2">
      <c r="A344" s="6">
        <v>989040</v>
      </c>
      <c r="B344" s="6">
        <v>990013</v>
      </c>
      <c r="C344" s="6" t="str">
        <f t="shared" si="20"/>
        <v>Hunting</v>
      </c>
      <c r="D344" s="6" t="str">
        <f t="shared" si="21"/>
        <v>Hunting - SIB-12</v>
      </c>
      <c r="E344" s="6" t="str">
        <f t="shared" si="22"/>
        <v>Hunting Area - Coquihalla Lakes Area 
Shackan Indian Band</v>
      </c>
      <c r="F344" s="6" t="s">
        <v>1712</v>
      </c>
      <c r="G344" s="12">
        <f>INDEX(families!$A:$A,MATCH(H344,families!$B:$B,0))</f>
        <v>13</v>
      </c>
      <c r="H344" s="6" t="str">
        <f t="shared" si="23"/>
        <v>Land</v>
      </c>
      <c r="L344" s="6">
        <v>989042.47880000004</v>
      </c>
      <c r="M344" s="6">
        <v>990016.7561</v>
      </c>
      <c r="N344" s="6">
        <v>644002</v>
      </c>
      <c r="O344" s="6">
        <v>5500621</v>
      </c>
      <c r="P344" s="6" t="s">
        <v>898</v>
      </c>
      <c r="Q344" s="6" t="s">
        <v>923</v>
      </c>
      <c r="R344" s="6" t="s">
        <v>900</v>
      </c>
      <c r="S344" s="6">
        <v>0</v>
      </c>
      <c r="T344" s="6" t="s">
        <v>1728</v>
      </c>
      <c r="U344" s="6" t="s">
        <v>1718</v>
      </c>
      <c r="V344" s="6" t="s">
        <v>924</v>
      </c>
      <c r="X344" s="6" t="s">
        <v>902</v>
      </c>
      <c r="Y344" s="6" t="s">
        <v>903</v>
      </c>
      <c r="Z344" s="6" t="s">
        <v>1159</v>
      </c>
      <c r="AA344" s="6" t="s">
        <v>905</v>
      </c>
      <c r="AB344" s="7">
        <v>44595</v>
      </c>
      <c r="AC344" s="6" t="s">
        <v>906</v>
      </c>
      <c r="AD344" s="6" t="s">
        <v>925</v>
      </c>
      <c r="AE344" s="6" t="s">
        <v>925</v>
      </c>
      <c r="AF344" s="6" t="s">
        <v>925</v>
      </c>
      <c r="AG344" s="6" t="s">
        <v>925</v>
      </c>
      <c r="AK344" s="6">
        <v>643476</v>
      </c>
      <c r="AL344" s="6">
        <v>5499852</v>
      </c>
      <c r="AQ344" s="6" t="s">
        <v>1617</v>
      </c>
      <c r="AR344" s="6">
        <v>299</v>
      </c>
      <c r="AS344" s="6">
        <v>153</v>
      </c>
    </row>
    <row r="345" spans="1:45" x14ac:dyDescent="0.2">
      <c r="A345" s="6">
        <v>989040</v>
      </c>
      <c r="B345" s="6">
        <v>990013</v>
      </c>
      <c r="C345" s="6" t="str">
        <f t="shared" si="20"/>
        <v>Hunting</v>
      </c>
      <c r="D345" s="6" t="str">
        <f t="shared" si="21"/>
        <v>Hunting - SIB-12</v>
      </c>
      <c r="E345" s="6" t="str">
        <f t="shared" si="22"/>
        <v>Hunting Area - Coquihalla Lakes Area 
Shackan Indian Band</v>
      </c>
      <c r="F345" s="6" t="s">
        <v>1712</v>
      </c>
      <c r="G345" s="12">
        <f>INDEX(families!$A:$A,MATCH(H345,families!$B:$B,0))</f>
        <v>13</v>
      </c>
      <c r="H345" s="6" t="str">
        <f t="shared" si="23"/>
        <v>Land</v>
      </c>
      <c r="L345" s="6">
        <v>989042.47880000004</v>
      </c>
      <c r="M345" s="6">
        <v>990016.7561</v>
      </c>
      <c r="N345" s="6">
        <v>644002</v>
      </c>
      <c r="O345" s="6">
        <v>5500621</v>
      </c>
      <c r="P345" s="6" t="s">
        <v>898</v>
      </c>
      <c r="Q345" s="6" t="s">
        <v>923</v>
      </c>
      <c r="R345" s="6" t="s">
        <v>900</v>
      </c>
      <c r="S345" s="6">
        <v>0</v>
      </c>
      <c r="T345" s="6" t="s">
        <v>1728</v>
      </c>
      <c r="U345" s="6" t="s">
        <v>1718</v>
      </c>
      <c r="V345" s="6" t="s">
        <v>924</v>
      </c>
      <c r="X345" s="6" t="s">
        <v>902</v>
      </c>
      <c r="Y345" s="6" t="s">
        <v>903</v>
      </c>
      <c r="Z345" s="6" t="s">
        <v>1159</v>
      </c>
      <c r="AA345" s="6" t="s">
        <v>905</v>
      </c>
      <c r="AB345" s="7">
        <v>44595</v>
      </c>
      <c r="AC345" s="6" t="s">
        <v>906</v>
      </c>
      <c r="AD345" s="6" t="s">
        <v>925</v>
      </c>
      <c r="AE345" s="6" t="s">
        <v>925</v>
      </c>
      <c r="AF345" s="6" t="s">
        <v>925</v>
      </c>
      <c r="AG345" s="6" t="s">
        <v>925</v>
      </c>
      <c r="AK345" s="6">
        <v>643476</v>
      </c>
      <c r="AL345" s="6">
        <v>5499852</v>
      </c>
      <c r="AQ345" s="6" t="s">
        <v>1617</v>
      </c>
      <c r="AR345" s="6">
        <v>324</v>
      </c>
    </row>
    <row r="346" spans="1:45" x14ac:dyDescent="0.2">
      <c r="A346" s="6">
        <v>1018248</v>
      </c>
      <c r="C346" s="6" t="str">
        <f t="shared" si="20"/>
        <v>Memorial</v>
      </c>
      <c r="D346" s="6" t="str">
        <f t="shared" si="21"/>
        <v>Memorial - MEM</v>
      </c>
      <c r="E346" s="6" t="str">
        <f t="shared" si="22"/>
        <v>Memorial Marker (Chelsea Acorn 1991-2005)</v>
      </c>
      <c r="F346" s="6" t="s">
        <v>1712</v>
      </c>
      <c r="G346" s="12">
        <f>INDEX(families!$A:$A,MATCH(H346,families!$B:$B,0))</f>
        <v>13</v>
      </c>
      <c r="H346" s="6" t="str">
        <f t="shared" si="23"/>
        <v>Land</v>
      </c>
      <c r="L346" s="6">
        <v>1018248.171</v>
      </c>
      <c r="N346" s="6">
        <v>627015</v>
      </c>
      <c r="O346" s="6">
        <v>5483280</v>
      </c>
      <c r="P346" s="6" t="s">
        <v>1087</v>
      </c>
      <c r="Q346" s="6" t="s">
        <v>1088</v>
      </c>
      <c r="R346" s="6" t="s">
        <v>1089</v>
      </c>
      <c r="S346" s="6">
        <v>5</v>
      </c>
      <c r="T346" s="6" t="s">
        <v>1728</v>
      </c>
      <c r="U346" s="6" t="s">
        <v>1719</v>
      </c>
      <c r="V346" s="6" t="s">
        <v>1090</v>
      </c>
      <c r="W346" s="6" t="s">
        <v>915</v>
      </c>
      <c r="X346" s="6" t="s">
        <v>1091</v>
      </c>
      <c r="Y346" s="6" t="s">
        <v>1093</v>
      </c>
      <c r="Z346" s="6" t="s">
        <v>1094</v>
      </c>
      <c r="AA346" s="6" t="s">
        <v>1095</v>
      </c>
      <c r="AB346" s="7">
        <v>43891</v>
      </c>
      <c r="AC346" s="6" t="s">
        <v>906</v>
      </c>
      <c r="AD346" s="6" t="s">
        <v>1096</v>
      </c>
      <c r="AE346" s="6" t="s">
        <v>1096</v>
      </c>
      <c r="AF346" s="6" t="s">
        <v>1096</v>
      </c>
      <c r="AG346" s="6" t="s">
        <v>1096</v>
      </c>
      <c r="AH346" s="6" t="s">
        <v>984</v>
      </c>
      <c r="AI346" s="6" t="s">
        <v>1092</v>
      </c>
      <c r="AJ346" s="7">
        <v>44090</v>
      </c>
    </row>
    <row r="347" spans="1:45" x14ac:dyDescent="0.2">
      <c r="A347" s="6">
        <v>1053121</v>
      </c>
      <c r="B347" s="6">
        <v>1053186</v>
      </c>
      <c r="C347" s="6" t="str">
        <f t="shared" si="20"/>
        <v>Navigation</v>
      </c>
      <c r="D347" s="6" t="str">
        <f t="shared" si="21"/>
        <v>Navigation - Sto:lo-444</v>
      </c>
      <c r="E347" s="6" t="str">
        <f t="shared" si="22"/>
        <v>Navigation - Geographic Location [not included in CHOA under SHED #] 
Stó:lō</v>
      </c>
      <c r="F347" s="6" t="s">
        <v>1712</v>
      </c>
      <c r="G347" s="12">
        <f>INDEX(families!$A:$A,MATCH(H347,families!$B:$B,0))</f>
        <v>13</v>
      </c>
      <c r="H347" s="6" t="str">
        <f t="shared" si="23"/>
        <v>Land</v>
      </c>
      <c r="L347" s="6">
        <v>1053120.459</v>
      </c>
      <c r="M347" s="6">
        <v>1053185.4269999999</v>
      </c>
      <c r="N347" s="6">
        <v>603525</v>
      </c>
      <c r="O347" s="6">
        <v>5467875</v>
      </c>
      <c r="P347" s="6" t="s">
        <v>1112</v>
      </c>
      <c r="Q347" s="6" t="s">
        <v>1372</v>
      </c>
      <c r="R347" s="6" t="s">
        <v>900</v>
      </c>
      <c r="S347" s="6">
        <v>0</v>
      </c>
      <c r="T347" s="6" t="s">
        <v>1728</v>
      </c>
      <c r="U347" s="6" t="s">
        <v>1720</v>
      </c>
      <c r="V347" s="6" t="s">
        <v>1373</v>
      </c>
      <c r="X347" s="6" t="s">
        <v>963</v>
      </c>
      <c r="Y347" s="6" t="s">
        <v>1374</v>
      </c>
      <c r="Z347" s="6" t="s">
        <v>904</v>
      </c>
      <c r="AA347" s="6" t="s">
        <v>905</v>
      </c>
      <c r="AB347" s="7">
        <v>44597</v>
      </c>
      <c r="AC347" s="6" t="s">
        <v>906</v>
      </c>
      <c r="AD347" s="6" t="s">
        <v>1375</v>
      </c>
      <c r="AE347" s="6" t="s">
        <v>1375</v>
      </c>
      <c r="AF347" s="6" t="s">
        <v>1375</v>
      </c>
      <c r="AG347" s="6" t="s">
        <v>1375</v>
      </c>
      <c r="AK347" s="6">
        <v>603474</v>
      </c>
      <c r="AL347" s="6">
        <v>5467833</v>
      </c>
      <c r="AQ347" s="6" t="s">
        <v>1632</v>
      </c>
    </row>
    <row r="348" spans="1:45" x14ac:dyDescent="0.2">
      <c r="A348" s="6">
        <v>1053121</v>
      </c>
      <c r="B348" s="6">
        <v>1053186</v>
      </c>
      <c r="C348" s="6" t="str">
        <f t="shared" si="20"/>
        <v>Navigation</v>
      </c>
      <c r="D348" s="6" t="str">
        <f t="shared" si="21"/>
        <v>Navigation - Sto:lo-444</v>
      </c>
      <c r="E348" s="6" t="str">
        <f t="shared" si="22"/>
        <v>Navigation - Geographic Location [not included in CHOA under SHED #] 
Stó:lō</v>
      </c>
      <c r="F348" s="6" t="s">
        <v>1712</v>
      </c>
      <c r="G348" s="12">
        <f>INDEX(families!$A:$A,MATCH(H348,families!$B:$B,0))</f>
        <v>13</v>
      </c>
      <c r="H348" s="6" t="str">
        <f t="shared" si="23"/>
        <v>Land</v>
      </c>
      <c r="L348" s="6">
        <v>1053120.459</v>
      </c>
      <c r="M348" s="6">
        <v>1053185.4269999999</v>
      </c>
      <c r="N348" s="6">
        <v>603525</v>
      </c>
      <c r="O348" s="6">
        <v>5467875</v>
      </c>
      <c r="P348" s="6" t="s">
        <v>1112</v>
      </c>
      <c r="Q348" s="6" t="s">
        <v>1372</v>
      </c>
      <c r="R348" s="6" t="s">
        <v>900</v>
      </c>
      <c r="S348" s="6">
        <v>0</v>
      </c>
      <c r="T348" s="6" t="s">
        <v>1728</v>
      </c>
      <c r="U348" s="6" t="s">
        <v>1720</v>
      </c>
      <c r="V348" s="6" t="s">
        <v>1373</v>
      </c>
      <c r="X348" s="6" t="s">
        <v>963</v>
      </c>
      <c r="Y348" s="6" t="s">
        <v>1374</v>
      </c>
      <c r="Z348" s="6" t="s">
        <v>904</v>
      </c>
      <c r="AA348" s="6" t="s">
        <v>905</v>
      </c>
      <c r="AB348" s="7">
        <v>44597</v>
      </c>
      <c r="AC348" s="6" t="s">
        <v>906</v>
      </c>
      <c r="AD348" s="6" t="s">
        <v>1375</v>
      </c>
      <c r="AE348" s="6" t="s">
        <v>1375</v>
      </c>
      <c r="AF348" s="6" t="s">
        <v>1375</v>
      </c>
      <c r="AG348" s="6" t="s">
        <v>1375</v>
      </c>
      <c r="AK348" s="6">
        <v>603474</v>
      </c>
      <c r="AL348" s="6">
        <v>5467833</v>
      </c>
      <c r="AQ348" s="6" t="s">
        <v>1632</v>
      </c>
    </row>
    <row r="349" spans="1:45" x14ac:dyDescent="0.2">
      <c r="A349" s="6">
        <v>1053121</v>
      </c>
      <c r="B349" s="6">
        <v>1053186</v>
      </c>
      <c r="C349" s="6" t="str">
        <f t="shared" si="20"/>
        <v>Navigation</v>
      </c>
      <c r="D349" s="6" t="str">
        <f t="shared" si="21"/>
        <v>Navigation - Sto:lo-444</v>
      </c>
      <c r="E349" s="6" t="str">
        <f t="shared" si="22"/>
        <v>Navigation - Geographic Location [not included in CHOA under SHED #] 
Stó:lō</v>
      </c>
      <c r="F349" s="6" t="s">
        <v>1712</v>
      </c>
      <c r="G349" s="12">
        <f>INDEX(families!$A:$A,MATCH(H349,families!$B:$B,0))</f>
        <v>13</v>
      </c>
      <c r="H349" s="6" t="str">
        <f t="shared" si="23"/>
        <v>Land</v>
      </c>
      <c r="L349" s="6">
        <v>1053120.459</v>
      </c>
      <c r="M349" s="6">
        <v>1053185.4269999999</v>
      </c>
      <c r="N349" s="6">
        <v>603525</v>
      </c>
      <c r="O349" s="6">
        <v>5467875</v>
      </c>
      <c r="P349" s="6" t="s">
        <v>1112</v>
      </c>
      <c r="Q349" s="6" t="s">
        <v>1372</v>
      </c>
      <c r="R349" s="6" t="s">
        <v>900</v>
      </c>
      <c r="S349" s="6">
        <v>0</v>
      </c>
      <c r="T349" s="6" t="s">
        <v>1728</v>
      </c>
      <c r="U349" s="6" t="s">
        <v>1720</v>
      </c>
      <c r="V349" s="6" t="s">
        <v>1373</v>
      </c>
      <c r="X349" s="6" t="s">
        <v>963</v>
      </c>
      <c r="Y349" s="6" t="s">
        <v>1374</v>
      </c>
      <c r="Z349" s="6" t="s">
        <v>904</v>
      </c>
      <c r="AA349" s="6" t="s">
        <v>905</v>
      </c>
      <c r="AB349" s="7">
        <v>44597</v>
      </c>
      <c r="AC349" s="6" t="s">
        <v>906</v>
      </c>
      <c r="AD349" s="6" t="s">
        <v>1375</v>
      </c>
      <c r="AE349" s="6" t="s">
        <v>1375</v>
      </c>
      <c r="AF349" s="6" t="s">
        <v>1375</v>
      </c>
      <c r="AG349" s="6" t="s">
        <v>1375</v>
      </c>
      <c r="AK349" s="6">
        <v>603474</v>
      </c>
      <c r="AL349" s="6">
        <v>5467833</v>
      </c>
      <c r="AQ349" s="6" t="s">
        <v>1632</v>
      </c>
      <c r="AR349" s="6">
        <v>106</v>
      </c>
    </row>
    <row r="350" spans="1:45" x14ac:dyDescent="0.2">
      <c r="A350" s="6">
        <v>1053121</v>
      </c>
      <c r="B350" s="6">
        <v>1053186</v>
      </c>
      <c r="C350" s="6" t="str">
        <f t="shared" si="20"/>
        <v>Navigation</v>
      </c>
      <c r="D350" s="6" t="str">
        <f t="shared" si="21"/>
        <v>Navigation - Sto:lo-444</v>
      </c>
      <c r="E350" s="6" t="str">
        <f t="shared" si="22"/>
        <v>Navigation - Geographic Location [not included in CHOA under SHED #] 
Stó:lō</v>
      </c>
      <c r="F350" s="6" t="s">
        <v>1712</v>
      </c>
      <c r="G350" s="12">
        <f>INDEX(families!$A:$A,MATCH(H350,families!$B:$B,0))</f>
        <v>13</v>
      </c>
      <c r="H350" s="6" t="str">
        <f t="shared" si="23"/>
        <v>Land</v>
      </c>
      <c r="L350" s="6">
        <v>1053120.459</v>
      </c>
      <c r="M350" s="6">
        <v>1053185.4269999999</v>
      </c>
      <c r="N350" s="6">
        <v>603525</v>
      </c>
      <c r="O350" s="6">
        <v>5467875</v>
      </c>
      <c r="P350" s="6" t="s">
        <v>1112</v>
      </c>
      <c r="Q350" s="6" t="s">
        <v>1372</v>
      </c>
      <c r="R350" s="6" t="s">
        <v>900</v>
      </c>
      <c r="S350" s="6">
        <v>0</v>
      </c>
      <c r="T350" s="6" t="s">
        <v>1728</v>
      </c>
      <c r="U350" s="6" t="s">
        <v>1720</v>
      </c>
      <c r="V350" s="6" t="s">
        <v>1373</v>
      </c>
      <c r="X350" s="6" t="s">
        <v>963</v>
      </c>
      <c r="Y350" s="6" t="s">
        <v>1374</v>
      </c>
      <c r="Z350" s="6" t="s">
        <v>904</v>
      </c>
      <c r="AA350" s="6" t="s">
        <v>905</v>
      </c>
      <c r="AB350" s="7">
        <v>44597</v>
      </c>
      <c r="AC350" s="6" t="s">
        <v>906</v>
      </c>
      <c r="AD350" s="6" t="s">
        <v>1375</v>
      </c>
      <c r="AE350" s="6" t="s">
        <v>1375</v>
      </c>
      <c r="AF350" s="6" t="s">
        <v>1375</v>
      </c>
      <c r="AG350" s="6" t="s">
        <v>1375</v>
      </c>
      <c r="AK350" s="6">
        <v>603474</v>
      </c>
      <c r="AL350" s="6">
        <v>5467833</v>
      </c>
      <c r="AQ350" s="6" t="s">
        <v>1632</v>
      </c>
      <c r="AR350" s="6">
        <v>252</v>
      </c>
      <c r="AS350" s="6">
        <v>106</v>
      </c>
    </row>
    <row r="351" spans="1:45" x14ac:dyDescent="0.2">
      <c r="A351" s="6">
        <v>1052027</v>
      </c>
      <c r="B351" s="6">
        <v>1052795</v>
      </c>
      <c r="C351" s="6" t="str">
        <f t="shared" si="20"/>
        <v>Navigation</v>
      </c>
      <c r="D351" s="6" t="str">
        <f t="shared" si="21"/>
        <v>Navigation - Sto:lo-462</v>
      </c>
      <c r="E351" s="6" t="str">
        <f t="shared" si="22"/>
        <v>Placename - Tómtomiyéqw: 2011i42s6 
Stó:lō</v>
      </c>
      <c r="F351" s="6" t="s">
        <v>1712</v>
      </c>
      <c r="G351" s="12">
        <f>INDEX(families!$A:$A,MATCH(H351,families!$B:$B,0))</f>
        <v>13</v>
      </c>
      <c r="H351" s="6" t="str">
        <f t="shared" si="23"/>
        <v>Land</v>
      </c>
      <c r="L351" s="6">
        <v>1052028.4129999999</v>
      </c>
      <c r="M351" s="6">
        <v>1052257.08</v>
      </c>
      <c r="N351" s="6">
        <v>604250</v>
      </c>
      <c r="O351" s="6">
        <v>5468657</v>
      </c>
      <c r="P351" s="6" t="s">
        <v>1112</v>
      </c>
      <c r="Q351" s="6" t="s">
        <v>1347</v>
      </c>
      <c r="R351" s="6" t="s">
        <v>900</v>
      </c>
      <c r="S351" s="6">
        <v>0</v>
      </c>
      <c r="T351" s="6" t="s">
        <v>1728</v>
      </c>
      <c r="U351" s="6" t="s">
        <v>1720</v>
      </c>
      <c r="V351" s="6" t="s">
        <v>1348</v>
      </c>
      <c r="X351" s="6" t="s">
        <v>952</v>
      </c>
      <c r="Y351" s="6" t="s">
        <v>1129</v>
      </c>
      <c r="Z351" s="6" t="s">
        <v>904</v>
      </c>
      <c r="AA351" s="6" t="s">
        <v>905</v>
      </c>
      <c r="AB351" s="7">
        <v>44597</v>
      </c>
      <c r="AC351" s="6" t="s">
        <v>906</v>
      </c>
      <c r="AD351" s="6" t="s">
        <v>1349</v>
      </c>
      <c r="AE351" s="6" t="s">
        <v>1349</v>
      </c>
      <c r="AF351" s="6" t="s">
        <v>1349</v>
      </c>
      <c r="AG351" s="6" t="s">
        <v>1349</v>
      </c>
      <c r="AK351" s="6">
        <v>604043</v>
      </c>
      <c r="AL351" s="6">
        <v>5468552</v>
      </c>
      <c r="AQ351" s="6" t="s">
        <v>1632</v>
      </c>
    </row>
    <row r="352" spans="1:45" x14ac:dyDescent="0.2">
      <c r="A352" s="6">
        <v>1052027</v>
      </c>
      <c r="B352" s="6">
        <v>1052795</v>
      </c>
      <c r="C352" s="6" t="str">
        <f t="shared" si="20"/>
        <v>Navigation</v>
      </c>
      <c r="D352" s="6" t="str">
        <f t="shared" si="21"/>
        <v>Navigation - Sto:lo-462</v>
      </c>
      <c r="E352" s="6" t="str">
        <f t="shared" si="22"/>
        <v>Placename - Tómtomiyéqw: 2011i42s6 
Stó:lō</v>
      </c>
      <c r="F352" s="6" t="s">
        <v>1712</v>
      </c>
      <c r="G352" s="12">
        <f>INDEX(families!$A:$A,MATCH(H352,families!$B:$B,0))</f>
        <v>13</v>
      </c>
      <c r="H352" s="6" t="str">
        <f t="shared" si="23"/>
        <v>Land</v>
      </c>
      <c r="L352" s="6">
        <v>1052028.4129999999</v>
      </c>
      <c r="M352" s="6">
        <v>1052257.08</v>
      </c>
      <c r="N352" s="6">
        <v>604250</v>
      </c>
      <c r="O352" s="6">
        <v>5468657</v>
      </c>
      <c r="P352" s="6" t="s">
        <v>1112</v>
      </c>
      <c r="Q352" s="6" t="s">
        <v>1347</v>
      </c>
      <c r="R352" s="6" t="s">
        <v>900</v>
      </c>
      <c r="S352" s="6">
        <v>0</v>
      </c>
      <c r="T352" s="6" t="s">
        <v>1728</v>
      </c>
      <c r="U352" s="6" t="s">
        <v>1720</v>
      </c>
      <c r="V352" s="6" t="s">
        <v>1348</v>
      </c>
      <c r="X352" s="6" t="s">
        <v>952</v>
      </c>
      <c r="Y352" s="6" t="s">
        <v>1129</v>
      </c>
      <c r="Z352" s="6" t="s">
        <v>904</v>
      </c>
      <c r="AA352" s="6" t="s">
        <v>905</v>
      </c>
      <c r="AB352" s="7">
        <v>44597</v>
      </c>
      <c r="AC352" s="6" t="s">
        <v>906</v>
      </c>
      <c r="AD352" s="6" t="s">
        <v>1349</v>
      </c>
      <c r="AE352" s="6" t="s">
        <v>1349</v>
      </c>
      <c r="AF352" s="6" t="s">
        <v>1349</v>
      </c>
      <c r="AG352" s="6" t="s">
        <v>1349</v>
      </c>
      <c r="AK352" s="6">
        <v>604043</v>
      </c>
      <c r="AL352" s="6">
        <v>5468552</v>
      </c>
      <c r="AQ352" s="6" t="s">
        <v>1632</v>
      </c>
    </row>
    <row r="353" spans="1:45" x14ac:dyDescent="0.2">
      <c r="A353" s="6">
        <v>1052027</v>
      </c>
      <c r="B353" s="6">
        <v>1052795</v>
      </c>
      <c r="C353" s="6" t="str">
        <f t="shared" si="20"/>
        <v>Navigation</v>
      </c>
      <c r="D353" s="6" t="str">
        <f t="shared" si="21"/>
        <v>Navigation - Sto:lo-462</v>
      </c>
      <c r="E353" s="6" t="str">
        <f t="shared" si="22"/>
        <v>Placename - Tómtomiyéqw: 2011i42s6 
Stó:lō</v>
      </c>
      <c r="F353" s="6" t="s">
        <v>1712</v>
      </c>
      <c r="G353" s="12">
        <f>INDEX(families!$A:$A,MATCH(H353,families!$B:$B,0))</f>
        <v>13</v>
      </c>
      <c r="H353" s="6" t="str">
        <f t="shared" si="23"/>
        <v>Land</v>
      </c>
      <c r="L353" s="6">
        <v>1052028.4129999999</v>
      </c>
      <c r="M353" s="6">
        <v>1052257.08</v>
      </c>
      <c r="N353" s="6">
        <v>604250</v>
      </c>
      <c r="O353" s="6">
        <v>5468657</v>
      </c>
      <c r="P353" s="6" t="s">
        <v>1112</v>
      </c>
      <c r="Q353" s="6" t="s">
        <v>1347</v>
      </c>
      <c r="R353" s="6" t="s">
        <v>900</v>
      </c>
      <c r="S353" s="6">
        <v>0</v>
      </c>
      <c r="T353" s="6" t="s">
        <v>1728</v>
      </c>
      <c r="U353" s="6" t="s">
        <v>1720</v>
      </c>
      <c r="V353" s="6" t="s">
        <v>1348</v>
      </c>
      <c r="X353" s="6" t="s">
        <v>952</v>
      </c>
      <c r="Y353" s="6" t="s">
        <v>1129</v>
      </c>
      <c r="Z353" s="6" t="s">
        <v>904</v>
      </c>
      <c r="AA353" s="6" t="s">
        <v>905</v>
      </c>
      <c r="AB353" s="7">
        <v>44597</v>
      </c>
      <c r="AC353" s="6" t="s">
        <v>906</v>
      </c>
      <c r="AD353" s="6" t="s">
        <v>1349</v>
      </c>
      <c r="AE353" s="6" t="s">
        <v>1349</v>
      </c>
      <c r="AF353" s="6" t="s">
        <v>1349</v>
      </c>
      <c r="AG353" s="6" t="s">
        <v>1349</v>
      </c>
      <c r="AK353" s="6">
        <v>604043</v>
      </c>
      <c r="AL353" s="6">
        <v>5468552</v>
      </c>
      <c r="AQ353" s="6" t="s">
        <v>1632</v>
      </c>
      <c r="AR353" s="6">
        <v>96</v>
      </c>
    </row>
    <row r="354" spans="1:45" x14ac:dyDescent="0.2">
      <c r="A354" s="6">
        <v>1052027</v>
      </c>
      <c r="B354" s="6">
        <v>1052795</v>
      </c>
      <c r="C354" s="6" t="str">
        <f t="shared" si="20"/>
        <v>Navigation</v>
      </c>
      <c r="D354" s="6" t="str">
        <f t="shared" si="21"/>
        <v>Navigation - Sto:lo-462</v>
      </c>
      <c r="E354" s="6" t="str">
        <f t="shared" si="22"/>
        <v>Placename - Tómtomiyéqw: 2011i42s6 
Stó:lō</v>
      </c>
      <c r="F354" s="6" t="s">
        <v>1712</v>
      </c>
      <c r="G354" s="12">
        <f>INDEX(families!$A:$A,MATCH(H354,families!$B:$B,0))</f>
        <v>13</v>
      </c>
      <c r="H354" s="6" t="str">
        <f t="shared" si="23"/>
        <v>Land</v>
      </c>
      <c r="L354" s="6">
        <v>1052028.4129999999</v>
      </c>
      <c r="M354" s="6">
        <v>1052257.08</v>
      </c>
      <c r="N354" s="6">
        <v>604250</v>
      </c>
      <c r="O354" s="6">
        <v>5468657</v>
      </c>
      <c r="P354" s="6" t="s">
        <v>1112</v>
      </c>
      <c r="Q354" s="6" t="s">
        <v>1347</v>
      </c>
      <c r="R354" s="6" t="s">
        <v>900</v>
      </c>
      <c r="S354" s="6">
        <v>0</v>
      </c>
      <c r="T354" s="6" t="s">
        <v>1728</v>
      </c>
      <c r="U354" s="6" t="s">
        <v>1720</v>
      </c>
      <c r="V354" s="6" t="s">
        <v>1348</v>
      </c>
      <c r="X354" s="6" t="s">
        <v>952</v>
      </c>
      <c r="Y354" s="6" t="s">
        <v>1129</v>
      </c>
      <c r="Z354" s="6" t="s">
        <v>904</v>
      </c>
      <c r="AA354" s="6" t="s">
        <v>905</v>
      </c>
      <c r="AB354" s="7">
        <v>44597</v>
      </c>
      <c r="AC354" s="6" t="s">
        <v>906</v>
      </c>
      <c r="AD354" s="6" t="s">
        <v>1349</v>
      </c>
      <c r="AE354" s="6" t="s">
        <v>1349</v>
      </c>
      <c r="AF354" s="6" t="s">
        <v>1349</v>
      </c>
      <c r="AG354" s="6" t="s">
        <v>1349</v>
      </c>
      <c r="AK354" s="6">
        <v>604043</v>
      </c>
      <c r="AL354" s="6">
        <v>5468552</v>
      </c>
      <c r="AQ354" s="6" t="s">
        <v>1632</v>
      </c>
      <c r="AR354" s="6">
        <v>242</v>
      </c>
      <c r="AS354" s="6">
        <v>96</v>
      </c>
    </row>
    <row r="355" spans="1:45" x14ac:dyDescent="0.2">
      <c r="A355" s="6">
        <v>988560</v>
      </c>
      <c r="B355" s="6">
        <v>990270</v>
      </c>
      <c r="C355" s="6" t="str">
        <f t="shared" si="20"/>
        <v>Harvesting</v>
      </c>
      <c r="D355" s="6" t="str">
        <f t="shared" si="21"/>
        <v>Harvesting - TLU-38</v>
      </c>
      <c r="E355" s="6" t="str">
        <f t="shared" si="22"/>
        <v>Plant Gathering Site</v>
      </c>
      <c r="F355" s="6" t="s">
        <v>1712</v>
      </c>
      <c r="G355" s="12">
        <f>INDEX(families!$A:$A,MATCH(H355,families!$B:$B,0))</f>
        <v>14</v>
      </c>
      <c r="H355" s="6" t="str">
        <f t="shared" si="23"/>
        <v>Tree</v>
      </c>
      <c r="L355" s="6">
        <v>988560.61860000005</v>
      </c>
      <c r="M355" s="6">
        <v>990274.34219999996</v>
      </c>
      <c r="N355" s="6">
        <v>644178</v>
      </c>
      <c r="O355" s="6">
        <v>5501038</v>
      </c>
      <c r="P355" s="6" t="s">
        <v>1112</v>
      </c>
      <c r="Q355" s="6" t="s">
        <v>1113</v>
      </c>
      <c r="R355" s="6" t="s">
        <v>900</v>
      </c>
      <c r="S355" s="6">
        <v>0</v>
      </c>
      <c r="T355" s="6" t="s">
        <v>1726</v>
      </c>
      <c r="U355" s="6" t="s">
        <v>1721</v>
      </c>
      <c r="V355" s="6" t="s">
        <v>1114</v>
      </c>
      <c r="X355" s="6" t="s">
        <v>910</v>
      </c>
      <c r="Y355" s="6" t="s">
        <v>1615</v>
      </c>
      <c r="Z355" s="6" t="s">
        <v>1159</v>
      </c>
      <c r="AA355" s="6" t="s">
        <v>905</v>
      </c>
      <c r="AB355" s="7">
        <v>44595</v>
      </c>
      <c r="AC355" s="6" t="s">
        <v>1616</v>
      </c>
      <c r="AD355" s="6" t="s">
        <v>1115</v>
      </c>
      <c r="AE355" s="6" t="s">
        <v>1115</v>
      </c>
      <c r="AF355" s="6" t="s">
        <v>1115</v>
      </c>
      <c r="AG355" s="6" t="s">
        <v>1115</v>
      </c>
      <c r="AK355" s="6">
        <v>643257</v>
      </c>
      <c r="AL355" s="6">
        <v>5499716</v>
      </c>
      <c r="AQ355" s="6" t="s">
        <v>1617</v>
      </c>
    </row>
    <row r="356" spans="1:45" x14ac:dyDescent="0.2">
      <c r="A356" s="6">
        <v>990270</v>
      </c>
      <c r="B356" s="6">
        <v>1001490</v>
      </c>
      <c r="C356" s="6" t="str">
        <f t="shared" si="20"/>
        <v>Harvesting</v>
      </c>
      <c r="D356" s="6" t="str">
        <f t="shared" si="21"/>
        <v>Harvesting - TLU-38</v>
      </c>
      <c r="E356" s="6" t="str">
        <f t="shared" si="22"/>
        <v>Plant Gathering Site</v>
      </c>
      <c r="F356" s="6" t="s">
        <v>1712</v>
      </c>
      <c r="G356" s="12">
        <f>INDEX(families!$A:$A,MATCH(H356,families!$B:$B,0))</f>
        <v>14</v>
      </c>
      <c r="H356" s="6" t="str">
        <f t="shared" si="23"/>
        <v>Tree</v>
      </c>
      <c r="L356" s="6">
        <v>990272.92539999995</v>
      </c>
      <c r="M356" s="6">
        <v>1001491.199</v>
      </c>
      <c r="N356" s="6">
        <v>643256</v>
      </c>
      <c r="O356" s="6">
        <v>5499720</v>
      </c>
      <c r="P356" s="6" t="s">
        <v>1112</v>
      </c>
      <c r="Q356" s="6" t="s">
        <v>1113</v>
      </c>
      <c r="R356" s="6" t="s">
        <v>900</v>
      </c>
      <c r="S356" s="6">
        <v>0</v>
      </c>
      <c r="T356" s="6" t="s">
        <v>1726</v>
      </c>
      <c r="U356" s="6" t="s">
        <v>1721</v>
      </c>
      <c r="V356" s="6" t="s">
        <v>1114</v>
      </c>
      <c r="X356" s="6" t="s">
        <v>956</v>
      </c>
      <c r="Y356" s="6" t="s">
        <v>1135</v>
      </c>
      <c r="Z356" s="6" t="s">
        <v>904</v>
      </c>
      <c r="AA356" s="6" t="s">
        <v>905</v>
      </c>
      <c r="AB356" s="7">
        <v>44597</v>
      </c>
      <c r="AC356" s="6" t="s">
        <v>906</v>
      </c>
      <c r="AD356" s="6" t="s">
        <v>1115</v>
      </c>
      <c r="AE356" s="6" t="s">
        <v>1115</v>
      </c>
      <c r="AF356" s="6" t="s">
        <v>1115</v>
      </c>
      <c r="AG356" s="6" t="s">
        <v>1115</v>
      </c>
      <c r="AH356" s="6" t="s">
        <v>984</v>
      </c>
      <c r="AK356" s="6">
        <v>634185</v>
      </c>
      <c r="AL356" s="6">
        <v>5495352</v>
      </c>
      <c r="AQ356" s="6" t="s">
        <v>1634</v>
      </c>
    </row>
    <row r="357" spans="1:45" x14ac:dyDescent="0.2">
      <c r="A357" s="6">
        <v>1028600</v>
      </c>
      <c r="B357" s="6">
        <v>1028610</v>
      </c>
      <c r="C357" s="6" t="str">
        <f t="shared" si="20"/>
        <v>Harvesting</v>
      </c>
      <c r="D357" s="6" t="str">
        <f t="shared" si="21"/>
        <v>Harvesting - TLU-39</v>
      </c>
      <c r="E357" s="6" t="str">
        <f t="shared" si="22"/>
        <v>Plant Gathering Site</v>
      </c>
      <c r="F357" s="6" t="s">
        <v>1712</v>
      </c>
      <c r="G357" s="12">
        <f>INDEX(families!$A:$A,MATCH(H357,families!$B:$B,0))</f>
        <v>14</v>
      </c>
      <c r="H357" s="6" t="str">
        <f t="shared" si="23"/>
        <v>Tree</v>
      </c>
      <c r="L357" s="6">
        <v>1028599.001</v>
      </c>
      <c r="M357" s="6">
        <v>1028608.64</v>
      </c>
      <c r="N357" s="6">
        <v>622474</v>
      </c>
      <c r="O357" s="6">
        <v>5475662</v>
      </c>
      <c r="P357" s="6" t="s">
        <v>1112</v>
      </c>
      <c r="Q357" s="6" t="s">
        <v>1222</v>
      </c>
      <c r="R357" s="6" t="s">
        <v>900</v>
      </c>
      <c r="S357" s="6">
        <v>0</v>
      </c>
      <c r="T357" s="6" t="s">
        <v>1726</v>
      </c>
      <c r="U357" s="6" t="s">
        <v>1721</v>
      </c>
      <c r="V357" s="6" t="s">
        <v>1114</v>
      </c>
      <c r="X357" s="6" t="s">
        <v>902</v>
      </c>
      <c r="Y357" s="6" t="s">
        <v>1223</v>
      </c>
      <c r="Z357" s="6" t="s">
        <v>904</v>
      </c>
      <c r="AA357" s="6" t="s">
        <v>905</v>
      </c>
      <c r="AB357" s="7">
        <v>44597</v>
      </c>
      <c r="AC357" s="6" t="s">
        <v>906</v>
      </c>
      <c r="AD357" s="6" t="s">
        <v>1115</v>
      </c>
      <c r="AE357" s="6" t="s">
        <v>1115</v>
      </c>
      <c r="AF357" s="6" t="s">
        <v>1115</v>
      </c>
      <c r="AG357" s="6" t="s">
        <v>1115</v>
      </c>
      <c r="AK357" s="6">
        <v>622478</v>
      </c>
      <c r="AL357" s="6">
        <v>5475648</v>
      </c>
      <c r="AQ357" s="6" t="s">
        <v>1634</v>
      </c>
    </row>
    <row r="358" spans="1:45" x14ac:dyDescent="0.2">
      <c r="A358" s="6">
        <v>1039600</v>
      </c>
      <c r="B358" s="6">
        <v>1039790</v>
      </c>
      <c r="C358" s="6" t="str">
        <f t="shared" si="20"/>
        <v>Harvesting</v>
      </c>
      <c r="D358" s="6" t="str">
        <f t="shared" si="21"/>
        <v>Harvesting - TLU-40</v>
      </c>
      <c r="E358" s="6" t="str">
        <f t="shared" si="22"/>
        <v>Plant Gathering Site</v>
      </c>
      <c r="F358" s="6" t="s">
        <v>1712</v>
      </c>
      <c r="G358" s="12">
        <f>INDEX(families!$A:$A,MATCH(H358,families!$B:$B,0))</f>
        <v>14</v>
      </c>
      <c r="H358" s="6" t="str">
        <f t="shared" si="23"/>
        <v>Tree</v>
      </c>
      <c r="L358" s="6">
        <v>1039583.809</v>
      </c>
      <c r="M358" s="6">
        <v>1039785.219</v>
      </c>
      <c r="N358" s="6">
        <v>615664</v>
      </c>
      <c r="O358" s="6">
        <v>5470922</v>
      </c>
      <c r="P358" s="6" t="s">
        <v>1112</v>
      </c>
      <c r="Q358" s="6" t="s">
        <v>1279</v>
      </c>
      <c r="R358" s="6" t="s">
        <v>900</v>
      </c>
      <c r="S358" s="6">
        <v>0</v>
      </c>
      <c r="T358" s="6" t="s">
        <v>1726</v>
      </c>
      <c r="U358" s="6" t="s">
        <v>1721</v>
      </c>
      <c r="V358" s="6" t="s">
        <v>1114</v>
      </c>
      <c r="X358" s="6" t="s">
        <v>963</v>
      </c>
      <c r="Y358" s="6" t="s">
        <v>1280</v>
      </c>
      <c r="Z358" s="6" t="s">
        <v>904</v>
      </c>
      <c r="AA358" s="6" t="s">
        <v>905</v>
      </c>
      <c r="AB358" s="7">
        <v>44597</v>
      </c>
      <c r="AC358" s="6" t="s">
        <v>906</v>
      </c>
      <c r="AD358" s="6" t="s">
        <v>1115</v>
      </c>
      <c r="AE358" s="6" t="s">
        <v>1115</v>
      </c>
      <c r="AF358" s="6" t="s">
        <v>1115</v>
      </c>
      <c r="AG358" s="6" t="s">
        <v>1115</v>
      </c>
      <c r="AK358" s="6">
        <v>615477</v>
      </c>
      <c r="AL358" s="6">
        <v>5470853</v>
      </c>
      <c r="AQ358" s="6" t="s">
        <v>1634</v>
      </c>
    </row>
    <row r="359" spans="1:45" x14ac:dyDescent="0.2">
      <c r="A359" s="6">
        <v>1055110</v>
      </c>
      <c r="B359" s="6">
        <v>1054370</v>
      </c>
      <c r="C359" s="6" t="str">
        <f t="shared" si="20"/>
        <v>Harvesting</v>
      </c>
      <c r="D359" s="6" t="str">
        <f t="shared" si="21"/>
        <v>Harvesting - TLU-41</v>
      </c>
      <c r="E359" s="6" t="str">
        <f t="shared" si="22"/>
        <v>Plant Gathering Site</v>
      </c>
      <c r="F359" s="6" t="s">
        <v>1712</v>
      </c>
      <c r="G359" s="12">
        <f>INDEX(families!$A:$A,MATCH(H359,families!$B:$B,0))</f>
        <v>14</v>
      </c>
      <c r="H359" s="6" t="str">
        <f t="shared" si="23"/>
        <v>Tree</v>
      </c>
      <c r="L359" s="6">
        <v>1055110.1399999999</v>
      </c>
      <c r="M359" s="6">
        <v>1055372.486</v>
      </c>
      <c r="N359" s="6">
        <v>602123</v>
      </c>
      <c r="O359" s="6">
        <v>5466489</v>
      </c>
      <c r="P359" s="6" t="s">
        <v>1112</v>
      </c>
      <c r="Q359" s="6" t="s">
        <v>1376</v>
      </c>
      <c r="R359" s="6" t="s">
        <v>900</v>
      </c>
      <c r="S359" s="6">
        <v>0</v>
      </c>
      <c r="T359" s="6" t="s">
        <v>1726</v>
      </c>
      <c r="U359" s="6" t="s">
        <v>1721</v>
      </c>
      <c r="V359" s="6" t="s">
        <v>1114</v>
      </c>
      <c r="X359" s="6" t="s">
        <v>1377</v>
      </c>
      <c r="Y359" s="6" t="s">
        <v>1223</v>
      </c>
      <c r="Z359" s="6" t="s">
        <v>904</v>
      </c>
      <c r="AA359" s="6" t="s">
        <v>905</v>
      </c>
      <c r="AB359" s="7">
        <v>44597</v>
      </c>
      <c r="AC359" s="6" t="s">
        <v>906</v>
      </c>
      <c r="AD359" s="6" t="s">
        <v>1115</v>
      </c>
      <c r="AE359" s="6" t="s">
        <v>1115</v>
      </c>
      <c r="AF359" s="6" t="s">
        <v>1115</v>
      </c>
      <c r="AG359" s="6" t="s">
        <v>1115</v>
      </c>
      <c r="AK359" s="6">
        <v>601955</v>
      </c>
      <c r="AL359" s="6">
        <v>5466365</v>
      </c>
      <c r="AQ359" s="6" t="s">
        <v>1634</v>
      </c>
    </row>
    <row r="360" spans="1:45" x14ac:dyDescent="0.2">
      <c r="A360" s="6">
        <v>1055970</v>
      </c>
      <c r="B360" s="6">
        <v>1056180</v>
      </c>
      <c r="C360" s="6" t="str">
        <f t="shared" si="20"/>
        <v>Harvesting</v>
      </c>
      <c r="D360" s="6" t="str">
        <f t="shared" si="21"/>
        <v>Harvesting - TLU-42</v>
      </c>
      <c r="E360" s="6" t="str">
        <f t="shared" si="22"/>
        <v>Plant Gathering Site</v>
      </c>
      <c r="F360" s="6" t="s">
        <v>1712</v>
      </c>
      <c r="G360" s="12">
        <f>INDEX(families!$A:$A,MATCH(H360,families!$B:$B,0))</f>
        <v>14</v>
      </c>
      <c r="H360" s="6" t="str">
        <f t="shared" si="23"/>
        <v>Tree</v>
      </c>
      <c r="L360" s="6">
        <v>1055972.987</v>
      </c>
      <c r="M360" s="6">
        <v>1056117.4650000001</v>
      </c>
      <c r="N360" s="6">
        <v>601559</v>
      </c>
      <c r="O360" s="6">
        <v>5465914</v>
      </c>
      <c r="P360" s="6" t="s">
        <v>1112</v>
      </c>
      <c r="Q360" s="6" t="s">
        <v>1385</v>
      </c>
      <c r="R360" s="6" t="s">
        <v>900</v>
      </c>
      <c r="S360" s="6">
        <v>0</v>
      </c>
      <c r="T360" s="6" t="s">
        <v>1726</v>
      </c>
      <c r="U360" s="6" t="s">
        <v>1721</v>
      </c>
      <c r="V360" s="6" t="s">
        <v>1114</v>
      </c>
      <c r="X360" s="6" t="s">
        <v>948</v>
      </c>
      <c r="Y360" s="6" t="s">
        <v>1386</v>
      </c>
      <c r="Z360" s="6" t="s">
        <v>904</v>
      </c>
      <c r="AA360" s="6" t="s">
        <v>905</v>
      </c>
      <c r="AB360" s="7">
        <v>44597</v>
      </c>
      <c r="AC360" s="6" t="s">
        <v>906</v>
      </c>
      <c r="AD360" s="6" t="s">
        <v>1115</v>
      </c>
      <c r="AE360" s="6" t="s">
        <v>1115</v>
      </c>
      <c r="AF360" s="6" t="s">
        <v>1115</v>
      </c>
      <c r="AG360" s="6" t="s">
        <v>1115</v>
      </c>
      <c r="AK360" s="6">
        <v>601489</v>
      </c>
      <c r="AL360" s="6">
        <v>5465784</v>
      </c>
      <c r="AQ360" s="6" t="s">
        <v>1634</v>
      </c>
    </row>
    <row r="361" spans="1:45" x14ac:dyDescent="0.2">
      <c r="A361" s="6">
        <v>1061880</v>
      </c>
      <c r="B361" s="6">
        <v>1062090</v>
      </c>
      <c r="C361" s="6" t="str">
        <f t="shared" si="20"/>
        <v>Harvesting</v>
      </c>
      <c r="D361" s="6" t="str">
        <f t="shared" si="21"/>
        <v>Harvesting - TLU-43</v>
      </c>
      <c r="E361" s="6" t="str">
        <f t="shared" si="22"/>
        <v>Plant Gathering Site</v>
      </c>
      <c r="F361" s="6" t="s">
        <v>1712</v>
      </c>
      <c r="G361" s="12">
        <f>INDEX(families!$A:$A,MATCH(H361,families!$B:$B,0))</f>
        <v>14</v>
      </c>
      <c r="H361" s="6" t="str">
        <f t="shared" si="23"/>
        <v>Tree</v>
      </c>
      <c r="L361" s="6">
        <v>1061881.9140000001</v>
      </c>
      <c r="M361" s="6">
        <v>1062082.4099999999</v>
      </c>
      <c r="N361" s="6">
        <v>597965</v>
      </c>
      <c r="O361" s="6">
        <v>5461522</v>
      </c>
      <c r="P361" s="6" t="s">
        <v>1112</v>
      </c>
      <c r="Q361" s="6" t="s">
        <v>1412</v>
      </c>
      <c r="R361" s="6" t="s">
        <v>900</v>
      </c>
      <c r="S361" s="6">
        <v>0</v>
      </c>
      <c r="T361" s="6" t="s">
        <v>1726</v>
      </c>
      <c r="U361" s="6" t="s">
        <v>1721</v>
      </c>
      <c r="V361" s="6" t="s">
        <v>1114</v>
      </c>
      <c r="X361" s="6" t="s">
        <v>963</v>
      </c>
      <c r="Y361" s="6" t="s">
        <v>1413</v>
      </c>
      <c r="Z361" s="6" t="s">
        <v>904</v>
      </c>
      <c r="AA361" s="6" t="s">
        <v>905</v>
      </c>
      <c r="AB361" s="7">
        <v>44597</v>
      </c>
      <c r="AC361" s="6" t="s">
        <v>906</v>
      </c>
      <c r="AD361" s="6" t="s">
        <v>1115</v>
      </c>
      <c r="AE361" s="6" t="s">
        <v>1115</v>
      </c>
      <c r="AF361" s="6" t="s">
        <v>1115</v>
      </c>
      <c r="AG361" s="6" t="s">
        <v>1115</v>
      </c>
      <c r="AK361" s="6">
        <v>597893</v>
      </c>
      <c r="AL361" s="6">
        <v>5461334</v>
      </c>
      <c r="AQ361" s="6" t="s">
        <v>1634</v>
      </c>
    </row>
    <row r="362" spans="1:45" x14ac:dyDescent="0.2">
      <c r="A362" s="6">
        <v>1074630</v>
      </c>
      <c r="B362" s="6">
        <v>1074830</v>
      </c>
      <c r="C362" s="6" t="str">
        <f t="shared" si="20"/>
        <v>Harvesting</v>
      </c>
      <c r="D362" s="6" t="str">
        <f t="shared" si="21"/>
        <v>Harvesting - TLU-44</v>
      </c>
      <c r="E362" s="6" t="str">
        <f t="shared" si="22"/>
        <v>Plant Gathering Site</v>
      </c>
      <c r="F362" s="6" t="s">
        <v>1712</v>
      </c>
      <c r="G362" s="12">
        <f>INDEX(families!$A:$A,MATCH(H362,families!$B:$B,0))</f>
        <v>14</v>
      </c>
      <c r="H362" s="6" t="str">
        <f t="shared" si="23"/>
        <v>Tree</v>
      </c>
      <c r="L362" s="6">
        <v>1074624.605</v>
      </c>
      <c r="M362" s="6">
        <v>1074825.6310000001</v>
      </c>
      <c r="N362" s="6">
        <v>593366</v>
      </c>
      <c r="O362" s="6">
        <v>5450747</v>
      </c>
      <c r="P362" s="6" t="s">
        <v>1112</v>
      </c>
      <c r="Q362" s="6" t="s">
        <v>1470</v>
      </c>
      <c r="R362" s="6" t="s">
        <v>900</v>
      </c>
      <c r="S362" s="6">
        <v>0</v>
      </c>
      <c r="T362" s="6" t="s">
        <v>1726</v>
      </c>
      <c r="U362" s="6" t="s">
        <v>1721</v>
      </c>
      <c r="V362" s="6" t="s">
        <v>1114</v>
      </c>
      <c r="X362" s="6" t="s">
        <v>963</v>
      </c>
      <c r="Y362" s="6" t="s">
        <v>1223</v>
      </c>
      <c r="Z362" s="6" t="s">
        <v>904</v>
      </c>
      <c r="AA362" s="6" t="s">
        <v>905</v>
      </c>
      <c r="AB362" s="7">
        <v>44597</v>
      </c>
      <c r="AC362" s="6" t="s">
        <v>906</v>
      </c>
      <c r="AD362" s="6" t="s">
        <v>1115</v>
      </c>
      <c r="AE362" s="6" t="s">
        <v>1115</v>
      </c>
      <c r="AF362" s="6" t="s">
        <v>1115</v>
      </c>
      <c r="AG362" s="6" t="s">
        <v>1115</v>
      </c>
      <c r="AK362" s="6">
        <v>593207</v>
      </c>
      <c r="AL362" s="6">
        <v>5450624</v>
      </c>
      <c r="AQ362" s="6" t="s">
        <v>1634</v>
      </c>
    </row>
    <row r="363" spans="1:45" x14ac:dyDescent="0.2">
      <c r="A363" s="6">
        <v>988560</v>
      </c>
      <c r="B363" s="6">
        <v>990270</v>
      </c>
      <c r="C363" s="6" t="str">
        <f t="shared" si="20"/>
        <v>Harvesting</v>
      </c>
      <c r="D363" s="6" t="str">
        <f t="shared" si="21"/>
        <v>Harvesting - TLU-38</v>
      </c>
      <c r="E363" s="6" t="str">
        <f t="shared" si="22"/>
        <v>Plant Gathering Site</v>
      </c>
      <c r="F363" s="6" t="s">
        <v>1712</v>
      </c>
      <c r="G363" s="12">
        <f>INDEX(families!$A:$A,MATCH(H363,families!$B:$B,0))</f>
        <v>14</v>
      </c>
      <c r="H363" s="6" t="str">
        <f t="shared" si="23"/>
        <v>Tree</v>
      </c>
      <c r="L363" s="6">
        <v>988560.61860000005</v>
      </c>
      <c r="M363" s="6">
        <v>990274.34219999996</v>
      </c>
      <c r="N363" s="6">
        <v>644178</v>
      </c>
      <c r="O363" s="6">
        <v>5501038</v>
      </c>
      <c r="P363" s="6" t="s">
        <v>1112</v>
      </c>
      <c r="Q363" s="6" t="s">
        <v>1113</v>
      </c>
      <c r="R363" s="6" t="s">
        <v>900</v>
      </c>
      <c r="S363" s="6">
        <v>0</v>
      </c>
      <c r="T363" s="6" t="s">
        <v>1726</v>
      </c>
      <c r="U363" s="6" t="s">
        <v>1721</v>
      </c>
      <c r="V363" s="6" t="s">
        <v>1114</v>
      </c>
      <c r="X363" s="6" t="s">
        <v>910</v>
      </c>
      <c r="Y363" s="6" t="s">
        <v>1615</v>
      </c>
      <c r="Z363" s="6" t="s">
        <v>1159</v>
      </c>
      <c r="AA363" s="6" t="s">
        <v>905</v>
      </c>
      <c r="AB363" s="7">
        <v>44595</v>
      </c>
      <c r="AC363" s="6" t="s">
        <v>1616</v>
      </c>
      <c r="AD363" s="6" t="s">
        <v>1115</v>
      </c>
      <c r="AE363" s="6" t="s">
        <v>1115</v>
      </c>
      <c r="AF363" s="6" t="s">
        <v>1115</v>
      </c>
      <c r="AG363" s="6" t="s">
        <v>1115</v>
      </c>
      <c r="AK363" s="6">
        <v>643257</v>
      </c>
      <c r="AL363" s="6">
        <v>5499716</v>
      </c>
      <c r="AQ363" s="6" t="s">
        <v>1617</v>
      </c>
    </row>
    <row r="364" spans="1:45" x14ac:dyDescent="0.2">
      <c r="A364" s="6">
        <v>990270</v>
      </c>
      <c r="B364" s="6">
        <v>1001490</v>
      </c>
      <c r="C364" s="6" t="str">
        <f t="shared" si="20"/>
        <v>Harvesting</v>
      </c>
      <c r="D364" s="6" t="str">
        <f t="shared" si="21"/>
        <v>Harvesting - TLU-38</v>
      </c>
      <c r="E364" s="6" t="str">
        <f t="shared" si="22"/>
        <v>Plant Gathering Site</v>
      </c>
      <c r="F364" s="6" t="s">
        <v>1712</v>
      </c>
      <c r="G364" s="12">
        <f>INDEX(families!$A:$A,MATCH(H364,families!$B:$B,0))</f>
        <v>14</v>
      </c>
      <c r="H364" s="6" t="str">
        <f t="shared" si="23"/>
        <v>Tree</v>
      </c>
      <c r="L364" s="6">
        <v>990272.92539999995</v>
      </c>
      <c r="M364" s="6">
        <v>1001491.199</v>
      </c>
      <c r="N364" s="6">
        <v>643256</v>
      </c>
      <c r="O364" s="6">
        <v>5499720</v>
      </c>
      <c r="P364" s="6" t="s">
        <v>1112</v>
      </c>
      <c r="Q364" s="6" t="s">
        <v>1113</v>
      </c>
      <c r="R364" s="6" t="s">
        <v>900</v>
      </c>
      <c r="S364" s="6">
        <v>0</v>
      </c>
      <c r="T364" s="6" t="s">
        <v>1726</v>
      </c>
      <c r="U364" s="6" t="s">
        <v>1721</v>
      </c>
      <c r="V364" s="6" t="s">
        <v>1114</v>
      </c>
      <c r="X364" s="6" t="s">
        <v>956</v>
      </c>
      <c r="Y364" s="6" t="s">
        <v>1135</v>
      </c>
      <c r="Z364" s="6" t="s">
        <v>904</v>
      </c>
      <c r="AA364" s="6" t="s">
        <v>905</v>
      </c>
      <c r="AB364" s="7">
        <v>44597</v>
      </c>
      <c r="AC364" s="6" t="s">
        <v>906</v>
      </c>
      <c r="AD364" s="6" t="s">
        <v>1115</v>
      </c>
      <c r="AE364" s="6" t="s">
        <v>1115</v>
      </c>
      <c r="AF364" s="6" t="s">
        <v>1115</v>
      </c>
      <c r="AG364" s="6" t="s">
        <v>1115</v>
      </c>
      <c r="AH364" s="6" t="s">
        <v>984</v>
      </c>
      <c r="AK364" s="6">
        <v>634185</v>
      </c>
      <c r="AL364" s="6">
        <v>5495352</v>
      </c>
      <c r="AQ364" s="6" t="s">
        <v>1634</v>
      </c>
    </row>
    <row r="365" spans="1:45" x14ac:dyDescent="0.2">
      <c r="A365" s="6">
        <v>1028600</v>
      </c>
      <c r="B365" s="6">
        <v>1028610</v>
      </c>
      <c r="C365" s="6" t="str">
        <f t="shared" si="20"/>
        <v>Harvesting</v>
      </c>
      <c r="D365" s="6" t="str">
        <f t="shared" si="21"/>
        <v>Harvesting - TLU-39</v>
      </c>
      <c r="E365" s="6" t="str">
        <f t="shared" si="22"/>
        <v>Plant Gathering Site</v>
      </c>
      <c r="F365" s="6" t="s">
        <v>1712</v>
      </c>
      <c r="G365" s="12">
        <f>INDEX(families!$A:$A,MATCH(H365,families!$B:$B,0))</f>
        <v>14</v>
      </c>
      <c r="H365" s="6" t="str">
        <f t="shared" si="23"/>
        <v>Tree</v>
      </c>
      <c r="L365" s="6">
        <v>1028599.001</v>
      </c>
      <c r="M365" s="6">
        <v>1028608.64</v>
      </c>
      <c r="N365" s="6">
        <v>622474</v>
      </c>
      <c r="O365" s="6">
        <v>5475662</v>
      </c>
      <c r="P365" s="6" t="s">
        <v>1112</v>
      </c>
      <c r="Q365" s="6" t="s">
        <v>1222</v>
      </c>
      <c r="R365" s="6" t="s">
        <v>900</v>
      </c>
      <c r="S365" s="6">
        <v>0</v>
      </c>
      <c r="T365" s="6" t="s">
        <v>1726</v>
      </c>
      <c r="U365" s="6" t="s">
        <v>1721</v>
      </c>
      <c r="V365" s="6" t="s">
        <v>1114</v>
      </c>
      <c r="X365" s="6" t="s">
        <v>902</v>
      </c>
      <c r="Y365" s="6" t="s">
        <v>1223</v>
      </c>
      <c r="Z365" s="6" t="s">
        <v>904</v>
      </c>
      <c r="AA365" s="6" t="s">
        <v>905</v>
      </c>
      <c r="AB365" s="7">
        <v>44597</v>
      </c>
      <c r="AC365" s="6" t="s">
        <v>906</v>
      </c>
      <c r="AD365" s="6" t="s">
        <v>1115</v>
      </c>
      <c r="AE365" s="6" t="s">
        <v>1115</v>
      </c>
      <c r="AF365" s="6" t="s">
        <v>1115</v>
      </c>
      <c r="AG365" s="6" t="s">
        <v>1115</v>
      </c>
      <c r="AK365" s="6">
        <v>622478</v>
      </c>
      <c r="AL365" s="6">
        <v>5475648</v>
      </c>
      <c r="AQ365" s="6" t="s">
        <v>1634</v>
      </c>
    </row>
    <row r="366" spans="1:45" x14ac:dyDescent="0.2">
      <c r="A366" s="6">
        <v>1039600</v>
      </c>
      <c r="B366" s="6">
        <v>1039790</v>
      </c>
      <c r="C366" s="6" t="str">
        <f t="shared" si="20"/>
        <v>Harvesting</v>
      </c>
      <c r="D366" s="6" t="str">
        <f t="shared" si="21"/>
        <v>Harvesting - TLU-40</v>
      </c>
      <c r="E366" s="6" t="str">
        <f t="shared" si="22"/>
        <v>Plant Gathering Site</v>
      </c>
      <c r="F366" s="6" t="s">
        <v>1712</v>
      </c>
      <c r="G366" s="12">
        <f>INDEX(families!$A:$A,MATCH(H366,families!$B:$B,0))</f>
        <v>14</v>
      </c>
      <c r="H366" s="6" t="str">
        <f t="shared" si="23"/>
        <v>Tree</v>
      </c>
      <c r="L366" s="6">
        <v>1039583.809</v>
      </c>
      <c r="M366" s="6">
        <v>1039785.219</v>
      </c>
      <c r="N366" s="6">
        <v>615664</v>
      </c>
      <c r="O366" s="6">
        <v>5470922</v>
      </c>
      <c r="P366" s="6" t="s">
        <v>1112</v>
      </c>
      <c r="Q366" s="6" t="s">
        <v>1279</v>
      </c>
      <c r="R366" s="6" t="s">
        <v>900</v>
      </c>
      <c r="S366" s="6">
        <v>0</v>
      </c>
      <c r="T366" s="6" t="s">
        <v>1726</v>
      </c>
      <c r="U366" s="6" t="s">
        <v>1721</v>
      </c>
      <c r="V366" s="6" t="s">
        <v>1114</v>
      </c>
      <c r="X366" s="6" t="s">
        <v>963</v>
      </c>
      <c r="Y366" s="6" t="s">
        <v>1280</v>
      </c>
      <c r="Z366" s="6" t="s">
        <v>904</v>
      </c>
      <c r="AA366" s="6" t="s">
        <v>905</v>
      </c>
      <c r="AB366" s="7">
        <v>44597</v>
      </c>
      <c r="AC366" s="6" t="s">
        <v>906</v>
      </c>
      <c r="AD366" s="6" t="s">
        <v>1115</v>
      </c>
      <c r="AE366" s="6" t="s">
        <v>1115</v>
      </c>
      <c r="AF366" s="6" t="s">
        <v>1115</v>
      </c>
      <c r="AG366" s="6" t="s">
        <v>1115</v>
      </c>
      <c r="AK366" s="6">
        <v>615477</v>
      </c>
      <c r="AL366" s="6">
        <v>5470853</v>
      </c>
      <c r="AQ366" s="6" t="s">
        <v>1634</v>
      </c>
    </row>
    <row r="367" spans="1:45" x14ac:dyDescent="0.2">
      <c r="A367" s="6">
        <v>1055110</v>
      </c>
      <c r="B367" s="6">
        <v>1054370</v>
      </c>
      <c r="C367" s="6" t="str">
        <f t="shared" si="20"/>
        <v>Harvesting</v>
      </c>
      <c r="D367" s="6" t="str">
        <f t="shared" si="21"/>
        <v>Harvesting - TLU-41</v>
      </c>
      <c r="E367" s="6" t="str">
        <f t="shared" si="22"/>
        <v>Plant Gathering Site</v>
      </c>
      <c r="F367" s="6" t="s">
        <v>1712</v>
      </c>
      <c r="G367" s="12">
        <f>INDEX(families!$A:$A,MATCH(H367,families!$B:$B,0))</f>
        <v>14</v>
      </c>
      <c r="H367" s="6" t="str">
        <f t="shared" si="23"/>
        <v>Tree</v>
      </c>
      <c r="L367" s="6">
        <v>1055110.1399999999</v>
      </c>
      <c r="M367" s="6">
        <v>1055372.486</v>
      </c>
      <c r="N367" s="6">
        <v>602123</v>
      </c>
      <c r="O367" s="6">
        <v>5466489</v>
      </c>
      <c r="P367" s="6" t="s">
        <v>1112</v>
      </c>
      <c r="Q367" s="6" t="s">
        <v>1376</v>
      </c>
      <c r="R367" s="6" t="s">
        <v>900</v>
      </c>
      <c r="S367" s="6">
        <v>0</v>
      </c>
      <c r="T367" s="6" t="s">
        <v>1726</v>
      </c>
      <c r="U367" s="6" t="s">
        <v>1721</v>
      </c>
      <c r="V367" s="6" t="s">
        <v>1114</v>
      </c>
      <c r="X367" s="6" t="s">
        <v>1377</v>
      </c>
      <c r="Y367" s="6" t="s">
        <v>1223</v>
      </c>
      <c r="Z367" s="6" t="s">
        <v>904</v>
      </c>
      <c r="AA367" s="6" t="s">
        <v>905</v>
      </c>
      <c r="AB367" s="7">
        <v>44597</v>
      </c>
      <c r="AC367" s="6" t="s">
        <v>906</v>
      </c>
      <c r="AD367" s="6" t="s">
        <v>1115</v>
      </c>
      <c r="AE367" s="6" t="s">
        <v>1115</v>
      </c>
      <c r="AF367" s="6" t="s">
        <v>1115</v>
      </c>
      <c r="AG367" s="6" t="s">
        <v>1115</v>
      </c>
      <c r="AK367" s="6">
        <v>601955</v>
      </c>
      <c r="AL367" s="6">
        <v>5466365</v>
      </c>
      <c r="AQ367" s="6" t="s">
        <v>1634</v>
      </c>
    </row>
    <row r="368" spans="1:45" x14ac:dyDescent="0.2">
      <c r="A368" s="6">
        <v>1055970</v>
      </c>
      <c r="B368" s="6">
        <v>1056180</v>
      </c>
      <c r="C368" s="6" t="str">
        <f t="shared" si="20"/>
        <v>Harvesting</v>
      </c>
      <c r="D368" s="6" t="str">
        <f t="shared" si="21"/>
        <v>Harvesting - TLU-42</v>
      </c>
      <c r="E368" s="6" t="str">
        <f t="shared" si="22"/>
        <v>Plant Gathering Site</v>
      </c>
      <c r="F368" s="6" t="s">
        <v>1712</v>
      </c>
      <c r="G368" s="12">
        <f>INDEX(families!$A:$A,MATCH(H368,families!$B:$B,0))</f>
        <v>14</v>
      </c>
      <c r="H368" s="6" t="str">
        <f t="shared" si="23"/>
        <v>Tree</v>
      </c>
      <c r="L368" s="6">
        <v>1055972.987</v>
      </c>
      <c r="M368" s="6">
        <v>1056117.4650000001</v>
      </c>
      <c r="N368" s="6">
        <v>601559</v>
      </c>
      <c r="O368" s="6">
        <v>5465914</v>
      </c>
      <c r="P368" s="6" t="s">
        <v>1112</v>
      </c>
      <c r="Q368" s="6" t="s">
        <v>1385</v>
      </c>
      <c r="R368" s="6" t="s">
        <v>900</v>
      </c>
      <c r="S368" s="6">
        <v>0</v>
      </c>
      <c r="T368" s="6" t="s">
        <v>1726</v>
      </c>
      <c r="U368" s="6" t="s">
        <v>1721</v>
      </c>
      <c r="V368" s="6" t="s">
        <v>1114</v>
      </c>
      <c r="X368" s="6" t="s">
        <v>948</v>
      </c>
      <c r="Y368" s="6" t="s">
        <v>1386</v>
      </c>
      <c r="Z368" s="6" t="s">
        <v>904</v>
      </c>
      <c r="AA368" s="6" t="s">
        <v>905</v>
      </c>
      <c r="AB368" s="7">
        <v>44597</v>
      </c>
      <c r="AC368" s="6" t="s">
        <v>906</v>
      </c>
      <c r="AD368" s="6" t="s">
        <v>1115</v>
      </c>
      <c r="AE368" s="6" t="s">
        <v>1115</v>
      </c>
      <c r="AF368" s="6" t="s">
        <v>1115</v>
      </c>
      <c r="AG368" s="6" t="s">
        <v>1115</v>
      </c>
      <c r="AK368" s="6">
        <v>601489</v>
      </c>
      <c r="AL368" s="6">
        <v>5465784</v>
      </c>
      <c r="AQ368" s="6" t="s">
        <v>1634</v>
      </c>
    </row>
    <row r="369" spans="1:45" x14ac:dyDescent="0.2">
      <c r="A369" s="6">
        <v>1061880</v>
      </c>
      <c r="B369" s="6">
        <v>1062090</v>
      </c>
      <c r="C369" s="6" t="str">
        <f t="shared" si="20"/>
        <v>Harvesting</v>
      </c>
      <c r="D369" s="6" t="str">
        <f t="shared" si="21"/>
        <v>Harvesting - TLU-43</v>
      </c>
      <c r="E369" s="6" t="str">
        <f t="shared" si="22"/>
        <v>Plant Gathering Site</v>
      </c>
      <c r="F369" s="6" t="s">
        <v>1712</v>
      </c>
      <c r="G369" s="12">
        <f>INDEX(families!$A:$A,MATCH(H369,families!$B:$B,0))</f>
        <v>14</v>
      </c>
      <c r="H369" s="6" t="str">
        <f t="shared" si="23"/>
        <v>Tree</v>
      </c>
      <c r="L369" s="6">
        <v>1061881.9140000001</v>
      </c>
      <c r="M369" s="6">
        <v>1062082.4099999999</v>
      </c>
      <c r="N369" s="6">
        <v>597965</v>
      </c>
      <c r="O369" s="6">
        <v>5461522</v>
      </c>
      <c r="P369" s="6" t="s">
        <v>1112</v>
      </c>
      <c r="Q369" s="6" t="s">
        <v>1412</v>
      </c>
      <c r="R369" s="6" t="s">
        <v>900</v>
      </c>
      <c r="S369" s="6">
        <v>0</v>
      </c>
      <c r="T369" s="6" t="s">
        <v>1726</v>
      </c>
      <c r="U369" s="6" t="s">
        <v>1721</v>
      </c>
      <c r="V369" s="6" t="s">
        <v>1114</v>
      </c>
      <c r="X369" s="6" t="s">
        <v>963</v>
      </c>
      <c r="Y369" s="6" t="s">
        <v>1413</v>
      </c>
      <c r="Z369" s="6" t="s">
        <v>904</v>
      </c>
      <c r="AA369" s="6" t="s">
        <v>905</v>
      </c>
      <c r="AB369" s="7">
        <v>44597</v>
      </c>
      <c r="AC369" s="6" t="s">
        <v>906</v>
      </c>
      <c r="AD369" s="6" t="s">
        <v>1115</v>
      </c>
      <c r="AE369" s="6" t="s">
        <v>1115</v>
      </c>
      <c r="AF369" s="6" t="s">
        <v>1115</v>
      </c>
      <c r="AG369" s="6" t="s">
        <v>1115</v>
      </c>
      <c r="AK369" s="6">
        <v>597893</v>
      </c>
      <c r="AL369" s="6">
        <v>5461334</v>
      </c>
      <c r="AQ369" s="6" t="s">
        <v>1634</v>
      </c>
    </row>
    <row r="370" spans="1:45" x14ac:dyDescent="0.2">
      <c r="A370" s="6">
        <v>1074630</v>
      </c>
      <c r="B370" s="6">
        <v>1074830</v>
      </c>
      <c r="C370" s="6" t="str">
        <f t="shared" si="20"/>
        <v>Harvesting</v>
      </c>
      <c r="D370" s="6" t="str">
        <f t="shared" si="21"/>
        <v>Harvesting - TLU-44</v>
      </c>
      <c r="E370" s="6" t="str">
        <f t="shared" si="22"/>
        <v>Plant Gathering Site</v>
      </c>
      <c r="F370" s="6" t="s">
        <v>1712</v>
      </c>
      <c r="G370" s="12">
        <f>INDEX(families!$A:$A,MATCH(H370,families!$B:$B,0))</f>
        <v>14</v>
      </c>
      <c r="H370" s="6" t="str">
        <f t="shared" si="23"/>
        <v>Tree</v>
      </c>
      <c r="L370" s="6">
        <v>1074624.605</v>
      </c>
      <c r="M370" s="6">
        <v>1074825.6310000001</v>
      </c>
      <c r="N370" s="6">
        <v>593366</v>
      </c>
      <c r="O370" s="6">
        <v>5450747</v>
      </c>
      <c r="P370" s="6" t="s">
        <v>1112</v>
      </c>
      <c r="Q370" s="6" t="s">
        <v>1470</v>
      </c>
      <c r="R370" s="6" t="s">
        <v>900</v>
      </c>
      <c r="S370" s="6">
        <v>0</v>
      </c>
      <c r="T370" s="6" t="s">
        <v>1726</v>
      </c>
      <c r="U370" s="6" t="s">
        <v>1721</v>
      </c>
      <c r="V370" s="6" t="s">
        <v>1114</v>
      </c>
      <c r="X370" s="6" t="s">
        <v>963</v>
      </c>
      <c r="Y370" s="6" t="s">
        <v>1223</v>
      </c>
      <c r="Z370" s="6" t="s">
        <v>904</v>
      </c>
      <c r="AA370" s="6" t="s">
        <v>905</v>
      </c>
      <c r="AB370" s="7">
        <v>44597</v>
      </c>
      <c r="AC370" s="6" t="s">
        <v>906</v>
      </c>
      <c r="AD370" s="6" t="s">
        <v>1115</v>
      </c>
      <c r="AE370" s="6" t="s">
        <v>1115</v>
      </c>
      <c r="AF370" s="6" t="s">
        <v>1115</v>
      </c>
      <c r="AG370" s="6" t="s">
        <v>1115</v>
      </c>
      <c r="AK370" s="6">
        <v>593207</v>
      </c>
      <c r="AL370" s="6">
        <v>5450624</v>
      </c>
      <c r="AQ370" s="6" t="s">
        <v>1634</v>
      </c>
    </row>
    <row r="371" spans="1:45" x14ac:dyDescent="0.2">
      <c r="A371" s="6">
        <v>988560</v>
      </c>
      <c r="B371" s="6">
        <v>990270</v>
      </c>
      <c r="C371" s="6" t="str">
        <f t="shared" si="20"/>
        <v>Harvesting</v>
      </c>
      <c r="D371" s="6" t="str">
        <f t="shared" si="21"/>
        <v>Harvesting - TLU-38</v>
      </c>
      <c r="E371" s="6" t="str">
        <f t="shared" si="22"/>
        <v>Plant Gathering Site</v>
      </c>
      <c r="F371" s="6" t="s">
        <v>1712</v>
      </c>
      <c r="G371" s="12">
        <f>INDEX(families!$A:$A,MATCH(H371,families!$B:$B,0))</f>
        <v>14</v>
      </c>
      <c r="H371" s="6" t="str">
        <f t="shared" si="23"/>
        <v>Tree</v>
      </c>
      <c r="L371" s="6">
        <v>988560.61860000005</v>
      </c>
      <c r="M371" s="6">
        <v>990274.34219999996</v>
      </c>
      <c r="N371" s="6">
        <v>644178</v>
      </c>
      <c r="O371" s="6">
        <v>5501038</v>
      </c>
      <c r="P371" s="6" t="s">
        <v>1112</v>
      </c>
      <c r="Q371" s="6" t="s">
        <v>1113</v>
      </c>
      <c r="R371" s="6" t="s">
        <v>900</v>
      </c>
      <c r="S371" s="6">
        <v>0</v>
      </c>
      <c r="T371" s="6" t="s">
        <v>1726</v>
      </c>
      <c r="U371" s="6" t="s">
        <v>1721</v>
      </c>
      <c r="V371" s="6" t="s">
        <v>1114</v>
      </c>
      <c r="X371" s="6" t="s">
        <v>910</v>
      </c>
      <c r="Y371" s="6" t="s">
        <v>1615</v>
      </c>
      <c r="Z371" s="6" t="s">
        <v>1159</v>
      </c>
      <c r="AA371" s="6" t="s">
        <v>905</v>
      </c>
      <c r="AB371" s="7">
        <v>44595</v>
      </c>
      <c r="AC371" s="6" t="s">
        <v>1616</v>
      </c>
      <c r="AD371" s="6" t="s">
        <v>1115</v>
      </c>
      <c r="AE371" s="6" t="s">
        <v>1115</v>
      </c>
      <c r="AF371" s="6" t="s">
        <v>1115</v>
      </c>
      <c r="AG371" s="6" t="s">
        <v>1115</v>
      </c>
      <c r="AK371" s="6">
        <v>643257</v>
      </c>
      <c r="AL371" s="6">
        <v>5499716</v>
      </c>
      <c r="AQ371" s="6" t="s">
        <v>1617</v>
      </c>
      <c r="AR371" s="6">
        <v>1</v>
      </c>
    </row>
    <row r="372" spans="1:45" x14ac:dyDescent="0.2">
      <c r="A372" s="6">
        <v>990270</v>
      </c>
      <c r="B372" s="6">
        <v>1001490</v>
      </c>
      <c r="C372" s="6" t="str">
        <f t="shared" si="20"/>
        <v>Harvesting</v>
      </c>
      <c r="D372" s="6" t="str">
        <f t="shared" si="21"/>
        <v>Harvesting - TLU-38</v>
      </c>
      <c r="E372" s="6" t="str">
        <f t="shared" si="22"/>
        <v>Plant Gathering Site</v>
      </c>
      <c r="F372" s="6" t="s">
        <v>1712</v>
      </c>
      <c r="G372" s="12">
        <f>INDEX(families!$A:$A,MATCH(H372,families!$B:$B,0))</f>
        <v>14</v>
      </c>
      <c r="H372" s="6" t="str">
        <f t="shared" si="23"/>
        <v>Tree</v>
      </c>
      <c r="L372" s="6">
        <v>990272.92539999995</v>
      </c>
      <c r="M372" s="6">
        <v>1001491.199</v>
      </c>
      <c r="N372" s="6">
        <v>643256</v>
      </c>
      <c r="O372" s="6">
        <v>5499720</v>
      </c>
      <c r="P372" s="6" t="s">
        <v>1112</v>
      </c>
      <c r="Q372" s="6" t="s">
        <v>1113</v>
      </c>
      <c r="R372" s="6" t="s">
        <v>900</v>
      </c>
      <c r="S372" s="6">
        <v>0</v>
      </c>
      <c r="T372" s="6" t="s">
        <v>1726</v>
      </c>
      <c r="U372" s="6" t="s">
        <v>1721</v>
      </c>
      <c r="V372" s="6" t="s">
        <v>1114</v>
      </c>
      <c r="X372" s="6" t="s">
        <v>956</v>
      </c>
      <c r="Y372" s="6" t="s">
        <v>1135</v>
      </c>
      <c r="Z372" s="6" t="s">
        <v>904</v>
      </c>
      <c r="AA372" s="6" t="s">
        <v>905</v>
      </c>
      <c r="AB372" s="7">
        <v>44597</v>
      </c>
      <c r="AC372" s="6" t="s">
        <v>906</v>
      </c>
      <c r="AD372" s="6" t="s">
        <v>1115</v>
      </c>
      <c r="AE372" s="6" t="s">
        <v>1115</v>
      </c>
      <c r="AF372" s="6" t="s">
        <v>1115</v>
      </c>
      <c r="AG372" s="6" t="s">
        <v>1115</v>
      </c>
      <c r="AH372" s="6" t="s">
        <v>984</v>
      </c>
      <c r="AK372" s="6">
        <v>634185</v>
      </c>
      <c r="AL372" s="6">
        <v>5495352</v>
      </c>
      <c r="AQ372" s="6" t="s">
        <v>1634</v>
      </c>
      <c r="AR372" s="6">
        <v>14</v>
      </c>
    </row>
    <row r="373" spans="1:45" x14ac:dyDescent="0.2">
      <c r="A373" s="6">
        <v>1028600</v>
      </c>
      <c r="B373" s="6">
        <v>1028610</v>
      </c>
      <c r="C373" s="6" t="str">
        <f t="shared" si="20"/>
        <v>Harvesting</v>
      </c>
      <c r="D373" s="6" t="str">
        <f t="shared" si="21"/>
        <v>Harvesting - TLU-39</v>
      </c>
      <c r="E373" s="6" t="str">
        <f t="shared" si="22"/>
        <v>Plant Gathering Site</v>
      </c>
      <c r="F373" s="6" t="s">
        <v>1712</v>
      </c>
      <c r="G373" s="12">
        <f>INDEX(families!$A:$A,MATCH(H373,families!$B:$B,0))</f>
        <v>14</v>
      </c>
      <c r="H373" s="6" t="str">
        <f t="shared" si="23"/>
        <v>Tree</v>
      </c>
      <c r="L373" s="6">
        <v>1028599.001</v>
      </c>
      <c r="M373" s="6">
        <v>1028608.64</v>
      </c>
      <c r="N373" s="6">
        <v>622474</v>
      </c>
      <c r="O373" s="6">
        <v>5475662</v>
      </c>
      <c r="P373" s="6" t="s">
        <v>1112</v>
      </c>
      <c r="Q373" s="6" t="s">
        <v>1222</v>
      </c>
      <c r="R373" s="6" t="s">
        <v>900</v>
      </c>
      <c r="S373" s="6">
        <v>0</v>
      </c>
      <c r="T373" s="6" t="s">
        <v>1726</v>
      </c>
      <c r="U373" s="6" t="s">
        <v>1721</v>
      </c>
      <c r="V373" s="6" t="s">
        <v>1114</v>
      </c>
      <c r="X373" s="6" t="s">
        <v>902</v>
      </c>
      <c r="Y373" s="6" t="s">
        <v>1223</v>
      </c>
      <c r="Z373" s="6" t="s">
        <v>904</v>
      </c>
      <c r="AA373" s="6" t="s">
        <v>905</v>
      </c>
      <c r="AB373" s="7">
        <v>44597</v>
      </c>
      <c r="AC373" s="6" t="s">
        <v>906</v>
      </c>
      <c r="AD373" s="6" t="s">
        <v>1115</v>
      </c>
      <c r="AE373" s="6" t="s">
        <v>1115</v>
      </c>
      <c r="AF373" s="6" t="s">
        <v>1115</v>
      </c>
      <c r="AG373" s="6" t="s">
        <v>1115</v>
      </c>
      <c r="AK373" s="6">
        <v>622478</v>
      </c>
      <c r="AL373" s="6">
        <v>5475648</v>
      </c>
      <c r="AQ373" s="6" t="s">
        <v>1634</v>
      </c>
      <c r="AR373" s="6">
        <v>49</v>
      </c>
    </row>
    <row r="374" spans="1:45" x14ac:dyDescent="0.2">
      <c r="A374" s="6">
        <v>1039600</v>
      </c>
      <c r="B374" s="6">
        <v>1039790</v>
      </c>
      <c r="C374" s="6" t="str">
        <f t="shared" si="20"/>
        <v>Harvesting</v>
      </c>
      <c r="D374" s="6" t="str">
        <f t="shared" si="21"/>
        <v>Harvesting - TLU-40</v>
      </c>
      <c r="E374" s="6" t="str">
        <f t="shared" si="22"/>
        <v>Plant Gathering Site</v>
      </c>
      <c r="F374" s="6" t="s">
        <v>1712</v>
      </c>
      <c r="G374" s="12">
        <f>INDEX(families!$A:$A,MATCH(H374,families!$B:$B,0))</f>
        <v>14</v>
      </c>
      <c r="H374" s="6" t="str">
        <f t="shared" si="23"/>
        <v>Tree</v>
      </c>
      <c r="L374" s="6">
        <v>1039583.809</v>
      </c>
      <c r="M374" s="6">
        <v>1039785.219</v>
      </c>
      <c r="N374" s="6">
        <v>615664</v>
      </c>
      <c r="O374" s="6">
        <v>5470922</v>
      </c>
      <c r="P374" s="6" t="s">
        <v>1112</v>
      </c>
      <c r="Q374" s="6" t="s">
        <v>1279</v>
      </c>
      <c r="R374" s="6" t="s">
        <v>900</v>
      </c>
      <c r="S374" s="6">
        <v>0</v>
      </c>
      <c r="T374" s="6" t="s">
        <v>1726</v>
      </c>
      <c r="U374" s="6" t="s">
        <v>1721</v>
      </c>
      <c r="V374" s="6" t="s">
        <v>1114</v>
      </c>
      <c r="X374" s="6" t="s">
        <v>963</v>
      </c>
      <c r="Y374" s="6" t="s">
        <v>1280</v>
      </c>
      <c r="Z374" s="6" t="s">
        <v>904</v>
      </c>
      <c r="AA374" s="6" t="s">
        <v>905</v>
      </c>
      <c r="AB374" s="7">
        <v>44597</v>
      </c>
      <c r="AC374" s="6" t="s">
        <v>906</v>
      </c>
      <c r="AD374" s="6" t="s">
        <v>1115</v>
      </c>
      <c r="AE374" s="6" t="s">
        <v>1115</v>
      </c>
      <c r="AF374" s="6" t="s">
        <v>1115</v>
      </c>
      <c r="AG374" s="6" t="s">
        <v>1115</v>
      </c>
      <c r="AK374" s="6">
        <v>615477</v>
      </c>
      <c r="AL374" s="6">
        <v>5470853</v>
      </c>
      <c r="AQ374" s="6" t="s">
        <v>1634</v>
      </c>
      <c r="AR374" s="6">
        <v>71</v>
      </c>
    </row>
    <row r="375" spans="1:45" x14ac:dyDescent="0.2">
      <c r="A375" s="6">
        <v>1055110</v>
      </c>
      <c r="B375" s="6">
        <v>1054370</v>
      </c>
      <c r="C375" s="6" t="str">
        <f t="shared" si="20"/>
        <v>Harvesting</v>
      </c>
      <c r="D375" s="6" t="str">
        <f t="shared" si="21"/>
        <v>Harvesting - TLU-41</v>
      </c>
      <c r="E375" s="6" t="str">
        <f t="shared" si="22"/>
        <v>Plant Gathering Site</v>
      </c>
      <c r="F375" s="6" t="s">
        <v>1712</v>
      </c>
      <c r="G375" s="12">
        <f>INDEX(families!$A:$A,MATCH(H375,families!$B:$B,0))</f>
        <v>14</v>
      </c>
      <c r="H375" s="6" t="str">
        <f t="shared" si="23"/>
        <v>Tree</v>
      </c>
      <c r="L375" s="6">
        <v>1055110.1399999999</v>
      </c>
      <c r="M375" s="6">
        <v>1055372.486</v>
      </c>
      <c r="N375" s="6">
        <v>602123</v>
      </c>
      <c r="O375" s="6">
        <v>5466489</v>
      </c>
      <c r="P375" s="6" t="s">
        <v>1112</v>
      </c>
      <c r="Q375" s="6" t="s">
        <v>1376</v>
      </c>
      <c r="R375" s="6" t="s">
        <v>900</v>
      </c>
      <c r="S375" s="6">
        <v>0</v>
      </c>
      <c r="T375" s="6" t="s">
        <v>1726</v>
      </c>
      <c r="U375" s="6" t="s">
        <v>1721</v>
      </c>
      <c r="V375" s="6" t="s">
        <v>1114</v>
      </c>
      <c r="X375" s="6" t="s">
        <v>1377</v>
      </c>
      <c r="Y375" s="6" t="s">
        <v>1223</v>
      </c>
      <c r="Z375" s="6" t="s">
        <v>904</v>
      </c>
      <c r="AA375" s="6" t="s">
        <v>905</v>
      </c>
      <c r="AB375" s="7">
        <v>44597</v>
      </c>
      <c r="AC375" s="6" t="s">
        <v>906</v>
      </c>
      <c r="AD375" s="6" t="s">
        <v>1115</v>
      </c>
      <c r="AE375" s="6" t="s">
        <v>1115</v>
      </c>
      <c r="AF375" s="6" t="s">
        <v>1115</v>
      </c>
      <c r="AG375" s="6" t="s">
        <v>1115</v>
      </c>
      <c r="AK375" s="6">
        <v>601955</v>
      </c>
      <c r="AL375" s="6">
        <v>5466365</v>
      </c>
      <c r="AQ375" s="6" t="s">
        <v>1634</v>
      </c>
      <c r="AR375" s="6">
        <v>107</v>
      </c>
    </row>
    <row r="376" spans="1:45" x14ac:dyDescent="0.2">
      <c r="A376" s="6">
        <v>1055970</v>
      </c>
      <c r="B376" s="6">
        <v>1056180</v>
      </c>
      <c r="C376" s="6" t="str">
        <f t="shared" si="20"/>
        <v>Harvesting</v>
      </c>
      <c r="D376" s="6" t="str">
        <f t="shared" si="21"/>
        <v>Harvesting - TLU-42</v>
      </c>
      <c r="E376" s="6" t="str">
        <f t="shared" si="22"/>
        <v>Plant Gathering Site</v>
      </c>
      <c r="F376" s="6" t="s">
        <v>1712</v>
      </c>
      <c r="G376" s="12">
        <f>INDEX(families!$A:$A,MATCH(H376,families!$B:$B,0))</f>
        <v>14</v>
      </c>
      <c r="H376" s="6" t="str">
        <f t="shared" si="23"/>
        <v>Tree</v>
      </c>
      <c r="L376" s="6">
        <v>1055972.987</v>
      </c>
      <c r="M376" s="6">
        <v>1056117.4650000001</v>
      </c>
      <c r="N376" s="6">
        <v>601559</v>
      </c>
      <c r="O376" s="6">
        <v>5465914</v>
      </c>
      <c r="P376" s="6" t="s">
        <v>1112</v>
      </c>
      <c r="Q376" s="6" t="s">
        <v>1385</v>
      </c>
      <c r="R376" s="6" t="s">
        <v>900</v>
      </c>
      <c r="S376" s="6">
        <v>0</v>
      </c>
      <c r="T376" s="6" t="s">
        <v>1726</v>
      </c>
      <c r="U376" s="6" t="s">
        <v>1721</v>
      </c>
      <c r="V376" s="6" t="s">
        <v>1114</v>
      </c>
      <c r="X376" s="6" t="s">
        <v>948</v>
      </c>
      <c r="Y376" s="6" t="s">
        <v>1386</v>
      </c>
      <c r="Z376" s="6" t="s">
        <v>904</v>
      </c>
      <c r="AA376" s="6" t="s">
        <v>905</v>
      </c>
      <c r="AB376" s="7">
        <v>44597</v>
      </c>
      <c r="AC376" s="6" t="s">
        <v>906</v>
      </c>
      <c r="AD376" s="6" t="s">
        <v>1115</v>
      </c>
      <c r="AE376" s="6" t="s">
        <v>1115</v>
      </c>
      <c r="AF376" s="6" t="s">
        <v>1115</v>
      </c>
      <c r="AG376" s="6" t="s">
        <v>1115</v>
      </c>
      <c r="AK376" s="6">
        <v>601489</v>
      </c>
      <c r="AL376" s="6">
        <v>5465784</v>
      </c>
      <c r="AQ376" s="6" t="s">
        <v>1634</v>
      </c>
      <c r="AR376" s="6">
        <v>110</v>
      </c>
    </row>
    <row r="377" spans="1:45" x14ac:dyDescent="0.2">
      <c r="A377" s="6">
        <v>1061880</v>
      </c>
      <c r="B377" s="6">
        <v>1062090</v>
      </c>
      <c r="C377" s="6" t="str">
        <f t="shared" si="20"/>
        <v>Harvesting</v>
      </c>
      <c r="D377" s="6" t="str">
        <f t="shared" si="21"/>
        <v>Harvesting - TLU-43</v>
      </c>
      <c r="E377" s="6" t="str">
        <f t="shared" si="22"/>
        <v>Plant Gathering Site</v>
      </c>
      <c r="F377" s="6" t="s">
        <v>1712</v>
      </c>
      <c r="G377" s="12">
        <f>INDEX(families!$A:$A,MATCH(H377,families!$B:$B,0))</f>
        <v>14</v>
      </c>
      <c r="H377" s="6" t="str">
        <f t="shared" si="23"/>
        <v>Tree</v>
      </c>
      <c r="L377" s="6">
        <v>1061881.9140000001</v>
      </c>
      <c r="M377" s="6">
        <v>1062082.4099999999</v>
      </c>
      <c r="N377" s="6">
        <v>597965</v>
      </c>
      <c r="O377" s="6">
        <v>5461522</v>
      </c>
      <c r="P377" s="6" t="s">
        <v>1112</v>
      </c>
      <c r="Q377" s="6" t="s">
        <v>1412</v>
      </c>
      <c r="R377" s="6" t="s">
        <v>900</v>
      </c>
      <c r="S377" s="6">
        <v>0</v>
      </c>
      <c r="T377" s="6" t="s">
        <v>1726</v>
      </c>
      <c r="U377" s="6" t="s">
        <v>1721</v>
      </c>
      <c r="V377" s="6" t="s">
        <v>1114</v>
      </c>
      <c r="X377" s="6" t="s">
        <v>963</v>
      </c>
      <c r="Y377" s="6" t="s">
        <v>1413</v>
      </c>
      <c r="Z377" s="6" t="s">
        <v>904</v>
      </c>
      <c r="AA377" s="6" t="s">
        <v>905</v>
      </c>
      <c r="AB377" s="7">
        <v>44597</v>
      </c>
      <c r="AC377" s="6" t="s">
        <v>906</v>
      </c>
      <c r="AD377" s="6" t="s">
        <v>1115</v>
      </c>
      <c r="AE377" s="6" t="s">
        <v>1115</v>
      </c>
      <c r="AF377" s="6" t="s">
        <v>1115</v>
      </c>
      <c r="AG377" s="6" t="s">
        <v>1115</v>
      </c>
      <c r="AK377" s="6">
        <v>597893</v>
      </c>
      <c r="AL377" s="6">
        <v>5461334</v>
      </c>
      <c r="AQ377" s="6" t="s">
        <v>1634</v>
      </c>
      <c r="AR377" s="6">
        <v>120</v>
      </c>
    </row>
    <row r="378" spans="1:45" x14ac:dyDescent="0.2">
      <c r="A378" s="6">
        <v>1074630</v>
      </c>
      <c r="B378" s="6">
        <v>1074830</v>
      </c>
      <c r="C378" s="6" t="str">
        <f t="shared" si="20"/>
        <v>Harvesting</v>
      </c>
      <c r="D378" s="6" t="str">
        <f t="shared" si="21"/>
        <v>Harvesting - TLU-44</v>
      </c>
      <c r="E378" s="6" t="str">
        <f t="shared" si="22"/>
        <v>Plant Gathering Site</v>
      </c>
      <c r="F378" s="6" t="s">
        <v>1712</v>
      </c>
      <c r="G378" s="12">
        <f>INDEX(families!$A:$A,MATCH(H378,families!$B:$B,0))</f>
        <v>14</v>
      </c>
      <c r="H378" s="6" t="str">
        <f t="shared" si="23"/>
        <v>Tree</v>
      </c>
      <c r="L378" s="6">
        <v>1074624.605</v>
      </c>
      <c r="M378" s="6">
        <v>1074825.6310000001</v>
      </c>
      <c r="N378" s="6">
        <v>593366</v>
      </c>
      <c r="O378" s="6">
        <v>5450747</v>
      </c>
      <c r="P378" s="6" t="s">
        <v>1112</v>
      </c>
      <c r="Q378" s="6" t="s">
        <v>1470</v>
      </c>
      <c r="R378" s="6" t="s">
        <v>900</v>
      </c>
      <c r="S378" s="6">
        <v>0</v>
      </c>
      <c r="T378" s="6" t="s">
        <v>1726</v>
      </c>
      <c r="U378" s="6" t="s">
        <v>1721</v>
      </c>
      <c r="V378" s="6" t="s">
        <v>1114</v>
      </c>
      <c r="X378" s="6" t="s">
        <v>963</v>
      </c>
      <c r="Y378" s="6" t="s">
        <v>1223</v>
      </c>
      <c r="Z378" s="6" t="s">
        <v>904</v>
      </c>
      <c r="AA378" s="6" t="s">
        <v>905</v>
      </c>
      <c r="AB378" s="7">
        <v>44597</v>
      </c>
      <c r="AC378" s="6" t="s">
        <v>906</v>
      </c>
      <c r="AD378" s="6" t="s">
        <v>1115</v>
      </c>
      <c r="AE378" s="6" t="s">
        <v>1115</v>
      </c>
      <c r="AF378" s="6" t="s">
        <v>1115</v>
      </c>
      <c r="AG378" s="6" t="s">
        <v>1115</v>
      </c>
      <c r="AK378" s="6">
        <v>593207</v>
      </c>
      <c r="AL378" s="6">
        <v>5450624</v>
      </c>
      <c r="AQ378" s="6" t="s">
        <v>1634</v>
      </c>
      <c r="AR378" s="6">
        <v>143</v>
      </c>
    </row>
    <row r="379" spans="1:45" x14ac:dyDescent="0.2">
      <c r="A379" s="6">
        <v>988560</v>
      </c>
      <c r="B379" s="6">
        <v>990270</v>
      </c>
      <c r="C379" s="6" t="str">
        <f t="shared" si="20"/>
        <v>Harvesting</v>
      </c>
      <c r="D379" s="6" t="str">
        <f t="shared" si="21"/>
        <v>Harvesting - TLU-38</v>
      </c>
      <c r="E379" s="6" t="str">
        <f t="shared" si="22"/>
        <v>Plant Gathering Site</v>
      </c>
      <c r="F379" s="6" t="s">
        <v>1712</v>
      </c>
      <c r="G379" s="12">
        <f>INDEX(families!$A:$A,MATCH(H379,families!$B:$B,0))</f>
        <v>14</v>
      </c>
      <c r="H379" s="6" t="str">
        <f t="shared" si="23"/>
        <v>Tree</v>
      </c>
      <c r="L379" s="6">
        <v>988560.61860000005</v>
      </c>
      <c r="M379" s="6">
        <v>990274.34219999996</v>
      </c>
      <c r="N379" s="6">
        <v>644178</v>
      </c>
      <c r="O379" s="6">
        <v>5501038</v>
      </c>
      <c r="P379" s="6" t="s">
        <v>1112</v>
      </c>
      <c r="Q379" s="6" t="s">
        <v>1113</v>
      </c>
      <c r="R379" s="6" t="s">
        <v>900</v>
      </c>
      <c r="S379" s="6">
        <v>0</v>
      </c>
      <c r="T379" s="6" t="s">
        <v>1726</v>
      </c>
      <c r="U379" s="6" t="s">
        <v>1721</v>
      </c>
      <c r="V379" s="6" t="s">
        <v>1114</v>
      </c>
      <c r="X379" s="6" t="s">
        <v>910</v>
      </c>
      <c r="Y379" s="6" t="s">
        <v>1615</v>
      </c>
      <c r="Z379" s="6" t="s">
        <v>1159</v>
      </c>
      <c r="AA379" s="6" t="s">
        <v>905</v>
      </c>
      <c r="AB379" s="7">
        <v>44595</v>
      </c>
      <c r="AC379" s="6" t="s">
        <v>1616</v>
      </c>
      <c r="AD379" s="6" t="s">
        <v>1115</v>
      </c>
      <c r="AE379" s="6" t="s">
        <v>1115</v>
      </c>
      <c r="AF379" s="6" t="s">
        <v>1115</v>
      </c>
      <c r="AG379" s="6" t="s">
        <v>1115</v>
      </c>
      <c r="AK379" s="6">
        <v>643257</v>
      </c>
      <c r="AL379" s="6">
        <v>5499716</v>
      </c>
      <c r="AQ379" s="6" t="s">
        <v>1617</v>
      </c>
      <c r="AR379" s="6">
        <v>147</v>
      </c>
      <c r="AS379" s="6">
        <v>1</v>
      </c>
    </row>
    <row r="380" spans="1:45" x14ac:dyDescent="0.2">
      <c r="A380" s="6">
        <v>990270</v>
      </c>
      <c r="B380" s="6">
        <v>1001490</v>
      </c>
      <c r="C380" s="6" t="str">
        <f t="shared" si="20"/>
        <v>Harvesting</v>
      </c>
      <c r="D380" s="6" t="str">
        <f t="shared" si="21"/>
        <v>Harvesting - TLU-38</v>
      </c>
      <c r="E380" s="6" t="str">
        <f t="shared" si="22"/>
        <v>Plant Gathering Site</v>
      </c>
      <c r="F380" s="6" t="s">
        <v>1712</v>
      </c>
      <c r="G380" s="12">
        <f>INDEX(families!$A:$A,MATCH(H380,families!$B:$B,0))</f>
        <v>14</v>
      </c>
      <c r="H380" s="6" t="str">
        <f t="shared" si="23"/>
        <v>Tree</v>
      </c>
      <c r="L380" s="6">
        <v>990272.92539999995</v>
      </c>
      <c r="M380" s="6">
        <v>1001491.199</v>
      </c>
      <c r="N380" s="6">
        <v>643256</v>
      </c>
      <c r="O380" s="6">
        <v>5499720</v>
      </c>
      <c r="P380" s="6" t="s">
        <v>1112</v>
      </c>
      <c r="Q380" s="6" t="s">
        <v>1113</v>
      </c>
      <c r="R380" s="6" t="s">
        <v>900</v>
      </c>
      <c r="S380" s="6">
        <v>0</v>
      </c>
      <c r="T380" s="6" t="s">
        <v>1726</v>
      </c>
      <c r="U380" s="6" t="s">
        <v>1721</v>
      </c>
      <c r="V380" s="6" t="s">
        <v>1114</v>
      </c>
      <c r="X380" s="6" t="s">
        <v>956</v>
      </c>
      <c r="Y380" s="6" t="s">
        <v>1135</v>
      </c>
      <c r="Z380" s="6" t="s">
        <v>904</v>
      </c>
      <c r="AA380" s="6" t="s">
        <v>905</v>
      </c>
      <c r="AB380" s="7">
        <v>44597</v>
      </c>
      <c r="AC380" s="6" t="s">
        <v>906</v>
      </c>
      <c r="AD380" s="6" t="s">
        <v>1115</v>
      </c>
      <c r="AE380" s="6" t="s">
        <v>1115</v>
      </c>
      <c r="AF380" s="6" t="s">
        <v>1115</v>
      </c>
      <c r="AG380" s="6" t="s">
        <v>1115</v>
      </c>
      <c r="AH380" s="6" t="s">
        <v>984</v>
      </c>
      <c r="AK380" s="6">
        <v>634185</v>
      </c>
      <c r="AL380" s="6">
        <v>5495352</v>
      </c>
      <c r="AQ380" s="6" t="s">
        <v>1634</v>
      </c>
      <c r="AR380" s="6">
        <v>160</v>
      </c>
      <c r="AS380" s="6">
        <v>14</v>
      </c>
    </row>
    <row r="381" spans="1:45" x14ac:dyDescent="0.2">
      <c r="A381" s="6">
        <v>1028600</v>
      </c>
      <c r="B381" s="6">
        <v>1028610</v>
      </c>
      <c r="C381" s="6" t="str">
        <f t="shared" si="20"/>
        <v>Harvesting</v>
      </c>
      <c r="D381" s="6" t="str">
        <f t="shared" si="21"/>
        <v>Harvesting - TLU-39</v>
      </c>
      <c r="E381" s="6" t="str">
        <f t="shared" si="22"/>
        <v>Plant Gathering Site</v>
      </c>
      <c r="F381" s="6" t="s">
        <v>1712</v>
      </c>
      <c r="G381" s="12">
        <f>INDEX(families!$A:$A,MATCH(H381,families!$B:$B,0))</f>
        <v>14</v>
      </c>
      <c r="H381" s="6" t="str">
        <f t="shared" si="23"/>
        <v>Tree</v>
      </c>
      <c r="L381" s="6">
        <v>1028599.001</v>
      </c>
      <c r="M381" s="6">
        <v>1028608.64</v>
      </c>
      <c r="N381" s="6">
        <v>622474</v>
      </c>
      <c r="O381" s="6">
        <v>5475662</v>
      </c>
      <c r="P381" s="6" t="s">
        <v>1112</v>
      </c>
      <c r="Q381" s="6" t="s">
        <v>1222</v>
      </c>
      <c r="R381" s="6" t="s">
        <v>900</v>
      </c>
      <c r="S381" s="6">
        <v>0</v>
      </c>
      <c r="T381" s="6" t="s">
        <v>1726</v>
      </c>
      <c r="U381" s="6" t="s">
        <v>1721</v>
      </c>
      <c r="V381" s="6" t="s">
        <v>1114</v>
      </c>
      <c r="X381" s="6" t="s">
        <v>902</v>
      </c>
      <c r="Y381" s="6" t="s">
        <v>1223</v>
      </c>
      <c r="Z381" s="6" t="s">
        <v>904</v>
      </c>
      <c r="AA381" s="6" t="s">
        <v>905</v>
      </c>
      <c r="AB381" s="7">
        <v>44597</v>
      </c>
      <c r="AC381" s="6" t="s">
        <v>906</v>
      </c>
      <c r="AD381" s="6" t="s">
        <v>1115</v>
      </c>
      <c r="AE381" s="6" t="s">
        <v>1115</v>
      </c>
      <c r="AF381" s="6" t="s">
        <v>1115</v>
      </c>
      <c r="AG381" s="6" t="s">
        <v>1115</v>
      </c>
      <c r="AK381" s="6">
        <v>622478</v>
      </c>
      <c r="AL381" s="6">
        <v>5475648</v>
      </c>
      <c r="AQ381" s="6" t="s">
        <v>1634</v>
      </c>
      <c r="AR381" s="6">
        <v>195</v>
      </c>
      <c r="AS381" s="6">
        <v>49</v>
      </c>
    </row>
    <row r="382" spans="1:45" x14ac:dyDescent="0.2">
      <c r="A382" s="6">
        <v>1039600</v>
      </c>
      <c r="B382" s="6">
        <v>1039790</v>
      </c>
      <c r="C382" s="6" t="str">
        <f t="shared" si="20"/>
        <v>Harvesting</v>
      </c>
      <c r="D382" s="6" t="str">
        <f t="shared" si="21"/>
        <v>Harvesting - TLU-40</v>
      </c>
      <c r="E382" s="6" t="str">
        <f t="shared" si="22"/>
        <v>Plant Gathering Site</v>
      </c>
      <c r="F382" s="6" t="s">
        <v>1712</v>
      </c>
      <c r="G382" s="12">
        <f>INDEX(families!$A:$A,MATCH(H382,families!$B:$B,0))</f>
        <v>14</v>
      </c>
      <c r="H382" s="6" t="str">
        <f t="shared" si="23"/>
        <v>Tree</v>
      </c>
      <c r="L382" s="6">
        <v>1039583.809</v>
      </c>
      <c r="M382" s="6">
        <v>1039785.219</v>
      </c>
      <c r="N382" s="6">
        <v>615664</v>
      </c>
      <c r="O382" s="6">
        <v>5470922</v>
      </c>
      <c r="P382" s="6" t="s">
        <v>1112</v>
      </c>
      <c r="Q382" s="6" t="s">
        <v>1279</v>
      </c>
      <c r="R382" s="6" t="s">
        <v>900</v>
      </c>
      <c r="S382" s="6">
        <v>0</v>
      </c>
      <c r="T382" s="6" t="s">
        <v>1726</v>
      </c>
      <c r="U382" s="6" t="s">
        <v>1721</v>
      </c>
      <c r="V382" s="6" t="s">
        <v>1114</v>
      </c>
      <c r="X382" s="6" t="s">
        <v>963</v>
      </c>
      <c r="Y382" s="6" t="s">
        <v>1280</v>
      </c>
      <c r="Z382" s="6" t="s">
        <v>904</v>
      </c>
      <c r="AA382" s="6" t="s">
        <v>905</v>
      </c>
      <c r="AB382" s="7">
        <v>44597</v>
      </c>
      <c r="AC382" s="6" t="s">
        <v>906</v>
      </c>
      <c r="AD382" s="6" t="s">
        <v>1115</v>
      </c>
      <c r="AE382" s="6" t="s">
        <v>1115</v>
      </c>
      <c r="AF382" s="6" t="s">
        <v>1115</v>
      </c>
      <c r="AG382" s="6" t="s">
        <v>1115</v>
      </c>
      <c r="AK382" s="6">
        <v>615477</v>
      </c>
      <c r="AL382" s="6">
        <v>5470853</v>
      </c>
      <c r="AQ382" s="6" t="s">
        <v>1634</v>
      </c>
      <c r="AR382" s="6">
        <v>217</v>
      </c>
      <c r="AS382" s="6">
        <v>71</v>
      </c>
    </row>
    <row r="383" spans="1:45" x14ac:dyDescent="0.2">
      <c r="A383" s="6">
        <v>1055110</v>
      </c>
      <c r="B383" s="6">
        <v>1054370</v>
      </c>
      <c r="C383" s="6" t="str">
        <f t="shared" si="20"/>
        <v>Harvesting</v>
      </c>
      <c r="D383" s="6" t="str">
        <f t="shared" si="21"/>
        <v>Harvesting - TLU-41</v>
      </c>
      <c r="E383" s="6" t="str">
        <f t="shared" si="22"/>
        <v>Plant Gathering Site</v>
      </c>
      <c r="F383" s="6" t="s">
        <v>1712</v>
      </c>
      <c r="G383" s="12">
        <f>INDEX(families!$A:$A,MATCH(H383,families!$B:$B,0))</f>
        <v>14</v>
      </c>
      <c r="H383" s="6" t="str">
        <f t="shared" si="23"/>
        <v>Tree</v>
      </c>
      <c r="L383" s="6">
        <v>1055110.1399999999</v>
      </c>
      <c r="M383" s="6">
        <v>1055372.486</v>
      </c>
      <c r="N383" s="6">
        <v>602123</v>
      </c>
      <c r="O383" s="6">
        <v>5466489</v>
      </c>
      <c r="P383" s="6" t="s">
        <v>1112</v>
      </c>
      <c r="Q383" s="6" t="s">
        <v>1376</v>
      </c>
      <c r="R383" s="6" t="s">
        <v>900</v>
      </c>
      <c r="S383" s="6">
        <v>0</v>
      </c>
      <c r="T383" s="6" t="s">
        <v>1726</v>
      </c>
      <c r="U383" s="6" t="s">
        <v>1721</v>
      </c>
      <c r="V383" s="6" t="s">
        <v>1114</v>
      </c>
      <c r="X383" s="6" t="s">
        <v>1377</v>
      </c>
      <c r="Y383" s="6" t="s">
        <v>1223</v>
      </c>
      <c r="Z383" s="6" t="s">
        <v>904</v>
      </c>
      <c r="AA383" s="6" t="s">
        <v>905</v>
      </c>
      <c r="AB383" s="7">
        <v>44597</v>
      </c>
      <c r="AC383" s="6" t="s">
        <v>906</v>
      </c>
      <c r="AD383" s="6" t="s">
        <v>1115</v>
      </c>
      <c r="AE383" s="6" t="s">
        <v>1115</v>
      </c>
      <c r="AF383" s="6" t="s">
        <v>1115</v>
      </c>
      <c r="AG383" s="6" t="s">
        <v>1115</v>
      </c>
      <c r="AK383" s="6">
        <v>601955</v>
      </c>
      <c r="AL383" s="6">
        <v>5466365</v>
      </c>
      <c r="AQ383" s="6" t="s">
        <v>1634</v>
      </c>
      <c r="AR383" s="6">
        <v>253</v>
      </c>
      <c r="AS383" s="6">
        <v>107</v>
      </c>
    </row>
    <row r="384" spans="1:45" x14ac:dyDescent="0.2">
      <c r="A384" s="6">
        <v>1055970</v>
      </c>
      <c r="B384" s="6">
        <v>1056180</v>
      </c>
      <c r="C384" s="6" t="str">
        <f t="shared" si="20"/>
        <v>Harvesting</v>
      </c>
      <c r="D384" s="6" t="str">
        <f t="shared" si="21"/>
        <v>Harvesting - TLU-42</v>
      </c>
      <c r="E384" s="6" t="str">
        <f t="shared" si="22"/>
        <v>Plant Gathering Site</v>
      </c>
      <c r="F384" s="6" t="s">
        <v>1712</v>
      </c>
      <c r="G384" s="12">
        <f>INDEX(families!$A:$A,MATCH(H384,families!$B:$B,0))</f>
        <v>14</v>
      </c>
      <c r="H384" s="6" t="str">
        <f t="shared" si="23"/>
        <v>Tree</v>
      </c>
      <c r="L384" s="6">
        <v>1055972.987</v>
      </c>
      <c r="M384" s="6">
        <v>1056117.4650000001</v>
      </c>
      <c r="N384" s="6">
        <v>601559</v>
      </c>
      <c r="O384" s="6">
        <v>5465914</v>
      </c>
      <c r="P384" s="6" t="s">
        <v>1112</v>
      </c>
      <c r="Q384" s="6" t="s">
        <v>1385</v>
      </c>
      <c r="R384" s="6" t="s">
        <v>900</v>
      </c>
      <c r="S384" s="6">
        <v>0</v>
      </c>
      <c r="T384" s="6" t="s">
        <v>1726</v>
      </c>
      <c r="U384" s="6" t="s">
        <v>1721</v>
      </c>
      <c r="V384" s="6" t="s">
        <v>1114</v>
      </c>
      <c r="X384" s="6" t="s">
        <v>948</v>
      </c>
      <c r="Y384" s="6" t="s">
        <v>1386</v>
      </c>
      <c r="Z384" s="6" t="s">
        <v>904</v>
      </c>
      <c r="AA384" s="6" t="s">
        <v>905</v>
      </c>
      <c r="AB384" s="7">
        <v>44597</v>
      </c>
      <c r="AC384" s="6" t="s">
        <v>906</v>
      </c>
      <c r="AD384" s="6" t="s">
        <v>1115</v>
      </c>
      <c r="AE384" s="6" t="s">
        <v>1115</v>
      </c>
      <c r="AF384" s="6" t="s">
        <v>1115</v>
      </c>
      <c r="AG384" s="6" t="s">
        <v>1115</v>
      </c>
      <c r="AK384" s="6">
        <v>601489</v>
      </c>
      <c r="AL384" s="6">
        <v>5465784</v>
      </c>
      <c r="AQ384" s="6" t="s">
        <v>1634</v>
      </c>
      <c r="AR384" s="6">
        <v>256</v>
      </c>
      <c r="AS384" s="6">
        <v>110</v>
      </c>
    </row>
    <row r="385" spans="1:45" x14ac:dyDescent="0.2">
      <c r="A385" s="6">
        <v>1061880</v>
      </c>
      <c r="B385" s="6">
        <v>1062090</v>
      </c>
      <c r="C385" s="6" t="str">
        <f t="shared" si="20"/>
        <v>Harvesting</v>
      </c>
      <c r="D385" s="6" t="str">
        <f t="shared" si="21"/>
        <v>Harvesting - TLU-43</v>
      </c>
      <c r="E385" s="6" t="str">
        <f t="shared" si="22"/>
        <v>Plant Gathering Site</v>
      </c>
      <c r="F385" s="6" t="s">
        <v>1712</v>
      </c>
      <c r="G385" s="12">
        <f>INDEX(families!$A:$A,MATCH(H385,families!$B:$B,0))</f>
        <v>14</v>
      </c>
      <c r="H385" s="6" t="str">
        <f t="shared" si="23"/>
        <v>Tree</v>
      </c>
      <c r="L385" s="6">
        <v>1061881.9140000001</v>
      </c>
      <c r="M385" s="6">
        <v>1062082.4099999999</v>
      </c>
      <c r="N385" s="6">
        <v>597965</v>
      </c>
      <c r="O385" s="6">
        <v>5461522</v>
      </c>
      <c r="P385" s="6" t="s">
        <v>1112</v>
      </c>
      <c r="Q385" s="6" t="s">
        <v>1412</v>
      </c>
      <c r="R385" s="6" t="s">
        <v>900</v>
      </c>
      <c r="S385" s="6">
        <v>0</v>
      </c>
      <c r="T385" s="6" t="s">
        <v>1726</v>
      </c>
      <c r="U385" s="6" t="s">
        <v>1721</v>
      </c>
      <c r="V385" s="6" t="s">
        <v>1114</v>
      </c>
      <c r="X385" s="6" t="s">
        <v>963</v>
      </c>
      <c r="Y385" s="6" t="s">
        <v>1413</v>
      </c>
      <c r="Z385" s="6" t="s">
        <v>904</v>
      </c>
      <c r="AA385" s="6" t="s">
        <v>905</v>
      </c>
      <c r="AB385" s="7">
        <v>44597</v>
      </c>
      <c r="AC385" s="6" t="s">
        <v>906</v>
      </c>
      <c r="AD385" s="6" t="s">
        <v>1115</v>
      </c>
      <c r="AE385" s="6" t="s">
        <v>1115</v>
      </c>
      <c r="AF385" s="6" t="s">
        <v>1115</v>
      </c>
      <c r="AG385" s="6" t="s">
        <v>1115</v>
      </c>
      <c r="AK385" s="6">
        <v>597893</v>
      </c>
      <c r="AL385" s="6">
        <v>5461334</v>
      </c>
      <c r="AQ385" s="6" t="s">
        <v>1634</v>
      </c>
      <c r="AR385" s="6">
        <v>266</v>
      </c>
      <c r="AS385" s="6">
        <v>120</v>
      </c>
    </row>
    <row r="386" spans="1:45" x14ac:dyDescent="0.2">
      <c r="A386" s="6">
        <v>1074630</v>
      </c>
      <c r="B386" s="6">
        <v>1074830</v>
      </c>
      <c r="C386" s="6" t="str">
        <f t="shared" si="20"/>
        <v>Harvesting</v>
      </c>
      <c r="D386" s="6" t="str">
        <f t="shared" si="21"/>
        <v>Harvesting - TLU-44</v>
      </c>
      <c r="E386" s="6" t="str">
        <f t="shared" si="22"/>
        <v>Plant Gathering Site</v>
      </c>
      <c r="F386" s="6" t="s">
        <v>1712</v>
      </c>
      <c r="G386" s="12">
        <f>INDEX(families!$A:$A,MATCH(H386,families!$B:$B,0))</f>
        <v>14</v>
      </c>
      <c r="H386" s="6" t="str">
        <f t="shared" si="23"/>
        <v>Tree</v>
      </c>
      <c r="L386" s="6">
        <v>1074624.605</v>
      </c>
      <c r="M386" s="6">
        <v>1074825.6310000001</v>
      </c>
      <c r="N386" s="6">
        <v>593366</v>
      </c>
      <c r="O386" s="6">
        <v>5450747</v>
      </c>
      <c r="P386" s="6" t="s">
        <v>1112</v>
      </c>
      <c r="Q386" s="6" t="s">
        <v>1470</v>
      </c>
      <c r="R386" s="6" t="s">
        <v>900</v>
      </c>
      <c r="S386" s="6">
        <v>0</v>
      </c>
      <c r="T386" s="6" t="s">
        <v>1726</v>
      </c>
      <c r="U386" s="6" t="s">
        <v>1721</v>
      </c>
      <c r="V386" s="6" t="s">
        <v>1114</v>
      </c>
      <c r="X386" s="6" t="s">
        <v>963</v>
      </c>
      <c r="Y386" s="6" t="s">
        <v>1223</v>
      </c>
      <c r="Z386" s="6" t="s">
        <v>904</v>
      </c>
      <c r="AA386" s="6" t="s">
        <v>905</v>
      </c>
      <c r="AB386" s="7">
        <v>44597</v>
      </c>
      <c r="AC386" s="6" t="s">
        <v>906</v>
      </c>
      <c r="AD386" s="6" t="s">
        <v>1115</v>
      </c>
      <c r="AE386" s="6" t="s">
        <v>1115</v>
      </c>
      <c r="AF386" s="6" t="s">
        <v>1115</v>
      </c>
      <c r="AG386" s="6" t="s">
        <v>1115</v>
      </c>
      <c r="AK386" s="6">
        <v>593207</v>
      </c>
      <c r="AL386" s="6">
        <v>5450624</v>
      </c>
      <c r="AQ386" s="6" t="s">
        <v>1634</v>
      </c>
      <c r="AR386" s="6">
        <v>289</v>
      </c>
      <c r="AS386" s="6">
        <v>143</v>
      </c>
    </row>
    <row r="387" spans="1:45" x14ac:dyDescent="0.2">
      <c r="A387" s="6">
        <v>989051</v>
      </c>
      <c r="B387" s="6">
        <v>989577</v>
      </c>
      <c r="C387" s="6" t="str">
        <f t="shared" ref="C387:C450" si="24">U387</f>
        <v>Harvesting</v>
      </c>
      <c r="D387" s="6" t="str">
        <f t="shared" ref="D387:D450" si="25">_xlfn.CONCAT(U387," - ",Q387)</f>
        <v>Harvesting - SIB-7a</v>
      </c>
      <c r="E387" s="6" t="str">
        <f t="shared" ref="E387:E450" si="26">V387</f>
        <v xml:space="preserve">Plant Harvesting Area - Coquihalla Lakes Area
Shackan Indian Band </v>
      </c>
      <c r="F387" s="6" t="s">
        <v>1712</v>
      </c>
      <c r="G387" s="12">
        <f>INDEX(families!$A:$A,MATCH(H387,families!$B:$B,0))</f>
        <v>14</v>
      </c>
      <c r="H387" s="6" t="str">
        <f t="shared" ref="H387:H450" si="27">T387</f>
        <v>Tree</v>
      </c>
      <c r="L387" s="6">
        <v>989055.00289999996</v>
      </c>
      <c r="M387" s="6">
        <v>989580.92059999995</v>
      </c>
      <c r="N387" s="6">
        <v>643996</v>
      </c>
      <c r="O387" s="6">
        <v>5500610</v>
      </c>
      <c r="P387" s="6" t="s">
        <v>898</v>
      </c>
      <c r="Q387" s="6" t="s">
        <v>926</v>
      </c>
      <c r="R387" s="6" t="s">
        <v>900</v>
      </c>
      <c r="S387" s="6">
        <v>0</v>
      </c>
      <c r="T387" s="6" t="s">
        <v>1726</v>
      </c>
      <c r="U387" s="6" t="s">
        <v>1721</v>
      </c>
      <c r="V387" s="6" t="s">
        <v>927</v>
      </c>
      <c r="X387" s="6" t="s">
        <v>902</v>
      </c>
      <c r="Y387" s="6" t="s">
        <v>903</v>
      </c>
      <c r="Z387" s="6" t="s">
        <v>1159</v>
      </c>
      <c r="AA387" s="6" t="s">
        <v>905</v>
      </c>
      <c r="AB387" s="7">
        <v>44595</v>
      </c>
      <c r="AC387" s="6" t="s">
        <v>906</v>
      </c>
      <c r="AD387" s="6" t="s">
        <v>921</v>
      </c>
      <c r="AE387" s="6" t="s">
        <v>921</v>
      </c>
      <c r="AF387" s="6" t="s">
        <v>921</v>
      </c>
      <c r="AG387" s="6" t="s">
        <v>921</v>
      </c>
      <c r="AK387" s="6">
        <v>643776</v>
      </c>
      <c r="AL387" s="6">
        <v>5500167</v>
      </c>
      <c r="AQ387" s="6" t="s">
        <v>1617</v>
      </c>
    </row>
    <row r="388" spans="1:45" x14ac:dyDescent="0.2">
      <c r="A388" s="6">
        <v>989051</v>
      </c>
      <c r="B388" s="6">
        <v>989577</v>
      </c>
      <c r="C388" s="6" t="str">
        <f t="shared" si="24"/>
        <v>Harvesting</v>
      </c>
      <c r="D388" s="6" t="str">
        <f t="shared" si="25"/>
        <v>Harvesting - SIB-7a</v>
      </c>
      <c r="E388" s="6" t="str">
        <f t="shared" si="26"/>
        <v xml:space="preserve">Plant Harvesting Area - Coquihalla Lakes Area
Shackan Indian Band </v>
      </c>
      <c r="F388" s="6" t="s">
        <v>1712</v>
      </c>
      <c r="G388" s="12">
        <f>INDEX(families!$A:$A,MATCH(H388,families!$B:$B,0))</f>
        <v>14</v>
      </c>
      <c r="H388" s="6" t="str">
        <f t="shared" si="27"/>
        <v>Tree</v>
      </c>
      <c r="L388" s="6">
        <v>989055.00289999996</v>
      </c>
      <c r="M388" s="6">
        <v>989580.92059999995</v>
      </c>
      <c r="N388" s="6">
        <v>643996</v>
      </c>
      <c r="O388" s="6">
        <v>5500610</v>
      </c>
      <c r="P388" s="6" t="s">
        <v>898</v>
      </c>
      <c r="Q388" s="6" t="s">
        <v>926</v>
      </c>
      <c r="R388" s="6" t="s">
        <v>900</v>
      </c>
      <c r="S388" s="6">
        <v>0</v>
      </c>
      <c r="T388" s="6" t="s">
        <v>1726</v>
      </c>
      <c r="U388" s="6" t="s">
        <v>1721</v>
      </c>
      <c r="V388" s="6" t="s">
        <v>927</v>
      </c>
      <c r="X388" s="6" t="s">
        <v>902</v>
      </c>
      <c r="Y388" s="6" t="s">
        <v>903</v>
      </c>
      <c r="Z388" s="6" t="s">
        <v>1159</v>
      </c>
      <c r="AA388" s="6" t="s">
        <v>905</v>
      </c>
      <c r="AB388" s="7">
        <v>44595</v>
      </c>
      <c r="AC388" s="6" t="s">
        <v>906</v>
      </c>
      <c r="AD388" s="6" t="s">
        <v>921</v>
      </c>
      <c r="AE388" s="6" t="s">
        <v>921</v>
      </c>
      <c r="AF388" s="6" t="s">
        <v>921</v>
      </c>
      <c r="AG388" s="6" t="s">
        <v>921</v>
      </c>
      <c r="AK388" s="6">
        <v>643776</v>
      </c>
      <c r="AL388" s="6">
        <v>5500167</v>
      </c>
      <c r="AQ388" s="6" t="s">
        <v>1617</v>
      </c>
    </row>
    <row r="389" spans="1:45" x14ac:dyDescent="0.2">
      <c r="A389" s="6">
        <v>989051</v>
      </c>
      <c r="B389" s="6">
        <v>989577</v>
      </c>
      <c r="C389" s="6" t="str">
        <f t="shared" si="24"/>
        <v>Harvesting</v>
      </c>
      <c r="D389" s="6" t="str">
        <f t="shared" si="25"/>
        <v>Harvesting - SIB-7a</v>
      </c>
      <c r="E389" s="6" t="str">
        <f t="shared" si="26"/>
        <v xml:space="preserve">Plant Harvesting Area - Coquihalla Lakes Area
Shackan Indian Band </v>
      </c>
      <c r="F389" s="6" t="s">
        <v>1712</v>
      </c>
      <c r="G389" s="12">
        <f>INDEX(families!$A:$A,MATCH(H389,families!$B:$B,0))</f>
        <v>14</v>
      </c>
      <c r="H389" s="6" t="str">
        <f t="shared" si="27"/>
        <v>Tree</v>
      </c>
      <c r="L389" s="6">
        <v>989055.00289999996</v>
      </c>
      <c r="M389" s="6">
        <v>989580.92059999995</v>
      </c>
      <c r="N389" s="6">
        <v>643996</v>
      </c>
      <c r="O389" s="6">
        <v>5500610</v>
      </c>
      <c r="P389" s="6" t="s">
        <v>898</v>
      </c>
      <c r="Q389" s="6" t="s">
        <v>926</v>
      </c>
      <c r="R389" s="6" t="s">
        <v>900</v>
      </c>
      <c r="S389" s="6">
        <v>0</v>
      </c>
      <c r="T389" s="6" t="s">
        <v>1726</v>
      </c>
      <c r="U389" s="6" t="s">
        <v>1721</v>
      </c>
      <c r="V389" s="6" t="s">
        <v>927</v>
      </c>
      <c r="X389" s="6" t="s">
        <v>902</v>
      </c>
      <c r="Y389" s="6" t="s">
        <v>903</v>
      </c>
      <c r="Z389" s="6" t="s">
        <v>1159</v>
      </c>
      <c r="AA389" s="6" t="s">
        <v>905</v>
      </c>
      <c r="AB389" s="7">
        <v>44595</v>
      </c>
      <c r="AC389" s="6" t="s">
        <v>906</v>
      </c>
      <c r="AD389" s="6" t="s">
        <v>921</v>
      </c>
      <c r="AE389" s="6" t="s">
        <v>921</v>
      </c>
      <c r="AF389" s="6" t="s">
        <v>921</v>
      </c>
      <c r="AG389" s="6" t="s">
        <v>921</v>
      </c>
      <c r="AK389" s="6">
        <v>643776</v>
      </c>
      <c r="AL389" s="6">
        <v>5500167</v>
      </c>
      <c r="AQ389" s="6" t="s">
        <v>1617</v>
      </c>
      <c r="AR389" s="6">
        <v>300</v>
      </c>
      <c r="AS389" s="6">
        <v>154</v>
      </c>
    </row>
    <row r="390" spans="1:45" x14ac:dyDescent="0.2">
      <c r="A390" s="6">
        <v>989051</v>
      </c>
      <c r="B390" s="6">
        <v>989577</v>
      </c>
      <c r="C390" s="6" t="str">
        <f t="shared" si="24"/>
        <v>Harvesting</v>
      </c>
      <c r="D390" s="6" t="str">
        <f t="shared" si="25"/>
        <v>Harvesting - SIB-7a</v>
      </c>
      <c r="E390" s="6" t="str">
        <f t="shared" si="26"/>
        <v xml:space="preserve">Plant Harvesting Area - Coquihalla Lakes Area
Shackan Indian Band </v>
      </c>
      <c r="F390" s="6" t="s">
        <v>1712</v>
      </c>
      <c r="G390" s="12">
        <f>INDEX(families!$A:$A,MATCH(H390,families!$B:$B,0))</f>
        <v>14</v>
      </c>
      <c r="H390" s="6" t="str">
        <f t="shared" si="27"/>
        <v>Tree</v>
      </c>
      <c r="L390" s="6">
        <v>989055.00289999996</v>
      </c>
      <c r="M390" s="6">
        <v>989580.92059999995</v>
      </c>
      <c r="N390" s="6">
        <v>643996</v>
      </c>
      <c r="O390" s="6">
        <v>5500610</v>
      </c>
      <c r="P390" s="6" t="s">
        <v>898</v>
      </c>
      <c r="Q390" s="6" t="s">
        <v>926</v>
      </c>
      <c r="R390" s="6" t="s">
        <v>900</v>
      </c>
      <c r="S390" s="6">
        <v>0</v>
      </c>
      <c r="T390" s="6" t="s">
        <v>1726</v>
      </c>
      <c r="U390" s="6" t="s">
        <v>1721</v>
      </c>
      <c r="V390" s="6" t="s">
        <v>927</v>
      </c>
      <c r="X390" s="6" t="s">
        <v>902</v>
      </c>
      <c r="Y390" s="6" t="s">
        <v>903</v>
      </c>
      <c r="Z390" s="6" t="s">
        <v>1159</v>
      </c>
      <c r="AA390" s="6" t="s">
        <v>905</v>
      </c>
      <c r="AB390" s="7">
        <v>44595</v>
      </c>
      <c r="AC390" s="6" t="s">
        <v>906</v>
      </c>
      <c r="AD390" s="6" t="s">
        <v>921</v>
      </c>
      <c r="AE390" s="6" t="s">
        <v>921</v>
      </c>
      <c r="AF390" s="6" t="s">
        <v>921</v>
      </c>
      <c r="AG390" s="6" t="s">
        <v>921</v>
      </c>
      <c r="AK390" s="6">
        <v>643776</v>
      </c>
      <c r="AL390" s="6">
        <v>5500167</v>
      </c>
      <c r="AQ390" s="6" t="s">
        <v>1617</v>
      </c>
      <c r="AR390" s="6">
        <v>325</v>
      </c>
    </row>
    <row r="391" spans="1:45" x14ac:dyDescent="0.2">
      <c r="A391" s="6">
        <v>987351</v>
      </c>
      <c r="B391" s="6">
        <v>987366</v>
      </c>
      <c r="C391" s="6" t="str">
        <f t="shared" si="24"/>
        <v>Harvesting</v>
      </c>
      <c r="D391" s="6" t="str">
        <f t="shared" si="25"/>
        <v>Harvesting - SIB-8</v>
      </c>
      <c r="E391" s="6" t="str">
        <f t="shared" si="26"/>
        <v>Plant Harvesting Area - Coquihalla Lakes Area 
Shackan Indian Band</v>
      </c>
      <c r="F391" s="6" t="s">
        <v>1712</v>
      </c>
      <c r="G391" s="12">
        <f>INDEX(families!$A:$A,MATCH(H391,families!$B:$B,0))</f>
        <v>14</v>
      </c>
      <c r="H391" s="6" t="str">
        <f t="shared" si="27"/>
        <v>Tree</v>
      </c>
      <c r="L391" s="6">
        <v>987358.46620000002</v>
      </c>
      <c r="M391" s="6">
        <v>987370.95790000004</v>
      </c>
      <c r="N391" s="6">
        <v>643802</v>
      </c>
      <c r="O391" s="6">
        <v>5502141</v>
      </c>
      <c r="P391" s="6" t="s">
        <v>898</v>
      </c>
      <c r="Q391" s="6" t="s">
        <v>899</v>
      </c>
      <c r="R391" s="6" t="s">
        <v>900</v>
      </c>
      <c r="S391" s="6">
        <v>0</v>
      </c>
      <c r="T391" s="6" t="s">
        <v>1726</v>
      </c>
      <c r="U391" s="6" t="s">
        <v>1721</v>
      </c>
      <c r="V391" s="6" t="s">
        <v>901</v>
      </c>
      <c r="X391" s="6" t="s">
        <v>902</v>
      </c>
      <c r="Y391" s="6" t="s">
        <v>903</v>
      </c>
      <c r="Z391" s="6" t="s">
        <v>1159</v>
      </c>
      <c r="AA391" s="6" t="s">
        <v>905</v>
      </c>
      <c r="AB391" s="7">
        <v>44595</v>
      </c>
      <c r="AC391" s="6" t="s">
        <v>906</v>
      </c>
      <c r="AD391" s="6" t="s">
        <v>907</v>
      </c>
      <c r="AE391" s="6" t="s">
        <v>907</v>
      </c>
      <c r="AF391" s="6" t="s">
        <v>907</v>
      </c>
      <c r="AG391" s="6" t="s">
        <v>907</v>
      </c>
      <c r="AK391" s="6">
        <v>643804</v>
      </c>
      <c r="AL391" s="6">
        <v>5502122</v>
      </c>
      <c r="AQ391" s="6" t="s">
        <v>1617</v>
      </c>
    </row>
    <row r="392" spans="1:45" x14ac:dyDescent="0.2">
      <c r="A392" s="6">
        <v>988902.99140000006</v>
      </c>
      <c r="B392" s="6">
        <v>990161</v>
      </c>
      <c r="C392" s="6" t="str">
        <f t="shared" si="24"/>
        <v>Harvesting</v>
      </c>
      <c r="D392" s="6" t="str">
        <f t="shared" si="25"/>
        <v>Harvesting - SIB-10</v>
      </c>
      <c r="E392" s="6" t="str">
        <f t="shared" si="26"/>
        <v>Plant Harvesting Area - Coquihalla Lakes Area 
Shackan Indian Band</v>
      </c>
      <c r="F392" s="6" t="s">
        <v>1712</v>
      </c>
      <c r="G392" s="12">
        <f>INDEX(families!$A:$A,MATCH(H392,families!$B:$B,0))</f>
        <v>14</v>
      </c>
      <c r="H392" s="6" t="str">
        <f t="shared" si="27"/>
        <v>Tree</v>
      </c>
      <c r="L392" s="6">
        <v>988906.41969999997</v>
      </c>
      <c r="M392" s="6">
        <v>990162.92409999995</v>
      </c>
      <c r="N392" s="6">
        <v>644014</v>
      </c>
      <c r="O392" s="6">
        <v>5500754</v>
      </c>
      <c r="P392" s="6" t="s">
        <v>898</v>
      </c>
      <c r="Q392" s="6" t="s">
        <v>917</v>
      </c>
      <c r="R392" s="6" t="s">
        <v>900</v>
      </c>
      <c r="S392" s="6">
        <v>0</v>
      </c>
      <c r="T392" s="6" t="s">
        <v>1726</v>
      </c>
      <c r="U392" s="6" t="s">
        <v>1721</v>
      </c>
      <c r="V392" s="6" t="s">
        <v>901</v>
      </c>
      <c r="X392" s="6" t="s">
        <v>902</v>
      </c>
      <c r="Y392" s="6" t="s">
        <v>903</v>
      </c>
      <c r="Z392" s="6" t="s">
        <v>1159</v>
      </c>
      <c r="AA392" s="6" t="s">
        <v>905</v>
      </c>
      <c r="AB392" s="7">
        <v>44595</v>
      </c>
      <c r="AC392" s="6" t="s">
        <v>906</v>
      </c>
      <c r="AD392" s="6" t="s">
        <v>907</v>
      </c>
      <c r="AE392" s="6" t="s">
        <v>907</v>
      </c>
      <c r="AF392" s="6" t="s">
        <v>907</v>
      </c>
      <c r="AG392" s="6" t="s">
        <v>907</v>
      </c>
      <c r="AK392" s="6">
        <v>643355</v>
      </c>
      <c r="AL392" s="6">
        <v>5499770</v>
      </c>
      <c r="AQ392" s="6" t="s">
        <v>1617</v>
      </c>
    </row>
    <row r="393" spans="1:45" x14ac:dyDescent="0.2">
      <c r="A393" s="6">
        <v>988908.97069999995</v>
      </c>
      <c r="B393" s="6">
        <v>991866</v>
      </c>
      <c r="C393" s="6" t="str">
        <f t="shared" si="24"/>
        <v>Harvesting</v>
      </c>
      <c r="D393" s="6" t="str">
        <f t="shared" si="25"/>
        <v>Harvesting - SIB-11</v>
      </c>
      <c r="E393" s="6" t="str">
        <f t="shared" si="26"/>
        <v>Plant Harvesting Area - Coquihalla Lakes Area 
Shackan Indian Band</v>
      </c>
      <c r="F393" s="6" t="s">
        <v>1712</v>
      </c>
      <c r="G393" s="12">
        <f>INDEX(families!$A:$A,MATCH(H393,families!$B:$B,0))</f>
        <v>14</v>
      </c>
      <c r="H393" s="6" t="str">
        <f t="shared" si="27"/>
        <v>Tree</v>
      </c>
      <c r="L393" s="6">
        <v>988912.41110000003</v>
      </c>
      <c r="M393" s="6">
        <v>991869.13119999995</v>
      </c>
      <c r="N393" s="6">
        <v>644014</v>
      </c>
      <c r="O393" s="6">
        <v>5500748</v>
      </c>
      <c r="P393" s="6" t="s">
        <v>898</v>
      </c>
      <c r="Q393" s="6" t="s">
        <v>918</v>
      </c>
      <c r="R393" s="6" t="s">
        <v>900</v>
      </c>
      <c r="S393" s="6">
        <v>0</v>
      </c>
      <c r="T393" s="6" t="s">
        <v>1726</v>
      </c>
      <c r="U393" s="6" t="s">
        <v>1721</v>
      </c>
      <c r="V393" s="6" t="s">
        <v>901</v>
      </c>
      <c r="X393" s="6" t="s">
        <v>902</v>
      </c>
      <c r="Y393" s="6" t="s">
        <v>903</v>
      </c>
      <c r="Z393" s="6" t="s">
        <v>1159</v>
      </c>
      <c r="AA393" s="6" t="s">
        <v>905</v>
      </c>
      <c r="AB393" s="7">
        <v>44595</v>
      </c>
      <c r="AC393" s="6" t="s">
        <v>906</v>
      </c>
      <c r="AD393" s="6" t="s">
        <v>919</v>
      </c>
      <c r="AE393" s="6" t="s">
        <v>919</v>
      </c>
      <c r="AF393" s="6" t="s">
        <v>919</v>
      </c>
      <c r="AG393" s="6" t="s">
        <v>919</v>
      </c>
      <c r="AK393" s="6">
        <v>641942</v>
      </c>
      <c r="AL393" s="6">
        <v>5498860</v>
      </c>
      <c r="AQ393" s="6" t="s">
        <v>1617</v>
      </c>
    </row>
    <row r="394" spans="1:45" x14ac:dyDescent="0.2">
      <c r="A394" s="6">
        <v>988960</v>
      </c>
      <c r="B394" s="6">
        <v>989406</v>
      </c>
      <c r="C394" s="6" t="str">
        <f t="shared" si="24"/>
        <v>Harvesting</v>
      </c>
      <c r="D394" s="6" t="str">
        <f t="shared" si="25"/>
        <v>Harvesting - SIB-5a</v>
      </c>
      <c r="E394" s="6" t="str">
        <f t="shared" si="26"/>
        <v>Plant Harvesting Area - Coquihalla Lakes Area 
Shackan Indian Band</v>
      </c>
      <c r="F394" s="6" t="s">
        <v>1712</v>
      </c>
      <c r="G394" s="12">
        <f>INDEX(families!$A:$A,MATCH(H394,families!$B:$B,0))</f>
        <v>14</v>
      </c>
      <c r="H394" s="6" t="str">
        <f t="shared" si="27"/>
        <v>Tree</v>
      </c>
      <c r="L394" s="6">
        <v>988964.49710000004</v>
      </c>
      <c r="M394" s="6">
        <v>989409.87139999995</v>
      </c>
      <c r="N394" s="6">
        <v>644017</v>
      </c>
      <c r="O394" s="6">
        <v>5500696</v>
      </c>
      <c r="P394" s="6" t="s">
        <v>898</v>
      </c>
      <c r="Q394" s="6" t="s">
        <v>920</v>
      </c>
      <c r="R394" s="6" t="s">
        <v>900</v>
      </c>
      <c r="S394" s="6">
        <v>0</v>
      </c>
      <c r="T394" s="6" t="s">
        <v>1726</v>
      </c>
      <c r="U394" s="6" t="s">
        <v>1721</v>
      </c>
      <c r="V394" s="6" t="s">
        <v>901</v>
      </c>
      <c r="X394" s="6" t="s">
        <v>902</v>
      </c>
      <c r="Y394" s="6" t="s">
        <v>903</v>
      </c>
      <c r="Z394" s="6" t="s">
        <v>1159</v>
      </c>
      <c r="AA394" s="6" t="s">
        <v>905</v>
      </c>
      <c r="AB394" s="7">
        <v>44595</v>
      </c>
      <c r="AC394" s="6" t="s">
        <v>906</v>
      </c>
      <c r="AD394" s="6" t="s">
        <v>921</v>
      </c>
      <c r="AE394" s="6" t="s">
        <v>921</v>
      </c>
      <c r="AF394" s="6" t="s">
        <v>921</v>
      </c>
      <c r="AG394" s="6" t="s">
        <v>921</v>
      </c>
      <c r="AK394" s="6">
        <v>643866</v>
      </c>
      <c r="AL394" s="6">
        <v>5500312</v>
      </c>
      <c r="AQ394" s="6" t="s">
        <v>1617</v>
      </c>
    </row>
    <row r="395" spans="1:45" x14ac:dyDescent="0.2">
      <c r="A395" s="6">
        <v>989002</v>
      </c>
      <c r="B395" s="6">
        <v>989387</v>
      </c>
      <c r="C395" s="6" t="str">
        <f t="shared" si="24"/>
        <v>Harvesting</v>
      </c>
      <c r="D395" s="6" t="str">
        <f t="shared" si="25"/>
        <v>Harvesting - SIB-6a</v>
      </c>
      <c r="E395" s="6" t="str">
        <f t="shared" si="26"/>
        <v>Plant Harvesting Area - Coquihalla Lakes Area 
Shackan Indian Band</v>
      </c>
      <c r="F395" s="6" t="s">
        <v>1712</v>
      </c>
      <c r="G395" s="12">
        <f>INDEX(families!$A:$A,MATCH(H395,families!$B:$B,0))</f>
        <v>14</v>
      </c>
      <c r="H395" s="6" t="str">
        <f t="shared" si="27"/>
        <v>Tree</v>
      </c>
      <c r="L395" s="6">
        <v>989002.61439999996</v>
      </c>
      <c r="M395" s="6">
        <v>989394.61499999999</v>
      </c>
      <c r="N395" s="6">
        <v>644016</v>
      </c>
      <c r="O395" s="6">
        <v>5500658</v>
      </c>
      <c r="P395" s="6" t="s">
        <v>898</v>
      </c>
      <c r="Q395" s="6" t="s">
        <v>922</v>
      </c>
      <c r="R395" s="6" t="s">
        <v>900</v>
      </c>
      <c r="S395" s="6">
        <v>0</v>
      </c>
      <c r="T395" s="6" t="s">
        <v>1726</v>
      </c>
      <c r="U395" s="6" t="s">
        <v>1721</v>
      </c>
      <c r="V395" s="6" t="s">
        <v>901</v>
      </c>
      <c r="X395" s="6" t="s">
        <v>902</v>
      </c>
      <c r="Y395" s="6" t="s">
        <v>903</v>
      </c>
      <c r="Z395" s="6" t="s">
        <v>1159</v>
      </c>
      <c r="AA395" s="6" t="s">
        <v>905</v>
      </c>
      <c r="AB395" s="7">
        <v>44595</v>
      </c>
      <c r="AC395" s="6" t="s">
        <v>906</v>
      </c>
      <c r="AD395" s="6" t="s">
        <v>921</v>
      </c>
      <c r="AE395" s="6" t="s">
        <v>921</v>
      </c>
      <c r="AF395" s="6" t="s">
        <v>921</v>
      </c>
      <c r="AG395" s="6" t="s">
        <v>921</v>
      </c>
      <c r="AK395" s="6">
        <v>643874</v>
      </c>
      <c r="AL395" s="6">
        <v>5500325</v>
      </c>
      <c r="AQ395" s="6" t="s">
        <v>1617</v>
      </c>
    </row>
    <row r="396" spans="1:45" x14ac:dyDescent="0.2">
      <c r="A396" s="6">
        <v>989290</v>
      </c>
      <c r="B396" s="6">
        <v>989983</v>
      </c>
      <c r="C396" s="6" t="str">
        <f t="shared" si="24"/>
        <v>Harvesting</v>
      </c>
      <c r="D396" s="6" t="str">
        <f t="shared" si="25"/>
        <v>Harvesting - SIB-9a</v>
      </c>
      <c r="E396" s="6" t="str">
        <f t="shared" si="26"/>
        <v>Plant Harvesting Area - Coquihalla Lakes Area 
Shackan Indian Band</v>
      </c>
      <c r="F396" s="6" t="s">
        <v>1712</v>
      </c>
      <c r="G396" s="12">
        <f>INDEX(families!$A:$A,MATCH(H396,families!$B:$B,0))</f>
        <v>14</v>
      </c>
      <c r="H396" s="6" t="str">
        <f t="shared" si="27"/>
        <v>Tree</v>
      </c>
      <c r="L396" s="6">
        <v>990295.49730000005</v>
      </c>
      <c r="M396" s="6">
        <v>989986.22930000001</v>
      </c>
      <c r="N396" s="6">
        <v>643245</v>
      </c>
      <c r="O396" s="6">
        <v>5499696</v>
      </c>
      <c r="P396" s="6" t="s">
        <v>898</v>
      </c>
      <c r="Q396" s="6" t="s">
        <v>931</v>
      </c>
      <c r="R396" s="6" t="s">
        <v>900</v>
      </c>
      <c r="S396" s="6">
        <v>0</v>
      </c>
      <c r="T396" s="6" t="s">
        <v>1726</v>
      </c>
      <c r="U396" s="6" t="s">
        <v>1721</v>
      </c>
      <c r="V396" s="6" t="s">
        <v>901</v>
      </c>
      <c r="X396" s="6" t="s">
        <v>902</v>
      </c>
      <c r="Y396" s="6" t="s">
        <v>903</v>
      </c>
      <c r="Z396" s="6" t="s">
        <v>1159</v>
      </c>
      <c r="AA396" s="6" t="s">
        <v>905</v>
      </c>
      <c r="AB396" s="7">
        <v>44595</v>
      </c>
      <c r="AC396" s="6" t="s">
        <v>906</v>
      </c>
      <c r="AD396" s="6" t="s">
        <v>921</v>
      </c>
      <c r="AE396" s="6" t="s">
        <v>921</v>
      </c>
      <c r="AF396" s="6" t="s">
        <v>921</v>
      </c>
      <c r="AG396" s="6" t="s">
        <v>921</v>
      </c>
      <c r="AK396" s="6">
        <v>643499</v>
      </c>
      <c r="AL396" s="6">
        <v>5499872</v>
      </c>
      <c r="AQ396" s="6" t="s">
        <v>1617</v>
      </c>
    </row>
    <row r="397" spans="1:45" x14ac:dyDescent="0.2">
      <c r="A397" s="6">
        <v>989327</v>
      </c>
      <c r="B397" s="6">
        <v>989333</v>
      </c>
      <c r="C397" s="6" t="str">
        <f t="shared" si="24"/>
        <v>Harvesting</v>
      </c>
      <c r="D397" s="6" t="str">
        <f t="shared" si="25"/>
        <v>Harvesting - SIB-13</v>
      </c>
      <c r="E397" s="6" t="str">
        <f t="shared" si="26"/>
        <v>Plant Harvesting Area - Coquihalla Lakes Area 
Shackan Indian Band</v>
      </c>
      <c r="F397" s="6" t="s">
        <v>1712</v>
      </c>
      <c r="G397" s="12">
        <f>INDEX(families!$A:$A,MATCH(H397,families!$B:$B,0))</f>
        <v>14</v>
      </c>
      <c r="H397" s="6" t="str">
        <f t="shared" si="27"/>
        <v>Tree</v>
      </c>
      <c r="L397" s="6">
        <v>989330.7378</v>
      </c>
      <c r="M397" s="6">
        <v>989337.0638</v>
      </c>
      <c r="N397" s="6">
        <v>643903</v>
      </c>
      <c r="O397" s="6">
        <v>5500382</v>
      </c>
      <c r="P397" s="6" t="s">
        <v>898</v>
      </c>
      <c r="Q397" s="6" t="s">
        <v>932</v>
      </c>
      <c r="R397" s="6" t="s">
        <v>900</v>
      </c>
      <c r="S397" s="6">
        <v>0</v>
      </c>
      <c r="T397" s="6" t="s">
        <v>1726</v>
      </c>
      <c r="U397" s="6" t="s">
        <v>1721</v>
      </c>
      <c r="V397" s="6" t="s">
        <v>901</v>
      </c>
      <c r="X397" s="6" t="s">
        <v>902</v>
      </c>
      <c r="Y397" s="6" t="s">
        <v>903</v>
      </c>
      <c r="Z397" s="6" t="s">
        <v>1159</v>
      </c>
      <c r="AA397" s="6" t="s">
        <v>905</v>
      </c>
      <c r="AB397" s="7">
        <v>44595</v>
      </c>
      <c r="AC397" s="6" t="s">
        <v>906</v>
      </c>
      <c r="AD397" s="6" t="s">
        <v>921</v>
      </c>
      <c r="AE397" s="6" t="s">
        <v>921</v>
      </c>
      <c r="AF397" s="6" t="s">
        <v>921</v>
      </c>
      <c r="AG397" s="6" t="s">
        <v>921</v>
      </c>
      <c r="AK397" s="6">
        <v>643899</v>
      </c>
      <c r="AL397" s="6">
        <v>5500377</v>
      </c>
      <c r="AQ397" s="6" t="s">
        <v>1617</v>
      </c>
    </row>
    <row r="398" spans="1:45" x14ac:dyDescent="0.2">
      <c r="A398" s="6">
        <v>987351</v>
      </c>
      <c r="B398" s="6">
        <v>987366</v>
      </c>
      <c r="C398" s="6" t="str">
        <f t="shared" si="24"/>
        <v>Harvesting</v>
      </c>
      <c r="D398" s="6" t="str">
        <f t="shared" si="25"/>
        <v>Harvesting - SIB-8</v>
      </c>
      <c r="E398" s="6" t="str">
        <f t="shared" si="26"/>
        <v>Plant Harvesting Area - Coquihalla Lakes Area 
Shackan Indian Band</v>
      </c>
      <c r="F398" s="6" t="s">
        <v>1712</v>
      </c>
      <c r="G398" s="12">
        <f>INDEX(families!$A:$A,MATCH(H398,families!$B:$B,0))</f>
        <v>14</v>
      </c>
      <c r="H398" s="6" t="str">
        <f t="shared" si="27"/>
        <v>Tree</v>
      </c>
      <c r="L398" s="6">
        <v>987358.46620000002</v>
      </c>
      <c r="M398" s="6">
        <v>987370.95790000004</v>
      </c>
      <c r="N398" s="6">
        <v>643802</v>
      </c>
      <c r="O398" s="6">
        <v>5502141</v>
      </c>
      <c r="P398" s="6" t="s">
        <v>898</v>
      </c>
      <c r="Q398" s="6" t="s">
        <v>899</v>
      </c>
      <c r="R398" s="6" t="s">
        <v>900</v>
      </c>
      <c r="S398" s="6">
        <v>0</v>
      </c>
      <c r="T398" s="6" t="s">
        <v>1726</v>
      </c>
      <c r="U398" s="6" t="s">
        <v>1721</v>
      </c>
      <c r="V398" s="6" t="s">
        <v>901</v>
      </c>
      <c r="X398" s="6" t="s">
        <v>902</v>
      </c>
      <c r="Y398" s="6" t="s">
        <v>903</v>
      </c>
      <c r="Z398" s="6" t="s">
        <v>1159</v>
      </c>
      <c r="AA398" s="6" t="s">
        <v>905</v>
      </c>
      <c r="AB398" s="7">
        <v>44595</v>
      </c>
      <c r="AC398" s="6" t="s">
        <v>906</v>
      </c>
      <c r="AD398" s="6" t="s">
        <v>907</v>
      </c>
      <c r="AE398" s="6" t="s">
        <v>907</v>
      </c>
      <c r="AF398" s="6" t="s">
        <v>907</v>
      </c>
      <c r="AG398" s="6" t="s">
        <v>907</v>
      </c>
      <c r="AK398" s="6">
        <v>643804</v>
      </c>
      <c r="AL398" s="6">
        <v>5502122</v>
      </c>
      <c r="AQ398" s="6" t="s">
        <v>1617</v>
      </c>
    </row>
    <row r="399" spans="1:45" x14ac:dyDescent="0.2">
      <c r="A399" s="6">
        <v>988902.99140000006</v>
      </c>
      <c r="B399" s="6">
        <v>990161</v>
      </c>
      <c r="C399" s="6" t="str">
        <f t="shared" si="24"/>
        <v>Harvesting</v>
      </c>
      <c r="D399" s="6" t="str">
        <f t="shared" si="25"/>
        <v>Harvesting - SIB-10</v>
      </c>
      <c r="E399" s="6" t="str">
        <f t="shared" si="26"/>
        <v>Plant Harvesting Area - Coquihalla Lakes Area 
Shackan Indian Band</v>
      </c>
      <c r="F399" s="6" t="s">
        <v>1712</v>
      </c>
      <c r="G399" s="12">
        <f>INDEX(families!$A:$A,MATCH(H399,families!$B:$B,0))</f>
        <v>14</v>
      </c>
      <c r="H399" s="6" t="str">
        <f t="shared" si="27"/>
        <v>Tree</v>
      </c>
      <c r="L399" s="6">
        <v>988906.41969999997</v>
      </c>
      <c r="M399" s="6">
        <v>990162.92409999995</v>
      </c>
      <c r="N399" s="6">
        <v>644014</v>
      </c>
      <c r="O399" s="6">
        <v>5500754</v>
      </c>
      <c r="P399" s="6" t="s">
        <v>898</v>
      </c>
      <c r="Q399" s="6" t="s">
        <v>917</v>
      </c>
      <c r="R399" s="6" t="s">
        <v>900</v>
      </c>
      <c r="S399" s="6">
        <v>0</v>
      </c>
      <c r="T399" s="6" t="s">
        <v>1726</v>
      </c>
      <c r="U399" s="6" t="s">
        <v>1721</v>
      </c>
      <c r="V399" s="6" t="s">
        <v>901</v>
      </c>
      <c r="X399" s="6" t="s">
        <v>902</v>
      </c>
      <c r="Y399" s="6" t="s">
        <v>903</v>
      </c>
      <c r="Z399" s="6" t="s">
        <v>1159</v>
      </c>
      <c r="AA399" s="6" t="s">
        <v>905</v>
      </c>
      <c r="AB399" s="7">
        <v>44595</v>
      </c>
      <c r="AC399" s="6" t="s">
        <v>906</v>
      </c>
      <c r="AD399" s="6" t="s">
        <v>907</v>
      </c>
      <c r="AE399" s="6" t="s">
        <v>907</v>
      </c>
      <c r="AF399" s="6" t="s">
        <v>907</v>
      </c>
      <c r="AG399" s="6" t="s">
        <v>907</v>
      </c>
      <c r="AK399" s="6">
        <v>643355</v>
      </c>
      <c r="AL399" s="6">
        <v>5499770</v>
      </c>
      <c r="AQ399" s="6" t="s">
        <v>1617</v>
      </c>
    </row>
    <row r="400" spans="1:45" x14ac:dyDescent="0.2">
      <c r="A400" s="6">
        <v>988908.97069999995</v>
      </c>
      <c r="B400" s="6">
        <v>991866</v>
      </c>
      <c r="C400" s="6" t="str">
        <f t="shared" si="24"/>
        <v>Harvesting</v>
      </c>
      <c r="D400" s="6" t="str">
        <f t="shared" si="25"/>
        <v>Harvesting - SIB-11</v>
      </c>
      <c r="E400" s="6" t="str">
        <f t="shared" si="26"/>
        <v>Plant Harvesting Area - Coquihalla Lakes Area 
Shackan Indian Band</v>
      </c>
      <c r="F400" s="6" t="s">
        <v>1712</v>
      </c>
      <c r="G400" s="12">
        <f>INDEX(families!$A:$A,MATCH(H400,families!$B:$B,0))</f>
        <v>14</v>
      </c>
      <c r="H400" s="6" t="str">
        <f t="shared" si="27"/>
        <v>Tree</v>
      </c>
      <c r="L400" s="6">
        <v>988912.41110000003</v>
      </c>
      <c r="M400" s="6">
        <v>991869.13119999995</v>
      </c>
      <c r="N400" s="6">
        <v>644014</v>
      </c>
      <c r="O400" s="6">
        <v>5500748</v>
      </c>
      <c r="P400" s="6" t="s">
        <v>898</v>
      </c>
      <c r="Q400" s="6" t="s">
        <v>918</v>
      </c>
      <c r="R400" s="6" t="s">
        <v>900</v>
      </c>
      <c r="S400" s="6">
        <v>0</v>
      </c>
      <c r="T400" s="6" t="s">
        <v>1726</v>
      </c>
      <c r="U400" s="6" t="s">
        <v>1721</v>
      </c>
      <c r="V400" s="6" t="s">
        <v>901</v>
      </c>
      <c r="X400" s="6" t="s">
        <v>902</v>
      </c>
      <c r="Y400" s="6" t="s">
        <v>903</v>
      </c>
      <c r="Z400" s="6" t="s">
        <v>1159</v>
      </c>
      <c r="AA400" s="6" t="s">
        <v>905</v>
      </c>
      <c r="AB400" s="7">
        <v>44595</v>
      </c>
      <c r="AC400" s="6" t="s">
        <v>906</v>
      </c>
      <c r="AD400" s="6" t="s">
        <v>919</v>
      </c>
      <c r="AE400" s="6" t="s">
        <v>919</v>
      </c>
      <c r="AF400" s="6" t="s">
        <v>919</v>
      </c>
      <c r="AG400" s="6" t="s">
        <v>919</v>
      </c>
      <c r="AK400" s="6">
        <v>641942</v>
      </c>
      <c r="AL400" s="6">
        <v>5498860</v>
      </c>
      <c r="AQ400" s="6" t="s">
        <v>1617</v>
      </c>
    </row>
    <row r="401" spans="1:45" x14ac:dyDescent="0.2">
      <c r="A401" s="6">
        <v>988960</v>
      </c>
      <c r="B401" s="6">
        <v>989406</v>
      </c>
      <c r="C401" s="6" t="str">
        <f t="shared" si="24"/>
        <v>Harvesting</v>
      </c>
      <c r="D401" s="6" t="str">
        <f t="shared" si="25"/>
        <v>Harvesting - SIB-5a</v>
      </c>
      <c r="E401" s="6" t="str">
        <f t="shared" si="26"/>
        <v>Plant Harvesting Area - Coquihalla Lakes Area 
Shackan Indian Band</v>
      </c>
      <c r="F401" s="6" t="s">
        <v>1712</v>
      </c>
      <c r="G401" s="12">
        <f>INDEX(families!$A:$A,MATCH(H401,families!$B:$B,0))</f>
        <v>14</v>
      </c>
      <c r="H401" s="6" t="str">
        <f t="shared" si="27"/>
        <v>Tree</v>
      </c>
      <c r="L401" s="6">
        <v>988964.49710000004</v>
      </c>
      <c r="M401" s="6">
        <v>989409.87139999995</v>
      </c>
      <c r="N401" s="6">
        <v>644017</v>
      </c>
      <c r="O401" s="6">
        <v>5500696</v>
      </c>
      <c r="P401" s="6" t="s">
        <v>898</v>
      </c>
      <c r="Q401" s="6" t="s">
        <v>920</v>
      </c>
      <c r="R401" s="6" t="s">
        <v>900</v>
      </c>
      <c r="S401" s="6">
        <v>0</v>
      </c>
      <c r="T401" s="6" t="s">
        <v>1726</v>
      </c>
      <c r="U401" s="6" t="s">
        <v>1721</v>
      </c>
      <c r="V401" s="6" t="s">
        <v>901</v>
      </c>
      <c r="X401" s="6" t="s">
        <v>902</v>
      </c>
      <c r="Y401" s="6" t="s">
        <v>903</v>
      </c>
      <c r="Z401" s="6" t="s">
        <v>1159</v>
      </c>
      <c r="AA401" s="6" t="s">
        <v>905</v>
      </c>
      <c r="AB401" s="7">
        <v>44595</v>
      </c>
      <c r="AC401" s="6" t="s">
        <v>906</v>
      </c>
      <c r="AD401" s="6" t="s">
        <v>921</v>
      </c>
      <c r="AE401" s="6" t="s">
        <v>921</v>
      </c>
      <c r="AF401" s="6" t="s">
        <v>921</v>
      </c>
      <c r="AG401" s="6" t="s">
        <v>921</v>
      </c>
      <c r="AK401" s="6">
        <v>643866</v>
      </c>
      <c r="AL401" s="6">
        <v>5500312</v>
      </c>
      <c r="AQ401" s="6" t="s">
        <v>1617</v>
      </c>
    </row>
    <row r="402" spans="1:45" x14ac:dyDescent="0.2">
      <c r="A402" s="6">
        <v>989002</v>
      </c>
      <c r="B402" s="6">
        <v>989387</v>
      </c>
      <c r="C402" s="6" t="str">
        <f t="shared" si="24"/>
        <v>Harvesting</v>
      </c>
      <c r="D402" s="6" t="str">
        <f t="shared" si="25"/>
        <v>Harvesting - SIB-6a</v>
      </c>
      <c r="E402" s="6" t="str">
        <f t="shared" si="26"/>
        <v>Plant Harvesting Area - Coquihalla Lakes Area 
Shackan Indian Band</v>
      </c>
      <c r="F402" s="6" t="s">
        <v>1712</v>
      </c>
      <c r="G402" s="12">
        <f>INDEX(families!$A:$A,MATCH(H402,families!$B:$B,0))</f>
        <v>14</v>
      </c>
      <c r="H402" s="6" t="str">
        <f t="shared" si="27"/>
        <v>Tree</v>
      </c>
      <c r="L402" s="6">
        <v>989002.61439999996</v>
      </c>
      <c r="M402" s="6">
        <v>989394.61499999999</v>
      </c>
      <c r="N402" s="6">
        <v>644016</v>
      </c>
      <c r="O402" s="6">
        <v>5500658</v>
      </c>
      <c r="P402" s="6" t="s">
        <v>898</v>
      </c>
      <c r="Q402" s="6" t="s">
        <v>922</v>
      </c>
      <c r="R402" s="6" t="s">
        <v>900</v>
      </c>
      <c r="S402" s="6">
        <v>0</v>
      </c>
      <c r="T402" s="6" t="s">
        <v>1726</v>
      </c>
      <c r="U402" s="6" t="s">
        <v>1721</v>
      </c>
      <c r="V402" s="6" t="s">
        <v>901</v>
      </c>
      <c r="X402" s="6" t="s">
        <v>902</v>
      </c>
      <c r="Y402" s="6" t="s">
        <v>903</v>
      </c>
      <c r="Z402" s="6" t="s">
        <v>1159</v>
      </c>
      <c r="AA402" s="6" t="s">
        <v>905</v>
      </c>
      <c r="AB402" s="7">
        <v>44595</v>
      </c>
      <c r="AC402" s="6" t="s">
        <v>906</v>
      </c>
      <c r="AD402" s="6" t="s">
        <v>921</v>
      </c>
      <c r="AE402" s="6" t="s">
        <v>921</v>
      </c>
      <c r="AF402" s="6" t="s">
        <v>921</v>
      </c>
      <c r="AG402" s="6" t="s">
        <v>921</v>
      </c>
      <c r="AK402" s="6">
        <v>643874</v>
      </c>
      <c r="AL402" s="6">
        <v>5500325</v>
      </c>
      <c r="AQ402" s="6" t="s">
        <v>1617</v>
      </c>
    </row>
    <row r="403" spans="1:45" x14ac:dyDescent="0.2">
      <c r="A403" s="6">
        <v>989290</v>
      </c>
      <c r="B403" s="6">
        <v>989983</v>
      </c>
      <c r="C403" s="6" t="str">
        <f t="shared" si="24"/>
        <v>Harvesting</v>
      </c>
      <c r="D403" s="6" t="str">
        <f t="shared" si="25"/>
        <v>Harvesting - SIB-9a</v>
      </c>
      <c r="E403" s="6" t="str">
        <f t="shared" si="26"/>
        <v>Plant Harvesting Area - Coquihalla Lakes Area 
Shackan Indian Band</v>
      </c>
      <c r="F403" s="6" t="s">
        <v>1712</v>
      </c>
      <c r="G403" s="12">
        <f>INDEX(families!$A:$A,MATCH(H403,families!$B:$B,0))</f>
        <v>14</v>
      </c>
      <c r="H403" s="6" t="str">
        <f t="shared" si="27"/>
        <v>Tree</v>
      </c>
      <c r="L403" s="6">
        <v>990295.49730000005</v>
      </c>
      <c r="M403" s="6">
        <v>989986.22930000001</v>
      </c>
      <c r="N403" s="6">
        <v>643245</v>
      </c>
      <c r="O403" s="6">
        <v>5499696</v>
      </c>
      <c r="P403" s="6" t="s">
        <v>898</v>
      </c>
      <c r="Q403" s="6" t="s">
        <v>931</v>
      </c>
      <c r="R403" s="6" t="s">
        <v>900</v>
      </c>
      <c r="S403" s="6">
        <v>0</v>
      </c>
      <c r="T403" s="6" t="s">
        <v>1726</v>
      </c>
      <c r="U403" s="6" t="s">
        <v>1721</v>
      </c>
      <c r="V403" s="6" t="s">
        <v>901</v>
      </c>
      <c r="X403" s="6" t="s">
        <v>902</v>
      </c>
      <c r="Y403" s="6" t="s">
        <v>903</v>
      </c>
      <c r="Z403" s="6" t="s">
        <v>1159</v>
      </c>
      <c r="AA403" s="6" t="s">
        <v>905</v>
      </c>
      <c r="AB403" s="7">
        <v>44595</v>
      </c>
      <c r="AC403" s="6" t="s">
        <v>906</v>
      </c>
      <c r="AD403" s="6" t="s">
        <v>921</v>
      </c>
      <c r="AE403" s="6" t="s">
        <v>921</v>
      </c>
      <c r="AF403" s="6" t="s">
        <v>921</v>
      </c>
      <c r="AG403" s="6" t="s">
        <v>921</v>
      </c>
      <c r="AK403" s="6">
        <v>643499</v>
      </c>
      <c r="AL403" s="6">
        <v>5499872</v>
      </c>
      <c r="AQ403" s="6" t="s">
        <v>1617</v>
      </c>
    </row>
    <row r="404" spans="1:45" x14ac:dyDescent="0.2">
      <c r="A404" s="6">
        <v>989327</v>
      </c>
      <c r="B404" s="6">
        <v>989333</v>
      </c>
      <c r="C404" s="6" t="str">
        <f t="shared" si="24"/>
        <v>Harvesting</v>
      </c>
      <c r="D404" s="6" t="str">
        <f t="shared" si="25"/>
        <v>Harvesting - SIB-13</v>
      </c>
      <c r="E404" s="6" t="str">
        <f t="shared" si="26"/>
        <v>Plant Harvesting Area - Coquihalla Lakes Area 
Shackan Indian Band</v>
      </c>
      <c r="F404" s="6" t="s">
        <v>1712</v>
      </c>
      <c r="G404" s="12">
        <f>INDEX(families!$A:$A,MATCH(H404,families!$B:$B,0))</f>
        <v>14</v>
      </c>
      <c r="H404" s="6" t="str">
        <f t="shared" si="27"/>
        <v>Tree</v>
      </c>
      <c r="L404" s="6">
        <v>989330.7378</v>
      </c>
      <c r="M404" s="6">
        <v>989337.0638</v>
      </c>
      <c r="N404" s="6">
        <v>643903</v>
      </c>
      <c r="O404" s="6">
        <v>5500382</v>
      </c>
      <c r="P404" s="6" t="s">
        <v>898</v>
      </c>
      <c r="Q404" s="6" t="s">
        <v>932</v>
      </c>
      <c r="R404" s="6" t="s">
        <v>900</v>
      </c>
      <c r="S404" s="6">
        <v>0</v>
      </c>
      <c r="T404" s="6" t="s">
        <v>1726</v>
      </c>
      <c r="U404" s="6" t="s">
        <v>1721</v>
      </c>
      <c r="V404" s="6" t="s">
        <v>901</v>
      </c>
      <c r="X404" s="6" t="s">
        <v>902</v>
      </c>
      <c r="Y404" s="6" t="s">
        <v>903</v>
      </c>
      <c r="Z404" s="6" t="s">
        <v>1159</v>
      </c>
      <c r="AA404" s="6" t="s">
        <v>905</v>
      </c>
      <c r="AB404" s="7">
        <v>44595</v>
      </c>
      <c r="AC404" s="6" t="s">
        <v>906</v>
      </c>
      <c r="AD404" s="6" t="s">
        <v>921</v>
      </c>
      <c r="AE404" s="6" t="s">
        <v>921</v>
      </c>
      <c r="AF404" s="6" t="s">
        <v>921</v>
      </c>
      <c r="AG404" s="6" t="s">
        <v>921</v>
      </c>
      <c r="AK404" s="6">
        <v>643899</v>
      </c>
      <c r="AL404" s="6">
        <v>5500377</v>
      </c>
      <c r="AQ404" s="6" t="s">
        <v>1617</v>
      </c>
    </row>
    <row r="405" spans="1:45" x14ac:dyDescent="0.2">
      <c r="A405" s="6">
        <v>987351</v>
      </c>
      <c r="B405" s="6">
        <v>987366</v>
      </c>
      <c r="C405" s="6" t="str">
        <f t="shared" si="24"/>
        <v>Harvesting</v>
      </c>
      <c r="D405" s="6" t="str">
        <f t="shared" si="25"/>
        <v>Harvesting - SIB-8</v>
      </c>
      <c r="E405" s="6" t="str">
        <f t="shared" si="26"/>
        <v>Plant Harvesting Area - Coquihalla Lakes Area 
Shackan Indian Band</v>
      </c>
      <c r="F405" s="6" t="s">
        <v>1712</v>
      </c>
      <c r="G405" s="12">
        <f>INDEX(families!$A:$A,MATCH(H405,families!$B:$B,0))</f>
        <v>14</v>
      </c>
      <c r="H405" s="6" t="str">
        <f t="shared" si="27"/>
        <v>Tree</v>
      </c>
      <c r="L405" s="6">
        <v>987358.46620000002</v>
      </c>
      <c r="M405" s="6">
        <v>987370.95790000004</v>
      </c>
      <c r="N405" s="6">
        <v>643802</v>
      </c>
      <c r="O405" s="6">
        <v>5502141</v>
      </c>
      <c r="P405" s="6" t="s">
        <v>898</v>
      </c>
      <c r="Q405" s="6" t="s">
        <v>899</v>
      </c>
      <c r="R405" s="6" t="s">
        <v>900</v>
      </c>
      <c r="S405" s="6">
        <v>0</v>
      </c>
      <c r="T405" s="6" t="s">
        <v>1726</v>
      </c>
      <c r="U405" s="6" t="s">
        <v>1721</v>
      </c>
      <c r="V405" s="6" t="s">
        <v>901</v>
      </c>
      <c r="X405" s="6" t="s">
        <v>902</v>
      </c>
      <c r="Y405" s="6" t="s">
        <v>903</v>
      </c>
      <c r="Z405" s="6" t="s">
        <v>1159</v>
      </c>
      <c r="AA405" s="6" t="s">
        <v>905</v>
      </c>
      <c r="AB405" s="7">
        <v>44595</v>
      </c>
      <c r="AC405" s="6" t="s">
        <v>906</v>
      </c>
      <c r="AD405" s="6" t="s">
        <v>907</v>
      </c>
      <c r="AE405" s="6" t="s">
        <v>907</v>
      </c>
      <c r="AF405" s="6" t="s">
        <v>907</v>
      </c>
      <c r="AG405" s="6" t="s">
        <v>907</v>
      </c>
      <c r="AK405" s="6">
        <v>643804</v>
      </c>
      <c r="AL405" s="6">
        <v>5502122</v>
      </c>
      <c r="AQ405" s="6" t="s">
        <v>1617</v>
      </c>
      <c r="AR405" s="6">
        <v>292</v>
      </c>
      <c r="AS405" s="6">
        <v>146</v>
      </c>
    </row>
    <row r="406" spans="1:45" x14ac:dyDescent="0.2">
      <c r="A406" s="6">
        <v>988902.99140000006</v>
      </c>
      <c r="B406" s="6">
        <v>990161</v>
      </c>
      <c r="C406" s="6" t="str">
        <f t="shared" si="24"/>
        <v>Harvesting</v>
      </c>
      <c r="D406" s="6" t="str">
        <f t="shared" si="25"/>
        <v>Harvesting - SIB-10</v>
      </c>
      <c r="E406" s="6" t="str">
        <f t="shared" si="26"/>
        <v>Plant Harvesting Area - Coquihalla Lakes Area 
Shackan Indian Band</v>
      </c>
      <c r="F406" s="6" t="s">
        <v>1712</v>
      </c>
      <c r="G406" s="12">
        <f>INDEX(families!$A:$A,MATCH(H406,families!$B:$B,0))</f>
        <v>14</v>
      </c>
      <c r="H406" s="6" t="str">
        <f t="shared" si="27"/>
        <v>Tree</v>
      </c>
      <c r="L406" s="6">
        <v>988906.41969999997</v>
      </c>
      <c r="M406" s="6">
        <v>990162.92409999995</v>
      </c>
      <c r="N406" s="6">
        <v>644014</v>
      </c>
      <c r="O406" s="6">
        <v>5500754</v>
      </c>
      <c r="P406" s="6" t="s">
        <v>898</v>
      </c>
      <c r="Q406" s="6" t="s">
        <v>917</v>
      </c>
      <c r="R406" s="6" t="s">
        <v>900</v>
      </c>
      <c r="S406" s="6">
        <v>0</v>
      </c>
      <c r="T406" s="6" t="s">
        <v>1726</v>
      </c>
      <c r="U406" s="6" t="s">
        <v>1721</v>
      </c>
      <c r="V406" s="6" t="s">
        <v>901</v>
      </c>
      <c r="X406" s="6" t="s">
        <v>902</v>
      </c>
      <c r="Y406" s="6" t="s">
        <v>903</v>
      </c>
      <c r="Z406" s="6" t="s">
        <v>1159</v>
      </c>
      <c r="AA406" s="6" t="s">
        <v>905</v>
      </c>
      <c r="AB406" s="7">
        <v>44595</v>
      </c>
      <c r="AC406" s="6" t="s">
        <v>906</v>
      </c>
      <c r="AD406" s="6" t="s">
        <v>907</v>
      </c>
      <c r="AE406" s="6" t="s">
        <v>907</v>
      </c>
      <c r="AF406" s="6" t="s">
        <v>907</v>
      </c>
      <c r="AG406" s="6" t="s">
        <v>907</v>
      </c>
      <c r="AK406" s="6">
        <v>643355</v>
      </c>
      <c r="AL406" s="6">
        <v>5499770</v>
      </c>
      <c r="AQ406" s="6" t="s">
        <v>1617</v>
      </c>
      <c r="AR406" s="6">
        <v>295</v>
      </c>
      <c r="AS406" s="6">
        <v>149</v>
      </c>
    </row>
    <row r="407" spans="1:45" x14ac:dyDescent="0.2">
      <c r="A407" s="6">
        <v>988908.97069999995</v>
      </c>
      <c r="B407" s="6">
        <v>991866</v>
      </c>
      <c r="C407" s="6" t="str">
        <f t="shared" si="24"/>
        <v>Harvesting</v>
      </c>
      <c r="D407" s="6" t="str">
        <f t="shared" si="25"/>
        <v>Harvesting - SIB-11</v>
      </c>
      <c r="E407" s="6" t="str">
        <f t="shared" si="26"/>
        <v>Plant Harvesting Area - Coquihalla Lakes Area 
Shackan Indian Band</v>
      </c>
      <c r="F407" s="6" t="s">
        <v>1712</v>
      </c>
      <c r="G407" s="12">
        <f>INDEX(families!$A:$A,MATCH(H407,families!$B:$B,0))</f>
        <v>14</v>
      </c>
      <c r="H407" s="6" t="str">
        <f t="shared" si="27"/>
        <v>Tree</v>
      </c>
      <c r="L407" s="6">
        <v>988912.41110000003</v>
      </c>
      <c r="M407" s="6">
        <v>991869.13119999995</v>
      </c>
      <c r="N407" s="6">
        <v>644014</v>
      </c>
      <c r="O407" s="6">
        <v>5500748</v>
      </c>
      <c r="P407" s="6" t="s">
        <v>898</v>
      </c>
      <c r="Q407" s="6" t="s">
        <v>918</v>
      </c>
      <c r="R407" s="6" t="s">
        <v>900</v>
      </c>
      <c r="S407" s="6">
        <v>0</v>
      </c>
      <c r="T407" s="6" t="s">
        <v>1726</v>
      </c>
      <c r="U407" s="6" t="s">
        <v>1721</v>
      </c>
      <c r="V407" s="6" t="s">
        <v>901</v>
      </c>
      <c r="X407" s="6" t="s">
        <v>902</v>
      </c>
      <c r="Y407" s="6" t="s">
        <v>903</v>
      </c>
      <c r="Z407" s="6" t="s">
        <v>1159</v>
      </c>
      <c r="AA407" s="6" t="s">
        <v>905</v>
      </c>
      <c r="AB407" s="7">
        <v>44595</v>
      </c>
      <c r="AC407" s="6" t="s">
        <v>906</v>
      </c>
      <c r="AD407" s="6" t="s">
        <v>919</v>
      </c>
      <c r="AE407" s="6" t="s">
        <v>919</v>
      </c>
      <c r="AF407" s="6" t="s">
        <v>919</v>
      </c>
      <c r="AG407" s="6" t="s">
        <v>919</v>
      </c>
      <c r="AK407" s="6">
        <v>641942</v>
      </c>
      <c r="AL407" s="6">
        <v>5498860</v>
      </c>
      <c r="AQ407" s="6" t="s">
        <v>1617</v>
      </c>
      <c r="AR407" s="6">
        <v>296</v>
      </c>
      <c r="AS407" s="6">
        <v>150</v>
      </c>
    </row>
    <row r="408" spans="1:45" x14ac:dyDescent="0.2">
      <c r="A408" s="6">
        <v>988960</v>
      </c>
      <c r="B408" s="6">
        <v>989406</v>
      </c>
      <c r="C408" s="6" t="str">
        <f t="shared" si="24"/>
        <v>Harvesting</v>
      </c>
      <c r="D408" s="6" t="str">
        <f t="shared" si="25"/>
        <v>Harvesting - SIB-5a</v>
      </c>
      <c r="E408" s="6" t="str">
        <f t="shared" si="26"/>
        <v>Plant Harvesting Area - Coquihalla Lakes Area 
Shackan Indian Band</v>
      </c>
      <c r="F408" s="6" t="s">
        <v>1712</v>
      </c>
      <c r="G408" s="12">
        <f>INDEX(families!$A:$A,MATCH(H408,families!$B:$B,0))</f>
        <v>14</v>
      </c>
      <c r="H408" s="6" t="str">
        <f t="shared" si="27"/>
        <v>Tree</v>
      </c>
      <c r="L408" s="6">
        <v>988964.49710000004</v>
      </c>
      <c r="M408" s="6">
        <v>989409.87139999995</v>
      </c>
      <c r="N408" s="6">
        <v>644017</v>
      </c>
      <c r="O408" s="6">
        <v>5500696</v>
      </c>
      <c r="P408" s="6" t="s">
        <v>898</v>
      </c>
      <c r="Q408" s="6" t="s">
        <v>920</v>
      </c>
      <c r="R408" s="6" t="s">
        <v>900</v>
      </c>
      <c r="S408" s="6">
        <v>0</v>
      </c>
      <c r="T408" s="6" t="s">
        <v>1726</v>
      </c>
      <c r="U408" s="6" t="s">
        <v>1721</v>
      </c>
      <c r="V408" s="6" t="s">
        <v>901</v>
      </c>
      <c r="X408" s="6" t="s">
        <v>902</v>
      </c>
      <c r="Y408" s="6" t="s">
        <v>903</v>
      </c>
      <c r="Z408" s="6" t="s">
        <v>1159</v>
      </c>
      <c r="AA408" s="6" t="s">
        <v>905</v>
      </c>
      <c r="AB408" s="7">
        <v>44595</v>
      </c>
      <c r="AC408" s="6" t="s">
        <v>906</v>
      </c>
      <c r="AD408" s="6" t="s">
        <v>921</v>
      </c>
      <c r="AE408" s="6" t="s">
        <v>921</v>
      </c>
      <c r="AF408" s="6" t="s">
        <v>921</v>
      </c>
      <c r="AG408" s="6" t="s">
        <v>921</v>
      </c>
      <c r="AK408" s="6">
        <v>643866</v>
      </c>
      <c r="AL408" s="6">
        <v>5500312</v>
      </c>
      <c r="AQ408" s="6" t="s">
        <v>1617</v>
      </c>
      <c r="AR408" s="6">
        <v>297</v>
      </c>
      <c r="AS408" s="6">
        <v>151</v>
      </c>
    </row>
    <row r="409" spans="1:45" x14ac:dyDescent="0.2">
      <c r="A409" s="6">
        <v>989002</v>
      </c>
      <c r="B409" s="6">
        <v>989387</v>
      </c>
      <c r="C409" s="6" t="str">
        <f t="shared" si="24"/>
        <v>Harvesting</v>
      </c>
      <c r="D409" s="6" t="str">
        <f t="shared" si="25"/>
        <v>Harvesting - SIB-6a</v>
      </c>
      <c r="E409" s="6" t="str">
        <f t="shared" si="26"/>
        <v>Plant Harvesting Area - Coquihalla Lakes Area 
Shackan Indian Band</v>
      </c>
      <c r="F409" s="6" t="s">
        <v>1712</v>
      </c>
      <c r="G409" s="12">
        <f>INDEX(families!$A:$A,MATCH(H409,families!$B:$B,0))</f>
        <v>14</v>
      </c>
      <c r="H409" s="6" t="str">
        <f t="shared" si="27"/>
        <v>Tree</v>
      </c>
      <c r="L409" s="6">
        <v>989002.61439999996</v>
      </c>
      <c r="M409" s="6">
        <v>989394.61499999999</v>
      </c>
      <c r="N409" s="6">
        <v>644016</v>
      </c>
      <c r="O409" s="6">
        <v>5500658</v>
      </c>
      <c r="P409" s="6" t="s">
        <v>898</v>
      </c>
      <c r="Q409" s="6" t="s">
        <v>922</v>
      </c>
      <c r="R409" s="6" t="s">
        <v>900</v>
      </c>
      <c r="S409" s="6">
        <v>0</v>
      </c>
      <c r="T409" s="6" t="s">
        <v>1726</v>
      </c>
      <c r="U409" s="6" t="s">
        <v>1721</v>
      </c>
      <c r="V409" s="6" t="s">
        <v>901</v>
      </c>
      <c r="X409" s="6" t="s">
        <v>902</v>
      </c>
      <c r="Y409" s="6" t="s">
        <v>903</v>
      </c>
      <c r="Z409" s="6" t="s">
        <v>1159</v>
      </c>
      <c r="AA409" s="6" t="s">
        <v>905</v>
      </c>
      <c r="AB409" s="7">
        <v>44595</v>
      </c>
      <c r="AC409" s="6" t="s">
        <v>906</v>
      </c>
      <c r="AD409" s="6" t="s">
        <v>921</v>
      </c>
      <c r="AE409" s="6" t="s">
        <v>921</v>
      </c>
      <c r="AF409" s="6" t="s">
        <v>921</v>
      </c>
      <c r="AG409" s="6" t="s">
        <v>921</v>
      </c>
      <c r="AK409" s="6">
        <v>643874</v>
      </c>
      <c r="AL409" s="6">
        <v>5500325</v>
      </c>
      <c r="AQ409" s="6" t="s">
        <v>1617</v>
      </c>
      <c r="AR409" s="6">
        <v>298</v>
      </c>
      <c r="AS409" s="6">
        <v>152</v>
      </c>
    </row>
    <row r="410" spans="1:45" x14ac:dyDescent="0.2">
      <c r="A410" s="6">
        <v>989290</v>
      </c>
      <c r="B410" s="6">
        <v>989983</v>
      </c>
      <c r="C410" s="6" t="str">
        <f t="shared" si="24"/>
        <v>Harvesting</v>
      </c>
      <c r="D410" s="6" t="str">
        <f t="shared" si="25"/>
        <v>Harvesting - SIB-9a</v>
      </c>
      <c r="E410" s="6" t="str">
        <f t="shared" si="26"/>
        <v>Plant Harvesting Area - Coquihalla Lakes Area 
Shackan Indian Band</v>
      </c>
      <c r="F410" s="6" t="s">
        <v>1712</v>
      </c>
      <c r="G410" s="12">
        <f>INDEX(families!$A:$A,MATCH(H410,families!$B:$B,0))</f>
        <v>14</v>
      </c>
      <c r="H410" s="6" t="str">
        <f t="shared" si="27"/>
        <v>Tree</v>
      </c>
      <c r="L410" s="6">
        <v>990295.49730000005</v>
      </c>
      <c r="M410" s="6">
        <v>989986.22930000001</v>
      </c>
      <c r="N410" s="6">
        <v>643245</v>
      </c>
      <c r="O410" s="6">
        <v>5499696</v>
      </c>
      <c r="P410" s="6" t="s">
        <v>898</v>
      </c>
      <c r="Q410" s="6" t="s">
        <v>931</v>
      </c>
      <c r="R410" s="6" t="s">
        <v>900</v>
      </c>
      <c r="S410" s="6">
        <v>0</v>
      </c>
      <c r="T410" s="6" t="s">
        <v>1726</v>
      </c>
      <c r="U410" s="6" t="s">
        <v>1721</v>
      </c>
      <c r="V410" s="6" t="s">
        <v>901</v>
      </c>
      <c r="X410" s="6" t="s">
        <v>902</v>
      </c>
      <c r="Y410" s="6" t="s">
        <v>903</v>
      </c>
      <c r="Z410" s="6" t="s">
        <v>1159</v>
      </c>
      <c r="AA410" s="6" t="s">
        <v>905</v>
      </c>
      <c r="AB410" s="7">
        <v>44595</v>
      </c>
      <c r="AC410" s="6" t="s">
        <v>906</v>
      </c>
      <c r="AD410" s="6" t="s">
        <v>921</v>
      </c>
      <c r="AE410" s="6" t="s">
        <v>921</v>
      </c>
      <c r="AF410" s="6" t="s">
        <v>921</v>
      </c>
      <c r="AG410" s="6" t="s">
        <v>921</v>
      </c>
      <c r="AK410" s="6">
        <v>643499</v>
      </c>
      <c r="AL410" s="6">
        <v>5499872</v>
      </c>
      <c r="AQ410" s="6" t="s">
        <v>1617</v>
      </c>
      <c r="AR410" s="6">
        <v>302</v>
      </c>
      <c r="AS410" s="6">
        <v>156</v>
      </c>
    </row>
    <row r="411" spans="1:45" x14ac:dyDescent="0.2">
      <c r="A411" s="6">
        <v>989327</v>
      </c>
      <c r="B411" s="6">
        <v>989333</v>
      </c>
      <c r="C411" s="6" t="str">
        <f t="shared" si="24"/>
        <v>Harvesting</v>
      </c>
      <c r="D411" s="6" t="str">
        <f t="shared" si="25"/>
        <v>Harvesting - SIB-13</v>
      </c>
      <c r="E411" s="6" t="str">
        <f t="shared" si="26"/>
        <v>Plant Harvesting Area - Coquihalla Lakes Area 
Shackan Indian Band</v>
      </c>
      <c r="F411" s="6" t="s">
        <v>1712</v>
      </c>
      <c r="G411" s="12">
        <f>INDEX(families!$A:$A,MATCH(H411,families!$B:$B,0))</f>
        <v>14</v>
      </c>
      <c r="H411" s="6" t="str">
        <f t="shared" si="27"/>
        <v>Tree</v>
      </c>
      <c r="L411" s="6">
        <v>989330.7378</v>
      </c>
      <c r="M411" s="6">
        <v>989337.0638</v>
      </c>
      <c r="N411" s="6">
        <v>643903</v>
      </c>
      <c r="O411" s="6">
        <v>5500382</v>
      </c>
      <c r="P411" s="6" t="s">
        <v>898</v>
      </c>
      <c r="Q411" s="6" t="s">
        <v>932</v>
      </c>
      <c r="R411" s="6" t="s">
        <v>900</v>
      </c>
      <c r="S411" s="6">
        <v>0</v>
      </c>
      <c r="T411" s="6" t="s">
        <v>1726</v>
      </c>
      <c r="U411" s="6" t="s">
        <v>1721</v>
      </c>
      <c r="V411" s="6" t="s">
        <v>901</v>
      </c>
      <c r="X411" s="6" t="s">
        <v>902</v>
      </c>
      <c r="Y411" s="6" t="s">
        <v>903</v>
      </c>
      <c r="Z411" s="6" t="s">
        <v>1159</v>
      </c>
      <c r="AA411" s="6" t="s">
        <v>905</v>
      </c>
      <c r="AB411" s="7">
        <v>44595</v>
      </c>
      <c r="AC411" s="6" t="s">
        <v>906</v>
      </c>
      <c r="AD411" s="6" t="s">
        <v>921</v>
      </c>
      <c r="AE411" s="6" t="s">
        <v>921</v>
      </c>
      <c r="AF411" s="6" t="s">
        <v>921</v>
      </c>
      <c r="AG411" s="6" t="s">
        <v>921</v>
      </c>
      <c r="AK411" s="6">
        <v>643899</v>
      </c>
      <c r="AL411" s="6">
        <v>5500377</v>
      </c>
      <c r="AQ411" s="6" t="s">
        <v>1617</v>
      </c>
      <c r="AR411" s="6">
        <v>303</v>
      </c>
      <c r="AS411" s="6">
        <v>157</v>
      </c>
    </row>
    <row r="412" spans="1:45" x14ac:dyDescent="0.2">
      <c r="A412" s="6">
        <v>987351</v>
      </c>
      <c r="B412" s="6">
        <v>987366</v>
      </c>
      <c r="C412" s="6" t="str">
        <f t="shared" si="24"/>
        <v>Harvesting</v>
      </c>
      <c r="D412" s="6" t="str">
        <f t="shared" si="25"/>
        <v>Harvesting - SIB-8</v>
      </c>
      <c r="E412" s="6" t="str">
        <f t="shared" si="26"/>
        <v>Plant Harvesting Area - Coquihalla Lakes Area 
Shackan Indian Band</v>
      </c>
      <c r="F412" s="6" t="s">
        <v>1712</v>
      </c>
      <c r="G412" s="12">
        <f>INDEX(families!$A:$A,MATCH(H412,families!$B:$B,0))</f>
        <v>14</v>
      </c>
      <c r="H412" s="6" t="str">
        <f t="shared" si="27"/>
        <v>Tree</v>
      </c>
      <c r="L412" s="6">
        <v>987358.46620000002</v>
      </c>
      <c r="M412" s="6">
        <v>987370.95790000004</v>
      </c>
      <c r="N412" s="6">
        <v>643802</v>
      </c>
      <c r="O412" s="6">
        <v>5502141</v>
      </c>
      <c r="P412" s="6" t="s">
        <v>898</v>
      </c>
      <c r="Q412" s="6" t="s">
        <v>899</v>
      </c>
      <c r="R412" s="6" t="s">
        <v>900</v>
      </c>
      <c r="S412" s="6">
        <v>0</v>
      </c>
      <c r="T412" s="6" t="s">
        <v>1726</v>
      </c>
      <c r="U412" s="6" t="s">
        <v>1721</v>
      </c>
      <c r="V412" s="6" t="s">
        <v>901</v>
      </c>
      <c r="X412" s="6" t="s">
        <v>902</v>
      </c>
      <c r="Y412" s="6" t="s">
        <v>903</v>
      </c>
      <c r="Z412" s="6" t="s">
        <v>1159</v>
      </c>
      <c r="AA412" s="6" t="s">
        <v>905</v>
      </c>
      <c r="AB412" s="7">
        <v>44595</v>
      </c>
      <c r="AC412" s="6" t="s">
        <v>906</v>
      </c>
      <c r="AD412" s="6" t="s">
        <v>907</v>
      </c>
      <c r="AE412" s="6" t="s">
        <v>907</v>
      </c>
      <c r="AF412" s="6" t="s">
        <v>907</v>
      </c>
      <c r="AG412" s="6" t="s">
        <v>907</v>
      </c>
      <c r="AK412" s="6">
        <v>643804</v>
      </c>
      <c r="AL412" s="6">
        <v>5502122</v>
      </c>
      <c r="AQ412" s="6" t="s">
        <v>1617</v>
      </c>
      <c r="AR412" s="6">
        <v>317</v>
      </c>
    </row>
    <row r="413" spans="1:45" x14ac:dyDescent="0.2">
      <c r="A413" s="6">
        <v>988902.99140000006</v>
      </c>
      <c r="B413" s="6">
        <v>990161</v>
      </c>
      <c r="C413" s="6" t="str">
        <f t="shared" si="24"/>
        <v>Harvesting</v>
      </c>
      <c r="D413" s="6" t="str">
        <f t="shared" si="25"/>
        <v>Harvesting - SIB-10</v>
      </c>
      <c r="E413" s="6" t="str">
        <f t="shared" si="26"/>
        <v>Plant Harvesting Area - Coquihalla Lakes Area 
Shackan Indian Band</v>
      </c>
      <c r="F413" s="6" t="s">
        <v>1712</v>
      </c>
      <c r="G413" s="12">
        <f>INDEX(families!$A:$A,MATCH(H413,families!$B:$B,0))</f>
        <v>14</v>
      </c>
      <c r="H413" s="6" t="str">
        <f t="shared" si="27"/>
        <v>Tree</v>
      </c>
      <c r="L413" s="6">
        <v>988906.41969999997</v>
      </c>
      <c r="M413" s="6">
        <v>990162.92409999995</v>
      </c>
      <c r="N413" s="6">
        <v>644014</v>
      </c>
      <c r="O413" s="6">
        <v>5500754</v>
      </c>
      <c r="P413" s="6" t="s">
        <v>898</v>
      </c>
      <c r="Q413" s="6" t="s">
        <v>917</v>
      </c>
      <c r="R413" s="6" t="s">
        <v>900</v>
      </c>
      <c r="S413" s="6">
        <v>0</v>
      </c>
      <c r="T413" s="6" t="s">
        <v>1726</v>
      </c>
      <c r="U413" s="6" t="s">
        <v>1721</v>
      </c>
      <c r="V413" s="6" t="s">
        <v>901</v>
      </c>
      <c r="X413" s="6" t="s">
        <v>902</v>
      </c>
      <c r="Y413" s="6" t="s">
        <v>903</v>
      </c>
      <c r="Z413" s="6" t="s">
        <v>1159</v>
      </c>
      <c r="AA413" s="6" t="s">
        <v>905</v>
      </c>
      <c r="AB413" s="7">
        <v>44595</v>
      </c>
      <c r="AC413" s="6" t="s">
        <v>906</v>
      </c>
      <c r="AD413" s="6" t="s">
        <v>907</v>
      </c>
      <c r="AE413" s="6" t="s">
        <v>907</v>
      </c>
      <c r="AF413" s="6" t="s">
        <v>907</v>
      </c>
      <c r="AG413" s="6" t="s">
        <v>907</v>
      </c>
      <c r="AK413" s="6">
        <v>643355</v>
      </c>
      <c r="AL413" s="6">
        <v>5499770</v>
      </c>
      <c r="AQ413" s="6" t="s">
        <v>1617</v>
      </c>
      <c r="AR413" s="6">
        <v>320</v>
      </c>
    </row>
    <row r="414" spans="1:45" x14ac:dyDescent="0.2">
      <c r="A414" s="6">
        <v>988908.97069999995</v>
      </c>
      <c r="B414" s="6">
        <v>991866</v>
      </c>
      <c r="C414" s="6" t="str">
        <f t="shared" si="24"/>
        <v>Harvesting</v>
      </c>
      <c r="D414" s="6" t="str">
        <f t="shared" si="25"/>
        <v>Harvesting - SIB-11</v>
      </c>
      <c r="E414" s="6" t="str">
        <f t="shared" si="26"/>
        <v>Plant Harvesting Area - Coquihalla Lakes Area 
Shackan Indian Band</v>
      </c>
      <c r="F414" s="6" t="s">
        <v>1712</v>
      </c>
      <c r="G414" s="12">
        <f>INDEX(families!$A:$A,MATCH(H414,families!$B:$B,0))</f>
        <v>14</v>
      </c>
      <c r="H414" s="6" t="str">
        <f t="shared" si="27"/>
        <v>Tree</v>
      </c>
      <c r="L414" s="6">
        <v>988912.41110000003</v>
      </c>
      <c r="M414" s="6">
        <v>991869.13119999995</v>
      </c>
      <c r="N414" s="6">
        <v>644014</v>
      </c>
      <c r="O414" s="6">
        <v>5500748</v>
      </c>
      <c r="P414" s="6" t="s">
        <v>898</v>
      </c>
      <c r="Q414" s="6" t="s">
        <v>918</v>
      </c>
      <c r="R414" s="6" t="s">
        <v>900</v>
      </c>
      <c r="S414" s="6">
        <v>0</v>
      </c>
      <c r="T414" s="6" t="s">
        <v>1726</v>
      </c>
      <c r="U414" s="6" t="s">
        <v>1721</v>
      </c>
      <c r="V414" s="6" t="s">
        <v>901</v>
      </c>
      <c r="X414" s="6" t="s">
        <v>902</v>
      </c>
      <c r="Y414" s="6" t="s">
        <v>903</v>
      </c>
      <c r="Z414" s="6" t="s">
        <v>1159</v>
      </c>
      <c r="AA414" s="6" t="s">
        <v>905</v>
      </c>
      <c r="AB414" s="7">
        <v>44595</v>
      </c>
      <c r="AC414" s="6" t="s">
        <v>906</v>
      </c>
      <c r="AD414" s="6" t="s">
        <v>919</v>
      </c>
      <c r="AE414" s="6" t="s">
        <v>919</v>
      </c>
      <c r="AF414" s="6" t="s">
        <v>919</v>
      </c>
      <c r="AG414" s="6" t="s">
        <v>919</v>
      </c>
      <c r="AK414" s="6">
        <v>641942</v>
      </c>
      <c r="AL414" s="6">
        <v>5498860</v>
      </c>
      <c r="AQ414" s="6" t="s">
        <v>1617</v>
      </c>
      <c r="AR414" s="6">
        <v>321</v>
      </c>
    </row>
    <row r="415" spans="1:45" x14ac:dyDescent="0.2">
      <c r="A415" s="6">
        <v>988960</v>
      </c>
      <c r="B415" s="6">
        <v>989406</v>
      </c>
      <c r="C415" s="6" t="str">
        <f t="shared" si="24"/>
        <v>Harvesting</v>
      </c>
      <c r="D415" s="6" t="str">
        <f t="shared" si="25"/>
        <v>Harvesting - SIB-5a</v>
      </c>
      <c r="E415" s="6" t="str">
        <f t="shared" si="26"/>
        <v>Plant Harvesting Area - Coquihalla Lakes Area 
Shackan Indian Band</v>
      </c>
      <c r="F415" s="6" t="s">
        <v>1712</v>
      </c>
      <c r="G415" s="12">
        <f>INDEX(families!$A:$A,MATCH(H415,families!$B:$B,0))</f>
        <v>14</v>
      </c>
      <c r="H415" s="6" t="str">
        <f t="shared" si="27"/>
        <v>Tree</v>
      </c>
      <c r="L415" s="6">
        <v>988964.49710000004</v>
      </c>
      <c r="M415" s="6">
        <v>989409.87139999995</v>
      </c>
      <c r="N415" s="6">
        <v>644017</v>
      </c>
      <c r="O415" s="6">
        <v>5500696</v>
      </c>
      <c r="P415" s="6" t="s">
        <v>898</v>
      </c>
      <c r="Q415" s="6" t="s">
        <v>920</v>
      </c>
      <c r="R415" s="6" t="s">
        <v>900</v>
      </c>
      <c r="S415" s="6">
        <v>0</v>
      </c>
      <c r="T415" s="6" t="s">
        <v>1726</v>
      </c>
      <c r="U415" s="6" t="s">
        <v>1721</v>
      </c>
      <c r="V415" s="6" t="s">
        <v>901</v>
      </c>
      <c r="X415" s="6" t="s">
        <v>902</v>
      </c>
      <c r="Y415" s="6" t="s">
        <v>903</v>
      </c>
      <c r="Z415" s="6" t="s">
        <v>1159</v>
      </c>
      <c r="AA415" s="6" t="s">
        <v>905</v>
      </c>
      <c r="AB415" s="7">
        <v>44595</v>
      </c>
      <c r="AC415" s="6" t="s">
        <v>906</v>
      </c>
      <c r="AD415" s="6" t="s">
        <v>921</v>
      </c>
      <c r="AE415" s="6" t="s">
        <v>921</v>
      </c>
      <c r="AF415" s="6" t="s">
        <v>921</v>
      </c>
      <c r="AG415" s="6" t="s">
        <v>921</v>
      </c>
      <c r="AK415" s="6">
        <v>643866</v>
      </c>
      <c r="AL415" s="6">
        <v>5500312</v>
      </c>
      <c r="AQ415" s="6" t="s">
        <v>1617</v>
      </c>
      <c r="AR415" s="6">
        <v>322</v>
      </c>
    </row>
    <row r="416" spans="1:45" x14ac:dyDescent="0.2">
      <c r="A416" s="6">
        <v>989002</v>
      </c>
      <c r="B416" s="6">
        <v>989387</v>
      </c>
      <c r="C416" s="6" t="str">
        <f t="shared" si="24"/>
        <v>Harvesting</v>
      </c>
      <c r="D416" s="6" t="str">
        <f t="shared" si="25"/>
        <v>Harvesting - SIB-6a</v>
      </c>
      <c r="E416" s="6" t="str">
        <f t="shared" si="26"/>
        <v>Plant Harvesting Area - Coquihalla Lakes Area 
Shackan Indian Band</v>
      </c>
      <c r="F416" s="6" t="s">
        <v>1712</v>
      </c>
      <c r="G416" s="12">
        <f>INDEX(families!$A:$A,MATCH(H416,families!$B:$B,0))</f>
        <v>14</v>
      </c>
      <c r="H416" s="6" t="str">
        <f t="shared" si="27"/>
        <v>Tree</v>
      </c>
      <c r="L416" s="6">
        <v>989002.61439999996</v>
      </c>
      <c r="M416" s="6">
        <v>989394.61499999999</v>
      </c>
      <c r="N416" s="6">
        <v>644016</v>
      </c>
      <c r="O416" s="6">
        <v>5500658</v>
      </c>
      <c r="P416" s="6" t="s">
        <v>898</v>
      </c>
      <c r="Q416" s="6" t="s">
        <v>922</v>
      </c>
      <c r="R416" s="6" t="s">
        <v>900</v>
      </c>
      <c r="S416" s="6">
        <v>0</v>
      </c>
      <c r="T416" s="6" t="s">
        <v>1726</v>
      </c>
      <c r="U416" s="6" t="s">
        <v>1721</v>
      </c>
      <c r="V416" s="6" t="s">
        <v>901</v>
      </c>
      <c r="X416" s="6" t="s">
        <v>902</v>
      </c>
      <c r="Y416" s="6" t="s">
        <v>903</v>
      </c>
      <c r="Z416" s="6" t="s">
        <v>1159</v>
      </c>
      <c r="AA416" s="6" t="s">
        <v>905</v>
      </c>
      <c r="AB416" s="7">
        <v>44595</v>
      </c>
      <c r="AC416" s="6" t="s">
        <v>906</v>
      </c>
      <c r="AD416" s="6" t="s">
        <v>921</v>
      </c>
      <c r="AE416" s="6" t="s">
        <v>921</v>
      </c>
      <c r="AF416" s="6" t="s">
        <v>921</v>
      </c>
      <c r="AG416" s="6" t="s">
        <v>921</v>
      </c>
      <c r="AK416" s="6">
        <v>643874</v>
      </c>
      <c r="AL416" s="6">
        <v>5500325</v>
      </c>
      <c r="AQ416" s="6" t="s">
        <v>1617</v>
      </c>
      <c r="AR416" s="6">
        <v>323</v>
      </c>
    </row>
    <row r="417" spans="1:45" x14ac:dyDescent="0.2">
      <c r="A417" s="6">
        <v>989290</v>
      </c>
      <c r="B417" s="6">
        <v>989983</v>
      </c>
      <c r="C417" s="6" t="str">
        <f t="shared" si="24"/>
        <v>Harvesting</v>
      </c>
      <c r="D417" s="6" t="str">
        <f t="shared" si="25"/>
        <v>Harvesting - SIB-9a</v>
      </c>
      <c r="E417" s="6" t="str">
        <f t="shared" si="26"/>
        <v>Plant Harvesting Area - Coquihalla Lakes Area 
Shackan Indian Band</v>
      </c>
      <c r="F417" s="6" t="s">
        <v>1712</v>
      </c>
      <c r="G417" s="12">
        <f>INDEX(families!$A:$A,MATCH(H417,families!$B:$B,0))</f>
        <v>14</v>
      </c>
      <c r="H417" s="6" t="str">
        <f t="shared" si="27"/>
        <v>Tree</v>
      </c>
      <c r="L417" s="6">
        <v>990295.49730000005</v>
      </c>
      <c r="M417" s="6">
        <v>989986.22930000001</v>
      </c>
      <c r="N417" s="6">
        <v>643245</v>
      </c>
      <c r="O417" s="6">
        <v>5499696</v>
      </c>
      <c r="P417" s="6" t="s">
        <v>898</v>
      </c>
      <c r="Q417" s="6" t="s">
        <v>931</v>
      </c>
      <c r="R417" s="6" t="s">
        <v>900</v>
      </c>
      <c r="S417" s="6">
        <v>0</v>
      </c>
      <c r="T417" s="6" t="s">
        <v>1726</v>
      </c>
      <c r="U417" s="6" t="s">
        <v>1721</v>
      </c>
      <c r="V417" s="6" t="s">
        <v>901</v>
      </c>
      <c r="X417" s="6" t="s">
        <v>902</v>
      </c>
      <c r="Y417" s="6" t="s">
        <v>903</v>
      </c>
      <c r="Z417" s="6" t="s">
        <v>1159</v>
      </c>
      <c r="AA417" s="6" t="s">
        <v>905</v>
      </c>
      <c r="AB417" s="7">
        <v>44595</v>
      </c>
      <c r="AC417" s="6" t="s">
        <v>906</v>
      </c>
      <c r="AD417" s="6" t="s">
        <v>921</v>
      </c>
      <c r="AE417" s="6" t="s">
        <v>921</v>
      </c>
      <c r="AF417" s="6" t="s">
        <v>921</v>
      </c>
      <c r="AG417" s="6" t="s">
        <v>921</v>
      </c>
      <c r="AK417" s="6">
        <v>643499</v>
      </c>
      <c r="AL417" s="6">
        <v>5499872</v>
      </c>
      <c r="AQ417" s="6" t="s">
        <v>1617</v>
      </c>
      <c r="AR417" s="6">
        <v>327</v>
      </c>
    </row>
    <row r="418" spans="1:45" x14ac:dyDescent="0.2">
      <c r="A418" s="6">
        <v>989327</v>
      </c>
      <c r="B418" s="6">
        <v>989333</v>
      </c>
      <c r="C418" s="6" t="str">
        <f t="shared" si="24"/>
        <v>Harvesting</v>
      </c>
      <c r="D418" s="6" t="str">
        <f t="shared" si="25"/>
        <v>Harvesting - SIB-13</v>
      </c>
      <c r="E418" s="6" t="str">
        <f t="shared" si="26"/>
        <v>Plant Harvesting Area - Coquihalla Lakes Area 
Shackan Indian Band</v>
      </c>
      <c r="F418" s="6" t="s">
        <v>1712</v>
      </c>
      <c r="G418" s="12">
        <f>INDEX(families!$A:$A,MATCH(H418,families!$B:$B,0))</f>
        <v>14</v>
      </c>
      <c r="H418" s="6" t="str">
        <f t="shared" si="27"/>
        <v>Tree</v>
      </c>
      <c r="L418" s="6">
        <v>989330.7378</v>
      </c>
      <c r="M418" s="6">
        <v>989337.0638</v>
      </c>
      <c r="N418" s="6">
        <v>643903</v>
      </c>
      <c r="O418" s="6">
        <v>5500382</v>
      </c>
      <c r="P418" s="6" t="s">
        <v>898</v>
      </c>
      <c r="Q418" s="6" t="s">
        <v>932</v>
      </c>
      <c r="R418" s="6" t="s">
        <v>900</v>
      </c>
      <c r="S418" s="6">
        <v>0</v>
      </c>
      <c r="T418" s="6" t="s">
        <v>1726</v>
      </c>
      <c r="U418" s="6" t="s">
        <v>1721</v>
      </c>
      <c r="V418" s="6" t="s">
        <v>901</v>
      </c>
      <c r="X418" s="6" t="s">
        <v>902</v>
      </c>
      <c r="Y418" s="6" t="s">
        <v>903</v>
      </c>
      <c r="Z418" s="6" t="s">
        <v>1159</v>
      </c>
      <c r="AA418" s="6" t="s">
        <v>905</v>
      </c>
      <c r="AB418" s="7">
        <v>44595</v>
      </c>
      <c r="AC418" s="6" t="s">
        <v>906</v>
      </c>
      <c r="AD418" s="6" t="s">
        <v>921</v>
      </c>
      <c r="AE418" s="6" t="s">
        <v>921</v>
      </c>
      <c r="AF418" s="6" t="s">
        <v>921</v>
      </c>
      <c r="AG418" s="6" t="s">
        <v>921</v>
      </c>
      <c r="AK418" s="6">
        <v>643899</v>
      </c>
      <c r="AL418" s="6">
        <v>5500377</v>
      </c>
      <c r="AQ418" s="6" t="s">
        <v>1617</v>
      </c>
      <c r="AR418" s="6">
        <v>328</v>
      </c>
    </row>
    <row r="419" spans="1:45" x14ac:dyDescent="0.2">
      <c r="A419" s="6">
        <v>990122</v>
      </c>
      <c r="B419" s="6">
        <v>997645</v>
      </c>
      <c r="C419" s="6" t="str">
        <f t="shared" si="24"/>
        <v>Harvesting</v>
      </c>
      <c r="D419" s="6" t="str">
        <f t="shared" si="25"/>
        <v>Harvesting - Sto:lo-2863a</v>
      </c>
      <c r="E419" s="6" t="str">
        <f t="shared" si="26"/>
        <v>Resource Harvesting 
Stó:lō</v>
      </c>
      <c r="F419" s="6" t="s">
        <v>1712</v>
      </c>
      <c r="G419" s="12">
        <f>INDEX(families!$A:$A,MATCH(H419,families!$B:$B,0))</f>
        <v>14</v>
      </c>
      <c r="H419" s="6" t="str">
        <f t="shared" si="27"/>
        <v>Tree</v>
      </c>
      <c r="L419" s="6">
        <v>988678.31539999996</v>
      </c>
      <c r="M419" s="6">
        <v>997644.32129999995</v>
      </c>
      <c r="N419" s="6">
        <v>644134</v>
      </c>
      <c r="O419" s="6">
        <v>5500937</v>
      </c>
      <c r="P419" s="6" t="s">
        <v>1112</v>
      </c>
      <c r="Q419" s="6" t="s">
        <v>1127</v>
      </c>
      <c r="R419" s="6" t="s">
        <v>900</v>
      </c>
      <c r="S419" s="6">
        <v>0</v>
      </c>
      <c r="T419" s="6" t="s">
        <v>1726</v>
      </c>
      <c r="U419" s="6" t="s">
        <v>1721</v>
      </c>
      <c r="V419" s="6" t="s">
        <v>1128</v>
      </c>
      <c r="X419" s="6" t="s">
        <v>956</v>
      </c>
      <c r="Y419" s="6" t="s">
        <v>1129</v>
      </c>
      <c r="Z419" s="6" t="s">
        <v>904</v>
      </c>
      <c r="AA419" s="6" t="s">
        <v>905</v>
      </c>
      <c r="AB419" s="7">
        <v>44597</v>
      </c>
      <c r="AC419" s="6" t="s">
        <v>906</v>
      </c>
      <c r="AD419" s="6" t="s">
        <v>1130</v>
      </c>
      <c r="AE419" s="6" t="s">
        <v>1130</v>
      </c>
      <c r="AF419" s="6" t="s">
        <v>1130</v>
      </c>
      <c r="AG419" s="6" t="s">
        <v>1130</v>
      </c>
      <c r="AH419" s="6" t="s">
        <v>984</v>
      </c>
      <c r="AK419" s="6">
        <v>637785</v>
      </c>
      <c r="AL419" s="6">
        <v>5495009</v>
      </c>
      <c r="AQ419" s="6" t="s">
        <v>1632</v>
      </c>
    </row>
    <row r="420" spans="1:45" x14ac:dyDescent="0.2">
      <c r="A420" s="6">
        <v>990122</v>
      </c>
      <c r="B420" s="6">
        <v>992023</v>
      </c>
      <c r="C420" s="6" t="str">
        <f t="shared" si="24"/>
        <v>Harvesting</v>
      </c>
      <c r="D420" s="6" t="str">
        <f t="shared" si="25"/>
        <v>Harvesting - Sto:lo-419</v>
      </c>
      <c r="E420" s="6" t="str">
        <f t="shared" si="26"/>
        <v>Resource Harvesting 
Stó:lō</v>
      </c>
      <c r="F420" s="6" t="s">
        <v>1712</v>
      </c>
      <c r="G420" s="12">
        <f>INDEX(families!$A:$A,MATCH(H420,families!$B:$B,0))</f>
        <v>14</v>
      </c>
      <c r="H420" s="6" t="str">
        <f t="shared" si="27"/>
        <v>Tree</v>
      </c>
      <c r="L420" s="6">
        <v>988678.31539999996</v>
      </c>
      <c r="M420" s="6">
        <v>992022.72690000001</v>
      </c>
      <c r="N420" s="6">
        <v>644134</v>
      </c>
      <c r="O420" s="6">
        <v>5500937</v>
      </c>
      <c r="P420" s="6" t="s">
        <v>1112</v>
      </c>
      <c r="Q420" s="6" t="s">
        <v>1633</v>
      </c>
      <c r="R420" s="6" t="s">
        <v>900</v>
      </c>
      <c r="S420" s="6">
        <v>0</v>
      </c>
      <c r="T420" s="6" t="s">
        <v>1726</v>
      </c>
      <c r="U420" s="6" t="s">
        <v>1721</v>
      </c>
      <c r="V420" s="6" t="s">
        <v>1128</v>
      </c>
      <c r="X420" s="6" t="s">
        <v>937</v>
      </c>
      <c r="Y420" s="6" t="s">
        <v>1129</v>
      </c>
      <c r="Z420" s="6" t="s">
        <v>904</v>
      </c>
      <c r="AA420" s="6" t="s">
        <v>905</v>
      </c>
      <c r="AB420" s="7">
        <v>44597</v>
      </c>
      <c r="AC420" s="6" t="s">
        <v>906</v>
      </c>
      <c r="AD420" s="6" t="s">
        <v>1132</v>
      </c>
      <c r="AE420" s="6" t="s">
        <v>1132</v>
      </c>
      <c r="AF420" s="6" t="s">
        <v>1132</v>
      </c>
      <c r="AG420" s="6" t="s">
        <v>1132</v>
      </c>
      <c r="AH420" s="6" t="s">
        <v>984</v>
      </c>
      <c r="AK420" s="6">
        <v>641819</v>
      </c>
      <c r="AL420" s="6">
        <v>5498768</v>
      </c>
      <c r="AQ420" s="6" t="s">
        <v>1632</v>
      </c>
    </row>
    <row r="421" spans="1:45" x14ac:dyDescent="0.2">
      <c r="A421" s="6">
        <v>990122</v>
      </c>
      <c r="B421" s="6">
        <v>997645</v>
      </c>
      <c r="C421" s="6" t="str">
        <f t="shared" si="24"/>
        <v>Harvesting</v>
      </c>
      <c r="D421" s="6" t="str">
        <f t="shared" si="25"/>
        <v>Harvesting - Sto:lo-73</v>
      </c>
      <c r="E421" s="6" t="str">
        <f t="shared" si="26"/>
        <v>Resource Harvesting 
Stó:lō</v>
      </c>
      <c r="F421" s="6" t="s">
        <v>1712</v>
      </c>
      <c r="G421" s="12">
        <f>INDEX(families!$A:$A,MATCH(H421,families!$B:$B,0))</f>
        <v>14</v>
      </c>
      <c r="H421" s="6" t="str">
        <f t="shared" si="27"/>
        <v>Tree</v>
      </c>
      <c r="L421" s="6">
        <v>988678.31539999996</v>
      </c>
      <c r="M421" s="6">
        <v>997644.32129999995</v>
      </c>
      <c r="N421" s="6">
        <v>644134</v>
      </c>
      <c r="O421" s="6">
        <v>5500937</v>
      </c>
      <c r="P421" s="6" t="s">
        <v>1112</v>
      </c>
      <c r="Q421" s="6" t="s">
        <v>1133</v>
      </c>
      <c r="R421" s="6" t="s">
        <v>900</v>
      </c>
      <c r="S421" s="6">
        <v>0</v>
      </c>
      <c r="T421" s="6" t="s">
        <v>1726</v>
      </c>
      <c r="U421" s="6" t="s">
        <v>1721</v>
      </c>
      <c r="V421" s="6" t="s">
        <v>1128</v>
      </c>
      <c r="X421" s="6" t="s">
        <v>956</v>
      </c>
      <c r="Y421" s="6" t="s">
        <v>1129</v>
      </c>
      <c r="Z421" s="6" t="s">
        <v>904</v>
      </c>
      <c r="AA421" s="6" t="s">
        <v>905</v>
      </c>
      <c r="AB421" s="7">
        <v>44597</v>
      </c>
      <c r="AC421" s="6" t="s">
        <v>906</v>
      </c>
      <c r="AD421" s="6" t="s">
        <v>1134</v>
      </c>
      <c r="AE421" s="6" t="s">
        <v>1134</v>
      </c>
      <c r="AF421" s="6" t="s">
        <v>1134</v>
      </c>
      <c r="AG421" s="6" t="s">
        <v>1134</v>
      </c>
      <c r="AH421" s="6" t="s">
        <v>984</v>
      </c>
      <c r="AK421" s="6">
        <v>637785</v>
      </c>
      <c r="AL421" s="6">
        <v>5495009</v>
      </c>
      <c r="AQ421" s="6" t="s">
        <v>1632</v>
      </c>
    </row>
    <row r="422" spans="1:45" x14ac:dyDescent="0.2">
      <c r="A422" s="6">
        <v>990122</v>
      </c>
      <c r="B422" s="6">
        <v>997645</v>
      </c>
      <c r="C422" s="6" t="str">
        <f t="shared" si="24"/>
        <v>Harvesting</v>
      </c>
      <c r="D422" s="6" t="str">
        <f t="shared" si="25"/>
        <v>Harvesting - Sto:lo-2863a</v>
      </c>
      <c r="E422" s="6" t="str">
        <f t="shared" si="26"/>
        <v>Resource Harvesting 
Stó:lō</v>
      </c>
      <c r="F422" s="6" t="s">
        <v>1712</v>
      </c>
      <c r="G422" s="12">
        <f>INDEX(families!$A:$A,MATCH(H422,families!$B:$B,0))</f>
        <v>14</v>
      </c>
      <c r="H422" s="6" t="str">
        <f t="shared" si="27"/>
        <v>Tree</v>
      </c>
      <c r="L422" s="6">
        <v>988678.31539999996</v>
      </c>
      <c r="M422" s="6">
        <v>997644.32129999995</v>
      </c>
      <c r="N422" s="6">
        <v>644134</v>
      </c>
      <c r="O422" s="6">
        <v>5500937</v>
      </c>
      <c r="P422" s="6" t="s">
        <v>1112</v>
      </c>
      <c r="Q422" s="6" t="s">
        <v>1127</v>
      </c>
      <c r="R422" s="6" t="s">
        <v>900</v>
      </c>
      <c r="S422" s="6">
        <v>0</v>
      </c>
      <c r="T422" s="6" t="s">
        <v>1726</v>
      </c>
      <c r="U422" s="6" t="s">
        <v>1721</v>
      </c>
      <c r="V422" s="6" t="s">
        <v>1128</v>
      </c>
      <c r="X422" s="6" t="s">
        <v>956</v>
      </c>
      <c r="Y422" s="6" t="s">
        <v>1129</v>
      </c>
      <c r="Z422" s="6" t="s">
        <v>904</v>
      </c>
      <c r="AA422" s="6" t="s">
        <v>905</v>
      </c>
      <c r="AB422" s="7">
        <v>44597</v>
      </c>
      <c r="AC422" s="6" t="s">
        <v>906</v>
      </c>
      <c r="AD422" s="6" t="s">
        <v>1130</v>
      </c>
      <c r="AE422" s="6" t="s">
        <v>1130</v>
      </c>
      <c r="AF422" s="6" t="s">
        <v>1130</v>
      </c>
      <c r="AG422" s="6" t="s">
        <v>1130</v>
      </c>
      <c r="AH422" s="6" t="s">
        <v>984</v>
      </c>
      <c r="AK422" s="6">
        <v>637785</v>
      </c>
      <c r="AL422" s="6">
        <v>5495009</v>
      </c>
      <c r="AQ422" s="6" t="s">
        <v>1632</v>
      </c>
    </row>
    <row r="423" spans="1:45" x14ac:dyDescent="0.2">
      <c r="A423" s="6">
        <v>990122</v>
      </c>
      <c r="B423" s="6">
        <v>992023</v>
      </c>
      <c r="C423" s="6" t="str">
        <f t="shared" si="24"/>
        <v>Harvesting</v>
      </c>
      <c r="D423" s="6" t="str">
        <f t="shared" si="25"/>
        <v>Harvesting - Sto:lo-419</v>
      </c>
      <c r="E423" s="6" t="str">
        <f t="shared" si="26"/>
        <v>Resource Harvesting 
Stó:lō</v>
      </c>
      <c r="F423" s="6" t="s">
        <v>1712</v>
      </c>
      <c r="G423" s="12">
        <f>INDEX(families!$A:$A,MATCH(H423,families!$B:$B,0))</f>
        <v>14</v>
      </c>
      <c r="H423" s="6" t="str">
        <f t="shared" si="27"/>
        <v>Tree</v>
      </c>
      <c r="L423" s="6">
        <v>988678.31539999996</v>
      </c>
      <c r="M423" s="6">
        <v>992022.72690000001</v>
      </c>
      <c r="N423" s="6">
        <v>644134</v>
      </c>
      <c r="O423" s="6">
        <v>5500937</v>
      </c>
      <c r="P423" s="6" t="s">
        <v>1112</v>
      </c>
      <c r="Q423" s="6" t="s">
        <v>1633</v>
      </c>
      <c r="R423" s="6" t="s">
        <v>900</v>
      </c>
      <c r="S423" s="6">
        <v>0</v>
      </c>
      <c r="T423" s="6" t="s">
        <v>1726</v>
      </c>
      <c r="U423" s="6" t="s">
        <v>1721</v>
      </c>
      <c r="V423" s="6" t="s">
        <v>1128</v>
      </c>
      <c r="X423" s="6" t="s">
        <v>937</v>
      </c>
      <c r="Y423" s="6" t="s">
        <v>1129</v>
      </c>
      <c r="Z423" s="6" t="s">
        <v>904</v>
      </c>
      <c r="AA423" s="6" t="s">
        <v>905</v>
      </c>
      <c r="AB423" s="7">
        <v>44597</v>
      </c>
      <c r="AC423" s="6" t="s">
        <v>906</v>
      </c>
      <c r="AD423" s="6" t="s">
        <v>1132</v>
      </c>
      <c r="AE423" s="6" t="s">
        <v>1132</v>
      </c>
      <c r="AF423" s="6" t="s">
        <v>1132</v>
      </c>
      <c r="AG423" s="6" t="s">
        <v>1132</v>
      </c>
      <c r="AH423" s="6" t="s">
        <v>984</v>
      </c>
      <c r="AK423" s="6">
        <v>641819</v>
      </c>
      <c r="AL423" s="6">
        <v>5498768</v>
      </c>
      <c r="AQ423" s="6" t="s">
        <v>1632</v>
      </c>
    </row>
    <row r="424" spans="1:45" x14ac:dyDescent="0.2">
      <c r="A424" s="6">
        <v>990122</v>
      </c>
      <c r="B424" s="6">
        <v>997645</v>
      </c>
      <c r="C424" s="6" t="str">
        <f t="shared" si="24"/>
        <v>Harvesting</v>
      </c>
      <c r="D424" s="6" t="str">
        <f t="shared" si="25"/>
        <v>Harvesting - Sto:lo-73</v>
      </c>
      <c r="E424" s="6" t="str">
        <f t="shared" si="26"/>
        <v>Resource Harvesting 
Stó:lō</v>
      </c>
      <c r="F424" s="6" t="s">
        <v>1712</v>
      </c>
      <c r="G424" s="12">
        <f>INDEX(families!$A:$A,MATCH(H424,families!$B:$B,0))</f>
        <v>14</v>
      </c>
      <c r="H424" s="6" t="str">
        <f t="shared" si="27"/>
        <v>Tree</v>
      </c>
      <c r="L424" s="6">
        <v>988678.31539999996</v>
      </c>
      <c r="M424" s="6">
        <v>997644.32129999995</v>
      </c>
      <c r="N424" s="6">
        <v>644134</v>
      </c>
      <c r="O424" s="6">
        <v>5500937</v>
      </c>
      <c r="P424" s="6" t="s">
        <v>1112</v>
      </c>
      <c r="Q424" s="6" t="s">
        <v>1133</v>
      </c>
      <c r="R424" s="6" t="s">
        <v>900</v>
      </c>
      <c r="S424" s="6">
        <v>0</v>
      </c>
      <c r="T424" s="6" t="s">
        <v>1726</v>
      </c>
      <c r="U424" s="6" t="s">
        <v>1721</v>
      </c>
      <c r="V424" s="6" t="s">
        <v>1128</v>
      </c>
      <c r="X424" s="6" t="s">
        <v>956</v>
      </c>
      <c r="Y424" s="6" t="s">
        <v>1129</v>
      </c>
      <c r="Z424" s="6" t="s">
        <v>904</v>
      </c>
      <c r="AA424" s="6" t="s">
        <v>905</v>
      </c>
      <c r="AB424" s="7">
        <v>44597</v>
      </c>
      <c r="AC424" s="6" t="s">
        <v>906</v>
      </c>
      <c r="AD424" s="6" t="s">
        <v>1134</v>
      </c>
      <c r="AE424" s="6" t="s">
        <v>1134</v>
      </c>
      <c r="AF424" s="6" t="s">
        <v>1134</v>
      </c>
      <c r="AG424" s="6" t="s">
        <v>1134</v>
      </c>
      <c r="AH424" s="6" t="s">
        <v>984</v>
      </c>
      <c r="AK424" s="6">
        <v>637785</v>
      </c>
      <c r="AL424" s="6">
        <v>5495009</v>
      </c>
      <c r="AQ424" s="6" t="s">
        <v>1632</v>
      </c>
    </row>
    <row r="425" spans="1:45" x14ac:dyDescent="0.2">
      <c r="A425" s="6">
        <v>990122</v>
      </c>
      <c r="B425" s="6">
        <v>997645</v>
      </c>
      <c r="C425" s="6" t="str">
        <f t="shared" si="24"/>
        <v>Harvesting</v>
      </c>
      <c r="D425" s="6" t="str">
        <f t="shared" si="25"/>
        <v>Harvesting - Sto:lo-2863a</v>
      </c>
      <c r="E425" s="6" t="str">
        <f t="shared" si="26"/>
        <v>Resource Harvesting 
Stó:lō</v>
      </c>
      <c r="F425" s="6" t="s">
        <v>1712</v>
      </c>
      <c r="G425" s="12">
        <f>INDEX(families!$A:$A,MATCH(H425,families!$B:$B,0))</f>
        <v>14</v>
      </c>
      <c r="H425" s="6" t="str">
        <f t="shared" si="27"/>
        <v>Tree</v>
      </c>
      <c r="L425" s="6">
        <v>988678.31539999996</v>
      </c>
      <c r="M425" s="6">
        <v>997644.32129999995</v>
      </c>
      <c r="N425" s="6">
        <v>644134</v>
      </c>
      <c r="O425" s="6">
        <v>5500937</v>
      </c>
      <c r="P425" s="6" t="s">
        <v>1112</v>
      </c>
      <c r="Q425" s="6" t="s">
        <v>1127</v>
      </c>
      <c r="R425" s="6" t="s">
        <v>900</v>
      </c>
      <c r="S425" s="6">
        <v>0</v>
      </c>
      <c r="T425" s="6" t="s">
        <v>1726</v>
      </c>
      <c r="U425" s="6" t="s">
        <v>1721</v>
      </c>
      <c r="V425" s="6" t="s">
        <v>1128</v>
      </c>
      <c r="X425" s="6" t="s">
        <v>956</v>
      </c>
      <c r="Y425" s="6" t="s">
        <v>1129</v>
      </c>
      <c r="Z425" s="6" t="s">
        <v>904</v>
      </c>
      <c r="AA425" s="6" t="s">
        <v>905</v>
      </c>
      <c r="AB425" s="7">
        <v>44597</v>
      </c>
      <c r="AC425" s="6" t="s">
        <v>906</v>
      </c>
      <c r="AD425" s="6" t="s">
        <v>1130</v>
      </c>
      <c r="AE425" s="6" t="s">
        <v>1130</v>
      </c>
      <c r="AF425" s="6" t="s">
        <v>1130</v>
      </c>
      <c r="AG425" s="6" t="s">
        <v>1130</v>
      </c>
      <c r="AH425" s="6" t="s">
        <v>984</v>
      </c>
      <c r="AK425" s="6">
        <v>637785</v>
      </c>
      <c r="AL425" s="6">
        <v>5495009</v>
      </c>
      <c r="AQ425" s="6" t="s">
        <v>1632</v>
      </c>
      <c r="AR425" s="6">
        <v>11</v>
      </c>
    </row>
    <row r="426" spans="1:45" x14ac:dyDescent="0.2">
      <c r="A426" s="6">
        <v>990122</v>
      </c>
      <c r="B426" s="6">
        <v>992023</v>
      </c>
      <c r="C426" s="6" t="str">
        <f t="shared" si="24"/>
        <v>Harvesting</v>
      </c>
      <c r="D426" s="6" t="str">
        <f t="shared" si="25"/>
        <v>Harvesting - Sto:lo-419</v>
      </c>
      <c r="E426" s="6" t="str">
        <f t="shared" si="26"/>
        <v>Resource Harvesting 
Stó:lō</v>
      </c>
      <c r="F426" s="6" t="s">
        <v>1712</v>
      </c>
      <c r="G426" s="12">
        <f>INDEX(families!$A:$A,MATCH(H426,families!$B:$B,0))</f>
        <v>14</v>
      </c>
      <c r="H426" s="6" t="str">
        <f t="shared" si="27"/>
        <v>Tree</v>
      </c>
      <c r="L426" s="6">
        <v>988678.31539999996</v>
      </c>
      <c r="M426" s="6">
        <v>992022.72690000001</v>
      </c>
      <c r="N426" s="6">
        <v>644134</v>
      </c>
      <c r="O426" s="6">
        <v>5500937</v>
      </c>
      <c r="P426" s="6" t="s">
        <v>1112</v>
      </c>
      <c r="Q426" s="6" t="s">
        <v>1633</v>
      </c>
      <c r="R426" s="6" t="s">
        <v>900</v>
      </c>
      <c r="S426" s="6">
        <v>0</v>
      </c>
      <c r="T426" s="6" t="s">
        <v>1726</v>
      </c>
      <c r="U426" s="6" t="s">
        <v>1721</v>
      </c>
      <c r="V426" s="6" t="s">
        <v>1128</v>
      </c>
      <c r="X426" s="6" t="s">
        <v>937</v>
      </c>
      <c r="Y426" s="6" t="s">
        <v>1129</v>
      </c>
      <c r="Z426" s="6" t="s">
        <v>904</v>
      </c>
      <c r="AA426" s="6" t="s">
        <v>905</v>
      </c>
      <c r="AB426" s="7">
        <v>44597</v>
      </c>
      <c r="AC426" s="6" t="s">
        <v>906</v>
      </c>
      <c r="AD426" s="6" t="s">
        <v>1132</v>
      </c>
      <c r="AE426" s="6" t="s">
        <v>1132</v>
      </c>
      <c r="AF426" s="6" t="s">
        <v>1132</v>
      </c>
      <c r="AG426" s="6" t="s">
        <v>1132</v>
      </c>
      <c r="AH426" s="6" t="s">
        <v>984</v>
      </c>
      <c r="AK426" s="6">
        <v>641819</v>
      </c>
      <c r="AL426" s="6">
        <v>5498768</v>
      </c>
      <c r="AQ426" s="6" t="s">
        <v>1632</v>
      </c>
      <c r="AR426" s="6">
        <v>12</v>
      </c>
    </row>
    <row r="427" spans="1:45" x14ac:dyDescent="0.2">
      <c r="A427" s="6">
        <v>990122</v>
      </c>
      <c r="B427" s="6">
        <v>997645</v>
      </c>
      <c r="C427" s="6" t="str">
        <f t="shared" si="24"/>
        <v>Harvesting</v>
      </c>
      <c r="D427" s="6" t="str">
        <f t="shared" si="25"/>
        <v>Harvesting - Sto:lo-73</v>
      </c>
      <c r="E427" s="6" t="str">
        <f t="shared" si="26"/>
        <v>Resource Harvesting 
Stó:lō</v>
      </c>
      <c r="F427" s="6" t="s">
        <v>1712</v>
      </c>
      <c r="G427" s="12">
        <f>INDEX(families!$A:$A,MATCH(H427,families!$B:$B,0))</f>
        <v>14</v>
      </c>
      <c r="H427" s="6" t="str">
        <f t="shared" si="27"/>
        <v>Tree</v>
      </c>
      <c r="L427" s="6">
        <v>988678.31539999996</v>
      </c>
      <c r="M427" s="6">
        <v>997644.32129999995</v>
      </c>
      <c r="N427" s="6">
        <v>644134</v>
      </c>
      <c r="O427" s="6">
        <v>5500937</v>
      </c>
      <c r="P427" s="6" t="s">
        <v>1112</v>
      </c>
      <c r="Q427" s="6" t="s">
        <v>1133</v>
      </c>
      <c r="R427" s="6" t="s">
        <v>900</v>
      </c>
      <c r="S427" s="6">
        <v>0</v>
      </c>
      <c r="T427" s="6" t="s">
        <v>1726</v>
      </c>
      <c r="U427" s="6" t="s">
        <v>1721</v>
      </c>
      <c r="V427" s="6" t="s">
        <v>1128</v>
      </c>
      <c r="X427" s="6" t="s">
        <v>956</v>
      </c>
      <c r="Y427" s="6" t="s">
        <v>1129</v>
      </c>
      <c r="Z427" s="6" t="s">
        <v>904</v>
      </c>
      <c r="AA427" s="6" t="s">
        <v>905</v>
      </c>
      <c r="AB427" s="7">
        <v>44597</v>
      </c>
      <c r="AC427" s="6" t="s">
        <v>906</v>
      </c>
      <c r="AD427" s="6" t="s">
        <v>1134</v>
      </c>
      <c r="AE427" s="6" t="s">
        <v>1134</v>
      </c>
      <c r="AF427" s="6" t="s">
        <v>1134</v>
      </c>
      <c r="AG427" s="6" t="s">
        <v>1134</v>
      </c>
      <c r="AH427" s="6" t="s">
        <v>984</v>
      </c>
      <c r="AK427" s="6">
        <v>637785</v>
      </c>
      <c r="AL427" s="6">
        <v>5495009</v>
      </c>
      <c r="AQ427" s="6" t="s">
        <v>1632</v>
      </c>
      <c r="AR427" s="6">
        <v>13</v>
      </c>
    </row>
    <row r="428" spans="1:45" x14ac:dyDescent="0.2">
      <c r="A428" s="6">
        <v>990122</v>
      </c>
      <c r="B428" s="6">
        <v>997645</v>
      </c>
      <c r="C428" s="6" t="str">
        <f t="shared" si="24"/>
        <v>Harvesting</v>
      </c>
      <c r="D428" s="6" t="str">
        <f t="shared" si="25"/>
        <v>Harvesting - Sto:lo-2863a</v>
      </c>
      <c r="E428" s="6" t="str">
        <f t="shared" si="26"/>
        <v>Resource Harvesting 
Stó:lō</v>
      </c>
      <c r="F428" s="6" t="s">
        <v>1712</v>
      </c>
      <c r="G428" s="12">
        <f>INDEX(families!$A:$A,MATCH(H428,families!$B:$B,0))</f>
        <v>14</v>
      </c>
      <c r="H428" s="6" t="str">
        <f t="shared" si="27"/>
        <v>Tree</v>
      </c>
      <c r="L428" s="6">
        <v>988678.31539999996</v>
      </c>
      <c r="M428" s="6">
        <v>997644.32129999995</v>
      </c>
      <c r="N428" s="6">
        <v>644134</v>
      </c>
      <c r="O428" s="6">
        <v>5500937</v>
      </c>
      <c r="P428" s="6" t="s">
        <v>1112</v>
      </c>
      <c r="Q428" s="6" t="s">
        <v>1127</v>
      </c>
      <c r="R428" s="6" t="s">
        <v>900</v>
      </c>
      <c r="S428" s="6">
        <v>0</v>
      </c>
      <c r="T428" s="6" t="s">
        <v>1726</v>
      </c>
      <c r="U428" s="6" t="s">
        <v>1721</v>
      </c>
      <c r="V428" s="6" t="s">
        <v>1128</v>
      </c>
      <c r="X428" s="6" t="s">
        <v>956</v>
      </c>
      <c r="Y428" s="6" t="s">
        <v>1129</v>
      </c>
      <c r="Z428" s="6" t="s">
        <v>904</v>
      </c>
      <c r="AA428" s="6" t="s">
        <v>905</v>
      </c>
      <c r="AB428" s="7">
        <v>44597</v>
      </c>
      <c r="AC428" s="6" t="s">
        <v>906</v>
      </c>
      <c r="AD428" s="6" t="s">
        <v>1130</v>
      </c>
      <c r="AE428" s="6" t="s">
        <v>1130</v>
      </c>
      <c r="AF428" s="6" t="s">
        <v>1130</v>
      </c>
      <c r="AG428" s="6" t="s">
        <v>1130</v>
      </c>
      <c r="AH428" s="6" t="s">
        <v>984</v>
      </c>
      <c r="AK428" s="6">
        <v>637785</v>
      </c>
      <c r="AL428" s="6">
        <v>5495009</v>
      </c>
      <c r="AQ428" s="6" t="s">
        <v>1632</v>
      </c>
      <c r="AR428" s="6">
        <v>157</v>
      </c>
      <c r="AS428" s="6">
        <v>11</v>
      </c>
    </row>
    <row r="429" spans="1:45" x14ac:dyDescent="0.2">
      <c r="A429" s="6">
        <v>990122</v>
      </c>
      <c r="B429" s="6">
        <v>992023</v>
      </c>
      <c r="C429" s="6" t="str">
        <f t="shared" si="24"/>
        <v>Harvesting</v>
      </c>
      <c r="D429" s="6" t="str">
        <f t="shared" si="25"/>
        <v>Harvesting - Sto:lo-419</v>
      </c>
      <c r="E429" s="6" t="str">
        <f t="shared" si="26"/>
        <v>Resource Harvesting 
Stó:lō</v>
      </c>
      <c r="F429" s="6" t="s">
        <v>1712</v>
      </c>
      <c r="G429" s="12">
        <f>INDEX(families!$A:$A,MATCH(H429,families!$B:$B,0))</f>
        <v>14</v>
      </c>
      <c r="H429" s="6" t="str">
        <f t="shared" si="27"/>
        <v>Tree</v>
      </c>
      <c r="L429" s="6">
        <v>988678.31539999996</v>
      </c>
      <c r="M429" s="6">
        <v>992022.72690000001</v>
      </c>
      <c r="N429" s="6">
        <v>644134</v>
      </c>
      <c r="O429" s="6">
        <v>5500937</v>
      </c>
      <c r="P429" s="6" t="s">
        <v>1112</v>
      </c>
      <c r="Q429" s="6" t="s">
        <v>1633</v>
      </c>
      <c r="R429" s="6" t="s">
        <v>900</v>
      </c>
      <c r="S429" s="6">
        <v>0</v>
      </c>
      <c r="T429" s="6" t="s">
        <v>1726</v>
      </c>
      <c r="U429" s="6" t="s">
        <v>1721</v>
      </c>
      <c r="V429" s="6" t="s">
        <v>1128</v>
      </c>
      <c r="X429" s="6" t="s">
        <v>937</v>
      </c>
      <c r="Y429" s="6" t="s">
        <v>1129</v>
      </c>
      <c r="Z429" s="6" t="s">
        <v>904</v>
      </c>
      <c r="AA429" s="6" t="s">
        <v>905</v>
      </c>
      <c r="AB429" s="7">
        <v>44597</v>
      </c>
      <c r="AC429" s="6" t="s">
        <v>906</v>
      </c>
      <c r="AD429" s="6" t="s">
        <v>1132</v>
      </c>
      <c r="AE429" s="6" t="s">
        <v>1132</v>
      </c>
      <c r="AF429" s="6" t="s">
        <v>1132</v>
      </c>
      <c r="AG429" s="6" t="s">
        <v>1132</v>
      </c>
      <c r="AH429" s="6" t="s">
        <v>984</v>
      </c>
      <c r="AK429" s="6">
        <v>641819</v>
      </c>
      <c r="AL429" s="6">
        <v>5498768</v>
      </c>
      <c r="AQ429" s="6" t="s">
        <v>1632</v>
      </c>
      <c r="AR429" s="6">
        <v>158</v>
      </c>
      <c r="AS429" s="6">
        <v>12</v>
      </c>
    </row>
    <row r="430" spans="1:45" x14ac:dyDescent="0.2">
      <c r="A430" s="6">
        <v>990122</v>
      </c>
      <c r="B430" s="6">
        <v>997645</v>
      </c>
      <c r="C430" s="6" t="str">
        <f t="shared" si="24"/>
        <v>Harvesting</v>
      </c>
      <c r="D430" s="6" t="str">
        <f t="shared" si="25"/>
        <v>Harvesting - Sto:lo-73</v>
      </c>
      <c r="E430" s="6" t="str">
        <f t="shared" si="26"/>
        <v>Resource Harvesting 
Stó:lō</v>
      </c>
      <c r="F430" s="6" t="s">
        <v>1712</v>
      </c>
      <c r="G430" s="12">
        <f>INDEX(families!$A:$A,MATCH(H430,families!$B:$B,0))</f>
        <v>14</v>
      </c>
      <c r="H430" s="6" t="str">
        <f t="shared" si="27"/>
        <v>Tree</v>
      </c>
      <c r="L430" s="6">
        <v>988678.31539999996</v>
      </c>
      <c r="M430" s="6">
        <v>997644.32129999995</v>
      </c>
      <c r="N430" s="6">
        <v>644134</v>
      </c>
      <c r="O430" s="6">
        <v>5500937</v>
      </c>
      <c r="P430" s="6" t="s">
        <v>1112</v>
      </c>
      <c r="Q430" s="6" t="s">
        <v>1133</v>
      </c>
      <c r="R430" s="6" t="s">
        <v>900</v>
      </c>
      <c r="S430" s="6">
        <v>0</v>
      </c>
      <c r="T430" s="6" t="s">
        <v>1726</v>
      </c>
      <c r="U430" s="6" t="s">
        <v>1721</v>
      </c>
      <c r="V430" s="6" t="s">
        <v>1128</v>
      </c>
      <c r="X430" s="6" t="s">
        <v>956</v>
      </c>
      <c r="Y430" s="6" t="s">
        <v>1129</v>
      </c>
      <c r="Z430" s="6" t="s">
        <v>904</v>
      </c>
      <c r="AA430" s="6" t="s">
        <v>905</v>
      </c>
      <c r="AB430" s="7">
        <v>44597</v>
      </c>
      <c r="AC430" s="6" t="s">
        <v>906</v>
      </c>
      <c r="AD430" s="6" t="s">
        <v>1134</v>
      </c>
      <c r="AE430" s="6" t="s">
        <v>1134</v>
      </c>
      <c r="AF430" s="6" t="s">
        <v>1134</v>
      </c>
      <c r="AG430" s="6" t="s">
        <v>1134</v>
      </c>
      <c r="AH430" s="6" t="s">
        <v>984</v>
      </c>
      <c r="AK430" s="6">
        <v>637785</v>
      </c>
      <c r="AL430" s="6">
        <v>5495009</v>
      </c>
      <c r="AQ430" s="6" t="s">
        <v>1632</v>
      </c>
      <c r="AR430" s="6">
        <v>159</v>
      </c>
      <c r="AS430" s="6">
        <v>13</v>
      </c>
    </row>
    <row r="431" spans="1:45" x14ac:dyDescent="0.2">
      <c r="A431" s="6">
        <v>1060799</v>
      </c>
      <c r="B431" s="6">
        <v>1060836</v>
      </c>
      <c r="C431" s="6" t="str">
        <f t="shared" si="24"/>
        <v>Harvesting</v>
      </c>
      <c r="D431" s="6" t="str">
        <f t="shared" si="25"/>
        <v>Harvesting - Sto:lo-1390e</v>
      </c>
      <c r="E431" s="6" t="str">
        <f t="shared" si="26"/>
        <v>Resource Harvesting - Documented Travelway 
Stó:lō</v>
      </c>
      <c r="F431" s="6" t="s">
        <v>1712</v>
      </c>
      <c r="G431" s="12">
        <f>INDEX(families!$A:$A,MATCH(H431,families!$B:$B,0))</f>
        <v>14</v>
      </c>
      <c r="H431" s="6" t="str">
        <f t="shared" si="27"/>
        <v>Tree</v>
      </c>
      <c r="L431" s="6">
        <v>1060798.2749999999</v>
      </c>
      <c r="M431" s="6">
        <v>1060835.81</v>
      </c>
      <c r="N431" s="6">
        <v>598755</v>
      </c>
      <c r="O431" s="6">
        <v>5462223</v>
      </c>
      <c r="P431" s="6" t="s">
        <v>1112</v>
      </c>
      <c r="Q431" s="6" t="s">
        <v>1406</v>
      </c>
      <c r="R431" s="6" t="s">
        <v>900</v>
      </c>
      <c r="S431" s="6">
        <v>0</v>
      </c>
      <c r="T431" s="6" t="s">
        <v>1726</v>
      </c>
      <c r="U431" s="6" t="s">
        <v>1721</v>
      </c>
      <c r="V431" s="6" t="s">
        <v>1407</v>
      </c>
      <c r="X431" s="6" t="s">
        <v>948</v>
      </c>
      <c r="Y431" s="6" t="s">
        <v>1408</v>
      </c>
      <c r="Z431" s="6" t="s">
        <v>904</v>
      </c>
      <c r="AA431" s="6" t="s">
        <v>905</v>
      </c>
      <c r="AB431" s="7">
        <v>44597</v>
      </c>
      <c r="AC431" s="6" t="s">
        <v>906</v>
      </c>
      <c r="AD431" s="6" t="s">
        <v>1147</v>
      </c>
      <c r="AE431" s="6" t="s">
        <v>1147</v>
      </c>
      <c r="AF431" s="6" t="s">
        <v>1147</v>
      </c>
      <c r="AG431" s="6" t="s">
        <v>1147</v>
      </c>
      <c r="AK431" s="6">
        <v>598734</v>
      </c>
      <c r="AL431" s="6">
        <v>5462192</v>
      </c>
      <c r="AQ431" s="6" t="s">
        <v>1632</v>
      </c>
    </row>
    <row r="432" spans="1:45" x14ac:dyDescent="0.2">
      <c r="A432" s="6">
        <v>1060799</v>
      </c>
      <c r="B432" s="6">
        <v>1060836</v>
      </c>
      <c r="C432" s="6" t="str">
        <f t="shared" si="24"/>
        <v>Harvesting</v>
      </c>
      <c r="D432" s="6" t="str">
        <f t="shared" si="25"/>
        <v>Harvesting - Sto:lo-1390e</v>
      </c>
      <c r="E432" s="6" t="str">
        <f t="shared" si="26"/>
        <v>Resource Harvesting - Documented Travelway 
Stó:lō</v>
      </c>
      <c r="F432" s="6" t="s">
        <v>1712</v>
      </c>
      <c r="G432" s="12">
        <f>INDEX(families!$A:$A,MATCH(H432,families!$B:$B,0))</f>
        <v>14</v>
      </c>
      <c r="H432" s="6" t="str">
        <f t="shared" si="27"/>
        <v>Tree</v>
      </c>
      <c r="L432" s="6">
        <v>1060798.2749999999</v>
      </c>
      <c r="M432" s="6">
        <v>1060835.81</v>
      </c>
      <c r="N432" s="6">
        <v>598755</v>
      </c>
      <c r="O432" s="6">
        <v>5462223</v>
      </c>
      <c r="P432" s="6" t="s">
        <v>1112</v>
      </c>
      <c r="Q432" s="6" t="s">
        <v>1406</v>
      </c>
      <c r="R432" s="6" t="s">
        <v>900</v>
      </c>
      <c r="S432" s="6">
        <v>0</v>
      </c>
      <c r="T432" s="6" t="s">
        <v>1726</v>
      </c>
      <c r="U432" s="6" t="s">
        <v>1721</v>
      </c>
      <c r="V432" s="6" t="s">
        <v>1407</v>
      </c>
      <c r="X432" s="6" t="s">
        <v>948</v>
      </c>
      <c r="Y432" s="6" t="s">
        <v>1408</v>
      </c>
      <c r="Z432" s="6" t="s">
        <v>904</v>
      </c>
      <c r="AA432" s="6" t="s">
        <v>905</v>
      </c>
      <c r="AB432" s="7">
        <v>44597</v>
      </c>
      <c r="AC432" s="6" t="s">
        <v>906</v>
      </c>
      <c r="AD432" s="6" t="s">
        <v>1147</v>
      </c>
      <c r="AE432" s="6" t="s">
        <v>1147</v>
      </c>
      <c r="AF432" s="6" t="s">
        <v>1147</v>
      </c>
      <c r="AG432" s="6" t="s">
        <v>1147</v>
      </c>
      <c r="AK432" s="6">
        <v>598734</v>
      </c>
      <c r="AL432" s="6">
        <v>5462192</v>
      </c>
      <c r="AQ432" s="6" t="s">
        <v>1632</v>
      </c>
    </row>
    <row r="433" spans="1:45" x14ac:dyDescent="0.2">
      <c r="A433" s="6">
        <v>1060799</v>
      </c>
      <c r="B433" s="6">
        <v>1060836</v>
      </c>
      <c r="C433" s="6" t="str">
        <f t="shared" si="24"/>
        <v>Harvesting</v>
      </c>
      <c r="D433" s="6" t="str">
        <f t="shared" si="25"/>
        <v>Harvesting - Sto:lo-1390e</v>
      </c>
      <c r="E433" s="6" t="str">
        <f t="shared" si="26"/>
        <v>Resource Harvesting - Documented Travelway 
Stó:lō</v>
      </c>
      <c r="F433" s="6" t="s">
        <v>1712</v>
      </c>
      <c r="G433" s="12">
        <f>INDEX(families!$A:$A,MATCH(H433,families!$B:$B,0))</f>
        <v>14</v>
      </c>
      <c r="H433" s="6" t="str">
        <f t="shared" si="27"/>
        <v>Tree</v>
      </c>
      <c r="L433" s="6">
        <v>1060798.2749999999</v>
      </c>
      <c r="M433" s="6">
        <v>1060835.81</v>
      </c>
      <c r="N433" s="6">
        <v>598755</v>
      </c>
      <c r="O433" s="6">
        <v>5462223</v>
      </c>
      <c r="P433" s="6" t="s">
        <v>1112</v>
      </c>
      <c r="Q433" s="6" t="s">
        <v>1406</v>
      </c>
      <c r="R433" s="6" t="s">
        <v>900</v>
      </c>
      <c r="S433" s="6">
        <v>0</v>
      </c>
      <c r="T433" s="6" t="s">
        <v>1726</v>
      </c>
      <c r="U433" s="6" t="s">
        <v>1721</v>
      </c>
      <c r="V433" s="6" t="s">
        <v>1407</v>
      </c>
      <c r="X433" s="6" t="s">
        <v>948</v>
      </c>
      <c r="Y433" s="6" t="s">
        <v>1408</v>
      </c>
      <c r="Z433" s="6" t="s">
        <v>904</v>
      </c>
      <c r="AA433" s="6" t="s">
        <v>905</v>
      </c>
      <c r="AB433" s="7">
        <v>44597</v>
      </c>
      <c r="AC433" s="6" t="s">
        <v>906</v>
      </c>
      <c r="AD433" s="6" t="s">
        <v>1147</v>
      </c>
      <c r="AE433" s="6" t="s">
        <v>1147</v>
      </c>
      <c r="AF433" s="6" t="s">
        <v>1147</v>
      </c>
      <c r="AG433" s="6" t="s">
        <v>1147</v>
      </c>
      <c r="AK433" s="6">
        <v>598734</v>
      </c>
      <c r="AL433" s="6">
        <v>5462192</v>
      </c>
      <c r="AQ433" s="6" t="s">
        <v>1632</v>
      </c>
      <c r="AR433" s="6">
        <v>118</v>
      </c>
    </row>
    <row r="434" spans="1:45" x14ac:dyDescent="0.2">
      <c r="A434" s="6">
        <v>1060799</v>
      </c>
      <c r="B434" s="6">
        <v>1060836</v>
      </c>
      <c r="C434" s="6" t="str">
        <f t="shared" si="24"/>
        <v>Harvesting</v>
      </c>
      <c r="D434" s="6" t="str">
        <f t="shared" si="25"/>
        <v>Harvesting - Sto:lo-1390e</v>
      </c>
      <c r="E434" s="6" t="str">
        <f t="shared" si="26"/>
        <v>Resource Harvesting - Documented Travelway 
Stó:lō</v>
      </c>
      <c r="F434" s="6" t="s">
        <v>1712</v>
      </c>
      <c r="G434" s="12">
        <f>INDEX(families!$A:$A,MATCH(H434,families!$B:$B,0))</f>
        <v>14</v>
      </c>
      <c r="H434" s="6" t="str">
        <f t="shared" si="27"/>
        <v>Tree</v>
      </c>
      <c r="L434" s="6">
        <v>1060798.2749999999</v>
      </c>
      <c r="M434" s="6">
        <v>1060835.81</v>
      </c>
      <c r="N434" s="6">
        <v>598755</v>
      </c>
      <c r="O434" s="6">
        <v>5462223</v>
      </c>
      <c r="P434" s="6" t="s">
        <v>1112</v>
      </c>
      <c r="Q434" s="6" t="s">
        <v>1406</v>
      </c>
      <c r="R434" s="6" t="s">
        <v>900</v>
      </c>
      <c r="S434" s="6">
        <v>0</v>
      </c>
      <c r="T434" s="6" t="s">
        <v>1726</v>
      </c>
      <c r="U434" s="6" t="s">
        <v>1721</v>
      </c>
      <c r="V434" s="6" t="s">
        <v>1407</v>
      </c>
      <c r="X434" s="6" t="s">
        <v>948</v>
      </c>
      <c r="Y434" s="6" t="s">
        <v>1408</v>
      </c>
      <c r="Z434" s="6" t="s">
        <v>904</v>
      </c>
      <c r="AA434" s="6" t="s">
        <v>905</v>
      </c>
      <c r="AB434" s="7">
        <v>44597</v>
      </c>
      <c r="AC434" s="6" t="s">
        <v>906</v>
      </c>
      <c r="AD434" s="6" t="s">
        <v>1147</v>
      </c>
      <c r="AE434" s="6" t="s">
        <v>1147</v>
      </c>
      <c r="AF434" s="6" t="s">
        <v>1147</v>
      </c>
      <c r="AG434" s="6" t="s">
        <v>1147</v>
      </c>
      <c r="AK434" s="6">
        <v>598734</v>
      </c>
      <c r="AL434" s="6">
        <v>5462192</v>
      </c>
      <c r="AQ434" s="6" t="s">
        <v>1632</v>
      </c>
      <c r="AR434" s="6">
        <v>264</v>
      </c>
      <c r="AS434" s="6">
        <v>118</v>
      </c>
    </row>
    <row r="435" spans="1:45" x14ac:dyDescent="0.2">
      <c r="A435" s="6">
        <v>1055897</v>
      </c>
      <c r="B435" s="6">
        <v>1056307</v>
      </c>
      <c r="C435" s="6" t="str">
        <f t="shared" si="24"/>
        <v>Harvesting</v>
      </c>
      <c r="D435" s="6" t="str">
        <f t="shared" si="25"/>
        <v>Harvesting - Sto:lo-1677</v>
      </c>
      <c r="E435" s="6" t="str">
        <f t="shared" si="26"/>
        <v>Resource Harvesting - Habitation [not included in CHOA] 
Stó:lō</v>
      </c>
      <c r="F435" s="6" t="s">
        <v>1712</v>
      </c>
      <c r="G435" s="12">
        <f>INDEX(families!$A:$A,MATCH(H435,families!$B:$B,0))</f>
        <v>14</v>
      </c>
      <c r="H435" s="6" t="str">
        <f t="shared" si="27"/>
        <v>Tree</v>
      </c>
      <c r="L435" s="6">
        <v>1055901.406</v>
      </c>
      <c r="M435" s="6">
        <v>1056309.466</v>
      </c>
      <c r="N435" s="6">
        <v>601606</v>
      </c>
      <c r="O435" s="6">
        <v>5465968</v>
      </c>
      <c r="P435" s="6" t="s">
        <v>1112</v>
      </c>
      <c r="Q435" s="6" t="s">
        <v>1382</v>
      </c>
      <c r="R435" s="6" t="s">
        <v>900</v>
      </c>
      <c r="S435" s="6">
        <v>0</v>
      </c>
      <c r="T435" s="6" t="s">
        <v>1726</v>
      </c>
      <c r="U435" s="6" t="s">
        <v>1721</v>
      </c>
      <c r="V435" s="6" t="s">
        <v>1383</v>
      </c>
      <c r="X435" s="6" t="s">
        <v>948</v>
      </c>
      <c r="Y435" s="6" t="s">
        <v>1384</v>
      </c>
      <c r="Z435" s="6" t="s">
        <v>904</v>
      </c>
      <c r="AA435" s="6" t="s">
        <v>905</v>
      </c>
      <c r="AB435" s="7">
        <v>44597</v>
      </c>
      <c r="AC435" s="6" t="s">
        <v>906</v>
      </c>
      <c r="AD435" s="6" t="s">
        <v>1371</v>
      </c>
      <c r="AE435" s="6" t="s">
        <v>1371</v>
      </c>
      <c r="AF435" s="6" t="s">
        <v>1371</v>
      </c>
      <c r="AG435" s="6" t="s">
        <v>1371</v>
      </c>
      <c r="AK435" s="6">
        <v>601343</v>
      </c>
      <c r="AL435" s="6">
        <v>5465656</v>
      </c>
      <c r="AQ435" s="6" t="s">
        <v>1632</v>
      </c>
    </row>
    <row r="436" spans="1:45" x14ac:dyDescent="0.2">
      <c r="A436" s="6">
        <v>1055897</v>
      </c>
      <c r="B436" s="6">
        <v>1056307</v>
      </c>
      <c r="C436" s="6" t="str">
        <f t="shared" si="24"/>
        <v>Harvesting</v>
      </c>
      <c r="D436" s="6" t="str">
        <f t="shared" si="25"/>
        <v>Harvesting - Sto:lo-1677</v>
      </c>
      <c r="E436" s="6" t="str">
        <f t="shared" si="26"/>
        <v>Resource Harvesting - Habitation [not included in CHOA] 
Stó:lō</v>
      </c>
      <c r="F436" s="6" t="s">
        <v>1712</v>
      </c>
      <c r="G436" s="12">
        <f>INDEX(families!$A:$A,MATCH(H436,families!$B:$B,0))</f>
        <v>14</v>
      </c>
      <c r="H436" s="6" t="str">
        <f t="shared" si="27"/>
        <v>Tree</v>
      </c>
      <c r="L436" s="6">
        <v>1055901.406</v>
      </c>
      <c r="M436" s="6">
        <v>1056309.466</v>
      </c>
      <c r="N436" s="6">
        <v>601606</v>
      </c>
      <c r="O436" s="6">
        <v>5465968</v>
      </c>
      <c r="P436" s="6" t="s">
        <v>1112</v>
      </c>
      <c r="Q436" s="6" t="s">
        <v>1382</v>
      </c>
      <c r="R436" s="6" t="s">
        <v>900</v>
      </c>
      <c r="S436" s="6">
        <v>0</v>
      </c>
      <c r="T436" s="6" t="s">
        <v>1726</v>
      </c>
      <c r="U436" s="6" t="s">
        <v>1721</v>
      </c>
      <c r="V436" s="6" t="s">
        <v>1383</v>
      </c>
      <c r="X436" s="6" t="s">
        <v>948</v>
      </c>
      <c r="Y436" s="6" t="s">
        <v>1384</v>
      </c>
      <c r="Z436" s="6" t="s">
        <v>904</v>
      </c>
      <c r="AA436" s="6" t="s">
        <v>905</v>
      </c>
      <c r="AB436" s="7">
        <v>44597</v>
      </c>
      <c r="AC436" s="6" t="s">
        <v>906</v>
      </c>
      <c r="AD436" s="6" t="s">
        <v>1371</v>
      </c>
      <c r="AE436" s="6" t="s">
        <v>1371</v>
      </c>
      <c r="AF436" s="6" t="s">
        <v>1371</v>
      </c>
      <c r="AG436" s="6" t="s">
        <v>1371</v>
      </c>
      <c r="AK436" s="6">
        <v>601343</v>
      </c>
      <c r="AL436" s="6">
        <v>5465656</v>
      </c>
      <c r="AQ436" s="6" t="s">
        <v>1632</v>
      </c>
    </row>
    <row r="437" spans="1:45" x14ac:dyDescent="0.2">
      <c r="A437" s="6">
        <v>1055897</v>
      </c>
      <c r="B437" s="6">
        <v>1056307</v>
      </c>
      <c r="C437" s="6" t="str">
        <f t="shared" si="24"/>
        <v>Harvesting</v>
      </c>
      <c r="D437" s="6" t="str">
        <f t="shared" si="25"/>
        <v>Harvesting - Sto:lo-1677</v>
      </c>
      <c r="E437" s="6" t="str">
        <f t="shared" si="26"/>
        <v>Resource Harvesting - Habitation [not included in CHOA] 
Stó:lō</v>
      </c>
      <c r="F437" s="6" t="s">
        <v>1712</v>
      </c>
      <c r="G437" s="12">
        <f>INDEX(families!$A:$A,MATCH(H437,families!$B:$B,0))</f>
        <v>14</v>
      </c>
      <c r="H437" s="6" t="str">
        <f t="shared" si="27"/>
        <v>Tree</v>
      </c>
      <c r="L437" s="6">
        <v>1055901.406</v>
      </c>
      <c r="M437" s="6">
        <v>1056309.466</v>
      </c>
      <c r="N437" s="6">
        <v>601606</v>
      </c>
      <c r="O437" s="6">
        <v>5465968</v>
      </c>
      <c r="P437" s="6" t="s">
        <v>1112</v>
      </c>
      <c r="Q437" s="6" t="s">
        <v>1382</v>
      </c>
      <c r="R437" s="6" t="s">
        <v>900</v>
      </c>
      <c r="S437" s="6">
        <v>0</v>
      </c>
      <c r="T437" s="6" t="s">
        <v>1726</v>
      </c>
      <c r="U437" s="6" t="s">
        <v>1721</v>
      </c>
      <c r="V437" s="6" t="s">
        <v>1383</v>
      </c>
      <c r="X437" s="6" t="s">
        <v>948</v>
      </c>
      <c r="Y437" s="6" t="s">
        <v>1384</v>
      </c>
      <c r="Z437" s="6" t="s">
        <v>904</v>
      </c>
      <c r="AA437" s="6" t="s">
        <v>905</v>
      </c>
      <c r="AB437" s="7">
        <v>44597</v>
      </c>
      <c r="AC437" s="6" t="s">
        <v>906</v>
      </c>
      <c r="AD437" s="6" t="s">
        <v>1371</v>
      </c>
      <c r="AE437" s="6" t="s">
        <v>1371</v>
      </c>
      <c r="AF437" s="6" t="s">
        <v>1371</v>
      </c>
      <c r="AG437" s="6" t="s">
        <v>1371</v>
      </c>
      <c r="AK437" s="6">
        <v>601343</v>
      </c>
      <c r="AL437" s="6">
        <v>5465656</v>
      </c>
      <c r="AQ437" s="6" t="s">
        <v>1632</v>
      </c>
      <c r="AR437" s="6">
        <v>109</v>
      </c>
    </row>
    <row r="438" spans="1:45" x14ac:dyDescent="0.2">
      <c r="A438" s="6">
        <v>1055897</v>
      </c>
      <c r="B438" s="6">
        <v>1056307</v>
      </c>
      <c r="C438" s="6" t="str">
        <f t="shared" si="24"/>
        <v>Harvesting</v>
      </c>
      <c r="D438" s="6" t="str">
        <f t="shared" si="25"/>
        <v>Harvesting - Sto:lo-1677</v>
      </c>
      <c r="E438" s="6" t="str">
        <f t="shared" si="26"/>
        <v>Resource Harvesting - Habitation [not included in CHOA] 
Stó:lō</v>
      </c>
      <c r="F438" s="6" t="s">
        <v>1712</v>
      </c>
      <c r="G438" s="12">
        <f>INDEX(families!$A:$A,MATCH(H438,families!$B:$B,0))</f>
        <v>14</v>
      </c>
      <c r="H438" s="6" t="str">
        <f t="shared" si="27"/>
        <v>Tree</v>
      </c>
      <c r="L438" s="6">
        <v>1055901.406</v>
      </c>
      <c r="M438" s="6">
        <v>1056309.466</v>
      </c>
      <c r="N438" s="6">
        <v>601606</v>
      </c>
      <c r="O438" s="6">
        <v>5465968</v>
      </c>
      <c r="P438" s="6" t="s">
        <v>1112</v>
      </c>
      <c r="Q438" s="6" t="s">
        <v>1382</v>
      </c>
      <c r="R438" s="6" t="s">
        <v>900</v>
      </c>
      <c r="S438" s="6">
        <v>0</v>
      </c>
      <c r="T438" s="6" t="s">
        <v>1726</v>
      </c>
      <c r="U438" s="6" t="s">
        <v>1721</v>
      </c>
      <c r="V438" s="6" t="s">
        <v>1383</v>
      </c>
      <c r="X438" s="6" t="s">
        <v>948</v>
      </c>
      <c r="Y438" s="6" t="s">
        <v>1384</v>
      </c>
      <c r="Z438" s="6" t="s">
        <v>904</v>
      </c>
      <c r="AA438" s="6" t="s">
        <v>905</v>
      </c>
      <c r="AB438" s="7">
        <v>44597</v>
      </c>
      <c r="AC438" s="6" t="s">
        <v>906</v>
      </c>
      <c r="AD438" s="6" t="s">
        <v>1371</v>
      </c>
      <c r="AE438" s="6" t="s">
        <v>1371</v>
      </c>
      <c r="AF438" s="6" t="s">
        <v>1371</v>
      </c>
      <c r="AG438" s="6" t="s">
        <v>1371</v>
      </c>
      <c r="AK438" s="6">
        <v>601343</v>
      </c>
      <c r="AL438" s="6">
        <v>5465656</v>
      </c>
      <c r="AQ438" s="6" t="s">
        <v>1632</v>
      </c>
      <c r="AR438" s="6">
        <v>255</v>
      </c>
      <c r="AS438" s="6">
        <v>109</v>
      </c>
    </row>
    <row r="439" spans="1:45" x14ac:dyDescent="0.2">
      <c r="A439" s="6">
        <v>1060035</v>
      </c>
      <c r="B439" s="6">
        <v>1060204</v>
      </c>
      <c r="C439" s="6" t="str">
        <f t="shared" si="24"/>
        <v>Harvesting</v>
      </c>
      <c r="D439" s="6" t="str">
        <f t="shared" si="25"/>
        <v>Harvesting - Sto:lo-2957</v>
      </c>
      <c r="E439" s="6" t="str">
        <f t="shared" si="26"/>
        <v>Resource Harvesting - Hunting 
Stó:lō</v>
      </c>
      <c r="F439" s="6" t="s">
        <v>1712</v>
      </c>
      <c r="G439" s="12">
        <f>INDEX(families!$A:$A,MATCH(H439,families!$B:$B,0))</f>
        <v>14</v>
      </c>
      <c r="H439" s="6" t="str">
        <f t="shared" si="27"/>
        <v>Tree</v>
      </c>
      <c r="L439" s="6">
        <v>1060034.6259999999</v>
      </c>
      <c r="M439" s="6">
        <v>1060203.5149999999</v>
      </c>
      <c r="N439" s="6">
        <v>599272</v>
      </c>
      <c r="O439" s="6">
        <v>5462781</v>
      </c>
      <c r="P439" s="6" t="s">
        <v>1112</v>
      </c>
      <c r="Q439" s="6" t="s">
        <v>1403</v>
      </c>
      <c r="R439" s="6" t="s">
        <v>900</v>
      </c>
      <c r="S439" s="6">
        <v>0</v>
      </c>
      <c r="T439" s="6" t="s">
        <v>1726</v>
      </c>
      <c r="U439" s="6" t="s">
        <v>1721</v>
      </c>
      <c r="V439" s="6" t="s">
        <v>1404</v>
      </c>
      <c r="X439" s="6" t="s">
        <v>948</v>
      </c>
      <c r="Y439" s="6" t="s">
        <v>1405</v>
      </c>
      <c r="Z439" s="6" t="s">
        <v>904</v>
      </c>
      <c r="AA439" s="6" t="s">
        <v>905</v>
      </c>
      <c r="AB439" s="7">
        <v>44597</v>
      </c>
      <c r="AC439" s="6" t="s">
        <v>906</v>
      </c>
      <c r="AD439" s="6" t="s">
        <v>1150</v>
      </c>
      <c r="AE439" s="6" t="s">
        <v>1150</v>
      </c>
      <c r="AF439" s="6" t="s">
        <v>1150</v>
      </c>
      <c r="AG439" s="6" t="s">
        <v>1150</v>
      </c>
      <c r="AK439" s="6">
        <v>599163</v>
      </c>
      <c r="AL439" s="6">
        <v>5462653</v>
      </c>
      <c r="AQ439" s="6" t="s">
        <v>1632</v>
      </c>
    </row>
    <row r="440" spans="1:45" x14ac:dyDescent="0.2">
      <c r="A440" s="6">
        <v>1060035</v>
      </c>
      <c r="B440" s="6">
        <v>1060204</v>
      </c>
      <c r="C440" s="6" t="str">
        <f t="shared" si="24"/>
        <v>Harvesting</v>
      </c>
      <c r="D440" s="6" t="str">
        <f t="shared" si="25"/>
        <v>Harvesting - Sto:lo-2957</v>
      </c>
      <c r="E440" s="6" t="str">
        <f t="shared" si="26"/>
        <v>Resource Harvesting - Hunting 
Stó:lō</v>
      </c>
      <c r="F440" s="6" t="s">
        <v>1712</v>
      </c>
      <c r="G440" s="12">
        <f>INDEX(families!$A:$A,MATCH(H440,families!$B:$B,0))</f>
        <v>14</v>
      </c>
      <c r="H440" s="6" t="str">
        <f t="shared" si="27"/>
        <v>Tree</v>
      </c>
      <c r="L440" s="6">
        <v>1060034.6259999999</v>
      </c>
      <c r="M440" s="6">
        <v>1060203.5149999999</v>
      </c>
      <c r="N440" s="6">
        <v>599272</v>
      </c>
      <c r="O440" s="6">
        <v>5462781</v>
      </c>
      <c r="P440" s="6" t="s">
        <v>1112</v>
      </c>
      <c r="Q440" s="6" t="s">
        <v>1403</v>
      </c>
      <c r="R440" s="6" t="s">
        <v>900</v>
      </c>
      <c r="S440" s="6">
        <v>0</v>
      </c>
      <c r="T440" s="6" t="s">
        <v>1726</v>
      </c>
      <c r="U440" s="6" t="s">
        <v>1721</v>
      </c>
      <c r="V440" s="6" t="s">
        <v>1404</v>
      </c>
      <c r="X440" s="6" t="s">
        <v>948</v>
      </c>
      <c r="Y440" s="6" t="s">
        <v>1405</v>
      </c>
      <c r="Z440" s="6" t="s">
        <v>904</v>
      </c>
      <c r="AA440" s="6" t="s">
        <v>905</v>
      </c>
      <c r="AB440" s="7">
        <v>44597</v>
      </c>
      <c r="AC440" s="6" t="s">
        <v>906</v>
      </c>
      <c r="AD440" s="6" t="s">
        <v>1150</v>
      </c>
      <c r="AE440" s="6" t="s">
        <v>1150</v>
      </c>
      <c r="AF440" s="6" t="s">
        <v>1150</v>
      </c>
      <c r="AG440" s="6" t="s">
        <v>1150</v>
      </c>
      <c r="AK440" s="6">
        <v>599163</v>
      </c>
      <c r="AL440" s="6">
        <v>5462653</v>
      </c>
      <c r="AQ440" s="6" t="s">
        <v>1632</v>
      </c>
    </row>
    <row r="441" spans="1:45" x14ac:dyDescent="0.2">
      <c r="A441" s="6">
        <v>1060035</v>
      </c>
      <c r="B441" s="6">
        <v>1060204</v>
      </c>
      <c r="C441" s="6" t="str">
        <f t="shared" si="24"/>
        <v>Harvesting</v>
      </c>
      <c r="D441" s="6" t="str">
        <f t="shared" si="25"/>
        <v>Harvesting - Sto:lo-2957</v>
      </c>
      <c r="E441" s="6" t="str">
        <f t="shared" si="26"/>
        <v>Resource Harvesting - Hunting 
Stó:lō</v>
      </c>
      <c r="F441" s="6" t="s">
        <v>1712</v>
      </c>
      <c r="G441" s="12">
        <f>INDEX(families!$A:$A,MATCH(H441,families!$B:$B,0))</f>
        <v>14</v>
      </c>
      <c r="H441" s="6" t="str">
        <f t="shared" si="27"/>
        <v>Tree</v>
      </c>
      <c r="L441" s="6">
        <v>1060034.6259999999</v>
      </c>
      <c r="M441" s="6">
        <v>1060203.5149999999</v>
      </c>
      <c r="N441" s="6">
        <v>599272</v>
      </c>
      <c r="O441" s="6">
        <v>5462781</v>
      </c>
      <c r="P441" s="6" t="s">
        <v>1112</v>
      </c>
      <c r="Q441" s="6" t="s">
        <v>1403</v>
      </c>
      <c r="R441" s="6" t="s">
        <v>900</v>
      </c>
      <c r="S441" s="6">
        <v>0</v>
      </c>
      <c r="T441" s="6" t="s">
        <v>1726</v>
      </c>
      <c r="U441" s="6" t="s">
        <v>1721</v>
      </c>
      <c r="V441" s="6" t="s">
        <v>1404</v>
      </c>
      <c r="X441" s="6" t="s">
        <v>948</v>
      </c>
      <c r="Y441" s="6" t="s">
        <v>1405</v>
      </c>
      <c r="Z441" s="6" t="s">
        <v>904</v>
      </c>
      <c r="AA441" s="6" t="s">
        <v>905</v>
      </c>
      <c r="AB441" s="7">
        <v>44597</v>
      </c>
      <c r="AC441" s="6" t="s">
        <v>906</v>
      </c>
      <c r="AD441" s="6" t="s">
        <v>1150</v>
      </c>
      <c r="AE441" s="6" t="s">
        <v>1150</v>
      </c>
      <c r="AF441" s="6" t="s">
        <v>1150</v>
      </c>
      <c r="AG441" s="6" t="s">
        <v>1150</v>
      </c>
      <c r="AK441" s="6">
        <v>599163</v>
      </c>
      <c r="AL441" s="6">
        <v>5462653</v>
      </c>
      <c r="AQ441" s="6" t="s">
        <v>1632</v>
      </c>
      <c r="AR441" s="6">
        <v>117</v>
      </c>
    </row>
    <row r="442" spans="1:45" x14ac:dyDescent="0.2">
      <c r="A442" s="6">
        <v>1060035</v>
      </c>
      <c r="B442" s="6">
        <v>1060204</v>
      </c>
      <c r="C442" s="6" t="str">
        <f t="shared" si="24"/>
        <v>Harvesting</v>
      </c>
      <c r="D442" s="6" t="str">
        <f t="shared" si="25"/>
        <v>Harvesting - Sto:lo-2957</v>
      </c>
      <c r="E442" s="6" t="str">
        <f t="shared" si="26"/>
        <v>Resource Harvesting - Hunting 
Stó:lō</v>
      </c>
      <c r="F442" s="6" t="s">
        <v>1712</v>
      </c>
      <c r="G442" s="12">
        <f>INDEX(families!$A:$A,MATCH(H442,families!$B:$B,0))</f>
        <v>14</v>
      </c>
      <c r="H442" s="6" t="str">
        <f t="shared" si="27"/>
        <v>Tree</v>
      </c>
      <c r="L442" s="6">
        <v>1060034.6259999999</v>
      </c>
      <c r="M442" s="6">
        <v>1060203.5149999999</v>
      </c>
      <c r="N442" s="6">
        <v>599272</v>
      </c>
      <c r="O442" s="6">
        <v>5462781</v>
      </c>
      <c r="P442" s="6" t="s">
        <v>1112</v>
      </c>
      <c r="Q442" s="6" t="s">
        <v>1403</v>
      </c>
      <c r="R442" s="6" t="s">
        <v>900</v>
      </c>
      <c r="S442" s="6">
        <v>0</v>
      </c>
      <c r="T442" s="6" t="s">
        <v>1726</v>
      </c>
      <c r="U442" s="6" t="s">
        <v>1721</v>
      </c>
      <c r="V442" s="6" t="s">
        <v>1404</v>
      </c>
      <c r="X442" s="6" t="s">
        <v>948</v>
      </c>
      <c r="Y442" s="6" t="s">
        <v>1405</v>
      </c>
      <c r="Z442" s="6" t="s">
        <v>904</v>
      </c>
      <c r="AA442" s="6" t="s">
        <v>905</v>
      </c>
      <c r="AB442" s="7">
        <v>44597</v>
      </c>
      <c r="AC442" s="6" t="s">
        <v>906</v>
      </c>
      <c r="AD442" s="6" t="s">
        <v>1150</v>
      </c>
      <c r="AE442" s="6" t="s">
        <v>1150</v>
      </c>
      <c r="AF442" s="6" t="s">
        <v>1150</v>
      </c>
      <c r="AG442" s="6" t="s">
        <v>1150</v>
      </c>
      <c r="AK442" s="6">
        <v>599163</v>
      </c>
      <c r="AL442" s="6">
        <v>5462653</v>
      </c>
      <c r="AQ442" s="6" t="s">
        <v>1632</v>
      </c>
      <c r="AR442" s="6">
        <v>263</v>
      </c>
      <c r="AS442" s="6">
        <v>117</v>
      </c>
    </row>
    <row r="443" spans="1:45" x14ac:dyDescent="0.2">
      <c r="A443" s="6">
        <v>988675</v>
      </c>
      <c r="B443" s="6">
        <v>997645</v>
      </c>
      <c r="C443" s="6" t="str">
        <f t="shared" si="24"/>
        <v>Harvesting</v>
      </c>
      <c r="D443" s="6" t="str">
        <f t="shared" si="25"/>
        <v>Harvesting - Sto:lo-2863-b</v>
      </c>
      <c r="E443" s="6" t="str">
        <f t="shared" si="26"/>
        <v>Resource Harvesting - Hunting (not included in CHOA) 
Stó:lö</v>
      </c>
      <c r="F443" s="6" t="s">
        <v>1712</v>
      </c>
      <c r="G443" s="12">
        <f>INDEX(families!$A:$A,MATCH(H443,families!$B:$B,0))</f>
        <v>14</v>
      </c>
      <c r="H443" s="6" t="str">
        <f t="shared" si="27"/>
        <v>Tree</v>
      </c>
      <c r="L443" s="6">
        <v>988678.31539999996</v>
      </c>
      <c r="M443" s="6">
        <v>997644.32129999995</v>
      </c>
      <c r="N443" s="6">
        <v>644134</v>
      </c>
      <c r="O443" s="6">
        <v>5500937</v>
      </c>
      <c r="P443" s="6" t="s">
        <v>1112</v>
      </c>
      <c r="Q443" s="6" t="s">
        <v>1618</v>
      </c>
      <c r="R443" s="6" t="s">
        <v>900</v>
      </c>
      <c r="S443" s="6">
        <v>0</v>
      </c>
      <c r="T443" s="6" t="s">
        <v>1726</v>
      </c>
      <c r="U443" s="6" t="s">
        <v>1721</v>
      </c>
      <c r="V443" s="6" t="s">
        <v>1116</v>
      </c>
      <c r="X443" s="6" t="s">
        <v>910</v>
      </c>
      <c r="Y443" s="6" t="s">
        <v>1619</v>
      </c>
      <c r="Z443" s="6" t="s">
        <v>1159</v>
      </c>
      <c r="AA443" s="6" t="s">
        <v>905</v>
      </c>
      <c r="AB443" s="7">
        <v>44595</v>
      </c>
      <c r="AC443" s="6" t="s">
        <v>906</v>
      </c>
      <c r="AD443" s="6" t="s">
        <v>1620</v>
      </c>
      <c r="AE443" s="6" t="s">
        <v>1620</v>
      </c>
      <c r="AF443" s="6" t="s">
        <v>1620</v>
      </c>
      <c r="AG443" s="6" t="s">
        <v>1620</v>
      </c>
      <c r="AK443" s="6">
        <v>637785</v>
      </c>
      <c r="AL443" s="6">
        <v>5495009</v>
      </c>
      <c r="AQ443" s="6" t="s">
        <v>1617</v>
      </c>
    </row>
    <row r="444" spans="1:45" x14ac:dyDescent="0.2">
      <c r="A444" s="6">
        <v>988675</v>
      </c>
      <c r="B444" s="6">
        <v>997645</v>
      </c>
      <c r="C444" s="6" t="str">
        <f t="shared" si="24"/>
        <v>Harvesting</v>
      </c>
      <c r="D444" s="6" t="str">
        <f t="shared" si="25"/>
        <v>Harvesting - Sto:lo-2863-b</v>
      </c>
      <c r="E444" s="6" t="str">
        <f t="shared" si="26"/>
        <v>Resource Harvesting - Hunting (not included in CHOA) 
Stó:lö</v>
      </c>
      <c r="F444" s="6" t="s">
        <v>1712</v>
      </c>
      <c r="G444" s="12">
        <f>INDEX(families!$A:$A,MATCH(H444,families!$B:$B,0))</f>
        <v>14</v>
      </c>
      <c r="H444" s="6" t="str">
        <f t="shared" si="27"/>
        <v>Tree</v>
      </c>
      <c r="L444" s="6">
        <v>988678.31539999996</v>
      </c>
      <c r="M444" s="6">
        <v>997644.32129999995</v>
      </c>
      <c r="N444" s="6">
        <v>644134</v>
      </c>
      <c r="O444" s="6">
        <v>5500937</v>
      </c>
      <c r="P444" s="6" t="s">
        <v>1112</v>
      </c>
      <c r="Q444" s="6" t="s">
        <v>1618</v>
      </c>
      <c r="R444" s="6" t="s">
        <v>900</v>
      </c>
      <c r="S444" s="6">
        <v>0</v>
      </c>
      <c r="T444" s="6" t="s">
        <v>1726</v>
      </c>
      <c r="U444" s="6" t="s">
        <v>1721</v>
      </c>
      <c r="V444" s="6" t="s">
        <v>1116</v>
      </c>
      <c r="X444" s="6" t="s">
        <v>910</v>
      </c>
      <c r="Y444" s="6" t="s">
        <v>1619</v>
      </c>
      <c r="Z444" s="6" t="s">
        <v>1159</v>
      </c>
      <c r="AA444" s="6" t="s">
        <v>905</v>
      </c>
      <c r="AB444" s="7">
        <v>44595</v>
      </c>
      <c r="AC444" s="6" t="s">
        <v>906</v>
      </c>
      <c r="AD444" s="6" t="s">
        <v>1620</v>
      </c>
      <c r="AE444" s="6" t="s">
        <v>1620</v>
      </c>
      <c r="AF444" s="6" t="s">
        <v>1620</v>
      </c>
      <c r="AG444" s="6" t="s">
        <v>1620</v>
      </c>
      <c r="AK444" s="6">
        <v>637785</v>
      </c>
      <c r="AL444" s="6">
        <v>5495009</v>
      </c>
      <c r="AQ444" s="6" t="s">
        <v>1617</v>
      </c>
    </row>
    <row r="445" spans="1:45" x14ac:dyDescent="0.2">
      <c r="A445" s="6">
        <v>988675</v>
      </c>
      <c r="B445" s="6">
        <v>997645</v>
      </c>
      <c r="C445" s="6" t="str">
        <f t="shared" si="24"/>
        <v>Harvesting</v>
      </c>
      <c r="D445" s="6" t="str">
        <f t="shared" si="25"/>
        <v>Harvesting - Sto:lo-2863-b</v>
      </c>
      <c r="E445" s="6" t="str">
        <f t="shared" si="26"/>
        <v>Resource Harvesting - Hunting (not included in CHOA) 
Stó:lö</v>
      </c>
      <c r="F445" s="6" t="s">
        <v>1712</v>
      </c>
      <c r="G445" s="12">
        <f>INDEX(families!$A:$A,MATCH(H445,families!$B:$B,0))</f>
        <v>14</v>
      </c>
      <c r="H445" s="6" t="str">
        <f t="shared" si="27"/>
        <v>Tree</v>
      </c>
      <c r="L445" s="6">
        <v>988678.31539999996</v>
      </c>
      <c r="M445" s="6">
        <v>997644.32129999995</v>
      </c>
      <c r="N445" s="6">
        <v>644134</v>
      </c>
      <c r="O445" s="6">
        <v>5500937</v>
      </c>
      <c r="P445" s="6" t="s">
        <v>1112</v>
      </c>
      <c r="Q445" s="6" t="s">
        <v>1618</v>
      </c>
      <c r="R445" s="6" t="s">
        <v>900</v>
      </c>
      <c r="S445" s="6">
        <v>0</v>
      </c>
      <c r="T445" s="6" t="s">
        <v>1726</v>
      </c>
      <c r="U445" s="6" t="s">
        <v>1721</v>
      </c>
      <c r="V445" s="6" t="s">
        <v>1116</v>
      </c>
      <c r="X445" s="6" t="s">
        <v>910</v>
      </c>
      <c r="Y445" s="6" t="s">
        <v>1619</v>
      </c>
      <c r="Z445" s="6" t="s">
        <v>1159</v>
      </c>
      <c r="AA445" s="6" t="s">
        <v>905</v>
      </c>
      <c r="AB445" s="7">
        <v>44595</v>
      </c>
      <c r="AC445" s="6" t="s">
        <v>906</v>
      </c>
      <c r="AD445" s="6" t="s">
        <v>1620</v>
      </c>
      <c r="AE445" s="6" t="s">
        <v>1620</v>
      </c>
      <c r="AF445" s="6" t="s">
        <v>1620</v>
      </c>
      <c r="AG445" s="6" t="s">
        <v>1620</v>
      </c>
      <c r="AK445" s="6">
        <v>637785</v>
      </c>
      <c r="AL445" s="6">
        <v>5495009</v>
      </c>
      <c r="AQ445" s="6" t="s">
        <v>1617</v>
      </c>
      <c r="AR445" s="6">
        <v>2</v>
      </c>
    </row>
    <row r="446" spans="1:45" x14ac:dyDescent="0.2">
      <c r="A446" s="6">
        <v>988675</v>
      </c>
      <c r="B446" s="6">
        <v>997645</v>
      </c>
      <c r="C446" s="6" t="str">
        <f t="shared" si="24"/>
        <v>Harvesting</v>
      </c>
      <c r="D446" s="6" t="str">
        <f t="shared" si="25"/>
        <v>Harvesting - Sto:lo-2863-b</v>
      </c>
      <c r="E446" s="6" t="str">
        <f t="shared" si="26"/>
        <v>Resource Harvesting - Hunting (not included in CHOA) 
Stó:lö</v>
      </c>
      <c r="F446" s="6" t="s">
        <v>1712</v>
      </c>
      <c r="G446" s="12">
        <f>INDEX(families!$A:$A,MATCH(H446,families!$B:$B,0))</f>
        <v>14</v>
      </c>
      <c r="H446" s="6" t="str">
        <f t="shared" si="27"/>
        <v>Tree</v>
      </c>
      <c r="L446" s="6">
        <v>988678.31539999996</v>
      </c>
      <c r="M446" s="6">
        <v>997644.32129999995</v>
      </c>
      <c r="N446" s="6">
        <v>644134</v>
      </c>
      <c r="O446" s="6">
        <v>5500937</v>
      </c>
      <c r="P446" s="6" t="s">
        <v>1112</v>
      </c>
      <c r="Q446" s="6" t="s">
        <v>1618</v>
      </c>
      <c r="R446" s="6" t="s">
        <v>900</v>
      </c>
      <c r="S446" s="6">
        <v>0</v>
      </c>
      <c r="T446" s="6" t="s">
        <v>1726</v>
      </c>
      <c r="U446" s="6" t="s">
        <v>1721</v>
      </c>
      <c r="V446" s="6" t="s">
        <v>1116</v>
      </c>
      <c r="X446" s="6" t="s">
        <v>910</v>
      </c>
      <c r="Y446" s="6" t="s">
        <v>1619</v>
      </c>
      <c r="Z446" s="6" t="s">
        <v>1159</v>
      </c>
      <c r="AA446" s="6" t="s">
        <v>905</v>
      </c>
      <c r="AB446" s="7">
        <v>44595</v>
      </c>
      <c r="AC446" s="6" t="s">
        <v>906</v>
      </c>
      <c r="AD446" s="6" t="s">
        <v>1620</v>
      </c>
      <c r="AE446" s="6" t="s">
        <v>1620</v>
      </c>
      <c r="AF446" s="6" t="s">
        <v>1620</v>
      </c>
      <c r="AG446" s="6" t="s">
        <v>1620</v>
      </c>
      <c r="AK446" s="6">
        <v>637785</v>
      </c>
      <c r="AL446" s="6">
        <v>5495009</v>
      </c>
      <c r="AQ446" s="6" t="s">
        <v>1617</v>
      </c>
      <c r="AR446" s="6">
        <v>148</v>
      </c>
      <c r="AS446" s="6">
        <v>2</v>
      </c>
    </row>
    <row r="447" spans="1:45" x14ac:dyDescent="0.2">
      <c r="A447" s="6">
        <v>998298</v>
      </c>
      <c r="B447" s="6">
        <v>998557</v>
      </c>
      <c r="C447" s="6" t="str">
        <f t="shared" si="24"/>
        <v>Harvesting</v>
      </c>
      <c r="D447" s="6" t="str">
        <f t="shared" si="25"/>
        <v>Harvesting - Sto:lo-2863b</v>
      </c>
      <c r="E447" s="6" t="str">
        <f t="shared" si="26"/>
        <v>Resource Harvesting - Hunting [not included in CHOA] 
Stó:lō</v>
      </c>
      <c r="F447" s="6" t="s">
        <v>1712</v>
      </c>
      <c r="G447" s="12">
        <f>INDEX(families!$A:$A,MATCH(H447,families!$B:$B,0))</f>
        <v>14</v>
      </c>
      <c r="H447" s="6" t="str">
        <f t="shared" si="27"/>
        <v>Tree</v>
      </c>
      <c r="L447" s="6">
        <v>998297.29550000001</v>
      </c>
      <c r="M447" s="6">
        <v>998557.1274</v>
      </c>
      <c r="N447" s="6">
        <v>637205</v>
      </c>
      <c r="O447" s="6">
        <v>5494998</v>
      </c>
      <c r="P447" s="6" t="s">
        <v>1112</v>
      </c>
      <c r="Q447" s="6" t="s">
        <v>1148</v>
      </c>
      <c r="R447" s="6" t="s">
        <v>900</v>
      </c>
      <c r="S447" s="6">
        <v>0</v>
      </c>
      <c r="T447" s="6" t="s">
        <v>1726</v>
      </c>
      <c r="U447" s="6" t="s">
        <v>1721</v>
      </c>
      <c r="V447" s="6" t="s">
        <v>1149</v>
      </c>
      <c r="X447" s="6" t="s">
        <v>902</v>
      </c>
      <c r="Y447" s="6" t="s">
        <v>1129</v>
      </c>
      <c r="Z447" s="6" t="s">
        <v>904</v>
      </c>
      <c r="AA447" s="6" t="s">
        <v>905</v>
      </c>
      <c r="AB447" s="7">
        <v>44597</v>
      </c>
      <c r="AC447" s="6" t="s">
        <v>906</v>
      </c>
      <c r="AD447" s="6" t="s">
        <v>1150</v>
      </c>
      <c r="AE447" s="6" t="s">
        <v>1150</v>
      </c>
      <c r="AF447" s="6" t="s">
        <v>1150</v>
      </c>
      <c r="AG447" s="6" t="s">
        <v>1150</v>
      </c>
      <c r="AH447" s="6" t="s">
        <v>984</v>
      </c>
      <c r="AK447" s="6">
        <v>636962</v>
      </c>
      <c r="AL447" s="6">
        <v>5495090</v>
      </c>
      <c r="AQ447" s="6" t="s">
        <v>1632</v>
      </c>
    </row>
    <row r="448" spans="1:45" x14ac:dyDescent="0.2">
      <c r="A448" s="6">
        <v>1007575</v>
      </c>
      <c r="B448" s="6">
        <v>1033700</v>
      </c>
      <c r="C448" s="6" t="str">
        <f t="shared" si="24"/>
        <v>Harvesting</v>
      </c>
      <c r="D448" s="6" t="str">
        <f t="shared" si="25"/>
        <v>Harvesting - Sto:lo-2863c</v>
      </c>
      <c r="E448" s="6" t="str">
        <f t="shared" si="26"/>
        <v>Resource Harvesting - Hunting [not included in CHOA] 
Stó:lō</v>
      </c>
      <c r="F448" s="6" t="s">
        <v>1712</v>
      </c>
      <c r="G448" s="12">
        <f>INDEX(families!$A:$A,MATCH(H448,families!$B:$B,0))</f>
        <v>14</v>
      </c>
      <c r="H448" s="6" t="str">
        <f t="shared" si="27"/>
        <v>Tree</v>
      </c>
      <c r="L448" s="6">
        <v>1007574.184</v>
      </c>
      <c r="M448" s="6">
        <v>1033700.1189999999</v>
      </c>
      <c r="N448" s="6">
        <v>630940</v>
      </c>
      <c r="O448" s="6">
        <v>5490718</v>
      </c>
      <c r="P448" s="6" t="s">
        <v>1112</v>
      </c>
      <c r="Q448" s="6" t="s">
        <v>1183</v>
      </c>
      <c r="R448" s="6" t="s">
        <v>900</v>
      </c>
      <c r="S448" s="6">
        <v>0</v>
      </c>
      <c r="T448" s="6" t="s">
        <v>1726</v>
      </c>
      <c r="U448" s="6" t="s">
        <v>1721</v>
      </c>
      <c r="V448" s="6" t="s">
        <v>1149</v>
      </c>
      <c r="X448" s="6" t="s">
        <v>902</v>
      </c>
      <c r="Y448" s="6" t="s">
        <v>1129</v>
      </c>
      <c r="Z448" s="6" t="s">
        <v>904</v>
      </c>
      <c r="AA448" s="6" t="s">
        <v>905</v>
      </c>
      <c r="AB448" s="7">
        <v>44597</v>
      </c>
      <c r="AC448" s="6" t="s">
        <v>906</v>
      </c>
      <c r="AD448" s="6" t="s">
        <v>1150</v>
      </c>
      <c r="AE448" s="6" t="s">
        <v>1150</v>
      </c>
      <c r="AF448" s="6" t="s">
        <v>1150</v>
      </c>
      <c r="AG448" s="6" t="s">
        <v>1150</v>
      </c>
      <c r="AK448" s="6">
        <v>621110</v>
      </c>
      <c r="AL448" s="6">
        <v>5471252</v>
      </c>
      <c r="AQ448" s="6" t="s">
        <v>1632</v>
      </c>
    </row>
    <row r="449" spans="1:45" x14ac:dyDescent="0.2">
      <c r="A449" s="6">
        <v>998298</v>
      </c>
      <c r="B449" s="6">
        <v>998557</v>
      </c>
      <c r="C449" s="6" t="str">
        <f t="shared" si="24"/>
        <v>Harvesting</v>
      </c>
      <c r="D449" s="6" t="str">
        <f t="shared" si="25"/>
        <v>Harvesting - Sto:lo-2863b</v>
      </c>
      <c r="E449" s="6" t="str">
        <f t="shared" si="26"/>
        <v>Resource Harvesting - Hunting [not included in CHOA] 
Stó:lō</v>
      </c>
      <c r="F449" s="6" t="s">
        <v>1712</v>
      </c>
      <c r="G449" s="12">
        <f>INDEX(families!$A:$A,MATCH(H449,families!$B:$B,0))</f>
        <v>14</v>
      </c>
      <c r="H449" s="6" t="str">
        <f t="shared" si="27"/>
        <v>Tree</v>
      </c>
      <c r="L449" s="6">
        <v>998297.29550000001</v>
      </c>
      <c r="M449" s="6">
        <v>998557.1274</v>
      </c>
      <c r="N449" s="6">
        <v>637205</v>
      </c>
      <c r="O449" s="6">
        <v>5494998</v>
      </c>
      <c r="P449" s="6" t="s">
        <v>1112</v>
      </c>
      <c r="Q449" s="6" t="s">
        <v>1148</v>
      </c>
      <c r="R449" s="6" t="s">
        <v>900</v>
      </c>
      <c r="S449" s="6">
        <v>0</v>
      </c>
      <c r="T449" s="6" t="s">
        <v>1726</v>
      </c>
      <c r="U449" s="6" t="s">
        <v>1721</v>
      </c>
      <c r="V449" s="6" t="s">
        <v>1149</v>
      </c>
      <c r="X449" s="6" t="s">
        <v>902</v>
      </c>
      <c r="Y449" s="6" t="s">
        <v>1129</v>
      </c>
      <c r="Z449" s="6" t="s">
        <v>904</v>
      </c>
      <c r="AA449" s="6" t="s">
        <v>905</v>
      </c>
      <c r="AB449" s="7">
        <v>44597</v>
      </c>
      <c r="AC449" s="6" t="s">
        <v>906</v>
      </c>
      <c r="AD449" s="6" t="s">
        <v>1150</v>
      </c>
      <c r="AE449" s="6" t="s">
        <v>1150</v>
      </c>
      <c r="AF449" s="6" t="s">
        <v>1150</v>
      </c>
      <c r="AG449" s="6" t="s">
        <v>1150</v>
      </c>
      <c r="AH449" s="6" t="s">
        <v>984</v>
      </c>
      <c r="AK449" s="6">
        <v>636962</v>
      </c>
      <c r="AL449" s="6">
        <v>5495090</v>
      </c>
      <c r="AQ449" s="6" t="s">
        <v>1632</v>
      </c>
    </row>
    <row r="450" spans="1:45" x14ac:dyDescent="0.2">
      <c r="A450" s="6">
        <v>1007575</v>
      </c>
      <c r="B450" s="6">
        <v>1033700</v>
      </c>
      <c r="C450" s="6" t="str">
        <f t="shared" si="24"/>
        <v>Harvesting</v>
      </c>
      <c r="D450" s="6" t="str">
        <f t="shared" si="25"/>
        <v>Harvesting - Sto:lo-2863c</v>
      </c>
      <c r="E450" s="6" t="str">
        <f t="shared" si="26"/>
        <v>Resource Harvesting - Hunting [not included in CHOA] 
Stó:lō</v>
      </c>
      <c r="F450" s="6" t="s">
        <v>1712</v>
      </c>
      <c r="G450" s="12">
        <f>INDEX(families!$A:$A,MATCH(H450,families!$B:$B,0))</f>
        <v>14</v>
      </c>
      <c r="H450" s="6" t="str">
        <f t="shared" si="27"/>
        <v>Tree</v>
      </c>
      <c r="L450" s="6">
        <v>1007574.184</v>
      </c>
      <c r="M450" s="6">
        <v>1033700.1189999999</v>
      </c>
      <c r="N450" s="6">
        <v>630940</v>
      </c>
      <c r="O450" s="6">
        <v>5490718</v>
      </c>
      <c r="P450" s="6" t="s">
        <v>1112</v>
      </c>
      <c r="Q450" s="6" t="s">
        <v>1183</v>
      </c>
      <c r="R450" s="6" t="s">
        <v>900</v>
      </c>
      <c r="S450" s="6">
        <v>0</v>
      </c>
      <c r="T450" s="6" t="s">
        <v>1726</v>
      </c>
      <c r="U450" s="6" t="s">
        <v>1721</v>
      </c>
      <c r="V450" s="6" t="s">
        <v>1149</v>
      </c>
      <c r="X450" s="6" t="s">
        <v>902</v>
      </c>
      <c r="Y450" s="6" t="s">
        <v>1129</v>
      </c>
      <c r="Z450" s="6" t="s">
        <v>904</v>
      </c>
      <c r="AA450" s="6" t="s">
        <v>905</v>
      </c>
      <c r="AB450" s="7">
        <v>44597</v>
      </c>
      <c r="AC450" s="6" t="s">
        <v>906</v>
      </c>
      <c r="AD450" s="6" t="s">
        <v>1150</v>
      </c>
      <c r="AE450" s="6" t="s">
        <v>1150</v>
      </c>
      <c r="AF450" s="6" t="s">
        <v>1150</v>
      </c>
      <c r="AG450" s="6" t="s">
        <v>1150</v>
      </c>
      <c r="AK450" s="6">
        <v>621110</v>
      </c>
      <c r="AL450" s="6">
        <v>5471252</v>
      </c>
      <c r="AQ450" s="6" t="s">
        <v>1632</v>
      </c>
    </row>
    <row r="451" spans="1:45" x14ac:dyDescent="0.2">
      <c r="A451" s="6">
        <v>998298</v>
      </c>
      <c r="B451" s="6">
        <v>998557</v>
      </c>
      <c r="C451" s="6" t="str">
        <f t="shared" ref="C451:C514" si="28">U451</f>
        <v>Harvesting</v>
      </c>
      <c r="D451" s="6" t="str">
        <f t="shared" ref="D451:D514" si="29">_xlfn.CONCAT(U451," - ",Q451)</f>
        <v>Harvesting - Sto:lo-2863b</v>
      </c>
      <c r="E451" s="6" t="str">
        <f t="shared" ref="E451:E514" si="30">V451</f>
        <v>Resource Harvesting - Hunting [not included in CHOA] 
Stó:lō</v>
      </c>
      <c r="F451" s="6" t="s">
        <v>1712</v>
      </c>
      <c r="G451" s="12">
        <f>INDEX(families!$A:$A,MATCH(H451,families!$B:$B,0))</f>
        <v>14</v>
      </c>
      <c r="H451" s="6" t="str">
        <f t="shared" ref="H451:H514" si="31">T451</f>
        <v>Tree</v>
      </c>
      <c r="L451" s="6">
        <v>998297.29550000001</v>
      </c>
      <c r="M451" s="6">
        <v>998557.1274</v>
      </c>
      <c r="N451" s="6">
        <v>637205</v>
      </c>
      <c r="O451" s="6">
        <v>5494998</v>
      </c>
      <c r="P451" s="6" t="s">
        <v>1112</v>
      </c>
      <c r="Q451" s="6" t="s">
        <v>1148</v>
      </c>
      <c r="R451" s="6" t="s">
        <v>900</v>
      </c>
      <c r="S451" s="6">
        <v>0</v>
      </c>
      <c r="T451" s="6" t="s">
        <v>1726</v>
      </c>
      <c r="U451" s="6" t="s">
        <v>1721</v>
      </c>
      <c r="V451" s="6" t="s">
        <v>1149</v>
      </c>
      <c r="X451" s="6" t="s">
        <v>902</v>
      </c>
      <c r="Y451" s="6" t="s">
        <v>1129</v>
      </c>
      <c r="Z451" s="6" t="s">
        <v>904</v>
      </c>
      <c r="AA451" s="6" t="s">
        <v>905</v>
      </c>
      <c r="AB451" s="7">
        <v>44597</v>
      </c>
      <c r="AC451" s="6" t="s">
        <v>906</v>
      </c>
      <c r="AD451" s="6" t="s">
        <v>1150</v>
      </c>
      <c r="AE451" s="6" t="s">
        <v>1150</v>
      </c>
      <c r="AF451" s="6" t="s">
        <v>1150</v>
      </c>
      <c r="AG451" s="6" t="s">
        <v>1150</v>
      </c>
      <c r="AH451" s="6" t="s">
        <v>984</v>
      </c>
      <c r="AK451" s="6">
        <v>636962</v>
      </c>
      <c r="AL451" s="6">
        <v>5495090</v>
      </c>
      <c r="AQ451" s="6" t="s">
        <v>1632</v>
      </c>
      <c r="AR451" s="6">
        <v>18</v>
      </c>
    </row>
    <row r="452" spans="1:45" x14ac:dyDescent="0.2">
      <c r="A452" s="6">
        <v>1007575</v>
      </c>
      <c r="B452" s="6">
        <v>1033700</v>
      </c>
      <c r="C452" s="6" t="str">
        <f t="shared" si="28"/>
        <v>Harvesting</v>
      </c>
      <c r="D452" s="6" t="str">
        <f t="shared" si="29"/>
        <v>Harvesting - Sto:lo-2863c</v>
      </c>
      <c r="E452" s="6" t="str">
        <f t="shared" si="30"/>
        <v>Resource Harvesting - Hunting [not included in CHOA] 
Stó:lō</v>
      </c>
      <c r="F452" s="6" t="s">
        <v>1712</v>
      </c>
      <c r="G452" s="12">
        <f>INDEX(families!$A:$A,MATCH(H452,families!$B:$B,0))</f>
        <v>14</v>
      </c>
      <c r="H452" s="6" t="str">
        <f t="shared" si="31"/>
        <v>Tree</v>
      </c>
      <c r="L452" s="6">
        <v>1007574.184</v>
      </c>
      <c r="M452" s="6">
        <v>1033700.1189999999</v>
      </c>
      <c r="N452" s="6">
        <v>630940</v>
      </c>
      <c r="O452" s="6">
        <v>5490718</v>
      </c>
      <c r="P452" s="6" t="s">
        <v>1112</v>
      </c>
      <c r="Q452" s="6" t="s">
        <v>1183</v>
      </c>
      <c r="R452" s="6" t="s">
        <v>900</v>
      </c>
      <c r="S452" s="6">
        <v>0</v>
      </c>
      <c r="T452" s="6" t="s">
        <v>1726</v>
      </c>
      <c r="U452" s="6" t="s">
        <v>1721</v>
      </c>
      <c r="V452" s="6" t="s">
        <v>1149</v>
      </c>
      <c r="X452" s="6" t="s">
        <v>902</v>
      </c>
      <c r="Y452" s="6" t="s">
        <v>1129</v>
      </c>
      <c r="Z452" s="6" t="s">
        <v>904</v>
      </c>
      <c r="AA452" s="6" t="s">
        <v>905</v>
      </c>
      <c r="AB452" s="7">
        <v>44597</v>
      </c>
      <c r="AC452" s="6" t="s">
        <v>906</v>
      </c>
      <c r="AD452" s="6" t="s">
        <v>1150</v>
      </c>
      <c r="AE452" s="6" t="s">
        <v>1150</v>
      </c>
      <c r="AF452" s="6" t="s">
        <v>1150</v>
      </c>
      <c r="AG452" s="6" t="s">
        <v>1150</v>
      </c>
      <c r="AK452" s="6">
        <v>621110</v>
      </c>
      <c r="AL452" s="6">
        <v>5471252</v>
      </c>
      <c r="AQ452" s="6" t="s">
        <v>1632</v>
      </c>
      <c r="AR452" s="6">
        <v>29</v>
      </c>
    </row>
    <row r="453" spans="1:45" x14ac:dyDescent="0.2">
      <c r="A453" s="6">
        <v>998298</v>
      </c>
      <c r="B453" s="6">
        <v>998557</v>
      </c>
      <c r="C453" s="6" t="str">
        <f t="shared" si="28"/>
        <v>Harvesting</v>
      </c>
      <c r="D453" s="6" t="str">
        <f t="shared" si="29"/>
        <v>Harvesting - Sto:lo-2863b</v>
      </c>
      <c r="E453" s="6" t="str">
        <f t="shared" si="30"/>
        <v>Resource Harvesting - Hunting [not included in CHOA] 
Stó:lō</v>
      </c>
      <c r="F453" s="6" t="s">
        <v>1712</v>
      </c>
      <c r="G453" s="12">
        <f>INDEX(families!$A:$A,MATCH(H453,families!$B:$B,0))</f>
        <v>14</v>
      </c>
      <c r="H453" s="6" t="str">
        <f t="shared" si="31"/>
        <v>Tree</v>
      </c>
      <c r="L453" s="6">
        <v>998297.29550000001</v>
      </c>
      <c r="M453" s="6">
        <v>998557.1274</v>
      </c>
      <c r="N453" s="6">
        <v>637205</v>
      </c>
      <c r="O453" s="6">
        <v>5494998</v>
      </c>
      <c r="P453" s="6" t="s">
        <v>1112</v>
      </c>
      <c r="Q453" s="6" t="s">
        <v>1148</v>
      </c>
      <c r="R453" s="6" t="s">
        <v>900</v>
      </c>
      <c r="S453" s="6">
        <v>0</v>
      </c>
      <c r="T453" s="6" t="s">
        <v>1726</v>
      </c>
      <c r="U453" s="6" t="s">
        <v>1721</v>
      </c>
      <c r="V453" s="6" t="s">
        <v>1149</v>
      </c>
      <c r="X453" s="6" t="s">
        <v>902</v>
      </c>
      <c r="Y453" s="6" t="s">
        <v>1129</v>
      </c>
      <c r="Z453" s="6" t="s">
        <v>904</v>
      </c>
      <c r="AA453" s="6" t="s">
        <v>905</v>
      </c>
      <c r="AB453" s="7">
        <v>44597</v>
      </c>
      <c r="AC453" s="6" t="s">
        <v>906</v>
      </c>
      <c r="AD453" s="6" t="s">
        <v>1150</v>
      </c>
      <c r="AE453" s="6" t="s">
        <v>1150</v>
      </c>
      <c r="AF453" s="6" t="s">
        <v>1150</v>
      </c>
      <c r="AG453" s="6" t="s">
        <v>1150</v>
      </c>
      <c r="AH453" s="6" t="s">
        <v>984</v>
      </c>
      <c r="AK453" s="6">
        <v>636962</v>
      </c>
      <c r="AL453" s="6">
        <v>5495090</v>
      </c>
      <c r="AQ453" s="6" t="s">
        <v>1632</v>
      </c>
      <c r="AR453" s="6">
        <v>164</v>
      </c>
      <c r="AS453" s="6">
        <v>18</v>
      </c>
    </row>
    <row r="454" spans="1:45" x14ac:dyDescent="0.2">
      <c r="A454" s="6">
        <v>1007575</v>
      </c>
      <c r="B454" s="6">
        <v>1033700</v>
      </c>
      <c r="C454" s="6" t="str">
        <f t="shared" si="28"/>
        <v>Harvesting</v>
      </c>
      <c r="D454" s="6" t="str">
        <f t="shared" si="29"/>
        <v>Harvesting - Sto:lo-2863c</v>
      </c>
      <c r="E454" s="6" t="str">
        <f t="shared" si="30"/>
        <v>Resource Harvesting - Hunting [not included in CHOA] 
Stó:lō</v>
      </c>
      <c r="F454" s="6" t="s">
        <v>1712</v>
      </c>
      <c r="G454" s="12">
        <f>INDEX(families!$A:$A,MATCH(H454,families!$B:$B,0))</f>
        <v>14</v>
      </c>
      <c r="H454" s="6" t="str">
        <f t="shared" si="31"/>
        <v>Tree</v>
      </c>
      <c r="L454" s="6">
        <v>1007574.184</v>
      </c>
      <c r="M454" s="6">
        <v>1033700.1189999999</v>
      </c>
      <c r="N454" s="6">
        <v>630940</v>
      </c>
      <c r="O454" s="6">
        <v>5490718</v>
      </c>
      <c r="P454" s="6" t="s">
        <v>1112</v>
      </c>
      <c r="Q454" s="6" t="s">
        <v>1183</v>
      </c>
      <c r="R454" s="6" t="s">
        <v>900</v>
      </c>
      <c r="S454" s="6">
        <v>0</v>
      </c>
      <c r="T454" s="6" t="s">
        <v>1726</v>
      </c>
      <c r="U454" s="6" t="s">
        <v>1721</v>
      </c>
      <c r="V454" s="6" t="s">
        <v>1149</v>
      </c>
      <c r="X454" s="6" t="s">
        <v>902</v>
      </c>
      <c r="Y454" s="6" t="s">
        <v>1129</v>
      </c>
      <c r="Z454" s="6" t="s">
        <v>904</v>
      </c>
      <c r="AA454" s="6" t="s">
        <v>905</v>
      </c>
      <c r="AB454" s="7">
        <v>44597</v>
      </c>
      <c r="AC454" s="6" t="s">
        <v>906</v>
      </c>
      <c r="AD454" s="6" t="s">
        <v>1150</v>
      </c>
      <c r="AE454" s="6" t="s">
        <v>1150</v>
      </c>
      <c r="AF454" s="6" t="s">
        <v>1150</v>
      </c>
      <c r="AG454" s="6" t="s">
        <v>1150</v>
      </c>
      <c r="AK454" s="6">
        <v>621110</v>
      </c>
      <c r="AL454" s="6">
        <v>5471252</v>
      </c>
      <c r="AQ454" s="6" t="s">
        <v>1632</v>
      </c>
      <c r="AR454" s="6">
        <v>175</v>
      </c>
      <c r="AS454" s="6">
        <v>29</v>
      </c>
    </row>
    <row r="455" spans="1:45" x14ac:dyDescent="0.2">
      <c r="A455" s="6">
        <v>1035388</v>
      </c>
      <c r="B455" s="6">
        <v>1035940</v>
      </c>
      <c r="C455" s="6" t="str">
        <f t="shared" si="28"/>
        <v>Harvesting</v>
      </c>
      <c r="D455" s="6" t="str">
        <f t="shared" si="29"/>
        <v>Harvesting - Sto:lo-973</v>
      </c>
      <c r="E455" s="6" t="str">
        <f t="shared" si="30"/>
        <v>Resource Harvesting - Hunting Area [not identified in CHOA] 
Stó:lō</v>
      </c>
      <c r="F455" s="6" t="s">
        <v>1712</v>
      </c>
      <c r="G455" s="12">
        <f>INDEX(families!$A:$A,MATCH(H455,families!$B:$B,0))</f>
        <v>14</v>
      </c>
      <c r="H455" s="6" t="str">
        <f t="shared" si="31"/>
        <v>Tree</v>
      </c>
      <c r="L455" s="6">
        <v>1035387.905</v>
      </c>
      <c r="M455" s="6">
        <v>1035937.192</v>
      </c>
      <c r="N455" s="6">
        <v>619585</v>
      </c>
      <c r="O455" s="6">
        <v>5471286</v>
      </c>
      <c r="P455" s="6" t="s">
        <v>1112</v>
      </c>
      <c r="Q455" s="6" t="s">
        <v>1252</v>
      </c>
      <c r="R455" s="6" t="s">
        <v>900</v>
      </c>
      <c r="S455" s="6">
        <v>0</v>
      </c>
      <c r="T455" s="6" t="s">
        <v>1726</v>
      </c>
      <c r="U455" s="6" t="s">
        <v>1721</v>
      </c>
      <c r="V455" s="6" t="s">
        <v>1253</v>
      </c>
      <c r="X455" s="6" t="s">
        <v>902</v>
      </c>
      <c r="Y455" s="6" t="s">
        <v>1254</v>
      </c>
      <c r="Z455" s="6" t="s">
        <v>904</v>
      </c>
      <c r="AA455" s="6" t="s">
        <v>905</v>
      </c>
      <c r="AB455" s="7">
        <v>44597</v>
      </c>
      <c r="AC455" s="6" t="s">
        <v>906</v>
      </c>
      <c r="AD455" s="6" t="s">
        <v>1150</v>
      </c>
      <c r="AE455" s="6" t="s">
        <v>1150</v>
      </c>
      <c r="AF455" s="6" t="s">
        <v>1150</v>
      </c>
      <c r="AG455" s="6" t="s">
        <v>1150</v>
      </c>
      <c r="AK455" s="6">
        <v>619063</v>
      </c>
      <c r="AL455" s="6">
        <v>5471421</v>
      </c>
      <c r="AQ455" s="6" t="s">
        <v>1632</v>
      </c>
    </row>
    <row r="456" spans="1:45" x14ac:dyDescent="0.2">
      <c r="A456" s="6">
        <v>1035388</v>
      </c>
      <c r="B456" s="6">
        <v>1035940</v>
      </c>
      <c r="C456" s="6" t="str">
        <f t="shared" si="28"/>
        <v>Harvesting</v>
      </c>
      <c r="D456" s="6" t="str">
        <f t="shared" si="29"/>
        <v>Harvesting - Sto:lo-973</v>
      </c>
      <c r="E456" s="6" t="str">
        <f t="shared" si="30"/>
        <v>Resource Harvesting - Hunting Area [not identified in CHOA] 
Stó:lō</v>
      </c>
      <c r="F456" s="6" t="s">
        <v>1712</v>
      </c>
      <c r="G456" s="12">
        <f>INDEX(families!$A:$A,MATCH(H456,families!$B:$B,0))</f>
        <v>14</v>
      </c>
      <c r="H456" s="6" t="str">
        <f t="shared" si="31"/>
        <v>Tree</v>
      </c>
      <c r="L456" s="6">
        <v>1035387.905</v>
      </c>
      <c r="M456" s="6">
        <v>1035937.192</v>
      </c>
      <c r="N456" s="6">
        <v>619585</v>
      </c>
      <c r="O456" s="6">
        <v>5471286</v>
      </c>
      <c r="P456" s="6" t="s">
        <v>1112</v>
      </c>
      <c r="Q456" s="6" t="s">
        <v>1252</v>
      </c>
      <c r="R456" s="6" t="s">
        <v>900</v>
      </c>
      <c r="S456" s="6">
        <v>0</v>
      </c>
      <c r="T456" s="6" t="s">
        <v>1726</v>
      </c>
      <c r="U456" s="6" t="s">
        <v>1721</v>
      </c>
      <c r="V456" s="6" t="s">
        <v>1253</v>
      </c>
      <c r="X456" s="6" t="s">
        <v>902</v>
      </c>
      <c r="Y456" s="6" t="s">
        <v>1254</v>
      </c>
      <c r="Z456" s="6" t="s">
        <v>904</v>
      </c>
      <c r="AA456" s="6" t="s">
        <v>905</v>
      </c>
      <c r="AB456" s="7">
        <v>44597</v>
      </c>
      <c r="AC456" s="6" t="s">
        <v>906</v>
      </c>
      <c r="AD456" s="6" t="s">
        <v>1150</v>
      </c>
      <c r="AE456" s="6" t="s">
        <v>1150</v>
      </c>
      <c r="AF456" s="6" t="s">
        <v>1150</v>
      </c>
      <c r="AG456" s="6" t="s">
        <v>1150</v>
      </c>
      <c r="AK456" s="6">
        <v>619063</v>
      </c>
      <c r="AL456" s="6">
        <v>5471421</v>
      </c>
      <c r="AQ456" s="6" t="s">
        <v>1632</v>
      </c>
    </row>
    <row r="457" spans="1:45" x14ac:dyDescent="0.2">
      <c r="A457" s="6">
        <v>1035388</v>
      </c>
      <c r="B457" s="6">
        <v>1035940</v>
      </c>
      <c r="C457" s="6" t="str">
        <f t="shared" si="28"/>
        <v>Harvesting</v>
      </c>
      <c r="D457" s="6" t="str">
        <f t="shared" si="29"/>
        <v>Harvesting - Sto:lo-973</v>
      </c>
      <c r="E457" s="6" t="str">
        <f t="shared" si="30"/>
        <v>Resource Harvesting - Hunting Area [not identified in CHOA] 
Stó:lō</v>
      </c>
      <c r="F457" s="6" t="s">
        <v>1712</v>
      </c>
      <c r="G457" s="12">
        <f>INDEX(families!$A:$A,MATCH(H457,families!$B:$B,0))</f>
        <v>14</v>
      </c>
      <c r="H457" s="6" t="str">
        <f t="shared" si="31"/>
        <v>Tree</v>
      </c>
      <c r="L457" s="6">
        <v>1035387.905</v>
      </c>
      <c r="M457" s="6">
        <v>1035937.192</v>
      </c>
      <c r="N457" s="6">
        <v>619585</v>
      </c>
      <c r="O457" s="6">
        <v>5471286</v>
      </c>
      <c r="P457" s="6" t="s">
        <v>1112</v>
      </c>
      <c r="Q457" s="6" t="s">
        <v>1252</v>
      </c>
      <c r="R457" s="6" t="s">
        <v>900</v>
      </c>
      <c r="S457" s="6">
        <v>0</v>
      </c>
      <c r="T457" s="6" t="s">
        <v>1726</v>
      </c>
      <c r="U457" s="6" t="s">
        <v>1721</v>
      </c>
      <c r="V457" s="6" t="s">
        <v>1253</v>
      </c>
      <c r="X457" s="6" t="s">
        <v>902</v>
      </c>
      <c r="Y457" s="6" t="s">
        <v>1254</v>
      </c>
      <c r="Z457" s="6" t="s">
        <v>904</v>
      </c>
      <c r="AA457" s="6" t="s">
        <v>905</v>
      </c>
      <c r="AB457" s="7">
        <v>44597</v>
      </c>
      <c r="AC457" s="6" t="s">
        <v>906</v>
      </c>
      <c r="AD457" s="6" t="s">
        <v>1150</v>
      </c>
      <c r="AE457" s="6" t="s">
        <v>1150</v>
      </c>
      <c r="AF457" s="6" t="s">
        <v>1150</v>
      </c>
      <c r="AG457" s="6" t="s">
        <v>1150</v>
      </c>
      <c r="AK457" s="6">
        <v>619063</v>
      </c>
      <c r="AL457" s="6">
        <v>5471421</v>
      </c>
      <c r="AQ457" s="6" t="s">
        <v>1632</v>
      </c>
      <c r="AR457" s="6">
        <v>61</v>
      </c>
    </row>
    <row r="458" spans="1:45" x14ac:dyDescent="0.2">
      <c r="A458" s="6">
        <v>1035388</v>
      </c>
      <c r="B458" s="6">
        <v>1035940</v>
      </c>
      <c r="C458" s="6" t="str">
        <f t="shared" si="28"/>
        <v>Harvesting</v>
      </c>
      <c r="D458" s="6" t="str">
        <f t="shared" si="29"/>
        <v>Harvesting - Sto:lo-973</v>
      </c>
      <c r="E458" s="6" t="str">
        <f t="shared" si="30"/>
        <v>Resource Harvesting - Hunting Area [not identified in CHOA] 
Stó:lō</v>
      </c>
      <c r="F458" s="6" t="s">
        <v>1712</v>
      </c>
      <c r="G458" s="12">
        <f>INDEX(families!$A:$A,MATCH(H458,families!$B:$B,0))</f>
        <v>14</v>
      </c>
      <c r="H458" s="6" t="str">
        <f t="shared" si="31"/>
        <v>Tree</v>
      </c>
      <c r="L458" s="6">
        <v>1035387.905</v>
      </c>
      <c r="M458" s="6">
        <v>1035937.192</v>
      </c>
      <c r="N458" s="6">
        <v>619585</v>
      </c>
      <c r="O458" s="6">
        <v>5471286</v>
      </c>
      <c r="P458" s="6" t="s">
        <v>1112</v>
      </c>
      <c r="Q458" s="6" t="s">
        <v>1252</v>
      </c>
      <c r="R458" s="6" t="s">
        <v>900</v>
      </c>
      <c r="S458" s="6">
        <v>0</v>
      </c>
      <c r="T458" s="6" t="s">
        <v>1726</v>
      </c>
      <c r="U458" s="6" t="s">
        <v>1721</v>
      </c>
      <c r="V458" s="6" t="s">
        <v>1253</v>
      </c>
      <c r="X458" s="6" t="s">
        <v>902</v>
      </c>
      <c r="Y458" s="6" t="s">
        <v>1254</v>
      </c>
      <c r="Z458" s="6" t="s">
        <v>904</v>
      </c>
      <c r="AA458" s="6" t="s">
        <v>905</v>
      </c>
      <c r="AB458" s="7">
        <v>44597</v>
      </c>
      <c r="AC458" s="6" t="s">
        <v>906</v>
      </c>
      <c r="AD458" s="6" t="s">
        <v>1150</v>
      </c>
      <c r="AE458" s="6" t="s">
        <v>1150</v>
      </c>
      <c r="AF458" s="6" t="s">
        <v>1150</v>
      </c>
      <c r="AG458" s="6" t="s">
        <v>1150</v>
      </c>
      <c r="AK458" s="6">
        <v>619063</v>
      </c>
      <c r="AL458" s="6">
        <v>5471421</v>
      </c>
      <c r="AQ458" s="6" t="s">
        <v>1632</v>
      </c>
      <c r="AR458" s="6">
        <v>207</v>
      </c>
      <c r="AS458" s="6">
        <v>61</v>
      </c>
    </row>
    <row r="459" spans="1:45" x14ac:dyDescent="0.2">
      <c r="A459" s="6">
        <v>1072618</v>
      </c>
      <c r="B459" s="6">
        <v>1072684</v>
      </c>
      <c r="C459" s="6" t="str">
        <f t="shared" si="28"/>
        <v>Harvesting</v>
      </c>
      <c r="D459" s="6" t="str">
        <f t="shared" si="29"/>
        <v>Harvesting - Sto:lo-X5</v>
      </c>
      <c r="E459" s="6" t="str">
        <f t="shared" si="30"/>
        <v>Resource Harvesting - Terrestrial Harvesting
Stó:lō</v>
      </c>
      <c r="F459" s="6" t="s">
        <v>1712</v>
      </c>
      <c r="G459" s="12">
        <f>INDEX(families!$A:$A,MATCH(H459,families!$B:$B,0))</f>
        <v>14</v>
      </c>
      <c r="H459" s="6" t="str">
        <f t="shared" si="31"/>
        <v>Tree</v>
      </c>
      <c r="L459" s="6">
        <v>1072618.6769999999</v>
      </c>
      <c r="M459" s="6">
        <v>1072686.0360000001</v>
      </c>
      <c r="N459" s="6">
        <v>594854</v>
      </c>
      <c r="O459" s="6">
        <v>5452072</v>
      </c>
      <c r="P459" s="6" t="s">
        <v>1112</v>
      </c>
      <c r="Q459" s="6" t="s">
        <v>1453</v>
      </c>
      <c r="R459" s="6" t="s">
        <v>900</v>
      </c>
      <c r="S459" s="6">
        <v>0</v>
      </c>
      <c r="T459" s="6" t="s">
        <v>1726</v>
      </c>
      <c r="U459" s="6" t="s">
        <v>1721</v>
      </c>
      <c r="V459" s="6" t="s">
        <v>1454</v>
      </c>
      <c r="X459" s="6" t="s">
        <v>902</v>
      </c>
      <c r="Y459" s="6" t="s">
        <v>1448</v>
      </c>
      <c r="Z459" s="6" t="s">
        <v>904</v>
      </c>
      <c r="AA459" s="6" t="s">
        <v>905</v>
      </c>
      <c r="AB459" s="7">
        <v>44597</v>
      </c>
      <c r="AC459" s="6" t="s">
        <v>906</v>
      </c>
      <c r="AD459" s="6" t="s">
        <v>1449</v>
      </c>
      <c r="AE459" s="6" t="s">
        <v>1449</v>
      </c>
      <c r="AF459" s="6" t="s">
        <v>1449</v>
      </c>
      <c r="AG459" s="6" t="s">
        <v>1449</v>
      </c>
      <c r="AK459" s="6">
        <v>594801</v>
      </c>
      <c r="AL459" s="6">
        <v>5452033</v>
      </c>
      <c r="AQ459" s="6" t="s">
        <v>1632</v>
      </c>
    </row>
    <row r="460" spans="1:45" x14ac:dyDescent="0.2">
      <c r="A460" s="6">
        <v>1072618</v>
      </c>
      <c r="B460" s="6">
        <v>1072684</v>
      </c>
      <c r="C460" s="6" t="str">
        <f t="shared" si="28"/>
        <v>Harvesting</v>
      </c>
      <c r="D460" s="6" t="str">
        <f t="shared" si="29"/>
        <v>Harvesting - Sto:lo-X5</v>
      </c>
      <c r="E460" s="6" t="str">
        <f t="shared" si="30"/>
        <v>Resource Harvesting - Terrestrial Harvesting
Stó:lō</v>
      </c>
      <c r="F460" s="6" t="s">
        <v>1712</v>
      </c>
      <c r="G460" s="12">
        <f>INDEX(families!$A:$A,MATCH(H460,families!$B:$B,0))</f>
        <v>14</v>
      </c>
      <c r="H460" s="6" t="str">
        <f t="shared" si="31"/>
        <v>Tree</v>
      </c>
      <c r="L460" s="6">
        <v>1072618.6769999999</v>
      </c>
      <c r="M460" s="6">
        <v>1072686.0360000001</v>
      </c>
      <c r="N460" s="6">
        <v>594854</v>
      </c>
      <c r="O460" s="6">
        <v>5452072</v>
      </c>
      <c r="P460" s="6" t="s">
        <v>1112</v>
      </c>
      <c r="Q460" s="6" t="s">
        <v>1453</v>
      </c>
      <c r="R460" s="6" t="s">
        <v>900</v>
      </c>
      <c r="S460" s="6">
        <v>0</v>
      </c>
      <c r="T460" s="6" t="s">
        <v>1726</v>
      </c>
      <c r="U460" s="6" t="s">
        <v>1721</v>
      </c>
      <c r="V460" s="6" t="s">
        <v>1454</v>
      </c>
      <c r="X460" s="6" t="s">
        <v>902</v>
      </c>
      <c r="Y460" s="6" t="s">
        <v>1448</v>
      </c>
      <c r="Z460" s="6" t="s">
        <v>904</v>
      </c>
      <c r="AA460" s="6" t="s">
        <v>905</v>
      </c>
      <c r="AB460" s="7">
        <v>44597</v>
      </c>
      <c r="AC460" s="6" t="s">
        <v>906</v>
      </c>
      <c r="AD460" s="6" t="s">
        <v>1449</v>
      </c>
      <c r="AE460" s="6" t="s">
        <v>1449</v>
      </c>
      <c r="AF460" s="6" t="s">
        <v>1449</v>
      </c>
      <c r="AG460" s="6" t="s">
        <v>1449</v>
      </c>
      <c r="AK460" s="6">
        <v>594801</v>
      </c>
      <c r="AL460" s="6">
        <v>5452033</v>
      </c>
      <c r="AQ460" s="6" t="s">
        <v>1632</v>
      </c>
    </row>
    <row r="461" spans="1:45" x14ac:dyDescent="0.2">
      <c r="A461" s="6">
        <v>1072618</v>
      </c>
      <c r="B461" s="6">
        <v>1072684</v>
      </c>
      <c r="C461" s="6" t="str">
        <f t="shared" si="28"/>
        <v>Harvesting</v>
      </c>
      <c r="D461" s="6" t="str">
        <f t="shared" si="29"/>
        <v>Harvesting - Sto:lo-X5</v>
      </c>
      <c r="E461" s="6" t="str">
        <f t="shared" si="30"/>
        <v>Resource Harvesting - Terrestrial Harvesting
Stó:lō</v>
      </c>
      <c r="F461" s="6" t="s">
        <v>1712</v>
      </c>
      <c r="G461" s="12">
        <f>INDEX(families!$A:$A,MATCH(H461,families!$B:$B,0))</f>
        <v>14</v>
      </c>
      <c r="H461" s="6" t="str">
        <f t="shared" si="31"/>
        <v>Tree</v>
      </c>
      <c r="L461" s="6">
        <v>1072618.6769999999</v>
      </c>
      <c r="M461" s="6">
        <v>1072686.0360000001</v>
      </c>
      <c r="N461" s="6">
        <v>594854</v>
      </c>
      <c r="O461" s="6">
        <v>5452072</v>
      </c>
      <c r="P461" s="6" t="s">
        <v>1112</v>
      </c>
      <c r="Q461" s="6" t="s">
        <v>1453</v>
      </c>
      <c r="R461" s="6" t="s">
        <v>900</v>
      </c>
      <c r="S461" s="6">
        <v>0</v>
      </c>
      <c r="T461" s="6" t="s">
        <v>1726</v>
      </c>
      <c r="U461" s="6" t="s">
        <v>1721</v>
      </c>
      <c r="V461" s="6" t="s">
        <v>1454</v>
      </c>
      <c r="X461" s="6" t="s">
        <v>902</v>
      </c>
      <c r="Y461" s="6" t="s">
        <v>1448</v>
      </c>
      <c r="Z461" s="6" t="s">
        <v>904</v>
      </c>
      <c r="AA461" s="6" t="s">
        <v>905</v>
      </c>
      <c r="AB461" s="7">
        <v>44597</v>
      </c>
      <c r="AC461" s="6" t="s">
        <v>906</v>
      </c>
      <c r="AD461" s="6" t="s">
        <v>1449</v>
      </c>
      <c r="AE461" s="6" t="s">
        <v>1449</v>
      </c>
      <c r="AF461" s="6" t="s">
        <v>1449</v>
      </c>
      <c r="AG461" s="6" t="s">
        <v>1449</v>
      </c>
      <c r="AK461" s="6">
        <v>594801</v>
      </c>
      <c r="AL461" s="6">
        <v>5452033</v>
      </c>
      <c r="AQ461" s="6" t="s">
        <v>1632</v>
      </c>
      <c r="AR461" s="6">
        <v>137</v>
      </c>
    </row>
    <row r="462" spans="1:45" x14ac:dyDescent="0.2">
      <c r="A462" s="6">
        <v>1072618</v>
      </c>
      <c r="B462" s="6">
        <v>1072684</v>
      </c>
      <c r="C462" s="6" t="str">
        <f t="shared" si="28"/>
        <v>Harvesting</v>
      </c>
      <c r="D462" s="6" t="str">
        <f t="shared" si="29"/>
        <v>Harvesting - Sto:lo-X5</v>
      </c>
      <c r="E462" s="6" t="str">
        <f t="shared" si="30"/>
        <v>Resource Harvesting - Terrestrial Harvesting
Stó:lō</v>
      </c>
      <c r="F462" s="6" t="s">
        <v>1712</v>
      </c>
      <c r="G462" s="12">
        <f>INDEX(families!$A:$A,MATCH(H462,families!$B:$B,0))</f>
        <v>14</v>
      </c>
      <c r="H462" s="6" t="str">
        <f t="shared" si="31"/>
        <v>Tree</v>
      </c>
      <c r="L462" s="6">
        <v>1072618.6769999999</v>
      </c>
      <c r="M462" s="6">
        <v>1072686.0360000001</v>
      </c>
      <c r="N462" s="6">
        <v>594854</v>
      </c>
      <c r="O462" s="6">
        <v>5452072</v>
      </c>
      <c r="P462" s="6" t="s">
        <v>1112</v>
      </c>
      <c r="Q462" s="6" t="s">
        <v>1453</v>
      </c>
      <c r="R462" s="6" t="s">
        <v>900</v>
      </c>
      <c r="S462" s="6">
        <v>0</v>
      </c>
      <c r="T462" s="6" t="s">
        <v>1726</v>
      </c>
      <c r="U462" s="6" t="s">
        <v>1721</v>
      </c>
      <c r="V462" s="6" t="s">
        <v>1454</v>
      </c>
      <c r="X462" s="6" t="s">
        <v>902</v>
      </c>
      <c r="Y462" s="6" t="s">
        <v>1448</v>
      </c>
      <c r="Z462" s="6" t="s">
        <v>904</v>
      </c>
      <c r="AA462" s="6" t="s">
        <v>905</v>
      </c>
      <c r="AB462" s="7">
        <v>44597</v>
      </c>
      <c r="AC462" s="6" t="s">
        <v>906</v>
      </c>
      <c r="AD462" s="6" t="s">
        <v>1449</v>
      </c>
      <c r="AE462" s="6" t="s">
        <v>1449</v>
      </c>
      <c r="AF462" s="6" t="s">
        <v>1449</v>
      </c>
      <c r="AG462" s="6" t="s">
        <v>1449</v>
      </c>
      <c r="AK462" s="6">
        <v>594801</v>
      </c>
      <c r="AL462" s="6">
        <v>5452033</v>
      </c>
      <c r="AQ462" s="6" t="s">
        <v>1632</v>
      </c>
      <c r="AR462" s="6">
        <v>283</v>
      </c>
      <c r="AS462" s="6">
        <v>137</v>
      </c>
    </row>
    <row r="463" spans="1:45" x14ac:dyDescent="0.2">
      <c r="A463" s="6">
        <v>1056503</v>
      </c>
      <c r="B463" s="6">
        <v>1060060</v>
      </c>
      <c r="C463" s="6" t="str">
        <f t="shared" si="28"/>
        <v>Harvesting</v>
      </c>
      <c r="D463" s="6" t="str">
        <f t="shared" si="29"/>
        <v>Harvesting - Sto:lo-175</v>
      </c>
      <c r="E463" s="6" t="str">
        <f t="shared" si="30"/>
        <v>Resource Harvesting - Terrestrial harvesting - cedar roots and bark
Stó:lō</v>
      </c>
      <c r="F463" s="6" t="s">
        <v>1712</v>
      </c>
      <c r="G463" s="12">
        <f>INDEX(families!$A:$A,MATCH(H463,families!$B:$B,0))</f>
        <v>14</v>
      </c>
      <c r="H463" s="6" t="str">
        <f t="shared" si="31"/>
        <v>Tree</v>
      </c>
      <c r="L463" s="6">
        <v>1056502.713</v>
      </c>
      <c r="M463" s="6">
        <v>1060060.8119999999</v>
      </c>
      <c r="N463" s="6">
        <v>601339</v>
      </c>
      <c r="O463" s="6">
        <v>5465407</v>
      </c>
      <c r="P463" s="6" t="s">
        <v>1112</v>
      </c>
      <c r="Q463" s="6" t="s">
        <v>1389</v>
      </c>
      <c r="R463" s="6" t="s">
        <v>900</v>
      </c>
      <c r="S463" s="6">
        <v>0</v>
      </c>
      <c r="T463" s="6" t="s">
        <v>1726</v>
      </c>
      <c r="U463" s="6" t="s">
        <v>1721</v>
      </c>
      <c r="V463" s="6" t="s">
        <v>1390</v>
      </c>
      <c r="X463" s="6" t="s">
        <v>952</v>
      </c>
      <c r="Y463" s="6" t="s">
        <v>1391</v>
      </c>
      <c r="Z463" s="6" t="s">
        <v>904</v>
      </c>
      <c r="AA463" s="6" t="s">
        <v>905</v>
      </c>
      <c r="AB463" s="7">
        <v>44597</v>
      </c>
      <c r="AC463" s="6" t="s">
        <v>906</v>
      </c>
      <c r="AD463" s="6" t="s">
        <v>1392</v>
      </c>
      <c r="AE463" s="6" t="s">
        <v>1392</v>
      </c>
      <c r="AF463" s="6" t="s">
        <v>1392</v>
      </c>
      <c r="AG463" s="6" t="s">
        <v>1392</v>
      </c>
      <c r="AK463" s="6">
        <v>599258</v>
      </c>
      <c r="AL463" s="6">
        <v>5462759</v>
      </c>
      <c r="AQ463" s="6" t="s">
        <v>1632</v>
      </c>
    </row>
    <row r="464" spans="1:45" x14ac:dyDescent="0.2">
      <c r="A464" s="6">
        <v>1056503</v>
      </c>
      <c r="B464" s="6">
        <v>1060060</v>
      </c>
      <c r="C464" s="6" t="str">
        <f t="shared" si="28"/>
        <v>Harvesting</v>
      </c>
      <c r="D464" s="6" t="str">
        <f t="shared" si="29"/>
        <v>Harvesting - Sto:lo-175</v>
      </c>
      <c r="E464" s="6" t="str">
        <f t="shared" si="30"/>
        <v>Resource Harvesting - Terrestrial harvesting - cedar roots and bark
Stó:lō</v>
      </c>
      <c r="F464" s="6" t="s">
        <v>1712</v>
      </c>
      <c r="G464" s="12">
        <f>INDEX(families!$A:$A,MATCH(H464,families!$B:$B,0))</f>
        <v>14</v>
      </c>
      <c r="H464" s="6" t="str">
        <f t="shared" si="31"/>
        <v>Tree</v>
      </c>
      <c r="L464" s="6">
        <v>1056502.713</v>
      </c>
      <c r="M464" s="6">
        <v>1060060.8119999999</v>
      </c>
      <c r="N464" s="6">
        <v>601339</v>
      </c>
      <c r="O464" s="6">
        <v>5465407</v>
      </c>
      <c r="P464" s="6" t="s">
        <v>1112</v>
      </c>
      <c r="Q464" s="6" t="s">
        <v>1389</v>
      </c>
      <c r="R464" s="6" t="s">
        <v>900</v>
      </c>
      <c r="S464" s="6">
        <v>0</v>
      </c>
      <c r="T464" s="6" t="s">
        <v>1726</v>
      </c>
      <c r="U464" s="6" t="s">
        <v>1721</v>
      </c>
      <c r="V464" s="6" t="s">
        <v>1390</v>
      </c>
      <c r="X464" s="6" t="s">
        <v>952</v>
      </c>
      <c r="Y464" s="6" t="s">
        <v>1391</v>
      </c>
      <c r="Z464" s="6" t="s">
        <v>904</v>
      </c>
      <c r="AA464" s="6" t="s">
        <v>905</v>
      </c>
      <c r="AB464" s="7">
        <v>44597</v>
      </c>
      <c r="AC464" s="6" t="s">
        <v>906</v>
      </c>
      <c r="AD464" s="6" t="s">
        <v>1392</v>
      </c>
      <c r="AE464" s="6" t="s">
        <v>1392</v>
      </c>
      <c r="AF464" s="6" t="s">
        <v>1392</v>
      </c>
      <c r="AG464" s="6" t="s">
        <v>1392</v>
      </c>
      <c r="AK464" s="6">
        <v>599258</v>
      </c>
      <c r="AL464" s="6">
        <v>5462759</v>
      </c>
      <c r="AQ464" s="6" t="s">
        <v>1632</v>
      </c>
    </row>
    <row r="465" spans="1:45" x14ac:dyDescent="0.2">
      <c r="A465" s="6">
        <v>1056503</v>
      </c>
      <c r="B465" s="6">
        <v>1060060</v>
      </c>
      <c r="C465" s="6" t="str">
        <f t="shared" si="28"/>
        <v>Harvesting</v>
      </c>
      <c r="D465" s="6" t="str">
        <f t="shared" si="29"/>
        <v>Harvesting - Sto:lo-175</v>
      </c>
      <c r="E465" s="6" t="str">
        <f t="shared" si="30"/>
        <v>Resource Harvesting - Terrestrial harvesting - cedar roots and bark
Stó:lō</v>
      </c>
      <c r="F465" s="6" t="s">
        <v>1712</v>
      </c>
      <c r="G465" s="12">
        <f>INDEX(families!$A:$A,MATCH(H465,families!$B:$B,0))</f>
        <v>14</v>
      </c>
      <c r="H465" s="6" t="str">
        <f t="shared" si="31"/>
        <v>Tree</v>
      </c>
      <c r="L465" s="6">
        <v>1056502.713</v>
      </c>
      <c r="M465" s="6">
        <v>1060060.8119999999</v>
      </c>
      <c r="N465" s="6">
        <v>601339</v>
      </c>
      <c r="O465" s="6">
        <v>5465407</v>
      </c>
      <c r="P465" s="6" t="s">
        <v>1112</v>
      </c>
      <c r="Q465" s="6" t="s">
        <v>1389</v>
      </c>
      <c r="R465" s="6" t="s">
        <v>900</v>
      </c>
      <c r="S465" s="6">
        <v>0</v>
      </c>
      <c r="T465" s="6" t="s">
        <v>1726</v>
      </c>
      <c r="U465" s="6" t="s">
        <v>1721</v>
      </c>
      <c r="V465" s="6" t="s">
        <v>1390</v>
      </c>
      <c r="X465" s="6" t="s">
        <v>952</v>
      </c>
      <c r="Y465" s="6" t="s">
        <v>1391</v>
      </c>
      <c r="Z465" s="6" t="s">
        <v>904</v>
      </c>
      <c r="AA465" s="6" t="s">
        <v>905</v>
      </c>
      <c r="AB465" s="7">
        <v>44597</v>
      </c>
      <c r="AC465" s="6" t="s">
        <v>906</v>
      </c>
      <c r="AD465" s="6" t="s">
        <v>1392</v>
      </c>
      <c r="AE465" s="6" t="s">
        <v>1392</v>
      </c>
      <c r="AF465" s="6" t="s">
        <v>1392</v>
      </c>
      <c r="AG465" s="6" t="s">
        <v>1392</v>
      </c>
      <c r="AK465" s="6">
        <v>599258</v>
      </c>
      <c r="AL465" s="6">
        <v>5462759</v>
      </c>
      <c r="AQ465" s="6" t="s">
        <v>1632</v>
      </c>
      <c r="AR465" s="6">
        <v>112</v>
      </c>
    </row>
    <row r="466" spans="1:45" x14ac:dyDescent="0.2">
      <c r="A466" s="6">
        <v>1056503</v>
      </c>
      <c r="B466" s="6">
        <v>1060060</v>
      </c>
      <c r="C466" s="6" t="str">
        <f t="shared" si="28"/>
        <v>Harvesting</v>
      </c>
      <c r="D466" s="6" t="str">
        <f t="shared" si="29"/>
        <v>Harvesting - Sto:lo-175</v>
      </c>
      <c r="E466" s="6" t="str">
        <f t="shared" si="30"/>
        <v>Resource Harvesting - Terrestrial harvesting - cedar roots and bark
Stó:lō</v>
      </c>
      <c r="F466" s="6" t="s">
        <v>1712</v>
      </c>
      <c r="G466" s="12">
        <f>INDEX(families!$A:$A,MATCH(H466,families!$B:$B,0))</f>
        <v>14</v>
      </c>
      <c r="H466" s="6" t="str">
        <f t="shared" si="31"/>
        <v>Tree</v>
      </c>
      <c r="L466" s="6">
        <v>1056502.713</v>
      </c>
      <c r="M466" s="6">
        <v>1060060.8119999999</v>
      </c>
      <c r="N466" s="6">
        <v>601339</v>
      </c>
      <c r="O466" s="6">
        <v>5465407</v>
      </c>
      <c r="P466" s="6" t="s">
        <v>1112</v>
      </c>
      <c r="Q466" s="6" t="s">
        <v>1389</v>
      </c>
      <c r="R466" s="6" t="s">
        <v>900</v>
      </c>
      <c r="S466" s="6">
        <v>0</v>
      </c>
      <c r="T466" s="6" t="s">
        <v>1726</v>
      </c>
      <c r="U466" s="6" t="s">
        <v>1721</v>
      </c>
      <c r="V466" s="6" t="s">
        <v>1390</v>
      </c>
      <c r="X466" s="6" t="s">
        <v>952</v>
      </c>
      <c r="Y466" s="6" t="s">
        <v>1391</v>
      </c>
      <c r="Z466" s="6" t="s">
        <v>904</v>
      </c>
      <c r="AA466" s="6" t="s">
        <v>905</v>
      </c>
      <c r="AB466" s="7">
        <v>44597</v>
      </c>
      <c r="AC466" s="6" t="s">
        <v>906</v>
      </c>
      <c r="AD466" s="6" t="s">
        <v>1392</v>
      </c>
      <c r="AE466" s="6" t="s">
        <v>1392</v>
      </c>
      <c r="AF466" s="6" t="s">
        <v>1392</v>
      </c>
      <c r="AG466" s="6" t="s">
        <v>1392</v>
      </c>
      <c r="AK466" s="6">
        <v>599258</v>
      </c>
      <c r="AL466" s="6">
        <v>5462759</v>
      </c>
      <c r="AQ466" s="6" t="s">
        <v>1632</v>
      </c>
      <c r="AR466" s="6">
        <v>258</v>
      </c>
      <c r="AS466" s="6">
        <v>112</v>
      </c>
    </row>
    <row r="467" spans="1:45" x14ac:dyDescent="0.2">
      <c r="A467" s="6">
        <v>988719</v>
      </c>
      <c r="B467" s="6">
        <v>990238</v>
      </c>
      <c r="C467" s="6" t="str">
        <f t="shared" si="28"/>
        <v>Harvesting</v>
      </c>
      <c r="D467" s="6" t="str">
        <f t="shared" si="29"/>
        <v>Harvesting - Sto:lo-220</v>
      </c>
      <c r="E467" s="6" t="str">
        <f t="shared" si="30"/>
        <v>Resource Harvesting - Terrestrial Harvesting “berries for drying and immediate use; past fall use” CHOA p. 18 
Stó:lö</v>
      </c>
      <c r="F467" s="6" t="s">
        <v>1712</v>
      </c>
      <c r="G467" s="12">
        <f>INDEX(families!$A:$A,MATCH(H467,families!$B:$B,0))</f>
        <v>14</v>
      </c>
      <c r="H467" s="6" t="str">
        <f t="shared" si="31"/>
        <v>Tree</v>
      </c>
      <c r="L467" s="6">
        <v>988722.17870000005</v>
      </c>
      <c r="M467" s="6">
        <v>990241.41590000002</v>
      </c>
      <c r="N467" s="6">
        <v>644104</v>
      </c>
      <c r="O467" s="6">
        <v>5500905</v>
      </c>
      <c r="P467" s="6" t="s">
        <v>1112</v>
      </c>
      <c r="Q467" s="6" t="s">
        <v>1631</v>
      </c>
      <c r="R467" s="6" t="s">
        <v>900</v>
      </c>
      <c r="S467" s="6">
        <v>0</v>
      </c>
      <c r="T467" s="6" t="s">
        <v>1726</v>
      </c>
      <c r="U467" s="6" t="s">
        <v>1721</v>
      </c>
      <c r="V467" s="6" t="s">
        <v>1126</v>
      </c>
      <c r="X467" s="6" t="s">
        <v>902</v>
      </c>
      <c r="Y467" s="6" t="s">
        <v>1619</v>
      </c>
      <c r="Z467" s="6" t="s">
        <v>1159</v>
      </c>
      <c r="AA467" s="6" t="s">
        <v>905</v>
      </c>
      <c r="AB467" s="7">
        <v>44595</v>
      </c>
      <c r="AC467" s="6" t="s">
        <v>906</v>
      </c>
      <c r="AD467" s="6" t="s">
        <v>1622</v>
      </c>
      <c r="AE467" s="6" t="s">
        <v>1622</v>
      </c>
      <c r="AF467" s="6" t="s">
        <v>1622</v>
      </c>
      <c r="AG467" s="6" t="s">
        <v>1622</v>
      </c>
      <c r="AK467" s="6">
        <v>643290</v>
      </c>
      <c r="AL467" s="6">
        <v>5499726</v>
      </c>
      <c r="AQ467" s="6" t="s">
        <v>1617</v>
      </c>
    </row>
    <row r="468" spans="1:45" x14ac:dyDescent="0.2">
      <c r="A468" s="6">
        <v>988719</v>
      </c>
      <c r="B468" s="6">
        <v>990238</v>
      </c>
      <c r="C468" s="6" t="str">
        <f t="shared" si="28"/>
        <v>Harvesting</v>
      </c>
      <c r="D468" s="6" t="str">
        <f t="shared" si="29"/>
        <v>Harvesting - Sto:lo-220</v>
      </c>
      <c r="E468" s="6" t="str">
        <f t="shared" si="30"/>
        <v>Resource Harvesting - Terrestrial Harvesting “berries for drying and immediate use; past fall use” CHOA p. 18 
Stó:lö</v>
      </c>
      <c r="F468" s="6" t="s">
        <v>1712</v>
      </c>
      <c r="G468" s="12">
        <f>INDEX(families!$A:$A,MATCH(H468,families!$B:$B,0))</f>
        <v>14</v>
      </c>
      <c r="H468" s="6" t="str">
        <f t="shared" si="31"/>
        <v>Tree</v>
      </c>
      <c r="L468" s="6">
        <v>988722.17870000005</v>
      </c>
      <c r="M468" s="6">
        <v>990241.41590000002</v>
      </c>
      <c r="N468" s="6">
        <v>644104</v>
      </c>
      <c r="O468" s="6">
        <v>5500905</v>
      </c>
      <c r="P468" s="6" t="s">
        <v>1112</v>
      </c>
      <c r="Q468" s="6" t="s">
        <v>1631</v>
      </c>
      <c r="R468" s="6" t="s">
        <v>900</v>
      </c>
      <c r="S468" s="6">
        <v>0</v>
      </c>
      <c r="T468" s="6" t="s">
        <v>1726</v>
      </c>
      <c r="U468" s="6" t="s">
        <v>1721</v>
      </c>
      <c r="V468" s="6" t="s">
        <v>1126</v>
      </c>
      <c r="X468" s="6" t="s">
        <v>902</v>
      </c>
      <c r="Y468" s="6" t="s">
        <v>1619</v>
      </c>
      <c r="Z468" s="6" t="s">
        <v>1159</v>
      </c>
      <c r="AA468" s="6" t="s">
        <v>905</v>
      </c>
      <c r="AB468" s="7">
        <v>44595</v>
      </c>
      <c r="AC468" s="6" t="s">
        <v>906</v>
      </c>
      <c r="AD468" s="6" t="s">
        <v>1622</v>
      </c>
      <c r="AE468" s="6" t="s">
        <v>1622</v>
      </c>
      <c r="AF468" s="6" t="s">
        <v>1622</v>
      </c>
      <c r="AG468" s="6" t="s">
        <v>1622</v>
      </c>
      <c r="AK468" s="6">
        <v>643290</v>
      </c>
      <c r="AL468" s="6">
        <v>5499726</v>
      </c>
      <c r="AQ468" s="6" t="s">
        <v>1617</v>
      </c>
    </row>
    <row r="469" spans="1:45" x14ac:dyDescent="0.2">
      <c r="A469" s="6">
        <v>988719</v>
      </c>
      <c r="B469" s="6">
        <v>990238</v>
      </c>
      <c r="C469" s="6" t="str">
        <f t="shared" si="28"/>
        <v>Harvesting</v>
      </c>
      <c r="D469" s="6" t="str">
        <f t="shared" si="29"/>
        <v>Harvesting - Sto:lo-220</v>
      </c>
      <c r="E469" s="6" t="str">
        <f t="shared" si="30"/>
        <v>Resource Harvesting - Terrestrial Harvesting “berries for drying and immediate use; past fall use” CHOA p. 18 
Stó:lö</v>
      </c>
      <c r="F469" s="6" t="s">
        <v>1712</v>
      </c>
      <c r="G469" s="12">
        <f>INDEX(families!$A:$A,MATCH(H469,families!$B:$B,0))</f>
        <v>14</v>
      </c>
      <c r="H469" s="6" t="str">
        <f t="shared" si="31"/>
        <v>Tree</v>
      </c>
      <c r="L469" s="6">
        <v>988722.17870000005</v>
      </c>
      <c r="M469" s="6">
        <v>990241.41590000002</v>
      </c>
      <c r="N469" s="6">
        <v>644104</v>
      </c>
      <c r="O469" s="6">
        <v>5500905</v>
      </c>
      <c r="P469" s="6" t="s">
        <v>1112</v>
      </c>
      <c r="Q469" s="6" t="s">
        <v>1631</v>
      </c>
      <c r="R469" s="6" t="s">
        <v>900</v>
      </c>
      <c r="S469" s="6">
        <v>0</v>
      </c>
      <c r="T469" s="6" t="s">
        <v>1726</v>
      </c>
      <c r="U469" s="6" t="s">
        <v>1721</v>
      </c>
      <c r="V469" s="6" t="s">
        <v>1126</v>
      </c>
      <c r="X469" s="6" t="s">
        <v>902</v>
      </c>
      <c r="Y469" s="6" t="s">
        <v>1619</v>
      </c>
      <c r="Z469" s="6" t="s">
        <v>1159</v>
      </c>
      <c r="AA469" s="6" t="s">
        <v>905</v>
      </c>
      <c r="AB469" s="7">
        <v>44595</v>
      </c>
      <c r="AC469" s="6" t="s">
        <v>906</v>
      </c>
      <c r="AD469" s="6" t="s">
        <v>1622</v>
      </c>
      <c r="AE469" s="6" t="s">
        <v>1622</v>
      </c>
      <c r="AF469" s="6" t="s">
        <v>1622</v>
      </c>
      <c r="AG469" s="6" t="s">
        <v>1622</v>
      </c>
      <c r="AK469" s="6">
        <v>643290</v>
      </c>
      <c r="AL469" s="6">
        <v>5499726</v>
      </c>
      <c r="AQ469" s="6" t="s">
        <v>1617</v>
      </c>
      <c r="AR469" s="6">
        <v>10</v>
      </c>
    </row>
    <row r="470" spans="1:45" x14ac:dyDescent="0.2">
      <c r="A470" s="6">
        <v>988719</v>
      </c>
      <c r="B470" s="6">
        <v>990238</v>
      </c>
      <c r="C470" s="6" t="str">
        <f t="shared" si="28"/>
        <v>Harvesting</v>
      </c>
      <c r="D470" s="6" t="str">
        <f t="shared" si="29"/>
        <v>Harvesting - Sto:lo-220</v>
      </c>
      <c r="E470" s="6" t="str">
        <f t="shared" si="30"/>
        <v>Resource Harvesting - Terrestrial Harvesting “berries for drying and immediate use; past fall use” CHOA p. 18 
Stó:lö</v>
      </c>
      <c r="F470" s="6" t="s">
        <v>1712</v>
      </c>
      <c r="G470" s="12">
        <f>INDEX(families!$A:$A,MATCH(H470,families!$B:$B,0))</f>
        <v>14</v>
      </c>
      <c r="H470" s="6" t="str">
        <f t="shared" si="31"/>
        <v>Tree</v>
      </c>
      <c r="L470" s="6">
        <v>988722.17870000005</v>
      </c>
      <c r="M470" s="6">
        <v>990241.41590000002</v>
      </c>
      <c r="N470" s="6">
        <v>644104</v>
      </c>
      <c r="O470" s="6">
        <v>5500905</v>
      </c>
      <c r="P470" s="6" t="s">
        <v>1112</v>
      </c>
      <c r="Q470" s="6" t="s">
        <v>1631</v>
      </c>
      <c r="R470" s="6" t="s">
        <v>900</v>
      </c>
      <c r="S470" s="6">
        <v>0</v>
      </c>
      <c r="T470" s="6" t="s">
        <v>1726</v>
      </c>
      <c r="U470" s="6" t="s">
        <v>1721</v>
      </c>
      <c r="V470" s="6" t="s">
        <v>1126</v>
      </c>
      <c r="X470" s="6" t="s">
        <v>902</v>
      </c>
      <c r="Y470" s="6" t="s">
        <v>1619</v>
      </c>
      <c r="Z470" s="6" t="s">
        <v>1159</v>
      </c>
      <c r="AA470" s="6" t="s">
        <v>905</v>
      </c>
      <c r="AB470" s="7">
        <v>44595</v>
      </c>
      <c r="AC470" s="6" t="s">
        <v>906</v>
      </c>
      <c r="AD470" s="6" t="s">
        <v>1622</v>
      </c>
      <c r="AE470" s="6" t="s">
        <v>1622</v>
      </c>
      <c r="AF470" s="6" t="s">
        <v>1622</v>
      </c>
      <c r="AG470" s="6" t="s">
        <v>1622</v>
      </c>
      <c r="AK470" s="6">
        <v>643290</v>
      </c>
      <c r="AL470" s="6">
        <v>5499726</v>
      </c>
      <c r="AQ470" s="6" t="s">
        <v>1617</v>
      </c>
      <c r="AR470" s="6">
        <v>156</v>
      </c>
      <c r="AS470" s="6">
        <v>10</v>
      </c>
    </row>
    <row r="471" spans="1:45" x14ac:dyDescent="0.2">
      <c r="A471" s="6">
        <v>988675</v>
      </c>
      <c r="B471" s="6">
        <v>992023</v>
      </c>
      <c r="C471" s="6" t="str">
        <f t="shared" si="28"/>
        <v>Harvesting</v>
      </c>
      <c r="D471" s="6" t="str">
        <f t="shared" si="29"/>
        <v>Harvesting - Sto:lo-419-5a</v>
      </c>
      <c r="E471" s="6" t="str">
        <f t="shared" si="30"/>
        <v>Resource Harvesting - Terrestrial Harvesting “blueberries for canning; past summer and fall use” CHOA page 18 
Stó:lö</v>
      </c>
      <c r="F471" s="6" t="s">
        <v>1712</v>
      </c>
      <c r="G471" s="12">
        <f>INDEX(families!$A:$A,MATCH(H471,families!$B:$B,0))</f>
        <v>14</v>
      </c>
      <c r="H471" s="6" t="str">
        <f t="shared" si="31"/>
        <v>Tree</v>
      </c>
      <c r="L471" s="6">
        <v>988678.31539999996</v>
      </c>
      <c r="M471" s="6">
        <v>992022.72690000001</v>
      </c>
      <c r="N471" s="6">
        <v>644134</v>
      </c>
      <c r="O471" s="6">
        <v>5500937</v>
      </c>
      <c r="P471" s="6" t="s">
        <v>1112</v>
      </c>
      <c r="Q471" s="6" t="s">
        <v>1131</v>
      </c>
      <c r="R471" s="6" t="s">
        <v>900</v>
      </c>
      <c r="S471" s="6">
        <v>0</v>
      </c>
      <c r="T471" s="6" t="s">
        <v>1726</v>
      </c>
      <c r="U471" s="6" t="s">
        <v>1721</v>
      </c>
      <c r="V471" s="6" t="s">
        <v>1621</v>
      </c>
      <c r="X471" s="6" t="s">
        <v>910</v>
      </c>
      <c r="Y471" s="6" t="s">
        <v>1619</v>
      </c>
      <c r="Z471" s="6" t="s">
        <v>1159</v>
      </c>
      <c r="AA471" s="6" t="s">
        <v>905</v>
      </c>
      <c r="AB471" s="7">
        <v>44595</v>
      </c>
      <c r="AC471" s="6" t="s">
        <v>906</v>
      </c>
      <c r="AD471" s="6" t="s">
        <v>1622</v>
      </c>
      <c r="AE471" s="6" t="s">
        <v>1622</v>
      </c>
      <c r="AF471" s="6" t="s">
        <v>1622</v>
      </c>
      <c r="AG471" s="6" t="s">
        <v>1622</v>
      </c>
      <c r="AK471" s="6">
        <v>641819</v>
      </c>
      <c r="AL471" s="6">
        <v>5498768</v>
      </c>
      <c r="AQ471" s="6" t="s">
        <v>1617</v>
      </c>
    </row>
    <row r="472" spans="1:45" x14ac:dyDescent="0.2">
      <c r="A472" s="6">
        <v>988675</v>
      </c>
      <c r="B472" s="6">
        <v>992023</v>
      </c>
      <c r="C472" s="6" t="str">
        <f t="shared" si="28"/>
        <v>Harvesting</v>
      </c>
      <c r="D472" s="6" t="str">
        <f t="shared" si="29"/>
        <v>Harvesting - Sto:lo-419-5a</v>
      </c>
      <c r="E472" s="6" t="str">
        <f t="shared" si="30"/>
        <v>Resource Harvesting - Terrestrial Harvesting “blueberries for canning; past summer and fall use” CHOA page 18 
Stó:lö</v>
      </c>
      <c r="F472" s="6" t="s">
        <v>1712</v>
      </c>
      <c r="G472" s="12">
        <f>INDEX(families!$A:$A,MATCH(H472,families!$B:$B,0))</f>
        <v>14</v>
      </c>
      <c r="H472" s="6" t="str">
        <f t="shared" si="31"/>
        <v>Tree</v>
      </c>
      <c r="L472" s="6">
        <v>988678.31539999996</v>
      </c>
      <c r="M472" s="6">
        <v>992022.72690000001</v>
      </c>
      <c r="N472" s="6">
        <v>644134</v>
      </c>
      <c r="O472" s="6">
        <v>5500937</v>
      </c>
      <c r="P472" s="6" t="s">
        <v>1112</v>
      </c>
      <c r="Q472" s="6" t="s">
        <v>1131</v>
      </c>
      <c r="R472" s="6" t="s">
        <v>900</v>
      </c>
      <c r="S472" s="6">
        <v>0</v>
      </c>
      <c r="T472" s="6" t="s">
        <v>1726</v>
      </c>
      <c r="U472" s="6" t="s">
        <v>1721</v>
      </c>
      <c r="V472" s="6" t="s">
        <v>1621</v>
      </c>
      <c r="X472" s="6" t="s">
        <v>910</v>
      </c>
      <c r="Y472" s="6" t="s">
        <v>1619</v>
      </c>
      <c r="Z472" s="6" t="s">
        <v>1159</v>
      </c>
      <c r="AA472" s="6" t="s">
        <v>905</v>
      </c>
      <c r="AB472" s="7">
        <v>44595</v>
      </c>
      <c r="AC472" s="6" t="s">
        <v>906</v>
      </c>
      <c r="AD472" s="6" t="s">
        <v>1622</v>
      </c>
      <c r="AE472" s="6" t="s">
        <v>1622</v>
      </c>
      <c r="AF472" s="6" t="s">
        <v>1622</v>
      </c>
      <c r="AG472" s="6" t="s">
        <v>1622</v>
      </c>
      <c r="AK472" s="6">
        <v>641819</v>
      </c>
      <c r="AL472" s="6">
        <v>5498768</v>
      </c>
      <c r="AQ472" s="6" t="s">
        <v>1617</v>
      </c>
    </row>
    <row r="473" spans="1:45" x14ac:dyDescent="0.2">
      <c r="A473" s="6">
        <v>988675</v>
      </c>
      <c r="B473" s="6">
        <v>992023</v>
      </c>
      <c r="C473" s="6" t="str">
        <f t="shared" si="28"/>
        <v>Harvesting</v>
      </c>
      <c r="D473" s="6" t="str">
        <f t="shared" si="29"/>
        <v>Harvesting - Sto:lo-419-5a</v>
      </c>
      <c r="E473" s="6" t="str">
        <f t="shared" si="30"/>
        <v>Resource Harvesting - Terrestrial Harvesting “blueberries for canning; past summer and fall use” CHOA page 18 
Stó:lö</v>
      </c>
      <c r="F473" s="6" t="s">
        <v>1712</v>
      </c>
      <c r="G473" s="12">
        <f>INDEX(families!$A:$A,MATCH(H473,families!$B:$B,0))</f>
        <v>14</v>
      </c>
      <c r="H473" s="6" t="str">
        <f t="shared" si="31"/>
        <v>Tree</v>
      </c>
      <c r="L473" s="6">
        <v>988678.31539999996</v>
      </c>
      <c r="M473" s="6">
        <v>992022.72690000001</v>
      </c>
      <c r="N473" s="6">
        <v>644134</v>
      </c>
      <c r="O473" s="6">
        <v>5500937</v>
      </c>
      <c r="P473" s="6" t="s">
        <v>1112</v>
      </c>
      <c r="Q473" s="6" t="s">
        <v>1131</v>
      </c>
      <c r="R473" s="6" t="s">
        <v>900</v>
      </c>
      <c r="S473" s="6">
        <v>0</v>
      </c>
      <c r="T473" s="6" t="s">
        <v>1726</v>
      </c>
      <c r="U473" s="6" t="s">
        <v>1721</v>
      </c>
      <c r="V473" s="6" t="s">
        <v>1621</v>
      </c>
      <c r="X473" s="6" t="s">
        <v>910</v>
      </c>
      <c r="Y473" s="6" t="s">
        <v>1619</v>
      </c>
      <c r="Z473" s="6" t="s">
        <v>1159</v>
      </c>
      <c r="AA473" s="6" t="s">
        <v>905</v>
      </c>
      <c r="AB473" s="7">
        <v>44595</v>
      </c>
      <c r="AC473" s="6" t="s">
        <v>906</v>
      </c>
      <c r="AD473" s="6" t="s">
        <v>1622</v>
      </c>
      <c r="AE473" s="6" t="s">
        <v>1622</v>
      </c>
      <c r="AF473" s="6" t="s">
        <v>1622</v>
      </c>
      <c r="AG473" s="6" t="s">
        <v>1622</v>
      </c>
      <c r="AK473" s="6">
        <v>641819</v>
      </c>
      <c r="AL473" s="6">
        <v>5498768</v>
      </c>
      <c r="AQ473" s="6" t="s">
        <v>1617</v>
      </c>
      <c r="AR473" s="6">
        <v>3</v>
      </c>
    </row>
    <row r="474" spans="1:45" x14ac:dyDescent="0.2">
      <c r="A474" s="6">
        <v>988675</v>
      </c>
      <c r="B474" s="6">
        <v>992023</v>
      </c>
      <c r="C474" s="6" t="str">
        <f t="shared" si="28"/>
        <v>Harvesting</v>
      </c>
      <c r="D474" s="6" t="str">
        <f t="shared" si="29"/>
        <v>Harvesting - Sto:lo-419-5a</v>
      </c>
      <c r="E474" s="6" t="str">
        <f t="shared" si="30"/>
        <v>Resource Harvesting - Terrestrial Harvesting “blueberries for canning; past summer and fall use” CHOA page 18 
Stó:lö</v>
      </c>
      <c r="F474" s="6" t="s">
        <v>1712</v>
      </c>
      <c r="G474" s="12">
        <f>INDEX(families!$A:$A,MATCH(H474,families!$B:$B,0))</f>
        <v>14</v>
      </c>
      <c r="H474" s="6" t="str">
        <f t="shared" si="31"/>
        <v>Tree</v>
      </c>
      <c r="L474" s="6">
        <v>988678.31539999996</v>
      </c>
      <c r="M474" s="6">
        <v>992022.72690000001</v>
      </c>
      <c r="N474" s="6">
        <v>644134</v>
      </c>
      <c r="O474" s="6">
        <v>5500937</v>
      </c>
      <c r="P474" s="6" t="s">
        <v>1112</v>
      </c>
      <c r="Q474" s="6" t="s">
        <v>1131</v>
      </c>
      <c r="R474" s="6" t="s">
        <v>900</v>
      </c>
      <c r="S474" s="6">
        <v>0</v>
      </c>
      <c r="T474" s="6" t="s">
        <v>1726</v>
      </c>
      <c r="U474" s="6" t="s">
        <v>1721</v>
      </c>
      <c r="V474" s="6" t="s">
        <v>1621</v>
      </c>
      <c r="X474" s="6" t="s">
        <v>910</v>
      </c>
      <c r="Y474" s="6" t="s">
        <v>1619</v>
      </c>
      <c r="Z474" s="6" t="s">
        <v>1159</v>
      </c>
      <c r="AA474" s="6" t="s">
        <v>905</v>
      </c>
      <c r="AB474" s="7">
        <v>44595</v>
      </c>
      <c r="AC474" s="6" t="s">
        <v>906</v>
      </c>
      <c r="AD474" s="6" t="s">
        <v>1622</v>
      </c>
      <c r="AE474" s="6" t="s">
        <v>1622</v>
      </c>
      <c r="AF474" s="6" t="s">
        <v>1622</v>
      </c>
      <c r="AG474" s="6" t="s">
        <v>1622</v>
      </c>
      <c r="AK474" s="6">
        <v>641819</v>
      </c>
      <c r="AL474" s="6">
        <v>5498768</v>
      </c>
      <c r="AQ474" s="6" t="s">
        <v>1617</v>
      </c>
      <c r="AR474" s="6">
        <v>149</v>
      </c>
      <c r="AS474" s="6">
        <v>3</v>
      </c>
    </row>
    <row r="475" spans="1:45" x14ac:dyDescent="0.2">
      <c r="A475" s="6">
        <v>1035388</v>
      </c>
      <c r="B475" s="6">
        <v>1035940</v>
      </c>
      <c r="C475" s="6" t="str">
        <f t="shared" si="28"/>
        <v>Harvesting</v>
      </c>
      <c r="D475" s="6" t="str">
        <f t="shared" si="29"/>
        <v>Harvesting - Sto:lo-972</v>
      </c>
      <c r="E475" s="6" t="str">
        <f t="shared" si="30"/>
        <v>Resource Harvesting - Terrestrial Harvesting [not identified in CHOA] 
Stó:lō</v>
      </c>
      <c r="F475" s="6" t="s">
        <v>1712</v>
      </c>
      <c r="G475" s="12">
        <f>INDEX(families!$A:$A,MATCH(H475,families!$B:$B,0))</f>
        <v>14</v>
      </c>
      <c r="H475" s="6" t="str">
        <f t="shared" si="31"/>
        <v>Tree</v>
      </c>
      <c r="L475" s="6">
        <v>1035387.905</v>
      </c>
      <c r="M475" s="6">
        <v>1035937.192</v>
      </c>
      <c r="N475" s="6">
        <v>619585</v>
      </c>
      <c r="O475" s="6">
        <v>5471286</v>
      </c>
      <c r="P475" s="6" t="s">
        <v>1112</v>
      </c>
      <c r="Q475" s="6" t="s">
        <v>1249</v>
      </c>
      <c r="R475" s="6" t="s">
        <v>900</v>
      </c>
      <c r="S475" s="6">
        <v>0</v>
      </c>
      <c r="T475" s="6" t="s">
        <v>1726</v>
      </c>
      <c r="U475" s="6" t="s">
        <v>1721</v>
      </c>
      <c r="V475" s="6" t="s">
        <v>1250</v>
      </c>
      <c r="X475" s="6" t="s">
        <v>902</v>
      </c>
      <c r="Y475" s="6" t="s">
        <v>1251</v>
      </c>
      <c r="Z475" s="6" t="s">
        <v>904</v>
      </c>
      <c r="AA475" s="6" t="s">
        <v>905</v>
      </c>
      <c r="AB475" s="7">
        <v>44597</v>
      </c>
      <c r="AC475" s="6" t="s">
        <v>906</v>
      </c>
      <c r="AD475" s="6" t="s">
        <v>1138</v>
      </c>
      <c r="AE475" s="6" t="s">
        <v>1138</v>
      </c>
      <c r="AF475" s="6" t="s">
        <v>1138</v>
      </c>
      <c r="AG475" s="6" t="s">
        <v>1138</v>
      </c>
      <c r="AK475" s="6">
        <v>619063</v>
      </c>
      <c r="AL475" s="6">
        <v>5471421</v>
      </c>
      <c r="AQ475" s="6" t="s">
        <v>1632</v>
      </c>
    </row>
    <row r="476" spans="1:45" x14ac:dyDescent="0.2">
      <c r="A476" s="6">
        <v>1035388</v>
      </c>
      <c r="B476" s="6">
        <v>1035940</v>
      </c>
      <c r="C476" s="6" t="str">
        <f t="shared" si="28"/>
        <v>Harvesting</v>
      </c>
      <c r="D476" s="6" t="str">
        <f t="shared" si="29"/>
        <v>Harvesting - Sto:lo-972</v>
      </c>
      <c r="E476" s="6" t="str">
        <f t="shared" si="30"/>
        <v>Resource Harvesting - Terrestrial Harvesting [not identified in CHOA] 
Stó:lō</v>
      </c>
      <c r="F476" s="6" t="s">
        <v>1712</v>
      </c>
      <c r="G476" s="12">
        <f>INDEX(families!$A:$A,MATCH(H476,families!$B:$B,0))</f>
        <v>14</v>
      </c>
      <c r="H476" s="6" t="str">
        <f t="shared" si="31"/>
        <v>Tree</v>
      </c>
      <c r="L476" s="6">
        <v>1035387.905</v>
      </c>
      <c r="M476" s="6">
        <v>1035937.192</v>
      </c>
      <c r="N476" s="6">
        <v>619585</v>
      </c>
      <c r="O476" s="6">
        <v>5471286</v>
      </c>
      <c r="P476" s="6" t="s">
        <v>1112</v>
      </c>
      <c r="Q476" s="6" t="s">
        <v>1249</v>
      </c>
      <c r="R476" s="6" t="s">
        <v>900</v>
      </c>
      <c r="S476" s="6">
        <v>0</v>
      </c>
      <c r="T476" s="6" t="s">
        <v>1726</v>
      </c>
      <c r="U476" s="6" t="s">
        <v>1721</v>
      </c>
      <c r="V476" s="6" t="s">
        <v>1250</v>
      </c>
      <c r="X476" s="6" t="s">
        <v>902</v>
      </c>
      <c r="Y476" s="6" t="s">
        <v>1251</v>
      </c>
      <c r="Z476" s="6" t="s">
        <v>904</v>
      </c>
      <c r="AA476" s="6" t="s">
        <v>905</v>
      </c>
      <c r="AB476" s="7">
        <v>44597</v>
      </c>
      <c r="AC476" s="6" t="s">
        <v>906</v>
      </c>
      <c r="AD476" s="6" t="s">
        <v>1138</v>
      </c>
      <c r="AE476" s="6" t="s">
        <v>1138</v>
      </c>
      <c r="AF476" s="6" t="s">
        <v>1138</v>
      </c>
      <c r="AG476" s="6" t="s">
        <v>1138</v>
      </c>
      <c r="AK476" s="6">
        <v>619063</v>
      </c>
      <c r="AL476" s="6">
        <v>5471421</v>
      </c>
      <c r="AQ476" s="6" t="s">
        <v>1632</v>
      </c>
    </row>
    <row r="477" spans="1:45" x14ac:dyDescent="0.2">
      <c r="A477" s="6">
        <v>1035388</v>
      </c>
      <c r="B477" s="6">
        <v>1035940</v>
      </c>
      <c r="C477" s="6" t="str">
        <f t="shared" si="28"/>
        <v>Harvesting</v>
      </c>
      <c r="D477" s="6" t="str">
        <f t="shared" si="29"/>
        <v>Harvesting - Sto:lo-972</v>
      </c>
      <c r="E477" s="6" t="str">
        <f t="shared" si="30"/>
        <v>Resource Harvesting - Terrestrial Harvesting [not identified in CHOA] 
Stó:lō</v>
      </c>
      <c r="F477" s="6" t="s">
        <v>1712</v>
      </c>
      <c r="G477" s="12">
        <f>INDEX(families!$A:$A,MATCH(H477,families!$B:$B,0))</f>
        <v>14</v>
      </c>
      <c r="H477" s="6" t="str">
        <f t="shared" si="31"/>
        <v>Tree</v>
      </c>
      <c r="L477" s="6">
        <v>1035387.905</v>
      </c>
      <c r="M477" s="6">
        <v>1035937.192</v>
      </c>
      <c r="N477" s="6">
        <v>619585</v>
      </c>
      <c r="O477" s="6">
        <v>5471286</v>
      </c>
      <c r="P477" s="6" t="s">
        <v>1112</v>
      </c>
      <c r="Q477" s="6" t="s">
        <v>1249</v>
      </c>
      <c r="R477" s="6" t="s">
        <v>900</v>
      </c>
      <c r="S477" s="6">
        <v>0</v>
      </c>
      <c r="T477" s="6" t="s">
        <v>1726</v>
      </c>
      <c r="U477" s="6" t="s">
        <v>1721</v>
      </c>
      <c r="V477" s="6" t="s">
        <v>1250</v>
      </c>
      <c r="X477" s="6" t="s">
        <v>902</v>
      </c>
      <c r="Y477" s="6" t="s">
        <v>1251</v>
      </c>
      <c r="Z477" s="6" t="s">
        <v>904</v>
      </c>
      <c r="AA477" s="6" t="s">
        <v>905</v>
      </c>
      <c r="AB477" s="7">
        <v>44597</v>
      </c>
      <c r="AC477" s="6" t="s">
        <v>906</v>
      </c>
      <c r="AD477" s="6" t="s">
        <v>1138</v>
      </c>
      <c r="AE477" s="6" t="s">
        <v>1138</v>
      </c>
      <c r="AF477" s="6" t="s">
        <v>1138</v>
      </c>
      <c r="AG477" s="6" t="s">
        <v>1138</v>
      </c>
      <c r="AK477" s="6">
        <v>619063</v>
      </c>
      <c r="AL477" s="6">
        <v>5471421</v>
      </c>
      <c r="AQ477" s="6" t="s">
        <v>1632</v>
      </c>
      <c r="AR477" s="6">
        <v>60</v>
      </c>
    </row>
    <row r="478" spans="1:45" x14ac:dyDescent="0.2">
      <c r="A478" s="6">
        <v>1035388</v>
      </c>
      <c r="B478" s="6">
        <v>1035940</v>
      </c>
      <c r="C478" s="6" t="str">
        <f t="shared" si="28"/>
        <v>Harvesting</v>
      </c>
      <c r="D478" s="6" t="str">
        <f t="shared" si="29"/>
        <v>Harvesting - Sto:lo-972</v>
      </c>
      <c r="E478" s="6" t="str">
        <f t="shared" si="30"/>
        <v>Resource Harvesting - Terrestrial Harvesting [not identified in CHOA] 
Stó:lō</v>
      </c>
      <c r="F478" s="6" t="s">
        <v>1712</v>
      </c>
      <c r="G478" s="12">
        <f>INDEX(families!$A:$A,MATCH(H478,families!$B:$B,0))</f>
        <v>14</v>
      </c>
      <c r="H478" s="6" t="str">
        <f t="shared" si="31"/>
        <v>Tree</v>
      </c>
      <c r="L478" s="6">
        <v>1035387.905</v>
      </c>
      <c r="M478" s="6">
        <v>1035937.192</v>
      </c>
      <c r="N478" s="6">
        <v>619585</v>
      </c>
      <c r="O478" s="6">
        <v>5471286</v>
      </c>
      <c r="P478" s="6" t="s">
        <v>1112</v>
      </c>
      <c r="Q478" s="6" t="s">
        <v>1249</v>
      </c>
      <c r="R478" s="6" t="s">
        <v>900</v>
      </c>
      <c r="S478" s="6">
        <v>0</v>
      </c>
      <c r="T478" s="6" t="s">
        <v>1726</v>
      </c>
      <c r="U478" s="6" t="s">
        <v>1721</v>
      </c>
      <c r="V478" s="6" t="s">
        <v>1250</v>
      </c>
      <c r="X478" s="6" t="s">
        <v>902</v>
      </c>
      <c r="Y478" s="6" t="s">
        <v>1251</v>
      </c>
      <c r="Z478" s="6" t="s">
        <v>904</v>
      </c>
      <c r="AA478" s="6" t="s">
        <v>905</v>
      </c>
      <c r="AB478" s="7">
        <v>44597</v>
      </c>
      <c r="AC478" s="6" t="s">
        <v>906</v>
      </c>
      <c r="AD478" s="6" t="s">
        <v>1138</v>
      </c>
      <c r="AE478" s="6" t="s">
        <v>1138</v>
      </c>
      <c r="AF478" s="6" t="s">
        <v>1138</v>
      </c>
      <c r="AG478" s="6" t="s">
        <v>1138</v>
      </c>
      <c r="AK478" s="6">
        <v>619063</v>
      </c>
      <c r="AL478" s="6">
        <v>5471421</v>
      </c>
      <c r="AQ478" s="6" t="s">
        <v>1632</v>
      </c>
      <c r="AR478" s="6">
        <v>206</v>
      </c>
      <c r="AS478" s="6">
        <v>60</v>
      </c>
    </row>
    <row r="479" spans="1:45" x14ac:dyDescent="0.2">
      <c r="A479" s="6">
        <v>993215</v>
      </c>
      <c r="B479" s="6">
        <v>995268</v>
      </c>
      <c r="C479" s="6" t="str">
        <f t="shared" si="28"/>
        <v>Harvesting</v>
      </c>
      <c r="D479" s="6" t="str">
        <f t="shared" si="29"/>
        <v>Harvesting - Sto:lo-3108</v>
      </c>
      <c r="E479" s="6" t="str">
        <f t="shared" si="30"/>
        <v>Resource Harvesting - Terrestrial Harvesting [not in CHOA] 
Stó:lō</v>
      </c>
      <c r="F479" s="6" t="s">
        <v>1712</v>
      </c>
      <c r="G479" s="12">
        <f>INDEX(families!$A:$A,MATCH(H479,families!$B:$B,0))</f>
        <v>14</v>
      </c>
      <c r="H479" s="6" t="str">
        <f t="shared" si="31"/>
        <v>Tree</v>
      </c>
      <c r="L479" s="6">
        <v>993214.91339999996</v>
      </c>
      <c r="M479" s="6">
        <v>995267.88370000001</v>
      </c>
      <c r="N479" s="6">
        <v>640972</v>
      </c>
      <c r="O479" s="6">
        <v>5497929</v>
      </c>
      <c r="P479" s="6" t="s">
        <v>1112</v>
      </c>
      <c r="Q479" s="6" t="s">
        <v>1136</v>
      </c>
      <c r="R479" s="6" t="s">
        <v>900</v>
      </c>
      <c r="S479" s="6">
        <v>0</v>
      </c>
      <c r="T479" s="6" t="s">
        <v>1726</v>
      </c>
      <c r="U479" s="6" t="s">
        <v>1721</v>
      </c>
      <c r="V479" s="6" t="s">
        <v>1137</v>
      </c>
      <c r="X479" s="6" t="s">
        <v>902</v>
      </c>
      <c r="Y479" s="6" t="s">
        <v>1129</v>
      </c>
      <c r="Z479" s="6" t="s">
        <v>904</v>
      </c>
      <c r="AA479" s="6" t="s">
        <v>905</v>
      </c>
      <c r="AB479" s="7">
        <v>44597</v>
      </c>
      <c r="AC479" s="6" t="s">
        <v>906</v>
      </c>
      <c r="AD479" s="6" t="s">
        <v>1138</v>
      </c>
      <c r="AE479" s="6" t="s">
        <v>1138</v>
      </c>
      <c r="AF479" s="6" t="s">
        <v>1138</v>
      </c>
      <c r="AG479" s="6" t="s">
        <v>1138</v>
      </c>
      <c r="AK479" s="6">
        <v>639485</v>
      </c>
      <c r="AL479" s="6">
        <v>5496563</v>
      </c>
      <c r="AQ479" s="6" t="s">
        <v>1632</v>
      </c>
    </row>
    <row r="480" spans="1:45" x14ac:dyDescent="0.2">
      <c r="A480" s="6">
        <v>993215</v>
      </c>
      <c r="B480" s="6">
        <v>995268</v>
      </c>
      <c r="C480" s="6" t="str">
        <f t="shared" si="28"/>
        <v>Harvesting</v>
      </c>
      <c r="D480" s="6" t="str">
        <f t="shared" si="29"/>
        <v>Harvesting - Sto:lo-3108</v>
      </c>
      <c r="E480" s="6" t="str">
        <f t="shared" si="30"/>
        <v>Resource Harvesting - Terrestrial Harvesting [not in CHOA] 
Stó:lō</v>
      </c>
      <c r="F480" s="6" t="s">
        <v>1712</v>
      </c>
      <c r="G480" s="12">
        <f>INDEX(families!$A:$A,MATCH(H480,families!$B:$B,0))</f>
        <v>14</v>
      </c>
      <c r="H480" s="6" t="str">
        <f t="shared" si="31"/>
        <v>Tree</v>
      </c>
      <c r="L480" s="6">
        <v>993214.91339999996</v>
      </c>
      <c r="M480" s="6">
        <v>995267.88370000001</v>
      </c>
      <c r="N480" s="6">
        <v>640972</v>
      </c>
      <c r="O480" s="6">
        <v>5497929</v>
      </c>
      <c r="P480" s="6" t="s">
        <v>1112</v>
      </c>
      <c r="Q480" s="6" t="s">
        <v>1136</v>
      </c>
      <c r="R480" s="6" t="s">
        <v>900</v>
      </c>
      <c r="S480" s="6">
        <v>0</v>
      </c>
      <c r="T480" s="6" t="s">
        <v>1726</v>
      </c>
      <c r="U480" s="6" t="s">
        <v>1721</v>
      </c>
      <c r="V480" s="6" t="s">
        <v>1137</v>
      </c>
      <c r="X480" s="6" t="s">
        <v>902</v>
      </c>
      <c r="Y480" s="6" t="s">
        <v>1129</v>
      </c>
      <c r="Z480" s="6" t="s">
        <v>904</v>
      </c>
      <c r="AA480" s="6" t="s">
        <v>905</v>
      </c>
      <c r="AB480" s="7">
        <v>44597</v>
      </c>
      <c r="AC480" s="6" t="s">
        <v>906</v>
      </c>
      <c r="AD480" s="6" t="s">
        <v>1138</v>
      </c>
      <c r="AE480" s="6" t="s">
        <v>1138</v>
      </c>
      <c r="AF480" s="6" t="s">
        <v>1138</v>
      </c>
      <c r="AG480" s="6" t="s">
        <v>1138</v>
      </c>
      <c r="AK480" s="6">
        <v>639485</v>
      </c>
      <c r="AL480" s="6">
        <v>5496563</v>
      </c>
      <c r="AQ480" s="6" t="s">
        <v>1632</v>
      </c>
    </row>
    <row r="481" spans="1:45" x14ac:dyDescent="0.2">
      <c r="A481" s="6">
        <v>993215</v>
      </c>
      <c r="B481" s="6">
        <v>995268</v>
      </c>
      <c r="C481" s="6" t="str">
        <f t="shared" si="28"/>
        <v>Harvesting</v>
      </c>
      <c r="D481" s="6" t="str">
        <f t="shared" si="29"/>
        <v>Harvesting - Sto:lo-3108</v>
      </c>
      <c r="E481" s="6" t="str">
        <f t="shared" si="30"/>
        <v>Resource Harvesting - Terrestrial Harvesting [not in CHOA] 
Stó:lō</v>
      </c>
      <c r="F481" s="6" t="s">
        <v>1712</v>
      </c>
      <c r="G481" s="12">
        <f>INDEX(families!$A:$A,MATCH(H481,families!$B:$B,0))</f>
        <v>14</v>
      </c>
      <c r="H481" s="6" t="str">
        <f t="shared" si="31"/>
        <v>Tree</v>
      </c>
      <c r="L481" s="6">
        <v>993214.91339999996</v>
      </c>
      <c r="M481" s="6">
        <v>995267.88370000001</v>
      </c>
      <c r="N481" s="6">
        <v>640972</v>
      </c>
      <c r="O481" s="6">
        <v>5497929</v>
      </c>
      <c r="P481" s="6" t="s">
        <v>1112</v>
      </c>
      <c r="Q481" s="6" t="s">
        <v>1136</v>
      </c>
      <c r="R481" s="6" t="s">
        <v>900</v>
      </c>
      <c r="S481" s="6">
        <v>0</v>
      </c>
      <c r="T481" s="6" t="s">
        <v>1726</v>
      </c>
      <c r="U481" s="6" t="s">
        <v>1721</v>
      </c>
      <c r="V481" s="6" t="s">
        <v>1137</v>
      </c>
      <c r="X481" s="6" t="s">
        <v>902</v>
      </c>
      <c r="Y481" s="6" t="s">
        <v>1129</v>
      </c>
      <c r="Z481" s="6" t="s">
        <v>904</v>
      </c>
      <c r="AA481" s="6" t="s">
        <v>905</v>
      </c>
      <c r="AB481" s="7">
        <v>44597</v>
      </c>
      <c r="AC481" s="6" t="s">
        <v>906</v>
      </c>
      <c r="AD481" s="6" t="s">
        <v>1138</v>
      </c>
      <c r="AE481" s="6" t="s">
        <v>1138</v>
      </c>
      <c r="AF481" s="6" t="s">
        <v>1138</v>
      </c>
      <c r="AG481" s="6" t="s">
        <v>1138</v>
      </c>
      <c r="AK481" s="6">
        <v>639485</v>
      </c>
      <c r="AL481" s="6">
        <v>5496563</v>
      </c>
      <c r="AQ481" s="6" t="s">
        <v>1632</v>
      </c>
      <c r="AR481" s="6">
        <v>15</v>
      </c>
    </row>
    <row r="482" spans="1:45" x14ac:dyDescent="0.2">
      <c r="A482" s="6">
        <v>993215</v>
      </c>
      <c r="B482" s="6">
        <v>995268</v>
      </c>
      <c r="C482" s="6" t="str">
        <f t="shared" si="28"/>
        <v>Harvesting</v>
      </c>
      <c r="D482" s="6" t="str">
        <f t="shared" si="29"/>
        <v>Harvesting - Sto:lo-3108</v>
      </c>
      <c r="E482" s="6" t="str">
        <f t="shared" si="30"/>
        <v>Resource Harvesting - Terrestrial Harvesting [not in CHOA] 
Stó:lō</v>
      </c>
      <c r="F482" s="6" t="s">
        <v>1712</v>
      </c>
      <c r="G482" s="12">
        <f>INDEX(families!$A:$A,MATCH(H482,families!$B:$B,0))</f>
        <v>14</v>
      </c>
      <c r="H482" s="6" t="str">
        <f t="shared" si="31"/>
        <v>Tree</v>
      </c>
      <c r="L482" s="6">
        <v>993214.91339999996</v>
      </c>
      <c r="M482" s="6">
        <v>995267.88370000001</v>
      </c>
      <c r="N482" s="6">
        <v>640972</v>
      </c>
      <c r="O482" s="6">
        <v>5497929</v>
      </c>
      <c r="P482" s="6" t="s">
        <v>1112</v>
      </c>
      <c r="Q482" s="6" t="s">
        <v>1136</v>
      </c>
      <c r="R482" s="6" t="s">
        <v>900</v>
      </c>
      <c r="S482" s="6">
        <v>0</v>
      </c>
      <c r="T482" s="6" t="s">
        <v>1726</v>
      </c>
      <c r="U482" s="6" t="s">
        <v>1721</v>
      </c>
      <c r="V482" s="6" t="s">
        <v>1137</v>
      </c>
      <c r="X482" s="6" t="s">
        <v>902</v>
      </c>
      <c r="Y482" s="6" t="s">
        <v>1129</v>
      </c>
      <c r="Z482" s="6" t="s">
        <v>904</v>
      </c>
      <c r="AA482" s="6" t="s">
        <v>905</v>
      </c>
      <c r="AB482" s="7">
        <v>44597</v>
      </c>
      <c r="AC482" s="6" t="s">
        <v>906</v>
      </c>
      <c r="AD482" s="6" t="s">
        <v>1138</v>
      </c>
      <c r="AE482" s="6" t="s">
        <v>1138</v>
      </c>
      <c r="AF482" s="6" t="s">
        <v>1138</v>
      </c>
      <c r="AG482" s="6" t="s">
        <v>1138</v>
      </c>
      <c r="AK482" s="6">
        <v>639485</v>
      </c>
      <c r="AL482" s="6">
        <v>5496563</v>
      </c>
      <c r="AQ482" s="6" t="s">
        <v>1632</v>
      </c>
      <c r="AR482" s="6">
        <v>161</v>
      </c>
      <c r="AS482" s="6">
        <v>15</v>
      </c>
    </row>
    <row r="483" spans="1:45" x14ac:dyDescent="0.2">
      <c r="A483" s="6">
        <v>1059020</v>
      </c>
      <c r="B483" s="6">
        <v>1064429</v>
      </c>
      <c r="C483" s="6" t="str">
        <f t="shared" si="28"/>
        <v>Harvesting</v>
      </c>
      <c r="D483" s="6" t="str">
        <f t="shared" si="29"/>
        <v xml:space="preserve">Harvesting - Sto:lo-3104
</v>
      </c>
      <c r="E483" s="6" t="str">
        <f t="shared" si="30"/>
        <v xml:space="preserve">Resource Harvesting - Terrestrial Harvesting [not included in CHOA] [Himalayan Blackberry 1058.6-1059.0, 1059.3-1059.5] 
Stó:lō
</v>
      </c>
      <c r="F483" s="6" t="s">
        <v>1712</v>
      </c>
      <c r="G483" s="12">
        <f>INDEX(families!$A:$A,MATCH(H483,families!$B:$B,0))</f>
        <v>14</v>
      </c>
      <c r="H483" s="6" t="str">
        <f t="shared" si="31"/>
        <v>Tree</v>
      </c>
      <c r="L483" s="6">
        <v>1059019.818</v>
      </c>
      <c r="M483" s="6">
        <v>1064428.56</v>
      </c>
      <c r="N483" s="6">
        <v>599994</v>
      </c>
      <c r="O483" s="6">
        <v>5463457</v>
      </c>
      <c r="P483" s="6" t="s">
        <v>1112</v>
      </c>
      <c r="Q483" s="6" t="s">
        <v>1393</v>
      </c>
      <c r="R483" s="6" t="s">
        <v>900</v>
      </c>
      <c r="S483" s="6">
        <v>0</v>
      </c>
      <c r="T483" s="6" t="s">
        <v>1726</v>
      </c>
      <c r="U483" s="6" t="s">
        <v>1721</v>
      </c>
      <c r="V483" s="6" t="s">
        <v>1394</v>
      </c>
      <c r="X483" s="6" t="s">
        <v>952</v>
      </c>
      <c r="Y483" s="6" t="s">
        <v>1395</v>
      </c>
      <c r="Z483" s="6" t="s">
        <v>904</v>
      </c>
      <c r="AA483" s="6" t="s">
        <v>905</v>
      </c>
      <c r="AB483" s="7">
        <v>44597</v>
      </c>
      <c r="AC483" s="6" t="s">
        <v>906</v>
      </c>
      <c r="AD483" s="6" t="s">
        <v>1396</v>
      </c>
      <c r="AE483" s="6" t="s">
        <v>1396</v>
      </c>
      <c r="AF483" s="6" t="s">
        <v>1396</v>
      </c>
      <c r="AG483" s="6" t="s">
        <v>1396</v>
      </c>
      <c r="AK483" s="6">
        <v>596808</v>
      </c>
      <c r="AL483" s="6">
        <v>5459471</v>
      </c>
      <c r="AQ483" s="6" t="s">
        <v>1632</v>
      </c>
    </row>
    <row r="484" spans="1:45" x14ac:dyDescent="0.2">
      <c r="A484" s="6">
        <v>1059020</v>
      </c>
      <c r="B484" s="6">
        <v>1064429</v>
      </c>
      <c r="C484" s="6" t="str">
        <f t="shared" si="28"/>
        <v>Harvesting</v>
      </c>
      <c r="D484" s="6" t="str">
        <f t="shared" si="29"/>
        <v xml:space="preserve">Harvesting - Sto:lo-3104
</v>
      </c>
      <c r="E484" s="6" t="str">
        <f t="shared" si="30"/>
        <v xml:space="preserve">Resource Harvesting - Terrestrial Harvesting [not included in CHOA] [Himalayan Blackberry 1058.6-1059.0, 1059.3-1059.5] 
Stó:lō
</v>
      </c>
      <c r="F484" s="6" t="s">
        <v>1712</v>
      </c>
      <c r="G484" s="12">
        <f>INDEX(families!$A:$A,MATCH(H484,families!$B:$B,0))</f>
        <v>14</v>
      </c>
      <c r="H484" s="6" t="str">
        <f t="shared" si="31"/>
        <v>Tree</v>
      </c>
      <c r="L484" s="6">
        <v>1059019.818</v>
      </c>
      <c r="M484" s="6">
        <v>1064428.56</v>
      </c>
      <c r="N484" s="6">
        <v>599994</v>
      </c>
      <c r="O484" s="6">
        <v>5463457</v>
      </c>
      <c r="P484" s="6" t="s">
        <v>1112</v>
      </c>
      <c r="Q484" s="6" t="s">
        <v>1393</v>
      </c>
      <c r="R484" s="6" t="s">
        <v>900</v>
      </c>
      <c r="S484" s="6">
        <v>0</v>
      </c>
      <c r="T484" s="6" t="s">
        <v>1726</v>
      </c>
      <c r="U484" s="6" t="s">
        <v>1721</v>
      </c>
      <c r="V484" s="6" t="s">
        <v>1394</v>
      </c>
      <c r="X484" s="6" t="s">
        <v>952</v>
      </c>
      <c r="Y484" s="6" t="s">
        <v>1395</v>
      </c>
      <c r="Z484" s="6" t="s">
        <v>904</v>
      </c>
      <c r="AA484" s="6" t="s">
        <v>905</v>
      </c>
      <c r="AB484" s="7">
        <v>44597</v>
      </c>
      <c r="AC484" s="6" t="s">
        <v>906</v>
      </c>
      <c r="AD484" s="6" t="s">
        <v>1396</v>
      </c>
      <c r="AE484" s="6" t="s">
        <v>1396</v>
      </c>
      <c r="AF484" s="6" t="s">
        <v>1396</v>
      </c>
      <c r="AG484" s="6" t="s">
        <v>1396</v>
      </c>
      <c r="AK484" s="6">
        <v>596808</v>
      </c>
      <c r="AL484" s="6">
        <v>5459471</v>
      </c>
      <c r="AQ484" s="6" t="s">
        <v>1632</v>
      </c>
    </row>
    <row r="485" spans="1:45" x14ac:dyDescent="0.2">
      <c r="A485" s="6">
        <v>1059020</v>
      </c>
      <c r="B485" s="6">
        <v>1064429</v>
      </c>
      <c r="C485" s="6" t="str">
        <f t="shared" si="28"/>
        <v>Harvesting</v>
      </c>
      <c r="D485" s="6" t="str">
        <f t="shared" si="29"/>
        <v xml:space="preserve">Harvesting - Sto:lo-3104
</v>
      </c>
      <c r="E485" s="6" t="str">
        <f t="shared" si="30"/>
        <v xml:space="preserve">Resource Harvesting - Terrestrial Harvesting [not included in CHOA] [Himalayan Blackberry 1058.6-1059.0, 1059.3-1059.5] 
Stó:lō
</v>
      </c>
      <c r="F485" s="6" t="s">
        <v>1712</v>
      </c>
      <c r="G485" s="12">
        <f>INDEX(families!$A:$A,MATCH(H485,families!$B:$B,0))</f>
        <v>14</v>
      </c>
      <c r="H485" s="6" t="str">
        <f t="shared" si="31"/>
        <v>Tree</v>
      </c>
      <c r="L485" s="6">
        <v>1059019.818</v>
      </c>
      <c r="M485" s="6">
        <v>1064428.56</v>
      </c>
      <c r="N485" s="6">
        <v>599994</v>
      </c>
      <c r="O485" s="6">
        <v>5463457</v>
      </c>
      <c r="P485" s="6" t="s">
        <v>1112</v>
      </c>
      <c r="Q485" s="6" t="s">
        <v>1393</v>
      </c>
      <c r="R485" s="6" t="s">
        <v>900</v>
      </c>
      <c r="S485" s="6">
        <v>0</v>
      </c>
      <c r="T485" s="6" t="s">
        <v>1726</v>
      </c>
      <c r="U485" s="6" t="s">
        <v>1721</v>
      </c>
      <c r="V485" s="6" t="s">
        <v>1394</v>
      </c>
      <c r="X485" s="6" t="s">
        <v>952</v>
      </c>
      <c r="Y485" s="6" t="s">
        <v>1395</v>
      </c>
      <c r="Z485" s="6" t="s">
        <v>904</v>
      </c>
      <c r="AA485" s="6" t="s">
        <v>905</v>
      </c>
      <c r="AB485" s="7">
        <v>44597</v>
      </c>
      <c r="AC485" s="6" t="s">
        <v>906</v>
      </c>
      <c r="AD485" s="6" t="s">
        <v>1396</v>
      </c>
      <c r="AE485" s="6" t="s">
        <v>1396</v>
      </c>
      <c r="AF485" s="6" t="s">
        <v>1396</v>
      </c>
      <c r="AG485" s="6" t="s">
        <v>1396</v>
      </c>
      <c r="AK485" s="6">
        <v>596808</v>
      </c>
      <c r="AL485" s="6">
        <v>5459471</v>
      </c>
      <c r="AQ485" s="6" t="s">
        <v>1632</v>
      </c>
      <c r="AR485" s="6">
        <v>113</v>
      </c>
    </row>
    <row r="486" spans="1:45" x14ac:dyDescent="0.2">
      <c r="A486" s="6">
        <v>1059020</v>
      </c>
      <c r="B486" s="6">
        <v>1064429</v>
      </c>
      <c r="C486" s="6" t="str">
        <f t="shared" si="28"/>
        <v>Harvesting</v>
      </c>
      <c r="D486" s="6" t="str">
        <f t="shared" si="29"/>
        <v xml:space="preserve">Harvesting - Sto:lo-3104
</v>
      </c>
      <c r="E486" s="6" t="str">
        <f t="shared" si="30"/>
        <v xml:space="preserve">Resource Harvesting - Terrestrial Harvesting [not included in CHOA] [Himalayan Blackberry 1058.6-1059.0, 1059.3-1059.5] 
Stó:lō
</v>
      </c>
      <c r="F486" s="6" t="s">
        <v>1712</v>
      </c>
      <c r="G486" s="12">
        <f>INDEX(families!$A:$A,MATCH(H486,families!$B:$B,0))</f>
        <v>14</v>
      </c>
      <c r="H486" s="6" t="str">
        <f t="shared" si="31"/>
        <v>Tree</v>
      </c>
      <c r="L486" s="6">
        <v>1059019.818</v>
      </c>
      <c r="M486" s="6">
        <v>1064428.56</v>
      </c>
      <c r="N486" s="6">
        <v>599994</v>
      </c>
      <c r="O486" s="6">
        <v>5463457</v>
      </c>
      <c r="P486" s="6" t="s">
        <v>1112</v>
      </c>
      <c r="Q486" s="6" t="s">
        <v>1393</v>
      </c>
      <c r="R486" s="6" t="s">
        <v>900</v>
      </c>
      <c r="S486" s="6">
        <v>0</v>
      </c>
      <c r="T486" s="6" t="s">
        <v>1726</v>
      </c>
      <c r="U486" s="6" t="s">
        <v>1721</v>
      </c>
      <c r="V486" s="6" t="s">
        <v>1394</v>
      </c>
      <c r="X486" s="6" t="s">
        <v>952</v>
      </c>
      <c r="Y486" s="6" t="s">
        <v>1395</v>
      </c>
      <c r="Z486" s="6" t="s">
        <v>904</v>
      </c>
      <c r="AA486" s="6" t="s">
        <v>905</v>
      </c>
      <c r="AB486" s="7">
        <v>44597</v>
      </c>
      <c r="AC486" s="6" t="s">
        <v>906</v>
      </c>
      <c r="AD486" s="6" t="s">
        <v>1396</v>
      </c>
      <c r="AE486" s="6" t="s">
        <v>1396</v>
      </c>
      <c r="AF486" s="6" t="s">
        <v>1396</v>
      </c>
      <c r="AG486" s="6" t="s">
        <v>1396</v>
      </c>
      <c r="AK486" s="6">
        <v>596808</v>
      </c>
      <c r="AL486" s="6">
        <v>5459471</v>
      </c>
      <c r="AQ486" s="6" t="s">
        <v>1632</v>
      </c>
      <c r="AR486" s="6">
        <v>259</v>
      </c>
      <c r="AS486" s="6">
        <v>113</v>
      </c>
    </row>
    <row r="487" spans="1:45" x14ac:dyDescent="0.2">
      <c r="A487" s="6">
        <v>988675</v>
      </c>
      <c r="B487" s="6">
        <v>997645</v>
      </c>
      <c r="C487" s="6" t="str">
        <f t="shared" si="28"/>
        <v>Harvesting</v>
      </c>
      <c r="D487" s="6" t="str">
        <f t="shared" si="29"/>
        <v>Harvesting - Sto:lo-73-5a</v>
      </c>
      <c r="E487" s="6" t="str">
        <f t="shared" si="30"/>
        <v>Resource Harvesting - Terrestrial Harvesting, “blueberries and huckleberries for winter and immediate use; past, present, and future use” CHOA p. 18 (in OGMA 994.10-994.300) 
Stó:lö</v>
      </c>
      <c r="F487" s="6" t="s">
        <v>1712</v>
      </c>
      <c r="G487" s="12">
        <f>INDEX(families!$A:$A,MATCH(H487,families!$B:$B,0))</f>
        <v>14</v>
      </c>
      <c r="H487" s="6" t="str">
        <f t="shared" si="31"/>
        <v>Tree</v>
      </c>
      <c r="L487" s="6">
        <v>988678.31539999996</v>
      </c>
      <c r="M487" s="6">
        <v>997644.32129999995</v>
      </c>
      <c r="N487" s="6">
        <v>644134</v>
      </c>
      <c r="O487" s="6">
        <v>5500937</v>
      </c>
      <c r="P487" s="6" t="s">
        <v>1112</v>
      </c>
      <c r="Q487" s="6" t="s">
        <v>1623</v>
      </c>
      <c r="R487" s="6" t="s">
        <v>900</v>
      </c>
      <c r="S487" s="6">
        <v>0</v>
      </c>
      <c r="T487" s="6" t="s">
        <v>1726</v>
      </c>
      <c r="U487" s="6" t="s">
        <v>1721</v>
      </c>
      <c r="V487" s="6" t="s">
        <v>1117</v>
      </c>
      <c r="X487" s="6" t="s">
        <v>1624</v>
      </c>
      <c r="Y487" s="6" t="s">
        <v>1619</v>
      </c>
      <c r="Z487" s="6" t="s">
        <v>1159</v>
      </c>
      <c r="AA487" s="6" t="s">
        <v>905</v>
      </c>
      <c r="AB487" s="7">
        <v>44595</v>
      </c>
      <c r="AC487" s="6" t="s">
        <v>1616</v>
      </c>
      <c r="AD487" s="6" t="s">
        <v>1625</v>
      </c>
      <c r="AE487" s="6" t="s">
        <v>1625</v>
      </c>
      <c r="AF487" s="6" t="s">
        <v>1625</v>
      </c>
      <c r="AG487" s="6" t="s">
        <v>1625</v>
      </c>
      <c r="AK487" s="6">
        <v>637785</v>
      </c>
      <c r="AL487" s="6">
        <v>5495009</v>
      </c>
      <c r="AQ487" s="6" t="s">
        <v>1617</v>
      </c>
    </row>
    <row r="488" spans="1:45" x14ac:dyDescent="0.2">
      <c r="A488" s="6">
        <v>988675</v>
      </c>
      <c r="B488" s="6">
        <v>997645</v>
      </c>
      <c r="C488" s="6" t="str">
        <f t="shared" si="28"/>
        <v>Harvesting</v>
      </c>
      <c r="D488" s="6" t="str">
        <f t="shared" si="29"/>
        <v>Harvesting - Sto:lo-73-5a</v>
      </c>
      <c r="E488" s="6" t="str">
        <f t="shared" si="30"/>
        <v>Resource Harvesting - Terrestrial Harvesting, “blueberries and huckleberries for winter and immediate use; past, present, and future use” CHOA p. 18 (in OGMA 994.10-994.300) 
Stó:lö</v>
      </c>
      <c r="F488" s="6" t="s">
        <v>1712</v>
      </c>
      <c r="G488" s="12">
        <f>INDEX(families!$A:$A,MATCH(H488,families!$B:$B,0))</f>
        <v>14</v>
      </c>
      <c r="H488" s="6" t="str">
        <f t="shared" si="31"/>
        <v>Tree</v>
      </c>
      <c r="L488" s="6">
        <v>988678.31539999996</v>
      </c>
      <c r="M488" s="6">
        <v>997644.32129999995</v>
      </c>
      <c r="N488" s="6">
        <v>644134</v>
      </c>
      <c r="O488" s="6">
        <v>5500937</v>
      </c>
      <c r="P488" s="6" t="s">
        <v>1112</v>
      </c>
      <c r="Q488" s="6" t="s">
        <v>1623</v>
      </c>
      <c r="R488" s="6" t="s">
        <v>900</v>
      </c>
      <c r="S488" s="6">
        <v>0</v>
      </c>
      <c r="T488" s="6" t="s">
        <v>1726</v>
      </c>
      <c r="U488" s="6" t="s">
        <v>1721</v>
      </c>
      <c r="V488" s="6" t="s">
        <v>1117</v>
      </c>
      <c r="X488" s="6" t="s">
        <v>1624</v>
      </c>
      <c r="Y488" s="6" t="s">
        <v>1619</v>
      </c>
      <c r="Z488" s="6" t="s">
        <v>1159</v>
      </c>
      <c r="AA488" s="6" t="s">
        <v>905</v>
      </c>
      <c r="AB488" s="7">
        <v>44595</v>
      </c>
      <c r="AC488" s="6" t="s">
        <v>1616</v>
      </c>
      <c r="AD488" s="6" t="s">
        <v>1625</v>
      </c>
      <c r="AE488" s="6" t="s">
        <v>1625</v>
      </c>
      <c r="AF488" s="6" t="s">
        <v>1625</v>
      </c>
      <c r="AG488" s="6" t="s">
        <v>1625</v>
      </c>
      <c r="AK488" s="6">
        <v>637785</v>
      </c>
      <c r="AL488" s="6">
        <v>5495009</v>
      </c>
      <c r="AQ488" s="6" t="s">
        <v>1617</v>
      </c>
    </row>
    <row r="489" spans="1:45" x14ac:dyDescent="0.2">
      <c r="A489" s="6">
        <v>988675</v>
      </c>
      <c r="B489" s="6">
        <v>997645</v>
      </c>
      <c r="C489" s="6" t="str">
        <f t="shared" si="28"/>
        <v>Harvesting</v>
      </c>
      <c r="D489" s="6" t="str">
        <f t="shared" si="29"/>
        <v>Harvesting - Sto:lo-73-5a</v>
      </c>
      <c r="E489" s="6" t="str">
        <f t="shared" si="30"/>
        <v>Resource Harvesting - Terrestrial Harvesting, “blueberries and huckleberries for winter and immediate use; past, present, and future use” CHOA p. 18 (in OGMA 994.10-994.300) 
Stó:lö</v>
      </c>
      <c r="F489" s="6" t="s">
        <v>1712</v>
      </c>
      <c r="G489" s="12">
        <f>INDEX(families!$A:$A,MATCH(H489,families!$B:$B,0))</f>
        <v>14</v>
      </c>
      <c r="H489" s="6" t="str">
        <f t="shared" si="31"/>
        <v>Tree</v>
      </c>
      <c r="L489" s="6">
        <v>988678.31539999996</v>
      </c>
      <c r="M489" s="6">
        <v>997644.32129999995</v>
      </c>
      <c r="N489" s="6">
        <v>644134</v>
      </c>
      <c r="O489" s="6">
        <v>5500937</v>
      </c>
      <c r="P489" s="6" t="s">
        <v>1112</v>
      </c>
      <c r="Q489" s="6" t="s">
        <v>1623</v>
      </c>
      <c r="R489" s="6" t="s">
        <v>900</v>
      </c>
      <c r="S489" s="6">
        <v>0</v>
      </c>
      <c r="T489" s="6" t="s">
        <v>1726</v>
      </c>
      <c r="U489" s="6" t="s">
        <v>1721</v>
      </c>
      <c r="V489" s="6" t="s">
        <v>1117</v>
      </c>
      <c r="X489" s="6" t="s">
        <v>1624</v>
      </c>
      <c r="Y489" s="6" t="s">
        <v>1619</v>
      </c>
      <c r="Z489" s="6" t="s">
        <v>1159</v>
      </c>
      <c r="AA489" s="6" t="s">
        <v>905</v>
      </c>
      <c r="AB489" s="7">
        <v>44595</v>
      </c>
      <c r="AC489" s="6" t="s">
        <v>1616</v>
      </c>
      <c r="AD489" s="6" t="s">
        <v>1625</v>
      </c>
      <c r="AE489" s="6" t="s">
        <v>1625</v>
      </c>
      <c r="AF489" s="6" t="s">
        <v>1625</v>
      </c>
      <c r="AG489" s="6" t="s">
        <v>1625</v>
      </c>
      <c r="AK489" s="6">
        <v>637785</v>
      </c>
      <c r="AL489" s="6">
        <v>5495009</v>
      </c>
      <c r="AQ489" s="6" t="s">
        <v>1617</v>
      </c>
      <c r="AR489" s="6">
        <v>4</v>
      </c>
    </row>
    <row r="490" spans="1:45" x14ac:dyDescent="0.2">
      <c r="A490" s="6">
        <v>988675</v>
      </c>
      <c r="B490" s="6">
        <v>997645</v>
      </c>
      <c r="C490" s="6" t="str">
        <f t="shared" si="28"/>
        <v>Harvesting</v>
      </c>
      <c r="D490" s="6" t="str">
        <f t="shared" si="29"/>
        <v>Harvesting - Sto:lo-73-5a</v>
      </c>
      <c r="E490" s="6" t="str">
        <f t="shared" si="30"/>
        <v>Resource Harvesting - Terrestrial Harvesting, “blueberries and huckleberries for winter and immediate use; past, present, and future use” CHOA p. 18 (in OGMA 994.10-994.300) 
Stó:lö</v>
      </c>
      <c r="F490" s="6" t="s">
        <v>1712</v>
      </c>
      <c r="G490" s="12">
        <f>INDEX(families!$A:$A,MATCH(H490,families!$B:$B,0))</f>
        <v>14</v>
      </c>
      <c r="H490" s="6" t="str">
        <f t="shared" si="31"/>
        <v>Tree</v>
      </c>
      <c r="L490" s="6">
        <v>988678.31539999996</v>
      </c>
      <c r="M490" s="6">
        <v>997644.32129999995</v>
      </c>
      <c r="N490" s="6">
        <v>644134</v>
      </c>
      <c r="O490" s="6">
        <v>5500937</v>
      </c>
      <c r="P490" s="6" t="s">
        <v>1112</v>
      </c>
      <c r="Q490" s="6" t="s">
        <v>1623</v>
      </c>
      <c r="R490" s="6" t="s">
        <v>900</v>
      </c>
      <c r="S490" s="6">
        <v>0</v>
      </c>
      <c r="T490" s="6" t="s">
        <v>1726</v>
      </c>
      <c r="U490" s="6" t="s">
        <v>1721</v>
      </c>
      <c r="V490" s="6" t="s">
        <v>1117</v>
      </c>
      <c r="X490" s="6" t="s">
        <v>1624</v>
      </c>
      <c r="Y490" s="6" t="s">
        <v>1619</v>
      </c>
      <c r="Z490" s="6" t="s">
        <v>1159</v>
      </c>
      <c r="AA490" s="6" t="s">
        <v>905</v>
      </c>
      <c r="AB490" s="7">
        <v>44595</v>
      </c>
      <c r="AC490" s="6" t="s">
        <v>1616</v>
      </c>
      <c r="AD490" s="6" t="s">
        <v>1625</v>
      </c>
      <c r="AE490" s="6" t="s">
        <v>1625</v>
      </c>
      <c r="AF490" s="6" t="s">
        <v>1625</v>
      </c>
      <c r="AG490" s="6" t="s">
        <v>1625</v>
      </c>
      <c r="AK490" s="6">
        <v>637785</v>
      </c>
      <c r="AL490" s="6">
        <v>5495009</v>
      </c>
      <c r="AQ490" s="6" t="s">
        <v>1617</v>
      </c>
      <c r="AR490" s="6">
        <v>150</v>
      </c>
      <c r="AS490" s="6">
        <v>4</v>
      </c>
    </row>
    <row r="491" spans="1:45" x14ac:dyDescent="0.2">
      <c r="A491" s="6">
        <v>1074369</v>
      </c>
      <c r="B491" s="6">
        <v>1074378</v>
      </c>
      <c r="C491" s="6" t="str">
        <f t="shared" si="28"/>
        <v>Harvesting</v>
      </c>
      <c r="D491" s="6" t="str">
        <f t="shared" si="29"/>
        <v>Harvesting - Sto:lo-1025</v>
      </c>
      <c r="E491" s="6" t="str">
        <f t="shared" si="30"/>
        <v>Resource Harvesting - Travel (not included in the CHOA) 
Stó:lō</v>
      </c>
      <c r="F491" s="6" t="s">
        <v>1712</v>
      </c>
      <c r="G491" s="12">
        <f>INDEX(families!$A:$A,MATCH(H491,families!$B:$B,0))</f>
        <v>14</v>
      </c>
      <c r="H491" s="6" t="str">
        <f t="shared" si="31"/>
        <v>Tree</v>
      </c>
      <c r="L491" s="6">
        <v>1074368.588</v>
      </c>
      <c r="M491" s="6">
        <v>1074377.7949999999</v>
      </c>
      <c r="N491" s="6">
        <v>593569</v>
      </c>
      <c r="O491" s="6">
        <v>5450903</v>
      </c>
      <c r="P491" s="6" t="s">
        <v>1112</v>
      </c>
      <c r="Q491" s="6" t="s">
        <v>1463</v>
      </c>
      <c r="R491" s="6" t="s">
        <v>900</v>
      </c>
      <c r="S491" s="6">
        <v>0</v>
      </c>
      <c r="T491" s="6" t="s">
        <v>1726</v>
      </c>
      <c r="U491" s="6" t="s">
        <v>1721</v>
      </c>
      <c r="V491" s="6" t="s">
        <v>1464</v>
      </c>
      <c r="X491" s="6" t="s">
        <v>963</v>
      </c>
      <c r="Y491" s="6" t="s">
        <v>1465</v>
      </c>
      <c r="Z491" s="6" t="s">
        <v>904</v>
      </c>
      <c r="AA491" s="6" t="s">
        <v>905</v>
      </c>
      <c r="AB491" s="7">
        <v>44597</v>
      </c>
      <c r="AC491" s="6" t="s">
        <v>906</v>
      </c>
      <c r="AD491" s="6" t="s">
        <v>1147</v>
      </c>
      <c r="AE491" s="6" t="s">
        <v>1147</v>
      </c>
      <c r="AF491" s="6" t="s">
        <v>1147</v>
      </c>
      <c r="AG491" s="6" t="s">
        <v>1147</v>
      </c>
      <c r="AK491" s="6">
        <v>593562</v>
      </c>
      <c r="AL491" s="6">
        <v>5450897</v>
      </c>
      <c r="AQ491" s="6" t="s">
        <v>1632</v>
      </c>
    </row>
    <row r="492" spans="1:45" x14ac:dyDescent="0.2">
      <c r="A492" s="6">
        <v>1074369</v>
      </c>
      <c r="B492" s="6">
        <v>1074378</v>
      </c>
      <c r="C492" s="6" t="str">
        <f t="shared" si="28"/>
        <v>Harvesting</v>
      </c>
      <c r="D492" s="6" t="str">
        <f t="shared" si="29"/>
        <v>Harvesting - Sto:lo-1112</v>
      </c>
      <c r="E492" s="6" t="str">
        <f t="shared" si="30"/>
        <v>Resource Harvesting - Travel (not included in the CHOA) 
Stó:lō</v>
      </c>
      <c r="F492" s="6" t="s">
        <v>1712</v>
      </c>
      <c r="G492" s="12">
        <f>INDEX(families!$A:$A,MATCH(H492,families!$B:$B,0))</f>
        <v>14</v>
      </c>
      <c r="H492" s="6" t="str">
        <f t="shared" si="31"/>
        <v>Tree</v>
      </c>
      <c r="L492" s="6">
        <v>1074368.588</v>
      </c>
      <c r="M492" s="6">
        <v>1074377.7949999999</v>
      </c>
      <c r="N492" s="6">
        <v>593569</v>
      </c>
      <c r="O492" s="6">
        <v>5450903</v>
      </c>
      <c r="P492" s="6" t="s">
        <v>1112</v>
      </c>
      <c r="Q492" s="6" t="s">
        <v>1466</v>
      </c>
      <c r="R492" s="6" t="s">
        <v>900</v>
      </c>
      <c r="S492" s="6">
        <v>0</v>
      </c>
      <c r="T492" s="6" t="s">
        <v>1726</v>
      </c>
      <c r="U492" s="6" t="s">
        <v>1721</v>
      </c>
      <c r="V492" s="6" t="s">
        <v>1464</v>
      </c>
      <c r="X492" s="6" t="s">
        <v>963</v>
      </c>
      <c r="Y492" s="6" t="s">
        <v>1467</v>
      </c>
      <c r="Z492" s="6" t="s">
        <v>904</v>
      </c>
      <c r="AA492" s="6" t="s">
        <v>905</v>
      </c>
      <c r="AB492" s="7">
        <v>44597</v>
      </c>
      <c r="AC492" s="6" t="s">
        <v>906</v>
      </c>
      <c r="AD492" s="6" t="s">
        <v>1147</v>
      </c>
      <c r="AE492" s="6" t="s">
        <v>1147</v>
      </c>
      <c r="AF492" s="6" t="s">
        <v>1147</v>
      </c>
      <c r="AG492" s="6" t="s">
        <v>1147</v>
      </c>
      <c r="AK492" s="6">
        <v>593562</v>
      </c>
      <c r="AL492" s="6">
        <v>5450897</v>
      </c>
      <c r="AQ492" s="6" t="s">
        <v>1632</v>
      </c>
    </row>
    <row r="493" spans="1:45" x14ac:dyDescent="0.2">
      <c r="A493" s="6">
        <v>1074557</v>
      </c>
      <c r="B493" s="6">
        <v>1074724</v>
      </c>
      <c r="C493" s="6" t="str">
        <f t="shared" si="28"/>
        <v>Harvesting</v>
      </c>
      <c r="D493" s="6" t="str">
        <f t="shared" si="29"/>
        <v>Harvesting - Sto:lo-X6</v>
      </c>
      <c r="E493" s="6" t="str">
        <f t="shared" si="30"/>
        <v>Resource Harvesting - Travel (not included in the CHOA) 
Stó:lō</v>
      </c>
      <c r="F493" s="6" t="s">
        <v>1712</v>
      </c>
      <c r="G493" s="12">
        <f>INDEX(families!$A:$A,MATCH(H493,families!$B:$B,0))</f>
        <v>14</v>
      </c>
      <c r="H493" s="6" t="str">
        <f t="shared" si="31"/>
        <v>Tree</v>
      </c>
      <c r="L493" s="6">
        <v>1074556.196</v>
      </c>
      <c r="M493" s="6">
        <v>1074723.8060000001</v>
      </c>
      <c r="N493" s="6">
        <v>593420</v>
      </c>
      <c r="O493" s="6">
        <v>5450789</v>
      </c>
      <c r="P493" s="6" t="s">
        <v>1112</v>
      </c>
      <c r="Q493" s="6" t="s">
        <v>1468</v>
      </c>
      <c r="R493" s="6" t="s">
        <v>900</v>
      </c>
      <c r="S493" s="6">
        <v>0</v>
      </c>
      <c r="T493" s="6" t="s">
        <v>1726</v>
      </c>
      <c r="U493" s="6" t="s">
        <v>1721</v>
      </c>
      <c r="V493" s="6" t="s">
        <v>1464</v>
      </c>
      <c r="X493" s="6" t="s">
        <v>963</v>
      </c>
      <c r="Y493" s="6" t="s">
        <v>1469</v>
      </c>
      <c r="Z493" s="6" t="s">
        <v>904</v>
      </c>
      <c r="AA493" s="6" t="s">
        <v>905</v>
      </c>
      <c r="AB493" s="7">
        <v>44597</v>
      </c>
      <c r="AC493" s="6" t="s">
        <v>906</v>
      </c>
      <c r="AD493" s="6" t="s">
        <v>1147</v>
      </c>
      <c r="AE493" s="6" t="s">
        <v>1147</v>
      </c>
      <c r="AF493" s="6" t="s">
        <v>1147</v>
      </c>
      <c r="AG493" s="6" t="s">
        <v>1147</v>
      </c>
      <c r="AK493" s="6">
        <v>593287</v>
      </c>
      <c r="AL493" s="6">
        <v>5450687</v>
      </c>
      <c r="AQ493" s="6" t="s">
        <v>1632</v>
      </c>
    </row>
    <row r="494" spans="1:45" x14ac:dyDescent="0.2">
      <c r="A494" s="6">
        <v>1074369</v>
      </c>
      <c r="B494" s="6">
        <v>1074378</v>
      </c>
      <c r="C494" s="6" t="str">
        <f t="shared" si="28"/>
        <v>Harvesting</v>
      </c>
      <c r="D494" s="6" t="str">
        <f t="shared" si="29"/>
        <v>Harvesting - Sto:lo-1025</v>
      </c>
      <c r="E494" s="6" t="str">
        <f t="shared" si="30"/>
        <v>Resource Harvesting - Travel (not included in the CHOA) 
Stó:lō</v>
      </c>
      <c r="F494" s="6" t="s">
        <v>1712</v>
      </c>
      <c r="G494" s="12">
        <f>INDEX(families!$A:$A,MATCH(H494,families!$B:$B,0))</f>
        <v>14</v>
      </c>
      <c r="H494" s="6" t="str">
        <f t="shared" si="31"/>
        <v>Tree</v>
      </c>
      <c r="L494" s="6">
        <v>1074368.588</v>
      </c>
      <c r="M494" s="6">
        <v>1074377.7949999999</v>
      </c>
      <c r="N494" s="6">
        <v>593569</v>
      </c>
      <c r="O494" s="6">
        <v>5450903</v>
      </c>
      <c r="P494" s="6" t="s">
        <v>1112</v>
      </c>
      <c r="Q494" s="6" t="s">
        <v>1463</v>
      </c>
      <c r="R494" s="6" t="s">
        <v>900</v>
      </c>
      <c r="S494" s="6">
        <v>0</v>
      </c>
      <c r="T494" s="6" t="s">
        <v>1726</v>
      </c>
      <c r="U494" s="6" t="s">
        <v>1721</v>
      </c>
      <c r="V494" s="6" t="s">
        <v>1464</v>
      </c>
      <c r="X494" s="6" t="s">
        <v>963</v>
      </c>
      <c r="Y494" s="6" t="s">
        <v>1465</v>
      </c>
      <c r="Z494" s="6" t="s">
        <v>904</v>
      </c>
      <c r="AA494" s="6" t="s">
        <v>905</v>
      </c>
      <c r="AB494" s="7">
        <v>44597</v>
      </c>
      <c r="AC494" s="6" t="s">
        <v>906</v>
      </c>
      <c r="AD494" s="6" t="s">
        <v>1147</v>
      </c>
      <c r="AE494" s="6" t="s">
        <v>1147</v>
      </c>
      <c r="AF494" s="6" t="s">
        <v>1147</v>
      </c>
      <c r="AG494" s="6" t="s">
        <v>1147</v>
      </c>
      <c r="AK494" s="6">
        <v>593562</v>
      </c>
      <c r="AL494" s="6">
        <v>5450897</v>
      </c>
      <c r="AQ494" s="6" t="s">
        <v>1632</v>
      </c>
    </row>
    <row r="495" spans="1:45" x14ac:dyDescent="0.2">
      <c r="A495" s="6">
        <v>1074369</v>
      </c>
      <c r="B495" s="6">
        <v>1074378</v>
      </c>
      <c r="C495" s="6" t="str">
        <f t="shared" si="28"/>
        <v>Harvesting</v>
      </c>
      <c r="D495" s="6" t="str">
        <f t="shared" si="29"/>
        <v>Harvesting - Sto:lo-1112</v>
      </c>
      <c r="E495" s="6" t="str">
        <f t="shared" si="30"/>
        <v>Resource Harvesting - Travel (not included in the CHOA) 
Stó:lō</v>
      </c>
      <c r="F495" s="6" t="s">
        <v>1712</v>
      </c>
      <c r="G495" s="12">
        <f>INDEX(families!$A:$A,MATCH(H495,families!$B:$B,0))</f>
        <v>14</v>
      </c>
      <c r="H495" s="6" t="str">
        <f t="shared" si="31"/>
        <v>Tree</v>
      </c>
      <c r="L495" s="6">
        <v>1074368.588</v>
      </c>
      <c r="M495" s="6">
        <v>1074377.7949999999</v>
      </c>
      <c r="N495" s="6">
        <v>593569</v>
      </c>
      <c r="O495" s="6">
        <v>5450903</v>
      </c>
      <c r="P495" s="6" t="s">
        <v>1112</v>
      </c>
      <c r="Q495" s="6" t="s">
        <v>1466</v>
      </c>
      <c r="R495" s="6" t="s">
        <v>900</v>
      </c>
      <c r="S495" s="6">
        <v>0</v>
      </c>
      <c r="T495" s="6" t="s">
        <v>1726</v>
      </c>
      <c r="U495" s="6" t="s">
        <v>1721</v>
      </c>
      <c r="V495" s="6" t="s">
        <v>1464</v>
      </c>
      <c r="X495" s="6" t="s">
        <v>963</v>
      </c>
      <c r="Y495" s="6" t="s">
        <v>1467</v>
      </c>
      <c r="Z495" s="6" t="s">
        <v>904</v>
      </c>
      <c r="AA495" s="6" t="s">
        <v>905</v>
      </c>
      <c r="AB495" s="7">
        <v>44597</v>
      </c>
      <c r="AC495" s="6" t="s">
        <v>906</v>
      </c>
      <c r="AD495" s="6" t="s">
        <v>1147</v>
      </c>
      <c r="AE495" s="6" t="s">
        <v>1147</v>
      </c>
      <c r="AF495" s="6" t="s">
        <v>1147</v>
      </c>
      <c r="AG495" s="6" t="s">
        <v>1147</v>
      </c>
      <c r="AK495" s="6">
        <v>593562</v>
      </c>
      <c r="AL495" s="6">
        <v>5450897</v>
      </c>
      <c r="AQ495" s="6" t="s">
        <v>1632</v>
      </c>
    </row>
    <row r="496" spans="1:45" x14ac:dyDescent="0.2">
      <c r="A496" s="6">
        <v>1074557</v>
      </c>
      <c r="B496" s="6">
        <v>1074724</v>
      </c>
      <c r="C496" s="6" t="str">
        <f t="shared" si="28"/>
        <v>Harvesting</v>
      </c>
      <c r="D496" s="6" t="str">
        <f t="shared" si="29"/>
        <v>Harvesting - Sto:lo-X6</v>
      </c>
      <c r="E496" s="6" t="str">
        <f t="shared" si="30"/>
        <v>Resource Harvesting - Travel (not included in the CHOA) 
Stó:lō</v>
      </c>
      <c r="F496" s="6" t="s">
        <v>1712</v>
      </c>
      <c r="G496" s="12">
        <f>INDEX(families!$A:$A,MATCH(H496,families!$B:$B,0))</f>
        <v>14</v>
      </c>
      <c r="H496" s="6" t="str">
        <f t="shared" si="31"/>
        <v>Tree</v>
      </c>
      <c r="L496" s="6">
        <v>1074556.196</v>
      </c>
      <c r="M496" s="6">
        <v>1074723.8060000001</v>
      </c>
      <c r="N496" s="6">
        <v>593420</v>
      </c>
      <c r="O496" s="6">
        <v>5450789</v>
      </c>
      <c r="P496" s="6" t="s">
        <v>1112</v>
      </c>
      <c r="Q496" s="6" t="s">
        <v>1468</v>
      </c>
      <c r="R496" s="6" t="s">
        <v>900</v>
      </c>
      <c r="S496" s="6">
        <v>0</v>
      </c>
      <c r="T496" s="6" t="s">
        <v>1726</v>
      </c>
      <c r="U496" s="6" t="s">
        <v>1721</v>
      </c>
      <c r="V496" s="6" t="s">
        <v>1464</v>
      </c>
      <c r="X496" s="6" t="s">
        <v>963</v>
      </c>
      <c r="Y496" s="6" t="s">
        <v>1469</v>
      </c>
      <c r="Z496" s="6" t="s">
        <v>904</v>
      </c>
      <c r="AA496" s="6" t="s">
        <v>905</v>
      </c>
      <c r="AB496" s="7">
        <v>44597</v>
      </c>
      <c r="AC496" s="6" t="s">
        <v>906</v>
      </c>
      <c r="AD496" s="6" t="s">
        <v>1147</v>
      </c>
      <c r="AE496" s="6" t="s">
        <v>1147</v>
      </c>
      <c r="AF496" s="6" t="s">
        <v>1147</v>
      </c>
      <c r="AG496" s="6" t="s">
        <v>1147</v>
      </c>
      <c r="AK496" s="6">
        <v>593287</v>
      </c>
      <c r="AL496" s="6">
        <v>5450687</v>
      </c>
      <c r="AQ496" s="6" t="s">
        <v>1632</v>
      </c>
    </row>
    <row r="497" spans="1:45" x14ac:dyDescent="0.2">
      <c r="A497" s="6">
        <v>1074369</v>
      </c>
      <c r="B497" s="6">
        <v>1074378</v>
      </c>
      <c r="C497" s="6" t="str">
        <f t="shared" si="28"/>
        <v>Harvesting</v>
      </c>
      <c r="D497" s="6" t="str">
        <f t="shared" si="29"/>
        <v>Harvesting - Sto:lo-1025</v>
      </c>
      <c r="E497" s="6" t="str">
        <f t="shared" si="30"/>
        <v>Resource Harvesting - Travel (not included in the CHOA) 
Stó:lō</v>
      </c>
      <c r="F497" s="6" t="s">
        <v>1712</v>
      </c>
      <c r="G497" s="12">
        <f>INDEX(families!$A:$A,MATCH(H497,families!$B:$B,0))</f>
        <v>14</v>
      </c>
      <c r="H497" s="6" t="str">
        <f t="shared" si="31"/>
        <v>Tree</v>
      </c>
      <c r="L497" s="6">
        <v>1074368.588</v>
      </c>
      <c r="M497" s="6">
        <v>1074377.7949999999</v>
      </c>
      <c r="N497" s="6">
        <v>593569</v>
      </c>
      <c r="O497" s="6">
        <v>5450903</v>
      </c>
      <c r="P497" s="6" t="s">
        <v>1112</v>
      </c>
      <c r="Q497" s="6" t="s">
        <v>1463</v>
      </c>
      <c r="R497" s="6" t="s">
        <v>900</v>
      </c>
      <c r="S497" s="6">
        <v>0</v>
      </c>
      <c r="T497" s="6" t="s">
        <v>1726</v>
      </c>
      <c r="U497" s="6" t="s">
        <v>1721</v>
      </c>
      <c r="V497" s="6" t="s">
        <v>1464</v>
      </c>
      <c r="X497" s="6" t="s">
        <v>963</v>
      </c>
      <c r="Y497" s="6" t="s">
        <v>1465</v>
      </c>
      <c r="Z497" s="6" t="s">
        <v>904</v>
      </c>
      <c r="AA497" s="6" t="s">
        <v>905</v>
      </c>
      <c r="AB497" s="7">
        <v>44597</v>
      </c>
      <c r="AC497" s="6" t="s">
        <v>906</v>
      </c>
      <c r="AD497" s="6" t="s">
        <v>1147</v>
      </c>
      <c r="AE497" s="6" t="s">
        <v>1147</v>
      </c>
      <c r="AF497" s="6" t="s">
        <v>1147</v>
      </c>
      <c r="AG497" s="6" t="s">
        <v>1147</v>
      </c>
      <c r="AK497" s="6">
        <v>593562</v>
      </c>
      <c r="AL497" s="6">
        <v>5450897</v>
      </c>
      <c r="AQ497" s="6" t="s">
        <v>1632</v>
      </c>
      <c r="AR497" s="6">
        <v>140</v>
      </c>
    </row>
    <row r="498" spans="1:45" x14ac:dyDescent="0.2">
      <c r="A498" s="6">
        <v>1074369</v>
      </c>
      <c r="B498" s="6">
        <v>1074378</v>
      </c>
      <c r="C498" s="6" t="str">
        <f t="shared" si="28"/>
        <v>Harvesting</v>
      </c>
      <c r="D498" s="6" t="str">
        <f t="shared" si="29"/>
        <v>Harvesting - Sto:lo-1112</v>
      </c>
      <c r="E498" s="6" t="str">
        <f t="shared" si="30"/>
        <v>Resource Harvesting - Travel (not included in the CHOA) 
Stó:lō</v>
      </c>
      <c r="F498" s="6" t="s">
        <v>1712</v>
      </c>
      <c r="G498" s="12">
        <f>INDEX(families!$A:$A,MATCH(H498,families!$B:$B,0))</f>
        <v>14</v>
      </c>
      <c r="H498" s="6" t="str">
        <f t="shared" si="31"/>
        <v>Tree</v>
      </c>
      <c r="L498" s="6">
        <v>1074368.588</v>
      </c>
      <c r="M498" s="6">
        <v>1074377.7949999999</v>
      </c>
      <c r="N498" s="6">
        <v>593569</v>
      </c>
      <c r="O498" s="6">
        <v>5450903</v>
      </c>
      <c r="P498" s="6" t="s">
        <v>1112</v>
      </c>
      <c r="Q498" s="6" t="s">
        <v>1466</v>
      </c>
      <c r="R498" s="6" t="s">
        <v>900</v>
      </c>
      <c r="S498" s="6">
        <v>0</v>
      </c>
      <c r="T498" s="6" t="s">
        <v>1726</v>
      </c>
      <c r="U498" s="6" t="s">
        <v>1721</v>
      </c>
      <c r="V498" s="6" t="s">
        <v>1464</v>
      </c>
      <c r="X498" s="6" t="s">
        <v>963</v>
      </c>
      <c r="Y498" s="6" t="s">
        <v>1467</v>
      </c>
      <c r="Z498" s="6" t="s">
        <v>904</v>
      </c>
      <c r="AA498" s="6" t="s">
        <v>905</v>
      </c>
      <c r="AB498" s="7">
        <v>44597</v>
      </c>
      <c r="AC498" s="6" t="s">
        <v>906</v>
      </c>
      <c r="AD498" s="6" t="s">
        <v>1147</v>
      </c>
      <c r="AE498" s="6" t="s">
        <v>1147</v>
      </c>
      <c r="AF498" s="6" t="s">
        <v>1147</v>
      </c>
      <c r="AG498" s="6" t="s">
        <v>1147</v>
      </c>
      <c r="AK498" s="6">
        <v>593562</v>
      </c>
      <c r="AL498" s="6">
        <v>5450897</v>
      </c>
      <c r="AQ498" s="6" t="s">
        <v>1632</v>
      </c>
      <c r="AR498" s="6">
        <v>141</v>
      </c>
    </row>
    <row r="499" spans="1:45" x14ac:dyDescent="0.2">
      <c r="A499" s="6">
        <v>1074557</v>
      </c>
      <c r="B499" s="6">
        <v>1074724</v>
      </c>
      <c r="C499" s="6" t="str">
        <f t="shared" si="28"/>
        <v>Harvesting</v>
      </c>
      <c r="D499" s="6" t="str">
        <f t="shared" si="29"/>
        <v>Harvesting - Sto:lo-X6</v>
      </c>
      <c r="E499" s="6" t="str">
        <f t="shared" si="30"/>
        <v>Resource Harvesting - Travel (not included in the CHOA) 
Stó:lō</v>
      </c>
      <c r="F499" s="6" t="s">
        <v>1712</v>
      </c>
      <c r="G499" s="12">
        <f>INDEX(families!$A:$A,MATCH(H499,families!$B:$B,0))</f>
        <v>14</v>
      </c>
      <c r="H499" s="6" t="str">
        <f t="shared" si="31"/>
        <v>Tree</v>
      </c>
      <c r="L499" s="6">
        <v>1074556.196</v>
      </c>
      <c r="M499" s="6">
        <v>1074723.8060000001</v>
      </c>
      <c r="N499" s="6">
        <v>593420</v>
      </c>
      <c r="O499" s="6">
        <v>5450789</v>
      </c>
      <c r="P499" s="6" t="s">
        <v>1112</v>
      </c>
      <c r="Q499" s="6" t="s">
        <v>1468</v>
      </c>
      <c r="R499" s="6" t="s">
        <v>900</v>
      </c>
      <c r="S499" s="6">
        <v>0</v>
      </c>
      <c r="T499" s="6" t="s">
        <v>1726</v>
      </c>
      <c r="U499" s="6" t="s">
        <v>1721</v>
      </c>
      <c r="V499" s="6" t="s">
        <v>1464</v>
      </c>
      <c r="X499" s="6" t="s">
        <v>963</v>
      </c>
      <c r="Y499" s="6" t="s">
        <v>1469</v>
      </c>
      <c r="Z499" s="6" t="s">
        <v>904</v>
      </c>
      <c r="AA499" s="6" t="s">
        <v>905</v>
      </c>
      <c r="AB499" s="7">
        <v>44597</v>
      </c>
      <c r="AC499" s="6" t="s">
        <v>906</v>
      </c>
      <c r="AD499" s="6" t="s">
        <v>1147</v>
      </c>
      <c r="AE499" s="6" t="s">
        <v>1147</v>
      </c>
      <c r="AF499" s="6" t="s">
        <v>1147</v>
      </c>
      <c r="AG499" s="6" t="s">
        <v>1147</v>
      </c>
      <c r="AK499" s="6">
        <v>593287</v>
      </c>
      <c r="AL499" s="6">
        <v>5450687</v>
      </c>
      <c r="AQ499" s="6" t="s">
        <v>1632</v>
      </c>
      <c r="AR499" s="6">
        <v>142</v>
      </c>
    </row>
    <row r="500" spans="1:45" x14ac:dyDescent="0.2">
      <c r="A500" s="6">
        <v>1074369</v>
      </c>
      <c r="B500" s="6">
        <v>1074378</v>
      </c>
      <c r="C500" s="6" t="str">
        <f t="shared" si="28"/>
        <v>Harvesting</v>
      </c>
      <c r="D500" s="6" t="str">
        <f t="shared" si="29"/>
        <v>Harvesting - Sto:lo-1025</v>
      </c>
      <c r="E500" s="6" t="str">
        <f t="shared" si="30"/>
        <v>Resource Harvesting - Travel (not included in the CHOA) 
Stó:lō</v>
      </c>
      <c r="F500" s="6" t="s">
        <v>1712</v>
      </c>
      <c r="G500" s="12">
        <f>INDEX(families!$A:$A,MATCH(H500,families!$B:$B,0))</f>
        <v>14</v>
      </c>
      <c r="H500" s="6" t="str">
        <f t="shared" si="31"/>
        <v>Tree</v>
      </c>
      <c r="L500" s="6">
        <v>1074368.588</v>
      </c>
      <c r="M500" s="6">
        <v>1074377.7949999999</v>
      </c>
      <c r="N500" s="6">
        <v>593569</v>
      </c>
      <c r="O500" s="6">
        <v>5450903</v>
      </c>
      <c r="P500" s="6" t="s">
        <v>1112</v>
      </c>
      <c r="Q500" s="6" t="s">
        <v>1463</v>
      </c>
      <c r="R500" s="6" t="s">
        <v>900</v>
      </c>
      <c r="S500" s="6">
        <v>0</v>
      </c>
      <c r="T500" s="6" t="s">
        <v>1726</v>
      </c>
      <c r="U500" s="6" t="s">
        <v>1721</v>
      </c>
      <c r="V500" s="6" t="s">
        <v>1464</v>
      </c>
      <c r="X500" s="6" t="s">
        <v>963</v>
      </c>
      <c r="Y500" s="6" t="s">
        <v>1465</v>
      </c>
      <c r="Z500" s="6" t="s">
        <v>904</v>
      </c>
      <c r="AA500" s="6" t="s">
        <v>905</v>
      </c>
      <c r="AB500" s="7">
        <v>44597</v>
      </c>
      <c r="AC500" s="6" t="s">
        <v>906</v>
      </c>
      <c r="AD500" s="6" t="s">
        <v>1147</v>
      </c>
      <c r="AE500" s="6" t="s">
        <v>1147</v>
      </c>
      <c r="AF500" s="6" t="s">
        <v>1147</v>
      </c>
      <c r="AG500" s="6" t="s">
        <v>1147</v>
      </c>
      <c r="AK500" s="6">
        <v>593562</v>
      </c>
      <c r="AL500" s="6">
        <v>5450897</v>
      </c>
      <c r="AQ500" s="6" t="s">
        <v>1632</v>
      </c>
      <c r="AR500" s="6">
        <v>286</v>
      </c>
      <c r="AS500" s="6">
        <v>140</v>
      </c>
    </row>
    <row r="501" spans="1:45" x14ac:dyDescent="0.2">
      <c r="A501" s="6">
        <v>1074369</v>
      </c>
      <c r="B501" s="6">
        <v>1074378</v>
      </c>
      <c r="C501" s="6" t="str">
        <f t="shared" si="28"/>
        <v>Harvesting</v>
      </c>
      <c r="D501" s="6" t="str">
        <f t="shared" si="29"/>
        <v>Harvesting - Sto:lo-1112</v>
      </c>
      <c r="E501" s="6" t="str">
        <f t="shared" si="30"/>
        <v>Resource Harvesting - Travel (not included in the CHOA) 
Stó:lō</v>
      </c>
      <c r="F501" s="6" t="s">
        <v>1712</v>
      </c>
      <c r="G501" s="12">
        <f>INDEX(families!$A:$A,MATCH(H501,families!$B:$B,0))</f>
        <v>14</v>
      </c>
      <c r="H501" s="6" t="str">
        <f t="shared" si="31"/>
        <v>Tree</v>
      </c>
      <c r="L501" s="6">
        <v>1074368.588</v>
      </c>
      <c r="M501" s="6">
        <v>1074377.7949999999</v>
      </c>
      <c r="N501" s="6">
        <v>593569</v>
      </c>
      <c r="O501" s="6">
        <v>5450903</v>
      </c>
      <c r="P501" s="6" t="s">
        <v>1112</v>
      </c>
      <c r="Q501" s="6" t="s">
        <v>1466</v>
      </c>
      <c r="R501" s="6" t="s">
        <v>900</v>
      </c>
      <c r="S501" s="6">
        <v>0</v>
      </c>
      <c r="T501" s="6" t="s">
        <v>1726</v>
      </c>
      <c r="U501" s="6" t="s">
        <v>1721</v>
      </c>
      <c r="V501" s="6" t="s">
        <v>1464</v>
      </c>
      <c r="X501" s="6" t="s">
        <v>963</v>
      </c>
      <c r="Y501" s="6" t="s">
        <v>1467</v>
      </c>
      <c r="Z501" s="6" t="s">
        <v>904</v>
      </c>
      <c r="AA501" s="6" t="s">
        <v>905</v>
      </c>
      <c r="AB501" s="7">
        <v>44597</v>
      </c>
      <c r="AC501" s="6" t="s">
        <v>906</v>
      </c>
      <c r="AD501" s="6" t="s">
        <v>1147</v>
      </c>
      <c r="AE501" s="6" t="s">
        <v>1147</v>
      </c>
      <c r="AF501" s="6" t="s">
        <v>1147</v>
      </c>
      <c r="AG501" s="6" t="s">
        <v>1147</v>
      </c>
      <c r="AK501" s="6">
        <v>593562</v>
      </c>
      <c r="AL501" s="6">
        <v>5450897</v>
      </c>
      <c r="AQ501" s="6" t="s">
        <v>1632</v>
      </c>
      <c r="AR501" s="6">
        <v>287</v>
      </c>
      <c r="AS501" s="6">
        <v>141</v>
      </c>
    </row>
    <row r="502" spans="1:45" x14ac:dyDescent="0.2">
      <c r="A502" s="6">
        <v>1074557</v>
      </c>
      <c r="B502" s="6">
        <v>1074724</v>
      </c>
      <c r="C502" s="6" t="str">
        <f t="shared" si="28"/>
        <v>Harvesting</v>
      </c>
      <c r="D502" s="6" t="str">
        <f t="shared" si="29"/>
        <v>Harvesting - Sto:lo-X6</v>
      </c>
      <c r="E502" s="6" t="str">
        <f t="shared" si="30"/>
        <v>Resource Harvesting - Travel (not included in the CHOA) 
Stó:lō</v>
      </c>
      <c r="F502" s="6" t="s">
        <v>1712</v>
      </c>
      <c r="G502" s="12">
        <f>INDEX(families!$A:$A,MATCH(H502,families!$B:$B,0))</f>
        <v>14</v>
      </c>
      <c r="H502" s="6" t="str">
        <f t="shared" si="31"/>
        <v>Tree</v>
      </c>
      <c r="L502" s="6">
        <v>1074556.196</v>
      </c>
      <c r="M502" s="6">
        <v>1074723.8060000001</v>
      </c>
      <c r="N502" s="6">
        <v>593420</v>
      </c>
      <c r="O502" s="6">
        <v>5450789</v>
      </c>
      <c r="P502" s="6" t="s">
        <v>1112</v>
      </c>
      <c r="Q502" s="6" t="s">
        <v>1468</v>
      </c>
      <c r="R502" s="6" t="s">
        <v>900</v>
      </c>
      <c r="S502" s="6">
        <v>0</v>
      </c>
      <c r="T502" s="6" t="s">
        <v>1726</v>
      </c>
      <c r="U502" s="6" t="s">
        <v>1721</v>
      </c>
      <c r="V502" s="6" t="s">
        <v>1464</v>
      </c>
      <c r="X502" s="6" t="s">
        <v>963</v>
      </c>
      <c r="Y502" s="6" t="s">
        <v>1469</v>
      </c>
      <c r="Z502" s="6" t="s">
        <v>904</v>
      </c>
      <c r="AA502" s="6" t="s">
        <v>905</v>
      </c>
      <c r="AB502" s="7">
        <v>44597</v>
      </c>
      <c r="AC502" s="6" t="s">
        <v>906</v>
      </c>
      <c r="AD502" s="6" t="s">
        <v>1147</v>
      </c>
      <c r="AE502" s="6" t="s">
        <v>1147</v>
      </c>
      <c r="AF502" s="6" t="s">
        <v>1147</v>
      </c>
      <c r="AG502" s="6" t="s">
        <v>1147</v>
      </c>
      <c r="AK502" s="6">
        <v>593287</v>
      </c>
      <c r="AL502" s="6">
        <v>5450687</v>
      </c>
      <c r="AQ502" s="6" t="s">
        <v>1632</v>
      </c>
      <c r="AR502" s="6">
        <v>288</v>
      </c>
      <c r="AS502" s="6">
        <v>142</v>
      </c>
    </row>
    <row r="503" spans="1:45" x14ac:dyDescent="0.2">
      <c r="A503" s="6">
        <v>1015822</v>
      </c>
      <c r="B503" s="6">
        <v>1015882</v>
      </c>
      <c r="C503" s="6" t="str">
        <f t="shared" si="28"/>
        <v>Harvesting</v>
      </c>
      <c r="D503" s="6" t="str">
        <f t="shared" si="29"/>
        <v>Harvesting - Sto:lo-75a</v>
      </c>
      <c r="E503" s="6" t="str">
        <f t="shared" si="30"/>
        <v>Resource Harvesting - Travel [not identified in CHOA under SHED #] 
Stó:lō</v>
      </c>
      <c r="F503" s="6" t="s">
        <v>1712</v>
      </c>
      <c r="G503" s="12">
        <f>INDEX(families!$A:$A,MATCH(H503,families!$B:$B,0))</f>
        <v>14</v>
      </c>
      <c r="H503" s="6" t="str">
        <f t="shared" si="31"/>
        <v>Tree</v>
      </c>
      <c r="L503" s="6">
        <v>1015821.513</v>
      </c>
      <c r="M503" s="6">
        <v>1015876.325</v>
      </c>
      <c r="N503" s="6">
        <v>629170</v>
      </c>
      <c r="O503" s="6">
        <v>5483917</v>
      </c>
      <c r="P503" s="6" t="s">
        <v>1112</v>
      </c>
      <c r="Q503" s="6" t="s">
        <v>1186</v>
      </c>
      <c r="R503" s="6" t="s">
        <v>900</v>
      </c>
      <c r="S503" s="6">
        <v>0</v>
      </c>
      <c r="T503" s="6" t="s">
        <v>1726</v>
      </c>
      <c r="U503" s="6" t="s">
        <v>1721</v>
      </c>
      <c r="V503" s="6" t="s">
        <v>1187</v>
      </c>
      <c r="X503" s="6" t="s">
        <v>963</v>
      </c>
      <c r="Y503" s="6" t="s">
        <v>1188</v>
      </c>
      <c r="Z503" s="6" t="s">
        <v>904</v>
      </c>
      <c r="AA503" s="6" t="s">
        <v>905</v>
      </c>
      <c r="AB503" s="7">
        <v>44597</v>
      </c>
      <c r="AC503" s="6" t="s">
        <v>906</v>
      </c>
      <c r="AD503" s="6" t="s">
        <v>1147</v>
      </c>
      <c r="AE503" s="6" t="s">
        <v>1147</v>
      </c>
      <c r="AF503" s="6" t="s">
        <v>1147</v>
      </c>
      <c r="AG503" s="6" t="s">
        <v>1147</v>
      </c>
      <c r="AK503" s="6">
        <v>629111</v>
      </c>
      <c r="AL503" s="6">
        <v>5483922</v>
      </c>
      <c r="AQ503" s="6" t="s">
        <v>1632</v>
      </c>
    </row>
    <row r="504" spans="1:45" x14ac:dyDescent="0.2">
      <c r="A504" s="6">
        <v>1035276</v>
      </c>
      <c r="B504" s="6">
        <v>1035344</v>
      </c>
      <c r="C504" s="6" t="str">
        <f t="shared" si="28"/>
        <v>Harvesting</v>
      </c>
      <c r="D504" s="6" t="str">
        <f t="shared" si="29"/>
        <v>Harvesting - Sto:lo-75b</v>
      </c>
      <c r="E504" s="6" t="str">
        <f t="shared" si="30"/>
        <v>Resource Harvesting - Travel [not identified in CHOA under SHED #] 
Stó:lō</v>
      </c>
      <c r="F504" s="6" t="s">
        <v>1712</v>
      </c>
      <c r="G504" s="12">
        <f>INDEX(families!$A:$A,MATCH(H504,families!$B:$B,0))</f>
        <v>14</v>
      </c>
      <c r="H504" s="6" t="str">
        <f t="shared" si="31"/>
        <v>Tree</v>
      </c>
      <c r="L504" s="6">
        <v>1035275.186</v>
      </c>
      <c r="M504" s="6">
        <v>1035344.045</v>
      </c>
      <c r="N504" s="6">
        <v>619670</v>
      </c>
      <c r="O504" s="6">
        <v>5471212</v>
      </c>
      <c r="P504" s="6" t="s">
        <v>1112</v>
      </c>
      <c r="Q504" s="6" t="s">
        <v>1247</v>
      </c>
      <c r="R504" s="6" t="s">
        <v>900</v>
      </c>
      <c r="S504" s="6">
        <v>0</v>
      </c>
      <c r="T504" s="6" t="s">
        <v>1726</v>
      </c>
      <c r="U504" s="6" t="s">
        <v>1721</v>
      </c>
      <c r="V504" s="6" t="s">
        <v>1187</v>
      </c>
      <c r="X504" s="6" t="s">
        <v>963</v>
      </c>
      <c r="Y504" s="6" t="s">
        <v>1248</v>
      </c>
      <c r="Z504" s="6" t="s">
        <v>904</v>
      </c>
      <c r="AA504" s="6" t="s">
        <v>905</v>
      </c>
      <c r="AB504" s="7">
        <v>44597</v>
      </c>
      <c r="AC504" s="6" t="s">
        <v>906</v>
      </c>
      <c r="AD504" s="6" t="s">
        <v>1147</v>
      </c>
      <c r="AE504" s="6" t="s">
        <v>1147</v>
      </c>
      <c r="AF504" s="6" t="s">
        <v>1147</v>
      </c>
      <c r="AG504" s="6" t="s">
        <v>1147</v>
      </c>
      <c r="AK504" s="6">
        <v>619617</v>
      </c>
      <c r="AL504" s="6">
        <v>5471256</v>
      </c>
      <c r="AQ504" s="6" t="s">
        <v>1632</v>
      </c>
    </row>
    <row r="505" spans="1:45" x14ac:dyDescent="0.2">
      <c r="A505" s="6">
        <v>1036085</v>
      </c>
      <c r="B505" s="6">
        <v>1036187</v>
      </c>
      <c r="C505" s="6" t="str">
        <f t="shared" si="28"/>
        <v>Harvesting</v>
      </c>
      <c r="D505" s="6" t="str">
        <f t="shared" si="29"/>
        <v>Harvesting - Sto:lo-75c</v>
      </c>
      <c r="E505" s="6" t="str">
        <f t="shared" si="30"/>
        <v>Resource Harvesting - Travel [not identified in CHOA under SHED #] 
Stó:lō</v>
      </c>
      <c r="F505" s="6" t="s">
        <v>1712</v>
      </c>
      <c r="G505" s="12">
        <f>INDEX(families!$A:$A,MATCH(H505,families!$B:$B,0))</f>
        <v>14</v>
      </c>
      <c r="H505" s="6" t="str">
        <f t="shared" si="31"/>
        <v>Tree</v>
      </c>
      <c r="L505" s="6">
        <v>1036082.005</v>
      </c>
      <c r="M505" s="6">
        <v>1036184.2610000001</v>
      </c>
      <c r="N505" s="6">
        <v>618918</v>
      </c>
      <c r="O505" s="6">
        <v>5471417</v>
      </c>
      <c r="P505" s="6" t="s">
        <v>1112</v>
      </c>
      <c r="Q505" s="6" t="s">
        <v>1256</v>
      </c>
      <c r="R505" s="6" t="s">
        <v>1257</v>
      </c>
      <c r="S505" s="6">
        <v>0</v>
      </c>
      <c r="T505" s="6" t="s">
        <v>1726</v>
      </c>
      <c r="U505" s="6" t="s">
        <v>1721</v>
      </c>
      <c r="V505" s="6" t="s">
        <v>1187</v>
      </c>
      <c r="X505" s="6" t="s">
        <v>963</v>
      </c>
      <c r="Y505" s="6" t="s">
        <v>1258</v>
      </c>
      <c r="Z505" s="6" t="s">
        <v>904</v>
      </c>
      <c r="AA505" s="6" t="s">
        <v>905</v>
      </c>
      <c r="AB505" s="7">
        <v>44597</v>
      </c>
      <c r="AC505" s="6" t="s">
        <v>906</v>
      </c>
      <c r="AD505" s="6" t="s">
        <v>1147</v>
      </c>
      <c r="AE505" s="6" t="s">
        <v>1147</v>
      </c>
      <c r="AF505" s="6" t="s">
        <v>1147</v>
      </c>
      <c r="AG505" s="6" t="s">
        <v>1147</v>
      </c>
      <c r="AK505" s="6">
        <v>618816</v>
      </c>
      <c r="AL505" s="6">
        <v>5471427</v>
      </c>
      <c r="AQ505" s="6" t="s">
        <v>1632</v>
      </c>
    </row>
    <row r="506" spans="1:45" x14ac:dyDescent="0.2">
      <c r="A506" s="6">
        <v>1036480</v>
      </c>
      <c r="B506" s="6">
        <v>1036529</v>
      </c>
      <c r="C506" s="6" t="str">
        <f t="shared" si="28"/>
        <v>Harvesting</v>
      </c>
      <c r="D506" s="6" t="str">
        <f t="shared" si="29"/>
        <v>Harvesting - Sto:lo-75d</v>
      </c>
      <c r="E506" s="6" t="str">
        <f t="shared" si="30"/>
        <v>Resource Harvesting - Travel [not identified in CHOA under SHED #] 
Stó:lō</v>
      </c>
      <c r="F506" s="6" t="s">
        <v>1712</v>
      </c>
      <c r="G506" s="12">
        <f>INDEX(families!$A:$A,MATCH(H506,families!$B:$B,0))</f>
        <v>14</v>
      </c>
      <c r="H506" s="6" t="str">
        <f t="shared" si="31"/>
        <v>Tree</v>
      </c>
      <c r="L506" s="6">
        <v>1036479.29</v>
      </c>
      <c r="M506" s="6">
        <v>1036528.649</v>
      </c>
      <c r="N506" s="6">
        <v>618528</v>
      </c>
      <c r="O506" s="6">
        <v>5471393</v>
      </c>
      <c r="P506" s="6" t="s">
        <v>1112</v>
      </c>
      <c r="Q506" s="6" t="s">
        <v>1259</v>
      </c>
      <c r="R506" s="6" t="s">
        <v>900</v>
      </c>
      <c r="S506" s="6">
        <v>0</v>
      </c>
      <c r="T506" s="6" t="s">
        <v>1726</v>
      </c>
      <c r="U506" s="6" t="s">
        <v>1721</v>
      </c>
      <c r="V506" s="6" t="s">
        <v>1187</v>
      </c>
      <c r="X506" s="6" t="s">
        <v>963</v>
      </c>
      <c r="Y506" s="6" t="s">
        <v>1260</v>
      </c>
      <c r="Z506" s="6" t="s">
        <v>904</v>
      </c>
      <c r="AA506" s="6" t="s">
        <v>905</v>
      </c>
      <c r="AB506" s="7">
        <v>44597</v>
      </c>
      <c r="AC506" s="6" t="s">
        <v>906</v>
      </c>
      <c r="AD506" s="6" t="s">
        <v>1147</v>
      </c>
      <c r="AE506" s="6" t="s">
        <v>1147</v>
      </c>
      <c r="AF506" s="6" t="s">
        <v>1147</v>
      </c>
      <c r="AG506" s="6" t="s">
        <v>1147</v>
      </c>
      <c r="AK506" s="6">
        <v>618480</v>
      </c>
      <c r="AL506" s="6">
        <v>5471404</v>
      </c>
      <c r="AQ506" s="6" t="s">
        <v>1632</v>
      </c>
    </row>
    <row r="507" spans="1:45" x14ac:dyDescent="0.2">
      <c r="A507" s="6">
        <v>1015822</v>
      </c>
      <c r="B507" s="6">
        <v>1015882</v>
      </c>
      <c r="C507" s="6" t="str">
        <f t="shared" si="28"/>
        <v>Harvesting</v>
      </c>
      <c r="D507" s="6" t="str">
        <f t="shared" si="29"/>
        <v>Harvesting - Sto:lo-75a</v>
      </c>
      <c r="E507" s="6" t="str">
        <f t="shared" si="30"/>
        <v>Resource Harvesting - Travel [not identified in CHOA under SHED #] 
Stó:lō</v>
      </c>
      <c r="F507" s="6" t="s">
        <v>1712</v>
      </c>
      <c r="G507" s="12">
        <f>INDEX(families!$A:$A,MATCH(H507,families!$B:$B,0))</f>
        <v>14</v>
      </c>
      <c r="H507" s="6" t="str">
        <f t="shared" si="31"/>
        <v>Tree</v>
      </c>
      <c r="L507" s="6">
        <v>1015821.513</v>
      </c>
      <c r="M507" s="6">
        <v>1015876.325</v>
      </c>
      <c r="N507" s="6">
        <v>629170</v>
      </c>
      <c r="O507" s="6">
        <v>5483917</v>
      </c>
      <c r="P507" s="6" t="s">
        <v>1112</v>
      </c>
      <c r="Q507" s="6" t="s">
        <v>1186</v>
      </c>
      <c r="R507" s="6" t="s">
        <v>900</v>
      </c>
      <c r="S507" s="6">
        <v>0</v>
      </c>
      <c r="T507" s="6" t="s">
        <v>1726</v>
      </c>
      <c r="U507" s="6" t="s">
        <v>1721</v>
      </c>
      <c r="V507" s="6" t="s">
        <v>1187</v>
      </c>
      <c r="X507" s="6" t="s">
        <v>963</v>
      </c>
      <c r="Y507" s="6" t="s">
        <v>1188</v>
      </c>
      <c r="Z507" s="6" t="s">
        <v>904</v>
      </c>
      <c r="AA507" s="6" t="s">
        <v>905</v>
      </c>
      <c r="AB507" s="7">
        <v>44597</v>
      </c>
      <c r="AC507" s="6" t="s">
        <v>906</v>
      </c>
      <c r="AD507" s="6" t="s">
        <v>1147</v>
      </c>
      <c r="AE507" s="6" t="s">
        <v>1147</v>
      </c>
      <c r="AF507" s="6" t="s">
        <v>1147</v>
      </c>
      <c r="AG507" s="6" t="s">
        <v>1147</v>
      </c>
      <c r="AK507" s="6">
        <v>629111</v>
      </c>
      <c r="AL507" s="6">
        <v>5483922</v>
      </c>
      <c r="AQ507" s="6" t="s">
        <v>1632</v>
      </c>
    </row>
    <row r="508" spans="1:45" x14ac:dyDescent="0.2">
      <c r="A508" s="6">
        <v>1035276</v>
      </c>
      <c r="B508" s="6">
        <v>1035344</v>
      </c>
      <c r="C508" s="6" t="str">
        <f t="shared" si="28"/>
        <v>Harvesting</v>
      </c>
      <c r="D508" s="6" t="str">
        <f t="shared" si="29"/>
        <v>Harvesting - Sto:lo-75b</v>
      </c>
      <c r="E508" s="6" t="str">
        <f t="shared" si="30"/>
        <v>Resource Harvesting - Travel [not identified in CHOA under SHED #] 
Stó:lō</v>
      </c>
      <c r="F508" s="6" t="s">
        <v>1712</v>
      </c>
      <c r="G508" s="12">
        <f>INDEX(families!$A:$A,MATCH(H508,families!$B:$B,0))</f>
        <v>14</v>
      </c>
      <c r="H508" s="6" t="str">
        <f t="shared" si="31"/>
        <v>Tree</v>
      </c>
      <c r="L508" s="6">
        <v>1035275.186</v>
      </c>
      <c r="M508" s="6">
        <v>1035344.045</v>
      </c>
      <c r="N508" s="6">
        <v>619670</v>
      </c>
      <c r="O508" s="6">
        <v>5471212</v>
      </c>
      <c r="P508" s="6" t="s">
        <v>1112</v>
      </c>
      <c r="Q508" s="6" t="s">
        <v>1247</v>
      </c>
      <c r="R508" s="6" t="s">
        <v>900</v>
      </c>
      <c r="S508" s="6">
        <v>0</v>
      </c>
      <c r="T508" s="6" t="s">
        <v>1726</v>
      </c>
      <c r="U508" s="6" t="s">
        <v>1721</v>
      </c>
      <c r="V508" s="6" t="s">
        <v>1187</v>
      </c>
      <c r="X508" s="6" t="s">
        <v>963</v>
      </c>
      <c r="Y508" s="6" t="s">
        <v>1248</v>
      </c>
      <c r="Z508" s="6" t="s">
        <v>904</v>
      </c>
      <c r="AA508" s="6" t="s">
        <v>905</v>
      </c>
      <c r="AB508" s="7">
        <v>44597</v>
      </c>
      <c r="AC508" s="6" t="s">
        <v>906</v>
      </c>
      <c r="AD508" s="6" t="s">
        <v>1147</v>
      </c>
      <c r="AE508" s="6" t="s">
        <v>1147</v>
      </c>
      <c r="AF508" s="6" t="s">
        <v>1147</v>
      </c>
      <c r="AG508" s="6" t="s">
        <v>1147</v>
      </c>
      <c r="AK508" s="6">
        <v>619617</v>
      </c>
      <c r="AL508" s="6">
        <v>5471256</v>
      </c>
      <c r="AQ508" s="6" t="s">
        <v>1632</v>
      </c>
    </row>
    <row r="509" spans="1:45" x14ac:dyDescent="0.2">
      <c r="A509" s="6">
        <v>1036085</v>
      </c>
      <c r="B509" s="6">
        <v>1036187</v>
      </c>
      <c r="C509" s="6" t="str">
        <f t="shared" si="28"/>
        <v>Harvesting</v>
      </c>
      <c r="D509" s="6" t="str">
        <f t="shared" si="29"/>
        <v>Harvesting - Sto:lo-75c</v>
      </c>
      <c r="E509" s="6" t="str">
        <f t="shared" si="30"/>
        <v>Resource Harvesting - Travel [not identified in CHOA under SHED #] 
Stó:lō</v>
      </c>
      <c r="F509" s="6" t="s">
        <v>1712</v>
      </c>
      <c r="G509" s="12">
        <f>INDEX(families!$A:$A,MATCH(H509,families!$B:$B,0))</f>
        <v>14</v>
      </c>
      <c r="H509" s="6" t="str">
        <f t="shared" si="31"/>
        <v>Tree</v>
      </c>
      <c r="L509" s="6">
        <v>1036082.005</v>
      </c>
      <c r="M509" s="6">
        <v>1036184.2610000001</v>
      </c>
      <c r="N509" s="6">
        <v>618918</v>
      </c>
      <c r="O509" s="6">
        <v>5471417</v>
      </c>
      <c r="P509" s="6" t="s">
        <v>1112</v>
      </c>
      <c r="Q509" s="6" t="s">
        <v>1256</v>
      </c>
      <c r="R509" s="6" t="s">
        <v>1257</v>
      </c>
      <c r="S509" s="6">
        <v>0</v>
      </c>
      <c r="T509" s="6" t="s">
        <v>1726</v>
      </c>
      <c r="U509" s="6" t="s">
        <v>1721</v>
      </c>
      <c r="V509" s="6" t="s">
        <v>1187</v>
      </c>
      <c r="X509" s="6" t="s">
        <v>963</v>
      </c>
      <c r="Y509" s="6" t="s">
        <v>1258</v>
      </c>
      <c r="Z509" s="6" t="s">
        <v>904</v>
      </c>
      <c r="AA509" s="6" t="s">
        <v>905</v>
      </c>
      <c r="AB509" s="7">
        <v>44597</v>
      </c>
      <c r="AC509" s="6" t="s">
        <v>906</v>
      </c>
      <c r="AD509" s="6" t="s">
        <v>1147</v>
      </c>
      <c r="AE509" s="6" t="s">
        <v>1147</v>
      </c>
      <c r="AF509" s="6" t="s">
        <v>1147</v>
      </c>
      <c r="AG509" s="6" t="s">
        <v>1147</v>
      </c>
      <c r="AK509" s="6">
        <v>618816</v>
      </c>
      <c r="AL509" s="6">
        <v>5471427</v>
      </c>
      <c r="AQ509" s="6" t="s">
        <v>1632</v>
      </c>
    </row>
    <row r="510" spans="1:45" x14ac:dyDescent="0.2">
      <c r="A510" s="6">
        <v>1036480</v>
      </c>
      <c r="B510" s="6">
        <v>1036529</v>
      </c>
      <c r="C510" s="6" t="str">
        <f t="shared" si="28"/>
        <v>Harvesting</v>
      </c>
      <c r="D510" s="6" t="str">
        <f t="shared" si="29"/>
        <v>Harvesting - Sto:lo-75d</v>
      </c>
      <c r="E510" s="6" t="str">
        <f t="shared" si="30"/>
        <v>Resource Harvesting - Travel [not identified in CHOA under SHED #] 
Stó:lō</v>
      </c>
      <c r="F510" s="6" t="s">
        <v>1712</v>
      </c>
      <c r="G510" s="12">
        <f>INDEX(families!$A:$A,MATCH(H510,families!$B:$B,0))</f>
        <v>14</v>
      </c>
      <c r="H510" s="6" t="str">
        <f t="shared" si="31"/>
        <v>Tree</v>
      </c>
      <c r="L510" s="6">
        <v>1036479.29</v>
      </c>
      <c r="M510" s="6">
        <v>1036528.649</v>
      </c>
      <c r="N510" s="6">
        <v>618528</v>
      </c>
      <c r="O510" s="6">
        <v>5471393</v>
      </c>
      <c r="P510" s="6" t="s">
        <v>1112</v>
      </c>
      <c r="Q510" s="6" t="s">
        <v>1259</v>
      </c>
      <c r="R510" s="6" t="s">
        <v>900</v>
      </c>
      <c r="S510" s="6">
        <v>0</v>
      </c>
      <c r="T510" s="6" t="s">
        <v>1726</v>
      </c>
      <c r="U510" s="6" t="s">
        <v>1721</v>
      </c>
      <c r="V510" s="6" t="s">
        <v>1187</v>
      </c>
      <c r="X510" s="6" t="s">
        <v>963</v>
      </c>
      <c r="Y510" s="6" t="s">
        <v>1260</v>
      </c>
      <c r="Z510" s="6" t="s">
        <v>904</v>
      </c>
      <c r="AA510" s="6" t="s">
        <v>905</v>
      </c>
      <c r="AB510" s="7">
        <v>44597</v>
      </c>
      <c r="AC510" s="6" t="s">
        <v>906</v>
      </c>
      <c r="AD510" s="6" t="s">
        <v>1147</v>
      </c>
      <c r="AE510" s="6" t="s">
        <v>1147</v>
      </c>
      <c r="AF510" s="6" t="s">
        <v>1147</v>
      </c>
      <c r="AG510" s="6" t="s">
        <v>1147</v>
      </c>
      <c r="AK510" s="6">
        <v>618480</v>
      </c>
      <c r="AL510" s="6">
        <v>5471404</v>
      </c>
      <c r="AQ510" s="6" t="s">
        <v>1632</v>
      </c>
    </row>
    <row r="511" spans="1:45" x14ac:dyDescent="0.2">
      <c r="A511" s="6">
        <v>1015822</v>
      </c>
      <c r="B511" s="6">
        <v>1015882</v>
      </c>
      <c r="C511" s="6" t="str">
        <f t="shared" si="28"/>
        <v>Harvesting</v>
      </c>
      <c r="D511" s="6" t="str">
        <f t="shared" si="29"/>
        <v>Harvesting - Sto:lo-75a</v>
      </c>
      <c r="E511" s="6" t="str">
        <f t="shared" si="30"/>
        <v>Resource Harvesting - Travel [not identified in CHOA under SHED #] 
Stó:lō</v>
      </c>
      <c r="F511" s="6" t="s">
        <v>1712</v>
      </c>
      <c r="G511" s="12">
        <f>INDEX(families!$A:$A,MATCH(H511,families!$B:$B,0))</f>
        <v>14</v>
      </c>
      <c r="H511" s="6" t="str">
        <f t="shared" si="31"/>
        <v>Tree</v>
      </c>
      <c r="L511" s="6">
        <v>1015821.513</v>
      </c>
      <c r="M511" s="6">
        <v>1015876.325</v>
      </c>
      <c r="N511" s="6">
        <v>629170</v>
      </c>
      <c r="O511" s="6">
        <v>5483917</v>
      </c>
      <c r="P511" s="6" t="s">
        <v>1112</v>
      </c>
      <c r="Q511" s="6" t="s">
        <v>1186</v>
      </c>
      <c r="R511" s="6" t="s">
        <v>900</v>
      </c>
      <c r="S511" s="6">
        <v>0</v>
      </c>
      <c r="T511" s="6" t="s">
        <v>1726</v>
      </c>
      <c r="U511" s="6" t="s">
        <v>1721</v>
      </c>
      <c r="V511" s="6" t="s">
        <v>1187</v>
      </c>
      <c r="X511" s="6" t="s">
        <v>963</v>
      </c>
      <c r="Y511" s="6" t="s">
        <v>1188</v>
      </c>
      <c r="Z511" s="6" t="s">
        <v>904</v>
      </c>
      <c r="AA511" s="6" t="s">
        <v>905</v>
      </c>
      <c r="AB511" s="7">
        <v>44597</v>
      </c>
      <c r="AC511" s="6" t="s">
        <v>906</v>
      </c>
      <c r="AD511" s="6" t="s">
        <v>1147</v>
      </c>
      <c r="AE511" s="6" t="s">
        <v>1147</v>
      </c>
      <c r="AF511" s="6" t="s">
        <v>1147</v>
      </c>
      <c r="AG511" s="6" t="s">
        <v>1147</v>
      </c>
      <c r="AK511" s="6">
        <v>629111</v>
      </c>
      <c r="AL511" s="6">
        <v>5483922</v>
      </c>
      <c r="AQ511" s="6" t="s">
        <v>1632</v>
      </c>
      <c r="AR511" s="6">
        <v>31</v>
      </c>
    </row>
    <row r="512" spans="1:45" x14ac:dyDescent="0.2">
      <c r="A512" s="6">
        <v>1035276</v>
      </c>
      <c r="B512" s="6">
        <v>1035344</v>
      </c>
      <c r="C512" s="6" t="str">
        <f t="shared" si="28"/>
        <v>Harvesting</v>
      </c>
      <c r="D512" s="6" t="str">
        <f t="shared" si="29"/>
        <v>Harvesting - Sto:lo-75b</v>
      </c>
      <c r="E512" s="6" t="str">
        <f t="shared" si="30"/>
        <v>Resource Harvesting - Travel [not identified in CHOA under SHED #] 
Stó:lō</v>
      </c>
      <c r="F512" s="6" t="s">
        <v>1712</v>
      </c>
      <c r="G512" s="12">
        <f>INDEX(families!$A:$A,MATCH(H512,families!$B:$B,0))</f>
        <v>14</v>
      </c>
      <c r="H512" s="6" t="str">
        <f t="shared" si="31"/>
        <v>Tree</v>
      </c>
      <c r="L512" s="6">
        <v>1035275.186</v>
      </c>
      <c r="M512" s="6">
        <v>1035344.045</v>
      </c>
      <c r="N512" s="6">
        <v>619670</v>
      </c>
      <c r="O512" s="6">
        <v>5471212</v>
      </c>
      <c r="P512" s="6" t="s">
        <v>1112</v>
      </c>
      <c r="Q512" s="6" t="s">
        <v>1247</v>
      </c>
      <c r="R512" s="6" t="s">
        <v>900</v>
      </c>
      <c r="S512" s="6">
        <v>0</v>
      </c>
      <c r="T512" s="6" t="s">
        <v>1726</v>
      </c>
      <c r="U512" s="6" t="s">
        <v>1721</v>
      </c>
      <c r="V512" s="6" t="s">
        <v>1187</v>
      </c>
      <c r="X512" s="6" t="s">
        <v>963</v>
      </c>
      <c r="Y512" s="6" t="s">
        <v>1248</v>
      </c>
      <c r="Z512" s="6" t="s">
        <v>904</v>
      </c>
      <c r="AA512" s="6" t="s">
        <v>905</v>
      </c>
      <c r="AB512" s="7">
        <v>44597</v>
      </c>
      <c r="AC512" s="6" t="s">
        <v>906</v>
      </c>
      <c r="AD512" s="6" t="s">
        <v>1147</v>
      </c>
      <c r="AE512" s="6" t="s">
        <v>1147</v>
      </c>
      <c r="AF512" s="6" t="s">
        <v>1147</v>
      </c>
      <c r="AG512" s="6" t="s">
        <v>1147</v>
      </c>
      <c r="AK512" s="6">
        <v>619617</v>
      </c>
      <c r="AL512" s="6">
        <v>5471256</v>
      </c>
      <c r="AQ512" s="6" t="s">
        <v>1632</v>
      </c>
      <c r="AR512" s="6">
        <v>59</v>
      </c>
    </row>
    <row r="513" spans="1:45" x14ac:dyDescent="0.2">
      <c r="A513" s="6">
        <v>1036085</v>
      </c>
      <c r="B513" s="6">
        <v>1036187</v>
      </c>
      <c r="C513" s="6" t="str">
        <f t="shared" si="28"/>
        <v>Harvesting</v>
      </c>
      <c r="D513" s="6" t="str">
        <f t="shared" si="29"/>
        <v>Harvesting - Sto:lo-75c</v>
      </c>
      <c r="E513" s="6" t="str">
        <f t="shared" si="30"/>
        <v>Resource Harvesting - Travel [not identified in CHOA under SHED #] 
Stó:lō</v>
      </c>
      <c r="F513" s="6" t="s">
        <v>1712</v>
      </c>
      <c r="G513" s="12">
        <f>INDEX(families!$A:$A,MATCH(H513,families!$B:$B,0))</f>
        <v>14</v>
      </c>
      <c r="H513" s="6" t="str">
        <f t="shared" si="31"/>
        <v>Tree</v>
      </c>
      <c r="L513" s="6">
        <v>1036082.005</v>
      </c>
      <c r="M513" s="6">
        <v>1036184.2610000001</v>
      </c>
      <c r="N513" s="6">
        <v>618918</v>
      </c>
      <c r="O513" s="6">
        <v>5471417</v>
      </c>
      <c r="P513" s="6" t="s">
        <v>1112</v>
      </c>
      <c r="Q513" s="6" t="s">
        <v>1256</v>
      </c>
      <c r="R513" s="6" t="s">
        <v>1257</v>
      </c>
      <c r="S513" s="6">
        <v>0</v>
      </c>
      <c r="T513" s="6" t="s">
        <v>1726</v>
      </c>
      <c r="U513" s="6" t="s">
        <v>1721</v>
      </c>
      <c r="V513" s="6" t="s">
        <v>1187</v>
      </c>
      <c r="X513" s="6" t="s">
        <v>963</v>
      </c>
      <c r="Y513" s="6" t="s">
        <v>1258</v>
      </c>
      <c r="Z513" s="6" t="s">
        <v>904</v>
      </c>
      <c r="AA513" s="6" t="s">
        <v>905</v>
      </c>
      <c r="AB513" s="7">
        <v>44597</v>
      </c>
      <c r="AC513" s="6" t="s">
        <v>906</v>
      </c>
      <c r="AD513" s="6" t="s">
        <v>1147</v>
      </c>
      <c r="AE513" s="6" t="s">
        <v>1147</v>
      </c>
      <c r="AF513" s="6" t="s">
        <v>1147</v>
      </c>
      <c r="AG513" s="6" t="s">
        <v>1147</v>
      </c>
      <c r="AK513" s="6">
        <v>618816</v>
      </c>
      <c r="AL513" s="6">
        <v>5471427</v>
      </c>
      <c r="AQ513" s="6" t="s">
        <v>1632</v>
      </c>
      <c r="AR513" s="6">
        <v>62</v>
      </c>
    </row>
    <row r="514" spans="1:45" x14ac:dyDescent="0.2">
      <c r="A514" s="6">
        <v>1036480</v>
      </c>
      <c r="B514" s="6">
        <v>1036529</v>
      </c>
      <c r="C514" s="6" t="str">
        <f t="shared" si="28"/>
        <v>Harvesting</v>
      </c>
      <c r="D514" s="6" t="str">
        <f t="shared" si="29"/>
        <v>Harvesting - Sto:lo-75d</v>
      </c>
      <c r="E514" s="6" t="str">
        <f t="shared" si="30"/>
        <v>Resource Harvesting - Travel [not identified in CHOA under SHED #] 
Stó:lō</v>
      </c>
      <c r="F514" s="6" t="s">
        <v>1712</v>
      </c>
      <c r="G514" s="12">
        <f>INDEX(families!$A:$A,MATCH(H514,families!$B:$B,0))</f>
        <v>14</v>
      </c>
      <c r="H514" s="6" t="str">
        <f t="shared" si="31"/>
        <v>Tree</v>
      </c>
      <c r="L514" s="6">
        <v>1036479.29</v>
      </c>
      <c r="M514" s="6">
        <v>1036528.649</v>
      </c>
      <c r="N514" s="6">
        <v>618528</v>
      </c>
      <c r="O514" s="6">
        <v>5471393</v>
      </c>
      <c r="P514" s="6" t="s">
        <v>1112</v>
      </c>
      <c r="Q514" s="6" t="s">
        <v>1259</v>
      </c>
      <c r="R514" s="6" t="s">
        <v>900</v>
      </c>
      <c r="S514" s="6">
        <v>0</v>
      </c>
      <c r="T514" s="6" t="s">
        <v>1726</v>
      </c>
      <c r="U514" s="6" t="s">
        <v>1721</v>
      </c>
      <c r="V514" s="6" t="s">
        <v>1187</v>
      </c>
      <c r="X514" s="6" t="s">
        <v>963</v>
      </c>
      <c r="Y514" s="6" t="s">
        <v>1260</v>
      </c>
      <c r="Z514" s="6" t="s">
        <v>904</v>
      </c>
      <c r="AA514" s="6" t="s">
        <v>905</v>
      </c>
      <c r="AB514" s="7">
        <v>44597</v>
      </c>
      <c r="AC514" s="6" t="s">
        <v>906</v>
      </c>
      <c r="AD514" s="6" t="s">
        <v>1147</v>
      </c>
      <c r="AE514" s="6" t="s">
        <v>1147</v>
      </c>
      <c r="AF514" s="6" t="s">
        <v>1147</v>
      </c>
      <c r="AG514" s="6" t="s">
        <v>1147</v>
      </c>
      <c r="AK514" s="6">
        <v>618480</v>
      </c>
      <c r="AL514" s="6">
        <v>5471404</v>
      </c>
      <c r="AQ514" s="6" t="s">
        <v>1632</v>
      </c>
      <c r="AR514" s="6">
        <v>63</v>
      </c>
    </row>
    <row r="515" spans="1:45" x14ac:dyDescent="0.2">
      <c r="A515" s="6">
        <v>1015822</v>
      </c>
      <c r="B515" s="6">
        <v>1015882</v>
      </c>
      <c r="C515" s="6" t="str">
        <f t="shared" ref="C515:C578" si="32">U515</f>
        <v>Harvesting</v>
      </c>
      <c r="D515" s="6" t="str">
        <f t="shared" ref="D515:D578" si="33">_xlfn.CONCAT(U515," - ",Q515)</f>
        <v>Harvesting - Sto:lo-75a</v>
      </c>
      <c r="E515" s="6" t="str">
        <f t="shared" ref="E515:E578" si="34">V515</f>
        <v>Resource Harvesting - Travel [not identified in CHOA under SHED #] 
Stó:lō</v>
      </c>
      <c r="F515" s="6" t="s">
        <v>1712</v>
      </c>
      <c r="G515" s="12">
        <f>INDEX(families!$A:$A,MATCH(H515,families!$B:$B,0))</f>
        <v>14</v>
      </c>
      <c r="H515" s="6" t="str">
        <f t="shared" ref="H515:H578" si="35">T515</f>
        <v>Tree</v>
      </c>
      <c r="L515" s="6">
        <v>1015821.513</v>
      </c>
      <c r="M515" s="6">
        <v>1015876.325</v>
      </c>
      <c r="N515" s="6">
        <v>629170</v>
      </c>
      <c r="O515" s="6">
        <v>5483917</v>
      </c>
      <c r="P515" s="6" t="s">
        <v>1112</v>
      </c>
      <c r="Q515" s="6" t="s">
        <v>1186</v>
      </c>
      <c r="R515" s="6" t="s">
        <v>900</v>
      </c>
      <c r="S515" s="6">
        <v>0</v>
      </c>
      <c r="T515" s="6" t="s">
        <v>1726</v>
      </c>
      <c r="U515" s="6" t="s">
        <v>1721</v>
      </c>
      <c r="V515" s="6" t="s">
        <v>1187</v>
      </c>
      <c r="X515" s="6" t="s">
        <v>963</v>
      </c>
      <c r="Y515" s="6" t="s">
        <v>1188</v>
      </c>
      <c r="Z515" s="6" t="s">
        <v>904</v>
      </c>
      <c r="AA515" s="6" t="s">
        <v>905</v>
      </c>
      <c r="AB515" s="7">
        <v>44597</v>
      </c>
      <c r="AC515" s="6" t="s">
        <v>906</v>
      </c>
      <c r="AD515" s="6" t="s">
        <v>1147</v>
      </c>
      <c r="AE515" s="6" t="s">
        <v>1147</v>
      </c>
      <c r="AF515" s="6" t="s">
        <v>1147</v>
      </c>
      <c r="AG515" s="6" t="s">
        <v>1147</v>
      </c>
      <c r="AK515" s="6">
        <v>629111</v>
      </c>
      <c r="AL515" s="6">
        <v>5483922</v>
      </c>
      <c r="AQ515" s="6" t="s">
        <v>1632</v>
      </c>
      <c r="AR515" s="6">
        <v>177</v>
      </c>
      <c r="AS515" s="6">
        <v>31</v>
      </c>
    </row>
    <row r="516" spans="1:45" x14ac:dyDescent="0.2">
      <c r="A516" s="6">
        <v>1035276</v>
      </c>
      <c r="B516" s="6">
        <v>1035344</v>
      </c>
      <c r="C516" s="6" t="str">
        <f t="shared" si="32"/>
        <v>Harvesting</v>
      </c>
      <c r="D516" s="6" t="str">
        <f t="shared" si="33"/>
        <v>Harvesting - Sto:lo-75b</v>
      </c>
      <c r="E516" s="6" t="str">
        <f t="shared" si="34"/>
        <v>Resource Harvesting - Travel [not identified in CHOA under SHED #] 
Stó:lō</v>
      </c>
      <c r="F516" s="6" t="s">
        <v>1712</v>
      </c>
      <c r="G516" s="12">
        <f>INDEX(families!$A:$A,MATCH(H516,families!$B:$B,0))</f>
        <v>14</v>
      </c>
      <c r="H516" s="6" t="str">
        <f t="shared" si="35"/>
        <v>Tree</v>
      </c>
      <c r="L516" s="6">
        <v>1035275.186</v>
      </c>
      <c r="M516" s="6">
        <v>1035344.045</v>
      </c>
      <c r="N516" s="6">
        <v>619670</v>
      </c>
      <c r="O516" s="6">
        <v>5471212</v>
      </c>
      <c r="P516" s="6" t="s">
        <v>1112</v>
      </c>
      <c r="Q516" s="6" t="s">
        <v>1247</v>
      </c>
      <c r="R516" s="6" t="s">
        <v>900</v>
      </c>
      <c r="S516" s="6">
        <v>0</v>
      </c>
      <c r="T516" s="6" t="s">
        <v>1726</v>
      </c>
      <c r="U516" s="6" t="s">
        <v>1721</v>
      </c>
      <c r="V516" s="6" t="s">
        <v>1187</v>
      </c>
      <c r="X516" s="6" t="s">
        <v>963</v>
      </c>
      <c r="Y516" s="6" t="s">
        <v>1248</v>
      </c>
      <c r="Z516" s="6" t="s">
        <v>904</v>
      </c>
      <c r="AA516" s="6" t="s">
        <v>905</v>
      </c>
      <c r="AB516" s="7">
        <v>44597</v>
      </c>
      <c r="AC516" s="6" t="s">
        <v>906</v>
      </c>
      <c r="AD516" s="6" t="s">
        <v>1147</v>
      </c>
      <c r="AE516" s="6" t="s">
        <v>1147</v>
      </c>
      <c r="AF516" s="6" t="s">
        <v>1147</v>
      </c>
      <c r="AG516" s="6" t="s">
        <v>1147</v>
      </c>
      <c r="AK516" s="6">
        <v>619617</v>
      </c>
      <c r="AL516" s="6">
        <v>5471256</v>
      </c>
      <c r="AQ516" s="6" t="s">
        <v>1632</v>
      </c>
      <c r="AR516" s="6">
        <v>205</v>
      </c>
      <c r="AS516" s="6">
        <v>59</v>
      </c>
    </row>
    <row r="517" spans="1:45" x14ac:dyDescent="0.2">
      <c r="A517" s="6">
        <v>1036085</v>
      </c>
      <c r="B517" s="6">
        <v>1036187</v>
      </c>
      <c r="C517" s="6" t="str">
        <f t="shared" si="32"/>
        <v>Harvesting</v>
      </c>
      <c r="D517" s="6" t="str">
        <f t="shared" si="33"/>
        <v>Harvesting - Sto:lo-75c</v>
      </c>
      <c r="E517" s="6" t="str">
        <f t="shared" si="34"/>
        <v>Resource Harvesting - Travel [not identified in CHOA under SHED #] 
Stó:lō</v>
      </c>
      <c r="F517" s="6" t="s">
        <v>1712</v>
      </c>
      <c r="G517" s="12">
        <f>INDEX(families!$A:$A,MATCH(H517,families!$B:$B,0))</f>
        <v>14</v>
      </c>
      <c r="H517" s="6" t="str">
        <f t="shared" si="35"/>
        <v>Tree</v>
      </c>
      <c r="L517" s="6">
        <v>1036082.005</v>
      </c>
      <c r="M517" s="6">
        <v>1036184.2610000001</v>
      </c>
      <c r="N517" s="6">
        <v>618918</v>
      </c>
      <c r="O517" s="6">
        <v>5471417</v>
      </c>
      <c r="P517" s="6" t="s">
        <v>1112</v>
      </c>
      <c r="Q517" s="6" t="s">
        <v>1256</v>
      </c>
      <c r="R517" s="6" t="s">
        <v>1257</v>
      </c>
      <c r="S517" s="6">
        <v>0</v>
      </c>
      <c r="T517" s="6" t="s">
        <v>1726</v>
      </c>
      <c r="U517" s="6" t="s">
        <v>1721</v>
      </c>
      <c r="V517" s="6" t="s">
        <v>1187</v>
      </c>
      <c r="X517" s="6" t="s">
        <v>963</v>
      </c>
      <c r="Y517" s="6" t="s">
        <v>1258</v>
      </c>
      <c r="Z517" s="6" t="s">
        <v>904</v>
      </c>
      <c r="AA517" s="6" t="s">
        <v>905</v>
      </c>
      <c r="AB517" s="7">
        <v>44597</v>
      </c>
      <c r="AC517" s="6" t="s">
        <v>906</v>
      </c>
      <c r="AD517" s="6" t="s">
        <v>1147</v>
      </c>
      <c r="AE517" s="6" t="s">
        <v>1147</v>
      </c>
      <c r="AF517" s="6" t="s">
        <v>1147</v>
      </c>
      <c r="AG517" s="6" t="s">
        <v>1147</v>
      </c>
      <c r="AK517" s="6">
        <v>618816</v>
      </c>
      <c r="AL517" s="6">
        <v>5471427</v>
      </c>
      <c r="AQ517" s="6" t="s">
        <v>1632</v>
      </c>
      <c r="AR517" s="6">
        <v>208</v>
      </c>
      <c r="AS517" s="6">
        <v>62</v>
      </c>
    </row>
    <row r="518" spans="1:45" x14ac:dyDescent="0.2">
      <c r="A518" s="6">
        <v>1036480</v>
      </c>
      <c r="B518" s="6">
        <v>1036529</v>
      </c>
      <c r="C518" s="6" t="str">
        <f t="shared" si="32"/>
        <v>Harvesting</v>
      </c>
      <c r="D518" s="6" t="str">
        <f t="shared" si="33"/>
        <v>Harvesting - Sto:lo-75d</v>
      </c>
      <c r="E518" s="6" t="str">
        <f t="shared" si="34"/>
        <v>Resource Harvesting - Travel [not identified in CHOA under SHED #] 
Stó:lō</v>
      </c>
      <c r="F518" s="6" t="s">
        <v>1712</v>
      </c>
      <c r="G518" s="12">
        <f>INDEX(families!$A:$A,MATCH(H518,families!$B:$B,0))</f>
        <v>14</v>
      </c>
      <c r="H518" s="6" t="str">
        <f t="shared" si="35"/>
        <v>Tree</v>
      </c>
      <c r="L518" s="6">
        <v>1036479.29</v>
      </c>
      <c r="M518" s="6">
        <v>1036528.649</v>
      </c>
      <c r="N518" s="6">
        <v>618528</v>
      </c>
      <c r="O518" s="6">
        <v>5471393</v>
      </c>
      <c r="P518" s="6" t="s">
        <v>1112</v>
      </c>
      <c r="Q518" s="6" t="s">
        <v>1259</v>
      </c>
      <c r="R518" s="6" t="s">
        <v>900</v>
      </c>
      <c r="S518" s="6">
        <v>0</v>
      </c>
      <c r="T518" s="6" t="s">
        <v>1726</v>
      </c>
      <c r="U518" s="6" t="s">
        <v>1721</v>
      </c>
      <c r="V518" s="6" t="s">
        <v>1187</v>
      </c>
      <c r="X518" s="6" t="s">
        <v>963</v>
      </c>
      <c r="Y518" s="6" t="s">
        <v>1260</v>
      </c>
      <c r="Z518" s="6" t="s">
        <v>904</v>
      </c>
      <c r="AA518" s="6" t="s">
        <v>905</v>
      </c>
      <c r="AB518" s="7">
        <v>44597</v>
      </c>
      <c r="AC518" s="6" t="s">
        <v>906</v>
      </c>
      <c r="AD518" s="6" t="s">
        <v>1147</v>
      </c>
      <c r="AE518" s="6" t="s">
        <v>1147</v>
      </c>
      <c r="AF518" s="6" t="s">
        <v>1147</v>
      </c>
      <c r="AG518" s="6" t="s">
        <v>1147</v>
      </c>
      <c r="AK518" s="6">
        <v>618480</v>
      </c>
      <c r="AL518" s="6">
        <v>5471404</v>
      </c>
      <c r="AQ518" s="6" t="s">
        <v>1632</v>
      </c>
      <c r="AR518" s="6">
        <v>209</v>
      </c>
      <c r="AS518" s="6">
        <v>63</v>
      </c>
    </row>
    <row r="519" spans="1:45" x14ac:dyDescent="0.2">
      <c r="A519" s="6">
        <v>1042410</v>
      </c>
      <c r="B519" s="6">
        <v>1042431</v>
      </c>
      <c r="C519" s="6" t="str">
        <f t="shared" si="32"/>
        <v>Harvesting</v>
      </c>
      <c r="D519" s="6" t="str">
        <f t="shared" si="33"/>
        <v>Harvesting - Sto:lo-1390a</v>
      </c>
      <c r="E519" s="6" t="str">
        <f t="shared" si="34"/>
        <v>Resource Harvesting - Travel [not in CHOA under SHED#, DOC_ID:12 in CHOA p. 16] 
Stó:lō</v>
      </c>
      <c r="F519" s="6" t="s">
        <v>1712</v>
      </c>
      <c r="G519" s="12">
        <f>INDEX(families!$A:$A,MATCH(H519,families!$B:$B,0))</f>
        <v>14</v>
      </c>
      <c r="H519" s="6" t="str">
        <f t="shared" si="35"/>
        <v>Tree</v>
      </c>
      <c r="L519" s="6">
        <v>1042409.573</v>
      </c>
      <c r="M519" s="6">
        <v>1042430.6629999999</v>
      </c>
      <c r="N519" s="6">
        <v>613253</v>
      </c>
      <c r="O519" s="6">
        <v>5470017</v>
      </c>
      <c r="P519" s="6" t="s">
        <v>1112</v>
      </c>
      <c r="Q519" s="6" t="s">
        <v>1303</v>
      </c>
      <c r="R519" s="6" t="s">
        <v>900</v>
      </c>
      <c r="S519" s="6">
        <v>0</v>
      </c>
      <c r="T519" s="6" t="s">
        <v>1726</v>
      </c>
      <c r="U519" s="6" t="s">
        <v>1721</v>
      </c>
      <c r="V519" s="6" t="s">
        <v>1304</v>
      </c>
      <c r="X519" s="6" t="s">
        <v>963</v>
      </c>
      <c r="Y519" s="6" t="s">
        <v>1305</v>
      </c>
      <c r="Z519" s="6" t="s">
        <v>904</v>
      </c>
      <c r="AA519" s="6" t="s">
        <v>905</v>
      </c>
      <c r="AB519" s="7">
        <v>44597</v>
      </c>
      <c r="AC519" s="6" t="s">
        <v>906</v>
      </c>
      <c r="AD519" s="6" t="s">
        <v>1147</v>
      </c>
      <c r="AE519" s="6" t="s">
        <v>1147</v>
      </c>
      <c r="AF519" s="6" t="s">
        <v>1147</v>
      </c>
      <c r="AG519" s="6" t="s">
        <v>1147</v>
      </c>
      <c r="AK519" s="6">
        <v>613232</v>
      </c>
      <c r="AL519" s="6">
        <v>5470015</v>
      </c>
      <c r="AQ519" s="6" t="s">
        <v>1632</v>
      </c>
    </row>
    <row r="520" spans="1:45" x14ac:dyDescent="0.2">
      <c r="A520" s="6">
        <v>1043333</v>
      </c>
      <c r="B520" s="6">
        <v>1043361</v>
      </c>
      <c r="C520" s="6" t="str">
        <f t="shared" si="32"/>
        <v>Harvesting</v>
      </c>
      <c r="D520" s="6" t="str">
        <f t="shared" si="33"/>
        <v>Harvesting - Sto:lo-1390b</v>
      </c>
      <c r="E520" s="6" t="str">
        <f t="shared" si="34"/>
        <v>Resource Harvesting - Travel [not in CHOA under SHED#, DOC_ID:12 in CHOA p. 16] 
Stó:lō</v>
      </c>
      <c r="F520" s="6" t="s">
        <v>1712</v>
      </c>
      <c r="G520" s="12">
        <f>INDEX(families!$A:$A,MATCH(H520,families!$B:$B,0))</f>
        <v>14</v>
      </c>
      <c r="H520" s="6" t="str">
        <f t="shared" si="35"/>
        <v>Tree</v>
      </c>
      <c r="L520" s="6">
        <v>1043332.833</v>
      </c>
      <c r="M520" s="6">
        <v>1043360.33</v>
      </c>
      <c r="N520" s="6">
        <v>612520</v>
      </c>
      <c r="O520" s="6">
        <v>5469591</v>
      </c>
      <c r="P520" s="6" t="s">
        <v>1112</v>
      </c>
      <c r="Q520" s="6" t="s">
        <v>1320</v>
      </c>
      <c r="R520" s="6" t="s">
        <v>900</v>
      </c>
      <c r="S520" s="6">
        <v>0</v>
      </c>
      <c r="T520" s="6" t="s">
        <v>1726</v>
      </c>
      <c r="U520" s="6" t="s">
        <v>1721</v>
      </c>
      <c r="V520" s="6" t="s">
        <v>1304</v>
      </c>
      <c r="X520" s="6" t="s">
        <v>963</v>
      </c>
      <c r="Y520" s="6" t="s">
        <v>1321</v>
      </c>
      <c r="Z520" s="6" t="s">
        <v>904</v>
      </c>
      <c r="AA520" s="6" t="s">
        <v>905</v>
      </c>
      <c r="AB520" s="7">
        <v>44597</v>
      </c>
      <c r="AC520" s="6" t="s">
        <v>906</v>
      </c>
      <c r="AD520" s="6" t="s">
        <v>1147</v>
      </c>
      <c r="AE520" s="6" t="s">
        <v>1147</v>
      </c>
      <c r="AF520" s="6" t="s">
        <v>1147</v>
      </c>
      <c r="AG520" s="6" t="s">
        <v>1147</v>
      </c>
      <c r="AK520" s="6">
        <v>612511</v>
      </c>
      <c r="AL520" s="6">
        <v>5469565</v>
      </c>
      <c r="AQ520" s="6" t="s">
        <v>1632</v>
      </c>
    </row>
    <row r="521" spans="1:45" x14ac:dyDescent="0.2">
      <c r="A521" s="6">
        <v>1048601</v>
      </c>
      <c r="B521" s="6">
        <v>1048753</v>
      </c>
      <c r="C521" s="6" t="str">
        <f t="shared" si="32"/>
        <v>Harvesting</v>
      </c>
      <c r="D521" s="6" t="str">
        <f t="shared" si="33"/>
        <v>Harvesting - Sto:lo-1390c</v>
      </c>
      <c r="E521" s="6" t="str">
        <f t="shared" si="34"/>
        <v>Resource Harvesting - Travel [not in CHOA under SHED#, DOC_ID:12 in CHOA p. 16] 
Stó:lō</v>
      </c>
      <c r="F521" s="6" t="s">
        <v>1712</v>
      </c>
      <c r="G521" s="12">
        <f>INDEX(families!$A:$A,MATCH(H521,families!$B:$B,0))</f>
        <v>14</v>
      </c>
      <c r="H521" s="6" t="str">
        <f t="shared" si="35"/>
        <v>Tree</v>
      </c>
      <c r="L521" s="6">
        <v>1048600.1740000001</v>
      </c>
      <c r="M521" s="6">
        <v>1048752.817</v>
      </c>
      <c r="N521" s="6">
        <v>607592</v>
      </c>
      <c r="O521" s="6">
        <v>5469043</v>
      </c>
      <c r="P521" s="6" t="s">
        <v>1112</v>
      </c>
      <c r="Q521" s="6" t="s">
        <v>1335</v>
      </c>
      <c r="R521" s="6" t="s">
        <v>900</v>
      </c>
      <c r="S521" s="6">
        <v>0</v>
      </c>
      <c r="T521" s="6" t="s">
        <v>1726</v>
      </c>
      <c r="U521" s="6" t="s">
        <v>1721</v>
      </c>
      <c r="V521" s="6" t="s">
        <v>1304</v>
      </c>
      <c r="X521" s="6" t="s">
        <v>963</v>
      </c>
      <c r="Y521" s="6" t="s">
        <v>1129</v>
      </c>
      <c r="Z521" s="6" t="s">
        <v>904</v>
      </c>
      <c r="AA521" s="6" t="s">
        <v>905</v>
      </c>
      <c r="AB521" s="7">
        <v>44597</v>
      </c>
      <c r="AC521" s="6" t="s">
        <v>906</v>
      </c>
      <c r="AD521" s="6" t="s">
        <v>1147</v>
      </c>
      <c r="AE521" s="6" t="s">
        <v>1147</v>
      </c>
      <c r="AF521" s="6" t="s">
        <v>1147</v>
      </c>
      <c r="AG521" s="6" t="s">
        <v>1147</v>
      </c>
      <c r="AK521" s="6">
        <v>607440</v>
      </c>
      <c r="AL521" s="6">
        <v>5469029</v>
      </c>
      <c r="AQ521" s="6" t="s">
        <v>1632</v>
      </c>
    </row>
    <row r="522" spans="1:45" x14ac:dyDescent="0.2">
      <c r="A522" s="6">
        <v>1052641</v>
      </c>
      <c r="B522" s="6">
        <v>1052795</v>
      </c>
      <c r="C522" s="6" t="str">
        <f t="shared" si="32"/>
        <v>Harvesting</v>
      </c>
      <c r="D522" s="6" t="str">
        <f t="shared" si="33"/>
        <v>Harvesting - Sto:lo-1390d</v>
      </c>
      <c r="E522" s="6" t="str">
        <f t="shared" si="34"/>
        <v>Resource Harvesting - Travel [not in CHOA under SHED#, DOC_ID:12 in CHOA p. 16] 
Stó:lō</v>
      </c>
      <c r="F522" s="6" t="s">
        <v>1712</v>
      </c>
      <c r="G522" s="12">
        <f>INDEX(families!$A:$A,MATCH(H522,families!$B:$B,0))</f>
        <v>14</v>
      </c>
      <c r="H522" s="6" t="str">
        <f t="shared" si="35"/>
        <v>Tree</v>
      </c>
      <c r="L522" s="6">
        <v>1052640.838</v>
      </c>
      <c r="M522" s="6">
        <v>1052795.0689999999</v>
      </c>
      <c r="N522" s="6">
        <v>603816</v>
      </c>
      <c r="O522" s="6">
        <v>5468249</v>
      </c>
      <c r="P522" s="6" t="s">
        <v>1112</v>
      </c>
      <c r="Q522" s="6" t="s">
        <v>1352</v>
      </c>
      <c r="R522" s="6" t="s">
        <v>900</v>
      </c>
      <c r="S522" s="6">
        <v>0</v>
      </c>
      <c r="T522" s="6" t="s">
        <v>1726</v>
      </c>
      <c r="U522" s="6" t="s">
        <v>1721</v>
      </c>
      <c r="V522" s="6" t="s">
        <v>1304</v>
      </c>
      <c r="X522" s="6" t="s">
        <v>963</v>
      </c>
      <c r="Y522" s="6" t="s">
        <v>1129</v>
      </c>
      <c r="Z522" s="6" t="s">
        <v>904</v>
      </c>
      <c r="AA522" s="6" t="s">
        <v>905</v>
      </c>
      <c r="AB522" s="7">
        <v>44597</v>
      </c>
      <c r="AC522" s="6" t="s">
        <v>906</v>
      </c>
      <c r="AD522" s="6" t="s">
        <v>1147</v>
      </c>
      <c r="AE522" s="6" t="s">
        <v>1147</v>
      </c>
      <c r="AF522" s="6" t="s">
        <v>1147</v>
      </c>
      <c r="AG522" s="6" t="s">
        <v>1147</v>
      </c>
      <c r="AK522" s="6">
        <v>603740</v>
      </c>
      <c r="AL522" s="6">
        <v>5468115</v>
      </c>
      <c r="AQ522" s="6" t="s">
        <v>1632</v>
      </c>
    </row>
    <row r="523" spans="1:45" x14ac:dyDescent="0.2">
      <c r="A523" s="6">
        <v>1042410</v>
      </c>
      <c r="B523" s="6">
        <v>1042431</v>
      </c>
      <c r="C523" s="6" t="str">
        <f t="shared" si="32"/>
        <v>Harvesting</v>
      </c>
      <c r="D523" s="6" t="str">
        <f t="shared" si="33"/>
        <v>Harvesting - Sto:lo-1390a</v>
      </c>
      <c r="E523" s="6" t="str">
        <f t="shared" si="34"/>
        <v>Resource Harvesting - Travel [not in CHOA under SHED#, DOC_ID:12 in CHOA p. 16] 
Stó:lō</v>
      </c>
      <c r="F523" s="6" t="s">
        <v>1712</v>
      </c>
      <c r="G523" s="12">
        <f>INDEX(families!$A:$A,MATCH(H523,families!$B:$B,0))</f>
        <v>14</v>
      </c>
      <c r="H523" s="6" t="str">
        <f t="shared" si="35"/>
        <v>Tree</v>
      </c>
      <c r="L523" s="6">
        <v>1042409.573</v>
      </c>
      <c r="M523" s="6">
        <v>1042430.6629999999</v>
      </c>
      <c r="N523" s="6">
        <v>613253</v>
      </c>
      <c r="O523" s="6">
        <v>5470017</v>
      </c>
      <c r="P523" s="6" t="s">
        <v>1112</v>
      </c>
      <c r="Q523" s="6" t="s">
        <v>1303</v>
      </c>
      <c r="R523" s="6" t="s">
        <v>900</v>
      </c>
      <c r="S523" s="6">
        <v>0</v>
      </c>
      <c r="T523" s="6" t="s">
        <v>1726</v>
      </c>
      <c r="U523" s="6" t="s">
        <v>1721</v>
      </c>
      <c r="V523" s="6" t="s">
        <v>1304</v>
      </c>
      <c r="X523" s="6" t="s">
        <v>963</v>
      </c>
      <c r="Y523" s="6" t="s">
        <v>1305</v>
      </c>
      <c r="Z523" s="6" t="s">
        <v>904</v>
      </c>
      <c r="AA523" s="6" t="s">
        <v>905</v>
      </c>
      <c r="AB523" s="7">
        <v>44597</v>
      </c>
      <c r="AC523" s="6" t="s">
        <v>906</v>
      </c>
      <c r="AD523" s="6" t="s">
        <v>1147</v>
      </c>
      <c r="AE523" s="6" t="s">
        <v>1147</v>
      </c>
      <c r="AF523" s="6" t="s">
        <v>1147</v>
      </c>
      <c r="AG523" s="6" t="s">
        <v>1147</v>
      </c>
      <c r="AK523" s="6">
        <v>613232</v>
      </c>
      <c r="AL523" s="6">
        <v>5470015</v>
      </c>
      <c r="AQ523" s="6" t="s">
        <v>1632</v>
      </c>
    </row>
    <row r="524" spans="1:45" x14ac:dyDescent="0.2">
      <c r="A524" s="6">
        <v>1043333</v>
      </c>
      <c r="B524" s="6">
        <v>1043361</v>
      </c>
      <c r="C524" s="6" t="str">
        <f t="shared" si="32"/>
        <v>Harvesting</v>
      </c>
      <c r="D524" s="6" t="str">
        <f t="shared" si="33"/>
        <v>Harvesting - Sto:lo-1390b</v>
      </c>
      <c r="E524" s="6" t="str">
        <f t="shared" si="34"/>
        <v>Resource Harvesting - Travel [not in CHOA under SHED#, DOC_ID:12 in CHOA p. 16] 
Stó:lō</v>
      </c>
      <c r="F524" s="6" t="s">
        <v>1712</v>
      </c>
      <c r="G524" s="12">
        <f>INDEX(families!$A:$A,MATCH(H524,families!$B:$B,0))</f>
        <v>14</v>
      </c>
      <c r="H524" s="6" t="str">
        <f t="shared" si="35"/>
        <v>Tree</v>
      </c>
      <c r="L524" s="6">
        <v>1043332.833</v>
      </c>
      <c r="M524" s="6">
        <v>1043360.33</v>
      </c>
      <c r="N524" s="6">
        <v>612520</v>
      </c>
      <c r="O524" s="6">
        <v>5469591</v>
      </c>
      <c r="P524" s="6" t="s">
        <v>1112</v>
      </c>
      <c r="Q524" s="6" t="s">
        <v>1320</v>
      </c>
      <c r="R524" s="6" t="s">
        <v>900</v>
      </c>
      <c r="S524" s="6">
        <v>0</v>
      </c>
      <c r="T524" s="6" t="s">
        <v>1726</v>
      </c>
      <c r="U524" s="6" t="s">
        <v>1721</v>
      </c>
      <c r="V524" s="6" t="s">
        <v>1304</v>
      </c>
      <c r="X524" s="6" t="s">
        <v>963</v>
      </c>
      <c r="Y524" s="6" t="s">
        <v>1321</v>
      </c>
      <c r="Z524" s="6" t="s">
        <v>904</v>
      </c>
      <c r="AA524" s="6" t="s">
        <v>905</v>
      </c>
      <c r="AB524" s="7">
        <v>44597</v>
      </c>
      <c r="AC524" s="6" t="s">
        <v>906</v>
      </c>
      <c r="AD524" s="6" t="s">
        <v>1147</v>
      </c>
      <c r="AE524" s="6" t="s">
        <v>1147</v>
      </c>
      <c r="AF524" s="6" t="s">
        <v>1147</v>
      </c>
      <c r="AG524" s="6" t="s">
        <v>1147</v>
      </c>
      <c r="AK524" s="6">
        <v>612511</v>
      </c>
      <c r="AL524" s="6">
        <v>5469565</v>
      </c>
      <c r="AQ524" s="6" t="s">
        <v>1632</v>
      </c>
    </row>
    <row r="525" spans="1:45" x14ac:dyDescent="0.2">
      <c r="A525" s="6">
        <v>1048601</v>
      </c>
      <c r="B525" s="6">
        <v>1048753</v>
      </c>
      <c r="C525" s="6" t="str">
        <f t="shared" si="32"/>
        <v>Harvesting</v>
      </c>
      <c r="D525" s="6" t="str">
        <f t="shared" si="33"/>
        <v>Harvesting - Sto:lo-1390c</v>
      </c>
      <c r="E525" s="6" t="str">
        <f t="shared" si="34"/>
        <v>Resource Harvesting - Travel [not in CHOA under SHED#, DOC_ID:12 in CHOA p. 16] 
Stó:lō</v>
      </c>
      <c r="F525" s="6" t="s">
        <v>1712</v>
      </c>
      <c r="G525" s="12">
        <f>INDEX(families!$A:$A,MATCH(H525,families!$B:$B,0))</f>
        <v>14</v>
      </c>
      <c r="H525" s="6" t="str">
        <f t="shared" si="35"/>
        <v>Tree</v>
      </c>
      <c r="L525" s="6">
        <v>1048600.1740000001</v>
      </c>
      <c r="M525" s="6">
        <v>1048752.817</v>
      </c>
      <c r="N525" s="6">
        <v>607592</v>
      </c>
      <c r="O525" s="6">
        <v>5469043</v>
      </c>
      <c r="P525" s="6" t="s">
        <v>1112</v>
      </c>
      <c r="Q525" s="6" t="s">
        <v>1335</v>
      </c>
      <c r="R525" s="6" t="s">
        <v>900</v>
      </c>
      <c r="S525" s="6">
        <v>0</v>
      </c>
      <c r="T525" s="6" t="s">
        <v>1726</v>
      </c>
      <c r="U525" s="6" t="s">
        <v>1721</v>
      </c>
      <c r="V525" s="6" t="s">
        <v>1304</v>
      </c>
      <c r="X525" s="6" t="s">
        <v>963</v>
      </c>
      <c r="Y525" s="6" t="s">
        <v>1129</v>
      </c>
      <c r="Z525" s="6" t="s">
        <v>904</v>
      </c>
      <c r="AA525" s="6" t="s">
        <v>905</v>
      </c>
      <c r="AB525" s="7">
        <v>44597</v>
      </c>
      <c r="AC525" s="6" t="s">
        <v>906</v>
      </c>
      <c r="AD525" s="6" t="s">
        <v>1147</v>
      </c>
      <c r="AE525" s="6" t="s">
        <v>1147</v>
      </c>
      <c r="AF525" s="6" t="s">
        <v>1147</v>
      </c>
      <c r="AG525" s="6" t="s">
        <v>1147</v>
      </c>
      <c r="AK525" s="6">
        <v>607440</v>
      </c>
      <c r="AL525" s="6">
        <v>5469029</v>
      </c>
      <c r="AQ525" s="6" t="s">
        <v>1632</v>
      </c>
    </row>
    <row r="526" spans="1:45" x14ac:dyDescent="0.2">
      <c r="A526" s="6">
        <v>1052641</v>
      </c>
      <c r="B526" s="6">
        <v>1052795</v>
      </c>
      <c r="C526" s="6" t="str">
        <f t="shared" si="32"/>
        <v>Harvesting</v>
      </c>
      <c r="D526" s="6" t="str">
        <f t="shared" si="33"/>
        <v>Harvesting - Sto:lo-1390d</v>
      </c>
      <c r="E526" s="6" t="str">
        <f t="shared" si="34"/>
        <v>Resource Harvesting - Travel [not in CHOA under SHED#, DOC_ID:12 in CHOA p. 16] 
Stó:lō</v>
      </c>
      <c r="F526" s="6" t="s">
        <v>1712</v>
      </c>
      <c r="G526" s="12">
        <f>INDEX(families!$A:$A,MATCH(H526,families!$B:$B,0))</f>
        <v>14</v>
      </c>
      <c r="H526" s="6" t="str">
        <f t="shared" si="35"/>
        <v>Tree</v>
      </c>
      <c r="L526" s="6">
        <v>1052640.838</v>
      </c>
      <c r="M526" s="6">
        <v>1052795.0689999999</v>
      </c>
      <c r="N526" s="6">
        <v>603816</v>
      </c>
      <c r="O526" s="6">
        <v>5468249</v>
      </c>
      <c r="P526" s="6" t="s">
        <v>1112</v>
      </c>
      <c r="Q526" s="6" t="s">
        <v>1352</v>
      </c>
      <c r="R526" s="6" t="s">
        <v>900</v>
      </c>
      <c r="S526" s="6">
        <v>0</v>
      </c>
      <c r="T526" s="6" t="s">
        <v>1726</v>
      </c>
      <c r="U526" s="6" t="s">
        <v>1721</v>
      </c>
      <c r="V526" s="6" t="s">
        <v>1304</v>
      </c>
      <c r="X526" s="6" t="s">
        <v>963</v>
      </c>
      <c r="Y526" s="6" t="s">
        <v>1129</v>
      </c>
      <c r="Z526" s="6" t="s">
        <v>904</v>
      </c>
      <c r="AA526" s="6" t="s">
        <v>905</v>
      </c>
      <c r="AB526" s="7">
        <v>44597</v>
      </c>
      <c r="AC526" s="6" t="s">
        <v>906</v>
      </c>
      <c r="AD526" s="6" t="s">
        <v>1147</v>
      </c>
      <c r="AE526" s="6" t="s">
        <v>1147</v>
      </c>
      <c r="AF526" s="6" t="s">
        <v>1147</v>
      </c>
      <c r="AG526" s="6" t="s">
        <v>1147</v>
      </c>
      <c r="AK526" s="6">
        <v>603740</v>
      </c>
      <c r="AL526" s="6">
        <v>5468115</v>
      </c>
      <c r="AQ526" s="6" t="s">
        <v>1632</v>
      </c>
    </row>
    <row r="527" spans="1:45" x14ac:dyDescent="0.2">
      <c r="A527" s="6">
        <v>1042410</v>
      </c>
      <c r="B527" s="6">
        <v>1042431</v>
      </c>
      <c r="C527" s="6" t="str">
        <f t="shared" si="32"/>
        <v>Harvesting</v>
      </c>
      <c r="D527" s="6" t="str">
        <f t="shared" si="33"/>
        <v>Harvesting - Sto:lo-1390a</v>
      </c>
      <c r="E527" s="6" t="str">
        <f t="shared" si="34"/>
        <v>Resource Harvesting - Travel [not in CHOA under SHED#, DOC_ID:12 in CHOA p. 16] 
Stó:lō</v>
      </c>
      <c r="F527" s="6" t="s">
        <v>1712</v>
      </c>
      <c r="G527" s="12">
        <f>INDEX(families!$A:$A,MATCH(H527,families!$B:$B,0))</f>
        <v>14</v>
      </c>
      <c r="H527" s="6" t="str">
        <f t="shared" si="35"/>
        <v>Tree</v>
      </c>
      <c r="L527" s="6">
        <v>1042409.573</v>
      </c>
      <c r="M527" s="6">
        <v>1042430.6629999999</v>
      </c>
      <c r="N527" s="6">
        <v>613253</v>
      </c>
      <c r="O527" s="6">
        <v>5470017</v>
      </c>
      <c r="P527" s="6" t="s">
        <v>1112</v>
      </c>
      <c r="Q527" s="6" t="s">
        <v>1303</v>
      </c>
      <c r="R527" s="6" t="s">
        <v>900</v>
      </c>
      <c r="S527" s="6">
        <v>0</v>
      </c>
      <c r="T527" s="6" t="s">
        <v>1726</v>
      </c>
      <c r="U527" s="6" t="s">
        <v>1721</v>
      </c>
      <c r="V527" s="6" t="s">
        <v>1304</v>
      </c>
      <c r="X527" s="6" t="s">
        <v>963</v>
      </c>
      <c r="Y527" s="6" t="s">
        <v>1305</v>
      </c>
      <c r="Z527" s="6" t="s">
        <v>904</v>
      </c>
      <c r="AA527" s="6" t="s">
        <v>905</v>
      </c>
      <c r="AB527" s="7">
        <v>44597</v>
      </c>
      <c r="AC527" s="6" t="s">
        <v>906</v>
      </c>
      <c r="AD527" s="6" t="s">
        <v>1147</v>
      </c>
      <c r="AE527" s="6" t="s">
        <v>1147</v>
      </c>
      <c r="AF527" s="6" t="s">
        <v>1147</v>
      </c>
      <c r="AG527" s="6" t="s">
        <v>1147</v>
      </c>
      <c r="AK527" s="6">
        <v>613232</v>
      </c>
      <c r="AL527" s="6">
        <v>5470015</v>
      </c>
      <c r="AQ527" s="6" t="s">
        <v>1632</v>
      </c>
      <c r="AR527" s="6">
        <v>79</v>
      </c>
    </row>
    <row r="528" spans="1:45" x14ac:dyDescent="0.2">
      <c r="A528" s="6">
        <v>1043333</v>
      </c>
      <c r="B528" s="6">
        <v>1043361</v>
      </c>
      <c r="C528" s="6" t="str">
        <f t="shared" si="32"/>
        <v>Harvesting</v>
      </c>
      <c r="D528" s="6" t="str">
        <f t="shared" si="33"/>
        <v>Harvesting - Sto:lo-1390b</v>
      </c>
      <c r="E528" s="6" t="str">
        <f t="shared" si="34"/>
        <v>Resource Harvesting - Travel [not in CHOA under SHED#, DOC_ID:12 in CHOA p. 16] 
Stó:lō</v>
      </c>
      <c r="F528" s="6" t="s">
        <v>1712</v>
      </c>
      <c r="G528" s="12">
        <f>INDEX(families!$A:$A,MATCH(H528,families!$B:$B,0))</f>
        <v>14</v>
      </c>
      <c r="H528" s="6" t="str">
        <f t="shared" si="35"/>
        <v>Tree</v>
      </c>
      <c r="L528" s="6">
        <v>1043332.833</v>
      </c>
      <c r="M528" s="6">
        <v>1043360.33</v>
      </c>
      <c r="N528" s="6">
        <v>612520</v>
      </c>
      <c r="O528" s="6">
        <v>5469591</v>
      </c>
      <c r="P528" s="6" t="s">
        <v>1112</v>
      </c>
      <c r="Q528" s="6" t="s">
        <v>1320</v>
      </c>
      <c r="R528" s="6" t="s">
        <v>900</v>
      </c>
      <c r="S528" s="6">
        <v>0</v>
      </c>
      <c r="T528" s="6" t="s">
        <v>1726</v>
      </c>
      <c r="U528" s="6" t="s">
        <v>1721</v>
      </c>
      <c r="V528" s="6" t="s">
        <v>1304</v>
      </c>
      <c r="X528" s="6" t="s">
        <v>963</v>
      </c>
      <c r="Y528" s="6" t="s">
        <v>1321</v>
      </c>
      <c r="Z528" s="6" t="s">
        <v>904</v>
      </c>
      <c r="AA528" s="6" t="s">
        <v>905</v>
      </c>
      <c r="AB528" s="7">
        <v>44597</v>
      </c>
      <c r="AC528" s="6" t="s">
        <v>906</v>
      </c>
      <c r="AD528" s="6" t="s">
        <v>1147</v>
      </c>
      <c r="AE528" s="6" t="s">
        <v>1147</v>
      </c>
      <c r="AF528" s="6" t="s">
        <v>1147</v>
      </c>
      <c r="AG528" s="6" t="s">
        <v>1147</v>
      </c>
      <c r="AK528" s="6">
        <v>612511</v>
      </c>
      <c r="AL528" s="6">
        <v>5469565</v>
      </c>
      <c r="AQ528" s="6" t="s">
        <v>1632</v>
      </c>
      <c r="AR528" s="6">
        <v>83</v>
      </c>
    </row>
    <row r="529" spans="1:45" x14ac:dyDescent="0.2">
      <c r="A529" s="6">
        <v>1048601</v>
      </c>
      <c r="B529" s="6">
        <v>1048753</v>
      </c>
      <c r="C529" s="6" t="str">
        <f t="shared" si="32"/>
        <v>Harvesting</v>
      </c>
      <c r="D529" s="6" t="str">
        <f t="shared" si="33"/>
        <v>Harvesting - Sto:lo-1390c</v>
      </c>
      <c r="E529" s="6" t="str">
        <f t="shared" si="34"/>
        <v>Resource Harvesting - Travel [not in CHOA under SHED#, DOC_ID:12 in CHOA p. 16] 
Stó:lō</v>
      </c>
      <c r="F529" s="6" t="s">
        <v>1712</v>
      </c>
      <c r="G529" s="12">
        <f>INDEX(families!$A:$A,MATCH(H529,families!$B:$B,0))</f>
        <v>14</v>
      </c>
      <c r="H529" s="6" t="str">
        <f t="shared" si="35"/>
        <v>Tree</v>
      </c>
      <c r="L529" s="6">
        <v>1048600.1740000001</v>
      </c>
      <c r="M529" s="6">
        <v>1048752.817</v>
      </c>
      <c r="N529" s="6">
        <v>607592</v>
      </c>
      <c r="O529" s="6">
        <v>5469043</v>
      </c>
      <c r="P529" s="6" t="s">
        <v>1112</v>
      </c>
      <c r="Q529" s="6" t="s">
        <v>1335</v>
      </c>
      <c r="R529" s="6" t="s">
        <v>900</v>
      </c>
      <c r="S529" s="6">
        <v>0</v>
      </c>
      <c r="T529" s="6" t="s">
        <v>1726</v>
      </c>
      <c r="U529" s="6" t="s">
        <v>1721</v>
      </c>
      <c r="V529" s="6" t="s">
        <v>1304</v>
      </c>
      <c r="X529" s="6" t="s">
        <v>963</v>
      </c>
      <c r="Y529" s="6" t="s">
        <v>1129</v>
      </c>
      <c r="Z529" s="6" t="s">
        <v>904</v>
      </c>
      <c r="AA529" s="6" t="s">
        <v>905</v>
      </c>
      <c r="AB529" s="7">
        <v>44597</v>
      </c>
      <c r="AC529" s="6" t="s">
        <v>906</v>
      </c>
      <c r="AD529" s="6" t="s">
        <v>1147</v>
      </c>
      <c r="AE529" s="6" t="s">
        <v>1147</v>
      </c>
      <c r="AF529" s="6" t="s">
        <v>1147</v>
      </c>
      <c r="AG529" s="6" t="s">
        <v>1147</v>
      </c>
      <c r="AK529" s="6">
        <v>607440</v>
      </c>
      <c r="AL529" s="6">
        <v>5469029</v>
      </c>
      <c r="AQ529" s="6" t="s">
        <v>1632</v>
      </c>
      <c r="AR529" s="6">
        <v>89</v>
      </c>
    </row>
    <row r="530" spans="1:45" x14ac:dyDescent="0.2">
      <c r="A530" s="6">
        <v>1052641</v>
      </c>
      <c r="B530" s="6">
        <v>1052795</v>
      </c>
      <c r="C530" s="6" t="str">
        <f t="shared" si="32"/>
        <v>Harvesting</v>
      </c>
      <c r="D530" s="6" t="str">
        <f t="shared" si="33"/>
        <v>Harvesting - Sto:lo-1390d</v>
      </c>
      <c r="E530" s="6" t="str">
        <f t="shared" si="34"/>
        <v>Resource Harvesting - Travel [not in CHOA under SHED#, DOC_ID:12 in CHOA p. 16] 
Stó:lō</v>
      </c>
      <c r="F530" s="6" t="s">
        <v>1712</v>
      </c>
      <c r="G530" s="12">
        <f>INDEX(families!$A:$A,MATCH(H530,families!$B:$B,0))</f>
        <v>14</v>
      </c>
      <c r="H530" s="6" t="str">
        <f t="shared" si="35"/>
        <v>Tree</v>
      </c>
      <c r="L530" s="6">
        <v>1052640.838</v>
      </c>
      <c r="M530" s="6">
        <v>1052795.0689999999</v>
      </c>
      <c r="N530" s="6">
        <v>603816</v>
      </c>
      <c r="O530" s="6">
        <v>5468249</v>
      </c>
      <c r="P530" s="6" t="s">
        <v>1112</v>
      </c>
      <c r="Q530" s="6" t="s">
        <v>1352</v>
      </c>
      <c r="R530" s="6" t="s">
        <v>900</v>
      </c>
      <c r="S530" s="6">
        <v>0</v>
      </c>
      <c r="T530" s="6" t="s">
        <v>1726</v>
      </c>
      <c r="U530" s="6" t="s">
        <v>1721</v>
      </c>
      <c r="V530" s="6" t="s">
        <v>1304</v>
      </c>
      <c r="X530" s="6" t="s">
        <v>963</v>
      </c>
      <c r="Y530" s="6" t="s">
        <v>1129</v>
      </c>
      <c r="Z530" s="6" t="s">
        <v>904</v>
      </c>
      <c r="AA530" s="6" t="s">
        <v>905</v>
      </c>
      <c r="AB530" s="7">
        <v>44597</v>
      </c>
      <c r="AC530" s="6" t="s">
        <v>906</v>
      </c>
      <c r="AD530" s="6" t="s">
        <v>1147</v>
      </c>
      <c r="AE530" s="6" t="s">
        <v>1147</v>
      </c>
      <c r="AF530" s="6" t="s">
        <v>1147</v>
      </c>
      <c r="AG530" s="6" t="s">
        <v>1147</v>
      </c>
      <c r="AK530" s="6">
        <v>603740</v>
      </c>
      <c r="AL530" s="6">
        <v>5468115</v>
      </c>
      <c r="AQ530" s="6" t="s">
        <v>1632</v>
      </c>
      <c r="AR530" s="6">
        <v>98</v>
      </c>
    </row>
    <row r="531" spans="1:45" x14ac:dyDescent="0.2">
      <c r="A531" s="6">
        <v>1042410</v>
      </c>
      <c r="B531" s="6">
        <v>1042431</v>
      </c>
      <c r="C531" s="6" t="str">
        <f t="shared" si="32"/>
        <v>Harvesting</v>
      </c>
      <c r="D531" s="6" t="str">
        <f t="shared" si="33"/>
        <v>Harvesting - Sto:lo-1390a</v>
      </c>
      <c r="E531" s="6" t="str">
        <f t="shared" si="34"/>
        <v>Resource Harvesting - Travel [not in CHOA under SHED#, DOC_ID:12 in CHOA p. 16] 
Stó:lō</v>
      </c>
      <c r="F531" s="6" t="s">
        <v>1712</v>
      </c>
      <c r="G531" s="12">
        <f>INDEX(families!$A:$A,MATCH(H531,families!$B:$B,0))</f>
        <v>14</v>
      </c>
      <c r="H531" s="6" t="str">
        <f t="shared" si="35"/>
        <v>Tree</v>
      </c>
      <c r="L531" s="6">
        <v>1042409.573</v>
      </c>
      <c r="M531" s="6">
        <v>1042430.6629999999</v>
      </c>
      <c r="N531" s="6">
        <v>613253</v>
      </c>
      <c r="O531" s="6">
        <v>5470017</v>
      </c>
      <c r="P531" s="6" t="s">
        <v>1112</v>
      </c>
      <c r="Q531" s="6" t="s">
        <v>1303</v>
      </c>
      <c r="R531" s="6" t="s">
        <v>900</v>
      </c>
      <c r="S531" s="6">
        <v>0</v>
      </c>
      <c r="T531" s="6" t="s">
        <v>1726</v>
      </c>
      <c r="U531" s="6" t="s">
        <v>1721</v>
      </c>
      <c r="V531" s="6" t="s">
        <v>1304</v>
      </c>
      <c r="X531" s="6" t="s">
        <v>963</v>
      </c>
      <c r="Y531" s="6" t="s">
        <v>1305</v>
      </c>
      <c r="Z531" s="6" t="s">
        <v>904</v>
      </c>
      <c r="AA531" s="6" t="s">
        <v>905</v>
      </c>
      <c r="AB531" s="7">
        <v>44597</v>
      </c>
      <c r="AC531" s="6" t="s">
        <v>906</v>
      </c>
      <c r="AD531" s="6" t="s">
        <v>1147</v>
      </c>
      <c r="AE531" s="6" t="s">
        <v>1147</v>
      </c>
      <c r="AF531" s="6" t="s">
        <v>1147</v>
      </c>
      <c r="AG531" s="6" t="s">
        <v>1147</v>
      </c>
      <c r="AK531" s="6">
        <v>613232</v>
      </c>
      <c r="AL531" s="6">
        <v>5470015</v>
      </c>
      <c r="AQ531" s="6" t="s">
        <v>1632</v>
      </c>
      <c r="AR531" s="6">
        <v>225</v>
      </c>
      <c r="AS531" s="6">
        <v>79</v>
      </c>
    </row>
    <row r="532" spans="1:45" x14ac:dyDescent="0.2">
      <c r="A532" s="6">
        <v>1043333</v>
      </c>
      <c r="B532" s="6">
        <v>1043361</v>
      </c>
      <c r="C532" s="6" t="str">
        <f t="shared" si="32"/>
        <v>Harvesting</v>
      </c>
      <c r="D532" s="6" t="str">
        <f t="shared" si="33"/>
        <v>Harvesting - Sto:lo-1390b</v>
      </c>
      <c r="E532" s="6" t="str">
        <f t="shared" si="34"/>
        <v>Resource Harvesting - Travel [not in CHOA under SHED#, DOC_ID:12 in CHOA p. 16] 
Stó:lō</v>
      </c>
      <c r="F532" s="6" t="s">
        <v>1712</v>
      </c>
      <c r="G532" s="12">
        <f>INDEX(families!$A:$A,MATCH(H532,families!$B:$B,0))</f>
        <v>14</v>
      </c>
      <c r="H532" s="6" t="str">
        <f t="shared" si="35"/>
        <v>Tree</v>
      </c>
      <c r="L532" s="6">
        <v>1043332.833</v>
      </c>
      <c r="M532" s="6">
        <v>1043360.33</v>
      </c>
      <c r="N532" s="6">
        <v>612520</v>
      </c>
      <c r="O532" s="6">
        <v>5469591</v>
      </c>
      <c r="P532" s="6" t="s">
        <v>1112</v>
      </c>
      <c r="Q532" s="6" t="s">
        <v>1320</v>
      </c>
      <c r="R532" s="6" t="s">
        <v>900</v>
      </c>
      <c r="S532" s="6">
        <v>0</v>
      </c>
      <c r="T532" s="6" t="s">
        <v>1726</v>
      </c>
      <c r="U532" s="6" t="s">
        <v>1721</v>
      </c>
      <c r="V532" s="6" t="s">
        <v>1304</v>
      </c>
      <c r="X532" s="6" t="s">
        <v>963</v>
      </c>
      <c r="Y532" s="6" t="s">
        <v>1321</v>
      </c>
      <c r="Z532" s="6" t="s">
        <v>904</v>
      </c>
      <c r="AA532" s="6" t="s">
        <v>905</v>
      </c>
      <c r="AB532" s="7">
        <v>44597</v>
      </c>
      <c r="AC532" s="6" t="s">
        <v>906</v>
      </c>
      <c r="AD532" s="6" t="s">
        <v>1147</v>
      </c>
      <c r="AE532" s="6" t="s">
        <v>1147</v>
      </c>
      <c r="AF532" s="6" t="s">
        <v>1147</v>
      </c>
      <c r="AG532" s="6" t="s">
        <v>1147</v>
      </c>
      <c r="AK532" s="6">
        <v>612511</v>
      </c>
      <c r="AL532" s="6">
        <v>5469565</v>
      </c>
      <c r="AQ532" s="6" t="s">
        <v>1632</v>
      </c>
      <c r="AR532" s="6">
        <v>229</v>
      </c>
      <c r="AS532" s="6">
        <v>83</v>
      </c>
    </row>
    <row r="533" spans="1:45" x14ac:dyDescent="0.2">
      <c r="A533" s="6">
        <v>1048601</v>
      </c>
      <c r="B533" s="6">
        <v>1048753</v>
      </c>
      <c r="C533" s="6" t="str">
        <f t="shared" si="32"/>
        <v>Harvesting</v>
      </c>
      <c r="D533" s="6" t="str">
        <f t="shared" si="33"/>
        <v>Harvesting - Sto:lo-1390c</v>
      </c>
      <c r="E533" s="6" t="str">
        <f t="shared" si="34"/>
        <v>Resource Harvesting - Travel [not in CHOA under SHED#, DOC_ID:12 in CHOA p. 16] 
Stó:lō</v>
      </c>
      <c r="F533" s="6" t="s">
        <v>1712</v>
      </c>
      <c r="G533" s="12">
        <f>INDEX(families!$A:$A,MATCH(H533,families!$B:$B,0))</f>
        <v>14</v>
      </c>
      <c r="H533" s="6" t="str">
        <f t="shared" si="35"/>
        <v>Tree</v>
      </c>
      <c r="L533" s="6">
        <v>1048600.1740000001</v>
      </c>
      <c r="M533" s="6">
        <v>1048752.817</v>
      </c>
      <c r="N533" s="6">
        <v>607592</v>
      </c>
      <c r="O533" s="6">
        <v>5469043</v>
      </c>
      <c r="P533" s="6" t="s">
        <v>1112</v>
      </c>
      <c r="Q533" s="6" t="s">
        <v>1335</v>
      </c>
      <c r="R533" s="6" t="s">
        <v>900</v>
      </c>
      <c r="S533" s="6">
        <v>0</v>
      </c>
      <c r="T533" s="6" t="s">
        <v>1726</v>
      </c>
      <c r="U533" s="6" t="s">
        <v>1721</v>
      </c>
      <c r="V533" s="6" t="s">
        <v>1304</v>
      </c>
      <c r="X533" s="6" t="s">
        <v>963</v>
      </c>
      <c r="Y533" s="6" t="s">
        <v>1129</v>
      </c>
      <c r="Z533" s="6" t="s">
        <v>904</v>
      </c>
      <c r="AA533" s="6" t="s">
        <v>905</v>
      </c>
      <c r="AB533" s="7">
        <v>44597</v>
      </c>
      <c r="AC533" s="6" t="s">
        <v>906</v>
      </c>
      <c r="AD533" s="6" t="s">
        <v>1147</v>
      </c>
      <c r="AE533" s="6" t="s">
        <v>1147</v>
      </c>
      <c r="AF533" s="6" t="s">
        <v>1147</v>
      </c>
      <c r="AG533" s="6" t="s">
        <v>1147</v>
      </c>
      <c r="AK533" s="6">
        <v>607440</v>
      </c>
      <c r="AL533" s="6">
        <v>5469029</v>
      </c>
      <c r="AQ533" s="6" t="s">
        <v>1632</v>
      </c>
      <c r="AR533" s="6">
        <v>235</v>
      </c>
      <c r="AS533" s="6">
        <v>89</v>
      </c>
    </row>
    <row r="534" spans="1:45" x14ac:dyDescent="0.2">
      <c r="A534" s="6">
        <v>1052641</v>
      </c>
      <c r="B534" s="6">
        <v>1052795</v>
      </c>
      <c r="C534" s="6" t="str">
        <f t="shared" si="32"/>
        <v>Harvesting</v>
      </c>
      <c r="D534" s="6" t="str">
        <f t="shared" si="33"/>
        <v>Harvesting - Sto:lo-1390d</v>
      </c>
      <c r="E534" s="6" t="str">
        <f t="shared" si="34"/>
        <v>Resource Harvesting - Travel [not in CHOA under SHED#, DOC_ID:12 in CHOA p. 16] 
Stó:lō</v>
      </c>
      <c r="F534" s="6" t="s">
        <v>1712</v>
      </c>
      <c r="G534" s="12">
        <f>INDEX(families!$A:$A,MATCH(H534,families!$B:$B,0))</f>
        <v>14</v>
      </c>
      <c r="H534" s="6" t="str">
        <f t="shared" si="35"/>
        <v>Tree</v>
      </c>
      <c r="L534" s="6">
        <v>1052640.838</v>
      </c>
      <c r="M534" s="6">
        <v>1052795.0689999999</v>
      </c>
      <c r="N534" s="6">
        <v>603816</v>
      </c>
      <c r="O534" s="6">
        <v>5468249</v>
      </c>
      <c r="P534" s="6" t="s">
        <v>1112</v>
      </c>
      <c r="Q534" s="6" t="s">
        <v>1352</v>
      </c>
      <c r="R534" s="6" t="s">
        <v>900</v>
      </c>
      <c r="S534" s="6">
        <v>0</v>
      </c>
      <c r="T534" s="6" t="s">
        <v>1726</v>
      </c>
      <c r="U534" s="6" t="s">
        <v>1721</v>
      </c>
      <c r="V534" s="6" t="s">
        <v>1304</v>
      </c>
      <c r="X534" s="6" t="s">
        <v>963</v>
      </c>
      <c r="Y534" s="6" t="s">
        <v>1129</v>
      </c>
      <c r="Z534" s="6" t="s">
        <v>904</v>
      </c>
      <c r="AA534" s="6" t="s">
        <v>905</v>
      </c>
      <c r="AB534" s="7">
        <v>44597</v>
      </c>
      <c r="AC534" s="6" t="s">
        <v>906</v>
      </c>
      <c r="AD534" s="6" t="s">
        <v>1147</v>
      </c>
      <c r="AE534" s="6" t="s">
        <v>1147</v>
      </c>
      <c r="AF534" s="6" t="s">
        <v>1147</v>
      </c>
      <c r="AG534" s="6" t="s">
        <v>1147</v>
      </c>
      <c r="AK534" s="6">
        <v>603740</v>
      </c>
      <c r="AL534" s="6">
        <v>5468115</v>
      </c>
      <c r="AQ534" s="6" t="s">
        <v>1632</v>
      </c>
      <c r="AR534" s="6">
        <v>244</v>
      </c>
      <c r="AS534" s="6">
        <v>98</v>
      </c>
    </row>
    <row r="535" spans="1:45" x14ac:dyDescent="0.2">
      <c r="A535" s="6">
        <v>1044722</v>
      </c>
      <c r="B535" s="6">
        <v>1044761</v>
      </c>
      <c r="C535" s="6" t="str">
        <f t="shared" si="32"/>
        <v>Harvesting</v>
      </c>
      <c r="D535" s="6" t="str">
        <f t="shared" si="33"/>
        <v>Harvesting - Sto:lo-1615</v>
      </c>
      <c r="E535" s="6" t="str">
        <f t="shared" si="34"/>
        <v>Resource Harvesting - Travel [not in CHOA]
Stó:lō</v>
      </c>
      <c r="F535" s="6" t="s">
        <v>1712</v>
      </c>
      <c r="G535" s="12">
        <f>INDEX(families!$A:$A,MATCH(H535,families!$B:$B,0))</f>
        <v>14</v>
      </c>
      <c r="H535" s="6" t="str">
        <f t="shared" si="35"/>
        <v>Tree</v>
      </c>
      <c r="L535" s="6">
        <v>1044721.357</v>
      </c>
      <c r="M535" s="6">
        <v>1044759.461</v>
      </c>
      <c r="N535" s="6">
        <v>611402</v>
      </c>
      <c r="O535" s="6">
        <v>5469310</v>
      </c>
      <c r="P535" s="6" t="s">
        <v>1112</v>
      </c>
      <c r="Q535" s="6" t="s">
        <v>1322</v>
      </c>
      <c r="R535" s="6" t="s">
        <v>900</v>
      </c>
      <c r="S535" s="6">
        <v>0</v>
      </c>
      <c r="T535" s="6" t="s">
        <v>1726</v>
      </c>
      <c r="U535" s="6" t="s">
        <v>1721</v>
      </c>
      <c r="V535" s="6" t="s">
        <v>1323</v>
      </c>
      <c r="X535" s="6" t="s">
        <v>963</v>
      </c>
      <c r="Y535" s="6" t="s">
        <v>1324</v>
      </c>
      <c r="Z535" s="6" t="s">
        <v>904</v>
      </c>
      <c r="AA535" s="6" t="s">
        <v>905</v>
      </c>
      <c r="AB535" s="7">
        <v>44597</v>
      </c>
      <c r="AC535" s="6" t="s">
        <v>906</v>
      </c>
      <c r="AD535" s="6" t="s">
        <v>1147</v>
      </c>
      <c r="AE535" s="6" t="s">
        <v>1147</v>
      </c>
      <c r="AF535" s="6" t="s">
        <v>1147</v>
      </c>
      <c r="AG535" s="6" t="s">
        <v>1147</v>
      </c>
      <c r="AK535" s="6">
        <v>611364</v>
      </c>
      <c r="AL535" s="6">
        <v>5469302</v>
      </c>
      <c r="AQ535" s="6" t="s">
        <v>1632</v>
      </c>
    </row>
    <row r="536" spans="1:45" x14ac:dyDescent="0.2">
      <c r="A536" s="6">
        <v>1044722</v>
      </c>
      <c r="B536" s="6">
        <v>1044761</v>
      </c>
      <c r="C536" s="6" t="str">
        <f t="shared" si="32"/>
        <v>Harvesting</v>
      </c>
      <c r="D536" s="6" t="str">
        <f t="shared" si="33"/>
        <v>Harvesting - Sto:lo-1615</v>
      </c>
      <c r="E536" s="6" t="str">
        <f t="shared" si="34"/>
        <v>Resource Harvesting - Travel [not in CHOA]
Stó:lō</v>
      </c>
      <c r="F536" s="6" t="s">
        <v>1712</v>
      </c>
      <c r="G536" s="12">
        <f>INDEX(families!$A:$A,MATCH(H536,families!$B:$B,0))</f>
        <v>14</v>
      </c>
      <c r="H536" s="6" t="str">
        <f t="shared" si="35"/>
        <v>Tree</v>
      </c>
      <c r="L536" s="6">
        <v>1044721.357</v>
      </c>
      <c r="M536" s="6">
        <v>1044759.461</v>
      </c>
      <c r="N536" s="6">
        <v>611402</v>
      </c>
      <c r="O536" s="6">
        <v>5469310</v>
      </c>
      <c r="P536" s="6" t="s">
        <v>1112</v>
      </c>
      <c r="Q536" s="6" t="s">
        <v>1322</v>
      </c>
      <c r="R536" s="6" t="s">
        <v>900</v>
      </c>
      <c r="S536" s="6">
        <v>0</v>
      </c>
      <c r="T536" s="6" t="s">
        <v>1726</v>
      </c>
      <c r="U536" s="6" t="s">
        <v>1721</v>
      </c>
      <c r="V536" s="6" t="s">
        <v>1323</v>
      </c>
      <c r="X536" s="6" t="s">
        <v>963</v>
      </c>
      <c r="Y536" s="6" t="s">
        <v>1324</v>
      </c>
      <c r="Z536" s="6" t="s">
        <v>904</v>
      </c>
      <c r="AA536" s="6" t="s">
        <v>905</v>
      </c>
      <c r="AB536" s="7">
        <v>44597</v>
      </c>
      <c r="AC536" s="6" t="s">
        <v>906</v>
      </c>
      <c r="AD536" s="6" t="s">
        <v>1147</v>
      </c>
      <c r="AE536" s="6" t="s">
        <v>1147</v>
      </c>
      <c r="AF536" s="6" t="s">
        <v>1147</v>
      </c>
      <c r="AG536" s="6" t="s">
        <v>1147</v>
      </c>
      <c r="AK536" s="6">
        <v>611364</v>
      </c>
      <c r="AL536" s="6">
        <v>5469302</v>
      </c>
      <c r="AQ536" s="6" t="s">
        <v>1632</v>
      </c>
    </row>
    <row r="537" spans="1:45" x14ac:dyDescent="0.2">
      <c r="A537" s="6">
        <v>1044722</v>
      </c>
      <c r="B537" s="6">
        <v>1044761</v>
      </c>
      <c r="C537" s="6" t="str">
        <f t="shared" si="32"/>
        <v>Harvesting</v>
      </c>
      <c r="D537" s="6" t="str">
        <f t="shared" si="33"/>
        <v>Harvesting - Sto:lo-1615</v>
      </c>
      <c r="E537" s="6" t="str">
        <f t="shared" si="34"/>
        <v>Resource Harvesting - Travel [not in CHOA]
Stó:lō</v>
      </c>
      <c r="F537" s="6" t="s">
        <v>1712</v>
      </c>
      <c r="G537" s="12">
        <f>INDEX(families!$A:$A,MATCH(H537,families!$B:$B,0))</f>
        <v>14</v>
      </c>
      <c r="H537" s="6" t="str">
        <f t="shared" si="35"/>
        <v>Tree</v>
      </c>
      <c r="L537" s="6">
        <v>1044721.357</v>
      </c>
      <c r="M537" s="6">
        <v>1044759.461</v>
      </c>
      <c r="N537" s="6">
        <v>611402</v>
      </c>
      <c r="O537" s="6">
        <v>5469310</v>
      </c>
      <c r="P537" s="6" t="s">
        <v>1112</v>
      </c>
      <c r="Q537" s="6" t="s">
        <v>1322</v>
      </c>
      <c r="R537" s="6" t="s">
        <v>900</v>
      </c>
      <c r="S537" s="6">
        <v>0</v>
      </c>
      <c r="T537" s="6" t="s">
        <v>1726</v>
      </c>
      <c r="U537" s="6" t="s">
        <v>1721</v>
      </c>
      <c r="V537" s="6" t="s">
        <v>1323</v>
      </c>
      <c r="X537" s="6" t="s">
        <v>963</v>
      </c>
      <c r="Y537" s="6" t="s">
        <v>1324</v>
      </c>
      <c r="Z537" s="6" t="s">
        <v>904</v>
      </c>
      <c r="AA537" s="6" t="s">
        <v>905</v>
      </c>
      <c r="AB537" s="7">
        <v>44597</v>
      </c>
      <c r="AC537" s="6" t="s">
        <v>906</v>
      </c>
      <c r="AD537" s="6" t="s">
        <v>1147</v>
      </c>
      <c r="AE537" s="6" t="s">
        <v>1147</v>
      </c>
      <c r="AF537" s="6" t="s">
        <v>1147</v>
      </c>
      <c r="AG537" s="6" t="s">
        <v>1147</v>
      </c>
      <c r="AK537" s="6">
        <v>611364</v>
      </c>
      <c r="AL537" s="6">
        <v>5469302</v>
      </c>
      <c r="AQ537" s="6" t="s">
        <v>1632</v>
      </c>
      <c r="AR537" s="6">
        <v>84</v>
      </c>
    </row>
    <row r="538" spans="1:45" x14ac:dyDescent="0.2">
      <c r="A538" s="6">
        <v>1044722</v>
      </c>
      <c r="B538" s="6">
        <v>1044761</v>
      </c>
      <c r="C538" s="6" t="str">
        <f t="shared" si="32"/>
        <v>Harvesting</v>
      </c>
      <c r="D538" s="6" t="str">
        <f t="shared" si="33"/>
        <v>Harvesting - Sto:lo-1615</v>
      </c>
      <c r="E538" s="6" t="str">
        <f t="shared" si="34"/>
        <v>Resource Harvesting - Travel [not in CHOA]
Stó:lō</v>
      </c>
      <c r="F538" s="6" t="s">
        <v>1712</v>
      </c>
      <c r="G538" s="12">
        <f>INDEX(families!$A:$A,MATCH(H538,families!$B:$B,0))</f>
        <v>14</v>
      </c>
      <c r="H538" s="6" t="str">
        <f t="shared" si="35"/>
        <v>Tree</v>
      </c>
      <c r="L538" s="6">
        <v>1044721.357</v>
      </c>
      <c r="M538" s="6">
        <v>1044759.461</v>
      </c>
      <c r="N538" s="6">
        <v>611402</v>
      </c>
      <c r="O538" s="6">
        <v>5469310</v>
      </c>
      <c r="P538" s="6" t="s">
        <v>1112</v>
      </c>
      <c r="Q538" s="6" t="s">
        <v>1322</v>
      </c>
      <c r="R538" s="6" t="s">
        <v>900</v>
      </c>
      <c r="S538" s="6">
        <v>0</v>
      </c>
      <c r="T538" s="6" t="s">
        <v>1726</v>
      </c>
      <c r="U538" s="6" t="s">
        <v>1721</v>
      </c>
      <c r="V538" s="6" t="s">
        <v>1323</v>
      </c>
      <c r="X538" s="6" t="s">
        <v>963</v>
      </c>
      <c r="Y538" s="6" t="s">
        <v>1324</v>
      </c>
      <c r="Z538" s="6" t="s">
        <v>904</v>
      </c>
      <c r="AA538" s="6" t="s">
        <v>905</v>
      </c>
      <c r="AB538" s="7">
        <v>44597</v>
      </c>
      <c r="AC538" s="6" t="s">
        <v>906</v>
      </c>
      <c r="AD538" s="6" t="s">
        <v>1147</v>
      </c>
      <c r="AE538" s="6" t="s">
        <v>1147</v>
      </c>
      <c r="AF538" s="6" t="s">
        <v>1147</v>
      </c>
      <c r="AG538" s="6" t="s">
        <v>1147</v>
      </c>
      <c r="AK538" s="6">
        <v>611364</v>
      </c>
      <c r="AL538" s="6">
        <v>5469302</v>
      </c>
      <c r="AQ538" s="6" t="s">
        <v>1632</v>
      </c>
      <c r="AR538" s="6">
        <v>230</v>
      </c>
      <c r="AS538" s="6">
        <v>84</v>
      </c>
    </row>
    <row r="539" spans="1:45" x14ac:dyDescent="0.2">
      <c r="A539" s="6">
        <v>1041664</v>
      </c>
      <c r="C539" s="6" t="str">
        <f t="shared" si="32"/>
        <v>Harvesting</v>
      </c>
      <c r="D539" s="6" t="str">
        <f t="shared" si="33"/>
        <v>Harvesting - Sto:lo-X2</v>
      </c>
      <c r="E539" s="6" t="str">
        <f t="shared" si="34"/>
        <v>Resource Harvesting - Travel [not in CHOA] 
Stó:lō</v>
      </c>
      <c r="F539" s="6" t="s">
        <v>1712</v>
      </c>
      <c r="G539" s="12">
        <f>INDEX(families!$A:$A,MATCH(H539,families!$B:$B,0))</f>
        <v>14</v>
      </c>
      <c r="H539" s="6" t="str">
        <f t="shared" si="35"/>
        <v>Tree</v>
      </c>
      <c r="L539" s="6">
        <v>1041664.005</v>
      </c>
      <c r="N539" s="6">
        <v>613978</v>
      </c>
      <c r="O539" s="6">
        <v>5470046</v>
      </c>
      <c r="P539" s="6" t="s">
        <v>1112</v>
      </c>
      <c r="Q539" s="6" t="s">
        <v>1294</v>
      </c>
      <c r="R539" s="6" t="s">
        <v>900</v>
      </c>
      <c r="S539" s="6">
        <v>0</v>
      </c>
      <c r="T539" s="6" t="s">
        <v>1726</v>
      </c>
      <c r="U539" s="6" t="s">
        <v>1721</v>
      </c>
      <c r="V539" s="6" t="s">
        <v>1295</v>
      </c>
      <c r="X539" s="6" t="s">
        <v>963</v>
      </c>
      <c r="Y539" s="6" t="s">
        <v>1296</v>
      </c>
      <c r="Z539" s="6" t="s">
        <v>904</v>
      </c>
      <c r="AA539" s="6" t="s">
        <v>905</v>
      </c>
      <c r="AB539" s="7">
        <v>44597</v>
      </c>
      <c r="AC539" s="6" t="s">
        <v>906</v>
      </c>
      <c r="AD539" s="6" t="s">
        <v>1147</v>
      </c>
      <c r="AE539" s="6" t="s">
        <v>1147</v>
      </c>
      <c r="AF539" s="6" t="s">
        <v>1147</v>
      </c>
      <c r="AG539" s="6" t="s">
        <v>1147</v>
      </c>
      <c r="AQ539" s="6" t="s">
        <v>1632</v>
      </c>
    </row>
    <row r="540" spans="1:45" x14ac:dyDescent="0.2">
      <c r="A540" s="6">
        <v>1041664</v>
      </c>
      <c r="C540" s="6" t="str">
        <f t="shared" si="32"/>
        <v>Harvesting</v>
      </c>
      <c r="D540" s="6" t="str">
        <f t="shared" si="33"/>
        <v>Harvesting - Sto:lo-X2</v>
      </c>
      <c r="E540" s="6" t="str">
        <f t="shared" si="34"/>
        <v>Resource Harvesting - Travel [not in CHOA] 
Stó:lō</v>
      </c>
      <c r="F540" s="6" t="s">
        <v>1712</v>
      </c>
      <c r="G540" s="12">
        <f>INDEX(families!$A:$A,MATCH(H540,families!$B:$B,0))</f>
        <v>14</v>
      </c>
      <c r="H540" s="6" t="str">
        <f t="shared" si="35"/>
        <v>Tree</v>
      </c>
      <c r="L540" s="6">
        <v>1041664.005</v>
      </c>
      <c r="N540" s="6">
        <v>613978</v>
      </c>
      <c r="O540" s="6">
        <v>5470046</v>
      </c>
      <c r="P540" s="6" t="s">
        <v>1112</v>
      </c>
      <c r="Q540" s="6" t="s">
        <v>1294</v>
      </c>
      <c r="R540" s="6" t="s">
        <v>900</v>
      </c>
      <c r="S540" s="6">
        <v>0</v>
      </c>
      <c r="T540" s="6" t="s">
        <v>1726</v>
      </c>
      <c r="U540" s="6" t="s">
        <v>1721</v>
      </c>
      <c r="V540" s="6" t="s">
        <v>1295</v>
      </c>
      <c r="X540" s="6" t="s">
        <v>963</v>
      </c>
      <c r="Y540" s="6" t="s">
        <v>1296</v>
      </c>
      <c r="Z540" s="6" t="s">
        <v>904</v>
      </c>
      <c r="AA540" s="6" t="s">
        <v>905</v>
      </c>
      <c r="AB540" s="7">
        <v>44597</v>
      </c>
      <c r="AC540" s="6" t="s">
        <v>906</v>
      </c>
      <c r="AD540" s="6" t="s">
        <v>1147</v>
      </c>
      <c r="AE540" s="6" t="s">
        <v>1147</v>
      </c>
      <c r="AF540" s="6" t="s">
        <v>1147</v>
      </c>
      <c r="AG540" s="6" t="s">
        <v>1147</v>
      </c>
      <c r="AQ540" s="6" t="s">
        <v>1632</v>
      </c>
    </row>
    <row r="541" spans="1:45" x14ac:dyDescent="0.2">
      <c r="A541" s="6">
        <v>1041664</v>
      </c>
      <c r="C541" s="6" t="str">
        <f t="shared" si="32"/>
        <v>Harvesting</v>
      </c>
      <c r="D541" s="6" t="str">
        <f t="shared" si="33"/>
        <v>Harvesting - Sto:lo-X2</v>
      </c>
      <c r="E541" s="6" t="str">
        <f t="shared" si="34"/>
        <v>Resource Harvesting - Travel [not in CHOA] 
Stó:lō</v>
      </c>
      <c r="F541" s="6" t="s">
        <v>1712</v>
      </c>
      <c r="G541" s="12">
        <f>INDEX(families!$A:$A,MATCH(H541,families!$B:$B,0))</f>
        <v>14</v>
      </c>
      <c r="H541" s="6" t="str">
        <f t="shared" si="35"/>
        <v>Tree</v>
      </c>
      <c r="L541" s="6">
        <v>1041664.005</v>
      </c>
      <c r="N541" s="6">
        <v>613978</v>
      </c>
      <c r="O541" s="6">
        <v>5470046</v>
      </c>
      <c r="P541" s="6" t="s">
        <v>1112</v>
      </c>
      <c r="Q541" s="6" t="s">
        <v>1294</v>
      </c>
      <c r="R541" s="6" t="s">
        <v>900</v>
      </c>
      <c r="S541" s="6">
        <v>0</v>
      </c>
      <c r="T541" s="6" t="s">
        <v>1726</v>
      </c>
      <c r="U541" s="6" t="s">
        <v>1721</v>
      </c>
      <c r="V541" s="6" t="s">
        <v>1295</v>
      </c>
      <c r="X541" s="6" t="s">
        <v>963</v>
      </c>
      <c r="Y541" s="6" t="s">
        <v>1296</v>
      </c>
      <c r="Z541" s="6" t="s">
        <v>904</v>
      </c>
      <c r="AA541" s="6" t="s">
        <v>905</v>
      </c>
      <c r="AB541" s="7">
        <v>44597</v>
      </c>
      <c r="AC541" s="6" t="s">
        <v>906</v>
      </c>
      <c r="AD541" s="6" t="s">
        <v>1147</v>
      </c>
      <c r="AE541" s="6" t="s">
        <v>1147</v>
      </c>
      <c r="AF541" s="6" t="s">
        <v>1147</v>
      </c>
      <c r="AG541" s="6" t="s">
        <v>1147</v>
      </c>
      <c r="AQ541" s="6" t="s">
        <v>1632</v>
      </c>
      <c r="AR541" s="6">
        <v>77</v>
      </c>
    </row>
    <row r="542" spans="1:45" x14ac:dyDescent="0.2">
      <c r="A542" s="6">
        <v>1041664</v>
      </c>
      <c r="C542" s="6" t="str">
        <f t="shared" si="32"/>
        <v>Harvesting</v>
      </c>
      <c r="D542" s="6" t="str">
        <f t="shared" si="33"/>
        <v>Harvesting - Sto:lo-X2</v>
      </c>
      <c r="E542" s="6" t="str">
        <f t="shared" si="34"/>
        <v>Resource Harvesting - Travel [not in CHOA] 
Stó:lō</v>
      </c>
      <c r="F542" s="6" t="s">
        <v>1712</v>
      </c>
      <c r="G542" s="12">
        <f>INDEX(families!$A:$A,MATCH(H542,families!$B:$B,0))</f>
        <v>14</v>
      </c>
      <c r="H542" s="6" t="str">
        <f t="shared" si="35"/>
        <v>Tree</v>
      </c>
      <c r="L542" s="6">
        <v>1041664.005</v>
      </c>
      <c r="N542" s="6">
        <v>613978</v>
      </c>
      <c r="O542" s="6">
        <v>5470046</v>
      </c>
      <c r="P542" s="6" t="s">
        <v>1112</v>
      </c>
      <c r="Q542" s="6" t="s">
        <v>1294</v>
      </c>
      <c r="R542" s="6" t="s">
        <v>900</v>
      </c>
      <c r="S542" s="6">
        <v>0</v>
      </c>
      <c r="T542" s="6" t="s">
        <v>1726</v>
      </c>
      <c r="U542" s="6" t="s">
        <v>1721</v>
      </c>
      <c r="V542" s="6" t="s">
        <v>1295</v>
      </c>
      <c r="X542" s="6" t="s">
        <v>963</v>
      </c>
      <c r="Y542" s="6" t="s">
        <v>1296</v>
      </c>
      <c r="Z542" s="6" t="s">
        <v>904</v>
      </c>
      <c r="AA542" s="6" t="s">
        <v>905</v>
      </c>
      <c r="AB542" s="7">
        <v>44597</v>
      </c>
      <c r="AC542" s="6" t="s">
        <v>906</v>
      </c>
      <c r="AD542" s="6" t="s">
        <v>1147</v>
      </c>
      <c r="AE542" s="6" t="s">
        <v>1147</v>
      </c>
      <c r="AF542" s="6" t="s">
        <v>1147</v>
      </c>
      <c r="AG542" s="6" t="s">
        <v>1147</v>
      </c>
      <c r="AQ542" s="6" t="s">
        <v>1632</v>
      </c>
      <c r="AR542" s="6">
        <v>223</v>
      </c>
      <c r="AS542" s="6">
        <v>77</v>
      </c>
    </row>
    <row r="543" spans="1:45" x14ac:dyDescent="0.2">
      <c r="A543" s="6">
        <v>1059071</v>
      </c>
      <c r="B543" s="6">
        <v>1059085</v>
      </c>
      <c r="C543" s="6" t="str">
        <f t="shared" si="32"/>
        <v>Harvesting</v>
      </c>
      <c r="D543" s="6" t="str">
        <f t="shared" si="33"/>
        <v>Harvesting - Sto:lo-1062</v>
      </c>
      <c r="E543" s="6" t="str">
        <f t="shared" si="34"/>
        <v>Resource Harvesting - Travel [not include in the CHOA under SHED#, DOC_I:12 in CHOA P.16? 
Stó:lō</v>
      </c>
      <c r="F543" s="6" t="s">
        <v>1712</v>
      </c>
      <c r="G543" s="12">
        <f>INDEX(families!$A:$A,MATCH(H543,families!$B:$B,0))</f>
        <v>14</v>
      </c>
      <c r="H543" s="6" t="str">
        <f t="shared" si="35"/>
        <v>Tree</v>
      </c>
      <c r="L543" s="6">
        <v>1059070.7439999999</v>
      </c>
      <c r="M543" s="6">
        <v>1059084.9339999999</v>
      </c>
      <c r="N543" s="6">
        <v>599959</v>
      </c>
      <c r="O543" s="6">
        <v>5463420</v>
      </c>
      <c r="P543" s="6" t="s">
        <v>1112</v>
      </c>
      <c r="Q543" s="6" t="s">
        <v>1400</v>
      </c>
      <c r="R543" s="6" t="s">
        <v>900</v>
      </c>
      <c r="S543" s="6">
        <v>0</v>
      </c>
      <c r="T543" s="6" t="s">
        <v>1726</v>
      </c>
      <c r="U543" s="6" t="s">
        <v>1721</v>
      </c>
      <c r="V543" s="6" t="s">
        <v>1401</v>
      </c>
      <c r="X543" s="6" t="s">
        <v>963</v>
      </c>
      <c r="Y543" s="6" t="s">
        <v>1399</v>
      </c>
      <c r="Z543" s="6" t="s">
        <v>904</v>
      </c>
      <c r="AA543" s="6" t="s">
        <v>905</v>
      </c>
      <c r="AB543" s="7">
        <v>44597</v>
      </c>
      <c r="AC543" s="6" t="s">
        <v>906</v>
      </c>
      <c r="AD543" s="6" t="s">
        <v>1147</v>
      </c>
      <c r="AE543" s="6" t="s">
        <v>1147</v>
      </c>
      <c r="AF543" s="6" t="s">
        <v>1147</v>
      </c>
      <c r="AG543" s="6" t="s">
        <v>1147</v>
      </c>
      <c r="AK543" s="6">
        <v>599950</v>
      </c>
      <c r="AL543" s="6">
        <v>5463409</v>
      </c>
      <c r="AQ543" s="6" t="s">
        <v>1632</v>
      </c>
    </row>
    <row r="544" spans="1:45" x14ac:dyDescent="0.2">
      <c r="A544" s="6">
        <v>1059071</v>
      </c>
      <c r="B544" s="6">
        <v>1059085</v>
      </c>
      <c r="C544" s="6" t="str">
        <f t="shared" si="32"/>
        <v>Harvesting</v>
      </c>
      <c r="D544" s="6" t="str">
        <f t="shared" si="33"/>
        <v>Harvesting - Sto:lo-1062</v>
      </c>
      <c r="E544" s="6" t="str">
        <f t="shared" si="34"/>
        <v>Resource Harvesting - Travel [not include in the CHOA under SHED#, DOC_I:12 in CHOA P.16? 
Stó:lō</v>
      </c>
      <c r="F544" s="6" t="s">
        <v>1712</v>
      </c>
      <c r="G544" s="12">
        <f>INDEX(families!$A:$A,MATCH(H544,families!$B:$B,0))</f>
        <v>14</v>
      </c>
      <c r="H544" s="6" t="str">
        <f t="shared" si="35"/>
        <v>Tree</v>
      </c>
      <c r="L544" s="6">
        <v>1059070.7439999999</v>
      </c>
      <c r="M544" s="6">
        <v>1059084.9339999999</v>
      </c>
      <c r="N544" s="6">
        <v>599959</v>
      </c>
      <c r="O544" s="6">
        <v>5463420</v>
      </c>
      <c r="P544" s="6" t="s">
        <v>1112</v>
      </c>
      <c r="Q544" s="6" t="s">
        <v>1400</v>
      </c>
      <c r="R544" s="6" t="s">
        <v>900</v>
      </c>
      <c r="S544" s="6">
        <v>0</v>
      </c>
      <c r="T544" s="6" t="s">
        <v>1726</v>
      </c>
      <c r="U544" s="6" t="s">
        <v>1721</v>
      </c>
      <c r="V544" s="6" t="s">
        <v>1401</v>
      </c>
      <c r="X544" s="6" t="s">
        <v>963</v>
      </c>
      <c r="Y544" s="6" t="s">
        <v>1399</v>
      </c>
      <c r="Z544" s="6" t="s">
        <v>904</v>
      </c>
      <c r="AA544" s="6" t="s">
        <v>905</v>
      </c>
      <c r="AB544" s="7">
        <v>44597</v>
      </c>
      <c r="AC544" s="6" t="s">
        <v>906</v>
      </c>
      <c r="AD544" s="6" t="s">
        <v>1147</v>
      </c>
      <c r="AE544" s="6" t="s">
        <v>1147</v>
      </c>
      <c r="AF544" s="6" t="s">
        <v>1147</v>
      </c>
      <c r="AG544" s="6" t="s">
        <v>1147</v>
      </c>
      <c r="AK544" s="6">
        <v>599950</v>
      </c>
      <c r="AL544" s="6">
        <v>5463409</v>
      </c>
      <c r="AQ544" s="6" t="s">
        <v>1632</v>
      </c>
    </row>
    <row r="545" spans="1:45" x14ac:dyDescent="0.2">
      <c r="A545" s="6">
        <v>1059071</v>
      </c>
      <c r="B545" s="6">
        <v>1059085</v>
      </c>
      <c r="C545" s="6" t="str">
        <f t="shared" si="32"/>
        <v>Harvesting</v>
      </c>
      <c r="D545" s="6" t="str">
        <f t="shared" si="33"/>
        <v>Harvesting - Sto:lo-1062</v>
      </c>
      <c r="E545" s="6" t="str">
        <f t="shared" si="34"/>
        <v>Resource Harvesting - Travel [not include in the CHOA under SHED#, DOC_I:12 in CHOA P.16? 
Stó:lō</v>
      </c>
      <c r="F545" s="6" t="s">
        <v>1712</v>
      </c>
      <c r="G545" s="12">
        <f>INDEX(families!$A:$A,MATCH(H545,families!$B:$B,0))</f>
        <v>14</v>
      </c>
      <c r="H545" s="6" t="str">
        <f t="shared" si="35"/>
        <v>Tree</v>
      </c>
      <c r="L545" s="6">
        <v>1059070.7439999999</v>
      </c>
      <c r="M545" s="6">
        <v>1059084.9339999999</v>
      </c>
      <c r="N545" s="6">
        <v>599959</v>
      </c>
      <c r="O545" s="6">
        <v>5463420</v>
      </c>
      <c r="P545" s="6" t="s">
        <v>1112</v>
      </c>
      <c r="Q545" s="6" t="s">
        <v>1400</v>
      </c>
      <c r="R545" s="6" t="s">
        <v>900</v>
      </c>
      <c r="S545" s="6">
        <v>0</v>
      </c>
      <c r="T545" s="6" t="s">
        <v>1726</v>
      </c>
      <c r="U545" s="6" t="s">
        <v>1721</v>
      </c>
      <c r="V545" s="6" t="s">
        <v>1401</v>
      </c>
      <c r="X545" s="6" t="s">
        <v>963</v>
      </c>
      <c r="Y545" s="6" t="s">
        <v>1399</v>
      </c>
      <c r="Z545" s="6" t="s">
        <v>904</v>
      </c>
      <c r="AA545" s="6" t="s">
        <v>905</v>
      </c>
      <c r="AB545" s="7">
        <v>44597</v>
      </c>
      <c r="AC545" s="6" t="s">
        <v>906</v>
      </c>
      <c r="AD545" s="6" t="s">
        <v>1147</v>
      </c>
      <c r="AE545" s="6" t="s">
        <v>1147</v>
      </c>
      <c r="AF545" s="6" t="s">
        <v>1147</v>
      </c>
      <c r="AG545" s="6" t="s">
        <v>1147</v>
      </c>
      <c r="AK545" s="6">
        <v>599950</v>
      </c>
      <c r="AL545" s="6">
        <v>5463409</v>
      </c>
      <c r="AQ545" s="6" t="s">
        <v>1632</v>
      </c>
      <c r="AR545" s="6">
        <v>115</v>
      </c>
    </row>
    <row r="546" spans="1:45" x14ac:dyDescent="0.2">
      <c r="A546" s="6">
        <v>1059071</v>
      </c>
      <c r="B546" s="6">
        <v>1059085</v>
      </c>
      <c r="C546" s="6" t="str">
        <f t="shared" si="32"/>
        <v>Harvesting</v>
      </c>
      <c r="D546" s="6" t="str">
        <f t="shared" si="33"/>
        <v>Harvesting - Sto:lo-1062</v>
      </c>
      <c r="E546" s="6" t="str">
        <f t="shared" si="34"/>
        <v>Resource Harvesting - Travel [not include in the CHOA under SHED#, DOC_I:12 in CHOA P.16? 
Stó:lō</v>
      </c>
      <c r="F546" s="6" t="s">
        <v>1712</v>
      </c>
      <c r="G546" s="12">
        <f>INDEX(families!$A:$A,MATCH(H546,families!$B:$B,0))</f>
        <v>14</v>
      </c>
      <c r="H546" s="6" t="str">
        <f t="shared" si="35"/>
        <v>Tree</v>
      </c>
      <c r="L546" s="6">
        <v>1059070.7439999999</v>
      </c>
      <c r="M546" s="6">
        <v>1059084.9339999999</v>
      </c>
      <c r="N546" s="6">
        <v>599959</v>
      </c>
      <c r="O546" s="6">
        <v>5463420</v>
      </c>
      <c r="P546" s="6" t="s">
        <v>1112</v>
      </c>
      <c r="Q546" s="6" t="s">
        <v>1400</v>
      </c>
      <c r="R546" s="6" t="s">
        <v>900</v>
      </c>
      <c r="S546" s="6">
        <v>0</v>
      </c>
      <c r="T546" s="6" t="s">
        <v>1726</v>
      </c>
      <c r="U546" s="6" t="s">
        <v>1721</v>
      </c>
      <c r="V546" s="6" t="s">
        <v>1401</v>
      </c>
      <c r="X546" s="6" t="s">
        <v>963</v>
      </c>
      <c r="Y546" s="6" t="s">
        <v>1399</v>
      </c>
      <c r="Z546" s="6" t="s">
        <v>904</v>
      </c>
      <c r="AA546" s="6" t="s">
        <v>905</v>
      </c>
      <c r="AB546" s="7">
        <v>44597</v>
      </c>
      <c r="AC546" s="6" t="s">
        <v>906</v>
      </c>
      <c r="AD546" s="6" t="s">
        <v>1147</v>
      </c>
      <c r="AE546" s="6" t="s">
        <v>1147</v>
      </c>
      <c r="AF546" s="6" t="s">
        <v>1147</v>
      </c>
      <c r="AG546" s="6" t="s">
        <v>1147</v>
      </c>
      <c r="AK546" s="6">
        <v>599950</v>
      </c>
      <c r="AL546" s="6">
        <v>5463409</v>
      </c>
      <c r="AQ546" s="6" t="s">
        <v>1632</v>
      </c>
      <c r="AR546" s="6">
        <v>261</v>
      </c>
      <c r="AS546" s="6">
        <v>115</v>
      </c>
    </row>
    <row r="547" spans="1:45" x14ac:dyDescent="0.2">
      <c r="A547" s="6">
        <v>1059071</v>
      </c>
      <c r="B547" s="6">
        <v>1059085</v>
      </c>
      <c r="C547" s="6" t="str">
        <f t="shared" si="32"/>
        <v>Harvesting</v>
      </c>
      <c r="D547" s="6" t="str">
        <f t="shared" si="33"/>
        <v>Harvesting - Sto:lo-1046</v>
      </c>
      <c r="E547" s="6" t="str">
        <f t="shared" si="34"/>
        <v>Resource Harvesting - Travel [not include in the CHOA under SHED#, DOC_ID:12 in CHOA P.16? 
Stó:lō</v>
      </c>
      <c r="F547" s="6" t="s">
        <v>1712</v>
      </c>
      <c r="G547" s="12">
        <f>INDEX(families!$A:$A,MATCH(H547,families!$B:$B,0))</f>
        <v>14</v>
      </c>
      <c r="H547" s="6" t="str">
        <f t="shared" si="35"/>
        <v>Tree</v>
      </c>
      <c r="L547" s="6">
        <v>1059070.7439999999</v>
      </c>
      <c r="M547" s="6">
        <v>1059084.9339999999</v>
      </c>
      <c r="N547" s="6">
        <v>599959</v>
      </c>
      <c r="O547" s="6">
        <v>5463420</v>
      </c>
      <c r="P547" s="6" t="s">
        <v>1112</v>
      </c>
      <c r="Q547" s="6" t="s">
        <v>1397</v>
      </c>
      <c r="R547" s="6" t="s">
        <v>900</v>
      </c>
      <c r="S547" s="6">
        <v>0</v>
      </c>
      <c r="T547" s="6" t="s">
        <v>1726</v>
      </c>
      <c r="U547" s="6" t="s">
        <v>1721</v>
      </c>
      <c r="V547" s="6" t="s">
        <v>1398</v>
      </c>
      <c r="X547" s="6" t="s">
        <v>963</v>
      </c>
      <c r="Y547" s="6" t="s">
        <v>1399</v>
      </c>
      <c r="Z547" s="6" t="s">
        <v>904</v>
      </c>
      <c r="AA547" s="6" t="s">
        <v>905</v>
      </c>
      <c r="AB547" s="7">
        <v>44597</v>
      </c>
      <c r="AC547" s="6" t="s">
        <v>906</v>
      </c>
      <c r="AD547" s="6" t="s">
        <v>1147</v>
      </c>
      <c r="AE547" s="6" t="s">
        <v>1147</v>
      </c>
      <c r="AF547" s="6" t="s">
        <v>1147</v>
      </c>
      <c r="AG547" s="6" t="s">
        <v>1147</v>
      </c>
      <c r="AK547" s="6">
        <v>599950</v>
      </c>
      <c r="AL547" s="6">
        <v>5463409</v>
      </c>
      <c r="AQ547" s="6" t="s">
        <v>1632</v>
      </c>
    </row>
    <row r="548" spans="1:45" x14ac:dyDescent="0.2">
      <c r="A548" s="6">
        <v>1059071</v>
      </c>
      <c r="B548" s="6">
        <v>1059085</v>
      </c>
      <c r="C548" s="6" t="str">
        <f t="shared" si="32"/>
        <v>Harvesting</v>
      </c>
      <c r="D548" s="6" t="str">
        <f t="shared" si="33"/>
        <v>Harvesting - Sto:lo-1046</v>
      </c>
      <c r="E548" s="6" t="str">
        <f t="shared" si="34"/>
        <v>Resource Harvesting - Travel [not include in the CHOA under SHED#, DOC_ID:12 in CHOA P.16? 
Stó:lō</v>
      </c>
      <c r="F548" s="6" t="s">
        <v>1712</v>
      </c>
      <c r="G548" s="12">
        <f>INDEX(families!$A:$A,MATCH(H548,families!$B:$B,0))</f>
        <v>14</v>
      </c>
      <c r="H548" s="6" t="str">
        <f t="shared" si="35"/>
        <v>Tree</v>
      </c>
      <c r="L548" s="6">
        <v>1059070.7439999999</v>
      </c>
      <c r="M548" s="6">
        <v>1059084.9339999999</v>
      </c>
      <c r="N548" s="6">
        <v>599959</v>
      </c>
      <c r="O548" s="6">
        <v>5463420</v>
      </c>
      <c r="P548" s="6" t="s">
        <v>1112</v>
      </c>
      <c r="Q548" s="6" t="s">
        <v>1397</v>
      </c>
      <c r="R548" s="6" t="s">
        <v>900</v>
      </c>
      <c r="S548" s="6">
        <v>0</v>
      </c>
      <c r="T548" s="6" t="s">
        <v>1726</v>
      </c>
      <c r="U548" s="6" t="s">
        <v>1721</v>
      </c>
      <c r="V548" s="6" t="s">
        <v>1398</v>
      </c>
      <c r="X548" s="6" t="s">
        <v>963</v>
      </c>
      <c r="Y548" s="6" t="s">
        <v>1399</v>
      </c>
      <c r="Z548" s="6" t="s">
        <v>904</v>
      </c>
      <c r="AA548" s="6" t="s">
        <v>905</v>
      </c>
      <c r="AB548" s="7">
        <v>44597</v>
      </c>
      <c r="AC548" s="6" t="s">
        <v>906</v>
      </c>
      <c r="AD548" s="6" t="s">
        <v>1147</v>
      </c>
      <c r="AE548" s="6" t="s">
        <v>1147</v>
      </c>
      <c r="AF548" s="6" t="s">
        <v>1147</v>
      </c>
      <c r="AG548" s="6" t="s">
        <v>1147</v>
      </c>
      <c r="AK548" s="6">
        <v>599950</v>
      </c>
      <c r="AL548" s="6">
        <v>5463409</v>
      </c>
      <c r="AQ548" s="6" t="s">
        <v>1632</v>
      </c>
    </row>
    <row r="549" spans="1:45" x14ac:dyDescent="0.2">
      <c r="A549" s="6">
        <v>1059071</v>
      </c>
      <c r="B549" s="6">
        <v>1059085</v>
      </c>
      <c r="C549" s="6" t="str">
        <f t="shared" si="32"/>
        <v>Harvesting</v>
      </c>
      <c r="D549" s="6" t="str">
        <f t="shared" si="33"/>
        <v>Harvesting - Sto:lo-1046</v>
      </c>
      <c r="E549" s="6" t="str">
        <f t="shared" si="34"/>
        <v>Resource Harvesting - Travel [not include in the CHOA under SHED#, DOC_ID:12 in CHOA P.16? 
Stó:lō</v>
      </c>
      <c r="F549" s="6" t="s">
        <v>1712</v>
      </c>
      <c r="G549" s="12">
        <f>INDEX(families!$A:$A,MATCH(H549,families!$B:$B,0))</f>
        <v>14</v>
      </c>
      <c r="H549" s="6" t="str">
        <f t="shared" si="35"/>
        <v>Tree</v>
      </c>
      <c r="L549" s="6">
        <v>1059070.7439999999</v>
      </c>
      <c r="M549" s="6">
        <v>1059084.9339999999</v>
      </c>
      <c r="N549" s="6">
        <v>599959</v>
      </c>
      <c r="O549" s="6">
        <v>5463420</v>
      </c>
      <c r="P549" s="6" t="s">
        <v>1112</v>
      </c>
      <c r="Q549" s="6" t="s">
        <v>1397</v>
      </c>
      <c r="R549" s="6" t="s">
        <v>900</v>
      </c>
      <c r="S549" s="6">
        <v>0</v>
      </c>
      <c r="T549" s="6" t="s">
        <v>1726</v>
      </c>
      <c r="U549" s="6" t="s">
        <v>1721</v>
      </c>
      <c r="V549" s="6" t="s">
        <v>1398</v>
      </c>
      <c r="X549" s="6" t="s">
        <v>963</v>
      </c>
      <c r="Y549" s="6" t="s">
        <v>1399</v>
      </c>
      <c r="Z549" s="6" t="s">
        <v>904</v>
      </c>
      <c r="AA549" s="6" t="s">
        <v>905</v>
      </c>
      <c r="AB549" s="7">
        <v>44597</v>
      </c>
      <c r="AC549" s="6" t="s">
        <v>906</v>
      </c>
      <c r="AD549" s="6" t="s">
        <v>1147</v>
      </c>
      <c r="AE549" s="6" t="s">
        <v>1147</v>
      </c>
      <c r="AF549" s="6" t="s">
        <v>1147</v>
      </c>
      <c r="AG549" s="6" t="s">
        <v>1147</v>
      </c>
      <c r="AK549" s="6">
        <v>599950</v>
      </c>
      <c r="AL549" s="6">
        <v>5463409</v>
      </c>
      <c r="AQ549" s="6" t="s">
        <v>1632</v>
      </c>
      <c r="AR549" s="6">
        <v>114</v>
      </c>
    </row>
    <row r="550" spans="1:45" x14ac:dyDescent="0.2">
      <c r="A550" s="6">
        <v>1059071</v>
      </c>
      <c r="B550" s="6">
        <v>1059085</v>
      </c>
      <c r="C550" s="6" t="str">
        <f t="shared" si="32"/>
        <v>Harvesting</v>
      </c>
      <c r="D550" s="6" t="str">
        <f t="shared" si="33"/>
        <v>Harvesting - Sto:lo-1046</v>
      </c>
      <c r="E550" s="6" t="str">
        <f t="shared" si="34"/>
        <v>Resource Harvesting - Travel [not include in the CHOA under SHED#, DOC_ID:12 in CHOA P.16? 
Stó:lō</v>
      </c>
      <c r="F550" s="6" t="s">
        <v>1712</v>
      </c>
      <c r="G550" s="12">
        <f>INDEX(families!$A:$A,MATCH(H550,families!$B:$B,0))</f>
        <v>14</v>
      </c>
      <c r="H550" s="6" t="str">
        <f t="shared" si="35"/>
        <v>Tree</v>
      </c>
      <c r="L550" s="6">
        <v>1059070.7439999999</v>
      </c>
      <c r="M550" s="6">
        <v>1059084.9339999999</v>
      </c>
      <c r="N550" s="6">
        <v>599959</v>
      </c>
      <c r="O550" s="6">
        <v>5463420</v>
      </c>
      <c r="P550" s="6" t="s">
        <v>1112</v>
      </c>
      <c r="Q550" s="6" t="s">
        <v>1397</v>
      </c>
      <c r="R550" s="6" t="s">
        <v>900</v>
      </c>
      <c r="S550" s="6">
        <v>0</v>
      </c>
      <c r="T550" s="6" t="s">
        <v>1726</v>
      </c>
      <c r="U550" s="6" t="s">
        <v>1721</v>
      </c>
      <c r="V550" s="6" t="s">
        <v>1398</v>
      </c>
      <c r="X550" s="6" t="s">
        <v>963</v>
      </c>
      <c r="Y550" s="6" t="s">
        <v>1399</v>
      </c>
      <c r="Z550" s="6" t="s">
        <v>904</v>
      </c>
      <c r="AA550" s="6" t="s">
        <v>905</v>
      </c>
      <c r="AB550" s="7">
        <v>44597</v>
      </c>
      <c r="AC550" s="6" t="s">
        <v>906</v>
      </c>
      <c r="AD550" s="6" t="s">
        <v>1147</v>
      </c>
      <c r="AE550" s="6" t="s">
        <v>1147</v>
      </c>
      <c r="AF550" s="6" t="s">
        <v>1147</v>
      </c>
      <c r="AG550" s="6" t="s">
        <v>1147</v>
      </c>
      <c r="AK550" s="6">
        <v>599950</v>
      </c>
      <c r="AL550" s="6">
        <v>5463409</v>
      </c>
      <c r="AQ550" s="6" t="s">
        <v>1632</v>
      </c>
      <c r="AR550" s="6">
        <v>260</v>
      </c>
      <c r="AS550" s="6">
        <v>114</v>
      </c>
    </row>
    <row r="551" spans="1:45" x14ac:dyDescent="0.2">
      <c r="A551" s="6">
        <v>1052886</v>
      </c>
      <c r="B551" s="6">
        <v>1052906</v>
      </c>
      <c r="C551" s="6" t="str">
        <f t="shared" si="32"/>
        <v>Harvesting</v>
      </c>
      <c r="D551" s="6" t="str">
        <f t="shared" si="33"/>
        <v>Harvesting - Sto:lo-1070</v>
      </c>
      <c r="E551" s="6" t="str">
        <f t="shared" si="34"/>
        <v>Resource Harvesting - Travel [not include in the CHOA under SHED#], Documented Travelway 
Stó:lō</v>
      </c>
      <c r="F551" s="6" t="s">
        <v>1712</v>
      </c>
      <c r="G551" s="12">
        <f>INDEX(families!$A:$A,MATCH(H551,families!$B:$B,0))</f>
        <v>14</v>
      </c>
      <c r="H551" s="6" t="str">
        <f t="shared" si="35"/>
        <v>Tree</v>
      </c>
      <c r="L551" s="6">
        <v>1052885.2169999999</v>
      </c>
      <c r="M551" s="6">
        <v>1052905.733</v>
      </c>
      <c r="N551" s="6">
        <v>603693</v>
      </c>
      <c r="O551" s="6">
        <v>5468039</v>
      </c>
      <c r="P551" s="6" t="s">
        <v>1112</v>
      </c>
      <c r="Q551" s="6" t="s">
        <v>1353</v>
      </c>
      <c r="R551" s="6" t="s">
        <v>900</v>
      </c>
      <c r="S551" s="6">
        <v>0</v>
      </c>
      <c r="T551" s="6" t="s">
        <v>1726</v>
      </c>
      <c r="U551" s="6" t="s">
        <v>1721</v>
      </c>
      <c r="V551" s="6" t="s">
        <v>1354</v>
      </c>
      <c r="X551" s="6" t="s">
        <v>963</v>
      </c>
      <c r="Y551" s="6" t="s">
        <v>1355</v>
      </c>
      <c r="Z551" s="6" t="s">
        <v>904</v>
      </c>
      <c r="AA551" s="6" t="s">
        <v>905</v>
      </c>
      <c r="AB551" s="7">
        <v>44597</v>
      </c>
      <c r="AC551" s="6" t="s">
        <v>906</v>
      </c>
      <c r="AD551" s="6" t="s">
        <v>1147</v>
      </c>
      <c r="AE551" s="6" t="s">
        <v>1147</v>
      </c>
      <c r="AF551" s="6" t="s">
        <v>1147</v>
      </c>
      <c r="AG551" s="6" t="s">
        <v>1147</v>
      </c>
      <c r="AK551" s="6">
        <v>603679</v>
      </c>
      <c r="AL551" s="6">
        <v>5468024</v>
      </c>
      <c r="AQ551" s="6" t="s">
        <v>1632</v>
      </c>
    </row>
    <row r="552" spans="1:45" x14ac:dyDescent="0.2">
      <c r="A552" s="6">
        <v>1052936</v>
      </c>
      <c r="B552" s="6">
        <v>1052945</v>
      </c>
      <c r="C552" s="6" t="str">
        <f t="shared" si="32"/>
        <v>Harvesting</v>
      </c>
      <c r="D552" s="6" t="str">
        <f t="shared" si="33"/>
        <v>Harvesting - Sto:lo-1052</v>
      </c>
      <c r="E552" s="6" t="str">
        <f t="shared" si="34"/>
        <v>Resource Harvesting - Travel [not include in the CHOA under SHED#], Documented Travelway 
Stó:lō</v>
      </c>
      <c r="F552" s="6" t="s">
        <v>1712</v>
      </c>
      <c r="G552" s="12">
        <f>INDEX(families!$A:$A,MATCH(H552,families!$B:$B,0))</f>
        <v>14</v>
      </c>
      <c r="H552" s="6" t="str">
        <f t="shared" si="35"/>
        <v>Tree</v>
      </c>
      <c r="L552" s="6">
        <v>1052936.1470000001</v>
      </c>
      <c r="M552" s="6">
        <v>1052944.6299999999</v>
      </c>
      <c r="N552" s="6">
        <v>603658</v>
      </c>
      <c r="O552" s="6">
        <v>5468002</v>
      </c>
      <c r="P552" s="6" t="s">
        <v>1112</v>
      </c>
      <c r="Q552" s="6" t="s">
        <v>1359</v>
      </c>
      <c r="R552" s="6" t="s">
        <v>900</v>
      </c>
      <c r="S552" s="6">
        <v>0</v>
      </c>
      <c r="T552" s="6" t="s">
        <v>1726</v>
      </c>
      <c r="U552" s="6" t="s">
        <v>1721</v>
      </c>
      <c r="V552" s="6" t="s">
        <v>1354</v>
      </c>
      <c r="X552" s="6" t="s">
        <v>963</v>
      </c>
      <c r="Y552" s="6" t="s">
        <v>1360</v>
      </c>
      <c r="Z552" s="6" t="s">
        <v>904</v>
      </c>
      <c r="AA552" s="6" t="s">
        <v>905</v>
      </c>
      <c r="AB552" s="7">
        <v>44597</v>
      </c>
      <c r="AC552" s="6" t="s">
        <v>906</v>
      </c>
      <c r="AD552" s="6" t="s">
        <v>1147</v>
      </c>
      <c r="AE552" s="6" t="s">
        <v>1147</v>
      </c>
      <c r="AF552" s="6" t="s">
        <v>1147</v>
      </c>
      <c r="AG552" s="6" t="s">
        <v>1147</v>
      </c>
      <c r="AK552" s="6">
        <v>603652</v>
      </c>
      <c r="AL552" s="6">
        <v>5467996</v>
      </c>
      <c r="AQ552" s="6" t="s">
        <v>1632</v>
      </c>
    </row>
    <row r="553" spans="1:45" x14ac:dyDescent="0.2">
      <c r="A553" s="6">
        <v>1052936</v>
      </c>
      <c r="B553" s="6">
        <v>1052945</v>
      </c>
      <c r="C553" s="6" t="str">
        <f t="shared" si="32"/>
        <v>Harvesting</v>
      </c>
      <c r="D553" s="6" t="str">
        <f t="shared" si="33"/>
        <v>Harvesting - Sto:lo-1135</v>
      </c>
      <c r="E553" s="6" t="str">
        <f t="shared" si="34"/>
        <v>Resource Harvesting - Travel [not include in the CHOA under SHED#], Documented Travelway 
Stó:lō</v>
      </c>
      <c r="F553" s="6" t="s">
        <v>1712</v>
      </c>
      <c r="G553" s="12">
        <f>INDEX(families!$A:$A,MATCH(H553,families!$B:$B,0))</f>
        <v>14</v>
      </c>
      <c r="H553" s="6" t="str">
        <f t="shared" si="35"/>
        <v>Tree</v>
      </c>
      <c r="L553" s="6">
        <v>1052936.1470000001</v>
      </c>
      <c r="M553" s="6">
        <v>1052944.6299999999</v>
      </c>
      <c r="N553" s="6">
        <v>603658</v>
      </c>
      <c r="O553" s="6">
        <v>5468002</v>
      </c>
      <c r="P553" s="6" t="s">
        <v>1112</v>
      </c>
      <c r="Q553" s="6" t="s">
        <v>1361</v>
      </c>
      <c r="R553" s="6" t="s">
        <v>900</v>
      </c>
      <c r="S553" s="6">
        <v>0</v>
      </c>
      <c r="T553" s="6" t="s">
        <v>1726</v>
      </c>
      <c r="U553" s="6" t="s">
        <v>1721</v>
      </c>
      <c r="V553" s="6" t="s">
        <v>1354</v>
      </c>
      <c r="X553" s="6" t="s">
        <v>963</v>
      </c>
      <c r="Y553" s="6" t="s">
        <v>1362</v>
      </c>
      <c r="Z553" s="6" t="s">
        <v>904</v>
      </c>
      <c r="AA553" s="6" t="s">
        <v>905</v>
      </c>
      <c r="AB553" s="7">
        <v>44597</v>
      </c>
      <c r="AC553" s="6" t="s">
        <v>906</v>
      </c>
      <c r="AD553" s="6" t="s">
        <v>1147</v>
      </c>
      <c r="AE553" s="6" t="s">
        <v>1147</v>
      </c>
      <c r="AF553" s="6" t="s">
        <v>1147</v>
      </c>
      <c r="AG553" s="6" t="s">
        <v>1147</v>
      </c>
      <c r="AK553" s="6">
        <v>603652</v>
      </c>
      <c r="AL553" s="6">
        <v>5467996</v>
      </c>
      <c r="AQ553" s="6" t="s">
        <v>1632</v>
      </c>
    </row>
    <row r="554" spans="1:45" x14ac:dyDescent="0.2">
      <c r="A554" s="6">
        <v>1053000</v>
      </c>
      <c r="B554" s="6">
        <v>1053013</v>
      </c>
      <c r="C554" s="6" t="str">
        <f t="shared" si="32"/>
        <v>Harvesting</v>
      </c>
      <c r="D554" s="6" t="str">
        <f t="shared" si="33"/>
        <v>Harvesting - Sto:lo-1134</v>
      </c>
      <c r="E554" s="6" t="str">
        <f t="shared" si="34"/>
        <v>Resource Harvesting - Travel [not include in the CHOA under SHED#], Documented Travelway 
Stó:lō</v>
      </c>
      <c r="F554" s="6" t="s">
        <v>1712</v>
      </c>
      <c r="G554" s="12">
        <f>INDEX(families!$A:$A,MATCH(H554,families!$B:$B,0))</f>
        <v>14</v>
      </c>
      <c r="H554" s="6" t="str">
        <f t="shared" si="35"/>
        <v>Tree</v>
      </c>
      <c r="L554" s="6">
        <v>1052999.8019999999</v>
      </c>
      <c r="M554" s="6">
        <v>1053012.527</v>
      </c>
      <c r="N554" s="6">
        <v>603614</v>
      </c>
      <c r="O554" s="6">
        <v>5467956</v>
      </c>
      <c r="P554" s="6" t="s">
        <v>1112</v>
      </c>
      <c r="Q554" s="6" t="s">
        <v>1366</v>
      </c>
      <c r="R554" s="6" t="s">
        <v>900</v>
      </c>
      <c r="S554" s="6">
        <v>0</v>
      </c>
      <c r="T554" s="6" t="s">
        <v>1726</v>
      </c>
      <c r="U554" s="6" t="s">
        <v>1721</v>
      </c>
      <c r="V554" s="6" t="s">
        <v>1354</v>
      </c>
      <c r="X554" s="6" t="s">
        <v>963</v>
      </c>
      <c r="Y554" s="6" t="s">
        <v>1367</v>
      </c>
      <c r="Z554" s="6" t="s">
        <v>904</v>
      </c>
      <c r="AA554" s="6" t="s">
        <v>905</v>
      </c>
      <c r="AB554" s="7">
        <v>44597</v>
      </c>
      <c r="AC554" s="6" t="s">
        <v>906</v>
      </c>
      <c r="AD554" s="6" t="s">
        <v>1147</v>
      </c>
      <c r="AE554" s="6" t="s">
        <v>1147</v>
      </c>
      <c r="AF554" s="6" t="s">
        <v>1147</v>
      </c>
      <c r="AG554" s="6" t="s">
        <v>1147</v>
      </c>
      <c r="AK554" s="6">
        <v>603605</v>
      </c>
      <c r="AL554" s="6">
        <v>5467947</v>
      </c>
      <c r="AQ554" s="6" t="s">
        <v>1632</v>
      </c>
    </row>
    <row r="555" spans="1:45" x14ac:dyDescent="0.2">
      <c r="A555" s="6">
        <v>1052886</v>
      </c>
      <c r="B555" s="6">
        <v>1052906</v>
      </c>
      <c r="C555" s="6" t="str">
        <f t="shared" si="32"/>
        <v>Harvesting</v>
      </c>
      <c r="D555" s="6" t="str">
        <f t="shared" si="33"/>
        <v>Harvesting - Sto:lo-1070</v>
      </c>
      <c r="E555" s="6" t="str">
        <f t="shared" si="34"/>
        <v>Resource Harvesting - Travel [not include in the CHOA under SHED#], Documented Travelway 
Stó:lō</v>
      </c>
      <c r="F555" s="6" t="s">
        <v>1712</v>
      </c>
      <c r="G555" s="12">
        <f>INDEX(families!$A:$A,MATCH(H555,families!$B:$B,0))</f>
        <v>14</v>
      </c>
      <c r="H555" s="6" t="str">
        <f t="shared" si="35"/>
        <v>Tree</v>
      </c>
      <c r="L555" s="6">
        <v>1052885.2169999999</v>
      </c>
      <c r="M555" s="6">
        <v>1052905.733</v>
      </c>
      <c r="N555" s="6">
        <v>603693</v>
      </c>
      <c r="O555" s="6">
        <v>5468039</v>
      </c>
      <c r="P555" s="6" t="s">
        <v>1112</v>
      </c>
      <c r="Q555" s="6" t="s">
        <v>1353</v>
      </c>
      <c r="R555" s="6" t="s">
        <v>900</v>
      </c>
      <c r="S555" s="6">
        <v>0</v>
      </c>
      <c r="T555" s="6" t="s">
        <v>1726</v>
      </c>
      <c r="U555" s="6" t="s">
        <v>1721</v>
      </c>
      <c r="V555" s="6" t="s">
        <v>1354</v>
      </c>
      <c r="X555" s="6" t="s">
        <v>963</v>
      </c>
      <c r="Y555" s="6" t="s">
        <v>1355</v>
      </c>
      <c r="Z555" s="6" t="s">
        <v>904</v>
      </c>
      <c r="AA555" s="6" t="s">
        <v>905</v>
      </c>
      <c r="AB555" s="7">
        <v>44597</v>
      </c>
      <c r="AC555" s="6" t="s">
        <v>906</v>
      </c>
      <c r="AD555" s="6" t="s">
        <v>1147</v>
      </c>
      <c r="AE555" s="6" t="s">
        <v>1147</v>
      </c>
      <c r="AF555" s="6" t="s">
        <v>1147</v>
      </c>
      <c r="AG555" s="6" t="s">
        <v>1147</v>
      </c>
      <c r="AK555" s="6">
        <v>603679</v>
      </c>
      <c r="AL555" s="6">
        <v>5468024</v>
      </c>
      <c r="AQ555" s="6" t="s">
        <v>1632</v>
      </c>
    </row>
    <row r="556" spans="1:45" x14ac:dyDescent="0.2">
      <c r="A556" s="6">
        <v>1052936</v>
      </c>
      <c r="B556" s="6">
        <v>1052945</v>
      </c>
      <c r="C556" s="6" t="str">
        <f t="shared" si="32"/>
        <v>Harvesting</v>
      </c>
      <c r="D556" s="6" t="str">
        <f t="shared" si="33"/>
        <v>Harvesting - Sto:lo-1052</v>
      </c>
      <c r="E556" s="6" t="str">
        <f t="shared" si="34"/>
        <v>Resource Harvesting - Travel [not include in the CHOA under SHED#], Documented Travelway 
Stó:lō</v>
      </c>
      <c r="F556" s="6" t="s">
        <v>1712</v>
      </c>
      <c r="G556" s="12">
        <f>INDEX(families!$A:$A,MATCH(H556,families!$B:$B,0))</f>
        <v>14</v>
      </c>
      <c r="H556" s="6" t="str">
        <f t="shared" si="35"/>
        <v>Tree</v>
      </c>
      <c r="L556" s="6">
        <v>1052936.1470000001</v>
      </c>
      <c r="M556" s="6">
        <v>1052944.6299999999</v>
      </c>
      <c r="N556" s="6">
        <v>603658</v>
      </c>
      <c r="O556" s="6">
        <v>5468002</v>
      </c>
      <c r="P556" s="6" t="s">
        <v>1112</v>
      </c>
      <c r="Q556" s="6" t="s">
        <v>1359</v>
      </c>
      <c r="R556" s="6" t="s">
        <v>900</v>
      </c>
      <c r="S556" s="6">
        <v>0</v>
      </c>
      <c r="T556" s="6" t="s">
        <v>1726</v>
      </c>
      <c r="U556" s="6" t="s">
        <v>1721</v>
      </c>
      <c r="V556" s="6" t="s">
        <v>1354</v>
      </c>
      <c r="X556" s="6" t="s">
        <v>963</v>
      </c>
      <c r="Y556" s="6" t="s">
        <v>1360</v>
      </c>
      <c r="Z556" s="6" t="s">
        <v>904</v>
      </c>
      <c r="AA556" s="6" t="s">
        <v>905</v>
      </c>
      <c r="AB556" s="7">
        <v>44597</v>
      </c>
      <c r="AC556" s="6" t="s">
        <v>906</v>
      </c>
      <c r="AD556" s="6" t="s">
        <v>1147</v>
      </c>
      <c r="AE556" s="6" t="s">
        <v>1147</v>
      </c>
      <c r="AF556" s="6" t="s">
        <v>1147</v>
      </c>
      <c r="AG556" s="6" t="s">
        <v>1147</v>
      </c>
      <c r="AK556" s="6">
        <v>603652</v>
      </c>
      <c r="AL556" s="6">
        <v>5467996</v>
      </c>
      <c r="AQ556" s="6" t="s">
        <v>1632</v>
      </c>
    </row>
    <row r="557" spans="1:45" x14ac:dyDescent="0.2">
      <c r="A557" s="6">
        <v>1052936</v>
      </c>
      <c r="B557" s="6">
        <v>1052945</v>
      </c>
      <c r="C557" s="6" t="str">
        <f t="shared" si="32"/>
        <v>Harvesting</v>
      </c>
      <c r="D557" s="6" t="str">
        <f t="shared" si="33"/>
        <v>Harvesting - Sto:lo-1135</v>
      </c>
      <c r="E557" s="6" t="str">
        <f t="shared" si="34"/>
        <v>Resource Harvesting - Travel [not include in the CHOA under SHED#], Documented Travelway 
Stó:lō</v>
      </c>
      <c r="F557" s="6" t="s">
        <v>1712</v>
      </c>
      <c r="G557" s="12">
        <f>INDEX(families!$A:$A,MATCH(H557,families!$B:$B,0))</f>
        <v>14</v>
      </c>
      <c r="H557" s="6" t="str">
        <f t="shared" si="35"/>
        <v>Tree</v>
      </c>
      <c r="L557" s="6">
        <v>1052936.1470000001</v>
      </c>
      <c r="M557" s="6">
        <v>1052944.6299999999</v>
      </c>
      <c r="N557" s="6">
        <v>603658</v>
      </c>
      <c r="O557" s="6">
        <v>5468002</v>
      </c>
      <c r="P557" s="6" t="s">
        <v>1112</v>
      </c>
      <c r="Q557" s="6" t="s">
        <v>1361</v>
      </c>
      <c r="R557" s="6" t="s">
        <v>900</v>
      </c>
      <c r="S557" s="6">
        <v>0</v>
      </c>
      <c r="T557" s="6" t="s">
        <v>1726</v>
      </c>
      <c r="U557" s="6" t="s">
        <v>1721</v>
      </c>
      <c r="V557" s="6" t="s">
        <v>1354</v>
      </c>
      <c r="X557" s="6" t="s">
        <v>963</v>
      </c>
      <c r="Y557" s="6" t="s">
        <v>1362</v>
      </c>
      <c r="Z557" s="6" t="s">
        <v>904</v>
      </c>
      <c r="AA557" s="6" t="s">
        <v>905</v>
      </c>
      <c r="AB557" s="7">
        <v>44597</v>
      </c>
      <c r="AC557" s="6" t="s">
        <v>906</v>
      </c>
      <c r="AD557" s="6" t="s">
        <v>1147</v>
      </c>
      <c r="AE557" s="6" t="s">
        <v>1147</v>
      </c>
      <c r="AF557" s="6" t="s">
        <v>1147</v>
      </c>
      <c r="AG557" s="6" t="s">
        <v>1147</v>
      </c>
      <c r="AK557" s="6">
        <v>603652</v>
      </c>
      <c r="AL557" s="6">
        <v>5467996</v>
      </c>
      <c r="AQ557" s="6" t="s">
        <v>1632</v>
      </c>
    </row>
    <row r="558" spans="1:45" x14ac:dyDescent="0.2">
      <c r="A558" s="6">
        <v>1053000</v>
      </c>
      <c r="B558" s="6">
        <v>1053013</v>
      </c>
      <c r="C558" s="6" t="str">
        <f t="shared" si="32"/>
        <v>Harvesting</v>
      </c>
      <c r="D558" s="6" t="str">
        <f t="shared" si="33"/>
        <v>Harvesting - Sto:lo-1134</v>
      </c>
      <c r="E558" s="6" t="str">
        <f t="shared" si="34"/>
        <v>Resource Harvesting - Travel [not include in the CHOA under SHED#], Documented Travelway 
Stó:lō</v>
      </c>
      <c r="F558" s="6" t="s">
        <v>1712</v>
      </c>
      <c r="G558" s="12">
        <f>INDEX(families!$A:$A,MATCH(H558,families!$B:$B,0))</f>
        <v>14</v>
      </c>
      <c r="H558" s="6" t="str">
        <f t="shared" si="35"/>
        <v>Tree</v>
      </c>
      <c r="L558" s="6">
        <v>1052999.8019999999</v>
      </c>
      <c r="M558" s="6">
        <v>1053012.527</v>
      </c>
      <c r="N558" s="6">
        <v>603614</v>
      </c>
      <c r="O558" s="6">
        <v>5467956</v>
      </c>
      <c r="P558" s="6" t="s">
        <v>1112</v>
      </c>
      <c r="Q558" s="6" t="s">
        <v>1366</v>
      </c>
      <c r="R558" s="6" t="s">
        <v>900</v>
      </c>
      <c r="S558" s="6">
        <v>0</v>
      </c>
      <c r="T558" s="6" t="s">
        <v>1726</v>
      </c>
      <c r="U558" s="6" t="s">
        <v>1721</v>
      </c>
      <c r="V558" s="6" t="s">
        <v>1354</v>
      </c>
      <c r="X558" s="6" t="s">
        <v>963</v>
      </c>
      <c r="Y558" s="6" t="s">
        <v>1367</v>
      </c>
      <c r="Z558" s="6" t="s">
        <v>904</v>
      </c>
      <c r="AA558" s="6" t="s">
        <v>905</v>
      </c>
      <c r="AB558" s="7">
        <v>44597</v>
      </c>
      <c r="AC558" s="6" t="s">
        <v>906</v>
      </c>
      <c r="AD558" s="6" t="s">
        <v>1147</v>
      </c>
      <c r="AE558" s="6" t="s">
        <v>1147</v>
      </c>
      <c r="AF558" s="6" t="s">
        <v>1147</v>
      </c>
      <c r="AG558" s="6" t="s">
        <v>1147</v>
      </c>
      <c r="AK558" s="6">
        <v>603605</v>
      </c>
      <c r="AL558" s="6">
        <v>5467947</v>
      </c>
      <c r="AQ558" s="6" t="s">
        <v>1632</v>
      </c>
    </row>
    <row r="559" spans="1:45" x14ac:dyDescent="0.2">
      <c r="A559" s="6">
        <v>1052886</v>
      </c>
      <c r="B559" s="6">
        <v>1052906</v>
      </c>
      <c r="C559" s="6" t="str">
        <f t="shared" si="32"/>
        <v>Harvesting</v>
      </c>
      <c r="D559" s="6" t="str">
        <f t="shared" si="33"/>
        <v>Harvesting - Sto:lo-1070</v>
      </c>
      <c r="E559" s="6" t="str">
        <f t="shared" si="34"/>
        <v>Resource Harvesting - Travel [not include in the CHOA under SHED#], Documented Travelway 
Stó:lō</v>
      </c>
      <c r="F559" s="6" t="s">
        <v>1712</v>
      </c>
      <c r="G559" s="12">
        <f>INDEX(families!$A:$A,MATCH(H559,families!$B:$B,0))</f>
        <v>14</v>
      </c>
      <c r="H559" s="6" t="str">
        <f t="shared" si="35"/>
        <v>Tree</v>
      </c>
      <c r="L559" s="6">
        <v>1052885.2169999999</v>
      </c>
      <c r="M559" s="6">
        <v>1052905.733</v>
      </c>
      <c r="N559" s="6">
        <v>603693</v>
      </c>
      <c r="O559" s="6">
        <v>5468039</v>
      </c>
      <c r="P559" s="6" t="s">
        <v>1112</v>
      </c>
      <c r="Q559" s="6" t="s">
        <v>1353</v>
      </c>
      <c r="R559" s="6" t="s">
        <v>900</v>
      </c>
      <c r="S559" s="6">
        <v>0</v>
      </c>
      <c r="T559" s="6" t="s">
        <v>1726</v>
      </c>
      <c r="U559" s="6" t="s">
        <v>1721</v>
      </c>
      <c r="V559" s="6" t="s">
        <v>1354</v>
      </c>
      <c r="X559" s="6" t="s">
        <v>963</v>
      </c>
      <c r="Y559" s="6" t="s">
        <v>1355</v>
      </c>
      <c r="Z559" s="6" t="s">
        <v>904</v>
      </c>
      <c r="AA559" s="6" t="s">
        <v>905</v>
      </c>
      <c r="AB559" s="7">
        <v>44597</v>
      </c>
      <c r="AC559" s="6" t="s">
        <v>906</v>
      </c>
      <c r="AD559" s="6" t="s">
        <v>1147</v>
      </c>
      <c r="AE559" s="6" t="s">
        <v>1147</v>
      </c>
      <c r="AF559" s="6" t="s">
        <v>1147</v>
      </c>
      <c r="AG559" s="6" t="s">
        <v>1147</v>
      </c>
      <c r="AK559" s="6">
        <v>603679</v>
      </c>
      <c r="AL559" s="6">
        <v>5468024</v>
      </c>
      <c r="AQ559" s="6" t="s">
        <v>1632</v>
      </c>
      <c r="AR559" s="6">
        <v>99</v>
      </c>
    </row>
    <row r="560" spans="1:45" x14ac:dyDescent="0.2">
      <c r="A560" s="6">
        <v>1052936</v>
      </c>
      <c r="B560" s="6">
        <v>1052945</v>
      </c>
      <c r="C560" s="6" t="str">
        <f t="shared" si="32"/>
        <v>Harvesting</v>
      </c>
      <c r="D560" s="6" t="str">
        <f t="shared" si="33"/>
        <v>Harvesting - Sto:lo-1052</v>
      </c>
      <c r="E560" s="6" t="str">
        <f t="shared" si="34"/>
        <v>Resource Harvesting - Travel [not include in the CHOA under SHED#], Documented Travelway 
Stó:lō</v>
      </c>
      <c r="F560" s="6" t="s">
        <v>1712</v>
      </c>
      <c r="G560" s="12">
        <f>INDEX(families!$A:$A,MATCH(H560,families!$B:$B,0))</f>
        <v>14</v>
      </c>
      <c r="H560" s="6" t="str">
        <f t="shared" si="35"/>
        <v>Tree</v>
      </c>
      <c r="L560" s="6">
        <v>1052936.1470000001</v>
      </c>
      <c r="M560" s="6">
        <v>1052944.6299999999</v>
      </c>
      <c r="N560" s="6">
        <v>603658</v>
      </c>
      <c r="O560" s="6">
        <v>5468002</v>
      </c>
      <c r="P560" s="6" t="s">
        <v>1112</v>
      </c>
      <c r="Q560" s="6" t="s">
        <v>1359</v>
      </c>
      <c r="R560" s="6" t="s">
        <v>900</v>
      </c>
      <c r="S560" s="6">
        <v>0</v>
      </c>
      <c r="T560" s="6" t="s">
        <v>1726</v>
      </c>
      <c r="U560" s="6" t="s">
        <v>1721</v>
      </c>
      <c r="V560" s="6" t="s">
        <v>1354</v>
      </c>
      <c r="X560" s="6" t="s">
        <v>963</v>
      </c>
      <c r="Y560" s="6" t="s">
        <v>1360</v>
      </c>
      <c r="Z560" s="6" t="s">
        <v>904</v>
      </c>
      <c r="AA560" s="6" t="s">
        <v>905</v>
      </c>
      <c r="AB560" s="7">
        <v>44597</v>
      </c>
      <c r="AC560" s="6" t="s">
        <v>906</v>
      </c>
      <c r="AD560" s="6" t="s">
        <v>1147</v>
      </c>
      <c r="AE560" s="6" t="s">
        <v>1147</v>
      </c>
      <c r="AF560" s="6" t="s">
        <v>1147</v>
      </c>
      <c r="AG560" s="6" t="s">
        <v>1147</v>
      </c>
      <c r="AK560" s="6">
        <v>603652</v>
      </c>
      <c r="AL560" s="6">
        <v>5467996</v>
      </c>
      <c r="AQ560" s="6" t="s">
        <v>1632</v>
      </c>
      <c r="AR560" s="6">
        <v>101</v>
      </c>
    </row>
    <row r="561" spans="1:45" x14ac:dyDescent="0.2">
      <c r="A561" s="6">
        <v>1052936</v>
      </c>
      <c r="B561" s="6">
        <v>1052945</v>
      </c>
      <c r="C561" s="6" t="str">
        <f t="shared" si="32"/>
        <v>Harvesting</v>
      </c>
      <c r="D561" s="6" t="str">
        <f t="shared" si="33"/>
        <v>Harvesting - Sto:lo-1135</v>
      </c>
      <c r="E561" s="6" t="str">
        <f t="shared" si="34"/>
        <v>Resource Harvesting - Travel [not include in the CHOA under SHED#], Documented Travelway 
Stó:lō</v>
      </c>
      <c r="F561" s="6" t="s">
        <v>1712</v>
      </c>
      <c r="G561" s="12">
        <f>INDEX(families!$A:$A,MATCH(H561,families!$B:$B,0))</f>
        <v>14</v>
      </c>
      <c r="H561" s="6" t="str">
        <f t="shared" si="35"/>
        <v>Tree</v>
      </c>
      <c r="L561" s="6">
        <v>1052936.1470000001</v>
      </c>
      <c r="M561" s="6">
        <v>1052944.6299999999</v>
      </c>
      <c r="N561" s="6">
        <v>603658</v>
      </c>
      <c r="O561" s="6">
        <v>5468002</v>
      </c>
      <c r="P561" s="6" t="s">
        <v>1112</v>
      </c>
      <c r="Q561" s="6" t="s">
        <v>1361</v>
      </c>
      <c r="R561" s="6" t="s">
        <v>900</v>
      </c>
      <c r="S561" s="6">
        <v>0</v>
      </c>
      <c r="T561" s="6" t="s">
        <v>1726</v>
      </c>
      <c r="U561" s="6" t="s">
        <v>1721</v>
      </c>
      <c r="V561" s="6" t="s">
        <v>1354</v>
      </c>
      <c r="X561" s="6" t="s">
        <v>963</v>
      </c>
      <c r="Y561" s="6" t="s">
        <v>1362</v>
      </c>
      <c r="Z561" s="6" t="s">
        <v>904</v>
      </c>
      <c r="AA561" s="6" t="s">
        <v>905</v>
      </c>
      <c r="AB561" s="7">
        <v>44597</v>
      </c>
      <c r="AC561" s="6" t="s">
        <v>906</v>
      </c>
      <c r="AD561" s="6" t="s">
        <v>1147</v>
      </c>
      <c r="AE561" s="6" t="s">
        <v>1147</v>
      </c>
      <c r="AF561" s="6" t="s">
        <v>1147</v>
      </c>
      <c r="AG561" s="6" t="s">
        <v>1147</v>
      </c>
      <c r="AK561" s="6">
        <v>603652</v>
      </c>
      <c r="AL561" s="6">
        <v>5467996</v>
      </c>
      <c r="AQ561" s="6" t="s">
        <v>1632</v>
      </c>
      <c r="AR561" s="6">
        <v>102</v>
      </c>
    </row>
    <row r="562" spans="1:45" x14ac:dyDescent="0.2">
      <c r="A562" s="6">
        <v>1053000</v>
      </c>
      <c r="B562" s="6">
        <v>1053013</v>
      </c>
      <c r="C562" s="6" t="str">
        <f t="shared" si="32"/>
        <v>Harvesting</v>
      </c>
      <c r="D562" s="6" t="str">
        <f t="shared" si="33"/>
        <v>Harvesting - Sto:lo-1134</v>
      </c>
      <c r="E562" s="6" t="str">
        <f t="shared" si="34"/>
        <v>Resource Harvesting - Travel [not include in the CHOA under SHED#], Documented Travelway 
Stó:lō</v>
      </c>
      <c r="F562" s="6" t="s">
        <v>1712</v>
      </c>
      <c r="G562" s="12">
        <f>INDEX(families!$A:$A,MATCH(H562,families!$B:$B,0))</f>
        <v>14</v>
      </c>
      <c r="H562" s="6" t="str">
        <f t="shared" si="35"/>
        <v>Tree</v>
      </c>
      <c r="L562" s="6">
        <v>1052999.8019999999</v>
      </c>
      <c r="M562" s="6">
        <v>1053012.527</v>
      </c>
      <c r="N562" s="6">
        <v>603614</v>
      </c>
      <c r="O562" s="6">
        <v>5467956</v>
      </c>
      <c r="P562" s="6" t="s">
        <v>1112</v>
      </c>
      <c r="Q562" s="6" t="s">
        <v>1366</v>
      </c>
      <c r="R562" s="6" t="s">
        <v>900</v>
      </c>
      <c r="S562" s="6">
        <v>0</v>
      </c>
      <c r="T562" s="6" t="s">
        <v>1726</v>
      </c>
      <c r="U562" s="6" t="s">
        <v>1721</v>
      </c>
      <c r="V562" s="6" t="s">
        <v>1354</v>
      </c>
      <c r="X562" s="6" t="s">
        <v>963</v>
      </c>
      <c r="Y562" s="6" t="s">
        <v>1367</v>
      </c>
      <c r="Z562" s="6" t="s">
        <v>904</v>
      </c>
      <c r="AA562" s="6" t="s">
        <v>905</v>
      </c>
      <c r="AB562" s="7">
        <v>44597</v>
      </c>
      <c r="AC562" s="6" t="s">
        <v>906</v>
      </c>
      <c r="AD562" s="6" t="s">
        <v>1147</v>
      </c>
      <c r="AE562" s="6" t="s">
        <v>1147</v>
      </c>
      <c r="AF562" s="6" t="s">
        <v>1147</v>
      </c>
      <c r="AG562" s="6" t="s">
        <v>1147</v>
      </c>
      <c r="AK562" s="6">
        <v>603605</v>
      </c>
      <c r="AL562" s="6">
        <v>5467947</v>
      </c>
      <c r="AQ562" s="6" t="s">
        <v>1632</v>
      </c>
      <c r="AR562" s="6">
        <v>104</v>
      </c>
    </row>
    <row r="563" spans="1:45" x14ac:dyDescent="0.2">
      <c r="A563" s="6">
        <v>1052886</v>
      </c>
      <c r="B563" s="6">
        <v>1052906</v>
      </c>
      <c r="C563" s="6" t="str">
        <f t="shared" si="32"/>
        <v>Harvesting</v>
      </c>
      <c r="D563" s="6" t="str">
        <f t="shared" si="33"/>
        <v>Harvesting - Sto:lo-1070</v>
      </c>
      <c r="E563" s="6" t="str">
        <f t="shared" si="34"/>
        <v>Resource Harvesting - Travel [not include in the CHOA under SHED#], Documented Travelway 
Stó:lō</v>
      </c>
      <c r="F563" s="6" t="s">
        <v>1712</v>
      </c>
      <c r="G563" s="12">
        <f>INDEX(families!$A:$A,MATCH(H563,families!$B:$B,0))</f>
        <v>14</v>
      </c>
      <c r="H563" s="6" t="str">
        <f t="shared" si="35"/>
        <v>Tree</v>
      </c>
      <c r="L563" s="6">
        <v>1052885.2169999999</v>
      </c>
      <c r="M563" s="6">
        <v>1052905.733</v>
      </c>
      <c r="N563" s="6">
        <v>603693</v>
      </c>
      <c r="O563" s="6">
        <v>5468039</v>
      </c>
      <c r="P563" s="6" t="s">
        <v>1112</v>
      </c>
      <c r="Q563" s="6" t="s">
        <v>1353</v>
      </c>
      <c r="R563" s="6" t="s">
        <v>900</v>
      </c>
      <c r="S563" s="6">
        <v>0</v>
      </c>
      <c r="T563" s="6" t="s">
        <v>1726</v>
      </c>
      <c r="U563" s="6" t="s">
        <v>1721</v>
      </c>
      <c r="V563" s="6" t="s">
        <v>1354</v>
      </c>
      <c r="X563" s="6" t="s">
        <v>963</v>
      </c>
      <c r="Y563" s="6" t="s">
        <v>1355</v>
      </c>
      <c r="Z563" s="6" t="s">
        <v>904</v>
      </c>
      <c r="AA563" s="6" t="s">
        <v>905</v>
      </c>
      <c r="AB563" s="7">
        <v>44597</v>
      </c>
      <c r="AC563" s="6" t="s">
        <v>906</v>
      </c>
      <c r="AD563" s="6" t="s">
        <v>1147</v>
      </c>
      <c r="AE563" s="6" t="s">
        <v>1147</v>
      </c>
      <c r="AF563" s="6" t="s">
        <v>1147</v>
      </c>
      <c r="AG563" s="6" t="s">
        <v>1147</v>
      </c>
      <c r="AK563" s="6">
        <v>603679</v>
      </c>
      <c r="AL563" s="6">
        <v>5468024</v>
      </c>
      <c r="AQ563" s="6" t="s">
        <v>1632</v>
      </c>
      <c r="AR563" s="6">
        <v>245</v>
      </c>
      <c r="AS563" s="6">
        <v>99</v>
      </c>
    </row>
    <row r="564" spans="1:45" x14ac:dyDescent="0.2">
      <c r="A564" s="6">
        <v>1052936</v>
      </c>
      <c r="B564" s="6">
        <v>1052945</v>
      </c>
      <c r="C564" s="6" t="str">
        <f t="shared" si="32"/>
        <v>Harvesting</v>
      </c>
      <c r="D564" s="6" t="str">
        <f t="shared" si="33"/>
        <v>Harvesting - Sto:lo-1052</v>
      </c>
      <c r="E564" s="6" t="str">
        <f t="shared" si="34"/>
        <v>Resource Harvesting - Travel [not include in the CHOA under SHED#], Documented Travelway 
Stó:lō</v>
      </c>
      <c r="F564" s="6" t="s">
        <v>1712</v>
      </c>
      <c r="G564" s="12">
        <f>INDEX(families!$A:$A,MATCH(H564,families!$B:$B,0))</f>
        <v>14</v>
      </c>
      <c r="H564" s="6" t="str">
        <f t="shared" si="35"/>
        <v>Tree</v>
      </c>
      <c r="L564" s="6">
        <v>1052936.1470000001</v>
      </c>
      <c r="M564" s="6">
        <v>1052944.6299999999</v>
      </c>
      <c r="N564" s="6">
        <v>603658</v>
      </c>
      <c r="O564" s="6">
        <v>5468002</v>
      </c>
      <c r="P564" s="6" t="s">
        <v>1112</v>
      </c>
      <c r="Q564" s="6" t="s">
        <v>1359</v>
      </c>
      <c r="R564" s="6" t="s">
        <v>900</v>
      </c>
      <c r="S564" s="6">
        <v>0</v>
      </c>
      <c r="T564" s="6" t="s">
        <v>1726</v>
      </c>
      <c r="U564" s="6" t="s">
        <v>1721</v>
      </c>
      <c r="V564" s="6" t="s">
        <v>1354</v>
      </c>
      <c r="X564" s="6" t="s">
        <v>963</v>
      </c>
      <c r="Y564" s="6" t="s">
        <v>1360</v>
      </c>
      <c r="Z564" s="6" t="s">
        <v>904</v>
      </c>
      <c r="AA564" s="6" t="s">
        <v>905</v>
      </c>
      <c r="AB564" s="7">
        <v>44597</v>
      </c>
      <c r="AC564" s="6" t="s">
        <v>906</v>
      </c>
      <c r="AD564" s="6" t="s">
        <v>1147</v>
      </c>
      <c r="AE564" s="6" t="s">
        <v>1147</v>
      </c>
      <c r="AF564" s="6" t="s">
        <v>1147</v>
      </c>
      <c r="AG564" s="6" t="s">
        <v>1147</v>
      </c>
      <c r="AK564" s="6">
        <v>603652</v>
      </c>
      <c r="AL564" s="6">
        <v>5467996</v>
      </c>
      <c r="AQ564" s="6" t="s">
        <v>1632</v>
      </c>
      <c r="AR564" s="6">
        <v>247</v>
      </c>
      <c r="AS564" s="6">
        <v>101</v>
      </c>
    </row>
    <row r="565" spans="1:45" x14ac:dyDescent="0.2">
      <c r="A565" s="6">
        <v>1052936</v>
      </c>
      <c r="B565" s="6">
        <v>1052945</v>
      </c>
      <c r="C565" s="6" t="str">
        <f t="shared" si="32"/>
        <v>Harvesting</v>
      </c>
      <c r="D565" s="6" t="str">
        <f t="shared" si="33"/>
        <v>Harvesting - Sto:lo-1135</v>
      </c>
      <c r="E565" s="6" t="str">
        <f t="shared" si="34"/>
        <v>Resource Harvesting - Travel [not include in the CHOA under SHED#], Documented Travelway 
Stó:lō</v>
      </c>
      <c r="F565" s="6" t="s">
        <v>1712</v>
      </c>
      <c r="G565" s="12">
        <f>INDEX(families!$A:$A,MATCH(H565,families!$B:$B,0))</f>
        <v>14</v>
      </c>
      <c r="H565" s="6" t="str">
        <f t="shared" si="35"/>
        <v>Tree</v>
      </c>
      <c r="L565" s="6">
        <v>1052936.1470000001</v>
      </c>
      <c r="M565" s="6">
        <v>1052944.6299999999</v>
      </c>
      <c r="N565" s="6">
        <v>603658</v>
      </c>
      <c r="O565" s="6">
        <v>5468002</v>
      </c>
      <c r="P565" s="6" t="s">
        <v>1112</v>
      </c>
      <c r="Q565" s="6" t="s">
        <v>1361</v>
      </c>
      <c r="R565" s="6" t="s">
        <v>900</v>
      </c>
      <c r="S565" s="6">
        <v>0</v>
      </c>
      <c r="T565" s="6" t="s">
        <v>1726</v>
      </c>
      <c r="U565" s="6" t="s">
        <v>1721</v>
      </c>
      <c r="V565" s="6" t="s">
        <v>1354</v>
      </c>
      <c r="X565" s="6" t="s">
        <v>963</v>
      </c>
      <c r="Y565" s="6" t="s">
        <v>1362</v>
      </c>
      <c r="Z565" s="6" t="s">
        <v>904</v>
      </c>
      <c r="AA565" s="6" t="s">
        <v>905</v>
      </c>
      <c r="AB565" s="7">
        <v>44597</v>
      </c>
      <c r="AC565" s="6" t="s">
        <v>906</v>
      </c>
      <c r="AD565" s="6" t="s">
        <v>1147</v>
      </c>
      <c r="AE565" s="6" t="s">
        <v>1147</v>
      </c>
      <c r="AF565" s="6" t="s">
        <v>1147</v>
      </c>
      <c r="AG565" s="6" t="s">
        <v>1147</v>
      </c>
      <c r="AK565" s="6">
        <v>603652</v>
      </c>
      <c r="AL565" s="6">
        <v>5467996</v>
      </c>
      <c r="AQ565" s="6" t="s">
        <v>1632</v>
      </c>
      <c r="AR565" s="6">
        <v>248</v>
      </c>
      <c r="AS565" s="6">
        <v>102</v>
      </c>
    </row>
    <row r="566" spans="1:45" x14ac:dyDescent="0.2">
      <c r="A566" s="6">
        <v>1053000</v>
      </c>
      <c r="B566" s="6">
        <v>1053013</v>
      </c>
      <c r="C566" s="6" t="str">
        <f t="shared" si="32"/>
        <v>Harvesting</v>
      </c>
      <c r="D566" s="6" t="str">
        <f t="shared" si="33"/>
        <v>Harvesting - Sto:lo-1134</v>
      </c>
      <c r="E566" s="6" t="str">
        <f t="shared" si="34"/>
        <v>Resource Harvesting - Travel [not include in the CHOA under SHED#], Documented Travelway 
Stó:lō</v>
      </c>
      <c r="F566" s="6" t="s">
        <v>1712</v>
      </c>
      <c r="G566" s="12">
        <f>INDEX(families!$A:$A,MATCH(H566,families!$B:$B,0))</f>
        <v>14</v>
      </c>
      <c r="H566" s="6" t="str">
        <f t="shared" si="35"/>
        <v>Tree</v>
      </c>
      <c r="L566" s="6">
        <v>1052999.8019999999</v>
      </c>
      <c r="M566" s="6">
        <v>1053012.527</v>
      </c>
      <c r="N566" s="6">
        <v>603614</v>
      </c>
      <c r="O566" s="6">
        <v>5467956</v>
      </c>
      <c r="P566" s="6" t="s">
        <v>1112</v>
      </c>
      <c r="Q566" s="6" t="s">
        <v>1366</v>
      </c>
      <c r="R566" s="6" t="s">
        <v>900</v>
      </c>
      <c r="S566" s="6">
        <v>0</v>
      </c>
      <c r="T566" s="6" t="s">
        <v>1726</v>
      </c>
      <c r="U566" s="6" t="s">
        <v>1721</v>
      </c>
      <c r="V566" s="6" t="s">
        <v>1354</v>
      </c>
      <c r="X566" s="6" t="s">
        <v>963</v>
      </c>
      <c r="Y566" s="6" t="s">
        <v>1367</v>
      </c>
      <c r="Z566" s="6" t="s">
        <v>904</v>
      </c>
      <c r="AA566" s="6" t="s">
        <v>905</v>
      </c>
      <c r="AB566" s="7">
        <v>44597</v>
      </c>
      <c r="AC566" s="6" t="s">
        <v>906</v>
      </c>
      <c r="AD566" s="6" t="s">
        <v>1147</v>
      </c>
      <c r="AE566" s="6" t="s">
        <v>1147</v>
      </c>
      <c r="AF566" s="6" t="s">
        <v>1147</v>
      </c>
      <c r="AG566" s="6" t="s">
        <v>1147</v>
      </c>
      <c r="AK566" s="6">
        <v>603605</v>
      </c>
      <c r="AL566" s="6">
        <v>5467947</v>
      </c>
      <c r="AQ566" s="6" t="s">
        <v>1632</v>
      </c>
      <c r="AR566" s="6">
        <v>250</v>
      </c>
      <c r="AS566" s="6">
        <v>104</v>
      </c>
    </row>
    <row r="567" spans="1:45" x14ac:dyDescent="0.2">
      <c r="A567" s="6">
        <v>1053000</v>
      </c>
      <c r="B567" s="6">
        <v>1053013</v>
      </c>
      <c r="C567" s="6" t="str">
        <f t="shared" si="32"/>
        <v>Harvesting</v>
      </c>
      <c r="D567" s="6" t="str">
        <f t="shared" si="33"/>
        <v>Harvesting - Sto:lo-1022</v>
      </c>
      <c r="E567" s="6" t="str">
        <f t="shared" si="34"/>
        <v>Resource Harvesting - Travel [not include in the CHOA] 
Stó:lō</v>
      </c>
      <c r="F567" s="6" t="s">
        <v>1712</v>
      </c>
      <c r="G567" s="12">
        <f>INDEX(families!$A:$A,MATCH(H567,families!$B:$B,0))</f>
        <v>14</v>
      </c>
      <c r="H567" s="6" t="str">
        <f t="shared" si="35"/>
        <v>Tree</v>
      </c>
      <c r="L567" s="6">
        <v>1052999.8019999999</v>
      </c>
      <c r="M567" s="6">
        <v>1053012.527</v>
      </c>
      <c r="N567" s="6">
        <v>603614</v>
      </c>
      <c r="O567" s="6">
        <v>5467956</v>
      </c>
      <c r="P567" s="6" t="s">
        <v>1112</v>
      </c>
      <c r="Q567" s="6" t="s">
        <v>1363</v>
      </c>
      <c r="R567" s="6" t="s">
        <v>900</v>
      </c>
      <c r="S567" s="6">
        <v>0</v>
      </c>
      <c r="T567" s="6" t="s">
        <v>1726</v>
      </c>
      <c r="U567" s="6" t="s">
        <v>1721</v>
      </c>
      <c r="V567" s="6" t="s">
        <v>1364</v>
      </c>
      <c r="X567" s="6" t="s">
        <v>963</v>
      </c>
      <c r="Y567" s="6" t="s">
        <v>1365</v>
      </c>
      <c r="Z567" s="6" t="s">
        <v>904</v>
      </c>
      <c r="AA567" s="6" t="s">
        <v>905</v>
      </c>
      <c r="AB567" s="7">
        <v>44597</v>
      </c>
      <c r="AC567" s="6" t="s">
        <v>906</v>
      </c>
      <c r="AD567" s="6" t="s">
        <v>1147</v>
      </c>
      <c r="AE567" s="6" t="s">
        <v>1147</v>
      </c>
      <c r="AF567" s="6" t="s">
        <v>1147</v>
      </c>
      <c r="AG567" s="6" t="s">
        <v>1147</v>
      </c>
      <c r="AK567" s="6">
        <v>603605</v>
      </c>
      <c r="AL567" s="6">
        <v>5467947</v>
      </c>
      <c r="AQ567" s="6" t="s">
        <v>1632</v>
      </c>
    </row>
    <row r="568" spans="1:45" x14ac:dyDescent="0.2">
      <c r="A568" s="6">
        <v>1053000</v>
      </c>
      <c r="B568" s="6">
        <v>1053013</v>
      </c>
      <c r="C568" s="6" t="str">
        <f t="shared" si="32"/>
        <v>Harvesting</v>
      </c>
      <c r="D568" s="6" t="str">
        <f t="shared" si="33"/>
        <v>Harvesting - Sto:lo-1022</v>
      </c>
      <c r="E568" s="6" t="str">
        <f t="shared" si="34"/>
        <v>Resource Harvesting - Travel [not include in the CHOA] 
Stó:lō</v>
      </c>
      <c r="F568" s="6" t="s">
        <v>1712</v>
      </c>
      <c r="G568" s="12">
        <f>INDEX(families!$A:$A,MATCH(H568,families!$B:$B,0))</f>
        <v>14</v>
      </c>
      <c r="H568" s="6" t="str">
        <f t="shared" si="35"/>
        <v>Tree</v>
      </c>
      <c r="L568" s="6">
        <v>1052999.8019999999</v>
      </c>
      <c r="M568" s="6">
        <v>1053012.527</v>
      </c>
      <c r="N568" s="6">
        <v>603614</v>
      </c>
      <c r="O568" s="6">
        <v>5467956</v>
      </c>
      <c r="P568" s="6" t="s">
        <v>1112</v>
      </c>
      <c r="Q568" s="6" t="s">
        <v>1363</v>
      </c>
      <c r="R568" s="6" t="s">
        <v>900</v>
      </c>
      <c r="S568" s="6">
        <v>0</v>
      </c>
      <c r="T568" s="6" t="s">
        <v>1726</v>
      </c>
      <c r="U568" s="6" t="s">
        <v>1721</v>
      </c>
      <c r="V568" s="6" t="s">
        <v>1364</v>
      </c>
      <c r="X568" s="6" t="s">
        <v>963</v>
      </c>
      <c r="Y568" s="6" t="s">
        <v>1365</v>
      </c>
      <c r="Z568" s="6" t="s">
        <v>904</v>
      </c>
      <c r="AA568" s="6" t="s">
        <v>905</v>
      </c>
      <c r="AB568" s="7">
        <v>44597</v>
      </c>
      <c r="AC568" s="6" t="s">
        <v>906</v>
      </c>
      <c r="AD568" s="6" t="s">
        <v>1147</v>
      </c>
      <c r="AE568" s="6" t="s">
        <v>1147</v>
      </c>
      <c r="AF568" s="6" t="s">
        <v>1147</v>
      </c>
      <c r="AG568" s="6" t="s">
        <v>1147</v>
      </c>
      <c r="AK568" s="6">
        <v>603605</v>
      </c>
      <c r="AL568" s="6">
        <v>5467947</v>
      </c>
      <c r="AQ568" s="6" t="s">
        <v>1632</v>
      </c>
    </row>
    <row r="569" spans="1:45" x14ac:dyDescent="0.2">
      <c r="A569" s="6">
        <v>1053000</v>
      </c>
      <c r="B569" s="6">
        <v>1053013</v>
      </c>
      <c r="C569" s="6" t="str">
        <f t="shared" si="32"/>
        <v>Harvesting</v>
      </c>
      <c r="D569" s="6" t="str">
        <f t="shared" si="33"/>
        <v>Harvesting - Sto:lo-1022</v>
      </c>
      <c r="E569" s="6" t="str">
        <f t="shared" si="34"/>
        <v>Resource Harvesting - Travel [not include in the CHOA] 
Stó:lō</v>
      </c>
      <c r="F569" s="6" t="s">
        <v>1712</v>
      </c>
      <c r="G569" s="12">
        <f>INDEX(families!$A:$A,MATCH(H569,families!$B:$B,0))</f>
        <v>14</v>
      </c>
      <c r="H569" s="6" t="str">
        <f t="shared" si="35"/>
        <v>Tree</v>
      </c>
      <c r="L569" s="6">
        <v>1052999.8019999999</v>
      </c>
      <c r="M569" s="6">
        <v>1053012.527</v>
      </c>
      <c r="N569" s="6">
        <v>603614</v>
      </c>
      <c r="O569" s="6">
        <v>5467956</v>
      </c>
      <c r="P569" s="6" t="s">
        <v>1112</v>
      </c>
      <c r="Q569" s="6" t="s">
        <v>1363</v>
      </c>
      <c r="R569" s="6" t="s">
        <v>900</v>
      </c>
      <c r="S569" s="6">
        <v>0</v>
      </c>
      <c r="T569" s="6" t="s">
        <v>1726</v>
      </c>
      <c r="U569" s="6" t="s">
        <v>1721</v>
      </c>
      <c r="V569" s="6" t="s">
        <v>1364</v>
      </c>
      <c r="X569" s="6" t="s">
        <v>963</v>
      </c>
      <c r="Y569" s="6" t="s">
        <v>1365</v>
      </c>
      <c r="Z569" s="6" t="s">
        <v>904</v>
      </c>
      <c r="AA569" s="6" t="s">
        <v>905</v>
      </c>
      <c r="AB569" s="7">
        <v>44597</v>
      </c>
      <c r="AC569" s="6" t="s">
        <v>906</v>
      </c>
      <c r="AD569" s="6" t="s">
        <v>1147</v>
      </c>
      <c r="AE569" s="6" t="s">
        <v>1147</v>
      </c>
      <c r="AF569" s="6" t="s">
        <v>1147</v>
      </c>
      <c r="AG569" s="6" t="s">
        <v>1147</v>
      </c>
      <c r="AK569" s="6">
        <v>603605</v>
      </c>
      <c r="AL569" s="6">
        <v>5467947</v>
      </c>
      <c r="AQ569" s="6" t="s">
        <v>1632</v>
      </c>
      <c r="AR569" s="6">
        <v>103</v>
      </c>
    </row>
    <row r="570" spans="1:45" x14ac:dyDescent="0.2">
      <c r="A570" s="6">
        <v>1053000</v>
      </c>
      <c r="B570" s="6">
        <v>1053013</v>
      </c>
      <c r="C570" s="6" t="str">
        <f t="shared" si="32"/>
        <v>Harvesting</v>
      </c>
      <c r="D570" s="6" t="str">
        <f t="shared" si="33"/>
        <v>Harvesting - Sto:lo-1022</v>
      </c>
      <c r="E570" s="6" t="str">
        <f t="shared" si="34"/>
        <v>Resource Harvesting - Travel [not include in the CHOA] 
Stó:lō</v>
      </c>
      <c r="F570" s="6" t="s">
        <v>1712</v>
      </c>
      <c r="G570" s="12">
        <f>INDEX(families!$A:$A,MATCH(H570,families!$B:$B,0))</f>
        <v>14</v>
      </c>
      <c r="H570" s="6" t="str">
        <f t="shared" si="35"/>
        <v>Tree</v>
      </c>
      <c r="L570" s="6">
        <v>1052999.8019999999</v>
      </c>
      <c r="M570" s="6">
        <v>1053012.527</v>
      </c>
      <c r="N570" s="6">
        <v>603614</v>
      </c>
      <c r="O570" s="6">
        <v>5467956</v>
      </c>
      <c r="P570" s="6" t="s">
        <v>1112</v>
      </c>
      <c r="Q570" s="6" t="s">
        <v>1363</v>
      </c>
      <c r="R570" s="6" t="s">
        <v>900</v>
      </c>
      <c r="S570" s="6">
        <v>0</v>
      </c>
      <c r="T570" s="6" t="s">
        <v>1726</v>
      </c>
      <c r="U570" s="6" t="s">
        <v>1721</v>
      </c>
      <c r="V570" s="6" t="s">
        <v>1364</v>
      </c>
      <c r="X570" s="6" t="s">
        <v>963</v>
      </c>
      <c r="Y570" s="6" t="s">
        <v>1365</v>
      </c>
      <c r="Z570" s="6" t="s">
        <v>904</v>
      </c>
      <c r="AA570" s="6" t="s">
        <v>905</v>
      </c>
      <c r="AB570" s="7">
        <v>44597</v>
      </c>
      <c r="AC570" s="6" t="s">
        <v>906</v>
      </c>
      <c r="AD570" s="6" t="s">
        <v>1147</v>
      </c>
      <c r="AE570" s="6" t="s">
        <v>1147</v>
      </c>
      <c r="AF570" s="6" t="s">
        <v>1147</v>
      </c>
      <c r="AG570" s="6" t="s">
        <v>1147</v>
      </c>
      <c r="AK570" s="6">
        <v>603605</v>
      </c>
      <c r="AL570" s="6">
        <v>5467947</v>
      </c>
      <c r="AQ570" s="6" t="s">
        <v>1632</v>
      </c>
      <c r="AR570" s="6">
        <v>249</v>
      </c>
      <c r="AS570" s="6">
        <v>103</v>
      </c>
    </row>
    <row r="571" spans="1:45" x14ac:dyDescent="0.2">
      <c r="A571" s="6">
        <v>1074081</v>
      </c>
      <c r="B571" s="6">
        <v>1074087</v>
      </c>
      <c r="C571" s="6" t="str">
        <f t="shared" si="32"/>
        <v>Harvesting</v>
      </c>
      <c r="D571" s="6" t="str">
        <f t="shared" si="33"/>
        <v>Harvesting - Sto:lo-961</v>
      </c>
      <c r="E571" s="6" t="str">
        <f t="shared" si="34"/>
        <v>Resource Harvesting - Travel [not included in CHOA under SHED#, possible DOC_D:236 CHOA p, 16, Documented Travelway 
Stó:lō</v>
      </c>
      <c r="F571" s="6" t="s">
        <v>1712</v>
      </c>
      <c r="G571" s="12">
        <f>INDEX(families!$A:$A,MATCH(H571,families!$B:$B,0))</f>
        <v>14</v>
      </c>
      <c r="H571" s="6" t="str">
        <f t="shared" si="35"/>
        <v>Tree</v>
      </c>
      <c r="L571" s="6">
        <v>1074080.56</v>
      </c>
      <c r="M571" s="6">
        <v>1074086.352</v>
      </c>
      <c r="N571" s="6">
        <v>593797</v>
      </c>
      <c r="O571" s="6">
        <v>5451079</v>
      </c>
      <c r="P571" s="6" t="s">
        <v>1112</v>
      </c>
      <c r="Q571" s="6" t="s">
        <v>1460</v>
      </c>
      <c r="R571" s="6" t="s">
        <v>1180</v>
      </c>
      <c r="S571" s="6">
        <v>0</v>
      </c>
      <c r="T571" s="6" t="s">
        <v>1726</v>
      </c>
      <c r="U571" s="6" t="s">
        <v>1721</v>
      </c>
      <c r="V571" s="6" t="s">
        <v>1461</v>
      </c>
      <c r="X571" s="6" t="s">
        <v>963</v>
      </c>
      <c r="Y571" s="6" t="s">
        <v>1462</v>
      </c>
      <c r="Z571" s="6" t="s">
        <v>904</v>
      </c>
      <c r="AA571" s="6" t="s">
        <v>905</v>
      </c>
      <c r="AB571" s="7">
        <v>44597</v>
      </c>
      <c r="AC571" s="6" t="s">
        <v>906</v>
      </c>
      <c r="AD571" s="6" t="s">
        <v>1147</v>
      </c>
      <c r="AE571" s="6" t="s">
        <v>1147</v>
      </c>
      <c r="AF571" s="6" t="s">
        <v>1147</v>
      </c>
      <c r="AG571" s="6" t="s">
        <v>1147</v>
      </c>
      <c r="AK571" s="6">
        <v>593792</v>
      </c>
      <c r="AL571" s="6">
        <v>5451076</v>
      </c>
      <c r="AQ571" s="6" t="s">
        <v>1632</v>
      </c>
    </row>
    <row r="572" spans="1:45" x14ac:dyDescent="0.2">
      <c r="A572" s="6">
        <v>1074081</v>
      </c>
      <c r="B572" s="6">
        <v>1074087</v>
      </c>
      <c r="C572" s="6" t="str">
        <f t="shared" si="32"/>
        <v>Harvesting</v>
      </c>
      <c r="D572" s="6" t="str">
        <f t="shared" si="33"/>
        <v>Harvesting - Sto:lo-961</v>
      </c>
      <c r="E572" s="6" t="str">
        <f t="shared" si="34"/>
        <v>Resource Harvesting - Travel [not included in CHOA under SHED#, possible DOC_D:236 CHOA p, 16, Documented Travelway 
Stó:lō</v>
      </c>
      <c r="F572" s="6" t="s">
        <v>1712</v>
      </c>
      <c r="G572" s="12">
        <f>INDEX(families!$A:$A,MATCH(H572,families!$B:$B,0))</f>
        <v>14</v>
      </c>
      <c r="H572" s="6" t="str">
        <f t="shared" si="35"/>
        <v>Tree</v>
      </c>
      <c r="L572" s="6">
        <v>1074080.56</v>
      </c>
      <c r="M572" s="6">
        <v>1074086.352</v>
      </c>
      <c r="N572" s="6">
        <v>593797</v>
      </c>
      <c r="O572" s="6">
        <v>5451079</v>
      </c>
      <c r="P572" s="6" t="s">
        <v>1112</v>
      </c>
      <c r="Q572" s="6" t="s">
        <v>1460</v>
      </c>
      <c r="R572" s="6" t="s">
        <v>1180</v>
      </c>
      <c r="S572" s="6">
        <v>0</v>
      </c>
      <c r="T572" s="6" t="s">
        <v>1726</v>
      </c>
      <c r="U572" s="6" t="s">
        <v>1721</v>
      </c>
      <c r="V572" s="6" t="s">
        <v>1461</v>
      </c>
      <c r="X572" s="6" t="s">
        <v>963</v>
      </c>
      <c r="Y572" s="6" t="s">
        <v>1462</v>
      </c>
      <c r="Z572" s="6" t="s">
        <v>904</v>
      </c>
      <c r="AA572" s="6" t="s">
        <v>905</v>
      </c>
      <c r="AB572" s="7">
        <v>44597</v>
      </c>
      <c r="AC572" s="6" t="s">
        <v>906</v>
      </c>
      <c r="AD572" s="6" t="s">
        <v>1147</v>
      </c>
      <c r="AE572" s="6" t="s">
        <v>1147</v>
      </c>
      <c r="AF572" s="6" t="s">
        <v>1147</v>
      </c>
      <c r="AG572" s="6" t="s">
        <v>1147</v>
      </c>
      <c r="AK572" s="6">
        <v>593792</v>
      </c>
      <c r="AL572" s="6">
        <v>5451076</v>
      </c>
      <c r="AQ572" s="6" t="s">
        <v>1632</v>
      </c>
    </row>
    <row r="573" spans="1:45" x14ac:dyDescent="0.2">
      <c r="A573" s="6">
        <v>1074081</v>
      </c>
      <c r="B573" s="6">
        <v>1074087</v>
      </c>
      <c r="C573" s="6" t="str">
        <f t="shared" si="32"/>
        <v>Harvesting</v>
      </c>
      <c r="D573" s="6" t="str">
        <f t="shared" si="33"/>
        <v>Harvesting - Sto:lo-961</v>
      </c>
      <c r="E573" s="6" t="str">
        <f t="shared" si="34"/>
        <v>Resource Harvesting - Travel [not included in CHOA under SHED#, possible DOC_D:236 CHOA p, 16, Documented Travelway 
Stó:lō</v>
      </c>
      <c r="F573" s="6" t="s">
        <v>1712</v>
      </c>
      <c r="G573" s="12">
        <f>INDEX(families!$A:$A,MATCH(H573,families!$B:$B,0))</f>
        <v>14</v>
      </c>
      <c r="H573" s="6" t="str">
        <f t="shared" si="35"/>
        <v>Tree</v>
      </c>
      <c r="L573" s="6">
        <v>1074080.56</v>
      </c>
      <c r="M573" s="6">
        <v>1074086.352</v>
      </c>
      <c r="N573" s="6">
        <v>593797</v>
      </c>
      <c r="O573" s="6">
        <v>5451079</v>
      </c>
      <c r="P573" s="6" t="s">
        <v>1112</v>
      </c>
      <c r="Q573" s="6" t="s">
        <v>1460</v>
      </c>
      <c r="R573" s="6" t="s">
        <v>1180</v>
      </c>
      <c r="S573" s="6">
        <v>0</v>
      </c>
      <c r="T573" s="6" t="s">
        <v>1726</v>
      </c>
      <c r="U573" s="6" t="s">
        <v>1721</v>
      </c>
      <c r="V573" s="6" t="s">
        <v>1461</v>
      </c>
      <c r="X573" s="6" t="s">
        <v>963</v>
      </c>
      <c r="Y573" s="6" t="s">
        <v>1462</v>
      </c>
      <c r="Z573" s="6" t="s">
        <v>904</v>
      </c>
      <c r="AA573" s="6" t="s">
        <v>905</v>
      </c>
      <c r="AB573" s="7">
        <v>44597</v>
      </c>
      <c r="AC573" s="6" t="s">
        <v>906</v>
      </c>
      <c r="AD573" s="6" t="s">
        <v>1147</v>
      </c>
      <c r="AE573" s="6" t="s">
        <v>1147</v>
      </c>
      <c r="AF573" s="6" t="s">
        <v>1147</v>
      </c>
      <c r="AG573" s="6" t="s">
        <v>1147</v>
      </c>
      <c r="AK573" s="6">
        <v>593792</v>
      </c>
      <c r="AL573" s="6">
        <v>5451076</v>
      </c>
      <c r="AQ573" s="6" t="s">
        <v>1632</v>
      </c>
      <c r="AR573" s="6">
        <v>139</v>
      </c>
    </row>
    <row r="574" spans="1:45" x14ac:dyDescent="0.2">
      <c r="A574" s="6">
        <v>1074081</v>
      </c>
      <c r="B574" s="6">
        <v>1074087</v>
      </c>
      <c r="C574" s="6" t="str">
        <f t="shared" si="32"/>
        <v>Harvesting</v>
      </c>
      <c r="D574" s="6" t="str">
        <f t="shared" si="33"/>
        <v>Harvesting - Sto:lo-961</v>
      </c>
      <c r="E574" s="6" t="str">
        <f t="shared" si="34"/>
        <v>Resource Harvesting - Travel [not included in CHOA under SHED#, possible DOC_D:236 CHOA p, 16, Documented Travelway 
Stó:lō</v>
      </c>
      <c r="F574" s="6" t="s">
        <v>1712</v>
      </c>
      <c r="G574" s="12">
        <f>INDEX(families!$A:$A,MATCH(H574,families!$B:$B,0))</f>
        <v>14</v>
      </c>
      <c r="H574" s="6" t="str">
        <f t="shared" si="35"/>
        <v>Tree</v>
      </c>
      <c r="L574" s="6">
        <v>1074080.56</v>
      </c>
      <c r="M574" s="6">
        <v>1074086.352</v>
      </c>
      <c r="N574" s="6">
        <v>593797</v>
      </c>
      <c r="O574" s="6">
        <v>5451079</v>
      </c>
      <c r="P574" s="6" t="s">
        <v>1112</v>
      </c>
      <c r="Q574" s="6" t="s">
        <v>1460</v>
      </c>
      <c r="R574" s="6" t="s">
        <v>1180</v>
      </c>
      <c r="S574" s="6">
        <v>0</v>
      </c>
      <c r="T574" s="6" t="s">
        <v>1726</v>
      </c>
      <c r="U574" s="6" t="s">
        <v>1721</v>
      </c>
      <c r="V574" s="6" t="s">
        <v>1461</v>
      </c>
      <c r="X574" s="6" t="s">
        <v>963</v>
      </c>
      <c r="Y574" s="6" t="s">
        <v>1462</v>
      </c>
      <c r="Z574" s="6" t="s">
        <v>904</v>
      </c>
      <c r="AA574" s="6" t="s">
        <v>905</v>
      </c>
      <c r="AB574" s="7">
        <v>44597</v>
      </c>
      <c r="AC574" s="6" t="s">
        <v>906</v>
      </c>
      <c r="AD574" s="6" t="s">
        <v>1147</v>
      </c>
      <c r="AE574" s="6" t="s">
        <v>1147</v>
      </c>
      <c r="AF574" s="6" t="s">
        <v>1147</v>
      </c>
      <c r="AG574" s="6" t="s">
        <v>1147</v>
      </c>
      <c r="AK574" s="6">
        <v>593792</v>
      </c>
      <c r="AL574" s="6">
        <v>5451076</v>
      </c>
      <c r="AQ574" s="6" t="s">
        <v>1632</v>
      </c>
      <c r="AR574" s="6">
        <v>285</v>
      </c>
      <c r="AS574" s="6">
        <v>139</v>
      </c>
    </row>
    <row r="575" spans="1:45" x14ac:dyDescent="0.2">
      <c r="A575" s="6">
        <v>1072244</v>
      </c>
      <c r="B575" s="6">
        <v>1072269</v>
      </c>
      <c r="C575" s="6" t="str">
        <f t="shared" si="32"/>
        <v>Harvesting</v>
      </c>
      <c r="D575" s="6" t="str">
        <f t="shared" si="33"/>
        <v>Harvesting - Sto:lo-941</v>
      </c>
      <c r="E575" s="6" t="str">
        <f t="shared" si="34"/>
        <v>Resource Harvesting - Travel [not included in CHOA under SHED#, possible DOC_ID:238 CHOA p, 16, Documented Travelway 
Stó:lō</v>
      </c>
      <c r="F575" s="6" t="s">
        <v>1712</v>
      </c>
      <c r="G575" s="12">
        <f>INDEX(families!$A:$A,MATCH(H575,families!$B:$B,0))</f>
        <v>14</v>
      </c>
      <c r="H575" s="6" t="str">
        <f t="shared" si="35"/>
        <v>Tree</v>
      </c>
      <c r="L575" s="6">
        <v>1072243.55</v>
      </c>
      <c r="M575" s="6">
        <v>1072268.55</v>
      </c>
      <c r="N575" s="6">
        <v>595154</v>
      </c>
      <c r="O575" s="6">
        <v>5452296</v>
      </c>
      <c r="P575" s="6" t="s">
        <v>1112</v>
      </c>
      <c r="Q575" s="6" t="s">
        <v>1443</v>
      </c>
      <c r="R575" s="6" t="s">
        <v>900</v>
      </c>
      <c r="S575" s="6">
        <v>0</v>
      </c>
      <c r="T575" s="6" t="s">
        <v>1726</v>
      </c>
      <c r="U575" s="6" t="s">
        <v>1721</v>
      </c>
      <c r="V575" s="6" t="s">
        <v>1444</v>
      </c>
      <c r="X575" s="6" t="s">
        <v>902</v>
      </c>
      <c r="Y575" s="6" t="s">
        <v>1445</v>
      </c>
      <c r="Z575" s="6" t="s">
        <v>904</v>
      </c>
      <c r="AA575" s="6" t="s">
        <v>905</v>
      </c>
      <c r="AB575" s="7">
        <v>44597</v>
      </c>
      <c r="AC575" s="6" t="s">
        <v>906</v>
      </c>
      <c r="AD575" s="6" t="s">
        <v>1147</v>
      </c>
      <c r="AE575" s="6" t="s">
        <v>1147</v>
      </c>
      <c r="AF575" s="6" t="s">
        <v>1147</v>
      </c>
      <c r="AG575" s="6" t="s">
        <v>1147</v>
      </c>
      <c r="AK575" s="6">
        <v>595134</v>
      </c>
      <c r="AL575" s="6">
        <v>5452281</v>
      </c>
      <c r="AQ575" s="6" t="s">
        <v>1632</v>
      </c>
    </row>
    <row r="576" spans="1:45" x14ac:dyDescent="0.2">
      <c r="A576" s="6">
        <v>1072244</v>
      </c>
      <c r="B576" s="6">
        <v>1072269</v>
      </c>
      <c r="C576" s="6" t="str">
        <f t="shared" si="32"/>
        <v>Harvesting</v>
      </c>
      <c r="D576" s="6" t="str">
        <f t="shared" si="33"/>
        <v>Harvesting - Sto:lo-941</v>
      </c>
      <c r="E576" s="6" t="str">
        <f t="shared" si="34"/>
        <v>Resource Harvesting - Travel [not included in CHOA under SHED#, possible DOC_ID:238 CHOA p, 16, Documented Travelway 
Stó:lō</v>
      </c>
      <c r="F576" s="6" t="s">
        <v>1712</v>
      </c>
      <c r="G576" s="12">
        <f>INDEX(families!$A:$A,MATCH(H576,families!$B:$B,0))</f>
        <v>14</v>
      </c>
      <c r="H576" s="6" t="str">
        <f t="shared" si="35"/>
        <v>Tree</v>
      </c>
      <c r="L576" s="6">
        <v>1072243.55</v>
      </c>
      <c r="M576" s="6">
        <v>1072268.55</v>
      </c>
      <c r="N576" s="6">
        <v>595154</v>
      </c>
      <c r="O576" s="6">
        <v>5452296</v>
      </c>
      <c r="P576" s="6" t="s">
        <v>1112</v>
      </c>
      <c r="Q576" s="6" t="s">
        <v>1443</v>
      </c>
      <c r="R576" s="6" t="s">
        <v>900</v>
      </c>
      <c r="S576" s="6">
        <v>0</v>
      </c>
      <c r="T576" s="6" t="s">
        <v>1726</v>
      </c>
      <c r="U576" s="6" t="s">
        <v>1721</v>
      </c>
      <c r="V576" s="6" t="s">
        <v>1444</v>
      </c>
      <c r="X576" s="6" t="s">
        <v>902</v>
      </c>
      <c r="Y576" s="6" t="s">
        <v>1445</v>
      </c>
      <c r="Z576" s="6" t="s">
        <v>904</v>
      </c>
      <c r="AA576" s="6" t="s">
        <v>905</v>
      </c>
      <c r="AB576" s="7">
        <v>44597</v>
      </c>
      <c r="AC576" s="6" t="s">
        <v>906</v>
      </c>
      <c r="AD576" s="6" t="s">
        <v>1147</v>
      </c>
      <c r="AE576" s="6" t="s">
        <v>1147</v>
      </c>
      <c r="AF576" s="6" t="s">
        <v>1147</v>
      </c>
      <c r="AG576" s="6" t="s">
        <v>1147</v>
      </c>
      <c r="AK576" s="6">
        <v>595134</v>
      </c>
      <c r="AL576" s="6">
        <v>5452281</v>
      </c>
      <c r="AQ576" s="6" t="s">
        <v>1632</v>
      </c>
    </row>
    <row r="577" spans="1:45" x14ac:dyDescent="0.2">
      <c r="A577" s="6">
        <v>1072244</v>
      </c>
      <c r="B577" s="6">
        <v>1072269</v>
      </c>
      <c r="C577" s="6" t="str">
        <f t="shared" si="32"/>
        <v>Harvesting</v>
      </c>
      <c r="D577" s="6" t="str">
        <f t="shared" si="33"/>
        <v>Harvesting - Sto:lo-941</v>
      </c>
      <c r="E577" s="6" t="str">
        <f t="shared" si="34"/>
        <v>Resource Harvesting - Travel [not included in CHOA under SHED#, possible DOC_ID:238 CHOA p, 16, Documented Travelway 
Stó:lō</v>
      </c>
      <c r="F577" s="6" t="s">
        <v>1712</v>
      </c>
      <c r="G577" s="12">
        <f>INDEX(families!$A:$A,MATCH(H577,families!$B:$B,0))</f>
        <v>14</v>
      </c>
      <c r="H577" s="6" t="str">
        <f t="shared" si="35"/>
        <v>Tree</v>
      </c>
      <c r="L577" s="6">
        <v>1072243.55</v>
      </c>
      <c r="M577" s="6">
        <v>1072268.55</v>
      </c>
      <c r="N577" s="6">
        <v>595154</v>
      </c>
      <c r="O577" s="6">
        <v>5452296</v>
      </c>
      <c r="P577" s="6" t="s">
        <v>1112</v>
      </c>
      <c r="Q577" s="6" t="s">
        <v>1443</v>
      </c>
      <c r="R577" s="6" t="s">
        <v>900</v>
      </c>
      <c r="S577" s="6">
        <v>0</v>
      </c>
      <c r="T577" s="6" t="s">
        <v>1726</v>
      </c>
      <c r="U577" s="6" t="s">
        <v>1721</v>
      </c>
      <c r="V577" s="6" t="s">
        <v>1444</v>
      </c>
      <c r="X577" s="6" t="s">
        <v>902</v>
      </c>
      <c r="Y577" s="6" t="s">
        <v>1445</v>
      </c>
      <c r="Z577" s="6" t="s">
        <v>904</v>
      </c>
      <c r="AA577" s="6" t="s">
        <v>905</v>
      </c>
      <c r="AB577" s="7">
        <v>44597</v>
      </c>
      <c r="AC577" s="6" t="s">
        <v>906</v>
      </c>
      <c r="AD577" s="6" t="s">
        <v>1147</v>
      </c>
      <c r="AE577" s="6" t="s">
        <v>1147</v>
      </c>
      <c r="AF577" s="6" t="s">
        <v>1147</v>
      </c>
      <c r="AG577" s="6" t="s">
        <v>1147</v>
      </c>
      <c r="AK577" s="6">
        <v>595134</v>
      </c>
      <c r="AL577" s="6">
        <v>5452281</v>
      </c>
      <c r="AQ577" s="6" t="s">
        <v>1632</v>
      </c>
      <c r="AR577" s="6">
        <v>133</v>
      </c>
    </row>
    <row r="578" spans="1:45" x14ac:dyDescent="0.2">
      <c r="A578" s="6">
        <v>1072244</v>
      </c>
      <c r="B578" s="6">
        <v>1072269</v>
      </c>
      <c r="C578" s="6" t="str">
        <f t="shared" si="32"/>
        <v>Harvesting</v>
      </c>
      <c r="D578" s="6" t="str">
        <f t="shared" si="33"/>
        <v>Harvesting - Sto:lo-941</v>
      </c>
      <c r="E578" s="6" t="str">
        <f t="shared" si="34"/>
        <v>Resource Harvesting - Travel [not included in CHOA under SHED#, possible DOC_ID:238 CHOA p, 16, Documented Travelway 
Stó:lō</v>
      </c>
      <c r="F578" s="6" t="s">
        <v>1712</v>
      </c>
      <c r="G578" s="12">
        <f>INDEX(families!$A:$A,MATCH(H578,families!$B:$B,0))</f>
        <v>14</v>
      </c>
      <c r="H578" s="6" t="str">
        <f t="shared" si="35"/>
        <v>Tree</v>
      </c>
      <c r="L578" s="6">
        <v>1072243.55</v>
      </c>
      <c r="M578" s="6">
        <v>1072268.55</v>
      </c>
      <c r="N578" s="6">
        <v>595154</v>
      </c>
      <c r="O578" s="6">
        <v>5452296</v>
      </c>
      <c r="P578" s="6" t="s">
        <v>1112</v>
      </c>
      <c r="Q578" s="6" t="s">
        <v>1443</v>
      </c>
      <c r="R578" s="6" t="s">
        <v>900</v>
      </c>
      <c r="S578" s="6">
        <v>0</v>
      </c>
      <c r="T578" s="6" t="s">
        <v>1726</v>
      </c>
      <c r="U578" s="6" t="s">
        <v>1721</v>
      </c>
      <c r="V578" s="6" t="s">
        <v>1444</v>
      </c>
      <c r="X578" s="6" t="s">
        <v>902</v>
      </c>
      <c r="Y578" s="6" t="s">
        <v>1445</v>
      </c>
      <c r="Z578" s="6" t="s">
        <v>904</v>
      </c>
      <c r="AA578" s="6" t="s">
        <v>905</v>
      </c>
      <c r="AB578" s="7">
        <v>44597</v>
      </c>
      <c r="AC578" s="6" t="s">
        <v>906</v>
      </c>
      <c r="AD578" s="6" t="s">
        <v>1147</v>
      </c>
      <c r="AE578" s="6" t="s">
        <v>1147</v>
      </c>
      <c r="AF578" s="6" t="s">
        <v>1147</v>
      </c>
      <c r="AG578" s="6" t="s">
        <v>1147</v>
      </c>
      <c r="AK578" s="6">
        <v>595134</v>
      </c>
      <c r="AL578" s="6">
        <v>5452281</v>
      </c>
      <c r="AQ578" s="6" t="s">
        <v>1632</v>
      </c>
      <c r="AR578" s="6">
        <v>279</v>
      </c>
      <c r="AS578" s="6">
        <v>133</v>
      </c>
    </row>
    <row r="579" spans="1:45" x14ac:dyDescent="0.2">
      <c r="A579" s="6">
        <v>1061824</v>
      </c>
      <c r="B579" s="6">
        <v>1061838</v>
      </c>
      <c r="C579" s="6" t="str">
        <f t="shared" ref="C579:C642" si="36">U579</f>
        <v>Harvesting</v>
      </c>
      <c r="D579" s="6" t="str">
        <f t="shared" ref="D579:D642" si="37">_xlfn.CONCAT(U579," - ",Q579)</f>
        <v>Harvesting - Sto:lo-943</v>
      </c>
      <c r="E579" s="6" t="str">
        <f t="shared" ref="E579:E642" si="38">V579</f>
        <v>Resource Harvesting - Travel [not included in CHOA under SHED#] 
Stó:lō</v>
      </c>
      <c r="F579" s="6" t="s">
        <v>1712</v>
      </c>
      <c r="G579" s="12">
        <f>INDEX(families!$A:$A,MATCH(H579,families!$B:$B,0))</f>
        <v>14</v>
      </c>
      <c r="H579" s="6" t="str">
        <f t="shared" ref="H579:H642" si="39">T579</f>
        <v>Tree</v>
      </c>
      <c r="L579" s="6">
        <v>1061815.5689999999</v>
      </c>
      <c r="M579" s="6">
        <v>1061830.797</v>
      </c>
      <c r="N579" s="6">
        <v>598024</v>
      </c>
      <c r="O579" s="6">
        <v>5461550</v>
      </c>
      <c r="P579" s="6" t="s">
        <v>1112</v>
      </c>
      <c r="Q579" s="6" t="s">
        <v>1409</v>
      </c>
      <c r="R579" s="6" t="s">
        <v>900</v>
      </c>
      <c r="S579" s="6">
        <v>0</v>
      </c>
      <c r="T579" s="6" t="s">
        <v>1726</v>
      </c>
      <c r="U579" s="6" t="s">
        <v>1721</v>
      </c>
      <c r="V579" s="6" t="s">
        <v>1410</v>
      </c>
      <c r="X579" s="6" t="s">
        <v>963</v>
      </c>
      <c r="Y579" s="6" t="s">
        <v>1411</v>
      </c>
      <c r="Z579" s="6" t="s">
        <v>904</v>
      </c>
      <c r="AA579" s="6" t="s">
        <v>905</v>
      </c>
      <c r="AB579" s="7">
        <v>44597</v>
      </c>
      <c r="AC579" s="6" t="s">
        <v>906</v>
      </c>
      <c r="AD579" s="6" t="s">
        <v>1147</v>
      </c>
      <c r="AE579" s="6" t="s">
        <v>1147</v>
      </c>
      <c r="AF579" s="6" t="s">
        <v>1147</v>
      </c>
      <c r="AG579" s="6" t="s">
        <v>1147</v>
      </c>
      <c r="AK579" s="6">
        <v>598009</v>
      </c>
      <c r="AL579" s="6">
        <v>5461545</v>
      </c>
      <c r="AQ579" s="6" t="s">
        <v>1632</v>
      </c>
    </row>
    <row r="580" spans="1:45" x14ac:dyDescent="0.2">
      <c r="A580" s="6">
        <v>1062640</v>
      </c>
      <c r="B580" s="6">
        <v>1062665</v>
      </c>
      <c r="C580" s="6" t="str">
        <f t="shared" si="36"/>
        <v>Harvesting</v>
      </c>
      <c r="D580" s="6" t="str">
        <f t="shared" si="37"/>
        <v>Harvesting - Sto:lo-1373</v>
      </c>
      <c r="E580" s="6" t="str">
        <f t="shared" si="38"/>
        <v>Resource Harvesting - Travel [not included in CHOA under SHED#] 
Stó:lō</v>
      </c>
      <c r="F580" s="6" t="s">
        <v>1712</v>
      </c>
      <c r="G580" s="12">
        <f>INDEX(families!$A:$A,MATCH(H580,families!$B:$B,0))</f>
        <v>14</v>
      </c>
      <c r="H580" s="6" t="str">
        <f t="shared" si="39"/>
        <v>Tree</v>
      </c>
      <c r="L580" s="6">
        <v>1062631.9779999999</v>
      </c>
      <c r="M580" s="6">
        <v>1062656.352</v>
      </c>
      <c r="N580" s="6">
        <v>597552</v>
      </c>
      <c r="O580" s="6">
        <v>5460908</v>
      </c>
      <c r="P580" s="6" t="s">
        <v>1112</v>
      </c>
      <c r="Q580" s="6" t="s">
        <v>1414</v>
      </c>
      <c r="R580" s="6" t="s">
        <v>900</v>
      </c>
      <c r="S580" s="6">
        <v>0</v>
      </c>
      <c r="T580" s="6" t="s">
        <v>1726</v>
      </c>
      <c r="U580" s="6" t="s">
        <v>1721</v>
      </c>
      <c r="V580" s="6" t="s">
        <v>1410</v>
      </c>
      <c r="X580" s="6" t="s">
        <v>948</v>
      </c>
      <c r="Y580" s="6" t="s">
        <v>1415</v>
      </c>
      <c r="Z580" s="6" t="s">
        <v>904</v>
      </c>
      <c r="AA580" s="6" t="s">
        <v>905</v>
      </c>
      <c r="AB580" s="7">
        <v>44597</v>
      </c>
      <c r="AC580" s="6" t="s">
        <v>906</v>
      </c>
      <c r="AD580" s="6" t="s">
        <v>1147</v>
      </c>
      <c r="AE580" s="6" t="s">
        <v>1147</v>
      </c>
      <c r="AF580" s="6" t="s">
        <v>1147</v>
      </c>
      <c r="AG580" s="6" t="s">
        <v>1147</v>
      </c>
      <c r="AK580" s="6">
        <v>597531</v>
      </c>
      <c r="AL580" s="6">
        <v>5460895</v>
      </c>
      <c r="AQ580" s="6" t="s">
        <v>1632</v>
      </c>
    </row>
    <row r="581" spans="1:45" x14ac:dyDescent="0.2">
      <c r="A581" s="6">
        <v>1061824</v>
      </c>
      <c r="B581" s="6">
        <v>1061838</v>
      </c>
      <c r="C581" s="6" t="str">
        <f t="shared" si="36"/>
        <v>Harvesting</v>
      </c>
      <c r="D581" s="6" t="str">
        <f t="shared" si="37"/>
        <v>Harvesting - Sto:lo-943</v>
      </c>
      <c r="E581" s="6" t="str">
        <f t="shared" si="38"/>
        <v>Resource Harvesting - Travel [not included in CHOA under SHED#] 
Stó:lō</v>
      </c>
      <c r="F581" s="6" t="s">
        <v>1712</v>
      </c>
      <c r="G581" s="12">
        <f>INDEX(families!$A:$A,MATCH(H581,families!$B:$B,0))</f>
        <v>14</v>
      </c>
      <c r="H581" s="6" t="str">
        <f t="shared" si="39"/>
        <v>Tree</v>
      </c>
      <c r="L581" s="6">
        <v>1061815.5689999999</v>
      </c>
      <c r="M581" s="6">
        <v>1061830.797</v>
      </c>
      <c r="N581" s="6">
        <v>598024</v>
      </c>
      <c r="O581" s="6">
        <v>5461550</v>
      </c>
      <c r="P581" s="6" t="s">
        <v>1112</v>
      </c>
      <c r="Q581" s="6" t="s">
        <v>1409</v>
      </c>
      <c r="R581" s="6" t="s">
        <v>900</v>
      </c>
      <c r="S581" s="6">
        <v>0</v>
      </c>
      <c r="T581" s="6" t="s">
        <v>1726</v>
      </c>
      <c r="U581" s="6" t="s">
        <v>1721</v>
      </c>
      <c r="V581" s="6" t="s">
        <v>1410</v>
      </c>
      <c r="X581" s="6" t="s">
        <v>963</v>
      </c>
      <c r="Y581" s="6" t="s">
        <v>1411</v>
      </c>
      <c r="Z581" s="6" t="s">
        <v>904</v>
      </c>
      <c r="AA581" s="6" t="s">
        <v>905</v>
      </c>
      <c r="AB581" s="7">
        <v>44597</v>
      </c>
      <c r="AC581" s="6" t="s">
        <v>906</v>
      </c>
      <c r="AD581" s="6" t="s">
        <v>1147</v>
      </c>
      <c r="AE581" s="6" t="s">
        <v>1147</v>
      </c>
      <c r="AF581" s="6" t="s">
        <v>1147</v>
      </c>
      <c r="AG581" s="6" t="s">
        <v>1147</v>
      </c>
      <c r="AK581" s="6">
        <v>598009</v>
      </c>
      <c r="AL581" s="6">
        <v>5461545</v>
      </c>
      <c r="AQ581" s="6" t="s">
        <v>1632</v>
      </c>
    </row>
    <row r="582" spans="1:45" x14ac:dyDescent="0.2">
      <c r="A582" s="6">
        <v>1062640</v>
      </c>
      <c r="B582" s="6">
        <v>1062665</v>
      </c>
      <c r="C582" s="6" t="str">
        <f t="shared" si="36"/>
        <v>Harvesting</v>
      </c>
      <c r="D582" s="6" t="str">
        <f t="shared" si="37"/>
        <v>Harvesting - Sto:lo-1373</v>
      </c>
      <c r="E582" s="6" t="str">
        <f t="shared" si="38"/>
        <v>Resource Harvesting - Travel [not included in CHOA under SHED#] 
Stó:lō</v>
      </c>
      <c r="F582" s="6" t="s">
        <v>1712</v>
      </c>
      <c r="G582" s="12">
        <f>INDEX(families!$A:$A,MATCH(H582,families!$B:$B,0))</f>
        <v>14</v>
      </c>
      <c r="H582" s="6" t="str">
        <f t="shared" si="39"/>
        <v>Tree</v>
      </c>
      <c r="L582" s="6">
        <v>1062631.9779999999</v>
      </c>
      <c r="M582" s="6">
        <v>1062656.352</v>
      </c>
      <c r="N582" s="6">
        <v>597552</v>
      </c>
      <c r="O582" s="6">
        <v>5460908</v>
      </c>
      <c r="P582" s="6" t="s">
        <v>1112</v>
      </c>
      <c r="Q582" s="6" t="s">
        <v>1414</v>
      </c>
      <c r="R582" s="6" t="s">
        <v>900</v>
      </c>
      <c r="S582" s="6">
        <v>0</v>
      </c>
      <c r="T582" s="6" t="s">
        <v>1726</v>
      </c>
      <c r="U582" s="6" t="s">
        <v>1721</v>
      </c>
      <c r="V582" s="6" t="s">
        <v>1410</v>
      </c>
      <c r="X582" s="6" t="s">
        <v>948</v>
      </c>
      <c r="Y582" s="6" t="s">
        <v>1415</v>
      </c>
      <c r="Z582" s="6" t="s">
        <v>904</v>
      </c>
      <c r="AA582" s="6" t="s">
        <v>905</v>
      </c>
      <c r="AB582" s="7">
        <v>44597</v>
      </c>
      <c r="AC582" s="6" t="s">
        <v>906</v>
      </c>
      <c r="AD582" s="6" t="s">
        <v>1147</v>
      </c>
      <c r="AE582" s="6" t="s">
        <v>1147</v>
      </c>
      <c r="AF582" s="6" t="s">
        <v>1147</v>
      </c>
      <c r="AG582" s="6" t="s">
        <v>1147</v>
      </c>
      <c r="AK582" s="6">
        <v>597531</v>
      </c>
      <c r="AL582" s="6">
        <v>5460895</v>
      </c>
      <c r="AQ582" s="6" t="s">
        <v>1632</v>
      </c>
    </row>
    <row r="583" spans="1:45" x14ac:dyDescent="0.2">
      <c r="A583" s="6">
        <v>1061824</v>
      </c>
      <c r="B583" s="6">
        <v>1061838</v>
      </c>
      <c r="C583" s="6" t="str">
        <f t="shared" si="36"/>
        <v>Harvesting</v>
      </c>
      <c r="D583" s="6" t="str">
        <f t="shared" si="37"/>
        <v>Harvesting - Sto:lo-943</v>
      </c>
      <c r="E583" s="6" t="str">
        <f t="shared" si="38"/>
        <v>Resource Harvesting - Travel [not included in CHOA under SHED#] 
Stó:lō</v>
      </c>
      <c r="F583" s="6" t="s">
        <v>1712</v>
      </c>
      <c r="G583" s="12">
        <f>INDEX(families!$A:$A,MATCH(H583,families!$B:$B,0))</f>
        <v>14</v>
      </c>
      <c r="H583" s="6" t="str">
        <f t="shared" si="39"/>
        <v>Tree</v>
      </c>
      <c r="L583" s="6">
        <v>1061815.5689999999</v>
      </c>
      <c r="M583" s="6">
        <v>1061830.797</v>
      </c>
      <c r="N583" s="6">
        <v>598024</v>
      </c>
      <c r="O583" s="6">
        <v>5461550</v>
      </c>
      <c r="P583" s="6" t="s">
        <v>1112</v>
      </c>
      <c r="Q583" s="6" t="s">
        <v>1409</v>
      </c>
      <c r="R583" s="6" t="s">
        <v>900</v>
      </c>
      <c r="S583" s="6">
        <v>0</v>
      </c>
      <c r="T583" s="6" t="s">
        <v>1726</v>
      </c>
      <c r="U583" s="6" t="s">
        <v>1721</v>
      </c>
      <c r="V583" s="6" t="s">
        <v>1410</v>
      </c>
      <c r="X583" s="6" t="s">
        <v>963</v>
      </c>
      <c r="Y583" s="6" t="s">
        <v>1411</v>
      </c>
      <c r="Z583" s="6" t="s">
        <v>904</v>
      </c>
      <c r="AA583" s="6" t="s">
        <v>905</v>
      </c>
      <c r="AB583" s="7">
        <v>44597</v>
      </c>
      <c r="AC583" s="6" t="s">
        <v>906</v>
      </c>
      <c r="AD583" s="6" t="s">
        <v>1147</v>
      </c>
      <c r="AE583" s="6" t="s">
        <v>1147</v>
      </c>
      <c r="AF583" s="6" t="s">
        <v>1147</v>
      </c>
      <c r="AG583" s="6" t="s">
        <v>1147</v>
      </c>
      <c r="AK583" s="6">
        <v>598009</v>
      </c>
      <c r="AL583" s="6">
        <v>5461545</v>
      </c>
      <c r="AQ583" s="6" t="s">
        <v>1632</v>
      </c>
      <c r="AR583" s="6">
        <v>119</v>
      </c>
    </row>
    <row r="584" spans="1:45" x14ac:dyDescent="0.2">
      <c r="A584" s="6">
        <v>1062640</v>
      </c>
      <c r="B584" s="6">
        <v>1062665</v>
      </c>
      <c r="C584" s="6" t="str">
        <f t="shared" si="36"/>
        <v>Harvesting</v>
      </c>
      <c r="D584" s="6" t="str">
        <f t="shared" si="37"/>
        <v>Harvesting - Sto:lo-1373</v>
      </c>
      <c r="E584" s="6" t="str">
        <f t="shared" si="38"/>
        <v>Resource Harvesting - Travel [not included in CHOA under SHED#] 
Stó:lō</v>
      </c>
      <c r="F584" s="6" t="s">
        <v>1712</v>
      </c>
      <c r="G584" s="12">
        <f>INDEX(families!$A:$A,MATCH(H584,families!$B:$B,0))</f>
        <v>14</v>
      </c>
      <c r="H584" s="6" t="str">
        <f t="shared" si="39"/>
        <v>Tree</v>
      </c>
      <c r="L584" s="6">
        <v>1062631.9779999999</v>
      </c>
      <c r="M584" s="6">
        <v>1062656.352</v>
      </c>
      <c r="N584" s="6">
        <v>597552</v>
      </c>
      <c r="O584" s="6">
        <v>5460908</v>
      </c>
      <c r="P584" s="6" t="s">
        <v>1112</v>
      </c>
      <c r="Q584" s="6" t="s">
        <v>1414</v>
      </c>
      <c r="R584" s="6" t="s">
        <v>900</v>
      </c>
      <c r="S584" s="6">
        <v>0</v>
      </c>
      <c r="T584" s="6" t="s">
        <v>1726</v>
      </c>
      <c r="U584" s="6" t="s">
        <v>1721</v>
      </c>
      <c r="V584" s="6" t="s">
        <v>1410</v>
      </c>
      <c r="X584" s="6" t="s">
        <v>948</v>
      </c>
      <c r="Y584" s="6" t="s">
        <v>1415</v>
      </c>
      <c r="Z584" s="6" t="s">
        <v>904</v>
      </c>
      <c r="AA584" s="6" t="s">
        <v>905</v>
      </c>
      <c r="AB584" s="7">
        <v>44597</v>
      </c>
      <c r="AC584" s="6" t="s">
        <v>906</v>
      </c>
      <c r="AD584" s="6" t="s">
        <v>1147</v>
      </c>
      <c r="AE584" s="6" t="s">
        <v>1147</v>
      </c>
      <c r="AF584" s="6" t="s">
        <v>1147</v>
      </c>
      <c r="AG584" s="6" t="s">
        <v>1147</v>
      </c>
      <c r="AK584" s="6">
        <v>597531</v>
      </c>
      <c r="AL584" s="6">
        <v>5460895</v>
      </c>
      <c r="AQ584" s="6" t="s">
        <v>1632</v>
      </c>
      <c r="AR584" s="6">
        <v>121</v>
      </c>
    </row>
    <row r="585" spans="1:45" x14ac:dyDescent="0.2">
      <c r="A585" s="6">
        <v>1061824</v>
      </c>
      <c r="B585" s="6">
        <v>1061838</v>
      </c>
      <c r="C585" s="6" t="str">
        <f t="shared" si="36"/>
        <v>Harvesting</v>
      </c>
      <c r="D585" s="6" t="str">
        <f t="shared" si="37"/>
        <v>Harvesting - Sto:lo-943</v>
      </c>
      <c r="E585" s="6" t="str">
        <f t="shared" si="38"/>
        <v>Resource Harvesting - Travel [not included in CHOA under SHED#] 
Stó:lō</v>
      </c>
      <c r="F585" s="6" t="s">
        <v>1712</v>
      </c>
      <c r="G585" s="12">
        <f>INDEX(families!$A:$A,MATCH(H585,families!$B:$B,0))</f>
        <v>14</v>
      </c>
      <c r="H585" s="6" t="str">
        <f t="shared" si="39"/>
        <v>Tree</v>
      </c>
      <c r="L585" s="6">
        <v>1061815.5689999999</v>
      </c>
      <c r="M585" s="6">
        <v>1061830.797</v>
      </c>
      <c r="N585" s="6">
        <v>598024</v>
      </c>
      <c r="O585" s="6">
        <v>5461550</v>
      </c>
      <c r="P585" s="6" t="s">
        <v>1112</v>
      </c>
      <c r="Q585" s="6" t="s">
        <v>1409</v>
      </c>
      <c r="R585" s="6" t="s">
        <v>900</v>
      </c>
      <c r="S585" s="6">
        <v>0</v>
      </c>
      <c r="T585" s="6" t="s">
        <v>1726</v>
      </c>
      <c r="U585" s="6" t="s">
        <v>1721</v>
      </c>
      <c r="V585" s="6" t="s">
        <v>1410</v>
      </c>
      <c r="X585" s="6" t="s">
        <v>963</v>
      </c>
      <c r="Y585" s="6" t="s">
        <v>1411</v>
      </c>
      <c r="Z585" s="6" t="s">
        <v>904</v>
      </c>
      <c r="AA585" s="6" t="s">
        <v>905</v>
      </c>
      <c r="AB585" s="7">
        <v>44597</v>
      </c>
      <c r="AC585" s="6" t="s">
        <v>906</v>
      </c>
      <c r="AD585" s="6" t="s">
        <v>1147</v>
      </c>
      <c r="AE585" s="6" t="s">
        <v>1147</v>
      </c>
      <c r="AF585" s="6" t="s">
        <v>1147</v>
      </c>
      <c r="AG585" s="6" t="s">
        <v>1147</v>
      </c>
      <c r="AK585" s="6">
        <v>598009</v>
      </c>
      <c r="AL585" s="6">
        <v>5461545</v>
      </c>
      <c r="AQ585" s="6" t="s">
        <v>1632</v>
      </c>
      <c r="AR585" s="6">
        <v>265</v>
      </c>
      <c r="AS585" s="6">
        <v>119</v>
      </c>
    </row>
    <row r="586" spans="1:45" x14ac:dyDescent="0.2">
      <c r="A586" s="6">
        <v>1062640</v>
      </c>
      <c r="B586" s="6">
        <v>1062665</v>
      </c>
      <c r="C586" s="6" t="str">
        <f t="shared" si="36"/>
        <v>Harvesting</v>
      </c>
      <c r="D586" s="6" t="str">
        <f t="shared" si="37"/>
        <v>Harvesting - Sto:lo-1373</v>
      </c>
      <c r="E586" s="6" t="str">
        <f t="shared" si="38"/>
        <v>Resource Harvesting - Travel [not included in CHOA under SHED#] 
Stó:lō</v>
      </c>
      <c r="F586" s="6" t="s">
        <v>1712</v>
      </c>
      <c r="G586" s="12">
        <f>INDEX(families!$A:$A,MATCH(H586,families!$B:$B,0))</f>
        <v>14</v>
      </c>
      <c r="H586" s="6" t="str">
        <f t="shared" si="39"/>
        <v>Tree</v>
      </c>
      <c r="L586" s="6">
        <v>1062631.9779999999</v>
      </c>
      <c r="M586" s="6">
        <v>1062656.352</v>
      </c>
      <c r="N586" s="6">
        <v>597552</v>
      </c>
      <c r="O586" s="6">
        <v>5460908</v>
      </c>
      <c r="P586" s="6" t="s">
        <v>1112</v>
      </c>
      <c r="Q586" s="6" t="s">
        <v>1414</v>
      </c>
      <c r="R586" s="6" t="s">
        <v>900</v>
      </c>
      <c r="S586" s="6">
        <v>0</v>
      </c>
      <c r="T586" s="6" t="s">
        <v>1726</v>
      </c>
      <c r="U586" s="6" t="s">
        <v>1721</v>
      </c>
      <c r="V586" s="6" t="s">
        <v>1410</v>
      </c>
      <c r="X586" s="6" t="s">
        <v>948</v>
      </c>
      <c r="Y586" s="6" t="s">
        <v>1415</v>
      </c>
      <c r="Z586" s="6" t="s">
        <v>904</v>
      </c>
      <c r="AA586" s="6" t="s">
        <v>905</v>
      </c>
      <c r="AB586" s="7">
        <v>44597</v>
      </c>
      <c r="AC586" s="6" t="s">
        <v>906</v>
      </c>
      <c r="AD586" s="6" t="s">
        <v>1147</v>
      </c>
      <c r="AE586" s="6" t="s">
        <v>1147</v>
      </c>
      <c r="AF586" s="6" t="s">
        <v>1147</v>
      </c>
      <c r="AG586" s="6" t="s">
        <v>1147</v>
      </c>
      <c r="AK586" s="6">
        <v>597531</v>
      </c>
      <c r="AL586" s="6">
        <v>5460895</v>
      </c>
      <c r="AQ586" s="6" t="s">
        <v>1632</v>
      </c>
      <c r="AR586" s="6">
        <v>267</v>
      </c>
      <c r="AS586" s="6">
        <v>121</v>
      </c>
    </row>
    <row r="587" spans="1:45" x14ac:dyDescent="0.2">
      <c r="A587" s="6">
        <v>1045241</v>
      </c>
      <c r="B587" s="6">
        <v>1045256</v>
      </c>
      <c r="C587" s="6" t="str">
        <f t="shared" si="36"/>
        <v>Harvesting</v>
      </c>
      <c r="D587" s="6" t="str">
        <f t="shared" si="37"/>
        <v>Harvesting - Sto:lo-1050</v>
      </c>
      <c r="E587" s="6" t="str">
        <f t="shared" si="38"/>
        <v>Resource Harvesting - Travel [not included in CHOA] 
Stó:lō</v>
      </c>
      <c r="F587" s="6" t="s">
        <v>1712</v>
      </c>
      <c r="G587" s="12">
        <f>INDEX(families!$A:$A,MATCH(H587,families!$B:$B,0))</f>
        <v>14</v>
      </c>
      <c r="H587" s="6" t="str">
        <f t="shared" si="39"/>
        <v>Tree</v>
      </c>
      <c r="L587" s="6">
        <v>1045240.3149999999</v>
      </c>
      <c r="M587" s="6">
        <v>1045255.443</v>
      </c>
      <c r="N587" s="6">
        <v>610907</v>
      </c>
      <c r="O587" s="6">
        <v>5469213</v>
      </c>
      <c r="P587" s="6" t="s">
        <v>1112</v>
      </c>
      <c r="Q587" s="6" t="s">
        <v>1330</v>
      </c>
      <c r="R587" s="6" t="s">
        <v>900</v>
      </c>
      <c r="S587" s="6">
        <v>0</v>
      </c>
      <c r="T587" s="6" t="s">
        <v>1726</v>
      </c>
      <c r="U587" s="6" t="s">
        <v>1721</v>
      </c>
      <c r="V587" s="6" t="s">
        <v>1331</v>
      </c>
      <c r="X587" s="6" t="s">
        <v>902</v>
      </c>
      <c r="Y587" s="6" t="s">
        <v>1332</v>
      </c>
      <c r="Z587" s="6" t="s">
        <v>904</v>
      </c>
      <c r="AA587" s="6" t="s">
        <v>905</v>
      </c>
      <c r="AB587" s="7">
        <v>44597</v>
      </c>
      <c r="AC587" s="6" t="s">
        <v>906</v>
      </c>
      <c r="AD587" s="6" t="s">
        <v>1147</v>
      </c>
      <c r="AE587" s="6" t="s">
        <v>1147</v>
      </c>
      <c r="AF587" s="6" t="s">
        <v>1147</v>
      </c>
      <c r="AG587" s="6" t="s">
        <v>1147</v>
      </c>
      <c r="AK587" s="6">
        <v>610892</v>
      </c>
      <c r="AL587" s="6">
        <v>5469211</v>
      </c>
      <c r="AQ587" s="6" t="s">
        <v>1632</v>
      </c>
    </row>
    <row r="588" spans="1:45" x14ac:dyDescent="0.2">
      <c r="A588" s="6">
        <v>1045241</v>
      </c>
      <c r="B588" s="6">
        <v>1045256</v>
      </c>
      <c r="C588" s="6" t="str">
        <f t="shared" si="36"/>
        <v>Harvesting</v>
      </c>
      <c r="D588" s="6" t="str">
        <f t="shared" si="37"/>
        <v>Harvesting - Sto:lo-1128</v>
      </c>
      <c r="E588" s="6" t="str">
        <f t="shared" si="38"/>
        <v>Resource Harvesting - Travel [not included in CHOA] 
Stó:lō</v>
      </c>
      <c r="F588" s="6" t="s">
        <v>1712</v>
      </c>
      <c r="G588" s="12">
        <f>INDEX(families!$A:$A,MATCH(H588,families!$B:$B,0))</f>
        <v>14</v>
      </c>
      <c r="H588" s="6" t="str">
        <f t="shared" si="39"/>
        <v>Tree</v>
      </c>
      <c r="L588" s="6">
        <v>1045240.3149999999</v>
      </c>
      <c r="M588" s="6">
        <v>1045255.443</v>
      </c>
      <c r="N588" s="6">
        <v>610907</v>
      </c>
      <c r="O588" s="6">
        <v>5469213</v>
      </c>
      <c r="P588" s="6" t="s">
        <v>1112</v>
      </c>
      <c r="Q588" s="6" t="s">
        <v>1333</v>
      </c>
      <c r="R588" s="6" t="s">
        <v>900</v>
      </c>
      <c r="S588" s="6">
        <v>0</v>
      </c>
      <c r="T588" s="6" t="s">
        <v>1726</v>
      </c>
      <c r="U588" s="6" t="s">
        <v>1721</v>
      </c>
      <c r="V588" s="6" t="s">
        <v>1331</v>
      </c>
      <c r="X588" s="6" t="s">
        <v>902</v>
      </c>
      <c r="Y588" s="6" t="s">
        <v>1334</v>
      </c>
      <c r="Z588" s="6" t="s">
        <v>904</v>
      </c>
      <c r="AA588" s="6" t="s">
        <v>905</v>
      </c>
      <c r="AB588" s="7">
        <v>44597</v>
      </c>
      <c r="AC588" s="6" t="s">
        <v>906</v>
      </c>
      <c r="AD588" s="6" t="s">
        <v>1147</v>
      </c>
      <c r="AE588" s="6" t="s">
        <v>1147</v>
      </c>
      <c r="AF588" s="6" t="s">
        <v>1147</v>
      </c>
      <c r="AG588" s="6" t="s">
        <v>1147</v>
      </c>
      <c r="AK588" s="6">
        <v>610892</v>
      </c>
      <c r="AL588" s="6">
        <v>5469211</v>
      </c>
      <c r="AQ588" s="6" t="s">
        <v>1632</v>
      </c>
    </row>
    <row r="589" spans="1:45" x14ac:dyDescent="0.2">
      <c r="A589" s="6">
        <v>1045241</v>
      </c>
      <c r="B589" s="6">
        <v>1045256</v>
      </c>
      <c r="C589" s="6" t="str">
        <f t="shared" si="36"/>
        <v>Harvesting</v>
      </c>
      <c r="D589" s="6" t="str">
        <f t="shared" si="37"/>
        <v>Harvesting - Sto:lo-1050</v>
      </c>
      <c r="E589" s="6" t="str">
        <f t="shared" si="38"/>
        <v>Resource Harvesting - Travel [not included in CHOA] 
Stó:lō</v>
      </c>
      <c r="F589" s="6" t="s">
        <v>1712</v>
      </c>
      <c r="G589" s="12">
        <f>INDEX(families!$A:$A,MATCH(H589,families!$B:$B,0))</f>
        <v>14</v>
      </c>
      <c r="H589" s="6" t="str">
        <f t="shared" si="39"/>
        <v>Tree</v>
      </c>
      <c r="L589" s="6">
        <v>1045240.3149999999</v>
      </c>
      <c r="M589" s="6">
        <v>1045255.443</v>
      </c>
      <c r="N589" s="6">
        <v>610907</v>
      </c>
      <c r="O589" s="6">
        <v>5469213</v>
      </c>
      <c r="P589" s="6" t="s">
        <v>1112</v>
      </c>
      <c r="Q589" s="6" t="s">
        <v>1330</v>
      </c>
      <c r="R589" s="6" t="s">
        <v>900</v>
      </c>
      <c r="S589" s="6">
        <v>0</v>
      </c>
      <c r="T589" s="6" t="s">
        <v>1726</v>
      </c>
      <c r="U589" s="6" t="s">
        <v>1721</v>
      </c>
      <c r="V589" s="6" t="s">
        <v>1331</v>
      </c>
      <c r="X589" s="6" t="s">
        <v>902</v>
      </c>
      <c r="Y589" s="6" t="s">
        <v>1332</v>
      </c>
      <c r="Z589" s="6" t="s">
        <v>904</v>
      </c>
      <c r="AA589" s="6" t="s">
        <v>905</v>
      </c>
      <c r="AB589" s="7">
        <v>44597</v>
      </c>
      <c r="AC589" s="6" t="s">
        <v>906</v>
      </c>
      <c r="AD589" s="6" t="s">
        <v>1147</v>
      </c>
      <c r="AE589" s="6" t="s">
        <v>1147</v>
      </c>
      <c r="AF589" s="6" t="s">
        <v>1147</v>
      </c>
      <c r="AG589" s="6" t="s">
        <v>1147</v>
      </c>
      <c r="AK589" s="6">
        <v>610892</v>
      </c>
      <c r="AL589" s="6">
        <v>5469211</v>
      </c>
      <c r="AQ589" s="6" t="s">
        <v>1632</v>
      </c>
    </row>
    <row r="590" spans="1:45" x14ac:dyDescent="0.2">
      <c r="A590" s="6">
        <v>1045241</v>
      </c>
      <c r="B590" s="6">
        <v>1045256</v>
      </c>
      <c r="C590" s="6" t="str">
        <f t="shared" si="36"/>
        <v>Harvesting</v>
      </c>
      <c r="D590" s="6" t="str">
        <f t="shared" si="37"/>
        <v>Harvesting - Sto:lo-1128</v>
      </c>
      <c r="E590" s="6" t="str">
        <f t="shared" si="38"/>
        <v>Resource Harvesting - Travel [not included in CHOA] 
Stó:lō</v>
      </c>
      <c r="F590" s="6" t="s">
        <v>1712</v>
      </c>
      <c r="G590" s="12">
        <f>INDEX(families!$A:$A,MATCH(H590,families!$B:$B,0))</f>
        <v>14</v>
      </c>
      <c r="H590" s="6" t="str">
        <f t="shared" si="39"/>
        <v>Tree</v>
      </c>
      <c r="L590" s="6">
        <v>1045240.3149999999</v>
      </c>
      <c r="M590" s="6">
        <v>1045255.443</v>
      </c>
      <c r="N590" s="6">
        <v>610907</v>
      </c>
      <c r="O590" s="6">
        <v>5469213</v>
      </c>
      <c r="P590" s="6" t="s">
        <v>1112</v>
      </c>
      <c r="Q590" s="6" t="s">
        <v>1333</v>
      </c>
      <c r="R590" s="6" t="s">
        <v>900</v>
      </c>
      <c r="S590" s="6">
        <v>0</v>
      </c>
      <c r="T590" s="6" t="s">
        <v>1726</v>
      </c>
      <c r="U590" s="6" t="s">
        <v>1721</v>
      </c>
      <c r="V590" s="6" t="s">
        <v>1331</v>
      </c>
      <c r="X590" s="6" t="s">
        <v>902</v>
      </c>
      <c r="Y590" s="6" t="s">
        <v>1334</v>
      </c>
      <c r="Z590" s="6" t="s">
        <v>904</v>
      </c>
      <c r="AA590" s="6" t="s">
        <v>905</v>
      </c>
      <c r="AB590" s="7">
        <v>44597</v>
      </c>
      <c r="AC590" s="6" t="s">
        <v>906</v>
      </c>
      <c r="AD590" s="6" t="s">
        <v>1147</v>
      </c>
      <c r="AE590" s="6" t="s">
        <v>1147</v>
      </c>
      <c r="AF590" s="6" t="s">
        <v>1147</v>
      </c>
      <c r="AG590" s="6" t="s">
        <v>1147</v>
      </c>
      <c r="AK590" s="6">
        <v>610892</v>
      </c>
      <c r="AL590" s="6">
        <v>5469211</v>
      </c>
      <c r="AQ590" s="6" t="s">
        <v>1632</v>
      </c>
    </row>
    <row r="591" spans="1:45" x14ac:dyDescent="0.2">
      <c r="A591" s="6">
        <v>1045241</v>
      </c>
      <c r="B591" s="6">
        <v>1045256</v>
      </c>
      <c r="C591" s="6" t="str">
        <f t="shared" si="36"/>
        <v>Harvesting</v>
      </c>
      <c r="D591" s="6" t="str">
        <f t="shared" si="37"/>
        <v>Harvesting - Sto:lo-1050</v>
      </c>
      <c r="E591" s="6" t="str">
        <f t="shared" si="38"/>
        <v>Resource Harvesting - Travel [not included in CHOA] 
Stó:lō</v>
      </c>
      <c r="F591" s="6" t="s">
        <v>1712</v>
      </c>
      <c r="G591" s="12">
        <f>INDEX(families!$A:$A,MATCH(H591,families!$B:$B,0))</f>
        <v>14</v>
      </c>
      <c r="H591" s="6" t="str">
        <f t="shared" si="39"/>
        <v>Tree</v>
      </c>
      <c r="L591" s="6">
        <v>1045240.3149999999</v>
      </c>
      <c r="M591" s="6">
        <v>1045255.443</v>
      </c>
      <c r="N591" s="6">
        <v>610907</v>
      </c>
      <c r="O591" s="6">
        <v>5469213</v>
      </c>
      <c r="P591" s="6" t="s">
        <v>1112</v>
      </c>
      <c r="Q591" s="6" t="s">
        <v>1330</v>
      </c>
      <c r="R591" s="6" t="s">
        <v>900</v>
      </c>
      <c r="S591" s="6">
        <v>0</v>
      </c>
      <c r="T591" s="6" t="s">
        <v>1726</v>
      </c>
      <c r="U591" s="6" t="s">
        <v>1721</v>
      </c>
      <c r="V591" s="6" t="s">
        <v>1331</v>
      </c>
      <c r="X591" s="6" t="s">
        <v>902</v>
      </c>
      <c r="Y591" s="6" t="s">
        <v>1332</v>
      </c>
      <c r="Z591" s="6" t="s">
        <v>904</v>
      </c>
      <c r="AA591" s="6" t="s">
        <v>905</v>
      </c>
      <c r="AB591" s="7">
        <v>44597</v>
      </c>
      <c r="AC591" s="6" t="s">
        <v>906</v>
      </c>
      <c r="AD591" s="6" t="s">
        <v>1147</v>
      </c>
      <c r="AE591" s="6" t="s">
        <v>1147</v>
      </c>
      <c r="AF591" s="6" t="s">
        <v>1147</v>
      </c>
      <c r="AG591" s="6" t="s">
        <v>1147</v>
      </c>
      <c r="AK591" s="6">
        <v>610892</v>
      </c>
      <c r="AL591" s="6">
        <v>5469211</v>
      </c>
      <c r="AQ591" s="6" t="s">
        <v>1632</v>
      </c>
      <c r="AR591" s="6">
        <v>87</v>
      </c>
    </row>
    <row r="592" spans="1:45" x14ac:dyDescent="0.2">
      <c r="A592" s="6">
        <v>1045241</v>
      </c>
      <c r="B592" s="6">
        <v>1045256</v>
      </c>
      <c r="C592" s="6" t="str">
        <f t="shared" si="36"/>
        <v>Harvesting</v>
      </c>
      <c r="D592" s="6" t="str">
        <f t="shared" si="37"/>
        <v>Harvesting - Sto:lo-1128</v>
      </c>
      <c r="E592" s="6" t="str">
        <f t="shared" si="38"/>
        <v>Resource Harvesting - Travel [not included in CHOA] 
Stó:lō</v>
      </c>
      <c r="F592" s="6" t="s">
        <v>1712</v>
      </c>
      <c r="G592" s="12">
        <f>INDEX(families!$A:$A,MATCH(H592,families!$B:$B,0))</f>
        <v>14</v>
      </c>
      <c r="H592" s="6" t="str">
        <f t="shared" si="39"/>
        <v>Tree</v>
      </c>
      <c r="L592" s="6">
        <v>1045240.3149999999</v>
      </c>
      <c r="M592" s="6">
        <v>1045255.443</v>
      </c>
      <c r="N592" s="6">
        <v>610907</v>
      </c>
      <c r="O592" s="6">
        <v>5469213</v>
      </c>
      <c r="P592" s="6" t="s">
        <v>1112</v>
      </c>
      <c r="Q592" s="6" t="s">
        <v>1333</v>
      </c>
      <c r="R592" s="6" t="s">
        <v>900</v>
      </c>
      <c r="S592" s="6">
        <v>0</v>
      </c>
      <c r="T592" s="6" t="s">
        <v>1726</v>
      </c>
      <c r="U592" s="6" t="s">
        <v>1721</v>
      </c>
      <c r="V592" s="6" t="s">
        <v>1331</v>
      </c>
      <c r="X592" s="6" t="s">
        <v>902</v>
      </c>
      <c r="Y592" s="6" t="s">
        <v>1334</v>
      </c>
      <c r="Z592" s="6" t="s">
        <v>904</v>
      </c>
      <c r="AA592" s="6" t="s">
        <v>905</v>
      </c>
      <c r="AB592" s="7">
        <v>44597</v>
      </c>
      <c r="AC592" s="6" t="s">
        <v>906</v>
      </c>
      <c r="AD592" s="6" t="s">
        <v>1147</v>
      </c>
      <c r="AE592" s="6" t="s">
        <v>1147</v>
      </c>
      <c r="AF592" s="6" t="s">
        <v>1147</v>
      </c>
      <c r="AG592" s="6" t="s">
        <v>1147</v>
      </c>
      <c r="AK592" s="6">
        <v>610892</v>
      </c>
      <c r="AL592" s="6">
        <v>5469211</v>
      </c>
      <c r="AQ592" s="6" t="s">
        <v>1632</v>
      </c>
      <c r="AR592" s="6">
        <v>88</v>
      </c>
    </row>
    <row r="593" spans="1:45" x14ac:dyDescent="0.2">
      <c r="A593" s="6">
        <v>1045241</v>
      </c>
      <c r="B593" s="6">
        <v>1045256</v>
      </c>
      <c r="C593" s="6" t="str">
        <f t="shared" si="36"/>
        <v>Harvesting</v>
      </c>
      <c r="D593" s="6" t="str">
        <f t="shared" si="37"/>
        <v>Harvesting - Sto:lo-1050</v>
      </c>
      <c r="E593" s="6" t="str">
        <f t="shared" si="38"/>
        <v>Resource Harvesting - Travel [not included in CHOA] 
Stó:lō</v>
      </c>
      <c r="F593" s="6" t="s">
        <v>1712</v>
      </c>
      <c r="G593" s="12">
        <f>INDEX(families!$A:$A,MATCH(H593,families!$B:$B,0))</f>
        <v>14</v>
      </c>
      <c r="H593" s="6" t="str">
        <f t="shared" si="39"/>
        <v>Tree</v>
      </c>
      <c r="L593" s="6">
        <v>1045240.3149999999</v>
      </c>
      <c r="M593" s="6">
        <v>1045255.443</v>
      </c>
      <c r="N593" s="6">
        <v>610907</v>
      </c>
      <c r="O593" s="6">
        <v>5469213</v>
      </c>
      <c r="P593" s="6" t="s">
        <v>1112</v>
      </c>
      <c r="Q593" s="6" t="s">
        <v>1330</v>
      </c>
      <c r="R593" s="6" t="s">
        <v>900</v>
      </c>
      <c r="S593" s="6">
        <v>0</v>
      </c>
      <c r="T593" s="6" t="s">
        <v>1726</v>
      </c>
      <c r="U593" s="6" t="s">
        <v>1721</v>
      </c>
      <c r="V593" s="6" t="s">
        <v>1331</v>
      </c>
      <c r="X593" s="6" t="s">
        <v>902</v>
      </c>
      <c r="Y593" s="6" t="s">
        <v>1332</v>
      </c>
      <c r="Z593" s="6" t="s">
        <v>904</v>
      </c>
      <c r="AA593" s="6" t="s">
        <v>905</v>
      </c>
      <c r="AB593" s="7">
        <v>44597</v>
      </c>
      <c r="AC593" s="6" t="s">
        <v>906</v>
      </c>
      <c r="AD593" s="6" t="s">
        <v>1147</v>
      </c>
      <c r="AE593" s="6" t="s">
        <v>1147</v>
      </c>
      <c r="AF593" s="6" t="s">
        <v>1147</v>
      </c>
      <c r="AG593" s="6" t="s">
        <v>1147</v>
      </c>
      <c r="AK593" s="6">
        <v>610892</v>
      </c>
      <c r="AL593" s="6">
        <v>5469211</v>
      </c>
      <c r="AQ593" s="6" t="s">
        <v>1632</v>
      </c>
      <c r="AR593" s="6">
        <v>233</v>
      </c>
      <c r="AS593" s="6">
        <v>87</v>
      </c>
    </row>
    <row r="594" spans="1:45" x14ac:dyDescent="0.2">
      <c r="A594" s="6">
        <v>1045241</v>
      </c>
      <c r="B594" s="6">
        <v>1045256</v>
      </c>
      <c r="C594" s="6" t="str">
        <f t="shared" si="36"/>
        <v>Harvesting</v>
      </c>
      <c r="D594" s="6" t="str">
        <f t="shared" si="37"/>
        <v>Harvesting - Sto:lo-1128</v>
      </c>
      <c r="E594" s="6" t="str">
        <f t="shared" si="38"/>
        <v>Resource Harvesting - Travel [not included in CHOA] 
Stó:lō</v>
      </c>
      <c r="F594" s="6" t="s">
        <v>1712</v>
      </c>
      <c r="G594" s="12">
        <f>INDEX(families!$A:$A,MATCH(H594,families!$B:$B,0))</f>
        <v>14</v>
      </c>
      <c r="H594" s="6" t="str">
        <f t="shared" si="39"/>
        <v>Tree</v>
      </c>
      <c r="L594" s="6">
        <v>1045240.3149999999</v>
      </c>
      <c r="M594" s="6">
        <v>1045255.443</v>
      </c>
      <c r="N594" s="6">
        <v>610907</v>
      </c>
      <c r="O594" s="6">
        <v>5469213</v>
      </c>
      <c r="P594" s="6" t="s">
        <v>1112</v>
      </c>
      <c r="Q594" s="6" t="s">
        <v>1333</v>
      </c>
      <c r="R594" s="6" t="s">
        <v>900</v>
      </c>
      <c r="S594" s="6">
        <v>0</v>
      </c>
      <c r="T594" s="6" t="s">
        <v>1726</v>
      </c>
      <c r="U594" s="6" t="s">
        <v>1721</v>
      </c>
      <c r="V594" s="6" t="s">
        <v>1331</v>
      </c>
      <c r="X594" s="6" t="s">
        <v>902</v>
      </c>
      <c r="Y594" s="6" t="s">
        <v>1334</v>
      </c>
      <c r="Z594" s="6" t="s">
        <v>904</v>
      </c>
      <c r="AA594" s="6" t="s">
        <v>905</v>
      </c>
      <c r="AB594" s="7">
        <v>44597</v>
      </c>
      <c r="AC594" s="6" t="s">
        <v>906</v>
      </c>
      <c r="AD594" s="6" t="s">
        <v>1147</v>
      </c>
      <c r="AE594" s="6" t="s">
        <v>1147</v>
      </c>
      <c r="AF594" s="6" t="s">
        <v>1147</v>
      </c>
      <c r="AG594" s="6" t="s">
        <v>1147</v>
      </c>
      <c r="AK594" s="6">
        <v>610892</v>
      </c>
      <c r="AL594" s="6">
        <v>5469211</v>
      </c>
      <c r="AQ594" s="6" t="s">
        <v>1632</v>
      </c>
      <c r="AR594" s="6">
        <v>234</v>
      </c>
      <c r="AS594" s="6">
        <v>88</v>
      </c>
    </row>
    <row r="595" spans="1:45" x14ac:dyDescent="0.2">
      <c r="A595" s="6">
        <v>988680</v>
      </c>
      <c r="B595" s="6">
        <v>990270</v>
      </c>
      <c r="C595" s="6" t="str">
        <f t="shared" si="36"/>
        <v>Harvesting</v>
      </c>
      <c r="D595" s="6" t="str">
        <f t="shared" si="37"/>
        <v>Harvesting - Sto:lo-2863-5a</v>
      </c>
      <c r="E595" s="6" t="str">
        <f t="shared" si="38"/>
        <v>Resource Harvesting; Hunting (not included in CHOA)
Stó:lö</v>
      </c>
      <c r="F595" s="6" t="s">
        <v>1712</v>
      </c>
      <c r="G595" s="12">
        <f>INDEX(families!$A:$A,MATCH(H595,families!$B:$B,0))</f>
        <v>14</v>
      </c>
      <c r="H595" s="6" t="str">
        <f t="shared" si="39"/>
        <v>Tree</v>
      </c>
      <c r="L595" s="6">
        <v>988678.31539999996</v>
      </c>
      <c r="M595" s="6">
        <v>990908.5577</v>
      </c>
      <c r="N595" s="6">
        <v>644134</v>
      </c>
      <c r="O595" s="6">
        <v>5500937</v>
      </c>
      <c r="P595" s="6" t="s">
        <v>1112</v>
      </c>
      <c r="Q595" s="6" t="s">
        <v>1122</v>
      </c>
      <c r="R595" s="6" t="s">
        <v>900</v>
      </c>
      <c r="S595" s="6">
        <v>0</v>
      </c>
      <c r="T595" s="6" t="s">
        <v>1726</v>
      </c>
      <c r="U595" s="6" t="s">
        <v>1721</v>
      </c>
      <c r="V595" s="6" t="s">
        <v>1123</v>
      </c>
      <c r="X595" s="6" t="s">
        <v>1627</v>
      </c>
      <c r="Y595" s="6" t="s">
        <v>1619</v>
      </c>
      <c r="Z595" s="6" t="s">
        <v>1159</v>
      </c>
      <c r="AA595" s="6" t="s">
        <v>905</v>
      </c>
      <c r="AB595" s="7">
        <v>44595</v>
      </c>
      <c r="AC595" s="6" t="s">
        <v>906</v>
      </c>
      <c r="AD595" s="6" t="s">
        <v>1620</v>
      </c>
      <c r="AE595" s="6" t="s">
        <v>1620</v>
      </c>
      <c r="AF595" s="6" t="s">
        <v>1620</v>
      </c>
      <c r="AG595" s="6" t="s">
        <v>1620</v>
      </c>
      <c r="AK595" s="6">
        <v>642763</v>
      </c>
      <c r="AL595" s="6">
        <v>5499326</v>
      </c>
      <c r="AQ595" s="6" t="s">
        <v>1617</v>
      </c>
    </row>
    <row r="596" spans="1:45" x14ac:dyDescent="0.2">
      <c r="A596" s="6">
        <v>988680</v>
      </c>
      <c r="B596" s="6">
        <v>990270</v>
      </c>
      <c r="C596" s="6" t="str">
        <f t="shared" si="36"/>
        <v>Harvesting</v>
      </c>
      <c r="D596" s="6" t="str">
        <f t="shared" si="37"/>
        <v>Harvesting - Sto:lo-2863-5a</v>
      </c>
      <c r="E596" s="6" t="str">
        <f t="shared" si="38"/>
        <v>Resource Harvesting; Hunting (not included in CHOA)
Stó:lö</v>
      </c>
      <c r="F596" s="6" t="s">
        <v>1712</v>
      </c>
      <c r="G596" s="12">
        <f>INDEX(families!$A:$A,MATCH(H596,families!$B:$B,0))</f>
        <v>14</v>
      </c>
      <c r="H596" s="6" t="str">
        <f t="shared" si="39"/>
        <v>Tree</v>
      </c>
      <c r="L596" s="6">
        <v>988678.31539999996</v>
      </c>
      <c r="M596" s="6">
        <v>990908.5577</v>
      </c>
      <c r="N596" s="6">
        <v>644134</v>
      </c>
      <c r="O596" s="6">
        <v>5500937</v>
      </c>
      <c r="P596" s="6" t="s">
        <v>1112</v>
      </c>
      <c r="Q596" s="6" t="s">
        <v>1122</v>
      </c>
      <c r="R596" s="6" t="s">
        <v>900</v>
      </c>
      <c r="S596" s="6">
        <v>0</v>
      </c>
      <c r="T596" s="6" t="s">
        <v>1726</v>
      </c>
      <c r="U596" s="6" t="s">
        <v>1721</v>
      </c>
      <c r="V596" s="6" t="s">
        <v>1123</v>
      </c>
      <c r="X596" s="6" t="s">
        <v>1627</v>
      </c>
      <c r="Y596" s="6" t="s">
        <v>1619</v>
      </c>
      <c r="Z596" s="6" t="s">
        <v>1159</v>
      </c>
      <c r="AA596" s="6" t="s">
        <v>905</v>
      </c>
      <c r="AB596" s="7">
        <v>44595</v>
      </c>
      <c r="AC596" s="6" t="s">
        <v>906</v>
      </c>
      <c r="AD596" s="6" t="s">
        <v>1620</v>
      </c>
      <c r="AE596" s="6" t="s">
        <v>1620</v>
      </c>
      <c r="AF596" s="6" t="s">
        <v>1620</v>
      </c>
      <c r="AG596" s="6" t="s">
        <v>1620</v>
      </c>
      <c r="AK596" s="6">
        <v>642763</v>
      </c>
      <c r="AL596" s="6">
        <v>5499326</v>
      </c>
      <c r="AQ596" s="6" t="s">
        <v>1617</v>
      </c>
    </row>
    <row r="597" spans="1:45" x14ac:dyDescent="0.2">
      <c r="A597" s="6">
        <v>988680</v>
      </c>
      <c r="B597" s="6">
        <v>990270</v>
      </c>
      <c r="C597" s="6" t="str">
        <f t="shared" si="36"/>
        <v>Harvesting</v>
      </c>
      <c r="D597" s="6" t="str">
        <f t="shared" si="37"/>
        <v>Harvesting - Sto:lo-2863-5a</v>
      </c>
      <c r="E597" s="6" t="str">
        <f t="shared" si="38"/>
        <v>Resource Harvesting; Hunting (not included in CHOA)
Stó:lö</v>
      </c>
      <c r="F597" s="6" t="s">
        <v>1712</v>
      </c>
      <c r="G597" s="12">
        <f>INDEX(families!$A:$A,MATCH(H597,families!$B:$B,0))</f>
        <v>14</v>
      </c>
      <c r="H597" s="6" t="str">
        <f t="shared" si="39"/>
        <v>Tree</v>
      </c>
      <c r="L597" s="6">
        <v>988678.31539999996</v>
      </c>
      <c r="M597" s="6">
        <v>990908.5577</v>
      </c>
      <c r="N597" s="6">
        <v>644134</v>
      </c>
      <c r="O597" s="6">
        <v>5500937</v>
      </c>
      <c r="P597" s="6" t="s">
        <v>1112</v>
      </c>
      <c r="Q597" s="6" t="s">
        <v>1122</v>
      </c>
      <c r="R597" s="6" t="s">
        <v>900</v>
      </c>
      <c r="S597" s="6">
        <v>0</v>
      </c>
      <c r="T597" s="6" t="s">
        <v>1726</v>
      </c>
      <c r="U597" s="6" t="s">
        <v>1721</v>
      </c>
      <c r="V597" s="6" t="s">
        <v>1123</v>
      </c>
      <c r="X597" s="6" t="s">
        <v>1627</v>
      </c>
      <c r="Y597" s="6" t="s">
        <v>1619</v>
      </c>
      <c r="Z597" s="6" t="s">
        <v>1159</v>
      </c>
      <c r="AA597" s="6" t="s">
        <v>905</v>
      </c>
      <c r="AB597" s="7">
        <v>44595</v>
      </c>
      <c r="AC597" s="6" t="s">
        <v>906</v>
      </c>
      <c r="AD597" s="6" t="s">
        <v>1620</v>
      </c>
      <c r="AE597" s="6" t="s">
        <v>1620</v>
      </c>
      <c r="AF597" s="6" t="s">
        <v>1620</v>
      </c>
      <c r="AG597" s="6" t="s">
        <v>1620</v>
      </c>
      <c r="AK597" s="6">
        <v>642763</v>
      </c>
      <c r="AL597" s="6">
        <v>5499326</v>
      </c>
      <c r="AQ597" s="6" t="s">
        <v>1617</v>
      </c>
      <c r="AR597" s="6">
        <v>7</v>
      </c>
    </row>
    <row r="598" spans="1:45" x14ac:dyDescent="0.2">
      <c r="A598" s="6">
        <v>988680</v>
      </c>
      <c r="B598" s="6">
        <v>990270</v>
      </c>
      <c r="C598" s="6" t="str">
        <f t="shared" si="36"/>
        <v>Harvesting</v>
      </c>
      <c r="D598" s="6" t="str">
        <f t="shared" si="37"/>
        <v>Harvesting - Sto:lo-2863-5a</v>
      </c>
      <c r="E598" s="6" t="str">
        <f t="shared" si="38"/>
        <v>Resource Harvesting; Hunting (not included in CHOA)
Stó:lö</v>
      </c>
      <c r="F598" s="6" t="s">
        <v>1712</v>
      </c>
      <c r="G598" s="12">
        <f>INDEX(families!$A:$A,MATCH(H598,families!$B:$B,0))</f>
        <v>14</v>
      </c>
      <c r="H598" s="6" t="str">
        <f t="shared" si="39"/>
        <v>Tree</v>
      </c>
      <c r="L598" s="6">
        <v>988678.31539999996</v>
      </c>
      <c r="M598" s="6">
        <v>990908.5577</v>
      </c>
      <c r="N598" s="6">
        <v>644134</v>
      </c>
      <c r="O598" s="6">
        <v>5500937</v>
      </c>
      <c r="P598" s="6" t="s">
        <v>1112</v>
      </c>
      <c r="Q598" s="6" t="s">
        <v>1122</v>
      </c>
      <c r="R598" s="6" t="s">
        <v>900</v>
      </c>
      <c r="S598" s="6">
        <v>0</v>
      </c>
      <c r="T598" s="6" t="s">
        <v>1726</v>
      </c>
      <c r="U598" s="6" t="s">
        <v>1721</v>
      </c>
      <c r="V598" s="6" t="s">
        <v>1123</v>
      </c>
      <c r="X598" s="6" t="s">
        <v>1627</v>
      </c>
      <c r="Y598" s="6" t="s">
        <v>1619</v>
      </c>
      <c r="Z598" s="6" t="s">
        <v>1159</v>
      </c>
      <c r="AA598" s="6" t="s">
        <v>905</v>
      </c>
      <c r="AB598" s="7">
        <v>44595</v>
      </c>
      <c r="AC598" s="6" t="s">
        <v>906</v>
      </c>
      <c r="AD598" s="6" t="s">
        <v>1620</v>
      </c>
      <c r="AE598" s="6" t="s">
        <v>1620</v>
      </c>
      <c r="AF598" s="6" t="s">
        <v>1620</v>
      </c>
      <c r="AG598" s="6" t="s">
        <v>1620</v>
      </c>
      <c r="AK598" s="6">
        <v>642763</v>
      </c>
      <c r="AL598" s="6">
        <v>5499326</v>
      </c>
      <c r="AQ598" s="6" t="s">
        <v>1617</v>
      </c>
      <c r="AR598" s="6">
        <v>153</v>
      </c>
      <c r="AS598" s="6">
        <v>7</v>
      </c>
    </row>
    <row r="599" spans="1:45" x14ac:dyDescent="0.2">
      <c r="A599" s="6">
        <v>988680</v>
      </c>
      <c r="B599" s="6">
        <v>997620</v>
      </c>
      <c r="C599" s="6" t="str">
        <f t="shared" si="36"/>
        <v>Harvesting</v>
      </c>
      <c r="D599" s="6" t="str">
        <f t="shared" si="37"/>
        <v>Harvesting - Sto:lo-2863 (part of Sto:lo Site 1)</v>
      </c>
      <c r="E599" s="6" t="str">
        <f t="shared" si="38"/>
        <v>Resource Harvesting; Hunting (not included in CHOA) (in OGMA 994.10-994.30)
Stó:lö</v>
      </c>
      <c r="F599" s="6" t="s">
        <v>1712</v>
      </c>
      <c r="G599" s="12">
        <f>INDEX(families!$A:$A,MATCH(H599,families!$B:$B,0))</f>
        <v>14</v>
      </c>
      <c r="H599" s="6" t="str">
        <f t="shared" si="39"/>
        <v>Tree</v>
      </c>
      <c r="L599" s="6">
        <v>988678.31539999996</v>
      </c>
      <c r="M599" s="6">
        <v>997644.32129999995</v>
      </c>
      <c r="N599" s="6">
        <v>644134</v>
      </c>
      <c r="O599" s="6">
        <v>5500937</v>
      </c>
      <c r="P599" s="6" t="s">
        <v>1112</v>
      </c>
      <c r="Q599" s="6" t="s">
        <v>1626</v>
      </c>
      <c r="R599" s="6" t="s">
        <v>900</v>
      </c>
      <c r="S599" s="6">
        <v>0</v>
      </c>
      <c r="T599" s="6" t="s">
        <v>1726</v>
      </c>
      <c r="U599" s="6" t="s">
        <v>1721</v>
      </c>
      <c r="V599" s="6" t="s">
        <v>1121</v>
      </c>
      <c r="X599" s="6" t="s">
        <v>1627</v>
      </c>
      <c r="Y599" s="6" t="s">
        <v>1619</v>
      </c>
      <c r="Z599" s="6" t="s">
        <v>1159</v>
      </c>
      <c r="AA599" s="6" t="s">
        <v>905</v>
      </c>
      <c r="AB599" s="7">
        <v>44595</v>
      </c>
      <c r="AC599" s="6" t="s">
        <v>906</v>
      </c>
      <c r="AD599" s="6" t="s">
        <v>1628</v>
      </c>
      <c r="AE599" s="6" t="s">
        <v>1628</v>
      </c>
      <c r="AF599" s="6" t="s">
        <v>1628</v>
      </c>
      <c r="AG599" s="6" t="s">
        <v>1628</v>
      </c>
      <c r="AK599" s="6">
        <v>637785</v>
      </c>
      <c r="AL599" s="6">
        <v>5495009</v>
      </c>
      <c r="AQ599" s="6" t="s">
        <v>1617</v>
      </c>
    </row>
    <row r="600" spans="1:45" x14ac:dyDescent="0.2">
      <c r="A600" s="6">
        <v>988680</v>
      </c>
      <c r="B600" s="6">
        <v>997620</v>
      </c>
      <c r="C600" s="6" t="str">
        <f t="shared" si="36"/>
        <v>Harvesting</v>
      </c>
      <c r="D600" s="6" t="str">
        <f t="shared" si="37"/>
        <v>Harvesting - Sto:lo-2863 (part of Sto:lo Site 1)</v>
      </c>
      <c r="E600" s="6" t="str">
        <f t="shared" si="38"/>
        <v>Resource Harvesting; Hunting (not included in CHOA) (in OGMA 994.10-994.30)
Stó:lö</v>
      </c>
      <c r="F600" s="6" t="s">
        <v>1712</v>
      </c>
      <c r="G600" s="12">
        <f>INDEX(families!$A:$A,MATCH(H600,families!$B:$B,0))</f>
        <v>14</v>
      </c>
      <c r="H600" s="6" t="str">
        <f t="shared" si="39"/>
        <v>Tree</v>
      </c>
      <c r="L600" s="6">
        <v>988678.31539999996</v>
      </c>
      <c r="M600" s="6">
        <v>997644.32129999995</v>
      </c>
      <c r="N600" s="6">
        <v>644134</v>
      </c>
      <c r="O600" s="6">
        <v>5500937</v>
      </c>
      <c r="P600" s="6" t="s">
        <v>1112</v>
      </c>
      <c r="Q600" s="6" t="s">
        <v>1626</v>
      </c>
      <c r="R600" s="6" t="s">
        <v>900</v>
      </c>
      <c r="S600" s="6">
        <v>0</v>
      </c>
      <c r="T600" s="6" t="s">
        <v>1726</v>
      </c>
      <c r="U600" s="6" t="s">
        <v>1721</v>
      </c>
      <c r="V600" s="6" t="s">
        <v>1121</v>
      </c>
      <c r="X600" s="6" t="s">
        <v>1627</v>
      </c>
      <c r="Y600" s="6" t="s">
        <v>1619</v>
      </c>
      <c r="Z600" s="6" t="s">
        <v>1159</v>
      </c>
      <c r="AA600" s="6" t="s">
        <v>905</v>
      </c>
      <c r="AB600" s="7">
        <v>44595</v>
      </c>
      <c r="AC600" s="6" t="s">
        <v>906</v>
      </c>
      <c r="AD600" s="6" t="s">
        <v>1628</v>
      </c>
      <c r="AE600" s="6" t="s">
        <v>1628</v>
      </c>
      <c r="AF600" s="6" t="s">
        <v>1628</v>
      </c>
      <c r="AG600" s="6" t="s">
        <v>1628</v>
      </c>
      <c r="AK600" s="6">
        <v>637785</v>
      </c>
      <c r="AL600" s="6">
        <v>5495009</v>
      </c>
      <c r="AQ600" s="6" t="s">
        <v>1617</v>
      </c>
    </row>
    <row r="601" spans="1:45" x14ac:dyDescent="0.2">
      <c r="A601" s="6">
        <v>988680</v>
      </c>
      <c r="B601" s="6">
        <v>997620</v>
      </c>
      <c r="C601" s="6" t="str">
        <f t="shared" si="36"/>
        <v>Harvesting</v>
      </c>
      <c r="D601" s="6" t="str">
        <f t="shared" si="37"/>
        <v>Harvesting - Sto:lo-2863 (part of Sto:lo Site 1)</v>
      </c>
      <c r="E601" s="6" t="str">
        <f t="shared" si="38"/>
        <v>Resource Harvesting; Hunting (not included in CHOA) (in OGMA 994.10-994.30)
Stó:lö</v>
      </c>
      <c r="F601" s="6" t="s">
        <v>1712</v>
      </c>
      <c r="G601" s="12">
        <f>INDEX(families!$A:$A,MATCH(H601,families!$B:$B,0))</f>
        <v>14</v>
      </c>
      <c r="H601" s="6" t="str">
        <f t="shared" si="39"/>
        <v>Tree</v>
      </c>
      <c r="L601" s="6">
        <v>988678.31539999996</v>
      </c>
      <c r="M601" s="6">
        <v>997644.32129999995</v>
      </c>
      <c r="N601" s="6">
        <v>644134</v>
      </c>
      <c r="O601" s="6">
        <v>5500937</v>
      </c>
      <c r="P601" s="6" t="s">
        <v>1112</v>
      </c>
      <c r="Q601" s="6" t="s">
        <v>1626</v>
      </c>
      <c r="R601" s="6" t="s">
        <v>900</v>
      </c>
      <c r="S601" s="6">
        <v>0</v>
      </c>
      <c r="T601" s="6" t="s">
        <v>1726</v>
      </c>
      <c r="U601" s="6" t="s">
        <v>1721</v>
      </c>
      <c r="V601" s="6" t="s">
        <v>1121</v>
      </c>
      <c r="X601" s="6" t="s">
        <v>1627</v>
      </c>
      <c r="Y601" s="6" t="s">
        <v>1619</v>
      </c>
      <c r="Z601" s="6" t="s">
        <v>1159</v>
      </c>
      <c r="AA601" s="6" t="s">
        <v>905</v>
      </c>
      <c r="AB601" s="7">
        <v>44595</v>
      </c>
      <c r="AC601" s="6" t="s">
        <v>906</v>
      </c>
      <c r="AD601" s="6" t="s">
        <v>1628</v>
      </c>
      <c r="AE601" s="6" t="s">
        <v>1628</v>
      </c>
      <c r="AF601" s="6" t="s">
        <v>1628</v>
      </c>
      <c r="AG601" s="6" t="s">
        <v>1628</v>
      </c>
      <c r="AK601" s="6">
        <v>637785</v>
      </c>
      <c r="AL601" s="6">
        <v>5495009</v>
      </c>
      <c r="AQ601" s="6" t="s">
        <v>1617</v>
      </c>
      <c r="AR601" s="6">
        <v>6</v>
      </c>
    </row>
    <row r="602" spans="1:45" x14ac:dyDescent="0.2">
      <c r="A602" s="6">
        <v>988680</v>
      </c>
      <c r="B602" s="6">
        <v>997620</v>
      </c>
      <c r="C602" s="6" t="str">
        <f t="shared" si="36"/>
        <v>Harvesting</v>
      </c>
      <c r="D602" s="6" t="str">
        <f t="shared" si="37"/>
        <v>Harvesting - Sto:lo-2863 (part of Sto:lo Site 1)</v>
      </c>
      <c r="E602" s="6" t="str">
        <f t="shared" si="38"/>
        <v>Resource Harvesting; Hunting (not included in CHOA) (in OGMA 994.10-994.30)
Stó:lö</v>
      </c>
      <c r="F602" s="6" t="s">
        <v>1712</v>
      </c>
      <c r="G602" s="12">
        <f>INDEX(families!$A:$A,MATCH(H602,families!$B:$B,0))</f>
        <v>14</v>
      </c>
      <c r="H602" s="6" t="str">
        <f t="shared" si="39"/>
        <v>Tree</v>
      </c>
      <c r="L602" s="6">
        <v>988678.31539999996</v>
      </c>
      <c r="M602" s="6">
        <v>997644.32129999995</v>
      </c>
      <c r="N602" s="6">
        <v>644134</v>
      </c>
      <c r="O602" s="6">
        <v>5500937</v>
      </c>
      <c r="P602" s="6" t="s">
        <v>1112</v>
      </c>
      <c r="Q602" s="6" t="s">
        <v>1626</v>
      </c>
      <c r="R602" s="6" t="s">
        <v>900</v>
      </c>
      <c r="S602" s="6">
        <v>0</v>
      </c>
      <c r="T602" s="6" t="s">
        <v>1726</v>
      </c>
      <c r="U602" s="6" t="s">
        <v>1721</v>
      </c>
      <c r="V602" s="6" t="s">
        <v>1121</v>
      </c>
      <c r="X602" s="6" t="s">
        <v>1627</v>
      </c>
      <c r="Y602" s="6" t="s">
        <v>1619</v>
      </c>
      <c r="Z602" s="6" t="s">
        <v>1159</v>
      </c>
      <c r="AA602" s="6" t="s">
        <v>905</v>
      </c>
      <c r="AB602" s="7">
        <v>44595</v>
      </c>
      <c r="AC602" s="6" t="s">
        <v>906</v>
      </c>
      <c r="AD602" s="6" t="s">
        <v>1628</v>
      </c>
      <c r="AE602" s="6" t="s">
        <v>1628</v>
      </c>
      <c r="AF602" s="6" t="s">
        <v>1628</v>
      </c>
      <c r="AG602" s="6" t="s">
        <v>1628</v>
      </c>
      <c r="AK602" s="6">
        <v>637785</v>
      </c>
      <c r="AL602" s="6">
        <v>5495009</v>
      </c>
      <c r="AQ602" s="6" t="s">
        <v>1617</v>
      </c>
      <c r="AR602" s="6">
        <v>152</v>
      </c>
      <c r="AS602" s="6">
        <v>6</v>
      </c>
    </row>
    <row r="603" spans="1:45" x14ac:dyDescent="0.2">
      <c r="A603" s="6">
        <v>988680</v>
      </c>
      <c r="B603" s="6">
        <v>997620</v>
      </c>
      <c r="C603" s="6" t="str">
        <f t="shared" si="36"/>
        <v>Harvesting</v>
      </c>
      <c r="D603" s="6" t="str">
        <f t="shared" si="37"/>
        <v>Harvesting - Sto:lo-419 (part of Sto:lo Site 1)</v>
      </c>
      <c r="E603" s="6" t="str">
        <f t="shared" si="38"/>
        <v>Resource Harvesting; Terrestrial Harvesting “blueberries for canning; past summer and fall use” CHOA page 18
Stó:lö</v>
      </c>
      <c r="F603" s="6" t="s">
        <v>1712</v>
      </c>
      <c r="G603" s="12">
        <f>INDEX(families!$A:$A,MATCH(H603,families!$B:$B,0))</f>
        <v>14</v>
      </c>
      <c r="H603" s="6" t="str">
        <f t="shared" si="39"/>
        <v>Tree</v>
      </c>
      <c r="L603" s="6">
        <v>988678.31539999996</v>
      </c>
      <c r="M603" s="6">
        <v>992022.72690000001</v>
      </c>
      <c r="N603" s="6">
        <v>644134</v>
      </c>
      <c r="O603" s="6">
        <v>5500937</v>
      </c>
      <c r="P603" s="6" t="s">
        <v>1112</v>
      </c>
      <c r="Q603" s="6" t="s">
        <v>1629</v>
      </c>
      <c r="R603" s="6" t="s">
        <v>900</v>
      </c>
      <c r="S603" s="6">
        <v>0</v>
      </c>
      <c r="T603" s="6" t="s">
        <v>1726</v>
      </c>
      <c r="U603" s="6" t="s">
        <v>1721</v>
      </c>
      <c r="V603" s="6" t="s">
        <v>1124</v>
      </c>
      <c r="X603" s="6" t="s">
        <v>1627</v>
      </c>
      <c r="Y603" s="6" t="s">
        <v>1619</v>
      </c>
      <c r="Z603" s="6" t="s">
        <v>1159</v>
      </c>
      <c r="AA603" s="6" t="s">
        <v>905</v>
      </c>
      <c r="AB603" s="7">
        <v>44595</v>
      </c>
      <c r="AC603" s="6" t="s">
        <v>906</v>
      </c>
      <c r="AD603" s="6" t="s">
        <v>1622</v>
      </c>
      <c r="AE603" s="6" t="s">
        <v>1622</v>
      </c>
      <c r="AF603" s="6" t="s">
        <v>1622</v>
      </c>
      <c r="AG603" s="6" t="s">
        <v>1622</v>
      </c>
      <c r="AK603" s="6">
        <v>641819</v>
      </c>
      <c r="AL603" s="6">
        <v>5498768</v>
      </c>
      <c r="AQ603" s="6" t="s">
        <v>1617</v>
      </c>
    </row>
    <row r="604" spans="1:45" x14ac:dyDescent="0.2">
      <c r="A604" s="6">
        <v>988680</v>
      </c>
      <c r="B604" s="6">
        <v>997620</v>
      </c>
      <c r="C604" s="6" t="str">
        <f t="shared" si="36"/>
        <v>Harvesting</v>
      </c>
      <c r="D604" s="6" t="str">
        <f t="shared" si="37"/>
        <v>Harvesting - Sto:lo-419 (part of Sto:lo Site 1)</v>
      </c>
      <c r="E604" s="6" t="str">
        <f t="shared" si="38"/>
        <v>Resource Harvesting; Terrestrial Harvesting “blueberries for canning; past summer and fall use” CHOA page 18
Stó:lö</v>
      </c>
      <c r="F604" s="6" t="s">
        <v>1712</v>
      </c>
      <c r="G604" s="12">
        <f>INDEX(families!$A:$A,MATCH(H604,families!$B:$B,0))</f>
        <v>14</v>
      </c>
      <c r="H604" s="6" t="str">
        <f t="shared" si="39"/>
        <v>Tree</v>
      </c>
      <c r="L604" s="6">
        <v>988678.31539999996</v>
      </c>
      <c r="M604" s="6">
        <v>992022.72690000001</v>
      </c>
      <c r="N604" s="6">
        <v>644134</v>
      </c>
      <c r="O604" s="6">
        <v>5500937</v>
      </c>
      <c r="P604" s="6" t="s">
        <v>1112</v>
      </c>
      <c r="Q604" s="6" t="s">
        <v>1629</v>
      </c>
      <c r="R604" s="6" t="s">
        <v>900</v>
      </c>
      <c r="S604" s="6">
        <v>0</v>
      </c>
      <c r="T604" s="6" t="s">
        <v>1726</v>
      </c>
      <c r="U604" s="6" t="s">
        <v>1721</v>
      </c>
      <c r="V604" s="6" t="s">
        <v>1124</v>
      </c>
      <c r="X604" s="6" t="s">
        <v>1627</v>
      </c>
      <c r="Y604" s="6" t="s">
        <v>1619</v>
      </c>
      <c r="Z604" s="6" t="s">
        <v>1159</v>
      </c>
      <c r="AA604" s="6" t="s">
        <v>905</v>
      </c>
      <c r="AB604" s="7">
        <v>44595</v>
      </c>
      <c r="AC604" s="6" t="s">
        <v>906</v>
      </c>
      <c r="AD604" s="6" t="s">
        <v>1622</v>
      </c>
      <c r="AE604" s="6" t="s">
        <v>1622</v>
      </c>
      <c r="AF604" s="6" t="s">
        <v>1622</v>
      </c>
      <c r="AG604" s="6" t="s">
        <v>1622</v>
      </c>
      <c r="AK604" s="6">
        <v>641819</v>
      </c>
      <c r="AL604" s="6">
        <v>5498768</v>
      </c>
      <c r="AQ604" s="6" t="s">
        <v>1617</v>
      </c>
    </row>
    <row r="605" spans="1:45" x14ac:dyDescent="0.2">
      <c r="A605" s="6">
        <v>988680</v>
      </c>
      <c r="B605" s="6">
        <v>997620</v>
      </c>
      <c r="C605" s="6" t="str">
        <f t="shared" si="36"/>
        <v>Harvesting</v>
      </c>
      <c r="D605" s="6" t="str">
        <f t="shared" si="37"/>
        <v>Harvesting - Sto:lo-419 (part of Sto:lo Site 1)</v>
      </c>
      <c r="E605" s="6" t="str">
        <f t="shared" si="38"/>
        <v>Resource Harvesting; Terrestrial Harvesting “blueberries for canning; past summer and fall use” CHOA page 18
Stó:lö</v>
      </c>
      <c r="F605" s="6" t="s">
        <v>1712</v>
      </c>
      <c r="G605" s="12">
        <f>INDEX(families!$A:$A,MATCH(H605,families!$B:$B,0))</f>
        <v>14</v>
      </c>
      <c r="H605" s="6" t="str">
        <f t="shared" si="39"/>
        <v>Tree</v>
      </c>
      <c r="L605" s="6">
        <v>988678.31539999996</v>
      </c>
      <c r="M605" s="6">
        <v>992022.72690000001</v>
      </c>
      <c r="N605" s="6">
        <v>644134</v>
      </c>
      <c r="O605" s="6">
        <v>5500937</v>
      </c>
      <c r="P605" s="6" t="s">
        <v>1112</v>
      </c>
      <c r="Q605" s="6" t="s">
        <v>1629</v>
      </c>
      <c r="R605" s="6" t="s">
        <v>900</v>
      </c>
      <c r="S605" s="6">
        <v>0</v>
      </c>
      <c r="T605" s="6" t="s">
        <v>1726</v>
      </c>
      <c r="U605" s="6" t="s">
        <v>1721</v>
      </c>
      <c r="V605" s="6" t="s">
        <v>1124</v>
      </c>
      <c r="X605" s="6" t="s">
        <v>1627</v>
      </c>
      <c r="Y605" s="6" t="s">
        <v>1619</v>
      </c>
      <c r="Z605" s="6" t="s">
        <v>1159</v>
      </c>
      <c r="AA605" s="6" t="s">
        <v>905</v>
      </c>
      <c r="AB605" s="7">
        <v>44595</v>
      </c>
      <c r="AC605" s="6" t="s">
        <v>906</v>
      </c>
      <c r="AD605" s="6" t="s">
        <v>1622</v>
      </c>
      <c r="AE605" s="6" t="s">
        <v>1622</v>
      </c>
      <c r="AF605" s="6" t="s">
        <v>1622</v>
      </c>
      <c r="AG605" s="6" t="s">
        <v>1622</v>
      </c>
      <c r="AK605" s="6">
        <v>641819</v>
      </c>
      <c r="AL605" s="6">
        <v>5498768</v>
      </c>
      <c r="AQ605" s="6" t="s">
        <v>1617</v>
      </c>
      <c r="AR605" s="6">
        <v>8</v>
      </c>
    </row>
    <row r="606" spans="1:45" x14ac:dyDescent="0.2">
      <c r="A606" s="6">
        <v>988680</v>
      </c>
      <c r="B606" s="6">
        <v>997620</v>
      </c>
      <c r="C606" s="6" t="str">
        <f t="shared" si="36"/>
        <v>Harvesting</v>
      </c>
      <c r="D606" s="6" t="str">
        <f t="shared" si="37"/>
        <v>Harvesting - Sto:lo-419 (part of Sto:lo Site 1)</v>
      </c>
      <c r="E606" s="6" t="str">
        <f t="shared" si="38"/>
        <v>Resource Harvesting; Terrestrial Harvesting “blueberries for canning; past summer and fall use” CHOA page 18
Stó:lö</v>
      </c>
      <c r="F606" s="6" t="s">
        <v>1712</v>
      </c>
      <c r="G606" s="12">
        <f>INDEX(families!$A:$A,MATCH(H606,families!$B:$B,0))</f>
        <v>14</v>
      </c>
      <c r="H606" s="6" t="str">
        <f t="shared" si="39"/>
        <v>Tree</v>
      </c>
      <c r="L606" s="6">
        <v>988678.31539999996</v>
      </c>
      <c r="M606" s="6">
        <v>992022.72690000001</v>
      </c>
      <c r="N606" s="6">
        <v>644134</v>
      </c>
      <c r="O606" s="6">
        <v>5500937</v>
      </c>
      <c r="P606" s="6" t="s">
        <v>1112</v>
      </c>
      <c r="Q606" s="6" t="s">
        <v>1629</v>
      </c>
      <c r="R606" s="6" t="s">
        <v>900</v>
      </c>
      <c r="S606" s="6">
        <v>0</v>
      </c>
      <c r="T606" s="6" t="s">
        <v>1726</v>
      </c>
      <c r="U606" s="6" t="s">
        <v>1721</v>
      </c>
      <c r="V606" s="6" t="s">
        <v>1124</v>
      </c>
      <c r="X606" s="6" t="s">
        <v>1627</v>
      </c>
      <c r="Y606" s="6" t="s">
        <v>1619</v>
      </c>
      <c r="Z606" s="6" t="s">
        <v>1159</v>
      </c>
      <c r="AA606" s="6" t="s">
        <v>905</v>
      </c>
      <c r="AB606" s="7">
        <v>44595</v>
      </c>
      <c r="AC606" s="6" t="s">
        <v>906</v>
      </c>
      <c r="AD606" s="6" t="s">
        <v>1622</v>
      </c>
      <c r="AE606" s="6" t="s">
        <v>1622</v>
      </c>
      <c r="AF606" s="6" t="s">
        <v>1622</v>
      </c>
      <c r="AG606" s="6" t="s">
        <v>1622</v>
      </c>
      <c r="AK606" s="6">
        <v>641819</v>
      </c>
      <c r="AL606" s="6">
        <v>5498768</v>
      </c>
      <c r="AQ606" s="6" t="s">
        <v>1617</v>
      </c>
      <c r="AR606" s="6">
        <v>154</v>
      </c>
      <c r="AS606" s="6">
        <v>8</v>
      </c>
    </row>
    <row r="607" spans="1:45" x14ac:dyDescent="0.2">
      <c r="A607" s="6">
        <v>988680</v>
      </c>
      <c r="B607" s="6">
        <v>992020</v>
      </c>
      <c r="C607" s="6" t="str">
        <f t="shared" si="36"/>
        <v>Harvesting</v>
      </c>
      <c r="D607" s="6" t="str">
        <f t="shared" si="37"/>
        <v>Harvesting - Sto:lo-73 (part of Sto:lo Site 1)</v>
      </c>
      <c r="E607" s="6" t="str">
        <f t="shared" si="38"/>
        <v>Resource Harvesting; Terrestrial Harvesting, “blueberries and huckleberries for winter and immediate use; past, present, and future use” CHOA p. 18
Stó:lö</v>
      </c>
      <c r="F607" s="6" t="s">
        <v>1712</v>
      </c>
      <c r="G607" s="12">
        <f>INDEX(families!$A:$A,MATCH(H607,families!$B:$B,0))</f>
        <v>14</v>
      </c>
      <c r="H607" s="6" t="str">
        <f t="shared" si="39"/>
        <v>Tree</v>
      </c>
      <c r="L607" s="6">
        <v>988678.31539999996</v>
      </c>
      <c r="M607" s="6">
        <v>990908.5577</v>
      </c>
      <c r="N607" s="6">
        <v>644134</v>
      </c>
      <c r="O607" s="6">
        <v>5500937</v>
      </c>
      <c r="P607" s="6" t="s">
        <v>1112</v>
      </c>
      <c r="Q607" s="6" t="s">
        <v>1630</v>
      </c>
      <c r="R607" s="6" t="s">
        <v>900</v>
      </c>
      <c r="S607" s="6">
        <v>0</v>
      </c>
      <c r="T607" s="6" t="s">
        <v>1726</v>
      </c>
      <c r="U607" s="6" t="s">
        <v>1721</v>
      </c>
      <c r="V607" s="6" t="s">
        <v>1125</v>
      </c>
      <c r="X607" s="6" t="s">
        <v>1627</v>
      </c>
      <c r="Y607" s="6" t="s">
        <v>1619</v>
      </c>
      <c r="Z607" s="6" t="s">
        <v>1159</v>
      </c>
      <c r="AA607" s="6" t="s">
        <v>905</v>
      </c>
      <c r="AB607" s="7">
        <v>44595</v>
      </c>
      <c r="AC607" s="6" t="s">
        <v>906</v>
      </c>
      <c r="AD607" s="6" t="s">
        <v>1622</v>
      </c>
      <c r="AE607" s="6" t="s">
        <v>1622</v>
      </c>
      <c r="AF607" s="6" t="s">
        <v>1622</v>
      </c>
      <c r="AG607" s="6" t="s">
        <v>1622</v>
      </c>
      <c r="AK607" s="6">
        <v>642763</v>
      </c>
      <c r="AL607" s="6">
        <v>5499326</v>
      </c>
      <c r="AQ607" s="6" t="s">
        <v>1617</v>
      </c>
    </row>
    <row r="608" spans="1:45" x14ac:dyDescent="0.2">
      <c r="A608" s="6">
        <v>988680</v>
      </c>
      <c r="B608" s="6">
        <v>992020</v>
      </c>
      <c r="C608" s="6" t="str">
        <f t="shared" si="36"/>
        <v>Harvesting</v>
      </c>
      <c r="D608" s="6" t="str">
        <f t="shared" si="37"/>
        <v>Harvesting - Sto:lo-73 (part of Sto:lo Site 1)</v>
      </c>
      <c r="E608" s="6" t="str">
        <f t="shared" si="38"/>
        <v>Resource Harvesting; Terrestrial Harvesting, “blueberries and huckleberries for winter and immediate use; past, present, and future use” CHOA p. 18
Stó:lö</v>
      </c>
      <c r="F608" s="6" t="s">
        <v>1712</v>
      </c>
      <c r="G608" s="12">
        <f>INDEX(families!$A:$A,MATCH(H608,families!$B:$B,0))</f>
        <v>14</v>
      </c>
      <c r="H608" s="6" t="str">
        <f t="shared" si="39"/>
        <v>Tree</v>
      </c>
      <c r="L608" s="6">
        <v>988678.31539999996</v>
      </c>
      <c r="M608" s="6">
        <v>990908.5577</v>
      </c>
      <c r="N608" s="6">
        <v>644134</v>
      </c>
      <c r="O608" s="6">
        <v>5500937</v>
      </c>
      <c r="P608" s="6" t="s">
        <v>1112</v>
      </c>
      <c r="Q608" s="6" t="s">
        <v>1630</v>
      </c>
      <c r="R608" s="6" t="s">
        <v>900</v>
      </c>
      <c r="S608" s="6">
        <v>0</v>
      </c>
      <c r="T608" s="6" t="s">
        <v>1726</v>
      </c>
      <c r="U608" s="6" t="s">
        <v>1721</v>
      </c>
      <c r="V608" s="6" t="s">
        <v>1125</v>
      </c>
      <c r="X608" s="6" t="s">
        <v>1627</v>
      </c>
      <c r="Y608" s="6" t="s">
        <v>1619</v>
      </c>
      <c r="Z608" s="6" t="s">
        <v>1159</v>
      </c>
      <c r="AA608" s="6" t="s">
        <v>905</v>
      </c>
      <c r="AB608" s="7">
        <v>44595</v>
      </c>
      <c r="AC608" s="6" t="s">
        <v>906</v>
      </c>
      <c r="AD608" s="6" t="s">
        <v>1622</v>
      </c>
      <c r="AE608" s="6" t="s">
        <v>1622</v>
      </c>
      <c r="AF608" s="6" t="s">
        <v>1622</v>
      </c>
      <c r="AG608" s="6" t="s">
        <v>1622</v>
      </c>
      <c r="AK608" s="6">
        <v>642763</v>
      </c>
      <c r="AL608" s="6">
        <v>5499326</v>
      </c>
      <c r="AQ608" s="6" t="s">
        <v>1617</v>
      </c>
    </row>
    <row r="609" spans="1:45" x14ac:dyDescent="0.2">
      <c r="A609" s="6">
        <v>988680</v>
      </c>
      <c r="B609" s="6">
        <v>992020</v>
      </c>
      <c r="C609" s="6" t="str">
        <f t="shared" si="36"/>
        <v>Harvesting</v>
      </c>
      <c r="D609" s="6" t="str">
        <f t="shared" si="37"/>
        <v>Harvesting - Sto:lo-73 (part of Sto:lo Site 1)</v>
      </c>
      <c r="E609" s="6" t="str">
        <f t="shared" si="38"/>
        <v>Resource Harvesting; Terrestrial Harvesting, “blueberries and huckleberries for winter and immediate use; past, present, and future use” CHOA p. 18
Stó:lö</v>
      </c>
      <c r="F609" s="6" t="s">
        <v>1712</v>
      </c>
      <c r="G609" s="12">
        <f>INDEX(families!$A:$A,MATCH(H609,families!$B:$B,0))</f>
        <v>14</v>
      </c>
      <c r="H609" s="6" t="str">
        <f t="shared" si="39"/>
        <v>Tree</v>
      </c>
      <c r="L609" s="6">
        <v>988678.31539999996</v>
      </c>
      <c r="M609" s="6">
        <v>990908.5577</v>
      </c>
      <c r="N609" s="6">
        <v>644134</v>
      </c>
      <c r="O609" s="6">
        <v>5500937</v>
      </c>
      <c r="P609" s="6" t="s">
        <v>1112</v>
      </c>
      <c r="Q609" s="6" t="s">
        <v>1630</v>
      </c>
      <c r="R609" s="6" t="s">
        <v>900</v>
      </c>
      <c r="S609" s="6">
        <v>0</v>
      </c>
      <c r="T609" s="6" t="s">
        <v>1726</v>
      </c>
      <c r="U609" s="6" t="s">
        <v>1721</v>
      </c>
      <c r="V609" s="6" t="s">
        <v>1125</v>
      </c>
      <c r="X609" s="6" t="s">
        <v>1627</v>
      </c>
      <c r="Y609" s="6" t="s">
        <v>1619</v>
      </c>
      <c r="Z609" s="6" t="s">
        <v>1159</v>
      </c>
      <c r="AA609" s="6" t="s">
        <v>905</v>
      </c>
      <c r="AB609" s="7">
        <v>44595</v>
      </c>
      <c r="AC609" s="6" t="s">
        <v>906</v>
      </c>
      <c r="AD609" s="6" t="s">
        <v>1622</v>
      </c>
      <c r="AE609" s="6" t="s">
        <v>1622</v>
      </c>
      <c r="AF609" s="6" t="s">
        <v>1622</v>
      </c>
      <c r="AG609" s="6" t="s">
        <v>1622</v>
      </c>
      <c r="AK609" s="6">
        <v>642763</v>
      </c>
      <c r="AL609" s="6">
        <v>5499326</v>
      </c>
      <c r="AQ609" s="6" t="s">
        <v>1617</v>
      </c>
      <c r="AR609" s="6">
        <v>9</v>
      </c>
    </row>
    <row r="610" spans="1:45" x14ac:dyDescent="0.2">
      <c r="A610" s="6">
        <v>988680</v>
      </c>
      <c r="B610" s="6">
        <v>992020</v>
      </c>
      <c r="C610" s="6" t="str">
        <f t="shared" si="36"/>
        <v>Harvesting</v>
      </c>
      <c r="D610" s="6" t="str">
        <f t="shared" si="37"/>
        <v>Harvesting - Sto:lo-73 (part of Sto:lo Site 1)</v>
      </c>
      <c r="E610" s="6" t="str">
        <f t="shared" si="38"/>
        <v>Resource Harvesting; Terrestrial Harvesting, “blueberries and huckleberries for winter and immediate use; past, present, and future use” CHOA p. 18
Stó:lö</v>
      </c>
      <c r="F610" s="6" t="s">
        <v>1712</v>
      </c>
      <c r="G610" s="12">
        <f>INDEX(families!$A:$A,MATCH(H610,families!$B:$B,0))</f>
        <v>14</v>
      </c>
      <c r="H610" s="6" t="str">
        <f t="shared" si="39"/>
        <v>Tree</v>
      </c>
      <c r="L610" s="6">
        <v>988678.31539999996</v>
      </c>
      <c r="M610" s="6">
        <v>990908.5577</v>
      </c>
      <c r="N610" s="6">
        <v>644134</v>
      </c>
      <c r="O610" s="6">
        <v>5500937</v>
      </c>
      <c r="P610" s="6" t="s">
        <v>1112</v>
      </c>
      <c r="Q610" s="6" t="s">
        <v>1630</v>
      </c>
      <c r="R610" s="6" t="s">
        <v>900</v>
      </c>
      <c r="S610" s="6">
        <v>0</v>
      </c>
      <c r="T610" s="6" t="s">
        <v>1726</v>
      </c>
      <c r="U610" s="6" t="s">
        <v>1721</v>
      </c>
      <c r="V610" s="6" t="s">
        <v>1125</v>
      </c>
      <c r="X610" s="6" t="s">
        <v>1627</v>
      </c>
      <c r="Y610" s="6" t="s">
        <v>1619</v>
      </c>
      <c r="Z610" s="6" t="s">
        <v>1159</v>
      </c>
      <c r="AA610" s="6" t="s">
        <v>905</v>
      </c>
      <c r="AB610" s="7">
        <v>44595</v>
      </c>
      <c r="AC610" s="6" t="s">
        <v>906</v>
      </c>
      <c r="AD610" s="6" t="s">
        <v>1622</v>
      </c>
      <c r="AE610" s="6" t="s">
        <v>1622</v>
      </c>
      <c r="AF610" s="6" t="s">
        <v>1622</v>
      </c>
      <c r="AG610" s="6" t="s">
        <v>1622</v>
      </c>
      <c r="AK610" s="6">
        <v>642763</v>
      </c>
      <c r="AL610" s="6">
        <v>5499326</v>
      </c>
      <c r="AQ610" s="6" t="s">
        <v>1617</v>
      </c>
      <c r="AR610" s="6">
        <v>155</v>
      </c>
      <c r="AS610" s="6">
        <v>9</v>
      </c>
    </row>
    <row r="611" spans="1:45" x14ac:dyDescent="0.2">
      <c r="A611" s="6">
        <v>988680</v>
      </c>
      <c r="B611" s="6">
        <v>990900</v>
      </c>
      <c r="C611" s="6" t="str">
        <f t="shared" si="36"/>
        <v>Cultural Site</v>
      </c>
      <c r="D611" s="6" t="str">
        <f t="shared" si="37"/>
        <v>Cultural Site - STO:LO SITE 1 (Site Grouping)</v>
      </c>
      <c r="E611" s="6" t="str">
        <f t="shared" si="38"/>
        <v>Site Grouping
Stó:lö</v>
      </c>
      <c r="F611" s="6" t="s">
        <v>1712</v>
      </c>
      <c r="G611" s="12">
        <f>INDEX(families!$A:$A,MATCH(H611,families!$B:$B,0))</f>
        <v>13</v>
      </c>
      <c r="H611" s="6" t="str">
        <f t="shared" si="39"/>
        <v>Land</v>
      </c>
      <c r="L611" s="6">
        <v>988678.31539999996</v>
      </c>
      <c r="M611" s="6">
        <v>992022.72690000001</v>
      </c>
      <c r="N611" s="6">
        <v>644134</v>
      </c>
      <c r="O611" s="6">
        <v>5500937</v>
      </c>
      <c r="P611" s="6" t="s">
        <v>1112</v>
      </c>
      <c r="Q611" s="6" t="s">
        <v>1118</v>
      </c>
      <c r="R611" s="6" t="s">
        <v>900</v>
      </c>
      <c r="S611" s="6">
        <v>0</v>
      </c>
      <c r="T611" s="6" t="s">
        <v>1728</v>
      </c>
      <c r="U611" s="6" t="s">
        <v>1715</v>
      </c>
      <c r="V611" s="6" t="s">
        <v>1119</v>
      </c>
      <c r="X611" s="6" t="s">
        <v>902</v>
      </c>
      <c r="Y611" s="6" t="s">
        <v>1619</v>
      </c>
      <c r="Z611" s="6" t="s">
        <v>1159</v>
      </c>
      <c r="AA611" s="6" t="s">
        <v>905</v>
      </c>
      <c r="AB611" s="7">
        <v>44595</v>
      </c>
      <c r="AC611" s="6" t="s">
        <v>906</v>
      </c>
      <c r="AD611" s="6" t="s">
        <v>1120</v>
      </c>
      <c r="AE611" s="6" t="s">
        <v>1120</v>
      </c>
      <c r="AF611" s="6" t="s">
        <v>1120</v>
      </c>
      <c r="AG611" s="6" t="s">
        <v>1120</v>
      </c>
      <c r="AK611" s="6">
        <v>641819</v>
      </c>
      <c r="AL611" s="6">
        <v>5498768</v>
      </c>
      <c r="AQ611" s="6" t="s">
        <v>1617</v>
      </c>
    </row>
    <row r="612" spans="1:45" x14ac:dyDescent="0.2">
      <c r="A612" s="6">
        <v>988680</v>
      </c>
      <c r="B612" s="6">
        <v>990900</v>
      </c>
      <c r="C612" s="6" t="str">
        <f t="shared" si="36"/>
        <v>Cultural Site</v>
      </c>
      <c r="D612" s="6" t="str">
        <f t="shared" si="37"/>
        <v>Cultural Site - STO:LO SITE 1 (Site Grouping)</v>
      </c>
      <c r="E612" s="6" t="str">
        <f t="shared" si="38"/>
        <v>Site Grouping
Stó:lö</v>
      </c>
      <c r="F612" s="6" t="s">
        <v>1712</v>
      </c>
      <c r="G612" s="12">
        <f>INDEX(families!$A:$A,MATCH(H612,families!$B:$B,0))</f>
        <v>13</v>
      </c>
      <c r="H612" s="6" t="str">
        <f t="shared" si="39"/>
        <v>Land</v>
      </c>
      <c r="L612" s="6">
        <v>988678.31539999996</v>
      </c>
      <c r="M612" s="6">
        <v>992022.72690000001</v>
      </c>
      <c r="N612" s="6">
        <v>644134</v>
      </c>
      <c r="O612" s="6">
        <v>5500937</v>
      </c>
      <c r="P612" s="6" t="s">
        <v>1112</v>
      </c>
      <c r="Q612" s="6" t="s">
        <v>1118</v>
      </c>
      <c r="R612" s="6" t="s">
        <v>900</v>
      </c>
      <c r="S612" s="6">
        <v>0</v>
      </c>
      <c r="T612" s="6" t="s">
        <v>1728</v>
      </c>
      <c r="U612" s="6" t="s">
        <v>1715</v>
      </c>
      <c r="V612" s="6" t="s">
        <v>1119</v>
      </c>
      <c r="X612" s="6" t="s">
        <v>902</v>
      </c>
      <c r="Y612" s="6" t="s">
        <v>1619</v>
      </c>
      <c r="Z612" s="6" t="s">
        <v>1159</v>
      </c>
      <c r="AA612" s="6" t="s">
        <v>905</v>
      </c>
      <c r="AB612" s="7">
        <v>44595</v>
      </c>
      <c r="AC612" s="6" t="s">
        <v>906</v>
      </c>
      <c r="AD612" s="6" t="s">
        <v>1120</v>
      </c>
      <c r="AE612" s="6" t="s">
        <v>1120</v>
      </c>
      <c r="AF612" s="6" t="s">
        <v>1120</v>
      </c>
      <c r="AG612" s="6" t="s">
        <v>1120</v>
      </c>
      <c r="AK612" s="6">
        <v>641819</v>
      </c>
      <c r="AL612" s="6">
        <v>5498768</v>
      </c>
      <c r="AQ612" s="6" t="s">
        <v>1617</v>
      </c>
    </row>
    <row r="613" spans="1:45" x14ac:dyDescent="0.2">
      <c r="A613" s="6">
        <v>988680</v>
      </c>
      <c r="B613" s="6">
        <v>990900</v>
      </c>
      <c r="C613" s="6" t="str">
        <f t="shared" si="36"/>
        <v>Cultural Site</v>
      </c>
      <c r="D613" s="6" t="str">
        <f t="shared" si="37"/>
        <v>Cultural Site - STO:LO SITE 1 (Site Grouping)</v>
      </c>
      <c r="E613" s="6" t="str">
        <f t="shared" si="38"/>
        <v>Site Grouping
Stó:lö</v>
      </c>
      <c r="F613" s="6" t="s">
        <v>1712</v>
      </c>
      <c r="G613" s="12">
        <f>INDEX(families!$A:$A,MATCH(H613,families!$B:$B,0))</f>
        <v>13</v>
      </c>
      <c r="H613" s="6" t="str">
        <f t="shared" si="39"/>
        <v>Land</v>
      </c>
      <c r="L613" s="6">
        <v>988678.31539999996</v>
      </c>
      <c r="M613" s="6">
        <v>992022.72690000001</v>
      </c>
      <c r="N613" s="6">
        <v>644134</v>
      </c>
      <c r="O613" s="6">
        <v>5500937</v>
      </c>
      <c r="P613" s="6" t="s">
        <v>1112</v>
      </c>
      <c r="Q613" s="6" t="s">
        <v>1118</v>
      </c>
      <c r="R613" s="6" t="s">
        <v>900</v>
      </c>
      <c r="S613" s="6">
        <v>0</v>
      </c>
      <c r="T613" s="6" t="s">
        <v>1728</v>
      </c>
      <c r="U613" s="6" t="s">
        <v>1715</v>
      </c>
      <c r="V613" s="6" t="s">
        <v>1119</v>
      </c>
      <c r="X613" s="6" t="s">
        <v>902</v>
      </c>
      <c r="Y613" s="6" t="s">
        <v>1619</v>
      </c>
      <c r="Z613" s="6" t="s">
        <v>1159</v>
      </c>
      <c r="AA613" s="6" t="s">
        <v>905</v>
      </c>
      <c r="AB613" s="7">
        <v>44595</v>
      </c>
      <c r="AC613" s="6" t="s">
        <v>906</v>
      </c>
      <c r="AD613" s="6" t="s">
        <v>1120</v>
      </c>
      <c r="AE613" s="6" t="s">
        <v>1120</v>
      </c>
      <c r="AF613" s="6" t="s">
        <v>1120</v>
      </c>
      <c r="AG613" s="6" t="s">
        <v>1120</v>
      </c>
      <c r="AK613" s="6">
        <v>641819</v>
      </c>
      <c r="AL613" s="6">
        <v>5498768</v>
      </c>
      <c r="AQ613" s="6" t="s">
        <v>1617</v>
      </c>
      <c r="AR613" s="6">
        <v>5</v>
      </c>
    </row>
    <row r="614" spans="1:45" x14ac:dyDescent="0.2">
      <c r="A614" s="6">
        <v>988680</v>
      </c>
      <c r="B614" s="6">
        <v>990900</v>
      </c>
      <c r="C614" s="6" t="str">
        <f t="shared" si="36"/>
        <v>Cultural Site</v>
      </c>
      <c r="D614" s="6" t="str">
        <f t="shared" si="37"/>
        <v>Cultural Site - STO:LO SITE 1 (Site Grouping)</v>
      </c>
      <c r="E614" s="6" t="str">
        <f t="shared" si="38"/>
        <v>Site Grouping
Stó:lö</v>
      </c>
      <c r="F614" s="6" t="s">
        <v>1712</v>
      </c>
      <c r="G614" s="12">
        <f>INDEX(families!$A:$A,MATCH(H614,families!$B:$B,0))</f>
        <v>13</v>
      </c>
      <c r="H614" s="6" t="str">
        <f t="shared" si="39"/>
        <v>Land</v>
      </c>
      <c r="L614" s="6">
        <v>988678.31539999996</v>
      </c>
      <c r="M614" s="6">
        <v>992022.72690000001</v>
      </c>
      <c r="N614" s="6">
        <v>644134</v>
      </c>
      <c r="O614" s="6">
        <v>5500937</v>
      </c>
      <c r="P614" s="6" t="s">
        <v>1112</v>
      </c>
      <c r="Q614" s="6" t="s">
        <v>1118</v>
      </c>
      <c r="R614" s="6" t="s">
        <v>900</v>
      </c>
      <c r="S614" s="6">
        <v>0</v>
      </c>
      <c r="T614" s="6" t="s">
        <v>1728</v>
      </c>
      <c r="U614" s="6" t="s">
        <v>1715</v>
      </c>
      <c r="V614" s="6" t="s">
        <v>1119</v>
      </c>
      <c r="X614" s="6" t="s">
        <v>902</v>
      </c>
      <c r="Y614" s="6" t="s">
        <v>1619</v>
      </c>
      <c r="Z614" s="6" t="s">
        <v>1159</v>
      </c>
      <c r="AA614" s="6" t="s">
        <v>905</v>
      </c>
      <c r="AB614" s="7">
        <v>44595</v>
      </c>
      <c r="AC614" s="6" t="s">
        <v>906</v>
      </c>
      <c r="AD614" s="6" t="s">
        <v>1120</v>
      </c>
      <c r="AE614" s="6" t="s">
        <v>1120</v>
      </c>
      <c r="AF614" s="6" t="s">
        <v>1120</v>
      </c>
      <c r="AG614" s="6" t="s">
        <v>1120</v>
      </c>
      <c r="AK614" s="6">
        <v>641819</v>
      </c>
      <c r="AL614" s="6">
        <v>5498768</v>
      </c>
      <c r="AQ614" s="6" t="s">
        <v>1617</v>
      </c>
      <c r="AR614" s="6">
        <v>151</v>
      </c>
      <c r="AS614" s="6">
        <v>5</v>
      </c>
    </row>
    <row r="615" spans="1:45" x14ac:dyDescent="0.2">
      <c r="A615" s="6">
        <v>1072618</v>
      </c>
      <c r="B615" s="6">
        <v>1072684</v>
      </c>
      <c r="C615" s="6" t="str">
        <f t="shared" si="36"/>
        <v>Spiritual Site</v>
      </c>
      <c r="D615" s="6" t="str">
        <f t="shared" si="37"/>
        <v>Spiritual Site - Sto:lo-938</v>
      </c>
      <c r="E615" s="6" t="str">
        <f t="shared" si="38"/>
        <v>Spiritual Practice - related to cedar
Stó:lō</v>
      </c>
      <c r="F615" s="6" t="s">
        <v>1712</v>
      </c>
      <c r="G615" s="12">
        <f>INDEX(families!$A:$A,MATCH(H615,families!$B:$B,0))</f>
        <v>13</v>
      </c>
      <c r="H615" s="6" t="str">
        <f t="shared" si="39"/>
        <v>Land</v>
      </c>
      <c r="L615" s="6">
        <v>1072618.6769999999</v>
      </c>
      <c r="M615" s="6">
        <v>1072686.0360000001</v>
      </c>
      <c r="N615" s="6">
        <v>594854</v>
      </c>
      <c r="O615" s="6">
        <v>5452072</v>
      </c>
      <c r="P615" s="6" t="s">
        <v>1112</v>
      </c>
      <c r="Q615" s="6" t="s">
        <v>1446</v>
      </c>
      <c r="R615" s="6" t="s">
        <v>900</v>
      </c>
      <c r="S615" s="6">
        <v>0</v>
      </c>
      <c r="T615" s="6" t="s">
        <v>1728</v>
      </c>
      <c r="U615" s="6" t="s">
        <v>1725</v>
      </c>
      <c r="V615" s="6" t="s">
        <v>1447</v>
      </c>
      <c r="X615" s="6" t="s">
        <v>902</v>
      </c>
      <c r="Y615" s="6" t="s">
        <v>1448</v>
      </c>
      <c r="Z615" s="6" t="s">
        <v>904</v>
      </c>
      <c r="AA615" s="6" t="s">
        <v>905</v>
      </c>
      <c r="AB615" s="7">
        <v>44597</v>
      </c>
      <c r="AC615" s="6" t="s">
        <v>906</v>
      </c>
      <c r="AD615" s="6" t="s">
        <v>1449</v>
      </c>
      <c r="AE615" s="6" t="s">
        <v>1449</v>
      </c>
      <c r="AF615" s="6" t="s">
        <v>1449</v>
      </c>
      <c r="AG615" s="6" t="s">
        <v>1449</v>
      </c>
      <c r="AK615" s="6">
        <v>594801</v>
      </c>
      <c r="AL615" s="6">
        <v>5452033</v>
      </c>
      <c r="AQ615" s="6" t="s">
        <v>1632</v>
      </c>
    </row>
    <row r="616" spans="1:45" x14ac:dyDescent="0.2">
      <c r="A616" s="6">
        <v>1072618</v>
      </c>
      <c r="B616" s="6">
        <v>1072684</v>
      </c>
      <c r="C616" s="6" t="str">
        <f t="shared" si="36"/>
        <v>Spiritual Site</v>
      </c>
      <c r="D616" s="6" t="str">
        <f t="shared" si="37"/>
        <v>Spiritual Site - Sto:lo-X3</v>
      </c>
      <c r="E616" s="6" t="str">
        <f t="shared" si="38"/>
        <v>Spiritual Practice - related to cedar
Stó:lō</v>
      </c>
      <c r="F616" s="6" t="s">
        <v>1712</v>
      </c>
      <c r="G616" s="12">
        <f>INDEX(families!$A:$A,MATCH(H616,families!$B:$B,0))</f>
        <v>13</v>
      </c>
      <c r="H616" s="6" t="str">
        <f t="shared" si="39"/>
        <v>Land</v>
      </c>
      <c r="L616" s="6">
        <v>1072618.6769999999</v>
      </c>
      <c r="M616" s="6">
        <v>1072686.0360000001</v>
      </c>
      <c r="N616" s="6">
        <v>594854</v>
      </c>
      <c r="O616" s="6">
        <v>5452072</v>
      </c>
      <c r="P616" s="6" t="s">
        <v>1112</v>
      </c>
      <c r="Q616" s="6" t="s">
        <v>1450</v>
      </c>
      <c r="R616" s="6" t="s">
        <v>900</v>
      </c>
      <c r="S616" s="6">
        <v>0</v>
      </c>
      <c r="T616" s="6" t="s">
        <v>1728</v>
      </c>
      <c r="U616" s="6" t="s">
        <v>1725</v>
      </c>
      <c r="V616" s="6" t="s">
        <v>1447</v>
      </c>
      <c r="X616" s="6" t="s">
        <v>902</v>
      </c>
      <c r="Y616" s="6" t="s">
        <v>1451</v>
      </c>
      <c r="Z616" s="6" t="s">
        <v>904</v>
      </c>
      <c r="AA616" s="6" t="s">
        <v>905</v>
      </c>
      <c r="AB616" s="7">
        <v>44597</v>
      </c>
      <c r="AC616" s="6" t="s">
        <v>906</v>
      </c>
      <c r="AD616" s="6" t="s">
        <v>1449</v>
      </c>
      <c r="AE616" s="6" t="s">
        <v>1449</v>
      </c>
      <c r="AF616" s="6" t="s">
        <v>1449</v>
      </c>
      <c r="AG616" s="6" t="s">
        <v>1449</v>
      </c>
      <c r="AK616" s="6">
        <v>594801</v>
      </c>
      <c r="AL616" s="6">
        <v>5452033</v>
      </c>
      <c r="AQ616" s="6" t="s">
        <v>1632</v>
      </c>
    </row>
    <row r="617" spans="1:45" x14ac:dyDescent="0.2">
      <c r="A617" s="6">
        <v>1072618</v>
      </c>
      <c r="B617" s="6">
        <v>1072684</v>
      </c>
      <c r="C617" s="6" t="str">
        <f t="shared" si="36"/>
        <v>Spiritual Site</v>
      </c>
      <c r="D617" s="6" t="str">
        <f t="shared" si="37"/>
        <v>Spiritual Site - Sto:lo-X4</v>
      </c>
      <c r="E617" s="6" t="str">
        <f t="shared" si="38"/>
        <v>Spiritual Practice - related to cedar
Stó:lō</v>
      </c>
      <c r="F617" s="6" t="s">
        <v>1712</v>
      </c>
      <c r="G617" s="12">
        <f>INDEX(families!$A:$A,MATCH(H617,families!$B:$B,0))</f>
        <v>13</v>
      </c>
      <c r="H617" s="6" t="str">
        <f t="shared" si="39"/>
        <v>Land</v>
      </c>
      <c r="L617" s="6">
        <v>1072618.6769999999</v>
      </c>
      <c r="M617" s="6">
        <v>1072686.0360000001</v>
      </c>
      <c r="N617" s="6">
        <v>594854</v>
      </c>
      <c r="O617" s="6">
        <v>5452072</v>
      </c>
      <c r="P617" s="6" t="s">
        <v>1112</v>
      </c>
      <c r="Q617" s="6" t="s">
        <v>1452</v>
      </c>
      <c r="R617" s="6" t="s">
        <v>900</v>
      </c>
      <c r="S617" s="6">
        <v>0</v>
      </c>
      <c r="T617" s="6" t="s">
        <v>1728</v>
      </c>
      <c r="U617" s="6" t="s">
        <v>1725</v>
      </c>
      <c r="V617" s="6" t="s">
        <v>1447</v>
      </c>
      <c r="X617" s="6" t="s">
        <v>902</v>
      </c>
      <c r="Y617" s="6" t="s">
        <v>1448</v>
      </c>
      <c r="Z617" s="6" t="s">
        <v>904</v>
      </c>
      <c r="AA617" s="6" t="s">
        <v>905</v>
      </c>
      <c r="AB617" s="7">
        <v>44597</v>
      </c>
      <c r="AC617" s="6" t="s">
        <v>906</v>
      </c>
      <c r="AD617" s="6" t="s">
        <v>1449</v>
      </c>
      <c r="AE617" s="6" t="s">
        <v>1449</v>
      </c>
      <c r="AF617" s="6" t="s">
        <v>1449</v>
      </c>
      <c r="AG617" s="6" t="s">
        <v>1449</v>
      </c>
      <c r="AK617" s="6">
        <v>594801</v>
      </c>
      <c r="AL617" s="6">
        <v>5452033</v>
      </c>
      <c r="AQ617" s="6" t="s">
        <v>1632</v>
      </c>
    </row>
    <row r="618" spans="1:45" x14ac:dyDescent="0.2">
      <c r="A618" s="6">
        <v>1072618</v>
      </c>
      <c r="B618" s="6">
        <v>1072684</v>
      </c>
      <c r="C618" s="6" t="str">
        <f t="shared" si="36"/>
        <v>Spiritual Site</v>
      </c>
      <c r="D618" s="6" t="str">
        <f t="shared" si="37"/>
        <v>Spiritual Site - Sto:lo-938</v>
      </c>
      <c r="E618" s="6" t="str">
        <f t="shared" si="38"/>
        <v>Spiritual Practice - related to cedar
Stó:lō</v>
      </c>
      <c r="F618" s="6" t="s">
        <v>1712</v>
      </c>
      <c r="G618" s="12">
        <f>INDEX(families!$A:$A,MATCH(H618,families!$B:$B,0))</f>
        <v>13</v>
      </c>
      <c r="H618" s="6" t="str">
        <f t="shared" si="39"/>
        <v>Land</v>
      </c>
      <c r="L618" s="6">
        <v>1072618.6769999999</v>
      </c>
      <c r="M618" s="6">
        <v>1072686.0360000001</v>
      </c>
      <c r="N618" s="6">
        <v>594854</v>
      </c>
      <c r="O618" s="6">
        <v>5452072</v>
      </c>
      <c r="P618" s="6" t="s">
        <v>1112</v>
      </c>
      <c r="Q618" s="6" t="s">
        <v>1446</v>
      </c>
      <c r="R618" s="6" t="s">
        <v>900</v>
      </c>
      <c r="S618" s="6">
        <v>0</v>
      </c>
      <c r="T618" s="6" t="s">
        <v>1728</v>
      </c>
      <c r="U618" s="6" t="s">
        <v>1725</v>
      </c>
      <c r="V618" s="6" t="s">
        <v>1447</v>
      </c>
      <c r="X618" s="6" t="s">
        <v>902</v>
      </c>
      <c r="Y618" s="6" t="s">
        <v>1448</v>
      </c>
      <c r="Z618" s="6" t="s">
        <v>904</v>
      </c>
      <c r="AA618" s="6" t="s">
        <v>905</v>
      </c>
      <c r="AB618" s="7">
        <v>44597</v>
      </c>
      <c r="AC618" s="6" t="s">
        <v>906</v>
      </c>
      <c r="AD618" s="6" t="s">
        <v>1449</v>
      </c>
      <c r="AE618" s="6" t="s">
        <v>1449</v>
      </c>
      <c r="AF618" s="6" t="s">
        <v>1449</v>
      </c>
      <c r="AG618" s="6" t="s">
        <v>1449</v>
      </c>
      <c r="AK618" s="6">
        <v>594801</v>
      </c>
      <c r="AL618" s="6">
        <v>5452033</v>
      </c>
      <c r="AQ618" s="6" t="s">
        <v>1632</v>
      </c>
    </row>
    <row r="619" spans="1:45" x14ac:dyDescent="0.2">
      <c r="A619" s="6">
        <v>1072618</v>
      </c>
      <c r="B619" s="6">
        <v>1072684</v>
      </c>
      <c r="C619" s="6" t="str">
        <f t="shared" si="36"/>
        <v>Spiritual Site</v>
      </c>
      <c r="D619" s="6" t="str">
        <f t="shared" si="37"/>
        <v>Spiritual Site - Sto:lo-X3</v>
      </c>
      <c r="E619" s="6" t="str">
        <f t="shared" si="38"/>
        <v>Spiritual Practice - related to cedar
Stó:lō</v>
      </c>
      <c r="F619" s="6" t="s">
        <v>1712</v>
      </c>
      <c r="G619" s="12">
        <f>INDEX(families!$A:$A,MATCH(H619,families!$B:$B,0))</f>
        <v>13</v>
      </c>
      <c r="H619" s="6" t="str">
        <f t="shared" si="39"/>
        <v>Land</v>
      </c>
      <c r="L619" s="6">
        <v>1072618.6769999999</v>
      </c>
      <c r="M619" s="6">
        <v>1072686.0360000001</v>
      </c>
      <c r="N619" s="6">
        <v>594854</v>
      </c>
      <c r="O619" s="6">
        <v>5452072</v>
      </c>
      <c r="P619" s="6" t="s">
        <v>1112</v>
      </c>
      <c r="Q619" s="6" t="s">
        <v>1450</v>
      </c>
      <c r="R619" s="6" t="s">
        <v>900</v>
      </c>
      <c r="S619" s="6">
        <v>0</v>
      </c>
      <c r="T619" s="6" t="s">
        <v>1728</v>
      </c>
      <c r="U619" s="6" t="s">
        <v>1725</v>
      </c>
      <c r="V619" s="6" t="s">
        <v>1447</v>
      </c>
      <c r="X619" s="6" t="s">
        <v>902</v>
      </c>
      <c r="Y619" s="6" t="s">
        <v>1451</v>
      </c>
      <c r="Z619" s="6" t="s">
        <v>904</v>
      </c>
      <c r="AA619" s="6" t="s">
        <v>905</v>
      </c>
      <c r="AB619" s="7">
        <v>44597</v>
      </c>
      <c r="AC619" s="6" t="s">
        <v>906</v>
      </c>
      <c r="AD619" s="6" t="s">
        <v>1449</v>
      </c>
      <c r="AE619" s="6" t="s">
        <v>1449</v>
      </c>
      <c r="AF619" s="6" t="s">
        <v>1449</v>
      </c>
      <c r="AG619" s="6" t="s">
        <v>1449</v>
      </c>
      <c r="AK619" s="6">
        <v>594801</v>
      </c>
      <c r="AL619" s="6">
        <v>5452033</v>
      </c>
      <c r="AQ619" s="6" t="s">
        <v>1632</v>
      </c>
    </row>
    <row r="620" spans="1:45" x14ac:dyDescent="0.2">
      <c r="A620" s="6">
        <v>1072618</v>
      </c>
      <c r="B620" s="6">
        <v>1072684</v>
      </c>
      <c r="C620" s="6" t="str">
        <f t="shared" si="36"/>
        <v>Spiritual Site</v>
      </c>
      <c r="D620" s="6" t="str">
        <f t="shared" si="37"/>
        <v>Spiritual Site - Sto:lo-X4</v>
      </c>
      <c r="E620" s="6" t="str">
        <f t="shared" si="38"/>
        <v>Spiritual Practice - related to cedar
Stó:lō</v>
      </c>
      <c r="F620" s="6" t="s">
        <v>1712</v>
      </c>
      <c r="G620" s="12">
        <f>INDEX(families!$A:$A,MATCH(H620,families!$B:$B,0))</f>
        <v>13</v>
      </c>
      <c r="H620" s="6" t="str">
        <f t="shared" si="39"/>
        <v>Land</v>
      </c>
      <c r="L620" s="6">
        <v>1072618.6769999999</v>
      </c>
      <c r="M620" s="6">
        <v>1072686.0360000001</v>
      </c>
      <c r="N620" s="6">
        <v>594854</v>
      </c>
      <c r="O620" s="6">
        <v>5452072</v>
      </c>
      <c r="P620" s="6" t="s">
        <v>1112</v>
      </c>
      <c r="Q620" s="6" t="s">
        <v>1452</v>
      </c>
      <c r="R620" s="6" t="s">
        <v>900</v>
      </c>
      <c r="S620" s="6">
        <v>0</v>
      </c>
      <c r="T620" s="6" t="s">
        <v>1728</v>
      </c>
      <c r="U620" s="6" t="s">
        <v>1725</v>
      </c>
      <c r="V620" s="6" t="s">
        <v>1447</v>
      </c>
      <c r="X620" s="6" t="s">
        <v>902</v>
      </c>
      <c r="Y620" s="6" t="s">
        <v>1448</v>
      </c>
      <c r="Z620" s="6" t="s">
        <v>904</v>
      </c>
      <c r="AA620" s="6" t="s">
        <v>905</v>
      </c>
      <c r="AB620" s="7">
        <v>44597</v>
      </c>
      <c r="AC620" s="6" t="s">
        <v>906</v>
      </c>
      <c r="AD620" s="6" t="s">
        <v>1449</v>
      </c>
      <c r="AE620" s="6" t="s">
        <v>1449</v>
      </c>
      <c r="AF620" s="6" t="s">
        <v>1449</v>
      </c>
      <c r="AG620" s="6" t="s">
        <v>1449</v>
      </c>
      <c r="AK620" s="6">
        <v>594801</v>
      </c>
      <c r="AL620" s="6">
        <v>5452033</v>
      </c>
      <c r="AQ620" s="6" t="s">
        <v>1632</v>
      </c>
    </row>
    <row r="621" spans="1:45" x14ac:dyDescent="0.2">
      <c r="A621" s="6">
        <v>1072618</v>
      </c>
      <c r="B621" s="6">
        <v>1072684</v>
      </c>
      <c r="C621" s="6" t="str">
        <f t="shared" si="36"/>
        <v>Spiritual Site</v>
      </c>
      <c r="D621" s="6" t="str">
        <f t="shared" si="37"/>
        <v>Spiritual Site - Sto:lo-938</v>
      </c>
      <c r="E621" s="6" t="str">
        <f t="shared" si="38"/>
        <v>Spiritual Practice - related to cedar
Stó:lō</v>
      </c>
      <c r="F621" s="6" t="s">
        <v>1712</v>
      </c>
      <c r="G621" s="12">
        <f>INDEX(families!$A:$A,MATCH(H621,families!$B:$B,0))</f>
        <v>13</v>
      </c>
      <c r="H621" s="6" t="str">
        <f t="shared" si="39"/>
        <v>Land</v>
      </c>
      <c r="L621" s="6">
        <v>1072618.6769999999</v>
      </c>
      <c r="M621" s="6">
        <v>1072686.0360000001</v>
      </c>
      <c r="N621" s="6">
        <v>594854</v>
      </c>
      <c r="O621" s="6">
        <v>5452072</v>
      </c>
      <c r="P621" s="6" t="s">
        <v>1112</v>
      </c>
      <c r="Q621" s="6" t="s">
        <v>1446</v>
      </c>
      <c r="R621" s="6" t="s">
        <v>900</v>
      </c>
      <c r="S621" s="6">
        <v>0</v>
      </c>
      <c r="T621" s="6" t="s">
        <v>1728</v>
      </c>
      <c r="U621" s="6" t="s">
        <v>1725</v>
      </c>
      <c r="V621" s="6" t="s">
        <v>1447</v>
      </c>
      <c r="X621" s="6" t="s">
        <v>902</v>
      </c>
      <c r="Y621" s="6" t="s">
        <v>1448</v>
      </c>
      <c r="Z621" s="6" t="s">
        <v>904</v>
      </c>
      <c r="AA621" s="6" t="s">
        <v>905</v>
      </c>
      <c r="AB621" s="7">
        <v>44597</v>
      </c>
      <c r="AC621" s="6" t="s">
        <v>906</v>
      </c>
      <c r="AD621" s="6" t="s">
        <v>1449</v>
      </c>
      <c r="AE621" s="6" t="s">
        <v>1449</v>
      </c>
      <c r="AF621" s="6" t="s">
        <v>1449</v>
      </c>
      <c r="AG621" s="6" t="s">
        <v>1449</v>
      </c>
      <c r="AK621" s="6">
        <v>594801</v>
      </c>
      <c r="AL621" s="6">
        <v>5452033</v>
      </c>
      <c r="AQ621" s="6" t="s">
        <v>1632</v>
      </c>
      <c r="AR621" s="6">
        <v>134</v>
      </c>
    </row>
    <row r="622" spans="1:45" x14ac:dyDescent="0.2">
      <c r="A622" s="6">
        <v>1072618</v>
      </c>
      <c r="B622" s="6">
        <v>1072684</v>
      </c>
      <c r="C622" s="6" t="str">
        <f t="shared" si="36"/>
        <v>Spiritual Site</v>
      </c>
      <c r="D622" s="6" t="str">
        <f t="shared" si="37"/>
        <v>Spiritual Site - Sto:lo-X3</v>
      </c>
      <c r="E622" s="6" t="str">
        <f t="shared" si="38"/>
        <v>Spiritual Practice - related to cedar
Stó:lō</v>
      </c>
      <c r="F622" s="6" t="s">
        <v>1712</v>
      </c>
      <c r="G622" s="12">
        <f>INDEX(families!$A:$A,MATCH(H622,families!$B:$B,0))</f>
        <v>13</v>
      </c>
      <c r="H622" s="6" t="str">
        <f t="shared" si="39"/>
        <v>Land</v>
      </c>
      <c r="L622" s="6">
        <v>1072618.6769999999</v>
      </c>
      <c r="M622" s="6">
        <v>1072686.0360000001</v>
      </c>
      <c r="N622" s="6">
        <v>594854</v>
      </c>
      <c r="O622" s="6">
        <v>5452072</v>
      </c>
      <c r="P622" s="6" t="s">
        <v>1112</v>
      </c>
      <c r="Q622" s="6" t="s">
        <v>1450</v>
      </c>
      <c r="R622" s="6" t="s">
        <v>900</v>
      </c>
      <c r="S622" s="6">
        <v>0</v>
      </c>
      <c r="T622" s="6" t="s">
        <v>1728</v>
      </c>
      <c r="U622" s="6" t="s">
        <v>1725</v>
      </c>
      <c r="V622" s="6" t="s">
        <v>1447</v>
      </c>
      <c r="X622" s="6" t="s">
        <v>902</v>
      </c>
      <c r="Y622" s="6" t="s">
        <v>1451</v>
      </c>
      <c r="Z622" s="6" t="s">
        <v>904</v>
      </c>
      <c r="AA622" s="6" t="s">
        <v>905</v>
      </c>
      <c r="AB622" s="7">
        <v>44597</v>
      </c>
      <c r="AC622" s="6" t="s">
        <v>906</v>
      </c>
      <c r="AD622" s="6" t="s">
        <v>1449</v>
      </c>
      <c r="AE622" s="6" t="s">
        <v>1449</v>
      </c>
      <c r="AF622" s="6" t="s">
        <v>1449</v>
      </c>
      <c r="AG622" s="6" t="s">
        <v>1449</v>
      </c>
      <c r="AK622" s="6">
        <v>594801</v>
      </c>
      <c r="AL622" s="6">
        <v>5452033</v>
      </c>
      <c r="AQ622" s="6" t="s">
        <v>1632</v>
      </c>
      <c r="AR622" s="6">
        <v>135</v>
      </c>
    </row>
    <row r="623" spans="1:45" x14ac:dyDescent="0.2">
      <c r="A623" s="6">
        <v>1072618</v>
      </c>
      <c r="B623" s="6">
        <v>1072684</v>
      </c>
      <c r="C623" s="6" t="str">
        <f t="shared" si="36"/>
        <v>Spiritual Site</v>
      </c>
      <c r="D623" s="6" t="str">
        <f t="shared" si="37"/>
        <v>Spiritual Site - Sto:lo-X4</v>
      </c>
      <c r="E623" s="6" t="str">
        <f t="shared" si="38"/>
        <v>Spiritual Practice - related to cedar
Stó:lō</v>
      </c>
      <c r="F623" s="6" t="s">
        <v>1712</v>
      </c>
      <c r="G623" s="12">
        <f>INDEX(families!$A:$A,MATCH(H623,families!$B:$B,0))</f>
        <v>13</v>
      </c>
      <c r="H623" s="6" t="str">
        <f t="shared" si="39"/>
        <v>Land</v>
      </c>
      <c r="L623" s="6">
        <v>1072618.6769999999</v>
      </c>
      <c r="M623" s="6">
        <v>1072686.0360000001</v>
      </c>
      <c r="N623" s="6">
        <v>594854</v>
      </c>
      <c r="O623" s="6">
        <v>5452072</v>
      </c>
      <c r="P623" s="6" t="s">
        <v>1112</v>
      </c>
      <c r="Q623" s="6" t="s">
        <v>1452</v>
      </c>
      <c r="R623" s="6" t="s">
        <v>900</v>
      </c>
      <c r="S623" s="6">
        <v>0</v>
      </c>
      <c r="T623" s="6" t="s">
        <v>1728</v>
      </c>
      <c r="U623" s="6" t="s">
        <v>1725</v>
      </c>
      <c r="V623" s="6" t="s">
        <v>1447</v>
      </c>
      <c r="X623" s="6" t="s">
        <v>902</v>
      </c>
      <c r="Y623" s="6" t="s">
        <v>1448</v>
      </c>
      <c r="Z623" s="6" t="s">
        <v>904</v>
      </c>
      <c r="AA623" s="6" t="s">
        <v>905</v>
      </c>
      <c r="AB623" s="7">
        <v>44597</v>
      </c>
      <c r="AC623" s="6" t="s">
        <v>906</v>
      </c>
      <c r="AD623" s="6" t="s">
        <v>1449</v>
      </c>
      <c r="AE623" s="6" t="s">
        <v>1449</v>
      </c>
      <c r="AF623" s="6" t="s">
        <v>1449</v>
      </c>
      <c r="AG623" s="6" t="s">
        <v>1449</v>
      </c>
      <c r="AK623" s="6">
        <v>594801</v>
      </c>
      <c r="AL623" s="6">
        <v>5452033</v>
      </c>
      <c r="AQ623" s="6" t="s">
        <v>1632</v>
      </c>
      <c r="AR623" s="6">
        <v>136</v>
      </c>
    </row>
    <row r="624" spans="1:45" x14ac:dyDescent="0.2">
      <c r="A624" s="6">
        <v>1072618</v>
      </c>
      <c r="B624" s="6">
        <v>1072684</v>
      </c>
      <c r="C624" s="6" t="str">
        <f t="shared" si="36"/>
        <v>Spiritual Site</v>
      </c>
      <c r="D624" s="6" t="str">
        <f t="shared" si="37"/>
        <v>Spiritual Site - Sto:lo-938</v>
      </c>
      <c r="E624" s="6" t="str">
        <f t="shared" si="38"/>
        <v>Spiritual Practice - related to cedar
Stó:lō</v>
      </c>
      <c r="F624" s="6" t="s">
        <v>1712</v>
      </c>
      <c r="G624" s="12">
        <f>INDEX(families!$A:$A,MATCH(H624,families!$B:$B,0))</f>
        <v>13</v>
      </c>
      <c r="H624" s="6" t="str">
        <f t="shared" si="39"/>
        <v>Land</v>
      </c>
      <c r="L624" s="6">
        <v>1072618.6769999999</v>
      </c>
      <c r="M624" s="6">
        <v>1072686.0360000001</v>
      </c>
      <c r="N624" s="6">
        <v>594854</v>
      </c>
      <c r="O624" s="6">
        <v>5452072</v>
      </c>
      <c r="P624" s="6" t="s">
        <v>1112</v>
      </c>
      <c r="Q624" s="6" t="s">
        <v>1446</v>
      </c>
      <c r="R624" s="6" t="s">
        <v>900</v>
      </c>
      <c r="S624" s="6">
        <v>0</v>
      </c>
      <c r="T624" s="6" t="s">
        <v>1728</v>
      </c>
      <c r="U624" s="6" t="s">
        <v>1725</v>
      </c>
      <c r="V624" s="6" t="s">
        <v>1447</v>
      </c>
      <c r="X624" s="6" t="s">
        <v>902</v>
      </c>
      <c r="Y624" s="6" t="s">
        <v>1448</v>
      </c>
      <c r="Z624" s="6" t="s">
        <v>904</v>
      </c>
      <c r="AA624" s="6" t="s">
        <v>905</v>
      </c>
      <c r="AB624" s="7">
        <v>44597</v>
      </c>
      <c r="AC624" s="6" t="s">
        <v>906</v>
      </c>
      <c r="AD624" s="6" t="s">
        <v>1449</v>
      </c>
      <c r="AE624" s="6" t="s">
        <v>1449</v>
      </c>
      <c r="AF624" s="6" t="s">
        <v>1449</v>
      </c>
      <c r="AG624" s="6" t="s">
        <v>1449</v>
      </c>
      <c r="AK624" s="6">
        <v>594801</v>
      </c>
      <c r="AL624" s="6">
        <v>5452033</v>
      </c>
      <c r="AQ624" s="6" t="s">
        <v>1632</v>
      </c>
      <c r="AR624" s="6">
        <v>280</v>
      </c>
      <c r="AS624" s="6">
        <v>134</v>
      </c>
    </row>
    <row r="625" spans="1:45" x14ac:dyDescent="0.2">
      <c r="A625" s="6">
        <v>1072618</v>
      </c>
      <c r="B625" s="6">
        <v>1072684</v>
      </c>
      <c r="C625" s="6" t="str">
        <f t="shared" si="36"/>
        <v>Spiritual Site</v>
      </c>
      <c r="D625" s="6" t="str">
        <f t="shared" si="37"/>
        <v>Spiritual Site - Sto:lo-X3</v>
      </c>
      <c r="E625" s="6" t="str">
        <f t="shared" si="38"/>
        <v>Spiritual Practice - related to cedar
Stó:lō</v>
      </c>
      <c r="F625" s="6" t="s">
        <v>1712</v>
      </c>
      <c r="G625" s="12">
        <f>INDEX(families!$A:$A,MATCH(H625,families!$B:$B,0))</f>
        <v>13</v>
      </c>
      <c r="H625" s="6" t="str">
        <f t="shared" si="39"/>
        <v>Land</v>
      </c>
      <c r="L625" s="6">
        <v>1072618.6769999999</v>
      </c>
      <c r="M625" s="6">
        <v>1072686.0360000001</v>
      </c>
      <c r="N625" s="6">
        <v>594854</v>
      </c>
      <c r="O625" s="6">
        <v>5452072</v>
      </c>
      <c r="P625" s="6" t="s">
        <v>1112</v>
      </c>
      <c r="Q625" s="6" t="s">
        <v>1450</v>
      </c>
      <c r="R625" s="6" t="s">
        <v>900</v>
      </c>
      <c r="S625" s="6">
        <v>0</v>
      </c>
      <c r="T625" s="6" t="s">
        <v>1728</v>
      </c>
      <c r="U625" s="6" t="s">
        <v>1725</v>
      </c>
      <c r="V625" s="6" t="s">
        <v>1447</v>
      </c>
      <c r="X625" s="6" t="s">
        <v>902</v>
      </c>
      <c r="Y625" s="6" t="s">
        <v>1451</v>
      </c>
      <c r="Z625" s="6" t="s">
        <v>904</v>
      </c>
      <c r="AA625" s="6" t="s">
        <v>905</v>
      </c>
      <c r="AB625" s="7">
        <v>44597</v>
      </c>
      <c r="AC625" s="6" t="s">
        <v>906</v>
      </c>
      <c r="AD625" s="6" t="s">
        <v>1449</v>
      </c>
      <c r="AE625" s="6" t="s">
        <v>1449</v>
      </c>
      <c r="AF625" s="6" t="s">
        <v>1449</v>
      </c>
      <c r="AG625" s="6" t="s">
        <v>1449</v>
      </c>
      <c r="AK625" s="6">
        <v>594801</v>
      </c>
      <c r="AL625" s="6">
        <v>5452033</v>
      </c>
      <c r="AQ625" s="6" t="s">
        <v>1632</v>
      </c>
      <c r="AR625" s="6">
        <v>281</v>
      </c>
      <c r="AS625" s="6">
        <v>135</v>
      </c>
    </row>
    <row r="626" spans="1:45" x14ac:dyDescent="0.2">
      <c r="A626" s="6">
        <v>1072618</v>
      </c>
      <c r="B626" s="6">
        <v>1072684</v>
      </c>
      <c r="C626" s="6" t="str">
        <f t="shared" si="36"/>
        <v>Spiritual Site</v>
      </c>
      <c r="D626" s="6" t="str">
        <f t="shared" si="37"/>
        <v>Spiritual Site - Sto:lo-X4</v>
      </c>
      <c r="E626" s="6" t="str">
        <f t="shared" si="38"/>
        <v>Spiritual Practice - related to cedar
Stó:lō</v>
      </c>
      <c r="F626" s="6" t="s">
        <v>1712</v>
      </c>
      <c r="G626" s="12">
        <f>INDEX(families!$A:$A,MATCH(H626,families!$B:$B,0))</f>
        <v>13</v>
      </c>
      <c r="H626" s="6" t="str">
        <f t="shared" si="39"/>
        <v>Land</v>
      </c>
      <c r="L626" s="6">
        <v>1072618.6769999999</v>
      </c>
      <c r="M626" s="6">
        <v>1072686.0360000001</v>
      </c>
      <c r="N626" s="6">
        <v>594854</v>
      </c>
      <c r="O626" s="6">
        <v>5452072</v>
      </c>
      <c r="P626" s="6" t="s">
        <v>1112</v>
      </c>
      <c r="Q626" s="6" t="s">
        <v>1452</v>
      </c>
      <c r="R626" s="6" t="s">
        <v>900</v>
      </c>
      <c r="S626" s="6">
        <v>0</v>
      </c>
      <c r="T626" s="6" t="s">
        <v>1728</v>
      </c>
      <c r="U626" s="6" t="s">
        <v>1725</v>
      </c>
      <c r="V626" s="6" t="s">
        <v>1447</v>
      </c>
      <c r="X626" s="6" t="s">
        <v>902</v>
      </c>
      <c r="Y626" s="6" t="s">
        <v>1448</v>
      </c>
      <c r="Z626" s="6" t="s">
        <v>904</v>
      </c>
      <c r="AA626" s="6" t="s">
        <v>905</v>
      </c>
      <c r="AB626" s="7">
        <v>44597</v>
      </c>
      <c r="AC626" s="6" t="s">
        <v>906</v>
      </c>
      <c r="AD626" s="6" t="s">
        <v>1449</v>
      </c>
      <c r="AE626" s="6" t="s">
        <v>1449</v>
      </c>
      <c r="AF626" s="6" t="s">
        <v>1449</v>
      </c>
      <c r="AG626" s="6" t="s">
        <v>1449</v>
      </c>
      <c r="AK626" s="6">
        <v>594801</v>
      </c>
      <c r="AL626" s="6">
        <v>5452033</v>
      </c>
      <c r="AQ626" s="6" t="s">
        <v>1632</v>
      </c>
      <c r="AR626" s="6">
        <v>282</v>
      </c>
      <c r="AS626" s="6">
        <v>136</v>
      </c>
    </row>
    <row r="627" spans="1:45" x14ac:dyDescent="0.2">
      <c r="A627" s="6">
        <v>1044806</v>
      </c>
      <c r="B627" s="6">
        <v>1044886</v>
      </c>
      <c r="C627" s="6" t="str">
        <f t="shared" si="36"/>
        <v>Spiritual Site</v>
      </c>
      <c r="D627" s="6" t="str">
        <f t="shared" si="37"/>
        <v>Spiritual Site - Sto:lo-473</v>
      </c>
      <c r="E627" s="6" t="str">
        <f t="shared" si="38"/>
        <v>Spiritual Practice Area / Resource Harvesting - Ceremonial Area (Bathing at Silverhope Creek); Terrestrial Harvesting “kinnickinnick/bearberry leaves for medicine; past, present, and planned future year-round use” CHOA p. 18-19. 
Stó:lō</v>
      </c>
      <c r="F627" s="6" t="s">
        <v>1712</v>
      </c>
      <c r="G627" s="12">
        <f>INDEX(families!$A:$A,MATCH(H627,families!$B:$B,0))</f>
        <v>13</v>
      </c>
      <c r="H627" s="6" t="str">
        <f t="shared" si="39"/>
        <v>Land</v>
      </c>
      <c r="L627" s="6">
        <v>1044804.47</v>
      </c>
      <c r="M627" s="6">
        <v>1044884.477</v>
      </c>
      <c r="N627" s="6">
        <v>611319</v>
      </c>
      <c r="O627" s="6">
        <v>5469301</v>
      </c>
      <c r="P627" s="6" t="s">
        <v>1112</v>
      </c>
      <c r="Q627" s="6" t="s">
        <v>1328</v>
      </c>
      <c r="R627" s="6" t="s">
        <v>900</v>
      </c>
      <c r="S627" s="6">
        <v>0</v>
      </c>
      <c r="T627" s="6" t="s">
        <v>1728</v>
      </c>
      <c r="U627" s="6" t="s">
        <v>1725</v>
      </c>
      <c r="V627" s="6" t="s">
        <v>1329</v>
      </c>
      <c r="X627" s="6" t="s">
        <v>952</v>
      </c>
      <c r="Y627" s="6" t="s">
        <v>1129</v>
      </c>
      <c r="Z627" s="6" t="s">
        <v>904</v>
      </c>
      <c r="AA627" s="6" t="s">
        <v>905</v>
      </c>
      <c r="AB627" s="7">
        <v>44597</v>
      </c>
      <c r="AC627" s="6" t="s">
        <v>906</v>
      </c>
      <c r="AD627" s="6" t="s">
        <v>1138</v>
      </c>
      <c r="AE627" s="6" t="s">
        <v>1138</v>
      </c>
      <c r="AF627" s="6" t="s">
        <v>1138</v>
      </c>
      <c r="AG627" s="6" t="s">
        <v>1138</v>
      </c>
      <c r="AK627" s="6">
        <v>611239</v>
      </c>
      <c r="AL627" s="6">
        <v>5469300</v>
      </c>
      <c r="AQ627" s="6" t="s">
        <v>1632</v>
      </c>
    </row>
    <row r="628" spans="1:45" x14ac:dyDescent="0.2">
      <c r="A628" s="6">
        <v>1044806</v>
      </c>
      <c r="B628" s="6">
        <v>1044886</v>
      </c>
      <c r="C628" s="6" t="str">
        <f t="shared" si="36"/>
        <v>Spiritual Site</v>
      </c>
      <c r="D628" s="6" t="str">
        <f t="shared" si="37"/>
        <v>Spiritual Site - Sto:lo-473</v>
      </c>
      <c r="E628" s="6" t="str">
        <f t="shared" si="38"/>
        <v>Spiritual Practice Area / Resource Harvesting - Ceremonial Area (Bathing at Silverhope Creek); Terrestrial Harvesting “kinnickinnick/bearberry leaves for medicine; past, present, and planned future year-round use” CHOA p. 18-19. 
Stó:lō</v>
      </c>
      <c r="F628" s="6" t="s">
        <v>1712</v>
      </c>
      <c r="G628" s="12">
        <f>INDEX(families!$A:$A,MATCH(H628,families!$B:$B,0))</f>
        <v>13</v>
      </c>
      <c r="H628" s="6" t="str">
        <f t="shared" si="39"/>
        <v>Land</v>
      </c>
      <c r="L628" s="6">
        <v>1044804.47</v>
      </c>
      <c r="M628" s="6">
        <v>1044884.477</v>
      </c>
      <c r="N628" s="6">
        <v>611319</v>
      </c>
      <c r="O628" s="6">
        <v>5469301</v>
      </c>
      <c r="P628" s="6" t="s">
        <v>1112</v>
      </c>
      <c r="Q628" s="6" t="s">
        <v>1328</v>
      </c>
      <c r="R628" s="6" t="s">
        <v>900</v>
      </c>
      <c r="S628" s="6">
        <v>0</v>
      </c>
      <c r="T628" s="6" t="s">
        <v>1728</v>
      </c>
      <c r="U628" s="6" t="s">
        <v>1725</v>
      </c>
      <c r="V628" s="6" t="s">
        <v>1329</v>
      </c>
      <c r="X628" s="6" t="s">
        <v>952</v>
      </c>
      <c r="Y628" s="6" t="s">
        <v>1129</v>
      </c>
      <c r="Z628" s="6" t="s">
        <v>904</v>
      </c>
      <c r="AA628" s="6" t="s">
        <v>905</v>
      </c>
      <c r="AB628" s="7">
        <v>44597</v>
      </c>
      <c r="AC628" s="6" t="s">
        <v>906</v>
      </c>
      <c r="AD628" s="6" t="s">
        <v>1138</v>
      </c>
      <c r="AE628" s="6" t="s">
        <v>1138</v>
      </c>
      <c r="AF628" s="6" t="s">
        <v>1138</v>
      </c>
      <c r="AG628" s="6" t="s">
        <v>1138</v>
      </c>
      <c r="AK628" s="6">
        <v>611239</v>
      </c>
      <c r="AL628" s="6">
        <v>5469300</v>
      </c>
      <c r="AQ628" s="6" t="s">
        <v>1632</v>
      </c>
    </row>
    <row r="629" spans="1:45" x14ac:dyDescent="0.2">
      <c r="A629" s="6">
        <v>1044806</v>
      </c>
      <c r="B629" s="6">
        <v>1044886</v>
      </c>
      <c r="C629" s="6" t="str">
        <f t="shared" si="36"/>
        <v>Spiritual Site</v>
      </c>
      <c r="D629" s="6" t="str">
        <f t="shared" si="37"/>
        <v>Spiritual Site - Sto:lo-473</v>
      </c>
      <c r="E629" s="6" t="str">
        <f t="shared" si="38"/>
        <v>Spiritual Practice Area / Resource Harvesting - Ceremonial Area (Bathing at Silverhope Creek); Terrestrial Harvesting “kinnickinnick/bearberry leaves for medicine; past, present, and planned future year-round use” CHOA p. 18-19. 
Stó:lō</v>
      </c>
      <c r="F629" s="6" t="s">
        <v>1712</v>
      </c>
      <c r="G629" s="12">
        <f>INDEX(families!$A:$A,MATCH(H629,families!$B:$B,0))</f>
        <v>13</v>
      </c>
      <c r="H629" s="6" t="str">
        <f t="shared" si="39"/>
        <v>Land</v>
      </c>
      <c r="L629" s="6">
        <v>1044804.47</v>
      </c>
      <c r="M629" s="6">
        <v>1044884.477</v>
      </c>
      <c r="N629" s="6">
        <v>611319</v>
      </c>
      <c r="O629" s="6">
        <v>5469301</v>
      </c>
      <c r="P629" s="6" t="s">
        <v>1112</v>
      </c>
      <c r="Q629" s="6" t="s">
        <v>1328</v>
      </c>
      <c r="R629" s="6" t="s">
        <v>900</v>
      </c>
      <c r="S629" s="6">
        <v>0</v>
      </c>
      <c r="T629" s="6" t="s">
        <v>1728</v>
      </c>
      <c r="U629" s="6" t="s">
        <v>1725</v>
      </c>
      <c r="V629" s="6" t="s">
        <v>1329</v>
      </c>
      <c r="X629" s="6" t="s">
        <v>952</v>
      </c>
      <c r="Y629" s="6" t="s">
        <v>1129</v>
      </c>
      <c r="Z629" s="6" t="s">
        <v>904</v>
      </c>
      <c r="AA629" s="6" t="s">
        <v>905</v>
      </c>
      <c r="AB629" s="7">
        <v>44597</v>
      </c>
      <c r="AC629" s="6" t="s">
        <v>906</v>
      </c>
      <c r="AD629" s="6" t="s">
        <v>1138</v>
      </c>
      <c r="AE629" s="6" t="s">
        <v>1138</v>
      </c>
      <c r="AF629" s="6" t="s">
        <v>1138</v>
      </c>
      <c r="AG629" s="6" t="s">
        <v>1138</v>
      </c>
      <c r="AK629" s="6">
        <v>611239</v>
      </c>
      <c r="AL629" s="6">
        <v>5469300</v>
      </c>
      <c r="AQ629" s="6" t="s">
        <v>1632</v>
      </c>
      <c r="AR629" s="6">
        <v>86</v>
      </c>
    </row>
    <row r="630" spans="1:45" x14ac:dyDescent="0.2">
      <c r="A630" s="6">
        <v>1044806</v>
      </c>
      <c r="B630" s="6">
        <v>1044886</v>
      </c>
      <c r="C630" s="6" t="str">
        <f t="shared" si="36"/>
        <v>Spiritual Site</v>
      </c>
      <c r="D630" s="6" t="str">
        <f t="shared" si="37"/>
        <v>Spiritual Site - Sto:lo-473</v>
      </c>
      <c r="E630" s="6" t="str">
        <f t="shared" si="38"/>
        <v>Spiritual Practice Area / Resource Harvesting - Ceremonial Area (Bathing at Silverhope Creek); Terrestrial Harvesting “kinnickinnick/bearberry leaves for medicine; past, present, and planned future year-round use” CHOA p. 18-19. 
Stó:lō</v>
      </c>
      <c r="F630" s="6" t="s">
        <v>1712</v>
      </c>
      <c r="G630" s="12">
        <f>INDEX(families!$A:$A,MATCH(H630,families!$B:$B,0))</f>
        <v>13</v>
      </c>
      <c r="H630" s="6" t="str">
        <f t="shared" si="39"/>
        <v>Land</v>
      </c>
      <c r="L630" s="6">
        <v>1044804.47</v>
      </c>
      <c r="M630" s="6">
        <v>1044884.477</v>
      </c>
      <c r="N630" s="6">
        <v>611319</v>
      </c>
      <c r="O630" s="6">
        <v>5469301</v>
      </c>
      <c r="P630" s="6" t="s">
        <v>1112</v>
      </c>
      <c r="Q630" s="6" t="s">
        <v>1328</v>
      </c>
      <c r="R630" s="6" t="s">
        <v>900</v>
      </c>
      <c r="S630" s="6">
        <v>0</v>
      </c>
      <c r="T630" s="6" t="s">
        <v>1728</v>
      </c>
      <c r="U630" s="6" t="s">
        <v>1725</v>
      </c>
      <c r="V630" s="6" t="s">
        <v>1329</v>
      </c>
      <c r="X630" s="6" t="s">
        <v>952</v>
      </c>
      <c r="Y630" s="6" t="s">
        <v>1129</v>
      </c>
      <c r="Z630" s="6" t="s">
        <v>904</v>
      </c>
      <c r="AA630" s="6" t="s">
        <v>905</v>
      </c>
      <c r="AB630" s="7">
        <v>44597</v>
      </c>
      <c r="AC630" s="6" t="s">
        <v>906</v>
      </c>
      <c r="AD630" s="6" t="s">
        <v>1138</v>
      </c>
      <c r="AE630" s="6" t="s">
        <v>1138</v>
      </c>
      <c r="AF630" s="6" t="s">
        <v>1138</v>
      </c>
      <c r="AG630" s="6" t="s">
        <v>1138</v>
      </c>
      <c r="AK630" s="6">
        <v>611239</v>
      </c>
      <c r="AL630" s="6">
        <v>5469300</v>
      </c>
      <c r="AQ630" s="6" t="s">
        <v>1632</v>
      </c>
      <c r="AR630" s="6">
        <v>232</v>
      </c>
      <c r="AS630" s="6">
        <v>86</v>
      </c>
    </row>
    <row r="631" spans="1:45" x14ac:dyDescent="0.2">
      <c r="A631" s="6">
        <v>1041579</v>
      </c>
      <c r="B631" s="6">
        <v>1043158</v>
      </c>
      <c r="C631" s="6" t="str">
        <f t="shared" si="36"/>
        <v>Spiritual Site</v>
      </c>
      <c r="D631" s="6" t="str">
        <f t="shared" si="37"/>
        <v>Spiritual Site - Sto:lo-509</v>
      </c>
      <c r="E631" s="6" t="str">
        <f t="shared" si="38"/>
        <v>Sxwōxwiyám - X̠éyt, St'am'ya (Hope Mountain) CHOA p. 10 
Stó:lō</v>
      </c>
      <c r="F631" s="6" t="s">
        <v>1712</v>
      </c>
      <c r="G631" s="12">
        <f>INDEX(families!$A:$A,MATCH(H631,families!$B:$B,0))</f>
        <v>13</v>
      </c>
      <c r="H631" s="6" t="str">
        <f t="shared" si="39"/>
        <v>Land</v>
      </c>
      <c r="L631" s="6">
        <v>1041578.829</v>
      </c>
      <c r="M631" s="6">
        <v>1043157.564</v>
      </c>
      <c r="N631" s="6">
        <v>614039</v>
      </c>
      <c r="O631" s="6">
        <v>5470090</v>
      </c>
      <c r="P631" s="6" t="s">
        <v>1112</v>
      </c>
      <c r="Q631" s="6" t="s">
        <v>1289</v>
      </c>
      <c r="R631" s="6" t="s">
        <v>900</v>
      </c>
      <c r="S631" s="6">
        <v>0</v>
      </c>
      <c r="T631" s="6" t="s">
        <v>1728</v>
      </c>
      <c r="U631" s="6" t="s">
        <v>1725</v>
      </c>
      <c r="V631" s="6" t="s">
        <v>1290</v>
      </c>
      <c r="X631" s="6" t="s">
        <v>952</v>
      </c>
      <c r="Y631" s="6" t="s">
        <v>1129</v>
      </c>
      <c r="Z631" s="6" t="s">
        <v>904</v>
      </c>
      <c r="AA631" s="6" t="s">
        <v>905</v>
      </c>
      <c r="AB631" s="7">
        <v>44597</v>
      </c>
      <c r="AC631" s="6" t="s">
        <v>906</v>
      </c>
      <c r="AD631" s="6" t="s">
        <v>1291</v>
      </c>
      <c r="AE631" s="6" t="s">
        <v>1291</v>
      </c>
      <c r="AF631" s="6" t="s">
        <v>1291</v>
      </c>
      <c r="AG631" s="6" t="s">
        <v>1291</v>
      </c>
      <c r="AK631" s="6">
        <v>612651</v>
      </c>
      <c r="AL631" s="6">
        <v>5469691</v>
      </c>
      <c r="AQ631" s="6" t="s">
        <v>1632</v>
      </c>
    </row>
    <row r="632" spans="1:45" x14ac:dyDescent="0.2">
      <c r="A632" s="6">
        <v>1041579</v>
      </c>
      <c r="B632" s="6">
        <v>1043158</v>
      </c>
      <c r="C632" s="6" t="str">
        <f t="shared" si="36"/>
        <v>Spiritual Site</v>
      </c>
      <c r="D632" s="6" t="str">
        <f t="shared" si="37"/>
        <v>Spiritual Site - Sto:lo-509</v>
      </c>
      <c r="E632" s="6" t="str">
        <f t="shared" si="38"/>
        <v>Sxwōxwiyám - X̠éyt, St'am'ya (Hope Mountain) CHOA p. 10 
Stó:lō</v>
      </c>
      <c r="F632" s="6" t="s">
        <v>1712</v>
      </c>
      <c r="G632" s="12">
        <f>INDEX(families!$A:$A,MATCH(H632,families!$B:$B,0))</f>
        <v>13</v>
      </c>
      <c r="H632" s="6" t="str">
        <f t="shared" si="39"/>
        <v>Land</v>
      </c>
      <c r="L632" s="6">
        <v>1041578.829</v>
      </c>
      <c r="M632" s="6">
        <v>1043157.564</v>
      </c>
      <c r="N632" s="6">
        <v>614039</v>
      </c>
      <c r="O632" s="6">
        <v>5470090</v>
      </c>
      <c r="P632" s="6" t="s">
        <v>1112</v>
      </c>
      <c r="Q632" s="6" t="s">
        <v>1289</v>
      </c>
      <c r="R632" s="6" t="s">
        <v>900</v>
      </c>
      <c r="S632" s="6">
        <v>0</v>
      </c>
      <c r="T632" s="6" t="s">
        <v>1728</v>
      </c>
      <c r="U632" s="6" t="s">
        <v>1725</v>
      </c>
      <c r="V632" s="6" t="s">
        <v>1290</v>
      </c>
      <c r="X632" s="6" t="s">
        <v>952</v>
      </c>
      <c r="Y632" s="6" t="s">
        <v>1129</v>
      </c>
      <c r="Z632" s="6" t="s">
        <v>904</v>
      </c>
      <c r="AA632" s="6" t="s">
        <v>905</v>
      </c>
      <c r="AB632" s="7">
        <v>44597</v>
      </c>
      <c r="AC632" s="6" t="s">
        <v>906</v>
      </c>
      <c r="AD632" s="6" t="s">
        <v>1291</v>
      </c>
      <c r="AE632" s="6" t="s">
        <v>1291</v>
      </c>
      <c r="AF632" s="6" t="s">
        <v>1291</v>
      </c>
      <c r="AG632" s="6" t="s">
        <v>1291</v>
      </c>
      <c r="AK632" s="6">
        <v>612651</v>
      </c>
      <c r="AL632" s="6">
        <v>5469691</v>
      </c>
      <c r="AQ632" s="6" t="s">
        <v>1632</v>
      </c>
    </row>
    <row r="633" spans="1:45" x14ac:dyDescent="0.2">
      <c r="A633" s="6">
        <v>1041579</v>
      </c>
      <c r="B633" s="6">
        <v>1043158</v>
      </c>
      <c r="C633" s="6" t="str">
        <f t="shared" si="36"/>
        <v>Spiritual Site</v>
      </c>
      <c r="D633" s="6" t="str">
        <f t="shared" si="37"/>
        <v>Spiritual Site - Sto:lo-509</v>
      </c>
      <c r="E633" s="6" t="str">
        <f t="shared" si="38"/>
        <v>Sxwōxwiyám - X̠éyt, St'am'ya (Hope Mountain) CHOA p. 10 
Stó:lō</v>
      </c>
      <c r="F633" s="6" t="s">
        <v>1712</v>
      </c>
      <c r="G633" s="12">
        <f>INDEX(families!$A:$A,MATCH(H633,families!$B:$B,0))</f>
        <v>13</v>
      </c>
      <c r="H633" s="6" t="str">
        <f t="shared" si="39"/>
        <v>Land</v>
      </c>
      <c r="L633" s="6">
        <v>1041578.829</v>
      </c>
      <c r="M633" s="6">
        <v>1043157.564</v>
      </c>
      <c r="N633" s="6">
        <v>614039</v>
      </c>
      <c r="O633" s="6">
        <v>5470090</v>
      </c>
      <c r="P633" s="6" t="s">
        <v>1112</v>
      </c>
      <c r="Q633" s="6" t="s">
        <v>1289</v>
      </c>
      <c r="R633" s="6" t="s">
        <v>900</v>
      </c>
      <c r="S633" s="6">
        <v>0</v>
      </c>
      <c r="T633" s="6" t="s">
        <v>1728</v>
      </c>
      <c r="U633" s="6" t="s">
        <v>1725</v>
      </c>
      <c r="V633" s="6" t="s">
        <v>1290</v>
      </c>
      <c r="X633" s="6" t="s">
        <v>952</v>
      </c>
      <c r="Y633" s="6" t="s">
        <v>1129</v>
      </c>
      <c r="Z633" s="6" t="s">
        <v>904</v>
      </c>
      <c r="AA633" s="6" t="s">
        <v>905</v>
      </c>
      <c r="AB633" s="7">
        <v>44597</v>
      </c>
      <c r="AC633" s="6" t="s">
        <v>906</v>
      </c>
      <c r="AD633" s="6" t="s">
        <v>1291</v>
      </c>
      <c r="AE633" s="6" t="s">
        <v>1291</v>
      </c>
      <c r="AF633" s="6" t="s">
        <v>1291</v>
      </c>
      <c r="AG633" s="6" t="s">
        <v>1291</v>
      </c>
      <c r="AK633" s="6">
        <v>612651</v>
      </c>
      <c r="AL633" s="6">
        <v>5469691</v>
      </c>
      <c r="AQ633" s="6" t="s">
        <v>1632</v>
      </c>
      <c r="AR633" s="6">
        <v>75</v>
      </c>
    </row>
    <row r="634" spans="1:45" x14ac:dyDescent="0.2">
      <c r="A634" s="6">
        <v>1041579</v>
      </c>
      <c r="B634" s="6">
        <v>1043158</v>
      </c>
      <c r="C634" s="6" t="str">
        <f t="shared" si="36"/>
        <v>Cultural Site</v>
      </c>
      <c r="D634" s="6" t="str">
        <f t="shared" si="37"/>
        <v>Cultural Site - Sto:lo-509</v>
      </c>
      <c r="E634" s="6" t="str">
        <f t="shared" si="38"/>
        <v>Sxwōxwiyám - X̠éyt, St'am'ya (Hope Mountain) CHOA p. 10 
Stó:lō</v>
      </c>
      <c r="F634" s="6" t="s">
        <v>1712</v>
      </c>
      <c r="G634" s="12">
        <f>INDEX(families!$A:$A,MATCH(H634,families!$B:$B,0))</f>
        <v>13</v>
      </c>
      <c r="H634" s="6" t="str">
        <f t="shared" si="39"/>
        <v>Land</v>
      </c>
      <c r="L634" s="6">
        <v>1041578.829</v>
      </c>
      <c r="M634" s="6">
        <v>1043157.564</v>
      </c>
      <c r="N634" s="6">
        <v>614039</v>
      </c>
      <c r="O634" s="6">
        <v>5470090</v>
      </c>
      <c r="P634" s="6" t="s">
        <v>1112</v>
      </c>
      <c r="Q634" s="6" t="s">
        <v>1289</v>
      </c>
      <c r="R634" s="6" t="s">
        <v>900</v>
      </c>
      <c r="S634" s="6">
        <v>0</v>
      </c>
      <c r="T634" s="6" t="s">
        <v>1728</v>
      </c>
      <c r="U634" s="6" t="s">
        <v>1715</v>
      </c>
      <c r="V634" s="6" t="s">
        <v>1290</v>
      </c>
      <c r="X634" s="6" t="s">
        <v>952</v>
      </c>
      <c r="Y634" s="6" t="s">
        <v>1129</v>
      </c>
      <c r="Z634" s="6" t="s">
        <v>904</v>
      </c>
      <c r="AA634" s="6" t="s">
        <v>905</v>
      </c>
      <c r="AB634" s="7">
        <v>44597</v>
      </c>
      <c r="AC634" s="6" t="s">
        <v>906</v>
      </c>
      <c r="AD634" s="6" t="s">
        <v>1291</v>
      </c>
      <c r="AE634" s="6" t="s">
        <v>1291</v>
      </c>
      <c r="AF634" s="6" t="s">
        <v>1291</v>
      </c>
      <c r="AG634" s="6" t="s">
        <v>1291</v>
      </c>
      <c r="AK634" s="6">
        <v>612651</v>
      </c>
      <c r="AL634" s="6">
        <v>5469691</v>
      </c>
      <c r="AQ634" s="6" t="s">
        <v>1632</v>
      </c>
      <c r="AR634" s="6">
        <v>221</v>
      </c>
      <c r="AS634" s="6">
        <v>75</v>
      </c>
    </row>
    <row r="635" spans="1:45" x14ac:dyDescent="0.2">
      <c r="A635" s="6">
        <v>1014918</v>
      </c>
      <c r="B635" s="6">
        <v>1015104</v>
      </c>
      <c r="C635" s="6" t="str">
        <f t="shared" si="36"/>
        <v>Cultural Site</v>
      </c>
      <c r="D635" s="6" t="str">
        <f t="shared" si="37"/>
        <v>Cultural Site - SIB-11a</v>
      </c>
      <c r="E635" s="6" t="str">
        <f t="shared" si="38"/>
        <v>Traditional Use Area - Unknown use (possible Fishing, Plant Harvesting, Hunting or Habitation Site (in that order): Not mapped in Firelight Report
Shackan Indian Band</v>
      </c>
      <c r="F635" s="6" t="s">
        <v>1712</v>
      </c>
      <c r="G635" s="12">
        <f>INDEX(families!$A:$A,MATCH(H635,families!$B:$B,0))</f>
        <v>13</v>
      </c>
      <c r="H635" s="6" t="str">
        <f t="shared" si="39"/>
        <v>Land</v>
      </c>
      <c r="L635" s="6">
        <v>1014909.899</v>
      </c>
      <c r="M635" s="6">
        <v>1015100.259</v>
      </c>
      <c r="N635" s="6">
        <v>629866</v>
      </c>
      <c r="O635" s="6">
        <v>5484205</v>
      </c>
      <c r="P635" s="6" t="s">
        <v>898</v>
      </c>
      <c r="Q635" s="6" t="s">
        <v>946</v>
      </c>
      <c r="R635" s="6" t="s">
        <v>900</v>
      </c>
      <c r="S635" s="6">
        <v>0</v>
      </c>
      <c r="T635" s="6" t="s">
        <v>1728</v>
      </c>
      <c r="U635" s="6" t="s">
        <v>1715</v>
      </c>
      <c r="V635" s="6" t="s">
        <v>947</v>
      </c>
      <c r="X635" s="6" t="s">
        <v>948</v>
      </c>
      <c r="Y635" s="6" t="s">
        <v>903</v>
      </c>
      <c r="Z635" s="6" t="s">
        <v>904</v>
      </c>
      <c r="AA635" s="6" t="s">
        <v>905</v>
      </c>
      <c r="AB635" s="7">
        <v>44597</v>
      </c>
      <c r="AC635" s="6" t="s">
        <v>906</v>
      </c>
      <c r="AD635" s="6" t="s">
        <v>949</v>
      </c>
      <c r="AE635" s="6" t="s">
        <v>949</v>
      </c>
      <c r="AF635" s="6" t="s">
        <v>949</v>
      </c>
      <c r="AG635" s="6" t="s">
        <v>949</v>
      </c>
      <c r="AK635" s="6">
        <v>629713</v>
      </c>
      <c r="AL635" s="6">
        <v>5484150</v>
      </c>
      <c r="AQ635" s="6" t="s">
        <v>1635</v>
      </c>
    </row>
    <row r="636" spans="1:45" x14ac:dyDescent="0.2">
      <c r="A636" s="6">
        <v>1014918</v>
      </c>
      <c r="B636" s="6">
        <v>1015104</v>
      </c>
      <c r="C636" s="6" t="str">
        <f t="shared" si="36"/>
        <v>Cultural Site</v>
      </c>
      <c r="D636" s="6" t="str">
        <f t="shared" si="37"/>
        <v>Cultural Site - SIB-11a</v>
      </c>
      <c r="E636" s="6" t="str">
        <f t="shared" si="38"/>
        <v>Traditional Use Area - Unknown use (possible Fishing, Plant Harvesting, Hunting or Habitation Site (in that order): Not mapped in Firelight Report
Shackan Indian Band</v>
      </c>
      <c r="F636" s="6" t="s">
        <v>1712</v>
      </c>
      <c r="G636" s="12">
        <f>INDEX(families!$A:$A,MATCH(H636,families!$B:$B,0))</f>
        <v>13</v>
      </c>
      <c r="H636" s="6" t="str">
        <f t="shared" si="39"/>
        <v>Land</v>
      </c>
      <c r="L636" s="6">
        <v>1014909.899</v>
      </c>
      <c r="M636" s="6">
        <v>1015100.259</v>
      </c>
      <c r="N636" s="6">
        <v>629866</v>
      </c>
      <c r="O636" s="6">
        <v>5484205</v>
      </c>
      <c r="P636" s="6" t="s">
        <v>898</v>
      </c>
      <c r="Q636" s="6" t="s">
        <v>946</v>
      </c>
      <c r="R636" s="6" t="s">
        <v>900</v>
      </c>
      <c r="S636" s="6">
        <v>0</v>
      </c>
      <c r="T636" s="6" t="s">
        <v>1728</v>
      </c>
      <c r="U636" s="6" t="s">
        <v>1715</v>
      </c>
      <c r="V636" s="6" t="s">
        <v>947</v>
      </c>
      <c r="X636" s="6" t="s">
        <v>948</v>
      </c>
      <c r="Y636" s="6" t="s">
        <v>903</v>
      </c>
      <c r="Z636" s="6" t="s">
        <v>904</v>
      </c>
      <c r="AA636" s="6" t="s">
        <v>905</v>
      </c>
      <c r="AB636" s="7">
        <v>44597</v>
      </c>
      <c r="AC636" s="6" t="s">
        <v>906</v>
      </c>
      <c r="AD636" s="6" t="s">
        <v>949</v>
      </c>
      <c r="AE636" s="6" t="s">
        <v>949</v>
      </c>
      <c r="AF636" s="6" t="s">
        <v>949</v>
      </c>
      <c r="AG636" s="6" t="s">
        <v>949</v>
      </c>
      <c r="AK636" s="6">
        <v>629713</v>
      </c>
      <c r="AL636" s="6">
        <v>5484150</v>
      </c>
      <c r="AQ636" s="6" t="s">
        <v>1635</v>
      </c>
    </row>
    <row r="637" spans="1:45" x14ac:dyDescent="0.2">
      <c r="A637" s="6">
        <v>1014918</v>
      </c>
      <c r="B637" s="6">
        <v>1015104</v>
      </c>
      <c r="C637" s="6" t="str">
        <f t="shared" si="36"/>
        <v>Cultural Site</v>
      </c>
      <c r="D637" s="6" t="str">
        <f t="shared" si="37"/>
        <v>Cultural Site - SIB-11a</v>
      </c>
      <c r="E637" s="6" t="str">
        <f t="shared" si="38"/>
        <v>Traditional Use Area - Unknown use (possible Fishing, Plant Harvesting, Hunting or Habitation Site (in that order): Not mapped in Firelight Report
Shackan Indian Band</v>
      </c>
      <c r="F637" s="6" t="s">
        <v>1712</v>
      </c>
      <c r="G637" s="12">
        <f>INDEX(families!$A:$A,MATCH(H637,families!$B:$B,0))</f>
        <v>13</v>
      </c>
      <c r="H637" s="6" t="str">
        <f t="shared" si="39"/>
        <v>Land</v>
      </c>
      <c r="L637" s="6">
        <v>1014909.899</v>
      </c>
      <c r="M637" s="6">
        <v>1015100.259</v>
      </c>
      <c r="N637" s="6">
        <v>629866</v>
      </c>
      <c r="O637" s="6">
        <v>5484205</v>
      </c>
      <c r="P637" s="6" t="s">
        <v>898</v>
      </c>
      <c r="Q637" s="6" t="s">
        <v>946</v>
      </c>
      <c r="R637" s="6" t="s">
        <v>900</v>
      </c>
      <c r="S637" s="6">
        <v>0</v>
      </c>
      <c r="T637" s="6" t="s">
        <v>1728</v>
      </c>
      <c r="U637" s="6" t="s">
        <v>1715</v>
      </c>
      <c r="V637" s="6" t="s">
        <v>947</v>
      </c>
      <c r="X637" s="6" t="s">
        <v>948</v>
      </c>
      <c r="Y637" s="6" t="s">
        <v>903</v>
      </c>
      <c r="Z637" s="6" t="s">
        <v>904</v>
      </c>
      <c r="AA637" s="6" t="s">
        <v>905</v>
      </c>
      <c r="AB637" s="7">
        <v>44597</v>
      </c>
      <c r="AC637" s="6" t="s">
        <v>906</v>
      </c>
      <c r="AD637" s="6" t="s">
        <v>949</v>
      </c>
      <c r="AE637" s="6" t="s">
        <v>949</v>
      </c>
      <c r="AF637" s="6" t="s">
        <v>949</v>
      </c>
      <c r="AG637" s="6" t="s">
        <v>949</v>
      </c>
      <c r="AK637" s="6">
        <v>629713</v>
      </c>
      <c r="AL637" s="6">
        <v>5484150</v>
      </c>
      <c r="AQ637" s="6" t="s">
        <v>1635</v>
      </c>
      <c r="AR637" s="6">
        <v>307</v>
      </c>
      <c r="AS637" s="6">
        <v>161</v>
      </c>
    </row>
    <row r="638" spans="1:45" x14ac:dyDescent="0.2">
      <c r="A638" s="6">
        <v>1014918</v>
      </c>
      <c r="B638" s="6">
        <v>1015104</v>
      </c>
      <c r="C638" s="6" t="str">
        <f t="shared" si="36"/>
        <v>Cultural Site</v>
      </c>
      <c r="D638" s="6" t="str">
        <f t="shared" si="37"/>
        <v>Cultural Site - SIB-11a</v>
      </c>
      <c r="E638" s="6" t="str">
        <f t="shared" si="38"/>
        <v>Traditional Use Area - Unknown use (possible Fishing, Plant Harvesting, Hunting or Habitation Site (in that order): Not mapped in Firelight Report
Shackan Indian Band</v>
      </c>
      <c r="F638" s="6" t="s">
        <v>1712</v>
      </c>
      <c r="G638" s="12">
        <f>INDEX(families!$A:$A,MATCH(H638,families!$B:$B,0))</f>
        <v>13</v>
      </c>
      <c r="H638" s="6" t="str">
        <f t="shared" si="39"/>
        <v>Land</v>
      </c>
      <c r="L638" s="6">
        <v>1014909.899</v>
      </c>
      <c r="M638" s="6">
        <v>1015100.259</v>
      </c>
      <c r="N638" s="6">
        <v>629866</v>
      </c>
      <c r="O638" s="6">
        <v>5484205</v>
      </c>
      <c r="P638" s="6" t="s">
        <v>898</v>
      </c>
      <c r="Q638" s="6" t="s">
        <v>946</v>
      </c>
      <c r="R638" s="6" t="s">
        <v>900</v>
      </c>
      <c r="S638" s="6">
        <v>0</v>
      </c>
      <c r="T638" s="6" t="s">
        <v>1728</v>
      </c>
      <c r="U638" s="6" t="s">
        <v>1715</v>
      </c>
      <c r="V638" s="6" t="s">
        <v>947</v>
      </c>
      <c r="X638" s="6" t="s">
        <v>948</v>
      </c>
      <c r="Y638" s="6" t="s">
        <v>903</v>
      </c>
      <c r="Z638" s="6" t="s">
        <v>904</v>
      </c>
      <c r="AA638" s="6" t="s">
        <v>905</v>
      </c>
      <c r="AB638" s="7">
        <v>44597</v>
      </c>
      <c r="AC638" s="6" t="s">
        <v>906</v>
      </c>
      <c r="AD638" s="6" t="s">
        <v>949</v>
      </c>
      <c r="AE638" s="6" t="s">
        <v>949</v>
      </c>
      <c r="AF638" s="6" t="s">
        <v>949</v>
      </c>
      <c r="AG638" s="6" t="s">
        <v>949</v>
      </c>
      <c r="AK638" s="6">
        <v>629713</v>
      </c>
      <c r="AL638" s="6">
        <v>5484150</v>
      </c>
      <c r="AQ638" s="6" t="s">
        <v>1635</v>
      </c>
      <c r="AR638" s="6">
        <v>332</v>
      </c>
    </row>
    <row r="639" spans="1:45" x14ac:dyDescent="0.2">
      <c r="A639" s="6">
        <v>1032769</v>
      </c>
      <c r="B639" s="6">
        <v>1032949</v>
      </c>
      <c r="C639" s="6" t="str">
        <f t="shared" si="36"/>
        <v>Travelway</v>
      </c>
      <c r="D639" s="6" t="str">
        <f t="shared" si="37"/>
        <v>Travelway - SPR5B-TUCKTRA-20201123-F3</v>
      </c>
      <c r="E639" s="6" t="str">
        <f t="shared" si="38"/>
        <v>Trail</v>
      </c>
      <c r="F639" s="6" t="s">
        <v>1712</v>
      </c>
      <c r="G639" s="12">
        <f>INDEX(families!$A:$A,MATCH(H639,families!$B:$B,0))</f>
        <v>13</v>
      </c>
      <c r="H639" s="6" t="str">
        <f t="shared" si="39"/>
        <v>Land</v>
      </c>
      <c r="L639" s="6">
        <v>1032734.938</v>
      </c>
      <c r="M639" s="6">
        <v>1032915.65</v>
      </c>
      <c r="N639" s="6">
        <v>621863</v>
      </c>
      <c r="O639" s="6">
        <v>5471777</v>
      </c>
      <c r="P639" s="6" t="s">
        <v>1112</v>
      </c>
      <c r="Q639" s="6" t="s">
        <v>1235</v>
      </c>
      <c r="R639" s="6" t="s">
        <v>900</v>
      </c>
      <c r="S639" s="6">
        <v>0</v>
      </c>
      <c r="T639" s="6" t="s">
        <v>1728</v>
      </c>
      <c r="U639" s="6" t="s">
        <v>1716</v>
      </c>
      <c r="V639" s="6" t="s">
        <v>1236</v>
      </c>
      <c r="X639" s="6" t="s">
        <v>902</v>
      </c>
      <c r="Y639" s="6" t="s">
        <v>1237</v>
      </c>
      <c r="Z639" s="6" t="s">
        <v>904</v>
      </c>
      <c r="AA639" s="6" t="s">
        <v>905</v>
      </c>
      <c r="AB639" s="7">
        <v>44597</v>
      </c>
      <c r="AC639" s="6" t="s">
        <v>906</v>
      </c>
      <c r="AD639" s="6" t="s">
        <v>1238</v>
      </c>
      <c r="AE639" s="6" t="s">
        <v>1238</v>
      </c>
      <c r="AF639" s="6" t="s">
        <v>1238</v>
      </c>
      <c r="AG639" s="6" t="s">
        <v>1238</v>
      </c>
      <c r="AK639" s="6">
        <v>621738</v>
      </c>
      <c r="AL639" s="6">
        <v>5471700</v>
      </c>
      <c r="AQ639" s="6" t="s">
        <v>1658</v>
      </c>
    </row>
    <row r="640" spans="1:45" x14ac:dyDescent="0.2">
      <c r="A640" s="6">
        <v>1032769</v>
      </c>
      <c r="B640" s="6">
        <v>1032949</v>
      </c>
      <c r="C640" s="6" t="str">
        <f t="shared" si="36"/>
        <v>Travelway</v>
      </c>
      <c r="D640" s="6" t="str">
        <f t="shared" si="37"/>
        <v>Travelway - SPR5B-TUCKTRA-20201123-F3</v>
      </c>
      <c r="E640" s="6" t="str">
        <f t="shared" si="38"/>
        <v>Trail</v>
      </c>
      <c r="F640" s="6" t="s">
        <v>1712</v>
      </c>
      <c r="G640" s="12">
        <f>INDEX(families!$A:$A,MATCH(H640,families!$B:$B,0))</f>
        <v>13</v>
      </c>
      <c r="H640" s="6" t="str">
        <f t="shared" si="39"/>
        <v>Land</v>
      </c>
      <c r="L640" s="6">
        <v>1032734.938</v>
      </c>
      <c r="M640" s="6">
        <v>1032915.65</v>
      </c>
      <c r="N640" s="6">
        <v>621863</v>
      </c>
      <c r="O640" s="6">
        <v>5471777</v>
      </c>
      <c r="P640" s="6" t="s">
        <v>1112</v>
      </c>
      <c r="Q640" s="6" t="s">
        <v>1235</v>
      </c>
      <c r="R640" s="6" t="s">
        <v>900</v>
      </c>
      <c r="S640" s="6">
        <v>0</v>
      </c>
      <c r="T640" s="6" t="s">
        <v>1728</v>
      </c>
      <c r="U640" s="6" t="s">
        <v>1716</v>
      </c>
      <c r="V640" s="6" t="s">
        <v>1236</v>
      </c>
      <c r="X640" s="6" t="s">
        <v>902</v>
      </c>
      <c r="Y640" s="6" t="s">
        <v>1237</v>
      </c>
      <c r="Z640" s="6" t="s">
        <v>904</v>
      </c>
      <c r="AA640" s="6" t="s">
        <v>905</v>
      </c>
      <c r="AB640" s="7">
        <v>44597</v>
      </c>
      <c r="AC640" s="6" t="s">
        <v>906</v>
      </c>
      <c r="AD640" s="6" t="s">
        <v>1238</v>
      </c>
      <c r="AE640" s="6" t="s">
        <v>1238</v>
      </c>
      <c r="AF640" s="6" t="s">
        <v>1238</v>
      </c>
      <c r="AG640" s="6" t="s">
        <v>1238</v>
      </c>
      <c r="AK640" s="6">
        <v>621738</v>
      </c>
      <c r="AL640" s="6">
        <v>5471700</v>
      </c>
      <c r="AQ640" s="6" t="s">
        <v>1658</v>
      </c>
    </row>
    <row r="641" spans="1:45" x14ac:dyDescent="0.2">
      <c r="A641" s="6">
        <v>1032769</v>
      </c>
      <c r="B641" s="6">
        <v>1032949</v>
      </c>
      <c r="C641" s="6" t="str">
        <f t="shared" si="36"/>
        <v>Travelway</v>
      </c>
      <c r="D641" s="6" t="str">
        <f t="shared" si="37"/>
        <v>Travelway - SPR5B-TUCKTRA-20201123-F3</v>
      </c>
      <c r="E641" s="6" t="str">
        <f t="shared" si="38"/>
        <v>Trail</v>
      </c>
      <c r="F641" s="6" t="s">
        <v>1712</v>
      </c>
      <c r="G641" s="12">
        <f>INDEX(families!$A:$A,MATCH(H641,families!$B:$B,0))</f>
        <v>13</v>
      </c>
      <c r="H641" s="6" t="str">
        <f t="shared" si="39"/>
        <v>Land</v>
      </c>
      <c r="L641" s="6">
        <v>1032734.938</v>
      </c>
      <c r="M641" s="6">
        <v>1032915.65</v>
      </c>
      <c r="N641" s="6">
        <v>621863</v>
      </c>
      <c r="O641" s="6">
        <v>5471777</v>
      </c>
      <c r="P641" s="6" t="s">
        <v>1112</v>
      </c>
      <c r="Q641" s="6" t="s">
        <v>1235</v>
      </c>
      <c r="R641" s="6" t="s">
        <v>900</v>
      </c>
      <c r="S641" s="6">
        <v>0</v>
      </c>
      <c r="T641" s="6" t="s">
        <v>1728</v>
      </c>
      <c r="U641" s="6" t="s">
        <v>1716</v>
      </c>
      <c r="V641" s="6" t="s">
        <v>1236</v>
      </c>
      <c r="X641" s="6" t="s">
        <v>902</v>
      </c>
      <c r="Y641" s="6" t="s">
        <v>1237</v>
      </c>
      <c r="Z641" s="6" t="s">
        <v>904</v>
      </c>
      <c r="AA641" s="6" t="s">
        <v>905</v>
      </c>
      <c r="AB641" s="7">
        <v>44597</v>
      </c>
      <c r="AC641" s="6" t="s">
        <v>906</v>
      </c>
      <c r="AD641" s="6" t="s">
        <v>1238</v>
      </c>
      <c r="AE641" s="6" t="s">
        <v>1238</v>
      </c>
      <c r="AF641" s="6" t="s">
        <v>1238</v>
      </c>
      <c r="AG641" s="6" t="s">
        <v>1238</v>
      </c>
      <c r="AK641" s="6">
        <v>621738</v>
      </c>
      <c r="AL641" s="6">
        <v>5471700</v>
      </c>
      <c r="AQ641" s="6" t="s">
        <v>1658</v>
      </c>
      <c r="AR641" s="6">
        <v>55</v>
      </c>
    </row>
    <row r="642" spans="1:45" x14ac:dyDescent="0.2">
      <c r="A642" s="6">
        <v>1032769</v>
      </c>
      <c r="B642" s="6">
        <v>1032949</v>
      </c>
      <c r="C642" s="6" t="str">
        <f t="shared" si="36"/>
        <v>Travelway</v>
      </c>
      <c r="D642" s="6" t="str">
        <f t="shared" si="37"/>
        <v>Travelway - SPR5B-TUCKTRA-20201123-F3</v>
      </c>
      <c r="E642" s="6" t="str">
        <f t="shared" si="38"/>
        <v>Trail</v>
      </c>
      <c r="F642" s="6" t="s">
        <v>1712</v>
      </c>
      <c r="G642" s="12">
        <f>INDEX(families!$A:$A,MATCH(H642,families!$B:$B,0))</f>
        <v>13</v>
      </c>
      <c r="H642" s="6" t="str">
        <f t="shared" si="39"/>
        <v>Land</v>
      </c>
      <c r="L642" s="6">
        <v>1032734.938</v>
      </c>
      <c r="M642" s="6">
        <v>1032915.65</v>
      </c>
      <c r="N642" s="6">
        <v>621863</v>
      </c>
      <c r="O642" s="6">
        <v>5471777</v>
      </c>
      <c r="P642" s="6" t="s">
        <v>1112</v>
      </c>
      <c r="Q642" s="6" t="s">
        <v>1235</v>
      </c>
      <c r="R642" s="6" t="s">
        <v>900</v>
      </c>
      <c r="S642" s="6">
        <v>0</v>
      </c>
      <c r="T642" s="6" t="s">
        <v>1728</v>
      </c>
      <c r="U642" s="6" t="s">
        <v>1716</v>
      </c>
      <c r="V642" s="6" t="s">
        <v>1236</v>
      </c>
      <c r="X642" s="6" t="s">
        <v>902</v>
      </c>
      <c r="Y642" s="6" t="s">
        <v>1237</v>
      </c>
      <c r="Z642" s="6" t="s">
        <v>904</v>
      </c>
      <c r="AA642" s="6" t="s">
        <v>905</v>
      </c>
      <c r="AB642" s="7">
        <v>44597</v>
      </c>
      <c r="AC642" s="6" t="s">
        <v>906</v>
      </c>
      <c r="AD642" s="6" t="s">
        <v>1238</v>
      </c>
      <c r="AE642" s="6" t="s">
        <v>1238</v>
      </c>
      <c r="AF642" s="6" t="s">
        <v>1238</v>
      </c>
      <c r="AG642" s="6" t="s">
        <v>1238</v>
      </c>
      <c r="AK642" s="6">
        <v>621738</v>
      </c>
      <c r="AL642" s="6">
        <v>5471700</v>
      </c>
      <c r="AQ642" s="6" t="s">
        <v>1658</v>
      </c>
      <c r="AR642" s="6">
        <v>201</v>
      </c>
      <c r="AS642" s="6">
        <v>55</v>
      </c>
    </row>
    <row r="643" spans="1:45" x14ac:dyDescent="0.2">
      <c r="A643" s="6">
        <v>989210</v>
      </c>
      <c r="B643" s="6">
        <v>989639</v>
      </c>
      <c r="C643" s="6" t="str">
        <f t="shared" ref="C643:C698" si="40">U643</f>
        <v>Waterbody</v>
      </c>
      <c r="D643" s="6" t="str">
        <f t="shared" ref="D643:D698" si="41">_xlfn.CONCAT(U643," - ",Q643)</f>
        <v>Waterbody - SIB-16</v>
      </c>
      <c r="E643" s="6" t="str">
        <f t="shared" ref="E643:E662" si="42">V643</f>
        <v>Waterbody Avoidance Area - Coquihalla Lakes Area
Shackan Indian Band</v>
      </c>
      <c r="F643" s="6" t="s">
        <v>1712</v>
      </c>
      <c r="G643" s="12">
        <f>INDEX(families!$A:$A,MATCH(H643,families!$B:$B,0))</f>
        <v>12</v>
      </c>
      <c r="H643" s="6" t="str">
        <f t="shared" ref="H643:H679" si="43">T643</f>
        <v>Water</v>
      </c>
      <c r="L643" s="6">
        <v>989213.64910000004</v>
      </c>
      <c r="M643" s="6">
        <v>989642.92859999998</v>
      </c>
      <c r="N643" s="6">
        <v>643964</v>
      </c>
      <c r="O643" s="6">
        <v>5500482</v>
      </c>
      <c r="P643" s="6" t="s">
        <v>898</v>
      </c>
      <c r="Q643" s="6" t="s">
        <v>928</v>
      </c>
      <c r="R643" s="6" t="s">
        <v>900</v>
      </c>
      <c r="S643" s="6">
        <v>0</v>
      </c>
      <c r="T643" s="6" t="s">
        <v>1727</v>
      </c>
      <c r="U643" s="6" t="s">
        <v>1724</v>
      </c>
      <c r="V643" s="6" t="s">
        <v>929</v>
      </c>
      <c r="X643" s="6" t="s">
        <v>902</v>
      </c>
      <c r="Y643" s="6" t="s">
        <v>903</v>
      </c>
      <c r="Z643" s="6" t="s">
        <v>1159</v>
      </c>
      <c r="AA643" s="6" t="s">
        <v>905</v>
      </c>
      <c r="AB643" s="7">
        <v>44595</v>
      </c>
      <c r="AC643" s="6" t="s">
        <v>906</v>
      </c>
      <c r="AD643" s="6" t="s">
        <v>930</v>
      </c>
      <c r="AE643" s="6" t="s">
        <v>930</v>
      </c>
      <c r="AF643" s="6" t="s">
        <v>930</v>
      </c>
      <c r="AG643" s="6" t="s">
        <v>930</v>
      </c>
      <c r="AK643" s="6">
        <v>643738</v>
      </c>
      <c r="AL643" s="6">
        <v>5500118</v>
      </c>
      <c r="AQ643" s="6" t="s">
        <v>1617</v>
      </c>
    </row>
    <row r="644" spans="1:45" x14ac:dyDescent="0.2">
      <c r="A644" s="6">
        <v>989210</v>
      </c>
      <c r="B644" s="6">
        <v>989639</v>
      </c>
      <c r="C644" s="6" t="str">
        <f t="shared" si="40"/>
        <v>Waterbody</v>
      </c>
      <c r="D644" s="6" t="str">
        <f t="shared" si="41"/>
        <v>Waterbody - SIB-16</v>
      </c>
      <c r="E644" s="6" t="str">
        <f t="shared" si="42"/>
        <v>Waterbody Avoidance Area - Coquihalla Lakes Area
Shackan Indian Band</v>
      </c>
      <c r="F644" s="6" t="s">
        <v>1712</v>
      </c>
      <c r="G644" s="12">
        <f>INDEX(families!$A:$A,MATCH(H644,families!$B:$B,0))</f>
        <v>12</v>
      </c>
      <c r="H644" s="6" t="str">
        <f t="shared" si="43"/>
        <v>Water</v>
      </c>
      <c r="L644" s="6">
        <v>989213.64910000004</v>
      </c>
      <c r="M644" s="6">
        <v>989642.92859999998</v>
      </c>
      <c r="N644" s="6">
        <v>643964</v>
      </c>
      <c r="O644" s="6">
        <v>5500482</v>
      </c>
      <c r="P644" s="6" t="s">
        <v>898</v>
      </c>
      <c r="Q644" s="6" t="s">
        <v>928</v>
      </c>
      <c r="R644" s="6" t="s">
        <v>900</v>
      </c>
      <c r="S644" s="6">
        <v>0</v>
      </c>
      <c r="T644" s="6" t="s">
        <v>1727</v>
      </c>
      <c r="U644" s="6" t="s">
        <v>1724</v>
      </c>
      <c r="V644" s="6" t="s">
        <v>929</v>
      </c>
      <c r="X644" s="6" t="s">
        <v>902</v>
      </c>
      <c r="Y644" s="6" t="s">
        <v>903</v>
      </c>
      <c r="Z644" s="6" t="s">
        <v>1159</v>
      </c>
      <c r="AA644" s="6" t="s">
        <v>905</v>
      </c>
      <c r="AB644" s="7">
        <v>44595</v>
      </c>
      <c r="AC644" s="6" t="s">
        <v>906</v>
      </c>
      <c r="AD644" s="6" t="s">
        <v>930</v>
      </c>
      <c r="AE644" s="6" t="s">
        <v>930</v>
      </c>
      <c r="AF644" s="6" t="s">
        <v>930</v>
      </c>
      <c r="AG644" s="6" t="s">
        <v>930</v>
      </c>
      <c r="AK644" s="6">
        <v>643738</v>
      </c>
      <c r="AL644" s="6">
        <v>5500118</v>
      </c>
      <c r="AQ644" s="6" t="s">
        <v>1617</v>
      </c>
    </row>
    <row r="645" spans="1:45" x14ac:dyDescent="0.2">
      <c r="A645" s="6">
        <v>989210</v>
      </c>
      <c r="B645" s="6">
        <v>989639</v>
      </c>
      <c r="C645" s="6" t="str">
        <f t="shared" si="40"/>
        <v>Waterbody</v>
      </c>
      <c r="D645" s="6" t="str">
        <f t="shared" si="41"/>
        <v>Waterbody - SIB-16</v>
      </c>
      <c r="E645" s="6" t="str">
        <f t="shared" si="42"/>
        <v>Waterbody Avoidance Area - Coquihalla Lakes Area
Shackan Indian Band</v>
      </c>
      <c r="F645" s="6" t="s">
        <v>1712</v>
      </c>
      <c r="G645" s="12">
        <f>INDEX(families!$A:$A,MATCH(H645,families!$B:$B,0))</f>
        <v>12</v>
      </c>
      <c r="H645" s="6" t="str">
        <f t="shared" si="43"/>
        <v>Water</v>
      </c>
      <c r="L645" s="6">
        <v>989213.64910000004</v>
      </c>
      <c r="M645" s="6">
        <v>989642.92859999998</v>
      </c>
      <c r="N645" s="6">
        <v>643964</v>
      </c>
      <c r="O645" s="6">
        <v>5500482</v>
      </c>
      <c r="P645" s="6" t="s">
        <v>898</v>
      </c>
      <c r="Q645" s="6" t="s">
        <v>928</v>
      </c>
      <c r="R645" s="6" t="s">
        <v>900</v>
      </c>
      <c r="S645" s="6">
        <v>0</v>
      </c>
      <c r="T645" s="6" t="s">
        <v>1727</v>
      </c>
      <c r="U645" s="6" t="s">
        <v>1724</v>
      </c>
      <c r="V645" s="6" t="s">
        <v>929</v>
      </c>
      <c r="X645" s="6" t="s">
        <v>902</v>
      </c>
      <c r="Y645" s="6" t="s">
        <v>903</v>
      </c>
      <c r="Z645" s="6" t="s">
        <v>1159</v>
      </c>
      <c r="AA645" s="6" t="s">
        <v>905</v>
      </c>
      <c r="AB645" s="7">
        <v>44595</v>
      </c>
      <c r="AC645" s="6" t="s">
        <v>906</v>
      </c>
      <c r="AD645" s="6" t="s">
        <v>930</v>
      </c>
      <c r="AE645" s="6" t="s">
        <v>930</v>
      </c>
      <c r="AF645" s="6" t="s">
        <v>930</v>
      </c>
      <c r="AG645" s="6" t="s">
        <v>930</v>
      </c>
      <c r="AK645" s="6">
        <v>643738</v>
      </c>
      <c r="AL645" s="6">
        <v>5500118</v>
      </c>
      <c r="AQ645" s="6" t="s">
        <v>1617</v>
      </c>
      <c r="AR645" s="6">
        <v>301</v>
      </c>
      <c r="AS645" s="6">
        <v>155</v>
      </c>
    </row>
    <row r="646" spans="1:45" x14ac:dyDescent="0.2">
      <c r="A646" s="6">
        <v>989210</v>
      </c>
      <c r="B646" s="6">
        <v>989639</v>
      </c>
      <c r="C646" s="6" t="str">
        <f t="shared" si="40"/>
        <v>Waterbody</v>
      </c>
      <c r="D646" s="6" t="str">
        <f t="shared" si="41"/>
        <v>Waterbody - SIB-16</v>
      </c>
      <c r="E646" s="6" t="str">
        <f t="shared" si="42"/>
        <v>Waterbody Avoidance Area - Coquihalla Lakes Area
Shackan Indian Band</v>
      </c>
      <c r="F646" s="6" t="s">
        <v>1712</v>
      </c>
      <c r="G646" s="12">
        <f>INDEX(families!$A:$A,MATCH(H646,families!$B:$B,0))</f>
        <v>12</v>
      </c>
      <c r="H646" s="6" t="str">
        <f t="shared" si="43"/>
        <v>Water</v>
      </c>
      <c r="L646" s="6">
        <v>989213.64910000004</v>
      </c>
      <c r="M646" s="6">
        <v>989642.92859999998</v>
      </c>
      <c r="N646" s="6">
        <v>643964</v>
      </c>
      <c r="O646" s="6">
        <v>5500482</v>
      </c>
      <c r="P646" s="6" t="s">
        <v>898</v>
      </c>
      <c r="Q646" s="6" t="s">
        <v>928</v>
      </c>
      <c r="R646" s="6" t="s">
        <v>900</v>
      </c>
      <c r="S646" s="6">
        <v>0</v>
      </c>
      <c r="T646" s="6" t="s">
        <v>1727</v>
      </c>
      <c r="U646" s="6" t="s">
        <v>1724</v>
      </c>
      <c r="V646" s="6" t="s">
        <v>929</v>
      </c>
      <c r="X646" s="6" t="s">
        <v>902</v>
      </c>
      <c r="Y646" s="6" t="s">
        <v>903</v>
      </c>
      <c r="Z646" s="6" t="s">
        <v>1159</v>
      </c>
      <c r="AA646" s="6" t="s">
        <v>905</v>
      </c>
      <c r="AB646" s="7">
        <v>44595</v>
      </c>
      <c r="AC646" s="6" t="s">
        <v>906</v>
      </c>
      <c r="AD646" s="6" t="s">
        <v>930</v>
      </c>
      <c r="AE646" s="6" t="s">
        <v>930</v>
      </c>
      <c r="AF646" s="6" t="s">
        <v>930</v>
      </c>
      <c r="AG646" s="6" t="s">
        <v>930</v>
      </c>
      <c r="AK646" s="6">
        <v>643738</v>
      </c>
      <c r="AL646" s="6">
        <v>5500118</v>
      </c>
      <c r="AQ646" s="6" t="s">
        <v>1617</v>
      </c>
      <c r="AR646" s="6">
        <v>326</v>
      </c>
    </row>
    <row r="647" spans="1:45" x14ac:dyDescent="0.2">
      <c r="A647" s="6">
        <v>1048738</v>
      </c>
      <c r="B647" s="6">
        <v>1052868</v>
      </c>
      <c r="C647" s="6" t="str">
        <f t="shared" si="40"/>
        <v>Waterbody</v>
      </c>
      <c r="D647" s="6" t="str">
        <f t="shared" si="41"/>
        <v>Waterbody - SIB-14</v>
      </c>
      <c r="E647" s="6" t="str">
        <f t="shared" si="42"/>
        <v>Waterbody Avoidance Area - Fraser River Area
Shackan Indian Band</v>
      </c>
      <c r="F647" s="6" t="s">
        <v>1712</v>
      </c>
      <c r="G647" s="12">
        <f>INDEX(families!$A:$A,MATCH(H647,families!$B:$B,0))</f>
        <v>12</v>
      </c>
      <c r="H647" s="6" t="str">
        <f t="shared" si="43"/>
        <v>Water</v>
      </c>
      <c r="L647" s="6">
        <v>1048767.48</v>
      </c>
      <c r="M647" s="6">
        <v>1052906.33</v>
      </c>
      <c r="N647" s="6">
        <v>607418</v>
      </c>
      <c r="O647" s="6">
        <v>5469105</v>
      </c>
      <c r="P647" s="6" t="s">
        <v>898</v>
      </c>
      <c r="Q647" s="6" t="s">
        <v>950</v>
      </c>
      <c r="R647" s="6" t="s">
        <v>900</v>
      </c>
      <c r="S647" s="6">
        <v>0</v>
      </c>
      <c r="T647" s="6" t="s">
        <v>1727</v>
      </c>
      <c r="U647" s="6" t="s">
        <v>1724</v>
      </c>
      <c r="V647" s="6" t="s">
        <v>951</v>
      </c>
      <c r="X647" s="6" t="s">
        <v>952</v>
      </c>
      <c r="Y647" s="6" t="s">
        <v>903</v>
      </c>
      <c r="Z647" s="6" t="s">
        <v>904</v>
      </c>
      <c r="AA647" s="6" t="s">
        <v>905</v>
      </c>
      <c r="AB647" s="7">
        <v>44597</v>
      </c>
      <c r="AC647" s="6" t="s">
        <v>906</v>
      </c>
      <c r="AD647" s="6" t="s">
        <v>953</v>
      </c>
      <c r="AE647" s="6" t="s">
        <v>953</v>
      </c>
      <c r="AF647" s="6" t="s">
        <v>953</v>
      </c>
      <c r="AG647" s="6" t="s">
        <v>953</v>
      </c>
      <c r="AK647" s="6">
        <v>603651</v>
      </c>
      <c r="AL647" s="6">
        <v>5468050</v>
      </c>
      <c r="AQ647" s="6" t="s">
        <v>1635</v>
      </c>
    </row>
    <row r="648" spans="1:45" x14ac:dyDescent="0.2">
      <c r="A648" s="6">
        <v>1048916</v>
      </c>
      <c r="B648" s="6">
        <v>1052670</v>
      </c>
      <c r="C648" s="6" t="str">
        <f t="shared" si="40"/>
        <v>Waterbody</v>
      </c>
      <c r="D648" s="6" t="str">
        <f t="shared" si="41"/>
        <v>Waterbody - SIB-14b</v>
      </c>
      <c r="E648" s="6" t="str">
        <f t="shared" si="42"/>
        <v>Waterbody Avoidance Area - Fraser River Area
Shackan Indian Band</v>
      </c>
      <c r="F648" s="6" t="s">
        <v>1712</v>
      </c>
      <c r="G648" s="12">
        <f>INDEX(families!$A:$A,MATCH(H648,families!$B:$B,0))</f>
        <v>12</v>
      </c>
      <c r="H648" s="6" t="str">
        <f t="shared" si="43"/>
        <v>Water</v>
      </c>
      <c r="L648" s="6">
        <v>1048969.057</v>
      </c>
      <c r="M648" s="6">
        <v>1052711.4240000001</v>
      </c>
      <c r="N648" s="6">
        <v>607274</v>
      </c>
      <c r="O648" s="6">
        <v>5469033</v>
      </c>
      <c r="P648" s="6" t="s">
        <v>898</v>
      </c>
      <c r="Q648" s="6" t="s">
        <v>954</v>
      </c>
      <c r="R648" s="6" t="s">
        <v>900</v>
      </c>
      <c r="S648" s="6">
        <v>0</v>
      </c>
      <c r="T648" s="6" t="s">
        <v>1727</v>
      </c>
      <c r="U648" s="6" t="s">
        <v>1724</v>
      </c>
      <c r="V648" s="6" t="s">
        <v>951</v>
      </c>
      <c r="X648" s="6" t="s">
        <v>952</v>
      </c>
      <c r="Y648" s="6" t="s">
        <v>903</v>
      </c>
      <c r="Z648" s="6" t="s">
        <v>904</v>
      </c>
      <c r="AA648" s="6" t="s">
        <v>905</v>
      </c>
      <c r="AB648" s="7">
        <v>44597</v>
      </c>
      <c r="AC648" s="6" t="s">
        <v>906</v>
      </c>
      <c r="AD648" s="6" t="s">
        <v>953</v>
      </c>
      <c r="AE648" s="6" t="s">
        <v>953</v>
      </c>
      <c r="AF648" s="6" t="s">
        <v>953</v>
      </c>
      <c r="AG648" s="6" t="s">
        <v>953</v>
      </c>
      <c r="AK648" s="6">
        <v>603779</v>
      </c>
      <c r="AL648" s="6">
        <v>5468189</v>
      </c>
      <c r="AQ648" s="6" t="s">
        <v>1635</v>
      </c>
    </row>
    <row r="649" spans="1:45" x14ac:dyDescent="0.2">
      <c r="A649" s="6">
        <v>1049654</v>
      </c>
      <c r="B649" s="6">
        <v>1050968</v>
      </c>
      <c r="C649" s="6" t="str">
        <f t="shared" si="40"/>
        <v>Waterbody</v>
      </c>
      <c r="D649" s="6" t="str">
        <f t="shared" si="41"/>
        <v>Waterbody - SIB-15</v>
      </c>
      <c r="E649" s="6" t="str">
        <f t="shared" si="42"/>
        <v>Waterbody Avoidance Area - Fraser River Area
Shackan Indian Band</v>
      </c>
      <c r="F649" s="6" t="s">
        <v>1712</v>
      </c>
      <c r="G649" s="12">
        <f>INDEX(families!$A:$A,MATCH(H649,families!$B:$B,0))</f>
        <v>12</v>
      </c>
      <c r="H649" s="6" t="str">
        <f t="shared" si="43"/>
        <v>Water</v>
      </c>
      <c r="L649" s="6">
        <v>1049260.9950000001</v>
      </c>
      <c r="M649" s="6">
        <v>1051011.2169999999</v>
      </c>
      <c r="N649" s="6">
        <v>606973</v>
      </c>
      <c r="O649" s="6">
        <v>5469055</v>
      </c>
      <c r="P649" s="6" t="s">
        <v>898</v>
      </c>
      <c r="Q649" s="6" t="s">
        <v>955</v>
      </c>
      <c r="R649" s="6" t="s">
        <v>900</v>
      </c>
      <c r="S649" s="6">
        <v>0</v>
      </c>
      <c r="T649" s="6" t="s">
        <v>1727</v>
      </c>
      <c r="U649" s="6" t="s">
        <v>1724</v>
      </c>
      <c r="V649" s="6" t="s">
        <v>951</v>
      </c>
      <c r="X649" s="6" t="s">
        <v>956</v>
      </c>
      <c r="Y649" s="6" t="s">
        <v>903</v>
      </c>
      <c r="Z649" s="6" t="s">
        <v>904</v>
      </c>
      <c r="AA649" s="6" t="s">
        <v>905</v>
      </c>
      <c r="AB649" s="7">
        <v>44597</v>
      </c>
      <c r="AC649" s="6" t="s">
        <v>906</v>
      </c>
      <c r="AD649" s="6" t="s">
        <v>953</v>
      </c>
      <c r="AE649" s="6" t="s">
        <v>953</v>
      </c>
      <c r="AF649" s="6" t="s">
        <v>953</v>
      </c>
      <c r="AG649" s="6" t="s">
        <v>953</v>
      </c>
      <c r="AK649" s="6">
        <v>605252</v>
      </c>
      <c r="AL649" s="6">
        <v>5468817</v>
      </c>
      <c r="AQ649" s="6" t="s">
        <v>1635</v>
      </c>
    </row>
    <row r="650" spans="1:45" x14ac:dyDescent="0.2">
      <c r="A650" s="6">
        <v>1051486</v>
      </c>
      <c r="B650" s="6">
        <v>1052346</v>
      </c>
      <c r="C650" s="6" t="str">
        <f t="shared" si="40"/>
        <v>Waterbody</v>
      </c>
      <c r="D650" s="6" t="str">
        <f t="shared" si="41"/>
        <v>Waterbody - SIB-15b</v>
      </c>
      <c r="E650" s="6" t="str">
        <f t="shared" si="42"/>
        <v>Waterbody Avoidance Area - Fraser River Area
Shackan Indian Band</v>
      </c>
      <c r="F650" s="6" t="s">
        <v>1712</v>
      </c>
      <c r="G650" s="12">
        <f>INDEX(families!$A:$A,MATCH(H650,families!$B:$B,0))</f>
        <v>12</v>
      </c>
      <c r="H650" s="6" t="str">
        <f t="shared" si="43"/>
        <v>Water</v>
      </c>
      <c r="L650" s="6">
        <v>1051526.3330000001</v>
      </c>
      <c r="M650" s="6">
        <v>1052384.8759999999</v>
      </c>
      <c r="N650" s="6">
        <v>604743</v>
      </c>
      <c r="O650" s="6">
        <v>5468744</v>
      </c>
      <c r="P650" s="6" t="s">
        <v>898</v>
      </c>
      <c r="Q650" s="6" t="s">
        <v>957</v>
      </c>
      <c r="R650" s="6" t="s">
        <v>900</v>
      </c>
      <c r="S650" s="6">
        <v>0</v>
      </c>
      <c r="T650" s="6" t="s">
        <v>1727</v>
      </c>
      <c r="U650" s="6" t="s">
        <v>1724</v>
      </c>
      <c r="V650" s="6" t="s">
        <v>951</v>
      </c>
      <c r="X650" s="6" t="s">
        <v>952</v>
      </c>
      <c r="Y650" s="6" t="s">
        <v>903</v>
      </c>
      <c r="Z650" s="6" t="s">
        <v>904</v>
      </c>
      <c r="AA650" s="6" t="s">
        <v>905</v>
      </c>
      <c r="AB650" s="7">
        <v>44597</v>
      </c>
      <c r="AC650" s="6" t="s">
        <v>906</v>
      </c>
      <c r="AD650" s="6" t="s">
        <v>953</v>
      </c>
      <c r="AE650" s="6" t="s">
        <v>953</v>
      </c>
      <c r="AF650" s="6" t="s">
        <v>953</v>
      </c>
      <c r="AG650" s="6" t="s">
        <v>953</v>
      </c>
      <c r="AK650" s="6">
        <v>603971</v>
      </c>
      <c r="AL650" s="6">
        <v>5468448</v>
      </c>
      <c r="AQ650" s="6" t="s">
        <v>1635</v>
      </c>
    </row>
    <row r="651" spans="1:45" x14ac:dyDescent="0.2">
      <c r="A651" s="6">
        <v>1048738</v>
      </c>
      <c r="B651" s="6">
        <v>1052868</v>
      </c>
      <c r="C651" s="6" t="str">
        <f t="shared" si="40"/>
        <v>Waterbody</v>
      </c>
      <c r="D651" s="6" t="str">
        <f t="shared" si="41"/>
        <v>Waterbody - SIB-14</v>
      </c>
      <c r="E651" s="6" t="str">
        <f t="shared" si="42"/>
        <v>Waterbody Avoidance Area - Fraser River Area
Shackan Indian Band</v>
      </c>
      <c r="F651" s="6" t="s">
        <v>1712</v>
      </c>
      <c r="G651" s="12">
        <f>INDEX(families!$A:$A,MATCH(H651,families!$B:$B,0))</f>
        <v>12</v>
      </c>
      <c r="H651" s="6" t="str">
        <f t="shared" si="43"/>
        <v>Water</v>
      </c>
      <c r="L651" s="6">
        <v>1048767.48</v>
      </c>
      <c r="M651" s="6">
        <v>1052906.33</v>
      </c>
      <c r="N651" s="6">
        <v>607418</v>
      </c>
      <c r="O651" s="6">
        <v>5469105</v>
      </c>
      <c r="P651" s="6" t="s">
        <v>898</v>
      </c>
      <c r="Q651" s="6" t="s">
        <v>950</v>
      </c>
      <c r="R651" s="6" t="s">
        <v>900</v>
      </c>
      <c r="S651" s="6">
        <v>0</v>
      </c>
      <c r="T651" s="6" t="s">
        <v>1727</v>
      </c>
      <c r="U651" s="6" t="s">
        <v>1724</v>
      </c>
      <c r="V651" s="6" t="s">
        <v>951</v>
      </c>
      <c r="X651" s="6" t="s">
        <v>952</v>
      </c>
      <c r="Y651" s="6" t="s">
        <v>903</v>
      </c>
      <c r="Z651" s="6" t="s">
        <v>904</v>
      </c>
      <c r="AA651" s="6" t="s">
        <v>905</v>
      </c>
      <c r="AB651" s="7">
        <v>44597</v>
      </c>
      <c r="AC651" s="6" t="s">
        <v>906</v>
      </c>
      <c r="AD651" s="6" t="s">
        <v>953</v>
      </c>
      <c r="AE651" s="6" t="s">
        <v>953</v>
      </c>
      <c r="AF651" s="6" t="s">
        <v>953</v>
      </c>
      <c r="AG651" s="6" t="s">
        <v>953</v>
      </c>
      <c r="AK651" s="6">
        <v>603651</v>
      </c>
      <c r="AL651" s="6">
        <v>5468050</v>
      </c>
      <c r="AQ651" s="6" t="s">
        <v>1635</v>
      </c>
    </row>
    <row r="652" spans="1:45" x14ac:dyDescent="0.2">
      <c r="A652" s="6">
        <v>1048916</v>
      </c>
      <c r="B652" s="6">
        <v>1052670</v>
      </c>
      <c r="C652" s="6" t="str">
        <f t="shared" si="40"/>
        <v>Waterbody</v>
      </c>
      <c r="D652" s="6" t="str">
        <f t="shared" si="41"/>
        <v>Waterbody - SIB-14b</v>
      </c>
      <c r="E652" s="6" t="str">
        <f t="shared" si="42"/>
        <v>Waterbody Avoidance Area - Fraser River Area
Shackan Indian Band</v>
      </c>
      <c r="F652" s="6" t="s">
        <v>1712</v>
      </c>
      <c r="G652" s="12">
        <f>INDEX(families!$A:$A,MATCH(H652,families!$B:$B,0))</f>
        <v>12</v>
      </c>
      <c r="H652" s="6" t="str">
        <f t="shared" si="43"/>
        <v>Water</v>
      </c>
      <c r="L652" s="6">
        <v>1048969.057</v>
      </c>
      <c r="M652" s="6">
        <v>1052711.4240000001</v>
      </c>
      <c r="N652" s="6">
        <v>607274</v>
      </c>
      <c r="O652" s="6">
        <v>5469033</v>
      </c>
      <c r="P652" s="6" t="s">
        <v>898</v>
      </c>
      <c r="Q652" s="6" t="s">
        <v>954</v>
      </c>
      <c r="R652" s="6" t="s">
        <v>900</v>
      </c>
      <c r="S652" s="6">
        <v>0</v>
      </c>
      <c r="T652" s="6" t="s">
        <v>1727</v>
      </c>
      <c r="U652" s="6" t="s">
        <v>1724</v>
      </c>
      <c r="V652" s="6" t="s">
        <v>951</v>
      </c>
      <c r="X652" s="6" t="s">
        <v>952</v>
      </c>
      <c r="Y652" s="6" t="s">
        <v>903</v>
      </c>
      <c r="Z652" s="6" t="s">
        <v>904</v>
      </c>
      <c r="AA652" s="6" t="s">
        <v>905</v>
      </c>
      <c r="AB652" s="7">
        <v>44597</v>
      </c>
      <c r="AC652" s="6" t="s">
        <v>906</v>
      </c>
      <c r="AD652" s="6" t="s">
        <v>953</v>
      </c>
      <c r="AE652" s="6" t="s">
        <v>953</v>
      </c>
      <c r="AF652" s="6" t="s">
        <v>953</v>
      </c>
      <c r="AG652" s="6" t="s">
        <v>953</v>
      </c>
      <c r="AK652" s="6">
        <v>603779</v>
      </c>
      <c r="AL652" s="6">
        <v>5468189</v>
      </c>
      <c r="AQ652" s="6" t="s">
        <v>1635</v>
      </c>
    </row>
    <row r="653" spans="1:45" x14ac:dyDescent="0.2">
      <c r="A653" s="6">
        <v>1049654</v>
      </c>
      <c r="B653" s="6">
        <v>1050968</v>
      </c>
      <c r="C653" s="6" t="str">
        <f t="shared" si="40"/>
        <v>Waterbody</v>
      </c>
      <c r="D653" s="6" t="str">
        <f t="shared" si="41"/>
        <v>Waterbody - SIB-15</v>
      </c>
      <c r="E653" s="6" t="str">
        <f t="shared" si="42"/>
        <v>Waterbody Avoidance Area - Fraser River Area
Shackan Indian Band</v>
      </c>
      <c r="F653" s="6" t="s">
        <v>1712</v>
      </c>
      <c r="G653" s="12">
        <f>INDEX(families!$A:$A,MATCH(H653,families!$B:$B,0))</f>
        <v>12</v>
      </c>
      <c r="H653" s="6" t="str">
        <f t="shared" si="43"/>
        <v>Water</v>
      </c>
      <c r="L653" s="6">
        <v>1049260.9950000001</v>
      </c>
      <c r="M653" s="6">
        <v>1051011.2169999999</v>
      </c>
      <c r="N653" s="6">
        <v>606973</v>
      </c>
      <c r="O653" s="6">
        <v>5469055</v>
      </c>
      <c r="P653" s="6" t="s">
        <v>898</v>
      </c>
      <c r="Q653" s="6" t="s">
        <v>955</v>
      </c>
      <c r="R653" s="6" t="s">
        <v>900</v>
      </c>
      <c r="S653" s="6">
        <v>0</v>
      </c>
      <c r="T653" s="6" t="s">
        <v>1727</v>
      </c>
      <c r="U653" s="6" t="s">
        <v>1724</v>
      </c>
      <c r="V653" s="6" t="s">
        <v>951</v>
      </c>
      <c r="X653" s="6" t="s">
        <v>956</v>
      </c>
      <c r="Y653" s="6" t="s">
        <v>903</v>
      </c>
      <c r="Z653" s="6" t="s">
        <v>904</v>
      </c>
      <c r="AA653" s="6" t="s">
        <v>905</v>
      </c>
      <c r="AB653" s="7">
        <v>44597</v>
      </c>
      <c r="AC653" s="6" t="s">
        <v>906</v>
      </c>
      <c r="AD653" s="6" t="s">
        <v>953</v>
      </c>
      <c r="AE653" s="6" t="s">
        <v>953</v>
      </c>
      <c r="AF653" s="6" t="s">
        <v>953</v>
      </c>
      <c r="AG653" s="6" t="s">
        <v>953</v>
      </c>
      <c r="AK653" s="6">
        <v>605252</v>
      </c>
      <c r="AL653" s="6">
        <v>5468817</v>
      </c>
      <c r="AQ653" s="6" t="s">
        <v>1635</v>
      </c>
    </row>
    <row r="654" spans="1:45" x14ac:dyDescent="0.2">
      <c r="A654" s="6">
        <v>1051486</v>
      </c>
      <c r="B654" s="6">
        <v>1052346</v>
      </c>
      <c r="C654" s="6" t="str">
        <f t="shared" si="40"/>
        <v>Waterbody</v>
      </c>
      <c r="D654" s="6" t="str">
        <f t="shared" si="41"/>
        <v>Waterbody - SIB-15b</v>
      </c>
      <c r="E654" s="6" t="str">
        <f t="shared" si="42"/>
        <v>Waterbody Avoidance Area - Fraser River Area
Shackan Indian Band</v>
      </c>
      <c r="F654" s="6" t="s">
        <v>1712</v>
      </c>
      <c r="G654" s="12">
        <f>INDEX(families!$A:$A,MATCH(H654,families!$B:$B,0))</f>
        <v>12</v>
      </c>
      <c r="H654" s="6" t="str">
        <f t="shared" si="43"/>
        <v>Water</v>
      </c>
      <c r="L654" s="6">
        <v>1051526.3330000001</v>
      </c>
      <c r="M654" s="6">
        <v>1052384.8759999999</v>
      </c>
      <c r="N654" s="6">
        <v>604743</v>
      </c>
      <c r="O654" s="6">
        <v>5468744</v>
      </c>
      <c r="P654" s="6" t="s">
        <v>898</v>
      </c>
      <c r="Q654" s="6" t="s">
        <v>957</v>
      </c>
      <c r="R654" s="6" t="s">
        <v>900</v>
      </c>
      <c r="S654" s="6">
        <v>0</v>
      </c>
      <c r="T654" s="6" t="s">
        <v>1727</v>
      </c>
      <c r="U654" s="6" t="s">
        <v>1724</v>
      </c>
      <c r="V654" s="6" t="s">
        <v>951</v>
      </c>
      <c r="X654" s="6" t="s">
        <v>952</v>
      </c>
      <c r="Y654" s="6" t="s">
        <v>903</v>
      </c>
      <c r="Z654" s="6" t="s">
        <v>904</v>
      </c>
      <c r="AA654" s="6" t="s">
        <v>905</v>
      </c>
      <c r="AB654" s="7">
        <v>44597</v>
      </c>
      <c r="AC654" s="6" t="s">
        <v>906</v>
      </c>
      <c r="AD654" s="6" t="s">
        <v>953</v>
      </c>
      <c r="AE654" s="6" t="s">
        <v>953</v>
      </c>
      <c r="AF654" s="6" t="s">
        <v>953</v>
      </c>
      <c r="AG654" s="6" t="s">
        <v>953</v>
      </c>
      <c r="AK654" s="6">
        <v>603971</v>
      </c>
      <c r="AL654" s="6">
        <v>5468448</v>
      </c>
      <c r="AQ654" s="6" t="s">
        <v>1635</v>
      </c>
    </row>
    <row r="655" spans="1:45" x14ac:dyDescent="0.2">
      <c r="A655" s="6">
        <v>1048738</v>
      </c>
      <c r="B655" s="6">
        <v>1052868</v>
      </c>
      <c r="C655" s="6" t="str">
        <f t="shared" si="40"/>
        <v>Waterbody</v>
      </c>
      <c r="D655" s="6" t="str">
        <f t="shared" si="41"/>
        <v>Waterbody - SIB-14</v>
      </c>
      <c r="E655" s="6" t="str">
        <f t="shared" si="42"/>
        <v>Waterbody Avoidance Area - Fraser River Area
Shackan Indian Band</v>
      </c>
      <c r="F655" s="6" t="s">
        <v>1712</v>
      </c>
      <c r="G655" s="12">
        <f>INDEX(families!$A:$A,MATCH(H655,families!$B:$B,0))</f>
        <v>12</v>
      </c>
      <c r="H655" s="6" t="str">
        <f t="shared" si="43"/>
        <v>Water</v>
      </c>
      <c r="L655" s="6">
        <v>1048767.48</v>
      </c>
      <c r="M655" s="6">
        <v>1052906.33</v>
      </c>
      <c r="N655" s="6">
        <v>607418</v>
      </c>
      <c r="O655" s="6">
        <v>5469105</v>
      </c>
      <c r="P655" s="6" t="s">
        <v>898</v>
      </c>
      <c r="Q655" s="6" t="s">
        <v>950</v>
      </c>
      <c r="R655" s="6" t="s">
        <v>900</v>
      </c>
      <c r="S655" s="6">
        <v>0</v>
      </c>
      <c r="T655" s="6" t="s">
        <v>1727</v>
      </c>
      <c r="U655" s="6" t="s">
        <v>1724</v>
      </c>
      <c r="V655" s="6" t="s">
        <v>951</v>
      </c>
      <c r="X655" s="6" t="s">
        <v>952</v>
      </c>
      <c r="Y655" s="6" t="s">
        <v>903</v>
      </c>
      <c r="Z655" s="6" t="s">
        <v>904</v>
      </c>
      <c r="AA655" s="6" t="s">
        <v>905</v>
      </c>
      <c r="AB655" s="7">
        <v>44597</v>
      </c>
      <c r="AC655" s="6" t="s">
        <v>906</v>
      </c>
      <c r="AD655" s="6" t="s">
        <v>953</v>
      </c>
      <c r="AE655" s="6" t="s">
        <v>953</v>
      </c>
      <c r="AF655" s="6" t="s">
        <v>953</v>
      </c>
      <c r="AG655" s="6" t="s">
        <v>953</v>
      </c>
      <c r="AK655" s="6">
        <v>603651</v>
      </c>
      <c r="AL655" s="6">
        <v>5468050</v>
      </c>
      <c r="AQ655" s="6" t="s">
        <v>1635</v>
      </c>
      <c r="AR655" s="6">
        <v>308</v>
      </c>
      <c r="AS655" s="6">
        <v>162</v>
      </c>
    </row>
    <row r="656" spans="1:45" x14ac:dyDescent="0.2">
      <c r="A656" s="6">
        <v>1048916</v>
      </c>
      <c r="B656" s="6">
        <v>1052670</v>
      </c>
      <c r="C656" s="6" t="str">
        <f t="shared" si="40"/>
        <v>Waterbody</v>
      </c>
      <c r="D656" s="6" t="str">
        <f t="shared" si="41"/>
        <v>Waterbody - SIB-14b</v>
      </c>
      <c r="E656" s="6" t="str">
        <f t="shared" si="42"/>
        <v>Waterbody Avoidance Area - Fraser River Area
Shackan Indian Band</v>
      </c>
      <c r="F656" s="6" t="s">
        <v>1712</v>
      </c>
      <c r="G656" s="12">
        <f>INDEX(families!$A:$A,MATCH(H656,families!$B:$B,0))</f>
        <v>12</v>
      </c>
      <c r="H656" s="6" t="str">
        <f t="shared" si="43"/>
        <v>Water</v>
      </c>
      <c r="L656" s="6">
        <v>1048969.057</v>
      </c>
      <c r="M656" s="6">
        <v>1052711.4240000001</v>
      </c>
      <c r="N656" s="6">
        <v>607274</v>
      </c>
      <c r="O656" s="6">
        <v>5469033</v>
      </c>
      <c r="P656" s="6" t="s">
        <v>898</v>
      </c>
      <c r="Q656" s="6" t="s">
        <v>954</v>
      </c>
      <c r="R656" s="6" t="s">
        <v>900</v>
      </c>
      <c r="S656" s="6">
        <v>0</v>
      </c>
      <c r="T656" s="6" t="s">
        <v>1727</v>
      </c>
      <c r="U656" s="6" t="s">
        <v>1724</v>
      </c>
      <c r="V656" s="6" t="s">
        <v>951</v>
      </c>
      <c r="X656" s="6" t="s">
        <v>952</v>
      </c>
      <c r="Y656" s="6" t="s">
        <v>903</v>
      </c>
      <c r="Z656" s="6" t="s">
        <v>904</v>
      </c>
      <c r="AA656" s="6" t="s">
        <v>905</v>
      </c>
      <c r="AB656" s="7">
        <v>44597</v>
      </c>
      <c r="AC656" s="6" t="s">
        <v>906</v>
      </c>
      <c r="AD656" s="6" t="s">
        <v>953</v>
      </c>
      <c r="AE656" s="6" t="s">
        <v>953</v>
      </c>
      <c r="AF656" s="6" t="s">
        <v>953</v>
      </c>
      <c r="AG656" s="6" t="s">
        <v>953</v>
      </c>
      <c r="AK656" s="6">
        <v>603779</v>
      </c>
      <c r="AL656" s="6">
        <v>5468189</v>
      </c>
      <c r="AQ656" s="6" t="s">
        <v>1635</v>
      </c>
      <c r="AR656" s="6">
        <v>309</v>
      </c>
      <c r="AS656" s="6">
        <v>163</v>
      </c>
    </row>
    <row r="657" spans="1:46" x14ac:dyDescent="0.2">
      <c r="A657" s="6">
        <v>1049654</v>
      </c>
      <c r="B657" s="6">
        <v>1050968</v>
      </c>
      <c r="C657" s="6" t="str">
        <f t="shared" si="40"/>
        <v>Waterbody</v>
      </c>
      <c r="D657" s="6" t="str">
        <f t="shared" si="41"/>
        <v>Waterbody - SIB-15</v>
      </c>
      <c r="E657" s="6" t="str">
        <f t="shared" si="42"/>
        <v>Waterbody Avoidance Area - Fraser River Area
Shackan Indian Band</v>
      </c>
      <c r="F657" s="6" t="s">
        <v>1712</v>
      </c>
      <c r="G657" s="12">
        <f>INDEX(families!$A:$A,MATCH(H657,families!$B:$B,0))</f>
        <v>12</v>
      </c>
      <c r="H657" s="6" t="str">
        <f t="shared" si="43"/>
        <v>Water</v>
      </c>
      <c r="L657" s="6">
        <v>1049260.9950000001</v>
      </c>
      <c r="M657" s="6">
        <v>1051011.2169999999</v>
      </c>
      <c r="N657" s="6">
        <v>606973</v>
      </c>
      <c r="O657" s="6">
        <v>5469055</v>
      </c>
      <c r="P657" s="6" t="s">
        <v>898</v>
      </c>
      <c r="Q657" s="6" t="s">
        <v>955</v>
      </c>
      <c r="R657" s="6" t="s">
        <v>900</v>
      </c>
      <c r="S657" s="6">
        <v>0</v>
      </c>
      <c r="T657" s="6" t="s">
        <v>1727</v>
      </c>
      <c r="U657" s="6" t="s">
        <v>1724</v>
      </c>
      <c r="V657" s="6" t="s">
        <v>951</v>
      </c>
      <c r="X657" s="6" t="s">
        <v>956</v>
      </c>
      <c r="Y657" s="6" t="s">
        <v>903</v>
      </c>
      <c r="Z657" s="6" t="s">
        <v>904</v>
      </c>
      <c r="AA657" s="6" t="s">
        <v>905</v>
      </c>
      <c r="AB657" s="7">
        <v>44597</v>
      </c>
      <c r="AC657" s="6" t="s">
        <v>906</v>
      </c>
      <c r="AD657" s="6" t="s">
        <v>953</v>
      </c>
      <c r="AE657" s="6" t="s">
        <v>953</v>
      </c>
      <c r="AF657" s="6" t="s">
        <v>953</v>
      </c>
      <c r="AG657" s="6" t="s">
        <v>953</v>
      </c>
      <c r="AK657" s="6">
        <v>605252</v>
      </c>
      <c r="AL657" s="6">
        <v>5468817</v>
      </c>
      <c r="AQ657" s="6" t="s">
        <v>1635</v>
      </c>
      <c r="AR657" s="6">
        <v>310</v>
      </c>
      <c r="AS657" s="6">
        <v>164</v>
      </c>
    </row>
    <row r="658" spans="1:46" x14ac:dyDescent="0.2">
      <c r="A658" s="6">
        <v>1051486</v>
      </c>
      <c r="B658" s="6">
        <v>1052346</v>
      </c>
      <c r="C658" s="6" t="str">
        <f t="shared" si="40"/>
        <v>Waterbody</v>
      </c>
      <c r="D658" s="6" t="str">
        <f t="shared" si="41"/>
        <v>Waterbody - SIB-15b</v>
      </c>
      <c r="E658" s="6" t="str">
        <f t="shared" si="42"/>
        <v>Waterbody Avoidance Area - Fraser River Area
Shackan Indian Band</v>
      </c>
      <c r="F658" s="6" t="s">
        <v>1712</v>
      </c>
      <c r="G658" s="12">
        <f>INDEX(families!$A:$A,MATCH(H658,families!$B:$B,0))</f>
        <v>12</v>
      </c>
      <c r="H658" s="6" t="str">
        <f t="shared" si="43"/>
        <v>Water</v>
      </c>
      <c r="L658" s="6">
        <v>1051526.3330000001</v>
      </c>
      <c r="M658" s="6">
        <v>1052384.8759999999</v>
      </c>
      <c r="N658" s="6">
        <v>604743</v>
      </c>
      <c r="O658" s="6">
        <v>5468744</v>
      </c>
      <c r="P658" s="6" t="s">
        <v>898</v>
      </c>
      <c r="Q658" s="6" t="s">
        <v>957</v>
      </c>
      <c r="R658" s="6" t="s">
        <v>900</v>
      </c>
      <c r="S658" s="6">
        <v>0</v>
      </c>
      <c r="T658" s="6" t="s">
        <v>1727</v>
      </c>
      <c r="U658" s="6" t="s">
        <v>1724</v>
      </c>
      <c r="V658" s="6" t="s">
        <v>951</v>
      </c>
      <c r="X658" s="6" t="s">
        <v>952</v>
      </c>
      <c r="Y658" s="6" t="s">
        <v>903</v>
      </c>
      <c r="Z658" s="6" t="s">
        <v>904</v>
      </c>
      <c r="AA658" s="6" t="s">
        <v>905</v>
      </c>
      <c r="AB658" s="7">
        <v>44597</v>
      </c>
      <c r="AC658" s="6" t="s">
        <v>906</v>
      </c>
      <c r="AD658" s="6" t="s">
        <v>953</v>
      </c>
      <c r="AE658" s="6" t="s">
        <v>953</v>
      </c>
      <c r="AF658" s="6" t="s">
        <v>953</v>
      </c>
      <c r="AG658" s="6" t="s">
        <v>953</v>
      </c>
      <c r="AK658" s="6">
        <v>603971</v>
      </c>
      <c r="AL658" s="6">
        <v>5468448</v>
      </c>
      <c r="AQ658" s="6" t="s">
        <v>1635</v>
      </c>
      <c r="AR658" s="6">
        <v>311</v>
      </c>
      <c r="AS658" s="6">
        <v>165</v>
      </c>
    </row>
    <row r="659" spans="1:46" x14ac:dyDescent="0.2">
      <c r="A659" s="6">
        <v>1048738</v>
      </c>
      <c r="B659" s="6">
        <v>1052868</v>
      </c>
      <c r="C659" s="6" t="str">
        <f t="shared" si="40"/>
        <v>Waterbody</v>
      </c>
      <c r="D659" s="6" t="str">
        <f t="shared" si="41"/>
        <v>Waterbody - SIB-14</v>
      </c>
      <c r="E659" s="6" t="str">
        <f t="shared" si="42"/>
        <v>Waterbody Avoidance Area - Fraser River Area
Shackan Indian Band</v>
      </c>
      <c r="F659" s="6" t="s">
        <v>1712</v>
      </c>
      <c r="G659" s="12">
        <f>INDEX(families!$A:$A,MATCH(H659,families!$B:$B,0))</f>
        <v>12</v>
      </c>
      <c r="H659" s="6" t="str">
        <f t="shared" si="43"/>
        <v>Water</v>
      </c>
      <c r="L659" s="6">
        <v>1048767.48</v>
      </c>
      <c r="M659" s="6">
        <v>1052906.33</v>
      </c>
      <c r="N659" s="6">
        <v>607418</v>
      </c>
      <c r="O659" s="6">
        <v>5469105</v>
      </c>
      <c r="P659" s="6" t="s">
        <v>898</v>
      </c>
      <c r="Q659" s="6" t="s">
        <v>950</v>
      </c>
      <c r="R659" s="6" t="s">
        <v>900</v>
      </c>
      <c r="S659" s="6">
        <v>0</v>
      </c>
      <c r="T659" s="6" t="s">
        <v>1727</v>
      </c>
      <c r="U659" s="6" t="s">
        <v>1724</v>
      </c>
      <c r="V659" s="6" t="s">
        <v>951</v>
      </c>
      <c r="X659" s="6" t="s">
        <v>952</v>
      </c>
      <c r="Y659" s="6" t="s">
        <v>903</v>
      </c>
      <c r="Z659" s="6" t="s">
        <v>904</v>
      </c>
      <c r="AA659" s="6" t="s">
        <v>905</v>
      </c>
      <c r="AB659" s="7">
        <v>44597</v>
      </c>
      <c r="AC659" s="6" t="s">
        <v>906</v>
      </c>
      <c r="AD659" s="6" t="s">
        <v>953</v>
      </c>
      <c r="AE659" s="6" t="s">
        <v>953</v>
      </c>
      <c r="AF659" s="6" t="s">
        <v>953</v>
      </c>
      <c r="AG659" s="6" t="s">
        <v>953</v>
      </c>
      <c r="AK659" s="6">
        <v>603651</v>
      </c>
      <c r="AL659" s="6">
        <v>5468050</v>
      </c>
      <c r="AQ659" s="6" t="s">
        <v>1635</v>
      </c>
      <c r="AR659" s="6">
        <v>333</v>
      </c>
    </row>
    <row r="660" spans="1:46" x14ac:dyDescent="0.2">
      <c r="A660" s="6">
        <v>1048916</v>
      </c>
      <c r="B660" s="6">
        <v>1052670</v>
      </c>
      <c r="C660" s="6" t="str">
        <f t="shared" si="40"/>
        <v>Waterbody</v>
      </c>
      <c r="D660" s="6" t="str">
        <f t="shared" si="41"/>
        <v>Waterbody - SIB-14b</v>
      </c>
      <c r="E660" s="6" t="str">
        <f t="shared" si="42"/>
        <v>Waterbody Avoidance Area - Fraser River Area
Shackan Indian Band</v>
      </c>
      <c r="F660" s="6" t="s">
        <v>1712</v>
      </c>
      <c r="G660" s="12">
        <f>INDEX(families!$A:$A,MATCH(H660,families!$B:$B,0))</f>
        <v>12</v>
      </c>
      <c r="H660" s="6" t="str">
        <f t="shared" si="43"/>
        <v>Water</v>
      </c>
      <c r="L660" s="6">
        <v>1048969.057</v>
      </c>
      <c r="M660" s="6">
        <v>1052711.4240000001</v>
      </c>
      <c r="N660" s="6">
        <v>607274</v>
      </c>
      <c r="O660" s="6">
        <v>5469033</v>
      </c>
      <c r="P660" s="6" t="s">
        <v>898</v>
      </c>
      <c r="Q660" s="6" t="s">
        <v>954</v>
      </c>
      <c r="R660" s="6" t="s">
        <v>900</v>
      </c>
      <c r="S660" s="6">
        <v>0</v>
      </c>
      <c r="T660" s="6" t="s">
        <v>1727</v>
      </c>
      <c r="U660" s="6" t="s">
        <v>1724</v>
      </c>
      <c r="V660" s="6" t="s">
        <v>951</v>
      </c>
      <c r="X660" s="6" t="s">
        <v>952</v>
      </c>
      <c r="Y660" s="6" t="s">
        <v>903</v>
      </c>
      <c r="Z660" s="6" t="s">
        <v>904</v>
      </c>
      <c r="AA660" s="6" t="s">
        <v>905</v>
      </c>
      <c r="AB660" s="7">
        <v>44597</v>
      </c>
      <c r="AC660" s="6" t="s">
        <v>906</v>
      </c>
      <c r="AD660" s="6" t="s">
        <v>953</v>
      </c>
      <c r="AE660" s="6" t="s">
        <v>953</v>
      </c>
      <c r="AF660" s="6" t="s">
        <v>953</v>
      </c>
      <c r="AG660" s="6" t="s">
        <v>953</v>
      </c>
      <c r="AK660" s="6">
        <v>603779</v>
      </c>
      <c r="AL660" s="6">
        <v>5468189</v>
      </c>
      <c r="AQ660" s="6" t="s">
        <v>1635</v>
      </c>
      <c r="AR660" s="6">
        <v>334</v>
      </c>
    </row>
    <row r="661" spans="1:46" x14ac:dyDescent="0.2">
      <c r="A661" s="6">
        <v>1049654</v>
      </c>
      <c r="B661" s="6">
        <v>1050968</v>
      </c>
      <c r="C661" s="6" t="str">
        <f t="shared" si="40"/>
        <v>Waterbody</v>
      </c>
      <c r="D661" s="6" t="str">
        <f t="shared" si="41"/>
        <v>Waterbody - SIB-15</v>
      </c>
      <c r="E661" s="6" t="str">
        <f t="shared" si="42"/>
        <v>Waterbody Avoidance Area - Fraser River Area
Shackan Indian Band</v>
      </c>
      <c r="F661" s="6" t="s">
        <v>1712</v>
      </c>
      <c r="G661" s="12">
        <f>INDEX(families!$A:$A,MATCH(H661,families!$B:$B,0))</f>
        <v>12</v>
      </c>
      <c r="H661" s="6" t="str">
        <f t="shared" si="43"/>
        <v>Water</v>
      </c>
      <c r="L661" s="6">
        <v>1049260.9950000001</v>
      </c>
      <c r="M661" s="6">
        <v>1051011.2169999999</v>
      </c>
      <c r="N661" s="6">
        <v>606973</v>
      </c>
      <c r="O661" s="6">
        <v>5469055</v>
      </c>
      <c r="P661" s="6" t="s">
        <v>898</v>
      </c>
      <c r="Q661" s="6" t="s">
        <v>955</v>
      </c>
      <c r="R661" s="6" t="s">
        <v>900</v>
      </c>
      <c r="S661" s="6">
        <v>0</v>
      </c>
      <c r="T661" s="6" t="s">
        <v>1727</v>
      </c>
      <c r="U661" s="6" t="s">
        <v>1724</v>
      </c>
      <c r="V661" s="6" t="s">
        <v>951</v>
      </c>
      <c r="X661" s="6" t="s">
        <v>956</v>
      </c>
      <c r="Y661" s="6" t="s">
        <v>903</v>
      </c>
      <c r="Z661" s="6" t="s">
        <v>904</v>
      </c>
      <c r="AA661" s="6" t="s">
        <v>905</v>
      </c>
      <c r="AB661" s="7">
        <v>44597</v>
      </c>
      <c r="AC661" s="6" t="s">
        <v>906</v>
      </c>
      <c r="AD661" s="6" t="s">
        <v>953</v>
      </c>
      <c r="AE661" s="6" t="s">
        <v>953</v>
      </c>
      <c r="AF661" s="6" t="s">
        <v>953</v>
      </c>
      <c r="AG661" s="6" t="s">
        <v>953</v>
      </c>
      <c r="AK661" s="6">
        <v>605252</v>
      </c>
      <c r="AL661" s="6">
        <v>5468817</v>
      </c>
      <c r="AQ661" s="6" t="s">
        <v>1635</v>
      </c>
      <c r="AR661" s="6">
        <v>335</v>
      </c>
    </row>
    <row r="662" spans="1:46" x14ac:dyDescent="0.2">
      <c r="A662" s="6">
        <v>1051486</v>
      </c>
      <c r="B662" s="6">
        <v>1052346</v>
      </c>
      <c r="C662" s="6" t="str">
        <f t="shared" si="40"/>
        <v>Waterbody</v>
      </c>
      <c r="D662" s="6" t="str">
        <f t="shared" si="41"/>
        <v>Waterbody - SIB-15b</v>
      </c>
      <c r="E662" s="6" t="str">
        <f t="shared" si="42"/>
        <v>Waterbody Avoidance Area - Fraser River Area
Shackan Indian Band</v>
      </c>
      <c r="F662" s="6" t="s">
        <v>1712</v>
      </c>
      <c r="G662" s="12">
        <f>INDEX(families!$A:$A,MATCH(H662,families!$B:$B,0))</f>
        <v>12</v>
      </c>
      <c r="H662" s="6" t="str">
        <f t="shared" si="43"/>
        <v>Water</v>
      </c>
      <c r="L662" s="6">
        <v>1051526.3330000001</v>
      </c>
      <c r="M662" s="6">
        <v>1052384.8759999999</v>
      </c>
      <c r="N662" s="6">
        <v>604743</v>
      </c>
      <c r="O662" s="6">
        <v>5468744</v>
      </c>
      <c r="P662" s="6" t="s">
        <v>898</v>
      </c>
      <c r="Q662" s="6" t="s">
        <v>957</v>
      </c>
      <c r="R662" s="6" t="s">
        <v>900</v>
      </c>
      <c r="S662" s="6">
        <v>0</v>
      </c>
      <c r="T662" s="6" t="s">
        <v>1727</v>
      </c>
      <c r="U662" s="6" t="s">
        <v>1724</v>
      </c>
      <c r="V662" s="6" t="s">
        <v>951</v>
      </c>
      <c r="X662" s="6" t="s">
        <v>952</v>
      </c>
      <c r="Y662" s="6" t="s">
        <v>903</v>
      </c>
      <c r="Z662" s="6" t="s">
        <v>904</v>
      </c>
      <c r="AA662" s="6" t="s">
        <v>905</v>
      </c>
      <c r="AB662" s="7">
        <v>44597</v>
      </c>
      <c r="AC662" s="6" t="s">
        <v>906</v>
      </c>
      <c r="AD662" s="6" t="s">
        <v>953</v>
      </c>
      <c r="AE662" s="6" t="s">
        <v>953</v>
      </c>
      <c r="AF662" s="6" t="s">
        <v>953</v>
      </c>
      <c r="AG662" s="6" t="s">
        <v>953</v>
      </c>
      <c r="AK662" s="6">
        <v>603971</v>
      </c>
      <c r="AL662" s="6">
        <v>5468448</v>
      </c>
      <c r="AQ662" s="6" t="s">
        <v>1635</v>
      </c>
      <c r="AR662" s="6">
        <v>336</v>
      </c>
    </row>
    <row r="663" spans="1:46" x14ac:dyDescent="0.2">
      <c r="A663" s="6">
        <v>994070</v>
      </c>
      <c r="B663" s="6">
        <v>994310</v>
      </c>
      <c r="C663" s="6" t="str">
        <f t="shared" si="40"/>
        <v>Old Growth</v>
      </c>
      <c r="D663" s="6" t="str">
        <f t="shared" si="41"/>
        <v>Old Growth - KAM_TME_322</v>
      </c>
      <c r="F663" s="6" t="s">
        <v>1712</v>
      </c>
      <c r="G663" s="12">
        <f>INDEX(families!$A:$A,MATCH(H663,families!$B:$B,0))</f>
        <v>14</v>
      </c>
      <c r="H663" s="6" t="str">
        <f t="shared" si="43"/>
        <v>Tree</v>
      </c>
      <c r="L663" s="6">
        <v>994070</v>
      </c>
      <c r="M663" s="6">
        <v>994310</v>
      </c>
      <c r="N663" s="6">
        <v>640341.09219999996</v>
      </c>
      <c r="O663" s="6">
        <v>5497356.2560000001</v>
      </c>
      <c r="P663" s="6" t="s">
        <v>1097</v>
      </c>
      <c r="Q663" s="6" t="s">
        <v>1098</v>
      </c>
      <c r="R663" s="6" t="s">
        <v>1099</v>
      </c>
      <c r="S663" s="6">
        <v>0</v>
      </c>
      <c r="T663" s="6" t="s">
        <v>1726</v>
      </c>
      <c r="U663" s="6" t="s">
        <v>1722</v>
      </c>
      <c r="W663" s="6" t="s">
        <v>915</v>
      </c>
      <c r="AD663" s="6" t="s">
        <v>1101</v>
      </c>
      <c r="AE663" s="6" t="s">
        <v>1102</v>
      </c>
      <c r="AF663" s="6" t="s">
        <v>1103</v>
      </c>
      <c r="AH663" s="6" t="s">
        <v>984</v>
      </c>
      <c r="AK663" s="6">
        <v>640168.13159999996</v>
      </c>
      <c r="AL663" s="6">
        <v>5497196.9570000004</v>
      </c>
      <c r="AR663" s="6">
        <v>313</v>
      </c>
      <c r="AS663" s="6">
        <v>167</v>
      </c>
      <c r="AT663" s="6" t="s">
        <v>1100</v>
      </c>
    </row>
    <row r="664" spans="1:46" x14ac:dyDescent="0.2">
      <c r="A664" s="6">
        <v>1000060</v>
      </c>
      <c r="B664" s="6">
        <v>1001640</v>
      </c>
      <c r="C664" s="6" t="str">
        <f t="shared" si="40"/>
        <v>Old Growth</v>
      </c>
      <c r="D664" s="6" t="str">
        <f t="shared" si="41"/>
        <v>Old Growth - SRY_421_4</v>
      </c>
      <c r="F664" s="6" t="s">
        <v>1712</v>
      </c>
      <c r="G664" s="12">
        <f>INDEX(families!$A:$A,MATCH(H664,families!$B:$B,0))</f>
        <v>14</v>
      </c>
      <c r="H664" s="6" t="str">
        <f t="shared" si="43"/>
        <v>Tree</v>
      </c>
      <c r="L664" s="6">
        <v>1000060</v>
      </c>
      <c r="M664" s="6">
        <v>1001640</v>
      </c>
      <c r="N664" s="6">
        <v>635518.25450000004</v>
      </c>
      <c r="O664" s="6">
        <v>5495164.3689999999</v>
      </c>
      <c r="P664" s="6" t="s">
        <v>1097</v>
      </c>
      <c r="Q664" s="6" t="s">
        <v>1104</v>
      </c>
      <c r="R664" s="6" t="s">
        <v>1105</v>
      </c>
      <c r="S664" s="6">
        <v>0</v>
      </c>
      <c r="T664" s="6" t="s">
        <v>1726</v>
      </c>
      <c r="U664" s="6" t="s">
        <v>1722</v>
      </c>
      <c r="W664" s="6" t="s">
        <v>915</v>
      </c>
      <c r="AD664" s="6" t="s">
        <v>1101</v>
      </c>
      <c r="AE664" s="6" t="s">
        <v>1102</v>
      </c>
      <c r="AF664" s="6" t="s">
        <v>1103</v>
      </c>
      <c r="AH664" s="6" t="s">
        <v>984</v>
      </c>
      <c r="AK664" s="6">
        <v>634041.05759999994</v>
      </c>
      <c r="AL664" s="6">
        <v>5495312.6540000001</v>
      </c>
      <c r="AR664" s="6">
        <v>314</v>
      </c>
      <c r="AS664" s="6">
        <v>168</v>
      </c>
      <c r="AT664" s="6" t="s">
        <v>1100</v>
      </c>
    </row>
    <row r="665" spans="1:46" x14ac:dyDescent="0.2">
      <c r="A665" s="6">
        <v>1001910</v>
      </c>
      <c r="B665" s="6">
        <v>1003300</v>
      </c>
      <c r="C665" s="6" t="str">
        <f t="shared" si="40"/>
        <v>Old Growth</v>
      </c>
      <c r="D665" s="6" t="str">
        <f t="shared" si="41"/>
        <v>Old Growth - SRY_421_6</v>
      </c>
      <c r="F665" s="6" t="s">
        <v>1712</v>
      </c>
      <c r="G665" s="12">
        <f>INDEX(families!$A:$A,MATCH(H665,families!$B:$B,0))</f>
        <v>14</v>
      </c>
      <c r="H665" s="6" t="str">
        <f t="shared" si="43"/>
        <v>Tree</v>
      </c>
      <c r="L665" s="6">
        <v>1001910</v>
      </c>
      <c r="M665" s="6">
        <v>1003300</v>
      </c>
      <c r="N665" s="6">
        <v>633776.28799999994</v>
      </c>
      <c r="O665" s="6">
        <v>5495259.8779999996</v>
      </c>
      <c r="P665" s="6" t="s">
        <v>1097</v>
      </c>
      <c r="Q665" s="6" t="s">
        <v>1106</v>
      </c>
      <c r="R665" s="6" t="s">
        <v>1105</v>
      </c>
      <c r="S665" s="6">
        <v>0</v>
      </c>
      <c r="T665" s="6" t="s">
        <v>1726</v>
      </c>
      <c r="U665" s="6" t="s">
        <v>1722</v>
      </c>
      <c r="W665" s="6" t="s">
        <v>915</v>
      </c>
      <c r="AD665" s="6" t="s">
        <v>1101</v>
      </c>
      <c r="AE665" s="6" t="s">
        <v>1102</v>
      </c>
      <c r="AF665" s="6" t="s">
        <v>1103</v>
      </c>
      <c r="AH665" s="6" t="s">
        <v>984</v>
      </c>
      <c r="AK665" s="6">
        <v>632732.80240000004</v>
      </c>
      <c r="AL665" s="6">
        <v>5494490.6119999997</v>
      </c>
      <c r="AR665" s="6">
        <v>315</v>
      </c>
      <c r="AS665" s="6">
        <v>169</v>
      </c>
      <c r="AT665" s="6" t="s">
        <v>1100</v>
      </c>
    </row>
    <row r="666" spans="1:46" x14ac:dyDescent="0.2">
      <c r="A666" s="6">
        <v>1003700</v>
      </c>
      <c r="B666" s="6">
        <v>1004230</v>
      </c>
      <c r="C666" s="6" t="str">
        <f t="shared" si="40"/>
        <v>Old Growth</v>
      </c>
      <c r="D666" s="6" t="str">
        <f t="shared" si="41"/>
        <v>Old Growth - SRY_421_9</v>
      </c>
      <c r="F666" s="6" t="s">
        <v>1712</v>
      </c>
      <c r="G666" s="12">
        <f>INDEX(families!$A:$A,MATCH(H666,families!$B:$B,0))</f>
        <v>14</v>
      </c>
      <c r="H666" s="6" t="str">
        <f t="shared" si="43"/>
        <v>Tree</v>
      </c>
      <c r="L666" s="6">
        <v>1003700</v>
      </c>
      <c r="M666" s="6">
        <v>1004230</v>
      </c>
      <c r="N666" s="6">
        <v>632521.59329999995</v>
      </c>
      <c r="O666" s="6">
        <v>5494159.2549999999</v>
      </c>
      <c r="P666" s="6" t="s">
        <v>1097</v>
      </c>
      <c r="Q666" s="6" t="s">
        <v>1107</v>
      </c>
      <c r="R666" s="6" t="s">
        <v>1105</v>
      </c>
      <c r="S666" s="6">
        <v>0</v>
      </c>
      <c r="T666" s="6" t="s">
        <v>1726</v>
      </c>
      <c r="U666" s="6" t="s">
        <v>1722</v>
      </c>
      <c r="W666" s="6" t="s">
        <v>915</v>
      </c>
      <c r="AD666" s="6" t="s">
        <v>1101</v>
      </c>
      <c r="AE666" s="6" t="s">
        <v>1102</v>
      </c>
      <c r="AF666" s="6" t="s">
        <v>1103</v>
      </c>
      <c r="AH666" s="6" t="s">
        <v>984</v>
      </c>
      <c r="AK666" s="6">
        <v>632270.77890000003</v>
      </c>
      <c r="AL666" s="6">
        <v>5493704.25</v>
      </c>
      <c r="AR666" s="6">
        <v>316</v>
      </c>
      <c r="AS666" s="6">
        <v>170</v>
      </c>
      <c r="AT666" s="6" t="s">
        <v>1100</v>
      </c>
    </row>
    <row r="667" spans="1:46" x14ac:dyDescent="0.2">
      <c r="A667" s="6">
        <v>994070</v>
      </c>
      <c r="B667" s="6">
        <v>994310</v>
      </c>
      <c r="C667" s="6" t="str">
        <f t="shared" si="40"/>
        <v>Old Growth</v>
      </c>
      <c r="D667" s="6" t="str">
        <f t="shared" si="41"/>
        <v>Old Growth - KAM_TME_322</v>
      </c>
      <c r="F667" s="6" t="s">
        <v>1712</v>
      </c>
      <c r="G667" s="12">
        <f>INDEX(families!$A:$A,MATCH(H667,families!$B:$B,0))</f>
        <v>14</v>
      </c>
      <c r="H667" s="6" t="str">
        <f t="shared" si="43"/>
        <v>Tree</v>
      </c>
      <c r="L667" s="6">
        <v>994070</v>
      </c>
      <c r="M667" s="6">
        <v>994310</v>
      </c>
      <c r="N667" s="6">
        <v>640341.09219999996</v>
      </c>
      <c r="O667" s="6">
        <v>5497356.2560000001</v>
      </c>
      <c r="P667" s="6" t="s">
        <v>1097</v>
      </c>
      <c r="Q667" s="6" t="s">
        <v>1098</v>
      </c>
      <c r="R667" s="6" t="s">
        <v>1099</v>
      </c>
      <c r="S667" s="6">
        <v>0</v>
      </c>
      <c r="T667" s="6" t="s">
        <v>1726</v>
      </c>
      <c r="U667" s="6" t="s">
        <v>1722</v>
      </c>
      <c r="W667" s="6" t="s">
        <v>915</v>
      </c>
      <c r="AD667" s="6" t="s">
        <v>1101</v>
      </c>
      <c r="AE667" s="6" t="s">
        <v>1102</v>
      </c>
      <c r="AF667" s="6" t="s">
        <v>1103</v>
      </c>
      <c r="AH667" s="6" t="s">
        <v>984</v>
      </c>
      <c r="AK667" s="6">
        <v>640168.13159999996</v>
      </c>
      <c r="AL667" s="6">
        <v>5497196.9570000004</v>
      </c>
      <c r="AR667" s="6">
        <v>338</v>
      </c>
      <c r="AT667" s="6" t="s">
        <v>1100</v>
      </c>
    </row>
    <row r="668" spans="1:46" x14ac:dyDescent="0.2">
      <c r="A668" s="6">
        <v>1000060</v>
      </c>
      <c r="B668" s="6">
        <v>1001640</v>
      </c>
      <c r="C668" s="6" t="str">
        <f t="shared" si="40"/>
        <v>Old Growth</v>
      </c>
      <c r="D668" s="6" t="str">
        <f t="shared" si="41"/>
        <v>Old Growth - SRY_421_4</v>
      </c>
      <c r="F668" s="6" t="s">
        <v>1712</v>
      </c>
      <c r="G668" s="12">
        <f>INDEX(families!$A:$A,MATCH(H668,families!$B:$B,0))</f>
        <v>14</v>
      </c>
      <c r="H668" s="6" t="str">
        <f t="shared" si="43"/>
        <v>Tree</v>
      </c>
      <c r="L668" s="6">
        <v>1000060</v>
      </c>
      <c r="M668" s="6">
        <v>1001640</v>
      </c>
      <c r="N668" s="6">
        <v>635518.25450000004</v>
      </c>
      <c r="O668" s="6">
        <v>5495164.3689999999</v>
      </c>
      <c r="P668" s="6" t="s">
        <v>1097</v>
      </c>
      <c r="Q668" s="6" t="s">
        <v>1104</v>
      </c>
      <c r="R668" s="6" t="s">
        <v>1105</v>
      </c>
      <c r="S668" s="6">
        <v>0</v>
      </c>
      <c r="T668" s="6" t="s">
        <v>1726</v>
      </c>
      <c r="U668" s="6" t="s">
        <v>1722</v>
      </c>
      <c r="W668" s="6" t="s">
        <v>915</v>
      </c>
      <c r="AD668" s="6" t="s">
        <v>1101</v>
      </c>
      <c r="AE668" s="6" t="s">
        <v>1102</v>
      </c>
      <c r="AF668" s="6" t="s">
        <v>1103</v>
      </c>
      <c r="AH668" s="6" t="s">
        <v>984</v>
      </c>
      <c r="AK668" s="6">
        <v>634041.05759999994</v>
      </c>
      <c r="AL668" s="6">
        <v>5495312.6540000001</v>
      </c>
      <c r="AR668" s="6">
        <v>339</v>
      </c>
      <c r="AT668" s="6" t="s">
        <v>1100</v>
      </c>
    </row>
    <row r="669" spans="1:46" x14ac:dyDescent="0.2">
      <c r="A669" s="6">
        <v>1001910</v>
      </c>
      <c r="B669" s="6">
        <v>1003300</v>
      </c>
      <c r="C669" s="6" t="str">
        <f t="shared" si="40"/>
        <v>Old Growth</v>
      </c>
      <c r="D669" s="6" t="str">
        <f t="shared" si="41"/>
        <v>Old Growth - SRY_421_6</v>
      </c>
      <c r="F669" s="6" t="s">
        <v>1712</v>
      </c>
      <c r="G669" s="12">
        <f>INDEX(families!$A:$A,MATCH(H669,families!$B:$B,0))</f>
        <v>14</v>
      </c>
      <c r="H669" s="6" t="str">
        <f t="shared" si="43"/>
        <v>Tree</v>
      </c>
      <c r="L669" s="6">
        <v>1001910</v>
      </c>
      <c r="M669" s="6">
        <v>1003300</v>
      </c>
      <c r="N669" s="6">
        <v>633776.28799999994</v>
      </c>
      <c r="O669" s="6">
        <v>5495259.8779999996</v>
      </c>
      <c r="P669" s="6" t="s">
        <v>1097</v>
      </c>
      <c r="Q669" s="6" t="s">
        <v>1106</v>
      </c>
      <c r="R669" s="6" t="s">
        <v>1105</v>
      </c>
      <c r="S669" s="6">
        <v>0</v>
      </c>
      <c r="T669" s="6" t="s">
        <v>1726</v>
      </c>
      <c r="U669" s="6" t="s">
        <v>1722</v>
      </c>
      <c r="W669" s="6" t="s">
        <v>915</v>
      </c>
      <c r="AD669" s="6" t="s">
        <v>1101</v>
      </c>
      <c r="AE669" s="6" t="s">
        <v>1102</v>
      </c>
      <c r="AF669" s="6" t="s">
        <v>1103</v>
      </c>
      <c r="AH669" s="6" t="s">
        <v>984</v>
      </c>
      <c r="AK669" s="6">
        <v>632732.80240000004</v>
      </c>
      <c r="AL669" s="6">
        <v>5494490.6119999997</v>
      </c>
      <c r="AR669" s="6">
        <v>340</v>
      </c>
      <c r="AT669" s="6" t="s">
        <v>1100</v>
      </c>
    </row>
    <row r="670" spans="1:46" x14ac:dyDescent="0.2">
      <c r="A670" s="6">
        <v>1003700</v>
      </c>
      <c r="B670" s="6">
        <v>1004230</v>
      </c>
      <c r="C670" s="6" t="str">
        <f t="shared" si="40"/>
        <v>Old Growth</v>
      </c>
      <c r="D670" s="6" t="str">
        <f t="shared" si="41"/>
        <v>Old Growth - SRY_421_9</v>
      </c>
      <c r="F670" s="6" t="s">
        <v>1712</v>
      </c>
      <c r="G670" s="12">
        <f>INDEX(families!$A:$A,MATCH(H670,families!$B:$B,0))</f>
        <v>14</v>
      </c>
      <c r="H670" s="6" t="str">
        <f t="shared" si="43"/>
        <v>Tree</v>
      </c>
      <c r="L670" s="6">
        <v>1003700</v>
      </c>
      <c r="M670" s="6">
        <v>1004230</v>
      </c>
      <c r="N670" s="6">
        <v>632521.59329999995</v>
      </c>
      <c r="O670" s="6">
        <v>5494159.2549999999</v>
      </c>
      <c r="P670" s="6" t="s">
        <v>1097</v>
      </c>
      <c r="Q670" s="6" t="s">
        <v>1107</v>
      </c>
      <c r="R670" s="6" t="s">
        <v>1105</v>
      </c>
      <c r="S670" s="6">
        <v>0</v>
      </c>
      <c r="T670" s="6" t="s">
        <v>1726</v>
      </c>
      <c r="U670" s="6" t="s">
        <v>1722</v>
      </c>
      <c r="W670" s="6" t="s">
        <v>915</v>
      </c>
      <c r="AD670" s="6" t="s">
        <v>1101</v>
      </c>
      <c r="AE670" s="6" t="s">
        <v>1102</v>
      </c>
      <c r="AF670" s="6" t="s">
        <v>1103</v>
      </c>
      <c r="AH670" s="6" t="s">
        <v>984</v>
      </c>
      <c r="AK670" s="6">
        <v>632270.77890000003</v>
      </c>
      <c r="AL670" s="6">
        <v>5493704.25</v>
      </c>
      <c r="AR670" s="6">
        <v>341</v>
      </c>
      <c r="AT670" s="6" t="s">
        <v>1100</v>
      </c>
    </row>
    <row r="671" spans="1:46" x14ac:dyDescent="0.2">
      <c r="A671" s="6">
        <v>994070</v>
      </c>
      <c r="B671" s="6">
        <v>994310</v>
      </c>
      <c r="C671" s="6" t="str">
        <f t="shared" si="40"/>
        <v>Old Growth</v>
      </c>
      <c r="D671" s="6" t="str">
        <f t="shared" si="41"/>
        <v>Old Growth - KAM_TME_322</v>
      </c>
      <c r="F671" s="6" t="s">
        <v>1712</v>
      </c>
      <c r="G671" s="12">
        <f>INDEX(families!$A:$A,MATCH(H671,families!$B:$B,0))</f>
        <v>14</v>
      </c>
      <c r="H671" s="6" t="str">
        <f t="shared" si="43"/>
        <v>Tree</v>
      </c>
      <c r="L671" s="6">
        <v>994070</v>
      </c>
      <c r="M671" s="6">
        <v>994310</v>
      </c>
      <c r="N671" s="6">
        <v>640341.09219999996</v>
      </c>
      <c r="O671" s="6">
        <v>5497356.2560000001</v>
      </c>
      <c r="P671" s="6" t="s">
        <v>1097</v>
      </c>
      <c r="Q671" s="6" t="s">
        <v>1098</v>
      </c>
      <c r="R671" s="6" t="s">
        <v>1099</v>
      </c>
      <c r="S671" s="6">
        <v>0</v>
      </c>
      <c r="T671" s="6" t="s">
        <v>1726</v>
      </c>
      <c r="U671" s="6" t="s">
        <v>1722</v>
      </c>
      <c r="W671" s="6" t="s">
        <v>915</v>
      </c>
      <c r="AD671" s="6" t="s">
        <v>1101</v>
      </c>
      <c r="AE671" s="6" t="s">
        <v>1102</v>
      </c>
      <c r="AF671" s="6" t="s">
        <v>1103</v>
      </c>
      <c r="AH671" s="6" t="s">
        <v>984</v>
      </c>
      <c r="AK671" s="6">
        <v>640168.13159999996</v>
      </c>
      <c r="AL671" s="6">
        <v>5497196.9570000004</v>
      </c>
      <c r="AT671" s="6" t="s">
        <v>1100</v>
      </c>
    </row>
    <row r="672" spans="1:46" x14ac:dyDescent="0.2">
      <c r="A672" s="6">
        <v>1000060</v>
      </c>
      <c r="B672" s="6">
        <v>1001640</v>
      </c>
      <c r="C672" s="6" t="str">
        <f t="shared" si="40"/>
        <v>Old Growth</v>
      </c>
      <c r="D672" s="6" t="str">
        <f t="shared" si="41"/>
        <v>Old Growth - SRY_421_4</v>
      </c>
      <c r="F672" s="6" t="s">
        <v>1712</v>
      </c>
      <c r="G672" s="12">
        <f>INDEX(families!$A:$A,MATCH(H672,families!$B:$B,0))</f>
        <v>14</v>
      </c>
      <c r="H672" s="6" t="str">
        <f t="shared" si="43"/>
        <v>Tree</v>
      </c>
      <c r="L672" s="6">
        <v>1000060</v>
      </c>
      <c r="M672" s="6">
        <v>1001640</v>
      </c>
      <c r="N672" s="6">
        <v>635518.25450000004</v>
      </c>
      <c r="O672" s="6">
        <v>5495164.3689999999</v>
      </c>
      <c r="P672" s="6" t="s">
        <v>1097</v>
      </c>
      <c r="Q672" s="6" t="s">
        <v>1104</v>
      </c>
      <c r="R672" s="6" t="s">
        <v>1105</v>
      </c>
      <c r="S672" s="6">
        <v>0</v>
      </c>
      <c r="T672" s="6" t="s">
        <v>1726</v>
      </c>
      <c r="U672" s="6" t="s">
        <v>1722</v>
      </c>
      <c r="W672" s="6" t="s">
        <v>915</v>
      </c>
      <c r="AD672" s="6" t="s">
        <v>1101</v>
      </c>
      <c r="AE672" s="6" t="s">
        <v>1102</v>
      </c>
      <c r="AF672" s="6" t="s">
        <v>1103</v>
      </c>
      <c r="AH672" s="6" t="s">
        <v>984</v>
      </c>
      <c r="AK672" s="6">
        <v>634041.05759999994</v>
      </c>
      <c r="AL672" s="6">
        <v>5495312.6540000001</v>
      </c>
      <c r="AT672" s="6" t="s">
        <v>1100</v>
      </c>
    </row>
    <row r="673" spans="1:46" x14ac:dyDescent="0.2">
      <c r="A673" s="6">
        <v>1001910</v>
      </c>
      <c r="B673" s="6">
        <v>1003300</v>
      </c>
      <c r="C673" s="6" t="str">
        <f t="shared" si="40"/>
        <v>Old Growth</v>
      </c>
      <c r="D673" s="6" t="str">
        <f t="shared" si="41"/>
        <v>Old Growth - SRY_421_6</v>
      </c>
      <c r="F673" s="6" t="s">
        <v>1712</v>
      </c>
      <c r="G673" s="12">
        <f>INDEX(families!$A:$A,MATCH(H673,families!$B:$B,0))</f>
        <v>14</v>
      </c>
      <c r="H673" s="6" t="str">
        <f t="shared" si="43"/>
        <v>Tree</v>
      </c>
      <c r="L673" s="6">
        <v>1001910</v>
      </c>
      <c r="M673" s="6">
        <v>1003300</v>
      </c>
      <c r="N673" s="6">
        <v>633776.28799999994</v>
      </c>
      <c r="O673" s="6">
        <v>5495259.8779999996</v>
      </c>
      <c r="P673" s="6" t="s">
        <v>1097</v>
      </c>
      <c r="Q673" s="6" t="s">
        <v>1106</v>
      </c>
      <c r="R673" s="6" t="s">
        <v>1105</v>
      </c>
      <c r="S673" s="6">
        <v>0</v>
      </c>
      <c r="T673" s="6" t="s">
        <v>1726</v>
      </c>
      <c r="U673" s="6" t="s">
        <v>1722</v>
      </c>
      <c r="W673" s="6" t="s">
        <v>915</v>
      </c>
      <c r="AD673" s="6" t="s">
        <v>1101</v>
      </c>
      <c r="AE673" s="6" t="s">
        <v>1102</v>
      </c>
      <c r="AF673" s="6" t="s">
        <v>1103</v>
      </c>
      <c r="AH673" s="6" t="s">
        <v>984</v>
      </c>
      <c r="AK673" s="6">
        <v>632732.80240000004</v>
      </c>
      <c r="AL673" s="6">
        <v>5494490.6119999997</v>
      </c>
      <c r="AT673" s="6" t="s">
        <v>1100</v>
      </c>
    </row>
    <row r="674" spans="1:46" x14ac:dyDescent="0.2">
      <c r="A674" s="6">
        <v>1003700</v>
      </c>
      <c r="B674" s="6">
        <v>1004230</v>
      </c>
      <c r="C674" s="6" t="str">
        <f t="shared" si="40"/>
        <v>Old Growth</v>
      </c>
      <c r="D674" s="6" t="str">
        <f t="shared" si="41"/>
        <v>Old Growth - SRY_421_9</v>
      </c>
      <c r="F674" s="6" t="s">
        <v>1712</v>
      </c>
      <c r="G674" s="12">
        <f>INDEX(families!$A:$A,MATCH(H674,families!$B:$B,0))</f>
        <v>14</v>
      </c>
      <c r="H674" s="6" t="str">
        <f t="shared" si="43"/>
        <v>Tree</v>
      </c>
      <c r="L674" s="6">
        <v>1003700</v>
      </c>
      <c r="M674" s="6">
        <v>1004230</v>
      </c>
      <c r="N674" s="6">
        <v>632521.59329999995</v>
      </c>
      <c r="O674" s="6">
        <v>5494159.2549999999</v>
      </c>
      <c r="P674" s="6" t="s">
        <v>1097</v>
      </c>
      <c r="Q674" s="6" t="s">
        <v>1107</v>
      </c>
      <c r="R674" s="6" t="s">
        <v>1105</v>
      </c>
      <c r="S674" s="6">
        <v>0</v>
      </c>
      <c r="T674" s="6" t="s">
        <v>1726</v>
      </c>
      <c r="U674" s="6" t="s">
        <v>1722</v>
      </c>
      <c r="W674" s="6" t="s">
        <v>915</v>
      </c>
      <c r="AD674" s="6" t="s">
        <v>1101</v>
      </c>
      <c r="AE674" s="6" t="s">
        <v>1102</v>
      </c>
      <c r="AF674" s="6" t="s">
        <v>1103</v>
      </c>
      <c r="AH674" s="6" t="s">
        <v>984</v>
      </c>
      <c r="AK674" s="6">
        <v>632270.77890000003</v>
      </c>
      <c r="AL674" s="6">
        <v>5493704.25</v>
      </c>
      <c r="AT674" s="6" t="s">
        <v>1100</v>
      </c>
    </row>
    <row r="675" spans="1:46" x14ac:dyDescent="0.2">
      <c r="A675" s="6">
        <v>994070</v>
      </c>
      <c r="B675" s="6">
        <v>994310</v>
      </c>
      <c r="C675" s="6" t="str">
        <f t="shared" si="40"/>
        <v>Old Growth</v>
      </c>
      <c r="D675" s="6" t="str">
        <f t="shared" si="41"/>
        <v>Old Growth - KAM_TME_322</v>
      </c>
      <c r="F675" s="6" t="s">
        <v>1712</v>
      </c>
      <c r="G675" s="12">
        <f>INDEX(families!$A:$A,MATCH(H675,families!$B:$B,0))</f>
        <v>14</v>
      </c>
      <c r="H675" s="6" t="str">
        <f t="shared" si="43"/>
        <v>Tree</v>
      </c>
      <c r="L675" s="6">
        <v>994070</v>
      </c>
      <c r="M675" s="6">
        <v>994310</v>
      </c>
      <c r="N675" s="6">
        <v>640341.09219999996</v>
      </c>
      <c r="O675" s="6">
        <v>5497356.2560000001</v>
      </c>
      <c r="P675" s="6" t="s">
        <v>1097</v>
      </c>
      <c r="Q675" s="6" t="s">
        <v>1098</v>
      </c>
      <c r="R675" s="6" t="s">
        <v>1099</v>
      </c>
      <c r="S675" s="6">
        <v>0</v>
      </c>
      <c r="T675" s="6" t="s">
        <v>1726</v>
      </c>
      <c r="U675" s="6" t="s">
        <v>1722</v>
      </c>
      <c r="W675" s="6" t="s">
        <v>915</v>
      </c>
      <c r="AD675" s="6" t="s">
        <v>1101</v>
      </c>
      <c r="AE675" s="6" t="s">
        <v>1102</v>
      </c>
      <c r="AF675" s="6" t="s">
        <v>1103</v>
      </c>
      <c r="AH675" s="6" t="s">
        <v>984</v>
      </c>
      <c r="AK675" s="6">
        <v>640168.13159999996</v>
      </c>
      <c r="AL675" s="6">
        <v>5497196.9570000004</v>
      </c>
      <c r="AT675" s="6" t="s">
        <v>1100</v>
      </c>
    </row>
    <row r="676" spans="1:46" x14ac:dyDescent="0.2">
      <c r="A676" s="6">
        <v>1000060</v>
      </c>
      <c r="B676" s="6">
        <v>1001640</v>
      </c>
      <c r="C676" s="6" t="str">
        <f t="shared" si="40"/>
        <v>Old Growth</v>
      </c>
      <c r="D676" s="6" t="str">
        <f t="shared" si="41"/>
        <v>Old Growth - SRY_421_4</v>
      </c>
      <c r="F676" s="6" t="s">
        <v>1712</v>
      </c>
      <c r="G676" s="12">
        <f>INDEX(families!$A:$A,MATCH(H676,families!$B:$B,0))</f>
        <v>14</v>
      </c>
      <c r="H676" s="6" t="str">
        <f t="shared" si="43"/>
        <v>Tree</v>
      </c>
      <c r="L676" s="6">
        <v>1000060</v>
      </c>
      <c r="M676" s="6">
        <v>1001640</v>
      </c>
      <c r="N676" s="6">
        <v>635518.25450000004</v>
      </c>
      <c r="O676" s="6">
        <v>5495164.3689999999</v>
      </c>
      <c r="P676" s="6" t="s">
        <v>1097</v>
      </c>
      <c r="Q676" s="6" t="s">
        <v>1104</v>
      </c>
      <c r="R676" s="6" t="s">
        <v>1105</v>
      </c>
      <c r="S676" s="6">
        <v>0</v>
      </c>
      <c r="T676" s="6" t="s">
        <v>1726</v>
      </c>
      <c r="U676" s="6" t="s">
        <v>1722</v>
      </c>
      <c r="W676" s="6" t="s">
        <v>915</v>
      </c>
      <c r="AD676" s="6" t="s">
        <v>1101</v>
      </c>
      <c r="AE676" s="6" t="s">
        <v>1102</v>
      </c>
      <c r="AF676" s="6" t="s">
        <v>1103</v>
      </c>
      <c r="AH676" s="6" t="s">
        <v>984</v>
      </c>
      <c r="AK676" s="6">
        <v>634041.05759999994</v>
      </c>
      <c r="AL676" s="6">
        <v>5495312.6540000001</v>
      </c>
      <c r="AT676" s="6" t="s">
        <v>1100</v>
      </c>
    </row>
    <row r="677" spans="1:46" x14ac:dyDescent="0.2">
      <c r="A677" s="6">
        <v>1001910</v>
      </c>
      <c r="B677" s="6">
        <v>1003300</v>
      </c>
      <c r="C677" s="6" t="str">
        <f t="shared" si="40"/>
        <v>Old Growth</v>
      </c>
      <c r="D677" s="6" t="str">
        <f t="shared" si="41"/>
        <v>Old Growth - SRY_421_6</v>
      </c>
      <c r="F677" s="6" t="s">
        <v>1712</v>
      </c>
      <c r="G677" s="12">
        <f>INDEX(families!$A:$A,MATCH(H677,families!$B:$B,0))</f>
        <v>14</v>
      </c>
      <c r="H677" s="6" t="str">
        <f t="shared" si="43"/>
        <v>Tree</v>
      </c>
      <c r="L677" s="6">
        <v>1001910</v>
      </c>
      <c r="M677" s="6">
        <v>1003300</v>
      </c>
      <c r="N677" s="6">
        <v>633776.28799999994</v>
      </c>
      <c r="O677" s="6">
        <v>5495259.8779999996</v>
      </c>
      <c r="P677" s="6" t="s">
        <v>1097</v>
      </c>
      <c r="Q677" s="6" t="s">
        <v>1106</v>
      </c>
      <c r="R677" s="6" t="s">
        <v>1105</v>
      </c>
      <c r="S677" s="6">
        <v>0</v>
      </c>
      <c r="T677" s="6" t="s">
        <v>1726</v>
      </c>
      <c r="U677" s="6" t="s">
        <v>1722</v>
      </c>
      <c r="W677" s="6" t="s">
        <v>915</v>
      </c>
      <c r="AD677" s="6" t="s">
        <v>1101</v>
      </c>
      <c r="AE677" s="6" t="s">
        <v>1102</v>
      </c>
      <c r="AF677" s="6" t="s">
        <v>1103</v>
      </c>
      <c r="AH677" s="6" t="s">
        <v>984</v>
      </c>
      <c r="AK677" s="6">
        <v>632732.80240000004</v>
      </c>
      <c r="AL677" s="6">
        <v>5494490.6119999997</v>
      </c>
      <c r="AT677" s="6" t="s">
        <v>1100</v>
      </c>
    </row>
    <row r="678" spans="1:46" x14ac:dyDescent="0.2">
      <c r="A678" s="6">
        <v>1003700</v>
      </c>
      <c r="B678" s="6">
        <v>1004230</v>
      </c>
      <c r="C678" s="6" t="str">
        <f t="shared" si="40"/>
        <v>Old Growth</v>
      </c>
      <c r="D678" s="6" t="str">
        <f t="shared" si="41"/>
        <v>Old Growth - SRY_421_9</v>
      </c>
      <c r="F678" s="6" t="s">
        <v>1712</v>
      </c>
      <c r="G678" s="12">
        <f>INDEX(families!$A:$A,MATCH(H678,families!$B:$B,0))</f>
        <v>14</v>
      </c>
      <c r="H678" s="6" t="str">
        <f t="shared" si="43"/>
        <v>Tree</v>
      </c>
      <c r="L678" s="6">
        <v>1003700</v>
      </c>
      <c r="M678" s="6">
        <v>1004230</v>
      </c>
      <c r="N678" s="6">
        <v>632521.59329999995</v>
      </c>
      <c r="O678" s="6">
        <v>5494159.2549999999</v>
      </c>
      <c r="P678" s="6" t="s">
        <v>1097</v>
      </c>
      <c r="Q678" s="6" t="s">
        <v>1107</v>
      </c>
      <c r="R678" s="6" t="s">
        <v>1105</v>
      </c>
      <c r="S678" s="6">
        <v>0</v>
      </c>
      <c r="T678" s="6" t="s">
        <v>1726</v>
      </c>
      <c r="U678" s="6" t="s">
        <v>1722</v>
      </c>
      <c r="W678" s="6" t="s">
        <v>915</v>
      </c>
      <c r="AD678" s="6" t="s">
        <v>1101</v>
      </c>
      <c r="AE678" s="6" t="s">
        <v>1102</v>
      </c>
      <c r="AF678" s="6" t="s">
        <v>1103</v>
      </c>
      <c r="AH678" s="6" t="s">
        <v>984</v>
      </c>
      <c r="AK678" s="6">
        <v>632270.77890000003</v>
      </c>
      <c r="AL678" s="6">
        <v>5493704.25</v>
      </c>
      <c r="AT678" s="6" t="s">
        <v>1100</v>
      </c>
    </row>
    <row r="679" spans="1:46" x14ac:dyDescent="0.2">
      <c r="A679" s="6">
        <v>989290</v>
      </c>
      <c r="B679" s="6">
        <v>990270</v>
      </c>
      <c r="C679" s="6" t="str">
        <f t="shared" si="40"/>
        <v>Park</v>
      </c>
      <c r="D679" s="6" t="str">
        <f t="shared" si="41"/>
        <v>Park - Coquihalla Summit Recreation Area</v>
      </c>
      <c r="F679" s="6" t="s">
        <v>1712</v>
      </c>
      <c r="G679" s="12">
        <f>INDEX(families!$A:$A,MATCH(H679,families!$B:$B,0))</f>
        <v>13</v>
      </c>
      <c r="H679" s="6" t="str">
        <f t="shared" si="43"/>
        <v>Land</v>
      </c>
      <c r="L679" s="6">
        <v>989296.6298</v>
      </c>
      <c r="M679" s="6">
        <v>990274.34219999996</v>
      </c>
      <c r="N679" s="6">
        <v>643914</v>
      </c>
      <c r="O679" s="6">
        <v>5500415</v>
      </c>
      <c r="P679" s="6" t="s">
        <v>1108</v>
      </c>
      <c r="Q679" s="6" t="s">
        <v>1109</v>
      </c>
      <c r="T679" s="6" t="s">
        <v>1728</v>
      </c>
      <c r="U679" s="6" t="s">
        <v>1723</v>
      </c>
      <c r="W679" s="6" t="s">
        <v>915</v>
      </c>
      <c r="AH679" s="6" t="s">
        <v>1110</v>
      </c>
      <c r="AK679" s="6">
        <v>643257</v>
      </c>
      <c r="AL679" s="6">
        <v>5499716</v>
      </c>
      <c r="AR679" s="6">
        <v>312</v>
      </c>
      <c r="AS679" s="6">
        <v>166</v>
      </c>
    </row>
    <row r="680" spans="1:46" x14ac:dyDescent="0.2">
      <c r="A680">
        <v>1020153</v>
      </c>
      <c r="B680">
        <v>1020184</v>
      </c>
      <c r="C680" s="6" t="str">
        <f t="shared" si="40"/>
        <v>Lithic</v>
      </c>
      <c r="D680" s="6" t="str">
        <f t="shared" si="41"/>
        <v>Lithic - DiRh-9</v>
      </c>
      <c r="E680" t="s">
        <v>960</v>
      </c>
      <c r="F680" s="6" t="s">
        <v>1712</v>
      </c>
      <c r="G680" s="12">
        <f>INDEX(families!$A:$A,MATCH(H680,families!$B:$B,0))</f>
        <v>15</v>
      </c>
      <c r="H680" s="6" t="s">
        <v>1736</v>
      </c>
      <c r="P680" t="s">
        <v>958</v>
      </c>
      <c r="Q680" t="s">
        <v>959</v>
      </c>
      <c r="R680" t="s">
        <v>960</v>
      </c>
      <c r="U680" s="6" t="s">
        <v>1736</v>
      </c>
    </row>
    <row r="681" spans="1:46" x14ac:dyDescent="0.2">
      <c r="A681">
        <v>1039295</v>
      </c>
      <c r="B681">
        <v>1039570</v>
      </c>
      <c r="C681" s="6" t="str">
        <f t="shared" si="40"/>
        <v>Lithic</v>
      </c>
      <c r="D681" s="6" t="str">
        <f t="shared" si="41"/>
        <v>Lithic - DiRi-66a</v>
      </c>
      <c r="E681" t="s">
        <v>965</v>
      </c>
      <c r="F681" s="6" t="s">
        <v>1712</v>
      </c>
      <c r="G681" s="12">
        <f>INDEX(families!$A:$A,MATCH(H681,families!$B:$B,0))</f>
        <v>15</v>
      </c>
      <c r="H681" s="6" t="s">
        <v>1736</v>
      </c>
      <c r="P681" t="s">
        <v>958</v>
      </c>
      <c r="Q681" t="s">
        <v>964</v>
      </c>
      <c r="R681" t="s">
        <v>965</v>
      </c>
      <c r="U681" s="6" t="s">
        <v>1736</v>
      </c>
    </row>
    <row r="682" spans="1:46" x14ac:dyDescent="0.2">
      <c r="A682">
        <v>1039500</v>
      </c>
      <c r="B682"/>
      <c r="C682" s="6" t="str">
        <f t="shared" si="40"/>
        <v>Lithic</v>
      </c>
      <c r="D682" s="6" t="str">
        <f t="shared" si="41"/>
        <v>Lithic - DiRi-66b</v>
      </c>
      <c r="E682" t="s">
        <v>965</v>
      </c>
      <c r="F682" s="6" t="s">
        <v>1712</v>
      </c>
      <c r="G682" s="12">
        <f>INDEX(families!$A:$A,MATCH(H682,families!$B:$B,0))</f>
        <v>15</v>
      </c>
      <c r="H682" s="6" t="s">
        <v>1736</v>
      </c>
      <c r="P682" t="s">
        <v>958</v>
      </c>
      <c r="Q682" t="s">
        <v>1730</v>
      </c>
      <c r="R682" t="s">
        <v>965</v>
      </c>
      <c r="U682" s="6" t="s">
        <v>1736</v>
      </c>
    </row>
    <row r="683" spans="1:46" x14ac:dyDescent="0.2">
      <c r="A683">
        <v>1039500</v>
      </c>
      <c r="B683"/>
      <c r="C683" s="6" t="str">
        <f t="shared" si="40"/>
        <v>Lithic</v>
      </c>
      <c r="D683" s="6" t="str">
        <f t="shared" si="41"/>
        <v>Lithic - DiRi-66c</v>
      </c>
      <c r="E683" t="s">
        <v>965</v>
      </c>
      <c r="F683" s="6" t="s">
        <v>1712</v>
      </c>
      <c r="G683" s="12">
        <f>INDEX(families!$A:$A,MATCH(H683,families!$B:$B,0))</f>
        <v>15</v>
      </c>
      <c r="H683" s="6" t="s">
        <v>1736</v>
      </c>
      <c r="P683" t="s">
        <v>958</v>
      </c>
      <c r="Q683" t="s">
        <v>1731</v>
      </c>
      <c r="R683" t="s">
        <v>965</v>
      </c>
      <c r="U683" s="6" t="s">
        <v>1736</v>
      </c>
    </row>
    <row r="684" spans="1:46" x14ac:dyDescent="0.2">
      <c r="A684">
        <v>1039500</v>
      </c>
      <c r="B684"/>
      <c r="C684" s="6" t="str">
        <f t="shared" si="40"/>
        <v>Lithic</v>
      </c>
      <c r="D684" s="6" t="str">
        <f t="shared" si="41"/>
        <v>Lithic - DiRi-66d</v>
      </c>
      <c r="E684" t="s">
        <v>965</v>
      </c>
      <c r="F684" s="6" t="s">
        <v>1712</v>
      </c>
      <c r="G684" s="12">
        <f>INDEX(families!$A:$A,MATCH(H684,families!$B:$B,0))</f>
        <v>15</v>
      </c>
      <c r="H684" s="6" t="s">
        <v>1736</v>
      </c>
      <c r="P684" t="s">
        <v>958</v>
      </c>
      <c r="Q684" t="s">
        <v>1732</v>
      </c>
      <c r="R684" t="s">
        <v>965</v>
      </c>
      <c r="U684" s="6" t="s">
        <v>1736</v>
      </c>
    </row>
    <row r="685" spans="1:46" x14ac:dyDescent="0.2">
      <c r="A685">
        <v>1042748</v>
      </c>
      <c r="B685">
        <v>1043287</v>
      </c>
      <c r="C685" s="6" t="str">
        <f t="shared" si="40"/>
        <v>Lithic</v>
      </c>
      <c r="D685" s="6" t="str">
        <f t="shared" si="41"/>
        <v>Lithic - DiRi-13</v>
      </c>
      <c r="E685" t="s">
        <v>967</v>
      </c>
      <c r="F685" s="6" t="s">
        <v>1712</v>
      </c>
      <c r="G685" s="12">
        <f>INDEX(families!$A:$A,MATCH(H685,families!$B:$B,0))</f>
        <v>15</v>
      </c>
      <c r="H685" s="6" t="s">
        <v>1736</v>
      </c>
      <c r="P685" t="s">
        <v>958</v>
      </c>
      <c r="Q685" t="s">
        <v>966</v>
      </c>
      <c r="R685" t="s">
        <v>967</v>
      </c>
      <c r="U685" s="6" t="s">
        <v>1736</v>
      </c>
    </row>
    <row r="686" spans="1:46" x14ac:dyDescent="0.2">
      <c r="A686">
        <v>1043756</v>
      </c>
      <c r="B686">
        <v>1044231</v>
      </c>
      <c r="C686" s="6" t="str">
        <f t="shared" si="40"/>
        <v>Lithic</v>
      </c>
      <c r="D686" s="6" t="str">
        <f t="shared" si="41"/>
        <v>Lithic - DiRi-24</v>
      </c>
      <c r="E686" t="s">
        <v>969</v>
      </c>
      <c r="F686" s="6" t="s">
        <v>1712</v>
      </c>
      <c r="G686" s="12">
        <f>INDEX(families!$A:$A,MATCH(H686,families!$B:$B,0))</f>
        <v>15</v>
      </c>
      <c r="H686" s="6" t="s">
        <v>1736</v>
      </c>
      <c r="P686" t="s">
        <v>958</v>
      </c>
      <c r="Q686" t="s">
        <v>968</v>
      </c>
      <c r="R686" t="s">
        <v>969</v>
      </c>
      <c r="U686" s="6" t="s">
        <v>1736</v>
      </c>
    </row>
    <row r="687" spans="1:46" x14ac:dyDescent="0.2">
      <c r="A687">
        <v>1044548</v>
      </c>
      <c r="B687">
        <v>1044645</v>
      </c>
      <c r="C687" s="6" t="str">
        <f t="shared" si="40"/>
        <v>Lithic</v>
      </c>
      <c r="D687" s="6" t="str">
        <f t="shared" si="41"/>
        <v>Lithic - DiRi-39c</v>
      </c>
      <c r="E687" t="s">
        <v>1729</v>
      </c>
      <c r="F687" s="6" t="s">
        <v>1712</v>
      </c>
      <c r="G687" s="12">
        <f>INDEX(families!$A:$A,MATCH(H687,families!$B:$B,0))</f>
        <v>15</v>
      </c>
      <c r="H687" s="6" t="s">
        <v>1736</v>
      </c>
      <c r="P687" t="s">
        <v>958</v>
      </c>
      <c r="Q687" t="s">
        <v>1733</v>
      </c>
      <c r="R687" t="s">
        <v>1729</v>
      </c>
      <c r="U687" s="6" t="s">
        <v>1736</v>
      </c>
    </row>
    <row r="688" spans="1:46" x14ac:dyDescent="0.2">
      <c r="A688">
        <v>1044639</v>
      </c>
      <c r="B688">
        <v>1044736</v>
      </c>
      <c r="C688" s="6" t="str">
        <f t="shared" si="40"/>
        <v>Lithic</v>
      </c>
      <c r="D688" s="6" t="str">
        <f t="shared" si="41"/>
        <v>Lithic - DiRi-39b</v>
      </c>
      <c r="E688" t="s">
        <v>962</v>
      </c>
      <c r="F688" s="6" t="s">
        <v>1712</v>
      </c>
      <c r="G688" s="12">
        <f>INDEX(families!$A:$A,MATCH(H688,families!$B:$B,0))</f>
        <v>15</v>
      </c>
      <c r="H688" s="6" t="s">
        <v>1736</v>
      </c>
      <c r="P688" t="s">
        <v>958</v>
      </c>
      <c r="Q688" t="s">
        <v>1734</v>
      </c>
      <c r="R688" t="s">
        <v>962</v>
      </c>
      <c r="U688" s="6" t="s">
        <v>1736</v>
      </c>
    </row>
    <row r="689" spans="1:21" x14ac:dyDescent="0.2">
      <c r="A689">
        <v>1044695</v>
      </c>
      <c r="B689">
        <v>1044828</v>
      </c>
      <c r="C689" s="6" t="str">
        <f t="shared" si="40"/>
        <v>Lithic</v>
      </c>
      <c r="D689" s="6" t="str">
        <f t="shared" si="41"/>
        <v>Lithic - DiRi-39a</v>
      </c>
      <c r="E689" t="s">
        <v>962</v>
      </c>
      <c r="F689" s="6" t="s">
        <v>1712</v>
      </c>
      <c r="G689" s="12">
        <f>INDEX(families!$A:$A,MATCH(H689,families!$B:$B,0))</f>
        <v>15</v>
      </c>
      <c r="H689" s="6" t="s">
        <v>1736</v>
      </c>
      <c r="P689" t="s">
        <v>958</v>
      </c>
      <c r="Q689" t="s">
        <v>1735</v>
      </c>
      <c r="R689" t="s">
        <v>962</v>
      </c>
      <c r="U689" s="6" t="s">
        <v>1736</v>
      </c>
    </row>
    <row r="690" spans="1:21" x14ac:dyDescent="0.2">
      <c r="A690">
        <v>1044927</v>
      </c>
      <c r="B690">
        <v>1044963</v>
      </c>
      <c r="C690" s="6" t="str">
        <f t="shared" si="40"/>
        <v>Lithic</v>
      </c>
      <c r="D690" s="6" t="str">
        <f t="shared" si="41"/>
        <v>Lithic - DiRi-130b</v>
      </c>
      <c r="E690" t="s">
        <v>971</v>
      </c>
      <c r="F690" s="6" t="s">
        <v>1712</v>
      </c>
      <c r="G690" s="12">
        <f>INDEX(families!$A:$A,MATCH(H690,families!$B:$B,0))</f>
        <v>15</v>
      </c>
      <c r="H690" s="6" t="s">
        <v>1736</v>
      </c>
      <c r="P690" t="s">
        <v>958</v>
      </c>
      <c r="Q690" t="s">
        <v>970</v>
      </c>
      <c r="R690" t="s">
        <v>971</v>
      </c>
      <c r="U690" s="6" t="s">
        <v>1736</v>
      </c>
    </row>
    <row r="691" spans="1:21" x14ac:dyDescent="0.2">
      <c r="A691">
        <v>1044949</v>
      </c>
      <c r="B691">
        <v>1044994</v>
      </c>
      <c r="C691" s="6" t="str">
        <f t="shared" si="40"/>
        <v>Lithic</v>
      </c>
      <c r="D691" s="6" t="str">
        <f t="shared" si="41"/>
        <v>Lithic - DiRi-130a</v>
      </c>
      <c r="E691" t="s">
        <v>971</v>
      </c>
      <c r="F691" s="6" t="s">
        <v>1712</v>
      </c>
      <c r="G691" s="12">
        <f>INDEX(families!$A:$A,MATCH(H691,families!$B:$B,0))</f>
        <v>15</v>
      </c>
      <c r="H691" s="6" t="s">
        <v>1736</v>
      </c>
      <c r="P691" t="s">
        <v>958</v>
      </c>
      <c r="Q691" t="s">
        <v>972</v>
      </c>
      <c r="R691" t="s">
        <v>971</v>
      </c>
      <c r="U691" s="6" t="s">
        <v>1736</v>
      </c>
    </row>
    <row r="692" spans="1:21" x14ac:dyDescent="0.2">
      <c r="A692">
        <v>1044983</v>
      </c>
      <c r="B692">
        <v>1045015</v>
      </c>
      <c r="C692" s="6" t="str">
        <f t="shared" si="40"/>
        <v>Lithic</v>
      </c>
      <c r="D692" s="6" t="str">
        <f t="shared" si="41"/>
        <v>Lithic - DiRi-130c</v>
      </c>
      <c r="E692" t="s">
        <v>971</v>
      </c>
      <c r="F692" s="6" t="s">
        <v>1712</v>
      </c>
      <c r="G692" s="12">
        <f>INDEX(families!$A:$A,MATCH(H692,families!$B:$B,0))</f>
        <v>15</v>
      </c>
      <c r="H692" s="6" t="s">
        <v>1736</v>
      </c>
      <c r="P692" t="s">
        <v>958</v>
      </c>
      <c r="Q692" t="s">
        <v>1111</v>
      </c>
      <c r="R692" t="s">
        <v>971</v>
      </c>
      <c r="U692" s="6" t="s">
        <v>1736</v>
      </c>
    </row>
    <row r="693" spans="1:21" x14ac:dyDescent="0.2">
      <c r="A693">
        <v>1046861</v>
      </c>
      <c r="B693">
        <v>1046891</v>
      </c>
      <c r="C693" s="6" t="str">
        <f t="shared" si="40"/>
        <v>Lithic</v>
      </c>
      <c r="D693" s="6" t="str">
        <f t="shared" si="41"/>
        <v>Lithic - DiRi-128b</v>
      </c>
      <c r="E693" t="s">
        <v>974</v>
      </c>
      <c r="F693" s="6" t="s">
        <v>1712</v>
      </c>
      <c r="G693" s="12">
        <f>INDEX(families!$A:$A,MATCH(H693,families!$B:$B,0))</f>
        <v>15</v>
      </c>
      <c r="H693" s="6" t="s">
        <v>1736</v>
      </c>
      <c r="P693" t="s">
        <v>958</v>
      </c>
      <c r="Q693" t="s">
        <v>973</v>
      </c>
      <c r="R693" t="s">
        <v>974</v>
      </c>
      <c r="U693" s="6" t="s">
        <v>1736</v>
      </c>
    </row>
    <row r="694" spans="1:21" x14ac:dyDescent="0.2">
      <c r="A694">
        <v>1046870</v>
      </c>
      <c r="B694">
        <v>1046881</v>
      </c>
      <c r="C694" s="6" t="str">
        <f t="shared" si="40"/>
        <v>Lithic</v>
      </c>
      <c r="D694" s="6" t="str">
        <f t="shared" si="41"/>
        <v>Lithic - DiRi-128a</v>
      </c>
      <c r="E694" t="s">
        <v>974</v>
      </c>
      <c r="F694" s="6" t="s">
        <v>1712</v>
      </c>
      <c r="G694" s="12">
        <f>INDEX(families!$A:$A,MATCH(H694,families!$B:$B,0))</f>
        <v>15</v>
      </c>
      <c r="H694" s="6" t="s">
        <v>1736</v>
      </c>
      <c r="P694" t="s">
        <v>958</v>
      </c>
      <c r="Q694" t="s">
        <v>975</v>
      </c>
      <c r="R694" t="s">
        <v>974</v>
      </c>
      <c r="U694" s="6" t="s">
        <v>1736</v>
      </c>
    </row>
    <row r="695" spans="1:21" x14ac:dyDescent="0.2">
      <c r="A695">
        <v>1052777</v>
      </c>
      <c r="B695">
        <v>1052837</v>
      </c>
      <c r="C695" s="6" t="str">
        <f t="shared" si="40"/>
        <v>Lithic</v>
      </c>
      <c r="D695" s="6" t="str">
        <f t="shared" si="41"/>
        <v>Lithic - DiRj-34d</v>
      </c>
      <c r="E695" t="s">
        <v>977</v>
      </c>
      <c r="F695" s="6" t="s">
        <v>1712</v>
      </c>
      <c r="G695" s="12">
        <f>INDEX(families!$A:$A,MATCH(H695,families!$B:$B,0))</f>
        <v>15</v>
      </c>
      <c r="H695" s="6" t="s">
        <v>1736</v>
      </c>
      <c r="P695" t="s">
        <v>958</v>
      </c>
      <c r="Q695" t="s">
        <v>976</v>
      </c>
      <c r="R695" t="s">
        <v>977</v>
      </c>
      <c r="U695" s="6" t="s">
        <v>1736</v>
      </c>
    </row>
    <row r="696" spans="1:21" x14ac:dyDescent="0.2">
      <c r="A696">
        <v>1052815</v>
      </c>
      <c r="B696">
        <v>1052941</v>
      </c>
      <c r="C696" s="6" t="str">
        <f t="shared" si="40"/>
        <v>Lithic</v>
      </c>
      <c r="D696" s="6" t="str">
        <f t="shared" si="41"/>
        <v>Lithic - DiRj-34c</v>
      </c>
      <c r="E696" t="s">
        <v>977</v>
      </c>
      <c r="F696" s="6" t="s">
        <v>1712</v>
      </c>
      <c r="G696" s="12">
        <f>INDEX(families!$A:$A,MATCH(H696,families!$B:$B,0))</f>
        <v>15</v>
      </c>
      <c r="H696" s="6" t="s">
        <v>1736</v>
      </c>
      <c r="P696" t="s">
        <v>958</v>
      </c>
      <c r="Q696" t="s">
        <v>978</v>
      </c>
      <c r="R696" t="s">
        <v>977</v>
      </c>
      <c r="U696" s="6" t="s">
        <v>1736</v>
      </c>
    </row>
    <row r="697" spans="1:21" x14ac:dyDescent="0.2">
      <c r="A697">
        <v>1052923</v>
      </c>
      <c r="B697">
        <v>1053054</v>
      </c>
      <c r="C697" s="6" t="str">
        <f t="shared" si="40"/>
        <v>Lithic</v>
      </c>
      <c r="D697" s="6" t="str">
        <f t="shared" si="41"/>
        <v>Lithic - DiRj-34b</v>
      </c>
      <c r="E697" t="s">
        <v>977</v>
      </c>
      <c r="F697" s="6" t="s">
        <v>1712</v>
      </c>
      <c r="G697" s="12">
        <f>INDEX(families!$A:$A,MATCH(H697,families!$B:$B,0))</f>
        <v>15</v>
      </c>
      <c r="H697" s="6" t="s">
        <v>1736</v>
      </c>
      <c r="P697" t="s">
        <v>958</v>
      </c>
      <c r="Q697" t="s">
        <v>979</v>
      </c>
      <c r="R697" t="s">
        <v>977</v>
      </c>
      <c r="U697" s="6" t="s">
        <v>1736</v>
      </c>
    </row>
    <row r="698" spans="1:21" x14ac:dyDescent="0.2">
      <c r="A698">
        <v>1053039</v>
      </c>
      <c r="B698">
        <v>1053162</v>
      </c>
      <c r="C698" s="6" t="str">
        <f t="shared" si="40"/>
        <v>Lithic</v>
      </c>
      <c r="D698" s="6" t="str">
        <f t="shared" si="41"/>
        <v>Lithic - DiRj-34a</v>
      </c>
      <c r="E698" t="s">
        <v>977</v>
      </c>
      <c r="F698" s="6" t="s">
        <v>1712</v>
      </c>
      <c r="G698" s="12">
        <f>INDEX(families!$A:$A,MATCH(H698,families!$B:$B,0))</f>
        <v>15</v>
      </c>
      <c r="H698" s="6" t="s">
        <v>1736</v>
      </c>
      <c r="P698" t="s">
        <v>958</v>
      </c>
      <c r="Q698" t="s">
        <v>980</v>
      </c>
      <c r="R698" t="s">
        <v>977</v>
      </c>
      <c r="U698" s="6" t="s">
        <v>1736</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85141-90BF-4D42-BC11-1E84F020C709}">
  <dimension ref="A1:AX92"/>
  <sheetViews>
    <sheetView topLeftCell="D77" workbookViewId="0">
      <selection activeCell="F85" sqref="F85"/>
    </sheetView>
  </sheetViews>
  <sheetFormatPr baseColWidth="10" defaultColWidth="11" defaultRowHeight="17" customHeight="1" x14ac:dyDescent="0.2"/>
  <cols>
    <col min="1" max="2" width="8.1640625" bestFit="1" customWidth="1"/>
    <col min="3" max="3" width="16.83203125" bestFit="1" customWidth="1"/>
    <col min="4" max="4" width="17.5" bestFit="1" customWidth="1"/>
    <col min="5" max="5" width="93.1640625" bestFit="1" customWidth="1"/>
    <col min="6" max="6" width="8.83203125" bestFit="1" customWidth="1"/>
    <col min="7" max="7" width="7.1640625" bestFit="1" customWidth="1"/>
    <col min="8" max="8" width="7" bestFit="1" customWidth="1"/>
    <col min="9" max="11" width="8.1640625" customWidth="1"/>
    <col min="12" max="13" width="12.1640625" bestFit="1" customWidth="1"/>
    <col min="14" max="14" width="7.1640625" bestFit="1" customWidth="1"/>
    <col min="15" max="17" width="12.1640625" bestFit="1" customWidth="1"/>
    <col min="18" max="18" width="12.1640625" customWidth="1"/>
    <col min="19" max="19" width="16.83203125" bestFit="1" customWidth="1"/>
    <col min="20" max="20" width="39.1640625" bestFit="1" customWidth="1"/>
    <col min="21" max="21" width="17.5" bestFit="1" customWidth="1"/>
    <col min="22" max="22" width="68" bestFit="1" customWidth="1"/>
    <col min="23" max="23" width="93.1640625" bestFit="1" customWidth="1"/>
    <col min="24" max="24" width="9.83203125" bestFit="1" customWidth="1"/>
    <col min="25" max="25" width="17.83203125" bestFit="1" customWidth="1"/>
    <col min="26" max="26" width="42.6640625" bestFit="1" customWidth="1"/>
    <col min="27" max="27" width="23.83203125" bestFit="1" customWidth="1"/>
    <col min="28" max="28" width="28.6640625" bestFit="1" customWidth="1"/>
    <col min="29" max="29" width="16.5" bestFit="1" customWidth="1"/>
    <col min="30" max="31" width="41" bestFit="1" customWidth="1"/>
    <col min="32" max="32" width="31" bestFit="1" customWidth="1"/>
    <col min="33" max="33" width="27.33203125" bestFit="1" customWidth="1"/>
    <col min="34" max="34" width="22.1640625" bestFit="1" customWidth="1"/>
    <col min="36" max="36" width="14.33203125" bestFit="1" customWidth="1"/>
    <col min="37" max="37" width="28.83203125" bestFit="1" customWidth="1"/>
    <col min="38" max="38" width="34" bestFit="1" customWidth="1"/>
    <col min="39" max="39" width="199.1640625" bestFit="1" customWidth="1"/>
    <col min="40" max="40" width="4.83203125" bestFit="1" customWidth="1"/>
    <col min="41" max="41" width="9.33203125" bestFit="1" customWidth="1"/>
    <col min="42" max="42" width="14.5" bestFit="1" customWidth="1"/>
    <col min="43" max="43" width="12.83203125" bestFit="1" customWidth="1"/>
    <col min="44" max="44" width="69.5" bestFit="1" customWidth="1"/>
    <col min="45" max="45" width="255.83203125" bestFit="1" customWidth="1"/>
    <col min="46" max="46" width="226.5" bestFit="1" customWidth="1"/>
    <col min="47" max="47" width="255.83203125" bestFit="1" customWidth="1"/>
    <col min="48" max="48" width="13.6640625" bestFit="1" customWidth="1"/>
    <col min="49" max="49" width="25.83203125" bestFit="1" customWidth="1"/>
    <col min="50" max="50" width="17.33203125" bestFit="1" customWidth="1"/>
  </cols>
  <sheetData>
    <row r="1" spans="1:50" ht="17" customHeight="1" x14ac:dyDescent="0.2">
      <c r="A1" t="s">
        <v>9823</v>
      </c>
      <c r="B1" t="s">
        <v>9824</v>
      </c>
      <c r="C1" t="s">
        <v>1587</v>
      </c>
      <c r="D1" t="s">
        <v>1588</v>
      </c>
      <c r="E1" t="s">
        <v>9819</v>
      </c>
      <c r="F1" t="s">
        <v>9820</v>
      </c>
      <c r="G1" t="s">
        <v>9818</v>
      </c>
      <c r="H1" t="s">
        <v>1585</v>
      </c>
      <c r="L1" t="s">
        <v>1606</v>
      </c>
      <c r="M1" t="s">
        <v>1607</v>
      </c>
      <c r="N1" t="s">
        <v>1608</v>
      </c>
      <c r="O1" t="s">
        <v>1609</v>
      </c>
      <c r="P1" t="s">
        <v>1610</v>
      </c>
      <c r="Q1" t="s">
        <v>1611</v>
      </c>
      <c r="T1" t="s">
        <v>864</v>
      </c>
      <c r="U1" t="s">
        <v>865</v>
      </c>
      <c r="V1" t="s">
        <v>866</v>
      </c>
      <c r="W1" t="s">
        <v>868</v>
      </c>
      <c r="X1" t="s">
        <v>869</v>
      </c>
      <c r="Y1" t="s">
        <v>870</v>
      </c>
      <c r="Z1" t="s">
        <v>873</v>
      </c>
      <c r="AA1" t="s">
        <v>874</v>
      </c>
      <c r="AB1" t="s">
        <v>875</v>
      </c>
      <c r="AC1" t="s">
        <v>876</v>
      </c>
      <c r="AD1" t="s">
        <v>877</v>
      </c>
      <c r="AE1" t="s">
        <v>878</v>
      </c>
      <c r="AF1" t="s">
        <v>879</v>
      </c>
      <c r="AG1" t="s">
        <v>880</v>
      </c>
      <c r="AH1" t="s">
        <v>881</v>
      </c>
      <c r="AI1" t="s">
        <v>882</v>
      </c>
      <c r="AJ1" t="s">
        <v>883</v>
      </c>
      <c r="AK1" t="s">
        <v>885</v>
      </c>
      <c r="AL1" t="s">
        <v>886</v>
      </c>
      <c r="AM1" t="s">
        <v>49</v>
      </c>
      <c r="AN1" t="s">
        <v>889</v>
      </c>
      <c r="AO1" t="s">
        <v>890</v>
      </c>
      <c r="AP1" t="s">
        <v>891</v>
      </c>
      <c r="AQ1" t="s">
        <v>892</v>
      </c>
      <c r="AR1" t="s">
        <v>894</v>
      </c>
      <c r="AS1" t="s">
        <v>895</v>
      </c>
      <c r="AT1" t="s">
        <v>896</v>
      </c>
      <c r="AU1" t="s">
        <v>897</v>
      </c>
      <c r="AV1" t="s">
        <v>884</v>
      </c>
      <c r="AW1" t="s">
        <v>887</v>
      </c>
      <c r="AX1" t="s">
        <v>888</v>
      </c>
    </row>
    <row r="2" spans="1:50" ht="17" customHeight="1" x14ac:dyDescent="0.2">
      <c r="A2">
        <v>988090</v>
      </c>
      <c r="B2">
        <v>988150</v>
      </c>
      <c r="C2" t="str">
        <f>S2</f>
        <v>Wetland</v>
      </c>
      <c r="D2" t="str">
        <f>_xlfn.CONCAT(S2," - ",U2)</f>
        <v>Wetland - WT-1132</v>
      </c>
      <c r="E2" t="str">
        <f>W2</f>
        <v>﻿S-S-III (Seasonal Shrubby Swamp)</v>
      </c>
      <c r="F2" s="12">
        <f>INDEX(families!$A:$A,MATCH(G2,families!$B:$B,0))</f>
        <v>16</v>
      </c>
      <c r="G2" t="str">
        <f>H2</f>
        <v>WT</v>
      </c>
      <c r="H2" t="str">
        <f>R2</f>
        <v>WT</v>
      </c>
      <c r="L2">
        <v>988091.51150000002</v>
      </c>
      <c r="M2">
        <v>988147.94209999999</v>
      </c>
      <c r="N2">
        <v>644027</v>
      </c>
      <c r="O2">
        <v>5501484</v>
      </c>
      <c r="P2">
        <v>644056</v>
      </c>
      <c r="Q2">
        <v>5501433</v>
      </c>
      <c r="R2" t="s">
        <v>1854</v>
      </c>
      <c r="S2" t="s">
        <v>1845</v>
      </c>
      <c r="T2" t="s">
        <v>1517</v>
      </c>
      <c r="U2" t="s">
        <v>1518</v>
      </c>
      <c r="W2" t="s">
        <v>1844</v>
      </c>
      <c r="X2">
        <v>10</v>
      </c>
      <c r="Z2" t="s">
        <v>1519</v>
      </c>
      <c r="AA2" t="s">
        <v>1843</v>
      </c>
      <c r="AB2" t="s">
        <v>915</v>
      </c>
      <c r="AC2">
        <v>1.0429999999999999</v>
      </c>
      <c r="AD2">
        <v>8.1000000000000003E-2</v>
      </c>
      <c r="AE2">
        <v>4.5999999999999999E-2</v>
      </c>
      <c r="AF2">
        <v>10</v>
      </c>
      <c r="AG2">
        <v>4</v>
      </c>
      <c r="AH2" t="s">
        <v>322</v>
      </c>
      <c r="AI2" t="s">
        <v>1515</v>
      </c>
      <c r="AK2" t="s">
        <v>984</v>
      </c>
      <c r="AL2" t="s">
        <v>1520</v>
      </c>
      <c r="AM2" t="s">
        <v>1521</v>
      </c>
      <c r="AN2" t="s">
        <v>985</v>
      </c>
      <c r="AO2" t="s">
        <v>987</v>
      </c>
      <c r="AP2" s="4">
        <v>44524</v>
      </c>
      <c r="AQ2" t="s">
        <v>906</v>
      </c>
      <c r="AR2" t="s">
        <v>1522</v>
      </c>
      <c r="AS2" t="s">
        <v>1523</v>
      </c>
      <c r="AT2" t="s">
        <v>1842</v>
      </c>
      <c r="AU2" t="s">
        <v>1524</v>
      </c>
      <c r="AV2" t="s">
        <v>984</v>
      </c>
    </row>
    <row r="3" spans="1:50" ht="17" customHeight="1" x14ac:dyDescent="0.2">
      <c r="A3">
        <v>989500</v>
      </c>
      <c r="B3">
        <v>989540</v>
      </c>
      <c r="C3" t="str">
        <f t="shared" ref="C3:C66" si="0">S3</f>
        <v>Wetland</v>
      </c>
      <c r="D3" t="str">
        <f t="shared" ref="D3:D66" si="1">_xlfn.CONCAT(S3," - ",U3)</f>
        <v xml:space="preserve">Wetland - WT-390a </v>
      </c>
      <c r="E3" t="str">
        <f t="shared" ref="E3:E66" si="2">W3</f>
        <v>M-G-III (Seasonal Graminoid Marsh)</v>
      </c>
      <c r="F3" s="12">
        <f>INDEX(families!$A:$A,MATCH(G3,families!$B:$B,0))</f>
        <v>16</v>
      </c>
      <c r="G3" t="str">
        <f t="shared" ref="G3:G66" si="3">H3</f>
        <v>WT</v>
      </c>
      <c r="H3" t="str">
        <f t="shared" ref="H3:H66" si="4">R3</f>
        <v>WT</v>
      </c>
      <c r="L3">
        <v>989500.53</v>
      </c>
      <c r="M3">
        <v>989531.04090000002</v>
      </c>
      <c r="N3">
        <v>643860</v>
      </c>
      <c r="O3">
        <v>5500211</v>
      </c>
      <c r="P3">
        <v>643851</v>
      </c>
      <c r="Q3">
        <v>5500181</v>
      </c>
      <c r="R3" t="s">
        <v>1854</v>
      </c>
      <c r="S3" t="s">
        <v>1845</v>
      </c>
      <c r="T3" t="s">
        <v>1517</v>
      </c>
      <c r="U3" t="s">
        <v>1525</v>
      </c>
      <c r="V3" t="s">
        <v>1526</v>
      </c>
      <c r="W3" t="s">
        <v>1527</v>
      </c>
      <c r="X3">
        <v>10</v>
      </c>
      <c r="Y3" t="s">
        <v>1528</v>
      </c>
      <c r="Z3" t="s">
        <v>1527</v>
      </c>
      <c r="AA3" t="s">
        <v>1841</v>
      </c>
      <c r="AB3" t="s">
        <v>915</v>
      </c>
      <c r="AC3">
        <v>0.124</v>
      </c>
      <c r="AD3">
        <v>9.8000000000000004E-2</v>
      </c>
      <c r="AE3">
        <v>3.2000000000000001E-2</v>
      </c>
      <c r="AF3">
        <v>5</v>
      </c>
      <c r="AG3">
        <v>4</v>
      </c>
      <c r="AH3" t="s">
        <v>322</v>
      </c>
      <c r="AI3" t="s">
        <v>1515</v>
      </c>
      <c r="AK3" t="s">
        <v>984</v>
      </c>
      <c r="AL3" t="s">
        <v>1529</v>
      </c>
      <c r="AN3" t="s">
        <v>985</v>
      </c>
      <c r="AO3" t="s">
        <v>987</v>
      </c>
      <c r="AP3" s="4">
        <v>44524</v>
      </c>
      <c r="AQ3" t="s">
        <v>906</v>
      </c>
      <c r="AR3" t="s">
        <v>1522</v>
      </c>
      <c r="AS3" t="s">
        <v>1523</v>
      </c>
      <c r="AU3" t="s">
        <v>1524</v>
      </c>
      <c r="AV3" t="s">
        <v>984</v>
      </c>
      <c r="AW3" t="s">
        <v>1530</v>
      </c>
      <c r="AX3" s="4">
        <v>44092</v>
      </c>
    </row>
    <row r="4" spans="1:50" ht="17" customHeight="1" x14ac:dyDescent="0.2">
      <c r="A4">
        <v>997550</v>
      </c>
      <c r="B4">
        <v>997590</v>
      </c>
      <c r="C4" t="str">
        <f t="shared" si="0"/>
        <v>Wetland</v>
      </c>
      <c r="D4" t="str">
        <f t="shared" si="1"/>
        <v>Wetland - WT-707a</v>
      </c>
      <c r="E4" t="str">
        <f t="shared" si="2"/>
        <v>M-G-II (Temporary Graminoid Marsh)</v>
      </c>
      <c r="F4" s="12">
        <f>INDEX(families!$A:$A,MATCH(G4,families!$B:$B,0))</f>
        <v>16</v>
      </c>
      <c r="G4" t="str">
        <f t="shared" si="3"/>
        <v>WT</v>
      </c>
      <c r="H4" t="str">
        <f t="shared" si="4"/>
        <v>WT</v>
      </c>
      <c r="L4">
        <v>997590.54940000002</v>
      </c>
      <c r="M4">
        <v>997583.33829999994</v>
      </c>
      <c r="N4">
        <v>637816</v>
      </c>
      <c r="O4">
        <v>5495060</v>
      </c>
      <c r="P4">
        <v>637822</v>
      </c>
      <c r="Q4">
        <v>5495064</v>
      </c>
      <c r="R4" t="s">
        <v>1854</v>
      </c>
      <c r="S4" t="s">
        <v>1845</v>
      </c>
      <c r="T4" t="s">
        <v>1517</v>
      </c>
      <c r="U4" t="s">
        <v>1531</v>
      </c>
      <c r="V4" t="s">
        <v>1516</v>
      </c>
      <c r="W4" t="s">
        <v>1834</v>
      </c>
      <c r="X4">
        <v>10</v>
      </c>
      <c r="Y4" t="s">
        <v>1532</v>
      </c>
      <c r="Z4" t="s">
        <v>1834</v>
      </c>
      <c r="AA4" t="s">
        <v>1840</v>
      </c>
      <c r="AB4" t="s">
        <v>915</v>
      </c>
      <c r="AC4">
        <v>6.0999999999999999E-2</v>
      </c>
      <c r="AD4">
        <v>6.0999999999999999E-2</v>
      </c>
      <c r="AE4">
        <v>0.04</v>
      </c>
      <c r="AF4">
        <v>5</v>
      </c>
      <c r="AG4">
        <v>4</v>
      </c>
      <c r="AH4" t="s">
        <v>322</v>
      </c>
      <c r="AI4" t="s">
        <v>1515</v>
      </c>
      <c r="AJ4" t="s">
        <v>1013</v>
      </c>
      <c r="AK4" t="s">
        <v>984</v>
      </c>
      <c r="AL4" t="s">
        <v>1533</v>
      </c>
      <c r="AN4" t="s">
        <v>985</v>
      </c>
      <c r="AO4" t="s">
        <v>987</v>
      </c>
      <c r="AP4" s="4">
        <v>44524</v>
      </c>
      <c r="AQ4" t="s">
        <v>906</v>
      </c>
      <c r="AR4" t="s">
        <v>1522</v>
      </c>
      <c r="AS4" t="s">
        <v>1523</v>
      </c>
      <c r="AU4" t="s">
        <v>1524</v>
      </c>
      <c r="AV4" t="s">
        <v>984</v>
      </c>
      <c r="AW4" t="s">
        <v>1534</v>
      </c>
      <c r="AX4" s="4">
        <v>44057</v>
      </c>
    </row>
    <row r="5" spans="1:50" ht="17" customHeight="1" x14ac:dyDescent="0.2">
      <c r="A5">
        <v>999960</v>
      </c>
      <c r="B5">
        <v>1000000</v>
      </c>
      <c r="C5" t="str">
        <f t="shared" si="0"/>
        <v>Wetland</v>
      </c>
      <c r="D5" t="str">
        <f t="shared" si="1"/>
        <v>Wetland - WT-707b</v>
      </c>
      <c r="E5" t="str">
        <f t="shared" si="2"/>
        <v>M-G-IV (Semi-Permanent Graminoid Marsh) </v>
      </c>
      <c r="F5" s="12">
        <f>INDEX(families!$A:$A,MATCH(G5,families!$B:$B,0))</f>
        <v>16</v>
      </c>
      <c r="G5" t="str">
        <f t="shared" si="3"/>
        <v>WT</v>
      </c>
      <c r="H5" t="str">
        <f t="shared" si="4"/>
        <v>WT</v>
      </c>
      <c r="L5">
        <v>999962.6594</v>
      </c>
      <c r="M5">
        <v>1000006.821</v>
      </c>
      <c r="N5">
        <v>635602</v>
      </c>
      <c r="O5">
        <v>5495153</v>
      </c>
      <c r="P5">
        <v>635567</v>
      </c>
      <c r="Q5">
        <v>5495153</v>
      </c>
      <c r="R5" t="s">
        <v>1854</v>
      </c>
      <c r="S5" t="s">
        <v>1845</v>
      </c>
      <c r="T5" t="s">
        <v>1517</v>
      </c>
      <c r="U5" t="s">
        <v>1535</v>
      </c>
      <c r="W5" t="s">
        <v>1536</v>
      </c>
      <c r="X5">
        <v>10</v>
      </c>
      <c r="Y5" t="s">
        <v>1537</v>
      </c>
      <c r="Z5" t="s">
        <v>1536</v>
      </c>
      <c r="AA5" t="s">
        <v>1839</v>
      </c>
      <c r="AB5" t="s">
        <v>915</v>
      </c>
      <c r="AC5">
        <v>3.6999999999999998E-2</v>
      </c>
      <c r="AD5">
        <v>0.02</v>
      </c>
      <c r="AE5">
        <v>0.01</v>
      </c>
      <c r="AF5">
        <v>5</v>
      </c>
      <c r="AG5">
        <v>4</v>
      </c>
      <c r="AH5" t="s">
        <v>322</v>
      </c>
      <c r="AI5" t="s">
        <v>1515</v>
      </c>
      <c r="AJ5" t="s">
        <v>1013</v>
      </c>
      <c r="AK5" t="s">
        <v>984</v>
      </c>
      <c r="AL5" t="s">
        <v>1538</v>
      </c>
      <c r="AM5" t="s">
        <v>1540</v>
      </c>
      <c r="AN5" t="s">
        <v>985</v>
      </c>
      <c r="AO5" t="s">
        <v>987</v>
      </c>
      <c r="AP5" s="4">
        <v>44524</v>
      </c>
      <c r="AQ5" t="s">
        <v>906</v>
      </c>
      <c r="AR5" t="s">
        <v>1522</v>
      </c>
      <c r="AS5" t="s">
        <v>1523</v>
      </c>
      <c r="AU5" t="s">
        <v>1524</v>
      </c>
      <c r="AV5" t="s">
        <v>984</v>
      </c>
      <c r="AW5" t="s">
        <v>1539</v>
      </c>
      <c r="AX5" s="4">
        <v>44090</v>
      </c>
    </row>
    <row r="6" spans="1:50" ht="17" customHeight="1" x14ac:dyDescent="0.2">
      <c r="A6">
        <v>1002400</v>
      </c>
      <c r="B6">
        <v>1002450</v>
      </c>
      <c r="C6" t="str">
        <f t="shared" si="0"/>
        <v>Wetland</v>
      </c>
      <c r="D6" t="str">
        <f t="shared" si="1"/>
        <v>Wetland - WT-709a</v>
      </c>
      <c r="E6" t="str">
        <f t="shared" si="2"/>
        <v>S-S-III (Seasonal Shrubby Swamp)</v>
      </c>
      <c r="F6" s="12">
        <f>INDEX(families!$A:$A,MATCH(G6,families!$B:$B,0))</f>
        <v>16</v>
      </c>
      <c r="G6" t="str">
        <f t="shared" si="3"/>
        <v>WT</v>
      </c>
      <c r="H6" t="str">
        <f t="shared" si="4"/>
        <v>WT</v>
      </c>
      <c r="L6">
        <v>1002410.6850000001</v>
      </c>
      <c r="M6">
        <v>1002424.834</v>
      </c>
      <c r="N6">
        <v>633267</v>
      </c>
      <c r="O6">
        <v>5495186</v>
      </c>
      <c r="P6">
        <v>633258</v>
      </c>
      <c r="Q6">
        <v>5495174</v>
      </c>
      <c r="R6" t="s">
        <v>1854</v>
      </c>
      <c r="S6" t="s">
        <v>1845</v>
      </c>
      <c r="T6" t="s">
        <v>1517</v>
      </c>
      <c r="U6" t="s">
        <v>1541</v>
      </c>
      <c r="V6" t="s">
        <v>1542</v>
      </c>
      <c r="W6" t="s">
        <v>1543</v>
      </c>
      <c r="X6">
        <v>10</v>
      </c>
      <c r="Y6" t="s">
        <v>1544</v>
      </c>
      <c r="Z6" t="s">
        <v>1527</v>
      </c>
      <c r="AA6" t="s">
        <v>1838</v>
      </c>
      <c r="AB6" t="s">
        <v>915</v>
      </c>
      <c r="AC6">
        <v>7.6999999999999999E-2</v>
      </c>
      <c r="AD6">
        <v>0</v>
      </c>
      <c r="AE6">
        <v>0</v>
      </c>
      <c r="AF6">
        <v>0</v>
      </c>
      <c r="AG6">
        <v>0</v>
      </c>
      <c r="AH6" t="s">
        <v>322</v>
      </c>
      <c r="AI6" t="s">
        <v>1515</v>
      </c>
      <c r="AJ6" t="s">
        <v>1013</v>
      </c>
      <c r="AK6" t="s">
        <v>984</v>
      </c>
      <c r="AL6" t="s">
        <v>1545</v>
      </c>
      <c r="AM6" t="s">
        <v>1547</v>
      </c>
      <c r="AN6" t="s">
        <v>985</v>
      </c>
      <c r="AO6" t="s">
        <v>987</v>
      </c>
      <c r="AP6" s="4">
        <v>44524</v>
      </c>
      <c r="AQ6" t="s">
        <v>906</v>
      </c>
      <c r="AR6" t="s">
        <v>1522</v>
      </c>
      <c r="AS6" t="s">
        <v>1523</v>
      </c>
      <c r="AU6" t="s">
        <v>1524</v>
      </c>
      <c r="AV6" t="s">
        <v>984</v>
      </c>
      <c r="AW6" t="s">
        <v>1546</v>
      </c>
      <c r="AX6" s="4">
        <v>44040</v>
      </c>
    </row>
    <row r="7" spans="1:50" ht="17" customHeight="1" x14ac:dyDescent="0.2">
      <c r="A7">
        <v>1003000</v>
      </c>
      <c r="B7">
        <v>1003100</v>
      </c>
      <c r="C7" t="str">
        <f t="shared" si="0"/>
        <v>Wetland</v>
      </c>
      <c r="D7" t="str">
        <f t="shared" si="1"/>
        <v>Wetland - WT-709b</v>
      </c>
      <c r="E7" t="str">
        <f t="shared" si="2"/>
        <v>W-A-V (Aquatic Permanent Shallow Open Water)</v>
      </c>
      <c r="F7" s="12">
        <f>INDEX(families!$A:$A,MATCH(G7,families!$B:$B,0))</f>
        <v>16</v>
      </c>
      <c r="G7" t="str">
        <f t="shared" si="3"/>
        <v>WT</v>
      </c>
      <c r="H7" t="str">
        <f t="shared" si="4"/>
        <v>WT</v>
      </c>
      <c r="L7">
        <v>1002973.7290000001</v>
      </c>
      <c r="M7">
        <v>1003088.197</v>
      </c>
      <c r="N7">
        <v>632860</v>
      </c>
      <c r="O7">
        <v>5494790</v>
      </c>
      <c r="P7">
        <v>632806</v>
      </c>
      <c r="Q7">
        <v>5494689</v>
      </c>
      <c r="R7" t="s">
        <v>1854</v>
      </c>
      <c r="S7" t="s">
        <v>1845</v>
      </c>
      <c r="T7" t="s">
        <v>1517</v>
      </c>
      <c r="U7" t="s">
        <v>1548</v>
      </c>
      <c r="V7" t="s">
        <v>1549</v>
      </c>
      <c r="W7" t="s">
        <v>1550</v>
      </c>
      <c r="X7">
        <v>10</v>
      </c>
      <c r="Y7" t="s">
        <v>1551</v>
      </c>
      <c r="Z7" t="s">
        <v>1550</v>
      </c>
      <c r="AA7" t="s">
        <v>1837</v>
      </c>
      <c r="AB7" t="s">
        <v>915</v>
      </c>
      <c r="AC7">
        <v>0.13300000000000001</v>
      </c>
      <c r="AD7">
        <v>0</v>
      </c>
      <c r="AE7">
        <v>0</v>
      </c>
      <c r="AF7">
        <v>5</v>
      </c>
      <c r="AG7">
        <v>4</v>
      </c>
      <c r="AH7" t="s">
        <v>322</v>
      </c>
      <c r="AI7" t="s">
        <v>1515</v>
      </c>
      <c r="AJ7" t="s">
        <v>1013</v>
      </c>
      <c r="AK7" t="s">
        <v>984</v>
      </c>
      <c r="AL7" t="s">
        <v>1552</v>
      </c>
      <c r="AM7" t="s">
        <v>1553</v>
      </c>
      <c r="AN7" t="s">
        <v>985</v>
      </c>
      <c r="AO7" t="s">
        <v>987</v>
      </c>
      <c r="AP7" s="4">
        <v>44524</v>
      </c>
      <c r="AQ7" t="s">
        <v>906</v>
      </c>
      <c r="AR7" t="s">
        <v>1522</v>
      </c>
      <c r="AS7" t="s">
        <v>1523</v>
      </c>
      <c r="AU7" t="s">
        <v>1524</v>
      </c>
      <c r="AV7" t="s">
        <v>984</v>
      </c>
      <c r="AW7" t="s">
        <v>1546</v>
      </c>
      <c r="AX7" s="4">
        <v>44040</v>
      </c>
    </row>
    <row r="8" spans="1:50" ht="17" customHeight="1" x14ac:dyDescent="0.2">
      <c r="A8">
        <v>1003750</v>
      </c>
      <c r="B8">
        <v>1003820</v>
      </c>
      <c r="C8" t="str">
        <f t="shared" si="0"/>
        <v>Wetland</v>
      </c>
      <c r="D8" t="str">
        <f t="shared" si="1"/>
        <v>Wetland - WT-709c</v>
      </c>
      <c r="E8" t="str">
        <f t="shared" si="2"/>
        <v>S-Wd (Wooded Deciduous Swamp)</v>
      </c>
      <c r="F8" s="12">
        <f>INDEX(families!$A:$A,MATCH(G8,families!$B:$B,0))</f>
        <v>16</v>
      </c>
      <c r="G8" t="str">
        <f t="shared" si="3"/>
        <v>WT</v>
      </c>
      <c r="H8" t="str">
        <f t="shared" si="4"/>
        <v>WT</v>
      </c>
      <c r="L8">
        <v>1003753.246</v>
      </c>
      <c r="M8">
        <v>1003761.726</v>
      </c>
      <c r="N8">
        <v>632477</v>
      </c>
      <c r="O8">
        <v>5494128</v>
      </c>
      <c r="P8">
        <v>632471</v>
      </c>
      <c r="Q8">
        <v>5494122</v>
      </c>
      <c r="R8" t="s">
        <v>1854</v>
      </c>
      <c r="S8" t="s">
        <v>1845</v>
      </c>
      <c r="T8" t="s">
        <v>1517</v>
      </c>
      <c r="U8" t="s">
        <v>1554</v>
      </c>
      <c r="V8" t="s">
        <v>1555</v>
      </c>
      <c r="W8" t="s">
        <v>1556</v>
      </c>
      <c r="X8">
        <v>10</v>
      </c>
      <c r="Z8" t="s">
        <v>1556</v>
      </c>
      <c r="AA8" t="s">
        <v>1836</v>
      </c>
      <c r="AB8" t="s">
        <v>915</v>
      </c>
      <c r="AC8">
        <v>0.14899999999999999</v>
      </c>
      <c r="AD8">
        <v>0.14899999999999999</v>
      </c>
      <c r="AE8">
        <v>6.6000000000000003E-2</v>
      </c>
      <c r="AF8">
        <v>5</v>
      </c>
      <c r="AG8">
        <v>4</v>
      </c>
      <c r="AH8" t="s">
        <v>322</v>
      </c>
      <c r="AI8" t="s">
        <v>1515</v>
      </c>
      <c r="AJ8" t="s">
        <v>1013</v>
      </c>
      <c r="AK8" t="s">
        <v>984</v>
      </c>
      <c r="AL8" t="s">
        <v>1557</v>
      </c>
      <c r="AM8" t="s">
        <v>1559</v>
      </c>
      <c r="AN8" t="s">
        <v>985</v>
      </c>
      <c r="AO8" t="s">
        <v>987</v>
      </c>
      <c r="AP8" s="4">
        <v>44524</v>
      </c>
      <c r="AQ8" t="s">
        <v>906</v>
      </c>
      <c r="AR8" t="s">
        <v>1522</v>
      </c>
      <c r="AS8" t="s">
        <v>1523</v>
      </c>
      <c r="AT8" t="s">
        <v>1821</v>
      </c>
      <c r="AU8" t="s">
        <v>1524</v>
      </c>
      <c r="AV8" t="s">
        <v>984</v>
      </c>
      <c r="AW8" t="s">
        <v>1558</v>
      </c>
      <c r="AX8" s="4">
        <v>44048</v>
      </c>
    </row>
    <row r="9" spans="1:50" ht="17" customHeight="1" x14ac:dyDescent="0.2">
      <c r="A9">
        <v>1019900</v>
      </c>
      <c r="B9">
        <v>1019930</v>
      </c>
      <c r="C9" t="str">
        <f t="shared" si="0"/>
        <v>Wetland</v>
      </c>
      <c r="D9" t="str">
        <f t="shared" si="1"/>
        <v>Wetland - WT-710a</v>
      </c>
      <c r="E9" t="str">
        <f t="shared" si="2"/>
        <v>S-S-III (Seasonal Shrubby Swamp)</v>
      </c>
      <c r="F9" s="12">
        <f>INDEX(families!$A:$A,MATCH(G9,families!$B:$B,0))</f>
        <v>16</v>
      </c>
      <c r="G9" t="str">
        <f t="shared" si="3"/>
        <v>WT</v>
      </c>
      <c r="H9" t="str">
        <f t="shared" si="4"/>
        <v>WT</v>
      </c>
      <c r="L9">
        <v>1019894.348</v>
      </c>
      <c r="M9">
        <v>1019925.267</v>
      </c>
      <c r="N9">
        <v>626745</v>
      </c>
      <c r="O9">
        <v>5481976</v>
      </c>
      <c r="P9">
        <v>626715</v>
      </c>
      <c r="Q9">
        <v>5481939</v>
      </c>
      <c r="R9" t="s">
        <v>1854</v>
      </c>
      <c r="S9" t="s">
        <v>1845</v>
      </c>
      <c r="T9" t="s">
        <v>1517</v>
      </c>
      <c r="U9" t="s">
        <v>1560</v>
      </c>
      <c r="V9" t="s">
        <v>1004</v>
      </c>
      <c r="W9" t="s">
        <v>1543</v>
      </c>
      <c r="X9">
        <v>10</v>
      </c>
      <c r="Y9" t="s">
        <v>1561</v>
      </c>
      <c r="Z9" t="s">
        <v>1543</v>
      </c>
      <c r="AA9" t="s">
        <v>1835</v>
      </c>
      <c r="AB9" t="s">
        <v>915</v>
      </c>
      <c r="AC9">
        <v>2.3E-2</v>
      </c>
      <c r="AD9">
        <v>1E-3</v>
      </c>
      <c r="AE9">
        <v>1E-3</v>
      </c>
      <c r="AF9">
        <v>5</v>
      </c>
      <c r="AG9">
        <v>4</v>
      </c>
      <c r="AH9" t="s">
        <v>322</v>
      </c>
      <c r="AI9" t="s">
        <v>1515</v>
      </c>
      <c r="AJ9" t="s">
        <v>1013</v>
      </c>
      <c r="AK9" t="s">
        <v>984</v>
      </c>
      <c r="AL9" t="s">
        <v>1562</v>
      </c>
      <c r="AM9" t="s">
        <v>1563</v>
      </c>
      <c r="AN9" t="s">
        <v>985</v>
      </c>
      <c r="AO9" t="s">
        <v>987</v>
      </c>
      <c r="AP9" s="4">
        <v>44524</v>
      </c>
      <c r="AQ9" t="s">
        <v>906</v>
      </c>
      <c r="AR9" t="s">
        <v>1522</v>
      </c>
      <c r="AS9" t="s">
        <v>1523</v>
      </c>
      <c r="AU9" t="s">
        <v>1524</v>
      </c>
      <c r="AV9" t="s">
        <v>984</v>
      </c>
      <c r="AW9" t="s">
        <v>985</v>
      </c>
      <c r="AX9" s="4">
        <v>44033</v>
      </c>
    </row>
    <row r="10" spans="1:50" ht="17" customHeight="1" x14ac:dyDescent="0.2">
      <c r="A10">
        <v>1028600</v>
      </c>
      <c r="B10">
        <v>1028720</v>
      </c>
      <c r="C10" t="str">
        <f t="shared" si="0"/>
        <v>Wetland</v>
      </c>
      <c r="D10" t="str">
        <f t="shared" si="1"/>
        <v>Wetland - WT-710b</v>
      </c>
      <c r="E10" t="str">
        <f t="shared" si="2"/>
        <v>M-G-II (Temporary Graminoid Marsh)</v>
      </c>
      <c r="F10" s="12">
        <f>INDEX(families!$A:$A,MATCH(G10,families!$B:$B,0))</f>
        <v>16</v>
      </c>
      <c r="G10" t="str">
        <f t="shared" si="3"/>
        <v>WT</v>
      </c>
      <c r="H10" t="str">
        <f t="shared" si="4"/>
        <v>WT</v>
      </c>
      <c r="L10">
        <v>1028599.606</v>
      </c>
      <c r="M10">
        <v>1028710.8149999999</v>
      </c>
      <c r="N10">
        <v>622476</v>
      </c>
      <c r="O10">
        <v>5475660</v>
      </c>
      <c r="P10">
        <v>622412</v>
      </c>
      <c r="Q10">
        <v>5475569</v>
      </c>
      <c r="R10" t="s">
        <v>1854</v>
      </c>
      <c r="S10" t="s">
        <v>1845</v>
      </c>
      <c r="T10" t="s">
        <v>1517</v>
      </c>
      <c r="U10" t="s">
        <v>1564</v>
      </c>
      <c r="V10" t="s">
        <v>1565</v>
      </c>
      <c r="W10" t="s">
        <v>1834</v>
      </c>
      <c r="X10">
        <v>10</v>
      </c>
      <c r="Y10" t="s">
        <v>1566</v>
      </c>
      <c r="Z10" t="s">
        <v>1834</v>
      </c>
      <c r="AA10" t="s">
        <v>1833</v>
      </c>
      <c r="AB10" t="s">
        <v>915</v>
      </c>
      <c r="AC10">
        <v>0.23100000000000001</v>
      </c>
      <c r="AD10">
        <v>0.01</v>
      </c>
      <c r="AE10">
        <v>2.3E-2</v>
      </c>
      <c r="AF10">
        <v>0</v>
      </c>
      <c r="AG10">
        <v>0</v>
      </c>
      <c r="AH10" t="s">
        <v>322</v>
      </c>
      <c r="AI10" t="s">
        <v>1515</v>
      </c>
      <c r="AK10" t="s">
        <v>984</v>
      </c>
      <c r="AL10" t="s">
        <v>1533</v>
      </c>
      <c r="AN10" t="s">
        <v>985</v>
      </c>
      <c r="AO10" t="s">
        <v>987</v>
      </c>
      <c r="AP10" s="4">
        <v>44524</v>
      </c>
      <c r="AQ10" t="s">
        <v>906</v>
      </c>
      <c r="AR10" t="s">
        <v>1522</v>
      </c>
      <c r="AS10" t="s">
        <v>1523</v>
      </c>
      <c r="AU10" t="s">
        <v>1524</v>
      </c>
      <c r="AV10" t="s">
        <v>984</v>
      </c>
      <c r="AW10" t="s">
        <v>1567</v>
      </c>
      <c r="AX10" s="4">
        <v>44023</v>
      </c>
    </row>
    <row r="11" spans="1:50" ht="17" customHeight="1" x14ac:dyDescent="0.2">
      <c r="A11">
        <v>1030480</v>
      </c>
      <c r="B11">
        <v>1030700</v>
      </c>
      <c r="C11" t="str">
        <f t="shared" si="0"/>
        <v>Wetland</v>
      </c>
      <c r="D11" t="str">
        <f t="shared" si="1"/>
        <v>Wetland - WT-710d</v>
      </c>
      <c r="E11" t="str">
        <f t="shared" si="2"/>
        <v>﻿Wetland Complex. S-Wd (Wooded Deciduous Swamp)</v>
      </c>
      <c r="F11" s="12">
        <f>INDEX(families!$A:$A,MATCH(G11,families!$B:$B,0))</f>
        <v>16</v>
      </c>
      <c r="G11" t="str">
        <f t="shared" si="3"/>
        <v>WT</v>
      </c>
      <c r="H11" t="str">
        <f t="shared" si="4"/>
        <v>WT</v>
      </c>
      <c r="L11">
        <v>1030496.035</v>
      </c>
      <c r="M11">
        <v>1030607.1459999999</v>
      </c>
      <c r="N11">
        <v>622078</v>
      </c>
      <c r="O11">
        <v>5473923</v>
      </c>
      <c r="P11">
        <v>622121</v>
      </c>
      <c r="Q11">
        <v>5473816</v>
      </c>
      <c r="R11" t="s">
        <v>1854</v>
      </c>
      <c r="S11" t="s">
        <v>1845</v>
      </c>
      <c r="T11" t="s">
        <v>1517</v>
      </c>
      <c r="U11" t="s">
        <v>1568</v>
      </c>
      <c r="V11" t="s">
        <v>1828</v>
      </c>
      <c r="W11" t="s">
        <v>1832</v>
      </c>
      <c r="X11">
        <v>10</v>
      </c>
      <c r="Z11" t="s">
        <v>1818</v>
      </c>
      <c r="AA11" t="s">
        <v>1831</v>
      </c>
      <c r="AB11" t="s">
        <v>915</v>
      </c>
      <c r="AC11">
        <v>0.32100000000000001</v>
      </c>
      <c r="AD11">
        <v>0.26100000000000001</v>
      </c>
      <c r="AE11">
        <v>0.21299999999999999</v>
      </c>
      <c r="AF11">
        <v>10</v>
      </c>
      <c r="AG11">
        <v>6</v>
      </c>
      <c r="AH11" t="s">
        <v>322</v>
      </c>
      <c r="AI11" t="s">
        <v>1515</v>
      </c>
      <c r="AJ11" t="s">
        <v>1013</v>
      </c>
      <c r="AK11" t="s">
        <v>984</v>
      </c>
      <c r="AL11" t="s">
        <v>1830</v>
      </c>
      <c r="AM11" t="s">
        <v>1829</v>
      </c>
      <c r="AN11" t="s">
        <v>985</v>
      </c>
      <c r="AO11" t="s">
        <v>987</v>
      </c>
      <c r="AP11" s="4">
        <v>44524</v>
      </c>
      <c r="AQ11" t="s">
        <v>906</v>
      </c>
      <c r="AR11" t="s">
        <v>1522</v>
      </c>
      <c r="AS11" t="s">
        <v>1523</v>
      </c>
      <c r="AT11" t="s">
        <v>1821</v>
      </c>
      <c r="AU11" t="s">
        <v>1524</v>
      </c>
      <c r="AV11" t="s">
        <v>984</v>
      </c>
      <c r="AW11" t="s">
        <v>1569</v>
      </c>
      <c r="AX11" s="4">
        <v>44034</v>
      </c>
    </row>
    <row r="12" spans="1:50" ht="17" customHeight="1" x14ac:dyDescent="0.2">
      <c r="A12">
        <v>1030590</v>
      </c>
      <c r="C12" t="str">
        <f t="shared" si="0"/>
        <v>Wetland</v>
      </c>
      <c r="D12" t="str">
        <f t="shared" si="1"/>
        <v>Wetland - WT-710d</v>
      </c>
      <c r="E12" t="str">
        <f t="shared" si="2"/>
        <v>Wetland Complex. M-G-IV (Semi-Permanent Graminoid Marsh) </v>
      </c>
      <c r="F12" s="12">
        <f>INDEX(families!$A:$A,MATCH(G12,families!$B:$B,0))</f>
        <v>16</v>
      </c>
      <c r="G12" t="str">
        <f t="shared" si="3"/>
        <v>WT</v>
      </c>
      <c r="H12" t="str">
        <f t="shared" si="4"/>
        <v>WT</v>
      </c>
      <c r="L12">
        <v>1030588.721</v>
      </c>
      <c r="N12">
        <v>622096</v>
      </c>
      <c r="O12">
        <v>5473829</v>
      </c>
      <c r="R12" t="s">
        <v>1854</v>
      </c>
      <c r="S12" t="s">
        <v>1845</v>
      </c>
      <c r="T12" t="s">
        <v>1517</v>
      </c>
      <c r="U12" t="s">
        <v>1568</v>
      </c>
      <c r="V12" t="s">
        <v>1828</v>
      </c>
      <c r="W12" t="s">
        <v>1827</v>
      </c>
      <c r="X12">
        <v>10</v>
      </c>
      <c r="Y12" t="s">
        <v>1583</v>
      </c>
      <c r="Z12" t="s">
        <v>1536</v>
      </c>
      <c r="AA12" t="s">
        <v>1826</v>
      </c>
      <c r="AB12" t="s">
        <v>915</v>
      </c>
      <c r="AC12">
        <v>0.25600000000000001</v>
      </c>
      <c r="AD12">
        <v>0.223</v>
      </c>
      <c r="AE12">
        <v>8.2000000000000003E-2</v>
      </c>
      <c r="AF12">
        <v>0</v>
      </c>
      <c r="AG12">
        <v>0</v>
      </c>
      <c r="AH12" t="s">
        <v>322</v>
      </c>
      <c r="AI12" t="s">
        <v>1515</v>
      </c>
      <c r="AJ12" t="s">
        <v>1013</v>
      </c>
      <c r="AK12" t="s">
        <v>984</v>
      </c>
      <c r="AL12" t="s">
        <v>1562</v>
      </c>
      <c r="AM12" t="s">
        <v>1813</v>
      </c>
      <c r="AN12" t="s">
        <v>985</v>
      </c>
      <c r="AO12" t="s">
        <v>987</v>
      </c>
      <c r="AP12" s="4">
        <v>44524</v>
      </c>
      <c r="AQ12" t="s">
        <v>906</v>
      </c>
      <c r="AR12" t="s">
        <v>1522</v>
      </c>
      <c r="AS12" t="s">
        <v>1523</v>
      </c>
      <c r="AU12" t="s">
        <v>1524</v>
      </c>
      <c r="AV12" t="s">
        <v>984</v>
      </c>
      <c r="AW12" t="s">
        <v>1825</v>
      </c>
      <c r="AX12" s="4">
        <v>44604</v>
      </c>
    </row>
    <row r="13" spans="1:50" ht="17" customHeight="1" x14ac:dyDescent="0.2">
      <c r="A13">
        <v>1038195</v>
      </c>
      <c r="B13">
        <v>1038257</v>
      </c>
      <c r="C13" t="str">
        <f t="shared" si="0"/>
        <v>Wetland</v>
      </c>
      <c r="D13" t="str">
        <f t="shared" si="1"/>
        <v>Wetland - WT-1271a</v>
      </c>
      <c r="E13" t="str">
        <f t="shared" si="2"/>
        <v>S-Wm (Wooded Mixedwood Swamp)</v>
      </c>
      <c r="F13" s="12">
        <f>INDEX(families!$A:$A,MATCH(G13,families!$B:$B,0))</f>
        <v>16</v>
      </c>
      <c r="G13" t="str">
        <f t="shared" si="3"/>
        <v>WT</v>
      </c>
      <c r="H13" t="str">
        <f t="shared" si="4"/>
        <v>WT</v>
      </c>
      <c r="L13">
        <v>1038199.8860000001</v>
      </c>
      <c r="M13">
        <v>1038262.078</v>
      </c>
      <c r="N13">
        <v>616953</v>
      </c>
      <c r="O13">
        <v>5471225</v>
      </c>
      <c r="P13">
        <v>616891</v>
      </c>
      <c r="Q13">
        <v>5471218</v>
      </c>
      <c r="R13" t="s">
        <v>1854</v>
      </c>
      <c r="S13" t="s">
        <v>1845</v>
      </c>
      <c r="T13" t="s">
        <v>1517</v>
      </c>
      <c r="U13" t="s">
        <v>1570</v>
      </c>
      <c r="V13" t="s">
        <v>1571</v>
      </c>
      <c r="W13" t="s">
        <v>1824</v>
      </c>
      <c r="X13">
        <v>10</v>
      </c>
      <c r="Z13" t="s">
        <v>1824</v>
      </c>
      <c r="AA13" t="s">
        <v>1823</v>
      </c>
      <c r="AB13" t="s">
        <v>915</v>
      </c>
      <c r="AC13">
        <v>0.20499999999999999</v>
      </c>
      <c r="AD13">
        <v>0.188</v>
      </c>
      <c r="AE13">
        <v>7.9000000000000001E-2</v>
      </c>
      <c r="AF13">
        <v>5</v>
      </c>
      <c r="AG13">
        <v>4</v>
      </c>
      <c r="AH13" t="s">
        <v>322</v>
      </c>
      <c r="AI13" t="s">
        <v>1515</v>
      </c>
      <c r="AJ13" t="s">
        <v>1013</v>
      </c>
      <c r="AK13" t="s">
        <v>984</v>
      </c>
      <c r="AL13" t="s">
        <v>1572</v>
      </c>
      <c r="AM13" t="s">
        <v>1822</v>
      </c>
      <c r="AN13" t="s">
        <v>985</v>
      </c>
      <c r="AO13" t="s">
        <v>987</v>
      </c>
      <c r="AP13" s="4">
        <v>44524</v>
      </c>
      <c r="AQ13" t="s">
        <v>906</v>
      </c>
      <c r="AR13" t="s">
        <v>1522</v>
      </c>
      <c r="AS13" t="s">
        <v>1523</v>
      </c>
      <c r="AT13" t="s">
        <v>1821</v>
      </c>
      <c r="AU13" t="s">
        <v>1524</v>
      </c>
      <c r="AV13" t="s">
        <v>984</v>
      </c>
      <c r="AW13" t="s">
        <v>985</v>
      </c>
      <c r="AX13" s="4">
        <v>44036</v>
      </c>
    </row>
    <row r="14" spans="1:50" ht="17" customHeight="1" x14ac:dyDescent="0.2">
      <c r="A14">
        <v>1043190</v>
      </c>
      <c r="B14">
        <v>1043280</v>
      </c>
      <c r="C14" t="str">
        <f t="shared" si="0"/>
        <v>Wetland</v>
      </c>
      <c r="D14" t="str">
        <f t="shared" si="1"/>
        <v>Wetland - WT-712</v>
      </c>
      <c r="E14" t="str">
        <f t="shared" si="2"/>
        <v>Artificial Pond</v>
      </c>
      <c r="F14" s="12">
        <f>INDEX(families!$A:$A,MATCH(G14,families!$B:$B,0))</f>
        <v>16</v>
      </c>
      <c r="G14" t="str">
        <f t="shared" si="3"/>
        <v>WT</v>
      </c>
      <c r="H14" t="str">
        <f t="shared" si="4"/>
        <v>WT</v>
      </c>
      <c r="L14">
        <v>1043187.319</v>
      </c>
      <c r="M14">
        <v>1043283.851</v>
      </c>
      <c r="N14">
        <v>612619</v>
      </c>
      <c r="O14">
        <v>5469686</v>
      </c>
      <c r="P14">
        <v>612534</v>
      </c>
      <c r="Q14">
        <v>5469647</v>
      </c>
      <c r="R14" t="s">
        <v>1854</v>
      </c>
      <c r="S14" t="s">
        <v>1845</v>
      </c>
      <c r="T14" t="s">
        <v>1517</v>
      </c>
      <c r="U14" t="s">
        <v>1573</v>
      </c>
      <c r="V14" t="s">
        <v>1574</v>
      </c>
      <c r="W14" t="s">
        <v>1575</v>
      </c>
      <c r="X14">
        <v>10</v>
      </c>
      <c r="Z14" t="s">
        <v>1575</v>
      </c>
      <c r="AA14" t="s">
        <v>1820</v>
      </c>
      <c r="AB14" t="s">
        <v>322</v>
      </c>
      <c r="AC14">
        <v>0.91</v>
      </c>
      <c r="AD14" t="s">
        <v>1576</v>
      </c>
      <c r="AE14" t="s">
        <v>1577</v>
      </c>
      <c r="AF14">
        <v>0</v>
      </c>
      <c r="AG14">
        <v>0</v>
      </c>
      <c r="AH14" t="s">
        <v>322</v>
      </c>
      <c r="AI14" t="s">
        <v>1515</v>
      </c>
      <c r="AK14" t="s">
        <v>984</v>
      </c>
      <c r="AN14" t="s">
        <v>985</v>
      </c>
      <c r="AO14" t="s">
        <v>987</v>
      </c>
      <c r="AP14" s="4">
        <v>44524</v>
      </c>
      <c r="AQ14" t="s">
        <v>906</v>
      </c>
      <c r="AR14" t="s">
        <v>1522</v>
      </c>
      <c r="AS14" t="s">
        <v>1523</v>
      </c>
      <c r="AU14" t="s">
        <v>1524</v>
      </c>
      <c r="AV14" t="s">
        <v>984</v>
      </c>
    </row>
    <row r="15" spans="1:50" ht="17" customHeight="1" x14ac:dyDescent="0.2">
      <c r="A15">
        <v>1056790</v>
      </c>
      <c r="B15">
        <v>1056880</v>
      </c>
      <c r="C15" t="str">
        <f t="shared" si="0"/>
        <v>Wetland</v>
      </c>
      <c r="D15" t="str">
        <f t="shared" si="1"/>
        <v>Wetland - WT-812a</v>
      </c>
      <c r="E15" t="str">
        <f t="shared" si="2"/>
        <v>Wetland Complex. ﻿S-Wd (Wooded Deciduous Swamp)</v>
      </c>
      <c r="F15" s="12">
        <f>INDEX(families!$A:$A,MATCH(G15,families!$B:$B,0))</f>
        <v>16</v>
      </c>
      <c r="G15" t="str">
        <f t="shared" si="3"/>
        <v>WT</v>
      </c>
      <c r="H15" t="str">
        <f t="shared" si="4"/>
        <v>WT</v>
      </c>
      <c r="L15">
        <v>1056784.6200000001</v>
      </c>
      <c r="M15">
        <v>1056890.655</v>
      </c>
      <c r="N15">
        <v>601172</v>
      </c>
      <c r="O15">
        <v>5465287</v>
      </c>
      <c r="P15">
        <v>601167</v>
      </c>
      <c r="Q15">
        <v>5465192</v>
      </c>
      <c r="R15" t="s">
        <v>1854</v>
      </c>
      <c r="S15" t="s">
        <v>1845</v>
      </c>
      <c r="T15" t="s">
        <v>1517</v>
      </c>
      <c r="U15" t="s">
        <v>1578</v>
      </c>
      <c r="V15" t="s">
        <v>1579</v>
      </c>
      <c r="W15" t="s">
        <v>1819</v>
      </c>
      <c r="X15">
        <v>10</v>
      </c>
      <c r="Z15" t="s">
        <v>1818</v>
      </c>
      <c r="AA15" t="s">
        <v>1817</v>
      </c>
      <c r="AB15" t="s">
        <v>915</v>
      </c>
      <c r="AC15">
        <v>0.20699999999999999</v>
      </c>
      <c r="AD15">
        <v>1.2999999999999999E-2</v>
      </c>
      <c r="AE15">
        <v>0.03</v>
      </c>
      <c r="AF15">
        <v>5</v>
      </c>
      <c r="AG15">
        <v>4</v>
      </c>
      <c r="AH15" t="s">
        <v>322</v>
      </c>
      <c r="AI15" t="s">
        <v>1515</v>
      </c>
      <c r="AK15" t="s">
        <v>984</v>
      </c>
      <c r="AL15" t="s">
        <v>1816</v>
      </c>
      <c r="AM15" t="s">
        <v>1813</v>
      </c>
      <c r="AN15" t="s">
        <v>985</v>
      </c>
      <c r="AO15" t="s">
        <v>987</v>
      </c>
      <c r="AP15" s="4">
        <v>44524</v>
      </c>
      <c r="AQ15" t="s">
        <v>906</v>
      </c>
      <c r="AR15" t="s">
        <v>1522</v>
      </c>
      <c r="AS15" t="s">
        <v>1523</v>
      </c>
      <c r="AU15" t="s">
        <v>1524</v>
      </c>
      <c r="AV15" t="s">
        <v>984</v>
      </c>
    </row>
    <row r="16" spans="1:50" ht="17" customHeight="1" x14ac:dyDescent="0.2">
      <c r="A16">
        <v>1056880</v>
      </c>
      <c r="B16">
        <v>1057000</v>
      </c>
      <c r="C16" t="str">
        <f t="shared" si="0"/>
        <v>Wetland</v>
      </c>
      <c r="D16" t="str">
        <f t="shared" si="1"/>
        <v>Wetland - WT-812a</v>
      </c>
      <c r="E16" t="str">
        <f t="shared" si="2"/>
        <v>Wetland Complex. M-G-III (Seasonal Graminoid Marsh)</v>
      </c>
      <c r="F16" s="12">
        <f>INDEX(families!$A:$A,MATCH(G16,families!$B:$B,0))</f>
        <v>16</v>
      </c>
      <c r="G16" t="str">
        <f t="shared" si="3"/>
        <v>WT</v>
      </c>
      <c r="H16" t="str">
        <f t="shared" si="4"/>
        <v>WT</v>
      </c>
      <c r="L16">
        <v>1056890.655</v>
      </c>
      <c r="M16">
        <v>1056974.8600000001</v>
      </c>
      <c r="N16">
        <v>601167</v>
      </c>
      <c r="O16">
        <v>5465192</v>
      </c>
      <c r="P16">
        <v>601116</v>
      </c>
      <c r="Q16">
        <v>5465125</v>
      </c>
      <c r="R16" t="s">
        <v>1854</v>
      </c>
      <c r="S16" t="s">
        <v>1845</v>
      </c>
      <c r="T16" t="s">
        <v>1517</v>
      </c>
      <c r="U16" t="s">
        <v>1578</v>
      </c>
      <c r="V16" t="s">
        <v>1579</v>
      </c>
      <c r="W16" t="s">
        <v>1815</v>
      </c>
      <c r="X16">
        <v>10</v>
      </c>
      <c r="Z16" t="s">
        <v>1527</v>
      </c>
      <c r="AA16" t="s">
        <v>1814</v>
      </c>
      <c r="AB16" t="s">
        <v>915</v>
      </c>
      <c r="AC16">
        <v>0.90400000000000003</v>
      </c>
      <c r="AD16">
        <v>0.28399999999999997</v>
      </c>
      <c r="AE16">
        <v>0.11799999999999999</v>
      </c>
      <c r="AF16">
        <v>5</v>
      </c>
      <c r="AG16">
        <v>4</v>
      </c>
      <c r="AH16" t="s">
        <v>322</v>
      </c>
      <c r="AI16" t="s">
        <v>1515</v>
      </c>
      <c r="AK16" t="s">
        <v>984</v>
      </c>
      <c r="AL16" t="s">
        <v>1580</v>
      </c>
      <c r="AM16" t="s">
        <v>1813</v>
      </c>
      <c r="AN16" t="s">
        <v>985</v>
      </c>
      <c r="AO16" t="s">
        <v>987</v>
      </c>
      <c r="AP16" s="4">
        <v>44524</v>
      </c>
      <c r="AQ16" t="s">
        <v>906</v>
      </c>
      <c r="AR16" t="s">
        <v>1522</v>
      </c>
      <c r="AS16" t="s">
        <v>1523</v>
      </c>
      <c r="AU16" t="s">
        <v>1524</v>
      </c>
      <c r="AV16" t="s">
        <v>984</v>
      </c>
      <c r="AW16" t="s">
        <v>1569</v>
      </c>
      <c r="AX16" s="4">
        <v>44026</v>
      </c>
    </row>
    <row r="17" spans="1:50" ht="17" customHeight="1" x14ac:dyDescent="0.2">
      <c r="A17">
        <v>1075020</v>
      </c>
      <c r="B17">
        <v>1075030</v>
      </c>
      <c r="C17" t="str">
        <f t="shared" si="0"/>
        <v>Wetland</v>
      </c>
      <c r="D17" t="str">
        <f t="shared" si="1"/>
        <v>Wetland - WT-723</v>
      </c>
      <c r="E17" t="str">
        <f t="shared" si="2"/>
        <v>Artificial Pond</v>
      </c>
      <c r="F17" s="12">
        <f>INDEX(families!$A:$A,MATCH(G17,families!$B:$B,0))</f>
        <v>16</v>
      </c>
      <c r="G17" t="str">
        <f t="shared" si="3"/>
        <v>WT</v>
      </c>
      <c r="H17" t="str">
        <f t="shared" si="4"/>
        <v>WT</v>
      </c>
      <c r="L17">
        <v>1075017.713</v>
      </c>
      <c r="M17">
        <v>1075025.5179999999</v>
      </c>
      <c r="N17">
        <v>593067</v>
      </c>
      <c r="O17">
        <v>5450491</v>
      </c>
      <c r="P17">
        <v>593061</v>
      </c>
      <c r="Q17">
        <v>5450486</v>
      </c>
      <c r="R17" t="s">
        <v>1854</v>
      </c>
      <c r="S17" t="s">
        <v>1845</v>
      </c>
      <c r="T17" t="s">
        <v>1517</v>
      </c>
      <c r="U17" t="s">
        <v>1581</v>
      </c>
      <c r="V17" t="s">
        <v>1812</v>
      </c>
      <c r="W17" t="s">
        <v>1575</v>
      </c>
      <c r="X17">
        <v>10</v>
      </c>
      <c r="Z17" t="s">
        <v>1575</v>
      </c>
      <c r="AA17" t="s">
        <v>1811</v>
      </c>
      <c r="AB17" t="s">
        <v>915</v>
      </c>
      <c r="AC17">
        <v>0.02</v>
      </c>
      <c r="AD17">
        <v>0</v>
      </c>
      <c r="AE17">
        <v>0.01</v>
      </c>
      <c r="AF17">
        <v>0</v>
      </c>
      <c r="AG17">
        <v>0</v>
      </c>
      <c r="AH17" t="s">
        <v>322</v>
      </c>
      <c r="AI17" t="s">
        <v>1515</v>
      </c>
      <c r="AK17" t="s">
        <v>984</v>
      </c>
      <c r="AN17" t="s">
        <v>985</v>
      </c>
      <c r="AO17" t="s">
        <v>987</v>
      </c>
      <c r="AP17" s="4">
        <v>44602</v>
      </c>
      <c r="AQ17" t="s">
        <v>1810</v>
      </c>
      <c r="AR17" t="s">
        <v>1522</v>
      </c>
      <c r="AS17" t="s">
        <v>1523</v>
      </c>
      <c r="AU17" t="s">
        <v>1524</v>
      </c>
      <c r="AV17" t="s">
        <v>1582</v>
      </c>
    </row>
    <row r="18" spans="1:50" ht="17" customHeight="1" x14ac:dyDescent="0.2">
      <c r="A18">
        <v>987000</v>
      </c>
      <c r="B18">
        <v>988590</v>
      </c>
      <c r="C18" t="str">
        <f t="shared" si="0"/>
        <v>High Weed Density</v>
      </c>
      <c r="D18" t="str">
        <f t="shared" si="1"/>
        <v>High Weed Density - OD:SK</v>
      </c>
      <c r="E18" t="str">
        <f t="shared" si="2"/>
        <v>oxeye daisy, spotted knapweed</v>
      </c>
      <c r="F18" s="12">
        <f>INDEX(families!$A:$A,MATCH(G18,families!$B:$B,0))</f>
        <v>17</v>
      </c>
      <c r="G18" t="str">
        <f t="shared" si="3"/>
        <v>HWD</v>
      </c>
      <c r="H18" t="str">
        <f t="shared" si="4"/>
        <v>HWD</v>
      </c>
      <c r="L18">
        <v>987176.55850000004</v>
      </c>
      <c r="M18">
        <v>988668.42200000002</v>
      </c>
      <c r="N18">
        <v>643670</v>
      </c>
      <c r="O18">
        <v>5502273</v>
      </c>
      <c r="P18">
        <v>644141</v>
      </c>
      <c r="Q18">
        <v>5500944</v>
      </c>
      <c r="R18" t="s">
        <v>1850</v>
      </c>
      <c r="S18" t="s">
        <v>1846</v>
      </c>
      <c r="T18" t="s">
        <v>981</v>
      </c>
      <c r="U18" t="s">
        <v>982</v>
      </c>
      <c r="W18" t="s">
        <v>983</v>
      </c>
      <c r="X18">
        <v>0</v>
      </c>
      <c r="AH18" t="s">
        <v>915</v>
      </c>
      <c r="AN18" t="s">
        <v>986</v>
      </c>
      <c r="AO18" t="s">
        <v>987</v>
      </c>
      <c r="AP18" s="4">
        <v>44084</v>
      </c>
      <c r="AQ18" t="s">
        <v>906</v>
      </c>
      <c r="AR18" t="s">
        <v>988</v>
      </c>
      <c r="AS18" t="s">
        <v>989</v>
      </c>
      <c r="AT18" s="5" t="s">
        <v>990</v>
      </c>
      <c r="AU18" t="s">
        <v>991</v>
      </c>
      <c r="AV18" t="s">
        <v>984</v>
      </c>
      <c r="AW18" t="s">
        <v>985</v>
      </c>
      <c r="AX18" s="4">
        <v>44084</v>
      </c>
    </row>
    <row r="19" spans="1:50" ht="17" customHeight="1" x14ac:dyDescent="0.2">
      <c r="A19">
        <v>991150</v>
      </c>
      <c r="B19">
        <v>992840</v>
      </c>
      <c r="C19" t="str">
        <f t="shared" si="0"/>
        <v>High Weed Density</v>
      </c>
      <c r="D19" t="str">
        <f t="shared" si="1"/>
        <v>High Weed Density - OD</v>
      </c>
      <c r="E19" t="str">
        <f t="shared" si="2"/>
        <v>oxeye daisy</v>
      </c>
      <c r="F19" s="12">
        <f>INDEX(families!$A:$A,MATCH(G19,families!$B:$B,0))</f>
        <v>17</v>
      </c>
      <c r="G19" t="str">
        <f t="shared" si="3"/>
        <v>HWD</v>
      </c>
      <c r="H19" t="str">
        <f t="shared" si="4"/>
        <v>HWD</v>
      </c>
      <c r="L19">
        <v>991109.5379</v>
      </c>
      <c r="M19">
        <v>992852.875</v>
      </c>
      <c r="N19">
        <v>642588</v>
      </c>
      <c r="O19">
        <v>5499226</v>
      </c>
      <c r="P19">
        <v>641228</v>
      </c>
      <c r="Q19">
        <v>5498185</v>
      </c>
      <c r="R19" t="s">
        <v>1850</v>
      </c>
      <c r="S19" t="s">
        <v>1846</v>
      </c>
      <c r="T19" t="s">
        <v>981</v>
      </c>
      <c r="U19" t="s">
        <v>992</v>
      </c>
      <c r="W19" t="s">
        <v>993</v>
      </c>
      <c r="X19">
        <v>0</v>
      </c>
      <c r="AH19" t="s">
        <v>915</v>
      </c>
      <c r="AJ19" t="s">
        <v>902</v>
      </c>
      <c r="AQ19" t="s">
        <v>906</v>
      </c>
      <c r="AR19" t="s">
        <v>988</v>
      </c>
      <c r="AS19" t="s">
        <v>1770</v>
      </c>
      <c r="AT19" s="5" t="s">
        <v>1769</v>
      </c>
      <c r="AU19" t="s">
        <v>1761</v>
      </c>
      <c r="AV19" t="s">
        <v>984</v>
      </c>
      <c r="AX19" t="s">
        <v>1809</v>
      </c>
    </row>
    <row r="20" spans="1:50" ht="17" customHeight="1" x14ac:dyDescent="0.2">
      <c r="A20">
        <v>994290</v>
      </c>
      <c r="B20">
        <v>997720</v>
      </c>
      <c r="C20" t="str">
        <f t="shared" si="0"/>
        <v>High Weed Density</v>
      </c>
      <c r="D20" t="str">
        <f t="shared" si="1"/>
        <v>High Weed Density - KH:OG</v>
      </c>
      <c r="E20" t="str">
        <f t="shared" si="2"/>
        <v>king-devil hawkweed, orchard-grass</v>
      </c>
      <c r="F20" s="12">
        <f>INDEX(families!$A:$A,MATCH(G20,families!$B:$B,0))</f>
        <v>17</v>
      </c>
      <c r="G20" t="str">
        <f t="shared" si="3"/>
        <v>HWD</v>
      </c>
      <c r="H20" t="str">
        <f t="shared" si="4"/>
        <v>HWD</v>
      </c>
      <c r="L20">
        <v>994270.62060000002</v>
      </c>
      <c r="M20">
        <v>997716.90960000001</v>
      </c>
      <c r="N20">
        <v>640184</v>
      </c>
      <c r="O20">
        <v>5497233</v>
      </c>
      <c r="P20">
        <v>637726</v>
      </c>
      <c r="Q20">
        <v>5494961</v>
      </c>
      <c r="R20" t="s">
        <v>1850</v>
      </c>
      <c r="S20" t="s">
        <v>1846</v>
      </c>
      <c r="T20" t="s">
        <v>981</v>
      </c>
      <c r="U20" t="s">
        <v>994</v>
      </c>
      <c r="W20" t="s">
        <v>995</v>
      </c>
      <c r="X20">
        <v>0</v>
      </c>
      <c r="AH20" t="s">
        <v>915</v>
      </c>
      <c r="AJ20" t="s">
        <v>902</v>
      </c>
      <c r="AQ20" t="s">
        <v>906</v>
      </c>
      <c r="AR20" t="s">
        <v>988</v>
      </c>
      <c r="AS20" t="s">
        <v>1770</v>
      </c>
      <c r="AT20" s="5" t="s">
        <v>1769</v>
      </c>
      <c r="AU20" t="s">
        <v>1761</v>
      </c>
      <c r="AV20" t="s">
        <v>984</v>
      </c>
    </row>
    <row r="21" spans="1:50" ht="17" customHeight="1" x14ac:dyDescent="0.2">
      <c r="A21">
        <v>1002450</v>
      </c>
      <c r="B21">
        <v>1003600</v>
      </c>
      <c r="C21" t="str">
        <f t="shared" si="0"/>
        <v>High Weed Density</v>
      </c>
      <c r="D21" t="str">
        <f t="shared" si="1"/>
        <v>High Weed Density - OD:YH:OH</v>
      </c>
      <c r="E21" t="str">
        <f t="shared" si="2"/>
        <v>oxeye daisy, queen-devil hawkweed, orange hawkweed</v>
      </c>
      <c r="F21" s="12">
        <f>INDEX(families!$A:$A,MATCH(G21,families!$B:$B,0))</f>
        <v>17</v>
      </c>
      <c r="G21" t="str">
        <f t="shared" si="3"/>
        <v>HWD</v>
      </c>
      <c r="H21" t="str">
        <f t="shared" si="4"/>
        <v>HWD</v>
      </c>
      <c r="L21">
        <v>1002419.8810000001</v>
      </c>
      <c r="M21">
        <v>1003599.553</v>
      </c>
      <c r="N21">
        <v>633292</v>
      </c>
      <c r="O21">
        <v>5495132</v>
      </c>
      <c r="P21">
        <v>632564</v>
      </c>
      <c r="Q21">
        <v>5494248</v>
      </c>
      <c r="R21" t="s">
        <v>1850</v>
      </c>
      <c r="S21" t="s">
        <v>1846</v>
      </c>
      <c r="T21" t="s">
        <v>981</v>
      </c>
      <c r="U21" t="s">
        <v>996</v>
      </c>
      <c r="W21" t="s">
        <v>997</v>
      </c>
      <c r="X21">
        <v>0</v>
      </c>
      <c r="AH21" t="s">
        <v>915</v>
      </c>
      <c r="AJ21" t="s">
        <v>902</v>
      </c>
      <c r="AM21" t="s">
        <v>999</v>
      </c>
      <c r="AN21" t="s">
        <v>986</v>
      </c>
      <c r="AO21" t="s">
        <v>987</v>
      </c>
      <c r="AP21" s="4">
        <v>44026</v>
      </c>
      <c r="AQ21" t="s">
        <v>906</v>
      </c>
      <c r="AR21" t="s">
        <v>988</v>
      </c>
      <c r="AS21" t="s">
        <v>1770</v>
      </c>
      <c r="AT21" s="5" t="s">
        <v>1769</v>
      </c>
      <c r="AU21" t="s">
        <v>1761</v>
      </c>
      <c r="AV21" t="s">
        <v>984</v>
      </c>
      <c r="AW21" t="s">
        <v>998</v>
      </c>
      <c r="AX21" s="4">
        <v>44022</v>
      </c>
    </row>
    <row r="22" spans="1:50" ht="17" customHeight="1" x14ac:dyDescent="0.2">
      <c r="A22">
        <v>1010320</v>
      </c>
      <c r="B22">
        <v>1013830</v>
      </c>
      <c r="C22" t="str">
        <f t="shared" si="0"/>
        <v>High Weed Density</v>
      </c>
      <c r="D22" t="str">
        <f t="shared" si="1"/>
        <v>High Weed Density - TC:OH:AC:QH</v>
      </c>
      <c r="E22" t="str">
        <f t="shared" si="2"/>
        <v>common tansy, orange hawkweed, reed canary grass, queen-devil hawkweed</v>
      </c>
      <c r="F22" s="12">
        <f>INDEX(families!$A:$A,MATCH(G22,families!$B:$B,0))</f>
        <v>17</v>
      </c>
      <c r="G22" t="str">
        <f t="shared" si="3"/>
        <v>HWD</v>
      </c>
      <c r="H22" t="str">
        <f t="shared" si="4"/>
        <v>HWD</v>
      </c>
      <c r="L22">
        <v>1010324.103</v>
      </c>
      <c r="M22">
        <v>1013911.819</v>
      </c>
      <c r="N22">
        <v>629928</v>
      </c>
      <c r="O22">
        <v>5488457</v>
      </c>
      <c r="P22">
        <v>630233</v>
      </c>
      <c r="Q22">
        <v>5485128</v>
      </c>
      <c r="R22" t="s">
        <v>1850</v>
      </c>
      <c r="S22" t="s">
        <v>1846</v>
      </c>
      <c r="T22" t="s">
        <v>981</v>
      </c>
      <c r="U22" t="s">
        <v>1000</v>
      </c>
      <c r="W22" t="s">
        <v>1001</v>
      </c>
      <c r="X22">
        <v>0</v>
      </c>
      <c r="AH22" t="s">
        <v>915</v>
      </c>
      <c r="AJ22" t="s">
        <v>902</v>
      </c>
      <c r="AM22" t="s">
        <v>1002</v>
      </c>
      <c r="AN22" t="s">
        <v>985</v>
      </c>
      <c r="AO22" t="s">
        <v>987</v>
      </c>
      <c r="AP22" s="4">
        <v>44335</v>
      </c>
      <c r="AQ22" t="s">
        <v>906</v>
      </c>
      <c r="AR22" t="s">
        <v>988</v>
      </c>
      <c r="AS22" t="s">
        <v>1770</v>
      </c>
      <c r="AT22" s="5" t="s">
        <v>1769</v>
      </c>
      <c r="AU22" t="s">
        <v>1761</v>
      </c>
      <c r="AV22" t="s">
        <v>984</v>
      </c>
    </row>
    <row r="23" spans="1:50" ht="17" customHeight="1" x14ac:dyDescent="0.2">
      <c r="A23">
        <v>1014280</v>
      </c>
      <c r="B23">
        <v>1020390</v>
      </c>
      <c r="C23" t="str">
        <f t="shared" si="0"/>
        <v>High Weed Density</v>
      </c>
      <c r="D23" t="str">
        <f t="shared" si="1"/>
        <v>High Weed Density - TC:OH:AC:QH:CT</v>
      </c>
      <c r="E23" t="str">
        <f t="shared" si="2"/>
        <v>common tansy, orange hawkweed, reed canary grass, queen-devil hawkweed, Canada thistle</v>
      </c>
      <c r="F23" s="12">
        <f>INDEX(families!$A:$A,MATCH(G23,families!$B:$B,0))</f>
        <v>17</v>
      </c>
      <c r="G23" t="str">
        <f t="shared" si="3"/>
        <v>HWD</v>
      </c>
      <c r="H23" t="str">
        <f t="shared" si="4"/>
        <v>HWD</v>
      </c>
      <c r="L23">
        <v>1014004.16</v>
      </c>
      <c r="M23">
        <v>1020534.5060000001</v>
      </c>
      <c r="N23">
        <v>630199</v>
      </c>
      <c r="O23">
        <v>5485042</v>
      </c>
      <c r="P23">
        <v>626598</v>
      </c>
      <c r="Q23">
        <v>5481332</v>
      </c>
      <c r="R23" t="s">
        <v>1850</v>
      </c>
      <c r="S23" t="s">
        <v>1846</v>
      </c>
      <c r="T23" t="s">
        <v>981</v>
      </c>
      <c r="U23" t="s">
        <v>1003</v>
      </c>
      <c r="V23" t="s">
        <v>1004</v>
      </c>
      <c r="W23" t="s">
        <v>1005</v>
      </c>
      <c r="X23">
        <v>0</v>
      </c>
      <c r="AH23" t="s">
        <v>915</v>
      </c>
      <c r="AJ23" t="s">
        <v>902</v>
      </c>
      <c r="AM23" t="s">
        <v>1007</v>
      </c>
      <c r="AN23" t="s">
        <v>985</v>
      </c>
      <c r="AO23" t="s">
        <v>987</v>
      </c>
      <c r="AP23" s="4">
        <v>44335</v>
      </c>
      <c r="AQ23" t="s">
        <v>906</v>
      </c>
      <c r="AR23" t="s">
        <v>988</v>
      </c>
      <c r="AS23" t="s">
        <v>1770</v>
      </c>
      <c r="AT23" s="5" t="s">
        <v>1769</v>
      </c>
      <c r="AU23" t="s">
        <v>1761</v>
      </c>
      <c r="AV23" t="s">
        <v>984</v>
      </c>
      <c r="AW23" t="s">
        <v>1006</v>
      </c>
      <c r="AX23" s="4">
        <v>44032</v>
      </c>
    </row>
    <row r="24" spans="1:50" ht="17" customHeight="1" x14ac:dyDescent="0.2">
      <c r="A24">
        <v>1020910</v>
      </c>
      <c r="B24">
        <v>1022700</v>
      </c>
      <c r="C24" t="str">
        <f t="shared" si="0"/>
        <v>High Weed Density</v>
      </c>
      <c r="D24" t="str">
        <f t="shared" si="1"/>
        <v>High Weed Density - TC:QH:CT</v>
      </c>
      <c r="E24" t="str">
        <f t="shared" si="2"/>
        <v>common tansy, queen-devil hawkweed, Canada thistle</v>
      </c>
      <c r="F24" s="12">
        <f>INDEX(families!$A:$A,MATCH(G24,families!$B:$B,0))</f>
        <v>17</v>
      </c>
      <c r="G24" t="str">
        <f t="shared" si="3"/>
        <v>HWD</v>
      </c>
      <c r="H24" t="str">
        <f t="shared" si="4"/>
        <v>HWD</v>
      </c>
      <c r="L24">
        <v>1021047.018</v>
      </c>
      <c r="M24">
        <v>1022769.433</v>
      </c>
      <c r="N24">
        <v>626622</v>
      </c>
      <c r="O24">
        <v>5480840</v>
      </c>
      <c r="P24">
        <v>626193</v>
      </c>
      <c r="Q24">
        <v>5479367</v>
      </c>
      <c r="R24" t="s">
        <v>1850</v>
      </c>
      <c r="S24" t="s">
        <v>1846</v>
      </c>
      <c r="T24" t="s">
        <v>981</v>
      </c>
      <c r="U24" t="s">
        <v>1008</v>
      </c>
      <c r="W24" t="s">
        <v>1009</v>
      </c>
      <c r="X24">
        <v>0</v>
      </c>
      <c r="AH24" t="s">
        <v>915</v>
      </c>
      <c r="AJ24" t="s">
        <v>902</v>
      </c>
      <c r="AQ24" t="s">
        <v>906</v>
      </c>
      <c r="AR24" t="s">
        <v>988</v>
      </c>
      <c r="AS24" t="s">
        <v>1770</v>
      </c>
      <c r="AT24" s="5" t="s">
        <v>1769</v>
      </c>
      <c r="AU24" t="s">
        <v>1761</v>
      </c>
      <c r="AV24" t="s">
        <v>984</v>
      </c>
    </row>
    <row r="25" spans="1:50" ht="17" customHeight="1" x14ac:dyDescent="0.2">
      <c r="A25">
        <v>1023790</v>
      </c>
      <c r="B25">
        <v>1027710</v>
      </c>
      <c r="C25" t="str">
        <f t="shared" si="0"/>
        <v>High Weed Density</v>
      </c>
      <c r="D25" t="str">
        <f t="shared" si="1"/>
        <v>High Weed Density - TC:OD:OH:AC:SK:QH</v>
      </c>
      <c r="E25" t="str">
        <f t="shared" si="2"/>
        <v>common tansy, oxeye daisy, orange hawkweed, reed canary grass, spotted knapweed, queen-devil hawkweed</v>
      </c>
      <c r="F25" s="12">
        <f>INDEX(families!$A:$A,MATCH(G25,families!$B:$B,0))</f>
        <v>17</v>
      </c>
      <c r="G25" t="str">
        <f t="shared" si="3"/>
        <v>HWD</v>
      </c>
      <c r="H25" t="str">
        <f t="shared" si="4"/>
        <v>HWD</v>
      </c>
      <c r="L25">
        <v>1023787.024</v>
      </c>
      <c r="M25">
        <v>1027673.275</v>
      </c>
      <c r="N25">
        <v>625479</v>
      </c>
      <c r="O25">
        <v>5478665</v>
      </c>
      <c r="P25">
        <v>622825</v>
      </c>
      <c r="Q25">
        <v>5476480</v>
      </c>
      <c r="R25" t="s">
        <v>1850</v>
      </c>
      <c r="S25" t="s">
        <v>1846</v>
      </c>
      <c r="T25" t="s">
        <v>981</v>
      </c>
      <c r="U25" t="s">
        <v>1010</v>
      </c>
      <c r="V25" t="s">
        <v>1011</v>
      </c>
      <c r="W25" t="s">
        <v>1012</v>
      </c>
      <c r="X25">
        <v>0</v>
      </c>
      <c r="AH25" t="s">
        <v>915</v>
      </c>
      <c r="AJ25" t="s">
        <v>902</v>
      </c>
      <c r="AM25" t="s">
        <v>1015</v>
      </c>
      <c r="AN25" t="s">
        <v>985</v>
      </c>
      <c r="AO25" t="s">
        <v>987</v>
      </c>
      <c r="AP25" s="4">
        <v>44335</v>
      </c>
      <c r="AQ25" t="s">
        <v>906</v>
      </c>
      <c r="AR25" t="s">
        <v>988</v>
      </c>
      <c r="AS25" t="s">
        <v>1770</v>
      </c>
      <c r="AT25" s="5" t="s">
        <v>1769</v>
      </c>
      <c r="AU25" t="s">
        <v>1761</v>
      </c>
      <c r="AV25" t="s">
        <v>984</v>
      </c>
      <c r="AW25" t="s">
        <v>1014</v>
      </c>
      <c r="AX25" s="4">
        <v>44124</v>
      </c>
    </row>
    <row r="26" spans="1:50" ht="17" customHeight="1" x14ac:dyDescent="0.2">
      <c r="A26">
        <v>1023880</v>
      </c>
      <c r="B26">
        <v>1023890</v>
      </c>
      <c r="C26" t="str">
        <f t="shared" si="0"/>
        <v>High Weed Density</v>
      </c>
      <c r="D26" t="str">
        <f t="shared" si="1"/>
        <v>High Weed Density - JK-1</v>
      </c>
      <c r="E26" t="str">
        <f t="shared" si="2"/>
        <v>Japanese knotweed</v>
      </c>
      <c r="F26" s="12">
        <f>INDEX(families!$A:$A,MATCH(G26,families!$B:$B,0))</f>
        <v>17</v>
      </c>
      <c r="G26" t="str">
        <f t="shared" si="3"/>
        <v>HWD</v>
      </c>
      <c r="H26" t="str">
        <f t="shared" si="4"/>
        <v>HWD</v>
      </c>
      <c r="L26">
        <v>1023880.254</v>
      </c>
      <c r="M26">
        <v>1023881.861</v>
      </c>
      <c r="N26">
        <v>625484</v>
      </c>
      <c r="O26">
        <v>5478523</v>
      </c>
      <c r="P26">
        <v>625493</v>
      </c>
      <c r="Q26">
        <v>5478511</v>
      </c>
      <c r="R26" t="s">
        <v>1850</v>
      </c>
      <c r="S26" t="s">
        <v>1846</v>
      </c>
      <c r="T26" t="s">
        <v>981</v>
      </c>
      <c r="U26" t="s">
        <v>1808</v>
      </c>
      <c r="V26" t="s">
        <v>1016</v>
      </c>
      <c r="W26" t="s">
        <v>1017</v>
      </c>
      <c r="X26">
        <v>20</v>
      </c>
      <c r="AH26" t="s">
        <v>915</v>
      </c>
      <c r="AJ26" t="s">
        <v>902</v>
      </c>
      <c r="AM26" t="s">
        <v>1018</v>
      </c>
      <c r="AN26" t="s">
        <v>1019</v>
      </c>
      <c r="AO26" t="s">
        <v>987</v>
      </c>
      <c r="AP26" s="4">
        <v>44295</v>
      </c>
      <c r="AQ26" t="s">
        <v>1020</v>
      </c>
      <c r="AR26" s="5" t="s">
        <v>1764</v>
      </c>
      <c r="AS26" s="5" t="s">
        <v>1763</v>
      </c>
      <c r="AT26" s="5" t="s">
        <v>1769</v>
      </c>
      <c r="AU26" t="s">
        <v>1761</v>
      </c>
      <c r="AV26" t="s">
        <v>984</v>
      </c>
      <c r="AX26" s="4">
        <v>44301</v>
      </c>
    </row>
    <row r="27" spans="1:50" ht="17" customHeight="1" x14ac:dyDescent="0.2">
      <c r="A27">
        <v>1027530</v>
      </c>
      <c r="C27" t="str">
        <f t="shared" si="0"/>
        <v>High Weed Density</v>
      </c>
      <c r="D27" t="str">
        <f t="shared" si="1"/>
        <v>High Weed Density - JK-20</v>
      </c>
      <c r="E27" t="str">
        <f t="shared" si="2"/>
        <v>Japanese knotweed</v>
      </c>
      <c r="F27" s="12">
        <f>INDEX(families!$A:$A,MATCH(G27,families!$B:$B,0))</f>
        <v>17</v>
      </c>
      <c r="G27" t="str">
        <f t="shared" si="3"/>
        <v>HWD</v>
      </c>
      <c r="H27" t="str">
        <f t="shared" si="4"/>
        <v>HWD</v>
      </c>
      <c r="L27">
        <v>1027530.754</v>
      </c>
      <c r="N27">
        <v>622862</v>
      </c>
      <c r="O27">
        <v>5476619</v>
      </c>
      <c r="R27" t="s">
        <v>1850</v>
      </c>
      <c r="S27" t="s">
        <v>1846</v>
      </c>
      <c r="T27" t="s">
        <v>981</v>
      </c>
      <c r="U27" t="s">
        <v>1807</v>
      </c>
      <c r="V27" t="s">
        <v>1806</v>
      </c>
      <c r="W27" t="s">
        <v>1017</v>
      </c>
      <c r="X27">
        <v>20</v>
      </c>
      <c r="AH27" t="s">
        <v>322</v>
      </c>
      <c r="AJ27" t="s">
        <v>963</v>
      </c>
      <c r="AM27" t="s">
        <v>1805</v>
      </c>
      <c r="AN27" t="s">
        <v>985</v>
      </c>
      <c r="AO27" t="s">
        <v>987</v>
      </c>
      <c r="AP27" s="4">
        <v>44651</v>
      </c>
      <c r="AQ27" t="s">
        <v>1020</v>
      </c>
      <c r="AR27" s="5" t="s">
        <v>1764</v>
      </c>
      <c r="AS27" s="5" t="s">
        <v>1763</v>
      </c>
      <c r="AT27" t="s">
        <v>1762</v>
      </c>
      <c r="AU27" t="s">
        <v>1761</v>
      </c>
      <c r="AV27" t="s">
        <v>984</v>
      </c>
      <c r="AW27" t="s">
        <v>1801</v>
      </c>
      <c r="AX27" s="4">
        <v>44651</v>
      </c>
    </row>
    <row r="28" spans="1:50" ht="17" customHeight="1" x14ac:dyDescent="0.2">
      <c r="A28">
        <v>1028440</v>
      </c>
      <c r="B28">
        <v>1030140</v>
      </c>
      <c r="C28" t="str">
        <f t="shared" si="0"/>
        <v>High Weed Density</v>
      </c>
      <c r="D28" t="str">
        <f t="shared" si="1"/>
        <v>High Weed Density - BU:AC:QH:OG</v>
      </c>
      <c r="E28" t="str">
        <f t="shared" si="2"/>
        <v>burdock species, reed canary grass, queen-devil hawkweed, orchard-grass</v>
      </c>
      <c r="F28" s="12">
        <f>INDEX(families!$A:$A,MATCH(G28,families!$B:$B,0))</f>
        <v>17</v>
      </c>
      <c r="G28" t="str">
        <f t="shared" si="3"/>
        <v>HWD</v>
      </c>
      <c r="H28" t="str">
        <f t="shared" si="4"/>
        <v>HWD</v>
      </c>
      <c r="L28">
        <v>1029266.245</v>
      </c>
      <c r="M28">
        <v>1030133.38</v>
      </c>
      <c r="N28">
        <v>622199</v>
      </c>
      <c r="O28">
        <v>5475065</v>
      </c>
      <c r="P28">
        <v>622239</v>
      </c>
      <c r="Q28">
        <v>5474222</v>
      </c>
      <c r="R28" t="s">
        <v>1850</v>
      </c>
      <c r="S28" t="s">
        <v>1846</v>
      </c>
      <c r="T28" t="s">
        <v>981</v>
      </c>
      <c r="U28" t="s">
        <v>1021</v>
      </c>
      <c r="W28" t="s">
        <v>1022</v>
      </c>
      <c r="X28">
        <v>0</v>
      </c>
      <c r="AH28" t="s">
        <v>322</v>
      </c>
      <c r="AJ28" t="s">
        <v>963</v>
      </c>
      <c r="AQ28" t="s">
        <v>906</v>
      </c>
      <c r="AR28" t="s">
        <v>988</v>
      </c>
      <c r="AS28" t="s">
        <v>1770</v>
      </c>
      <c r="AT28" s="5" t="s">
        <v>1769</v>
      </c>
      <c r="AU28" t="s">
        <v>1761</v>
      </c>
      <c r="AV28" t="s">
        <v>984</v>
      </c>
    </row>
    <row r="29" spans="1:50" ht="17" customHeight="1" x14ac:dyDescent="0.2">
      <c r="A29">
        <v>1030940</v>
      </c>
      <c r="B29">
        <v>1032670</v>
      </c>
      <c r="C29" t="str">
        <f t="shared" si="0"/>
        <v>High Weed Density</v>
      </c>
      <c r="D29" t="str">
        <f t="shared" si="1"/>
        <v>High Weed Density - CT:TC</v>
      </c>
      <c r="E29" t="str">
        <f t="shared" si="2"/>
        <v>Canada thistle, common tansy</v>
      </c>
      <c r="F29" s="12">
        <f>INDEX(families!$A:$A,MATCH(G29,families!$B:$B,0))</f>
        <v>17</v>
      </c>
      <c r="G29" t="str">
        <f t="shared" si="3"/>
        <v>HWD</v>
      </c>
      <c r="H29" t="str">
        <f t="shared" si="4"/>
        <v>HWD</v>
      </c>
      <c r="L29">
        <v>1030916.59</v>
      </c>
      <c r="M29">
        <v>1032661.649</v>
      </c>
      <c r="N29">
        <v>622157</v>
      </c>
      <c r="O29">
        <v>5473512</v>
      </c>
      <c r="P29">
        <v>621911</v>
      </c>
      <c r="Q29">
        <v>5471844</v>
      </c>
      <c r="R29" t="s">
        <v>1850</v>
      </c>
      <c r="S29" t="s">
        <v>1846</v>
      </c>
      <c r="T29" t="s">
        <v>981</v>
      </c>
      <c r="U29" t="s">
        <v>1023</v>
      </c>
      <c r="V29" t="s">
        <v>1024</v>
      </c>
      <c r="W29" t="s">
        <v>1025</v>
      </c>
      <c r="X29">
        <v>0</v>
      </c>
      <c r="AH29" t="s">
        <v>915</v>
      </c>
      <c r="AJ29" t="s">
        <v>1013</v>
      </c>
      <c r="AM29" t="s">
        <v>1027</v>
      </c>
      <c r="AN29" t="s">
        <v>986</v>
      </c>
      <c r="AO29" t="s">
        <v>987</v>
      </c>
      <c r="AP29" s="4">
        <v>44039</v>
      </c>
      <c r="AQ29" t="s">
        <v>906</v>
      </c>
      <c r="AR29" t="s">
        <v>988</v>
      </c>
      <c r="AS29" t="s">
        <v>989</v>
      </c>
      <c r="AT29" s="5" t="s">
        <v>990</v>
      </c>
      <c r="AU29" t="s">
        <v>991</v>
      </c>
      <c r="AV29" t="s">
        <v>984</v>
      </c>
      <c r="AW29" t="s">
        <v>1026</v>
      </c>
      <c r="AX29" s="4">
        <v>44037</v>
      </c>
    </row>
    <row r="30" spans="1:50" ht="17" customHeight="1" x14ac:dyDescent="0.2">
      <c r="A30">
        <v>1031860</v>
      </c>
      <c r="B30">
        <v>1031870</v>
      </c>
      <c r="C30" t="str">
        <f t="shared" si="0"/>
        <v>High Weed Density</v>
      </c>
      <c r="D30" t="str">
        <f t="shared" si="1"/>
        <v>High Weed Density - JK-2</v>
      </c>
      <c r="E30" t="str">
        <f t="shared" si="2"/>
        <v>Japanese Knotweed</v>
      </c>
      <c r="F30" s="12">
        <f>INDEX(families!$A:$A,MATCH(G30,families!$B:$B,0))</f>
        <v>17</v>
      </c>
      <c r="G30" t="str">
        <f t="shared" si="3"/>
        <v>HWD</v>
      </c>
      <c r="H30" t="str">
        <f t="shared" si="4"/>
        <v>HWD</v>
      </c>
      <c r="L30">
        <v>1031864.608</v>
      </c>
      <c r="M30">
        <v>1031858.497</v>
      </c>
      <c r="N30">
        <v>621882</v>
      </c>
      <c r="O30">
        <v>5472618.4850000003</v>
      </c>
      <c r="P30">
        <v>621886.34160000004</v>
      </c>
      <c r="Q30">
        <v>5472625.2630000003</v>
      </c>
      <c r="R30" t="s">
        <v>1850</v>
      </c>
      <c r="S30" t="s">
        <v>1846</v>
      </c>
      <c r="T30" t="s">
        <v>981</v>
      </c>
      <c r="U30" t="s">
        <v>1804</v>
      </c>
      <c r="W30" t="s">
        <v>1765</v>
      </c>
      <c r="X30">
        <v>20</v>
      </c>
      <c r="AH30" t="s">
        <v>915</v>
      </c>
      <c r="AJ30" t="s">
        <v>902</v>
      </c>
      <c r="AN30" t="s">
        <v>1019</v>
      </c>
      <c r="AO30" t="s">
        <v>987</v>
      </c>
      <c r="AP30" s="4">
        <v>44588</v>
      </c>
      <c r="AQ30" t="s">
        <v>1020</v>
      </c>
      <c r="AR30" s="5" t="s">
        <v>1764</v>
      </c>
      <c r="AS30" s="5" t="s">
        <v>1763</v>
      </c>
      <c r="AT30" t="s">
        <v>1762</v>
      </c>
      <c r="AU30" t="s">
        <v>1761</v>
      </c>
    </row>
    <row r="31" spans="1:50" ht="17" customHeight="1" x14ac:dyDescent="0.2">
      <c r="A31">
        <v>1033660</v>
      </c>
      <c r="B31">
        <v>1035400</v>
      </c>
      <c r="C31" t="str">
        <f t="shared" si="0"/>
        <v>High Weed Density</v>
      </c>
      <c r="D31" t="str">
        <f t="shared" si="1"/>
        <v>High Weed Density - OG:TC:OD</v>
      </c>
      <c r="E31" t="str">
        <f t="shared" si="2"/>
        <v>Orchard-grass, common tansy, oxeye daisy</v>
      </c>
      <c r="F31" s="12">
        <f>INDEX(families!$A:$A,MATCH(G31,families!$B:$B,0))</f>
        <v>17</v>
      </c>
      <c r="G31" t="str">
        <f t="shared" si="3"/>
        <v>HWD</v>
      </c>
      <c r="H31" t="str">
        <f t="shared" si="4"/>
        <v>HWD</v>
      </c>
      <c r="L31">
        <v>1033638.51</v>
      </c>
      <c r="M31">
        <v>1035398.301</v>
      </c>
      <c r="N31">
        <v>621171</v>
      </c>
      <c r="O31">
        <v>5471258</v>
      </c>
      <c r="P31">
        <v>619570</v>
      </c>
      <c r="Q31">
        <v>5471285</v>
      </c>
      <c r="R31" t="s">
        <v>1850</v>
      </c>
      <c r="S31" t="s">
        <v>1846</v>
      </c>
      <c r="T31" t="s">
        <v>981</v>
      </c>
      <c r="U31" t="s">
        <v>1028</v>
      </c>
      <c r="V31" t="s">
        <v>1803</v>
      </c>
      <c r="W31" t="s">
        <v>1029</v>
      </c>
      <c r="X31">
        <v>0</v>
      </c>
      <c r="AH31" t="s">
        <v>322</v>
      </c>
      <c r="AJ31" t="s">
        <v>963</v>
      </c>
      <c r="AM31" t="s">
        <v>1802</v>
      </c>
      <c r="AN31" t="s">
        <v>985</v>
      </c>
      <c r="AO31" t="s">
        <v>987</v>
      </c>
      <c r="AP31" s="4">
        <v>44651</v>
      </c>
      <c r="AQ31" t="s">
        <v>906</v>
      </c>
      <c r="AR31" t="s">
        <v>988</v>
      </c>
      <c r="AS31" t="s">
        <v>1770</v>
      </c>
      <c r="AT31" s="5" t="s">
        <v>1769</v>
      </c>
      <c r="AU31" t="s">
        <v>1761</v>
      </c>
      <c r="AV31" t="s">
        <v>984</v>
      </c>
      <c r="AW31" t="s">
        <v>1801</v>
      </c>
      <c r="AX31" s="4">
        <v>44709</v>
      </c>
    </row>
    <row r="32" spans="1:50" ht="17" customHeight="1" x14ac:dyDescent="0.2">
      <c r="A32">
        <v>1034970</v>
      </c>
      <c r="B32">
        <v>1035000</v>
      </c>
      <c r="C32" t="str">
        <f t="shared" si="0"/>
        <v>High Weed Density</v>
      </c>
      <c r="D32" t="str">
        <f t="shared" si="1"/>
        <v>High Weed Density - JK-3</v>
      </c>
      <c r="E32" t="str">
        <f t="shared" si="2"/>
        <v>Japanese knotweed</v>
      </c>
      <c r="F32" s="12">
        <f>INDEX(families!$A:$A,MATCH(G32,families!$B:$B,0))</f>
        <v>17</v>
      </c>
      <c r="G32" t="str">
        <f t="shared" si="3"/>
        <v>HWD</v>
      </c>
      <c r="H32" t="str">
        <f t="shared" si="4"/>
        <v>HWD</v>
      </c>
      <c r="L32">
        <v>1034977.175</v>
      </c>
      <c r="M32">
        <v>1035007.5110000001</v>
      </c>
      <c r="N32">
        <v>619913</v>
      </c>
      <c r="O32">
        <v>5471051</v>
      </c>
      <c r="P32">
        <v>619883</v>
      </c>
      <c r="Q32">
        <v>5471058</v>
      </c>
      <c r="R32" t="s">
        <v>1850</v>
      </c>
      <c r="S32" t="s">
        <v>1846</v>
      </c>
      <c r="T32" t="s">
        <v>981</v>
      </c>
      <c r="U32" t="s">
        <v>1800</v>
      </c>
      <c r="V32" t="s">
        <v>1030</v>
      </c>
      <c r="W32" t="s">
        <v>1017</v>
      </c>
      <c r="X32">
        <v>20</v>
      </c>
      <c r="AH32" t="s">
        <v>322</v>
      </c>
      <c r="AJ32" t="s">
        <v>963</v>
      </c>
      <c r="AM32" t="s">
        <v>1031</v>
      </c>
      <c r="AN32" t="s">
        <v>985</v>
      </c>
      <c r="AO32" t="s">
        <v>987</v>
      </c>
      <c r="AP32" s="4">
        <v>44300</v>
      </c>
      <c r="AQ32" t="s">
        <v>1020</v>
      </c>
      <c r="AR32" s="5" t="s">
        <v>1764</v>
      </c>
      <c r="AS32" s="5" t="s">
        <v>1763</v>
      </c>
      <c r="AT32" t="s">
        <v>1762</v>
      </c>
      <c r="AU32" t="s">
        <v>1761</v>
      </c>
      <c r="AV32" t="s">
        <v>984</v>
      </c>
      <c r="AW32" t="s">
        <v>1019</v>
      </c>
      <c r="AX32" s="4">
        <v>44298</v>
      </c>
    </row>
    <row r="33" spans="1:50" ht="17" customHeight="1" x14ac:dyDescent="0.2">
      <c r="A33">
        <v>1035530</v>
      </c>
      <c r="B33">
        <v>1037400</v>
      </c>
      <c r="C33" t="str">
        <f t="shared" si="0"/>
        <v>High Weed Density</v>
      </c>
      <c r="D33" t="str">
        <f t="shared" si="1"/>
        <v>High Weed Density - OD:OH:TC</v>
      </c>
      <c r="E33" t="str">
        <f t="shared" si="2"/>
        <v>Oxeye daisy, orange hawkweed, common tansy</v>
      </c>
      <c r="F33" s="12">
        <f>INDEX(families!$A:$A,MATCH(G33,families!$B:$B,0))</f>
        <v>17</v>
      </c>
      <c r="G33" t="str">
        <f t="shared" si="3"/>
        <v>HWD</v>
      </c>
      <c r="H33" t="str">
        <f t="shared" si="4"/>
        <v>HWD</v>
      </c>
      <c r="L33">
        <v>1035524.058</v>
      </c>
      <c r="M33">
        <v>1037377.741</v>
      </c>
      <c r="N33">
        <v>619467</v>
      </c>
      <c r="O33">
        <v>5471345</v>
      </c>
      <c r="P33">
        <v>617610</v>
      </c>
      <c r="Q33">
        <v>5471470</v>
      </c>
      <c r="R33" t="s">
        <v>1850</v>
      </c>
      <c r="S33" t="s">
        <v>1846</v>
      </c>
      <c r="T33" t="s">
        <v>981</v>
      </c>
      <c r="U33" t="s">
        <v>1032</v>
      </c>
      <c r="V33" t="s">
        <v>1033</v>
      </c>
      <c r="W33" t="s">
        <v>1034</v>
      </c>
      <c r="X33">
        <v>0</v>
      </c>
      <c r="AH33" t="s">
        <v>322</v>
      </c>
      <c r="AJ33" t="s">
        <v>963</v>
      </c>
      <c r="AN33" t="s">
        <v>985</v>
      </c>
      <c r="AO33" t="s">
        <v>987</v>
      </c>
      <c r="AP33" s="4">
        <v>44335</v>
      </c>
      <c r="AQ33" t="s">
        <v>906</v>
      </c>
      <c r="AR33" t="s">
        <v>988</v>
      </c>
      <c r="AS33" t="s">
        <v>1770</v>
      </c>
      <c r="AT33" s="5" t="s">
        <v>1769</v>
      </c>
      <c r="AU33" t="s">
        <v>1761</v>
      </c>
      <c r="AV33" t="s">
        <v>984</v>
      </c>
      <c r="AW33" t="s">
        <v>1019</v>
      </c>
      <c r="AX33" s="4">
        <v>44327</v>
      </c>
    </row>
    <row r="34" spans="1:50" ht="17" customHeight="1" x14ac:dyDescent="0.2">
      <c r="A34">
        <v>1037870</v>
      </c>
      <c r="B34">
        <v>1037950</v>
      </c>
      <c r="C34" t="str">
        <f t="shared" si="0"/>
        <v>High Weed Density</v>
      </c>
      <c r="D34" t="str">
        <f t="shared" si="1"/>
        <v>High Weed Density - JK-4</v>
      </c>
      <c r="E34" t="str">
        <f t="shared" si="2"/>
        <v>Japanese knotweed</v>
      </c>
      <c r="F34" s="12">
        <f>INDEX(families!$A:$A,MATCH(G34,families!$B:$B,0))</f>
        <v>17</v>
      </c>
      <c r="G34" t="str">
        <f t="shared" si="3"/>
        <v>HWD</v>
      </c>
      <c r="H34" t="str">
        <f t="shared" si="4"/>
        <v>HWD</v>
      </c>
      <c r="L34">
        <v>1037874.691</v>
      </c>
      <c r="M34">
        <v>1037932.287</v>
      </c>
      <c r="N34">
        <v>617262</v>
      </c>
      <c r="O34">
        <v>5471249</v>
      </c>
      <c r="P34">
        <v>617198</v>
      </c>
      <c r="Q34">
        <v>5471247</v>
      </c>
      <c r="R34" t="s">
        <v>1850</v>
      </c>
      <c r="S34" t="s">
        <v>1846</v>
      </c>
      <c r="T34" t="s">
        <v>981</v>
      </c>
      <c r="U34" t="s">
        <v>1799</v>
      </c>
      <c r="V34" t="s">
        <v>1035</v>
      </c>
      <c r="W34" t="s">
        <v>1017</v>
      </c>
      <c r="X34">
        <v>20</v>
      </c>
      <c r="AH34" t="s">
        <v>322</v>
      </c>
      <c r="AJ34" t="s">
        <v>963</v>
      </c>
      <c r="AN34" t="s">
        <v>985</v>
      </c>
      <c r="AO34" t="s">
        <v>987</v>
      </c>
      <c r="AP34" s="4">
        <v>44335</v>
      </c>
      <c r="AQ34" t="s">
        <v>1020</v>
      </c>
      <c r="AR34" s="5" t="s">
        <v>1764</v>
      </c>
      <c r="AS34" s="5" t="s">
        <v>1763</v>
      </c>
      <c r="AT34" t="s">
        <v>1762</v>
      </c>
      <c r="AU34" t="s">
        <v>1761</v>
      </c>
      <c r="AV34" t="s">
        <v>984</v>
      </c>
      <c r="AW34" t="s">
        <v>1019</v>
      </c>
      <c r="AX34" s="4">
        <v>44330</v>
      </c>
    </row>
    <row r="35" spans="1:50" ht="17" customHeight="1" x14ac:dyDescent="0.2">
      <c r="A35">
        <v>1039310</v>
      </c>
      <c r="B35">
        <v>1039640</v>
      </c>
      <c r="C35" t="str">
        <f t="shared" si="0"/>
        <v>High Weed Density</v>
      </c>
      <c r="D35" t="str">
        <f t="shared" si="1"/>
        <v>High Weed Density - TC</v>
      </c>
      <c r="E35" t="str">
        <f t="shared" si="2"/>
        <v>common tansy</v>
      </c>
      <c r="F35" s="12">
        <f>INDEX(families!$A:$A,MATCH(G35,families!$B:$B,0))</f>
        <v>17</v>
      </c>
      <c r="G35" t="str">
        <f t="shared" si="3"/>
        <v>HWD</v>
      </c>
      <c r="H35" t="str">
        <f t="shared" si="4"/>
        <v>HWD</v>
      </c>
      <c r="L35">
        <v>1039319.485</v>
      </c>
      <c r="M35">
        <v>1039625.575</v>
      </c>
      <c r="N35">
        <v>615912</v>
      </c>
      <c r="O35">
        <v>5470970</v>
      </c>
      <c r="P35">
        <v>615620</v>
      </c>
      <c r="Q35">
        <v>5470926</v>
      </c>
      <c r="R35" t="s">
        <v>1850</v>
      </c>
      <c r="S35" t="s">
        <v>1846</v>
      </c>
      <c r="T35" t="s">
        <v>981</v>
      </c>
      <c r="U35" t="s">
        <v>1036</v>
      </c>
      <c r="V35" t="s">
        <v>1037</v>
      </c>
      <c r="W35" t="s">
        <v>1038</v>
      </c>
      <c r="X35">
        <v>0</v>
      </c>
      <c r="AH35" t="s">
        <v>322</v>
      </c>
      <c r="AJ35" t="s">
        <v>963</v>
      </c>
      <c r="AN35" t="s">
        <v>986</v>
      </c>
      <c r="AO35" t="s">
        <v>987</v>
      </c>
      <c r="AP35" s="4">
        <v>44112</v>
      </c>
      <c r="AQ35" t="s">
        <v>906</v>
      </c>
      <c r="AR35" t="s">
        <v>988</v>
      </c>
      <c r="AS35" t="s">
        <v>1770</v>
      </c>
      <c r="AT35" s="5" t="s">
        <v>1769</v>
      </c>
      <c r="AU35" t="s">
        <v>1761</v>
      </c>
      <c r="AV35" t="s">
        <v>984</v>
      </c>
      <c r="AW35" t="s">
        <v>1039</v>
      </c>
      <c r="AX35" s="4">
        <v>44105</v>
      </c>
    </row>
    <row r="36" spans="1:50" ht="17" customHeight="1" x14ac:dyDescent="0.2">
      <c r="A36">
        <v>1039670</v>
      </c>
      <c r="B36">
        <v>1039680</v>
      </c>
      <c r="C36" t="str">
        <f t="shared" si="0"/>
        <v>High Weed Density</v>
      </c>
      <c r="D36" t="str">
        <f t="shared" si="1"/>
        <v>High Weed Density - JK-5</v>
      </c>
      <c r="E36" t="str">
        <f t="shared" si="2"/>
        <v>Japanese Knotweed</v>
      </c>
      <c r="F36" s="12">
        <f>INDEX(families!$A:$A,MATCH(G36,families!$B:$B,0))</f>
        <v>17</v>
      </c>
      <c r="G36" t="str">
        <f t="shared" si="3"/>
        <v>HWD</v>
      </c>
      <c r="H36" t="str">
        <f t="shared" si="4"/>
        <v>HWD</v>
      </c>
      <c r="L36">
        <v>1039676.8909999999</v>
      </c>
      <c r="M36">
        <v>1039673.925</v>
      </c>
      <c r="N36">
        <v>615574</v>
      </c>
      <c r="O36">
        <v>5470897.6160000004</v>
      </c>
      <c r="P36">
        <v>615576.54559999995</v>
      </c>
      <c r="Q36">
        <v>5470899.9680000003</v>
      </c>
      <c r="R36" t="s">
        <v>1850</v>
      </c>
      <c r="S36" t="s">
        <v>1846</v>
      </c>
      <c r="T36" t="s">
        <v>981</v>
      </c>
      <c r="U36" t="s">
        <v>1798</v>
      </c>
      <c r="W36" t="s">
        <v>1765</v>
      </c>
      <c r="X36">
        <v>20</v>
      </c>
      <c r="AH36" t="s">
        <v>322</v>
      </c>
      <c r="AJ36" t="s">
        <v>963</v>
      </c>
      <c r="AN36" t="s">
        <v>1019</v>
      </c>
      <c r="AO36" t="s">
        <v>987</v>
      </c>
      <c r="AP36" s="4">
        <v>44588</v>
      </c>
      <c r="AQ36" t="s">
        <v>1020</v>
      </c>
      <c r="AR36" s="5" t="s">
        <v>1764</v>
      </c>
      <c r="AS36" s="5" t="s">
        <v>1763</v>
      </c>
      <c r="AT36" t="s">
        <v>1762</v>
      </c>
      <c r="AU36" t="s">
        <v>1761</v>
      </c>
    </row>
    <row r="37" spans="1:50" ht="17" customHeight="1" x14ac:dyDescent="0.2">
      <c r="A37">
        <v>1040430</v>
      </c>
      <c r="B37">
        <v>1040930</v>
      </c>
      <c r="C37" t="str">
        <f t="shared" si="0"/>
        <v>High Weed Density</v>
      </c>
      <c r="D37" t="str">
        <f t="shared" si="1"/>
        <v>High Weed Density - TC:OG</v>
      </c>
      <c r="E37" t="str">
        <f t="shared" si="2"/>
        <v>common tansy, orchard-grass</v>
      </c>
      <c r="F37" s="12">
        <f>INDEX(families!$A:$A,MATCH(G37,families!$B:$B,0))</f>
        <v>17</v>
      </c>
      <c r="G37" t="str">
        <f t="shared" si="3"/>
        <v>HWD</v>
      </c>
      <c r="H37" t="str">
        <f t="shared" si="4"/>
        <v>HWD</v>
      </c>
      <c r="L37">
        <v>1040467.4350000001</v>
      </c>
      <c r="M37">
        <v>1040933.522</v>
      </c>
      <c r="N37">
        <v>614840</v>
      </c>
      <c r="O37">
        <v>5470608</v>
      </c>
      <c r="P37">
        <v>614535</v>
      </c>
      <c r="Q37">
        <v>5470269</v>
      </c>
      <c r="R37" t="s">
        <v>1850</v>
      </c>
      <c r="S37" t="s">
        <v>1846</v>
      </c>
      <c r="T37" t="s">
        <v>981</v>
      </c>
      <c r="U37" t="s">
        <v>1040</v>
      </c>
      <c r="W37" t="s">
        <v>1041</v>
      </c>
      <c r="X37">
        <v>0</v>
      </c>
      <c r="AH37" t="s">
        <v>322</v>
      </c>
      <c r="AJ37" t="s">
        <v>963</v>
      </c>
      <c r="AQ37" t="s">
        <v>906</v>
      </c>
      <c r="AR37" t="s">
        <v>988</v>
      </c>
      <c r="AS37" t="s">
        <v>1770</v>
      </c>
      <c r="AT37" s="5" t="s">
        <v>1769</v>
      </c>
      <c r="AU37" t="s">
        <v>1761</v>
      </c>
      <c r="AV37" t="s">
        <v>984</v>
      </c>
    </row>
    <row r="38" spans="1:50" ht="17" customHeight="1" x14ac:dyDescent="0.2">
      <c r="A38">
        <v>1042670</v>
      </c>
      <c r="B38">
        <v>1044030</v>
      </c>
      <c r="C38" t="str">
        <f t="shared" si="0"/>
        <v>High Weed Density</v>
      </c>
      <c r="D38" t="str">
        <f t="shared" si="1"/>
        <v>High Weed Density - AC:TC:OG</v>
      </c>
      <c r="E38" t="str">
        <f t="shared" si="2"/>
        <v>Reed canarygrass, common tansy, orchard-grass</v>
      </c>
      <c r="F38" s="12">
        <f>INDEX(families!$A:$A,MATCH(G38,families!$B:$B,0))</f>
        <v>17</v>
      </c>
      <c r="G38" t="str">
        <f t="shared" si="3"/>
        <v>HWD</v>
      </c>
      <c r="H38" t="str">
        <f t="shared" si="4"/>
        <v>HWD</v>
      </c>
      <c r="L38">
        <v>1042669.9669999999</v>
      </c>
      <c r="M38">
        <v>1044027.496</v>
      </c>
      <c r="N38">
        <v>613014</v>
      </c>
      <c r="O38">
        <v>5470011</v>
      </c>
      <c r="P38">
        <v>612036</v>
      </c>
      <c r="Q38">
        <v>5469240</v>
      </c>
      <c r="R38" t="s">
        <v>1850</v>
      </c>
      <c r="S38" t="s">
        <v>1846</v>
      </c>
      <c r="T38" t="s">
        <v>981</v>
      </c>
      <c r="U38" t="s">
        <v>1042</v>
      </c>
      <c r="V38" t="s">
        <v>1043</v>
      </c>
      <c r="W38" t="s">
        <v>1044</v>
      </c>
      <c r="X38">
        <v>0</v>
      </c>
      <c r="AH38" t="s">
        <v>322</v>
      </c>
      <c r="AJ38" t="s">
        <v>963</v>
      </c>
      <c r="AN38" t="s">
        <v>985</v>
      </c>
      <c r="AO38" t="s">
        <v>987</v>
      </c>
      <c r="AP38" s="4">
        <v>44335</v>
      </c>
      <c r="AQ38" t="s">
        <v>1020</v>
      </c>
      <c r="AR38" t="s">
        <v>988</v>
      </c>
      <c r="AS38" t="s">
        <v>1770</v>
      </c>
      <c r="AT38" s="5" t="s">
        <v>1769</v>
      </c>
      <c r="AU38" t="s">
        <v>1761</v>
      </c>
      <c r="AV38" t="s">
        <v>984</v>
      </c>
      <c r="AW38" t="s">
        <v>1019</v>
      </c>
      <c r="AX38" s="4">
        <v>44330</v>
      </c>
    </row>
    <row r="39" spans="1:50" ht="17" customHeight="1" x14ac:dyDescent="0.2">
      <c r="A39">
        <v>1043270</v>
      </c>
      <c r="B39">
        <v>1043440</v>
      </c>
      <c r="C39" t="str">
        <f t="shared" si="0"/>
        <v>High Weed Density</v>
      </c>
      <c r="D39" t="str">
        <f t="shared" si="1"/>
        <v>High Weed Density - JK-6</v>
      </c>
      <c r="E39" t="str">
        <f t="shared" si="2"/>
        <v>Japanese knotweed</v>
      </c>
      <c r="F39" s="12">
        <f>INDEX(families!$A:$A,MATCH(G39,families!$B:$B,0))</f>
        <v>17</v>
      </c>
      <c r="G39" t="str">
        <f t="shared" si="3"/>
        <v>HWD</v>
      </c>
      <c r="H39" t="str">
        <f t="shared" si="4"/>
        <v>HWD</v>
      </c>
      <c r="L39">
        <v>1045366.901</v>
      </c>
      <c r="M39">
        <v>1043436.7560000001</v>
      </c>
      <c r="N39">
        <v>610781</v>
      </c>
      <c r="O39">
        <v>5469200.1560000004</v>
      </c>
      <c r="P39">
        <v>612489</v>
      </c>
      <c r="Q39">
        <v>5469492</v>
      </c>
      <c r="R39" t="s">
        <v>1850</v>
      </c>
      <c r="S39" t="s">
        <v>1846</v>
      </c>
      <c r="T39" t="s">
        <v>981</v>
      </c>
      <c r="U39" t="s">
        <v>1797</v>
      </c>
      <c r="V39" t="s">
        <v>1045</v>
      </c>
      <c r="W39" t="s">
        <v>1017</v>
      </c>
      <c r="X39">
        <v>20</v>
      </c>
      <c r="AH39" t="s">
        <v>322</v>
      </c>
      <c r="AJ39" t="s">
        <v>963</v>
      </c>
      <c r="AN39" t="s">
        <v>985</v>
      </c>
      <c r="AO39" t="s">
        <v>987</v>
      </c>
      <c r="AP39" s="4">
        <v>44335</v>
      </c>
      <c r="AQ39" t="s">
        <v>1020</v>
      </c>
      <c r="AR39" s="5" t="s">
        <v>1764</v>
      </c>
      <c r="AS39" s="5" t="s">
        <v>1763</v>
      </c>
      <c r="AT39" t="s">
        <v>1762</v>
      </c>
      <c r="AU39" t="s">
        <v>1761</v>
      </c>
      <c r="AV39" t="s">
        <v>984</v>
      </c>
      <c r="AW39" t="s">
        <v>1019</v>
      </c>
      <c r="AX39" s="4">
        <v>44329</v>
      </c>
    </row>
    <row r="40" spans="1:50" ht="17" customHeight="1" x14ac:dyDescent="0.2">
      <c r="A40">
        <v>1043720</v>
      </c>
      <c r="B40">
        <v>1045050</v>
      </c>
      <c r="C40" t="str">
        <f t="shared" si="0"/>
        <v>High Weed Density</v>
      </c>
      <c r="D40" t="str">
        <f t="shared" si="1"/>
        <v>High Weed Density - TC:SK:AC:QH:HI</v>
      </c>
      <c r="E40" t="str">
        <f t="shared" si="2"/>
        <v>common tansy, spotted knapweed,reed canarygrass, queen-devil hawkweed, Himalayan blackberry</v>
      </c>
      <c r="F40" s="12">
        <f>INDEX(families!$A:$A,MATCH(G40,families!$B:$B,0))</f>
        <v>17</v>
      </c>
      <c r="G40" t="str">
        <f t="shared" si="3"/>
        <v>HWD</v>
      </c>
      <c r="H40" t="str">
        <f t="shared" si="4"/>
        <v>HWD</v>
      </c>
      <c r="L40">
        <v>1044510.088</v>
      </c>
      <c r="M40">
        <v>1045051.273</v>
      </c>
      <c r="N40">
        <v>611613</v>
      </c>
      <c r="O40">
        <v>5469315</v>
      </c>
      <c r="P40">
        <v>611092</v>
      </c>
      <c r="Q40">
        <v>5469235</v>
      </c>
      <c r="R40" t="s">
        <v>1850</v>
      </c>
      <c r="S40" t="s">
        <v>1846</v>
      </c>
      <c r="T40" t="s">
        <v>981</v>
      </c>
      <c r="U40" t="s">
        <v>1046</v>
      </c>
      <c r="V40" t="s">
        <v>1047</v>
      </c>
      <c r="W40" t="s">
        <v>1048</v>
      </c>
      <c r="X40">
        <v>0</v>
      </c>
      <c r="AH40" t="s">
        <v>915</v>
      </c>
      <c r="AJ40" t="s">
        <v>902</v>
      </c>
      <c r="AN40" t="s">
        <v>1019</v>
      </c>
      <c r="AO40" t="s">
        <v>987</v>
      </c>
      <c r="AP40" s="8">
        <v>44145</v>
      </c>
      <c r="AQ40" t="s">
        <v>906</v>
      </c>
      <c r="AR40" t="s">
        <v>988</v>
      </c>
      <c r="AS40" t="s">
        <v>1770</v>
      </c>
      <c r="AT40" s="5" t="s">
        <v>1769</v>
      </c>
      <c r="AU40" t="s">
        <v>1761</v>
      </c>
      <c r="AV40" t="s">
        <v>984</v>
      </c>
      <c r="AW40" t="s">
        <v>1049</v>
      </c>
      <c r="AX40" s="8">
        <v>44144</v>
      </c>
    </row>
    <row r="41" spans="1:50" ht="17" customHeight="1" x14ac:dyDescent="0.2">
      <c r="A41">
        <v>1045350</v>
      </c>
      <c r="B41">
        <v>1045660</v>
      </c>
      <c r="C41" t="str">
        <f t="shared" si="0"/>
        <v>High Weed Density</v>
      </c>
      <c r="D41" t="str">
        <f t="shared" si="1"/>
        <v>High Weed Density - TC</v>
      </c>
      <c r="E41" t="str">
        <f t="shared" si="2"/>
        <v>Common tansy</v>
      </c>
      <c r="F41" s="12">
        <f>INDEX(families!$A:$A,MATCH(G41,families!$B:$B,0))</f>
        <v>17</v>
      </c>
      <c r="G41" t="str">
        <f t="shared" si="3"/>
        <v>HWD</v>
      </c>
      <c r="H41" t="str">
        <f t="shared" si="4"/>
        <v>HWD</v>
      </c>
      <c r="L41">
        <v>1045361.577</v>
      </c>
      <c r="M41">
        <v>1045660.576</v>
      </c>
      <c r="N41">
        <v>610786</v>
      </c>
      <c r="O41">
        <v>5469204</v>
      </c>
      <c r="P41">
        <v>610494</v>
      </c>
      <c r="Q41">
        <v>5469208</v>
      </c>
      <c r="R41" t="s">
        <v>1850</v>
      </c>
      <c r="S41" t="s">
        <v>1846</v>
      </c>
      <c r="T41" t="s">
        <v>981</v>
      </c>
      <c r="U41" t="s">
        <v>1036</v>
      </c>
      <c r="V41" t="s">
        <v>1050</v>
      </c>
      <c r="W41" t="s">
        <v>1796</v>
      </c>
      <c r="X41">
        <v>0</v>
      </c>
      <c r="AH41" t="s">
        <v>915</v>
      </c>
      <c r="AJ41" t="s">
        <v>902</v>
      </c>
      <c r="AM41" t="s">
        <v>1795</v>
      </c>
      <c r="AN41" t="s">
        <v>986</v>
      </c>
      <c r="AO41" t="s">
        <v>987</v>
      </c>
      <c r="AP41" s="4">
        <v>44105</v>
      </c>
      <c r="AQ41" t="s">
        <v>906</v>
      </c>
      <c r="AR41" t="s">
        <v>988</v>
      </c>
      <c r="AS41" t="s">
        <v>1770</v>
      </c>
      <c r="AT41" s="5" t="s">
        <v>1769</v>
      </c>
      <c r="AU41" t="s">
        <v>1761</v>
      </c>
      <c r="AV41" t="s">
        <v>984</v>
      </c>
      <c r="AW41" t="s">
        <v>1051</v>
      </c>
      <c r="AX41" s="4">
        <v>44097</v>
      </c>
    </row>
    <row r="42" spans="1:50" ht="17" customHeight="1" x14ac:dyDescent="0.2">
      <c r="A42">
        <v>1045360</v>
      </c>
      <c r="B42">
        <v>1045370</v>
      </c>
      <c r="C42" t="str">
        <f t="shared" si="0"/>
        <v>High Weed Density</v>
      </c>
      <c r="D42" t="str">
        <f t="shared" si="1"/>
        <v>High Weed Density - JK-7</v>
      </c>
      <c r="E42" t="str">
        <f t="shared" si="2"/>
        <v>Japanese Knotweed</v>
      </c>
      <c r="F42" s="12">
        <f>INDEX(families!$A:$A,MATCH(G42,families!$B:$B,0))</f>
        <v>17</v>
      </c>
      <c r="G42" t="str">
        <f t="shared" si="3"/>
        <v>HWD</v>
      </c>
      <c r="H42" t="str">
        <f t="shared" si="4"/>
        <v>HWD</v>
      </c>
      <c r="L42">
        <v>1045366.901</v>
      </c>
      <c r="M42">
        <v>1045357.4570000001</v>
      </c>
      <c r="N42">
        <v>610781</v>
      </c>
      <c r="O42">
        <v>5469200.1560000004</v>
      </c>
      <c r="P42">
        <v>610789.48970000003</v>
      </c>
      <c r="Q42">
        <v>5469210.0049999999</v>
      </c>
      <c r="R42" t="s">
        <v>1850</v>
      </c>
      <c r="S42" t="s">
        <v>1846</v>
      </c>
      <c r="T42" t="s">
        <v>981</v>
      </c>
      <c r="U42" t="s">
        <v>1794</v>
      </c>
      <c r="W42" t="s">
        <v>1765</v>
      </c>
      <c r="X42">
        <v>20</v>
      </c>
      <c r="AH42" t="s">
        <v>322</v>
      </c>
      <c r="AJ42" t="s">
        <v>963</v>
      </c>
      <c r="AN42" t="s">
        <v>1019</v>
      </c>
      <c r="AO42" t="s">
        <v>987</v>
      </c>
      <c r="AP42" s="4">
        <v>44588</v>
      </c>
      <c r="AQ42" t="s">
        <v>1020</v>
      </c>
      <c r="AR42" s="5" t="s">
        <v>1764</v>
      </c>
      <c r="AS42" s="5" t="s">
        <v>1763</v>
      </c>
      <c r="AT42" t="s">
        <v>1762</v>
      </c>
      <c r="AU42" t="s">
        <v>1761</v>
      </c>
    </row>
    <row r="43" spans="1:50" ht="17" customHeight="1" x14ac:dyDescent="0.2">
      <c r="A43">
        <v>1046200</v>
      </c>
      <c r="B43">
        <v>1046680</v>
      </c>
      <c r="C43" t="str">
        <f t="shared" si="0"/>
        <v>High Weed Density</v>
      </c>
      <c r="D43" t="str">
        <f t="shared" si="1"/>
        <v>High Weed Density - TC:HI</v>
      </c>
      <c r="E43" t="str">
        <f t="shared" si="2"/>
        <v>Common Tansy, Himalayan Blackberry</v>
      </c>
      <c r="F43" s="12">
        <f>INDEX(families!$A:$A,MATCH(G43,families!$B:$B,0))</f>
        <v>17</v>
      </c>
      <c r="G43" t="str">
        <f t="shared" si="3"/>
        <v>HWD</v>
      </c>
      <c r="H43" t="str">
        <f t="shared" si="4"/>
        <v>HWD</v>
      </c>
      <c r="L43">
        <v>1046198.828</v>
      </c>
      <c r="M43">
        <v>1046679.795</v>
      </c>
      <c r="N43">
        <v>609984</v>
      </c>
      <c r="O43">
        <v>5469202</v>
      </c>
      <c r="P43">
        <v>609506</v>
      </c>
      <c r="Q43">
        <v>5469182</v>
      </c>
      <c r="R43" t="s">
        <v>1850</v>
      </c>
      <c r="S43" t="s">
        <v>1846</v>
      </c>
      <c r="T43" t="s">
        <v>981</v>
      </c>
      <c r="U43" t="s">
        <v>1793</v>
      </c>
      <c r="V43" t="s">
        <v>1792</v>
      </c>
      <c r="W43" t="s">
        <v>1791</v>
      </c>
      <c r="X43">
        <v>0</v>
      </c>
      <c r="AH43" t="s">
        <v>322</v>
      </c>
      <c r="AJ43" t="s">
        <v>963</v>
      </c>
      <c r="AN43" t="s">
        <v>1019</v>
      </c>
      <c r="AO43" t="s">
        <v>987</v>
      </c>
      <c r="AP43" s="4">
        <v>44616</v>
      </c>
      <c r="AQ43" t="s">
        <v>906</v>
      </c>
      <c r="AR43" t="s">
        <v>988</v>
      </c>
      <c r="AS43" t="s">
        <v>1770</v>
      </c>
      <c r="AT43" s="5" t="s">
        <v>1769</v>
      </c>
      <c r="AU43" t="s">
        <v>1761</v>
      </c>
      <c r="AV43" t="s">
        <v>984</v>
      </c>
      <c r="AW43" t="s">
        <v>1788</v>
      </c>
      <c r="AX43" s="4">
        <v>44617</v>
      </c>
    </row>
    <row r="44" spans="1:50" ht="17" customHeight="1" x14ac:dyDescent="0.2">
      <c r="A44">
        <v>1046670</v>
      </c>
      <c r="B44">
        <v>1046680</v>
      </c>
      <c r="C44" t="str">
        <f t="shared" si="0"/>
        <v>High Weed Density</v>
      </c>
      <c r="D44" t="str">
        <f t="shared" si="1"/>
        <v>High Weed Density - JK-19</v>
      </c>
      <c r="E44" t="str">
        <f t="shared" si="2"/>
        <v>Japanese knotweed</v>
      </c>
      <c r="F44" s="12">
        <f>INDEX(families!$A:$A,MATCH(G44,families!$B:$B,0))</f>
        <v>17</v>
      </c>
      <c r="G44" t="str">
        <f t="shared" si="3"/>
        <v>HWD</v>
      </c>
      <c r="H44" t="str">
        <f t="shared" si="4"/>
        <v>HWD</v>
      </c>
      <c r="L44">
        <v>1046671.576</v>
      </c>
      <c r="M44">
        <v>1046689.571</v>
      </c>
      <c r="N44">
        <v>609514</v>
      </c>
      <c r="O44">
        <v>5469191</v>
      </c>
      <c r="P44">
        <v>609496</v>
      </c>
      <c r="Q44">
        <v>5469191</v>
      </c>
      <c r="R44" t="s">
        <v>1850</v>
      </c>
      <c r="S44" t="s">
        <v>1846</v>
      </c>
      <c r="T44" t="s">
        <v>981</v>
      </c>
      <c r="U44" t="s">
        <v>1790</v>
      </c>
      <c r="V44" t="s">
        <v>1789</v>
      </c>
      <c r="W44" t="s">
        <v>1017</v>
      </c>
      <c r="X44">
        <v>20</v>
      </c>
      <c r="AH44" t="s">
        <v>322</v>
      </c>
      <c r="AJ44" t="s">
        <v>963</v>
      </c>
      <c r="AN44" t="s">
        <v>1019</v>
      </c>
      <c r="AO44" t="s">
        <v>987</v>
      </c>
      <c r="AP44" s="4">
        <v>44616</v>
      </c>
      <c r="AQ44" t="s">
        <v>1020</v>
      </c>
      <c r="AR44" s="5" t="s">
        <v>1764</v>
      </c>
      <c r="AS44" s="5" t="s">
        <v>1763</v>
      </c>
      <c r="AT44" t="s">
        <v>1762</v>
      </c>
      <c r="AU44" t="s">
        <v>1761</v>
      </c>
      <c r="AV44" t="s">
        <v>984</v>
      </c>
      <c r="AW44" t="s">
        <v>1788</v>
      </c>
      <c r="AX44" s="4">
        <v>44617</v>
      </c>
    </row>
    <row r="45" spans="1:50" ht="17" customHeight="1" x14ac:dyDescent="0.2">
      <c r="A45">
        <v>1047500</v>
      </c>
      <c r="B45">
        <v>1047640</v>
      </c>
      <c r="C45" t="str">
        <f t="shared" si="0"/>
        <v>High Weed Density</v>
      </c>
      <c r="D45" t="str">
        <f t="shared" si="1"/>
        <v>High Weed Density - OD</v>
      </c>
      <c r="E45" t="str">
        <f t="shared" si="2"/>
        <v>oxeye daisy</v>
      </c>
      <c r="F45" s="12">
        <f>INDEX(families!$A:$A,MATCH(G45,families!$B:$B,0))</f>
        <v>17</v>
      </c>
      <c r="G45" t="str">
        <f t="shared" si="3"/>
        <v>HWD</v>
      </c>
      <c r="H45" t="str">
        <f t="shared" si="4"/>
        <v>HWD</v>
      </c>
      <c r="L45">
        <v>1047483.14</v>
      </c>
      <c r="M45">
        <v>1047653.7709999999</v>
      </c>
      <c r="N45">
        <v>608704</v>
      </c>
      <c r="O45">
        <v>5469147</v>
      </c>
      <c r="P45">
        <v>608534</v>
      </c>
      <c r="Q45">
        <v>5469134</v>
      </c>
      <c r="R45" t="s">
        <v>1850</v>
      </c>
      <c r="S45" t="s">
        <v>1846</v>
      </c>
      <c r="T45" t="s">
        <v>981</v>
      </c>
      <c r="U45" t="s">
        <v>992</v>
      </c>
      <c r="W45" t="s">
        <v>993</v>
      </c>
      <c r="X45">
        <v>0</v>
      </c>
      <c r="AH45" t="s">
        <v>322</v>
      </c>
      <c r="AJ45" t="s">
        <v>963</v>
      </c>
      <c r="AQ45" t="s">
        <v>906</v>
      </c>
      <c r="AR45" t="s">
        <v>988</v>
      </c>
      <c r="AS45" t="s">
        <v>1770</v>
      </c>
      <c r="AT45" s="5" t="s">
        <v>1769</v>
      </c>
      <c r="AU45" t="s">
        <v>1761</v>
      </c>
      <c r="AV45" t="s">
        <v>984</v>
      </c>
    </row>
    <row r="46" spans="1:50" ht="17" customHeight="1" x14ac:dyDescent="0.2">
      <c r="A46">
        <v>1047900</v>
      </c>
      <c r="B46">
        <v>1048100</v>
      </c>
      <c r="C46" t="str">
        <f t="shared" si="0"/>
        <v>High Weed Density</v>
      </c>
      <c r="D46" t="str">
        <f t="shared" si="1"/>
        <v>High Weed Density - HI</v>
      </c>
      <c r="E46" t="str">
        <f t="shared" si="2"/>
        <v>Himalayan Blackberry</v>
      </c>
      <c r="F46" s="12">
        <f>INDEX(families!$A:$A,MATCH(G46,families!$B:$B,0))</f>
        <v>17</v>
      </c>
      <c r="G46" t="str">
        <f t="shared" si="3"/>
        <v>HWD</v>
      </c>
      <c r="H46" t="str">
        <f t="shared" si="4"/>
        <v>HWD</v>
      </c>
      <c r="L46">
        <v>1047901.934</v>
      </c>
      <c r="M46">
        <v>1048101.649</v>
      </c>
      <c r="N46">
        <v>608287</v>
      </c>
      <c r="O46">
        <v>5469110</v>
      </c>
      <c r="P46">
        <v>608088</v>
      </c>
      <c r="Q46">
        <v>5469093</v>
      </c>
      <c r="R46" t="s">
        <v>1850</v>
      </c>
      <c r="S46" t="s">
        <v>1846</v>
      </c>
      <c r="T46" t="s">
        <v>981</v>
      </c>
      <c r="U46" t="s">
        <v>1787</v>
      </c>
      <c r="V46" t="s">
        <v>1786</v>
      </c>
      <c r="W46" t="s">
        <v>1785</v>
      </c>
      <c r="X46">
        <v>0</v>
      </c>
      <c r="AH46" t="s">
        <v>322</v>
      </c>
      <c r="AJ46" t="s">
        <v>963</v>
      </c>
      <c r="AN46" t="s">
        <v>1019</v>
      </c>
      <c r="AO46" t="s">
        <v>987</v>
      </c>
      <c r="AP46" s="4">
        <v>44624</v>
      </c>
      <c r="AQ46" t="s">
        <v>906</v>
      </c>
      <c r="AR46" t="s">
        <v>988</v>
      </c>
      <c r="AS46" t="s">
        <v>1770</v>
      </c>
      <c r="AT46" s="5" t="s">
        <v>1769</v>
      </c>
      <c r="AU46" t="s">
        <v>1761</v>
      </c>
      <c r="AV46" t="s">
        <v>984</v>
      </c>
      <c r="AW46" t="s">
        <v>1784</v>
      </c>
      <c r="AX46" s="4">
        <v>44624</v>
      </c>
    </row>
    <row r="47" spans="1:50" ht="17" customHeight="1" x14ac:dyDescent="0.2">
      <c r="A47">
        <v>1048350</v>
      </c>
      <c r="B47">
        <v>1048560</v>
      </c>
      <c r="C47" t="str">
        <f t="shared" si="0"/>
        <v>High Weed Density</v>
      </c>
      <c r="D47" t="str">
        <f t="shared" si="1"/>
        <v>High Weed Density - TC</v>
      </c>
      <c r="E47" t="str">
        <f t="shared" si="2"/>
        <v>common tansy</v>
      </c>
      <c r="F47" s="12">
        <f>INDEX(families!$A:$A,MATCH(G47,families!$B:$B,0))</f>
        <v>17</v>
      </c>
      <c r="G47" t="str">
        <f t="shared" si="3"/>
        <v>HWD</v>
      </c>
      <c r="H47" t="str">
        <f t="shared" si="4"/>
        <v>HWD</v>
      </c>
      <c r="L47">
        <v>1048345.259</v>
      </c>
      <c r="M47">
        <v>1048560.726</v>
      </c>
      <c r="N47">
        <v>607845</v>
      </c>
      <c r="O47">
        <v>5469075</v>
      </c>
      <c r="P47">
        <v>607631</v>
      </c>
      <c r="Q47">
        <v>5469049</v>
      </c>
      <c r="R47" t="s">
        <v>1850</v>
      </c>
      <c r="S47" t="s">
        <v>1846</v>
      </c>
      <c r="T47" t="s">
        <v>981</v>
      </c>
      <c r="U47" t="s">
        <v>1036</v>
      </c>
      <c r="V47" t="s">
        <v>1052</v>
      </c>
      <c r="W47" t="s">
        <v>1038</v>
      </c>
      <c r="X47">
        <v>0</v>
      </c>
      <c r="AH47" t="s">
        <v>322</v>
      </c>
      <c r="AJ47" t="s">
        <v>963</v>
      </c>
      <c r="AM47" t="s">
        <v>1054</v>
      </c>
      <c r="AN47" t="s">
        <v>986</v>
      </c>
      <c r="AO47" t="s">
        <v>987</v>
      </c>
      <c r="AP47" s="4">
        <v>44051</v>
      </c>
      <c r="AQ47" t="s">
        <v>906</v>
      </c>
      <c r="AR47" t="s">
        <v>988</v>
      </c>
      <c r="AS47" t="s">
        <v>1770</v>
      </c>
      <c r="AT47" s="5" t="s">
        <v>1769</v>
      </c>
      <c r="AU47" t="s">
        <v>1761</v>
      </c>
      <c r="AV47" t="s">
        <v>984</v>
      </c>
      <c r="AW47" t="s">
        <v>1053</v>
      </c>
      <c r="AX47" s="4">
        <v>44049</v>
      </c>
    </row>
    <row r="48" spans="1:50" ht="17" customHeight="1" x14ac:dyDescent="0.2">
      <c r="A48">
        <v>1050300</v>
      </c>
      <c r="B48">
        <v>1052890</v>
      </c>
      <c r="C48" t="str">
        <f t="shared" si="0"/>
        <v>High Weed Density</v>
      </c>
      <c r="D48" t="str">
        <f t="shared" si="1"/>
        <v>High Weed Density - TC:HI:AC:QH:OD:OG</v>
      </c>
      <c r="E48" t="str">
        <f t="shared" si="2"/>
        <v>Common tansy, Himalayan blackberry, reed canarygrass, queen-devil hawkweed, oxeye daisy, orchard-grass</v>
      </c>
      <c r="F48" s="12">
        <f>INDEX(families!$A:$A,MATCH(G48,families!$B:$B,0))</f>
        <v>17</v>
      </c>
      <c r="G48" t="str">
        <f t="shared" si="3"/>
        <v>HWD</v>
      </c>
      <c r="H48" t="str">
        <f t="shared" si="4"/>
        <v>HWD</v>
      </c>
      <c r="L48">
        <v>1051457.8740000001</v>
      </c>
      <c r="M48">
        <v>1052630.9410000001</v>
      </c>
      <c r="N48">
        <v>604811</v>
      </c>
      <c r="O48">
        <v>5468752</v>
      </c>
      <c r="P48">
        <v>603818</v>
      </c>
      <c r="Q48">
        <v>5468260</v>
      </c>
      <c r="R48" t="s">
        <v>1850</v>
      </c>
      <c r="S48" t="s">
        <v>1846</v>
      </c>
      <c r="T48" t="s">
        <v>981</v>
      </c>
      <c r="U48" t="s">
        <v>1783</v>
      </c>
      <c r="V48" t="s">
        <v>1055</v>
      </c>
      <c r="W48" t="s">
        <v>1782</v>
      </c>
      <c r="X48">
        <v>0</v>
      </c>
      <c r="AH48" t="s">
        <v>915</v>
      </c>
      <c r="AJ48" t="s">
        <v>902</v>
      </c>
      <c r="AM48" t="s">
        <v>1057</v>
      </c>
      <c r="AN48" t="s">
        <v>986</v>
      </c>
      <c r="AO48" t="s">
        <v>987</v>
      </c>
      <c r="AP48" s="4">
        <v>44051</v>
      </c>
      <c r="AQ48" t="s">
        <v>906</v>
      </c>
      <c r="AR48" t="s">
        <v>988</v>
      </c>
      <c r="AS48" t="s">
        <v>1770</v>
      </c>
      <c r="AT48" s="5" t="s">
        <v>1769</v>
      </c>
      <c r="AU48" t="s">
        <v>1761</v>
      </c>
      <c r="AV48" t="s">
        <v>984</v>
      </c>
      <c r="AW48" t="s">
        <v>1056</v>
      </c>
      <c r="AX48" s="4">
        <v>44049</v>
      </c>
    </row>
    <row r="49" spans="1:50" ht="17" customHeight="1" x14ac:dyDescent="0.2">
      <c r="A49">
        <v>1051680</v>
      </c>
      <c r="B49">
        <v>1051730</v>
      </c>
      <c r="C49" t="str">
        <f t="shared" si="0"/>
        <v>High Weed Density</v>
      </c>
      <c r="D49" t="str">
        <f t="shared" si="1"/>
        <v>High Weed Density - JK-8</v>
      </c>
      <c r="E49" t="str">
        <f t="shared" si="2"/>
        <v>Japanese Knotweed</v>
      </c>
      <c r="F49" s="12">
        <f>INDEX(families!$A:$A,MATCH(G49,families!$B:$B,0))</f>
        <v>17</v>
      </c>
      <c r="G49" t="str">
        <f t="shared" si="3"/>
        <v>HWD</v>
      </c>
      <c r="H49" t="str">
        <f t="shared" si="4"/>
        <v>HWD</v>
      </c>
      <c r="L49">
        <v>1051716.122</v>
      </c>
      <c r="M49">
        <v>1051720.7520000001</v>
      </c>
      <c r="N49">
        <v>604556</v>
      </c>
      <c r="O49">
        <v>5468711.4409999996</v>
      </c>
      <c r="P49">
        <v>604547.93350000004</v>
      </c>
      <c r="Q49">
        <v>5468731.6869999999</v>
      </c>
      <c r="R49" t="s">
        <v>1850</v>
      </c>
      <c r="S49" t="s">
        <v>1846</v>
      </c>
      <c r="T49" t="s">
        <v>981</v>
      </c>
      <c r="U49" t="s">
        <v>1781</v>
      </c>
      <c r="W49" t="s">
        <v>1765</v>
      </c>
      <c r="X49">
        <v>20</v>
      </c>
      <c r="AH49" t="s">
        <v>322</v>
      </c>
      <c r="AJ49" t="s">
        <v>963</v>
      </c>
      <c r="AN49" t="s">
        <v>1019</v>
      </c>
      <c r="AO49" t="s">
        <v>987</v>
      </c>
      <c r="AP49" s="4">
        <v>44588</v>
      </c>
      <c r="AQ49" t="s">
        <v>1020</v>
      </c>
      <c r="AR49" s="5" t="s">
        <v>1764</v>
      </c>
      <c r="AS49" s="5" t="s">
        <v>1763</v>
      </c>
      <c r="AT49" t="s">
        <v>1762</v>
      </c>
      <c r="AU49" t="s">
        <v>1761</v>
      </c>
    </row>
    <row r="50" spans="1:50" ht="17" customHeight="1" x14ac:dyDescent="0.2">
      <c r="A50">
        <v>1051810</v>
      </c>
      <c r="B50">
        <v>1051820</v>
      </c>
      <c r="C50" t="str">
        <f t="shared" si="0"/>
        <v>High Weed Density</v>
      </c>
      <c r="D50" t="str">
        <f t="shared" si="1"/>
        <v>High Weed Density - JK-9</v>
      </c>
      <c r="E50" t="str">
        <f t="shared" si="2"/>
        <v>Japanese Knotweed</v>
      </c>
      <c r="F50" s="12">
        <f>INDEX(families!$A:$A,MATCH(G50,families!$B:$B,0))</f>
        <v>17</v>
      </c>
      <c r="G50" t="str">
        <f t="shared" si="3"/>
        <v>HWD</v>
      </c>
      <c r="H50" t="str">
        <f t="shared" si="4"/>
        <v>HWD</v>
      </c>
      <c r="L50">
        <v>1051820.676</v>
      </c>
      <c r="M50">
        <v>1051811.828</v>
      </c>
      <c r="N50">
        <v>604453</v>
      </c>
      <c r="O50">
        <v>5468694.3770000003</v>
      </c>
      <c r="P50">
        <v>604461.04879999999</v>
      </c>
      <c r="Q50">
        <v>5468700.1950000003</v>
      </c>
      <c r="R50" t="s">
        <v>1850</v>
      </c>
      <c r="S50" t="s">
        <v>1846</v>
      </c>
      <c r="T50" t="s">
        <v>981</v>
      </c>
      <c r="U50" t="s">
        <v>1780</v>
      </c>
      <c r="W50" t="s">
        <v>1765</v>
      </c>
      <c r="X50">
        <v>20</v>
      </c>
      <c r="AH50" t="s">
        <v>322</v>
      </c>
      <c r="AJ50" t="s">
        <v>963</v>
      </c>
      <c r="AN50" t="s">
        <v>1019</v>
      </c>
      <c r="AO50" t="s">
        <v>987</v>
      </c>
      <c r="AP50" s="4">
        <v>44588</v>
      </c>
      <c r="AQ50" t="s">
        <v>1020</v>
      </c>
      <c r="AR50" s="5" t="s">
        <v>1764</v>
      </c>
      <c r="AS50" s="5" t="s">
        <v>1763</v>
      </c>
      <c r="AT50" t="s">
        <v>1762</v>
      </c>
      <c r="AU50" t="s">
        <v>1761</v>
      </c>
    </row>
    <row r="51" spans="1:50" ht="17" customHeight="1" x14ac:dyDescent="0.2">
      <c r="A51">
        <v>1051840</v>
      </c>
      <c r="B51">
        <v>1051920</v>
      </c>
      <c r="C51" t="str">
        <f t="shared" si="0"/>
        <v>High Weed Density</v>
      </c>
      <c r="D51" t="str">
        <f t="shared" si="1"/>
        <v>High Weed Density - JK-10</v>
      </c>
      <c r="E51" t="str">
        <f t="shared" si="2"/>
        <v>Japanese Knotweed</v>
      </c>
      <c r="F51" s="12">
        <f>INDEX(families!$A:$A,MATCH(G51,families!$B:$B,0))</f>
        <v>17</v>
      </c>
      <c r="G51" t="str">
        <f t="shared" si="3"/>
        <v>HWD</v>
      </c>
      <c r="H51" t="str">
        <f t="shared" si="4"/>
        <v>HWD</v>
      </c>
      <c r="L51">
        <v>1051917.608</v>
      </c>
      <c r="M51">
        <v>1051840.047</v>
      </c>
      <c r="N51">
        <v>604360</v>
      </c>
      <c r="O51">
        <v>5468661.6009999998</v>
      </c>
      <c r="P51">
        <v>604433.22589999996</v>
      </c>
      <c r="Q51">
        <v>5468695.4670000002</v>
      </c>
      <c r="R51" t="s">
        <v>1850</v>
      </c>
      <c r="S51" t="s">
        <v>1846</v>
      </c>
      <c r="T51" t="s">
        <v>981</v>
      </c>
      <c r="U51" t="s">
        <v>1779</v>
      </c>
      <c r="W51" t="s">
        <v>1765</v>
      </c>
      <c r="X51">
        <v>20</v>
      </c>
      <c r="AH51" t="s">
        <v>322</v>
      </c>
      <c r="AJ51" t="s">
        <v>963</v>
      </c>
      <c r="AN51" t="s">
        <v>1019</v>
      </c>
      <c r="AO51" t="s">
        <v>987</v>
      </c>
      <c r="AP51" s="4">
        <v>44588</v>
      </c>
      <c r="AQ51" t="s">
        <v>1020</v>
      </c>
      <c r="AR51" s="5" t="s">
        <v>1764</v>
      </c>
      <c r="AS51" s="5" t="s">
        <v>1763</v>
      </c>
      <c r="AT51" t="s">
        <v>1762</v>
      </c>
      <c r="AU51" t="s">
        <v>1761</v>
      </c>
    </row>
    <row r="52" spans="1:50" ht="17" customHeight="1" x14ac:dyDescent="0.2">
      <c r="A52">
        <v>1053260</v>
      </c>
      <c r="B52">
        <v>1054620</v>
      </c>
      <c r="C52" t="str">
        <f t="shared" si="0"/>
        <v>High Weed Density</v>
      </c>
      <c r="D52" t="str">
        <f t="shared" si="1"/>
        <v>High Weed Density - HI:TC</v>
      </c>
      <c r="E52" t="str">
        <f t="shared" si="2"/>
        <v>Himalayan blackberry, common tansy</v>
      </c>
      <c r="F52" s="12">
        <f>INDEX(families!$A:$A,MATCH(G52,families!$B:$B,0))</f>
        <v>17</v>
      </c>
      <c r="G52" t="str">
        <f t="shared" si="3"/>
        <v>HWD</v>
      </c>
      <c r="H52" t="str">
        <f t="shared" si="4"/>
        <v>HWD</v>
      </c>
      <c r="L52">
        <v>1053340.0660000001</v>
      </c>
      <c r="M52">
        <v>1054611.314</v>
      </c>
      <c r="N52">
        <v>603406</v>
      </c>
      <c r="O52">
        <v>5467690</v>
      </c>
      <c r="P52">
        <v>602432</v>
      </c>
      <c r="Q52">
        <v>5466881</v>
      </c>
      <c r="R52" t="s">
        <v>1850</v>
      </c>
      <c r="S52" t="s">
        <v>1846</v>
      </c>
      <c r="T52" t="s">
        <v>981</v>
      </c>
      <c r="U52" t="s">
        <v>1058</v>
      </c>
      <c r="V52" t="s">
        <v>1059</v>
      </c>
      <c r="W52" t="s">
        <v>1060</v>
      </c>
      <c r="X52">
        <v>0</v>
      </c>
      <c r="AH52" t="s">
        <v>915</v>
      </c>
      <c r="AJ52" t="s">
        <v>902</v>
      </c>
      <c r="AM52" t="s">
        <v>1061</v>
      </c>
      <c r="AN52" t="s">
        <v>985</v>
      </c>
      <c r="AO52" t="s">
        <v>987</v>
      </c>
      <c r="AP52" s="4">
        <v>44335</v>
      </c>
      <c r="AQ52" t="s">
        <v>906</v>
      </c>
      <c r="AR52" t="s">
        <v>988</v>
      </c>
      <c r="AS52" t="s">
        <v>1770</v>
      </c>
      <c r="AT52" s="5" t="s">
        <v>1769</v>
      </c>
      <c r="AU52" t="s">
        <v>1761</v>
      </c>
      <c r="AV52" t="s">
        <v>984</v>
      </c>
      <c r="AW52" t="s">
        <v>1056</v>
      </c>
      <c r="AX52" s="4">
        <v>44048</v>
      </c>
    </row>
    <row r="53" spans="1:50" ht="17" customHeight="1" x14ac:dyDescent="0.2">
      <c r="A53">
        <v>1055330</v>
      </c>
      <c r="B53">
        <v>1055500</v>
      </c>
      <c r="C53" t="str">
        <f t="shared" si="0"/>
        <v>High Weed Density</v>
      </c>
      <c r="D53" t="str">
        <f t="shared" si="1"/>
        <v>High Weed Density - AC:TC</v>
      </c>
      <c r="E53" t="str">
        <f t="shared" si="2"/>
        <v>Reed canarygrass, common tansy</v>
      </c>
      <c r="F53" s="12">
        <f>INDEX(families!$A:$A,MATCH(G53,families!$B:$B,0))</f>
        <v>17</v>
      </c>
      <c r="G53" t="str">
        <f t="shared" si="3"/>
        <v>HWD</v>
      </c>
      <c r="H53" t="str">
        <f t="shared" si="4"/>
        <v>HWD</v>
      </c>
      <c r="L53">
        <v>1055332.706</v>
      </c>
      <c r="M53">
        <v>1055499.7409999999</v>
      </c>
      <c r="N53">
        <v>601985</v>
      </c>
      <c r="O53">
        <v>5466392</v>
      </c>
      <c r="P53">
        <v>601882</v>
      </c>
      <c r="Q53">
        <v>5466260</v>
      </c>
      <c r="R53" t="s">
        <v>1850</v>
      </c>
      <c r="S53" t="s">
        <v>1846</v>
      </c>
      <c r="T53" t="s">
        <v>981</v>
      </c>
      <c r="U53" t="s">
        <v>1062</v>
      </c>
      <c r="V53" t="s">
        <v>1063</v>
      </c>
      <c r="W53" t="s">
        <v>1064</v>
      </c>
      <c r="X53">
        <v>0</v>
      </c>
      <c r="AH53" t="s">
        <v>322</v>
      </c>
      <c r="AJ53" t="s">
        <v>963</v>
      </c>
      <c r="AM53" t="s">
        <v>1065</v>
      </c>
      <c r="AN53" t="s">
        <v>985</v>
      </c>
      <c r="AO53" t="s">
        <v>987</v>
      </c>
      <c r="AP53" s="4">
        <v>44335</v>
      </c>
      <c r="AQ53" t="s">
        <v>1020</v>
      </c>
      <c r="AR53" t="s">
        <v>988</v>
      </c>
      <c r="AS53" t="s">
        <v>1770</v>
      </c>
      <c r="AT53" s="5" t="s">
        <v>1769</v>
      </c>
      <c r="AU53" t="s">
        <v>1761</v>
      </c>
      <c r="AV53" t="s">
        <v>984</v>
      </c>
      <c r="AW53" t="s">
        <v>1019</v>
      </c>
      <c r="AX53" s="4">
        <v>44326</v>
      </c>
    </row>
    <row r="54" spans="1:50" ht="17" customHeight="1" x14ac:dyDescent="0.2">
      <c r="A54">
        <v>1056650</v>
      </c>
      <c r="B54">
        <v>1057180</v>
      </c>
      <c r="C54" t="str">
        <f t="shared" si="0"/>
        <v>High Weed Density</v>
      </c>
      <c r="D54" t="str">
        <f t="shared" si="1"/>
        <v>High Weed Density - HI:AC:TC</v>
      </c>
      <c r="E54" t="str">
        <f t="shared" si="2"/>
        <v>Himalayan blackberry, reed canarygrass, common tansy</v>
      </c>
      <c r="F54" s="12">
        <f>INDEX(families!$A:$A,MATCH(G54,families!$B:$B,0))</f>
        <v>17</v>
      </c>
      <c r="G54" t="str">
        <f t="shared" si="3"/>
        <v>HWD</v>
      </c>
      <c r="H54" t="str">
        <f t="shared" si="4"/>
        <v>HWD</v>
      </c>
      <c r="L54">
        <v>1056656.8629999999</v>
      </c>
      <c r="M54">
        <v>1057165.176</v>
      </c>
      <c r="N54">
        <v>601132</v>
      </c>
      <c r="O54">
        <v>5465385</v>
      </c>
      <c r="P54">
        <v>601011</v>
      </c>
      <c r="Q54">
        <v>5464966</v>
      </c>
      <c r="R54" t="s">
        <v>1850</v>
      </c>
      <c r="S54" t="s">
        <v>1846</v>
      </c>
      <c r="T54" t="s">
        <v>981</v>
      </c>
      <c r="U54" t="s">
        <v>1066</v>
      </c>
      <c r="V54" t="s">
        <v>1067</v>
      </c>
      <c r="W54" t="s">
        <v>1068</v>
      </c>
      <c r="X54">
        <v>0</v>
      </c>
      <c r="AH54" t="s">
        <v>915</v>
      </c>
      <c r="AJ54" t="s">
        <v>902</v>
      </c>
      <c r="AM54" t="s">
        <v>1069</v>
      </c>
      <c r="AN54" t="s">
        <v>985</v>
      </c>
      <c r="AO54" t="s">
        <v>987</v>
      </c>
      <c r="AP54" s="8">
        <v>44405</v>
      </c>
      <c r="AQ54" t="s">
        <v>906</v>
      </c>
      <c r="AR54" t="s">
        <v>988</v>
      </c>
      <c r="AS54" t="s">
        <v>1770</v>
      </c>
      <c r="AT54" s="5" t="s">
        <v>1769</v>
      </c>
      <c r="AU54" t="s">
        <v>1761</v>
      </c>
      <c r="AV54" t="s">
        <v>984</v>
      </c>
      <c r="AW54" t="s">
        <v>1019</v>
      </c>
      <c r="AX54" s="8">
        <v>44404</v>
      </c>
    </row>
    <row r="55" spans="1:50" ht="17" customHeight="1" x14ac:dyDescent="0.2">
      <c r="A55">
        <v>1056920</v>
      </c>
      <c r="B55">
        <v>1056930</v>
      </c>
      <c r="C55" t="str">
        <f t="shared" si="0"/>
        <v>High Weed Density</v>
      </c>
      <c r="D55" t="str">
        <f t="shared" si="1"/>
        <v>High Weed Density - JK-11</v>
      </c>
      <c r="E55" t="str">
        <f t="shared" si="2"/>
        <v>Japanese Knotweed</v>
      </c>
      <c r="F55" s="12">
        <f>INDEX(families!$A:$A,MATCH(G55,families!$B:$B,0))</f>
        <v>17</v>
      </c>
      <c r="G55" t="str">
        <f t="shared" si="3"/>
        <v>HWD</v>
      </c>
      <c r="H55" t="str">
        <f t="shared" si="4"/>
        <v>HWD</v>
      </c>
      <c r="L55">
        <v>1056952.71</v>
      </c>
      <c r="M55">
        <v>1056904.798</v>
      </c>
      <c r="N55">
        <v>601158</v>
      </c>
      <c r="O55">
        <v>5465121.6730000004</v>
      </c>
      <c r="P55">
        <v>601194.88950000005</v>
      </c>
      <c r="Q55">
        <v>5465154.1150000002</v>
      </c>
      <c r="R55" t="s">
        <v>1850</v>
      </c>
      <c r="S55" t="s">
        <v>1846</v>
      </c>
      <c r="T55" t="s">
        <v>981</v>
      </c>
      <c r="U55" t="s">
        <v>1778</v>
      </c>
      <c r="W55" t="s">
        <v>1765</v>
      </c>
      <c r="X55">
        <v>20</v>
      </c>
      <c r="AH55" t="s">
        <v>322</v>
      </c>
      <c r="AJ55" t="s">
        <v>963</v>
      </c>
      <c r="AN55" t="s">
        <v>1019</v>
      </c>
      <c r="AO55" t="s">
        <v>987</v>
      </c>
      <c r="AP55" s="4">
        <v>44588</v>
      </c>
      <c r="AQ55" t="s">
        <v>1020</v>
      </c>
      <c r="AR55" s="5" t="s">
        <v>1764</v>
      </c>
      <c r="AS55" s="5" t="s">
        <v>1763</v>
      </c>
      <c r="AT55" t="s">
        <v>1762</v>
      </c>
      <c r="AU55" t="s">
        <v>1761</v>
      </c>
    </row>
    <row r="56" spans="1:50" ht="17" customHeight="1" x14ac:dyDescent="0.2">
      <c r="A56">
        <v>1057450</v>
      </c>
      <c r="B56">
        <v>1057840</v>
      </c>
      <c r="C56" t="str">
        <f t="shared" si="0"/>
        <v>High Weed Density</v>
      </c>
      <c r="D56" t="str">
        <f t="shared" si="1"/>
        <v>High Weed Density - HI:AC:TC</v>
      </c>
      <c r="E56" t="str">
        <f t="shared" si="2"/>
        <v>Himalayan blackberry, reed canarygrass, common tansy</v>
      </c>
      <c r="F56" s="12">
        <f>INDEX(families!$A:$A,MATCH(G56,families!$B:$B,0))</f>
        <v>17</v>
      </c>
      <c r="G56" t="str">
        <f t="shared" si="3"/>
        <v>HWD</v>
      </c>
      <c r="H56" t="str">
        <f t="shared" si="4"/>
        <v>HWD</v>
      </c>
      <c r="L56">
        <v>1057468.9850000001</v>
      </c>
      <c r="M56">
        <v>1057848.3470000001</v>
      </c>
      <c r="N56">
        <v>600780</v>
      </c>
      <c r="O56">
        <v>5464776</v>
      </c>
      <c r="P56">
        <v>600561</v>
      </c>
      <c r="Q56">
        <v>5464479</v>
      </c>
      <c r="R56" t="s">
        <v>1850</v>
      </c>
      <c r="S56" t="s">
        <v>1846</v>
      </c>
      <c r="T56" t="s">
        <v>981</v>
      </c>
      <c r="U56" t="s">
        <v>1066</v>
      </c>
      <c r="V56" t="s">
        <v>1070</v>
      </c>
      <c r="W56" t="s">
        <v>1068</v>
      </c>
      <c r="X56">
        <v>0</v>
      </c>
      <c r="AH56" t="s">
        <v>322</v>
      </c>
      <c r="AJ56" t="s">
        <v>963</v>
      </c>
      <c r="AM56" t="s">
        <v>1072</v>
      </c>
      <c r="AN56" t="s">
        <v>985</v>
      </c>
      <c r="AO56" t="s">
        <v>987</v>
      </c>
      <c r="AP56" s="8">
        <v>44405</v>
      </c>
      <c r="AQ56" t="s">
        <v>906</v>
      </c>
      <c r="AR56" t="s">
        <v>988</v>
      </c>
      <c r="AS56" t="s">
        <v>1770</v>
      </c>
      <c r="AT56" s="5" t="s">
        <v>1769</v>
      </c>
      <c r="AU56" t="s">
        <v>1761</v>
      </c>
      <c r="AV56" t="s">
        <v>984</v>
      </c>
      <c r="AW56" t="s">
        <v>1071</v>
      </c>
      <c r="AX56" s="8">
        <v>44405</v>
      </c>
    </row>
    <row r="57" spans="1:50" ht="17" customHeight="1" x14ac:dyDescent="0.2">
      <c r="A57">
        <v>1058890</v>
      </c>
      <c r="B57">
        <v>1059990</v>
      </c>
      <c r="C57" t="str">
        <f t="shared" si="0"/>
        <v>High Weed Density</v>
      </c>
      <c r="D57" t="str">
        <f t="shared" si="1"/>
        <v>High Weed Density - QH:HI:HU</v>
      </c>
      <c r="E57" t="str">
        <f t="shared" si="2"/>
        <v>queen-devil hawkweed, Himalayan blackberry, narrow-leaved hawkweed</v>
      </c>
      <c r="F57" s="12">
        <f>INDEX(families!$A:$A,MATCH(G57,families!$B:$B,0))</f>
        <v>17</v>
      </c>
      <c r="G57" t="str">
        <f t="shared" si="3"/>
        <v>HWD</v>
      </c>
      <c r="H57" t="str">
        <f t="shared" si="4"/>
        <v>HWD</v>
      </c>
      <c r="L57">
        <v>1058853.9339999999</v>
      </c>
      <c r="M57">
        <v>1060016.6740000001</v>
      </c>
      <c r="N57">
        <v>600082</v>
      </c>
      <c r="O57">
        <v>5463597</v>
      </c>
      <c r="P57">
        <v>599278</v>
      </c>
      <c r="Q57">
        <v>5462798</v>
      </c>
      <c r="R57" t="s">
        <v>1850</v>
      </c>
      <c r="S57" t="s">
        <v>1846</v>
      </c>
      <c r="T57" t="s">
        <v>981</v>
      </c>
      <c r="U57" t="s">
        <v>1073</v>
      </c>
      <c r="W57" t="s">
        <v>1074</v>
      </c>
      <c r="X57">
        <v>0</v>
      </c>
      <c r="AH57" t="s">
        <v>322</v>
      </c>
      <c r="AJ57" t="s">
        <v>963</v>
      </c>
      <c r="AQ57" t="s">
        <v>906</v>
      </c>
      <c r="AR57" t="s">
        <v>988</v>
      </c>
      <c r="AS57" t="s">
        <v>1770</v>
      </c>
      <c r="AT57" s="5" t="s">
        <v>1769</v>
      </c>
      <c r="AU57" t="s">
        <v>1761</v>
      </c>
      <c r="AV57" t="s">
        <v>984</v>
      </c>
    </row>
    <row r="58" spans="1:50" ht="17" customHeight="1" x14ac:dyDescent="0.2">
      <c r="A58">
        <v>1059560</v>
      </c>
      <c r="B58">
        <v>1059630</v>
      </c>
      <c r="C58" t="str">
        <f t="shared" si="0"/>
        <v>High Weed Density</v>
      </c>
      <c r="D58" t="str">
        <f t="shared" si="1"/>
        <v>High Weed Density - JK-12</v>
      </c>
      <c r="E58" t="str">
        <f t="shared" si="2"/>
        <v>Japanese Knotweed</v>
      </c>
      <c r="F58" s="12">
        <f>INDEX(families!$A:$A,MATCH(G58,families!$B:$B,0))</f>
        <v>17</v>
      </c>
      <c r="G58" t="str">
        <f t="shared" si="3"/>
        <v>HWD</v>
      </c>
      <c r="H58" t="str">
        <f t="shared" si="4"/>
        <v>HWD</v>
      </c>
      <c r="L58">
        <v>1059635.2620000001</v>
      </c>
      <c r="M58">
        <v>1059564.7</v>
      </c>
      <c r="N58">
        <v>599497</v>
      </c>
      <c r="O58">
        <v>5463103.1529999999</v>
      </c>
      <c r="P58">
        <v>599549.15560000006</v>
      </c>
      <c r="Q58">
        <v>5463150.8080000002</v>
      </c>
      <c r="R58" t="s">
        <v>1850</v>
      </c>
      <c r="S58" t="s">
        <v>1846</v>
      </c>
      <c r="T58" t="s">
        <v>981</v>
      </c>
      <c r="U58" t="s">
        <v>1777</v>
      </c>
      <c r="W58" t="s">
        <v>1765</v>
      </c>
      <c r="X58">
        <v>20</v>
      </c>
      <c r="AH58" t="s">
        <v>322</v>
      </c>
      <c r="AJ58" t="s">
        <v>963</v>
      </c>
      <c r="AN58" t="s">
        <v>1019</v>
      </c>
      <c r="AO58" t="s">
        <v>987</v>
      </c>
      <c r="AP58" s="4">
        <v>44588</v>
      </c>
      <c r="AQ58" t="s">
        <v>1020</v>
      </c>
      <c r="AR58" s="5" t="s">
        <v>1764</v>
      </c>
      <c r="AS58" s="5" t="s">
        <v>1763</v>
      </c>
      <c r="AT58" t="s">
        <v>1762</v>
      </c>
      <c r="AU58" t="s">
        <v>1761</v>
      </c>
    </row>
    <row r="59" spans="1:50" ht="17" customHeight="1" x14ac:dyDescent="0.2">
      <c r="A59">
        <v>1063310</v>
      </c>
      <c r="B59">
        <v>1067530</v>
      </c>
      <c r="C59" t="str">
        <f t="shared" si="0"/>
        <v>High Weed Density</v>
      </c>
      <c r="D59" t="str">
        <f t="shared" si="1"/>
        <v>High Weed Density - AC:HI:QH:TC:BU</v>
      </c>
      <c r="E59" t="str">
        <f t="shared" si="2"/>
        <v>Reed canarygrass, Himalayan blackberry, queen-devil hawkweed, common tansy, burdock species</v>
      </c>
      <c r="F59" s="12">
        <f>INDEX(families!$A:$A,MATCH(G59,families!$B:$B,0))</f>
        <v>17</v>
      </c>
      <c r="G59" t="str">
        <f t="shared" si="3"/>
        <v>HWD</v>
      </c>
      <c r="H59" t="str">
        <f t="shared" si="4"/>
        <v>HWD</v>
      </c>
      <c r="L59">
        <v>1063286.8470000001</v>
      </c>
      <c r="M59">
        <v>1067334.382</v>
      </c>
      <c r="N59">
        <v>596996</v>
      </c>
      <c r="O59">
        <v>5460586</v>
      </c>
      <c r="P59">
        <v>596318</v>
      </c>
      <c r="Q59">
        <v>5456622</v>
      </c>
      <c r="R59" t="s">
        <v>1850</v>
      </c>
      <c r="S59" t="s">
        <v>1846</v>
      </c>
      <c r="T59" t="s">
        <v>981</v>
      </c>
      <c r="U59" t="s">
        <v>1075</v>
      </c>
      <c r="V59" t="s">
        <v>1076</v>
      </c>
      <c r="W59" t="s">
        <v>1077</v>
      </c>
      <c r="X59">
        <v>0</v>
      </c>
      <c r="AH59" t="s">
        <v>915</v>
      </c>
      <c r="AJ59" t="s">
        <v>902</v>
      </c>
      <c r="AM59" t="s">
        <v>1776</v>
      </c>
      <c r="AN59" t="s">
        <v>985</v>
      </c>
      <c r="AO59" t="s">
        <v>987</v>
      </c>
      <c r="AP59" s="4">
        <v>44335</v>
      </c>
      <c r="AQ59" t="s">
        <v>906</v>
      </c>
      <c r="AR59" t="s">
        <v>988</v>
      </c>
      <c r="AS59" t="s">
        <v>1770</v>
      </c>
      <c r="AT59" s="5" t="s">
        <v>1769</v>
      </c>
      <c r="AU59" t="s">
        <v>1761</v>
      </c>
      <c r="AV59" t="s">
        <v>984</v>
      </c>
      <c r="AW59" t="s">
        <v>1019</v>
      </c>
      <c r="AX59" s="4">
        <v>44326</v>
      </c>
    </row>
    <row r="60" spans="1:50" ht="17" customHeight="1" x14ac:dyDescent="0.2">
      <c r="A60">
        <v>1068950</v>
      </c>
      <c r="B60">
        <v>1069290</v>
      </c>
      <c r="C60" t="str">
        <f t="shared" si="0"/>
        <v>High Weed Density</v>
      </c>
      <c r="D60" t="str">
        <f t="shared" si="1"/>
        <v>High Weed Density - HI:AC</v>
      </c>
      <c r="E60" t="str">
        <f t="shared" si="2"/>
        <v>Himalayan blackberry, reed canarygrass</v>
      </c>
      <c r="F60" s="12">
        <f>INDEX(families!$A:$A,MATCH(G60,families!$B:$B,0))</f>
        <v>17</v>
      </c>
      <c r="G60" t="str">
        <f t="shared" si="3"/>
        <v>HWD</v>
      </c>
      <c r="H60" t="str">
        <f t="shared" si="4"/>
        <v>HWD</v>
      </c>
      <c r="L60">
        <v>1068965.2620000001</v>
      </c>
      <c r="M60">
        <v>1069258.6259999999</v>
      </c>
      <c r="N60">
        <v>596357</v>
      </c>
      <c r="O60">
        <v>5455244</v>
      </c>
      <c r="P60">
        <v>596287</v>
      </c>
      <c r="Q60">
        <v>5454977</v>
      </c>
      <c r="R60" t="s">
        <v>1850</v>
      </c>
      <c r="S60" t="s">
        <v>1846</v>
      </c>
      <c r="T60" t="s">
        <v>981</v>
      </c>
      <c r="U60" t="s">
        <v>1775</v>
      </c>
      <c r="V60" t="s">
        <v>1078</v>
      </c>
      <c r="W60" t="s">
        <v>1774</v>
      </c>
      <c r="X60">
        <v>0</v>
      </c>
      <c r="AH60" t="s">
        <v>915</v>
      </c>
      <c r="AJ60" t="s">
        <v>902</v>
      </c>
      <c r="AM60" t="s">
        <v>1081</v>
      </c>
      <c r="AN60" t="s">
        <v>985</v>
      </c>
      <c r="AO60" t="s">
        <v>987</v>
      </c>
      <c r="AP60" s="4">
        <v>44335</v>
      </c>
      <c r="AQ60" t="s">
        <v>906</v>
      </c>
      <c r="AR60" t="s">
        <v>988</v>
      </c>
      <c r="AS60" t="s">
        <v>1770</v>
      </c>
      <c r="AT60" s="5" t="s">
        <v>1769</v>
      </c>
      <c r="AU60" t="s">
        <v>1761</v>
      </c>
      <c r="AV60" t="s">
        <v>1079</v>
      </c>
      <c r="AW60" t="s">
        <v>1080</v>
      </c>
      <c r="AX60" s="4">
        <v>44265</v>
      </c>
    </row>
    <row r="61" spans="1:50" ht="17" customHeight="1" x14ac:dyDescent="0.2">
      <c r="A61">
        <v>1069000</v>
      </c>
      <c r="B61">
        <v>1069030</v>
      </c>
      <c r="C61" t="str">
        <f t="shared" si="0"/>
        <v>High Weed Density</v>
      </c>
      <c r="D61" t="str">
        <f t="shared" si="1"/>
        <v>High Weed Density - JK-13</v>
      </c>
      <c r="E61" t="str">
        <f t="shared" si="2"/>
        <v>Japanese Knotweed</v>
      </c>
      <c r="F61" s="12">
        <f>INDEX(families!$A:$A,MATCH(G61,families!$B:$B,0))</f>
        <v>17</v>
      </c>
      <c r="G61" t="str">
        <f t="shared" si="3"/>
        <v>HWD</v>
      </c>
      <c r="H61" t="str">
        <f t="shared" si="4"/>
        <v>HWD</v>
      </c>
      <c r="L61">
        <v>1069031.8570000001</v>
      </c>
      <c r="M61">
        <v>1069012.95</v>
      </c>
      <c r="N61">
        <v>596278</v>
      </c>
      <c r="O61">
        <v>5455199.6900000004</v>
      </c>
      <c r="P61">
        <v>596312.34950000001</v>
      </c>
      <c r="Q61">
        <v>5455226.8480000002</v>
      </c>
      <c r="R61" t="s">
        <v>1850</v>
      </c>
      <c r="S61" t="s">
        <v>1846</v>
      </c>
      <c r="T61" t="s">
        <v>981</v>
      </c>
      <c r="U61" t="s">
        <v>1773</v>
      </c>
      <c r="W61" t="s">
        <v>1765</v>
      </c>
      <c r="X61">
        <v>20</v>
      </c>
      <c r="AH61" t="s">
        <v>322</v>
      </c>
      <c r="AJ61" t="s">
        <v>963</v>
      </c>
      <c r="AN61" t="s">
        <v>1019</v>
      </c>
      <c r="AO61" t="s">
        <v>987</v>
      </c>
      <c r="AP61" s="4">
        <v>44588</v>
      </c>
      <c r="AQ61" t="s">
        <v>1020</v>
      </c>
      <c r="AR61" s="5" t="s">
        <v>1764</v>
      </c>
      <c r="AS61" s="5" t="s">
        <v>1763</v>
      </c>
      <c r="AT61" t="s">
        <v>1762</v>
      </c>
      <c r="AU61" t="s">
        <v>1761</v>
      </c>
    </row>
    <row r="62" spans="1:50" ht="17" customHeight="1" x14ac:dyDescent="0.2">
      <c r="A62">
        <v>1069050</v>
      </c>
      <c r="B62">
        <v>1069100</v>
      </c>
      <c r="C62" t="str">
        <f t="shared" si="0"/>
        <v>High Weed Density</v>
      </c>
      <c r="D62" t="str">
        <f t="shared" si="1"/>
        <v>High Weed Density - JK-14</v>
      </c>
      <c r="E62" t="str">
        <f t="shared" si="2"/>
        <v>Japanese Knotweed</v>
      </c>
      <c r="F62" s="12">
        <f>INDEX(families!$A:$A,MATCH(G62,families!$B:$B,0))</f>
        <v>17</v>
      </c>
      <c r="G62" t="str">
        <f t="shared" si="3"/>
        <v>HWD</v>
      </c>
      <c r="H62" t="str">
        <f t="shared" si="4"/>
        <v>HWD</v>
      </c>
      <c r="L62">
        <v>1069157.7309999999</v>
      </c>
      <c r="M62">
        <v>1069080.672</v>
      </c>
      <c r="N62">
        <v>596286</v>
      </c>
      <c r="O62">
        <v>5455080.7460000003</v>
      </c>
      <c r="P62">
        <v>596276.87679999997</v>
      </c>
      <c r="Q62">
        <v>5455150.8130000001</v>
      </c>
      <c r="R62" t="s">
        <v>1850</v>
      </c>
      <c r="S62" t="s">
        <v>1846</v>
      </c>
      <c r="T62" t="s">
        <v>981</v>
      </c>
      <c r="U62" t="s">
        <v>1772</v>
      </c>
      <c r="W62" t="s">
        <v>1765</v>
      </c>
      <c r="X62">
        <v>20</v>
      </c>
      <c r="AH62" t="s">
        <v>322</v>
      </c>
      <c r="AJ62" t="s">
        <v>963</v>
      </c>
      <c r="AN62" t="s">
        <v>1019</v>
      </c>
      <c r="AO62" t="s">
        <v>987</v>
      </c>
      <c r="AP62" s="4">
        <v>44588</v>
      </c>
      <c r="AQ62" t="s">
        <v>1020</v>
      </c>
      <c r="AR62" s="5" t="s">
        <v>1764</v>
      </c>
      <c r="AS62" s="5" t="s">
        <v>1763</v>
      </c>
      <c r="AT62" t="s">
        <v>1762</v>
      </c>
      <c r="AU62" t="s">
        <v>1761</v>
      </c>
    </row>
    <row r="63" spans="1:50" ht="17" customHeight="1" x14ac:dyDescent="0.2">
      <c r="A63">
        <v>1069180</v>
      </c>
      <c r="B63">
        <v>1069230</v>
      </c>
      <c r="C63" t="str">
        <f t="shared" si="0"/>
        <v>High Weed Density</v>
      </c>
      <c r="D63" t="str">
        <f t="shared" si="1"/>
        <v>High Weed Density - JK-15</v>
      </c>
      <c r="E63" t="str">
        <f t="shared" si="2"/>
        <v>Japanese Knotweed</v>
      </c>
      <c r="F63" s="12">
        <f>INDEX(families!$A:$A,MATCH(G63,families!$B:$B,0))</f>
        <v>17</v>
      </c>
      <c r="G63" t="str">
        <f t="shared" si="3"/>
        <v>HWD</v>
      </c>
      <c r="H63" t="str">
        <f t="shared" si="4"/>
        <v>HWD</v>
      </c>
      <c r="L63">
        <v>1069257.7239999999</v>
      </c>
      <c r="M63">
        <v>1069174.8959999999</v>
      </c>
      <c r="N63">
        <v>596273</v>
      </c>
      <c r="O63">
        <v>5454978.8550000004</v>
      </c>
      <c r="P63">
        <v>596303.44270000001</v>
      </c>
      <c r="Q63">
        <v>5455059.3739999998</v>
      </c>
      <c r="R63" t="s">
        <v>1850</v>
      </c>
      <c r="S63" t="s">
        <v>1846</v>
      </c>
      <c r="T63" t="s">
        <v>981</v>
      </c>
      <c r="U63" t="s">
        <v>1771</v>
      </c>
      <c r="W63" t="s">
        <v>1765</v>
      </c>
      <c r="X63">
        <v>20</v>
      </c>
      <c r="AH63" t="s">
        <v>915</v>
      </c>
      <c r="AJ63" t="s">
        <v>902</v>
      </c>
      <c r="AN63" t="s">
        <v>1019</v>
      </c>
      <c r="AO63" t="s">
        <v>987</v>
      </c>
      <c r="AP63" s="4">
        <v>44588</v>
      </c>
      <c r="AQ63" t="s">
        <v>1020</v>
      </c>
      <c r="AR63" s="5" t="s">
        <v>1764</v>
      </c>
      <c r="AS63" s="5" t="s">
        <v>1763</v>
      </c>
      <c r="AT63" t="s">
        <v>1762</v>
      </c>
      <c r="AU63" t="s">
        <v>1761</v>
      </c>
    </row>
    <row r="64" spans="1:50" ht="17" customHeight="1" x14ac:dyDescent="0.2">
      <c r="A64">
        <v>1069650</v>
      </c>
      <c r="B64">
        <v>1069950</v>
      </c>
      <c r="C64" t="str">
        <f t="shared" si="0"/>
        <v>High Weed Density</v>
      </c>
      <c r="D64" t="str">
        <f t="shared" si="1"/>
        <v>High Weed Density - AC</v>
      </c>
      <c r="E64" t="str">
        <f t="shared" si="2"/>
        <v>Reed canarygrass</v>
      </c>
      <c r="F64" s="12">
        <f>INDEX(families!$A:$A,MATCH(G64,families!$B:$B,0))</f>
        <v>17</v>
      </c>
      <c r="G64" t="str">
        <f t="shared" si="3"/>
        <v>HWD</v>
      </c>
      <c r="H64" t="str">
        <f t="shared" si="4"/>
        <v>HWD</v>
      </c>
      <c r="L64">
        <v>1069585.7439999999</v>
      </c>
      <c r="M64">
        <v>1069936.1470000001</v>
      </c>
      <c r="N64">
        <v>596265</v>
      </c>
      <c r="O64">
        <v>5454651</v>
      </c>
      <c r="P64">
        <v>596100</v>
      </c>
      <c r="Q64">
        <v>5454359</v>
      </c>
      <c r="R64" t="s">
        <v>1850</v>
      </c>
      <c r="S64" t="s">
        <v>1846</v>
      </c>
      <c r="T64" t="s">
        <v>981</v>
      </c>
      <c r="U64" t="s">
        <v>1082</v>
      </c>
      <c r="V64" t="s">
        <v>1083</v>
      </c>
      <c r="W64" t="s">
        <v>1084</v>
      </c>
      <c r="X64">
        <v>0</v>
      </c>
      <c r="AH64" t="s">
        <v>915</v>
      </c>
      <c r="AJ64" t="s">
        <v>902</v>
      </c>
      <c r="AN64" t="s">
        <v>985</v>
      </c>
      <c r="AO64" t="s">
        <v>987</v>
      </c>
      <c r="AP64" s="4">
        <v>44335</v>
      </c>
      <c r="AQ64" t="s">
        <v>906</v>
      </c>
      <c r="AR64" t="s">
        <v>988</v>
      </c>
      <c r="AS64" t="s">
        <v>1770</v>
      </c>
      <c r="AT64" s="5" t="s">
        <v>1769</v>
      </c>
      <c r="AU64" t="s">
        <v>1761</v>
      </c>
      <c r="AV64" t="s">
        <v>984</v>
      </c>
      <c r="AW64" t="s">
        <v>1019</v>
      </c>
      <c r="AX64" s="4">
        <v>44326</v>
      </c>
    </row>
    <row r="65" spans="1:48" ht="17" customHeight="1" x14ac:dyDescent="0.2">
      <c r="A65">
        <v>1070660</v>
      </c>
      <c r="B65">
        <v>1071030</v>
      </c>
      <c r="C65" t="str">
        <f t="shared" si="0"/>
        <v>High Weed Density</v>
      </c>
      <c r="D65" t="str">
        <f t="shared" si="1"/>
        <v>High Weed Density - AC:OD:TC</v>
      </c>
      <c r="E65" t="str">
        <f t="shared" si="2"/>
        <v>reed canarygrass, oxeye daisy, common tansy</v>
      </c>
      <c r="F65" s="12">
        <f>INDEX(families!$A:$A,MATCH(G65,families!$B:$B,0))</f>
        <v>17</v>
      </c>
      <c r="G65" t="str">
        <f t="shared" si="3"/>
        <v>HWD</v>
      </c>
      <c r="H65" t="str">
        <f t="shared" si="4"/>
        <v>HWD</v>
      </c>
      <c r="L65">
        <v>1070655.18</v>
      </c>
      <c r="M65">
        <v>1071037.6340000001</v>
      </c>
      <c r="N65">
        <v>595922</v>
      </c>
      <c r="O65">
        <v>5453670</v>
      </c>
      <c r="P65">
        <v>595711</v>
      </c>
      <c r="Q65">
        <v>5453350</v>
      </c>
      <c r="R65" t="s">
        <v>1850</v>
      </c>
      <c r="S65" t="s">
        <v>1846</v>
      </c>
      <c r="T65" t="s">
        <v>981</v>
      </c>
      <c r="U65" t="s">
        <v>1085</v>
      </c>
      <c r="W65" t="s">
        <v>1086</v>
      </c>
      <c r="X65">
        <v>0</v>
      </c>
      <c r="AH65" t="s">
        <v>915</v>
      </c>
      <c r="AJ65" t="s">
        <v>902</v>
      </c>
      <c r="AQ65" t="s">
        <v>906</v>
      </c>
      <c r="AR65" t="s">
        <v>988</v>
      </c>
      <c r="AS65" t="s">
        <v>1770</v>
      </c>
      <c r="AT65" s="5" t="s">
        <v>1769</v>
      </c>
      <c r="AU65" t="s">
        <v>1761</v>
      </c>
      <c r="AV65" t="s">
        <v>984</v>
      </c>
    </row>
    <row r="66" spans="1:48" ht="17" customHeight="1" x14ac:dyDescent="0.2">
      <c r="A66">
        <v>1072640</v>
      </c>
      <c r="B66">
        <v>1072650</v>
      </c>
      <c r="C66" t="str">
        <f t="shared" si="0"/>
        <v>High Weed Density</v>
      </c>
      <c r="D66" t="str">
        <f t="shared" si="1"/>
        <v>High Weed Density - JK-16</v>
      </c>
      <c r="E66" t="str">
        <f t="shared" si="2"/>
        <v>Japanese Knotweed</v>
      </c>
      <c r="F66" s="12">
        <f>INDEX(families!$A:$A,MATCH(G66,families!$B:$B,0))</f>
        <v>17</v>
      </c>
      <c r="G66" t="str">
        <f t="shared" si="3"/>
        <v>HWD</v>
      </c>
      <c r="H66" t="str">
        <f t="shared" si="4"/>
        <v>HWD</v>
      </c>
      <c r="L66">
        <v>1072660.946</v>
      </c>
      <c r="M66">
        <v>1072654.077</v>
      </c>
      <c r="N66">
        <v>594816</v>
      </c>
      <c r="O66">
        <v>5452052.2280000001</v>
      </c>
      <c r="P66">
        <v>594820.97649999999</v>
      </c>
      <c r="Q66">
        <v>5452057.0429999996</v>
      </c>
      <c r="R66" t="s">
        <v>1850</v>
      </c>
      <c r="S66" t="s">
        <v>1846</v>
      </c>
      <c r="T66" t="s">
        <v>981</v>
      </c>
      <c r="U66" t="s">
        <v>1768</v>
      </c>
      <c r="W66" t="s">
        <v>1765</v>
      </c>
      <c r="X66">
        <v>20</v>
      </c>
      <c r="AH66" t="s">
        <v>322</v>
      </c>
      <c r="AJ66" t="s">
        <v>963</v>
      </c>
      <c r="AN66" t="s">
        <v>1019</v>
      </c>
      <c r="AO66" t="s">
        <v>987</v>
      </c>
      <c r="AP66" s="4">
        <v>44588</v>
      </c>
      <c r="AQ66" t="s">
        <v>1020</v>
      </c>
      <c r="AR66" s="5" t="s">
        <v>1764</v>
      </c>
      <c r="AS66" s="5" t="s">
        <v>1763</v>
      </c>
      <c r="AT66" t="s">
        <v>1762</v>
      </c>
      <c r="AU66" t="s">
        <v>1761</v>
      </c>
    </row>
    <row r="67" spans="1:48" ht="17" customHeight="1" x14ac:dyDescent="0.2">
      <c r="A67">
        <v>1072910</v>
      </c>
      <c r="B67">
        <v>1073000</v>
      </c>
      <c r="C67" t="str">
        <f t="shared" ref="C67:C92" si="5">S67</f>
        <v>High Weed Density</v>
      </c>
      <c r="D67" t="str">
        <f t="shared" ref="D67:D92" si="6">_xlfn.CONCAT(S67," - ",U67)</f>
        <v>High Weed Density - JK-17</v>
      </c>
      <c r="E67" t="str">
        <f t="shared" ref="E67:E92" si="7">W67</f>
        <v>Japanese Knotweed</v>
      </c>
      <c r="F67" s="12">
        <f>INDEX(families!$A:$A,MATCH(G67,families!$B:$B,0))</f>
        <v>17</v>
      </c>
      <c r="G67" t="str">
        <f t="shared" ref="G67:G92" si="8">H67</f>
        <v>HWD</v>
      </c>
      <c r="H67" t="str">
        <f t="shared" ref="H67:H92" si="9">R67</f>
        <v>HWD</v>
      </c>
      <c r="L67">
        <v>1073013.246</v>
      </c>
      <c r="M67">
        <v>1072900.1270000001</v>
      </c>
      <c r="N67">
        <v>594542</v>
      </c>
      <c r="O67">
        <v>5451829.1600000001</v>
      </c>
      <c r="P67">
        <v>594629.32519999996</v>
      </c>
      <c r="Q67">
        <v>5451901.267</v>
      </c>
      <c r="R67" t="s">
        <v>1850</v>
      </c>
      <c r="S67" t="s">
        <v>1846</v>
      </c>
      <c r="T67" t="s">
        <v>981</v>
      </c>
      <c r="U67" t="s">
        <v>1767</v>
      </c>
      <c r="W67" t="s">
        <v>1765</v>
      </c>
      <c r="X67">
        <v>20</v>
      </c>
      <c r="AH67" t="s">
        <v>322</v>
      </c>
      <c r="AJ67" t="s">
        <v>963</v>
      </c>
      <c r="AN67" t="s">
        <v>1019</v>
      </c>
      <c r="AO67" t="s">
        <v>987</v>
      </c>
      <c r="AP67" s="4">
        <v>44588</v>
      </c>
      <c r="AQ67" t="s">
        <v>1020</v>
      </c>
      <c r="AR67" s="5" t="s">
        <v>1764</v>
      </c>
      <c r="AS67" s="5" t="s">
        <v>1763</v>
      </c>
      <c r="AT67" t="s">
        <v>1762</v>
      </c>
      <c r="AU67" t="s">
        <v>1761</v>
      </c>
    </row>
    <row r="68" spans="1:48" ht="17" customHeight="1" x14ac:dyDescent="0.2">
      <c r="A68">
        <v>1073340</v>
      </c>
      <c r="B68">
        <v>1073410</v>
      </c>
      <c r="C68" t="str">
        <f t="shared" si="5"/>
        <v>High Weed Density</v>
      </c>
      <c r="D68" t="str">
        <f t="shared" si="6"/>
        <v>High Weed Density - JK-18</v>
      </c>
      <c r="E68" t="str">
        <f t="shared" si="7"/>
        <v>Japanese Knotweed</v>
      </c>
      <c r="F68" s="12">
        <f>INDEX(families!$A:$A,MATCH(G68,families!$B:$B,0))</f>
        <v>17</v>
      </c>
      <c r="G68" t="str">
        <f t="shared" si="8"/>
        <v>HWD</v>
      </c>
      <c r="H68" t="str">
        <f t="shared" si="9"/>
        <v>HWD</v>
      </c>
      <c r="L68">
        <v>1073413.236</v>
      </c>
      <c r="M68">
        <v>1073364.4639999999</v>
      </c>
      <c r="N68">
        <v>594265</v>
      </c>
      <c r="O68">
        <v>5451553.8399999999</v>
      </c>
      <c r="P68">
        <v>594292.15549999999</v>
      </c>
      <c r="Q68">
        <v>5451594.5259999996</v>
      </c>
      <c r="R68" t="s">
        <v>1850</v>
      </c>
      <c r="S68" t="s">
        <v>1846</v>
      </c>
      <c r="T68" t="s">
        <v>981</v>
      </c>
      <c r="U68" t="s">
        <v>1766</v>
      </c>
      <c r="W68" t="s">
        <v>1765</v>
      </c>
      <c r="X68">
        <v>20</v>
      </c>
      <c r="AH68" t="s">
        <v>915</v>
      </c>
      <c r="AJ68" t="s">
        <v>902</v>
      </c>
      <c r="AN68" t="s">
        <v>1019</v>
      </c>
      <c r="AO68" t="s">
        <v>987</v>
      </c>
      <c r="AP68" s="4">
        <v>44588</v>
      </c>
      <c r="AQ68" t="s">
        <v>1020</v>
      </c>
      <c r="AR68" s="5" t="s">
        <v>1764</v>
      </c>
      <c r="AS68" s="5" t="s">
        <v>1763</v>
      </c>
      <c r="AT68" t="s">
        <v>1762</v>
      </c>
      <c r="AU68" t="s">
        <v>1761</v>
      </c>
    </row>
    <row r="69" spans="1:48" ht="17" customHeight="1" x14ac:dyDescent="0.2">
      <c r="A69">
        <v>1046197</v>
      </c>
      <c r="B69">
        <v>1046532</v>
      </c>
      <c r="C69" t="str">
        <f t="shared" si="5"/>
        <v>3-Lift Soil</v>
      </c>
      <c r="D69" t="str">
        <f t="shared" si="6"/>
        <v>3-Lift Soil - FAF1-55</v>
      </c>
      <c r="E69" t="str">
        <f t="shared" si="7"/>
        <v>3-lift soils; Fairfield soil type; poor quality subsoils; unstable trench</v>
      </c>
      <c r="F69" s="12">
        <f>INDEX(families!$A:$A,MATCH(G69,families!$B:$B,0))</f>
        <v>18</v>
      </c>
      <c r="G69" t="str">
        <f t="shared" si="8"/>
        <v>3LS</v>
      </c>
      <c r="H69" t="str">
        <f t="shared" si="9"/>
        <v>3LS</v>
      </c>
      <c r="L69">
        <v>1046198.828</v>
      </c>
      <c r="M69">
        <v>1046532.549</v>
      </c>
      <c r="N69">
        <v>609984</v>
      </c>
      <c r="O69">
        <v>5469202</v>
      </c>
      <c r="P69">
        <v>609653</v>
      </c>
      <c r="Q69">
        <v>5469182</v>
      </c>
      <c r="R69" t="s">
        <v>1851</v>
      </c>
      <c r="S69" t="s">
        <v>1847</v>
      </c>
      <c r="T69" t="s">
        <v>1741</v>
      </c>
      <c r="U69" t="s">
        <v>1760</v>
      </c>
      <c r="W69" t="s">
        <v>1743</v>
      </c>
      <c r="X69">
        <v>0</v>
      </c>
      <c r="AH69" t="s">
        <v>915</v>
      </c>
      <c r="AM69" t="s">
        <v>1738</v>
      </c>
      <c r="AO69" t="s">
        <v>905</v>
      </c>
      <c r="AP69" s="4">
        <v>44505</v>
      </c>
      <c r="AQ69" t="s">
        <v>1503</v>
      </c>
      <c r="AS69" t="s">
        <v>1759</v>
      </c>
    </row>
    <row r="70" spans="1:48" ht="17" customHeight="1" x14ac:dyDescent="0.2">
      <c r="A70">
        <v>1046532</v>
      </c>
      <c r="B70">
        <v>1046680</v>
      </c>
      <c r="C70" t="str">
        <f t="shared" si="5"/>
        <v>3-Lift Soil</v>
      </c>
      <c r="D70" t="str">
        <f t="shared" si="6"/>
        <v>3-Lift Soil - FAF1-790</v>
      </c>
      <c r="E70" t="str">
        <f t="shared" si="7"/>
        <v>3-lift soils; Fairfield soil type</v>
      </c>
      <c r="F70" s="12">
        <f>INDEX(families!$A:$A,MATCH(G70,families!$B:$B,0))</f>
        <v>18</v>
      </c>
      <c r="G70" t="str">
        <f t="shared" si="8"/>
        <v>3LS</v>
      </c>
      <c r="H70" t="str">
        <f t="shared" si="9"/>
        <v>3LS</v>
      </c>
      <c r="L70">
        <v>1046532.549</v>
      </c>
      <c r="M70">
        <v>1046683.769</v>
      </c>
      <c r="N70">
        <v>609653</v>
      </c>
      <c r="O70">
        <v>5469182</v>
      </c>
      <c r="P70">
        <v>609502</v>
      </c>
      <c r="Q70">
        <v>5469183</v>
      </c>
      <c r="R70" t="s">
        <v>1851</v>
      </c>
      <c r="S70" t="s">
        <v>1847</v>
      </c>
      <c r="T70" t="s">
        <v>1741</v>
      </c>
      <c r="U70" t="s">
        <v>1758</v>
      </c>
      <c r="W70" t="s">
        <v>1749</v>
      </c>
      <c r="X70">
        <v>0</v>
      </c>
      <c r="AH70" t="s">
        <v>915</v>
      </c>
      <c r="AM70" t="s">
        <v>1738</v>
      </c>
      <c r="AO70" t="s">
        <v>905</v>
      </c>
      <c r="AP70" s="4">
        <v>44505</v>
      </c>
      <c r="AQ70" t="s">
        <v>1503</v>
      </c>
      <c r="AS70" t="s">
        <v>1757</v>
      </c>
    </row>
    <row r="71" spans="1:48" ht="17" customHeight="1" x14ac:dyDescent="0.2">
      <c r="A71">
        <v>1046871</v>
      </c>
      <c r="B71">
        <v>1047496</v>
      </c>
      <c r="C71" t="str">
        <f t="shared" si="5"/>
        <v>3-Lift Soil</v>
      </c>
      <c r="D71" t="str">
        <f t="shared" si="6"/>
        <v>3-Lift Soil - FAF1-404</v>
      </c>
      <c r="E71" t="str">
        <f t="shared" si="7"/>
        <v>3-lift soils; Fairfield soil type; poor quality subsoils; unstable trench</v>
      </c>
      <c r="F71" s="12">
        <f>INDEX(families!$A:$A,MATCH(G71,families!$B:$B,0))</f>
        <v>18</v>
      </c>
      <c r="G71" t="str">
        <f t="shared" si="8"/>
        <v>3LS</v>
      </c>
      <c r="H71" t="str">
        <f t="shared" si="9"/>
        <v>3LS</v>
      </c>
      <c r="L71">
        <v>1046870.86</v>
      </c>
      <c r="M71">
        <v>1047497.096</v>
      </c>
      <c r="N71">
        <v>609315</v>
      </c>
      <c r="O71">
        <v>5469177</v>
      </c>
      <c r="P71">
        <v>608690</v>
      </c>
      <c r="Q71">
        <v>5469146</v>
      </c>
      <c r="R71" t="s">
        <v>1851</v>
      </c>
      <c r="S71" t="s">
        <v>1847</v>
      </c>
      <c r="T71" t="s">
        <v>1741</v>
      </c>
      <c r="U71" t="s">
        <v>1756</v>
      </c>
      <c r="W71" t="s">
        <v>1743</v>
      </c>
      <c r="X71">
        <v>0</v>
      </c>
      <c r="AH71" t="s">
        <v>915</v>
      </c>
      <c r="AM71" t="s">
        <v>1738</v>
      </c>
      <c r="AO71" t="s">
        <v>905</v>
      </c>
      <c r="AP71" s="4">
        <v>44505</v>
      </c>
      <c r="AQ71" t="s">
        <v>1503</v>
      </c>
      <c r="AS71" t="s">
        <v>1755</v>
      </c>
    </row>
    <row r="72" spans="1:48" ht="17" customHeight="1" x14ac:dyDescent="0.2">
      <c r="A72">
        <v>1047496</v>
      </c>
      <c r="B72">
        <v>1047970</v>
      </c>
      <c r="C72" t="str">
        <f t="shared" si="5"/>
        <v>3-Lift Soil</v>
      </c>
      <c r="D72" t="str">
        <f t="shared" si="6"/>
        <v>3-Lift Soil - FAF1-58</v>
      </c>
      <c r="E72" t="str">
        <f t="shared" si="7"/>
        <v>3-lift soils; Fairfield soil type; poor quality subsoils; unstable trench</v>
      </c>
      <c r="F72" s="12">
        <f>INDEX(families!$A:$A,MATCH(G72,families!$B:$B,0))</f>
        <v>18</v>
      </c>
      <c r="G72" t="str">
        <f t="shared" si="8"/>
        <v>3LS</v>
      </c>
      <c r="H72" t="str">
        <f t="shared" si="9"/>
        <v>3LS</v>
      </c>
      <c r="L72">
        <v>1047497.096</v>
      </c>
      <c r="M72">
        <v>1047970.197</v>
      </c>
      <c r="N72">
        <v>608690</v>
      </c>
      <c r="O72">
        <v>5469146</v>
      </c>
      <c r="P72">
        <v>608219</v>
      </c>
      <c r="Q72">
        <v>5469104</v>
      </c>
      <c r="R72" t="s">
        <v>1851</v>
      </c>
      <c r="S72" t="s">
        <v>1847</v>
      </c>
      <c r="T72" t="s">
        <v>1741</v>
      </c>
      <c r="U72" t="s">
        <v>1754</v>
      </c>
      <c r="W72" t="s">
        <v>1743</v>
      </c>
      <c r="X72">
        <v>0</v>
      </c>
      <c r="AH72" t="s">
        <v>915</v>
      </c>
      <c r="AM72" t="s">
        <v>1738</v>
      </c>
      <c r="AO72" t="s">
        <v>905</v>
      </c>
      <c r="AP72" s="4">
        <v>44505</v>
      </c>
      <c r="AQ72" t="s">
        <v>1503</v>
      </c>
      <c r="AS72" t="s">
        <v>1745</v>
      </c>
    </row>
    <row r="73" spans="1:48" ht="17" customHeight="1" x14ac:dyDescent="0.2">
      <c r="A73">
        <v>1047970</v>
      </c>
      <c r="B73">
        <v>1048226</v>
      </c>
      <c r="C73" t="str">
        <f t="shared" si="5"/>
        <v>3-Lift Soil</v>
      </c>
      <c r="D73" t="str">
        <f t="shared" si="6"/>
        <v>3-Lift Soil - FAF1-791</v>
      </c>
      <c r="E73" t="str">
        <f t="shared" si="7"/>
        <v>3-lift soils; Fairfield soil type; poor quality subsoils; unstable trench</v>
      </c>
      <c r="F73" s="12">
        <f>INDEX(families!$A:$A,MATCH(G73,families!$B:$B,0))</f>
        <v>18</v>
      </c>
      <c r="G73" t="str">
        <f t="shared" si="8"/>
        <v>3LS</v>
      </c>
      <c r="H73" t="str">
        <f t="shared" si="9"/>
        <v>3LS</v>
      </c>
      <c r="L73">
        <v>1047970.197</v>
      </c>
      <c r="M73">
        <v>1048226.323</v>
      </c>
      <c r="N73">
        <v>608219</v>
      </c>
      <c r="O73">
        <v>5469104</v>
      </c>
      <c r="P73">
        <v>607964</v>
      </c>
      <c r="Q73">
        <v>5469080</v>
      </c>
      <c r="R73" t="s">
        <v>1851</v>
      </c>
      <c r="S73" t="s">
        <v>1847</v>
      </c>
      <c r="T73" t="s">
        <v>1741</v>
      </c>
      <c r="U73" t="s">
        <v>1753</v>
      </c>
      <c r="W73" t="s">
        <v>1743</v>
      </c>
      <c r="X73">
        <v>0</v>
      </c>
      <c r="AH73" t="s">
        <v>915</v>
      </c>
      <c r="AM73" t="s">
        <v>1738</v>
      </c>
      <c r="AO73" t="s">
        <v>905</v>
      </c>
      <c r="AP73" s="4">
        <v>44505</v>
      </c>
      <c r="AQ73" t="s">
        <v>1503</v>
      </c>
      <c r="AS73" t="s">
        <v>1745</v>
      </c>
    </row>
    <row r="74" spans="1:48" ht="17" customHeight="1" x14ac:dyDescent="0.2">
      <c r="A74">
        <v>1054947</v>
      </c>
      <c r="B74">
        <v>1055386</v>
      </c>
      <c r="C74" t="str">
        <f t="shared" si="5"/>
        <v>3-Lift Soil</v>
      </c>
      <c r="D74" t="str">
        <f t="shared" si="6"/>
        <v>3-Lift Soil - FAF1-705</v>
      </c>
      <c r="E74" t="str">
        <f t="shared" si="7"/>
        <v>3-lift soils; Fairfield soil type; poor quality subsoils; unstable trench</v>
      </c>
      <c r="F74" s="12">
        <f>INDEX(families!$A:$A,MATCH(G74,families!$B:$B,0))</f>
        <v>18</v>
      </c>
      <c r="G74" t="str">
        <f t="shared" si="8"/>
        <v>3LS</v>
      </c>
      <c r="H74" t="str">
        <f t="shared" si="9"/>
        <v>3LS</v>
      </c>
      <c r="L74">
        <v>1054948.379</v>
      </c>
      <c r="M74">
        <v>1055258.872</v>
      </c>
      <c r="N74">
        <v>602222</v>
      </c>
      <c r="O74">
        <v>5466617</v>
      </c>
      <c r="P74">
        <v>602006</v>
      </c>
      <c r="Q74">
        <v>5466317</v>
      </c>
      <c r="R74" t="s">
        <v>1851</v>
      </c>
      <c r="S74" t="s">
        <v>1847</v>
      </c>
      <c r="T74" t="s">
        <v>1741</v>
      </c>
      <c r="U74" t="s">
        <v>1752</v>
      </c>
      <c r="W74" t="s">
        <v>1743</v>
      </c>
      <c r="X74">
        <v>0</v>
      </c>
      <c r="AH74" t="s">
        <v>915</v>
      </c>
      <c r="AM74" t="s">
        <v>1738</v>
      </c>
      <c r="AO74" t="s">
        <v>905</v>
      </c>
      <c r="AP74" s="4">
        <v>44505</v>
      </c>
      <c r="AQ74" t="s">
        <v>1503</v>
      </c>
      <c r="AS74" t="s">
        <v>1747</v>
      </c>
    </row>
    <row r="75" spans="1:48" ht="17" customHeight="1" x14ac:dyDescent="0.2">
      <c r="A75">
        <v>1055386</v>
      </c>
      <c r="B75">
        <v>1055429</v>
      </c>
      <c r="C75" t="str">
        <f t="shared" si="5"/>
        <v>3-Lift Soil</v>
      </c>
      <c r="D75" t="str">
        <f t="shared" si="6"/>
        <v>3-Lift Soil - FAF1-766</v>
      </c>
      <c r="E75" t="str">
        <f t="shared" si="7"/>
        <v>3-lift soils; Fairfield soil type; poor quality subsoils; unstable trench</v>
      </c>
      <c r="F75" s="12">
        <f>INDEX(families!$A:$A,MATCH(G75,families!$B:$B,0))</f>
        <v>18</v>
      </c>
      <c r="G75" t="str">
        <f t="shared" si="8"/>
        <v>3LS</v>
      </c>
      <c r="H75" t="str">
        <f t="shared" si="9"/>
        <v>3LS</v>
      </c>
      <c r="L75">
        <v>1055258.872</v>
      </c>
      <c r="M75">
        <v>1055422.7379999999</v>
      </c>
      <c r="N75">
        <v>602006</v>
      </c>
      <c r="O75">
        <v>5466317</v>
      </c>
      <c r="P75">
        <v>601976</v>
      </c>
      <c r="Q75">
        <v>5466280</v>
      </c>
      <c r="R75" t="s">
        <v>1851</v>
      </c>
      <c r="S75" t="s">
        <v>1847</v>
      </c>
      <c r="T75" t="s">
        <v>1741</v>
      </c>
      <c r="U75" t="s">
        <v>1751</v>
      </c>
      <c r="W75" t="s">
        <v>1743</v>
      </c>
      <c r="X75">
        <v>0</v>
      </c>
      <c r="AH75" t="s">
        <v>915</v>
      </c>
      <c r="AM75" t="s">
        <v>1738</v>
      </c>
      <c r="AO75" t="s">
        <v>905</v>
      </c>
      <c r="AP75" s="4">
        <v>44505</v>
      </c>
      <c r="AQ75" t="s">
        <v>1503</v>
      </c>
      <c r="AS75" t="s">
        <v>1747</v>
      </c>
    </row>
    <row r="76" spans="1:48" ht="17" customHeight="1" x14ac:dyDescent="0.2">
      <c r="A76">
        <v>1055429</v>
      </c>
      <c r="B76">
        <v>1055825</v>
      </c>
      <c r="C76" t="str">
        <f t="shared" si="5"/>
        <v>3-Lift Soil</v>
      </c>
      <c r="D76" t="str">
        <f t="shared" si="6"/>
        <v>3-Lift Soil - FAF1-706</v>
      </c>
      <c r="E76" t="str">
        <f t="shared" si="7"/>
        <v>3-lift soils; Fairfield soil type</v>
      </c>
      <c r="F76" s="12">
        <f>INDEX(families!$A:$A,MATCH(G76,families!$B:$B,0))</f>
        <v>18</v>
      </c>
      <c r="G76" t="str">
        <f t="shared" si="8"/>
        <v>3LS</v>
      </c>
      <c r="H76" t="str">
        <f t="shared" si="9"/>
        <v>3LS</v>
      </c>
      <c r="L76">
        <v>1055422.7379999999</v>
      </c>
      <c r="M76">
        <v>1055813.148</v>
      </c>
      <c r="N76">
        <v>601976</v>
      </c>
      <c r="O76">
        <v>5466280</v>
      </c>
      <c r="P76">
        <v>601742</v>
      </c>
      <c r="Q76">
        <v>5465964</v>
      </c>
      <c r="R76" t="s">
        <v>1851</v>
      </c>
      <c r="S76" t="s">
        <v>1847</v>
      </c>
      <c r="T76" t="s">
        <v>1741</v>
      </c>
      <c r="U76" t="s">
        <v>1750</v>
      </c>
      <c r="W76" t="s">
        <v>1749</v>
      </c>
      <c r="X76">
        <v>0</v>
      </c>
      <c r="AH76" t="s">
        <v>915</v>
      </c>
      <c r="AM76" t="s">
        <v>1738</v>
      </c>
      <c r="AO76" t="s">
        <v>905</v>
      </c>
      <c r="AP76" s="4">
        <v>44505</v>
      </c>
      <c r="AQ76" t="s">
        <v>1503</v>
      </c>
      <c r="AS76" t="s">
        <v>1747</v>
      </c>
    </row>
    <row r="77" spans="1:48" ht="17" customHeight="1" x14ac:dyDescent="0.2">
      <c r="A77">
        <v>1056370</v>
      </c>
      <c r="B77">
        <v>1056943</v>
      </c>
      <c r="C77" t="str">
        <f t="shared" si="5"/>
        <v>3-Lift Soil</v>
      </c>
      <c r="D77" t="str">
        <f t="shared" si="6"/>
        <v>3-Lift Soil - FAF1-56</v>
      </c>
      <c r="E77" t="str">
        <f t="shared" si="7"/>
        <v>3-lift soils; Fairfield soil type; poor quality subsoils; unstable trench</v>
      </c>
      <c r="F77" s="12">
        <f>INDEX(families!$A:$A,MATCH(G77,families!$B:$B,0))</f>
        <v>18</v>
      </c>
      <c r="G77" t="str">
        <f t="shared" si="8"/>
        <v>3LS</v>
      </c>
      <c r="H77" t="str">
        <f t="shared" si="9"/>
        <v>3LS</v>
      </c>
      <c r="L77">
        <v>1056364.007</v>
      </c>
      <c r="M77">
        <v>1056943.358</v>
      </c>
      <c r="N77">
        <v>601423</v>
      </c>
      <c r="O77">
        <v>5465517</v>
      </c>
      <c r="P77">
        <v>601142</v>
      </c>
      <c r="Q77">
        <v>5465145</v>
      </c>
      <c r="R77" t="s">
        <v>1851</v>
      </c>
      <c r="S77" t="s">
        <v>1847</v>
      </c>
      <c r="T77" t="s">
        <v>1741</v>
      </c>
      <c r="U77" t="s">
        <v>1748</v>
      </c>
      <c r="W77" t="s">
        <v>1743</v>
      </c>
      <c r="X77">
        <v>0</v>
      </c>
      <c r="AH77" t="s">
        <v>915</v>
      </c>
      <c r="AM77" t="s">
        <v>1738</v>
      </c>
      <c r="AO77" t="s">
        <v>905</v>
      </c>
      <c r="AP77" s="4">
        <v>44505</v>
      </c>
      <c r="AQ77" t="s">
        <v>1503</v>
      </c>
      <c r="AS77" t="s">
        <v>1747</v>
      </c>
    </row>
    <row r="78" spans="1:48" ht="17" customHeight="1" x14ac:dyDescent="0.2">
      <c r="A78">
        <v>1056943</v>
      </c>
      <c r="B78">
        <v>1057843</v>
      </c>
      <c r="C78" t="str">
        <f t="shared" si="5"/>
        <v>3-Lift Soil</v>
      </c>
      <c r="D78" t="str">
        <f t="shared" si="6"/>
        <v>3-Lift Soil - FAF1-57</v>
      </c>
      <c r="E78" t="str">
        <f t="shared" si="7"/>
        <v>3-lift soils; Fairfield soil type; poor quality subsoils; unstable trench</v>
      </c>
      <c r="F78" s="12">
        <f>INDEX(families!$A:$A,MATCH(G78,families!$B:$B,0))</f>
        <v>18</v>
      </c>
      <c r="G78" t="str">
        <f t="shared" si="8"/>
        <v>3LS</v>
      </c>
      <c r="H78" t="str">
        <f t="shared" si="9"/>
        <v>3LS</v>
      </c>
      <c r="L78">
        <v>1056943.358</v>
      </c>
      <c r="M78">
        <v>1057844.9669999999</v>
      </c>
      <c r="N78">
        <v>601142</v>
      </c>
      <c r="O78">
        <v>5465145</v>
      </c>
      <c r="P78">
        <v>600561</v>
      </c>
      <c r="Q78">
        <v>5464483</v>
      </c>
      <c r="R78" t="s">
        <v>1851</v>
      </c>
      <c r="S78" t="s">
        <v>1847</v>
      </c>
      <c r="T78" t="s">
        <v>1741</v>
      </c>
      <c r="U78" t="s">
        <v>1746</v>
      </c>
      <c r="W78" t="s">
        <v>1743</v>
      </c>
      <c r="X78">
        <v>0</v>
      </c>
      <c r="AH78" t="s">
        <v>915</v>
      </c>
      <c r="AM78" t="s">
        <v>1738</v>
      </c>
      <c r="AO78" t="s">
        <v>905</v>
      </c>
      <c r="AP78" s="4">
        <v>44505</v>
      </c>
      <c r="AQ78" t="s">
        <v>1503</v>
      </c>
      <c r="AS78" t="s">
        <v>1745</v>
      </c>
    </row>
    <row r="79" spans="1:48" ht="17" customHeight="1" x14ac:dyDescent="0.2">
      <c r="A79">
        <v>1057843</v>
      </c>
      <c r="B79">
        <v>1058744</v>
      </c>
      <c r="C79" t="str">
        <f t="shared" si="5"/>
        <v>3-Lift Soil</v>
      </c>
      <c r="D79" t="str">
        <f t="shared" si="6"/>
        <v>3-Lift Soil - FAF1-60</v>
      </c>
      <c r="E79" t="str">
        <f t="shared" si="7"/>
        <v>3-lift soils; Fairfield soil type; poor quality subsoils; unstable trench</v>
      </c>
      <c r="F79" s="12">
        <f>INDEX(families!$A:$A,MATCH(G79,families!$B:$B,0))</f>
        <v>18</v>
      </c>
      <c r="G79" t="str">
        <f t="shared" si="8"/>
        <v>3LS</v>
      </c>
      <c r="H79" t="str">
        <f t="shared" si="9"/>
        <v>3LS</v>
      </c>
      <c r="L79">
        <v>1057844.9669999999</v>
      </c>
      <c r="M79">
        <v>1058745.6969999999</v>
      </c>
      <c r="N79">
        <v>600561</v>
      </c>
      <c r="O79">
        <v>5464483</v>
      </c>
      <c r="P79">
        <v>600132</v>
      </c>
      <c r="Q79">
        <v>5463693</v>
      </c>
      <c r="R79" t="s">
        <v>1851</v>
      </c>
      <c r="S79" t="s">
        <v>1847</v>
      </c>
      <c r="T79" t="s">
        <v>1741</v>
      </c>
      <c r="U79" t="s">
        <v>1744</v>
      </c>
      <c r="W79" t="s">
        <v>1743</v>
      </c>
      <c r="X79">
        <v>0</v>
      </c>
      <c r="AH79" t="s">
        <v>915</v>
      </c>
      <c r="AM79" t="s">
        <v>1738</v>
      </c>
      <c r="AO79" t="s">
        <v>905</v>
      </c>
      <c r="AP79" s="4">
        <v>44505</v>
      </c>
      <c r="AQ79" t="s">
        <v>1503</v>
      </c>
      <c r="AS79" t="s">
        <v>1742</v>
      </c>
    </row>
    <row r="80" spans="1:48" ht="17" customHeight="1" x14ac:dyDescent="0.2">
      <c r="A80">
        <v>1058800</v>
      </c>
      <c r="B80">
        <v>1058849</v>
      </c>
      <c r="C80" t="str">
        <f t="shared" si="5"/>
        <v>3-Lift Soil</v>
      </c>
      <c r="D80" t="str">
        <f t="shared" si="6"/>
        <v>3-Lift Soil - FAF1-59</v>
      </c>
      <c r="E80" t="str">
        <f t="shared" si="7"/>
        <v>3-lift soils; Fairfield soil type; poor quality subsoils</v>
      </c>
      <c r="F80" s="12">
        <f>INDEX(families!$A:$A,MATCH(G80,families!$B:$B,0))</f>
        <v>18</v>
      </c>
      <c r="G80" t="str">
        <f t="shared" si="8"/>
        <v>3LS</v>
      </c>
      <c r="H80" t="str">
        <f t="shared" si="9"/>
        <v>3LS</v>
      </c>
      <c r="L80">
        <v>1058801.1610000001</v>
      </c>
      <c r="M80">
        <v>1058850.808</v>
      </c>
      <c r="N80">
        <v>600106</v>
      </c>
      <c r="O80">
        <v>5463644</v>
      </c>
      <c r="P80">
        <v>600083</v>
      </c>
      <c r="Q80">
        <v>5463600</v>
      </c>
      <c r="R80" t="s">
        <v>1851</v>
      </c>
      <c r="S80" t="s">
        <v>1847</v>
      </c>
      <c r="T80" t="s">
        <v>1741</v>
      </c>
      <c r="U80" t="s">
        <v>1740</v>
      </c>
      <c r="W80" t="s">
        <v>1739</v>
      </c>
      <c r="X80">
        <v>0</v>
      </c>
      <c r="AH80" t="s">
        <v>915</v>
      </c>
      <c r="AM80" t="s">
        <v>1738</v>
      </c>
      <c r="AO80" t="s">
        <v>905</v>
      </c>
      <c r="AP80" s="4">
        <v>44505</v>
      </c>
      <c r="AQ80" t="s">
        <v>1503</v>
      </c>
      <c r="AS80" t="s">
        <v>1737</v>
      </c>
    </row>
    <row r="81" spans="1:50" ht="17" customHeight="1" x14ac:dyDescent="0.2">
      <c r="A81">
        <v>1034900</v>
      </c>
      <c r="C81" t="str">
        <f t="shared" si="5"/>
        <v>Water Well</v>
      </c>
      <c r="D81" t="str">
        <f t="shared" si="6"/>
        <v>Water Well - FVS-480</v>
      </c>
      <c r="E81" t="str">
        <f t="shared" si="7"/>
        <v>Well; Inactive</v>
      </c>
      <c r="F81" s="12">
        <f>INDEX(families!$A:$A,MATCH(G81,families!$B:$B,0))</f>
        <v>19</v>
      </c>
      <c r="G81" t="str">
        <f t="shared" si="8"/>
        <v>WW</v>
      </c>
      <c r="H81" t="str">
        <f t="shared" si="9"/>
        <v>WW</v>
      </c>
      <c r="L81">
        <v>1034811.574</v>
      </c>
      <c r="N81">
        <v>620078</v>
      </c>
      <c r="O81">
        <v>5471034</v>
      </c>
      <c r="R81" t="s">
        <v>1852</v>
      </c>
      <c r="S81" t="s">
        <v>1848</v>
      </c>
      <c r="T81" t="s">
        <v>1498</v>
      </c>
      <c r="U81" t="s">
        <v>1499</v>
      </c>
      <c r="W81" t="s">
        <v>1500</v>
      </c>
      <c r="X81">
        <v>0</v>
      </c>
      <c r="AH81" t="s">
        <v>915</v>
      </c>
      <c r="AN81" t="s">
        <v>1501</v>
      </c>
      <c r="AO81" t="s">
        <v>1502</v>
      </c>
      <c r="AP81" s="8">
        <v>44356</v>
      </c>
      <c r="AQ81" t="s">
        <v>1503</v>
      </c>
    </row>
    <row r="82" spans="1:50" ht="17" customHeight="1" x14ac:dyDescent="0.2">
      <c r="A82">
        <v>1034900</v>
      </c>
      <c r="C82" t="str">
        <f t="shared" si="5"/>
        <v>Water Well</v>
      </c>
      <c r="D82" t="str">
        <f t="shared" si="6"/>
        <v>Water Well - FVS-481</v>
      </c>
      <c r="E82" t="str">
        <f t="shared" si="7"/>
        <v>Domestic Well;</v>
      </c>
      <c r="F82" s="12">
        <f>INDEX(families!$A:$A,MATCH(G82,families!$B:$B,0))</f>
        <v>19</v>
      </c>
      <c r="G82" t="str">
        <f t="shared" si="8"/>
        <v>WW</v>
      </c>
      <c r="H82" t="str">
        <f t="shared" si="9"/>
        <v>WW</v>
      </c>
      <c r="L82">
        <v>1034812.618</v>
      </c>
      <c r="N82">
        <v>620077</v>
      </c>
      <c r="O82">
        <v>5471035</v>
      </c>
      <c r="R82" t="s">
        <v>1852</v>
      </c>
      <c r="S82" t="s">
        <v>1848</v>
      </c>
      <c r="T82" t="s">
        <v>1498</v>
      </c>
      <c r="U82" t="s">
        <v>1504</v>
      </c>
      <c r="W82" t="s">
        <v>1505</v>
      </c>
      <c r="X82">
        <v>0</v>
      </c>
      <c r="AH82" t="s">
        <v>915</v>
      </c>
      <c r="AN82" t="s">
        <v>1501</v>
      </c>
      <c r="AO82" t="s">
        <v>1502</v>
      </c>
      <c r="AP82" s="8">
        <v>44356</v>
      </c>
      <c r="AQ82" t="s">
        <v>1503</v>
      </c>
    </row>
    <row r="83" spans="1:50" ht="17" customHeight="1" x14ac:dyDescent="0.2">
      <c r="A83">
        <v>1037500</v>
      </c>
      <c r="C83" t="str">
        <f t="shared" si="5"/>
        <v>Water Well</v>
      </c>
      <c r="D83" t="str">
        <f t="shared" si="6"/>
        <v>Water Well - FVS-MW18-2</v>
      </c>
      <c r="E83" t="str">
        <f t="shared" si="7"/>
        <v>Monitoring Well; Active</v>
      </c>
      <c r="F83" s="12">
        <f>INDEX(families!$A:$A,MATCH(G83,families!$B:$B,0))</f>
        <v>19</v>
      </c>
      <c r="G83" t="str">
        <f t="shared" si="8"/>
        <v>WW</v>
      </c>
      <c r="H83" t="str">
        <f t="shared" si="9"/>
        <v>WW</v>
      </c>
      <c r="L83">
        <v>1037530.682</v>
      </c>
      <c r="N83">
        <v>617562</v>
      </c>
      <c r="O83">
        <v>5471315</v>
      </c>
      <c r="R83" t="s">
        <v>1852</v>
      </c>
      <c r="S83" t="s">
        <v>1848</v>
      </c>
      <c r="T83" t="s">
        <v>1498</v>
      </c>
      <c r="U83" t="s">
        <v>1506</v>
      </c>
      <c r="W83" t="s">
        <v>1507</v>
      </c>
      <c r="X83">
        <v>0</v>
      </c>
      <c r="AH83" t="s">
        <v>915</v>
      </c>
      <c r="AN83" t="s">
        <v>1501</v>
      </c>
      <c r="AO83" t="s">
        <v>1502</v>
      </c>
      <c r="AP83" s="8">
        <v>44356</v>
      </c>
      <c r="AQ83" t="s">
        <v>1503</v>
      </c>
    </row>
    <row r="84" spans="1:50" ht="17" customHeight="1" x14ac:dyDescent="0.2">
      <c r="A84">
        <v>1037500</v>
      </c>
      <c r="C84" t="str">
        <f t="shared" si="5"/>
        <v>Water Well</v>
      </c>
      <c r="D84" t="str">
        <f t="shared" si="6"/>
        <v>Water Well - FVS-MW18-3</v>
      </c>
      <c r="E84" t="str">
        <f t="shared" si="7"/>
        <v>Monitoring Well; Active</v>
      </c>
      <c r="F84" s="12">
        <f>INDEX(families!$A:$A,MATCH(G84,families!$B:$B,0))</f>
        <v>19</v>
      </c>
      <c r="G84" t="str">
        <f t="shared" si="8"/>
        <v>WW</v>
      </c>
      <c r="H84" t="str">
        <f t="shared" si="9"/>
        <v>WW</v>
      </c>
      <c r="L84">
        <v>1037488.5919999999</v>
      </c>
      <c r="N84">
        <v>617589</v>
      </c>
      <c r="O84">
        <v>5471348</v>
      </c>
      <c r="R84" t="s">
        <v>1852</v>
      </c>
      <c r="S84" t="s">
        <v>1848</v>
      </c>
      <c r="T84" t="s">
        <v>1498</v>
      </c>
      <c r="U84" t="s">
        <v>1508</v>
      </c>
      <c r="W84" t="s">
        <v>1507</v>
      </c>
      <c r="X84">
        <v>0</v>
      </c>
      <c r="AH84" t="s">
        <v>915</v>
      </c>
      <c r="AN84" t="s">
        <v>1501</v>
      </c>
      <c r="AO84" t="s">
        <v>1502</v>
      </c>
      <c r="AP84" s="8">
        <v>44356</v>
      </c>
      <c r="AQ84" t="s">
        <v>1503</v>
      </c>
    </row>
    <row r="85" spans="1:50" ht="17" customHeight="1" x14ac:dyDescent="0.2">
      <c r="A85">
        <v>1037600</v>
      </c>
      <c r="C85" t="str">
        <f t="shared" si="5"/>
        <v>Water Well</v>
      </c>
      <c r="D85" t="str">
        <f t="shared" si="6"/>
        <v>Water Well - FVS-MW18-1</v>
      </c>
      <c r="E85" t="str">
        <f t="shared" si="7"/>
        <v>Monitoring Well; Active</v>
      </c>
      <c r="F85" s="12">
        <f>INDEX(families!$A:$A,MATCH(G85,families!$B:$B,0))</f>
        <v>19</v>
      </c>
      <c r="G85" t="str">
        <f t="shared" si="8"/>
        <v>WW</v>
      </c>
      <c r="H85" t="str">
        <f t="shared" si="9"/>
        <v>WW</v>
      </c>
      <c r="L85">
        <v>1037598.259</v>
      </c>
      <c r="N85">
        <v>617517</v>
      </c>
      <c r="O85">
        <v>5471269</v>
      </c>
      <c r="R85" t="s">
        <v>1852</v>
      </c>
      <c r="S85" t="s">
        <v>1848</v>
      </c>
      <c r="T85" t="s">
        <v>1498</v>
      </c>
      <c r="U85" t="s">
        <v>1509</v>
      </c>
      <c r="W85" t="s">
        <v>1507</v>
      </c>
      <c r="X85">
        <v>0</v>
      </c>
      <c r="AH85" t="s">
        <v>915</v>
      </c>
      <c r="AN85" t="s">
        <v>1501</v>
      </c>
      <c r="AO85" t="s">
        <v>1502</v>
      </c>
      <c r="AP85" s="8">
        <v>44356</v>
      </c>
      <c r="AQ85" t="s">
        <v>1503</v>
      </c>
    </row>
    <row r="86" spans="1:50" ht="17" customHeight="1" x14ac:dyDescent="0.2">
      <c r="A86">
        <v>1045700</v>
      </c>
      <c r="C86" t="str">
        <f t="shared" si="5"/>
        <v>Water Well</v>
      </c>
      <c r="D86" t="str">
        <f t="shared" si="6"/>
        <v>Water Well - FVS-596</v>
      </c>
      <c r="E86" t="str">
        <f t="shared" si="7"/>
        <v>Well;</v>
      </c>
      <c r="F86" s="12">
        <f>INDEX(families!$A:$A,MATCH(G86,families!$B:$B,0))</f>
        <v>19</v>
      </c>
      <c r="G86" t="str">
        <f t="shared" si="8"/>
        <v>WW</v>
      </c>
      <c r="H86" t="str">
        <f t="shared" si="9"/>
        <v>WW</v>
      </c>
      <c r="L86">
        <v>1045733.1629999999</v>
      </c>
      <c r="N86">
        <v>610426</v>
      </c>
      <c r="O86">
        <v>5469235</v>
      </c>
      <c r="R86" t="s">
        <v>1852</v>
      </c>
      <c r="S86" t="s">
        <v>1848</v>
      </c>
      <c r="T86" t="s">
        <v>1498</v>
      </c>
      <c r="U86" t="s">
        <v>1510</v>
      </c>
      <c r="W86" t="s">
        <v>1511</v>
      </c>
      <c r="X86">
        <v>0</v>
      </c>
      <c r="AH86" t="s">
        <v>915</v>
      </c>
      <c r="AN86" t="s">
        <v>1501</v>
      </c>
      <c r="AO86" t="s">
        <v>1502</v>
      </c>
      <c r="AP86" s="8">
        <v>44356</v>
      </c>
      <c r="AQ86" t="s">
        <v>1503</v>
      </c>
    </row>
    <row r="87" spans="1:50" ht="17" customHeight="1" x14ac:dyDescent="0.2">
      <c r="A87">
        <v>1048000</v>
      </c>
      <c r="C87" t="str">
        <f t="shared" si="5"/>
        <v>Water Well</v>
      </c>
      <c r="D87" t="str">
        <f t="shared" si="6"/>
        <v>Water Well - FVS-515</v>
      </c>
      <c r="E87" t="str">
        <f t="shared" si="7"/>
        <v>Well;</v>
      </c>
      <c r="F87" s="12">
        <f>INDEX(families!$A:$A,MATCH(G87,families!$B:$B,0))</f>
        <v>19</v>
      </c>
      <c r="G87" t="str">
        <f t="shared" si="8"/>
        <v>WW</v>
      </c>
      <c r="H87" t="str">
        <f t="shared" si="9"/>
        <v>WW</v>
      </c>
      <c r="L87">
        <v>1048047.228</v>
      </c>
      <c r="N87">
        <v>608142</v>
      </c>
      <c r="O87">
        <v>5469100</v>
      </c>
      <c r="R87" t="s">
        <v>1852</v>
      </c>
      <c r="S87" t="s">
        <v>1848</v>
      </c>
      <c r="T87" t="s">
        <v>1498</v>
      </c>
      <c r="U87" t="s">
        <v>1512</v>
      </c>
      <c r="W87" t="s">
        <v>1511</v>
      </c>
      <c r="X87">
        <v>0</v>
      </c>
      <c r="AH87" t="s">
        <v>915</v>
      </c>
      <c r="AN87" t="s">
        <v>1501</v>
      </c>
      <c r="AO87" t="s">
        <v>1502</v>
      </c>
      <c r="AP87" s="8">
        <v>44356</v>
      </c>
      <c r="AQ87" t="s">
        <v>1503</v>
      </c>
    </row>
    <row r="88" spans="1:50" ht="17" customHeight="1" x14ac:dyDescent="0.2">
      <c r="A88">
        <v>1048300</v>
      </c>
      <c r="C88" t="str">
        <f t="shared" si="5"/>
        <v>Water Well</v>
      </c>
      <c r="D88" t="str">
        <f t="shared" si="6"/>
        <v>Water Well - FVS-511</v>
      </c>
      <c r="E88" t="str">
        <f t="shared" si="7"/>
        <v>Well; Abandoned</v>
      </c>
      <c r="F88" s="12">
        <f>INDEX(families!$A:$A,MATCH(G88,families!$B:$B,0))</f>
        <v>19</v>
      </c>
      <c r="G88" t="str">
        <f t="shared" si="8"/>
        <v>WW</v>
      </c>
      <c r="H88" t="str">
        <f t="shared" si="9"/>
        <v>WW</v>
      </c>
      <c r="L88">
        <v>1048298.706</v>
      </c>
      <c r="N88">
        <v>607891</v>
      </c>
      <c r="O88">
        <v>5469083</v>
      </c>
      <c r="R88" t="s">
        <v>1852</v>
      </c>
      <c r="S88" t="s">
        <v>1848</v>
      </c>
      <c r="T88" t="s">
        <v>1498</v>
      </c>
      <c r="U88" t="s">
        <v>1513</v>
      </c>
      <c r="W88" t="s">
        <v>1514</v>
      </c>
      <c r="X88">
        <v>0</v>
      </c>
      <c r="AH88" t="s">
        <v>915</v>
      </c>
      <c r="AN88" t="s">
        <v>1501</v>
      </c>
      <c r="AO88" t="s">
        <v>1502</v>
      </c>
      <c r="AP88" s="8">
        <v>44356</v>
      </c>
      <c r="AQ88" t="s">
        <v>1503</v>
      </c>
    </row>
    <row r="89" spans="1:50" ht="17" customHeight="1" x14ac:dyDescent="0.2">
      <c r="A89">
        <v>998420</v>
      </c>
      <c r="B89">
        <v>1002980</v>
      </c>
      <c r="C89" t="str">
        <f t="shared" si="5"/>
        <v>Rare Plants</v>
      </c>
      <c r="D89" t="str">
        <f t="shared" si="6"/>
        <v>Rare Plants - VG-173</v>
      </c>
      <c r="E89" t="str">
        <f t="shared" si="7"/>
        <v>Critical Habitat PINUALB</v>
      </c>
      <c r="F89" s="12">
        <f>INDEX(families!$A:$A,MATCH(G89,families!$B:$B,0))</f>
        <v>20</v>
      </c>
      <c r="G89" t="str">
        <f t="shared" si="8"/>
        <v>RARE</v>
      </c>
      <c r="H89" t="str">
        <f t="shared" si="9"/>
        <v>RARE</v>
      </c>
      <c r="L89">
        <v>998423.67200000002</v>
      </c>
      <c r="M89">
        <v>1002981.073</v>
      </c>
      <c r="N89">
        <v>637085</v>
      </c>
      <c r="O89">
        <v>5495038</v>
      </c>
      <c r="P89">
        <v>632878</v>
      </c>
      <c r="Q89">
        <v>5494768</v>
      </c>
      <c r="R89" t="s">
        <v>1853</v>
      </c>
      <c r="S89" t="s">
        <v>1849</v>
      </c>
      <c r="T89" t="s">
        <v>1476</v>
      </c>
      <c r="U89" t="s">
        <v>1477</v>
      </c>
      <c r="W89" t="s">
        <v>1478</v>
      </c>
      <c r="X89">
        <v>0</v>
      </c>
      <c r="AH89" t="s">
        <v>915</v>
      </c>
      <c r="AQ89" t="s">
        <v>906</v>
      </c>
      <c r="AR89" s="5" t="s">
        <v>1479</v>
      </c>
      <c r="AS89" s="5" t="s">
        <v>1480</v>
      </c>
      <c r="AT89" s="5" t="s">
        <v>1481</v>
      </c>
      <c r="AU89" t="s">
        <v>1482</v>
      </c>
      <c r="AV89" t="s">
        <v>984</v>
      </c>
    </row>
    <row r="90" spans="1:50" ht="17" customHeight="1" x14ac:dyDescent="0.2">
      <c r="A90">
        <v>1004890</v>
      </c>
      <c r="B90">
        <v>1004960</v>
      </c>
      <c r="C90" t="str">
        <f t="shared" si="5"/>
        <v>Rare Plants</v>
      </c>
      <c r="D90" t="str">
        <f t="shared" si="6"/>
        <v>Rare Plants - VG-177</v>
      </c>
      <c r="E90" t="str">
        <f t="shared" si="7"/>
        <v>Rare Ecological Community ABIEAMA</v>
      </c>
      <c r="F90" s="12">
        <f>INDEX(families!$A:$A,MATCH(G90,families!$B:$B,0))</f>
        <v>20</v>
      </c>
      <c r="G90" t="str">
        <f t="shared" si="8"/>
        <v>RARE</v>
      </c>
      <c r="H90" t="str">
        <f t="shared" si="9"/>
        <v>RARE</v>
      </c>
      <c r="L90">
        <v>1004890.699</v>
      </c>
      <c r="M90">
        <v>1004956.2879999999</v>
      </c>
      <c r="N90">
        <v>631903</v>
      </c>
      <c r="O90">
        <v>5493175</v>
      </c>
      <c r="P90">
        <v>631845</v>
      </c>
      <c r="Q90">
        <v>5493136</v>
      </c>
      <c r="R90" t="s">
        <v>1853</v>
      </c>
      <c r="S90" t="s">
        <v>1849</v>
      </c>
      <c r="T90" t="s">
        <v>1476</v>
      </c>
      <c r="U90" t="s">
        <v>1483</v>
      </c>
      <c r="W90" t="s">
        <v>1484</v>
      </c>
      <c r="X90">
        <v>0</v>
      </c>
      <c r="AH90" t="s">
        <v>915</v>
      </c>
      <c r="AQ90" t="s">
        <v>906</v>
      </c>
      <c r="AR90" s="5" t="s">
        <v>1485</v>
      </c>
      <c r="AS90" s="5" t="s">
        <v>1486</v>
      </c>
      <c r="AT90" s="5" t="s">
        <v>1487</v>
      </c>
      <c r="AU90" t="s">
        <v>1482</v>
      </c>
      <c r="AV90" t="s">
        <v>984</v>
      </c>
    </row>
    <row r="91" spans="1:50" ht="17" customHeight="1" x14ac:dyDescent="0.2">
      <c r="A91">
        <v>1010300</v>
      </c>
      <c r="B91">
        <v>1010360</v>
      </c>
      <c r="C91" t="str">
        <f t="shared" si="5"/>
        <v>Rare Plants</v>
      </c>
      <c r="D91" t="str">
        <f t="shared" si="6"/>
        <v>Rare Plants - VG-178</v>
      </c>
      <c r="E91" t="str">
        <f t="shared" si="7"/>
        <v>Rare Ecological Community ABIEAMA</v>
      </c>
      <c r="F91" s="12">
        <f>INDEX(families!$A:$A,MATCH(G91,families!$B:$B,0))</f>
        <v>20</v>
      </c>
      <c r="G91" t="str">
        <f t="shared" si="8"/>
        <v>RARE</v>
      </c>
      <c r="H91" t="str">
        <f t="shared" si="9"/>
        <v>RARE</v>
      </c>
      <c r="L91">
        <v>1010303.1090000001</v>
      </c>
      <c r="M91">
        <v>1010354.425</v>
      </c>
      <c r="N91">
        <v>629937</v>
      </c>
      <c r="O91">
        <v>5488476</v>
      </c>
      <c r="P91">
        <v>629892</v>
      </c>
      <c r="Q91">
        <v>5488439</v>
      </c>
      <c r="R91" t="s">
        <v>1853</v>
      </c>
      <c r="S91" t="s">
        <v>1849</v>
      </c>
      <c r="T91" t="s">
        <v>1476</v>
      </c>
      <c r="U91" t="s">
        <v>1488</v>
      </c>
      <c r="W91" t="s">
        <v>1484</v>
      </c>
      <c r="X91">
        <v>0</v>
      </c>
      <c r="AH91" t="s">
        <v>915</v>
      </c>
      <c r="AQ91" t="s">
        <v>906</v>
      </c>
      <c r="AR91" s="5" t="s">
        <v>1485</v>
      </c>
      <c r="AS91" s="5" t="s">
        <v>1486</v>
      </c>
      <c r="AT91" s="5" t="s">
        <v>1487</v>
      </c>
      <c r="AU91" t="s">
        <v>1482</v>
      </c>
      <c r="AV91" t="s">
        <v>984</v>
      </c>
      <c r="AW91" t="s">
        <v>1489</v>
      </c>
      <c r="AX91" s="4">
        <v>44448</v>
      </c>
    </row>
    <row r="92" spans="1:50" ht="17" customHeight="1" x14ac:dyDescent="0.2">
      <c r="A92">
        <v>1064470</v>
      </c>
      <c r="C92" t="str">
        <f t="shared" si="5"/>
        <v>Rare Plants</v>
      </c>
      <c r="D92" t="str">
        <f t="shared" si="6"/>
        <v>Rare Plants - VG-220a</v>
      </c>
      <c r="E92" t="str">
        <f t="shared" si="7"/>
        <v xml:space="preserve">BROTROE </v>
      </c>
      <c r="F92" s="12">
        <f>INDEX(families!$A:$A,MATCH(G92,families!$B:$B,0))</f>
        <v>20</v>
      </c>
      <c r="G92" t="str">
        <f t="shared" si="8"/>
        <v>RARE</v>
      </c>
      <c r="H92" t="str">
        <f t="shared" si="9"/>
        <v>RARE</v>
      </c>
      <c r="L92">
        <v>1064476.1980000001</v>
      </c>
      <c r="N92">
        <v>596783</v>
      </c>
      <c r="O92">
        <v>5459430</v>
      </c>
      <c r="R92" t="s">
        <v>1853</v>
      </c>
      <c r="S92" t="s">
        <v>1849</v>
      </c>
      <c r="T92" t="s">
        <v>1476</v>
      </c>
      <c r="U92" t="s">
        <v>1490</v>
      </c>
      <c r="V92" t="s">
        <v>1491</v>
      </c>
      <c r="W92" t="s">
        <v>1492</v>
      </c>
      <c r="X92">
        <v>0</v>
      </c>
      <c r="AH92" t="s">
        <v>915</v>
      </c>
      <c r="AM92" t="s">
        <v>1494</v>
      </c>
      <c r="AN92" t="s">
        <v>985</v>
      </c>
      <c r="AO92" t="s">
        <v>987</v>
      </c>
      <c r="AP92" s="4">
        <v>44284</v>
      </c>
      <c r="AQ92" t="s">
        <v>906</v>
      </c>
      <c r="AR92" s="5" t="s">
        <v>1495</v>
      </c>
      <c r="AS92" s="5" t="s">
        <v>1496</v>
      </c>
      <c r="AT92" t="s">
        <v>1497</v>
      </c>
      <c r="AU92" t="s">
        <v>1482</v>
      </c>
      <c r="AV92" t="s">
        <v>984</v>
      </c>
      <c r="AW92" t="s">
        <v>1493</v>
      </c>
      <c r="AX92" s="4">
        <v>44284</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C87B7-D71C-5247-A52C-3EC9D28F4CB1}">
  <dimension ref="A1:H7"/>
  <sheetViews>
    <sheetView topLeftCell="B1" workbookViewId="0">
      <selection activeCell="G6" sqref="G6"/>
    </sheetView>
  </sheetViews>
  <sheetFormatPr baseColWidth="10" defaultColWidth="41.1640625" defaultRowHeight="16" x14ac:dyDescent="0.2"/>
  <cols>
    <col min="1" max="1" width="44.83203125" bestFit="1" customWidth="1"/>
    <col min="2" max="2" width="22.1640625" bestFit="1" customWidth="1"/>
    <col min="3" max="4" width="12.1640625" bestFit="1" customWidth="1"/>
    <col min="5" max="5" width="90" bestFit="1" customWidth="1"/>
    <col min="6" max="6" width="7" bestFit="1" customWidth="1"/>
    <col min="7" max="7" width="8.83203125" bestFit="1" customWidth="1"/>
    <col min="8" max="8" width="8.6640625" bestFit="1" customWidth="1"/>
  </cols>
  <sheetData>
    <row r="1" spans="1:8" x14ac:dyDescent="0.2">
      <c r="A1" t="s">
        <v>1588</v>
      </c>
      <c r="B1" t="s">
        <v>1587</v>
      </c>
      <c r="C1" t="s">
        <v>9823</v>
      </c>
      <c r="D1" t="s">
        <v>9824</v>
      </c>
      <c r="E1" t="s">
        <v>9819</v>
      </c>
      <c r="F1" t="s">
        <v>1585</v>
      </c>
      <c r="G1" t="s">
        <v>9820</v>
      </c>
      <c r="H1" t="s">
        <v>9818</v>
      </c>
    </row>
    <row r="2" spans="1:8" x14ac:dyDescent="0.2">
      <c r="A2" t="s">
        <v>9780</v>
      </c>
      <c r="B2" t="s">
        <v>9783</v>
      </c>
      <c r="C2">
        <v>990272.65993283899</v>
      </c>
      <c r="D2">
        <v>994185.800623558</v>
      </c>
      <c r="E2" t="s">
        <v>1859</v>
      </c>
      <c r="F2" t="s">
        <v>8977</v>
      </c>
      <c r="G2" s="12">
        <f>INDEX(families!$A:$A,MATCH(H2,families!$B:$B,0))</f>
        <v>21</v>
      </c>
      <c r="H2" t="s">
        <v>8977</v>
      </c>
    </row>
    <row r="3" spans="1:8" x14ac:dyDescent="0.2">
      <c r="A3" t="s">
        <v>9781</v>
      </c>
      <c r="B3" t="s">
        <v>9784</v>
      </c>
      <c r="C3">
        <v>994185.800623558</v>
      </c>
      <c r="D3">
        <v>996709.82631394197</v>
      </c>
      <c r="E3" t="s">
        <v>1859</v>
      </c>
      <c r="F3" t="s">
        <v>8977</v>
      </c>
      <c r="G3" s="12">
        <f>INDEX(families!$A:$A,MATCH(H3,families!$B:$B,0))</f>
        <v>21</v>
      </c>
      <c r="H3" t="s">
        <v>8977</v>
      </c>
    </row>
    <row r="4" spans="1:8" x14ac:dyDescent="0.2">
      <c r="A4" t="s">
        <v>9782</v>
      </c>
      <c r="B4" t="s">
        <v>9785</v>
      </c>
      <c r="C4">
        <v>996709.82631394197</v>
      </c>
      <c r="D4">
        <v>1013451.37155378</v>
      </c>
      <c r="E4" t="s">
        <v>1859</v>
      </c>
      <c r="F4" t="s">
        <v>8977</v>
      </c>
      <c r="G4" s="12">
        <f>INDEX(families!$A:$A,MATCH(H4,families!$B:$B,0))</f>
        <v>21</v>
      </c>
      <c r="H4" t="s">
        <v>8977</v>
      </c>
    </row>
    <row r="5" spans="1:8" x14ac:dyDescent="0.2">
      <c r="A5" t="s">
        <v>1857</v>
      </c>
      <c r="B5" t="s">
        <v>1858</v>
      </c>
      <c r="C5">
        <v>1013451.37155378</v>
      </c>
      <c r="D5">
        <v>1056725.5872</v>
      </c>
      <c r="E5" t="s">
        <v>1859</v>
      </c>
      <c r="F5" t="s">
        <v>8977</v>
      </c>
      <c r="G5" s="12">
        <f>INDEX(families!$A:$A,MATCH(H5,families!$B:$B,0))</f>
        <v>21</v>
      </c>
      <c r="H5" t="s">
        <v>8977</v>
      </c>
    </row>
    <row r="6" spans="1:8" x14ac:dyDescent="0.2">
      <c r="A6" t="s">
        <v>1860</v>
      </c>
      <c r="B6" t="s">
        <v>1861</v>
      </c>
      <c r="C6">
        <v>1056725.5872</v>
      </c>
      <c r="D6">
        <v>1073996.8964512399</v>
      </c>
      <c r="E6" t="s">
        <v>1859</v>
      </c>
      <c r="F6" t="s">
        <v>8977</v>
      </c>
      <c r="G6" s="12">
        <f>INDEX(families!$A:$A,MATCH(H6,families!$B:$B,0))</f>
        <v>21</v>
      </c>
      <c r="H6" t="s">
        <v>8977</v>
      </c>
    </row>
    <row r="7" spans="1:8" x14ac:dyDescent="0.2">
      <c r="A7" t="s">
        <v>1862</v>
      </c>
      <c r="B7" t="s">
        <v>1863</v>
      </c>
      <c r="C7">
        <v>1073996.8964512399</v>
      </c>
      <c r="D7">
        <v>1075916.46191434</v>
      </c>
      <c r="E7" t="s">
        <v>1859</v>
      </c>
      <c r="F7" t="s">
        <v>8977</v>
      </c>
      <c r="G7" s="12">
        <f>INDEX(families!$A:$A,MATCH(H7,families!$B:$B,0))</f>
        <v>21</v>
      </c>
      <c r="H7" t="s">
        <v>8977</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0A185-69D4-4847-B79B-2596876CAFD2}">
  <dimension ref="A1:AE17"/>
  <sheetViews>
    <sheetView topLeftCell="E1" workbookViewId="0">
      <selection activeCell="H5" sqref="H5"/>
    </sheetView>
  </sheetViews>
  <sheetFormatPr baseColWidth="10" defaultColWidth="8.33203125" defaultRowHeight="17" customHeight="1" x14ac:dyDescent="0.2"/>
  <cols>
    <col min="1" max="2" width="8.1640625" bestFit="1" customWidth="1"/>
    <col min="3" max="3" width="57.83203125" bestFit="1" customWidth="1"/>
    <col min="4" max="4" width="16.5" bestFit="1" customWidth="1"/>
    <col min="5" max="5" width="109.33203125" bestFit="1" customWidth="1"/>
    <col min="6" max="6" width="7" bestFit="1" customWidth="1"/>
    <col min="7" max="7" width="5.1640625" bestFit="1" customWidth="1"/>
    <col min="8" max="8" width="8.83203125" bestFit="1" customWidth="1"/>
    <col min="9" max="9" width="12" bestFit="1" customWidth="1"/>
    <col min="12" max="17" width="12.1640625" bestFit="1" customWidth="1"/>
    <col min="18" max="18" width="18.6640625" bestFit="1" customWidth="1"/>
    <col min="19" max="19" width="25.1640625" bestFit="1" customWidth="1"/>
    <col min="20" max="20" width="109.33203125" bestFit="1" customWidth="1"/>
    <col min="21" max="21" width="9.83203125" bestFit="1" customWidth="1"/>
    <col min="22" max="22" width="30.33203125" bestFit="1" customWidth="1"/>
    <col min="23" max="23" width="31" bestFit="1" customWidth="1"/>
    <col min="24" max="24" width="22.1640625" bestFit="1" customWidth="1"/>
    <col min="25" max="25" width="29.33203125" bestFit="1" customWidth="1"/>
    <col min="26" max="26" width="187" bestFit="1" customWidth="1"/>
    <col min="27" max="27" width="8.6640625" bestFit="1" customWidth="1"/>
    <col min="28" max="28" width="9.83203125" bestFit="1" customWidth="1"/>
    <col min="29" max="29" width="12.83203125" bestFit="1" customWidth="1"/>
    <col min="30" max="30" width="77.33203125" bestFit="1" customWidth="1"/>
    <col min="31" max="31" width="255.83203125" bestFit="1" customWidth="1"/>
  </cols>
  <sheetData>
    <row r="1" spans="1:31" ht="17" customHeight="1" x14ac:dyDescent="0.2">
      <c r="A1" t="s">
        <v>9823</v>
      </c>
      <c r="B1" t="s">
        <v>9824</v>
      </c>
      <c r="C1" t="s">
        <v>1588</v>
      </c>
      <c r="D1" t="s">
        <v>1587</v>
      </c>
      <c r="E1" t="s">
        <v>9819</v>
      </c>
      <c r="F1" t="s">
        <v>1585</v>
      </c>
      <c r="G1" t="s">
        <v>1586</v>
      </c>
      <c r="H1" t="s">
        <v>9820</v>
      </c>
      <c r="I1" t="s">
        <v>9818</v>
      </c>
      <c r="L1" t="s">
        <v>1608</v>
      </c>
      <c r="M1" t="s">
        <v>1609</v>
      </c>
      <c r="N1" t="s">
        <v>1610</v>
      </c>
      <c r="O1" t="s">
        <v>1606</v>
      </c>
      <c r="P1" t="s">
        <v>1607</v>
      </c>
      <c r="Q1" t="s">
        <v>1611</v>
      </c>
      <c r="R1" t="s">
        <v>864</v>
      </c>
      <c r="S1" t="s">
        <v>865</v>
      </c>
      <c r="T1" t="s">
        <v>868</v>
      </c>
      <c r="U1" t="s">
        <v>869</v>
      </c>
      <c r="V1" t="s">
        <v>870</v>
      </c>
      <c r="W1" t="s">
        <v>879</v>
      </c>
      <c r="X1" t="s">
        <v>881</v>
      </c>
      <c r="Y1" t="s">
        <v>883</v>
      </c>
      <c r="Z1" t="s">
        <v>49</v>
      </c>
      <c r="AA1" t="s">
        <v>890</v>
      </c>
      <c r="AB1" t="s">
        <v>891</v>
      </c>
      <c r="AC1" t="s">
        <v>892</v>
      </c>
      <c r="AD1" t="s">
        <v>894</v>
      </c>
      <c r="AE1" t="s">
        <v>896</v>
      </c>
    </row>
    <row r="2" spans="1:31" ht="17" customHeight="1" x14ac:dyDescent="0.2">
      <c r="A2">
        <v>1008060</v>
      </c>
      <c r="C2" t="s">
        <v>1937</v>
      </c>
      <c r="D2" t="s">
        <v>1934</v>
      </c>
      <c r="E2" t="s">
        <v>1927</v>
      </c>
      <c r="F2" t="s">
        <v>1873</v>
      </c>
      <c r="G2">
        <v>45</v>
      </c>
      <c r="H2" s="12">
        <f>INDEX(families!$A:$A,MATCH(I2,families!$B:$B,0))</f>
        <v>22</v>
      </c>
      <c r="I2" t="str">
        <f>F2</f>
        <v>CWD</v>
      </c>
      <c r="L2">
        <v>630633.29299999995</v>
      </c>
      <c r="M2">
        <v>5490531.6610000003</v>
      </c>
      <c r="O2">
        <v>1008147.5</v>
      </c>
      <c r="R2" t="s">
        <v>1872</v>
      </c>
      <c r="S2" t="s">
        <v>1936</v>
      </c>
      <c r="T2" t="s">
        <v>1927</v>
      </c>
      <c r="U2">
        <v>0</v>
      </c>
      <c r="V2" t="s">
        <v>1926</v>
      </c>
      <c r="W2" t="s">
        <v>1932</v>
      </c>
      <c r="X2" t="s">
        <v>915</v>
      </c>
      <c r="Y2" t="s">
        <v>1924</v>
      </c>
      <c r="Z2" t="s">
        <v>1931</v>
      </c>
      <c r="AA2" t="s">
        <v>905</v>
      </c>
      <c r="AB2" t="s">
        <v>1866</v>
      </c>
      <c r="AC2" t="s">
        <v>1503</v>
      </c>
      <c r="AD2" t="s">
        <v>1922</v>
      </c>
      <c r="AE2" s="5" t="s">
        <v>1921</v>
      </c>
    </row>
    <row r="3" spans="1:31" ht="17" customHeight="1" x14ac:dyDescent="0.2">
      <c r="A3">
        <v>1008350</v>
      </c>
      <c r="C3" t="s">
        <v>1935</v>
      </c>
      <c r="D3" t="s">
        <v>1934</v>
      </c>
      <c r="E3" t="s">
        <v>1927</v>
      </c>
      <c r="F3" t="s">
        <v>1873</v>
      </c>
      <c r="G3">
        <v>45</v>
      </c>
      <c r="H3" s="12">
        <f>INDEX(families!$A:$A,MATCH(I3,families!$B:$B,0))</f>
        <v>22</v>
      </c>
      <c r="I3" t="str">
        <f t="shared" ref="I3:I17" si="0">F3</f>
        <v>CWD</v>
      </c>
      <c r="L3">
        <v>630533.93519999995</v>
      </c>
      <c r="M3">
        <v>5490317.7230000002</v>
      </c>
      <c r="O3">
        <v>1008340.324</v>
      </c>
      <c r="R3" t="s">
        <v>1872</v>
      </c>
      <c r="S3" t="s">
        <v>1933</v>
      </c>
      <c r="T3" t="s">
        <v>1927</v>
      </c>
      <c r="U3">
        <v>0</v>
      </c>
      <c r="V3" t="s">
        <v>1926</v>
      </c>
      <c r="W3" t="s">
        <v>1932</v>
      </c>
      <c r="X3" t="s">
        <v>915</v>
      </c>
      <c r="Y3" t="s">
        <v>1924</v>
      </c>
      <c r="Z3" t="s">
        <v>1931</v>
      </c>
      <c r="AA3" t="s">
        <v>905</v>
      </c>
      <c r="AB3" t="s">
        <v>1866</v>
      </c>
      <c r="AC3" t="s">
        <v>1503</v>
      </c>
      <c r="AD3" t="s">
        <v>1922</v>
      </c>
      <c r="AE3" s="5" t="s">
        <v>1921</v>
      </c>
    </row>
    <row r="4" spans="1:31" ht="17" customHeight="1" x14ac:dyDescent="0.2">
      <c r="A4">
        <v>1008660</v>
      </c>
      <c r="C4" t="s">
        <v>1930</v>
      </c>
      <c r="D4" t="s">
        <v>1929</v>
      </c>
      <c r="E4" t="s">
        <v>1927</v>
      </c>
      <c r="F4" t="s">
        <v>1873</v>
      </c>
      <c r="G4">
        <v>35</v>
      </c>
      <c r="H4" s="12">
        <f>INDEX(families!$A:$A,MATCH(I4,families!$B:$B,0))</f>
        <v>22</v>
      </c>
      <c r="I4" t="str">
        <f t="shared" si="0"/>
        <v>CWD</v>
      </c>
      <c r="L4">
        <v>630457.42070000002</v>
      </c>
      <c r="M4">
        <v>5490036.5899999999</v>
      </c>
      <c r="O4">
        <v>1008645.748</v>
      </c>
      <c r="R4" t="s">
        <v>1872</v>
      </c>
      <c r="S4" t="s">
        <v>1928</v>
      </c>
      <c r="T4" t="s">
        <v>1927</v>
      </c>
      <c r="U4">
        <v>0</v>
      </c>
      <c r="V4" t="s">
        <v>1926</v>
      </c>
      <c r="W4" t="s">
        <v>1925</v>
      </c>
      <c r="X4" t="s">
        <v>915</v>
      </c>
      <c r="Y4" t="s">
        <v>1924</v>
      </c>
      <c r="Z4" t="s">
        <v>1923</v>
      </c>
      <c r="AA4" t="s">
        <v>905</v>
      </c>
      <c r="AB4" t="s">
        <v>1866</v>
      </c>
      <c r="AC4" t="s">
        <v>1503</v>
      </c>
      <c r="AD4" t="s">
        <v>1922</v>
      </c>
      <c r="AE4" s="5" t="s">
        <v>1921</v>
      </c>
    </row>
    <row r="5" spans="1:31" ht="17" customHeight="1" x14ac:dyDescent="0.2">
      <c r="A5">
        <v>1020230</v>
      </c>
      <c r="B5">
        <v>1023910</v>
      </c>
      <c r="C5" t="s">
        <v>1920</v>
      </c>
      <c r="D5" t="s">
        <v>1901</v>
      </c>
      <c r="E5" t="s">
        <v>1899</v>
      </c>
      <c r="F5" t="s">
        <v>1873</v>
      </c>
      <c r="G5">
        <v>138</v>
      </c>
      <c r="H5" s="12">
        <f>INDEX(families!$A:$A,MATCH(I5,families!$B:$B,0))</f>
        <v>22</v>
      </c>
      <c r="I5" t="str">
        <f t="shared" si="0"/>
        <v>CWD</v>
      </c>
      <c r="L5">
        <v>626703.52260000003</v>
      </c>
      <c r="M5">
        <v>5481630.3949999996</v>
      </c>
      <c r="N5">
        <v>625426.48739999998</v>
      </c>
      <c r="O5">
        <v>1020222.0919999999</v>
      </c>
      <c r="P5">
        <v>1023923.947</v>
      </c>
      <c r="Q5">
        <v>5478520.5860000001</v>
      </c>
      <c r="R5" t="s">
        <v>1872</v>
      </c>
      <c r="S5" t="s">
        <v>1919</v>
      </c>
      <c r="T5" t="s">
        <v>1899</v>
      </c>
      <c r="U5">
        <v>0</v>
      </c>
      <c r="V5" t="s">
        <v>1918</v>
      </c>
      <c r="W5">
        <v>138</v>
      </c>
      <c r="X5" t="s">
        <v>915</v>
      </c>
      <c r="Y5" t="s">
        <v>902</v>
      </c>
      <c r="Z5" t="s">
        <v>1897</v>
      </c>
      <c r="AA5" t="s">
        <v>905</v>
      </c>
      <c r="AB5" t="s">
        <v>1866</v>
      </c>
      <c r="AC5" t="s">
        <v>1503</v>
      </c>
      <c r="AD5" s="5" t="s">
        <v>1896</v>
      </c>
      <c r="AE5" t="s">
        <v>1895</v>
      </c>
    </row>
    <row r="6" spans="1:31" ht="17" customHeight="1" x14ac:dyDescent="0.2">
      <c r="A6">
        <v>1026230</v>
      </c>
      <c r="B6">
        <v>1029780</v>
      </c>
      <c r="C6" t="s">
        <v>1917</v>
      </c>
      <c r="D6" t="s">
        <v>1901</v>
      </c>
      <c r="E6" t="s">
        <v>1899</v>
      </c>
      <c r="F6" t="s">
        <v>1873</v>
      </c>
      <c r="G6">
        <v>138</v>
      </c>
      <c r="H6" s="12">
        <f>INDEX(families!$A:$A,MATCH(I6,families!$B:$B,0))</f>
        <v>22</v>
      </c>
      <c r="I6" t="str">
        <f t="shared" si="0"/>
        <v>CWD</v>
      </c>
      <c r="L6">
        <v>623500.49569999997</v>
      </c>
      <c r="M6">
        <v>5477655.1950000003</v>
      </c>
      <c r="N6">
        <v>622147.51309999998</v>
      </c>
      <c r="O6">
        <v>1026222.3149999999</v>
      </c>
      <c r="P6">
        <v>1029778.53</v>
      </c>
      <c r="Q6">
        <v>5474561.727</v>
      </c>
      <c r="R6" t="s">
        <v>1872</v>
      </c>
      <c r="S6" t="s">
        <v>1916</v>
      </c>
      <c r="T6" t="s">
        <v>1899</v>
      </c>
      <c r="U6">
        <v>0</v>
      </c>
      <c r="V6" t="s">
        <v>1915</v>
      </c>
      <c r="W6">
        <v>138</v>
      </c>
      <c r="X6" t="s">
        <v>915</v>
      </c>
      <c r="Y6" t="s">
        <v>902</v>
      </c>
      <c r="Z6" t="s">
        <v>1897</v>
      </c>
      <c r="AA6" t="s">
        <v>905</v>
      </c>
      <c r="AB6" t="s">
        <v>1866</v>
      </c>
      <c r="AC6" t="s">
        <v>1503</v>
      </c>
      <c r="AD6" s="5" t="s">
        <v>1896</v>
      </c>
      <c r="AE6" t="s">
        <v>1895</v>
      </c>
    </row>
    <row r="7" spans="1:31" ht="17" customHeight="1" x14ac:dyDescent="0.2">
      <c r="A7">
        <v>1030140</v>
      </c>
      <c r="B7">
        <v>1030670</v>
      </c>
      <c r="C7" t="s">
        <v>1914</v>
      </c>
      <c r="D7" t="s">
        <v>1901</v>
      </c>
      <c r="E7" t="s">
        <v>1899</v>
      </c>
      <c r="F7" t="s">
        <v>1873</v>
      </c>
      <c r="G7">
        <v>138</v>
      </c>
      <c r="H7" s="12">
        <f>INDEX(families!$A:$A,MATCH(I7,families!$B:$B,0))</f>
        <v>22</v>
      </c>
      <c r="I7" t="str">
        <f t="shared" si="0"/>
        <v>CWD</v>
      </c>
      <c r="L7">
        <v>622247.77980000002</v>
      </c>
      <c r="M7">
        <v>5474217.0530000003</v>
      </c>
      <c r="N7">
        <v>622060.39029999997</v>
      </c>
      <c r="O7">
        <v>1030136.637</v>
      </c>
      <c r="P7">
        <v>1030662.116</v>
      </c>
      <c r="Q7">
        <v>5473747.2369999997</v>
      </c>
      <c r="R7" t="s">
        <v>1872</v>
      </c>
      <c r="S7" t="s">
        <v>1913</v>
      </c>
      <c r="T7" t="s">
        <v>1899</v>
      </c>
      <c r="U7">
        <v>0</v>
      </c>
      <c r="V7" t="s">
        <v>1912</v>
      </c>
      <c r="W7">
        <v>138</v>
      </c>
      <c r="X7" t="s">
        <v>915</v>
      </c>
      <c r="Y7" t="s">
        <v>902</v>
      </c>
      <c r="Z7" t="s">
        <v>1897</v>
      </c>
      <c r="AA7" t="s">
        <v>905</v>
      </c>
      <c r="AB7" t="s">
        <v>1866</v>
      </c>
      <c r="AC7" t="s">
        <v>1503</v>
      </c>
      <c r="AD7" s="5" t="s">
        <v>1896</v>
      </c>
      <c r="AE7" t="s">
        <v>1895</v>
      </c>
    </row>
    <row r="8" spans="1:31" ht="17" customHeight="1" x14ac:dyDescent="0.2">
      <c r="A8">
        <v>1030880</v>
      </c>
      <c r="B8">
        <v>1032430</v>
      </c>
      <c r="C8" t="s">
        <v>1911</v>
      </c>
      <c r="D8" t="s">
        <v>1901</v>
      </c>
      <c r="E8" t="s">
        <v>1899</v>
      </c>
      <c r="F8" t="s">
        <v>1873</v>
      </c>
      <c r="G8">
        <v>138</v>
      </c>
      <c r="H8" s="12">
        <f>INDEX(families!$A:$A,MATCH(I8,families!$B:$B,0))</f>
        <v>22</v>
      </c>
      <c r="I8" t="str">
        <f t="shared" si="0"/>
        <v>CWD</v>
      </c>
      <c r="L8">
        <v>622171.14679999999</v>
      </c>
      <c r="M8">
        <v>5473540.6390000004</v>
      </c>
      <c r="N8">
        <v>621873.21290000004</v>
      </c>
      <c r="O8">
        <v>1030889.818</v>
      </c>
      <c r="P8">
        <v>1032432.999</v>
      </c>
      <c r="Q8">
        <v>5472062.0870000003</v>
      </c>
      <c r="R8" t="s">
        <v>1872</v>
      </c>
      <c r="S8" t="s">
        <v>1910</v>
      </c>
      <c r="T8" t="s">
        <v>1899</v>
      </c>
      <c r="U8">
        <v>0</v>
      </c>
      <c r="V8" t="s">
        <v>1909</v>
      </c>
      <c r="W8">
        <v>138</v>
      </c>
      <c r="X8" t="s">
        <v>915</v>
      </c>
      <c r="Y8" t="s">
        <v>902</v>
      </c>
      <c r="Z8" t="s">
        <v>1897</v>
      </c>
      <c r="AA8" t="s">
        <v>905</v>
      </c>
      <c r="AB8" t="s">
        <v>1866</v>
      </c>
      <c r="AC8" t="s">
        <v>1503</v>
      </c>
      <c r="AD8" s="5" t="s">
        <v>1896</v>
      </c>
      <c r="AE8" t="s">
        <v>1895</v>
      </c>
    </row>
    <row r="9" spans="1:31" ht="17" customHeight="1" x14ac:dyDescent="0.2">
      <c r="A9">
        <v>1032500</v>
      </c>
      <c r="B9">
        <v>1033560</v>
      </c>
      <c r="C9" t="s">
        <v>1908</v>
      </c>
      <c r="D9" t="s">
        <v>1901</v>
      </c>
      <c r="E9" t="s">
        <v>1899</v>
      </c>
      <c r="F9" t="s">
        <v>1873</v>
      </c>
      <c r="G9">
        <v>138</v>
      </c>
      <c r="H9" s="12">
        <f>INDEX(families!$A:$A,MATCH(I9,families!$B:$B,0))</f>
        <v>22</v>
      </c>
      <c r="I9" t="str">
        <f t="shared" si="0"/>
        <v>CWD</v>
      </c>
      <c r="L9">
        <v>621969.03339999996</v>
      </c>
      <c r="M9">
        <v>5471990.4579999996</v>
      </c>
      <c r="N9">
        <v>621233.0183</v>
      </c>
      <c r="O9">
        <v>1032498.8149999999</v>
      </c>
      <c r="P9">
        <v>1033570.752</v>
      </c>
      <c r="Q9">
        <v>5471285.9749999996</v>
      </c>
      <c r="R9" t="s">
        <v>1872</v>
      </c>
      <c r="S9" t="s">
        <v>1907</v>
      </c>
      <c r="T9" t="s">
        <v>1899</v>
      </c>
      <c r="U9">
        <v>0</v>
      </c>
      <c r="V9" t="s">
        <v>1906</v>
      </c>
      <c r="W9">
        <v>138</v>
      </c>
      <c r="X9" t="s">
        <v>915</v>
      </c>
      <c r="Y9" t="s">
        <v>902</v>
      </c>
      <c r="Z9" t="s">
        <v>1897</v>
      </c>
      <c r="AA9" t="s">
        <v>905</v>
      </c>
      <c r="AB9" t="s">
        <v>1866</v>
      </c>
      <c r="AC9" t="s">
        <v>1503</v>
      </c>
      <c r="AD9" s="5" t="s">
        <v>1896</v>
      </c>
      <c r="AE9" t="s">
        <v>1895</v>
      </c>
    </row>
    <row r="10" spans="1:31" ht="17" customHeight="1" x14ac:dyDescent="0.2">
      <c r="A10">
        <v>1033890</v>
      </c>
      <c r="B10">
        <v>1034170</v>
      </c>
      <c r="C10" t="s">
        <v>1905</v>
      </c>
      <c r="D10" t="s">
        <v>1901</v>
      </c>
      <c r="E10" t="s">
        <v>1899</v>
      </c>
      <c r="F10" t="s">
        <v>1873</v>
      </c>
      <c r="G10">
        <v>138</v>
      </c>
      <c r="H10" s="12">
        <f>INDEX(families!$A:$A,MATCH(I10,families!$B:$B,0))</f>
        <v>22</v>
      </c>
      <c r="I10" t="str">
        <f t="shared" si="0"/>
        <v>CWD</v>
      </c>
      <c r="L10">
        <v>620922.0932</v>
      </c>
      <c r="M10">
        <v>5471322.0250000004</v>
      </c>
      <c r="N10">
        <v>620650.99710000004</v>
      </c>
      <c r="O10">
        <v>1033898.773</v>
      </c>
      <c r="P10">
        <v>1034170.505</v>
      </c>
      <c r="Q10">
        <v>5471276.0719999997</v>
      </c>
      <c r="R10" t="s">
        <v>1872</v>
      </c>
      <c r="S10" t="s">
        <v>1904</v>
      </c>
      <c r="T10" t="s">
        <v>1899</v>
      </c>
      <c r="U10">
        <v>0</v>
      </c>
      <c r="V10" t="s">
        <v>1903</v>
      </c>
      <c r="W10">
        <v>138</v>
      </c>
      <c r="X10" t="s">
        <v>915</v>
      </c>
      <c r="Y10" t="s">
        <v>902</v>
      </c>
      <c r="Z10" t="s">
        <v>1897</v>
      </c>
      <c r="AA10" t="s">
        <v>905</v>
      </c>
      <c r="AB10" t="s">
        <v>1866</v>
      </c>
      <c r="AC10" t="s">
        <v>1503</v>
      </c>
      <c r="AD10" s="5" t="s">
        <v>1896</v>
      </c>
      <c r="AE10" t="s">
        <v>1895</v>
      </c>
    </row>
    <row r="11" spans="1:31" ht="17" customHeight="1" x14ac:dyDescent="0.2">
      <c r="A11">
        <v>1035360</v>
      </c>
      <c r="B11">
        <v>1035750</v>
      </c>
      <c r="C11" t="s">
        <v>1902</v>
      </c>
      <c r="D11" t="s">
        <v>1901</v>
      </c>
      <c r="E11" t="s">
        <v>1899</v>
      </c>
      <c r="F11" t="s">
        <v>1873</v>
      </c>
      <c r="G11">
        <v>138</v>
      </c>
      <c r="H11" s="12">
        <f>INDEX(families!$A:$A,MATCH(I11,families!$B:$B,0))</f>
        <v>22</v>
      </c>
      <c r="I11" t="str">
        <f t="shared" si="0"/>
        <v>CWD</v>
      </c>
      <c r="L11">
        <v>619615.12670000002</v>
      </c>
      <c r="M11">
        <v>5471399.2309999997</v>
      </c>
      <c r="N11">
        <v>619261.22199999995</v>
      </c>
      <c r="O11">
        <v>1035431.941</v>
      </c>
      <c r="P11">
        <v>1035688.134</v>
      </c>
      <c r="Q11">
        <v>5471257.3669999996</v>
      </c>
      <c r="R11" t="s">
        <v>1872</v>
      </c>
      <c r="S11" t="s">
        <v>1900</v>
      </c>
      <c r="T11" t="s">
        <v>1899</v>
      </c>
      <c r="U11">
        <v>0</v>
      </c>
      <c r="V11" t="s">
        <v>1898</v>
      </c>
      <c r="W11">
        <v>138</v>
      </c>
      <c r="X11" t="s">
        <v>915</v>
      </c>
      <c r="Y11" t="s">
        <v>902</v>
      </c>
      <c r="Z11" t="s">
        <v>1897</v>
      </c>
      <c r="AA11" t="s">
        <v>905</v>
      </c>
      <c r="AB11" t="s">
        <v>1866</v>
      </c>
      <c r="AC11" t="s">
        <v>1503</v>
      </c>
      <c r="AD11" s="5" t="s">
        <v>1896</v>
      </c>
      <c r="AE11" t="s">
        <v>1895</v>
      </c>
    </row>
    <row r="12" spans="1:31" ht="17" customHeight="1" x14ac:dyDescent="0.2">
      <c r="A12">
        <v>1053200</v>
      </c>
      <c r="B12">
        <v>1053250</v>
      </c>
      <c r="C12" t="s">
        <v>1894</v>
      </c>
      <c r="D12" t="s">
        <v>1885</v>
      </c>
      <c r="E12" t="s">
        <v>1888</v>
      </c>
      <c r="F12" t="s">
        <v>1873</v>
      </c>
      <c r="G12">
        <v>121</v>
      </c>
      <c r="H12" s="12">
        <f>INDEX(families!$A:$A,MATCH(I12,families!$B:$B,0))</f>
        <v>22</v>
      </c>
      <c r="I12" t="str">
        <f t="shared" si="0"/>
        <v>CWD</v>
      </c>
      <c r="L12">
        <v>603495.93339999998</v>
      </c>
      <c r="M12">
        <v>5467808.3859999999</v>
      </c>
      <c r="N12">
        <v>603450.18940000003</v>
      </c>
      <c r="O12">
        <v>1053190.152</v>
      </c>
      <c r="P12">
        <v>1053261.7220000001</v>
      </c>
      <c r="Q12">
        <v>5467755.2290000003</v>
      </c>
      <c r="R12" t="s">
        <v>1872</v>
      </c>
      <c r="S12" t="s">
        <v>1893</v>
      </c>
      <c r="T12" t="s">
        <v>1888</v>
      </c>
      <c r="U12">
        <v>0</v>
      </c>
      <c r="V12" t="s">
        <v>1883</v>
      </c>
      <c r="W12">
        <v>121</v>
      </c>
      <c r="X12" t="s">
        <v>915</v>
      </c>
      <c r="Y12" t="s">
        <v>963</v>
      </c>
      <c r="Z12" t="s">
        <v>1882</v>
      </c>
      <c r="AA12" t="s">
        <v>905</v>
      </c>
      <c r="AB12" t="s">
        <v>1866</v>
      </c>
      <c r="AC12" t="s">
        <v>1503</v>
      </c>
      <c r="AD12" s="5" t="s">
        <v>1865</v>
      </c>
      <c r="AE12" t="s">
        <v>1887</v>
      </c>
    </row>
    <row r="13" spans="1:31" ht="17" customHeight="1" x14ac:dyDescent="0.2">
      <c r="A13">
        <v>1053250</v>
      </c>
      <c r="B13">
        <v>1053300</v>
      </c>
      <c r="C13" t="s">
        <v>1892</v>
      </c>
      <c r="D13" t="s">
        <v>1885</v>
      </c>
      <c r="E13" t="s">
        <v>1888</v>
      </c>
      <c r="F13" t="s">
        <v>1873</v>
      </c>
      <c r="G13">
        <v>121</v>
      </c>
      <c r="H13" s="12">
        <f>INDEX(families!$A:$A,MATCH(I13,families!$B:$B,0))</f>
        <v>22</v>
      </c>
      <c r="I13" t="str">
        <f t="shared" si="0"/>
        <v>CWD</v>
      </c>
      <c r="L13">
        <v>603457.00540000002</v>
      </c>
      <c r="M13">
        <v>5467774.0329999998</v>
      </c>
      <c r="N13">
        <v>603413.24820000003</v>
      </c>
      <c r="O13">
        <v>1053241.497</v>
      </c>
      <c r="P13">
        <v>1053309.835</v>
      </c>
      <c r="Q13">
        <v>5467723.3870000001</v>
      </c>
      <c r="R13" t="s">
        <v>1872</v>
      </c>
      <c r="S13" t="s">
        <v>1891</v>
      </c>
      <c r="T13" t="s">
        <v>1888</v>
      </c>
      <c r="U13">
        <v>0</v>
      </c>
      <c r="V13" t="s">
        <v>1883</v>
      </c>
      <c r="W13">
        <v>121</v>
      </c>
      <c r="X13" t="s">
        <v>915</v>
      </c>
      <c r="Y13" t="s">
        <v>902</v>
      </c>
      <c r="Z13" t="s">
        <v>1882</v>
      </c>
      <c r="AA13" t="s">
        <v>905</v>
      </c>
      <c r="AB13" t="s">
        <v>1866</v>
      </c>
      <c r="AC13" t="s">
        <v>1503</v>
      </c>
      <c r="AD13" s="5" t="s">
        <v>1865</v>
      </c>
      <c r="AE13" t="s">
        <v>1887</v>
      </c>
    </row>
    <row r="14" spans="1:31" ht="17" customHeight="1" x14ac:dyDescent="0.2">
      <c r="A14">
        <v>1053300</v>
      </c>
      <c r="B14">
        <v>1054550</v>
      </c>
      <c r="C14" t="s">
        <v>1890</v>
      </c>
      <c r="D14" t="s">
        <v>1885</v>
      </c>
      <c r="E14" t="s">
        <v>1888</v>
      </c>
      <c r="F14" t="s">
        <v>1873</v>
      </c>
      <c r="G14">
        <v>121</v>
      </c>
      <c r="H14" s="12">
        <f>INDEX(families!$A:$A,MATCH(I14,families!$B:$B,0))</f>
        <v>22</v>
      </c>
      <c r="I14" t="str">
        <f t="shared" si="0"/>
        <v>CWD</v>
      </c>
      <c r="L14">
        <v>603428.60510000004</v>
      </c>
      <c r="M14">
        <v>5467736.1919999998</v>
      </c>
      <c r="N14">
        <v>602453.45589999994</v>
      </c>
      <c r="O14">
        <v>1053290.165</v>
      </c>
      <c r="P14">
        <v>1054553.986</v>
      </c>
      <c r="Q14">
        <v>5466936.3389999997</v>
      </c>
      <c r="R14" t="s">
        <v>1872</v>
      </c>
      <c r="S14" t="s">
        <v>1889</v>
      </c>
      <c r="T14" t="s">
        <v>1888</v>
      </c>
      <c r="U14">
        <v>0</v>
      </c>
      <c r="V14" t="s">
        <v>1883</v>
      </c>
      <c r="W14">
        <v>121</v>
      </c>
      <c r="X14" t="s">
        <v>915</v>
      </c>
      <c r="Y14" t="s">
        <v>963</v>
      </c>
      <c r="Z14" t="s">
        <v>1882</v>
      </c>
      <c r="AA14" t="s">
        <v>905</v>
      </c>
      <c r="AB14" t="s">
        <v>1866</v>
      </c>
      <c r="AC14" t="s">
        <v>1503</v>
      </c>
      <c r="AD14" s="5" t="s">
        <v>1865</v>
      </c>
      <c r="AE14" t="s">
        <v>1887</v>
      </c>
    </row>
    <row r="15" spans="1:31" ht="17" customHeight="1" x14ac:dyDescent="0.2">
      <c r="A15">
        <v>1054550</v>
      </c>
      <c r="B15">
        <v>1054600</v>
      </c>
      <c r="C15" t="s">
        <v>1886</v>
      </c>
      <c r="D15" t="s">
        <v>1885</v>
      </c>
      <c r="E15" t="s">
        <v>1870</v>
      </c>
      <c r="F15" t="s">
        <v>1873</v>
      </c>
      <c r="G15">
        <v>121</v>
      </c>
      <c r="H15" s="12">
        <f>INDEX(families!$A:$A,MATCH(I15,families!$B:$B,0))</f>
        <v>22</v>
      </c>
      <c r="I15" t="str">
        <f t="shared" si="0"/>
        <v>CWD</v>
      </c>
      <c r="L15">
        <v>602467.6727</v>
      </c>
      <c r="M15">
        <v>5466950.398</v>
      </c>
      <c r="N15">
        <v>602419.49029999995</v>
      </c>
      <c r="O15">
        <v>1054534.1189999999</v>
      </c>
      <c r="P15">
        <v>1054609.531</v>
      </c>
      <c r="Q15">
        <v>5466892.3660000004</v>
      </c>
      <c r="R15" t="s">
        <v>1872</v>
      </c>
      <c r="S15" t="s">
        <v>1884</v>
      </c>
      <c r="T15" t="s">
        <v>1870</v>
      </c>
      <c r="U15">
        <v>0</v>
      </c>
      <c r="V15" t="s">
        <v>1883</v>
      </c>
      <c r="W15">
        <v>121</v>
      </c>
      <c r="X15" t="s">
        <v>915</v>
      </c>
      <c r="Y15" t="s">
        <v>963</v>
      </c>
      <c r="Z15" t="s">
        <v>1882</v>
      </c>
      <c r="AA15" t="s">
        <v>905</v>
      </c>
      <c r="AB15" t="s">
        <v>1866</v>
      </c>
      <c r="AC15" t="s">
        <v>1503</v>
      </c>
      <c r="AD15" s="5" t="s">
        <v>1865</v>
      </c>
      <c r="AE15" t="s">
        <v>1881</v>
      </c>
    </row>
    <row r="16" spans="1:31" ht="17" customHeight="1" x14ac:dyDescent="0.2">
      <c r="A16">
        <v>1061250</v>
      </c>
      <c r="B16">
        <v>1062610</v>
      </c>
      <c r="C16" t="s">
        <v>1880</v>
      </c>
      <c r="D16" t="s">
        <v>1874</v>
      </c>
      <c r="E16" t="s">
        <v>1870</v>
      </c>
      <c r="F16" t="s">
        <v>1873</v>
      </c>
      <c r="G16">
        <v>67</v>
      </c>
      <c r="H16" s="12">
        <f>INDEX(families!$A:$A,MATCH(I16,families!$B:$B,0))</f>
        <v>22</v>
      </c>
      <c r="I16" t="str">
        <f t="shared" si="0"/>
        <v>CWD</v>
      </c>
      <c r="L16">
        <v>598495.95200000005</v>
      </c>
      <c r="M16">
        <v>5461858.5209999997</v>
      </c>
      <c r="N16">
        <v>597576.25260000001</v>
      </c>
      <c r="O16">
        <v>1061251</v>
      </c>
      <c r="P16">
        <v>1062606.6810000001</v>
      </c>
      <c r="Q16">
        <v>5460916.6529999999</v>
      </c>
      <c r="R16" t="s">
        <v>1872</v>
      </c>
      <c r="S16" t="s">
        <v>1879</v>
      </c>
      <c r="T16" t="s">
        <v>1870</v>
      </c>
      <c r="U16">
        <v>0</v>
      </c>
      <c r="V16" t="s">
        <v>1878</v>
      </c>
      <c r="W16">
        <v>67</v>
      </c>
      <c r="X16" t="s">
        <v>915</v>
      </c>
      <c r="Y16" t="s">
        <v>1877</v>
      </c>
      <c r="Z16" t="s">
        <v>1867</v>
      </c>
      <c r="AA16" t="s">
        <v>905</v>
      </c>
      <c r="AB16" t="s">
        <v>1866</v>
      </c>
      <c r="AC16" t="s">
        <v>1503</v>
      </c>
      <c r="AD16" s="5" t="s">
        <v>1865</v>
      </c>
      <c r="AE16" t="s">
        <v>1876</v>
      </c>
    </row>
    <row r="17" spans="1:31" ht="17" customHeight="1" x14ac:dyDescent="0.2">
      <c r="A17">
        <v>1073650</v>
      </c>
      <c r="B17">
        <v>1075020</v>
      </c>
      <c r="C17" t="s">
        <v>1875</v>
      </c>
      <c r="D17" t="s">
        <v>1874</v>
      </c>
      <c r="E17" t="s">
        <v>1870</v>
      </c>
      <c r="F17" t="s">
        <v>1873</v>
      </c>
      <c r="G17">
        <v>67</v>
      </c>
      <c r="H17" s="12">
        <f>INDEX(families!$A:$A,MATCH(I17,families!$B:$B,0))</f>
        <v>22</v>
      </c>
      <c r="I17" t="str">
        <f t="shared" si="0"/>
        <v>CWD</v>
      </c>
      <c r="L17">
        <v>594096.64989999996</v>
      </c>
      <c r="M17">
        <v>5451398.8530000001</v>
      </c>
      <c r="N17">
        <v>593048.47199999995</v>
      </c>
      <c r="O17">
        <v>1073639.0870000001</v>
      </c>
      <c r="P17">
        <v>1075027.784</v>
      </c>
      <c r="Q17">
        <v>5450498.5350000001</v>
      </c>
      <c r="R17" t="s">
        <v>1872</v>
      </c>
      <c r="S17" t="s">
        <v>1871</v>
      </c>
      <c r="T17" t="s">
        <v>1870</v>
      </c>
      <c r="U17">
        <v>0</v>
      </c>
      <c r="V17" t="s">
        <v>1869</v>
      </c>
      <c r="W17">
        <v>67</v>
      </c>
      <c r="X17" t="s">
        <v>915</v>
      </c>
      <c r="Y17" t="s">
        <v>1868</v>
      </c>
      <c r="Z17" t="s">
        <v>1867</v>
      </c>
      <c r="AA17" t="s">
        <v>905</v>
      </c>
      <c r="AB17" t="s">
        <v>1866</v>
      </c>
      <c r="AC17" t="s">
        <v>1503</v>
      </c>
      <c r="AD17" s="5" t="s">
        <v>1865</v>
      </c>
      <c r="AE17" t="s">
        <v>1864</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373BA-1073-D64A-BDEA-2297819C48C4}">
  <dimension ref="A1:AN357"/>
  <sheetViews>
    <sheetView workbookViewId="0">
      <selection activeCell="C7" sqref="C7"/>
    </sheetView>
  </sheetViews>
  <sheetFormatPr baseColWidth="10" defaultColWidth="11" defaultRowHeight="16" x14ac:dyDescent="0.2"/>
  <cols>
    <col min="1" max="1" width="12.1640625" bestFit="1" customWidth="1"/>
    <col min="2" max="2" width="12.1640625" customWidth="1"/>
    <col min="3" max="3" width="53.33203125" bestFit="1" customWidth="1"/>
    <col min="4" max="4" width="101.33203125" customWidth="1"/>
    <col min="5" max="5" width="7" bestFit="1" customWidth="1"/>
    <col min="6" max="6" width="8.83203125" bestFit="1" customWidth="1"/>
    <col min="7" max="7" width="12" style="3" bestFit="1" customWidth="1"/>
    <col min="8" max="9" width="12.1640625" customWidth="1"/>
    <col min="10" max="10" width="10.1640625" bestFit="1" customWidth="1"/>
    <col min="11" max="11" width="11.1640625" bestFit="1" customWidth="1"/>
    <col min="12" max="12" width="12.5" bestFit="1" customWidth="1"/>
    <col min="14" max="14" width="40.6640625" bestFit="1" customWidth="1"/>
    <col min="15" max="15" width="8.5" bestFit="1" customWidth="1"/>
    <col min="16" max="16" width="29.33203125" bestFit="1" customWidth="1"/>
    <col min="17" max="17" width="9.83203125" bestFit="1" customWidth="1"/>
    <col min="18" max="18" width="16.5" bestFit="1" customWidth="1"/>
    <col min="19" max="19" width="25.5" bestFit="1" customWidth="1"/>
    <col min="20" max="20" width="62" bestFit="1" customWidth="1"/>
    <col min="21" max="21" width="12.1640625" bestFit="1" customWidth="1"/>
    <col min="22" max="22" width="28.6640625" bestFit="1" customWidth="1"/>
    <col min="23" max="23" width="91" bestFit="1" customWidth="1"/>
    <col min="24" max="24" width="72" bestFit="1" customWidth="1"/>
    <col min="25" max="25" width="17.6640625" bestFit="1" customWidth="1"/>
    <col min="26" max="26" width="17.1640625" bestFit="1" customWidth="1"/>
    <col min="27" max="27" width="31" bestFit="1" customWidth="1"/>
    <col min="28" max="28" width="27.33203125" bestFit="1" customWidth="1"/>
    <col min="29" max="29" width="22.1640625" bestFit="1" customWidth="1"/>
    <col min="30" max="30" width="26.1640625" bestFit="1" customWidth="1"/>
    <col min="31" max="31" width="25.1640625" bestFit="1" customWidth="1"/>
    <col min="32" max="32" width="255.83203125" bestFit="1" customWidth="1"/>
    <col min="33" max="33" width="4.83203125" bestFit="1" customWidth="1"/>
    <col min="34" max="34" width="8.6640625" bestFit="1" customWidth="1"/>
    <col min="35" max="35" width="14.5" bestFit="1" customWidth="1"/>
    <col min="36" max="36" width="12.83203125" bestFit="1" customWidth="1"/>
    <col min="37" max="37" width="44.5" bestFit="1" customWidth="1"/>
    <col min="38" max="38" width="13.6640625" bestFit="1" customWidth="1"/>
    <col min="39" max="39" width="12.83203125" bestFit="1" customWidth="1"/>
    <col min="40" max="40" width="17.33203125" bestFit="1" customWidth="1"/>
  </cols>
  <sheetData>
    <row r="1" spans="1:40" x14ac:dyDescent="0.2">
      <c r="A1" t="s">
        <v>9823</v>
      </c>
      <c r="B1" t="s">
        <v>9824</v>
      </c>
      <c r="C1" t="s">
        <v>1587</v>
      </c>
      <c r="D1" t="s">
        <v>9819</v>
      </c>
      <c r="E1" t="s">
        <v>1585</v>
      </c>
      <c r="F1" t="s">
        <v>9820</v>
      </c>
      <c r="G1" s="3" t="s">
        <v>9818</v>
      </c>
      <c r="J1" t="s">
        <v>1608</v>
      </c>
      <c r="K1" t="s">
        <v>1609</v>
      </c>
      <c r="L1" t="s">
        <v>864</v>
      </c>
      <c r="M1" t="s">
        <v>865</v>
      </c>
      <c r="N1" t="s">
        <v>866</v>
      </c>
      <c r="O1" t="s">
        <v>867</v>
      </c>
      <c r="P1" t="s">
        <v>868</v>
      </c>
      <c r="Q1" t="s">
        <v>869</v>
      </c>
      <c r="R1" t="s">
        <v>2986</v>
      </c>
      <c r="S1" t="s">
        <v>2985</v>
      </c>
      <c r="T1" t="s">
        <v>2984</v>
      </c>
      <c r="U1" t="s">
        <v>2987</v>
      </c>
      <c r="V1" t="s">
        <v>2983</v>
      </c>
      <c r="W1" t="s">
        <v>2982</v>
      </c>
      <c r="X1" t="s">
        <v>2981</v>
      </c>
      <c r="Y1" t="s">
        <v>2980</v>
      </c>
      <c r="Z1" t="s">
        <v>2979</v>
      </c>
      <c r="AA1" t="s">
        <v>879</v>
      </c>
      <c r="AB1" t="s">
        <v>880</v>
      </c>
      <c r="AC1" t="s">
        <v>881</v>
      </c>
      <c r="AD1" t="s">
        <v>882</v>
      </c>
      <c r="AE1" t="s">
        <v>2978</v>
      </c>
      <c r="AF1" t="s">
        <v>49</v>
      </c>
      <c r="AG1" t="s">
        <v>889</v>
      </c>
      <c r="AH1" t="s">
        <v>890</v>
      </c>
      <c r="AI1" t="s">
        <v>891</v>
      </c>
      <c r="AJ1" t="s">
        <v>892</v>
      </c>
      <c r="AK1" t="s">
        <v>896</v>
      </c>
      <c r="AL1" t="s">
        <v>884</v>
      </c>
      <c r="AM1" t="s">
        <v>887</v>
      </c>
      <c r="AN1" t="s">
        <v>888</v>
      </c>
    </row>
    <row r="2" spans="1:40" x14ac:dyDescent="0.2">
      <c r="A2">
        <v>988936.48380000005</v>
      </c>
      <c r="C2" t="str">
        <f>_xlfn.CONCAT(P2," - ",M2," - ",R2," [",O2,"]")</f>
        <v>Unnamed Channel - BC-582a - S6 [W5944.0]</v>
      </c>
      <c r="D2" t="str">
        <f>_xlfn.CONCAT(IF(ISBLANK(V2),"","Fish bearing: "&amp;V2&amp;". "),IF(ISBLANK(W2),"","Pipeline Crossing Method: "&amp;W2&amp;". "),IF(ISBLANK(X2),"","Vehicle Crossing Method: "&amp;X2&amp;". "))</f>
        <v xml:space="preserve">Fish bearing: No. Pipeline Crossing Method: Isolation if water present / Open-cut if dry or frozen to bottom. Vehicle Crossing Method: Ramp and Culvert. </v>
      </c>
      <c r="E2" t="s">
        <v>732</v>
      </c>
      <c r="F2" s="12">
        <f>INDEX(families!$A:$A,MATCH(G2,families!$B:$B,0))</f>
        <v>38</v>
      </c>
      <c r="G2" s="3" t="s">
        <v>732</v>
      </c>
      <c r="J2">
        <v>644016</v>
      </c>
      <c r="K2">
        <v>5500724</v>
      </c>
      <c r="L2" t="s">
        <v>1950</v>
      </c>
      <c r="M2" t="s">
        <v>2977</v>
      </c>
      <c r="N2" t="s">
        <v>2976</v>
      </c>
      <c r="O2" t="s">
        <v>2975</v>
      </c>
      <c r="P2" t="s">
        <v>1959</v>
      </c>
      <c r="Q2">
        <v>10</v>
      </c>
      <c r="R2" t="s">
        <v>1963</v>
      </c>
      <c r="S2" t="s">
        <v>1945</v>
      </c>
      <c r="T2" t="s">
        <v>1944</v>
      </c>
      <c r="U2">
        <v>988930</v>
      </c>
      <c r="V2" t="s">
        <v>915</v>
      </c>
      <c r="W2" t="s">
        <v>1943</v>
      </c>
      <c r="X2" t="s">
        <v>1942</v>
      </c>
      <c r="Y2" t="s">
        <v>915</v>
      </c>
      <c r="Z2" t="s">
        <v>915</v>
      </c>
      <c r="AA2">
        <v>10</v>
      </c>
      <c r="AB2">
        <v>4</v>
      </c>
      <c r="AC2" t="s">
        <v>322</v>
      </c>
      <c r="AD2" t="s">
        <v>1941</v>
      </c>
      <c r="AE2" t="s">
        <v>1981</v>
      </c>
      <c r="AF2" t="s">
        <v>2969</v>
      </c>
      <c r="AG2" t="s">
        <v>1940</v>
      </c>
      <c r="AH2" t="s">
        <v>1939</v>
      </c>
      <c r="AI2" s="4">
        <v>44407</v>
      </c>
      <c r="AJ2" t="s">
        <v>906</v>
      </c>
      <c r="AK2" t="s">
        <v>1962</v>
      </c>
    </row>
    <row r="3" spans="1:40" x14ac:dyDescent="0.2">
      <c r="A3">
        <v>989735.20559999999</v>
      </c>
      <c r="C3" t="str">
        <f t="shared" ref="C3:C66" si="0">_xlfn.CONCAT(P3," - ",M3," - ",R3," [",O3,"]")</f>
        <v>Unnamed Channel - BC-583 - S6 [W1608.3]</v>
      </c>
      <c r="D3" t="str">
        <f t="shared" ref="D3:D66" si="1">_xlfn.CONCAT(IF(ISBLANK(V3),"","Fish bearing: "&amp;V3&amp;". "),IF(ISBLANK(W3),"","Pipeline Crossing Method: "&amp;W3&amp;". "),IF(ISBLANK(X3),"","Vehicle Crossing Method: "&amp;X3&amp;". "))</f>
        <v xml:space="preserve">Fish bearing: No. Pipeline Crossing Method: Isolation if water present / Open-cut if dry or frozen to bottom. Vehicle Crossing Method: Ramp and Culvert. </v>
      </c>
      <c r="E3" t="s">
        <v>732</v>
      </c>
      <c r="F3" s="12">
        <f>INDEX(families!$A:$A,MATCH(G3,families!$B:$B,0))</f>
        <v>38</v>
      </c>
      <c r="G3" s="3" t="s">
        <v>732</v>
      </c>
      <c r="J3">
        <v>643677</v>
      </c>
      <c r="K3">
        <v>5500049</v>
      </c>
      <c r="L3" t="s">
        <v>1950</v>
      </c>
      <c r="M3" t="s">
        <v>2974</v>
      </c>
      <c r="O3" t="s">
        <v>2973</v>
      </c>
      <c r="P3" t="s">
        <v>1959</v>
      </c>
      <c r="Q3">
        <v>10</v>
      </c>
      <c r="R3" t="s">
        <v>1963</v>
      </c>
      <c r="S3" t="s">
        <v>1945</v>
      </c>
      <c r="T3" t="s">
        <v>1944</v>
      </c>
      <c r="U3">
        <v>989740</v>
      </c>
      <c r="V3" t="s">
        <v>915</v>
      </c>
      <c r="W3" t="s">
        <v>1943</v>
      </c>
      <c r="X3" t="s">
        <v>1942</v>
      </c>
      <c r="Y3" t="s">
        <v>915</v>
      </c>
      <c r="Z3" t="s">
        <v>915</v>
      </c>
      <c r="AA3">
        <v>10</v>
      </c>
      <c r="AB3">
        <v>4</v>
      </c>
      <c r="AC3" t="s">
        <v>322</v>
      </c>
      <c r="AD3" t="s">
        <v>1515</v>
      </c>
      <c r="AE3" t="s">
        <v>1981</v>
      </c>
      <c r="AF3" t="s">
        <v>2969</v>
      </c>
      <c r="AG3" t="s">
        <v>1940</v>
      </c>
      <c r="AH3" t="s">
        <v>1939</v>
      </c>
      <c r="AI3" s="4">
        <v>44407</v>
      </c>
      <c r="AJ3" t="s">
        <v>906</v>
      </c>
      <c r="AK3" t="s">
        <v>1951</v>
      </c>
    </row>
    <row r="4" spans="1:40" x14ac:dyDescent="0.2">
      <c r="A4">
        <v>990106.06480000005</v>
      </c>
      <c r="C4" t="str">
        <f t="shared" si="0"/>
        <v>Unnamed Channel - BC-583.1 - S6 [W5945.0]</v>
      </c>
      <c r="D4" t="str">
        <f t="shared" si="1"/>
        <v xml:space="preserve">Fish bearing: No. Pipeline Crossing Method: Isolation if water present / Open-cut if dry or frozen to bottom. Vehicle Crossing Method: Ramp and Culvert. </v>
      </c>
      <c r="E4" t="s">
        <v>732</v>
      </c>
      <c r="F4" s="12">
        <f>INDEX(families!$A:$A,MATCH(G4,families!$B:$B,0))</f>
        <v>38</v>
      </c>
      <c r="G4" s="3" t="s">
        <v>732</v>
      </c>
      <c r="J4">
        <v>643402</v>
      </c>
      <c r="K4">
        <v>5499802</v>
      </c>
      <c r="L4" t="s">
        <v>1950</v>
      </c>
      <c r="M4" t="s">
        <v>2972</v>
      </c>
      <c r="N4" t="s">
        <v>2971</v>
      </c>
      <c r="O4" t="s">
        <v>2970</v>
      </c>
      <c r="P4" t="s">
        <v>1959</v>
      </c>
      <c r="Q4">
        <v>10</v>
      </c>
      <c r="R4" t="s">
        <v>1963</v>
      </c>
      <c r="S4" t="s">
        <v>1945</v>
      </c>
      <c r="T4" t="s">
        <v>1944</v>
      </c>
      <c r="U4">
        <v>990270</v>
      </c>
      <c r="V4" t="s">
        <v>915</v>
      </c>
      <c r="W4" t="s">
        <v>1943</v>
      </c>
      <c r="X4" t="s">
        <v>1942</v>
      </c>
      <c r="Y4" t="s">
        <v>915</v>
      </c>
      <c r="Z4" t="s">
        <v>915</v>
      </c>
      <c r="AA4">
        <v>10</v>
      </c>
      <c r="AB4">
        <v>4</v>
      </c>
      <c r="AC4" t="s">
        <v>322</v>
      </c>
      <c r="AD4" t="s">
        <v>1941</v>
      </c>
      <c r="AE4" t="s">
        <v>1981</v>
      </c>
      <c r="AF4" t="s">
        <v>2969</v>
      </c>
      <c r="AG4" t="s">
        <v>1940</v>
      </c>
      <c r="AH4" t="s">
        <v>1939</v>
      </c>
      <c r="AI4" s="4">
        <v>44407</v>
      </c>
      <c r="AJ4" t="s">
        <v>906</v>
      </c>
      <c r="AK4" t="s">
        <v>1951</v>
      </c>
    </row>
    <row r="5" spans="1:40" x14ac:dyDescent="0.2">
      <c r="A5">
        <v>990466.81229999999</v>
      </c>
      <c r="C5" t="str">
        <f t="shared" si="0"/>
        <v>Unnamed Channel - BC-583a - S6 [W2067.1]</v>
      </c>
      <c r="D5" t="str">
        <f t="shared" si="1"/>
        <v xml:space="preserve">Fish bearing: No. Pipeline Crossing Method: Isolation if water present / Open-cut if dry or frozen to bottom. Vehicle Crossing Method: Ramp and Culvert. </v>
      </c>
      <c r="E5" t="s">
        <v>732</v>
      </c>
      <c r="F5" s="12">
        <f>INDEX(families!$A:$A,MATCH(G5,families!$B:$B,0))</f>
        <v>38</v>
      </c>
      <c r="G5" s="3" t="s">
        <v>732</v>
      </c>
      <c r="J5">
        <v>643101</v>
      </c>
      <c r="K5">
        <v>5499605</v>
      </c>
      <c r="L5" t="s">
        <v>1950</v>
      </c>
      <c r="M5" t="s">
        <v>2968</v>
      </c>
      <c r="N5" t="s">
        <v>2967</v>
      </c>
      <c r="O5" t="s">
        <v>2966</v>
      </c>
      <c r="P5" t="s">
        <v>1959</v>
      </c>
      <c r="Q5">
        <v>10</v>
      </c>
      <c r="R5" t="s">
        <v>1963</v>
      </c>
      <c r="S5" t="s">
        <v>1945</v>
      </c>
      <c r="T5" t="s">
        <v>1944</v>
      </c>
      <c r="U5">
        <v>990470</v>
      </c>
      <c r="V5" t="s">
        <v>915</v>
      </c>
      <c r="W5" t="s">
        <v>1943</v>
      </c>
      <c r="X5" t="s">
        <v>1942</v>
      </c>
      <c r="Y5" t="s">
        <v>915</v>
      </c>
      <c r="Z5" t="s">
        <v>915</v>
      </c>
      <c r="AA5">
        <v>10</v>
      </c>
      <c r="AB5">
        <v>4</v>
      </c>
      <c r="AC5" t="s">
        <v>322</v>
      </c>
      <c r="AD5" t="s">
        <v>1515</v>
      </c>
      <c r="AE5" t="s">
        <v>1981</v>
      </c>
      <c r="AJ5" t="s">
        <v>1503</v>
      </c>
      <c r="AK5" t="s">
        <v>1951</v>
      </c>
    </row>
    <row r="6" spans="1:40" x14ac:dyDescent="0.2">
      <c r="A6">
        <v>990595.60129999998</v>
      </c>
      <c r="C6" t="str">
        <f t="shared" si="0"/>
        <v>Unnamed Drainage - BC-583a.1 - NCD [W2084.2]</v>
      </c>
      <c r="D6" t="str">
        <f t="shared" si="1"/>
        <v xml:space="preserve">Fish bearing: No. Pipeline Crossing Method: Isolation if water present / Open-cut if dry or frozen to bottom. Vehicle Crossing Method: Ramp and Culvert. </v>
      </c>
      <c r="E6" t="s">
        <v>732</v>
      </c>
      <c r="F6" s="12">
        <f>INDEX(families!$A:$A,MATCH(G6,families!$B:$B,0))</f>
        <v>38</v>
      </c>
      <c r="G6" s="3" t="s">
        <v>732</v>
      </c>
      <c r="J6">
        <v>642991</v>
      </c>
      <c r="K6">
        <v>5499538</v>
      </c>
      <c r="L6" t="s">
        <v>1950</v>
      </c>
      <c r="M6" t="s">
        <v>2965</v>
      </c>
      <c r="O6" t="s">
        <v>2964</v>
      </c>
      <c r="P6" t="s">
        <v>1947</v>
      </c>
      <c r="Q6">
        <v>0</v>
      </c>
      <c r="R6" t="s">
        <v>1946</v>
      </c>
      <c r="S6" t="s">
        <v>1945</v>
      </c>
      <c r="T6" t="s">
        <v>1944</v>
      </c>
      <c r="U6">
        <v>990600</v>
      </c>
      <c r="V6" t="s">
        <v>915</v>
      </c>
      <c r="W6" t="s">
        <v>1943</v>
      </c>
      <c r="X6" t="s">
        <v>1942</v>
      </c>
      <c r="Y6" t="s">
        <v>915</v>
      </c>
      <c r="Z6" t="s">
        <v>915</v>
      </c>
      <c r="AA6">
        <v>0</v>
      </c>
      <c r="AB6">
        <v>0</v>
      </c>
      <c r="AC6" t="s">
        <v>322</v>
      </c>
      <c r="AD6" t="s">
        <v>1515</v>
      </c>
      <c r="AJ6" t="s">
        <v>1503</v>
      </c>
      <c r="AK6" t="s">
        <v>1938</v>
      </c>
    </row>
    <row r="7" spans="1:40" x14ac:dyDescent="0.2">
      <c r="A7">
        <v>990757.98919999995</v>
      </c>
      <c r="C7" t="str">
        <f t="shared" si="0"/>
        <v>Unnamed Channel - BC-583b - S6 [W2068.1]</v>
      </c>
      <c r="D7" t="str">
        <f t="shared" si="1"/>
        <v xml:space="preserve">Fish bearing: No. Pipeline Crossing Method: Isolation if water present / Open-cut if dry or frozen to bottom. Vehicle Crossing Method: Ramp and Culvert. </v>
      </c>
      <c r="E7" t="s">
        <v>732</v>
      </c>
      <c r="F7" s="12">
        <f>INDEX(families!$A:$A,MATCH(G7,families!$B:$B,0))</f>
        <v>38</v>
      </c>
      <c r="G7" s="3" t="s">
        <v>732</v>
      </c>
      <c r="J7">
        <v>642866</v>
      </c>
      <c r="K7">
        <v>5499436</v>
      </c>
      <c r="L7" t="s">
        <v>1950</v>
      </c>
      <c r="M7" t="s">
        <v>2963</v>
      </c>
      <c r="O7" t="s">
        <v>2962</v>
      </c>
      <c r="P7" t="s">
        <v>1959</v>
      </c>
      <c r="Q7">
        <v>10</v>
      </c>
      <c r="R7" t="s">
        <v>1963</v>
      </c>
      <c r="S7" t="s">
        <v>1945</v>
      </c>
      <c r="T7" t="s">
        <v>1944</v>
      </c>
      <c r="U7">
        <v>990760</v>
      </c>
      <c r="V7" t="s">
        <v>915</v>
      </c>
      <c r="W7" t="s">
        <v>1943</v>
      </c>
      <c r="X7" t="s">
        <v>1942</v>
      </c>
      <c r="Y7" t="s">
        <v>915</v>
      </c>
      <c r="Z7" t="s">
        <v>915</v>
      </c>
      <c r="AA7">
        <v>10</v>
      </c>
      <c r="AB7">
        <v>4</v>
      </c>
      <c r="AC7" t="s">
        <v>322</v>
      </c>
      <c r="AD7" t="s">
        <v>1515</v>
      </c>
      <c r="AE7" t="s">
        <v>1968</v>
      </c>
      <c r="AJ7" t="s">
        <v>1503</v>
      </c>
      <c r="AK7" t="s">
        <v>1951</v>
      </c>
    </row>
    <row r="8" spans="1:40" x14ac:dyDescent="0.2">
      <c r="A8">
        <v>990800.4142</v>
      </c>
      <c r="C8" t="str">
        <f t="shared" si="0"/>
        <v>Unnamed Drainage - BC-583b.1 - NCD [W5565.0]</v>
      </c>
      <c r="D8" t="str">
        <f t="shared" si="1"/>
        <v xml:space="preserve">Fish bearing: No. Pipeline Crossing Method: Isolation if water present / Open-cut if dry or frozen to bottom. Vehicle Crossing Method: Ramp and Culvert. </v>
      </c>
      <c r="E8" t="s">
        <v>732</v>
      </c>
      <c r="F8" s="12">
        <f>INDEX(families!$A:$A,MATCH(G8,families!$B:$B,0))</f>
        <v>38</v>
      </c>
      <c r="G8" s="3" t="s">
        <v>732</v>
      </c>
      <c r="J8">
        <v>642836</v>
      </c>
      <c r="K8">
        <v>5499406</v>
      </c>
      <c r="L8" t="s">
        <v>1950</v>
      </c>
      <c r="M8" t="s">
        <v>2961</v>
      </c>
      <c r="N8" t="s">
        <v>2960</v>
      </c>
      <c r="O8" t="s">
        <v>2959</v>
      </c>
      <c r="P8" t="s">
        <v>1947</v>
      </c>
      <c r="Q8">
        <v>0</v>
      </c>
      <c r="R8" t="s">
        <v>1946</v>
      </c>
      <c r="S8" t="s">
        <v>1945</v>
      </c>
      <c r="T8" t="s">
        <v>1944</v>
      </c>
      <c r="U8">
        <v>990800</v>
      </c>
      <c r="V8" t="s">
        <v>915</v>
      </c>
      <c r="W8" t="s">
        <v>1943</v>
      </c>
      <c r="X8" t="s">
        <v>1942</v>
      </c>
      <c r="Y8" t="s">
        <v>915</v>
      </c>
      <c r="Z8" t="s">
        <v>915</v>
      </c>
      <c r="AA8">
        <v>0</v>
      </c>
      <c r="AB8">
        <v>0</v>
      </c>
      <c r="AC8" t="s">
        <v>322</v>
      </c>
      <c r="AD8" t="s">
        <v>1941</v>
      </c>
      <c r="AJ8" t="s">
        <v>1503</v>
      </c>
      <c r="AK8" t="s">
        <v>1938</v>
      </c>
    </row>
    <row r="9" spans="1:40" x14ac:dyDescent="0.2">
      <c r="A9">
        <v>990858.39509999997</v>
      </c>
      <c r="C9" t="str">
        <f t="shared" si="0"/>
        <v>Unnamed Drainage - BC-583c - NCD [W5566.0]</v>
      </c>
      <c r="D9" t="str">
        <f t="shared" si="1"/>
        <v xml:space="preserve">Fish bearing: No. Pipeline Crossing Method: Isolation if water present / Open-cut if dry or frozen to bottom. Vehicle Crossing Method: Ramp and Culvert. </v>
      </c>
      <c r="E9" t="s">
        <v>732</v>
      </c>
      <c r="F9" s="12">
        <f>INDEX(families!$A:$A,MATCH(G9,families!$B:$B,0))</f>
        <v>38</v>
      </c>
      <c r="G9" s="3" t="s">
        <v>732</v>
      </c>
      <c r="J9">
        <v>642795</v>
      </c>
      <c r="K9">
        <v>5499365</v>
      </c>
      <c r="L9" t="s">
        <v>1950</v>
      </c>
      <c r="M9" t="s">
        <v>2958</v>
      </c>
      <c r="N9" t="s">
        <v>2957</v>
      </c>
      <c r="O9" t="s">
        <v>2956</v>
      </c>
      <c r="P9" t="s">
        <v>1947</v>
      </c>
      <c r="Q9">
        <v>0</v>
      </c>
      <c r="R9" t="s">
        <v>1946</v>
      </c>
      <c r="S9" t="s">
        <v>1945</v>
      </c>
      <c r="T9" t="s">
        <v>1944</v>
      </c>
      <c r="U9">
        <v>990860</v>
      </c>
      <c r="V9" t="s">
        <v>915</v>
      </c>
      <c r="W9" t="s">
        <v>1943</v>
      </c>
      <c r="X9" t="s">
        <v>1942</v>
      </c>
      <c r="Y9" t="s">
        <v>915</v>
      </c>
      <c r="Z9" t="s">
        <v>915</v>
      </c>
      <c r="AA9">
        <v>0</v>
      </c>
      <c r="AB9">
        <v>0</v>
      </c>
      <c r="AC9" t="s">
        <v>322</v>
      </c>
      <c r="AD9" t="s">
        <v>1941</v>
      </c>
      <c r="AJ9" t="s">
        <v>1503</v>
      </c>
      <c r="AK9" t="s">
        <v>1938</v>
      </c>
    </row>
    <row r="10" spans="1:40" x14ac:dyDescent="0.2">
      <c r="A10">
        <v>990962.00690000004</v>
      </c>
      <c r="C10" t="str">
        <f t="shared" si="0"/>
        <v>Unnamed Drainage - BC-583d - NCD [W5567.0]</v>
      </c>
      <c r="D10" t="str">
        <f t="shared" si="1"/>
        <v xml:space="preserve">Fish bearing: No. Pipeline Crossing Method: Isolation if water present / Open-cut if dry or frozen to bottom. Vehicle Crossing Method: Ramp and Culvert. </v>
      </c>
      <c r="E10" t="s">
        <v>732</v>
      </c>
      <c r="F10" s="12">
        <f>INDEX(families!$A:$A,MATCH(G10,families!$B:$B,0))</f>
        <v>38</v>
      </c>
      <c r="G10" s="3" t="s">
        <v>732</v>
      </c>
      <c r="J10">
        <v>642718</v>
      </c>
      <c r="K10">
        <v>5499296</v>
      </c>
      <c r="L10" t="s">
        <v>1950</v>
      </c>
      <c r="M10" t="s">
        <v>2955</v>
      </c>
      <c r="N10" t="s">
        <v>2954</v>
      </c>
      <c r="O10" t="s">
        <v>2953</v>
      </c>
      <c r="P10" t="s">
        <v>1947</v>
      </c>
      <c r="Q10">
        <v>0</v>
      </c>
      <c r="R10" t="s">
        <v>1946</v>
      </c>
      <c r="S10" t="s">
        <v>1945</v>
      </c>
      <c r="T10" t="s">
        <v>1944</v>
      </c>
      <c r="U10">
        <v>990960</v>
      </c>
      <c r="V10" t="s">
        <v>915</v>
      </c>
      <c r="W10" t="s">
        <v>1943</v>
      </c>
      <c r="X10" t="s">
        <v>1942</v>
      </c>
      <c r="Y10" t="s">
        <v>915</v>
      </c>
      <c r="Z10" t="s">
        <v>915</v>
      </c>
      <c r="AA10">
        <v>0</v>
      </c>
      <c r="AB10">
        <v>0</v>
      </c>
      <c r="AC10" t="s">
        <v>322</v>
      </c>
      <c r="AD10" t="s">
        <v>1941</v>
      </c>
      <c r="AJ10" t="s">
        <v>1503</v>
      </c>
      <c r="AK10" t="s">
        <v>1938</v>
      </c>
    </row>
    <row r="11" spans="1:40" x14ac:dyDescent="0.2">
      <c r="A11">
        <v>991089.91700000002</v>
      </c>
      <c r="C11" t="str">
        <f t="shared" si="0"/>
        <v>Unnamed Channel - BC-584 - S6 [W1609.4]</v>
      </c>
      <c r="D11" t="str">
        <f t="shared" si="1"/>
        <v xml:space="preserve">Fish bearing: No. Pipeline Crossing Method: Isolation if water present / Open-cut if dry or frozen to bottom. Vehicle Crossing Method: Ramp and Culvert. </v>
      </c>
      <c r="E11" t="s">
        <v>732</v>
      </c>
      <c r="F11" s="12">
        <f>INDEX(families!$A:$A,MATCH(G11,families!$B:$B,0))</f>
        <v>38</v>
      </c>
      <c r="G11" s="3" t="s">
        <v>732</v>
      </c>
      <c r="J11">
        <v>642603</v>
      </c>
      <c r="K11">
        <v>5499240</v>
      </c>
      <c r="L11" t="s">
        <v>1950</v>
      </c>
      <c r="M11" t="s">
        <v>2952</v>
      </c>
      <c r="O11" t="s">
        <v>2951</v>
      </c>
      <c r="P11" t="s">
        <v>1959</v>
      </c>
      <c r="Q11">
        <v>10</v>
      </c>
      <c r="R11" t="s">
        <v>1963</v>
      </c>
      <c r="S11" t="s">
        <v>1945</v>
      </c>
      <c r="T11" t="s">
        <v>1944</v>
      </c>
      <c r="U11">
        <v>991090</v>
      </c>
      <c r="V11" t="s">
        <v>915</v>
      </c>
      <c r="W11" t="s">
        <v>1943</v>
      </c>
      <c r="X11" t="s">
        <v>1942</v>
      </c>
      <c r="Y11" t="s">
        <v>915</v>
      </c>
      <c r="Z11" t="s">
        <v>915</v>
      </c>
      <c r="AA11">
        <v>10</v>
      </c>
      <c r="AB11">
        <v>4</v>
      </c>
      <c r="AC11" t="s">
        <v>322</v>
      </c>
      <c r="AD11" t="s">
        <v>1515</v>
      </c>
      <c r="AE11" t="s">
        <v>1968</v>
      </c>
      <c r="AJ11" t="s">
        <v>1503</v>
      </c>
      <c r="AK11" t="s">
        <v>1951</v>
      </c>
    </row>
    <row r="12" spans="1:40" x14ac:dyDescent="0.2">
      <c r="A12">
        <v>991151.18669999996</v>
      </c>
      <c r="C12" t="str">
        <f t="shared" si="0"/>
        <v>Unnamed Channel - BC-584.1 - S6 [W5568.0]</v>
      </c>
      <c r="D12" t="str">
        <f t="shared" si="1"/>
        <v xml:space="preserve">Fish bearing: No. Pipeline Crossing Method: Isolation if water present / Open-cut if dry or frozen to bottom. Vehicle Crossing Method: Ramp and Culvert. </v>
      </c>
      <c r="E12" t="s">
        <v>732</v>
      </c>
      <c r="F12" s="12">
        <f>INDEX(families!$A:$A,MATCH(G12,families!$B:$B,0))</f>
        <v>38</v>
      </c>
      <c r="G12" s="3" t="s">
        <v>732</v>
      </c>
      <c r="J12">
        <v>642548</v>
      </c>
      <c r="K12">
        <v>5499213</v>
      </c>
      <c r="L12" t="s">
        <v>1950</v>
      </c>
      <c r="M12" t="s">
        <v>2950</v>
      </c>
      <c r="N12" t="s">
        <v>2949</v>
      </c>
      <c r="O12" t="s">
        <v>2948</v>
      </c>
      <c r="P12" t="s">
        <v>1959</v>
      </c>
      <c r="Q12">
        <v>10</v>
      </c>
      <c r="R12" t="s">
        <v>1963</v>
      </c>
      <c r="S12" t="s">
        <v>1945</v>
      </c>
      <c r="T12" t="s">
        <v>1944</v>
      </c>
      <c r="U12">
        <v>991150</v>
      </c>
      <c r="V12" t="s">
        <v>915</v>
      </c>
      <c r="W12" t="s">
        <v>1943</v>
      </c>
      <c r="X12" t="s">
        <v>1942</v>
      </c>
      <c r="Y12" t="s">
        <v>915</v>
      </c>
      <c r="Z12" t="s">
        <v>915</v>
      </c>
      <c r="AA12">
        <v>10</v>
      </c>
      <c r="AB12">
        <v>4</v>
      </c>
      <c r="AC12" t="s">
        <v>322</v>
      </c>
      <c r="AD12" t="s">
        <v>1941</v>
      </c>
      <c r="AE12" t="s">
        <v>1981</v>
      </c>
      <c r="AJ12" t="s">
        <v>1503</v>
      </c>
      <c r="AK12" t="s">
        <v>1962</v>
      </c>
    </row>
    <row r="13" spans="1:40" x14ac:dyDescent="0.2">
      <c r="A13">
        <v>991228.10820000002</v>
      </c>
      <c r="C13" t="str">
        <f t="shared" si="0"/>
        <v>Unnamed Drainage - BC-584.2 - NCD [W5569.0]</v>
      </c>
      <c r="D13" t="str">
        <f t="shared" si="1"/>
        <v xml:space="preserve">Fish bearing: No. Pipeline Crossing Method: Isolation if water present / Open-cut if dry or frozen to bottom. Vehicle Crossing Method: Ramp and Culvert. </v>
      </c>
      <c r="E13" t="s">
        <v>732</v>
      </c>
      <c r="F13" s="12">
        <f>INDEX(families!$A:$A,MATCH(G13,families!$B:$B,0))</f>
        <v>38</v>
      </c>
      <c r="G13" s="3" t="s">
        <v>732</v>
      </c>
      <c r="J13">
        <v>642479</v>
      </c>
      <c r="K13">
        <v>5499179</v>
      </c>
      <c r="L13" t="s">
        <v>1950</v>
      </c>
      <c r="M13" t="s">
        <v>2947</v>
      </c>
      <c r="N13" t="s">
        <v>2946</v>
      </c>
      <c r="O13" t="s">
        <v>2945</v>
      </c>
      <c r="P13" t="s">
        <v>1947</v>
      </c>
      <c r="Q13">
        <v>0</v>
      </c>
      <c r="R13" t="s">
        <v>1946</v>
      </c>
      <c r="S13" t="s">
        <v>1945</v>
      </c>
      <c r="T13" t="s">
        <v>1944</v>
      </c>
      <c r="U13">
        <v>991230</v>
      </c>
      <c r="V13" t="s">
        <v>915</v>
      </c>
      <c r="W13" t="s">
        <v>1943</v>
      </c>
      <c r="X13" t="s">
        <v>1942</v>
      </c>
      <c r="Y13" t="s">
        <v>915</v>
      </c>
      <c r="Z13" t="s">
        <v>915</v>
      </c>
      <c r="AA13">
        <v>0</v>
      </c>
      <c r="AB13">
        <v>0</v>
      </c>
      <c r="AC13" t="s">
        <v>322</v>
      </c>
      <c r="AD13" t="s">
        <v>1941</v>
      </c>
      <c r="AJ13" t="s">
        <v>1503</v>
      </c>
      <c r="AK13" t="s">
        <v>1938</v>
      </c>
    </row>
    <row r="14" spans="1:40" x14ac:dyDescent="0.2">
      <c r="A14">
        <v>991337.23190000001</v>
      </c>
      <c r="C14" t="str">
        <f t="shared" si="0"/>
        <v>Unnamed Drainage - BC-584a - NCD [W5570.0]</v>
      </c>
      <c r="D14" t="str">
        <f t="shared" si="1"/>
        <v xml:space="preserve">Fish bearing: No. Pipeline Crossing Method: Isolation if water present / Open-cut if dry or frozen to bottom. Vehicle Crossing Method: Ramp and Culvert. </v>
      </c>
      <c r="E14" t="s">
        <v>732</v>
      </c>
      <c r="F14" s="12">
        <f>INDEX(families!$A:$A,MATCH(G14,families!$B:$B,0))</f>
        <v>38</v>
      </c>
      <c r="G14" s="3" t="s">
        <v>732</v>
      </c>
      <c r="J14">
        <v>642381</v>
      </c>
      <c r="K14">
        <v>5499131</v>
      </c>
      <c r="L14" t="s">
        <v>1950</v>
      </c>
      <c r="M14" t="s">
        <v>2944</v>
      </c>
      <c r="N14" t="s">
        <v>2943</v>
      </c>
      <c r="O14" t="s">
        <v>2942</v>
      </c>
      <c r="P14" t="s">
        <v>1947</v>
      </c>
      <c r="Q14">
        <v>0</v>
      </c>
      <c r="R14" t="s">
        <v>1946</v>
      </c>
      <c r="S14" t="s">
        <v>1945</v>
      </c>
      <c r="T14" t="s">
        <v>1944</v>
      </c>
      <c r="U14">
        <v>991340</v>
      </c>
      <c r="V14" t="s">
        <v>915</v>
      </c>
      <c r="W14" t="s">
        <v>1943</v>
      </c>
      <c r="X14" t="s">
        <v>1942</v>
      </c>
      <c r="Y14" t="s">
        <v>915</v>
      </c>
      <c r="Z14" t="s">
        <v>915</v>
      </c>
      <c r="AA14">
        <v>0</v>
      </c>
      <c r="AB14">
        <v>0</v>
      </c>
      <c r="AC14" t="s">
        <v>322</v>
      </c>
      <c r="AD14" t="s">
        <v>1941</v>
      </c>
      <c r="AJ14" t="s">
        <v>1503</v>
      </c>
      <c r="AK14" t="s">
        <v>1938</v>
      </c>
    </row>
    <row r="15" spans="1:40" x14ac:dyDescent="0.2">
      <c r="A15">
        <v>991369.43409999995</v>
      </c>
      <c r="C15" t="str">
        <f t="shared" si="0"/>
        <v>Unnamed Drainage - BC-584b - NCD [W5571.0]</v>
      </c>
      <c r="D15" t="str">
        <f t="shared" si="1"/>
        <v xml:space="preserve">Fish bearing: No. Pipeline Crossing Method: Isolation if water present / Open-cut if dry or frozen to bottom. Vehicle Crossing Method: Ramp and Culvert. </v>
      </c>
      <c r="E15" t="s">
        <v>732</v>
      </c>
      <c r="F15" s="12">
        <f>INDEX(families!$A:$A,MATCH(G15,families!$B:$B,0))</f>
        <v>38</v>
      </c>
      <c r="G15" s="3" t="s">
        <v>732</v>
      </c>
      <c r="J15">
        <v>642352</v>
      </c>
      <c r="K15">
        <v>5499117</v>
      </c>
      <c r="L15" t="s">
        <v>1950</v>
      </c>
      <c r="M15" t="s">
        <v>2941</v>
      </c>
      <c r="N15" t="s">
        <v>2940</v>
      </c>
      <c r="O15" t="s">
        <v>2939</v>
      </c>
      <c r="P15" t="s">
        <v>1947</v>
      </c>
      <c r="Q15">
        <v>0</v>
      </c>
      <c r="R15" t="s">
        <v>1946</v>
      </c>
      <c r="S15" t="s">
        <v>1945</v>
      </c>
      <c r="T15" t="s">
        <v>1944</v>
      </c>
      <c r="U15">
        <v>991370</v>
      </c>
      <c r="V15" t="s">
        <v>915</v>
      </c>
      <c r="W15" t="s">
        <v>1943</v>
      </c>
      <c r="X15" t="s">
        <v>1942</v>
      </c>
      <c r="Y15" t="s">
        <v>915</v>
      </c>
      <c r="Z15" t="s">
        <v>915</v>
      </c>
      <c r="AA15">
        <v>0</v>
      </c>
      <c r="AB15">
        <v>0</v>
      </c>
      <c r="AC15" t="s">
        <v>322</v>
      </c>
      <c r="AD15" t="s">
        <v>1941</v>
      </c>
      <c r="AJ15" t="s">
        <v>1503</v>
      </c>
      <c r="AK15" t="s">
        <v>1938</v>
      </c>
    </row>
    <row r="16" spans="1:40" x14ac:dyDescent="0.2">
      <c r="A16">
        <v>991616.42240000004</v>
      </c>
      <c r="C16" t="str">
        <f t="shared" si="0"/>
        <v>Unnamed Channel - BC-585 - S6 [W1610.4]</v>
      </c>
      <c r="D16" t="str">
        <f t="shared" si="1"/>
        <v xml:space="preserve">Fish bearing: No. Pipeline Crossing Method: Isolation if water present / Open-cut if dry or frozen to bottom. Vehicle Crossing Method: Ramp and Culvert. </v>
      </c>
      <c r="E16" t="s">
        <v>732</v>
      </c>
      <c r="F16" s="12">
        <f>INDEX(families!$A:$A,MATCH(G16,families!$B:$B,0))</f>
        <v>38</v>
      </c>
      <c r="G16" s="3" t="s">
        <v>732</v>
      </c>
      <c r="J16">
        <v>642122</v>
      </c>
      <c r="K16">
        <v>5499037</v>
      </c>
      <c r="L16" t="s">
        <v>1950</v>
      </c>
      <c r="M16" t="s">
        <v>2938</v>
      </c>
      <c r="O16" t="s">
        <v>2937</v>
      </c>
      <c r="P16" t="s">
        <v>1959</v>
      </c>
      <c r="Q16">
        <v>10</v>
      </c>
      <c r="R16" t="s">
        <v>1963</v>
      </c>
      <c r="S16" t="s">
        <v>1945</v>
      </c>
      <c r="T16" t="s">
        <v>1944</v>
      </c>
      <c r="U16">
        <v>991620</v>
      </c>
      <c r="V16" t="s">
        <v>915</v>
      </c>
      <c r="W16" t="s">
        <v>1943</v>
      </c>
      <c r="X16" t="s">
        <v>1942</v>
      </c>
      <c r="Y16" t="s">
        <v>915</v>
      </c>
      <c r="Z16" t="s">
        <v>915</v>
      </c>
      <c r="AA16">
        <v>10</v>
      </c>
      <c r="AB16">
        <v>4</v>
      </c>
      <c r="AC16" t="s">
        <v>322</v>
      </c>
      <c r="AD16" t="s">
        <v>1515</v>
      </c>
      <c r="AE16" t="s">
        <v>1981</v>
      </c>
      <c r="AJ16" t="s">
        <v>1503</v>
      </c>
      <c r="AK16" t="s">
        <v>1951</v>
      </c>
    </row>
    <row r="17" spans="1:40" x14ac:dyDescent="0.2">
      <c r="A17">
        <v>991938.40599999996</v>
      </c>
      <c r="C17" t="str">
        <f t="shared" si="0"/>
        <v>Unnamed Channel - BC-585a - S6 [W1611.4]</v>
      </c>
      <c r="D17" t="str">
        <f t="shared" si="1"/>
        <v xml:space="preserve">Fish bearing: No. Pipeline Crossing Method: Isolation if water present / Open-cut if dry or frozen to bottom. Vehicle Crossing Method: Ramp and Culvert. </v>
      </c>
      <c r="E17" t="s">
        <v>732</v>
      </c>
      <c r="F17" s="12">
        <f>INDEX(families!$A:$A,MATCH(G17,families!$B:$B,0))</f>
        <v>38</v>
      </c>
      <c r="G17" s="3" t="s">
        <v>732</v>
      </c>
      <c r="J17">
        <v>641883</v>
      </c>
      <c r="K17">
        <v>5498822</v>
      </c>
      <c r="L17" t="s">
        <v>1950</v>
      </c>
      <c r="M17" t="s">
        <v>2936</v>
      </c>
      <c r="O17" t="s">
        <v>2935</v>
      </c>
      <c r="P17" t="s">
        <v>1959</v>
      </c>
      <c r="Q17">
        <v>10</v>
      </c>
      <c r="R17" t="s">
        <v>1963</v>
      </c>
      <c r="S17" t="s">
        <v>1945</v>
      </c>
      <c r="T17" t="s">
        <v>1944</v>
      </c>
      <c r="U17">
        <v>991940</v>
      </c>
      <c r="V17" t="s">
        <v>915</v>
      </c>
      <c r="W17" t="s">
        <v>1943</v>
      </c>
      <c r="X17" t="s">
        <v>1942</v>
      </c>
      <c r="Y17" t="s">
        <v>915</v>
      </c>
      <c r="Z17" t="s">
        <v>915</v>
      </c>
      <c r="AA17">
        <v>10</v>
      </c>
      <c r="AB17">
        <v>4</v>
      </c>
      <c r="AC17" t="s">
        <v>322</v>
      </c>
      <c r="AD17" t="s">
        <v>1515</v>
      </c>
      <c r="AE17" t="s">
        <v>1981</v>
      </c>
      <c r="AJ17" t="s">
        <v>1503</v>
      </c>
      <c r="AK17" t="s">
        <v>1951</v>
      </c>
    </row>
    <row r="18" spans="1:40" x14ac:dyDescent="0.2">
      <c r="A18">
        <v>992143.64650000003</v>
      </c>
      <c r="C18" t="str">
        <f t="shared" si="0"/>
        <v>Unnamed Channel - BC-585b - S6 [W1612.3]</v>
      </c>
      <c r="D18" t="str">
        <f t="shared" si="1"/>
        <v xml:space="preserve">Fish bearing: No. Pipeline Crossing Method: Isolation if water present / Open-cut if dry or frozen to bottom. Vehicle Crossing Method: Ramp and Culvert. </v>
      </c>
      <c r="E18" t="s">
        <v>732</v>
      </c>
      <c r="F18" s="12">
        <f>INDEX(families!$A:$A,MATCH(G18,families!$B:$B,0))</f>
        <v>38</v>
      </c>
      <c r="G18" s="3" t="s">
        <v>732</v>
      </c>
      <c r="J18">
        <v>641730</v>
      </c>
      <c r="K18">
        <v>5498686</v>
      </c>
      <c r="L18" t="s">
        <v>1950</v>
      </c>
      <c r="M18" t="s">
        <v>2934</v>
      </c>
      <c r="O18" t="s">
        <v>2933</v>
      </c>
      <c r="P18" t="s">
        <v>1959</v>
      </c>
      <c r="Q18">
        <v>10</v>
      </c>
      <c r="R18" t="s">
        <v>1963</v>
      </c>
      <c r="S18" t="s">
        <v>1945</v>
      </c>
      <c r="T18" t="s">
        <v>1944</v>
      </c>
      <c r="U18">
        <v>992140</v>
      </c>
      <c r="V18" t="s">
        <v>915</v>
      </c>
      <c r="W18" t="s">
        <v>1943</v>
      </c>
      <c r="X18" t="s">
        <v>1942</v>
      </c>
      <c r="Y18" t="s">
        <v>915</v>
      </c>
      <c r="Z18" t="s">
        <v>915</v>
      </c>
      <c r="AA18">
        <v>10</v>
      </c>
      <c r="AB18">
        <v>4</v>
      </c>
      <c r="AC18" t="s">
        <v>322</v>
      </c>
      <c r="AD18" t="s">
        <v>1515</v>
      </c>
      <c r="AE18" t="s">
        <v>1981</v>
      </c>
      <c r="AJ18" t="s">
        <v>1503</v>
      </c>
      <c r="AK18" t="s">
        <v>1951</v>
      </c>
    </row>
    <row r="19" spans="1:40" x14ac:dyDescent="0.2">
      <c r="A19">
        <v>992319.00890000002</v>
      </c>
      <c r="C19" t="str">
        <f t="shared" si="0"/>
        <v>Unnamed Channel - BC-586 - S6 [W1613.3]</v>
      </c>
      <c r="D19" t="str">
        <f t="shared" si="1"/>
        <v xml:space="preserve">Fish bearing: No. Pipeline Crossing Method: Isolation if water present / Open-cut if dry or frozen to bottom. Vehicle Crossing Method: Ramp and Culvert. </v>
      </c>
      <c r="E19" t="s">
        <v>732</v>
      </c>
      <c r="F19" s="12">
        <f>INDEX(families!$A:$A,MATCH(G19,families!$B:$B,0))</f>
        <v>38</v>
      </c>
      <c r="G19" s="3" t="s">
        <v>732</v>
      </c>
      <c r="J19">
        <v>641606</v>
      </c>
      <c r="K19">
        <v>5498562</v>
      </c>
      <c r="L19" t="s">
        <v>1950</v>
      </c>
      <c r="M19" t="s">
        <v>2932</v>
      </c>
      <c r="O19" t="s">
        <v>2931</v>
      </c>
      <c r="P19" t="s">
        <v>1959</v>
      </c>
      <c r="Q19">
        <v>10</v>
      </c>
      <c r="R19" t="s">
        <v>1963</v>
      </c>
      <c r="S19" t="s">
        <v>1945</v>
      </c>
      <c r="T19" t="s">
        <v>1944</v>
      </c>
      <c r="U19">
        <v>992320</v>
      </c>
      <c r="V19" t="s">
        <v>915</v>
      </c>
      <c r="W19" t="s">
        <v>1943</v>
      </c>
      <c r="X19" t="s">
        <v>1942</v>
      </c>
      <c r="Y19" t="s">
        <v>915</v>
      </c>
      <c r="Z19" t="s">
        <v>915</v>
      </c>
      <c r="AA19">
        <v>10</v>
      </c>
      <c r="AB19">
        <v>4</v>
      </c>
      <c r="AC19" t="s">
        <v>322</v>
      </c>
      <c r="AD19" t="s">
        <v>1515</v>
      </c>
      <c r="AE19" t="s">
        <v>1981</v>
      </c>
      <c r="AJ19" t="s">
        <v>1503</v>
      </c>
      <c r="AK19" t="s">
        <v>1951</v>
      </c>
    </row>
    <row r="20" spans="1:40" x14ac:dyDescent="0.2">
      <c r="A20">
        <v>992402.44750000001</v>
      </c>
      <c r="C20" t="str">
        <f t="shared" si="0"/>
        <v>Unnamed Channel - BC-586a - S6 [W5715.0]</v>
      </c>
      <c r="D20" t="str">
        <f t="shared" si="1"/>
        <v xml:space="preserve">Fish bearing: No. Pipeline Crossing Method: Isolation if water present / Open-cut if dry or frozen to bottom. Vehicle Crossing Method: Ramp and Culvert. </v>
      </c>
      <c r="E20" t="s">
        <v>732</v>
      </c>
      <c r="F20" s="12">
        <f>INDEX(families!$A:$A,MATCH(G20,families!$B:$B,0))</f>
        <v>38</v>
      </c>
      <c r="G20" s="3" t="s">
        <v>732</v>
      </c>
      <c r="J20">
        <v>641547</v>
      </c>
      <c r="K20">
        <v>5498503</v>
      </c>
      <c r="L20" t="s">
        <v>1950</v>
      </c>
      <c r="M20" t="s">
        <v>2930</v>
      </c>
      <c r="N20" t="s">
        <v>2929</v>
      </c>
      <c r="O20" t="s">
        <v>2928</v>
      </c>
      <c r="P20" t="s">
        <v>1959</v>
      </c>
      <c r="Q20">
        <v>10</v>
      </c>
      <c r="R20" t="s">
        <v>1963</v>
      </c>
      <c r="S20" t="s">
        <v>1945</v>
      </c>
      <c r="T20" t="s">
        <v>1944</v>
      </c>
      <c r="U20">
        <v>992400</v>
      </c>
      <c r="V20" t="s">
        <v>915</v>
      </c>
      <c r="W20" t="s">
        <v>1943</v>
      </c>
      <c r="X20" t="s">
        <v>1942</v>
      </c>
      <c r="Y20" t="s">
        <v>915</v>
      </c>
      <c r="Z20" t="s">
        <v>915</v>
      </c>
      <c r="AA20">
        <v>10</v>
      </c>
      <c r="AB20">
        <v>4</v>
      </c>
      <c r="AC20" t="s">
        <v>322</v>
      </c>
      <c r="AD20" t="s">
        <v>1941</v>
      </c>
      <c r="AE20" t="s">
        <v>1981</v>
      </c>
      <c r="AJ20" t="s">
        <v>1503</v>
      </c>
      <c r="AK20" t="s">
        <v>1962</v>
      </c>
    </row>
    <row r="21" spans="1:40" x14ac:dyDescent="0.2">
      <c r="A21">
        <v>992960.35510000004</v>
      </c>
      <c r="C21" t="str">
        <f t="shared" si="0"/>
        <v>Dry Gulch - BC-587 - NCD [W1614.3]</v>
      </c>
      <c r="D21" t="str">
        <f t="shared" si="1"/>
        <v xml:space="preserve">Fish bearing: No. Pipeline Crossing Method: Trenchless (HDD). Vehicle Crossing Method: Regulatory approved crossing method. </v>
      </c>
      <c r="E21" t="s">
        <v>732</v>
      </c>
      <c r="F21" s="12">
        <f>INDEX(families!$A:$A,MATCH(G21,families!$B:$B,0))</f>
        <v>38</v>
      </c>
      <c r="G21" s="3" t="s">
        <v>732</v>
      </c>
      <c r="J21">
        <v>641152</v>
      </c>
      <c r="K21">
        <v>5498109</v>
      </c>
      <c r="L21" t="s">
        <v>1950</v>
      </c>
      <c r="M21" t="s">
        <v>2927</v>
      </c>
      <c r="O21" t="s">
        <v>2926</v>
      </c>
      <c r="P21" t="s">
        <v>2925</v>
      </c>
      <c r="Q21">
        <v>0</v>
      </c>
      <c r="R21" t="s">
        <v>1946</v>
      </c>
      <c r="S21" t="s">
        <v>1945</v>
      </c>
      <c r="T21" t="s">
        <v>1944</v>
      </c>
      <c r="U21">
        <v>992960</v>
      </c>
      <c r="V21" t="s">
        <v>915</v>
      </c>
      <c r="W21" t="s">
        <v>2924</v>
      </c>
      <c r="X21" t="s">
        <v>2923</v>
      </c>
      <c r="Y21" t="s">
        <v>915</v>
      </c>
      <c r="Z21" t="s">
        <v>915</v>
      </c>
      <c r="AA21">
        <v>0</v>
      </c>
      <c r="AB21">
        <v>0</v>
      </c>
      <c r="AC21" t="s">
        <v>322</v>
      </c>
      <c r="AD21" t="s">
        <v>1515</v>
      </c>
      <c r="AG21" t="s">
        <v>1940</v>
      </c>
      <c r="AH21" t="s">
        <v>1939</v>
      </c>
      <c r="AI21" s="4">
        <v>44512</v>
      </c>
      <c r="AJ21" t="s">
        <v>906</v>
      </c>
      <c r="AK21" t="s">
        <v>2031</v>
      </c>
    </row>
    <row r="22" spans="1:40" x14ac:dyDescent="0.2">
      <c r="A22">
        <v>993283.50340000005</v>
      </c>
      <c r="C22" t="str">
        <f t="shared" si="0"/>
        <v>Unnamed Channel - BC-587a - S6 [W5716.0]</v>
      </c>
      <c r="D22" t="str">
        <f t="shared" si="1"/>
        <v xml:space="preserve">Fish bearing: No. Pipeline Crossing Method: Isolation if water present / Open-cut if dry or frozen to bottom. Vehicle Crossing Method: Ramp and Culvert. </v>
      </c>
      <c r="E22" t="s">
        <v>732</v>
      </c>
      <c r="F22" s="12">
        <f>INDEX(families!$A:$A,MATCH(G22,families!$B:$B,0))</f>
        <v>38</v>
      </c>
      <c r="G22" s="3" t="s">
        <v>732</v>
      </c>
      <c r="J22">
        <v>640923</v>
      </c>
      <c r="K22">
        <v>5497881</v>
      </c>
      <c r="L22" t="s">
        <v>1950</v>
      </c>
      <c r="M22" t="s">
        <v>2922</v>
      </c>
      <c r="N22" t="s">
        <v>2921</v>
      </c>
      <c r="O22" t="s">
        <v>2920</v>
      </c>
      <c r="P22" t="s">
        <v>1959</v>
      </c>
      <c r="Q22">
        <v>10</v>
      </c>
      <c r="R22" t="s">
        <v>1963</v>
      </c>
      <c r="S22" t="s">
        <v>1945</v>
      </c>
      <c r="T22" t="s">
        <v>1944</v>
      </c>
      <c r="U22">
        <v>993280</v>
      </c>
      <c r="V22" t="s">
        <v>915</v>
      </c>
      <c r="W22" t="s">
        <v>1943</v>
      </c>
      <c r="X22" t="s">
        <v>1942</v>
      </c>
      <c r="Y22" t="s">
        <v>915</v>
      </c>
      <c r="Z22" t="s">
        <v>915</v>
      </c>
      <c r="AA22">
        <v>10</v>
      </c>
      <c r="AB22">
        <v>4</v>
      </c>
      <c r="AC22" t="s">
        <v>322</v>
      </c>
      <c r="AD22" t="s">
        <v>1941</v>
      </c>
      <c r="AE22" t="s">
        <v>1981</v>
      </c>
      <c r="AJ22" t="s">
        <v>1503</v>
      </c>
      <c r="AK22" t="s">
        <v>1962</v>
      </c>
    </row>
    <row r="23" spans="1:40" x14ac:dyDescent="0.2">
      <c r="A23">
        <v>994129.29449999996</v>
      </c>
      <c r="C23" t="str">
        <f t="shared" si="0"/>
        <v>Unnamed Drainage - BC-587b - NCD [W5717.0]</v>
      </c>
      <c r="D23" t="str">
        <f t="shared" si="1"/>
        <v xml:space="preserve">Fish bearing: No. Pipeline Crossing Method: Isolation if water present / Open-cut if dry or frozen to bottom. Vehicle Crossing Method: Ramp and Culvert. </v>
      </c>
      <c r="E23" t="s">
        <v>732</v>
      </c>
      <c r="F23" s="12">
        <f>INDEX(families!$A:$A,MATCH(G23,families!$B:$B,0))</f>
        <v>38</v>
      </c>
      <c r="G23" s="3" t="s">
        <v>732</v>
      </c>
      <c r="J23">
        <v>640292</v>
      </c>
      <c r="K23">
        <v>5497323</v>
      </c>
      <c r="L23" t="s">
        <v>1950</v>
      </c>
      <c r="M23" t="s">
        <v>2919</v>
      </c>
      <c r="N23" t="s">
        <v>2918</v>
      </c>
      <c r="O23" t="s">
        <v>2917</v>
      </c>
      <c r="P23" t="s">
        <v>1947</v>
      </c>
      <c r="Q23">
        <v>0</v>
      </c>
      <c r="R23" t="s">
        <v>1946</v>
      </c>
      <c r="S23" t="s">
        <v>1945</v>
      </c>
      <c r="T23" t="s">
        <v>1944</v>
      </c>
      <c r="U23">
        <v>994120</v>
      </c>
      <c r="V23" t="s">
        <v>915</v>
      </c>
      <c r="W23" t="s">
        <v>1943</v>
      </c>
      <c r="X23" t="s">
        <v>1942</v>
      </c>
      <c r="Y23" t="s">
        <v>915</v>
      </c>
      <c r="Z23" t="s">
        <v>915</v>
      </c>
      <c r="AA23">
        <v>0</v>
      </c>
      <c r="AB23">
        <v>0</v>
      </c>
      <c r="AC23" t="s">
        <v>322</v>
      </c>
      <c r="AD23" t="s">
        <v>1941</v>
      </c>
      <c r="AJ23" t="s">
        <v>1503</v>
      </c>
      <c r="AK23" t="s">
        <v>1938</v>
      </c>
    </row>
    <row r="24" spans="1:40" x14ac:dyDescent="0.2">
      <c r="A24">
        <v>994187.59519999998</v>
      </c>
      <c r="C24" t="str">
        <f t="shared" si="0"/>
        <v>Unnamed Channel - BC-587c - S4* [W5718.0]</v>
      </c>
      <c r="D24" t="str">
        <f t="shared" si="1"/>
        <v xml:space="preserve">Fish bearing: Yes. Pipeline Crossing Method: Isolation with fish salvage if flowing / Open-cut if dry or frozen to bottom. Vehicle Crossing Method: Clear-Span Bridge or other regulatory approved crossing method. </v>
      </c>
      <c r="E24" t="s">
        <v>732</v>
      </c>
      <c r="F24" s="12">
        <f>INDEX(families!$A:$A,MATCH(G24,families!$B:$B,0))</f>
        <v>38</v>
      </c>
      <c r="G24" s="3" t="s">
        <v>732</v>
      </c>
      <c r="J24">
        <v>640244</v>
      </c>
      <c r="K24">
        <v>5497290</v>
      </c>
      <c r="L24" t="s">
        <v>1950</v>
      </c>
      <c r="M24" t="s">
        <v>2916</v>
      </c>
      <c r="O24" t="s">
        <v>2915</v>
      </c>
      <c r="P24" t="s">
        <v>1959</v>
      </c>
      <c r="Q24">
        <v>15</v>
      </c>
      <c r="R24" t="s">
        <v>1958</v>
      </c>
      <c r="S24" t="s">
        <v>2910</v>
      </c>
      <c r="T24" t="s">
        <v>2914</v>
      </c>
      <c r="U24">
        <v>994180</v>
      </c>
      <c r="V24" t="s">
        <v>322</v>
      </c>
      <c r="W24" t="s">
        <v>2399</v>
      </c>
      <c r="X24" t="s">
        <v>1982</v>
      </c>
      <c r="Y24" t="s">
        <v>322</v>
      </c>
      <c r="Z24" t="s">
        <v>915</v>
      </c>
      <c r="AA24">
        <v>10</v>
      </c>
      <c r="AB24">
        <v>7</v>
      </c>
      <c r="AC24" t="s">
        <v>322</v>
      </c>
      <c r="AD24" t="s">
        <v>1515</v>
      </c>
      <c r="AE24" t="s">
        <v>1981</v>
      </c>
      <c r="AG24" t="s">
        <v>1940</v>
      </c>
      <c r="AH24" t="s">
        <v>1939</v>
      </c>
      <c r="AI24" s="4">
        <v>44512</v>
      </c>
      <c r="AJ24" t="s">
        <v>906</v>
      </c>
      <c r="AK24" t="s">
        <v>1951</v>
      </c>
    </row>
    <row r="25" spans="1:40" x14ac:dyDescent="0.2">
      <c r="A25">
        <v>994252.75690000004</v>
      </c>
      <c r="C25" t="str">
        <f t="shared" si="0"/>
        <v>Fallslake Creek - BC-588 - S3 [W1615.3]</v>
      </c>
      <c r="D25" t="str">
        <f t="shared" si="1"/>
        <v xml:space="preserve">Fish bearing: Yes. Pipeline Crossing Method: Isolation with fish salvage and water quality monitoring (1). Vehicle Crossing Method: Clear-Span Bridge. </v>
      </c>
      <c r="E25" t="s">
        <v>732</v>
      </c>
      <c r="F25" s="12">
        <f>INDEX(families!$A:$A,MATCH(G25,families!$B:$B,0))</f>
        <v>38</v>
      </c>
      <c r="G25" s="3" t="s">
        <v>732</v>
      </c>
      <c r="J25">
        <v>640196</v>
      </c>
      <c r="K25">
        <v>5497246</v>
      </c>
      <c r="L25" t="s">
        <v>1950</v>
      </c>
      <c r="M25" t="s">
        <v>2913</v>
      </c>
      <c r="O25" t="s">
        <v>2912</v>
      </c>
      <c r="P25" t="s">
        <v>2911</v>
      </c>
      <c r="Q25">
        <v>20</v>
      </c>
      <c r="R25" t="s">
        <v>1998</v>
      </c>
      <c r="S25" t="s">
        <v>2910</v>
      </c>
      <c r="T25" t="s">
        <v>2909</v>
      </c>
      <c r="U25">
        <v>994250</v>
      </c>
      <c r="V25" t="s">
        <v>322</v>
      </c>
      <c r="W25" t="s">
        <v>1955</v>
      </c>
      <c r="X25" t="s">
        <v>1954</v>
      </c>
      <c r="Y25" t="s">
        <v>322</v>
      </c>
      <c r="Z25" t="s">
        <v>915</v>
      </c>
      <c r="AA25">
        <v>20</v>
      </c>
      <c r="AB25">
        <v>18</v>
      </c>
      <c r="AC25" t="s">
        <v>322</v>
      </c>
      <c r="AD25" t="s">
        <v>1515</v>
      </c>
      <c r="AE25" t="s">
        <v>1981</v>
      </c>
      <c r="AJ25" t="s">
        <v>1503</v>
      </c>
      <c r="AK25" t="s">
        <v>1989</v>
      </c>
    </row>
    <row r="26" spans="1:40" x14ac:dyDescent="0.2">
      <c r="A26">
        <v>994994.26089999999</v>
      </c>
      <c r="C26" t="str">
        <f t="shared" si="0"/>
        <v>Unnamed Channel - BC-589 - S6 [W1616.3]</v>
      </c>
      <c r="D26" t="str">
        <f t="shared" si="1"/>
        <v xml:space="preserve">Fish bearing: No. Pipeline Crossing Method: Isolation if water present / Open-cut if dry or frozen to bottom. Vehicle Crossing Method: Ramp and Culvert. </v>
      </c>
      <c r="E26" t="s">
        <v>732</v>
      </c>
      <c r="F26" s="12">
        <f>INDEX(families!$A:$A,MATCH(G26,families!$B:$B,0))</f>
        <v>38</v>
      </c>
      <c r="G26" s="3" t="s">
        <v>732</v>
      </c>
      <c r="J26">
        <v>639684</v>
      </c>
      <c r="K26">
        <v>5496735</v>
      </c>
      <c r="L26" t="s">
        <v>1950</v>
      </c>
      <c r="M26" t="s">
        <v>2908</v>
      </c>
      <c r="O26" t="s">
        <v>2907</v>
      </c>
      <c r="P26" t="s">
        <v>1959</v>
      </c>
      <c r="Q26">
        <v>10</v>
      </c>
      <c r="R26" t="s">
        <v>1963</v>
      </c>
      <c r="S26" t="s">
        <v>1945</v>
      </c>
      <c r="T26" t="s">
        <v>1944</v>
      </c>
      <c r="U26">
        <v>994990</v>
      </c>
      <c r="V26" t="s">
        <v>915</v>
      </c>
      <c r="W26" t="s">
        <v>1943</v>
      </c>
      <c r="X26" t="s">
        <v>1942</v>
      </c>
      <c r="Y26" t="s">
        <v>915</v>
      </c>
      <c r="Z26" t="s">
        <v>915</v>
      </c>
      <c r="AA26">
        <v>10</v>
      </c>
      <c r="AB26">
        <v>4</v>
      </c>
      <c r="AC26" t="s">
        <v>322</v>
      </c>
      <c r="AD26" t="s">
        <v>1515</v>
      </c>
      <c r="AE26" t="s">
        <v>1981</v>
      </c>
      <c r="AJ26" t="s">
        <v>1503</v>
      </c>
      <c r="AK26" t="s">
        <v>1951</v>
      </c>
    </row>
    <row r="27" spans="1:40" x14ac:dyDescent="0.2">
      <c r="A27">
        <v>995070.38580000005</v>
      </c>
      <c r="C27" t="str">
        <f t="shared" si="0"/>
        <v>Unnamed Drainage - BC-589.05 - NCD [W5719.0]</v>
      </c>
      <c r="D27" t="str">
        <f t="shared" si="1"/>
        <v xml:space="preserve">Fish bearing: No. Pipeline Crossing Method: Isolation if water present / Open-cut if dry or frozen to bottom. Vehicle Crossing Method: Ramp and Culvert. </v>
      </c>
      <c r="E27" t="s">
        <v>732</v>
      </c>
      <c r="F27" s="12">
        <f>INDEX(families!$A:$A,MATCH(G27,families!$B:$B,0))</f>
        <v>38</v>
      </c>
      <c r="G27" s="3" t="s">
        <v>732</v>
      </c>
      <c r="J27">
        <v>639622</v>
      </c>
      <c r="K27">
        <v>5496700</v>
      </c>
      <c r="L27" t="s">
        <v>1950</v>
      </c>
      <c r="M27" t="s">
        <v>2906</v>
      </c>
      <c r="N27" t="s">
        <v>2905</v>
      </c>
      <c r="O27" t="s">
        <v>2904</v>
      </c>
      <c r="P27" t="s">
        <v>1947</v>
      </c>
      <c r="Q27">
        <v>0</v>
      </c>
      <c r="R27" t="s">
        <v>1946</v>
      </c>
      <c r="S27" t="s">
        <v>1945</v>
      </c>
      <c r="T27" t="s">
        <v>1944</v>
      </c>
      <c r="U27">
        <v>995050</v>
      </c>
      <c r="V27" t="s">
        <v>915</v>
      </c>
      <c r="W27" t="s">
        <v>1943</v>
      </c>
      <c r="X27" t="s">
        <v>1942</v>
      </c>
      <c r="Y27" t="s">
        <v>915</v>
      </c>
      <c r="Z27" t="s">
        <v>915</v>
      </c>
      <c r="AA27">
        <v>0</v>
      </c>
      <c r="AB27">
        <v>0</v>
      </c>
      <c r="AC27" t="s">
        <v>322</v>
      </c>
      <c r="AD27" t="s">
        <v>1941</v>
      </c>
      <c r="AJ27" t="s">
        <v>1503</v>
      </c>
      <c r="AK27" t="s">
        <v>1938</v>
      </c>
    </row>
    <row r="28" spans="1:40" x14ac:dyDescent="0.2">
      <c r="A28">
        <v>995159.19830000005</v>
      </c>
      <c r="C28" t="str">
        <f t="shared" si="0"/>
        <v>Unnamed Drainage - BC-589.05a - NCD [W5720.0]</v>
      </c>
      <c r="D28" t="str">
        <f t="shared" si="1"/>
        <v xml:space="preserve">Fish bearing: No. Pipeline Crossing Method: Isolation if water present / Open-cut if dry or frozen to bottom. Vehicle Crossing Method: Ramp and Culvert. </v>
      </c>
      <c r="E28" t="s">
        <v>732</v>
      </c>
      <c r="F28" s="12">
        <f>INDEX(families!$A:$A,MATCH(G28,families!$B:$B,0))</f>
        <v>38</v>
      </c>
      <c r="G28" s="3" t="s">
        <v>732</v>
      </c>
      <c r="J28">
        <v>639578</v>
      </c>
      <c r="K28">
        <v>5496623</v>
      </c>
      <c r="L28" t="s">
        <v>1950</v>
      </c>
      <c r="M28" t="s">
        <v>2903</v>
      </c>
      <c r="N28" t="s">
        <v>2902</v>
      </c>
      <c r="O28" t="s">
        <v>2901</v>
      </c>
      <c r="P28" t="s">
        <v>1947</v>
      </c>
      <c r="Q28">
        <v>0</v>
      </c>
      <c r="R28" t="s">
        <v>1946</v>
      </c>
      <c r="S28" t="s">
        <v>1945</v>
      </c>
      <c r="T28" t="s">
        <v>1944</v>
      </c>
      <c r="U28">
        <v>995080</v>
      </c>
      <c r="V28" t="s">
        <v>915</v>
      </c>
      <c r="W28" t="s">
        <v>1943</v>
      </c>
      <c r="X28" t="s">
        <v>1942</v>
      </c>
      <c r="Y28" t="s">
        <v>915</v>
      </c>
      <c r="Z28" t="s">
        <v>915</v>
      </c>
      <c r="AA28">
        <v>0</v>
      </c>
      <c r="AB28">
        <v>0</v>
      </c>
      <c r="AC28" t="s">
        <v>322</v>
      </c>
      <c r="AD28" t="s">
        <v>1941</v>
      </c>
      <c r="AJ28" t="s">
        <v>1503</v>
      </c>
      <c r="AK28" t="s">
        <v>1938</v>
      </c>
    </row>
    <row r="29" spans="1:40" x14ac:dyDescent="0.2">
      <c r="A29">
        <v>995539.04090000002</v>
      </c>
      <c r="C29" t="str">
        <f t="shared" si="0"/>
        <v>Unnamed Channel - BC-589.1a - S6 [W5721.0]</v>
      </c>
      <c r="D29" t="str">
        <f t="shared" si="1"/>
        <v xml:space="preserve">Fish bearing: No. Pipeline Crossing Method: Isolation if water present / Open-cut if dry or frozen to bottom. Vehicle Crossing Method: Ramp and Culvert. </v>
      </c>
      <c r="E29" t="s">
        <v>732</v>
      </c>
      <c r="F29" s="12">
        <f>INDEX(families!$A:$A,MATCH(G29,families!$B:$B,0))</f>
        <v>38</v>
      </c>
      <c r="G29" s="3" t="s">
        <v>732</v>
      </c>
      <c r="J29">
        <v>639306</v>
      </c>
      <c r="K29">
        <v>5496358</v>
      </c>
      <c r="L29" t="s">
        <v>1950</v>
      </c>
      <c r="M29" t="s">
        <v>2900</v>
      </c>
      <c r="N29" t="s">
        <v>2899</v>
      </c>
      <c r="O29" t="s">
        <v>2898</v>
      </c>
      <c r="P29" t="s">
        <v>1959</v>
      </c>
      <c r="Q29">
        <v>10</v>
      </c>
      <c r="R29" t="s">
        <v>1963</v>
      </c>
      <c r="S29" t="s">
        <v>1945</v>
      </c>
      <c r="T29" t="s">
        <v>1944</v>
      </c>
      <c r="U29">
        <v>995540</v>
      </c>
      <c r="V29" t="s">
        <v>915</v>
      </c>
      <c r="W29" t="s">
        <v>1943</v>
      </c>
      <c r="X29" t="s">
        <v>1942</v>
      </c>
      <c r="Y29" t="s">
        <v>915</v>
      </c>
      <c r="Z29" t="s">
        <v>915</v>
      </c>
      <c r="AA29">
        <v>10</v>
      </c>
      <c r="AB29">
        <v>4</v>
      </c>
      <c r="AC29" t="s">
        <v>322</v>
      </c>
      <c r="AD29" t="s">
        <v>1941</v>
      </c>
      <c r="AE29" t="s">
        <v>1981</v>
      </c>
      <c r="AJ29" t="s">
        <v>1503</v>
      </c>
      <c r="AK29" t="s">
        <v>1962</v>
      </c>
    </row>
    <row r="30" spans="1:40" x14ac:dyDescent="0.2">
      <c r="A30">
        <v>995696.1777</v>
      </c>
      <c r="C30" t="str">
        <f t="shared" si="0"/>
        <v>Unnamed Channel - BC-589.2 - S6 [W2086.1]</v>
      </c>
      <c r="D30" t="str">
        <f t="shared" si="1"/>
        <v xml:space="preserve">Fish bearing: No. Pipeline Crossing Method: Isolation if water present / Open-cut if dry or frozen to bottom. Vehicle Crossing Method: Ramp and Culvert. </v>
      </c>
      <c r="E30" t="s">
        <v>732</v>
      </c>
      <c r="F30" s="12">
        <f>INDEX(families!$A:$A,MATCH(G30,families!$B:$B,0))</f>
        <v>38</v>
      </c>
      <c r="G30" s="3" t="s">
        <v>732</v>
      </c>
      <c r="J30">
        <v>639200</v>
      </c>
      <c r="K30">
        <v>5496242</v>
      </c>
      <c r="L30" t="s">
        <v>1950</v>
      </c>
      <c r="M30" t="s">
        <v>2897</v>
      </c>
      <c r="N30" t="s">
        <v>2896</v>
      </c>
      <c r="O30" t="s">
        <v>2895</v>
      </c>
      <c r="P30" t="s">
        <v>1959</v>
      </c>
      <c r="Q30">
        <v>10</v>
      </c>
      <c r="R30" t="s">
        <v>1963</v>
      </c>
      <c r="S30" t="s">
        <v>1945</v>
      </c>
      <c r="T30" t="s">
        <v>1944</v>
      </c>
      <c r="U30">
        <v>995700</v>
      </c>
      <c r="V30" t="s">
        <v>915</v>
      </c>
      <c r="W30" t="s">
        <v>1943</v>
      </c>
      <c r="X30" t="s">
        <v>1942</v>
      </c>
      <c r="Y30" t="s">
        <v>915</v>
      </c>
      <c r="Z30" t="s">
        <v>915</v>
      </c>
      <c r="AA30">
        <v>10</v>
      </c>
      <c r="AB30">
        <v>4</v>
      </c>
      <c r="AC30" t="s">
        <v>322</v>
      </c>
      <c r="AD30" t="s">
        <v>1515</v>
      </c>
      <c r="AE30" t="s">
        <v>1981</v>
      </c>
      <c r="AJ30" t="s">
        <v>1503</v>
      </c>
      <c r="AK30" t="s">
        <v>1951</v>
      </c>
    </row>
    <row r="31" spans="1:40" x14ac:dyDescent="0.2">
      <c r="A31">
        <v>995737.28339999996</v>
      </c>
      <c r="C31" t="str">
        <f t="shared" si="0"/>
        <v>Unnamed Drainage - BC-589.2a - NCD [TBD]</v>
      </c>
      <c r="D31" t="str">
        <f t="shared" si="1"/>
        <v xml:space="preserve">Fish bearing: No. Pipeline Crossing Method: Isolation if water present / Open-cut if dry or frozen to bottom. Vehicle Crossing Method: Ramp and Culvert. </v>
      </c>
      <c r="E31" t="s">
        <v>732</v>
      </c>
      <c r="F31" s="12">
        <f>INDEX(families!$A:$A,MATCH(G31,families!$B:$B,0))</f>
        <v>38</v>
      </c>
      <c r="G31" s="3" t="s">
        <v>732</v>
      </c>
      <c r="J31">
        <v>639172</v>
      </c>
      <c r="K31">
        <v>5496210</v>
      </c>
      <c r="L31" t="s">
        <v>1950</v>
      </c>
      <c r="M31" t="s">
        <v>2894</v>
      </c>
      <c r="O31" t="s">
        <v>961</v>
      </c>
      <c r="P31" t="s">
        <v>1947</v>
      </c>
      <c r="Q31">
        <v>0</v>
      </c>
      <c r="R31" t="s">
        <v>1946</v>
      </c>
      <c r="S31" t="s">
        <v>1945</v>
      </c>
      <c r="T31" t="s">
        <v>1944</v>
      </c>
      <c r="U31">
        <v>995750</v>
      </c>
      <c r="V31" t="s">
        <v>915</v>
      </c>
      <c r="W31" t="s">
        <v>1943</v>
      </c>
      <c r="X31" t="s">
        <v>1942</v>
      </c>
      <c r="Y31" t="s">
        <v>915</v>
      </c>
      <c r="Z31" t="s">
        <v>915</v>
      </c>
      <c r="AA31">
        <v>0</v>
      </c>
      <c r="AB31">
        <v>0</v>
      </c>
      <c r="AC31" t="s">
        <v>322</v>
      </c>
      <c r="AD31" t="s">
        <v>1941</v>
      </c>
      <c r="AG31" t="s">
        <v>1940</v>
      </c>
      <c r="AH31" t="s">
        <v>1939</v>
      </c>
      <c r="AI31" s="4">
        <v>44458</v>
      </c>
      <c r="AJ31" t="s">
        <v>1020</v>
      </c>
      <c r="AK31" t="s">
        <v>1938</v>
      </c>
      <c r="AL31" t="s">
        <v>984</v>
      </c>
      <c r="AM31" t="s">
        <v>1019</v>
      </c>
      <c r="AN31" s="4">
        <v>44447</v>
      </c>
    </row>
    <row r="32" spans="1:40" x14ac:dyDescent="0.2">
      <c r="A32">
        <v>995827.20629999996</v>
      </c>
      <c r="C32" t="str">
        <f t="shared" si="0"/>
        <v>Unnamed Channel - BC-589a - S6 [W1617.3]</v>
      </c>
      <c r="D32" t="str">
        <f t="shared" si="1"/>
        <v xml:space="preserve">Fish bearing: No. Pipeline Crossing Method: Isolation if water present / Open-cut if dry or frozen to bottom. Vehicle Crossing Method: Ramp and Culvert. </v>
      </c>
      <c r="E32" t="s">
        <v>732</v>
      </c>
      <c r="F32" s="12">
        <f>INDEX(families!$A:$A,MATCH(G32,families!$B:$B,0))</f>
        <v>38</v>
      </c>
      <c r="G32" s="3" t="s">
        <v>732</v>
      </c>
      <c r="J32">
        <v>639132</v>
      </c>
      <c r="K32">
        <v>5496134</v>
      </c>
      <c r="L32" t="s">
        <v>1950</v>
      </c>
      <c r="M32" t="s">
        <v>2893</v>
      </c>
      <c r="O32" t="s">
        <v>2892</v>
      </c>
      <c r="P32" t="s">
        <v>1959</v>
      </c>
      <c r="Q32">
        <v>10</v>
      </c>
      <c r="R32" t="s">
        <v>1963</v>
      </c>
      <c r="S32" t="s">
        <v>1945</v>
      </c>
      <c r="T32" t="s">
        <v>1944</v>
      </c>
      <c r="U32">
        <v>995830</v>
      </c>
      <c r="V32" t="s">
        <v>915</v>
      </c>
      <c r="W32" t="s">
        <v>1943</v>
      </c>
      <c r="X32" t="s">
        <v>1942</v>
      </c>
      <c r="Y32" t="s">
        <v>915</v>
      </c>
      <c r="Z32" t="s">
        <v>915</v>
      </c>
      <c r="AA32">
        <v>10</v>
      </c>
      <c r="AB32">
        <v>4</v>
      </c>
      <c r="AC32" t="s">
        <v>322</v>
      </c>
      <c r="AD32" t="s">
        <v>1515</v>
      </c>
      <c r="AG32" t="s">
        <v>1940</v>
      </c>
      <c r="AH32" t="s">
        <v>1939</v>
      </c>
      <c r="AI32" s="4">
        <v>44291</v>
      </c>
      <c r="AJ32" t="s">
        <v>1503</v>
      </c>
      <c r="AK32" t="s">
        <v>1951</v>
      </c>
    </row>
    <row r="33" spans="1:40" x14ac:dyDescent="0.2">
      <c r="A33">
        <v>995881.87749999994</v>
      </c>
      <c r="C33" t="str">
        <f t="shared" si="0"/>
        <v>Unnamed Drainage - BC-589b - NCD [W2087.2]</v>
      </c>
      <c r="D33" t="str">
        <f t="shared" si="1"/>
        <v xml:space="preserve">Fish bearing: No. Pipeline Crossing Method: Isolation if water present / Open-cut if dry or frozen to bottom. Vehicle Crossing Method: Ramp and Culvert. </v>
      </c>
      <c r="E33" t="s">
        <v>732</v>
      </c>
      <c r="F33" s="12">
        <f>INDEX(families!$A:$A,MATCH(G33,families!$B:$B,0))</f>
        <v>38</v>
      </c>
      <c r="G33" s="3" t="s">
        <v>732</v>
      </c>
      <c r="J33">
        <v>639090</v>
      </c>
      <c r="K33">
        <v>5496099</v>
      </c>
      <c r="L33" t="s">
        <v>1950</v>
      </c>
      <c r="M33" t="s">
        <v>2891</v>
      </c>
      <c r="O33" t="s">
        <v>2890</v>
      </c>
      <c r="P33" t="s">
        <v>1947</v>
      </c>
      <c r="Q33">
        <v>0</v>
      </c>
      <c r="R33" t="s">
        <v>1946</v>
      </c>
      <c r="S33" t="s">
        <v>1945</v>
      </c>
      <c r="T33" t="s">
        <v>1944</v>
      </c>
      <c r="U33">
        <v>995880</v>
      </c>
      <c r="V33" t="s">
        <v>915</v>
      </c>
      <c r="W33" t="s">
        <v>1943</v>
      </c>
      <c r="X33" t="s">
        <v>1942</v>
      </c>
      <c r="Y33" t="s">
        <v>915</v>
      </c>
      <c r="Z33" t="s">
        <v>915</v>
      </c>
      <c r="AA33">
        <v>0</v>
      </c>
      <c r="AB33">
        <v>0</v>
      </c>
      <c r="AC33" t="s">
        <v>322</v>
      </c>
      <c r="AD33" t="s">
        <v>1515</v>
      </c>
      <c r="AJ33" t="s">
        <v>1503</v>
      </c>
      <c r="AK33" t="s">
        <v>1938</v>
      </c>
    </row>
    <row r="34" spans="1:40" x14ac:dyDescent="0.2">
      <c r="A34">
        <v>995934.29550000001</v>
      </c>
      <c r="C34" t="str">
        <f t="shared" si="0"/>
        <v>Unnamed Channel - BC-590 - S5 [W1618.3]</v>
      </c>
      <c r="D34" t="str">
        <f t="shared" si="1"/>
        <v xml:space="preserve">Fish bearing: No. Pipeline Crossing Method: Isolation if water present / Open-cut if dry or frozen to bottom. Vehicle Crossing Method: Clear-Span Bridge or other regulatory approved crossing method. </v>
      </c>
      <c r="E34" t="s">
        <v>732</v>
      </c>
      <c r="F34" s="12">
        <f>INDEX(families!$A:$A,MATCH(G34,families!$B:$B,0))</f>
        <v>38</v>
      </c>
      <c r="G34" s="3" t="s">
        <v>732</v>
      </c>
      <c r="J34">
        <v>639054</v>
      </c>
      <c r="K34">
        <v>5496061</v>
      </c>
      <c r="L34" t="s">
        <v>1950</v>
      </c>
      <c r="M34" t="s">
        <v>2889</v>
      </c>
      <c r="O34" t="s">
        <v>2888</v>
      </c>
      <c r="P34" t="s">
        <v>1959</v>
      </c>
      <c r="Q34">
        <v>10</v>
      </c>
      <c r="R34" t="s">
        <v>2152</v>
      </c>
      <c r="S34" t="s">
        <v>1945</v>
      </c>
      <c r="T34" t="s">
        <v>1944</v>
      </c>
      <c r="U34">
        <v>995930</v>
      </c>
      <c r="V34" t="s">
        <v>915</v>
      </c>
      <c r="W34" t="s">
        <v>1943</v>
      </c>
      <c r="X34" t="s">
        <v>1982</v>
      </c>
      <c r="Y34" t="s">
        <v>915</v>
      </c>
      <c r="Z34" t="s">
        <v>915</v>
      </c>
      <c r="AA34">
        <v>10</v>
      </c>
      <c r="AB34">
        <v>4</v>
      </c>
      <c r="AC34" t="s">
        <v>322</v>
      </c>
      <c r="AD34" t="s">
        <v>1515</v>
      </c>
      <c r="AE34" t="s">
        <v>1981</v>
      </c>
      <c r="AJ34" t="s">
        <v>1503</v>
      </c>
      <c r="AK34" t="s">
        <v>2322</v>
      </c>
    </row>
    <row r="35" spans="1:40" x14ac:dyDescent="0.2">
      <c r="A35">
        <v>996499.0784</v>
      </c>
      <c r="C35" t="str">
        <f t="shared" si="0"/>
        <v>Unnamed Drainage - BC-590.05a - NCD [W5722.0]</v>
      </c>
      <c r="D35" t="str">
        <f t="shared" si="1"/>
        <v xml:space="preserve">Fish bearing: No. Pipeline Crossing Method: Isolation if water present / Open-cut if dry or frozen to bottom. Vehicle Crossing Method: Ramp and Culvert. </v>
      </c>
      <c r="E35" t="s">
        <v>732</v>
      </c>
      <c r="F35" s="12">
        <f>INDEX(families!$A:$A,MATCH(G35,families!$B:$B,0))</f>
        <v>38</v>
      </c>
      <c r="G35" s="3" t="s">
        <v>732</v>
      </c>
      <c r="J35">
        <v>638638</v>
      </c>
      <c r="K35">
        <v>5495699</v>
      </c>
      <c r="L35" t="s">
        <v>1950</v>
      </c>
      <c r="M35" t="s">
        <v>2887</v>
      </c>
      <c r="N35" t="s">
        <v>2886</v>
      </c>
      <c r="O35" t="s">
        <v>2885</v>
      </c>
      <c r="P35" t="s">
        <v>1947</v>
      </c>
      <c r="Q35">
        <v>0</v>
      </c>
      <c r="R35" t="s">
        <v>1946</v>
      </c>
      <c r="S35" t="s">
        <v>1945</v>
      </c>
      <c r="T35" t="s">
        <v>1944</v>
      </c>
      <c r="U35">
        <v>996500</v>
      </c>
      <c r="V35" t="s">
        <v>915</v>
      </c>
      <c r="W35" t="s">
        <v>1943</v>
      </c>
      <c r="X35" t="s">
        <v>1942</v>
      </c>
      <c r="Y35" t="s">
        <v>915</v>
      </c>
      <c r="Z35" t="s">
        <v>915</v>
      </c>
      <c r="AA35">
        <v>0</v>
      </c>
      <c r="AB35">
        <v>0</v>
      </c>
      <c r="AC35" t="s">
        <v>322</v>
      </c>
      <c r="AD35" t="s">
        <v>1941</v>
      </c>
      <c r="AJ35" t="s">
        <v>1503</v>
      </c>
      <c r="AK35" t="s">
        <v>1938</v>
      </c>
    </row>
    <row r="36" spans="1:40" x14ac:dyDescent="0.2">
      <c r="A36">
        <v>996521.06240000005</v>
      </c>
      <c r="C36" t="str">
        <f t="shared" si="0"/>
        <v>Unnamed Channel - BC-590.05b - S6 [W5723.0]</v>
      </c>
      <c r="D36" t="str">
        <f t="shared" si="1"/>
        <v xml:space="preserve">Fish bearing: No. Pipeline Crossing Method: Isolation if water present / Open-cut if dry or frozen to bottom. Vehicle Crossing Method: Ramp and Culvert. </v>
      </c>
      <c r="E36" t="s">
        <v>732</v>
      </c>
      <c r="F36" s="12">
        <f>INDEX(families!$A:$A,MATCH(G36,families!$B:$B,0))</f>
        <v>38</v>
      </c>
      <c r="G36" s="3" t="s">
        <v>732</v>
      </c>
      <c r="J36">
        <v>638627</v>
      </c>
      <c r="K36">
        <v>5495680</v>
      </c>
      <c r="L36" t="s">
        <v>1950</v>
      </c>
      <c r="M36" t="s">
        <v>2884</v>
      </c>
      <c r="N36" t="s">
        <v>2883</v>
      </c>
      <c r="O36" t="s">
        <v>2882</v>
      </c>
      <c r="P36" t="s">
        <v>1959</v>
      </c>
      <c r="Q36">
        <v>10</v>
      </c>
      <c r="R36" t="s">
        <v>1963</v>
      </c>
      <c r="S36" t="s">
        <v>1945</v>
      </c>
      <c r="T36" t="s">
        <v>1944</v>
      </c>
      <c r="U36">
        <v>996520</v>
      </c>
      <c r="V36" t="s">
        <v>915</v>
      </c>
      <c r="W36" t="s">
        <v>1943</v>
      </c>
      <c r="X36" t="s">
        <v>1942</v>
      </c>
      <c r="Y36" t="s">
        <v>915</v>
      </c>
      <c r="Z36" t="s">
        <v>915</v>
      </c>
      <c r="AA36">
        <v>10</v>
      </c>
      <c r="AB36">
        <v>4</v>
      </c>
      <c r="AC36" t="s">
        <v>322</v>
      </c>
      <c r="AD36" t="s">
        <v>1941</v>
      </c>
      <c r="AE36" t="s">
        <v>1981</v>
      </c>
      <c r="AJ36" t="s">
        <v>1503</v>
      </c>
      <c r="AK36" t="s">
        <v>1962</v>
      </c>
    </row>
    <row r="37" spans="1:40" x14ac:dyDescent="0.2">
      <c r="A37">
        <v>996898.55610000005</v>
      </c>
      <c r="C37" t="str">
        <f t="shared" si="0"/>
        <v>Unnamed Drainage - BC-590.05c - NCD [W5724.0]</v>
      </c>
      <c r="D37" t="str">
        <f t="shared" si="1"/>
        <v xml:space="preserve">Fish bearing: No. Pipeline Crossing Method: Isolation if water present / Open-cut if dry or frozen to bottom. Vehicle Crossing Method: Ramp and Culvert. </v>
      </c>
      <c r="E37" t="s">
        <v>732</v>
      </c>
      <c r="F37" s="12">
        <f>INDEX(families!$A:$A,MATCH(G37,families!$B:$B,0))</f>
        <v>38</v>
      </c>
      <c r="G37" s="3" t="s">
        <v>732</v>
      </c>
      <c r="J37">
        <v>638400</v>
      </c>
      <c r="K37">
        <v>5495381</v>
      </c>
      <c r="L37" t="s">
        <v>1950</v>
      </c>
      <c r="M37" t="s">
        <v>2881</v>
      </c>
      <c r="N37" t="s">
        <v>2880</v>
      </c>
      <c r="O37" t="s">
        <v>2879</v>
      </c>
      <c r="P37" t="s">
        <v>1947</v>
      </c>
      <c r="Q37">
        <v>0</v>
      </c>
      <c r="R37" t="s">
        <v>1946</v>
      </c>
      <c r="S37" t="s">
        <v>1945</v>
      </c>
      <c r="T37" t="s">
        <v>1944</v>
      </c>
      <c r="U37">
        <v>996890</v>
      </c>
      <c r="V37" t="s">
        <v>915</v>
      </c>
      <c r="W37" t="s">
        <v>1943</v>
      </c>
      <c r="X37" t="s">
        <v>1942</v>
      </c>
      <c r="Y37" t="s">
        <v>915</v>
      </c>
      <c r="Z37" t="s">
        <v>915</v>
      </c>
      <c r="AA37">
        <v>0</v>
      </c>
      <c r="AB37">
        <v>0</v>
      </c>
      <c r="AC37" t="s">
        <v>322</v>
      </c>
      <c r="AD37" t="s">
        <v>1941</v>
      </c>
      <c r="AJ37" t="s">
        <v>1503</v>
      </c>
      <c r="AK37" t="s">
        <v>1938</v>
      </c>
    </row>
    <row r="38" spans="1:40" x14ac:dyDescent="0.2">
      <c r="A38">
        <v>997013.99</v>
      </c>
      <c r="C38" t="str">
        <f t="shared" si="0"/>
        <v>Unnamed Channel - BC-590.05d - S6 [W5725.0]</v>
      </c>
      <c r="D38" t="str">
        <f t="shared" si="1"/>
        <v xml:space="preserve">Fish bearing: No. Pipeline Crossing Method: Isolation if water present / Open-cut if dry or frozen to bottom. Vehicle Crossing Method: Ramp and Culvert. </v>
      </c>
      <c r="E38" t="s">
        <v>732</v>
      </c>
      <c r="F38" s="12">
        <f>INDEX(families!$A:$A,MATCH(G38,families!$B:$B,0))</f>
        <v>38</v>
      </c>
      <c r="G38" s="3" t="s">
        <v>732</v>
      </c>
      <c r="J38">
        <v>638314</v>
      </c>
      <c r="K38">
        <v>5495304</v>
      </c>
      <c r="L38" t="s">
        <v>1950</v>
      </c>
      <c r="M38" t="s">
        <v>2878</v>
      </c>
      <c r="N38" t="s">
        <v>2877</v>
      </c>
      <c r="O38" t="s">
        <v>2876</v>
      </c>
      <c r="P38" t="s">
        <v>1959</v>
      </c>
      <c r="Q38">
        <v>10</v>
      </c>
      <c r="R38" t="s">
        <v>1963</v>
      </c>
      <c r="S38" t="s">
        <v>1945</v>
      </c>
      <c r="T38" t="s">
        <v>1944</v>
      </c>
      <c r="U38">
        <v>996990</v>
      </c>
      <c r="V38" t="s">
        <v>915</v>
      </c>
      <c r="W38" t="s">
        <v>1943</v>
      </c>
      <c r="X38" t="s">
        <v>1942</v>
      </c>
      <c r="Y38" t="s">
        <v>915</v>
      </c>
      <c r="Z38" t="s">
        <v>915</v>
      </c>
      <c r="AA38">
        <v>10</v>
      </c>
      <c r="AB38">
        <v>4</v>
      </c>
      <c r="AC38" t="s">
        <v>322</v>
      </c>
      <c r="AD38" t="s">
        <v>1941</v>
      </c>
      <c r="AE38" t="s">
        <v>1981</v>
      </c>
      <c r="AJ38" t="s">
        <v>1503</v>
      </c>
      <c r="AK38" t="s">
        <v>1962</v>
      </c>
    </row>
    <row r="39" spans="1:40" x14ac:dyDescent="0.2">
      <c r="A39">
        <v>997192.45559999999</v>
      </c>
      <c r="C39" t="str">
        <f t="shared" si="0"/>
        <v>Unnamed Channel - BC-590.05e - S6 [W5726.0]</v>
      </c>
      <c r="D39" t="str">
        <f t="shared" si="1"/>
        <v xml:space="preserve">Fish bearing: No. Pipeline Crossing Method: Isolation if water present / Open-cut if dry or frozen to bottom. Vehicle Crossing Method: Ramp and Culvert. </v>
      </c>
      <c r="E39" t="s">
        <v>732</v>
      </c>
      <c r="F39" s="12">
        <f>INDEX(families!$A:$A,MATCH(G39,families!$B:$B,0))</f>
        <v>38</v>
      </c>
      <c r="G39" s="3" t="s">
        <v>732</v>
      </c>
      <c r="J39">
        <v>638181</v>
      </c>
      <c r="K39">
        <v>5495185</v>
      </c>
      <c r="L39" t="s">
        <v>1950</v>
      </c>
      <c r="M39" t="s">
        <v>2875</v>
      </c>
      <c r="N39" t="s">
        <v>2874</v>
      </c>
      <c r="O39" t="s">
        <v>2873</v>
      </c>
      <c r="P39" t="s">
        <v>1959</v>
      </c>
      <c r="Q39">
        <v>10</v>
      </c>
      <c r="R39" t="s">
        <v>1963</v>
      </c>
      <c r="S39" t="s">
        <v>1945</v>
      </c>
      <c r="T39" t="s">
        <v>1944</v>
      </c>
      <c r="U39">
        <v>997180</v>
      </c>
      <c r="V39" t="s">
        <v>915</v>
      </c>
      <c r="W39" t="s">
        <v>1943</v>
      </c>
      <c r="X39" t="s">
        <v>1942</v>
      </c>
      <c r="Y39" t="s">
        <v>915</v>
      </c>
      <c r="Z39" t="s">
        <v>915</v>
      </c>
      <c r="AA39">
        <v>10</v>
      </c>
      <c r="AB39">
        <v>4</v>
      </c>
      <c r="AC39" t="s">
        <v>322</v>
      </c>
      <c r="AD39" t="s">
        <v>1941</v>
      </c>
      <c r="AE39" t="s">
        <v>1981</v>
      </c>
      <c r="AJ39" t="s">
        <v>1503</v>
      </c>
      <c r="AK39" t="s">
        <v>1962</v>
      </c>
    </row>
    <row r="40" spans="1:40" x14ac:dyDescent="0.2">
      <c r="A40">
        <v>997281.7291</v>
      </c>
      <c r="C40" t="str">
        <f t="shared" si="0"/>
        <v>Unnamed Drainage - BC-590.05f - NCD [W5727.0]</v>
      </c>
      <c r="D40" t="str">
        <f t="shared" si="1"/>
        <v xml:space="preserve">Fish bearing: No. Pipeline Crossing Method: Isolation if water present / Open-cut if dry or frozen to bottom. Vehicle Crossing Method: Ramp and Culvert. </v>
      </c>
      <c r="E40" t="s">
        <v>732</v>
      </c>
      <c r="F40" s="12">
        <f>INDEX(families!$A:$A,MATCH(G40,families!$B:$B,0))</f>
        <v>38</v>
      </c>
      <c r="G40" s="3" t="s">
        <v>732</v>
      </c>
      <c r="J40">
        <v>638114</v>
      </c>
      <c r="K40">
        <v>5495126</v>
      </c>
      <c r="L40" t="s">
        <v>1950</v>
      </c>
      <c r="M40" t="s">
        <v>2872</v>
      </c>
      <c r="N40" t="s">
        <v>2871</v>
      </c>
      <c r="O40" t="s">
        <v>2870</v>
      </c>
      <c r="P40" t="s">
        <v>1947</v>
      </c>
      <c r="Q40">
        <v>0</v>
      </c>
      <c r="R40" t="s">
        <v>1946</v>
      </c>
      <c r="S40" t="s">
        <v>1945</v>
      </c>
      <c r="T40" t="s">
        <v>1944</v>
      </c>
      <c r="U40">
        <v>997280</v>
      </c>
      <c r="V40" t="s">
        <v>915</v>
      </c>
      <c r="W40" t="s">
        <v>1943</v>
      </c>
      <c r="X40" t="s">
        <v>1942</v>
      </c>
      <c r="Y40" t="s">
        <v>915</v>
      </c>
      <c r="Z40" t="s">
        <v>915</v>
      </c>
      <c r="AA40">
        <v>0</v>
      </c>
      <c r="AB40">
        <v>0</v>
      </c>
      <c r="AC40" t="s">
        <v>322</v>
      </c>
      <c r="AD40" t="s">
        <v>1941</v>
      </c>
      <c r="AJ40" t="s">
        <v>1503</v>
      </c>
      <c r="AK40" t="s">
        <v>1938</v>
      </c>
    </row>
    <row r="41" spans="1:40" x14ac:dyDescent="0.2">
      <c r="A41">
        <v>997310.11159999995</v>
      </c>
      <c r="C41" t="str">
        <f t="shared" si="0"/>
        <v>Unnamed Drainage - BC-590.05g - NCD [W5728.0]</v>
      </c>
      <c r="D41" t="str">
        <f t="shared" si="1"/>
        <v xml:space="preserve">Fish bearing: No. Pipeline Crossing Method: Isolation if water present / Open-cut if dry or frozen to bottom. Vehicle Crossing Method: Ramp and Culvert. </v>
      </c>
      <c r="E41" t="s">
        <v>732</v>
      </c>
      <c r="F41" s="12">
        <f>INDEX(families!$A:$A,MATCH(G41,families!$B:$B,0))</f>
        <v>38</v>
      </c>
      <c r="G41" s="3" t="s">
        <v>732</v>
      </c>
      <c r="J41">
        <v>638089</v>
      </c>
      <c r="K41">
        <v>5495116</v>
      </c>
      <c r="L41" t="s">
        <v>1950</v>
      </c>
      <c r="M41" t="s">
        <v>2869</v>
      </c>
      <c r="N41" t="s">
        <v>2868</v>
      </c>
      <c r="O41" t="s">
        <v>2867</v>
      </c>
      <c r="P41" t="s">
        <v>1947</v>
      </c>
      <c r="Q41">
        <v>0</v>
      </c>
      <c r="R41" t="s">
        <v>1946</v>
      </c>
      <c r="S41" t="s">
        <v>1945</v>
      </c>
      <c r="T41" t="s">
        <v>1944</v>
      </c>
      <c r="U41">
        <v>997310</v>
      </c>
      <c r="V41" t="s">
        <v>915</v>
      </c>
      <c r="W41" t="s">
        <v>1943</v>
      </c>
      <c r="X41" t="s">
        <v>1942</v>
      </c>
      <c r="Y41" t="s">
        <v>915</v>
      </c>
      <c r="Z41" t="s">
        <v>915</v>
      </c>
      <c r="AA41">
        <v>0</v>
      </c>
      <c r="AB41">
        <v>0</v>
      </c>
      <c r="AC41" t="s">
        <v>322</v>
      </c>
      <c r="AD41" t="s">
        <v>1941</v>
      </c>
      <c r="AJ41" t="s">
        <v>1503</v>
      </c>
      <c r="AK41" t="s">
        <v>1938</v>
      </c>
    </row>
    <row r="42" spans="1:40" x14ac:dyDescent="0.2">
      <c r="A42">
        <v>997322.15099999995</v>
      </c>
      <c r="C42" t="str">
        <f t="shared" si="0"/>
        <v>Unnamed Drainage - BC-590.05h - NCD [W5729.0]</v>
      </c>
      <c r="D42" t="str">
        <f t="shared" si="1"/>
        <v xml:space="preserve">Fish bearing: No. Pipeline Crossing Method: Isolation if water present / Open-cut if dry or frozen to bottom. Vehicle Crossing Method: Ramp and Culvert. </v>
      </c>
      <c r="E42" t="s">
        <v>732</v>
      </c>
      <c r="F42" s="12">
        <f>INDEX(families!$A:$A,MATCH(G42,families!$B:$B,0))</f>
        <v>38</v>
      </c>
      <c r="G42" s="3" t="s">
        <v>732</v>
      </c>
      <c r="J42">
        <v>638077</v>
      </c>
      <c r="K42">
        <v>5495115</v>
      </c>
      <c r="L42" t="s">
        <v>1950</v>
      </c>
      <c r="M42" t="s">
        <v>2866</v>
      </c>
      <c r="N42" t="s">
        <v>2865</v>
      </c>
      <c r="O42" t="s">
        <v>2864</v>
      </c>
      <c r="P42" t="s">
        <v>1947</v>
      </c>
      <c r="Q42">
        <v>0</v>
      </c>
      <c r="R42" t="s">
        <v>1946</v>
      </c>
      <c r="S42" t="s">
        <v>1945</v>
      </c>
      <c r="T42" t="s">
        <v>1944</v>
      </c>
      <c r="U42">
        <v>997340</v>
      </c>
      <c r="V42" t="s">
        <v>915</v>
      </c>
      <c r="W42" t="s">
        <v>1943</v>
      </c>
      <c r="X42" t="s">
        <v>1942</v>
      </c>
      <c r="Y42" t="s">
        <v>915</v>
      </c>
      <c r="Z42" t="s">
        <v>915</v>
      </c>
      <c r="AA42">
        <v>0</v>
      </c>
      <c r="AB42">
        <v>0</v>
      </c>
      <c r="AC42" t="s">
        <v>322</v>
      </c>
      <c r="AD42" t="s">
        <v>1941</v>
      </c>
      <c r="AJ42" t="s">
        <v>1503</v>
      </c>
      <c r="AK42" t="s">
        <v>1938</v>
      </c>
    </row>
    <row r="43" spans="1:40" x14ac:dyDescent="0.2">
      <c r="A43">
        <v>997565.02590000001</v>
      </c>
      <c r="C43" t="str">
        <f t="shared" si="0"/>
        <v>Unnamed Drainage - BC-590.05i - NCD [W5730.0]</v>
      </c>
      <c r="D43" t="str">
        <f t="shared" si="1"/>
        <v xml:space="preserve">Fish bearing: No. Pipeline Crossing Method: Isolation if water present / Open-cut if dry or frozen to bottom. Vehicle Crossing Method: Ramp and Culvert. </v>
      </c>
      <c r="E43" t="s">
        <v>732</v>
      </c>
      <c r="F43" s="12">
        <f>INDEX(families!$A:$A,MATCH(G43,families!$B:$B,0))</f>
        <v>38</v>
      </c>
      <c r="G43" s="3" t="s">
        <v>732</v>
      </c>
      <c r="J43">
        <v>637846</v>
      </c>
      <c r="K43">
        <v>5495061</v>
      </c>
      <c r="L43" t="s">
        <v>1950</v>
      </c>
      <c r="M43" t="s">
        <v>1516</v>
      </c>
      <c r="N43" t="s">
        <v>2863</v>
      </c>
      <c r="O43" t="s">
        <v>2862</v>
      </c>
      <c r="P43" t="s">
        <v>1947</v>
      </c>
      <c r="Q43">
        <v>0</v>
      </c>
      <c r="R43" t="s">
        <v>1946</v>
      </c>
      <c r="S43" t="s">
        <v>1945</v>
      </c>
      <c r="T43" t="s">
        <v>1944</v>
      </c>
      <c r="U43">
        <v>997590</v>
      </c>
      <c r="V43" t="s">
        <v>915</v>
      </c>
      <c r="W43" t="s">
        <v>1943</v>
      </c>
      <c r="X43" t="s">
        <v>1942</v>
      </c>
      <c r="Y43" t="s">
        <v>915</v>
      </c>
      <c r="Z43" t="s">
        <v>915</v>
      </c>
      <c r="AA43">
        <v>0</v>
      </c>
      <c r="AB43">
        <v>0</v>
      </c>
      <c r="AC43" t="s">
        <v>322</v>
      </c>
      <c r="AD43" t="s">
        <v>1941</v>
      </c>
      <c r="AJ43" t="s">
        <v>1503</v>
      </c>
      <c r="AK43" t="s">
        <v>1938</v>
      </c>
      <c r="AL43" t="s">
        <v>984</v>
      </c>
      <c r="AM43" t="s">
        <v>2861</v>
      </c>
      <c r="AN43" s="4">
        <v>44467</v>
      </c>
    </row>
    <row r="44" spans="1:40" x14ac:dyDescent="0.2">
      <c r="A44">
        <v>997710.92590000003</v>
      </c>
      <c r="C44" t="str">
        <f t="shared" si="0"/>
        <v>Unnamed Channel - BC-590a1 - S6 [W1620.5]</v>
      </c>
      <c r="D44" t="str">
        <f t="shared" si="1"/>
        <v xml:space="preserve">Fish bearing: No. Pipeline Crossing Method: Isolation if water present / Open-cut if dry or frozen to bottom. Vehicle Crossing Method: Ramp and Culvert. </v>
      </c>
      <c r="E44" t="s">
        <v>732</v>
      </c>
      <c r="F44" s="12">
        <f>INDEX(families!$A:$A,MATCH(G44,families!$B:$B,0))</f>
        <v>38</v>
      </c>
      <c r="G44" s="3" t="s">
        <v>732</v>
      </c>
      <c r="J44">
        <v>637758</v>
      </c>
      <c r="K44">
        <v>5494947</v>
      </c>
      <c r="L44" t="s">
        <v>1950</v>
      </c>
      <c r="M44" t="s">
        <v>2860</v>
      </c>
      <c r="O44" t="s">
        <v>2859</v>
      </c>
      <c r="P44" t="s">
        <v>1959</v>
      </c>
      <c r="Q44">
        <v>10</v>
      </c>
      <c r="R44" t="s">
        <v>1963</v>
      </c>
      <c r="S44" t="s">
        <v>1945</v>
      </c>
      <c r="T44" t="s">
        <v>1944</v>
      </c>
      <c r="U44">
        <v>997710</v>
      </c>
      <c r="V44" t="s">
        <v>915</v>
      </c>
      <c r="W44" t="s">
        <v>1943</v>
      </c>
      <c r="X44" t="s">
        <v>1942</v>
      </c>
      <c r="Y44" t="s">
        <v>915</v>
      </c>
      <c r="Z44" t="s">
        <v>915</v>
      </c>
      <c r="AA44">
        <v>10</v>
      </c>
      <c r="AB44">
        <v>4</v>
      </c>
      <c r="AC44" t="s">
        <v>322</v>
      </c>
      <c r="AD44" t="s">
        <v>1515</v>
      </c>
      <c r="AE44" t="s">
        <v>1981</v>
      </c>
      <c r="AJ44" t="s">
        <v>1503</v>
      </c>
      <c r="AK44" t="s">
        <v>1989</v>
      </c>
    </row>
    <row r="45" spans="1:40" x14ac:dyDescent="0.2">
      <c r="A45">
        <v>998089.5344</v>
      </c>
      <c r="C45" t="str">
        <f t="shared" si="0"/>
        <v>Unnamed Channel - BC-590.1 - S6 [W2088.1]</v>
      </c>
      <c r="D45" t="str">
        <f t="shared" si="1"/>
        <v xml:space="preserve">Fish bearing: No. Pipeline Crossing Method: Isolation if water present / Open-cut if dry or frozen to bottom. Vehicle Crossing Method: Ramp and Culvert. </v>
      </c>
      <c r="E45" t="s">
        <v>732</v>
      </c>
      <c r="F45" s="12">
        <f>INDEX(families!$A:$A,MATCH(G45,families!$B:$B,0))</f>
        <v>38</v>
      </c>
      <c r="G45" s="3" t="s">
        <v>732</v>
      </c>
      <c r="J45">
        <v>637406</v>
      </c>
      <c r="K45">
        <v>5494942</v>
      </c>
      <c r="L45" t="s">
        <v>1950</v>
      </c>
      <c r="M45" t="s">
        <v>2858</v>
      </c>
      <c r="O45" t="s">
        <v>2857</v>
      </c>
      <c r="P45" t="s">
        <v>1959</v>
      </c>
      <c r="Q45">
        <v>10</v>
      </c>
      <c r="R45" t="s">
        <v>1963</v>
      </c>
      <c r="S45" t="s">
        <v>1945</v>
      </c>
      <c r="T45" t="s">
        <v>1944</v>
      </c>
      <c r="U45">
        <v>998090</v>
      </c>
      <c r="V45" t="s">
        <v>915</v>
      </c>
      <c r="W45" t="s">
        <v>1943</v>
      </c>
      <c r="X45" t="s">
        <v>1942</v>
      </c>
      <c r="Y45" t="s">
        <v>915</v>
      </c>
      <c r="Z45" t="s">
        <v>915</v>
      </c>
      <c r="AA45">
        <v>10</v>
      </c>
      <c r="AB45">
        <v>4</v>
      </c>
      <c r="AC45" t="s">
        <v>322</v>
      </c>
      <c r="AD45" t="s">
        <v>1515</v>
      </c>
      <c r="AE45" t="s">
        <v>1981</v>
      </c>
      <c r="AJ45" t="s">
        <v>1503</v>
      </c>
      <c r="AK45" t="s">
        <v>1989</v>
      </c>
    </row>
    <row r="46" spans="1:40" x14ac:dyDescent="0.2">
      <c r="A46">
        <v>999434.38450000004</v>
      </c>
      <c r="C46" t="str">
        <f t="shared" si="0"/>
        <v>Unnamed Channel - BC-590a2 - S6 [W1621.4]</v>
      </c>
      <c r="D46" t="str">
        <f t="shared" si="1"/>
        <v xml:space="preserve">Fish bearing: No. Pipeline Crossing Method: Isolation if water present / Open-cut if dry or frozen to bottom. Vehicle Crossing Method: Ramp and Culvert or Clear-Span Bridge. </v>
      </c>
      <c r="E46" t="s">
        <v>732</v>
      </c>
      <c r="F46" s="12">
        <f>INDEX(families!$A:$A,MATCH(G46,families!$B:$B,0))</f>
        <v>38</v>
      </c>
      <c r="G46" s="3" t="s">
        <v>732</v>
      </c>
      <c r="J46">
        <v>636120</v>
      </c>
      <c r="K46">
        <v>5495113</v>
      </c>
      <c r="L46" t="s">
        <v>1950</v>
      </c>
      <c r="M46" t="s">
        <v>2856</v>
      </c>
      <c r="O46" t="s">
        <v>2855</v>
      </c>
      <c r="P46" t="s">
        <v>1959</v>
      </c>
      <c r="Q46">
        <v>10</v>
      </c>
      <c r="R46" t="s">
        <v>1963</v>
      </c>
      <c r="S46" t="s">
        <v>1945</v>
      </c>
      <c r="T46" t="s">
        <v>1944</v>
      </c>
      <c r="U46">
        <v>999430</v>
      </c>
      <c r="V46" t="s">
        <v>915</v>
      </c>
      <c r="W46" t="s">
        <v>1943</v>
      </c>
      <c r="X46" t="s">
        <v>2020</v>
      </c>
      <c r="Y46" t="s">
        <v>915</v>
      </c>
      <c r="Z46" t="s">
        <v>915</v>
      </c>
      <c r="AA46">
        <v>10</v>
      </c>
      <c r="AB46">
        <v>4</v>
      </c>
      <c r="AC46" t="s">
        <v>322</v>
      </c>
      <c r="AD46" t="s">
        <v>1515</v>
      </c>
      <c r="AE46" t="s">
        <v>1981</v>
      </c>
      <c r="AJ46" t="s">
        <v>1503</v>
      </c>
      <c r="AK46" t="s">
        <v>1989</v>
      </c>
    </row>
    <row r="47" spans="1:40" x14ac:dyDescent="0.2">
      <c r="A47">
        <v>999420.34900000005</v>
      </c>
      <c r="C47" t="str">
        <f t="shared" si="0"/>
        <v>Unnamed Channel - BC-590.1a - S6 [W5731.0]</v>
      </c>
      <c r="D47" t="str">
        <f t="shared" si="1"/>
        <v xml:space="preserve">Fish bearing: No. Pipeline Crossing Method: Isolation if water present / Open-cut if dry or frozen to bottom. Vehicle Crossing Method: Ramp and Culvert. </v>
      </c>
      <c r="E47" t="s">
        <v>732</v>
      </c>
      <c r="F47" s="12">
        <f>INDEX(families!$A:$A,MATCH(G47,families!$B:$B,0))</f>
        <v>38</v>
      </c>
      <c r="G47" s="3" t="s">
        <v>732</v>
      </c>
      <c r="J47">
        <v>636134</v>
      </c>
      <c r="K47">
        <v>5495112</v>
      </c>
      <c r="L47" t="s">
        <v>1950</v>
      </c>
      <c r="M47" t="s">
        <v>2854</v>
      </c>
      <c r="N47" t="s">
        <v>2853</v>
      </c>
      <c r="O47" t="s">
        <v>2852</v>
      </c>
      <c r="P47" t="s">
        <v>1959</v>
      </c>
      <c r="Q47">
        <v>10</v>
      </c>
      <c r="R47" t="s">
        <v>1963</v>
      </c>
      <c r="S47" t="s">
        <v>1945</v>
      </c>
      <c r="T47" t="s">
        <v>1944</v>
      </c>
      <c r="U47">
        <v>999500</v>
      </c>
      <c r="V47" t="s">
        <v>915</v>
      </c>
      <c r="W47" t="s">
        <v>1943</v>
      </c>
      <c r="X47" t="s">
        <v>1942</v>
      </c>
      <c r="Y47" t="s">
        <v>915</v>
      </c>
      <c r="Z47" t="s">
        <v>915</v>
      </c>
      <c r="AA47">
        <v>10</v>
      </c>
      <c r="AB47">
        <v>4</v>
      </c>
      <c r="AC47" t="s">
        <v>322</v>
      </c>
      <c r="AD47" t="s">
        <v>1941</v>
      </c>
      <c r="AE47" t="s">
        <v>1981</v>
      </c>
      <c r="AJ47" t="s">
        <v>1503</v>
      </c>
      <c r="AK47" t="s">
        <v>1938</v>
      </c>
    </row>
    <row r="48" spans="1:40" x14ac:dyDescent="0.2">
      <c r="A48">
        <v>999788.81180000002</v>
      </c>
      <c r="C48" t="str">
        <f t="shared" si="0"/>
        <v>Unnamed Channel - BC-590a3 - S6 [W1619.4]</v>
      </c>
      <c r="D48" t="str">
        <f t="shared" si="1"/>
        <v xml:space="preserve">Fish bearing: No. Pipeline Crossing Method: Isolation if water present / Open-cut if dry or frozen to bottom. Vehicle Crossing Method: Ramp and Culvert. </v>
      </c>
      <c r="E48" t="s">
        <v>732</v>
      </c>
      <c r="F48" s="12">
        <f>INDEX(families!$A:$A,MATCH(G48,families!$B:$B,0))</f>
        <v>38</v>
      </c>
      <c r="G48" s="3" t="s">
        <v>732</v>
      </c>
      <c r="J48">
        <v>635772</v>
      </c>
      <c r="K48">
        <v>5495167</v>
      </c>
      <c r="L48" t="s">
        <v>1950</v>
      </c>
      <c r="M48" t="s">
        <v>2851</v>
      </c>
      <c r="O48" t="s">
        <v>2850</v>
      </c>
      <c r="P48" t="s">
        <v>1959</v>
      </c>
      <c r="Q48">
        <v>10</v>
      </c>
      <c r="R48" t="s">
        <v>1963</v>
      </c>
      <c r="S48" t="s">
        <v>1945</v>
      </c>
      <c r="T48" t="s">
        <v>1944</v>
      </c>
      <c r="U48">
        <v>999790</v>
      </c>
      <c r="V48" t="s">
        <v>915</v>
      </c>
      <c r="W48" t="s">
        <v>1943</v>
      </c>
      <c r="X48" t="s">
        <v>1942</v>
      </c>
      <c r="Y48" t="s">
        <v>915</v>
      </c>
      <c r="Z48" t="s">
        <v>915</v>
      </c>
      <c r="AA48">
        <v>10</v>
      </c>
      <c r="AB48">
        <v>4</v>
      </c>
      <c r="AC48" t="s">
        <v>322</v>
      </c>
      <c r="AD48" t="s">
        <v>1515</v>
      </c>
      <c r="AE48" t="s">
        <v>1981</v>
      </c>
      <c r="AJ48" t="s">
        <v>1503</v>
      </c>
      <c r="AK48" t="s">
        <v>1951</v>
      </c>
    </row>
    <row r="49" spans="1:37" x14ac:dyDescent="0.2">
      <c r="A49">
        <v>999914.91839999997</v>
      </c>
      <c r="C49" t="str">
        <f t="shared" si="0"/>
        <v>Unnamed Drainage - BC-590a3.1 - NCD [W5732.0]</v>
      </c>
      <c r="D49" t="str">
        <f t="shared" si="1"/>
        <v xml:space="preserve">Fish bearing: No. Pipeline Crossing Method: Isolation if water present / Open-cut if dry or frozen to bottom. Vehicle Crossing Method: Ramp and Culvert. </v>
      </c>
      <c r="E49" t="s">
        <v>732</v>
      </c>
      <c r="F49" s="12">
        <f>INDEX(families!$A:$A,MATCH(G49,families!$B:$B,0))</f>
        <v>38</v>
      </c>
      <c r="G49" s="3" t="s">
        <v>732</v>
      </c>
      <c r="J49">
        <v>635651</v>
      </c>
      <c r="K49">
        <v>5495135</v>
      </c>
      <c r="L49" t="s">
        <v>1950</v>
      </c>
      <c r="M49" t="s">
        <v>2849</v>
      </c>
      <c r="N49" t="s">
        <v>2848</v>
      </c>
      <c r="O49" t="s">
        <v>2847</v>
      </c>
      <c r="P49" t="s">
        <v>1947</v>
      </c>
      <c r="Q49">
        <v>0</v>
      </c>
      <c r="R49" t="s">
        <v>1946</v>
      </c>
      <c r="S49" t="s">
        <v>1945</v>
      </c>
      <c r="T49" t="s">
        <v>1944</v>
      </c>
      <c r="U49">
        <v>999900</v>
      </c>
      <c r="V49" t="s">
        <v>915</v>
      </c>
      <c r="W49" t="s">
        <v>1943</v>
      </c>
      <c r="X49" t="s">
        <v>1942</v>
      </c>
      <c r="Y49" t="s">
        <v>915</v>
      </c>
      <c r="Z49" t="s">
        <v>915</v>
      </c>
      <c r="AA49">
        <v>0</v>
      </c>
      <c r="AB49">
        <v>0</v>
      </c>
      <c r="AC49" t="s">
        <v>322</v>
      </c>
      <c r="AD49" t="s">
        <v>1941</v>
      </c>
      <c r="AJ49" t="s">
        <v>1503</v>
      </c>
      <c r="AK49" t="s">
        <v>1938</v>
      </c>
    </row>
    <row r="50" spans="1:37" x14ac:dyDescent="0.2">
      <c r="A50">
        <v>1000008.7610000001</v>
      </c>
      <c r="C50" t="str">
        <f t="shared" si="0"/>
        <v>Unnamed Drainage - BC-590a3.2 - NCD [W5733.0]</v>
      </c>
      <c r="D50" t="str">
        <f t="shared" si="1"/>
        <v xml:space="preserve">Fish bearing: No. Pipeline Crossing Method: Isolation if water present / Open-cut if dry or frozen to bottom. Vehicle Crossing Method: Ramp and Culvert. </v>
      </c>
      <c r="E50" t="s">
        <v>732</v>
      </c>
      <c r="F50" s="12">
        <f>INDEX(families!$A:$A,MATCH(G50,families!$B:$B,0))</f>
        <v>38</v>
      </c>
      <c r="G50" s="3" t="s">
        <v>732</v>
      </c>
      <c r="J50">
        <v>635558</v>
      </c>
      <c r="K50">
        <v>5495134</v>
      </c>
      <c r="L50" t="s">
        <v>1950</v>
      </c>
      <c r="M50" t="s">
        <v>2846</v>
      </c>
      <c r="N50" t="s">
        <v>2845</v>
      </c>
      <c r="O50" t="s">
        <v>2844</v>
      </c>
      <c r="P50" t="s">
        <v>1947</v>
      </c>
      <c r="Q50">
        <v>0</v>
      </c>
      <c r="R50" t="s">
        <v>1946</v>
      </c>
      <c r="S50" t="s">
        <v>1945</v>
      </c>
      <c r="T50" t="s">
        <v>1944</v>
      </c>
      <c r="U50">
        <v>1000000</v>
      </c>
      <c r="V50" t="s">
        <v>915</v>
      </c>
      <c r="W50" t="s">
        <v>1943</v>
      </c>
      <c r="X50" t="s">
        <v>1942</v>
      </c>
      <c r="Y50" t="s">
        <v>915</v>
      </c>
      <c r="Z50" t="s">
        <v>915</v>
      </c>
      <c r="AA50">
        <v>0</v>
      </c>
      <c r="AB50">
        <v>0</v>
      </c>
      <c r="AC50" t="s">
        <v>322</v>
      </c>
      <c r="AD50" t="s">
        <v>1941</v>
      </c>
      <c r="AJ50" t="s">
        <v>1503</v>
      </c>
      <c r="AK50" t="s">
        <v>1938</v>
      </c>
    </row>
    <row r="51" spans="1:37" x14ac:dyDescent="0.2">
      <c r="A51">
        <v>1000060.669</v>
      </c>
      <c r="C51" t="str">
        <f t="shared" si="0"/>
        <v>Boston Bar Creek - BC-591 - S5 [W1622.4]</v>
      </c>
      <c r="D51" t="str">
        <f t="shared" si="1"/>
        <v xml:space="preserve">Fish bearing: No. Pipeline Crossing Method: Isolation during low flow . Vehicle Crossing Method: Clear-Span Bridge or other regulatory approved crossing method. </v>
      </c>
      <c r="E51" t="s">
        <v>732</v>
      </c>
      <c r="F51" s="12">
        <f>INDEX(families!$A:$A,MATCH(G51,families!$B:$B,0))</f>
        <v>38</v>
      </c>
      <c r="G51" s="3" t="s">
        <v>732</v>
      </c>
      <c r="J51">
        <v>635518</v>
      </c>
      <c r="K51">
        <v>5495165</v>
      </c>
      <c r="L51" t="s">
        <v>1950</v>
      </c>
      <c r="M51" t="s">
        <v>2843</v>
      </c>
      <c r="O51" t="s">
        <v>2842</v>
      </c>
      <c r="P51" t="s">
        <v>2629</v>
      </c>
      <c r="Q51">
        <v>10</v>
      </c>
      <c r="R51" t="s">
        <v>2152</v>
      </c>
      <c r="S51" t="s">
        <v>1945</v>
      </c>
      <c r="T51" t="s">
        <v>1944</v>
      </c>
      <c r="U51">
        <v>1000060</v>
      </c>
      <c r="V51" t="s">
        <v>915</v>
      </c>
      <c r="W51" t="s">
        <v>2628</v>
      </c>
      <c r="X51" t="s">
        <v>1982</v>
      </c>
      <c r="Y51" t="s">
        <v>915</v>
      </c>
      <c r="Z51" t="s">
        <v>915</v>
      </c>
      <c r="AA51">
        <v>10</v>
      </c>
      <c r="AB51">
        <v>4</v>
      </c>
      <c r="AC51" t="s">
        <v>322</v>
      </c>
      <c r="AD51" t="s">
        <v>1515</v>
      </c>
      <c r="AE51" t="s">
        <v>1981</v>
      </c>
      <c r="AJ51" t="s">
        <v>1503</v>
      </c>
      <c r="AK51" t="s">
        <v>1989</v>
      </c>
    </row>
    <row r="52" spans="1:37" x14ac:dyDescent="0.2">
      <c r="A52">
        <v>1000282.905</v>
      </c>
      <c r="C52" t="str">
        <f t="shared" si="0"/>
        <v>Unnamed Drainage - BC-591a - NCD [W5734.0]</v>
      </c>
      <c r="D52" t="str">
        <f t="shared" si="1"/>
        <v xml:space="preserve">Fish bearing: No. Pipeline Crossing Method: Isolation if water present / Open-cut if dry or frozen to bottom. Vehicle Crossing Method: Ramp and Culvert. </v>
      </c>
      <c r="E52" t="s">
        <v>732</v>
      </c>
      <c r="F52" s="12">
        <f>INDEX(families!$A:$A,MATCH(G52,families!$B:$B,0))</f>
        <v>38</v>
      </c>
      <c r="G52" s="3" t="s">
        <v>732</v>
      </c>
      <c r="J52">
        <v>635364</v>
      </c>
      <c r="K52">
        <v>5495312</v>
      </c>
      <c r="L52" t="s">
        <v>1950</v>
      </c>
      <c r="M52" t="s">
        <v>2841</v>
      </c>
      <c r="N52" t="s">
        <v>2840</v>
      </c>
      <c r="O52" t="s">
        <v>2839</v>
      </c>
      <c r="P52" t="s">
        <v>1947</v>
      </c>
      <c r="Q52">
        <v>0</v>
      </c>
      <c r="R52" t="s">
        <v>1946</v>
      </c>
      <c r="S52" t="s">
        <v>1945</v>
      </c>
      <c r="T52" t="s">
        <v>1944</v>
      </c>
      <c r="U52">
        <v>1000280</v>
      </c>
      <c r="V52" t="s">
        <v>915</v>
      </c>
      <c r="W52" t="s">
        <v>1943</v>
      </c>
      <c r="X52" t="s">
        <v>1942</v>
      </c>
      <c r="Y52" t="s">
        <v>915</v>
      </c>
      <c r="Z52" t="s">
        <v>915</v>
      </c>
      <c r="AA52">
        <v>0</v>
      </c>
      <c r="AB52">
        <v>0</v>
      </c>
      <c r="AC52" t="s">
        <v>322</v>
      </c>
      <c r="AD52" t="s">
        <v>1941</v>
      </c>
      <c r="AJ52" t="s">
        <v>1503</v>
      </c>
      <c r="AK52" t="s">
        <v>1938</v>
      </c>
    </row>
    <row r="53" spans="1:37" x14ac:dyDescent="0.2">
      <c r="A53">
        <v>1000388.265</v>
      </c>
      <c r="C53" t="str">
        <f t="shared" si="0"/>
        <v>Unnamed Channel - BC-591b - S6 [W5735.0]</v>
      </c>
      <c r="D53" t="str">
        <f t="shared" si="1"/>
        <v xml:space="preserve">Fish bearing: No. Pipeline Crossing Method: Isolation if water present / Open-cut if dry or frozen to bottom. Vehicle Crossing Method: Ramp and Culvert. </v>
      </c>
      <c r="E53" t="s">
        <v>732</v>
      </c>
      <c r="F53" s="12">
        <f>INDEX(families!$A:$A,MATCH(G53,families!$B:$B,0))</f>
        <v>38</v>
      </c>
      <c r="G53" s="3" t="s">
        <v>732</v>
      </c>
      <c r="J53">
        <v>635263</v>
      </c>
      <c r="K53">
        <v>5495342</v>
      </c>
      <c r="L53" t="s">
        <v>1950</v>
      </c>
      <c r="M53" t="s">
        <v>2838</v>
      </c>
      <c r="N53" t="s">
        <v>2837</v>
      </c>
      <c r="O53" t="s">
        <v>2836</v>
      </c>
      <c r="P53" t="s">
        <v>1959</v>
      </c>
      <c r="Q53">
        <v>10</v>
      </c>
      <c r="R53" t="s">
        <v>1963</v>
      </c>
      <c r="S53" t="s">
        <v>1945</v>
      </c>
      <c r="T53" t="s">
        <v>1944</v>
      </c>
      <c r="U53">
        <v>1000380</v>
      </c>
      <c r="V53" t="s">
        <v>915</v>
      </c>
      <c r="W53" t="s">
        <v>1943</v>
      </c>
      <c r="X53" t="s">
        <v>1942</v>
      </c>
      <c r="Y53" t="s">
        <v>915</v>
      </c>
      <c r="Z53" t="s">
        <v>915</v>
      </c>
      <c r="AA53">
        <v>10</v>
      </c>
      <c r="AB53">
        <v>4</v>
      </c>
      <c r="AC53" t="s">
        <v>322</v>
      </c>
      <c r="AD53" t="s">
        <v>1941</v>
      </c>
      <c r="AE53" t="s">
        <v>1981</v>
      </c>
      <c r="AJ53" t="s">
        <v>1503</v>
      </c>
      <c r="AK53" t="s">
        <v>1938</v>
      </c>
    </row>
    <row r="54" spans="1:37" x14ac:dyDescent="0.2">
      <c r="A54">
        <v>1000400.906</v>
      </c>
      <c r="C54" t="str">
        <f t="shared" si="0"/>
        <v>Unnamed Drainage - BC-591c - NCD [W5736.0]</v>
      </c>
      <c r="D54" t="str">
        <f t="shared" si="1"/>
        <v xml:space="preserve">Fish bearing: No. Pipeline Crossing Method: Isolation if water present / Open-cut if dry or frozen to bottom. Vehicle Crossing Method: Ramp and Culvert. </v>
      </c>
      <c r="E54" t="s">
        <v>732</v>
      </c>
      <c r="F54" s="12">
        <f>INDEX(families!$A:$A,MATCH(G54,families!$B:$B,0))</f>
        <v>38</v>
      </c>
      <c r="G54" s="3" t="s">
        <v>732</v>
      </c>
      <c r="J54">
        <v>635251</v>
      </c>
      <c r="K54">
        <v>5495346</v>
      </c>
      <c r="L54" t="s">
        <v>1950</v>
      </c>
      <c r="M54" t="s">
        <v>2835</v>
      </c>
      <c r="N54" t="s">
        <v>2834</v>
      </c>
      <c r="O54" t="s">
        <v>2833</v>
      </c>
      <c r="P54" t="s">
        <v>1947</v>
      </c>
      <c r="Q54">
        <v>0</v>
      </c>
      <c r="R54" t="s">
        <v>1946</v>
      </c>
      <c r="S54" t="s">
        <v>1945</v>
      </c>
      <c r="T54" t="s">
        <v>1944</v>
      </c>
      <c r="U54">
        <v>1000400</v>
      </c>
      <c r="V54" t="s">
        <v>915</v>
      </c>
      <c r="W54" t="s">
        <v>1943</v>
      </c>
      <c r="X54" t="s">
        <v>1942</v>
      </c>
      <c r="Y54" t="s">
        <v>915</v>
      </c>
      <c r="Z54" t="s">
        <v>915</v>
      </c>
      <c r="AA54">
        <v>0</v>
      </c>
      <c r="AB54">
        <v>0</v>
      </c>
      <c r="AC54" t="s">
        <v>322</v>
      </c>
      <c r="AD54" t="s">
        <v>1941</v>
      </c>
      <c r="AJ54" t="s">
        <v>1503</v>
      </c>
      <c r="AK54" t="s">
        <v>1938</v>
      </c>
    </row>
    <row r="55" spans="1:37" x14ac:dyDescent="0.2">
      <c r="A55">
        <v>1000792.115</v>
      </c>
      <c r="C55" t="str">
        <f t="shared" si="0"/>
        <v>Unnamed Drainage - BC-591d - NCD [W5737.0]</v>
      </c>
      <c r="D55" t="str">
        <f t="shared" si="1"/>
        <v xml:space="preserve">Fish bearing: No. Pipeline Crossing Method: Isolation if water present / Open-cut if dry or frozen to bottom. Vehicle Crossing Method: Ramp and Culvert. </v>
      </c>
      <c r="E55" t="s">
        <v>732</v>
      </c>
      <c r="F55" s="12">
        <f>INDEX(families!$A:$A,MATCH(G55,families!$B:$B,0))</f>
        <v>38</v>
      </c>
      <c r="G55" s="3" t="s">
        <v>732</v>
      </c>
      <c r="J55">
        <v>634869</v>
      </c>
      <c r="K55">
        <v>5495421</v>
      </c>
      <c r="L55" t="s">
        <v>1950</v>
      </c>
      <c r="M55" t="s">
        <v>2832</v>
      </c>
      <c r="N55" t="s">
        <v>2831</v>
      </c>
      <c r="O55" t="s">
        <v>2830</v>
      </c>
      <c r="P55" t="s">
        <v>1947</v>
      </c>
      <c r="Q55">
        <v>0</v>
      </c>
      <c r="R55" t="s">
        <v>1946</v>
      </c>
      <c r="S55" t="s">
        <v>1945</v>
      </c>
      <c r="T55" t="s">
        <v>1944</v>
      </c>
      <c r="U55">
        <v>1000790</v>
      </c>
      <c r="V55" t="s">
        <v>915</v>
      </c>
      <c r="W55" t="s">
        <v>1943</v>
      </c>
      <c r="X55" t="s">
        <v>1942</v>
      </c>
      <c r="Y55" t="s">
        <v>915</v>
      </c>
      <c r="Z55" t="s">
        <v>915</v>
      </c>
      <c r="AA55">
        <v>0</v>
      </c>
      <c r="AB55">
        <v>0</v>
      </c>
      <c r="AC55" t="s">
        <v>322</v>
      </c>
      <c r="AD55" t="s">
        <v>1941</v>
      </c>
      <c r="AJ55" t="s">
        <v>1503</v>
      </c>
      <c r="AK55" t="s">
        <v>1938</v>
      </c>
    </row>
    <row r="56" spans="1:37" x14ac:dyDescent="0.2">
      <c r="A56">
        <v>1000996.68</v>
      </c>
      <c r="C56" t="str">
        <f t="shared" si="0"/>
        <v>Unnamed Drainage - BC-591e - NCD [W5738.0]</v>
      </c>
      <c r="D56" t="str">
        <f t="shared" si="1"/>
        <v xml:space="preserve">Fish bearing: No. Pipeline Crossing Method: Isolation if water present / Open-cut if dry or frozen to bottom. Vehicle Crossing Method: Ramp and Culvert. </v>
      </c>
      <c r="E56" t="s">
        <v>732</v>
      </c>
      <c r="F56" s="12">
        <f>INDEX(families!$A:$A,MATCH(G56,families!$B:$B,0))</f>
        <v>38</v>
      </c>
      <c r="G56" s="3" t="s">
        <v>732</v>
      </c>
      <c r="J56">
        <v>634665</v>
      </c>
      <c r="K56">
        <v>5495436</v>
      </c>
      <c r="L56" t="s">
        <v>1950</v>
      </c>
      <c r="M56" t="s">
        <v>2829</v>
      </c>
      <c r="N56" t="s">
        <v>2828</v>
      </c>
      <c r="O56" t="s">
        <v>2827</v>
      </c>
      <c r="P56" t="s">
        <v>1947</v>
      </c>
      <c r="Q56">
        <v>0</v>
      </c>
      <c r="R56" t="s">
        <v>1946</v>
      </c>
      <c r="S56" t="s">
        <v>1945</v>
      </c>
      <c r="T56" t="s">
        <v>1944</v>
      </c>
      <c r="U56">
        <v>1000980</v>
      </c>
      <c r="V56" t="s">
        <v>915</v>
      </c>
      <c r="W56" t="s">
        <v>1943</v>
      </c>
      <c r="X56" t="s">
        <v>1942</v>
      </c>
      <c r="Y56" t="s">
        <v>915</v>
      </c>
      <c r="Z56" t="s">
        <v>915</v>
      </c>
      <c r="AA56">
        <v>0</v>
      </c>
      <c r="AB56">
        <v>0</v>
      </c>
      <c r="AC56" t="s">
        <v>322</v>
      </c>
      <c r="AD56" t="s">
        <v>1941</v>
      </c>
      <c r="AJ56" t="s">
        <v>1503</v>
      </c>
      <c r="AK56" t="s">
        <v>1938</v>
      </c>
    </row>
    <row r="57" spans="1:37" x14ac:dyDescent="0.2">
      <c r="A57">
        <v>1001038.727</v>
      </c>
      <c r="C57" t="str">
        <f t="shared" si="0"/>
        <v>Unnamed Drainage - BC-591f - NCD [W5739.0]</v>
      </c>
      <c r="D57" t="str">
        <f t="shared" si="1"/>
        <v xml:space="preserve">Fish bearing: No. Pipeline Crossing Method: Isolation if water present / Open-cut if dry or frozen to bottom. Vehicle Crossing Method: Ramp and Culvert. </v>
      </c>
      <c r="E57" t="s">
        <v>732</v>
      </c>
      <c r="F57" s="12">
        <f>INDEX(families!$A:$A,MATCH(G57,families!$B:$B,0))</f>
        <v>38</v>
      </c>
      <c r="G57" s="3" t="s">
        <v>732</v>
      </c>
      <c r="J57">
        <v>634623</v>
      </c>
      <c r="K57">
        <v>5495438</v>
      </c>
      <c r="L57" t="s">
        <v>1950</v>
      </c>
      <c r="M57" t="s">
        <v>2826</v>
      </c>
      <c r="N57" t="s">
        <v>2825</v>
      </c>
      <c r="O57" t="s">
        <v>2824</v>
      </c>
      <c r="P57" t="s">
        <v>1947</v>
      </c>
      <c r="Q57">
        <v>0</v>
      </c>
      <c r="R57" t="s">
        <v>1946</v>
      </c>
      <c r="S57" t="s">
        <v>1945</v>
      </c>
      <c r="T57" t="s">
        <v>1944</v>
      </c>
      <c r="U57">
        <v>1001040</v>
      </c>
      <c r="V57" t="s">
        <v>915</v>
      </c>
      <c r="W57" t="s">
        <v>1943</v>
      </c>
      <c r="X57" t="s">
        <v>1942</v>
      </c>
      <c r="Y57" t="s">
        <v>915</v>
      </c>
      <c r="Z57" t="s">
        <v>915</v>
      </c>
      <c r="AA57">
        <v>0</v>
      </c>
      <c r="AB57">
        <v>0</v>
      </c>
      <c r="AC57" t="s">
        <v>322</v>
      </c>
      <c r="AD57" t="s">
        <v>1941</v>
      </c>
      <c r="AJ57" t="s">
        <v>1503</v>
      </c>
      <c r="AK57" t="s">
        <v>1938</v>
      </c>
    </row>
    <row r="58" spans="1:37" x14ac:dyDescent="0.2">
      <c r="A58">
        <v>1001051.7120000001</v>
      </c>
      <c r="C58" t="str">
        <f t="shared" si="0"/>
        <v>Unnamed Drainage - BC-591g - NCD [W5740.0]</v>
      </c>
      <c r="D58" t="str">
        <f t="shared" si="1"/>
        <v xml:space="preserve">Fish bearing: No. Pipeline Crossing Method: Isolation if water present / Open-cut if dry or frozen to bottom. Vehicle Crossing Method: Ramp and Culvert. </v>
      </c>
      <c r="E58" t="s">
        <v>732</v>
      </c>
      <c r="F58" s="12">
        <f>INDEX(families!$A:$A,MATCH(G58,families!$B:$B,0))</f>
        <v>38</v>
      </c>
      <c r="G58" s="3" t="s">
        <v>732</v>
      </c>
      <c r="J58">
        <v>634610</v>
      </c>
      <c r="K58">
        <v>5495438</v>
      </c>
      <c r="L58" t="s">
        <v>1950</v>
      </c>
      <c r="M58" t="s">
        <v>2823</v>
      </c>
      <c r="N58" t="s">
        <v>2822</v>
      </c>
      <c r="O58" t="s">
        <v>2821</v>
      </c>
      <c r="P58" t="s">
        <v>1947</v>
      </c>
      <c r="Q58">
        <v>0</v>
      </c>
      <c r="R58" t="s">
        <v>1946</v>
      </c>
      <c r="S58" t="s">
        <v>1945</v>
      </c>
      <c r="T58" t="s">
        <v>1944</v>
      </c>
      <c r="U58">
        <v>1001100</v>
      </c>
      <c r="V58" t="s">
        <v>915</v>
      </c>
      <c r="W58" t="s">
        <v>1943</v>
      </c>
      <c r="X58" t="s">
        <v>1942</v>
      </c>
      <c r="Y58" t="s">
        <v>915</v>
      </c>
      <c r="Z58" t="s">
        <v>915</v>
      </c>
      <c r="AA58">
        <v>0</v>
      </c>
      <c r="AB58">
        <v>0</v>
      </c>
      <c r="AC58" t="s">
        <v>322</v>
      </c>
      <c r="AD58" t="s">
        <v>1941</v>
      </c>
      <c r="AJ58" t="s">
        <v>1503</v>
      </c>
      <c r="AK58" t="s">
        <v>1938</v>
      </c>
    </row>
    <row r="59" spans="1:37" x14ac:dyDescent="0.2">
      <c r="A59">
        <v>1001621.749</v>
      </c>
      <c r="C59" t="str">
        <f t="shared" si="0"/>
        <v>Unnamed Drainage - BC-591h - NCD [W5741.0]</v>
      </c>
      <c r="D59" t="str">
        <f t="shared" si="1"/>
        <v xml:space="preserve">Fish bearing: No. Pipeline Crossing Method: Isolation if water present / Open-cut if dry or frozen to bottom. Vehicle Crossing Method: Ramp and Culvert. </v>
      </c>
      <c r="E59" t="s">
        <v>732</v>
      </c>
      <c r="F59" s="12">
        <f>INDEX(families!$A:$A,MATCH(G59,families!$B:$B,0))</f>
        <v>38</v>
      </c>
      <c r="G59" s="3" t="s">
        <v>732</v>
      </c>
      <c r="J59">
        <v>634059</v>
      </c>
      <c r="K59">
        <v>5495316</v>
      </c>
      <c r="L59" t="s">
        <v>1950</v>
      </c>
      <c r="M59" t="s">
        <v>2820</v>
      </c>
      <c r="N59" t="s">
        <v>2819</v>
      </c>
      <c r="O59" t="s">
        <v>2818</v>
      </c>
      <c r="P59" t="s">
        <v>1947</v>
      </c>
      <c r="Q59">
        <v>0</v>
      </c>
      <c r="R59" t="s">
        <v>1946</v>
      </c>
      <c r="S59" t="s">
        <v>1945</v>
      </c>
      <c r="T59" t="s">
        <v>1944</v>
      </c>
      <c r="U59">
        <v>1001600</v>
      </c>
      <c r="V59" t="s">
        <v>915</v>
      </c>
      <c r="W59" t="s">
        <v>1943</v>
      </c>
      <c r="X59" t="s">
        <v>1942</v>
      </c>
      <c r="Y59" t="s">
        <v>915</v>
      </c>
      <c r="Z59" t="s">
        <v>915</v>
      </c>
      <c r="AA59">
        <v>0</v>
      </c>
      <c r="AB59">
        <v>0</v>
      </c>
      <c r="AC59" t="s">
        <v>322</v>
      </c>
      <c r="AD59" t="s">
        <v>1941</v>
      </c>
      <c r="AJ59" t="s">
        <v>1503</v>
      </c>
      <c r="AK59" t="s">
        <v>1938</v>
      </c>
    </row>
    <row r="60" spans="1:37" x14ac:dyDescent="0.2">
      <c r="A60">
        <v>1001642.145</v>
      </c>
      <c r="C60" t="str">
        <f t="shared" si="0"/>
        <v>Unnamed Channel - BC-592 - S5 [W1623.5]</v>
      </c>
      <c r="D60" t="str">
        <f t="shared" si="1"/>
        <v xml:space="preserve">Fish bearing: No. Pipeline Crossing Method: Isolation. Vehicle Crossing Method: Clear-Span Bridge or other regulatory approved crossing method. </v>
      </c>
      <c r="E60" t="s">
        <v>732</v>
      </c>
      <c r="F60" s="12">
        <f>INDEX(families!$A:$A,MATCH(G60,families!$B:$B,0))</f>
        <v>38</v>
      </c>
      <c r="G60" s="3" t="s">
        <v>732</v>
      </c>
      <c r="J60">
        <v>634039</v>
      </c>
      <c r="K60">
        <v>5495312</v>
      </c>
      <c r="L60" t="s">
        <v>1950</v>
      </c>
      <c r="M60" t="s">
        <v>2817</v>
      </c>
      <c r="O60" t="s">
        <v>2816</v>
      </c>
      <c r="P60" t="s">
        <v>1959</v>
      </c>
      <c r="Q60">
        <v>10</v>
      </c>
      <c r="R60" t="s">
        <v>2152</v>
      </c>
      <c r="S60" t="s">
        <v>1945</v>
      </c>
      <c r="T60" t="s">
        <v>1944</v>
      </c>
      <c r="U60">
        <v>1001640</v>
      </c>
      <c r="V60" t="s">
        <v>915</v>
      </c>
      <c r="W60" t="s">
        <v>2431</v>
      </c>
      <c r="X60" t="s">
        <v>1982</v>
      </c>
      <c r="Y60" t="s">
        <v>915</v>
      </c>
      <c r="Z60" t="s">
        <v>915</v>
      </c>
      <c r="AA60">
        <v>10</v>
      </c>
      <c r="AB60">
        <v>4</v>
      </c>
      <c r="AC60" t="s">
        <v>322</v>
      </c>
      <c r="AD60" t="s">
        <v>1515</v>
      </c>
      <c r="AE60" t="s">
        <v>1981</v>
      </c>
      <c r="AJ60" t="s">
        <v>1503</v>
      </c>
      <c r="AK60" t="s">
        <v>1989</v>
      </c>
    </row>
    <row r="61" spans="1:37" x14ac:dyDescent="0.2">
      <c r="A61">
        <v>1001827.4790000001</v>
      </c>
      <c r="C61" t="str">
        <f t="shared" si="0"/>
        <v>Unnamed Drainage - BC-592.1 - NCD [W5742.0]</v>
      </c>
      <c r="D61" t="str">
        <f t="shared" si="1"/>
        <v xml:space="preserve">Fish bearing: No. Pipeline Crossing Method: Isolation if water present / Open-cut if dry or frozen to bottom. Vehicle Crossing Method: Ramp and Culvert. </v>
      </c>
      <c r="E61" t="s">
        <v>732</v>
      </c>
      <c r="F61" s="12">
        <f>INDEX(families!$A:$A,MATCH(G61,families!$B:$B,0))</f>
        <v>38</v>
      </c>
      <c r="G61" s="3" t="s">
        <v>732</v>
      </c>
      <c r="J61">
        <v>633857</v>
      </c>
      <c r="K61">
        <v>5495277</v>
      </c>
      <c r="L61" t="s">
        <v>1950</v>
      </c>
      <c r="M61" t="s">
        <v>2815</v>
      </c>
      <c r="N61" t="s">
        <v>2814</v>
      </c>
      <c r="O61" t="s">
        <v>2813</v>
      </c>
      <c r="P61" t="s">
        <v>1947</v>
      </c>
      <c r="Q61">
        <v>0</v>
      </c>
      <c r="R61" t="s">
        <v>1946</v>
      </c>
      <c r="S61" t="s">
        <v>1945</v>
      </c>
      <c r="T61" t="s">
        <v>1944</v>
      </c>
      <c r="U61">
        <v>1001800</v>
      </c>
      <c r="V61" t="s">
        <v>915</v>
      </c>
      <c r="W61" t="s">
        <v>1943</v>
      </c>
      <c r="X61" t="s">
        <v>1942</v>
      </c>
      <c r="Y61" t="s">
        <v>915</v>
      </c>
      <c r="Z61" t="s">
        <v>915</v>
      </c>
      <c r="AA61">
        <v>0</v>
      </c>
      <c r="AB61">
        <v>0</v>
      </c>
      <c r="AC61" t="s">
        <v>322</v>
      </c>
      <c r="AD61" t="s">
        <v>1941</v>
      </c>
      <c r="AJ61" t="s">
        <v>1503</v>
      </c>
      <c r="AK61" t="s">
        <v>1938</v>
      </c>
    </row>
    <row r="62" spans="1:37" x14ac:dyDescent="0.2">
      <c r="A62">
        <v>1001862.19</v>
      </c>
      <c r="C62" t="str">
        <f t="shared" si="0"/>
        <v>Unnamed Drainage - BC-592.2 - NCD [W5743.0]</v>
      </c>
      <c r="D62" t="str">
        <f t="shared" si="1"/>
        <v xml:space="preserve">Fish bearing: No. Pipeline Crossing Method: Isolation if water present / Open-cut if dry or frozen to bottom. Vehicle Crossing Method: Ramp and Culvert. </v>
      </c>
      <c r="E62" t="s">
        <v>732</v>
      </c>
      <c r="F62" s="12">
        <f>INDEX(families!$A:$A,MATCH(G62,families!$B:$B,0))</f>
        <v>38</v>
      </c>
      <c r="G62" s="3" t="s">
        <v>732</v>
      </c>
      <c r="J62">
        <v>633823</v>
      </c>
      <c r="K62">
        <v>5495270</v>
      </c>
      <c r="L62" t="s">
        <v>1950</v>
      </c>
      <c r="M62" t="s">
        <v>2812</v>
      </c>
      <c r="N62" t="s">
        <v>2811</v>
      </c>
      <c r="O62" t="s">
        <v>2810</v>
      </c>
      <c r="P62" t="s">
        <v>1947</v>
      </c>
      <c r="Q62">
        <v>0</v>
      </c>
      <c r="R62" t="s">
        <v>1946</v>
      </c>
      <c r="S62" t="s">
        <v>1945</v>
      </c>
      <c r="T62" t="s">
        <v>1944</v>
      </c>
      <c r="U62">
        <v>1001850</v>
      </c>
      <c r="V62" t="s">
        <v>915</v>
      </c>
      <c r="W62" t="s">
        <v>1943</v>
      </c>
      <c r="X62" t="s">
        <v>1942</v>
      </c>
      <c r="Y62" t="s">
        <v>915</v>
      </c>
      <c r="Z62" t="s">
        <v>915</v>
      </c>
      <c r="AA62">
        <v>0</v>
      </c>
      <c r="AB62">
        <v>0</v>
      </c>
      <c r="AC62" t="s">
        <v>322</v>
      </c>
      <c r="AD62" t="s">
        <v>1941</v>
      </c>
      <c r="AJ62" t="s">
        <v>1503</v>
      </c>
      <c r="AK62" t="s">
        <v>1938</v>
      </c>
    </row>
    <row r="63" spans="1:37" x14ac:dyDescent="0.2">
      <c r="A63">
        <v>1001971.865</v>
      </c>
      <c r="C63" t="str">
        <f t="shared" si="0"/>
        <v>Unnamed Drainage - BC-592.3 - NCD [W5744.0]</v>
      </c>
      <c r="D63" t="str">
        <f t="shared" si="1"/>
        <v xml:space="preserve">Fish bearing: No. Pipeline Crossing Method: Isolation if water present / Open-cut if dry or frozen to bottom. Vehicle Crossing Method: Ramp and Culvert. </v>
      </c>
      <c r="E63" t="s">
        <v>732</v>
      </c>
      <c r="F63" s="12">
        <f>INDEX(families!$A:$A,MATCH(G63,families!$B:$B,0))</f>
        <v>38</v>
      </c>
      <c r="G63" s="3" t="s">
        <v>732</v>
      </c>
      <c r="J63">
        <v>633716</v>
      </c>
      <c r="K63">
        <v>5495246</v>
      </c>
      <c r="L63" t="s">
        <v>1950</v>
      </c>
      <c r="M63" t="s">
        <v>2809</v>
      </c>
      <c r="N63" t="s">
        <v>2808</v>
      </c>
      <c r="O63" t="s">
        <v>2807</v>
      </c>
      <c r="P63" t="s">
        <v>1947</v>
      </c>
      <c r="Q63">
        <v>0</v>
      </c>
      <c r="R63" t="s">
        <v>1946</v>
      </c>
      <c r="S63" t="s">
        <v>1945</v>
      </c>
      <c r="T63" t="s">
        <v>1944</v>
      </c>
      <c r="U63">
        <v>1001950</v>
      </c>
      <c r="V63" t="s">
        <v>915</v>
      </c>
      <c r="W63" t="s">
        <v>1943</v>
      </c>
      <c r="X63" t="s">
        <v>1942</v>
      </c>
      <c r="Y63" t="s">
        <v>915</v>
      </c>
      <c r="Z63" t="s">
        <v>915</v>
      </c>
      <c r="AA63">
        <v>0</v>
      </c>
      <c r="AB63">
        <v>0</v>
      </c>
      <c r="AC63" t="s">
        <v>322</v>
      </c>
      <c r="AD63" t="s">
        <v>1941</v>
      </c>
      <c r="AJ63" t="s">
        <v>1503</v>
      </c>
      <c r="AK63" t="s">
        <v>1938</v>
      </c>
    </row>
    <row r="64" spans="1:37" x14ac:dyDescent="0.2">
      <c r="A64">
        <v>1002151.159</v>
      </c>
      <c r="C64" t="str">
        <f t="shared" si="0"/>
        <v>Unnamed Channel - BC-592a - S6 [W5572.0]</v>
      </c>
      <c r="D64" t="str">
        <f t="shared" si="1"/>
        <v xml:space="preserve">Fish bearing: No. Pipeline Crossing Method: Isolation if water present / Open-cut if dry or frozen to bottom. Vehicle Crossing Method: Ramp and Culvert. </v>
      </c>
      <c r="E64" t="s">
        <v>732</v>
      </c>
      <c r="F64" s="12">
        <f>INDEX(families!$A:$A,MATCH(G64,families!$B:$B,0))</f>
        <v>38</v>
      </c>
      <c r="G64" s="3" t="s">
        <v>732</v>
      </c>
      <c r="J64">
        <v>633540</v>
      </c>
      <c r="K64">
        <v>5495212</v>
      </c>
      <c r="L64" t="s">
        <v>1950</v>
      </c>
      <c r="M64" t="s">
        <v>2806</v>
      </c>
      <c r="N64" t="s">
        <v>2805</v>
      </c>
      <c r="O64" t="s">
        <v>2804</v>
      </c>
      <c r="P64" t="s">
        <v>1959</v>
      </c>
      <c r="Q64">
        <v>10</v>
      </c>
      <c r="R64" t="s">
        <v>1963</v>
      </c>
      <c r="S64" t="s">
        <v>1945</v>
      </c>
      <c r="T64" t="s">
        <v>1944</v>
      </c>
      <c r="U64">
        <v>1002150</v>
      </c>
      <c r="V64" t="s">
        <v>915</v>
      </c>
      <c r="W64" t="s">
        <v>1943</v>
      </c>
      <c r="X64" t="s">
        <v>1942</v>
      </c>
      <c r="Y64" t="s">
        <v>915</v>
      </c>
      <c r="Z64" t="s">
        <v>915</v>
      </c>
      <c r="AA64">
        <v>10</v>
      </c>
      <c r="AB64">
        <v>4</v>
      </c>
      <c r="AC64" t="s">
        <v>322</v>
      </c>
      <c r="AD64" t="s">
        <v>1941</v>
      </c>
      <c r="AE64" t="s">
        <v>1981</v>
      </c>
      <c r="AJ64" t="s">
        <v>1503</v>
      </c>
      <c r="AK64" t="s">
        <v>1951</v>
      </c>
    </row>
    <row r="65" spans="1:37" x14ac:dyDescent="0.2">
      <c r="A65">
        <v>1002296.361</v>
      </c>
      <c r="C65" t="str">
        <f t="shared" si="0"/>
        <v>Unnamed Channel - BC-592b - S6 [W5573.0]</v>
      </c>
      <c r="D65" t="str">
        <f t="shared" si="1"/>
        <v xml:space="preserve">Fish bearing: No. Pipeline Crossing Method: Isolation if water present / Open-cut if dry or frozen to bottom. Vehicle Crossing Method: Ramp and Culvert. </v>
      </c>
      <c r="E65" t="s">
        <v>732</v>
      </c>
      <c r="F65" s="12">
        <f>INDEX(families!$A:$A,MATCH(G65,families!$B:$B,0))</f>
        <v>38</v>
      </c>
      <c r="G65" s="3" t="s">
        <v>732</v>
      </c>
      <c r="J65">
        <v>633397</v>
      </c>
      <c r="K65">
        <v>5495187</v>
      </c>
      <c r="L65" t="s">
        <v>1950</v>
      </c>
      <c r="M65" t="s">
        <v>2803</v>
      </c>
      <c r="N65" t="s">
        <v>2802</v>
      </c>
      <c r="O65" t="s">
        <v>2801</v>
      </c>
      <c r="P65" t="s">
        <v>1959</v>
      </c>
      <c r="Q65">
        <v>10</v>
      </c>
      <c r="R65" t="s">
        <v>1963</v>
      </c>
      <c r="S65" t="s">
        <v>1945</v>
      </c>
      <c r="T65" t="s">
        <v>1944</v>
      </c>
      <c r="U65">
        <v>1002300</v>
      </c>
      <c r="V65" t="s">
        <v>915</v>
      </c>
      <c r="W65" t="s">
        <v>1943</v>
      </c>
      <c r="X65" t="s">
        <v>1942</v>
      </c>
      <c r="Y65" t="s">
        <v>915</v>
      </c>
      <c r="Z65" t="s">
        <v>915</v>
      </c>
      <c r="AA65">
        <v>10</v>
      </c>
      <c r="AB65">
        <v>4</v>
      </c>
      <c r="AC65" t="s">
        <v>322</v>
      </c>
      <c r="AD65" t="s">
        <v>1941</v>
      </c>
      <c r="AJ65" t="s">
        <v>1503</v>
      </c>
      <c r="AK65" t="s">
        <v>1962</v>
      </c>
    </row>
    <row r="66" spans="1:37" x14ac:dyDescent="0.2">
      <c r="A66">
        <v>1002367.424</v>
      </c>
      <c r="C66" t="str">
        <f t="shared" si="0"/>
        <v>Unnamed Channel - BC-592c - S6 [W5574.0]</v>
      </c>
      <c r="D66" t="str">
        <f t="shared" si="1"/>
        <v xml:space="preserve">Fish bearing: No. Pipeline Crossing Method: Isolation if water present / Open-cut if dry or frozen to bottom. Vehicle Crossing Method: Ramp and Culvert. </v>
      </c>
      <c r="E66" t="s">
        <v>732</v>
      </c>
      <c r="F66" s="12">
        <f>INDEX(families!$A:$A,MATCH(G66,families!$B:$B,0))</f>
        <v>38</v>
      </c>
      <c r="G66" s="3" t="s">
        <v>732</v>
      </c>
      <c r="J66">
        <v>633328</v>
      </c>
      <c r="K66">
        <v>5495170</v>
      </c>
      <c r="L66" t="s">
        <v>1950</v>
      </c>
      <c r="M66" t="s">
        <v>2800</v>
      </c>
      <c r="N66" t="s">
        <v>2799</v>
      </c>
      <c r="O66" t="s">
        <v>2798</v>
      </c>
      <c r="P66" t="s">
        <v>1959</v>
      </c>
      <c r="Q66">
        <v>10</v>
      </c>
      <c r="R66" t="s">
        <v>1963</v>
      </c>
      <c r="S66" t="s">
        <v>1945</v>
      </c>
      <c r="T66" t="s">
        <v>1944</v>
      </c>
      <c r="U66">
        <v>1002370</v>
      </c>
      <c r="V66" t="s">
        <v>915</v>
      </c>
      <c r="W66" t="s">
        <v>1943</v>
      </c>
      <c r="X66" t="s">
        <v>1942</v>
      </c>
      <c r="Y66" t="s">
        <v>915</v>
      </c>
      <c r="Z66" t="s">
        <v>915</v>
      </c>
      <c r="AA66">
        <v>10</v>
      </c>
      <c r="AB66">
        <v>4</v>
      </c>
      <c r="AC66" t="s">
        <v>322</v>
      </c>
      <c r="AD66" t="s">
        <v>1941</v>
      </c>
      <c r="AJ66" t="s">
        <v>1503</v>
      </c>
      <c r="AK66" t="s">
        <v>1962</v>
      </c>
    </row>
    <row r="67" spans="1:37" x14ac:dyDescent="0.2">
      <c r="A67">
        <v>1002683.314</v>
      </c>
      <c r="C67" t="str">
        <f t="shared" ref="C67:C130" si="2">_xlfn.CONCAT(P67," - ",M67," - ",R67," [",O67,"]")</f>
        <v>Unnamed Channel - BC-592d - S6 [W5575.0]</v>
      </c>
      <c r="D67" t="str">
        <f t="shared" ref="D67:D130" si="3">_xlfn.CONCAT(IF(ISBLANK(V67),"","Fish bearing: "&amp;V67&amp;". "),IF(ISBLANK(W67),"","Pipeline Crossing Method: "&amp;W67&amp;". "),IF(ISBLANK(X67),"","Vehicle Crossing Method: "&amp;X67&amp;". "))</f>
        <v xml:space="preserve">Fish bearing: No. Pipeline Crossing Method: Isolation if water present / Open-cut if dry or frozen to bottom. Vehicle Crossing Method: Ramp and Culvert. </v>
      </c>
      <c r="E67" t="s">
        <v>732</v>
      </c>
      <c r="F67" s="12">
        <f>INDEX(families!$A:$A,MATCH(G67,families!$B:$B,0))</f>
        <v>38</v>
      </c>
      <c r="G67" s="3" t="s">
        <v>732</v>
      </c>
      <c r="J67">
        <v>633077</v>
      </c>
      <c r="K67">
        <v>5494982</v>
      </c>
      <c r="L67" t="s">
        <v>1950</v>
      </c>
      <c r="M67" t="s">
        <v>2797</v>
      </c>
      <c r="N67" t="s">
        <v>2796</v>
      </c>
      <c r="O67" t="s">
        <v>2795</v>
      </c>
      <c r="P67" t="s">
        <v>1959</v>
      </c>
      <c r="Q67">
        <v>10</v>
      </c>
      <c r="R67" t="s">
        <v>1963</v>
      </c>
      <c r="S67" t="s">
        <v>1945</v>
      </c>
      <c r="T67" t="s">
        <v>1944</v>
      </c>
      <c r="U67">
        <v>1002680</v>
      </c>
      <c r="V67" t="s">
        <v>915</v>
      </c>
      <c r="W67" t="s">
        <v>1943</v>
      </c>
      <c r="X67" t="s">
        <v>1942</v>
      </c>
      <c r="Y67" t="s">
        <v>915</v>
      </c>
      <c r="Z67" t="s">
        <v>915</v>
      </c>
      <c r="AA67">
        <v>10</v>
      </c>
      <c r="AB67">
        <v>4</v>
      </c>
      <c r="AC67" t="s">
        <v>322</v>
      </c>
      <c r="AD67" t="s">
        <v>1941</v>
      </c>
      <c r="AE67" t="s">
        <v>1981</v>
      </c>
      <c r="AJ67" t="s">
        <v>1503</v>
      </c>
      <c r="AK67" t="s">
        <v>1962</v>
      </c>
    </row>
    <row r="68" spans="1:37" x14ac:dyDescent="0.2">
      <c r="A68">
        <v>1002890.606</v>
      </c>
      <c r="C68" t="str">
        <f t="shared" si="2"/>
        <v>Unnamed Drainage - BC-592e - NCD [W5576.0]</v>
      </c>
      <c r="D68" t="str">
        <f t="shared" si="3"/>
        <v xml:space="preserve">Fish bearing: No. Pipeline Crossing Method: Isolation if water present / Open-cut if dry or frozen to bottom. Vehicle Crossing Method: Ramp and Culvert. </v>
      </c>
      <c r="E68" t="s">
        <v>732</v>
      </c>
      <c r="F68" s="12">
        <f>INDEX(families!$A:$A,MATCH(G68,families!$B:$B,0))</f>
        <v>38</v>
      </c>
      <c r="G68" s="3" t="s">
        <v>732</v>
      </c>
      <c r="J68">
        <v>632918</v>
      </c>
      <c r="K68">
        <v>5494849</v>
      </c>
      <c r="L68" t="s">
        <v>1950</v>
      </c>
      <c r="M68" t="s">
        <v>2794</v>
      </c>
      <c r="N68" t="s">
        <v>2793</v>
      </c>
      <c r="O68" t="s">
        <v>2792</v>
      </c>
      <c r="P68" t="s">
        <v>1947</v>
      </c>
      <c r="Q68">
        <v>0</v>
      </c>
      <c r="R68" t="s">
        <v>1946</v>
      </c>
      <c r="S68" t="s">
        <v>1945</v>
      </c>
      <c r="T68" t="s">
        <v>1944</v>
      </c>
      <c r="U68">
        <v>1002890</v>
      </c>
      <c r="V68" t="s">
        <v>915</v>
      </c>
      <c r="W68" t="s">
        <v>1943</v>
      </c>
      <c r="X68" t="s">
        <v>1942</v>
      </c>
      <c r="Y68" t="s">
        <v>915</v>
      </c>
      <c r="Z68" t="s">
        <v>915</v>
      </c>
      <c r="AA68">
        <v>0</v>
      </c>
      <c r="AB68">
        <v>0</v>
      </c>
      <c r="AC68" t="s">
        <v>322</v>
      </c>
      <c r="AD68" t="s">
        <v>1941</v>
      </c>
      <c r="AJ68" t="s">
        <v>1503</v>
      </c>
      <c r="AK68" t="s">
        <v>1938</v>
      </c>
    </row>
    <row r="69" spans="1:37" x14ac:dyDescent="0.2">
      <c r="A69">
        <v>1002965.5820000001</v>
      </c>
      <c r="C69" t="str">
        <f t="shared" si="2"/>
        <v>Unnamed Drainage - BC-592f - NCD [W5577.0]</v>
      </c>
      <c r="D69" t="str">
        <f t="shared" si="3"/>
        <v xml:space="preserve">Fish bearing: No. Pipeline Crossing Method: Isolation if water present / Open-cut if dry or frozen to bottom. Vehicle Crossing Method: Ramp and Culvert. </v>
      </c>
      <c r="E69" t="s">
        <v>732</v>
      </c>
      <c r="F69" s="12">
        <f>INDEX(families!$A:$A,MATCH(G69,families!$B:$B,0))</f>
        <v>38</v>
      </c>
      <c r="G69" s="3" t="s">
        <v>732</v>
      </c>
      <c r="J69">
        <v>632867</v>
      </c>
      <c r="K69">
        <v>5494795</v>
      </c>
      <c r="L69" t="s">
        <v>1950</v>
      </c>
      <c r="M69" t="s">
        <v>2791</v>
      </c>
      <c r="N69" t="s">
        <v>2790</v>
      </c>
      <c r="O69" t="s">
        <v>2789</v>
      </c>
      <c r="P69" t="s">
        <v>1947</v>
      </c>
      <c r="Q69">
        <v>0</v>
      </c>
      <c r="R69" t="s">
        <v>1946</v>
      </c>
      <c r="S69" t="s">
        <v>1945</v>
      </c>
      <c r="T69" t="s">
        <v>1944</v>
      </c>
      <c r="U69">
        <v>1002970</v>
      </c>
      <c r="V69" t="s">
        <v>915</v>
      </c>
      <c r="W69" t="s">
        <v>1943</v>
      </c>
      <c r="X69" t="s">
        <v>1942</v>
      </c>
      <c r="Y69" t="s">
        <v>915</v>
      </c>
      <c r="Z69" t="s">
        <v>915</v>
      </c>
      <c r="AA69">
        <v>0</v>
      </c>
      <c r="AB69">
        <v>0</v>
      </c>
      <c r="AC69" t="s">
        <v>322</v>
      </c>
      <c r="AD69" t="s">
        <v>1941</v>
      </c>
      <c r="AJ69" t="s">
        <v>1503</v>
      </c>
      <c r="AK69" t="s">
        <v>1938</v>
      </c>
    </row>
    <row r="70" spans="1:37" x14ac:dyDescent="0.2">
      <c r="A70">
        <v>1003130.291</v>
      </c>
      <c r="C70" t="str">
        <f t="shared" si="2"/>
        <v>Unnamed Drainage - BC-592g - NCD [W5578.0]</v>
      </c>
      <c r="D70" t="str">
        <f t="shared" si="3"/>
        <v xml:space="preserve">Fish bearing: No. Pipeline Crossing Method: Isolation if water present / Open-cut if dry or frozen to bottom. Vehicle Crossing Method: Ramp and Culvert. </v>
      </c>
      <c r="E70" t="s">
        <v>732</v>
      </c>
      <c r="F70" s="12">
        <f>INDEX(families!$A:$A,MATCH(G70,families!$B:$B,0))</f>
        <v>38</v>
      </c>
      <c r="G70" s="3" t="s">
        <v>732</v>
      </c>
      <c r="J70">
        <v>632790</v>
      </c>
      <c r="K70">
        <v>5494650</v>
      </c>
      <c r="L70" t="s">
        <v>1950</v>
      </c>
      <c r="M70" t="s">
        <v>2788</v>
      </c>
      <c r="N70" t="s">
        <v>2787</v>
      </c>
      <c r="O70" t="s">
        <v>2786</v>
      </c>
      <c r="P70" t="s">
        <v>1947</v>
      </c>
      <c r="Q70">
        <v>0</v>
      </c>
      <c r="R70" t="s">
        <v>1946</v>
      </c>
      <c r="S70" t="s">
        <v>1945</v>
      </c>
      <c r="T70" t="s">
        <v>1944</v>
      </c>
      <c r="U70">
        <v>1003130</v>
      </c>
      <c r="V70" t="s">
        <v>915</v>
      </c>
      <c r="W70" t="s">
        <v>1943</v>
      </c>
      <c r="X70" t="s">
        <v>1942</v>
      </c>
      <c r="Y70" t="s">
        <v>915</v>
      </c>
      <c r="Z70" t="s">
        <v>915</v>
      </c>
      <c r="AA70">
        <v>0</v>
      </c>
      <c r="AB70">
        <v>0</v>
      </c>
      <c r="AC70" t="s">
        <v>322</v>
      </c>
      <c r="AD70" t="s">
        <v>1941</v>
      </c>
      <c r="AJ70" t="s">
        <v>1503</v>
      </c>
      <c r="AK70" t="s">
        <v>1938</v>
      </c>
    </row>
    <row r="71" spans="1:37" x14ac:dyDescent="0.2">
      <c r="A71">
        <v>1003167.867</v>
      </c>
      <c r="C71" t="str">
        <f t="shared" si="2"/>
        <v>Unnamed Drainage - BC-592h - NCD [W5579.0]</v>
      </c>
      <c r="D71" t="str">
        <f t="shared" si="3"/>
        <v xml:space="preserve">Fish bearing: No. Pipeline Crossing Method: Isolation if water present / Open-cut if dry or frozen to bottom. Vehicle Crossing Method: Ramp and Culvert. </v>
      </c>
      <c r="E71" t="s">
        <v>732</v>
      </c>
      <c r="F71" s="12">
        <f>INDEX(families!$A:$A,MATCH(G71,families!$B:$B,0))</f>
        <v>38</v>
      </c>
      <c r="G71" s="3" t="s">
        <v>732</v>
      </c>
      <c r="J71">
        <v>632774</v>
      </c>
      <c r="K71">
        <v>5494616</v>
      </c>
      <c r="L71" t="s">
        <v>1950</v>
      </c>
      <c r="M71" t="s">
        <v>2785</v>
      </c>
      <c r="N71" t="s">
        <v>2784</v>
      </c>
      <c r="O71" t="s">
        <v>2783</v>
      </c>
      <c r="P71" t="s">
        <v>1947</v>
      </c>
      <c r="Q71">
        <v>0</v>
      </c>
      <c r="R71" t="s">
        <v>1946</v>
      </c>
      <c r="S71" t="s">
        <v>1945</v>
      </c>
      <c r="T71" t="s">
        <v>1944</v>
      </c>
      <c r="U71">
        <v>1003170</v>
      </c>
      <c r="V71" t="s">
        <v>915</v>
      </c>
      <c r="W71" t="s">
        <v>1943</v>
      </c>
      <c r="X71" t="s">
        <v>1942</v>
      </c>
      <c r="Y71" t="s">
        <v>915</v>
      </c>
      <c r="Z71" t="s">
        <v>915</v>
      </c>
      <c r="AA71">
        <v>0</v>
      </c>
      <c r="AB71">
        <v>0</v>
      </c>
      <c r="AC71" t="s">
        <v>322</v>
      </c>
      <c r="AD71" t="s">
        <v>1941</v>
      </c>
      <c r="AJ71" t="s">
        <v>1503</v>
      </c>
      <c r="AK71" t="s">
        <v>1938</v>
      </c>
    </row>
    <row r="72" spans="1:37" x14ac:dyDescent="0.2">
      <c r="A72">
        <v>1003305.894</v>
      </c>
      <c r="C72" t="str">
        <f t="shared" si="2"/>
        <v>Unnamed Drainage - BC-592i - NCD [W5580.0]</v>
      </c>
      <c r="D72" t="str">
        <f t="shared" si="3"/>
        <v xml:space="preserve">Fish bearing: No. Pipeline Crossing Method: Isolation if water present / Open-cut if dry or frozen to bottom. Vehicle Crossing Method: Ramp and Culvert. </v>
      </c>
      <c r="E72" t="s">
        <v>732</v>
      </c>
      <c r="F72" s="12">
        <f>INDEX(families!$A:$A,MATCH(G72,families!$B:$B,0))</f>
        <v>38</v>
      </c>
      <c r="G72" s="3" t="s">
        <v>732</v>
      </c>
      <c r="J72">
        <v>632731</v>
      </c>
      <c r="K72">
        <v>5494485</v>
      </c>
      <c r="L72" t="s">
        <v>1950</v>
      </c>
      <c r="M72" t="s">
        <v>2782</v>
      </c>
      <c r="N72" t="s">
        <v>2781</v>
      </c>
      <c r="O72" t="s">
        <v>2780</v>
      </c>
      <c r="P72" t="s">
        <v>1947</v>
      </c>
      <c r="Q72">
        <v>0</v>
      </c>
      <c r="R72" t="s">
        <v>1946</v>
      </c>
      <c r="S72" t="s">
        <v>1945</v>
      </c>
      <c r="T72" t="s">
        <v>1944</v>
      </c>
      <c r="U72">
        <v>1003310</v>
      </c>
      <c r="V72" t="s">
        <v>915</v>
      </c>
      <c r="W72" t="s">
        <v>1943</v>
      </c>
      <c r="X72" t="s">
        <v>1942</v>
      </c>
      <c r="Y72" t="s">
        <v>915</v>
      </c>
      <c r="Z72" t="s">
        <v>915</v>
      </c>
      <c r="AA72">
        <v>0</v>
      </c>
      <c r="AB72">
        <v>0</v>
      </c>
      <c r="AC72" t="s">
        <v>322</v>
      </c>
      <c r="AD72" t="s">
        <v>1941</v>
      </c>
      <c r="AJ72" t="s">
        <v>1503</v>
      </c>
      <c r="AK72" t="s">
        <v>1938</v>
      </c>
    </row>
    <row r="73" spans="1:37" x14ac:dyDescent="0.2">
      <c r="A73">
        <v>1003622.708</v>
      </c>
      <c r="C73" t="str">
        <f t="shared" si="2"/>
        <v>Unnamed Drainage - BC-592i.1 - NCD [W5581.0]</v>
      </c>
      <c r="D73" t="str">
        <f t="shared" si="3"/>
        <v xml:space="preserve">Fish bearing: No. Pipeline Crossing Method: Isolation if water present / Open-cut if dry or frozen to bottom. Vehicle Crossing Method: Ramp and Culvert. </v>
      </c>
      <c r="E73" t="s">
        <v>732</v>
      </c>
      <c r="F73" s="12">
        <f>INDEX(families!$A:$A,MATCH(G73,families!$B:$B,0))</f>
        <v>38</v>
      </c>
      <c r="G73" s="3" t="s">
        <v>732</v>
      </c>
      <c r="J73">
        <v>632579</v>
      </c>
      <c r="K73">
        <v>5494209</v>
      </c>
      <c r="L73" t="s">
        <v>1950</v>
      </c>
      <c r="M73" t="s">
        <v>2779</v>
      </c>
      <c r="N73" t="s">
        <v>2778</v>
      </c>
      <c r="O73" t="s">
        <v>2777</v>
      </c>
      <c r="P73" t="s">
        <v>1947</v>
      </c>
      <c r="Q73">
        <v>0</v>
      </c>
      <c r="R73" t="s">
        <v>1946</v>
      </c>
      <c r="S73" t="s">
        <v>1945</v>
      </c>
      <c r="T73" t="s">
        <v>1944</v>
      </c>
      <c r="U73">
        <v>1003620</v>
      </c>
      <c r="V73" t="s">
        <v>915</v>
      </c>
      <c r="W73" t="s">
        <v>1943</v>
      </c>
      <c r="X73" t="s">
        <v>1942</v>
      </c>
      <c r="Y73" t="s">
        <v>915</v>
      </c>
      <c r="Z73" t="s">
        <v>915</v>
      </c>
      <c r="AA73">
        <v>0</v>
      </c>
      <c r="AB73">
        <v>0</v>
      </c>
      <c r="AC73" t="s">
        <v>322</v>
      </c>
      <c r="AD73" t="s">
        <v>1941</v>
      </c>
      <c r="AJ73" t="s">
        <v>1503</v>
      </c>
      <c r="AK73" t="s">
        <v>1938</v>
      </c>
    </row>
    <row r="74" spans="1:37" x14ac:dyDescent="0.2">
      <c r="A74">
        <v>1003734.56</v>
      </c>
      <c r="C74" t="str">
        <f t="shared" si="2"/>
        <v>Unnamed Channel - BC-592i.2 - S6 [W5582.0]</v>
      </c>
      <c r="D74" t="str">
        <f t="shared" si="3"/>
        <v xml:space="preserve">Fish bearing: No. Pipeline Crossing Method: Isolation if water present / Open-cut if dry or frozen to bottom. Vehicle Crossing Method: Ramp and Culvert. </v>
      </c>
      <c r="E74" t="s">
        <v>732</v>
      </c>
      <c r="F74" s="12">
        <f>INDEX(families!$A:$A,MATCH(G74,families!$B:$B,0))</f>
        <v>38</v>
      </c>
      <c r="G74" s="3" t="s">
        <v>732</v>
      </c>
      <c r="J74">
        <v>632498</v>
      </c>
      <c r="K74">
        <v>5494134</v>
      </c>
      <c r="L74" t="s">
        <v>1950</v>
      </c>
      <c r="M74" t="s">
        <v>2776</v>
      </c>
      <c r="N74" t="s">
        <v>2775</v>
      </c>
      <c r="O74" t="s">
        <v>2774</v>
      </c>
      <c r="P74" t="s">
        <v>1959</v>
      </c>
      <c r="Q74">
        <v>10</v>
      </c>
      <c r="R74" t="s">
        <v>1963</v>
      </c>
      <c r="S74" t="s">
        <v>1945</v>
      </c>
      <c r="T74" t="s">
        <v>1944</v>
      </c>
      <c r="U74">
        <v>1003730</v>
      </c>
      <c r="V74" t="s">
        <v>915</v>
      </c>
      <c r="W74" t="s">
        <v>1943</v>
      </c>
      <c r="X74" t="s">
        <v>1942</v>
      </c>
      <c r="Y74" t="s">
        <v>915</v>
      </c>
      <c r="Z74" t="s">
        <v>915</v>
      </c>
      <c r="AA74">
        <v>10</v>
      </c>
      <c r="AB74">
        <v>4</v>
      </c>
      <c r="AC74" t="s">
        <v>322</v>
      </c>
      <c r="AD74" t="s">
        <v>1941</v>
      </c>
      <c r="AE74" t="s">
        <v>1981</v>
      </c>
      <c r="AJ74" t="s">
        <v>1503</v>
      </c>
      <c r="AK74" t="s">
        <v>1962</v>
      </c>
    </row>
    <row r="75" spans="1:37" x14ac:dyDescent="0.2">
      <c r="A75">
        <v>1003729.588</v>
      </c>
      <c r="C75" t="str">
        <f t="shared" si="2"/>
        <v>Unnamed Drainage - BC-592i.2a - NCD [W5745.0]</v>
      </c>
      <c r="D75" t="str">
        <f t="shared" si="3"/>
        <v xml:space="preserve">Fish bearing: No. Pipeline Crossing Method: Isolation if water present / Open-cut if dry or frozen to bottom. Vehicle Crossing Method: Ramp and Culvert. </v>
      </c>
      <c r="E75" t="s">
        <v>732</v>
      </c>
      <c r="F75" s="12">
        <f>INDEX(families!$A:$A,MATCH(G75,families!$B:$B,0))</f>
        <v>38</v>
      </c>
      <c r="G75" s="3" t="s">
        <v>732</v>
      </c>
      <c r="J75">
        <v>632501</v>
      </c>
      <c r="K75">
        <v>5494138</v>
      </c>
      <c r="L75" t="s">
        <v>1950</v>
      </c>
      <c r="M75" t="s">
        <v>2773</v>
      </c>
      <c r="N75" t="s">
        <v>2772</v>
      </c>
      <c r="O75" t="s">
        <v>2771</v>
      </c>
      <c r="P75" t="s">
        <v>1947</v>
      </c>
      <c r="Q75">
        <v>0</v>
      </c>
      <c r="R75" t="s">
        <v>1946</v>
      </c>
      <c r="S75" t="s">
        <v>1945</v>
      </c>
      <c r="T75" t="s">
        <v>1944</v>
      </c>
      <c r="U75">
        <v>1003740</v>
      </c>
      <c r="V75" t="s">
        <v>915</v>
      </c>
      <c r="W75" t="s">
        <v>1943</v>
      </c>
      <c r="X75" t="s">
        <v>1942</v>
      </c>
      <c r="Y75" t="s">
        <v>915</v>
      </c>
      <c r="Z75" t="s">
        <v>915</v>
      </c>
      <c r="AA75">
        <v>0</v>
      </c>
      <c r="AB75">
        <v>0</v>
      </c>
      <c r="AC75" t="s">
        <v>322</v>
      </c>
      <c r="AD75" t="s">
        <v>1941</v>
      </c>
      <c r="AJ75" t="s">
        <v>1503</v>
      </c>
      <c r="AK75" t="s">
        <v>1938</v>
      </c>
    </row>
    <row r="76" spans="1:37" x14ac:dyDescent="0.2">
      <c r="A76">
        <v>1003786.222</v>
      </c>
      <c r="C76" t="str">
        <f t="shared" si="2"/>
        <v>Unnamed Channel - BC-592i.3 - S6 [W5583.0]</v>
      </c>
      <c r="D76" t="str">
        <f t="shared" si="3"/>
        <v xml:space="preserve">Fish bearing: No. Pipeline Crossing Method: Isolation if water present / Open-cut if dry or frozen to bottom. Vehicle Crossing Method: Ramp and Culvert. </v>
      </c>
      <c r="E76" t="s">
        <v>732</v>
      </c>
      <c r="F76" s="12">
        <f>INDEX(families!$A:$A,MATCH(G76,families!$B:$B,0))</f>
        <v>38</v>
      </c>
      <c r="G76" s="3" t="s">
        <v>732</v>
      </c>
      <c r="J76">
        <v>632463</v>
      </c>
      <c r="K76">
        <v>5494096</v>
      </c>
      <c r="L76" t="s">
        <v>1950</v>
      </c>
      <c r="M76" t="s">
        <v>2770</v>
      </c>
      <c r="N76" t="s">
        <v>2769</v>
      </c>
      <c r="O76" t="s">
        <v>2768</v>
      </c>
      <c r="P76" t="s">
        <v>1959</v>
      </c>
      <c r="Q76">
        <v>10</v>
      </c>
      <c r="R76" t="s">
        <v>1963</v>
      </c>
      <c r="S76" t="s">
        <v>1945</v>
      </c>
      <c r="T76" t="s">
        <v>1944</v>
      </c>
      <c r="U76">
        <v>1003790</v>
      </c>
      <c r="V76" t="s">
        <v>915</v>
      </c>
      <c r="W76" t="s">
        <v>1943</v>
      </c>
      <c r="X76" t="s">
        <v>1942</v>
      </c>
      <c r="Y76" t="s">
        <v>915</v>
      </c>
      <c r="Z76" t="s">
        <v>915</v>
      </c>
      <c r="AA76">
        <v>10</v>
      </c>
      <c r="AB76">
        <v>4</v>
      </c>
      <c r="AC76" t="s">
        <v>322</v>
      </c>
      <c r="AD76" t="s">
        <v>1941</v>
      </c>
      <c r="AE76" t="s">
        <v>1981</v>
      </c>
      <c r="AJ76" t="s">
        <v>1503</v>
      </c>
      <c r="AK76" t="s">
        <v>1962</v>
      </c>
    </row>
    <row r="77" spans="1:37" x14ac:dyDescent="0.2">
      <c r="A77">
        <v>1003827.259</v>
      </c>
      <c r="C77" t="str">
        <f t="shared" si="2"/>
        <v>Unnamed Channel - BC-592i.4 - S6 [W5584.0]</v>
      </c>
      <c r="D77" t="str">
        <f t="shared" si="3"/>
        <v xml:space="preserve">Fish bearing: No. Pipeline Crossing Method: Isolation if water present / Open-cut if dry or frozen to bottom. Vehicle Crossing Method: Ramp and Culvert. </v>
      </c>
      <c r="E77" t="s">
        <v>732</v>
      </c>
      <c r="F77" s="12">
        <f>INDEX(families!$A:$A,MATCH(G77,families!$B:$B,0))</f>
        <v>38</v>
      </c>
      <c r="G77" s="3" t="s">
        <v>732</v>
      </c>
      <c r="J77">
        <v>632435</v>
      </c>
      <c r="K77">
        <v>5494066</v>
      </c>
      <c r="L77" t="s">
        <v>1950</v>
      </c>
      <c r="M77" t="s">
        <v>2767</v>
      </c>
      <c r="N77" t="s">
        <v>2766</v>
      </c>
      <c r="O77" t="s">
        <v>2765</v>
      </c>
      <c r="P77" t="s">
        <v>1959</v>
      </c>
      <c r="Q77">
        <v>10</v>
      </c>
      <c r="R77" t="s">
        <v>1963</v>
      </c>
      <c r="S77" t="s">
        <v>1945</v>
      </c>
      <c r="T77" t="s">
        <v>1944</v>
      </c>
      <c r="U77">
        <v>1003830</v>
      </c>
      <c r="V77" t="s">
        <v>915</v>
      </c>
      <c r="W77" t="s">
        <v>1943</v>
      </c>
      <c r="X77" t="s">
        <v>1942</v>
      </c>
      <c r="Y77" t="s">
        <v>915</v>
      </c>
      <c r="Z77" t="s">
        <v>915</v>
      </c>
      <c r="AA77">
        <v>10</v>
      </c>
      <c r="AB77">
        <v>4</v>
      </c>
      <c r="AC77" t="s">
        <v>322</v>
      </c>
      <c r="AD77" t="s">
        <v>1941</v>
      </c>
      <c r="AE77" t="s">
        <v>1981</v>
      </c>
      <c r="AJ77" t="s">
        <v>1503</v>
      </c>
      <c r="AK77" t="s">
        <v>1962</v>
      </c>
    </row>
    <row r="78" spans="1:37" x14ac:dyDescent="0.2">
      <c r="A78">
        <v>1003849.336</v>
      </c>
      <c r="C78" t="str">
        <f t="shared" si="2"/>
        <v>Unnamed Drainage - BC-592i.5 - NCD [W5585.0]</v>
      </c>
      <c r="D78" t="str">
        <f t="shared" si="3"/>
        <v xml:space="preserve">Fish bearing: No. Pipeline Crossing Method: Isolation if water present / Open-cut if dry or frozen to bottom. Vehicle Crossing Method: Ramp and Culvert. </v>
      </c>
      <c r="E78" t="s">
        <v>732</v>
      </c>
      <c r="F78" s="12">
        <f>INDEX(families!$A:$A,MATCH(G78,families!$B:$B,0))</f>
        <v>38</v>
      </c>
      <c r="G78" s="3" t="s">
        <v>732</v>
      </c>
      <c r="J78">
        <v>632421</v>
      </c>
      <c r="K78">
        <v>5494049</v>
      </c>
      <c r="L78" t="s">
        <v>1950</v>
      </c>
      <c r="M78" t="s">
        <v>2764</v>
      </c>
      <c r="N78" t="s">
        <v>2763</v>
      </c>
      <c r="O78" t="s">
        <v>2762</v>
      </c>
      <c r="P78" t="s">
        <v>1947</v>
      </c>
      <c r="Q78">
        <v>0</v>
      </c>
      <c r="R78" t="s">
        <v>1946</v>
      </c>
      <c r="S78" t="s">
        <v>1945</v>
      </c>
      <c r="T78" t="s">
        <v>1944</v>
      </c>
      <c r="U78">
        <v>1003850</v>
      </c>
      <c r="V78" t="s">
        <v>915</v>
      </c>
      <c r="W78" t="s">
        <v>1943</v>
      </c>
      <c r="X78" t="s">
        <v>1942</v>
      </c>
      <c r="Y78" t="s">
        <v>915</v>
      </c>
      <c r="Z78" t="s">
        <v>915</v>
      </c>
      <c r="AA78">
        <v>0</v>
      </c>
      <c r="AB78">
        <v>0</v>
      </c>
      <c r="AC78" t="s">
        <v>322</v>
      </c>
      <c r="AD78" t="s">
        <v>1941</v>
      </c>
      <c r="AJ78" t="s">
        <v>1503</v>
      </c>
      <c r="AK78" t="s">
        <v>1938</v>
      </c>
    </row>
    <row r="79" spans="1:37" x14ac:dyDescent="0.2">
      <c r="A79">
        <v>1003895.139</v>
      </c>
      <c r="C79" t="str">
        <f t="shared" si="2"/>
        <v>Unnamed Drainage - BC-592i.5a - NCD [W5746.0]</v>
      </c>
      <c r="D79" t="str">
        <f t="shared" si="3"/>
        <v xml:space="preserve">Fish bearing: No. Pipeline Crossing Method: Isolation if water present / Open-cut if dry or frozen to bottom. Vehicle Crossing Method: Ramp and Culvert. </v>
      </c>
      <c r="E79" t="s">
        <v>732</v>
      </c>
      <c r="F79" s="12">
        <f>INDEX(families!$A:$A,MATCH(G79,families!$B:$B,0))</f>
        <v>38</v>
      </c>
      <c r="G79" s="3" t="s">
        <v>732</v>
      </c>
      <c r="J79">
        <v>632394</v>
      </c>
      <c r="K79">
        <v>5494012</v>
      </c>
      <c r="L79" t="s">
        <v>1950</v>
      </c>
      <c r="M79" t="s">
        <v>2761</v>
      </c>
      <c r="N79" t="s">
        <v>2760</v>
      </c>
      <c r="O79" t="s">
        <v>2759</v>
      </c>
      <c r="P79" t="s">
        <v>1947</v>
      </c>
      <c r="Q79">
        <v>0</v>
      </c>
      <c r="R79" t="s">
        <v>1946</v>
      </c>
      <c r="S79" t="s">
        <v>1945</v>
      </c>
      <c r="T79" t="s">
        <v>1944</v>
      </c>
      <c r="U79">
        <v>1003900</v>
      </c>
      <c r="V79" t="s">
        <v>915</v>
      </c>
      <c r="W79" t="s">
        <v>1943</v>
      </c>
      <c r="X79" t="s">
        <v>1942</v>
      </c>
      <c r="Y79" t="s">
        <v>915</v>
      </c>
      <c r="Z79" t="s">
        <v>915</v>
      </c>
      <c r="AA79">
        <v>0</v>
      </c>
      <c r="AB79">
        <v>0</v>
      </c>
      <c r="AC79" t="s">
        <v>322</v>
      </c>
      <c r="AD79" t="s">
        <v>1941</v>
      </c>
      <c r="AJ79" t="s">
        <v>1503</v>
      </c>
      <c r="AK79" t="s">
        <v>1938</v>
      </c>
    </row>
    <row r="80" spans="1:37" x14ac:dyDescent="0.2">
      <c r="A80">
        <v>1004000.993</v>
      </c>
      <c r="C80" t="str">
        <f t="shared" si="2"/>
        <v>Unnamed Drainage - BC-592i.5b - NCD [W5747.0]</v>
      </c>
      <c r="D80" t="str">
        <f t="shared" si="3"/>
        <v xml:space="preserve">Fish bearing: No. Pipeline Crossing Method: Isolation if water present / Open-cut if dry or frozen to bottom. Vehicle Crossing Method: Ramp and Culvert. </v>
      </c>
      <c r="E80" t="s">
        <v>732</v>
      </c>
      <c r="F80" s="12">
        <f>INDEX(families!$A:$A,MATCH(G80,families!$B:$B,0))</f>
        <v>38</v>
      </c>
      <c r="G80" s="3" t="s">
        <v>732</v>
      </c>
      <c r="J80">
        <v>632344</v>
      </c>
      <c r="K80">
        <v>5493919</v>
      </c>
      <c r="L80" t="s">
        <v>1950</v>
      </c>
      <c r="M80" t="s">
        <v>2758</v>
      </c>
      <c r="N80" t="s">
        <v>2757</v>
      </c>
      <c r="O80" t="s">
        <v>2756</v>
      </c>
      <c r="P80" t="s">
        <v>1947</v>
      </c>
      <c r="Q80">
        <v>0</v>
      </c>
      <c r="R80" t="s">
        <v>1946</v>
      </c>
      <c r="S80" t="s">
        <v>1945</v>
      </c>
      <c r="T80" t="s">
        <v>1944</v>
      </c>
      <c r="U80">
        <v>1004000</v>
      </c>
      <c r="V80" t="s">
        <v>915</v>
      </c>
      <c r="W80" t="s">
        <v>1943</v>
      </c>
      <c r="X80" t="s">
        <v>1942</v>
      </c>
      <c r="Y80" t="s">
        <v>915</v>
      </c>
      <c r="Z80" t="s">
        <v>915</v>
      </c>
      <c r="AA80">
        <v>0</v>
      </c>
      <c r="AB80">
        <v>0</v>
      </c>
      <c r="AC80" t="s">
        <v>322</v>
      </c>
      <c r="AD80" t="s">
        <v>1941</v>
      </c>
      <c r="AJ80" t="s">
        <v>1503</v>
      </c>
      <c r="AK80" t="s">
        <v>1938</v>
      </c>
    </row>
    <row r="81" spans="1:37" x14ac:dyDescent="0.2">
      <c r="A81">
        <v>1004054.84</v>
      </c>
      <c r="C81" t="str">
        <f t="shared" si="2"/>
        <v>Unnamed Channel - BC-592i.6 - S6 [W5586.0]</v>
      </c>
      <c r="D81" t="str">
        <f t="shared" si="3"/>
        <v xml:space="preserve">Fish bearing: No. Pipeline Crossing Method: Isolation if water present / Open-cut if dry or frozen to bottom. Vehicle Crossing Method: Ramp and Culvert. </v>
      </c>
      <c r="E81" t="s">
        <v>732</v>
      </c>
      <c r="F81" s="12">
        <f>INDEX(families!$A:$A,MATCH(G81,families!$B:$B,0))</f>
        <v>38</v>
      </c>
      <c r="G81" s="3" t="s">
        <v>732</v>
      </c>
      <c r="J81">
        <v>632328</v>
      </c>
      <c r="K81">
        <v>5493868</v>
      </c>
      <c r="L81" t="s">
        <v>1950</v>
      </c>
      <c r="M81" t="s">
        <v>2755</v>
      </c>
      <c r="N81" t="s">
        <v>2754</v>
      </c>
      <c r="O81" t="s">
        <v>2753</v>
      </c>
      <c r="P81" t="s">
        <v>1959</v>
      </c>
      <c r="Q81">
        <v>10</v>
      </c>
      <c r="R81" t="s">
        <v>1963</v>
      </c>
      <c r="S81" t="s">
        <v>1945</v>
      </c>
      <c r="T81" t="s">
        <v>1944</v>
      </c>
      <c r="U81">
        <v>1004050</v>
      </c>
      <c r="V81" t="s">
        <v>915</v>
      </c>
      <c r="W81" t="s">
        <v>1943</v>
      </c>
      <c r="X81" t="s">
        <v>1942</v>
      </c>
      <c r="Y81" t="s">
        <v>915</v>
      </c>
      <c r="Z81" t="s">
        <v>915</v>
      </c>
      <c r="AA81">
        <v>10</v>
      </c>
      <c r="AB81">
        <v>4</v>
      </c>
      <c r="AC81" t="s">
        <v>322</v>
      </c>
      <c r="AD81" t="s">
        <v>1941</v>
      </c>
      <c r="AE81" t="s">
        <v>1981</v>
      </c>
      <c r="AJ81" t="s">
        <v>1503</v>
      </c>
      <c r="AK81" t="s">
        <v>1962</v>
      </c>
    </row>
    <row r="82" spans="1:37" x14ac:dyDescent="0.2">
      <c r="A82">
        <v>1004085.434</v>
      </c>
      <c r="C82" t="str">
        <f t="shared" si="2"/>
        <v>Unnamed Drainage - BC-592i.7 - NCD [W5587.0]</v>
      </c>
      <c r="D82" t="str">
        <f t="shared" si="3"/>
        <v xml:space="preserve">Fish bearing: No. Pipeline Crossing Method: Isolation if water present / Open-cut if dry or frozen to bottom. Vehicle Crossing Method: Ramp and Culvert. </v>
      </c>
      <c r="E82" t="s">
        <v>732</v>
      </c>
      <c r="F82" s="12">
        <f>INDEX(families!$A:$A,MATCH(G82,families!$B:$B,0))</f>
        <v>38</v>
      </c>
      <c r="G82" s="3" t="s">
        <v>732</v>
      </c>
      <c r="J82">
        <v>632322</v>
      </c>
      <c r="K82">
        <v>5493838</v>
      </c>
      <c r="L82" t="s">
        <v>1950</v>
      </c>
      <c r="M82" t="s">
        <v>2752</v>
      </c>
      <c r="N82" t="s">
        <v>2751</v>
      </c>
      <c r="O82" t="s">
        <v>2750</v>
      </c>
      <c r="P82" t="s">
        <v>1947</v>
      </c>
      <c r="Q82">
        <v>0</v>
      </c>
      <c r="R82" t="s">
        <v>1946</v>
      </c>
      <c r="S82" t="s">
        <v>1945</v>
      </c>
      <c r="T82" t="s">
        <v>1944</v>
      </c>
      <c r="U82">
        <v>1004080</v>
      </c>
      <c r="V82" t="s">
        <v>915</v>
      </c>
      <c r="W82" t="s">
        <v>1943</v>
      </c>
      <c r="X82" t="s">
        <v>1942</v>
      </c>
      <c r="Y82" t="s">
        <v>915</v>
      </c>
      <c r="Z82" t="s">
        <v>915</v>
      </c>
      <c r="AA82">
        <v>0</v>
      </c>
      <c r="AB82">
        <v>0</v>
      </c>
      <c r="AC82" t="s">
        <v>322</v>
      </c>
      <c r="AD82" t="s">
        <v>1941</v>
      </c>
      <c r="AJ82" t="s">
        <v>1503</v>
      </c>
      <c r="AK82" t="s">
        <v>1938</v>
      </c>
    </row>
    <row r="83" spans="1:37" x14ac:dyDescent="0.2">
      <c r="A83">
        <v>1004104.85</v>
      </c>
      <c r="C83" t="str">
        <f t="shared" si="2"/>
        <v>Unnamed Drainage - BC-592i.7a - NCD [W5748.0]</v>
      </c>
      <c r="D83" t="str">
        <f t="shared" si="3"/>
        <v xml:space="preserve">Fish bearing: No. Pipeline Crossing Method: Isolation if water present / Open-cut if dry or frozen to bottom. Vehicle Crossing Method: Ramp and Culvert. </v>
      </c>
      <c r="E83" t="s">
        <v>732</v>
      </c>
      <c r="F83" s="12">
        <f>INDEX(families!$A:$A,MATCH(G83,families!$B:$B,0))</f>
        <v>38</v>
      </c>
      <c r="G83" s="3" t="s">
        <v>732</v>
      </c>
      <c r="J83">
        <v>632318</v>
      </c>
      <c r="K83">
        <v>5493819</v>
      </c>
      <c r="L83" t="s">
        <v>1950</v>
      </c>
      <c r="M83" t="s">
        <v>2749</v>
      </c>
      <c r="N83" t="s">
        <v>2748</v>
      </c>
      <c r="O83" t="s">
        <v>2747</v>
      </c>
      <c r="P83" t="s">
        <v>1947</v>
      </c>
      <c r="Q83">
        <v>0</v>
      </c>
      <c r="R83" t="s">
        <v>1946</v>
      </c>
      <c r="S83" t="s">
        <v>1945</v>
      </c>
      <c r="T83" t="s">
        <v>1944</v>
      </c>
      <c r="U83">
        <v>1004100</v>
      </c>
      <c r="V83" t="s">
        <v>915</v>
      </c>
      <c r="W83" t="s">
        <v>1943</v>
      </c>
      <c r="X83" t="s">
        <v>1942</v>
      </c>
      <c r="Y83" t="s">
        <v>915</v>
      </c>
      <c r="Z83" t="s">
        <v>915</v>
      </c>
      <c r="AA83">
        <v>0</v>
      </c>
      <c r="AB83">
        <v>0</v>
      </c>
      <c r="AC83" t="s">
        <v>322</v>
      </c>
      <c r="AD83" t="s">
        <v>1941</v>
      </c>
      <c r="AJ83" t="s">
        <v>1503</v>
      </c>
      <c r="AK83" t="s">
        <v>1938</v>
      </c>
    </row>
    <row r="84" spans="1:37" x14ac:dyDescent="0.2">
      <c r="A84">
        <v>1004170.64</v>
      </c>
      <c r="C84" t="str">
        <f t="shared" si="2"/>
        <v>Unnamed Channel - BC-592i.8 - S6 [W5588.0]</v>
      </c>
      <c r="D84" t="str">
        <f t="shared" si="3"/>
        <v xml:space="preserve">Fish bearing: No. Pipeline Crossing Method: Isolation if water present / Open-cut if dry or frozen to bottom. Vehicle Crossing Method: Ramp and Culvert. </v>
      </c>
      <c r="E84" t="s">
        <v>732</v>
      </c>
      <c r="F84" s="12">
        <f>INDEX(families!$A:$A,MATCH(G84,families!$B:$B,0))</f>
        <v>38</v>
      </c>
      <c r="G84" s="3" t="s">
        <v>732</v>
      </c>
      <c r="J84">
        <v>632298</v>
      </c>
      <c r="K84">
        <v>5493757</v>
      </c>
      <c r="L84" t="s">
        <v>1950</v>
      </c>
      <c r="M84" t="s">
        <v>2746</v>
      </c>
      <c r="N84" t="s">
        <v>2745</v>
      </c>
      <c r="O84" t="s">
        <v>2744</v>
      </c>
      <c r="P84" t="s">
        <v>1959</v>
      </c>
      <c r="Q84">
        <v>10</v>
      </c>
      <c r="R84" t="s">
        <v>1963</v>
      </c>
      <c r="S84" t="s">
        <v>1945</v>
      </c>
      <c r="T84" t="s">
        <v>1944</v>
      </c>
      <c r="U84">
        <v>1004170</v>
      </c>
      <c r="V84" t="s">
        <v>915</v>
      </c>
      <c r="W84" t="s">
        <v>1943</v>
      </c>
      <c r="X84" t="s">
        <v>1942</v>
      </c>
      <c r="Y84" t="s">
        <v>915</v>
      </c>
      <c r="Z84" t="s">
        <v>915</v>
      </c>
      <c r="AA84">
        <v>10</v>
      </c>
      <c r="AB84">
        <v>4</v>
      </c>
      <c r="AC84" t="s">
        <v>322</v>
      </c>
      <c r="AD84" t="s">
        <v>1941</v>
      </c>
      <c r="AE84" t="s">
        <v>1981</v>
      </c>
      <c r="AJ84" t="s">
        <v>1503</v>
      </c>
      <c r="AK84" t="s">
        <v>1962</v>
      </c>
    </row>
    <row r="85" spans="1:37" x14ac:dyDescent="0.2">
      <c r="A85">
        <v>1004315.584</v>
      </c>
      <c r="C85" t="str">
        <f t="shared" si="2"/>
        <v>Unnamed Drainage - BC-592j - NCD [W5589.0]</v>
      </c>
      <c r="D85" t="str">
        <f t="shared" si="3"/>
        <v xml:space="preserve">Fish bearing: No. Pipeline Crossing Method: Isolation if water present / Open-cut if dry or frozen to bottom. Vehicle Crossing Method: Ramp and Culvert. </v>
      </c>
      <c r="E85" t="s">
        <v>732</v>
      </c>
      <c r="F85" s="12">
        <f>INDEX(families!$A:$A,MATCH(G85,families!$B:$B,0))</f>
        <v>38</v>
      </c>
      <c r="G85" s="3" t="s">
        <v>732</v>
      </c>
      <c r="J85">
        <v>632232</v>
      </c>
      <c r="K85">
        <v>5493628</v>
      </c>
      <c r="L85" t="s">
        <v>1950</v>
      </c>
      <c r="M85" t="s">
        <v>2743</v>
      </c>
      <c r="N85" t="s">
        <v>2742</v>
      </c>
      <c r="O85" t="s">
        <v>2741</v>
      </c>
      <c r="P85" t="s">
        <v>1947</v>
      </c>
      <c r="Q85">
        <v>0</v>
      </c>
      <c r="R85" t="s">
        <v>1946</v>
      </c>
      <c r="S85" t="s">
        <v>1945</v>
      </c>
      <c r="T85" t="s">
        <v>1944</v>
      </c>
      <c r="U85">
        <v>1004320</v>
      </c>
      <c r="V85" t="s">
        <v>915</v>
      </c>
      <c r="W85" t="s">
        <v>1943</v>
      </c>
      <c r="X85" t="s">
        <v>1942</v>
      </c>
      <c r="Y85" t="s">
        <v>915</v>
      </c>
      <c r="Z85" t="s">
        <v>915</v>
      </c>
      <c r="AA85">
        <v>0</v>
      </c>
      <c r="AB85">
        <v>0</v>
      </c>
      <c r="AC85" t="s">
        <v>322</v>
      </c>
      <c r="AD85" t="s">
        <v>1941</v>
      </c>
      <c r="AJ85" t="s">
        <v>1503</v>
      </c>
      <c r="AK85" t="s">
        <v>1938</v>
      </c>
    </row>
    <row r="86" spans="1:37" x14ac:dyDescent="0.2">
      <c r="A86">
        <v>1004324.873</v>
      </c>
      <c r="C86" t="str">
        <f t="shared" si="2"/>
        <v>Unnamed Drainage - BC-592j.1 - NCD [W2245.0]</v>
      </c>
      <c r="D86" t="str">
        <f t="shared" si="3"/>
        <v xml:space="preserve">Fish bearing: No. Pipeline Crossing Method: Isolation if water present / Open-cut if dry or frozen to bottom. Vehicle Crossing Method: Ramp and Culvert. </v>
      </c>
      <c r="E86" t="s">
        <v>732</v>
      </c>
      <c r="F86" s="12">
        <f>INDEX(families!$A:$A,MATCH(G86,families!$B:$B,0))</f>
        <v>38</v>
      </c>
      <c r="G86" s="3" t="s">
        <v>732</v>
      </c>
      <c r="J86">
        <v>632228.18999999994</v>
      </c>
      <c r="K86">
        <v>5493619.5199999996</v>
      </c>
      <c r="L86" t="s">
        <v>1950</v>
      </c>
      <c r="M86" t="s">
        <v>2740</v>
      </c>
      <c r="O86" t="s">
        <v>2739</v>
      </c>
      <c r="P86" t="s">
        <v>1947</v>
      </c>
      <c r="Q86">
        <v>0</v>
      </c>
      <c r="R86" t="s">
        <v>1946</v>
      </c>
      <c r="S86" t="s">
        <v>1945</v>
      </c>
      <c r="T86" t="s">
        <v>1944</v>
      </c>
      <c r="U86">
        <v>1004325</v>
      </c>
      <c r="V86" t="s">
        <v>915</v>
      </c>
      <c r="W86" t="s">
        <v>1943</v>
      </c>
      <c r="X86" t="s">
        <v>1942</v>
      </c>
      <c r="Y86" t="s">
        <v>915</v>
      </c>
      <c r="Z86" t="s">
        <v>915</v>
      </c>
      <c r="AA86">
        <v>0</v>
      </c>
      <c r="AB86">
        <v>0</v>
      </c>
      <c r="AC86" t="s">
        <v>322</v>
      </c>
      <c r="AD86" t="s">
        <v>1941</v>
      </c>
      <c r="AG86" t="s">
        <v>1940</v>
      </c>
      <c r="AH86" t="s">
        <v>1939</v>
      </c>
      <c r="AI86" s="4">
        <v>44565</v>
      </c>
      <c r="AJ86" t="s">
        <v>906</v>
      </c>
      <c r="AK86" t="s">
        <v>1938</v>
      </c>
    </row>
    <row r="87" spans="1:37" x14ac:dyDescent="0.2">
      <c r="A87">
        <v>1004443.9</v>
      </c>
      <c r="C87" t="str">
        <f t="shared" si="2"/>
        <v>Unnamed Channel - BC-592k - S6 [W5590.0]</v>
      </c>
      <c r="D87" t="str">
        <f t="shared" si="3"/>
        <v xml:space="preserve">Fish bearing: No. Pipeline Crossing Method: Isolation if water present / Open-cut if dry or frozen to bottom. Vehicle Crossing Method: Ramp and Culvert. </v>
      </c>
      <c r="E87" t="s">
        <v>732</v>
      </c>
      <c r="F87" s="12">
        <f>INDEX(families!$A:$A,MATCH(G87,families!$B:$B,0))</f>
        <v>38</v>
      </c>
      <c r="G87" s="3" t="s">
        <v>732</v>
      </c>
      <c r="J87">
        <v>632184</v>
      </c>
      <c r="K87">
        <v>5493509</v>
      </c>
      <c r="L87" t="s">
        <v>1950</v>
      </c>
      <c r="M87" t="s">
        <v>2738</v>
      </c>
      <c r="N87" t="s">
        <v>2737</v>
      </c>
      <c r="O87" t="s">
        <v>2736</v>
      </c>
      <c r="P87" t="s">
        <v>1959</v>
      </c>
      <c r="Q87">
        <v>10</v>
      </c>
      <c r="R87" t="s">
        <v>1963</v>
      </c>
      <c r="S87" t="s">
        <v>1945</v>
      </c>
      <c r="T87" t="s">
        <v>1944</v>
      </c>
      <c r="U87">
        <v>1004440</v>
      </c>
      <c r="V87" t="s">
        <v>915</v>
      </c>
      <c r="W87" t="s">
        <v>1943</v>
      </c>
      <c r="X87" t="s">
        <v>1942</v>
      </c>
      <c r="Y87" t="s">
        <v>915</v>
      </c>
      <c r="Z87" t="s">
        <v>915</v>
      </c>
      <c r="AA87">
        <v>10</v>
      </c>
      <c r="AB87">
        <v>4</v>
      </c>
      <c r="AC87" t="s">
        <v>322</v>
      </c>
      <c r="AD87" t="s">
        <v>1941</v>
      </c>
      <c r="AE87" t="s">
        <v>1981</v>
      </c>
      <c r="AJ87" t="s">
        <v>1503</v>
      </c>
      <c r="AK87" t="s">
        <v>1962</v>
      </c>
    </row>
    <row r="88" spans="1:37" x14ac:dyDescent="0.2">
      <c r="A88">
        <v>1004537.898</v>
      </c>
      <c r="C88" t="str">
        <f t="shared" si="2"/>
        <v>Unnamed Drainage - BC-592k.1 - NCD [W5749.0]</v>
      </c>
      <c r="D88" t="str">
        <f t="shared" si="3"/>
        <v xml:space="preserve">Fish bearing: No. Pipeline Crossing Method: Isolation if water present / Open-cut if dry or frozen to bottom. Vehicle Crossing Method: Ramp and Culvert. </v>
      </c>
      <c r="E88" t="s">
        <v>732</v>
      </c>
      <c r="F88" s="12">
        <f>INDEX(families!$A:$A,MATCH(G88,families!$B:$B,0))</f>
        <v>38</v>
      </c>
      <c r="G88" s="3" t="s">
        <v>732</v>
      </c>
      <c r="J88">
        <v>632141</v>
      </c>
      <c r="K88">
        <v>5493426</v>
      </c>
      <c r="L88" t="s">
        <v>1950</v>
      </c>
      <c r="M88" t="s">
        <v>2735</v>
      </c>
      <c r="N88" t="s">
        <v>2734</v>
      </c>
      <c r="O88" t="s">
        <v>2733</v>
      </c>
      <c r="P88" t="s">
        <v>1947</v>
      </c>
      <c r="Q88">
        <v>0</v>
      </c>
      <c r="R88" t="s">
        <v>1946</v>
      </c>
      <c r="S88" t="s">
        <v>1945</v>
      </c>
      <c r="T88" t="s">
        <v>1944</v>
      </c>
      <c r="U88">
        <v>1004530</v>
      </c>
      <c r="V88" t="s">
        <v>915</v>
      </c>
      <c r="W88" t="s">
        <v>1943</v>
      </c>
      <c r="X88" t="s">
        <v>1942</v>
      </c>
      <c r="Y88" t="s">
        <v>915</v>
      </c>
      <c r="Z88" t="s">
        <v>915</v>
      </c>
      <c r="AA88">
        <v>0</v>
      </c>
      <c r="AB88">
        <v>0</v>
      </c>
      <c r="AC88" t="s">
        <v>322</v>
      </c>
      <c r="AD88" t="s">
        <v>1941</v>
      </c>
      <c r="AJ88" t="s">
        <v>1503</v>
      </c>
      <c r="AK88" t="s">
        <v>1938</v>
      </c>
    </row>
    <row r="89" spans="1:37" x14ac:dyDescent="0.2">
      <c r="A89">
        <v>1004569.48</v>
      </c>
      <c r="C89" t="str">
        <f t="shared" si="2"/>
        <v>Unnamed Drainage - BC-592l - NCD [W5591.0]</v>
      </c>
      <c r="D89" t="str">
        <f t="shared" si="3"/>
        <v xml:space="preserve">Fish bearing: No. Pipeline Crossing Method: Isolation if water present / Open-cut if dry or frozen to bottom. Vehicle Crossing Method: Ramp and Culvert. </v>
      </c>
      <c r="E89" t="s">
        <v>732</v>
      </c>
      <c r="F89" s="12">
        <f>INDEX(families!$A:$A,MATCH(G89,families!$B:$B,0))</f>
        <v>38</v>
      </c>
      <c r="G89" s="3" t="s">
        <v>732</v>
      </c>
      <c r="J89">
        <v>632120</v>
      </c>
      <c r="K89">
        <v>5493403</v>
      </c>
      <c r="L89" t="s">
        <v>1950</v>
      </c>
      <c r="M89" t="s">
        <v>2732</v>
      </c>
      <c r="N89" t="s">
        <v>2731</v>
      </c>
      <c r="O89" t="s">
        <v>2730</v>
      </c>
      <c r="P89" t="s">
        <v>1947</v>
      </c>
      <c r="Q89">
        <v>0</v>
      </c>
      <c r="R89" t="s">
        <v>1946</v>
      </c>
      <c r="S89" t="s">
        <v>1945</v>
      </c>
      <c r="T89" t="s">
        <v>1944</v>
      </c>
      <c r="U89">
        <v>1004570</v>
      </c>
      <c r="V89" t="s">
        <v>915</v>
      </c>
      <c r="W89" t="s">
        <v>1943</v>
      </c>
      <c r="X89" t="s">
        <v>1942</v>
      </c>
      <c r="Y89" t="s">
        <v>915</v>
      </c>
      <c r="Z89" t="s">
        <v>915</v>
      </c>
      <c r="AA89">
        <v>0</v>
      </c>
      <c r="AB89">
        <v>0</v>
      </c>
      <c r="AC89" t="s">
        <v>322</v>
      </c>
      <c r="AD89" t="s">
        <v>1941</v>
      </c>
      <c r="AJ89" t="s">
        <v>1503</v>
      </c>
      <c r="AK89" t="s">
        <v>1938</v>
      </c>
    </row>
    <row r="90" spans="1:37" x14ac:dyDescent="0.2">
      <c r="A90">
        <v>1004600.878</v>
      </c>
      <c r="C90" t="str">
        <f t="shared" si="2"/>
        <v>Unnamed Drainage - BC-592m - NCD [W5592.0]</v>
      </c>
      <c r="D90" t="str">
        <f t="shared" si="3"/>
        <v xml:space="preserve">Fish bearing: No. Pipeline Crossing Method: Isolation if water present / Open-cut if dry or frozen to bottom. Vehicle Crossing Method: Ramp and Culvert. </v>
      </c>
      <c r="E90" t="s">
        <v>732</v>
      </c>
      <c r="F90" s="12">
        <f>INDEX(families!$A:$A,MATCH(G90,families!$B:$B,0))</f>
        <v>38</v>
      </c>
      <c r="G90" s="3" t="s">
        <v>732</v>
      </c>
      <c r="J90">
        <v>632095</v>
      </c>
      <c r="K90">
        <v>5493384</v>
      </c>
      <c r="L90" t="s">
        <v>1950</v>
      </c>
      <c r="M90" t="s">
        <v>2729</v>
      </c>
      <c r="N90" t="s">
        <v>2728</v>
      </c>
      <c r="O90" t="s">
        <v>2727</v>
      </c>
      <c r="P90" t="s">
        <v>1947</v>
      </c>
      <c r="Q90">
        <v>0</v>
      </c>
      <c r="R90" t="s">
        <v>1946</v>
      </c>
      <c r="S90" t="s">
        <v>1945</v>
      </c>
      <c r="T90" t="s">
        <v>1944</v>
      </c>
      <c r="U90">
        <v>1004600</v>
      </c>
      <c r="V90" t="s">
        <v>915</v>
      </c>
      <c r="W90" t="s">
        <v>1943</v>
      </c>
      <c r="X90" t="s">
        <v>1942</v>
      </c>
      <c r="Y90" t="s">
        <v>915</v>
      </c>
      <c r="Z90" t="s">
        <v>915</v>
      </c>
      <c r="AA90">
        <v>0</v>
      </c>
      <c r="AB90">
        <v>0</v>
      </c>
      <c r="AC90" t="s">
        <v>322</v>
      </c>
      <c r="AD90" t="s">
        <v>1941</v>
      </c>
      <c r="AJ90" t="s">
        <v>1503</v>
      </c>
      <c r="AK90" t="s">
        <v>1938</v>
      </c>
    </row>
    <row r="91" spans="1:37" x14ac:dyDescent="0.2">
      <c r="A91">
        <v>1004730.281</v>
      </c>
      <c r="C91" t="str">
        <f t="shared" si="2"/>
        <v>Unnamed Channel - BC-593 - S6 [W1624.4]</v>
      </c>
      <c r="D91" t="str">
        <f t="shared" si="3"/>
        <v xml:space="preserve">Fish bearing: No. Pipeline Crossing Method: Isolation if water present / Open-cut if dry or frozen to bottom. Vehicle Crossing Method: Ramp and Culvert or Clear-Span Bridge. </v>
      </c>
      <c r="E91" t="s">
        <v>732</v>
      </c>
      <c r="F91" s="12">
        <f>INDEX(families!$A:$A,MATCH(G91,families!$B:$B,0))</f>
        <v>38</v>
      </c>
      <c r="G91" s="3" t="s">
        <v>732</v>
      </c>
      <c r="J91">
        <v>631991</v>
      </c>
      <c r="K91">
        <v>5493307</v>
      </c>
      <c r="L91" t="s">
        <v>1950</v>
      </c>
      <c r="M91" t="s">
        <v>2726</v>
      </c>
      <c r="O91" t="s">
        <v>2725</v>
      </c>
      <c r="P91" t="s">
        <v>1959</v>
      </c>
      <c r="Q91">
        <v>10</v>
      </c>
      <c r="R91" t="s">
        <v>1963</v>
      </c>
      <c r="S91" t="s">
        <v>1945</v>
      </c>
      <c r="T91" t="s">
        <v>1944</v>
      </c>
      <c r="U91">
        <v>1004730</v>
      </c>
      <c r="V91" t="s">
        <v>915</v>
      </c>
      <c r="W91" t="s">
        <v>1943</v>
      </c>
      <c r="X91" t="s">
        <v>2020</v>
      </c>
      <c r="Y91" t="s">
        <v>915</v>
      </c>
      <c r="Z91" t="s">
        <v>915</v>
      </c>
      <c r="AA91">
        <v>10</v>
      </c>
      <c r="AB91">
        <v>4</v>
      </c>
      <c r="AC91" t="s">
        <v>322</v>
      </c>
      <c r="AD91" t="s">
        <v>1515</v>
      </c>
      <c r="AE91" t="s">
        <v>1981</v>
      </c>
      <c r="AJ91" t="s">
        <v>1503</v>
      </c>
      <c r="AK91" t="s">
        <v>1951</v>
      </c>
    </row>
    <row r="92" spans="1:37" x14ac:dyDescent="0.2">
      <c r="A92">
        <v>1004977.784</v>
      </c>
      <c r="C92" t="str">
        <f t="shared" si="2"/>
        <v>Unnamed Drainage - BC-593.1 - NCD [W5946.0]</v>
      </c>
      <c r="D92" t="str">
        <f t="shared" si="3"/>
        <v xml:space="preserve">Fish bearing: No. Pipeline Crossing Method: Isolation if water present / Open-cut if dry or frozen to bottom. Vehicle Crossing Method: Ramp and Culvert. </v>
      </c>
      <c r="E92" t="s">
        <v>732</v>
      </c>
      <c r="F92" s="12">
        <f>INDEX(families!$A:$A,MATCH(G92,families!$B:$B,0))</f>
        <v>38</v>
      </c>
      <c r="G92" s="3" t="s">
        <v>732</v>
      </c>
      <c r="J92">
        <v>631839</v>
      </c>
      <c r="K92">
        <v>5493114</v>
      </c>
      <c r="L92" t="s">
        <v>1950</v>
      </c>
      <c r="M92" t="s">
        <v>2724</v>
      </c>
      <c r="N92" t="s">
        <v>2723</v>
      </c>
      <c r="O92" t="s">
        <v>2722</v>
      </c>
      <c r="P92" t="s">
        <v>1947</v>
      </c>
      <c r="Q92">
        <v>0</v>
      </c>
      <c r="R92" t="s">
        <v>1946</v>
      </c>
      <c r="S92" t="s">
        <v>1945</v>
      </c>
      <c r="T92" t="s">
        <v>1944</v>
      </c>
      <c r="U92">
        <v>1004980</v>
      </c>
      <c r="V92" t="s">
        <v>915</v>
      </c>
      <c r="W92" t="s">
        <v>1943</v>
      </c>
      <c r="X92" t="s">
        <v>1942</v>
      </c>
      <c r="Y92" t="s">
        <v>915</v>
      </c>
      <c r="Z92" t="s">
        <v>915</v>
      </c>
      <c r="AA92">
        <v>0</v>
      </c>
      <c r="AB92">
        <v>0</v>
      </c>
      <c r="AC92" t="s">
        <v>322</v>
      </c>
      <c r="AD92" t="s">
        <v>1941</v>
      </c>
      <c r="AJ92" t="s">
        <v>1503</v>
      </c>
      <c r="AK92" t="s">
        <v>1938</v>
      </c>
    </row>
    <row r="93" spans="1:37" x14ac:dyDescent="0.2">
      <c r="A93">
        <v>1005039.954</v>
      </c>
      <c r="C93" t="str">
        <f t="shared" si="2"/>
        <v>Unnamed Channel - BC-593a - S6 [W5593.0]</v>
      </c>
      <c r="D93" t="str">
        <f t="shared" si="3"/>
        <v xml:space="preserve">Fish bearing: No. Pipeline Crossing Method: Isolation if water present / Open-cut if dry or frozen to bottom. Vehicle Crossing Method: Ramp and Culvert. </v>
      </c>
      <c r="E93" t="s">
        <v>732</v>
      </c>
      <c r="F93" s="12">
        <f>INDEX(families!$A:$A,MATCH(G93,families!$B:$B,0))</f>
        <v>38</v>
      </c>
      <c r="G93" s="3" t="s">
        <v>732</v>
      </c>
      <c r="J93">
        <v>631812</v>
      </c>
      <c r="K93">
        <v>5493058</v>
      </c>
      <c r="L93" t="s">
        <v>1950</v>
      </c>
      <c r="M93" t="s">
        <v>2721</v>
      </c>
      <c r="N93" t="s">
        <v>2720</v>
      </c>
      <c r="O93" t="s">
        <v>2719</v>
      </c>
      <c r="P93" t="s">
        <v>1959</v>
      </c>
      <c r="Q93">
        <v>10</v>
      </c>
      <c r="R93" t="s">
        <v>1963</v>
      </c>
      <c r="S93" t="s">
        <v>1945</v>
      </c>
      <c r="T93" t="s">
        <v>1944</v>
      </c>
      <c r="U93">
        <v>1005040</v>
      </c>
      <c r="V93" t="s">
        <v>915</v>
      </c>
      <c r="W93" t="s">
        <v>1943</v>
      </c>
      <c r="X93" t="s">
        <v>1942</v>
      </c>
      <c r="Y93" t="s">
        <v>915</v>
      </c>
      <c r="Z93" t="s">
        <v>915</v>
      </c>
      <c r="AA93">
        <v>10</v>
      </c>
      <c r="AB93">
        <v>4</v>
      </c>
      <c r="AC93" t="s">
        <v>322</v>
      </c>
      <c r="AD93" t="s">
        <v>1941</v>
      </c>
      <c r="AE93" t="s">
        <v>1981</v>
      </c>
      <c r="AJ93" t="s">
        <v>1503</v>
      </c>
      <c r="AK93" t="s">
        <v>1962</v>
      </c>
    </row>
    <row r="94" spans="1:37" x14ac:dyDescent="0.2">
      <c r="A94">
        <v>1005216.184</v>
      </c>
      <c r="C94" t="str">
        <f t="shared" si="2"/>
        <v>Unnamed Channel - BC-593b - S6 [W5594.0]</v>
      </c>
      <c r="D94" t="str">
        <f t="shared" si="3"/>
        <v xml:space="preserve">Fish bearing: No. Pipeline Crossing Method: Isolation if water present / Open-cut if dry or frozen to bottom. Vehicle Crossing Method: Ramp and Culvert. </v>
      </c>
      <c r="E94" t="s">
        <v>732</v>
      </c>
      <c r="F94" s="12">
        <f>INDEX(families!$A:$A,MATCH(G94,families!$B:$B,0))</f>
        <v>38</v>
      </c>
      <c r="G94" s="3" t="s">
        <v>732</v>
      </c>
      <c r="J94">
        <v>631736</v>
      </c>
      <c r="K94">
        <v>5492899</v>
      </c>
      <c r="L94" t="s">
        <v>1950</v>
      </c>
      <c r="M94" t="s">
        <v>2718</v>
      </c>
      <c r="N94" t="s">
        <v>2717</v>
      </c>
      <c r="O94" t="s">
        <v>2716</v>
      </c>
      <c r="P94" t="s">
        <v>1959</v>
      </c>
      <c r="Q94">
        <v>10</v>
      </c>
      <c r="R94" t="s">
        <v>1963</v>
      </c>
      <c r="S94" t="s">
        <v>1945</v>
      </c>
      <c r="T94" t="s">
        <v>1944</v>
      </c>
      <c r="U94">
        <v>1005220</v>
      </c>
      <c r="V94" t="s">
        <v>915</v>
      </c>
      <c r="W94" t="s">
        <v>1943</v>
      </c>
      <c r="X94" t="s">
        <v>1942</v>
      </c>
      <c r="Y94" t="s">
        <v>915</v>
      </c>
      <c r="Z94" t="s">
        <v>915</v>
      </c>
      <c r="AA94">
        <v>10</v>
      </c>
      <c r="AB94">
        <v>4</v>
      </c>
      <c r="AC94" t="s">
        <v>322</v>
      </c>
      <c r="AD94" t="s">
        <v>1941</v>
      </c>
      <c r="AE94" t="s">
        <v>1981</v>
      </c>
      <c r="AJ94" t="s">
        <v>1503</v>
      </c>
      <c r="AK94" t="s">
        <v>1962</v>
      </c>
    </row>
    <row r="95" spans="1:37" x14ac:dyDescent="0.2">
      <c r="A95">
        <v>1005332.72</v>
      </c>
      <c r="C95" t="str">
        <f t="shared" si="2"/>
        <v>Unnamed Channel - BC-593c - S6 [W5595.0]</v>
      </c>
      <c r="D95" t="str">
        <f t="shared" si="3"/>
        <v xml:space="preserve">Fish bearing: No. Pipeline Crossing Method: Isolation if water present / Open-cut if dry or frozen to bottom. Vehicle Crossing Method: Ramp and Culvert. </v>
      </c>
      <c r="E95" t="s">
        <v>732</v>
      </c>
      <c r="F95" s="12">
        <f>INDEX(families!$A:$A,MATCH(G95,families!$B:$B,0))</f>
        <v>38</v>
      </c>
      <c r="G95" s="3" t="s">
        <v>732</v>
      </c>
      <c r="J95">
        <v>631695</v>
      </c>
      <c r="K95">
        <v>5492790</v>
      </c>
      <c r="L95" t="s">
        <v>1950</v>
      </c>
      <c r="M95" t="s">
        <v>2715</v>
      </c>
      <c r="N95" t="s">
        <v>2714</v>
      </c>
      <c r="O95" t="s">
        <v>2713</v>
      </c>
      <c r="P95" t="s">
        <v>1959</v>
      </c>
      <c r="Q95">
        <v>10</v>
      </c>
      <c r="R95" t="s">
        <v>1963</v>
      </c>
      <c r="S95" t="s">
        <v>1945</v>
      </c>
      <c r="T95" t="s">
        <v>1944</v>
      </c>
      <c r="U95">
        <v>1005330</v>
      </c>
      <c r="V95" t="s">
        <v>915</v>
      </c>
      <c r="W95" t="s">
        <v>1943</v>
      </c>
      <c r="X95" t="s">
        <v>1942</v>
      </c>
      <c r="Y95" t="s">
        <v>915</v>
      </c>
      <c r="Z95" t="s">
        <v>915</v>
      </c>
      <c r="AA95">
        <v>10</v>
      </c>
      <c r="AB95">
        <v>4</v>
      </c>
      <c r="AC95" t="s">
        <v>322</v>
      </c>
      <c r="AD95" t="s">
        <v>1941</v>
      </c>
      <c r="AE95" t="s">
        <v>1981</v>
      </c>
      <c r="AJ95" t="s">
        <v>1503</v>
      </c>
      <c r="AK95" t="s">
        <v>1962</v>
      </c>
    </row>
    <row r="96" spans="1:37" x14ac:dyDescent="0.2">
      <c r="A96">
        <v>1005403.885</v>
      </c>
      <c r="C96" t="str">
        <f t="shared" si="2"/>
        <v>Unnamed Channel - BC-593d - S6 [W5596.0]</v>
      </c>
      <c r="D96" t="str">
        <f t="shared" si="3"/>
        <v xml:space="preserve">Fish bearing: No. Pipeline Crossing Method: Isolation if water present / Open-cut if dry or frozen to bottom. Vehicle Crossing Method: Ramp and Culvert. </v>
      </c>
      <c r="E96" t="s">
        <v>732</v>
      </c>
      <c r="F96" s="12">
        <f>INDEX(families!$A:$A,MATCH(G96,families!$B:$B,0))</f>
        <v>38</v>
      </c>
      <c r="G96" s="3" t="s">
        <v>732</v>
      </c>
      <c r="J96">
        <v>631671</v>
      </c>
      <c r="K96">
        <v>5492723</v>
      </c>
      <c r="L96" t="s">
        <v>1950</v>
      </c>
      <c r="M96" t="s">
        <v>2712</v>
      </c>
      <c r="N96" t="s">
        <v>2711</v>
      </c>
      <c r="O96" t="s">
        <v>2710</v>
      </c>
      <c r="P96" t="s">
        <v>1959</v>
      </c>
      <c r="Q96">
        <v>10</v>
      </c>
      <c r="R96" t="s">
        <v>1963</v>
      </c>
      <c r="S96" t="s">
        <v>1945</v>
      </c>
      <c r="T96" t="s">
        <v>1944</v>
      </c>
      <c r="U96">
        <v>1005400</v>
      </c>
      <c r="V96" t="s">
        <v>915</v>
      </c>
      <c r="W96" t="s">
        <v>1943</v>
      </c>
      <c r="X96" t="s">
        <v>1942</v>
      </c>
      <c r="Y96" t="s">
        <v>915</v>
      </c>
      <c r="Z96" t="s">
        <v>915</v>
      </c>
      <c r="AA96">
        <v>10</v>
      </c>
      <c r="AB96">
        <v>4</v>
      </c>
      <c r="AC96" t="s">
        <v>322</v>
      </c>
      <c r="AD96" t="s">
        <v>1941</v>
      </c>
      <c r="AE96" t="s">
        <v>1981</v>
      </c>
      <c r="AJ96" t="s">
        <v>1503</v>
      </c>
      <c r="AK96" t="s">
        <v>1962</v>
      </c>
    </row>
    <row r="97" spans="1:37" x14ac:dyDescent="0.2">
      <c r="A97">
        <v>1005464.61</v>
      </c>
      <c r="C97" t="str">
        <f t="shared" si="2"/>
        <v>Unnamed Channel - BC-593e - S6 [W5597.0]</v>
      </c>
      <c r="D97" t="str">
        <f t="shared" si="3"/>
        <v xml:space="preserve">Fish bearing: No. Pipeline Crossing Method: Isolation if water present / Open-cut if dry or frozen to bottom. Vehicle Crossing Method: Ramp and Culvert. </v>
      </c>
      <c r="E97" t="s">
        <v>732</v>
      </c>
      <c r="F97" s="12">
        <f>INDEX(families!$A:$A,MATCH(G97,families!$B:$B,0))</f>
        <v>38</v>
      </c>
      <c r="G97" s="3" t="s">
        <v>732</v>
      </c>
      <c r="J97">
        <v>631653</v>
      </c>
      <c r="K97">
        <v>5492665</v>
      </c>
      <c r="L97" t="s">
        <v>1950</v>
      </c>
      <c r="M97" t="s">
        <v>2709</v>
      </c>
      <c r="N97" t="s">
        <v>2708</v>
      </c>
      <c r="O97" t="s">
        <v>2707</v>
      </c>
      <c r="P97" t="s">
        <v>1959</v>
      </c>
      <c r="Q97">
        <v>10</v>
      </c>
      <c r="R97" t="s">
        <v>1963</v>
      </c>
      <c r="S97" t="s">
        <v>1945</v>
      </c>
      <c r="T97" t="s">
        <v>1944</v>
      </c>
      <c r="U97">
        <v>1005470</v>
      </c>
      <c r="V97" t="s">
        <v>915</v>
      </c>
      <c r="W97" t="s">
        <v>1943</v>
      </c>
      <c r="X97" t="s">
        <v>1942</v>
      </c>
      <c r="Y97" t="s">
        <v>915</v>
      </c>
      <c r="Z97" t="s">
        <v>915</v>
      </c>
      <c r="AA97">
        <v>10</v>
      </c>
      <c r="AB97">
        <v>4</v>
      </c>
      <c r="AC97" t="s">
        <v>322</v>
      </c>
      <c r="AD97" t="s">
        <v>1941</v>
      </c>
      <c r="AE97" t="s">
        <v>1981</v>
      </c>
      <c r="AJ97" t="s">
        <v>1503</v>
      </c>
      <c r="AK97" t="s">
        <v>1962</v>
      </c>
    </row>
    <row r="98" spans="1:37" x14ac:dyDescent="0.2">
      <c r="A98">
        <v>1005577.192</v>
      </c>
      <c r="C98" t="str">
        <f t="shared" si="2"/>
        <v>Unnamed Drainage - BC-593f - NCD [W5598.0]</v>
      </c>
      <c r="D98" t="str">
        <f t="shared" si="3"/>
        <v xml:space="preserve">Fish bearing: No. Pipeline Crossing Method: Isolation if water present / Open-cut if dry or frozen to bottom. Vehicle Crossing Method: Ramp and Culvert. </v>
      </c>
      <c r="E98" t="s">
        <v>732</v>
      </c>
      <c r="F98" s="12">
        <f>INDEX(families!$A:$A,MATCH(G98,families!$B:$B,0))</f>
        <v>38</v>
      </c>
      <c r="G98" s="3" t="s">
        <v>732</v>
      </c>
      <c r="J98">
        <v>631618</v>
      </c>
      <c r="K98">
        <v>5492558</v>
      </c>
      <c r="L98" t="s">
        <v>1950</v>
      </c>
      <c r="M98" t="s">
        <v>2706</v>
      </c>
      <c r="N98" t="s">
        <v>2705</v>
      </c>
      <c r="O98" t="s">
        <v>2704</v>
      </c>
      <c r="P98" t="s">
        <v>1947</v>
      </c>
      <c r="Q98">
        <v>0</v>
      </c>
      <c r="R98" t="s">
        <v>1946</v>
      </c>
      <c r="S98" t="s">
        <v>1945</v>
      </c>
      <c r="T98" t="s">
        <v>1944</v>
      </c>
      <c r="U98">
        <v>1005580</v>
      </c>
      <c r="V98" t="s">
        <v>915</v>
      </c>
      <c r="W98" t="s">
        <v>1943</v>
      </c>
      <c r="X98" t="s">
        <v>1942</v>
      </c>
      <c r="Y98" t="s">
        <v>915</v>
      </c>
      <c r="Z98" t="s">
        <v>915</v>
      </c>
      <c r="AA98">
        <v>0</v>
      </c>
      <c r="AB98">
        <v>0</v>
      </c>
      <c r="AC98" t="s">
        <v>322</v>
      </c>
      <c r="AD98" t="s">
        <v>1941</v>
      </c>
      <c r="AJ98" t="s">
        <v>1503</v>
      </c>
      <c r="AK98" t="s">
        <v>1938</v>
      </c>
    </row>
    <row r="99" spans="1:37" x14ac:dyDescent="0.2">
      <c r="A99">
        <v>1005624.952</v>
      </c>
      <c r="C99" t="str">
        <f t="shared" si="2"/>
        <v>Unnamed Channel - BC-594 - S6 [W1625.4]</v>
      </c>
      <c r="D99" t="str">
        <f t="shared" si="3"/>
        <v xml:space="preserve">Fish bearing: No. Pipeline Crossing Method: Isolation if water present / Open-cut if dry or frozen to bottom. Vehicle Crossing Method: Ramp and Culvert. </v>
      </c>
      <c r="E99" t="s">
        <v>732</v>
      </c>
      <c r="F99" s="12">
        <f>INDEX(families!$A:$A,MATCH(G99,families!$B:$B,0))</f>
        <v>38</v>
      </c>
      <c r="G99" s="3" t="s">
        <v>732</v>
      </c>
      <c r="J99">
        <v>631602</v>
      </c>
      <c r="K99">
        <v>5492513</v>
      </c>
      <c r="L99" t="s">
        <v>1950</v>
      </c>
      <c r="M99" t="s">
        <v>2703</v>
      </c>
      <c r="N99" t="s">
        <v>2702</v>
      </c>
      <c r="O99" t="s">
        <v>2701</v>
      </c>
      <c r="P99" t="s">
        <v>1959</v>
      </c>
      <c r="Q99">
        <v>10</v>
      </c>
      <c r="R99" t="s">
        <v>1963</v>
      </c>
      <c r="S99" t="s">
        <v>1945</v>
      </c>
      <c r="T99" t="s">
        <v>1944</v>
      </c>
      <c r="U99">
        <v>1005630</v>
      </c>
      <c r="V99" t="s">
        <v>915</v>
      </c>
      <c r="W99" t="s">
        <v>1943</v>
      </c>
      <c r="X99" t="s">
        <v>1942</v>
      </c>
      <c r="Y99" t="s">
        <v>915</v>
      </c>
      <c r="Z99" t="s">
        <v>915</v>
      </c>
      <c r="AA99">
        <v>10</v>
      </c>
      <c r="AB99">
        <v>4</v>
      </c>
      <c r="AC99" t="s">
        <v>322</v>
      </c>
      <c r="AD99" t="s">
        <v>1515</v>
      </c>
      <c r="AE99" t="s">
        <v>1968</v>
      </c>
      <c r="AJ99" t="s">
        <v>1503</v>
      </c>
      <c r="AK99" t="s">
        <v>1951</v>
      </c>
    </row>
    <row r="100" spans="1:37" x14ac:dyDescent="0.2">
      <c r="A100">
        <v>1005865.708</v>
      </c>
      <c r="C100" t="str">
        <f t="shared" si="2"/>
        <v>Unnamed Drainage - BC-594.1 - NCD [W5750.0]</v>
      </c>
      <c r="D100" t="str">
        <f t="shared" si="3"/>
        <v xml:space="preserve">Fish bearing: No. Pipeline Crossing Method: Isolation if water present / Open-cut if dry or frozen to bottom. Vehicle Crossing Method: Ramp and Culvert. </v>
      </c>
      <c r="E100" t="s">
        <v>732</v>
      </c>
      <c r="F100" s="12">
        <f>INDEX(families!$A:$A,MATCH(G100,families!$B:$B,0))</f>
        <v>38</v>
      </c>
      <c r="G100" s="3" t="s">
        <v>732</v>
      </c>
      <c r="J100">
        <v>631522</v>
      </c>
      <c r="K100">
        <v>5492286</v>
      </c>
      <c r="L100" t="s">
        <v>1950</v>
      </c>
      <c r="M100" t="s">
        <v>2700</v>
      </c>
      <c r="N100" t="s">
        <v>2699</v>
      </c>
      <c r="O100" t="s">
        <v>2698</v>
      </c>
      <c r="P100" t="s">
        <v>1947</v>
      </c>
      <c r="Q100">
        <v>0</v>
      </c>
      <c r="R100" t="s">
        <v>1946</v>
      </c>
      <c r="S100" t="s">
        <v>1945</v>
      </c>
      <c r="T100" t="s">
        <v>1944</v>
      </c>
      <c r="U100">
        <v>1005860</v>
      </c>
      <c r="V100" t="s">
        <v>915</v>
      </c>
      <c r="W100" t="s">
        <v>1943</v>
      </c>
      <c r="X100" t="s">
        <v>1942</v>
      </c>
      <c r="Y100" t="s">
        <v>915</v>
      </c>
      <c r="Z100" t="s">
        <v>915</v>
      </c>
      <c r="AA100">
        <v>0</v>
      </c>
      <c r="AB100">
        <v>0</v>
      </c>
      <c r="AC100" t="s">
        <v>322</v>
      </c>
      <c r="AD100" t="s">
        <v>1941</v>
      </c>
      <c r="AJ100" t="s">
        <v>1503</v>
      </c>
      <c r="AK100" t="s">
        <v>1938</v>
      </c>
    </row>
    <row r="101" spans="1:37" x14ac:dyDescent="0.2">
      <c r="A101">
        <v>1005888.268</v>
      </c>
      <c r="C101" t="str">
        <f t="shared" si="2"/>
        <v>Unnamed Drainage - BC-594.2 - NCD [W5751.0]</v>
      </c>
      <c r="D101" t="str">
        <f t="shared" si="3"/>
        <v xml:space="preserve">Fish bearing: No. Pipeline Crossing Method: Isolation if water present / Open-cut if dry or frozen to bottom. Vehicle Crossing Method: Ramp and Culvert. </v>
      </c>
      <c r="E101" t="s">
        <v>732</v>
      </c>
      <c r="F101" s="12">
        <f>INDEX(families!$A:$A,MATCH(G101,families!$B:$B,0))</f>
        <v>38</v>
      </c>
      <c r="G101" s="3" t="s">
        <v>732</v>
      </c>
      <c r="J101">
        <v>631517</v>
      </c>
      <c r="K101">
        <v>5492264</v>
      </c>
      <c r="L101" t="s">
        <v>1950</v>
      </c>
      <c r="M101" t="s">
        <v>2697</v>
      </c>
      <c r="N101" t="s">
        <v>2696</v>
      </c>
      <c r="O101" t="s">
        <v>2695</v>
      </c>
      <c r="P101" t="s">
        <v>1947</v>
      </c>
      <c r="Q101">
        <v>0</v>
      </c>
      <c r="R101" t="s">
        <v>1946</v>
      </c>
      <c r="S101" t="s">
        <v>1945</v>
      </c>
      <c r="T101" t="s">
        <v>1944</v>
      </c>
      <c r="U101">
        <v>1005870</v>
      </c>
      <c r="V101" t="s">
        <v>915</v>
      </c>
      <c r="W101" t="s">
        <v>1943</v>
      </c>
      <c r="X101" t="s">
        <v>1942</v>
      </c>
      <c r="Y101" t="s">
        <v>915</v>
      </c>
      <c r="Z101" t="s">
        <v>915</v>
      </c>
      <c r="AA101">
        <v>0</v>
      </c>
      <c r="AB101">
        <v>0</v>
      </c>
      <c r="AC101" t="s">
        <v>322</v>
      </c>
      <c r="AD101" t="s">
        <v>1941</v>
      </c>
      <c r="AJ101" t="s">
        <v>1503</v>
      </c>
      <c r="AK101" t="s">
        <v>1938</v>
      </c>
    </row>
    <row r="102" spans="1:37" x14ac:dyDescent="0.2">
      <c r="A102">
        <v>1005927.095</v>
      </c>
      <c r="C102" t="str">
        <f t="shared" si="2"/>
        <v>Unnamed Drainage - BC-594.3 - NCD [W5752.0]</v>
      </c>
      <c r="D102" t="str">
        <f t="shared" si="3"/>
        <v xml:space="preserve">Fish bearing: No. Pipeline Crossing Method: Isolation if water present / Open-cut if dry or frozen to bottom. Vehicle Crossing Method: Ramp and Culvert. </v>
      </c>
      <c r="E102" t="s">
        <v>732</v>
      </c>
      <c r="F102" s="12">
        <f>INDEX(families!$A:$A,MATCH(G102,families!$B:$B,0))</f>
        <v>38</v>
      </c>
      <c r="G102" s="3" t="s">
        <v>732</v>
      </c>
      <c r="J102">
        <v>631509</v>
      </c>
      <c r="K102">
        <v>5492226</v>
      </c>
      <c r="L102" t="s">
        <v>1950</v>
      </c>
      <c r="M102" t="s">
        <v>2694</v>
      </c>
      <c r="N102" t="s">
        <v>2693</v>
      </c>
      <c r="O102" t="s">
        <v>2692</v>
      </c>
      <c r="P102" t="s">
        <v>1947</v>
      </c>
      <c r="Q102">
        <v>0</v>
      </c>
      <c r="R102" t="s">
        <v>1946</v>
      </c>
      <c r="S102" t="s">
        <v>1945</v>
      </c>
      <c r="T102" t="s">
        <v>1944</v>
      </c>
      <c r="U102">
        <v>1005920</v>
      </c>
      <c r="V102" t="s">
        <v>915</v>
      </c>
      <c r="W102" t="s">
        <v>1943</v>
      </c>
      <c r="X102" t="s">
        <v>1942</v>
      </c>
      <c r="Y102" t="s">
        <v>915</v>
      </c>
      <c r="Z102" t="s">
        <v>915</v>
      </c>
      <c r="AA102">
        <v>0</v>
      </c>
      <c r="AB102">
        <v>0</v>
      </c>
      <c r="AC102" t="s">
        <v>322</v>
      </c>
      <c r="AD102" t="s">
        <v>1941</v>
      </c>
      <c r="AJ102" t="s">
        <v>1503</v>
      </c>
      <c r="AK102" t="s">
        <v>1938</v>
      </c>
    </row>
    <row r="103" spans="1:37" x14ac:dyDescent="0.2">
      <c r="A103">
        <v>1005943.584</v>
      </c>
      <c r="C103" t="str">
        <f t="shared" si="2"/>
        <v>Unnamed Drainage - BC-594.4 - NCD [W5753.0]</v>
      </c>
      <c r="D103" t="str">
        <f t="shared" si="3"/>
        <v xml:space="preserve">Fish bearing: No. Pipeline Crossing Method: Isolation if water present / Open-cut if dry or frozen to bottom. Vehicle Crossing Method: Ramp and Culvert. </v>
      </c>
      <c r="E103" t="s">
        <v>732</v>
      </c>
      <c r="F103" s="12">
        <f>INDEX(families!$A:$A,MATCH(G103,families!$B:$B,0))</f>
        <v>38</v>
      </c>
      <c r="G103" s="3" t="s">
        <v>732</v>
      </c>
      <c r="J103">
        <v>631505</v>
      </c>
      <c r="K103">
        <v>5492210</v>
      </c>
      <c r="L103" t="s">
        <v>1950</v>
      </c>
      <c r="M103" t="s">
        <v>2691</v>
      </c>
      <c r="N103" t="s">
        <v>2690</v>
      </c>
      <c r="O103" t="s">
        <v>2689</v>
      </c>
      <c r="P103" t="s">
        <v>1947</v>
      </c>
      <c r="Q103">
        <v>0</v>
      </c>
      <c r="R103" t="s">
        <v>1946</v>
      </c>
      <c r="S103" t="s">
        <v>1945</v>
      </c>
      <c r="T103" t="s">
        <v>1944</v>
      </c>
      <c r="U103">
        <v>1005940</v>
      </c>
      <c r="V103" t="s">
        <v>915</v>
      </c>
      <c r="W103" t="s">
        <v>1943</v>
      </c>
      <c r="X103" t="s">
        <v>1942</v>
      </c>
      <c r="Y103" t="s">
        <v>915</v>
      </c>
      <c r="Z103" t="s">
        <v>915</v>
      </c>
      <c r="AA103">
        <v>0</v>
      </c>
      <c r="AB103">
        <v>0</v>
      </c>
      <c r="AC103" t="s">
        <v>322</v>
      </c>
      <c r="AD103" t="s">
        <v>1941</v>
      </c>
      <c r="AJ103" t="s">
        <v>1503</v>
      </c>
      <c r="AK103" t="s">
        <v>1938</v>
      </c>
    </row>
    <row r="104" spans="1:37" x14ac:dyDescent="0.2">
      <c r="A104">
        <v>1006127.718</v>
      </c>
      <c r="C104" t="str">
        <f t="shared" si="2"/>
        <v>Unnamed Channel - BC-594.5 - S6 [W5754.0]</v>
      </c>
      <c r="D104" t="str">
        <f t="shared" si="3"/>
        <v xml:space="preserve">Fish bearing: No. Pipeline Crossing Method: Isolation if water present / Open-cut if dry or frozen to bottom. Vehicle Crossing Method: Ramp and Culvert. </v>
      </c>
      <c r="E104" t="s">
        <v>732</v>
      </c>
      <c r="F104" s="12">
        <f>INDEX(families!$A:$A,MATCH(G104,families!$B:$B,0))</f>
        <v>38</v>
      </c>
      <c r="G104" s="3" t="s">
        <v>732</v>
      </c>
      <c r="J104">
        <v>631462</v>
      </c>
      <c r="K104">
        <v>5492031</v>
      </c>
      <c r="L104" t="s">
        <v>1950</v>
      </c>
      <c r="M104" t="s">
        <v>2688</v>
      </c>
      <c r="N104" t="s">
        <v>2687</v>
      </c>
      <c r="O104" t="s">
        <v>2686</v>
      </c>
      <c r="P104" t="s">
        <v>1959</v>
      </c>
      <c r="Q104">
        <v>10</v>
      </c>
      <c r="R104" t="s">
        <v>1963</v>
      </c>
      <c r="S104" t="s">
        <v>1945</v>
      </c>
      <c r="T104" t="s">
        <v>1944</v>
      </c>
      <c r="U104">
        <v>1006100</v>
      </c>
      <c r="V104" t="s">
        <v>915</v>
      </c>
      <c r="W104" t="s">
        <v>1943</v>
      </c>
      <c r="X104" t="s">
        <v>1942</v>
      </c>
      <c r="Y104" t="s">
        <v>915</v>
      </c>
      <c r="Z104" t="s">
        <v>915</v>
      </c>
      <c r="AA104">
        <v>10</v>
      </c>
      <c r="AB104">
        <v>4</v>
      </c>
      <c r="AC104" t="s">
        <v>322</v>
      </c>
      <c r="AD104" t="s">
        <v>1941</v>
      </c>
      <c r="AE104" t="s">
        <v>1981</v>
      </c>
      <c r="AJ104" t="s">
        <v>1503</v>
      </c>
      <c r="AK104" t="s">
        <v>1962</v>
      </c>
    </row>
    <row r="105" spans="1:37" x14ac:dyDescent="0.2">
      <c r="A105">
        <v>1006176.797</v>
      </c>
      <c r="C105" t="str">
        <f t="shared" si="2"/>
        <v>Unnamed Drainage - BC-594.6 - NCD [W5755.0]</v>
      </c>
      <c r="D105" t="str">
        <f t="shared" si="3"/>
        <v xml:space="preserve">Fish bearing: No. Pipeline Crossing Method: Isolation if water present / Open-cut if dry or frozen to bottom. Vehicle Crossing Method: Ramp and Culvert. </v>
      </c>
      <c r="E105" t="s">
        <v>732</v>
      </c>
      <c r="F105" s="12">
        <f>INDEX(families!$A:$A,MATCH(G105,families!$B:$B,0))</f>
        <v>38</v>
      </c>
      <c r="G105" s="3" t="s">
        <v>732</v>
      </c>
      <c r="J105">
        <v>631448</v>
      </c>
      <c r="K105">
        <v>5491984</v>
      </c>
      <c r="L105" t="s">
        <v>1950</v>
      </c>
      <c r="M105" t="s">
        <v>2685</v>
      </c>
      <c r="N105" t="s">
        <v>2684</v>
      </c>
      <c r="O105" t="s">
        <v>2683</v>
      </c>
      <c r="P105" t="s">
        <v>1947</v>
      </c>
      <c r="Q105">
        <v>0</v>
      </c>
      <c r="R105" t="s">
        <v>1946</v>
      </c>
      <c r="S105" t="s">
        <v>1945</v>
      </c>
      <c r="T105" t="s">
        <v>1944</v>
      </c>
      <c r="U105">
        <v>1006140</v>
      </c>
      <c r="V105" t="s">
        <v>915</v>
      </c>
      <c r="W105" t="s">
        <v>1943</v>
      </c>
      <c r="X105" t="s">
        <v>1942</v>
      </c>
      <c r="Y105" t="s">
        <v>915</v>
      </c>
      <c r="Z105" t="s">
        <v>915</v>
      </c>
      <c r="AA105">
        <v>0</v>
      </c>
      <c r="AB105">
        <v>0</v>
      </c>
      <c r="AC105" t="s">
        <v>322</v>
      </c>
      <c r="AD105" t="s">
        <v>1941</v>
      </c>
      <c r="AJ105" t="s">
        <v>1503</v>
      </c>
      <c r="AK105" t="s">
        <v>1938</v>
      </c>
    </row>
    <row r="106" spans="1:37" x14ac:dyDescent="0.2">
      <c r="A106">
        <v>1006196.156</v>
      </c>
      <c r="C106" t="str">
        <f t="shared" si="2"/>
        <v>Unnamed Drainage - BC-594.6a - NCD [W5947.0]</v>
      </c>
      <c r="D106" t="str">
        <f t="shared" si="3"/>
        <v xml:space="preserve">Fish bearing: No. Pipeline Crossing Method: Isolation if water present / Open-cut if dry or frozen to bottom. Vehicle Crossing Method: Ramp and Culvert. </v>
      </c>
      <c r="E106" t="s">
        <v>732</v>
      </c>
      <c r="F106" s="12">
        <f>INDEX(families!$A:$A,MATCH(G106,families!$B:$B,0))</f>
        <v>38</v>
      </c>
      <c r="G106" s="3" t="s">
        <v>732</v>
      </c>
      <c r="J106">
        <v>631446</v>
      </c>
      <c r="K106">
        <v>5491965</v>
      </c>
      <c r="L106" t="s">
        <v>1950</v>
      </c>
      <c r="M106" t="s">
        <v>2682</v>
      </c>
      <c r="N106" t="s">
        <v>2681</v>
      </c>
      <c r="O106" t="s">
        <v>2680</v>
      </c>
      <c r="P106" t="s">
        <v>1947</v>
      </c>
      <c r="Q106">
        <v>0</v>
      </c>
      <c r="R106" t="s">
        <v>1946</v>
      </c>
      <c r="S106" t="s">
        <v>1945</v>
      </c>
      <c r="T106" t="s">
        <v>1944</v>
      </c>
      <c r="U106">
        <v>1006200</v>
      </c>
      <c r="V106" t="s">
        <v>915</v>
      </c>
      <c r="W106" t="s">
        <v>1943</v>
      </c>
      <c r="X106" t="s">
        <v>1942</v>
      </c>
      <c r="Y106" t="s">
        <v>915</v>
      </c>
      <c r="Z106" t="s">
        <v>915</v>
      </c>
      <c r="AA106">
        <v>0</v>
      </c>
      <c r="AB106">
        <v>0</v>
      </c>
      <c r="AC106" t="s">
        <v>322</v>
      </c>
      <c r="AD106" t="s">
        <v>1941</v>
      </c>
      <c r="AJ106" t="s">
        <v>1503</v>
      </c>
      <c r="AK106" t="s">
        <v>1938</v>
      </c>
    </row>
    <row r="107" spans="1:37" x14ac:dyDescent="0.2">
      <c r="A107">
        <v>1006256.732</v>
      </c>
      <c r="C107" t="str">
        <f t="shared" si="2"/>
        <v>Unnamed Drainage - BC-594.7 - NCD [W5756.0]</v>
      </c>
      <c r="D107" t="str">
        <f t="shared" si="3"/>
        <v xml:space="preserve">Fish bearing: No. Pipeline Crossing Method: Isolation if water present / Open-cut if dry or frozen to bottom. Vehicle Crossing Method: Ramp and Culvert. </v>
      </c>
      <c r="E107" t="s">
        <v>732</v>
      </c>
      <c r="F107" s="12">
        <f>INDEX(families!$A:$A,MATCH(G107,families!$B:$B,0))</f>
        <v>38</v>
      </c>
      <c r="G107" s="3" t="s">
        <v>732</v>
      </c>
      <c r="J107">
        <v>631452</v>
      </c>
      <c r="K107">
        <v>5491907</v>
      </c>
      <c r="L107" t="s">
        <v>1950</v>
      </c>
      <c r="M107" t="s">
        <v>2679</v>
      </c>
      <c r="N107" t="s">
        <v>2678</v>
      </c>
      <c r="O107" t="s">
        <v>2677</v>
      </c>
      <c r="P107" t="s">
        <v>1947</v>
      </c>
      <c r="Q107">
        <v>0</v>
      </c>
      <c r="R107" t="s">
        <v>1946</v>
      </c>
      <c r="S107" t="s">
        <v>1945</v>
      </c>
      <c r="T107" t="s">
        <v>1944</v>
      </c>
      <c r="U107">
        <v>1006260</v>
      </c>
      <c r="V107" t="s">
        <v>915</v>
      </c>
      <c r="W107" t="s">
        <v>1943</v>
      </c>
      <c r="X107" t="s">
        <v>1942</v>
      </c>
      <c r="Y107" t="s">
        <v>915</v>
      </c>
      <c r="Z107" t="s">
        <v>915</v>
      </c>
      <c r="AA107">
        <v>0</v>
      </c>
      <c r="AB107">
        <v>0</v>
      </c>
      <c r="AC107" t="s">
        <v>322</v>
      </c>
      <c r="AD107" t="s">
        <v>1941</v>
      </c>
      <c r="AJ107" t="s">
        <v>1503</v>
      </c>
      <c r="AK107" t="s">
        <v>1938</v>
      </c>
    </row>
    <row r="108" spans="1:37" x14ac:dyDescent="0.2">
      <c r="A108">
        <v>1006299.743</v>
      </c>
      <c r="C108" t="str">
        <f t="shared" si="2"/>
        <v>Unnamed Drainage - BC-594a - NCD [W5599.0]</v>
      </c>
      <c r="D108" t="str">
        <f t="shared" si="3"/>
        <v xml:space="preserve">Fish bearing: No. Pipeline Crossing Method: Isolation if water present / Open-cut if dry or frozen to bottom. Vehicle Crossing Method: Ramp and Culvert. </v>
      </c>
      <c r="E108" t="s">
        <v>732</v>
      </c>
      <c r="F108" s="12">
        <f>INDEX(families!$A:$A,MATCH(G108,families!$B:$B,0))</f>
        <v>38</v>
      </c>
      <c r="G108" s="3" t="s">
        <v>732</v>
      </c>
      <c r="J108">
        <v>631427</v>
      </c>
      <c r="K108">
        <v>5491872</v>
      </c>
      <c r="L108" t="s">
        <v>1950</v>
      </c>
      <c r="M108" t="s">
        <v>2676</v>
      </c>
      <c r="O108" t="s">
        <v>2675</v>
      </c>
      <c r="P108" t="s">
        <v>1947</v>
      </c>
      <c r="Q108">
        <v>0</v>
      </c>
      <c r="R108" t="s">
        <v>1946</v>
      </c>
      <c r="S108" t="s">
        <v>1945</v>
      </c>
      <c r="T108" t="s">
        <v>1944</v>
      </c>
      <c r="U108">
        <v>1006300</v>
      </c>
      <c r="V108" t="s">
        <v>915</v>
      </c>
      <c r="W108" t="s">
        <v>1943</v>
      </c>
      <c r="X108" t="s">
        <v>1942</v>
      </c>
      <c r="Y108" t="s">
        <v>915</v>
      </c>
      <c r="Z108" t="s">
        <v>915</v>
      </c>
      <c r="AA108">
        <v>0</v>
      </c>
      <c r="AB108">
        <v>0</v>
      </c>
      <c r="AC108" t="s">
        <v>322</v>
      </c>
      <c r="AD108" t="s">
        <v>1941</v>
      </c>
      <c r="AJ108" t="s">
        <v>1503</v>
      </c>
      <c r="AK108" t="s">
        <v>1938</v>
      </c>
    </row>
    <row r="109" spans="1:37" x14ac:dyDescent="0.2">
      <c r="A109">
        <v>1006346.943</v>
      </c>
      <c r="C109" t="str">
        <f t="shared" si="2"/>
        <v>Unnamed Channel - BC-595 - S5 [W1626.6]</v>
      </c>
      <c r="D109" t="str">
        <f t="shared" si="3"/>
        <v xml:space="preserve">Fish bearing: No. Pipeline Crossing Method: Isolation. Vehicle Crossing Method: Clear-Span Bridge or other regulatory approved crossing method. </v>
      </c>
      <c r="E109" t="s">
        <v>732</v>
      </c>
      <c r="F109" s="12">
        <f>INDEX(families!$A:$A,MATCH(G109,families!$B:$B,0))</f>
        <v>38</v>
      </c>
      <c r="G109" s="3" t="s">
        <v>732</v>
      </c>
      <c r="J109">
        <v>631399</v>
      </c>
      <c r="K109">
        <v>5491834</v>
      </c>
      <c r="L109" t="s">
        <v>1950</v>
      </c>
      <c r="M109" t="s">
        <v>2674</v>
      </c>
      <c r="O109" t="s">
        <v>2673</v>
      </c>
      <c r="P109" t="s">
        <v>1959</v>
      </c>
      <c r="Q109">
        <v>10</v>
      </c>
      <c r="R109" t="s">
        <v>2152</v>
      </c>
      <c r="S109" t="s">
        <v>1945</v>
      </c>
      <c r="T109" t="s">
        <v>1944</v>
      </c>
      <c r="U109">
        <v>1006350</v>
      </c>
      <c r="V109" t="s">
        <v>915</v>
      </c>
      <c r="W109" t="s">
        <v>2431</v>
      </c>
      <c r="X109" t="s">
        <v>1982</v>
      </c>
      <c r="Y109" t="s">
        <v>915</v>
      </c>
      <c r="Z109" t="s">
        <v>915</v>
      </c>
      <c r="AA109">
        <v>10</v>
      </c>
      <c r="AB109">
        <v>4</v>
      </c>
      <c r="AC109" t="s">
        <v>322</v>
      </c>
      <c r="AD109" t="s">
        <v>1515</v>
      </c>
      <c r="AE109" t="s">
        <v>1981</v>
      </c>
      <c r="AJ109" t="s">
        <v>1503</v>
      </c>
      <c r="AK109" t="s">
        <v>1989</v>
      </c>
    </row>
    <row r="110" spans="1:37" x14ac:dyDescent="0.2">
      <c r="A110">
        <v>1006577.086</v>
      </c>
      <c r="C110" t="str">
        <f t="shared" si="2"/>
        <v>Unnamed Channel - BC-595a - S6 [W2145.0]</v>
      </c>
      <c r="D110" t="str">
        <f t="shared" si="3"/>
        <v xml:space="preserve">Fish bearing: No. Pipeline Crossing Method: Isolation if water present / Open-cut if dry or frozen to bottom. Vehicle Crossing Method: Ramp and Culvert. </v>
      </c>
      <c r="E110" t="s">
        <v>732</v>
      </c>
      <c r="F110" s="12">
        <f>INDEX(families!$A:$A,MATCH(G110,families!$B:$B,0))</f>
        <v>38</v>
      </c>
      <c r="G110" s="3" t="s">
        <v>732</v>
      </c>
      <c r="J110">
        <v>631270</v>
      </c>
      <c r="K110">
        <v>5491644</v>
      </c>
      <c r="L110" t="s">
        <v>1950</v>
      </c>
      <c r="M110" t="s">
        <v>2672</v>
      </c>
      <c r="O110" t="s">
        <v>2671</v>
      </c>
      <c r="P110" t="s">
        <v>1959</v>
      </c>
      <c r="Q110">
        <v>10</v>
      </c>
      <c r="R110" t="s">
        <v>1963</v>
      </c>
      <c r="S110" t="s">
        <v>1945</v>
      </c>
      <c r="T110" t="s">
        <v>1944</v>
      </c>
      <c r="U110">
        <v>1006580</v>
      </c>
      <c r="V110" t="s">
        <v>915</v>
      </c>
      <c r="W110" t="s">
        <v>1943</v>
      </c>
      <c r="X110" t="s">
        <v>1942</v>
      </c>
      <c r="Y110" t="s">
        <v>915</v>
      </c>
      <c r="Z110" t="s">
        <v>915</v>
      </c>
      <c r="AA110">
        <v>10</v>
      </c>
      <c r="AB110">
        <v>4</v>
      </c>
      <c r="AC110" t="s">
        <v>322</v>
      </c>
      <c r="AD110" t="s">
        <v>1515</v>
      </c>
      <c r="AE110" t="s">
        <v>1981</v>
      </c>
      <c r="AJ110" t="s">
        <v>1503</v>
      </c>
      <c r="AK110" t="s">
        <v>1951</v>
      </c>
    </row>
    <row r="111" spans="1:37" x14ac:dyDescent="0.2">
      <c r="A111">
        <v>1006614.938</v>
      </c>
      <c r="C111" t="str">
        <f t="shared" si="2"/>
        <v>Unnamed Drainage - BC-595a.1 - NCD [W5757.0]</v>
      </c>
      <c r="D111" t="str">
        <f t="shared" si="3"/>
        <v xml:space="preserve">Fish bearing: No. Pipeline Crossing Method: Isolation if water present / Open-cut if dry or frozen to bottom. Vehicle Crossing Method: Ramp and Culvert. </v>
      </c>
      <c r="E111" t="s">
        <v>732</v>
      </c>
      <c r="F111" s="12">
        <f>INDEX(families!$A:$A,MATCH(G111,families!$B:$B,0))</f>
        <v>38</v>
      </c>
      <c r="G111" s="3" t="s">
        <v>732</v>
      </c>
      <c r="J111">
        <v>631262</v>
      </c>
      <c r="K111">
        <v>5491607</v>
      </c>
      <c r="L111" t="s">
        <v>1950</v>
      </c>
      <c r="M111" t="s">
        <v>2670</v>
      </c>
      <c r="N111" t="s">
        <v>2669</v>
      </c>
      <c r="O111" t="s">
        <v>2668</v>
      </c>
      <c r="P111" t="s">
        <v>1947</v>
      </c>
      <c r="Q111">
        <v>0</v>
      </c>
      <c r="R111" t="s">
        <v>1946</v>
      </c>
      <c r="S111" t="s">
        <v>1945</v>
      </c>
      <c r="T111" t="s">
        <v>1944</v>
      </c>
      <c r="U111">
        <v>1006600</v>
      </c>
      <c r="V111" t="s">
        <v>915</v>
      </c>
      <c r="W111" t="s">
        <v>1943</v>
      </c>
      <c r="X111" t="s">
        <v>1942</v>
      </c>
      <c r="Y111" t="s">
        <v>915</v>
      </c>
      <c r="Z111" t="s">
        <v>915</v>
      </c>
      <c r="AA111">
        <v>0</v>
      </c>
      <c r="AB111">
        <v>0</v>
      </c>
      <c r="AC111" t="s">
        <v>322</v>
      </c>
      <c r="AD111" t="s">
        <v>1941</v>
      </c>
      <c r="AJ111" t="s">
        <v>1503</v>
      </c>
      <c r="AK111" t="s">
        <v>1938</v>
      </c>
    </row>
    <row r="112" spans="1:37" x14ac:dyDescent="0.2">
      <c r="A112">
        <v>1006757.579</v>
      </c>
      <c r="C112" t="str">
        <f t="shared" si="2"/>
        <v>Unnamed Drainage - BC-595a.2 - NCD [W5758.0]</v>
      </c>
      <c r="D112" t="str">
        <f t="shared" si="3"/>
        <v xml:space="preserve">Fish bearing: No. Pipeline Crossing Method: Isolation if water present / Open-cut if dry or frozen to bottom. Vehicle Crossing Method: Ramp and Culvert. </v>
      </c>
      <c r="E112" t="s">
        <v>732</v>
      </c>
      <c r="F112" s="12">
        <f>INDEX(families!$A:$A,MATCH(G112,families!$B:$B,0))</f>
        <v>38</v>
      </c>
      <c r="G112" s="3" t="s">
        <v>732</v>
      </c>
      <c r="J112">
        <v>631221</v>
      </c>
      <c r="K112">
        <v>5491471</v>
      </c>
      <c r="L112" t="s">
        <v>1950</v>
      </c>
      <c r="M112" t="s">
        <v>2667</v>
      </c>
      <c r="N112" t="s">
        <v>2666</v>
      </c>
      <c r="O112" t="s">
        <v>2665</v>
      </c>
      <c r="P112" t="s">
        <v>1947</v>
      </c>
      <c r="Q112">
        <v>0</v>
      </c>
      <c r="R112" t="s">
        <v>1946</v>
      </c>
      <c r="S112" t="s">
        <v>1945</v>
      </c>
      <c r="T112" t="s">
        <v>1944</v>
      </c>
      <c r="U112">
        <v>1006750</v>
      </c>
      <c r="V112" t="s">
        <v>915</v>
      </c>
      <c r="W112" t="s">
        <v>1943</v>
      </c>
      <c r="X112" t="s">
        <v>1942</v>
      </c>
      <c r="Y112" t="s">
        <v>915</v>
      </c>
      <c r="Z112" t="s">
        <v>915</v>
      </c>
      <c r="AA112">
        <v>0</v>
      </c>
      <c r="AB112">
        <v>0</v>
      </c>
      <c r="AC112" t="s">
        <v>322</v>
      </c>
      <c r="AD112" t="s">
        <v>1941</v>
      </c>
      <c r="AJ112" t="s">
        <v>1503</v>
      </c>
      <c r="AK112" t="s">
        <v>1938</v>
      </c>
    </row>
    <row r="113" spans="1:37" x14ac:dyDescent="0.2">
      <c r="A113">
        <v>1006777.276</v>
      </c>
      <c r="C113" t="str">
        <f t="shared" si="2"/>
        <v>Unnamed Drainage - BC-595a.3 - NCD [W5759.0]</v>
      </c>
      <c r="D113" t="str">
        <f t="shared" si="3"/>
        <v xml:space="preserve">Fish bearing: No. Pipeline Crossing Method: Isolation if water present / Open-cut if dry or frozen to bottom. Vehicle Crossing Method: Ramp and Culvert. </v>
      </c>
      <c r="E113" t="s">
        <v>732</v>
      </c>
      <c r="F113" s="12">
        <f>INDEX(families!$A:$A,MATCH(G113,families!$B:$B,0))</f>
        <v>38</v>
      </c>
      <c r="G113" s="3" t="s">
        <v>732</v>
      </c>
      <c r="J113">
        <v>631213</v>
      </c>
      <c r="K113">
        <v>5491453</v>
      </c>
      <c r="L113" t="s">
        <v>1950</v>
      </c>
      <c r="M113" t="s">
        <v>2664</v>
      </c>
      <c r="N113" t="s">
        <v>2663</v>
      </c>
      <c r="O113" t="s">
        <v>2662</v>
      </c>
      <c r="P113" t="s">
        <v>1947</v>
      </c>
      <c r="Q113">
        <v>0</v>
      </c>
      <c r="R113" t="s">
        <v>1946</v>
      </c>
      <c r="S113" t="s">
        <v>1945</v>
      </c>
      <c r="T113" t="s">
        <v>1944</v>
      </c>
      <c r="U113">
        <v>1006780</v>
      </c>
      <c r="V113" t="s">
        <v>915</v>
      </c>
      <c r="W113" t="s">
        <v>1943</v>
      </c>
      <c r="X113" t="s">
        <v>1942</v>
      </c>
      <c r="Y113" t="s">
        <v>915</v>
      </c>
      <c r="Z113" t="s">
        <v>915</v>
      </c>
      <c r="AA113">
        <v>0</v>
      </c>
      <c r="AB113">
        <v>0</v>
      </c>
      <c r="AC113" t="s">
        <v>322</v>
      </c>
      <c r="AD113" t="s">
        <v>1941</v>
      </c>
      <c r="AJ113" t="s">
        <v>1503</v>
      </c>
      <c r="AK113" t="s">
        <v>1938</v>
      </c>
    </row>
    <row r="114" spans="1:37" x14ac:dyDescent="0.2">
      <c r="A114">
        <v>1006818.905</v>
      </c>
      <c r="C114" t="str">
        <f t="shared" si="2"/>
        <v>Unnamed Drainage - BC-595a.3.1 - NCD [W5948.0]</v>
      </c>
      <c r="D114" t="str">
        <f t="shared" si="3"/>
        <v xml:space="preserve">Fish bearing: No. Pipeline Crossing Method: Isolation if water present / Open-cut if dry or frozen to bottom. Vehicle Crossing Method: Ramp and Culvert. </v>
      </c>
      <c r="E114" t="s">
        <v>732</v>
      </c>
      <c r="F114" s="12">
        <f>INDEX(families!$A:$A,MATCH(G114,families!$B:$B,0))</f>
        <v>38</v>
      </c>
      <c r="G114" s="3" t="s">
        <v>732</v>
      </c>
      <c r="J114">
        <v>631196</v>
      </c>
      <c r="K114">
        <v>5491415</v>
      </c>
      <c r="L114" t="s">
        <v>1950</v>
      </c>
      <c r="M114" t="s">
        <v>2661</v>
      </c>
      <c r="N114" t="s">
        <v>2660</v>
      </c>
      <c r="O114" t="s">
        <v>2659</v>
      </c>
      <c r="P114" t="s">
        <v>1947</v>
      </c>
      <c r="Q114">
        <v>0</v>
      </c>
      <c r="R114" t="s">
        <v>1946</v>
      </c>
      <c r="S114" t="s">
        <v>1945</v>
      </c>
      <c r="T114" t="s">
        <v>1944</v>
      </c>
      <c r="U114">
        <v>1006820</v>
      </c>
      <c r="V114" t="s">
        <v>915</v>
      </c>
      <c r="W114" t="s">
        <v>1943</v>
      </c>
      <c r="X114" t="s">
        <v>1942</v>
      </c>
      <c r="Y114" t="s">
        <v>915</v>
      </c>
      <c r="Z114" t="s">
        <v>915</v>
      </c>
      <c r="AA114">
        <v>0</v>
      </c>
      <c r="AB114">
        <v>0</v>
      </c>
      <c r="AC114" t="s">
        <v>322</v>
      </c>
      <c r="AD114" t="s">
        <v>1941</v>
      </c>
      <c r="AJ114" t="s">
        <v>1503</v>
      </c>
      <c r="AK114" t="s">
        <v>1938</v>
      </c>
    </row>
    <row r="115" spans="1:37" x14ac:dyDescent="0.2">
      <c r="A115">
        <v>1006895.872</v>
      </c>
      <c r="C115" t="str">
        <f t="shared" si="2"/>
        <v>Unnamed Drainage - BC-595a.4 - NCD [W5760.0]</v>
      </c>
      <c r="D115" t="str">
        <f t="shared" si="3"/>
        <v xml:space="preserve">Fish bearing: No. Pipeline Crossing Method: Isolation if water present / Open-cut if dry or frozen to bottom. Vehicle Crossing Method: Ramp and Culvert. </v>
      </c>
      <c r="E115" t="s">
        <v>732</v>
      </c>
      <c r="F115" s="12">
        <f>INDEX(families!$A:$A,MATCH(G115,families!$B:$B,0))</f>
        <v>38</v>
      </c>
      <c r="G115" s="3" t="s">
        <v>732</v>
      </c>
      <c r="J115">
        <v>631164</v>
      </c>
      <c r="K115">
        <v>5491345</v>
      </c>
      <c r="L115" t="s">
        <v>1950</v>
      </c>
      <c r="M115" t="s">
        <v>2658</v>
      </c>
      <c r="N115" t="s">
        <v>2657</v>
      </c>
      <c r="O115" t="s">
        <v>2656</v>
      </c>
      <c r="P115" t="s">
        <v>1947</v>
      </c>
      <c r="Q115">
        <v>0</v>
      </c>
      <c r="R115" t="s">
        <v>1946</v>
      </c>
      <c r="S115" t="s">
        <v>1945</v>
      </c>
      <c r="T115" t="s">
        <v>1944</v>
      </c>
      <c r="U115">
        <v>1006890</v>
      </c>
      <c r="V115" t="s">
        <v>915</v>
      </c>
      <c r="W115" t="s">
        <v>1943</v>
      </c>
      <c r="X115" t="s">
        <v>1942</v>
      </c>
      <c r="Y115" t="s">
        <v>915</v>
      </c>
      <c r="Z115" t="s">
        <v>915</v>
      </c>
      <c r="AA115">
        <v>0</v>
      </c>
      <c r="AB115">
        <v>0</v>
      </c>
      <c r="AC115" t="s">
        <v>322</v>
      </c>
      <c r="AD115" t="s">
        <v>1941</v>
      </c>
      <c r="AJ115" t="s">
        <v>1503</v>
      </c>
      <c r="AK115" t="s">
        <v>1938</v>
      </c>
    </row>
    <row r="116" spans="1:37" x14ac:dyDescent="0.2">
      <c r="A116">
        <v>1006929.887</v>
      </c>
      <c r="C116" t="str">
        <f t="shared" si="2"/>
        <v>Unnamed Channel - BC-595a.5 - S6 [W5761.0]</v>
      </c>
      <c r="D116" t="str">
        <f t="shared" si="3"/>
        <v xml:space="preserve">Fish bearing: No. Pipeline Crossing Method: Isolation if water present / Open-cut if dry or frozen to bottom. Vehicle Crossing Method: Ramp and Culvert. </v>
      </c>
      <c r="E116" t="s">
        <v>732</v>
      </c>
      <c r="F116" s="12">
        <f>INDEX(families!$A:$A,MATCH(G116,families!$B:$B,0))</f>
        <v>38</v>
      </c>
      <c r="G116" s="3" t="s">
        <v>732</v>
      </c>
      <c r="J116">
        <v>631150</v>
      </c>
      <c r="K116">
        <v>5491314</v>
      </c>
      <c r="L116" t="s">
        <v>1950</v>
      </c>
      <c r="M116" t="s">
        <v>2655</v>
      </c>
      <c r="O116" t="s">
        <v>2654</v>
      </c>
      <c r="P116" t="s">
        <v>1959</v>
      </c>
      <c r="Q116">
        <v>10</v>
      </c>
      <c r="R116" t="s">
        <v>1963</v>
      </c>
      <c r="S116" t="s">
        <v>1945</v>
      </c>
      <c r="T116" t="s">
        <v>1944</v>
      </c>
      <c r="U116">
        <v>1006930</v>
      </c>
      <c r="V116" t="s">
        <v>915</v>
      </c>
      <c r="W116" t="s">
        <v>1943</v>
      </c>
      <c r="X116" t="s">
        <v>1942</v>
      </c>
      <c r="Y116" t="s">
        <v>915</v>
      </c>
      <c r="Z116" t="s">
        <v>915</v>
      </c>
      <c r="AA116">
        <v>10</v>
      </c>
      <c r="AB116">
        <v>4</v>
      </c>
      <c r="AC116" t="s">
        <v>322</v>
      </c>
      <c r="AD116" t="s">
        <v>1941</v>
      </c>
      <c r="AE116" t="s">
        <v>1981</v>
      </c>
      <c r="AG116" t="s">
        <v>1940</v>
      </c>
      <c r="AH116" t="s">
        <v>1939</v>
      </c>
      <c r="AI116" s="4">
        <v>44418</v>
      </c>
      <c r="AJ116" t="s">
        <v>906</v>
      </c>
      <c r="AK116" t="s">
        <v>1962</v>
      </c>
    </row>
    <row r="117" spans="1:37" x14ac:dyDescent="0.2">
      <c r="A117">
        <v>1006972.839</v>
      </c>
      <c r="C117" t="str">
        <f t="shared" si="2"/>
        <v>Unnamed Drainage - BC-595a.6 - NCD [W5762.0]</v>
      </c>
      <c r="D117" t="str">
        <f t="shared" si="3"/>
        <v xml:space="preserve">Fish bearing: No. Pipeline Crossing Method: Isolation if water present / Open-cut if dry or frozen to bottom. Vehicle Crossing Method: Ramp and Culvert. </v>
      </c>
      <c r="E117" t="s">
        <v>732</v>
      </c>
      <c r="F117" s="12">
        <f>INDEX(families!$A:$A,MATCH(G117,families!$B:$B,0))</f>
        <v>38</v>
      </c>
      <c r="G117" s="3" t="s">
        <v>732</v>
      </c>
      <c r="J117">
        <v>631132</v>
      </c>
      <c r="K117">
        <v>5491275</v>
      </c>
      <c r="L117" t="s">
        <v>1950</v>
      </c>
      <c r="M117" t="s">
        <v>2653</v>
      </c>
      <c r="O117" t="s">
        <v>2652</v>
      </c>
      <c r="P117" t="s">
        <v>1947</v>
      </c>
      <c r="Q117">
        <v>0</v>
      </c>
      <c r="R117" t="s">
        <v>1946</v>
      </c>
      <c r="S117" t="s">
        <v>1945</v>
      </c>
      <c r="T117" t="s">
        <v>1944</v>
      </c>
      <c r="U117">
        <v>1006973</v>
      </c>
      <c r="V117" t="s">
        <v>915</v>
      </c>
      <c r="W117" t="s">
        <v>1943</v>
      </c>
      <c r="X117" t="s">
        <v>1942</v>
      </c>
      <c r="Y117" t="s">
        <v>915</v>
      </c>
      <c r="Z117" t="s">
        <v>915</v>
      </c>
      <c r="AA117">
        <v>0</v>
      </c>
      <c r="AB117">
        <v>0</v>
      </c>
      <c r="AC117" t="s">
        <v>322</v>
      </c>
      <c r="AD117" t="s">
        <v>1941</v>
      </c>
      <c r="AG117" t="s">
        <v>1940</v>
      </c>
      <c r="AH117" t="s">
        <v>1939</v>
      </c>
      <c r="AI117" s="4">
        <v>44418</v>
      </c>
      <c r="AJ117" t="s">
        <v>906</v>
      </c>
      <c r="AK117" t="s">
        <v>1938</v>
      </c>
    </row>
    <row r="118" spans="1:37" x14ac:dyDescent="0.2">
      <c r="A118">
        <v>1007033.677</v>
      </c>
      <c r="C118" t="str">
        <f t="shared" si="2"/>
        <v>Unnamed Channel - BC-595a.7 - S6 [W5763.0]</v>
      </c>
      <c r="D118" t="str">
        <f t="shared" si="3"/>
        <v xml:space="preserve">Fish bearing: No. Pipeline Crossing Method: Isolation if water present / Open-cut if dry or frozen to bottom. Vehicle Crossing Method: Ramp and Culvert. </v>
      </c>
      <c r="E118" t="s">
        <v>732</v>
      </c>
      <c r="F118" s="12">
        <f>INDEX(families!$A:$A,MATCH(G118,families!$B:$B,0))</f>
        <v>38</v>
      </c>
      <c r="G118" s="3" t="s">
        <v>732</v>
      </c>
      <c r="J118">
        <v>631131</v>
      </c>
      <c r="K118">
        <v>5491215</v>
      </c>
      <c r="L118" t="s">
        <v>1950</v>
      </c>
      <c r="M118" t="s">
        <v>2651</v>
      </c>
      <c r="N118" t="s">
        <v>2650</v>
      </c>
      <c r="O118" t="s">
        <v>2649</v>
      </c>
      <c r="P118" t="s">
        <v>1959</v>
      </c>
      <c r="Q118">
        <v>10</v>
      </c>
      <c r="R118" t="s">
        <v>1963</v>
      </c>
      <c r="S118" t="s">
        <v>1945</v>
      </c>
      <c r="T118" t="s">
        <v>1944</v>
      </c>
      <c r="U118">
        <v>1007030</v>
      </c>
      <c r="V118" t="s">
        <v>915</v>
      </c>
      <c r="W118" t="s">
        <v>1943</v>
      </c>
      <c r="X118" t="s">
        <v>1942</v>
      </c>
      <c r="Y118" t="s">
        <v>915</v>
      </c>
      <c r="Z118" t="s">
        <v>915</v>
      </c>
      <c r="AA118">
        <v>10</v>
      </c>
      <c r="AB118">
        <v>4</v>
      </c>
      <c r="AC118" t="s">
        <v>322</v>
      </c>
      <c r="AD118" t="s">
        <v>1941</v>
      </c>
      <c r="AE118" t="s">
        <v>1981</v>
      </c>
      <c r="AJ118" t="s">
        <v>1503</v>
      </c>
      <c r="AK118" t="s">
        <v>1962</v>
      </c>
    </row>
    <row r="119" spans="1:37" x14ac:dyDescent="0.2">
      <c r="A119">
        <v>1007124.545</v>
      </c>
      <c r="C119" t="str">
        <f t="shared" si="2"/>
        <v>Unnamed Channel - BC-595a.8 - S6 [W5764.0]</v>
      </c>
      <c r="D119" t="str">
        <f t="shared" si="3"/>
        <v xml:space="preserve">Fish bearing: No. Pipeline Crossing Method: Isolation if water present / Open-cut if dry or frozen to bottom. Vehicle Crossing Method: Ramp and Culvert. </v>
      </c>
      <c r="E119" t="s">
        <v>732</v>
      </c>
      <c r="F119" s="12">
        <f>INDEX(families!$A:$A,MATCH(G119,families!$B:$B,0))</f>
        <v>38</v>
      </c>
      <c r="G119" s="3" t="s">
        <v>732</v>
      </c>
      <c r="J119">
        <v>631102</v>
      </c>
      <c r="K119">
        <v>5491129</v>
      </c>
      <c r="L119" t="s">
        <v>1950</v>
      </c>
      <c r="M119" t="s">
        <v>2648</v>
      </c>
      <c r="N119" t="s">
        <v>2647</v>
      </c>
      <c r="O119" t="s">
        <v>2646</v>
      </c>
      <c r="P119" t="s">
        <v>1959</v>
      </c>
      <c r="Q119">
        <v>10</v>
      </c>
      <c r="R119" t="s">
        <v>1963</v>
      </c>
      <c r="S119" t="s">
        <v>1945</v>
      </c>
      <c r="T119" t="s">
        <v>1944</v>
      </c>
      <c r="U119">
        <v>1007130</v>
      </c>
      <c r="V119" t="s">
        <v>915</v>
      </c>
      <c r="W119" t="s">
        <v>1943</v>
      </c>
      <c r="X119" t="s">
        <v>1942</v>
      </c>
      <c r="Y119" t="s">
        <v>915</v>
      </c>
      <c r="Z119" t="s">
        <v>915</v>
      </c>
      <c r="AA119">
        <v>10</v>
      </c>
      <c r="AB119">
        <v>4</v>
      </c>
      <c r="AC119" t="s">
        <v>322</v>
      </c>
      <c r="AD119" t="s">
        <v>1941</v>
      </c>
      <c r="AE119" t="s">
        <v>1981</v>
      </c>
      <c r="AJ119" t="s">
        <v>1503</v>
      </c>
      <c r="AK119" t="s">
        <v>1962</v>
      </c>
    </row>
    <row r="120" spans="1:37" x14ac:dyDescent="0.2">
      <c r="A120">
        <v>1007297.2929999999</v>
      </c>
      <c r="C120" t="str">
        <f t="shared" si="2"/>
        <v>Unnamed Channel - BC-595a.9 - S6 [W5765.0]</v>
      </c>
      <c r="D120" t="str">
        <f t="shared" si="3"/>
        <v xml:space="preserve">Fish bearing: No. Pipeline Crossing Method: Isolation if water present / Open-cut if dry or frozen to bottom. Vehicle Crossing Method: Ramp and Culvert. </v>
      </c>
      <c r="E120" t="s">
        <v>732</v>
      </c>
      <c r="F120" s="12">
        <f>INDEX(families!$A:$A,MATCH(G120,families!$B:$B,0))</f>
        <v>38</v>
      </c>
      <c r="G120" s="3" t="s">
        <v>732</v>
      </c>
      <c r="J120">
        <v>631016</v>
      </c>
      <c r="K120">
        <v>5490981</v>
      </c>
      <c r="L120" t="s">
        <v>1950</v>
      </c>
      <c r="M120" t="s">
        <v>2645</v>
      </c>
      <c r="O120" t="s">
        <v>2644</v>
      </c>
      <c r="P120" t="s">
        <v>1959</v>
      </c>
      <c r="Q120">
        <v>10</v>
      </c>
      <c r="R120" t="s">
        <v>1963</v>
      </c>
      <c r="S120" t="s">
        <v>1945</v>
      </c>
      <c r="T120" t="s">
        <v>1944</v>
      </c>
      <c r="U120">
        <v>1007297</v>
      </c>
      <c r="V120" t="s">
        <v>915</v>
      </c>
      <c r="W120" t="s">
        <v>1943</v>
      </c>
      <c r="X120" t="s">
        <v>1942</v>
      </c>
      <c r="Y120" t="s">
        <v>915</v>
      </c>
      <c r="Z120" t="s">
        <v>915</v>
      </c>
      <c r="AA120">
        <v>10</v>
      </c>
      <c r="AB120">
        <v>4</v>
      </c>
      <c r="AC120" t="s">
        <v>322</v>
      </c>
      <c r="AD120" t="s">
        <v>1941</v>
      </c>
      <c r="AE120" t="s">
        <v>1981</v>
      </c>
      <c r="AG120" t="s">
        <v>1940</v>
      </c>
      <c r="AH120" t="s">
        <v>1939</v>
      </c>
      <c r="AI120" s="4">
        <v>44418</v>
      </c>
      <c r="AJ120" t="s">
        <v>906</v>
      </c>
      <c r="AK120" t="s">
        <v>1962</v>
      </c>
    </row>
    <row r="121" spans="1:37" x14ac:dyDescent="0.2">
      <c r="A121">
        <v>1007305.892</v>
      </c>
      <c r="C121" t="str">
        <f t="shared" si="2"/>
        <v>Unnamed Drainage - BC-595a.10 - NCD [W5766.0]</v>
      </c>
      <c r="D121" t="str">
        <f t="shared" si="3"/>
        <v xml:space="preserve">Fish bearing: No. Pipeline Crossing Method: Isolation if water present / Open-cut if dry or frozen to bottom. Vehicle Crossing Method: Ramp and Culvert. </v>
      </c>
      <c r="E121" t="s">
        <v>732</v>
      </c>
      <c r="F121" s="12">
        <f>INDEX(families!$A:$A,MATCH(G121,families!$B:$B,0))</f>
        <v>38</v>
      </c>
      <c r="G121" s="3" t="s">
        <v>732</v>
      </c>
      <c r="J121">
        <v>631011</v>
      </c>
      <c r="K121">
        <v>5490974</v>
      </c>
      <c r="L121" t="s">
        <v>1950</v>
      </c>
      <c r="M121" t="s">
        <v>2643</v>
      </c>
      <c r="N121" t="s">
        <v>2642</v>
      </c>
      <c r="O121" t="s">
        <v>2641</v>
      </c>
      <c r="P121" t="s">
        <v>1947</v>
      </c>
      <c r="Q121">
        <v>0</v>
      </c>
      <c r="R121" t="s">
        <v>1946</v>
      </c>
      <c r="S121" t="s">
        <v>1945</v>
      </c>
      <c r="T121" t="s">
        <v>1944</v>
      </c>
      <c r="U121">
        <v>1007310</v>
      </c>
      <c r="V121" t="s">
        <v>915</v>
      </c>
      <c r="W121" t="s">
        <v>1943</v>
      </c>
      <c r="X121" t="s">
        <v>1942</v>
      </c>
      <c r="Y121" t="s">
        <v>915</v>
      </c>
      <c r="Z121" t="s">
        <v>915</v>
      </c>
      <c r="AA121">
        <v>0</v>
      </c>
      <c r="AB121">
        <v>0</v>
      </c>
      <c r="AC121" t="s">
        <v>322</v>
      </c>
      <c r="AD121" t="s">
        <v>1941</v>
      </c>
      <c r="AE121" t="s">
        <v>1981</v>
      </c>
      <c r="AJ121" t="s">
        <v>1503</v>
      </c>
      <c r="AK121" t="s">
        <v>1938</v>
      </c>
    </row>
    <row r="122" spans="1:37" x14ac:dyDescent="0.2">
      <c r="A122">
        <v>1007467.187</v>
      </c>
      <c r="C122" t="str">
        <f t="shared" si="2"/>
        <v>Unnamed Channel - BC-595a.11 - S6 [W5767.0]</v>
      </c>
      <c r="D122" t="str">
        <f t="shared" si="3"/>
        <v xml:space="preserve">Fish bearing: No. Pipeline Crossing Method: Isolation if water present / Open-cut if dry or frozen to bottom. Vehicle Crossing Method: Ramp and Culvert. </v>
      </c>
      <c r="E122" t="s">
        <v>732</v>
      </c>
      <c r="F122" s="12">
        <f>INDEX(families!$A:$A,MATCH(G122,families!$B:$B,0))</f>
        <v>38</v>
      </c>
      <c r="G122" s="3" t="s">
        <v>732</v>
      </c>
      <c r="J122">
        <v>630948</v>
      </c>
      <c r="K122">
        <v>5490826</v>
      </c>
      <c r="L122" t="s">
        <v>1950</v>
      </c>
      <c r="M122" t="s">
        <v>2640</v>
      </c>
      <c r="N122" t="s">
        <v>2639</v>
      </c>
      <c r="O122" t="s">
        <v>2638</v>
      </c>
      <c r="P122" t="s">
        <v>1959</v>
      </c>
      <c r="Q122">
        <v>10</v>
      </c>
      <c r="R122" t="s">
        <v>1963</v>
      </c>
      <c r="S122" t="s">
        <v>1945</v>
      </c>
      <c r="T122" t="s">
        <v>1944</v>
      </c>
      <c r="U122">
        <v>1007460</v>
      </c>
      <c r="V122" t="s">
        <v>915</v>
      </c>
      <c r="W122" t="s">
        <v>1943</v>
      </c>
      <c r="X122" t="s">
        <v>1942</v>
      </c>
      <c r="Y122" t="s">
        <v>915</v>
      </c>
      <c r="Z122" t="s">
        <v>915</v>
      </c>
      <c r="AA122">
        <v>10</v>
      </c>
      <c r="AB122">
        <v>4</v>
      </c>
      <c r="AC122" t="s">
        <v>322</v>
      </c>
      <c r="AD122" t="s">
        <v>1941</v>
      </c>
      <c r="AE122" t="s">
        <v>1981</v>
      </c>
      <c r="AJ122" t="s">
        <v>1503</v>
      </c>
      <c r="AK122" t="s">
        <v>1962</v>
      </c>
    </row>
    <row r="123" spans="1:37" x14ac:dyDescent="0.2">
      <c r="A123">
        <v>1007747.0209999999</v>
      </c>
      <c r="C123" t="str">
        <f t="shared" si="2"/>
        <v>Unnamed Channel - BC-595a.12 - S6 [W5768.0]</v>
      </c>
      <c r="D123" t="str">
        <f t="shared" si="3"/>
        <v xml:space="preserve">Fish bearing: No. Pipeline Crossing Method: Isolation if water present / Open-cut if dry or frozen to bottom. Vehicle Crossing Method: Ramp and Culvert. </v>
      </c>
      <c r="E123" t="s">
        <v>732</v>
      </c>
      <c r="F123" s="12">
        <f>INDEX(families!$A:$A,MATCH(G123,families!$B:$B,0))</f>
        <v>38</v>
      </c>
      <c r="G123" s="3" t="s">
        <v>732</v>
      </c>
      <c r="J123">
        <v>630879</v>
      </c>
      <c r="K123">
        <v>5490555</v>
      </c>
      <c r="L123" t="s">
        <v>1950</v>
      </c>
      <c r="M123" t="s">
        <v>2637</v>
      </c>
      <c r="N123" t="s">
        <v>2636</v>
      </c>
      <c r="O123" t="s">
        <v>2635</v>
      </c>
      <c r="P123" t="s">
        <v>1959</v>
      </c>
      <c r="Q123">
        <v>10</v>
      </c>
      <c r="R123" t="s">
        <v>1963</v>
      </c>
      <c r="S123" t="s">
        <v>1945</v>
      </c>
      <c r="T123" t="s">
        <v>1944</v>
      </c>
      <c r="U123">
        <v>1007760</v>
      </c>
      <c r="V123" t="s">
        <v>915</v>
      </c>
      <c r="W123" t="s">
        <v>1943</v>
      </c>
      <c r="X123" t="s">
        <v>1942</v>
      </c>
      <c r="Y123" t="s">
        <v>915</v>
      </c>
      <c r="Z123" t="s">
        <v>915</v>
      </c>
      <c r="AA123">
        <v>10</v>
      </c>
      <c r="AB123">
        <v>4</v>
      </c>
      <c r="AC123" t="s">
        <v>322</v>
      </c>
      <c r="AD123" t="s">
        <v>1941</v>
      </c>
      <c r="AE123" t="s">
        <v>1981</v>
      </c>
      <c r="AJ123" t="s">
        <v>1503</v>
      </c>
      <c r="AK123" t="s">
        <v>1962</v>
      </c>
    </row>
    <row r="124" spans="1:37" x14ac:dyDescent="0.2">
      <c r="A124">
        <v>1007787.28</v>
      </c>
      <c r="C124" t="str">
        <f t="shared" si="2"/>
        <v>Unnamed Channel - BC-595a.13 - S6 [W5769.0]</v>
      </c>
      <c r="D124" t="str">
        <f t="shared" si="3"/>
        <v xml:space="preserve">Fish bearing: No. Pipeline Crossing Method: Isolation if water present / Open-cut if dry or frozen to bottom. Vehicle Crossing Method: Ramp and Culvert. </v>
      </c>
      <c r="E124" t="s">
        <v>732</v>
      </c>
      <c r="F124" s="12">
        <f>INDEX(families!$A:$A,MATCH(G124,families!$B:$B,0))</f>
        <v>38</v>
      </c>
      <c r="G124" s="3" t="s">
        <v>732</v>
      </c>
      <c r="J124">
        <v>630869</v>
      </c>
      <c r="K124">
        <v>5490516</v>
      </c>
      <c r="L124" t="s">
        <v>1950</v>
      </c>
      <c r="M124" t="s">
        <v>2634</v>
      </c>
      <c r="N124" t="s">
        <v>2633</v>
      </c>
      <c r="O124" t="s">
        <v>2632</v>
      </c>
      <c r="P124" t="s">
        <v>1959</v>
      </c>
      <c r="Q124">
        <v>10</v>
      </c>
      <c r="R124" t="s">
        <v>1963</v>
      </c>
      <c r="S124" t="s">
        <v>1945</v>
      </c>
      <c r="T124" t="s">
        <v>1944</v>
      </c>
      <c r="U124">
        <v>1007800</v>
      </c>
      <c r="V124" t="s">
        <v>915</v>
      </c>
      <c r="W124" t="s">
        <v>1943</v>
      </c>
      <c r="X124" t="s">
        <v>1942</v>
      </c>
      <c r="Y124" t="s">
        <v>915</v>
      </c>
      <c r="Z124" t="s">
        <v>915</v>
      </c>
      <c r="AA124">
        <v>10</v>
      </c>
      <c r="AB124">
        <v>4</v>
      </c>
      <c r="AC124" t="s">
        <v>322</v>
      </c>
      <c r="AD124" t="s">
        <v>1941</v>
      </c>
      <c r="AE124" t="s">
        <v>1981</v>
      </c>
      <c r="AJ124" t="s">
        <v>1503</v>
      </c>
      <c r="AK124" t="s">
        <v>1962</v>
      </c>
    </row>
    <row r="125" spans="1:37" x14ac:dyDescent="0.2">
      <c r="A125">
        <v>1008203.26</v>
      </c>
      <c r="C125" t="str">
        <f t="shared" si="2"/>
        <v>Boston Bar Creek - BC-596 - S5 [W1627.5]</v>
      </c>
      <c r="D125" t="str">
        <f t="shared" si="3"/>
        <v xml:space="preserve">Fish bearing: No. Pipeline Crossing Method: Isolation during low flow . Vehicle Crossing Method: Clear-Span Bridge or other regulatory approved crossing method. </v>
      </c>
      <c r="E125" t="s">
        <v>732</v>
      </c>
      <c r="F125" s="12">
        <f>INDEX(families!$A:$A,MATCH(G125,families!$B:$B,0))</f>
        <v>38</v>
      </c>
      <c r="G125" s="3" t="s">
        <v>732</v>
      </c>
      <c r="J125">
        <v>630567</v>
      </c>
      <c r="K125">
        <v>5490392</v>
      </c>
      <c r="L125" t="s">
        <v>1950</v>
      </c>
      <c r="M125" t="s">
        <v>2631</v>
      </c>
      <c r="O125" t="s">
        <v>2630</v>
      </c>
      <c r="P125" t="s">
        <v>2629</v>
      </c>
      <c r="Q125">
        <v>10</v>
      </c>
      <c r="R125" t="s">
        <v>2152</v>
      </c>
      <c r="S125" t="s">
        <v>1945</v>
      </c>
      <c r="T125" t="s">
        <v>1944</v>
      </c>
      <c r="U125">
        <v>1007810</v>
      </c>
      <c r="V125" t="s">
        <v>915</v>
      </c>
      <c r="W125" t="s">
        <v>2628</v>
      </c>
      <c r="X125" t="s">
        <v>1982</v>
      </c>
      <c r="Y125" t="s">
        <v>915</v>
      </c>
      <c r="Z125" t="s">
        <v>915</v>
      </c>
      <c r="AA125">
        <v>30</v>
      </c>
      <c r="AB125">
        <v>25</v>
      </c>
      <c r="AC125" t="s">
        <v>322</v>
      </c>
      <c r="AD125" t="s">
        <v>1515</v>
      </c>
      <c r="AE125" t="s">
        <v>1981</v>
      </c>
      <c r="AJ125" t="s">
        <v>1503</v>
      </c>
      <c r="AK125" t="s">
        <v>1989</v>
      </c>
    </row>
    <row r="126" spans="1:37" x14ac:dyDescent="0.2">
      <c r="A126">
        <v>1008239.846</v>
      </c>
      <c r="C126" t="str">
        <f t="shared" si="2"/>
        <v>Unnamed Channel - BC-597 - S6 [W1628.3]</v>
      </c>
      <c r="D126" t="str">
        <f t="shared" si="3"/>
        <v xml:space="preserve">Fish bearing: No. Pipeline Crossing Method: Isolation if water present / Open-cut if dry or frozen to bottom. Vehicle Crossing Method: Ramp and Culvert. </v>
      </c>
      <c r="E126" t="s">
        <v>732</v>
      </c>
      <c r="F126" s="12">
        <f>INDEX(families!$A:$A,MATCH(G126,families!$B:$B,0))</f>
        <v>38</v>
      </c>
      <c r="G126" s="3" t="s">
        <v>732</v>
      </c>
      <c r="J126">
        <v>630533</v>
      </c>
      <c r="K126">
        <v>5490393</v>
      </c>
      <c r="L126" t="s">
        <v>1950</v>
      </c>
      <c r="M126" t="s">
        <v>2627</v>
      </c>
      <c r="O126" t="s">
        <v>2626</v>
      </c>
      <c r="P126" t="s">
        <v>1959</v>
      </c>
      <c r="Q126">
        <v>10</v>
      </c>
      <c r="R126" t="s">
        <v>1963</v>
      </c>
      <c r="S126" t="s">
        <v>1945</v>
      </c>
      <c r="T126" t="s">
        <v>1944</v>
      </c>
      <c r="U126">
        <v>1008270</v>
      </c>
      <c r="V126" t="s">
        <v>915</v>
      </c>
      <c r="W126" t="s">
        <v>1943</v>
      </c>
      <c r="X126" t="s">
        <v>1942</v>
      </c>
      <c r="Y126" t="s">
        <v>915</v>
      </c>
      <c r="Z126" t="s">
        <v>915</v>
      </c>
      <c r="AA126">
        <v>10</v>
      </c>
      <c r="AB126">
        <v>4</v>
      </c>
      <c r="AC126" t="s">
        <v>322</v>
      </c>
      <c r="AD126" t="s">
        <v>1515</v>
      </c>
      <c r="AE126" t="s">
        <v>1981</v>
      </c>
      <c r="AJ126" t="s">
        <v>1503</v>
      </c>
      <c r="AK126" t="s">
        <v>1951</v>
      </c>
    </row>
    <row r="127" spans="1:37" x14ac:dyDescent="0.2">
      <c r="A127">
        <v>1008355.335</v>
      </c>
      <c r="C127" t="str">
        <f t="shared" si="2"/>
        <v>Unnamed Channel - BC-598 - S6 [W1629.3]</v>
      </c>
      <c r="D127" t="str">
        <f t="shared" si="3"/>
        <v xml:space="preserve">Fish bearing: No. Pipeline Crossing Method: Isolation if water present / Open-cut if dry or frozen to bottom. Vehicle Crossing Method: Ramp and Culvert. </v>
      </c>
      <c r="E127" t="s">
        <v>732</v>
      </c>
      <c r="F127" s="12">
        <f>INDEX(families!$A:$A,MATCH(G127,families!$B:$B,0))</f>
        <v>38</v>
      </c>
      <c r="G127" s="3" t="s">
        <v>732</v>
      </c>
      <c r="J127">
        <v>630522</v>
      </c>
      <c r="K127">
        <v>5490304</v>
      </c>
      <c r="L127" t="s">
        <v>1950</v>
      </c>
      <c r="M127" t="s">
        <v>2625</v>
      </c>
      <c r="O127" t="s">
        <v>2624</v>
      </c>
      <c r="P127" t="s">
        <v>1959</v>
      </c>
      <c r="Q127">
        <v>10</v>
      </c>
      <c r="R127" t="s">
        <v>1963</v>
      </c>
      <c r="S127" t="s">
        <v>1945</v>
      </c>
      <c r="T127" t="s">
        <v>1944</v>
      </c>
      <c r="U127">
        <v>1008360</v>
      </c>
      <c r="V127" t="s">
        <v>915</v>
      </c>
      <c r="W127" t="s">
        <v>1943</v>
      </c>
      <c r="X127" t="s">
        <v>1942</v>
      </c>
      <c r="Y127" t="s">
        <v>915</v>
      </c>
      <c r="Z127" t="s">
        <v>915</v>
      </c>
      <c r="AA127">
        <v>10</v>
      </c>
      <c r="AB127">
        <v>4</v>
      </c>
      <c r="AC127" t="s">
        <v>322</v>
      </c>
      <c r="AD127" t="s">
        <v>1515</v>
      </c>
      <c r="AE127" t="s">
        <v>1968</v>
      </c>
      <c r="AJ127" t="s">
        <v>1503</v>
      </c>
      <c r="AK127" t="s">
        <v>1951</v>
      </c>
    </row>
    <row r="128" spans="1:37" x14ac:dyDescent="0.2">
      <c r="A128">
        <v>1008596.847</v>
      </c>
      <c r="C128" t="str">
        <f t="shared" si="2"/>
        <v>Unnamed Channel - BC-598a - S6 [W5600.0]</v>
      </c>
      <c r="D128" t="str">
        <f t="shared" si="3"/>
        <v xml:space="preserve">Fish bearing: No. Pipeline Crossing Method: Isolation if water present / Open-cut if dry or frozen to bottom. Vehicle Crossing Method: Ramp and Culvert. </v>
      </c>
      <c r="E128" t="s">
        <v>732</v>
      </c>
      <c r="F128" s="12">
        <f>INDEX(families!$A:$A,MATCH(G128,families!$B:$B,0))</f>
        <v>38</v>
      </c>
      <c r="G128" s="3" t="s">
        <v>732</v>
      </c>
      <c r="J128">
        <v>630495</v>
      </c>
      <c r="K128">
        <v>5490064</v>
      </c>
      <c r="L128" t="s">
        <v>1950</v>
      </c>
      <c r="M128" t="s">
        <v>2623</v>
      </c>
      <c r="N128" t="s">
        <v>2622</v>
      </c>
      <c r="O128" t="s">
        <v>2621</v>
      </c>
      <c r="P128" t="s">
        <v>1959</v>
      </c>
      <c r="Q128">
        <v>10</v>
      </c>
      <c r="R128" t="s">
        <v>1963</v>
      </c>
      <c r="S128" t="s">
        <v>1945</v>
      </c>
      <c r="T128" t="s">
        <v>1944</v>
      </c>
      <c r="U128">
        <v>1008600</v>
      </c>
      <c r="V128" t="s">
        <v>915</v>
      </c>
      <c r="W128" t="s">
        <v>1943</v>
      </c>
      <c r="X128" t="s">
        <v>1942</v>
      </c>
      <c r="Y128" t="s">
        <v>915</v>
      </c>
      <c r="Z128" t="s">
        <v>915</v>
      </c>
      <c r="AA128">
        <v>10</v>
      </c>
      <c r="AB128">
        <v>4</v>
      </c>
      <c r="AC128" t="s">
        <v>322</v>
      </c>
      <c r="AD128" t="s">
        <v>1941</v>
      </c>
      <c r="AE128" t="s">
        <v>1981</v>
      </c>
      <c r="AJ128" t="s">
        <v>1503</v>
      </c>
      <c r="AK128" t="s">
        <v>1951</v>
      </c>
    </row>
    <row r="129" spans="1:40" x14ac:dyDescent="0.2">
      <c r="A129">
        <v>1008646.451</v>
      </c>
      <c r="C129" t="str">
        <f t="shared" si="2"/>
        <v>Unnamed Channel - BC-598b - S6 [W5601.0]</v>
      </c>
      <c r="D129" t="str">
        <f t="shared" si="3"/>
        <v xml:space="preserve">Fish bearing: No. Pipeline Crossing Method: Isolation if water present / Open-cut if dry or frozen to bottom. Vehicle Crossing Method: Ramp and Culvert. </v>
      </c>
      <c r="E129" t="s">
        <v>732</v>
      </c>
      <c r="F129" s="12">
        <f>INDEX(families!$A:$A,MATCH(G129,families!$B:$B,0))</f>
        <v>38</v>
      </c>
      <c r="G129" s="3" t="s">
        <v>732</v>
      </c>
      <c r="J129">
        <v>630459</v>
      </c>
      <c r="K129">
        <v>5490033</v>
      </c>
      <c r="L129" t="s">
        <v>1950</v>
      </c>
      <c r="M129" t="s">
        <v>2620</v>
      </c>
      <c r="N129" t="s">
        <v>2619</v>
      </c>
      <c r="O129" t="s">
        <v>2618</v>
      </c>
      <c r="P129" t="s">
        <v>1959</v>
      </c>
      <c r="Q129">
        <v>10</v>
      </c>
      <c r="R129" t="s">
        <v>1963</v>
      </c>
      <c r="S129" t="s">
        <v>1945</v>
      </c>
      <c r="T129" t="s">
        <v>1944</v>
      </c>
      <c r="U129">
        <v>1008650</v>
      </c>
      <c r="V129" t="s">
        <v>915</v>
      </c>
      <c r="W129" t="s">
        <v>1943</v>
      </c>
      <c r="X129" t="s">
        <v>1942</v>
      </c>
      <c r="Y129" t="s">
        <v>915</v>
      </c>
      <c r="Z129" t="s">
        <v>915</v>
      </c>
      <c r="AA129">
        <v>10</v>
      </c>
      <c r="AB129">
        <v>4</v>
      </c>
      <c r="AC129" t="s">
        <v>322</v>
      </c>
      <c r="AD129" t="s">
        <v>1941</v>
      </c>
      <c r="AJ129" t="s">
        <v>1503</v>
      </c>
      <c r="AK129" t="s">
        <v>1962</v>
      </c>
    </row>
    <row r="130" spans="1:40" x14ac:dyDescent="0.2">
      <c r="A130">
        <v>1008665.867</v>
      </c>
      <c r="C130" t="str">
        <f t="shared" si="2"/>
        <v>Unnamed Drainage - BC-598c - NCD [W5602.0]</v>
      </c>
      <c r="D130" t="str">
        <f t="shared" si="3"/>
        <v xml:space="preserve">Fish bearing: No. Pipeline Crossing Method: Isolation if water present / Open-cut if dry or frozen to bottom. Vehicle Crossing Method: Ramp and Culvert. </v>
      </c>
      <c r="E130" t="s">
        <v>732</v>
      </c>
      <c r="F130" s="12">
        <f>INDEX(families!$A:$A,MATCH(G130,families!$B:$B,0))</f>
        <v>38</v>
      </c>
      <c r="G130" s="3" t="s">
        <v>732</v>
      </c>
      <c r="J130">
        <v>630443</v>
      </c>
      <c r="K130">
        <v>5490022</v>
      </c>
      <c r="L130" t="s">
        <v>1950</v>
      </c>
      <c r="M130" t="s">
        <v>2617</v>
      </c>
      <c r="N130" t="s">
        <v>2616</v>
      </c>
      <c r="O130" t="s">
        <v>2615</v>
      </c>
      <c r="P130" t="s">
        <v>1947</v>
      </c>
      <c r="Q130">
        <v>0</v>
      </c>
      <c r="R130" t="s">
        <v>1946</v>
      </c>
      <c r="S130" t="s">
        <v>1945</v>
      </c>
      <c r="T130" t="s">
        <v>1944</v>
      </c>
      <c r="U130">
        <v>1008670</v>
      </c>
      <c r="V130" t="s">
        <v>915</v>
      </c>
      <c r="W130" t="s">
        <v>1943</v>
      </c>
      <c r="X130" t="s">
        <v>1942</v>
      </c>
      <c r="Y130" t="s">
        <v>915</v>
      </c>
      <c r="Z130" t="s">
        <v>915</v>
      </c>
      <c r="AA130">
        <v>0</v>
      </c>
      <c r="AB130">
        <v>0</v>
      </c>
      <c r="AC130" t="s">
        <v>322</v>
      </c>
      <c r="AD130" t="s">
        <v>1941</v>
      </c>
      <c r="AJ130" t="s">
        <v>1503</v>
      </c>
      <c r="AK130" t="s">
        <v>1938</v>
      </c>
    </row>
    <row r="131" spans="1:40" x14ac:dyDescent="0.2">
      <c r="A131">
        <v>1009033.322</v>
      </c>
      <c r="C131" t="str">
        <f t="shared" ref="C131:C194" si="4">_xlfn.CONCAT(P131," - ",M131," - ",R131," [",O131,"]")</f>
        <v>Unnamed Channel - BC-599 - S6 [W1630.3]</v>
      </c>
      <c r="D131" t="str">
        <f t="shared" ref="D131:D194" si="5">_xlfn.CONCAT(IF(ISBLANK(V131),"","Fish bearing: "&amp;V131&amp;". "),IF(ISBLANK(W131),"","Pipeline Crossing Method: "&amp;W131&amp;". "),IF(ISBLANK(X131),"","Vehicle Crossing Method: "&amp;X131&amp;". "))</f>
        <v xml:space="preserve">Fish bearing: No. Pipeline Crossing Method: Isolation if water present / Open-cut if dry or frozen to bottom. Vehicle Crossing Method: Ramp and Culvert. </v>
      </c>
      <c r="E131" t="s">
        <v>732</v>
      </c>
      <c r="F131" s="12">
        <f>INDEX(families!$A:$A,MATCH(G131,families!$B:$B,0))</f>
        <v>38</v>
      </c>
      <c r="G131" s="3" t="s">
        <v>732</v>
      </c>
      <c r="J131">
        <v>630352</v>
      </c>
      <c r="K131">
        <v>5489670</v>
      </c>
      <c r="L131" t="s">
        <v>1950</v>
      </c>
      <c r="M131" t="s">
        <v>2614</v>
      </c>
      <c r="O131" t="s">
        <v>2613</v>
      </c>
      <c r="P131" t="s">
        <v>1959</v>
      </c>
      <c r="Q131">
        <v>10</v>
      </c>
      <c r="R131" t="s">
        <v>1963</v>
      </c>
      <c r="S131" t="s">
        <v>1945</v>
      </c>
      <c r="T131" t="s">
        <v>1944</v>
      </c>
      <c r="U131">
        <v>1009030</v>
      </c>
      <c r="V131" t="s">
        <v>915</v>
      </c>
      <c r="W131" t="s">
        <v>1943</v>
      </c>
      <c r="X131" t="s">
        <v>1942</v>
      </c>
      <c r="Y131" t="s">
        <v>915</v>
      </c>
      <c r="Z131" t="s">
        <v>915</v>
      </c>
      <c r="AA131">
        <v>10</v>
      </c>
      <c r="AB131">
        <v>4</v>
      </c>
      <c r="AC131" t="s">
        <v>322</v>
      </c>
      <c r="AD131" t="s">
        <v>1515</v>
      </c>
      <c r="AE131" t="s">
        <v>1981</v>
      </c>
      <c r="AJ131" t="s">
        <v>1503</v>
      </c>
      <c r="AK131" t="s">
        <v>1951</v>
      </c>
    </row>
    <row r="132" spans="1:40" x14ac:dyDescent="0.2">
      <c r="A132">
        <v>1009090.392</v>
      </c>
      <c r="C132" t="str">
        <f t="shared" si="4"/>
        <v>Unnamed Drainage - BC-599a - NCD [W5603.0]</v>
      </c>
      <c r="D132" t="str">
        <f t="shared" si="5"/>
        <v xml:space="preserve">Fish bearing: No. Pipeline Crossing Method: Isolation if water present / Open-cut if dry or frozen to bottom. Vehicle Crossing Method: Ramp and Culvert. </v>
      </c>
      <c r="E132" t="s">
        <v>732</v>
      </c>
      <c r="F132" s="12">
        <f>INDEX(families!$A:$A,MATCH(G132,families!$B:$B,0))</f>
        <v>38</v>
      </c>
      <c r="G132" s="3" t="s">
        <v>732</v>
      </c>
      <c r="J132">
        <v>630341</v>
      </c>
      <c r="K132">
        <v>5489614</v>
      </c>
      <c r="L132" t="s">
        <v>1950</v>
      </c>
      <c r="M132" t="s">
        <v>2612</v>
      </c>
      <c r="N132" t="s">
        <v>2611</v>
      </c>
      <c r="O132" t="s">
        <v>2610</v>
      </c>
      <c r="P132" t="s">
        <v>1947</v>
      </c>
      <c r="Q132">
        <v>0</v>
      </c>
      <c r="R132" t="s">
        <v>1946</v>
      </c>
      <c r="S132" t="s">
        <v>1945</v>
      </c>
      <c r="T132" t="s">
        <v>1944</v>
      </c>
      <c r="U132">
        <v>1009090</v>
      </c>
      <c r="V132" t="s">
        <v>915</v>
      </c>
      <c r="W132" t="s">
        <v>1943</v>
      </c>
      <c r="X132" t="s">
        <v>1942</v>
      </c>
      <c r="Y132" t="s">
        <v>915</v>
      </c>
      <c r="Z132" t="s">
        <v>915</v>
      </c>
      <c r="AA132">
        <v>0</v>
      </c>
      <c r="AB132">
        <v>0</v>
      </c>
      <c r="AC132" t="s">
        <v>322</v>
      </c>
      <c r="AD132" t="s">
        <v>1941</v>
      </c>
      <c r="AJ132" t="s">
        <v>1503</v>
      </c>
      <c r="AK132" t="s">
        <v>1938</v>
      </c>
    </row>
    <row r="133" spans="1:40" x14ac:dyDescent="0.2">
      <c r="A133">
        <v>1009148.637</v>
      </c>
      <c r="C133" t="str">
        <f t="shared" si="4"/>
        <v>Unnamed Drainage - BC-599b - NCD [W5604.0]</v>
      </c>
      <c r="D133" t="str">
        <f t="shared" si="5"/>
        <v xml:space="preserve">Fish bearing: No. Pipeline Crossing Method: Isolation if water present / Open-cut if dry or frozen to bottom. Vehicle Crossing Method: Ramp and Culvert. </v>
      </c>
      <c r="E133" t="s">
        <v>732</v>
      </c>
      <c r="F133" s="12">
        <f>INDEX(families!$A:$A,MATCH(G133,families!$B:$B,0))</f>
        <v>38</v>
      </c>
      <c r="G133" s="3" t="s">
        <v>732</v>
      </c>
      <c r="J133">
        <v>630329</v>
      </c>
      <c r="K133">
        <v>5489557</v>
      </c>
      <c r="L133" t="s">
        <v>1950</v>
      </c>
      <c r="M133" t="s">
        <v>2609</v>
      </c>
      <c r="N133" t="s">
        <v>2608</v>
      </c>
      <c r="O133" t="s">
        <v>2607</v>
      </c>
      <c r="P133" t="s">
        <v>1947</v>
      </c>
      <c r="Q133">
        <v>0</v>
      </c>
      <c r="R133" t="s">
        <v>1946</v>
      </c>
      <c r="S133" t="s">
        <v>1945</v>
      </c>
      <c r="T133" t="s">
        <v>1944</v>
      </c>
      <c r="U133">
        <v>1009150</v>
      </c>
      <c r="V133" t="s">
        <v>915</v>
      </c>
      <c r="W133" t="s">
        <v>1943</v>
      </c>
      <c r="X133" t="s">
        <v>1942</v>
      </c>
      <c r="Y133" t="s">
        <v>915</v>
      </c>
      <c r="Z133" t="s">
        <v>915</v>
      </c>
      <c r="AA133">
        <v>0</v>
      </c>
      <c r="AB133">
        <v>0</v>
      </c>
      <c r="AC133" t="s">
        <v>322</v>
      </c>
      <c r="AD133" t="s">
        <v>1941</v>
      </c>
      <c r="AJ133" t="s">
        <v>1503</v>
      </c>
      <c r="AK133" t="s">
        <v>1938</v>
      </c>
    </row>
    <row r="134" spans="1:40" x14ac:dyDescent="0.2">
      <c r="A134">
        <v>1009318.991</v>
      </c>
      <c r="C134" t="str">
        <f t="shared" si="4"/>
        <v>Unnamed Channel - BC-599c - S6 [W5605.0]</v>
      </c>
      <c r="D134" t="str">
        <f t="shared" si="5"/>
        <v xml:space="preserve">Fish bearing: No. Pipeline Crossing Method: Isolation if water present / Open-cut if dry or frozen to bottom. Vehicle Crossing Method: Ramp and Culvert. </v>
      </c>
      <c r="E134" t="s">
        <v>732</v>
      </c>
      <c r="F134" s="12">
        <f>INDEX(families!$A:$A,MATCH(G134,families!$B:$B,0))</f>
        <v>38</v>
      </c>
      <c r="G134" s="3" t="s">
        <v>732</v>
      </c>
      <c r="J134">
        <v>630292</v>
      </c>
      <c r="K134">
        <v>5489391</v>
      </c>
      <c r="L134" t="s">
        <v>1950</v>
      </c>
      <c r="M134" t="s">
        <v>2606</v>
      </c>
      <c r="N134" t="s">
        <v>2605</v>
      </c>
      <c r="O134" t="s">
        <v>2604</v>
      </c>
      <c r="P134" t="s">
        <v>1959</v>
      </c>
      <c r="Q134">
        <v>10</v>
      </c>
      <c r="R134" t="s">
        <v>1963</v>
      </c>
      <c r="S134" t="s">
        <v>1945</v>
      </c>
      <c r="T134" t="s">
        <v>1944</v>
      </c>
      <c r="U134">
        <v>1009320</v>
      </c>
      <c r="V134" t="s">
        <v>915</v>
      </c>
      <c r="W134" t="s">
        <v>1943</v>
      </c>
      <c r="X134" t="s">
        <v>1942</v>
      </c>
      <c r="Y134" t="s">
        <v>915</v>
      </c>
      <c r="Z134" t="s">
        <v>915</v>
      </c>
      <c r="AA134">
        <v>10</v>
      </c>
      <c r="AB134">
        <v>4</v>
      </c>
      <c r="AC134" t="s">
        <v>322</v>
      </c>
      <c r="AD134" t="s">
        <v>1941</v>
      </c>
      <c r="AJ134" t="s">
        <v>1503</v>
      </c>
      <c r="AK134" t="s">
        <v>1962</v>
      </c>
    </row>
    <row r="135" spans="1:40" x14ac:dyDescent="0.2">
      <c r="A135">
        <v>1009373.074</v>
      </c>
      <c r="C135" t="str">
        <f t="shared" si="4"/>
        <v>Unnamed Channel - BC-599d - S6 [W5606.0]</v>
      </c>
      <c r="D135" t="str">
        <f t="shared" si="5"/>
        <v xml:space="preserve">Fish bearing: No. Pipeline Crossing Method: Isolation if water present / Open-cut if dry or frozen to bottom. Vehicle Crossing Method: Ramp and Culvert. </v>
      </c>
      <c r="E135" t="s">
        <v>732</v>
      </c>
      <c r="F135" s="12">
        <f>INDEX(families!$A:$A,MATCH(G135,families!$B:$B,0))</f>
        <v>38</v>
      </c>
      <c r="G135" s="3" t="s">
        <v>732</v>
      </c>
      <c r="J135">
        <v>630274</v>
      </c>
      <c r="K135">
        <v>5489340</v>
      </c>
      <c r="L135" t="s">
        <v>1950</v>
      </c>
      <c r="M135" t="s">
        <v>2603</v>
      </c>
      <c r="N135" t="s">
        <v>2602</v>
      </c>
      <c r="O135" t="s">
        <v>2601</v>
      </c>
      <c r="P135" t="s">
        <v>1959</v>
      </c>
      <c r="Q135">
        <v>10</v>
      </c>
      <c r="R135" t="s">
        <v>1963</v>
      </c>
      <c r="S135" t="s">
        <v>1945</v>
      </c>
      <c r="T135" t="s">
        <v>1944</v>
      </c>
      <c r="U135">
        <v>1009370</v>
      </c>
      <c r="V135" t="s">
        <v>915</v>
      </c>
      <c r="W135" t="s">
        <v>1943</v>
      </c>
      <c r="X135" t="s">
        <v>1942</v>
      </c>
      <c r="Y135" t="s">
        <v>915</v>
      </c>
      <c r="Z135" t="s">
        <v>915</v>
      </c>
      <c r="AA135">
        <v>10</v>
      </c>
      <c r="AB135">
        <v>4</v>
      </c>
      <c r="AC135" t="s">
        <v>322</v>
      </c>
      <c r="AD135" t="s">
        <v>1941</v>
      </c>
      <c r="AJ135" t="s">
        <v>1503</v>
      </c>
      <c r="AK135" t="s">
        <v>1962</v>
      </c>
    </row>
    <row r="136" spans="1:40" x14ac:dyDescent="0.2">
      <c r="A136">
        <v>1009428.79</v>
      </c>
      <c r="C136" t="str">
        <f t="shared" si="4"/>
        <v>Unnamed Channel - BC-600 - S6 [W1631.3]</v>
      </c>
      <c r="D136" t="str">
        <f t="shared" si="5"/>
        <v xml:space="preserve">Fish bearing: No. Pipeline Crossing Method: Isolation if water present / Open-cut if dry or frozen to bottom. Vehicle Crossing Method: Ramp and Culvert. </v>
      </c>
      <c r="E136" t="s">
        <v>732</v>
      </c>
      <c r="F136" s="12">
        <f>INDEX(families!$A:$A,MATCH(G136,families!$B:$B,0))</f>
        <v>38</v>
      </c>
      <c r="G136" s="3" t="s">
        <v>732</v>
      </c>
      <c r="J136">
        <v>630250</v>
      </c>
      <c r="K136">
        <v>5489290</v>
      </c>
      <c r="L136" t="s">
        <v>1950</v>
      </c>
      <c r="M136" t="s">
        <v>2600</v>
      </c>
      <c r="O136" t="s">
        <v>2599</v>
      </c>
      <c r="P136" t="s">
        <v>1959</v>
      </c>
      <c r="Q136">
        <v>10</v>
      </c>
      <c r="R136" t="s">
        <v>1963</v>
      </c>
      <c r="S136" t="s">
        <v>1945</v>
      </c>
      <c r="T136" t="s">
        <v>1944</v>
      </c>
      <c r="U136">
        <v>1009430</v>
      </c>
      <c r="V136" t="s">
        <v>915</v>
      </c>
      <c r="W136" t="s">
        <v>1943</v>
      </c>
      <c r="X136" t="s">
        <v>1942</v>
      </c>
      <c r="Y136" t="s">
        <v>915</v>
      </c>
      <c r="Z136" t="s">
        <v>915</v>
      </c>
      <c r="AA136">
        <v>10</v>
      </c>
      <c r="AB136">
        <v>4</v>
      </c>
      <c r="AC136" t="s">
        <v>322</v>
      </c>
      <c r="AD136" t="s">
        <v>1515</v>
      </c>
      <c r="AE136" t="s">
        <v>1981</v>
      </c>
      <c r="AJ136" t="s">
        <v>1503</v>
      </c>
      <c r="AK136" t="s">
        <v>1951</v>
      </c>
    </row>
    <row r="137" spans="1:40" x14ac:dyDescent="0.2">
      <c r="A137">
        <v>1009498.806</v>
      </c>
      <c r="C137" t="str">
        <f t="shared" si="4"/>
        <v>Unnamed Channel - BC-600.1 - S6 [W2089.1]</v>
      </c>
      <c r="D137" t="str">
        <f t="shared" si="5"/>
        <v xml:space="preserve">Fish bearing: No. Pipeline Crossing Method: Isolation if water present / Open-cut if dry or frozen to bottom. Vehicle Crossing Method: Ramp and Culvert. </v>
      </c>
      <c r="E137" t="s">
        <v>732</v>
      </c>
      <c r="F137" s="12">
        <f>INDEX(families!$A:$A,MATCH(G137,families!$B:$B,0))</f>
        <v>38</v>
      </c>
      <c r="G137" s="3" t="s">
        <v>732</v>
      </c>
      <c r="J137">
        <v>630220</v>
      </c>
      <c r="K137">
        <v>5489227</v>
      </c>
      <c r="L137" t="s">
        <v>1950</v>
      </c>
      <c r="M137" t="s">
        <v>2598</v>
      </c>
      <c r="O137" t="s">
        <v>2597</v>
      </c>
      <c r="P137" t="s">
        <v>1959</v>
      </c>
      <c r="Q137">
        <v>10</v>
      </c>
      <c r="R137" t="s">
        <v>1963</v>
      </c>
      <c r="S137" t="s">
        <v>1945</v>
      </c>
      <c r="T137" t="s">
        <v>1944</v>
      </c>
      <c r="U137">
        <v>1009500</v>
      </c>
      <c r="V137" t="s">
        <v>915</v>
      </c>
      <c r="W137" t="s">
        <v>1943</v>
      </c>
      <c r="X137" t="s">
        <v>1942</v>
      </c>
      <c r="Y137" t="s">
        <v>915</v>
      </c>
      <c r="Z137" t="s">
        <v>915</v>
      </c>
      <c r="AA137">
        <v>10</v>
      </c>
      <c r="AB137">
        <v>4</v>
      </c>
      <c r="AC137" t="s">
        <v>322</v>
      </c>
      <c r="AD137" t="s">
        <v>1515</v>
      </c>
      <c r="AE137" t="s">
        <v>1968</v>
      </c>
      <c r="AJ137" t="s">
        <v>1503</v>
      </c>
      <c r="AK137" t="s">
        <v>1951</v>
      </c>
    </row>
    <row r="138" spans="1:40" x14ac:dyDescent="0.2">
      <c r="A138">
        <v>1009519.054</v>
      </c>
      <c r="C138" t="str">
        <f t="shared" si="4"/>
        <v>Unnamed Drainage - BC-600.2 - NCD [W5607.0]</v>
      </c>
      <c r="D138" t="str">
        <f t="shared" si="5"/>
        <v xml:space="preserve">Fish bearing: No. Pipeline Crossing Method: Isolation if water present / Open-cut if dry or frozen to bottom. Vehicle Crossing Method: Ramp and Culvert. </v>
      </c>
      <c r="E138" t="s">
        <v>732</v>
      </c>
      <c r="F138" s="12">
        <f>INDEX(families!$A:$A,MATCH(G138,families!$B:$B,0))</f>
        <v>38</v>
      </c>
      <c r="G138" s="3" t="s">
        <v>732</v>
      </c>
      <c r="J138">
        <v>630213</v>
      </c>
      <c r="K138">
        <v>5489208</v>
      </c>
      <c r="L138" t="s">
        <v>1950</v>
      </c>
      <c r="M138" t="s">
        <v>2596</v>
      </c>
      <c r="N138" t="s">
        <v>2595</v>
      </c>
      <c r="O138" t="s">
        <v>2594</v>
      </c>
      <c r="P138" t="s">
        <v>1947</v>
      </c>
      <c r="Q138">
        <v>0</v>
      </c>
      <c r="R138" t="s">
        <v>1946</v>
      </c>
      <c r="S138" t="s">
        <v>1945</v>
      </c>
      <c r="T138" t="s">
        <v>1944</v>
      </c>
      <c r="U138">
        <v>1009520</v>
      </c>
      <c r="V138" t="s">
        <v>915</v>
      </c>
      <c r="W138" t="s">
        <v>1943</v>
      </c>
      <c r="X138" t="s">
        <v>1942</v>
      </c>
      <c r="Y138" t="s">
        <v>915</v>
      </c>
      <c r="Z138" t="s">
        <v>915</v>
      </c>
      <c r="AA138">
        <v>0</v>
      </c>
      <c r="AB138">
        <v>0</v>
      </c>
      <c r="AC138" t="s">
        <v>322</v>
      </c>
      <c r="AD138" t="s">
        <v>1941</v>
      </c>
      <c r="AJ138" t="s">
        <v>1503</v>
      </c>
      <c r="AK138" t="s">
        <v>1938</v>
      </c>
    </row>
    <row r="139" spans="1:40" x14ac:dyDescent="0.2">
      <c r="A139">
        <v>1009533.919</v>
      </c>
      <c r="C139" t="str">
        <f t="shared" si="4"/>
        <v>Unnamed Drainage - BC-600a - NCD [W2090.1]</v>
      </c>
      <c r="D139" t="str">
        <f t="shared" si="5"/>
        <v xml:space="preserve">Fish bearing: No. Pipeline Crossing Method: Isolation if water present / Open-cut if dry or frozen to bottom. Vehicle Crossing Method: Ramp and Culvert. </v>
      </c>
      <c r="E139" t="s">
        <v>732</v>
      </c>
      <c r="F139" s="12">
        <f>INDEX(families!$A:$A,MATCH(G139,families!$B:$B,0))</f>
        <v>38</v>
      </c>
      <c r="G139" s="3" t="s">
        <v>732</v>
      </c>
      <c r="J139">
        <v>630208</v>
      </c>
      <c r="K139">
        <v>5489194</v>
      </c>
      <c r="L139" t="s">
        <v>1950</v>
      </c>
      <c r="M139" t="s">
        <v>2593</v>
      </c>
      <c r="O139" t="s">
        <v>2592</v>
      </c>
      <c r="P139" t="s">
        <v>1947</v>
      </c>
      <c r="Q139">
        <v>0</v>
      </c>
      <c r="R139" t="s">
        <v>1946</v>
      </c>
      <c r="S139" t="s">
        <v>1945</v>
      </c>
      <c r="T139" t="s">
        <v>1944</v>
      </c>
      <c r="U139">
        <v>1009540</v>
      </c>
      <c r="V139" t="s">
        <v>915</v>
      </c>
      <c r="W139" t="s">
        <v>1943</v>
      </c>
      <c r="X139" t="s">
        <v>1942</v>
      </c>
      <c r="Y139" t="s">
        <v>915</v>
      </c>
      <c r="Z139" t="s">
        <v>915</v>
      </c>
      <c r="AA139">
        <v>0</v>
      </c>
      <c r="AB139">
        <v>0</v>
      </c>
      <c r="AC139" t="s">
        <v>322</v>
      </c>
      <c r="AD139" t="s">
        <v>1515</v>
      </c>
      <c r="AJ139" t="s">
        <v>1503</v>
      </c>
      <c r="AK139" t="s">
        <v>1938</v>
      </c>
    </row>
    <row r="140" spans="1:40" x14ac:dyDescent="0.2">
      <c r="A140">
        <v>1009542.463</v>
      </c>
      <c r="C140" t="str">
        <f t="shared" si="4"/>
        <v>Unnamed Drainage - BC-600b - NCD [W2091.2]</v>
      </c>
      <c r="D140" t="str">
        <f t="shared" si="5"/>
        <v xml:space="preserve">Fish bearing: No. Pipeline Crossing Method: Isolation if water present / Open-cut if dry or frozen to bottom. Vehicle Crossing Method: Ramp and Culvert. </v>
      </c>
      <c r="E140" t="s">
        <v>732</v>
      </c>
      <c r="F140" s="12">
        <f>INDEX(families!$A:$A,MATCH(G140,families!$B:$B,0))</f>
        <v>38</v>
      </c>
      <c r="G140" s="3" t="s">
        <v>732</v>
      </c>
      <c r="J140">
        <v>630205</v>
      </c>
      <c r="K140">
        <v>5489186</v>
      </c>
      <c r="L140" t="s">
        <v>1950</v>
      </c>
      <c r="M140" t="s">
        <v>2591</v>
      </c>
      <c r="O140" t="s">
        <v>2590</v>
      </c>
      <c r="P140" t="s">
        <v>1947</v>
      </c>
      <c r="Q140">
        <v>0</v>
      </c>
      <c r="R140" t="s">
        <v>1946</v>
      </c>
      <c r="S140" t="s">
        <v>1945</v>
      </c>
      <c r="T140" t="s">
        <v>1944</v>
      </c>
      <c r="U140">
        <v>1009550</v>
      </c>
      <c r="V140" t="s">
        <v>915</v>
      </c>
      <c r="W140" t="s">
        <v>1943</v>
      </c>
      <c r="X140" t="s">
        <v>1942</v>
      </c>
      <c r="Y140" t="s">
        <v>915</v>
      </c>
      <c r="Z140" t="s">
        <v>915</v>
      </c>
      <c r="AA140">
        <v>0</v>
      </c>
      <c r="AB140">
        <v>0</v>
      </c>
      <c r="AC140" t="s">
        <v>322</v>
      </c>
      <c r="AD140" t="s">
        <v>1515</v>
      </c>
      <c r="AJ140" t="s">
        <v>1503</v>
      </c>
      <c r="AK140" t="s">
        <v>1938</v>
      </c>
    </row>
    <row r="141" spans="1:40" x14ac:dyDescent="0.2">
      <c r="A141">
        <v>1009617.326</v>
      </c>
      <c r="C141" t="str">
        <f t="shared" si="4"/>
        <v>Unnamed Channel  - BC-600b.1 - S6 [W5608.0]</v>
      </c>
      <c r="D141" t="str">
        <f t="shared" si="5"/>
        <v xml:space="preserve">Fish bearing: No. Pipeline Crossing Method: Isolation if water present / Open-cut if dry or frozen to bottom. Vehicle Crossing Method: Ramp and Culvert. </v>
      </c>
      <c r="E141" t="s">
        <v>732</v>
      </c>
      <c r="F141" s="12">
        <f>INDEX(families!$A:$A,MATCH(G141,families!$B:$B,0))</f>
        <v>38</v>
      </c>
      <c r="G141" s="3" t="s">
        <v>732</v>
      </c>
      <c r="J141">
        <v>630174</v>
      </c>
      <c r="K141">
        <v>5489118</v>
      </c>
      <c r="L141" t="s">
        <v>1950</v>
      </c>
      <c r="M141" t="s">
        <v>2589</v>
      </c>
      <c r="N141" t="s">
        <v>2588</v>
      </c>
      <c r="O141" t="s">
        <v>2587</v>
      </c>
      <c r="P141" t="s">
        <v>2586</v>
      </c>
      <c r="Q141">
        <v>10</v>
      </c>
      <c r="R141" t="s">
        <v>1963</v>
      </c>
      <c r="S141" t="s">
        <v>1945</v>
      </c>
      <c r="T141" t="s">
        <v>1944</v>
      </c>
      <c r="U141">
        <v>1009550</v>
      </c>
      <c r="V141" t="s">
        <v>915</v>
      </c>
      <c r="W141" t="s">
        <v>1943</v>
      </c>
      <c r="X141" t="s">
        <v>1942</v>
      </c>
      <c r="Y141" t="s">
        <v>915</v>
      </c>
      <c r="Z141" t="s">
        <v>915</v>
      </c>
      <c r="AA141">
        <v>10</v>
      </c>
      <c r="AB141">
        <v>4</v>
      </c>
      <c r="AC141" t="s">
        <v>322</v>
      </c>
      <c r="AD141" t="s">
        <v>1941</v>
      </c>
      <c r="AE141" t="s">
        <v>1981</v>
      </c>
      <c r="AJ141" t="s">
        <v>1503</v>
      </c>
      <c r="AK141" t="s">
        <v>1962</v>
      </c>
    </row>
    <row r="142" spans="1:40" x14ac:dyDescent="0.2">
      <c r="A142">
        <v>1009581.673</v>
      </c>
      <c r="C142" t="str">
        <f t="shared" si="4"/>
        <v>Unnamed Drainage - BC-600b.05 - NCD [W2240.0]</v>
      </c>
      <c r="D142" t="str">
        <f t="shared" si="5"/>
        <v xml:space="preserve">Fish bearing: No. Pipeline Crossing Method: Isolation if water present / Open-cut if dry or frozen to bottom. Vehicle Crossing Method: Ramp and Culvert. </v>
      </c>
      <c r="E142" t="s">
        <v>732</v>
      </c>
      <c r="F142" s="12">
        <f>INDEX(families!$A:$A,MATCH(G142,families!$B:$B,0))</f>
        <v>38</v>
      </c>
      <c r="G142" s="3" t="s">
        <v>732</v>
      </c>
      <c r="J142">
        <v>630160</v>
      </c>
      <c r="K142">
        <v>5489166</v>
      </c>
      <c r="L142" t="s">
        <v>1950</v>
      </c>
      <c r="M142" t="s">
        <v>2585</v>
      </c>
      <c r="N142" t="s">
        <v>2584</v>
      </c>
      <c r="O142" t="s">
        <v>2583</v>
      </c>
      <c r="P142" t="s">
        <v>1947</v>
      </c>
      <c r="Q142">
        <v>0</v>
      </c>
      <c r="R142" t="s">
        <v>1946</v>
      </c>
      <c r="S142" t="s">
        <v>1945</v>
      </c>
      <c r="T142" t="s">
        <v>1944</v>
      </c>
      <c r="U142">
        <v>1009570</v>
      </c>
      <c r="V142" t="s">
        <v>915</v>
      </c>
      <c r="W142" t="s">
        <v>1943</v>
      </c>
      <c r="X142" t="s">
        <v>1942</v>
      </c>
      <c r="Y142" t="s">
        <v>915</v>
      </c>
      <c r="Z142" t="s">
        <v>915</v>
      </c>
      <c r="AA142">
        <v>0</v>
      </c>
      <c r="AB142">
        <v>0</v>
      </c>
      <c r="AC142" t="s">
        <v>322</v>
      </c>
      <c r="AD142" t="s">
        <v>1941</v>
      </c>
      <c r="AG142" t="s">
        <v>1940</v>
      </c>
      <c r="AH142" t="s">
        <v>1939</v>
      </c>
      <c r="AI142" s="4">
        <v>44484</v>
      </c>
      <c r="AJ142" t="s">
        <v>906</v>
      </c>
      <c r="AK142" t="s">
        <v>1938</v>
      </c>
    </row>
    <row r="143" spans="1:40" x14ac:dyDescent="0.2">
      <c r="A143">
        <v>1009623.151</v>
      </c>
      <c r="C143" t="str">
        <f t="shared" si="4"/>
        <v>Unnamed Channel - BC-600c - S6 [W2092.1]</v>
      </c>
      <c r="D143" t="str">
        <f t="shared" si="5"/>
        <v xml:space="preserve">Fish bearing: No. Pipeline Crossing Method: Isolation if water present / Open-cut if dry or frozen to bottom. Vehicle Crossing Method: Ramp and Culvert. </v>
      </c>
      <c r="E143" t="s">
        <v>732</v>
      </c>
      <c r="F143" s="12">
        <f>INDEX(families!$A:$A,MATCH(G143,families!$B:$B,0))</f>
        <v>38</v>
      </c>
      <c r="G143" s="3" t="s">
        <v>732</v>
      </c>
      <c r="J143">
        <v>630171</v>
      </c>
      <c r="K143">
        <v>5489113</v>
      </c>
      <c r="L143" t="s">
        <v>1950</v>
      </c>
      <c r="M143" t="s">
        <v>2582</v>
      </c>
      <c r="O143" t="s">
        <v>2581</v>
      </c>
      <c r="P143" t="s">
        <v>1959</v>
      </c>
      <c r="Q143">
        <v>10</v>
      </c>
      <c r="R143" t="s">
        <v>1963</v>
      </c>
      <c r="S143" t="s">
        <v>1945</v>
      </c>
      <c r="T143" t="s">
        <v>1944</v>
      </c>
      <c r="U143">
        <v>1009620</v>
      </c>
      <c r="V143" t="s">
        <v>915</v>
      </c>
      <c r="W143" t="s">
        <v>1943</v>
      </c>
      <c r="X143" t="s">
        <v>1942</v>
      </c>
      <c r="Y143" t="s">
        <v>915</v>
      </c>
      <c r="Z143" t="s">
        <v>915</v>
      </c>
      <c r="AA143">
        <v>10</v>
      </c>
      <c r="AB143">
        <v>4</v>
      </c>
      <c r="AC143" t="s">
        <v>322</v>
      </c>
      <c r="AD143" t="s">
        <v>1515</v>
      </c>
      <c r="AE143" t="s">
        <v>1981</v>
      </c>
      <c r="AJ143" t="s">
        <v>1503</v>
      </c>
      <c r="AK143" t="s">
        <v>1962</v>
      </c>
    </row>
    <row r="144" spans="1:40" x14ac:dyDescent="0.2">
      <c r="A144">
        <v>1009643.74</v>
      </c>
      <c r="C144" t="str">
        <f t="shared" si="4"/>
        <v>Unnamed Channel - BC-600d - S6 [W2093.1]</v>
      </c>
      <c r="D144" t="str">
        <f t="shared" si="5"/>
        <v xml:space="preserve">Fish bearing: No. Pipeline Crossing Method: Isolation if water present / Open-cut if dry or frozen to bottom. Vehicle Crossing Method: Ramp and Culvert. </v>
      </c>
      <c r="E144" t="s">
        <v>732</v>
      </c>
      <c r="F144" s="12">
        <f>INDEX(families!$A:$A,MATCH(G144,families!$B:$B,0))</f>
        <v>38</v>
      </c>
      <c r="G144" s="3" t="s">
        <v>732</v>
      </c>
      <c r="J144">
        <v>630161</v>
      </c>
      <c r="K144">
        <v>5489095</v>
      </c>
      <c r="L144" t="s">
        <v>1950</v>
      </c>
      <c r="M144" t="s">
        <v>2580</v>
      </c>
      <c r="O144" t="s">
        <v>2579</v>
      </c>
      <c r="P144" t="s">
        <v>1959</v>
      </c>
      <c r="Q144">
        <v>10</v>
      </c>
      <c r="R144" t="s">
        <v>1963</v>
      </c>
      <c r="S144" t="s">
        <v>1945</v>
      </c>
      <c r="T144" t="s">
        <v>1944</v>
      </c>
      <c r="U144">
        <v>1009640</v>
      </c>
      <c r="V144" t="s">
        <v>915</v>
      </c>
      <c r="W144" t="s">
        <v>1943</v>
      </c>
      <c r="X144" t="s">
        <v>1942</v>
      </c>
      <c r="Y144" t="s">
        <v>915</v>
      </c>
      <c r="Z144" t="s">
        <v>915</v>
      </c>
      <c r="AA144">
        <v>10</v>
      </c>
      <c r="AB144">
        <v>4</v>
      </c>
      <c r="AC144" t="s">
        <v>322</v>
      </c>
      <c r="AD144" t="s">
        <v>1515</v>
      </c>
      <c r="AE144" t="s">
        <v>1981</v>
      </c>
      <c r="AJ144" t="s">
        <v>1503</v>
      </c>
      <c r="AK144" t="s">
        <v>1962</v>
      </c>
      <c r="AL144" t="s">
        <v>984</v>
      </c>
      <c r="AM144" t="s">
        <v>2575</v>
      </c>
      <c r="AN144" s="4">
        <v>44473</v>
      </c>
    </row>
    <row r="145" spans="1:40" x14ac:dyDescent="0.2">
      <c r="A145">
        <v>1009675.505</v>
      </c>
      <c r="C145" t="str">
        <f t="shared" si="4"/>
        <v>Unnamed Channel - BC-600e - S6 [W2094.1]</v>
      </c>
      <c r="D145" t="str">
        <f t="shared" si="5"/>
        <v xml:space="preserve">Fish bearing: No. Pipeline Crossing Method: Isolation if water present / Open-cut if dry or frozen to bottom. Vehicle Crossing Method: Ramp and Culvert. </v>
      </c>
      <c r="E145" t="s">
        <v>732</v>
      </c>
      <c r="F145" s="12">
        <f>INDEX(families!$A:$A,MATCH(G145,families!$B:$B,0))</f>
        <v>38</v>
      </c>
      <c r="G145" s="3" t="s">
        <v>732</v>
      </c>
      <c r="J145">
        <v>630146</v>
      </c>
      <c r="K145">
        <v>5489067</v>
      </c>
      <c r="L145" t="s">
        <v>1950</v>
      </c>
      <c r="M145" t="s">
        <v>2578</v>
      </c>
      <c r="N145" t="s">
        <v>2577</v>
      </c>
      <c r="O145" t="s">
        <v>2576</v>
      </c>
      <c r="P145" t="s">
        <v>1959</v>
      </c>
      <c r="Q145">
        <v>10</v>
      </c>
      <c r="R145" t="s">
        <v>1963</v>
      </c>
      <c r="S145" t="s">
        <v>1945</v>
      </c>
      <c r="T145" t="s">
        <v>1944</v>
      </c>
      <c r="U145">
        <v>1009680</v>
      </c>
      <c r="V145" t="s">
        <v>915</v>
      </c>
      <c r="W145" t="s">
        <v>1943</v>
      </c>
      <c r="X145" t="s">
        <v>1942</v>
      </c>
      <c r="Y145" t="s">
        <v>915</v>
      </c>
      <c r="Z145" t="s">
        <v>915</v>
      </c>
      <c r="AA145">
        <v>10</v>
      </c>
      <c r="AB145">
        <v>4</v>
      </c>
      <c r="AC145" t="s">
        <v>322</v>
      </c>
      <c r="AD145" t="s">
        <v>1515</v>
      </c>
      <c r="AE145" t="s">
        <v>1981</v>
      </c>
      <c r="AJ145" t="s">
        <v>1503</v>
      </c>
      <c r="AK145" t="s">
        <v>1962</v>
      </c>
      <c r="AL145" t="s">
        <v>984</v>
      </c>
      <c r="AM145" t="s">
        <v>2575</v>
      </c>
      <c r="AN145" s="4">
        <v>44473</v>
      </c>
    </row>
    <row r="146" spans="1:40" x14ac:dyDescent="0.2">
      <c r="A146">
        <v>1009725.22</v>
      </c>
      <c r="C146" t="str">
        <f t="shared" si="4"/>
        <v>Unnamed Channel - BC-601 - S6 [W1632.3]</v>
      </c>
      <c r="D146" t="str">
        <f t="shared" si="5"/>
        <v xml:space="preserve">Fish bearing: No. Pipeline Crossing Method: Isolation if water present / Open-cut if dry or frozen to bottom. Vehicle Crossing Method: Ramp and Culvert. </v>
      </c>
      <c r="E146" t="s">
        <v>732</v>
      </c>
      <c r="F146" s="12">
        <f>INDEX(families!$A:$A,MATCH(G146,families!$B:$B,0))</f>
        <v>38</v>
      </c>
      <c r="G146" s="3" t="s">
        <v>732</v>
      </c>
      <c r="J146">
        <v>630123</v>
      </c>
      <c r="K146">
        <v>5489023</v>
      </c>
      <c r="L146" t="s">
        <v>1950</v>
      </c>
      <c r="M146" t="s">
        <v>2574</v>
      </c>
      <c r="O146" t="s">
        <v>2573</v>
      </c>
      <c r="P146" t="s">
        <v>1959</v>
      </c>
      <c r="Q146">
        <v>10</v>
      </c>
      <c r="R146" t="s">
        <v>1963</v>
      </c>
      <c r="S146" t="s">
        <v>1945</v>
      </c>
      <c r="T146" t="s">
        <v>1944</v>
      </c>
      <c r="U146">
        <v>1009730</v>
      </c>
      <c r="V146" t="s">
        <v>915</v>
      </c>
      <c r="W146" t="s">
        <v>1943</v>
      </c>
      <c r="X146" t="s">
        <v>1942</v>
      </c>
      <c r="Y146" t="s">
        <v>915</v>
      </c>
      <c r="Z146" t="s">
        <v>915</v>
      </c>
      <c r="AA146">
        <v>10</v>
      </c>
      <c r="AB146">
        <v>4</v>
      </c>
      <c r="AC146" t="s">
        <v>322</v>
      </c>
      <c r="AD146" t="s">
        <v>1515</v>
      </c>
      <c r="AE146" t="s">
        <v>1981</v>
      </c>
      <c r="AJ146" t="s">
        <v>1503</v>
      </c>
      <c r="AK146" t="s">
        <v>1962</v>
      </c>
    </row>
    <row r="147" spans="1:40" x14ac:dyDescent="0.2">
      <c r="A147">
        <v>1009776.7659999999</v>
      </c>
      <c r="C147" t="str">
        <f t="shared" si="4"/>
        <v>Unnamed Channel - BC-601a - S6 [W2095.1]</v>
      </c>
      <c r="D147" t="str">
        <f t="shared" si="5"/>
        <v xml:space="preserve">Fish bearing: No. Pipeline Crossing Method: Isolation if water present / Open-cut if dry or frozen to bottom. Vehicle Crossing Method: Ramp and Culvert. </v>
      </c>
      <c r="E147" t="s">
        <v>732</v>
      </c>
      <c r="F147" s="12">
        <f>INDEX(families!$A:$A,MATCH(G147,families!$B:$B,0))</f>
        <v>38</v>
      </c>
      <c r="G147" s="3" t="s">
        <v>732</v>
      </c>
      <c r="J147">
        <v>630107</v>
      </c>
      <c r="K147">
        <v>5488974</v>
      </c>
      <c r="L147" t="s">
        <v>1950</v>
      </c>
      <c r="M147" t="s">
        <v>2572</v>
      </c>
      <c r="O147" t="s">
        <v>2571</v>
      </c>
      <c r="P147" t="s">
        <v>1959</v>
      </c>
      <c r="Q147">
        <v>10</v>
      </c>
      <c r="R147" t="s">
        <v>1963</v>
      </c>
      <c r="S147" t="s">
        <v>1945</v>
      </c>
      <c r="T147" t="s">
        <v>1944</v>
      </c>
      <c r="U147">
        <v>1009780</v>
      </c>
      <c r="V147" t="s">
        <v>915</v>
      </c>
      <c r="W147" t="s">
        <v>1943</v>
      </c>
      <c r="X147" t="s">
        <v>1942</v>
      </c>
      <c r="Y147" t="s">
        <v>915</v>
      </c>
      <c r="Z147" t="s">
        <v>915</v>
      </c>
      <c r="AA147">
        <v>10</v>
      </c>
      <c r="AB147">
        <v>4</v>
      </c>
      <c r="AC147" t="s">
        <v>322</v>
      </c>
      <c r="AD147" t="s">
        <v>1515</v>
      </c>
      <c r="AE147" t="s">
        <v>1981</v>
      </c>
      <c r="AJ147" t="s">
        <v>1503</v>
      </c>
      <c r="AK147" t="s">
        <v>1951</v>
      </c>
    </row>
    <row r="148" spans="1:40" x14ac:dyDescent="0.2">
      <c r="A148">
        <v>1009806.177</v>
      </c>
      <c r="C148" t="str">
        <f t="shared" si="4"/>
        <v>Unnamed Drainage - BC-601a.1 - NCD [W5949.0]</v>
      </c>
      <c r="D148" t="str">
        <f t="shared" si="5"/>
        <v xml:space="preserve">Fish bearing: No. Pipeline Crossing Method: Isolation if water present / Open-cut if dry or frozen to bottom. Vehicle Crossing Method: Ramp and Culvert. </v>
      </c>
      <c r="E148" t="s">
        <v>732</v>
      </c>
      <c r="F148" s="12">
        <f>INDEX(families!$A:$A,MATCH(G148,families!$B:$B,0))</f>
        <v>38</v>
      </c>
      <c r="G148" s="3" t="s">
        <v>732</v>
      </c>
      <c r="J148">
        <v>630098</v>
      </c>
      <c r="K148">
        <v>5488946</v>
      </c>
      <c r="L148" t="s">
        <v>1950</v>
      </c>
      <c r="M148" t="s">
        <v>2570</v>
      </c>
      <c r="N148" t="s">
        <v>2569</v>
      </c>
      <c r="O148" t="s">
        <v>2568</v>
      </c>
      <c r="P148" t="s">
        <v>1947</v>
      </c>
      <c r="Q148">
        <v>0</v>
      </c>
      <c r="R148" t="s">
        <v>1946</v>
      </c>
      <c r="S148" t="s">
        <v>1945</v>
      </c>
      <c r="T148" t="s">
        <v>1944</v>
      </c>
      <c r="U148">
        <v>1009810</v>
      </c>
      <c r="V148" t="s">
        <v>915</v>
      </c>
      <c r="W148" t="s">
        <v>1943</v>
      </c>
      <c r="X148" t="s">
        <v>1942</v>
      </c>
      <c r="Y148" t="s">
        <v>915</v>
      </c>
      <c r="Z148" t="s">
        <v>915</v>
      </c>
      <c r="AA148">
        <v>0</v>
      </c>
      <c r="AB148">
        <v>0</v>
      </c>
      <c r="AC148" t="s">
        <v>322</v>
      </c>
      <c r="AD148" t="s">
        <v>1941</v>
      </c>
      <c r="AJ148" t="s">
        <v>1503</v>
      </c>
      <c r="AK148" t="s">
        <v>1938</v>
      </c>
    </row>
    <row r="149" spans="1:40" x14ac:dyDescent="0.2">
      <c r="A149">
        <v>1009823.8909999999</v>
      </c>
      <c r="C149" t="str">
        <f t="shared" si="4"/>
        <v>Unnamed Channel - BC-601b - S6 [W2096.1]</v>
      </c>
      <c r="D149" t="str">
        <f t="shared" si="5"/>
        <v xml:space="preserve">Fish bearing: No. Pipeline Crossing Method: Isolation if water present / Open-cut if dry or frozen to bottom. Vehicle Crossing Method: Ramp and Culvert. </v>
      </c>
      <c r="E149" t="s">
        <v>732</v>
      </c>
      <c r="F149" s="12">
        <f>INDEX(families!$A:$A,MATCH(G149,families!$B:$B,0))</f>
        <v>38</v>
      </c>
      <c r="G149" s="3" t="s">
        <v>732</v>
      </c>
      <c r="J149">
        <v>630093</v>
      </c>
      <c r="K149">
        <v>5488929</v>
      </c>
      <c r="L149" t="s">
        <v>1950</v>
      </c>
      <c r="M149" t="s">
        <v>2567</v>
      </c>
      <c r="O149" t="s">
        <v>2566</v>
      </c>
      <c r="P149" t="s">
        <v>1959</v>
      </c>
      <c r="Q149">
        <v>10</v>
      </c>
      <c r="R149" t="s">
        <v>1963</v>
      </c>
      <c r="S149" t="s">
        <v>1945</v>
      </c>
      <c r="T149" t="s">
        <v>1944</v>
      </c>
      <c r="U149">
        <v>1009820</v>
      </c>
      <c r="V149" t="s">
        <v>915</v>
      </c>
      <c r="W149" t="s">
        <v>1943</v>
      </c>
      <c r="X149" t="s">
        <v>1942</v>
      </c>
      <c r="Y149" t="s">
        <v>915</v>
      </c>
      <c r="Z149" t="s">
        <v>915</v>
      </c>
      <c r="AA149">
        <v>10</v>
      </c>
      <c r="AB149">
        <v>4</v>
      </c>
      <c r="AC149" t="s">
        <v>322</v>
      </c>
      <c r="AD149" t="s">
        <v>1515</v>
      </c>
      <c r="AE149" t="s">
        <v>1981</v>
      </c>
      <c r="AJ149" t="s">
        <v>1503</v>
      </c>
      <c r="AK149" t="s">
        <v>1951</v>
      </c>
    </row>
    <row r="150" spans="1:40" x14ac:dyDescent="0.2">
      <c r="A150">
        <v>1009959.5550000001</v>
      </c>
      <c r="C150" t="str">
        <f t="shared" si="4"/>
        <v>Unnamed Channel - BC-601c - S6 [W2097.1]</v>
      </c>
      <c r="D150" t="str">
        <f t="shared" si="5"/>
        <v xml:space="preserve">Fish bearing: No. Pipeline Crossing Method: Isolation if water present / Open-cut if dry or frozen to bottom. Vehicle Crossing Method: Ramp and Culvert. </v>
      </c>
      <c r="E150" t="s">
        <v>732</v>
      </c>
      <c r="F150" s="12">
        <f>INDEX(families!$A:$A,MATCH(G150,families!$B:$B,0))</f>
        <v>38</v>
      </c>
      <c r="G150" s="3" t="s">
        <v>732</v>
      </c>
      <c r="J150">
        <v>630051</v>
      </c>
      <c r="K150">
        <v>5488800</v>
      </c>
      <c r="L150" t="s">
        <v>1950</v>
      </c>
      <c r="M150" t="s">
        <v>2565</v>
      </c>
      <c r="O150" t="s">
        <v>2564</v>
      </c>
      <c r="P150" t="s">
        <v>1959</v>
      </c>
      <c r="Q150">
        <v>10</v>
      </c>
      <c r="R150" t="s">
        <v>1963</v>
      </c>
      <c r="S150" t="s">
        <v>1945</v>
      </c>
      <c r="T150" t="s">
        <v>1944</v>
      </c>
      <c r="U150">
        <v>1009960</v>
      </c>
      <c r="V150" t="s">
        <v>915</v>
      </c>
      <c r="W150" t="s">
        <v>1943</v>
      </c>
      <c r="X150" t="s">
        <v>1942</v>
      </c>
      <c r="Y150" t="s">
        <v>915</v>
      </c>
      <c r="Z150" t="s">
        <v>915</v>
      </c>
      <c r="AA150">
        <v>10</v>
      </c>
      <c r="AB150">
        <v>4</v>
      </c>
      <c r="AC150" t="s">
        <v>322</v>
      </c>
      <c r="AD150" t="s">
        <v>1515</v>
      </c>
      <c r="AE150" t="s">
        <v>1968</v>
      </c>
      <c r="AJ150" t="s">
        <v>1503</v>
      </c>
      <c r="AK150" t="s">
        <v>1951</v>
      </c>
    </row>
    <row r="151" spans="1:40" x14ac:dyDescent="0.2">
      <c r="A151">
        <v>1010162.265</v>
      </c>
      <c r="C151" t="str">
        <f t="shared" si="4"/>
        <v>Unnamed Channel - BC-602 - S6 [W1633.3]</v>
      </c>
      <c r="D151" t="str">
        <f t="shared" si="5"/>
        <v xml:space="preserve">Fish bearing: No. Pipeline Crossing Method: Isolation if water present / Open-cut if dry or frozen to bottom. Vehicle Crossing Method: Ramp and Culvert. </v>
      </c>
      <c r="E151" t="s">
        <v>732</v>
      </c>
      <c r="F151" s="12">
        <f>INDEX(families!$A:$A,MATCH(G151,families!$B:$B,0))</f>
        <v>38</v>
      </c>
      <c r="G151" s="3" t="s">
        <v>732</v>
      </c>
      <c r="J151">
        <v>629986</v>
      </c>
      <c r="K151">
        <v>5488608</v>
      </c>
      <c r="L151" t="s">
        <v>1950</v>
      </c>
      <c r="M151" t="s">
        <v>2563</v>
      </c>
      <c r="O151" t="s">
        <v>2562</v>
      </c>
      <c r="P151" t="s">
        <v>1959</v>
      </c>
      <c r="Q151">
        <v>10</v>
      </c>
      <c r="R151" t="s">
        <v>1963</v>
      </c>
      <c r="S151" t="s">
        <v>1945</v>
      </c>
      <c r="T151" t="s">
        <v>1944</v>
      </c>
      <c r="U151">
        <v>1010160</v>
      </c>
      <c r="V151" t="s">
        <v>915</v>
      </c>
      <c r="W151" t="s">
        <v>1943</v>
      </c>
      <c r="X151" t="s">
        <v>1942</v>
      </c>
      <c r="Y151" t="s">
        <v>915</v>
      </c>
      <c r="Z151" t="s">
        <v>915</v>
      </c>
      <c r="AA151">
        <v>10</v>
      </c>
      <c r="AB151">
        <v>4</v>
      </c>
      <c r="AC151" t="s">
        <v>322</v>
      </c>
      <c r="AD151" t="s">
        <v>1515</v>
      </c>
      <c r="AE151" t="s">
        <v>1981</v>
      </c>
      <c r="AJ151" t="s">
        <v>1503</v>
      </c>
      <c r="AK151" t="s">
        <v>1962</v>
      </c>
    </row>
    <row r="152" spans="1:40" x14ac:dyDescent="0.2">
      <c r="A152">
        <v>1010185.346</v>
      </c>
      <c r="C152" t="str">
        <f t="shared" si="4"/>
        <v>Unnamed Channel - BC-602a - S6 [W5609.0]</v>
      </c>
      <c r="D152" t="str">
        <f t="shared" si="5"/>
        <v xml:space="preserve">Fish bearing: No. Pipeline Crossing Method: Isolation if water present / Open-cut if dry or frozen to bottom. Vehicle Crossing Method: Ramp and Culvert. </v>
      </c>
      <c r="E152" t="s">
        <v>732</v>
      </c>
      <c r="F152" s="12">
        <f>INDEX(families!$A:$A,MATCH(G152,families!$B:$B,0))</f>
        <v>38</v>
      </c>
      <c r="G152" s="3" t="s">
        <v>732</v>
      </c>
      <c r="J152">
        <v>629979</v>
      </c>
      <c r="K152">
        <v>5488586</v>
      </c>
      <c r="L152" t="s">
        <v>1950</v>
      </c>
      <c r="M152" t="s">
        <v>2561</v>
      </c>
      <c r="N152" t="s">
        <v>2560</v>
      </c>
      <c r="O152" t="s">
        <v>2559</v>
      </c>
      <c r="P152" t="s">
        <v>1959</v>
      </c>
      <c r="Q152">
        <v>10</v>
      </c>
      <c r="R152" t="s">
        <v>1963</v>
      </c>
      <c r="S152" t="s">
        <v>1945</v>
      </c>
      <c r="T152" t="s">
        <v>1944</v>
      </c>
      <c r="U152">
        <v>1010190</v>
      </c>
      <c r="V152" t="s">
        <v>915</v>
      </c>
      <c r="W152" t="s">
        <v>1943</v>
      </c>
      <c r="X152" t="s">
        <v>1942</v>
      </c>
      <c r="Y152" t="s">
        <v>915</v>
      </c>
      <c r="Z152" t="s">
        <v>915</v>
      </c>
      <c r="AA152">
        <v>10</v>
      </c>
      <c r="AB152">
        <v>4</v>
      </c>
      <c r="AC152" t="s">
        <v>322</v>
      </c>
      <c r="AD152" t="s">
        <v>1941</v>
      </c>
      <c r="AJ152" t="s">
        <v>1503</v>
      </c>
      <c r="AK152" t="s">
        <v>1962</v>
      </c>
    </row>
    <row r="153" spans="1:40" x14ac:dyDescent="0.2">
      <c r="A153">
        <v>1010207.8050000001</v>
      </c>
      <c r="C153" t="str">
        <f t="shared" si="4"/>
        <v>Unnamed Channel - BC-602b - S6 [W5610.0]</v>
      </c>
      <c r="D153" t="str">
        <f t="shared" si="5"/>
        <v xml:space="preserve">Fish bearing: No. Pipeline Crossing Method: Isolation if water present / Open-cut if dry or frozen to bottom. Vehicle Crossing Method: Ramp and Culvert. </v>
      </c>
      <c r="E153" t="s">
        <v>732</v>
      </c>
      <c r="F153" s="12">
        <f>INDEX(families!$A:$A,MATCH(G153,families!$B:$B,0))</f>
        <v>38</v>
      </c>
      <c r="G153" s="3" t="s">
        <v>732</v>
      </c>
      <c r="J153">
        <v>629971</v>
      </c>
      <c r="K153">
        <v>5488565</v>
      </c>
      <c r="L153" t="s">
        <v>1950</v>
      </c>
      <c r="M153" t="s">
        <v>2558</v>
      </c>
      <c r="N153" t="s">
        <v>2557</v>
      </c>
      <c r="O153" t="s">
        <v>2556</v>
      </c>
      <c r="P153" t="s">
        <v>1959</v>
      </c>
      <c r="Q153">
        <v>10</v>
      </c>
      <c r="R153" t="s">
        <v>1963</v>
      </c>
      <c r="S153" t="s">
        <v>1945</v>
      </c>
      <c r="T153" t="s">
        <v>1944</v>
      </c>
      <c r="U153">
        <v>1010210</v>
      </c>
      <c r="V153" t="s">
        <v>915</v>
      </c>
      <c r="W153" t="s">
        <v>1943</v>
      </c>
      <c r="X153" t="s">
        <v>1942</v>
      </c>
      <c r="Y153" t="s">
        <v>915</v>
      </c>
      <c r="Z153" t="s">
        <v>915</v>
      </c>
      <c r="AA153">
        <v>10</v>
      </c>
      <c r="AB153">
        <v>4</v>
      </c>
      <c r="AC153" t="s">
        <v>322</v>
      </c>
      <c r="AD153" t="s">
        <v>1941</v>
      </c>
      <c r="AJ153" t="s">
        <v>1503</v>
      </c>
      <c r="AK153" t="s">
        <v>1962</v>
      </c>
    </row>
    <row r="154" spans="1:40" x14ac:dyDescent="0.2">
      <c r="A154">
        <v>1010240.719</v>
      </c>
      <c r="C154" t="str">
        <f t="shared" si="4"/>
        <v>Unnamed Channel - BC-603 - S6 [W1634.3]</v>
      </c>
      <c r="D154" t="str">
        <f t="shared" si="5"/>
        <v xml:space="preserve">Fish bearing: No. Pipeline Crossing Method: Isolation if water present / Open-cut if dry or frozen to bottom. Vehicle Crossing Method: Ramp and Culvert. </v>
      </c>
      <c r="E154" t="s">
        <v>732</v>
      </c>
      <c r="F154" s="12">
        <f>INDEX(families!$A:$A,MATCH(G154,families!$B:$B,0))</f>
        <v>38</v>
      </c>
      <c r="G154" s="3" t="s">
        <v>732</v>
      </c>
      <c r="J154">
        <v>629960</v>
      </c>
      <c r="K154">
        <v>5488534</v>
      </c>
      <c r="L154" t="s">
        <v>1950</v>
      </c>
      <c r="M154" t="s">
        <v>2555</v>
      </c>
      <c r="O154" t="s">
        <v>2554</v>
      </c>
      <c r="P154" t="s">
        <v>1959</v>
      </c>
      <c r="Q154">
        <v>10</v>
      </c>
      <c r="R154" t="s">
        <v>1963</v>
      </c>
      <c r="S154" t="s">
        <v>1945</v>
      </c>
      <c r="T154" t="s">
        <v>1944</v>
      </c>
      <c r="U154">
        <v>1010240</v>
      </c>
      <c r="V154" t="s">
        <v>915</v>
      </c>
      <c r="W154" t="s">
        <v>1943</v>
      </c>
      <c r="X154" t="s">
        <v>1942</v>
      </c>
      <c r="Y154" t="s">
        <v>915</v>
      </c>
      <c r="Z154" t="s">
        <v>915</v>
      </c>
      <c r="AA154">
        <v>10</v>
      </c>
      <c r="AB154">
        <v>4</v>
      </c>
      <c r="AC154" t="s">
        <v>322</v>
      </c>
      <c r="AD154" t="s">
        <v>1515</v>
      </c>
      <c r="AE154" t="s">
        <v>1981</v>
      </c>
      <c r="AJ154" t="s">
        <v>1503</v>
      </c>
      <c r="AK154" t="s">
        <v>1962</v>
      </c>
    </row>
    <row r="155" spans="1:40" x14ac:dyDescent="0.2">
      <c r="A155">
        <v>1010291.414</v>
      </c>
      <c r="C155" t="str">
        <f t="shared" si="4"/>
        <v>Unnamed Channel - BC-603a - S6 [W5611.0]</v>
      </c>
      <c r="D155" t="str">
        <f t="shared" si="5"/>
        <v xml:space="preserve">Fish bearing: No. Pipeline Crossing Method: Isolation if water present / Open-cut if dry or frozen to bottom. Vehicle Crossing Method: Ramp and Culvert. </v>
      </c>
      <c r="E155" t="s">
        <v>732</v>
      </c>
      <c r="F155" s="12">
        <f>INDEX(families!$A:$A,MATCH(G155,families!$B:$B,0))</f>
        <v>38</v>
      </c>
      <c r="G155" s="3" t="s">
        <v>732</v>
      </c>
      <c r="J155">
        <v>629941</v>
      </c>
      <c r="K155">
        <v>5488487</v>
      </c>
      <c r="L155" t="s">
        <v>1950</v>
      </c>
      <c r="M155" t="s">
        <v>2553</v>
      </c>
      <c r="N155" t="s">
        <v>2552</v>
      </c>
      <c r="O155" t="s">
        <v>2551</v>
      </c>
      <c r="P155" t="s">
        <v>1959</v>
      </c>
      <c r="Q155">
        <v>10</v>
      </c>
      <c r="R155" t="s">
        <v>1963</v>
      </c>
      <c r="S155" t="s">
        <v>1945</v>
      </c>
      <c r="T155" t="s">
        <v>1944</v>
      </c>
      <c r="U155">
        <v>1010290</v>
      </c>
      <c r="V155" t="s">
        <v>915</v>
      </c>
      <c r="W155" t="s">
        <v>1943</v>
      </c>
      <c r="X155" t="s">
        <v>1942</v>
      </c>
      <c r="Y155" t="s">
        <v>915</v>
      </c>
      <c r="Z155" t="s">
        <v>915</v>
      </c>
      <c r="AA155">
        <v>10</v>
      </c>
      <c r="AB155">
        <v>4</v>
      </c>
      <c r="AC155" t="s">
        <v>322</v>
      </c>
      <c r="AD155" t="s">
        <v>1941</v>
      </c>
      <c r="AJ155" t="s">
        <v>1503</v>
      </c>
      <c r="AK155" t="s">
        <v>1962</v>
      </c>
    </row>
    <row r="156" spans="1:40" x14ac:dyDescent="0.2">
      <c r="A156">
        <v>1010367.183</v>
      </c>
      <c r="C156" t="str">
        <f t="shared" si="4"/>
        <v>Unnamed Channel - BC-604 - S6 [W1635.3]</v>
      </c>
      <c r="D156" t="str">
        <f t="shared" si="5"/>
        <v xml:space="preserve">Fish bearing: No. Pipeline Crossing Method: Isolation if water present / Open-cut if dry or frozen to bottom. Vehicle Crossing Method: Ramp and Culvert. </v>
      </c>
      <c r="E156" t="s">
        <v>732</v>
      </c>
      <c r="F156" s="12">
        <f>INDEX(families!$A:$A,MATCH(G156,families!$B:$B,0))</f>
        <v>38</v>
      </c>
      <c r="G156" s="3" t="s">
        <v>732</v>
      </c>
      <c r="J156">
        <v>629912</v>
      </c>
      <c r="K156">
        <v>5488417</v>
      </c>
      <c r="L156" t="s">
        <v>1950</v>
      </c>
      <c r="M156" t="s">
        <v>2550</v>
      </c>
      <c r="O156" t="s">
        <v>2549</v>
      </c>
      <c r="P156" t="s">
        <v>1959</v>
      </c>
      <c r="Q156">
        <v>10</v>
      </c>
      <c r="R156" t="s">
        <v>1963</v>
      </c>
      <c r="S156" t="s">
        <v>1945</v>
      </c>
      <c r="T156" t="s">
        <v>1944</v>
      </c>
      <c r="U156">
        <v>1010370</v>
      </c>
      <c r="V156" t="s">
        <v>915</v>
      </c>
      <c r="W156" t="s">
        <v>1943</v>
      </c>
      <c r="X156" t="s">
        <v>1942</v>
      </c>
      <c r="Y156" t="s">
        <v>915</v>
      </c>
      <c r="Z156" t="s">
        <v>915</v>
      </c>
      <c r="AA156">
        <v>0</v>
      </c>
      <c r="AB156">
        <v>4</v>
      </c>
      <c r="AC156" t="s">
        <v>322</v>
      </c>
      <c r="AD156" t="s">
        <v>1515</v>
      </c>
      <c r="AE156" t="s">
        <v>1981</v>
      </c>
      <c r="AJ156" t="s">
        <v>1503</v>
      </c>
      <c r="AK156" t="s">
        <v>1962</v>
      </c>
    </row>
    <row r="157" spans="1:40" x14ac:dyDescent="0.2">
      <c r="A157">
        <v>1010411.567</v>
      </c>
      <c r="C157" t="str">
        <f t="shared" si="4"/>
        <v>Unnamed Drainage - BC-604a - NCD [W5612.0]</v>
      </c>
      <c r="D157" t="str">
        <f t="shared" si="5"/>
        <v xml:space="preserve">Fish bearing: No. Pipeline Crossing Method: Isolation if water present / Open-cut if dry or frozen to bottom. Vehicle Crossing Method: Ramp and Culvert. </v>
      </c>
      <c r="E157" t="s">
        <v>732</v>
      </c>
      <c r="F157" s="12">
        <f>INDEX(families!$A:$A,MATCH(G157,families!$B:$B,0))</f>
        <v>38</v>
      </c>
      <c r="G157" s="3" t="s">
        <v>732</v>
      </c>
      <c r="J157">
        <v>629895</v>
      </c>
      <c r="K157">
        <v>5488376</v>
      </c>
      <c r="L157" t="s">
        <v>1950</v>
      </c>
      <c r="M157" t="s">
        <v>2548</v>
      </c>
      <c r="O157" t="s">
        <v>2547</v>
      </c>
      <c r="P157" t="s">
        <v>1947</v>
      </c>
      <c r="Q157">
        <v>0</v>
      </c>
      <c r="R157" t="s">
        <v>1946</v>
      </c>
      <c r="S157" t="s">
        <v>1945</v>
      </c>
      <c r="T157" t="s">
        <v>1944</v>
      </c>
      <c r="U157">
        <v>1010410</v>
      </c>
      <c r="V157" t="s">
        <v>915</v>
      </c>
      <c r="W157" t="s">
        <v>1943</v>
      </c>
      <c r="X157" t="s">
        <v>1942</v>
      </c>
      <c r="Y157" t="s">
        <v>915</v>
      </c>
      <c r="Z157" t="s">
        <v>915</v>
      </c>
      <c r="AA157">
        <v>0</v>
      </c>
      <c r="AB157">
        <v>0</v>
      </c>
      <c r="AC157" t="s">
        <v>322</v>
      </c>
      <c r="AD157" t="s">
        <v>1941</v>
      </c>
      <c r="AJ157" t="s">
        <v>1503</v>
      </c>
      <c r="AK157" t="s">
        <v>1938</v>
      </c>
    </row>
    <row r="158" spans="1:40" x14ac:dyDescent="0.2">
      <c r="A158">
        <v>1010429.037</v>
      </c>
      <c r="C158" t="str">
        <f t="shared" si="4"/>
        <v>Unnamed Channel - BC-605 - S6 [W1636.3]</v>
      </c>
      <c r="D158" t="str">
        <f t="shared" si="5"/>
        <v xml:space="preserve">Fish bearing: No. Pipeline Crossing Method: Isolation if water present / Open-cut if dry or frozen to bottom. Vehicle Crossing Method: Ramp and Culvert. </v>
      </c>
      <c r="E158" t="s">
        <v>732</v>
      </c>
      <c r="F158" s="12">
        <f>INDEX(families!$A:$A,MATCH(G158,families!$B:$B,0))</f>
        <v>38</v>
      </c>
      <c r="G158" s="3" t="s">
        <v>732</v>
      </c>
      <c r="J158">
        <v>629888</v>
      </c>
      <c r="K158">
        <v>5488360</v>
      </c>
      <c r="L158" t="s">
        <v>1950</v>
      </c>
      <c r="M158" t="s">
        <v>2546</v>
      </c>
      <c r="O158" t="s">
        <v>2545</v>
      </c>
      <c r="P158" t="s">
        <v>1959</v>
      </c>
      <c r="Q158">
        <v>10</v>
      </c>
      <c r="R158" t="s">
        <v>1963</v>
      </c>
      <c r="S158" t="s">
        <v>1945</v>
      </c>
      <c r="T158" t="s">
        <v>1944</v>
      </c>
      <c r="U158">
        <v>1010430</v>
      </c>
      <c r="V158" t="s">
        <v>915</v>
      </c>
      <c r="W158" t="s">
        <v>1943</v>
      </c>
      <c r="X158" t="s">
        <v>1942</v>
      </c>
      <c r="Y158" t="s">
        <v>915</v>
      </c>
      <c r="Z158" t="s">
        <v>915</v>
      </c>
      <c r="AA158">
        <v>10</v>
      </c>
      <c r="AB158">
        <v>4</v>
      </c>
      <c r="AC158" t="s">
        <v>322</v>
      </c>
      <c r="AD158" t="s">
        <v>1515</v>
      </c>
      <c r="AE158" t="s">
        <v>1981</v>
      </c>
      <c r="AJ158" t="s">
        <v>1503</v>
      </c>
      <c r="AK158" t="s">
        <v>1962</v>
      </c>
    </row>
    <row r="159" spans="1:40" x14ac:dyDescent="0.2">
      <c r="A159">
        <v>1010480.515</v>
      </c>
      <c r="C159" t="str">
        <f t="shared" si="4"/>
        <v>Unnamed Drainage - BC-605a - NCD [W5613.0]</v>
      </c>
      <c r="D159" t="str">
        <f t="shared" si="5"/>
        <v xml:space="preserve">Fish bearing: No. Pipeline Crossing Method: Isolation if water present / Open-cut if dry or frozen to bottom. Vehicle Crossing Method: Ramp and Culvert. </v>
      </c>
      <c r="E159" t="s">
        <v>732</v>
      </c>
      <c r="F159" s="12">
        <f>INDEX(families!$A:$A,MATCH(G159,families!$B:$B,0))</f>
        <v>38</v>
      </c>
      <c r="G159" s="3" t="s">
        <v>732</v>
      </c>
      <c r="J159">
        <v>629867</v>
      </c>
      <c r="K159">
        <v>5488313</v>
      </c>
      <c r="L159" t="s">
        <v>1950</v>
      </c>
      <c r="M159" t="s">
        <v>2544</v>
      </c>
      <c r="N159" t="s">
        <v>2543</v>
      </c>
      <c r="O159" t="s">
        <v>2542</v>
      </c>
      <c r="P159" t="s">
        <v>1947</v>
      </c>
      <c r="Q159">
        <v>0</v>
      </c>
      <c r="R159" t="s">
        <v>1946</v>
      </c>
      <c r="S159" t="s">
        <v>1945</v>
      </c>
      <c r="T159" t="s">
        <v>1944</v>
      </c>
      <c r="U159">
        <v>1010480</v>
      </c>
      <c r="V159" t="s">
        <v>915</v>
      </c>
      <c r="W159" t="s">
        <v>1943</v>
      </c>
      <c r="X159" t="s">
        <v>1942</v>
      </c>
      <c r="Y159" t="s">
        <v>915</v>
      </c>
      <c r="Z159" t="s">
        <v>915</v>
      </c>
      <c r="AA159">
        <v>0</v>
      </c>
      <c r="AB159">
        <v>0</v>
      </c>
      <c r="AC159" t="s">
        <v>322</v>
      </c>
      <c r="AD159" t="s">
        <v>1941</v>
      </c>
      <c r="AJ159" t="s">
        <v>1503</v>
      </c>
      <c r="AK159" t="s">
        <v>1938</v>
      </c>
    </row>
    <row r="160" spans="1:40" x14ac:dyDescent="0.2">
      <c r="A160">
        <v>1010511.384</v>
      </c>
      <c r="C160" t="str">
        <f t="shared" si="4"/>
        <v>Unnamed Drainage - BC-605b - NCD [W5614.0]</v>
      </c>
      <c r="D160" t="str">
        <f t="shared" si="5"/>
        <v xml:space="preserve">Fish bearing: No. Pipeline Crossing Method: Isolation if water present / Open-cut if dry or frozen to bottom. Vehicle Crossing Method: Ramp and Culvert. </v>
      </c>
      <c r="E160" t="s">
        <v>732</v>
      </c>
      <c r="F160" s="12">
        <f>INDEX(families!$A:$A,MATCH(G160,families!$B:$B,0))</f>
        <v>38</v>
      </c>
      <c r="G160" s="3" t="s">
        <v>732</v>
      </c>
      <c r="J160">
        <v>629854</v>
      </c>
      <c r="K160">
        <v>5488285</v>
      </c>
      <c r="L160" t="s">
        <v>1950</v>
      </c>
      <c r="M160" t="s">
        <v>2541</v>
      </c>
      <c r="N160" t="s">
        <v>2540</v>
      </c>
      <c r="O160" t="s">
        <v>2539</v>
      </c>
      <c r="P160" t="s">
        <v>1947</v>
      </c>
      <c r="Q160">
        <v>0</v>
      </c>
      <c r="R160" t="s">
        <v>1946</v>
      </c>
      <c r="S160" t="s">
        <v>1945</v>
      </c>
      <c r="T160" t="s">
        <v>1944</v>
      </c>
      <c r="U160">
        <v>1010510</v>
      </c>
      <c r="V160" t="s">
        <v>915</v>
      </c>
      <c r="W160" t="s">
        <v>1943</v>
      </c>
      <c r="X160" t="s">
        <v>1942</v>
      </c>
      <c r="Y160" t="s">
        <v>915</v>
      </c>
      <c r="Z160" t="s">
        <v>915</v>
      </c>
      <c r="AA160">
        <v>0</v>
      </c>
      <c r="AB160">
        <v>0</v>
      </c>
      <c r="AC160" t="s">
        <v>322</v>
      </c>
      <c r="AD160" t="s">
        <v>1941</v>
      </c>
      <c r="AJ160" t="s">
        <v>1503</v>
      </c>
      <c r="AK160" t="s">
        <v>1938</v>
      </c>
    </row>
    <row r="161" spans="1:37" x14ac:dyDescent="0.2">
      <c r="A161">
        <v>1010527.905</v>
      </c>
      <c r="C161" t="str">
        <f t="shared" si="4"/>
        <v>Unnamed Drainage - BC-605c - NCD [W5615.0]</v>
      </c>
      <c r="D161" t="str">
        <f t="shared" si="5"/>
        <v xml:space="preserve">Fish bearing: No. Pipeline Crossing Method: Isolation if water present / Open-cut if dry or frozen to bottom. Vehicle Crossing Method: Ramp and Culvert. </v>
      </c>
      <c r="E161" t="s">
        <v>732</v>
      </c>
      <c r="F161" s="12">
        <f>INDEX(families!$A:$A,MATCH(G161,families!$B:$B,0))</f>
        <v>38</v>
      </c>
      <c r="G161" s="3" t="s">
        <v>732</v>
      </c>
      <c r="J161">
        <v>629850</v>
      </c>
      <c r="K161">
        <v>5488269</v>
      </c>
      <c r="L161" t="s">
        <v>1950</v>
      </c>
      <c r="M161" t="s">
        <v>2538</v>
      </c>
      <c r="N161" t="s">
        <v>2537</v>
      </c>
      <c r="O161" t="s">
        <v>2536</v>
      </c>
      <c r="P161" t="s">
        <v>1947</v>
      </c>
      <c r="Q161">
        <v>0</v>
      </c>
      <c r="R161" t="s">
        <v>1946</v>
      </c>
      <c r="S161" t="s">
        <v>1945</v>
      </c>
      <c r="T161" t="s">
        <v>1944</v>
      </c>
      <c r="U161">
        <v>1010530</v>
      </c>
      <c r="V161" t="s">
        <v>915</v>
      </c>
      <c r="W161" t="s">
        <v>1943</v>
      </c>
      <c r="X161" t="s">
        <v>1942</v>
      </c>
      <c r="Y161" t="s">
        <v>915</v>
      </c>
      <c r="Z161" t="s">
        <v>915</v>
      </c>
      <c r="AA161">
        <v>0</v>
      </c>
      <c r="AB161">
        <v>0</v>
      </c>
      <c r="AC161" t="s">
        <v>322</v>
      </c>
      <c r="AD161" t="s">
        <v>1941</v>
      </c>
      <c r="AJ161" t="s">
        <v>1503</v>
      </c>
      <c r="AK161" t="s">
        <v>1938</v>
      </c>
    </row>
    <row r="162" spans="1:37" x14ac:dyDescent="0.2">
      <c r="A162">
        <v>1010588.112</v>
      </c>
      <c r="C162" t="str">
        <f t="shared" si="4"/>
        <v>Unnamed Drainage - BC-605d - NCD [W5616.0]</v>
      </c>
      <c r="D162" t="str">
        <f t="shared" si="5"/>
        <v xml:space="preserve">Fish bearing: No. Pipeline Crossing Method: Isolation if water present / Open-cut if dry or frozen to bottom. Vehicle Crossing Method: Ramp and Culvert. </v>
      </c>
      <c r="E162" t="s">
        <v>732</v>
      </c>
      <c r="F162" s="12">
        <f>INDEX(families!$A:$A,MATCH(G162,families!$B:$B,0))</f>
        <v>38</v>
      </c>
      <c r="G162" s="3" t="s">
        <v>732</v>
      </c>
      <c r="J162">
        <v>629838</v>
      </c>
      <c r="K162">
        <v>5488210</v>
      </c>
      <c r="L162" t="s">
        <v>1950</v>
      </c>
      <c r="M162" t="s">
        <v>2535</v>
      </c>
      <c r="N162" t="s">
        <v>2534</v>
      </c>
      <c r="O162" t="s">
        <v>2533</v>
      </c>
      <c r="P162" t="s">
        <v>1947</v>
      </c>
      <c r="Q162">
        <v>0</v>
      </c>
      <c r="R162" t="s">
        <v>1946</v>
      </c>
      <c r="S162" t="s">
        <v>1945</v>
      </c>
      <c r="T162" t="s">
        <v>1944</v>
      </c>
      <c r="U162">
        <v>1010590</v>
      </c>
      <c r="V162" t="s">
        <v>915</v>
      </c>
      <c r="W162" t="s">
        <v>1943</v>
      </c>
      <c r="X162" t="s">
        <v>1942</v>
      </c>
      <c r="Y162" t="s">
        <v>915</v>
      </c>
      <c r="Z162" t="s">
        <v>915</v>
      </c>
      <c r="AA162">
        <v>0</v>
      </c>
      <c r="AB162">
        <v>0</v>
      </c>
      <c r="AC162" t="s">
        <v>322</v>
      </c>
      <c r="AD162" t="s">
        <v>1941</v>
      </c>
      <c r="AJ162" t="s">
        <v>1503</v>
      </c>
      <c r="AK162" t="s">
        <v>1938</v>
      </c>
    </row>
    <row r="163" spans="1:37" x14ac:dyDescent="0.2">
      <c r="A163">
        <v>1010603.409</v>
      </c>
      <c r="C163" t="str">
        <f t="shared" si="4"/>
        <v>Unnamed Drainage - BC-605e - NCD [W5772.0]</v>
      </c>
      <c r="D163" t="str">
        <f t="shared" si="5"/>
        <v xml:space="preserve">Fish bearing: No. Pipeline Crossing Method: Isolation if water present / Open-cut if dry or frozen to bottom. Vehicle Crossing Method: Ramp and Culvert. </v>
      </c>
      <c r="E163" t="s">
        <v>732</v>
      </c>
      <c r="F163" s="12">
        <f>INDEX(families!$A:$A,MATCH(G163,families!$B:$B,0))</f>
        <v>38</v>
      </c>
      <c r="G163" s="3" t="s">
        <v>732</v>
      </c>
      <c r="J163">
        <v>629835</v>
      </c>
      <c r="K163">
        <v>5488195</v>
      </c>
      <c r="L163" t="s">
        <v>1950</v>
      </c>
      <c r="M163" t="s">
        <v>2532</v>
      </c>
      <c r="N163" t="s">
        <v>2531</v>
      </c>
      <c r="O163" t="s">
        <v>2530</v>
      </c>
      <c r="P163" t="s">
        <v>1947</v>
      </c>
      <c r="Q163">
        <v>0</v>
      </c>
      <c r="R163" t="s">
        <v>1946</v>
      </c>
      <c r="S163" t="s">
        <v>1945</v>
      </c>
      <c r="T163" t="s">
        <v>1944</v>
      </c>
      <c r="U163">
        <v>1010600</v>
      </c>
      <c r="V163" t="s">
        <v>915</v>
      </c>
      <c r="W163" t="s">
        <v>1943</v>
      </c>
      <c r="X163" t="s">
        <v>1942</v>
      </c>
      <c r="Y163" t="s">
        <v>915</v>
      </c>
      <c r="Z163" t="s">
        <v>915</v>
      </c>
      <c r="AA163">
        <v>0</v>
      </c>
      <c r="AB163">
        <v>0</v>
      </c>
      <c r="AC163" t="s">
        <v>322</v>
      </c>
      <c r="AD163" t="s">
        <v>1941</v>
      </c>
      <c r="AJ163" t="s">
        <v>1503</v>
      </c>
      <c r="AK163" t="s">
        <v>1938</v>
      </c>
    </row>
    <row r="164" spans="1:37" x14ac:dyDescent="0.2">
      <c r="A164">
        <v>1010703.902</v>
      </c>
      <c r="C164" t="str">
        <f t="shared" si="4"/>
        <v>Unnamed Drainage - BC-605f - NCD [W5773.0]</v>
      </c>
      <c r="D164" t="str">
        <f t="shared" si="5"/>
        <v xml:space="preserve">Fish bearing: No. Pipeline Crossing Method: Isolation if water present / Open-cut if dry or frozen to bottom. Vehicle Crossing Method: Ramp and Culvert. </v>
      </c>
      <c r="E164" t="s">
        <v>732</v>
      </c>
      <c r="F164" s="12">
        <f>INDEX(families!$A:$A,MATCH(G164,families!$B:$B,0))</f>
        <v>38</v>
      </c>
      <c r="G164" s="3" t="s">
        <v>732</v>
      </c>
      <c r="J164">
        <v>629826</v>
      </c>
      <c r="K164">
        <v>5488095</v>
      </c>
      <c r="L164" t="s">
        <v>1950</v>
      </c>
      <c r="M164" t="s">
        <v>2529</v>
      </c>
      <c r="N164" t="s">
        <v>2528</v>
      </c>
      <c r="O164" t="s">
        <v>2527</v>
      </c>
      <c r="P164" t="s">
        <v>1947</v>
      </c>
      <c r="Q164">
        <v>0</v>
      </c>
      <c r="R164" t="s">
        <v>1946</v>
      </c>
      <c r="S164" t="s">
        <v>1945</v>
      </c>
      <c r="T164" t="s">
        <v>1944</v>
      </c>
      <c r="U164">
        <v>1010700</v>
      </c>
      <c r="V164" t="s">
        <v>915</v>
      </c>
      <c r="W164" t="s">
        <v>1943</v>
      </c>
      <c r="X164" t="s">
        <v>1942</v>
      </c>
      <c r="Y164" t="s">
        <v>915</v>
      </c>
      <c r="Z164" t="s">
        <v>915</v>
      </c>
      <c r="AA164">
        <v>0</v>
      </c>
      <c r="AB164">
        <v>0</v>
      </c>
      <c r="AC164" t="s">
        <v>322</v>
      </c>
      <c r="AD164" t="s">
        <v>1941</v>
      </c>
      <c r="AJ164" t="s">
        <v>1503</v>
      </c>
      <c r="AK164" t="s">
        <v>1938</v>
      </c>
    </row>
    <row r="165" spans="1:37" x14ac:dyDescent="0.2">
      <c r="A165">
        <v>1010804.1459999999</v>
      </c>
      <c r="C165" t="str">
        <f t="shared" si="4"/>
        <v>Unnamed Channel - BC-605g - S6 [W5774.0]</v>
      </c>
      <c r="D165" t="str">
        <f t="shared" si="5"/>
        <v xml:space="preserve">Fish bearing: No. Pipeline Crossing Method: Isolation if water present / Open-cut if dry or frozen to bottom. Vehicle Crossing Method: Ramp and Culvert. </v>
      </c>
      <c r="E165" t="s">
        <v>732</v>
      </c>
      <c r="F165" s="12">
        <f>INDEX(families!$A:$A,MATCH(G165,families!$B:$B,0))</f>
        <v>38</v>
      </c>
      <c r="G165" s="3" t="s">
        <v>732</v>
      </c>
      <c r="J165">
        <v>629819</v>
      </c>
      <c r="K165">
        <v>5487995</v>
      </c>
      <c r="L165" t="s">
        <v>1950</v>
      </c>
      <c r="M165" t="s">
        <v>2526</v>
      </c>
      <c r="N165" t="s">
        <v>2525</v>
      </c>
      <c r="O165" t="s">
        <v>2524</v>
      </c>
      <c r="P165" t="s">
        <v>1959</v>
      </c>
      <c r="Q165">
        <v>10</v>
      </c>
      <c r="R165" t="s">
        <v>1963</v>
      </c>
      <c r="S165" t="s">
        <v>1945</v>
      </c>
      <c r="T165" t="s">
        <v>1944</v>
      </c>
      <c r="U165">
        <v>1010800</v>
      </c>
      <c r="V165" t="s">
        <v>915</v>
      </c>
      <c r="W165" t="s">
        <v>1943</v>
      </c>
      <c r="X165" t="s">
        <v>1942</v>
      </c>
      <c r="Y165" t="s">
        <v>915</v>
      </c>
      <c r="Z165" t="s">
        <v>915</v>
      </c>
      <c r="AA165">
        <v>10</v>
      </c>
      <c r="AB165">
        <v>4</v>
      </c>
      <c r="AC165" t="s">
        <v>322</v>
      </c>
      <c r="AD165" t="s">
        <v>1941</v>
      </c>
      <c r="AE165" t="s">
        <v>1981</v>
      </c>
      <c r="AJ165" t="s">
        <v>1503</v>
      </c>
      <c r="AK165" t="s">
        <v>1962</v>
      </c>
    </row>
    <row r="166" spans="1:37" x14ac:dyDescent="0.2">
      <c r="A166">
        <v>1010884.938</v>
      </c>
      <c r="C166" t="str">
        <f t="shared" si="4"/>
        <v>Unnamed Channel - BC-606 - S6 [W1637.3]</v>
      </c>
      <c r="D166" t="str">
        <f t="shared" si="5"/>
        <v xml:space="preserve">Fish bearing: No. Pipeline Crossing Method: Isolation if water present / Open-cut if dry or frozen to bottom. Vehicle Crossing Method: Ramp and Culvert. </v>
      </c>
      <c r="E166" t="s">
        <v>732</v>
      </c>
      <c r="F166" s="12">
        <f>INDEX(families!$A:$A,MATCH(G166,families!$B:$B,0))</f>
        <v>38</v>
      </c>
      <c r="G166" s="3" t="s">
        <v>732</v>
      </c>
      <c r="J166">
        <v>629810</v>
      </c>
      <c r="K166">
        <v>5487915</v>
      </c>
      <c r="L166" t="s">
        <v>1950</v>
      </c>
      <c r="M166" t="s">
        <v>2523</v>
      </c>
      <c r="O166" t="s">
        <v>2522</v>
      </c>
      <c r="P166" t="s">
        <v>1959</v>
      </c>
      <c r="Q166">
        <v>10</v>
      </c>
      <c r="R166" t="s">
        <v>1963</v>
      </c>
      <c r="S166" t="s">
        <v>1945</v>
      </c>
      <c r="T166" t="s">
        <v>1944</v>
      </c>
      <c r="U166">
        <v>1010890</v>
      </c>
      <c r="V166" t="s">
        <v>915</v>
      </c>
      <c r="W166" t="s">
        <v>1943</v>
      </c>
      <c r="X166" t="s">
        <v>1942</v>
      </c>
      <c r="Y166" t="s">
        <v>915</v>
      </c>
      <c r="Z166" t="s">
        <v>915</v>
      </c>
      <c r="AA166">
        <v>10</v>
      </c>
      <c r="AB166">
        <v>4</v>
      </c>
      <c r="AC166" t="s">
        <v>322</v>
      </c>
      <c r="AD166" t="s">
        <v>1515</v>
      </c>
      <c r="AE166" t="s">
        <v>1981</v>
      </c>
      <c r="AJ166" t="s">
        <v>1503</v>
      </c>
      <c r="AK166" t="s">
        <v>1951</v>
      </c>
    </row>
    <row r="167" spans="1:37" x14ac:dyDescent="0.2">
      <c r="A167">
        <v>1010916.561</v>
      </c>
      <c r="C167" t="str">
        <f t="shared" si="4"/>
        <v>Unnamed Channel - BC-607 - S6 [W1638.3]</v>
      </c>
      <c r="D167" t="str">
        <f t="shared" si="5"/>
        <v xml:space="preserve">Fish bearing: No. Pipeline Crossing Method: Isolation if water present / Open-cut if dry or frozen to bottom. Vehicle Crossing Method: Ramp and Culvert. </v>
      </c>
      <c r="E167" t="s">
        <v>732</v>
      </c>
      <c r="F167" s="12">
        <f>INDEX(families!$A:$A,MATCH(G167,families!$B:$B,0))</f>
        <v>38</v>
      </c>
      <c r="G167" s="3" t="s">
        <v>732</v>
      </c>
      <c r="J167">
        <v>629800</v>
      </c>
      <c r="K167">
        <v>5487885</v>
      </c>
      <c r="L167" t="s">
        <v>1950</v>
      </c>
      <c r="M167" t="s">
        <v>2521</v>
      </c>
      <c r="O167" t="s">
        <v>2520</v>
      </c>
      <c r="P167" t="s">
        <v>1959</v>
      </c>
      <c r="Q167">
        <v>10</v>
      </c>
      <c r="R167" t="s">
        <v>1963</v>
      </c>
      <c r="S167" t="s">
        <v>1945</v>
      </c>
      <c r="T167" t="s">
        <v>1944</v>
      </c>
      <c r="U167">
        <v>1010920</v>
      </c>
      <c r="V167" t="s">
        <v>915</v>
      </c>
      <c r="W167" t="s">
        <v>1943</v>
      </c>
      <c r="X167" t="s">
        <v>1942</v>
      </c>
      <c r="Y167" t="s">
        <v>915</v>
      </c>
      <c r="Z167" t="s">
        <v>915</v>
      </c>
      <c r="AA167">
        <v>10</v>
      </c>
      <c r="AB167">
        <v>4</v>
      </c>
      <c r="AC167" t="s">
        <v>322</v>
      </c>
      <c r="AD167" t="s">
        <v>1515</v>
      </c>
      <c r="AE167" t="s">
        <v>1981</v>
      </c>
      <c r="AJ167" t="s">
        <v>1503</v>
      </c>
      <c r="AK167" t="s">
        <v>1962</v>
      </c>
    </row>
    <row r="168" spans="1:37" x14ac:dyDescent="0.2">
      <c r="A168">
        <v>1011009.572</v>
      </c>
      <c r="C168" t="str">
        <f t="shared" si="4"/>
        <v>Unnamed Channel - BC-608 - S5 [W1639.3]</v>
      </c>
      <c r="D168" t="str">
        <f t="shared" si="5"/>
        <v xml:space="preserve">Fish bearing: No. Pipeline Crossing Method: Isolation if water present / Open-cut if dry or frozen to bottom. Vehicle Crossing Method: Ramp and Culvert or Clear-Span Bridge. </v>
      </c>
      <c r="E168" t="s">
        <v>732</v>
      </c>
      <c r="F168" s="12">
        <f>INDEX(families!$A:$A,MATCH(G168,families!$B:$B,0))</f>
        <v>38</v>
      </c>
      <c r="G168" s="3" t="s">
        <v>732</v>
      </c>
      <c r="J168">
        <v>629756</v>
      </c>
      <c r="K168">
        <v>5487804</v>
      </c>
      <c r="L168" t="s">
        <v>1950</v>
      </c>
      <c r="M168" t="s">
        <v>2519</v>
      </c>
      <c r="O168" t="s">
        <v>2518</v>
      </c>
      <c r="P168" t="s">
        <v>1959</v>
      </c>
      <c r="Q168">
        <v>10</v>
      </c>
      <c r="R168" t="s">
        <v>2152</v>
      </c>
      <c r="S168" t="s">
        <v>1945</v>
      </c>
      <c r="T168" t="s">
        <v>1944</v>
      </c>
      <c r="U168">
        <v>1011010</v>
      </c>
      <c r="V168" t="s">
        <v>915</v>
      </c>
      <c r="W168" t="s">
        <v>1943</v>
      </c>
      <c r="X168" t="s">
        <v>2020</v>
      </c>
      <c r="Y168" t="s">
        <v>915</v>
      </c>
      <c r="Z168" t="s">
        <v>915</v>
      </c>
      <c r="AA168">
        <v>10</v>
      </c>
      <c r="AB168">
        <v>4</v>
      </c>
      <c r="AC168" t="s">
        <v>322</v>
      </c>
      <c r="AD168" t="s">
        <v>1515</v>
      </c>
      <c r="AE168" t="s">
        <v>1981</v>
      </c>
      <c r="AJ168" t="s">
        <v>1503</v>
      </c>
      <c r="AK168" t="s">
        <v>2322</v>
      </c>
    </row>
    <row r="169" spans="1:37" x14ac:dyDescent="0.2">
      <c r="A169">
        <v>1011088.05</v>
      </c>
      <c r="C169" t="str">
        <f t="shared" si="4"/>
        <v>Unnamed Channel - BC-609 - S6 [W1640.3]</v>
      </c>
      <c r="D169" t="str">
        <f t="shared" si="5"/>
        <v xml:space="preserve">Fish bearing: No. Pipeline Crossing Method: Isolation if water present / Open-cut if dry or frozen to bottom. Vehicle Crossing Method: Ramp and Culvert. </v>
      </c>
      <c r="E169" t="s">
        <v>732</v>
      </c>
      <c r="F169" s="12">
        <f>INDEX(families!$A:$A,MATCH(G169,families!$B:$B,0))</f>
        <v>38</v>
      </c>
      <c r="G169" s="3" t="s">
        <v>732</v>
      </c>
      <c r="J169">
        <v>629728</v>
      </c>
      <c r="K169">
        <v>5487733</v>
      </c>
      <c r="L169" t="s">
        <v>1950</v>
      </c>
      <c r="M169" t="s">
        <v>2517</v>
      </c>
      <c r="O169" t="s">
        <v>2516</v>
      </c>
      <c r="P169" t="s">
        <v>1959</v>
      </c>
      <c r="Q169">
        <v>10</v>
      </c>
      <c r="R169" t="s">
        <v>1963</v>
      </c>
      <c r="S169" t="s">
        <v>1945</v>
      </c>
      <c r="T169" t="s">
        <v>1944</v>
      </c>
      <c r="U169">
        <v>1011090</v>
      </c>
      <c r="V169" t="s">
        <v>915</v>
      </c>
      <c r="W169" t="s">
        <v>1943</v>
      </c>
      <c r="X169" t="s">
        <v>1942</v>
      </c>
      <c r="Y169" t="s">
        <v>915</v>
      </c>
      <c r="Z169" t="s">
        <v>915</v>
      </c>
      <c r="AA169">
        <v>10</v>
      </c>
      <c r="AB169">
        <v>4</v>
      </c>
      <c r="AC169" t="s">
        <v>322</v>
      </c>
      <c r="AD169" t="s">
        <v>1515</v>
      </c>
      <c r="AE169" t="s">
        <v>1981</v>
      </c>
      <c r="AJ169" t="s">
        <v>1503</v>
      </c>
      <c r="AK169" t="s">
        <v>1951</v>
      </c>
    </row>
    <row r="170" spans="1:37" x14ac:dyDescent="0.2">
      <c r="A170">
        <v>1011229.955</v>
      </c>
      <c r="C170" t="str">
        <f t="shared" si="4"/>
        <v>Unnamed Channel - BC-610 - S6 [W1641.3]</v>
      </c>
      <c r="D170" t="str">
        <f t="shared" si="5"/>
        <v xml:space="preserve">Fish bearing: No. Pipeline Crossing Method: Isolation if water present / Open-cut if dry or frozen to bottom. Vehicle Crossing Method: Ramp and Culvert or Clear-Span Bridge. </v>
      </c>
      <c r="E170" t="s">
        <v>732</v>
      </c>
      <c r="F170" s="12">
        <f>INDEX(families!$A:$A,MATCH(G170,families!$B:$B,0))</f>
        <v>38</v>
      </c>
      <c r="G170" s="3" t="s">
        <v>732</v>
      </c>
      <c r="J170">
        <v>629712</v>
      </c>
      <c r="K170">
        <v>5487592</v>
      </c>
      <c r="L170" t="s">
        <v>1950</v>
      </c>
      <c r="M170" t="s">
        <v>2515</v>
      </c>
      <c r="O170" t="s">
        <v>2514</v>
      </c>
      <c r="P170" t="s">
        <v>1959</v>
      </c>
      <c r="Q170">
        <v>10</v>
      </c>
      <c r="R170" t="s">
        <v>1963</v>
      </c>
      <c r="S170" t="s">
        <v>1945</v>
      </c>
      <c r="T170" t="s">
        <v>1944</v>
      </c>
      <c r="U170">
        <v>1011230</v>
      </c>
      <c r="V170" t="s">
        <v>915</v>
      </c>
      <c r="W170" t="s">
        <v>1943</v>
      </c>
      <c r="X170" t="s">
        <v>2020</v>
      </c>
      <c r="Y170" t="s">
        <v>915</v>
      </c>
      <c r="Z170" t="s">
        <v>915</v>
      </c>
      <c r="AA170">
        <v>10</v>
      </c>
      <c r="AB170">
        <v>4</v>
      </c>
      <c r="AC170" t="s">
        <v>322</v>
      </c>
      <c r="AD170" t="s">
        <v>1515</v>
      </c>
      <c r="AE170" t="s">
        <v>1981</v>
      </c>
      <c r="AJ170" t="s">
        <v>1503</v>
      </c>
      <c r="AK170" t="s">
        <v>1951</v>
      </c>
    </row>
    <row r="171" spans="1:37" x14ac:dyDescent="0.2">
      <c r="A171">
        <v>1011337.906</v>
      </c>
      <c r="C171" t="str">
        <f t="shared" si="4"/>
        <v>Unnamed Channel - BC-611 - S5 [W1642.3]</v>
      </c>
      <c r="D171" t="str">
        <f t="shared" si="5"/>
        <v xml:space="preserve">Fish bearing: No. Pipeline Crossing Method: Isolation if water present / Open-cut if dry or frozen to bottom. Vehicle Crossing Method: Clear-Span Bridge or other regulatory approved crossing method. </v>
      </c>
      <c r="E171" t="s">
        <v>732</v>
      </c>
      <c r="F171" s="12">
        <f>INDEX(families!$A:$A,MATCH(G171,families!$B:$B,0))</f>
        <v>38</v>
      </c>
      <c r="G171" s="3" t="s">
        <v>732</v>
      </c>
      <c r="J171">
        <v>629698</v>
      </c>
      <c r="K171">
        <v>5487485</v>
      </c>
      <c r="L171" t="s">
        <v>1950</v>
      </c>
      <c r="M171" t="s">
        <v>2513</v>
      </c>
      <c r="O171" t="s">
        <v>2512</v>
      </c>
      <c r="P171" t="s">
        <v>1959</v>
      </c>
      <c r="Q171">
        <v>10</v>
      </c>
      <c r="R171" t="s">
        <v>2152</v>
      </c>
      <c r="S171" t="s">
        <v>1945</v>
      </c>
      <c r="T171" t="s">
        <v>1944</v>
      </c>
      <c r="U171">
        <v>1011340</v>
      </c>
      <c r="V171" t="s">
        <v>915</v>
      </c>
      <c r="W171" t="s">
        <v>1943</v>
      </c>
      <c r="X171" t="s">
        <v>1982</v>
      </c>
      <c r="Y171" t="s">
        <v>915</v>
      </c>
      <c r="Z171" t="s">
        <v>915</v>
      </c>
      <c r="AA171">
        <v>10</v>
      </c>
      <c r="AB171">
        <v>4</v>
      </c>
      <c r="AC171" t="s">
        <v>322</v>
      </c>
      <c r="AD171" t="s">
        <v>1515</v>
      </c>
      <c r="AE171" t="s">
        <v>1981</v>
      </c>
      <c r="AJ171" t="s">
        <v>1503</v>
      </c>
      <c r="AK171" t="s">
        <v>2322</v>
      </c>
    </row>
    <row r="172" spans="1:37" x14ac:dyDescent="0.2">
      <c r="A172">
        <v>1011530.991</v>
      </c>
      <c r="C172" t="str">
        <f t="shared" si="4"/>
        <v>Unnamed Channel - BC-612 - S6 [W1643.4]</v>
      </c>
      <c r="D172" t="str">
        <f t="shared" si="5"/>
        <v xml:space="preserve">Fish bearing: No. Pipeline Crossing Method: Isolation if water present / Open-cut if dry or frozen to bottom. Vehicle Crossing Method: Ramp and Culvert. </v>
      </c>
      <c r="E172" t="s">
        <v>732</v>
      </c>
      <c r="F172" s="12">
        <f>INDEX(families!$A:$A,MATCH(G172,families!$B:$B,0))</f>
        <v>38</v>
      </c>
      <c r="G172" s="3" t="s">
        <v>732</v>
      </c>
      <c r="J172">
        <v>629689</v>
      </c>
      <c r="K172">
        <v>5487296</v>
      </c>
      <c r="L172" t="s">
        <v>1950</v>
      </c>
      <c r="M172" t="s">
        <v>2511</v>
      </c>
      <c r="O172" t="s">
        <v>2510</v>
      </c>
      <c r="P172" t="s">
        <v>1959</v>
      </c>
      <c r="Q172">
        <v>10</v>
      </c>
      <c r="R172" t="s">
        <v>1963</v>
      </c>
      <c r="S172" t="s">
        <v>1945</v>
      </c>
      <c r="T172" t="s">
        <v>1944</v>
      </c>
      <c r="U172">
        <v>1011530</v>
      </c>
      <c r="V172" t="s">
        <v>915</v>
      </c>
      <c r="W172" t="s">
        <v>1943</v>
      </c>
      <c r="X172" t="s">
        <v>1942</v>
      </c>
      <c r="Y172" t="s">
        <v>915</v>
      </c>
      <c r="Z172" t="s">
        <v>915</v>
      </c>
      <c r="AA172">
        <v>10</v>
      </c>
      <c r="AB172">
        <v>4</v>
      </c>
      <c r="AC172" t="s">
        <v>322</v>
      </c>
      <c r="AD172" t="s">
        <v>1515</v>
      </c>
      <c r="AE172" t="s">
        <v>1981</v>
      </c>
      <c r="AJ172" t="s">
        <v>1503</v>
      </c>
      <c r="AK172" t="s">
        <v>1951</v>
      </c>
    </row>
    <row r="173" spans="1:37" x14ac:dyDescent="0.2">
      <c r="A173">
        <v>1011627.536</v>
      </c>
      <c r="C173" t="str">
        <f t="shared" si="4"/>
        <v>Unnamed Channel - BC-613 - S6 [W1644.3]</v>
      </c>
      <c r="D173" t="str">
        <f t="shared" si="5"/>
        <v xml:space="preserve">Fish bearing: No. Pipeline Crossing Method: Isolation if water present / Open-cut if dry or frozen to bottom. Vehicle Crossing Method: Ramp and Culvert. </v>
      </c>
      <c r="E173" t="s">
        <v>732</v>
      </c>
      <c r="F173" s="12">
        <f>INDEX(families!$A:$A,MATCH(G173,families!$B:$B,0))</f>
        <v>38</v>
      </c>
      <c r="G173" s="3" t="s">
        <v>732</v>
      </c>
      <c r="J173">
        <v>629680</v>
      </c>
      <c r="K173">
        <v>5487200</v>
      </c>
      <c r="L173" t="s">
        <v>1950</v>
      </c>
      <c r="M173" t="s">
        <v>2509</v>
      </c>
      <c r="O173" t="s">
        <v>2508</v>
      </c>
      <c r="P173" t="s">
        <v>1959</v>
      </c>
      <c r="Q173">
        <v>10</v>
      </c>
      <c r="R173" t="s">
        <v>1963</v>
      </c>
      <c r="S173" t="s">
        <v>1945</v>
      </c>
      <c r="T173" t="s">
        <v>1944</v>
      </c>
      <c r="U173">
        <v>1011630</v>
      </c>
      <c r="V173" t="s">
        <v>915</v>
      </c>
      <c r="W173" t="s">
        <v>1943</v>
      </c>
      <c r="X173" t="s">
        <v>1942</v>
      </c>
      <c r="Y173" t="s">
        <v>915</v>
      </c>
      <c r="Z173" t="s">
        <v>915</v>
      </c>
      <c r="AA173">
        <v>10</v>
      </c>
      <c r="AB173">
        <v>4</v>
      </c>
      <c r="AC173" t="s">
        <v>322</v>
      </c>
      <c r="AD173" t="s">
        <v>1515</v>
      </c>
      <c r="AE173" t="s">
        <v>1981</v>
      </c>
      <c r="AJ173" t="s">
        <v>1503</v>
      </c>
      <c r="AK173" t="s">
        <v>1962</v>
      </c>
    </row>
    <row r="174" spans="1:37" x14ac:dyDescent="0.2">
      <c r="A174">
        <v>1011752.872</v>
      </c>
      <c r="C174" t="str">
        <f t="shared" si="4"/>
        <v>Unnamed Channel - BC-614 - S5 [W1645.3]</v>
      </c>
      <c r="D174" t="str">
        <f t="shared" si="5"/>
        <v xml:space="preserve">Fish bearing: No. Pipeline Crossing Method: Isolation if water present / Open-cut if dry or frozen to bottom. Vehicle Crossing Method: Clear-Span Bridge or other regulatory approved crossing method. </v>
      </c>
      <c r="E174" t="s">
        <v>732</v>
      </c>
      <c r="F174" s="12">
        <f>INDEX(families!$A:$A,MATCH(G174,families!$B:$B,0))</f>
        <v>38</v>
      </c>
      <c r="G174" s="3" t="s">
        <v>732</v>
      </c>
      <c r="J174">
        <v>629671</v>
      </c>
      <c r="K174">
        <v>5487075</v>
      </c>
      <c r="L174" t="s">
        <v>1950</v>
      </c>
      <c r="M174" t="s">
        <v>2507</v>
      </c>
      <c r="O174" t="s">
        <v>2506</v>
      </c>
      <c r="P174" t="s">
        <v>1959</v>
      </c>
      <c r="Q174">
        <v>10</v>
      </c>
      <c r="R174" t="s">
        <v>2152</v>
      </c>
      <c r="S174" t="s">
        <v>1945</v>
      </c>
      <c r="T174" t="s">
        <v>1944</v>
      </c>
      <c r="U174">
        <v>1011750</v>
      </c>
      <c r="V174" t="s">
        <v>915</v>
      </c>
      <c r="W174" t="s">
        <v>1943</v>
      </c>
      <c r="X174" t="s">
        <v>1982</v>
      </c>
      <c r="Y174" t="s">
        <v>915</v>
      </c>
      <c r="Z174" t="s">
        <v>915</v>
      </c>
      <c r="AA174">
        <v>10</v>
      </c>
      <c r="AB174">
        <v>4</v>
      </c>
      <c r="AC174" t="s">
        <v>322</v>
      </c>
      <c r="AD174" t="s">
        <v>1515</v>
      </c>
      <c r="AE174" t="s">
        <v>1981</v>
      </c>
      <c r="AJ174" t="s">
        <v>1503</v>
      </c>
      <c r="AK174" t="s">
        <v>1951</v>
      </c>
    </row>
    <row r="175" spans="1:37" x14ac:dyDescent="0.2">
      <c r="A175">
        <v>1011834.194</v>
      </c>
      <c r="C175" t="str">
        <f t="shared" si="4"/>
        <v>Unnamed Channel - BC-614a - S6 [W2070.1]</v>
      </c>
      <c r="D175" t="str">
        <f t="shared" si="5"/>
        <v xml:space="preserve">Fish bearing: No. Pipeline Crossing Method: Isolation if water present / Open-cut if dry or frozen to bottom. Vehicle Crossing Method: Ramp and Culvert or Clear-Span Bridge. </v>
      </c>
      <c r="E175" t="s">
        <v>732</v>
      </c>
      <c r="F175" s="12">
        <f>INDEX(families!$A:$A,MATCH(G175,families!$B:$B,0))</f>
        <v>38</v>
      </c>
      <c r="G175" s="3" t="s">
        <v>732</v>
      </c>
      <c r="J175">
        <v>629674</v>
      </c>
      <c r="K175">
        <v>5486994</v>
      </c>
      <c r="L175" t="s">
        <v>1950</v>
      </c>
      <c r="M175" t="s">
        <v>2505</v>
      </c>
      <c r="O175" t="s">
        <v>2504</v>
      </c>
      <c r="P175" t="s">
        <v>1959</v>
      </c>
      <c r="Q175">
        <v>10</v>
      </c>
      <c r="R175" t="s">
        <v>1963</v>
      </c>
      <c r="S175" t="s">
        <v>1945</v>
      </c>
      <c r="T175" t="s">
        <v>1944</v>
      </c>
      <c r="U175">
        <v>1011830</v>
      </c>
      <c r="V175" t="s">
        <v>915</v>
      </c>
      <c r="W175" t="s">
        <v>1943</v>
      </c>
      <c r="X175" t="s">
        <v>2020</v>
      </c>
      <c r="Y175" t="s">
        <v>915</v>
      </c>
      <c r="Z175" t="s">
        <v>915</v>
      </c>
      <c r="AA175">
        <v>10</v>
      </c>
      <c r="AB175">
        <v>4</v>
      </c>
      <c r="AC175" t="s">
        <v>322</v>
      </c>
      <c r="AD175" t="s">
        <v>1515</v>
      </c>
      <c r="AE175" t="s">
        <v>1981</v>
      </c>
      <c r="AJ175" t="s">
        <v>1503</v>
      </c>
      <c r="AK175" t="s">
        <v>1951</v>
      </c>
    </row>
    <row r="176" spans="1:37" x14ac:dyDescent="0.2">
      <c r="A176">
        <v>1012008.9449999999</v>
      </c>
      <c r="C176" t="str">
        <f t="shared" si="4"/>
        <v>Unnamed Channel - BC-615 - S5 [W1646.3]</v>
      </c>
      <c r="D176" t="str">
        <f t="shared" si="5"/>
        <v xml:space="preserve">Fish bearing: No. Pipeline Crossing Method: Isolation if water present / Open-cut if dry or frozen to bottom. Vehicle Crossing Method: Clear-Span Bridge or other regulatory approved crossing method. </v>
      </c>
      <c r="E176" t="s">
        <v>732</v>
      </c>
      <c r="F176" s="12">
        <f>INDEX(families!$A:$A,MATCH(G176,families!$B:$B,0))</f>
        <v>38</v>
      </c>
      <c r="G176" s="3" t="s">
        <v>732</v>
      </c>
      <c r="J176">
        <v>629703</v>
      </c>
      <c r="K176">
        <v>5486822</v>
      </c>
      <c r="L176" t="s">
        <v>1950</v>
      </c>
      <c r="M176" t="s">
        <v>2503</v>
      </c>
      <c r="O176" t="s">
        <v>2502</v>
      </c>
      <c r="P176" t="s">
        <v>1959</v>
      </c>
      <c r="Q176">
        <v>10</v>
      </c>
      <c r="R176" t="s">
        <v>2152</v>
      </c>
      <c r="S176" t="s">
        <v>1945</v>
      </c>
      <c r="T176" t="s">
        <v>1944</v>
      </c>
      <c r="U176">
        <v>1012010</v>
      </c>
      <c r="V176" t="s">
        <v>915</v>
      </c>
      <c r="W176" t="s">
        <v>1943</v>
      </c>
      <c r="X176" t="s">
        <v>1982</v>
      </c>
      <c r="Y176" t="s">
        <v>915</v>
      </c>
      <c r="Z176" t="s">
        <v>915</v>
      </c>
      <c r="AA176">
        <v>10</v>
      </c>
      <c r="AB176">
        <v>4</v>
      </c>
      <c r="AC176" t="s">
        <v>322</v>
      </c>
      <c r="AD176" t="s">
        <v>1515</v>
      </c>
      <c r="AE176" t="s">
        <v>1981</v>
      </c>
      <c r="AJ176" t="s">
        <v>1503</v>
      </c>
      <c r="AK176" t="s">
        <v>1951</v>
      </c>
    </row>
    <row r="177" spans="1:40" x14ac:dyDescent="0.2">
      <c r="A177">
        <v>1012082.32</v>
      </c>
      <c r="C177" t="str">
        <f t="shared" si="4"/>
        <v>Unnamed Channel - BC-615a - S6 [W2162.0]</v>
      </c>
      <c r="D177" t="str">
        <f t="shared" si="5"/>
        <v xml:space="preserve">Fish bearing: No. Pipeline Crossing Method: Isolation if water present / Open-cut if dry or frozen to bottom. Vehicle Crossing Method: Ramp and Culvert. </v>
      </c>
      <c r="E177" t="s">
        <v>732</v>
      </c>
      <c r="F177" s="12">
        <f>INDEX(families!$A:$A,MATCH(G177,families!$B:$B,0))</f>
        <v>38</v>
      </c>
      <c r="G177" s="3" t="s">
        <v>732</v>
      </c>
      <c r="J177">
        <v>629725</v>
      </c>
      <c r="K177">
        <v>5486752</v>
      </c>
      <c r="L177" t="s">
        <v>1950</v>
      </c>
      <c r="M177" t="s">
        <v>2501</v>
      </c>
      <c r="N177" t="s">
        <v>2500</v>
      </c>
      <c r="O177" t="s">
        <v>2499</v>
      </c>
      <c r="P177" t="s">
        <v>1959</v>
      </c>
      <c r="Q177">
        <v>10</v>
      </c>
      <c r="R177" t="s">
        <v>1963</v>
      </c>
      <c r="S177" t="s">
        <v>1945</v>
      </c>
      <c r="T177" t="s">
        <v>1944</v>
      </c>
      <c r="U177">
        <v>1012080</v>
      </c>
      <c r="V177" t="s">
        <v>915</v>
      </c>
      <c r="W177" t="s">
        <v>1943</v>
      </c>
      <c r="X177" t="s">
        <v>1942</v>
      </c>
      <c r="Y177" t="s">
        <v>915</v>
      </c>
      <c r="Z177" t="s">
        <v>915</v>
      </c>
      <c r="AA177">
        <v>10</v>
      </c>
      <c r="AB177">
        <v>4</v>
      </c>
      <c r="AC177" t="s">
        <v>322</v>
      </c>
      <c r="AD177" t="s">
        <v>1941</v>
      </c>
      <c r="AJ177" t="s">
        <v>1503</v>
      </c>
      <c r="AK177" t="s">
        <v>1962</v>
      </c>
    </row>
    <row r="178" spans="1:40" x14ac:dyDescent="0.2">
      <c r="A178">
        <v>1012201.8689999999</v>
      </c>
      <c r="C178" t="str">
        <f t="shared" si="4"/>
        <v>Unnamed Channel - BC-616 - S6 [W1647.3]</v>
      </c>
      <c r="D178" t="str">
        <f t="shared" si="5"/>
        <v xml:space="preserve">Fish bearing: No. Pipeline Crossing Method: Isolation if water present / Open-cut if dry or frozen to bottom. Vehicle Crossing Method: Ramp and Culvert or Clear-Span Bridge . </v>
      </c>
      <c r="E178" t="s">
        <v>732</v>
      </c>
      <c r="F178" s="12">
        <f>INDEX(families!$A:$A,MATCH(G178,families!$B:$B,0))</f>
        <v>38</v>
      </c>
      <c r="G178" s="3" t="s">
        <v>732</v>
      </c>
      <c r="J178">
        <v>629761</v>
      </c>
      <c r="K178">
        <v>5486638</v>
      </c>
      <c r="L178" t="s">
        <v>1950</v>
      </c>
      <c r="M178" t="s">
        <v>2498</v>
      </c>
      <c r="O178" t="s">
        <v>2497</v>
      </c>
      <c r="P178" t="s">
        <v>1959</v>
      </c>
      <c r="Q178">
        <v>10</v>
      </c>
      <c r="R178" t="s">
        <v>1963</v>
      </c>
      <c r="S178" t="s">
        <v>1945</v>
      </c>
      <c r="T178" t="s">
        <v>1944</v>
      </c>
      <c r="U178">
        <v>1012200</v>
      </c>
      <c r="V178" t="s">
        <v>915</v>
      </c>
      <c r="W178" t="s">
        <v>1943</v>
      </c>
      <c r="X178" t="s">
        <v>2496</v>
      </c>
      <c r="Y178" t="s">
        <v>915</v>
      </c>
      <c r="Z178" t="s">
        <v>915</v>
      </c>
      <c r="AA178">
        <v>10</v>
      </c>
      <c r="AB178">
        <v>4</v>
      </c>
      <c r="AC178" t="s">
        <v>322</v>
      </c>
      <c r="AD178" t="s">
        <v>1515</v>
      </c>
      <c r="AE178" t="s">
        <v>1981</v>
      </c>
      <c r="AJ178" t="s">
        <v>1503</v>
      </c>
      <c r="AK178" t="s">
        <v>1962</v>
      </c>
    </row>
    <row r="179" spans="1:40" x14ac:dyDescent="0.2">
      <c r="A179">
        <v>1012332.874</v>
      </c>
      <c r="C179" t="str">
        <f t="shared" si="4"/>
        <v>Unnamed Drainage - BC-616a - NCD [W5617.0]</v>
      </c>
      <c r="D179" t="str">
        <f t="shared" si="5"/>
        <v xml:space="preserve">Fish bearing: No. Pipeline Crossing Method: Isolation if water present / Open-cut if dry or frozen to bottom. Vehicle Crossing Method: Ramp and Culvert. </v>
      </c>
      <c r="E179" t="s">
        <v>732</v>
      </c>
      <c r="F179" s="12">
        <f>INDEX(families!$A:$A,MATCH(G179,families!$B:$B,0))</f>
        <v>38</v>
      </c>
      <c r="G179" s="3" t="s">
        <v>732</v>
      </c>
      <c r="J179">
        <v>629812</v>
      </c>
      <c r="K179">
        <v>5486520</v>
      </c>
      <c r="L179" t="s">
        <v>1950</v>
      </c>
      <c r="M179" t="s">
        <v>2495</v>
      </c>
      <c r="N179" t="s">
        <v>2494</v>
      </c>
      <c r="O179" t="s">
        <v>2493</v>
      </c>
      <c r="P179" t="s">
        <v>1947</v>
      </c>
      <c r="Q179">
        <v>0</v>
      </c>
      <c r="R179" t="s">
        <v>1946</v>
      </c>
      <c r="S179" t="s">
        <v>1945</v>
      </c>
      <c r="T179" t="s">
        <v>1944</v>
      </c>
      <c r="U179">
        <v>1012330</v>
      </c>
      <c r="V179" t="s">
        <v>915</v>
      </c>
      <c r="W179" t="s">
        <v>1943</v>
      </c>
      <c r="X179" t="s">
        <v>1942</v>
      </c>
      <c r="Y179" t="s">
        <v>915</v>
      </c>
      <c r="Z179" t="s">
        <v>915</v>
      </c>
      <c r="AA179">
        <v>0</v>
      </c>
      <c r="AB179">
        <v>0</v>
      </c>
      <c r="AC179" t="s">
        <v>322</v>
      </c>
      <c r="AD179" t="s">
        <v>1941</v>
      </c>
      <c r="AJ179" t="s">
        <v>1503</v>
      </c>
      <c r="AK179" t="s">
        <v>1938</v>
      </c>
    </row>
    <row r="180" spans="1:40" x14ac:dyDescent="0.2">
      <c r="A180">
        <v>1012488.0159999999</v>
      </c>
      <c r="C180" t="str">
        <f t="shared" si="4"/>
        <v>Unnamed Channel - BC-617 - S5 [W1648.3]</v>
      </c>
      <c r="D180" t="str">
        <f t="shared" si="5"/>
        <v xml:space="preserve">Fish bearing: No. Pipeline Crossing Method: Isolation if water present / Open-cut if dry or frozen to bottom. Vehicle Crossing Method: Clear-Span Bridge or other regulatory approved crossing method. </v>
      </c>
      <c r="E180" t="s">
        <v>732</v>
      </c>
      <c r="F180" s="12">
        <f>INDEX(families!$A:$A,MATCH(G180,families!$B:$B,0))</f>
        <v>38</v>
      </c>
      <c r="G180" s="3" t="s">
        <v>732</v>
      </c>
      <c r="J180">
        <v>629873</v>
      </c>
      <c r="K180">
        <v>5486379</v>
      </c>
      <c r="L180" t="s">
        <v>1950</v>
      </c>
      <c r="M180" t="s">
        <v>2492</v>
      </c>
      <c r="O180" t="s">
        <v>2491</v>
      </c>
      <c r="P180" t="s">
        <v>1959</v>
      </c>
      <c r="Q180">
        <v>10</v>
      </c>
      <c r="R180" t="s">
        <v>2152</v>
      </c>
      <c r="S180" t="s">
        <v>1945</v>
      </c>
      <c r="T180" t="s">
        <v>1944</v>
      </c>
      <c r="U180">
        <v>1012490</v>
      </c>
      <c r="V180" t="s">
        <v>915</v>
      </c>
      <c r="W180" t="s">
        <v>1943</v>
      </c>
      <c r="X180" t="s">
        <v>1982</v>
      </c>
      <c r="Y180" t="s">
        <v>915</v>
      </c>
      <c r="Z180" t="s">
        <v>915</v>
      </c>
      <c r="AA180">
        <v>10</v>
      </c>
      <c r="AB180">
        <v>4</v>
      </c>
      <c r="AC180" t="s">
        <v>322</v>
      </c>
      <c r="AD180" t="s">
        <v>1515</v>
      </c>
      <c r="AE180" t="s">
        <v>1981</v>
      </c>
      <c r="AJ180" t="s">
        <v>1503</v>
      </c>
      <c r="AK180" t="s">
        <v>2322</v>
      </c>
    </row>
    <row r="181" spans="1:40" x14ac:dyDescent="0.2">
      <c r="A181">
        <v>1012506.036</v>
      </c>
      <c r="C181" t="str">
        <f t="shared" si="4"/>
        <v>Unnamed Drainage - BC-617a - NCD [W5618.0]</v>
      </c>
      <c r="D181" t="str">
        <f t="shared" si="5"/>
        <v xml:space="preserve">Fish bearing: No. Pipeline Crossing Method: Isolation if water present / Open-cut if dry or frozen to bottom. Vehicle Crossing Method: Ramp and Culvert. </v>
      </c>
      <c r="E181" t="s">
        <v>732</v>
      </c>
      <c r="F181" s="12">
        <f>INDEX(families!$A:$A,MATCH(G181,families!$B:$B,0))</f>
        <v>38</v>
      </c>
      <c r="G181" s="3" t="s">
        <v>732</v>
      </c>
      <c r="J181">
        <v>629879</v>
      </c>
      <c r="K181">
        <v>5486362</v>
      </c>
      <c r="L181" t="s">
        <v>1950</v>
      </c>
      <c r="M181" t="s">
        <v>2490</v>
      </c>
      <c r="N181" t="s">
        <v>2489</v>
      </c>
      <c r="O181" t="s">
        <v>2488</v>
      </c>
      <c r="P181" t="s">
        <v>1947</v>
      </c>
      <c r="Q181">
        <v>0</v>
      </c>
      <c r="R181" t="s">
        <v>1946</v>
      </c>
      <c r="S181" t="s">
        <v>1945</v>
      </c>
      <c r="T181" t="s">
        <v>1944</v>
      </c>
      <c r="U181">
        <v>1012510</v>
      </c>
      <c r="V181" t="s">
        <v>915</v>
      </c>
      <c r="W181" t="s">
        <v>1943</v>
      </c>
      <c r="X181" t="s">
        <v>1942</v>
      </c>
      <c r="Y181" t="s">
        <v>915</v>
      </c>
      <c r="Z181" t="s">
        <v>915</v>
      </c>
      <c r="AA181">
        <v>0</v>
      </c>
      <c r="AB181">
        <v>0</v>
      </c>
      <c r="AC181" t="s">
        <v>322</v>
      </c>
      <c r="AD181" t="s">
        <v>1941</v>
      </c>
      <c r="AJ181" t="s">
        <v>1503</v>
      </c>
      <c r="AK181" t="s">
        <v>1938</v>
      </c>
      <c r="AL181" t="s">
        <v>984</v>
      </c>
      <c r="AM181" t="s">
        <v>985</v>
      </c>
      <c r="AN181" s="4">
        <v>44499</v>
      </c>
    </row>
    <row r="182" spans="1:40" x14ac:dyDescent="0.2">
      <c r="A182">
        <v>1012559.182</v>
      </c>
      <c r="C182" t="str">
        <f t="shared" si="4"/>
        <v>Unnamed Drainage - BC-617b - NCD [TBD]</v>
      </c>
      <c r="D182" t="str">
        <f t="shared" si="5"/>
        <v xml:space="preserve">Fish bearing: No. Pipeline Crossing Method: Isolation if water present / Open-cut if dry or frozen to bottom. Vehicle Crossing Method: Ramp and Culvert. </v>
      </c>
      <c r="E182" t="s">
        <v>732</v>
      </c>
      <c r="F182" s="12">
        <f>INDEX(families!$A:$A,MATCH(G182,families!$B:$B,0))</f>
        <v>38</v>
      </c>
      <c r="G182" s="3" t="s">
        <v>732</v>
      </c>
      <c r="J182">
        <v>629894</v>
      </c>
      <c r="K182">
        <v>5486311</v>
      </c>
      <c r="L182" t="s">
        <v>1950</v>
      </c>
      <c r="M182" t="s">
        <v>2487</v>
      </c>
      <c r="N182" t="s">
        <v>2486</v>
      </c>
      <c r="O182" t="s">
        <v>961</v>
      </c>
      <c r="P182" t="s">
        <v>1947</v>
      </c>
      <c r="Q182">
        <v>0</v>
      </c>
      <c r="R182" t="s">
        <v>1946</v>
      </c>
      <c r="S182" t="s">
        <v>1945</v>
      </c>
      <c r="T182" t="s">
        <v>1944</v>
      </c>
      <c r="U182">
        <v>1012570</v>
      </c>
      <c r="V182" t="s">
        <v>915</v>
      </c>
      <c r="W182" t="s">
        <v>1943</v>
      </c>
      <c r="X182" t="s">
        <v>1942</v>
      </c>
      <c r="Y182" t="s">
        <v>915</v>
      </c>
      <c r="Z182" t="s">
        <v>915</v>
      </c>
      <c r="AA182">
        <v>0</v>
      </c>
      <c r="AB182">
        <v>0</v>
      </c>
      <c r="AC182" t="s">
        <v>322</v>
      </c>
      <c r="AD182" t="s">
        <v>1941</v>
      </c>
      <c r="AG182" t="s">
        <v>1940</v>
      </c>
      <c r="AH182" t="s">
        <v>1939</v>
      </c>
      <c r="AI182" s="4">
        <v>44497</v>
      </c>
      <c r="AJ182" t="s">
        <v>1020</v>
      </c>
      <c r="AK182" t="s">
        <v>1938</v>
      </c>
      <c r="AL182" t="s">
        <v>984</v>
      </c>
      <c r="AM182" t="s">
        <v>985</v>
      </c>
      <c r="AN182" s="4">
        <v>44499</v>
      </c>
    </row>
    <row r="183" spans="1:40" x14ac:dyDescent="0.2">
      <c r="A183">
        <v>1012645.0379999999</v>
      </c>
      <c r="C183" t="str">
        <f t="shared" si="4"/>
        <v>Unnamed Drainage - BC-618 - NCD [W1649.4]</v>
      </c>
      <c r="D183" t="str">
        <f t="shared" si="5"/>
        <v xml:space="preserve">Fish bearing: No. Pipeline Crossing Method: Isolation if water present / Open-cut if dry or frozen to bottom. Vehicle Crossing Method: Ramp and Culvert. </v>
      </c>
      <c r="E183" t="s">
        <v>732</v>
      </c>
      <c r="F183" s="12">
        <f>INDEX(families!$A:$A,MATCH(G183,families!$B:$B,0))</f>
        <v>38</v>
      </c>
      <c r="G183" s="3" t="s">
        <v>732</v>
      </c>
      <c r="J183">
        <v>629921</v>
      </c>
      <c r="K183">
        <v>5486228</v>
      </c>
      <c r="L183" t="s">
        <v>1950</v>
      </c>
      <c r="M183" t="s">
        <v>2485</v>
      </c>
      <c r="O183" t="s">
        <v>2484</v>
      </c>
      <c r="P183" t="s">
        <v>1947</v>
      </c>
      <c r="Q183">
        <v>0</v>
      </c>
      <c r="R183" t="s">
        <v>1946</v>
      </c>
      <c r="S183" t="s">
        <v>1945</v>
      </c>
      <c r="T183" t="s">
        <v>1944</v>
      </c>
      <c r="U183">
        <v>1012650</v>
      </c>
      <c r="V183" t="s">
        <v>915</v>
      </c>
      <c r="W183" t="s">
        <v>1943</v>
      </c>
      <c r="X183" t="s">
        <v>1942</v>
      </c>
      <c r="Y183" t="s">
        <v>915</v>
      </c>
      <c r="Z183" t="s">
        <v>915</v>
      </c>
      <c r="AA183">
        <v>0</v>
      </c>
      <c r="AB183">
        <v>0</v>
      </c>
      <c r="AC183" t="s">
        <v>322</v>
      </c>
      <c r="AD183" t="s">
        <v>1515</v>
      </c>
      <c r="AJ183" t="s">
        <v>1503</v>
      </c>
      <c r="AK183" t="s">
        <v>1938</v>
      </c>
    </row>
    <row r="184" spans="1:40" x14ac:dyDescent="0.2">
      <c r="A184">
        <v>1012680.844</v>
      </c>
      <c r="C184" t="str">
        <f t="shared" si="4"/>
        <v>Unnamed Channel - BC-618a - S6 [W5619.0]</v>
      </c>
      <c r="D184" t="str">
        <f t="shared" si="5"/>
        <v xml:space="preserve">Fish bearing: No. Pipeline Crossing Method: Isolation if water present / Open-cut if dry or frozen to bottom. Vehicle Crossing Method: Ramp and Culvert. </v>
      </c>
      <c r="E184" t="s">
        <v>732</v>
      </c>
      <c r="F184" s="12">
        <f>INDEX(families!$A:$A,MATCH(G184,families!$B:$B,0))</f>
        <v>38</v>
      </c>
      <c r="G184" s="3" t="s">
        <v>732</v>
      </c>
      <c r="J184">
        <v>629937</v>
      </c>
      <c r="K184">
        <v>5486193</v>
      </c>
      <c r="L184" t="s">
        <v>1950</v>
      </c>
      <c r="M184" t="s">
        <v>2483</v>
      </c>
      <c r="N184" t="s">
        <v>2482</v>
      </c>
      <c r="O184" t="s">
        <v>2481</v>
      </c>
      <c r="P184" t="s">
        <v>1959</v>
      </c>
      <c r="Q184">
        <v>10</v>
      </c>
      <c r="R184" t="s">
        <v>1963</v>
      </c>
      <c r="S184" t="s">
        <v>1945</v>
      </c>
      <c r="T184" t="s">
        <v>1944</v>
      </c>
      <c r="U184">
        <v>1012680</v>
      </c>
      <c r="V184" t="s">
        <v>915</v>
      </c>
      <c r="W184" t="s">
        <v>1943</v>
      </c>
      <c r="X184" t="s">
        <v>1942</v>
      </c>
      <c r="Y184" t="s">
        <v>915</v>
      </c>
      <c r="Z184" t="s">
        <v>915</v>
      </c>
      <c r="AA184">
        <v>10</v>
      </c>
      <c r="AB184">
        <v>4</v>
      </c>
      <c r="AC184" t="s">
        <v>322</v>
      </c>
      <c r="AD184" t="s">
        <v>1941</v>
      </c>
      <c r="AE184" t="s">
        <v>1981</v>
      </c>
      <c r="AJ184" t="s">
        <v>1503</v>
      </c>
      <c r="AK184" t="s">
        <v>1962</v>
      </c>
    </row>
    <row r="185" spans="1:40" x14ac:dyDescent="0.2">
      <c r="A185">
        <v>1012707.502</v>
      </c>
      <c r="C185" t="str">
        <f t="shared" si="4"/>
        <v>Unnamed Drainage - BC-618b - NCD [W5620.0]</v>
      </c>
      <c r="D185" t="str">
        <f t="shared" si="5"/>
        <v xml:space="preserve">Fish bearing: No. Pipeline Crossing Method: Isolation if water present / Open-cut if dry or frozen to bottom. Vehicle Crossing Method: Ramp and Culvert. </v>
      </c>
      <c r="E185" t="s">
        <v>732</v>
      </c>
      <c r="F185" s="12">
        <f>INDEX(families!$A:$A,MATCH(G185,families!$B:$B,0))</f>
        <v>38</v>
      </c>
      <c r="G185" s="3" t="s">
        <v>732</v>
      </c>
      <c r="J185">
        <v>629950</v>
      </c>
      <c r="K185">
        <v>5486167</v>
      </c>
      <c r="L185" t="s">
        <v>1950</v>
      </c>
      <c r="M185" t="s">
        <v>2480</v>
      </c>
      <c r="N185" t="s">
        <v>2479</v>
      </c>
      <c r="O185" t="s">
        <v>2478</v>
      </c>
      <c r="P185" t="s">
        <v>1947</v>
      </c>
      <c r="Q185">
        <v>0</v>
      </c>
      <c r="R185" t="s">
        <v>1946</v>
      </c>
      <c r="S185" t="s">
        <v>1945</v>
      </c>
      <c r="T185" t="s">
        <v>1944</v>
      </c>
      <c r="U185">
        <v>1012710</v>
      </c>
      <c r="V185" t="s">
        <v>915</v>
      </c>
      <c r="W185" t="s">
        <v>1943</v>
      </c>
      <c r="X185" t="s">
        <v>1942</v>
      </c>
      <c r="Y185" t="s">
        <v>915</v>
      </c>
      <c r="Z185" t="s">
        <v>915</v>
      </c>
      <c r="AA185">
        <v>0</v>
      </c>
      <c r="AB185">
        <v>0</v>
      </c>
      <c r="AC185" t="s">
        <v>322</v>
      </c>
      <c r="AD185" t="s">
        <v>1941</v>
      </c>
      <c r="AJ185" t="s">
        <v>1503</v>
      </c>
      <c r="AK185" t="s">
        <v>1938</v>
      </c>
    </row>
    <row r="186" spans="1:40" x14ac:dyDescent="0.2">
      <c r="A186">
        <v>1012779.221</v>
      </c>
      <c r="C186" t="str">
        <f t="shared" si="4"/>
        <v>Unnamed Channel - BC-618c - S6 [W5621.0]</v>
      </c>
      <c r="D186" t="str">
        <f t="shared" si="5"/>
        <v xml:space="preserve">Fish bearing: No. Pipeline Crossing Method: Isolation if water present / Open-cut if dry or frozen to bottom. Vehicle Crossing Method: Ramp and Culvert. </v>
      </c>
      <c r="E186" t="s">
        <v>732</v>
      </c>
      <c r="F186" s="12">
        <f>INDEX(families!$A:$A,MATCH(G186,families!$B:$B,0))</f>
        <v>38</v>
      </c>
      <c r="G186" s="3" t="s">
        <v>732</v>
      </c>
      <c r="J186">
        <v>629984</v>
      </c>
      <c r="K186">
        <v>5486097</v>
      </c>
      <c r="L186" t="s">
        <v>1950</v>
      </c>
      <c r="M186" t="s">
        <v>2477</v>
      </c>
      <c r="N186" t="s">
        <v>2476</v>
      </c>
      <c r="O186" t="s">
        <v>2475</v>
      </c>
      <c r="P186" t="s">
        <v>1959</v>
      </c>
      <c r="Q186">
        <v>10</v>
      </c>
      <c r="R186" t="s">
        <v>1963</v>
      </c>
      <c r="S186" t="s">
        <v>1945</v>
      </c>
      <c r="T186" t="s">
        <v>1944</v>
      </c>
      <c r="U186">
        <v>1012790</v>
      </c>
      <c r="V186" t="s">
        <v>915</v>
      </c>
      <c r="W186" t="s">
        <v>1943</v>
      </c>
      <c r="X186" t="s">
        <v>1942</v>
      </c>
      <c r="Y186" t="s">
        <v>915</v>
      </c>
      <c r="Z186" t="s">
        <v>915</v>
      </c>
      <c r="AA186">
        <v>10</v>
      </c>
      <c r="AB186">
        <v>4</v>
      </c>
      <c r="AC186" t="s">
        <v>322</v>
      </c>
      <c r="AD186" t="s">
        <v>1941</v>
      </c>
      <c r="AE186" t="s">
        <v>1981</v>
      </c>
      <c r="AJ186" t="s">
        <v>1503</v>
      </c>
      <c r="AK186" t="s">
        <v>1951</v>
      </c>
    </row>
    <row r="187" spans="1:40" x14ac:dyDescent="0.2">
      <c r="A187">
        <v>1012809.576</v>
      </c>
      <c r="C187" t="str">
        <f t="shared" si="4"/>
        <v>Unnamed Channel - BC-619 - S6 [W1650.3]</v>
      </c>
      <c r="D187" t="str">
        <f t="shared" si="5"/>
        <v xml:space="preserve">Fish bearing: No. Pipeline Crossing Method: Isolation if water present / Open-cut if dry or frozen to bottom. Vehicle Crossing Method: Ramp and Culvert. </v>
      </c>
      <c r="E187" t="s">
        <v>732</v>
      </c>
      <c r="F187" s="12">
        <f>INDEX(families!$A:$A,MATCH(G187,families!$B:$B,0))</f>
        <v>38</v>
      </c>
      <c r="G187" s="3" t="s">
        <v>732</v>
      </c>
      <c r="J187">
        <v>629987</v>
      </c>
      <c r="K187">
        <v>5486084</v>
      </c>
      <c r="L187" t="s">
        <v>1950</v>
      </c>
      <c r="M187" t="s">
        <v>2474</v>
      </c>
      <c r="O187" t="s">
        <v>2473</v>
      </c>
      <c r="P187" t="s">
        <v>1959</v>
      </c>
      <c r="Q187">
        <v>10</v>
      </c>
      <c r="R187" t="s">
        <v>1963</v>
      </c>
      <c r="S187" t="s">
        <v>1945</v>
      </c>
      <c r="T187" t="s">
        <v>1944</v>
      </c>
      <c r="U187">
        <v>1012810</v>
      </c>
      <c r="V187" t="s">
        <v>915</v>
      </c>
      <c r="W187" t="s">
        <v>1943</v>
      </c>
      <c r="X187" t="s">
        <v>1942</v>
      </c>
      <c r="Y187" t="s">
        <v>915</v>
      </c>
      <c r="Z187" t="s">
        <v>915</v>
      </c>
      <c r="AA187">
        <v>10</v>
      </c>
      <c r="AB187">
        <v>4</v>
      </c>
      <c r="AC187" t="s">
        <v>322</v>
      </c>
      <c r="AD187" t="s">
        <v>1515</v>
      </c>
      <c r="AE187" t="s">
        <v>1981</v>
      </c>
      <c r="AJ187" t="s">
        <v>1503</v>
      </c>
      <c r="AK187" t="s">
        <v>1951</v>
      </c>
    </row>
    <row r="188" spans="1:40" x14ac:dyDescent="0.2">
      <c r="A188">
        <v>1012911.7929999999</v>
      </c>
      <c r="C188" t="str">
        <f t="shared" si="4"/>
        <v>Unnamed Channel - BC-619a - S6 [W2163.0]</v>
      </c>
      <c r="D188" t="str">
        <f t="shared" si="5"/>
        <v xml:space="preserve">Fish bearing: No. Pipeline Crossing Method: Isolation if water present / Open-cut if dry or frozen to bottom. Vehicle Crossing Method: Ramp and Culvert. </v>
      </c>
      <c r="E188" t="s">
        <v>732</v>
      </c>
      <c r="F188" s="12">
        <f>INDEX(families!$A:$A,MATCH(G188,families!$B:$B,0))</f>
        <v>38</v>
      </c>
      <c r="G188" s="3" t="s">
        <v>732</v>
      </c>
      <c r="J188">
        <v>630003</v>
      </c>
      <c r="K188">
        <v>5486021</v>
      </c>
      <c r="L188" t="s">
        <v>1950</v>
      </c>
      <c r="M188" t="s">
        <v>2472</v>
      </c>
      <c r="O188" t="s">
        <v>2471</v>
      </c>
      <c r="P188" t="s">
        <v>1959</v>
      </c>
      <c r="Q188">
        <v>10</v>
      </c>
      <c r="R188" t="s">
        <v>1963</v>
      </c>
      <c r="S188" t="s">
        <v>1945</v>
      </c>
      <c r="T188" t="s">
        <v>1944</v>
      </c>
      <c r="U188">
        <v>1012870</v>
      </c>
      <c r="V188" t="s">
        <v>915</v>
      </c>
      <c r="W188" t="s">
        <v>1943</v>
      </c>
      <c r="X188" t="s">
        <v>1942</v>
      </c>
      <c r="Y188" t="s">
        <v>915</v>
      </c>
      <c r="Z188" t="s">
        <v>915</v>
      </c>
      <c r="AA188">
        <v>10</v>
      </c>
      <c r="AB188">
        <v>4</v>
      </c>
      <c r="AC188" t="s">
        <v>322</v>
      </c>
      <c r="AD188" t="s">
        <v>1515</v>
      </c>
      <c r="AE188" t="s">
        <v>1981</v>
      </c>
      <c r="AJ188" t="s">
        <v>1503</v>
      </c>
      <c r="AK188" t="s">
        <v>1962</v>
      </c>
    </row>
    <row r="189" spans="1:40" x14ac:dyDescent="0.2">
      <c r="A189">
        <v>1013037.353</v>
      </c>
      <c r="C189" t="str">
        <f t="shared" si="4"/>
        <v>Unnamed Channel - BC-620 - S6 [W1652.3]</v>
      </c>
      <c r="D189" t="str">
        <f t="shared" si="5"/>
        <v xml:space="preserve">Fish bearing: No. Pipeline Crossing Method: Isolation if water present / Open-cut if dry or frozen to bottom. Vehicle Crossing Method: Ramp and Culvert. </v>
      </c>
      <c r="E189" t="s">
        <v>732</v>
      </c>
      <c r="F189" s="12">
        <f>INDEX(families!$A:$A,MATCH(G189,families!$B:$B,0))</f>
        <v>38</v>
      </c>
      <c r="G189" s="3" t="s">
        <v>732</v>
      </c>
      <c r="J189">
        <v>630013</v>
      </c>
      <c r="K189">
        <v>5485862</v>
      </c>
      <c r="L189" t="s">
        <v>1950</v>
      </c>
      <c r="M189" t="s">
        <v>2470</v>
      </c>
      <c r="O189" t="s">
        <v>2469</v>
      </c>
      <c r="P189" t="s">
        <v>1959</v>
      </c>
      <c r="Q189">
        <v>10</v>
      </c>
      <c r="R189" t="s">
        <v>1963</v>
      </c>
      <c r="S189" t="s">
        <v>1945</v>
      </c>
      <c r="T189" t="s">
        <v>1944</v>
      </c>
      <c r="U189">
        <v>1013060</v>
      </c>
      <c r="V189" t="s">
        <v>915</v>
      </c>
      <c r="W189" t="s">
        <v>1943</v>
      </c>
      <c r="X189" t="s">
        <v>1942</v>
      </c>
      <c r="Y189" t="s">
        <v>915</v>
      </c>
      <c r="Z189" t="s">
        <v>915</v>
      </c>
      <c r="AA189">
        <v>10</v>
      </c>
      <c r="AB189">
        <v>4</v>
      </c>
      <c r="AC189" t="s">
        <v>322</v>
      </c>
      <c r="AD189" t="s">
        <v>1515</v>
      </c>
      <c r="AE189" t="s">
        <v>1981</v>
      </c>
      <c r="AJ189" t="s">
        <v>1503</v>
      </c>
      <c r="AK189" t="s">
        <v>1951</v>
      </c>
    </row>
    <row r="190" spans="1:40" x14ac:dyDescent="0.2">
      <c r="A190">
        <v>1013128.496</v>
      </c>
      <c r="C190" t="str">
        <f t="shared" si="4"/>
        <v>Unnamed Drainage - BC-620a - NCD [W5622.0]</v>
      </c>
      <c r="D190" t="str">
        <f t="shared" si="5"/>
        <v xml:space="preserve">Fish bearing: No. Pipeline Crossing Method: Isolation if water present / Open-cut if dry or frozen to bottom. Vehicle Crossing Method: Ramp and Culvert. </v>
      </c>
      <c r="E190" t="s">
        <v>732</v>
      </c>
      <c r="F190" s="12">
        <f>INDEX(families!$A:$A,MATCH(G190,families!$B:$B,0))</f>
        <v>38</v>
      </c>
      <c r="G190" s="3" t="s">
        <v>732</v>
      </c>
      <c r="J190">
        <v>630070</v>
      </c>
      <c r="K190">
        <v>5485799</v>
      </c>
      <c r="L190" t="s">
        <v>1950</v>
      </c>
      <c r="M190" t="s">
        <v>2468</v>
      </c>
      <c r="N190" t="s">
        <v>2467</v>
      </c>
      <c r="O190" t="s">
        <v>2466</v>
      </c>
      <c r="P190" t="s">
        <v>1947</v>
      </c>
      <c r="Q190">
        <v>0</v>
      </c>
      <c r="R190" t="s">
        <v>1946</v>
      </c>
      <c r="S190" t="s">
        <v>1945</v>
      </c>
      <c r="T190" t="s">
        <v>1944</v>
      </c>
      <c r="U190">
        <v>1013150</v>
      </c>
      <c r="V190" t="s">
        <v>915</v>
      </c>
      <c r="W190" t="s">
        <v>1943</v>
      </c>
      <c r="X190" t="s">
        <v>1942</v>
      </c>
      <c r="Y190" t="s">
        <v>915</v>
      </c>
      <c r="Z190" t="s">
        <v>915</v>
      </c>
      <c r="AA190">
        <v>0</v>
      </c>
      <c r="AB190">
        <v>0</v>
      </c>
      <c r="AC190" t="s">
        <v>322</v>
      </c>
      <c r="AD190" t="s">
        <v>1941</v>
      </c>
      <c r="AJ190" t="s">
        <v>1503</v>
      </c>
      <c r="AK190" t="s">
        <v>1938</v>
      </c>
    </row>
    <row r="191" spans="1:40" x14ac:dyDescent="0.2">
      <c r="A191">
        <v>1013206.86</v>
      </c>
      <c r="C191" t="str">
        <f t="shared" si="4"/>
        <v>Unnamed Drainage - BC-620b - NCD [W5623.0]</v>
      </c>
      <c r="D191" t="str">
        <f t="shared" si="5"/>
        <v xml:space="preserve">Fish bearing: No. Pipeline Crossing Method: Isolation if water present / Open-cut if dry or frozen to bottom. Vehicle Crossing Method: Ramp and Culvert. </v>
      </c>
      <c r="E191" t="s">
        <v>732</v>
      </c>
      <c r="F191" s="12">
        <f>INDEX(families!$A:$A,MATCH(G191,families!$B:$B,0))</f>
        <v>38</v>
      </c>
      <c r="G191" s="3" t="s">
        <v>732</v>
      </c>
      <c r="J191">
        <v>630102</v>
      </c>
      <c r="K191">
        <v>5485730</v>
      </c>
      <c r="L191" t="s">
        <v>1950</v>
      </c>
      <c r="M191" t="s">
        <v>2465</v>
      </c>
      <c r="N191" t="s">
        <v>2464</v>
      </c>
      <c r="O191" t="s">
        <v>2463</v>
      </c>
      <c r="P191" t="s">
        <v>1947</v>
      </c>
      <c r="Q191">
        <v>0</v>
      </c>
      <c r="R191" t="s">
        <v>1946</v>
      </c>
      <c r="S191" t="s">
        <v>1945</v>
      </c>
      <c r="T191" t="s">
        <v>1944</v>
      </c>
      <c r="U191">
        <v>1013230</v>
      </c>
      <c r="V191" t="s">
        <v>915</v>
      </c>
      <c r="W191" t="s">
        <v>1943</v>
      </c>
      <c r="X191" t="s">
        <v>1942</v>
      </c>
      <c r="Y191" t="s">
        <v>915</v>
      </c>
      <c r="Z191" t="s">
        <v>915</v>
      </c>
      <c r="AA191">
        <v>0</v>
      </c>
      <c r="AB191">
        <v>0</v>
      </c>
      <c r="AC191" t="s">
        <v>322</v>
      </c>
      <c r="AD191" t="s">
        <v>1941</v>
      </c>
      <c r="AJ191" t="s">
        <v>1503</v>
      </c>
      <c r="AK191" t="s">
        <v>1938</v>
      </c>
    </row>
    <row r="192" spans="1:40" x14ac:dyDescent="0.2">
      <c r="A192">
        <v>1013266.048</v>
      </c>
      <c r="C192" t="str">
        <f t="shared" si="4"/>
        <v>Unnamed Drainage - BC-621 - NCD [W1653.3]</v>
      </c>
      <c r="D192" t="str">
        <f t="shared" si="5"/>
        <v xml:space="preserve">Fish bearing: No. Pipeline Crossing Method: Isolation if water present / Open-cut if dry or frozen to bottom. Vehicle Crossing Method: Ramp and Culvert. </v>
      </c>
      <c r="E192" t="s">
        <v>732</v>
      </c>
      <c r="F192" s="12">
        <f>INDEX(families!$A:$A,MATCH(G192,families!$B:$B,0))</f>
        <v>38</v>
      </c>
      <c r="G192" s="3" t="s">
        <v>732</v>
      </c>
      <c r="J192">
        <v>630130</v>
      </c>
      <c r="K192">
        <v>5485680</v>
      </c>
      <c r="L192" t="s">
        <v>1950</v>
      </c>
      <c r="M192" t="s">
        <v>2462</v>
      </c>
      <c r="O192" t="s">
        <v>2461</v>
      </c>
      <c r="P192" t="s">
        <v>1947</v>
      </c>
      <c r="Q192">
        <v>0</v>
      </c>
      <c r="R192" t="s">
        <v>1946</v>
      </c>
      <c r="S192" t="s">
        <v>1945</v>
      </c>
      <c r="T192" t="s">
        <v>1944</v>
      </c>
      <c r="U192">
        <v>1013290</v>
      </c>
      <c r="V192" t="s">
        <v>915</v>
      </c>
      <c r="W192" t="s">
        <v>1943</v>
      </c>
      <c r="X192" t="s">
        <v>1942</v>
      </c>
      <c r="Y192" t="s">
        <v>915</v>
      </c>
      <c r="Z192" t="s">
        <v>915</v>
      </c>
      <c r="AA192">
        <v>0</v>
      </c>
      <c r="AB192">
        <v>0</v>
      </c>
      <c r="AC192" t="s">
        <v>322</v>
      </c>
      <c r="AD192" t="s">
        <v>1515</v>
      </c>
      <c r="AG192" t="s">
        <v>1940</v>
      </c>
      <c r="AH192" t="s">
        <v>1939</v>
      </c>
      <c r="AI192" s="4">
        <v>44291</v>
      </c>
      <c r="AJ192" t="s">
        <v>1503</v>
      </c>
      <c r="AK192" t="s">
        <v>1938</v>
      </c>
    </row>
    <row r="193" spans="1:37" x14ac:dyDescent="0.2">
      <c r="A193">
        <v>1013470.12</v>
      </c>
      <c r="C193" t="str">
        <f t="shared" si="4"/>
        <v>Unnamed Drainage - BC-621a - NCD [W5624.0]</v>
      </c>
      <c r="D193" t="str">
        <f t="shared" si="5"/>
        <v xml:space="preserve">Fish bearing: No. Pipeline Crossing Method: Isolation if water present / Open-cut if dry or frozen to bottom. Vehicle Crossing Method: Ramp and Culvert. </v>
      </c>
      <c r="E193" t="s">
        <v>732</v>
      </c>
      <c r="F193" s="12">
        <f>INDEX(families!$A:$A,MATCH(G193,families!$B:$B,0))</f>
        <v>38</v>
      </c>
      <c r="G193" s="3" t="s">
        <v>732</v>
      </c>
      <c r="J193">
        <v>630225</v>
      </c>
      <c r="K193">
        <v>5485502</v>
      </c>
      <c r="L193" t="s">
        <v>1950</v>
      </c>
      <c r="M193" t="s">
        <v>2460</v>
      </c>
      <c r="N193" t="s">
        <v>2459</v>
      </c>
      <c r="O193" t="s">
        <v>2458</v>
      </c>
      <c r="P193" t="s">
        <v>1947</v>
      </c>
      <c r="Q193">
        <v>0</v>
      </c>
      <c r="R193" t="s">
        <v>1946</v>
      </c>
      <c r="S193" t="s">
        <v>1945</v>
      </c>
      <c r="T193" t="s">
        <v>1944</v>
      </c>
      <c r="U193">
        <v>1013500</v>
      </c>
      <c r="V193" t="s">
        <v>915</v>
      </c>
      <c r="W193" t="s">
        <v>1943</v>
      </c>
      <c r="X193" t="s">
        <v>1942</v>
      </c>
      <c r="Y193" t="s">
        <v>915</v>
      </c>
      <c r="Z193" t="s">
        <v>915</v>
      </c>
      <c r="AA193">
        <v>0</v>
      </c>
      <c r="AB193">
        <v>0</v>
      </c>
      <c r="AC193" t="s">
        <v>322</v>
      </c>
      <c r="AD193" t="s">
        <v>1941</v>
      </c>
      <c r="AJ193" t="s">
        <v>1503</v>
      </c>
      <c r="AK193" t="s">
        <v>1938</v>
      </c>
    </row>
    <row r="194" spans="1:37" x14ac:dyDescent="0.2">
      <c r="A194">
        <v>1013681.532</v>
      </c>
      <c r="C194" t="str">
        <f t="shared" si="4"/>
        <v>Unnamed Drainage - BC-621b - NCD [W5625.0]</v>
      </c>
      <c r="D194" t="str">
        <f t="shared" si="5"/>
        <v xml:space="preserve">Fish bearing: No. Pipeline Crossing Method: Isolation if water present / Open-cut if dry or frozen to bottom. Vehicle Crossing Method: Ramp and Culvert. </v>
      </c>
      <c r="E194" t="s">
        <v>732</v>
      </c>
      <c r="F194" s="12">
        <f>INDEX(families!$A:$A,MATCH(G194,families!$B:$B,0))</f>
        <v>38</v>
      </c>
      <c r="G194" s="3" t="s">
        <v>732</v>
      </c>
      <c r="J194">
        <v>630291</v>
      </c>
      <c r="K194">
        <v>5485341</v>
      </c>
      <c r="L194" t="s">
        <v>1950</v>
      </c>
      <c r="M194" t="s">
        <v>2457</v>
      </c>
      <c r="N194" t="s">
        <v>2456</v>
      </c>
      <c r="O194" t="s">
        <v>2455</v>
      </c>
      <c r="P194" t="s">
        <v>1947</v>
      </c>
      <c r="Q194">
        <v>0</v>
      </c>
      <c r="R194" t="s">
        <v>1946</v>
      </c>
      <c r="S194" t="s">
        <v>1945</v>
      </c>
      <c r="T194" t="s">
        <v>1944</v>
      </c>
      <c r="U194">
        <v>1013690</v>
      </c>
      <c r="V194" t="s">
        <v>915</v>
      </c>
      <c r="W194" t="s">
        <v>1943</v>
      </c>
      <c r="X194" t="s">
        <v>1942</v>
      </c>
      <c r="Y194" t="s">
        <v>915</v>
      </c>
      <c r="Z194" t="s">
        <v>915</v>
      </c>
      <c r="AA194">
        <v>0</v>
      </c>
      <c r="AB194">
        <v>0</v>
      </c>
      <c r="AC194" t="s">
        <v>322</v>
      </c>
      <c r="AD194" t="s">
        <v>1941</v>
      </c>
      <c r="AE194" t="s">
        <v>1981</v>
      </c>
      <c r="AJ194" t="s">
        <v>1503</v>
      </c>
      <c r="AK194" t="s">
        <v>1938</v>
      </c>
    </row>
    <row r="195" spans="1:37" x14ac:dyDescent="0.2">
      <c r="A195">
        <v>1013748.83</v>
      </c>
      <c r="C195" t="str">
        <f t="shared" ref="C195:C258" si="6">_xlfn.CONCAT(P195," - ",M195," - ",R195," [",O195,"]")</f>
        <v>Unnamed Channel - BC-621c - S6 [W5626.0]</v>
      </c>
      <c r="D195" t="str">
        <f t="shared" ref="D195:D258" si="7">_xlfn.CONCAT(IF(ISBLANK(V195),"","Fish bearing: "&amp;V195&amp;". "),IF(ISBLANK(W195),"","Pipeline Crossing Method: "&amp;W195&amp;". "),IF(ISBLANK(X195),"","Vehicle Crossing Method: "&amp;X195&amp;". "))</f>
        <v xml:space="preserve">Fish bearing: No. Pipeline Crossing Method: Isolation if water present / Open-cut if dry or frozen to bottom. Vehicle Crossing Method: Ramp and Culvert. </v>
      </c>
      <c r="E195" t="s">
        <v>732</v>
      </c>
      <c r="F195" s="12">
        <f>INDEX(families!$A:$A,MATCH(G195,families!$B:$B,0))</f>
        <v>38</v>
      </c>
      <c r="G195" s="3" t="s">
        <v>732</v>
      </c>
      <c r="J195">
        <v>630286</v>
      </c>
      <c r="K195">
        <v>5485279</v>
      </c>
      <c r="L195" t="s">
        <v>1950</v>
      </c>
      <c r="M195" t="s">
        <v>2454</v>
      </c>
      <c r="N195" t="s">
        <v>2453</v>
      </c>
      <c r="O195" t="s">
        <v>2452</v>
      </c>
      <c r="P195" t="s">
        <v>1959</v>
      </c>
      <c r="Q195">
        <v>10</v>
      </c>
      <c r="R195" t="s">
        <v>1963</v>
      </c>
      <c r="S195" t="s">
        <v>1945</v>
      </c>
      <c r="T195" t="s">
        <v>1944</v>
      </c>
      <c r="U195">
        <v>1013750</v>
      </c>
      <c r="V195" t="s">
        <v>915</v>
      </c>
      <c r="W195" t="s">
        <v>1943</v>
      </c>
      <c r="X195" t="s">
        <v>1942</v>
      </c>
      <c r="Y195" t="s">
        <v>915</v>
      </c>
      <c r="Z195" t="s">
        <v>915</v>
      </c>
      <c r="AA195">
        <v>10</v>
      </c>
      <c r="AB195">
        <v>4</v>
      </c>
      <c r="AC195" t="s">
        <v>322</v>
      </c>
      <c r="AD195" t="s">
        <v>1941</v>
      </c>
      <c r="AE195" t="s">
        <v>1981</v>
      </c>
      <c r="AJ195" t="s">
        <v>1503</v>
      </c>
      <c r="AK195" t="s">
        <v>1962</v>
      </c>
    </row>
    <row r="196" spans="1:37" x14ac:dyDescent="0.2">
      <c r="A196">
        <v>1013995.8590000001</v>
      </c>
      <c r="C196" t="str">
        <f t="shared" si="6"/>
        <v>Unnamed Channel - BC-621d - S6 [W5627.0]</v>
      </c>
      <c r="D196" t="str">
        <f t="shared" si="7"/>
        <v xml:space="preserve">Fish bearing: No. Pipeline Crossing Method: Isolation if water present / Open-cut if dry or frozen to bottom. Vehicle Crossing Method: Ramp and Culvert. </v>
      </c>
      <c r="E196" t="s">
        <v>732</v>
      </c>
      <c r="F196" s="12">
        <f>INDEX(families!$A:$A,MATCH(G196,families!$B:$B,0))</f>
        <v>38</v>
      </c>
      <c r="G196" s="3" t="s">
        <v>732</v>
      </c>
      <c r="J196">
        <v>630208</v>
      </c>
      <c r="K196">
        <v>5485047</v>
      </c>
      <c r="L196" t="s">
        <v>1950</v>
      </c>
      <c r="M196" t="s">
        <v>2451</v>
      </c>
      <c r="N196" t="s">
        <v>2450</v>
      </c>
      <c r="O196" t="s">
        <v>2449</v>
      </c>
      <c r="P196" t="s">
        <v>1959</v>
      </c>
      <c r="Q196">
        <v>10</v>
      </c>
      <c r="R196" t="s">
        <v>1963</v>
      </c>
      <c r="S196" t="s">
        <v>1945</v>
      </c>
      <c r="T196" t="s">
        <v>1944</v>
      </c>
      <c r="U196">
        <v>1014000</v>
      </c>
      <c r="V196" t="s">
        <v>915</v>
      </c>
      <c r="W196" t="s">
        <v>1943</v>
      </c>
      <c r="X196" t="s">
        <v>1942</v>
      </c>
      <c r="Y196" t="s">
        <v>915</v>
      </c>
      <c r="Z196" t="s">
        <v>915</v>
      </c>
      <c r="AA196">
        <v>10</v>
      </c>
      <c r="AB196">
        <v>4</v>
      </c>
      <c r="AC196" t="s">
        <v>322</v>
      </c>
      <c r="AD196" t="s">
        <v>1941</v>
      </c>
      <c r="AE196" t="s">
        <v>1981</v>
      </c>
      <c r="AJ196" t="s">
        <v>1503</v>
      </c>
      <c r="AK196" t="s">
        <v>1962</v>
      </c>
    </row>
    <row r="197" spans="1:37" x14ac:dyDescent="0.2">
      <c r="A197">
        <v>1015135.421</v>
      </c>
      <c r="C197" t="str">
        <f t="shared" si="6"/>
        <v>Unnamed Channel - BC-622 - S6 [W1654.3]</v>
      </c>
      <c r="D197" t="str">
        <f t="shared" si="7"/>
        <v xml:space="preserve">Fish bearing: No. Pipeline Crossing Method: Isolation if water present / Open-cut if dry or frozen to bottom. Vehicle Crossing Method: Ramp and Culvert. </v>
      </c>
      <c r="E197" t="s">
        <v>732</v>
      </c>
      <c r="F197" s="12">
        <f>INDEX(families!$A:$A,MATCH(G197,families!$B:$B,0))</f>
        <v>38</v>
      </c>
      <c r="G197" s="3" t="s">
        <v>732</v>
      </c>
      <c r="J197">
        <v>629679</v>
      </c>
      <c r="K197">
        <v>5484159</v>
      </c>
      <c r="L197" t="s">
        <v>1950</v>
      </c>
      <c r="M197" t="s">
        <v>2448</v>
      </c>
      <c r="O197" t="s">
        <v>2447</v>
      </c>
      <c r="P197" t="s">
        <v>1959</v>
      </c>
      <c r="Q197">
        <v>10</v>
      </c>
      <c r="R197" t="s">
        <v>1963</v>
      </c>
      <c r="S197" t="s">
        <v>1945</v>
      </c>
      <c r="T197" t="s">
        <v>1944</v>
      </c>
      <c r="U197">
        <v>1015140</v>
      </c>
      <c r="V197" t="s">
        <v>915</v>
      </c>
      <c r="W197" t="s">
        <v>1943</v>
      </c>
      <c r="X197" t="s">
        <v>1942</v>
      </c>
      <c r="Y197" t="s">
        <v>915</v>
      </c>
      <c r="Z197" t="s">
        <v>915</v>
      </c>
      <c r="AA197">
        <v>5</v>
      </c>
      <c r="AB197">
        <v>4</v>
      </c>
      <c r="AC197" t="s">
        <v>322</v>
      </c>
      <c r="AD197" t="s">
        <v>1515</v>
      </c>
      <c r="AE197" t="s">
        <v>1981</v>
      </c>
      <c r="AJ197" t="s">
        <v>1503</v>
      </c>
      <c r="AK197" t="s">
        <v>1951</v>
      </c>
    </row>
    <row r="198" spans="1:37" x14ac:dyDescent="0.2">
      <c r="A198">
        <v>1015306.713</v>
      </c>
      <c r="C198" t="str">
        <f t="shared" si="6"/>
        <v>Unnamed Drainage - BC-622a - NCD [W5628.0]</v>
      </c>
      <c r="D198" t="str">
        <f t="shared" si="7"/>
        <v xml:space="preserve">Fish bearing: No. Pipeline Crossing Method: Isolation if water present / Open-cut if dry or frozen to bottom. Vehicle Crossing Method: Ramp and Culvert. </v>
      </c>
      <c r="E198" t="s">
        <v>732</v>
      </c>
      <c r="F198" s="12">
        <f>INDEX(families!$A:$A,MATCH(G198,families!$B:$B,0))</f>
        <v>38</v>
      </c>
      <c r="G198" s="3" t="s">
        <v>732</v>
      </c>
      <c r="J198">
        <v>629512</v>
      </c>
      <c r="K198">
        <v>5484189</v>
      </c>
      <c r="L198" t="s">
        <v>1950</v>
      </c>
      <c r="M198" t="s">
        <v>2446</v>
      </c>
      <c r="N198" t="s">
        <v>2445</v>
      </c>
      <c r="O198" t="s">
        <v>2444</v>
      </c>
      <c r="P198" t="s">
        <v>1947</v>
      </c>
      <c r="Q198">
        <v>0</v>
      </c>
      <c r="R198" t="s">
        <v>1946</v>
      </c>
      <c r="S198" t="s">
        <v>1945</v>
      </c>
      <c r="T198" t="s">
        <v>1944</v>
      </c>
      <c r="U198">
        <v>1015310</v>
      </c>
      <c r="V198" t="s">
        <v>915</v>
      </c>
      <c r="W198" t="s">
        <v>1943</v>
      </c>
      <c r="X198" t="s">
        <v>1942</v>
      </c>
      <c r="Y198" t="s">
        <v>915</v>
      </c>
      <c r="Z198" t="s">
        <v>915</v>
      </c>
      <c r="AA198">
        <v>0</v>
      </c>
      <c r="AB198">
        <v>0</v>
      </c>
      <c r="AC198" t="s">
        <v>322</v>
      </c>
      <c r="AD198" t="s">
        <v>1941</v>
      </c>
      <c r="AJ198" t="s">
        <v>1503</v>
      </c>
      <c r="AK198" t="s">
        <v>1938</v>
      </c>
    </row>
    <row r="199" spans="1:37" x14ac:dyDescent="0.2">
      <c r="A199">
        <v>1016065.488</v>
      </c>
      <c r="C199" t="str">
        <f t="shared" si="6"/>
        <v>Unnamed Channel - BC-623 - S6 [W1655.4]</v>
      </c>
      <c r="D199" t="str">
        <f t="shared" si="7"/>
        <v xml:space="preserve">Fish bearing: No. Pipeline Crossing Method: Isolation if water present / Open-cut if dry or frozen to bottom. Vehicle Crossing Method: Ramp and Culvert or Clear-Span Bridge. </v>
      </c>
      <c r="E199" t="s">
        <v>732</v>
      </c>
      <c r="F199" s="12">
        <f>INDEX(families!$A:$A,MATCH(G199,families!$B:$B,0))</f>
        <v>38</v>
      </c>
      <c r="G199" s="3" t="s">
        <v>732</v>
      </c>
      <c r="J199">
        <v>628939</v>
      </c>
      <c r="K199">
        <v>5483868</v>
      </c>
      <c r="L199" t="s">
        <v>1950</v>
      </c>
      <c r="M199" t="s">
        <v>2443</v>
      </c>
      <c r="O199" t="s">
        <v>2442</v>
      </c>
      <c r="P199" t="s">
        <v>1959</v>
      </c>
      <c r="Q199">
        <v>10</v>
      </c>
      <c r="R199" t="s">
        <v>1963</v>
      </c>
      <c r="S199" t="s">
        <v>1945</v>
      </c>
      <c r="T199" t="s">
        <v>1944</v>
      </c>
      <c r="U199">
        <v>1016060</v>
      </c>
      <c r="V199" t="s">
        <v>915</v>
      </c>
      <c r="W199" t="s">
        <v>1943</v>
      </c>
      <c r="X199" t="s">
        <v>2020</v>
      </c>
      <c r="Y199" t="s">
        <v>915</v>
      </c>
      <c r="Z199" t="s">
        <v>915</v>
      </c>
      <c r="AA199">
        <v>5</v>
      </c>
      <c r="AB199">
        <v>4</v>
      </c>
      <c r="AC199" t="s">
        <v>322</v>
      </c>
      <c r="AD199" t="s">
        <v>1515</v>
      </c>
      <c r="AE199" t="s">
        <v>1981</v>
      </c>
      <c r="AF199" t="s">
        <v>1971</v>
      </c>
      <c r="AJ199" t="s">
        <v>1503</v>
      </c>
      <c r="AK199" t="s">
        <v>1951</v>
      </c>
    </row>
    <row r="200" spans="1:37" ht="68" x14ac:dyDescent="0.2">
      <c r="A200">
        <v>1016150.227</v>
      </c>
      <c r="C200" t="str">
        <f t="shared" si="6"/>
        <v>Unnamed Channel - BC-624 - S5/S2 [W1656.5]</v>
      </c>
      <c r="D200" t="str">
        <f t="shared" si="7"/>
        <v xml:space="preserve">Fish bearing: No. Pipeline Crossing Method: Isolation with water quality monitoring (1). Vehicle Crossing Method: Existing or Clear-Span Bridge or other regulatory approved crossing method. </v>
      </c>
      <c r="E200" t="s">
        <v>732</v>
      </c>
      <c r="F200" s="12">
        <f>INDEX(families!$A:$A,MATCH(G200,families!$B:$B,0))</f>
        <v>38</v>
      </c>
      <c r="G200" s="3" t="s">
        <v>732</v>
      </c>
      <c r="J200">
        <v>628856</v>
      </c>
      <c r="K200">
        <v>5483865</v>
      </c>
      <c r="L200" t="s">
        <v>1950</v>
      </c>
      <c r="M200" t="s">
        <v>2441</v>
      </c>
      <c r="O200" t="s">
        <v>2440</v>
      </c>
      <c r="P200" t="s">
        <v>1959</v>
      </c>
      <c r="Q200">
        <v>10</v>
      </c>
      <c r="R200" t="s">
        <v>2040</v>
      </c>
      <c r="S200" t="s">
        <v>1991</v>
      </c>
      <c r="T200" s="5" t="s">
        <v>2132</v>
      </c>
      <c r="U200">
        <v>1016150</v>
      </c>
      <c r="V200" t="s">
        <v>915</v>
      </c>
      <c r="W200" t="s">
        <v>2039</v>
      </c>
      <c r="X200" t="s">
        <v>2430</v>
      </c>
      <c r="Y200" t="s">
        <v>915</v>
      </c>
      <c r="Z200" t="s">
        <v>915</v>
      </c>
      <c r="AA200">
        <v>5</v>
      </c>
      <c r="AB200">
        <v>4</v>
      </c>
      <c r="AC200" t="s">
        <v>322</v>
      </c>
      <c r="AD200" t="s">
        <v>1515</v>
      </c>
      <c r="AE200" t="s">
        <v>1981</v>
      </c>
      <c r="AJ200" t="s">
        <v>1503</v>
      </c>
      <c r="AK200" t="s">
        <v>1989</v>
      </c>
    </row>
    <row r="201" spans="1:37" ht="34" x14ac:dyDescent="0.2">
      <c r="A201">
        <v>1016385.318</v>
      </c>
      <c r="C201" t="str">
        <f t="shared" si="6"/>
        <v>Unnamed Channel - BC-625 - S3 [W1657.3]</v>
      </c>
      <c r="D201" t="str">
        <f t="shared" si="7"/>
        <v xml:space="preserve">Fish bearing: Yes. Pipeline Crossing Method: Trenchless (Down-The-Hole Hammer). Vehicle Crossing Method: Existing or Clear-Span Bridge or other regulatory approved crossing method. </v>
      </c>
      <c r="E201" t="s">
        <v>732</v>
      </c>
      <c r="F201" s="12">
        <f>INDEX(families!$A:$A,MATCH(G201,families!$B:$B,0))</f>
        <v>38</v>
      </c>
      <c r="G201" s="3" t="s">
        <v>732</v>
      </c>
      <c r="J201">
        <v>628625</v>
      </c>
      <c r="K201">
        <v>5483855</v>
      </c>
      <c r="L201" t="s">
        <v>1950</v>
      </c>
      <c r="M201" t="s">
        <v>2439</v>
      </c>
      <c r="O201" t="s">
        <v>2438</v>
      </c>
      <c r="P201" t="s">
        <v>1959</v>
      </c>
      <c r="Q201">
        <v>20</v>
      </c>
      <c r="R201" t="s">
        <v>1998</v>
      </c>
      <c r="S201" t="s">
        <v>1991</v>
      </c>
      <c r="T201" s="5" t="s">
        <v>2421</v>
      </c>
      <c r="U201">
        <v>1016380</v>
      </c>
      <c r="V201" t="s">
        <v>322</v>
      </c>
      <c r="W201" t="s">
        <v>1976</v>
      </c>
      <c r="X201" t="s">
        <v>2430</v>
      </c>
      <c r="Y201" t="s">
        <v>915</v>
      </c>
      <c r="Z201" t="s">
        <v>915</v>
      </c>
      <c r="AA201">
        <v>15</v>
      </c>
      <c r="AB201">
        <v>9</v>
      </c>
      <c r="AC201" t="s">
        <v>322</v>
      </c>
      <c r="AD201" t="s">
        <v>1515</v>
      </c>
      <c r="AE201" t="s">
        <v>1981</v>
      </c>
      <c r="AF201" t="s">
        <v>1990</v>
      </c>
      <c r="AG201" t="s">
        <v>1940</v>
      </c>
      <c r="AH201" t="s">
        <v>1939</v>
      </c>
      <c r="AI201" s="4">
        <v>44512</v>
      </c>
      <c r="AJ201" t="s">
        <v>906</v>
      </c>
      <c r="AK201" t="s">
        <v>1989</v>
      </c>
    </row>
    <row r="202" spans="1:37" x14ac:dyDescent="0.2">
      <c r="A202">
        <v>1016718.238</v>
      </c>
      <c r="C202" t="str">
        <f t="shared" si="6"/>
        <v>Unnamed Channel - BC-626 - S6 [W1658.3]</v>
      </c>
      <c r="D202" t="str">
        <f t="shared" si="7"/>
        <v xml:space="preserve">Fish bearing: No. Pipeline Crossing Method: Isolation if water present / Open-cut if dry or frozen to bottom. Vehicle Crossing Method: Ramp and Culvert. </v>
      </c>
      <c r="E202" t="s">
        <v>732</v>
      </c>
      <c r="F202" s="12">
        <f>INDEX(families!$A:$A,MATCH(G202,families!$B:$B,0))</f>
        <v>38</v>
      </c>
      <c r="G202" s="3" t="s">
        <v>732</v>
      </c>
      <c r="J202">
        <v>628295</v>
      </c>
      <c r="K202">
        <v>5483869</v>
      </c>
      <c r="L202" t="s">
        <v>1950</v>
      </c>
      <c r="M202" t="s">
        <v>2437</v>
      </c>
      <c r="O202" t="s">
        <v>2436</v>
      </c>
      <c r="P202" t="s">
        <v>1959</v>
      </c>
      <c r="Q202">
        <v>10</v>
      </c>
      <c r="R202" t="s">
        <v>1963</v>
      </c>
      <c r="S202" t="s">
        <v>1945</v>
      </c>
      <c r="T202" t="s">
        <v>1944</v>
      </c>
      <c r="U202">
        <v>1016720</v>
      </c>
      <c r="V202" t="s">
        <v>915</v>
      </c>
      <c r="W202" t="s">
        <v>1943</v>
      </c>
      <c r="X202" t="s">
        <v>1942</v>
      </c>
      <c r="Y202" t="s">
        <v>915</v>
      </c>
      <c r="Z202" t="s">
        <v>915</v>
      </c>
      <c r="AA202">
        <v>5</v>
      </c>
      <c r="AB202">
        <v>4</v>
      </c>
      <c r="AC202" t="s">
        <v>322</v>
      </c>
      <c r="AD202" t="s">
        <v>1515</v>
      </c>
      <c r="AE202" t="s">
        <v>1981</v>
      </c>
      <c r="AF202" t="s">
        <v>1971</v>
      </c>
      <c r="AJ202" t="s">
        <v>1503</v>
      </c>
      <c r="AK202" t="s">
        <v>1951</v>
      </c>
    </row>
    <row r="203" spans="1:37" x14ac:dyDescent="0.2">
      <c r="A203">
        <v>1016816.852</v>
      </c>
      <c r="C203" t="str">
        <f t="shared" si="6"/>
        <v>Unnamed Channel - BC-627 - S6 [W1659.3]</v>
      </c>
      <c r="D203" t="str">
        <f t="shared" si="7"/>
        <v xml:space="preserve">Fish bearing: No. Pipeline Crossing Method: Isolation if water present / Open-cut if dry or frozen to bottom. Vehicle Crossing Method: Ramp and Culvert or Clear-Span Bridge. </v>
      </c>
      <c r="E203" t="s">
        <v>732</v>
      </c>
      <c r="F203" s="12">
        <f>INDEX(families!$A:$A,MATCH(G203,families!$B:$B,0))</f>
        <v>38</v>
      </c>
      <c r="G203" s="3" t="s">
        <v>732</v>
      </c>
      <c r="J203">
        <v>628197</v>
      </c>
      <c r="K203">
        <v>5483880</v>
      </c>
      <c r="L203" t="s">
        <v>1950</v>
      </c>
      <c r="M203" t="s">
        <v>2435</v>
      </c>
      <c r="O203" t="s">
        <v>2434</v>
      </c>
      <c r="P203" t="s">
        <v>1959</v>
      </c>
      <c r="Q203">
        <v>10</v>
      </c>
      <c r="R203" t="s">
        <v>1963</v>
      </c>
      <c r="S203" t="s">
        <v>1945</v>
      </c>
      <c r="T203" t="s">
        <v>1944</v>
      </c>
      <c r="U203">
        <v>1016820</v>
      </c>
      <c r="V203" t="s">
        <v>915</v>
      </c>
      <c r="W203" t="s">
        <v>1943</v>
      </c>
      <c r="X203" t="s">
        <v>2020</v>
      </c>
      <c r="Y203" t="s">
        <v>915</v>
      </c>
      <c r="Z203" t="s">
        <v>915</v>
      </c>
      <c r="AA203">
        <v>5</v>
      </c>
      <c r="AB203">
        <v>4</v>
      </c>
      <c r="AC203" t="s">
        <v>322</v>
      </c>
      <c r="AD203" t="s">
        <v>1515</v>
      </c>
      <c r="AE203" t="s">
        <v>1981</v>
      </c>
      <c r="AF203" t="s">
        <v>1971</v>
      </c>
      <c r="AJ203" t="s">
        <v>1503</v>
      </c>
      <c r="AK203" t="s">
        <v>1951</v>
      </c>
    </row>
    <row r="204" spans="1:37" x14ac:dyDescent="0.2">
      <c r="A204">
        <v>1016970.198</v>
      </c>
      <c r="C204" t="str">
        <f t="shared" si="6"/>
        <v>Unnamed Channel - BC-628 - S5 [W1660.3]</v>
      </c>
      <c r="D204" t="str">
        <f t="shared" si="7"/>
        <v xml:space="preserve">Fish bearing: No. Pipeline Crossing Method: Isolation. Vehicle Crossing Method: Existing or Clear-Span Bridge or other regulatory approved crossing method. </v>
      </c>
      <c r="E204" t="s">
        <v>732</v>
      </c>
      <c r="F204" s="12">
        <f>INDEX(families!$A:$A,MATCH(G204,families!$B:$B,0))</f>
        <v>38</v>
      </c>
      <c r="G204" s="3" t="s">
        <v>732</v>
      </c>
      <c r="J204">
        <v>628045</v>
      </c>
      <c r="K204">
        <v>5483862</v>
      </c>
      <c r="L204" t="s">
        <v>1950</v>
      </c>
      <c r="M204" t="s">
        <v>2433</v>
      </c>
      <c r="O204" t="s">
        <v>2432</v>
      </c>
      <c r="P204" t="s">
        <v>1959</v>
      </c>
      <c r="Q204">
        <v>10</v>
      </c>
      <c r="R204" t="s">
        <v>2152</v>
      </c>
      <c r="S204" t="s">
        <v>1945</v>
      </c>
      <c r="T204" t="s">
        <v>1944</v>
      </c>
      <c r="U204">
        <v>1016970</v>
      </c>
      <c r="V204" t="s">
        <v>915</v>
      </c>
      <c r="W204" t="s">
        <v>2431</v>
      </c>
      <c r="X204" t="s">
        <v>2430</v>
      </c>
      <c r="Y204" t="s">
        <v>915</v>
      </c>
      <c r="Z204" t="s">
        <v>915</v>
      </c>
      <c r="AA204">
        <v>5</v>
      </c>
      <c r="AB204">
        <v>4</v>
      </c>
      <c r="AC204" t="s">
        <v>322</v>
      </c>
      <c r="AD204" t="s">
        <v>1515</v>
      </c>
      <c r="AE204" t="s">
        <v>1981</v>
      </c>
      <c r="AF204" t="s">
        <v>1990</v>
      </c>
      <c r="AJ204" t="s">
        <v>1503</v>
      </c>
      <c r="AK204" t="s">
        <v>2200</v>
      </c>
    </row>
    <row r="205" spans="1:37" x14ac:dyDescent="0.2">
      <c r="A205">
        <v>1017550.341</v>
      </c>
      <c r="C205" t="str">
        <f t="shared" si="6"/>
        <v>Ladner Creek - BC-629 - S2 [W1661.5]</v>
      </c>
      <c r="D205" t="str">
        <f t="shared" si="7"/>
        <v xml:space="preserve">Fish bearing: Yes. Pipeline Crossing Method: Trenchless (Down-The-Hole Hammer). Vehicle Crossing Method: Existing or Clear-Span Bridge. </v>
      </c>
      <c r="E205" t="s">
        <v>732</v>
      </c>
      <c r="F205" s="12">
        <f>INDEX(families!$A:$A,MATCH(G205,families!$B:$B,0))</f>
        <v>38</v>
      </c>
      <c r="G205" s="3" t="s">
        <v>732</v>
      </c>
      <c r="J205">
        <v>627490</v>
      </c>
      <c r="K205">
        <v>5483775</v>
      </c>
      <c r="L205" t="s">
        <v>1950</v>
      </c>
      <c r="M205" t="s">
        <v>2429</v>
      </c>
      <c r="O205" t="s">
        <v>2428</v>
      </c>
      <c r="P205" t="s">
        <v>2427</v>
      </c>
      <c r="Q205">
        <v>30</v>
      </c>
      <c r="R205" t="s">
        <v>1992</v>
      </c>
      <c r="S205" t="s">
        <v>1991</v>
      </c>
      <c r="T205" t="s">
        <v>1977</v>
      </c>
      <c r="U205">
        <v>1017550</v>
      </c>
      <c r="V205" t="s">
        <v>322</v>
      </c>
      <c r="W205" t="s">
        <v>1976</v>
      </c>
      <c r="X205" t="s">
        <v>2347</v>
      </c>
      <c r="Y205" t="s">
        <v>915</v>
      </c>
      <c r="Z205" t="s">
        <v>915</v>
      </c>
      <c r="AA205">
        <v>80</v>
      </c>
      <c r="AB205">
        <v>52</v>
      </c>
      <c r="AC205" t="s">
        <v>322</v>
      </c>
      <c r="AD205" t="s">
        <v>1515</v>
      </c>
      <c r="AE205" t="s">
        <v>1968</v>
      </c>
      <c r="AF205" t="s">
        <v>1990</v>
      </c>
      <c r="AJ205" t="s">
        <v>1503</v>
      </c>
      <c r="AK205" t="s">
        <v>2031</v>
      </c>
    </row>
    <row r="206" spans="1:37" x14ac:dyDescent="0.2">
      <c r="A206">
        <v>1018250.062</v>
      </c>
      <c r="C206" t="str">
        <f t="shared" si="6"/>
        <v>Unnamed Channel - BC-629a - S6 [W5629.0]</v>
      </c>
      <c r="D206" t="str">
        <f t="shared" si="7"/>
        <v xml:space="preserve">Fish bearing: No. Pipeline Crossing Method: Isolation if water present / Open-cut if dry or frozen to bottom. Vehicle Crossing Method: Ramp and Culvert. </v>
      </c>
      <c r="E206" t="s">
        <v>732</v>
      </c>
      <c r="F206" s="12">
        <f>INDEX(families!$A:$A,MATCH(G206,families!$B:$B,0))</f>
        <v>38</v>
      </c>
      <c r="G206" s="3" t="s">
        <v>732</v>
      </c>
      <c r="J206">
        <v>626926</v>
      </c>
      <c r="K206">
        <v>5483383</v>
      </c>
      <c r="L206" t="s">
        <v>1950</v>
      </c>
      <c r="M206" t="s">
        <v>2426</v>
      </c>
      <c r="N206" t="s">
        <v>2425</v>
      </c>
      <c r="O206" t="s">
        <v>2424</v>
      </c>
      <c r="P206" t="s">
        <v>1959</v>
      </c>
      <c r="Q206">
        <v>10</v>
      </c>
      <c r="R206" t="s">
        <v>1963</v>
      </c>
      <c r="S206" t="s">
        <v>1945</v>
      </c>
      <c r="T206" t="s">
        <v>1944</v>
      </c>
      <c r="U206">
        <v>1018250</v>
      </c>
      <c r="V206" t="s">
        <v>915</v>
      </c>
      <c r="W206" t="s">
        <v>1943</v>
      </c>
      <c r="X206" t="s">
        <v>1942</v>
      </c>
      <c r="Y206" t="s">
        <v>915</v>
      </c>
      <c r="Z206" t="s">
        <v>915</v>
      </c>
      <c r="AA206">
        <v>10</v>
      </c>
      <c r="AB206">
        <v>4</v>
      </c>
      <c r="AC206" t="s">
        <v>322</v>
      </c>
      <c r="AD206" t="s">
        <v>1941</v>
      </c>
      <c r="AE206" t="s">
        <v>1981</v>
      </c>
      <c r="AJ206" t="s">
        <v>1503</v>
      </c>
      <c r="AK206" t="s">
        <v>1962</v>
      </c>
    </row>
    <row r="207" spans="1:37" ht="34" x14ac:dyDescent="0.2">
      <c r="A207">
        <v>1018376.181</v>
      </c>
      <c r="C207" t="str">
        <f t="shared" si="6"/>
        <v>Unnamed Channel - BC-630 - S3 [W1662.3]</v>
      </c>
      <c r="D207" t="str">
        <f t="shared" si="7"/>
        <v xml:space="preserve">Fish bearing: Yes. Pipeline Crossing Method: Trenchless (Down-The-Hole Hammer). Vehicle Crossing Method: Existing or Clear-Span Bridge. </v>
      </c>
      <c r="E207" t="s">
        <v>732</v>
      </c>
      <c r="F207" s="12">
        <f>INDEX(families!$A:$A,MATCH(G207,families!$B:$B,0))</f>
        <v>38</v>
      </c>
      <c r="G207" s="3" t="s">
        <v>732</v>
      </c>
      <c r="J207">
        <v>626848</v>
      </c>
      <c r="K207">
        <v>5483284</v>
      </c>
      <c r="L207" t="s">
        <v>1950</v>
      </c>
      <c r="M207" t="s">
        <v>2423</v>
      </c>
      <c r="O207" t="s">
        <v>2422</v>
      </c>
      <c r="P207" t="s">
        <v>1959</v>
      </c>
      <c r="Q207">
        <v>20</v>
      </c>
      <c r="R207" t="s">
        <v>1998</v>
      </c>
      <c r="S207" t="s">
        <v>1991</v>
      </c>
      <c r="T207" s="5" t="s">
        <v>2421</v>
      </c>
      <c r="U207">
        <v>1018380</v>
      </c>
      <c r="V207" t="s">
        <v>322</v>
      </c>
      <c r="W207" t="s">
        <v>1976</v>
      </c>
      <c r="X207" t="s">
        <v>2347</v>
      </c>
      <c r="Y207" t="s">
        <v>915</v>
      </c>
      <c r="Z207" t="s">
        <v>915</v>
      </c>
      <c r="AA207">
        <v>15</v>
      </c>
      <c r="AB207">
        <v>9</v>
      </c>
      <c r="AC207" t="s">
        <v>322</v>
      </c>
      <c r="AD207" t="s">
        <v>1515</v>
      </c>
      <c r="AE207" t="s">
        <v>1981</v>
      </c>
      <c r="AF207" t="s">
        <v>1990</v>
      </c>
      <c r="AG207" t="s">
        <v>1940</v>
      </c>
      <c r="AH207" t="s">
        <v>1939</v>
      </c>
      <c r="AI207" s="4">
        <v>44512</v>
      </c>
      <c r="AJ207" t="s">
        <v>906</v>
      </c>
      <c r="AK207" t="s">
        <v>1989</v>
      </c>
    </row>
    <row r="208" spans="1:37" ht="51" x14ac:dyDescent="0.2">
      <c r="A208">
        <v>1019061.189</v>
      </c>
      <c r="C208" t="str">
        <f t="shared" si="6"/>
        <v>Coquihalla River - BC-631 - S1B [W1663.4]</v>
      </c>
      <c r="D208" t="str">
        <f t="shared" si="7"/>
        <v xml:space="preserve">Fish bearing: Yes. Pipeline Crossing Method: Isolation with fish salvage and water quality monitoring during low flow (2). Vehicle Crossing Method: Clear-Span Bridge or access both banks. </v>
      </c>
      <c r="E208" t="s">
        <v>732</v>
      </c>
      <c r="F208" s="12">
        <f>INDEX(families!$A:$A,MATCH(G208,families!$B:$B,0))</f>
        <v>38</v>
      </c>
      <c r="G208" s="3" t="s">
        <v>732</v>
      </c>
      <c r="J208">
        <v>626799</v>
      </c>
      <c r="K208">
        <v>5482629</v>
      </c>
      <c r="L208" t="s">
        <v>1950</v>
      </c>
      <c r="M208" t="s">
        <v>2420</v>
      </c>
      <c r="O208" t="s">
        <v>2419</v>
      </c>
      <c r="P208" t="s">
        <v>2261</v>
      </c>
      <c r="Q208">
        <v>50</v>
      </c>
      <c r="R208" t="s">
        <v>2032</v>
      </c>
      <c r="S208" t="s">
        <v>1991</v>
      </c>
      <c r="T208" s="5" t="s">
        <v>2418</v>
      </c>
      <c r="U208">
        <v>1019060</v>
      </c>
      <c r="V208" t="s">
        <v>322</v>
      </c>
      <c r="W208" t="s">
        <v>2312</v>
      </c>
      <c r="X208" t="s">
        <v>2417</v>
      </c>
      <c r="Y208" t="s">
        <v>322</v>
      </c>
      <c r="Z208" t="s">
        <v>915</v>
      </c>
      <c r="AA208" t="s">
        <v>2416</v>
      </c>
      <c r="AB208" t="s">
        <v>2415</v>
      </c>
      <c r="AC208" t="s">
        <v>322</v>
      </c>
      <c r="AD208" t="s">
        <v>1515</v>
      </c>
      <c r="AE208" t="s">
        <v>1981</v>
      </c>
      <c r="AJ208" t="s">
        <v>1503</v>
      </c>
      <c r="AK208" t="s">
        <v>2031</v>
      </c>
    </row>
    <row r="209" spans="1:40" x14ac:dyDescent="0.2">
      <c r="A209">
        <v>1019458.898</v>
      </c>
      <c r="C209" t="str">
        <f t="shared" si="6"/>
        <v>Unnamed Channel - BC-631a - S6 [W5630.0]</v>
      </c>
      <c r="D209" t="str">
        <f t="shared" si="7"/>
        <v xml:space="preserve">Fish bearing: No. Pipeline Crossing Method: Isolation if water present / Open-cut if dry or frozen to bottom. Vehicle Crossing Method: Ramp and Culvert. </v>
      </c>
      <c r="E209" t="s">
        <v>732</v>
      </c>
      <c r="F209" s="12">
        <f>INDEX(families!$A:$A,MATCH(G209,families!$B:$B,0))</f>
        <v>38</v>
      </c>
      <c r="G209" s="3" t="s">
        <v>732</v>
      </c>
      <c r="J209">
        <v>626941</v>
      </c>
      <c r="K209">
        <v>5482322</v>
      </c>
      <c r="L209" t="s">
        <v>1950</v>
      </c>
      <c r="M209" t="s">
        <v>2414</v>
      </c>
      <c r="N209" t="s">
        <v>2413</v>
      </c>
      <c r="O209" t="s">
        <v>2412</v>
      </c>
      <c r="P209" t="s">
        <v>1959</v>
      </c>
      <c r="Q209">
        <v>10</v>
      </c>
      <c r="R209" t="s">
        <v>1963</v>
      </c>
      <c r="S209" t="s">
        <v>1945</v>
      </c>
      <c r="T209" t="s">
        <v>1944</v>
      </c>
      <c r="U209">
        <v>1019460</v>
      </c>
      <c r="V209" t="s">
        <v>915</v>
      </c>
      <c r="W209" t="s">
        <v>1943</v>
      </c>
      <c r="X209" t="s">
        <v>1942</v>
      </c>
      <c r="Y209" t="s">
        <v>915</v>
      </c>
      <c r="Z209" t="s">
        <v>915</v>
      </c>
      <c r="AA209">
        <v>10</v>
      </c>
      <c r="AB209">
        <v>4</v>
      </c>
      <c r="AC209" t="s">
        <v>322</v>
      </c>
      <c r="AD209" t="s">
        <v>1941</v>
      </c>
      <c r="AJ209" t="s">
        <v>1503</v>
      </c>
      <c r="AK209" t="s">
        <v>1962</v>
      </c>
    </row>
    <row r="210" spans="1:40" x14ac:dyDescent="0.2">
      <c r="A210">
        <v>1020196.4</v>
      </c>
      <c r="C210" t="str">
        <f t="shared" si="6"/>
        <v>Dewdney Creek - BC-632 - S1B [W1664.4]</v>
      </c>
      <c r="D210" t="str">
        <f t="shared" si="7"/>
        <v xml:space="preserve">Fish bearing: Yes. Pipeline Crossing Method: Trenchless (Down-The-Hole Hammer). Vehicle Crossing Method: Clear-Span Bridge. </v>
      </c>
      <c r="E210" t="s">
        <v>732</v>
      </c>
      <c r="F210" s="12">
        <f>INDEX(families!$A:$A,MATCH(G210,families!$B:$B,0))</f>
        <v>38</v>
      </c>
      <c r="G210" s="3" t="s">
        <v>732</v>
      </c>
      <c r="J210">
        <v>626703</v>
      </c>
      <c r="K210">
        <v>5481657</v>
      </c>
      <c r="L210" t="s">
        <v>1950</v>
      </c>
      <c r="M210" t="s">
        <v>2411</v>
      </c>
      <c r="O210" t="s">
        <v>2410</v>
      </c>
      <c r="P210" t="s">
        <v>2409</v>
      </c>
      <c r="Q210">
        <v>50</v>
      </c>
      <c r="R210" t="s">
        <v>2032</v>
      </c>
      <c r="S210" t="s">
        <v>1991</v>
      </c>
      <c r="T210" t="s">
        <v>1977</v>
      </c>
      <c r="U210">
        <v>1020200</v>
      </c>
      <c r="V210" t="s">
        <v>322</v>
      </c>
      <c r="W210" t="s">
        <v>1976</v>
      </c>
      <c r="X210" t="s">
        <v>1954</v>
      </c>
      <c r="Y210" t="s">
        <v>915</v>
      </c>
      <c r="Z210" t="s">
        <v>915</v>
      </c>
      <c r="AA210">
        <v>30</v>
      </c>
      <c r="AB210">
        <v>22</v>
      </c>
      <c r="AC210" t="s">
        <v>322</v>
      </c>
      <c r="AD210" t="s">
        <v>1515</v>
      </c>
      <c r="AE210" t="s">
        <v>1981</v>
      </c>
      <c r="AF210" t="s">
        <v>1990</v>
      </c>
      <c r="AG210" t="s">
        <v>1940</v>
      </c>
      <c r="AH210" t="s">
        <v>1939</v>
      </c>
      <c r="AI210" s="4">
        <v>44468</v>
      </c>
      <c r="AJ210" t="s">
        <v>906</v>
      </c>
      <c r="AK210" t="s">
        <v>2031</v>
      </c>
    </row>
    <row r="211" spans="1:40" x14ac:dyDescent="0.2">
      <c r="A211">
        <v>1021509.5110000001</v>
      </c>
      <c r="C211" t="str">
        <f t="shared" si="6"/>
        <v>Unnamed Channel - BC-633a - S3 [W2098.1]</v>
      </c>
      <c r="D211" t="str">
        <f t="shared" si="7"/>
        <v xml:space="preserve">Fish bearing: Yes. Pipeline Crossing Method: Isolation with fish salvage and water quality monitoring if flowing / Open-cut if dry or frozen to bottom. Vehicle Crossing Method: Ramp and Culvert or Clear-Span Bridge. </v>
      </c>
      <c r="E211" t="s">
        <v>732</v>
      </c>
      <c r="F211" s="12">
        <f>INDEX(families!$A:$A,MATCH(G211,families!$B:$B,0))</f>
        <v>38</v>
      </c>
      <c r="G211" s="3" t="s">
        <v>732</v>
      </c>
      <c r="J211">
        <v>626576</v>
      </c>
      <c r="K211">
        <v>5480377</v>
      </c>
      <c r="L211" t="s">
        <v>1950</v>
      </c>
      <c r="M211" t="s">
        <v>2408</v>
      </c>
      <c r="O211" t="s">
        <v>2407</v>
      </c>
      <c r="P211" t="s">
        <v>1959</v>
      </c>
      <c r="Q211">
        <v>20</v>
      </c>
      <c r="R211" t="s">
        <v>1998</v>
      </c>
      <c r="S211" t="s">
        <v>1945</v>
      </c>
      <c r="T211" t="s">
        <v>1944</v>
      </c>
      <c r="U211">
        <v>1021510</v>
      </c>
      <c r="V211" t="s">
        <v>322</v>
      </c>
      <c r="W211" t="s">
        <v>2406</v>
      </c>
      <c r="X211" t="s">
        <v>2020</v>
      </c>
      <c r="Y211" t="s">
        <v>322</v>
      </c>
      <c r="Z211" t="s">
        <v>915</v>
      </c>
      <c r="AA211">
        <v>15</v>
      </c>
      <c r="AB211">
        <v>9</v>
      </c>
      <c r="AC211" t="s">
        <v>322</v>
      </c>
      <c r="AD211" t="s">
        <v>1515</v>
      </c>
      <c r="AE211" t="s">
        <v>1981</v>
      </c>
      <c r="AJ211" t="s">
        <v>1503</v>
      </c>
      <c r="AK211" t="s">
        <v>1951</v>
      </c>
    </row>
    <row r="212" spans="1:40" x14ac:dyDescent="0.2">
      <c r="A212">
        <v>1021560.142</v>
      </c>
      <c r="C212" t="str">
        <f t="shared" si="6"/>
        <v>Unnamed Channel - BC-633b - S3 [W2099.1]</v>
      </c>
      <c r="D212" t="str">
        <f t="shared" si="7"/>
        <v xml:space="preserve">Fish bearing: Yes. Pipeline Crossing Method: Isolation with fish salvage and water quality monitoring if flowing (1) / Open-cut if dry or frozen to bottom. Vehicle Crossing Method: Clear-Span Bridge or other regulatory approved crossing method. </v>
      </c>
      <c r="E212" t="s">
        <v>732</v>
      </c>
      <c r="F212" s="12">
        <f>INDEX(families!$A:$A,MATCH(G212,families!$B:$B,0))</f>
        <v>38</v>
      </c>
      <c r="G212" s="3" t="s">
        <v>732</v>
      </c>
      <c r="J212">
        <v>626568</v>
      </c>
      <c r="K212">
        <v>5480327</v>
      </c>
      <c r="L212" t="s">
        <v>1950</v>
      </c>
      <c r="M212" t="s">
        <v>2405</v>
      </c>
      <c r="O212" t="s">
        <v>2404</v>
      </c>
      <c r="P212" t="s">
        <v>1959</v>
      </c>
      <c r="Q212">
        <v>20</v>
      </c>
      <c r="R212" t="s">
        <v>1998</v>
      </c>
      <c r="S212" t="s">
        <v>1945</v>
      </c>
      <c r="T212" t="s">
        <v>1944</v>
      </c>
      <c r="U212">
        <v>1021560</v>
      </c>
      <c r="V212" t="s">
        <v>322</v>
      </c>
      <c r="W212" t="s">
        <v>2351</v>
      </c>
      <c r="X212" t="s">
        <v>1982</v>
      </c>
      <c r="Y212" t="s">
        <v>322</v>
      </c>
      <c r="Z212" t="s">
        <v>915</v>
      </c>
      <c r="AA212">
        <v>15</v>
      </c>
      <c r="AB212">
        <v>9</v>
      </c>
      <c r="AC212" t="s">
        <v>322</v>
      </c>
      <c r="AD212" t="s">
        <v>1515</v>
      </c>
      <c r="AE212" t="s">
        <v>1981</v>
      </c>
      <c r="AG212" t="s">
        <v>1940</v>
      </c>
      <c r="AH212" t="s">
        <v>1939</v>
      </c>
      <c r="AI212" s="4">
        <v>44512</v>
      </c>
      <c r="AJ212" t="s">
        <v>906</v>
      </c>
      <c r="AK212" t="s">
        <v>1951</v>
      </c>
    </row>
    <row r="213" spans="1:40" x14ac:dyDescent="0.2">
      <c r="A213">
        <v>1021638.399</v>
      </c>
      <c r="C213" t="str">
        <f t="shared" si="6"/>
        <v>Unnamed Channel - BC-633c - S3* [W5960.0]</v>
      </c>
      <c r="D213" t="str">
        <f t="shared" si="7"/>
        <v xml:space="preserve">Fish bearing: Yes. Pipeline Crossing Method: Isolation with fish salvage if flowing / Open-cut if dry or frozen to bottom. Vehicle Crossing Method: Clear-Span Bridge or other regulatory approved crossing method. </v>
      </c>
      <c r="E213" t="s">
        <v>732</v>
      </c>
      <c r="F213" s="12">
        <f>INDEX(families!$A:$A,MATCH(G213,families!$B:$B,0))</f>
        <v>38</v>
      </c>
      <c r="G213" s="3" t="s">
        <v>732</v>
      </c>
      <c r="J213">
        <v>626550</v>
      </c>
      <c r="K213">
        <v>5480253</v>
      </c>
      <c r="L213" t="s">
        <v>1950</v>
      </c>
      <c r="M213" t="s">
        <v>2403</v>
      </c>
      <c r="N213" t="s">
        <v>2402</v>
      </c>
      <c r="O213" t="s">
        <v>2401</v>
      </c>
      <c r="P213" t="s">
        <v>1959</v>
      </c>
      <c r="Q213">
        <v>20</v>
      </c>
      <c r="R213" t="s">
        <v>2400</v>
      </c>
      <c r="S213" t="s">
        <v>1945</v>
      </c>
      <c r="T213" t="s">
        <v>1944</v>
      </c>
      <c r="U213">
        <v>1021640</v>
      </c>
      <c r="V213" t="s">
        <v>322</v>
      </c>
      <c r="W213" t="s">
        <v>2399</v>
      </c>
      <c r="X213" t="s">
        <v>1982</v>
      </c>
      <c r="Y213" t="s">
        <v>322</v>
      </c>
      <c r="Z213" t="s">
        <v>915</v>
      </c>
      <c r="AA213">
        <v>15</v>
      </c>
      <c r="AB213">
        <v>9</v>
      </c>
      <c r="AC213" t="s">
        <v>322</v>
      </c>
      <c r="AD213" t="s">
        <v>1515</v>
      </c>
      <c r="AE213" t="s">
        <v>984</v>
      </c>
      <c r="AJ213" t="s">
        <v>1503</v>
      </c>
      <c r="AK213" t="s">
        <v>1951</v>
      </c>
    </row>
    <row r="214" spans="1:40" ht="34" x14ac:dyDescent="0.2">
      <c r="A214">
        <v>1021787.129</v>
      </c>
      <c r="C214" t="str">
        <f t="shared" si="6"/>
        <v>Karen Creek - BC-634 - S2 [W1666.4]</v>
      </c>
      <c r="D214" t="str">
        <f t="shared" si="7"/>
        <v xml:space="preserve">Fish bearing: Yes. Pipeline Crossing Method: Isolation with fish salvage and water quality monitoring (1). Vehicle Crossing Method: Clear-Span Bridge. </v>
      </c>
      <c r="E214" t="s">
        <v>732</v>
      </c>
      <c r="F214" s="12">
        <f>INDEX(families!$A:$A,MATCH(G214,families!$B:$B,0))</f>
        <v>38</v>
      </c>
      <c r="G214" s="3" t="s">
        <v>732</v>
      </c>
      <c r="J214">
        <v>626469</v>
      </c>
      <c r="K214">
        <v>5480133</v>
      </c>
      <c r="L214" t="s">
        <v>1950</v>
      </c>
      <c r="M214" t="s">
        <v>2398</v>
      </c>
      <c r="O214" t="s">
        <v>2397</v>
      </c>
      <c r="P214" t="s">
        <v>2396</v>
      </c>
      <c r="Q214">
        <v>30</v>
      </c>
      <c r="R214" t="s">
        <v>1992</v>
      </c>
      <c r="S214" t="s">
        <v>1991</v>
      </c>
      <c r="T214" s="5" t="s">
        <v>2313</v>
      </c>
      <c r="U214">
        <v>1021790</v>
      </c>
      <c r="V214" t="s">
        <v>322</v>
      </c>
      <c r="W214" t="s">
        <v>1955</v>
      </c>
      <c r="X214" t="s">
        <v>1954</v>
      </c>
      <c r="Y214" t="s">
        <v>322</v>
      </c>
      <c r="Z214" t="s">
        <v>915</v>
      </c>
      <c r="AA214">
        <v>20</v>
      </c>
      <c r="AB214">
        <v>13</v>
      </c>
      <c r="AC214" t="s">
        <v>322</v>
      </c>
      <c r="AD214" t="s">
        <v>1515</v>
      </c>
      <c r="AE214" t="s">
        <v>1981</v>
      </c>
      <c r="AJ214" t="s">
        <v>1503</v>
      </c>
      <c r="AK214" t="s">
        <v>2200</v>
      </c>
    </row>
    <row r="215" spans="1:40" x14ac:dyDescent="0.2">
      <c r="A215">
        <v>1021881.59</v>
      </c>
      <c r="C215" t="str">
        <f t="shared" si="6"/>
        <v>Unnamed Drainage - BC-634a - NCD [W2100.1]</v>
      </c>
      <c r="D215" t="str">
        <f t="shared" si="7"/>
        <v xml:space="preserve">Fish bearing: No. Pipeline Crossing Method: Isolation if water present / Open-cut if dry or frozen to bottom. Vehicle Crossing Method: Ramp and Culvert. </v>
      </c>
      <c r="E215" t="s">
        <v>732</v>
      </c>
      <c r="F215" s="12">
        <f>INDEX(families!$A:$A,MATCH(G215,families!$B:$B,0))</f>
        <v>38</v>
      </c>
      <c r="G215" s="3" t="s">
        <v>732</v>
      </c>
      <c r="J215">
        <v>626532</v>
      </c>
      <c r="K215">
        <v>5480071</v>
      </c>
      <c r="L215" t="s">
        <v>1950</v>
      </c>
      <c r="M215" t="s">
        <v>2395</v>
      </c>
      <c r="O215" t="s">
        <v>2394</v>
      </c>
      <c r="P215" t="s">
        <v>1947</v>
      </c>
      <c r="Q215">
        <v>0</v>
      </c>
      <c r="R215" t="s">
        <v>1946</v>
      </c>
      <c r="S215" t="s">
        <v>1945</v>
      </c>
      <c r="T215" t="s">
        <v>1944</v>
      </c>
      <c r="U215">
        <v>1021880</v>
      </c>
      <c r="V215" t="s">
        <v>915</v>
      </c>
      <c r="W215" t="s">
        <v>1943</v>
      </c>
      <c r="X215" t="s">
        <v>1942</v>
      </c>
      <c r="Y215" t="s">
        <v>915</v>
      </c>
      <c r="Z215" t="s">
        <v>915</v>
      </c>
      <c r="AA215">
        <v>0</v>
      </c>
      <c r="AB215">
        <v>0</v>
      </c>
      <c r="AC215" t="s">
        <v>322</v>
      </c>
      <c r="AD215" t="s">
        <v>1515</v>
      </c>
      <c r="AF215" t="s">
        <v>1971</v>
      </c>
      <c r="AJ215" t="s">
        <v>1503</v>
      </c>
      <c r="AK215" t="s">
        <v>1938</v>
      </c>
    </row>
    <row r="216" spans="1:40" x14ac:dyDescent="0.2">
      <c r="A216">
        <v>1022106.314</v>
      </c>
      <c r="C216" t="str">
        <f t="shared" si="6"/>
        <v>Unnamed Drainage - BC-634b - NCD [W5631.0]</v>
      </c>
      <c r="D216" t="str">
        <f t="shared" si="7"/>
        <v xml:space="preserve">Fish bearing: No. Pipeline Crossing Method: Isolation if water present / Open-cut if dry or frozen to bottom. Vehicle Crossing Method: Ramp and Culvert. </v>
      </c>
      <c r="E216" t="s">
        <v>732</v>
      </c>
      <c r="F216" s="12">
        <f>INDEX(families!$A:$A,MATCH(G216,families!$B:$B,0))</f>
        <v>38</v>
      </c>
      <c r="G216" s="3" t="s">
        <v>732</v>
      </c>
      <c r="J216">
        <v>626452</v>
      </c>
      <c r="K216">
        <v>5479881</v>
      </c>
      <c r="L216" t="s">
        <v>1950</v>
      </c>
      <c r="M216" t="s">
        <v>2393</v>
      </c>
      <c r="N216" t="s">
        <v>2392</v>
      </c>
      <c r="O216" t="s">
        <v>2391</v>
      </c>
      <c r="P216" t="s">
        <v>1947</v>
      </c>
      <c r="Q216">
        <v>0</v>
      </c>
      <c r="R216" t="s">
        <v>1946</v>
      </c>
      <c r="S216" t="s">
        <v>1945</v>
      </c>
      <c r="T216" t="s">
        <v>1944</v>
      </c>
      <c r="U216">
        <v>1022110</v>
      </c>
      <c r="V216" t="s">
        <v>915</v>
      </c>
      <c r="W216" t="s">
        <v>1943</v>
      </c>
      <c r="X216" t="s">
        <v>1942</v>
      </c>
      <c r="Y216" t="s">
        <v>915</v>
      </c>
      <c r="Z216" t="s">
        <v>915</v>
      </c>
      <c r="AA216">
        <v>0</v>
      </c>
      <c r="AB216">
        <v>0</v>
      </c>
      <c r="AC216" t="s">
        <v>322</v>
      </c>
      <c r="AD216" t="s">
        <v>1941</v>
      </c>
      <c r="AJ216" t="s">
        <v>1503</v>
      </c>
      <c r="AK216" t="s">
        <v>1938</v>
      </c>
    </row>
    <row r="217" spans="1:40" x14ac:dyDescent="0.2">
      <c r="A217">
        <v>1022329.6189999999</v>
      </c>
      <c r="C217" t="str">
        <f t="shared" si="6"/>
        <v>Unnamed Drainage - BC-634c - NCD [W5632.0]</v>
      </c>
      <c r="D217" t="str">
        <f t="shared" si="7"/>
        <v xml:space="preserve">Fish bearing: No. Pipeline Crossing Method: Isolation if water present / Open-cut if dry or frozen to bottom. Vehicle Crossing Method: Ramp and Culvert. </v>
      </c>
      <c r="E217" t="s">
        <v>732</v>
      </c>
      <c r="F217" s="12">
        <f>INDEX(families!$A:$A,MATCH(G217,families!$B:$B,0))</f>
        <v>38</v>
      </c>
      <c r="G217" s="3" t="s">
        <v>732</v>
      </c>
      <c r="J217">
        <v>626501</v>
      </c>
      <c r="K217">
        <v>5479666</v>
      </c>
      <c r="L217" t="s">
        <v>1950</v>
      </c>
      <c r="M217" t="s">
        <v>2390</v>
      </c>
      <c r="N217" t="s">
        <v>2389</v>
      </c>
      <c r="O217" t="s">
        <v>2388</v>
      </c>
      <c r="P217" t="s">
        <v>1947</v>
      </c>
      <c r="Q217">
        <v>0</v>
      </c>
      <c r="R217" t="s">
        <v>1946</v>
      </c>
      <c r="S217" t="s">
        <v>1945</v>
      </c>
      <c r="T217" t="s">
        <v>1944</v>
      </c>
      <c r="U217">
        <v>1022330</v>
      </c>
      <c r="V217" t="s">
        <v>915</v>
      </c>
      <c r="W217" t="s">
        <v>1943</v>
      </c>
      <c r="X217" t="s">
        <v>1942</v>
      </c>
      <c r="Y217" t="s">
        <v>915</v>
      </c>
      <c r="Z217" t="s">
        <v>915</v>
      </c>
      <c r="AA217">
        <v>0</v>
      </c>
      <c r="AB217">
        <v>0</v>
      </c>
      <c r="AC217" t="s">
        <v>322</v>
      </c>
      <c r="AD217" t="s">
        <v>1941</v>
      </c>
      <c r="AJ217" t="s">
        <v>1503</v>
      </c>
      <c r="AK217" t="s">
        <v>1938</v>
      </c>
    </row>
    <row r="218" spans="1:40" x14ac:dyDescent="0.2">
      <c r="A218">
        <v>1022421.4620000001</v>
      </c>
      <c r="C218" t="str">
        <f t="shared" si="6"/>
        <v>Unnamed Drainage - BC-634d - NCD [W5633.0]</v>
      </c>
      <c r="D218" t="str">
        <f t="shared" si="7"/>
        <v xml:space="preserve">Fish bearing: No. Pipeline Crossing Method: Isolation if water present / Open-cut if dry or frozen to bottom. Vehicle Crossing Method: Ramp and Culvert. </v>
      </c>
      <c r="E218" t="s">
        <v>732</v>
      </c>
      <c r="F218" s="12">
        <f>INDEX(families!$A:$A,MATCH(G218,families!$B:$B,0))</f>
        <v>38</v>
      </c>
      <c r="G218" s="3" t="s">
        <v>732</v>
      </c>
      <c r="J218">
        <v>626448</v>
      </c>
      <c r="K218">
        <v>5479597</v>
      </c>
      <c r="L218" t="s">
        <v>1950</v>
      </c>
      <c r="M218" t="s">
        <v>2387</v>
      </c>
      <c r="N218" t="s">
        <v>2386</v>
      </c>
      <c r="O218" t="s">
        <v>2385</v>
      </c>
      <c r="P218" t="s">
        <v>1947</v>
      </c>
      <c r="Q218">
        <v>0</v>
      </c>
      <c r="R218" t="s">
        <v>1946</v>
      </c>
      <c r="S218" t="s">
        <v>1945</v>
      </c>
      <c r="T218" t="s">
        <v>1944</v>
      </c>
      <c r="U218">
        <v>1022420</v>
      </c>
      <c r="V218" t="s">
        <v>915</v>
      </c>
      <c r="W218" t="s">
        <v>1943</v>
      </c>
      <c r="X218" t="s">
        <v>1942</v>
      </c>
      <c r="Y218" t="s">
        <v>915</v>
      </c>
      <c r="Z218" t="s">
        <v>915</v>
      </c>
      <c r="AA218">
        <v>0</v>
      </c>
      <c r="AB218">
        <v>0</v>
      </c>
      <c r="AC218" t="s">
        <v>322</v>
      </c>
      <c r="AD218" t="s">
        <v>1941</v>
      </c>
      <c r="AJ218" t="s">
        <v>1503</v>
      </c>
      <c r="AK218" t="s">
        <v>1938</v>
      </c>
    </row>
    <row r="219" spans="1:40" x14ac:dyDescent="0.2">
      <c r="A219">
        <v>1022503.559</v>
      </c>
      <c r="C219" t="str">
        <f t="shared" si="6"/>
        <v>Unnamed Channel - BC-634e - S6 [W5634.0]</v>
      </c>
      <c r="D219" t="str">
        <f t="shared" si="7"/>
        <v xml:space="preserve">Fish bearing: No. Pipeline Crossing Method: Isolation if water present / Open-cut if dry or frozen to bottom. Vehicle Crossing Method: Ramp and Culvert. </v>
      </c>
      <c r="E219" t="s">
        <v>732</v>
      </c>
      <c r="F219" s="12">
        <f>INDEX(families!$A:$A,MATCH(G219,families!$B:$B,0))</f>
        <v>38</v>
      </c>
      <c r="G219" s="3" t="s">
        <v>732</v>
      </c>
      <c r="J219">
        <v>626380</v>
      </c>
      <c r="K219">
        <v>5479551</v>
      </c>
      <c r="L219" t="s">
        <v>1950</v>
      </c>
      <c r="M219" t="s">
        <v>2384</v>
      </c>
      <c r="N219" t="s">
        <v>2383</v>
      </c>
      <c r="O219" t="s">
        <v>2382</v>
      </c>
      <c r="P219" t="s">
        <v>1959</v>
      </c>
      <c r="Q219">
        <v>10</v>
      </c>
      <c r="R219" t="s">
        <v>1963</v>
      </c>
      <c r="S219" t="s">
        <v>1945</v>
      </c>
      <c r="T219" t="s">
        <v>1944</v>
      </c>
      <c r="U219">
        <v>1022500</v>
      </c>
      <c r="V219" t="s">
        <v>915</v>
      </c>
      <c r="W219" t="s">
        <v>1943</v>
      </c>
      <c r="X219" t="s">
        <v>1942</v>
      </c>
      <c r="Y219" t="s">
        <v>915</v>
      </c>
      <c r="Z219" t="s">
        <v>915</v>
      </c>
      <c r="AA219">
        <v>10</v>
      </c>
      <c r="AB219">
        <v>4</v>
      </c>
      <c r="AC219" t="s">
        <v>322</v>
      </c>
      <c r="AD219" t="s">
        <v>1941</v>
      </c>
      <c r="AE219" t="s">
        <v>1981</v>
      </c>
      <c r="AJ219" t="s">
        <v>1503</v>
      </c>
      <c r="AK219" t="s">
        <v>1962</v>
      </c>
    </row>
    <row r="220" spans="1:40" x14ac:dyDescent="0.2">
      <c r="A220">
        <v>1022645.194</v>
      </c>
      <c r="C220" t="str">
        <f t="shared" si="6"/>
        <v>Unnamed Channel - BC-634f - S6 [W5635.0]</v>
      </c>
      <c r="D220" t="str">
        <f t="shared" si="7"/>
        <v xml:space="preserve">Fish bearing: No. Pipeline Crossing Method: Isolation if water present / Open-cut if dry or frozen to bottom. Vehicle Crossing Method: Ramp and Culvert. </v>
      </c>
      <c r="E220" t="s">
        <v>732</v>
      </c>
      <c r="F220" s="12">
        <f>INDEX(families!$A:$A,MATCH(G220,families!$B:$B,0))</f>
        <v>38</v>
      </c>
      <c r="G220" s="3" t="s">
        <v>732</v>
      </c>
      <c r="J220">
        <v>626265</v>
      </c>
      <c r="K220">
        <v>5479469</v>
      </c>
      <c r="L220" t="s">
        <v>1950</v>
      </c>
      <c r="M220" t="s">
        <v>2381</v>
      </c>
      <c r="N220" t="s">
        <v>2380</v>
      </c>
      <c r="O220" t="s">
        <v>2379</v>
      </c>
      <c r="P220" t="s">
        <v>1959</v>
      </c>
      <c r="Q220">
        <v>10</v>
      </c>
      <c r="R220" t="s">
        <v>1963</v>
      </c>
      <c r="S220" t="s">
        <v>1945</v>
      </c>
      <c r="T220" t="s">
        <v>1944</v>
      </c>
      <c r="U220">
        <v>1022650</v>
      </c>
      <c r="V220" t="s">
        <v>915</v>
      </c>
      <c r="W220" t="s">
        <v>1943</v>
      </c>
      <c r="X220" t="s">
        <v>1942</v>
      </c>
      <c r="Y220" t="s">
        <v>915</v>
      </c>
      <c r="Z220" t="s">
        <v>915</v>
      </c>
      <c r="AA220">
        <v>10</v>
      </c>
      <c r="AB220">
        <v>4</v>
      </c>
      <c r="AC220" t="s">
        <v>322</v>
      </c>
      <c r="AD220" t="s">
        <v>1941</v>
      </c>
      <c r="AE220" t="s">
        <v>1981</v>
      </c>
      <c r="AJ220" t="s">
        <v>1503</v>
      </c>
      <c r="AK220" t="s">
        <v>2322</v>
      </c>
    </row>
    <row r="221" spans="1:40" x14ac:dyDescent="0.2">
      <c r="A221">
        <v>1022743.8370000001</v>
      </c>
      <c r="C221" t="str">
        <f t="shared" si="6"/>
        <v>Unnamed Drainage - BC-634g - NCD [W5636.0]</v>
      </c>
      <c r="D221" t="str">
        <f t="shared" si="7"/>
        <v xml:space="preserve">Fish bearing: No. Pipeline Crossing Method: Isolation if water present / Open-cut if dry or frozen to bottom. Vehicle Crossing Method: Ramp and Culvert. </v>
      </c>
      <c r="E221" t="s">
        <v>732</v>
      </c>
      <c r="F221" s="12">
        <f>INDEX(families!$A:$A,MATCH(G221,families!$B:$B,0))</f>
        <v>38</v>
      </c>
      <c r="G221" s="3" t="s">
        <v>732</v>
      </c>
      <c r="J221">
        <v>626209</v>
      </c>
      <c r="K221">
        <v>5479390</v>
      </c>
      <c r="L221" t="s">
        <v>1950</v>
      </c>
      <c r="M221" t="s">
        <v>2378</v>
      </c>
      <c r="N221" t="s">
        <v>2377</v>
      </c>
      <c r="O221" t="s">
        <v>2376</v>
      </c>
      <c r="P221" t="s">
        <v>1947</v>
      </c>
      <c r="Q221">
        <v>0</v>
      </c>
      <c r="R221" t="s">
        <v>1946</v>
      </c>
      <c r="S221" t="s">
        <v>1945</v>
      </c>
      <c r="T221" t="s">
        <v>1944</v>
      </c>
      <c r="U221">
        <v>1022740</v>
      </c>
      <c r="V221" t="s">
        <v>915</v>
      </c>
      <c r="W221" t="s">
        <v>1943</v>
      </c>
      <c r="X221" t="s">
        <v>1942</v>
      </c>
      <c r="Y221" t="s">
        <v>915</v>
      </c>
      <c r="Z221" t="s">
        <v>915</v>
      </c>
      <c r="AA221">
        <v>0</v>
      </c>
      <c r="AB221">
        <v>0</v>
      </c>
      <c r="AC221" t="s">
        <v>322</v>
      </c>
      <c r="AD221" t="s">
        <v>1941</v>
      </c>
      <c r="AJ221" t="s">
        <v>1503</v>
      </c>
      <c r="AK221" t="s">
        <v>1938</v>
      </c>
    </row>
    <row r="222" spans="1:40" x14ac:dyDescent="0.2">
      <c r="A222">
        <v>1022790.397</v>
      </c>
      <c r="C222" t="str">
        <f t="shared" si="6"/>
        <v>Unnamed Drainage - BC-634h - NCD [W5637.0]</v>
      </c>
      <c r="D222" t="str">
        <f t="shared" si="7"/>
        <v xml:space="preserve">Fish bearing: No. Pipeline Crossing Method: Isolation if water present / Open-cut if dry or frozen to bottom. Vehicle Crossing Method: Ramp and Culvert. </v>
      </c>
      <c r="E222" t="s">
        <v>732</v>
      </c>
      <c r="F222" s="12">
        <f>INDEX(families!$A:$A,MATCH(G222,families!$B:$B,0))</f>
        <v>38</v>
      </c>
      <c r="G222" s="3" t="s">
        <v>732</v>
      </c>
      <c r="J222">
        <v>626169</v>
      </c>
      <c r="K222">
        <v>5479366</v>
      </c>
      <c r="L222" t="s">
        <v>1950</v>
      </c>
      <c r="M222" t="s">
        <v>2375</v>
      </c>
      <c r="N222" t="s">
        <v>2374</v>
      </c>
      <c r="O222" t="s">
        <v>2373</v>
      </c>
      <c r="P222" t="s">
        <v>1947</v>
      </c>
      <c r="Q222">
        <v>0</v>
      </c>
      <c r="R222" t="s">
        <v>1946</v>
      </c>
      <c r="S222" t="s">
        <v>1945</v>
      </c>
      <c r="T222" t="s">
        <v>1944</v>
      </c>
      <c r="U222">
        <v>1022790</v>
      </c>
      <c r="V222" t="s">
        <v>915</v>
      </c>
      <c r="W222" t="s">
        <v>1943</v>
      </c>
      <c r="X222" t="s">
        <v>1942</v>
      </c>
      <c r="Y222" t="s">
        <v>915</v>
      </c>
      <c r="Z222" t="s">
        <v>915</v>
      </c>
      <c r="AA222">
        <v>0</v>
      </c>
      <c r="AB222">
        <v>0</v>
      </c>
      <c r="AC222" t="s">
        <v>322</v>
      </c>
      <c r="AD222" t="s">
        <v>1941</v>
      </c>
      <c r="AJ222" t="s">
        <v>1503</v>
      </c>
      <c r="AK222" t="s">
        <v>1938</v>
      </c>
    </row>
    <row r="223" spans="1:40" x14ac:dyDescent="0.2">
      <c r="A223">
        <v>1022833.355</v>
      </c>
      <c r="C223" t="str">
        <f t="shared" si="6"/>
        <v>Unnamed Drainage - BC-634i - NCD [W5638.0]</v>
      </c>
      <c r="D223" t="str">
        <f t="shared" si="7"/>
        <v xml:space="preserve">Fish bearing: No. Pipeline Crossing Method: Trenchless (Down-The-Hole Hammer). Vehicle Crossing Method: Ramp and Culvert. </v>
      </c>
      <c r="E223" t="s">
        <v>732</v>
      </c>
      <c r="F223" s="12">
        <f>INDEX(families!$A:$A,MATCH(G223,families!$B:$B,0))</f>
        <v>38</v>
      </c>
      <c r="G223" s="3" t="s">
        <v>732</v>
      </c>
      <c r="J223">
        <v>626138</v>
      </c>
      <c r="K223">
        <v>5479336</v>
      </c>
      <c r="L223" t="s">
        <v>1950</v>
      </c>
      <c r="M223" t="s">
        <v>2372</v>
      </c>
      <c r="N223" t="s">
        <v>2371</v>
      </c>
      <c r="O223" t="s">
        <v>2370</v>
      </c>
      <c r="P223" t="s">
        <v>1947</v>
      </c>
      <c r="Q223">
        <v>0</v>
      </c>
      <c r="R223" t="s">
        <v>1946</v>
      </c>
      <c r="S223" t="s">
        <v>1945</v>
      </c>
      <c r="T223" t="s">
        <v>1977</v>
      </c>
      <c r="U223">
        <v>1022830</v>
      </c>
      <c r="V223" t="s">
        <v>915</v>
      </c>
      <c r="W223" t="s">
        <v>1976</v>
      </c>
      <c r="X223" t="s">
        <v>1942</v>
      </c>
      <c r="Y223" t="s">
        <v>915</v>
      </c>
      <c r="Z223" t="s">
        <v>915</v>
      </c>
      <c r="AA223">
        <v>0</v>
      </c>
      <c r="AB223">
        <v>0</v>
      </c>
      <c r="AC223" t="s">
        <v>322</v>
      </c>
      <c r="AD223" t="s">
        <v>1941</v>
      </c>
      <c r="AJ223" t="s">
        <v>1503</v>
      </c>
      <c r="AK223" t="s">
        <v>1938</v>
      </c>
    </row>
    <row r="224" spans="1:40" ht="34" x14ac:dyDescent="0.2">
      <c r="A224">
        <v>1022880.863</v>
      </c>
      <c r="C224" t="str">
        <f t="shared" si="6"/>
        <v>Unnamed Channel - BC-635 - S3 [W1667.4]</v>
      </c>
      <c r="D224" t="str">
        <f t="shared" si="7"/>
        <v xml:space="preserve">Fish bearing: Yes. Pipeline Crossing Method: Trenchless (Down-The-Hole Hammer). Vehicle Crossing Method: Clear-Span Bridge. </v>
      </c>
      <c r="E224" t="s">
        <v>732</v>
      </c>
      <c r="F224" s="12">
        <f>INDEX(families!$A:$A,MATCH(G224,families!$B:$B,0))</f>
        <v>38</v>
      </c>
      <c r="G224" s="3" t="s">
        <v>732</v>
      </c>
      <c r="J224">
        <v>626107</v>
      </c>
      <c r="K224">
        <v>5479300</v>
      </c>
      <c r="L224" t="s">
        <v>1950</v>
      </c>
      <c r="M224" t="s">
        <v>2369</v>
      </c>
      <c r="O224" t="s">
        <v>2368</v>
      </c>
      <c r="P224" t="s">
        <v>1959</v>
      </c>
      <c r="Q224">
        <v>20</v>
      </c>
      <c r="R224" t="s">
        <v>1998</v>
      </c>
      <c r="S224" t="s">
        <v>1991</v>
      </c>
      <c r="T224" s="5" t="s">
        <v>2367</v>
      </c>
      <c r="U224">
        <v>1022880</v>
      </c>
      <c r="V224" t="s">
        <v>322</v>
      </c>
      <c r="W224" t="s">
        <v>1976</v>
      </c>
      <c r="X224" t="s">
        <v>1954</v>
      </c>
      <c r="Y224" t="s">
        <v>915</v>
      </c>
      <c r="Z224" t="s">
        <v>915</v>
      </c>
      <c r="AA224">
        <v>15</v>
      </c>
      <c r="AB224">
        <v>9</v>
      </c>
      <c r="AC224" t="s">
        <v>322</v>
      </c>
      <c r="AD224" t="s">
        <v>1515</v>
      </c>
      <c r="AE224" t="s">
        <v>1981</v>
      </c>
      <c r="AF224" t="s">
        <v>1990</v>
      </c>
      <c r="AG224" t="s">
        <v>1940</v>
      </c>
      <c r="AH224" t="s">
        <v>1939</v>
      </c>
      <c r="AI224" s="4">
        <v>44512</v>
      </c>
      <c r="AJ224" t="s">
        <v>906</v>
      </c>
      <c r="AK224" t="s">
        <v>2200</v>
      </c>
      <c r="AL224" t="s">
        <v>984</v>
      </c>
      <c r="AM224" t="s">
        <v>2366</v>
      </c>
      <c r="AN224" s="4">
        <v>44426</v>
      </c>
    </row>
    <row r="225" spans="1:37" x14ac:dyDescent="0.2">
      <c r="A225">
        <v>1022934.77</v>
      </c>
      <c r="C225" t="str">
        <f t="shared" si="6"/>
        <v>Unnamed Drainage - BC-635.1 - NCD [W5639.0]</v>
      </c>
      <c r="D225" t="str">
        <f t="shared" si="7"/>
        <v xml:space="preserve">Fish bearing: No. Pipeline Crossing Method: Trenchless (Down-The-Hole Hammer). Vehicle Crossing Method: Ramp and Culvert. </v>
      </c>
      <c r="E225" t="s">
        <v>732</v>
      </c>
      <c r="F225" s="12">
        <f>INDEX(families!$A:$A,MATCH(G225,families!$B:$B,0))</f>
        <v>38</v>
      </c>
      <c r="G225" s="3" t="s">
        <v>732</v>
      </c>
      <c r="J225">
        <v>626072</v>
      </c>
      <c r="K225">
        <v>5479259</v>
      </c>
      <c r="L225" t="s">
        <v>1950</v>
      </c>
      <c r="M225" t="s">
        <v>2365</v>
      </c>
      <c r="N225" t="s">
        <v>2364</v>
      </c>
      <c r="O225" t="s">
        <v>2363</v>
      </c>
      <c r="P225" t="s">
        <v>1947</v>
      </c>
      <c r="Q225">
        <v>0</v>
      </c>
      <c r="R225" t="s">
        <v>1946</v>
      </c>
      <c r="S225" t="s">
        <v>1945</v>
      </c>
      <c r="T225" t="s">
        <v>1977</v>
      </c>
      <c r="U225">
        <v>1022940</v>
      </c>
      <c r="V225" t="s">
        <v>915</v>
      </c>
      <c r="W225" t="s">
        <v>1976</v>
      </c>
      <c r="X225" t="s">
        <v>1942</v>
      </c>
      <c r="Y225" t="s">
        <v>915</v>
      </c>
      <c r="Z225" t="s">
        <v>915</v>
      </c>
      <c r="AA225">
        <v>0</v>
      </c>
      <c r="AB225">
        <v>0</v>
      </c>
      <c r="AC225" t="s">
        <v>322</v>
      </c>
      <c r="AD225" t="s">
        <v>1941</v>
      </c>
      <c r="AJ225" t="s">
        <v>1503</v>
      </c>
      <c r="AK225" t="s">
        <v>1938</v>
      </c>
    </row>
    <row r="226" spans="1:37" x14ac:dyDescent="0.2">
      <c r="A226">
        <v>1023074.932</v>
      </c>
      <c r="C226" t="str">
        <f t="shared" si="6"/>
        <v>Unnamed Drainage - BC-635.2 - NCD [W5640.0]</v>
      </c>
      <c r="D226" t="str">
        <f t="shared" si="7"/>
        <v xml:space="preserve">Fish bearing: No. Pipeline Crossing Method: Isolation if water present / Open-cut if dry or frozen to bottom. Vehicle Crossing Method: Ramp and Culvert. </v>
      </c>
      <c r="E226" t="s">
        <v>732</v>
      </c>
      <c r="F226" s="12">
        <f>INDEX(families!$A:$A,MATCH(G226,families!$B:$B,0))</f>
        <v>38</v>
      </c>
      <c r="G226" s="3" t="s">
        <v>732</v>
      </c>
      <c r="J226">
        <v>625990</v>
      </c>
      <c r="K226">
        <v>5479146</v>
      </c>
      <c r="L226" t="s">
        <v>1950</v>
      </c>
      <c r="M226" t="s">
        <v>2362</v>
      </c>
      <c r="N226" t="s">
        <v>2361</v>
      </c>
      <c r="O226" t="s">
        <v>2360</v>
      </c>
      <c r="P226" t="s">
        <v>1947</v>
      </c>
      <c r="Q226">
        <v>0</v>
      </c>
      <c r="R226" t="s">
        <v>1946</v>
      </c>
      <c r="S226" t="s">
        <v>1945</v>
      </c>
      <c r="T226" t="s">
        <v>1944</v>
      </c>
      <c r="U226">
        <v>1023080</v>
      </c>
      <c r="V226" t="s">
        <v>915</v>
      </c>
      <c r="W226" t="s">
        <v>1943</v>
      </c>
      <c r="X226" t="s">
        <v>1942</v>
      </c>
      <c r="Y226" t="s">
        <v>915</v>
      </c>
      <c r="Z226" t="s">
        <v>915</v>
      </c>
      <c r="AA226">
        <v>0</v>
      </c>
      <c r="AB226">
        <v>0</v>
      </c>
      <c r="AC226" t="s">
        <v>322</v>
      </c>
      <c r="AD226" t="s">
        <v>1941</v>
      </c>
      <c r="AJ226" t="s">
        <v>1503</v>
      </c>
      <c r="AK226" t="s">
        <v>1938</v>
      </c>
    </row>
    <row r="227" spans="1:37" x14ac:dyDescent="0.2">
      <c r="A227">
        <v>1023129.01</v>
      </c>
      <c r="C227" t="str">
        <f t="shared" si="6"/>
        <v>Unnamed Drainage - BC-635.3 - NCD [W5641.0]</v>
      </c>
      <c r="D227" t="str">
        <f t="shared" si="7"/>
        <v xml:space="preserve">Fish bearing: No. Pipeline Crossing Method: Isolation if water present / Open-cut if dry or frozen to bottom. Vehicle Crossing Method: Ramp and Culvert. </v>
      </c>
      <c r="E227" t="s">
        <v>732</v>
      </c>
      <c r="F227" s="12">
        <f>INDEX(families!$A:$A,MATCH(G227,families!$B:$B,0))</f>
        <v>38</v>
      </c>
      <c r="G227" s="3" t="s">
        <v>732</v>
      </c>
      <c r="J227">
        <v>625959</v>
      </c>
      <c r="K227">
        <v>5479102</v>
      </c>
      <c r="L227" t="s">
        <v>1950</v>
      </c>
      <c r="M227" t="s">
        <v>2359</v>
      </c>
      <c r="N227" t="s">
        <v>2358</v>
      </c>
      <c r="O227" t="s">
        <v>2357</v>
      </c>
      <c r="P227" t="s">
        <v>1947</v>
      </c>
      <c r="Q227">
        <v>0</v>
      </c>
      <c r="R227" t="s">
        <v>1946</v>
      </c>
      <c r="S227" t="s">
        <v>1945</v>
      </c>
      <c r="T227" t="s">
        <v>1944</v>
      </c>
      <c r="U227">
        <v>1023130</v>
      </c>
      <c r="V227" t="s">
        <v>915</v>
      </c>
      <c r="W227" t="s">
        <v>1943</v>
      </c>
      <c r="X227" t="s">
        <v>1942</v>
      </c>
      <c r="Y227" t="s">
        <v>915</v>
      </c>
      <c r="Z227" t="s">
        <v>915</v>
      </c>
      <c r="AA227">
        <v>0</v>
      </c>
      <c r="AB227">
        <v>0</v>
      </c>
      <c r="AC227" t="s">
        <v>322</v>
      </c>
      <c r="AD227" t="s">
        <v>1941</v>
      </c>
      <c r="AJ227" t="s">
        <v>1503</v>
      </c>
      <c r="AK227" t="s">
        <v>1938</v>
      </c>
    </row>
    <row r="228" spans="1:37" x14ac:dyDescent="0.2">
      <c r="A228">
        <v>1023260.254</v>
      </c>
      <c r="C228" t="str">
        <f t="shared" si="6"/>
        <v>Unnamed Drainage - BC-635.4 - NCD [W5642.0]</v>
      </c>
      <c r="D228" t="str">
        <f t="shared" si="7"/>
        <v xml:space="preserve">Fish bearing: No. Pipeline Crossing Method: Isolation if water present / Open-cut if dry or frozen to bottom. Vehicle Crossing Method: Ramp and Culvert. </v>
      </c>
      <c r="E228" t="s">
        <v>732</v>
      </c>
      <c r="F228" s="12">
        <f>INDEX(families!$A:$A,MATCH(G228,families!$B:$B,0))</f>
        <v>38</v>
      </c>
      <c r="G228" s="3" t="s">
        <v>732</v>
      </c>
      <c r="J228">
        <v>625883</v>
      </c>
      <c r="K228">
        <v>5478995</v>
      </c>
      <c r="L228" t="s">
        <v>1950</v>
      </c>
      <c r="M228" t="s">
        <v>2356</v>
      </c>
      <c r="N228" t="s">
        <v>2355</v>
      </c>
      <c r="O228" t="s">
        <v>2354</v>
      </c>
      <c r="P228" t="s">
        <v>1947</v>
      </c>
      <c r="Q228">
        <v>0</v>
      </c>
      <c r="R228" t="s">
        <v>1946</v>
      </c>
      <c r="S228" t="s">
        <v>1945</v>
      </c>
      <c r="T228" t="s">
        <v>1944</v>
      </c>
      <c r="U228">
        <v>1023260</v>
      </c>
      <c r="V228" t="s">
        <v>915</v>
      </c>
      <c r="W228" t="s">
        <v>1943</v>
      </c>
      <c r="X228" t="s">
        <v>1942</v>
      </c>
      <c r="Y228" t="s">
        <v>915</v>
      </c>
      <c r="Z228" t="s">
        <v>915</v>
      </c>
      <c r="AA228">
        <v>0</v>
      </c>
      <c r="AB228">
        <v>0</v>
      </c>
      <c r="AC228" t="s">
        <v>322</v>
      </c>
      <c r="AD228" t="s">
        <v>1941</v>
      </c>
      <c r="AJ228" t="s">
        <v>1503</v>
      </c>
      <c r="AK228" t="s">
        <v>1938</v>
      </c>
    </row>
    <row r="229" spans="1:37" x14ac:dyDescent="0.2">
      <c r="A229">
        <v>1023748.568</v>
      </c>
      <c r="C229" t="str">
        <f t="shared" si="6"/>
        <v>Unnamed Channel - BC-635a.1 - S4* [W5643.0]</v>
      </c>
      <c r="D229" t="str">
        <f t="shared" si="7"/>
        <v xml:space="preserve">Fish bearing: Yes. Pipeline Crossing Method: Isolation with fish salvage and water quality monitoring if flowing (1) / Open-cut if dry or frozen to bottom. Vehicle Crossing Method: Clear-Span Bridge or other regulatory approved crossing method. </v>
      </c>
      <c r="E229" t="s">
        <v>732</v>
      </c>
      <c r="F229" s="12">
        <f>INDEX(families!$A:$A,MATCH(G229,families!$B:$B,0))</f>
        <v>38</v>
      </c>
      <c r="G229" s="3" t="s">
        <v>732</v>
      </c>
      <c r="J229">
        <v>625554</v>
      </c>
      <c r="K229">
        <v>5478641</v>
      </c>
      <c r="L229" t="s">
        <v>1950</v>
      </c>
      <c r="M229" t="s">
        <v>2353</v>
      </c>
      <c r="O229" t="s">
        <v>2352</v>
      </c>
      <c r="P229" t="s">
        <v>1959</v>
      </c>
      <c r="Q229">
        <v>15</v>
      </c>
      <c r="R229" t="s">
        <v>1958</v>
      </c>
      <c r="S229" t="s">
        <v>1945</v>
      </c>
      <c r="T229" t="s">
        <v>1944</v>
      </c>
      <c r="U229">
        <v>1023750</v>
      </c>
      <c r="V229" t="s">
        <v>322</v>
      </c>
      <c r="W229" t="s">
        <v>2351</v>
      </c>
      <c r="X229" t="s">
        <v>1982</v>
      </c>
      <c r="Y229" t="s">
        <v>322</v>
      </c>
      <c r="Z229" t="s">
        <v>915</v>
      </c>
      <c r="AA229">
        <v>10</v>
      </c>
      <c r="AB229">
        <v>7</v>
      </c>
      <c r="AC229" t="s">
        <v>322</v>
      </c>
      <c r="AD229" t="s">
        <v>1941</v>
      </c>
      <c r="AE229" t="s">
        <v>984</v>
      </c>
      <c r="AJ229" t="s">
        <v>1503</v>
      </c>
      <c r="AK229" t="s">
        <v>1951</v>
      </c>
    </row>
    <row r="230" spans="1:37" x14ac:dyDescent="0.2">
      <c r="A230">
        <v>1023788.873</v>
      </c>
      <c r="C230" t="str">
        <f t="shared" si="6"/>
        <v>Unnamed Channel - BC-635a - S3 [W5644.0]</v>
      </c>
      <c r="D230" t="str">
        <f t="shared" si="7"/>
        <v xml:space="preserve">Fish bearing: Yes. Pipeline Crossing Method: Isolation with fish salvage and water quality monitoring (1). Vehicle Crossing Method: Existing or Clear-Span Bridge. </v>
      </c>
      <c r="E230" t="s">
        <v>732</v>
      </c>
      <c r="F230" s="12">
        <f>INDEX(families!$A:$A,MATCH(G230,families!$B:$B,0))</f>
        <v>38</v>
      </c>
      <c r="G230" s="3" t="s">
        <v>732</v>
      </c>
      <c r="J230">
        <v>625525</v>
      </c>
      <c r="K230">
        <v>5478613</v>
      </c>
      <c r="L230" t="s">
        <v>1950</v>
      </c>
      <c r="M230" t="s">
        <v>2350</v>
      </c>
      <c r="N230" t="s">
        <v>2349</v>
      </c>
      <c r="O230" t="s">
        <v>2348</v>
      </c>
      <c r="P230" t="s">
        <v>1959</v>
      </c>
      <c r="Q230">
        <v>20</v>
      </c>
      <c r="R230" t="s">
        <v>1998</v>
      </c>
      <c r="S230" t="s">
        <v>1945</v>
      </c>
      <c r="T230" t="s">
        <v>1944</v>
      </c>
      <c r="U230">
        <v>1023790</v>
      </c>
      <c r="V230" t="s">
        <v>322</v>
      </c>
      <c r="W230" t="s">
        <v>1955</v>
      </c>
      <c r="X230" t="s">
        <v>2347</v>
      </c>
      <c r="Y230" t="s">
        <v>322</v>
      </c>
      <c r="Z230" t="s">
        <v>915</v>
      </c>
      <c r="AA230">
        <v>15</v>
      </c>
      <c r="AB230">
        <v>9</v>
      </c>
      <c r="AC230" t="s">
        <v>322</v>
      </c>
      <c r="AD230" t="s">
        <v>1941</v>
      </c>
      <c r="AE230" t="s">
        <v>1981</v>
      </c>
      <c r="AJ230" t="s">
        <v>1503</v>
      </c>
      <c r="AK230" t="s">
        <v>1951</v>
      </c>
    </row>
    <row r="231" spans="1:37" x14ac:dyDescent="0.2">
      <c r="A231">
        <v>1023947.366</v>
      </c>
      <c r="C231" t="str">
        <f t="shared" si="6"/>
        <v>Coquihalla River - BC-636 - S1B [W1668.4]</v>
      </c>
      <c r="D231" t="str">
        <f t="shared" si="7"/>
        <v xml:space="preserve">Fish bearing: Yes. Pipeline Crossing Method: Trenchless (Microtunnel). Vehicle Crossing Method: Access both banks. </v>
      </c>
      <c r="E231" t="s">
        <v>732</v>
      </c>
      <c r="F231" s="12">
        <f>INDEX(families!$A:$A,MATCH(G231,families!$B:$B,0))</f>
        <v>38</v>
      </c>
      <c r="G231" s="3" t="s">
        <v>732</v>
      </c>
      <c r="J231">
        <v>625409</v>
      </c>
      <c r="K231">
        <v>5478505</v>
      </c>
      <c r="L231" t="s">
        <v>1950</v>
      </c>
      <c r="M231" t="s">
        <v>2346</v>
      </c>
      <c r="O231" t="s">
        <v>2345</v>
      </c>
      <c r="P231" t="s">
        <v>2261</v>
      </c>
      <c r="Q231">
        <v>50</v>
      </c>
      <c r="R231" t="s">
        <v>2032</v>
      </c>
      <c r="S231" t="s">
        <v>1991</v>
      </c>
      <c r="T231" t="s">
        <v>1977</v>
      </c>
      <c r="U231">
        <v>1023950</v>
      </c>
      <c r="V231" t="s">
        <v>322</v>
      </c>
      <c r="W231" t="s">
        <v>2340</v>
      </c>
      <c r="X231" t="s">
        <v>2239</v>
      </c>
      <c r="Y231" t="s">
        <v>915</v>
      </c>
      <c r="Z231" t="s">
        <v>915</v>
      </c>
      <c r="AA231">
        <v>30</v>
      </c>
      <c r="AB231">
        <v>22</v>
      </c>
      <c r="AC231" t="s">
        <v>322</v>
      </c>
      <c r="AD231" t="s">
        <v>1515</v>
      </c>
      <c r="AE231" t="s">
        <v>1981</v>
      </c>
      <c r="AF231" t="s">
        <v>1990</v>
      </c>
      <c r="AJ231" t="s">
        <v>1503</v>
      </c>
      <c r="AK231" t="s">
        <v>2031</v>
      </c>
    </row>
    <row r="232" spans="1:37" x14ac:dyDescent="0.2">
      <c r="A232">
        <v>1024814.352</v>
      </c>
      <c r="C232" t="str">
        <f t="shared" si="6"/>
        <v>Unnamed Drainage - BC-637 - NCD [W1669.4]</v>
      </c>
      <c r="D232" t="str">
        <f t="shared" si="7"/>
        <v xml:space="preserve">Fish bearing: No. Pipeline Crossing Method: Isolation if water present / Open-cut if dry or frozen to bottom. Vehicle Crossing Method: Ramp and Culvert. </v>
      </c>
      <c r="E232" t="s">
        <v>732</v>
      </c>
      <c r="F232" s="12">
        <f>INDEX(families!$A:$A,MATCH(G232,families!$B:$B,0))</f>
        <v>38</v>
      </c>
      <c r="G232" s="3" t="s">
        <v>732</v>
      </c>
      <c r="J232">
        <v>624750</v>
      </c>
      <c r="K232">
        <v>5478139</v>
      </c>
      <c r="L232" t="s">
        <v>1950</v>
      </c>
      <c r="M232" t="s">
        <v>2344</v>
      </c>
      <c r="O232" t="s">
        <v>2343</v>
      </c>
      <c r="P232" t="s">
        <v>1947</v>
      </c>
      <c r="Q232">
        <v>0</v>
      </c>
      <c r="R232" t="s">
        <v>1946</v>
      </c>
      <c r="S232" t="s">
        <v>1945</v>
      </c>
      <c r="T232" t="s">
        <v>1944</v>
      </c>
      <c r="U232">
        <v>1024810</v>
      </c>
      <c r="V232" t="s">
        <v>915</v>
      </c>
      <c r="W232" t="s">
        <v>1943</v>
      </c>
      <c r="X232" t="s">
        <v>1942</v>
      </c>
      <c r="Y232" t="s">
        <v>915</v>
      </c>
      <c r="Z232" t="s">
        <v>915</v>
      </c>
      <c r="AA232">
        <v>0</v>
      </c>
      <c r="AB232">
        <v>0</v>
      </c>
      <c r="AC232" t="s">
        <v>322</v>
      </c>
      <c r="AD232" t="s">
        <v>1515</v>
      </c>
      <c r="AJ232" t="s">
        <v>1503</v>
      </c>
      <c r="AK232" t="s">
        <v>1938</v>
      </c>
    </row>
    <row r="233" spans="1:37" x14ac:dyDescent="0.2">
      <c r="A233">
        <v>1026191.508</v>
      </c>
      <c r="C233" t="str">
        <f t="shared" si="6"/>
        <v>Coquihalla River - BC-639 - S1B [W1671.4]</v>
      </c>
      <c r="D233" t="str">
        <f t="shared" si="7"/>
        <v xml:space="preserve">Fish bearing: Yes. Pipeline Crossing Method: Trenchless (Microtunnel). Vehicle Crossing Method: Access both banks. </v>
      </c>
      <c r="E233" t="s">
        <v>732</v>
      </c>
      <c r="F233" s="12">
        <f>INDEX(families!$A:$A,MATCH(G233,families!$B:$B,0))</f>
        <v>38</v>
      </c>
      <c r="G233" s="3" t="s">
        <v>732</v>
      </c>
      <c r="J233">
        <v>623531</v>
      </c>
      <c r="K233">
        <v>5477663</v>
      </c>
      <c r="L233" t="s">
        <v>1950</v>
      </c>
      <c r="M233" t="s">
        <v>2342</v>
      </c>
      <c r="O233" t="s">
        <v>2341</v>
      </c>
      <c r="P233" t="s">
        <v>2261</v>
      </c>
      <c r="Q233">
        <v>50</v>
      </c>
      <c r="R233" t="s">
        <v>2032</v>
      </c>
      <c r="S233" t="s">
        <v>1991</v>
      </c>
      <c r="T233" t="s">
        <v>1977</v>
      </c>
      <c r="U233">
        <v>1026190</v>
      </c>
      <c r="V233" t="s">
        <v>322</v>
      </c>
      <c r="W233" t="s">
        <v>2340</v>
      </c>
      <c r="X233" t="s">
        <v>2239</v>
      </c>
      <c r="Y233" t="s">
        <v>915</v>
      </c>
      <c r="Z233" t="s">
        <v>915</v>
      </c>
      <c r="AA233">
        <v>30</v>
      </c>
      <c r="AB233">
        <v>22</v>
      </c>
      <c r="AC233" t="s">
        <v>322</v>
      </c>
      <c r="AD233" t="s">
        <v>1515</v>
      </c>
      <c r="AE233" t="s">
        <v>1981</v>
      </c>
      <c r="AF233" t="s">
        <v>1990</v>
      </c>
      <c r="AJ233" t="s">
        <v>1503</v>
      </c>
      <c r="AK233" t="s">
        <v>2031</v>
      </c>
    </row>
    <row r="234" spans="1:37" x14ac:dyDescent="0.2">
      <c r="A234">
        <v>1026495.795</v>
      </c>
      <c r="C234" t="str">
        <f t="shared" si="6"/>
        <v>Unnamed Channel - BC-640 - S5 [W1672.4]</v>
      </c>
      <c r="D234" t="str">
        <f t="shared" si="7"/>
        <v xml:space="preserve">Fish bearing: No. Pipeline Crossing Method: Isolation if water present / Open-cut if dry or frozen to bottom. Vehicle Crossing Method: Clear-Span Bridge or other regulatory approved crossing method. </v>
      </c>
      <c r="E234" t="s">
        <v>732</v>
      </c>
      <c r="F234" s="12">
        <f>INDEX(families!$A:$A,MATCH(G234,families!$B:$B,0))</f>
        <v>38</v>
      </c>
      <c r="G234" s="3" t="s">
        <v>732</v>
      </c>
      <c r="J234">
        <v>623294</v>
      </c>
      <c r="K234">
        <v>5477478</v>
      </c>
      <c r="L234" t="s">
        <v>1950</v>
      </c>
      <c r="M234" t="s">
        <v>2339</v>
      </c>
      <c r="O234" t="s">
        <v>2338</v>
      </c>
      <c r="P234" t="s">
        <v>1959</v>
      </c>
      <c r="Q234">
        <v>10</v>
      </c>
      <c r="R234" t="s">
        <v>2152</v>
      </c>
      <c r="S234" t="s">
        <v>1945</v>
      </c>
      <c r="T234" t="s">
        <v>1944</v>
      </c>
      <c r="U234">
        <v>1026500</v>
      </c>
      <c r="V234" t="s">
        <v>915</v>
      </c>
      <c r="W234" t="s">
        <v>1943</v>
      </c>
      <c r="X234" t="s">
        <v>1982</v>
      </c>
      <c r="Y234" t="s">
        <v>915</v>
      </c>
      <c r="Z234" t="s">
        <v>915</v>
      </c>
      <c r="AA234">
        <v>5</v>
      </c>
      <c r="AB234">
        <v>4</v>
      </c>
      <c r="AC234" t="s">
        <v>322</v>
      </c>
      <c r="AD234" t="s">
        <v>1515</v>
      </c>
      <c r="AE234" t="s">
        <v>1981</v>
      </c>
      <c r="AF234" t="s">
        <v>1971</v>
      </c>
      <c r="AJ234" t="s">
        <v>1503</v>
      </c>
      <c r="AK234" t="s">
        <v>2322</v>
      </c>
    </row>
    <row r="235" spans="1:37" x14ac:dyDescent="0.2">
      <c r="A235">
        <v>1028001.705</v>
      </c>
      <c r="C235" t="str">
        <f t="shared" si="6"/>
        <v>Unnamed Channel - BC-640a - S6 [W5645.0]</v>
      </c>
      <c r="D235" t="str">
        <f t="shared" si="7"/>
        <v xml:space="preserve">Fish bearing: No. Pipeline Crossing Method: Isolation if water present / Open-cut if dry or frozen to bottom. Vehicle Crossing Method: Ramp and Culvert. </v>
      </c>
      <c r="E235" t="s">
        <v>732</v>
      </c>
      <c r="F235" s="12">
        <f>INDEX(families!$A:$A,MATCH(G235,families!$B:$B,0))</f>
        <v>38</v>
      </c>
      <c r="G235" s="3" t="s">
        <v>732</v>
      </c>
      <c r="J235">
        <v>622625</v>
      </c>
      <c r="K235">
        <v>5476220</v>
      </c>
      <c r="L235" t="s">
        <v>1950</v>
      </c>
      <c r="M235" t="s">
        <v>2337</v>
      </c>
      <c r="N235" t="s">
        <v>2336</v>
      </c>
      <c r="O235" t="s">
        <v>2335</v>
      </c>
      <c r="P235" t="s">
        <v>1959</v>
      </c>
      <c r="Q235">
        <v>10</v>
      </c>
      <c r="R235" t="s">
        <v>1963</v>
      </c>
      <c r="S235" t="s">
        <v>1945</v>
      </c>
      <c r="T235" t="s">
        <v>1944</v>
      </c>
      <c r="U235">
        <v>1028000</v>
      </c>
      <c r="V235" t="s">
        <v>915</v>
      </c>
      <c r="W235" t="s">
        <v>1943</v>
      </c>
      <c r="X235" t="s">
        <v>1942</v>
      </c>
      <c r="Y235" t="s">
        <v>915</v>
      </c>
      <c r="Z235" t="s">
        <v>915</v>
      </c>
      <c r="AA235">
        <v>10</v>
      </c>
      <c r="AB235">
        <v>4</v>
      </c>
      <c r="AC235" t="s">
        <v>322</v>
      </c>
      <c r="AD235" t="s">
        <v>1941</v>
      </c>
      <c r="AJ235" t="s">
        <v>1503</v>
      </c>
      <c r="AK235" t="s">
        <v>1951</v>
      </c>
    </row>
    <row r="236" spans="1:37" x14ac:dyDescent="0.2">
      <c r="A236">
        <v>1028197.1</v>
      </c>
      <c r="C236" t="str">
        <f t="shared" si="6"/>
        <v>Unnamed Drainage - BC-641 - NCD [W1673.5]</v>
      </c>
      <c r="D236" t="str">
        <f t="shared" si="7"/>
        <v xml:space="preserve">Fish bearing: No. Pipeline Crossing Method: Isolation if water present / Open-cut if dry or frozen to bottom. Vehicle Crossing Method: Ramp and Culvert. </v>
      </c>
      <c r="E236" t="s">
        <v>732</v>
      </c>
      <c r="F236" s="12">
        <f>INDEX(families!$A:$A,MATCH(G236,families!$B:$B,0))</f>
        <v>38</v>
      </c>
      <c r="G236" s="3" t="s">
        <v>732</v>
      </c>
      <c r="J236">
        <v>622605</v>
      </c>
      <c r="K236">
        <v>5476029</v>
      </c>
      <c r="L236" t="s">
        <v>1950</v>
      </c>
      <c r="M236" t="s">
        <v>2334</v>
      </c>
      <c r="O236" t="s">
        <v>2333</v>
      </c>
      <c r="P236" t="s">
        <v>1947</v>
      </c>
      <c r="Q236">
        <v>0</v>
      </c>
      <c r="R236" t="s">
        <v>1946</v>
      </c>
      <c r="S236" t="s">
        <v>1945</v>
      </c>
      <c r="T236" t="s">
        <v>1944</v>
      </c>
      <c r="U236">
        <v>1028200</v>
      </c>
      <c r="V236" t="s">
        <v>915</v>
      </c>
      <c r="W236" t="s">
        <v>1943</v>
      </c>
      <c r="X236" t="s">
        <v>1942</v>
      </c>
      <c r="Y236" t="s">
        <v>915</v>
      </c>
      <c r="Z236" t="s">
        <v>915</v>
      </c>
      <c r="AA236">
        <v>0</v>
      </c>
      <c r="AB236">
        <v>0</v>
      </c>
      <c r="AC236" t="s">
        <v>322</v>
      </c>
      <c r="AD236" t="s">
        <v>1515</v>
      </c>
      <c r="AF236" t="s">
        <v>1971</v>
      </c>
      <c r="AJ236" t="s">
        <v>1503</v>
      </c>
      <c r="AK236" t="s">
        <v>1938</v>
      </c>
    </row>
    <row r="237" spans="1:37" x14ac:dyDescent="0.2">
      <c r="A237">
        <v>1028314.61</v>
      </c>
      <c r="C237" t="str">
        <f t="shared" si="6"/>
        <v>Unnamed Drainage - BC-642 - NCD [W1674.4]</v>
      </c>
      <c r="D237" t="str">
        <f t="shared" si="7"/>
        <v xml:space="preserve">Fish bearing: No. Pipeline Crossing Method: Isolation if water present / Open-cut if dry or frozen to bottom. Vehicle Crossing Method: Ramp and Culvert. </v>
      </c>
      <c r="E237" t="s">
        <v>732</v>
      </c>
      <c r="F237" s="12">
        <f>INDEX(families!$A:$A,MATCH(G237,families!$B:$B,0))</f>
        <v>38</v>
      </c>
      <c r="G237" s="3" t="s">
        <v>732</v>
      </c>
      <c r="J237">
        <v>622598</v>
      </c>
      <c r="K237">
        <v>5475912</v>
      </c>
      <c r="L237" t="s">
        <v>1950</v>
      </c>
      <c r="M237" t="s">
        <v>2332</v>
      </c>
      <c r="O237" t="s">
        <v>2331</v>
      </c>
      <c r="P237" t="s">
        <v>1947</v>
      </c>
      <c r="Q237">
        <v>0</v>
      </c>
      <c r="R237" t="s">
        <v>1946</v>
      </c>
      <c r="S237" t="s">
        <v>1945</v>
      </c>
      <c r="T237" t="s">
        <v>1944</v>
      </c>
      <c r="U237">
        <v>1028310</v>
      </c>
      <c r="V237" t="s">
        <v>915</v>
      </c>
      <c r="W237" t="s">
        <v>1943</v>
      </c>
      <c r="X237" t="s">
        <v>1942</v>
      </c>
      <c r="Y237" t="s">
        <v>915</v>
      </c>
      <c r="Z237" t="s">
        <v>915</v>
      </c>
      <c r="AA237">
        <v>0</v>
      </c>
      <c r="AB237">
        <v>0</v>
      </c>
      <c r="AC237" t="s">
        <v>322</v>
      </c>
      <c r="AD237" t="s">
        <v>1515</v>
      </c>
      <c r="AF237" t="s">
        <v>1971</v>
      </c>
      <c r="AJ237" t="s">
        <v>1503</v>
      </c>
      <c r="AK237" t="s">
        <v>1938</v>
      </c>
    </row>
    <row r="238" spans="1:37" x14ac:dyDescent="0.2">
      <c r="A238">
        <v>1028423.681</v>
      </c>
      <c r="C238" t="str">
        <f t="shared" si="6"/>
        <v>Unnamed Drainage - BC-643 - NCD [W1675.4]</v>
      </c>
      <c r="D238" t="str">
        <f t="shared" si="7"/>
        <v xml:space="preserve">Fish bearing: No. Pipeline Crossing Method: Isolation if water present / Open-cut if dry or frozen to bottom. Vehicle Crossing Method: Ramp and Culvert. </v>
      </c>
      <c r="E238" t="s">
        <v>732</v>
      </c>
      <c r="F238" s="12">
        <f>INDEX(families!$A:$A,MATCH(G238,families!$B:$B,0))</f>
        <v>38</v>
      </c>
      <c r="G238" s="3" t="s">
        <v>732</v>
      </c>
      <c r="J238">
        <v>622561</v>
      </c>
      <c r="K238">
        <v>5475811</v>
      </c>
      <c r="L238" t="s">
        <v>1950</v>
      </c>
      <c r="M238" t="s">
        <v>2330</v>
      </c>
      <c r="O238" t="s">
        <v>2329</v>
      </c>
      <c r="P238" t="s">
        <v>1947</v>
      </c>
      <c r="Q238">
        <v>0</v>
      </c>
      <c r="R238" t="s">
        <v>1946</v>
      </c>
      <c r="S238" t="s">
        <v>1945</v>
      </c>
      <c r="T238" t="s">
        <v>1944</v>
      </c>
      <c r="U238">
        <v>1028420</v>
      </c>
      <c r="V238" t="s">
        <v>915</v>
      </c>
      <c r="W238" t="s">
        <v>1943</v>
      </c>
      <c r="X238" t="s">
        <v>1942</v>
      </c>
      <c r="Y238" t="s">
        <v>915</v>
      </c>
      <c r="Z238" t="s">
        <v>915</v>
      </c>
      <c r="AA238">
        <v>0</v>
      </c>
      <c r="AB238">
        <v>0</v>
      </c>
      <c r="AC238" t="s">
        <v>322</v>
      </c>
      <c r="AD238" t="s">
        <v>1515</v>
      </c>
      <c r="AF238" t="s">
        <v>1971</v>
      </c>
      <c r="AJ238" t="s">
        <v>1503</v>
      </c>
      <c r="AK238" t="s">
        <v>1938</v>
      </c>
    </row>
    <row r="239" spans="1:37" x14ac:dyDescent="0.2">
      <c r="A239">
        <v>1028451.858</v>
      </c>
      <c r="C239" t="str">
        <f t="shared" si="6"/>
        <v>Unnamed Drainage - BC-643a - NCD [W5646.0]</v>
      </c>
      <c r="D239" t="str">
        <f t="shared" si="7"/>
        <v xml:space="preserve">Fish bearing: No. Pipeline Crossing Method: Isolation if water present / Open-cut if dry or frozen to bottom. Vehicle Crossing Method: Ramp and Culvert. </v>
      </c>
      <c r="E239" t="s">
        <v>732</v>
      </c>
      <c r="F239" s="12">
        <f>INDEX(families!$A:$A,MATCH(G239,families!$B:$B,0))</f>
        <v>38</v>
      </c>
      <c r="G239" s="3" t="s">
        <v>732</v>
      </c>
      <c r="J239">
        <v>622548</v>
      </c>
      <c r="K239">
        <v>5475786</v>
      </c>
      <c r="L239" t="s">
        <v>1950</v>
      </c>
      <c r="M239" t="s">
        <v>2328</v>
      </c>
      <c r="N239" t="s">
        <v>2327</v>
      </c>
      <c r="O239" t="s">
        <v>2326</v>
      </c>
      <c r="P239" t="s">
        <v>1947</v>
      </c>
      <c r="Q239">
        <v>0</v>
      </c>
      <c r="R239" t="s">
        <v>1946</v>
      </c>
      <c r="S239" t="s">
        <v>1945</v>
      </c>
      <c r="T239" t="s">
        <v>1944</v>
      </c>
      <c r="U239">
        <v>1028450</v>
      </c>
      <c r="V239" t="s">
        <v>915</v>
      </c>
      <c r="W239" t="s">
        <v>1943</v>
      </c>
      <c r="X239" t="s">
        <v>1942</v>
      </c>
      <c r="Y239" t="s">
        <v>915</v>
      </c>
      <c r="Z239" t="s">
        <v>915</v>
      </c>
      <c r="AA239">
        <v>0</v>
      </c>
      <c r="AB239">
        <v>0</v>
      </c>
      <c r="AC239" t="s">
        <v>322</v>
      </c>
      <c r="AD239" t="s">
        <v>1941</v>
      </c>
      <c r="AJ239" t="s">
        <v>1503</v>
      </c>
      <c r="AK239" t="s">
        <v>1938</v>
      </c>
    </row>
    <row r="240" spans="1:37" x14ac:dyDescent="0.2">
      <c r="A240">
        <v>1028967.068</v>
      </c>
      <c r="C240" t="str">
        <f t="shared" si="6"/>
        <v>Unnamed Channel - BC-644 - S5 [W1676.5]</v>
      </c>
      <c r="D240" t="str">
        <f t="shared" si="7"/>
        <v xml:space="preserve">Fish bearing: No. Pipeline Crossing Method: Isolation if water present / Open-cut if dry or frozen to bottom. Vehicle Crossing Method: Existing or Ramp and Culvert or Clear-Span Bridge. </v>
      </c>
      <c r="E240" t="s">
        <v>732</v>
      </c>
      <c r="F240" s="12">
        <f>INDEX(families!$A:$A,MATCH(G240,families!$B:$B,0))</f>
        <v>38</v>
      </c>
      <c r="G240" s="3" t="s">
        <v>732</v>
      </c>
      <c r="J240">
        <v>622276</v>
      </c>
      <c r="K240">
        <v>5475352</v>
      </c>
      <c r="L240" t="s">
        <v>1950</v>
      </c>
      <c r="M240" t="s">
        <v>2325</v>
      </c>
      <c r="O240" t="s">
        <v>2324</v>
      </c>
      <c r="P240" t="s">
        <v>1959</v>
      </c>
      <c r="Q240">
        <v>10</v>
      </c>
      <c r="R240" t="s">
        <v>2152</v>
      </c>
      <c r="S240" t="s">
        <v>1945</v>
      </c>
      <c r="T240" t="s">
        <v>1944</v>
      </c>
      <c r="U240">
        <v>1028970</v>
      </c>
      <c r="V240" t="s">
        <v>915</v>
      </c>
      <c r="W240" t="s">
        <v>1943</v>
      </c>
      <c r="X240" t="s">
        <v>2323</v>
      </c>
      <c r="Y240" t="s">
        <v>915</v>
      </c>
      <c r="Z240" t="s">
        <v>915</v>
      </c>
      <c r="AA240">
        <v>5</v>
      </c>
      <c r="AB240">
        <v>4</v>
      </c>
      <c r="AC240" t="s">
        <v>322</v>
      </c>
      <c r="AD240" t="s">
        <v>1515</v>
      </c>
      <c r="AE240" t="s">
        <v>1981</v>
      </c>
      <c r="AF240" t="s">
        <v>1971</v>
      </c>
      <c r="AJ240" t="s">
        <v>1503</v>
      </c>
      <c r="AK240" t="s">
        <v>2322</v>
      </c>
    </row>
    <row r="241" spans="1:40" x14ac:dyDescent="0.2">
      <c r="A241">
        <v>1030092.2709999999</v>
      </c>
      <c r="C241" t="str">
        <f t="shared" si="6"/>
        <v>Unnamed Channel - BC-644a - S4* [TBD]</v>
      </c>
      <c r="D241" t="str">
        <f t="shared" si="7"/>
        <v xml:space="preserve">Fish bearing: Yes. Pipeline Crossing Method: No instream work anticipated. Vehicle Crossing Method: No instream work / Clear-Span Bridge or other regulatory approved crossing method. </v>
      </c>
      <c r="E241" t="s">
        <v>732</v>
      </c>
      <c r="F241" s="12">
        <f>INDEX(families!$A:$A,MATCH(G241,families!$B:$B,0))</f>
        <v>38</v>
      </c>
      <c r="G241" s="3" t="s">
        <v>732</v>
      </c>
      <c r="J241">
        <v>622281</v>
      </c>
      <c r="K241">
        <v>5474256</v>
      </c>
      <c r="L241" t="s">
        <v>1950</v>
      </c>
      <c r="M241" t="s">
        <v>2321</v>
      </c>
      <c r="N241" t="s">
        <v>2320</v>
      </c>
      <c r="O241" t="s">
        <v>961</v>
      </c>
      <c r="P241" t="s">
        <v>1959</v>
      </c>
      <c r="Q241">
        <v>15</v>
      </c>
      <c r="R241" t="s">
        <v>1958</v>
      </c>
      <c r="T241" t="s">
        <v>2319</v>
      </c>
      <c r="U241">
        <v>1029800</v>
      </c>
      <c r="V241" t="s">
        <v>322</v>
      </c>
      <c r="W241" t="s">
        <v>2318</v>
      </c>
      <c r="X241" t="s">
        <v>2317</v>
      </c>
      <c r="Y241" t="s">
        <v>915</v>
      </c>
      <c r="Z241" t="s">
        <v>915</v>
      </c>
      <c r="AA241">
        <v>10</v>
      </c>
      <c r="AB241">
        <v>4</v>
      </c>
      <c r="AE241" t="s">
        <v>984</v>
      </c>
      <c r="AF241" t="s">
        <v>2316</v>
      </c>
      <c r="AG241" t="s">
        <v>1940</v>
      </c>
      <c r="AH241" t="s">
        <v>1939</v>
      </c>
      <c r="AI241" s="4">
        <v>44334</v>
      </c>
      <c r="AJ241" t="s">
        <v>1020</v>
      </c>
      <c r="AK241" t="s">
        <v>1951</v>
      </c>
    </row>
    <row r="242" spans="1:40" ht="34" x14ac:dyDescent="0.2">
      <c r="A242">
        <v>1030137.312</v>
      </c>
      <c r="C242" t="str">
        <f t="shared" si="6"/>
        <v>Coquihalla River - BC-645 - S1B [W1677.4]</v>
      </c>
      <c r="D242" t="str">
        <f t="shared" si="7"/>
        <v xml:space="preserve">Fish bearing: Yes. Pipeline Crossing Method: Isolation with fish salvage and water quality monitoring during low flow (2). Vehicle Crossing Method: Access both banks. </v>
      </c>
      <c r="E242" t="s">
        <v>732</v>
      </c>
      <c r="F242" s="12">
        <f>INDEX(families!$A:$A,MATCH(G242,families!$B:$B,0))</f>
        <v>38</v>
      </c>
      <c r="G242" s="3" t="s">
        <v>732</v>
      </c>
      <c r="J242">
        <v>622239</v>
      </c>
      <c r="K242">
        <v>5474218</v>
      </c>
      <c r="L242" t="s">
        <v>1950</v>
      </c>
      <c r="M242" t="s">
        <v>2315</v>
      </c>
      <c r="O242" t="s">
        <v>2314</v>
      </c>
      <c r="P242" t="s">
        <v>2261</v>
      </c>
      <c r="Q242">
        <v>50</v>
      </c>
      <c r="R242" t="s">
        <v>2032</v>
      </c>
      <c r="S242" t="s">
        <v>1991</v>
      </c>
      <c r="T242" s="5" t="s">
        <v>2313</v>
      </c>
      <c r="U242">
        <v>1030140</v>
      </c>
      <c r="V242" t="s">
        <v>322</v>
      </c>
      <c r="W242" t="s">
        <v>2312</v>
      </c>
      <c r="X242" t="s">
        <v>2239</v>
      </c>
      <c r="Y242" t="s">
        <v>322</v>
      </c>
      <c r="Z242" t="s">
        <v>915</v>
      </c>
      <c r="AA242">
        <v>30</v>
      </c>
      <c r="AB242">
        <v>22</v>
      </c>
      <c r="AC242" t="s">
        <v>322</v>
      </c>
      <c r="AD242" t="s">
        <v>1515</v>
      </c>
      <c r="AE242" t="s">
        <v>1981</v>
      </c>
      <c r="AJ242" t="s">
        <v>1503</v>
      </c>
      <c r="AK242" t="s">
        <v>2031</v>
      </c>
    </row>
    <row r="243" spans="1:40" x14ac:dyDescent="0.2">
      <c r="A243">
        <v>1030501.995</v>
      </c>
      <c r="C243" t="str">
        <f t="shared" si="6"/>
        <v>Unnamed Channel - BC-645a - S6 [W5647.0]</v>
      </c>
      <c r="D243" t="str">
        <f t="shared" si="7"/>
        <v xml:space="preserve">Fish bearing: No. Pipeline Crossing Method: Isolation if water present / Open-cut if dry or frozen to bottom. Vehicle Crossing Method: Ramp and Culvert. </v>
      </c>
      <c r="E243" t="s">
        <v>732</v>
      </c>
      <c r="F243" s="12">
        <f>INDEX(families!$A:$A,MATCH(G243,families!$B:$B,0))</f>
        <v>38</v>
      </c>
      <c r="G243" s="3" t="s">
        <v>732</v>
      </c>
      <c r="J243">
        <v>622083</v>
      </c>
      <c r="K243">
        <v>5473905</v>
      </c>
      <c r="L243" t="s">
        <v>1950</v>
      </c>
      <c r="M243" t="s">
        <v>2311</v>
      </c>
      <c r="O243" t="s">
        <v>2310</v>
      </c>
      <c r="P243" t="s">
        <v>1959</v>
      </c>
      <c r="Q243">
        <v>10</v>
      </c>
      <c r="R243" t="s">
        <v>1963</v>
      </c>
      <c r="S243" t="s">
        <v>1945</v>
      </c>
      <c r="T243" t="s">
        <v>1944</v>
      </c>
      <c r="U243">
        <v>1030500</v>
      </c>
      <c r="V243" t="s">
        <v>915</v>
      </c>
      <c r="W243" t="s">
        <v>1943</v>
      </c>
      <c r="X243" t="s">
        <v>1942</v>
      </c>
      <c r="Y243" t="s">
        <v>915</v>
      </c>
      <c r="Z243" t="s">
        <v>915</v>
      </c>
      <c r="AA243">
        <v>10</v>
      </c>
      <c r="AB243">
        <v>4</v>
      </c>
      <c r="AC243" t="s">
        <v>322</v>
      </c>
      <c r="AD243" t="s">
        <v>1941</v>
      </c>
      <c r="AE243" t="s">
        <v>1981</v>
      </c>
      <c r="AJ243" t="s">
        <v>1503</v>
      </c>
      <c r="AK243" t="s">
        <v>1951</v>
      </c>
    </row>
    <row r="244" spans="1:40" x14ac:dyDescent="0.2">
      <c r="A244">
        <v>1030523.826</v>
      </c>
      <c r="C244" t="str">
        <f t="shared" si="6"/>
        <v>Unnamed Channel - BC-645b - S6 [W5648.0]</v>
      </c>
      <c r="D244" t="str">
        <f t="shared" si="7"/>
        <v xml:space="preserve">Fish bearing: No. Pipeline Crossing Method: Isolation if water present / Open-cut if dry or frozen to bottom. Vehicle Crossing Method: Ramp and Culvert. </v>
      </c>
      <c r="E244" t="s">
        <v>732</v>
      </c>
      <c r="F244" s="12">
        <f>INDEX(families!$A:$A,MATCH(G244,families!$B:$B,0))</f>
        <v>38</v>
      </c>
      <c r="G244" s="3" t="s">
        <v>732</v>
      </c>
      <c r="J244">
        <v>622072</v>
      </c>
      <c r="K244">
        <v>5473890</v>
      </c>
      <c r="L244" t="s">
        <v>1950</v>
      </c>
      <c r="M244" t="s">
        <v>2309</v>
      </c>
      <c r="N244" t="s">
        <v>2308</v>
      </c>
      <c r="O244" t="s">
        <v>2307</v>
      </c>
      <c r="P244" t="s">
        <v>1959</v>
      </c>
      <c r="Q244">
        <v>10</v>
      </c>
      <c r="R244" t="s">
        <v>1963</v>
      </c>
      <c r="S244" t="s">
        <v>1945</v>
      </c>
      <c r="T244" t="s">
        <v>1944</v>
      </c>
      <c r="U244">
        <v>1030520</v>
      </c>
      <c r="V244" t="s">
        <v>915</v>
      </c>
      <c r="W244" t="s">
        <v>1943</v>
      </c>
      <c r="X244" t="s">
        <v>1942</v>
      </c>
      <c r="Y244" t="s">
        <v>915</v>
      </c>
      <c r="Z244" t="s">
        <v>915</v>
      </c>
      <c r="AA244">
        <v>10</v>
      </c>
      <c r="AB244">
        <v>4</v>
      </c>
      <c r="AC244" t="s">
        <v>322</v>
      </c>
      <c r="AD244" t="s">
        <v>1941</v>
      </c>
      <c r="AE244" t="s">
        <v>1981</v>
      </c>
      <c r="AJ244" t="s">
        <v>1503</v>
      </c>
      <c r="AK244" t="s">
        <v>1962</v>
      </c>
    </row>
    <row r="245" spans="1:40" x14ac:dyDescent="0.2">
      <c r="A245">
        <v>1030594.656</v>
      </c>
      <c r="C245" t="str">
        <f t="shared" si="6"/>
        <v>Unnamed Channel - BC-645c - S6 [W5649.0]</v>
      </c>
      <c r="D245" t="str">
        <f t="shared" si="7"/>
        <v xml:space="preserve">Fish bearing: No. Pipeline Crossing Method: Isolation if water present / Open-cut if dry or frozen to bottom. Vehicle Crossing Method: Ramp and Culvert. </v>
      </c>
      <c r="E245" t="s">
        <v>732</v>
      </c>
      <c r="F245" s="12">
        <f>INDEX(families!$A:$A,MATCH(G245,families!$B:$B,0))</f>
        <v>38</v>
      </c>
      <c r="G245" s="3" t="s">
        <v>732</v>
      </c>
      <c r="J245">
        <v>622088</v>
      </c>
      <c r="K245">
        <v>5473821</v>
      </c>
      <c r="L245" t="s">
        <v>1950</v>
      </c>
      <c r="M245" t="s">
        <v>2306</v>
      </c>
      <c r="N245" t="s">
        <v>2305</v>
      </c>
      <c r="O245" t="s">
        <v>2304</v>
      </c>
      <c r="P245" t="s">
        <v>1959</v>
      </c>
      <c r="Q245">
        <v>10</v>
      </c>
      <c r="R245" t="s">
        <v>1963</v>
      </c>
      <c r="S245" t="s">
        <v>1945</v>
      </c>
      <c r="T245" t="s">
        <v>1944</v>
      </c>
      <c r="U245">
        <v>1030590</v>
      </c>
      <c r="V245" t="s">
        <v>915</v>
      </c>
      <c r="W245" t="s">
        <v>1943</v>
      </c>
      <c r="X245" t="s">
        <v>1942</v>
      </c>
      <c r="Y245" t="s">
        <v>915</v>
      </c>
      <c r="Z245" t="s">
        <v>915</v>
      </c>
      <c r="AA245">
        <v>10</v>
      </c>
      <c r="AB245">
        <v>4</v>
      </c>
      <c r="AC245" t="s">
        <v>322</v>
      </c>
      <c r="AD245" t="s">
        <v>1941</v>
      </c>
      <c r="AE245" t="s">
        <v>1981</v>
      </c>
      <c r="AJ245" t="s">
        <v>1503</v>
      </c>
      <c r="AK245" t="s">
        <v>1962</v>
      </c>
    </row>
    <row r="246" spans="1:40" x14ac:dyDescent="0.2">
      <c r="A246">
        <v>1030693.314</v>
      </c>
      <c r="C246" t="str">
        <f t="shared" si="6"/>
        <v>Unnamed Channel - BC-645d - S6 [W5650.0]</v>
      </c>
      <c r="D246" t="str">
        <f t="shared" si="7"/>
        <v xml:space="preserve">Fish bearing: No. Pipeline Crossing Method: Isolation if water present / Open-cut if dry or frozen to bottom. Vehicle Crossing Method: Ramp and Culvert. </v>
      </c>
      <c r="E246" t="s">
        <v>732</v>
      </c>
      <c r="F246" s="12">
        <f>INDEX(families!$A:$A,MATCH(G246,families!$B:$B,0))</f>
        <v>38</v>
      </c>
      <c r="G246" s="3" t="s">
        <v>732</v>
      </c>
      <c r="J246">
        <v>622111</v>
      </c>
      <c r="K246">
        <v>5473725</v>
      </c>
      <c r="L246" t="s">
        <v>1950</v>
      </c>
      <c r="M246" t="s">
        <v>2303</v>
      </c>
      <c r="N246" t="s">
        <v>2302</v>
      </c>
      <c r="O246" t="s">
        <v>2301</v>
      </c>
      <c r="P246" t="s">
        <v>1959</v>
      </c>
      <c r="Q246">
        <v>10</v>
      </c>
      <c r="R246" t="s">
        <v>1963</v>
      </c>
      <c r="S246" t="s">
        <v>1945</v>
      </c>
      <c r="T246" t="s">
        <v>1944</v>
      </c>
      <c r="U246">
        <v>1030690</v>
      </c>
      <c r="V246" t="s">
        <v>915</v>
      </c>
      <c r="W246" t="s">
        <v>1943</v>
      </c>
      <c r="X246" t="s">
        <v>1942</v>
      </c>
      <c r="Y246" t="s">
        <v>915</v>
      </c>
      <c r="Z246" t="s">
        <v>915</v>
      </c>
      <c r="AA246">
        <v>10</v>
      </c>
      <c r="AB246">
        <v>4</v>
      </c>
      <c r="AC246" t="s">
        <v>322</v>
      </c>
      <c r="AD246" t="s">
        <v>1941</v>
      </c>
      <c r="AE246" t="s">
        <v>1981</v>
      </c>
      <c r="AJ246" t="s">
        <v>1503</v>
      </c>
      <c r="AK246" t="s">
        <v>1962</v>
      </c>
    </row>
    <row r="247" spans="1:40" x14ac:dyDescent="0.2">
      <c r="A247">
        <v>1030787.8540000001</v>
      </c>
      <c r="C247" t="str">
        <f t="shared" si="6"/>
        <v>Railway Creek - BC-646 - S2 [W1678.3]</v>
      </c>
      <c r="D247" t="str">
        <f t="shared" si="7"/>
        <v xml:space="preserve">Fish bearing: Yes. Pipeline Crossing Method: Trenchless (Down-The-Hole Hammer). Vehicle Crossing Method: Clear-Span Bridge. </v>
      </c>
      <c r="E247" t="s">
        <v>732</v>
      </c>
      <c r="F247" s="12">
        <f>INDEX(families!$A:$A,MATCH(G247,families!$B:$B,0))</f>
        <v>38</v>
      </c>
      <c r="G247" s="3" t="s">
        <v>732</v>
      </c>
      <c r="J247">
        <v>622128</v>
      </c>
      <c r="K247">
        <v>5473632</v>
      </c>
      <c r="L247" t="s">
        <v>1950</v>
      </c>
      <c r="M247" t="s">
        <v>2300</v>
      </c>
      <c r="O247" t="s">
        <v>2299</v>
      </c>
      <c r="P247" t="s">
        <v>2298</v>
      </c>
      <c r="Q247">
        <v>30</v>
      </c>
      <c r="R247" t="s">
        <v>1992</v>
      </c>
      <c r="S247" t="s">
        <v>1991</v>
      </c>
      <c r="T247" t="s">
        <v>1977</v>
      </c>
      <c r="U247">
        <v>1030790</v>
      </c>
      <c r="V247" t="s">
        <v>322</v>
      </c>
      <c r="W247" t="s">
        <v>1976</v>
      </c>
      <c r="X247" t="s">
        <v>1954</v>
      </c>
      <c r="Y247" t="s">
        <v>915</v>
      </c>
      <c r="Z247" t="s">
        <v>915</v>
      </c>
      <c r="AA247">
        <v>20</v>
      </c>
      <c r="AB247">
        <v>13</v>
      </c>
      <c r="AC247" t="s">
        <v>322</v>
      </c>
      <c r="AD247" t="s">
        <v>1515</v>
      </c>
      <c r="AE247" t="s">
        <v>1981</v>
      </c>
      <c r="AF247" t="s">
        <v>1990</v>
      </c>
      <c r="AJ247" t="s">
        <v>1503</v>
      </c>
      <c r="AK247" t="s">
        <v>1989</v>
      </c>
    </row>
    <row r="248" spans="1:40" x14ac:dyDescent="0.2">
      <c r="A248">
        <v>1031769.882</v>
      </c>
      <c r="C248" t="str">
        <f t="shared" si="6"/>
        <v>Unnamed Channel - BC-646a - S6 [W5651.0]</v>
      </c>
      <c r="D248" t="str">
        <f t="shared" si="7"/>
        <v xml:space="preserve">Fish bearing: No. Pipeline Crossing Method: Isolation if water present / Open-cut if dry or frozen to bottom. Vehicle Crossing Method: Ramp and Culvert. </v>
      </c>
      <c r="E248" t="s">
        <v>732</v>
      </c>
      <c r="F248" s="12">
        <f>INDEX(families!$A:$A,MATCH(G248,families!$B:$B,0))</f>
        <v>38</v>
      </c>
      <c r="G248" s="3" t="s">
        <v>732</v>
      </c>
      <c r="J248">
        <v>621884</v>
      </c>
      <c r="K248">
        <v>5472714</v>
      </c>
      <c r="L248" t="s">
        <v>1950</v>
      </c>
      <c r="M248" t="s">
        <v>2297</v>
      </c>
      <c r="N248" t="s">
        <v>2296</v>
      </c>
      <c r="O248" t="s">
        <v>2295</v>
      </c>
      <c r="P248" t="s">
        <v>1959</v>
      </c>
      <c r="Q248">
        <v>10</v>
      </c>
      <c r="R248" t="s">
        <v>1963</v>
      </c>
      <c r="S248" t="s">
        <v>1945</v>
      </c>
      <c r="T248" t="s">
        <v>1944</v>
      </c>
      <c r="U248">
        <v>1031770</v>
      </c>
      <c r="V248" t="s">
        <v>915</v>
      </c>
      <c r="W248" t="s">
        <v>1943</v>
      </c>
      <c r="X248" t="s">
        <v>1942</v>
      </c>
      <c r="Y248" t="s">
        <v>915</v>
      </c>
      <c r="Z248" t="s">
        <v>915</v>
      </c>
      <c r="AA248">
        <v>10</v>
      </c>
      <c r="AB248">
        <v>4</v>
      </c>
      <c r="AC248" t="s">
        <v>322</v>
      </c>
      <c r="AD248" t="s">
        <v>1941</v>
      </c>
      <c r="AE248" t="s">
        <v>1981</v>
      </c>
      <c r="AJ248" t="s">
        <v>1503</v>
      </c>
      <c r="AK248" t="s">
        <v>1951</v>
      </c>
      <c r="AL248" t="s">
        <v>984</v>
      </c>
      <c r="AM248" t="s">
        <v>1788</v>
      </c>
      <c r="AN248" s="4">
        <v>44618</v>
      </c>
    </row>
    <row r="249" spans="1:40" x14ac:dyDescent="0.2">
      <c r="A249">
        <v>1031842.43</v>
      </c>
      <c r="C249" t="str">
        <f t="shared" si="6"/>
        <v>Unnamed Drainage - BC-647 - NCD [W1679.4]</v>
      </c>
      <c r="D249" t="str">
        <f t="shared" si="7"/>
        <v xml:space="preserve">Fish bearing: No. Pipeline Crossing Method: Isolation if water present / Open-cut if dry or frozen to bottom. Vehicle Crossing Method: Ramp and Culvert. </v>
      </c>
      <c r="E249" t="s">
        <v>732</v>
      </c>
      <c r="F249" s="12">
        <f>INDEX(families!$A:$A,MATCH(G249,families!$B:$B,0))</f>
        <v>38</v>
      </c>
      <c r="G249" s="3" t="s">
        <v>732</v>
      </c>
      <c r="J249">
        <v>621890</v>
      </c>
      <c r="K249">
        <v>5472642</v>
      </c>
      <c r="L249" t="s">
        <v>1950</v>
      </c>
      <c r="M249" t="s">
        <v>2294</v>
      </c>
      <c r="O249" t="s">
        <v>2293</v>
      </c>
      <c r="P249" t="s">
        <v>1947</v>
      </c>
      <c r="Q249">
        <v>0</v>
      </c>
      <c r="R249" t="s">
        <v>1946</v>
      </c>
      <c r="S249" t="s">
        <v>1945</v>
      </c>
      <c r="T249" t="s">
        <v>1944</v>
      </c>
      <c r="U249">
        <v>1031840</v>
      </c>
      <c r="V249" t="s">
        <v>915</v>
      </c>
      <c r="W249" t="s">
        <v>1943</v>
      </c>
      <c r="X249" t="s">
        <v>1942</v>
      </c>
      <c r="Y249" t="s">
        <v>915</v>
      </c>
      <c r="Z249" t="s">
        <v>915</v>
      </c>
      <c r="AA249">
        <v>0</v>
      </c>
      <c r="AB249">
        <v>0</v>
      </c>
      <c r="AC249" t="s">
        <v>322</v>
      </c>
      <c r="AD249" t="s">
        <v>1515</v>
      </c>
      <c r="AF249" t="s">
        <v>1971</v>
      </c>
      <c r="AJ249" t="s">
        <v>1503</v>
      </c>
      <c r="AK249" t="s">
        <v>1938</v>
      </c>
    </row>
    <row r="250" spans="1:40" x14ac:dyDescent="0.2">
      <c r="A250">
        <v>1032717.428</v>
      </c>
      <c r="C250" t="str">
        <f t="shared" si="6"/>
        <v>Unnamed Channel - BC-648.05 - S6 [W5652.0]</v>
      </c>
      <c r="D250" t="str">
        <f t="shared" si="7"/>
        <v xml:space="preserve">Fish bearing: No. Pipeline Crossing Method: Isolation if water present / Open-cut if dry or frozen to bottom. Vehicle Crossing Method: Ramp and Culvert. </v>
      </c>
      <c r="E250" t="s">
        <v>732</v>
      </c>
      <c r="F250" s="12">
        <f>INDEX(families!$A:$A,MATCH(G250,families!$B:$B,0))</f>
        <v>38</v>
      </c>
      <c r="G250" s="3" t="s">
        <v>732</v>
      </c>
      <c r="J250">
        <v>621873</v>
      </c>
      <c r="K250">
        <v>5471803</v>
      </c>
      <c r="L250" t="s">
        <v>1950</v>
      </c>
      <c r="M250" t="s">
        <v>2292</v>
      </c>
      <c r="N250" t="s">
        <v>2291</v>
      </c>
      <c r="O250" t="s">
        <v>2290</v>
      </c>
      <c r="P250" t="s">
        <v>1959</v>
      </c>
      <c r="Q250">
        <v>10</v>
      </c>
      <c r="R250" t="s">
        <v>1963</v>
      </c>
      <c r="S250" t="s">
        <v>1945</v>
      </c>
      <c r="T250" t="s">
        <v>1944</v>
      </c>
      <c r="U250">
        <v>1032720</v>
      </c>
      <c r="V250" t="s">
        <v>915</v>
      </c>
      <c r="W250" t="s">
        <v>1943</v>
      </c>
      <c r="X250" t="s">
        <v>1942</v>
      </c>
      <c r="Y250" t="s">
        <v>915</v>
      </c>
      <c r="Z250" t="s">
        <v>915</v>
      </c>
      <c r="AA250">
        <v>10</v>
      </c>
      <c r="AB250">
        <v>4</v>
      </c>
      <c r="AC250" t="s">
        <v>322</v>
      </c>
      <c r="AD250" t="s">
        <v>1941</v>
      </c>
      <c r="AE250" t="s">
        <v>1981</v>
      </c>
      <c r="AJ250" t="s">
        <v>1503</v>
      </c>
      <c r="AK250" t="s">
        <v>1962</v>
      </c>
      <c r="AL250" t="s">
        <v>984</v>
      </c>
      <c r="AM250" t="s">
        <v>2289</v>
      </c>
      <c r="AN250" s="4">
        <v>44431</v>
      </c>
    </row>
    <row r="251" spans="1:40" x14ac:dyDescent="0.2">
      <c r="A251">
        <v>1033893.247</v>
      </c>
      <c r="C251" t="str">
        <f t="shared" si="6"/>
        <v>Unnamed Drainage - BC-648.1 - NCD [W5653.0]</v>
      </c>
      <c r="D251" t="str">
        <f t="shared" si="7"/>
        <v xml:space="preserve">Fish bearing: No. Pipeline Crossing Method: Isolation if water present / Open-cut if dry or frozen to bottom. Vehicle Crossing Method: Ramp and Culvert. </v>
      </c>
      <c r="E251" t="s">
        <v>732</v>
      </c>
      <c r="F251" s="12">
        <f>INDEX(families!$A:$A,MATCH(G251,families!$B:$B,0))</f>
        <v>38</v>
      </c>
      <c r="G251" s="3" t="s">
        <v>732</v>
      </c>
      <c r="J251">
        <v>620921</v>
      </c>
      <c r="K251">
        <v>5471291</v>
      </c>
      <c r="L251" t="s">
        <v>1950</v>
      </c>
      <c r="M251" t="s">
        <v>2288</v>
      </c>
      <c r="N251" t="s">
        <v>2287</v>
      </c>
      <c r="O251" t="s">
        <v>2286</v>
      </c>
      <c r="P251" t="s">
        <v>1947</v>
      </c>
      <c r="Q251">
        <v>0</v>
      </c>
      <c r="R251" t="s">
        <v>1946</v>
      </c>
      <c r="S251" t="s">
        <v>1945</v>
      </c>
      <c r="T251" t="s">
        <v>1944</v>
      </c>
      <c r="U251">
        <v>1033890</v>
      </c>
      <c r="V251" t="s">
        <v>915</v>
      </c>
      <c r="W251" t="s">
        <v>1943</v>
      </c>
      <c r="X251" t="s">
        <v>1942</v>
      </c>
      <c r="Y251" t="s">
        <v>915</v>
      </c>
      <c r="Z251" t="s">
        <v>915</v>
      </c>
      <c r="AA251">
        <v>0</v>
      </c>
      <c r="AB251">
        <v>0</v>
      </c>
      <c r="AC251" t="s">
        <v>322</v>
      </c>
      <c r="AD251" t="s">
        <v>1941</v>
      </c>
      <c r="AE251" t="s">
        <v>1981</v>
      </c>
      <c r="AJ251" t="s">
        <v>1503</v>
      </c>
      <c r="AK251" t="s">
        <v>1938</v>
      </c>
    </row>
    <row r="252" spans="1:40" x14ac:dyDescent="0.2">
      <c r="A252">
        <v>1034008.012</v>
      </c>
      <c r="C252" t="str">
        <f t="shared" si="6"/>
        <v>Unnamed Channel - BC-648a - S6 [W2108.1]</v>
      </c>
      <c r="D252" t="str">
        <f t="shared" si="7"/>
        <v xml:space="preserve">Fish bearing: No. Pipeline Crossing Method: Isolation if water present / Open-cut if dry or frozen to bottom. Vehicle Crossing Method: Ramp and Culvert. </v>
      </c>
      <c r="E252" t="s">
        <v>732</v>
      </c>
      <c r="F252" s="12">
        <f>INDEX(families!$A:$A,MATCH(G252,families!$B:$B,0))</f>
        <v>38</v>
      </c>
      <c r="G252" s="3" t="s">
        <v>732</v>
      </c>
      <c r="J252">
        <v>620807</v>
      </c>
      <c r="K252">
        <v>5471302</v>
      </c>
      <c r="L252" t="s">
        <v>1950</v>
      </c>
      <c r="M252" t="s">
        <v>2285</v>
      </c>
      <c r="O252" t="s">
        <v>2284</v>
      </c>
      <c r="P252" t="s">
        <v>1959</v>
      </c>
      <c r="Q252">
        <v>10</v>
      </c>
      <c r="R252" t="s">
        <v>1963</v>
      </c>
      <c r="S252" t="s">
        <v>1945</v>
      </c>
      <c r="T252" t="s">
        <v>1944</v>
      </c>
      <c r="U252">
        <v>1034010</v>
      </c>
      <c r="V252" t="s">
        <v>915</v>
      </c>
      <c r="W252" t="s">
        <v>1943</v>
      </c>
      <c r="X252" t="s">
        <v>1942</v>
      </c>
      <c r="Y252" t="s">
        <v>915</v>
      </c>
      <c r="Z252" t="s">
        <v>915</v>
      </c>
      <c r="AA252">
        <v>5</v>
      </c>
      <c r="AB252">
        <v>4</v>
      </c>
      <c r="AC252" t="s">
        <v>322</v>
      </c>
      <c r="AD252" t="s">
        <v>1515</v>
      </c>
      <c r="AE252" t="s">
        <v>1981</v>
      </c>
      <c r="AF252" t="s">
        <v>2063</v>
      </c>
      <c r="AG252" t="s">
        <v>1940</v>
      </c>
      <c r="AH252" t="s">
        <v>1939</v>
      </c>
      <c r="AI252" s="4">
        <v>44319</v>
      </c>
      <c r="AJ252" t="s">
        <v>906</v>
      </c>
      <c r="AK252" t="s">
        <v>1962</v>
      </c>
    </row>
    <row r="253" spans="1:40" x14ac:dyDescent="0.2">
      <c r="A253">
        <v>1034029.046</v>
      </c>
      <c r="C253" t="str">
        <f t="shared" si="6"/>
        <v>Unnamed Drainage - BC-648a.1 - NCD [W5654.0]</v>
      </c>
      <c r="D253" t="str">
        <f t="shared" si="7"/>
        <v xml:space="preserve">Fish bearing: No. Pipeline Crossing Method: Isolation if water present / Open-cut if dry or frozen to bottom. Vehicle Crossing Method: Ramp and Culvert. </v>
      </c>
      <c r="E253" t="s">
        <v>732</v>
      </c>
      <c r="F253" s="12">
        <f>INDEX(families!$A:$A,MATCH(G253,families!$B:$B,0))</f>
        <v>38</v>
      </c>
      <c r="G253" s="3" t="s">
        <v>732</v>
      </c>
      <c r="J253">
        <v>620787</v>
      </c>
      <c r="K253">
        <v>5471312</v>
      </c>
      <c r="L253" t="s">
        <v>1950</v>
      </c>
      <c r="M253" t="s">
        <v>2283</v>
      </c>
      <c r="O253" t="s">
        <v>2282</v>
      </c>
      <c r="P253" t="s">
        <v>1947</v>
      </c>
      <c r="Q253">
        <v>0</v>
      </c>
      <c r="R253" t="s">
        <v>1946</v>
      </c>
      <c r="S253" t="s">
        <v>1945</v>
      </c>
      <c r="T253" t="s">
        <v>1944</v>
      </c>
      <c r="U253">
        <v>1034030</v>
      </c>
      <c r="V253" t="s">
        <v>915</v>
      </c>
      <c r="W253" t="s">
        <v>1943</v>
      </c>
      <c r="X253" t="s">
        <v>1942</v>
      </c>
      <c r="Y253" t="s">
        <v>915</v>
      </c>
      <c r="Z253" t="s">
        <v>915</v>
      </c>
      <c r="AA253">
        <v>0</v>
      </c>
      <c r="AB253">
        <v>0</v>
      </c>
      <c r="AC253" t="s">
        <v>322</v>
      </c>
      <c r="AD253" t="s">
        <v>1941</v>
      </c>
      <c r="AF253" t="s">
        <v>2060</v>
      </c>
      <c r="AG253" t="s">
        <v>1940</v>
      </c>
      <c r="AH253" t="s">
        <v>1939</v>
      </c>
      <c r="AI253" s="4">
        <v>44319</v>
      </c>
      <c r="AJ253" t="s">
        <v>906</v>
      </c>
      <c r="AK253" t="s">
        <v>1938</v>
      </c>
    </row>
    <row r="254" spans="1:40" x14ac:dyDescent="0.2">
      <c r="A254">
        <v>1034136.035</v>
      </c>
      <c r="C254" t="str">
        <f t="shared" si="6"/>
        <v>Unnamed Channel - BC-648b - S6 [W2109.0]</v>
      </c>
      <c r="D254" t="str">
        <f t="shared" si="7"/>
        <v xml:space="preserve">Fish bearing: No. Pipeline Crossing Method: Isolation if water present / Open-cut if dry or frozen to bottom. Vehicle Crossing Method: Ramp and Culvert. </v>
      </c>
      <c r="E254" t="s">
        <v>732</v>
      </c>
      <c r="F254" s="12">
        <f>INDEX(families!$A:$A,MATCH(G254,families!$B:$B,0))</f>
        <v>38</v>
      </c>
      <c r="G254" s="3" t="s">
        <v>732</v>
      </c>
      <c r="J254">
        <v>620682</v>
      </c>
      <c r="K254">
        <v>5471293</v>
      </c>
      <c r="L254" t="s">
        <v>1950</v>
      </c>
      <c r="M254" t="s">
        <v>2281</v>
      </c>
      <c r="O254" t="s">
        <v>2280</v>
      </c>
      <c r="P254" t="s">
        <v>1959</v>
      </c>
      <c r="Q254">
        <v>10</v>
      </c>
      <c r="R254" t="s">
        <v>1963</v>
      </c>
      <c r="S254" t="s">
        <v>1945</v>
      </c>
      <c r="T254" t="s">
        <v>1944</v>
      </c>
      <c r="U254">
        <v>1034140</v>
      </c>
      <c r="V254" t="s">
        <v>915</v>
      </c>
      <c r="W254" t="s">
        <v>1943</v>
      </c>
      <c r="X254" t="s">
        <v>1942</v>
      </c>
      <c r="Y254" t="s">
        <v>915</v>
      </c>
      <c r="Z254" t="s">
        <v>915</v>
      </c>
      <c r="AA254">
        <v>5</v>
      </c>
      <c r="AB254">
        <v>4</v>
      </c>
      <c r="AC254" t="s">
        <v>322</v>
      </c>
      <c r="AD254" t="s">
        <v>1515</v>
      </c>
      <c r="AE254" t="s">
        <v>1981</v>
      </c>
      <c r="AF254" t="s">
        <v>1971</v>
      </c>
      <c r="AJ254" t="s">
        <v>1503</v>
      </c>
      <c r="AK254" t="s">
        <v>1962</v>
      </c>
    </row>
    <row r="255" spans="1:40" x14ac:dyDescent="0.2">
      <c r="A255">
        <v>1034239.061</v>
      </c>
      <c r="C255" t="str">
        <f t="shared" si="6"/>
        <v>Unnamed Drainage - BC-649 - NCD [W1681.5]</v>
      </c>
      <c r="D255" t="str">
        <f t="shared" si="7"/>
        <v xml:space="preserve">Fish bearing: No. Pipeline Crossing Method: Isolation if water present / Open-cut if dry or frozen to bottom. Vehicle Crossing Method: Ramp and Culvert. </v>
      </c>
      <c r="E255" t="s">
        <v>732</v>
      </c>
      <c r="F255" s="12">
        <f>INDEX(families!$A:$A,MATCH(G255,families!$B:$B,0))</f>
        <v>38</v>
      </c>
      <c r="G255" s="3" t="s">
        <v>732</v>
      </c>
      <c r="J255">
        <v>620585</v>
      </c>
      <c r="K255">
        <v>5471260</v>
      </c>
      <c r="L255" t="s">
        <v>1950</v>
      </c>
      <c r="M255" t="s">
        <v>2279</v>
      </c>
      <c r="O255" t="s">
        <v>2278</v>
      </c>
      <c r="P255" t="s">
        <v>1947</v>
      </c>
      <c r="Q255">
        <v>0</v>
      </c>
      <c r="R255" t="s">
        <v>1946</v>
      </c>
      <c r="S255" t="s">
        <v>1945</v>
      </c>
      <c r="T255" t="s">
        <v>1944</v>
      </c>
      <c r="U255">
        <v>1034240</v>
      </c>
      <c r="V255" t="s">
        <v>915</v>
      </c>
      <c r="W255" t="s">
        <v>1943</v>
      </c>
      <c r="X255" t="s">
        <v>1942</v>
      </c>
      <c r="Y255" t="s">
        <v>915</v>
      </c>
      <c r="Z255" t="s">
        <v>915</v>
      </c>
      <c r="AA255">
        <v>0</v>
      </c>
      <c r="AB255">
        <v>0</v>
      </c>
      <c r="AC255" t="s">
        <v>322</v>
      </c>
      <c r="AD255" t="s">
        <v>1515</v>
      </c>
      <c r="AF255" t="s">
        <v>1971</v>
      </c>
      <c r="AJ255" t="s">
        <v>1503</v>
      </c>
      <c r="AK255" t="s">
        <v>1938</v>
      </c>
    </row>
    <row r="256" spans="1:40" x14ac:dyDescent="0.2">
      <c r="A256">
        <v>1034990.388</v>
      </c>
      <c r="C256" t="str">
        <f t="shared" si="6"/>
        <v>Unnamed Channel - BC-651 - S6 [W1683.4]</v>
      </c>
      <c r="D256" t="str">
        <f t="shared" si="7"/>
        <v xml:space="preserve">Fish bearing: No. Pipeline Crossing Method: Isolation if water present / Open-cut if dry or frozen to bottom. Vehicle Crossing Method: Ramp and Culvert or Clear-Span Bridge. </v>
      </c>
      <c r="E256" t="s">
        <v>732</v>
      </c>
      <c r="F256" s="12">
        <f>INDEX(families!$A:$A,MATCH(G256,families!$B:$B,0))</f>
        <v>38</v>
      </c>
      <c r="G256" s="3" t="s">
        <v>732</v>
      </c>
      <c r="J256">
        <v>619900</v>
      </c>
      <c r="K256">
        <v>5471056</v>
      </c>
      <c r="L256" t="s">
        <v>1950</v>
      </c>
      <c r="M256" t="s">
        <v>2277</v>
      </c>
      <c r="N256" t="s">
        <v>2277</v>
      </c>
      <c r="O256" t="s">
        <v>2276</v>
      </c>
      <c r="P256" t="s">
        <v>1959</v>
      </c>
      <c r="Q256">
        <v>10</v>
      </c>
      <c r="R256" t="s">
        <v>1963</v>
      </c>
      <c r="S256" t="s">
        <v>1945</v>
      </c>
      <c r="T256" t="s">
        <v>1944</v>
      </c>
      <c r="U256">
        <v>1034980</v>
      </c>
      <c r="V256" t="s">
        <v>915</v>
      </c>
      <c r="W256" t="s">
        <v>1943</v>
      </c>
      <c r="X256" t="s">
        <v>2020</v>
      </c>
      <c r="Y256" t="s">
        <v>915</v>
      </c>
      <c r="Z256" t="s">
        <v>915</v>
      </c>
      <c r="AA256">
        <v>5</v>
      </c>
      <c r="AB256">
        <v>4</v>
      </c>
      <c r="AC256" t="s">
        <v>322</v>
      </c>
      <c r="AD256" t="s">
        <v>1515</v>
      </c>
      <c r="AE256" t="s">
        <v>1981</v>
      </c>
      <c r="AG256" t="s">
        <v>1940</v>
      </c>
      <c r="AH256" t="s">
        <v>1939</v>
      </c>
      <c r="AI256" s="4">
        <v>44302</v>
      </c>
      <c r="AJ256" t="s">
        <v>906</v>
      </c>
      <c r="AK256" t="s">
        <v>1962</v>
      </c>
    </row>
    <row r="257" spans="1:40" x14ac:dyDescent="0.2">
      <c r="A257">
        <v>1035530.1360000001</v>
      </c>
      <c r="C257" t="str">
        <f t="shared" si="6"/>
        <v>Unnamed Channel - BC-651a - S6 [W5655.0]</v>
      </c>
      <c r="D257" t="str">
        <f t="shared" si="7"/>
        <v xml:space="preserve">Fish bearing: No. Pipeline Crossing Method: Isolation if water present / Open-cut if dry or frozen to bottom. Vehicle Crossing Method: Ramp and Culvert. </v>
      </c>
      <c r="E257" t="s">
        <v>732</v>
      </c>
      <c r="F257" s="12">
        <f>INDEX(families!$A:$A,MATCH(G257,families!$B:$B,0))</f>
        <v>38</v>
      </c>
      <c r="G257" s="3" t="s">
        <v>732</v>
      </c>
      <c r="J257">
        <v>619461</v>
      </c>
      <c r="K257">
        <v>5471346</v>
      </c>
      <c r="L257" t="s">
        <v>1950</v>
      </c>
      <c r="M257" t="s">
        <v>2275</v>
      </c>
      <c r="N257" t="s">
        <v>2274</v>
      </c>
      <c r="O257" t="s">
        <v>2273</v>
      </c>
      <c r="P257" t="s">
        <v>1959</v>
      </c>
      <c r="Q257">
        <v>10</v>
      </c>
      <c r="R257" t="s">
        <v>1963</v>
      </c>
      <c r="S257" t="s">
        <v>1945</v>
      </c>
      <c r="T257" t="s">
        <v>1944</v>
      </c>
      <c r="U257">
        <v>1035530</v>
      </c>
      <c r="V257" t="s">
        <v>915</v>
      </c>
      <c r="W257" t="s">
        <v>1943</v>
      </c>
      <c r="X257" t="s">
        <v>1942</v>
      </c>
      <c r="Y257" t="s">
        <v>915</v>
      </c>
      <c r="Z257" t="s">
        <v>915</v>
      </c>
      <c r="AA257">
        <v>10</v>
      </c>
      <c r="AB257">
        <v>4</v>
      </c>
      <c r="AC257" t="s">
        <v>322</v>
      </c>
      <c r="AD257" t="s">
        <v>1941</v>
      </c>
      <c r="AE257" t="s">
        <v>1981</v>
      </c>
      <c r="AJ257" t="s">
        <v>1503</v>
      </c>
      <c r="AK257" t="s">
        <v>1951</v>
      </c>
    </row>
    <row r="258" spans="1:40" x14ac:dyDescent="0.2">
      <c r="A258">
        <v>1038069.5</v>
      </c>
      <c r="C258" t="str">
        <f t="shared" si="6"/>
        <v>Menz Creek - BC-652a - S4 [W1684.4]</v>
      </c>
      <c r="D258" t="str">
        <f t="shared" si="7"/>
        <v xml:space="preserve">Fish bearing: Yes. Pipeline Crossing Method: Trenchless (Down-The-Hole Hammer). Vehicle Crossing Method: Clear-Span Bridge or other regulatory approved crossing method. </v>
      </c>
      <c r="E258" t="s">
        <v>732</v>
      </c>
      <c r="F258" s="12">
        <f>INDEX(families!$A:$A,MATCH(G258,families!$B:$B,0))</f>
        <v>38</v>
      </c>
      <c r="G258" s="3" t="s">
        <v>732</v>
      </c>
      <c r="J258">
        <v>617076</v>
      </c>
      <c r="K258">
        <v>5471252</v>
      </c>
      <c r="L258" t="s">
        <v>1950</v>
      </c>
      <c r="M258" t="s">
        <v>2272</v>
      </c>
      <c r="O258" t="s">
        <v>2271</v>
      </c>
      <c r="P258" t="s">
        <v>2270</v>
      </c>
      <c r="Q258">
        <v>15</v>
      </c>
      <c r="R258" t="s">
        <v>1984</v>
      </c>
      <c r="S258" t="s">
        <v>1957</v>
      </c>
      <c r="T258" t="s">
        <v>1977</v>
      </c>
      <c r="U258">
        <v>1038070</v>
      </c>
      <c r="V258" t="s">
        <v>322</v>
      </c>
      <c r="W258" t="s">
        <v>1976</v>
      </c>
      <c r="X258" t="s">
        <v>1982</v>
      </c>
      <c r="Y258" t="s">
        <v>915</v>
      </c>
      <c r="Z258" t="s">
        <v>915</v>
      </c>
      <c r="AA258">
        <v>10</v>
      </c>
      <c r="AB258">
        <v>7</v>
      </c>
      <c r="AC258" t="s">
        <v>322</v>
      </c>
      <c r="AD258" t="s">
        <v>1515</v>
      </c>
      <c r="AE258" t="s">
        <v>1981</v>
      </c>
      <c r="AF258" t="s">
        <v>1980</v>
      </c>
      <c r="AJ258" t="s">
        <v>1503</v>
      </c>
      <c r="AK258" t="s">
        <v>1951</v>
      </c>
    </row>
    <row r="259" spans="1:40" x14ac:dyDescent="0.2">
      <c r="A259">
        <v>1038464.286</v>
      </c>
      <c r="C259" t="str">
        <f t="shared" ref="C259:C322" si="8">_xlfn.CONCAT(P259," - ",M259," - ",R259," [",O259,"]")</f>
        <v>Unnamed Channel - BC-653a - S6 [W1685.6]</v>
      </c>
      <c r="D259" t="str">
        <f t="shared" ref="D259:D322" si="9">_xlfn.CONCAT(IF(ISBLANK(V259),"","Fish bearing: "&amp;V259&amp;". "),IF(ISBLANK(W259),"","Pipeline Crossing Method: "&amp;W259&amp;". "),IF(ISBLANK(X259),"","Vehicle Crossing Method: "&amp;X259&amp;". "))</f>
        <v xml:space="preserve">Fish bearing: No. Pipeline Crossing Method: Isolation if water present / Open-cut if dry or frozen to bottom. Vehicle Crossing Method: Ramp and Culvert. </v>
      </c>
      <c r="E259" t="s">
        <v>732</v>
      </c>
      <c r="F259" s="12">
        <f>INDEX(families!$A:$A,MATCH(G259,families!$B:$B,0))</f>
        <v>38</v>
      </c>
      <c r="G259" s="3" t="s">
        <v>732</v>
      </c>
      <c r="J259">
        <v>616708</v>
      </c>
      <c r="K259">
        <v>5471137</v>
      </c>
      <c r="L259" t="s">
        <v>1950</v>
      </c>
      <c r="M259" t="s">
        <v>2269</v>
      </c>
      <c r="O259" t="s">
        <v>2268</v>
      </c>
      <c r="P259" t="s">
        <v>1959</v>
      </c>
      <c r="Q259">
        <v>10</v>
      </c>
      <c r="R259" t="s">
        <v>1963</v>
      </c>
      <c r="S259" t="s">
        <v>1945</v>
      </c>
      <c r="T259" t="s">
        <v>1944</v>
      </c>
      <c r="U259">
        <v>1038460</v>
      </c>
      <c r="V259" t="s">
        <v>915</v>
      </c>
      <c r="W259" t="s">
        <v>1943</v>
      </c>
      <c r="X259" t="s">
        <v>1942</v>
      </c>
      <c r="Y259" t="s">
        <v>915</v>
      </c>
      <c r="Z259" t="s">
        <v>915</v>
      </c>
      <c r="AA259">
        <v>5</v>
      </c>
      <c r="AB259">
        <v>4</v>
      </c>
      <c r="AC259" t="s">
        <v>322</v>
      </c>
      <c r="AD259" t="s">
        <v>1515</v>
      </c>
      <c r="AE259" t="s">
        <v>1981</v>
      </c>
      <c r="AF259" t="s">
        <v>1971</v>
      </c>
      <c r="AJ259" t="s">
        <v>1503</v>
      </c>
      <c r="AK259" t="s">
        <v>1951</v>
      </c>
    </row>
    <row r="260" spans="1:40" x14ac:dyDescent="0.2">
      <c r="A260">
        <v>1038523.777</v>
      </c>
      <c r="C260" t="str">
        <f t="shared" si="8"/>
        <v>Unnamed Channel - BC-653b - S6 [W2101.2]</v>
      </c>
      <c r="D260" t="str">
        <f t="shared" si="9"/>
        <v xml:space="preserve">Fish bearing: No. Pipeline Crossing Method: Isolation if water present / Open-cut if dry or frozen to bottom. Vehicle Crossing Method: Ramp and Culvert. </v>
      </c>
      <c r="E260" t="s">
        <v>732</v>
      </c>
      <c r="F260" s="12">
        <f>INDEX(families!$A:$A,MATCH(G260,families!$B:$B,0))</f>
        <v>38</v>
      </c>
      <c r="G260" s="3" t="s">
        <v>732</v>
      </c>
      <c r="J260">
        <v>616657</v>
      </c>
      <c r="K260">
        <v>5471107</v>
      </c>
      <c r="L260" t="s">
        <v>1950</v>
      </c>
      <c r="M260" t="s">
        <v>2267</v>
      </c>
      <c r="O260" t="s">
        <v>2266</v>
      </c>
      <c r="P260" t="s">
        <v>1959</v>
      </c>
      <c r="Q260">
        <v>10</v>
      </c>
      <c r="R260" t="s">
        <v>1963</v>
      </c>
      <c r="S260" t="s">
        <v>1945</v>
      </c>
      <c r="T260" t="s">
        <v>1944</v>
      </c>
      <c r="U260">
        <v>1038520</v>
      </c>
      <c r="V260" t="s">
        <v>915</v>
      </c>
      <c r="W260" t="s">
        <v>1943</v>
      </c>
      <c r="X260" t="s">
        <v>1942</v>
      </c>
      <c r="Y260" t="s">
        <v>915</v>
      </c>
      <c r="Z260" t="s">
        <v>915</v>
      </c>
      <c r="AA260">
        <v>5</v>
      </c>
      <c r="AB260">
        <v>4</v>
      </c>
      <c r="AC260" t="s">
        <v>322</v>
      </c>
      <c r="AD260" t="s">
        <v>1515</v>
      </c>
      <c r="AE260" t="s">
        <v>1981</v>
      </c>
      <c r="AF260" t="s">
        <v>1971</v>
      </c>
      <c r="AJ260" t="s">
        <v>1503</v>
      </c>
      <c r="AK260" t="s">
        <v>1962</v>
      </c>
    </row>
    <row r="261" spans="1:40" x14ac:dyDescent="0.2">
      <c r="A261">
        <v>1039092.1679999999</v>
      </c>
      <c r="C261" t="str">
        <f t="shared" si="8"/>
        <v>Unnamed Channel - BC-653c - S6 [W2146.0]</v>
      </c>
      <c r="D261" t="str">
        <f t="shared" si="9"/>
        <v xml:space="preserve">Fish bearing: No. Pipeline Crossing Method: Isolation if water present / Open-cut if dry or frozen to bottom. Vehicle Crossing Method: Ramp and Culvert. </v>
      </c>
      <c r="E261" t="s">
        <v>732</v>
      </c>
      <c r="F261" s="12">
        <f>INDEX(families!$A:$A,MATCH(G261,families!$B:$B,0))</f>
        <v>38</v>
      </c>
      <c r="G261" s="3" t="s">
        <v>732</v>
      </c>
      <c r="J261">
        <v>616124</v>
      </c>
      <c r="K261">
        <v>5470910</v>
      </c>
      <c r="L261" t="s">
        <v>1950</v>
      </c>
      <c r="M261" t="s">
        <v>2265</v>
      </c>
      <c r="O261" t="s">
        <v>2264</v>
      </c>
      <c r="P261" t="s">
        <v>1959</v>
      </c>
      <c r="Q261">
        <v>10</v>
      </c>
      <c r="R261" t="s">
        <v>1963</v>
      </c>
      <c r="S261" t="s">
        <v>1945</v>
      </c>
      <c r="T261" t="s">
        <v>1944</v>
      </c>
      <c r="U261">
        <v>1039090</v>
      </c>
      <c r="V261" t="s">
        <v>915</v>
      </c>
      <c r="W261" t="s">
        <v>1943</v>
      </c>
      <c r="X261" t="s">
        <v>1942</v>
      </c>
      <c r="Y261" t="s">
        <v>915</v>
      </c>
      <c r="Z261" t="s">
        <v>915</v>
      </c>
      <c r="AA261">
        <v>5</v>
      </c>
      <c r="AB261">
        <v>4</v>
      </c>
      <c r="AC261" t="s">
        <v>322</v>
      </c>
      <c r="AD261" t="s">
        <v>1515</v>
      </c>
      <c r="AE261" t="s">
        <v>1981</v>
      </c>
      <c r="AF261" t="s">
        <v>1971</v>
      </c>
      <c r="AJ261" t="s">
        <v>1503</v>
      </c>
      <c r="AK261" t="s">
        <v>1962</v>
      </c>
    </row>
    <row r="262" spans="1:40" ht="68" x14ac:dyDescent="0.2">
      <c r="A262">
        <v>1040784.8370000001</v>
      </c>
      <c r="C262" t="str">
        <f t="shared" si="8"/>
        <v>Coquihalla River - BC-654 - S1B [W1686.5]</v>
      </c>
      <c r="D262" t="str">
        <f t="shared" si="9"/>
        <v xml:space="preserve">Fish bearing: Yes. Pipeline Crossing Method: Open-cut with water quality monitoring inside timing window (2). Vehicle Crossing Method: Access both banks. </v>
      </c>
      <c r="E262" t="s">
        <v>732</v>
      </c>
      <c r="F262" s="12">
        <f>INDEX(families!$A:$A,MATCH(G262,families!$B:$B,0))</f>
        <v>38</v>
      </c>
      <c r="G262" s="3" t="s">
        <v>732</v>
      </c>
      <c r="J262">
        <v>614620</v>
      </c>
      <c r="K262">
        <v>5470390</v>
      </c>
      <c r="L262" t="s">
        <v>1950</v>
      </c>
      <c r="M262" t="s">
        <v>2263</v>
      </c>
      <c r="O262" t="s">
        <v>2262</v>
      </c>
      <c r="P262" t="s">
        <v>2261</v>
      </c>
      <c r="Q262">
        <v>50</v>
      </c>
      <c r="R262" t="s">
        <v>2032</v>
      </c>
      <c r="S262" t="s">
        <v>1991</v>
      </c>
      <c r="T262" s="5" t="s">
        <v>2260</v>
      </c>
      <c r="U262">
        <v>1040790</v>
      </c>
      <c r="V262" t="s">
        <v>322</v>
      </c>
      <c r="W262" t="s">
        <v>2259</v>
      </c>
      <c r="X262" t="s">
        <v>2239</v>
      </c>
      <c r="Y262" t="s">
        <v>322</v>
      </c>
      <c r="Z262" t="s">
        <v>322</v>
      </c>
      <c r="AA262">
        <v>1</v>
      </c>
      <c r="AB262">
        <v>0</v>
      </c>
      <c r="AC262" t="s">
        <v>322</v>
      </c>
      <c r="AD262" t="s">
        <v>1515</v>
      </c>
      <c r="AE262" t="s">
        <v>1981</v>
      </c>
      <c r="AJ262" t="s">
        <v>1503</v>
      </c>
      <c r="AK262" t="s">
        <v>2031</v>
      </c>
      <c r="AL262" t="s">
        <v>984</v>
      </c>
      <c r="AM262" t="s">
        <v>1825</v>
      </c>
      <c r="AN262" s="4">
        <v>44601</v>
      </c>
    </row>
    <row r="263" spans="1:40" x14ac:dyDescent="0.2">
      <c r="A263">
        <v>1042117.888</v>
      </c>
      <c r="C263" t="str">
        <f t="shared" si="8"/>
        <v>Unnamed Drainage - BC-654.1 - NCD [W5656.0]</v>
      </c>
      <c r="D263" t="str">
        <f t="shared" si="9"/>
        <v xml:space="preserve">Fish bearing: No. Pipeline Crossing Method: Isolation if water present / Open-cut if dry or frozen to bottom. Vehicle Crossing Method: Ramp and Culvert. </v>
      </c>
      <c r="E263" t="s">
        <v>732</v>
      </c>
      <c r="F263" s="12">
        <f>INDEX(families!$A:$A,MATCH(G263,families!$B:$B,0))</f>
        <v>38</v>
      </c>
      <c r="G263" s="3" t="s">
        <v>732</v>
      </c>
      <c r="J263">
        <v>613544</v>
      </c>
      <c r="K263">
        <v>5470037</v>
      </c>
      <c r="L263" t="s">
        <v>1950</v>
      </c>
      <c r="M263" t="s">
        <v>2258</v>
      </c>
      <c r="N263" t="s">
        <v>2257</v>
      </c>
      <c r="O263" t="s">
        <v>2256</v>
      </c>
      <c r="P263" t="s">
        <v>1947</v>
      </c>
      <c r="Q263">
        <v>0</v>
      </c>
      <c r="R263" t="s">
        <v>1946</v>
      </c>
      <c r="S263" t="s">
        <v>1945</v>
      </c>
      <c r="T263" t="s">
        <v>1944</v>
      </c>
      <c r="U263">
        <v>1042120</v>
      </c>
      <c r="V263" t="s">
        <v>915</v>
      </c>
      <c r="W263" t="s">
        <v>1943</v>
      </c>
      <c r="X263" t="s">
        <v>1942</v>
      </c>
      <c r="Y263" t="s">
        <v>915</v>
      </c>
      <c r="Z263" t="s">
        <v>915</v>
      </c>
      <c r="AA263">
        <v>0</v>
      </c>
      <c r="AB263">
        <v>0</v>
      </c>
      <c r="AC263" t="s">
        <v>322</v>
      </c>
      <c r="AD263" t="s">
        <v>1941</v>
      </c>
      <c r="AE263" t="s">
        <v>1981</v>
      </c>
      <c r="AJ263" t="s">
        <v>1503</v>
      </c>
      <c r="AK263" t="s">
        <v>1938</v>
      </c>
    </row>
    <row r="264" spans="1:40" x14ac:dyDescent="0.2">
      <c r="A264">
        <v>1042149.949</v>
      </c>
      <c r="C264" t="str">
        <f t="shared" si="8"/>
        <v>Unnamed Drainage - BC-654.2 - NCD [W5657.0]</v>
      </c>
      <c r="D264" t="str">
        <f t="shared" si="9"/>
        <v xml:space="preserve">Fish bearing: No. Pipeline Crossing Method: Isolation if water present / Open-cut if dry or frozen to bottom. Vehicle Crossing Method: Ramp and Culvert. </v>
      </c>
      <c r="E264" t="s">
        <v>732</v>
      </c>
      <c r="F264" s="12">
        <f>INDEX(families!$A:$A,MATCH(G264,families!$B:$B,0))</f>
        <v>38</v>
      </c>
      <c r="G264" s="3" t="s">
        <v>732</v>
      </c>
      <c r="J264">
        <v>613512</v>
      </c>
      <c r="K264">
        <v>5470035</v>
      </c>
      <c r="L264" t="s">
        <v>1950</v>
      </c>
      <c r="M264" t="s">
        <v>2255</v>
      </c>
      <c r="N264" t="s">
        <v>2254</v>
      </c>
      <c r="O264" t="s">
        <v>2253</v>
      </c>
      <c r="P264" t="s">
        <v>1947</v>
      </c>
      <c r="Q264">
        <v>0</v>
      </c>
      <c r="R264" t="s">
        <v>1946</v>
      </c>
      <c r="S264" t="s">
        <v>1945</v>
      </c>
      <c r="T264" t="s">
        <v>1944</v>
      </c>
      <c r="U264">
        <v>1042150</v>
      </c>
      <c r="V264" t="s">
        <v>915</v>
      </c>
      <c r="W264" t="s">
        <v>1943</v>
      </c>
      <c r="X264" t="s">
        <v>1942</v>
      </c>
      <c r="Y264" t="s">
        <v>915</v>
      </c>
      <c r="Z264" t="s">
        <v>915</v>
      </c>
      <c r="AA264">
        <v>0</v>
      </c>
      <c r="AB264">
        <v>0</v>
      </c>
      <c r="AC264" t="s">
        <v>322</v>
      </c>
      <c r="AD264" t="s">
        <v>1941</v>
      </c>
      <c r="AJ264" t="s">
        <v>1503</v>
      </c>
      <c r="AK264" t="s">
        <v>1938</v>
      </c>
    </row>
    <row r="265" spans="1:40" x14ac:dyDescent="0.2">
      <c r="A265">
        <v>1042307.334</v>
      </c>
      <c r="C265" t="str">
        <f t="shared" si="8"/>
        <v>Unnamed Channel - BC-654a - S5 [W2147.1]</v>
      </c>
      <c r="D265" t="str">
        <f t="shared" si="9"/>
        <v xml:space="preserve">Fish bearing: No. Pipeline Crossing Method: Isolation if water present / Open-cut if dry or frozen to bottom. Vehicle Crossing Method: Clear-Span Bridge or other regulatory approved crossing method. </v>
      </c>
      <c r="E265" t="s">
        <v>732</v>
      </c>
      <c r="F265" s="12">
        <f>INDEX(families!$A:$A,MATCH(G265,families!$B:$B,0))</f>
        <v>38</v>
      </c>
      <c r="G265" s="3" t="s">
        <v>732</v>
      </c>
      <c r="J265">
        <v>613355</v>
      </c>
      <c r="K265">
        <v>5470024</v>
      </c>
      <c r="L265" t="s">
        <v>1950</v>
      </c>
      <c r="M265" t="s">
        <v>2252</v>
      </c>
      <c r="O265" t="s">
        <v>2251</v>
      </c>
      <c r="P265" t="s">
        <v>1959</v>
      </c>
      <c r="Q265">
        <v>10</v>
      </c>
      <c r="R265" t="s">
        <v>2152</v>
      </c>
      <c r="S265" t="s">
        <v>1945</v>
      </c>
      <c r="T265" t="s">
        <v>1944</v>
      </c>
      <c r="U265">
        <v>1042310</v>
      </c>
      <c r="V265" t="s">
        <v>915</v>
      </c>
      <c r="W265" t="s">
        <v>1943</v>
      </c>
      <c r="X265" t="s">
        <v>1982</v>
      </c>
      <c r="Y265" t="s">
        <v>915</v>
      </c>
      <c r="Z265" t="s">
        <v>915</v>
      </c>
      <c r="AA265">
        <v>5</v>
      </c>
      <c r="AB265">
        <v>4</v>
      </c>
      <c r="AC265" t="s">
        <v>322</v>
      </c>
      <c r="AD265" t="s">
        <v>1515</v>
      </c>
      <c r="AE265" t="s">
        <v>1981</v>
      </c>
      <c r="AF265" t="s">
        <v>1971</v>
      </c>
      <c r="AG265" t="s">
        <v>1940</v>
      </c>
      <c r="AH265" t="s">
        <v>1939</v>
      </c>
      <c r="AI265" s="4">
        <v>44512</v>
      </c>
      <c r="AJ265" t="s">
        <v>906</v>
      </c>
      <c r="AK265" t="s">
        <v>2031</v>
      </c>
    </row>
    <row r="266" spans="1:40" x14ac:dyDescent="0.2">
      <c r="A266">
        <v>1042861.84</v>
      </c>
      <c r="C266" t="str">
        <f t="shared" si="8"/>
        <v>Unnamed Channel - BC-655 - S6/NCD (FB) [W1687.4]</v>
      </c>
      <c r="D266" t="str">
        <f t="shared" si="9"/>
        <v xml:space="preserve">Fish bearing: No. Pipeline Crossing Method: Isolation if water present / Open-cut if dry or frozen to bottom. Vehicle Crossing Method: Clear-Span Bridge or other regulatory approved crossing method . </v>
      </c>
      <c r="E266" t="s">
        <v>732</v>
      </c>
      <c r="F266" s="12">
        <f>INDEX(families!$A:$A,MATCH(G266,families!$B:$B,0))</f>
        <v>38</v>
      </c>
      <c r="G266" s="3" t="s">
        <v>732</v>
      </c>
      <c r="J266">
        <v>612861</v>
      </c>
      <c r="K266">
        <v>5469892</v>
      </c>
      <c r="L266" t="s">
        <v>1950</v>
      </c>
      <c r="M266" t="s">
        <v>2250</v>
      </c>
      <c r="O266" t="s">
        <v>2249</v>
      </c>
      <c r="P266" t="s">
        <v>1959</v>
      </c>
      <c r="Q266">
        <v>10</v>
      </c>
      <c r="R266" t="s">
        <v>2057</v>
      </c>
      <c r="S266" t="s">
        <v>1945</v>
      </c>
      <c r="T266" t="s">
        <v>1944</v>
      </c>
      <c r="U266">
        <v>1042860</v>
      </c>
      <c r="V266" t="s">
        <v>915</v>
      </c>
      <c r="W266" t="s">
        <v>1943</v>
      </c>
      <c r="X266" t="s">
        <v>2169</v>
      </c>
      <c r="Y266" t="s">
        <v>915</v>
      </c>
      <c r="Z266" t="s">
        <v>915</v>
      </c>
      <c r="AA266">
        <v>0</v>
      </c>
      <c r="AB266">
        <v>0</v>
      </c>
      <c r="AC266" t="s">
        <v>322</v>
      </c>
      <c r="AD266" t="s">
        <v>1515</v>
      </c>
      <c r="AE266" t="s">
        <v>1981</v>
      </c>
      <c r="AF266" t="s">
        <v>1971</v>
      </c>
      <c r="AJ266" t="s">
        <v>1503</v>
      </c>
      <c r="AK266" t="s">
        <v>2243</v>
      </c>
    </row>
    <row r="267" spans="1:40" x14ac:dyDescent="0.2">
      <c r="A267">
        <v>1043132.325</v>
      </c>
      <c r="C267" t="str">
        <f t="shared" si="8"/>
        <v>Unnamed Channel - BC-655a - S6/NCD (FB) [W5658.0]</v>
      </c>
      <c r="D267" t="str">
        <f t="shared" si="9"/>
        <v xml:space="preserve">Fish bearing: No. Pipeline Crossing Method: Isolation if water present / Open-cut if dry or frozen to bottom. Vehicle Crossing Method: Clear-Span Bridge or other regulatory approved crossing method . </v>
      </c>
      <c r="E267" t="s">
        <v>732</v>
      </c>
      <c r="F267" s="12">
        <f>INDEX(families!$A:$A,MATCH(G267,families!$B:$B,0))</f>
        <v>38</v>
      </c>
      <c r="G267" s="3" t="s">
        <v>732</v>
      </c>
      <c r="J267">
        <v>612672</v>
      </c>
      <c r="K267">
        <v>5469705</v>
      </c>
      <c r="L267" t="s">
        <v>1950</v>
      </c>
      <c r="M267" t="s">
        <v>2248</v>
      </c>
      <c r="N267" t="s">
        <v>2247</v>
      </c>
      <c r="O267" t="s">
        <v>2246</v>
      </c>
      <c r="P267" t="s">
        <v>1959</v>
      </c>
      <c r="Q267">
        <v>10</v>
      </c>
      <c r="R267" t="s">
        <v>2057</v>
      </c>
      <c r="S267" t="s">
        <v>1945</v>
      </c>
      <c r="T267" t="s">
        <v>1944</v>
      </c>
      <c r="U267">
        <v>1043130</v>
      </c>
      <c r="V267" t="s">
        <v>915</v>
      </c>
      <c r="W267" t="s">
        <v>1943</v>
      </c>
      <c r="X267" t="s">
        <v>2169</v>
      </c>
      <c r="Y267" t="s">
        <v>915</v>
      </c>
      <c r="Z267" t="s">
        <v>915</v>
      </c>
      <c r="AA267" t="s">
        <v>2245</v>
      </c>
      <c r="AB267" t="s">
        <v>2244</v>
      </c>
      <c r="AC267" t="s">
        <v>322</v>
      </c>
      <c r="AD267" t="s">
        <v>1515</v>
      </c>
      <c r="AE267" t="s">
        <v>1981</v>
      </c>
      <c r="AJ267" t="s">
        <v>1503</v>
      </c>
      <c r="AK267" t="s">
        <v>2243</v>
      </c>
    </row>
    <row r="268" spans="1:40" x14ac:dyDescent="0.2">
      <c r="A268">
        <v>1044837.4</v>
      </c>
      <c r="C268" t="str">
        <f t="shared" si="8"/>
        <v>Silverhope Creek - BC-657 - S1B [W1689.4]</v>
      </c>
      <c r="D268" t="str">
        <f t="shared" si="9"/>
        <v xml:space="preserve">Fish bearing: Yes. Pipeline Crossing Method: Trenchless (Down-The-Hole Hammer). Vehicle Crossing Method: Access both banks. </v>
      </c>
      <c r="E268" t="s">
        <v>732</v>
      </c>
      <c r="F268" s="12">
        <f>INDEX(families!$A:$A,MATCH(G268,families!$B:$B,0))</f>
        <v>38</v>
      </c>
      <c r="G268" s="3" t="s">
        <v>732</v>
      </c>
      <c r="J268">
        <v>611286</v>
      </c>
      <c r="K268">
        <v>5469306</v>
      </c>
      <c r="L268" t="s">
        <v>1950</v>
      </c>
      <c r="M268" t="s">
        <v>2242</v>
      </c>
      <c r="O268" t="s">
        <v>2241</v>
      </c>
      <c r="P268" t="s">
        <v>2240</v>
      </c>
      <c r="Q268">
        <v>50</v>
      </c>
      <c r="R268" t="s">
        <v>2032</v>
      </c>
      <c r="S268" t="s">
        <v>1991</v>
      </c>
      <c r="T268" t="s">
        <v>1977</v>
      </c>
      <c r="U268">
        <v>1044840</v>
      </c>
      <c r="V268" t="s">
        <v>322</v>
      </c>
      <c r="W268" t="s">
        <v>1976</v>
      </c>
      <c r="X268" t="s">
        <v>2239</v>
      </c>
      <c r="Y268" t="s">
        <v>915</v>
      </c>
      <c r="Z268" t="s">
        <v>915</v>
      </c>
      <c r="AA268">
        <v>1</v>
      </c>
      <c r="AB268">
        <v>0</v>
      </c>
      <c r="AC268" t="s">
        <v>322</v>
      </c>
      <c r="AD268" t="s">
        <v>1515</v>
      </c>
      <c r="AE268" t="s">
        <v>1981</v>
      </c>
      <c r="AF268" t="s">
        <v>2238</v>
      </c>
      <c r="AG268" t="s">
        <v>1940</v>
      </c>
      <c r="AH268" t="s">
        <v>1939</v>
      </c>
      <c r="AI268" s="4">
        <v>44314</v>
      </c>
      <c r="AJ268" t="s">
        <v>906</v>
      </c>
      <c r="AK268" t="s">
        <v>2031</v>
      </c>
    </row>
    <row r="269" spans="1:40" x14ac:dyDescent="0.2">
      <c r="A269">
        <v>1045366.101</v>
      </c>
      <c r="C269" t="str">
        <f t="shared" si="8"/>
        <v>Unnamed Channel - BC-657a - S6 [W5659.0]</v>
      </c>
      <c r="D269" t="str">
        <f t="shared" si="9"/>
        <v xml:space="preserve">Fish bearing: No. Pipeline Crossing Method: Isolation if water present / Open-cut if dry or frozen to bottom. Vehicle Crossing Method: Ramp and Culvert . </v>
      </c>
      <c r="E269" t="s">
        <v>732</v>
      </c>
      <c r="F269" s="12">
        <f>INDEX(families!$A:$A,MATCH(G269,families!$B:$B,0))</f>
        <v>38</v>
      </c>
      <c r="G269" s="3" t="s">
        <v>732</v>
      </c>
      <c r="J269">
        <v>610782</v>
      </c>
      <c r="K269">
        <v>5469199</v>
      </c>
      <c r="L269" t="s">
        <v>1950</v>
      </c>
      <c r="M269" t="s">
        <v>2237</v>
      </c>
      <c r="N269" t="s">
        <v>2236</v>
      </c>
      <c r="O269" t="s">
        <v>2235</v>
      </c>
      <c r="P269" t="s">
        <v>1959</v>
      </c>
      <c r="Q269">
        <v>10</v>
      </c>
      <c r="R269" t="s">
        <v>1963</v>
      </c>
      <c r="S269" t="s">
        <v>1945</v>
      </c>
      <c r="T269" t="s">
        <v>1944</v>
      </c>
      <c r="U269">
        <v>1045370</v>
      </c>
      <c r="V269" t="s">
        <v>915</v>
      </c>
      <c r="W269" t="s">
        <v>1943</v>
      </c>
      <c r="X269" t="s">
        <v>2234</v>
      </c>
      <c r="Y269" t="s">
        <v>915</v>
      </c>
      <c r="Z269" t="s">
        <v>915</v>
      </c>
      <c r="AA269">
        <v>10</v>
      </c>
      <c r="AB269">
        <v>4</v>
      </c>
      <c r="AC269" t="s">
        <v>322</v>
      </c>
      <c r="AD269" t="s">
        <v>1941</v>
      </c>
      <c r="AE269" t="s">
        <v>1968</v>
      </c>
      <c r="AJ269" t="s">
        <v>1503</v>
      </c>
      <c r="AK269" t="s">
        <v>1962</v>
      </c>
    </row>
    <row r="270" spans="1:40" x14ac:dyDescent="0.2">
      <c r="A270">
        <v>1049137.5530000001</v>
      </c>
      <c r="C270" t="str">
        <f t="shared" si="8"/>
        <v>Chawuthen Creek - BC-658 - S2 [W1690.4]</v>
      </c>
      <c r="D270" t="str">
        <f t="shared" si="9"/>
        <v xml:space="preserve">Fish bearing: Yes. Pipeline Crossing Method: No instream work proposed; crossing over channelized section. Vehicle Crossing Method: Clear-Span Bridge. </v>
      </c>
      <c r="E270" t="s">
        <v>732</v>
      </c>
      <c r="F270" s="12">
        <f>INDEX(families!$A:$A,MATCH(G270,families!$B:$B,0))</f>
        <v>38</v>
      </c>
      <c r="G270" s="3" t="s">
        <v>732</v>
      </c>
      <c r="J270">
        <v>607093</v>
      </c>
      <c r="K270">
        <v>5469052</v>
      </c>
      <c r="L270" t="s">
        <v>1950</v>
      </c>
      <c r="M270" t="s">
        <v>2233</v>
      </c>
      <c r="O270" t="s">
        <v>2232</v>
      </c>
      <c r="P270" t="s">
        <v>2231</v>
      </c>
      <c r="Q270">
        <v>30</v>
      </c>
      <c r="R270" t="s">
        <v>1992</v>
      </c>
      <c r="S270" t="s">
        <v>1957</v>
      </c>
      <c r="T270" t="s">
        <v>2230</v>
      </c>
      <c r="U270">
        <v>1049140</v>
      </c>
      <c r="V270" t="s">
        <v>322</v>
      </c>
      <c r="W270" t="s">
        <v>2229</v>
      </c>
      <c r="X270" t="s">
        <v>1954</v>
      </c>
      <c r="Y270" t="s">
        <v>915</v>
      </c>
      <c r="Z270" t="s">
        <v>915</v>
      </c>
      <c r="AA270">
        <v>0</v>
      </c>
      <c r="AB270">
        <v>0</v>
      </c>
      <c r="AC270" t="s">
        <v>322</v>
      </c>
      <c r="AD270" t="s">
        <v>1515</v>
      </c>
      <c r="AE270" t="s">
        <v>1981</v>
      </c>
      <c r="AF270" t="s">
        <v>2228</v>
      </c>
      <c r="AG270" t="s">
        <v>1940</v>
      </c>
      <c r="AH270" t="s">
        <v>1939</v>
      </c>
      <c r="AI270" s="4">
        <v>44468</v>
      </c>
      <c r="AJ270" t="s">
        <v>906</v>
      </c>
      <c r="AK270" t="s">
        <v>2200</v>
      </c>
    </row>
    <row r="271" spans="1:40" x14ac:dyDescent="0.2">
      <c r="A271">
        <v>1049819.9839999999</v>
      </c>
      <c r="C271" t="str">
        <f t="shared" si="8"/>
        <v>Unnamed Channel - BC-658a - S5 [W2071.1]</v>
      </c>
      <c r="D271" t="str">
        <f t="shared" si="9"/>
        <v xml:space="preserve">Fish bearing: No. Pipeline Crossing Method: Isolation if water present / Open-cut if dry or frozen to bottom. Vehicle Crossing Method: Ramp and Culvert or Clear-Span Bridge. </v>
      </c>
      <c r="E271" t="s">
        <v>732</v>
      </c>
      <c r="F271" s="12">
        <f>INDEX(families!$A:$A,MATCH(G271,families!$B:$B,0))</f>
        <v>38</v>
      </c>
      <c r="G271" s="3" t="s">
        <v>732</v>
      </c>
      <c r="J271">
        <v>606426</v>
      </c>
      <c r="K271">
        <v>5468945</v>
      </c>
      <c r="L271" t="s">
        <v>1950</v>
      </c>
      <c r="M271" t="s">
        <v>2227</v>
      </c>
      <c r="O271" t="s">
        <v>2226</v>
      </c>
      <c r="P271" t="s">
        <v>1959</v>
      </c>
      <c r="Q271">
        <v>10</v>
      </c>
      <c r="R271" t="s">
        <v>2152</v>
      </c>
      <c r="S271" t="s">
        <v>1945</v>
      </c>
      <c r="T271" t="s">
        <v>1944</v>
      </c>
      <c r="U271">
        <v>1049820</v>
      </c>
      <c r="V271" t="s">
        <v>915</v>
      </c>
      <c r="W271" t="s">
        <v>1943</v>
      </c>
      <c r="X271" t="s">
        <v>2020</v>
      </c>
      <c r="Y271" t="s">
        <v>915</v>
      </c>
      <c r="Z271" t="s">
        <v>915</v>
      </c>
      <c r="AA271">
        <v>0</v>
      </c>
      <c r="AB271">
        <v>0</v>
      </c>
      <c r="AC271" t="s">
        <v>322</v>
      </c>
      <c r="AD271" t="s">
        <v>1941</v>
      </c>
      <c r="AE271" t="s">
        <v>1981</v>
      </c>
      <c r="AF271" t="s">
        <v>1971</v>
      </c>
      <c r="AJ271" t="s">
        <v>1503</v>
      </c>
      <c r="AK271" t="s">
        <v>1951</v>
      </c>
    </row>
    <row r="272" spans="1:40" x14ac:dyDescent="0.2">
      <c r="A272">
        <v>1050198.541</v>
      </c>
      <c r="C272" t="str">
        <f t="shared" si="8"/>
        <v>Unnamed Channel - BC-658b - S6 [W2072.1]</v>
      </c>
      <c r="D272" t="str">
        <f t="shared" si="9"/>
        <v xml:space="preserve">Fish bearing: No. Pipeline Crossing Method: Isolation if water present / Open-cut if dry or frozen to bottom. Vehicle Crossing Method: Ramp and Culvert. </v>
      </c>
      <c r="E272" t="s">
        <v>732</v>
      </c>
      <c r="F272" s="12">
        <f>INDEX(families!$A:$A,MATCH(G272,families!$B:$B,0))</f>
        <v>38</v>
      </c>
      <c r="G272" s="3" t="s">
        <v>732</v>
      </c>
      <c r="J272">
        <v>606049</v>
      </c>
      <c r="K272">
        <v>5468914</v>
      </c>
      <c r="L272" t="s">
        <v>1950</v>
      </c>
      <c r="M272" t="s">
        <v>2225</v>
      </c>
      <c r="O272" t="s">
        <v>2224</v>
      </c>
      <c r="P272" t="s">
        <v>1959</v>
      </c>
      <c r="Q272">
        <v>10</v>
      </c>
      <c r="R272" t="s">
        <v>1963</v>
      </c>
      <c r="S272" t="s">
        <v>1945</v>
      </c>
      <c r="T272" t="s">
        <v>1944</v>
      </c>
      <c r="U272">
        <v>1050200</v>
      </c>
      <c r="V272" t="s">
        <v>915</v>
      </c>
      <c r="W272" t="s">
        <v>1943</v>
      </c>
      <c r="X272" t="s">
        <v>1942</v>
      </c>
      <c r="Y272" t="s">
        <v>915</v>
      </c>
      <c r="Z272" t="s">
        <v>915</v>
      </c>
      <c r="AA272">
        <v>0</v>
      </c>
      <c r="AB272">
        <v>0</v>
      </c>
      <c r="AC272" t="s">
        <v>322</v>
      </c>
      <c r="AD272" t="s">
        <v>1941</v>
      </c>
      <c r="AE272" t="s">
        <v>1981</v>
      </c>
      <c r="AF272" t="s">
        <v>1971</v>
      </c>
      <c r="AJ272" t="s">
        <v>1503</v>
      </c>
      <c r="AK272" t="s">
        <v>1962</v>
      </c>
    </row>
    <row r="273" spans="1:40" x14ac:dyDescent="0.2">
      <c r="A273">
        <v>1050657.4099999999</v>
      </c>
      <c r="C273" t="str">
        <f t="shared" si="8"/>
        <v>Unnamed Channel - BC-659 - S5 [W1691.5]</v>
      </c>
      <c r="D273" t="str">
        <f t="shared" si="9"/>
        <v xml:space="preserve">Fish bearing: No. Pipeline Crossing Method: Isolation if water present / Open-cut if dry or frozen to bottom. Vehicle Crossing Method: Clear-Span Bridge or other regulatory approved crossing method. </v>
      </c>
      <c r="E273" t="s">
        <v>732</v>
      </c>
      <c r="F273" s="12">
        <f>INDEX(families!$A:$A,MATCH(G273,families!$B:$B,0))</f>
        <v>38</v>
      </c>
      <c r="G273" s="3" t="s">
        <v>732</v>
      </c>
      <c r="J273">
        <v>605596</v>
      </c>
      <c r="K273">
        <v>5468887</v>
      </c>
      <c r="L273" t="s">
        <v>1950</v>
      </c>
      <c r="M273" t="s">
        <v>2223</v>
      </c>
      <c r="O273" t="s">
        <v>2222</v>
      </c>
      <c r="P273" t="s">
        <v>1959</v>
      </c>
      <c r="Q273">
        <v>10</v>
      </c>
      <c r="R273" t="s">
        <v>2152</v>
      </c>
      <c r="S273" t="s">
        <v>1945</v>
      </c>
      <c r="T273" t="s">
        <v>1944</v>
      </c>
      <c r="U273">
        <v>1050650</v>
      </c>
      <c r="V273" t="s">
        <v>915</v>
      </c>
      <c r="W273" t="s">
        <v>1943</v>
      </c>
      <c r="X273" t="s">
        <v>1982</v>
      </c>
      <c r="Y273" t="s">
        <v>915</v>
      </c>
      <c r="Z273" t="s">
        <v>915</v>
      </c>
      <c r="AA273">
        <v>5</v>
      </c>
      <c r="AB273">
        <v>4</v>
      </c>
      <c r="AC273" t="s">
        <v>322</v>
      </c>
      <c r="AD273" t="s">
        <v>1515</v>
      </c>
      <c r="AE273" t="s">
        <v>1981</v>
      </c>
      <c r="AF273" t="s">
        <v>1971</v>
      </c>
      <c r="AJ273" t="s">
        <v>1503</v>
      </c>
      <c r="AK273" t="s">
        <v>2031</v>
      </c>
    </row>
    <row r="274" spans="1:40" x14ac:dyDescent="0.2">
      <c r="A274">
        <v>1050802.858</v>
      </c>
      <c r="C274" t="str">
        <f t="shared" si="8"/>
        <v>Unnamed Channel - BC-660 - S5 [W1692.5]</v>
      </c>
      <c r="D274" t="str">
        <f t="shared" si="9"/>
        <v xml:space="preserve">Fish bearing: No. Pipeline Crossing Method: Isolation if water present / Open-cut if dry or frozen to bottom. Vehicle Crossing Method: Clear-Span Bridge or other regulatory approved crossing method. </v>
      </c>
      <c r="E274" t="s">
        <v>732</v>
      </c>
      <c r="F274" s="12">
        <f>INDEX(families!$A:$A,MATCH(G274,families!$B:$B,0))</f>
        <v>38</v>
      </c>
      <c r="G274" s="3" t="s">
        <v>732</v>
      </c>
      <c r="J274">
        <v>605450</v>
      </c>
      <c r="K274">
        <v>5468883</v>
      </c>
      <c r="L274" t="s">
        <v>1950</v>
      </c>
      <c r="M274" t="s">
        <v>2221</v>
      </c>
      <c r="O274" t="s">
        <v>2220</v>
      </c>
      <c r="P274" t="s">
        <v>1959</v>
      </c>
      <c r="Q274">
        <v>10</v>
      </c>
      <c r="R274" t="s">
        <v>2152</v>
      </c>
      <c r="S274" t="s">
        <v>1945</v>
      </c>
      <c r="T274" t="s">
        <v>1944</v>
      </c>
      <c r="U274">
        <v>1050800</v>
      </c>
      <c r="V274" t="s">
        <v>915</v>
      </c>
      <c r="W274" t="s">
        <v>1943</v>
      </c>
      <c r="X274" t="s">
        <v>1982</v>
      </c>
      <c r="Y274" t="s">
        <v>915</v>
      </c>
      <c r="Z274" t="s">
        <v>915</v>
      </c>
      <c r="AA274">
        <v>5</v>
      </c>
      <c r="AB274">
        <v>4</v>
      </c>
      <c r="AC274" t="s">
        <v>322</v>
      </c>
      <c r="AD274" t="s">
        <v>1515</v>
      </c>
      <c r="AE274" t="s">
        <v>1981</v>
      </c>
      <c r="AF274" t="s">
        <v>1971</v>
      </c>
      <c r="AJ274" t="s">
        <v>1503</v>
      </c>
      <c r="AK274" t="s">
        <v>2031</v>
      </c>
    </row>
    <row r="275" spans="1:40" x14ac:dyDescent="0.2">
      <c r="A275">
        <v>1051706.6610000001</v>
      </c>
      <c r="C275" t="str">
        <f t="shared" si="8"/>
        <v>Unnamed Channel - BC-660a - S6 [W2148.0]</v>
      </c>
      <c r="D275" t="str">
        <f t="shared" si="9"/>
        <v xml:space="preserve">Fish bearing: No. Pipeline Crossing Method: Isolation if water present / Open-cut if dry or frozen to bottom. Vehicle Crossing Method: Ramp and Culvert. </v>
      </c>
      <c r="E275" t="s">
        <v>732</v>
      </c>
      <c r="F275" s="12">
        <f>INDEX(families!$A:$A,MATCH(G275,families!$B:$B,0))</f>
        <v>38</v>
      </c>
      <c r="G275" s="3" t="s">
        <v>732</v>
      </c>
      <c r="J275">
        <v>604563</v>
      </c>
      <c r="K275">
        <v>5468727</v>
      </c>
      <c r="L275" t="s">
        <v>1950</v>
      </c>
      <c r="M275" t="s">
        <v>2219</v>
      </c>
      <c r="O275" t="s">
        <v>2218</v>
      </c>
      <c r="P275" t="s">
        <v>1959</v>
      </c>
      <c r="Q275">
        <v>10</v>
      </c>
      <c r="R275" t="s">
        <v>1963</v>
      </c>
      <c r="S275" t="s">
        <v>1945</v>
      </c>
      <c r="T275" t="s">
        <v>1944</v>
      </c>
      <c r="U275">
        <v>1051700</v>
      </c>
      <c r="V275" t="s">
        <v>915</v>
      </c>
      <c r="W275" t="s">
        <v>1943</v>
      </c>
      <c r="X275" t="s">
        <v>1942</v>
      </c>
      <c r="Y275" t="s">
        <v>915</v>
      </c>
      <c r="Z275" t="s">
        <v>915</v>
      </c>
      <c r="AA275">
        <v>0</v>
      </c>
      <c r="AB275">
        <v>0</v>
      </c>
      <c r="AC275" t="s">
        <v>322</v>
      </c>
      <c r="AD275" t="s">
        <v>1515</v>
      </c>
      <c r="AF275" t="s">
        <v>2217</v>
      </c>
      <c r="AG275" t="s">
        <v>1940</v>
      </c>
      <c r="AH275" t="s">
        <v>1939</v>
      </c>
      <c r="AI275" s="4">
        <v>44587</v>
      </c>
      <c r="AJ275" t="s">
        <v>906</v>
      </c>
      <c r="AK275" t="s">
        <v>1938</v>
      </c>
    </row>
    <row r="276" spans="1:40" x14ac:dyDescent="0.2">
      <c r="A276">
        <v>1052499.8060000001</v>
      </c>
      <c r="C276" t="str">
        <f t="shared" si="8"/>
        <v>Unnamed Drainage - BC-660b - NCD [W5775.0]</v>
      </c>
      <c r="D276" t="str">
        <f t="shared" si="9"/>
        <v xml:space="preserve">Fish bearing: No. Pipeline Crossing Method: Isolation if water present / Open-cut if dry or frozen to bottom. Vehicle Crossing Method: Ramp and Culvert. </v>
      </c>
      <c r="E276" t="s">
        <v>732</v>
      </c>
      <c r="F276" s="12">
        <f>INDEX(families!$A:$A,MATCH(G276,families!$B:$B,0))</f>
        <v>38</v>
      </c>
      <c r="G276" s="3" t="s">
        <v>732</v>
      </c>
      <c r="J276">
        <v>603903</v>
      </c>
      <c r="K276">
        <v>5468360</v>
      </c>
      <c r="L276" t="s">
        <v>1950</v>
      </c>
      <c r="M276" t="s">
        <v>2216</v>
      </c>
      <c r="N276" t="s">
        <v>2215</v>
      </c>
      <c r="O276" t="s">
        <v>2214</v>
      </c>
      <c r="P276" t="s">
        <v>1947</v>
      </c>
      <c r="Q276">
        <v>0</v>
      </c>
      <c r="R276" t="s">
        <v>1946</v>
      </c>
      <c r="S276" t="s">
        <v>1945</v>
      </c>
      <c r="T276" t="s">
        <v>1944</v>
      </c>
      <c r="U276">
        <v>1052500</v>
      </c>
      <c r="V276" t="s">
        <v>915</v>
      </c>
      <c r="W276" t="s">
        <v>1943</v>
      </c>
      <c r="X276" t="s">
        <v>1942</v>
      </c>
      <c r="Y276" t="s">
        <v>915</v>
      </c>
      <c r="Z276" t="s">
        <v>915</v>
      </c>
      <c r="AA276">
        <v>0</v>
      </c>
      <c r="AB276">
        <v>0</v>
      </c>
      <c r="AC276" t="s">
        <v>322</v>
      </c>
      <c r="AD276" t="s">
        <v>1941</v>
      </c>
      <c r="AJ276" t="s">
        <v>1503</v>
      </c>
      <c r="AK276" t="s">
        <v>1938</v>
      </c>
    </row>
    <row r="277" spans="1:40" ht="51" x14ac:dyDescent="0.2">
      <c r="A277">
        <v>1053173.253</v>
      </c>
      <c r="C277" t="str">
        <f t="shared" si="8"/>
        <v>Hunter Creek - BC-662 - S1B [W1694.6]</v>
      </c>
      <c r="D277" t="str">
        <f t="shared" si="9"/>
        <v xml:space="preserve">Fish bearing: Yes. Pipeline Crossing Method: Trenchless (Down-The-Hole Hammer). Vehicle Crossing Method: Clear-Span Bridge. </v>
      </c>
      <c r="E277" t="s">
        <v>732</v>
      </c>
      <c r="F277" s="12">
        <f>INDEX(families!$A:$A,MATCH(G277,families!$B:$B,0))</f>
        <v>38</v>
      </c>
      <c r="G277" s="3" t="s">
        <v>732</v>
      </c>
      <c r="J277">
        <v>603506</v>
      </c>
      <c r="K277">
        <v>5467822</v>
      </c>
      <c r="L277" t="s">
        <v>1950</v>
      </c>
      <c r="M277" t="s">
        <v>2213</v>
      </c>
      <c r="O277" t="s">
        <v>2212</v>
      </c>
      <c r="P277" t="s">
        <v>2211</v>
      </c>
      <c r="Q277">
        <v>50</v>
      </c>
      <c r="R277" t="s">
        <v>2032</v>
      </c>
      <c r="S277" t="s">
        <v>1957</v>
      </c>
      <c r="T277" s="5" t="s">
        <v>1983</v>
      </c>
      <c r="U277">
        <v>1053170</v>
      </c>
      <c r="V277" t="s">
        <v>322</v>
      </c>
      <c r="W277" t="s">
        <v>1976</v>
      </c>
      <c r="X277" t="s">
        <v>1954</v>
      </c>
      <c r="Y277" t="s">
        <v>915</v>
      </c>
      <c r="Z277" t="s">
        <v>915</v>
      </c>
      <c r="AA277">
        <v>30</v>
      </c>
      <c r="AB277">
        <v>22</v>
      </c>
      <c r="AC277" t="s">
        <v>322</v>
      </c>
      <c r="AD277" t="s">
        <v>1515</v>
      </c>
      <c r="AE277" t="s">
        <v>1981</v>
      </c>
      <c r="AF277" t="s">
        <v>1980</v>
      </c>
      <c r="AJ277" t="s">
        <v>1503</v>
      </c>
      <c r="AK277" t="s">
        <v>2031</v>
      </c>
    </row>
    <row r="278" spans="1:40" x14ac:dyDescent="0.2">
      <c r="A278">
        <v>1054362.47</v>
      </c>
      <c r="C278" t="str">
        <f t="shared" si="8"/>
        <v>Unnamed Drainage - BC-663 - NCD [W1695.5]</v>
      </c>
      <c r="D278" t="str">
        <f t="shared" si="9"/>
        <v xml:space="preserve">Fish bearing: No. Pipeline Crossing Method: Isolation if water present / Open-cut if dry or frozen to bottom. Vehicle Crossing Method: Ramp and Culvert. </v>
      </c>
      <c r="E278" t="s">
        <v>732</v>
      </c>
      <c r="F278" s="12">
        <f>INDEX(families!$A:$A,MATCH(G278,families!$B:$B,0))</f>
        <v>38</v>
      </c>
      <c r="G278" s="3" t="s">
        <v>732</v>
      </c>
      <c r="J278">
        <v>602602</v>
      </c>
      <c r="K278">
        <v>5467057</v>
      </c>
      <c r="L278" t="s">
        <v>1950</v>
      </c>
      <c r="M278" t="s">
        <v>2210</v>
      </c>
      <c r="O278" t="s">
        <v>2209</v>
      </c>
      <c r="P278" t="s">
        <v>1947</v>
      </c>
      <c r="Q278">
        <v>0</v>
      </c>
      <c r="R278" t="s">
        <v>1946</v>
      </c>
      <c r="S278" t="s">
        <v>1945</v>
      </c>
      <c r="T278" t="s">
        <v>1944</v>
      </c>
      <c r="U278">
        <v>1054360</v>
      </c>
      <c r="V278" t="s">
        <v>915</v>
      </c>
      <c r="W278" t="s">
        <v>1943</v>
      </c>
      <c r="X278" t="s">
        <v>1942</v>
      </c>
      <c r="Y278" t="s">
        <v>915</v>
      </c>
      <c r="Z278" t="s">
        <v>915</v>
      </c>
      <c r="AA278">
        <v>0</v>
      </c>
      <c r="AB278">
        <v>0</v>
      </c>
      <c r="AC278" t="s">
        <v>322</v>
      </c>
      <c r="AD278" t="s">
        <v>1515</v>
      </c>
      <c r="AF278" t="s">
        <v>1971</v>
      </c>
      <c r="AJ278" t="s">
        <v>1503</v>
      </c>
      <c r="AK278" t="s">
        <v>1938</v>
      </c>
    </row>
    <row r="279" spans="1:40" x14ac:dyDescent="0.2">
      <c r="A279">
        <v>1055254.598</v>
      </c>
      <c r="C279" t="str">
        <f t="shared" si="8"/>
        <v>Unnamed Drainage - BC-664 - NCD [W5438.0]</v>
      </c>
      <c r="D279" t="str">
        <f t="shared" si="9"/>
        <v xml:space="preserve">Fish bearing: No. Pipeline Crossing Method: Isolation if water present / Open-cut if dry or frozen to bottom. Vehicle Crossing Method: Ramp and Culvert or other regulatory approved crossing method. </v>
      </c>
      <c r="E279" t="s">
        <v>732</v>
      </c>
      <c r="F279" s="12">
        <f>INDEX(families!$A:$A,MATCH(G279,families!$B:$B,0))</f>
        <v>38</v>
      </c>
      <c r="G279" s="3" t="s">
        <v>732</v>
      </c>
      <c r="J279">
        <v>602041</v>
      </c>
      <c r="K279">
        <v>5466370</v>
      </c>
      <c r="L279" t="s">
        <v>1950</v>
      </c>
      <c r="M279" t="s">
        <v>2208</v>
      </c>
      <c r="N279" t="s">
        <v>2207</v>
      </c>
      <c r="O279" t="s">
        <v>2206</v>
      </c>
      <c r="P279" t="s">
        <v>1947</v>
      </c>
      <c r="Q279">
        <v>0</v>
      </c>
      <c r="R279" t="s">
        <v>1946</v>
      </c>
      <c r="S279" t="s">
        <v>1945</v>
      </c>
      <c r="T279" t="s">
        <v>1944</v>
      </c>
      <c r="U279">
        <v>1055240</v>
      </c>
      <c r="V279" t="s">
        <v>915</v>
      </c>
      <c r="W279" t="s">
        <v>1943</v>
      </c>
      <c r="X279" t="s">
        <v>2205</v>
      </c>
      <c r="Y279" t="s">
        <v>915</v>
      </c>
      <c r="Z279" t="s">
        <v>915</v>
      </c>
      <c r="AA279">
        <v>0</v>
      </c>
      <c r="AB279">
        <v>0</v>
      </c>
      <c r="AC279" t="s">
        <v>322</v>
      </c>
      <c r="AD279" t="s">
        <v>1941</v>
      </c>
      <c r="AF279" t="s">
        <v>2204</v>
      </c>
      <c r="AG279" t="s">
        <v>1940</v>
      </c>
      <c r="AH279" t="s">
        <v>1939</v>
      </c>
      <c r="AI279" s="4">
        <v>44484</v>
      </c>
      <c r="AJ279" t="s">
        <v>906</v>
      </c>
      <c r="AK279" t="s">
        <v>1938</v>
      </c>
      <c r="AL279" t="s">
        <v>984</v>
      </c>
      <c r="AM279" t="s">
        <v>1825</v>
      </c>
      <c r="AN279" s="4">
        <v>44603</v>
      </c>
    </row>
    <row r="280" spans="1:40" ht="51" x14ac:dyDescent="0.2">
      <c r="A280">
        <v>1058793.108</v>
      </c>
      <c r="C280" t="str">
        <f t="shared" si="8"/>
        <v>Lorenzetta Creek - BC-666 - S2 [W1698.6]</v>
      </c>
      <c r="D280" t="str">
        <f t="shared" si="9"/>
        <v xml:space="preserve">Fish bearing: Yes. Pipeline Crossing Method: Trenchless (Down-The-Hole Hammer). Vehicle Crossing Method: Clear-Span Bridge. </v>
      </c>
      <c r="E280" t="s">
        <v>732</v>
      </c>
      <c r="F280" s="12">
        <f>INDEX(families!$A:$A,MATCH(G280,families!$B:$B,0))</f>
        <v>38</v>
      </c>
      <c r="G280" s="3" t="s">
        <v>732</v>
      </c>
      <c r="J280">
        <v>600110</v>
      </c>
      <c r="K280">
        <v>5463651</v>
      </c>
      <c r="L280" t="s">
        <v>1950</v>
      </c>
      <c r="M280" t="s">
        <v>2203</v>
      </c>
      <c r="O280" t="s">
        <v>2202</v>
      </c>
      <c r="P280" t="s">
        <v>2201</v>
      </c>
      <c r="Q280">
        <v>30</v>
      </c>
      <c r="R280" t="s">
        <v>1992</v>
      </c>
      <c r="S280" t="s">
        <v>1957</v>
      </c>
      <c r="T280" s="5" t="s">
        <v>1983</v>
      </c>
      <c r="U280">
        <v>1058790</v>
      </c>
      <c r="V280" t="s">
        <v>322</v>
      </c>
      <c r="W280" t="s">
        <v>1976</v>
      </c>
      <c r="X280" t="s">
        <v>1954</v>
      </c>
      <c r="Y280" t="s">
        <v>915</v>
      </c>
      <c r="Z280" t="s">
        <v>915</v>
      </c>
      <c r="AA280">
        <v>0</v>
      </c>
      <c r="AB280">
        <v>0</v>
      </c>
      <c r="AC280" t="s">
        <v>322</v>
      </c>
      <c r="AD280" t="s">
        <v>1515</v>
      </c>
      <c r="AE280" t="s">
        <v>1968</v>
      </c>
      <c r="AF280" t="s">
        <v>1980</v>
      </c>
      <c r="AJ280" t="s">
        <v>1503</v>
      </c>
      <c r="AK280" t="s">
        <v>2200</v>
      </c>
      <c r="AL280" t="s">
        <v>984</v>
      </c>
      <c r="AM280" t="s">
        <v>1801</v>
      </c>
      <c r="AN280" s="4">
        <v>44579</v>
      </c>
    </row>
    <row r="281" spans="1:40" x14ac:dyDescent="0.2">
      <c r="A281">
        <v>1059020.4950000001</v>
      </c>
      <c r="C281" t="str">
        <f t="shared" si="8"/>
        <v>Unnamed Channel - BC-667 - S6 [W1699.4]</v>
      </c>
      <c r="D281" t="str">
        <f t="shared" si="9"/>
        <v xml:space="preserve">Fish bearing: No. Pipeline Crossing Method: Isolation if water present / Open-cut if dry or frozen to bottom. Vehicle Crossing Method: Ramp and Culvert. </v>
      </c>
      <c r="E281" t="s">
        <v>732</v>
      </c>
      <c r="F281" s="12">
        <f>INDEX(families!$A:$A,MATCH(G281,families!$B:$B,0))</f>
        <v>38</v>
      </c>
      <c r="G281" s="3" t="s">
        <v>732</v>
      </c>
      <c r="J281">
        <v>599993</v>
      </c>
      <c r="K281">
        <v>5463457</v>
      </c>
      <c r="L281" t="s">
        <v>1950</v>
      </c>
      <c r="M281" t="s">
        <v>2199</v>
      </c>
      <c r="O281" t="s">
        <v>2198</v>
      </c>
      <c r="P281" t="s">
        <v>1959</v>
      </c>
      <c r="Q281">
        <v>10</v>
      </c>
      <c r="R281" t="s">
        <v>1963</v>
      </c>
      <c r="S281" t="s">
        <v>1945</v>
      </c>
      <c r="T281" t="s">
        <v>1944</v>
      </c>
      <c r="U281">
        <v>1059020</v>
      </c>
      <c r="V281" t="s">
        <v>915</v>
      </c>
      <c r="W281" t="s">
        <v>1943</v>
      </c>
      <c r="X281" t="s">
        <v>1942</v>
      </c>
      <c r="Y281" t="s">
        <v>915</v>
      </c>
      <c r="Z281" t="s">
        <v>915</v>
      </c>
      <c r="AA281">
        <v>5</v>
      </c>
      <c r="AB281">
        <v>4</v>
      </c>
      <c r="AC281" t="s">
        <v>322</v>
      </c>
      <c r="AD281" t="s">
        <v>1515</v>
      </c>
      <c r="AE281" t="s">
        <v>1968</v>
      </c>
      <c r="AF281" t="s">
        <v>1971</v>
      </c>
      <c r="AJ281" t="s">
        <v>1503</v>
      </c>
      <c r="AK281" t="s">
        <v>1962</v>
      </c>
    </row>
    <row r="282" spans="1:40" ht="51" x14ac:dyDescent="0.2">
      <c r="A282">
        <v>1059344.5260000001</v>
      </c>
      <c r="C282" t="str">
        <f t="shared" si="8"/>
        <v>Wahleach Creek - BC-668 - S1B [W1700.5]</v>
      </c>
      <c r="D282" t="str">
        <f t="shared" si="9"/>
        <v xml:space="preserve">Fish bearing: Yes. Pipeline Crossing Method: Trenchless (Down-The-Hole Hammer). Vehicle Crossing Method: Clear-Span Bridge. </v>
      </c>
      <c r="E282" t="s">
        <v>732</v>
      </c>
      <c r="F282" s="12">
        <f>INDEX(families!$A:$A,MATCH(G282,families!$B:$B,0))</f>
        <v>38</v>
      </c>
      <c r="G282" s="3" t="s">
        <v>732</v>
      </c>
      <c r="J282">
        <v>599752</v>
      </c>
      <c r="K282">
        <v>5463246</v>
      </c>
      <c r="L282" t="s">
        <v>1950</v>
      </c>
      <c r="M282" t="s">
        <v>2197</v>
      </c>
      <c r="O282" t="s">
        <v>2196</v>
      </c>
      <c r="P282" t="s">
        <v>2195</v>
      </c>
      <c r="Q282">
        <v>50</v>
      </c>
      <c r="R282" t="s">
        <v>2032</v>
      </c>
      <c r="S282" t="s">
        <v>1957</v>
      </c>
      <c r="T282" s="5" t="s">
        <v>1983</v>
      </c>
      <c r="U282">
        <v>1059340</v>
      </c>
      <c r="V282" t="s">
        <v>322</v>
      </c>
      <c r="W282" t="s">
        <v>1976</v>
      </c>
      <c r="X282" t="s">
        <v>1954</v>
      </c>
      <c r="Y282" t="s">
        <v>915</v>
      </c>
      <c r="Z282" t="s">
        <v>915</v>
      </c>
      <c r="AA282">
        <v>30</v>
      </c>
      <c r="AB282">
        <v>22</v>
      </c>
      <c r="AC282" t="s">
        <v>322</v>
      </c>
      <c r="AD282" t="s">
        <v>1515</v>
      </c>
      <c r="AE282" t="s">
        <v>1981</v>
      </c>
      <c r="AF282" t="s">
        <v>2194</v>
      </c>
      <c r="AJ282" t="s">
        <v>1503</v>
      </c>
      <c r="AK282" t="s">
        <v>1989</v>
      </c>
    </row>
    <row r="283" spans="1:40" x14ac:dyDescent="0.2">
      <c r="A283">
        <v>1060473.9480000001</v>
      </c>
      <c r="C283" t="str">
        <f t="shared" si="8"/>
        <v>Unnamed Drainage - BC-669 - NCD [W1701.7]</v>
      </c>
      <c r="D283" t="str">
        <f t="shared" si="9"/>
        <v xml:space="preserve">Fish bearing: No. Pipeline Crossing Method: Isolation if water present / Open-cut if dry or frozen to bottom. Vehicle Crossing Method: Ramp and Culvert. </v>
      </c>
      <c r="E283" t="s">
        <v>732</v>
      </c>
      <c r="F283" s="12">
        <f>INDEX(families!$A:$A,MATCH(G283,families!$B:$B,0))</f>
        <v>38</v>
      </c>
      <c r="G283" s="3" t="s">
        <v>732</v>
      </c>
      <c r="J283">
        <v>598976</v>
      </c>
      <c r="K283">
        <v>5462461</v>
      </c>
      <c r="L283" t="s">
        <v>1950</v>
      </c>
      <c r="M283" t="s">
        <v>2193</v>
      </c>
      <c r="O283" t="s">
        <v>2192</v>
      </c>
      <c r="P283" t="s">
        <v>1947</v>
      </c>
      <c r="Q283">
        <v>0</v>
      </c>
      <c r="R283" t="s">
        <v>1946</v>
      </c>
      <c r="S283" t="s">
        <v>1945</v>
      </c>
      <c r="T283" t="s">
        <v>1944</v>
      </c>
      <c r="U283">
        <v>1060470</v>
      </c>
      <c r="V283" t="s">
        <v>915</v>
      </c>
      <c r="W283" t="s">
        <v>1943</v>
      </c>
      <c r="X283" t="s">
        <v>1942</v>
      </c>
      <c r="Y283" t="s">
        <v>915</v>
      </c>
      <c r="Z283" t="s">
        <v>915</v>
      </c>
      <c r="AA283">
        <v>0</v>
      </c>
      <c r="AB283">
        <v>0</v>
      </c>
      <c r="AC283" t="s">
        <v>322</v>
      </c>
      <c r="AD283" t="s">
        <v>1515</v>
      </c>
      <c r="AF283" t="s">
        <v>1971</v>
      </c>
      <c r="AJ283" t="s">
        <v>1503</v>
      </c>
      <c r="AK283" t="s">
        <v>1938</v>
      </c>
    </row>
    <row r="284" spans="1:40" x14ac:dyDescent="0.2">
      <c r="A284">
        <v>1060601.5549999999</v>
      </c>
      <c r="C284" t="str">
        <f t="shared" si="8"/>
        <v>Unnamed Drainage - BC-669.1 - NCD [W5660.0]</v>
      </c>
      <c r="D284" t="str">
        <f t="shared" si="9"/>
        <v xml:space="preserve">Fish bearing: No. Pipeline Crossing Method: Isolation if water present / Open-cut if dry or frozen to bottom. Vehicle Crossing Method: Ramp and Culvert. </v>
      </c>
      <c r="E284" t="s">
        <v>732</v>
      </c>
      <c r="F284" s="12">
        <f>INDEX(families!$A:$A,MATCH(G284,families!$B:$B,0))</f>
        <v>38</v>
      </c>
      <c r="G284" s="3" t="s">
        <v>732</v>
      </c>
      <c r="J284">
        <v>598889</v>
      </c>
      <c r="K284">
        <v>5462368</v>
      </c>
      <c r="L284" t="s">
        <v>1950</v>
      </c>
      <c r="M284" t="s">
        <v>2191</v>
      </c>
      <c r="N284" t="s">
        <v>2190</v>
      </c>
      <c r="O284" t="s">
        <v>2189</v>
      </c>
      <c r="P284" t="s">
        <v>1947</v>
      </c>
      <c r="Q284">
        <v>0</v>
      </c>
      <c r="R284" t="s">
        <v>1946</v>
      </c>
      <c r="S284" t="s">
        <v>1945</v>
      </c>
      <c r="T284" t="s">
        <v>1944</v>
      </c>
      <c r="U284">
        <v>1060600</v>
      </c>
      <c r="V284" t="s">
        <v>915</v>
      </c>
      <c r="W284" t="s">
        <v>1943</v>
      </c>
      <c r="X284" t="s">
        <v>1942</v>
      </c>
      <c r="Y284" t="s">
        <v>915</v>
      </c>
      <c r="Z284" t="s">
        <v>915</v>
      </c>
      <c r="AA284">
        <v>0</v>
      </c>
      <c r="AB284">
        <v>0</v>
      </c>
      <c r="AC284" t="s">
        <v>322</v>
      </c>
      <c r="AD284" t="s">
        <v>1941</v>
      </c>
      <c r="AJ284" t="s">
        <v>1503</v>
      </c>
      <c r="AK284" t="s">
        <v>1938</v>
      </c>
    </row>
    <row r="285" spans="1:40" x14ac:dyDescent="0.2">
      <c r="A285">
        <v>1060667.7760000001</v>
      </c>
      <c r="C285" t="str">
        <f t="shared" si="8"/>
        <v>Unnamed Drainage - BC-669.2 - NCD [W5661.0]</v>
      </c>
      <c r="D285" t="str">
        <f t="shared" si="9"/>
        <v xml:space="preserve">Fish bearing: No. Pipeline Crossing Method: Isolation if water present / Open-cut if dry or frozen to bottom. Vehicle Crossing Method: Ramp and Culvert. </v>
      </c>
      <c r="E285" t="s">
        <v>732</v>
      </c>
      <c r="F285" s="12">
        <f>INDEX(families!$A:$A,MATCH(G285,families!$B:$B,0))</f>
        <v>38</v>
      </c>
      <c r="G285" s="3" t="s">
        <v>732</v>
      </c>
      <c r="J285">
        <v>598848</v>
      </c>
      <c r="K285">
        <v>5462316</v>
      </c>
      <c r="L285" t="s">
        <v>1950</v>
      </c>
      <c r="M285" t="s">
        <v>2188</v>
      </c>
      <c r="N285" t="s">
        <v>2187</v>
      </c>
      <c r="O285" t="s">
        <v>2186</v>
      </c>
      <c r="P285" t="s">
        <v>1947</v>
      </c>
      <c r="Q285">
        <v>0</v>
      </c>
      <c r="R285" t="s">
        <v>1946</v>
      </c>
      <c r="S285" t="s">
        <v>1945</v>
      </c>
      <c r="T285" t="s">
        <v>1944</v>
      </c>
      <c r="U285">
        <v>1060670</v>
      </c>
      <c r="V285" t="s">
        <v>915</v>
      </c>
      <c r="W285" t="s">
        <v>1943</v>
      </c>
      <c r="X285" t="s">
        <v>1942</v>
      </c>
      <c r="Y285" t="s">
        <v>915</v>
      </c>
      <c r="Z285" t="s">
        <v>915</v>
      </c>
      <c r="AA285">
        <v>0</v>
      </c>
      <c r="AB285">
        <v>0</v>
      </c>
      <c r="AC285" t="s">
        <v>322</v>
      </c>
      <c r="AD285" t="s">
        <v>1941</v>
      </c>
      <c r="AJ285" t="s">
        <v>1503</v>
      </c>
      <c r="AK285" t="s">
        <v>1938</v>
      </c>
    </row>
    <row r="286" spans="1:40" x14ac:dyDescent="0.2">
      <c r="A286">
        <v>1061099.9339999999</v>
      </c>
      <c r="C286" t="str">
        <f t="shared" si="8"/>
        <v>Unnamed Drainage - BC-669.3 - NCD [W5662.0]</v>
      </c>
      <c r="D286" t="str">
        <f t="shared" si="9"/>
        <v xml:space="preserve">Fish bearing: No. Pipeline Crossing Method: Isolation if water present / Open-cut if dry or frozen to bottom. Vehicle Crossing Method: Ramp and Culvert. </v>
      </c>
      <c r="E286" t="s">
        <v>732</v>
      </c>
      <c r="F286" s="12">
        <f>INDEX(families!$A:$A,MATCH(G286,families!$B:$B,0))</f>
        <v>38</v>
      </c>
      <c r="G286" s="3" t="s">
        <v>732</v>
      </c>
      <c r="J286">
        <v>598580</v>
      </c>
      <c r="K286">
        <v>5461977</v>
      </c>
      <c r="L286" t="s">
        <v>1950</v>
      </c>
      <c r="M286" t="s">
        <v>2185</v>
      </c>
      <c r="O286" t="s">
        <v>2184</v>
      </c>
      <c r="P286" t="s">
        <v>1947</v>
      </c>
      <c r="Q286">
        <v>0</v>
      </c>
      <c r="R286" t="s">
        <v>1946</v>
      </c>
      <c r="S286" t="s">
        <v>1945</v>
      </c>
      <c r="T286" t="s">
        <v>1944</v>
      </c>
      <c r="U286">
        <v>1061100</v>
      </c>
      <c r="V286" t="s">
        <v>915</v>
      </c>
      <c r="W286" t="s">
        <v>1943</v>
      </c>
      <c r="X286" t="s">
        <v>1942</v>
      </c>
      <c r="Y286" t="s">
        <v>915</v>
      </c>
      <c r="Z286" t="s">
        <v>915</v>
      </c>
      <c r="AA286">
        <v>0</v>
      </c>
      <c r="AB286">
        <v>0</v>
      </c>
      <c r="AC286" t="s">
        <v>322</v>
      </c>
      <c r="AD286" t="s">
        <v>1941</v>
      </c>
      <c r="AF286" t="s">
        <v>2183</v>
      </c>
      <c r="AG286" t="s">
        <v>1940</v>
      </c>
      <c r="AH286" t="s">
        <v>1939</v>
      </c>
      <c r="AI286" s="4">
        <v>44319</v>
      </c>
      <c r="AJ286" t="s">
        <v>906</v>
      </c>
      <c r="AK286" t="s">
        <v>1938</v>
      </c>
    </row>
    <row r="287" spans="1:40" x14ac:dyDescent="0.2">
      <c r="A287">
        <v>1061198.665</v>
      </c>
      <c r="C287" t="str">
        <f t="shared" si="8"/>
        <v>Unnamed Channel - BC-669a - S6/NCD (FB) [W1702.6]</v>
      </c>
      <c r="D287" t="str">
        <f t="shared" si="9"/>
        <v xml:space="preserve">Fish bearing: No. Pipeline Crossing Method: Isolation if water present / Open-cut if dry or frozen to bottom. Vehicle Crossing Method: Clear-Span Bridge or other regulatory approved crossing method . </v>
      </c>
      <c r="E287" t="s">
        <v>732</v>
      </c>
      <c r="F287" s="12">
        <f>INDEX(families!$A:$A,MATCH(G287,families!$B:$B,0))</f>
        <v>38</v>
      </c>
      <c r="G287" s="3" t="s">
        <v>732</v>
      </c>
      <c r="J287">
        <v>598516</v>
      </c>
      <c r="K287">
        <v>5461902</v>
      </c>
      <c r="L287" t="s">
        <v>1950</v>
      </c>
      <c r="M287" t="s">
        <v>2182</v>
      </c>
      <c r="O287" t="s">
        <v>2181</v>
      </c>
      <c r="P287" t="s">
        <v>1959</v>
      </c>
      <c r="Q287">
        <v>10</v>
      </c>
      <c r="R287" t="s">
        <v>2057</v>
      </c>
      <c r="S287" t="s">
        <v>1945</v>
      </c>
      <c r="T287" t="s">
        <v>1944</v>
      </c>
      <c r="U287">
        <v>1061200</v>
      </c>
      <c r="V287" t="s">
        <v>915</v>
      </c>
      <c r="W287" t="s">
        <v>1943</v>
      </c>
      <c r="X287" t="s">
        <v>2169</v>
      </c>
      <c r="Y287" t="s">
        <v>915</v>
      </c>
      <c r="Z287" t="s">
        <v>915</v>
      </c>
      <c r="AA287">
        <v>5</v>
      </c>
      <c r="AB287">
        <v>4</v>
      </c>
      <c r="AC287" t="s">
        <v>322</v>
      </c>
      <c r="AD287" t="s">
        <v>1515</v>
      </c>
      <c r="AE287" t="s">
        <v>1981</v>
      </c>
      <c r="AF287" t="s">
        <v>2180</v>
      </c>
      <c r="AG287" t="s">
        <v>1940</v>
      </c>
      <c r="AH287" t="s">
        <v>1939</v>
      </c>
      <c r="AI287" s="4">
        <v>44319</v>
      </c>
      <c r="AJ287" t="s">
        <v>906</v>
      </c>
      <c r="AK287" t="s">
        <v>1951</v>
      </c>
    </row>
    <row r="288" spans="1:40" x14ac:dyDescent="0.2">
      <c r="A288">
        <v>1061292.922</v>
      </c>
      <c r="C288" t="str">
        <f t="shared" si="8"/>
        <v>Unnamed Drainage - BC-669a1 - NCD [W2102.1]</v>
      </c>
      <c r="D288" t="str">
        <f t="shared" si="9"/>
        <v xml:space="preserve">Fish bearing: No. Pipeline Crossing Method: Isolation if water present / Open-cut if dry or frozen to bottom. Vehicle Crossing Method: Ramp and Culvert. </v>
      </c>
      <c r="E288" t="s">
        <v>732</v>
      </c>
      <c r="F288" s="12">
        <f>INDEX(families!$A:$A,MATCH(G288,families!$B:$B,0))</f>
        <v>38</v>
      </c>
      <c r="G288" s="3" t="s">
        <v>732</v>
      </c>
      <c r="J288">
        <v>598459.99</v>
      </c>
      <c r="K288">
        <v>5461829.8200000003</v>
      </c>
      <c r="L288" t="s">
        <v>1950</v>
      </c>
      <c r="M288" t="s">
        <v>2179</v>
      </c>
      <c r="N288" t="s">
        <v>2178</v>
      </c>
      <c r="O288" t="s">
        <v>2177</v>
      </c>
      <c r="P288" t="s">
        <v>1947</v>
      </c>
      <c r="Q288">
        <v>0</v>
      </c>
      <c r="R288" t="s">
        <v>1946</v>
      </c>
      <c r="S288" t="s">
        <v>1945</v>
      </c>
      <c r="T288" t="s">
        <v>1944</v>
      </c>
      <c r="U288">
        <v>1061293</v>
      </c>
      <c r="V288" t="s">
        <v>915</v>
      </c>
      <c r="W288" t="s">
        <v>1943</v>
      </c>
      <c r="X288" t="s">
        <v>1942</v>
      </c>
      <c r="Y288" t="s">
        <v>915</v>
      </c>
      <c r="Z288" t="s">
        <v>915</v>
      </c>
      <c r="AA288">
        <v>0</v>
      </c>
      <c r="AB288">
        <v>0</v>
      </c>
      <c r="AC288" t="s">
        <v>322</v>
      </c>
      <c r="AD288" t="s">
        <v>1941</v>
      </c>
      <c r="AF288" t="s">
        <v>2151</v>
      </c>
      <c r="AG288" t="s">
        <v>1940</v>
      </c>
      <c r="AH288" t="s">
        <v>1939</v>
      </c>
      <c r="AI288" s="4">
        <v>44547</v>
      </c>
      <c r="AJ288" t="s">
        <v>906</v>
      </c>
      <c r="AK288" t="s">
        <v>1938</v>
      </c>
    </row>
    <row r="289" spans="1:40" x14ac:dyDescent="0.2">
      <c r="A289">
        <v>1061413.0819999999</v>
      </c>
      <c r="C289" t="str">
        <f t="shared" si="8"/>
        <v>Unnamed Drainage - BC-669a2 - NCD [W5663.0]</v>
      </c>
      <c r="D289" t="str">
        <f t="shared" si="9"/>
        <v xml:space="preserve">Fish bearing: No. Pipeline Crossing Method: Isolation if water present / Open-cut if dry or frozen to bottom. Vehicle Crossing Method: Ramp and Culvert. </v>
      </c>
      <c r="E289" t="s">
        <v>732</v>
      </c>
      <c r="F289" s="12">
        <f>INDEX(families!$A:$A,MATCH(G289,families!$B:$B,0))</f>
        <v>38</v>
      </c>
      <c r="G289" s="3" t="s">
        <v>732</v>
      </c>
      <c r="J289">
        <v>598374.76</v>
      </c>
      <c r="K289">
        <v>5461745.1900000004</v>
      </c>
      <c r="L289" t="s">
        <v>1950</v>
      </c>
      <c r="M289" t="s">
        <v>2176</v>
      </c>
      <c r="N289" t="s">
        <v>2175</v>
      </c>
      <c r="O289" t="s">
        <v>2174</v>
      </c>
      <c r="P289" t="s">
        <v>1947</v>
      </c>
      <c r="Q289">
        <v>0</v>
      </c>
      <c r="R289" t="s">
        <v>1946</v>
      </c>
      <c r="S289" t="s">
        <v>1945</v>
      </c>
      <c r="T289" t="s">
        <v>1944</v>
      </c>
      <c r="U289">
        <v>1061413</v>
      </c>
      <c r="V289" t="s">
        <v>915</v>
      </c>
      <c r="W289" t="s">
        <v>1943</v>
      </c>
      <c r="X289" t="s">
        <v>1942</v>
      </c>
      <c r="Y289" t="s">
        <v>915</v>
      </c>
      <c r="Z289" t="s">
        <v>915</v>
      </c>
      <c r="AA289">
        <v>0</v>
      </c>
      <c r="AB289">
        <v>0</v>
      </c>
      <c r="AC289" t="s">
        <v>322</v>
      </c>
      <c r="AD289" t="s">
        <v>1515</v>
      </c>
      <c r="AF289" t="s">
        <v>2151</v>
      </c>
      <c r="AG289" t="s">
        <v>1940</v>
      </c>
      <c r="AH289" t="s">
        <v>1939</v>
      </c>
      <c r="AI289" s="4">
        <v>44547</v>
      </c>
      <c r="AJ289" t="s">
        <v>906</v>
      </c>
      <c r="AK289" t="s">
        <v>1938</v>
      </c>
    </row>
    <row r="290" spans="1:40" x14ac:dyDescent="0.2">
      <c r="A290">
        <v>1061476.5290000001</v>
      </c>
      <c r="C290" t="str">
        <f t="shared" si="8"/>
        <v>Unnamed Drainage - BC-669b - NCD [W1703.5]</v>
      </c>
      <c r="D290" t="str">
        <f t="shared" si="9"/>
        <v xml:space="preserve">Fish bearing: No. Pipeline Crossing Method: Isolation if water present / Open-cut if dry or frozen to bottom. Vehicle Crossing Method: Ramp and Culvert. </v>
      </c>
      <c r="E290" t="s">
        <v>732</v>
      </c>
      <c r="F290" s="12">
        <f>INDEX(families!$A:$A,MATCH(G290,families!$B:$B,0))</f>
        <v>38</v>
      </c>
      <c r="G290" s="3" t="s">
        <v>732</v>
      </c>
      <c r="J290">
        <v>598325.56000000006</v>
      </c>
      <c r="K290">
        <v>5461705.3499999996</v>
      </c>
      <c r="L290" t="s">
        <v>1950</v>
      </c>
      <c r="M290" t="s">
        <v>2173</v>
      </c>
      <c r="O290" t="s">
        <v>2172</v>
      </c>
      <c r="P290" t="s">
        <v>1947</v>
      </c>
      <c r="Q290">
        <v>0</v>
      </c>
      <c r="R290" t="s">
        <v>1946</v>
      </c>
      <c r="S290" t="s">
        <v>1945</v>
      </c>
      <c r="T290" t="s">
        <v>1944</v>
      </c>
      <c r="U290">
        <v>1061477</v>
      </c>
      <c r="V290" t="s">
        <v>915</v>
      </c>
      <c r="W290" t="s">
        <v>1943</v>
      </c>
      <c r="X290" t="s">
        <v>1942</v>
      </c>
      <c r="Y290" t="s">
        <v>915</v>
      </c>
      <c r="Z290" t="s">
        <v>915</v>
      </c>
      <c r="AA290">
        <v>0</v>
      </c>
      <c r="AB290">
        <v>0</v>
      </c>
      <c r="AC290" t="s">
        <v>322</v>
      </c>
      <c r="AD290" t="s">
        <v>1515</v>
      </c>
      <c r="AF290" t="s">
        <v>2151</v>
      </c>
      <c r="AG290" t="s">
        <v>1940</v>
      </c>
      <c r="AH290" t="s">
        <v>1939</v>
      </c>
      <c r="AI290" s="4">
        <v>44547</v>
      </c>
      <c r="AJ290" t="s">
        <v>906</v>
      </c>
      <c r="AK290" t="s">
        <v>1938</v>
      </c>
    </row>
    <row r="291" spans="1:40" x14ac:dyDescent="0.2">
      <c r="A291">
        <v>1061492.8570000001</v>
      </c>
      <c r="C291" t="str">
        <f t="shared" si="8"/>
        <v>Unnamed Channel - BC-669c - S6/NCD (FB) [W1704.5]</v>
      </c>
      <c r="D291" t="str">
        <f t="shared" si="9"/>
        <v xml:space="preserve">Fish bearing: No. Pipeline Crossing Method: Isolation if water present / Open-cut if dry or frozen to bottom. Vehicle Crossing Method: Clear-Span Bridge or other regulatory approved crossing method . </v>
      </c>
      <c r="E291" t="s">
        <v>732</v>
      </c>
      <c r="F291" s="12">
        <f>INDEX(families!$A:$A,MATCH(G291,families!$B:$B,0))</f>
        <v>38</v>
      </c>
      <c r="G291" s="3" t="s">
        <v>732</v>
      </c>
      <c r="J291">
        <v>598311</v>
      </c>
      <c r="K291">
        <v>5461697.96</v>
      </c>
      <c r="L291" t="s">
        <v>1950</v>
      </c>
      <c r="M291" t="s">
        <v>2171</v>
      </c>
      <c r="O291" t="s">
        <v>2170</v>
      </c>
      <c r="P291" t="s">
        <v>1959</v>
      </c>
      <c r="Q291">
        <v>10</v>
      </c>
      <c r="R291" t="s">
        <v>2057</v>
      </c>
      <c r="S291" t="s">
        <v>1945</v>
      </c>
      <c r="T291" t="s">
        <v>1944</v>
      </c>
      <c r="U291">
        <v>1061493</v>
      </c>
      <c r="V291" t="s">
        <v>915</v>
      </c>
      <c r="W291" t="s">
        <v>1943</v>
      </c>
      <c r="X291" t="s">
        <v>2169</v>
      </c>
      <c r="Y291" t="s">
        <v>915</v>
      </c>
      <c r="Z291" t="s">
        <v>915</v>
      </c>
      <c r="AA291">
        <v>10</v>
      </c>
      <c r="AB291">
        <v>4</v>
      </c>
      <c r="AC291" t="s">
        <v>322</v>
      </c>
      <c r="AD291" t="s">
        <v>1515</v>
      </c>
      <c r="AE291" t="s">
        <v>1981</v>
      </c>
      <c r="AF291" t="s">
        <v>2151</v>
      </c>
      <c r="AG291" t="s">
        <v>1940</v>
      </c>
      <c r="AH291" t="s">
        <v>1939</v>
      </c>
      <c r="AI291" s="4">
        <v>44547</v>
      </c>
      <c r="AJ291" t="s">
        <v>906</v>
      </c>
      <c r="AK291" t="s">
        <v>1962</v>
      </c>
    </row>
    <row r="292" spans="1:40" x14ac:dyDescent="0.2">
      <c r="A292">
        <v>1061819.2390000001</v>
      </c>
      <c r="C292" t="str">
        <f t="shared" si="8"/>
        <v>Unnamed Drainage - BC-669d - NCD [W1706.4]</v>
      </c>
      <c r="D292" t="str">
        <f t="shared" si="9"/>
        <v xml:space="preserve">Fish bearing: No. Pipeline Crossing Method: Isolation if water present / Open-cut if dry or frozen to bottom. Vehicle Crossing Method: Ramp and Culvert. </v>
      </c>
      <c r="E292" t="s">
        <v>732</v>
      </c>
      <c r="F292" s="12">
        <f>INDEX(families!$A:$A,MATCH(G292,families!$B:$B,0))</f>
        <v>38</v>
      </c>
      <c r="G292" s="3" t="s">
        <v>732</v>
      </c>
      <c r="J292">
        <v>598016.85</v>
      </c>
      <c r="K292">
        <v>5461556.6600000001</v>
      </c>
      <c r="L292" t="s">
        <v>1950</v>
      </c>
      <c r="M292" t="s">
        <v>2168</v>
      </c>
      <c r="O292" t="s">
        <v>2167</v>
      </c>
      <c r="P292" t="s">
        <v>1947</v>
      </c>
      <c r="Q292">
        <v>0</v>
      </c>
      <c r="R292" t="s">
        <v>1946</v>
      </c>
      <c r="S292" t="s">
        <v>1945</v>
      </c>
      <c r="T292" t="s">
        <v>1944</v>
      </c>
      <c r="U292">
        <v>1061819</v>
      </c>
      <c r="V292" t="s">
        <v>915</v>
      </c>
      <c r="W292" t="s">
        <v>1943</v>
      </c>
      <c r="X292" t="s">
        <v>1942</v>
      </c>
      <c r="Y292" t="s">
        <v>915</v>
      </c>
      <c r="Z292" t="s">
        <v>915</v>
      </c>
      <c r="AA292">
        <v>0</v>
      </c>
      <c r="AB292">
        <v>0</v>
      </c>
      <c r="AC292" t="s">
        <v>322</v>
      </c>
      <c r="AD292" t="s">
        <v>1515</v>
      </c>
      <c r="AF292" t="s">
        <v>2151</v>
      </c>
      <c r="AG292" t="s">
        <v>1940</v>
      </c>
      <c r="AH292" t="s">
        <v>1939</v>
      </c>
      <c r="AI292" s="4">
        <v>44547</v>
      </c>
      <c r="AJ292" t="s">
        <v>906</v>
      </c>
      <c r="AK292" t="s">
        <v>1938</v>
      </c>
    </row>
    <row r="293" spans="1:40" x14ac:dyDescent="0.2">
      <c r="A293">
        <v>1061892.7250000001</v>
      </c>
      <c r="C293" t="str">
        <f t="shared" si="8"/>
        <v>Unnamed Drainage - BC-669d1 - NCD [W2103.1]</v>
      </c>
      <c r="D293" t="str">
        <f t="shared" si="9"/>
        <v xml:space="preserve">Fish bearing: No. Pipeline Crossing Method: Isolation if water present / Open-cut if dry or frozen to bottom. Vehicle Crossing Method: Ramp and Culvert. </v>
      </c>
      <c r="E293" t="s">
        <v>732</v>
      </c>
      <c r="F293" s="12">
        <f>INDEX(families!$A:$A,MATCH(G293,families!$B:$B,0))</f>
        <v>38</v>
      </c>
      <c r="G293" s="3" t="s">
        <v>732</v>
      </c>
      <c r="J293">
        <v>597960.25</v>
      </c>
      <c r="K293">
        <v>5461511.9400000004</v>
      </c>
      <c r="L293" t="s">
        <v>1950</v>
      </c>
      <c r="M293" t="s">
        <v>2166</v>
      </c>
      <c r="N293" t="s">
        <v>2165</v>
      </c>
      <c r="O293" t="s">
        <v>2164</v>
      </c>
      <c r="P293" t="s">
        <v>1947</v>
      </c>
      <c r="Q293">
        <v>0</v>
      </c>
      <c r="R293" t="s">
        <v>1946</v>
      </c>
      <c r="S293" t="s">
        <v>1945</v>
      </c>
      <c r="T293" t="s">
        <v>1944</v>
      </c>
      <c r="U293">
        <v>1061893</v>
      </c>
      <c r="V293" t="s">
        <v>915</v>
      </c>
      <c r="W293" t="s">
        <v>1943</v>
      </c>
      <c r="X293" t="s">
        <v>1942</v>
      </c>
      <c r="Y293" t="s">
        <v>915</v>
      </c>
      <c r="Z293" t="s">
        <v>915</v>
      </c>
      <c r="AA293">
        <v>0</v>
      </c>
      <c r="AB293">
        <v>0</v>
      </c>
      <c r="AC293" t="s">
        <v>322</v>
      </c>
      <c r="AD293" t="s">
        <v>1515</v>
      </c>
      <c r="AF293" t="s">
        <v>2151</v>
      </c>
      <c r="AG293" t="s">
        <v>1940</v>
      </c>
      <c r="AH293" t="s">
        <v>1939</v>
      </c>
      <c r="AI293" s="4">
        <v>44547</v>
      </c>
      <c r="AJ293" t="s">
        <v>906</v>
      </c>
      <c r="AK293" t="s">
        <v>1938</v>
      </c>
    </row>
    <row r="294" spans="1:40" x14ac:dyDescent="0.2">
      <c r="A294">
        <v>1061971.362</v>
      </c>
      <c r="C294" t="str">
        <f t="shared" si="8"/>
        <v>Unnamed Drainage - BC-669d2 - NCD [W5664.0]</v>
      </c>
      <c r="D294" t="str">
        <f t="shared" si="9"/>
        <v xml:space="preserve">Fish bearing: No. Pipeline Crossing Method: Isolation if water present / Open-cut if dry or frozen to bottom. Vehicle Crossing Method: Ramp and Culvert. </v>
      </c>
      <c r="E294" t="s">
        <v>732</v>
      </c>
      <c r="F294" s="12">
        <f>INDEX(families!$A:$A,MATCH(G294,families!$B:$B,0))</f>
        <v>38</v>
      </c>
      <c r="G294" s="3" t="s">
        <v>732</v>
      </c>
      <c r="J294">
        <v>597926.86</v>
      </c>
      <c r="K294">
        <v>5461440.7800000003</v>
      </c>
      <c r="L294" t="s">
        <v>1950</v>
      </c>
      <c r="M294" t="s">
        <v>2163</v>
      </c>
      <c r="N294" t="s">
        <v>2162</v>
      </c>
      <c r="O294" t="s">
        <v>2161</v>
      </c>
      <c r="P294" t="s">
        <v>1947</v>
      </c>
      <c r="Q294">
        <v>0</v>
      </c>
      <c r="R294" t="s">
        <v>1946</v>
      </c>
      <c r="S294" t="s">
        <v>1945</v>
      </c>
      <c r="T294" t="s">
        <v>1944</v>
      </c>
      <c r="U294">
        <v>1061971</v>
      </c>
      <c r="V294" t="s">
        <v>915</v>
      </c>
      <c r="W294" t="s">
        <v>1943</v>
      </c>
      <c r="X294" t="s">
        <v>1942</v>
      </c>
      <c r="Y294" t="s">
        <v>915</v>
      </c>
      <c r="Z294" t="s">
        <v>915</v>
      </c>
      <c r="AA294">
        <v>0</v>
      </c>
      <c r="AB294">
        <v>0</v>
      </c>
      <c r="AC294" t="s">
        <v>322</v>
      </c>
      <c r="AD294" t="s">
        <v>1941</v>
      </c>
      <c r="AF294" t="s">
        <v>2151</v>
      </c>
      <c r="AG294" t="s">
        <v>1940</v>
      </c>
      <c r="AH294" t="s">
        <v>1939</v>
      </c>
      <c r="AI294" s="4">
        <v>44547</v>
      </c>
      <c r="AJ294" t="s">
        <v>906</v>
      </c>
      <c r="AK294" t="s">
        <v>1938</v>
      </c>
    </row>
    <row r="295" spans="1:40" x14ac:dyDescent="0.2">
      <c r="A295">
        <v>1062329.83</v>
      </c>
      <c r="C295" t="str">
        <f t="shared" si="8"/>
        <v>Unnamed Channel - BC-672 - S6 [W1705.4]</v>
      </c>
      <c r="D295" t="str">
        <f t="shared" si="9"/>
        <v xml:space="preserve">Fish bearing: No. Pipeline Crossing Method: Isolation if water present / Open-cut if dry or frozen to bottom. Vehicle Crossing Method: Ramp and Culvert. </v>
      </c>
      <c r="E295" t="s">
        <v>732</v>
      </c>
      <c r="F295" s="12">
        <f>INDEX(families!$A:$A,MATCH(G295,families!$B:$B,0))</f>
        <v>38</v>
      </c>
      <c r="G295" s="3" t="s">
        <v>732</v>
      </c>
      <c r="J295">
        <v>597752.76</v>
      </c>
      <c r="K295">
        <v>5461128.9199999999</v>
      </c>
      <c r="L295" t="s">
        <v>1950</v>
      </c>
      <c r="M295" t="s">
        <v>2160</v>
      </c>
      <c r="O295" t="s">
        <v>2159</v>
      </c>
      <c r="P295" t="s">
        <v>1959</v>
      </c>
      <c r="Q295">
        <v>10</v>
      </c>
      <c r="R295" t="s">
        <v>1963</v>
      </c>
      <c r="S295" t="s">
        <v>1945</v>
      </c>
      <c r="T295" t="s">
        <v>1944</v>
      </c>
      <c r="U295">
        <v>1062330</v>
      </c>
      <c r="V295" t="s">
        <v>915</v>
      </c>
      <c r="W295" t="s">
        <v>1943</v>
      </c>
      <c r="X295" t="s">
        <v>1942</v>
      </c>
      <c r="Y295" t="s">
        <v>915</v>
      </c>
      <c r="Z295" t="s">
        <v>915</v>
      </c>
      <c r="AA295">
        <v>10</v>
      </c>
      <c r="AB295">
        <v>4</v>
      </c>
      <c r="AC295" t="s">
        <v>322</v>
      </c>
      <c r="AD295" t="s">
        <v>1515</v>
      </c>
      <c r="AE295" t="s">
        <v>1981</v>
      </c>
      <c r="AF295" t="s">
        <v>2151</v>
      </c>
      <c r="AG295" t="s">
        <v>1940</v>
      </c>
      <c r="AH295" t="s">
        <v>1939</v>
      </c>
      <c r="AI295" s="4">
        <v>44547</v>
      </c>
      <c r="AJ295" t="s">
        <v>906</v>
      </c>
      <c r="AK295" t="s">
        <v>1962</v>
      </c>
    </row>
    <row r="296" spans="1:40" x14ac:dyDescent="0.2">
      <c r="A296">
        <v>1062787.33</v>
      </c>
      <c r="C296" t="str">
        <f t="shared" si="8"/>
        <v>Unnamed Drainage - BC-674 - NCD [W1709.3]</v>
      </c>
      <c r="D296" t="str">
        <f t="shared" si="9"/>
        <v xml:space="preserve">Fish bearing: No. Pipeline Crossing Method: Isolation if water present / Open-cut if dry or frozen to bottom. Vehicle Crossing Method: Ramp and Culvert. </v>
      </c>
      <c r="E296" t="s">
        <v>732</v>
      </c>
      <c r="F296" s="12">
        <f>INDEX(families!$A:$A,MATCH(G296,families!$B:$B,0))</f>
        <v>38</v>
      </c>
      <c r="G296" s="3" t="s">
        <v>732</v>
      </c>
      <c r="J296">
        <v>597411.22</v>
      </c>
      <c r="K296">
        <v>5460841.1100000003</v>
      </c>
      <c r="L296" t="s">
        <v>1950</v>
      </c>
      <c r="M296" t="s">
        <v>2158</v>
      </c>
      <c r="O296" t="s">
        <v>2157</v>
      </c>
      <c r="P296" t="s">
        <v>1947</v>
      </c>
      <c r="Q296">
        <v>0</v>
      </c>
      <c r="R296" t="s">
        <v>1946</v>
      </c>
      <c r="S296" t="s">
        <v>1945</v>
      </c>
      <c r="T296" t="s">
        <v>1944</v>
      </c>
      <c r="U296">
        <v>1062787</v>
      </c>
      <c r="V296" t="s">
        <v>915</v>
      </c>
      <c r="W296" t="s">
        <v>1943</v>
      </c>
      <c r="X296" t="s">
        <v>1942</v>
      </c>
      <c r="Y296" t="s">
        <v>915</v>
      </c>
      <c r="Z296" t="s">
        <v>915</v>
      </c>
      <c r="AA296">
        <v>0</v>
      </c>
      <c r="AB296">
        <v>0</v>
      </c>
      <c r="AC296" t="s">
        <v>322</v>
      </c>
      <c r="AD296" t="s">
        <v>1515</v>
      </c>
      <c r="AF296" t="s">
        <v>2151</v>
      </c>
      <c r="AG296" t="s">
        <v>1940</v>
      </c>
      <c r="AH296" t="s">
        <v>1939</v>
      </c>
      <c r="AI296" s="4">
        <v>44547</v>
      </c>
      <c r="AJ296" t="s">
        <v>906</v>
      </c>
      <c r="AK296" t="s">
        <v>1938</v>
      </c>
    </row>
    <row r="297" spans="1:40" x14ac:dyDescent="0.2">
      <c r="A297">
        <v>1063065.629</v>
      </c>
      <c r="C297" t="str">
        <f t="shared" si="8"/>
        <v>Unnamed Drainage - BC-675 - NCD [W1710.5]</v>
      </c>
      <c r="D297" t="str">
        <f t="shared" si="9"/>
        <v xml:space="preserve">Fish bearing: No. Pipeline Crossing Method: Isolation if water present / Open-cut if dry or frozen to bottom. Vehicle Crossing Method: Ramp and Culvert. </v>
      </c>
      <c r="E297" t="s">
        <v>732</v>
      </c>
      <c r="F297" s="12">
        <f>INDEX(families!$A:$A,MATCH(G297,families!$B:$B,0))</f>
        <v>38</v>
      </c>
      <c r="G297" s="3" t="s">
        <v>732</v>
      </c>
      <c r="J297">
        <v>597164.68999999994</v>
      </c>
      <c r="K297">
        <v>5460713.3499999996</v>
      </c>
      <c r="L297" t="s">
        <v>1950</v>
      </c>
      <c r="M297" t="s">
        <v>2156</v>
      </c>
      <c r="O297" t="s">
        <v>2155</v>
      </c>
      <c r="P297" t="s">
        <v>1947</v>
      </c>
      <c r="Q297">
        <v>0</v>
      </c>
      <c r="R297" t="s">
        <v>1946</v>
      </c>
      <c r="S297" t="s">
        <v>1945</v>
      </c>
      <c r="T297" t="s">
        <v>1944</v>
      </c>
      <c r="U297">
        <v>1063066</v>
      </c>
      <c r="V297" t="s">
        <v>915</v>
      </c>
      <c r="W297" t="s">
        <v>1943</v>
      </c>
      <c r="X297" t="s">
        <v>1942</v>
      </c>
      <c r="Y297" t="s">
        <v>915</v>
      </c>
      <c r="Z297" t="s">
        <v>915</v>
      </c>
      <c r="AA297">
        <v>0</v>
      </c>
      <c r="AB297">
        <v>0</v>
      </c>
      <c r="AC297" t="s">
        <v>322</v>
      </c>
      <c r="AD297" t="s">
        <v>1515</v>
      </c>
      <c r="AF297" t="s">
        <v>2151</v>
      </c>
      <c r="AG297" t="s">
        <v>1940</v>
      </c>
      <c r="AH297" t="s">
        <v>1939</v>
      </c>
      <c r="AI297" s="4">
        <v>44547</v>
      </c>
      <c r="AJ297" t="s">
        <v>906</v>
      </c>
      <c r="AK297" t="s">
        <v>1938</v>
      </c>
    </row>
    <row r="298" spans="1:40" x14ac:dyDescent="0.2">
      <c r="A298">
        <v>1063256.2069999999</v>
      </c>
      <c r="C298" t="str">
        <f t="shared" si="8"/>
        <v>Unnamed Channel - BC-676 - S5 [W1711.4]</v>
      </c>
      <c r="D298" t="str">
        <f t="shared" si="9"/>
        <v xml:space="preserve">Fish bearing: No. Pipeline Crossing Method: Isolation if water present / Open-cut if dry or frozen to bottom. Vehicle Crossing Method: Clear-Span Bridge or other regulatory approved crossing method. </v>
      </c>
      <c r="E298" t="s">
        <v>732</v>
      </c>
      <c r="F298" s="12">
        <f>INDEX(families!$A:$A,MATCH(G298,families!$B:$B,0))</f>
        <v>38</v>
      </c>
      <c r="G298" s="3" t="s">
        <v>732</v>
      </c>
      <c r="J298">
        <v>597008</v>
      </c>
      <c r="K298">
        <v>5460614.1399999997</v>
      </c>
      <c r="L298" t="s">
        <v>1950</v>
      </c>
      <c r="M298" t="s">
        <v>2154</v>
      </c>
      <c r="O298" t="s">
        <v>2153</v>
      </c>
      <c r="P298" t="s">
        <v>1959</v>
      </c>
      <c r="Q298">
        <v>10</v>
      </c>
      <c r="R298" t="s">
        <v>2152</v>
      </c>
      <c r="S298" t="s">
        <v>1945</v>
      </c>
      <c r="T298" t="s">
        <v>1944</v>
      </c>
      <c r="U298">
        <v>1063256</v>
      </c>
      <c r="V298" t="s">
        <v>915</v>
      </c>
      <c r="W298" t="s">
        <v>1943</v>
      </c>
      <c r="X298" t="s">
        <v>1982</v>
      </c>
      <c r="Y298" t="s">
        <v>915</v>
      </c>
      <c r="Z298" t="s">
        <v>915</v>
      </c>
      <c r="AA298">
        <v>5</v>
      </c>
      <c r="AB298">
        <v>4</v>
      </c>
      <c r="AC298" t="s">
        <v>322</v>
      </c>
      <c r="AD298" t="s">
        <v>1515</v>
      </c>
      <c r="AE298" t="s">
        <v>1981</v>
      </c>
      <c r="AF298" t="s">
        <v>2151</v>
      </c>
      <c r="AG298" t="s">
        <v>1940</v>
      </c>
      <c r="AH298" t="s">
        <v>1939</v>
      </c>
      <c r="AI298" s="4">
        <v>44547</v>
      </c>
      <c r="AJ298" t="s">
        <v>906</v>
      </c>
      <c r="AK298" t="s">
        <v>1951</v>
      </c>
    </row>
    <row r="299" spans="1:40" x14ac:dyDescent="0.2">
      <c r="A299">
        <v>1064087.3500000001</v>
      </c>
      <c r="C299" t="str">
        <f t="shared" si="8"/>
        <v>Unnamed Channel (Phillips Creek) - BC-678 - S6/S3 [W2032.0]</v>
      </c>
      <c r="D299" t="str">
        <f t="shared" si="9"/>
        <v xml:space="preserve">Fish bearing: No. Pipeline Crossing Method: Isolation with water quality monitoring if flowing / Open-cut if dry or frozen to bottom. Vehicle Crossing Method: Ramp and Culvert or Clear-Span Bridge. </v>
      </c>
      <c r="E299" t="s">
        <v>732</v>
      </c>
      <c r="F299" s="12">
        <f>INDEX(families!$A:$A,MATCH(G299,families!$B:$B,0))</f>
        <v>38</v>
      </c>
      <c r="G299" s="3" t="s">
        <v>732</v>
      </c>
      <c r="J299">
        <v>596852</v>
      </c>
      <c r="K299">
        <v>5459809</v>
      </c>
      <c r="L299" t="s">
        <v>1950</v>
      </c>
      <c r="M299" t="s">
        <v>2150</v>
      </c>
      <c r="N299" t="s">
        <v>2149</v>
      </c>
      <c r="O299" t="s">
        <v>2148</v>
      </c>
      <c r="P299" t="s">
        <v>2147</v>
      </c>
      <c r="Q299">
        <v>10</v>
      </c>
      <c r="R299" t="s">
        <v>2014</v>
      </c>
      <c r="S299" t="s">
        <v>1945</v>
      </c>
      <c r="T299" t="s">
        <v>1944</v>
      </c>
      <c r="U299">
        <v>1064090</v>
      </c>
      <c r="V299" t="s">
        <v>915</v>
      </c>
      <c r="W299" t="s">
        <v>2013</v>
      </c>
      <c r="X299" t="s">
        <v>2020</v>
      </c>
      <c r="Y299" t="s">
        <v>915</v>
      </c>
      <c r="Z299" t="s">
        <v>915</v>
      </c>
      <c r="AA299">
        <v>10</v>
      </c>
      <c r="AB299">
        <v>4</v>
      </c>
      <c r="AC299" t="s">
        <v>322</v>
      </c>
      <c r="AD299" t="s">
        <v>1515</v>
      </c>
      <c r="AE299" t="s">
        <v>1981</v>
      </c>
      <c r="AF299" t="s">
        <v>1971</v>
      </c>
      <c r="AJ299" t="s">
        <v>1503</v>
      </c>
      <c r="AK299" t="s">
        <v>1951</v>
      </c>
    </row>
    <row r="300" spans="1:40" x14ac:dyDescent="0.2">
      <c r="A300">
        <v>1064152.2890000001</v>
      </c>
      <c r="C300" t="str">
        <f t="shared" si="8"/>
        <v>Unnamed Drainage - BC-678.1 - NCD [W5993.0]</v>
      </c>
      <c r="D300" t="str">
        <f t="shared" si="9"/>
        <v xml:space="preserve">Fish bearing: No. Pipeline Crossing Method: Trenchless. Vehicle Crossing Method: Ramp and Culvert. </v>
      </c>
      <c r="E300" t="s">
        <v>732</v>
      </c>
      <c r="F300" s="12">
        <f>INDEX(families!$A:$A,MATCH(G300,families!$B:$B,0))</f>
        <v>38</v>
      </c>
      <c r="G300" s="3" t="s">
        <v>732</v>
      </c>
      <c r="J300">
        <v>596841</v>
      </c>
      <c r="K300">
        <v>5459745</v>
      </c>
      <c r="L300" t="s">
        <v>1950</v>
      </c>
      <c r="M300" t="s">
        <v>2146</v>
      </c>
      <c r="O300" t="s">
        <v>2145</v>
      </c>
      <c r="P300" t="s">
        <v>1947</v>
      </c>
      <c r="Q300">
        <v>0</v>
      </c>
      <c r="R300" t="s">
        <v>1946</v>
      </c>
      <c r="S300" t="s">
        <v>1945</v>
      </c>
      <c r="T300" t="s">
        <v>1944</v>
      </c>
      <c r="U300">
        <v>1064150</v>
      </c>
      <c r="V300" t="s">
        <v>915</v>
      </c>
      <c r="W300" t="s">
        <v>2144</v>
      </c>
      <c r="X300" t="s">
        <v>1942</v>
      </c>
      <c r="Y300" t="s">
        <v>915</v>
      </c>
      <c r="Z300" t="s">
        <v>915</v>
      </c>
      <c r="AA300">
        <v>0</v>
      </c>
      <c r="AB300">
        <v>0</v>
      </c>
      <c r="AC300" t="s">
        <v>322</v>
      </c>
      <c r="AD300" t="s">
        <v>1941</v>
      </c>
      <c r="AG300" t="s">
        <v>1940</v>
      </c>
      <c r="AH300" t="s">
        <v>1939</v>
      </c>
      <c r="AI300" s="4">
        <v>44512</v>
      </c>
      <c r="AJ300" t="s">
        <v>906</v>
      </c>
      <c r="AK300" t="s">
        <v>1938</v>
      </c>
    </row>
    <row r="301" spans="1:40" x14ac:dyDescent="0.2">
      <c r="A301">
        <v>1064553.2209999999</v>
      </c>
      <c r="C301" t="str">
        <f t="shared" si="8"/>
        <v>Unnamed Channel - BC-678b - S6 [TBD]</v>
      </c>
      <c r="D301" t="str">
        <f t="shared" si="9"/>
        <v xml:space="preserve">Fish bearing: No. Pipeline Crossing Method: Isolation if water present / Open-cut if dry or frozen to bottom. Vehicle Crossing Method: Ramp and Culvert. </v>
      </c>
      <c r="E301" t="s">
        <v>732</v>
      </c>
      <c r="F301" s="12">
        <f>INDEX(families!$A:$A,MATCH(G301,families!$B:$B,0))</f>
        <v>38</v>
      </c>
      <c r="G301" s="3" t="s">
        <v>732</v>
      </c>
      <c r="J301">
        <v>596816</v>
      </c>
      <c r="K301">
        <v>5459332</v>
      </c>
      <c r="L301" t="s">
        <v>1950</v>
      </c>
      <c r="M301" t="s">
        <v>2143</v>
      </c>
      <c r="N301" t="s">
        <v>2142</v>
      </c>
      <c r="O301" t="s">
        <v>961</v>
      </c>
      <c r="P301" t="s">
        <v>1959</v>
      </c>
      <c r="Q301">
        <v>10</v>
      </c>
      <c r="R301" t="s">
        <v>1963</v>
      </c>
      <c r="S301" t="s">
        <v>1945</v>
      </c>
      <c r="T301" t="s">
        <v>1944</v>
      </c>
      <c r="U301">
        <v>1064650</v>
      </c>
      <c r="V301" t="s">
        <v>915</v>
      </c>
      <c r="W301" t="s">
        <v>1943</v>
      </c>
      <c r="X301" t="s">
        <v>1942</v>
      </c>
      <c r="Y301" t="s">
        <v>915</v>
      </c>
      <c r="Z301" t="s">
        <v>915</v>
      </c>
      <c r="AA301">
        <v>0</v>
      </c>
      <c r="AB301">
        <v>0</v>
      </c>
      <c r="AC301" t="s">
        <v>322</v>
      </c>
      <c r="AD301" t="s">
        <v>1941</v>
      </c>
      <c r="AF301" t="s">
        <v>2141</v>
      </c>
      <c r="AG301" t="s">
        <v>1940</v>
      </c>
      <c r="AH301" t="s">
        <v>1939</v>
      </c>
      <c r="AI301" s="4">
        <v>44637</v>
      </c>
      <c r="AJ301" t="s">
        <v>1020</v>
      </c>
      <c r="AK301" t="s">
        <v>1938</v>
      </c>
      <c r="AL301" t="s">
        <v>984</v>
      </c>
      <c r="AM301" t="s">
        <v>2140</v>
      </c>
      <c r="AN301" s="4">
        <v>44638</v>
      </c>
    </row>
    <row r="302" spans="1:40" x14ac:dyDescent="0.2">
      <c r="A302">
        <v>1064678.7960000001</v>
      </c>
      <c r="C302" t="str">
        <f t="shared" si="8"/>
        <v>Unnamed Drainage - BC-678a - NCD [W5665.0]</v>
      </c>
      <c r="D302" t="str">
        <f t="shared" si="9"/>
        <v xml:space="preserve">Fish bearing: No. Pipeline Crossing Method: Isolation if water present / Open-cut if dry or frozen to bottom. Vehicle Crossing Method: Ramp and Culvert. </v>
      </c>
      <c r="E302" t="s">
        <v>732</v>
      </c>
      <c r="F302" s="12">
        <f>INDEX(families!$A:$A,MATCH(G302,families!$B:$B,0))</f>
        <v>38</v>
      </c>
      <c r="G302" s="3" t="s">
        <v>732</v>
      </c>
      <c r="J302">
        <v>596712</v>
      </c>
      <c r="K302">
        <v>5459240</v>
      </c>
      <c r="L302" t="s">
        <v>1950</v>
      </c>
      <c r="M302" t="s">
        <v>2139</v>
      </c>
      <c r="N302" t="s">
        <v>2138</v>
      </c>
      <c r="O302" t="s">
        <v>2137</v>
      </c>
      <c r="P302" t="s">
        <v>1947</v>
      </c>
      <c r="Q302">
        <v>0</v>
      </c>
      <c r="R302" t="s">
        <v>1946</v>
      </c>
      <c r="S302" t="s">
        <v>1945</v>
      </c>
      <c r="T302" t="s">
        <v>1944</v>
      </c>
      <c r="U302">
        <v>1064680</v>
      </c>
      <c r="V302" t="s">
        <v>915</v>
      </c>
      <c r="W302" t="s">
        <v>1943</v>
      </c>
      <c r="X302" t="s">
        <v>1942</v>
      </c>
      <c r="Y302" t="s">
        <v>915</v>
      </c>
      <c r="Z302" t="s">
        <v>915</v>
      </c>
      <c r="AA302">
        <v>0</v>
      </c>
      <c r="AB302">
        <v>0</v>
      </c>
      <c r="AC302" t="s">
        <v>322</v>
      </c>
      <c r="AD302" t="s">
        <v>1941</v>
      </c>
      <c r="AJ302" t="s">
        <v>1503</v>
      </c>
      <c r="AK302" t="s">
        <v>1938</v>
      </c>
    </row>
    <row r="303" spans="1:40" x14ac:dyDescent="0.2">
      <c r="A303">
        <v>1066878.6980000001</v>
      </c>
      <c r="C303" t="str">
        <f t="shared" si="8"/>
        <v>Unnamed Channel - BC-681 - S3 [W1715.5]</v>
      </c>
      <c r="D303" t="str">
        <f t="shared" si="9"/>
        <v xml:space="preserve">Fish bearing: Yes. Pipeline Crossing Method: Isolation with fish salvage and water quality monitoring (1). Vehicle Crossing Method: Clear-Span Bridge. </v>
      </c>
      <c r="E303" t="s">
        <v>732</v>
      </c>
      <c r="F303" s="12">
        <f>INDEX(families!$A:$A,MATCH(G303,families!$B:$B,0))</f>
        <v>38</v>
      </c>
      <c r="G303" s="3" t="s">
        <v>732</v>
      </c>
      <c r="J303">
        <v>596354</v>
      </c>
      <c r="K303">
        <v>5457071</v>
      </c>
      <c r="L303" t="s">
        <v>1950</v>
      </c>
      <c r="M303" t="s">
        <v>2136</v>
      </c>
      <c r="O303" t="s">
        <v>2135</v>
      </c>
      <c r="P303" t="s">
        <v>1959</v>
      </c>
      <c r="Q303">
        <v>20</v>
      </c>
      <c r="R303" t="s">
        <v>1998</v>
      </c>
      <c r="S303" t="s">
        <v>1957</v>
      </c>
      <c r="T303" t="s">
        <v>1956</v>
      </c>
      <c r="U303">
        <v>1067000</v>
      </c>
      <c r="V303" t="s">
        <v>322</v>
      </c>
      <c r="W303" t="s">
        <v>1955</v>
      </c>
      <c r="X303" t="s">
        <v>1954</v>
      </c>
      <c r="Y303" t="s">
        <v>322</v>
      </c>
      <c r="Z303" t="s">
        <v>322</v>
      </c>
      <c r="AA303">
        <v>15</v>
      </c>
      <c r="AB303">
        <v>9</v>
      </c>
      <c r="AC303" t="s">
        <v>322</v>
      </c>
      <c r="AD303" t="s">
        <v>1515</v>
      </c>
      <c r="AE303" t="s">
        <v>1981</v>
      </c>
      <c r="AG303" t="s">
        <v>1940</v>
      </c>
      <c r="AH303" t="s">
        <v>1939</v>
      </c>
      <c r="AI303" s="4">
        <v>44648</v>
      </c>
      <c r="AJ303" t="s">
        <v>906</v>
      </c>
      <c r="AK303" t="s">
        <v>1989</v>
      </c>
    </row>
    <row r="304" spans="1:40" ht="68" x14ac:dyDescent="0.2">
      <c r="A304">
        <v>1067208.6299999999</v>
      </c>
      <c r="C304" t="str">
        <f t="shared" si="8"/>
        <v>Unnamed Channel - BC-682 - S5/S3 [W1716.4]</v>
      </c>
      <c r="D304" t="str">
        <f t="shared" si="9"/>
        <v xml:space="preserve">Fish bearing: No. Pipeline Crossing Method: Isolation with water quality monitoring (1). Vehicle Crossing Method: Clear-Span Bridge or other regulatory approved crossing method. </v>
      </c>
      <c r="E304" t="s">
        <v>732</v>
      </c>
      <c r="F304" s="12">
        <f>INDEX(families!$A:$A,MATCH(G304,families!$B:$B,0))</f>
        <v>38</v>
      </c>
      <c r="G304" s="3" t="s">
        <v>732</v>
      </c>
      <c r="J304">
        <v>596250</v>
      </c>
      <c r="K304">
        <v>5456762</v>
      </c>
      <c r="L304" t="s">
        <v>1950</v>
      </c>
      <c r="M304" t="s">
        <v>2134</v>
      </c>
      <c r="O304" t="s">
        <v>2133</v>
      </c>
      <c r="P304" t="s">
        <v>1959</v>
      </c>
      <c r="Q304">
        <v>10</v>
      </c>
      <c r="R304" t="s">
        <v>2069</v>
      </c>
      <c r="S304" t="s">
        <v>1957</v>
      </c>
      <c r="T304" s="5" t="s">
        <v>2132</v>
      </c>
      <c r="U304">
        <v>1067350</v>
      </c>
      <c r="V304" t="s">
        <v>915</v>
      </c>
      <c r="W304" t="s">
        <v>2039</v>
      </c>
      <c r="X304" t="s">
        <v>1982</v>
      </c>
      <c r="Y304" t="s">
        <v>915</v>
      </c>
      <c r="Z304" t="s">
        <v>915</v>
      </c>
      <c r="AA304">
        <v>0</v>
      </c>
      <c r="AB304">
        <v>4</v>
      </c>
      <c r="AC304" t="s">
        <v>322</v>
      </c>
      <c r="AD304" t="s">
        <v>1515</v>
      </c>
      <c r="AE304" t="s">
        <v>1981</v>
      </c>
      <c r="AF304" t="s">
        <v>1971</v>
      </c>
      <c r="AJ304" t="s">
        <v>1503</v>
      </c>
      <c r="AK304" t="s">
        <v>1989</v>
      </c>
      <c r="AL304" t="s">
        <v>984</v>
      </c>
      <c r="AM304" t="s">
        <v>2131</v>
      </c>
      <c r="AN304" s="4">
        <v>44619</v>
      </c>
    </row>
    <row r="305" spans="1:37" x14ac:dyDescent="0.2">
      <c r="A305">
        <v>1067411.7120000001</v>
      </c>
      <c r="C305" t="str">
        <f t="shared" si="8"/>
        <v>Unnamed Channel - BC-682.1 - S6 [W5950.0]</v>
      </c>
      <c r="D305" t="str">
        <f t="shared" si="9"/>
        <v xml:space="preserve">Fish bearing: No. Pipeline Crossing Method: Isolation if water present / Open-cut if dry or frozen to bottom. Vehicle Crossing Method: Ramp and Culvert. </v>
      </c>
      <c r="E305" t="s">
        <v>732</v>
      </c>
      <c r="F305" s="12">
        <f>INDEX(families!$A:$A,MATCH(G305,families!$B:$B,0))</f>
        <v>38</v>
      </c>
      <c r="G305" s="3" t="s">
        <v>732</v>
      </c>
      <c r="J305">
        <v>596341</v>
      </c>
      <c r="K305">
        <v>5456545</v>
      </c>
      <c r="L305" t="s">
        <v>1950</v>
      </c>
      <c r="M305" t="s">
        <v>2130</v>
      </c>
      <c r="N305" t="s">
        <v>2129</v>
      </c>
      <c r="O305" t="s">
        <v>2128</v>
      </c>
      <c r="P305" t="s">
        <v>1959</v>
      </c>
      <c r="Q305">
        <v>10</v>
      </c>
      <c r="R305" t="s">
        <v>1963</v>
      </c>
      <c r="S305" t="s">
        <v>1945</v>
      </c>
      <c r="T305" t="s">
        <v>1944</v>
      </c>
      <c r="U305">
        <v>1067630</v>
      </c>
      <c r="V305" t="s">
        <v>915</v>
      </c>
      <c r="W305" t="s">
        <v>1943</v>
      </c>
      <c r="X305" t="s">
        <v>1942</v>
      </c>
      <c r="Y305" t="s">
        <v>915</v>
      </c>
      <c r="Z305" t="s">
        <v>915</v>
      </c>
      <c r="AA305">
        <v>10</v>
      </c>
      <c r="AB305">
        <v>4</v>
      </c>
      <c r="AC305" t="s">
        <v>322</v>
      </c>
      <c r="AD305" t="s">
        <v>1941</v>
      </c>
      <c r="AE305" t="s">
        <v>2024</v>
      </c>
      <c r="AJ305" t="s">
        <v>1503</v>
      </c>
      <c r="AK305" t="s">
        <v>1962</v>
      </c>
    </row>
    <row r="306" spans="1:37" x14ac:dyDescent="0.2">
      <c r="A306">
        <v>1067447.7080000001</v>
      </c>
      <c r="C306" t="str">
        <f t="shared" si="8"/>
        <v>Unnamed Channel - BC-682a - S6 [W5667.0]</v>
      </c>
      <c r="D306" t="str">
        <f t="shared" si="9"/>
        <v xml:space="preserve">Fish bearing: No. Pipeline Crossing Method: Isolation if water present / Open-cut if dry or frozen to bottom. Vehicle Crossing Method: Ramp and Culvert. </v>
      </c>
      <c r="E306" t="s">
        <v>732</v>
      </c>
      <c r="F306" s="12">
        <f>INDEX(families!$A:$A,MATCH(G306,families!$B:$B,0))</f>
        <v>38</v>
      </c>
      <c r="G306" s="3" t="s">
        <v>732</v>
      </c>
      <c r="J306">
        <v>596341</v>
      </c>
      <c r="K306">
        <v>5456509</v>
      </c>
      <c r="L306" t="s">
        <v>1950</v>
      </c>
      <c r="M306" t="s">
        <v>2127</v>
      </c>
      <c r="N306" t="s">
        <v>2126</v>
      </c>
      <c r="O306" t="s">
        <v>2125</v>
      </c>
      <c r="P306" t="s">
        <v>1959</v>
      </c>
      <c r="Q306">
        <v>10</v>
      </c>
      <c r="R306" t="s">
        <v>1963</v>
      </c>
      <c r="S306" t="s">
        <v>1945</v>
      </c>
      <c r="T306" t="s">
        <v>1944</v>
      </c>
      <c r="U306">
        <v>1067660</v>
      </c>
      <c r="V306" t="s">
        <v>915</v>
      </c>
      <c r="W306" t="s">
        <v>1943</v>
      </c>
      <c r="X306" t="s">
        <v>1942</v>
      </c>
      <c r="Y306" t="s">
        <v>915</v>
      </c>
      <c r="Z306" t="s">
        <v>915</v>
      </c>
      <c r="AA306">
        <v>10</v>
      </c>
      <c r="AB306">
        <v>4</v>
      </c>
      <c r="AC306" t="s">
        <v>322</v>
      </c>
      <c r="AD306" t="s">
        <v>1941</v>
      </c>
      <c r="AE306" t="s">
        <v>2024</v>
      </c>
      <c r="AJ306" t="s">
        <v>1503</v>
      </c>
      <c r="AK306" t="s">
        <v>1962</v>
      </c>
    </row>
    <row r="307" spans="1:37" x14ac:dyDescent="0.2">
      <c r="A307">
        <v>1067567.7239999999</v>
      </c>
      <c r="C307" t="str">
        <f t="shared" si="8"/>
        <v>Unnamed Channel - BC-682b - S6 [W5668.0]</v>
      </c>
      <c r="D307" t="str">
        <f t="shared" si="9"/>
        <v xml:space="preserve">Fish bearing: No. Pipeline Crossing Method: Isolation if water present / Open-cut if dry or frozen to bottom. Vehicle Crossing Method: Ramp and Culvert. </v>
      </c>
      <c r="E307" t="s">
        <v>732</v>
      </c>
      <c r="F307" s="12">
        <f>INDEX(families!$A:$A,MATCH(G307,families!$B:$B,0))</f>
        <v>38</v>
      </c>
      <c r="G307" s="3" t="s">
        <v>732</v>
      </c>
      <c r="J307">
        <v>596343</v>
      </c>
      <c r="K307">
        <v>5456389</v>
      </c>
      <c r="L307" t="s">
        <v>1950</v>
      </c>
      <c r="M307" t="s">
        <v>2124</v>
      </c>
      <c r="N307" t="s">
        <v>2123</v>
      </c>
      <c r="O307" t="s">
        <v>2122</v>
      </c>
      <c r="P307" t="s">
        <v>1959</v>
      </c>
      <c r="Q307">
        <v>10</v>
      </c>
      <c r="R307" t="s">
        <v>1963</v>
      </c>
      <c r="S307" t="s">
        <v>1945</v>
      </c>
      <c r="T307" t="s">
        <v>1944</v>
      </c>
      <c r="U307">
        <v>1067780</v>
      </c>
      <c r="V307" t="s">
        <v>915</v>
      </c>
      <c r="W307" t="s">
        <v>1943</v>
      </c>
      <c r="X307" t="s">
        <v>1942</v>
      </c>
      <c r="Y307" t="s">
        <v>915</v>
      </c>
      <c r="Z307" t="s">
        <v>915</v>
      </c>
      <c r="AA307">
        <v>10</v>
      </c>
      <c r="AB307">
        <v>4</v>
      </c>
      <c r="AC307" t="s">
        <v>322</v>
      </c>
      <c r="AD307" t="s">
        <v>1941</v>
      </c>
      <c r="AE307" t="s">
        <v>2024</v>
      </c>
      <c r="AJ307" t="s">
        <v>1503</v>
      </c>
      <c r="AK307" t="s">
        <v>1962</v>
      </c>
    </row>
    <row r="308" spans="1:37" x14ac:dyDescent="0.2">
      <c r="A308">
        <v>1067585.7220000001</v>
      </c>
      <c r="C308" t="str">
        <f t="shared" si="8"/>
        <v>Unnamed Channel - BC-682c - S6 [W5669.0]</v>
      </c>
      <c r="D308" t="str">
        <f t="shared" si="9"/>
        <v xml:space="preserve">Fish bearing: No. Pipeline Crossing Method: Isolation if water present / Open-cut if dry or frozen to bottom. Vehicle Crossing Method: Ramp and Culvert. </v>
      </c>
      <c r="E308" t="s">
        <v>732</v>
      </c>
      <c r="F308" s="12">
        <f>INDEX(families!$A:$A,MATCH(G308,families!$B:$B,0))</f>
        <v>38</v>
      </c>
      <c r="G308" s="3" t="s">
        <v>732</v>
      </c>
      <c r="J308">
        <v>596343</v>
      </c>
      <c r="K308">
        <v>5456371</v>
      </c>
      <c r="L308" t="s">
        <v>1950</v>
      </c>
      <c r="M308" t="s">
        <v>2121</v>
      </c>
      <c r="N308" t="s">
        <v>2120</v>
      </c>
      <c r="O308" t="s">
        <v>2119</v>
      </c>
      <c r="P308" t="s">
        <v>1959</v>
      </c>
      <c r="Q308">
        <v>10</v>
      </c>
      <c r="R308" t="s">
        <v>1963</v>
      </c>
      <c r="S308" t="s">
        <v>1945</v>
      </c>
      <c r="T308" t="s">
        <v>1944</v>
      </c>
      <c r="U308">
        <v>1067800</v>
      </c>
      <c r="V308" t="s">
        <v>915</v>
      </c>
      <c r="W308" t="s">
        <v>1943</v>
      </c>
      <c r="X308" t="s">
        <v>1942</v>
      </c>
      <c r="Y308" t="s">
        <v>915</v>
      </c>
      <c r="Z308" t="s">
        <v>915</v>
      </c>
      <c r="AA308">
        <v>10</v>
      </c>
      <c r="AB308">
        <v>4</v>
      </c>
      <c r="AC308" t="s">
        <v>322</v>
      </c>
      <c r="AD308" t="s">
        <v>1941</v>
      </c>
      <c r="AE308" t="s">
        <v>2024</v>
      </c>
      <c r="AJ308" t="s">
        <v>1503</v>
      </c>
      <c r="AK308" t="s">
        <v>1962</v>
      </c>
    </row>
    <row r="309" spans="1:37" x14ac:dyDescent="0.2">
      <c r="A309">
        <v>1067593.7209999999</v>
      </c>
      <c r="C309" t="str">
        <f t="shared" si="8"/>
        <v>Unnamed Channel - BC-682d - S6 [W5670.0]</v>
      </c>
      <c r="D309" t="str">
        <f t="shared" si="9"/>
        <v xml:space="preserve">Fish bearing: No. Pipeline Crossing Method: Isolation if water present / Open-cut if dry or frozen to bottom. Vehicle Crossing Method: Ramp and Culvert. </v>
      </c>
      <c r="E309" t="s">
        <v>732</v>
      </c>
      <c r="F309" s="12">
        <f>INDEX(families!$A:$A,MATCH(G309,families!$B:$B,0))</f>
        <v>38</v>
      </c>
      <c r="G309" s="3" t="s">
        <v>732</v>
      </c>
      <c r="J309">
        <v>596343</v>
      </c>
      <c r="K309">
        <v>5456363</v>
      </c>
      <c r="L309" t="s">
        <v>1950</v>
      </c>
      <c r="M309" t="s">
        <v>2118</v>
      </c>
      <c r="N309" t="s">
        <v>2117</v>
      </c>
      <c r="O309" t="s">
        <v>2116</v>
      </c>
      <c r="P309" t="s">
        <v>1959</v>
      </c>
      <c r="Q309">
        <v>10</v>
      </c>
      <c r="R309" t="s">
        <v>1963</v>
      </c>
      <c r="S309" t="s">
        <v>1945</v>
      </c>
      <c r="T309" t="s">
        <v>1944</v>
      </c>
      <c r="U309">
        <v>1067810</v>
      </c>
      <c r="V309" t="s">
        <v>915</v>
      </c>
      <c r="W309" t="s">
        <v>1943</v>
      </c>
      <c r="X309" t="s">
        <v>1942</v>
      </c>
      <c r="Y309" t="s">
        <v>915</v>
      </c>
      <c r="Z309" t="s">
        <v>915</v>
      </c>
      <c r="AA309">
        <v>10</v>
      </c>
      <c r="AB309">
        <v>4</v>
      </c>
      <c r="AC309" t="s">
        <v>322</v>
      </c>
      <c r="AD309" t="s">
        <v>1941</v>
      </c>
      <c r="AE309" t="s">
        <v>2024</v>
      </c>
      <c r="AJ309" t="s">
        <v>1503</v>
      </c>
      <c r="AK309" t="s">
        <v>1962</v>
      </c>
    </row>
    <row r="310" spans="1:37" x14ac:dyDescent="0.2">
      <c r="A310">
        <v>1067704.7239999999</v>
      </c>
      <c r="C310" t="str">
        <f t="shared" si="8"/>
        <v>Unnamed Channel - BC-682e - S6 [W5671.0]</v>
      </c>
      <c r="D310" t="str">
        <f t="shared" si="9"/>
        <v xml:space="preserve">Fish bearing: No. Pipeline Crossing Method: Isolation if water present / Open-cut if dry or frozen to bottom. Vehicle Crossing Method: Ramp and Culvert. </v>
      </c>
      <c r="E310" t="s">
        <v>732</v>
      </c>
      <c r="F310" s="12">
        <f>INDEX(families!$A:$A,MATCH(G310,families!$B:$B,0))</f>
        <v>38</v>
      </c>
      <c r="G310" s="3" t="s">
        <v>732</v>
      </c>
      <c r="J310">
        <v>596344</v>
      </c>
      <c r="K310">
        <v>5456252</v>
      </c>
      <c r="L310" t="s">
        <v>1950</v>
      </c>
      <c r="M310" t="s">
        <v>2115</v>
      </c>
      <c r="N310" t="s">
        <v>2114</v>
      </c>
      <c r="O310" t="s">
        <v>2113</v>
      </c>
      <c r="P310" t="s">
        <v>1959</v>
      </c>
      <c r="Q310">
        <v>10</v>
      </c>
      <c r="R310" t="s">
        <v>1963</v>
      </c>
      <c r="S310" t="s">
        <v>1945</v>
      </c>
      <c r="T310" t="s">
        <v>1944</v>
      </c>
      <c r="U310">
        <v>1067920</v>
      </c>
      <c r="V310" t="s">
        <v>915</v>
      </c>
      <c r="W310" t="s">
        <v>1943</v>
      </c>
      <c r="X310" t="s">
        <v>1942</v>
      </c>
      <c r="Y310" t="s">
        <v>915</v>
      </c>
      <c r="Z310" t="s">
        <v>915</v>
      </c>
      <c r="AA310">
        <v>10</v>
      </c>
      <c r="AB310">
        <v>4</v>
      </c>
      <c r="AC310" t="s">
        <v>322</v>
      </c>
      <c r="AD310" t="s">
        <v>1941</v>
      </c>
      <c r="AE310" t="s">
        <v>984</v>
      </c>
      <c r="AJ310" t="s">
        <v>1503</v>
      </c>
      <c r="AK310" t="s">
        <v>1962</v>
      </c>
    </row>
    <row r="311" spans="1:37" x14ac:dyDescent="0.2">
      <c r="A311">
        <v>1067894.737</v>
      </c>
      <c r="C311" t="str">
        <f t="shared" si="8"/>
        <v>Unnamed Channel - BC-682f - S6 [W5672.0]</v>
      </c>
      <c r="D311" t="str">
        <f t="shared" si="9"/>
        <v xml:space="preserve">Fish bearing: No. Pipeline Crossing Method: Isolation if water present / Open-cut if dry or frozen to bottom. Vehicle Crossing Method: Ramp and Culvert. </v>
      </c>
      <c r="E311" t="s">
        <v>732</v>
      </c>
      <c r="F311" s="12">
        <f>INDEX(families!$A:$A,MATCH(G311,families!$B:$B,0))</f>
        <v>38</v>
      </c>
      <c r="G311" s="3" t="s">
        <v>732</v>
      </c>
      <c r="J311">
        <v>596346</v>
      </c>
      <c r="K311">
        <v>5456062</v>
      </c>
      <c r="L311" t="s">
        <v>1950</v>
      </c>
      <c r="M311" t="s">
        <v>2112</v>
      </c>
      <c r="N311" t="s">
        <v>2111</v>
      </c>
      <c r="O311" t="s">
        <v>2110</v>
      </c>
      <c r="P311" t="s">
        <v>1959</v>
      </c>
      <c r="Q311">
        <v>10</v>
      </c>
      <c r="R311" t="s">
        <v>1963</v>
      </c>
      <c r="S311" t="s">
        <v>1945</v>
      </c>
      <c r="T311" t="s">
        <v>1944</v>
      </c>
      <c r="U311">
        <v>1068110</v>
      </c>
      <c r="V311" t="s">
        <v>915</v>
      </c>
      <c r="W311" t="s">
        <v>1943</v>
      </c>
      <c r="X311" t="s">
        <v>1942</v>
      </c>
      <c r="Y311" t="s">
        <v>915</v>
      </c>
      <c r="Z311" t="s">
        <v>915</v>
      </c>
      <c r="AA311">
        <v>10</v>
      </c>
      <c r="AB311">
        <v>4</v>
      </c>
      <c r="AC311" t="s">
        <v>322</v>
      </c>
      <c r="AD311" t="s">
        <v>1941</v>
      </c>
      <c r="AE311" t="s">
        <v>984</v>
      </c>
      <c r="AJ311" t="s">
        <v>1503</v>
      </c>
      <c r="AK311" t="s">
        <v>1962</v>
      </c>
    </row>
    <row r="312" spans="1:37" x14ac:dyDescent="0.2">
      <c r="A312">
        <v>1067927.736</v>
      </c>
      <c r="C312" t="str">
        <f t="shared" si="8"/>
        <v>Unnamed Channel - BC-682g - S6 [W5673.0]</v>
      </c>
      <c r="D312" t="str">
        <f t="shared" si="9"/>
        <v xml:space="preserve">Fish bearing: No. Pipeline Crossing Method: Isolation if water present / Open-cut if dry or frozen to bottom. Vehicle Crossing Method: Ramp and Culvert. </v>
      </c>
      <c r="E312" t="s">
        <v>732</v>
      </c>
      <c r="F312" s="12">
        <f>INDEX(families!$A:$A,MATCH(G312,families!$B:$B,0))</f>
        <v>38</v>
      </c>
      <c r="G312" s="3" t="s">
        <v>732</v>
      </c>
      <c r="J312">
        <v>596346</v>
      </c>
      <c r="K312">
        <v>5456029</v>
      </c>
      <c r="L312" t="s">
        <v>1950</v>
      </c>
      <c r="M312" t="s">
        <v>2109</v>
      </c>
      <c r="N312" t="s">
        <v>2108</v>
      </c>
      <c r="O312" t="s">
        <v>2107</v>
      </c>
      <c r="P312" t="s">
        <v>1959</v>
      </c>
      <c r="Q312">
        <v>10</v>
      </c>
      <c r="R312" t="s">
        <v>1963</v>
      </c>
      <c r="S312" t="s">
        <v>1945</v>
      </c>
      <c r="T312" t="s">
        <v>1944</v>
      </c>
      <c r="U312">
        <v>1068140</v>
      </c>
      <c r="V312" t="s">
        <v>915</v>
      </c>
      <c r="W312" t="s">
        <v>1943</v>
      </c>
      <c r="X312" t="s">
        <v>1942</v>
      </c>
      <c r="Y312" t="s">
        <v>915</v>
      </c>
      <c r="Z312" t="s">
        <v>915</v>
      </c>
      <c r="AA312">
        <v>10</v>
      </c>
      <c r="AB312">
        <v>4</v>
      </c>
      <c r="AC312" t="s">
        <v>322</v>
      </c>
      <c r="AD312" t="s">
        <v>1941</v>
      </c>
      <c r="AE312" t="s">
        <v>984</v>
      </c>
      <c r="AJ312" t="s">
        <v>1503</v>
      </c>
      <c r="AK312" t="s">
        <v>1962</v>
      </c>
    </row>
    <row r="313" spans="1:37" x14ac:dyDescent="0.2">
      <c r="A313">
        <v>1067975.7350000001</v>
      </c>
      <c r="C313" t="str">
        <f t="shared" si="8"/>
        <v>Unnamed Drainage - BC-682h - NCD [W5674.0]</v>
      </c>
      <c r="D313" t="str">
        <f t="shared" si="9"/>
        <v xml:space="preserve">Fish bearing: No. Pipeline Crossing Method: Isolation if water present / Open-cut if dry or frozen to bottom. Vehicle Crossing Method: Ramp and Culvert. </v>
      </c>
      <c r="E313" t="s">
        <v>732</v>
      </c>
      <c r="F313" s="12">
        <f>INDEX(families!$A:$A,MATCH(G313,families!$B:$B,0))</f>
        <v>38</v>
      </c>
      <c r="G313" s="3" t="s">
        <v>732</v>
      </c>
      <c r="J313">
        <v>596346</v>
      </c>
      <c r="K313">
        <v>5455981</v>
      </c>
      <c r="L313" t="s">
        <v>1950</v>
      </c>
      <c r="M313" t="s">
        <v>2106</v>
      </c>
      <c r="N313" t="s">
        <v>2105</v>
      </c>
      <c r="O313" t="s">
        <v>2104</v>
      </c>
      <c r="P313" t="s">
        <v>1947</v>
      </c>
      <c r="Q313">
        <v>0</v>
      </c>
      <c r="R313" t="s">
        <v>1946</v>
      </c>
      <c r="S313" t="s">
        <v>1945</v>
      </c>
      <c r="T313" t="s">
        <v>1944</v>
      </c>
      <c r="U313">
        <v>1068190</v>
      </c>
      <c r="V313" t="s">
        <v>915</v>
      </c>
      <c r="W313" t="s">
        <v>1943</v>
      </c>
      <c r="X313" t="s">
        <v>1942</v>
      </c>
      <c r="Y313" t="s">
        <v>915</v>
      </c>
      <c r="Z313" t="s">
        <v>915</v>
      </c>
      <c r="AA313">
        <v>0</v>
      </c>
      <c r="AB313">
        <v>0</v>
      </c>
      <c r="AC313" t="s">
        <v>322</v>
      </c>
      <c r="AD313" t="s">
        <v>1941</v>
      </c>
      <c r="AJ313" t="s">
        <v>1503</v>
      </c>
      <c r="AK313" t="s">
        <v>1938</v>
      </c>
    </row>
    <row r="314" spans="1:37" x14ac:dyDescent="0.2">
      <c r="A314">
        <v>1068019.7409999999</v>
      </c>
      <c r="C314" t="str">
        <f t="shared" si="8"/>
        <v>Unnamed Drainage - BC-682i - NCD [W5675.0]</v>
      </c>
      <c r="D314" t="str">
        <f t="shared" si="9"/>
        <v xml:space="preserve">Fish bearing: No. Pipeline Crossing Method: Isolation if water present / Open-cut if dry or frozen to bottom. Vehicle Crossing Method: Ramp and Culvert. </v>
      </c>
      <c r="E314" t="s">
        <v>732</v>
      </c>
      <c r="F314" s="12">
        <f>INDEX(families!$A:$A,MATCH(G314,families!$B:$B,0))</f>
        <v>38</v>
      </c>
      <c r="G314" s="3" t="s">
        <v>732</v>
      </c>
      <c r="J314">
        <v>596347</v>
      </c>
      <c r="K314">
        <v>5455937</v>
      </c>
      <c r="L314" t="s">
        <v>1950</v>
      </c>
      <c r="M314" t="s">
        <v>2103</v>
      </c>
      <c r="N314" t="s">
        <v>2102</v>
      </c>
      <c r="O314" t="s">
        <v>2101</v>
      </c>
      <c r="P314" t="s">
        <v>1947</v>
      </c>
      <c r="Q314">
        <v>0</v>
      </c>
      <c r="R314" t="s">
        <v>1946</v>
      </c>
      <c r="S314" t="s">
        <v>1945</v>
      </c>
      <c r="T314" t="s">
        <v>1944</v>
      </c>
      <c r="U314">
        <v>1068230</v>
      </c>
      <c r="V314" t="s">
        <v>915</v>
      </c>
      <c r="W314" t="s">
        <v>1943</v>
      </c>
      <c r="X314" t="s">
        <v>1942</v>
      </c>
      <c r="Y314" t="s">
        <v>915</v>
      </c>
      <c r="Z314" t="s">
        <v>915</v>
      </c>
      <c r="AA314">
        <v>0</v>
      </c>
      <c r="AB314">
        <v>0</v>
      </c>
      <c r="AC314" t="s">
        <v>322</v>
      </c>
      <c r="AD314" t="s">
        <v>1941</v>
      </c>
      <c r="AJ314" t="s">
        <v>1503</v>
      </c>
      <c r="AK314" t="s">
        <v>1938</v>
      </c>
    </row>
    <row r="315" spans="1:37" x14ac:dyDescent="0.2">
      <c r="A315">
        <v>1068124.746</v>
      </c>
      <c r="C315" t="str">
        <f t="shared" si="8"/>
        <v>Unnamed Drainage - BC-682j - NCD [W5676.0]</v>
      </c>
      <c r="D315" t="str">
        <f t="shared" si="9"/>
        <v xml:space="preserve">Fish bearing: No. Pipeline Crossing Method: Isolation if water present / Open-cut if dry or frozen to bottom. Vehicle Crossing Method: Ramp and Culvert. </v>
      </c>
      <c r="E315" t="s">
        <v>732</v>
      </c>
      <c r="F315" s="12">
        <f>INDEX(families!$A:$A,MATCH(G315,families!$B:$B,0))</f>
        <v>38</v>
      </c>
      <c r="G315" s="3" t="s">
        <v>732</v>
      </c>
      <c r="J315">
        <v>596348</v>
      </c>
      <c r="K315">
        <v>5455832</v>
      </c>
      <c r="L315" t="s">
        <v>1950</v>
      </c>
      <c r="M315" t="s">
        <v>2100</v>
      </c>
      <c r="N315" t="s">
        <v>2099</v>
      </c>
      <c r="O315" t="s">
        <v>2098</v>
      </c>
      <c r="P315" t="s">
        <v>1947</v>
      </c>
      <c r="Q315">
        <v>0</v>
      </c>
      <c r="R315" t="s">
        <v>1946</v>
      </c>
      <c r="S315" t="s">
        <v>1945</v>
      </c>
      <c r="T315" t="s">
        <v>1944</v>
      </c>
      <c r="U315">
        <v>1068340</v>
      </c>
      <c r="V315" t="s">
        <v>915</v>
      </c>
      <c r="W315" t="s">
        <v>1943</v>
      </c>
      <c r="X315" t="s">
        <v>1942</v>
      </c>
      <c r="Y315" t="s">
        <v>915</v>
      </c>
      <c r="Z315" t="s">
        <v>915</v>
      </c>
      <c r="AA315">
        <v>0</v>
      </c>
      <c r="AB315">
        <v>0</v>
      </c>
      <c r="AC315" t="s">
        <v>322</v>
      </c>
      <c r="AD315" t="s">
        <v>1941</v>
      </c>
      <c r="AJ315" t="s">
        <v>1503</v>
      </c>
      <c r="AK315" t="s">
        <v>1938</v>
      </c>
    </row>
    <row r="316" spans="1:37" x14ac:dyDescent="0.2">
      <c r="A316">
        <v>1068156.7450000001</v>
      </c>
      <c r="C316" t="str">
        <f t="shared" si="8"/>
        <v>Unnamed Channel - BC-682k - S6 [W5677.0]</v>
      </c>
      <c r="D316" t="str">
        <f t="shared" si="9"/>
        <v xml:space="preserve">Fish bearing: No. Pipeline Crossing Method: Isolation if water present / Open-cut if dry or frozen to bottom. Vehicle Crossing Method: Ramp and Culvert. </v>
      </c>
      <c r="E316" t="s">
        <v>732</v>
      </c>
      <c r="F316" s="12">
        <f>INDEX(families!$A:$A,MATCH(G316,families!$B:$B,0))</f>
        <v>38</v>
      </c>
      <c r="G316" s="3" t="s">
        <v>732</v>
      </c>
      <c r="J316">
        <v>596348</v>
      </c>
      <c r="K316">
        <v>5455800</v>
      </c>
      <c r="L316" t="s">
        <v>1950</v>
      </c>
      <c r="M316" t="s">
        <v>2097</v>
      </c>
      <c r="O316" t="s">
        <v>2096</v>
      </c>
      <c r="P316" t="s">
        <v>1959</v>
      </c>
      <c r="Q316">
        <v>10</v>
      </c>
      <c r="R316" t="s">
        <v>1963</v>
      </c>
      <c r="S316" t="s">
        <v>1945</v>
      </c>
      <c r="T316" t="s">
        <v>1944</v>
      </c>
      <c r="U316">
        <v>1068370</v>
      </c>
      <c r="V316" t="s">
        <v>915</v>
      </c>
      <c r="W316" t="s">
        <v>1943</v>
      </c>
      <c r="X316" t="s">
        <v>1942</v>
      </c>
      <c r="Y316" t="s">
        <v>915</v>
      </c>
      <c r="Z316" t="s">
        <v>915</v>
      </c>
      <c r="AA316">
        <v>10</v>
      </c>
      <c r="AB316">
        <v>4</v>
      </c>
      <c r="AC316" t="s">
        <v>322</v>
      </c>
      <c r="AD316" t="s">
        <v>1515</v>
      </c>
      <c r="AE316" t="s">
        <v>984</v>
      </c>
      <c r="AF316" t="s">
        <v>2095</v>
      </c>
      <c r="AG316" t="s">
        <v>1940</v>
      </c>
      <c r="AH316" t="s">
        <v>1939</v>
      </c>
      <c r="AI316" s="4">
        <v>44319</v>
      </c>
      <c r="AJ316" t="s">
        <v>906</v>
      </c>
      <c r="AK316" t="s">
        <v>1962</v>
      </c>
    </row>
    <row r="317" spans="1:37" x14ac:dyDescent="0.2">
      <c r="A317">
        <v>1068166.7439999999</v>
      </c>
      <c r="C317" t="str">
        <f t="shared" si="8"/>
        <v>Unnamed Channel - BC-682l - S6 [W5678.0]</v>
      </c>
      <c r="D317" t="str">
        <f t="shared" si="9"/>
        <v xml:space="preserve">Fish bearing: No. Pipeline Crossing Method: Isolation if water present / Open-cut if dry or frozen to bottom. Vehicle Crossing Method: Ramp and Culvert. </v>
      </c>
      <c r="E317" t="s">
        <v>732</v>
      </c>
      <c r="F317" s="12">
        <f>INDEX(families!$A:$A,MATCH(G317,families!$B:$B,0))</f>
        <v>38</v>
      </c>
      <c r="G317" s="3" t="s">
        <v>732</v>
      </c>
      <c r="J317">
        <v>596348</v>
      </c>
      <c r="K317">
        <v>5455790</v>
      </c>
      <c r="L317" t="s">
        <v>1950</v>
      </c>
      <c r="M317" t="s">
        <v>2094</v>
      </c>
      <c r="N317" t="s">
        <v>2093</v>
      </c>
      <c r="O317" t="s">
        <v>2092</v>
      </c>
      <c r="P317" t="s">
        <v>1959</v>
      </c>
      <c r="Q317">
        <v>10</v>
      </c>
      <c r="R317" t="s">
        <v>1963</v>
      </c>
      <c r="S317" t="s">
        <v>1945</v>
      </c>
      <c r="T317" t="s">
        <v>1944</v>
      </c>
      <c r="U317">
        <v>1068380</v>
      </c>
      <c r="V317" t="s">
        <v>915</v>
      </c>
      <c r="W317" t="s">
        <v>1943</v>
      </c>
      <c r="X317" t="s">
        <v>1942</v>
      </c>
      <c r="Y317" t="s">
        <v>915</v>
      </c>
      <c r="Z317" t="s">
        <v>915</v>
      </c>
      <c r="AA317">
        <v>10</v>
      </c>
      <c r="AB317">
        <v>4</v>
      </c>
      <c r="AC317" t="s">
        <v>322</v>
      </c>
      <c r="AD317" t="s">
        <v>1941</v>
      </c>
      <c r="AE317" t="s">
        <v>984</v>
      </c>
      <c r="AJ317" t="s">
        <v>1503</v>
      </c>
      <c r="AK317" t="s">
        <v>1962</v>
      </c>
    </row>
    <row r="318" spans="1:37" x14ac:dyDescent="0.2">
      <c r="A318">
        <v>1068214.743</v>
      </c>
      <c r="C318" t="str">
        <f t="shared" si="8"/>
        <v>Unnamed Channel - BC-682m - S6 [W5679.0]</v>
      </c>
      <c r="D318" t="str">
        <f t="shared" si="9"/>
        <v xml:space="preserve">Fish bearing: No. Pipeline Crossing Method: Isolation if water present / Open-cut if dry or frozen to bottom. Vehicle Crossing Method: Ramp and Culvert. </v>
      </c>
      <c r="E318" t="s">
        <v>732</v>
      </c>
      <c r="F318" s="12">
        <f>INDEX(families!$A:$A,MATCH(G318,families!$B:$B,0))</f>
        <v>38</v>
      </c>
      <c r="G318" s="3" t="s">
        <v>732</v>
      </c>
      <c r="J318">
        <v>596348</v>
      </c>
      <c r="K318">
        <v>5455742</v>
      </c>
      <c r="L318" t="s">
        <v>1950</v>
      </c>
      <c r="M318" t="s">
        <v>2091</v>
      </c>
      <c r="N318" t="s">
        <v>2090</v>
      </c>
      <c r="O318" t="s">
        <v>2089</v>
      </c>
      <c r="P318" t="s">
        <v>1959</v>
      </c>
      <c r="Q318">
        <v>10</v>
      </c>
      <c r="R318" t="s">
        <v>1963</v>
      </c>
      <c r="S318" t="s">
        <v>1945</v>
      </c>
      <c r="T318" t="s">
        <v>1944</v>
      </c>
      <c r="U318">
        <v>1068430</v>
      </c>
      <c r="V318" t="s">
        <v>915</v>
      </c>
      <c r="W318" t="s">
        <v>1943</v>
      </c>
      <c r="X318" t="s">
        <v>1942</v>
      </c>
      <c r="Y318" t="s">
        <v>915</v>
      </c>
      <c r="Z318" t="s">
        <v>915</v>
      </c>
      <c r="AA318">
        <v>10</v>
      </c>
      <c r="AB318">
        <v>4</v>
      </c>
      <c r="AC318" t="s">
        <v>322</v>
      </c>
      <c r="AD318" t="s">
        <v>1941</v>
      </c>
      <c r="AE318" t="s">
        <v>984</v>
      </c>
      <c r="AJ318" t="s">
        <v>1503</v>
      </c>
      <c r="AK318" t="s">
        <v>1962</v>
      </c>
    </row>
    <row r="319" spans="1:37" x14ac:dyDescent="0.2">
      <c r="A319">
        <v>1068230.727</v>
      </c>
      <c r="C319" t="str">
        <f t="shared" si="8"/>
        <v>Unnamed Drainage - BC-682m.1 - NCD [W2234.0]</v>
      </c>
      <c r="D319" t="str">
        <f t="shared" si="9"/>
        <v xml:space="preserve">Fish bearing: No. Pipeline Crossing Method: Isolation if water present / Open-cut if dry or frozen to bottom. Vehicle Crossing Method: Ramp and Culvert. </v>
      </c>
      <c r="E319" t="s">
        <v>732</v>
      </c>
      <c r="F319" s="12">
        <f>INDEX(families!$A:$A,MATCH(G319,families!$B:$B,0))</f>
        <v>38</v>
      </c>
      <c r="G319" s="3" t="s">
        <v>732</v>
      </c>
      <c r="J319">
        <v>596346</v>
      </c>
      <c r="K319">
        <v>5455726</v>
      </c>
      <c r="L319" t="s">
        <v>1950</v>
      </c>
      <c r="M319" t="s">
        <v>2088</v>
      </c>
      <c r="N319" t="s">
        <v>2087</v>
      </c>
      <c r="O319" t="s">
        <v>2086</v>
      </c>
      <c r="P319" t="s">
        <v>1947</v>
      </c>
      <c r="Q319">
        <v>0</v>
      </c>
      <c r="R319" t="s">
        <v>1946</v>
      </c>
      <c r="S319" t="s">
        <v>1945</v>
      </c>
      <c r="T319" t="s">
        <v>1944</v>
      </c>
      <c r="U319">
        <v>1068450</v>
      </c>
      <c r="V319" t="s">
        <v>915</v>
      </c>
      <c r="W319" t="s">
        <v>1943</v>
      </c>
      <c r="X319" t="s">
        <v>1942</v>
      </c>
      <c r="Y319" t="s">
        <v>915</v>
      </c>
      <c r="Z319" t="s">
        <v>915</v>
      </c>
      <c r="AA319">
        <v>0</v>
      </c>
      <c r="AB319">
        <v>0</v>
      </c>
      <c r="AC319" t="s">
        <v>322</v>
      </c>
      <c r="AD319" t="s">
        <v>1941</v>
      </c>
      <c r="AF319" t="s">
        <v>2085</v>
      </c>
      <c r="AG319" t="s">
        <v>1940</v>
      </c>
      <c r="AH319" t="s">
        <v>1939</v>
      </c>
      <c r="AI319" s="4">
        <v>44512</v>
      </c>
      <c r="AJ319" t="s">
        <v>906</v>
      </c>
      <c r="AK319" t="s">
        <v>1938</v>
      </c>
    </row>
    <row r="320" spans="1:37" x14ac:dyDescent="0.2">
      <c r="A320">
        <v>1068257.7490000001</v>
      </c>
      <c r="C320" t="str">
        <f t="shared" si="8"/>
        <v>Unnamed Channel - BC-682n - S6 [W5680.0]</v>
      </c>
      <c r="D320" t="str">
        <f t="shared" si="9"/>
        <v xml:space="preserve">Fish bearing: No. Pipeline Crossing Method: Isolation if water present / Open-cut if dry or frozen to bottom. Vehicle Crossing Method: Ramp and Culvert. </v>
      </c>
      <c r="E320" t="s">
        <v>732</v>
      </c>
      <c r="F320" s="12">
        <f>INDEX(families!$A:$A,MATCH(G320,families!$B:$B,0))</f>
        <v>38</v>
      </c>
      <c r="G320" s="3" t="s">
        <v>732</v>
      </c>
      <c r="J320">
        <v>596349</v>
      </c>
      <c r="K320">
        <v>5455699</v>
      </c>
      <c r="L320" t="s">
        <v>1950</v>
      </c>
      <c r="M320" t="s">
        <v>2084</v>
      </c>
      <c r="N320" t="s">
        <v>2083</v>
      </c>
      <c r="O320" t="s">
        <v>2082</v>
      </c>
      <c r="P320" t="s">
        <v>1959</v>
      </c>
      <c r="Q320">
        <v>10</v>
      </c>
      <c r="R320" t="s">
        <v>1963</v>
      </c>
      <c r="S320" t="s">
        <v>1945</v>
      </c>
      <c r="T320" t="s">
        <v>1944</v>
      </c>
      <c r="U320">
        <v>1068470</v>
      </c>
      <c r="V320" t="s">
        <v>915</v>
      </c>
      <c r="W320" t="s">
        <v>1943</v>
      </c>
      <c r="X320" t="s">
        <v>1942</v>
      </c>
      <c r="Y320" t="s">
        <v>915</v>
      </c>
      <c r="Z320" t="s">
        <v>915</v>
      </c>
      <c r="AA320">
        <v>10</v>
      </c>
      <c r="AB320">
        <v>4</v>
      </c>
      <c r="AC320" t="s">
        <v>322</v>
      </c>
      <c r="AD320" t="s">
        <v>1941</v>
      </c>
      <c r="AE320" t="s">
        <v>984</v>
      </c>
      <c r="AJ320" t="s">
        <v>1503</v>
      </c>
      <c r="AK320" t="s">
        <v>1962</v>
      </c>
    </row>
    <row r="321" spans="1:40" x14ac:dyDescent="0.2">
      <c r="A321">
        <v>1068287.7479999999</v>
      </c>
      <c r="C321" t="str">
        <f t="shared" si="8"/>
        <v>Unnamed Drainage - BC-682o - NCD [W5681.0]</v>
      </c>
      <c r="D321" t="str">
        <f t="shared" si="9"/>
        <v xml:space="preserve">Fish bearing: No. Pipeline Crossing Method: Isolation if water present / Open-cut if dry or frozen to bottom. Vehicle Crossing Method: Ramp and Culvert. </v>
      </c>
      <c r="E321" t="s">
        <v>732</v>
      </c>
      <c r="F321" s="12">
        <f>INDEX(families!$A:$A,MATCH(G321,families!$B:$B,0))</f>
        <v>38</v>
      </c>
      <c r="G321" s="3" t="s">
        <v>732</v>
      </c>
      <c r="J321">
        <v>596349</v>
      </c>
      <c r="K321">
        <v>5455669</v>
      </c>
      <c r="L321" t="s">
        <v>1950</v>
      </c>
      <c r="M321" t="s">
        <v>2081</v>
      </c>
      <c r="O321" t="s">
        <v>2080</v>
      </c>
      <c r="P321" t="s">
        <v>1947</v>
      </c>
      <c r="Q321">
        <v>0</v>
      </c>
      <c r="R321" t="s">
        <v>1946</v>
      </c>
      <c r="S321" t="s">
        <v>1945</v>
      </c>
      <c r="T321" t="s">
        <v>1944</v>
      </c>
      <c r="U321">
        <v>1068500</v>
      </c>
      <c r="V321" t="s">
        <v>915</v>
      </c>
      <c r="W321" t="s">
        <v>1943</v>
      </c>
      <c r="X321" t="s">
        <v>1942</v>
      </c>
      <c r="Y321" t="s">
        <v>915</v>
      </c>
      <c r="Z321" t="s">
        <v>915</v>
      </c>
      <c r="AA321">
        <v>0</v>
      </c>
      <c r="AB321">
        <v>0</v>
      </c>
      <c r="AC321" t="s">
        <v>322</v>
      </c>
      <c r="AD321" t="s">
        <v>1941</v>
      </c>
      <c r="AF321" t="s">
        <v>2079</v>
      </c>
      <c r="AG321" t="s">
        <v>1940</v>
      </c>
      <c r="AH321" t="s">
        <v>1939</v>
      </c>
      <c r="AI321" s="4">
        <v>44319</v>
      </c>
      <c r="AJ321" t="s">
        <v>906</v>
      </c>
      <c r="AK321" t="s">
        <v>1938</v>
      </c>
    </row>
    <row r="322" spans="1:40" x14ac:dyDescent="0.2">
      <c r="A322">
        <v>1068326.747</v>
      </c>
      <c r="C322" t="str">
        <f t="shared" si="8"/>
        <v>Unnamed Channel - BC-683 - S6/S3 [W1717.4]</v>
      </c>
      <c r="D322" t="str">
        <f t="shared" si="9"/>
        <v xml:space="preserve">Fish bearing: No. Pipeline Crossing Method: Isolation with water quality monitoring if flowing / Open-cut if dry or frozen to bottom  . Vehicle Crossing Method: Ramp and Culvert or Clear-Span Bridge. </v>
      </c>
      <c r="E322" t="s">
        <v>732</v>
      </c>
      <c r="F322" s="12">
        <f>INDEX(families!$A:$A,MATCH(G322,families!$B:$B,0))</f>
        <v>38</v>
      </c>
      <c r="G322" s="3" t="s">
        <v>732</v>
      </c>
      <c r="J322">
        <v>596349</v>
      </c>
      <c r="K322">
        <v>5455630</v>
      </c>
      <c r="L322" t="s">
        <v>1950</v>
      </c>
      <c r="M322" t="s">
        <v>2078</v>
      </c>
      <c r="O322" t="s">
        <v>2077</v>
      </c>
      <c r="P322" t="s">
        <v>1959</v>
      </c>
      <c r="Q322">
        <v>10</v>
      </c>
      <c r="R322" t="s">
        <v>2014</v>
      </c>
      <c r="S322" t="s">
        <v>1945</v>
      </c>
      <c r="T322" t="s">
        <v>1944</v>
      </c>
      <c r="U322">
        <v>1068540</v>
      </c>
      <c r="V322" t="s">
        <v>915</v>
      </c>
      <c r="W322" t="s">
        <v>2073</v>
      </c>
      <c r="X322" t="s">
        <v>2020</v>
      </c>
      <c r="Y322" t="s">
        <v>915</v>
      </c>
      <c r="Z322" t="s">
        <v>915</v>
      </c>
      <c r="AA322">
        <v>5</v>
      </c>
      <c r="AB322">
        <v>4</v>
      </c>
      <c r="AC322" t="s">
        <v>322</v>
      </c>
      <c r="AD322" t="s">
        <v>1515</v>
      </c>
      <c r="AE322" t="s">
        <v>1981</v>
      </c>
      <c r="AF322" t="s">
        <v>2076</v>
      </c>
      <c r="AG322" t="s">
        <v>1940</v>
      </c>
      <c r="AH322" t="s">
        <v>1939</v>
      </c>
      <c r="AI322" s="4">
        <v>44319</v>
      </c>
      <c r="AJ322" t="s">
        <v>906</v>
      </c>
      <c r="AK322" t="s">
        <v>1951</v>
      </c>
    </row>
    <row r="323" spans="1:40" x14ac:dyDescent="0.2">
      <c r="A323">
        <v>1068664.7069999999</v>
      </c>
      <c r="C323" t="str">
        <f t="shared" ref="C323:C357" si="10">_xlfn.CONCAT(P323," - ",M323," - ",R323," [",O323,"]")</f>
        <v>Unnamed Channel - BC-683a - S5/S3 [W2110.1]</v>
      </c>
      <c r="D323" t="str">
        <f t="shared" ref="D323:D357" si="11">_xlfn.CONCAT(IF(ISBLANK(V323),"","Fish bearing: "&amp;V323&amp;". "),IF(ISBLANK(W323),"","Pipeline Crossing Method: "&amp;W323&amp;". "),IF(ISBLANK(X323),"","Vehicle Crossing Method: "&amp;X323&amp;". "))</f>
        <v xml:space="preserve">Fish bearing: No. Pipeline Crossing Method: Isolation with water quality monitoring if flowing / Open-cut if dry or frozen to bottom  . Vehicle Crossing Method: Clear-Span Bridge or other regulatory approved crossing method. </v>
      </c>
      <c r="E323" t="s">
        <v>732</v>
      </c>
      <c r="F323" s="12">
        <f>INDEX(families!$A:$A,MATCH(G323,families!$B:$B,0))</f>
        <v>38</v>
      </c>
      <c r="G323" s="3" t="s">
        <v>732</v>
      </c>
      <c r="J323">
        <v>596364</v>
      </c>
      <c r="K323">
        <v>5455507</v>
      </c>
      <c r="L323" t="s">
        <v>1950</v>
      </c>
      <c r="M323" t="s">
        <v>2075</v>
      </c>
      <c r="O323" t="s">
        <v>2074</v>
      </c>
      <c r="P323" t="s">
        <v>1959</v>
      </c>
      <c r="Q323">
        <v>10</v>
      </c>
      <c r="R323" t="s">
        <v>2069</v>
      </c>
      <c r="S323" t="s">
        <v>1945</v>
      </c>
      <c r="T323" t="s">
        <v>1944</v>
      </c>
      <c r="U323">
        <v>1068670</v>
      </c>
      <c r="V323" t="s">
        <v>915</v>
      </c>
      <c r="W323" t="s">
        <v>2073</v>
      </c>
      <c r="X323" t="s">
        <v>1982</v>
      </c>
      <c r="Y323" t="s">
        <v>915</v>
      </c>
      <c r="Z323" t="s">
        <v>915</v>
      </c>
      <c r="AA323">
        <v>5</v>
      </c>
      <c r="AB323">
        <v>4</v>
      </c>
      <c r="AC323" t="s">
        <v>322</v>
      </c>
      <c r="AD323" t="s">
        <v>1515</v>
      </c>
      <c r="AE323" t="s">
        <v>1981</v>
      </c>
      <c r="AF323" t="s">
        <v>2072</v>
      </c>
      <c r="AG323" t="s">
        <v>1940</v>
      </c>
      <c r="AH323" t="s">
        <v>1939</v>
      </c>
      <c r="AI323" s="4">
        <v>44319</v>
      </c>
      <c r="AJ323" t="s">
        <v>906</v>
      </c>
      <c r="AK323" t="s">
        <v>1989</v>
      </c>
    </row>
    <row r="324" spans="1:40" x14ac:dyDescent="0.2">
      <c r="A324">
        <v>1068772.061</v>
      </c>
      <c r="C324" t="str">
        <f t="shared" si="10"/>
        <v>Unnamed Channel - BC-684 - S5/S3 [W1718.5]</v>
      </c>
      <c r="D324" t="str">
        <f t="shared" si="11"/>
        <v xml:space="preserve">Fish bearing: No. Pipeline Crossing Method: Isolation with water quality monitoring if flowing / Open-cut if dry or frozen to bottom. Vehicle Crossing Method: Clear-Span Bridge or other regulatory approved crossing method. </v>
      </c>
      <c r="E324" t="s">
        <v>732</v>
      </c>
      <c r="F324" s="12">
        <f>INDEX(families!$A:$A,MATCH(G324,families!$B:$B,0))</f>
        <v>38</v>
      </c>
      <c r="G324" s="3" t="s">
        <v>732</v>
      </c>
      <c r="J324">
        <v>596381</v>
      </c>
      <c r="K324">
        <v>5455401</v>
      </c>
      <c r="L324" t="s">
        <v>1950</v>
      </c>
      <c r="M324" t="s">
        <v>2071</v>
      </c>
      <c r="O324" t="s">
        <v>2070</v>
      </c>
      <c r="P324" t="s">
        <v>1959</v>
      </c>
      <c r="Q324">
        <v>10</v>
      </c>
      <c r="R324" t="s">
        <v>2069</v>
      </c>
      <c r="S324" t="s">
        <v>1945</v>
      </c>
      <c r="T324" t="s">
        <v>1944</v>
      </c>
      <c r="U324">
        <v>1068770</v>
      </c>
      <c r="V324" t="s">
        <v>915</v>
      </c>
      <c r="W324" t="s">
        <v>2013</v>
      </c>
      <c r="X324" t="s">
        <v>1982</v>
      </c>
      <c r="Y324" t="s">
        <v>915</v>
      </c>
      <c r="Z324" t="s">
        <v>915</v>
      </c>
      <c r="AA324">
        <v>5</v>
      </c>
      <c r="AB324">
        <v>4</v>
      </c>
      <c r="AC324" t="s">
        <v>322</v>
      </c>
      <c r="AD324" t="s">
        <v>1515</v>
      </c>
      <c r="AE324" t="s">
        <v>1981</v>
      </c>
      <c r="AF324" t="s">
        <v>1971</v>
      </c>
      <c r="AJ324" t="s">
        <v>1503</v>
      </c>
      <c r="AK324" t="s">
        <v>1989</v>
      </c>
    </row>
    <row r="325" spans="1:40" ht="51" x14ac:dyDescent="0.2">
      <c r="A325">
        <v>1069165.497</v>
      </c>
      <c r="C325" t="str">
        <f t="shared" si="10"/>
        <v>Unnamed Channel - BC-685 - S1B [W1719.4]</v>
      </c>
      <c r="D325" t="str">
        <f t="shared" si="11"/>
        <v xml:space="preserve">Fish bearing: Yes. Pipeline Crossing Method: Trenchless (Down-The-Hole Hammer). Vehicle Crossing Method: Clear-Span Bridge. </v>
      </c>
      <c r="E325" t="s">
        <v>732</v>
      </c>
      <c r="F325" s="12">
        <f>INDEX(families!$A:$A,MATCH(G325,families!$B:$B,0))</f>
        <v>38</v>
      </c>
      <c r="G325" s="3" t="s">
        <v>732</v>
      </c>
      <c r="J325">
        <v>596308</v>
      </c>
      <c r="K325">
        <v>5455068</v>
      </c>
      <c r="L325" t="s">
        <v>1950</v>
      </c>
      <c r="M325" t="s">
        <v>2068</v>
      </c>
      <c r="O325" t="s">
        <v>2067</v>
      </c>
      <c r="P325" t="s">
        <v>1959</v>
      </c>
      <c r="Q325">
        <v>50</v>
      </c>
      <c r="R325" t="s">
        <v>2032</v>
      </c>
      <c r="S325" t="s">
        <v>1957</v>
      </c>
      <c r="T325" s="5" t="s">
        <v>1983</v>
      </c>
      <c r="U325">
        <v>1069170</v>
      </c>
      <c r="V325" t="s">
        <v>322</v>
      </c>
      <c r="W325" t="s">
        <v>1976</v>
      </c>
      <c r="X325" t="s">
        <v>1954</v>
      </c>
      <c r="Y325" t="s">
        <v>915</v>
      </c>
      <c r="Z325" t="s">
        <v>915</v>
      </c>
      <c r="AA325">
        <v>30</v>
      </c>
      <c r="AB325">
        <v>22</v>
      </c>
      <c r="AC325" t="s">
        <v>322</v>
      </c>
      <c r="AD325" t="s">
        <v>1515</v>
      </c>
      <c r="AE325" t="s">
        <v>1981</v>
      </c>
      <c r="AF325" t="s">
        <v>2066</v>
      </c>
      <c r="AG325" t="s">
        <v>1940</v>
      </c>
      <c r="AH325" t="s">
        <v>1939</v>
      </c>
      <c r="AI325" s="4">
        <v>44319</v>
      </c>
      <c r="AJ325" t="s">
        <v>906</v>
      </c>
      <c r="AK325" t="s">
        <v>2031</v>
      </c>
    </row>
    <row r="326" spans="1:40" x14ac:dyDescent="0.2">
      <c r="A326">
        <v>1069802.0589999999</v>
      </c>
      <c r="C326" t="str">
        <f t="shared" si="10"/>
        <v>Unnamed Channel - BC-685a - S6 [W5683.0]</v>
      </c>
      <c r="D326" t="str">
        <f t="shared" si="11"/>
        <v xml:space="preserve">Fish bearing: No. Pipeline Crossing Method: Isolation if water present / Open-cut if dry or frozen to bottom. Vehicle Crossing Method: Ramp and Culvert. </v>
      </c>
      <c r="E326" t="s">
        <v>732</v>
      </c>
      <c r="F326" s="12">
        <f>INDEX(families!$A:$A,MATCH(G326,families!$B:$B,0))</f>
        <v>38</v>
      </c>
      <c r="G326" s="3" t="s">
        <v>732</v>
      </c>
      <c r="J326">
        <v>596202</v>
      </c>
      <c r="K326">
        <v>5454446</v>
      </c>
      <c r="L326" t="s">
        <v>1950</v>
      </c>
      <c r="M326" t="s">
        <v>2065</v>
      </c>
      <c r="O326" t="s">
        <v>2064</v>
      </c>
      <c r="P326" t="s">
        <v>1959</v>
      </c>
      <c r="Q326">
        <v>10</v>
      </c>
      <c r="R326" t="s">
        <v>1963</v>
      </c>
      <c r="S326" t="s">
        <v>1945</v>
      </c>
      <c r="T326" t="s">
        <v>1944</v>
      </c>
      <c r="U326">
        <v>1069800</v>
      </c>
      <c r="V326" t="s">
        <v>915</v>
      </c>
      <c r="W326" t="s">
        <v>1943</v>
      </c>
      <c r="X326" t="s">
        <v>1942</v>
      </c>
      <c r="Y326" t="s">
        <v>915</v>
      </c>
      <c r="Z326" t="s">
        <v>915</v>
      </c>
      <c r="AA326">
        <v>10</v>
      </c>
      <c r="AB326">
        <v>4</v>
      </c>
      <c r="AC326" t="s">
        <v>322</v>
      </c>
      <c r="AD326" t="s">
        <v>1941</v>
      </c>
      <c r="AE326" t="s">
        <v>1981</v>
      </c>
      <c r="AF326" t="s">
        <v>2063</v>
      </c>
      <c r="AG326" t="s">
        <v>1940</v>
      </c>
      <c r="AH326" t="s">
        <v>1939</v>
      </c>
      <c r="AI326" s="4">
        <v>44319</v>
      </c>
      <c r="AJ326" t="s">
        <v>906</v>
      </c>
      <c r="AK326" t="s">
        <v>1962</v>
      </c>
    </row>
    <row r="327" spans="1:40" x14ac:dyDescent="0.2">
      <c r="A327">
        <v>1069877.5060000001</v>
      </c>
      <c r="C327" t="str">
        <f t="shared" si="10"/>
        <v>Unnamed Drainage - BC-685b - NCD [W5951.0]</v>
      </c>
      <c r="D327" t="str">
        <f t="shared" si="11"/>
        <v xml:space="preserve">Fish bearing: No. Pipeline Crossing Method: Isolation if water present / Open-cut if dry or frozen to bottom. Vehicle Crossing Method: Ramp and Culvert. </v>
      </c>
      <c r="E327" t="s">
        <v>732</v>
      </c>
      <c r="F327" s="12">
        <f>INDEX(families!$A:$A,MATCH(G327,families!$B:$B,0))</f>
        <v>38</v>
      </c>
      <c r="G327" s="3" t="s">
        <v>732</v>
      </c>
      <c r="J327">
        <v>596155</v>
      </c>
      <c r="K327">
        <v>5454388</v>
      </c>
      <c r="L327" t="s">
        <v>1950</v>
      </c>
      <c r="M327" t="s">
        <v>2062</v>
      </c>
      <c r="O327" t="s">
        <v>2061</v>
      </c>
      <c r="P327" t="s">
        <v>1947</v>
      </c>
      <c r="Q327">
        <v>0</v>
      </c>
      <c r="R327" t="s">
        <v>1946</v>
      </c>
      <c r="S327" t="s">
        <v>1945</v>
      </c>
      <c r="T327" t="s">
        <v>1944</v>
      </c>
      <c r="U327">
        <v>1069880</v>
      </c>
      <c r="V327" t="s">
        <v>915</v>
      </c>
      <c r="W327" t="s">
        <v>1943</v>
      </c>
      <c r="X327" t="s">
        <v>1942</v>
      </c>
      <c r="Y327" t="s">
        <v>915</v>
      </c>
      <c r="Z327" t="s">
        <v>915</v>
      </c>
      <c r="AA327">
        <v>0</v>
      </c>
      <c r="AB327">
        <v>0</v>
      </c>
      <c r="AC327" t="s">
        <v>322</v>
      </c>
      <c r="AD327" t="s">
        <v>1941</v>
      </c>
      <c r="AF327" t="s">
        <v>2060</v>
      </c>
      <c r="AG327" t="s">
        <v>1940</v>
      </c>
      <c r="AH327" t="s">
        <v>1939</v>
      </c>
      <c r="AI327" s="4">
        <v>44319</v>
      </c>
      <c r="AJ327" t="s">
        <v>906</v>
      </c>
      <c r="AK327" t="s">
        <v>1938</v>
      </c>
    </row>
    <row r="328" spans="1:40" x14ac:dyDescent="0.2">
      <c r="A328">
        <v>1069950.3729999999</v>
      </c>
      <c r="C328" t="str">
        <f t="shared" si="10"/>
        <v>Unnamed Channel - BC-686 - S6/NCD (FB) [W1720.5]</v>
      </c>
      <c r="D328" t="str">
        <f t="shared" si="11"/>
        <v xml:space="preserve">Fish bearing: No. Pipeline Crossing Method: Isolation with water quality monitoring if flowing / Open-cut if dry or frozen to bottom. Vehicle Crossing Method: Clear-Span Bridge or other regulatory approved crossing method. </v>
      </c>
      <c r="E328" t="s">
        <v>732</v>
      </c>
      <c r="F328" s="12">
        <f>INDEX(families!$A:$A,MATCH(G328,families!$B:$B,0))</f>
        <v>38</v>
      </c>
      <c r="G328" s="3" t="s">
        <v>732</v>
      </c>
      <c r="J328">
        <v>596105</v>
      </c>
      <c r="K328">
        <v>5454335</v>
      </c>
      <c r="L328" t="s">
        <v>1950</v>
      </c>
      <c r="M328" t="s">
        <v>2059</v>
      </c>
      <c r="O328" t="s">
        <v>2058</v>
      </c>
      <c r="P328" t="s">
        <v>1959</v>
      </c>
      <c r="Q328">
        <v>10</v>
      </c>
      <c r="R328" t="s">
        <v>2057</v>
      </c>
      <c r="S328" t="s">
        <v>1945</v>
      </c>
      <c r="T328" t="s">
        <v>1944</v>
      </c>
      <c r="U328">
        <v>1069950</v>
      </c>
      <c r="V328" t="s">
        <v>915</v>
      </c>
      <c r="W328" t="s">
        <v>2013</v>
      </c>
      <c r="X328" t="s">
        <v>1982</v>
      </c>
      <c r="Y328" t="s">
        <v>915</v>
      </c>
      <c r="Z328" t="s">
        <v>915</v>
      </c>
      <c r="AA328">
        <v>5</v>
      </c>
      <c r="AB328">
        <v>4</v>
      </c>
      <c r="AC328" t="s">
        <v>322</v>
      </c>
      <c r="AD328" t="s">
        <v>1515</v>
      </c>
      <c r="AE328" t="s">
        <v>1981</v>
      </c>
      <c r="AF328" t="s">
        <v>2056</v>
      </c>
      <c r="AG328" t="s">
        <v>1940</v>
      </c>
      <c r="AH328" t="s">
        <v>1939</v>
      </c>
      <c r="AI328" s="4">
        <v>44319</v>
      </c>
      <c r="AJ328" t="s">
        <v>906</v>
      </c>
      <c r="AK328" t="s">
        <v>1951</v>
      </c>
    </row>
    <row r="329" spans="1:40" x14ac:dyDescent="0.2">
      <c r="A329">
        <v>1070001.301</v>
      </c>
      <c r="C329" t="str">
        <f t="shared" si="10"/>
        <v>Unnamed Drainage - BC-686a - NCD [W2235.0]</v>
      </c>
      <c r="D329" t="str">
        <f t="shared" si="11"/>
        <v xml:space="preserve">Fish bearing: No. Pipeline Crossing Method: Isolation if water present / Open-cut if dry or frozen to bottom. Vehicle Crossing Method: Ramp and Culvert. </v>
      </c>
      <c r="E329" t="s">
        <v>732</v>
      </c>
      <c r="F329" s="12">
        <f>INDEX(families!$A:$A,MATCH(G329,families!$B:$B,0))</f>
        <v>38</v>
      </c>
      <c r="G329" s="3" t="s">
        <v>732</v>
      </c>
      <c r="J329">
        <v>596070</v>
      </c>
      <c r="K329">
        <v>5454298</v>
      </c>
      <c r="L329" t="s">
        <v>1950</v>
      </c>
      <c r="M329" t="s">
        <v>2055</v>
      </c>
      <c r="N329" t="s">
        <v>2054</v>
      </c>
      <c r="O329" t="s">
        <v>2053</v>
      </c>
      <c r="P329" t="s">
        <v>1947</v>
      </c>
      <c r="Q329">
        <v>0</v>
      </c>
      <c r="R329" t="s">
        <v>1946</v>
      </c>
      <c r="S329" t="s">
        <v>1945</v>
      </c>
      <c r="T329" t="s">
        <v>1944</v>
      </c>
      <c r="U329">
        <v>1070000</v>
      </c>
      <c r="V329" t="s">
        <v>915</v>
      </c>
      <c r="W329" t="s">
        <v>1943</v>
      </c>
      <c r="X329" t="s">
        <v>1942</v>
      </c>
      <c r="Y329" t="s">
        <v>915</v>
      </c>
      <c r="Z329" t="s">
        <v>915</v>
      </c>
      <c r="AA329">
        <v>0</v>
      </c>
      <c r="AB329">
        <v>0</v>
      </c>
      <c r="AC329" t="s">
        <v>322</v>
      </c>
      <c r="AD329" t="s">
        <v>1941</v>
      </c>
      <c r="AF329" t="s">
        <v>2052</v>
      </c>
      <c r="AG329" t="s">
        <v>1940</v>
      </c>
      <c r="AH329" t="s">
        <v>1939</v>
      </c>
      <c r="AI329" s="4">
        <v>44512</v>
      </c>
      <c r="AJ329" t="s">
        <v>906</v>
      </c>
      <c r="AK329" t="s">
        <v>1938</v>
      </c>
    </row>
    <row r="330" spans="1:40" x14ac:dyDescent="0.2">
      <c r="A330">
        <v>1070042.156</v>
      </c>
      <c r="C330" t="str">
        <f t="shared" si="10"/>
        <v>Unnamed Channel - BC-687 - S5/NCD (FB) [W1721.5]</v>
      </c>
      <c r="D330" t="str">
        <f t="shared" si="11"/>
        <v xml:space="preserve">Fish bearing: No. Pipeline Crossing Method: Isolation with water quality monitoring if flowing / Open-cut if dry or frozen to bottom. Vehicle Crossing Method: Clear-Span Bridge or other regulatory approved crossing method. </v>
      </c>
      <c r="E330" t="s">
        <v>732</v>
      </c>
      <c r="F330" s="12">
        <f>INDEX(families!$A:$A,MATCH(G330,families!$B:$B,0))</f>
        <v>38</v>
      </c>
      <c r="G330" s="3" t="s">
        <v>732</v>
      </c>
      <c r="J330">
        <v>596046</v>
      </c>
      <c r="K330">
        <v>5454265</v>
      </c>
      <c r="L330" t="s">
        <v>1950</v>
      </c>
      <c r="M330" t="s">
        <v>2051</v>
      </c>
      <c r="O330" t="s">
        <v>2050</v>
      </c>
      <c r="P330" t="s">
        <v>1959</v>
      </c>
      <c r="Q330">
        <v>10</v>
      </c>
      <c r="R330" t="s">
        <v>2049</v>
      </c>
      <c r="S330" t="s">
        <v>1945</v>
      </c>
      <c r="T330" t="s">
        <v>1944</v>
      </c>
      <c r="U330">
        <v>1070040</v>
      </c>
      <c r="V330" t="s">
        <v>915</v>
      </c>
      <c r="W330" t="s">
        <v>2013</v>
      </c>
      <c r="X330" t="s">
        <v>1982</v>
      </c>
      <c r="Y330" t="s">
        <v>915</v>
      </c>
      <c r="Z330" t="s">
        <v>915</v>
      </c>
      <c r="AA330">
        <v>5</v>
      </c>
      <c r="AB330">
        <v>4</v>
      </c>
      <c r="AC330" t="s">
        <v>322</v>
      </c>
      <c r="AD330" t="s">
        <v>1515</v>
      </c>
      <c r="AE330" t="s">
        <v>1981</v>
      </c>
      <c r="AF330" t="s">
        <v>2048</v>
      </c>
      <c r="AG330" t="s">
        <v>1940</v>
      </c>
      <c r="AH330" t="s">
        <v>1939</v>
      </c>
      <c r="AI330" s="4">
        <v>44319</v>
      </c>
      <c r="AJ330" t="s">
        <v>906</v>
      </c>
      <c r="AK330" t="s">
        <v>1951</v>
      </c>
    </row>
    <row r="331" spans="1:40" x14ac:dyDescent="0.2">
      <c r="A331">
        <v>1070112.2579999999</v>
      </c>
      <c r="C331" t="str">
        <f t="shared" si="10"/>
        <v>Unnamed Channel - BC-688 - S5/S2 [W1722.5]</v>
      </c>
      <c r="D331" t="str">
        <f t="shared" si="11"/>
        <v xml:space="preserve">Fish bearing: No. Pipeline Crossing Method: Isolation with water quality monitoring (1). Vehicle Crossing Method: Clear-Span Bridge or other regulatory approved crossing method. </v>
      </c>
      <c r="E331" t="s">
        <v>732</v>
      </c>
      <c r="F331" s="12">
        <f>INDEX(families!$A:$A,MATCH(G331,families!$B:$B,0))</f>
        <v>38</v>
      </c>
      <c r="G331" s="3" t="s">
        <v>732</v>
      </c>
      <c r="J331">
        <v>596020</v>
      </c>
      <c r="K331">
        <v>5454200</v>
      </c>
      <c r="L331" t="s">
        <v>1950</v>
      </c>
      <c r="M331" t="s">
        <v>2047</v>
      </c>
      <c r="O331" t="s">
        <v>2046</v>
      </c>
      <c r="P331" t="s">
        <v>1959</v>
      </c>
      <c r="Q331">
        <v>10</v>
      </c>
      <c r="R331" t="s">
        <v>2040</v>
      </c>
      <c r="S331" t="s">
        <v>1957</v>
      </c>
      <c r="T331" t="s">
        <v>1944</v>
      </c>
      <c r="U331">
        <v>1070110</v>
      </c>
      <c r="V331" t="s">
        <v>915</v>
      </c>
      <c r="W331" t="s">
        <v>2039</v>
      </c>
      <c r="X331" t="s">
        <v>1982</v>
      </c>
      <c r="Y331" t="s">
        <v>915</v>
      </c>
      <c r="Z331" t="s">
        <v>915</v>
      </c>
      <c r="AA331">
        <v>5</v>
      </c>
      <c r="AB331">
        <v>4</v>
      </c>
      <c r="AC331" t="s">
        <v>322</v>
      </c>
      <c r="AD331" t="s">
        <v>1515</v>
      </c>
      <c r="AE331" t="s">
        <v>1981</v>
      </c>
      <c r="AF331" t="s">
        <v>1971</v>
      </c>
      <c r="AJ331" t="s">
        <v>1503</v>
      </c>
      <c r="AK331" t="s">
        <v>1989</v>
      </c>
    </row>
    <row r="332" spans="1:40" x14ac:dyDescent="0.2">
      <c r="A332">
        <v>1070206.2409999999</v>
      </c>
      <c r="C332" t="str">
        <f t="shared" si="10"/>
        <v>Unnamed Channel - BC-688a - S6 [W2111.1]</v>
      </c>
      <c r="D332" t="str">
        <f t="shared" si="11"/>
        <v xml:space="preserve">Fish bearing: No. Pipeline Crossing Method: Isolation if water present / Open-cut if dry or frozen to bottom. Vehicle Crossing Method: Ramp and Culvert. </v>
      </c>
      <c r="E332" t="s">
        <v>732</v>
      </c>
      <c r="F332" s="12">
        <f>INDEX(families!$A:$A,MATCH(G332,families!$B:$B,0))</f>
        <v>38</v>
      </c>
      <c r="G332" s="3" t="s">
        <v>732</v>
      </c>
      <c r="J332">
        <v>596001</v>
      </c>
      <c r="K332">
        <v>5454108</v>
      </c>
      <c r="L332" t="s">
        <v>1950</v>
      </c>
      <c r="M332" t="s">
        <v>2045</v>
      </c>
      <c r="N332" t="s">
        <v>2044</v>
      </c>
      <c r="O332" t="s">
        <v>2043</v>
      </c>
      <c r="P332" t="s">
        <v>1959</v>
      </c>
      <c r="Q332">
        <v>10</v>
      </c>
      <c r="R332" t="s">
        <v>1963</v>
      </c>
      <c r="S332" t="s">
        <v>1945</v>
      </c>
      <c r="T332" t="s">
        <v>1944</v>
      </c>
      <c r="U332">
        <v>1070210</v>
      </c>
      <c r="V332" t="s">
        <v>915</v>
      </c>
      <c r="W332" t="s">
        <v>1943</v>
      </c>
      <c r="X332" t="s">
        <v>1942</v>
      </c>
      <c r="Y332" t="s">
        <v>915</v>
      </c>
      <c r="Z332" t="s">
        <v>915</v>
      </c>
      <c r="AA332">
        <v>5</v>
      </c>
      <c r="AB332">
        <v>4</v>
      </c>
      <c r="AC332" t="s">
        <v>322</v>
      </c>
      <c r="AD332" t="s">
        <v>1515</v>
      </c>
      <c r="AE332" t="s">
        <v>1981</v>
      </c>
      <c r="AJ332" t="s">
        <v>1503</v>
      </c>
      <c r="AK332" t="s">
        <v>1962</v>
      </c>
    </row>
    <row r="333" spans="1:40" x14ac:dyDescent="0.2">
      <c r="A333">
        <v>1070367.773</v>
      </c>
      <c r="C333" t="str">
        <f t="shared" si="10"/>
        <v>Unnamed Channel - BC-689 - S5/S2 [W1723.4]</v>
      </c>
      <c r="D333" t="str">
        <f t="shared" si="11"/>
        <v xml:space="preserve">Fish bearing: No. Pipeline Crossing Method: Isolation with water quality monitoring (1). Vehicle Crossing Method: Clear-Span Bridge or other regulatory approved crossing method. </v>
      </c>
      <c r="E333" t="s">
        <v>732</v>
      </c>
      <c r="F333" s="12">
        <f>INDEX(families!$A:$A,MATCH(G333,families!$B:$B,0))</f>
        <v>38</v>
      </c>
      <c r="G333" s="3" t="s">
        <v>732</v>
      </c>
      <c r="J333">
        <v>595974</v>
      </c>
      <c r="K333">
        <v>5453949</v>
      </c>
      <c r="L333" t="s">
        <v>1950</v>
      </c>
      <c r="M333" t="s">
        <v>2042</v>
      </c>
      <c r="O333" t="s">
        <v>2041</v>
      </c>
      <c r="P333" t="s">
        <v>1959</v>
      </c>
      <c r="Q333">
        <v>10</v>
      </c>
      <c r="R333" t="s">
        <v>2040</v>
      </c>
      <c r="S333" t="s">
        <v>1957</v>
      </c>
      <c r="T333" t="s">
        <v>1944</v>
      </c>
      <c r="U333">
        <v>1070370</v>
      </c>
      <c r="V333" t="s">
        <v>915</v>
      </c>
      <c r="W333" t="s">
        <v>2039</v>
      </c>
      <c r="X333" t="s">
        <v>1982</v>
      </c>
      <c r="Y333" t="s">
        <v>915</v>
      </c>
      <c r="Z333" t="s">
        <v>915</v>
      </c>
      <c r="AA333">
        <v>5</v>
      </c>
      <c r="AB333">
        <v>4</v>
      </c>
      <c r="AC333" t="s">
        <v>322</v>
      </c>
      <c r="AD333" t="s">
        <v>1515</v>
      </c>
      <c r="AE333" t="s">
        <v>1981</v>
      </c>
      <c r="AF333" t="s">
        <v>1971</v>
      </c>
      <c r="AJ333" t="s">
        <v>1503</v>
      </c>
      <c r="AK333" t="s">
        <v>1989</v>
      </c>
      <c r="AL333" t="s">
        <v>984</v>
      </c>
      <c r="AM333" t="s">
        <v>2038</v>
      </c>
      <c r="AN333" s="4">
        <v>44308</v>
      </c>
    </row>
    <row r="334" spans="1:40" x14ac:dyDescent="0.2">
      <c r="A334">
        <v>1070408.5649999999</v>
      </c>
      <c r="C334" t="str">
        <f t="shared" si="10"/>
        <v>Unnamed Drainage - BC-689a - NCD [W5952.0]</v>
      </c>
      <c r="D334" t="str">
        <f t="shared" si="11"/>
        <v xml:space="preserve">Fish bearing: No. Pipeline Crossing Method: Isolation if water present / Open-cut if dry or frozen to bottom. Vehicle Crossing Method: Ramp and Culvert. </v>
      </c>
      <c r="E334" t="s">
        <v>732</v>
      </c>
      <c r="F334" s="12">
        <f>INDEX(families!$A:$A,MATCH(G334,families!$B:$B,0))</f>
        <v>38</v>
      </c>
      <c r="G334" s="3" t="s">
        <v>732</v>
      </c>
      <c r="J334">
        <v>595966</v>
      </c>
      <c r="K334">
        <v>5453909</v>
      </c>
      <c r="L334" t="s">
        <v>1950</v>
      </c>
      <c r="M334" t="s">
        <v>2037</v>
      </c>
      <c r="N334" t="s">
        <v>2036</v>
      </c>
      <c r="O334" t="s">
        <v>2035</v>
      </c>
      <c r="P334" t="s">
        <v>1947</v>
      </c>
      <c r="Q334">
        <v>0</v>
      </c>
      <c r="R334" t="s">
        <v>1946</v>
      </c>
      <c r="S334" t="s">
        <v>1945</v>
      </c>
      <c r="T334" t="s">
        <v>1944</v>
      </c>
      <c r="U334">
        <v>1070410</v>
      </c>
      <c r="V334" t="s">
        <v>915</v>
      </c>
      <c r="W334" t="s">
        <v>1943</v>
      </c>
      <c r="X334" t="s">
        <v>1942</v>
      </c>
      <c r="Y334" t="s">
        <v>915</v>
      </c>
      <c r="Z334" t="s">
        <v>915</v>
      </c>
      <c r="AA334">
        <v>0</v>
      </c>
      <c r="AB334">
        <v>0</v>
      </c>
      <c r="AC334" t="s">
        <v>322</v>
      </c>
      <c r="AD334" t="s">
        <v>1941</v>
      </c>
      <c r="AJ334" t="s">
        <v>1503</v>
      </c>
      <c r="AK334" t="s">
        <v>1938</v>
      </c>
    </row>
    <row r="335" spans="1:40" ht="51" x14ac:dyDescent="0.2">
      <c r="A335">
        <v>1070627.875</v>
      </c>
      <c r="C335" t="str">
        <f t="shared" si="10"/>
        <v>Unnamed Channel - BC-690 - S1B [W1724.5]</v>
      </c>
      <c r="D335" t="str">
        <f t="shared" si="11"/>
        <v xml:space="preserve">Fish bearing: Yes. Pipeline Crossing Method: Trenchless (Down-The-Hole Hammer). Vehicle Crossing Method: Clear-Span Bridge. </v>
      </c>
      <c r="E335" t="s">
        <v>732</v>
      </c>
      <c r="F335" s="12">
        <f>INDEX(families!$A:$A,MATCH(G335,families!$B:$B,0))</f>
        <v>38</v>
      </c>
      <c r="G335" s="3" t="s">
        <v>732</v>
      </c>
      <c r="J335">
        <v>595933</v>
      </c>
      <c r="K335">
        <v>5453695</v>
      </c>
      <c r="L335" t="s">
        <v>1950</v>
      </c>
      <c r="M335" t="s">
        <v>2034</v>
      </c>
      <c r="O335" t="s">
        <v>2033</v>
      </c>
      <c r="P335" t="s">
        <v>1959</v>
      </c>
      <c r="Q335">
        <v>50</v>
      </c>
      <c r="R335" t="s">
        <v>2032</v>
      </c>
      <c r="S335" t="s">
        <v>1957</v>
      </c>
      <c r="T335" s="5" t="s">
        <v>1983</v>
      </c>
      <c r="U335">
        <v>1070630</v>
      </c>
      <c r="V335" t="s">
        <v>322</v>
      </c>
      <c r="W335" t="s">
        <v>1976</v>
      </c>
      <c r="X335" t="s">
        <v>1954</v>
      </c>
      <c r="Y335" t="s">
        <v>915</v>
      </c>
      <c r="Z335" t="s">
        <v>915</v>
      </c>
      <c r="AA335">
        <v>30</v>
      </c>
      <c r="AB335">
        <v>22</v>
      </c>
      <c r="AC335" t="s">
        <v>322</v>
      </c>
      <c r="AD335" t="s">
        <v>1515</v>
      </c>
      <c r="AE335" t="s">
        <v>1981</v>
      </c>
      <c r="AF335" t="s">
        <v>1980</v>
      </c>
      <c r="AJ335" t="s">
        <v>1503</v>
      </c>
      <c r="AK335" t="s">
        <v>2031</v>
      </c>
    </row>
    <row r="336" spans="1:40" x14ac:dyDescent="0.2">
      <c r="A336">
        <v>1070690.5220000001</v>
      </c>
      <c r="C336" t="str">
        <f t="shared" si="10"/>
        <v>Unnamed Channel - BC-690a - S4* [W5684.0]</v>
      </c>
      <c r="D336" t="str">
        <f t="shared" si="11"/>
        <v xml:space="preserve">Fish bearing: Yes. Pipeline Crossing Method: Isolation with fish salvage if flowing / Open-cut if dry or frozen to bottom . Vehicle Crossing Method: Clear-Span Bridge or other regulatory approved crossing method. </v>
      </c>
      <c r="E336" t="s">
        <v>732</v>
      </c>
      <c r="F336" s="12">
        <f>INDEX(families!$A:$A,MATCH(G336,families!$B:$B,0))</f>
        <v>38</v>
      </c>
      <c r="G336" s="3" t="s">
        <v>732</v>
      </c>
      <c r="J336">
        <v>595907</v>
      </c>
      <c r="K336">
        <v>5453638</v>
      </c>
      <c r="L336" t="s">
        <v>1950</v>
      </c>
      <c r="M336" t="s">
        <v>2030</v>
      </c>
      <c r="O336" t="s">
        <v>2029</v>
      </c>
      <c r="P336" t="s">
        <v>1959</v>
      </c>
      <c r="Q336">
        <v>15</v>
      </c>
      <c r="R336" t="s">
        <v>1958</v>
      </c>
      <c r="S336" t="s">
        <v>1945</v>
      </c>
      <c r="T336" t="s">
        <v>1944</v>
      </c>
      <c r="U336">
        <v>1070690</v>
      </c>
      <c r="V336" t="s">
        <v>322</v>
      </c>
      <c r="W336" t="s">
        <v>2028</v>
      </c>
      <c r="X336" t="s">
        <v>1982</v>
      </c>
      <c r="Y336" t="s">
        <v>322</v>
      </c>
      <c r="Z336" t="s">
        <v>322</v>
      </c>
      <c r="AA336">
        <v>10</v>
      </c>
      <c r="AB336">
        <v>7</v>
      </c>
      <c r="AC336" t="s">
        <v>322</v>
      </c>
      <c r="AD336" t="s">
        <v>1515</v>
      </c>
      <c r="AE336" t="s">
        <v>1981</v>
      </c>
      <c r="AF336" t="s">
        <v>2027</v>
      </c>
      <c r="AG336" t="s">
        <v>1940</v>
      </c>
      <c r="AH336" t="s">
        <v>1939</v>
      </c>
      <c r="AI336" s="4">
        <v>44319</v>
      </c>
      <c r="AJ336" t="s">
        <v>906</v>
      </c>
      <c r="AK336" t="s">
        <v>1951</v>
      </c>
    </row>
    <row r="337" spans="1:40" x14ac:dyDescent="0.2">
      <c r="A337">
        <v>1070727.325</v>
      </c>
      <c r="C337" t="str">
        <f t="shared" si="10"/>
        <v>Unnamed Channel - BC-690b - S6 [W5953.0]</v>
      </c>
      <c r="D337" t="str">
        <f t="shared" si="11"/>
        <v xml:space="preserve">Fish bearing: No. Pipeline Crossing Method: Isolation if water present / Open-cut if dry or frozen to bottom. Vehicle Crossing Method: Ramp and Culvert. </v>
      </c>
      <c r="E337" t="s">
        <v>732</v>
      </c>
      <c r="F337" s="12">
        <f>INDEX(families!$A:$A,MATCH(G337,families!$B:$B,0))</f>
        <v>38</v>
      </c>
      <c r="G337" s="3" t="s">
        <v>732</v>
      </c>
      <c r="J337">
        <v>595889</v>
      </c>
      <c r="K337">
        <v>5453607</v>
      </c>
      <c r="L337" t="s">
        <v>1950</v>
      </c>
      <c r="M337" t="s">
        <v>2026</v>
      </c>
      <c r="O337" t="s">
        <v>2025</v>
      </c>
      <c r="P337" t="s">
        <v>1959</v>
      </c>
      <c r="Q337">
        <v>10</v>
      </c>
      <c r="R337" t="s">
        <v>1963</v>
      </c>
      <c r="S337" t="s">
        <v>1945</v>
      </c>
      <c r="T337" t="s">
        <v>1944</v>
      </c>
      <c r="U337">
        <v>1070720</v>
      </c>
      <c r="V337" t="s">
        <v>915</v>
      </c>
      <c r="W337" t="s">
        <v>1943</v>
      </c>
      <c r="X337" t="s">
        <v>1942</v>
      </c>
      <c r="Y337" t="s">
        <v>915</v>
      </c>
      <c r="Z337" t="s">
        <v>915</v>
      </c>
      <c r="AA337">
        <v>10</v>
      </c>
      <c r="AB337">
        <v>4</v>
      </c>
      <c r="AC337" t="s">
        <v>322</v>
      </c>
      <c r="AD337" t="s">
        <v>1941</v>
      </c>
      <c r="AE337" t="s">
        <v>2024</v>
      </c>
      <c r="AF337" t="s">
        <v>2023</v>
      </c>
      <c r="AG337" t="s">
        <v>1940</v>
      </c>
      <c r="AH337" t="s">
        <v>1939</v>
      </c>
      <c r="AI337" s="4">
        <v>44319</v>
      </c>
      <c r="AJ337" t="s">
        <v>906</v>
      </c>
      <c r="AK337" t="s">
        <v>1962</v>
      </c>
    </row>
    <row r="338" spans="1:40" x14ac:dyDescent="0.2">
      <c r="A338">
        <v>1070746.969</v>
      </c>
      <c r="C338" t="str">
        <f t="shared" si="10"/>
        <v>Unnamed Drainage - BC-691 - NCD [W1725.4]</v>
      </c>
      <c r="D338" t="str">
        <f t="shared" si="11"/>
        <v xml:space="preserve">Fish bearing: No. Pipeline Crossing Method: Isolation if water present / Open-cut if dry or frozen to bottom. Vehicle Crossing Method: Ramp and Culvert or Clear-Span Bridge. </v>
      </c>
      <c r="E338" t="s">
        <v>732</v>
      </c>
      <c r="F338" s="12">
        <f>INDEX(families!$A:$A,MATCH(G338,families!$B:$B,0))</f>
        <v>38</v>
      </c>
      <c r="G338" s="3" t="s">
        <v>732</v>
      </c>
      <c r="J338">
        <v>595879</v>
      </c>
      <c r="K338">
        <v>5453590</v>
      </c>
      <c r="L338" t="s">
        <v>1950</v>
      </c>
      <c r="M338" t="s">
        <v>2022</v>
      </c>
      <c r="O338" t="s">
        <v>2021</v>
      </c>
      <c r="P338" t="s">
        <v>1947</v>
      </c>
      <c r="Q338">
        <v>0</v>
      </c>
      <c r="R338" t="s">
        <v>1946</v>
      </c>
      <c r="S338" t="s">
        <v>1945</v>
      </c>
      <c r="T338" t="s">
        <v>1944</v>
      </c>
      <c r="U338">
        <v>1070740</v>
      </c>
      <c r="V338" t="s">
        <v>915</v>
      </c>
      <c r="W338" t="s">
        <v>1943</v>
      </c>
      <c r="X338" t="s">
        <v>2020</v>
      </c>
      <c r="Y338" t="s">
        <v>915</v>
      </c>
      <c r="Z338" t="s">
        <v>915</v>
      </c>
      <c r="AA338">
        <v>5</v>
      </c>
      <c r="AB338">
        <v>4</v>
      </c>
      <c r="AC338" t="s">
        <v>322</v>
      </c>
      <c r="AD338" t="s">
        <v>1515</v>
      </c>
      <c r="AE338" t="s">
        <v>1981</v>
      </c>
      <c r="AF338" t="s">
        <v>2019</v>
      </c>
      <c r="AG338" t="s">
        <v>1940</v>
      </c>
      <c r="AH338" t="s">
        <v>1939</v>
      </c>
      <c r="AI338" s="4">
        <v>44648</v>
      </c>
      <c r="AJ338" t="s">
        <v>906</v>
      </c>
      <c r="AK338" t="s">
        <v>1938</v>
      </c>
    </row>
    <row r="339" spans="1:40" x14ac:dyDescent="0.2">
      <c r="A339">
        <v>1070901.966</v>
      </c>
      <c r="C339" t="str">
        <f t="shared" si="10"/>
        <v>Unnamed Channel - BC-692 - S6 [W1726.4]</v>
      </c>
      <c r="D339" t="str">
        <f t="shared" si="11"/>
        <v xml:space="preserve">Fish bearing: No. Pipeline Crossing Method: Isolation if water present / Open-cut if dry or frozen to bottom. Vehicle Crossing Method: Ramp and Culvert. </v>
      </c>
      <c r="E339" t="s">
        <v>732</v>
      </c>
      <c r="F339" s="12">
        <f>INDEX(families!$A:$A,MATCH(G339,families!$B:$B,0))</f>
        <v>38</v>
      </c>
      <c r="G339" s="3" t="s">
        <v>732</v>
      </c>
      <c r="J339">
        <v>595789</v>
      </c>
      <c r="K339">
        <v>5453461</v>
      </c>
      <c r="L339" t="s">
        <v>1950</v>
      </c>
      <c r="M339" t="s">
        <v>2018</v>
      </c>
      <c r="O339" t="s">
        <v>2017</v>
      </c>
      <c r="P339" t="s">
        <v>1959</v>
      </c>
      <c r="Q339">
        <v>10</v>
      </c>
      <c r="R339" t="s">
        <v>1963</v>
      </c>
      <c r="S339" t="s">
        <v>1945</v>
      </c>
      <c r="T339" t="s">
        <v>1944</v>
      </c>
      <c r="U339">
        <v>1070900</v>
      </c>
      <c r="V339" t="s">
        <v>915</v>
      </c>
      <c r="W339" t="s">
        <v>1943</v>
      </c>
      <c r="X339" t="s">
        <v>1942</v>
      </c>
      <c r="Y339" t="s">
        <v>915</v>
      </c>
      <c r="Z339" t="s">
        <v>915</v>
      </c>
      <c r="AA339">
        <v>5</v>
      </c>
      <c r="AB339">
        <v>4</v>
      </c>
      <c r="AC339" t="s">
        <v>322</v>
      </c>
      <c r="AD339" t="s">
        <v>1941</v>
      </c>
      <c r="AE339" t="s">
        <v>1981</v>
      </c>
      <c r="AJ339" t="s">
        <v>1503</v>
      </c>
      <c r="AK339" t="s">
        <v>1951</v>
      </c>
    </row>
    <row r="340" spans="1:40" x14ac:dyDescent="0.2">
      <c r="A340">
        <v>1071021.8219999999</v>
      </c>
      <c r="C340" t="str">
        <f t="shared" si="10"/>
        <v>Unnamed Channel - BC-693 - S6/S3 [W1727.4]</v>
      </c>
      <c r="D340" t="str">
        <f t="shared" si="11"/>
        <v xml:space="preserve">Fish bearing: No. Pipeline Crossing Method: Isolation with water quality monitoring if flowing / Open-cut if dry or frozen to bottom. Vehicle Crossing Method: Ramp and Culvert. </v>
      </c>
      <c r="E340" t="s">
        <v>732</v>
      </c>
      <c r="F340" s="12">
        <f>INDEX(families!$A:$A,MATCH(G340,families!$B:$B,0))</f>
        <v>38</v>
      </c>
      <c r="G340" s="3" t="s">
        <v>732</v>
      </c>
      <c r="J340">
        <v>595720</v>
      </c>
      <c r="K340">
        <v>5453363</v>
      </c>
      <c r="L340" t="s">
        <v>1950</v>
      </c>
      <c r="M340" t="s">
        <v>2016</v>
      </c>
      <c r="O340" t="s">
        <v>2015</v>
      </c>
      <c r="P340" t="s">
        <v>1959</v>
      </c>
      <c r="Q340">
        <v>10</v>
      </c>
      <c r="R340" t="s">
        <v>2014</v>
      </c>
      <c r="S340" t="s">
        <v>1945</v>
      </c>
      <c r="T340" t="s">
        <v>1944</v>
      </c>
      <c r="U340">
        <v>1071020</v>
      </c>
      <c r="V340" t="s">
        <v>915</v>
      </c>
      <c r="W340" t="s">
        <v>2013</v>
      </c>
      <c r="X340" t="s">
        <v>1942</v>
      </c>
      <c r="Y340" t="s">
        <v>915</v>
      </c>
      <c r="Z340" t="s">
        <v>915</v>
      </c>
      <c r="AA340">
        <v>5</v>
      </c>
      <c r="AB340">
        <v>4</v>
      </c>
      <c r="AC340" t="s">
        <v>322</v>
      </c>
      <c r="AD340" t="s">
        <v>1515</v>
      </c>
      <c r="AE340" t="s">
        <v>1981</v>
      </c>
      <c r="AF340" t="s">
        <v>1971</v>
      </c>
      <c r="AJ340" t="s">
        <v>1503</v>
      </c>
      <c r="AK340" t="s">
        <v>1951</v>
      </c>
    </row>
    <row r="341" spans="1:40" x14ac:dyDescent="0.2">
      <c r="A341">
        <v>1071100.605</v>
      </c>
      <c r="C341" t="str">
        <f t="shared" si="10"/>
        <v>Unnamed Drainage - BC-693a - NCD [TBD]</v>
      </c>
      <c r="D341" t="str">
        <f t="shared" si="11"/>
        <v xml:space="preserve">Fish bearing: No. Pipeline Crossing Method: Isolation if water present / Open-cut if dry or frozen to bottom. Vehicle Crossing Method: Ramp and Culvert. </v>
      </c>
      <c r="E341" t="s">
        <v>732</v>
      </c>
      <c r="F341" s="12">
        <f>INDEX(families!$A:$A,MATCH(G341,families!$B:$B,0))</f>
        <v>38</v>
      </c>
      <c r="G341" s="3" t="s">
        <v>732</v>
      </c>
      <c r="J341">
        <v>595674</v>
      </c>
      <c r="K341">
        <v>5453299</v>
      </c>
      <c r="L341" t="s">
        <v>1950</v>
      </c>
      <c r="M341" t="s">
        <v>2012</v>
      </c>
      <c r="N341" t="s">
        <v>2011</v>
      </c>
      <c r="O341" t="s">
        <v>961</v>
      </c>
      <c r="P341" t="s">
        <v>1947</v>
      </c>
      <c r="Q341">
        <v>0</v>
      </c>
      <c r="R341" t="s">
        <v>1946</v>
      </c>
      <c r="S341" t="s">
        <v>1945</v>
      </c>
      <c r="T341" t="s">
        <v>1944</v>
      </c>
      <c r="U341">
        <v>1071100</v>
      </c>
      <c r="V341" t="s">
        <v>915</v>
      </c>
      <c r="W341" t="s">
        <v>1943</v>
      </c>
      <c r="X341" t="s">
        <v>1942</v>
      </c>
      <c r="Y341" t="s">
        <v>915</v>
      </c>
      <c r="Z341" t="s">
        <v>915</v>
      </c>
      <c r="AA341">
        <v>0</v>
      </c>
      <c r="AB341">
        <v>0</v>
      </c>
      <c r="AC341" t="s">
        <v>322</v>
      </c>
      <c r="AD341" t="s">
        <v>1515</v>
      </c>
      <c r="AF341" t="s">
        <v>2008</v>
      </c>
      <c r="AG341" t="s">
        <v>1940</v>
      </c>
      <c r="AH341" t="s">
        <v>1939</v>
      </c>
      <c r="AI341" s="4">
        <v>44592</v>
      </c>
      <c r="AJ341" t="s">
        <v>1020</v>
      </c>
      <c r="AK341" t="s">
        <v>1938</v>
      </c>
      <c r="AL341" t="s">
        <v>984</v>
      </c>
      <c r="AM341" t="s">
        <v>1825</v>
      </c>
      <c r="AN341" s="4">
        <v>44601</v>
      </c>
    </row>
    <row r="342" spans="1:40" x14ac:dyDescent="0.2">
      <c r="A342">
        <v>1071165.1240000001</v>
      </c>
      <c r="C342" t="str">
        <f t="shared" si="10"/>
        <v>Unnamed Drainage - BC-693b - NCD [TBD]</v>
      </c>
      <c r="D342" t="str">
        <f t="shared" si="11"/>
        <v xml:space="preserve">Fish bearing: No. Pipeline Crossing Method: Isolation if water present / Open-cut if dry or frozen to bottom. Vehicle Crossing Method: Ramp and Culvert. </v>
      </c>
      <c r="E342" t="s">
        <v>732</v>
      </c>
      <c r="F342" s="12">
        <f>INDEX(families!$A:$A,MATCH(G342,families!$B:$B,0))</f>
        <v>38</v>
      </c>
      <c r="G342" s="3" t="s">
        <v>732</v>
      </c>
      <c r="J342">
        <v>595625</v>
      </c>
      <c r="K342">
        <v>5453255</v>
      </c>
      <c r="L342" t="s">
        <v>1950</v>
      </c>
      <c r="M342" t="s">
        <v>2010</v>
      </c>
      <c r="N342" t="s">
        <v>2009</v>
      </c>
      <c r="O342" t="s">
        <v>961</v>
      </c>
      <c r="P342" t="s">
        <v>1947</v>
      </c>
      <c r="Q342">
        <v>0</v>
      </c>
      <c r="R342" t="s">
        <v>1946</v>
      </c>
      <c r="S342" t="s">
        <v>1945</v>
      </c>
      <c r="T342" t="s">
        <v>1944</v>
      </c>
      <c r="U342">
        <v>1071165</v>
      </c>
      <c r="V342" t="s">
        <v>915</v>
      </c>
      <c r="W342" t="s">
        <v>1943</v>
      </c>
      <c r="X342" t="s">
        <v>1942</v>
      </c>
      <c r="Y342" t="s">
        <v>915</v>
      </c>
      <c r="Z342" t="s">
        <v>915</v>
      </c>
      <c r="AA342">
        <v>0</v>
      </c>
      <c r="AB342">
        <v>0</v>
      </c>
      <c r="AC342" t="s">
        <v>322</v>
      </c>
      <c r="AD342" t="s">
        <v>1515</v>
      </c>
      <c r="AF342" t="s">
        <v>2008</v>
      </c>
      <c r="AG342" t="s">
        <v>1940</v>
      </c>
      <c r="AH342" t="s">
        <v>1939</v>
      </c>
      <c r="AI342" s="4">
        <v>44592</v>
      </c>
      <c r="AJ342" t="s">
        <v>1020</v>
      </c>
      <c r="AK342" t="s">
        <v>1938</v>
      </c>
      <c r="AL342" t="s">
        <v>984</v>
      </c>
      <c r="AM342" t="s">
        <v>1825</v>
      </c>
      <c r="AN342" s="4">
        <v>44601</v>
      </c>
    </row>
    <row r="343" spans="1:40" x14ac:dyDescent="0.2">
      <c r="A343">
        <v>1071400.76</v>
      </c>
      <c r="C343" t="str">
        <f t="shared" si="10"/>
        <v>Unnamed Channel - BC-693c - S6 [TBD]</v>
      </c>
      <c r="D343" t="str">
        <f t="shared" si="11"/>
        <v xml:space="preserve">Fish bearing: No. Pipeline Crossing Method: Isolation if water present / Open-cut if dry or frozen to bottom. Vehicle Crossing Method: Ramp and Culvert. </v>
      </c>
      <c r="E343" t="s">
        <v>732</v>
      </c>
      <c r="F343" s="12">
        <f>INDEX(families!$A:$A,MATCH(G343,families!$B:$B,0))</f>
        <v>38</v>
      </c>
      <c r="G343" s="3" t="s">
        <v>732</v>
      </c>
      <c r="J343">
        <v>595535</v>
      </c>
      <c r="K343">
        <v>5453034</v>
      </c>
      <c r="L343" t="s">
        <v>1950</v>
      </c>
      <c r="M343" t="s">
        <v>2007</v>
      </c>
      <c r="N343" t="s">
        <v>2006</v>
      </c>
      <c r="O343" t="s">
        <v>961</v>
      </c>
      <c r="P343" t="s">
        <v>1959</v>
      </c>
      <c r="Q343">
        <v>10</v>
      </c>
      <c r="R343" t="s">
        <v>1963</v>
      </c>
      <c r="S343" t="s">
        <v>1945</v>
      </c>
      <c r="T343" t="s">
        <v>1944</v>
      </c>
      <c r="U343">
        <v>1071400</v>
      </c>
      <c r="V343" t="s">
        <v>915</v>
      </c>
      <c r="W343" t="s">
        <v>1943</v>
      </c>
      <c r="X343" t="s">
        <v>1942</v>
      </c>
      <c r="Y343" t="s">
        <v>915</v>
      </c>
      <c r="Z343" t="s">
        <v>915</v>
      </c>
      <c r="AA343">
        <v>0</v>
      </c>
      <c r="AB343">
        <v>0</v>
      </c>
      <c r="AC343" t="s">
        <v>322</v>
      </c>
      <c r="AD343" t="s">
        <v>1515</v>
      </c>
      <c r="AF343" t="s">
        <v>2005</v>
      </c>
      <c r="AG343" t="s">
        <v>1940</v>
      </c>
      <c r="AH343" t="s">
        <v>1939</v>
      </c>
      <c r="AI343" s="4">
        <v>44592</v>
      </c>
      <c r="AJ343" t="s">
        <v>1020</v>
      </c>
      <c r="AK343" t="s">
        <v>1938</v>
      </c>
      <c r="AL343" t="s">
        <v>984</v>
      </c>
      <c r="AM343" t="s">
        <v>1825</v>
      </c>
      <c r="AN343" s="4">
        <v>44601</v>
      </c>
    </row>
    <row r="344" spans="1:40" x14ac:dyDescent="0.2">
      <c r="A344">
        <v>1071489.5209999999</v>
      </c>
      <c r="C344" t="str">
        <f t="shared" si="10"/>
        <v>Unnamed Channel - BC-694 - S6/S4 [W1728.4]</v>
      </c>
      <c r="D344" t="str">
        <f t="shared" si="11"/>
        <v xml:space="preserve">Fish bearing: No. Pipeline Crossing Method: Isolation with water quality monitoring if flowing (1) / Open-cut if dry or frozen to bottom. Vehicle Crossing Method: Ramp and Culvert. </v>
      </c>
      <c r="E344" t="s">
        <v>732</v>
      </c>
      <c r="F344" s="12">
        <f>INDEX(families!$A:$A,MATCH(G344,families!$B:$B,0))</f>
        <v>38</v>
      </c>
      <c r="G344" s="3" t="s">
        <v>732</v>
      </c>
      <c r="J344">
        <v>595506</v>
      </c>
      <c r="K344">
        <v>5452950</v>
      </c>
      <c r="L344" t="s">
        <v>1950</v>
      </c>
      <c r="M344" t="s">
        <v>2004</v>
      </c>
      <c r="O344" t="s">
        <v>2003</v>
      </c>
      <c r="P344" t="s">
        <v>1959</v>
      </c>
      <c r="Q344">
        <v>10</v>
      </c>
      <c r="R344" t="s">
        <v>2002</v>
      </c>
      <c r="S344" t="s">
        <v>1991</v>
      </c>
      <c r="T344" t="s">
        <v>1944</v>
      </c>
      <c r="U344">
        <v>1071490</v>
      </c>
      <c r="V344" t="s">
        <v>915</v>
      </c>
      <c r="W344" t="s">
        <v>2001</v>
      </c>
      <c r="X344" t="s">
        <v>1942</v>
      </c>
      <c r="Y344" t="s">
        <v>915</v>
      </c>
      <c r="Z344" t="s">
        <v>915</v>
      </c>
      <c r="AA344">
        <v>5</v>
      </c>
      <c r="AB344">
        <v>4</v>
      </c>
      <c r="AC344" t="s">
        <v>322</v>
      </c>
      <c r="AD344" t="s">
        <v>1515</v>
      </c>
      <c r="AE344" t="s">
        <v>1981</v>
      </c>
      <c r="AF344" t="s">
        <v>1971</v>
      </c>
      <c r="AJ344" t="s">
        <v>1503</v>
      </c>
      <c r="AK344" t="s">
        <v>1951</v>
      </c>
    </row>
    <row r="345" spans="1:40" x14ac:dyDescent="0.2">
      <c r="A345">
        <v>1072049.0819999999</v>
      </c>
      <c r="C345" t="str">
        <f t="shared" si="10"/>
        <v>Unnamed Channel - BC-695 - S3 [W1729.4]</v>
      </c>
      <c r="D345" t="str">
        <f t="shared" si="11"/>
        <v xml:space="preserve">Fish bearing: Yes. Pipeline Crossing Method: Isolation with fish salvage and water quality monitoring (1). Vehicle Crossing Method: Clear-Span Bridge. </v>
      </c>
      <c r="E345" t="s">
        <v>732</v>
      </c>
      <c r="F345" s="12">
        <f>INDEX(families!$A:$A,MATCH(G345,families!$B:$B,0))</f>
        <v>38</v>
      </c>
      <c r="G345" s="3" t="s">
        <v>732</v>
      </c>
      <c r="J345">
        <v>595279</v>
      </c>
      <c r="K345">
        <v>5452441</v>
      </c>
      <c r="L345" t="s">
        <v>1950</v>
      </c>
      <c r="M345" t="s">
        <v>2000</v>
      </c>
      <c r="O345" t="s">
        <v>1999</v>
      </c>
      <c r="P345" t="s">
        <v>1959</v>
      </c>
      <c r="Q345">
        <v>20</v>
      </c>
      <c r="R345" t="s">
        <v>1998</v>
      </c>
      <c r="S345" t="s">
        <v>1991</v>
      </c>
      <c r="T345" t="s">
        <v>1997</v>
      </c>
      <c r="U345">
        <v>1072050</v>
      </c>
      <c r="V345" t="s">
        <v>322</v>
      </c>
      <c r="W345" t="s">
        <v>1955</v>
      </c>
      <c r="X345" t="s">
        <v>1954</v>
      </c>
      <c r="Y345" t="s">
        <v>322</v>
      </c>
      <c r="Z345" t="s">
        <v>322</v>
      </c>
      <c r="AA345">
        <v>5</v>
      </c>
      <c r="AB345">
        <v>4</v>
      </c>
      <c r="AC345" t="s">
        <v>322</v>
      </c>
      <c r="AD345" t="s">
        <v>1515</v>
      </c>
      <c r="AE345" t="s">
        <v>1981</v>
      </c>
      <c r="AJ345" t="s">
        <v>1503</v>
      </c>
      <c r="AK345" t="s">
        <v>1951</v>
      </c>
    </row>
    <row r="346" spans="1:40" x14ac:dyDescent="0.2">
      <c r="A346">
        <v>1072255.5460000001</v>
      </c>
      <c r="C346" t="str">
        <f t="shared" si="10"/>
        <v>Unnamed Channel - BC-696 - S6 [W1730.4]</v>
      </c>
      <c r="D346" t="str">
        <f t="shared" si="11"/>
        <v xml:space="preserve">Fish bearing: No. Pipeline Crossing Method: Isolation if water present / Open-cut if dry or frozen to bottom. Vehicle Crossing Method: Ramp and Culvert. </v>
      </c>
      <c r="E346" t="s">
        <v>732</v>
      </c>
      <c r="F346" s="12">
        <f>INDEX(families!$A:$A,MATCH(G346,families!$B:$B,0))</f>
        <v>38</v>
      </c>
      <c r="G346" s="3" t="s">
        <v>732</v>
      </c>
      <c r="J346">
        <v>595145</v>
      </c>
      <c r="K346">
        <v>5452288</v>
      </c>
      <c r="L346" t="s">
        <v>1950</v>
      </c>
      <c r="M346" t="s">
        <v>1996</v>
      </c>
      <c r="O346" t="s">
        <v>1995</v>
      </c>
      <c r="P346" t="s">
        <v>1959</v>
      </c>
      <c r="Q346">
        <v>10</v>
      </c>
      <c r="R346" t="s">
        <v>1963</v>
      </c>
      <c r="S346" t="s">
        <v>1945</v>
      </c>
      <c r="T346" t="s">
        <v>1944</v>
      </c>
      <c r="U346">
        <v>1072260</v>
      </c>
      <c r="V346" t="s">
        <v>915</v>
      </c>
      <c r="W346" t="s">
        <v>1943</v>
      </c>
      <c r="X346" t="s">
        <v>1942</v>
      </c>
      <c r="Y346" t="s">
        <v>915</v>
      </c>
      <c r="Z346" t="s">
        <v>915</v>
      </c>
      <c r="AA346">
        <v>10</v>
      </c>
      <c r="AB346">
        <v>4</v>
      </c>
      <c r="AC346" t="s">
        <v>322</v>
      </c>
      <c r="AD346" t="s">
        <v>1515</v>
      </c>
      <c r="AE346" t="s">
        <v>1981</v>
      </c>
      <c r="AF346" t="s">
        <v>1971</v>
      </c>
      <c r="AJ346" t="s">
        <v>1503</v>
      </c>
      <c r="AK346" t="s">
        <v>1962</v>
      </c>
    </row>
    <row r="347" spans="1:40" ht="51" x14ac:dyDescent="0.2">
      <c r="A347">
        <v>1072575.676</v>
      </c>
      <c r="C347" t="str">
        <f t="shared" si="10"/>
        <v>Unnamed Channel - BC-697 - S2 [W1731.4]</v>
      </c>
      <c r="D347" t="str">
        <f t="shared" si="11"/>
        <v xml:space="preserve">Fish bearing: Yes. Pipeline Crossing Method: Trenchless (Down-The-Hole Hammer). Vehicle Crossing Method: Clear-Span Bridge. </v>
      </c>
      <c r="E347" t="s">
        <v>732</v>
      </c>
      <c r="F347" s="12">
        <f>INDEX(families!$A:$A,MATCH(G347,families!$B:$B,0))</f>
        <v>38</v>
      </c>
      <c r="G347" s="3" t="s">
        <v>732</v>
      </c>
      <c r="J347">
        <v>594889</v>
      </c>
      <c r="K347">
        <v>5452097</v>
      </c>
      <c r="L347" t="s">
        <v>1950</v>
      </c>
      <c r="M347" t="s">
        <v>1994</v>
      </c>
      <c r="O347" t="s">
        <v>1993</v>
      </c>
      <c r="P347" t="s">
        <v>1959</v>
      </c>
      <c r="Q347">
        <v>30</v>
      </c>
      <c r="R347" t="s">
        <v>1992</v>
      </c>
      <c r="S347" t="s">
        <v>1991</v>
      </c>
      <c r="T347" s="5" t="s">
        <v>1983</v>
      </c>
      <c r="U347">
        <v>1072570</v>
      </c>
      <c r="V347" t="s">
        <v>322</v>
      </c>
      <c r="W347" t="s">
        <v>1976</v>
      </c>
      <c r="X347" t="s">
        <v>1954</v>
      </c>
      <c r="Y347" t="s">
        <v>915</v>
      </c>
      <c r="Z347" t="s">
        <v>915</v>
      </c>
      <c r="AA347">
        <v>20</v>
      </c>
      <c r="AB347">
        <v>13</v>
      </c>
      <c r="AC347" t="s">
        <v>322</v>
      </c>
      <c r="AD347" t="s">
        <v>1515</v>
      </c>
      <c r="AE347" t="s">
        <v>1981</v>
      </c>
      <c r="AF347" t="s">
        <v>1990</v>
      </c>
      <c r="AJ347" t="s">
        <v>1503</v>
      </c>
      <c r="AK347" t="s">
        <v>1989</v>
      </c>
    </row>
    <row r="348" spans="1:40" x14ac:dyDescent="0.2">
      <c r="A348">
        <v>1072852.148</v>
      </c>
      <c r="C348" t="str">
        <f t="shared" si="10"/>
        <v>Unnamed Drainage - BC-698 - NCD [W1732.4]</v>
      </c>
      <c r="D348" t="str">
        <f t="shared" si="11"/>
        <v xml:space="preserve">Fish bearing: No. Pipeline Crossing Method: Isolation if water present / Open-cut if dry or frozen to bottom. Vehicle Crossing Method: Ramp and Culvert. </v>
      </c>
      <c r="E348" t="s">
        <v>732</v>
      </c>
      <c r="F348" s="12">
        <f>INDEX(families!$A:$A,MATCH(G348,families!$B:$B,0))</f>
        <v>38</v>
      </c>
      <c r="G348" s="3" t="s">
        <v>732</v>
      </c>
      <c r="J348">
        <v>594667</v>
      </c>
      <c r="K348">
        <v>5451931</v>
      </c>
      <c r="L348" t="s">
        <v>1950</v>
      </c>
      <c r="M348" t="s">
        <v>1988</v>
      </c>
      <c r="O348" t="s">
        <v>1987</v>
      </c>
      <c r="P348" t="s">
        <v>1947</v>
      </c>
      <c r="Q348">
        <v>0</v>
      </c>
      <c r="R348" t="s">
        <v>1946</v>
      </c>
      <c r="S348" t="s">
        <v>1945</v>
      </c>
      <c r="T348" t="s">
        <v>1944</v>
      </c>
      <c r="U348">
        <v>1072850</v>
      </c>
      <c r="V348" t="s">
        <v>915</v>
      </c>
      <c r="W348" t="s">
        <v>1943</v>
      </c>
      <c r="X348" t="s">
        <v>1942</v>
      </c>
      <c r="Y348" t="s">
        <v>915</v>
      </c>
      <c r="Z348" t="s">
        <v>915</v>
      </c>
      <c r="AA348">
        <v>0</v>
      </c>
      <c r="AB348">
        <v>0</v>
      </c>
      <c r="AC348" t="s">
        <v>322</v>
      </c>
      <c r="AD348" t="s">
        <v>1515</v>
      </c>
      <c r="AF348" t="s">
        <v>1971</v>
      </c>
      <c r="AJ348" t="s">
        <v>1503</v>
      </c>
      <c r="AK348" t="s">
        <v>1938</v>
      </c>
    </row>
    <row r="349" spans="1:40" ht="51" x14ac:dyDescent="0.2">
      <c r="A349">
        <v>1073768.2279999999</v>
      </c>
      <c r="C349" t="str">
        <f t="shared" si="10"/>
        <v>Unnamed Channel - BC-700 - S4 [W1734.2]</v>
      </c>
      <c r="D349" t="str">
        <f t="shared" si="11"/>
        <v xml:space="preserve">Fish bearing: Yes. Pipeline Crossing Method: Trenchless (Down-The-Hole Hammer). Vehicle Crossing Method: Clear-Span Bridge or other regulatory approved crossing method. </v>
      </c>
      <c r="E349" t="s">
        <v>732</v>
      </c>
      <c r="F349" s="12">
        <f>INDEX(families!$A:$A,MATCH(G349,families!$B:$B,0))</f>
        <v>38</v>
      </c>
      <c r="G349" s="3" t="s">
        <v>732</v>
      </c>
      <c r="J349">
        <v>594016</v>
      </c>
      <c r="K349">
        <v>5451298</v>
      </c>
      <c r="L349" t="s">
        <v>1950</v>
      </c>
      <c r="M349" t="s">
        <v>1986</v>
      </c>
      <c r="O349" t="s">
        <v>1985</v>
      </c>
      <c r="P349" t="s">
        <v>1959</v>
      </c>
      <c r="Q349">
        <v>15</v>
      </c>
      <c r="R349" t="s">
        <v>1984</v>
      </c>
      <c r="S349" t="s">
        <v>1957</v>
      </c>
      <c r="T349" s="5" t="s">
        <v>1983</v>
      </c>
      <c r="U349">
        <v>1073770</v>
      </c>
      <c r="V349" t="s">
        <v>322</v>
      </c>
      <c r="W349" t="s">
        <v>1976</v>
      </c>
      <c r="X349" t="s">
        <v>1982</v>
      </c>
      <c r="Y349" t="s">
        <v>915</v>
      </c>
      <c r="Z349" t="s">
        <v>915</v>
      </c>
      <c r="AA349">
        <v>10</v>
      </c>
      <c r="AB349">
        <v>7</v>
      </c>
      <c r="AC349" t="s">
        <v>322</v>
      </c>
      <c r="AD349" t="s">
        <v>1515</v>
      </c>
      <c r="AE349" t="s">
        <v>1981</v>
      </c>
      <c r="AF349" t="s">
        <v>1980</v>
      </c>
      <c r="AJ349" t="s">
        <v>1503</v>
      </c>
      <c r="AK349" t="s">
        <v>1951</v>
      </c>
    </row>
    <row r="350" spans="1:40" x14ac:dyDescent="0.2">
      <c r="A350">
        <v>1073822.4310000001</v>
      </c>
      <c r="C350" t="str">
        <f t="shared" si="10"/>
        <v>Unnamed Drainage - BC-700a - NCD [W1735.2]</v>
      </c>
      <c r="D350" t="str">
        <f t="shared" si="11"/>
        <v xml:space="preserve">Fish bearing: No. Pipeline Crossing Method: Trenchless (Down-The-Hole Hammer). Vehicle Crossing Method: Ramp and Culvert. </v>
      </c>
      <c r="E350" t="s">
        <v>732</v>
      </c>
      <c r="F350" s="12">
        <f>INDEX(families!$A:$A,MATCH(G350,families!$B:$B,0))</f>
        <v>38</v>
      </c>
      <c r="G350" s="3" t="s">
        <v>732</v>
      </c>
      <c r="J350">
        <v>593983</v>
      </c>
      <c r="K350">
        <v>5451255</v>
      </c>
      <c r="L350" t="s">
        <v>1950</v>
      </c>
      <c r="M350" t="s">
        <v>1979</v>
      </c>
      <c r="O350" t="s">
        <v>1978</v>
      </c>
      <c r="P350" t="s">
        <v>1947</v>
      </c>
      <c r="Q350">
        <v>0</v>
      </c>
      <c r="R350" t="s">
        <v>1946</v>
      </c>
      <c r="S350" t="s">
        <v>1945</v>
      </c>
      <c r="T350" t="s">
        <v>1977</v>
      </c>
      <c r="U350">
        <v>1073820</v>
      </c>
      <c r="V350" t="s">
        <v>915</v>
      </c>
      <c r="W350" t="s">
        <v>1976</v>
      </c>
      <c r="X350" t="s">
        <v>1942</v>
      </c>
      <c r="Y350" t="s">
        <v>915</v>
      </c>
      <c r="Z350" t="s">
        <v>915</v>
      </c>
      <c r="AA350">
        <v>0</v>
      </c>
      <c r="AB350">
        <v>0</v>
      </c>
      <c r="AC350" t="s">
        <v>322</v>
      </c>
      <c r="AD350" t="s">
        <v>1515</v>
      </c>
      <c r="AF350" t="s">
        <v>1971</v>
      </c>
      <c r="AJ350" t="s">
        <v>1503</v>
      </c>
      <c r="AK350" t="s">
        <v>1938</v>
      </c>
    </row>
    <row r="351" spans="1:40" x14ac:dyDescent="0.2">
      <c r="A351">
        <v>1073985.75</v>
      </c>
      <c r="C351" t="str">
        <f t="shared" si="10"/>
        <v>Unnamed Drainage - BC-701 - NCD [W1736.4]</v>
      </c>
      <c r="D351" t="str">
        <f t="shared" si="11"/>
        <v xml:space="preserve">Fish bearing: No. Pipeline Crossing Method: Isolation if water present / Open-cut if dry or frozen to bottom. Vehicle Crossing Method: Ramp and Culvert. </v>
      </c>
      <c r="E351" t="s">
        <v>732</v>
      </c>
      <c r="F351" s="12">
        <f>INDEX(families!$A:$A,MATCH(G351,families!$B:$B,0))</f>
        <v>38</v>
      </c>
      <c r="G351" s="3" t="s">
        <v>732</v>
      </c>
      <c r="J351">
        <v>593872</v>
      </c>
      <c r="K351">
        <v>5451137</v>
      </c>
      <c r="L351" t="s">
        <v>1950</v>
      </c>
      <c r="M351" t="s">
        <v>1975</v>
      </c>
      <c r="O351" t="s">
        <v>1974</v>
      </c>
      <c r="P351" t="s">
        <v>1947</v>
      </c>
      <c r="Q351">
        <v>0</v>
      </c>
      <c r="R351" t="s">
        <v>1946</v>
      </c>
      <c r="S351" t="s">
        <v>1945</v>
      </c>
      <c r="T351" t="s">
        <v>1944</v>
      </c>
      <c r="U351">
        <v>1073990</v>
      </c>
      <c r="V351" t="s">
        <v>915</v>
      </c>
      <c r="W351" t="s">
        <v>1943</v>
      </c>
      <c r="X351" t="s">
        <v>1942</v>
      </c>
      <c r="Y351" t="s">
        <v>915</v>
      </c>
      <c r="Z351" t="s">
        <v>915</v>
      </c>
      <c r="AA351">
        <v>0</v>
      </c>
      <c r="AB351">
        <v>0</v>
      </c>
      <c r="AC351" t="s">
        <v>322</v>
      </c>
      <c r="AD351" t="s">
        <v>1515</v>
      </c>
      <c r="AF351" t="s">
        <v>1971</v>
      </c>
      <c r="AJ351" t="s">
        <v>1503</v>
      </c>
      <c r="AK351" t="s">
        <v>1938</v>
      </c>
    </row>
    <row r="352" spans="1:40" x14ac:dyDescent="0.2">
      <c r="A352">
        <v>1074524.7960000001</v>
      </c>
      <c r="C352" t="str">
        <f t="shared" si="10"/>
        <v>Unnamed Drainage - BC-701a - NCD [W2149.0]</v>
      </c>
      <c r="D352" t="str">
        <f t="shared" si="11"/>
        <v xml:space="preserve">Fish bearing: No. Pipeline Crossing Method: Isolation if water present / Open-cut if dry or frozen to bottom. Vehicle Crossing Method: Ramp and Culvert. </v>
      </c>
      <c r="E352" t="s">
        <v>732</v>
      </c>
      <c r="F352" s="12">
        <f>INDEX(families!$A:$A,MATCH(G352,families!$B:$B,0))</f>
        <v>38</v>
      </c>
      <c r="G352" s="3" t="s">
        <v>732</v>
      </c>
      <c r="J352">
        <v>593445</v>
      </c>
      <c r="K352">
        <v>5450808</v>
      </c>
      <c r="L352" t="s">
        <v>1950</v>
      </c>
      <c r="M352" t="s">
        <v>1973</v>
      </c>
      <c r="O352" t="s">
        <v>1972</v>
      </c>
      <c r="P352" t="s">
        <v>1947</v>
      </c>
      <c r="Q352">
        <v>0</v>
      </c>
      <c r="R352" t="s">
        <v>1946</v>
      </c>
      <c r="S352" t="s">
        <v>1945</v>
      </c>
      <c r="T352" t="s">
        <v>1944</v>
      </c>
      <c r="U352">
        <v>1074530</v>
      </c>
      <c r="V352" t="s">
        <v>915</v>
      </c>
      <c r="W352" t="s">
        <v>1943</v>
      </c>
      <c r="X352" t="s">
        <v>1942</v>
      </c>
      <c r="Y352" t="s">
        <v>915</v>
      </c>
      <c r="Z352" t="s">
        <v>915</v>
      </c>
      <c r="AA352">
        <v>0</v>
      </c>
      <c r="AB352">
        <v>0</v>
      </c>
      <c r="AC352" t="s">
        <v>322</v>
      </c>
      <c r="AD352" t="s">
        <v>1515</v>
      </c>
      <c r="AF352" t="s">
        <v>1971</v>
      </c>
      <c r="AJ352" t="s">
        <v>1503</v>
      </c>
      <c r="AK352" t="s">
        <v>1938</v>
      </c>
    </row>
    <row r="353" spans="1:37" x14ac:dyDescent="0.2">
      <c r="A353">
        <v>1075578.548</v>
      </c>
      <c r="C353" t="str">
        <f t="shared" si="10"/>
        <v>Unnamed Channel - BC-704 - S6 [W1739.4]</v>
      </c>
      <c r="D353" t="str">
        <f t="shared" si="11"/>
        <v xml:space="preserve">Fish bearing: No. Pipeline Crossing Method: Isolation if water present / Open-cut if dry or frozen to bottom. Vehicle Crossing Method: Ramp and Culvert. </v>
      </c>
      <c r="E353" t="s">
        <v>732</v>
      </c>
      <c r="F353" s="12">
        <f>INDEX(families!$A:$A,MATCH(G353,families!$B:$B,0))</f>
        <v>38</v>
      </c>
      <c r="G353" s="3" t="s">
        <v>732</v>
      </c>
      <c r="J353">
        <v>592628</v>
      </c>
      <c r="K353">
        <v>5450145</v>
      </c>
      <c r="L353" t="s">
        <v>1950</v>
      </c>
      <c r="M353" t="s">
        <v>1970</v>
      </c>
      <c r="O353" t="s">
        <v>1969</v>
      </c>
      <c r="P353" t="s">
        <v>1959</v>
      </c>
      <c r="Q353">
        <v>10</v>
      </c>
      <c r="R353" t="s">
        <v>1963</v>
      </c>
      <c r="S353" t="s">
        <v>1945</v>
      </c>
      <c r="T353" t="s">
        <v>1944</v>
      </c>
      <c r="U353">
        <v>1075579</v>
      </c>
      <c r="V353" t="s">
        <v>915</v>
      </c>
      <c r="W353" t="s">
        <v>1943</v>
      </c>
      <c r="X353" t="s">
        <v>1942</v>
      </c>
      <c r="Y353" t="s">
        <v>915</v>
      </c>
      <c r="Z353" t="s">
        <v>915</v>
      </c>
      <c r="AA353">
        <v>0</v>
      </c>
      <c r="AB353">
        <v>0</v>
      </c>
      <c r="AC353" t="s">
        <v>322</v>
      </c>
      <c r="AD353" t="s">
        <v>1515</v>
      </c>
      <c r="AE353" t="s">
        <v>1968</v>
      </c>
      <c r="AG353" t="s">
        <v>1940</v>
      </c>
      <c r="AH353" t="s">
        <v>1939</v>
      </c>
      <c r="AI353" s="4">
        <v>44434</v>
      </c>
      <c r="AJ353" t="s">
        <v>906</v>
      </c>
      <c r="AK353" t="s">
        <v>1938</v>
      </c>
    </row>
    <row r="354" spans="1:37" x14ac:dyDescent="0.2">
      <c r="A354">
        <v>1066613.2009999999</v>
      </c>
      <c r="C354" t="str">
        <f t="shared" si="10"/>
        <v>Unnamed Channel - BC-680b - S6 [TBD]</v>
      </c>
      <c r="D354" t="str">
        <f t="shared" si="11"/>
        <v xml:space="preserve">Fish bearing: No. Pipeline Crossing Method: Isolation if water present / Open-cut if dry or frozen to bottom. Vehicle Crossing Method: Ramp and Culvert. </v>
      </c>
      <c r="E354" t="s">
        <v>732</v>
      </c>
      <c r="F354" s="12">
        <f>INDEX(families!$A:$A,MATCH(G354,families!$B:$B,0))</f>
        <v>38</v>
      </c>
      <c r="G354" s="3" t="s">
        <v>732</v>
      </c>
      <c r="J354">
        <v>596447</v>
      </c>
      <c r="K354">
        <v>5457326</v>
      </c>
      <c r="L354" t="s">
        <v>1950</v>
      </c>
      <c r="M354" t="s">
        <v>1967</v>
      </c>
      <c r="N354" t="s">
        <v>1966</v>
      </c>
      <c r="O354" t="s">
        <v>961</v>
      </c>
      <c r="P354" t="s">
        <v>1959</v>
      </c>
      <c r="Q354">
        <v>10</v>
      </c>
      <c r="R354" t="s">
        <v>1963</v>
      </c>
      <c r="S354" t="s">
        <v>1945</v>
      </c>
      <c r="T354" t="s">
        <v>1944</v>
      </c>
      <c r="U354">
        <v>1066613.2009999999</v>
      </c>
      <c r="V354" t="s">
        <v>915</v>
      </c>
      <c r="W354" t="s">
        <v>1943</v>
      </c>
      <c r="X354" t="s">
        <v>1942</v>
      </c>
      <c r="Y354" t="s">
        <v>915</v>
      </c>
      <c r="Z354" t="s">
        <v>915</v>
      </c>
      <c r="AC354" t="s">
        <v>322</v>
      </c>
      <c r="AD354" t="s">
        <v>1941</v>
      </c>
      <c r="AG354" t="s">
        <v>1940</v>
      </c>
      <c r="AH354" t="s">
        <v>1939</v>
      </c>
      <c r="AI354" s="4">
        <v>44642</v>
      </c>
      <c r="AJ354" t="s">
        <v>1020</v>
      </c>
      <c r="AK354" t="s">
        <v>1962</v>
      </c>
    </row>
    <row r="355" spans="1:37" x14ac:dyDescent="0.2">
      <c r="A355">
        <v>1066723.0759999999</v>
      </c>
      <c r="C355" t="str">
        <f t="shared" si="10"/>
        <v>Unnamed Channel - BC-680c - S6 [TBD]</v>
      </c>
      <c r="D355" t="str">
        <f t="shared" si="11"/>
        <v xml:space="preserve">Fish bearing: No. Pipeline Crossing Method: Isolation if water present / Open-cut if dry or frozen to bottom. Vehicle Crossing Method: Ramp and Culvert. </v>
      </c>
      <c r="E355" t="s">
        <v>732</v>
      </c>
      <c r="F355" s="12">
        <f>INDEX(families!$A:$A,MATCH(G355,families!$B:$B,0))</f>
        <v>38</v>
      </c>
      <c r="G355" s="3" t="s">
        <v>732</v>
      </c>
      <c r="J355">
        <v>596426</v>
      </c>
      <c r="K355">
        <v>5457218</v>
      </c>
      <c r="L355" t="s">
        <v>1950</v>
      </c>
      <c r="M355" t="s">
        <v>1965</v>
      </c>
      <c r="N355" t="s">
        <v>1964</v>
      </c>
      <c r="O355" t="s">
        <v>961</v>
      </c>
      <c r="P355" t="s">
        <v>1959</v>
      </c>
      <c r="Q355">
        <v>10</v>
      </c>
      <c r="R355" t="s">
        <v>1963</v>
      </c>
      <c r="S355" t="s">
        <v>1945</v>
      </c>
      <c r="T355" t="s">
        <v>1944</v>
      </c>
      <c r="U355">
        <v>1066723.0759999999</v>
      </c>
      <c r="V355" t="s">
        <v>915</v>
      </c>
      <c r="W355" t="s">
        <v>1943</v>
      </c>
      <c r="X355" t="s">
        <v>1942</v>
      </c>
      <c r="Y355" t="s">
        <v>915</v>
      </c>
      <c r="Z355" t="s">
        <v>915</v>
      </c>
      <c r="AC355" t="s">
        <v>322</v>
      </c>
      <c r="AD355" t="s">
        <v>1941</v>
      </c>
      <c r="AG355" t="s">
        <v>1940</v>
      </c>
      <c r="AH355" t="s">
        <v>1939</v>
      </c>
      <c r="AI355" s="4">
        <v>44642</v>
      </c>
      <c r="AJ355" t="s">
        <v>1020</v>
      </c>
      <c r="AK355" t="s">
        <v>1962</v>
      </c>
    </row>
    <row r="356" spans="1:37" x14ac:dyDescent="0.2">
      <c r="A356">
        <v>1066815.2790000001</v>
      </c>
      <c r="C356" t="str">
        <f t="shared" si="10"/>
        <v>Unnamed Channel - BC-680d - S4* [TBD]</v>
      </c>
      <c r="D356" t="str">
        <f t="shared" si="11"/>
        <v xml:space="preserve">Pipeline Crossing Method: Isolation with fish salvage and water quality monitoring (1). Vehicle Crossing Method: Clear-Span Bridge. </v>
      </c>
      <c r="E356" t="s">
        <v>732</v>
      </c>
      <c r="F356" s="12">
        <f>INDEX(families!$A:$A,MATCH(G356,families!$B:$B,0))</f>
        <v>38</v>
      </c>
      <c r="G356" s="3" t="s">
        <v>732</v>
      </c>
      <c r="J356">
        <v>596411</v>
      </c>
      <c r="K356">
        <v>5457127</v>
      </c>
      <c r="L356" t="s">
        <v>1950</v>
      </c>
      <c r="M356" t="s">
        <v>1961</v>
      </c>
      <c r="N356" t="s">
        <v>1960</v>
      </c>
      <c r="O356" t="s">
        <v>961</v>
      </c>
      <c r="P356" t="s">
        <v>1959</v>
      </c>
      <c r="Q356">
        <v>15</v>
      </c>
      <c r="R356" t="s">
        <v>1958</v>
      </c>
      <c r="S356" t="s">
        <v>1957</v>
      </c>
      <c r="T356" t="s">
        <v>1956</v>
      </c>
      <c r="U356">
        <v>1066815.2790000001</v>
      </c>
      <c r="W356" t="s">
        <v>1955</v>
      </c>
      <c r="X356" t="s">
        <v>1954</v>
      </c>
      <c r="Y356" t="s">
        <v>322</v>
      </c>
      <c r="Z356" t="s">
        <v>322</v>
      </c>
      <c r="AC356" t="s">
        <v>322</v>
      </c>
      <c r="AD356" t="s">
        <v>1953</v>
      </c>
      <c r="AF356" t="s">
        <v>1952</v>
      </c>
      <c r="AG356" t="s">
        <v>1940</v>
      </c>
      <c r="AH356" t="s">
        <v>1939</v>
      </c>
      <c r="AI356" s="4">
        <v>44642</v>
      </c>
      <c r="AJ356" t="s">
        <v>1020</v>
      </c>
      <c r="AK356" t="s">
        <v>1951</v>
      </c>
    </row>
    <row r="357" spans="1:37" x14ac:dyDescent="0.2">
      <c r="A357">
        <v>1066922.9410000001</v>
      </c>
      <c r="C357" t="str">
        <f t="shared" si="10"/>
        <v>Unnamed Drainage - BC-681a - NCD [TBD]</v>
      </c>
      <c r="D357" t="str">
        <f t="shared" si="11"/>
        <v xml:space="preserve">Fish bearing: No. Pipeline Crossing Method: Isolation if water present / Open-cut if dry or frozen to bottom. Vehicle Crossing Method: Ramp and Culvert. </v>
      </c>
      <c r="E357" t="s">
        <v>732</v>
      </c>
      <c r="F357" s="12">
        <f>INDEX(families!$A:$A,MATCH(G357,families!$B:$B,0))</f>
        <v>38</v>
      </c>
      <c r="G357" s="3" t="s">
        <v>732</v>
      </c>
      <c r="J357">
        <v>596420</v>
      </c>
      <c r="K357">
        <v>5457017</v>
      </c>
      <c r="L357" t="s">
        <v>1950</v>
      </c>
      <c r="M357" t="s">
        <v>1949</v>
      </c>
      <c r="N357" t="s">
        <v>1948</v>
      </c>
      <c r="O357" t="s">
        <v>961</v>
      </c>
      <c r="P357" t="s">
        <v>1947</v>
      </c>
      <c r="Q357">
        <v>0</v>
      </c>
      <c r="R357" t="s">
        <v>1946</v>
      </c>
      <c r="S357" t="s">
        <v>1945</v>
      </c>
      <c r="T357" t="s">
        <v>1944</v>
      </c>
      <c r="U357">
        <v>1066922.9410000001</v>
      </c>
      <c r="V357" t="s">
        <v>915</v>
      </c>
      <c r="W357" t="s">
        <v>1943</v>
      </c>
      <c r="X357" t="s">
        <v>1942</v>
      </c>
      <c r="Y357" t="s">
        <v>915</v>
      </c>
      <c r="Z357" t="s">
        <v>915</v>
      </c>
      <c r="AA357">
        <v>0</v>
      </c>
      <c r="AB357">
        <v>0</v>
      </c>
      <c r="AC357" t="s">
        <v>322</v>
      </c>
      <c r="AD357" t="s">
        <v>1941</v>
      </c>
      <c r="AG357" t="s">
        <v>1940</v>
      </c>
      <c r="AH357" t="s">
        <v>1939</v>
      </c>
      <c r="AI357" s="4">
        <v>44648</v>
      </c>
      <c r="AJ357" t="s">
        <v>1020</v>
      </c>
      <c r="AK357" t="s">
        <v>1938</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5C54C-B757-9042-925A-942558DB6570}">
  <dimension ref="A1:CZ659"/>
  <sheetViews>
    <sheetView workbookViewId="0">
      <selection activeCell="F12" sqref="F12"/>
    </sheetView>
  </sheetViews>
  <sheetFormatPr baseColWidth="10" defaultColWidth="9" defaultRowHeight="15" x14ac:dyDescent="0.2"/>
  <cols>
    <col min="1" max="1" width="11.1640625" style="1" bestFit="1" customWidth="1"/>
    <col min="2" max="2" width="6.83203125" style="1" bestFit="1" customWidth="1"/>
    <col min="3" max="3" width="6.6640625" style="1" bestFit="1" customWidth="1"/>
    <col min="4" max="4" width="8.1640625" style="1" bestFit="1" customWidth="1"/>
    <col min="5" max="5" width="10.83203125" style="2" bestFit="1" customWidth="1"/>
    <col min="6" max="6" width="81.5" style="1" bestFit="1" customWidth="1"/>
    <col min="7" max="7" width="40.5" style="1" bestFit="1" customWidth="1"/>
    <col min="8" max="12" width="9" style="1"/>
    <col min="13" max="13" width="7.83203125" style="1" bestFit="1" customWidth="1"/>
    <col min="14" max="14" width="14.5" style="1" bestFit="1" customWidth="1"/>
    <col min="15" max="15" width="12.33203125" style="1" bestFit="1" customWidth="1"/>
    <col min="16" max="17" width="255.83203125" style="1" bestFit="1" customWidth="1"/>
    <col min="18" max="18" width="6.33203125" style="1" bestFit="1" customWidth="1"/>
    <col min="19" max="19" width="11.5" style="1" bestFit="1" customWidth="1"/>
    <col min="20" max="20" width="22.5" style="1" bestFit="1" customWidth="1"/>
    <col min="21" max="21" width="41.5" style="1" bestFit="1" customWidth="1"/>
    <col min="22" max="22" width="45.5" style="1" bestFit="1" customWidth="1"/>
    <col min="23" max="23" width="45.6640625" style="1" bestFit="1" customWidth="1"/>
    <col min="24" max="24" width="21.5" style="1" bestFit="1" customWidth="1"/>
    <col min="25" max="25" width="12.1640625" style="1" bestFit="1" customWidth="1"/>
    <col min="26" max="26" width="15" style="1" bestFit="1" customWidth="1"/>
    <col min="27" max="27" width="12.83203125" style="1" bestFit="1" customWidth="1"/>
    <col min="28" max="28" width="12.1640625" style="1" bestFit="1" customWidth="1"/>
    <col min="29" max="29" width="9.83203125" style="1" bestFit="1" customWidth="1"/>
    <col min="30" max="30" width="9.33203125" style="1" bestFit="1" customWidth="1"/>
    <col min="31" max="31" width="10.6640625" style="1" bestFit="1" customWidth="1"/>
    <col min="32" max="32" width="9.33203125" style="1" bestFit="1" customWidth="1"/>
    <col min="33" max="33" width="34" style="1" bestFit="1" customWidth="1"/>
    <col min="34" max="34" width="9" style="1"/>
    <col min="35" max="35" width="23.5" style="1" bestFit="1" customWidth="1"/>
    <col min="36" max="36" width="25.33203125" style="1" bestFit="1" customWidth="1"/>
    <col min="37" max="37" width="16.5" style="1" bestFit="1" customWidth="1"/>
    <col min="38" max="38" width="8.33203125" style="1" bestFit="1" customWidth="1"/>
    <col min="39" max="39" width="6.5" style="1" bestFit="1" customWidth="1"/>
    <col min="40" max="40" width="15" style="1" bestFit="1" customWidth="1"/>
    <col min="41" max="41" width="6" style="1" bestFit="1" customWidth="1"/>
    <col min="42" max="42" width="14.5" style="1" bestFit="1" customWidth="1"/>
    <col min="43" max="43" width="9.33203125" style="1" bestFit="1" customWidth="1"/>
    <col min="44" max="44" width="13.83203125" style="1" bestFit="1" customWidth="1"/>
    <col min="45" max="45" width="16.6640625" style="1" bestFit="1" customWidth="1"/>
    <col min="46" max="46" width="19.83203125" style="1" bestFit="1" customWidth="1"/>
    <col min="47" max="47" width="17.1640625" style="1" bestFit="1" customWidth="1"/>
    <col min="48" max="48" width="8.5" style="1" bestFit="1" customWidth="1"/>
    <col min="49" max="49" width="8.33203125" style="1" bestFit="1" customWidth="1"/>
    <col min="50" max="50" width="13.5" style="1" bestFit="1" customWidth="1"/>
    <col min="51" max="51" width="8.6640625" style="1" bestFit="1" customWidth="1"/>
    <col min="52" max="52" width="23.6640625" style="1" bestFit="1" customWidth="1"/>
    <col min="53" max="54" width="12.1640625" style="1" bestFit="1" customWidth="1"/>
    <col min="55" max="55" width="9.1640625" style="1" bestFit="1" customWidth="1"/>
    <col min="56" max="56" width="6" style="1" bestFit="1" customWidth="1"/>
    <col min="57" max="57" width="9.1640625" style="1" bestFit="1" customWidth="1"/>
    <col min="58" max="58" width="10.33203125" style="1" bestFit="1" customWidth="1"/>
    <col min="59" max="59" width="9.6640625" style="1" bestFit="1" customWidth="1"/>
    <col min="60" max="60" width="10.1640625" style="1" bestFit="1" customWidth="1"/>
    <col min="61" max="61" width="10.33203125" style="1" bestFit="1" customWidth="1"/>
    <col min="62" max="62" width="9.83203125" style="1" bestFit="1" customWidth="1"/>
    <col min="63" max="63" width="9.5" style="1" bestFit="1" customWidth="1"/>
    <col min="64" max="64" width="9.83203125" style="1" bestFit="1" customWidth="1"/>
    <col min="65" max="65" width="9.6640625" style="1" bestFit="1" customWidth="1"/>
    <col min="66" max="66" width="12.33203125" style="1" bestFit="1" customWidth="1"/>
    <col min="67" max="67" width="13.33203125" style="1" bestFit="1" customWidth="1"/>
    <col min="68" max="68" width="12.83203125" style="1" bestFit="1" customWidth="1"/>
    <col min="69" max="69" width="11.5" style="1" bestFit="1" customWidth="1"/>
    <col min="70" max="70" width="10.83203125" style="1" bestFit="1" customWidth="1"/>
    <col min="71" max="71" width="15" style="1" bestFit="1" customWidth="1"/>
    <col min="72" max="72" width="27.83203125" style="1" bestFit="1" customWidth="1"/>
    <col min="73" max="73" width="7.1640625" style="1" bestFit="1" customWidth="1"/>
    <col min="74" max="74" width="9.33203125" style="1" bestFit="1" customWidth="1"/>
    <col min="75" max="75" width="10.33203125" style="1" bestFit="1" customWidth="1"/>
    <col min="76" max="76" width="37.83203125" style="1" bestFit="1" customWidth="1"/>
    <col min="77" max="77" width="13.6640625" style="1" bestFit="1" customWidth="1"/>
    <col min="78" max="78" width="26.1640625" style="1" bestFit="1" customWidth="1"/>
    <col min="79" max="79" width="28.1640625" style="1" bestFit="1" customWidth="1"/>
    <col min="80" max="80" width="24.1640625" style="1" bestFit="1" customWidth="1"/>
    <col min="81" max="81" width="22.83203125" style="1" bestFit="1" customWidth="1"/>
    <col min="82" max="82" width="20.83203125" style="1" bestFit="1" customWidth="1"/>
    <col min="83" max="83" width="22.83203125" style="1" bestFit="1" customWidth="1"/>
    <col min="84" max="84" width="21.1640625" style="1" bestFit="1" customWidth="1"/>
    <col min="85" max="85" width="22.83203125" style="1" bestFit="1" customWidth="1"/>
    <col min="86" max="86" width="20.6640625" style="1" bestFit="1" customWidth="1"/>
    <col min="87" max="87" width="19.1640625" style="1" bestFit="1" customWidth="1"/>
    <col min="88" max="88" width="8.1640625" style="1" bestFit="1" customWidth="1"/>
    <col min="89" max="89" width="10.5" style="1" bestFit="1" customWidth="1"/>
    <col min="90" max="90" width="10" style="1" bestFit="1" customWidth="1"/>
    <col min="91" max="91" width="17.33203125" style="1" bestFit="1" customWidth="1"/>
    <col min="92" max="92" width="17.1640625" style="1" bestFit="1" customWidth="1"/>
    <col min="93" max="93" width="16.6640625" style="1" bestFit="1" customWidth="1"/>
    <col min="94" max="94" width="38" style="1" bestFit="1" customWidth="1"/>
    <col min="95" max="95" width="7.33203125" style="1" bestFit="1" customWidth="1"/>
    <col min="96" max="96" width="17.83203125" style="1" bestFit="1" customWidth="1"/>
    <col min="97" max="97" width="23.83203125" style="1" bestFit="1" customWidth="1"/>
    <col min="98" max="99" width="17.83203125" style="1" bestFit="1" customWidth="1"/>
    <col min="100" max="100" width="12.33203125" style="1" bestFit="1" customWidth="1"/>
    <col min="101" max="101" width="160.5" style="1" bestFit="1" customWidth="1"/>
    <col min="102" max="102" width="26.33203125" style="1" bestFit="1" customWidth="1"/>
    <col min="103" max="103" width="12" style="1" bestFit="1" customWidth="1"/>
    <col min="104" max="104" width="10.83203125" style="1" bestFit="1" customWidth="1"/>
    <col min="105" max="16384" width="9" style="1"/>
  </cols>
  <sheetData>
    <row r="1" spans="1:104" x14ac:dyDescent="0.2">
      <c r="A1" s="1" t="s">
        <v>9823</v>
      </c>
      <c r="B1" s="1" t="s">
        <v>9824</v>
      </c>
      <c r="C1" s="1" t="s">
        <v>1585</v>
      </c>
      <c r="D1" s="11" t="s">
        <v>9820</v>
      </c>
      <c r="E1" s="12" t="s">
        <v>9818</v>
      </c>
      <c r="F1" s="11" t="s">
        <v>1587</v>
      </c>
      <c r="G1" s="11" t="s">
        <v>9819</v>
      </c>
      <c r="M1" s="1" t="s">
        <v>867</v>
      </c>
      <c r="N1" s="1" t="s">
        <v>7731</v>
      </c>
      <c r="O1" s="1" t="s">
        <v>7730</v>
      </c>
      <c r="P1" s="1" t="s">
        <v>7729</v>
      </c>
      <c r="Q1" s="1" t="s">
        <v>7728</v>
      </c>
      <c r="R1" s="1" t="s">
        <v>7727</v>
      </c>
      <c r="S1" s="1" t="s">
        <v>7726</v>
      </c>
      <c r="T1" s="1" t="s">
        <v>7725</v>
      </c>
      <c r="U1" s="1" t="s">
        <v>7724</v>
      </c>
      <c r="V1" s="1" t="s">
        <v>868</v>
      </c>
      <c r="W1" s="1" t="s">
        <v>7723</v>
      </c>
      <c r="X1" s="1" t="s">
        <v>7722</v>
      </c>
      <c r="Y1" s="1" t="s">
        <v>7721</v>
      </c>
      <c r="Z1" s="1" t="s">
        <v>7720</v>
      </c>
      <c r="AA1" s="1" t="s">
        <v>7719</v>
      </c>
      <c r="AB1" s="1" t="s">
        <v>7718</v>
      </c>
      <c r="AC1" s="1" t="s">
        <v>7717</v>
      </c>
      <c r="AD1" s="1" t="s">
        <v>7716</v>
      </c>
      <c r="AE1" s="1" t="s">
        <v>7715</v>
      </c>
      <c r="AF1" s="1" t="s">
        <v>7714</v>
      </c>
      <c r="AG1" s="1" t="s">
        <v>7713</v>
      </c>
      <c r="AH1" s="1" t="s">
        <v>7712</v>
      </c>
      <c r="AI1" s="1" t="s">
        <v>7711</v>
      </c>
      <c r="AJ1" s="1" t="s">
        <v>7710</v>
      </c>
      <c r="AK1" s="1" t="s">
        <v>7709</v>
      </c>
      <c r="AL1" s="1" t="s">
        <v>7708</v>
      </c>
      <c r="AM1" s="1" t="s">
        <v>7707</v>
      </c>
      <c r="AN1" s="1" t="s">
        <v>7706</v>
      </c>
      <c r="AO1" s="1" t="s">
        <v>7705</v>
      </c>
      <c r="AP1" s="1" t="s">
        <v>7704</v>
      </c>
      <c r="AQ1" s="1" t="s">
        <v>7703</v>
      </c>
      <c r="AR1" s="1" t="s">
        <v>7702</v>
      </c>
      <c r="AS1" s="1" t="s">
        <v>7701</v>
      </c>
      <c r="AT1" s="1" t="s">
        <v>7700</v>
      </c>
      <c r="AU1" s="1" t="s">
        <v>7699</v>
      </c>
      <c r="AV1" s="1" t="s">
        <v>7698</v>
      </c>
      <c r="AW1" s="1" t="s">
        <v>7697</v>
      </c>
      <c r="AX1" s="1" t="s">
        <v>7696</v>
      </c>
      <c r="AY1" s="1" t="s">
        <v>7695</v>
      </c>
      <c r="AZ1" s="1" t="s">
        <v>7694</v>
      </c>
      <c r="BA1" s="1" t="s">
        <v>7693</v>
      </c>
      <c r="BB1" s="1" t="s">
        <v>7692</v>
      </c>
      <c r="BC1" s="1" t="s">
        <v>7691</v>
      </c>
      <c r="BD1" s="1" t="s">
        <v>7690</v>
      </c>
      <c r="BE1" s="1" t="s">
        <v>7689</v>
      </c>
      <c r="BF1" s="1" t="s">
        <v>7688</v>
      </c>
      <c r="BG1" s="1" t="s">
        <v>7687</v>
      </c>
      <c r="BH1" s="1" t="s">
        <v>7686</v>
      </c>
      <c r="BI1" s="1" t="s">
        <v>7685</v>
      </c>
      <c r="BJ1" s="1" t="s">
        <v>7684</v>
      </c>
      <c r="BK1" s="1" t="s">
        <v>7683</v>
      </c>
      <c r="BL1" s="1" t="s">
        <v>7682</v>
      </c>
      <c r="BM1" s="1" t="s">
        <v>7681</v>
      </c>
      <c r="BN1" s="1" t="s">
        <v>7680</v>
      </c>
      <c r="BO1" s="1" t="s">
        <v>7679</v>
      </c>
      <c r="BP1" s="1" t="s">
        <v>7678</v>
      </c>
      <c r="BQ1" s="1" t="s">
        <v>7677</v>
      </c>
      <c r="BR1" s="1" t="s">
        <v>7676</v>
      </c>
      <c r="BS1" s="1" t="s">
        <v>7675</v>
      </c>
      <c r="BT1" s="1" t="s">
        <v>7674</v>
      </c>
      <c r="BU1" s="1" t="s">
        <v>7673</v>
      </c>
      <c r="BV1" s="1" t="s">
        <v>7672</v>
      </c>
      <c r="BW1" s="1" t="s">
        <v>7671</v>
      </c>
      <c r="BX1" s="1" t="s">
        <v>7670</v>
      </c>
      <c r="BY1" s="1" t="s">
        <v>7669</v>
      </c>
      <c r="BZ1" s="1" t="s">
        <v>7668</v>
      </c>
      <c r="CA1" s="1" t="s">
        <v>7667</v>
      </c>
      <c r="CB1" s="1" t="s">
        <v>7666</v>
      </c>
      <c r="CC1" s="1" t="s">
        <v>7665</v>
      </c>
      <c r="CD1" s="1" t="s">
        <v>7664</v>
      </c>
      <c r="CE1" s="1" t="s">
        <v>7663</v>
      </c>
      <c r="CF1" s="1" t="s">
        <v>7662</v>
      </c>
      <c r="CG1" s="1" t="s">
        <v>7661</v>
      </c>
      <c r="CH1" s="1" t="s">
        <v>7660</v>
      </c>
      <c r="CI1" s="1" t="s">
        <v>7659</v>
      </c>
      <c r="CJ1" s="1" t="s">
        <v>7658</v>
      </c>
      <c r="CK1" s="1" t="s">
        <v>7657</v>
      </c>
      <c r="CL1" s="1" t="s">
        <v>7656</v>
      </c>
      <c r="CM1" s="1" t="s">
        <v>7655</v>
      </c>
      <c r="CN1" s="1" t="s">
        <v>7654</v>
      </c>
      <c r="CO1" s="1" t="s">
        <v>7653</v>
      </c>
      <c r="CP1" s="1" t="s">
        <v>7652</v>
      </c>
      <c r="CQ1" s="1" t="s">
        <v>7651</v>
      </c>
      <c r="CR1" s="1" t="s">
        <v>7650</v>
      </c>
      <c r="CS1" s="1" t="s">
        <v>7649</v>
      </c>
      <c r="CT1" s="1" t="s">
        <v>7648</v>
      </c>
      <c r="CU1" s="1" t="s">
        <v>7647</v>
      </c>
      <c r="CV1" s="1" t="s">
        <v>7646</v>
      </c>
      <c r="CW1" s="1" t="s">
        <v>7645</v>
      </c>
      <c r="CX1" s="1" t="s">
        <v>7644</v>
      </c>
      <c r="CY1" s="1" t="s">
        <v>7643</v>
      </c>
      <c r="CZ1" s="1" t="s">
        <v>7642</v>
      </c>
    </row>
    <row r="2" spans="1:104" x14ac:dyDescent="0.2">
      <c r="A2" s="1">
        <f t="shared" ref="A2:A16" si="0">IF(OR(AND(ISNUMBER(_xlfn.SINGLE(Measure)),_xlfn.SINGLE(Measure)&gt;0),ISNUMBER(SEARCH("+",_xlfn.SINGLE(Measure)))),IF(NOT(ISNUMBER(_xlfn.SINGLE(Measure))),1000*LEFT(_xlfn.SINGLE(Measure),SEARCH("+",_xlfn.SINGLE(Measure))-1)+MID(_xlfn.SINGLE(Measure),SEARCH("+",_xlfn.SINGLE(Measure))+1,3)+RIGHT(_xlfn.SINGLE(Measure),3),_xlfn.SINGLE(Measure)),"")</f>
        <v>989145.65</v>
      </c>
      <c r="C2" s="1" t="str">
        <f t="shared" ref="C2:C16" si="1">TypeCL</f>
        <v>UC</v>
      </c>
      <c r="D2" s="12">
        <f>INDEX(families!$A:$A,MATCH(E2,families!$B:$B,0))</f>
        <v>35</v>
      </c>
      <c r="E2" s="2" t="str">
        <f t="shared" ref="E2:E16" si="2">C2</f>
        <v>UC</v>
      </c>
      <c r="F2" s="1" t="str">
        <f>IF(_xlfn.SINGLE('~10 Other Crossings'!TypeCL)="WC","",_xlfn.CONCAT(UPPER(_xlfn.SINGLE(Description)),IF(ISBLANK(_xlfn.SINGLE(CrossingIdentifierDescription)),""," ["&amp;_xlfn.SINGLE(CrossingIdentifierDescription)&amp;"]")," (",_xlfn.SINGLE(PXID),")"))</f>
        <v>TELUS U/G FIBRE OPTIC COMMUNICATIONS CABLE (U4039.0)</v>
      </c>
      <c r="G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 s="1" t="s">
        <v>7641</v>
      </c>
      <c r="N2" s="1">
        <v>989145.65</v>
      </c>
      <c r="O2" s="1" t="s">
        <v>3023</v>
      </c>
      <c r="P2" s="1" t="s">
        <v>7640</v>
      </c>
      <c r="Q2" s="1" t="s">
        <v>7639</v>
      </c>
      <c r="R2" s="1" t="s">
        <v>7362</v>
      </c>
      <c r="S2" s="1" t="s">
        <v>3019</v>
      </c>
      <c r="T2" s="1" t="s">
        <v>3093</v>
      </c>
      <c r="U2" s="1" t="s">
        <v>3821</v>
      </c>
      <c r="V2" s="1" t="s">
        <v>4438</v>
      </c>
      <c r="W2" s="1" t="s">
        <v>3102</v>
      </c>
      <c r="Y2" s="1">
        <v>44476.726990740739</v>
      </c>
      <c r="Z2" s="1">
        <v>44645</v>
      </c>
      <c r="AA2" s="1">
        <v>401768</v>
      </c>
      <c r="AB2" s="1">
        <v>44648.866099537037</v>
      </c>
      <c r="AC2" s="1" t="s">
        <v>7638</v>
      </c>
      <c r="AD2" s="1" t="s">
        <v>3056</v>
      </c>
      <c r="AE2" s="1">
        <v>4039</v>
      </c>
      <c r="AF2" s="1">
        <v>0</v>
      </c>
      <c r="AH2" s="1" t="s">
        <v>3086</v>
      </c>
      <c r="AI2" s="1" t="s">
        <v>3011</v>
      </c>
      <c r="AJ2" s="1" t="s">
        <v>3086</v>
      </c>
      <c r="AK2" s="1" t="s">
        <v>3010</v>
      </c>
      <c r="AL2" s="1" t="s">
        <v>3009</v>
      </c>
      <c r="AM2" s="1" t="s">
        <v>3818</v>
      </c>
      <c r="AN2" s="1" t="s">
        <v>3007</v>
      </c>
      <c r="AS2" s="1" t="s">
        <v>3006</v>
      </c>
      <c r="AT2" s="1" t="s">
        <v>3006</v>
      </c>
      <c r="AX2" s="1" t="s">
        <v>7637</v>
      </c>
      <c r="AY2" s="1" t="s">
        <v>2995</v>
      </c>
      <c r="AZ2" s="1" t="s">
        <v>3005</v>
      </c>
      <c r="BA2" s="1">
        <v>643973.34994332003</v>
      </c>
      <c r="BB2" s="1">
        <v>5500533.9900130201</v>
      </c>
      <c r="BC2" s="1">
        <v>10</v>
      </c>
      <c r="BD2" s="1" t="s">
        <v>3588</v>
      </c>
      <c r="BE2" s="1">
        <v>992.29</v>
      </c>
      <c r="BN2" s="1" t="s">
        <v>3004</v>
      </c>
      <c r="BO2" s="1" t="s">
        <v>7411</v>
      </c>
      <c r="BP2" s="1" t="s">
        <v>1981</v>
      </c>
      <c r="BQ2" s="1" t="s">
        <v>3675</v>
      </c>
      <c r="BR2" s="1" t="s">
        <v>3081</v>
      </c>
      <c r="BS2" s="1" t="s">
        <v>7636</v>
      </c>
      <c r="BT2" s="1" t="s">
        <v>7635</v>
      </c>
      <c r="BV2" s="1" t="s">
        <v>2997</v>
      </c>
      <c r="BW2" s="1" t="s">
        <v>1968</v>
      </c>
      <c r="BX2" s="1" t="s">
        <v>3053</v>
      </c>
      <c r="BY2" s="1" t="s">
        <v>2995</v>
      </c>
      <c r="CB2" s="1" t="s">
        <v>3052</v>
      </c>
      <c r="CC2" s="1" t="s">
        <v>3051</v>
      </c>
      <c r="CD2" s="1" t="s">
        <v>3050</v>
      </c>
      <c r="CO2" s="1" t="s">
        <v>2991</v>
      </c>
      <c r="CP2" s="1" t="s">
        <v>7634</v>
      </c>
      <c r="CW2" s="1" t="s">
        <v>7633</v>
      </c>
      <c r="CX2" s="1" t="s">
        <v>7632</v>
      </c>
      <c r="CY2" s="1" t="s">
        <v>7631</v>
      </c>
      <c r="CZ2" s="1" t="s">
        <v>2964</v>
      </c>
    </row>
    <row r="3" spans="1:104" x14ac:dyDescent="0.2">
      <c r="A3" s="1">
        <f t="shared" si="0"/>
        <v>990203.03</v>
      </c>
      <c r="C3" s="1" t="str">
        <f t="shared" si="1"/>
        <v>UE</v>
      </c>
      <c r="D3" s="12">
        <f>INDEX(families!$A:$A,MATCH(E3,families!$B:$B,0))</f>
        <v>36</v>
      </c>
      <c r="E3" s="2" t="str">
        <f t="shared" si="2"/>
        <v>UE</v>
      </c>
      <c r="F3" s="1" t="str">
        <f>IF(_xlfn.SINGLE('~10 Other Crossings'!TypeCL)="WC","",_xlfn.CONCAT(UPPER(_xlfn.SINGLE(Description)),IF(ISBLANK(_xlfn.SINGLE(CrossingIdentifierDescription)),""," ["&amp;_xlfn.SINGLE(CrossingIdentifierDescription)&amp;"]")," (",_xlfn.SINGLE(PXID),")"))</f>
        <v>TELUS BURIED POWER CABLE (U7002.0)</v>
      </c>
      <c r="G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3" s="1" t="s">
        <v>7630</v>
      </c>
      <c r="N3" s="1">
        <v>990203.03</v>
      </c>
      <c r="O3" s="1" t="s">
        <v>3023</v>
      </c>
      <c r="P3" s="1" t="s">
        <v>7629</v>
      </c>
      <c r="Q3" s="1" t="s">
        <v>7628</v>
      </c>
      <c r="R3" s="1" t="s">
        <v>7627</v>
      </c>
      <c r="S3" s="1" t="s">
        <v>3019</v>
      </c>
      <c r="T3" s="1" t="s">
        <v>3093</v>
      </c>
      <c r="U3" s="1" t="s">
        <v>3059</v>
      </c>
      <c r="V3" s="1" t="s">
        <v>7626</v>
      </c>
      <c r="W3" s="1" t="s">
        <v>3102</v>
      </c>
      <c r="Y3" s="1">
        <v>43999.776053240741</v>
      </c>
      <c r="Z3" s="1">
        <v>44645</v>
      </c>
      <c r="AA3" s="1">
        <v>401768</v>
      </c>
      <c r="AB3" s="1">
        <v>44648.866064814814</v>
      </c>
      <c r="AC3" s="1" t="s">
        <v>7625</v>
      </c>
      <c r="AD3" s="1" t="s">
        <v>3056</v>
      </c>
      <c r="AE3" s="1">
        <v>7002</v>
      </c>
      <c r="AF3" s="1">
        <v>0</v>
      </c>
      <c r="AI3" s="1" t="s">
        <v>3011</v>
      </c>
      <c r="AK3" s="1" t="s">
        <v>3010</v>
      </c>
      <c r="AL3" s="1" t="s">
        <v>3009</v>
      </c>
      <c r="AM3" s="1" t="s">
        <v>3054</v>
      </c>
      <c r="AN3" s="1" t="s">
        <v>3007</v>
      </c>
      <c r="AT3" s="1" t="s">
        <v>3006</v>
      </c>
      <c r="AY3" s="1" t="s">
        <v>2995</v>
      </c>
      <c r="AZ3" s="1" t="s">
        <v>3005</v>
      </c>
      <c r="BA3" s="1">
        <v>643321.73400000005</v>
      </c>
      <c r="BB3" s="1">
        <v>5499747.5970000001</v>
      </c>
      <c r="BC3" s="1">
        <v>10</v>
      </c>
      <c r="BN3" s="1" t="s">
        <v>3004</v>
      </c>
      <c r="BO3" s="1" t="s">
        <v>7411</v>
      </c>
      <c r="BP3" s="1" t="s">
        <v>1981</v>
      </c>
      <c r="BQ3" s="1" t="s">
        <v>3664</v>
      </c>
      <c r="BR3" s="1" t="s">
        <v>3000</v>
      </c>
      <c r="BS3" s="1" t="s">
        <v>7622</v>
      </c>
      <c r="BT3" s="1" t="s">
        <v>7621</v>
      </c>
      <c r="BV3" s="1" t="s">
        <v>2997</v>
      </c>
      <c r="BW3" s="1" t="s">
        <v>1968</v>
      </c>
      <c r="BX3" s="1" t="s">
        <v>3053</v>
      </c>
      <c r="BY3" s="1" t="s">
        <v>2995</v>
      </c>
      <c r="CB3" s="1" t="s">
        <v>3052</v>
      </c>
      <c r="CC3" s="1" t="s">
        <v>3051</v>
      </c>
      <c r="CD3" s="1" t="s">
        <v>3050</v>
      </c>
      <c r="CO3" s="1" t="s">
        <v>2991</v>
      </c>
      <c r="CP3" s="1" t="s">
        <v>7624</v>
      </c>
      <c r="CX3" s="1" t="s">
        <v>7623</v>
      </c>
      <c r="CZ3" s="1" t="s">
        <v>2956</v>
      </c>
    </row>
    <row r="4" spans="1:104" x14ac:dyDescent="0.2">
      <c r="A4" s="1">
        <f t="shared" si="0"/>
        <v>991120.23</v>
      </c>
      <c r="C4" s="1" t="str">
        <f t="shared" si="1"/>
        <v>RD</v>
      </c>
      <c r="D4" s="12">
        <f>INDEX(families!$A:$A,MATCH(E4,families!$B:$B,0))</f>
        <v>31</v>
      </c>
      <c r="E4" s="2" t="str">
        <f t="shared" si="2"/>
        <v>RD</v>
      </c>
      <c r="F4" s="1" t="str">
        <f>IF(_xlfn.SINGLE('~10 Other Crossings'!TypeCL)="WC","",_xlfn.CONCAT(UPPER(_xlfn.SINGLE(Description)),IF(ISBLANK(_xlfn.SINGLE(CrossingIdentifierDescription)),""," ["&amp;_xlfn.SINGLE(CrossingIdentifierDescription)&amp;"]")," (",_xlfn.SINGLE(PXID),")"))</f>
        <v>ROAD (T4017.2)</v>
      </c>
      <c r="G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4" s="1" t="s">
        <v>7620</v>
      </c>
      <c r="N4" s="1">
        <v>991120.23</v>
      </c>
      <c r="O4" s="1" t="s">
        <v>3023</v>
      </c>
      <c r="P4" s="1" t="s">
        <v>7619</v>
      </c>
      <c r="Q4" s="1" t="s">
        <v>3343</v>
      </c>
      <c r="R4" s="1" t="s">
        <v>7362</v>
      </c>
      <c r="S4" s="1" t="s">
        <v>3019</v>
      </c>
      <c r="T4" s="1" t="s">
        <v>3093</v>
      </c>
      <c r="U4" s="1" t="s">
        <v>3040</v>
      </c>
      <c r="V4" s="1" t="s">
        <v>3040</v>
      </c>
      <c r="W4" s="1" t="s">
        <v>3310</v>
      </c>
      <c r="Y4" s="1">
        <v>43536.643009259256</v>
      </c>
      <c r="Z4" s="1">
        <v>44645</v>
      </c>
      <c r="AA4" s="1">
        <v>401768</v>
      </c>
      <c r="AB4" s="1">
        <v>44648.866030092591</v>
      </c>
      <c r="AC4" s="1" t="s">
        <v>7618</v>
      </c>
      <c r="AD4" s="1" t="s">
        <v>3041</v>
      </c>
      <c r="AE4" s="1">
        <v>4017</v>
      </c>
      <c r="AF4" s="1">
        <v>2</v>
      </c>
      <c r="AH4" s="1" t="s">
        <v>3086</v>
      </c>
      <c r="AI4" s="1" t="s">
        <v>3011</v>
      </c>
      <c r="AJ4" s="1" t="s">
        <v>3086</v>
      </c>
      <c r="AK4" s="1" t="s">
        <v>3039</v>
      </c>
      <c r="AL4" s="1" t="s">
        <v>3009</v>
      </c>
      <c r="AM4" s="1" t="s">
        <v>735</v>
      </c>
      <c r="AX4" s="1" t="s">
        <v>7617</v>
      </c>
      <c r="AY4" s="1" t="s">
        <v>2995</v>
      </c>
      <c r="AZ4" s="1" t="s">
        <v>3005</v>
      </c>
      <c r="BA4" s="1">
        <v>642575.81704365998</v>
      </c>
      <c r="BB4" s="1">
        <v>5499226.5934549496</v>
      </c>
      <c r="BC4" s="1">
        <v>10</v>
      </c>
      <c r="BD4" s="1" t="s">
        <v>3082</v>
      </c>
      <c r="BE4" s="1">
        <v>994.23</v>
      </c>
      <c r="BN4" s="1" t="s">
        <v>3004</v>
      </c>
      <c r="BO4" s="1" t="s">
        <v>7411</v>
      </c>
      <c r="BP4" s="1" t="s">
        <v>1981</v>
      </c>
      <c r="BQ4" s="1" t="s">
        <v>6062</v>
      </c>
      <c r="BR4" s="1" t="s">
        <v>3223</v>
      </c>
      <c r="BS4" s="1" t="s">
        <v>7613</v>
      </c>
      <c r="BT4" s="1" t="s">
        <v>7612</v>
      </c>
      <c r="BV4" s="1" t="s">
        <v>2997</v>
      </c>
      <c r="BW4" s="1" t="s">
        <v>1981</v>
      </c>
      <c r="BX4" s="1" t="s">
        <v>3306</v>
      </c>
      <c r="BY4" s="1" t="s">
        <v>2995</v>
      </c>
      <c r="CB4" s="1" t="s">
        <v>3287</v>
      </c>
      <c r="CC4" s="1" t="s">
        <v>3286</v>
      </c>
      <c r="CD4" s="1" t="s">
        <v>3050</v>
      </c>
      <c r="CO4" s="1" t="s">
        <v>3117</v>
      </c>
      <c r="CP4" s="1" t="s">
        <v>7616</v>
      </c>
      <c r="CW4" s="1" t="s">
        <v>7615</v>
      </c>
      <c r="CX4" s="1" t="s">
        <v>7614</v>
      </c>
      <c r="CY4" s="1" t="s">
        <v>7603</v>
      </c>
      <c r="CZ4" s="1" t="s">
        <v>2937</v>
      </c>
    </row>
    <row r="5" spans="1:104" x14ac:dyDescent="0.2">
      <c r="A5" s="1">
        <f t="shared" si="0"/>
        <v>992658.05</v>
      </c>
      <c r="C5" s="1" t="str">
        <f t="shared" si="1"/>
        <v>UC</v>
      </c>
      <c r="D5" s="12">
        <f>INDEX(families!$A:$A,MATCH(E5,families!$B:$B,0))</f>
        <v>35</v>
      </c>
      <c r="E5" s="2" t="str">
        <f t="shared" si="2"/>
        <v>UC</v>
      </c>
      <c r="F5" s="1" t="str">
        <f>IF(_xlfn.SINGLE('~10 Other Crossings'!TypeCL)="WC","",_xlfn.CONCAT(UPPER(_xlfn.SINGLE(Description)),IF(ISBLANK(_xlfn.SINGLE(CrossingIdentifierDescription)),""," ["&amp;_xlfn.SINGLE(CrossingIdentifierDescription)&amp;"]")," (",_xlfn.SINGLE(PXID),")"))</f>
        <v>TELUS U/G FIBRE OPTIC COMMUNICATIONS CABLE (U4040.1)</v>
      </c>
      <c r="G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 s="1" t="s">
        <v>7611</v>
      </c>
      <c r="N5" s="1">
        <v>992658.05</v>
      </c>
      <c r="O5" s="1" t="s">
        <v>3023</v>
      </c>
      <c r="P5" s="1" t="s">
        <v>7610</v>
      </c>
      <c r="Q5" s="1" t="s">
        <v>7609</v>
      </c>
      <c r="R5" s="1" t="s">
        <v>7362</v>
      </c>
      <c r="S5" s="1" t="s">
        <v>3019</v>
      </c>
      <c r="T5" s="1" t="s">
        <v>3093</v>
      </c>
      <c r="U5" s="1" t="s">
        <v>3821</v>
      </c>
      <c r="V5" s="1" t="s">
        <v>4438</v>
      </c>
      <c r="W5" s="1" t="s">
        <v>3102</v>
      </c>
      <c r="Y5" s="1">
        <v>43536.664247685185</v>
      </c>
      <c r="Z5" s="1">
        <v>44645</v>
      </c>
      <c r="AA5" s="1">
        <v>401768</v>
      </c>
      <c r="AB5" s="1">
        <v>44648.866030092591</v>
      </c>
      <c r="AC5" s="1" t="s">
        <v>7608</v>
      </c>
      <c r="AD5" s="1" t="s">
        <v>3056</v>
      </c>
      <c r="AE5" s="1">
        <v>4040</v>
      </c>
      <c r="AF5" s="1">
        <v>1</v>
      </c>
      <c r="AH5" s="1" t="s">
        <v>3086</v>
      </c>
      <c r="AI5" s="1" t="s">
        <v>3011</v>
      </c>
      <c r="AJ5" s="1" t="s">
        <v>3086</v>
      </c>
      <c r="AK5" s="1" t="s">
        <v>3010</v>
      </c>
      <c r="AL5" s="1" t="s">
        <v>3009</v>
      </c>
      <c r="AM5" s="1" t="s">
        <v>3818</v>
      </c>
      <c r="AN5" s="1" t="s">
        <v>3007</v>
      </c>
      <c r="AS5" s="1" t="s">
        <v>3006</v>
      </c>
      <c r="AT5" s="1" t="s">
        <v>3006</v>
      </c>
      <c r="AX5" s="1" t="s">
        <v>7607</v>
      </c>
      <c r="AY5" s="1" t="s">
        <v>2995</v>
      </c>
      <c r="AZ5" s="1" t="s">
        <v>3005</v>
      </c>
      <c r="BA5" s="1">
        <v>641365.98913730006</v>
      </c>
      <c r="BB5" s="1">
        <v>5498322.5407228004</v>
      </c>
      <c r="BC5" s="1">
        <v>10</v>
      </c>
      <c r="BD5" s="1" t="s">
        <v>3588</v>
      </c>
      <c r="BE5" s="1">
        <v>995.74</v>
      </c>
      <c r="BN5" s="1" t="s">
        <v>3004</v>
      </c>
      <c r="BO5" s="1" t="s">
        <v>7411</v>
      </c>
      <c r="BP5" s="1" t="s">
        <v>1981</v>
      </c>
      <c r="BQ5" s="1" t="s">
        <v>3628</v>
      </c>
      <c r="BR5" s="1" t="s">
        <v>3081</v>
      </c>
      <c r="BS5" s="1" t="s">
        <v>7508</v>
      </c>
      <c r="BT5" s="1" t="s">
        <v>7507</v>
      </c>
      <c r="BV5" s="1" t="s">
        <v>2997</v>
      </c>
      <c r="BW5" s="1" t="s">
        <v>1968</v>
      </c>
      <c r="BX5" s="1" t="s">
        <v>3053</v>
      </c>
      <c r="BY5" s="1" t="s">
        <v>2995</v>
      </c>
      <c r="CB5" s="1" t="s">
        <v>3052</v>
      </c>
      <c r="CC5" s="1" t="s">
        <v>3051</v>
      </c>
      <c r="CD5" s="1" t="s">
        <v>3050</v>
      </c>
      <c r="CO5" s="1" t="s">
        <v>2991</v>
      </c>
      <c r="CP5" s="1" t="s">
        <v>7606</v>
      </c>
      <c r="CW5" s="1" t="s">
        <v>7605</v>
      </c>
      <c r="CX5" s="1" t="s">
        <v>7604</v>
      </c>
      <c r="CY5" s="1" t="s">
        <v>7603</v>
      </c>
      <c r="CZ5" s="1" t="s">
        <v>2912</v>
      </c>
    </row>
    <row r="6" spans="1:104" x14ac:dyDescent="0.2">
      <c r="A6" s="1">
        <f t="shared" si="0"/>
        <v>994316.93</v>
      </c>
      <c r="C6" s="1" t="str">
        <f t="shared" si="1"/>
        <v>OE</v>
      </c>
      <c r="D6" s="12">
        <f>INDEX(families!$A:$A,MATCH(E6,families!$B:$B,0))</f>
        <v>28</v>
      </c>
      <c r="E6" s="2" t="str">
        <f t="shared" si="2"/>
        <v>OE</v>
      </c>
      <c r="F6" s="1" t="str">
        <f>IF(_xlfn.SINGLE('~10 Other Crossings'!TypeCL)="WC","",_xlfn.CONCAT(UPPER(_xlfn.SINGLE(Description)),IF(ISBLANK(_xlfn.SINGLE(CrossingIdentifierDescription)),""," ["&amp;_xlfn.SINGLE(CrossingIdentifierDescription)&amp;"]")," (",_xlfn.SINGLE(PXID),")"))</f>
        <v>BC HYDRO O/H DISTRIBUTION [DISTRIBUTION] (U4849.0)</v>
      </c>
      <c r="G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6" s="1" t="s">
        <v>7602</v>
      </c>
      <c r="N6" s="1">
        <v>994316.93</v>
      </c>
      <c r="O6" s="1" t="s">
        <v>3023</v>
      </c>
      <c r="P6" s="1" t="s">
        <v>7601</v>
      </c>
      <c r="Q6" s="1" t="s">
        <v>7600</v>
      </c>
      <c r="R6" s="1" t="s">
        <v>7362</v>
      </c>
      <c r="S6" s="1" t="s">
        <v>3019</v>
      </c>
      <c r="T6" s="1" t="s">
        <v>3093</v>
      </c>
      <c r="U6" s="1" t="s">
        <v>3092</v>
      </c>
      <c r="V6" s="1" t="s">
        <v>3091</v>
      </c>
      <c r="W6" s="1" t="s">
        <v>3090</v>
      </c>
      <c r="Y6" s="1">
        <v>43553.936874999999</v>
      </c>
      <c r="Z6" s="1">
        <v>44645</v>
      </c>
      <c r="AA6" s="1">
        <v>401768</v>
      </c>
      <c r="AB6" s="1">
        <v>44648.866041666668</v>
      </c>
      <c r="AC6" s="1" t="s">
        <v>7599</v>
      </c>
      <c r="AD6" s="1" t="s">
        <v>3056</v>
      </c>
      <c r="AE6" s="1">
        <v>4849</v>
      </c>
      <c r="AF6" s="1">
        <v>0</v>
      </c>
      <c r="AG6" s="1" t="s">
        <v>3088</v>
      </c>
      <c r="AI6" s="1" t="s">
        <v>3087</v>
      </c>
      <c r="AK6" s="1" t="s">
        <v>3010</v>
      </c>
      <c r="AL6" s="1" t="s">
        <v>3009</v>
      </c>
      <c r="AM6" s="1" t="s">
        <v>3085</v>
      </c>
      <c r="AS6" s="1" t="s">
        <v>3006</v>
      </c>
      <c r="AT6" s="1" t="s">
        <v>1020</v>
      </c>
      <c r="AY6" s="1" t="s">
        <v>2995</v>
      </c>
      <c r="AZ6" s="1" t="s">
        <v>3005</v>
      </c>
      <c r="BA6" s="1">
        <v>640165.39949916</v>
      </c>
      <c r="BB6" s="1">
        <v>5497190.5848896299</v>
      </c>
      <c r="BC6" s="1">
        <v>10</v>
      </c>
      <c r="BN6" s="1" t="s">
        <v>3004</v>
      </c>
      <c r="BO6" s="1" t="s">
        <v>7411</v>
      </c>
      <c r="BP6" s="1" t="s">
        <v>1981</v>
      </c>
      <c r="BQ6" s="1" t="s">
        <v>4312</v>
      </c>
      <c r="BR6" s="1" t="s">
        <v>3223</v>
      </c>
      <c r="BS6" s="1" t="s">
        <v>7508</v>
      </c>
      <c r="BT6" s="1" t="s">
        <v>7507</v>
      </c>
      <c r="BV6" s="1" t="s">
        <v>2997</v>
      </c>
      <c r="BW6" s="1" t="s">
        <v>1020</v>
      </c>
      <c r="BX6" s="1" t="s">
        <v>3194</v>
      </c>
      <c r="BY6" s="1" t="s">
        <v>2995</v>
      </c>
      <c r="CB6" s="1" t="s">
        <v>3193</v>
      </c>
      <c r="CC6" s="1" t="s">
        <v>3192</v>
      </c>
      <c r="CD6" s="1" t="s">
        <v>3035</v>
      </c>
      <c r="CO6" s="1" t="s">
        <v>2991</v>
      </c>
      <c r="CP6" s="1" t="s">
        <v>7598</v>
      </c>
      <c r="CX6" s="1" t="s">
        <v>7597</v>
      </c>
      <c r="CY6" s="1" t="s">
        <v>7585</v>
      </c>
      <c r="CZ6" s="1" t="s">
        <v>2901</v>
      </c>
    </row>
    <row r="7" spans="1:104" x14ac:dyDescent="0.2">
      <c r="A7" s="1">
        <f t="shared" si="0"/>
        <v>994321.64</v>
      </c>
      <c r="C7" s="1" t="str">
        <f t="shared" si="1"/>
        <v>RD</v>
      </c>
      <c r="D7" s="12">
        <f>INDEX(families!$A:$A,MATCH(E7,families!$B:$B,0))</f>
        <v>31</v>
      </c>
      <c r="E7" s="2" t="str">
        <f t="shared" si="2"/>
        <v>RD</v>
      </c>
      <c r="F7" s="1" t="str">
        <f>IF(_xlfn.SINGLE('~10 Other Crossings'!TypeCL)="WC","",_xlfn.CONCAT(UPPER(_xlfn.SINGLE(Description)),IF(ISBLANK(_xlfn.SINGLE(CrossingIdentifierDescription)),""," ["&amp;_xlfn.SINGLE(CrossingIdentifierDescription)&amp;"]")," (",_xlfn.SINGLE(PXID),")"))</f>
        <v>FALLSLAKE RD (T4018.2)</v>
      </c>
      <c r="G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7" s="1" t="s">
        <v>7596</v>
      </c>
      <c r="N7" s="1">
        <v>994321.64</v>
      </c>
      <c r="O7" s="1" t="s">
        <v>3023</v>
      </c>
      <c r="P7" s="1" t="s">
        <v>7595</v>
      </c>
      <c r="Q7" s="1" t="s">
        <v>7594</v>
      </c>
      <c r="R7" s="1" t="s">
        <v>7362</v>
      </c>
      <c r="S7" s="1" t="s">
        <v>3019</v>
      </c>
      <c r="T7" s="1" t="s">
        <v>3093</v>
      </c>
      <c r="U7" s="1" t="s">
        <v>3040</v>
      </c>
      <c r="V7" s="1" t="s">
        <v>7593</v>
      </c>
      <c r="W7" s="1" t="s">
        <v>7592</v>
      </c>
      <c r="Y7" s="1">
        <v>43536.678287037037</v>
      </c>
      <c r="Z7" s="1">
        <v>44645</v>
      </c>
      <c r="AA7" s="1">
        <v>401768</v>
      </c>
      <c r="AB7" s="1">
        <v>44648.866030092591</v>
      </c>
      <c r="AC7" s="1" t="s">
        <v>7591</v>
      </c>
      <c r="AD7" s="1" t="s">
        <v>3041</v>
      </c>
      <c r="AE7" s="1">
        <v>4018</v>
      </c>
      <c r="AF7" s="1">
        <v>2</v>
      </c>
      <c r="AH7" s="1" t="s">
        <v>3086</v>
      </c>
      <c r="AI7" s="1" t="s">
        <v>3087</v>
      </c>
      <c r="AJ7" s="1" t="s">
        <v>3086</v>
      </c>
      <c r="AK7" s="1" t="s">
        <v>3039</v>
      </c>
      <c r="AL7" s="1" t="s">
        <v>3009</v>
      </c>
      <c r="AM7" s="1" t="s">
        <v>735</v>
      </c>
      <c r="AX7" s="1" t="s">
        <v>7590</v>
      </c>
      <c r="AY7" s="1" t="s">
        <v>2995</v>
      </c>
      <c r="AZ7" s="1" t="s">
        <v>3005</v>
      </c>
      <c r="BA7" s="1">
        <v>640163.54688268004</v>
      </c>
      <c r="BB7" s="1">
        <v>5497186.25453497</v>
      </c>
      <c r="BC7" s="1">
        <v>10</v>
      </c>
      <c r="BD7" s="1" t="s">
        <v>3588</v>
      </c>
      <c r="BE7" s="1">
        <v>997.42</v>
      </c>
      <c r="BN7" s="1" t="s">
        <v>3004</v>
      </c>
      <c r="BO7" s="1" t="s">
        <v>7411</v>
      </c>
      <c r="BP7" s="1" t="s">
        <v>1981</v>
      </c>
      <c r="BQ7" s="1" t="s">
        <v>4312</v>
      </c>
      <c r="BR7" s="1" t="s">
        <v>3223</v>
      </c>
      <c r="BS7" s="1" t="s">
        <v>7508</v>
      </c>
      <c r="BT7" s="1" t="s">
        <v>7507</v>
      </c>
      <c r="BV7" s="1" t="s">
        <v>2997</v>
      </c>
      <c r="BW7" s="1" t="s">
        <v>2031</v>
      </c>
      <c r="BX7" s="1" t="s">
        <v>4247</v>
      </c>
      <c r="BY7" s="1" t="s">
        <v>2995</v>
      </c>
      <c r="CB7" s="1" t="s">
        <v>4246</v>
      </c>
      <c r="CC7" s="1" t="s">
        <v>4245</v>
      </c>
      <c r="CD7" s="1" t="s">
        <v>2992</v>
      </c>
      <c r="CO7" s="1" t="s">
        <v>3117</v>
      </c>
      <c r="CP7" s="1" t="s">
        <v>7589</v>
      </c>
      <c r="CW7" s="1" t="s">
        <v>7588</v>
      </c>
      <c r="CX7" s="1" t="s">
        <v>7587</v>
      </c>
      <c r="CY7" s="1" t="s">
        <v>7585</v>
      </c>
      <c r="CZ7" s="1" t="s">
        <v>7586</v>
      </c>
    </row>
    <row r="8" spans="1:104" x14ac:dyDescent="0.2">
      <c r="A8" s="1">
        <f t="shared" si="0"/>
        <v>997592.59</v>
      </c>
      <c r="C8" s="1" t="str">
        <f t="shared" si="1"/>
        <v>OC</v>
      </c>
      <c r="D8" s="12">
        <f>INDEX(families!$A:$A,MATCH(E8,families!$B:$B,0))</f>
        <v>27</v>
      </c>
      <c r="E8" s="2" t="str">
        <f t="shared" si="2"/>
        <v>OC</v>
      </c>
      <c r="F8" s="1" t="str">
        <f>IF(_xlfn.SINGLE('~10 Other Crossings'!TypeCL)="WC","",_xlfn.CONCAT(UPPER(_xlfn.SINGLE(Description)),IF(ISBLANK(_xlfn.SINGLE(CrossingIdentifierDescription)),""," ["&amp;_xlfn.SINGLE(CrossingIdentifierDescription)&amp;"]")," (",_xlfn.SINGLE(PXID),")"))</f>
        <v>TELUS O/H COMMUNICATIONS CABLE [O/H COMMUNICATIONS CABLE] (U5187.0)</v>
      </c>
      <c r="G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01-13283-M002-XH0305001 - Goalposts Required</v>
      </c>
      <c r="M8" s="1" t="s">
        <v>7584</v>
      </c>
      <c r="N8" s="1">
        <v>997592.59</v>
      </c>
      <c r="O8" s="1" t="s">
        <v>3023</v>
      </c>
      <c r="P8" s="1" t="s">
        <v>7583</v>
      </c>
      <c r="Q8" s="1" t="s">
        <v>7582</v>
      </c>
      <c r="R8" s="1" t="s">
        <v>7362</v>
      </c>
      <c r="S8" s="1" t="s">
        <v>3019</v>
      </c>
      <c r="T8" s="1" t="s">
        <v>3093</v>
      </c>
      <c r="U8" s="1" t="s">
        <v>3104</v>
      </c>
      <c r="V8" s="1" t="s">
        <v>3103</v>
      </c>
      <c r="W8" s="1" t="s">
        <v>3102</v>
      </c>
      <c r="Y8" s="1">
        <v>43588.815474537034</v>
      </c>
      <c r="Z8" s="1">
        <v>44645</v>
      </c>
      <c r="AA8" s="1">
        <v>401768</v>
      </c>
      <c r="AB8" s="1">
        <v>44648.866041666668</v>
      </c>
      <c r="AC8" s="1" t="s">
        <v>7581</v>
      </c>
      <c r="AD8" s="1" t="s">
        <v>3056</v>
      </c>
      <c r="AE8" s="1">
        <v>5187</v>
      </c>
      <c r="AF8" s="1">
        <v>0</v>
      </c>
      <c r="AG8" s="1" t="s">
        <v>3100</v>
      </c>
      <c r="AH8" s="1" t="s">
        <v>3086</v>
      </c>
      <c r="AI8" s="1" t="s">
        <v>3011</v>
      </c>
      <c r="AJ8" s="1" t="s">
        <v>3086</v>
      </c>
      <c r="AK8" s="1" t="s">
        <v>3010</v>
      </c>
      <c r="AL8" s="1" t="s">
        <v>3009</v>
      </c>
      <c r="AM8" s="1" t="s">
        <v>3099</v>
      </c>
      <c r="AS8" s="1" t="s">
        <v>3006</v>
      </c>
      <c r="AT8" s="1" t="s">
        <v>1020</v>
      </c>
      <c r="AX8" s="1" t="s">
        <v>7574</v>
      </c>
      <c r="AY8" s="1" t="s">
        <v>3083</v>
      </c>
      <c r="AZ8" s="1" t="s">
        <v>3005</v>
      </c>
      <c r="BA8" s="1">
        <v>637823.05001623998</v>
      </c>
      <c r="BB8" s="1">
        <v>5495045.8500137096</v>
      </c>
      <c r="BC8" s="1">
        <v>10</v>
      </c>
      <c r="BD8" s="1" t="s">
        <v>3588</v>
      </c>
      <c r="BE8" s="1">
        <v>1000.66</v>
      </c>
      <c r="BG8" s="1">
        <v>41935</v>
      </c>
      <c r="BN8" s="1" t="s">
        <v>3004</v>
      </c>
      <c r="BO8" s="1" t="s">
        <v>7411</v>
      </c>
      <c r="BP8" s="1" t="s">
        <v>1981</v>
      </c>
      <c r="BQ8" s="1" t="s">
        <v>4096</v>
      </c>
      <c r="BR8" s="1" t="s">
        <v>3000</v>
      </c>
      <c r="BV8" s="1" t="s">
        <v>2997</v>
      </c>
      <c r="BX8" s="1" t="s">
        <v>7530</v>
      </c>
      <c r="BY8" s="1" t="s">
        <v>2995</v>
      </c>
      <c r="CB8" s="1" t="s">
        <v>7529</v>
      </c>
      <c r="CC8" s="1" t="s">
        <v>7528</v>
      </c>
      <c r="CD8" s="1" t="s">
        <v>3253</v>
      </c>
      <c r="CO8" s="1" t="s">
        <v>3318</v>
      </c>
      <c r="CP8" s="1" t="s">
        <v>7580</v>
      </c>
      <c r="CW8" s="1" t="s">
        <v>7572</v>
      </c>
      <c r="CX8" s="1" t="s">
        <v>7571</v>
      </c>
      <c r="CY8" s="1" t="s">
        <v>7524</v>
      </c>
      <c r="CZ8" s="1" t="s">
        <v>7579</v>
      </c>
    </row>
    <row r="9" spans="1:104" x14ac:dyDescent="0.2">
      <c r="A9" s="1">
        <f t="shared" si="0"/>
        <v>997592.59</v>
      </c>
      <c r="C9" s="1" t="str">
        <f t="shared" si="1"/>
        <v>OE</v>
      </c>
      <c r="D9" s="12">
        <f>INDEX(families!$A:$A,MATCH(E9,families!$B:$B,0))</f>
        <v>28</v>
      </c>
      <c r="E9" s="2" t="str">
        <f t="shared" si="2"/>
        <v>OE</v>
      </c>
      <c r="F9" s="1" t="str">
        <f>IF(_xlfn.SINGLE('~10 Other Crossings'!TypeCL)="WC","",_xlfn.CONCAT(UPPER(_xlfn.SINGLE(Description)),IF(ISBLANK(_xlfn.SINGLE(CrossingIdentifierDescription)),""," ["&amp;_xlfn.SINGLE(CrossingIdentifierDescription)&amp;"]")," (",_xlfn.SINGLE(PXID),")"))</f>
        <v>BC HYDRO O/H DISTRIBUTION [DISTRIBUTION] (U4041.2)</v>
      </c>
      <c r="G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01-13283-M002-XH0305001 - Goalposts Required</v>
      </c>
      <c r="M9" s="1" t="s">
        <v>7578</v>
      </c>
      <c r="N9" s="1">
        <v>997592.59</v>
      </c>
      <c r="O9" s="1" t="s">
        <v>3023</v>
      </c>
      <c r="P9" s="1" t="s">
        <v>7577</v>
      </c>
      <c r="Q9" s="1" t="s">
        <v>7576</v>
      </c>
      <c r="R9" s="1" t="s">
        <v>7362</v>
      </c>
      <c r="S9" s="1" t="s">
        <v>3019</v>
      </c>
      <c r="T9" s="1" t="s">
        <v>3093</v>
      </c>
      <c r="U9" s="1" t="s">
        <v>3092</v>
      </c>
      <c r="V9" s="1" t="s">
        <v>3091</v>
      </c>
      <c r="W9" s="1" t="s">
        <v>3090</v>
      </c>
      <c r="Y9" s="1">
        <v>43588.815474537034</v>
      </c>
      <c r="Z9" s="1">
        <v>44645</v>
      </c>
      <c r="AA9" s="1">
        <v>401768</v>
      </c>
      <c r="AB9" s="1">
        <v>44648.866041666668</v>
      </c>
      <c r="AC9" s="1" t="s">
        <v>7575</v>
      </c>
      <c r="AD9" s="1" t="s">
        <v>3056</v>
      </c>
      <c r="AE9" s="1">
        <v>4041</v>
      </c>
      <c r="AF9" s="1">
        <v>2</v>
      </c>
      <c r="AG9" s="1" t="s">
        <v>3088</v>
      </c>
      <c r="AH9" s="1" t="s">
        <v>3086</v>
      </c>
      <c r="AI9" s="1" t="s">
        <v>3011</v>
      </c>
      <c r="AJ9" s="1" t="s">
        <v>3086</v>
      </c>
      <c r="AK9" s="1" t="s">
        <v>3010</v>
      </c>
      <c r="AL9" s="1" t="s">
        <v>3009</v>
      </c>
      <c r="AM9" s="1" t="s">
        <v>3085</v>
      </c>
      <c r="AS9" s="1" t="s">
        <v>3006</v>
      </c>
      <c r="AT9" s="1" t="s">
        <v>1020</v>
      </c>
      <c r="AX9" s="1" t="s">
        <v>7574</v>
      </c>
      <c r="AY9" s="1" t="s">
        <v>3083</v>
      </c>
      <c r="AZ9" s="1" t="s">
        <v>3005</v>
      </c>
      <c r="BA9" s="1">
        <v>637823.05001623998</v>
      </c>
      <c r="BB9" s="1">
        <v>5495045.8500137096</v>
      </c>
      <c r="BC9" s="1">
        <v>10</v>
      </c>
      <c r="BD9" s="1" t="s">
        <v>3588</v>
      </c>
      <c r="BE9" s="1">
        <v>1000.66</v>
      </c>
      <c r="BG9" s="1">
        <v>41935</v>
      </c>
      <c r="BN9" s="1" t="s">
        <v>3004</v>
      </c>
      <c r="BO9" s="1" t="s">
        <v>7411</v>
      </c>
      <c r="BP9" s="1" t="s">
        <v>1981</v>
      </c>
      <c r="BQ9" s="1" t="s">
        <v>4096</v>
      </c>
      <c r="BR9" s="1" t="s">
        <v>3000</v>
      </c>
      <c r="BV9" s="1" t="s">
        <v>2997</v>
      </c>
      <c r="BX9" s="1" t="s">
        <v>7530</v>
      </c>
      <c r="BY9" s="1" t="s">
        <v>2995</v>
      </c>
      <c r="CB9" s="1" t="s">
        <v>7529</v>
      </c>
      <c r="CC9" s="1" t="s">
        <v>7528</v>
      </c>
      <c r="CD9" s="1" t="s">
        <v>3253</v>
      </c>
      <c r="CO9" s="1" t="s">
        <v>3318</v>
      </c>
      <c r="CP9" s="1" t="s">
        <v>7573</v>
      </c>
      <c r="CW9" s="1" t="s">
        <v>7572</v>
      </c>
      <c r="CX9" s="1" t="s">
        <v>7571</v>
      </c>
      <c r="CY9" s="1" t="s">
        <v>7524</v>
      </c>
      <c r="CZ9" s="1" t="s">
        <v>7542</v>
      </c>
    </row>
    <row r="10" spans="1:104" x14ac:dyDescent="0.2">
      <c r="A10" s="1">
        <f t="shared" si="0"/>
        <v>997625.63</v>
      </c>
      <c r="C10" s="1" t="str">
        <f t="shared" si="1"/>
        <v>UE</v>
      </c>
      <c r="D10" s="12">
        <f>INDEX(families!$A:$A,MATCH(E10,families!$B:$B,0))</f>
        <v>36</v>
      </c>
      <c r="E10" s="2" t="str">
        <f t="shared" si="2"/>
        <v>UE</v>
      </c>
      <c r="F10" s="1" t="str">
        <f>IF(_xlfn.SINGLE('~10 Other Crossings'!TypeCL)="WC","",_xlfn.CONCAT(UPPER(_xlfn.SINGLE(Description)),IF(ISBLANK(_xlfn.SINGLE(CrossingIdentifierDescription)),""," ["&amp;_xlfn.SINGLE(CrossingIdentifierDescription)&amp;"]")," (",_xlfn.SINGLE(PXID),")"))</f>
        <v>MOTI U/G POWER CABLE [U/G POWER CABLE] (U4663.0)</v>
      </c>
      <c r="G1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01-13283-M002-XH0305001</v>
      </c>
      <c r="M10" s="1" t="s">
        <v>7570</v>
      </c>
      <c r="N10" s="1">
        <v>997625.63</v>
      </c>
      <c r="O10" s="1" t="s">
        <v>3023</v>
      </c>
      <c r="P10" s="1" t="s">
        <v>7541</v>
      </c>
      <c r="Q10" s="1" t="s">
        <v>7540</v>
      </c>
      <c r="R10" s="1" t="s">
        <v>7362</v>
      </c>
      <c r="S10" s="1" t="s">
        <v>3019</v>
      </c>
      <c r="T10" s="1" t="s">
        <v>3093</v>
      </c>
      <c r="U10" s="1" t="s">
        <v>3059</v>
      </c>
      <c r="V10" s="1" t="s">
        <v>7539</v>
      </c>
      <c r="W10" s="1" t="s">
        <v>3122</v>
      </c>
      <c r="Y10" s="1">
        <v>43536.792905092596</v>
      </c>
      <c r="Z10" s="1">
        <v>44645</v>
      </c>
      <c r="AA10" s="1">
        <v>401768</v>
      </c>
      <c r="AB10" s="1">
        <v>44648.866030092591</v>
      </c>
      <c r="AC10" s="1" t="s">
        <v>7569</v>
      </c>
      <c r="AD10" s="1" t="s">
        <v>3056</v>
      </c>
      <c r="AE10" s="1">
        <v>4663</v>
      </c>
      <c r="AF10" s="1">
        <v>0</v>
      </c>
      <c r="AG10" s="1" t="s">
        <v>6647</v>
      </c>
      <c r="AI10" s="1" t="s">
        <v>3087</v>
      </c>
      <c r="AK10" s="1" t="s">
        <v>3010</v>
      </c>
      <c r="AL10" s="1" t="s">
        <v>3009</v>
      </c>
      <c r="AM10" s="1" t="s">
        <v>3054</v>
      </c>
      <c r="AN10" s="1" t="s">
        <v>3007</v>
      </c>
      <c r="AS10" s="1" t="s">
        <v>3006</v>
      </c>
      <c r="AT10" s="1" t="s">
        <v>3006</v>
      </c>
      <c r="AY10" s="1" t="s">
        <v>3083</v>
      </c>
      <c r="AZ10" s="1" t="s">
        <v>3005</v>
      </c>
      <c r="BA10" s="1">
        <v>637804.83161810995</v>
      </c>
      <c r="BB10" s="1">
        <v>5495018.2882395303</v>
      </c>
      <c r="BC10" s="1">
        <v>10</v>
      </c>
      <c r="BN10" s="1" t="s">
        <v>3004</v>
      </c>
      <c r="BO10" s="1" t="s">
        <v>7411</v>
      </c>
      <c r="BP10" s="1" t="s">
        <v>1981</v>
      </c>
      <c r="BQ10" s="1" t="s">
        <v>4096</v>
      </c>
      <c r="BR10" s="1" t="s">
        <v>3000</v>
      </c>
      <c r="BV10" s="1" t="s">
        <v>2997</v>
      </c>
      <c r="BX10" s="1" t="s">
        <v>7530</v>
      </c>
      <c r="BY10" s="1" t="s">
        <v>2995</v>
      </c>
      <c r="CB10" s="1" t="s">
        <v>7529</v>
      </c>
      <c r="CC10" s="1" t="s">
        <v>7528</v>
      </c>
      <c r="CD10" s="1" t="s">
        <v>3253</v>
      </c>
      <c r="CO10" s="1" t="s">
        <v>3117</v>
      </c>
      <c r="CP10" s="1" t="s">
        <v>7568</v>
      </c>
      <c r="CX10" s="1" t="s">
        <v>7536</v>
      </c>
      <c r="CY10" s="1" t="s">
        <v>7524</v>
      </c>
      <c r="CZ10" s="1" t="s">
        <v>7567</v>
      </c>
    </row>
    <row r="11" spans="1:104" x14ac:dyDescent="0.2">
      <c r="A11" s="1">
        <f t="shared" si="0"/>
        <v>997629.78</v>
      </c>
      <c r="C11" s="1" t="str">
        <f t="shared" si="1"/>
        <v>HW</v>
      </c>
      <c r="D11" s="12">
        <f>INDEX(families!$A:$A,MATCH(E11,families!$B:$B,0))</f>
        <v>26</v>
      </c>
      <c r="E11" s="2" t="str">
        <f t="shared" si="2"/>
        <v>HW</v>
      </c>
      <c r="F11" s="1" t="str">
        <f>IF(_xlfn.SINGLE('~10 Other Crossings'!TypeCL)="WC","",_xlfn.CONCAT(UPPER(_xlfn.SINGLE(Description)),IF(ISBLANK(_xlfn.SINGLE(CrossingIdentifierDescription)),""," ["&amp;_xlfn.SINGLE(CrossingIdentifierDescription)&amp;"]")," (",_xlfn.SINGLE(PXID),")"))</f>
        <v>HIGHWAY RAMP [LKI Segment: 2005] (T4019.3)</v>
      </c>
      <c r="G1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01-13283-M002-XH0305001</v>
      </c>
      <c r="M11" s="1" t="s">
        <v>7566</v>
      </c>
      <c r="N11" s="1">
        <v>997629.78</v>
      </c>
      <c r="O11" s="1" t="s">
        <v>3023</v>
      </c>
      <c r="P11" s="1" t="s">
        <v>7550</v>
      </c>
      <c r="Q11" s="1" t="s">
        <v>7549</v>
      </c>
      <c r="R11" s="1" t="s">
        <v>7362</v>
      </c>
      <c r="S11" s="1" t="s">
        <v>3019</v>
      </c>
      <c r="T11" s="1" t="s">
        <v>3093</v>
      </c>
      <c r="U11" s="1" t="s">
        <v>4471</v>
      </c>
      <c r="V11" s="1" t="s">
        <v>7548</v>
      </c>
      <c r="W11" s="1" t="s">
        <v>3122</v>
      </c>
      <c r="Y11" s="1">
        <v>43584.741469907407</v>
      </c>
      <c r="Z11" s="1">
        <v>44645</v>
      </c>
      <c r="AA11" s="1">
        <v>401768</v>
      </c>
      <c r="AB11" s="1">
        <v>44648.866041666668</v>
      </c>
      <c r="AC11" s="1" t="s">
        <v>7565</v>
      </c>
      <c r="AD11" s="1" t="s">
        <v>3041</v>
      </c>
      <c r="AE11" s="1">
        <v>4019</v>
      </c>
      <c r="AF11" s="1">
        <v>3</v>
      </c>
      <c r="AG11" s="1" t="s">
        <v>6465</v>
      </c>
      <c r="AH11" s="1" t="s">
        <v>3133</v>
      </c>
      <c r="AI11" s="1" t="s">
        <v>3087</v>
      </c>
      <c r="AJ11" s="1" t="s">
        <v>3086</v>
      </c>
      <c r="AK11" s="1" t="s">
        <v>3039</v>
      </c>
      <c r="AL11" s="1" t="s">
        <v>3009</v>
      </c>
      <c r="AM11" s="1" t="s">
        <v>4468</v>
      </c>
      <c r="AP11" s="1">
        <v>42</v>
      </c>
      <c r="AX11" s="1" t="s">
        <v>7564</v>
      </c>
      <c r="AY11" s="1" t="s">
        <v>3083</v>
      </c>
      <c r="AZ11" s="1" t="s">
        <v>3005</v>
      </c>
      <c r="BA11" s="1">
        <v>637802.52999396995</v>
      </c>
      <c r="BB11" s="1">
        <v>5495014.8400144596</v>
      </c>
      <c r="BC11" s="1">
        <v>10</v>
      </c>
      <c r="BD11" s="1" t="s">
        <v>3588</v>
      </c>
      <c r="BE11" s="1">
        <v>1000.71</v>
      </c>
      <c r="BG11" s="1">
        <v>41934</v>
      </c>
      <c r="BN11" s="1" t="s">
        <v>3004</v>
      </c>
      <c r="BO11" s="1" t="s">
        <v>7411</v>
      </c>
      <c r="BP11" s="1" t="s">
        <v>1981</v>
      </c>
      <c r="BQ11" s="1" t="s">
        <v>4096</v>
      </c>
      <c r="BR11" s="1" t="s">
        <v>3000</v>
      </c>
      <c r="BV11" s="1" t="s">
        <v>2997</v>
      </c>
      <c r="BX11" s="1" t="s">
        <v>7530</v>
      </c>
      <c r="BY11" s="1" t="s">
        <v>2995</v>
      </c>
      <c r="CB11" s="1" t="s">
        <v>7529</v>
      </c>
      <c r="CC11" s="1" t="s">
        <v>7528</v>
      </c>
      <c r="CD11" s="1" t="s">
        <v>3253</v>
      </c>
      <c r="CO11" s="1" t="s">
        <v>3117</v>
      </c>
      <c r="CP11" s="1" t="s">
        <v>7563</v>
      </c>
      <c r="CW11" s="1" t="s">
        <v>7544</v>
      </c>
      <c r="CX11" s="1" t="s">
        <v>7543</v>
      </c>
      <c r="CY11" s="1" t="s">
        <v>7524</v>
      </c>
      <c r="CZ11" s="1" t="s">
        <v>7535</v>
      </c>
    </row>
    <row r="12" spans="1:104" x14ac:dyDescent="0.2">
      <c r="A12" s="1">
        <f t="shared" si="0"/>
        <v>997636.68</v>
      </c>
      <c r="C12" s="1" t="str">
        <f t="shared" si="1"/>
        <v>HW</v>
      </c>
      <c r="D12" s="12">
        <f>INDEX(families!$A:$A,MATCH(E12,families!$B:$B,0))</f>
        <v>26</v>
      </c>
      <c r="E12" s="2" t="str">
        <f t="shared" si="2"/>
        <v>HW</v>
      </c>
      <c r="F12" s="1" t="str">
        <f>IF(_xlfn.SINGLE('~10 Other Crossings'!TypeCL)="WC","",_xlfn.CONCAT(UPPER(_xlfn.SINGLE(Description)),IF(ISBLANK(_xlfn.SINGLE(CrossingIdentifierDescription)),""," ["&amp;_xlfn.SINGLE(CrossingIdentifierDescription)&amp;"]")," (",_xlfn.SINGLE(PXID),")"))</f>
        <v>COQUIHALLA HIGHWAY NO 5 [LKI Segment: 2005] (T4020.3)</v>
      </c>
      <c r="G1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01-13283-M002-XH0305001</v>
      </c>
      <c r="M12" s="1" t="s">
        <v>7562</v>
      </c>
      <c r="N12" s="1">
        <v>997636.68</v>
      </c>
      <c r="O12" s="1" t="s">
        <v>3023</v>
      </c>
      <c r="P12" s="1" t="s">
        <v>7561</v>
      </c>
      <c r="Q12" s="1" t="s">
        <v>7560</v>
      </c>
      <c r="R12" s="1" t="s">
        <v>7362</v>
      </c>
      <c r="S12" s="1" t="s">
        <v>3019</v>
      </c>
      <c r="T12" s="1" t="s">
        <v>3093</v>
      </c>
      <c r="U12" s="1" t="s">
        <v>4471</v>
      </c>
      <c r="V12" s="1" t="s">
        <v>6618</v>
      </c>
      <c r="W12" s="1" t="s">
        <v>3122</v>
      </c>
      <c r="Y12" s="1">
        <v>43584.741469907407</v>
      </c>
      <c r="Z12" s="1">
        <v>44645</v>
      </c>
      <c r="AA12" s="1">
        <v>401768</v>
      </c>
      <c r="AB12" s="1">
        <v>44648.866041666668</v>
      </c>
      <c r="AC12" s="1" t="s">
        <v>7559</v>
      </c>
      <c r="AD12" s="1" t="s">
        <v>3041</v>
      </c>
      <c r="AE12" s="1">
        <v>4020</v>
      </c>
      <c r="AF12" s="1">
        <v>3</v>
      </c>
      <c r="AG12" s="1" t="s">
        <v>6465</v>
      </c>
      <c r="AH12" s="1" t="s">
        <v>3133</v>
      </c>
      <c r="AI12" s="1" t="s">
        <v>3087</v>
      </c>
      <c r="AJ12" s="1" t="s">
        <v>3086</v>
      </c>
      <c r="AK12" s="1" t="s">
        <v>3039</v>
      </c>
      <c r="AL12" s="1" t="s">
        <v>3009</v>
      </c>
      <c r="AM12" s="1" t="s">
        <v>4468</v>
      </c>
      <c r="AP12" s="1">
        <v>39</v>
      </c>
      <c r="AX12" s="1" t="s">
        <v>7558</v>
      </c>
      <c r="AY12" s="1" t="s">
        <v>3083</v>
      </c>
      <c r="AZ12" s="1" t="s">
        <v>3005</v>
      </c>
      <c r="BA12" s="1">
        <v>637798.69999999995</v>
      </c>
      <c r="BB12" s="1">
        <v>5495009.0999999996</v>
      </c>
      <c r="BC12" s="1">
        <v>10</v>
      </c>
      <c r="BD12" s="1" t="s">
        <v>3588</v>
      </c>
      <c r="BE12" s="1">
        <v>1000.71</v>
      </c>
      <c r="BG12" s="1">
        <v>41934</v>
      </c>
      <c r="BN12" s="1" t="s">
        <v>3004</v>
      </c>
      <c r="BO12" s="1" t="s">
        <v>7411</v>
      </c>
      <c r="BP12" s="1" t="s">
        <v>1981</v>
      </c>
      <c r="BQ12" s="1" t="s">
        <v>4096</v>
      </c>
      <c r="BR12" s="1" t="s">
        <v>3000</v>
      </c>
      <c r="BV12" s="1" t="s">
        <v>2997</v>
      </c>
      <c r="BX12" s="1" t="s">
        <v>7530</v>
      </c>
      <c r="BY12" s="1" t="s">
        <v>3083</v>
      </c>
      <c r="CB12" s="1" t="s">
        <v>7529</v>
      </c>
      <c r="CC12" s="1" t="s">
        <v>7528</v>
      </c>
      <c r="CD12" s="1" t="s">
        <v>3253</v>
      </c>
      <c r="CO12" s="1" t="s">
        <v>3117</v>
      </c>
      <c r="CP12" s="1" t="s">
        <v>7557</v>
      </c>
      <c r="CY12" s="1" t="s">
        <v>7524</v>
      </c>
      <c r="CZ12" s="1" t="s">
        <v>2857</v>
      </c>
    </row>
    <row r="13" spans="1:104" x14ac:dyDescent="0.2">
      <c r="A13" s="1">
        <f t="shared" si="0"/>
        <v>997649.49</v>
      </c>
      <c r="C13" s="1" t="str">
        <f t="shared" si="1"/>
        <v>HW</v>
      </c>
      <c r="D13" s="12">
        <f>INDEX(families!$A:$A,MATCH(E13,families!$B:$B,0))</f>
        <v>26</v>
      </c>
      <c r="E13" s="2" t="str">
        <f t="shared" si="2"/>
        <v>HW</v>
      </c>
      <c r="F13" s="1" t="str">
        <f>IF(_xlfn.SINGLE('~10 Other Crossings'!TypeCL)="WC","",_xlfn.CONCAT(UPPER(_xlfn.SINGLE(Description)),IF(ISBLANK(_xlfn.SINGLE(CrossingIdentifierDescription)),""," ["&amp;_xlfn.SINGLE(CrossingIdentifierDescription)&amp;"]")," (",_xlfn.SINGLE(PXID),")"))</f>
        <v>COQUIHALLA HIGHWAY NO 5 [LKI Segment: 2000] (T4021.3)</v>
      </c>
      <c r="G1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01-13283-M002-XH0305001</v>
      </c>
      <c r="M13" s="1" t="s">
        <v>7556</v>
      </c>
      <c r="N13" s="1">
        <v>997649.49</v>
      </c>
      <c r="O13" s="1" t="s">
        <v>3023</v>
      </c>
      <c r="P13" s="1" t="s">
        <v>7555</v>
      </c>
      <c r="Q13" s="1" t="s">
        <v>3831</v>
      </c>
      <c r="R13" s="1" t="s">
        <v>7362</v>
      </c>
      <c r="S13" s="1" t="s">
        <v>3019</v>
      </c>
      <c r="T13" s="1" t="s">
        <v>3093</v>
      </c>
      <c r="U13" s="1" t="s">
        <v>4471</v>
      </c>
      <c r="V13" s="1" t="s">
        <v>6618</v>
      </c>
      <c r="W13" s="1" t="s">
        <v>3122</v>
      </c>
      <c r="Y13" s="1">
        <v>43584.741469907407</v>
      </c>
      <c r="Z13" s="1">
        <v>44645</v>
      </c>
      <c r="AA13" s="1">
        <v>401768</v>
      </c>
      <c r="AB13" s="1">
        <v>44648.866041666668</v>
      </c>
      <c r="AC13" s="1" t="s">
        <v>7554</v>
      </c>
      <c r="AD13" s="1" t="s">
        <v>3041</v>
      </c>
      <c r="AE13" s="1">
        <v>4021</v>
      </c>
      <c r="AF13" s="1">
        <v>3</v>
      </c>
      <c r="AG13" s="1" t="s">
        <v>6624</v>
      </c>
      <c r="AH13" s="1" t="s">
        <v>3133</v>
      </c>
      <c r="AI13" s="1" t="s">
        <v>3087</v>
      </c>
      <c r="AJ13" s="1" t="s">
        <v>3086</v>
      </c>
      <c r="AK13" s="1" t="s">
        <v>3039</v>
      </c>
      <c r="AL13" s="1" t="s">
        <v>3009</v>
      </c>
      <c r="AM13" s="1" t="s">
        <v>4468</v>
      </c>
      <c r="AP13" s="1">
        <v>39</v>
      </c>
      <c r="AX13" s="1" t="s">
        <v>7553</v>
      </c>
      <c r="AY13" s="1" t="s">
        <v>3083</v>
      </c>
      <c r="AZ13" s="1" t="s">
        <v>3005</v>
      </c>
      <c r="BA13" s="1">
        <v>637791.65001758002</v>
      </c>
      <c r="BB13" s="1">
        <v>5494998.3999483604</v>
      </c>
      <c r="BC13" s="1">
        <v>10</v>
      </c>
      <c r="BD13" s="1" t="s">
        <v>3588</v>
      </c>
      <c r="BE13" s="1">
        <v>1000.73</v>
      </c>
      <c r="BG13" s="1">
        <v>41934</v>
      </c>
      <c r="BN13" s="1" t="s">
        <v>3004</v>
      </c>
      <c r="BO13" s="1" t="s">
        <v>7411</v>
      </c>
      <c r="BP13" s="1" t="s">
        <v>1981</v>
      </c>
      <c r="BQ13" s="1" t="s">
        <v>4096</v>
      </c>
      <c r="BR13" s="1" t="s">
        <v>3000</v>
      </c>
      <c r="BV13" s="1" t="s">
        <v>2997</v>
      </c>
      <c r="BX13" s="1" t="s">
        <v>7530</v>
      </c>
      <c r="BY13" s="1" t="s">
        <v>3083</v>
      </c>
      <c r="CB13" s="1" t="s">
        <v>7529</v>
      </c>
      <c r="CC13" s="1" t="s">
        <v>7528</v>
      </c>
      <c r="CD13" s="1" t="s">
        <v>3253</v>
      </c>
      <c r="CO13" s="1" t="s">
        <v>3117</v>
      </c>
      <c r="CP13" s="1" t="s">
        <v>7552</v>
      </c>
      <c r="CY13" s="1" t="s">
        <v>7524</v>
      </c>
      <c r="CZ13" s="1" t="s">
        <v>2852</v>
      </c>
    </row>
    <row r="14" spans="1:104" x14ac:dyDescent="0.2">
      <c r="A14" s="1">
        <f t="shared" si="0"/>
        <v>997655.88</v>
      </c>
      <c r="C14" s="1" t="str">
        <f t="shared" si="1"/>
        <v>HW</v>
      </c>
      <c r="D14" s="12">
        <f>INDEX(families!$A:$A,MATCH(E14,families!$B:$B,0))</f>
        <v>26</v>
      </c>
      <c r="E14" s="2" t="str">
        <f t="shared" si="2"/>
        <v>HW</v>
      </c>
      <c r="F14" s="1" t="str">
        <f>IF(_xlfn.SINGLE('~10 Other Crossings'!TypeCL)="WC","",_xlfn.CONCAT(UPPER(_xlfn.SINGLE(Description)),IF(ISBLANK(_xlfn.SINGLE(CrossingIdentifierDescription)),""," ["&amp;_xlfn.SINGLE(CrossingIdentifierDescription)&amp;"]")," (",_xlfn.SINGLE(PXID),")"))</f>
        <v>HIGHWAY RAMP [LKI Segment: 2000] (T4022.3)</v>
      </c>
      <c r="G1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01-13283-M002-XH0305001</v>
      </c>
      <c r="M14" s="1" t="s">
        <v>7551</v>
      </c>
      <c r="N14" s="1">
        <v>997655.88</v>
      </c>
      <c r="O14" s="1" t="s">
        <v>3023</v>
      </c>
      <c r="P14" s="1" t="s">
        <v>7550</v>
      </c>
      <c r="Q14" s="1" t="s">
        <v>7549</v>
      </c>
      <c r="R14" s="1" t="s">
        <v>7362</v>
      </c>
      <c r="S14" s="1" t="s">
        <v>3019</v>
      </c>
      <c r="T14" s="1" t="s">
        <v>3093</v>
      </c>
      <c r="U14" s="1" t="s">
        <v>4471</v>
      </c>
      <c r="V14" s="1" t="s">
        <v>7548</v>
      </c>
      <c r="W14" s="1" t="s">
        <v>3122</v>
      </c>
      <c r="Y14" s="1">
        <v>43584.741469907407</v>
      </c>
      <c r="Z14" s="1">
        <v>44645</v>
      </c>
      <c r="AA14" s="1">
        <v>401768</v>
      </c>
      <c r="AB14" s="1">
        <v>44648.866041666668</v>
      </c>
      <c r="AC14" s="1" t="s">
        <v>7547</v>
      </c>
      <c r="AD14" s="1" t="s">
        <v>3041</v>
      </c>
      <c r="AE14" s="1">
        <v>4022</v>
      </c>
      <c r="AF14" s="1">
        <v>3</v>
      </c>
      <c r="AG14" s="1" t="s">
        <v>6624</v>
      </c>
      <c r="AH14" s="1" t="s">
        <v>3133</v>
      </c>
      <c r="AI14" s="1" t="s">
        <v>3087</v>
      </c>
      <c r="AJ14" s="1" t="s">
        <v>3086</v>
      </c>
      <c r="AK14" s="1" t="s">
        <v>3039</v>
      </c>
      <c r="AL14" s="1" t="s">
        <v>3009</v>
      </c>
      <c r="AM14" s="1" t="s">
        <v>4468</v>
      </c>
      <c r="AP14" s="1">
        <v>38</v>
      </c>
      <c r="AX14" s="1" t="s">
        <v>7546</v>
      </c>
      <c r="AY14" s="1" t="s">
        <v>3083</v>
      </c>
      <c r="AZ14" s="1" t="s">
        <v>3005</v>
      </c>
      <c r="BA14" s="1">
        <v>637788.13003391004</v>
      </c>
      <c r="BB14" s="1">
        <v>5494993.0699524898</v>
      </c>
      <c r="BC14" s="1">
        <v>10</v>
      </c>
      <c r="BD14" s="1" t="s">
        <v>3588</v>
      </c>
      <c r="BE14" s="1">
        <v>1000.74</v>
      </c>
      <c r="BG14" s="1">
        <v>41934</v>
      </c>
      <c r="BN14" s="1" t="s">
        <v>3004</v>
      </c>
      <c r="BO14" s="1" t="s">
        <v>7411</v>
      </c>
      <c r="BP14" s="1" t="s">
        <v>1981</v>
      </c>
      <c r="BQ14" s="1" t="s">
        <v>4096</v>
      </c>
      <c r="BR14" s="1" t="s">
        <v>3000</v>
      </c>
      <c r="BV14" s="1" t="s">
        <v>2997</v>
      </c>
      <c r="BX14" s="1" t="s">
        <v>7530</v>
      </c>
      <c r="BY14" s="1" t="s">
        <v>2995</v>
      </c>
      <c r="CB14" s="1" t="s">
        <v>7529</v>
      </c>
      <c r="CC14" s="1" t="s">
        <v>7528</v>
      </c>
      <c r="CD14" s="1" t="s">
        <v>3253</v>
      </c>
      <c r="CO14" s="1" t="s">
        <v>3117</v>
      </c>
      <c r="CP14" s="1" t="s">
        <v>7545</v>
      </c>
      <c r="CW14" s="1" t="s">
        <v>7544</v>
      </c>
      <c r="CX14" s="1" t="s">
        <v>7543</v>
      </c>
      <c r="CY14" s="1" t="s">
        <v>7524</v>
      </c>
      <c r="CZ14" s="1" t="s">
        <v>2855</v>
      </c>
    </row>
    <row r="15" spans="1:104" x14ac:dyDescent="0.2">
      <c r="A15" s="1">
        <f t="shared" si="0"/>
        <v>997662.52</v>
      </c>
      <c r="C15" s="1" t="str">
        <f t="shared" si="1"/>
        <v>UE</v>
      </c>
      <c r="D15" s="12">
        <f>INDEX(families!$A:$A,MATCH(E15,families!$B:$B,0))</f>
        <v>36</v>
      </c>
      <c r="E15" s="2" t="str">
        <f t="shared" si="2"/>
        <v>UE</v>
      </c>
      <c r="F15" s="1" t="str">
        <f>IF(_xlfn.SINGLE('~10 Other Crossings'!TypeCL)="WC","",_xlfn.CONCAT(UPPER(_xlfn.SINGLE(Description)),IF(ISBLANK(_xlfn.SINGLE(CrossingIdentifierDescription)),""," ["&amp;_xlfn.SINGLE(CrossingIdentifierDescription)&amp;"]")," (",_xlfn.SINGLE(PXID),")"))</f>
        <v>MOTI U/G POWER CABLE [U/G POWER CABLE] (U4664.0)</v>
      </c>
      <c r="G1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01-13283-M002-XH0305001</v>
      </c>
      <c r="M15" s="1" t="s">
        <v>7542</v>
      </c>
      <c r="N15" s="1">
        <v>997662.52</v>
      </c>
      <c r="O15" s="1" t="s">
        <v>3023</v>
      </c>
      <c r="P15" s="1" t="s">
        <v>7541</v>
      </c>
      <c r="Q15" s="1" t="s">
        <v>7540</v>
      </c>
      <c r="R15" s="1" t="s">
        <v>7362</v>
      </c>
      <c r="S15" s="1" t="s">
        <v>3019</v>
      </c>
      <c r="T15" s="1" t="s">
        <v>3093</v>
      </c>
      <c r="U15" s="1" t="s">
        <v>3059</v>
      </c>
      <c r="V15" s="1" t="s">
        <v>7539</v>
      </c>
      <c r="W15" s="1" t="s">
        <v>3122</v>
      </c>
      <c r="Y15" s="1">
        <v>43536.799479166664</v>
      </c>
      <c r="Z15" s="1">
        <v>44645</v>
      </c>
      <c r="AA15" s="1">
        <v>401768</v>
      </c>
      <c r="AB15" s="1">
        <v>44648.866030092591</v>
      </c>
      <c r="AC15" s="1" t="s">
        <v>7538</v>
      </c>
      <c r="AD15" s="1" t="s">
        <v>3056</v>
      </c>
      <c r="AE15" s="1">
        <v>4664</v>
      </c>
      <c r="AF15" s="1">
        <v>0</v>
      </c>
      <c r="AG15" s="1" t="s">
        <v>6647</v>
      </c>
      <c r="AI15" s="1" t="s">
        <v>3087</v>
      </c>
      <c r="AK15" s="1" t="s">
        <v>3010</v>
      </c>
      <c r="AL15" s="1" t="s">
        <v>3009</v>
      </c>
      <c r="AM15" s="1" t="s">
        <v>3054</v>
      </c>
      <c r="AN15" s="1" t="s">
        <v>3007</v>
      </c>
      <c r="AS15" s="1" t="s">
        <v>3006</v>
      </c>
      <c r="AT15" s="1" t="s">
        <v>3006</v>
      </c>
      <c r="AY15" s="1" t="s">
        <v>3083</v>
      </c>
      <c r="AZ15" s="1" t="s">
        <v>3005</v>
      </c>
      <c r="BA15" s="1">
        <v>637784.49105487997</v>
      </c>
      <c r="BB15" s="1">
        <v>5494987.5102393599</v>
      </c>
      <c r="BC15" s="1">
        <v>10</v>
      </c>
      <c r="BN15" s="1" t="s">
        <v>3004</v>
      </c>
      <c r="BO15" s="1" t="s">
        <v>7411</v>
      </c>
      <c r="BP15" s="1" t="s">
        <v>1981</v>
      </c>
      <c r="BQ15" s="1" t="s">
        <v>4096</v>
      </c>
      <c r="BR15" s="1" t="s">
        <v>3000</v>
      </c>
      <c r="BV15" s="1" t="s">
        <v>2997</v>
      </c>
      <c r="BX15" s="1" t="s">
        <v>7530</v>
      </c>
      <c r="BY15" s="1" t="s">
        <v>2995</v>
      </c>
      <c r="CB15" s="1" t="s">
        <v>7529</v>
      </c>
      <c r="CC15" s="1" t="s">
        <v>7528</v>
      </c>
      <c r="CD15" s="1" t="s">
        <v>3253</v>
      </c>
      <c r="CO15" s="1" t="s">
        <v>3117</v>
      </c>
      <c r="CP15" s="1" t="s">
        <v>7537</v>
      </c>
      <c r="CX15" s="1" t="s">
        <v>7536</v>
      </c>
      <c r="CY15" s="1" t="s">
        <v>7524</v>
      </c>
      <c r="CZ15" s="1" t="s">
        <v>2850</v>
      </c>
    </row>
    <row r="16" spans="1:104" x14ac:dyDescent="0.2">
      <c r="A16" s="1">
        <f t="shared" si="0"/>
        <v>997732.65</v>
      </c>
      <c r="C16" s="1" t="str">
        <f t="shared" si="1"/>
        <v>UC</v>
      </c>
      <c r="D16" s="12">
        <f>INDEX(families!$A:$A,MATCH(E16,families!$B:$B,0))</f>
        <v>35</v>
      </c>
      <c r="E16" s="2" t="str">
        <f t="shared" si="2"/>
        <v>UC</v>
      </c>
      <c r="F16" s="1" t="str">
        <f>IF(_xlfn.SINGLE('~10 Other Crossings'!TypeCL)="WC","",_xlfn.CONCAT(UPPER(_xlfn.SINGLE(Description)),IF(ISBLANK(_xlfn.SINGLE(CrossingIdentifierDescription)),""," ["&amp;_xlfn.SINGLE(CrossingIdentifierDescription)&amp;"]")," (",_xlfn.SINGLE(PXID),")"))</f>
        <v>TELUS U/G FIBRE OPTIC COMMUNICATIONS CABLE (U4042.1)</v>
      </c>
      <c r="G1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01-13283-M002-XH0305001</v>
      </c>
      <c r="M16" s="1" t="s">
        <v>7535</v>
      </c>
      <c r="N16" s="1">
        <v>997732.65</v>
      </c>
      <c r="O16" s="1" t="s">
        <v>3023</v>
      </c>
      <c r="P16" s="1" t="s">
        <v>7534</v>
      </c>
      <c r="Q16" s="1" t="s">
        <v>7533</v>
      </c>
      <c r="R16" s="1" t="s">
        <v>7362</v>
      </c>
      <c r="S16" s="1" t="s">
        <v>3019</v>
      </c>
      <c r="T16" s="1" t="s">
        <v>3093</v>
      </c>
      <c r="U16" s="1" t="s">
        <v>3821</v>
      </c>
      <c r="V16" s="1" t="s">
        <v>4438</v>
      </c>
      <c r="W16" s="1" t="s">
        <v>3102</v>
      </c>
      <c r="Y16" s="1">
        <v>43536.819444444445</v>
      </c>
      <c r="Z16" s="1">
        <v>44645</v>
      </c>
      <c r="AA16" s="1">
        <v>401768</v>
      </c>
      <c r="AB16" s="1">
        <v>44648.866030092591</v>
      </c>
      <c r="AC16" s="1" t="s">
        <v>7532</v>
      </c>
      <c r="AD16" s="1" t="s">
        <v>3056</v>
      </c>
      <c r="AE16" s="1">
        <v>4042</v>
      </c>
      <c r="AF16" s="1">
        <v>1</v>
      </c>
      <c r="AH16" s="1" t="s">
        <v>3086</v>
      </c>
      <c r="AI16" s="1" t="s">
        <v>3087</v>
      </c>
      <c r="AJ16" s="1" t="s">
        <v>3086</v>
      </c>
      <c r="AK16" s="1" t="s">
        <v>3010</v>
      </c>
      <c r="AL16" s="1" t="s">
        <v>3009</v>
      </c>
      <c r="AM16" s="1" t="s">
        <v>3818</v>
      </c>
      <c r="AN16" s="1" t="s">
        <v>3007</v>
      </c>
      <c r="AS16" s="1" t="s">
        <v>3006</v>
      </c>
      <c r="AT16" s="1" t="s">
        <v>3006</v>
      </c>
      <c r="AX16" s="1" t="s">
        <v>7531</v>
      </c>
      <c r="AY16" s="1" t="s">
        <v>3083</v>
      </c>
      <c r="AZ16" s="1" t="s">
        <v>3005</v>
      </c>
      <c r="BA16" s="1">
        <v>637745.76308705006</v>
      </c>
      <c r="BB16" s="1">
        <v>5494929.0460265996</v>
      </c>
      <c r="BC16" s="1">
        <v>10</v>
      </c>
      <c r="BD16" s="1" t="s">
        <v>3588</v>
      </c>
      <c r="BE16" s="1">
        <v>1000.9</v>
      </c>
      <c r="BN16" s="1" t="s">
        <v>3004</v>
      </c>
      <c r="BO16" s="1" t="s">
        <v>7411</v>
      </c>
      <c r="BP16" s="1" t="s">
        <v>1981</v>
      </c>
      <c r="BQ16" s="1" t="s">
        <v>4023</v>
      </c>
      <c r="BR16" s="1" t="s">
        <v>3081</v>
      </c>
      <c r="BS16" s="1" t="s">
        <v>7508</v>
      </c>
      <c r="BT16" s="1" t="s">
        <v>7507</v>
      </c>
      <c r="BV16" s="1" t="s">
        <v>2997</v>
      </c>
      <c r="BX16" s="1" t="s">
        <v>7530</v>
      </c>
      <c r="BY16" s="1" t="s">
        <v>2995</v>
      </c>
      <c r="CB16" s="1" t="s">
        <v>7529</v>
      </c>
      <c r="CC16" s="1" t="s">
        <v>7528</v>
      </c>
      <c r="CD16" s="1" t="s">
        <v>3253</v>
      </c>
      <c r="CO16" s="1" t="s">
        <v>2991</v>
      </c>
      <c r="CP16" s="1" t="s">
        <v>7527</v>
      </c>
      <c r="CW16" s="1" t="s">
        <v>7526</v>
      </c>
      <c r="CX16" s="1" t="s">
        <v>7525</v>
      </c>
      <c r="CY16" s="1" t="s">
        <v>7524</v>
      </c>
      <c r="CZ16" s="1" t="s">
        <v>7523</v>
      </c>
    </row>
    <row r="17" spans="1:104" x14ac:dyDescent="0.2">
      <c r="A17" s="1">
        <f t="shared" ref="A17:A19" si="3">IF(OR(AND(ISNUMBER(_xlfn.SINGLE(Measure)),_xlfn.SINGLE(Measure)&gt;0),ISNUMBER(SEARCH("+",_xlfn.SINGLE(Measure)))),IF(NOT(ISNUMBER(_xlfn.SINGLE(Measure))),1000*LEFT(_xlfn.SINGLE(Measure),SEARCH("+",_xlfn.SINGLE(Measure))-1)+MID(_xlfn.SINGLE(Measure),SEARCH("+",_xlfn.SINGLE(Measure))+1,3)+RIGHT(_xlfn.SINGLE(Measure),3),_xlfn.SINGLE(Measure)),"")</f>
        <v>999917.94</v>
      </c>
      <c r="C17" s="1" t="str">
        <f t="shared" ref="C17:C19" si="4">TypeCL</f>
        <v>RD</v>
      </c>
      <c r="D17" s="12">
        <f>INDEX(families!$A:$A,MATCH(E17,families!$B:$B,0))</f>
        <v>31</v>
      </c>
      <c r="E17" s="2" t="str">
        <f t="shared" ref="E17:E19" si="5">C17</f>
        <v>RD</v>
      </c>
      <c r="F17" s="1" t="str">
        <f>IF(_xlfn.SINGLE('~10 Other Crossings'!TypeCL)="WC","",_xlfn.CONCAT(UPPER(_xlfn.SINGLE(Description)),IF(ISBLANK(_xlfn.SINGLE(CrossingIdentifierDescription)),""," ["&amp;_xlfn.SINGLE(CrossingIdentifierDescription)&amp;"]")," (",_xlfn.SINGLE(PXID),")"))</f>
        <v>NEEDLE PEAK TRAIL [TRAIL] (T4545.0)</v>
      </c>
      <c r="G1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17" s="1" t="s">
        <v>7523</v>
      </c>
      <c r="N17" s="1">
        <v>999917.94</v>
      </c>
      <c r="O17" s="1" t="s">
        <v>3023</v>
      </c>
      <c r="P17" s="1" t="s">
        <v>7522</v>
      </c>
      <c r="Q17" s="1" t="s">
        <v>7139</v>
      </c>
      <c r="R17" s="1" t="s">
        <v>7362</v>
      </c>
      <c r="S17" s="1" t="s">
        <v>3019</v>
      </c>
      <c r="T17" s="1" t="s">
        <v>3093</v>
      </c>
      <c r="U17" s="1" t="s">
        <v>3311</v>
      </c>
      <c r="V17" s="1" t="s">
        <v>7514</v>
      </c>
      <c r="W17" s="1" t="s">
        <v>3310</v>
      </c>
      <c r="Y17" s="1">
        <v>43536.878807870373</v>
      </c>
      <c r="Z17" s="1">
        <v>44645</v>
      </c>
      <c r="AA17" s="1">
        <v>401768</v>
      </c>
      <c r="AB17" s="1">
        <v>44648.866030092591</v>
      </c>
      <c r="AC17" s="1" t="s">
        <v>7521</v>
      </c>
      <c r="AD17" s="1" t="s">
        <v>3041</v>
      </c>
      <c r="AE17" s="1">
        <v>4545</v>
      </c>
      <c r="AF17" s="1">
        <v>0</v>
      </c>
      <c r="AG17" s="1" t="s">
        <v>3311</v>
      </c>
      <c r="AH17" s="1" t="s">
        <v>3086</v>
      </c>
      <c r="AI17" s="1" t="s">
        <v>3011</v>
      </c>
      <c r="AJ17" s="1" t="s">
        <v>3086</v>
      </c>
      <c r="AK17" s="1" t="s">
        <v>3039</v>
      </c>
      <c r="AL17" s="1" t="s">
        <v>3009</v>
      </c>
      <c r="AM17" s="1" t="s">
        <v>735</v>
      </c>
      <c r="AX17" s="1" t="s">
        <v>7520</v>
      </c>
      <c r="AY17" s="1" t="s">
        <v>2995</v>
      </c>
      <c r="AZ17" s="1" t="s">
        <v>3005</v>
      </c>
      <c r="BA17" s="1">
        <v>635647.95927955001</v>
      </c>
      <c r="BB17" s="1">
        <v>5495135.2283818796</v>
      </c>
      <c r="BC17" s="1">
        <v>10</v>
      </c>
      <c r="BN17" s="1" t="s">
        <v>3004</v>
      </c>
      <c r="BO17" s="1" t="s">
        <v>7411</v>
      </c>
      <c r="BP17" s="1" t="s">
        <v>1981</v>
      </c>
      <c r="BQ17" s="1" t="s">
        <v>7510</v>
      </c>
      <c r="BR17" s="1" t="s">
        <v>3223</v>
      </c>
      <c r="BS17" s="1" t="s">
        <v>7508</v>
      </c>
      <c r="BT17" s="1" t="s">
        <v>7507</v>
      </c>
      <c r="BV17" s="1" t="s">
        <v>2997</v>
      </c>
      <c r="BW17" s="1" t="s">
        <v>1981</v>
      </c>
      <c r="BX17" s="1" t="s">
        <v>3306</v>
      </c>
      <c r="BY17" s="1" t="s">
        <v>2995</v>
      </c>
      <c r="CB17" s="1" t="s">
        <v>3287</v>
      </c>
      <c r="CC17" s="1" t="s">
        <v>3286</v>
      </c>
      <c r="CD17" s="1" t="s">
        <v>3050</v>
      </c>
      <c r="CO17" s="1" t="s">
        <v>3117</v>
      </c>
      <c r="CP17" s="1" t="s">
        <v>7519</v>
      </c>
      <c r="CW17" s="1" t="s">
        <v>7518</v>
      </c>
      <c r="CX17" s="1" t="s">
        <v>7511</v>
      </c>
      <c r="CY17" s="1" t="s">
        <v>7509</v>
      </c>
      <c r="CZ17" s="1" t="s">
        <v>2833</v>
      </c>
    </row>
    <row r="18" spans="1:104" x14ac:dyDescent="0.2">
      <c r="A18" s="1">
        <f t="shared" si="3"/>
        <v>1000180.43</v>
      </c>
      <c r="C18" s="1" t="str">
        <f t="shared" si="4"/>
        <v>RD</v>
      </c>
      <c r="D18" s="12">
        <f>INDEX(families!$A:$A,MATCH(E18,families!$B:$B,0))</f>
        <v>31</v>
      </c>
      <c r="E18" s="2" t="str">
        <f t="shared" si="5"/>
        <v>RD</v>
      </c>
      <c r="F18" s="1" t="str">
        <f>IF(_xlfn.SINGLE('~10 Other Crossings'!TypeCL)="WC","",_xlfn.CONCAT(UPPER(_xlfn.SINGLE(Description)),IF(ISBLANK(_xlfn.SINGLE(CrossingIdentifierDescription)),""," ["&amp;_xlfn.SINGLE(CrossingIdentifierDescription)&amp;"]")," (",_xlfn.SINGLE(PXID),")"))</f>
        <v>NEEDLE PEAK TRAIL [TRAIL] (T4544.0)</v>
      </c>
      <c r="G1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18" s="1" t="s">
        <v>7517</v>
      </c>
      <c r="N18" s="1">
        <v>1000180.43</v>
      </c>
      <c r="O18" s="1" t="s">
        <v>3023</v>
      </c>
      <c r="P18" s="1" t="s">
        <v>7516</v>
      </c>
      <c r="Q18" s="1" t="s">
        <v>7515</v>
      </c>
      <c r="R18" s="1" t="s">
        <v>7362</v>
      </c>
      <c r="S18" s="1" t="s">
        <v>3019</v>
      </c>
      <c r="T18" s="1" t="s">
        <v>3093</v>
      </c>
      <c r="U18" s="1" t="s">
        <v>3311</v>
      </c>
      <c r="V18" s="1" t="s">
        <v>7514</v>
      </c>
      <c r="W18" s="1" t="s">
        <v>3310</v>
      </c>
      <c r="Y18" s="1">
        <v>44544.812557870369</v>
      </c>
      <c r="Z18" s="1">
        <v>44645</v>
      </c>
      <c r="AA18" s="1">
        <v>401768</v>
      </c>
      <c r="AB18" s="1">
        <v>44648.866099537037</v>
      </c>
      <c r="AC18" s="1" t="s">
        <v>7513</v>
      </c>
      <c r="AD18" s="1" t="s">
        <v>3041</v>
      </c>
      <c r="AE18" s="1">
        <v>4544</v>
      </c>
      <c r="AF18" s="1">
        <v>0</v>
      </c>
      <c r="AG18" s="1" t="s">
        <v>3311</v>
      </c>
      <c r="AI18" s="1" t="s">
        <v>3011</v>
      </c>
      <c r="AJ18" s="1" t="s">
        <v>3086</v>
      </c>
      <c r="AK18" s="1" t="s">
        <v>3039</v>
      </c>
      <c r="AL18" s="1" t="s">
        <v>3009</v>
      </c>
      <c r="AM18" s="1" t="s">
        <v>735</v>
      </c>
      <c r="AY18" s="1" t="s">
        <v>2995</v>
      </c>
      <c r="AZ18" s="1" t="s">
        <v>3005</v>
      </c>
      <c r="BA18" s="1">
        <v>635453.37</v>
      </c>
      <c r="BB18" s="1">
        <v>5495265.8300000001</v>
      </c>
      <c r="BC18" s="1">
        <v>10</v>
      </c>
      <c r="BN18" s="1" t="s">
        <v>3004</v>
      </c>
      <c r="BO18" s="1" t="s">
        <v>7411</v>
      </c>
      <c r="BP18" s="1" t="s">
        <v>1981</v>
      </c>
      <c r="BQ18" s="1" t="s">
        <v>7510</v>
      </c>
      <c r="BR18" s="1" t="s">
        <v>3223</v>
      </c>
      <c r="BS18" s="1" t="s">
        <v>7508</v>
      </c>
      <c r="BT18" s="1" t="s">
        <v>7507</v>
      </c>
      <c r="BV18" s="1" t="s">
        <v>2997</v>
      </c>
      <c r="BW18" s="1" t="s">
        <v>1981</v>
      </c>
      <c r="BX18" s="1" t="s">
        <v>3306</v>
      </c>
      <c r="BY18" s="1" t="s">
        <v>2995</v>
      </c>
      <c r="CB18" s="1" t="s">
        <v>3287</v>
      </c>
      <c r="CC18" s="1" t="s">
        <v>3286</v>
      </c>
      <c r="CD18" s="1" t="s">
        <v>3050</v>
      </c>
      <c r="CO18" s="1" t="s">
        <v>3117</v>
      </c>
      <c r="CP18" s="1" t="s">
        <v>7512</v>
      </c>
      <c r="CX18" s="1" t="s">
        <v>7511</v>
      </c>
      <c r="CY18" s="1" t="s">
        <v>7509</v>
      </c>
      <c r="CZ18" s="1" t="s">
        <v>2824</v>
      </c>
    </row>
    <row r="19" spans="1:104" x14ac:dyDescent="0.2">
      <c r="A19" s="1">
        <f t="shared" si="3"/>
        <v>1004957.21</v>
      </c>
      <c r="C19" s="1" t="str">
        <f t="shared" si="4"/>
        <v>RD</v>
      </c>
      <c r="D19" s="12">
        <f>INDEX(families!$A:$A,MATCH(E19,families!$B:$B,0))</f>
        <v>31</v>
      </c>
      <c r="E19" s="2" t="str">
        <f t="shared" si="5"/>
        <v>RD</v>
      </c>
      <c r="F19" s="1" t="str">
        <f>IF(_xlfn.SINGLE('~10 Other Crossings'!TypeCL)="WC","",_xlfn.CONCAT(UPPER(_xlfn.SINGLE(Description)),IF(ISBLANK(_xlfn.SINGLE(CrossingIdentifierDescription)),""," ["&amp;_xlfn.SINGLE(CrossingIdentifierDescription)&amp;"]")," (",_xlfn.SINGLE(PXID),")"))</f>
        <v>ROAD (T4698.0)</v>
      </c>
      <c r="G1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19" s="1" t="s">
        <v>7506</v>
      </c>
      <c r="N19" s="1">
        <v>1004957.21</v>
      </c>
      <c r="O19" s="1" t="s">
        <v>3023</v>
      </c>
      <c r="P19" s="1" t="s">
        <v>7505</v>
      </c>
      <c r="Q19" s="1" t="s">
        <v>7504</v>
      </c>
      <c r="R19" s="1" t="s">
        <v>7362</v>
      </c>
      <c r="S19" s="1" t="s">
        <v>3019</v>
      </c>
      <c r="T19" s="1" t="s">
        <v>3093</v>
      </c>
      <c r="U19" s="1" t="s">
        <v>3040</v>
      </c>
      <c r="V19" s="1" t="s">
        <v>3040</v>
      </c>
      <c r="W19" s="1" t="s">
        <v>3310</v>
      </c>
      <c r="Y19" s="1">
        <v>43536.930648148147</v>
      </c>
      <c r="Z19" s="1">
        <v>44645</v>
      </c>
      <c r="AA19" s="1">
        <v>401768</v>
      </c>
      <c r="AB19" s="1">
        <v>44648.866030092591</v>
      </c>
      <c r="AC19" s="1" t="s">
        <v>7503</v>
      </c>
      <c r="AD19" s="1" t="s">
        <v>3041</v>
      </c>
      <c r="AE19" s="1">
        <v>4698</v>
      </c>
      <c r="AF19" s="1">
        <v>0</v>
      </c>
      <c r="AH19" s="1" t="s">
        <v>3086</v>
      </c>
      <c r="AI19" s="1" t="s">
        <v>3087</v>
      </c>
      <c r="AK19" s="1" t="s">
        <v>3039</v>
      </c>
      <c r="AL19" s="1" t="s">
        <v>3009</v>
      </c>
      <c r="AM19" s="1" t="s">
        <v>735</v>
      </c>
      <c r="AY19" s="1" t="s">
        <v>2995</v>
      </c>
      <c r="AZ19" s="1" t="s">
        <v>3005</v>
      </c>
      <c r="BA19" s="1">
        <v>631849.31529136002</v>
      </c>
      <c r="BB19" s="1">
        <v>5493131.7379090004</v>
      </c>
      <c r="BC19" s="1">
        <v>10</v>
      </c>
      <c r="BN19" s="1" t="s">
        <v>3004</v>
      </c>
      <c r="BO19" s="1" t="s">
        <v>7411</v>
      </c>
      <c r="BP19" s="1" t="s">
        <v>3261</v>
      </c>
      <c r="BQ19" s="1" t="s">
        <v>3568</v>
      </c>
      <c r="BR19" s="1" t="s">
        <v>3223</v>
      </c>
      <c r="BS19" s="1" t="s">
        <v>7414</v>
      </c>
      <c r="BT19" s="1" t="s">
        <v>7413</v>
      </c>
      <c r="BV19" s="1" t="s">
        <v>2997</v>
      </c>
      <c r="BW19" s="1" t="s">
        <v>1981</v>
      </c>
      <c r="BX19" s="1" t="s">
        <v>3306</v>
      </c>
      <c r="BY19" s="1" t="s">
        <v>2995</v>
      </c>
      <c r="CB19" s="1" t="s">
        <v>3287</v>
      </c>
      <c r="CC19" s="1" t="s">
        <v>3286</v>
      </c>
      <c r="CD19" s="1" t="s">
        <v>3050</v>
      </c>
      <c r="CO19" s="1" t="s">
        <v>3117</v>
      </c>
      <c r="CP19" s="1" t="s">
        <v>7502</v>
      </c>
      <c r="CW19" s="1" t="s">
        <v>7501</v>
      </c>
      <c r="CX19" s="1" t="s">
        <v>7500</v>
      </c>
      <c r="CY19" s="1" t="s">
        <v>7499</v>
      </c>
      <c r="CZ19" s="1" t="s">
        <v>2704</v>
      </c>
    </row>
    <row r="20" spans="1:104" x14ac:dyDescent="0.2">
      <c r="A20" s="1">
        <f t="shared" ref="A20:A24" si="6">IF(OR(AND(ISNUMBER(_xlfn.SINGLE(Measure)),_xlfn.SINGLE(Measure)&gt;0),ISNUMBER(SEARCH("+",_xlfn.SINGLE(Measure)))),IF(NOT(ISNUMBER(_xlfn.SINGLE(Measure))),1000*LEFT(_xlfn.SINGLE(Measure),SEARCH("+",_xlfn.SINGLE(Measure))-1)+MID(_xlfn.SINGLE(Measure),SEARCH("+",_xlfn.SINGLE(Measure))+1,3)+RIGHT(_xlfn.SINGLE(Measure),3),_xlfn.SINGLE(Measure)),"")</f>
        <v>1007983</v>
      </c>
      <c r="C20" s="1" t="str">
        <f t="shared" ref="C20:C24" si="7">TypeCL</f>
        <v>GT</v>
      </c>
      <c r="D20" s="12">
        <f>INDEX(families!$A:$A,MATCH(E20,families!$B:$B,0))</f>
        <v>24</v>
      </c>
      <c r="E20" s="2" t="str">
        <f t="shared" ref="E20:E24" si="8">C20</f>
        <v>GT</v>
      </c>
      <c r="F20" s="1" t="str">
        <f>IF(_xlfn.SINGLE('~10 Other Crossings'!TypeCL)="WC","",_xlfn.CONCAT(UPPER(_xlfn.SINGLE(Description)),IF(ISBLANK(_xlfn.SINGLE(CrossingIdentifierDescription)),""," ["&amp;_xlfn.SINGLE(CrossingIdentifierDescription)&amp;"]")," (",_xlfn.SINGLE(PXID),")"))</f>
        <v>NPS 36 SPECTRA ENERGY TRANSMISSION BURIED PIPE [TRANSMISSION] (P3549.1)</v>
      </c>
      <c r="G2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01-13283-M002-XU0306801</v>
      </c>
      <c r="M20" s="1" t="s">
        <v>7498</v>
      </c>
      <c r="N20" s="1" t="s">
        <v>7497</v>
      </c>
      <c r="O20" s="1" t="s">
        <v>3023</v>
      </c>
      <c r="P20" s="1" t="s">
        <v>7496</v>
      </c>
      <c r="Q20" s="1" t="s">
        <v>7495</v>
      </c>
      <c r="R20" s="1" t="s">
        <v>7362</v>
      </c>
      <c r="S20" s="1" t="s">
        <v>3019</v>
      </c>
      <c r="T20" s="1" t="s">
        <v>7458</v>
      </c>
      <c r="U20" s="1" t="s">
        <v>3017</v>
      </c>
      <c r="V20" s="1" t="s">
        <v>5686</v>
      </c>
      <c r="W20" s="1" t="s">
        <v>5678</v>
      </c>
      <c r="Y20" s="1">
        <v>44182.766817129632</v>
      </c>
      <c r="Z20" s="1">
        <v>44645</v>
      </c>
      <c r="AA20" s="1">
        <v>401768</v>
      </c>
      <c r="AB20" s="1">
        <v>44648.866087962961</v>
      </c>
      <c r="AC20" s="1" t="s">
        <v>7494</v>
      </c>
      <c r="AD20" s="1" t="s">
        <v>3013</v>
      </c>
      <c r="AE20" s="1">
        <v>3549</v>
      </c>
      <c r="AF20" s="1">
        <v>1</v>
      </c>
      <c r="AG20" s="1" t="s">
        <v>3277</v>
      </c>
      <c r="AH20" s="1" t="s">
        <v>3086</v>
      </c>
      <c r="AI20" s="1" t="s">
        <v>3011</v>
      </c>
      <c r="AJ20" s="1" t="s">
        <v>3086</v>
      </c>
      <c r="AK20" s="1" t="s">
        <v>3010</v>
      </c>
      <c r="AL20" s="1" t="s">
        <v>3009</v>
      </c>
      <c r="AM20" s="1" t="s">
        <v>5676</v>
      </c>
      <c r="AN20" s="1" t="s">
        <v>3007</v>
      </c>
      <c r="AP20" s="1">
        <v>76</v>
      </c>
      <c r="AR20" s="1">
        <v>914</v>
      </c>
      <c r="AS20" s="1" t="s">
        <v>3006</v>
      </c>
      <c r="AT20" s="1" t="s">
        <v>3006</v>
      </c>
      <c r="AX20" s="1" t="s">
        <v>7493</v>
      </c>
      <c r="AY20" s="1" t="s">
        <v>3083</v>
      </c>
      <c r="AZ20" s="1" t="s">
        <v>3005</v>
      </c>
      <c r="BA20" s="1">
        <v>630786.05921325996</v>
      </c>
      <c r="BB20" s="1">
        <v>5490375.6349602398</v>
      </c>
      <c r="BC20" s="1">
        <v>10</v>
      </c>
      <c r="BD20" s="1" t="s">
        <v>3588</v>
      </c>
      <c r="BE20" s="1">
        <v>1010.79</v>
      </c>
      <c r="BG20" s="1">
        <v>41949</v>
      </c>
      <c r="BN20" s="1" t="s">
        <v>3004</v>
      </c>
      <c r="BO20" s="1" t="s">
        <v>7411</v>
      </c>
      <c r="BP20" s="1" t="s">
        <v>3261</v>
      </c>
      <c r="BQ20" s="1" t="s">
        <v>3355</v>
      </c>
      <c r="BR20" s="1" t="s">
        <v>3000</v>
      </c>
      <c r="BS20" s="1" t="s">
        <v>7414</v>
      </c>
      <c r="BT20" s="1" t="s">
        <v>7413</v>
      </c>
      <c r="BV20" s="1" t="s">
        <v>2997</v>
      </c>
      <c r="BX20" s="1" t="s">
        <v>5667</v>
      </c>
      <c r="BY20" s="1" t="s">
        <v>3083</v>
      </c>
      <c r="CB20" s="1" t="s">
        <v>7485</v>
      </c>
      <c r="CC20" s="1" t="s">
        <v>7484</v>
      </c>
      <c r="CD20" s="1" t="s">
        <v>2992</v>
      </c>
      <c r="CO20" s="1" t="s">
        <v>2991</v>
      </c>
      <c r="CP20" s="1" t="s">
        <v>7492</v>
      </c>
      <c r="CX20" s="1" t="s">
        <v>7482</v>
      </c>
      <c r="CY20" s="1" t="s">
        <v>7457</v>
      </c>
      <c r="CZ20" s="1" t="s">
        <v>2624</v>
      </c>
    </row>
    <row r="21" spans="1:104" x14ac:dyDescent="0.2">
      <c r="A21" s="1">
        <f t="shared" si="6"/>
        <v>1008009</v>
      </c>
      <c r="C21" s="1" t="str">
        <f t="shared" si="7"/>
        <v>GT</v>
      </c>
      <c r="D21" s="12">
        <f>INDEX(families!$A:$A,MATCH(E21,families!$B:$B,0))</f>
        <v>24</v>
      </c>
      <c r="E21" s="2" t="str">
        <f t="shared" si="8"/>
        <v>GT</v>
      </c>
      <c r="F21" s="1" t="str">
        <f>IF(_xlfn.SINGLE('~10 Other Crossings'!TypeCL)="WC","",_xlfn.CONCAT(UPPER(_xlfn.SINGLE(Description)),IF(ISBLANK(_xlfn.SINGLE(CrossingIdentifierDescription)),""," ["&amp;_xlfn.SINGLE(CrossingIdentifierDescription)&amp;"]")," (",_xlfn.SINGLE(PXID),")"))</f>
        <v>NPS 30 SPECTRA ENERGY TRANSMISSION BURIED PIPE [TRANSMISSION] (P3550.1)</v>
      </c>
      <c r="G2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01-13283-M002-XU0306801</v>
      </c>
      <c r="M21" s="1" t="s">
        <v>7491</v>
      </c>
      <c r="N21" s="1" t="s">
        <v>7490</v>
      </c>
      <c r="O21" s="1" t="s">
        <v>3023</v>
      </c>
      <c r="P21" s="1" t="s">
        <v>7489</v>
      </c>
      <c r="Q21" s="1" t="s">
        <v>7488</v>
      </c>
      <c r="R21" s="1" t="s">
        <v>7362</v>
      </c>
      <c r="S21" s="1" t="s">
        <v>3019</v>
      </c>
      <c r="T21" s="1" t="s">
        <v>7458</v>
      </c>
      <c r="U21" s="1" t="s">
        <v>3017</v>
      </c>
      <c r="V21" s="1" t="s">
        <v>5679</v>
      </c>
      <c r="W21" s="1" t="s">
        <v>5678</v>
      </c>
      <c r="Y21" s="1">
        <v>44182.766817129632</v>
      </c>
      <c r="Z21" s="1">
        <v>44645</v>
      </c>
      <c r="AA21" s="1">
        <v>401768</v>
      </c>
      <c r="AB21" s="1">
        <v>44648.866087962961</v>
      </c>
      <c r="AC21" s="1" t="s">
        <v>7487</v>
      </c>
      <c r="AD21" s="1" t="s">
        <v>3013</v>
      </c>
      <c r="AE21" s="1">
        <v>3550</v>
      </c>
      <c r="AF21" s="1">
        <v>1</v>
      </c>
      <c r="AG21" s="1" t="s">
        <v>3277</v>
      </c>
      <c r="AH21" s="1" t="s">
        <v>3086</v>
      </c>
      <c r="AI21" s="1" t="s">
        <v>3011</v>
      </c>
      <c r="AJ21" s="1" t="s">
        <v>3086</v>
      </c>
      <c r="AK21" s="1" t="s">
        <v>3010</v>
      </c>
      <c r="AL21" s="1" t="s">
        <v>3009</v>
      </c>
      <c r="AM21" s="1" t="s">
        <v>5676</v>
      </c>
      <c r="AN21" s="1" t="s">
        <v>3007</v>
      </c>
      <c r="AP21" s="1">
        <v>76</v>
      </c>
      <c r="AR21" s="1">
        <v>762</v>
      </c>
      <c r="AS21" s="1" t="s">
        <v>3006</v>
      </c>
      <c r="AT21" s="1" t="s">
        <v>3006</v>
      </c>
      <c r="AX21" s="1" t="s">
        <v>7486</v>
      </c>
      <c r="AY21" s="1" t="s">
        <v>3083</v>
      </c>
      <c r="AZ21" s="1" t="s">
        <v>3005</v>
      </c>
      <c r="BA21" s="1">
        <v>630760.58509068005</v>
      </c>
      <c r="BB21" s="1">
        <v>5490377.52817431</v>
      </c>
      <c r="BC21" s="1">
        <v>10</v>
      </c>
      <c r="BD21" s="1" t="s">
        <v>3588</v>
      </c>
      <c r="BE21" s="1">
        <v>1010.8</v>
      </c>
      <c r="BG21" s="1">
        <v>41949</v>
      </c>
      <c r="BN21" s="1" t="s">
        <v>3004</v>
      </c>
      <c r="BO21" s="1" t="s">
        <v>7411</v>
      </c>
      <c r="BP21" s="1" t="s">
        <v>3261</v>
      </c>
      <c r="BQ21" s="1" t="s">
        <v>3355</v>
      </c>
      <c r="BR21" s="1" t="s">
        <v>3000</v>
      </c>
      <c r="BS21" s="1" t="s">
        <v>7414</v>
      </c>
      <c r="BT21" s="1" t="s">
        <v>7413</v>
      </c>
      <c r="BV21" s="1" t="s">
        <v>2997</v>
      </c>
      <c r="BX21" s="1" t="s">
        <v>5667</v>
      </c>
      <c r="BY21" s="1" t="s">
        <v>3083</v>
      </c>
      <c r="CB21" s="1" t="s">
        <v>7485</v>
      </c>
      <c r="CC21" s="1" t="s">
        <v>7484</v>
      </c>
      <c r="CD21" s="1" t="s">
        <v>2992</v>
      </c>
      <c r="CO21" s="1" t="s">
        <v>2991</v>
      </c>
      <c r="CP21" s="1" t="s">
        <v>7483</v>
      </c>
      <c r="CX21" s="1" t="s">
        <v>7482</v>
      </c>
      <c r="CY21" s="1" t="s">
        <v>7457</v>
      </c>
      <c r="CZ21" s="1" t="s">
        <v>2621</v>
      </c>
    </row>
    <row r="22" spans="1:104" x14ac:dyDescent="0.2">
      <c r="A22" s="1">
        <f t="shared" si="6"/>
        <v>1008070</v>
      </c>
      <c r="C22" s="1" t="str">
        <f t="shared" si="7"/>
        <v>HW</v>
      </c>
      <c r="D22" s="12">
        <f>INDEX(families!$A:$A,MATCH(E22,families!$B:$B,0))</f>
        <v>26</v>
      </c>
      <c r="E22" s="2" t="str">
        <f t="shared" si="8"/>
        <v>HW</v>
      </c>
      <c r="F22" s="1" t="str">
        <f>IF(_xlfn.SINGLE('~10 Other Crossings'!TypeCL)="WC","",_xlfn.CONCAT(UPPER(_xlfn.SINGLE(Description)),IF(ISBLANK(_xlfn.SINGLE(CrossingIdentifierDescription)),""," ["&amp;_xlfn.SINGLE(CrossingIdentifierDescription)&amp;"]")," (",_xlfn.SINGLE(PXID),")"))</f>
        <v>COQUIHALLA HIGHWAY NO 5 [LKI Segment: 2000] (T4023.2)</v>
      </c>
      <c r="G2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01-13283-M002-XH0307001</v>
      </c>
      <c r="M22" s="1" t="s">
        <v>7481</v>
      </c>
      <c r="N22" s="1" t="s">
        <v>7480</v>
      </c>
      <c r="O22" s="1" t="s">
        <v>3023</v>
      </c>
      <c r="P22" s="1" t="s">
        <v>7474</v>
      </c>
      <c r="Q22" s="1" t="s">
        <v>7473</v>
      </c>
      <c r="R22" s="1" t="s">
        <v>7362</v>
      </c>
      <c r="S22" s="1" t="s">
        <v>3019</v>
      </c>
      <c r="T22" s="1" t="s">
        <v>7458</v>
      </c>
      <c r="U22" s="1" t="s">
        <v>4471</v>
      </c>
      <c r="V22" s="1" t="s">
        <v>6618</v>
      </c>
      <c r="W22" s="1" t="s">
        <v>3122</v>
      </c>
      <c r="Y22" s="1">
        <v>44182.766817129632</v>
      </c>
      <c r="Z22" s="1">
        <v>44645</v>
      </c>
      <c r="AA22" s="1">
        <v>401768</v>
      </c>
      <c r="AB22" s="1">
        <v>44648.866087962961</v>
      </c>
      <c r="AC22" s="1" t="s">
        <v>7479</v>
      </c>
      <c r="AD22" s="1" t="s">
        <v>3041</v>
      </c>
      <c r="AE22" s="1">
        <v>4023</v>
      </c>
      <c r="AF22" s="1">
        <v>2</v>
      </c>
      <c r="AG22" s="1" t="s">
        <v>6624</v>
      </c>
      <c r="AH22" s="1" t="s">
        <v>3133</v>
      </c>
      <c r="AI22" s="1" t="s">
        <v>3087</v>
      </c>
      <c r="AJ22" s="1" t="s">
        <v>3086</v>
      </c>
      <c r="AK22" s="1" t="s">
        <v>3039</v>
      </c>
      <c r="AL22" s="1" t="s">
        <v>3009</v>
      </c>
      <c r="AM22" s="1" t="s">
        <v>4468</v>
      </c>
      <c r="AP22" s="1">
        <v>76</v>
      </c>
      <c r="AX22" s="1" t="s">
        <v>7478</v>
      </c>
      <c r="AY22" s="1" t="s">
        <v>3083</v>
      </c>
      <c r="AZ22" s="1" t="s">
        <v>3005</v>
      </c>
      <c r="BA22" s="1">
        <v>630700.04471439996</v>
      </c>
      <c r="BB22" s="1">
        <v>5490382.0274523199</v>
      </c>
      <c r="BC22" s="1">
        <v>10</v>
      </c>
      <c r="BD22" s="1" t="s">
        <v>3588</v>
      </c>
      <c r="BE22" s="1">
        <v>1010.86</v>
      </c>
      <c r="BG22" s="1">
        <v>41909</v>
      </c>
      <c r="BN22" s="1" t="s">
        <v>3004</v>
      </c>
      <c r="BO22" s="1" t="s">
        <v>7411</v>
      </c>
      <c r="BP22" s="1" t="s">
        <v>3261</v>
      </c>
      <c r="BQ22" s="1" t="s">
        <v>3355</v>
      </c>
      <c r="BR22" s="1" t="s">
        <v>3000</v>
      </c>
      <c r="BV22" s="1" t="s">
        <v>2997</v>
      </c>
      <c r="BX22" s="1" t="s">
        <v>6916</v>
      </c>
      <c r="BY22" s="1" t="s">
        <v>3083</v>
      </c>
      <c r="CB22" s="1" t="s">
        <v>7463</v>
      </c>
      <c r="CC22" s="1" t="s">
        <v>7462</v>
      </c>
      <c r="CD22" s="1" t="s">
        <v>3050</v>
      </c>
      <c r="CO22" s="1" t="s">
        <v>3117</v>
      </c>
      <c r="CP22" s="1" t="s">
        <v>7477</v>
      </c>
      <c r="CY22" s="1" t="s">
        <v>7457</v>
      </c>
      <c r="CZ22" s="1" t="s">
        <v>2618</v>
      </c>
    </row>
    <row r="23" spans="1:104" x14ac:dyDescent="0.2">
      <c r="A23" s="1">
        <f t="shared" si="6"/>
        <v>1008083</v>
      </c>
      <c r="C23" s="1" t="str">
        <f t="shared" si="7"/>
        <v>HW</v>
      </c>
      <c r="D23" s="12">
        <f>INDEX(families!$A:$A,MATCH(E23,families!$B:$B,0))</f>
        <v>26</v>
      </c>
      <c r="E23" s="2" t="str">
        <f t="shared" si="8"/>
        <v>HW</v>
      </c>
      <c r="F23" s="1" t="str">
        <f>IF(_xlfn.SINGLE('~10 Other Crossings'!TypeCL)="WC","",_xlfn.CONCAT(UPPER(_xlfn.SINGLE(Description)),IF(ISBLANK(_xlfn.SINGLE(CrossingIdentifierDescription)),""," ["&amp;_xlfn.SINGLE(CrossingIdentifierDescription)&amp;"]")," (",_xlfn.SINGLE(PXID),")"))</f>
        <v>COQUIHALLA HIGHWAY NO 5 [LKI Segment: 2005] (T4024.2)</v>
      </c>
      <c r="G2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01-13283-M002-XH0307001</v>
      </c>
      <c r="M23" s="1" t="s">
        <v>7476</v>
      </c>
      <c r="N23" s="1" t="s">
        <v>7475</v>
      </c>
      <c r="O23" s="1" t="s">
        <v>3023</v>
      </c>
      <c r="P23" s="1" t="s">
        <v>7474</v>
      </c>
      <c r="Q23" s="1" t="s">
        <v>7473</v>
      </c>
      <c r="R23" s="1" t="s">
        <v>7362</v>
      </c>
      <c r="S23" s="1" t="s">
        <v>3019</v>
      </c>
      <c r="T23" s="1" t="s">
        <v>7458</v>
      </c>
      <c r="U23" s="1" t="s">
        <v>4471</v>
      </c>
      <c r="V23" s="1" t="s">
        <v>6618</v>
      </c>
      <c r="W23" s="1" t="s">
        <v>3122</v>
      </c>
      <c r="Y23" s="1">
        <v>44182.766817129632</v>
      </c>
      <c r="Z23" s="1">
        <v>44645</v>
      </c>
      <c r="AA23" s="1">
        <v>401768</v>
      </c>
      <c r="AB23" s="1">
        <v>44648.866087962961</v>
      </c>
      <c r="AC23" s="1" t="s">
        <v>7472</v>
      </c>
      <c r="AD23" s="1" t="s">
        <v>3041</v>
      </c>
      <c r="AE23" s="1">
        <v>4024</v>
      </c>
      <c r="AF23" s="1">
        <v>2</v>
      </c>
      <c r="AG23" s="1" t="s">
        <v>6465</v>
      </c>
      <c r="AH23" s="1" t="s">
        <v>3133</v>
      </c>
      <c r="AI23" s="1" t="s">
        <v>3087</v>
      </c>
      <c r="AJ23" s="1" t="s">
        <v>3086</v>
      </c>
      <c r="AK23" s="1" t="s">
        <v>3039</v>
      </c>
      <c r="AL23" s="1" t="s">
        <v>3009</v>
      </c>
      <c r="AM23" s="1" t="s">
        <v>4468</v>
      </c>
      <c r="AP23" s="1">
        <v>76</v>
      </c>
      <c r="AX23" s="1" t="s">
        <v>7471</v>
      </c>
      <c r="AY23" s="1" t="s">
        <v>3083</v>
      </c>
      <c r="AZ23" s="1" t="s">
        <v>3005</v>
      </c>
      <c r="BA23" s="1">
        <v>630686.89794528997</v>
      </c>
      <c r="BB23" s="1">
        <v>5490383.0044520702</v>
      </c>
      <c r="BC23" s="1">
        <v>10</v>
      </c>
      <c r="BD23" s="1" t="s">
        <v>3588</v>
      </c>
      <c r="BE23" s="1">
        <v>1010.88</v>
      </c>
      <c r="BG23" s="1">
        <v>41909</v>
      </c>
      <c r="BN23" s="1" t="s">
        <v>3004</v>
      </c>
      <c r="BO23" s="1" t="s">
        <v>7411</v>
      </c>
      <c r="BP23" s="1" t="s">
        <v>3261</v>
      </c>
      <c r="BQ23" s="1" t="s">
        <v>3355</v>
      </c>
      <c r="BR23" s="1" t="s">
        <v>3000</v>
      </c>
      <c r="BV23" s="1" t="s">
        <v>2997</v>
      </c>
      <c r="BX23" s="1" t="s">
        <v>6916</v>
      </c>
      <c r="BY23" s="1" t="s">
        <v>3083</v>
      </c>
      <c r="CB23" s="1" t="s">
        <v>7463</v>
      </c>
      <c r="CC23" s="1" t="s">
        <v>7462</v>
      </c>
      <c r="CD23" s="1" t="s">
        <v>3050</v>
      </c>
      <c r="CO23" s="1" t="s">
        <v>3117</v>
      </c>
      <c r="CP23" s="1" t="s">
        <v>7470</v>
      </c>
      <c r="CY23" s="1" t="s">
        <v>7457</v>
      </c>
      <c r="CZ23" s="1" t="s">
        <v>2615</v>
      </c>
    </row>
    <row r="24" spans="1:104" x14ac:dyDescent="0.2">
      <c r="A24" s="1">
        <f t="shared" si="6"/>
        <v>1008109</v>
      </c>
      <c r="C24" s="1" t="str">
        <f t="shared" si="7"/>
        <v>UC</v>
      </c>
      <c r="D24" s="12">
        <f>INDEX(families!$A:$A,MATCH(E24,families!$B:$B,0))</f>
        <v>35</v>
      </c>
      <c r="E24" s="2" t="str">
        <f t="shared" si="8"/>
        <v>UC</v>
      </c>
      <c r="F24" s="1" t="str">
        <f>IF(_xlfn.SINGLE('~10 Other Crossings'!TypeCL)="WC","",_xlfn.CONCAT(UPPER(_xlfn.SINGLE(Description)),IF(ISBLANK(_xlfn.SINGLE(CrossingIdentifierDescription)),""," ["&amp;_xlfn.SINGLE(CrossingIdentifierDescription)&amp;"]")," (",_xlfn.SINGLE(PXID),")"))</f>
        <v>TELUS U/G FIBRE OPTIC COMMUNICATIONS CABLE (U4069.1)</v>
      </c>
      <c r="G2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01-13283-M002-XH0307001</v>
      </c>
      <c r="M24" s="1" t="s">
        <v>7469</v>
      </c>
      <c r="N24" s="1" t="s">
        <v>7468</v>
      </c>
      <c r="O24" s="1" t="s">
        <v>3023</v>
      </c>
      <c r="P24" s="1" t="s">
        <v>7467</v>
      </c>
      <c r="Q24" s="1" t="s">
        <v>7466</v>
      </c>
      <c r="R24" s="1" t="s">
        <v>7362</v>
      </c>
      <c r="S24" s="1" t="s">
        <v>3019</v>
      </c>
      <c r="T24" s="1" t="s">
        <v>7458</v>
      </c>
      <c r="U24" s="1" t="s">
        <v>3821</v>
      </c>
      <c r="V24" s="1" t="s">
        <v>4438</v>
      </c>
      <c r="W24" s="1" t="s">
        <v>3102</v>
      </c>
      <c r="Y24" s="1">
        <v>44182.766817129632</v>
      </c>
      <c r="Z24" s="1">
        <v>44645</v>
      </c>
      <c r="AA24" s="1">
        <v>401768</v>
      </c>
      <c r="AB24" s="1">
        <v>44648.866087962961</v>
      </c>
      <c r="AC24" s="1" t="s">
        <v>7465</v>
      </c>
      <c r="AD24" s="1" t="s">
        <v>3056</v>
      </c>
      <c r="AE24" s="1">
        <v>4069</v>
      </c>
      <c r="AF24" s="1">
        <v>1</v>
      </c>
      <c r="AH24" s="1" t="s">
        <v>3086</v>
      </c>
      <c r="AI24" s="1" t="s">
        <v>3087</v>
      </c>
      <c r="AJ24" s="1" t="s">
        <v>3086</v>
      </c>
      <c r="AK24" s="1" t="s">
        <v>3010</v>
      </c>
      <c r="AL24" s="1" t="s">
        <v>3009</v>
      </c>
      <c r="AM24" s="1" t="s">
        <v>3818</v>
      </c>
      <c r="AN24" s="1" t="s">
        <v>3007</v>
      </c>
      <c r="AS24" s="1" t="s">
        <v>3006</v>
      </c>
      <c r="AT24" s="1" t="s">
        <v>3006</v>
      </c>
      <c r="AX24" s="1" t="s">
        <v>7464</v>
      </c>
      <c r="AY24" s="1" t="s">
        <v>3083</v>
      </c>
      <c r="AZ24" s="1" t="s">
        <v>3005</v>
      </c>
      <c r="BA24" s="1">
        <v>630661.04338966997</v>
      </c>
      <c r="BB24" s="1">
        <v>5490384.9259245796</v>
      </c>
      <c r="BC24" s="1">
        <v>10</v>
      </c>
      <c r="BD24" s="1" t="s">
        <v>3588</v>
      </c>
      <c r="BE24" s="1">
        <v>1010.91</v>
      </c>
      <c r="BG24" s="1">
        <v>41949</v>
      </c>
      <c r="BN24" s="1" t="s">
        <v>3004</v>
      </c>
      <c r="BO24" s="1" t="s">
        <v>7411</v>
      </c>
      <c r="BP24" s="1" t="s">
        <v>3261</v>
      </c>
      <c r="BQ24" s="1" t="s">
        <v>3355</v>
      </c>
      <c r="BR24" s="1" t="s">
        <v>3000</v>
      </c>
      <c r="BS24" s="1" t="s">
        <v>7414</v>
      </c>
      <c r="BT24" s="1" t="s">
        <v>7413</v>
      </c>
      <c r="BV24" s="1" t="s">
        <v>2997</v>
      </c>
      <c r="BX24" s="1" t="s">
        <v>6916</v>
      </c>
      <c r="BY24" s="1" t="s">
        <v>2995</v>
      </c>
      <c r="CB24" s="1" t="s">
        <v>7463</v>
      </c>
      <c r="CC24" s="1" t="s">
        <v>7462</v>
      </c>
      <c r="CD24" s="1" t="s">
        <v>3050</v>
      </c>
      <c r="CO24" s="1" t="s">
        <v>2991</v>
      </c>
      <c r="CP24" s="1" t="s">
        <v>7461</v>
      </c>
      <c r="CW24" s="1" t="s">
        <v>7460</v>
      </c>
      <c r="CX24" s="1" t="s">
        <v>7459</v>
      </c>
      <c r="CY24" s="1" t="s">
        <v>7457</v>
      </c>
      <c r="CZ24" s="1" t="s">
        <v>2613</v>
      </c>
    </row>
    <row r="25" spans="1:104" x14ac:dyDescent="0.2">
      <c r="A25" s="1">
        <f t="shared" ref="A25:A52" si="9">IF(OR(AND(ISNUMBER(_xlfn.SINGLE(Measure)),_xlfn.SINGLE(Measure)&gt;0),ISNUMBER(SEARCH("+",_xlfn.SINGLE(Measure)))),IF(NOT(ISNUMBER(_xlfn.SINGLE(Measure))),1000*LEFT(_xlfn.SINGLE(Measure),SEARCH("+",_xlfn.SINGLE(Measure))-1)+MID(_xlfn.SINGLE(Measure),SEARCH("+",_xlfn.SINGLE(Measure))+1,3)+RIGHT(_xlfn.SINGLE(Measure),3),_xlfn.SINGLE(Measure)),"")</f>
        <v>1011293.92</v>
      </c>
      <c r="C25" s="1" t="str">
        <f t="shared" ref="C25:C52" si="10">TypeCL</f>
        <v>RD</v>
      </c>
      <c r="D25" s="12">
        <f>INDEX(families!$A:$A,MATCH(E25,families!$B:$B,0))</f>
        <v>31</v>
      </c>
      <c r="E25" s="2" t="str">
        <f t="shared" ref="E25:E53" si="11">C25</f>
        <v>RD</v>
      </c>
      <c r="F25" s="1" t="str">
        <f>IF(_xlfn.SINGLE('~10 Other Crossings'!TypeCL)="WC","",_xlfn.CONCAT(UPPER(_xlfn.SINGLE(Description)),IF(ISBLANK(_xlfn.SINGLE(CrossingIdentifierDescription)),""," ["&amp;_xlfn.SINGLE(CrossingIdentifierDescription)&amp;"]")," (",_xlfn.SINGLE(PXID),")"))</f>
        <v>ROAD (T4025.1)</v>
      </c>
      <c r="G2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5" s="1" t="s">
        <v>7456</v>
      </c>
      <c r="N25" s="1">
        <v>1011293.92</v>
      </c>
      <c r="O25" s="1" t="s">
        <v>3023</v>
      </c>
      <c r="P25" s="1" t="s">
        <v>3344</v>
      </c>
      <c r="Q25" s="1" t="s">
        <v>3343</v>
      </c>
      <c r="R25" s="1" t="s">
        <v>7362</v>
      </c>
      <c r="S25" s="1" t="s">
        <v>3019</v>
      </c>
      <c r="T25" s="1" t="s">
        <v>3093</v>
      </c>
      <c r="U25" s="1" t="s">
        <v>3040</v>
      </c>
      <c r="V25" s="1" t="s">
        <v>3040</v>
      </c>
      <c r="W25" s="1" t="s">
        <v>3310</v>
      </c>
      <c r="Y25" s="1">
        <v>43537.086863425924</v>
      </c>
      <c r="Z25" s="1">
        <v>44645</v>
      </c>
      <c r="AA25" s="1">
        <v>401768</v>
      </c>
      <c r="AB25" s="1">
        <v>44648.866030092591</v>
      </c>
      <c r="AC25" s="1" t="s">
        <v>7455</v>
      </c>
      <c r="AD25" s="1" t="s">
        <v>3041</v>
      </c>
      <c r="AE25" s="1">
        <v>4025</v>
      </c>
      <c r="AF25" s="1">
        <v>1</v>
      </c>
      <c r="AH25" s="1" t="s">
        <v>3086</v>
      </c>
      <c r="AI25" s="1" t="s">
        <v>3011</v>
      </c>
      <c r="AJ25" s="1" t="s">
        <v>3086</v>
      </c>
      <c r="AK25" s="1" t="s">
        <v>3039</v>
      </c>
      <c r="AL25" s="1" t="s">
        <v>3009</v>
      </c>
      <c r="AM25" s="1" t="s">
        <v>735</v>
      </c>
      <c r="AX25" s="1" t="s">
        <v>7454</v>
      </c>
      <c r="AY25" s="1" t="s">
        <v>2995</v>
      </c>
      <c r="AZ25" s="1" t="s">
        <v>3005</v>
      </c>
      <c r="BA25" s="1">
        <v>629704.68175206997</v>
      </c>
      <c r="BB25" s="1">
        <v>5487528.4533746</v>
      </c>
      <c r="BC25" s="1">
        <v>10</v>
      </c>
      <c r="BD25" s="1" t="s">
        <v>3588</v>
      </c>
      <c r="BE25" s="1">
        <v>1014.12</v>
      </c>
      <c r="BN25" s="1" t="s">
        <v>3004</v>
      </c>
      <c r="BO25" s="1" t="s">
        <v>7411</v>
      </c>
      <c r="BP25" s="1" t="s">
        <v>3261</v>
      </c>
      <c r="BQ25" s="1" t="s">
        <v>5201</v>
      </c>
      <c r="BR25" s="1" t="s">
        <v>3223</v>
      </c>
      <c r="BS25" s="1" t="s">
        <v>7414</v>
      </c>
      <c r="BT25" s="1" t="s">
        <v>7413</v>
      </c>
      <c r="BV25" s="1" t="s">
        <v>2997</v>
      </c>
      <c r="BW25" s="1" t="s">
        <v>1981</v>
      </c>
      <c r="BX25" s="1" t="s">
        <v>3306</v>
      </c>
      <c r="BY25" s="1" t="s">
        <v>2995</v>
      </c>
      <c r="CB25" s="1" t="s">
        <v>3287</v>
      </c>
      <c r="CC25" s="1" t="s">
        <v>3286</v>
      </c>
      <c r="CD25" s="1" t="s">
        <v>3050</v>
      </c>
      <c r="CO25" s="1" t="s">
        <v>3117</v>
      </c>
      <c r="CP25" s="1" t="s">
        <v>7453</v>
      </c>
      <c r="CW25" s="1" t="s">
        <v>7448</v>
      </c>
      <c r="CX25" s="1" t="s">
        <v>7447</v>
      </c>
      <c r="CY25" s="1" t="s">
        <v>7446</v>
      </c>
      <c r="CZ25" s="1" t="s">
        <v>2502</v>
      </c>
    </row>
    <row r="26" spans="1:104" x14ac:dyDescent="0.2">
      <c r="A26" s="1">
        <f t="shared" si="9"/>
        <v>1011401.38</v>
      </c>
      <c r="C26" s="1" t="str">
        <f t="shared" si="10"/>
        <v>RD</v>
      </c>
      <c r="D26" s="12">
        <f>INDEX(families!$A:$A,MATCH(E26,families!$B:$B,0))</f>
        <v>31</v>
      </c>
      <c r="E26" s="2" t="str">
        <f t="shared" si="11"/>
        <v>RD</v>
      </c>
      <c r="F26" s="1" t="str">
        <f>IF(_xlfn.SINGLE('~10 Other Crossings'!TypeCL)="WC","",_xlfn.CONCAT(UPPER(_xlfn.SINGLE(Description)),IF(ISBLANK(_xlfn.SINGLE(CrossingIdentifierDescription)),""," ["&amp;_xlfn.SINGLE(CrossingIdentifierDescription)&amp;"]")," (",_xlfn.SINGLE(PXID),")"))</f>
        <v>ROAD (T4026.1)</v>
      </c>
      <c r="G2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6" s="1" t="s">
        <v>7452</v>
      </c>
      <c r="N26" s="1">
        <v>1011401.38</v>
      </c>
      <c r="O26" s="1" t="s">
        <v>3023</v>
      </c>
      <c r="P26" s="1" t="s">
        <v>3344</v>
      </c>
      <c r="Q26" s="1" t="s">
        <v>3343</v>
      </c>
      <c r="R26" s="1" t="s">
        <v>7362</v>
      </c>
      <c r="S26" s="1" t="s">
        <v>3019</v>
      </c>
      <c r="T26" s="1" t="s">
        <v>3093</v>
      </c>
      <c r="U26" s="1" t="s">
        <v>3040</v>
      </c>
      <c r="V26" s="1" t="s">
        <v>3040</v>
      </c>
      <c r="W26" s="1" t="s">
        <v>3310</v>
      </c>
      <c r="Y26" s="1">
        <v>43537.097407407404</v>
      </c>
      <c r="Z26" s="1">
        <v>44645</v>
      </c>
      <c r="AA26" s="1">
        <v>401768</v>
      </c>
      <c r="AB26" s="1">
        <v>44648.866030092591</v>
      </c>
      <c r="AC26" s="1" t="s">
        <v>7451</v>
      </c>
      <c r="AD26" s="1" t="s">
        <v>3041</v>
      </c>
      <c r="AE26" s="1">
        <v>4026</v>
      </c>
      <c r="AF26" s="1">
        <v>1</v>
      </c>
      <c r="AH26" s="1" t="s">
        <v>3086</v>
      </c>
      <c r="AI26" s="1" t="s">
        <v>3011</v>
      </c>
      <c r="AJ26" s="1" t="s">
        <v>3086</v>
      </c>
      <c r="AK26" s="1" t="s">
        <v>3039</v>
      </c>
      <c r="AL26" s="1" t="s">
        <v>3009</v>
      </c>
      <c r="AM26" s="1" t="s">
        <v>735</v>
      </c>
      <c r="AX26" s="1" t="s">
        <v>7450</v>
      </c>
      <c r="AY26" s="1" t="s">
        <v>2995</v>
      </c>
      <c r="AZ26" s="1" t="s">
        <v>3005</v>
      </c>
      <c r="BA26" s="1">
        <v>629686.13400508999</v>
      </c>
      <c r="BB26" s="1">
        <v>5487422.7332411204</v>
      </c>
      <c r="BC26" s="1">
        <v>10</v>
      </c>
      <c r="BD26" s="1" t="s">
        <v>3588</v>
      </c>
      <c r="BE26" s="1">
        <v>1014.31</v>
      </c>
      <c r="BN26" s="1" t="s">
        <v>3004</v>
      </c>
      <c r="BO26" s="1" t="s">
        <v>7411</v>
      </c>
      <c r="BP26" s="1" t="s">
        <v>3261</v>
      </c>
      <c r="BQ26" s="1" t="s">
        <v>5201</v>
      </c>
      <c r="BR26" s="1" t="s">
        <v>3223</v>
      </c>
      <c r="BS26" s="1" t="s">
        <v>7414</v>
      </c>
      <c r="BT26" s="1" t="s">
        <v>7413</v>
      </c>
      <c r="BV26" s="1" t="s">
        <v>2997</v>
      </c>
      <c r="BW26" s="1" t="s">
        <v>1981</v>
      </c>
      <c r="BX26" s="1" t="s">
        <v>3306</v>
      </c>
      <c r="BY26" s="1" t="s">
        <v>2995</v>
      </c>
      <c r="CB26" s="1" t="s">
        <v>3287</v>
      </c>
      <c r="CC26" s="1" t="s">
        <v>3286</v>
      </c>
      <c r="CD26" s="1" t="s">
        <v>3050</v>
      </c>
      <c r="CO26" s="1" t="s">
        <v>3117</v>
      </c>
      <c r="CP26" s="1" t="s">
        <v>7449</v>
      </c>
      <c r="CW26" s="1" t="s">
        <v>7448</v>
      </c>
      <c r="CX26" s="1" t="s">
        <v>7447</v>
      </c>
      <c r="CY26" s="1" t="s">
        <v>7446</v>
      </c>
      <c r="CZ26" s="1" t="s">
        <v>2497</v>
      </c>
    </row>
    <row r="27" spans="1:104" x14ac:dyDescent="0.2">
      <c r="A27" s="1">
        <f t="shared" si="9"/>
        <v>1012315.89</v>
      </c>
      <c r="C27" s="1" t="str">
        <f t="shared" si="10"/>
        <v>RD</v>
      </c>
      <c r="D27" s="12">
        <f>INDEX(families!$A:$A,MATCH(E27,families!$B:$B,0))</f>
        <v>31</v>
      </c>
      <c r="E27" s="2" t="str">
        <f t="shared" si="11"/>
        <v>RD</v>
      </c>
      <c r="F27" s="1" t="str">
        <f>IF(_xlfn.SINGLE('~10 Other Crossings'!TypeCL)="WC","",_xlfn.CONCAT(UPPER(_xlfn.SINGLE(Description)),IF(ISBLANK(_xlfn.SINGLE(CrossingIdentifierDescription)),""," ["&amp;_xlfn.SINGLE(CrossingIdentifierDescription)&amp;"]")," (",_xlfn.SINGLE(PXID),")"))</f>
        <v>TRAIL (T4027.2)</v>
      </c>
      <c r="G2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7" s="1" t="s">
        <v>7445</v>
      </c>
      <c r="N27" s="1">
        <v>1012315.89</v>
      </c>
      <c r="O27" s="1" t="s">
        <v>3023</v>
      </c>
      <c r="P27" s="1" t="s">
        <v>7444</v>
      </c>
      <c r="Q27" s="1" t="s">
        <v>7443</v>
      </c>
      <c r="R27" s="1" t="s">
        <v>7362</v>
      </c>
      <c r="S27" s="1" t="s">
        <v>3019</v>
      </c>
      <c r="T27" s="1" t="s">
        <v>3093</v>
      </c>
      <c r="U27" s="1" t="s">
        <v>3311</v>
      </c>
      <c r="V27" s="1" t="s">
        <v>3311</v>
      </c>
      <c r="W27" s="1" t="s">
        <v>3310</v>
      </c>
      <c r="Y27" s="1">
        <v>43747.69835648148</v>
      </c>
      <c r="Z27" s="1">
        <v>44645</v>
      </c>
      <c r="AA27" s="1">
        <v>401768</v>
      </c>
      <c r="AB27" s="1">
        <v>44648.866053240738</v>
      </c>
      <c r="AC27" s="1" t="s">
        <v>7442</v>
      </c>
      <c r="AD27" s="1" t="s">
        <v>3041</v>
      </c>
      <c r="AE27" s="1">
        <v>4027</v>
      </c>
      <c r="AF27" s="1">
        <v>2</v>
      </c>
      <c r="AH27" s="1" t="s">
        <v>3086</v>
      </c>
      <c r="AI27" s="1" t="s">
        <v>3011</v>
      </c>
      <c r="AJ27" s="1" t="s">
        <v>3086</v>
      </c>
      <c r="AK27" s="1" t="s">
        <v>3039</v>
      </c>
      <c r="AL27" s="1" t="s">
        <v>3009</v>
      </c>
      <c r="AM27" s="1" t="s">
        <v>735</v>
      </c>
      <c r="AX27" s="1" t="s">
        <v>7441</v>
      </c>
      <c r="AY27" s="1" t="s">
        <v>2995</v>
      </c>
      <c r="AZ27" s="1" t="s">
        <v>3005</v>
      </c>
      <c r="BA27" s="1">
        <v>629800.09866384999</v>
      </c>
      <c r="BB27" s="1">
        <v>5486532.1242523901</v>
      </c>
      <c r="BC27" s="1">
        <v>10</v>
      </c>
      <c r="BD27" s="1" t="s">
        <v>3082</v>
      </c>
      <c r="BE27" s="1">
        <v>1015.18</v>
      </c>
      <c r="BN27" s="1" t="s">
        <v>3004</v>
      </c>
      <c r="BO27" s="1" t="s">
        <v>7411</v>
      </c>
      <c r="BP27" s="1" t="s">
        <v>3261</v>
      </c>
      <c r="BQ27" s="1" t="s">
        <v>4260</v>
      </c>
      <c r="BR27" s="1" t="s">
        <v>3000</v>
      </c>
      <c r="BS27" s="1" t="s">
        <v>7414</v>
      </c>
      <c r="BT27" s="1" t="s">
        <v>7413</v>
      </c>
      <c r="BV27" s="1" t="s">
        <v>2997</v>
      </c>
      <c r="BW27" s="1" t="s">
        <v>1981</v>
      </c>
      <c r="BX27" s="1" t="s">
        <v>3306</v>
      </c>
      <c r="BY27" s="1" t="s">
        <v>2995</v>
      </c>
      <c r="CB27" s="1" t="s">
        <v>3287</v>
      </c>
      <c r="CC27" s="1" t="s">
        <v>3286</v>
      </c>
      <c r="CD27" s="1" t="s">
        <v>3050</v>
      </c>
      <c r="CO27" s="1" t="s">
        <v>3117</v>
      </c>
      <c r="CP27" s="1" t="s">
        <v>7440</v>
      </c>
      <c r="CW27" s="1" t="s">
        <v>7431</v>
      </c>
      <c r="CX27" s="1" t="s">
        <v>7430</v>
      </c>
      <c r="CY27" s="1" t="s">
        <v>7406</v>
      </c>
      <c r="CZ27" s="1" t="s">
        <v>2481</v>
      </c>
    </row>
    <row r="28" spans="1:104" x14ac:dyDescent="0.2">
      <c r="A28" s="1">
        <f t="shared" si="9"/>
        <v>1012351.47</v>
      </c>
      <c r="C28" s="1" t="str">
        <f t="shared" si="10"/>
        <v>RD</v>
      </c>
      <c r="D28" s="12">
        <f>INDEX(families!$A:$A,MATCH(E28,families!$B:$B,0))</f>
        <v>31</v>
      </c>
      <c r="E28" s="2" t="str">
        <f t="shared" si="11"/>
        <v>RD</v>
      </c>
      <c r="F28" s="1" t="str">
        <f>IF(_xlfn.SINGLE('~10 Other Crossings'!TypeCL)="WC","",_xlfn.CONCAT(UPPER(_xlfn.SINGLE(Description)),IF(ISBLANK(_xlfn.SINGLE(CrossingIdentifierDescription)),""," ["&amp;_xlfn.SINGLE(CrossingIdentifierDescription)&amp;"]")," (",_xlfn.SINGLE(PXID),")"))</f>
        <v>TRAIL (T4028.1)</v>
      </c>
      <c r="G2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8" s="1" t="s">
        <v>7439</v>
      </c>
      <c r="N28" s="1">
        <v>1012351.47</v>
      </c>
      <c r="O28" s="1" t="s">
        <v>3023</v>
      </c>
      <c r="P28" s="1" t="s">
        <v>6345</v>
      </c>
      <c r="Q28" s="1" t="s">
        <v>6344</v>
      </c>
      <c r="R28" s="1" t="s">
        <v>7362</v>
      </c>
      <c r="S28" s="1" t="s">
        <v>3019</v>
      </c>
      <c r="T28" s="1" t="s">
        <v>3093</v>
      </c>
      <c r="U28" s="1" t="s">
        <v>3311</v>
      </c>
      <c r="V28" s="1" t="s">
        <v>3311</v>
      </c>
      <c r="W28" s="1" t="s">
        <v>3310</v>
      </c>
      <c r="Y28" s="1">
        <v>43732.924953703703</v>
      </c>
      <c r="Z28" s="1">
        <v>44645</v>
      </c>
      <c r="AA28" s="1">
        <v>401768</v>
      </c>
      <c r="AB28" s="1">
        <v>44648.866053240738</v>
      </c>
      <c r="AC28" s="1" t="s">
        <v>7438</v>
      </c>
      <c r="AD28" s="1" t="s">
        <v>3041</v>
      </c>
      <c r="AE28" s="1">
        <v>4028</v>
      </c>
      <c r="AF28" s="1">
        <v>1</v>
      </c>
      <c r="AH28" s="1" t="s">
        <v>3086</v>
      </c>
      <c r="AI28" s="1" t="s">
        <v>3011</v>
      </c>
      <c r="AJ28" s="1" t="s">
        <v>3086</v>
      </c>
      <c r="AK28" s="1" t="s">
        <v>3039</v>
      </c>
      <c r="AL28" s="1" t="s">
        <v>3009</v>
      </c>
      <c r="AM28" s="1" t="s">
        <v>735</v>
      </c>
      <c r="AX28" s="1" t="s">
        <v>7437</v>
      </c>
      <c r="AY28" s="1" t="s">
        <v>2995</v>
      </c>
      <c r="AZ28" s="1" t="s">
        <v>3005</v>
      </c>
      <c r="BA28" s="1">
        <v>629822.70333538996</v>
      </c>
      <c r="BB28" s="1">
        <v>5486505.0044253096</v>
      </c>
      <c r="BC28" s="1">
        <v>10</v>
      </c>
      <c r="BD28" s="1" t="s">
        <v>3588</v>
      </c>
      <c r="BE28" s="1">
        <v>1015.22</v>
      </c>
      <c r="BN28" s="1" t="s">
        <v>3004</v>
      </c>
      <c r="BO28" s="1" t="s">
        <v>7411</v>
      </c>
      <c r="BP28" s="1" t="s">
        <v>3261</v>
      </c>
      <c r="BQ28" s="1" t="s">
        <v>4260</v>
      </c>
      <c r="BR28" s="1" t="s">
        <v>3000</v>
      </c>
      <c r="BS28" s="1" t="s">
        <v>7414</v>
      </c>
      <c r="BT28" s="1" t="s">
        <v>7413</v>
      </c>
      <c r="BV28" s="1" t="s">
        <v>2997</v>
      </c>
      <c r="BW28" s="1" t="s">
        <v>1981</v>
      </c>
      <c r="BX28" s="1" t="s">
        <v>3306</v>
      </c>
      <c r="BY28" s="1" t="s">
        <v>2995</v>
      </c>
      <c r="CB28" s="1" t="s">
        <v>3287</v>
      </c>
      <c r="CC28" s="1" t="s">
        <v>3286</v>
      </c>
      <c r="CD28" s="1" t="s">
        <v>3050</v>
      </c>
      <c r="CO28" s="1" t="s">
        <v>3117</v>
      </c>
      <c r="CP28" s="1" t="s">
        <v>7436</v>
      </c>
      <c r="CW28" s="1" t="s">
        <v>7431</v>
      </c>
      <c r="CX28" s="1" t="s">
        <v>7430</v>
      </c>
      <c r="CY28" s="1" t="s">
        <v>7406</v>
      </c>
      <c r="CZ28" s="1" t="s">
        <v>2475</v>
      </c>
    </row>
    <row r="29" spans="1:104" x14ac:dyDescent="0.2">
      <c r="A29" s="1">
        <f t="shared" si="9"/>
        <v>1012421.2</v>
      </c>
      <c r="C29" s="1" t="str">
        <f t="shared" si="10"/>
        <v>RD</v>
      </c>
      <c r="D29" s="12">
        <f>INDEX(families!$A:$A,MATCH(E29,families!$B:$B,0))</f>
        <v>31</v>
      </c>
      <c r="E29" s="2" t="str">
        <f t="shared" si="11"/>
        <v>RD</v>
      </c>
      <c r="F29" s="1" t="str">
        <f>IF(_xlfn.SINGLE('~10 Other Crossings'!TypeCL)="WC","",_xlfn.CONCAT(UPPER(_xlfn.SINGLE(Description)),IF(ISBLANK(_xlfn.SINGLE(CrossingIdentifierDescription)),""," ["&amp;_xlfn.SINGLE(CrossingIdentifierDescription)&amp;"]")," (",_xlfn.SINGLE(PXID),")"))</f>
        <v>TRAIL (T4029.1)</v>
      </c>
      <c r="G2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9" s="1" t="s">
        <v>7435</v>
      </c>
      <c r="N29" s="1">
        <v>1012421.2</v>
      </c>
      <c r="O29" s="1" t="s">
        <v>3023</v>
      </c>
      <c r="P29" s="1" t="s">
        <v>7140</v>
      </c>
      <c r="Q29" s="1" t="s">
        <v>7139</v>
      </c>
      <c r="R29" s="1" t="s">
        <v>7362</v>
      </c>
      <c r="S29" s="1" t="s">
        <v>3019</v>
      </c>
      <c r="T29" s="1" t="s">
        <v>3093</v>
      </c>
      <c r="U29" s="1" t="s">
        <v>3311</v>
      </c>
      <c r="V29" s="1" t="s">
        <v>3311</v>
      </c>
      <c r="W29" s="1" t="s">
        <v>3310</v>
      </c>
      <c r="Y29" s="1">
        <v>43537.897118055553</v>
      </c>
      <c r="Z29" s="1">
        <v>44645</v>
      </c>
      <c r="AA29" s="1">
        <v>401768</v>
      </c>
      <c r="AB29" s="1">
        <v>44648.866041666668</v>
      </c>
      <c r="AC29" s="1" t="s">
        <v>7434</v>
      </c>
      <c r="AD29" s="1" t="s">
        <v>3041</v>
      </c>
      <c r="AE29" s="1">
        <v>4029</v>
      </c>
      <c r="AF29" s="1">
        <v>1</v>
      </c>
      <c r="AH29" s="1" t="s">
        <v>3086</v>
      </c>
      <c r="AI29" s="1" t="s">
        <v>3011</v>
      </c>
      <c r="AJ29" s="1" t="s">
        <v>3086</v>
      </c>
      <c r="AK29" s="1" t="s">
        <v>3039</v>
      </c>
      <c r="AL29" s="1" t="s">
        <v>3009</v>
      </c>
      <c r="AM29" s="1" t="s">
        <v>735</v>
      </c>
      <c r="AX29" s="1" t="s">
        <v>7433</v>
      </c>
      <c r="AY29" s="1" t="s">
        <v>2995</v>
      </c>
      <c r="AZ29" s="1" t="s">
        <v>3005</v>
      </c>
      <c r="BA29" s="1">
        <v>629852.76385758002</v>
      </c>
      <c r="BB29" s="1">
        <v>5486442.6785340998</v>
      </c>
      <c r="BC29" s="1">
        <v>10</v>
      </c>
      <c r="BD29" s="1" t="s">
        <v>3588</v>
      </c>
      <c r="BE29" s="1">
        <v>1015.25</v>
      </c>
      <c r="BN29" s="1" t="s">
        <v>3004</v>
      </c>
      <c r="BO29" s="1" t="s">
        <v>7411</v>
      </c>
      <c r="BP29" s="1" t="s">
        <v>3261</v>
      </c>
      <c r="BQ29" s="1" t="s">
        <v>4260</v>
      </c>
      <c r="BR29" s="1" t="s">
        <v>3000</v>
      </c>
      <c r="BS29" s="1" t="s">
        <v>7414</v>
      </c>
      <c r="BT29" s="1" t="s">
        <v>7413</v>
      </c>
      <c r="BV29" s="1" t="s">
        <v>2997</v>
      </c>
      <c r="BW29" s="1" t="s">
        <v>1981</v>
      </c>
      <c r="BX29" s="1" t="s">
        <v>3306</v>
      </c>
      <c r="BY29" s="1" t="s">
        <v>2995</v>
      </c>
      <c r="CB29" s="1" t="s">
        <v>3287</v>
      </c>
      <c r="CC29" s="1" t="s">
        <v>3286</v>
      </c>
      <c r="CD29" s="1" t="s">
        <v>3050</v>
      </c>
      <c r="CO29" s="1" t="s">
        <v>3117</v>
      </c>
      <c r="CP29" s="1" t="s">
        <v>7432</v>
      </c>
      <c r="CW29" s="1" t="s">
        <v>7431</v>
      </c>
      <c r="CX29" s="1" t="s">
        <v>7430</v>
      </c>
      <c r="CY29" s="1" t="s">
        <v>7406</v>
      </c>
      <c r="CZ29" s="1" t="s">
        <v>2473</v>
      </c>
    </row>
    <row r="30" spans="1:104" x14ac:dyDescent="0.2">
      <c r="A30" s="1">
        <f t="shared" si="9"/>
        <v>1012910</v>
      </c>
      <c r="C30" s="1" t="str">
        <f t="shared" si="10"/>
        <v>RD</v>
      </c>
      <c r="D30" s="12">
        <f>INDEX(families!$A:$A,MATCH(E30,families!$B:$B,0))</f>
        <v>31</v>
      </c>
      <c r="E30" s="2" t="str">
        <f t="shared" si="11"/>
        <v>RD</v>
      </c>
      <c r="F30" s="1" t="str">
        <f>IF(_xlfn.SINGLE('~10 Other Crossings'!TypeCL)="WC","",_xlfn.CONCAT(UPPER(_xlfn.SINGLE(Description)),IF(ISBLANK(_xlfn.SINGLE(CrossingIdentifierDescription)),""," ["&amp;_xlfn.SINGLE(CrossingIdentifierDescription)&amp;"]")," (",_xlfn.SINGLE(PXID),")"))</f>
        <v>ROAD (T5108.0)</v>
      </c>
      <c r="G3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0" s="1" t="s">
        <v>7429</v>
      </c>
      <c r="N30" s="1" t="s">
        <v>7428</v>
      </c>
      <c r="O30" s="1" t="s">
        <v>3023</v>
      </c>
      <c r="P30" s="1" t="s">
        <v>4659</v>
      </c>
      <c r="Q30" s="1" t="s">
        <v>7427</v>
      </c>
      <c r="R30" s="1" t="s">
        <v>3019</v>
      </c>
      <c r="S30" s="1" t="s">
        <v>3019</v>
      </c>
      <c r="T30" s="1" t="s">
        <v>7417</v>
      </c>
      <c r="U30" s="1" t="s">
        <v>3040</v>
      </c>
      <c r="V30" s="1" t="s">
        <v>3040</v>
      </c>
      <c r="W30" s="1" t="s">
        <v>3310</v>
      </c>
      <c r="Y30" s="1">
        <v>44648.690613425926</v>
      </c>
      <c r="Z30" s="1">
        <v>44648.464814814812</v>
      </c>
      <c r="AA30" s="1">
        <v>401768</v>
      </c>
      <c r="AB30" s="1">
        <v>44648.762303240743</v>
      </c>
      <c r="AC30" s="1" t="s">
        <v>7426</v>
      </c>
      <c r="AD30" s="1" t="s">
        <v>3041</v>
      </c>
      <c r="AE30" s="1">
        <v>5108</v>
      </c>
      <c r="AF30" s="1">
        <v>0</v>
      </c>
      <c r="AI30" s="1" t="s">
        <v>3011</v>
      </c>
      <c r="AK30" s="1" t="s">
        <v>3039</v>
      </c>
      <c r="AL30" s="1" t="s">
        <v>3009</v>
      </c>
      <c r="AM30" s="1" t="s">
        <v>735</v>
      </c>
      <c r="AN30" s="1" t="s">
        <v>3007</v>
      </c>
      <c r="AY30" s="1" t="s">
        <v>2995</v>
      </c>
      <c r="AZ30" s="1" t="s">
        <v>3005</v>
      </c>
      <c r="BA30" s="1">
        <v>629964.82380807004</v>
      </c>
      <c r="BB30" s="1">
        <v>5485976.63547902</v>
      </c>
      <c r="BC30" s="1">
        <v>10</v>
      </c>
      <c r="BN30" s="1" t="s">
        <v>3004</v>
      </c>
      <c r="BO30" s="1" t="s">
        <v>7411</v>
      </c>
      <c r="BP30" s="1" t="s">
        <v>3261</v>
      </c>
      <c r="BQ30" s="1" t="s">
        <v>4216</v>
      </c>
      <c r="BR30" s="1" t="s">
        <v>3081</v>
      </c>
      <c r="BS30" s="1" t="s">
        <v>7414</v>
      </c>
      <c r="BT30" s="1" t="s">
        <v>7413</v>
      </c>
      <c r="BV30" s="1" t="s">
        <v>2997</v>
      </c>
      <c r="BW30" s="1" t="s">
        <v>3002</v>
      </c>
      <c r="BX30" s="1" t="s">
        <v>3038</v>
      </c>
      <c r="BY30" s="1" t="s">
        <v>2995</v>
      </c>
      <c r="CB30" s="1" t="s">
        <v>3037</v>
      </c>
      <c r="CC30" s="1" t="s">
        <v>3036</v>
      </c>
      <c r="CD30" s="1" t="s">
        <v>3035</v>
      </c>
      <c r="CO30" s="1" t="s">
        <v>3117</v>
      </c>
      <c r="CP30" s="1" t="s">
        <v>7425</v>
      </c>
      <c r="CZ30" s="1" t="s">
        <v>2455</v>
      </c>
    </row>
    <row r="31" spans="1:104" x14ac:dyDescent="0.2">
      <c r="A31" s="1">
        <f t="shared" si="9"/>
        <v>1013466</v>
      </c>
      <c r="C31" s="1" t="str">
        <f t="shared" si="10"/>
        <v>UN</v>
      </c>
      <c r="D31" s="12">
        <f>INDEX(families!$A:$A,MATCH(E31,families!$B:$B,0))</f>
        <v>37</v>
      </c>
      <c r="E31" s="2" t="str">
        <f t="shared" si="11"/>
        <v>UN</v>
      </c>
      <c r="F31" s="1" t="str">
        <f>IF(_xlfn.SINGLE('~10 Other Crossings'!TypeCL)="WC","",_xlfn.CONCAT(UPPER(_xlfn.SINGLE(Description)),IF(ISBLANK(_xlfn.SINGLE(CrossingIdentifierDescription)),""," ["&amp;_xlfn.SINGLE(CrossingIdentifierDescription)&amp;"]")," (",_xlfn.SINGLE(PXID),")"))</f>
        <v>CULVERT (P5800.0)</v>
      </c>
      <c r="G3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1" s="1" t="s">
        <v>7424</v>
      </c>
      <c r="N31" s="1" t="s">
        <v>7423</v>
      </c>
      <c r="O31" s="1" t="s">
        <v>3023</v>
      </c>
      <c r="P31" s="1" t="s">
        <v>3384</v>
      </c>
      <c r="Q31" s="1" t="s">
        <v>3383</v>
      </c>
      <c r="R31" s="1" t="s">
        <v>3019</v>
      </c>
      <c r="S31" s="1" t="s">
        <v>3019</v>
      </c>
      <c r="T31" s="1" t="s">
        <v>7417</v>
      </c>
      <c r="U31" s="1" t="s">
        <v>3017</v>
      </c>
      <c r="V31" s="1" t="s">
        <v>5333</v>
      </c>
      <c r="W31" s="1" t="s">
        <v>3310</v>
      </c>
      <c r="Y31" s="1">
        <v>44039.869953703703</v>
      </c>
      <c r="Z31" s="1">
        <v>44645</v>
      </c>
      <c r="AA31" s="1">
        <v>401768</v>
      </c>
      <c r="AB31" s="1">
        <v>44655.881238425929</v>
      </c>
      <c r="AC31" s="1" t="s">
        <v>7422</v>
      </c>
      <c r="AD31" s="1" t="s">
        <v>3013</v>
      </c>
      <c r="AE31" s="1">
        <v>5800</v>
      </c>
      <c r="AF31" s="1">
        <v>0</v>
      </c>
      <c r="AI31" s="1" t="s">
        <v>3011</v>
      </c>
      <c r="AK31" s="1" t="s">
        <v>3010</v>
      </c>
      <c r="AL31" s="1" t="s">
        <v>3009</v>
      </c>
      <c r="AM31" s="1" t="s">
        <v>3066</v>
      </c>
      <c r="AT31" s="1" t="s">
        <v>3006</v>
      </c>
      <c r="AX31" s="1" t="s">
        <v>7421</v>
      </c>
      <c r="AY31" s="1" t="s">
        <v>2995</v>
      </c>
      <c r="AZ31" s="1" t="s">
        <v>3005</v>
      </c>
      <c r="BA31" s="1">
        <v>630224.26800000004</v>
      </c>
      <c r="BB31" s="1">
        <v>5485505.5990000004</v>
      </c>
      <c r="BC31" s="1">
        <v>10</v>
      </c>
      <c r="BN31" s="1" t="s">
        <v>3004</v>
      </c>
      <c r="BO31" s="1" t="s">
        <v>7411</v>
      </c>
      <c r="BP31" s="1" t="s">
        <v>3261</v>
      </c>
      <c r="BQ31" s="1" t="s">
        <v>6689</v>
      </c>
      <c r="BR31" s="1" t="s">
        <v>1616</v>
      </c>
      <c r="BS31" s="1" t="s">
        <v>7414</v>
      </c>
      <c r="BT31" s="1" t="s">
        <v>7413</v>
      </c>
      <c r="BV31" s="1" t="s">
        <v>2997</v>
      </c>
      <c r="BW31" s="1" t="s">
        <v>1503</v>
      </c>
      <c r="BX31" s="1" t="s">
        <v>2996</v>
      </c>
      <c r="BY31" s="1" t="s">
        <v>2995</v>
      </c>
      <c r="CB31" s="1" t="s">
        <v>2994</v>
      </c>
      <c r="CC31" s="1" t="s">
        <v>2993</v>
      </c>
      <c r="CD31" s="1" t="s">
        <v>2992</v>
      </c>
      <c r="CO31" s="1" t="s">
        <v>3117</v>
      </c>
      <c r="CP31" s="1" t="s">
        <v>7420</v>
      </c>
      <c r="CZ31" s="1" t="s">
        <v>2444</v>
      </c>
    </row>
    <row r="32" spans="1:104" x14ac:dyDescent="0.2">
      <c r="A32" s="1">
        <f t="shared" si="9"/>
        <v>1013511</v>
      </c>
      <c r="C32" s="1" t="str">
        <f t="shared" si="10"/>
        <v>UN</v>
      </c>
      <c r="D32" s="12">
        <f>INDEX(families!$A:$A,MATCH(E32,families!$B:$B,0))</f>
        <v>37</v>
      </c>
      <c r="E32" s="2" t="str">
        <f t="shared" si="11"/>
        <v>UN</v>
      </c>
      <c r="F32" s="1" t="str">
        <f>IF(_xlfn.SINGLE('~10 Other Crossings'!TypeCL)="WC","",_xlfn.CONCAT(UPPER(_xlfn.SINGLE(Description)),IF(ISBLANK(_xlfn.SINGLE(CrossingIdentifierDescription)),""," ["&amp;_xlfn.SINGLE(CrossingIdentifierDescription)&amp;"]")," (",_xlfn.SINGLE(PXID),")"))</f>
        <v>CULVERT (P5801.0)</v>
      </c>
      <c r="G3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2" s="1" t="s">
        <v>7419</v>
      </c>
      <c r="N32" s="1" t="s">
        <v>7418</v>
      </c>
      <c r="O32" s="1" t="s">
        <v>3023</v>
      </c>
      <c r="P32" s="1" t="s">
        <v>3384</v>
      </c>
      <c r="Q32" s="1" t="s">
        <v>3383</v>
      </c>
      <c r="R32" s="1" t="s">
        <v>3019</v>
      </c>
      <c r="S32" s="1" t="s">
        <v>3019</v>
      </c>
      <c r="T32" s="1" t="s">
        <v>7417</v>
      </c>
      <c r="U32" s="1" t="s">
        <v>3017</v>
      </c>
      <c r="V32" s="1" t="s">
        <v>5333</v>
      </c>
      <c r="W32" s="1" t="s">
        <v>3310</v>
      </c>
      <c r="Y32" s="1">
        <v>44039.869953703703</v>
      </c>
      <c r="Z32" s="1">
        <v>44645</v>
      </c>
      <c r="AA32" s="1">
        <v>401768</v>
      </c>
      <c r="AB32" s="1">
        <v>44655.881238425929</v>
      </c>
      <c r="AC32" s="1" t="s">
        <v>7416</v>
      </c>
      <c r="AD32" s="1" t="s">
        <v>3013</v>
      </c>
      <c r="AE32" s="1">
        <v>5801</v>
      </c>
      <c r="AF32" s="1">
        <v>0</v>
      </c>
      <c r="AI32" s="1" t="s">
        <v>3011</v>
      </c>
      <c r="AK32" s="1" t="s">
        <v>3010</v>
      </c>
      <c r="AL32" s="1" t="s">
        <v>3009</v>
      </c>
      <c r="AM32" s="1" t="s">
        <v>3066</v>
      </c>
      <c r="AT32" s="1" t="s">
        <v>3006</v>
      </c>
      <c r="AX32" s="1" t="s">
        <v>7415</v>
      </c>
      <c r="AY32" s="1" t="s">
        <v>2995</v>
      </c>
      <c r="AZ32" s="1" t="s">
        <v>3005</v>
      </c>
      <c r="BA32" s="1">
        <v>630250.73699999996</v>
      </c>
      <c r="BB32" s="1">
        <v>5485470.1189999999</v>
      </c>
      <c r="BC32" s="1">
        <v>10</v>
      </c>
      <c r="BN32" s="1" t="s">
        <v>3004</v>
      </c>
      <c r="BO32" s="1" t="s">
        <v>7411</v>
      </c>
      <c r="BP32" s="1" t="s">
        <v>3261</v>
      </c>
      <c r="BQ32" s="1" t="s">
        <v>6689</v>
      </c>
      <c r="BR32" s="1" t="s">
        <v>1616</v>
      </c>
      <c r="BS32" s="1" t="s">
        <v>7414</v>
      </c>
      <c r="BT32" s="1" t="s">
        <v>7413</v>
      </c>
      <c r="BV32" s="1" t="s">
        <v>2997</v>
      </c>
      <c r="BW32" s="1" t="s">
        <v>1503</v>
      </c>
      <c r="BX32" s="1" t="s">
        <v>2996</v>
      </c>
      <c r="BY32" s="1" t="s">
        <v>2995</v>
      </c>
      <c r="CB32" s="1" t="s">
        <v>2994</v>
      </c>
      <c r="CC32" s="1" t="s">
        <v>2993</v>
      </c>
      <c r="CD32" s="1" t="s">
        <v>2992</v>
      </c>
      <c r="CO32" s="1" t="s">
        <v>3117</v>
      </c>
      <c r="CP32" s="1" t="s">
        <v>7412</v>
      </c>
      <c r="CZ32" s="1" t="s">
        <v>7393</v>
      </c>
    </row>
    <row r="33" spans="1:104" x14ac:dyDescent="0.2">
      <c r="A33" s="1">
        <f t="shared" si="9"/>
        <v>1015012.95</v>
      </c>
      <c r="C33" s="1" t="str">
        <f t="shared" si="10"/>
        <v>UN</v>
      </c>
      <c r="D33" s="12">
        <f>INDEX(families!$A:$A,MATCH(E33,families!$B:$B,0))</f>
        <v>37</v>
      </c>
      <c r="E33" s="2" t="str">
        <f t="shared" si="11"/>
        <v>UN</v>
      </c>
      <c r="F33" s="1" t="str">
        <f>IF(_xlfn.SINGLE('~10 Other Crossings'!TypeCL)="WC","",_xlfn.CONCAT(UPPER(_xlfn.SINGLE(Description)),IF(ISBLANK(_xlfn.SINGLE(CrossingIdentifierDescription)),""," ["&amp;_xlfn.SINGLE(CrossingIdentifierDescription)&amp;"]")," (",_xlfn.SINGLE(PXID),")"))</f>
        <v>CULVERT [BURIED PIPE] (P5971.0)</v>
      </c>
      <c r="G3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3" s="1" t="s">
        <v>7410</v>
      </c>
      <c r="N33" s="1">
        <v>1015012.95</v>
      </c>
      <c r="O33" s="1" t="s">
        <v>3023</v>
      </c>
      <c r="P33" s="1" t="s">
        <v>3384</v>
      </c>
      <c r="Q33" s="1" t="s">
        <v>3383</v>
      </c>
      <c r="R33" s="1" t="s">
        <v>3019</v>
      </c>
      <c r="S33" s="1" t="s">
        <v>3019</v>
      </c>
      <c r="T33" s="1" t="s">
        <v>3093</v>
      </c>
      <c r="U33" s="1" t="s">
        <v>3017</v>
      </c>
      <c r="V33" s="1" t="s">
        <v>5333</v>
      </c>
      <c r="W33" s="1" t="s">
        <v>3310</v>
      </c>
      <c r="Y33" s="1">
        <v>44012.702673611115</v>
      </c>
      <c r="Z33" s="1">
        <v>44645</v>
      </c>
      <c r="AA33" s="1">
        <v>401768</v>
      </c>
      <c r="AB33" s="1">
        <v>44655.881238425929</v>
      </c>
      <c r="AC33" s="1" t="s">
        <v>7409</v>
      </c>
      <c r="AD33" s="1" t="s">
        <v>3013</v>
      </c>
      <c r="AE33" s="1">
        <v>5971</v>
      </c>
      <c r="AF33" s="1">
        <v>0</v>
      </c>
      <c r="AG33" s="1" t="s">
        <v>3017</v>
      </c>
      <c r="AI33" s="1" t="s">
        <v>3011</v>
      </c>
      <c r="AK33" s="1" t="s">
        <v>3010</v>
      </c>
      <c r="AL33" s="1" t="s">
        <v>3009</v>
      </c>
      <c r="AM33" s="1" t="s">
        <v>3066</v>
      </c>
      <c r="AS33" s="1" t="s">
        <v>3006</v>
      </c>
      <c r="AT33" s="1" t="s">
        <v>3006</v>
      </c>
      <c r="AU33" s="1" t="s">
        <v>1020</v>
      </c>
      <c r="AY33" s="1" t="s">
        <v>2995</v>
      </c>
      <c r="AZ33" s="1" t="s">
        <v>3005</v>
      </c>
      <c r="BA33" s="1">
        <v>629795.01599999995</v>
      </c>
      <c r="BB33" s="1">
        <v>5484134.6220000004</v>
      </c>
      <c r="BC33" s="1">
        <v>10</v>
      </c>
      <c r="BN33" s="1" t="s">
        <v>3004</v>
      </c>
      <c r="BO33" s="1" t="s">
        <v>4844</v>
      </c>
      <c r="BP33" s="1" t="s">
        <v>3002</v>
      </c>
      <c r="BQ33" s="1" t="s">
        <v>7399</v>
      </c>
      <c r="BR33" s="1" t="s">
        <v>1616</v>
      </c>
      <c r="BV33" s="1" t="s">
        <v>2997</v>
      </c>
      <c r="BW33" s="1" t="s">
        <v>1503</v>
      </c>
      <c r="BX33" s="1" t="s">
        <v>2996</v>
      </c>
      <c r="BY33" s="1" t="s">
        <v>2995</v>
      </c>
      <c r="CB33" s="1" t="s">
        <v>2994</v>
      </c>
      <c r="CC33" s="1" t="s">
        <v>2993</v>
      </c>
      <c r="CD33" s="1" t="s">
        <v>2992</v>
      </c>
      <c r="CO33" s="1" t="s">
        <v>3117</v>
      </c>
      <c r="CP33" s="1" t="s">
        <v>7408</v>
      </c>
      <c r="CZ33" s="1" t="s">
        <v>7407</v>
      </c>
    </row>
    <row r="34" spans="1:104" x14ac:dyDescent="0.2">
      <c r="A34" s="1">
        <f t="shared" si="9"/>
        <v>1015448.55</v>
      </c>
      <c r="C34" s="1" t="str">
        <f t="shared" si="10"/>
        <v>RD</v>
      </c>
      <c r="D34" s="12">
        <f>INDEX(families!$A:$A,MATCH(E34,families!$B:$B,0))</f>
        <v>31</v>
      </c>
      <c r="E34" s="2" t="str">
        <f t="shared" si="11"/>
        <v>RD</v>
      </c>
      <c r="F34" s="1" t="str">
        <f>IF(_xlfn.SINGLE('~10 Other Crossings'!TypeCL)="WC","",_xlfn.CONCAT(UPPER(_xlfn.SINGLE(Description)),IF(ISBLANK(_xlfn.SINGLE(CrossingIdentifierDescription)),""," ["&amp;_xlfn.SINGLE(CrossingIdentifierDescription)&amp;"]")," (",_xlfn.SINGLE(PXID),")"))</f>
        <v>ROAD (T4030.0)</v>
      </c>
      <c r="G3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34" s="1" t="s">
        <v>7405</v>
      </c>
      <c r="N34" s="1">
        <v>1015448.55</v>
      </c>
      <c r="O34" s="1" t="s">
        <v>3023</v>
      </c>
      <c r="P34" s="1" t="s">
        <v>7404</v>
      </c>
      <c r="Q34" s="1" t="s">
        <v>7403</v>
      </c>
      <c r="R34" s="1" t="s">
        <v>7362</v>
      </c>
      <c r="S34" s="1" t="s">
        <v>3019</v>
      </c>
      <c r="T34" s="1" t="s">
        <v>3093</v>
      </c>
      <c r="U34" s="1" t="s">
        <v>3040</v>
      </c>
      <c r="V34" s="1" t="s">
        <v>3040</v>
      </c>
      <c r="W34" s="1" t="s">
        <v>7402</v>
      </c>
      <c r="Y34" s="1">
        <v>42165.883981481478</v>
      </c>
      <c r="Z34" s="1">
        <v>44645</v>
      </c>
      <c r="AA34" s="1">
        <v>401768</v>
      </c>
      <c r="AB34" s="1">
        <v>44648.866018518522</v>
      </c>
      <c r="AC34" s="1" t="s">
        <v>7401</v>
      </c>
      <c r="AD34" s="1" t="s">
        <v>3041</v>
      </c>
      <c r="AE34" s="1">
        <v>4030</v>
      </c>
      <c r="AF34" s="1">
        <v>0</v>
      </c>
      <c r="AH34" s="1" t="s">
        <v>3086</v>
      </c>
      <c r="AI34" s="1" t="s">
        <v>3011</v>
      </c>
      <c r="AJ34" s="1" t="s">
        <v>3086</v>
      </c>
      <c r="AK34" s="1" t="s">
        <v>3039</v>
      </c>
      <c r="AL34" s="1" t="s">
        <v>3009</v>
      </c>
      <c r="AM34" s="1" t="s">
        <v>735</v>
      </c>
      <c r="AX34" s="1" t="s">
        <v>7400</v>
      </c>
      <c r="AY34" s="1" t="s">
        <v>2995</v>
      </c>
      <c r="AZ34" s="1" t="s">
        <v>3005</v>
      </c>
      <c r="BA34" s="1">
        <v>629389.65999379999</v>
      </c>
      <c r="BB34" s="1">
        <v>5484122.8499632804</v>
      </c>
      <c r="BC34" s="1">
        <v>10</v>
      </c>
      <c r="BD34" s="1" t="s">
        <v>3082</v>
      </c>
      <c r="BE34" s="1">
        <v>1018.21</v>
      </c>
      <c r="BN34" s="1" t="s">
        <v>3004</v>
      </c>
      <c r="BO34" s="1" t="s">
        <v>4844</v>
      </c>
      <c r="BP34" s="1" t="s">
        <v>3002</v>
      </c>
      <c r="BQ34" s="1" t="s">
        <v>7399</v>
      </c>
      <c r="BR34" s="1" t="s">
        <v>1616</v>
      </c>
      <c r="BS34" s="1" t="s">
        <v>7398</v>
      </c>
      <c r="BT34" s="1" t="s">
        <v>7397</v>
      </c>
      <c r="BV34" s="1" t="s">
        <v>2997</v>
      </c>
      <c r="BW34" s="1" t="s">
        <v>2031</v>
      </c>
      <c r="BX34" s="1" t="s">
        <v>4247</v>
      </c>
      <c r="BY34" s="1" t="s">
        <v>2995</v>
      </c>
      <c r="CB34" s="1" t="s">
        <v>4246</v>
      </c>
      <c r="CC34" s="1" t="s">
        <v>4245</v>
      </c>
      <c r="CD34" s="1" t="s">
        <v>2992</v>
      </c>
      <c r="CO34" s="1" t="s">
        <v>2991</v>
      </c>
      <c r="CP34" s="1" t="s">
        <v>7396</v>
      </c>
      <c r="CW34" s="1" t="s">
        <v>7395</v>
      </c>
      <c r="CX34" s="1" t="s">
        <v>7394</v>
      </c>
      <c r="CY34" s="1" t="s">
        <v>7272</v>
      </c>
      <c r="CZ34" s="1" t="s">
        <v>7356</v>
      </c>
    </row>
    <row r="35" spans="1:104" x14ac:dyDescent="0.2">
      <c r="A35" s="1">
        <f t="shared" si="9"/>
        <v>1015604.01</v>
      </c>
      <c r="C35" s="1" t="str">
        <f t="shared" si="10"/>
        <v>UC</v>
      </c>
      <c r="D35" s="12">
        <f>INDEX(families!$A:$A,MATCH(E35,families!$B:$B,0))</f>
        <v>35</v>
      </c>
      <c r="E35" s="2" t="str">
        <f t="shared" si="11"/>
        <v>UC</v>
      </c>
      <c r="F35" s="1" t="str">
        <f>IF(_xlfn.SINGLE('~10 Other Crossings'!TypeCL)="WC","",_xlfn.CONCAT(UPPER(_xlfn.SINGLE(Description)),IF(ISBLANK(_xlfn.SINGLE(CrossingIdentifierDescription)),""," ["&amp;_xlfn.SINGLE(CrossingIdentifierDescription)&amp;"]")," (",_xlfn.SINGLE(PXID),")"))</f>
        <v>TELUS U/G FIBRE OPTIC COMMUNICATIONS CABLE (U4078.0)</v>
      </c>
      <c r="G3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35" s="1" t="s">
        <v>7393</v>
      </c>
      <c r="N35" s="1">
        <v>1015604.01</v>
      </c>
      <c r="O35" s="1" t="s">
        <v>3023</v>
      </c>
      <c r="P35" s="1" t="s">
        <v>7392</v>
      </c>
      <c r="Q35" s="1" t="s">
        <v>7391</v>
      </c>
      <c r="R35" s="1" t="s">
        <v>7362</v>
      </c>
      <c r="S35" s="1" t="s">
        <v>3019</v>
      </c>
      <c r="T35" s="1" t="s">
        <v>3093</v>
      </c>
      <c r="U35" s="1" t="s">
        <v>3821</v>
      </c>
      <c r="V35" s="1" t="s">
        <v>4438</v>
      </c>
      <c r="W35" s="1" t="s">
        <v>3102</v>
      </c>
      <c r="Y35" s="1">
        <v>43537.891608796293</v>
      </c>
      <c r="Z35" s="1">
        <v>44645</v>
      </c>
      <c r="AA35" s="1">
        <v>401768</v>
      </c>
      <c r="AB35" s="1">
        <v>44657.796574074076</v>
      </c>
      <c r="AC35" s="1" t="s">
        <v>7390</v>
      </c>
      <c r="AD35" s="1" t="s">
        <v>3056</v>
      </c>
      <c r="AE35" s="1">
        <v>4078</v>
      </c>
      <c r="AF35" s="1">
        <v>0</v>
      </c>
      <c r="AH35" s="1" t="s">
        <v>3086</v>
      </c>
      <c r="AI35" s="1" t="s">
        <v>3011</v>
      </c>
      <c r="AJ35" s="1" t="s">
        <v>3086</v>
      </c>
      <c r="AK35" s="1" t="s">
        <v>3010</v>
      </c>
      <c r="AL35" s="1" t="s">
        <v>3009</v>
      </c>
      <c r="AM35" s="1" t="s">
        <v>3818</v>
      </c>
      <c r="AN35" s="1" t="s">
        <v>3007</v>
      </c>
      <c r="AS35" s="1" t="s">
        <v>3006</v>
      </c>
      <c r="AT35" s="1" t="s">
        <v>3006</v>
      </c>
      <c r="AX35" s="1" t="s">
        <v>7389</v>
      </c>
      <c r="AY35" s="1" t="s">
        <v>2995</v>
      </c>
      <c r="AZ35" s="1" t="s">
        <v>3005</v>
      </c>
      <c r="BA35" s="1">
        <v>629303.98395678995</v>
      </c>
      <c r="BB35" s="1">
        <v>5484005.1415995704</v>
      </c>
      <c r="BC35" s="1">
        <v>10</v>
      </c>
      <c r="BD35" s="1" t="s">
        <v>3082</v>
      </c>
      <c r="BE35" s="1">
        <v>1018.36</v>
      </c>
      <c r="BN35" s="1" t="s">
        <v>3004</v>
      </c>
      <c r="BO35" s="1" t="s">
        <v>4844</v>
      </c>
      <c r="BP35" s="1" t="s">
        <v>3002</v>
      </c>
      <c r="BQ35" s="1" t="s">
        <v>7320</v>
      </c>
      <c r="BR35" s="1" t="s">
        <v>3000</v>
      </c>
      <c r="BV35" s="1" t="s">
        <v>2997</v>
      </c>
      <c r="BW35" s="1" t="s">
        <v>1968</v>
      </c>
      <c r="BX35" s="1" t="s">
        <v>3053</v>
      </c>
      <c r="BY35" s="1" t="s">
        <v>2995</v>
      </c>
      <c r="CB35" s="1" t="s">
        <v>3052</v>
      </c>
      <c r="CC35" s="1" t="s">
        <v>3051</v>
      </c>
      <c r="CD35" s="1" t="s">
        <v>3050</v>
      </c>
      <c r="CO35" s="1" t="s">
        <v>2991</v>
      </c>
      <c r="CP35" s="1" t="s">
        <v>7388</v>
      </c>
      <c r="CW35" s="1" t="s">
        <v>7387</v>
      </c>
      <c r="CX35" s="1" t="s">
        <v>7386</v>
      </c>
      <c r="CY35" s="1" t="s">
        <v>7272</v>
      </c>
      <c r="CZ35" s="1" t="s">
        <v>7352</v>
      </c>
    </row>
    <row r="36" spans="1:104" x14ac:dyDescent="0.2">
      <c r="A36" s="1">
        <f t="shared" si="9"/>
        <v>1015612.12</v>
      </c>
      <c r="C36" s="1" t="str">
        <f t="shared" si="10"/>
        <v>OE</v>
      </c>
      <c r="D36" s="12">
        <f>INDEX(families!$A:$A,MATCH(E36,families!$B:$B,0))</f>
        <v>28</v>
      </c>
      <c r="E36" s="2" t="str">
        <f t="shared" si="11"/>
        <v>OE</v>
      </c>
      <c r="F36" s="1" t="str">
        <f>IF(_xlfn.SINGLE('~10 Other Crossings'!TypeCL)="WC","",_xlfn.CONCAT(UPPER(_xlfn.SINGLE(Description)),IF(ISBLANK(_xlfn.SINGLE(CrossingIdentifierDescription)),""," ["&amp;_xlfn.SINGLE(CrossingIdentifierDescription)&amp;"]")," (",_xlfn.SINGLE(PXID),")"))</f>
        <v>BC HYDRO O/H DISTRIBUTION [DISTRIBUTION] (U4079.0)</v>
      </c>
      <c r="G3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01-13283-M002-XH0309001 - Goalposts Required</v>
      </c>
      <c r="M36" s="1" t="s">
        <v>7385</v>
      </c>
      <c r="N36" s="1">
        <v>1015612.12</v>
      </c>
      <c r="O36" s="1" t="s">
        <v>3023</v>
      </c>
      <c r="P36" s="1" t="s">
        <v>7384</v>
      </c>
      <c r="Q36" s="1" t="s">
        <v>7383</v>
      </c>
      <c r="R36" s="1" t="s">
        <v>7362</v>
      </c>
      <c r="S36" s="1" t="s">
        <v>3019</v>
      </c>
      <c r="T36" s="1" t="s">
        <v>3093</v>
      </c>
      <c r="U36" s="1" t="s">
        <v>3092</v>
      </c>
      <c r="V36" s="1" t="s">
        <v>3091</v>
      </c>
      <c r="W36" s="1" t="s">
        <v>3090</v>
      </c>
      <c r="Y36" s="1">
        <v>43537.918356481481</v>
      </c>
      <c r="Z36" s="1">
        <v>44645</v>
      </c>
      <c r="AA36" s="1">
        <v>401768</v>
      </c>
      <c r="AB36" s="1">
        <v>44657.796574074076</v>
      </c>
      <c r="AC36" s="1" t="s">
        <v>7382</v>
      </c>
      <c r="AD36" s="1" t="s">
        <v>3056</v>
      </c>
      <c r="AE36" s="1">
        <v>4079</v>
      </c>
      <c r="AF36" s="1">
        <v>0</v>
      </c>
      <c r="AG36" s="1" t="s">
        <v>3088</v>
      </c>
      <c r="AH36" s="1" t="s">
        <v>3086</v>
      </c>
      <c r="AI36" s="1" t="s">
        <v>3011</v>
      </c>
      <c r="AJ36" s="1" t="s">
        <v>3086</v>
      </c>
      <c r="AK36" s="1" t="s">
        <v>3010</v>
      </c>
      <c r="AL36" s="1" t="s">
        <v>3009</v>
      </c>
      <c r="AM36" s="1" t="s">
        <v>3085</v>
      </c>
      <c r="AS36" s="1" t="s">
        <v>3006</v>
      </c>
      <c r="AT36" s="1" t="s">
        <v>1020</v>
      </c>
      <c r="AX36" s="1" t="s">
        <v>7381</v>
      </c>
      <c r="AY36" s="1" t="s">
        <v>3083</v>
      </c>
      <c r="AZ36" s="1" t="s">
        <v>3005</v>
      </c>
      <c r="BA36" s="1">
        <v>629301.99998462002</v>
      </c>
      <c r="BB36" s="1">
        <v>5483997.2799625704</v>
      </c>
      <c r="BC36" s="1">
        <v>10</v>
      </c>
      <c r="BD36" s="1" t="s">
        <v>3082</v>
      </c>
      <c r="BE36" s="1">
        <v>1018.38</v>
      </c>
      <c r="BG36" s="1">
        <v>42315</v>
      </c>
      <c r="BN36" s="1" t="s">
        <v>3004</v>
      </c>
      <c r="BO36" s="1" t="s">
        <v>4844</v>
      </c>
      <c r="BP36" s="1" t="s">
        <v>3002</v>
      </c>
      <c r="BQ36" s="1" t="s">
        <v>7320</v>
      </c>
      <c r="BR36" s="1" t="s">
        <v>3000</v>
      </c>
      <c r="BV36" s="1" t="s">
        <v>2997</v>
      </c>
      <c r="BX36" s="1" t="s">
        <v>6916</v>
      </c>
      <c r="BY36" s="1" t="s">
        <v>2995</v>
      </c>
      <c r="CB36" s="1" t="s">
        <v>7359</v>
      </c>
      <c r="CC36" s="1" t="s">
        <v>7358</v>
      </c>
      <c r="CD36" s="1" t="s">
        <v>3035</v>
      </c>
      <c r="CO36" s="1" t="s">
        <v>2991</v>
      </c>
      <c r="CP36" s="1" t="s">
        <v>7380</v>
      </c>
      <c r="CW36" s="1" t="s">
        <v>7379</v>
      </c>
      <c r="CX36" s="1" t="s">
        <v>7378</v>
      </c>
      <c r="CY36" s="1" t="s">
        <v>7272</v>
      </c>
    </row>
    <row r="37" spans="1:104" x14ac:dyDescent="0.2">
      <c r="A37" s="1">
        <f t="shared" si="9"/>
        <v>1015654.09</v>
      </c>
      <c r="C37" s="1" t="str">
        <f t="shared" si="10"/>
        <v>RD</v>
      </c>
      <c r="D37" s="12">
        <f>INDEX(families!$A:$A,MATCH(E37,families!$B:$B,0))</f>
        <v>31</v>
      </c>
      <c r="E37" s="2" t="str">
        <f t="shared" si="11"/>
        <v>RD</v>
      </c>
      <c r="F37" s="1" t="str">
        <f>IF(_xlfn.SINGLE('~10 Other Crossings'!TypeCL)="WC","",_xlfn.CONCAT(UPPER(_xlfn.SINGLE(Description)),IF(ISBLANK(_xlfn.SINGLE(CrossingIdentifierDescription)),""," ["&amp;_xlfn.SINGLE(CrossingIdentifierDescription)&amp;"]")," (",_xlfn.SINGLE(PXID),")"))</f>
        <v>SHYLOCK RUNAWAY LANE [LKI Segment: 2005] (T4032.2)</v>
      </c>
      <c r="G3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01-13283-M002-XH0309001</v>
      </c>
      <c r="M37" s="1" t="s">
        <v>7377</v>
      </c>
      <c r="N37" s="1">
        <v>1015654.09</v>
      </c>
      <c r="O37" s="1" t="s">
        <v>3023</v>
      </c>
      <c r="P37" s="1" t="s">
        <v>6511</v>
      </c>
      <c r="Q37" s="1" t="s">
        <v>7376</v>
      </c>
      <c r="R37" s="1" t="s">
        <v>7362</v>
      </c>
      <c r="S37" s="1" t="s">
        <v>3019</v>
      </c>
      <c r="T37" s="1" t="s">
        <v>3093</v>
      </c>
      <c r="U37" s="1" t="s">
        <v>7375</v>
      </c>
      <c r="V37" s="1" t="s">
        <v>7375</v>
      </c>
      <c r="W37" s="1" t="s">
        <v>3122</v>
      </c>
      <c r="Y37" s="1">
        <v>43515.731423611112</v>
      </c>
      <c r="Z37" s="1">
        <v>44645</v>
      </c>
      <c r="AA37" s="1">
        <v>401768</v>
      </c>
      <c r="AB37" s="1">
        <v>44657.796574074076</v>
      </c>
      <c r="AC37" s="1" t="s">
        <v>7374</v>
      </c>
      <c r="AD37" s="1" t="s">
        <v>3041</v>
      </c>
      <c r="AE37" s="1">
        <v>4032</v>
      </c>
      <c r="AF37" s="1">
        <v>2</v>
      </c>
      <c r="AG37" s="1" t="s">
        <v>6465</v>
      </c>
      <c r="AH37" s="1" t="s">
        <v>3133</v>
      </c>
      <c r="AI37" s="1" t="s">
        <v>3087</v>
      </c>
      <c r="AJ37" s="1" t="s">
        <v>3086</v>
      </c>
      <c r="AK37" s="1" t="s">
        <v>3039</v>
      </c>
      <c r="AL37" s="1" t="s">
        <v>3009</v>
      </c>
      <c r="AM37" s="1" t="s">
        <v>735</v>
      </c>
      <c r="AP37" s="1">
        <v>81</v>
      </c>
      <c r="AX37" s="1" t="s">
        <v>7373</v>
      </c>
      <c r="AY37" s="1" t="s">
        <v>3083</v>
      </c>
      <c r="AZ37" s="1" t="s">
        <v>3005</v>
      </c>
      <c r="BA37" s="1">
        <v>629291.71009009006</v>
      </c>
      <c r="BB37" s="1">
        <v>5483956.5902362103</v>
      </c>
      <c r="BC37" s="1">
        <v>10</v>
      </c>
      <c r="BD37" s="1" t="s">
        <v>3082</v>
      </c>
      <c r="BE37" s="1">
        <v>1018.43</v>
      </c>
      <c r="BG37" s="1">
        <v>41909</v>
      </c>
      <c r="BN37" s="1" t="s">
        <v>3004</v>
      </c>
      <c r="BO37" s="1" t="s">
        <v>4844</v>
      </c>
      <c r="BP37" s="1" t="s">
        <v>3002</v>
      </c>
      <c r="BQ37" s="1" t="s">
        <v>7320</v>
      </c>
      <c r="BR37" s="1" t="s">
        <v>3000</v>
      </c>
      <c r="BV37" s="1" t="s">
        <v>2997</v>
      </c>
      <c r="BX37" s="1" t="s">
        <v>6916</v>
      </c>
      <c r="BY37" s="1" t="s">
        <v>2995</v>
      </c>
      <c r="CB37" s="1" t="s">
        <v>7359</v>
      </c>
      <c r="CC37" s="1" t="s">
        <v>7358</v>
      </c>
      <c r="CD37" s="1" t="s">
        <v>3035</v>
      </c>
      <c r="CO37" s="1" t="s">
        <v>3117</v>
      </c>
      <c r="CP37" s="1" t="s">
        <v>7372</v>
      </c>
      <c r="CW37" s="1" t="s">
        <v>7371</v>
      </c>
      <c r="CX37" s="1" t="s">
        <v>7370</v>
      </c>
      <c r="CY37" s="1" t="s">
        <v>7272</v>
      </c>
      <c r="CZ37" s="1" t="s">
        <v>7369</v>
      </c>
    </row>
    <row r="38" spans="1:104" x14ac:dyDescent="0.2">
      <c r="A38" s="1">
        <f t="shared" si="9"/>
        <v>1015661.03</v>
      </c>
      <c r="C38" s="1" t="str">
        <f t="shared" si="10"/>
        <v>HW</v>
      </c>
      <c r="D38" s="12">
        <f>INDEX(families!$A:$A,MATCH(E38,families!$B:$B,0))</f>
        <v>26</v>
      </c>
      <c r="E38" s="2" t="str">
        <f t="shared" si="11"/>
        <v>HW</v>
      </c>
      <c r="F38" s="1" t="str">
        <f>IF(_xlfn.SINGLE('~10 Other Crossings'!TypeCL)="WC","",_xlfn.CONCAT(UPPER(_xlfn.SINGLE(Description)),IF(ISBLANK(_xlfn.SINGLE(CrossingIdentifierDescription)),""," ["&amp;_xlfn.SINGLE(CrossingIdentifierDescription)&amp;"]")," (",_xlfn.SINGLE(PXID),")"))</f>
        <v>COQUIHALLA HIGHWAY NO 5 [LKI Segment: 2005] (T4033.2)</v>
      </c>
      <c r="G3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01-13283-M002-XH0309001</v>
      </c>
      <c r="M38" s="1" t="s">
        <v>7368</v>
      </c>
      <c r="N38" s="1">
        <v>1015661.03</v>
      </c>
      <c r="O38" s="1" t="s">
        <v>3023</v>
      </c>
      <c r="P38" s="1" t="s">
        <v>6504</v>
      </c>
      <c r="Q38" s="1" t="s">
        <v>7363</v>
      </c>
      <c r="R38" s="1" t="s">
        <v>7362</v>
      </c>
      <c r="S38" s="1" t="s">
        <v>3019</v>
      </c>
      <c r="T38" s="1" t="s">
        <v>3093</v>
      </c>
      <c r="U38" s="1" t="s">
        <v>4471</v>
      </c>
      <c r="V38" s="1" t="s">
        <v>6618</v>
      </c>
      <c r="W38" s="1" t="s">
        <v>3122</v>
      </c>
      <c r="Y38" s="1">
        <v>43588.96638888889</v>
      </c>
      <c r="Z38" s="1">
        <v>44645</v>
      </c>
      <c r="AA38" s="1">
        <v>401768</v>
      </c>
      <c r="AB38" s="1">
        <v>44657.796574074076</v>
      </c>
      <c r="AC38" s="1" t="s">
        <v>7367</v>
      </c>
      <c r="AD38" s="1" t="s">
        <v>3041</v>
      </c>
      <c r="AE38" s="1">
        <v>4033</v>
      </c>
      <c r="AF38" s="1">
        <v>2</v>
      </c>
      <c r="AG38" s="1" t="s">
        <v>6465</v>
      </c>
      <c r="AH38" s="1" t="s">
        <v>3133</v>
      </c>
      <c r="AI38" s="1" t="s">
        <v>3087</v>
      </c>
      <c r="AJ38" s="1" t="s">
        <v>3086</v>
      </c>
      <c r="AK38" s="1" t="s">
        <v>3039</v>
      </c>
      <c r="AL38" s="1" t="s">
        <v>3009</v>
      </c>
      <c r="AM38" s="1" t="s">
        <v>4468</v>
      </c>
      <c r="AP38" s="1">
        <v>74</v>
      </c>
      <c r="AX38" s="1" t="s">
        <v>7366</v>
      </c>
      <c r="AY38" s="1" t="s">
        <v>3083</v>
      </c>
      <c r="AZ38" s="1" t="s">
        <v>3005</v>
      </c>
      <c r="BA38" s="1">
        <v>629290.01000627002</v>
      </c>
      <c r="BB38" s="1">
        <v>5483949.85996948</v>
      </c>
      <c r="BC38" s="1">
        <v>10</v>
      </c>
      <c r="BD38" s="1" t="s">
        <v>3082</v>
      </c>
      <c r="BE38" s="1">
        <v>1018.43</v>
      </c>
      <c r="BG38" s="1">
        <v>41909</v>
      </c>
      <c r="BN38" s="1" t="s">
        <v>3004</v>
      </c>
      <c r="BO38" s="1" t="s">
        <v>4844</v>
      </c>
      <c r="BP38" s="1" t="s">
        <v>3002</v>
      </c>
      <c r="BQ38" s="1" t="s">
        <v>7320</v>
      </c>
      <c r="BR38" s="1" t="s">
        <v>3000</v>
      </c>
      <c r="BV38" s="1" t="s">
        <v>2997</v>
      </c>
      <c r="BX38" s="1" t="s">
        <v>6916</v>
      </c>
      <c r="BY38" s="1" t="s">
        <v>3083</v>
      </c>
      <c r="CB38" s="1" t="s">
        <v>7359</v>
      </c>
      <c r="CC38" s="1" t="s">
        <v>7358</v>
      </c>
      <c r="CD38" s="1" t="s">
        <v>3035</v>
      </c>
      <c r="CO38" s="1" t="s">
        <v>3117</v>
      </c>
      <c r="CP38" s="1" t="s">
        <v>7365</v>
      </c>
      <c r="CY38" s="1" t="s">
        <v>7272</v>
      </c>
      <c r="CZ38" s="1" t="s">
        <v>7342</v>
      </c>
    </row>
    <row r="39" spans="1:104" x14ac:dyDescent="0.2">
      <c r="A39" s="1">
        <f t="shared" si="9"/>
        <v>1015672.95</v>
      </c>
      <c r="C39" s="1" t="str">
        <f t="shared" si="10"/>
        <v>HW</v>
      </c>
      <c r="D39" s="12">
        <f>INDEX(families!$A:$A,MATCH(E39,families!$B:$B,0))</f>
        <v>26</v>
      </c>
      <c r="E39" s="2" t="str">
        <f t="shared" si="11"/>
        <v>HW</v>
      </c>
      <c r="F39" s="1" t="str">
        <f>IF(_xlfn.SINGLE('~10 Other Crossings'!TypeCL)="WC","",_xlfn.CONCAT(UPPER(_xlfn.SINGLE(Description)),IF(ISBLANK(_xlfn.SINGLE(CrossingIdentifierDescription)),""," ["&amp;_xlfn.SINGLE(CrossingIdentifierDescription)&amp;"]")," (",_xlfn.SINGLE(PXID),")"))</f>
        <v>COQUIHALLA HIGHWAY NO 5 [LKI Segment: 2000] (T4034.2)</v>
      </c>
      <c r="G3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01-13283-M002-XH0309001</v>
      </c>
      <c r="M39" s="1" t="s">
        <v>7364</v>
      </c>
      <c r="N39" s="1">
        <v>1015672.95</v>
      </c>
      <c r="O39" s="1" t="s">
        <v>3023</v>
      </c>
      <c r="P39" s="1" t="s">
        <v>6504</v>
      </c>
      <c r="Q39" s="1" t="s">
        <v>7363</v>
      </c>
      <c r="R39" s="1" t="s">
        <v>7362</v>
      </c>
      <c r="S39" s="1" t="s">
        <v>3019</v>
      </c>
      <c r="T39" s="1" t="s">
        <v>3093</v>
      </c>
      <c r="U39" s="1" t="s">
        <v>4471</v>
      </c>
      <c r="V39" s="1" t="s">
        <v>6618</v>
      </c>
      <c r="W39" s="1" t="s">
        <v>3122</v>
      </c>
      <c r="Y39" s="1">
        <v>43515.731423611112</v>
      </c>
      <c r="Z39" s="1">
        <v>44645</v>
      </c>
      <c r="AA39" s="1">
        <v>401768</v>
      </c>
      <c r="AB39" s="1">
        <v>44657.796574074076</v>
      </c>
      <c r="AC39" s="1" t="s">
        <v>7361</v>
      </c>
      <c r="AD39" s="1" t="s">
        <v>3041</v>
      </c>
      <c r="AE39" s="1">
        <v>4034</v>
      </c>
      <c r="AF39" s="1">
        <v>2</v>
      </c>
      <c r="AG39" s="1" t="s">
        <v>6624</v>
      </c>
      <c r="AH39" s="1" t="s">
        <v>3133</v>
      </c>
      <c r="AI39" s="1" t="s">
        <v>3087</v>
      </c>
      <c r="AJ39" s="1" t="s">
        <v>3086</v>
      </c>
      <c r="AK39" s="1" t="s">
        <v>3039</v>
      </c>
      <c r="AL39" s="1" t="s">
        <v>3009</v>
      </c>
      <c r="AM39" s="1" t="s">
        <v>4468</v>
      </c>
      <c r="AP39" s="1">
        <v>74</v>
      </c>
      <c r="AX39" s="1" t="s">
        <v>7360</v>
      </c>
      <c r="AY39" s="1" t="s">
        <v>3083</v>
      </c>
      <c r="AZ39" s="1" t="s">
        <v>3005</v>
      </c>
      <c r="BA39" s="1">
        <v>629287.07966547005</v>
      </c>
      <c r="BB39" s="1">
        <v>5483938.31025148</v>
      </c>
      <c r="BC39" s="1">
        <v>10</v>
      </c>
      <c r="BD39" s="1" t="s">
        <v>3082</v>
      </c>
      <c r="BE39" s="1">
        <v>1018.45</v>
      </c>
      <c r="BG39" s="1">
        <v>41909</v>
      </c>
      <c r="BN39" s="1" t="s">
        <v>3004</v>
      </c>
      <c r="BO39" s="1" t="s">
        <v>4844</v>
      </c>
      <c r="BP39" s="1" t="s">
        <v>3002</v>
      </c>
      <c r="BQ39" s="1" t="s">
        <v>7320</v>
      </c>
      <c r="BR39" s="1" t="s">
        <v>3000</v>
      </c>
      <c r="BV39" s="1" t="s">
        <v>2997</v>
      </c>
      <c r="BX39" s="1" t="s">
        <v>6916</v>
      </c>
      <c r="BY39" s="1" t="s">
        <v>3083</v>
      </c>
      <c r="CB39" s="1" t="s">
        <v>7359</v>
      </c>
      <c r="CC39" s="1" t="s">
        <v>7358</v>
      </c>
      <c r="CD39" s="1" t="s">
        <v>3035</v>
      </c>
      <c r="CO39" s="1" t="s">
        <v>3117</v>
      </c>
      <c r="CP39" s="1" t="s">
        <v>7357</v>
      </c>
      <c r="CY39" s="1" t="s">
        <v>7272</v>
      </c>
      <c r="CZ39" s="1" t="s">
        <v>7332</v>
      </c>
    </row>
    <row r="40" spans="1:104" x14ac:dyDescent="0.2">
      <c r="A40" s="1">
        <f t="shared" si="9"/>
        <v>1016177.17</v>
      </c>
      <c r="C40" s="1" t="str">
        <f t="shared" si="10"/>
        <v>ROW</v>
      </c>
      <c r="D40" s="12">
        <f>INDEX(families!$A:$A,MATCH(E40,families!$B:$B,0))</f>
        <v>32</v>
      </c>
      <c r="E40" s="2" t="str">
        <f t="shared" si="11"/>
        <v>ROW</v>
      </c>
      <c r="F40" s="1" t="str">
        <f>IF(_xlfn.SINGLE('~10 Other Crossings'!TypeCL)="WC","",_xlfn.CONCAT(UPPER(_xlfn.SINGLE(Description)),IF(ISBLANK(_xlfn.SINGLE(CrossingIdentifierDescription)),""," ["&amp;_xlfn.SINGLE(CrossingIdentifierDescription)&amp;"]")," (",_xlfn.SINGLE(PXID),")"))</f>
        <v>TRANS MOUNTAIN RW PLAN KAP1004CG [ROW] (P5445.0)</v>
      </c>
      <c r="M40" s="1" t="s">
        <v>7356</v>
      </c>
      <c r="N40" s="1">
        <v>1016177.17</v>
      </c>
      <c r="O40" s="1" t="s">
        <v>3023</v>
      </c>
      <c r="P40" s="1" t="s">
        <v>7351</v>
      </c>
      <c r="Q40" s="1" t="s">
        <v>7350</v>
      </c>
      <c r="R40" s="1" t="s">
        <v>3020</v>
      </c>
      <c r="S40" s="1" t="s">
        <v>3019</v>
      </c>
      <c r="T40" s="1" t="s">
        <v>3093</v>
      </c>
      <c r="U40" s="1" t="s">
        <v>6204</v>
      </c>
      <c r="V40" s="1" t="s">
        <v>7349</v>
      </c>
      <c r="W40" s="1" t="s">
        <v>3015</v>
      </c>
      <c r="Y40" s="1">
        <v>43554.885798611111</v>
      </c>
      <c r="Z40" s="1">
        <v>44645</v>
      </c>
      <c r="AA40" s="1">
        <v>401768</v>
      </c>
      <c r="AB40" s="1">
        <v>44648.866041666668</v>
      </c>
      <c r="AC40" s="1" t="s">
        <v>7355</v>
      </c>
      <c r="AD40" s="1" t="s">
        <v>3013</v>
      </c>
      <c r="AE40" s="1">
        <v>5445</v>
      </c>
      <c r="AF40" s="1">
        <v>0</v>
      </c>
      <c r="AG40" s="1" t="s">
        <v>6204</v>
      </c>
      <c r="AI40" s="1" t="s">
        <v>3011</v>
      </c>
      <c r="AK40" s="1" t="s">
        <v>3010</v>
      </c>
      <c r="AL40" s="1" t="s">
        <v>3009</v>
      </c>
      <c r="AM40" s="1" t="s">
        <v>6204</v>
      </c>
      <c r="AT40" s="1" t="s">
        <v>1020</v>
      </c>
      <c r="AZ40" s="1" t="s">
        <v>3005</v>
      </c>
      <c r="BA40" s="1">
        <v>628831.89140387997</v>
      </c>
      <c r="BB40" s="1">
        <v>5483870.9800179703</v>
      </c>
      <c r="BC40" s="1">
        <v>10</v>
      </c>
      <c r="BN40" s="1" t="s">
        <v>3004</v>
      </c>
      <c r="BO40" s="1" t="s">
        <v>4844</v>
      </c>
      <c r="BP40" s="1" t="s">
        <v>3002</v>
      </c>
      <c r="BQ40" s="1" t="s">
        <v>7320</v>
      </c>
      <c r="BR40" s="1" t="s">
        <v>3223</v>
      </c>
      <c r="BV40" s="1" t="s">
        <v>2997</v>
      </c>
      <c r="CO40" s="1" t="s">
        <v>2991</v>
      </c>
      <c r="CP40" s="1" t="s">
        <v>7354</v>
      </c>
      <c r="CX40" s="1" t="s">
        <v>7353</v>
      </c>
      <c r="CZ40" s="1" t="s">
        <v>2436</v>
      </c>
    </row>
    <row r="41" spans="1:104" x14ac:dyDescent="0.2">
      <c r="A41" s="1">
        <f t="shared" si="9"/>
        <v>1016370.48</v>
      </c>
      <c r="C41" s="1" t="str">
        <f t="shared" si="10"/>
        <v>ROW</v>
      </c>
      <c r="D41" s="12">
        <f>INDEX(families!$A:$A,MATCH(E41,families!$B:$B,0))</f>
        <v>32</v>
      </c>
      <c r="E41" s="2" t="str">
        <f t="shared" si="11"/>
        <v>ROW</v>
      </c>
      <c r="F41" s="1" t="str">
        <f>IF(_xlfn.SINGLE('~10 Other Crossings'!TypeCL)="WC","",_xlfn.CONCAT(UPPER(_xlfn.SINGLE(Description)),IF(ISBLANK(_xlfn.SINGLE(CrossingIdentifierDescription)),""," ["&amp;_xlfn.SINGLE(CrossingIdentifierDescription)&amp;"]")," (",_xlfn.SINGLE(PXID),")"))</f>
        <v>TRANS MOUNTAIN RW PLAN KAP1004CG [ROW] (P5446.0)</v>
      </c>
      <c r="M41" s="1" t="s">
        <v>7352</v>
      </c>
      <c r="N41" s="1">
        <v>1016370.48</v>
      </c>
      <c r="O41" s="1" t="s">
        <v>3023</v>
      </c>
      <c r="P41" s="1" t="s">
        <v>7351</v>
      </c>
      <c r="Q41" s="1" t="s">
        <v>7350</v>
      </c>
      <c r="R41" s="1" t="s">
        <v>3020</v>
      </c>
      <c r="S41" s="1" t="s">
        <v>3019</v>
      </c>
      <c r="T41" s="1" t="s">
        <v>3093</v>
      </c>
      <c r="U41" s="1" t="s">
        <v>6204</v>
      </c>
      <c r="V41" s="1" t="s">
        <v>7349</v>
      </c>
      <c r="W41" s="1" t="s">
        <v>3015</v>
      </c>
      <c r="Y41" s="1">
        <v>43554.889861111114</v>
      </c>
      <c r="Z41" s="1">
        <v>44645</v>
      </c>
      <c r="AA41" s="1">
        <v>401768</v>
      </c>
      <c r="AB41" s="1">
        <v>44648.866041666668</v>
      </c>
      <c r="AC41" s="1" t="s">
        <v>7348</v>
      </c>
      <c r="AD41" s="1" t="s">
        <v>3013</v>
      </c>
      <c r="AE41" s="1">
        <v>5446</v>
      </c>
      <c r="AF41" s="1">
        <v>0</v>
      </c>
      <c r="AG41" s="1" t="s">
        <v>6204</v>
      </c>
      <c r="AI41" s="1" t="s">
        <v>3011</v>
      </c>
      <c r="AK41" s="1" t="s">
        <v>3010</v>
      </c>
      <c r="AL41" s="1" t="s">
        <v>3009</v>
      </c>
      <c r="AM41" s="1" t="s">
        <v>6204</v>
      </c>
      <c r="AT41" s="1" t="s">
        <v>1020</v>
      </c>
      <c r="AZ41" s="1" t="s">
        <v>3005</v>
      </c>
      <c r="BA41" s="1">
        <v>628639.45950643998</v>
      </c>
      <c r="BB41" s="1">
        <v>5483858.3460708102</v>
      </c>
      <c r="BC41" s="1">
        <v>10</v>
      </c>
      <c r="BN41" s="1" t="s">
        <v>3004</v>
      </c>
      <c r="BO41" s="1" t="s">
        <v>4844</v>
      </c>
      <c r="BP41" s="1" t="s">
        <v>3002</v>
      </c>
      <c r="BQ41" s="1" t="s">
        <v>7320</v>
      </c>
      <c r="BR41" s="1" t="s">
        <v>3223</v>
      </c>
      <c r="BV41" s="1" t="s">
        <v>2997</v>
      </c>
      <c r="CO41" s="1" t="s">
        <v>2991</v>
      </c>
      <c r="CP41" s="1" t="s">
        <v>7347</v>
      </c>
      <c r="CX41" s="1" t="s">
        <v>7346</v>
      </c>
    </row>
    <row r="42" spans="1:104" x14ac:dyDescent="0.2">
      <c r="A42" s="1">
        <f t="shared" si="9"/>
        <v>1016384.75</v>
      </c>
      <c r="C42" s="1" t="str">
        <f t="shared" si="10"/>
        <v>UN</v>
      </c>
      <c r="D42" s="12">
        <f>INDEX(families!$A:$A,MATCH(E42,families!$B:$B,0))</f>
        <v>37</v>
      </c>
      <c r="E42" s="2" t="str">
        <f t="shared" si="11"/>
        <v>UN</v>
      </c>
      <c r="F42" s="1" t="str">
        <f>IF(_xlfn.SINGLE('~10 Other Crossings'!TypeCL)="WC","",_xlfn.CONCAT(UPPER(_xlfn.SINGLE(Description)),IF(ISBLANK(_xlfn.SINGLE(CrossingIdentifierDescription)),""," ["&amp;_xlfn.SINGLE(CrossingIdentifierDescription)&amp;"]")," (",_xlfn.SINGLE(PXID),")"))</f>
        <v>CULVERT [BURIED PIPE] (P5972.0)</v>
      </c>
      <c r="G4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01-13283-M002-XW0310001</v>
      </c>
      <c r="M42" s="1" t="s">
        <v>7345</v>
      </c>
      <c r="N42" s="1">
        <v>1016384.75</v>
      </c>
      <c r="O42" s="1" t="s">
        <v>3023</v>
      </c>
      <c r="P42" s="1" t="s">
        <v>3715</v>
      </c>
      <c r="Q42" s="1" t="s">
        <v>3714</v>
      </c>
      <c r="R42" s="1" t="s">
        <v>3019</v>
      </c>
      <c r="S42" s="1" t="s">
        <v>3019</v>
      </c>
      <c r="T42" s="1" t="s">
        <v>3093</v>
      </c>
      <c r="U42" s="1" t="s">
        <v>3017</v>
      </c>
      <c r="V42" s="1" t="s">
        <v>5333</v>
      </c>
      <c r="W42" s="1" t="s">
        <v>3310</v>
      </c>
      <c r="Y42" s="1">
        <v>44012.702673611115</v>
      </c>
      <c r="Z42" s="1">
        <v>44645</v>
      </c>
      <c r="AA42" s="1">
        <v>401768</v>
      </c>
      <c r="AB42" s="1">
        <v>44648.866064814814</v>
      </c>
      <c r="AC42" s="1" t="s">
        <v>7344</v>
      </c>
      <c r="AD42" s="1" t="s">
        <v>3013</v>
      </c>
      <c r="AE42" s="1">
        <v>5972</v>
      </c>
      <c r="AF42" s="1">
        <v>0</v>
      </c>
      <c r="AG42" s="1" t="s">
        <v>3017</v>
      </c>
      <c r="AI42" s="1" t="s">
        <v>3269</v>
      </c>
      <c r="AK42" s="1" t="s">
        <v>3010</v>
      </c>
      <c r="AL42" s="1" t="s">
        <v>3009</v>
      </c>
      <c r="AM42" s="1" t="s">
        <v>3066</v>
      </c>
      <c r="AS42" s="1" t="s">
        <v>3006</v>
      </c>
      <c r="AT42" s="1" t="s">
        <v>3006</v>
      </c>
      <c r="AU42" s="1" t="s">
        <v>1020</v>
      </c>
      <c r="AY42" s="1" t="s">
        <v>3083</v>
      </c>
      <c r="AZ42" s="1" t="s">
        <v>3005</v>
      </c>
      <c r="BA42" s="1">
        <v>628625.50800000003</v>
      </c>
      <c r="BB42" s="1">
        <v>5483855.3689999999</v>
      </c>
      <c r="BC42" s="1">
        <v>10</v>
      </c>
      <c r="BN42" s="1" t="s">
        <v>3004</v>
      </c>
      <c r="BO42" s="1" t="s">
        <v>4844</v>
      </c>
      <c r="BP42" s="1" t="s">
        <v>3002</v>
      </c>
      <c r="BQ42" s="1" t="s">
        <v>7320</v>
      </c>
      <c r="BR42" s="1" t="s">
        <v>3223</v>
      </c>
      <c r="BV42" s="1" t="s">
        <v>2997</v>
      </c>
      <c r="CB42" s="1" t="s">
        <v>7336</v>
      </c>
      <c r="CD42" s="1" t="s">
        <v>3035</v>
      </c>
      <c r="CO42" s="1" t="s">
        <v>3117</v>
      </c>
      <c r="CP42" s="1" t="s">
        <v>7343</v>
      </c>
      <c r="CZ42" s="1" t="s">
        <v>2434</v>
      </c>
    </row>
    <row r="43" spans="1:104" x14ac:dyDescent="0.2">
      <c r="A43" s="1">
        <f t="shared" si="9"/>
        <v>1016412.09</v>
      </c>
      <c r="C43" s="1" t="str">
        <f t="shared" si="10"/>
        <v>UC</v>
      </c>
      <c r="D43" s="12">
        <f>INDEX(families!$A:$A,MATCH(E43,families!$B:$B,0))</f>
        <v>35</v>
      </c>
      <c r="E43" s="2" t="str">
        <f t="shared" si="11"/>
        <v>UC</v>
      </c>
      <c r="F43" s="1" t="str">
        <f>IF(_xlfn.SINGLE('~10 Other Crossings'!TypeCL)="WC","",_xlfn.CONCAT(UPPER(_xlfn.SINGLE(Description)),IF(ISBLANK(_xlfn.SINGLE(CrossingIdentifierDescription)),""," ["&amp;_xlfn.SINGLE(CrossingIdentifierDescription)&amp;"]")," (",_xlfn.SINGLE(PXID),")"))</f>
        <v>TELUS U/G FIBRE OPTIC COMMUNICATIONS CABLE (U4080.1)</v>
      </c>
      <c r="G4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01-13283-M002-XW0310001</v>
      </c>
      <c r="M43" s="1" t="s">
        <v>7342</v>
      </c>
      <c r="N43" s="1">
        <v>1016412.09</v>
      </c>
      <c r="O43" s="1" t="s">
        <v>3023</v>
      </c>
      <c r="P43" s="1" t="s">
        <v>7341</v>
      </c>
      <c r="Q43" s="1" t="s">
        <v>7340</v>
      </c>
      <c r="R43" s="1" t="s">
        <v>3020</v>
      </c>
      <c r="S43" s="1" t="s">
        <v>3019</v>
      </c>
      <c r="T43" s="1" t="s">
        <v>3093</v>
      </c>
      <c r="U43" s="1" t="s">
        <v>3821</v>
      </c>
      <c r="V43" s="1" t="s">
        <v>4438</v>
      </c>
      <c r="W43" s="1" t="s">
        <v>3102</v>
      </c>
      <c r="Y43" s="1">
        <v>44544.818703703706</v>
      </c>
      <c r="Z43" s="1">
        <v>44645</v>
      </c>
      <c r="AA43" s="1">
        <v>401768</v>
      </c>
      <c r="AB43" s="1">
        <v>44648.866099537037</v>
      </c>
      <c r="AC43" s="1" t="s">
        <v>7339</v>
      </c>
      <c r="AD43" s="1" t="s">
        <v>3056</v>
      </c>
      <c r="AE43" s="1">
        <v>4080</v>
      </c>
      <c r="AF43" s="1">
        <v>1</v>
      </c>
      <c r="AI43" s="1" t="s">
        <v>3011</v>
      </c>
      <c r="AJ43" s="1" t="s">
        <v>3086</v>
      </c>
      <c r="AK43" s="1" t="s">
        <v>3010</v>
      </c>
      <c r="AL43" s="1" t="s">
        <v>3009</v>
      </c>
      <c r="AM43" s="1" t="s">
        <v>3818</v>
      </c>
      <c r="AN43" s="1" t="s">
        <v>3007</v>
      </c>
      <c r="AS43" s="1" t="s">
        <v>3006</v>
      </c>
      <c r="AT43" s="1" t="s">
        <v>3006</v>
      </c>
      <c r="AY43" s="1" t="s">
        <v>3083</v>
      </c>
      <c r="AZ43" s="1" t="s">
        <v>3005</v>
      </c>
      <c r="BA43" s="1">
        <v>628598.75</v>
      </c>
      <c r="BB43" s="1">
        <v>5483849.71</v>
      </c>
      <c r="BC43" s="1">
        <v>10</v>
      </c>
      <c r="BG43" s="1">
        <v>42243</v>
      </c>
      <c r="BN43" s="1" t="s">
        <v>3004</v>
      </c>
      <c r="BO43" s="1" t="s">
        <v>4844</v>
      </c>
      <c r="BP43" s="1" t="s">
        <v>3002</v>
      </c>
      <c r="BQ43" s="1" t="s">
        <v>7320</v>
      </c>
      <c r="BR43" s="1" t="s">
        <v>3223</v>
      </c>
      <c r="BS43" s="1" t="s">
        <v>7338</v>
      </c>
      <c r="BT43" s="1" t="s">
        <v>7337</v>
      </c>
      <c r="BV43" s="1" t="s">
        <v>2997</v>
      </c>
      <c r="BX43" s="1" t="s">
        <v>3130</v>
      </c>
      <c r="BY43" s="1" t="s">
        <v>2995</v>
      </c>
      <c r="CB43" s="1" t="s">
        <v>7336</v>
      </c>
      <c r="CC43" s="1" t="s">
        <v>7335</v>
      </c>
      <c r="CD43" s="1" t="s">
        <v>3035</v>
      </c>
      <c r="CO43" s="1" t="s">
        <v>2991</v>
      </c>
      <c r="CP43" s="1" t="s">
        <v>7334</v>
      </c>
      <c r="CX43" s="1" t="s">
        <v>7333</v>
      </c>
      <c r="CY43" s="1" t="s">
        <v>7272</v>
      </c>
      <c r="CZ43" s="1" t="s">
        <v>2432</v>
      </c>
    </row>
    <row r="44" spans="1:104" x14ac:dyDescent="0.2">
      <c r="A44" s="1">
        <f t="shared" si="9"/>
        <v>1016441.12</v>
      </c>
      <c r="C44" s="1" t="str">
        <f t="shared" si="10"/>
        <v>OL</v>
      </c>
      <c r="D44" s="12">
        <f>INDEX(families!$A:$A,MATCH(E44,families!$B:$B,0))</f>
        <v>30</v>
      </c>
      <c r="E44" s="2" t="str">
        <f t="shared" si="11"/>
        <v>OL</v>
      </c>
      <c r="F44" s="1" t="str">
        <f>IF(_xlfn.SINGLE('~10 Other Crossings'!TypeCL)="WC","",_xlfn.CONCAT(UPPER(_xlfn.SINGLE(Description)),IF(ISBLANK(_xlfn.SINGLE(CrossingIdentifierDescription)),""," ["&amp;_xlfn.SINGLE(CrossingIdentifierDescription)&amp;"]")," (",_xlfn.SINGLE(PXID),")"))</f>
        <v>TRANS MOUNTAIN PIPELINE CO. LTD. BURIED PIPE [CRUDE OIL PIPELINE] (P5444.0)</v>
      </c>
      <c r="G4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4" s="1" t="s">
        <v>7332</v>
      </c>
      <c r="N44" s="1">
        <v>1016441.12</v>
      </c>
      <c r="O44" s="1" t="s">
        <v>3023</v>
      </c>
      <c r="P44" s="1" t="s">
        <v>7331</v>
      </c>
      <c r="Q44" s="1" t="s">
        <v>7330</v>
      </c>
      <c r="R44" s="1" t="s">
        <v>3020</v>
      </c>
      <c r="S44" s="1" t="s">
        <v>3019</v>
      </c>
      <c r="T44" s="1" t="s">
        <v>3093</v>
      </c>
      <c r="U44" s="1" t="s">
        <v>3017</v>
      </c>
      <c r="V44" s="1" t="s">
        <v>3619</v>
      </c>
      <c r="W44" s="1" t="s">
        <v>3015</v>
      </c>
      <c r="Y44" s="1">
        <v>43553.766226851854</v>
      </c>
      <c r="Z44" s="1">
        <v>44645</v>
      </c>
      <c r="AA44" s="1">
        <v>401768</v>
      </c>
      <c r="AB44" s="1">
        <v>44655.881226851852</v>
      </c>
      <c r="AC44" s="1" t="s">
        <v>7329</v>
      </c>
      <c r="AD44" s="1" t="s">
        <v>3013</v>
      </c>
      <c r="AE44" s="1">
        <v>5444</v>
      </c>
      <c r="AF44" s="1">
        <v>0</v>
      </c>
      <c r="AG44" s="1" t="s">
        <v>3617</v>
      </c>
      <c r="AH44" s="1" t="s">
        <v>3086</v>
      </c>
      <c r="AI44" s="1" t="s">
        <v>3011</v>
      </c>
      <c r="AJ44" s="1" t="s">
        <v>3086</v>
      </c>
      <c r="AK44" s="1" t="s">
        <v>3010</v>
      </c>
      <c r="AL44" s="1" t="s">
        <v>3009</v>
      </c>
      <c r="AM44" s="1" t="s">
        <v>3008</v>
      </c>
      <c r="AN44" s="1" t="s">
        <v>3007</v>
      </c>
      <c r="AS44" s="1" t="s">
        <v>3006</v>
      </c>
      <c r="AT44" s="1" t="s">
        <v>3006</v>
      </c>
      <c r="AX44" s="1" t="s">
        <v>6474</v>
      </c>
      <c r="AY44" s="1" t="s">
        <v>2995</v>
      </c>
      <c r="AZ44" s="1" t="s">
        <v>3005</v>
      </c>
      <c r="BA44" s="1">
        <v>628570.38137835998</v>
      </c>
      <c r="BB44" s="1">
        <v>5483843.5661507798</v>
      </c>
      <c r="BC44" s="1">
        <v>10</v>
      </c>
      <c r="BD44" s="1" t="s">
        <v>3082</v>
      </c>
      <c r="BE44" s="1">
        <v>1035.1099999999999</v>
      </c>
      <c r="BG44" s="1">
        <v>42244</v>
      </c>
      <c r="BN44" s="1" t="s">
        <v>3004</v>
      </c>
      <c r="BO44" s="1" t="s">
        <v>4844</v>
      </c>
      <c r="BP44" s="1" t="s">
        <v>3002</v>
      </c>
      <c r="BQ44" s="1" t="s">
        <v>7320</v>
      </c>
      <c r="BR44" s="1" t="s">
        <v>3223</v>
      </c>
      <c r="BS44" s="1" t="s">
        <v>7319</v>
      </c>
      <c r="BT44" s="1" t="s">
        <v>6472</v>
      </c>
      <c r="BV44" s="1" t="s">
        <v>2997</v>
      </c>
      <c r="BW44" s="1" t="s">
        <v>1503</v>
      </c>
      <c r="BX44" s="1" t="s">
        <v>2996</v>
      </c>
      <c r="BY44" s="1" t="s">
        <v>2995</v>
      </c>
      <c r="CB44" s="1" t="s">
        <v>2994</v>
      </c>
      <c r="CC44" s="1" t="s">
        <v>2993</v>
      </c>
      <c r="CD44" s="1" t="s">
        <v>2992</v>
      </c>
      <c r="CO44" s="1" t="s">
        <v>2991</v>
      </c>
      <c r="CP44" s="1" t="s">
        <v>7328</v>
      </c>
      <c r="CW44" s="1" t="s">
        <v>6470</v>
      </c>
      <c r="CX44" s="1" t="s">
        <v>7327</v>
      </c>
      <c r="CY44" s="1" t="s">
        <v>6429</v>
      </c>
    </row>
    <row r="45" spans="1:104" x14ac:dyDescent="0.2">
      <c r="A45" s="1">
        <f t="shared" si="9"/>
        <v>1016448.5</v>
      </c>
      <c r="C45" s="1" t="str">
        <f t="shared" si="10"/>
        <v>RD</v>
      </c>
      <c r="D45" s="12">
        <f>INDEX(families!$A:$A,MATCH(E45,families!$B:$B,0))</f>
        <v>31</v>
      </c>
      <c r="E45" s="2" t="str">
        <f t="shared" si="11"/>
        <v>RD</v>
      </c>
      <c r="F45" s="1" t="str">
        <f>IF(_xlfn.SINGLE('~10 Other Crossings'!TypeCL)="WC","",_xlfn.CONCAT(UPPER(_xlfn.SINGLE(Description)),IF(ISBLANK(_xlfn.SINGLE(CrossingIdentifierDescription)),""," ["&amp;_xlfn.SINGLE(CrossingIdentifierDescription)&amp;"]")," (",_xlfn.SINGLE(PXID),")"))</f>
        <v>ROAD (T5082.0)</v>
      </c>
      <c r="G4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5" s="1" t="s">
        <v>7326</v>
      </c>
      <c r="N45" s="1">
        <v>1016448.5</v>
      </c>
      <c r="O45" s="1" t="s">
        <v>3023</v>
      </c>
      <c r="P45" s="1" t="s">
        <v>3384</v>
      </c>
      <c r="Q45" s="1" t="s">
        <v>3383</v>
      </c>
      <c r="R45" s="1" t="s">
        <v>3019</v>
      </c>
      <c r="S45" s="1" t="s">
        <v>3019</v>
      </c>
      <c r="T45" s="1" t="s">
        <v>3093</v>
      </c>
      <c r="U45" s="1" t="s">
        <v>3040</v>
      </c>
      <c r="V45" s="1" t="s">
        <v>3040</v>
      </c>
      <c r="W45" s="1" t="s">
        <v>3310</v>
      </c>
      <c r="Y45" s="1">
        <v>44026.829745370371</v>
      </c>
      <c r="Z45" s="1">
        <v>44645</v>
      </c>
      <c r="AA45" s="1">
        <v>401768</v>
      </c>
      <c r="AB45" s="1">
        <v>44648.866064814814</v>
      </c>
      <c r="AC45" s="1" t="s">
        <v>7325</v>
      </c>
      <c r="AD45" s="1" t="s">
        <v>3041</v>
      </c>
      <c r="AE45" s="1">
        <v>5082</v>
      </c>
      <c r="AF45" s="1">
        <v>0</v>
      </c>
      <c r="AI45" s="1" t="s">
        <v>3011</v>
      </c>
      <c r="AK45" s="1" t="s">
        <v>3039</v>
      </c>
      <c r="AL45" s="1" t="s">
        <v>3009</v>
      </c>
      <c r="AM45" s="1" t="s">
        <v>735</v>
      </c>
      <c r="AT45" s="1" t="s">
        <v>1020</v>
      </c>
      <c r="AX45" s="1" t="s">
        <v>7324</v>
      </c>
      <c r="AY45" s="1" t="s">
        <v>2995</v>
      </c>
      <c r="AZ45" s="1" t="s">
        <v>3005</v>
      </c>
      <c r="BA45" s="1">
        <v>628563.14</v>
      </c>
      <c r="BB45" s="1">
        <v>5483842.1399999997</v>
      </c>
      <c r="BC45" s="1">
        <v>10</v>
      </c>
      <c r="BN45" s="1" t="s">
        <v>3004</v>
      </c>
      <c r="BO45" s="1" t="s">
        <v>4844</v>
      </c>
      <c r="BP45" s="1" t="s">
        <v>3002</v>
      </c>
      <c r="BQ45" s="1" t="s">
        <v>7320</v>
      </c>
      <c r="BR45" s="1" t="s">
        <v>3223</v>
      </c>
      <c r="BS45" s="1" t="s">
        <v>7319</v>
      </c>
      <c r="BT45" s="1" t="s">
        <v>6472</v>
      </c>
      <c r="BV45" s="1" t="s">
        <v>2997</v>
      </c>
      <c r="BW45" s="1" t="s">
        <v>3002</v>
      </c>
      <c r="BX45" s="1" t="s">
        <v>3038</v>
      </c>
      <c r="BY45" s="1" t="s">
        <v>2995</v>
      </c>
      <c r="CB45" s="1" t="s">
        <v>3037</v>
      </c>
      <c r="CC45" s="1" t="s">
        <v>3036</v>
      </c>
      <c r="CD45" s="1" t="s">
        <v>3035</v>
      </c>
      <c r="CO45" s="1" t="s">
        <v>3117</v>
      </c>
      <c r="CP45" s="1" t="s">
        <v>7323</v>
      </c>
    </row>
    <row r="46" spans="1:104" x14ac:dyDescent="0.2">
      <c r="A46" s="1">
        <f t="shared" si="9"/>
        <v>1016464.78</v>
      </c>
      <c r="C46" s="1" t="str">
        <f t="shared" si="10"/>
        <v>RD</v>
      </c>
      <c r="D46" s="12">
        <f>INDEX(families!$A:$A,MATCH(E46,families!$B:$B,0))</f>
        <v>31</v>
      </c>
      <c r="E46" s="2" t="str">
        <f t="shared" si="11"/>
        <v>RD</v>
      </c>
      <c r="F46" s="1" t="str">
        <f>IF(_xlfn.SINGLE('~10 Other Crossings'!TypeCL)="WC","",_xlfn.CONCAT(UPPER(_xlfn.SINGLE(Description)),IF(ISBLANK(_xlfn.SINGLE(CrossingIdentifierDescription)),""," ["&amp;_xlfn.SINGLE(CrossingIdentifierDescription)&amp;"]")," (",_xlfn.SINGLE(PXID),")"))</f>
        <v>ROAD [ROAD] (T6106.0)</v>
      </c>
      <c r="G4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6" s="1" t="s">
        <v>7322</v>
      </c>
      <c r="N46" s="1">
        <v>1016464.78</v>
      </c>
      <c r="O46" s="1" t="s">
        <v>3023</v>
      </c>
      <c r="P46" s="1" t="s">
        <v>3384</v>
      </c>
      <c r="Q46" s="1" t="s">
        <v>3383</v>
      </c>
      <c r="R46" s="1" t="s">
        <v>3019</v>
      </c>
      <c r="S46" s="1" t="s">
        <v>3019</v>
      </c>
      <c r="T46" s="1" t="s">
        <v>3093</v>
      </c>
      <c r="U46" s="1" t="s">
        <v>3040</v>
      </c>
      <c r="V46" s="1" t="s">
        <v>3040</v>
      </c>
      <c r="W46" s="1" t="s">
        <v>3310</v>
      </c>
      <c r="Y46" s="1">
        <v>44012.702673611115</v>
      </c>
      <c r="Z46" s="1">
        <v>44645</v>
      </c>
      <c r="AA46" s="1">
        <v>401768</v>
      </c>
      <c r="AB46" s="1">
        <v>44648.866064814814</v>
      </c>
      <c r="AC46" s="1" t="s">
        <v>7321</v>
      </c>
      <c r="AD46" s="1" t="s">
        <v>3041</v>
      </c>
      <c r="AE46" s="1">
        <v>6106</v>
      </c>
      <c r="AF46" s="1">
        <v>0</v>
      </c>
      <c r="AG46" s="1" t="s">
        <v>3040</v>
      </c>
      <c r="AI46" s="1" t="s">
        <v>3011</v>
      </c>
      <c r="AK46" s="1" t="s">
        <v>3039</v>
      </c>
      <c r="AL46" s="1" t="s">
        <v>3009</v>
      </c>
      <c r="AM46" s="1" t="s">
        <v>735</v>
      </c>
      <c r="AY46" s="1" t="s">
        <v>2995</v>
      </c>
      <c r="AZ46" s="1" t="s">
        <v>3005</v>
      </c>
      <c r="BA46" s="1">
        <v>628547.03899999999</v>
      </c>
      <c r="BB46" s="1">
        <v>5483842.1960000005</v>
      </c>
      <c r="BC46" s="1">
        <v>10</v>
      </c>
      <c r="BN46" s="1" t="s">
        <v>3004</v>
      </c>
      <c r="BO46" s="1" t="s">
        <v>4844</v>
      </c>
      <c r="BP46" s="1" t="s">
        <v>3002</v>
      </c>
      <c r="BQ46" s="1" t="s">
        <v>7320</v>
      </c>
      <c r="BR46" s="1" t="s">
        <v>3223</v>
      </c>
      <c r="BS46" s="1" t="s">
        <v>7319</v>
      </c>
      <c r="BT46" s="1" t="s">
        <v>7318</v>
      </c>
      <c r="BV46" s="1" t="s">
        <v>2997</v>
      </c>
      <c r="BW46" s="1" t="s">
        <v>3002</v>
      </c>
      <c r="BX46" s="1" t="s">
        <v>3038</v>
      </c>
      <c r="BY46" s="1" t="s">
        <v>2995</v>
      </c>
      <c r="CB46" s="1" t="s">
        <v>3037</v>
      </c>
      <c r="CC46" s="1" t="s">
        <v>3036</v>
      </c>
      <c r="CD46" s="1" t="s">
        <v>3035</v>
      </c>
      <c r="CO46" s="1" t="s">
        <v>3117</v>
      </c>
      <c r="CP46" s="1" t="s">
        <v>7317</v>
      </c>
      <c r="CZ46" s="1" t="s">
        <v>7303</v>
      </c>
    </row>
    <row r="47" spans="1:104" x14ac:dyDescent="0.2">
      <c r="A47" s="1">
        <f t="shared" si="9"/>
        <v>1016718.18</v>
      </c>
      <c r="C47" s="1" t="str">
        <f t="shared" si="10"/>
        <v>UN</v>
      </c>
      <c r="D47" s="12">
        <f>INDEX(families!$A:$A,MATCH(E47,families!$B:$B,0))</f>
        <v>37</v>
      </c>
      <c r="E47" s="2" t="str">
        <f t="shared" si="11"/>
        <v>UN</v>
      </c>
      <c r="F47" s="1" t="str">
        <f>IF(_xlfn.SINGLE('~10 Other Crossings'!TypeCL)="WC","",_xlfn.CONCAT(UPPER(_xlfn.SINGLE(Description)),IF(ISBLANK(_xlfn.SINGLE(CrossingIdentifierDescription)),""," ["&amp;_xlfn.SINGLE(CrossingIdentifierDescription)&amp;"]")," (",_xlfn.SINGLE(PXID),")"))</f>
        <v>CULVERT [BURIED PIPE] (P5973.0)</v>
      </c>
      <c r="G4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7" s="1" t="s">
        <v>7316</v>
      </c>
      <c r="N47" s="1">
        <v>1016718.18</v>
      </c>
      <c r="O47" s="1" t="s">
        <v>3023</v>
      </c>
      <c r="P47" s="1" t="s">
        <v>3384</v>
      </c>
      <c r="Q47" s="1" t="s">
        <v>3383</v>
      </c>
      <c r="R47" s="1" t="s">
        <v>3019</v>
      </c>
      <c r="S47" s="1" t="s">
        <v>3019</v>
      </c>
      <c r="T47" s="1" t="s">
        <v>3093</v>
      </c>
      <c r="U47" s="1" t="s">
        <v>3017</v>
      </c>
      <c r="V47" s="1" t="s">
        <v>5333</v>
      </c>
      <c r="W47" s="1" t="s">
        <v>3310</v>
      </c>
      <c r="Y47" s="1">
        <v>44012.702673611115</v>
      </c>
      <c r="Z47" s="1">
        <v>44645</v>
      </c>
      <c r="AA47" s="1">
        <v>401768</v>
      </c>
      <c r="AB47" s="1">
        <v>44655.881238425929</v>
      </c>
      <c r="AC47" s="1" t="s">
        <v>7315</v>
      </c>
      <c r="AD47" s="1" t="s">
        <v>3013</v>
      </c>
      <c r="AE47" s="1">
        <v>5973</v>
      </c>
      <c r="AF47" s="1">
        <v>0</v>
      </c>
      <c r="AG47" s="1" t="s">
        <v>3017</v>
      </c>
      <c r="AI47" s="1" t="s">
        <v>3011</v>
      </c>
      <c r="AK47" s="1" t="s">
        <v>3010</v>
      </c>
      <c r="AL47" s="1" t="s">
        <v>3009</v>
      </c>
      <c r="AM47" s="1" t="s">
        <v>3066</v>
      </c>
      <c r="AS47" s="1" t="s">
        <v>3006</v>
      </c>
      <c r="AT47" s="1" t="s">
        <v>3006</v>
      </c>
      <c r="AU47" s="1" t="s">
        <v>1020</v>
      </c>
      <c r="AY47" s="1" t="s">
        <v>2995</v>
      </c>
      <c r="AZ47" s="1" t="s">
        <v>3005</v>
      </c>
      <c r="BA47" s="1">
        <v>628295.06599999999</v>
      </c>
      <c r="BB47" s="1">
        <v>5483869.0609999998</v>
      </c>
      <c r="BC47" s="1">
        <v>10</v>
      </c>
      <c r="BN47" s="1" t="s">
        <v>3004</v>
      </c>
      <c r="BO47" s="1" t="s">
        <v>4844</v>
      </c>
      <c r="BP47" s="1" t="s">
        <v>3002</v>
      </c>
      <c r="BQ47" s="1" t="s">
        <v>3841</v>
      </c>
      <c r="BR47" s="1" t="s">
        <v>3000</v>
      </c>
      <c r="BS47" s="1" t="s">
        <v>7300</v>
      </c>
      <c r="BT47" s="1" t="s">
        <v>7299</v>
      </c>
      <c r="BV47" s="1" t="s">
        <v>2997</v>
      </c>
      <c r="BW47" s="1" t="s">
        <v>1503</v>
      </c>
      <c r="BX47" s="1" t="s">
        <v>2996</v>
      </c>
      <c r="BY47" s="1" t="s">
        <v>2995</v>
      </c>
      <c r="CB47" s="1" t="s">
        <v>2994</v>
      </c>
      <c r="CC47" s="1" t="s">
        <v>2993</v>
      </c>
      <c r="CD47" s="1" t="s">
        <v>2992</v>
      </c>
      <c r="CO47" s="1" t="s">
        <v>3117</v>
      </c>
      <c r="CP47" s="1" t="s">
        <v>7314</v>
      </c>
      <c r="CZ47" s="1" t="s">
        <v>7313</v>
      </c>
    </row>
    <row r="48" spans="1:104" x14ac:dyDescent="0.2">
      <c r="A48" s="1">
        <f t="shared" si="9"/>
        <v>1016968.04</v>
      </c>
      <c r="C48" s="1" t="str">
        <f t="shared" si="10"/>
        <v>UN</v>
      </c>
      <c r="D48" s="12">
        <f>INDEX(families!$A:$A,MATCH(E48,families!$B:$B,0))</f>
        <v>37</v>
      </c>
      <c r="E48" s="2" t="str">
        <f t="shared" si="11"/>
        <v>UN</v>
      </c>
      <c r="F48" s="1" t="str">
        <f>IF(_xlfn.SINGLE('~10 Other Crossings'!TypeCL)="WC","",_xlfn.CONCAT(UPPER(_xlfn.SINGLE(Description)),IF(ISBLANK(_xlfn.SINGLE(CrossingIdentifierDescription)),""," ["&amp;_xlfn.SINGLE(CrossingIdentifierDescription)&amp;"]")," (",_xlfn.SINGLE(PXID),")"))</f>
        <v>CULVERT [BURIED PIPE] (P5974.0)</v>
      </c>
      <c r="G4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8" s="1" t="s">
        <v>7312</v>
      </c>
      <c r="N48" s="1">
        <v>1016968.04</v>
      </c>
      <c r="O48" s="1" t="s">
        <v>3023</v>
      </c>
      <c r="P48" s="1" t="s">
        <v>3384</v>
      </c>
      <c r="Q48" s="1" t="s">
        <v>3383</v>
      </c>
      <c r="R48" s="1" t="s">
        <v>3019</v>
      </c>
      <c r="S48" s="1" t="s">
        <v>3019</v>
      </c>
      <c r="T48" s="1" t="s">
        <v>3093</v>
      </c>
      <c r="U48" s="1" t="s">
        <v>3017</v>
      </c>
      <c r="V48" s="1" t="s">
        <v>5333</v>
      </c>
      <c r="W48" s="1" t="s">
        <v>3310</v>
      </c>
      <c r="Y48" s="1">
        <v>44012.702673611115</v>
      </c>
      <c r="Z48" s="1">
        <v>44645</v>
      </c>
      <c r="AA48" s="1">
        <v>401768</v>
      </c>
      <c r="AB48" s="1">
        <v>44655.881238425929</v>
      </c>
      <c r="AC48" s="1" t="s">
        <v>7311</v>
      </c>
      <c r="AD48" s="1" t="s">
        <v>3013</v>
      </c>
      <c r="AE48" s="1">
        <v>5974</v>
      </c>
      <c r="AF48" s="1">
        <v>0</v>
      </c>
      <c r="AG48" s="1" t="s">
        <v>3017</v>
      </c>
      <c r="AI48" s="1" t="s">
        <v>3011</v>
      </c>
      <c r="AK48" s="1" t="s">
        <v>3010</v>
      </c>
      <c r="AL48" s="1" t="s">
        <v>3009</v>
      </c>
      <c r="AM48" s="1" t="s">
        <v>3066</v>
      </c>
      <c r="AS48" s="1" t="s">
        <v>3006</v>
      </c>
      <c r="AT48" s="1" t="s">
        <v>3006</v>
      </c>
      <c r="AU48" s="1" t="s">
        <v>1020</v>
      </c>
      <c r="AY48" s="1" t="s">
        <v>2995</v>
      </c>
      <c r="AZ48" s="1" t="s">
        <v>3005</v>
      </c>
      <c r="BA48" s="1">
        <v>628047.15099999995</v>
      </c>
      <c r="BB48" s="1">
        <v>5483862.1880000001</v>
      </c>
      <c r="BC48" s="1">
        <v>10</v>
      </c>
      <c r="BN48" s="1" t="s">
        <v>3004</v>
      </c>
      <c r="BO48" s="1" t="s">
        <v>4844</v>
      </c>
      <c r="BP48" s="1" t="s">
        <v>3002</v>
      </c>
      <c r="BQ48" s="1" t="s">
        <v>3841</v>
      </c>
      <c r="BR48" s="1" t="s">
        <v>3000</v>
      </c>
      <c r="BS48" s="1" t="s">
        <v>7300</v>
      </c>
      <c r="BT48" s="1" t="s">
        <v>7299</v>
      </c>
      <c r="BV48" s="1" t="s">
        <v>2997</v>
      </c>
      <c r="BW48" s="1" t="s">
        <v>1503</v>
      </c>
      <c r="BX48" s="1" t="s">
        <v>2996</v>
      </c>
      <c r="BY48" s="1" t="s">
        <v>2995</v>
      </c>
      <c r="CB48" s="1" t="s">
        <v>2994</v>
      </c>
      <c r="CC48" s="1" t="s">
        <v>2993</v>
      </c>
      <c r="CD48" s="1" t="s">
        <v>2992</v>
      </c>
      <c r="CO48" s="1" t="s">
        <v>3117</v>
      </c>
      <c r="CP48" s="1" t="s">
        <v>7310</v>
      </c>
      <c r="CZ48" s="1" t="s">
        <v>2424</v>
      </c>
    </row>
    <row r="49" spans="1:104" x14ac:dyDescent="0.2">
      <c r="A49" s="1">
        <f t="shared" si="9"/>
        <v>1016969.98</v>
      </c>
      <c r="C49" s="1" t="str">
        <f t="shared" si="10"/>
        <v>UN</v>
      </c>
      <c r="D49" s="12">
        <f>INDEX(families!$A:$A,MATCH(E49,families!$B:$B,0))</f>
        <v>37</v>
      </c>
      <c r="E49" s="2" t="str">
        <f t="shared" si="11"/>
        <v>UN</v>
      </c>
      <c r="F49" s="1" t="str">
        <f>IF(_xlfn.SINGLE('~10 Other Crossings'!TypeCL)="WC","",_xlfn.CONCAT(UPPER(_xlfn.SINGLE(Description)),IF(ISBLANK(_xlfn.SINGLE(CrossingIdentifierDescription)),""," ["&amp;_xlfn.SINGLE(CrossingIdentifierDescription)&amp;"]")," (",_xlfn.SINGLE(PXID),")"))</f>
        <v>CULVERT [BURIED PIPE] (P5975.0)</v>
      </c>
      <c r="G4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9" s="1" t="s">
        <v>7309</v>
      </c>
      <c r="N49" s="1">
        <v>1016969.98</v>
      </c>
      <c r="O49" s="1" t="s">
        <v>3023</v>
      </c>
      <c r="P49" s="1" t="s">
        <v>3384</v>
      </c>
      <c r="Q49" s="1" t="s">
        <v>3383</v>
      </c>
      <c r="R49" s="1" t="s">
        <v>3019</v>
      </c>
      <c r="S49" s="1" t="s">
        <v>3019</v>
      </c>
      <c r="T49" s="1" t="s">
        <v>3093</v>
      </c>
      <c r="U49" s="1" t="s">
        <v>3017</v>
      </c>
      <c r="V49" s="1" t="s">
        <v>5333</v>
      </c>
      <c r="W49" s="1" t="s">
        <v>3310</v>
      </c>
      <c r="Y49" s="1">
        <v>44012.702673611115</v>
      </c>
      <c r="Z49" s="1">
        <v>44645</v>
      </c>
      <c r="AA49" s="1">
        <v>401768</v>
      </c>
      <c r="AB49" s="1">
        <v>44655.881238425929</v>
      </c>
      <c r="AC49" s="1" t="s">
        <v>7308</v>
      </c>
      <c r="AD49" s="1" t="s">
        <v>3013</v>
      </c>
      <c r="AE49" s="1">
        <v>5975</v>
      </c>
      <c r="AF49" s="1">
        <v>0</v>
      </c>
      <c r="AG49" s="1" t="s">
        <v>3017</v>
      </c>
      <c r="AI49" s="1" t="s">
        <v>3011</v>
      </c>
      <c r="AK49" s="1" t="s">
        <v>3010</v>
      </c>
      <c r="AL49" s="1" t="s">
        <v>3009</v>
      </c>
      <c r="AM49" s="1" t="s">
        <v>3066</v>
      </c>
      <c r="AS49" s="1" t="s">
        <v>3006</v>
      </c>
      <c r="AT49" s="1" t="s">
        <v>3006</v>
      </c>
      <c r="AU49" s="1" t="s">
        <v>1020</v>
      </c>
      <c r="AY49" s="1" t="s">
        <v>2995</v>
      </c>
      <c r="AZ49" s="1" t="s">
        <v>3005</v>
      </c>
      <c r="BA49" s="1">
        <v>628045.23899999994</v>
      </c>
      <c r="BB49" s="1">
        <v>5483861.8799999999</v>
      </c>
      <c r="BC49" s="1">
        <v>10</v>
      </c>
      <c r="BN49" s="1" t="s">
        <v>3004</v>
      </c>
      <c r="BO49" s="1" t="s">
        <v>4844</v>
      </c>
      <c r="BP49" s="1" t="s">
        <v>3002</v>
      </c>
      <c r="BQ49" s="1" t="s">
        <v>3841</v>
      </c>
      <c r="BR49" s="1" t="s">
        <v>3000</v>
      </c>
      <c r="BS49" s="1" t="s">
        <v>7300</v>
      </c>
      <c r="BT49" s="1" t="s">
        <v>7299</v>
      </c>
      <c r="BV49" s="1" t="s">
        <v>2997</v>
      </c>
      <c r="BW49" s="1" t="s">
        <v>1503</v>
      </c>
      <c r="BX49" s="1" t="s">
        <v>2996</v>
      </c>
      <c r="BY49" s="1" t="s">
        <v>2995</v>
      </c>
      <c r="CB49" s="1" t="s">
        <v>2994</v>
      </c>
      <c r="CC49" s="1" t="s">
        <v>2993</v>
      </c>
      <c r="CD49" s="1" t="s">
        <v>2992</v>
      </c>
      <c r="CO49" s="1" t="s">
        <v>3117</v>
      </c>
      <c r="CP49" s="1" t="s">
        <v>7307</v>
      </c>
      <c r="CZ49" s="1" t="s">
        <v>2422</v>
      </c>
    </row>
    <row r="50" spans="1:104" x14ac:dyDescent="0.2">
      <c r="A50" s="1">
        <f t="shared" si="9"/>
        <v>1016982.87</v>
      </c>
      <c r="C50" s="1" t="str">
        <f t="shared" si="10"/>
        <v>RD</v>
      </c>
      <c r="D50" s="12">
        <f>INDEX(families!$A:$A,MATCH(E50,families!$B:$B,0))</f>
        <v>31</v>
      </c>
      <c r="E50" s="2" t="str">
        <f t="shared" si="11"/>
        <v>RD</v>
      </c>
      <c r="F50" s="1" t="str">
        <f>IF(_xlfn.SINGLE('~10 Other Crossings'!TypeCL)="WC","",_xlfn.CONCAT(UPPER(_xlfn.SINGLE(Description)),IF(ISBLANK(_xlfn.SINGLE(CrossingIdentifierDescription)),""," ["&amp;_xlfn.SINGLE(CrossingIdentifierDescription)&amp;"]")," (",_xlfn.SINGLE(PXID),")"))</f>
        <v>ROAD [ROAD] (T6107.0)</v>
      </c>
      <c r="G5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0" s="1" t="s">
        <v>7306</v>
      </c>
      <c r="N50" s="1">
        <v>1016982.87</v>
      </c>
      <c r="O50" s="1" t="s">
        <v>3023</v>
      </c>
      <c r="P50" s="1" t="s">
        <v>3384</v>
      </c>
      <c r="Q50" s="1" t="s">
        <v>3383</v>
      </c>
      <c r="R50" s="1" t="s">
        <v>3019</v>
      </c>
      <c r="S50" s="1" t="s">
        <v>3019</v>
      </c>
      <c r="T50" s="1" t="s">
        <v>3093</v>
      </c>
      <c r="U50" s="1" t="s">
        <v>3040</v>
      </c>
      <c r="V50" s="1" t="s">
        <v>3040</v>
      </c>
      <c r="W50" s="1" t="s">
        <v>3310</v>
      </c>
      <c r="Y50" s="1">
        <v>44012.702673611115</v>
      </c>
      <c r="Z50" s="1">
        <v>44645</v>
      </c>
      <c r="AA50" s="1">
        <v>401768</v>
      </c>
      <c r="AB50" s="1">
        <v>44648.866064814814</v>
      </c>
      <c r="AC50" s="1" t="s">
        <v>7305</v>
      </c>
      <c r="AD50" s="1" t="s">
        <v>3041</v>
      </c>
      <c r="AE50" s="1">
        <v>6107</v>
      </c>
      <c r="AF50" s="1">
        <v>0</v>
      </c>
      <c r="AG50" s="1" t="s">
        <v>3040</v>
      </c>
      <c r="AI50" s="1" t="s">
        <v>3011</v>
      </c>
      <c r="AK50" s="1" t="s">
        <v>3039</v>
      </c>
      <c r="AL50" s="1" t="s">
        <v>3009</v>
      </c>
      <c r="AM50" s="1" t="s">
        <v>735</v>
      </c>
      <c r="AY50" s="1" t="s">
        <v>2995</v>
      </c>
      <c r="AZ50" s="1" t="s">
        <v>3005</v>
      </c>
      <c r="BA50" s="1">
        <v>628032.50399999996</v>
      </c>
      <c r="BB50" s="1">
        <v>5483859.8959999997</v>
      </c>
      <c r="BC50" s="1">
        <v>10</v>
      </c>
      <c r="BN50" s="1" t="s">
        <v>3004</v>
      </c>
      <c r="BO50" s="1" t="s">
        <v>4844</v>
      </c>
      <c r="BP50" s="1" t="s">
        <v>3002</v>
      </c>
      <c r="BQ50" s="1" t="s">
        <v>3841</v>
      </c>
      <c r="BR50" s="1" t="s">
        <v>3000</v>
      </c>
      <c r="BS50" s="1" t="s">
        <v>7300</v>
      </c>
      <c r="BT50" s="1" t="s">
        <v>7299</v>
      </c>
      <c r="BV50" s="1" t="s">
        <v>2997</v>
      </c>
      <c r="BW50" s="1" t="s">
        <v>3002</v>
      </c>
      <c r="BX50" s="1" t="s">
        <v>3038</v>
      </c>
      <c r="BY50" s="1" t="s">
        <v>2995</v>
      </c>
      <c r="CB50" s="1" t="s">
        <v>3037</v>
      </c>
      <c r="CC50" s="1" t="s">
        <v>3036</v>
      </c>
      <c r="CD50" s="1" t="s">
        <v>3035</v>
      </c>
      <c r="CO50" s="1" t="s">
        <v>3117</v>
      </c>
      <c r="CP50" s="1" t="s">
        <v>7304</v>
      </c>
      <c r="CZ50" s="1" t="s">
        <v>7271</v>
      </c>
    </row>
    <row r="51" spans="1:104" x14ac:dyDescent="0.2">
      <c r="A51" s="1">
        <f t="shared" si="9"/>
        <v>1017089.03</v>
      </c>
      <c r="C51" s="1" t="str">
        <f t="shared" si="10"/>
        <v>RD</v>
      </c>
      <c r="D51" s="12">
        <f>INDEX(families!$A:$A,MATCH(E51,families!$B:$B,0))</f>
        <v>31</v>
      </c>
      <c r="E51" s="2" t="str">
        <f t="shared" si="11"/>
        <v>RD</v>
      </c>
      <c r="F51" s="1" t="str">
        <f>IF(_xlfn.SINGLE('~10 Other Crossings'!TypeCL)="WC","",_xlfn.CONCAT(UPPER(_xlfn.SINGLE(Description)),IF(ISBLANK(_xlfn.SINGLE(CrossingIdentifierDescription)),""," ["&amp;_xlfn.SINGLE(CrossingIdentifierDescription)&amp;"]")," (",_xlfn.SINGLE(PXID),")"))</f>
        <v>ROAD (T5059.0)</v>
      </c>
      <c r="G5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1" s="1" t="s">
        <v>7303</v>
      </c>
      <c r="N51" s="1">
        <v>1017089.03</v>
      </c>
      <c r="O51" s="1" t="s">
        <v>3023</v>
      </c>
      <c r="P51" s="1" t="s">
        <v>3384</v>
      </c>
      <c r="Q51" s="1" t="s">
        <v>3383</v>
      </c>
      <c r="R51" s="1" t="s">
        <v>3019</v>
      </c>
      <c r="S51" s="1" t="s">
        <v>3019</v>
      </c>
      <c r="T51" s="1" t="s">
        <v>3093</v>
      </c>
      <c r="U51" s="1" t="s">
        <v>3040</v>
      </c>
      <c r="V51" s="1" t="s">
        <v>3040</v>
      </c>
      <c r="W51" s="1" t="s">
        <v>3310</v>
      </c>
      <c r="Y51" s="1">
        <v>44005.697060185186</v>
      </c>
      <c r="Z51" s="1">
        <v>44645</v>
      </c>
      <c r="AA51" s="1">
        <v>401768</v>
      </c>
      <c r="AB51" s="1">
        <v>44648.866064814814</v>
      </c>
      <c r="AC51" s="1" t="s">
        <v>7302</v>
      </c>
      <c r="AD51" s="1" t="s">
        <v>3041</v>
      </c>
      <c r="AE51" s="1">
        <v>5059</v>
      </c>
      <c r="AF51" s="1">
        <v>0</v>
      </c>
      <c r="AI51" s="1" t="s">
        <v>3011</v>
      </c>
      <c r="AK51" s="1" t="s">
        <v>3039</v>
      </c>
      <c r="AL51" s="1" t="s">
        <v>3009</v>
      </c>
      <c r="AM51" s="1" t="s">
        <v>735</v>
      </c>
      <c r="AT51" s="1" t="s">
        <v>1020</v>
      </c>
      <c r="AX51" s="1" t="s">
        <v>7301</v>
      </c>
      <c r="AY51" s="1" t="s">
        <v>2995</v>
      </c>
      <c r="AZ51" s="1" t="s">
        <v>3005</v>
      </c>
      <c r="BA51" s="1">
        <v>627934.53700000001</v>
      </c>
      <c r="BB51" s="1">
        <v>5483819.4550000001</v>
      </c>
      <c r="BC51" s="1">
        <v>10</v>
      </c>
      <c r="BN51" s="1" t="s">
        <v>3004</v>
      </c>
      <c r="BO51" s="1" t="s">
        <v>4844</v>
      </c>
      <c r="BP51" s="1" t="s">
        <v>3002</v>
      </c>
      <c r="BQ51" s="1" t="s">
        <v>3841</v>
      </c>
      <c r="BR51" s="1" t="s">
        <v>3223</v>
      </c>
      <c r="BS51" s="1" t="s">
        <v>7300</v>
      </c>
      <c r="BT51" s="1" t="s">
        <v>7299</v>
      </c>
      <c r="BV51" s="1" t="s">
        <v>2997</v>
      </c>
      <c r="BW51" s="1" t="s">
        <v>3002</v>
      </c>
      <c r="BX51" s="1" t="s">
        <v>3038</v>
      </c>
      <c r="BY51" s="1" t="s">
        <v>2995</v>
      </c>
      <c r="CB51" s="1" t="s">
        <v>3037</v>
      </c>
      <c r="CC51" s="1" t="s">
        <v>3036</v>
      </c>
      <c r="CD51" s="1" t="s">
        <v>3035</v>
      </c>
      <c r="CP51" s="1" t="s">
        <v>7298</v>
      </c>
      <c r="CZ51" s="1" t="s">
        <v>7266</v>
      </c>
    </row>
    <row r="52" spans="1:104" x14ac:dyDescent="0.2">
      <c r="A52" s="1">
        <f t="shared" si="9"/>
        <v>1017382.89</v>
      </c>
      <c r="C52" s="1" t="str">
        <f t="shared" si="10"/>
        <v>RD</v>
      </c>
      <c r="D52" s="12">
        <f>INDEX(families!$A:$A,MATCH(E52,families!$B:$B,0))</f>
        <v>31</v>
      </c>
      <c r="E52" s="2" t="str">
        <f t="shared" si="11"/>
        <v>RD</v>
      </c>
      <c r="F52" s="1" t="str">
        <f>IF(_xlfn.SINGLE('~10 Other Crossings'!TypeCL)="WC","",_xlfn.CONCAT(UPPER(_xlfn.SINGLE(Description)),IF(ISBLANK(_xlfn.SINGLE(CrossingIdentifierDescription)),""," ["&amp;_xlfn.SINGLE(CrossingIdentifierDescription)&amp;"]")," (",_xlfn.SINGLE(PXID),")"))</f>
        <v>ROAD (T5060.0)</v>
      </c>
      <c r="G5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2" s="1" t="s">
        <v>7297</v>
      </c>
      <c r="N52" s="1">
        <v>1017382.89</v>
      </c>
      <c r="O52" s="1" t="s">
        <v>3023</v>
      </c>
      <c r="P52" s="1" t="s">
        <v>3384</v>
      </c>
      <c r="Q52" s="1" t="s">
        <v>3383</v>
      </c>
      <c r="R52" s="1" t="s">
        <v>3019</v>
      </c>
      <c r="S52" s="1" t="s">
        <v>3019</v>
      </c>
      <c r="T52" s="1" t="s">
        <v>3093</v>
      </c>
      <c r="U52" s="1" t="s">
        <v>3040</v>
      </c>
      <c r="V52" s="1" t="s">
        <v>3040</v>
      </c>
      <c r="W52" s="1" t="s">
        <v>3310</v>
      </c>
      <c r="Y52" s="1">
        <v>44005.697060185186</v>
      </c>
      <c r="Z52" s="1">
        <v>44645</v>
      </c>
      <c r="AA52" s="1">
        <v>401768</v>
      </c>
      <c r="AB52" s="1">
        <v>44648.866064814814</v>
      </c>
      <c r="AC52" s="1" t="s">
        <v>7296</v>
      </c>
      <c r="AD52" s="1" t="s">
        <v>3041</v>
      </c>
      <c r="AE52" s="1">
        <v>5060</v>
      </c>
      <c r="AF52" s="1">
        <v>0</v>
      </c>
      <c r="AI52" s="1" t="s">
        <v>3011</v>
      </c>
      <c r="AK52" s="1" t="s">
        <v>3039</v>
      </c>
      <c r="AL52" s="1" t="s">
        <v>3009</v>
      </c>
      <c r="AM52" s="1" t="s">
        <v>735</v>
      </c>
      <c r="AT52" s="1" t="s">
        <v>1020</v>
      </c>
      <c r="AX52" s="1" t="s">
        <v>7295</v>
      </c>
      <c r="AY52" s="1" t="s">
        <v>2995</v>
      </c>
      <c r="AZ52" s="1" t="s">
        <v>3005</v>
      </c>
      <c r="BA52" s="1">
        <v>627656.728</v>
      </c>
      <c r="BB52" s="1">
        <v>5483768.2949999999</v>
      </c>
      <c r="BC52" s="1">
        <v>10</v>
      </c>
      <c r="BN52" s="1" t="s">
        <v>3004</v>
      </c>
      <c r="BO52" s="1" t="s">
        <v>4844</v>
      </c>
      <c r="BP52" s="1" t="s">
        <v>3002</v>
      </c>
      <c r="BQ52" s="1" t="s">
        <v>3841</v>
      </c>
      <c r="BR52" s="1" t="s">
        <v>3223</v>
      </c>
      <c r="BS52" s="1" t="s">
        <v>7286</v>
      </c>
      <c r="BT52" s="1" t="s">
        <v>7294</v>
      </c>
      <c r="BV52" s="1" t="s">
        <v>2997</v>
      </c>
      <c r="BW52" s="1" t="s">
        <v>3002</v>
      </c>
      <c r="BX52" s="1" t="s">
        <v>3038</v>
      </c>
      <c r="BY52" s="1" t="s">
        <v>2995</v>
      </c>
      <c r="CB52" s="1" t="s">
        <v>3037</v>
      </c>
      <c r="CC52" s="1" t="s">
        <v>3036</v>
      </c>
      <c r="CD52" s="1" t="s">
        <v>3035</v>
      </c>
      <c r="CP52" s="1" t="s">
        <v>7293</v>
      </c>
      <c r="CZ52" s="1" t="s">
        <v>7262</v>
      </c>
    </row>
    <row r="53" spans="1:104" x14ac:dyDescent="0.2">
      <c r="A53" s="1">
        <f t="shared" ref="A53:A88" si="12">IF(OR(AND(ISNUMBER(_xlfn.SINGLE(Measure)),_xlfn.SINGLE(Measure)&gt;0),ISNUMBER(SEARCH("+",_xlfn.SINGLE(Measure)))),IF(NOT(ISNUMBER(_xlfn.SINGLE(Measure))),1000*LEFT(_xlfn.SINGLE(Measure),SEARCH("+",_xlfn.SINGLE(Measure))-1)+MID(_xlfn.SINGLE(Measure),SEARCH("+",_xlfn.SINGLE(Measure))+1,3)+RIGHT(_xlfn.SINGLE(Measure),3),_xlfn.SINGLE(Measure)),"")</f>
        <v>1017530</v>
      </c>
      <c r="C53" s="1" t="str">
        <f t="shared" ref="C53:C88" si="13">TypeCL</f>
        <v>RD</v>
      </c>
      <c r="D53" s="12">
        <f>INDEX(families!$A:$A,MATCH(E53,families!$B:$B,0))</f>
        <v>31</v>
      </c>
      <c r="E53" s="2" t="str">
        <f t="shared" si="11"/>
        <v>RD</v>
      </c>
      <c r="F53" s="1" t="str">
        <f>IF(_xlfn.SINGLE('~10 Other Crossings'!TypeCL)="WC","",_xlfn.CONCAT(UPPER(_xlfn.SINGLE(Description)),IF(ISBLANK(_xlfn.SINGLE(CrossingIdentifierDescription)),""," ["&amp;_xlfn.SINGLE(CrossingIdentifierDescription)&amp;"]")," (",_xlfn.SINGLE(PXID),")"))</f>
        <v>BC CROWN ROAD (T4038.3)</v>
      </c>
      <c r="G5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01-13283-M002-XW0312001</v>
      </c>
      <c r="M53" s="1" t="s">
        <v>7292</v>
      </c>
      <c r="N53" s="1" t="s">
        <v>7291</v>
      </c>
      <c r="O53" s="1" t="s">
        <v>3023</v>
      </c>
      <c r="P53" s="1" t="s">
        <v>7290</v>
      </c>
      <c r="Q53" s="1" t="s">
        <v>7289</v>
      </c>
      <c r="R53" s="1" t="s">
        <v>3020</v>
      </c>
      <c r="S53" s="1" t="s">
        <v>3019</v>
      </c>
      <c r="T53" s="1" t="s">
        <v>7282</v>
      </c>
      <c r="U53" s="1" t="s">
        <v>3040</v>
      </c>
      <c r="V53" s="1" t="s">
        <v>6854</v>
      </c>
      <c r="W53" s="1" t="s">
        <v>3310</v>
      </c>
      <c r="Y53" s="1">
        <v>43607.911874999998</v>
      </c>
      <c r="Z53" s="1">
        <v>44645</v>
      </c>
      <c r="AA53" s="1">
        <v>401768</v>
      </c>
      <c r="AB53" s="1">
        <v>44648.866053240738</v>
      </c>
      <c r="AC53" s="1" t="s">
        <v>7288</v>
      </c>
      <c r="AD53" s="1" t="s">
        <v>3041</v>
      </c>
      <c r="AE53" s="1">
        <v>4038</v>
      </c>
      <c r="AF53" s="1">
        <v>3</v>
      </c>
      <c r="AH53" s="1" t="s">
        <v>3086</v>
      </c>
      <c r="AI53" s="1" t="s">
        <v>3087</v>
      </c>
      <c r="AJ53" s="1" t="s">
        <v>3086</v>
      </c>
      <c r="AK53" s="1" t="s">
        <v>3039</v>
      </c>
      <c r="AL53" s="1" t="s">
        <v>3009</v>
      </c>
      <c r="AM53" s="1" t="s">
        <v>735</v>
      </c>
      <c r="AO53" s="1">
        <v>47</v>
      </c>
      <c r="AX53" s="1" t="s">
        <v>7287</v>
      </c>
      <c r="AY53" s="1" t="s">
        <v>3083</v>
      </c>
      <c r="AZ53" s="1" t="s">
        <v>3005</v>
      </c>
      <c r="BA53" s="1">
        <v>627509.53793401003</v>
      </c>
      <c r="BB53" s="1">
        <v>5483776.27790365</v>
      </c>
      <c r="BC53" s="1">
        <v>10</v>
      </c>
      <c r="BD53" s="1" t="s">
        <v>3588</v>
      </c>
      <c r="BE53" s="1">
        <v>1020.26</v>
      </c>
      <c r="BG53" s="1">
        <v>42235</v>
      </c>
      <c r="BN53" s="1" t="s">
        <v>3004</v>
      </c>
      <c r="BO53" s="1" t="s">
        <v>4844</v>
      </c>
      <c r="BP53" s="1" t="s">
        <v>3002</v>
      </c>
      <c r="BQ53" s="1" t="s">
        <v>7281</v>
      </c>
      <c r="BR53" s="1" t="s">
        <v>3000</v>
      </c>
      <c r="BS53" s="1" t="s">
        <v>7286</v>
      </c>
      <c r="BV53" s="1" t="s">
        <v>2997</v>
      </c>
      <c r="BX53" s="1" t="s">
        <v>5551</v>
      </c>
      <c r="BY53" s="1" t="s">
        <v>2995</v>
      </c>
      <c r="CB53" s="1" t="s">
        <v>7280</v>
      </c>
      <c r="CC53" s="1" t="s">
        <v>7279</v>
      </c>
      <c r="CD53" s="1" t="s">
        <v>3035</v>
      </c>
      <c r="CO53" s="1" t="s">
        <v>3117</v>
      </c>
      <c r="CP53" s="1" t="s">
        <v>7285</v>
      </c>
      <c r="CW53" s="1" t="s">
        <v>7284</v>
      </c>
      <c r="CX53" s="1" t="s">
        <v>7283</v>
      </c>
      <c r="CY53" s="1" t="s">
        <v>7272</v>
      </c>
      <c r="CZ53" s="1" t="s">
        <v>7256</v>
      </c>
    </row>
    <row r="54" spans="1:104" x14ac:dyDescent="0.2">
      <c r="A54" s="1">
        <f t="shared" si="12"/>
        <v>1018311.19</v>
      </c>
      <c r="C54" s="1" t="str">
        <f t="shared" si="13"/>
        <v>RD</v>
      </c>
      <c r="D54" s="12">
        <f>INDEX(families!$A:$A,MATCH(E54,families!$B:$B,0))</f>
        <v>31</v>
      </c>
      <c r="E54" s="2" t="str">
        <f t="shared" ref="E54:E89" si="14">C54</f>
        <v>RD</v>
      </c>
      <c r="F54" s="1" t="str">
        <f>IF(_xlfn.SINGLE('~10 Other Crossings'!TypeCL)="WC","",_xlfn.CONCAT(UPPER(_xlfn.SINGLE(Description)),IF(ISBLANK(_xlfn.SINGLE(CrossingIdentifierDescription)),""," ["&amp;_xlfn.SINGLE(CrossingIdentifierDescription)&amp;"]")," (",_xlfn.SINGLE(PXID),")"))</f>
        <v>PRIVATE ROAD (T5061.0)</v>
      </c>
      <c r="G5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4" s="1" t="s">
        <v>7278</v>
      </c>
      <c r="N54" s="1">
        <v>1018311.19</v>
      </c>
      <c r="O54" s="1" t="s">
        <v>3023</v>
      </c>
      <c r="P54" s="1" t="s">
        <v>3384</v>
      </c>
      <c r="Q54" s="1" t="s">
        <v>3383</v>
      </c>
      <c r="R54" s="1" t="s">
        <v>3019</v>
      </c>
      <c r="S54" s="1" t="s">
        <v>3019</v>
      </c>
      <c r="T54" s="1" t="s">
        <v>3093</v>
      </c>
      <c r="U54" s="1" t="s">
        <v>3040</v>
      </c>
      <c r="V54" s="1" t="s">
        <v>3168</v>
      </c>
      <c r="W54" s="1" t="s">
        <v>3167</v>
      </c>
      <c r="Y54" s="1">
        <v>44005.697060185186</v>
      </c>
      <c r="Z54" s="1">
        <v>44645</v>
      </c>
      <c r="AA54" s="1">
        <v>401768</v>
      </c>
      <c r="AB54" s="1">
        <v>44648.866064814814</v>
      </c>
      <c r="AC54" s="1" t="s">
        <v>7277</v>
      </c>
      <c r="AD54" s="1" t="s">
        <v>3041</v>
      </c>
      <c r="AE54" s="1">
        <v>5061</v>
      </c>
      <c r="AF54" s="1">
        <v>0</v>
      </c>
      <c r="AI54" s="1" t="s">
        <v>3011</v>
      </c>
      <c r="AK54" s="1" t="s">
        <v>3039</v>
      </c>
      <c r="AL54" s="1" t="s">
        <v>3009</v>
      </c>
      <c r="AM54" s="1" t="s">
        <v>735</v>
      </c>
      <c r="AT54" s="1" t="s">
        <v>1020</v>
      </c>
      <c r="AX54" s="1" t="s">
        <v>7276</v>
      </c>
      <c r="AY54" s="1" t="s">
        <v>2995</v>
      </c>
      <c r="AZ54" s="1" t="s">
        <v>3005</v>
      </c>
      <c r="BA54" s="1">
        <v>626881.75</v>
      </c>
      <c r="BB54" s="1">
        <v>5483340.9539999999</v>
      </c>
      <c r="BC54" s="1">
        <v>10</v>
      </c>
      <c r="BN54" s="1" t="s">
        <v>3004</v>
      </c>
      <c r="BO54" s="1" t="s">
        <v>4844</v>
      </c>
      <c r="BP54" s="1" t="s">
        <v>3002</v>
      </c>
      <c r="BQ54" s="1" t="s">
        <v>3748</v>
      </c>
      <c r="BR54" s="1" t="s">
        <v>1616</v>
      </c>
      <c r="BS54" s="1" t="s">
        <v>7274</v>
      </c>
      <c r="BT54" s="1" t="s">
        <v>7273</v>
      </c>
      <c r="BV54" s="1" t="s">
        <v>2997</v>
      </c>
      <c r="BW54" s="1" t="s">
        <v>3002</v>
      </c>
      <c r="BX54" s="1" t="s">
        <v>3038</v>
      </c>
      <c r="BY54" s="1" t="s">
        <v>2995</v>
      </c>
      <c r="CB54" s="1" t="s">
        <v>3037</v>
      </c>
      <c r="CC54" s="1" t="s">
        <v>3036</v>
      </c>
      <c r="CD54" s="1" t="s">
        <v>3035</v>
      </c>
      <c r="CP54" s="1" t="s">
        <v>7275</v>
      </c>
      <c r="CZ54" s="1" t="s">
        <v>7244</v>
      </c>
    </row>
    <row r="55" spans="1:104" x14ac:dyDescent="0.2">
      <c r="A55" s="1">
        <f t="shared" si="12"/>
        <v>1018523.26</v>
      </c>
      <c r="C55" s="1" t="str">
        <f t="shared" si="13"/>
        <v>RD</v>
      </c>
      <c r="D55" s="12">
        <f>INDEX(families!$A:$A,MATCH(E55,families!$B:$B,0))</f>
        <v>31</v>
      </c>
      <c r="E55" s="2" t="str">
        <f t="shared" si="14"/>
        <v>RD</v>
      </c>
      <c r="F55" s="1" t="str">
        <f>IF(_xlfn.SINGLE('~10 Other Crossings'!TypeCL)="WC","",_xlfn.CONCAT(UPPER(_xlfn.SINGLE(Description)),IF(ISBLANK(_xlfn.SINGLE(CrossingIdentifierDescription)),""," ["&amp;_xlfn.SINGLE(CrossingIdentifierDescription)&amp;"]")," (",_xlfn.SINGLE(PXID),")"))</f>
        <v>ROAD (T5064.0)</v>
      </c>
      <c r="G5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5" s="1" t="s">
        <v>7271</v>
      </c>
      <c r="N55" s="1">
        <v>1018523.26</v>
      </c>
      <c r="O55" s="1" t="s">
        <v>3023</v>
      </c>
      <c r="P55" s="1" t="s">
        <v>3384</v>
      </c>
      <c r="Q55" s="1" t="s">
        <v>3383</v>
      </c>
      <c r="R55" s="1" t="s">
        <v>3019</v>
      </c>
      <c r="S55" s="1" t="s">
        <v>3019</v>
      </c>
      <c r="T55" s="1" t="s">
        <v>3093</v>
      </c>
      <c r="U55" s="1" t="s">
        <v>3040</v>
      </c>
      <c r="V55" s="1" t="s">
        <v>3040</v>
      </c>
      <c r="W55" s="1" t="s">
        <v>3310</v>
      </c>
      <c r="Y55" s="1">
        <v>44005.697060185186</v>
      </c>
      <c r="Z55" s="1">
        <v>44645</v>
      </c>
      <c r="AA55" s="1">
        <v>401768</v>
      </c>
      <c r="AB55" s="1">
        <v>44648.866064814814</v>
      </c>
      <c r="AC55" s="1" t="s">
        <v>7270</v>
      </c>
      <c r="AD55" s="1" t="s">
        <v>3041</v>
      </c>
      <c r="AE55" s="1">
        <v>5064</v>
      </c>
      <c r="AF55" s="1">
        <v>0</v>
      </c>
      <c r="AI55" s="1" t="s">
        <v>3011</v>
      </c>
      <c r="AK55" s="1" t="s">
        <v>3039</v>
      </c>
      <c r="AL55" s="1" t="s">
        <v>3009</v>
      </c>
      <c r="AM55" s="1" t="s">
        <v>735</v>
      </c>
      <c r="AT55" s="1" t="s">
        <v>1020</v>
      </c>
      <c r="AX55" s="1" t="s">
        <v>7269</v>
      </c>
      <c r="AY55" s="1" t="s">
        <v>2995</v>
      </c>
      <c r="AZ55" s="1" t="s">
        <v>3005</v>
      </c>
      <c r="BA55" s="1">
        <v>626835.598</v>
      </c>
      <c r="BB55" s="1">
        <v>5483139.6330000004</v>
      </c>
      <c r="BC55" s="1">
        <v>10</v>
      </c>
      <c r="BN55" s="1" t="s">
        <v>3004</v>
      </c>
      <c r="BO55" s="1" t="s">
        <v>4844</v>
      </c>
      <c r="BP55" s="1" t="s">
        <v>3002</v>
      </c>
      <c r="BQ55" s="1" t="s">
        <v>3748</v>
      </c>
      <c r="BR55" s="1" t="s">
        <v>1616</v>
      </c>
      <c r="BS55" s="1" t="s">
        <v>7259</v>
      </c>
      <c r="BT55" s="1" t="s">
        <v>7258</v>
      </c>
      <c r="BV55" s="1" t="s">
        <v>2997</v>
      </c>
      <c r="BW55" s="1" t="s">
        <v>3002</v>
      </c>
      <c r="BX55" s="1" t="s">
        <v>3038</v>
      </c>
      <c r="BY55" s="1" t="s">
        <v>2995</v>
      </c>
      <c r="CB55" s="1" t="s">
        <v>3037</v>
      </c>
      <c r="CC55" s="1" t="s">
        <v>3036</v>
      </c>
      <c r="CD55" s="1" t="s">
        <v>3035</v>
      </c>
      <c r="CP55" s="1" t="s">
        <v>7268</v>
      </c>
      <c r="CZ55" s="1" t="s">
        <v>7267</v>
      </c>
    </row>
    <row r="56" spans="1:104" x14ac:dyDescent="0.2">
      <c r="A56" s="1">
        <f t="shared" si="12"/>
        <v>1018681.53</v>
      </c>
      <c r="C56" s="1" t="str">
        <f t="shared" si="13"/>
        <v>RD</v>
      </c>
      <c r="D56" s="12">
        <f>INDEX(families!$A:$A,MATCH(E56,families!$B:$B,0))</f>
        <v>31</v>
      </c>
      <c r="E56" s="2" t="str">
        <f t="shared" si="14"/>
        <v>RD</v>
      </c>
      <c r="F56" s="1" t="str">
        <f>IF(_xlfn.SINGLE('~10 Other Crossings'!TypeCL)="WC","",_xlfn.CONCAT(UPPER(_xlfn.SINGLE(Description)),IF(ISBLANK(_xlfn.SINGLE(CrossingIdentifierDescription)),""," ["&amp;_xlfn.SINGLE(CrossingIdentifierDescription)&amp;"]")," (",_xlfn.SINGLE(PXID),")"))</f>
        <v>ROAD (T5065.0)</v>
      </c>
      <c r="G5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6" s="1" t="s">
        <v>7266</v>
      </c>
      <c r="N56" s="1">
        <v>1018681.53</v>
      </c>
      <c r="O56" s="1" t="s">
        <v>3023</v>
      </c>
      <c r="P56" s="1" t="s">
        <v>3384</v>
      </c>
      <c r="Q56" s="1" t="s">
        <v>3383</v>
      </c>
      <c r="R56" s="1" t="s">
        <v>3019</v>
      </c>
      <c r="S56" s="1" t="s">
        <v>3019</v>
      </c>
      <c r="T56" s="1" t="s">
        <v>3093</v>
      </c>
      <c r="U56" s="1" t="s">
        <v>3040</v>
      </c>
      <c r="V56" s="1" t="s">
        <v>3040</v>
      </c>
      <c r="W56" s="1" t="s">
        <v>3310</v>
      </c>
      <c r="Y56" s="1">
        <v>44005.697060185186</v>
      </c>
      <c r="Z56" s="1">
        <v>44645</v>
      </c>
      <c r="AA56" s="1">
        <v>401768</v>
      </c>
      <c r="AB56" s="1">
        <v>44648.866064814814</v>
      </c>
      <c r="AC56" s="1" t="s">
        <v>7265</v>
      </c>
      <c r="AD56" s="1" t="s">
        <v>3041</v>
      </c>
      <c r="AE56" s="1">
        <v>5065</v>
      </c>
      <c r="AF56" s="1">
        <v>0</v>
      </c>
      <c r="AI56" s="1" t="s">
        <v>3011</v>
      </c>
      <c r="AK56" s="1" t="s">
        <v>3039</v>
      </c>
      <c r="AL56" s="1" t="s">
        <v>3009</v>
      </c>
      <c r="AM56" s="1" t="s">
        <v>735</v>
      </c>
      <c r="AT56" s="1" t="s">
        <v>1020</v>
      </c>
      <c r="AX56" s="1" t="s">
        <v>7264</v>
      </c>
      <c r="AY56" s="1" t="s">
        <v>2995</v>
      </c>
      <c r="AZ56" s="1" t="s">
        <v>3005</v>
      </c>
      <c r="BA56" s="1">
        <v>626826.97199999995</v>
      </c>
      <c r="BB56" s="1">
        <v>5482981.5999999996</v>
      </c>
      <c r="BC56" s="1">
        <v>10</v>
      </c>
      <c r="BN56" s="1" t="s">
        <v>3004</v>
      </c>
      <c r="BO56" s="1" t="s">
        <v>4844</v>
      </c>
      <c r="BP56" s="1" t="s">
        <v>3002</v>
      </c>
      <c r="BQ56" s="1" t="s">
        <v>3748</v>
      </c>
      <c r="BR56" s="1" t="s">
        <v>3223</v>
      </c>
      <c r="BS56" s="1" t="s">
        <v>7259</v>
      </c>
      <c r="BT56" s="1" t="s">
        <v>7258</v>
      </c>
      <c r="BV56" s="1" t="s">
        <v>2997</v>
      </c>
      <c r="BW56" s="1" t="s">
        <v>3002</v>
      </c>
      <c r="BX56" s="1" t="s">
        <v>3038</v>
      </c>
      <c r="BY56" s="1" t="s">
        <v>2995</v>
      </c>
      <c r="CB56" s="1" t="s">
        <v>3037</v>
      </c>
      <c r="CC56" s="1" t="s">
        <v>3036</v>
      </c>
      <c r="CD56" s="1" t="s">
        <v>3035</v>
      </c>
      <c r="CP56" s="1" t="s">
        <v>7263</v>
      </c>
      <c r="CZ56" s="1" t="s">
        <v>7225</v>
      </c>
    </row>
    <row r="57" spans="1:104" x14ac:dyDescent="0.2">
      <c r="A57" s="1">
        <f t="shared" si="12"/>
        <v>1018793.64</v>
      </c>
      <c r="C57" s="1" t="str">
        <f t="shared" si="13"/>
        <v>RD</v>
      </c>
      <c r="D57" s="12">
        <f>INDEX(families!$A:$A,MATCH(E57,families!$B:$B,0))</f>
        <v>31</v>
      </c>
      <c r="E57" s="2" t="str">
        <f t="shared" si="14"/>
        <v>RD</v>
      </c>
      <c r="F57" s="1" t="str">
        <f>IF(_xlfn.SINGLE('~10 Other Crossings'!TypeCL)="WC","",_xlfn.CONCAT(UPPER(_xlfn.SINGLE(Description)),IF(ISBLANK(_xlfn.SINGLE(CrossingIdentifierDescription)),""," ["&amp;_xlfn.SINGLE(CrossingIdentifierDescription)&amp;"]")," (",_xlfn.SINGLE(PXID),")"))</f>
        <v>ROAD (T5066.0)</v>
      </c>
      <c r="G5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7" s="1" t="s">
        <v>7262</v>
      </c>
      <c r="N57" s="1">
        <v>1018793.64</v>
      </c>
      <c r="O57" s="1" t="s">
        <v>3023</v>
      </c>
      <c r="P57" s="1" t="s">
        <v>3384</v>
      </c>
      <c r="Q57" s="1" t="s">
        <v>3383</v>
      </c>
      <c r="R57" s="1" t="s">
        <v>3019</v>
      </c>
      <c r="S57" s="1" t="s">
        <v>3019</v>
      </c>
      <c r="T57" s="1" t="s">
        <v>3093</v>
      </c>
      <c r="U57" s="1" t="s">
        <v>3040</v>
      </c>
      <c r="V57" s="1" t="s">
        <v>3040</v>
      </c>
      <c r="W57" s="1" t="s">
        <v>3310</v>
      </c>
      <c r="Y57" s="1">
        <v>44005.697060185186</v>
      </c>
      <c r="Z57" s="1">
        <v>44645</v>
      </c>
      <c r="AA57" s="1">
        <v>401768</v>
      </c>
      <c r="AB57" s="1">
        <v>44648.866064814814</v>
      </c>
      <c r="AC57" s="1" t="s">
        <v>7261</v>
      </c>
      <c r="AD57" s="1" t="s">
        <v>3041</v>
      </c>
      <c r="AE57" s="1">
        <v>5066</v>
      </c>
      <c r="AF57" s="1">
        <v>0</v>
      </c>
      <c r="AI57" s="1" t="s">
        <v>3011</v>
      </c>
      <c r="AK57" s="1" t="s">
        <v>3039</v>
      </c>
      <c r="AL57" s="1" t="s">
        <v>3009</v>
      </c>
      <c r="AM57" s="1" t="s">
        <v>735</v>
      </c>
      <c r="AT57" s="1" t="s">
        <v>1020</v>
      </c>
      <c r="AX57" s="1" t="s">
        <v>7260</v>
      </c>
      <c r="AY57" s="1" t="s">
        <v>2995</v>
      </c>
      <c r="AZ57" s="1" t="s">
        <v>3005</v>
      </c>
      <c r="BA57" s="1">
        <v>626821.17500000005</v>
      </c>
      <c r="BB57" s="1">
        <v>5482869.6490000002</v>
      </c>
      <c r="BC57" s="1">
        <v>10</v>
      </c>
      <c r="BN57" s="1" t="s">
        <v>3004</v>
      </c>
      <c r="BO57" s="1" t="s">
        <v>4844</v>
      </c>
      <c r="BP57" s="1" t="s">
        <v>3002</v>
      </c>
      <c r="BQ57" s="1" t="s">
        <v>3748</v>
      </c>
      <c r="BR57" s="1" t="s">
        <v>3223</v>
      </c>
      <c r="BS57" s="1" t="s">
        <v>7259</v>
      </c>
      <c r="BT57" s="1" t="s">
        <v>7258</v>
      </c>
      <c r="BV57" s="1" t="s">
        <v>2997</v>
      </c>
      <c r="BW57" s="1" t="s">
        <v>3002</v>
      </c>
      <c r="BX57" s="1" t="s">
        <v>3038</v>
      </c>
      <c r="BY57" s="1" t="s">
        <v>2995</v>
      </c>
      <c r="CB57" s="1" t="s">
        <v>3037</v>
      </c>
      <c r="CC57" s="1" t="s">
        <v>3036</v>
      </c>
      <c r="CD57" s="1" t="s">
        <v>3035</v>
      </c>
      <c r="CP57" s="1" t="s">
        <v>7257</v>
      </c>
      <c r="CZ57" s="1" t="s">
        <v>7219</v>
      </c>
    </row>
    <row r="58" spans="1:104" x14ac:dyDescent="0.2">
      <c r="A58" s="1">
        <f t="shared" si="12"/>
        <v>1018898.23</v>
      </c>
      <c r="C58" s="1" t="str">
        <f t="shared" si="13"/>
        <v>RD</v>
      </c>
      <c r="D58" s="12">
        <f>INDEX(families!$A:$A,MATCH(E58,families!$B:$B,0))</f>
        <v>31</v>
      </c>
      <c r="E58" s="2" t="str">
        <f t="shared" si="14"/>
        <v>RD</v>
      </c>
      <c r="F58" s="1" t="str">
        <f>IF(_xlfn.SINGLE('~10 Other Crossings'!TypeCL)="WC","",_xlfn.CONCAT(UPPER(_xlfn.SINGLE(Description)),IF(ISBLANK(_xlfn.SINGLE(CrossingIdentifierDescription)),""," ["&amp;_xlfn.SINGLE(CrossingIdentifierDescription)&amp;"]")," (",_xlfn.SINGLE(PXID),")"))</f>
        <v>ROAD (T5067.0)</v>
      </c>
      <c r="G5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8" s="1" t="s">
        <v>7256</v>
      </c>
      <c r="N58" s="1">
        <v>1018898.23</v>
      </c>
      <c r="O58" s="1" t="s">
        <v>3023</v>
      </c>
      <c r="P58" s="1" t="s">
        <v>3384</v>
      </c>
      <c r="Q58" s="1" t="s">
        <v>3383</v>
      </c>
      <c r="R58" s="1" t="s">
        <v>3019</v>
      </c>
      <c r="S58" s="1" t="s">
        <v>3019</v>
      </c>
      <c r="T58" s="1" t="s">
        <v>3093</v>
      </c>
      <c r="U58" s="1" t="s">
        <v>3040</v>
      </c>
      <c r="V58" s="1" t="s">
        <v>3040</v>
      </c>
      <c r="W58" s="1" t="s">
        <v>3310</v>
      </c>
      <c r="Y58" s="1">
        <v>44005.697060185186</v>
      </c>
      <c r="Z58" s="1">
        <v>44645</v>
      </c>
      <c r="AA58" s="1">
        <v>401768</v>
      </c>
      <c r="AB58" s="1">
        <v>44648.866064814814</v>
      </c>
      <c r="AC58" s="1" t="s">
        <v>7255</v>
      </c>
      <c r="AD58" s="1" t="s">
        <v>3041</v>
      </c>
      <c r="AE58" s="1">
        <v>5067</v>
      </c>
      <c r="AF58" s="1">
        <v>0</v>
      </c>
      <c r="AI58" s="1" t="s">
        <v>3011</v>
      </c>
      <c r="AK58" s="1" t="s">
        <v>3039</v>
      </c>
      <c r="AL58" s="1" t="s">
        <v>3009</v>
      </c>
      <c r="AM58" s="1" t="s">
        <v>735</v>
      </c>
      <c r="AT58" s="1" t="s">
        <v>1020</v>
      </c>
      <c r="AX58" s="1" t="s">
        <v>7254</v>
      </c>
      <c r="AY58" s="1" t="s">
        <v>2995</v>
      </c>
      <c r="AZ58" s="1" t="s">
        <v>3005</v>
      </c>
      <c r="BA58" s="1">
        <v>626810.30700000003</v>
      </c>
      <c r="BB58" s="1">
        <v>5482765.8099999996</v>
      </c>
      <c r="BC58" s="1">
        <v>10</v>
      </c>
      <c r="BN58" s="1" t="s">
        <v>3004</v>
      </c>
      <c r="BO58" s="1" t="s">
        <v>4844</v>
      </c>
      <c r="BP58" s="1" t="s">
        <v>3002</v>
      </c>
      <c r="BQ58" s="1" t="s">
        <v>3748</v>
      </c>
      <c r="BR58" s="1" t="s">
        <v>3223</v>
      </c>
      <c r="BS58" s="1" t="s">
        <v>7253</v>
      </c>
      <c r="BT58" s="1" t="s">
        <v>7252</v>
      </c>
      <c r="BV58" s="1" t="s">
        <v>2997</v>
      </c>
      <c r="BW58" s="1" t="s">
        <v>3002</v>
      </c>
      <c r="BX58" s="1" t="s">
        <v>3038</v>
      </c>
      <c r="BY58" s="1" t="s">
        <v>2995</v>
      </c>
      <c r="CB58" s="1" t="s">
        <v>3037</v>
      </c>
      <c r="CC58" s="1" t="s">
        <v>3036</v>
      </c>
      <c r="CD58" s="1" t="s">
        <v>3035</v>
      </c>
      <c r="CP58" s="1" t="s">
        <v>7251</v>
      </c>
      <c r="CZ58" s="1" t="s">
        <v>2412</v>
      </c>
    </row>
    <row r="59" spans="1:104" x14ac:dyDescent="0.2">
      <c r="A59" s="1">
        <f t="shared" si="12"/>
        <v>1019137.41</v>
      </c>
      <c r="C59" s="1" t="str">
        <f t="shared" si="13"/>
        <v>ROW</v>
      </c>
      <c r="D59" s="12">
        <f>INDEX(families!$A:$A,MATCH(E59,families!$B:$B,0))</f>
        <v>32</v>
      </c>
      <c r="E59" s="2" t="str">
        <f t="shared" si="14"/>
        <v>ROW</v>
      </c>
      <c r="F59" s="1" t="str">
        <f>IF(_xlfn.SINGLE('~10 Other Crossings'!TypeCL)="WC","",_xlfn.CONCAT(UPPER(_xlfn.SINGLE(Description)),IF(ISBLANK(_xlfn.SINGLE(CrossingIdentifierDescription)),""," ["&amp;_xlfn.SINGLE(CrossingIdentifierDescription)&amp;"]")," (",_xlfn.SINGLE(PXID),")"))</f>
        <v>SPECTRA ENERGY TRANSMISSION ROW [RIGHT OF WAY] (P5977.0)</v>
      </c>
      <c r="G5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01-13283-M002-XU0313501</v>
      </c>
      <c r="M59" s="1" t="s">
        <v>7250</v>
      </c>
      <c r="N59" s="1">
        <v>1019137.41</v>
      </c>
      <c r="O59" s="1" t="s">
        <v>3023</v>
      </c>
      <c r="P59" s="1" t="s">
        <v>7249</v>
      </c>
      <c r="Q59" s="1" t="s">
        <v>7248</v>
      </c>
      <c r="R59" s="1" t="s">
        <v>3019</v>
      </c>
      <c r="S59" s="1" t="s">
        <v>3019</v>
      </c>
      <c r="T59" s="1" t="s">
        <v>3093</v>
      </c>
      <c r="V59" s="1" t="s">
        <v>6357</v>
      </c>
      <c r="W59" s="1" t="s">
        <v>5678</v>
      </c>
      <c r="Y59" s="1">
        <v>44014.583668981482</v>
      </c>
      <c r="Z59" s="1">
        <v>44645</v>
      </c>
      <c r="AA59" s="1">
        <v>401768</v>
      </c>
      <c r="AB59" s="1">
        <v>44657.796574074076</v>
      </c>
      <c r="AC59" s="1" t="s">
        <v>7247</v>
      </c>
      <c r="AD59" s="1" t="s">
        <v>3013</v>
      </c>
      <c r="AE59" s="1">
        <v>5977</v>
      </c>
      <c r="AF59" s="1">
        <v>0</v>
      </c>
      <c r="AG59" s="1" t="s">
        <v>6355</v>
      </c>
      <c r="AI59" s="1" t="s">
        <v>3011</v>
      </c>
      <c r="AK59" s="1" t="s">
        <v>3010</v>
      </c>
      <c r="AL59" s="1" t="s">
        <v>3009</v>
      </c>
      <c r="AM59" s="1" t="s">
        <v>6204</v>
      </c>
      <c r="AS59" s="1" t="s">
        <v>3006</v>
      </c>
      <c r="AT59" s="1" t="s">
        <v>3006</v>
      </c>
      <c r="AU59" s="1" t="s">
        <v>1020</v>
      </c>
      <c r="AY59" s="1" t="s">
        <v>3083</v>
      </c>
      <c r="AZ59" s="1" t="s">
        <v>3005</v>
      </c>
      <c r="BA59" s="1">
        <v>626864.67002763995</v>
      </c>
      <c r="BB59" s="1">
        <v>5482590.3099582698</v>
      </c>
      <c r="BC59" s="1">
        <v>10</v>
      </c>
      <c r="BN59" s="1" t="s">
        <v>3004</v>
      </c>
      <c r="BO59" s="1" t="s">
        <v>4844</v>
      </c>
      <c r="BP59" s="1" t="s">
        <v>3002</v>
      </c>
      <c r="BQ59" s="1" t="s">
        <v>3736</v>
      </c>
      <c r="BR59" s="1" t="s">
        <v>1616</v>
      </c>
      <c r="BS59" s="1" t="s">
        <v>7214</v>
      </c>
      <c r="BT59" s="1" t="s">
        <v>7213</v>
      </c>
      <c r="BV59" s="1" t="s">
        <v>2997</v>
      </c>
      <c r="BX59" s="1" t="s">
        <v>5667</v>
      </c>
      <c r="BY59" s="1" t="s">
        <v>2995</v>
      </c>
      <c r="CB59" s="1" t="s">
        <v>7212</v>
      </c>
      <c r="CC59" s="1" t="s">
        <v>7211</v>
      </c>
      <c r="CD59" s="1" t="s">
        <v>3035</v>
      </c>
      <c r="CO59" s="1" t="s">
        <v>2991</v>
      </c>
      <c r="CP59" s="1" t="s">
        <v>7246</v>
      </c>
      <c r="CX59" s="1" t="s">
        <v>7245</v>
      </c>
      <c r="CZ59" s="1" t="s">
        <v>7203</v>
      </c>
    </row>
    <row r="60" spans="1:104" x14ac:dyDescent="0.2">
      <c r="A60" s="1">
        <f t="shared" si="12"/>
        <v>1019138.15</v>
      </c>
      <c r="C60" s="1" t="str">
        <f t="shared" si="13"/>
        <v>RD</v>
      </c>
      <c r="D60" s="12">
        <f>INDEX(families!$A:$A,MATCH(E60,families!$B:$B,0))</f>
        <v>31</v>
      </c>
      <c r="E60" s="2" t="str">
        <f t="shared" si="14"/>
        <v>RD</v>
      </c>
      <c r="F60" s="1" t="str">
        <f>IF(_xlfn.SINGLE('~10 Other Crossings'!TypeCL)="WC","",_xlfn.CONCAT(UPPER(_xlfn.SINGLE(Description)),IF(ISBLANK(_xlfn.SINGLE(CrossingIdentifierDescription)),""," ["&amp;_xlfn.SINGLE(CrossingIdentifierDescription)&amp;"]")," (",_xlfn.SINGLE(PXID),")"))</f>
        <v>ROAD (T5052.0)</v>
      </c>
      <c r="G6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01-13283-M002-XU0313501</v>
      </c>
      <c r="M60" s="1" t="s">
        <v>7244</v>
      </c>
      <c r="N60" s="1">
        <v>1019138.15</v>
      </c>
      <c r="O60" s="1" t="s">
        <v>3023</v>
      </c>
      <c r="P60" s="1" t="s">
        <v>3384</v>
      </c>
      <c r="Q60" s="1" t="s">
        <v>3383</v>
      </c>
      <c r="R60" s="1" t="s">
        <v>3019</v>
      </c>
      <c r="S60" s="1" t="s">
        <v>3019</v>
      </c>
      <c r="T60" s="1" t="s">
        <v>3093</v>
      </c>
      <c r="U60" s="1" t="s">
        <v>3040</v>
      </c>
      <c r="V60" s="1" t="s">
        <v>3040</v>
      </c>
      <c r="W60" s="1" t="s">
        <v>6894</v>
      </c>
      <c r="Y60" s="1">
        <v>43999.918912037036</v>
      </c>
      <c r="Z60" s="1">
        <v>44645</v>
      </c>
      <c r="AA60" s="1">
        <v>401768</v>
      </c>
      <c r="AB60" s="1">
        <v>44648.866064814814</v>
      </c>
      <c r="AC60" s="1" t="s">
        <v>7243</v>
      </c>
      <c r="AD60" s="1" t="s">
        <v>3041</v>
      </c>
      <c r="AE60" s="1">
        <v>5052</v>
      </c>
      <c r="AF60" s="1">
        <v>0</v>
      </c>
      <c r="AI60" s="1" t="s">
        <v>3011</v>
      </c>
      <c r="AK60" s="1" t="s">
        <v>3039</v>
      </c>
      <c r="AL60" s="1" t="s">
        <v>3009</v>
      </c>
      <c r="AM60" s="1" t="s">
        <v>735</v>
      </c>
      <c r="AT60" s="1" t="s">
        <v>1020</v>
      </c>
      <c r="AX60" s="1" t="s">
        <v>7242</v>
      </c>
      <c r="AY60" s="1" t="s">
        <v>3083</v>
      </c>
      <c r="AZ60" s="1" t="s">
        <v>3005</v>
      </c>
      <c r="BA60" s="1">
        <v>626865.30099999998</v>
      </c>
      <c r="BB60" s="1">
        <v>5482589.9299999997</v>
      </c>
      <c r="BC60" s="1">
        <v>10</v>
      </c>
      <c r="BN60" s="1" t="s">
        <v>3004</v>
      </c>
      <c r="BO60" s="1" t="s">
        <v>4844</v>
      </c>
      <c r="BP60" s="1" t="s">
        <v>3002</v>
      </c>
      <c r="BQ60" s="1" t="s">
        <v>3736</v>
      </c>
      <c r="BR60" s="1" t="s">
        <v>1616</v>
      </c>
      <c r="BS60" s="1" t="s">
        <v>7214</v>
      </c>
      <c r="BT60" s="1" t="s">
        <v>7213</v>
      </c>
      <c r="BV60" s="1" t="s">
        <v>2997</v>
      </c>
      <c r="CB60" s="1" t="s">
        <v>7212</v>
      </c>
      <c r="CD60" s="1" t="s">
        <v>3035</v>
      </c>
      <c r="CO60" s="1" t="s">
        <v>3117</v>
      </c>
      <c r="CP60" s="1" t="s">
        <v>7241</v>
      </c>
      <c r="CZ60" s="1" t="s">
        <v>7197</v>
      </c>
    </row>
    <row r="61" spans="1:104" x14ac:dyDescent="0.2">
      <c r="A61" s="1">
        <f t="shared" si="12"/>
        <v>1019191.44</v>
      </c>
      <c r="C61" s="1" t="str">
        <f t="shared" si="13"/>
        <v>UC</v>
      </c>
      <c r="D61" s="12">
        <f>INDEX(families!$A:$A,MATCH(E61,families!$B:$B,0))</f>
        <v>35</v>
      </c>
      <c r="E61" s="2" t="str">
        <f t="shared" si="14"/>
        <v>UC</v>
      </c>
      <c r="F61" s="1" t="str">
        <f>IF(_xlfn.SINGLE('~10 Other Crossings'!TypeCL)="WC","",_xlfn.CONCAT(UPPER(_xlfn.SINGLE(Description)),IF(ISBLANK(_xlfn.SINGLE(CrossingIdentifierDescription)),""," ["&amp;_xlfn.SINGLE(CrossingIdentifierDescription)&amp;"]")," (",_xlfn.SINGLE(PXID),")"))</f>
        <v>TELUS U/G FIBRE OPTIC COMMUNICATIONS CABLE (U4083.0)</v>
      </c>
      <c r="G6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01-13283-M002-XU0313501</v>
      </c>
      <c r="M61" s="1" t="s">
        <v>7240</v>
      </c>
      <c r="N61" s="1">
        <v>1019191.44</v>
      </c>
      <c r="O61" s="1" t="s">
        <v>3023</v>
      </c>
      <c r="P61" s="1" t="s">
        <v>7239</v>
      </c>
      <c r="Q61" s="1" t="s">
        <v>7238</v>
      </c>
      <c r="R61" s="1" t="s">
        <v>3020</v>
      </c>
      <c r="S61" s="1" t="s">
        <v>3019</v>
      </c>
      <c r="T61" s="1" t="s">
        <v>3093</v>
      </c>
      <c r="U61" s="1" t="s">
        <v>3821</v>
      </c>
      <c r="V61" s="1" t="s">
        <v>4438</v>
      </c>
      <c r="W61" s="1" t="s">
        <v>3102</v>
      </c>
      <c r="Y61" s="1">
        <v>43537.856296296297</v>
      </c>
      <c r="Z61" s="1">
        <v>44645</v>
      </c>
      <c r="AA61" s="1">
        <v>401768</v>
      </c>
      <c r="AB61" s="1">
        <v>44657.796574074076</v>
      </c>
      <c r="AC61" s="1" t="s">
        <v>7237</v>
      </c>
      <c r="AD61" s="1" t="s">
        <v>3056</v>
      </c>
      <c r="AE61" s="1">
        <v>4083</v>
      </c>
      <c r="AF61" s="1">
        <v>0</v>
      </c>
      <c r="AH61" s="1" t="s">
        <v>3086</v>
      </c>
      <c r="AI61" s="1" t="s">
        <v>3011</v>
      </c>
      <c r="AJ61" s="1" t="s">
        <v>3086</v>
      </c>
      <c r="AK61" s="1" t="s">
        <v>3010</v>
      </c>
      <c r="AL61" s="1" t="s">
        <v>3009</v>
      </c>
      <c r="AM61" s="1" t="s">
        <v>3818</v>
      </c>
      <c r="AN61" s="1" t="s">
        <v>3007</v>
      </c>
      <c r="AS61" s="1" t="s">
        <v>3006</v>
      </c>
      <c r="AT61" s="1" t="s">
        <v>3006</v>
      </c>
      <c r="AX61" s="1" t="s">
        <v>7128</v>
      </c>
      <c r="AY61" s="1" t="s">
        <v>3083</v>
      </c>
      <c r="AZ61" s="1" t="s">
        <v>3005</v>
      </c>
      <c r="BA61" s="1">
        <v>626911.21998597996</v>
      </c>
      <c r="BB61" s="1">
        <v>5482562.88000191</v>
      </c>
      <c r="BC61" s="1">
        <v>10</v>
      </c>
      <c r="BD61" s="1" t="s">
        <v>3082</v>
      </c>
      <c r="BE61" s="1">
        <v>1021.89</v>
      </c>
      <c r="BG61" s="1">
        <v>42240</v>
      </c>
      <c r="BN61" s="1" t="s">
        <v>3004</v>
      </c>
      <c r="BO61" s="1" t="s">
        <v>4844</v>
      </c>
      <c r="BP61" s="1" t="s">
        <v>3002</v>
      </c>
      <c r="BQ61" s="1" t="s">
        <v>3736</v>
      </c>
      <c r="BR61" s="1" t="s">
        <v>1616</v>
      </c>
      <c r="BS61" s="1" t="s">
        <v>7214</v>
      </c>
      <c r="BT61" s="1" t="s">
        <v>7171</v>
      </c>
      <c r="BV61" s="1" t="s">
        <v>2997</v>
      </c>
      <c r="BX61" s="1" t="s">
        <v>5667</v>
      </c>
      <c r="BY61" s="1" t="s">
        <v>2995</v>
      </c>
      <c r="CB61" s="1" t="s">
        <v>7212</v>
      </c>
      <c r="CC61" s="1" t="s">
        <v>7211</v>
      </c>
      <c r="CD61" s="1" t="s">
        <v>3035</v>
      </c>
      <c r="CO61" s="1" t="s">
        <v>2991</v>
      </c>
      <c r="CP61" s="1" t="s">
        <v>7236</v>
      </c>
      <c r="CW61" s="1" t="s">
        <v>7126</v>
      </c>
      <c r="CX61" s="1" t="s">
        <v>7235</v>
      </c>
      <c r="CY61" s="1" t="s">
        <v>7124</v>
      </c>
      <c r="CZ61" s="1" t="s">
        <v>7234</v>
      </c>
    </row>
    <row r="62" spans="1:104" x14ac:dyDescent="0.2">
      <c r="A62" s="1">
        <f t="shared" si="12"/>
        <v>1019205.11</v>
      </c>
      <c r="C62" s="1" t="str">
        <f t="shared" si="13"/>
        <v>RD</v>
      </c>
      <c r="D62" s="12">
        <f>INDEX(families!$A:$A,MATCH(E62,families!$B:$B,0))</f>
        <v>31</v>
      </c>
      <c r="E62" s="2" t="str">
        <f t="shared" si="14"/>
        <v>RD</v>
      </c>
      <c r="F62" s="1" t="str">
        <f>IF(_xlfn.SINGLE('~10 Other Crossings'!TypeCL)="WC","",_xlfn.CONCAT(UPPER(_xlfn.SINGLE(Description)),IF(ISBLANK(_xlfn.SINGLE(CrossingIdentifierDescription)),""," ["&amp;_xlfn.SINGLE(CrossingIdentifierDescription)&amp;"]")," (",_xlfn.SINGLE(PXID),")"))</f>
        <v>ROAD (T4045.2)</v>
      </c>
      <c r="G6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01-13283-M002-XU0313501</v>
      </c>
      <c r="M62" s="1" t="s">
        <v>7233</v>
      </c>
      <c r="N62" s="1">
        <v>1019205.11</v>
      </c>
      <c r="O62" s="1" t="s">
        <v>3023</v>
      </c>
      <c r="P62" s="1" t="s">
        <v>7232</v>
      </c>
      <c r="Q62" s="1" t="s">
        <v>7231</v>
      </c>
      <c r="R62" s="1" t="s">
        <v>3020</v>
      </c>
      <c r="S62" s="1" t="s">
        <v>3019</v>
      </c>
      <c r="T62" s="1" t="s">
        <v>3093</v>
      </c>
      <c r="U62" s="1" t="s">
        <v>3040</v>
      </c>
      <c r="V62" s="1" t="s">
        <v>3040</v>
      </c>
      <c r="W62" s="1" t="s">
        <v>3310</v>
      </c>
      <c r="Y62" s="1">
        <v>43815.901898148149</v>
      </c>
      <c r="Z62" s="1">
        <v>44645</v>
      </c>
      <c r="AA62" s="1">
        <v>401768</v>
      </c>
      <c r="AB62" s="1">
        <v>44648.866053240738</v>
      </c>
      <c r="AC62" s="1" t="s">
        <v>7230</v>
      </c>
      <c r="AD62" s="1" t="s">
        <v>3041</v>
      </c>
      <c r="AE62" s="1">
        <v>4045</v>
      </c>
      <c r="AF62" s="1">
        <v>2</v>
      </c>
      <c r="AH62" s="1" t="s">
        <v>3086</v>
      </c>
      <c r="AI62" s="1" t="s">
        <v>3011</v>
      </c>
      <c r="AJ62" s="1" t="s">
        <v>3086</v>
      </c>
      <c r="AK62" s="1" t="s">
        <v>3039</v>
      </c>
      <c r="AL62" s="1" t="s">
        <v>3009</v>
      </c>
      <c r="AM62" s="1" t="s">
        <v>735</v>
      </c>
      <c r="AX62" s="1" t="s">
        <v>7229</v>
      </c>
      <c r="AY62" s="1" t="s">
        <v>3083</v>
      </c>
      <c r="AZ62" s="1" t="s">
        <v>3005</v>
      </c>
      <c r="BA62" s="1">
        <v>626922.99195499998</v>
      </c>
      <c r="BB62" s="1">
        <v>5482555.9378305897</v>
      </c>
      <c r="BC62" s="1">
        <v>10</v>
      </c>
      <c r="BD62" s="1" t="s">
        <v>3082</v>
      </c>
      <c r="BE62" s="1">
        <v>1021.93</v>
      </c>
      <c r="BG62" s="1">
        <v>42241</v>
      </c>
      <c r="BN62" s="1" t="s">
        <v>3004</v>
      </c>
      <c r="BO62" s="1" t="s">
        <v>4844</v>
      </c>
      <c r="BP62" s="1" t="s">
        <v>3002</v>
      </c>
      <c r="BQ62" s="1" t="s">
        <v>3736</v>
      </c>
      <c r="BR62" s="1" t="s">
        <v>1616</v>
      </c>
      <c r="BS62" s="1" t="s">
        <v>7214</v>
      </c>
      <c r="BT62" s="1" t="s">
        <v>7213</v>
      </c>
      <c r="BV62" s="1" t="s">
        <v>2997</v>
      </c>
      <c r="BX62" s="1" t="s">
        <v>5667</v>
      </c>
      <c r="BY62" s="1" t="s">
        <v>2995</v>
      </c>
      <c r="CB62" s="1" t="s">
        <v>7212</v>
      </c>
      <c r="CC62" s="1" t="s">
        <v>7211</v>
      </c>
      <c r="CD62" s="1" t="s">
        <v>3035</v>
      </c>
      <c r="CO62" s="1" t="s">
        <v>3117</v>
      </c>
      <c r="CP62" s="1" t="s">
        <v>7228</v>
      </c>
      <c r="CW62" s="1" t="s">
        <v>7227</v>
      </c>
      <c r="CX62" s="1" t="s">
        <v>7226</v>
      </c>
      <c r="CY62" s="1" t="s">
        <v>7124</v>
      </c>
      <c r="CZ62" s="1" t="s">
        <v>7187</v>
      </c>
    </row>
    <row r="63" spans="1:104" x14ac:dyDescent="0.2">
      <c r="A63" s="1">
        <f t="shared" si="12"/>
        <v>1019215.04</v>
      </c>
      <c r="C63" s="1" t="str">
        <f t="shared" si="13"/>
        <v>GT</v>
      </c>
      <c r="D63" s="12">
        <f>INDEX(families!$A:$A,MATCH(E63,families!$B:$B,0))</f>
        <v>24</v>
      </c>
      <c r="E63" s="2" t="str">
        <f t="shared" si="14"/>
        <v>GT</v>
      </c>
      <c r="F63" s="1" t="str">
        <f>IF(_xlfn.SINGLE('~10 Other Crossings'!TypeCL)="WC","",_xlfn.CONCAT(UPPER(_xlfn.SINGLE(Description)),IF(ISBLANK(_xlfn.SINGLE(CrossingIdentifierDescription)),""," ["&amp;_xlfn.SINGLE(CrossingIdentifierDescription)&amp;"]")," (",_xlfn.SINGLE(PXID),")"))</f>
        <v>NPS 30 SPECTRA ENERGY TRANSMISSION BURIED PIPE [TRANSMISSION] (P3554.0)</v>
      </c>
      <c r="G6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01-13283-M002-XU0313501</v>
      </c>
      <c r="M63" s="1" t="s">
        <v>7225</v>
      </c>
      <c r="N63" s="1">
        <v>1019215.04</v>
      </c>
      <c r="O63" s="1" t="s">
        <v>3023</v>
      </c>
      <c r="P63" s="1" t="s">
        <v>7224</v>
      </c>
      <c r="Q63" s="1" t="s">
        <v>7223</v>
      </c>
      <c r="R63" s="1" t="s">
        <v>3020</v>
      </c>
      <c r="S63" s="1" t="s">
        <v>3019</v>
      </c>
      <c r="T63" s="1" t="s">
        <v>3093</v>
      </c>
      <c r="U63" s="1" t="s">
        <v>3017</v>
      </c>
      <c r="V63" s="1" t="s">
        <v>5679</v>
      </c>
      <c r="W63" s="1" t="s">
        <v>5678</v>
      </c>
      <c r="Y63" s="1">
        <v>43536.882731481484</v>
      </c>
      <c r="Z63" s="1">
        <v>44645</v>
      </c>
      <c r="AA63" s="1">
        <v>401768</v>
      </c>
      <c r="AB63" s="1">
        <v>44648.866030092591</v>
      </c>
      <c r="AC63" s="1" t="s">
        <v>7222</v>
      </c>
      <c r="AD63" s="1" t="s">
        <v>3013</v>
      </c>
      <c r="AE63" s="1">
        <v>3554</v>
      </c>
      <c r="AF63" s="1">
        <v>0</v>
      </c>
      <c r="AG63" s="1" t="s">
        <v>3277</v>
      </c>
      <c r="AH63" s="1" t="s">
        <v>3086</v>
      </c>
      <c r="AI63" s="1" t="s">
        <v>3087</v>
      </c>
      <c r="AJ63" s="1" t="s">
        <v>3086</v>
      </c>
      <c r="AK63" s="1" t="s">
        <v>3010</v>
      </c>
      <c r="AL63" s="1" t="s">
        <v>3009</v>
      </c>
      <c r="AM63" s="1" t="s">
        <v>5676</v>
      </c>
      <c r="AN63" s="1" t="s">
        <v>3007</v>
      </c>
      <c r="AP63" s="1">
        <v>65</v>
      </c>
      <c r="AR63" s="1">
        <v>762</v>
      </c>
      <c r="AS63" s="1" t="s">
        <v>3006</v>
      </c>
      <c r="AT63" s="1" t="s">
        <v>3006</v>
      </c>
      <c r="AX63" s="1" t="s">
        <v>7221</v>
      </c>
      <c r="AY63" s="1" t="s">
        <v>3083</v>
      </c>
      <c r="AZ63" s="1" t="s">
        <v>3005</v>
      </c>
      <c r="BA63" s="1">
        <v>626931.55001677002</v>
      </c>
      <c r="BB63" s="1">
        <v>5482550.8899772801</v>
      </c>
      <c r="BC63" s="1">
        <v>10</v>
      </c>
      <c r="BD63" s="1" t="s">
        <v>3082</v>
      </c>
      <c r="BE63" s="1">
        <v>1021.93</v>
      </c>
      <c r="BG63" s="1">
        <v>42242</v>
      </c>
      <c r="BN63" s="1" t="s">
        <v>3004</v>
      </c>
      <c r="BO63" s="1" t="s">
        <v>4844</v>
      </c>
      <c r="BP63" s="1" t="s">
        <v>3002</v>
      </c>
      <c r="BQ63" s="1" t="s">
        <v>3736</v>
      </c>
      <c r="BR63" s="1" t="s">
        <v>1616</v>
      </c>
      <c r="BS63" s="1" t="s">
        <v>7214</v>
      </c>
      <c r="BT63" s="1" t="s">
        <v>7213</v>
      </c>
      <c r="BV63" s="1" t="s">
        <v>2997</v>
      </c>
      <c r="BX63" s="1" t="s">
        <v>5667</v>
      </c>
      <c r="BY63" s="1" t="s">
        <v>3083</v>
      </c>
      <c r="CB63" s="1" t="s">
        <v>7212</v>
      </c>
      <c r="CC63" s="1" t="s">
        <v>7211</v>
      </c>
      <c r="CD63" s="1" t="s">
        <v>3035</v>
      </c>
      <c r="CO63" s="1" t="s">
        <v>2991</v>
      </c>
      <c r="CP63" s="1" t="s">
        <v>7220</v>
      </c>
      <c r="CX63" s="1" t="s">
        <v>7209</v>
      </c>
      <c r="CY63" s="1" t="s">
        <v>7124</v>
      </c>
      <c r="CZ63" s="1" t="s">
        <v>7184</v>
      </c>
    </row>
    <row r="64" spans="1:104" x14ac:dyDescent="0.2">
      <c r="A64" s="1">
        <f t="shared" si="12"/>
        <v>1019219.83</v>
      </c>
      <c r="C64" s="1" t="str">
        <f t="shared" si="13"/>
        <v>GT</v>
      </c>
      <c r="D64" s="12">
        <f>INDEX(families!$A:$A,MATCH(E64,families!$B:$B,0))</f>
        <v>24</v>
      </c>
      <c r="E64" s="2" t="str">
        <f t="shared" si="14"/>
        <v>GT</v>
      </c>
      <c r="F64" s="1" t="str">
        <f>IF(_xlfn.SINGLE('~10 Other Crossings'!TypeCL)="WC","",_xlfn.CONCAT(UPPER(_xlfn.SINGLE(Description)),IF(ISBLANK(_xlfn.SINGLE(CrossingIdentifierDescription)),""," ["&amp;_xlfn.SINGLE(CrossingIdentifierDescription)&amp;"]")," (",_xlfn.SINGLE(PXID),")"))</f>
        <v>NPS 36 SPECTRA ENERGY TRANSMISSION BURIED PIPE [TRANSMISSION] (P3555.0)</v>
      </c>
      <c r="G6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01-13283-M002-XU0313501</v>
      </c>
      <c r="M64" s="1" t="s">
        <v>7219</v>
      </c>
      <c r="N64" s="1">
        <v>1019219.83</v>
      </c>
      <c r="O64" s="1" t="s">
        <v>3023</v>
      </c>
      <c r="P64" s="1" t="s">
        <v>7218</v>
      </c>
      <c r="Q64" s="1" t="s">
        <v>7217</v>
      </c>
      <c r="R64" s="1" t="s">
        <v>3020</v>
      </c>
      <c r="S64" s="1" t="s">
        <v>3019</v>
      </c>
      <c r="T64" s="1" t="s">
        <v>3093</v>
      </c>
      <c r="U64" s="1" t="s">
        <v>3017</v>
      </c>
      <c r="V64" s="1" t="s">
        <v>5686</v>
      </c>
      <c r="W64" s="1" t="s">
        <v>5678</v>
      </c>
      <c r="Y64" s="1">
        <v>43536.878194444442</v>
      </c>
      <c r="Z64" s="1">
        <v>44645</v>
      </c>
      <c r="AA64" s="1">
        <v>401768</v>
      </c>
      <c r="AB64" s="1">
        <v>44648.866030092591</v>
      </c>
      <c r="AC64" s="1" t="s">
        <v>7216</v>
      </c>
      <c r="AD64" s="1" t="s">
        <v>3013</v>
      </c>
      <c r="AE64" s="1">
        <v>3555</v>
      </c>
      <c r="AF64" s="1">
        <v>0</v>
      </c>
      <c r="AG64" s="1" t="s">
        <v>3277</v>
      </c>
      <c r="AH64" s="1" t="s">
        <v>3086</v>
      </c>
      <c r="AI64" s="1" t="s">
        <v>3087</v>
      </c>
      <c r="AJ64" s="1" t="s">
        <v>3086</v>
      </c>
      <c r="AK64" s="1" t="s">
        <v>3010</v>
      </c>
      <c r="AL64" s="1" t="s">
        <v>3009</v>
      </c>
      <c r="AM64" s="1" t="s">
        <v>5676</v>
      </c>
      <c r="AN64" s="1" t="s">
        <v>3007</v>
      </c>
      <c r="AP64" s="1">
        <v>65</v>
      </c>
      <c r="AR64" s="1">
        <v>914</v>
      </c>
      <c r="AS64" s="1" t="s">
        <v>3006</v>
      </c>
      <c r="AT64" s="1" t="s">
        <v>3006</v>
      </c>
      <c r="AX64" s="1" t="s">
        <v>7215</v>
      </c>
      <c r="AY64" s="1" t="s">
        <v>3083</v>
      </c>
      <c r="AZ64" s="1" t="s">
        <v>3005</v>
      </c>
      <c r="BA64" s="1">
        <v>626935.68001367</v>
      </c>
      <c r="BB64" s="1">
        <v>5482548.4599679401</v>
      </c>
      <c r="BC64" s="1">
        <v>10</v>
      </c>
      <c r="BD64" s="1" t="s">
        <v>3082</v>
      </c>
      <c r="BE64" s="1">
        <v>1021.94</v>
      </c>
      <c r="BG64" s="1">
        <v>42242</v>
      </c>
      <c r="BN64" s="1" t="s">
        <v>3004</v>
      </c>
      <c r="BO64" s="1" t="s">
        <v>4844</v>
      </c>
      <c r="BP64" s="1" t="s">
        <v>3002</v>
      </c>
      <c r="BQ64" s="1" t="s">
        <v>3736</v>
      </c>
      <c r="BR64" s="1" t="s">
        <v>1616</v>
      </c>
      <c r="BS64" s="1" t="s">
        <v>7214</v>
      </c>
      <c r="BT64" s="1" t="s">
        <v>7213</v>
      </c>
      <c r="BV64" s="1" t="s">
        <v>2997</v>
      </c>
      <c r="BX64" s="1" t="s">
        <v>5667</v>
      </c>
      <c r="BY64" s="1" t="s">
        <v>3083</v>
      </c>
      <c r="CB64" s="1" t="s">
        <v>7212</v>
      </c>
      <c r="CC64" s="1" t="s">
        <v>7211</v>
      </c>
      <c r="CD64" s="1" t="s">
        <v>3035</v>
      </c>
      <c r="CO64" s="1" t="s">
        <v>2991</v>
      </c>
      <c r="CP64" s="1" t="s">
        <v>7210</v>
      </c>
      <c r="CX64" s="1" t="s">
        <v>7209</v>
      </c>
      <c r="CY64" s="1" t="s">
        <v>7124</v>
      </c>
      <c r="CZ64" s="1" t="s">
        <v>7180</v>
      </c>
    </row>
    <row r="65" spans="1:104" x14ac:dyDescent="0.2">
      <c r="A65" s="1">
        <f t="shared" si="12"/>
        <v>1019789.46</v>
      </c>
      <c r="C65" s="1" t="str">
        <f t="shared" si="13"/>
        <v>RD</v>
      </c>
      <c r="D65" s="12">
        <f>INDEX(families!$A:$A,MATCH(E65,families!$B:$B,0))</f>
        <v>31</v>
      </c>
      <c r="E65" s="2" t="str">
        <f t="shared" si="14"/>
        <v>RD</v>
      </c>
      <c r="F65" s="1" t="str">
        <f>IF(_xlfn.SINGLE('~10 Other Crossings'!TypeCL)="WC","",_xlfn.CONCAT(UPPER(_xlfn.SINGLE(Description)),IF(ISBLANK(_xlfn.SINGLE(CrossingIdentifierDescription)),""," ["&amp;_xlfn.SINGLE(CrossingIdentifierDescription)&amp;"]")," (",_xlfn.SINGLE(PXID),")"))</f>
        <v>ROAD (T4046.3)</v>
      </c>
      <c r="G6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5" s="1" t="s">
        <v>7208</v>
      </c>
      <c r="N65" s="1">
        <v>1019789.46</v>
      </c>
      <c r="O65" s="1" t="s">
        <v>3023</v>
      </c>
      <c r="P65" s="1" t="s">
        <v>6819</v>
      </c>
      <c r="Q65" s="1" t="s">
        <v>6818</v>
      </c>
      <c r="R65" s="1" t="s">
        <v>3020</v>
      </c>
      <c r="S65" s="1" t="s">
        <v>3019</v>
      </c>
      <c r="T65" s="1" t="s">
        <v>3093</v>
      </c>
      <c r="U65" s="1" t="s">
        <v>3040</v>
      </c>
      <c r="V65" s="1" t="s">
        <v>3040</v>
      </c>
      <c r="W65" s="1" t="s">
        <v>3310</v>
      </c>
      <c r="Y65" s="1">
        <v>44544.830185185187</v>
      </c>
      <c r="Z65" s="1">
        <v>44645</v>
      </c>
      <c r="AA65" s="1">
        <v>401768</v>
      </c>
      <c r="AB65" s="1">
        <v>44648.866099537037</v>
      </c>
      <c r="AC65" s="1" t="s">
        <v>7207</v>
      </c>
      <c r="AD65" s="1" t="s">
        <v>3041</v>
      </c>
      <c r="AE65" s="1">
        <v>4046</v>
      </c>
      <c r="AF65" s="1">
        <v>3</v>
      </c>
      <c r="AI65" s="1" t="s">
        <v>3011</v>
      </c>
      <c r="AJ65" s="1" t="s">
        <v>3086</v>
      </c>
      <c r="AK65" s="1" t="s">
        <v>3039</v>
      </c>
      <c r="AL65" s="1" t="s">
        <v>3009</v>
      </c>
      <c r="AM65" s="1" t="s">
        <v>735</v>
      </c>
      <c r="AY65" s="1" t="s">
        <v>2995</v>
      </c>
      <c r="AZ65" s="1" t="s">
        <v>3005</v>
      </c>
      <c r="BA65" s="1">
        <v>626830.23</v>
      </c>
      <c r="BB65" s="1">
        <v>5482020.6399999997</v>
      </c>
      <c r="BC65" s="1">
        <v>10</v>
      </c>
      <c r="BG65" s="1">
        <v>42243</v>
      </c>
      <c r="BN65" s="1" t="s">
        <v>3004</v>
      </c>
      <c r="BO65" s="1" t="s">
        <v>4844</v>
      </c>
      <c r="BP65" s="1" t="s">
        <v>3002</v>
      </c>
      <c r="BQ65" s="1" t="s">
        <v>3736</v>
      </c>
      <c r="BR65" s="1" t="s">
        <v>3223</v>
      </c>
      <c r="BS65" s="1" t="s">
        <v>7172</v>
      </c>
      <c r="BT65" s="1" t="s">
        <v>7171</v>
      </c>
      <c r="BV65" s="1" t="s">
        <v>2997</v>
      </c>
      <c r="BW65" s="1" t="s">
        <v>1981</v>
      </c>
      <c r="BX65" s="1" t="s">
        <v>3306</v>
      </c>
      <c r="BY65" s="1" t="s">
        <v>2995</v>
      </c>
      <c r="CB65" s="1" t="s">
        <v>3287</v>
      </c>
      <c r="CC65" s="1" t="s">
        <v>3286</v>
      </c>
      <c r="CD65" s="1" t="s">
        <v>3050</v>
      </c>
      <c r="CO65" s="1" t="s">
        <v>3117</v>
      </c>
      <c r="CP65" s="1" t="s">
        <v>7206</v>
      </c>
      <c r="CX65" s="1" t="s">
        <v>7205</v>
      </c>
      <c r="CY65" s="1" t="s">
        <v>7204</v>
      </c>
      <c r="CZ65" s="1" t="s">
        <v>7168</v>
      </c>
    </row>
    <row r="66" spans="1:104" x14ac:dyDescent="0.2">
      <c r="A66" s="1">
        <f t="shared" si="12"/>
        <v>1020086.3</v>
      </c>
      <c r="C66" s="1" t="str">
        <f t="shared" si="13"/>
        <v>RD</v>
      </c>
      <c r="D66" s="12">
        <f>INDEX(families!$A:$A,MATCH(E66,families!$B:$B,0))</f>
        <v>31</v>
      </c>
      <c r="E66" s="2" t="str">
        <f t="shared" si="14"/>
        <v>RD</v>
      </c>
      <c r="F66" s="1" t="str">
        <f>IF(_xlfn.SINGLE('~10 Other Crossings'!TypeCL)="WC","",_xlfn.CONCAT(UPPER(_xlfn.SINGLE(Description)),IF(ISBLANK(_xlfn.SINGLE(CrossingIdentifierDescription)),""," ["&amp;_xlfn.SINGLE(CrossingIdentifierDescription)&amp;"]")," (",_xlfn.SINGLE(PXID),")"))</f>
        <v>DEWDNEY CREEK FSR - FSR 7995 01 [Forest Service Road] (T4047.1)</v>
      </c>
      <c r="G6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66" s="1" t="s">
        <v>7203</v>
      </c>
      <c r="N66" s="1">
        <v>1020086.3</v>
      </c>
      <c r="O66" s="1" t="s">
        <v>3023</v>
      </c>
      <c r="P66" s="1" t="s">
        <v>3546</v>
      </c>
      <c r="Q66" s="1" t="s">
        <v>4254</v>
      </c>
      <c r="R66" s="1" t="s">
        <v>3020</v>
      </c>
      <c r="S66" s="1" t="s">
        <v>3019</v>
      </c>
      <c r="T66" s="1" t="s">
        <v>3093</v>
      </c>
      <c r="U66" s="1" t="s">
        <v>3040</v>
      </c>
      <c r="V66" s="1" t="s">
        <v>7202</v>
      </c>
      <c r="W66" s="1" t="s">
        <v>7201</v>
      </c>
      <c r="Y66" s="1">
        <v>43537.938993055555</v>
      </c>
      <c r="Z66" s="1">
        <v>44645</v>
      </c>
      <c r="AA66" s="1">
        <v>401768</v>
      </c>
      <c r="AB66" s="1">
        <v>44648.866041666668</v>
      </c>
      <c r="AC66" s="1" t="s">
        <v>7200</v>
      </c>
      <c r="AD66" s="1" t="s">
        <v>3041</v>
      </c>
      <c r="AE66" s="1">
        <v>4047</v>
      </c>
      <c r="AF66" s="1">
        <v>1</v>
      </c>
      <c r="AG66" s="1" t="s">
        <v>4250</v>
      </c>
      <c r="AH66" s="1" t="s">
        <v>3086</v>
      </c>
      <c r="AI66" s="1" t="s">
        <v>3087</v>
      </c>
      <c r="AJ66" s="1" t="s">
        <v>3086</v>
      </c>
      <c r="AK66" s="1" t="s">
        <v>3039</v>
      </c>
      <c r="AL66" s="1" t="s">
        <v>3009</v>
      </c>
      <c r="AM66" s="1" t="s">
        <v>735</v>
      </c>
      <c r="AX66" s="1" t="s">
        <v>7199</v>
      </c>
      <c r="AY66" s="1" t="s">
        <v>2995</v>
      </c>
      <c r="AZ66" s="1" t="s">
        <v>3005</v>
      </c>
      <c r="BA66" s="1">
        <v>626723.97528967005</v>
      </c>
      <c r="BB66" s="1">
        <v>5481765.8205711897</v>
      </c>
      <c r="BC66" s="1">
        <v>10</v>
      </c>
      <c r="BD66" s="1" t="s">
        <v>3082</v>
      </c>
      <c r="BE66" s="1">
        <v>1022.76</v>
      </c>
      <c r="BG66" s="1">
        <v>42243</v>
      </c>
      <c r="BN66" s="1" t="s">
        <v>3004</v>
      </c>
      <c r="BO66" s="1" t="s">
        <v>4844</v>
      </c>
      <c r="BP66" s="1" t="s">
        <v>3002</v>
      </c>
      <c r="BQ66" s="1" t="s">
        <v>3736</v>
      </c>
      <c r="BR66" s="1" t="s">
        <v>3223</v>
      </c>
      <c r="BS66" s="1" t="s">
        <v>7172</v>
      </c>
      <c r="BT66" s="1" t="s">
        <v>7171</v>
      </c>
      <c r="BV66" s="1" t="s">
        <v>2997</v>
      </c>
      <c r="BW66" s="1" t="s">
        <v>2031</v>
      </c>
      <c r="BX66" s="1" t="s">
        <v>4247</v>
      </c>
      <c r="BY66" s="1" t="s">
        <v>2995</v>
      </c>
      <c r="CB66" s="1" t="s">
        <v>4246</v>
      </c>
      <c r="CC66" s="1" t="s">
        <v>4245</v>
      </c>
      <c r="CD66" s="1" t="s">
        <v>2992</v>
      </c>
      <c r="CO66" s="1" t="s">
        <v>3117</v>
      </c>
      <c r="CP66" s="1" t="s">
        <v>7198</v>
      </c>
      <c r="CW66" s="1" t="s">
        <v>7189</v>
      </c>
      <c r="CX66" s="1" t="s">
        <v>7188</v>
      </c>
      <c r="CY66" s="1" t="s">
        <v>7133</v>
      </c>
      <c r="CZ66" s="1" t="s">
        <v>7164</v>
      </c>
    </row>
    <row r="67" spans="1:104" x14ac:dyDescent="0.2">
      <c r="A67" s="1">
        <f t="shared" si="12"/>
        <v>1020101.05</v>
      </c>
      <c r="C67" s="1" t="str">
        <f t="shared" si="13"/>
        <v>RD</v>
      </c>
      <c r="D67" s="12">
        <f>INDEX(families!$A:$A,MATCH(E67,families!$B:$B,0))</f>
        <v>31</v>
      </c>
      <c r="E67" s="2" t="str">
        <f t="shared" si="14"/>
        <v>RD</v>
      </c>
      <c r="F67" s="1" t="str">
        <f>IF(_xlfn.SINGLE('~10 Other Crossings'!TypeCL)="WC","",_xlfn.CONCAT(UPPER(_xlfn.SINGLE(Description)),IF(ISBLANK(_xlfn.SINGLE(CrossingIdentifierDescription)),""," ["&amp;_xlfn.SINGLE(CrossingIdentifierDescription)&amp;"]")," (",_xlfn.SINGLE(PXID),")"))</f>
        <v>DEWDNEY SIX FSR - FSR 7995 06 [Forest Service Road] (T4048.4)</v>
      </c>
      <c r="G6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67" s="1" t="s">
        <v>7197</v>
      </c>
      <c r="N67" s="1">
        <v>1020101.05</v>
      </c>
      <c r="O67" s="1" t="s">
        <v>3023</v>
      </c>
      <c r="P67" s="1" t="s">
        <v>7196</v>
      </c>
      <c r="Q67" s="1" t="s">
        <v>7195</v>
      </c>
      <c r="R67" s="1" t="s">
        <v>3020</v>
      </c>
      <c r="S67" s="1" t="s">
        <v>3019</v>
      </c>
      <c r="T67" s="1" t="s">
        <v>3093</v>
      </c>
      <c r="U67" s="1" t="s">
        <v>3040</v>
      </c>
      <c r="V67" s="1" t="s">
        <v>7194</v>
      </c>
      <c r="W67" s="1" t="s">
        <v>7193</v>
      </c>
      <c r="Y67" s="1">
        <v>43537.939270833333</v>
      </c>
      <c r="Z67" s="1">
        <v>44645</v>
      </c>
      <c r="AA67" s="1">
        <v>401768</v>
      </c>
      <c r="AB67" s="1">
        <v>44648.866041666668</v>
      </c>
      <c r="AC67" s="1" t="s">
        <v>7192</v>
      </c>
      <c r="AD67" s="1" t="s">
        <v>3041</v>
      </c>
      <c r="AE67" s="1">
        <v>4048</v>
      </c>
      <c r="AF67" s="1">
        <v>4</v>
      </c>
      <c r="AG67" s="1" t="s">
        <v>4250</v>
      </c>
      <c r="AH67" s="1" t="s">
        <v>3086</v>
      </c>
      <c r="AI67" s="1" t="s">
        <v>3087</v>
      </c>
      <c r="AJ67" s="1" t="s">
        <v>4249</v>
      </c>
      <c r="AK67" s="1" t="s">
        <v>3039</v>
      </c>
      <c r="AL67" s="1" t="s">
        <v>3009</v>
      </c>
      <c r="AM67" s="1" t="s">
        <v>735</v>
      </c>
      <c r="AX67" s="1" t="s">
        <v>7191</v>
      </c>
      <c r="AY67" s="1" t="s">
        <v>2995</v>
      </c>
      <c r="AZ67" s="1" t="s">
        <v>3005</v>
      </c>
      <c r="BA67" s="1">
        <v>626722.18560228997</v>
      </c>
      <c r="BB67" s="1">
        <v>5481751.18067778</v>
      </c>
      <c r="BC67" s="1">
        <v>10</v>
      </c>
      <c r="BD67" s="1" t="s">
        <v>3082</v>
      </c>
      <c r="BE67" s="1">
        <v>1022.79</v>
      </c>
      <c r="BG67" s="1">
        <v>42244</v>
      </c>
      <c r="BN67" s="1" t="s">
        <v>3004</v>
      </c>
      <c r="BO67" s="1" t="s">
        <v>4844</v>
      </c>
      <c r="BP67" s="1" t="s">
        <v>3002</v>
      </c>
      <c r="BQ67" s="1" t="s">
        <v>3736</v>
      </c>
      <c r="BR67" s="1" t="s">
        <v>3223</v>
      </c>
      <c r="BS67" s="1" t="s">
        <v>7172</v>
      </c>
      <c r="BT67" s="1" t="s">
        <v>7171</v>
      </c>
      <c r="BV67" s="1" t="s">
        <v>2997</v>
      </c>
      <c r="BW67" s="1" t="s">
        <v>2031</v>
      </c>
      <c r="BX67" s="1" t="s">
        <v>4247</v>
      </c>
      <c r="BY67" s="1" t="s">
        <v>2995</v>
      </c>
      <c r="CB67" s="1" t="s">
        <v>4246</v>
      </c>
      <c r="CC67" s="1" t="s">
        <v>4245</v>
      </c>
      <c r="CD67" s="1" t="s">
        <v>2992</v>
      </c>
      <c r="CO67" s="1" t="s">
        <v>3117</v>
      </c>
      <c r="CP67" s="1" t="s">
        <v>7190</v>
      </c>
      <c r="CW67" s="1" t="s">
        <v>7189</v>
      </c>
      <c r="CX67" s="1" t="s">
        <v>7188</v>
      </c>
      <c r="CY67" s="1" t="s">
        <v>7133</v>
      </c>
      <c r="CZ67" s="1" t="s">
        <v>7159</v>
      </c>
    </row>
    <row r="68" spans="1:104" x14ac:dyDescent="0.2">
      <c r="A68" s="1">
        <f t="shared" si="12"/>
        <v>1020439.84</v>
      </c>
      <c r="C68" s="1" t="str">
        <f t="shared" si="13"/>
        <v>RD</v>
      </c>
      <c r="D68" s="12">
        <f>INDEX(families!$A:$A,MATCH(E68,families!$B:$B,0))</f>
        <v>31</v>
      </c>
      <c r="E68" s="2" t="str">
        <f t="shared" si="14"/>
        <v>RD</v>
      </c>
      <c r="F68" s="1" t="str">
        <f>IF(_xlfn.SINGLE('~10 Other Crossings'!TypeCL)="WC","",_xlfn.CONCAT(UPPER(_xlfn.SINGLE(Description)),IF(ISBLANK(_xlfn.SINGLE(CrossingIdentifierDescription)),""," ["&amp;_xlfn.SINGLE(CrossingIdentifierDescription)&amp;"]")," (",_xlfn.SINGLE(PXID),")"))</f>
        <v>KAREN CREEK FSR - FSR 8240 01 [Forest Service Road] (T4719.0)</v>
      </c>
      <c r="G6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68" s="1" t="s">
        <v>7187</v>
      </c>
      <c r="N68" s="1">
        <v>1020439.84</v>
      </c>
      <c r="O68" s="1" t="s">
        <v>3023</v>
      </c>
      <c r="P68" s="1" t="s">
        <v>7175</v>
      </c>
      <c r="Q68" s="1" t="s">
        <v>7174</v>
      </c>
      <c r="R68" s="1" t="s">
        <v>3020</v>
      </c>
      <c r="S68" s="1" t="s">
        <v>3019</v>
      </c>
      <c r="T68" s="1" t="s">
        <v>3093</v>
      </c>
      <c r="U68" s="1" t="s">
        <v>3040</v>
      </c>
      <c r="V68" s="1" t="s">
        <v>7157</v>
      </c>
      <c r="W68" s="1" t="s">
        <v>7156</v>
      </c>
      <c r="Y68" s="1">
        <v>44544.83184027778</v>
      </c>
      <c r="Z68" s="1">
        <v>44645</v>
      </c>
      <c r="AA68" s="1">
        <v>401768</v>
      </c>
      <c r="AB68" s="1">
        <v>44648.866099537037</v>
      </c>
      <c r="AC68" s="1" t="s">
        <v>7186</v>
      </c>
      <c r="AD68" s="1" t="s">
        <v>3041</v>
      </c>
      <c r="AE68" s="1">
        <v>4719</v>
      </c>
      <c r="AF68" s="1">
        <v>0</v>
      </c>
      <c r="AG68" s="1" t="s">
        <v>4250</v>
      </c>
      <c r="AI68" s="1" t="s">
        <v>3011</v>
      </c>
      <c r="AJ68" s="1" t="s">
        <v>4249</v>
      </c>
      <c r="AK68" s="1" t="s">
        <v>3039</v>
      </c>
      <c r="AL68" s="1" t="s">
        <v>3009</v>
      </c>
      <c r="AM68" s="1" t="s">
        <v>735</v>
      </c>
      <c r="AY68" s="1" t="s">
        <v>2995</v>
      </c>
      <c r="AZ68" s="1" t="s">
        <v>3005</v>
      </c>
      <c r="BA68" s="1">
        <v>626635.35</v>
      </c>
      <c r="BB68" s="1">
        <v>5481424.3200000003</v>
      </c>
      <c r="BC68" s="1">
        <v>10</v>
      </c>
      <c r="BN68" s="1" t="s">
        <v>3004</v>
      </c>
      <c r="BO68" s="1" t="s">
        <v>4844</v>
      </c>
      <c r="BP68" s="1" t="s">
        <v>3416</v>
      </c>
      <c r="BQ68" s="1" t="s">
        <v>3675</v>
      </c>
      <c r="BR68" s="1" t="s">
        <v>3081</v>
      </c>
      <c r="BS68" s="1" t="s">
        <v>7172</v>
      </c>
      <c r="BT68" s="1" t="s">
        <v>7171</v>
      </c>
      <c r="BV68" s="1" t="s">
        <v>2997</v>
      </c>
      <c r="BW68" s="1" t="s">
        <v>2031</v>
      </c>
      <c r="BX68" s="1" t="s">
        <v>4247</v>
      </c>
      <c r="BY68" s="1" t="s">
        <v>2995</v>
      </c>
      <c r="CB68" s="1" t="s">
        <v>4246</v>
      </c>
      <c r="CC68" s="1" t="s">
        <v>4245</v>
      </c>
      <c r="CD68" s="1" t="s">
        <v>2992</v>
      </c>
      <c r="CO68" s="1" t="s">
        <v>3117</v>
      </c>
      <c r="CP68" s="1" t="s">
        <v>7185</v>
      </c>
      <c r="CX68" s="1" t="s">
        <v>7169</v>
      </c>
      <c r="CY68" s="1" t="s">
        <v>7133</v>
      </c>
      <c r="CZ68" s="1" t="s">
        <v>7150</v>
      </c>
    </row>
    <row r="69" spans="1:104" x14ac:dyDescent="0.2">
      <c r="A69" s="1">
        <f t="shared" si="12"/>
        <v>1020501.44</v>
      </c>
      <c r="C69" s="1" t="str">
        <f t="shared" si="13"/>
        <v>RD</v>
      </c>
      <c r="D69" s="12">
        <f>INDEX(families!$A:$A,MATCH(E69,families!$B:$B,0))</f>
        <v>31</v>
      </c>
      <c r="E69" s="2" t="str">
        <f t="shared" si="14"/>
        <v>RD</v>
      </c>
      <c r="F69" s="1" t="str">
        <f>IF(_xlfn.SINGLE('~10 Other Crossings'!TypeCL)="WC","",_xlfn.CONCAT(UPPER(_xlfn.SINGLE(Description)),IF(ISBLANK(_xlfn.SINGLE(CrossingIdentifierDescription)),""," ["&amp;_xlfn.SINGLE(CrossingIdentifierDescription)&amp;"]")," (",_xlfn.SINGLE(PXID),")"))</f>
        <v>ROAD (T5103.0)</v>
      </c>
      <c r="G6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69" s="1" t="s">
        <v>7184</v>
      </c>
      <c r="N69" s="1">
        <v>1020501.44</v>
      </c>
      <c r="O69" s="1" t="s">
        <v>3023</v>
      </c>
      <c r="P69" s="1" t="s">
        <v>3384</v>
      </c>
      <c r="Q69" s="1" t="s">
        <v>3383</v>
      </c>
      <c r="R69" s="1" t="s">
        <v>3019</v>
      </c>
      <c r="S69" s="1" t="s">
        <v>3019</v>
      </c>
      <c r="T69" s="1" t="s">
        <v>3093</v>
      </c>
      <c r="U69" s="1" t="s">
        <v>3040</v>
      </c>
      <c r="V69" s="1" t="s">
        <v>3040</v>
      </c>
      <c r="W69" s="1" t="s">
        <v>6894</v>
      </c>
      <c r="Y69" s="1">
        <v>44039.869953703703</v>
      </c>
      <c r="Z69" s="1">
        <v>44645</v>
      </c>
      <c r="AA69" s="1">
        <v>401768</v>
      </c>
      <c r="AB69" s="1">
        <v>44648.866064814814</v>
      </c>
      <c r="AC69" s="1" t="s">
        <v>7183</v>
      </c>
      <c r="AD69" s="1" t="s">
        <v>3041</v>
      </c>
      <c r="AE69" s="1">
        <v>5103</v>
      </c>
      <c r="AF69" s="1">
        <v>0</v>
      </c>
      <c r="AI69" s="1" t="s">
        <v>3011</v>
      </c>
      <c r="AK69" s="1" t="s">
        <v>3039</v>
      </c>
      <c r="AL69" s="1" t="s">
        <v>3009</v>
      </c>
      <c r="AM69" s="1" t="s">
        <v>735</v>
      </c>
      <c r="AX69" s="1" t="s">
        <v>7182</v>
      </c>
      <c r="AY69" s="1" t="s">
        <v>2995</v>
      </c>
      <c r="AZ69" s="1" t="s">
        <v>3005</v>
      </c>
      <c r="BA69" s="1">
        <v>626620.53</v>
      </c>
      <c r="BB69" s="1">
        <v>5481364.8140000002</v>
      </c>
      <c r="BC69" s="1">
        <v>10</v>
      </c>
      <c r="BN69" s="1" t="s">
        <v>3004</v>
      </c>
      <c r="BO69" s="1" t="s">
        <v>4844</v>
      </c>
      <c r="BP69" s="1" t="s">
        <v>3416</v>
      </c>
      <c r="BQ69" s="1" t="s">
        <v>3675</v>
      </c>
      <c r="BR69" s="1" t="s">
        <v>3081</v>
      </c>
      <c r="BS69" s="1" t="s">
        <v>7172</v>
      </c>
      <c r="BT69" s="1" t="s">
        <v>7171</v>
      </c>
      <c r="BV69" s="1" t="s">
        <v>2997</v>
      </c>
      <c r="BW69" s="1" t="s">
        <v>3002</v>
      </c>
      <c r="BX69" s="1" t="s">
        <v>3038</v>
      </c>
      <c r="BY69" s="1" t="s">
        <v>2995</v>
      </c>
      <c r="CB69" s="1" t="s">
        <v>3037</v>
      </c>
      <c r="CC69" s="1" t="s">
        <v>3036</v>
      </c>
      <c r="CD69" s="1" t="s">
        <v>3035</v>
      </c>
      <c r="CO69" s="1" t="s">
        <v>3117</v>
      </c>
      <c r="CP69" s="1" t="s">
        <v>7181</v>
      </c>
      <c r="CZ69" s="1" t="s">
        <v>7141</v>
      </c>
    </row>
    <row r="70" spans="1:104" x14ac:dyDescent="0.2">
      <c r="A70" s="1">
        <f t="shared" si="12"/>
        <v>1020515.84</v>
      </c>
      <c r="C70" s="1" t="str">
        <f t="shared" si="13"/>
        <v>RD</v>
      </c>
      <c r="D70" s="12">
        <f>INDEX(families!$A:$A,MATCH(E70,families!$B:$B,0))</f>
        <v>31</v>
      </c>
      <c r="E70" s="2" t="str">
        <f t="shared" si="14"/>
        <v>RD</v>
      </c>
      <c r="F70" s="1" t="str">
        <f>IF(_xlfn.SINGLE('~10 Other Crossings'!TypeCL)="WC","",_xlfn.CONCAT(UPPER(_xlfn.SINGLE(Description)),IF(ISBLANK(_xlfn.SINGLE(CrossingIdentifierDescription)),""," ["&amp;_xlfn.SINGLE(CrossingIdentifierDescription)&amp;"]")," (",_xlfn.SINGLE(PXID),")"))</f>
        <v>ROAD (T5104.0)</v>
      </c>
      <c r="G7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70" s="1" t="s">
        <v>7180</v>
      </c>
      <c r="N70" s="1">
        <v>1020515.84</v>
      </c>
      <c r="O70" s="1" t="s">
        <v>3023</v>
      </c>
      <c r="P70" s="1" t="s">
        <v>3384</v>
      </c>
      <c r="Q70" s="1" t="s">
        <v>3383</v>
      </c>
      <c r="R70" s="1" t="s">
        <v>3019</v>
      </c>
      <c r="S70" s="1" t="s">
        <v>3019</v>
      </c>
      <c r="T70" s="1" t="s">
        <v>3093</v>
      </c>
      <c r="U70" s="1" t="s">
        <v>3040</v>
      </c>
      <c r="V70" s="1" t="s">
        <v>3040</v>
      </c>
      <c r="W70" s="1" t="s">
        <v>6894</v>
      </c>
      <c r="Y70" s="1">
        <v>44039.869953703703</v>
      </c>
      <c r="Z70" s="1">
        <v>44645</v>
      </c>
      <c r="AA70" s="1">
        <v>401768</v>
      </c>
      <c r="AB70" s="1">
        <v>44648.866064814814</v>
      </c>
      <c r="AC70" s="1" t="s">
        <v>7179</v>
      </c>
      <c r="AD70" s="1" t="s">
        <v>3041</v>
      </c>
      <c r="AE70" s="1">
        <v>5104</v>
      </c>
      <c r="AF70" s="1">
        <v>0</v>
      </c>
      <c r="AI70" s="1" t="s">
        <v>3011</v>
      </c>
      <c r="AK70" s="1" t="s">
        <v>3039</v>
      </c>
      <c r="AL70" s="1" t="s">
        <v>3009</v>
      </c>
      <c r="AM70" s="1" t="s">
        <v>735</v>
      </c>
      <c r="AX70" s="1" t="s">
        <v>7178</v>
      </c>
      <c r="AY70" s="1" t="s">
        <v>2995</v>
      </c>
      <c r="AZ70" s="1" t="s">
        <v>3005</v>
      </c>
      <c r="BA70" s="1">
        <v>626620.375</v>
      </c>
      <c r="BB70" s="1">
        <v>5481350.4110000003</v>
      </c>
      <c r="BC70" s="1">
        <v>10</v>
      </c>
      <c r="BN70" s="1" t="s">
        <v>3004</v>
      </c>
      <c r="BO70" s="1" t="s">
        <v>4844</v>
      </c>
      <c r="BP70" s="1" t="s">
        <v>3416</v>
      </c>
      <c r="BQ70" s="1" t="s">
        <v>3675</v>
      </c>
      <c r="BR70" s="1" t="s">
        <v>3081</v>
      </c>
      <c r="BS70" s="1" t="s">
        <v>7172</v>
      </c>
      <c r="BT70" s="1" t="s">
        <v>7171</v>
      </c>
      <c r="BV70" s="1" t="s">
        <v>2997</v>
      </c>
      <c r="BW70" s="1" t="s">
        <v>3002</v>
      </c>
      <c r="BX70" s="1" t="s">
        <v>3038</v>
      </c>
      <c r="BY70" s="1" t="s">
        <v>2995</v>
      </c>
      <c r="CB70" s="1" t="s">
        <v>3037</v>
      </c>
      <c r="CC70" s="1" t="s">
        <v>3036</v>
      </c>
      <c r="CD70" s="1" t="s">
        <v>3035</v>
      </c>
      <c r="CO70" s="1" t="s">
        <v>3117</v>
      </c>
      <c r="CP70" s="1" t="s">
        <v>7177</v>
      </c>
      <c r="CZ70" s="1" t="s">
        <v>2407</v>
      </c>
    </row>
    <row r="71" spans="1:104" x14ac:dyDescent="0.2">
      <c r="A71" s="1">
        <f t="shared" si="12"/>
        <v>1020595.02</v>
      </c>
      <c r="C71" s="1" t="str">
        <f t="shared" si="13"/>
        <v>RD</v>
      </c>
      <c r="D71" s="12">
        <f>INDEX(families!$A:$A,MATCH(E71,families!$B:$B,0))</f>
        <v>31</v>
      </c>
      <c r="E71" s="2" t="str">
        <f t="shared" si="14"/>
        <v>RD</v>
      </c>
      <c r="F71" s="1" t="str">
        <f>IF(_xlfn.SINGLE('~10 Other Crossings'!TypeCL)="WC","",_xlfn.CONCAT(UPPER(_xlfn.SINGLE(Description)),IF(ISBLANK(_xlfn.SINGLE(CrossingIdentifierDescription)),""," ["&amp;_xlfn.SINGLE(CrossingIdentifierDescription)&amp;"]")," (",_xlfn.SINGLE(PXID),")"))</f>
        <v>KAREN CREEK FSR - FSR 8240 01 [Forest Service Road] (T4049.1)</v>
      </c>
      <c r="G7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71" s="1" t="s">
        <v>7176</v>
      </c>
      <c r="N71" s="1">
        <v>1020595.02</v>
      </c>
      <c r="O71" s="1" t="s">
        <v>3023</v>
      </c>
      <c r="P71" s="1" t="s">
        <v>7175</v>
      </c>
      <c r="Q71" s="1" t="s">
        <v>7174</v>
      </c>
      <c r="R71" s="1" t="s">
        <v>3020</v>
      </c>
      <c r="S71" s="1" t="s">
        <v>3019</v>
      </c>
      <c r="T71" s="1" t="s">
        <v>3093</v>
      </c>
      <c r="U71" s="1" t="s">
        <v>3040</v>
      </c>
      <c r="V71" s="1" t="s">
        <v>7157</v>
      </c>
      <c r="W71" s="1" t="s">
        <v>7156</v>
      </c>
      <c r="Y71" s="1">
        <v>44544.842349537037</v>
      </c>
      <c r="Z71" s="1">
        <v>44645</v>
      </c>
      <c r="AA71" s="1">
        <v>401768</v>
      </c>
      <c r="AB71" s="1">
        <v>44648.866099537037</v>
      </c>
      <c r="AC71" s="1" t="s">
        <v>7173</v>
      </c>
      <c r="AD71" s="1" t="s">
        <v>3041</v>
      </c>
      <c r="AE71" s="1">
        <v>4049</v>
      </c>
      <c r="AF71" s="1">
        <v>1</v>
      </c>
      <c r="AG71" s="1" t="s">
        <v>4250</v>
      </c>
      <c r="AI71" s="1" t="s">
        <v>3011</v>
      </c>
      <c r="AJ71" s="1" t="s">
        <v>4249</v>
      </c>
      <c r="AK71" s="1" t="s">
        <v>3039</v>
      </c>
      <c r="AL71" s="1" t="s">
        <v>3009</v>
      </c>
      <c r="AM71" s="1" t="s">
        <v>735</v>
      </c>
      <c r="AY71" s="1" t="s">
        <v>2995</v>
      </c>
      <c r="AZ71" s="1" t="s">
        <v>3005</v>
      </c>
      <c r="BA71" s="1">
        <v>626612.44999999995</v>
      </c>
      <c r="BB71" s="1">
        <v>5481273.0599999996</v>
      </c>
      <c r="BC71" s="1">
        <v>10</v>
      </c>
      <c r="BG71" s="1">
        <v>42244</v>
      </c>
      <c r="BN71" s="1" t="s">
        <v>3004</v>
      </c>
      <c r="BO71" s="1" t="s">
        <v>4844</v>
      </c>
      <c r="BP71" s="1" t="s">
        <v>3416</v>
      </c>
      <c r="BQ71" s="1" t="s">
        <v>3675</v>
      </c>
      <c r="BR71" s="1" t="s">
        <v>3081</v>
      </c>
      <c r="BS71" s="1" t="s">
        <v>7172</v>
      </c>
      <c r="BT71" s="1" t="s">
        <v>7171</v>
      </c>
      <c r="BV71" s="1" t="s">
        <v>2997</v>
      </c>
      <c r="BW71" s="1" t="s">
        <v>2031</v>
      </c>
      <c r="BX71" s="1" t="s">
        <v>4247</v>
      </c>
      <c r="BY71" s="1" t="s">
        <v>2995</v>
      </c>
      <c r="CB71" s="1" t="s">
        <v>4246</v>
      </c>
      <c r="CC71" s="1" t="s">
        <v>4245</v>
      </c>
      <c r="CD71" s="1" t="s">
        <v>2992</v>
      </c>
      <c r="CO71" s="1" t="s">
        <v>3117</v>
      </c>
      <c r="CP71" s="1" t="s">
        <v>7170</v>
      </c>
      <c r="CX71" s="1" t="s">
        <v>7169</v>
      </c>
      <c r="CY71" s="1" t="s">
        <v>7133</v>
      </c>
      <c r="CZ71" s="1" t="s">
        <v>2404</v>
      </c>
    </row>
    <row r="72" spans="1:104" x14ac:dyDescent="0.2">
      <c r="A72" s="1">
        <f t="shared" si="12"/>
        <v>1020755.04</v>
      </c>
      <c r="C72" s="1" t="str">
        <f t="shared" si="13"/>
        <v>RD</v>
      </c>
      <c r="D72" s="12">
        <f>INDEX(families!$A:$A,MATCH(E72,families!$B:$B,0))</f>
        <v>31</v>
      </c>
      <c r="E72" s="2" t="str">
        <f t="shared" si="14"/>
        <v>RD</v>
      </c>
      <c r="F72" s="1" t="str">
        <f>IF(_xlfn.SINGLE('~10 Other Crossings'!TypeCL)="WC","",_xlfn.CONCAT(UPPER(_xlfn.SINGLE(Description)),IF(ISBLANK(_xlfn.SINGLE(CrossingIdentifierDescription)),""," ["&amp;_xlfn.SINGLE(CrossingIdentifierDescription)&amp;"]")," (",_xlfn.SINGLE(PXID),")"))</f>
        <v>ROAD (T5105.0)</v>
      </c>
      <c r="G7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72" s="1" t="s">
        <v>7168</v>
      </c>
      <c r="N72" s="1">
        <v>1020755.04</v>
      </c>
      <c r="O72" s="1" t="s">
        <v>3023</v>
      </c>
      <c r="P72" s="1" t="s">
        <v>3384</v>
      </c>
      <c r="Q72" s="1" t="s">
        <v>3383</v>
      </c>
      <c r="R72" s="1" t="s">
        <v>3019</v>
      </c>
      <c r="S72" s="1" t="s">
        <v>3019</v>
      </c>
      <c r="T72" s="1" t="s">
        <v>3093</v>
      </c>
      <c r="U72" s="1" t="s">
        <v>3040</v>
      </c>
      <c r="V72" s="1" t="s">
        <v>3040</v>
      </c>
      <c r="W72" s="1" t="s">
        <v>6894</v>
      </c>
      <c r="Y72" s="1">
        <v>44039.869953703703</v>
      </c>
      <c r="Z72" s="1">
        <v>44645</v>
      </c>
      <c r="AA72" s="1">
        <v>401768</v>
      </c>
      <c r="AB72" s="1">
        <v>44648.866064814814</v>
      </c>
      <c r="AC72" s="1" t="s">
        <v>7167</v>
      </c>
      <c r="AD72" s="1" t="s">
        <v>3041</v>
      </c>
      <c r="AE72" s="1">
        <v>5105</v>
      </c>
      <c r="AF72" s="1">
        <v>0</v>
      </c>
      <c r="AI72" s="1" t="s">
        <v>3011</v>
      </c>
      <c r="AK72" s="1" t="s">
        <v>3039</v>
      </c>
      <c r="AL72" s="1" t="s">
        <v>3009</v>
      </c>
      <c r="AM72" s="1" t="s">
        <v>735</v>
      </c>
      <c r="AX72" s="1" t="s">
        <v>7166</v>
      </c>
      <c r="AY72" s="1" t="s">
        <v>2995</v>
      </c>
      <c r="AZ72" s="1" t="s">
        <v>3005</v>
      </c>
      <c r="BA72" s="1">
        <v>626568.34299999999</v>
      </c>
      <c r="BB72" s="1">
        <v>5481124.2209999999</v>
      </c>
      <c r="BC72" s="1">
        <v>10</v>
      </c>
      <c r="BN72" s="1" t="s">
        <v>3004</v>
      </c>
      <c r="BO72" s="1" t="s">
        <v>4844</v>
      </c>
      <c r="BP72" s="1" t="s">
        <v>3416</v>
      </c>
      <c r="BQ72" s="1" t="s">
        <v>3675</v>
      </c>
      <c r="BR72" s="1" t="s">
        <v>3000</v>
      </c>
      <c r="BS72" s="1" t="s">
        <v>7107</v>
      </c>
      <c r="BT72" s="1" t="s">
        <v>7103</v>
      </c>
      <c r="BV72" s="1" t="s">
        <v>2997</v>
      </c>
      <c r="BW72" s="1" t="s">
        <v>3002</v>
      </c>
      <c r="BX72" s="1" t="s">
        <v>3038</v>
      </c>
      <c r="BY72" s="1" t="s">
        <v>2995</v>
      </c>
      <c r="CB72" s="1" t="s">
        <v>3037</v>
      </c>
      <c r="CC72" s="1" t="s">
        <v>3036</v>
      </c>
      <c r="CD72" s="1" t="s">
        <v>3035</v>
      </c>
      <c r="CO72" s="1" t="s">
        <v>3117</v>
      </c>
      <c r="CP72" s="1" t="s">
        <v>7165</v>
      </c>
      <c r="CZ72" s="1" t="s">
        <v>2401</v>
      </c>
    </row>
    <row r="73" spans="1:104" x14ac:dyDescent="0.2">
      <c r="A73" s="1">
        <f t="shared" si="12"/>
        <v>1020761.73</v>
      </c>
      <c r="C73" s="1" t="str">
        <f t="shared" si="13"/>
        <v>UC</v>
      </c>
      <c r="D73" s="12">
        <f>INDEX(families!$A:$A,MATCH(E73,families!$B:$B,0))</f>
        <v>35</v>
      </c>
      <c r="E73" s="2" t="str">
        <f t="shared" si="14"/>
        <v>UC</v>
      </c>
      <c r="F73" s="1" t="str">
        <f>IF(_xlfn.SINGLE('~10 Other Crossings'!TypeCL)="WC","",_xlfn.CONCAT(UPPER(_xlfn.SINGLE(Description)),IF(ISBLANK(_xlfn.SINGLE(CrossingIdentifierDescription)),""," ["&amp;_xlfn.SINGLE(CrossingIdentifierDescription)&amp;"]")," (",_xlfn.SINGLE(PXID),")"))</f>
        <v>TELUS U/G FIBRE OPTIC COMMUNICATIONS CABLE (U5464.0)</v>
      </c>
      <c r="G7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73" s="1" t="s">
        <v>7164</v>
      </c>
      <c r="N73" s="1">
        <v>1020761.73</v>
      </c>
      <c r="O73" s="1" t="s">
        <v>3023</v>
      </c>
      <c r="P73" s="1" t="s">
        <v>7131</v>
      </c>
      <c r="Q73" s="1" t="s">
        <v>7130</v>
      </c>
      <c r="R73" s="1" t="s">
        <v>3020</v>
      </c>
      <c r="S73" s="1" t="s">
        <v>3019</v>
      </c>
      <c r="T73" s="1" t="s">
        <v>3093</v>
      </c>
      <c r="U73" s="1" t="s">
        <v>3821</v>
      </c>
      <c r="V73" s="1" t="s">
        <v>4438</v>
      </c>
      <c r="W73" s="1" t="s">
        <v>3102</v>
      </c>
      <c r="Y73" s="1">
        <v>43538.089490740742</v>
      </c>
      <c r="Z73" s="1">
        <v>44645</v>
      </c>
      <c r="AA73" s="1">
        <v>401768</v>
      </c>
      <c r="AB73" s="1">
        <v>44648.866041666668</v>
      </c>
      <c r="AC73" s="1" t="s">
        <v>7163</v>
      </c>
      <c r="AD73" s="1" t="s">
        <v>3056</v>
      </c>
      <c r="AE73" s="1">
        <v>5464</v>
      </c>
      <c r="AF73" s="1">
        <v>0</v>
      </c>
      <c r="AH73" s="1" t="s">
        <v>3086</v>
      </c>
      <c r="AI73" s="1" t="s">
        <v>3011</v>
      </c>
      <c r="AJ73" s="1" t="s">
        <v>3086</v>
      </c>
      <c r="AK73" s="1" t="s">
        <v>3010</v>
      </c>
      <c r="AL73" s="1" t="s">
        <v>3009</v>
      </c>
      <c r="AM73" s="1" t="s">
        <v>3818</v>
      </c>
      <c r="AN73" s="1" t="s">
        <v>3007</v>
      </c>
      <c r="AS73" s="1" t="s">
        <v>3006</v>
      </c>
      <c r="AT73" s="1" t="s">
        <v>3006</v>
      </c>
      <c r="AX73" s="1" t="s">
        <v>7128</v>
      </c>
      <c r="AY73" s="1" t="s">
        <v>2995</v>
      </c>
      <c r="AZ73" s="1" t="s">
        <v>3005</v>
      </c>
      <c r="BA73" s="1">
        <v>626565.08752736996</v>
      </c>
      <c r="BB73" s="1">
        <v>5481118.38371222</v>
      </c>
      <c r="BC73" s="1">
        <v>10</v>
      </c>
      <c r="BD73" s="1" t="s">
        <v>3082</v>
      </c>
      <c r="BE73" s="1">
        <v>1021.89</v>
      </c>
      <c r="BG73" s="1">
        <v>42240</v>
      </c>
      <c r="BN73" s="1" t="s">
        <v>3004</v>
      </c>
      <c r="BO73" s="1" t="s">
        <v>4844</v>
      </c>
      <c r="BP73" s="1" t="s">
        <v>3416</v>
      </c>
      <c r="BQ73" s="1" t="s">
        <v>3675</v>
      </c>
      <c r="BR73" s="1" t="s">
        <v>3000</v>
      </c>
      <c r="BS73" s="1" t="s">
        <v>7107</v>
      </c>
      <c r="BT73" s="1" t="s">
        <v>7103</v>
      </c>
      <c r="BV73" s="1" t="s">
        <v>2997</v>
      </c>
      <c r="BW73" s="1" t="s">
        <v>1968</v>
      </c>
      <c r="BX73" s="1" t="s">
        <v>3053</v>
      </c>
      <c r="BY73" s="1" t="s">
        <v>2995</v>
      </c>
      <c r="CB73" s="1" t="s">
        <v>3052</v>
      </c>
      <c r="CC73" s="1" t="s">
        <v>3051</v>
      </c>
      <c r="CD73" s="1" t="s">
        <v>3050</v>
      </c>
      <c r="CO73" s="1" t="s">
        <v>2991</v>
      </c>
      <c r="CP73" s="1" t="s">
        <v>7162</v>
      </c>
      <c r="CW73" s="1" t="s">
        <v>7126</v>
      </c>
      <c r="CX73" s="1" t="s">
        <v>7161</v>
      </c>
      <c r="CY73" s="1" t="s">
        <v>7124</v>
      </c>
      <c r="CZ73" s="1" t="s">
        <v>7160</v>
      </c>
    </row>
    <row r="74" spans="1:104" x14ac:dyDescent="0.2">
      <c r="A74" s="1">
        <f t="shared" si="12"/>
        <v>1021071.61</v>
      </c>
      <c r="C74" s="1" t="str">
        <f t="shared" si="13"/>
        <v>RD</v>
      </c>
      <c r="D74" s="12">
        <f>INDEX(families!$A:$A,MATCH(E74,families!$B:$B,0))</f>
        <v>31</v>
      </c>
      <c r="E74" s="2" t="str">
        <f t="shared" si="14"/>
        <v>RD</v>
      </c>
      <c r="F74" s="1" t="str">
        <f>IF(_xlfn.SINGLE('~10 Other Crossings'!TypeCL)="WC","",_xlfn.CONCAT(UPPER(_xlfn.SINGLE(Description)),IF(ISBLANK(_xlfn.SINGLE(CrossingIdentifierDescription)),""," ["&amp;_xlfn.SINGLE(CrossingIdentifierDescription)&amp;"]")," (",_xlfn.SINGLE(PXID),")"))</f>
        <v>KAREN CREEK FSR - FSR 8240 01 [Forest Service Road] (T4052.1)</v>
      </c>
      <c r="G7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74" s="1" t="s">
        <v>7158</v>
      </c>
      <c r="N74" s="1">
        <v>1021071.61</v>
      </c>
      <c r="O74" s="1" t="s">
        <v>3023</v>
      </c>
      <c r="P74" s="1" t="s">
        <v>3546</v>
      </c>
      <c r="Q74" s="1" t="s">
        <v>4254</v>
      </c>
      <c r="R74" s="1" t="s">
        <v>3020</v>
      </c>
      <c r="S74" s="1" t="s">
        <v>3019</v>
      </c>
      <c r="T74" s="1" t="s">
        <v>3093</v>
      </c>
      <c r="U74" s="1" t="s">
        <v>3040</v>
      </c>
      <c r="V74" s="1" t="s">
        <v>7157</v>
      </c>
      <c r="W74" s="1" t="s">
        <v>7156</v>
      </c>
      <c r="Y74" s="1">
        <v>43537.960960648146</v>
      </c>
      <c r="Z74" s="1">
        <v>44645</v>
      </c>
      <c r="AA74" s="1">
        <v>401768</v>
      </c>
      <c r="AB74" s="1">
        <v>44648.866041666668</v>
      </c>
      <c r="AC74" s="1" t="s">
        <v>7155</v>
      </c>
      <c r="AD74" s="1" t="s">
        <v>3041</v>
      </c>
      <c r="AE74" s="1">
        <v>4052</v>
      </c>
      <c r="AF74" s="1">
        <v>1</v>
      </c>
      <c r="AG74" s="1" t="s">
        <v>4250</v>
      </c>
      <c r="AH74" s="1" t="s">
        <v>3086</v>
      </c>
      <c r="AI74" s="1" t="s">
        <v>3011</v>
      </c>
      <c r="AJ74" s="1" t="s">
        <v>3086</v>
      </c>
      <c r="AK74" s="1" t="s">
        <v>3039</v>
      </c>
      <c r="AL74" s="1" t="s">
        <v>3009</v>
      </c>
      <c r="AM74" s="1" t="s">
        <v>735</v>
      </c>
      <c r="AX74" s="1" t="s">
        <v>7154</v>
      </c>
      <c r="AY74" s="1" t="s">
        <v>2995</v>
      </c>
      <c r="AZ74" s="1" t="s">
        <v>3005</v>
      </c>
      <c r="BA74" s="1">
        <v>626583.83558055002</v>
      </c>
      <c r="BB74" s="1">
        <v>5480811.8343649898</v>
      </c>
      <c r="BC74" s="1">
        <v>10</v>
      </c>
      <c r="BD74" s="1" t="s">
        <v>3082</v>
      </c>
      <c r="BE74" s="1">
        <v>1023.73</v>
      </c>
      <c r="BG74" s="1">
        <v>42247</v>
      </c>
      <c r="BN74" s="1" t="s">
        <v>3004</v>
      </c>
      <c r="BO74" s="1" t="s">
        <v>4844</v>
      </c>
      <c r="BP74" s="1" t="s">
        <v>3416</v>
      </c>
      <c r="BQ74" s="1" t="s">
        <v>3675</v>
      </c>
      <c r="BR74" s="1" t="s">
        <v>3000</v>
      </c>
      <c r="BS74" s="1" t="s">
        <v>7107</v>
      </c>
      <c r="BT74" s="1" t="s">
        <v>7103</v>
      </c>
      <c r="BV74" s="1" t="s">
        <v>2997</v>
      </c>
      <c r="BW74" s="1" t="s">
        <v>2031</v>
      </c>
      <c r="BX74" s="1" t="s">
        <v>4247</v>
      </c>
      <c r="BY74" s="1" t="s">
        <v>2995</v>
      </c>
      <c r="CB74" s="1" t="s">
        <v>4246</v>
      </c>
      <c r="CC74" s="1" t="s">
        <v>4245</v>
      </c>
      <c r="CD74" s="1" t="s">
        <v>2992</v>
      </c>
      <c r="CO74" s="1" t="s">
        <v>3117</v>
      </c>
      <c r="CP74" s="1" t="s">
        <v>7153</v>
      </c>
      <c r="CW74" s="1" t="s">
        <v>7152</v>
      </c>
      <c r="CX74" s="1" t="s">
        <v>7151</v>
      </c>
      <c r="CY74" s="1" t="s">
        <v>7133</v>
      </c>
      <c r="CZ74" s="1" t="s">
        <v>2394</v>
      </c>
    </row>
    <row r="75" spans="1:104" x14ac:dyDescent="0.2">
      <c r="A75" s="1">
        <f t="shared" si="12"/>
        <v>1021397.01</v>
      </c>
      <c r="C75" s="1" t="str">
        <f t="shared" si="13"/>
        <v>UE</v>
      </c>
      <c r="D75" s="12">
        <f>INDEX(families!$A:$A,MATCH(E75,families!$B:$B,0))</f>
        <v>36</v>
      </c>
      <c r="E75" s="2" t="str">
        <f t="shared" si="14"/>
        <v>UE</v>
      </c>
      <c r="F75" s="1" t="str">
        <f>IF(_xlfn.SINGLE('~10 Other Crossings'!TypeCL)="WC","",_xlfn.CONCAT(UPPER(_xlfn.SINGLE(Description)),IF(ISBLANK(_xlfn.SINGLE(CrossingIdentifierDescription)),""," ["&amp;_xlfn.SINGLE(CrossingIdentifierDescription)&amp;"]")," (",_xlfn.SINGLE(PXID),")"))</f>
        <v>SPECTRA ENERGY CATHODIC PROTECTION GROUNDBED (U5487.0)</v>
      </c>
      <c r="G7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75" s="1" t="s">
        <v>7150</v>
      </c>
      <c r="N75" s="1">
        <v>1021397.01</v>
      </c>
      <c r="O75" s="1" t="s">
        <v>3023</v>
      </c>
      <c r="P75" s="1" t="s">
        <v>7149</v>
      </c>
      <c r="Q75" s="1" t="s">
        <v>7148</v>
      </c>
      <c r="R75" s="1" t="s">
        <v>3020</v>
      </c>
      <c r="S75" s="1" t="s">
        <v>3019</v>
      </c>
      <c r="T75" s="1" t="s">
        <v>3093</v>
      </c>
      <c r="U75" s="1" t="s">
        <v>7147</v>
      </c>
      <c r="V75" s="1" t="s">
        <v>7146</v>
      </c>
      <c r="W75" s="1" t="s">
        <v>7145</v>
      </c>
      <c r="Y75" s="1">
        <v>43554.897546296299</v>
      </c>
      <c r="Z75" s="1">
        <v>44645</v>
      </c>
      <c r="AA75" s="1">
        <v>401768</v>
      </c>
      <c r="AB75" s="1">
        <v>44648.866041666668</v>
      </c>
      <c r="AC75" s="1" t="s">
        <v>7144</v>
      </c>
      <c r="AD75" s="1" t="s">
        <v>3056</v>
      </c>
      <c r="AE75" s="1">
        <v>5487</v>
      </c>
      <c r="AF75" s="1">
        <v>0</v>
      </c>
      <c r="AI75" s="1" t="s">
        <v>3011</v>
      </c>
      <c r="AK75" s="1" t="s">
        <v>3010</v>
      </c>
      <c r="AL75" s="1" t="s">
        <v>3009</v>
      </c>
      <c r="AM75" s="1" t="s">
        <v>3054</v>
      </c>
      <c r="AN75" s="1" t="s">
        <v>3007</v>
      </c>
      <c r="AS75" s="1" t="s">
        <v>3006</v>
      </c>
      <c r="AT75" s="1" t="s">
        <v>3006</v>
      </c>
      <c r="AY75" s="1" t="s">
        <v>2995</v>
      </c>
      <c r="AZ75" s="1" t="s">
        <v>3005</v>
      </c>
      <c r="BA75" s="1">
        <v>626592.08646036999</v>
      </c>
      <c r="BB75" s="1">
        <v>5480488.34056124</v>
      </c>
      <c r="BC75" s="1">
        <v>10</v>
      </c>
      <c r="BN75" s="1" t="s">
        <v>3004</v>
      </c>
      <c r="BO75" s="1" t="s">
        <v>4844</v>
      </c>
      <c r="BP75" s="1" t="s">
        <v>3416</v>
      </c>
      <c r="BQ75" s="1" t="s">
        <v>6130</v>
      </c>
      <c r="BR75" s="1" t="s">
        <v>3081</v>
      </c>
      <c r="BS75" s="1" t="s">
        <v>7107</v>
      </c>
      <c r="BT75" s="1" t="s">
        <v>7103</v>
      </c>
      <c r="BV75" s="1" t="s">
        <v>2997</v>
      </c>
      <c r="BW75" s="1" t="s">
        <v>1968</v>
      </c>
      <c r="BX75" s="1" t="s">
        <v>3053</v>
      </c>
      <c r="BY75" s="1" t="s">
        <v>2995</v>
      </c>
      <c r="CB75" s="1" t="s">
        <v>3052</v>
      </c>
      <c r="CC75" s="1" t="s">
        <v>3051</v>
      </c>
      <c r="CD75" s="1" t="s">
        <v>3050</v>
      </c>
      <c r="CO75" s="1" t="s">
        <v>2991</v>
      </c>
      <c r="CP75" s="1" t="s">
        <v>7143</v>
      </c>
      <c r="CX75" s="1" t="s">
        <v>7142</v>
      </c>
      <c r="CZ75" s="1" t="s">
        <v>2391</v>
      </c>
    </row>
    <row r="76" spans="1:104" x14ac:dyDescent="0.2">
      <c r="A76" s="1">
        <f t="shared" si="12"/>
        <v>1021407.86</v>
      </c>
      <c r="C76" s="1" t="str">
        <f t="shared" si="13"/>
        <v>RD</v>
      </c>
      <c r="D76" s="12">
        <f>INDEX(families!$A:$A,MATCH(E76,families!$B:$B,0))</f>
        <v>31</v>
      </c>
      <c r="E76" s="2" t="str">
        <f t="shared" si="14"/>
        <v>RD</v>
      </c>
      <c r="F76" s="1" t="str">
        <f>IF(_xlfn.SINGLE('~10 Other Crossings'!TypeCL)="WC","",_xlfn.CONCAT(UPPER(_xlfn.SINGLE(Description)),IF(ISBLANK(_xlfn.SINGLE(CrossingIdentifierDescription)),""," ["&amp;_xlfn.SINGLE(CrossingIdentifierDescription)&amp;"]")," (",_xlfn.SINGLE(PXID),")"))</f>
        <v>TRAIL (T4054.1)</v>
      </c>
      <c r="G7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76" s="1" t="s">
        <v>7141</v>
      </c>
      <c r="N76" s="1">
        <v>1021407.86</v>
      </c>
      <c r="O76" s="1" t="s">
        <v>3023</v>
      </c>
      <c r="P76" s="1" t="s">
        <v>7140</v>
      </c>
      <c r="Q76" s="1" t="s">
        <v>7139</v>
      </c>
      <c r="R76" s="1" t="s">
        <v>3020</v>
      </c>
      <c r="S76" s="1" t="s">
        <v>3019</v>
      </c>
      <c r="T76" s="1" t="s">
        <v>3093</v>
      </c>
      <c r="U76" s="1" t="s">
        <v>3311</v>
      </c>
      <c r="V76" s="1" t="s">
        <v>3311</v>
      </c>
      <c r="W76" s="1" t="s">
        <v>3310</v>
      </c>
      <c r="Y76" s="1">
        <v>43537.962488425925</v>
      </c>
      <c r="Z76" s="1">
        <v>44645</v>
      </c>
      <c r="AA76" s="1">
        <v>401768</v>
      </c>
      <c r="AB76" s="1">
        <v>44648.866041666668</v>
      </c>
      <c r="AC76" s="1" t="s">
        <v>7138</v>
      </c>
      <c r="AD76" s="1" t="s">
        <v>3041</v>
      </c>
      <c r="AE76" s="1">
        <v>4054</v>
      </c>
      <c r="AF76" s="1">
        <v>1</v>
      </c>
      <c r="AH76" s="1" t="s">
        <v>3086</v>
      </c>
      <c r="AI76" s="1" t="s">
        <v>3011</v>
      </c>
      <c r="AJ76" s="1" t="s">
        <v>3086</v>
      </c>
      <c r="AK76" s="1" t="s">
        <v>3039</v>
      </c>
      <c r="AL76" s="1" t="s">
        <v>3009</v>
      </c>
      <c r="AM76" s="1" t="s">
        <v>735</v>
      </c>
      <c r="AX76" s="1" t="s">
        <v>7137</v>
      </c>
      <c r="AY76" s="1" t="s">
        <v>2995</v>
      </c>
      <c r="AZ76" s="1" t="s">
        <v>3005</v>
      </c>
      <c r="BA76" s="1">
        <v>626590.42820809002</v>
      </c>
      <c r="BB76" s="1">
        <v>5480477.6173075298</v>
      </c>
      <c r="BC76" s="1">
        <v>10</v>
      </c>
      <c r="BD76" s="1" t="s">
        <v>3082</v>
      </c>
      <c r="BE76" s="1">
        <v>1024.07</v>
      </c>
      <c r="BG76" s="1">
        <v>42250</v>
      </c>
      <c r="BN76" s="1" t="s">
        <v>3004</v>
      </c>
      <c r="BO76" s="1" t="s">
        <v>4844</v>
      </c>
      <c r="BP76" s="1" t="s">
        <v>3416</v>
      </c>
      <c r="BQ76" s="1" t="s">
        <v>6130</v>
      </c>
      <c r="BR76" s="1" t="s">
        <v>3081</v>
      </c>
      <c r="BS76" s="1" t="s">
        <v>7107</v>
      </c>
      <c r="BT76" s="1" t="s">
        <v>7103</v>
      </c>
      <c r="BV76" s="1" t="s">
        <v>2997</v>
      </c>
      <c r="BW76" s="1" t="s">
        <v>1981</v>
      </c>
      <c r="BX76" s="1" t="s">
        <v>3306</v>
      </c>
      <c r="BY76" s="1" t="s">
        <v>2995</v>
      </c>
      <c r="CB76" s="1" t="s">
        <v>3287</v>
      </c>
      <c r="CC76" s="1" t="s">
        <v>3286</v>
      </c>
      <c r="CD76" s="1" t="s">
        <v>3050</v>
      </c>
      <c r="CO76" s="1" t="s">
        <v>3117</v>
      </c>
      <c r="CP76" s="1" t="s">
        <v>7136</v>
      </c>
      <c r="CW76" s="1" t="s">
        <v>7135</v>
      </c>
      <c r="CX76" s="1" t="s">
        <v>7134</v>
      </c>
      <c r="CY76" s="1" t="s">
        <v>7133</v>
      </c>
      <c r="CZ76" s="1" t="s">
        <v>7123</v>
      </c>
    </row>
    <row r="77" spans="1:104" x14ac:dyDescent="0.2">
      <c r="A77" s="1">
        <f t="shared" si="12"/>
        <v>1021810.56</v>
      </c>
      <c r="C77" s="1" t="str">
        <f t="shared" si="13"/>
        <v>UC</v>
      </c>
      <c r="D77" s="12">
        <f>INDEX(families!$A:$A,MATCH(E77,families!$B:$B,0))</f>
        <v>35</v>
      </c>
      <c r="E77" s="2" t="str">
        <f t="shared" si="14"/>
        <v>UC</v>
      </c>
      <c r="F77" s="1" t="str">
        <f>IF(_xlfn.SINGLE('~10 Other Crossings'!TypeCL)="WC","",_xlfn.CONCAT(UPPER(_xlfn.SINGLE(Description)),IF(ISBLANK(_xlfn.SINGLE(CrossingIdentifierDescription)),""," ["&amp;_xlfn.SINGLE(CrossingIdentifierDescription)&amp;"]")," (",_xlfn.SINGLE(PXID),")"))</f>
        <v>TELUS U/G FIBRE OPTIC COMMUNICATIONS CABLE (U5465.0)</v>
      </c>
      <c r="G7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77" s="1" t="s">
        <v>7132</v>
      </c>
      <c r="N77" s="1">
        <v>1021810.56</v>
      </c>
      <c r="O77" s="1" t="s">
        <v>3023</v>
      </c>
      <c r="P77" s="1" t="s">
        <v>7131</v>
      </c>
      <c r="Q77" s="1" t="s">
        <v>7130</v>
      </c>
      <c r="R77" s="1" t="s">
        <v>3020</v>
      </c>
      <c r="S77" s="1" t="s">
        <v>3019</v>
      </c>
      <c r="T77" s="1" t="s">
        <v>3093</v>
      </c>
      <c r="U77" s="1" t="s">
        <v>3821</v>
      </c>
      <c r="V77" s="1" t="s">
        <v>4438</v>
      </c>
      <c r="W77" s="1" t="s">
        <v>3102</v>
      </c>
      <c r="Y77" s="1">
        <v>43538.097951388889</v>
      </c>
      <c r="Z77" s="1">
        <v>44645</v>
      </c>
      <c r="AA77" s="1">
        <v>401768</v>
      </c>
      <c r="AB77" s="1">
        <v>44648.866041666668</v>
      </c>
      <c r="AC77" s="1" t="s">
        <v>7129</v>
      </c>
      <c r="AD77" s="1" t="s">
        <v>3056</v>
      </c>
      <c r="AE77" s="1">
        <v>5465</v>
      </c>
      <c r="AF77" s="1">
        <v>0</v>
      </c>
      <c r="AH77" s="1" t="s">
        <v>3086</v>
      </c>
      <c r="AI77" s="1" t="s">
        <v>3011</v>
      </c>
      <c r="AJ77" s="1" t="s">
        <v>3086</v>
      </c>
      <c r="AK77" s="1" t="s">
        <v>3010</v>
      </c>
      <c r="AL77" s="1" t="s">
        <v>3009</v>
      </c>
      <c r="AM77" s="1" t="s">
        <v>3818</v>
      </c>
      <c r="AN77" s="1" t="s">
        <v>3007</v>
      </c>
      <c r="AS77" s="1" t="s">
        <v>3006</v>
      </c>
      <c r="AT77" s="1" t="s">
        <v>3006</v>
      </c>
      <c r="AX77" s="1" t="s">
        <v>7128</v>
      </c>
      <c r="AY77" s="1" t="s">
        <v>2995</v>
      </c>
      <c r="AZ77" s="1" t="s">
        <v>3005</v>
      </c>
      <c r="BA77" s="1">
        <v>626476.16623799002</v>
      </c>
      <c r="BB77" s="1">
        <v>5480114.9017770197</v>
      </c>
      <c r="BC77" s="1">
        <v>10</v>
      </c>
      <c r="BD77" s="1" t="s">
        <v>3082</v>
      </c>
      <c r="BE77" s="1">
        <v>1021.89</v>
      </c>
      <c r="BG77" s="1">
        <v>42240</v>
      </c>
      <c r="BN77" s="1" t="s">
        <v>3004</v>
      </c>
      <c r="BO77" s="1" t="s">
        <v>4844</v>
      </c>
      <c r="BP77" s="1" t="s">
        <v>3416</v>
      </c>
      <c r="BQ77" s="1" t="s">
        <v>6130</v>
      </c>
      <c r="BR77" s="1" t="s">
        <v>3000</v>
      </c>
      <c r="BS77" s="1" t="s">
        <v>7107</v>
      </c>
      <c r="BT77" s="1" t="s">
        <v>7103</v>
      </c>
      <c r="BV77" s="1" t="s">
        <v>2997</v>
      </c>
      <c r="BW77" s="1" t="s">
        <v>1968</v>
      </c>
      <c r="BX77" s="1" t="s">
        <v>3053</v>
      </c>
      <c r="BY77" s="1" t="s">
        <v>2995</v>
      </c>
      <c r="CB77" s="1" t="s">
        <v>3052</v>
      </c>
      <c r="CC77" s="1" t="s">
        <v>3051</v>
      </c>
      <c r="CD77" s="1" t="s">
        <v>3050</v>
      </c>
      <c r="CO77" s="1" t="s">
        <v>2991</v>
      </c>
      <c r="CP77" s="1" t="s">
        <v>7127</v>
      </c>
      <c r="CW77" s="1" t="s">
        <v>7126</v>
      </c>
      <c r="CX77" s="1" t="s">
        <v>7125</v>
      </c>
      <c r="CY77" s="1" t="s">
        <v>7124</v>
      </c>
      <c r="CZ77" s="1" t="s">
        <v>2382</v>
      </c>
    </row>
    <row r="78" spans="1:104" x14ac:dyDescent="0.2">
      <c r="A78" s="1">
        <f t="shared" si="12"/>
        <v>1022259.46</v>
      </c>
      <c r="C78" s="1" t="str">
        <f t="shared" si="13"/>
        <v>RD</v>
      </c>
      <c r="D78" s="12">
        <f>INDEX(families!$A:$A,MATCH(E78,families!$B:$B,0))</f>
        <v>31</v>
      </c>
      <c r="E78" s="2" t="str">
        <f t="shared" si="14"/>
        <v>RD</v>
      </c>
      <c r="F78" s="1" t="str">
        <f>IF(_xlfn.SINGLE('~10 Other Crossings'!TypeCL)="WC","",_xlfn.CONCAT(UPPER(_xlfn.SINGLE(Description)),IF(ISBLANK(_xlfn.SINGLE(CrossingIdentifierDescription)),""," ["&amp;_xlfn.SINGLE(CrossingIdentifierDescription)&amp;"]")," (",_xlfn.SINGLE(PXID),")"))</f>
        <v>ROAD (T4936.0)</v>
      </c>
      <c r="G7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78" s="1" t="s">
        <v>7123</v>
      </c>
      <c r="N78" s="1">
        <v>1022259.46</v>
      </c>
      <c r="O78" s="1" t="s">
        <v>3023</v>
      </c>
      <c r="P78" s="1" t="s">
        <v>7122</v>
      </c>
      <c r="Q78" s="1" t="s">
        <v>7121</v>
      </c>
      <c r="R78" s="1" t="s">
        <v>3020</v>
      </c>
      <c r="S78" s="1" t="s">
        <v>3019</v>
      </c>
      <c r="T78" s="1" t="s">
        <v>3093</v>
      </c>
      <c r="U78" s="1" t="s">
        <v>3040</v>
      </c>
      <c r="V78" s="1" t="s">
        <v>3040</v>
      </c>
      <c r="W78" s="1" t="s">
        <v>3310</v>
      </c>
      <c r="Y78" s="1">
        <v>43538.106192129628</v>
      </c>
      <c r="Z78" s="1">
        <v>44645</v>
      </c>
      <c r="AA78" s="1">
        <v>401768</v>
      </c>
      <c r="AB78" s="1">
        <v>44648.866041666668</v>
      </c>
      <c r="AC78" s="1" t="s">
        <v>7120</v>
      </c>
      <c r="AD78" s="1" t="s">
        <v>3041</v>
      </c>
      <c r="AE78" s="1">
        <v>4936</v>
      </c>
      <c r="AF78" s="1">
        <v>0</v>
      </c>
      <c r="AH78" s="1" t="s">
        <v>3086</v>
      </c>
      <c r="AI78" s="1" t="s">
        <v>3011</v>
      </c>
      <c r="AK78" s="1" t="s">
        <v>3039</v>
      </c>
      <c r="AL78" s="1" t="s">
        <v>3009</v>
      </c>
      <c r="AM78" s="1" t="s">
        <v>735</v>
      </c>
      <c r="AY78" s="1" t="s">
        <v>2995</v>
      </c>
      <c r="AZ78" s="1" t="s">
        <v>3005</v>
      </c>
      <c r="BA78" s="1">
        <v>626483.54213816999</v>
      </c>
      <c r="BB78" s="1">
        <v>5479733.5655477904</v>
      </c>
      <c r="BC78" s="1">
        <v>10</v>
      </c>
      <c r="BN78" s="1" t="s">
        <v>3004</v>
      </c>
      <c r="BO78" s="1" t="s">
        <v>4844</v>
      </c>
      <c r="BP78" s="1" t="s">
        <v>3416</v>
      </c>
      <c r="BQ78" s="1" t="s">
        <v>7088</v>
      </c>
      <c r="BR78" s="1" t="s">
        <v>3081</v>
      </c>
      <c r="BS78" s="1" t="s">
        <v>7107</v>
      </c>
      <c r="BT78" s="1" t="s">
        <v>7103</v>
      </c>
      <c r="BV78" s="1" t="s">
        <v>2997</v>
      </c>
      <c r="BW78" s="1" t="s">
        <v>1981</v>
      </c>
      <c r="BX78" s="1" t="s">
        <v>3306</v>
      </c>
      <c r="BY78" s="1" t="s">
        <v>2995</v>
      </c>
      <c r="CB78" s="1" t="s">
        <v>3287</v>
      </c>
      <c r="CC78" s="1" t="s">
        <v>3286</v>
      </c>
      <c r="CD78" s="1" t="s">
        <v>3050</v>
      </c>
      <c r="CO78" s="1" t="s">
        <v>3117</v>
      </c>
      <c r="CP78" s="1" t="s">
        <v>7119</v>
      </c>
      <c r="CW78" s="1" t="s">
        <v>7101</v>
      </c>
      <c r="CX78" s="1" t="s">
        <v>7100</v>
      </c>
      <c r="CY78" s="1" t="s">
        <v>7090</v>
      </c>
      <c r="CZ78" s="1" t="s">
        <v>2376</v>
      </c>
    </row>
    <row r="79" spans="1:104" x14ac:dyDescent="0.2">
      <c r="A79" s="1">
        <f t="shared" si="12"/>
        <v>1022360.65</v>
      </c>
      <c r="C79" s="1" t="str">
        <f t="shared" si="13"/>
        <v>RD</v>
      </c>
      <c r="D79" s="12">
        <f>INDEX(families!$A:$A,MATCH(E79,families!$B:$B,0))</f>
        <v>31</v>
      </c>
      <c r="E79" s="2" t="str">
        <f t="shared" si="14"/>
        <v>RD</v>
      </c>
      <c r="F79" s="1" t="str">
        <f>IF(_xlfn.SINGLE('~10 Other Crossings'!TypeCL)="WC","",_xlfn.CONCAT(UPPER(_xlfn.SINGLE(Description)),IF(ISBLANK(_xlfn.SINGLE(CrossingIdentifierDescription)),""," ["&amp;_xlfn.SINGLE(CrossingIdentifierDescription)&amp;"]")," (",_xlfn.SINGLE(PXID),")"))</f>
        <v>ROAD (T4911.0)</v>
      </c>
      <c r="G7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79" s="1" t="s">
        <v>7118</v>
      </c>
      <c r="N79" s="1">
        <v>1022360.65</v>
      </c>
      <c r="O79" s="1" t="s">
        <v>3023</v>
      </c>
      <c r="P79" s="1" t="s">
        <v>7117</v>
      </c>
      <c r="Q79" s="1" t="s">
        <v>7116</v>
      </c>
      <c r="R79" s="1" t="s">
        <v>3020</v>
      </c>
      <c r="S79" s="1" t="s">
        <v>3019</v>
      </c>
      <c r="T79" s="1" t="s">
        <v>3093</v>
      </c>
      <c r="U79" s="1" t="s">
        <v>3040</v>
      </c>
      <c r="V79" s="1" t="s">
        <v>3040</v>
      </c>
      <c r="W79" s="1" t="s">
        <v>3310</v>
      </c>
      <c r="Y79" s="1">
        <v>44656.767696759256</v>
      </c>
      <c r="Z79" s="1">
        <v>44656.520775462966</v>
      </c>
      <c r="AA79" s="1">
        <v>401768</v>
      </c>
      <c r="AB79" s="1">
        <v>44656.890370370369</v>
      </c>
      <c r="AC79" s="1" t="s">
        <v>7115</v>
      </c>
      <c r="AD79" s="1" t="s">
        <v>3041</v>
      </c>
      <c r="AE79" s="1">
        <v>4911</v>
      </c>
      <c r="AF79" s="1">
        <v>0</v>
      </c>
      <c r="AH79" s="1" t="s">
        <v>3086</v>
      </c>
      <c r="AI79" s="1" t="s">
        <v>3011</v>
      </c>
      <c r="AK79" s="1" t="s">
        <v>3039</v>
      </c>
      <c r="AL79" s="1" t="s">
        <v>3009</v>
      </c>
      <c r="AM79" s="1" t="s">
        <v>735</v>
      </c>
      <c r="AY79" s="1" t="s">
        <v>2995</v>
      </c>
      <c r="AZ79" s="1" t="s">
        <v>3005</v>
      </c>
      <c r="BA79" s="1">
        <v>626490.98511789995</v>
      </c>
      <c r="BB79" s="1">
        <v>5479636.62724947</v>
      </c>
      <c r="BC79" s="1">
        <v>10</v>
      </c>
      <c r="BN79" s="1" t="s">
        <v>3004</v>
      </c>
      <c r="BO79" s="1" t="s">
        <v>4844</v>
      </c>
      <c r="BP79" s="1" t="s">
        <v>3416</v>
      </c>
      <c r="BQ79" s="1" t="s">
        <v>7088</v>
      </c>
      <c r="BR79" s="1" t="s">
        <v>3081</v>
      </c>
      <c r="BS79" s="1" t="s">
        <v>7107</v>
      </c>
      <c r="BT79" s="1" t="s">
        <v>7103</v>
      </c>
      <c r="BV79" s="1" t="s">
        <v>2997</v>
      </c>
      <c r="BW79" s="1" t="s">
        <v>1981</v>
      </c>
      <c r="BX79" s="1" t="s">
        <v>3306</v>
      </c>
      <c r="BY79" s="1" t="s">
        <v>2995</v>
      </c>
      <c r="CB79" s="1" t="s">
        <v>3287</v>
      </c>
      <c r="CC79" s="1" t="s">
        <v>3286</v>
      </c>
      <c r="CD79" s="1" t="s">
        <v>3050</v>
      </c>
      <c r="CO79" s="1" t="s">
        <v>3117</v>
      </c>
      <c r="CP79" s="1" t="s">
        <v>7114</v>
      </c>
      <c r="CW79" s="1" t="s">
        <v>7101</v>
      </c>
      <c r="CX79" s="1" t="s">
        <v>7100</v>
      </c>
      <c r="CY79" s="1" t="s">
        <v>7090</v>
      </c>
      <c r="CZ79" s="1" t="s">
        <v>2370</v>
      </c>
    </row>
    <row r="80" spans="1:104" x14ac:dyDescent="0.2">
      <c r="A80" s="1">
        <f t="shared" si="12"/>
        <v>1022502.35</v>
      </c>
      <c r="C80" s="1" t="str">
        <f t="shared" si="13"/>
        <v>RD</v>
      </c>
      <c r="D80" s="12">
        <f>INDEX(families!$A:$A,MATCH(E80,families!$B:$B,0))</f>
        <v>31</v>
      </c>
      <c r="E80" s="2" t="str">
        <f t="shared" si="14"/>
        <v>RD</v>
      </c>
      <c r="F80" s="1" t="str">
        <f>IF(_xlfn.SINGLE('~10 Other Crossings'!TypeCL)="WC","",_xlfn.CONCAT(UPPER(_xlfn.SINGLE(Description)),IF(ISBLANK(_xlfn.SINGLE(CrossingIdentifierDescription)),""," ["&amp;_xlfn.SINGLE(CrossingIdentifierDescription)&amp;"]")," (",_xlfn.SINGLE(PXID),")"))</f>
        <v>ROAD (T4699.0)</v>
      </c>
      <c r="G8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80" s="1" t="s">
        <v>7113</v>
      </c>
      <c r="N80" s="1">
        <v>1022502.35</v>
      </c>
      <c r="O80" s="1" t="s">
        <v>3023</v>
      </c>
      <c r="P80" s="1" t="s">
        <v>7112</v>
      </c>
      <c r="Q80" s="1" t="s">
        <v>7111</v>
      </c>
      <c r="R80" s="1" t="s">
        <v>3020</v>
      </c>
      <c r="S80" s="1" t="s">
        <v>3019</v>
      </c>
      <c r="T80" s="1" t="s">
        <v>3093</v>
      </c>
      <c r="U80" s="1" t="s">
        <v>3040</v>
      </c>
      <c r="V80" s="1" t="s">
        <v>3040</v>
      </c>
      <c r="W80" s="1" t="s">
        <v>3310</v>
      </c>
      <c r="Y80" s="1">
        <v>43536.988981481481</v>
      </c>
      <c r="Z80" s="1">
        <v>44645</v>
      </c>
      <c r="AA80" s="1">
        <v>401768</v>
      </c>
      <c r="AB80" s="1">
        <v>44648.866030092591</v>
      </c>
      <c r="AC80" s="1" t="s">
        <v>7110</v>
      </c>
      <c r="AD80" s="1" t="s">
        <v>3041</v>
      </c>
      <c r="AE80" s="1">
        <v>4699</v>
      </c>
      <c r="AF80" s="1">
        <v>0</v>
      </c>
      <c r="AH80" s="1" t="s">
        <v>3086</v>
      </c>
      <c r="AI80" s="1" t="s">
        <v>3011</v>
      </c>
      <c r="AK80" s="1" t="s">
        <v>3039</v>
      </c>
      <c r="AL80" s="1" t="s">
        <v>3009</v>
      </c>
      <c r="AM80" s="1" t="s">
        <v>735</v>
      </c>
      <c r="AY80" s="1" t="s">
        <v>2995</v>
      </c>
      <c r="AZ80" s="1" t="s">
        <v>3005</v>
      </c>
      <c r="BA80" s="1">
        <v>626381.01591461</v>
      </c>
      <c r="BB80" s="1">
        <v>5479551.6640956299</v>
      </c>
      <c r="BC80" s="1">
        <v>10</v>
      </c>
      <c r="BN80" s="1" t="s">
        <v>3004</v>
      </c>
      <c r="BO80" s="1" t="s">
        <v>4844</v>
      </c>
      <c r="BP80" s="1" t="s">
        <v>3416</v>
      </c>
      <c r="BQ80" s="1" t="s">
        <v>7088</v>
      </c>
      <c r="BR80" s="1" t="s">
        <v>3081</v>
      </c>
      <c r="BS80" s="1" t="s">
        <v>7107</v>
      </c>
      <c r="BT80" s="1" t="s">
        <v>7103</v>
      </c>
      <c r="BV80" s="1" t="s">
        <v>2997</v>
      </c>
      <c r="BW80" s="1" t="s">
        <v>1981</v>
      </c>
      <c r="BX80" s="1" t="s">
        <v>3306</v>
      </c>
      <c r="BY80" s="1" t="s">
        <v>2995</v>
      </c>
      <c r="CB80" s="1" t="s">
        <v>3287</v>
      </c>
      <c r="CC80" s="1" t="s">
        <v>3286</v>
      </c>
      <c r="CD80" s="1" t="s">
        <v>3050</v>
      </c>
      <c r="CO80" s="1" t="s">
        <v>3117</v>
      </c>
      <c r="CP80" s="1" t="s">
        <v>7109</v>
      </c>
      <c r="CW80" s="1" t="s">
        <v>7101</v>
      </c>
      <c r="CX80" s="1" t="s">
        <v>7100</v>
      </c>
      <c r="CY80" s="1" t="s">
        <v>7090</v>
      </c>
      <c r="CZ80" s="1" t="s">
        <v>7108</v>
      </c>
    </row>
    <row r="81" spans="1:104" x14ac:dyDescent="0.2">
      <c r="A81" s="1">
        <f t="shared" si="12"/>
        <v>1022539.51</v>
      </c>
      <c r="C81" s="1" t="str">
        <f t="shared" si="13"/>
        <v>RD</v>
      </c>
      <c r="D81" s="12">
        <f>INDEX(families!$A:$A,MATCH(E81,families!$B:$B,0))</f>
        <v>31</v>
      </c>
      <c r="E81" s="2" t="str">
        <f t="shared" si="14"/>
        <v>RD</v>
      </c>
      <c r="F81" s="1" t="str">
        <f>IF(_xlfn.SINGLE('~10 Other Crossings'!TypeCL)="WC","",_xlfn.CONCAT(UPPER(_xlfn.SINGLE(Description)),IF(ISBLANK(_xlfn.SINGLE(CrossingIdentifierDescription)),""," ["&amp;_xlfn.SINGLE(CrossingIdentifierDescription)&amp;"]")," (",_xlfn.SINGLE(PXID),")"))</f>
        <v>ROAD (T4912.0)</v>
      </c>
      <c r="G8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81" s="1" t="s">
        <v>7106</v>
      </c>
      <c r="N81" s="1">
        <v>1022539.51</v>
      </c>
      <c r="O81" s="1" t="s">
        <v>3023</v>
      </c>
      <c r="P81" s="1" t="s">
        <v>3630</v>
      </c>
      <c r="Q81" s="1" t="s">
        <v>3629</v>
      </c>
      <c r="R81" s="1" t="s">
        <v>3020</v>
      </c>
      <c r="S81" s="1" t="s">
        <v>3019</v>
      </c>
      <c r="T81" s="1" t="s">
        <v>3093</v>
      </c>
      <c r="U81" s="1" t="s">
        <v>3040</v>
      </c>
      <c r="V81" s="1" t="s">
        <v>3040</v>
      </c>
      <c r="W81" s="1" t="s">
        <v>3310</v>
      </c>
      <c r="Y81" s="1">
        <v>43538.107592592591</v>
      </c>
      <c r="Z81" s="1">
        <v>44645</v>
      </c>
      <c r="AA81" s="1">
        <v>401768</v>
      </c>
      <c r="AB81" s="1">
        <v>44648.866041666668</v>
      </c>
      <c r="AC81" s="1" t="s">
        <v>7105</v>
      </c>
      <c r="AD81" s="1" t="s">
        <v>3041</v>
      </c>
      <c r="AE81" s="1">
        <v>4912</v>
      </c>
      <c r="AF81" s="1">
        <v>0</v>
      </c>
      <c r="AH81" s="1" t="s">
        <v>3086</v>
      </c>
      <c r="AI81" s="1" t="s">
        <v>3011</v>
      </c>
      <c r="AK81" s="1" t="s">
        <v>3039</v>
      </c>
      <c r="AL81" s="1" t="s">
        <v>3009</v>
      </c>
      <c r="AM81" s="1" t="s">
        <v>735</v>
      </c>
      <c r="AY81" s="1" t="s">
        <v>2995</v>
      </c>
      <c r="AZ81" s="1" t="s">
        <v>3005</v>
      </c>
      <c r="BA81" s="1">
        <v>626351.03852486005</v>
      </c>
      <c r="BB81" s="1">
        <v>5479529.6771523701</v>
      </c>
      <c r="BC81" s="1">
        <v>10</v>
      </c>
      <c r="BN81" s="1" t="s">
        <v>3004</v>
      </c>
      <c r="BO81" s="1" t="s">
        <v>4844</v>
      </c>
      <c r="BP81" s="1" t="s">
        <v>3416</v>
      </c>
      <c r="BQ81" s="1" t="s">
        <v>7088</v>
      </c>
      <c r="BR81" s="1" t="s">
        <v>3081</v>
      </c>
      <c r="BS81" s="1" t="s">
        <v>7104</v>
      </c>
      <c r="BT81" s="1" t="s">
        <v>7103</v>
      </c>
      <c r="BV81" s="1" t="s">
        <v>2997</v>
      </c>
      <c r="BW81" s="1" t="s">
        <v>1981</v>
      </c>
      <c r="BX81" s="1" t="s">
        <v>3306</v>
      </c>
      <c r="BY81" s="1" t="s">
        <v>2995</v>
      </c>
      <c r="CB81" s="1" t="s">
        <v>3287</v>
      </c>
      <c r="CC81" s="1" t="s">
        <v>3286</v>
      </c>
      <c r="CD81" s="1" t="s">
        <v>3050</v>
      </c>
      <c r="CO81" s="1" t="s">
        <v>3117</v>
      </c>
      <c r="CP81" s="1" t="s">
        <v>7102</v>
      </c>
      <c r="CW81" s="1" t="s">
        <v>7101</v>
      </c>
      <c r="CX81" s="1" t="s">
        <v>7100</v>
      </c>
      <c r="CY81" s="1" t="s">
        <v>7090</v>
      </c>
      <c r="CZ81" s="1" t="s">
        <v>2360</v>
      </c>
    </row>
    <row r="82" spans="1:104" x14ac:dyDescent="0.2">
      <c r="A82" s="1">
        <f t="shared" si="12"/>
        <v>1022850</v>
      </c>
      <c r="C82" s="1" t="str">
        <f t="shared" si="13"/>
        <v>RD</v>
      </c>
      <c r="D82" s="12">
        <f>INDEX(families!$A:$A,MATCH(E82,families!$B:$B,0))</f>
        <v>31</v>
      </c>
      <c r="E82" s="2" t="str">
        <f t="shared" si="14"/>
        <v>RD</v>
      </c>
      <c r="F82" s="1" t="str">
        <f>IF(_xlfn.SINGLE('~10 Other Crossings'!TypeCL)="WC","",_xlfn.CONCAT(UPPER(_xlfn.SINGLE(Description)),IF(ISBLANK(_xlfn.SINGLE(CrossingIdentifierDescription)),""," ["&amp;_xlfn.SINGLE(CrossingIdentifierDescription)&amp;"]")," (",_xlfn.SINGLE(PXID),")"))</f>
        <v>ROAD (T4055.1)</v>
      </c>
      <c r="G8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82" s="1" t="s">
        <v>7099</v>
      </c>
      <c r="N82" s="1" t="s">
        <v>7098</v>
      </c>
      <c r="O82" s="1" t="s">
        <v>3023</v>
      </c>
      <c r="P82" s="1" t="s">
        <v>7097</v>
      </c>
      <c r="Q82" s="1" t="s">
        <v>7096</v>
      </c>
      <c r="R82" s="1" t="s">
        <v>3020</v>
      </c>
      <c r="S82" s="1" t="s">
        <v>3019</v>
      </c>
      <c r="T82" s="1" t="s">
        <v>7089</v>
      </c>
      <c r="U82" s="1" t="s">
        <v>3040</v>
      </c>
      <c r="V82" s="1" t="s">
        <v>3040</v>
      </c>
      <c r="W82" s="1" t="s">
        <v>3310</v>
      </c>
      <c r="Y82" s="1">
        <v>44370.946793981479</v>
      </c>
      <c r="Z82" s="1">
        <v>44645</v>
      </c>
      <c r="AA82" s="1">
        <v>401768</v>
      </c>
      <c r="AB82" s="1">
        <v>44648.866087962961</v>
      </c>
      <c r="AC82" s="1" t="s">
        <v>7095</v>
      </c>
      <c r="AD82" s="1" t="s">
        <v>3041</v>
      </c>
      <c r="AE82" s="1">
        <v>4055</v>
      </c>
      <c r="AF82" s="1">
        <v>1</v>
      </c>
      <c r="AH82" s="1" t="s">
        <v>3086</v>
      </c>
      <c r="AI82" s="1" t="s">
        <v>3011</v>
      </c>
      <c r="AJ82" s="1" t="s">
        <v>3086</v>
      </c>
      <c r="AK82" s="1" t="s">
        <v>3039</v>
      </c>
      <c r="AL82" s="1" t="s">
        <v>3009</v>
      </c>
      <c r="AM82" s="1" t="s">
        <v>735</v>
      </c>
      <c r="AX82" s="1" t="s">
        <v>7094</v>
      </c>
      <c r="AY82" s="1" t="s">
        <v>2995</v>
      </c>
      <c r="AZ82" s="1" t="s">
        <v>3005</v>
      </c>
      <c r="BA82" s="1">
        <v>626130.16063633002</v>
      </c>
      <c r="BB82" s="1">
        <v>5479319.6782454597</v>
      </c>
      <c r="BC82" s="1">
        <v>10</v>
      </c>
      <c r="BD82" s="1" t="s">
        <v>3082</v>
      </c>
      <c r="BE82" s="1">
        <v>1025.3900000000001</v>
      </c>
      <c r="BG82" s="1">
        <v>42258</v>
      </c>
      <c r="BN82" s="1" t="s">
        <v>3004</v>
      </c>
      <c r="BO82" s="1" t="s">
        <v>4844</v>
      </c>
      <c r="BP82" s="1" t="s">
        <v>3416</v>
      </c>
      <c r="BQ82" s="1" t="s">
        <v>7088</v>
      </c>
      <c r="BR82" s="1" t="s">
        <v>3223</v>
      </c>
      <c r="BS82" s="1" t="s">
        <v>7087</v>
      </c>
      <c r="BT82" s="1" t="s">
        <v>7086</v>
      </c>
      <c r="BV82" s="1" t="s">
        <v>2997</v>
      </c>
      <c r="BW82" s="1" t="s">
        <v>1981</v>
      </c>
      <c r="BX82" s="1" t="s">
        <v>3306</v>
      </c>
      <c r="BY82" s="1" t="s">
        <v>2995</v>
      </c>
      <c r="CB82" s="1" t="s">
        <v>3287</v>
      </c>
      <c r="CC82" s="1" t="s">
        <v>3286</v>
      </c>
      <c r="CD82" s="1" t="s">
        <v>3050</v>
      </c>
      <c r="CO82" s="1" t="s">
        <v>3117</v>
      </c>
      <c r="CP82" s="1" t="s">
        <v>7093</v>
      </c>
      <c r="CW82" s="1" t="s">
        <v>7092</v>
      </c>
      <c r="CX82" s="1" t="s">
        <v>7091</v>
      </c>
      <c r="CY82" s="1" t="s">
        <v>7090</v>
      </c>
      <c r="CZ82" s="1" t="s">
        <v>7085</v>
      </c>
    </row>
    <row r="83" spans="1:104" x14ac:dyDescent="0.2">
      <c r="A83" s="1">
        <f t="shared" si="12"/>
        <v>1023796.74</v>
      </c>
      <c r="C83" s="1" t="str">
        <f t="shared" si="13"/>
        <v>RD</v>
      </c>
      <c r="D83" s="12">
        <f>INDEX(families!$A:$A,MATCH(E83,families!$B:$B,0))</f>
        <v>31</v>
      </c>
      <c r="E83" s="2" t="str">
        <f t="shared" si="14"/>
        <v>RD</v>
      </c>
      <c r="F83" s="1" t="str">
        <f>IF(_xlfn.SINGLE('~10 Other Crossings'!TypeCL)="WC","",_xlfn.CONCAT(UPPER(_xlfn.SINGLE(Description)),IF(ISBLANK(_xlfn.SINGLE(CrossingIdentifierDescription)),""," ["&amp;_xlfn.SINGLE(CrossingIdentifierDescription)&amp;"]")," (",_xlfn.SINGLE(PXID),")"))</f>
        <v>FSR 7004 01 [Forest Service Road] (T4056.2)</v>
      </c>
      <c r="G8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83" s="1" t="s">
        <v>7085</v>
      </c>
      <c r="N83" s="1">
        <v>1023796.74</v>
      </c>
      <c r="O83" s="1" t="s">
        <v>3023</v>
      </c>
      <c r="P83" s="1" t="s">
        <v>7084</v>
      </c>
      <c r="Q83" s="1" t="s">
        <v>7083</v>
      </c>
      <c r="R83" s="1" t="s">
        <v>3020</v>
      </c>
      <c r="S83" s="1" t="s">
        <v>3019</v>
      </c>
      <c r="T83" s="1" t="s">
        <v>3093</v>
      </c>
      <c r="U83" s="1" t="s">
        <v>3040</v>
      </c>
      <c r="V83" s="1" t="s">
        <v>7082</v>
      </c>
      <c r="W83" s="1" t="s">
        <v>7081</v>
      </c>
      <c r="Y83" s="1">
        <v>43536.149675925924</v>
      </c>
      <c r="Z83" s="1">
        <v>44645</v>
      </c>
      <c r="AA83" s="1">
        <v>401768</v>
      </c>
      <c r="AB83" s="1">
        <v>44648.866030092591</v>
      </c>
      <c r="AC83" s="1" t="s">
        <v>7080</v>
      </c>
      <c r="AD83" s="1" t="s">
        <v>3041</v>
      </c>
      <c r="AE83" s="1">
        <v>4056</v>
      </c>
      <c r="AF83" s="1">
        <v>2</v>
      </c>
      <c r="AG83" s="1" t="s">
        <v>4250</v>
      </c>
      <c r="AH83" s="1" t="s">
        <v>3086</v>
      </c>
      <c r="AI83" s="1" t="s">
        <v>3011</v>
      </c>
      <c r="AJ83" s="1" t="s">
        <v>3086</v>
      </c>
      <c r="AK83" s="1" t="s">
        <v>3039</v>
      </c>
      <c r="AL83" s="1" t="s">
        <v>3009</v>
      </c>
      <c r="AM83" s="1" t="s">
        <v>735</v>
      </c>
      <c r="AX83" s="1" t="s">
        <v>7079</v>
      </c>
      <c r="AY83" s="1" t="s">
        <v>2995</v>
      </c>
      <c r="AZ83" s="1" t="s">
        <v>3005</v>
      </c>
      <c r="BA83" s="1">
        <v>625519.00823507004</v>
      </c>
      <c r="BB83" s="1">
        <v>5478607.8941862304</v>
      </c>
      <c r="BC83" s="1">
        <v>10</v>
      </c>
      <c r="BD83" s="1" t="s">
        <v>3082</v>
      </c>
      <c r="BE83" s="1">
        <v>1026.3399999999999</v>
      </c>
      <c r="BG83" s="1">
        <v>42244</v>
      </c>
      <c r="BN83" s="1" t="s">
        <v>3004</v>
      </c>
      <c r="BO83" s="1" t="s">
        <v>4844</v>
      </c>
      <c r="BP83" s="1" t="s">
        <v>3416</v>
      </c>
      <c r="BQ83" s="1" t="s">
        <v>4365</v>
      </c>
      <c r="BR83" s="1" t="s">
        <v>3081</v>
      </c>
      <c r="BS83" s="1" t="s">
        <v>7032</v>
      </c>
      <c r="BT83" s="1" t="s">
        <v>7031</v>
      </c>
      <c r="BV83" s="1" t="s">
        <v>2997</v>
      </c>
      <c r="BW83" s="1" t="s">
        <v>2031</v>
      </c>
      <c r="BX83" s="1" t="s">
        <v>4247</v>
      </c>
      <c r="BY83" s="1" t="s">
        <v>2995</v>
      </c>
      <c r="CB83" s="1" t="s">
        <v>4246</v>
      </c>
      <c r="CC83" s="1" t="s">
        <v>4245</v>
      </c>
      <c r="CD83" s="1" t="s">
        <v>2992</v>
      </c>
      <c r="CO83" s="1" t="s">
        <v>3117</v>
      </c>
      <c r="CP83" s="1" t="s">
        <v>7078</v>
      </c>
      <c r="CW83" s="1" t="s">
        <v>7077</v>
      </c>
      <c r="CX83" s="1" t="s">
        <v>7076</v>
      </c>
      <c r="CY83" s="1" t="s">
        <v>6981</v>
      </c>
      <c r="CZ83" s="1" t="s">
        <v>7075</v>
      </c>
    </row>
    <row r="84" spans="1:104" x14ac:dyDescent="0.2">
      <c r="A84" s="1">
        <f t="shared" si="12"/>
        <v>1024074</v>
      </c>
      <c r="C84" s="1" t="str">
        <f t="shared" si="13"/>
        <v>RD</v>
      </c>
      <c r="D84" s="12">
        <f>INDEX(families!$A:$A,MATCH(E84,families!$B:$B,0))</f>
        <v>31</v>
      </c>
      <c r="E84" s="2" t="str">
        <f t="shared" si="14"/>
        <v>RD</v>
      </c>
      <c r="F84" s="1" t="str">
        <f>IF(_xlfn.SINGLE('~10 Other Crossings'!TypeCL)="WC","",_xlfn.CONCAT(UPPER(_xlfn.SINGLE(Description)),IF(ISBLANK(_xlfn.SINGLE(CrossingIdentifierDescription)),""," ["&amp;_xlfn.SINGLE(CrossingIdentifierDescription)&amp;"]")," (",_xlfn.SINGLE(PXID),")"))</f>
        <v>DIRT ROAD [UNDEVELOPED] (T4057.2)</v>
      </c>
      <c r="G8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01-13283-M002-XU0317501</v>
      </c>
      <c r="M84" s="1" t="s">
        <v>7074</v>
      </c>
      <c r="N84" s="1" t="s">
        <v>7073</v>
      </c>
      <c r="O84" s="1" t="s">
        <v>3023</v>
      </c>
      <c r="P84" s="1" t="s">
        <v>7072</v>
      </c>
      <c r="Q84" s="1" t="s">
        <v>7071</v>
      </c>
      <c r="R84" s="1" t="s">
        <v>3020</v>
      </c>
      <c r="S84" s="1" t="s">
        <v>3019</v>
      </c>
      <c r="T84" s="1" t="s">
        <v>6996</v>
      </c>
      <c r="U84" s="1" t="s">
        <v>3040</v>
      </c>
      <c r="V84" s="1" t="s">
        <v>7070</v>
      </c>
      <c r="W84" s="1" t="s">
        <v>3310</v>
      </c>
      <c r="Y84" s="1">
        <v>44379.732511574075</v>
      </c>
      <c r="Z84" s="1">
        <v>44645</v>
      </c>
      <c r="AA84" s="1">
        <v>401768</v>
      </c>
      <c r="AB84" s="1">
        <v>44648.866087962961</v>
      </c>
      <c r="AC84" s="1" t="s">
        <v>7069</v>
      </c>
      <c r="AD84" s="1" t="s">
        <v>3041</v>
      </c>
      <c r="AE84" s="1">
        <v>4057</v>
      </c>
      <c r="AF84" s="1">
        <v>2</v>
      </c>
      <c r="AG84" s="1" t="s">
        <v>7068</v>
      </c>
      <c r="AH84" s="1" t="s">
        <v>3086</v>
      </c>
      <c r="AI84" s="1" t="s">
        <v>3011</v>
      </c>
      <c r="AJ84" s="1" t="s">
        <v>3086</v>
      </c>
      <c r="AK84" s="1" t="s">
        <v>3039</v>
      </c>
      <c r="AL84" s="1" t="s">
        <v>3009</v>
      </c>
      <c r="AM84" s="1" t="s">
        <v>735</v>
      </c>
      <c r="AX84" s="1" t="s">
        <v>7067</v>
      </c>
      <c r="AY84" s="1" t="s">
        <v>3083</v>
      </c>
      <c r="AZ84" s="1" t="s">
        <v>3005</v>
      </c>
      <c r="BA84" s="1">
        <v>625312.38003119</v>
      </c>
      <c r="BB84" s="1">
        <v>5478424.2399908099</v>
      </c>
      <c r="BC84" s="1">
        <v>10</v>
      </c>
      <c r="BD84" s="1" t="s">
        <v>3082</v>
      </c>
      <c r="BE84" s="1">
        <v>1026.69</v>
      </c>
      <c r="BG84" s="1">
        <v>42245</v>
      </c>
      <c r="BN84" s="1" t="s">
        <v>3004</v>
      </c>
      <c r="BO84" s="1" t="s">
        <v>4844</v>
      </c>
      <c r="BP84" s="1" t="s">
        <v>3416</v>
      </c>
      <c r="BQ84" s="1" t="s">
        <v>4365</v>
      </c>
      <c r="BR84" s="1" t="s">
        <v>3223</v>
      </c>
      <c r="BS84" s="1" t="s">
        <v>7032</v>
      </c>
      <c r="BT84" s="1" t="s">
        <v>7031</v>
      </c>
      <c r="BV84" s="1" t="s">
        <v>2997</v>
      </c>
      <c r="BX84" s="1" t="s">
        <v>5667</v>
      </c>
      <c r="BY84" s="1" t="s">
        <v>2995</v>
      </c>
      <c r="CB84" s="1" t="s">
        <v>7030</v>
      </c>
      <c r="CC84" s="1" t="s">
        <v>7029</v>
      </c>
      <c r="CD84" s="1" t="s">
        <v>2992</v>
      </c>
      <c r="CO84" s="1" t="s">
        <v>3117</v>
      </c>
      <c r="CP84" s="1" t="s">
        <v>7066</v>
      </c>
      <c r="CW84" s="1" t="s">
        <v>7065</v>
      </c>
      <c r="CX84" s="1" t="s">
        <v>7064</v>
      </c>
      <c r="CY84" s="1" t="s">
        <v>6981</v>
      </c>
      <c r="CZ84" s="1" t="s">
        <v>7007</v>
      </c>
    </row>
    <row r="85" spans="1:104" x14ac:dyDescent="0.2">
      <c r="A85" s="1">
        <f t="shared" si="12"/>
        <v>1024106</v>
      </c>
      <c r="C85" s="1" t="str">
        <f t="shared" si="13"/>
        <v>UN</v>
      </c>
      <c r="D85" s="12">
        <f>INDEX(families!$A:$A,MATCH(E85,families!$B:$B,0))</f>
        <v>37</v>
      </c>
      <c r="E85" s="2" t="str">
        <f t="shared" si="14"/>
        <v>UN</v>
      </c>
      <c r="F85" s="1" t="str">
        <f>IF(_xlfn.SINGLE('~10 Other Crossings'!TypeCL)="WC","",_xlfn.CONCAT(UPPER(_xlfn.SINGLE(Description)),IF(ISBLANK(_xlfn.SINGLE(CrossingIdentifierDescription)),""," ["&amp;_xlfn.SINGLE(CrossingIdentifierDescription)&amp;"]")," (",_xlfn.SINGLE(PXID),")"))</f>
        <v>NPS 36 SPECTRA ENERGY TRANSMISSION BURIED PIPE [FOREIGN PIPELINE] (P4042.0)</v>
      </c>
      <c r="G8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01-13283-M002-XU0317501</v>
      </c>
      <c r="M85" s="1" t="s">
        <v>7063</v>
      </c>
      <c r="N85" s="1" t="s">
        <v>7062</v>
      </c>
      <c r="O85" s="1" t="s">
        <v>3023</v>
      </c>
      <c r="P85" s="1" t="s">
        <v>7061</v>
      </c>
      <c r="Q85" s="1" t="s">
        <v>7060</v>
      </c>
      <c r="R85" s="1" t="s">
        <v>3020</v>
      </c>
      <c r="S85" s="1" t="s">
        <v>3019</v>
      </c>
      <c r="T85" s="1" t="s">
        <v>6996</v>
      </c>
      <c r="U85" s="1" t="s">
        <v>3017</v>
      </c>
      <c r="V85" s="1" t="s">
        <v>5686</v>
      </c>
      <c r="W85" s="1" t="s">
        <v>5678</v>
      </c>
      <c r="X85" s="1" t="s">
        <v>7051</v>
      </c>
      <c r="Y85" s="1">
        <v>44379.732511574075</v>
      </c>
      <c r="Z85" s="1">
        <v>44645</v>
      </c>
      <c r="AA85" s="1">
        <v>401768</v>
      </c>
      <c r="AB85" s="1">
        <v>44648.866087962961</v>
      </c>
      <c r="AC85" s="1" t="s">
        <v>7059</v>
      </c>
      <c r="AD85" s="1" t="s">
        <v>3013</v>
      </c>
      <c r="AE85" s="1">
        <v>4042</v>
      </c>
      <c r="AF85" s="1">
        <v>0</v>
      </c>
      <c r="AG85" s="1" t="s">
        <v>6367</v>
      </c>
      <c r="AI85" s="1" t="s">
        <v>3087</v>
      </c>
      <c r="AK85" s="1" t="s">
        <v>3010</v>
      </c>
      <c r="AL85" s="1" t="s">
        <v>3009</v>
      </c>
      <c r="AM85" s="1" t="s">
        <v>3066</v>
      </c>
      <c r="AN85" s="1" t="s">
        <v>7058</v>
      </c>
      <c r="AS85" s="1" t="s">
        <v>3006</v>
      </c>
      <c r="AT85" s="1" t="s">
        <v>3006</v>
      </c>
      <c r="AY85" s="1" t="s">
        <v>3083</v>
      </c>
      <c r="AZ85" s="1" t="s">
        <v>3005</v>
      </c>
      <c r="BA85" s="1">
        <v>625283.39999353001</v>
      </c>
      <c r="BB85" s="1">
        <v>5478411.00000796</v>
      </c>
      <c r="BC85" s="1">
        <v>10</v>
      </c>
      <c r="BN85" s="1" t="s">
        <v>3004</v>
      </c>
      <c r="BO85" s="1" t="s">
        <v>4844</v>
      </c>
      <c r="BP85" s="1" t="s">
        <v>3416</v>
      </c>
      <c r="BQ85" s="1" t="s">
        <v>4365</v>
      </c>
      <c r="BR85" s="1" t="s">
        <v>1616</v>
      </c>
      <c r="BS85" s="1" t="s">
        <v>7032</v>
      </c>
      <c r="BT85" s="1" t="s">
        <v>7031</v>
      </c>
      <c r="BV85" s="1" t="s">
        <v>2997</v>
      </c>
      <c r="BX85" s="1" t="s">
        <v>5667</v>
      </c>
      <c r="BY85" s="1" t="s">
        <v>2995</v>
      </c>
      <c r="CB85" s="1" t="s">
        <v>7030</v>
      </c>
      <c r="CC85" s="1" t="s">
        <v>7029</v>
      </c>
      <c r="CD85" s="1" t="s">
        <v>2992</v>
      </c>
      <c r="CO85" s="1" t="s">
        <v>2991</v>
      </c>
      <c r="CP85" s="1" t="s">
        <v>7057</v>
      </c>
      <c r="CX85" s="1" t="s">
        <v>7047</v>
      </c>
      <c r="CY85" s="1" t="s">
        <v>6981</v>
      </c>
      <c r="CZ85" s="1" t="s">
        <v>7056</v>
      </c>
    </row>
    <row r="86" spans="1:104" x14ac:dyDescent="0.2">
      <c r="A86" s="1">
        <f t="shared" si="12"/>
        <v>1024111</v>
      </c>
      <c r="C86" s="1" t="str">
        <f t="shared" si="13"/>
        <v>UN</v>
      </c>
      <c r="D86" s="12">
        <f>INDEX(families!$A:$A,MATCH(E86,families!$B:$B,0))</f>
        <v>37</v>
      </c>
      <c r="E86" s="2" t="str">
        <f t="shared" si="14"/>
        <v>UN</v>
      </c>
      <c r="F86" s="1" t="str">
        <f>IF(_xlfn.SINGLE('~10 Other Crossings'!TypeCL)="WC","",_xlfn.CONCAT(UPPER(_xlfn.SINGLE(Description)),IF(ISBLANK(_xlfn.SINGLE(CrossingIdentifierDescription)),""," ["&amp;_xlfn.SINGLE(CrossingIdentifierDescription)&amp;"]")," (",_xlfn.SINGLE(PXID),")"))</f>
        <v>NPS 30 SPECTRA ENERGY TRANSMISSION BURIED PIPE [FOREIGN PIPELINE] (P4005.0)</v>
      </c>
      <c r="G8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01-13283-M002-XU0317501</v>
      </c>
      <c r="M86" s="1" t="s">
        <v>7055</v>
      </c>
      <c r="N86" s="1" t="s">
        <v>7054</v>
      </c>
      <c r="O86" s="1" t="s">
        <v>3023</v>
      </c>
      <c r="P86" s="1" t="s">
        <v>7053</v>
      </c>
      <c r="Q86" s="1" t="s">
        <v>7052</v>
      </c>
      <c r="R86" s="1" t="s">
        <v>3020</v>
      </c>
      <c r="S86" s="1" t="s">
        <v>3019</v>
      </c>
      <c r="T86" s="1" t="s">
        <v>6996</v>
      </c>
      <c r="U86" s="1" t="s">
        <v>3017</v>
      </c>
      <c r="V86" s="1" t="s">
        <v>5679</v>
      </c>
      <c r="W86" s="1" t="s">
        <v>5678</v>
      </c>
      <c r="X86" s="1" t="s">
        <v>7051</v>
      </c>
      <c r="Y86" s="1">
        <v>44379.732511574075</v>
      </c>
      <c r="Z86" s="1">
        <v>44645</v>
      </c>
      <c r="AA86" s="1">
        <v>401768</v>
      </c>
      <c r="AB86" s="1">
        <v>44648.866087962961</v>
      </c>
      <c r="AC86" s="1" t="s">
        <v>7050</v>
      </c>
      <c r="AD86" s="1" t="s">
        <v>3013</v>
      </c>
      <c r="AE86" s="1">
        <v>4005</v>
      </c>
      <c r="AF86" s="1">
        <v>0</v>
      </c>
      <c r="AG86" s="1" t="s">
        <v>6367</v>
      </c>
      <c r="AI86" s="1" t="s">
        <v>3087</v>
      </c>
      <c r="AK86" s="1" t="s">
        <v>3010</v>
      </c>
      <c r="AL86" s="1" t="s">
        <v>3009</v>
      </c>
      <c r="AM86" s="1" t="s">
        <v>3066</v>
      </c>
      <c r="AN86" s="1" t="s">
        <v>7049</v>
      </c>
      <c r="AS86" s="1" t="s">
        <v>3006</v>
      </c>
      <c r="AT86" s="1" t="s">
        <v>3006</v>
      </c>
      <c r="AY86" s="1" t="s">
        <v>3083</v>
      </c>
      <c r="AZ86" s="1" t="s">
        <v>3005</v>
      </c>
      <c r="BA86" s="1">
        <v>625278.49996805994</v>
      </c>
      <c r="BB86" s="1">
        <v>5478408.6999941701</v>
      </c>
      <c r="BC86" s="1">
        <v>10</v>
      </c>
      <c r="BN86" s="1" t="s">
        <v>3004</v>
      </c>
      <c r="BO86" s="1" t="s">
        <v>4844</v>
      </c>
      <c r="BP86" s="1" t="s">
        <v>3416</v>
      </c>
      <c r="BQ86" s="1" t="s">
        <v>4365</v>
      </c>
      <c r="BR86" s="1" t="s">
        <v>1616</v>
      </c>
      <c r="BS86" s="1" t="s">
        <v>7032</v>
      </c>
      <c r="BT86" s="1" t="s">
        <v>7031</v>
      </c>
      <c r="BV86" s="1" t="s">
        <v>2997</v>
      </c>
      <c r="BX86" s="1" t="s">
        <v>5667</v>
      </c>
      <c r="BY86" s="1" t="s">
        <v>2995</v>
      </c>
      <c r="CB86" s="1" t="s">
        <v>7030</v>
      </c>
      <c r="CC86" s="1" t="s">
        <v>7029</v>
      </c>
      <c r="CD86" s="1" t="s">
        <v>2992</v>
      </c>
      <c r="CO86" s="1" t="s">
        <v>2991</v>
      </c>
      <c r="CP86" s="1" t="s">
        <v>7048</v>
      </c>
      <c r="CX86" s="1" t="s">
        <v>7047</v>
      </c>
      <c r="CY86" s="1" t="s">
        <v>6981</v>
      </c>
      <c r="CZ86" s="1" t="s">
        <v>6985</v>
      </c>
    </row>
    <row r="87" spans="1:104" x14ac:dyDescent="0.2">
      <c r="A87" s="1">
        <f t="shared" si="12"/>
        <v>1024163</v>
      </c>
      <c r="C87" s="1" t="str">
        <f t="shared" si="13"/>
        <v>GT</v>
      </c>
      <c r="D87" s="12">
        <f>INDEX(families!$A:$A,MATCH(E87,families!$B:$B,0))</f>
        <v>24</v>
      </c>
      <c r="E87" s="2" t="str">
        <f t="shared" si="14"/>
        <v>GT</v>
      </c>
      <c r="F87" s="1" t="str">
        <f>IF(_xlfn.SINGLE('~10 Other Crossings'!TypeCL)="WC","",_xlfn.CONCAT(UPPER(_xlfn.SINGLE(Description)),IF(ISBLANK(_xlfn.SINGLE(CrossingIdentifierDescription)),""," ["&amp;_xlfn.SINGLE(CrossingIdentifierDescription)&amp;"]")," (",_xlfn.SINGLE(PXID),")"))</f>
        <v>NPS 36 SPECTRA ENERGY TRANSMISSION BURIED PIPE [TRANSMISSION] (P3556.1)</v>
      </c>
      <c r="G8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01-13283-M002-XU0317501</v>
      </c>
      <c r="M87" s="1" t="s">
        <v>7046</v>
      </c>
      <c r="N87" s="1" t="s">
        <v>7045</v>
      </c>
      <c r="O87" s="1" t="s">
        <v>3023</v>
      </c>
      <c r="P87" s="1" t="s">
        <v>7044</v>
      </c>
      <c r="Q87" s="1" t="s">
        <v>7043</v>
      </c>
      <c r="R87" s="1" t="s">
        <v>3020</v>
      </c>
      <c r="S87" s="1" t="s">
        <v>3019</v>
      </c>
      <c r="T87" s="1" t="s">
        <v>6996</v>
      </c>
      <c r="U87" s="1" t="s">
        <v>3017</v>
      </c>
      <c r="V87" s="1" t="s">
        <v>5686</v>
      </c>
      <c r="W87" s="1" t="s">
        <v>5678</v>
      </c>
      <c r="Y87" s="1">
        <v>44379.708749999998</v>
      </c>
      <c r="Z87" s="1">
        <v>44645</v>
      </c>
      <c r="AA87" s="1">
        <v>401768</v>
      </c>
      <c r="AB87" s="1">
        <v>44648.866087962961</v>
      </c>
      <c r="AC87" s="1" t="s">
        <v>7042</v>
      </c>
      <c r="AD87" s="1" t="s">
        <v>3013</v>
      </c>
      <c r="AE87" s="1">
        <v>3556</v>
      </c>
      <c r="AF87" s="1">
        <v>1</v>
      </c>
      <c r="AG87" s="1" t="s">
        <v>3277</v>
      </c>
      <c r="AH87" s="1" t="s">
        <v>3086</v>
      </c>
      <c r="AI87" s="1" t="s">
        <v>3011</v>
      </c>
      <c r="AJ87" s="1" t="s">
        <v>3086</v>
      </c>
      <c r="AK87" s="1" t="s">
        <v>3010</v>
      </c>
      <c r="AL87" s="1" t="s">
        <v>3009</v>
      </c>
      <c r="AM87" s="1" t="s">
        <v>5676</v>
      </c>
      <c r="AN87" s="1" t="s">
        <v>7041</v>
      </c>
      <c r="AP87" s="1">
        <v>74</v>
      </c>
      <c r="AR87" s="1">
        <v>914</v>
      </c>
      <c r="AS87" s="1" t="s">
        <v>3006</v>
      </c>
      <c r="AT87" s="1" t="s">
        <v>3006</v>
      </c>
      <c r="AX87" s="1" t="s">
        <v>7040</v>
      </c>
      <c r="AY87" s="1" t="s">
        <v>3083</v>
      </c>
      <c r="AZ87" s="1" t="s">
        <v>3005</v>
      </c>
      <c r="BA87" s="1">
        <v>625232</v>
      </c>
      <c r="BB87" s="1">
        <v>5478387.5</v>
      </c>
      <c r="BC87" s="1">
        <v>10</v>
      </c>
      <c r="BD87" s="1" t="s">
        <v>3082</v>
      </c>
      <c r="BE87" s="1">
        <v>1026.7</v>
      </c>
      <c r="BG87" s="1">
        <v>42245</v>
      </c>
      <c r="BN87" s="1" t="s">
        <v>3004</v>
      </c>
      <c r="BO87" s="1" t="s">
        <v>4844</v>
      </c>
      <c r="BP87" s="1" t="s">
        <v>3416</v>
      </c>
      <c r="BQ87" s="1" t="s">
        <v>4365</v>
      </c>
      <c r="BR87" s="1" t="s">
        <v>3223</v>
      </c>
      <c r="BS87" s="1" t="s">
        <v>7032</v>
      </c>
      <c r="BT87" s="1" t="s">
        <v>7031</v>
      </c>
      <c r="BV87" s="1" t="s">
        <v>2997</v>
      </c>
      <c r="BX87" s="1" t="s">
        <v>5667</v>
      </c>
      <c r="BY87" s="1" t="s">
        <v>3083</v>
      </c>
      <c r="CB87" s="1" t="s">
        <v>7030</v>
      </c>
      <c r="CC87" s="1" t="s">
        <v>7029</v>
      </c>
      <c r="CD87" s="1" t="s">
        <v>2992</v>
      </c>
      <c r="CO87" s="1" t="s">
        <v>2991</v>
      </c>
      <c r="CP87" s="1" t="s">
        <v>7039</v>
      </c>
      <c r="CX87" s="1" t="s">
        <v>7027</v>
      </c>
      <c r="CY87" s="1" t="s">
        <v>6981</v>
      </c>
      <c r="CZ87" s="1" t="s">
        <v>2343</v>
      </c>
    </row>
    <row r="88" spans="1:104" x14ac:dyDescent="0.2">
      <c r="A88" s="1">
        <f t="shared" si="12"/>
        <v>1024184</v>
      </c>
      <c r="C88" s="1" t="str">
        <f t="shared" si="13"/>
        <v>GT</v>
      </c>
      <c r="D88" s="12">
        <f>INDEX(families!$A:$A,MATCH(E88,families!$B:$B,0))</f>
        <v>24</v>
      </c>
      <c r="E88" s="2" t="str">
        <f t="shared" si="14"/>
        <v>GT</v>
      </c>
      <c r="F88" s="1" t="str">
        <f>IF(_xlfn.SINGLE('~10 Other Crossings'!TypeCL)="WC","",_xlfn.CONCAT(UPPER(_xlfn.SINGLE(Description)),IF(ISBLANK(_xlfn.SINGLE(CrossingIdentifierDescription)),""," ["&amp;_xlfn.SINGLE(CrossingIdentifierDescription)&amp;"]")," (",_xlfn.SINGLE(PXID),")"))</f>
        <v>NPS 30 SPECTRA ENERGY TRANSMISSION BURIED PIPE [TRANSMISSION] (P3557.1)</v>
      </c>
      <c r="G8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01-13283-M002-XU0317501</v>
      </c>
      <c r="M88" s="1" t="s">
        <v>7038</v>
      </c>
      <c r="N88" s="1" t="s">
        <v>7037</v>
      </c>
      <c r="O88" s="1" t="s">
        <v>3023</v>
      </c>
      <c r="P88" s="1" t="s">
        <v>7036</v>
      </c>
      <c r="Q88" s="1" t="s">
        <v>7035</v>
      </c>
      <c r="R88" s="1" t="s">
        <v>3020</v>
      </c>
      <c r="S88" s="1" t="s">
        <v>3019</v>
      </c>
      <c r="T88" s="1" t="s">
        <v>6996</v>
      </c>
      <c r="U88" s="1" t="s">
        <v>3017</v>
      </c>
      <c r="V88" s="1" t="s">
        <v>5679</v>
      </c>
      <c r="W88" s="1" t="s">
        <v>5678</v>
      </c>
      <c r="Y88" s="1">
        <v>44379.708749999998</v>
      </c>
      <c r="Z88" s="1">
        <v>44645</v>
      </c>
      <c r="AA88" s="1">
        <v>401768</v>
      </c>
      <c r="AB88" s="1">
        <v>44648.866087962961</v>
      </c>
      <c r="AC88" s="1" t="s">
        <v>7034</v>
      </c>
      <c r="AD88" s="1" t="s">
        <v>3013</v>
      </c>
      <c r="AE88" s="1">
        <v>3557</v>
      </c>
      <c r="AF88" s="1">
        <v>1</v>
      </c>
      <c r="AG88" s="1" t="s">
        <v>3277</v>
      </c>
      <c r="AH88" s="1" t="s">
        <v>3086</v>
      </c>
      <c r="AI88" s="1" t="s">
        <v>3011</v>
      </c>
      <c r="AJ88" s="1" t="s">
        <v>3086</v>
      </c>
      <c r="AK88" s="1" t="s">
        <v>3010</v>
      </c>
      <c r="AL88" s="1" t="s">
        <v>3009</v>
      </c>
      <c r="AM88" s="1" t="s">
        <v>5676</v>
      </c>
      <c r="AN88" s="1" t="s">
        <v>4912</v>
      </c>
      <c r="AP88" s="1">
        <v>76</v>
      </c>
      <c r="AR88" s="1">
        <v>762</v>
      </c>
      <c r="AS88" s="1" t="s">
        <v>3006</v>
      </c>
      <c r="AT88" s="1" t="s">
        <v>3006</v>
      </c>
      <c r="AX88" s="1" t="s">
        <v>7033</v>
      </c>
      <c r="AY88" s="1" t="s">
        <v>3083</v>
      </c>
      <c r="AZ88" s="1" t="s">
        <v>3005</v>
      </c>
      <c r="BA88" s="1">
        <v>625212.19999999995</v>
      </c>
      <c r="BB88" s="1">
        <v>5478378.4000000004</v>
      </c>
      <c r="BC88" s="1">
        <v>10</v>
      </c>
      <c r="BD88" s="1" t="s">
        <v>3082</v>
      </c>
      <c r="BE88" s="1">
        <v>1026.71</v>
      </c>
      <c r="BG88" s="1">
        <v>41947</v>
      </c>
      <c r="BN88" s="1" t="s">
        <v>3004</v>
      </c>
      <c r="BO88" s="1" t="s">
        <v>4844</v>
      </c>
      <c r="BP88" s="1" t="s">
        <v>3416</v>
      </c>
      <c r="BQ88" s="1" t="s">
        <v>4365</v>
      </c>
      <c r="BR88" s="1" t="s">
        <v>3223</v>
      </c>
      <c r="BS88" s="1" t="s">
        <v>7032</v>
      </c>
      <c r="BT88" s="1" t="s">
        <v>7031</v>
      </c>
      <c r="BV88" s="1" t="s">
        <v>2997</v>
      </c>
      <c r="BX88" s="1" t="s">
        <v>5667</v>
      </c>
      <c r="BY88" s="1" t="s">
        <v>2995</v>
      </c>
      <c r="CB88" s="1" t="s">
        <v>7030</v>
      </c>
      <c r="CC88" s="1" t="s">
        <v>7029</v>
      </c>
      <c r="CD88" s="1" t="s">
        <v>2992</v>
      </c>
      <c r="CO88" s="1" t="s">
        <v>2991</v>
      </c>
      <c r="CP88" s="1" t="s">
        <v>7028</v>
      </c>
      <c r="CX88" s="1" t="s">
        <v>7027</v>
      </c>
      <c r="CY88" s="1" t="s">
        <v>6981</v>
      </c>
      <c r="CZ88" s="1" t="s">
        <v>6980</v>
      </c>
    </row>
    <row r="89" spans="1:104" x14ac:dyDescent="0.2">
      <c r="A89" s="1">
        <f t="shared" ref="A89:A142" si="15">IF(OR(AND(ISNUMBER(_xlfn.SINGLE(Measure)),_xlfn.SINGLE(Measure)&gt;0),ISNUMBER(SEARCH("+",_xlfn.SINGLE(Measure)))),IF(NOT(ISNUMBER(_xlfn.SINGLE(Measure))),1000*LEFT(_xlfn.SINGLE(Measure),SEARCH("+",_xlfn.SINGLE(Measure))-1)+MID(_xlfn.SINGLE(Measure),SEARCH("+",_xlfn.SINGLE(Measure))+1,3)+RIGHT(_xlfn.SINGLE(Measure),3),_xlfn.SINGLE(Measure)),"")</f>
        <v>1024324</v>
      </c>
      <c r="C89" s="1" t="str">
        <f t="shared" ref="C89:C142" si="16">TypeCL</f>
        <v>HW</v>
      </c>
      <c r="D89" s="12">
        <f>INDEX(families!$A:$A,MATCH(E89,families!$B:$B,0))</f>
        <v>26</v>
      </c>
      <c r="E89" s="2" t="str">
        <f t="shared" si="14"/>
        <v>HW</v>
      </c>
      <c r="F89" s="1" t="str">
        <f>IF(_xlfn.SINGLE('~10 Other Crossings'!TypeCL)="WC","",_xlfn.CONCAT(UPPER(_xlfn.SINGLE(Description)),IF(ISBLANK(_xlfn.SINGLE(CrossingIdentifierDescription)),""," ["&amp;_xlfn.SINGLE(CrossingIdentifierDescription)&amp;"]")," (",_xlfn.SINGLE(PXID),")"))</f>
        <v>COQUIHALLA HIGHWAY NO 5 [LKI Segment: 2000] (T4058.3)</v>
      </c>
      <c r="G8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01-13283-M002-XH0318001</v>
      </c>
      <c r="M89" s="1" t="s">
        <v>7026</v>
      </c>
      <c r="N89" s="1" t="s">
        <v>7025</v>
      </c>
      <c r="O89" s="1" t="s">
        <v>3023</v>
      </c>
      <c r="P89" s="1" t="s">
        <v>7019</v>
      </c>
      <c r="Q89" s="1" t="s">
        <v>7018</v>
      </c>
      <c r="R89" s="1" t="s">
        <v>3020</v>
      </c>
      <c r="S89" s="1" t="s">
        <v>3019</v>
      </c>
      <c r="T89" s="1" t="s">
        <v>6996</v>
      </c>
      <c r="U89" s="1" t="s">
        <v>4471</v>
      </c>
      <c r="V89" s="1" t="s">
        <v>6618</v>
      </c>
      <c r="W89" s="1" t="s">
        <v>3122</v>
      </c>
      <c r="Y89" s="1">
        <v>44181.930486111109</v>
      </c>
      <c r="Z89" s="1">
        <v>44645</v>
      </c>
      <c r="AA89" s="1">
        <v>401768</v>
      </c>
      <c r="AB89" s="1">
        <v>44648.866087962961</v>
      </c>
      <c r="AC89" s="1" t="s">
        <v>7024</v>
      </c>
      <c r="AD89" s="1" t="s">
        <v>3041</v>
      </c>
      <c r="AE89" s="1">
        <v>4058</v>
      </c>
      <c r="AF89" s="1">
        <v>3</v>
      </c>
      <c r="AG89" s="1" t="s">
        <v>6624</v>
      </c>
      <c r="AH89" s="1" t="s">
        <v>3133</v>
      </c>
      <c r="AI89" s="1" t="s">
        <v>3087</v>
      </c>
      <c r="AJ89" s="1" t="s">
        <v>3086</v>
      </c>
      <c r="AK89" s="1" t="s">
        <v>3039</v>
      </c>
      <c r="AL89" s="1" t="s">
        <v>3009</v>
      </c>
      <c r="AM89" s="1" t="s">
        <v>4468</v>
      </c>
      <c r="AP89" s="1">
        <v>58</v>
      </c>
      <c r="AX89" s="1" t="s">
        <v>7023</v>
      </c>
      <c r="AY89" s="1" t="s">
        <v>3083</v>
      </c>
      <c r="AZ89" s="1" t="s">
        <v>3005</v>
      </c>
      <c r="BA89" s="1">
        <v>625077.64031140006</v>
      </c>
      <c r="BB89" s="1">
        <v>5478364.9939224804</v>
      </c>
      <c r="BC89" s="1">
        <v>10</v>
      </c>
      <c r="BD89" s="1" t="s">
        <v>3082</v>
      </c>
      <c r="BE89" s="1">
        <v>1026.8599999999999</v>
      </c>
      <c r="BG89" s="1">
        <v>41908</v>
      </c>
      <c r="BN89" s="1" t="s">
        <v>3004</v>
      </c>
      <c r="BO89" s="1" t="s">
        <v>4844</v>
      </c>
      <c r="BP89" s="1" t="s">
        <v>3416</v>
      </c>
      <c r="BQ89" s="1" t="s">
        <v>4365</v>
      </c>
      <c r="BR89" s="1" t="s">
        <v>3223</v>
      </c>
      <c r="BV89" s="1" t="s">
        <v>2997</v>
      </c>
      <c r="BX89" s="1" t="s">
        <v>6916</v>
      </c>
      <c r="BY89" s="1" t="s">
        <v>3083</v>
      </c>
      <c r="CB89" s="1" t="s">
        <v>6990</v>
      </c>
      <c r="CC89" s="1" t="s">
        <v>6989</v>
      </c>
      <c r="CD89" s="1" t="s">
        <v>3035</v>
      </c>
      <c r="CO89" s="1" t="s">
        <v>3117</v>
      </c>
      <c r="CP89" s="1" t="s">
        <v>7022</v>
      </c>
      <c r="CY89" s="1" t="s">
        <v>6981</v>
      </c>
      <c r="CZ89" s="1" t="s">
        <v>6972</v>
      </c>
    </row>
    <row r="90" spans="1:104" x14ac:dyDescent="0.2">
      <c r="A90" s="1">
        <f t="shared" si="15"/>
        <v>1024355</v>
      </c>
      <c r="C90" s="1" t="str">
        <f t="shared" si="16"/>
        <v>HW</v>
      </c>
      <c r="D90" s="12">
        <f>INDEX(families!$A:$A,MATCH(E90,families!$B:$B,0))</f>
        <v>26</v>
      </c>
      <c r="E90" s="2" t="str">
        <f t="shared" ref="E90:E143" si="17">C90</f>
        <v>HW</v>
      </c>
      <c r="F90" s="1" t="str">
        <f>IF(_xlfn.SINGLE('~10 Other Crossings'!TypeCL)="WC","",_xlfn.CONCAT(UPPER(_xlfn.SINGLE(Description)),IF(ISBLANK(_xlfn.SINGLE(CrossingIdentifierDescription)),""," ["&amp;_xlfn.SINGLE(CrossingIdentifierDescription)&amp;"]")," (",_xlfn.SINGLE(PXID),")"))</f>
        <v>COQUIHALLA HIGHWAY NO 5 [LKI Segment: 2005] (T4059.3)</v>
      </c>
      <c r="G9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01-13283-M002-XH0318001</v>
      </c>
      <c r="M90" s="1" t="s">
        <v>7021</v>
      </c>
      <c r="N90" s="1" t="s">
        <v>7020</v>
      </c>
      <c r="O90" s="1" t="s">
        <v>3023</v>
      </c>
      <c r="P90" s="1" t="s">
        <v>7019</v>
      </c>
      <c r="Q90" s="1" t="s">
        <v>7018</v>
      </c>
      <c r="R90" s="1" t="s">
        <v>3020</v>
      </c>
      <c r="S90" s="1" t="s">
        <v>3019</v>
      </c>
      <c r="T90" s="1" t="s">
        <v>6996</v>
      </c>
      <c r="U90" s="1" t="s">
        <v>4471</v>
      </c>
      <c r="V90" s="1" t="s">
        <v>6618</v>
      </c>
      <c r="W90" s="1" t="s">
        <v>3122</v>
      </c>
      <c r="Y90" s="1">
        <v>44181.930486111109</v>
      </c>
      <c r="Z90" s="1">
        <v>44645</v>
      </c>
      <c r="AA90" s="1">
        <v>401768</v>
      </c>
      <c r="AB90" s="1">
        <v>44648.866087962961</v>
      </c>
      <c r="AC90" s="1" t="s">
        <v>7017</v>
      </c>
      <c r="AD90" s="1" t="s">
        <v>3041</v>
      </c>
      <c r="AE90" s="1">
        <v>4059</v>
      </c>
      <c r="AF90" s="1">
        <v>3</v>
      </c>
      <c r="AG90" s="1" t="s">
        <v>6465</v>
      </c>
      <c r="AH90" s="1" t="s">
        <v>3133</v>
      </c>
      <c r="AI90" s="1" t="s">
        <v>3087</v>
      </c>
      <c r="AJ90" s="1" t="s">
        <v>3086</v>
      </c>
      <c r="AK90" s="1" t="s">
        <v>3039</v>
      </c>
      <c r="AL90" s="1" t="s">
        <v>3009</v>
      </c>
      <c r="AM90" s="1" t="s">
        <v>4468</v>
      </c>
      <c r="AP90" s="1">
        <v>58</v>
      </c>
      <c r="AX90" s="1" t="s">
        <v>7016</v>
      </c>
      <c r="AY90" s="1" t="s">
        <v>3083</v>
      </c>
      <c r="AZ90" s="1" t="s">
        <v>3005</v>
      </c>
      <c r="BA90" s="1">
        <v>625046.66922323999</v>
      </c>
      <c r="BB90" s="1">
        <v>5478367.2527027</v>
      </c>
      <c r="BC90" s="1">
        <v>10</v>
      </c>
      <c r="BD90" s="1" t="s">
        <v>3082</v>
      </c>
      <c r="BE90" s="1">
        <v>1026.8800000000001</v>
      </c>
      <c r="BG90" s="1">
        <v>41908</v>
      </c>
      <c r="BN90" s="1" t="s">
        <v>3004</v>
      </c>
      <c r="BO90" s="1" t="s">
        <v>4844</v>
      </c>
      <c r="BP90" s="1" t="s">
        <v>3416</v>
      </c>
      <c r="BQ90" s="1" t="s">
        <v>4365</v>
      </c>
      <c r="BR90" s="1" t="s">
        <v>3223</v>
      </c>
      <c r="BS90" s="1" t="s">
        <v>6992</v>
      </c>
      <c r="BV90" s="1" t="s">
        <v>2997</v>
      </c>
      <c r="BX90" s="1" t="s">
        <v>6916</v>
      </c>
      <c r="BY90" s="1" t="s">
        <v>2995</v>
      </c>
      <c r="CB90" s="1" t="s">
        <v>6990</v>
      </c>
      <c r="CC90" s="1" t="s">
        <v>6989</v>
      </c>
      <c r="CD90" s="1" t="s">
        <v>3035</v>
      </c>
      <c r="CO90" s="1" t="s">
        <v>3117</v>
      </c>
      <c r="CP90" s="1" t="s">
        <v>7015</v>
      </c>
      <c r="CY90" s="1" t="s">
        <v>6981</v>
      </c>
      <c r="CZ90" s="1" t="s">
        <v>6965</v>
      </c>
    </row>
    <row r="91" spans="1:104" x14ac:dyDescent="0.2">
      <c r="A91" s="1">
        <f t="shared" si="15"/>
        <v>1024379</v>
      </c>
      <c r="C91" s="1" t="str">
        <f t="shared" si="16"/>
        <v>OE</v>
      </c>
      <c r="D91" s="12">
        <f>INDEX(families!$A:$A,MATCH(E91,families!$B:$B,0))</f>
        <v>28</v>
      </c>
      <c r="E91" s="2" t="str">
        <f t="shared" si="17"/>
        <v>OE</v>
      </c>
      <c r="F91" s="1" t="str">
        <f>IF(_xlfn.SINGLE('~10 Other Crossings'!TypeCL)="WC","",_xlfn.CONCAT(UPPER(_xlfn.SINGLE(Description)),IF(ISBLANK(_xlfn.SINGLE(CrossingIdentifierDescription)),""," ["&amp;_xlfn.SINGLE(CrossingIdentifierDescription)&amp;"]")," (",_xlfn.SINGLE(PXID),")"))</f>
        <v>BC HYDRO O/H DISTRIBUTION [DISTRIBUTION] (U4100.1)</v>
      </c>
      <c r="G9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01-13283-M002-XH0318001 - Goalposts Required</v>
      </c>
      <c r="M91" s="1" t="s">
        <v>7014</v>
      </c>
      <c r="N91" s="1" t="s">
        <v>7006</v>
      </c>
      <c r="O91" s="1" t="s">
        <v>3023</v>
      </c>
      <c r="P91" s="1" t="s">
        <v>7013</v>
      </c>
      <c r="Q91" s="1" t="s">
        <v>7012</v>
      </c>
      <c r="R91" s="1" t="s">
        <v>3020</v>
      </c>
      <c r="S91" s="1" t="s">
        <v>3019</v>
      </c>
      <c r="T91" s="1" t="s">
        <v>6996</v>
      </c>
      <c r="U91" s="1" t="s">
        <v>3092</v>
      </c>
      <c r="V91" s="1" t="s">
        <v>3091</v>
      </c>
      <c r="W91" s="1" t="s">
        <v>3090</v>
      </c>
      <c r="Y91" s="1">
        <v>44181.930486111109</v>
      </c>
      <c r="Z91" s="1">
        <v>44645</v>
      </c>
      <c r="AA91" s="1">
        <v>401768</v>
      </c>
      <c r="AB91" s="1">
        <v>44648.866087962961</v>
      </c>
      <c r="AC91" s="1" t="s">
        <v>7011</v>
      </c>
      <c r="AD91" s="1" t="s">
        <v>3056</v>
      </c>
      <c r="AE91" s="1">
        <v>4100</v>
      </c>
      <c r="AF91" s="1">
        <v>1</v>
      </c>
      <c r="AG91" s="1" t="s">
        <v>3088</v>
      </c>
      <c r="AH91" s="1" t="s">
        <v>3086</v>
      </c>
      <c r="AI91" s="1" t="s">
        <v>3087</v>
      </c>
      <c r="AJ91" s="1" t="s">
        <v>3086</v>
      </c>
      <c r="AK91" s="1" t="s">
        <v>3010</v>
      </c>
      <c r="AL91" s="1" t="s">
        <v>3009</v>
      </c>
      <c r="AM91" s="1" t="s">
        <v>3085</v>
      </c>
      <c r="AS91" s="1" t="s">
        <v>3006</v>
      </c>
      <c r="AT91" s="1" t="s">
        <v>1020</v>
      </c>
      <c r="AX91" s="1" t="s">
        <v>7010</v>
      </c>
      <c r="AY91" s="1" t="s">
        <v>3083</v>
      </c>
      <c r="AZ91" s="1" t="s">
        <v>3005</v>
      </c>
      <c r="BA91" s="1">
        <v>625022.56834613997</v>
      </c>
      <c r="BB91" s="1">
        <v>5478369.0104965502</v>
      </c>
      <c r="BC91" s="1">
        <v>10</v>
      </c>
      <c r="BD91" s="1" t="s">
        <v>3082</v>
      </c>
      <c r="BE91" s="1">
        <v>1026.9100000000001</v>
      </c>
      <c r="BG91" s="1">
        <v>41946</v>
      </c>
      <c r="BN91" s="1" t="s">
        <v>3004</v>
      </c>
      <c r="BO91" s="1" t="s">
        <v>4844</v>
      </c>
      <c r="BP91" s="1" t="s">
        <v>3416</v>
      </c>
      <c r="BQ91" s="1" t="s">
        <v>4365</v>
      </c>
      <c r="BR91" s="1" t="s">
        <v>3223</v>
      </c>
      <c r="BV91" s="1" t="s">
        <v>2997</v>
      </c>
      <c r="BX91" s="1" t="s">
        <v>6916</v>
      </c>
      <c r="BY91" s="1" t="s">
        <v>2995</v>
      </c>
      <c r="CB91" s="1" t="s">
        <v>6990</v>
      </c>
      <c r="CC91" s="1" t="s">
        <v>6989</v>
      </c>
      <c r="CD91" s="1" t="s">
        <v>3035</v>
      </c>
      <c r="CO91" s="1" t="s">
        <v>2991</v>
      </c>
      <c r="CP91" s="1" t="s">
        <v>7009</v>
      </c>
      <c r="CW91" s="1" t="s">
        <v>7008</v>
      </c>
      <c r="CX91" s="1" t="s">
        <v>7001</v>
      </c>
      <c r="CY91" s="1" t="s">
        <v>6981</v>
      </c>
      <c r="CZ91" s="1" t="s">
        <v>6957</v>
      </c>
    </row>
    <row r="92" spans="1:104" x14ac:dyDescent="0.2">
      <c r="A92" s="1">
        <f t="shared" si="15"/>
        <v>1024379</v>
      </c>
      <c r="C92" s="1" t="str">
        <f t="shared" si="16"/>
        <v>OC</v>
      </c>
      <c r="D92" s="12">
        <f>INDEX(families!$A:$A,MATCH(E92,families!$B:$B,0))</f>
        <v>27</v>
      </c>
      <c r="E92" s="2" t="str">
        <f t="shared" si="17"/>
        <v>OC</v>
      </c>
      <c r="F92" s="1" t="str">
        <f>IF(_xlfn.SINGLE('~10 Other Crossings'!TypeCL)="WC","",_xlfn.CONCAT(UPPER(_xlfn.SINGLE(Description)),IF(ISBLANK(_xlfn.SINGLE(CrossingIdentifierDescription)),""," ["&amp;_xlfn.SINGLE(CrossingIdentifierDescription)&amp;"]")," (",_xlfn.SINGLE(PXID),")"))</f>
        <v>TELUS O/H COMMUNICATIONS CABLE [O/H COMMUNICATION CABLE] (U5331.0)</v>
      </c>
      <c r="G9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01-13283-M002-XH0318001 - Goalposts Required</v>
      </c>
      <c r="M92" s="1" t="s">
        <v>7007</v>
      </c>
      <c r="N92" s="1" t="s">
        <v>7006</v>
      </c>
      <c r="O92" s="1" t="s">
        <v>3023</v>
      </c>
      <c r="P92" s="1" t="s">
        <v>7005</v>
      </c>
      <c r="Q92" s="1" t="s">
        <v>7004</v>
      </c>
      <c r="R92" s="1" t="s">
        <v>3020</v>
      </c>
      <c r="S92" s="1" t="s">
        <v>3019</v>
      </c>
      <c r="T92" s="1" t="s">
        <v>6996</v>
      </c>
      <c r="U92" s="1" t="s">
        <v>3104</v>
      </c>
      <c r="V92" s="1" t="s">
        <v>3103</v>
      </c>
      <c r="W92" s="1" t="s">
        <v>3102</v>
      </c>
      <c r="Y92" s="1">
        <v>44181.930486111109</v>
      </c>
      <c r="Z92" s="1">
        <v>44645</v>
      </c>
      <c r="AA92" s="1">
        <v>401768</v>
      </c>
      <c r="AB92" s="1">
        <v>44648.866087962961</v>
      </c>
      <c r="AC92" s="1" t="s">
        <v>7003</v>
      </c>
      <c r="AD92" s="1" t="s">
        <v>3056</v>
      </c>
      <c r="AE92" s="1">
        <v>5331</v>
      </c>
      <c r="AF92" s="1">
        <v>0</v>
      </c>
      <c r="AG92" s="1" t="s">
        <v>3104</v>
      </c>
      <c r="AH92" s="1" t="s">
        <v>3086</v>
      </c>
      <c r="AI92" s="1" t="s">
        <v>3087</v>
      </c>
      <c r="AJ92" s="1" t="s">
        <v>3086</v>
      </c>
      <c r="AK92" s="1" t="s">
        <v>3010</v>
      </c>
      <c r="AL92" s="1" t="s">
        <v>3009</v>
      </c>
      <c r="AM92" s="1" t="s">
        <v>3099</v>
      </c>
      <c r="AS92" s="1" t="s">
        <v>3006</v>
      </c>
      <c r="AT92" s="1" t="s">
        <v>1020</v>
      </c>
      <c r="AY92" s="1" t="s">
        <v>3083</v>
      </c>
      <c r="AZ92" s="1" t="s">
        <v>3005</v>
      </c>
      <c r="BA92" s="1">
        <v>625022.56834613997</v>
      </c>
      <c r="BB92" s="1">
        <v>5478369.0104965502</v>
      </c>
      <c r="BC92" s="1">
        <v>10</v>
      </c>
      <c r="BD92" s="1" t="s">
        <v>3082</v>
      </c>
      <c r="BE92" s="1">
        <v>1026.9100000000001</v>
      </c>
      <c r="BN92" s="1" t="s">
        <v>3004</v>
      </c>
      <c r="BO92" s="1" t="s">
        <v>4844</v>
      </c>
      <c r="BP92" s="1" t="s">
        <v>3416</v>
      </c>
      <c r="BQ92" s="1" t="s">
        <v>4365</v>
      </c>
      <c r="BR92" s="1" t="s">
        <v>3223</v>
      </c>
      <c r="BV92" s="1" t="s">
        <v>2997</v>
      </c>
      <c r="BX92" s="1" t="s">
        <v>6916</v>
      </c>
      <c r="BY92" s="1" t="s">
        <v>2995</v>
      </c>
      <c r="CB92" s="1" t="s">
        <v>6990</v>
      </c>
      <c r="CC92" s="1" t="s">
        <v>6989</v>
      </c>
      <c r="CD92" s="1" t="s">
        <v>3035</v>
      </c>
      <c r="CO92" s="1" t="s">
        <v>2991</v>
      </c>
      <c r="CP92" s="1" t="s">
        <v>7002</v>
      </c>
      <c r="CX92" s="1" t="s">
        <v>7001</v>
      </c>
      <c r="CY92" s="1" t="s">
        <v>6981</v>
      </c>
      <c r="CZ92" s="1" t="s">
        <v>6953</v>
      </c>
    </row>
    <row r="93" spans="1:104" x14ac:dyDescent="0.2">
      <c r="A93" s="1">
        <f t="shared" si="15"/>
        <v>1024386</v>
      </c>
      <c r="C93" s="1" t="str">
        <f t="shared" si="16"/>
        <v>UC</v>
      </c>
      <c r="D93" s="12">
        <f>INDEX(families!$A:$A,MATCH(E93,families!$B:$B,0))</f>
        <v>35</v>
      </c>
      <c r="E93" s="2" t="str">
        <f t="shared" si="17"/>
        <v>UC</v>
      </c>
      <c r="F93" s="1" t="str">
        <f>IF(_xlfn.SINGLE('~10 Other Crossings'!TypeCL)="WC","",_xlfn.CONCAT(UPPER(_xlfn.SINGLE(Description)),IF(ISBLANK(_xlfn.SINGLE(CrossingIdentifierDescription)),""," ["&amp;_xlfn.SINGLE(CrossingIdentifierDescription)&amp;"]")," (",_xlfn.SINGLE(PXID),")"))</f>
        <v>TELUS U/G FIBRE OPTIC COMMUNICATIONS CABLE (U4101.2)</v>
      </c>
      <c r="G9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01-13283-M002-XH0318001</v>
      </c>
      <c r="M93" s="1" t="s">
        <v>7000</v>
      </c>
      <c r="N93" s="1" t="s">
        <v>6999</v>
      </c>
      <c r="O93" s="1" t="s">
        <v>3023</v>
      </c>
      <c r="P93" s="1" t="s">
        <v>6998</v>
      </c>
      <c r="Q93" s="1" t="s">
        <v>6997</v>
      </c>
      <c r="R93" s="1" t="s">
        <v>3019</v>
      </c>
      <c r="S93" s="1" t="s">
        <v>3019</v>
      </c>
      <c r="T93" s="1" t="s">
        <v>6996</v>
      </c>
      <c r="U93" s="1" t="s">
        <v>3821</v>
      </c>
      <c r="V93" s="1" t="s">
        <v>4438</v>
      </c>
      <c r="W93" s="1" t="s">
        <v>3102</v>
      </c>
      <c r="Y93" s="1">
        <v>44203.862638888888</v>
      </c>
      <c r="Z93" s="1">
        <v>44645</v>
      </c>
      <c r="AA93" s="1">
        <v>401768</v>
      </c>
      <c r="AB93" s="1">
        <v>44648.866087962961</v>
      </c>
      <c r="AC93" s="1" t="s">
        <v>6995</v>
      </c>
      <c r="AD93" s="1" t="s">
        <v>3056</v>
      </c>
      <c r="AE93" s="1">
        <v>4101</v>
      </c>
      <c r="AF93" s="1">
        <v>2</v>
      </c>
      <c r="AH93" s="1" t="s">
        <v>3086</v>
      </c>
      <c r="AI93" s="1" t="s">
        <v>3087</v>
      </c>
      <c r="AJ93" s="1" t="s">
        <v>3086</v>
      </c>
      <c r="AK93" s="1" t="s">
        <v>3010</v>
      </c>
      <c r="AL93" s="1" t="s">
        <v>3009</v>
      </c>
      <c r="AM93" s="1" t="s">
        <v>3818</v>
      </c>
      <c r="AN93" s="1" t="s">
        <v>6994</v>
      </c>
      <c r="AS93" s="1" t="s">
        <v>3006</v>
      </c>
      <c r="AT93" s="1" t="s">
        <v>3006</v>
      </c>
      <c r="AX93" s="1" t="s">
        <v>6993</v>
      </c>
      <c r="AY93" s="1" t="s">
        <v>3083</v>
      </c>
      <c r="AZ93" s="1" t="s">
        <v>3005</v>
      </c>
      <c r="BA93" s="1">
        <v>625015.37084236997</v>
      </c>
      <c r="BB93" s="1">
        <v>5478369.53542371</v>
      </c>
      <c r="BC93" s="1">
        <v>10</v>
      </c>
      <c r="BD93" s="1" t="s">
        <v>3082</v>
      </c>
      <c r="BE93" s="1">
        <v>1026.92</v>
      </c>
      <c r="BG93" s="1">
        <v>41947</v>
      </c>
      <c r="BN93" s="1" t="s">
        <v>3004</v>
      </c>
      <c r="BO93" s="1" t="s">
        <v>4844</v>
      </c>
      <c r="BP93" s="1" t="s">
        <v>3416</v>
      </c>
      <c r="BQ93" s="1" t="s">
        <v>4365</v>
      </c>
      <c r="BR93" s="1" t="s">
        <v>3223</v>
      </c>
      <c r="BS93" s="1" t="s">
        <v>6992</v>
      </c>
      <c r="BT93" s="1" t="s">
        <v>6991</v>
      </c>
      <c r="BV93" s="1" t="s">
        <v>2997</v>
      </c>
      <c r="BW93" s="1" t="s">
        <v>1809</v>
      </c>
      <c r="BX93" s="1" t="s">
        <v>6916</v>
      </c>
      <c r="BY93" s="1" t="s">
        <v>2995</v>
      </c>
      <c r="CB93" s="1" t="s">
        <v>6990</v>
      </c>
      <c r="CC93" s="1" t="s">
        <v>6989</v>
      </c>
      <c r="CD93" s="1" t="s">
        <v>3035</v>
      </c>
      <c r="CO93" s="1" t="s">
        <v>2991</v>
      </c>
      <c r="CP93" s="1" t="s">
        <v>6988</v>
      </c>
      <c r="CW93" s="1" t="s">
        <v>6987</v>
      </c>
      <c r="CX93" s="1" t="s">
        <v>6986</v>
      </c>
      <c r="CY93" s="1" t="s">
        <v>6981</v>
      </c>
      <c r="CZ93" s="1" t="s">
        <v>6949</v>
      </c>
    </row>
    <row r="94" spans="1:104" x14ac:dyDescent="0.2">
      <c r="A94" s="1">
        <f t="shared" si="15"/>
        <v>1024499.14</v>
      </c>
      <c r="C94" s="1" t="str">
        <f t="shared" si="16"/>
        <v>RD</v>
      </c>
      <c r="D94" s="12">
        <f>INDEX(families!$A:$A,MATCH(E94,families!$B:$B,0))</f>
        <v>31</v>
      </c>
      <c r="E94" s="2" t="str">
        <f t="shared" si="17"/>
        <v>RD</v>
      </c>
      <c r="F94" s="1" t="str">
        <f>IF(_xlfn.SINGLE('~10 Other Crossings'!TypeCL)="WC","",_xlfn.CONCAT(UPPER(_xlfn.SINGLE(Description)),IF(ISBLANK(_xlfn.SINGLE(CrossingIdentifierDescription)),""," ["&amp;_xlfn.SINGLE(CrossingIdentifierDescription)&amp;"]")," (",_xlfn.SINGLE(PXID),")"))</f>
        <v>ROAD (T5099.0)</v>
      </c>
      <c r="G9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94" s="1" t="s">
        <v>6985</v>
      </c>
      <c r="N94" s="1">
        <v>1024499.14</v>
      </c>
      <c r="O94" s="1" t="s">
        <v>3023</v>
      </c>
      <c r="P94" s="1" t="s">
        <v>3384</v>
      </c>
      <c r="Q94" s="1" t="s">
        <v>3383</v>
      </c>
      <c r="R94" s="1" t="s">
        <v>3019</v>
      </c>
      <c r="S94" s="1" t="s">
        <v>3019</v>
      </c>
      <c r="T94" s="1" t="s">
        <v>3093</v>
      </c>
      <c r="U94" s="1" t="s">
        <v>3040</v>
      </c>
      <c r="V94" s="1" t="s">
        <v>3040</v>
      </c>
      <c r="W94" s="1" t="s">
        <v>6894</v>
      </c>
      <c r="Y94" s="1">
        <v>44026.829745370371</v>
      </c>
      <c r="Z94" s="1">
        <v>44645</v>
      </c>
      <c r="AA94" s="1">
        <v>401768</v>
      </c>
      <c r="AB94" s="1">
        <v>44648.866064814814</v>
      </c>
      <c r="AC94" s="1" t="s">
        <v>6984</v>
      </c>
      <c r="AD94" s="1" t="s">
        <v>3041</v>
      </c>
      <c r="AE94" s="1">
        <v>5099</v>
      </c>
      <c r="AF94" s="1">
        <v>0</v>
      </c>
      <c r="AI94" s="1" t="s">
        <v>3011</v>
      </c>
      <c r="AK94" s="1" t="s">
        <v>3039</v>
      </c>
      <c r="AL94" s="1" t="s">
        <v>3009</v>
      </c>
      <c r="AM94" s="1" t="s">
        <v>735</v>
      </c>
      <c r="AT94" s="1" t="s">
        <v>1020</v>
      </c>
      <c r="AX94" s="1" t="s">
        <v>6983</v>
      </c>
      <c r="AY94" s="1" t="s">
        <v>2995</v>
      </c>
      <c r="AZ94" s="1" t="s">
        <v>3005</v>
      </c>
      <c r="BA94" s="1">
        <v>624968.38600000006</v>
      </c>
      <c r="BB94" s="1">
        <v>5478353.983</v>
      </c>
      <c r="BC94" s="1">
        <v>10</v>
      </c>
      <c r="BN94" s="1" t="s">
        <v>3004</v>
      </c>
      <c r="BO94" s="1" t="s">
        <v>4844</v>
      </c>
      <c r="BP94" s="1" t="s">
        <v>3416</v>
      </c>
      <c r="BQ94" s="1" t="s">
        <v>4330</v>
      </c>
      <c r="BR94" s="1" t="s">
        <v>3223</v>
      </c>
      <c r="BS94" s="1" t="s">
        <v>6977</v>
      </c>
      <c r="BT94" s="1" t="s">
        <v>6976</v>
      </c>
      <c r="BV94" s="1" t="s">
        <v>2997</v>
      </c>
      <c r="BW94" s="1" t="s">
        <v>3002</v>
      </c>
      <c r="BX94" s="1" t="s">
        <v>3038</v>
      </c>
      <c r="BY94" s="1" t="s">
        <v>2995</v>
      </c>
      <c r="CB94" s="1" t="s">
        <v>3037</v>
      </c>
      <c r="CC94" s="1" t="s">
        <v>3036</v>
      </c>
      <c r="CD94" s="1" t="s">
        <v>3035</v>
      </c>
      <c r="CO94" s="1" t="s">
        <v>3117</v>
      </c>
      <c r="CP94" s="1" t="s">
        <v>6982</v>
      </c>
      <c r="CZ94" s="1" t="s">
        <v>6942</v>
      </c>
    </row>
    <row r="95" spans="1:104" x14ac:dyDescent="0.2">
      <c r="A95" s="1">
        <f t="shared" si="15"/>
        <v>1025044.03</v>
      </c>
      <c r="C95" s="1" t="str">
        <f t="shared" si="16"/>
        <v>RD</v>
      </c>
      <c r="D95" s="12">
        <f>INDEX(families!$A:$A,MATCH(E95,families!$B:$B,0))</f>
        <v>31</v>
      </c>
      <c r="E95" s="2" t="str">
        <f t="shared" si="17"/>
        <v>RD</v>
      </c>
      <c r="F95" s="1" t="str">
        <f>IF(_xlfn.SINGLE('~10 Other Crossings'!TypeCL)="WC","",_xlfn.CONCAT(UPPER(_xlfn.SINGLE(Description)),IF(ISBLANK(_xlfn.SINGLE(CrossingIdentifierDescription)),""," ["&amp;_xlfn.SINGLE(CrossingIdentifierDescription)&amp;"]")," (",_xlfn.SINGLE(PXID),")"))</f>
        <v>TRANS MOUNTAIN VALVE SITE ACCESS ROAD (T5068.0)</v>
      </c>
      <c r="G9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95" s="1" t="s">
        <v>6980</v>
      </c>
      <c r="N95" s="1">
        <v>1025044.03</v>
      </c>
      <c r="O95" s="1" t="s">
        <v>3023</v>
      </c>
      <c r="P95" s="1" t="s">
        <v>6964</v>
      </c>
      <c r="Q95" s="1" t="s">
        <v>6963</v>
      </c>
      <c r="R95" s="1" t="s">
        <v>3019</v>
      </c>
      <c r="S95" s="1" t="s">
        <v>3019</v>
      </c>
      <c r="T95" s="1" t="s">
        <v>3093</v>
      </c>
      <c r="U95" s="1" t="s">
        <v>3040</v>
      </c>
      <c r="V95" s="1" t="s">
        <v>6962</v>
      </c>
      <c r="W95" s="1" t="s">
        <v>3015</v>
      </c>
      <c r="Y95" s="1">
        <v>44005.697060185186</v>
      </c>
      <c r="Z95" s="1">
        <v>44645</v>
      </c>
      <c r="AA95" s="1">
        <v>401768</v>
      </c>
      <c r="AB95" s="1">
        <v>44648.866064814814</v>
      </c>
      <c r="AC95" s="1" t="s">
        <v>6979</v>
      </c>
      <c r="AD95" s="1" t="s">
        <v>3041</v>
      </c>
      <c r="AE95" s="1">
        <v>5068</v>
      </c>
      <c r="AF95" s="1">
        <v>0</v>
      </c>
      <c r="AI95" s="1" t="s">
        <v>3011</v>
      </c>
      <c r="AK95" s="1" t="s">
        <v>3039</v>
      </c>
      <c r="AL95" s="1" t="s">
        <v>3009</v>
      </c>
      <c r="AM95" s="1" t="s">
        <v>735</v>
      </c>
      <c r="AT95" s="1" t="s">
        <v>1020</v>
      </c>
      <c r="AX95" s="1" t="s">
        <v>6978</v>
      </c>
      <c r="AY95" s="1" t="s">
        <v>2995</v>
      </c>
      <c r="AZ95" s="1" t="s">
        <v>3005</v>
      </c>
      <c r="BA95" s="1">
        <v>624562.54</v>
      </c>
      <c r="BB95" s="1">
        <v>5478007.9400000004</v>
      </c>
      <c r="BC95" s="1">
        <v>10</v>
      </c>
      <c r="BN95" s="1" t="s">
        <v>3004</v>
      </c>
      <c r="BO95" s="1" t="s">
        <v>4844</v>
      </c>
      <c r="BP95" s="1" t="s">
        <v>3416</v>
      </c>
      <c r="BQ95" s="1" t="s">
        <v>4330</v>
      </c>
      <c r="BR95" s="1" t="s">
        <v>3000</v>
      </c>
      <c r="BS95" s="1" t="s">
        <v>6977</v>
      </c>
      <c r="BT95" s="1" t="s">
        <v>6976</v>
      </c>
      <c r="BV95" s="1" t="s">
        <v>2997</v>
      </c>
      <c r="BW95" s="1" t="s">
        <v>3002</v>
      </c>
      <c r="BX95" s="1" t="s">
        <v>3038</v>
      </c>
      <c r="BY95" s="1" t="s">
        <v>2995</v>
      </c>
      <c r="CB95" s="1" t="s">
        <v>3037</v>
      </c>
      <c r="CC95" s="1" t="s">
        <v>3036</v>
      </c>
      <c r="CD95" s="1" t="s">
        <v>3035</v>
      </c>
      <c r="CO95" s="1" t="s">
        <v>2991</v>
      </c>
      <c r="CP95" s="1" t="s">
        <v>6975</v>
      </c>
      <c r="CX95" s="1" t="s">
        <v>6974</v>
      </c>
      <c r="CZ95" s="1" t="s">
        <v>6973</v>
      </c>
    </row>
    <row r="96" spans="1:104" x14ac:dyDescent="0.2">
      <c r="A96" s="1">
        <f t="shared" si="15"/>
        <v>1025256.55</v>
      </c>
      <c r="C96" s="1" t="str">
        <f t="shared" si="16"/>
        <v>OE</v>
      </c>
      <c r="D96" s="12">
        <f>INDEX(families!$A:$A,MATCH(E96,families!$B:$B,0))</f>
        <v>28</v>
      </c>
      <c r="E96" s="2" t="str">
        <f t="shared" si="17"/>
        <v>OE</v>
      </c>
      <c r="F96" s="1" t="str">
        <f>IF(_xlfn.SINGLE('~10 Other Crossings'!TypeCL)="WC","",_xlfn.CONCAT(UPPER(_xlfn.SINGLE(Description)),IF(ISBLANK(_xlfn.SINGLE(CrossingIdentifierDescription)),""," ["&amp;_xlfn.SINGLE(CrossingIdentifierDescription)&amp;"]")," (",_xlfn.SINGLE(PXID),")"))</f>
        <v>PRIVATE O/H POWERLINE [DISTRIBUTION] (U5466.0)</v>
      </c>
      <c r="G9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96" s="1" t="s">
        <v>6972</v>
      </c>
      <c r="N96" s="1">
        <v>1025256.55</v>
      </c>
      <c r="O96" s="1" t="s">
        <v>3023</v>
      </c>
      <c r="P96" s="1" t="s">
        <v>6971</v>
      </c>
      <c r="Q96" s="1" t="s">
        <v>6970</v>
      </c>
      <c r="R96" s="1" t="s">
        <v>3020</v>
      </c>
      <c r="S96" s="1" t="s">
        <v>3019</v>
      </c>
      <c r="T96" s="1" t="s">
        <v>3093</v>
      </c>
      <c r="U96" s="1" t="s">
        <v>3092</v>
      </c>
      <c r="V96" s="1" t="s">
        <v>3781</v>
      </c>
      <c r="W96" s="1" t="s">
        <v>3176</v>
      </c>
      <c r="Y96" s="1">
        <v>43538.640277777777</v>
      </c>
      <c r="Z96" s="1">
        <v>44645</v>
      </c>
      <c r="AA96" s="1">
        <v>401768</v>
      </c>
      <c r="AB96" s="1">
        <v>44648.866041666668</v>
      </c>
      <c r="AC96" s="1" t="s">
        <v>6969</v>
      </c>
      <c r="AD96" s="1" t="s">
        <v>3056</v>
      </c>
      <c r="AE96" s="1">
        <v>5466</v>
      </c>
      <c r="AF96" s="1">
        <v>0</v>
      </c>
      <c r="AG96" s="1" t="s">
        <v>3088</v>
      </c>
      <c r="AH96" s="1" t="s">
        <v>3086</v>
      </c>
      <c r="AI96" s="1" t="s">
        <v>3011</v>
      </c>
      <c r="AJ96" s="1" t="s">
        <v>3086</v>
      </c>
      <c r="AK96" s="1" t="s">
        <v>3010</v>
      </c>
      <c r="AL96" s="1" t="s">
        <v>3009</v>
      </c>
      <c r="AM96" s="1" t="s">
        <v>3085</v>
      </c>
      <c r="AS96" s="1" t="s">
        <v>3006</v>
      </c>
      <c r="AT96" s="1" t="s">
        <v>1020</v>
      </c>
      <c r="AY96" s="1" t="s">
        <v>2995</v>
      </c>
      <c r="AZ96" s="1" t="s">
        <v>3005</v>
      </c>
      <c r="BA96" s="1">
        <v>624359.64846956998</v>
      </c>
      <c r="BB96" s="1">
        <v>5477950.9521737201</v>
      </c>
      <c r="BC96" s="1">
        <v>10</v>
      </c>
      <c r="BN96" s="1" t="s">
        <v>3004</v>
      </c>
      <c r="BO96" s="1" t="s">
        <v>4844</v>
      </c>
      <c r="BP96" s="1" t="s">
        <v>3416</v>
      </c>
      <c r="BQ96" s="1" t="s">
        <v>6946</v>
      </c>
      <c r="BR96" s="1" t="s">
        <v>1616</v>
      </c>
      <c r="BS96" s="1" t="s">
        <v>6945</v>
      </c>
      <c r="BT96" s="1" t="s">
        <v>6944</v>
      </c>
      <c r="BV96" s="1" t="s">
        <v>2997</v>
      </c>
      <c r="BW96" s="1" t="s">
        <v>1020</v>
      </c>
      <c r="BX96" s="1" t="s">
        <v>3194</v>
      </c>
      <c r="BY96" s="1" t="s">
        <v>2995</v>
      </c>
      <c r="CB96" s="1" t="s">
        <v>3193</v>
      </c>
      <c r="CC96" s="1" t="s">
        <v>3192</v>
      </c>
      <c r="CD96" s="1" t="s">
        <v>3035</v>
      </c>
      <c r="CO96" s="1" t="s">
        <v>3065</v>
      </c>
      <c r="CP96" s="1" t="s">
        <v>6968</v>
      </c>
      <c r="CX96" s="1" t="s">
        <v>6967</v>
      </c>
      <c r="CZ96" s="1" t="s">
        <v>6966</v>
      </c>
    </row>
    <row r="97" spans="1:104" x14ac:dyDescent="0.2">
      <c r="A97" s="1">
        <f t="shared" si="15"/>
        <v>1025267.87</v>
      </c>
      <c r="C97" s="1" t="str">
        <f t="shared" si="16"/>
        <v>RD</v>
      </c>
      <c r="D97" s="12">
        <f>INDEX(families!$A:$A,MATCH(E97,families!$B:$B,0))</f>
        <v>31</v>
      </c>
      <c r="E97" s="2" t="str">
        <f t="shared" si="17"/>
        <v>RD</v>
      </c>
      <c r="F97" s="1" t="str">
        <f>IF(_xlfn.SINGLE('~10 Other Crossings'!TypeCL)="WC","",_xlfn.CONCAT(UPPER(_xlfn.SINGLE(Description)),IF(ISBLANK(_xlfn.SINGLE(CrossingIdentifierDescription)),""," ["&amp;_xlfn.SINGLE(CrossingIdentifierDescription)&amp;"]")," (",_xlfn.SINGLE(PXID),")"))</f>
        <v>TRANS MOUNTAIN VALVE SITE ACCESS ROAD (T5069.0)</v>
      </c>
      <c r="G9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97" s="1" t="s">
        <v>6965</v>
      </c>
      <c r="N97" s="1">
        <v>1025267.87</v>
      </c>
      <c r="O97" s="1" t="s">
        <v>3023</v>
      </c>
      <c r="P97" s="1" t="s">
        <v>6964</v>
      </c>
      <c r="Q97" s="1" t="s">
        <v>6963</v>
      </c>
      <c r="R97" s="1" t="s">
        <v>3019</v>
      </c>
      <c r="S97" s="1" t="s">
        <v>3019</v>
      </c>
      <c r="T97" s="1" t="s">
        <v>3093</v>
      </c>
      <c r="U97" s="1" t="s">
        <v>3040</v>
      </c>
      <c r="V97" s="1" t="s">
        <v>6962</v>
      </c>
      <c r="W97" s="1" t="s">
        <v>3015</v>
      </c>
      <c r="Y97" s="1">
        <v>44005.697060185186</v>
      </c>
      <c r="Z97" s="1">
        <v>44645</v>
      </c>
      <c r="AA97" s="1">
        <v>401768</v>
      </c>
      <c r="AB97" s="1">
        <v>44648.866064814814</v>
      </c>
      <c r="AC97" s="1" t="s">
        <v>6961</v>
      </c>
      <c r="AD97" s="1" t="s">
        <v>3041</v>
      </c>
      <c r="AE97" s="1">
        <v>5069</v>
      </c>
      <c r="AF97" s="1">
        <v>0</v>
      </c>
      <c r="AI97" s="1" t="s">
        <v>3011</v>
      </c>
      <c r="AK97" s="1" t="s">
        <v>3039</v>
      </c>
      <c r="AL97" s="1" t="s">
        <v>3009</v>
      </c>
      <c r="AM97" s="1" t="s">
        <v>735</v>
      </c>
      <c r="AT97" s="1" t="s">
        <v>1020</v>
      </c>
      <c r="AX97" s="1" t="s">
        <v>6960</v>
      </c>
      <c r="AY97" s="1" t="s">
        <v>2995</v>
      </c>
      <c r="AZ97" s="1" t="s">
        <v>3005</v>
      </c>
      <c r="BA97" s="1">
        <v>624348.48100000003</v>
      </c>
      <c r="BB97" s="1">
        <v>5477949.6179999998</v>
      </c>
      <c r="BC97" s="1">
        <v>10</v>
      </c>
      <c r="BN97" s="1" t="s">
        <v>3004</v>
      </c>
      <c r="BO97" s="1" t="s">
        <v>4844</v>
      </c>
      <c r="BP97" s="1" t="s">
        <v>3416</v>
      </c>
      <c r="BQ97" s="1" t="s">
        <v>6946</v>
      </c>
      <c r="BR97" s="1" t="s">
        <v>1616</v>
      </c>
      <c r="BS97" s="1" t="s">
        <v>6945</v>
      </c>
      <c r="BT97" s="1" t="s">
        <v>6944</v>
      </c>
      <c r="BV97" s="1" t="s">
        <v>2997</v>
      </c>
      <c r="BW97" s="1" t="s">
        <v>3002</v>
      </c>
      <c r="BX97" s="1" t="s">
        <v>3038</v>
      </c>
      <c r="BY97" s="1" t="s">
        <v>2995</v>
      </c>
      <c r="CB97" s="1" t="s">
        <v>3037</v>
      </c>
      <c r="CC97" s="1" t="s">
        <v>3036</v>
      </c>
      <c r="CD97" s="1" t="s">
        <v>3035</v>
      </c>
      <c r="CO97" s="1" t="s">
        <v>2991</v>
      </c>
      <c r="CP97" s="1" t="s">
        <v>6959</v>
      </c>
      <c r="CX97" s="1" t="s">
        <v>6958</v>
      </c>
      <c r="CZ97" s="1" t="s">
        <v>6922</v>
      </c>
    </row>
    <row r="98" spans="1:104" x14ac:dyDescent="0.2">
      <c r="A98" s="1">
        <f t="shared" si="15"/>
        <v>1025282.91</v>
      </c>
      <c r="C98" s="1" t="str">
        <f t="shared" si="16"/>
        <v>RD</v>
      </c>
      <c r="D98" s="12">
        <f>INDEX(families!$A:$A,MATCH(E98,families!$B:$B,0))</f>
        <v>31</v>
      </c>
      <c r="E98" s="2" t="str">
        <f t="shared" si="17"/>
        <v>RD</v>
      </c>
      <c r="F98" s="1" t="str">
        <f>IF(_xlfn.SINGLE('~10 Other Crossings'!TypeCL)="WC","",_xlfn.CONCAT(UPPER(_xlfn.SINGLE(Description)),IF(ISBLANK(_xlfn.SINGLE(CrossingIdentifierDescription)),""," ["&amp;_xlfn.SINGLE(CrossingIdentifierDescription)&amp;"]")," (",_xlfn.SINGLE(PXID),")"))</f>
        <v>ROAD (T5070.0)</v>
      </c>
      <c r="G9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98" s="1" t="s">
        <v>6957</v>
      </c>
      <c r="N98" s="1">
        <v>1025282.91</v>
      </c>
      <c r="O98" s="1" t="s">
        <v>3023</v>
      </c>
      <c r="P98" s="1" t="s">
        <v>3384</v>
      </c>
      <c r="Q98" s="1" t="s">
        <v>3383</v>
      </c>
      <c r="R98" s="1" t="s">
        <v>3019</v>
      </c>
      <c r="S98" s="1" t="s">
        <v>3019</v>
      </c>
      <c r="T98" s="1" t="s">
        <v>3093</v>
      </c>
      <c r="U98" s="1" t="s">
        <v>3040</v>
      </c>
      <c r="V98" s="1" t="s">
        <v>3040</v>
      </c>
      <c r="W98" s="1" t="s">
        <v>6894</v>
      </c>
      <c r="Y98" s="1">
        <v>44005.697060185186</v>
      </c>
      <c r="Z98" s="1">
        <v>44645</v>
      </c>
      <c r="AA98" s="1">
        <v>401768</v>
      </c>
      <c r="AB98" s="1">
        <v>44648.866064814814</v>
      </c>
      <c r="AC98" s="1" t="s">
        <v>6956</v>
      </c>
      <c r="AD98" s="1" t="s">
        <v>3041</v>
      </c>
      <c r="AE98" s="1">
        <v>5070</v>
      </c>
      <c r="AF98" s="1">
        <v>0</v>
      </c>
      <c r="AI98" s="1" t="s">
        <v>3011</v>
      </c>
      <c r="AK98" s="1" t="s">
        <v>3039</v>
      </c>
      <c r="AL98" s="1" t="s">
        <v>3009</v>
      </c>
      <c r="AM98" s="1" t="s">
        <v>735</v>
      </c>
      <c r="AT98" s="1" t="s">
        <v>1020</v>
      </c>
      <c r="AX98" s="1" t="s">
        <v>6955</v>
      </c>
      <c r="AY98" s="1" t="s">
        <v>2995</v>
      </c>
      <c r="AZ98" s="1" t="s">
        <v>3005</v>
      </c>
      <c r="BA98" s="1">
        <v>624333.72900000005</v>
      </c>
      <c r="BB98" s="1">
        <v>5477946.7690000003</v>
      </c>
      <c r="BC98" s="1">
        <v>10</v>
      </c>
      <c r="BN98" s="1" t="s">
        <v>3004</v>
      </c>
      <c r="BO98" s="1" t="s">
        <v>4844</v>
      </c>
      <c r="BP98" s="1" t="s">
        <v>3416</v>
      </c>
      <c r="BQ98" s="1" t="s">
        <v>6946</v>
      </c>
      <c r="BR98" s="1" t="s">
        <v>1616</v>
      </c>
      <c r="BS98" s="1" t="s">
        <v>6945</v>
      </c>
      <c r="BT98" s="1" t="s">
        <v>6944</v>
      </c>
      <c r="BV98" s="1" t="s">
        <v>2997</v>
      </c>
      <c r="BW98" s="1" t="s">
        <v>3002</v>
      </c>
      <c r="BX98" s="1" t="s">
        <v>3038</v>
      </c>
      <c r="BY98" s="1" t="s">
        <v>2995</v>
      </c>
      <c r="CB98" s="1" t="s">
        <v>3037</v>
      </c>
      <c r="CC98" s="1" t="s">
        <v>3036</v>
      </c>
      <c r="CD98" s="1" t="s">
        <v>3035</v>
      </c>
      <c r="CP98" s="1" t="s">
        <v>6954</v>
      </c>
      <c r="CZ98" s="1" t="s">
        <v>6911</v>
      </c>
    </row>
    <row r="99" spans="1:104" x14ac:dyDescent="0.2">
      <c r="A99" s="1">
        <f t="shared" si="15"/>
        <v>1025430.41</v>
      </c>
      <c r="C99" s="1" t="str">
        <f t="shared" si="16"/>
        <v>RD</v>
      </c>
      <c r="D99" s="12">
        <f>INDEX(families!$A:$A,MATCH(E99,families!$B:$B,0))</f>
        <v>31</v>
      </c>
      <c r="E99" s="2" t="str">
        <f t="shared" si="17"/>
        <v>RD</v>
      </c>
      <c r="F99" s="1" t="str">
        <f>IF(_xlfn.SINGLE('~10 Other Crossings'!TypeCL)="WC","",_xlfn.CONCAT(UPPER(_xlfn.SINGLE(Description)),IF(ISBLANK(_xlfn.SINGLE(CrossingIdentifierDescription)),""," ["&amp;_xlfn.SINGLE(CrossingIdentifierDescription)&amp;"]")," (",_xlfn.SINGLE(PXID),")"))</f>
        <v>ROAD (T5071.0)</v>
      </c>
      <c r="G9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99" s="1" t="s">
        <v>6953</v>
      </c>
      <c r="N99" s="1">
        <v>1025430.41</v>
      </c>
      <c r="O99" s="1" t="s">
        <v>3023</v>
      </c>
      <c r="P99" s="1" t="s">
        <v>3384</v>
      </c>
      <c r="Q99" s="1" t="s">
        <v>3383</v>
      </c>
      <c r="R99" s="1" t="s">
        <v>3019</v>
      </c>
      <c r="S99" s="1" t="s">
        <v>3019</v>
      </c>
      <c r="T99" s="1" t="s">
        <v>3093</v>
      </c>
      <c r="U99" s="1" t="s">
        <v>3040</v>
      </c>
      <c r="V99" s="1" t="s">
        <v>3040</v>
      </c>
      <c r="W99" s="1" t="s">
        <v>6894</v>
      </c>
      <c r="Y99" s="1">
        <v>44005.697060185186</v>
      </c>
      <c r="Z99" s="1">
        <v>44645</v>
      </c>
      <c r="AA99" s="1">
        <v>401768</v>
      </c>
      <c r="AB99" s="1">
        <v>44648.866064814814</v>
      </c>
      <c r="AC99" s="1" t="s">
        <v>6952</v>
      </c>
      <c r="AD99" s="1" t="s">
        <v>3041</v>
      </c>
      <c r="AE99" s="1">
        <v>5071</v>
      </c>
      <c r="AF99" s="1">
        <v>0</v>
      </c>
      <c r="AI99" s="1" t="s">
        <v>3011</v>
      </c>
      <c r="AK99" s="1" t="s">
        <v>3039</v>
      </c>
      <c r="AL99" s="1" t="s">
        <v>3009</v>
      </c>
      <c r="AM99" s="1" t="s">
        <v>735</v>
      </c>
      <c r="AT99" s="1" t="s">
        <v>1020</v>
      </c>
      <c r="AX99" s="1" t="s">
        <v>6951</v>
      </c>
      <c r="AY99" s="1" t="s">
        <v>2995</v>
      </c>
      <c r="AZ99" s="1" t="s">
        <v>3005</v>
      </c>
      <c r="BA99" s="1">
        <v>624190.57299999997</v>
      </c>
      <c r="BB99" s="1">
        <v>5477911.6339999996</v>
      </c>
      <c r="BC99" s="1">
        <v>10</v>
      </c>
      <c r="BN99" s="1" t="s">
        <v>3004</v>
      </c>
      <c r="BO99" s="1" t="s">
        <v>4844</v>
      </c>
      <c r="BP99" s="1" t="s">
        <v>3416</v>
      </c>
      <c r="BQ99" s="1" t="s">
        <v>6946</v>
      </c>
      <c r="BR99" s="1" t="s">
        <v>1616</v>
      </c>
      <c r="BS99" s="1" t="s">
        <v>6945</v>
      </c>
      <c r="BT99" s="1" t="s">
        <v>6944</v>
      </c>
      <c r="BV99" s="1" t="s">
        <v>2997</v>
      </c>
      <c r="BW99" s="1" t="s">
        <v>3002</v>
      </c>
      <c r="BX99" s="1" t="s">
        <v>3038</v>
      </c>
      <c r="BY99" s="1" t="s">
        <v>2995</v>
      </c>
      <c r="CB99" s="1" t="s">
        <v>3037</v>
      </c>
      <c r="CC99" s="1" t="s">
        <v>3036</v>
      </c>
      <c r="CD99" s="1" t="s">
        <v>3035</v>
      </c>
      <c r="CP99" s="1" t="s">
        <v>6950</v>
      </c>
      <c r="CZ99" s="1" t="s">
        <v>6903</v>
      </c>
    </row>
    <row r="100" spans="1:104" x14ac:dyDescent="0.2">
      <c r="A100" s="1">
        <f t="shared" si="15"/>
        <v>1025522.57</v>
      </c>
      <c r="C100" s="1" t="str">
        <f t="shared" si="16"/>
        <v>RD</v>
      </c>
      <c r="D100" s="12">
        <f>INDEX(families!$A:$A,MATCH(E100,families!$B:$B,0))</f>
        <v>31</v>
      </c>
      <c r="E100" s="2" t="str">
        <f t="shared" si="17"/>
        <v>RD</v>
      </c>
      <c r="F100" s="1" t="str">
        <f>IF(_xlfn.SINGLE('~10 Other Crossings'!TypeCL)="WC","",_xlfn.CONCAT(UPPER(_xlfn.SINGLE(Description)),IF(ISBLANK(_xlfn.SINGLE(CrossingIdentifierDescription)),""," ["&amp;_xlfn.SINGLE(CrossingIdentifierDescription)&amp;"]")," (",_xlfn.SINGLE(PXID),")"))</f>
        <v>ROAD (T5072.0)</v>
      </c>
      <c r="G10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00" s="1" t="s">
        <v>6949</v>
      </c>
      <c r="N100" s="1">
        <v>1025522.57</v>
      </c>
      <c r="O100" s="1" t="s">
        <v>3023</v>
      </c>
      <c r="P100" s="1" t="s">
        <v>3384</v>
      </c>
      <c r="Q100" s="1" t="s">
        <v>3383</v>
      </c>
      <c r="R100" s="1" t="s">
        <v>3019</v>
      </c>
      <c r="S100" s="1" t="s">
        <v>3019</v>
      </c>
      <c r="T100" s="1" t="s">
        <v>3093</v>
      </c>
      <c r="U100" s="1" t="s">
        <v>3040</v>
      </c>
      <c r="V100" s="1" t="s">
        <v>3040</v>
      </c>
      <c r="W100" s="1" t="s">
        <v>6894</v>
      </c>
      <c r="Y100" s="1">
        <v>44005.697060185186</v>
      </c>
      <c r="Z100" s="1">
        <v>44645</v>
      </c>
      <c r="AA100" s="1">
        <v>401768</v>
      </c>
      <c r="AB100" s="1">
        <v>44648.866064814814</v>
      </c>
      <c r="AC100" s="1" t="s">
        <v>6948</v>
      </c>
      <c r="AD100" s="1" t="s">
        <v>3041</v>
      </c>
      <c r="AE100" s="1">
        <v>5072</v>
      </c>
      <c r="AF100" s="1">
        <v>0</v>
      </c>
      <c r="AI100" s="1" t="s">
        <v>3011</v>
      </c>
      <c r="AK100" s="1" t="s">
        <v>3039</v>
      </c>
      <c r="AL100" s="1" t="s">
        <v>3009</v>
      </c>
      <c r="AM100" s="1" t="s">
        <v>735</v>
      </c>
      <c r="AT100" s="1" t="s">
        <v>1020</v>
      </c>
      <c r="AX100" s="1" t="s">
        <v>6947</v>
      </c>
      <c r="AY100" s="1" t="s">
        <v>2995</v>
      </c>
      <c r="AZ100" s="1" t="s">
        <v>3005</v>
      </c>
      <c r="BA100" s="1">
        <v>624100.48899999994</v>
      </c>
      <c r="BB100" s="1">
        <v>5477892.8930000002</v>
      </c>
      <c r="BC100" s="1">
        <v>10</v>
      </c>
      <c r="BN100" s="1" t="s">
        <v>3004</v>
      </c>
      <c r="BO100" s="1" t="s">
        <v>4844</v>
      </c>
      <c r="BP100" s="1" t="s">
        <v>3416</v>
      </c>
      <c r="BQ100" s="1" t="s">
        <v>6946</v>
      </c>
      <c r="BR100" s="1" t="s">
        <v>1616</v>
      </c>
      <c r="BS100" s="1" t="s">
        <v>6945</v>
      </c>
      <c r="BT100" s="1" t="s">
        <v>6944</v>
      </c>
      <c r="BV100" s="1" t="s">
        <v>2997</v>
      </c>
      <c r="BW100" s="1" t="s">
        <v>3002</v>
      </c>
      <c r="BX100" s="1" t="s">
        <v>3038</v>
      </c>
      <c r="BY100" s="1" t="s">
        <v>2995</v>
      </c>
      <c r="CB100" s="1" t="s">
        <v>3037</v>
      </c>
      <c r="CC100" s="1" t="s">
        <v>3036</v>
      </c>
      <c r="CD100" s="1" t="s">
        <v>3035</v>
      </c>
      <c r="CP100" s="1" t="s">
        <v>6943</v>
      </c>
      <c r="CZ100" s="1" t="s">
        <v>6899</v>
      </c>
    </row>
    <row r="101" spans="1:104" x14ac:dyDescent="0.2">
      <c r="A101" s="1">
        <f t="shared" si="15"/>
        <v>1025680.92</v>
      </c>
      <c r="C101" s="1" t="str">
        <f t="shared" si="16"/>
        <v>RD</v>
      </c>
      <c r="D101" s="12">
        <f>INDEX(families!$A:$A,MATCH(E101,families!$B:$B,0))</f>
        <v>31</v>
      </c>
      <c r="E101" s="2" t="str">
        <f t="shared" si="17"/>
        <v>RD</v>
      </c>
      <c r="F101" s="1" t="str">
        <f>IF(_xlfn.SINGLE('~10 Other Crossings'!TypeCL)="WC","",_xlfn.CONCAT(UPPER(_xlfn.SINGLE(Description)),IF(ISBLANK(_xlfn.SINGLE(CrossingIdentifierDescription)),""," ["&amp;_xlfn.SINGLE(CrossingIdentifierDescription)&amp;"]")," (",_xlfn.SINGLE(PXID),")"))</f>
        <v>ROAD (T5073.0)</v>
      </c>
      <c r="G10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01" s="1" t="s">
        <v>6942</v>
      </c>
      <c r="N101" s="1">
        <v>1025680.92</v>
      </c>
      <c r="O101" s="1" t="s">
        <v>3023</v>
      </c>
      <c r="P101" s="1" t="s">
        <v>3384</v>
      </c>
      <c r="Q101" s="1" t="s">
        <v>3383</v>
      </c>
      <c r="R101" s="1" t="s">
        <v>3019</v>
      </c>
      <c r="S101" s="1" t="s">
        <v>3019</v>
      </c>
      <c r="T101" s="1" t="s">
        <v>3093</v>
      </c>
      <c r="U101" s="1" t="s">
        <v>3040</v>
      </c>
      <c r="V101" s="1" t="s">
        <v>3040</v>
      </c>
      <c r="W101" s="1" t="s">
        <v>6894</v>
      </c>
      <c r="Y101" s="1">
        <v>44005.697060185186</v>
      </c>
      <c r="Z101" s="1">
        <v>44645</v>
      </c>
      <c r="AA101" s="1">
        <v>401768</v>
      </c>
      <c r="AB101" s="1">
        <v>44648.866064814814</v>
      </c>
      <c r="AC101" s="1" t="s">
        <v>6941</v>
      </c>
      <c r="AD101" s="1" t="s">
        <v>3041</v>
      </c>
      <c r="AE101" s="1">
        <v>5073</v>
      </c>
      <c r="AF101" s="1">
        <v>0</v>
      </c>
      <c r="AI101" s="1" t="s">
        <v>3011</v>
      </c>
      <c r="AK101" s="1" t="s">
        <v>3039</v>
      </c>
      <c r="AL101" s="1" t="s">
        <v>3009</v>
      </c>
      <c r="AM101" s="1" t="s">
        <v>735</v>
      </c>
      <c r="AT101" s="1" t="s">
        <v>1020</v>
      </c>
      <c r="AX101" s="1" t="s">
        <v>6940</v>
      </c>
      <c r="AY101" s="1" t="s">
        <v>2995</v>
      </c>
      <c r="AZ101" s="1" t="s">
        <v>3005</v>
      </c>
      <c r="BA101" s="1">
        <v>623957.36600000004</v>
      </c>
      <c r="BB101" s="1">
        <v>5477826.3679999998</v>
      </c>
      <c r="BC101" s="1">
        <v>10</v>
      </c>
      <c r="BN101" s="1" t="s">
        <v>3004</v>
      </c>
      <c r="BO101" s="1" t="s">
        <v>4844</v>
      </c>
      <c r="BP101" s="1" t="s">
        <v>3416</v>
      </c>
      <c r="BQ101" s="1" t="s">
        <v>3587</v>
      </c>
      <c r="BR101" s="1" t="s">
        <v>3081</v>
      </c>
      <c r="BS101" s="1" t="s">
        <v>6935</v>
      </c>
      <c r="BT101" s="1" t="s">
        <v>6934</v>
      </c>
      <c r="BV101" s="1" t="s">
        <v>2997</v>
      </c>
      <c r="BW101" s="1" t="s">
        <v>3002</v>
      </c>
      <c r="BX101" s="1" t="s">
        <v>3038</v>
      </c>
      <c r="BY101" s="1" t="s">
        <v>2995</v>
      </c>
      <c r="CB101" s="1" t="s">
        <v>3037</v>
      </c>
      <c r="CC101" s="1" t="s">
        <v>3036</v>
      </c>
      <c r="CD101" s="1" t="s">
        <v>3035</v>
      </c>
      <c r="CP101" s="1" t="s">
        <v>6939</v>
      </c>
      <c r="CZ101" s="1" t="s">
        <v>6895</v>
      </c>
    </row>
    <row r="102" spans="1:104" x14ac:dyDescent="0.2">
      <c r="A102" s="1">
        <f t="shared" si="15"/>
        <v>1025725.46</v>
      </c>
      <c r="C102" s="1" t="str">
        <f t="shared" si="16"/>
        <v>RD</v>
      </c>
      <c r="D102" s="12">
        <f>INDEX(families!$A:$A,MATCH(E102,families!$B:$B,0))</f>
        <v>31</v>
      </c>
      <c r="E102" s="2" t="str">
        <f t="shared" si="17"/>
        <v>RD</v>
      </c>
      <c r="F102" s="1" t="str">
        <f>IF(_xlfn.SINGLE('~10 Other Crossings'!TypeCL)="WC","",_xlfn.CONCAT(UPPER(_xlfn.SINGLE(Description)),IF(ISBLANK(_xlfn.SINGLE(CrossingIdentifierDescription)),""," ["&amp;_xlfn.SINGLE(CrossingIdentifierDescription)&amp;"]")," (",_xlfn.SINGLE(PXID),")"))</f>
        <v>ROAD (T5074.0)</v>
      </c>
      <c r="G10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02" s="1" t="s">
        <v>6938</v>
      </c>
      <c r="N102" s="1">
        <v>1025725.46</v>
      </c>
      <c r="O102" s="1" t="s">
        <v>3023</v>
      </c>
      <c r="P102" s="1" t="s">
        <v>3384</v>
      </c>
      <c r="Q102" s="1" t="s">
        <v>3383</v>
      </c>
      <c r="R102" s="1" t="s">
        <v>3019</v>
      </c>
      <c r="S102" s="1" t="s">
        <v>3019</v>
      </c>
      <c r="T102" s="1" t="s">
        <v>3093</v>
      </c>
      <c r="U102" s="1" t="s">
        <v>3040</v>
      </c>
      <c r="V102" s="1" t="s">
        <v>3040</v>
      </c>
      <c r="W102" s="1" t="s">
        <v>6894</v>
      </c>
      <c r="Y102" s="1">
        <v>44005.697060185186</v>
      </c>
      <c r="Z102" s="1">
        <v>44645</v>
      </c>
      <c r="AA102" s="1">
        <v>401768</v>
      </c>
      <c r="AB102" s="1">
        <v>44648.866064814814</v>
      </c>
      <c r="AC102" s="1" t="s">
        <v>6937</v>
      </c>
      <c r="AD102" s="1" t="s">
        <v>3041</v>
      </c>
      <c r="AE102" s="1">
        <v>5074</v>
      </c>
      <c r="AF102" s="1">
        <v>0</v>
      </c>
      <c r="AI102" s="1" t="s">
        <v>3011</v>
      </c>
      <c r="AK102" s="1" t="s">
        <v>3039</v>
      </c>
      <c r="AL102" s="1" t="s">
        <v>3009</v>
      </c>
      <c r="AM102" s="1" t="s">
        <v>735</v>
      </c>
      <c r="AT102" s="1" t="s">
        <v>1020</v>
      </c>
      <c r="AX102" s="1" t="s">
        <v>6936</v>
      </c>
      <c r="AY102" s="1" t="s">
        <v>2995</v>
      </c>
      <c r="AZ102" s="1" t="s">
        <v>3005</v>
      </c>
      <c r="BA102" s="1">
        <v>623914.81000000006</v>
      </c>
      <c r="BB102" s="1">
        <v>5477813.2220000001</v>
      </c>
      <c r="BC102" s="1">
        <v>10</v>
      </c>
      <c r="BN102" s="1" t="s">
        <v>3004</v>
      </c>
      <c r="BO102" s="1" t="s">
        <v>4844</v>
      </c>
      <c r="BP102" s="1" t="s">
        <v>3416</v>
      </c>
      <c r="BQ102" s="1" t="s">
        <v>3587</v>
      </c>
      <c r="BR102" s="1" t="s">
        <v>3081</v>
      </c>
      <c r="BS102" s="1" t="s">
        <v>6935</v>
      </c>
      <c r="BT102" s="1" t="s">
        <v>6934</v>
      </c>
      <c r="BV102" s="1" t="s">
        <v>2997</v>
      </c>
      <c r="BW102" s="1" t="s">
        <v>3002</v>
      </c>
      <c r="BX102" s="1" t="s">
        <v>3038</v>
      </c>
      <c r="BY102" s="1" t="s">
        <v>2995</v>
      </c>
      <c r="CB102" s="1" t="s">
        <v>3037</v>
      </c>
      <c r="CC102" s="1" t="s">
        <v>3036</v>
      </c>
      <c r="CD102" s="1" t="s">
        <v>3035</v>
      </c>
      <c r="CP102" s="1" t="s">
        <v>6933</v>
      </c>
      <c r="CZ102" s="1" t="s">
        <v>2341</v>
      </c>
    </row>
    <row r="103" spans="1:104" x14ac:dyDescent="0.2">
      <c r="A103" s="1">
        <f t="shared" si="15"/>
        <v>1025821.34</v>
      </c>
      <c r="C103" s="1" t="str">
        <f t="shared" si="16"/>
        <v>HW</v>
      </c>
      <c r="D103" s="12">
        <f>INDEX(families!$A:$A,MATCH(E103,families!$B:$B,0))</f>
        <v>26</v>
      </c>
      <c r="E103" s="2" t="str">
        <f t="shared" si="17"/>
        <v>HW</v>
      </c>
      <c r="F103" s="1" t="str">
        <f>IF(_xlfn.SINGLE('~10 Other Crossings'!TypeCL)="WC","",_xlfn.CONCAT(UPPER(_xlfn.SINGLE(Description)),IF(ISBLANK(_xlfn.SINGLE(CrossingIdentifierDescription)),""," ["&amp;_xlfn.SINGLE(CrossingIdentifierDescription)&amp;"]")," (",_xlfn.SINGLE(PXID),")"))</f>
        <v>COQUIHALLA HIGHWAY NO 5 [LKI Segment: 2005] (T4068.3)</v>
      </c>
      <c r="G10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01-13283-M002-XH0319001</v>
      </c>
      <c r="M103" s="1" t="s">
        <v>6932</v>
      </c>
      <c r="N103" s="1">
        <v>1025821.34</v>
      </c>
      <c r="O103" s="1" t="s">
        <v>3023</v>
      </c>
      <c r="P103" s="1" t="s">
        <v>6927</v>
      </c>
      <c r="Q103" s="1" t="s">
        <v>6926</v>
      </c>
      <c r="R103" s="1" t="s">
        <v>3020</v>
      </c>
      <c r="S103" s="1" t="s">
        <v>3019</v>
      </c>
      <c r="T103" s="1" t="s">
        <v>3093</v>
      </c>
      <c r="U103" s="1" t="s">
        <v>4471</v>
      </c>
      <c r="V103" s="1" t="s">
        <v>6618</v>
      </c>
      <c r="W103" s="1" t="s">
        <v>3122</v>
      </c>
      <c r="Y103" s="1">
        <v>43515.77542824074</v>
      </c>
      <c r="Z103" s="1">
        <v>44645</v>
      </c>
      <c r="AA103" s="1">
        <v>401768</v>
      </c>
      <c r="AB103" s="1">
        <v>44648.866030092591</v>
      </c>
      <c r="AC103" s="1" t="s">
        <v>6931</v>
      </c>
      <c r="AD103" s="1" t="s">
        <v>3041</v>
      </c>
      <c r="AE103" s="1">
        <v>4068</v>
      </c>
      <c r="AF103" s="1">
        <v>3</v>
      </c>
      <c r="AG103" s="1" t="s">
        <v>6465</v>
      </c>
      <c r="AH103" s="1" t="s">
        <v>3133</v>
      </c>
      <c r="AI103" s="1" t="s">
        <v>3087</v>
      </c>
      <c r="AJ103" s="1" t="s">
        <v>3086</v>
      </c>
      <c r="AK103" s="1" t="s">
        <v>3039</v>
      </c>
      <c r="AL103" s="1" t="s">
        <v>3009</v>
      </c>
      <c r="AM103" s="1" t="s">
        <v>4468</v>
      </c>
      <c r="AP103" s="1">
        <v>49</v>
      </c>
      <c r="AX103" s="1" t="s">
        <v>6930</v>
      </c>
      <c r="AY103" s="1" t="s">
        <v>3083</v>
      </c>
      <c r="AZ103" s="1" t="s">
        <v>3005</v>
      </c>
      <c r="BA103" s="1">
        <v>623842.90000061004</v>
      </c>
      <c r="BB103" s="1">
        <v>5477769.7999978</v>
      </c>
      <c r="BC103" s="1">
        <v>10</v>
      </c>
      <c r="BD103" s="1" t="s">
        <v>3082</v>
      </c>
      <c r="BE103" s="1">
        <v>1028.28</v>
      </c>
      <c r="BG103" s="1">
        <v>41930</v>
      </c>
      <c r="BN103" s="1" t="s">
        <v>3004</v>
      </c>
      <c r="BO103" s="1" t="s">
        <v>4844</v>
      </c>
      <c r="BP103" s="1" t="s">
        <v>3416</v>
      </c>
      <c r="BQ103" s="1" t="s">
        <v>3587</v>
      </c>
      <c r="BR103" s="1" t="s">
        <v>3081</v>
      </c>
      <c r="BV103" s="1" t="s">
        <v>2997</v>
      </c>
      <c r="BX103" s="1" t="s">
        <v>6916</v>
      </c>
      <c r="BY103" s="1" t="s">
        <v>3083</v>
      </c>
      <c r="CB103" s="1" t="s">
        <v>6915</v>
      </c>
      <c r="CC103" s="1" t="s">
        <v>6914</v>
      </c>
      <c r="CD103" s="1" t="s">
        <v>3050</v>
      </c>
      <c r="CO103" s="1" t="s">
        <v>3117</v>
      </c>
      <c r="CP103" s="1" t="s">
        <v>6929</v>
      </c>
      <c r="CY103" s="1" t="s">
        <v>6762</v>
      </c>
    </row>
    <row r="104" spans="1:104" x14ac:dyDescent="0.2">
      <c r="A104" s="1">
        <f t="shared" si="15"/>
        <v>1025831.92</v>
      </c>
      <c r="C104" s="1" t="str">
        <f t="shared" si="16"/>
        <v>HW</v>
      </c>
      <c r="D104" s="12">
        <f>INDEX(families!$A:$A,MATCH(E104,families!$B:$B,0))</f>
        <v>26</v>
      </c>
      <c r="E104" s="2" t="str">
        <f t="shared" si="17"/>
        <v>HW</v>
      </c>
      <c r="F104" s="1" t="str">
        <f>IF(_xlfn.SINGLE('~10 Other Crossings'!TypeCL)="WC","",_xlfn.CONCAT(UPPER(_xlfn.SINGLE(Description)),IF(ISBLANK(_xlfn.SINGLE(CrossingIdentifierDescription)),""," ["&amp;_xlfn.SINGLE(CrossingIdentifierDescription)&amp;"]")," (",_xlfn.SINGLE(PXID),")"))</f>
        <v>COQUIHALLA HIGHWAY NO 5 [LKI Segment: 2000] (T4069.3)</v>
      </c>
      <c r="G10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01-13283-M002-XH0319001</v>
      </c>
      <c r="M104" s="1" t="s">
        <v>6928</v>
      </c>
      <c r="N104" s="1">
        <v>1025831.92</v>
      </c>
      <c r="O104" s="1" t="s">
        <v>3023</v>
      </c>
      <c r="P104" s="1" t="s">
        <v>6927</v>
      </c>
      <c r="Q104" s="1" t="s">
        <v>6926</v>
      </c>
      <c r="R104" s="1" t="s">
        <v>3020</v>
      </c>
      <c r="S104" s="1" t="s">
        <v>3019</v>
      </c>
      <c r="T104" s="1" t="s">
        <v>3093</v>
      </c>
      <c r="U104" s="1" t="s">
        <v>4471</v>
      </c>
      <c r="V104" s="1" t="s">
        <v>6618</v>
      </c>
      <c r="W104" s="1" t="s">
        <v>3122</v>
      </c>
      <c r="Y104" s="1">
        <v>43515.77542824074</v>
      </c>
      <c r="Z104" s="1">
        <v>44645</v>
      </c>
      <c r="AA104" s="1">
        <v>401768</v>
      </c>
      <c r="AB104" s="1">
        <v>44648.866030092591</v>
      </c>
      <c r="AC104" s="1" t="s">
        <v>6925</v>
      </c>
      <c r="AD104" s="1" t="s">
        <v>3041</v>
      </c>
      <c r="AE104" s="1">
        <v>4069</v>
      </c>
      <c r="AF104" s="1">
        <v>3</v>
      </c>
      <c r="AG104" s="1" t="s">
        <v>6624</v>
      </c>
      <c r="AH104" s="1" t="s">
        <v>3133</v>
      </c>
      <c r="AI104" s="1" t="s">
        <v>3087</v>
      </c>
      <c r="AJ104" s="1" t="s">
        <v>3086</v>
      </c>
      <c r="AK104" s="1" t="s">
        <v>3039</v>
      </c>
      <c r="AL104" s="1" t="s">
        <v>3009</v>
      </c>
      <c r="AM104" s="1" t="s">
        <v>4468</v>
      </c>
      <c r="AP104" s="1">
        <v>49</v>
      </c>
      <c r="AX104" s="1" t="s">
        <v>6924</v>
      </c>
      <c r="AY104" s="1" t="s">
        <v>3083</v>
      </c>
      <c r="AZ104" s="1" t="s">
        <v>3005</v>
      </c>
      <c r="BA104" s="1">
        <v>623842.49000789004</v>
      </c>
      <c r="BB104" s="1">
        <v>5477759.2299485002</v>
      </c>
      <c r="BC104" s="1">
        <v>10</v>
      </c>
      <c r="BD104" s="1" t="s">
        <v>3082</v>
      </c>
      <c r="BE104" s="1">
        <v>1028.3</v>
      </c>
      <c r="BG104" s="1">
        <v>41930</v>
      </c>
      <c r="BN104" s="1" t="s">
        <v>3004</v>
      </c>
      <c r="BO104" s="1" t="s">
        <v>4844</v>
      </c>
      <c r="BP104" s="1" t="s">
        <v>3416</v>
      </c>
      <c r="BQ104" s="1" t="s">
        <v>3587</v>
      </c>
      <c r="BR104" s="1" t="s">
        <v>3081</v>
      </c>
      <c r="BV104" s="1" t="s">
        <v>2997</v>
      </c>
      <c r="BX104" s="1" t="s">
        <v>6916</v>
      </c>
      <c r="BY104" s="1" t="s">
        <v>3083</v>
      </c>
      <c r="CB104" s="1" t="s">
        <v>6915</v>
      </c>
      <c r="CC104" s="1" t="s">
        <v>6914</v>
      </c>
      <c r="CD104" s="1" t="s">
        <v>3050</v>
      </c>
      <c r="CO104" s="1" t="s">
        <v>3117</v>
      </c>
      <c r="CP104" s="1" t="s">
        <v>6923</v>
      </c>
      <c r="CY104" s="1" t="s">
        <v>6762</v>
      </c>
      <c r="CZ104" s="1" t="s">
        <v>6884</v>
      </c>
    </row>
    <row r="105" spans="1:104" x14ac:dyDescent="0.2">
      <c r="A105" s="1">
        <f t="shared" si="15"/>
        <v>1025844.5</v>
      </c>
      <c r="C105" s="1" t="str">
        <f t="shared" si="16"/>
        <v>RD</v>
      </c>
      <c r="D105" s="12">
        <f>INDEX(families!$A:$A,MATCH(E105,families!$B:$B,0))</f>
        <v>31</v>
      </c>
      <c r="E105" s="2" t="str">
        <f t="shared" si="17"/>
        <v>RD</v>
      </c>
      <c r="F105" s="1" t="str">
        <f>IF(_xlfn.SINGLE('~10 Other Crossings'!TypeCL)="WC","",_xlfn.CONCAT(UPPER(_xlfn.SINGLE(Description)),IF(ISBLANK(_xlfn.SINGLE(CrossingIdentifierDescription)),""," ["&amp;_xlfn.SINGLE(CrossingIdentifierDescription)&amp;"]")," (",_xlfn.SINGLE(PXID),")"))</f>
        <v>MOTI DIRT ROAD [ROAD] (T4070.0)</v>
      </c>
      <c r="G10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01-13283-M002-XH0319001</v>
      </c>
      <c r="M105" s="1" t="s">
        <v>6922</v>
      </c>
      <c r="N105" s="1">
        <v>1025844.5</v>
      </c>
      <c r="O105" s="1" t="s">
        <v>3023</v>
      </c>
      <c r="P105" s="1" t="s">
        <v>6921</v>
      </c>
      <c r="Q105" s="1" t="s">
        <v>6920</v>
      </c>
      <c r="R105" s="1" t="s">
        <v>3020</v>
      </c>
      <c r="S105" s="1" t="s">
        <v>3019</v>
      </c>
      <c r="T105" s="1" t="s">
        <v>3093</v>
      </c>
      <c r="U105" s="1" t="s">
        <v>3040</v>
      </c>
      <c r="V105" s="1" t="s">
        <v>6919</v>
      </c>
      <c r="W105" s="1" t="s">
        <v>3122</v>
      </c>
      <c r="Y105" s="1">
        <v>43558.936145833337</v>
      </c>
      <c r="Z105" s="1">
        <v>44645</v>
      </c>
      <c r="AA105" s="1">
        <v>401768</v>
      </c>
      <c r="AB105" s="1">
        <v>44648.866041666668</v>
      </c>
      <c r="AC105" s="1" t="s">
        <v>6918</v>
      </c>
      <c r="AD105" s="1" t="s">
        <v>3041</v>
      </c>
      <c r="AE105" s="1">
        <v>4070</v>
      </c>
      <c r="AF105" s="1">
        <v>0</v>
      </c>
      <c r="AG105" s="1" t="s">
        <v>3040</v>
      </c>
      <c r="AH105" s="1" t="s">
        <v>3086</v>
      </c>
      <c r="AI105" s="1" t="s">
        <v>3087</v>
      </c>
      <c r="AJ105" s="1" t="s">
        <v>3086</v>
      </c>
      <c r="AK105" s="1" t="s">
        <v>3039</v>
      </c>
      <c r="AL105" s="1" t="s">
        <v>3009</v>
      </c>
      <c r="AM105" s="1" t="s">
        <v>735</v>
      </c>
      <c r="AX105" s="1" t="s">
        <v>6917</v>
      </c>
      <c r="AY105" s="1" t="s">
        <v>3083</v>
      </c>
      <c r="AZ105" s="1" t="s">
        <v>3005</v>
      </c>
      <c r="BA105" s="1">
        <v>623841.99405829003</v>
      </c>
      <c r="BB105" s="1">
        <v>5477746.6596036702</v>
      </c>
      <c r="BC105" s="1">
        <v>10</v>
      </c>
      <c r="BD105" s="1" t="s">
        <v>3082</v>
      </c>
      <c r="BE105" s="1">
        <v>1028.32</v>
      </c>
      <c r="BN105" s="1" t="s">
        <v>3004</v>
      </c>
      <c r="BO105" s="1" t="s">
        <v>4844</v>
      </c>
      <c r="BP105" s="1" t="s">
        <v>3416</v>
      </c>
      <c r="BQ105" s="1" t="s">
        <v>3587</v>
      </c>
      <c r="BR105" s="1" t="s">
        <v>3081</v>
      </c>
      <c r="BV105" s="1" t="s">
        <v>2997</v>
      </c>
      <c r="BX105" s="1" t="s">
        <v>6916</v>
      </c>
      <c r="BY105" s="1" t="s">
        <v>2995</v>
      </c>
      <c r="CB105" s="1" t="s">
        <v>6915</v>
      </c>
      <c r="CC105" s="1" t="s">
        <v>6914</v>
      </c>
      <c r="CD105" s="1" t="s">
        <v>3050</v>
      </c>
      <c r="CO105" s="1" t="s">
        <v>3117</v>
      </c>
      <c r="CP105" s="1" t="s">
        <v>6913</v>
      </c>
      <c r="CX105" s="1" t="s">
        <v>6912</v>
      </c>
      <c r="CY105" s="1" t="s">
        <v>6762</v>
      </c>
      <c r="CZ105" s="1" t="s">
        <v>6878</v>
      </c>
    </row>
    <row r="106" spans="1:104" x14ac:dyDescent="0.2">
      <c r="A106" s="1">
        <f t="shared" si="15"/>
        <v>1025906.97</v>
      </c>
      <c r="C106" s="1" t="str">
        <f t="shared" si="16"/>
        <v>RD</v>
      </c>
      <c r="D106" s="12">
        <f>INDEX(families!$A:$A,MATCH(E106,families!$B:$B,0))</f>
        <v>31</v>
      </c>
      <c r="E106" s="2" t="str">
        <f t="shared" si="17"/>
        <v>RD</v>
      </c>
      <c r="F106" s="1" t="str">
        <f>IF(_xlfn.SINGLE('~10 Other Crossings'!TypeCL)="WC","",_xlfn.CONCAT(UPPER(_xlfn.SINGLE(Description)),IF(ISBLANK(_xlfn.SINGLE(CrossingIdentifierDescription)),""," ["&amp;_xlfn.SINGLE(CrossingIdentifierDescription)&amp;"]")," (",_xlfn.SINGLE(PXID),")"))</f>
        <v>BC CROWN DIRT ROAD [ROAD] (T4071.0)</v>
      </c>
      <c r="G10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106" s="1" t="s">
        <v>6911</v>
      </c>
      <c r="N106" s="1">
        <v>1025906.97</v>
      </c>
      <c r="O106" s="1" t="s">
        <v>3023</v>
      </c>
      <c r="P106" s="1" t="s">
        <v>6910</v>
      </c>
      <c r="Q106" s="1" t="s">
        <v>6909</v>
      </c>
      <c r="R106" s="1" t="s">
        <v>3020</v>
      </c>
      <c r="S106" s="1" t="s">
        <v>3019</v>
      </c>
      <c r="T106" s="1" t="s">
        <v>3093</v>
      </c>
      <c r="U106" s="1" t="s">
        <v>3040</v>
      </c>
      <c r="V106" s="1" t="s">
        <v>6908</v>
      </c>
      <c r="W106" s="1" t="s">
        <v>3310</v>
      </c>
      <c r="Y106" s="1">
        <v>43558.936145833337</v>
      </c>
      <c r="Z106" s="1">
        <v>44645</v>
      </c>
      <c r="AA106" s="1">
        <v>401768</v>
      </c>
      <c r="AB106" s="1">
        <v>44648.866041666668</v>
      </c>
      <c r="AC106" s="1" t="s">
        <v>6907</v>
      </c>
      <c r="AD106" s="1" t="s">
        <v>3041</v>
      </c>
      <c r="AE106" s="1">
        <v>4071</v>
      </c>
      <c r="AF106" s="1">
        <v>0</v>
      </c>
      <c r="AG106" s="1" t="s">
        <v>3040</v>
      </c>
      <c r="AH106" s="1" t="s">
        <v>3086</v>
      </c>
      <c r="AI106" s="1" t="s">
        <v>3011</v>
      </c>
      <c r="AJ106" s="1" t="s">
        <v>3086</v>
      </c>
      <c r="AK106" s="1" t="s">
        <v>3039</v>
      </c>
      <c r="AL106" s="1" t="s">
        <v>3009</v>
      </c>
      <c r="AM106" s="1" t="s">
        <v>735</v>
      </c>
      <c r="AX106" s="1" t="s">
        <v>6906</v>
      </c>
      <c r="AY106" s="1" t="s">
        <v>2995</v>
      </c>
      <c r="AZ106" s="1" t="s">
        <v>3005</v>
      </c>
      <c r="BA106" s="1">
        <v>623802.75702389004</v>
      </c>
      <c r="BB106" s="1">
        <v>5477712.6777973697</v>
      </c>
      <c r="BC106" s="1">
        <v>10</v>
      </c>
      <c r="BD106" s="1" t="s">
        <v>3082</v>
      </c>
      <c r="BE106" s="1">
        <v>1028.3599999999999</v>
      </c>
      <c r="BN106" s="1" t="s">
        <v>3004</v>
      </c>
      <c r="BO106" s="1" t="s">
        <v>4844</v>
      </c>
      <c r="BP106" s="1" t="s">
        <v>3416</v>
      </c>
      <c r="BQ106" s="1" t="s">
        <v>3587</v>
      </c>
      <c r="BR106" s="1" t="s">
        <v>3081</v>
      </c>
      <c r="BV106" s="1" t="s">
        <v>2997</v>
      </c>
      <c r="BW106" s="1" t="s">
        <v>2031</v>
      </c>
      <c r="BX106" s="1" t="s">
        <v>4247</v>
      </c>
      <c r="BY106" s="1" t="s">
        <v>2995</v>
      </c>
      <c r="CB106" s="1" t="s">
        <v>4246</v>
      </c>
      <c r="CC106" s="1" t="s">
        <v>4245</v>
      </c>
      <c r="CD106" s="1" t="s">
        <v>2992</v>
      </c>
      <c r="CO106" s="1" t="s">
        <v>2991</v>
      </c>
      <c r="CP106" s="1" t="s">
        <v>6905</v>
      </c>
      <c r="CX106" s="1" t="s">
        <v>6904</v>
      </c>
      <c r="CY106" s="1" t="s">
        <v>6762</v>
      </c>
      <c r="CZ106" s="1" t="s">
        <v>2338</v>
      </c>
    </row>
    <row r="107" spans="1:104" x14ac:dyDescent="0.2">
      <c r="A107" s="1">
        <f t="shared" si="15"/>
        <v>1025923.61</v>
      </c>
      <c r="C107" s="1" t="str">
        <f t="shared" si="16"/>
        <v>RD</v>
      </c>
      <c r="D107" s="12">
        <f>INDEX(families!$A:$A,MATCH(E107,families!$B:$B,0))</f>
        <v>31</v>
      </c>
      <c r="E107" s="2" t="str">
        <f t="shared" si="17"/>
        <v>RD</v>
      </c>
      <c r="F107" s="1" t="str">
        <f>IF(_xlfn.SINGLE('~10 Other Crossings'!TypeCL)="WC","",_xlfn.CONCAT(UPPER(_xlfn.SINGLE(Description)),IF(ISBLANK(_xlfn.SINGLE(CrossingIdentifierDescription)),""," ["&amp;_xlfn.SINGLE(CrossingIdentifierDescription)&amp;"]")," (",_xlfn.SINGLE(PXID),")"))</f>
        <v>ROAD (T5053.0)</v>
      </c>
      <c r="G10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07" s="1" t="s">
        <v>6903</v>
      </c>
      <c r="N107" s="1">
        <v>1025923.61</v>
      </c>
      <c r="O107" s="1" t="s">
        <v>3023</v>
      </c>
      <c r="P107" s="1" t="s">
        <v>3384</v>
      </c>
      <c r="Q107" s="1" t="s">
        <v>3383</v>
      </c>
      <c r="R107" s="1" t="s">
        <v>3019</v>
      </c>
      <c r="S107" s="1" t="s">
        <v>3019</v>
      </c>
      <c r="T107" s="1" t="s">
        <v>3093</v>
      </c>
      <c r="U107" s="1" t="s">
        <v>3040</v>
      </c>
      <c r="V107" s="1" t="s">
        <v>3040</v>
      </c>
      <c r="W107" s="1" t="s">
        <v>6894</v>
      </c>
      <c r="Y107" s="1">
        <v>43999.918912037036</v>
      </c>
      <c r="Z107" s="1">
        <v>44645</v>
      </c>
      <c r="AA107" s="1">
        <v>401768</v>
      </c>
      <c r="AB107" s="1">
        <v>44648.866064814814</v>
      </c>
      <c r="AC107" s="1" t="s">
        <v>6902</v>
      </c>
      <c r="AD107" s="1" t="s">
        <v>3041</v>
      </c>
      <c r="AE107" s="1">
        <v>5053</v>
      </c>
      <c r="AF107" s="1">
        <v>0</v>
      </c>
      <c r="AI107" s="1" t="s">
        <v>3011</v>
      </c>
      <c r="AK107" s="1" t="s">
        <v>3039</v>
      </c>
      <c r="AL107" s="1" t="s">
        <v>3009</v>
      </c>
      <c r="AM107" s="1" t="s">
        <v>735</v>
      </c>
      <c r="AT107" s="1" t="s">
        <v>1020</v>
      </c>
      <c r="AX107" s="1" t="s">
        <v>6901</v>
      </c>
      <c r="AY107" s="1" t="s">
        <v>2995</v>
      </c>
      <c r="AZ107" s="1" t="s">
        <v>3005</v>
      </c>
      <c r="BA107" s="1">
        <v>623786.82799999998</v>
      </c>
      <c r="BB107" s="1">
        <v>5477707.8849999998</v>
      </c>
      <c r="BC107" s="1">
        <v>10</v>
      </c>
      <c r="BN107" s="1" t="s">
        <v>3004</v>
      </c>
      <c r="BO107" s="1" t="s">
        <v>4844</v>
      </c>
      <c r="BP107" s="1" t="s">
        <v>3416</v>
      </c>
      <c r="BQ107" s="1" t="s">
        <v>3587</v>
      </c>
      <c r="BR107" s="1" t="s">
        <v>3081</v>
      </c>
      <c r="BV107" s="1" t="s">
        <v>2997</v>
      </c>
      <c r="BW107" s="1" t="s">
        <v>3002</v>
      </c>
      <c r="BX107" s="1" t="s">
        <v>3038</v>
      </c>
      <c r="BY107" s="1" t="s">
        <v>2995</v>
      </c>
      <c r="CB107" s="1" t="s">
        <v>3037</v>
      </c>
      <c r="CC107" s="1" t="s">
        <v>3036</v>
      </c>
      <c r="CD107" s="1" t="s">
        <v>3035</v>
      </c>
      <c r="CO107" s="1" t="s">
        <v>3117</v>
      </c>
      <c r="CP107" s="1" t="s">
        <v>6900</v>
      </c>
      <c r="CZ107" s="1" t="s">
        <v>6867</v>
      </c>
    </row>
    <row r="108" spans="1:104" x14ac:dyDescent="0.2">
      <c r="A108" s="1">
        <f t="shared" si="15"/>
        <v>1026000.88</v>
      </c>
      <c r="C108" s="1" t="str">
        <f t="shared" si="16"/>
        <v>RD</v>
      </c>
      <c r="D108" s="12">
        <f>INDEX(families!$A:$A,MATCH(E108,families!$B:$B,0))</f>
        <v>31</v>
      </c>
      <c r="E108" s="2" t="str">
        <f t="shared" si="17"/>
        <v>RD</v>
      </c>
      <c r="F108" s="1" t="str">
        <f>IF(_xlfn.SINGLE('~10 Other Crossings'!TypeCL)="WC","",_xlfn.CONCAT(UPPER(_xlfn.SINGLE(Description)),IF(ISBLANK(_xlfn.SINGLE(CrossingIdentifierDescription)),""," ["&amp;_xlfn.SINGLE(CrossingIdentifierDescription)&amp;"]")," (",_xlfn.SINGLE(PXID),")"))</f>
        <v>ROAD (T5054.0)</v>
      </c>
      <c r="G10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08" s="1" t="s">
        <v>6899</v>
      </c>
      <c r="N108" s="1">
        <v>1026000.88</v>
      </c>
      <c r="O108" s="1" t="s">
        <v>3023</v>
      </c>
      <c r="P108" s="1" t="s">
        <v>3384</v>
      </c>
      <c r="Q108" s="1" t="s">
        <v>3383</v>
      </c>
      <c r="R108" s="1" t="s">
        <v>3019</v>
      </c>
      <c r="S108" s="1" t="s">
        <v>3019</v>
      </c>
      <c r="T108" s="1" t="s">
        <v>3093</v>
      </c>
      <c r="U108" s="1" t="s">
        <v>3040</v>
      </c>
      <c r="V108" s="1" t="s">
        <v>3040</v>
      </c>
      <c r="W108" s="1" t="s">
        <v>6894</v>
      </c>
      <c r="Y108" s="1">
        <v>43999.918912037036</v>
      </c>
      <c r="Z108" s="1">
        <v>44645</v>
      </c>
      <c r="AA108" s="1">
        <v>401768</v>
      </c>
      <c r="AB108" s="1">
        <v>44648.866064814814</v>
      </c>
      <c r="AC108" s="1" t="s">
        <v>6898</v>
      </c>
      <c r="AD108" s="1" t="s">
        <v>3041</v>
      </c>
      <c r="AE108" s="1">
        <v>5054</v>
      </c>
      <c r="AF108" s="1">
        <v>0</v>
      </c>
      <c r="AI108" s="1" t="s">
        <v>3011</v>
      </c>
      <c r="AK108" s="1" t="s">
        <v>3039</v>
      </c>
      <c r="AL108" s="1" t="s">
        <v>3009</v>
      </c>
      <c r="AM108" s="1" t="s">
        <v>735</v>
      </c>
      <c r="AT108" s="1" t="s">
        <v>1020</v>
      </c>
      <c r="AX108" s="1" t="s">
        <v>6897</v>
      </c>
      <c r="AY108" s="1" t="s">
        <v>2995</v>
      </c>
      <c r="AZ108" s="1" t="s">
        <v>3005</v>
      </c>
      <c r="BA108" s="1">
        <v>623710.245</v>
      </c>
      <c r="BB108" s="1">
        <v>5477706.7929999996</v>
      </c>
      <c r="BC108" s="1">
        <v>10</v>
      </c>
      <c r="BN108" s="1" t="s">
        <v>3004</v>
      </c>
      <c r="BO108" s="1" t="s">
        <v>4844</v>
      </c>
      <c r="BP108" s="1" t="s">
        <v>3416</v>
      </c>
      <c r="BQ108" s="1" t="s">
        <v>3587</v>
      </c>
      <c r="BR108" s="1" t="s">
        <v>3081</v>
      </c>
      <c r="BS108" s="1" t="s">
        <v>6891</v>
      </c>
      <c r="BT108" s="1" t="s">
        <v>6889</v>
      </c>
      <c r="BV108" s="1" t="s">
        <v>2997</v>
      </c>
      <c r="BW108" s="1" t="s">
        <v>3002</v>
      </c>
      <c r="BX108" s="1" t="s">
        <v>3038</v>
      </c>
      <c r="BY108" s="1" t="s">
        <v>2995</v>
      </c>
      <c r="CB108" s="1" t="s">
        <v>3037</v>
      </c>
      <c r="CC108" s="1" t="s">
        <v>3036</v>
      </c>
      <c r="CD108" s="1" t="s">
        <v>3035</v>
      </c>
      <c r="CO108" s="1" t="s">
        <v>3117</v>
      </c>
      <c r="CP108" s="1" t="s">
        <v>6896</v>
      </c>
      <c r="CZ108" s="1" t="s">
        <v>6861</v>
      </c>
    </row>
    <row r="109" spans="1:104" x14ac:dyDescent="0.2">
      <c r="A109" s="1">
        <f t="shared" si="15"/>
        <v>1026057.51</v>
      </c>
      <c r="C109" s="1" t="str">
        <f t="shared" si="16"/>
        <v>RD</v>
      </c>
      <c r="D109" s="12">
        <f>INDEX(families!$A:$A,MATCH(E109,families!$B:$B,0))</f>
        <v>31</v>
      </c>
      <c r="E109" s="2" t="str">
        <f t="shared" si="17"/>
        <v>RD</v>
      </c>
      <c r="F109" s="1" t="str">
        <f>IF(_xlfn.SINGLE('~10 Other Crossings'!TypeCL)="WC","",_xlfn.CONCAT(UPPER(_xlfn.SINGLE(Description)),IF(ISBLANK(_xlfn.SINGLE(CrossingIdentifierDescription)),""," ["&amp;_xlfn.SINGLE(CrossingIdentifierDescription)&amp;"]")," (",_xlfn.SINGLE(PXID),")"))</f>
        <v>ROAD (T5055.0)</v>
      </c>
      <c r="G10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09" s="1" t="s">
        <v>6895</v>
      </c>
      <c r="N109" s="1">
        <v>1026057.51</v>
      </c>
      <c r="O109" s="1" t="s">
        <v>3023</v>
      </c>
      <c r="P109" s="1" t="s">
        <v>3384</v>
      </c>
      <c r="Q109" s="1" t="s">
        <v>3383</v>
      </c>
      <c r="R109" s="1" t="s">
        <v>3019</v>
      </c>
      <c r="S109" s="1" t="s">
        <v>3019</v>
      </c>
      <c r="T109" s="1" t="s">
        <v>3093</v>
      </c>
      <c r="U109" s="1" t="s">
        <v>3040</v>
      </c>
      <c r="V109" s="1" t="s">
        <v>3040</v>
      </c>
      <c r="W109" s="1" t="s">
        <v>6894</v>
      </c>
      <c r="Y109" s="1">
        <v>43999.918912037036</v>
      </c>
      <c r="Z109" s="1">
        <v>44645</v>
      </c>
      <c r="AA109" s="1">
        <v>401768</v>
      </c>
      <c r="AB109" s="1">
        <v>44648.866064814814</v>
      </c>
      <c r="AC109" s="1" t="s">
        <v>6893</v>
      </c>
      <c r="AD109" s="1" t="s">
        <v>3041</v>
      </c>
      <c r="AE109" s="1">
        <v>5055</v>
      </c>
      <c r="AF109" s="1">
        <v>0</v>
      </c>
      <c r="AI109" s="1" t="s">
        <v>3011</v>
      </c>
      <c r="AK109" s="1" t="s">
        <v>3039</v>
      </c>
      <c r="AL109" s="1" t="s">
        <v>3009</v>
      </c>
      <c r="AM109" s="1" t="s">
        <v>735</v>
      </c>
      <c r="AT109" s="1" t="s">
        <v>1020</v>
      </c>
      <c r="AX109" s="1" t="s">
        <v>6892</v>
      </c>
      <c r="AY109" s="1" t="s">
        <v>2995</v>
      </c>
      <c r="AZ109" s="1" t="s">
        <v>3005</v>
      </c>
      <c r="BA109" s="1">
        <v>623653.68999999994</v>
      </c>
      <c r="BB109" s="1">
        <v>5477709.5889999997</v>
      </c>
      <c r="BC109" s="1">
        <v>10</v>
      </c>
      <c r="BN109" s="1" t="s">
        <v>3004</v>
      </c>
      <c r="BO109" s="1" t="s">
        <v>4844</v>
      </c>
      <c r="BP109" s="1" t="s">
        <v>3416</v>
      </c>
      <c r="BQ109" s="1" t="s">
        <v>3587</v>
      </c>
      <c r="BR109" s="1" t="s">
        <v>3081</v>
      </c>
      <c r="BS109" s="1" t="s">
        <v>6891</v>
      </c>
      <c r="BT109" s="1" t="s">
        <v>6889</v>
      </c>
      <c r="BV109" s="1" t="s">
        <v>2997</v>
      </c>
      <c r="BW109" s="1" t="s">
        <v>3002</v>
      </c>
      <c r="BX109" s="1" t="s">
        <v>3038</v>
      </c>
      <c r="BY109" s="1" t="s">
        <v>2995</v>
      </c>
      <c r="CB109" s="1" t="s">
        <v>3037</v>
      </c>
      <c r="CC109" s="1" t="s">
        <v>3036</v>
      </c>
      <c r="CD109" s="1" t="s">
        <v>3035</v>
      </c>
      <c r="CO109" s="1" t="s">
        <v>3117</v>
      </c>
      <c r="CP109" s="1" t="s">
        <v>6890</v>
      </c>
      <c r="CZ109" s="1" t="s">
        <v>6857</v>
      </c>
    </row>
    <row r="110" spans="1:104" x14ac:dyDescent="0.2">
      <c r="A110" s="1">
        <f t="shared" si="15"/>
        <v>1026431.89</v>
      </c>
      <c r="C110" s="1" t="str">
        <f t="shared" si="16"/>
        <v>RD</v>
      </c>
      <c r="D110" s="12">
        <f>INDEX(families!$A:$A,MATCH(E110,families!$B:$B,0))</f>
        <v>31</v>
      </c>
      <c r="E110" s="2" t="str">
        <f t="shared" si="17"/>
        <v>RD</v>
      </c>
      <c r="F110" s="1" t="str">
        <f>IF(_xlfn.SINGLE('~10 Other Crossings'!TypeCL)="WC","",_xlfn.CONCAT(UPPER(_xlfn.SINGLE(Description)),IF(ISBLANK(_xlfn.SINGLE(CrossingIdentifierDescription)),""," ["&amp;_xlfn.SINGLE(CrossingIdentifierDescription)&amp;"]")," (",_xlfn.SINGLE(PXID),")"))</f>
        <v>PUBLIC ACCESS ROAD [ROAD] (T5033.0)</v>
      </c>
      <c r="G11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01-13283-M002-XU0320501</v>
      </c>
      <c r="M110" s="1" t="s">
        <v>6888</v>
      </c>
      <c r="N110" s="1">
        <v>1026431.89</v>
      </c>
      <c r="O110" s="1" t="s">
        <v>3023</v>
      </c>
      <c r="P110" s="1" t="s">
        <v>6740</v>
      </c>
      <c r="Q110" s="1" t="s">
        <v>6739</v>
      </c>
      <c r="R110" s="1" t="s">
        <v>3019</v>
      </c>
      <c r="S110" s="1" t="s">
        <v>3019</v>
      </c>
      <c r="T110" s="1" t="s">
        <v>3093</v>
      </c>
      <c r="U110" s="1" t="s">
        <v>3040</v>
      </c>
      <c r="V110" s="1" t="s">
        <v>6887</v>
      </c>
      <c r="W110" s="1" t="s">
        <v>3310</v>
      </c>
      <c r="Y110" s="1">
        <v>43984.907037037039</v>
      </c>
      <c r="Z110" s="1">
        <v>44645</v>
      </c>
      <c r="AA110" s="1">
        <v>401768</v>
      </c>
      <c r="AB110" s="1">
        <v>44648.866053240738</v>
      </c>
      <c r="AC110" s="1" t="s">
        <v>6886</v>
      </c>
      <c r="AD110" s="1" t="s">
        <v>3041</v>
      </c>
      <c r="AE110" s="1">
        <v>5033</v>
      </c>
      <c r="AF110" s="1">
        <v>0</v>
      </c>
      <c r="AG110" s="1" t="s">
        <v>3040</v>
      </c>
      <c r="AI110" s="1" t="s">
        <v>3011</v>
      </c>
      <c r="AK110" s="1" t="s">
        <v>3039</v>
      </c>
      <c r="AL110" s="1" t="s">
        <v>3009</v>
      </c>
      <c r="AM110" s="1" t="s">
        <v>735</v>
      </c>
      <c r="AS110" s="1" t="s">
        <v>3006</v>
      </c>
      <c r="AY110" s="1" t="s">
        <v>3083</v>
      </c>
      <c r="AZ110" s="1" t="s">
        <v>3005</v>
      </c>
      <c r="BA110" s="1">
        <v>623339.38600000006</v>
      </c>
      <c r="BB110" s="1">
        <v>5477522.9840000002</v>
      </c>
      <c r="BC110" s="1">
        <v>10</v>
      </c>
      <c r="BN110" s="1" t="s">
        <v>3004</v>
      </c>
      <c r="BO110" s="1" t="s">
        <v>4844</v>
      </c>
      <c r="BP110" s="1" t="s">
        <v>3416</v>
      </c>
      <c r="BQ110" s="1" t="s">
        <v>3587</v>
      </c>
      <c r="BR110" s="1" t="s">
        <v>1616</v>
      </c>
      <c r="BS110" s="1" t="s">
        <v>6869</v>
      </c>
      <c r="BT110" s="1" t="s">
        <v>6868</v>
      </c>
      <c r="BV110" s="1" t="s">
        <v>2997</v>
      </c>
      <c r="BX110" s="1" t="s">
        <v>5667</v>
      </c>
      <c r="BY110" s="1" t="s">
        <v>2995</v>
      </c>
      <c r="CB110" s="1" t="s">
        <v>6873</v>
      </c>
      <c r="CC110" s="1" t="s">
        <v>6872</v>
      </c>
      <c r="CD110" s="1" t="s">
        <v>3035</v>
      </c>
      <c r="CO110" s="1" t="s">
        <v>3117</v>
      </c>
      <c r="CP110" s="1" t="s">
        <v>6885</v>
      </c>
      <c r="CZ110" s="1" t="s">
        <v>6841</v>
      </c>
    </row>
    <row r="111" spans="1:104" x14ac:dyDescent="0.2">
      <c r="A111" s="1">
        <f t="shared" si="15"/>
        <v>1026437.15</v>
      </c>
      <c r="C111" s="1" t="str">
        <f t="shared" si="16"/>
        <v>GT</v>
      </c>
      <c r="D111" s="12">
        <f>INDEX(families!$A:$A,MATCH(E111,families!$B:$B,0))</f>
        <v>24</v>
      </c>
      <c r="E111" s="2" t="str">
        <f t="shared" si="17"/>
        <v>GT</v>
      </c>
      <c r="F111" s="1" t="str">
        <f>IF(_xlfn.SINGLE('~10 Other Crossings'!TypeCL)="WC","",_xlfn.CONCAT(UPPER(_xlfn.SINGLE(Description)),IF(ISBLANK(_xlfn.SINGLE(CrossingIdentifierDescription)),""," ["&amp;_xlfn.SINGLE(CrossingIdentifierDescription)&amp;"]")," (",_xlfn.SINGLE(PXID),")"))</f>
        <v>NPS 30 SPECTRA ENERGY TRANSMISSION BURIED PIPE [TRANSMISSION] (P3560.1)</v>
      </c>
      <c r="G11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01-13283-M002-XU0320501</v>
      </c>
      <c r="M111" s="1" t="s">
        <v>6884</v>
      </c>
      <c r="N111" s="1">
        <v>1026437.15</v>
      </c>
      <c r="O111" s="1" t="s">
        <v>3023</v>
      </c>
      <c r="P111" s="1" t="s">
        <v>6883</v>
      </c>
      <c r="Q111" s="1" t="s">
        <v>6882</v>
      </c>
      <c r="R111" s="1" t="s">
        <v>3020</v>
      </c>
      <c r="S111" s="1" t="s">
        <v>3019</v>
      </c>
      <c r="T111" s="1" t="s">
        <v>3093</v>
      </c>
      <c r="U111" s="1" t="s">
        <v>3017</v>
      </c>
      <c r="V111" s="1" t="s">
        <v>5679</v>
      </c>
      <c r="W111" s="1" t="s">
        <v>5678</v>
      </c>
      <c r="Y111" s="1">
        <v>42165.883981481478</v>
      </c>
      <c r="Z111" s="1">
        <v>44645</v>
      </c>
      <c r="AA111" s="1">
        <v>401768</v>
      </c>
      <c r="AB111" s="1">
        <v>44648.866018518522</v>
      </c>
      <c r="AC111" s="1" t="s">
        <v>6881</v>
      </c>
      <c r="AD111" s="1" t="s">
        <v>3013</v>
      </c>
      <c r="AE111" s="1">
        <v>3560</v>
      </c>
      <c r="AF111" s="1">
        <v>1</v>
      </c>
      <c r="AG111" s="1" t="s">
        <v>3277</v>
      </c>
      <c r="AH111" s="1" t="s">
        <v>3086</v>
      </c>
      <c r="AI111" s="1" t="s">
        <v>3011</v>
      </c>
      <c r="AJ111" s="1" t="s">
        <v>3086</v>
      </c>
      <c r="AK111" s="1" t="s">
        <v>3010</v>
      </c>
      <c r="AL111" s="1" t="s">
        <v>3009</v>
      </c>
      <c r="AM111" s="1" t="s">
        <v>5676</v>
      </c>
      <c r="AN111" s="1" t="s">
        <v>3007</v>
      </c>
      <c r="AP111" s="1">
        <v>50</v>
      </c>
      <c r="AR111" s="1">
        <v>762</v>
      </c>
      <c r="AS111" s="1" t="s">
        <v>3006</v>
      </c>
      <c r="AT111" s="1" t="s">
        <v>3006</v>
      </c>
      <c r="AX111" s="1" t="s">
        <v>6880</v>
      </c>
      <c r="AY111" s="1" t="s">
        <v>3083</v>
      </c>
      <c r="AZ111" s="1" t="s">
        <v>3005</v>
      </c>
      <c r="BA111" s="1">
        <v>623335.63000471995</v>
      </c>
      <c r="BB111" s="1">
        <v>5477519.30998147</v>
      </c>
      <c r="BC111" s="1">
        <v>10</v>
      </c>
      <c r="BD111" s="1" t="s">
        <v>3082</v>
      </c>
      <c r="BE111" s="1">
        <v>1028.8900000000001</v>
      </c>
      <c r="BG111" s="1">
        <v>42249</v>
      </c>
      <c r="BN111" s="1" t="s">
        <v>3004</v>
      </c>
      <c r="BO111" s="1" t="s">
        <v>4844</v>
      </c>
      <c r="BP111" s="1" t="s">
        <v>3416</v>
      </c>
      <c r="BQ111" s="1" t="s">
        <v>3587</v>
      </c>
      <c r="BR111" s="1" t="s">
        <v>1616</v>
      </c>
      <c r="BS111" s="1" t="s">
        <v>6869</v>
      </c>
      <c r="BT111" s="1" t="s">
        <v>6868</v>
      </c>
      <c r="BV111" s="1" t="s">
        <v>2997</v>
      </c>
      <c r="BX111" s="1" t="s">
        <v>5667</v>
      </c>
      <c r="BY111" s="1" t="s">
        <v>3083</v>
      </c>
      <c r="CB111" s="1" t="s">
        <v>6873</v>
      </c>
      <c r="CC111" s="1" t="s">
        <v>6872</v>
      </c>
      <c r="CD111" s="1" t="s">
        <v>3035</v>
      </c>
      <c r="CO111" s="1" t="s">
        <v>2991</v>
      </c>
      <c r="CP111" s="1" t="s">
        <v>6879</v>
      </c>
      <c r="CX111" s="1" t="s">
        <v>6870</v>
      </c>
      <c r="CY111" s="1" t="s">
        <v>6762</v>
      </c>
      <c r="CZ111" s="1" t="s">
        <v>6836</v>
      </c>
    </row>
    <row r="112" spans="1:104" x14ac:dyDescent="0.2">
      <c r="A112" s="1">
        <f t="shared" si="15"/>
        <v>1026450.71</v>
      </c>
      <c r="C112" s="1" t="str">
        <f t="shared" si="16"/>
        <v>GT</v>
      </c>
      <c r="D112" s="12">
        <f>INDEX(families!$A:$A,MATCH(E112,families!$B:$B,0))</f>
        <v>24</v>
      </c>
      <c r="E112" s="2" t="str">
        <f t="shared" si="17"/>
        <v>GT</v>
      </c>
      <c r="F112" s="1" t="str">
        <f>IF(_xlfn.SINGLE('~10 Other Crossings'!TypeCL)="WC","",_xlfn.CONCAT(UPPER(_xlfn.SINGLE(Description)),IF(ISBLANK(_xlfn.SINGLE(CrossingIdentifierDescription)),""," ["&amp;_xlfn.SINGLE(CrossingIdentifierDescription)&amp;"]")," (",_xlfn.SINGLE(PXID),")"))</f>
        <v>NPS 36 SPECTRA ENERGY TRANSMISSION BURIED PIPE [TRANSMISSION] (P3561.1)</v>
      </c>
      <c r="G11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01-13283-M002-XU0320501</v>
      </c>
      <c r="M112" s="1" t="s">
        <v>6878</v>
      </c>
      <c r="N112" s="1">
        <v>1026450.71</v>
      </c>
      <c r="O112" s="1" t="s">
        <v>3023</v>
      </c>
      <c r="P112" s="1" t="s">
        <v>6877</v>
      </c>
      <c r="Q112" s="1" t="s">
        <v>6876</v>
      </c>
      <c r="R112" s="1" t="s">
        <v>3020</v>
      </c>
      <c r="S112" s="1" t="s">
        <v>3019</v>
      </c>
      <c r="T112" s="1" t="s">
        <v>3093</v>
      </c>
      <c r="U112" s="1" t="s">
        <v>3017</v>
      </c>
      <c r="V112" s="1" t="s">
        <v>5686</v>
      </c>
      <c r="W112" s="1" t="s">
        <v>5678</v>
      </c>
      <c r="Y112" s="1">
        <v>43538.654340277775</v>
      </c>
      <c r="Z112" s="1">
        <v>44645</v>
      </c>
      <c r="AA112" s="1">
        <v>401768</v>
      </c>
      <c r="AB112" s="1">
        <v>44648.866041666668</v>
      </c>
      <c r="AC112" s="1" t="s">
        <v>6875</v>
      </c>
      <c r="AD112" s="1" t="s">
        <v>3013</v>
      </c>
      <c r="AE112" s="1">
        <v>3561</v>
      </c>
      <c r="AF112" s="1">
        <v>1</v>
      </c>
      <c r="AG112" s="1" t="s">
        <v>3277</v>
      </c>
      <c r="AH112" s="1" t="s">
        <v>3086</v>
      </c>
      <c r="AI112" s="1" t="s">
        <v>3011</v>
      </c>
      <c r="AJ112" s="1" t="s">
        <v>3086</v>
      </c>
      <c r="AK112" s="1" t="s">
        <v>3010</v>
      </c>
      <c r="AL112" s="1" t="s">
        <v>3009</v>
      </c>
      <c r="AM112" s="1" t="s">
        <v>5676</v>
      </c>
      <c r="AN112" s="1" t="s">
        <v>3007</v>
      </c>
      <c r="AP112" s="1">
        <v>49</v>
      </c>
      <c r="AR112" s="1">
        <v>914</v>
      </c>
      <c r="AS112" s="1" t="s">
        <v>3006</v>
      </c>
      <c r="AT112" s="1" t="s">
        <v>3006</v>
      </c>
      <c r="AX112" s="1" t="s">
        <v>6874</v>
      </c>
      <c r="AY112" s="1" t="s">
        <v>3083</v>
      </c>
      <c r="AZ112" s="1" t="s">
        <v>3005</v>
      </c>
      <c r="BA112" s="1">
        <v>623325.94998712</v>
      </c>
      <c r="BB112" s="1">
        <v>5477509.8100292198</v>
      </c>
      <c r="BC112" s="1">
        <v>10</v>
      </c>
      <c r="BD112" s="1" t="s">
        <v>3082</v>
      </c>
      <c r="BE112" s="1">
        <v>1028.9000000000001</v>
      </c>
      <c r="BG112" s="1">
        <v>42249</v>
      </c>
      <c r="BN112" s="1" t="s">
        <v>3004</v>
      </c>
      <c r="BO112" s="1" t="s">
        <v>4844</v>
      </c>
      <c r="BP112" s="1" t="s">
        <v>3416</v>
      </c>
      <c r="BQ112" s="1" t="s">
        <v>3587</v>
      </c>
      <c r="BR112" s="1" t="s">
        <v>1616</v>
      </c>
      <c r="BS112" s="1" t="s">
        <v>6869</v>
      </c>
      <c r="BT112" s="1" t="s">
        <v>6868</v>
      </c>
      <c r="BV112" s="1" t="s">
        <v>2997</v>
      </c>
      <c r="BX112" s="1" t="s">
        <v>5667</v>
      </c>
      <c r="BY112" s="1" t="s">
        <v>2995</v>
      </c>
      <c r="CB112" s="1" t="s">
        <v>6873</v>
      </c>
      <c r="CC112" s="1" t="s">
        <v>6872</v>
      </c>
      <c r="CD112" s="1" t="s">
        <v>3035</v>
      </c>
      <c r="CO112" s="1" t="s">
        <v>2991</v>
      </c>
      <c r="CP112" s="1" t="s">
        <v>6871</v>
      </c>
      <c r="CX112" s="1" t="s">
        <v>6870</v>
      </c>
      <c r="CY112" s="1" t="s">
        <v>6762</v>
      </c>
      <c r="CZ112" s="1" t="s">
        <v>6831</v>
      </c>
    </row>
    <row r="113" spans="1:104" x14ac:dyDescent="0.2">
      <c r="A113" s="1">
        <f t="shared" si="15"/>
        <v>1026576.72</v>
      </c>
      <c r="C113" s="1" t="str">
        <f t="shared" si="16"/>
        <v>RD</v>
      </c>
      <c r="D113" s="12">
        <f>INDEX(families!$A:$A,MATCH(E113,families!$B:$B,0))</f>
        <v>31</v>
      </c>
      <c r="E113" s="2" t="str">
        <f t="shared" si="17"/>
        <v>RD</v>
      </c>
      <c r="F113" s="1" t="str">
        <f>IF(_xlfn.SINGLE('~10 Other Crossings'!TypeCL)="WC","",_xlfn.CONCAT(UPPER(_xlfn.SINGLE(Description)),IF(ISBLANK(_xlfn.SINGLE(CrossingIdentifierDescription)),""," ["&amp;_xlfn.SINGLE(CrossingIdentifierDescription)&amp;"]")," (",_xlfn.SINGLE(PXID),")"))</f>
        <v>BC CROWN ROAD (T4072.2)</v>
      </c>
      <c r="G11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113" s="1" t="s">
        <v>6867</v>
      </c>
      <c r="N113" s="1">
        <v>1026576.72</v>
      </c>
      <c r="O113" s="1" t="s">
        <v>3023</v>
      </c>
      <c r="P113" s="1" t="s">
        <v>3344</v>
      </c>
      <c r="Q113" s="1" t="s">
        <v>3343</v>
      </c>
      <c r="R113" s="1" t="s">
        <v>3020</v>
      </c>
      <c r="S113" s="1" t="s">
        <v>3019</v>
      </c>
      <c r="T113" s="1" t="s">
        <v>3093</v>
      </c>
      <c r="U113" s="1" t="s">
        <v>3040</v>
      </c>
      <c r="V113" s="1" t="s">
        <v>6854</v>
      </c>
      <c r="W113" s="1" t="s">
        <v>3310</v>
      </c>
      <c r="Y113" s="1">
        <v>42683.024421296293</v>
      </c>
      <c r="Z113" s="1">
        <v>44645</v>
      </c>
      <c r="AA113" s="1">
        <v>401768</v>
      </c>
      <c r="AB113" s="1">
        <v>44648.866030092591</v>
      </c>
      <c r="AC113" s="1" t="s">
        <v>6866</v>
      </c>
      <c r="AD113" s="1" t="s">
        <v>3041</v>
      </c>
      <c r="AE113" s="1">
        <v>4072</v>
      </c>
      <c r="AF113" s="1">
        <v>2</v>
      </c>
      <c r="AH113" s="1" t="s">
        <v>3086</v>
      </c>
      <c r="AI113" s="1" t="s">
        <v>3011</v>
      </c>
      <c r="AJ113" s="1" t="s">
        <v>3086</v>
      </c>
      <c r="AK113" s="1" t="s">
        <v>3039</v>
      </c>
      <c r="AL113" s="1" t="s">
        <v>3009</v>
      </c>
      <c r="AM113" s="1" t="s">
        <v>735</v>
      </c>
      <c r="AX113" s="1" t="s">
        <v>6865</v>
      </c>
      <c r="AY113" s="1" t="s">
        <v>2995</v>
      </c>
      <c r="AZ113" s="1" t="s">
        <v>3005</v>
      </c>
      <c r="BA113" s="1">
        <v>623235.99080051004</v>
      </c>
      <c r="BB113" s="1">
        <v>5477421.5747185601</v>
      </c>
      <c r="BC113" s="1">
        <v>10</v>
      </c>
      <c r="BD113" s="1" t="s">
        <v>3082</v>
      </c>
      <c r="BE113" s="1">
        <v>1029.06</v>
      </c>
      <c r="BG113" s="1">
        <v>42249</v>
      </c>
      <c r="BN113" s="1" t="s">
        <v>3004</v>
      </c>
      <c r="BO113" s="1" t="s">
        <v>4844</v>
      </c>
      <c r="BP113" s="1" t="s">
        <v>3416</v>
      </c>
      <c r="BQ113" s="1" t="s">
        <v>3587</v>
      </c>
      <c r="BR113" s="1" t="s">
        <v>3223</v>
      </c>
      <c r="BS113" s="1" t="s">
        <v>6852</v>
      </c>
      <c r="BT113" s="1" t="s">
        <v>6851</v>
      </c>
      <c r="BV113" s="1" t="s">
        <v>2997</v>
      </c>
      <c r="BW113" s="1" t="s">
        <v>1981</v>
      </c>
      <c r="BX113" s="1" t="s">
        <v>3306</v>
      </c>
      <c r="BY113" s="1" t="s">
        <v>2995</v>
      </c>
      <c r="CB113" s="1" t="s">
        <v>3287</v>
      </c>
      <c r="CC113" s="1" t="s">
        <v>3286</v>
      </c>
      <c r="CD113" s="1" t="s">
        <v>3050</v>
      </c>
      <c r="CO113" s="1" t="s">
        <v>3117</v>
      </c>
      <c r="CP113" s="1" t="s">
        <v>6864</v>
      </c>
      <c r="CW113" s="1" t="s">
        <v>6863</v>
      </c>
      <c r="CX113" s="1" t="s">
        <v>6862</v>
      </c>
      <c r="CY113" s="1" t="s">
        <v>6762</v>
      </c>
      <c r="CZ113" s="1" t="s">
        <v>6820</v>
      </c>
    </row>
    <row r="114" spans="1:104" x14ac:dyDescent="0.2">
      <c r="A114" s="1">
        <f t="shared" si="15"/>
        <v>1026640.15</v>
      </c>
      <c r="C114" s="1" t="str">
        <f t="shared" si="16"/>
        <v>OL</v>
      </c>
      <c r="D114" s="12">
        <f>INDEX(families!$A:$A,MATCH(E114,families!$B:$B,0))</f>
        <v>30</v>
      </c>
      <c r="E114" s="2" t="str">
        <f t="shared" si="17"/>
        <v>OL</v>
      </c>
      <c r="F114" s="1" t="str">
        <f>IF(_xlfn.SINGLE('~10 Other Crossings'!TypeCL)="WC","",_xlfn.CONCAT(UPPER(_xlfn.SINGLE(Description)),IF(ISBLANK(_xlfn.SINGLE(CrossingIdentifierDescription)),""," ["&amp;_xlfn.SINGLE(CrossingIdentifierDescription)&amp;"]")," (",_xlfn.SINGLE(PXID),")"))</f>
        <v>TRANS MOUNTAIN PIPELINE CO. LTD. BURIED PIPE [CRUDE OIL PIPELINE] (P5450.0)</v>
      </c>
      <c r="G11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14" s="1" t="s">
        <v>6861</v>
      </c>
      <c r="N114" s="1">
        <v>1026640.15</v>
      </c>
      <c r="O114" s="1" t="s">
        <v>3023</v>
      </c>
      <c r="P114" s="1" t="s">
        <v>5072</v>
      </c>
      <c r="Q114" s="1" t="s">
        <v>5071</v>
      </c>
      <c r="R114" s="1" t="s">
        <v>3020</v>
      </c>
      <c r="S114" s="1" t="s">
        <v>3019</v>
      </c>
      <c r="T114" s="1" t="s">
        <v>3093</v>
      </c>
      <c r="U114" s="1" t="s">
        <v>3017</v>
      </c>
      <c r="V114" s="1" t="s">
        <v>3619</v>
      </c>
      <c r="W114" s="1" t="s">
        <v>3015</v>
      </c>
      <c r="Y114" s="1">
        <v>43563.967418981483</v>
      </c>
      <c r="Z114" s="1">
        <v>44645</v>
      </c>
      <c r="AA114" s="1">
        <v>401768</v>
      </c>
      <c r="AB114" s="1">
        <v>44655.881226851852</v>
      </c>
      <c r="AC114" s="1" t="s">
        <v>6860</v>
      </c>
      <c r="AD114" s="1" t="s">
        <v>3013</v>
      </c>
      <c r="AE114" s="1">
        <v>5450</v>
      </c>
      <c r="AF114" s="1">
        <v>0</v>
      </c>
      <c r="AG114" s="1" t="s">
        <v>3617</v>
      </c>
      <c r="AH114" s="1" t="s">
        <v>3086</v>
      </c>
      <c r="AI114" s="1" t="s">
        <v>3011</v>
      </c>
      <c r="AJ114" s="1" t="s">
        <v>3086</v>
      </c>
      <c r="AK114" s="1" t="s">
        <v>3010</v>
      </c>
      <c r="AL114" s="1" t="s">
        <v>3009</v>
      </c>
      <c r="AM114" s="1" t="s">
        <v>3008</v>
      </c>
      <c r="AN114" s="1" t="s">
        <v>3007</v>
      </c>
      <c r="AS114" s="1" t="s">
        <v>3006</v>
      </c>
      <c r="AT114" s="1" t="s">
        <v>3006</v>
      </c>
      <c r="AY114" s="1" t="s">
        <v>2995</v>
      </c>
      <c r="AZ114" s="1" t="s">
        <v>3005</v>
      </c>
      <c r="BA114" s="1">
        <v>623188.13213791</v>
      </c>
      <c r="BB114" s="1">
        <v>5477383.0742027601</v>
      </c>
      <c r="BC114" s="1">
        <v>10</v>
      </c>
      <c r="BD114" s="1" t="s">
        <v>3082</v>
      </c>
      <c r="BE114" s="1">
        <v>1029.46</v>
      </c>
      <c r="BG114" s="1">
        <v>42251</v>
      </c>
      <c r="BN114" s="1" t="s">
        <v>3004</v>
      </c>
      <c r="BO114" s="1" t="s">
        <v>4844</v>
      </c>
      <c r="BP114" s="1" t="s">
        <v>3416</v>
      </c>
      <c r="BQ114" s="1" t="s">
        <v>3587</v>
      </c>
      <c r="BR114" s="1" t="s">
        <v>3223</v>
      </c>
      <c r="BS114" s="1" t="s">
        <v>6852</v>
      </c>
      <c r="BT114" s="1" t="s">
        <v>6851</v>
      </c>
      <c r="BV114" s="1" t="s">
        <v>2997</v>
      </c>
      <c r="BW114" s="1" t="s">
        <v>1503</v>
      </c>
      <c r="BX114" s="1" t="s">
        <v>2996</v>
      </c>
      <c r="BY114" s="1" t="s">
        <v>2995</v>
      </c>
      <c r="CB114" s="1" t="s">
        <v>2994</v>
      </c>
      <c r="CC114" s="1" t="s">
        <v>2993</v>
      </c>
      <c r="CD114" s="1" t="s">
        <v>2992</v>
      </c>
      <c r="CO114" s="1" t="s">
        <v>2991</v>
      </c>
      <c r="CP114" s="1" t="s">
        <v>6859</v>
      </c>
      <c r="CW114" s="1" t="s">
        <v>6749</v>
      </c>
      <c r="CX114" s="1" t="s">
        <v>6858</v>
      </c>
      <c r="CZ114" s="1" t="s">
        <v>6814</v>
      </c>
    </row>
    <row r="115" spans="1:104" x14ac:dyDescent="0.2">
      <c r="A115" s="1">
        <f t="shared" si="15"/>
        <v>1026654.7</v>
      </c>
      <c r="C115" s="1" t="str">
        <f t="shared" si="16"/>
        <v>RD</v>
      </c>
      <c r="D115" s="12">
        <f>INDEX(families!$A:$A,MATCH(E115,families!$B:$B,0))</f>
        <v>31</v>
      </c>
      <c r="E115" s="2" t="str">
        <f t="shared" si="17"/>
        <v>RD</v>
      </c>
      <c r="F115" s="1" t="str">
        <f>IF(_xlfn.SINGLE('~10 Other Crossings'!TypeCL)="WC","",_xlfn.CONCAT(UPPER(_xlfn.SINGLE(Description)),IF(ISBLANK(_xlfn.SINGLE(CrossingIdentifierDescription)),""," ["&amp;_xlfn.SINGLE(CrossingIdentifierDescription)&amp;"]")," (",_xlfn.SINGLE(PXID),")"))</f>
        <v>BC CROWN ROAD (T4913.0)</v>
      </c>
      <c r="G11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115" s="1" t="s">
        <v>6857</v>
      </c>
      <c r="N115" s="1">
        <v>1026654.7</v>
      </c>
      <c r="O115" s="1" t="s">
        <v>3023</v>
      </c>
      <c r="P115" s="1" t="s">
        <v>6856</v>
      </c>
      <c r="Q115" s="1" t="s">
        <v>6855</v>
      </c>
      <c r="R115" s="1" t="s">
        <v>3020</v>
      </c>
      <c r="S115" s="1" t="s">
        <v>3019</v>
      </c>
      <c r="T115" s="1" t="s">
        <v>3093</v>
      </c>
      <c r="U115" s="1" t="s">
        <v>3040</v>
      </c>
      <c r="V115" s="1" t="s">
        <v>6854</v>
      </c>
      <c r="W115" s="1" t="s">
        <v>3310</v>
      </c>
      <c r="Y115" s="1">
        <v>43538.678449074076</v>
      </c>
      <c r="Z115" s="1">
        <v>44645</v>
      </c>
      <c r="AA115" s="1">
        <v>401768</v>
      </c>
      <c r="AB115" s="1">
        <v>44648.866041666668</v>
      </c>
      <c r="AC115" s="1" t="s">
        <v>6853</v>
      </c>
      <c r="AD115" s="1" t="s">
        <v>3041</v>
      </c>
      <c r="AE115" s="1">
        <v>4913</v>
      </c>
      <c r="AF115" s="1">
        <v>0</v>
      </c>
      <c r="AH115" s="1" t="s">
        <v>3086</v>
      </c>
      <c r="AI115" s="1" t="s">
        <v>3011</v>
      </c>
      <c r="AJ115" s="1" t="s">
        <v>3086</v>
      </c>
      <c r="AK115" s="1" t="s">
        <v>3039</v>
      </c>
      <c r="AL115" s="1" t="s">
        <v>3009</v>
      </c>
      <c r="AM115" s="1" t="s">
        <v>735</v>
      </c>
      <c r="AY115" s="1" t="s">
        <v>2995</v>
      </c>
      <c r="AZ115" s="1" t="s">
        <v>3005</v>
      </c>
      <c r="BA115" s="1">
        <v>623176.38514775003</v>
      </c>
      <c r="BB115" s="1">
        <v>5477376.4587843502</v>
      </c>
      <c r="BC115" s="1">
        <v>10</v>
      </c>
      <c r="BD115" s="1" t="s">
        <v>3082</v>
      </c>
      <c r="BE115" s="1">
        <v>1029.06</v>
      </c>
      <c r="BG115" s="1">
        <v>42249</v>
      </c>
      <c r="BN115" s="1" t="s">
        <v>3004</v>
      </c>
      <c r="BO115" s="1" t="s">
        <v>4844</v>
      </c>
      <c r="BP115" s="1" t="s">
        <v>3416</v>
      </c>
      <c r="BQ115" s="1" t="s">
        <v>3587</v>
      </c>
      <c r="BR115" s="1" t="s">
        <v>3223</v>
      </c>
      <c r="BS115" s="1" t="s">
        <v>6852</v>
      </c>
      <c r="BT115" s="1" t="s">
        <v>6851</v>
      </c>
      <c r="BV115" s="1" t="s">
        <v>2997</v>
      </c>
      <c r="BW115" s="1" t="s">
        <v>1981</v>
      </c>
      <c r="BX115" s="1" t="s">
        <v>3306</v>
      </c>
      <c r="BY115" s="1" t="s">
        <v>2995</v>
      </c>
      <c r="CB115" s="1" t="s">
        <v>3287</v>
      </c>
      <c r="CC115" s="1" t="s">
        <v>3286</v>
      </c>
      <c r="CD115" s="1" t="s">
        <v>3050</v>
      </c>
      <c r="CO115" s="1" t="s">
        <v>3117</v>
      </c>
      <c r="CP115" s="1" t="s">
        <v>6850</v>
      </c>
      <c r="CZ115" s="1" t="s">
        <v>6809</v>
      </c>
    </row>
    <row r="116" spans="1:104" x14ac:dyDescent="0.2">
      <c r="A116" s="1">
        <f t="shared" si="15"/>
        <v>1026697.37</v>
      </c>
      <c r="C116" s="1" t="str">
        <f t="shared" si="16"/>
        <v>UC</v>
      </c>
      <c r="D116" s="12">
        <f>INDEX(families!$A:$A,MATCH(E116,families!$B:$B,0))</f>
        <v>35</v>
      </c>
      <c r="E116" s="2" t="str">
        <f t="shared" si="17"/>
        <v>UC</v>
      </c>
      <c r="F116" s="1" t="str">
        <f>IF(_xlfn.SINGLE('~10 Other Crossings'!TypeCL)="WC","",_xlfn.CONCAT(UPPER(_xlfn.SINGLE(Description)),IF(ISBLANK(_xlfn.SINGLE(CrossingIdentifierDescription)),""," ["&amp;_xlfn.SINGLE(CrossingIdentifierDescription)&amp;"]")," (",_xlfn.SINGLE(PXID),")"))</f>
        <v>TELUS U/G FIBRE OPTIC COMMUNICATIONS CABLE (U4109.1)</v>
      </c>
      <c r="G11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116" s="1" t="s">
        <v>6849</v>
      </c>
      <c r="N116" s="1">
        <v>1026697.37</v>
      </c>
      <c r="O116" s="1" t="s">
        <v>3023</v>
      </c>
      <c r="P116" s="1" t="s">
        <v>6848</v>
      </c>
      <c r="Q116" s="1" t="s">
        <v>6847</v>
      </c>
      <c r="R116" s="1" t="s">
        <v>3020</v>
      </c>
      <c r="S116" s="1" t="s">
        <v>3019</v>
      </c>
      <c r="T116" s="1" t="s">
        <v>3093</v>
      </c>
      <c r="U116" s="1" t="s">
        <v>3821</v>
      </c>
      <c r="V116" s="1" t="s">
        <v>4438</v>
      </c>
      <c r="W116" s="1" t="s">
        <v>3102</v>
      </c>
      <c r="Y116" s="1">
        <v>43747.710173611114</v>
      </c>
      <c r="Z116" s="1">
        <v>44645</v>
      </c>
      <c r="AA116" s="1">
        <v>401768</v>
      </c>
      <c r="AB116" s="1">
        <v>44648.866053240738</v>
      </c>
      <c r="AC116" s="1" t="s">
        <v>6846</v>
      </c>
      <c r="AD116" s="1" t="s">
        <v>3056</v>
      </c>
      <c r="AE116" s="1">
        <v>4109</v>
      </c>
      <c r="AF116" s="1">
        <v>1</v>
      </c>
      <c r="AH116" s="1" t="s">
        <v>3086</v>
      </c>
      <c r="AI116" s="1" t="s">
        <v>3011</v>
      </c>
      <c r="AJ116" s="1" t="s">
        <v>3086</v>
      </c>
      <c r="AK116" s="1" t="s">
        <v>3010</v>
      </c>
      <c r="AL116" s="1" t="s">
        <v>3009</v>
      </c>
      <c r="AM116" s="1" t="s">
        <v>3818</v>
      </c>
      <c r="AN116" s="1" t="s">
        <v>3007</v>
      </c>
      <c r="AS116" s="1" t="s">
        <v>3006</v>
      </c>
      <c r="AT116" s="1" t="s">
        <v>3006</v>
      </c>
      <c r="AX116" s="1" t="s">
        <v>6845</v>
      </c>
      <c r="AY116" s="1" t="s">
        <v>2995</v>
      </c>
      <c r="AZ116" s="1" t="s">
        <v>3005</v>
      </c>
      <c r="BA116" s="1">
        <v>623147.82321794995</v>
      </c>
      <c r="BB116" s="1">
        <v>5477344.7555560498</v>
      </c>
      <c r="BC116" s="1">
        <v>10</v>
      </c>
      <c r="BD116" s="1" t="s">
        <v>3082</v>
      </c>
      <c r="BE116" s="1">
        <v>1029.1099999999999</v>
      </c>
      <c r="BG116" s="1">
        <v>42250</v>
      </c>
      <c r="BN116" s="1" t="s">
        <v>3004</v>
      </c>
      <c r="BO116" s="1" t="s">
        <v>4844</v>
      </c>
      <c r="BP116" s="1" t="s">
        <v>3416</v>
      </c>
      <c r="BQ116" s="1" t="s">
        <v>6767</v>
      </c>
      <c r="BR116" s="1" t="s">
        <v>3000</v>
      </c>
      <c r="BS116" s="1" t="s">
        <v>6786</v>
      </c>
      <c r="BT116" s="1" t="s">
        <v>6765</v>
      </c>
      <c r="BV116" s="1" t="s">
        <v>2997</v>
      </c>
      <c r="BW116" s="1" t="s">
        <v>1968</v>
      </c>
      <c r="BX116" s="1" t="s">
        <v>3053</v>
      </c>
      <c r="BY116" s="1" t="s">
        <v>2995</v>
      </c>
      <c r="CB116" s="1" t="s">
        <v>3052</v>
      </c>
      <c r="CC116" s="1" t="s">
        <v>3051</v>
      </c>
      <c r="CD116" s="1" t="s">
        <v>3050</v>
      </c>
      <c r="CO116" s="1" t="s">
        <v>2991</v>
      </c>
      <c r="CP116" s="1" t="s">
        <v>6844</v>
      </c>
      <c r="CW116" s="1" t="s">
        <v>6843</v>
      </c>
      <c r="CX116" s="1" t="s">
        <v>6842</v>
      </c>
      <c r="CY116" s="1" t="s">
        <v>6762</v>
      </c>
      <c r="CZ116" s="1" t="s">
        <v>6801</v>
      </c>
    </row>
    <row r="117" spans="1:104" x14ac:dyDescent="0.2">
      <c r="A117" s="1">
        <f t="shared" si="15"/>
        <v>1026713.51</v>
      </c>
      <c r="C117" s="1" t="str">
        <f t="shared" si="16"/>
        <v>OE</v>
      </c>
      <c r="D117" s="12">
        <f>INDEX(families!$A:$A,MATCH(E117,families!$B:$B,0))</f>
        <v>28</v>
      </c>
      <c r="E117" s="2" t="str">
        <f t="shared" si="17"/>
        <v>OE</v>
      </c>
      <c r="F117" s="1" t="str">
        <f>IF(_xlfn.SINGLE('~10 Other Crossings'!TypeCL)="WC","",_xlfn.CONCAT(UPPER(_xlfn.SINGLE(Description)),IF(ISBLANK(_xlfn.SINGLE(CrossingIdentifierDescription)),""," ["&amp;_xlfn.SINGLE(CrossingIdentifierDescription)&amp;"]")," (",_xlfn.SINGLE(PXID),")"))</f>
        <v>BC HYDRO O/H DISTRIBUTION [DISTRIBUTION] (U5570.0)</v>
      </c>
      <c r="G11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17" s="1" t="s">
        <v>6841</v>
      </c>
      <c r="N117" s="1">
        <v>1026713.51</v>
      </c>
      <c r="O117" s="1" t="s">
        <v>3023</v>
      </c>
      <c r="P117" s="1" t="s">
        <v>6840</v>
      </c>
      <c r="Q117" s="1" t="s">
        <v>6839</v>
      </c>
      <c r="R117" s="1" t="s">
        <v>3020</v>
      </c>
      <c r="S117" s="1" t="s">
        <v>3019</v>
      </c>
      <c r="T117" s="1" t="s">
        <v>3093</v>
      </c>
      <c r="U117" s="1" t="s">
        <v>3092</v>
      </c>
      <c r="V117" s="1" t="s">
        <v>3091</v>
      </c>
      <c r="W117" s="1" t="s">
        <v>3090</v>
      </c>
      <c r="Y117" s="1">
        <v>43777.621840277781</v>
      </c>
      <c r="Z117" s="1">
        <v>44645</v>
      </c>
      <c r="AA117" s="1">
        <v>401768</v>
      </c>
      <c r="AB117" s="1">
        <v>44648.866053240738</v>
      </c>
      <c r="AC117" s="1" t="s">
        <v>6838</v>
      </c>
      <c r="AD117" s="1" t="s">
        <v>3056</v>
      </c>
      <c r="AE117" s="1">
        <v>5570</v>
      </c>
      <c r="AF117" s="1">
        <v>0</v>
      </c>
      <c r="AG117" s="1" t="s">
        <v>3088</v>
      </c>
      <c r="AH117" s="1" t="s">
        <v>3086</v>
      </c>
      <c r="AI117" s="1" t="s">
        <v>3011</v>
      </c>
      <c r="AJ117" s="1" t="s">
        <v>3086</v>
      </c>
      <c r="AK117" s="1" t="s">
        <v>3010</v>
      </c>
      <c r="AL117" s="1" t="s">
        <v>3009</v>
      </c>
      <c r="AM117" s="1" t="s">
        <v>3085</v>
      </c>
      <c r="AS117" s="1" t="s">
        <v>3006</v>
      </c>
      <c r="AT117" s="1" t="s">
        <v>1020</v>
      </c>
      <c r="AY117" s="1" t="s">
        <v>2995</v>
      </c>
      <c r="AZ117" s="1" t="s">
        <v>3005</v>
      </c>
      <c r="BA117" s="1">
        <v>623137.01903167996</v>
      </c>
      <c r="BB117" s="1">
        <v>5477332.7661695303</v>
      </c>
      <c r="BC117" s="1">
        <v>10</v>
      </c>
      <c r="BG117" s="1">
        <v>43438</v>
      </c>
      <c r="BN117" s="1" t="s">
        <v>3004</v>
      </c>
      <c r="BO117" s="1" t="s">
        <v>4844</v>
      </c>
      <c r="BP117" s="1" t="s">
        <v>3416</v>
      </c>
      <c r="BQ117" s="1" t="s">
        <v>6767</v>
      </c>
      <c r="BR117" s="1" t="s">
        <v>3000</v>
      </c>
      <c r="BS117" s="1" t="s">
        <v>6786</v>
      </c>
      <c r="BT117" s="1" t="s">
        <v>6765</v>
      </c>
      <c r="BV117" s="1" t="s">
        <v>2997</v>
      </c>
      <c r="BW117" s="1" t="s">
        <v>1020</v>
      </c>
      <c r="BX117" s="1" t="s">
        <v>3194</v>
      </c>
      <c r="BY117" s="1" t="s">
        <v>2995</v>
      </c>
      <c r="CB117" s="1" t="s">
        <v>3193</v>
      </c>
      <c r="CC117" s="1" t="s">
        <v>3192</v>
      </c>
      <c r="CD117" s="1" t="s">
        <v>3035</v>
      </c>
      <c r="CO117" s="1" t="s">
        <v>2991</v>
      </c>
      <c r="CP117" s="1" t="s">
        <v>6837</v>
      </c>
      <c r="CX117" s="1" t="s">
        <v>6832</v>
      </c>
      <c r="CZ117" s="1" t="s">
        <v>6793</v>
      </c>
    </row>
    <row r="118" spans="1:104" x14ac:dyDescent="0.2">
      <c r="A118" s="1">
        <f t="shared" si="15"/>
        <v>1026713.51</v>
      </c>
      <c r="C118" s="1" t="str">
        <f t="shared" si="16"/>
        <v>OE</v>
      </c>
      <c r="D118" s="12">
        <f>INDEX(families!$A:$A,MATCH(E118,families!$B:$B,0))</f>
        <v>28</v>
      </c>
      <c r="E118" s="2" t="str">
        <f t="shared" si="17"/>
        <v>OE</v>
      </c>
      <c r="F118" s="1" t="str">
        <f>IF(_xlfn.SINGLE('~10 Other Crossings'!TypeCL)="WC","",_xlfn.CONCAT(UPPER(_xlfn.SINGLE(Description)),IF(ISBLANK(_xlfn.SINGLE(CrossingIdentifierDescription)),""," ["&amp;_xlfn.SINGLE(CrossingIdentifierDescription)&amp;"]")," (",_xlfn.SINGLE(PXID),")"))</f>
        <v>TELUS O/H COMMUNICATIONS CABLE (U7102.0)</v>
      </c>
      <c r="G11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18" s="1" t="s">
        <v>6836</v>
      </c>
      <c r="N118" s="1">
        <v>1026713.51</v>
      </c>
      <c r="O118" s="1" t="s">
        <v>3023</v>
      </c>
      <c r="P118" s="1" t="s">
        <v>3892</v>
      </c>
      <c r="Q118" s="1" t="s">
        <v>3891</v>
      </c>
      <c r="R118" s="1" t="s">
        <v>3019</v>
      </c>
      <c r="S118" s="1" t="s">
        <v>3019</v>
      </c>
      <c r="T118" s="1" t="s">
        <v>3093</v>
      </c>
      <c r="U118" s="1" t="s">
        <v>3092</v>
      </c>
      <c r="V118" s="1" t="s">
        <v>3103</v>
      </c>
      <c r="W118" s="1" t="s">
        <v>3102</v>
      </c>
      <c r="Y118" s="1">
        <v>44124.757534722223</v>
      </c>
      <c r="Z118" s="1">
        <v>44645</v>
      </c>
      <c r="AA118" s="1">
        <v>401768</v>
      </c>
      <c r="AB118" s="1">
        <v>44648.866087962961</v>
      </c>
      <c r="AC118" s="1" t="s">
        <v>6835</v>
      </c>
      <c r="AD118" s="1" t="s">
        <v>3056</v>
      </c>
      <c r="AE118" s="1">
        <v>7102</v>
      </c>
      <c r="AF118" s="1">
        <v>0</v>
      </c>
      <c r="AI118" s="1" t="s">
        <v>3011</v>
      </c>
      <c r="AK118" s="1" t="s">
        <v>3010</v>
      </c>
      <c r="AL118" s="1" t="s">
        <v>3009</v>
      </c>
      <c r="AM118" s="1" t="s">
        <v>3085</v>
      </c>
      <c r="AT118" s="1" t="s">
        <v>1020</v>
      </c>
      <c r="AX118" s="1" t="s">
        <v>6834</v>
      </c>
      <c r="AY118" s="1" t="s">
        <v>2995</v>
      </c>
      <c r="AZ118" s="1" t="s">
        <v>3005</v>
      </c>
      <c r="BA118" s="1">
        <v>623137.01899999997</v>
      </c>
      <c r="BB118" s="1">
        <v>5477332.7659999998</v>
      </c>
      <c r="BC118" s="1">
        <v>10</v>
      </c>
      <c r="BN118" s="1" t="s">
        <v>3004</v>
      </c>
      <c r="BO118" s="1" t="s">
        <v>4844</v>
      </c>
      <c r="BP118" s="1" t="s">
        <v>3416</v>
      </c>
      <c r="BQ118" s="1" t="s">
        <v>6767</v>
      </c>
      <c r="BR118" s="1" t="s">
        <v>3000</v>
      </c>
      <c r="BS118" s="1" t="s">
        <v>6786</v>
      </c>
      <c r="BT118" s="1" t="s">
        <v>6765</v>
      </c>
      <c r="BV118" s="1" t="s">
        <v>2997</v>
      </c>
      <c r="BW118" s="1" t="s">
        <v>1020</v>
      </c>
      <c r="BX118" s="1" t="s">
        <v>3194</v>
      </c>
      <c r="BY118" s="1" t="s">
        <v>2995</v>
      </c>
      <c r="CB118" s="1" t="s">
        <v>3193</v>
      </c>
      <c r="CC118" s="1" t="s">
        <v>3192</v>
      </c>
      <c r="CD118" s="1" t="s">
        <v>3035</v>
      </c>
      <c r="CO118" s="1" t="s">
        <v>2991</v>
      </c>
      <c r="CP118" s="1" t="s">
        <v>6833</v>
      </c>
      <c r="CX118" s="1" t="s">
        <v>6832</v>
      </c>
    </row>
    <row r="119" spans="1:104" x14ac:dyDescent="0.2">
      <c r="A119" s="1">
        <f t="shared" si="15"/>
        <v>1026752.44</v>
      </c>
      <c r="C119" s="1" t="str">
        <f t="shared" si="16"/>
        <v>OE</v>
      </c>
      <c r="D119" s="12">
        <f>INDEX(families!$A:$A,MATCH(E119,families!$B:$B,0))</f>
        <v>28</v>
      </c>
      <c r="E119" s="2" t="str">
        <f t="shared" si="17"/>
        <v>OE</v>
      </c>
      <c r="F119" s="1" t="str">
        <f>IF(_xlfn.SINGLE('~10 Other Crossings'!TypeCL)="WC","",_xlfn.CONCAT(UPPER(_xlfn.SINGLE(Description)),IF(ISBLANK(_xlfn.SINGLE(CrossingIdentifierDescription)),""," ["&amp;_xlfn.SINGLE(CrossingIdentifierDescription)&amp;"]")," (",_xlfn.SINGLE(PXID),")"))</f>
        <v>BC HYDRO O/H DISTRIBUTION [DISTRIBUTION] (U4461.0)</v>
      </c>
      <c r="G11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19" s="1" t="s">
        <v>6831</v>
      </c>
      <c r="N119" s="1">
        <v>1026752.44</v>
      </c>
      <c r="O119" s="1" t="s">
        <v>3023</v>
      </c>
      <c r="P119" s="1" t="s">
        <v>6830</v>
      </c>
      <c r="Q119" s="1" t="s">
        <v>6829</v>
      </c>
      <c r="R119" s="1" t="s">
        <v>3020</v>
      </c>
      <c r="S119" s="1" t="s">
        <v>3019</v>
      </c>
      <c r="T119" s="1" t="s">
        <v>3093</v>
      </c>
      <c r="U119" s="1" t="s">
        <v>3092</v>
      </c>
      <c r="V119" s="1" t="s">
        <v>3091</v>
      </c>
      <c r="W119" s="1" t="s">
        <v>3090</v>
      </c>
      <c r="Y119" s="1">
        <v>44425.846990740742</v>
      </c>
      <c r="Z119" s="1">
        <v>44645</v>
      </c>
      <c r="AA119" s="1">
        <v>401768</v>
      </c>
      <c r="AB119" s="1">
        <v>44648.866087962961</v>
      </c>
      <c r="AC119" s="1" t="s">
        <v>6828</v>
      </c>
      <c r="AD119" s="1" t="s">
        <v>3056</v>
      </c>
      <c r="AE119" s="1">
        <v>4461</v>
      </c>
      <c r="AF119" s="1">
        <v>0</v>
      </c>
      <c r="AG119" s="1" t="s">
        <v>3088</v>
      </c>
      <c r="AI119" s="1" t="s">
        <v>3011</v>
      </c>
      <c r="AJ119" s="1" t="s">
        <v>3086</v>
      </c>
      <c r="AK119" s="1" t="s">
        <v>3010</v>
      </c>
      <c r="AL119" s="1" t="s">
        <v>3009</v>
      </c>
      <c r="AM119" s="1" t="s">
        <v>3085</v>
      </c>
      <c r="AS119" s="1" t="s">
        <v>3006</v>
      </c>
      <c r="AT119" s="1" t="s">
        <v>1020</v>
      </c>
      <c r="AY119" s="1" t="s">
        <v>2995</v>
      </c>
      <c r="AZ119" s="1" t="s">
        <v>3005</v>
      </c>
      <c r="BA119" s="1">
        <v>623110.96</v>
      </c>
      <c r="BB119" s="1">
        <v>5477303.8499999996</v>
      </c>
      <c r="BC119" s="1">
        <v>10</v>
      </c>
      <c r="BG119" s="1">
        <v>42649</v>
      </c>
      <c r="BN119" s="1" t="s">
        <v>3004</v>
      </c>
      <c r="BO119" s="1" t="s">
        <v>4844</v>
      </c>
      <c r="BP119" s="1" t="s">
        <v>3416</v>
      </c>
      <c r="BQ119" s="1" t="s">
        <v>6767</v>
      </c>
      <c r="BR119" s="1" t="s">
        <v>3000</v>
      </c>
      <c r="BS119" s="1" t="s">
        <v>6786</v>
      </c>
      <c r="BT119" s="1" t="s">
        <v>6765</v>
      </c>
      <c r="BV119" s="1" t="s">
        <v>2997</v>
      </c>
      <c r="BW119" s="1" t="s">
        <v>1020</v>
      </c>
      <c r="BX119" s="1" t="s">
        <v>3194</v>
      </c>
      <c r="BY119" s="1" t="s">
        <v>2995</v>
      </c>
      <c r="CB119" s="1" t="s">
        <v>3193</v>
      </c>
      <c r="CC119" s="1" t="s">
        <v>3192</v>
      </c>
      <c r="CD119" s="1" t="s">
        <v>3035</v>
      </c>
      <c r="CO119" s="1" t="s">
        <v>3318</v>
      </c>
      <c r="CP119" s="1" t="s">
        <v>6827</v>
      </c>
      <c r="CX119" s="1" t="s">
        <v>6821</v>
      </c>
      <c r="CZ119" s="1" t="s">
        <v>6783</v>
      </c>
    </row>
    <row r="120" spans="1:104" x14ac:dyDescent="0.2">
      <c r="A120" s="1">
        <f t="shared" si="15"/>
        <v>1026752.44</v>
      </c>
      <c r="C120" s="1" t="str">
        <f t="shared" si="16"/>
        <v>OC</v>
      </c>
      <c r="D120" s="12">
        <f>INDEX(families!$A:$A,MATCH(E120,families!$B:$B,0))</f>
        <v>27</v>
      </c>
      <c r="E120" s="2" t="str">
        <f t="shared" si="17"/>
        <v>OC</v>
      </c>
      <c r="F120" s="1" t="str">
        <f>IF(_xlfn.SINGLE('~10 Other Crossings'!TypeCL)="WC","",_xlfn.CONCAT(UPPER(_xlfn.SINGLE(Description)),IF(ISBLANK(_xlfn.SINGLE(CrossingIdentifierDescription)),""," ["&amp;_xlfn.SINGLE(CrossingIdentifierDescription)&amp;"]")," (",_xlfn.SINGLE(PXID),")"))</f>
        <v>TELUS O/H COMMUNICATIONS CABLE [TELUS O/H COMMUNICATIONS CABLE] (U7253.0)</v>
      </c>
      <c r="G12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20" s="1" t="s">
        <v>6826</v>
      </c>
      <c r="N120" s="1">
        <v>1026752.44</v>
      </c>
      <c r="O120" s="1" t="s">
        <v>3023</v>
      </c>
      <c r="P120" s="1" t="s">
        <v>6825</v>
      </c>
      <c r="Q120" s="1" t="s">
        <v>6824</v>
      </c>
      <c r="R120" s="1" t="s">
        <v>3020</v>
      </c>
      <c r="S120" s="1" t="s">
        <v>3019</v>
      </c>
      <c r="T120" s="1" t="s">
        <v>3093</v>
      </c>
      <c r="U120" s="1" t="s">
        <v>3104</v>
      </c>
      <c r="V120" s="1" t="s">
        <v>3103</v>
      </c>
      <c r="W120" s="1" t="s">
        <v>3102</v>
      </c>
      <c r="Y120" s="1">
        <v>44425.846990740742</v>
      </c>
      <c r="Z120" s="1">
        <v>44645</v>
      </c>
      <c r="AA120" s="1">
        <v>401768</v>
      </c>
      <c r="AB120" s="1">
        <v>44648.866099537037</v>
      </c>
      <c r="AC120" s="1" t="s">
        <v>6823</v>
      </c>
      <c r="AD120" s="1" t="s">
        <v>3056</v>
      </c>
      <c r="AE120" s="1">
        <v>7253</v>
      </c>
      <c r="AF120" s="1">
        <v>0</v>
      </c>
      <c r="AG120" s="1" t="s">
        <v>3103</v>
      </c>
      <c r="AI120" s="1" t="s">
        <v>3011</v>
      </c>
      <c r="AK120" s="1" t="s">
        <v>3010</v>
      </c>
      <c r="AL120" s="1" t="s">
        <v>3009</v>
      </c>
      <c r="AM120" s="1" t="s">
        <v>3099</v>
      </c>
      <c r="AS120" s="1" t="s">
        <v>3006</v>
      </c>
      <c r="AT120" s="1" t="s">
        <v>1020</v>
      </c>
      <c r="AY120" s="1" t="s">
        <v>2995</v>
      </c>
      <c r="AZ120" s="1" t="s">
        <v>3005</v>
      </c>
      <c r="BA120" s="1">
        <v>623110.96</v>
      </c>
      <c r="BB120" s="1">
        <v>5477303.8499999996</v>
      </c>
      <c r="BC120" s="1">
        <v>10</v>
      </c>
      <c r="BN120" s="1" t="s">
        <v>3004</v>
      </c>
      <c r="BO120" s="1" t="s">
        <v>4844</v>
      </c>
      <c r="BP120" s="1" t="s">
        <v>3416</v>
      </c>
      <c r="BQ120" s="1" t="s">
        <v>6767</v>
      </c>
      <c r="BR120" s="1" t="s">
        <v>3000</v>
      </c>
      <c r="BS120" s="1" t="s">
        <v>6786</v>
      </c>
      <c r="BT120" s="1" t="s">
        <v>6765</v>
      </c>
      <c r="BV120" s="1" t="s">
        <v>2997</v>
      </c>
      <c r="BW120" s="1" t="s">
        <v>1020</v>
      </c>
      <c r="BX120" s="1" t="s">
        <v>3194</v>
      </c>
      <c r="BY120" s="1" t="s">
        <v>2995</v>
      </c>
      <c r="CB120" s="1" t="s">
        <v>3193</v>
      </c>
      <c r="CC120" s="1" t="s">
        <v>3192</v>
      </c>
      <c r="CD120" s="1" t="s">
        <v>3035</v>
      </c>
      <c r="CO120" s="1" t="s">
        <v>3318</v>
      </c>
      <c r="CP120" s="1" t="s">
        <v>6822</v>
      </c>
      <c r="CX120" s="1" t="s">
        <v>6821</v>
      </c>
      <c r="CZ120" s="1" t="s">
        <v>6776</v>
      </c>
    </row>
    <row r="121" spans="1:104" x14ac:dyDescent="0.2">
      <c r="A121" s="1">
        <f t="shared" si="15"/>
        <v>1026829.81</v>
      </c>
      <c r="C121" s="1" t="str">
        <f t="shared" si="16"/>
        <v>RD</v>
      </c>
      <c r="D121" s="12">
        <f>INDEX(families!$A:$A,MATCH(E121,families!$B:$B,0))</f>
        <v>31</v>
      </c>
      <c r="E121" s="2" t="str">
        <f t="shared" si="17"/>
        <v>RD</v>
      </c>
      <c r="F121" s="1" t="str">
        <f>IF(_xlfn.SINGLE('~10 Other Crossings'!TypeCL)="WC","",_xlfn.CONCAT(UPPER(_xlfn.SINGLE(Description)),IF(ISBLANK(_xlfn.SINGLE(CrossingIdentifierDescription)),""," ["&amp;_xlfn.SINGLE(CrossingIdentifierDescription)&amp;"]")," (",_xlfn.SINGLE(PXID),")"))</f>
        <v>ROAD [Road Crossing] (T4368.0)</v>
      </c>
      <c r="G12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121" s="1" t="s">
        <v>6820</v>
      </c>
      <c r="N121" s="1">
        <v>1026829.81</v>
      </c>
      <c r="O121" s="1" t="s">
        <v>3023</v>
      </c>
      <c r="P121" s="1" t="s">
        <v>6819</v>
      </c>
      <c r="Q121" s="1" t="s">
        <v>6818</v>
      </c>
      <c r="R121" s="1" t="s">
        <v>3020</v>
      </c>
      <c r="S121" s="1" t="s">
        <v>3019</v>
      </c>
      <c r="T121" s="1" t="s">
        <v>3093</v>
      </c>
      <c r="U121" s="1" t="s">
        <v>3040</v>
      </c>
      <c r="V121" s="1" t="s">
        <v>3040</v>
      </c>
      <c r="W121" s="1" t="s">
        <v>3310</v>
      </c>
      <c r="Y121" s="1">
        <v>44544.845694444448</v>
      </c>
      <c r="Z121" s="1">
        <v>44645</v>
      </c>
      <c r="AA121" s="1">
        <v>401768</v>
      </c>
      <c r="AB121" s="1">
        <v>44648.866099537037</v>
      </c>
      <c r="AC121" s="1" t="s">
        <v>6817</v>
      </c>
      <c r="AD121" s="1" t="s">
        <v>3041</v>
      </c>
      <c r="AE121" s="1">
        <v>4368</v>
      </c>
      <c r="AF121" s="1">
        <v>0</v>
      </c>
      <c r="AG121" s="1" t="s">
        <v>3248</v>
      </c>
      <c r="AI121" s="1" t="s">
        <v>3011</v>
      </c>
      <c r="AJ121" s="1" t="s">
        <v>3086</v>
      </c>
      <c r="AK121" s="1" t="s">
        <v>3039</v>
      </c>
      <c r="AL121" s="1" t="s">
        <v>3009</v>
      </c>
      <c r="AM121" s="1" t="s">
        <v>735</v>
      </c>
      <c r="AY121" s="1" t="s">
        <v>2995</v>
      </c>
      <c r="AZ121" s="1" t="s">
        <v>3005</v>
      </c>
      <c r="BA121" s="1">
        <v>623058.54</v>
      </c>
      <c r="BB121" s="1">
        <v>5477246.96</v>
      </c>
      <c r="BC121" s="1">
        <v>10</v>
      </c>
      <c r="BN121" s="1" t="s">
        <v>3004</v>
      </c>
      <c r="BO121" s="1" t="s">
        <v>4844</v>
      </c>
      <c r="BP121" s="1" t="s">
        <v>3416</v>
      </c>
      <c r="BQ121" s="1" t="s">
        <v>6767</v>
      </c>
      <c r="BR121" s="1" t="s">
        <v>3000</v>
      </c>
      <c r="BS121" s="1" t="s">
        <v>6786</v>
      </c>
      <c r="BT121" s="1" t="s">
        <v>6765</v>
      </c>
      <c r="BV121" s="1" t="s">
        <v>2997</v>
      </c>
      <c r="BW121" s="1" t="s">
        <v>1981</v>
      </c>
      <c r="BX121" s="1" t="s">
        <v>3306</v>
      </c>
      <c r="BY121" s="1" t="s">
        <v>2995</v>
      </c>
      <c r="CB121" s="1" t="s">
        <v>3287</v>
      </c>
      <c r="CC121" s="1" t="s">
        <v>3286</v>
      </c>
      <c r="CD121" s="1" t="s">
        <v>3050</v>
      </c>
      <c r="CO121" s="1" t="s">
        <v>3117</v>
      </c>
      <c r="CP121" s="1" t="s">
        <v>6816</v>
      </c>
      <c r="CX121" s="1" t="s">
        <v>6815</v>
      </c>
      <c r="CY121" s="1" t="s">
        <v>6762</v>
      </c>
      <c r="CZ121" s="1" t="s">
        <v>6771</v>
      </c>
    </row>
    <row r="122" spans="1:104" x14ac:dyDescent="0.2">
      <c r="A122" s="1">
        <f t="shared" si="15"/>
        <v>1026997.7</v>
      </c>
      <c r="C122" s="1" t="str">
        <f t="shared" si="16"/>
        <v>OC</v>
      </c>
      <c r="D122" s="12">
        <f>INDEX(families!$A:$A,MATCH(E122,families!$B:$B,0))</f>
        <v>27</v>
      </c>
      <c r="E122" s="2" t="str">
        <f t="shared" si="17"/>
        <v>OC</v>
      </c>
      <c r="F122" s="1" t="str">
        <f>IF(_xlfn.SINGLE('~10 Other Crossings'!TypeCL)="WC","",_xlfn.CONCAT(UPPER(_xlfn.SINGLE(Description)),IF(ISBLANK(_xlfn.SINGLE(CrossingIdentifierDescription)),""," ["&amp;_xlfn.SINGLE(CrossingIdentifierDescription)&amp;"]")," (",_xlfn.SINGLE(PXID),")"))</f>
        <v>TELUS O/H COMMUNICATIONS CABLE [O/H COMMUNICATION CABLE] (U5400.0)</v>
      </c>
      <c r="G12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22" s="1" t="s">
        <v>6814</v>
      </c>
      <c r="N122" s="1">
        <v>1026997.7</v>
      </c>
      <c r="O122" s="1" t="s">
        <v>3023</v>
      </c>
      <c r="P122" s="1" t="s">
        <v>6813</v>
      </c>
      <c r="Q122" s="1" t="s">
        <v>6812</v>
      </c>
      <c r="R122" s="1" t="s">
        <v>3020</v>
      </c>
      <c r="S122" s="1" t="s">
        <v>3019</v>
      </c>
      <c r="T122" s="1" t="s">
        <v>3093</v>
      </c>
      <c r="U122" s="1" t="s">
        <v>3104</v>
      </c>
      <c r="V122" s="1" t="s">
        <v>3103</v>
      </c>
      <c r="W122" s="1" t="s">
        <v>3102</v>
      </c>
      <c r="Y122" s="1">
        <v>43537.745949074073</v>
      </c>
      <c r="Z122" s="1">
        <v>44645</v>
      </c>
      <c r="AA122" s="1">
        <v>401768</v>
      </c>
      <c r="AB122" s="1">
        <v>44657.796574074076</v>
      </c>
      <c r="AC122" s="1" t="s">
        <v>6811</v>
      </c>
      <c r="AD122" s="1" t="s">
        <v>3056</v>
      </c>
      <c r="AE122" s="1">
        <v>5400</v>
      </c>
      <c r="AF122" s="1">
        <v>0</v>
      </c>
      <c r="AG122" s="1" t="s">
        <v>3104</v>
      </c>
      <c r="AH122" s="1" t="s">
        <v>3086</v>
      </c>
      <c r="AI122" s="1" t="s">
        <v>3087</v>
      </c>
      <c r="AJ122" s="1" t="s">
        <v>3086</v>
      </c>
      <c r="AK122" s="1" t="s">
        <v>3010</v>
      </c>
      <c r="AL122" s="1" t="s">
        <v>3009</v>
      </c>
      <c r="AM122" s="1" t="s">
        <v>3099</v>
      </c>
      <c r="AS122" s="1" t="s">
        <v>3006</v>
      </c>
      <c r="AT122" s="1" t="s">
        <v>1020</v>
      </c>
      <c r="AY122" s="1" t="s">
        <v>2995</v>
      </c>
      <c r="AZ122" s="1" t="s">
        <v>3005</v>
      </c>
      <c r="BA122" s="1">
        <v>622930.00639704999</v>
      </c>
      <c r="BB122" s="1">
        <v>5477139.0186346499</v>
      </c>
      <c r="BC122" s="1">
        <v>10</v>
      </c>
      <c r="BG122" s="1">
        <v>42649</v>
      </c>
      <c r="BN122" s="1" t="s">
        <v>3004</v>
      </c>
      <c r="BO122" s="1" t="s">
        <v>4844</v>
      </c>
      <c r="BP122" s="1" t="s">
        <v>3416</v>
      </c>
      <c r="BQ122" s="1" t="s">
        <v>6767</v>
      </c>
      <c r="BR122" s="1" t="s">
        <v>3000</v>
      </c>
      <c r="BS122" s="1" t="s">
        <v>6786</v>
      </c>
      <c r="BT122" s="1" t="s">
        <v>6765</v>
      </c>
      <c r="BV122" s="1" t="s">
        <v>2997</v>
      </c>
      <c r="BW122" s="1" t="s">
        <v>1020</v>
      </c>
      <c r="BX122" s="1" t="s">
        <v>3194</v>
      </c>
      <c r="BY122" s="1" t="s">
        <v>2995</v>
      </c>
      <c r="CB122" s="1" t="s">
        <v>3193</v>
      </c>
      <c r="CC122" s="1" t="s">
        <v>3192</v>
      </c>
      <c r="CD122" s="1" t="s">
        <v>3035</v>
      </c>
      <c r="CO122" s="1" t="s">
        <v>3318</v>
      </c>
      <c r="CP122" s="1" t="s">
        <v>6810</v>
      </c>
      <c r="CW122" s="1" t="s">
        <v>6803</v>
      </c>
      <c r="CX122" s="1" t="s">
        <v>6802</v>
      </c>
      <c r="CZ122" s="1" t="s">
        <v>2335</v>
      </c>
    </row>
    <row r="123" spans="1:104" x14ac:dyDescent="0.2">
      <c r="A123" s="1">
        <f t="shared" si="15"/>
        <v>1026997.71</v>
      </c>
      <c r="C123" s="1" t="str">
        <f t="shared" si="16"/>
        <v>OE</v>
      </c>
      <c r="D123" s="12">
        <f>INDEX(families!$A:$A,MATCH(E123,families!$B:$B,0))</f>
        <v>28</v>
      </c>
      <c r="E123" s="2" t="str">
        <f t="shared" si="17"/>
        <v>OE</v>
      </c>
      <c r="F123" s="1" t="str">
        <f>IF(_xlfn.SINGLE('~10 Other Crossings'!TypeCL)="WC","",_xlfn.CONCAT(UPPER(_xlfn.SINGLE(Description)),IF(ISBLANK(_xlfn.SINGLE(CrossingIdentifierDescription)),""," ["&amp;_xlfn.SINGLE(CrossingIdentifierDescription)&amp;"]")," (",_xlfn.SINGLE(PXID),")"))</f>
        <v>BC HYDRO O/H DISTRIBUTION [DISTRIBUTION] (U4393.0)</v>
      </c>
      <c r="G12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23" s="1" t="s">
        <v>6809</v>
      </c>
      <c r="N123" s="1">
        <v>1026997.71</v>
      </c>
      <c r="O123" s="1" t="s">
        <v>3023</v>
      </c>
      <c r="P123" s="1" t="s">
        <v>6808</v>
      </c>
      <c r="Q123" s="1" t="s">
        <v>6807</v>
      </c>
      <c r="R123" s="1" t="s">
        <v>3020</v>
      </c>
      <c r="S123" s="1" t="s">
        <v>3019</v>
      </c>
      <c r="T123" s="1" t="s">
        <v>3093</v>
      </c>
      <c r="U123" s="1" t="s">
        <v>3092</v>
      </c>
      <c r="V123" s="1" t="s">
        <v>3091</v>
      </c>
      <c r="W123" s="1" t="s">
        <v>3090</v>
      </c>
      <c r="Y123" s="1">
        <v>43537.745497685188</v>
      </c>
      <c r="Z123" s="1">
        <v>44645</v>
      </c>
      <c r="AA123" s="1">
        <v>401768</v>
      </c>
      <c r="AB123" s="1">
        <v>44657.796574074076</v>
      </c>
      <c r="AC123" s="1" t="s">
        <v>6806</v>
      </c>
      <c r="AD123" s="1" t="s">
        <v>3056</v>
      </c>
      <c r="AE123" s="1">
        <v>4393</v>
      </c>
      <c r="AF123" s="1">
        <v>0</v>
      </c>
      <c r="AG123" s="1" t="s">
        <v>3088</v>
      </c>
      <c r="AH123" s="1" t="s">
        <v>3086</v>
      </c>
      <c r="AI123" s="1" t="s">
        <v>3011</v>
      </c>
      <c r="AJ123" s="1" t="s">
        <v>3086</v>
      </c>
      <c r="AK123" s="1" t="s">
        <v>3010</v>
      </c>
      <c r="AL123" s="1" t="s">
        <v>3009</v>
      </c>
      <c r="AM123" s="1" t="s">
        <v>3085</v>
      </c>
      <c r="AS123" s="1" t="s">
        <v>3006</v>
      </c>
      <c r="AT123" s="1" t="s">
        <v>1020</v>
      </c>
      <c r="AX123" s="1" t="s">
        <v>6805</v>
      </c>
      <c r="AY123" s="1" t="s">
        <v>2995</v>
      </c>
      <c r="AZ123" s="1" t="s">
        <v>3005</v>
      </c>
      <c r="BA123" s="1">
        <v>622929.98275226995</v>
      </c>
      <c r="BB123" s="1">
        <v>5477139.0185478404</v>
      </c>
      <c r="BC123" s="1">
        <v>10</v>
      </c>
      <c r="BG123" s="1">
        <v>42649</v>
      </c>
      <c r="BN123" s="1" t="s">
        <v>3004</v>
      </c>
      <c r="BO123" s="1" t="s">
        <v>4844</v>
      </c>
      <c r="BP123" s="1" t="s">
        <v>3416</v>
      </c>
      <c r="BQ123" s="1" t="s">
        <v>6767</v>
      </c>
      <c r="BR123" s="1" t="s">
        <v>3000</v>
      </c>
      <c r="BS123" s="1" t="s">
        <v>6786</v>
      </c>
      <c r="BT123" s="1" t="s">
        <v>6765</v>
      </c>
      <c r="BV123" s="1" t="s">
        <v>2997</v>
      </c>
      <c r="BW123" s="1" t="s">
        <v>1020</v>
      </c>
      <c r="BX123" s="1" t="s">
        <v>3194</v>
      </c>
      <c r="BY123" s="1" t="s">
        <v>2995</v>
      </c>
      <c r="CB123" s="1" t="s">
        <v>3193</v>
      </c>
      <c r="CC123" s="1" t="s">
        <v>3192</v>
      </c>
      <c r="CD123" s="1" t="s">
        <v>3035</v>
      </c>
      <c r="CO123" s="1" t="s">
        <v>3318</v>
      </c>
      <c r="CP123" s="1" t="s">
        <v>6804</v>
      </c>
      <c r="CW123" s="1" t="s">
        <v>6803</v>
      </c>
      <c r="CX123" s="1" t="s">
        <v>6802</v>
      </c>
      <c r="CY123" s="1" t="s">
        <v>6762</v>
      </c>
    </row>
    <row r="124" spans="1:104" x14ac:dyDescent="0.2">
      <c r="A124" s="1">
        <f t="shared" si="15"/>
        <v>1027003.1</v>
      </c>
      <c r="C124" s="1" t="str">
        <f t="shared" si="16"/>
        <v>UC</v>
      </c>
      <c r="D124" s="12">
        <f>INDEX(families!$A:$A,MATCH(E124,families!$B:$B,0))</f>
        <v>35</v>
      </c>
      <c r="E124" s="2" t="str">
        <f t="shared" si="17"/>
        <v>UC</v>
      </c>
      <c r="F124" s="1" t="str">
        <f>IF(_xlfn.SINGLE('~10 Other Crossings'!TypeCL)="WC","",_xlfn.CONCAT(UPPER(_xlfn.SINGLE(Description)),IF(ISBLANK(_xlfn.SINGLE(CrossingIdentifierDescription)),""," ["&amp;_xlfn.SINGLE(CrossingIdentifierDescription)&amp;"]")," (",_xlfn.SINGLE(PXID),")"))</f>
        <v>TELUS U/G COMMUNICATIONS CABLE [BURIED CABLE] (U4392.0)</v>
      </c>
      <c r="G12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124" s="1" t="s">
        <v>6801</v>
      </c>
      <c r="N124" s="1">
        <v>1027003.1</v>
      </c>
      <c r="O124" s="1" t="s">
        <v>3023</v>
      </c>
      <c r="P124" s="1" t="s">
        <v>6800</v>
      </c>
      <c r="Q124" s="1" t="s">
        <v>6799</v>
      </c>
      <c r="R124" s="1" t="s">
        <v>3020</v>
      </c>
      <c r="S124" s="1" t="s">
        <v>3019</v>
      </c>
      <c r="T124" s="1" t="s">
        <v>3093</v>
      </c>
      <c r="U124" s="1" t="s">
        <v>3821</v>
      </c>
      <c r="V124" s="1" t="s">
        <v>3820</v>
      </c>
      <c r="W124" s="1" t="s">
        <v>3102</v>
      </c>
      <c r="Y124" s="1">
        <v>43537.745081018518</v>
      </c>
      <c r="Z124" s="1">
        <v>44645</v>
      </c>
      <c r="AA124" s="1">
        <v>401768</v>
      </c>
      <c r="AB124" s="1">
        <v>44657.796574074076</v>
      </c>
      <c r="AC124" s="1" t="s">
        <v>6798</v>
      </c>
      <c r="AD124" s="1" t="s">
        <v>3056</v>
      </c>
      <c r="AE124" s="1">
        <v>4392</v>
      </c>
      <c r="AF124" s="1">
        <v>0</v>
      </c>
      <c r="AG124" s="1" t="s">
        <v>3183</v>
      </c>
      <c r="AH124" s="1" t="s">
        <v>3086</v>
      </c>
      <c r="AI124" s="1" t="s">
        <v>3087</v>
      </c>
      <c r="AJ124" s="1" t="s">
        <v>3086</v>
      </c>
      <c r="AK124" s="1" t="s">
        <v>3010</v>
      </c>
      <c r="AL124" s="1" t="s">
        <v>3009</v>
      </c>
      <c r="AM124" s="1" t="s">
        <v>3818</v>
      </c>
      <c r="AN124" s="1" t="s">
        <v>3007</v>
      </c>
      <c r="AS124" s="1" t="s">
        <v>3006</v>
      </c>
      <c r="AT124" s="1" t="s">
        <v>3006</v>
      </c>
      <c r="AX124" s="1" t="s">
        <v>6797</v>
      </c>
      <c r="AY124" s="1" t="s">
        <v>2995</v>
      </c>
      <c r="AZ124" s="1" t="s">
        <v>3005</v>
      </c>
      <c r="BA124" s="1">
        <v>622925.84350919002</v>
      </c>
      <c r="BB124" s="1">
        <v>5477135.5691119097</v>
      </c>
      <c r="BC124" s="1">
        <v>10</v>
      </c>
      <c r="BN124" s="1" t="s">
        <v>3004</v>
      </c>
      <c r="BO124" s="1" t="s">
        <v>4844</v>
      </c>
      <c r="BP124" s="1" t="s">
        <v>3416</v>
      </c>
      <c r="BQ124" s="1" t="s">
        <v>6767</v>
      </c>
      <c r="BR124" s="1" t="s">
        <v>3000</v>
      </c>
      <c r="BS124" s="1" t="s">
        <v>6786</v>
      </c>
      <c r="BT124" s="1" t="s">
        <v>6765</v>
      </c>
      <c r="BV124" s="1" t="s">
        <v>2997</v>
      </c>
      <c r="BW124" s="1" t="s">
        <v>1968</v>
      </c>
      <c r="BX124" s="1" t="s">
        <v>3053</v>
      </c>
      <c r="BY124" s="1" t="s">
        <v>2995</v>
      </c>
      <c r="CB124" s="1" t="s">
        <v>3052</v>
      </c>
      <c r="CC124" s="1" t="s">
        <v>3051</v>
      </c>
      <c r="CD124" s="1" t="s">
        <v>3050</v>
      </c>
      <c r="CO124" s="1" t="s">
        <v>2991</v>
      </c>
      <c r="CP124" s="1" t="s">
        <v>6796</v>
      </c>
      <c r="CW124" s="1" t="s">
        <v>6795</v>
      </c>
      <c r="CX124" s="1" t="s">
        <v>6794</v>
      </c>
      <c r="CY124" s="1" t="s">
        <v>6762</v>
      </c>
      <c r="CZ124" s="1" t="s">
        <v>2333</v>
      </c>
    </row>
    <row r="125" spans="1:104" x14ac:dyDescent="0.2">
      <c r="A125" s="1">
        <f t="shared" si="15"/>
        <v>1027010.63</v>
      </c>
      <c r="C125" s="1" t="str">
        <f t="shared" si="16"/>
        <v>RD</v>
      </c>
      <c r="D125" s="12">
        <f>INDEX(families!$A:$A,MATCH(E125,families!$B:$B,0))</f>
        <v>31</v>
      </c>
      <c r="E125" s="2" t="str">
        <f t="shared" si="17"/>
        <v>RD</v>
      </c>
      <c r="F125" s="1" t="str">
        <f>IF(_xlfn.SINGLE('~10 Other Crossings'!TypeCL)="WC","",_xlfn.CONCAT(UPPER(_xlfn.SINGLE(Description)),IF(ISBLANK(_xlfn.SINGLE(CrossingIdentifierDescription)),""," ["&amp;_xlfn.SINGLE(CrossingIdentifierDescription)&amp;"]")," (",_xlfn.SINGLE(PXID),")"))</f>
        <v>ROAD [Road Crossing] (T4914.0)</v>
      </c>
      <c r="G12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125" s="1" t="s">
        <v>6793</v>
      </c>
      <c r="N125" s="1">
        <v>1027010.63</v>
      </c>
      <c r="O125" s="1" t="s">
        <v>3023</v>
      </c>
      <c r="P125" s="1" t="s">
        <v>3630</v>
      </c>
      <c r="Q125" s="1" t="s">
        <v>3629</v>
      </c>
      <c r="R125" s="1" t="s">
        <v>3020</v>
      </c>
      <c r="S125" s="1" t="s">
        <v>3019</v>
      </c>
      <c r="T125" s="1" t="s">
        <v>3093</v>
      </c>
      <c r="U125" s="1" t="s">
        <v>3040</v>
      </c>
      <c r="V125" s="1" t="s">
        <v>3040</v>
      </c>
      <c r="W125" s="1" t="s">
        <v>3310</v>
      </c>
      <c r="Y125" s="1">
        <v>43538.878831018519</v>
      </c>
      <c r="Z125" s="1">
        <v>44645</v>
      </c>
      <c r="AA125" s="1">
        <v>401768</v>
      </c>
      <c r="AB125" s="1">
        <v>44648.866041666668</v>
      </c>
      <c r="AC125" s="1" t="s">
        <v>6792</v>
      </c>
      <c r="AD125" s="1" t="s">
        <v>3041</v>
      </c>
      <c r="AE125" s="1">
        <v>4914</v>
      </c>
      <c r="AF125" s="1">
        <v>0</v>
      </c>
      <c r="AG125" s="1" t="s">
        <v>3248</v>
      </c>
      <c r="AI125" s="1" t="s">
        <v>3011</v>
      </c>
      <c r="AK125" s="1" t="s">
        <v>3039</v>
      </c>
      <c r="AL125" s="1" t="s">
        <v>3009</v>
      </c>
      <c r="AM125" s="1" t="s">
        <v>735</v>
      </c>
      <c r="AY125" s="1" t="s">
        <v>2995</v>
      </c>
      <c r="AZ125" s="1" t="s">
        <v>3005</v>
      </c>
      <c r="BA125" s="1">
        <v>622920.83396584995</v>
      </c>
      <c r="BB125" s="1">
        <v>5477130.1199066704</v>
      </c>
      <c r="BC125" s="1">
        <v>10</v>
      </c>
      <c r="BN125" s="1" t="s">
        <v>3004</v>
      </c>
      <c r="BO125" s="1" t="s">
        <v>4844</v>
      </c>
      <c r="BP125" s="1" t="s">
        <v>3416</v>
      </c>
      <c r="BQ125" s="1" t="s">
        <v>6767</v>
      </c>
      <c r="BR125" s="1" t="s">
        <v>3000</v>
      </c>
      <c r="BS125" s="1" t="s">
        <v>6786</v>
      </c>
      <c r="BT125" s="1" t="s">
        <v>6765</v>
      </c>
      <c r="BV125" s="1" t="s">
        <v>2997</v>
      </c>
      <c r="BW125" s="1" t="s">
        <v>1981</v>
      </c>
      <c r="BX125" s="1" t="s">
        <v>3306</v>
      </c>
      <c r="BY125" s="1" t="s">
        <v>2995</v>
      </c>
      <c r="CB125" s="1" t="s">
        <v>3287</v>
      </c>
      <c r="CC125" s="1" t="s">
        <v>3286</v>
      </c>
      <c r="CD125" s="1" t="s">
        <v>3050</v>
      </c>
      <c r="CO125" s="1" t="s">
        <v>3117</v>
      </c>
      <c r="CP125" s="1" t="s">
        <v>6791</v>
      </c>
      <c r="CZ125" s="1" t="s">
        <v>2331</v>
      </c>
    </row>
    <row r="126" spans="1:104" x14ac:dyDescent="0.2">
      <c r="A126" s="1">
        <f t="shared" si="15"/>
        <v>1027017.06</v>
      </c>
      <c r="C126" s="1" t="str">
        <f t="shared" si="16"/>
        <v>UC</v>
      </c>
      <c r="D126" s="12">
        <f>INDEX(families!$A:$A,MATCH(E126,families!$B:$B,0))</f>
        <v>35</v>
      </c>
      <c r="E126" s="2" t="str">
        <f t="shared" si="17"/>
        <v>UC</v>
      </c>
      <c r="F126" s="1" t="str">
        <f>IF(_xlfn.SINGLE('~10 Other Crossings'!TypeCL)="WC","",_xlfn.CONCAT(UPPER(_xlfn.SINGLE(Description)),IF(ISBLANK(_xlfn.SINGLE(CrossingIdentifierDescription)),""," ["&amp;_xlfn.SINGLE(CrossingIdentifierDescription)&amp;"]")," (",_xlfn.SINGLE(PXID),")"))</f>
        <v>TELUS U/G FIBRE OPTIC COMMUNICATIONS CABLE [BURIED CABLE] (U5940.0)</v>
      </c>
      <c r="G12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126" s="1" t="s">
        <v>6790</v>
      </c>
      <c r="N126" s="1">
        <v>1027017.06</v>
      </c>
      <c r="O126" s="1" t="s">
        <v>3023</v>
      </c>
      <c r="P126" s="1" t="s">
        <v>6789</v>
      </c>
      <c r="Q126" s="1" t="s">
        <v>6788</v>
      </c>
      <c r="R126" s="1" t="s">
        <v>3019</v>
      </c>
      <c r="S126" s="1" t="s">
        <v>3019</v>
      </c>
      <c r="T126" s="1" t="s">
        <v>3093</v>
      </c>
      <c r="U126" s="1" t="s">
        <v>3821</v>
      </c>
      <c r="V126" s="1" t="s">
        <v>4438</v>
      </c>
      <c r="W126" s="1" t="s">
        <v>3102</v>
      </c>
      <c r="Y126" s="1">
        <v>43984.907037037039</v>
      </c>
      <c r="Z126" s="1">
        <v>44645</v>
      </c>
      <c r="AA126" s="1">
        <v>401768</v>
      </c>
      <c r="AB126" s="1">
        <v>44657.796574074076</v>
      </c>
      <c r="AC126" s="1" t="s">
        <v>6787</v>
      </c>
      <c r="AD126" s="1" t="s">
        <v>3056</v>
      </c>
      <c r="AE126" s="1">
        <v>5940</v>
      </c>
      <c r="AF126" s="1">
        <v>0</v>
      </c>
      <c r="AG126" s="1" t="s">
        <v>3183</v>
      </c>
      <c r="AI126" s="1" t="s">
        <v>3011</v>
      </c>
      <c r="AK126" s="1" t="s">
        <v>3010</v>
      </c>
      <c r="AL126" s="1" t="s">
        <v>3009</v>
      </c>
      <c r="AM126" s="1" t="s">
        <v>3818</v>
      </c>
      <c r="AS126" s="1" t="s">
        <v>3006</v>
      </c>
      <c r="AT126" s="1" t="s">
        <v>3006</v>
      </c>
      <c r="AY126" s="1" t="s">
        <v>2995</v>
      </c>
      <c r="AZ126" s="1" t="s">
        <v>3005</v>
      </c>
      <c r="BA126" s="1">
        <v>622917.75600000005</v>
      </c>
      <c r="BB126" s="1">
        <v>5477124.4730000002</v>
      </c>
      <c r="BC126" s="1">
        <v>10</v>
      </c>
      <c r="BN126" s="1" t="s">
        <v>3004</v>
      </c>
      <c r="BO126" s="1" t="s">
        <v>4844</v>
      </c>
      <c r="BP126" s="1" t="s">
        <v>3416</v>
      </c>
      <c r="BQ126" s="1" t="s">
        <v>6767</v>
      </c>
      <c r="BR126" s="1" t="s">
        <v>3000</v>
      </c>
      <c r="BS126" s="1" t="s">
        <v>6786</v>
      </c>
      <c r="BT126" s="1" t="s">
        <v>6765</v>
      </c>
      <c r="BV126" s="1" t="s">
        <v>2997</v>
      </c>
      <c r="BW126" s="1" t="s">
        <v>1968</v>
      </c>
      <c r="BX126" s="1" t="s">
        <v>3053</v>
      </c>
      <c r="BY126" s="1" t="s">
        <v>2995</v>
      </c>
      <c r="CB126" s="1" t="s">
        <v>3052</v>
      </c>
      <c r="CC126" s="1" t="s">
        <v>3051</v>
      </c>
      <c r="CD126" s="1" t="s">
        <v>3050</v>
      </c>
      <c r="CO126" s="1" t="s">
        <v>2991</v>
      </c>
      <c r="CP126" s="1" t="s">
        <v>6785</v>
      </c>
      <c r="CX126" s="1" t="s">
        <v>6784</v>
      </c>
      <c r="CZ126" s="1" t="s">
        <v>2329</v>
      </c>
    </row>
    <row r="127" spans="1:104" x14ac:dyDescent="0.2">
      <c r="A127" s="1">
        <f t="shared" si="15"/>
        <v>1027117.48</v>
      </c>
      <c r="C127" s="1" t="str">
        <f t="shared" si="16"/>
        <v>UC</v>
      </c>
      <c r="D127" s="12">
        <f>INDEX(families!$A:$A,MATCH(E127,families!$B:$B,0))</f>
        <v>35</v>
      </c>
      <c r="E127" s="2" t="str">
        <f t="shared" si="17"/>
        <v>UC</v>
      </c>
      <c r="F127" s="1" t="str">
        <f>IF(_xlfn.SINGLE('~10 Other Crossings'!TypeCL)="WC","",_xlfn.CONCAT(UPPER(_xlfn.SINGLE(Description)),IF(ISBLANK(_xlfn.SINGLE(CrossingIdentifierDescription)),""," ["&amp;_xlfn.SINGLE(CrossingIdentifierDescription)&amp;"]")," (",_xlfn.SINGLE(PXID),")"))</f>
        <v>TELUS U/G FIBRE OPTIC COMMUNICATIONS CABLE (U5515.0)</v>
      </c>
      <c r="G12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127" s="1" t="s">
        <v>6783</v>
      </c>
      <c r="N127" s="1">
        <v>1027117.48</v>
      </c>
      <c r="O127" s="1" t="s">
        <v>3023</v>
      </c>
      <c r="P127" s="1" t="s">
        <v>6782</v>
      </c>
      <c r="Q127" s="1" t="s">
        <v>6781</v>
      </c>
      <c r="R127" s="1" t="s">
        <v>3020</v>
      </c>
      <c r="S127" s="1" t="s">
        <v>3019</v>
      </c>
      <c r="T127" s="1" t="s">
        <v>3093</v>
      </c>
      <c r="U127" s="1" t="s">
        <v>3821</v>
      </c>
      <c r="V127" s="1" t="s">
        <v>4438</v>
      </c>
      <c r="W127" s="1" t="s">
        <v>3102</v>
      </c>
      <c r="Y127" s="1">
        <v>43628.895601851851</v>
      </c>
      <c r="Z127" s="1">
        <v>44645</v>
      </c>
      <c r="AA127" s="1">
        <v>401768</v>
      </c>
      <c r="AB127" s="1">
        <v>44657.796574074076</v>
      </c>
      <c r="AC127" s="1" t="s">
        <v>6780</v>
      </c>
      <c r="AD127" s="1" t="s">
        <v>3056</v>
      </c>
      <c r="AE127" s="1">
        <v>5515</v>
      </c>
      <c r="AF127" s="1">
        <v>0</v>
      </c>
      <c r="AI127" s="1" t="s">
        <v>3011</v>
      </c>
      <c r="AJ127" s="1" t="s">
        <v>3086</v>
      </c>
      <c r="AK127" s="1" t="s">
        <v>3010</v>
      </c>
      <c r="AL127" s="1" t="s">
        <v>3009</v>
      </c>
      <c r="AM127" s="1" t="s">
        <v>3818</v>
      </c>
      <c r="AN127" s="1" t="s">
        <v>3007</v>
      </c>
      <c r="AT127" s="1" t="s">
        <v>3006</v>
      </c>
      <c r="AY127" s="1" t="s">
        <v>2995</v>
      </c>
      <c r="AZ127" s="1" t="s">
        <v>3005</v>
      </c>
      <c r="BA127" s="1">
        <v>622893.38279824005</v>
      </c>
      <c r="BB127" s="1">
        <v>5477027.3747881399</v>
      </c>
      <c r="BC127" s="1">
        <v>10</v>
      </c>
      <c r="BN127" s="1" t="s">
        <v>3004</v>
      </c>
      <c r="BO127" s="1" t="s">
        <v>4844</v>
      </c>
      <c r="BP127" s="1" t="s">
        <v>3416</v>
      </c>
      <c r="BQ127" s="1" t="s">
        <v>6767</v>
      </c>
      <c r="BR127" s="1" t="s">
        <v>3000</v>
      </c>
      <c r="BS127" s="1" t="s">
        <v>6766</v>
      </c>
      <c r="BT127" s="1" t="s">
        <v>6779</v>
      </c>
      <c r="BV127" s="1" t="s">
        <v>2997</v>
      </c>
      <c r="BW127" s="1" t="s">
        <v>1968</v>
      </c>
      <c r="BX127" s="1" t="s">
        <v>3053</v>
      </c>
      <c r="BY127" s="1" t="s">
        <v>2995</v>
      </c>
      <c r="CB127" s="1" t="s">
        <v>3052</v>
      </c>
      <c r="CC127" s="1" t="s">
        <v>3051</v>
      </c>
      <c r="CD127" s="1" t="s">
        <v>3050</v>
      </c>
      <c r="CO127" s="1" t="s">
        <v>2991</v>
      </c>
      <c r="CP127" s="1" t="s">
        <v>6778</v>
      </c>
      <c r="CX127" s="1" t="s">
        <v>6777</v>
      </c>
      <c r="CZ127" s="1" t="s">
        <v>2326</v>
      </c>
    </row>
    <row r="128" spans="1:104" x14ac:dyDescent="0.2">
      <c r="A128" s="1">
        <f t="shared" si="15"/>
        <v>1027129.3</v>
      </c>
      <c r="C128" s="1" t="str">
        <f t="shared" si="16"/>
        <v>OE</v>
      </c>
      <c r="D128" s="12">
        <f>INDEX(families!$A:$A,MATCH(E128,families!$B:$B,0))</f>
        <v>28</v>
      </c>
      <c r="E128" s="2" t="str">
        <f t="shared" si="17"/>
        <v>OE</v>
      </c>
      <c r="F128" s="1" t="str">
        <f>IF(_xlfn.SINGLE('~10 Other Crossings'!TypeCL)="WC","",_xlfn.CONCAT(UPPER(_xlfn.SINGLE(Description)),IF(ISBLANK(_xlfn.SINGLE(CrossingIdentifierDescription)),""," ["&amp;_xlfn.SINGLE(CrossingIdentifierDescription)&amp;"]")," (",_xlfn.SINGLE(PXID),")"))</f>
        <v>BC HYDRO O/H DISTRIBUTION [DISTRIBUTION] (U4665.0)</v>
      </c>
      <c r="G12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28" s="1" t="s">
        <v>6776</v>
      </c>
      <c r="N128" s="1">
        <v>1027129.3</v>
      </c>
      <c r="O128" s="1" t="s">
        <v>3023</v>
      </c>
      <c r="P128" s="1" t="s">
        <v>6775</v>
      </c>
      <c r="Q128" s="1" t="s">
        <v>6774</v>
      </c>
      <c r="R128" s="1" t="s">
        <v>3020</v>
      </c>
      <c r="S128" s="1" t="s">
        <v>3019</v>
      </c>
      <c r="T128" s="1" t="s">
        <v>3093</v>
      </c>
      <c r="U128" s="1" t="s">
        <v>3092</v>
      </c>
      <c r="V128" s="1" t="s">
        <v>3091</v>
      </c>
      <c r="W128" s="1" t="s">
        <v>3090</v>
      </c>
      <c r="Y128" s="1">
        <v>43537.66920138889</v>
      </c>
      <c r="Z128" s="1">
        <v>44645</v>
      </c>
      <c r="AA128" s="1">
        <v>401768</v>
      </c>
      <c r="AB128" s="1">
        <v>44657.796574074076</v>
      </c>
      <c r="AC128" s="1" t="s">
        <v>6773</v>
      </c>
      <c r="AD128" s="1" t="s">
        <v>3056</v>
      </c>
      <c r="AE128" s="1">
        <v>4665</v>
      </c>
      <c r="AF128" s="1">
        <v>0</v>
      </c>
      <c r="AG128" s="1" t="s">
        <v>3088</v>
      </c>
      <c r="AI128" s="1" t="s">
        <v>3011</v>
      </c>
      <c r="AK128" s="1" t="s">
        <v>3010</v>
      </c>
      <c r="AL128" s="1" t="s">
        <v>3009</v>
      </c>
      <c r="AM128" s="1" t="s">
        <v>3085</v>
      </c>
      <c r="AS128" s="1" t="s">
        <v>3006</v>
      </c>
      <c r="AT128" s="1" t="s">
        <v>1020</v>
      </c>
      <c r="AY128" s="1" t="s">
        <v>2995</v>
      </c>
      <c r="AZ128" s="1" t="s">
        <v>3005</v>
      </c>
      <c r="BA128" s="1">
        <v>622889.97369900998</v>
      </c>
      <c r="BB128" s="1">
        <v>5477016.0894987704</v>
      </c>
      <c r="BC128" s="1">
        <v>10</v>
      </c>
      <c r="BN128" s="1" t="s">
        <v>3004</v>
      </c>
      <c r="BO128" s="1" t="s">
        <v>4844</v>
      </c>
      <c r="BP128" s="1" t="s">
        <v>3416</v>
      </c>
      <c r="BQ128" s="1" t="s">
        <v>6767</v>
      </c>
      <c r="BR128" s="1" t="s">
        <v>3000</v>
      </c>
      <c r="BS128" s="1" t="s">
        <v>6766</v>
      </c>
      <c r="BT128" s="1" t="s">
        <v>6765</v>
      </c>
      <c r="BV128" s="1" t="s">
        <v>2997</v>
      </c>
      <c r="BW128" s="1" t="s">
        <v>1020</v>
      </c>
      <c r="BX128" s="1" t="s">
        <v>3194</v>
      </c>
      <c r="BY128" s="1" t="s">
        <v>2995</v>
      </c>
      <c r="CB128" s="1" t="s">
        <v>3193</v>
      </c>
      <c r="CC128" s="1" t="s">
        <v>3192</v>
      </c>
      <c r="CD128" s="1" t="s">
        <v>3035</v>
      </c>
      <c r="CO128" s="1" t="s">
        <v>3318</v>
      </c>
      <c r="CP128" s="1" t="s">
        <v>6772</v>
      </c>
      <c r="CX128" s="1" t="s">
        <v>6763</v>
      </c>
      <c r="CY128" s="1" t="s">
        <v>6762</v>
      </c>
      <c r="CZ128" s="1" t="s">
        <v>6754</v>
      </c>
    </row>
    <row r="129" spans="1:104" x14ac:dyDescent="0.2">
      <c r="A129" s="1">
        <f t="shared" si="15"/>
        <v>1027129.3</v>
      </c>
      <c r="C129" s="1" t="str">
        <f t="shared" si="16"/>
        <v>OC</v>
      </c>
      <c r="D129" s="12">
        <f>INDEX(families!$A:$A,MATCH(E129,families!$B:$B,0))</f>
        <v>27</v>
      </c>
      <c r="E129" s="2" t="str">
        <f t="shared" si="17"/>
        <v>OC</v>
      </c>
      <c r="F129" s="1" t="str">
        <f>IF(_xlfn.SINGLE('~10 Other Crossings'!TypeCL)="WC","",_xlfn.CONCAT(UPPER(_xlfn.SINGLE(Description)),IF(ISBLANK(_xlfn.SINGLE(CrossingIdentifierDescription)),""," ["&amp;_xlfn.SINGLE(CrossingIdentifierDescription)&amp;"]")," (",_xlfn.SINGLE(PXID),")"))</f>
        <v>TELUS O/H COMMUNICATIONS CABLE [TELUS O/H COMMUNICATIONS CABLE] (U5132.0)</v>
      </c>
      <c r="G12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29" s="1" t="s">
        <v>6771</v>
      </c>
      <c r="N129" s="1">
        <v>1027129.3</v>
      </c>
      <c r="O129" s="1" t="s">
        <v>3023</v>
      </c>
      <c r="P129" s="1" t="s">
        <v>6770</v>
      </c>
      <c r="Q129" s="1" t="s">
        <v>6769</v>
      </c>
      <c r="R129" s="1" t="s">
        <v>3020</v>
      </c>
      <c r="S129" s="1" t="s">
        <v>3019</v>
      </c>
      <c r="T129" s="1" t="s">
        <v>3093</v>
      </c>
      <c r="U129" s="1" t="s">
        <v>3104</v>
      </c>
      <c r="V129" s="1" t="s">
        <v>3103</v>
      </c>
      <c r="W129" s="1" t="s">
        <v>3102</v>
      </c>
      <c r="Y129" s="1">
        <v>43537.669606481482</v>
      </c>
      <c r="Z129" s="1">
        <v>44645</v>
      </c>
      <c r="AA129" s="1">
        <v>401768</v>
      </c>
      <c r="AB129" s="1">
        <v>44657.796574074076</v>
      </c>
      <c r="AC129" s="1" t="s">
        <v>6768</v>
      </c>
      <c r="AD129" s="1" t="s">
        <v>3056</v>
      </c>
      <c r="AE129" s="1">
        <v>5132</v>
      </c>
      <c r="AF129" s="1">
        <v>0</v>
      </c>
      <c r="AG129" s="1" t="s">
        <v>3103</v>
      </c>
      <c r="AI129" s="1" t="s">
        <v>3011</v>
      </c>
      <c r="AK129" s="1" t="s">
        <v>3010</v>
      </c>
      <c r="AL129" s="1" t="s">
        <v>3009</v>
      </c>
      <c r="AM129" s="1" t="s">
        <v>3099</v>
      </c>
      <c r="AS129" s="1" t="s">
        <v>3006</v>
      </c>
      <c r="AT129" s="1" t="s">
        <v>1020</v>
      </c>
      <c r="AY129" s="1" t="s">
        <v>2995</v>
      </c>
      <c r="AZ129" s="1" t="s">
        <v>3005</v>
      </c>
      <c r="BA129" s="1">
        <v>622889.97369900998</v>
      </c>
      <c r="BB129" s="1">
        <v>5477016.0894987704</v>
      </c>
      <c r="BC129" s="1">
        <v>10</v>
      </c>
      <c r="BN129" s="1" t="s">
        <v>3004</v>
      </c>
      <c r="BO129" s="1" t="s">
        <v>4844</v>
      </c>
      <c r="BP129" s="1" t="s">
        <v>3416</v>
      </c>
      <c r="BQ129" s="1" t="s">
        <v>6767</v>
      </c>
      <c r="BR129" s="1" t="s">
        <v>3000</v>
      </c>
      <c r="BS129" s="1" t="s">
        <v>6766</v>
      </c>
      <c r="BT129" s="1" t="s">
        <v>6765</v>
      </c>
      <c r="BV129" s="1" t="s">
        <v>2997</v>
      </c>
      <c r="BW129" s="1" t="s">
        <v>1020</v>
      </c>
      <c r="BX129" s="1" t="s">
        <v>3194</v>
      </c>
      <c r="BY129" s="1" t="s">
        <v>2995</v>
      </c>
      <c r="CB129" s="1" t="s">
        <v>3193</v>
      </c>
      <c r="CC129" s="1" t="s">
        <v>3192</v>
      </c>
      <c r="CD129" s="1" t="s">
        <v>3035</v>
      </c>
      <c r="CO129" s="1" t="s">
        <v>3318</v>
      </c>
      <c r="CP129" s="1" t="s">
        <v>6764</v>
      </c>
      <c r="CX129" s="1" t="s">
        <v>6763</v>
      </c>
      <c r="CY129" s="1" t="s">
        <v>6762</v>
      </c>
      <c r="CZ129" s="1" t="s">
        <v>6747</v>
      </c>
    </row>
    <row r="130" spans="1:104" x14ac:dyDescent="0.2">
      <c r="A130" s="1">
        <f t="shared" si="15"/>
        <v>1028059.71</v>
      </c>
      <c r="C130" s="1" t="str">
        <f t="shared" si="16"/>
        <v>WD</v>
      </c>
      <c r="D130" s="12">
        <f>INDEX(families!$A:$A,MATCH(E130,families!$B:$B,0))</f>
        <v>39</v>
      </c>
      <c r="E130" s="2" t="str">
        <f t="shared" si="17"/>
        <v>WD</v>
      </c>
      <c r="F130" s="1" t="str">
        <f>IF(_xlfn.SINGLE('~10 Other Crossings'!TypeCL)="WC","",_xlfn.CONCAT(UPPER(_xlfn.SINGLE(Description)),IF(ISBLANK(_xlfn.SINGLE(CrossingIdentifierDescription)),""," ["&amp;_xlfn.SINGLE(CrossingIdentifierDescription)&amp;"]")," (",_xlfn.SINGLE(PXID),")"))</f>
        <v>POSSIBLE CULVERT [CULVERT] (P5753.0)</v>
      </c>
      <c r="G13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30" s="1" t="s">
        <v>6761</v>
      </c>
      <c r="N130" s="1">
        <v>1028059.71</v>
      </c>
      <c r="O130" s="1" t="s">
        <v>3023</v>
      </c>
      <c r="P130" s="1" t="s">
        <v>3218</v>
      </c>
      <c r="Q130" s="1" t="s">
        <v>3217</v>
      </c>
      <c r="R130" s="1" t="s">
        <v>3019</v>
      </c>
      <c r="S130" s="1" t="s">
        <v>3019</v>
      </c>
      <c r="T130" s="1" t="s">
        <v>3093</v>
      </c>
      <c r="U130" s="1" t="s">
        <v>3017</v>
      </c>
      <c r="V130" s="1" t="s">
        <v>6760</v>
      </c>
      <c r="W130" s="1" t="s">
        <v>3310</v>
      </c>
      <c r="Y130" s="1">
        <v>43984.907037037039</v>
      </c>
      <c r="Z130" s="1">
        <v>44645</v>
      </c>
      <c r="AA130" s="1">
        <v>401768</v>
      </c>
      <c r="AB130" s="1">
        <v>44655.881238425929</v>
      </c>
      <c r="AC130" s="1" t="s">
        <v>6759</v>
      </c>
      <c r="AD130" s="1" t="s">
        <v>3013</v>
      </c>
      <c r="AE130" s="1">
        <v>5753</v>
      </c>
      <c r="AF130" s="1">
        <v>0</v>
      </c>
      <c r="AG130" s="1" t="s">
        <v>5333</v>
      </c>
      <c r="AI130" s="1" t="s">
        <v>3011</v>
      </c>
      <c r="AK130" s="1" t="s">
        <v>3010</v>
      </c>
      <c r="AL130" s="1" t="s">
        <v>3009</v>
      </c>
      <c r="AM130" s="1" t="s">
        <v>3174</v>
      </c>
      <c r="AS130" s="1" t="s">
        <v>3006</v>
      </c>
      <c r="AT130" s="1" t="s">
        <v>3006</v>
      </c>
      <c r="AY130" s="1" t="s">
        <v>2995</v>
      </c>
      <c r="AZ130" s="1" t="s">
        <v>3005</v>
      </c>
      <c r="BA130" s="1">
        <v>622605.61600000004</v>
      </c>
      <c r="BB130" s="1">
        <v>5476165.3600000003</v>
      </c>
      <c r="BC130" s="1">
        <v>10</v>
      </c>
      <c r="BN130" s="1" t="s">
        <v>3004</v>
      </c>
      <c r="BO130" s="1" t="s">
        <v>4844</v>
      </c>
      <c r="BP130" s="1" t="s">
        <v>3416</v>
      </c>
      <c r="BQ130" s="1" t="s">
        <v>6758</v>
      </c>
      <c r="BR130" s="1" t="s">
        <v>3223</v>
      </c>
      <c r="BS130" s="1" t="s">
        <v>6756</v>
      </c>
      <c r="BT130" s="1" t="s">
        <v>6755</v>
      </c>
      <c r="BV130" s="1" t="s">
        <v>2997</v>
      </c>
      <c r="BW130" s="1" t="s">
        <v>1503</v>
      </c>
      <c r="BX130" s="1" t="s">
        <v>2996</v>
      </c>
      <c r="BY130" s="1" t="s">
        <v>2995</v>
      </c>
      <c r="CB130" s="1" t="s">
        <v>2994</v>
      </c>
      <c r="CC130" s="1" t="s">
        <v>2993</v>
      </c>
      <c r="CD130" s="1" t="s">
        <v>2992</v>
      </c>
      <c r="CO130" s="1" t="s">
        <v>3117</v>
      </c>
      <c r="CP130" s="1" t="s">
        <v>6757</v>
      </c>
      <c r="CZ130" s="1" t="s">
        <v>6736</v>
      </c>
    </row>
    <row r="131" spans="1:104" x14ac:dyDescent="0.2">
      <c r="A131" s="1">
        <f t="shared" si="15"/>
        <v>1028497.43</v>
      </c>
      <c r="C131" s="1" t="str">
        <f t="shared" si="16"/>
        <v>OL</v>
      </c>
      <c r="D131" s="12">
        <f>INDEX(families!$A:$A,MATCH(E131,families!$B:$B,0))</f>
        <v>30</v>
      </c>
      <c r="E131" s="2" t="str">
        <f t="shared" si="17"/>
        <v>OL</v>
      </c>
      <c r="F131" s="1" t="str">
        <f>IF(_xlfn.SINGLE('~10 Other Crossings'!TypeCL)="WC","",_xlfn.CONCAT(UPPER(_xlfn.SINGLE(Description)),IF(ISBLANK(_xlfn.SINGLE(CrossingIdentifierDescription)),""," ["&amp;_xlfn.SINGLE(CrossingIdentifierDescription)&amp;"]")," (",_xlfn.SINGLE(PXID),")"))</f>
        <v>TRANS MOUNTAIN PIPELINE CO. LTD. BURIED PIPE [CRUDE OIL PIPELINE] (P4337.0)</v>
      </c>
      <c r="G13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31" s="1" t="s">
        <v>6754</v>
      </c>
      <c r="N131" s="1">
        <v>1028497.43</v>
      </c>
      <c r="O131" s="1" t="s">
        <v>3023</v>
      </c>
      <c r="P131" s="1" t="s">
        <v>5072</v>
      </c>
      <c r="Q131" s="1" t="s">
        <v>5071</v>
      </c>
      <c r="R131" s="1" t="s">
        <v>3020</v>
      </c>
      <c r="S131" s="1" t="s">
        <v>3019</v>
      </c>
      <c r="T131" s="1" t="s">
        <v>3093</v>
      </c>
      <c r="U131" s="1" t="s">
        <v>3017</v>
      </c>
      <c r="V131" s="1" t="s">
        <v>3619</v>
      </c>
      <c r="W131" s="1" t="s">
        <v>3015</v>
      </c>
      <c r="Y131" s="1">
        <v>43539.671956018516</v>
      </c>
      <c r="Z131" s="1">
        <v>44645</v>
      </c>
      <c r="AA131" s="1">
        <v>401768</v>
      </c>
      <c r="AB131" s="1">
        <v>44655.881226851852</v>
      </c>
      <c r="AC131" s="1" t="s">
        <v>6753</v>
      </c>
      <c r="AD131" s="1" t="s">
        <v>3013</v>
      </c>
      <c r="AE131" s="1">
        <v>4337</v>
      </c>
      <c r="AF131" s="1">
        <v>0</v>
      </c>
      <c r="AG131" s="1" t="s">
        <v>3617</v>
      </c>
      <c r="AH131" s="1" t="s">
        <v>3086</v>
      </c>
      <c r="AI131" s="1" t="s">
        <v>3011</v>
      </c>
      <c r="AJ131" s="1" t="s">
        <v>3086</v>
      </c>
      <c r="AK131" s="1" t="s">
        <v>3010</v>
      </c>
      <c r="AL131" s="1" t="s">
        <v>3009</v>
      </c>
      <c r="AM131" s="1" t="s">
        <v>3008</v>
      </c>
      <c r="AN131" s="1" t="s">
        <v>3007</v>
      </c>
      <c r="AS131" s="1" t="s">
        <v>3006</v>
      </c>
      <c r="AT131" s="1" t="s">
        <v>3006</v>
      </c>
      <c r="AY131" s="1" t="s">
        <v>2995</v>
      </c>
      <c r="AZ131" s="1" t="s">
        <v>3005</v>
      </c>
      <c r="BA131" s="1">
        <v>622527.10105331999</v>
      </c>
      <c r="BB131" s="1">
        <v>5475746.9299488496</v>
      </c>
      <c r="BC131" s="1">
        <v>10</v>
      </c>
      <c r="BD131" s="1" t="s">
        <v>3082</v>
      </c>
      <c r="BE131" s="1">
        <v>1029.46</v>
      </c>
      <c r="BG131" s="1">
        <v>42251</v>
      </c>
      <c r="BN131" s="1" t="s">
        <v>3004</v>
      </c>
      <c r="BO131" s="1" t="s">
        <v>4844</v>
      </c>
      <c r="BP131" s="1" t="s">
        <v>3416</v>
      </c>
      <c r="BQ131" s="1" t="s">
        <v>3580</v>
      </c>
      <c r="BR131" s="1" t="s">
        <v>1616</v>
      </c>
      <c r="BS131" s="1" t="s">
        <v>6752</v>
      </c>
      <c r="BT131" s="1" t="s">
        <v>6751</v>
      </c>
      <c r="BV131" s="1" t="s">
        <v>2997</v>
      </c>
      <c r="BW131" s="1" t="s">
        <v>1503</v>
      </c>
      <c r="BX131" s="1" t="s">
        <v>2996</v>
      </c>
      <c r="BY131" s="1" t="s">
        <v>2995</v>
      </c>
      <c r="CB131" s="1" t="s">
        <v>2994</v>
      </c>
      <c r="CC131" s="1" t="s">
        <v>2993</v>
      </c>
      <c r="CD131" s="1" t="s">
        <v>2992</v>
      </c>
      <c r="CO131" s="1" t="s">
        <v>2991</v>
      </c>
      <c r="CP131" s="1" t="s">
        <v>6750</v>
      </c>
      <c r="CW131" s="1" t="s">
        <v>6749</v>
      </c>
      <c r="CX131" s="1" t="s">
        <v>6748</v>
      </c>
      <c r="CZ131" s="1" t="s">
        <v>6704</v>
      </c>
    </row>
    <row r="132" spans="1:104" x14ac:dyDescent="0.2">
      <c r="A132" s="1">
        <f t="shared" si="15"/>
        <v>1028753.12</v>
      </c>
      <c r="C132" s="1" t="str">
        <f t="shared" si="16"/>
        <v>GT</v>
      </c>
      <c r="D132" s="12">
        <f>INDEX(families!$A:$A,MATCH(E132,families!$B:$B,0))</f>
        <v>24</v>
      </c>
      <c r="E132" s="2" t="str">
        <f t="shared" si="17"/>
        <v>GT</v>
      </c>
      <c r="F132" s="1" t="str">
        <f>IF(_xlfn.SINGLE('~10 Other Crossings'!TypeCL)="WC","",_xlfn.CONCAT(UPPER(_xlfn.SINGLE(Description)),IF(ISBLANK(_xlfn.SINGLE(CrossingIdentifierDescription)),""," ["&amp;_xlfn.SINGLE(CrossingIdentifierDescription)&amp;"]")," (",_xlfn.SINGLE(PXID),")"))</f>
        <v>NPS 36 SPECTRA ENERGY TRANSMISSION BURIED PIPE [TRANSMISSION] (P3564.1)</v>
      </c>
      <c r="G13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01-13283-M002-XU0320801</v>
      </c>
      <c r="M132" s="1" t="s">
        <v>6747</v>
      </c>
      <c r="N132" s="1">
        <v>1028753.12</v>
      </c>
      <c r="O132" s="1" t="s">
        <v>3023</v>
      </c>
      <c r="P132" s="1" t="s">
        <v>6746</v>
      </c>
      <c r="Q132" s="1" t="s">
        <v>6745</v>
      </c>
      <c r="R132" s="1" t="s">
        <v>3020</v>
      </c>
      <c r="S132" s="1" t="s">
        <v>3019</v>
      </c>
      <c r="T132" s="1" t="s">
        <v>3093</v>
      </c>
      <c r="U132" s="1" t="s">
        <v>3017</v>
      </c>
      <c r="V132" s="1" t="s">
        <v>5686</v>
      </c>
      <c r="W132" s="1" t="s">
        <v>5678</v>
      </c>
      <c r="Y132" s="1">
        <v>42165.883981481478</v>
      </c>
      <c r="Z132" s="1">
        <v>44645</v>
      </c>
      <c r="AA132" s="1">
        <v>401768</v>
      </c>
      <c r="AB132" s="1">
        <v>44657.796574074076</v>
      </c>
      <c r="AC132" s="1" t="s">
        <v>6744</v>
      </c>
      <c r="AD132" s="1" t="s">
        <v>3013</v>
      </c>
      <c r="AE132" s="1">
        <v>3564</v>
      </c>
      <c r="AF132" s="1">
        <v>1</v>
      </c>
      <c r="AG132" s="1" t="s">
        <v>3277</v>
      </c>
      <c r="AH132" s="1" t="s">
        <v>3086</v>
      </c>
      <c r="AI132" s="1" t="s">
        <v>3011</v>
      </c>
      <c r="AJ132" s="1" t="s">
        <v>3086</v>
      </c>
      <c r="AK132" s="1" t="s">
        <v>3010</v>
      </c>
      <c r="AL132" s="1" t="s">
        <v>3009</v>
      </c>
      <c r="AM132" s="1" t="s">
        <v>5676</v>
      </c>
      <c r="AN132" s="1" t="s">
        <v>3007</v>
      </c>
      <c r="AP132" s="1">
        <v>59</v>
      </c>
      <c r="AR132" s="1">
        <v>914</v>
      </c>
      <c r="AS132" s="1" t="s">
        <v>3006</v>
      </c>
      <c r="AT132" s="1" t="s">
        <v>3006</v>
      </c>
      <c r="AX132" s="1" t="s">
        <v>6743</v>
      </c>
      <c r="AY132" s="1" t="s">
        <v>3083</v>
      </c>
      <c r="AZ132" s="1" t="s">
        <v>3005</v>
      </c>
      <c r="BA132" s="1">
        <v>622389.06996895</v>
      </c>
      <c r="BB132" s="1">
        <v>5475533.4291188596</v>
      </c>
      <c r="BC132" s="1">
        <v>10</v>
      </c>
      <c r="BD132" s="1" t="s">
        <v>3082</v>
      </c>
      <c r="BE132" s="1">
        <v>1031.21</v>
      </c>
      <c r="BG132" s="1">
        <v>42254</v>
      </c>
      <c r="BN132" s="1" t="s">
        <v>3004</v>
      </c>
      <c r="BO132" s="1" t="s">
        <v>4844</v>
      </c>
      <c r="BP132" s="1" t="s">
        <v>3416</v>
      </c>
      <c r="BQ132" s="1" t="s">
        <v>3580</v>
      </c>
      <c r="BR132" s="1" t="s">
        <v>3223</v>
      </c>
      <c r="BS132" s="1" t="s">
        <v>6731</v>
      </c>
      <c r="BT132" s="1" t="s">
        <v>6730</v>
      </c>
      <c r="BV132" s="1" t="s">
        <v>2997</v>
      </c>
      <c r="BX132" s="1" t="s">
        <v>5667</v>
      </c>
      <c r="BY132" s="1" t="s">
        <v>3083</v>
      </c>
      <c r="CB132" s="1" t="s">
        <v>6729</v>
      </c>
      <c r="CC132" s="1" t="s">
        <v>6728</v>
      </c>
      <c r="CD132" s="1" t="s">
        <v>3050</v>
      </c>
      <c r="CO132" s="1" t="s">
        <v>2991</v>
      </c>
      <c r="CP132" s="1" t="s">
        <v>6742</v>
      </c>
      <c r="CX132" s="1" t="s">
        <v>6726</v>
      </c>
      <c r="CY132" s="1" t="s">
        <v>6581</v>
      </c>
      <c r="CZ132" s="1" t="s">
        <v>6696</v>
      </c>
    </row>
    <row r="133" spans="1:104" x14ac:dyDescent="0.2">
      <c r="A133" s="1">
        <f t="shared" si="15"/>
        <v>1028762.88</v>
      </c>
      <c r="C133" s="1" t="str">
        <f t="shared" si="16"/>
        <v>RD</v>
      </c>
      <c r="D133" s="12">
        <f>INDEX(families!$A:$A,MATCH(E133,families!$B:$B,0))</f>
        <v>31</v>
      </c>
      <c r="E133" s="2" t="str">
        <f t="shared" si="17"/>
        <v>RD</v>
      </c>
      <c r="F133" s="1" t="str">
        <f>IF(_xlfn.SINGLE('~10 Other Crossings'!TypeCL)="WC","",_xlfn.CONCAT(UPPER(_xlfn.SINGLE(Description)),IF(ISBLANK(_xlfn.SINGLE(CrossingIdentifierDescription)),""," ["&amp;_xlfn.SINGLE(CrossingIdentifierDescription)&amp;"]")," (",_xlfn.SINGLE(PXID),")"))</f>
        <v>ROAD [ROAD] (T5034.0)</v>
      </c>
      <c r="G13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01-13283-M002-XU0320801</v>
      </c>
      <c r="M133" s="1" t="s">
        <v>6741</v>
      </c>
      <c r="N133" s="1">
        <v>1028762.88</v>
      </c>
      <c r="O133" s="1" t="s">
        <v>3023</v>
      </c>
      <c r="P133" s="1" t="s">
        <v>6740</v>
      </c>
      <c r="Q133" s="1" t="s">
        <v>6739</v>
      </c>
      <c r="R133" s="1" t="s">
        <v>3019</v>
      </c>
      <c r="S133" s="1" t="s">
        <v>3019</v>
      </c>
      <c r="T133" s="1" t="s">
        <v>3093</v>
      </c>
      <c r="U133" s="1" t="s">
        <v>3040</v>
      </c>
      <c r="V133" s="1" t="s">
        <v>3040</v>
      </c>
      <c r="W133" s="1" t="s">
        <v>3310</v>
      </c>
      <c r="Y133" s="1">
        <v>43984.907037037039</v>
      </c>
      <c r="Z133" s="1">
        <v>44645</v>
      </c>
      <c r="AA133" s="1">
        <v>401768</v>
      </c>
      <c r="AB133" s="1">
        <v>44648.866053240738</v>
      </c>
      <c r="AC133" s="1" t="s">
        <v>6738</v>
      </c>
      <c r="AD133" s="1" t="s">
        <v>3041</v>
      </c>
      <c r="AE133" s="1">
        <v>5034</v>
      </c>
      <c r="AF133" s="1">
        <v>0</v>
      </c>
      <c r="AG133" s="1" t="s">
        <v>3040</v>
      </c>
      <c r="AI133" s="1" t="s">
        <v>3011</v>
      </c>
      <c r="AK133" s="1" t="s">
        <v>3039</v>
      </c>
      <c r="AL133" s="1" t="s">
        <v>3009</v>
      </c>
      <c r="AM133" s="1" t="s">
        <v>735</v>
      </c>
      <c r="AS133" s="1" t="s">
        <v>3006</v>
      </c>
      <c r="AY133" s="1" t="s">
        <v>3083</v>
      </c>
      <c r="AZ133" s="1" t="s">
        <v>3005</v>
      </c>
      <c r="BA133" s="1">
        <v>622383.51100000006</v>
      </c>
      <c r="BB133" s="1">
        <v>5475525.4029999999</v>
      </c>
      <c r="BC133" s="1">
        <v>10</v>
      </c>
      <c r="BN133" s="1" t="s">
        <v>3004</v>
      </c>
      <c r="BO133" s="1" t="s">
        <v>4844</v>
      </c>
      <c r="BP133" s="1" t="s">
        <v>3416</v>
      </c>
      <c r="BQ133" s="1" t="s">
        <v>3580</v>
      </c>
      <c r="BR133" s="1" t="s">
        <v>3223</v>
      </c>
      <c r="BS133" s="1" t="s">
        <v>6731</v>
      </c>
      <c r="BT133" s="1" t="s">
        <v>6730</v>
      </c>
      <c r="BV133" s="1" t="s">
        <v>2997</v>
      </c>
      <c r="BX133" s="1" t="s">
        <v>5667</v>
      </c>
      <c r="BY133" s="1" t="s">
        <v>2995</v>
      </c>
      <c r="CB133" s="1" t="s">
        <v>6729</v>
      </c>
      <c r="CC133" s="1" t="s">
        <v>6728</v>
      </c>
      <c r="CD133" s="1" t="s">
        <v>3035</v>
      </c>
      <c r="CO133" s="1" t="s">
        <v>3117</v>
      </c>
      <c r="CP133" s="1" t="s">
        <v>6737</v>
      </c>
      <c r="CZ133" s="1" t="s">
        <v>6680</v>
      </c>
    </row>
    <row r="134" spans="1:104" x14ac:dyDescent="0.2">
      <c r="A134" s="1">
        <f t="shared" si="15"/>
        <v>1028763.46</v>
      </c>
      <c r="C134" s="1" t="str">
        <f t="shared" si="16"/>
        <v>GT</v>
      </c>
      <c r="D134" s="12">
        <f>INDEX(families!$A:$A,MATCH(E134,families!$B:$B,0))</f>
        <v>24</v>
      </c>
      <c r="E134" s="2" t="str">
        <f t="shared" si="17"/>
        <v>GT</v>
      </c>
      <c r="F134" s="1" t="str">
        <f>IF(_xlfn.SINGLE('~10 Other Crossings'!TypeCL)="WC","",_xlfn.CONCAT(UPPER(_xlfn.SINGLE(Description)),IF(ISBLANK(_xlfn.SINGLE(CrossingIdentifierDescription)),""," ["&amp;_xlfn.SINGLE(CrossingIdentifierDescription)&amp;"]")," (",_xlfn.SINGLE(PXID),")"))</f>
        <v>NPS 30 SPECTRA ENERGY TRANSMISSION BURIED PIPE [TRANSMISSION] (P3565.1)</v>
      </c>
      <c r="G13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01-13283-M002-XU0320801</v>
      </c>
      <c r="M134" s="1" t="s">
        <v>6736</v>
      </c>
      <c r="N134" s="1">
        <v>1028763.46</v>
      </c>
      <c r="O134" s="1" t="s">
        <v>3023</v>
      </c>
      <c r="P134" s="1" t="s">
        <v>6735</v>
      </c>
      <c r="Q134" s="1" t="s">
        <v>6734</v>
      </c>
      <c r="R134" s="1" t="s">
        <v>3020</v>
      </c>
      <c r="S134" s="1" t="s">
        <v>3019</v>
      </c>
      <c r="T134" s="1" t="s">
        <v>3093</v>
      </c>
      <c r="U134" s="1" t="s">
        <v>3017</v>
      </c>
      <c r="V134" s="1" t="s">
        <v>5679</v>
      </c>
      <c r="W134" s="1" t="s">
        <v>5678</v>
      </c>
      <c r="Y134" s="1">
        <v>43588.913657407407</v>
      </c>
      <c r="Z134" s="1">
        <v>44645</v>
      </c>
      <c r="AA134" s="1">
        <v>401768</v>
      </c>
      <c r="AB134" s="1">
        <v>44657.796574074076</v>
      </c>
      <c r="AC134" s="1" t="s">
        <v>6733</v>
      </c>
      <c r="AD134" s="1" t="s">
        <v>3013</v>
      </c>
      <c r="AE134" s="1">
        <v>3565</v>
      </c>
      <c r="AF134" s="1">
        <v>1</v>
      </c>
      <c r="AG134" s="1" t="s">
        <v>3277</v>
      </c>
      <c r="AH134" s="1" t="s">
        <v>3086</v>
      </c>
      <c r="AI134" s="1" t="s">
        <v>3011</v>
      </c>
      <c r="AJ134" s="1" t="s">
        <v>3086</v>
      </c>
      <c r="AK134" s="1" t="s">
        <v>3010</v>
      </c>
      <c r="AL134" s="1" t="s">
        <v>3009</v>
      </c>
      <c r="AM134" s="1" t="s">
        <v>5676</v>
      </c>
      <c r="AN134" s="1" t="s">
        <v>3007</v>
      </c>
      <c r="AP134" s="1">
        <v>59</v>
      </c>
      <c r="AR134" s="1">
        <v>762</v>
      </c>
      <c r="AS134" s="1" t="s">
        <v>3006</v>
      </c>
      <c r="AT134" s="1" t="s">
        <v>3006</v>
      </c>
      <c r="AX134" s="1" t="s">
        <v>6732</v>
      </c>
      <c r="AY134" s="1" t="s">
        <v>3083</v>
      </c>
      <c r="AZ134" s="1" t="s">
        <v>3005</v>
      </c>
      <c r="BA134" s="1">
        <v>622383.17220953002</v>
      </c>
      <c r="BB134" s="1">
        <v>5475524.9322792599</v>
      </c>
      <c r="BC134" s="1">
        <v>10</v>
      </c>
      <c r="BD134" s="1" t="s">
        <v>3082</v>
      </c>
      <c r="BE134" s="1">
        <v>1031.23</v>
      </c>
      <c r="BG134" s="1">
        <v>42245</v>
      </c>
      <c r="BN134" s="1" t="s">
        <v>3004</v>
      </c>
      <c r="BO134" s="1" t="s">
        <v>4844</v>
      </c>
      <c r="BP134" s="1" t="s">
        <v>3416</v>
      </c>
      <c r="BQ134" s="1" t="s">
        <v>3580</v>
      </c>
      <c r="BR134" s="1" t="s">
        <v>3223</v>
      </c>
      <c r="BS134" s="1" t="s">
        <v>6731</v>
      </c>
      <c r="BT134" s="1" t="s">
        <v>6730</v>
      </c>
      <c r="BV134" s="1" t="s">
        <v>2997</v>
      </c>
      <c r="BX134" s="1" t="s">
        <v>5667</v>
      </c>
      <c r="BY134" s="1" t="s">
        <v>2995</v>
      </c>
      <c r="CB134" s="1" t="s">
        <v>6729</v>
      </c>
      <c r="CC134" s="1" t="s">
        <v>6728</v>
      </c>
      <c r="CD134" s="1" t="s">
        <v>3050</v>
      </c>
      <c r="CO134" s="1" t="s">
        <v>2991</v>
      </c>
      <c r="CP134" s="1" t="s">
        <v>6727</v>
      </c>
      <c r="CX134" s="1" t="s">
        <v>6726</v>
      </c>
      <c r="CY134" s="1" t="s">
        <v>6581</v>
      </c>
      <c r="CZ134" s="1" t="s">
        <v>6725</v>
      </c>
    </row>
    <row r="135" spans="1:104" x14ac:dyDescent="0.2">
      <c r="A135" s="1">
        <f t="shared" si="15"/>
        <v>1029033.91</v>
      </c>
      <c r="C135" s="1" t="str">
        <f t="shared" si="16"/>
        <v>GT</v>
      </c>
      <c r="D135" s="12">
        <f>INDEX(families!$A:$A,MATCH(E135,families!$B:$B,0))</f>
        <v>24</v>
      </c>
      <c r="E135" s="2" t="str">
        <f t="shared" si="17"/>
        <v>GT</v>
      </c>
      <c r="F135" s="1" t="str">
        <f>IF(_xlfn.SINGLE('~10 Other Crossings'!TypeCL)="WC","",_xlfn.CONCAT(UPPER(_xlfn.SINGLE(Description)),IF(ISBLANK(_xlfn.SINGLE(CrossingIdentifierDescription)),""," ["&amp;_xlfn.SINGLE(CrossingIdentifierDescription)&amp;"]")," (",_xlfn.SINGLE(PXID),")"))</f>
        <v>NPS 30 SPECTRA ENERGY TRANSMISSION BURIED PIPE [TRANSMISSION] (P3893.0)</v>
      </c>
      <c r="G13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01-13283-M002-XU0320901</v>
      </c>
      <c r="M135" s="1" t="s">
        <v>6724</v>
      </c>
      <c r="N135" s="1">
        <v>1029033.91</v>
      </c>
      <c r="O135" s="1" t="s">
        <v>3023</v>
      </c>
      <c r="P135" s="1" t="s">
        <v>6723</v>
      </c>
      <c r="Q135" s="1" t="s">
        <v>6722</v>
      </c>
      <c r="R135" s="1" t="s">
        <v>3020</v>
      </c>
      <c r="S135" s="1" t="s">
        <v>3019</v>
      </c>
      <c r="T135" s="1" t="s">
        <v>3093</v>
      </c>
      <c r="U135" s="1" t="s">
        <v>3017</v>
      </c>
      <c r="V135" s="1" t="s">
        <v>5679</v>
      </c>
      <c r="W135" s="1" t="s">
        <v>5678</v>
      </c>
      <c r="Y135" s="1">
        <v>43536.721979166665</v>
      </c>
      <c r="Z135" s="1">
        <v>44645</v>
      </c>
      <c r="AA135" s="1">
        <v>401768</v>
      </c>
      <c r="AB135" s="1">
        <v>44657.796574074076</v>
      </c>
      <c r="AC135" s="1" t="s">
        <v>6721</v>
      </c>
      <c r="AD135" s="1" t="s">
        <v>3013</v>
      </c>
      <c r="AE135" s="1">
        <v>3893</v>
      </c>
      <c r="AF135" s="1">
        <v>0</v>
      </c>
      <c r="AG135" s="1" t="s">
        <v>3277</v>
      </c>
      <c r="AH135" s="1" t="s">
        <v>3086</v>
      </c>
      <c r="AI135" s="1" t="s">
        <v>3087</v>
      </c>
      <c r="AJ135" s="1" t="s">
        <v>3086</v>
      </c>
      <c r="AK135" s="1" t="s">
        <v>3010</v>
      </c>
      <c r="AL135" s="1" t="s">
        <v>3009</v>
      </c>
      <c r="AM135" s="1" t="s">
        <v>5676</v>
      </c>
      <c r="AN135" s="1" t="s">
        <v>3007</v>
      </c>
      <c r="AP135" s="1">
        <v>23</v>
      </c>
      <c r="AR135" s="1">
        <v>762</v>
      </c>
      <c r="AS135" s="1" t="s">
        <v>3006</v>
      </c>
      <c r="AT135" s="1" t="s">
        <v>3006</v>
      </c>
      <c r="AX135" s="1" t="s">
        <v>6720</v>
      </c>
      <c r="AY135" s="1" t="s">
        <v>3083</v>
      </c>
      <c r="AZ135" s="1" t="s">
        <v>3005</v>
      </c>
      <c r="BA135" s="1">
        <v>622245.34282528004</v>
      </c>
      <c r="BB135" s="1">
        <v>5475292.7582207099</v>
      </c>
      <c r="BC135" s="1">
        <v>10</v>
      </c>
      <c r="BD135" s="1" t="s">
        <v>3588</v>
      </c>
      <c r="BE135" s="1">
        <v>1031.52</v>
      </c>
      <c r="BN135" s="1" t="s">
        <v>3004</v>
      </c>
      <c r="BO135" s="1" t="s">
        <v>4844</v>
      </c>
      <c r="BP135" s="1" t="s">
        <v>3416</v>
      </c>
      <c r="BQ135" s="1" t="s">
        <v>6689</v>
      </c>
      <c r="BR135" s="1" t="s">
        <v>3000</v>
      </c>
      <c r="BS135" s="1" t="s">
        <v>6700</v>
      </c>
      <c r="BT135" s="1" t="s">
        <v>6699</v>
      </c>
      <c r="BV135" s="1" t="s">
        <v>2997</v>
      </c>
      <c r="BX135" s="1" t="s">
        <v>5667</v>
      </c>
      <c r="BY135" s="1" t="s">
        <v>3083</v>
      </c>
      <c r="CB135" s="1" t="s">
        <v>6686</v>
      </c>
      <c r="CC135" s="1" t="s">
        <v>6685</v>
      </c>
      <c r="CD135" s="1" t="s">
        <v>3035</v>
      </c>
      <c r="CO135" s="1" t="s">
        <v>2991</v>
      </c>
      <c r="CP135" s="1" t="s">
        <v>6719</v>
      </c>
      <c r="CX135" s="1" t="s">
        <v>6697</v>
      </c>
      <c r="CY135" s="1" t="s">
        <v>6581</v>
      </c>
    </row>
    <row r="136" spans="1:104" x14ac:dyDescent="0.2">
      <c r="A136" s="1">
        <f t="shared" si="15"/>
        <v>1029042.92</v>
      </c>
      <c r="C136" s="1" t="str">
        <f t="shared" si="16"/>
        <v>UC</v>
      </c>
      <c r="D136" s="12">
        <f>INDEX(families!$A:$A,MATCH(E136,families!$B:$B,0))</f>
        <v>35</v>
      </c>
      <c r="E136" s="2" t="str">
        <f t="shared" si="17"/>
        <v>UC</v>
      </c>
      <c r="F136" s="1" t="str">
        <f>IF(_xlfn.SINGLE('~10 Other Crossings'!TypeCL)="WC","",_xlfn.CONCAT(UPPER(_xlfn.SINGLE(Description)),IF(ISBLANK(_xlfn.SINGLE(CrossingIdentifierDescription)),""," ["&amp;_xlfn.SINGLE(CrossingIdentifierDescription)&amp;"]")," (",_xlfn.SINGLE(PXID),")"))</f>
        <v>TELUS U/G FIBRE OPTIC COMMUNICATIONS CABLE (U4175.3)</v>
      </c>
      <c r="G13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01-13283-M002-XU0320901</v>
      </c>
      <c r="M136" s="1" t="s">
        <v>6718</v>
      </c>
      <c r="N136" s="1">
        <v>1029042.92</v>
      </c>
      <c r="O136" s="1" t="s">
        <v>3023</v>
      </c>
      <c r="P136" s="1" t="s">
        <v>6717</v>
      </c>
      <c r="Q136" s="1" t="s">
        <v>6716</v>
      </c>
      <c r="R136" s="1" t="s">
        <v>3020</v>
      </c>
      <c r="S136" s="1" t="s">
        <v>3019</v>
      </c>
      <c r="T136" s="1" t="s">
        <v>3093</v>
      </c>
      <c r="U136" s="1" t="s">
        <v>3821</v>
      </c>
      <c r="V136" s="1" t="s">
        <v>4438</v>
      </c>
      <c r="W136" s="1" t="s">
        <v>3102</v>
      </c>
      <c r="Y136" s="1">
        <v>43941.68109953704</v>
      </c>
      <c r="Z136" s="1">
        <v>44645</v>
      </c>
      <c r="AA136" s="1">
        <v>401768</v>
      </c>
      <c r="AB136" s="1">
        <v>44657.796574074076</v>
      </c>
      <c r="AC136" s="1" t="s">
        <v>6715</v>
      </c>
      <c r="AD136" s="1" t="s">
        <v>3056</v>
      </c>
      <c r="AE136" s="1">
        <v>4175</v>
      </c>
      <c r="AF136" s="1">
        <v>3</v>
      </c>
      <c r="AH136" s="1" t="s">
        <v>3086</v>
      </c>
      <c r="AI136" s="1" t="s">
        <v>3087</v>
      </c>
      <c r="AJ136" s="1" t="s">
        <v>3086</v>
      </c>
      <c r="AK136" s="1" t="s">
        <v>3010</v>
      </c>
      <c r="AL136" s="1" t="s">
        <v>3009</v>
      </c>
      <c r="AM136" s="1" t="s">
        <v>3818</v>
      </c>
      <c r="AN136" s="1" t="s">
        <v>3007</v>
      </c>
      <c r="AS136" s="1" t="s">
        <v>3006</v>
      </c>
      <c r="AT136" s="1" t="s">
        <v>3006</v>
      </c>
      <c r="AX136" s="1" t="s">
        <v>6714</v>
      </c>
      <c r="AY136" s="1" t="s">
        <v>3083</v>
      </c>
      <c r="AZ136" s="1" t="s">
        <v>3005</v>
      </c>
      <c r="BA136" s="1">
        <v>622242.13372670999</v>
      </c>
      <c r="BB136" s="1">
        <v>5475284.3421082804</v>
      </c>
      <c r="BC136" s="1">
        <v>10</v>
      </c>
      <c r="BD136" s="1" t="s">
        <v>3588</v>
      </c>
      <c r="BE136" s="1">
        <v>1031.51</v>
      </c>
      <c r="BN136" s="1" t="s">
        <v>3004</v>
      </c>
      <c r="BO136" s="1" t="s">
        <v>4844</v>
      </c>
      <c r="BP136" s="1" t="s">
        <v>3416</v>
      </c>
      <c r="BQ136" s="1" t="s">
        <v>6689</v>
      </c>
      <c r="BR136" s="1" t="s">
        <v>3000</v>
      </c>
      <c r="BS136" s="1" t="s">
        <v>6700</v>
      </c>
      <c r="BT136" s="1" t="s">
        <v>6699</v>
      </c>
      <c r="BV136" s="1" t="s">
        <v>2997</v>
      </c>
      <c r="BX136" s="1" t="s">
        <v>5667</v>
      </c>
      <c r="BY136" s="1" t="s">
        <v>2995</v>
      </c>
      <c r="CB136" s="1" t="s">
        <v>6686</v>
      </c>
      <c r="CC136" s="1" t="s">
        <v>6685</v>
      </c>
      <c r="CD136" s="1" t="s">
        <v>3035</v>
      </c>
      <c r="CO136" s="1" t="s">
        <v>2991</v>
      </c>
      <c r="CP136" s="1" t="s">
        <v>6713</v>
      </c>
      <c r="CW136" s="1" t="s">
        <v>6683</v>
      </c>
      <c r="CX136" s="1" t="s">
        <v>6712</v>
      </c>
      <c r="CY136" s="1" t="s">
        <v>6581</v>
      </c>
      <c r="CZ136" s="1" t="s">
        <v>6663</v>
      </c>
    </row>
    <row r="137" spans="1:104" x14ac:dyDescent="0.2">
      <c r="A137" s="1">
        <f t="shared" si="15"/>
        <v>1029059.14</v>
      </c>
      <c r="C137" s="1" t="str">
        <f t="shared" si="16"/>
        <v>GT</v>
      </c>
      <c r="D137" s="12">
        <f>INDEX(families!$A:$A,MATCH(E137,families!$B:$B,0))</f>
        <v>24</v>
      </c>
      <c r="E137" s="2" t="str">
        <f t="shared" si="17"/>
        <v>GT</v>
      </c>
      <c r="F137" s="1" t="str">
        <f>IF(_xlfn.SINGLE('~10 Other Crossings'!TypeCL)="WC","",_xlfn.CONCAT(UPPER(_xlfn.SINGLE(Description)),IF(ISBLANK(_xlfn.SINGLE(CrossingIdentifierDescription)),""," ["&amp;_xlfn.SINGLE(CrossingIdentifierDescription)&amp;"]")," (",_xlfn.SINGLE(PXID),")"))</f>
        <v>NPS 36 SPECTRA ENERGY BURIED PIPE (ABANDONED) [TRANSMISSION] (P3894.0)</v>
      </c>
      <c r="G13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01-13283-M002-XU0320901</v>
      </c>
      <c r="M137" s="1" t="s">
        <v>6711</v>
      </c>
      <c r="N137" s="1">
        <v>1029059.14</v>
      </c>
      <c r="O137" s="1" t="s">
        <v>3023</v>
      </c>
      <c r="P137" s="1" t="s">
        <v>6710</v>
      </c>
      <c r="Q137" s="1" t="s">
        <v>6709</v>
      </c>
      <c r="R137" s="1" t="s">
        <v>3020</v>
      </c>
      <c r="S137" s="1" t="s">
        <v>3019</v>
      </c>
      <c r="T137" s="1" t="s">
        <v>3093</v>
      </c>
      <c r="U137" s="1" t="s">
        <v>3017</v>
      </c>
      <c r="V137" s="1" t="s">
        <v>6708</v>
      </c>
      <c r="W137" s="1" t="s">
        <v>5678</v>
      </c>
      <c r="Y137" s="1">
        <v>43536.684687499997</v>
      </c>
      <c r="Z137" s="1">
        <v>44645</v>
      </c>
      <c r="AA137" s="1">
        <v>401768</v>
      </c>
      <c r="AB137" s="1">
        <v>44657.796574074076</v>
      </c>
      <c r="AC137" s="1" t="s">
        <v>6707</v>
      </c>
      <c r="AD137" s="1" t="s">
        <v>3013</v>
      </c>
      <c r="AE137" s="1">
        <v>3894</v>
      </c>
      <c r="AF137" s="1">
        <v>0</v>
      </c>
      <c r="AG137" s="1" t="s">
        <v>3277</v>
      </c>
      <c r="AH137" s="1" t="s">
        <v>3086</v>
      </c>
      <c r="AI137" s="1" t="s">
        <v>3087</v>
      </c>
      <c r="AJ137" s="1" t="s">
        <v>3086</v>
      </c>
      <c r="AK137" s="1" t="s">
        <v>3010</v>
      </c>
      <c r="AL137" s="1" t="s">
        <v>3009</v>
      </c>
      <c r="AM137" s="1" t="s">
        <v>5676</v>
      </c>
      <c r="AN137" s="1" t="s">
        <v>3007</v>
      </c>
      <c r="AP137" s="1">
        <v>23</v>
      </c>
      <c r="AR137" s="1">
        <v>914</v>
      </c>
      <c r="AS137" s="1" t="s">
        <v>3006</v>
      </c>
      <c r="AT137" s="1" t="s">
        <v>3006</v>
      </c>
      <c r="AX137" s="1" t="s">
        <v>6706</v>
      </c>
      <c r="AY137" s="1" t="s">
        <v>3083</v>
      </c>
      <c r="AZ137" s="1" t="s">
        <v>3005</v>
      </c>
      <c r="BA137" s="1">
        <v>622236.35540829005</v>
      </c>
      <c r="BB137" s="1">
        <v>5475269.1885084501</v>
      </c>
      <c r="BC137" s="1">
        <v>10</v>
      </c>
      <c r="BD137" s="1" t="s">
        <v>3588</v>
      </c>
      <c r="BE137" s="1">
        <v>1031.57</v>
      </c>
      <c r="BN137" s="1" t="s">
        <v>3004</v>
      </c>
      <c r="BO137" s="1" t="s">
        <v>4844</v>
      </c>
      <c r="BP137" s="1" t="s">
        <v>3416</v>
      </c>
      <c r="BQ137" s="1" t="s">
        <v>6689</v>
      </c>
      <c r="BR137" s="1" t="s">
        <v>3000</v>
      </c>
      <c r="BS137" s="1" t="s">
        <v>6700</v>
      </c>
      <c r="BT137" s="1" t="s">
        <v>6699</v>
      </c>
      <c r="BV137" s="1" t="s">
        <v>2997</v>
      </c>
      <c r="BX137" s="1" t="s">
        <v>5667</v>
      </c>
      <c r="BY137" s="1" t="s">
        <v>2995</v>
      </c>
      <c r="CB137" s="1" t="s">
        <v>6686</v>
      </c>
      <c r="CC137" s="1" t="s">
        <v>6685</v>
      </c>
      <c r="CD137" s="1" t="s">
        <v>3035</v>
      </c>
      <c r="CO137" s="1" t="s">
        <v>2991</v>
      </c>
      <c r="CP137" s="1" t="s">
        <v>6705</v>
      </c>
      <c r="CX137" s="1" t="s">
        <v>6697</v>
      </c>
      <c r="CY137" s="1" t="s">
        <v>6581</v>
      </c>
      <c r="CZ137" s="1" t="s">
        <v>6651</v>
      </c>
    </row>
    <row r="138" spans="1:104" x14ac:dyDescent="0.2">
      <c r="A138" s="1">
        <f t="shared" si="15"/>
        <v>1029065.46</v>
      </c>
      <c r="C138" s="1" t="str">
        <f t="shared" si="16"/>
        <v>GT</v>
      </c>
      <c r="D138" s="12">
        <f>INDEX(families!$A:$A,MATCH(E138,families!$B:$B,0))</f>
        <v>24</v>
      </c>
      <c r="E138" s="2" t="str">
        <f t="shared" si="17"/>
        <v>GT</v>
      </c>
      <c r="F138" s="1" t="str">
        <f>IF(_xlfn.SINGLE('~10 Other Crossings'!TypeCL)="WC","",_xlfn.CONCAT(UPPER(_xlfn.SINGLE(Description)),IF(ISBLANK(_xlfn.SINGLE(CrossingIdentifierDescription)),""," ["&amp;_xlfn.SINGLE(CrossingIdentifierDescription)&amp;"]")," (",_xlfn.SINGLE(PXID),")"))</f>
        <v>NPS 36 SPECTRA ENERGY TRANSMISSION BURIED PIPE [TRANSMISSION] (P4347.0)</v>
      </c>
      <c r="G13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01-13283-M002-XU0320901</v>
      </c>
      <c r="M138" s="1" t="s">
        <v>6704</v>
      </c>
      <c r="N138" s="1">
        <v>1029065.46</v>
      </c>
      <c r="O138" s="1" t="s">
        <v>3023</v>
      </c>
      <c r="P138" s="1" t="s">
        <v>6703</v>
      </c>
      <c r="Q138" s="1" t="s">
        <v>6702</v>
      </c>
      <c r="R138" s="1" t="s">
        <v>3020</v>
      </c>
      <c r="S138" s="1" t="s">
        <v>3019</v>
      </c>
      <c r="T138" s="1" t="s">
        <v>3093</v>
      </c>
      <c r="U138" s="1" t="s">
        <v>3017</v>
      </c>
      <c r="V138" s="1" t="s">
        <v>5686</v>
      </c>
      <c r="W138" s="1" t="s">
        <v>5678</v>
      </c>
      <c r="Y138" s="1">
        <v>43941.679849537039</v>
      </c>
      <c r="Z138" s="1">
        <v>44645</v>
      </c>
      <c r="AA138" s="1">
        <v>401768</v>
      </c>
      <c r="AB138" s="1">
        <v>44657.796574074076</v>
      </c>
      <c r="AC138" s="1" t="s">
        <v>6701</v>
      </c>
      <c r="AD138" s="1" t="s">
        <v>3013</v>
      </c>
      <c r="AE138" s="1">
        <v>4347</v>
      </c>
      <c r="AF138" s="1">
        <v>0</v>
      </c>
      <c r="AG138" s="1" t="s">
        <v>3277</v>
      </c>
      <c r="AI138" s="1" t="s">
        <v>3087</v>
      </c>
      <c r="AK138" s="1" t="s">
        <v>3010</v>
      </c>
      <c r="AL138" s="1" t="s">
        <v>3009</v>
      </c>
      <c r="AM138" s="1" t="s">
        <v>5676</v>
      </c>
      <c r="AN138" s="1" t="s">
        <v>3007</v>
      </c>
      <c r="AR138" s="1">
        <v>914</v>
      </c>
      <c r="AT138" s="1" t="s">
        <v>3006</v>
      </c>
      <c r="AY138" s="1" t="s">
        <v>3083</v>
      </c>
      <c r="AZ138" s="1" t="s">
        <v>3005</v>
      </c>
      <c r="BA138" s="1">
        <v>622234.10519991</v>
      </c>
      <c r="BB138" s="1">
        <v>5475263.2873052703</v>
      </c>
      <c r="BC138" s="1">
        <v>10</v>
      </c>
      <c r="BN138" s="1" t="s">
        <v>3004</v>
      </c>
      <c r="BO138" s="1" t="s">
        <v>4844</v>
      </c>
      <c r="BP138" s="1" t="s">
        <v>3416</v>
      </c>
      <c r="BQ138" s="1" t="s">
        <v>6689</v>
      </c>
      <c r="BR138" s="1" t="s">
        <v>3000</v>
      </c>
      <c r="BS138" s="1" t="s">
        <v>6700</v>
      </c>
      <c r="BT138" s="1" t="s">
        <v>6699</v>
      </c>
      <c r="BV138" s="1" t="s">
        <v>2997</v>
      </c>
      <c r="BX138" s="1" t="s">
        <v>5667</v>
      </c>
      <c r="BY138" s="1" t="s">
        <v>2995</v>
      </c>
      <c r="CB138" s="1" t="s">
        <v>6686</v>
      </c>
      <c r="CC138" s="1" t="s">
        <v>6685</v>
      </c>
      <c r="CD138" s="1" t="s">
        <v>3035</v>
      </c>
      <c r="CO138" s="1" t="s">
        <v>2991</v>
      </c>
      <c r="CP138" s="1" t="s">
        <v>6698</v>
      </c>
      <c r="CX138" s="1" t="s">
        <v>6697</v>
      </c>
      <c r="CZ138" s="1" t="s">
        <v>6641</v>
      </c>
    </row>
    <row r="139" spans="1:104" x14ac:dyDescent="0.2">
      <c r="A139" s="1">
        <f t="shared" si="15"/>
        <v>1029109</v>
      </c>
      <c r="C139" s="1" t="str">
        <f t="shared" si="16"/>
        <v>UC</v>
      </c>
      <c r="D139" s="12">
        <f>INDEX(families!$A:$A,MATCH(E139,families!$B:$B,0))</f>
        <v>35</v>
      </c>
      <c r="E139" s="2" t="str">
        <f t="shared" si="17"/>
        <v>UC</v>
      </c>
      <c r="F139" s="1" t="str">
        <f>IF(_xlfn.SINGLE('~10 Other Crossings'!TypeCL)="WC","",_xlfn.CONCAT(UPPER(_xlfn.SINGLE(Description)),IF(ISBLANK(_xlfn.SINGLE(CrossingIdentifierDescription)),""," ["&amp;_xlfn.SINGLE(CrossingIdentifierDescription)&amp;"]")," (",_xlfn.SINGLE(PXID),")"))</f>
        <v>TELUS U/G FIBRE OPTIC COMMUNICATIONS CABLE (U4134.2)</v>
      </c>
      <c r="G13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01-13283-M002-XU0320901</v>
      </c>
      <c r="M139" s="1" t="s">
        <v>6696</v>
      </c>
      <c r="N139" s="1" t="s">
        <v>6695</v>
      </c>
      <c r="O139" s="1" t="s">
        <v>3023</v>
      </c>
      <c r="P139" s="1" t="s">
        <v>6694</v>
      </c>
      <c r="Q139" s="1" t="s">
        <v>6693</v>
      </c>
      <c r="R139" s="1" t="s">
        <v>3020</v>
      </c>
      <c r="S139" s="1" t="s">
        <v>3019</v>
      </c>
      <c r="T139" s="1" t="s">
        <v>6692</v>
      </c>
      <c r="U139" s="1" t="s">
        <v>3821</v>
      </c>
      <c r="V139" s="1" t="s">
        <v>4438</v>
      </c>
      <c r="W139" s="1" t="s">
        <v>3102</v>
      </c>
      <c r="Y139" s="1">
        <v>44648.841921296298</v>
      </c>
      <c r="Z139" s="1">
        <v>44648.596273148149</v>
      </c>
      <c r="AA139" s="1">
        <v>401768</v>
      </c>
      <c r="AB139" s="1">
        <v>44657.796574074076</v>
      </c>
      <c r="AC139" s="1" t="s">
        <v>6691</v>
      </c>
      <c r="AD139" s="1" t="s">
        <v>3056</v>
      </c>
      <c r="AE139" s="1">
        <v>4134</v>
      </c>
      <c r="AF139" s="1">
        <v>2</v>
      </c>
      <c r="AH139" s="1" t="s">
        <v>3086</v>
      </c>
      <c r="AI139" s="1" t="s">
        <v>3087</v>
      </c>
      <c r="AJ139" s="1" t="s">
        <v>3086</v>
      </c>
      <c r="AK139" s="1" t="s">
        <v>3010</v>
      </c>
      <c r="AL139" s="1" t="s">
        <v>3009</v>
      </c>
      <c r="AM139" s="1" t="s">
        <v>3818</v>
      </c>
      <c r="AN139" s="1" t="s">
        <v>3007</v>
      </c>
      <c r="AS139" s="1" t="s">
        <v>3006</v>
      </c>
      <c r="AT139" s="1" t="s">
        <v>3006</v>
      </c>
      <c r="AX139" s="1" t="s">
        <v>6690</v>
      </c>
      <c r="AY139" s="1" t="s">
        <v>3083</v>
      </c>
      <c r="AZ139" s="1" t="s">
        <v>3005</v>
      </c>
      <c r="BA139" s="1">
        <v>622221.60463149997</v>
      </c>
      <c r="BB139" s="1">
        <v>5475221.8253274998</v>
      </c>
      <c r="BC139" s="1">
        <v>10</v>
      </c>
      <c r="BD139" s="1" t="s">
        <v>3588</v>
      </c>
      <c r="BE139" s="1">
        <v>1031.6099999999999</v>
      </c>
      <c r="BG139" s="1">
        <v>42245</v>
      </c>
      <c r="BN139" s="1" t="s">
        <v>3004</v>
      </c>
      <c r="BO139" s="1" t="s">
        <v>4844</v>
      </c>
      <c r="BP139" s="1" t="s">
        <v>3416</v>
      </c>
      <c r="BQ139" s="1" t="s">
        <v>6689</v>
      </c>
      <c r="BR139" s="1" t="s">
        <v>3000</v>
      </c>
      <c r="BS139" s="1" t="s">
        <v>6688</v>
      </c>
      <c r="BT139" s="1" t="s">
        <v>6687</v>
      </c>
      <c r="BV139" s="1" t="s">
        <v>2997</v>
      </c>
      <c r="BX139" s="1" t="s">
        <v>5667</v>
      </c>
      <c r="BY139" s="1" t="s">
        <v>2995</v>
      </c>
      <c r="CB139" s="1" t="s">
        <v>6686</v>
      </c>
      <c r="CC139" s="1" t="s">
        <v>6685</v>
      </c>
      <c r="CD139" s="1" t="s">
        <v>3035</v>
      </c>
      <c r="CO139" s="1" t="s">
        <v>2991</v>
      </c>
      <c r="CP139" s="1" t="s">
        <v>6684</v>
      </c>
      <c r="CW139" s="1" t="s">
        <v>6683</v>
      </c>
      <c r="CX139" s="1" t="s">
        <v>6682</v>
      </c>
      <c r="CY139" s="1" t="s">
        <v>6581</v>
      </c>
      <c r="CZ139" s="1" t="s">
        <v>6681</v>
      </c>
    </row>
    <row r="140" spans="1:104" x14ac:dyDescent="0.2">
      <c r="A140" s="1">
        <f t="shared" si="15"/>
        <v>1029943.79</v>
      </c>
      <c r="C140" s="1" t="str">
        <f t="shared" si="16"/>
        <v>RD</v>
      </c>
      <c r="D140" s="12">
        <f>INDEX(families!$A:$A,MATCH(E140,families!$B:$B,0))</f>
        <v>31</v>
      </c>
      <c r="E140" s="2" t="str">
        <f t="shared" si="17"/>
        <v>RD</v>
      </c>
      <c r="F140" s="1" t="str">
        <f>IF(_xlfn.SINGLE('~10 Other Crossings'!TypeCL)="WC","",_xlfn.CONCAT(UPPER(_xlfn.SINGLE(Description)),IF(ISBLANK(_xlfn.SINGLE(CrossingIdentifierDescription)),""," ["&amp;_xlfn.SINGLE(CrossingIdentifierDescription)&amp;"]")," (",_xlfn.SINGLE(PXID),")"))</f>
        <v>ROAD (T5042.0)</v>
      </c>
      <c r="G14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40" s="1" t="s">
        <v>6680</v>
      </c>
      <c r="N140" s="1">
        <v>1029943.79</v>
      </c>
      <c r="O140" s="1" t="s">
        <v>3023</v>
      </c>
      <c r="P140" s="1" t="s">
        <v>3384</v>
      </c>
      <c r="Q140" s="1" t="s">
        <v>3383</v>
      </c>
      <c r="R140" s="1" t="s">
        <v>3019</v>
      </c>
      <c r="S140" s="1" t="s">
        <v>3019</v>
      </c>
      <c r="T140" s="1" t="s">
        <v>3093</v>
      </c>
      <c r="U140" s="1" t="s">
        <v>3040</v>
      </c>
      <c r="V140" s="1" t="s">
        <v>3040</v>
      </c>
      <c r="W140" s="1" t="s">
        <v>3167</v>
      </c>
      <c r="Y140" s="1">
        <v>43991.812638888892</v>
      </c>
      <c r="Z140" s="1">
        <v>44645</v>
      </c>
      <c r="AA140" s="1">
        <v>401768</v>
      </c>
      <c r="AB140" s="1">
        <v>44648.866064814814</v>
      </c>
      <c r="AC140" s="1" t="s">
        <v>6679</v>
      </c>
      <c r="AD140" s="1" t="s">
        <v>3041</v>
      </c>
      <c r="AE140" s="1">
        <v>5042</v>
      </c>
      <c r="AF140" s="1">
        <v>0</v>
      </c>
      <c r="AI140" s="1" t="s">
        <v>3011</v>
      </c>
      <c r="AK140" s="1" t="s">
        <v>3039</v>
      </c>
      <c r="AL140" s="1" t="s">
        <v>3009</v>
      </c>
      <c r="AM140" s="1" t="s">
        <v>735</v>
      </c>
      <c r="AY140" s="1" t="s">
        <v>2995</v>
      </c>
      <c r="AZ140" s="1" t="s">
        <v>3005</v>
      </c>
      <c r="BA140" s="1">
        <v>622216.03797468997</v>
      </c>
      <c r="BB140" s="1">
        <v>5474406.1589664696</v>
      </c>
      <c r="BC140" s="1">
        <v>10</v>
      </c>
      <c r="BN140" s="1" t="s">
        <v>3004</v>
      </c>
      <c r="BO140" s="1" t="s">
        <v>4844</v>
      </c>
      <c r="BP140" s="1" t="s">
        <v>6203</v>
      </c>
      <c r="BQ140" s="1" t="s">
        <v>6675</v>
      </c>
      <c r="BR140" s="1" t="s">
        <v>3000</v>
      </c>
      <c r="BS140" s="1" t="s">
        <v>6678</v>
      </c>
      <c r="BT140" s="1" t="s">
        <v>6677</v>
      </c>
      <c r="BV140" s="1" t="s">
        <v>2997</v>
      </c>
      <c r="BW140" s="1" t="s">
        <v>3002</v>
      </c>
      <c r="BX140" s="1" t="s">
        <v>3038</v>
      </c>
      <c r="BY140" s="1" t="s">
        <v>2995</v>
      </c>
      <c r="CB140" s="1" t="s">
        <v>3037</v>
      </c>
      <c r="CC140" s="1" t="s">
        <v>3036</v>
      </c>
      <c r="CD140" s="1" t="s">
        <v>3035</v>
      </c>
      <c r="CO140" s="1" t="s">
        <v>3065</v>
      </c>
      <c r="CP140" s="1" t="s">
        <v>6676</v>
      </c>
      <c r="CZ140" s="1" t="s">
        <v>6626</v>
      </c>
    </row>
    <row r="141" spans="1:104" x14ac:dyDescent="0.2">
      <c r="A141" s="1">
        <f t="shared" si="15"/>
        <v>1030178.75</v>
      </c>
      <c r="C141" s="1" t="str">
        <f t="shared" si="16"/>
        <v>ROW</v>
      </c>
      <c r="D141" s="12">
        <f>INDEX(families!$A:$A,MATCH(E141,families!$B:$B,0))</f>
        <v>32</v>
      </c>
      <c r="E141" s="2" t="str">
        <f t="shared" si="17"/>
        <v>ROW</v>
      </c>
      <c r="F141" s="1" t="str">
        <f>IF(_xlfn.SINGLE('~10 Other Crossings'!TypeCL)="WC","",_xlfn.CONCAT(UPPER(_xlfn.SINGLE(Description)),IF(ISBLANK(_xlfn.SINGLE(CrossingIdentifierDescription)),""," ["&amp;_xlfn.SINGLE(CrossingIdentifierDescription)&amp;"]")," (",_xlfn.SINGLE(PXID),")"))</f>
        <v>CN RAIL RAILWAY PLAN KAP1156CG [ROW] (T5046.0)</v>
      </c>
      <c r="G14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01-13283-M002-XW0321001</v>
      </c>
      <c r="M141" s="1" t="s">
        <v>6674</v>
      </c>
      <c r="N141" s="1">
        <v>1030178.75</v>
      </c>
      <c r="O141" s="1" t="s">
        <v>3023</v>
      </c>
      <c r="P141" s="1" t="s">
        <v>6673</v>
      </c>
      <c r="Q141" s="1" t="s">
        <v>6672</v>
      </c>
      <c r="R141" s="1" t="s">
        <v>3019</v>
      </c>
      <c r="S141" s="1" t="s">
        <v>3019</v>
      </c>
      <c r="T141" s="1" t="s">
        <v>3093</v>
      </c>
      <c r="U141" s="1" t="s">
        <v>6671</v>
      </c>
      <c r="V141" s="1" t="s">
        <v>6670</v>
      </c>
      <c r="W141" s="1" t="s">
        <v>6669</v>
      </c>
      <c r="X141" s="1" t="s">
        <v>6668</v>
      </c>
      <c r="Y141" s="1">
        <v>44111.708564814813</v>
      </c>
      <c r="Z141" s="1">
        <v>44645</v>
      </c>
      <c r="AA141" s="1">
        <v>401768</v>
      </c>
      <c r="AB141" s="1">
        <v>44648.866076388891</v>
      </c>
      <c r="AC141" s="1" t="s">
        <v>6667</v>
      </c>
      <c r="AD141" s="1" t="s">
        <v>3041</v>
      </c>
      <c r="AE141" s="1">
        <v>5046</v>
      </c>
      <c r="AF141" s="1">
        <v>0</v>
      </c>
      <c r="AG141" s="1" t="s">
        <v>6204</v>
      </c>
      <c r="AI141" s="1" t="s">
        <v>3011</v>
      </c>
      <c r="AK141" s="1" t="s">
        <v>3010</v>
      </c>
      <c r="AL141" s="1" t="s">
        <v>3009</v>
      </c>
      <c r="AM141" s="1" t="s">
        <v>6204</v>
      </c>
      <c r="AY141" s="1" t="s">
        <v>3083</v>
      </c>
      <c r="AZ141" s="1" t="s">
        <v>3005</v>
      </c>
      <c r="BA141" s="1">
        <v>622230.90413819999</v>
      </c>
      <c r="BB141" s="1">
        <v>5474177.3531116704</v>
      </c>
      <c r="BC141" s="1">
        <v>10</v>
      </c>
      <c r="BN141" s="1" t="s">
        <v>3004</v>
      </c>
      <c r="BO141" s="1" t="s">
        <v>4844</v>
      </c>
      <c r="BP141" s="1" t="s">
        <v>6203</v>
      </c>
      <c r="BQ141" s="1" t="s">
        <v>6575</v>
      </c>
      <c r="BR141" s="1" t="s">
        <v>3081</v>
      </c>
      <c r="BS141" s="1" t="s">
        <v>6666</v>
      </c>
      <c r="BT141" s="1" t="s">
        <v>6665</v>
      </c>
      <c r="BV141" s="1" t="s">
        <v>2997</v>
      </c>
      <c r="BY141" s="1" t="s">
        <v>2995</v>
      </c>
      <c r="CB141" s="1" t="s">
        <v>6656</v>
      </c>
      <c r="CD141" s="1" t="s">
        <v>3077</v>
      </c>
      <c r="CP141" s="1" t="s">
        <v>6664</v>
      </c>
      <c r="CZ141" s="1" t="s">
        <v>6614</v>
      </c>
    </row>
    <row r="142" spans="1:104" x14ac:dyDescent="0.2">
      <c r="A142" s="1">
        <f t="shared" si="15"/>
        <v>1030202.2</v>
      </c>
      <c r="C142" s="1" t="str">
        <f t="shared" si="16"/>
        <v>OE</v>
      </c>
      <c r="D142" s="12">
        <f>INDEX(families!$A:$A,MATCH(E142,families!$B:$B,0))</f>
        <v>28</v>
      </c>
      <c r="E142" s="2" t="str">
        <f t="shared" si="17"/>
        <v>OE</v>
      </c>
      <c r="F142" s="1" t="str">
        <f>IF(_xlfn.SINGLE('~10 Other Crossings'!TypeCL)="WC","",_xlfn.CONCAT(UPPER(_xlfn.SINGLE(Description)),IF(ISBLANK(_xlfn.SINGLE(CrossingIdentifierDescription)),""," ["&amp;_xlfn.SINGLE(CrossingIdentifierDescription)&amp;"]")," (",_xlfn.SINGLE(PXID),")"))</f>
        <v>BC HYDRO O/H DISTRIBUTION [DISTRIBUTION] (U4137.1)</v>
      </c>
      <c r="G14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01-13283-M002-XW0321001 - Goalposts Required</v>
      </c>
      <c r="M142" s="1" t="s">
        <v>6663</v>
      </c>
      <c r="N142" s="1">
        <v>1030202.2</v>
      </c>
      <c r="O142" s="1" t="s">
        <v>3023</v>
      </c>
      <c r="P142" s="1" t="s">
        <v>6662</v>
      </c>
      <c r="Q142" s="1" t="s">
        <v>6661</v>
      </c>
      <c r="R142" s="1" t="s">
        <v>3020</v>
      </c>
      <c r="S142" s="1" t="s">
        <v>3019</v>
      </c>
      <c r="T142" s="1" t="s">
        <v>3093</v>
      </c>
      <c r="U142" s="1" t="s">
        <v>3092</v>
      </c>
      <c r="V142" s="1" t="s">
        <v>3091</v>
      </c>
      <c r="W142" s="1" t="s">
        <v>3090</v>
      </c>
      <c r="Y142" s="1">
        <v>43536.639525462961</v>
      </c>
      <c r="Z142" s="1">
        <v>44645</v>
      </c>
      <c r="AA142" s="1">
        <v>401768</v>
      </c>
      <c r="AB142" s="1">
        <v>44648.866030092591</v>
      </c>
      <c r="AC142" s="1" t="s">
        <v>6660</v>
      </c>
      <c r="AD142" s="1" t="s">
        <v>3056</v>
      </c>
      <c r="AE142" s="1">
        <v>4137</v>
      </c>
      <c r="AF142" s="1">
        <v>1</v>
      </c>
      <c r="AG142" s="1" t="s">
        <v>3088</v>
      </c>
      <c r="AH142" s="1" t="s">
        <v>3086</v>
      </c>
      <c r="AI142" s="1" t="s">
        <v>3011</v>
      </c>
      <c r="AJ142" s="1" t="s">
        <v>3086</v>
      </c>
      <c r="AK142" s="1" t="s">
        <v>3010</v>
      </c>
      <c r="AL142" s="1" t="s">
        <v>3009</v>
      </c>
      <c r="AM142" s="1" t="s">
        <v>3085</v>
      </c>
      <c r="AS142" s="1" t="s">
        <v>3006</v>
      </c>
      <c r="AT142" s="1" t="s">
        <v>1020</v>
      </c>
      <c r="AX142" s="1" t="s">
        <v>6659</v>
      </c>
      <c r="AY142" s="1" t="s">
        <v>3083</v>
      </c>
      <c r="AZ142" s="1" t="s">
        <v>3005</v>
      </c>
      <c r="BA142" s="1">
        <v>622226.60999222996</v>
      </c>
      <c r="BB142" s="1">
        <v>5474154.3000035398</v>
      </c>
      <c r="BC142" s="1">
        <v>10</v>
      </c>
      <c r="BD142" s="1" t="s">
        <v>3082</v>
      </c>
      <c r="BE142" s="1">
        <v>1032.6500000000001</v>
      </c>
      <c r="BG142" s="1">
        <v>41880</v>
      </c>
      <c r="BN142" s="1" t="s">
        <v>3004</v>
      </c>
      <c r="BO142" s="1" t="s">
        <v>4844</v>
      </c>
      <c r="BP142" s="1" t="s">
        <v>6203</v>
      </c>
      <c r="BQ142" s="1" t="s">
        <v>6575</v>
      </c>
      <c r="BR142" s="1" t="s">
        <v>3081</v>
      </c>
      <c r="BS142" s="1" t="s">
        <v>6658</v>
      </c>
      <c r="BT142" s="1" t="s">
        <v>6657</v>
      </c>
      <c r="BV142" s="1" t="s">
        <v>2997</v>
      </c>
      <c r="BX142" s="1" t="s">
        <v>5808</v>
      </c>
      <c r="BY142" s="1" t="s">
        <v>2995</v>
      </c>
      <c r="CB142" s="1" t="s">
        <v>6656</v>
      </c>
      <c r="CC142" s="1" t="s">
        <v>6655</v>
      </c>
      <c r="CD142" s="1" t="s">
        <v>3077</v>
      </c>
      <c r="CO142" s="1" t="s">
        <v>2991</v>
      </c>
      <c r="CP142" s="1" t="s">
        <v>6654</v>
      </c>
      <c r="CW142" s="1" t="s">
        <v>6653</v>
      </c>
      <c r="CX142" s="1" t="s">
        <v>6652</v>
      </c>
      <c r="CY142" s="1" t="s">
        <v>6581</v>
      </c>
      <c r="CZ142" s="1" t="s">
        <v>6606</v>
      </c>
    </row>
    <row r="143" spans="1:104" x14ac:dyDescent="0.2">
      <c r="A143" s="1">
        <f t="shared" ref="A143:A191" si="18">IF(OR(AND(ISNUMBER(_xlfn.SINGLE(Measure)),_xlfn.SINGLE(Measure)&gt;0),ISNUMBER(SEARCH("+",_xlfn.SINGLE(Measure)))),IF(NOT(ISNUMBER(_xlfn.SINGLE(Measure))),1000*LEFT(_xlfn.SINGLE(Measure),SEARCH("+",_xlfn.SINGLE(Measure))-1)+MID(_xlfn.SINGLE(Measure),SEARCH("+",_xlfn.SINGLE(Measure))+1,3)+RIGHT(_xlfn.SINGLE(Measure),3),_xlfn.SINGLE(Measure)),"")</f>
        <v>1030410.93</v>
      </c>
      <c r="C143" s="1" t="str">
        <f t="shared" ref="C143:C191" si="19">TypeCL</f>
        <v>UE</v>
      </c>
      <c r="D143" s="12">
        <f>INDEX(families!$A:$A,MATCH(E143,families!$B:$B,0))</f>
        <v>36</v>
      </c>
      <c r="E143" s="2" t="str">
        <f t="shared" si="17"/>
        <v>UE</v>
      </c>
      <c r="F143" s="1" t="str">
        <f>IF(_xlfn.SINGLE('~10 Other Crossings'!TypeCL)="WC","",_xlfn.CONCAT(UPPER(_xlfn.SINGLE(Description)),IF(ISBLANK(_xlfn.SINGLE(CrossingIdentifierDescription)),""," ["&amp;_xlfn.SINGLE(CrossingIdentifierDescription)&amp;"]")," (",_xlfn.SINGLE(PXID),")"))</f>
        <v>TMPL BURIED CATHODIC CABLE [U/G POWER CABLE] (U4666.0)</v>
      </c>
      <c r="G14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01-13283-M002-XH0322001</v>
      </c>
      <c r="M143" s="1" t="s">
        <v>6651</v>
      </c>
      <c r="N143" s="1">
        <v>1030410.93</v>
      </c>
      <c r="O143" s="1" t="s">
        <v>3023</v>
      </c>
      <c r="P143" s="1" t="s">
        <v>6650</v>
      </c>
      <c r="Q143" s="1" t="s">
        <v>6649</v>
      </c>
      <c r="R143" s="1" t="s">
        <v>3020</v>
      </c>
      <c r="S143" s="1" t="s">
        <v>3019</v>
      </c>
      <c r="T143" s="1" t="s">
        <v>3093</v>
      </c>
      <c r="U143" s="1" t="s">
        <v>3059</v>
      </c>
      <c r="V143" s="1" t="s">
        <v>6642</v>
      </c>
      <c r="W143" s="1" t="s">
        <v>3015</v>
      </c>
      <c r="Y143" s="1">
        <v>43537.835243055553</v>
      </c>
      <c r="Z143" s="1">
        <v>44645</v>
      </c>
      <c r="AA143" s="1">
        <v>401768</v>
      </c>
      <c r="AB143" s="1">
        <v>44648.866030092591</v>
      </c>
      <c r="AC143" s="1" t="s">
        <v>6648</v>
      </c>
      <c r="AD143" s="1" t="s">
        <v>3056</v>
      </c>
      <c r="AE143" s="1">
        <v>4666</v>
      </c>
      <c r="AF143" s="1">
        <v>0</v>
      </c>
      <c r="AG143" s="1" t="s">
        <v>6647</v>
      </c>
      <c r="AI143" s="1" t="s">
        <v>3011</v>
      </c>
      <c r="AK143" s="1" t="s">
        <v>3010</v>
      </c>
      <c r="AL143" s="1" t="s">
        <v>3009</v>
      </c>
      <c r="AM143" s="1" t="s">
        <v>3054</v>
      </c>
      <c r="AN143" s="1" t="s">
        <v>3007</v>
      </c>
      <c r="AS143" s="1" t="s">
        <v>3006</v>
      </c>
      <c r="AT143" s="1" t="s">
        <v>3006</v>
      </c>
      <c r="AY143" s="1" t="s">
        <v>3083</v>
      </c>
      <c r="AZ143" s="1" t="s">
        <v>3005</v>
      </c>
      <c r="BA143" s="1">
        <v>622153.48207697005</v>
      </c>
      <c r="BB143" s="1">
        <v>5473960.2489869697</v>
      </c>
      <c r="BC143" s="1">
        <v>10</v>
      </c>
      <c r="BN143" s="1" t="s">
        <v>3004</v>
      </c>
      <c r="BO143" s="1" t="s">
        <v>4844</v>
      </c>
      <c r="BP143" s="1" t="s">
        <v>6203</v>
      </c>
      <c r="BQ143" s="1" t="s">
        <v>6575</v>
      </c>
      <c r="BR143" s="1" t="s">
        <v>3081</v>
      </c>
      <c r="BS143" s="1" t="s">
        <v>6639</v>
      </c>
      <c r="BT143" s="1" t="s">
        <v>6646</v>
      </c>
      <c r="BV143" s="1" t="s">
        <v>2997</v>
      </c>
      <c r="BX143" s="1" t="s">
        <v>6587</v>
      </c>
      <c r="BY143" s="1" t="s">
        <v>2995</v>
      </c>
      <c r="CB143" s="1" t="s">
        <v>6586</v>
      </c>
      <c r="CC143" s="1" t="s">
        <v>6585</v>
      </c>
      <c r="CD143" s="1" t="s">
        <v>3035</v>
      </c>
      <c r="CO143" s="1" t="s">
        <v>2991</v>
      </c>
      <c r="CP143" s="1" t="s">
        <v>6645</v>
      </c>
      <c r="CW143" s="1" t="s">
        <v>6644</v>
      </c>
      <c r="CX143" s="1" t="s">
        <v>6643</v>
      </c>
      <c r="CY143" s="1" t="s">
        <v>6581</v>
      </c>
      <c r="CZ143" s="1" t="s">
        <v>6601</v>
      </c>
    </row>
    <row r="144" spans="1:104" x14ac:dyDescent="0.2">
      <c r="A144" s="1">
        <f t="shared" si="18"/>
        <v>1030413.53</v>
      </c>
      <c r="C144" s="1" t="str">
        <f t="shared" si="19"/>
        <v>UC</v>
      </c>
      <c r="D144" s="12">
        <f>INDEX(families!$A:$A,MATCH(E144,families!$B:$B,0))</f>
        <v>35</v>
      </c>
      <c r="E144" s="2" t="str">
        <f t="shared" ref="E144:E192" si="20">C144</f>
        <v>UC</v>
      </c>
      <c r="F144" s="1" t="str">
        <f>IF(_xlfn.SINGLE('~10 Other Crossings'!TypeCL)="WC","",_xlfn.CONCAT(UPPER(_xlfn.SINGLE(Description)),IF(ISBLANK(_xlfn.SINGLE(CrossingIdentifierDescription)),""," ["&amp;_xlfn.SINGLE(CrossingIdentifierDescription)&amp;"]")," (",_xlfn.SINGLE(PXID),")"))</f>
        <v>TMPL BURIED CATHODIC CABLE (U7323.0)</v>
      </c>
      <c r="G14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01-13283-M002-XH0322001</v>
      </c>
      <c r="M144" s="1" t="s">
        <v>6641</v>
      </c>
      <c r="N144" s="1">
        <v>1030413.53</v>
      </c>
      <c r="O144" s="1" t="s">
        <v>3023</v>
      </c>
      <c r="P144" s="1" t="s">
        <v>6494</v>
      </c>
      <c r="Q144" s="1" t="s">
        <v>6493</v>
      </c>
      <c r="R144" s="1" t="s">
        <v>3019</v>
      </c>
      <c r="S144" s="1" t="s">
        <v>3019</v>
      </c>
      <c r="T144" s="1" t="s">
        <v>3093</v>
      </c>
      <c r="U144" s="1" t="s">
        <v>3059</v>
      </c>
      <c r="V144" s="1" t="s">
        <v>6642</v>
      </c>
      <c r="W144" s="1" t="s">
        <v>3015</v>
      </c>
      <c r="Y144" s="1">
        <v>44287.713263888887</v>
      </c>
      <c r="Z144" s="1">
        <v>44645</v>
      </c>
      <c r="AA144" s="1">
        <v>401768</v>
      </c>
      <c r="AB144" s="1">
        <v>44648.866087962961</v>
      </c>
      <c r="AC144" s="1" t="s">
        <v>6641</v>
      </c>
      <c r="AD144" s="1" t="s">
        <v>3056</v>
      </c>
      <c r="AE144" s="1">
        <v>7323</v>
      </c>
      <c r="AF144" s="1">
        <v>0</v>
      </c>
      <c r="AI144" s="1" t="s">
        <v>3011</v>
      </c>
      <c r="AK144" s="1" t="s">
        <v>3010</v>
      </c>
      <c r="AL144" s="1" t="s">
        <v>3009</v>
      </c>
      <c r="AM144" s="1" t="s">
        <v>3818</v>
      </c>
      <c r="AN144" s="1" t="s">
        <v>6640</v>
      </c>
      <c r="AS144" s="1" t="s">
        <v>3006</v>
      </c>
      <c r="AT144" s="1" t="s">
        <v>3006</v>
      </c>
      <c r="AY144" s="1" t="s">
        <v>3083</v>
      </c>
      <c r="AZ144" s="1" t="s">
        <v>3005</v>
      </c>
      <c r="BA144" s="1">
        <v>622152.33799999999</v>
      </c>
      <c r="BB144" s="1">
        <v>5473957.9029999999</v>
      </c>
      <c r="BC144" s="1">
        <v>10</v>
      </c>
      <c r="BN144" s="1" t="s">
        <v>3004</v>
      </c>
      <c r="BO144" s="1" t="s">
        <v>4844</v>
      </c>
      <c r="BP144" s="1" t="s">
        <v>6203</v>
      </c>
      <c r="BQ144" s="1" t="s">
        <v>6575</v>
      </c>
      <c r="BR144" s="1" t="s">
        <v>3081</v>
      </c>
      <c r="BS144" s="1" t="s">
        <v>6639</v>
      </c>
      <c r="BT144" s="1" t="s">
        <v>6638</v>
      </c>
      <c r="BU144" s="1">
        <v>8.5000000000000006E-2</v>
      </c>
      <c r="BV144" s="1" t="s">
        <v>2997</v>
      </c>
      <c r="CB144" s="1" t="s">
        <v>6586</v>
      </c>
      <c r="CD144" s="1" t="s">
        <v>3035</v>
      </c>
      <c r="CO144" s="1" t="s">
        <v>2991</v>
      </c>
      <c r="CP144" s="1" t="s">
        <v>6637</v>
      </c>
      <c r="CX144" s="1" t="s">
        <v>6636</v>
      </c>
      <c r="CZ144" s="1" t="s">
        <v>6594</v>
      </c>
    </row>
    <row r="145" spans="1:104" x14ac:dyDescent="0.2">
      <c r="A145" s="1">
        <f t="shared" si="18"/>
        <v>1030442.33</v>
      </c>
      <c r="C145" s="1" t="str">
        <f t="shared" si="19"/>
        <v>RD</v>
      </c>
      <c r="D145" s="12">
        <f>INDEX(families!$A:$A,MATCH(E145,families!$B:$B,0))</f>
        <v>31</v>
      </c>
      <c r="E145" s="2" t="str">
        <f t="shared" si="20"/>
        <v>RD</v>
      </c>
      <c r="F145" s="1" t="str">
        <f>IF(_xlfn.SINGLE('~10 Other Crossings'!TypeCL)="WC","",_xlfn.CONCAT(UPPER(_xlfn.SINGLE(Description)),IF(ISBLANK(_xlfn.SINGLE(CrossingIdentifierDescription)),""," ["&amp;_xlfn.SINGLE(CrossingIdentifierDescription)&amp;"]")," (",_xlfn.SINGLE(PXID),")"))</f>
        <v>UNSIGNED ROAD (T4073.3)</v>
      </c>
      <c r="G14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01-13283-M002-XH0322001</v>
      </c>
      <c r="M145" s="1" t="s">
        <v>6635</v>
      </c>
      <c r="N145" s="1">
        <v>1030442.33</v>
      </c>
      <c r="O145" s="1" t="s">
        <v>3023</v>
      </c>
      <c r="P145" s="1" t="s">
        <v>6634</v>
      </c>
      <c r="Q145" s="1" t="s">
        <v>6633</v>
      </c>
      <c r="R145" s="1" t="s">
        <v>3020</v>
      </c>
      <c r="S145" s="1" t="s">
        <v>3019</v>
      </c>
      <c r="T145" s="1" t="s">
        <v>3093</v>
      </c>
      <c r="U145" s="1" t="s">
        <v>3040</v>
      </c>
      <c r="V145" s="1" t="s">
        <v>6632</v>
      </c>
      <c r="W145" s="1" t="s">
        <v>3122</v>
      </c>
      <c r="Y145" s="1">
        <v>43515.779143518521</v>
      </c>
      <c r="Z145" s="1">
        <v>44645</v>
      </c>
      <c r="AA145" s="1">
        <v>401768</v>
      </c>
      <c r="AB145" s="1">
        <v>44648.866030092591</v>
      </c>
      <c r="AC145" s="1" t="s">
        <v>6631</v>
      </c>
      <c r="AD145" s="1" t="s">
        <v>3041</v>
      </c>
      <c r="AE145" s="1">
        <v>4073</v>
      </c>
      <c r="AF145" s="1">
        <v>3</v>
      </c>
      <c r="AH145" s="1" t="s">
        <v>3119</v>
      </c>
      <c r="AI145" s="1" t="s">
        <v>3087</v>
      </c>
      <c r="AJ145" s="1" t="s">
        <v>3086</v>
      </c>
      <c r="AK145" s="1" t="s">
        <v>3039</v>
      </c>
      <c r="AL145" s="1" t="s">
        <v>3009</v>
      </c>
      <c r="AM145" s="1" t="s">
        <v>735</v>
      </c>
      <c r="AP145" s="1">
        <v>54</v>
      </c>
      <c r="AX145" s="1" t="s">
        <v>6630</v>
      </c>
      <c r="AY145" s="1" t="s">
        <v>3083</v>
      </c>
      <c r="AZ145" s="1" t="s">
        <v>3005</v>
      </c>
      <c r="BA145" s="1">
        <v>622132.44999762997</v>
      </c>
      <c r="BB145" s="1">
        <v>5473938.3800307298</v>
      </c>
      <c r="BC145" s="1">
        <v>10</v>
      </c>
      <c r="BD145" s="1" t="s">
        <v>3082</v>
      </c>
      <c r="BE145" s="1">
        <v>1032.8800000000001</v>
      </c>
      <c r="BG145" s="1">
        <v>41928</v>
      </c>
      <c r="BN145" s="1" t="s">
        <v>3004</v>
      </c>
      <c r="BO145" s="1" t="s">
        <v>4844</v>
      </c>
      <c r="BP145" s="1" t="s">
        <v>6203</v>
      </c>
      <c r="BQ145" s="1" t="s">
        <v>6575</v>
      </c>
      <c r="BR145" s="1" t="s">
        <v>3081</v>
      </c>
      <c r="BS145" s="1" t="s">
        <v>6622</v>
      </c>
      <c r="BT145" s="1" t="s">
        <v>6621</v>
      </c>
      <c r="BV145" s="1" t="s">
        <v>2997</v>
      </c>
      <c r="BX145" s="1" t="s">
        <v>6587</v>
      </c>
      <c r="BY145" s="1" t="s">
        <v>2995</v>
      </c>
      <c r="CB145" s="1" t="s">
        <v>6586</v>
      </c>
      <c r="CC145" s="1" t="s">
        <v>6585</v>
      </c>
      <c r="CD145" s="1" t="s">
        <v>3035</v>
      </c>
      <c r="CO145" s="1" t="s">
        <v>3117</v>
      </c>
      <c r="CP145" s="1" t="s">
        <v>6629</v>
      </c>
      <c r="CW145" s="1" t="s">
        <v>6628</v>
      </c>
      <c r="CX145" s="1" t="s">
        <v>6627</v>
      </c>
      <c r="CY145" s="1" t="s">
        <v>6581</v>
      </c>
      <c r="CZ145" s="1" t="s">
        <v>2310</v>
      </c>
    </row>
    <row r="146" spans="1:104" x14ac:dyDescent="0.2">
      <c r="A146" s="1">
        <f t="shared" si="18"/>
        <v>1030457.72</v>
      </c>
      <c r="C146" s="1" t="str">
        <f t="shared" si="19"/>
        <v>HW</v>
      </c>
      <c r="D146" s="12">
        <f>INDEX(families!$A:$A,MATCH(E146,families!$B:$B,0))</f>
        <v>26</v>
      </c>
      <c r="E146" s="2" t="str">
        <f t="shared" si="20"/>
        <v>HW</v>
      </c>
      <c r="F146" s="1" t="str">
        <f>IF(_xlfn.SINGLE('~10 Other Crossings'!TypeCL)="WC","",_xlfn.CONCAT(UPPER(_xlfn.SINGLE(Description)),IF(ISBLANK(_xlfn.SINGLE(CrossingIdentifierDescription)),""," ["&amp;_xlfn.SINGLE(CrossingIdentifierDescription)&amp;"]")," (",_xlfn.SINGLE(PXID),")"))</f>
        <v>COQUIHALLA HIGHWAY NO 5 [LKI Segment: 2000] (T4074.1)</v>
      </c>
      <c r="G14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01-13283-M002-XH0322001</v>
      </c>
      <c r="M146" s="1" t="s">
        <v>6626</v>
      </c>
      <c r="N146" s="1">
        <v>1030457.72</v>
      </c>
      <c r="O146" s="1" t="s">
        <v>3023</v>
      </c>
      <c r="P146" s="1" t="s">
        <v>3136</v>
      </c>
      <c r="Q146" s="1" t="s">
        <v>6467</v>
      </c>
      <c r="R146" s="1" t="s">
        <v>3020</v>
      </c>
      <c r="S146" s="1" t="s">
        <v>3019</v>
      </c>
      <c r="T146" s="1" t="s">
        <v>3093</v>
      </c>
      <c r="U146" s="1" t="s">
        <v>4471</v>
      </c>
      <c r="V146" s="1" t="s">
        <v>6618</v>
      </c>
      <c r="W146" s="1" t="s">
        <v>3122</v>
      </c>
      <c r="Y146" s="1">
        <v>43515.780694444446</v>
      </c>
      <c r="Z146" s="1">
        <v>44645</v>
      </c>
      <c r="AA146" s="1">
        <v>401768</v>
      </c>
      <c r="AB146" s="1">
        <v>44648.866030092591</v>
      </c>
      <c r="AC146" s="1" t="s">
        <v>6625</v>
      </c>
      <c r="AD146" s="1" t="s">
        <v>3041</v>
      </c>
      <c r="AE146" s="1">
        <v>4074</v>
      </c>
      <c r="AF146" s="1">
        <v>1</v>
      </c>
      <c r="AG146" s="1" t="s">
        <v>6624</v>
      </c>
      <c r="AH146" s="1" t="s">
        <v>3133</v>
      </c>
      <c r="AI146" s="1" t="s">
        <v>3087</v>
      </c>
      <c r="AJ146" s="1" t="s">
        <v>3086</v>
      </c>
      <c r="AK146" s="1" t="s">
        <v>3039</v>
      </c>
      <c r="AL146" s="1" t="s">
        <v>3009</v>
      </c>
      <c r="AM146" s="1" t="s">
        <v>4468</v>
      </c>
      <c r="AP146" s="1">
        <v>56</v>
      </c>
      <c r="AX146" s="1" t="s">
        <v>6623</v>
      </c>
      <c r="AY146" s="1" t="s">
        <v>3083</v>
      </c>
      <c r="AZ146" s="1" t="s">
        <v>3005</v>
      </c>
      <c r="BA146" s="1">
        <v>622119.71174145001</v>
      </c>
      <c r="BB146" s="1">
        <v>5473929.74492958</v>
      </c>
      <c r="BC146" s="1">
        <v>10</v>
      </c>
      <c r="BD146" s="1" t="s">
        <v>3082</v>
      </c>
      <c r="BE146" s="1">
        <v>1032.8900000000001</v>
      </c>
      <c r="BG146" s="1">
        <v>41928</v>
      </c>
      <c r="BN146" s="1" t="s">
        <v>3004</v>
      </c>
      <c r="BO146" s="1" t="s">
        <v>4844</v>
      </c>
      <c r="BP146" s="1" t="s">
        <v>6203</v>
      </c>
      <c r="BQ146" s="1" t="s">
        <v>6575</v>
      </c>
      <c r="BR146" s="1" t="s">
        <v>3081</v>
      </c>
      <c r="BS146" s="1" t="s">
        <v>6622</v>
      </c>
      <c r="BT146" s="1" t="s">
        <v>6621</v>
      </c>
      <c r="BV146" s="1" t="s">
        <v>2997</v>
      </c>
      <c r="BX146" s="1" t="s">
        <v>6587</v>
      </c>
      <c r="BY146" s="1" t="s">
        <v>3083</v>
      </c>
      <c r="CB146" s="1" t="s">
        <v>6586</v>
      </c>
      <c r="CC146" s="1" t="s">
        <v>6585</v>
      </c>
      <c r="CD146" s="1" t="s">
        <v>3035</v>
      </c>
      <c r="CO146" s="1" t="s">
        <v>3117</v>
      </c>
      <c r="CP146" s="1" t="s">
        <v>6620</v>
      </c>
      <c r="CY146" s="1" t="s">
        <v>6581</v>
      </c>
      <c r="CZ146" s="1" t="s">
        <v>2307</v>
      </c>
    </row>
    <row r="147" spans="1:104" x14ac:dyDescent="0.2">
      <c r="A147" s="1">
        <f t="shared" si="18"/>
        <v>1030467.86</v>
      </c>
      <c r="C147" s="1" t="str">
        <f t="shared" si="19"/>
        <v>HW</v>
      </c>
      <c r="D147" s="12">
        <f>INDEX(families!$A:$A,MATCH(E147,families!$B:$B,0))</f>
        <v>26</v>
      </c>
      <c r="E147" s="2" t="str">
        <f t="shared" si="20"/>
        <v>HW</v>
      </c>
      <c r="F147" s="1" t="str">
        <f>IF(_xlfn.SINGLE('~10 Other Crossings'!TypeCL)="WC","",_xlfn.CONCAT(UPPER(_xlfn.SINGLE(Description)),IF(ISBLANK(_xlfn.SINGLE(CrossingIdentifierDescription)),""," ["&amp;_xlfn.SINGLE(CrossingIdentifierDescription)&amp;"]")," (",_xlfn.SINGLE(PXID),")"))</f>
        <v>COQUIHALLA HIGHWAY NO 5 [LKI Segment: 2005] (T4075.1)</v>
      </c>
      <c r="G14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01-13283-M002-XH0322001</v>
      </c>
      <c r="M147" s="1" t="s">
        <v>6619</v>
      </c>
      <c r="N147" s="1">
        <v>1030467.86</v>
      </c>
      <c r="O147" s="1" t="s">
        <v>3023</v>
      </c>
      <c r="P147" s="1" t="s">
        <v>3136</v>
      </c>
      <c r="Q147" s="1" t="s">
        <v>6467</v>
      </c>
      <c r="R147" s="1" t="s">
        <v>3020</v>
      </c>
      <c r="S147" s="1" t="s">
        <v>3019</v>
      </c>
      <c r="T147" s="1" t="s">
        <v>3093</v>
      </c>
      <c r="U147" s="1" t="s">
        <v>4471</v>
      </c>
      <c r="V147" s="1" t="s">
        <v>6618</v>
      </c>
      <c r="W147" s="1" t="s">
        <v>3122</v>
      </c>
      <c r="Y147" s="1">
        <v>43515.782997685186</v>
      </c>
      <c r="Z147" s="1">
        <v>44645</v>
      </c>
      <c r="AA147" s="1">
        <v>401768</v>
      </c>
      <c r="AB147" s="1">
        <v>44648.866030092591</v>
      </c>
      <c r="AC147" s="1" t="s">
        <v>6617</v>
      </c>
      <c r="AD147" s="1" t="s">
        <v>3041</v>
      </c>
      <c r="AE147" s="1">
        <v>4075</v>
      </c>
      <c r="AF147" s="1">
        <v>1</v>
      </c>
      <c r="AG147" s="1" t="s">
        <v>6465</v>
      </c>
      <c r="AH147" s="1" t="s">
        <v>3133</v>
      </c>
      <c r="AI147" s="1" t="s">
        <v>3087</v>
      </c>
      <c r="AJ147" s="1" t="s">
        <v>3086</v>
      </c>
      <c r="AK147" s="1" t="s">
        <v>3039</v>
      </c>
      <c r="AL147" s="1" t="s">
        <v>3009</v>
      </c>
      <c r="AM147" s="1" t="s">
        <v>4468</v>
      </c>
      <c r="AP147" s="1">
        <v>56</v>
      </c>
      <c r="AX147" s="1" t="s">
        <v>6616</v>
      </c>
      <c r="AY147" s="1" t="s">
        <v>3083</v>
      </c>
      <c r="AZ147" s="1" t="s">
        <v>3005</v>
      </c>
      <c r="BA147" s="1">
        <v>622111.31999108999</v>
      </c>
      <c r="BB147" s="1">
        <v>5473924.0600039903</v>
      </c>
      <c r="BC147" s="1">
        <v>10</v>
      </c>
      <c r="BD147" s="1" t="s">
        <v>3082</v>
      </c>
      <c r="BE147" s="1">
        <v>1032.9000000000001</v>
      </c>
      <c r="BG147" s="1">
        <v>41928</v>
      </c>
      <c r="BN147" s="1" t="s">
        <v>3004</v>
      </c>
      <c r="BO147" s="1" t="s">
        <v>4844</v>
      </c>
      <c r="BP147" s="1" t="s">
        <v>6203</v>
      </c>
      <c r="BQ147" s="1" t="s">
        <v>6575</v>
      </c>
      <c r="BR147" s="1" t="s">
        <v>3081</v>
      </c>
      <c r="BS147" s="1" t="s">
        <v>6589</v>
      </c>
      <c r="BT147" s="1" t="s">
        <v>6588</v>
      </c>
      <c r="BV147" s="1" t="s">
        <v>2997</v>
      </c>
      <c r="BX147" s="1" t="s">
        <v>6587</v>
      </c>
      <c r="BY147" s="1" t="s">
        <v>3083</v>
      </c>
      <c r="CB147" s="1" t="s">
        <v>6586</v>
      </c>
      <c r="CC147" s="1" t="s">
        <v>6585</v>
      </c>
      <c r="CD147" s="1" t="s">
        <v>3035</v>
      </c>
      <c r="CO147" s="1" t="s">
        <v>3117</v>
      </c>
      <c r="CP147" s="1" t="s">
        <v>6615</v>
      </c>
      <c r="CY147" s="1" t="s">
        <v>6581</v>
      </c>
      <c r="CZ147" s="1" t="s">
        <v>2304</v>
      </c>
    </row>
    <row r="148" spans="1:104" x14ac:dyDescent="0.2">
      <c r="A148" s="1">
        <f t="shared" si="18"/>
        <v>1030479.71</v>
      </c>
      <c r="C148" s="1" t="str">
        <f t="shared" si="19"/>
        <v>UC</v>
      </c>
      <c r="D148" s="12">
        <f>INDEX(families!$A:$A,MATCH(E148,families!$B:$B,0))</f>
        <v>35</v>
      </c>
      <c r="E148" s="2" t="str">
        <f t="shared" si="20"/>
        <v>UC</v>
      </c>
      <c r="F148" s="1" t="str">
        <f>IF(_xlfn.SINGLE('~10 Other Crossings'!TypeCL)="WC","",_xlfn.CONCAT(UPPER(_xlfn.SINGLE(Description)),IF(ISBLANK(_xlfn.SINGLE(CrossingIdentifierDescription)),""," ["&amp;_xlfn.SINGLE(CrossingIdentifierDescription)&amp;"]")," (",_xlfn.SINGLE(PXID),")"))</f>
        <v>TELUS U/G FIBRE OPTIC COMMUNICATIONS CABLE (U4142.2)</v>
      </c>
      <c r="G14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01-13283-M002-XH0322001</v>
      </c>
      <c r="M148" s="1" t="s">
        <v>6614</v>
      </c>
      <c r="N148" s="1">
        <v>1030479.71</v>
      </c>
      <c r="O148" s="1" t="s">
        <v>3023</v>
      </c>
      <c r="P148" s="1" t="s">
        <v>6613</v>
      </c>
      <c r="Q148" s="1" t="s">
        <v>6612</v>
      </c>
      <c r="R148" s="1" t="s">
        <v>3020</v>
      </c>
      <c r="S148" s="1" t="s">
        <v>3019</v>
      </c>
      <c r="T148" s="1" t="s">
        <v>3093</v>
      </c>
      <c r="U148" s="1" t="s">
        <v>3821</v>
      </c>
      <c r="V148" s="1" t="s">
        <v>4438</v>
      </c>
      <c r="W148" s="1" t="s">
        <v>3102</v>
      </c>
      <c r="Y148" s="1">
        <v>43537.012812499997</v>
      </c>
      <c r="Z148" s="1">
        <v>44645</v>
      </c>
      <c r="AA148" s="1">
        <v>401768</v>
      </c>
      <c r="AB148" s="1">
        <v>44648.866030092591</v>
      </c>
      <c r="AC148" s="1" t="s">
        <v>6611</v>
      </c>
      <c r="AD148" s="1" t="s">
        <v>3056</v>
      </c>
      <c r="AE148" s="1">
        <v>4142</v>
      </c>
      <c r="AF148" s="1">
        <v>2</v>
      </c>
      <c r="AH148" s="1" t="s">
        <v>3086</v>
      </c>
      <c r="AI148" s="1" t="s">
        <v>3087</v>
      </c>
      <c r="AJ148" s="1" t="s">
        <v>3086</v>
      </c>
      <c r="AK148" s="1" t="s">
        <v>3010</v>
      </c>
      <c r="AL148" s="1" t="s">
        <v>3009</v>
      </c>
      <c r="AM148" s="1" t="s">
        <v>3818</v>
      </c>
      <c r="AN148" s="1" t="s">
        <v>3007</v>
      </c>
      <c r="AS148" s="1" t="s">
        <v>3006</v>
      </c>
      <c r="AT148" s="1" t="s">
        <v>3006</v>
      </c>
      <c r="AX148" s="1" t="s">
        <v>6610</v>
      </c>
      <c r="AY148" s="1" t="s">
        <v>3083</v>
      </c>
      <c r="AZ148" s="1" t="s">
        <v>3005</v>
      </c>
      <c r="BA148" s="1">
        <v>622101.50932166004</v>
      </c>
      <c r="BB148" s="1">
        <v>5473917.4026123499</v>
      </c>
      <c r="BC148" s="1">
        <v>10</v>
      </c>
      <c r="BD148" s="1" t="s">
        <v>3082</v>
      </c>
      <c r="BE148" s="1">
        <v>1032.96</v>
      </c>
      <c r="BG148" s="1">
        <v>42331</v>
      </c>
      <c r="BN148" s="1" t="s">
        <v>3004</v>
      </c>
      <c r="BO148" s="1" t="s">
        <v>4844</v>
      </c>
      <c r="BP148" s="1" t="s">
        <v>6203</v>
      </c>
      <c r="BQ148" s="1" t="s">
        <v>6575</v>
      </c>
      <c r="BR148" s="1" t="s">
        <v>3081</v>
      </c>
      <c r="BS148" s="1" t="s">
        <v>6589</v>
      </c>
      <c r="BT148" s="1" t="s">
        <v>6580</v>
      </c>
      <c r="BV148" s="1" t="s">
        <v>2997</v>
      </c>
      <c r="BX148" s="1" t="s">
        <v>6587</v>
      </c>
      <c r="BY148" s="1" t="s">
        <v>2995</v>
      </c>
      <c r="CB148" s="1" t="s">
        <v>6586</v>
      </c>
      <c r="CC148" s="1" t="s">
        <v>6585</v>
      </c>
      <c r="CD148" s="1" t="s">
        <v>3035</v>
      </c>
      <c r="CO148" s="1" t="s">
        <v>2991</v>
      </c>
      <c r="CP148" s="1" t="s">
        <v>6609</v>
      </c>
      <c r="CW148" s="1" t="s">
        <v>6608</v>
      </c>
      <c r="CX148" s="1" t="s">
        <v>6607</v>
      </c>
      <c r="CY148" s="1" t="s">
        <v>6568</v>
      </c>
      <c r="CZ148" s="1" t="s">
        <v>2301</v>
      </c>
    </row>
    <row r="149" spans="1:104" x14ac:dyDescent="0.2">
      <c r="A149" s="1">
        <f t="shared" si="18"/>
        <v>1030481.76</v>
      </c>
      <c r="C149" s="1" t="str">
        <f t="shared" si="19"/>
        <v>OE</v>
      </c>
      <c r="D149" s="12">
        <f>INDEX(families!$A:$A,MATCH(E149,families!$B:$B,0))</f>
        <v>28</v>
      </c>
      <c r="E149" s="2" t="str">
        <f t="shared" si="20"/>
        <v>OE</v>
      </c>
      <c r="F149" s="1" t="str">
        <f>IF(_xlfn.SINGLE('~10 Other Crossings'!TypeCL)="WC","",_xlfn.CONCAT(UPPER(_xlfn.SINGLE(Description)),IF(ISBLANK(_xlfn.SINGLE(CrossingIdentifierDescription)),""," ["&amp;_xlfn.SINGLE(CrossingIdentifierDescription)&amp;"]")," (",_xlfn.SINGLE(PXID),")"))</f>
        <v>BC HYDRO O/H DISTRIBUTION [DISTRIBUTION] (U4139.1)</v>
      </c>
      <c r="G14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01-13283-M002-XH0322001 - Goalposts Required</v>
      </c>
      <c r="M149" s="1" t="s">
        <v>6606</v>
      </c>
      <c r="N149" s="1">
        <v>1030481.76</v>
      </c>
      <c r="O149" s="1" t="s">
        <v>3023</v>
      </c>
      <c r="P149" s="1" t="s">
        <v>6600</v>
      </c>
      <c r="Q149" s="1" t="s">
        <v>6599</v>
      </c>
      <c r="R149" s="1" t="s">
        <v>3020</v>
      </c>
      <c r="S149" s="1" t="s">
        <v>3019</v>
      </c>
      <c r="T149" s="1" t="s">
        <v>3093</v>
      </c>
      <c r="U149" s="1" t="s">
        <v>3092</v>
      </c>
      <c r="V149" s="1" t="s">
        <v>3091</v>
      </c>
      <c r="W149" s="1" t="s">
        <v>3090</v>
      </c>
      <c r="Y149" s="1">
        <v>43537.04824074074</v>
      </c>
      <c r="Z149" s="1">
        <v>44645</v>
      </c>
      <c r="AA149" s="1">
        <v>401768</v>
      </c>
      <c r="AB149" s="1">
        <v>44648.866030092591</v>
      </c>
      <c r="AC149" s="1" t="s">
        <v>6605</v>
      </c>
      <c r="AD149" s="1" t="s">
        <v>3056</v>
      </c>
      <c r="AE149" s="1">
        <v>4139</v>
      </c>
      <c r="AF149" s="1">
        <v>1</v>
      </c>
      <c r="AG149" s="1" t="s">
        <v>3088</v>
      </c>
      <c r="AH149" s="1" t="s">
        <v>3086</v>
      </c>
      <c r="AI149" s="1" t="s">
        <v>3087</v>
      </c>
      <c r="AJ149" s="1" t="s">
        <v>3086</v>
      </c>
      <c r="AK149" s="1" t="s">
        <v>3010</v>
      </c>
      <c r="AL149" s="1" t="s">
        <v>3009</v>
      </c>
      <c r="AM149" s="1" t="s">
        <v>3085</v>
      </c>
      <c r="AS149" s="1" t="s">
        <v>3006</v>
      </c>
      <c r="AT149" s="1" t="s">
        <v>1020</v>
      </c>
      <c r="AX149" s="1" t="s">
        <v>6604</v>
      </c>
      <c r="AY149" s="1" t="s">
        <v>3083</v>
      </c>
      <c r="AZ149" s="1" t="s">
        <v>3005</v>
      </c>
      <c r="BA149" s="1">
        <v>622099.80999890005</v>
      </c>
      <c r="BB149" s="1">
        <v>5473916.2600479098</v>
      </c>
      <c r="BC149" s="1">
        <v>10</v>
      </c>
      <c r="BD149" s="1" t="s">
        <v>3082</v>
      </c>
      <c r="BE149" s="1">
        <v>1032.92</v>
      </c>
      <c r="BG149" s="1">
        <v>42332</v>
      </c>
      <c r="BN149" s="1" t="s">
        <v>3004</v>
      </c>
      <c r="BO149" s="1" t="s">
        <v>4844</v>
      </c>
      <c r="BP149" s="1" t="s">
        <v>6203</v>
      </c>
      <c r="BQ149" s="1" t="s">
        <v>6575</v>
      </c>
      <c r="BR149" s="1" t="s">
        <v>3081</v>
      </c>
      <c r="BS149" s="1" t="s">
        <v>6589</v>
      </c>
      <c r="BT149" s="1" t="s">
        <v>6588</v>
      </c>
      <c r="BV149" s="1" t="s">
        <v>2997</v>
      </c>
      <c r="BX149" s="1" t="s">
        <v>6587</v>
      </c>
      <c r="BY149" s="1" t="s">
        <v>2995</v>
      </c>
      <c r="CB149" s="1" t="s">
        <v>6586</v>
      </c>
      <c r="CC149" s="1" t="s">
        <v>6585</v>
      </c>
      <c r="CD149" s="1" t="s">
        <v>3035</v>
      </c>
      <c r="CO149" s="1" t="s">
        <v>2991</v>
      </c>
      <c r="CP149" s="1" t="s">
        <v>6603</v>
      </c>
      <c r="CW149" s="1" t="s">
        <v>6602</v>
      </c>
      <c r="CX149" s="1" t="s">
        <v>6595</v>
      </c>
      <c r="CY149" s="1" t="s">
        <v>6581</v>
      </c>
      <c r="CZ149" s="1" t="s">
        <v>2299</v>
      </c>
    </row>
    <row r="150" spans="1:104" x14ac:dyDescent="0.2">
      <c r="A150" s="1">
        <f t="shared" si="18"/>
        <v>1030481.76</v>
      </c>
      <c r="C150" s="1" t="str">
        <f t="shared" si="19"/>
        <v>OC</v>
      </c>
      <c r="D150" s="12">
        <f>INDEX(families!$A:$A,MATCH(E150,families!$B:$B,0))</f>
        <v>27</v>
      </c>
      <c r="E150" s="2" t="str">
        <f t="shared" si="20"/>
        <v>OC</v>
      </c>
      <c r="F150" s="1" t="str">
        <f>IF(_xlfn.SINGLE('~10 Other Crossings'!TypeCL)="WC","",_xlfn.CONCAT(UPPER(_xlfn.SINGLE(Description)),IF(ISBLANK(_xlfn.SINGLE(CrossingIdentifierDescription)),""," ["&amp;_xlfn.SINGLE(CrossingIdentifierDescription)&amp;"]")," (",_xlfn.SINGLE(PXID),")"))</f>
        <v>TELUS O/H COMMUNICATIONS CABLE [O/H COMMUNICATIONS CABLE] (U4581.0)</v>
      </c>
      <c r="G15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01-13283-M002-XH0322001 - Goalposts Required</v>
      </c>
      <c r="M150" s="1" t="s">
        <v>6601</v>
      </c>
      <c r="N150" s="1">
        <v>1030481.76</v>
      </c>
      <c r="O150" s="1" t="s">
        <v>3023</v>
      </c>
      <c r="P150" s="1" t="s">
        <v>6600</v>
      </c>
      <c r="Q150" s="1" t="s">
        <v>6599</v>
      </c>
      <c r="R150" s="1" t="s">
        <v>3020</v>
      </c>
      <c r="S150" s="1" t="s">
        <v>3019</v>
      </c>
      <c r="T150" s="1" t="s">
        <v>3093</v>
      </c>
      <c r="U150" s="1" t="s">
        <v>3104</v>
      </c>
      <c r="V150" s="1" t="s">
        <v>3103</v>
      </c>
      <c r="W150" s="1" t="s">
        <v>3102</v>
      </c>
      <c r="Y150" s="1">
        <v>43537.050497685188</v>
      </c>
      <c r="Z150" s="1">
        <v>44645</v>
      </c>
      <c r="AA150" s="1">
        <v>401768</v>
      </c>
      <c r="AB150" s="1">
        <v>44648.866030092591</v>
      </c>
      <c r="AC150" s="1" t="s">
        <v>6598</v>
      </c>
      <c r="AD150" s="1" t="s">
        <v>3056</v>
      </c>
      <c r="AE150" s="1">
        <v>4581</v>
      </c>
      <c r="AF150" s="1">
        <v>0</v>
      </c>
      <c r="AG150" s="1" t="s">
        <v>3100</v>
      </c>
      <c r="AH150" s="1" t="s">
        <v>3086</v>
      </c>
      <c r="AI150" s="1" t="s">
        <v>3087</v>
      </c>
      <c r="AJ150" s="1" t="s">
        <v>3086</v>
      </c>
      <c r="AK150" s="1" t="s">
        <v>3010</v>
      </c>
      <c r="AL150" s="1" t="s">
        <v>3009</v>
      </c>
      <c r="AM150" s="1" t="s">
        <v>3099</v>
      </c>
      <c r="AS150" s="1" t="s">
        <v>3006</v>
      </c>
      <c r="AT150" s="1" t="s">
        <v>1020</v>
      </c>
      <c r="AY150" s="1" t="s">
        <v>3083</v>
      </c>
      <c r="AZ150" s="1" t="s">
        <v>3005</v>
      </c>
      <c r="BA150" s="1">
        <v>622099.80999890005</v>
      </c>
      <c r="BB150" s="1">
        <v>5473916.2600479098</v>
      </c>
      <c r="BC150" s="1">
        <v>10</v>
      </c>
      <c r="BG150" s="1">
        <v>42332</v>
      </c>
      <c r="BN150" s="1" t="s">
        <v>3004</v>
      </c>
      <c r="BO150" s="1" t="s">
        <v>4844</v>
      </c>
      <c r="BP150" s="1" t="s">
        <v>6203</v>
      </c>
      <c r="BQ150" s="1" t="s">
        <v>6575</v>
      </c>
      <c r="BR150" s="1" t="s">
        <v>3081</v>
      </c>
      <c r="BS150" s="1" t="s">
        <v>6589</v>
      </c>
      <c r="BT150" s="1" t="s">
        <v>6588</v>
      </c>
      <c r="BV150" s="1" t="s">
        <v>2997</v>
      </c>
      <c r="BX150" s="1" t="s">
        <v>6587</v>
      </c>
      <c r="BY150" s="1" t="s">
        <v>2995</v>
      </c>
      <c r="CB150" s="1" t="s">
        <v>6586</v>
      </c>
      <c r="CC150" s="1" t="s">
        <v>6585</v>
      </c>
      <c r="CD150" s="1" t="s">
        <v>3035</v>
      </c>
      <c r="CO150" s="1" t="s">
        <v>2991</v>
      </c>
      <c r="CP150" s="1" t="s">
        <v>6597</v>
      </c>
      <c r="CW150" s="1" t="s">
        <v>6596</v>
      </c>
      <c r="CX150" s="1" t="s">
        <v>6595</v>
      </c>
      <c r="CY150" s="1" t="s">
        <v>6581</v>
      </c>
      <c r="CZ150" s="1" t="s">
        <v>6579</v>
      </c>
    </row>
    <row r="151" spans="1:104" x14ac:dyDescent="0.2">
      <c r="A151" s="1">
        <f t="shared" si="18"/>
        <v>1030489.92</v>
      </c>
      <c r="C151" s="1" t="str">
        <f t="shared" si="19"/>
        <v>OL</v>
      </c>
      <c r="D151" s="12">
        <f>INDEX(families!$A:$A,MATCH(E151,families!$B:$B,0))</f>
        <v>30</v>
      </c>
      <c r="E151" s="2" t="str">
        <f t="shared" si="20"/>
        <v>OL</v>
      </c>
      <c r="F151" s="1" t="str">
        <f>IF(_xlfn.SINGLE('~10 Other Crossings'!TypeCL)="WC","",_xlfn.CONCAT(UPPER(_xlfn.SINGLE(Description)),IF(ISBLANK(_xlfn.SINGLE(CrossingIdentifierDescription)),""," ["&amp;_xlfn.SINGLE(CrossingIdentifierDescription)&amp;"]")," (",_xlfn.SINGLE(PXID),")"))</f>
        <v>TRANS MOUNTAIN PIPELINE CO. LTD. BURIED PIPE [CRUDE OIL PIPELINE] (P3570.1)</v>
      </c>
      <c r="G15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01-13283-M002-XH0322001</v>
      </c>
      <c r="M151" s="1" t="s">
        <v>6594</v>
      </c>
      <c r="N151" s="1">
        <v>1030489.92</v>
      </c>
      <c r="O151" s="1" t="s">
        <v>3023</v>
      </c>
      <c r="P151" s="1" t="s">
        <v>6593</v>
      </c>
      <c r="Q151" s="1" t="s">
        <v>6592</v>
      </c>
      <c r="R151" s="1" t="s">
        <v>3020</v>
      </c>
      <c r="S151" s="1" t="s">
        <v>3019</v>
      </c>
      <c r="T151" s="1" t="s">
        <v>3093</v>
      </c>
      <c r="U151" s="1" t="s">
        <v>3017</v>
      </c>
      <c r="V151" s="1" t="s">
        <v>3619</v>
      </c>
      <c r="W151" s="1" t="s">
        <v>3015</v>
      </c>
      <c r="Y151" s="1">
        <v>43536.14471064815</v>
      </c>
      <c r="Z151" s="1">
        <v>44645</v>
      </c>
      <c r="AA151" s="1">
        <v>401768</v>
      </c>
      <c r="AB151" s="1">
        <v>44648.866030092591</v>
      </c>
      <c r="AC151" s="1" t="s">
        <v>6591</v>
      </c>
      <c r="AD151" s="1" t="s">
        <v>3013</v>
      </c>
      <c r="AE151" s="1">
        <v>3570</v>
      </c>
      <c r="AF151" s="1">
        <v>1</v>
      </c>
      <c r="AG151" s="1" t="s">
        <v>3617</v>
      </c>
      <c r="AH151" s="1" t="s">
        <v>3086</v>
      </c>
      <c r="AI151" s="1" t="s">
        <v>3087</v>
      </c>
      <c r="AJ151" s="1" t="s">
        <v>3086</v>
      </c>
      <c r="AK151" s="1" t="s">
        <v>3010</v>
      </c>
      <c r="AL151" s="1" t="s">
        <v>3009</v>
      </c>
      <c r="AM151" s="1" t="s">
        <v>3008</v>
      </c>
      <c r="AN151" s="1" t="s">
        <v>3007</v>
      </c>
      <c r="AS151" s="1" t="s">
        <v>3006</v>
      </c>
      <c r="AT151" s="1" t="s">
        <v>3006</v>
      </c>
      <c r="AX151" s="1" t="s">
        <v>6590</v>
      </c>
      <c r="AY151" s="1" t="s">
        <v>3083</v>
      </c>
      <c r="AZ151" s="1" t="s">
        <v>3005</v>
      </c>
      <c r="BA151" s="1">
        <v>622093.0600236</v>
      </c>
      <c r="BB151" s="1">
        <v>5473911.6799517404</v>
      </c>
      <c r="BC151" s="1">
        <v>10</v>
      </c>
      <c r="BD151" s="1" t="s">
        <v>3082</v>
      </c>
      <c r="BE151" s="1">
        <v>1032.72</v>
      </c>
      <c r="BG151" s="1">
        <v>42331</v>
      </c>
      <c r="BN151" s="1" t="s">
        <v>3004</v>
      </c>
      <c r="BO151" s="1" t="s">
        <v>4844</v>
      </c>
      <c r="BP151" s="1" t="s">
        <v>6203</v>
      </c>
      <c r="BQ151" s="1" t="s">
        <v>6575</v>
      </c>
      <c r="BR151" s="1" t="s">
        <v>3081</v>
      </c>
      <c r="BS151" s="1" t="s">
        <v>6589</v>
      </c>
      <c r="BT151" s="1" t="s">
        <v>6588</v>
      </c>
      <c r="BV151" s="1" t="s">
        <v>2997</v>
      </c>
      <c r="BX151" s="1" t="s">
        <v>6587</v>
      </c>
      <c r="BY151" s="1" t="s">
        <v>2995</v>
      </c>
      <c r="CB151" s="1" t="s">
        <v>6586</v>
      </c>
      <c r="CC151" s="1" t="s">
        <v>6585</v>
      </c>
      <c r="CD151" s="1" t="s">
        <v>3035</v>
      </c>
      <c r="CO151" s="1" t="s">
        <v>2991</v>
      </c>
      <c r="CP151" s="1" t="s">
        <v>6584</v>
      </c>
      <c r="CW151" s="1" t="s">
        <v>6583</v>
      </c>
      <c r="CX151" s="1" t="s">
        <v>6582</v>
      </c>
      <c r="CY151" s="1" t="s">
        <v>6581</v>
      </c>
      <c r="CZ151" s="1" t="s">
        <v>2295</v>
      </c>
    </row>
    <row r="152" spans="1:104" x14ac:dyDescent="0.2">
      <c r="A152" s="1">
        <f t="shared" si="18"/>
        <v>1030862.01</v>
      </c>
      <c r="C152" s="1" t="str">
        <f t="shared" si="19"/>
        <v>OL</v>
      </c>
      <c r="D152" s="12">
        <f>INDEX(families!$A:$A,MATCH(E152,families!$B:$B,0))</f>
        <v>30</v>
      </c>
      <c r="E152" s="2" t="str">
        <f t="shared" si="20"/>
        <v>OL</v>
      </c>
      <c r="F152" s="1" t="str">
        <f>IF(_xlfn.SINGLE('~10 Other Crossings'!TypeCL)="WC","",_xlfn.CONCAT(UPPER(_xlfn.SINGLE(Description)),IF(ISBLANK(_xlfn.SINGLE(CrossingIdentifierDescription)),""," ["&amp;_xlfn.SINGLE(CrossingIdentifierDescription)&amp;"]")," (",_xlfn.SINGLE(PXID),")"))</f>
        <v>TRANS MOUNTAIN PIPELINE CO. LTD. BURIED PIPE [CRUDE OIL PIPELINE] (P3571.1)</v>
      </c>
      <c r="G15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52" s="1" t="s">
        <v>6579</v>
      </c>
      <c r="N152" s="1">
        <v>1030862.01</v>
      </c>
      <c r="O152" s="1" t="s">
        <v>3023</v>
      </c>
      <c r="P152" s="1" t="s">
        <v>6578</v>
      </c>
      <c r="Q152" s="1" t="s">
        <v>5825</v>
      </c>
      <c r="R152" s="1" t="s">
        <v>3020</v>
      </c>
      <c r="S152" s="1" t="s">
        <v>3019</v>
      </c>
      <c r="T152" s="1" t="s">
        <v>3093</v>
      </c>
      <c r="U152" s="1" t="s">
        <v>3017</v>
      </c>
      <c r="V152" s="1" t="s">
        <v>3619</v>
      </c>
      <c r="W152" s="1" t="s">
        <v>3015</v>
      </c>
      <c r="Y152" s="1">
        <v>42471.8362037037</v>
      </c>
      <c r="Z152" s="1">
        <v>44645</v>
      </c>
      <c r="AA152" s="1">
        <v>401768</v>
      </c>
      <c r="AB152" s="1">
        <v>44655.881215277775</v>
      </c>
      <c r="AC152" s="1" t="s">
        <v>6577</v>
      </c>
      <c r="AD152" s="1" t="s">
        <v>3013</v>
      </c>
      <c r="AE152" s="1">
        <v>3571</v>
      </c>
      <c r="AF152" s="1">
        <v>1</v>
      </c>
      <c r="AG152" s="1" t="s">
        <v>3617</v>
      </c>
      <c r="AH152" s="1" t="s">
        <v>3086</v>
      </c>
      <c r="AI152" s="1" t="s">
        <v>3011</v>
      </c>
      <c r="AJ152" s="1" t="s">
        <v>3086</v>
      </c>
      <c r="AK152" s="1" t="s">
        <v>3010</v>
      </c>
      <c r="AL152" s="1" t="s">
        <v>3009</v>
      </c>
      <c r="AM152" s="1" t="s">
        <v>3008</v>
      </c>
      <c r="AN152" s="1" t="s">
        <v>3007</v>
      </c>
      <c r="AS152" s="1" t="s">
        <v>3006</v>
      </c>
      <c r="AT152" s="1" t="s">
        <v>3006</v>
      </c>
      <c r="AX152" s="1" t="s">
        <v>6576</v>
      </c>
      <c r="AY152" s="1" t="s">
        <v>2995</v>
      </c>
      <c r="AZ152" s="1" t="s">
        <v>3005</v>
      </c>
      <c r="BA152" s="1">
        <v>622147.37579003</v>
      </c>
      <c r="BB152" s="1">
        <v>5473564.3104122002</v>
      </c>
      <c r="BC152" s="1">
        <v>10</v>
      </c>
      <c r="BD152" s="1" t="s">
        <v>3082</v>
      </c>
      <c r="BE152" s="1">
        <v>1033.3499999999999</v>
      </c>
      <c r="BG152" s="1">
        <v>42245</v>
      </c>
      <c r="BN152" s="1" t="s">
        <v>3004</v>
      </c>
      <c r="BO152" s="1" t="s">
        <v>4844</v>
      </c>
      <c r="BP152" s="1" t="s">
        <v>6203</v>
      </c>
      <c r="BQ152" s="1" t="s">
        <v>6575</v>
      </c>
      <c r="BR152" s="1" t="s">
        <v>3000</v>
      </c>
      <c r="BS152" s="1" t="s">
        <v>6574</v>
      </c>
      <c r="BT152" s="1" t="s">
        <v>6573</v>
      </c>
      <c r="BV152" s="1" t="s">
        <v>2997</v>
      </c>
      <c r="BW152" s="1" t="s">
        <v>1503</v>
      </c>
      <c r="BX152" s="1" t="s">
        <v>2996</v>
      </c>
      <c r="BY152" s="1" t="s">
        <v>2995</v>
      </c>
      <c r="CB152" s="1" t="s">
        <v>2994</v>
      </c>
      <c r="CC152" s="1" t="s">
        <v>2993</v>
      </c>
      <c r="CD152" s="1" t="s">
        <v>2992</v>
      </c>
      <c r="CO152" s="1" t="s">
        <v>2991</v>
      </c>
      <c r="CP152" s="1" t="s">
        <v>6572</v>
      </c>
      <c r="CW152" s="1" t="s">
        <v>6571</v>
      </c>
      <c r="CX152" s="1" t="s">
        <v>6570</v>
      </c>
      <c r="CY152" s="1" t="s">
        <v>6568</v>
      </c>
      <c r="CZ152" s="1" t="s">
        <v>6569</v>
      </c>
    </row>
    <row r="153" spans="1:104" x14ac:dyDescent="0.2">
      <c r="A153" s="1">
        <f t="shared" si="18"/>
        <v>1032160.64</v>
      </c>
      <c r="C153" s="1" t="str">
        <f t="shared" si="19"/>
        <v>OE</v>
      </c>
      <c r="D153" s="12">
        <f>INDEX(families!$A:$A,MATCH(E153,families!$B:$B,0))</f>
        <v>28</v>
      </c>
      <c r="E153" s="2" t="str">
        <f t="shared" si="20"/>
        <v>OE</v>
      </c>
      <c r="F153" s="1" t="str">
        <f>IF(_xlfn.SINGLE('~10 Other Crossings'!TypeCL)="WC","",_xlfn.CONCAT(UPPER(_xlfn.SINGLE(Description)),IF(ISBLANK(_xlfn.SINGLE(CrossingIdentifierDescription)),""," ["&amp;_xlfn.SINGLE(CrossingIdentifierDescription)&amp;"]")," (",_xlfn.SINGLE(PXID),")"))</f>
        <v>BC HYDRO O/H DISTRIBUTION [DISTRIBUTION] (U4394.0)</v>
      </c>
      <c r="G15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53" s="1" t="s">
        <v>6567</v>
      </c>
      <c r="N153" s="1">
        <v>1032160.64</v>
      </c>
      <c r="O153" s="1" t="s">
        <v>3023</v>
      </c>
      <c r="P153" s="1" t="s">
        <v>3532</v>
      </c>
      <c r="Q153" s="1" t="s">
        <v>3531</v>
      </c>
      <c r="R153" s="1" t="s">
        <v>3020</v>
      </c>
      <c r="S153" s="1" t="s">
        <v>3019</v>
      </c>
      <c r="T153" s="1" t="s">
        <v>3093</v>
      </c>
      <c r="U153" s="1" t="s">
        <v>3092</v>
      </c>
      <c r="V153" s="1" t="s">
        <v>3091</v>
      </c>
      <c r="W153" s="1" t="s">
        <v>3090</v>
      </c>
      <c r="Y153" s="1">
        <v>42333.896273148152</v>
      </c>
      <c r="Z153" s="1">
        <v>44645</v>
      </c>
      <c r="AA153" s="1">
        <v>401768</v>
      </c>
      <c r="AB153" s="1">
        <v>44648.866018518522</v>
      </c>
      <c r="AC153" s="1" t="s">
        <v>6566</v>
      </c>
      <c r="AD153" s="1" t="s">
        <v>3056</v>
      </c>
      <c r="AE153" s="1">
        <v>4394</v>
      </c>
      <c r="AF153" s="1">
        <v>0</v>
      </c>
      <c r="AG153" s="1" t="s">
        <v>3088</v>
      </c>
      <c r="AH153" s="1" t="s">
        <v>3086</v>
      </c>
      <c r="AI153" s="1" t="s">
        <v>3011</v>
      </c>
      <c r="AJ153" s="1" t="s">
        <v>3086</v>
      </c>
      <c r="AK153" s="1" t="s">
        <v>3010</v>
      </c>
      <c r="AL153" s="1" t="s">
        <v>3009</v>
      </c>
      <c r="AM153" s="1" t="s">
        <v>3085</v>
      </c>
      <c r="AS153" s="1" t="s">
        <v>3006</v>
      </c>
      <c r="AT153" s="1" t="s">
        <v>1020</v>
      </c>
      <c r="AX153" s="1" t="s">
        <v>6565</v>
      </c>
      <c r="AY153" s="1" t="s">
        <v>2995</v>
      </c>
      <c r="AZ153" s="1" t="s">
        <v>3005</v>
      </c>
      <c r="BA153" s="1">
        <v>621933.38303098001</v>
      </c>
      <c r="BB153" s="1">
        <v>5472326.7569348598</v>
      </c>
      <c r="BC153" s="1">
        <v>10</v>
      </c>
      <c r="BG153" s="1">
        <v>42650</v>
      </c>
      <c r="BN153" s="1" t="s">
        <v>3004</v>
      </c>
      <c r="BO153" s="1" t="s">
        <v>4844</v>
      </c>
      <c r="BP153" s="1" t="s">
        <v>6203</v>
      </c>
      <c r="BQ153" s="1" t="s">
        <v>3355</v>
      </c>
      <c r="BR153" s="1" t="s">
        <v>3081</v>
      </c>
      <c r="BS153" s="1" t="s">
        <v>6529</v>
      </c>
      <c r="BT153" s="1" t="s">
        <v>6528</v>
      </c>
      <c r="BV153" s="1" t="s">
        <v>2997</v>
      </c>
      <c r="BW153" s="1" t="s">
        <v>1020</v>
      </c>
      <c r="BX153" s="1" t="s">
        <v>3194</v>
      </c>
      <c r="BY153" s="1" t="s">
        <v>2995</v>
      </c>
      <c r="CB153" s="1" t="s">
        <v>3193</v>
      </c>
      <c r="CC153" s="1" t="s">
        <v>3192</v>
      </c>
      <c r="CD153" s="1" t="s">
        <v>3035</v>
      </c>
      <c r="CO153" s="1" t="s">
        <v>2991</v>
      </c>
      <c r="CP153" s="1" t="s">
        <v>6564</v>
      </c>
      <c r="CW153" s="1" t="s">
        <v>6535</v>
      </c>
      <c r="CX153" s="1" t="s">
        <v>6560</v>
      </c>
      <c r="CY153" s="1" t="s">
        <v>6429</v>
      </c>
      <c r="CZ153" s="1" t="s">
        <v>6533</v>
      </c>
    </row>
    <row r="154" spans="1:104" x14ac:dyDescent="0.2">
      <c r="A154" s="1">
        <f t="shared" si="18"/>
        <v>1032160.64</v>
      </c>
      <c r="C154" s="1" t="str">
        <f t="shared" si="19"/>
        <v>OC</v>
      </c>
      <c r="D154" s="12">
        <f>INDEX(families!$A:$A,MATCH(E154,families!$B:$B,0))</f>
        <v>27</v>
      </c>
      <c r="E154" s="2" t="str">
        <f t="shared" si="20"/>
        <v>OC</v>
      </c>
      <c r="F154" s="1" t="str">
        <f>IF(_xlfn.SINGLE('~10 Other Crossings'!TypeCL)="WC","",_xlfn.CONCAT(UPPER(_xlfn.SINGLE(Description)),IF(ISBLANK(_xlfn.SINGLE(CrossingIdentifierDescription)),""," ["&amp;_xlfn.SINGLE(CrossingIdentifierDescription)&amp;"]")," (",_xlfn.SINGLE(PXID),")"))</f>
        <v>TELUS O/H COMMUNICATIONS CABLE [O/H COMMUNICATION CABLE] (U5333.0)</v>
      </c>
      <c r="G15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54" s="1" t="s">
        <v>6563</v>
      </c>
      <c r="N154" s="1">
        <v>1032160.64</v>
      </c>
      <c r="O154" s="1" t="s">
        <v>3023</v>
      </c>
      <c r="P154" s="1" t="s">
        <v>4187</v>
      </c>
      <c r="Q154" s="1" t="s">
        <v>4186</v>
      </c>
      <c r="R154" s="1" t="s">
        <v>3020</v>
      </c>
      <c r="S154" s="1" t="s">
        <v>3019</v>
      </c>
      <c r="T154" s="1" t="s">
        <v>3093</v>
      </c>
      <c r="U154" s="1" t="s">
        <v>3104</v>
      </c>
      <c r="V154" s="1" t="s">
        <v>3103</v>
      </c>
      <c r="W154" s="1" t="s">
        <v>3102</v>
      </c>
      <c r="Y154" s="1">
        <v>43195.712858796294</v>
      </c>
      <c r="Z154" s="1">
        <v>44645</v>
      </c>
      <c r="AA154" s="1">
        <v>401768</v>
      </c>
      <c r="AB154" s="1">
        <v>44648.866030092591</v>
      </c>
      <c r="AC154" s="1" t="s">
        <v>6562</v>
      </c>
      <c r="AD154" s="1" t="s">
        <v>3056</v>
      </c>
      <c r="AE154" s="1">
        <v>5333</v>
      </c>
      <c r="AF154" s="1">
        <v>0</v>
      </c>
      <c r="AG154" s="1" t="s">
        <v>3104</v>
      </c>
      <c r="AH154" s="1" t="s">
        <v>3086</v>
      </c>
      <c r="AI154" s="1" t="s">
        <v>3011</v>
      </c>
      <c r="AJ154" s="1" t="s">
        <v>3086</v>
      </c>
      <c r="AK154" s="1" t="s">
        <v>3010</v>
      </c>
      <c r="AL154" s="1" t="s">
        <v>3009</v>
      </c>
      <c r="AM154" s="1" t="s">
        <v>3099</v>
      </c>
      <c r="AS154" s="1" t="s">
        <v>3006</v>
      </c>
      <c r="AT154" s="1" t="s">
        <v>1020</v>
      </c>
      <c r="AY154" s="1" t="s">
        <v>2995</v>
      </c>
      <c r="AZ154" s="1" t="s">
        <v>3005</v>
      </c>
      <c r="BA154" s="1">
        <v>621933.38303098001</v>
      </c>
      <c r="BB154" s="1">
        <v>5472326.7569348598</v>
      </c>
      <c r="BC154" s="1">
        <v>10</v>
      </c>
      <c r="BN154" s="1" t="s">
        <v>3004</v>
      </c>
      <c r="BO154" s="1" t="s">
        <v>4844</v>
      </c>
      <c r="BP154" s="1" t="s">
        <v>6203</v>
      </c>
      <c r="BQ154" s="1" t="s">
        <v>3355</v>
      </c>
      <c r="BR154" s="1" t="s">
        <v>3081</v>
      </c>
      <c r="BS154" s="1" t="s">
        <v>6529</v>
      </c>
      <c r="BT154" s="1" t="s">
        <v>6528</v>
      </c>
      <c r="BV154" s="1" t="s">
        <v>2997</v>
      </c>
      <c r="BW154" s="1" t="s">
        <v>1020</v>
      </c>
      <c r="BX154" s="1" t="s">
        <v>3194</v>
      </c>
      <c r="BY154" s="1" t="s">
        <v>2995</v>
      </c>
      <c r="CB154" s="1" t="s">
        <v>3193</v>
      </c>
      <c r="CC154" s="1" t="s">
        <v>3192</v>
      </c>
      <c r="CD154" s="1" t="s">
        <v>3035</v>
      </c>
      <c r="CO154" s="1" t="s">
        <v>2991</v>
      </c>
      <c r="CP154" s="1" t="s">
        <v>6561</v>
      </c>
      <c r="CX154" s="1" t="s">
        <v>6560</v>
      </c>
      <c r="CY154" s="1" t="s">
        <v>6429</v>
      </c>
      <c r="CZ154" s="1" t="s">
        <v>6524</v>
      </c>
    </row>
    <row r="155" spans="1:104" x14ac:dyDescent="0.2">
      <c r="A155" s="1">
        <f t="shared" si="18"/>
        <v>1032184.07</v>
      </c>
      <c r="C155" s="1" t="str">
        <f t="shared" si="19"/>
        <v>RD</v>
      </c>
      <c r="D155" s="12">
        <f>INDEX(families!$A:$A,MATCH(E155,families!$B:$B,0))</f>
        <v>31</v>
      </c>
      <c r="E155" s="2" t="str">
        <f t="shared" si="20"/>
        <v>RD</v>
      </c>
      <c r="F155" s="1" t="str">
        <f>IF(_xlfn.SINGLE('~10 Other Crossings'!TypeCL)="WC","",_xlfn.CONCAT(UPPER(_xlfn.SINGLE(Description)),IF(ISBLANK(_xlfn.SINGLE(CrossingIdentifierDescription)),""," ["&amp;_xlfn.SINGLE(CrossingIdentifierDescription)&amp;"]")," (",_xlfn.SINGLE(PXID),")"))</f>
        <v>ROAD (T4076.1)</v>
      </c>
      <c r="G15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155" s="1" t="s">
        <v>6559</v>
      </c>
      <c r="N155" s="1">
        <v>1032184.07</v>
      </c>
      <c r="O155" s="1" t="s">
        <v>3023</v>
      </c>
      <c r="P155" s="1" t="s">
        <v>3630</v>
      </c>
      <c r="Q155" s="1" t="s">
        <v>3629</v>
      </c>
      <c r="R155" s="1" t="s">
        <v>3020</v>
      </c>
      <c r="S155" s="1" t="s">
        <v>3019</v>
      </c>
      <c r="T155" s="1" t="s">
        <v>3093</v>
      </c>
      <c r="U155" s="1" t="s">
        <v>3040</v>
      </c>
      <c r="V155" s="1" t="s">
        <v>3040</v>
      </c>
      <c r="W155" s="1" t="s">
        <v>4506</v>
      </c>
      <c r="Y155" s="1">
        <v>42165.883981481478</v>
      </c>
      <c r="Z155" s="1">
        <v>44645</v>
      </c>
      <c r="AA155" s="1">
        <v>401768</v>
      </c>
      <c r="AB155" s="1">
        <v>44648.866018518522</v>
      </c>
      <c r="AC155" s="1" t="s">
        <v>6558</v>
      </c>
      <c r="AD155" s="1" t="s">
        <v>3041</v>
      </c>
      <c r="AE155" s="1">
        <v>4076</v>
      </c>
      <c r="AF155" s="1">
        <v>1</v>
      </c>
      <c r="AH155" s="1" t="s">
        <v>3086</v>
      </c>
      <c r="AI155" s="1" t="s">
        <v>3011</v>
      </c>
      <c r="AJ155" s="1" t="s">
        <v>3086</v>
      </c>
      <c r="AK155" s="1" t="s">
        <v>3039</v>
      </c>
      <c r="AL155" s="1" t="s">
        <v>3009</v>
      </c>
      <c r="AM155" s="1" t="s">
        <v>735</v>
      </c>
      <c r="AX155" s="1" t="s">
        <v>6557</v>
      </c>
      <c r="AY155" s="1" t="s">
        <v>2995</v>
      </c>
      <c r="AZ155" s="1" t="s">
        <v>3005</v>
      </c>
      <c r="BA155" s="1">
        <v>621936.60893741006</v>
      </c>
      <c r="BB155" s="1">
        <v>5472303.5517298495</v>
      </c>
      <c r="BC155" s="1">
        <v>10</v>
      </c>
      <c r="BD155" s="1" t="s">
        <v>3082</v>
      </c>
      <c r="BE155" s="1">
        <v>1034.6400000000001</v>
      </c>
      <c r="BG155" s="1">
        <v>42273</v>
      </c>
      <c r="BN155" s="1" t="s">
        <v>3004</v>
      </c>
      <c r="BO155" s="1" t="s">
        <v>4844</v>
      </c>
      <c r="BP155" s="1" t="s">
        <v>6203</v>
      </c>
      <c r="BQ155" s="1" t="s">
        <v>3355</v>
      </c>
      <c r="BR155" s="1" t="s">
        <v>3081</v>
      </c>
      <c r="BS155" s="1" t="s">
        <v>6529</v>
      </c>
      <c r="BT155" s="1" t="s">
        <v>6528</v>
      </c>
      <c r="BV155" s="1" t="s">
        <v>2997</v>
      </c>
      <c r="BW155" s="1" t="s">
        <v>4642</v>
      </c>
      <c r="BX155" s="1" t="s">
        <v>3306</v>
      </c>
      <c r="BY155" s="1" t="s">
        <v>2995</v>
      </c>
      <c r="CB155" s="1" t="s">
        <v>3287</v>
      </c>
      <c r="CC155" s="1" t="s">
        <v>3286</v>
      </c>
      <c r="CD155" s="1" t="s">
        <v>3050</v>
      </c>
      <c r="CO155" s="1" t="s">
        <v>2991</v>
      </c>
      <c r="CP155" s="1" t="s">
        <v>6556</v>
      </c>
      <c r="CW155" s="1" t="s">
        <v>6543</v>
      </c>
      <c r="CX155" s="1" t="s">
        <v>6555</v>
      </c>
      <c r="CY155" s="1" t="s">
        <v>6429</v>
      </c>
      <c r="CZ155" s="1" t="s">
        <v>6516</v>
      </c>
    </row>
    <row r="156" spans="1:104" x14ac:dyDescent="0.2">
      <c r="A156" s="1">
        <f t="shared" si="18"/>
        <v>1032269.64</v>
      </c>
      <c r="C156" s="1" t="str">
        <f t="shared" si="19"/>
        <v>OE</v>
      </c>
      <c r="D156" s="12">
        <f>INDEX(families!$A:$A,MATCH(E156,families!$B:$B,0))</f>
        <v>28</v>
      </c>
      <c r="E156" s="2" t="str">
        <f t="shared" si="20"/>
        <v>OE</v>
      </c>
      <c r="F156" s="1" t="str">
        <f>IF(_xlfn.SINGLE('~10 Other Crossings'!TypeCL)="WC","",_xlfn.CONCAT(UPPER(_xlfn.SINGLE(Description)),IF(ISBLANK(_xlfn.SINGLE(CrossingIdentifierDescription)),""," ["&amp;_xlfn.SINGLE(CrossingIdentifierDescription)&amp;"]")," (",_xlfn.SINGLE(PXID),")"))</f>
        <v>BC HYDRO O/H DISTRIBUTION [DISTRIBUTION] (U4395.0)</v>
      </c>
      <c r="G15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56" s="1" t="s">
        <v>6554</v>
      </c>
      <c r="N156" s="1">
        <v>1032269.64</v>
      </c>
      <c r="O156" s="1" t="s">
        <v>3023</v>
      </c>
      <c r="P156" s="1" t="s">
        <v>3251</v>
      </c>
      <c r="Q156" s="1" t="s">
        <v>6553</v>
      </c>
      <c r="R156" s="1" t="s">
        <v>3020</v>
      </c>
      <c r="S156" s="1" t="s">
        <v>3019</v>
      </c>
      <c r="T156" s="1" t="s">
        <v>3093</v>
      </c>
      <c r="U156" s="1" t="s">
        <v>3092</v>
      </c>
      <c r="V156" s="1" t="s">
        <v>3091</v>
      </c>
      <c r="W156" s="1" t="s">
        <v>3090</v>
      </c>
      <c r="Y156" s="1">
        <v>42333.896273148152</v>
      </c>
      <c r="Z156" s="1">
        <v>44645</v>
      </c>
      <c r="AA156" s="1">
        <v>401768</v>
      </c>
      <c r="AB156" s="1">
        <v>44648.866018518522</v>
      </c>
      <c r="AC156" s="1" t="s">
        <v>6552</v>
      </c>
      <c r="AD156" s="1" t="s">
        <v>3056</v>
      </c>
      <c r="AE156" s="1">
        <v>4395</v>
      </c>
      <c r="AF156" s="1">
        <v>0</v>
      </c>
      <c r="AG156" s="1" t="s">
        <v>3088</v>
      </c>
      <c r="AH156" s="1" t="s">
        <v>3086</v>
      </c>
      <c r="AI156" s="1" t="s">
        <v>3011</v>
      </c>
      <c r="AJ156" s="1" t="s">
        <v>3086</v>
      </c>
      <c r="AK156" s="1" t="s">
        <v>3010</v>
      </c>
      <c r="AL156" s="1" t="s">
        <v>3009</v>
      </c>
      <c r="AM156" s="1" t="s">
        <v>3085</v>
      </c>
      <c r="AS156" s="1" t="s">
        <v>3006</v>
      </c>
      <c r="AT156" s="1" t="s">
        <v>1020</v>
      </c>
      <c r="AX156" s="1" t="s">
        <v>6551</v>
      </c>
      <c r="AY156" s="1" t="s">
        <v>2995</v>
      </c>
      <c r="AZ156" s="1" t="s">
        <v>3005</v>
      </c>
      <c r="BA156" s="1">
        <v>621948.61901081004</v>
      </c>
      <c r="BB156" s="1">
        <v>5472218.8270227499</v>
      </c>
      <c r="BC156" s="1">
        <v>10</v>
      </c>
      <c r="BG156" s="1">
        <v>42650</v>
      </c>
      <c r="BN156" s="1" t="s">
        <v>3004</v>
      </c>
      <c r="BO156" s="1" t="s">
        <v>4844</v>
      </c>
      <c r="BP156" s="1" t="s">
        <v>6203</v>
      </c>
      <c r="BQ156" s="1" t="s">
        <v>3355</v>
      </c>
      <c r="BR156" s="1" t="s">
        <v>3081</v>
      </c>
      <c r="BS156" s="1" t="s">
        <v>6529</v>
      </c>
      <c r="BT156" s="1" t="s">
        <v>6528</v>
      </c>
      <c r="BV156" s="1" t="s">
        <v>2997</v>
      </c>
      <c r="BW156" s="1" t="s">
        <v>1020</v>
      </c>
      <c r="BX156" s="1" t="s">
        <v>3194</v>
      </c>
      <c r="BY156" s="1" t="s">
        <v>2995</v>
      </c>
      <c r="CB156" s="1" t="s">
        <v>3193</v>
      </c>
      <c r="CC156" s="1" t="s">
        <v>3192</v>
      </c>
      <c r="CD156" s="1" t="s">
        <v>3035</v>
      </c>
      <c r="CO156" s="1" t="s">
        <v>3318</v>
      </c>
      <c r="CP156" s="1" t="s">
        <v>6550</v>
      </c>
      <c r="CW156" s="1" t="s">
        <v>6535</v>
      </c>
      <c r="CX156" s="1" t="s">
        <v>6549</v>
      </c>
      <c r="CY156" s="1" t="s">
        <v>6429</v>
      </c>
      <c r="CZ156" s="1" t="s">
        <v>6512</v>
      </c>
    </row>
    <row r="157" spans="1:104" x14ac:dyDescent="0.2">
      <c r="A157" s="1">
        <f t="shared" si="18"/>
        <v>1032296.08</v>
      </c>
      <c r="C157" s="1" t="str">
        <f t="shared" si="19"/>
        <v>RD</v>
      </c>
      <c r="D157" s="12">
        <f>INDEX(families!$A:$A,MATCH(E157,families!$B:$B,0))</f>
        <v>31</v>
      </c>
      <c r="E157" s="2" t="str">
        <f t="shared" si="20"/>
        <v>RD</v>
      </c>
      <c r="F157" s="1" t="str">
        <f>IF(_xlfn.SINGLE('~10 Other Crossings'!TypeCL)="WC","",_xlfn.CONCAT(UPPER(_xlfn.SINGLE(Description)),IF(ISBLANK(_xlfn.SINGLE(CrossingIdentifierDescription)),""," ["&amp;_xlfn.SINGLE(CrossingIdentifierDescription)&amp;"]")," (",_xlfn.SINGLE(PXID),")"))</f>
        <v>ROAD (T4077.1)</v>
      </c>
      <c r="G15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57" s="1" t="s">
        <v>6548</v>
      </c>
      <c r="N157" s="1">
        <v>1032296.08</v>
      </c>
      <c r="O157" s="1" t="s">
        <v>3023</v>
      </c>
      <c r="P157" s="1" t="s">
        <v>3251</v>
      </c>
      <c r="Q157" s="1" t="s">
        <v>3942</v>
      </c>
      <c r="R157" s="1" t="s">
        <v>3020</v>
      </c>
      <c r="S157" s="1" t="s">
        <v>3019</v>
      </c>
      <c r="T157" s="1" t="s">
        <v>3093</v>
      </c>
      <c r="U157" s="1" t="s">
        <v>3040</v>
      </c>
      <c r="V157" s="1" t="s">
        <v>3040</v>
      </c>
      <c r="W157" s="1" t="s">
        <v>6547</v>
      </c>
      <c r="Y157" s="1">
        <v>42165.883981481478</v>
      </c>
      <c r="Z157" s="1">
        <v>44645</v>
      </c>
      <c r="AA157" s="1">
        <v>401768</v>
      </c>
      <c r="AB157" s="1">
        <v>44648.866018518522</v>
      </c>
      <c r="AC157" s="1" t="s">
        <v>6546</v>
      </c>
      <c r="AD157" s="1" t="s">
        <v>3041</v>
      </c>
      <c r="AE157" s="1">
        <v>4077</v>
      </c>
      <c r="AF157" s="1">
        <v>1</v>
      </c>
      <c r="AH157" s="1" t="s">
        <v>3086</v>
      </c>
      <c r="AI157" s="1" t="s">
        <v>3011</v>
      </c>
      <c r="AJ157" s="1" t="s">
        <v>3086</v>
      </c>
      <c r="AK157" s="1" t="s">
        <v>3039</v>
      </c>
      <c r="AL157" s="1" t="s">
        <v>3009</v>
      </c>
      <c r="AM157" s="1" t="s">
        <v>735</v>
      </c>
      <c r="AX157" s="1" t="s">
        <v>6545</v>
      </c>
      <c r="AY157" s="1" t="s">
        <v>2995</v>
      </c>
      <c r="AZ157" s="1" t="s">
        <v>3005</v>
      </c>
      <c r="BA157" s="1">
        <v>621952.3436275</v>
      </c>
      <c r="BB157" s="1">
        <v>5472192.6528864801</v>
      </c>
      <c r="BC157" s="1">
        <v>10</v>
      </c>
      <c r="BD157" s="1" t="s">
        <v>3082</v>
      </c>
      <c r="BE157" s="1">
        <v>1034.76</v>
      </c>
      <c r="BG157" s="1">
        <v>42273</v>
      </c>
      <c r="BN157" s="1" t="s">
        <v>3004</v>
      </c>
      <c r="BO157" s="1" t="s">
        <v>4844</v>
      </c>
      <c r="BP157" s="1" t="s">
        <v>6203</v>
      </c>
      <c r="BQ157" s="1" t="s">
        <v>3355</v>
      </c>
      <c r="BR157" s="1" t="s">
        <v>3081</v>
      </c>
      <c r="BS157" s="1" t="s">
        <v>6529</v>
      </c>
      <c r="BT157" s="1" t="s">
        <v>6528</v>
      </c>
      <c r="BV157" s="1" t="s">
        <v>2997</v>
      </c>
      <c r="BW157" s="1" t="s">
        <v>3002</v>
      </c>
      <c r="BX157" s="1" t="s">
        <v>3038</v>
      </c>
      <c r="BY157" s="1" t="s">
        <v>2995</v>
      </c>
      <c r="CB157" s="1" t="s">
        <v>3037</v>
      </c>
      <c r="CC157" s="1" t="s">
        <v>3036</v>
      </c>
      <c r="CD157" s="1" t="s">
        <v>3035</v>
      </c>
      <c r="CO157" s="1" t="s">
        <v>3065</v>
      </c>
      <c r="CP157" s="1" t="s">
        <v>6544</v>
      </c>
      <c r="CW157" s="1" t="s">
        <v>6543</v>
      </c>
      <c r="CX157" s="1" t="s">
        <v>6542</v>
      </c>
      <c r="CY157" s="1" t="s">
        <v>6429</v>
      </c>
      <c r="CZ157" s="1" t="s">
        <v>6505</v>
      </c>
    </row>
    <row r="158" spans="1:104" x14ac:dyDescent="0.2">
      <c r="A158" s="1">
        <f t="shared" si="18"/>
        <v>1032346.64</v>
      </c>
      <c r="C158" s="1" t="str">
        <f t="shared" si="19"/>
        <v>OE</v>
      </c>
      <c r="D158" s="12">
        <f>INDEX(families!$A:$A,MATCH(E158,families!$B:$B,0))</f>
        <v>28</v>
      </c>
      <c r="E158" s="2" t="str">
        <f t="shared" si="20"/>
        <v>OE</v>
      </c>
      <c r="F158" s="1" t="str">
        <f>IF(_xlfn.SINGLE('~10 Other Crossings'!TypeCL)="WC","",_xlfn.CONCAT(UPPER(_xlfn.SINGLE(Description)),IF(ISBLANK(_xlfn.SINGLE(CrossingIdentifierDescription)),""," ["&amp;_xlfn.SINGLE(CrossingIdentifierDescription)&amp;"]")," (",_xlfn.SINGLE(PXID),")"))</f>
        <v>BC HYDRO O/H DISTRIBUTION [DISTRIBUTION] (U4396.0)</v>
      </c>
      <c r="G15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58" s="1" t="s">
        <v>6541</v>
      </c>
      <c r="N158" s="1">
        <v>1032346.64</v>
      </c>
      <c r="O158" s="1" t="s">
        <v>3023</v>
      </c>
      <c r="P158" s="1" t="s">
        <v>6540</v>
      </c>
      <c r="Q158" s="1" t="s">
        <v>6539</v>
      </c>
      <c r="R158" s="1" t="s">
        <v>3020</v>
      </c>
      <c r="S158" s="1" t="s">
        <v>3019</v>
      </c>
      <c r="T158" s="1" t="s">
        <v>3093</v>
      </c>
      <c r="U158" s="1" t="s">
        <v>3092</v>
      </c>
      <c r="V158" s="1" t="s">
        <v>3091</v>
      </c>
      <c r="W158" s="1" t="s">
        <v>3090</v>
      </c>
      <c r="Y158" s="1">
        <v>42333.896273148152</v>
      </c>
      <c r="Z158" s="1">
        <v>44645</v>
      </c>
      <c r="AA158" s="1">
        <v>401768</v>
      </c>
      <c r="AB158" s="1">
        <v>44648.866018518522</v>
      </c>
      <c r="AC158" s="1" t="s">
        <v>6538</v>
      </c>
      <c r="AD158" s="1" t="s">
        <v>3056</v>
      </c>
      <c r="AE158" s="1">
        <v>4396</v>
      </c>
      <c r="AF158" s="1">
        <v>0</v>
      </c>
      <c r="AG158" s="1" t="s">
        <v>3088</v>
      </c>
      <c r="AH158" s="1" t="s">
        <v>3086</v>
      </c>
      <c r="AI158" s="1" t="s">
        <v>3011</v>
      </c>
      <c r="AJ158" s="1" t="s">
        <v>3086</v>
      </c>
      <c r="AK158" s="1" t="s">
        <v>3010</v>
      </c>
      <c r="AL158" s="1" t="s">
        <v>3009</v>
      </c>
      <c r="AM158" s="1" t="s">
        <v>3085</v>
      </c>
      <c r="AS158" s="1" t="s">
        <v>3006</v>
      </c>
      <c r="AT158" s="1" t="s">
        <v>1020</v>
      </c>
      <c r="AX158" s="1" t="s">
        <v>6537</v>
      </c>
      <c r="AY158" s="1" t="s">
        <v>2995</v>
      </c>
      <c r="AZ158" s="1" t="s">
        <v>3005</v>
      </c>
      <c r="BA158" s="1">
        <v>621959.46604243002</v>
      </c>
      <c r="BB158" s="1">
        <v>5472142.5950497203</v>
      </c>
      <c r="BC158" s="1">
        <v>10</v>
      </c>
      <c r="BG158" s="1">
        <v>42650</v>
      </c>
      <c r="BN158" s="1" t="s">
        <v>3004</v>
      </c>
      <c r="BO158" s="1" t="s">
        <v>4844</v>
      </c>
      <c r="BP158" s="1" t="s">
        <v>6203</v>
      </c>
      <c r="BQ158" s="1" t="s">
        <v>3355</v>
      </c>
      <c r="BR158" s="1" t="s">
        <v>3081</v>
      </c>
      <c r="BS158" s="1" t="s">
        <v>6529</v>
      </c>
      <c r="BT158" s="1" t="s">
        <v>6528</v>
      </c>
      <c r="BV158" s="1" t="s">
        <v>2997</v>
      </c>
      <c r="BW158" s="1" t="s">
        <v>1020</v>
      </c>
      <c r="BX158" s="1" t="s">
        <v>3194</v>
      </c>
      <c r="BY158" s="1" t="s">
        <v>2995</v>
      </c>
      <c r="CB158" s="1" t="s">
        <v>3193</v>
      </c>
      <c r="CC158" s="1" t="s">
        <v>3192</v>
      </c>
      <c r="CD158" s="1" t="s">
        <v>3035</v>
      </c>
      <c r="CO158" s="1" t="s">
        <v>2991</v>
      </c>
      <c r="CP158" s="1" t="s">
        <v>6536</v>
      </c>
      <c r="CW158" s="1" t="s">
        <v>6535</v>
      </c>
      <c r="CX158" s="1" t="s">
        <v>6534</v>
      </c>
      <c r="CY158" s="1" t="s">
        <v>6429</v>
      </c>
      <c r="CZ158" s="1" t="s">
        <v>6495</v>
      </c>
    </row>
    <row r="159" spans="1:104" x14ac:dyDescent="0.2">
      <c r="A159" s="1">
        <f t="shared" si="18"/>
        <v>1032394.64</v>
      </c>
      <c r="C159" s="1" t="str">
        <f t="shared" si="19"/>
        <v>RD</v>
      </c>
      <c r="D159" s="12">
        <f>INDEX(families!$A:$A,MATCH(E159,families!$B:$B,0))</f>
        <v>31</v>
      </c>
      <c r="E159" s="2" t="str">
        <f t="shared" si="20"/>
        <v>RD</v>
      </c>
      <c r="F159" s="1" t="str">
        <f>IF(_xlfn.SINGLE('~10 Other Crossings'!TypeCL)="WC","",_xlfn.CONCAT(UPPER(_xlfn.SINGLE(Description)),IF(ISBLANK(_xlfn.SINGLE(CrossingIdentifierDescription)),""," ["&amp;_xlfn.SINGLE(CrossingIdentifierDescription)&amp;"]")," (",_xlfn.SINGLE(PXID),")"))</f>
        <v>ROAD [Road Crossing] (T4369.0)</v>
      </c>
      <c r="G15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59" s="1" t="s">
        <v>6533</v>
      </c>
      <c r="N159" s="1">
        <v>1032394.64</v>
      </c>
      <c r="O159" s="1" t="s">
        <v>3023</v>
      </c>
      <c r="P159" s="1" t="s">
        <v>3251</v>
      </c>
      <c r="Q159" s="1" t="s">
        <v>3942</v>
      </c>
      <c r="R159" s="1" t="s">
        <v>3020</v>
      </c>
      <c r="S159" s="1" t="s">
        <v>3019</v>
      </c>
      <c r="T159" s="1" t="s">
        <v>3093</v>
      </c>
      <c r="U159" s="1" t="s">
        <v>3040</v>
      </c>
      <c r="V159" s="1" t="s">
        <v>3040</v>
      </c>
      <c r="W159" s="1" t="s">
        <v>6532</v>
      </c>
      <c r="Y159" s="1">
        <v>42333.896273148152</v>
      </c>
      <c r="Z159" s="1">
        <v>44645</v>
      </c>
      <c r="AA159" s="1">
        <v>401768</v>
      </c>
      <c r="AB159" s="1">
        <v>44648.866018518522</v>
      </c>
      <c r="AC159" s="1" t="s">
        <v>6531</v>
      </c>
      <c r="AD159" s="1" t="s">
        <v>3041</v>
      </c>
      <c r="AE159" s="1">
        <v>4369</v>
      </c>
      <c r="AF159" s="1">
        <v>0</v>
      </c>
      <c r="AG159" s="1" t="s">
        <v>3248</v>
      </c>
      <c r="AH159" s="1" t="s">
        <v>3086</v>
      </c>
      <c r="AI159" s="1" t="s">
        <v>3011</v>
      </c>
      <c r="AJ159" s="1" t="s">
        <v>3086</v>
      </c>
      <c r="AK159" s="1" t="s">
        <v>3039</v>
      </c>
      <c r="AL159" s="1" t="s">
        <v>3009</v>
      </c>
      <c r="AM159" s="1" t="s">
        <v>735</v>
      </c>
      <c r="AX159" s="1" t="s">
        <v>6530</v>
      </c>
      <c r="AY159" s="1" t="s">
        <v>2995</v>
      </c>
      <c r="AZ159" s="1" t="s">
        <v>3005</v>
      </c>
      <c r="BA159" s="1">
        <v>621965.30599736003</v>
      </c>
      <c r="BB159" s="1">
        <v>5472095.0360338101</v>
      </c>
      <c r="BC159" s="1">
        <v>10</v>
      </c>
      <c r="BN159" s="1" t="s">
        <v>3004</v>
      </c>
      <c r="BO159" s="1" t="s">
        <v>4844</v>
      </c>
      <c r="BP159" s="1" t="s">
        <v>6203</v>
      </c>
      <c r="BQ159" s="1" t="s">
        <v>3355</v>
      </c>
      <c r="BR159" s="1" t="s">
        <v>3081</v>
      </c>
      <c r="BS159" s="1" t="s">
        <v>6529</v>
      </c>
      <c r="BT159" s="1" t="s">
        <v>6528</v>
      </c>
      <c r="BV159" s="1" t="s">
        <v>2997</v>
      </c>
      <c r="BW159" s="1" t="s">
        <v>3002</v>
      </c>
      <c r="BX159" s="1" t="s">
        <v>3038</v>
      </c>
      <c r="BY159" s="1" t="s">
        <v>2995</v>
      </c>
      <c r="CB159" s="1" t="s">
        <v>3037</v>
      </c>
      <c r="CC159" s="1" t="s">
        <v>3036</v>
      </c>
      <c r="CD159" s="1" t="s">
        <v>3035</v>
      </c>
      <c r="CO159" s="1" t="s">
        <v>3065</v>
      </c>
      <c r="CP159" s="1" t="s">
        <v>6527</v>
      </c>
      <c r="CW159" s="1" t="s">
        <v>6526</v>
      </c>
      <c r="CX159" s="1" t="s">
        <v>6525</v>
      </c>
      <c r="CY159" s="1" t="s">
        <v>6429</v>
      </c>
      <c r="CZ159" s="1" t="s">
        <v>6489</v>
      </c>
    </row>
    <row r="160" spans="1:104" x14ac:dyDescent="0.2">
      <c r="A160" s="1">
        <f t="shared" si="18"/>
        <v>1032453.15</v>
      </c>
      <c r="C160" s="1" t="str">
        <f t="shared" si="19"/>
        <v>UC</v>
      </c>
      <c r="D160" s="12">
        <f>INDEX(families!$A:$A,MATCH(E160,families!$B:$B,0))</f>
        <v>35</v>
      </c>
      <c r="E160" s="2" t="str">
        <f t="shared" si="20"/>
        <v>UC</v>
      </c>
      <c r="F160" s="1" t="str">
        <f>IF(_xlfn.SINGLE('~10 Other Crossings'!TypeCL)="WC","",_xlfn.CONCAT(UPPER(_xlfn.SINGLE(Description)),IF(ISBLANK(_xlfn.SINGLE(CrossingIdentifierDescription)),""," ["&amp;_xlfn.SINGLE(CrossingIdentifierDescription)&amp;"]")," (",_xlfn.SINGLE(PXID),")"))</f>
        <v>TELUS U/G FIBRE OPTIC COMMUNICATIONS CABLE (U4145.1)</v>
      </c>
      <c r="G16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01-13283-M002-XH0324001</v>
      </c>
      <c r="M160" s="1" t="s">
        <v>6524</v>
      </c>
      <c r="N160" s="1">
        <v>1032453.15</v>
      </c>
      <c r="O160" s="1" t="s">
        <v>3023</v>
      </c>
      <c r="P160" s="1" t="s">
        <v>6523</v>
      </c>
      <c r="Q160" s="1" t="s">
        <v>6522</v>
      </c>
      <c r="R160" s="1" t="s">
        <v>3020</v>
      </c>
      <c r="S160" s="1" t="s">
        <v>3019</v>
      </c>
      <c r="T160" s="1" t="s">
        <v>3093</v>
      </c>
      <c r="U160" s="1" t="s">
        <v>3821</v>
      </c>
      <c r="V160" s="1" t="s">
        <v>4438</v>
      </c>
      <c r="W160" s="1" t="s">
        <v>3102</v>
      </c>
      <c r="Y160" s="1">
        <v>42165.883981481478</v>
      </c>
      <c r="Z160" s="1">
        <v>44645</v>
      </c>
      <c r="AA160" s="1">
        <v>401768</v>
      </c>
      <c r="AB160" s="1">
        <v>44648.866018518522</v>
      </c>
      <c r="AC160" s="1" t="s">
        <v>6521</v>
      </c>
      <c r="AD160" s="1" t="s">
        <v>3056</v>
      </c>
      <c r="AE160" s="1">
        <v>4145</v>
      </c>
      <c r="AF160" s="1">
        <v>1</v>
      </c>
      <c r="AH160" s="1" t="s">
        <v>3086</v>
      </c>
      <c r="AI160" s="1" t="s">
        <v>3087</v>
      </c>
      <c r="AJ160" s="1" t="s">
        <v>3086</v>
      </c>
      <c r="AK160" s="1" t="s">
        <v>3010</v>
      </c>
      <c r="AL160" s="1" t="s">
        <v>3009</v>
      </c>
      <c r="AM160" s="1" t="s">
        <v>3818</v>
      </c>
      <c r="AN160" s="1" t="s">
        <v>3007</v>
      </c>
      <c r="AS160" s="1" t="s">
        <v>3006</v>
      </c>
      <c r="AT160" s="1" t="s">
        <v>3006</v>
      </c>
      <c r="AX160" s="1" t="s">
        <v>6520</v>
      </c>
      <c r="AY160" s="1" t="s">
        <v>3083</v>
      </c>
      <c r="AZ160" s="1" t="s">
        <v>3005</v>
      </c>
      <c r="BA160" s="1">
        <v>621961.83338301</v>
      </c>
      <c r="BB160" s="1">
        <v>5472036.6282173404</v>
      </c>
      <c r="BC160" s="1">
        <v>10</v>
      </c>
      <c r="BD160" s="1" t="s">
        <v>3082</v>
      </c>
      <c r="BE160" s="1">
        <v>1034.9100000000001</v>
      </c>
      <c r="BG160" s="1">
        <v>42244</v>
      </c>
      <c r="BN160" s="1" t="s">
        <v>3004</v>
      </c>
      <c r="BO160" s="1" t="s">
        <v>4844</v>
      </c>
      <c r="BP160" s="1" t="s">
        <v>6203</v>
      </c>
      <c r="BQ160" s="1" t="s">
        <v>3355</v>
      </c>
      <c r="BR160" s="1" t="s">
        <v>3081</v>
      </c>
      <c r="BV160" s="1" t="s">
        <v>2997</v>
      </c>
      <c r="BX160" s="1" t="s">
        <v>6463</v>
      </c>
      <c r="BY160" s="1" t="s">
        <v>2995</v>
      </c>
      <c r="CB160" s="1" t="s">
        <v>6491</v>
      </c>
      <c r="CC160" s="1" t="s">
        <v>6499</v>
      </c>
      <c r="CD160" s="1" t="s">
        <v>3077</v>
      </c>
      <c r="CO160" s="1" t="s">
        <v>2991</v>
      </c>
      <c r="CP160" s="1" t="s">
        <v>6519</v>
      </c>
      <c r="CW160" s="1" t="s">
        <v>6518</v>
      </c>
      <c r="CX160" s="1" t="s">
        <v>6517</v>
      </c>
      <c r="CY160" s="1" t="s">
        <v>6429</v>
      </c>
      <c r="CZ160" s="1" t="s">
        <v>6479</v>
      </c>
    </row>
    <row r="161" spans="1:104" x14ac:dyDescent="0.2">
      <c r="A161" s="1">
        <f t="shared" si="18"/>
        <v>1032460.29</v>
      </c>
      <c r="C161" s="1" t="str">
        <f t="shared" si="19"/>
        <v>RD</v>
      </c>
      <c r="D161" s="12">
        <f>INDEX(families!$A:$A,MATCH(E161,families!$B:$B,0))</f>
        <v>31</v>
      </c>
      <c r="E161" s="2" t="str">
        <f t="shared" si="20"/>
        <v>RD</v>
      </c>
      <c r="F161" s="1" t="str">
        <f>IF(_xlfn.SINGLE('~10 Other Crossings'!TypeCL)="WC","",_xlfn.CONCAT(UPPER(_xlfn.SINGLE(Description)),IF(ISBLANK(_xlfn.SINGLE(CrossingIdentifierDescription)),""," ["&amp;_xlfn.SINGLE(CrossingIdentifierDescription)&amp;"]")," (",_xlfn.SINGLE(PXID),")"))</f>
        <v>OTHELLO RD [LKI Segment: 2005] (T4080.2)</v>
      </c>
      <c r="G16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01-13283-M002-XH0324001</v>
      </c>
      <c r="M161" s="1" t="s">
        <v>6516</v>
      </c>
      <c r="N161" s="1">
        <v>1032460.29</v>
      </c>
      <c r="O161" s="1" t="s">
        <v>3023</v>
      </c>
      <c r="P161" s="1" t="s">
        <v>6504</v>
      </c>
      <c r="Q161" s="1" t="s">
        <v>6503</v>
      </c>
      <c r="R161" s="1" t="s">
        <v>3020</v>
      </c>
      <c r="S161" s="1" t="s">
        <v>3019</v>
      </c>
      <c r="T161" s="1" t="s">
        <v>3093</v>
      </c>
      <c r="U161" s="1" t="s">
        <v>3040</v>
      </c>
      <c r="V161" s="1" t="s">
        <v>6123</v>
      </c>
      <c r="W161" s="1" t="s">
        <v>3122</v>
      </c>
      <c r="Y161" s="1">
        <v>43588.975717592592</v>
      </c>
      <c r="Z161" s="1">
        <v>44645</v>
      </c>
      <c r="AA161" s="1">
        <v>401768</v>
      </c>
      <c r="AB161" s="1">
        <v>44648.866041666668</v>
      </c>
      <c r="AC161" s="1" t="s">
        <v>6515</v>
      </c>
      <c r="AD161" s="1" t="s">
        <v>3041</v>
      </c>
      <c r="AE161" s="1">
        <v>4080</v>
      </c>
      <c r="AF161" s="1">
        <v>2</v>
      </c>
      <c r="AG161" s="1" t="s">
        <v>6465</v>
      </c>
      <c r="AH161" s="1" t="s">
        <v>3133</v>
      </c>
      <c r="AI161" s="1" t="s">
        <v>3087</v>
      </c>
      <c r="AJ161" s="1" t="s">
        <v>3086</v>
      </c>
      <c r="AK161" s="1" t="s">
        <v>3039</v>
      </c>
      <c r="AL161" s="1" t="s">
        <v>3009</v>
      </c>
      <c r="AM161" s="1" t="s">
        <v>735</v>
      </c>
      <c r="AP161" s="1">
        <v>65</v>
      </c>
      <c r="AX161" s="1" t="s">
        <v>6514</v>
      </c>
      <c r="AY161" s="1" t="s">
        <v>3083</v>
      </c>
      <c r="AZ161" s="1" t="s">
        <v>3005</v>
      </c>
      <c r="BA161" s="1">
        <v>621961.40000628005</v>
      </c>
      <c r="BB161" s="1">
        <v>5472029.4999962598</v>
      </c>
      <c r="BC161" s="1">
        <v>10</v>
      </c>
      <c r="BD161" s="1" t="s">
        <v>3082</v>
      </c>
      <c r="BE161" s="1">
        <v>1034.9100000000001</v>
      </c>
      <c r="BG161" s="1">
        <v>41855</v>
      </c>
      <c r="BN161" s="1" t="s">
        <v>3004</v>
      </c>
      <c r="BO161" s="1" t="s">
        <v>4844</v>
      </c>
      <c r="BP161" s="1" t="s">
        <v>6203</v>
      </c>
      <c r="BQ161" s="1" t="s">
        <v>3355</v>
      </c>
      <c r="BR161" s="1" t="s">
        <v>3081</v>
      </c>
      <c r="BV161" s="1" t="s">
        <v>2997</v>
      </c>
      <c r="BX161" s="1" t="s">
        <v>6463</v>
      </c>
      <c r="BY161" s="1" t="s">
        <v>3083</v>
      </c>
      <c r="CB161" s="1" t="s">
        <v>6491</v>
      </c>
      <c r="CC161" s="1" t="s">
        <v>6499</v>
      </c>
      <c r="CD161" s="1" t="s">
        <v>3035</v>
      </c>
      <c r="CO161" s="1" t="s">
        <v>3117</v>
      </c>
      <c r="CP161" s="1" t="s">
        <v>6513</v>
      </c>
      <c r="CY161" s="1" t="s">
        <v>6429</v>
      </c>
      <c r="CZ161" s="1" t="s">
        <v>6468</v>
      </c>
    </row>
    <row r="162" spans="1:104" x14ac:dyDescent="0.2">
      <c r="A162" s="1">
        <f t="shared" si="18"/>
        <v>1032479.74</v>
      </c>
      <c r="C162" s="1" t="str">
        <f t="shared" si="19"/>
        <v>RD</v>
      </c>
      <c r="D162" s="12">
        <f>INDEX(families!$A:$A,MATCH(E162,families!$B:$B,0))</f>
        <v>31</v>
      </c>
      <c r="E162" s="2" t="str">
        <f t="shared" si="20"/>
        <v>RD</v>
      </c>
      <c r="F162" s="1" t="str">
        <f>IF(_xlfn.SINGLE('~10 Other Crossings'!TypeCL)="WC","",_xlfn.CONCAT(UPPER(_xlfn.SINGLE(Description)),IF(ISBLANK(_xlfn.SINGLE(CrossingIdentifierDescription)),""," ["&amp;_xlfn.SINGLE(CrossingIdentifierDescription)&amp;"]")," (",_xlfn.SINGLE(PXID),")"))</f>
        <v>OTHELLO RD OFFRAMP [LKI Segment: 2005] (T4082.2)</v>
      </c>
      <c r="G16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01-13283-M002-XH0324001</v>
      </c>
      <c r="M162" s="1" t="s">
        <v>6512</v>
      </c>
      <c r="N162" s="1">
        <v>1032479.74</v>
      </c>
      <c r="O162" s="1" t="s">
        <v>3023</v>
      </c>
      <c r="P162" s="1" t="s">
        <v>6511</v>
      </c>
      <c r="Q162" s="1" t="s">
        <v>6510</v>
      </c>
      <c r="R162" s="1" t="s">
        <v>3020</v>
      </c>
      <c r="S162" s="1" t="s">
        <v>3019</v>
      </c>
      <c r="T162" s="1" t="s">
        <v>3093</v>
      </c>
      <c r="U162" s="1" t="s">
        <v>3040</v>
      </c>
      <c r="V162" s="1" t="s">
        <v>6509</v>
      </c>
      <c r="W162" s="1" t="s">
        <v>3122</v>
      </c>
      <c r="Y162" s="1">
        <v>42683.025879629633</v>
      </c>
      <c r="Z162" s="1">
        <v>44645</v>
      </c>
      <c r="AA162" s="1">
        <v>401768</v>
      </c>
      <c r="AB162" s="1">
        <v>44648.866030092591</v>
      </c>
      <c r="AC162" s="1" t="s">
        <v>6508</v>
      </c>
      <c r="AD162" s="1" t="s">
        <v>3041</v>
      </c>
      <c r="AE162" s="1">
        <v>4082</v>
      </c>
      <c r="AF162" s="1">
        <v>2</v>
      </c>
      <c r="AG162" s="1" t="s">
        <v>6465</v>
      </c>
      <c r="AH162" s="1" t="s">
        <v>3133</v>
      </c>
      <c r="AI162" s="1" t="s">
        <v>3087</v>
      </c>
      <c r="AJ162" s="1" t="s">
        <v>3086</v>
      </c>
      <c r="AK162" s="1" t="s">
        <v>3039</v>
      </c>
      <c r="AL162" s="1" t="s">
        <v>3009</v>
      </c>
      <c r="AM162" s="1" t="s">
        <v>735</v>
      </c>
      <c r="AP162" s="1">
        <v>65</v>
      </c>
      <c r="AX162" s="1" t="s">
        <v>6507</v>
      </c>
      <c r="AY162" s="1" t="s">
        <v>3083</v>
      </c>
      <c r="AZ162" s="1" t="s">
        <v>3005</v>
      </c>
      <c r="BA162" s="1">
        <v>621960.25997213996</v>
      </c>
      <c r="BB162" s="1">
        <v>5472010.0899525797</v>
      </c>
      <c r="BC162" s="1">
        <v>10</v>
      </c>
      <c r="BD162" s="1" t="s">
        <v>3082</v>
      </c>
      <c r="BE162" s="1">
        <v>1034.94</v>
      </c>
      <c r="BG162" s="1">
        <v>41855</v>
      </c>
      <c r="BN162" s="1" t="s">
        <v>3004</v>
      </c>
      <c r="BO162" s="1" t="s">
        <v>4844</v>
      </c>
      <c r="BP162" s="1" t="s">
        <v>6203</v>
      </c>
      <c r="BQ162" s="1" t="s">
        <v>3355</v>
      </c>
      <c r="BR162" s="1" t="s">
        <v>3081</v>
      </c>
      <c r="BV162" s="1" t="s">
        <v>2997</v>
      </c>
      <c r="BX162" s="1" t="s">
        <v>6463</v>
      </c>
      <c r="BY162" s="1" t="s">
        <v>2995</v>
      </c>
      <c r="CB162" s="1" t="s">
        <v>6491</v>
      </c>
      <c r="CC162" s="1" t="s">
        <v>6499</v>
      </c>
      <c r="CD162" s="1" t="s">
        <v>3035</v>
      </c>
      <c r="CO162" s="1" t="s">
        <v>3117</v>
      </c>
      <c r="CP162" s="1" t="s">
        <v>6506</v>
      </c>
      <c r="CW162" s="1" t="s">
        <v>6497</v>
      </c>
      <c r="CX162" s="1" t="s">
        <v>6496</v>
      </c>
      <c r="CY162" s="1" t="s">
        <v>6429</v>
      </c>
      <c r="CZ162" s="1" t="s">
        <v>2290</v>
      </c>
    </row>
    <row r="163" spans="1:104" x14ac:dyDescent="0.2">
      <c r="A163" s="1">
        <f t="shared" si="18"/>
        <v>1032487.93</v>
      </c>
      <c r="C163" s="1" t="str">
        <f t="shared" si="19"/>
        <v>RD</v>
      </c>
      <c r="D163" s="12">
        <f>INDEX(families!$A:$A,MATCH(E163,families!$B:$B,0))</f>
        <v>31</v>
      </c>
      <c r="E163" s="2" t="str">
        <f t="shared" si="20"/>
        <v>RD</v>
      </c>
      <c r="F163" s="1" t="str">
        <f>IF(_xlfn.SINGLE('~10 Other Crossings'!TypeCL)="WC","",_xlfn.CONCAT(UPPER(_xlfn.SINGLE(Description)),IF(ISBLANK(_xlfn.SINGLE(CrossingIdentifierDescription)),""," ["&amp;_xlfn.SINGLE(CrossingIdentifierDescription)&amp;"]")," (",_xlfn.SINGLE(PXID),")"))</f>
        <v>OTHELLO RD ONRAMP [LKI Segment: 2005] (T4081.2)</v>
      </c>
      <c r="G16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01-13283-M002-XH0324001</v>
      </c>
      <c r="M163" s="1" t="s">
        <v>6505</v>
      </c>
      <c r="N163" s="1">
        <v>1032487.93</v>
      </c>
      <c r="O163" s="1" t="s">
        <v>3023</v>
      </c>
      <c r="P163" s="1" t="s">
        <v>6504</v>
      </c>
      <c r="Q163" s="1" t="s">
        <v>6503</v>
      </c>
      <c r="R163" s="1" t="s">
        <v>3020</v>
      </c>
      <c r="S163" s="1" t="s">
        <v>3019</v>
      </c>
      <c r="T163" s="1" t="s">
        <v>3093</v>
      </c>
      <c r="U163" s="1" t="s">
        <v>3040</v>
      </c>
      <c r="V163" s="1" t="s">
        <v>6502</v>
      </c>
      <c r="W163" s="1" t="s">
        <v>3122</v>
      </c>
      <c r="Y163" s="1">
        <v>42683.025879629633</v>
      </c>
      <c r="Z163" s="1">
        <v>44645</v>
      </c>
      <c r="AA163" s="1">
        <v>401768</v>
      </c>
      <c r="AB163" s="1">
        <v>44648.866030092591</v>
      </c>
      <c r="AC163" s="1" t="s">
        <v>6501</v>
      </c>
      <c r="AD163" s="1" t="s">
        <v>3041</v>
      </c>
      <c r="AE163" s="1">
        <v>4081</v>
      </c>
      <c r="AF163" s="1">
        <v>2</v>
      </c>
      <c r="AG163" s="1" t="s">
        <v>6465</v>
      </c>
      <c r="AH163" s="1" t="s">
        <v>3133</v>
      </c>
      <c r="AI163" s="1" t="s">
        <v>3087</v>
      </c>
      <c r="AJ163" s="1" t="s">
        <v>3086</v>
      </c>
      <c r="AK163" s="1" t="s">
        <v>3039</v>
      </c>
      <c r="AL163" s="1" t="s">
        <v>3009</v>
      </c>
      <c r="AM163" s="1" t="s">
        <v>735</v>
      </c>
      <c r="AP163" s="1">
        <v>82</v>
      </c>
      <c r="AX163" s="1" t="s">
        <v>6500</v>
      </c>
      <c r="AY163" s="1" t="s">
        <v>3083</v>
      </c>
      <c r="AZ163" s="1" t="s">
        <v>3005</v>
      </c>
      <c r="BA163" s="1">
        <v>621959.77000597003</v>
      </c>
      <c r="BB163" s="1">
        <v>5472001.9099924499</v>
      </c>
      <c r="BC163" s="1">
        <v>10</v>
      </c>
      <c r="BD163" s="1" t="s">
        <v>3082</v>
      </c>
      <c r="BE163" s="1">
        <v>1034.94</v>
      </c>
      <c r="BG163" s="1">
        <v>41855</v>
      </c>
      <c r="BN163" s="1" t="s">
        <v>3004</v>
      </c>
      <c r="BO163" s="1" t="s">
        <v>4844</v>
      </c>
      <c r="BP163" s="1" t="s">
        <v>6203</v>
      </c>
      <c r="BQ163" s="1" t="s">
        <v>3355</v>
      </c>
      <c r="BR163" s="1" t="s">
        <v>3081</v>
      </c>
      <c r="BV163" s="1" t="s">
        <v>2997</v>
      </c>
      <c r="BX163" s="1" t="s">
        <v>6463</v>
      </c>
      <c r="BY163" s="1" t="s">
        <v>2995</v>
      </c>
      <c r="CB163" s="1" t="s">
        <v>6491</v>
      </c>
      <c r="CC163" s="1" t="s">
        <v>6499</v>
      </c>
      <c r="CD163" s="1" t="s">
        <v>3035</v>
      </c>
      <c r="CO163" s="1" t="s">
        <v>3117</v>
      </c>
      <c r="CP163" s="1" t="s">
        <v>6498</v>
      </c>
      <c r="CW163" s="1" t="s">
        <v>6497</v>
      </c>
      <c r="CX163" s="1" t="s">
        <v>6496</v>
      </c>
      <c r="CY163" s="1" t="s">
        <v>6429</v>
      </c>
      <c r="CZ163" s="1" t="s">
        <v>6458</v>
      </c>
    </row>
    <row r="164" spans="1:104" x14ac:dyDescent="0.2">
      <c r="A164" s="1">
        <f t="shared" si="18"/>
        <v>1032492.1</v>
      </c>
      <c r="C164" s="1" t="str">
        <f t="shared" si="19"/>
        <v>UE</v>
      </c>
      <c r="D164" s="12">
        <f>INDEX(families!$A:$A,MATCH(E164,families!$B:$B,0))</f>
        <v>36</v>
      </c>
      <c r="E164" s="2" t="str">
        <f t="shared" si="20"/>
        <v>UE</v>
      </c>
      <c r="F164" s="1" t="str">
        <f>IF(_xlfn.SINGLE('~10 Other Crossings'!TypeCL)="WC","",_xlfn.CONCAT(UPPER(_xlfn.SINGLE(Description)),IF(ISBLANK(_xlfn.SINGLE(CrossingIdentifierDescription)),""," ["&amp;_xlfn.SINGLE(CrossingIdentifierDescription)&amp;"]")," (",_xlfn.SINGLE(PXID),")"))</f>
        <v>MOTI BURIED POWER CABLE (U7311.0)</v>
      </c>
      <c r="G16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01-13283-M002-XH0324001</v>
      </c>
      <c r="M164" s="1" t="s">
        <v>6495</v>
      </c>
      <c r="N164" s="1">
        <v>1032492.1</v>
      </c>
      <c r="O164" s="1" t="s">
        <v>3023</v>
      </c>
      <c r="P164" s="1" t="s">
        <v>6494</v>
      </c>
      <c r="Q164" s="1" t="s">
        <v>6493</v>
      </c>
      <c r="R164" s="1" t="s">
        <v>3019</v>
      </c>
      <c r="S164" s="1" t="s">
        <v>3019</v>
      </c>
      <c r="T164" s="1" t="s">
        <v>3093</v>
      </c>
      <c r="V164" s="1" t="s">
        <v>4058</v>
      </c>
      <c r="W164" s="1" t="s">
        <v>3122</v>
      </c>
      <c r="Y164" s="1">
        <v>44273.755590277775</v>
      </c>
      <c r="Z164" s="1">
        <v>44645</v>
      </c>
      <c r="AA164" s="1">
        <v>401768</v>
      </c>
      <c r="AB164" s="1">
        <v>44648.866087962961</v>
      </c>
      <c r="AC164" s="1" t="s">
        <v>6492</v>
      </c>
      <c r="AD164" s="1" t="s">
        <v>3056</v>
      </c>
      <c r="AE164" s="1">
        <v>7311</v>
      </c>
      <c r="AF164" s="1">
        <v>0</v>
      </c>
      <c r="AI164" s="1" t="s">
        <v>3087</v>
      </c>
      <c r="AK164" s="1" t="s">
        <v>3010</v>
      </c>
      <c r="AL164" s="1" t="s">
        <v>3009</v>
      </c>
      <c r="AM164" s="1" t="s">
        <v>3054</v>
      </c>
      <c r="AN164" s="1" t="s">
        <v>3007</v>
      </c>
      <c r="AT164" s="1" t="s">
        <v>3006</v>
      </c>
      <c r="AY164" s="1" t="s">
        <v>3083</v>
      </c>
      <c r="AZ164" s="1" t="s">
        <v>3005</v>
      </c>
      <c r="BA164" s="1">
        <v>621959.52</v>
      </c>
      <c r="BB164" s="1">
        <v>5471997.75</v>
      </c>
      <c r="BC164" s="1">
        <v>10</v>
      </c>
      <c r="BN164" s="1" t="s">
        <v>3004</v>
      </c>
      <c r="BO164" s="1" t="s">
        <v>4844</v>
      </c>
      <c r="BP164" s="1" t="s">
        <v>6203</v>
      </c>
      <c r="BQ164" s="1" t="s">
        <v>3355</v>
      </c>
      <c r="BR164" s="1" t="s">
        <v>3081</v>
      </c>
      <c r="BV164" s="1" t="s">
        <v>2997</v>
      </c>
      <c r="CB164" s="1" t="s">
        <v>6491</v>
      </c>
      <c r="CD164" s="1" t="s">
        <v>3035</v>
      </c>
      <c r="CO164" s="1" t="s">
        <v>3117</v>
      </c>
      <c r="CP164" s="1" t="s">
        <v>6490</v>
      </c>
      <c r="CZ164" s="1" t="s">
        <v>6448</v>
      </c>
    </row>
    <row r="165" spans="1:104" x14ac:dyDescent="0.2">
      <c r="A165" s="1">
        <f t="shared" si="18"/>
        <v>1032610.16</v>
      </c>
      <c r="C165" s="1" t="str">
        <f t="shared" si="19"/>
        <v>GT</v>
      </c>
      <c r="D165" s="12">
        <f>INDEX(families!$A:$A,MATCH(E165,families!$B:$B,0))</f>
        <v>24</v>
      </c>
      <c r="E165" s="2" t="str">
        <f t="shared" si="20"/>
        <v>GT</v>
      </c>
      <c r="F165" s="1" t="str">
        <f>IF(_xlfn.SINGLE('~10 Other Crossings'!TypeCL)="WC","",_xlfn.CONCAT(UPPER(_xlfn.SINGLE(Description)),IF(ISBLANK(_xlfn.SINGLE(CrossingIdentifierDescription)),""," ["&amp;_xlfn.SINGLE(CrossingIdentifierDescription)&amp;"]")," (",_xlfn.SINGLE(PXID),")"))</f>
        <v>NPS 30 SPECTRA ENERGY TRANSMISSION BURIED PIPE [TRANSMISSION] (P3572.2)</v>
      </c>
      <c r="G16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01-13283-M002-XU0324501</v>
      </c>
      <c r="M165" s="1" t="s">
        <v>6489</v>
      </c>
      <c r="N165" s="1">
        <v>1032610.16</v>
      </c>
      <c r="O165" s="1" t="s">
        <v>3023</v>
      </c>
      <c r="P165" s="1" t="s">
        <v>6488</v>
      </c>
      <c r="Q165" s="1" t="s">
        <v>6487</v>
      </c>
      <c r="R165" s="1" t="s">
        <v>3020</v>
      </c>
      <c r="S165" s="1" t="s">
        <v>3019</v>
      </c>
      <c r="T165" s="1" t="s">
        <v>3093</v>
      </c>
      <c r="U165" s="1" t="s">
        <v>3017</v>
      </c>
      <c r="V165" s="1" t="s">
        <v>5679</v>
      </c>
      <c r="W165" s="1" t="s">
        <v>5678</v>
      </c>
      <c r="Y165" s="1">
        <v>42471.834606481483</v>
      </c>
      <c r="Z165" s="1">
        <v>44645</v>
      </c>
      <c r="AA165" s="1">
        <v>401768</v>
      </c>
      <c r="AB165" s="1">
        <v>44648.866030092591</v>
      </c>
      <c r="AC165" s="1" t="s">
        <v>6486</v>
      </c>
      <c r="AD165" s="1" t="s">
        <v>3013</v>
      </c>
      <c r="AE165" s="1">
        <v>3572</v>
      </c>
      <c r="AF165" s="1">
        <v>2</v>
      </c>
      <c r="AG165" s="1" t="s">
        <v>3277</v>
      </c>
      <c r="AH165" s="1" t="s">
        <v>3086</v>
      </c>
      <c r="AI165" s="1" t="s">
        <v>3011</v>
      </c>
      <c r="AJ165" s="1" t="s">
        <v>3086</v>
      </c>
      <c r="AK165" s="1" t="s">
        <v>3010</v>
      </c>
      <c r="AL165" s="1" t="s">
        <v>3009</v>
      </c>
      <c r="AM165" s="1" t="s">
        <v>5676</v>
      </c>
      <c r="AN165" s="1" t="s">
        <v>3007</v>
      </c>
      <c r="AP165" s="1">
        <v>60</v>
      </c>
      <c r="AR165" s="1">
        <v>762</v>
      </c>
      <c r="AS165" s="1" t="s">
        <v>3006</v>
      </c>
      <c r="AT165" s="1" t="s">
        <v>3006</v>
      </c>
      <c r="AX165" s="1" t="s">
        <v>6485</v>
      </c>
      <c r="AY165" s="1" t="s">
        <v>3083</v>
      </c>
      <c r="AZ165" s="1" t="s">
        <v>3005</v>
      </c>
      <c r="BA165" s="1">
        <v>621943.68467595999</v>
      </c>
      <c r="BB165" s="1">
        <v>5471881.63186613</v>
      </c>
      <c r="BC165" s="1">
        <v>10</v>
      </c>
      <c r="BD165" s="1" t="s">
        <v>3082</v>
      </c>
      <c r="BE165" s="1">
        <v>1035.06</v>
      </c>
      <c r="BG165" s="1">
        <v>42244</v>
      </c>
      <c r="BN165" s="1" t="s">
        <v>3004</v>
      </c>
      <c r="BO165" s="1" t="s">
        <v>4844</v>
      </c>
      <c r="BP165" s="1" t="s">
        <v>6203</v>
      </c>
      <c r="BQ165" s="1" t="s">
        <v>3355</v>
      </c>
      <c r="BR165" s="1" t="s">
        <v>3081</v>
      </c>
      <c r="BS165" s="1" t="s">
        <v>6484</v>
      </c>
      <c r="BT165" s="1" t="s">
        <v>6459</v>
      </c>
      <c r="BV165" s="1" t="s">
        <v>2997</v>
      </c>
      <c r="BX165" s="1" t="s">
        <v>5667</v>
      </c>
      <c r="BY165" s="1" t="s">
        <v>3083</v>
      </c>
      <c r="CB165" s="1" t="s">
        <v>6483</v>
      </c>
      <c r="CC165" s="1" t="s">
        <v>6482</v>
      </c>
      <c r="CD165" s="1" t="s">
        <v>3035</v>
      </c>
      <c r="CO165" s="1" t="s">
        <v>2991</v>
      </c>
      <c r="CP165" s="1" t="s">
        <v>6481</v>
      </c>
      <c r="CX165" s="1" t="s">
        <v>6480</v>
      </c>
      <c r="CY165" s="1" t="s">
        <v>6429</v>
      </c>
      <c r="CZ165" s="1" t="s">
        <v>6440</v>
      </c>
    </row>
    <row r="166" spans="1:104" x14ac:dyDescent="0.2">
      <c r="A166" s="1">
        <f t="shared" si="18"/>
        <v>1032650.22</v>
      </c>
      <c r="C166" s="1" t="str">
        <f t="shared" si="19"/>
        <v>OL</v>
      </c>
      <c r="D166" s="12">
        <f>INDEX(families!$A:$A,MATCH(E166,families!$B:$B,0))</f>
        <v>30</v>
      </c>
      <c r="E166" s="2" t="str">
        <f t="shared" si="20"/>
        <v>OL</v>
      </c>
      <c r="F166" s="1" t="str">
        <f>IF(_xlfn.SINGLE('~10 Other Crossings'!TypeCL)="WC","",_xlfn.CONCAT(UPPER(_xlfn.SINGLE(Description)),IF(ISBLANK(_xlfn.SINGLE(CrossingIdentifierDescription)),""," ["&amp;_xlfn.SINGLE(CrossingIdentifierDescription)&amp;"]")," (",_xlfn.SINGLE(PXID),")"))</f>
        <v>TRANS MOUNTAIN PIPELINE CO. LTD. BURIED PIPE [CRUDE OIL PIPELINE] (P3573.2)</v>
      </c>
      <c r="G16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01-13283-M002-XH0325001</v>
      </c>
      <c r="M166" s="1" t="s">
        <v>6479</v>
      </c>
      <c r="N166" s="1">
        <v>1032650.22</v>
      </c>
      <c r="O166" s="1" t="s">
        <v>3023</v>
      </c>
      <c r="P166" s="1" t="s">
        <v>6478</v>
      </c>
      <c r="Q166" s="1" t="s">
        <v>6477</v>
      </c>
      <c r="R166" s="1" t="s">
        <v>3020</v>
      </c>
      <c r="S166" s="1" t="s">
        <v>3019</v>
      </c>
      <c r="T166" s="1" t="s">
        <v>3093</v>
      </c>
      <c r="U166" s="1" t="s">
        <v>3017</v>
      </c>
      <c r="V166" s="1" t="s">
        <v>3619</v>
      </c>
      <c r="W166" s="1" t="s">
        <v>3015</v>
      </c>
      <c r="Y166" s="1">
        <v>42471.834606481483</v>
      </c>
      <c r="Z166" s="1">
        <v>44645</v>
      </c>
      <c r="AA166" s="1">
        <v>401768</v>
      </c>
      <c r="AB166" s="1">
        <v>44648.866030092591</v>
      </c>
      <c r="AC166" s="1" t="s">
        <v>6476</v>
      </c>
      <c r="AD166" s="1" t="s">
        <v>3013</v>
      </c>
      <c r="AE166" s="1">
        <v>3573</v>
      </c>
      <c r="AF166" s="1">
        <v>2</v>
      </c>
      <c r="AG166" s="1" t="s">
        <v>3617</v>
      </c>
      <c r="AH166" s="1" t="s">
        <v>3086</v>
      </c>
      <c r="AI166" s="1" t="s">
        <v>3011</v>
      </c>
      <c r="AJ166" s="1" t="s">
        <v>3086</v>
      </c>
      <c r="AK166" s="1" t="s">
        <v>3010</v>
      </c>
      <c r="AL166" s="1" t="s">
        <v>3009</v>
      </c>
      <c r="AM166" s="1" t="s">
        <v>3008</v>
      </c>
      <c r="AN166" s="1" t="s">
        <v>6475</v>
      </c>
      <c r="AS166" s="1" t="s">
        <v>3006</v>
      </c>
      <c r="AT166" s="1" t="s">
        <v>3006</v>
      </c>
      <c r="AX166" s="1" t="s">
        <v>6474</v>
      </c>
      <c r="AY166" s="1" t="s">
        <v>3083</v>
      </c>
      <c r="AZ166" s="1" t="s">
        <v>3005</v>
      </c>
      <c r="BA166" s="1">
        <v>621921.53996564006</v>
      </c>
      <c r="BB166" s="1">
        <v>5471849.4999456797</v>
      </c>
      <c r="BC166" s="1">
        <v>10</v>
      </c>
      <c r="BD166" s="1" t="s">
        <v>3082</v>
      </c>
      <c r="BE166" s="1">
        <v>1035.1099999999999</v>
      </c>
      <c r="BG166" s="1">
        <v>42244</v>
      </c>
      <c r="BN166" s="1" t="s">
        <v>3004</v>
      </c>
      <c r="BO166" s="1" t="s">
        <v>4844</v>
      </c>
      <c r="BP166" s="1" t="s">
        <v>6203</v>
      </c>
      <c r="BQ166" s="1" t="s">
        <v>3355</v>
      </c>
      <c r="BR166" s="1" t="s">
        <v>3000</v>
      </c>
      <c r="BS166" s="1" t="s">
        <v>6473</v>
      </c>
      <c r="BT166" s="1" t="s">
        <v>6472</v>
      </c>
      <c r="BU166" s="1">
        <v>1.47</v>
      </c>
      <c r="BV166" s="1" t="s">
        <v>2997</v>
      </c>
      <c r="BX166" s="1" t="s">
        <v>6463</v>
      </c>
      <c r="BY166" s="1" t="s">
        <v>2995</v>
      </c>
      <c r="CB166" s="1" t="s">
        <v>6462</v>
      </c>
      <c r="CC166" s="1" t="s">
        <v>6461</v>
      </c>
      <c r="CD166" s="1" t="s">
        <v>3035</v>
      </c>
      <c r="CO166" s="1" t="s">
        <v>2991</v>
      </c>
      <c r="CP166" s="1" t="s">
        <v>6471</v>
      </c>
      <c r="CW166" s="1" t="s">
        <v>6470</v>
      </c>
      <c r="CX166" s="1" t="s">
        <v>6469</v>
      </c>
      <c r="CY166" s="1" t="s">
        <v>6429</v>
      </c>
      <c r="CZ166" s="1" t="s">
        <v>2286</v>
      </c>
    </row>
    <row r="167" spans="1:104" x14ac:dyDescent="0.2">
      <c r="A167" s="1">
        <f t="shared" si="18"/>
        <v>1032678.75</v>
      </c>
      <c r="C167" s="1" t="str">
        <f t="shared" si="19"/>
        <v>RD</v>
      </c>
      <c r="D167" s="12">
        <f>INDEX(families!$A:$A,MATCH(E167,families!$B:$B,0))</f>
        <v>31</v>
      </c>
      <c r="E167" s="2" t="str">
        <f t="shared" si="20"/>
        <v>RD</v>
      </c>
      <c r="F167" s="1" t="str">
        <f>IF(_xlfn.SINGLE('~10 Other Crossings'!TypeCL)="WC","",_xlfn.CONCAT(UPPER(_xlfn.SINGLE(Description)),IF(ISBLANK(_xlfn.SINGLE(CrossingIdentifierDescription)),""," ["&amp;_xlfn.SINGLE(CrossingIdentifierDescription)&amp;"]")," (",_xlfn.SINGLE(PXID),")"))</f>
        <v>OTHELLO RD [LKI Segment: 2005] (T4083.2)</v>
      </c>
      <c r="G16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01-13283-M002-XH0325001</v>
      </c>
      <c r="M167" s="1" t="s">
        <v>6468</v>
      </c>
      <c r="N167" s="1">
        <v>1032678.75</v>
      </c>
      <c r="O167" s="1" t="s">
        <v>3023</v>
      </c>
      <c r="P167" s="1" t="s">
        <v>3136</v>
      </c>
      <c r="Q167" s="1" t="s">
        <v>6467</v>
      </c>
      <c r="R167" s="1" t="s">
        <v>3020</v>
      </c>
      <c r="S167" s="1" t="s">
        <v>3019</v>
      </c>
      <c r="T167" s="1" t="s">
        <v>3093</v>
      </c>
      <c r="U167" s="1" t="s">
        <v>3040</v>
      </c>
      <c r="V167" s="1" t="s">
        <v>6123</v>
      </c>
      <c r="W167" s="1" t="s">
        <v>3122</v>
      </c>
      <c r="Y167" s="1">
        <v>43588.977199074077</v>
      </c>
      <c r="Z167" s="1">
        <v>44645</v>
      </c>
      <c r="AA167" s="1">
        <v>401768</v>
      </c>
      <c r="AB167" s="1">
        <v>44648.866041666668</v>
      </c>
      <c r="AC167" s="1" t="s">
        <v>6466</v>
      </c>
      <c r="AD167" s="1" t="s">
        <v>3041</v>
      </c>
      <c r="AE167" s="1">
        <v>4083</v>
      </c>
      <c r="AF167" s="1">
        <v>2</v>
      </c>
      <c r="AG167" s="1" t="s">
        <v>6465</v>
      </c>
      <c r="AH167" s="1" t="s">
        <v>3133</v>
      </c>
      <c r="AI167" s="1" t="s">
        <v>3087</v>
      </c>
      <c r="AJ167" s="1" t="s">
        <v>3086</v>
      </c>
      <c r="AK167" s="1" t="s">
        <v>3039</v>
      </c>
      <c r="AL167" s="1" t="s">
        <v>3009</v>
      </c>
      <c r="AM167" s="1" t="s">
        <v>735</v>
      </c>
      <c r="AP167" s="1">
        <v>58</v>
      </c>
      <c r="AX167" s="1" t="s">
        <v>6464</v>
      </c>
      <c r="AY167" s="1" t="s">
        <v>3083</v>
      </c>
      <c r="AZ167" s="1" t="s">
        <v>3005</v>
      </c>
      <c r="BA167" s="1">
        <v>621900.89998065995</v>
      </c>
      <c r="BB167" s="1">
        <v>5471829.8000494698</v>
      </c>
      <c r="BC167" s="1">
        <v>10</v>
      </c>
      <c r="BD167" s="1" t="s">
        <v>3082</v>
      </c>
      <c r="BE167" s="1">
        <v>1035.1400000000001</v>
      </c>
      <c r="BG167" s="1">
        <v>41855</v>
      </c>
      <c r="BN167" s="1" t="s">
        <v>3004</v>
      </c>
      <c r="BO167" s="1" t="s">
        <v>4844</v>
      </c>
      <c r="BP167" s="1" t="s">
        <v>6203</v>
      </c>
      <c r="BQ167" s="1" t="s">
        <v>3355</v>
      </c>
      <c r="BR167" s="1" t="s">
        <v>3223</v>
      </c>
      <c r="BV167" s="1" t="s">
        <v>2997</v>
      </c>
      <c r="BX167" s="1" t="s">
        <v>6463</v>
      </c>
      <c r="BY167" s="1" t="s">
        <v>3083</v>
      </c>
      <c r="CB167" s="1" t="s">
        <v>6462</v>
      </c>
      <c r="CC167" s="1" t="s">
        <v>6461</v>
      </c>
      <c r="CD167" s="1" t="s">
        <v>3035</v>
      </c>
      <c r="CO167" s="1" t="s">
        <v>3117</v>
      </c>
      <c r="CP167" s="1" t="s">
        <v>6460</v>
      </c>
      <c r="CY167" s="1" t="s">
        <v>6429</v>
      </c>
      <c r="CZ167" s="1" t="s">
        <v>2284</v>
      </c>
    </row>
    <row r="168" spans="1:104" x14ac:dyDescent="0.2">
      <c r="A168" s="1">
        <f t="shared" si="18"/>
        <v>1032721.4</v>
      </c>
      <c r="C168" s="1" t="str">
        <f t="shared" si="19"/>
        <v>UC</v>
      </c>
      <c r="D168" s="12">
        <f>INDEX(families!$A:$A,MATCH(E168,families!$B:$B,0))</f>
        <v>35</v>
      </c>
      <c r="E168" s="2" t="str">
        <f t="shared" si="20"/>
        <v>UC</v>
      </c>
      <c r="F168" s="1" t="str">
        <f>IF(_xlfn.SINGLE('~10 Other Crossings'!TypeCL)="WC","",_xlfn.CONCAT(UPPER(_xlfn.SINGLE(Description)),IF(ISBLANK(_xlfn.SINGLE(CrossingIdentifierDescription)),""," ["&amp;_xlfn.SINGLE(CrossingIdentifierDescription)&amp;"]")," (",_xlfn.SINGLE(PXID),")"))</f>
        <v>TELUS U/G FIBRE OPTIC COMMUNICATIONS CABLE (U4148.0)</v>
      </c>
      <c r="G16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168" s="1" t="s">
        <v>6458</v>
      </c>
      <c r="N168" s="1">
        <v>1032721.4</v>
      </c>
      <c r="O168" s="1" t="s">
        <v>3023</v>
      </c>
      <c r="P168" s="1" t="s">
        <v>6457</v>
      </c>
      <c r="Q168" s="1" t="s">
        <v>6456</v>
      </c>
      <c r="R168" s="1" t="s">
        <v>3020</v>
      </c>
      <c r="S168" s="1" t="s">
        <v>3019</v>
      </c>
      <c r="T168" s="1" t="s">
        <v>3093</v>
      </c>
      <c r="U168" s="1" t="s">
        <v>3821</v>
      </c>
      <c r="V168" s="1" t="s">
        <v>4438</v>
      </c>
      <c r="W168" s="1" t="s">
        <v>3102</v>
      </c>
      <c r="Y168" s="1">
        <v>42165.883981481478</v>
      </c>
      <c r="Z168" s="1">
        <v>44645</v>
      </c>
      <c r="AA168" s="1">
        <v>401768</v>
      </c>
      <c r="AB168" s="1">
        <v>44648.866018518522</v>
      </c>
      <c r="AC168" s="1" t="s">
        <v>6455</v>
      </c>
      <c r="AD168" s="1" t="s">
        <v>3056</v>
      </c>
      <c r="AE168" s="1">
        <v>4148</v>
      </c>
      <c r="AF168" s="1">
        <v>0</v>
      </c>
      <c r="AH168" s="1" t="s">
        <v>3086</v>
      </c>
      <c r="AI168" s="1" t="s">
        <v>3011</v>
      </c>
      <c r="AJ168" s="1" t="s">
        <v>3086</v>
      </c>
      <c r="AK168" s="1" t="s">
        <v>3010</v>
      </c>
      <c r="AL168" s="1" t="s">
        <v>3009</v>
      </c>
      <c r="AM168" s="1" t="s">
        <v>3818</v>
      </c>
      <c r="AN168" s="1" t="s">
        <v>3007</v>
      </c>
      <c r="AS168" s="1" t="s">
        <v>3006</v>
      </c>
      <c r="AT168" s="1" t="s">
        <v>3006</v>
      </c>
      <c r="AX168" s="1" t="s">
        <v>6454</v>
      </c>
      <c r="AY168" s="1" t="s">
        <v>2995</v>
      </c>
      <c r="AZ168" s="1" t="s">
        <v>3005</v>
      </c>
      <c r="BA168" s="1">
        <v>621869.01996589999</v>
      </c>
      <c r="BB168" s="1">
        <v>5471802.0000179801</v>
      </c>
      <c r="BC168" s="1">
        <v>10</v>
      </c>
      <c r="BD168" s="1" t="s">
        <v>3082</v>
      </c>
      <c r="BE168" s="1">
        <v>1035.18</v>
      </c>
      <c r="BG168" s="1">
        <v>42256</v>
      </c>
      <c r="BN168" s="1" t="s">
        <v>3004</v>
      </c>
      <c r="BO168" s="1" t="s">
        <v>4844</v>
      </c>
      <c r="BP168" s="1" t="s">
        <v>6203</v>
      </c>
      <c r="BQ168" s="1" t="s">
        <v>3355</v>
      </c>
      <c r="BR168" s="1" t="s">
        <v>3223</v>
      </c>
      <c r="BS168" s="1" t="s">
        <v>6453</v>
      </c>
      <c r="BT168" s="1" t="s">
        <v>6452</v>
      </c>
      <c r="BV168" s="1" t="s">
        <v>2997</v>
      </c>
      <c r="BW168" s="1" t="s">
        <v>1968</v>
      </c>
      <c r="BX168" s="1" t="s">
        <v>3053</v>
      </c>
      <c r="BY168" s="1" t="s">
        <v>2995</v>
      </c>
      <c r="CB168" s="1" t="s">
        <v>3052</v>
      </c>
      <c r="CC168" s="1" t="s">
        <v>3051</v>
      </c>
      <c r="CD168" s="1" t="s">
        <v>3050</v>
      </c>
      <c r="CO168" s="1" t="s">
        <v>2991</v>
      </c>
      <c r="CP168" s="1" t="s">
        <v>6451</v>
      </c>
      <c r="CW168" s="1" t="s">
        <v>6450</v>
      </c>
      <c r="CX168" s="1" t="s">
        <v>6449</v>
      </c>
      <c r="CY168" s="1" t="s">
        <v>6429</v>
      </c>
      <c r="CZ168" s="1" t="s">
        <v>2280</v>
      </c>
    </row>
    <row r="169" spans="1:104" x14ac:dyDescent="0.2">
      <c r="A169" s="1">
        <f t="shared" si="18"/>
        <v>1033235.6</v>
      </c>
      <c r="C169" s="1" t="str">
        <f t="shared" si="19"/>
        <v>UC</v>
      </c>
      <c r="D169" s="12">
        <f>INDEX(families!$A:$A,MATCH(E169,families!$B:$B,0))</f>
        <v>35</v>
      </c>
      <c r="E169" s="2" t="str">
        <f t="shared" si="20"/>
        <v>UC</v>
      </c>
      <c r="F169" s="1" t="str">
        <f>IF(_xlfn.SINGLE('~10 Other Crossings'!TypeCL)="WC","",_xlfn.CONCAT(UPPER(_xlfn.SINGLE(Description)),IF(ISBLANK(_xlfn.SINGLE(CrossingIdentifierDescription)),""," ["&amp;_xlfn.SINGLE(CrossingIdentifierDescription)&amp;"]")," (",_xlfn.SINGLE(PXID),")"))</f>
        <v>TELUS U/G FIBRE OPTIC COMMUNICATIONS CABLE (U4151.1)</v>
      </c>
      <c r="G16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169" s="1" t="s">
        <v>6448</v>
      </c>
      <c r="N169" s="1">
        <v>1033235.6</v>
      </c>
      <c r="O169" s="1" t="s">
        <v>3023</v>
      </c>
      <c r="P169" s="1" t="s">
        <v>6447</v>
      </c>
      <c r="Q169" s="1" t="s">
        <v>6446</v>
      </c>
      <c r="R169" s="1" t="s">
        <v>3020</v>
      </c>
      <c r="S169" s="1" t="s">
        <v>3019</v>
      </c>
      <c r="T169" s="1" t="s">
        <v>3093</v>
      </c>
      <c r="U169" s="1" t="s">
        <v>3821</v>
      </c>
      <c r="V169" s="1" t="s">
        <v>4438</v>
      </c>
      <c r="W169" s="1" t="s">
        <v>3102</v>
      </c>
      <c r="Y169" s="1">
        <v>43732.901643518519</v>
      </c>
      <c r="Z169" s="1">
        <v>44645</v>
      </c>
      <c r="AA169" s="1">
        <v>401768</v>
      </c>
      <c r="AB169" s="1">
        <v>44648.866053240738</v>
      </c>
      <c r="AC169" s="1" t="s">
        <v>6445</v>
      </c>
      <c r="AD169" s="1" t="s">
        <v>3056</v>
      </c>
      <c r="AE169" s="1">
        <v>4151</v>
      </c>
      <c r="AF169" s="1">
        <v>1</v>
      </c>
      <c r="AH169" s="1" t="s">
        <v>3086</v>
      </c>
      <c r="AI169" s="1" t="s">
        <v>3011</v>
      </c>
      <c r="AJ169" s="1" t="s">
        <v>3086</v>
      </c>
      <c r="AK169" s="1" t="s">
        <v>3010</v>
      </c>
      <c r="AL169" s="1" t="s">
        <v>3009</v>
      </c>
      <c r="AM169" s="1" t="s">
        <v>3818</v>
      </c>
      <c r="AN169" s="1" t="s">
        <v>3007</v>
      </c>
      <c r="AS169" s="1" t="s">
        <v>3006</v>
      </c>
      <c r="AT169" s="1" t="s">
        <v>3006</v>
      </c>
      <c r="AX169" s="1" t="s">
        <v>6444</v>
      </c>
      <c r="AY169" s="1" t="s">
        <v>2995</v>
      </c>
      <c r="AZ169" s="1" t="s">
        <v>3005</v>
      </c>
      <c r="BA169" s="1">
        <v>621471.79512382997</v>
      </c>
      <c r="BB169" s="1">
        <v>5471517.4437362002</v>
      </c>
      <c r="BC169" s="1">
        <v>10</v>
      </c>
      <c r="BD169" s="1" t="s">
        <v>3082</v>
      </c>
      <c r="BE169" s="1">
        <v>1035.69</v>
      </c>
      <c r="BG169" s="1">
        <v>42256</v>
      </c>
      <c r="BN169" s="1" t="s">
        <v>3004</v>
      </c>
      <c r="BO169" s="1" t="s">
        <v>4844</v>
      </c>
      <c r="BP169" s="1" t="s">
        <v>6203</v>
      </c>
      <c r="BQ169" s="1" t="s">
        <v>6435</v>
      </c>
      <c r="BR169" s="1" t="s">
        <v>3000</v>
      </c>
      <c r="BS169" s="1" t="s">
        <v>6428</v>
      </c>
      <c r="BT169" s="1" t="s">
        <v>6427</v>
      </c>
      <c r="BV169" s="1" t="s">
        <v>2997</v>
      </c>
      <c r="BW169" s="1" t="s">
        <v>1968</v>
      </c>
      <c r="BX169" s="1" t="s">
        <v>3053</v>
      </c>
      <c r="BY169" s="1" t="s">
        <v>2995</v>
      </c>
      <c r="CB169" s="1" t="s">
        <v>3052</v>
      </c>
      <c r="CC169" s="1" t="s">
        <v>3051</v>
      </c>
      <c r="CD169" s="1" t="s">
        <v>3050</v>
      </c>
      <c r="CO169" s="1" t="s">
        <v>2991</v>
      </c>
      <c r="CP169" s="1" t="s">
        <v>6443</v>
      </c>
      <c r="CW169" s="1" t="s">
        <v>6442</v>
      </c>
      <c r="CX169" s="1" t="s">
        <v>6441</v>
      </c>
      <c r="CY169" s="1" t="s">
        <v>6429</v>
      </c>
      <c r="CZ169" s="1" t="s">
        <v>2278</v>
      </c>
    </row>
    <row r="170" spans="1:104" x14ac:dyDescent="0.2">
      <c r="A170" s="1">
        <f t="shared" si="18"/>
        <v>1033243.14</v>
      </c>
      <c r="C170" s="1" t="str">
        <f t="shared" si="19"/>
        <v>RD</v>
      </c>
      <c r="D170" s="12">
        <f>INDEX(families!$A:$A,MATCH(E170,families!$B:$B,0))</f>
        <v>31</v>
      </c>
      <c r="E170" s="2" t="str">
        <f t="shared" si="20"/>
        <v>RD</v>
      </c>
      <c r="F170" s="1" t="str">
        <f>IF(_xlfn.SINGLE('~10 Other Crossings'!TypeCL)="WC","",_xlfn.CONCAT(UPPER(_xlfn.SINGLE(Description)),IF(ISBLANK(_xlfn.SINGLE(CrossingIdentifierDescription)),""," ["&amp;_xlfn.SINGLE(CrossingIdentifierDescription)&amp;"]")," (",_xlfn.SINGLE(PXID),")"))</f>
        <v>TRAIL (T4084.1)</v>
      </c>
      <c r="G17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170" s="1" t="s">
        <v>6440</v>
      </c>
      <c r="N170" s="1">
        <v>1033243.14</v>
      </c>
      <c r="O170" s="1" t="s">
        <v>3023</v>
      </c>
      <c r="P170" s="1" t="s">
        <v>6439</v>
      </c>
      <c r="Q170" s="1" t="s">
        <v>6438</v>
      </c>
      <c r="R170" s="1" t="s">
        <v>3020</v>
      </c>
      <c r="S170" s="1" t="s">
        <v>3019</v>
      </c>
      <c r="T170" s="1" t="s">
        <v>3093</v>
      </c>
      <c r="U170" s="1" t="s">
        <v>3311</v>
      </c>
      <c r="V170" s="1" t="s">
        <v>3311</v>
      </c>
      <c r="W170" s="1" t="s">
        <v>3310</v>
      </c>
      <c r="Y170" s="1">
        <v>43732.901342592595</v>
      </c>
      <c r="Z170" s="1">
        <v>44645</v>
      </c>
      <c r="AA170" s="1">
        <v>401768</v>
      </c>
      <c r="AB170" s="1">
        <v>44648.866053240738</v>
      </c>
      <c r="AC170" s="1" t="s">
        <v>6437</v>
      </c>
      <c r="AD170" s="1" t="s">
        <v>3041</v>
      </c>
      <c r="AE170" s="1">
        <v>4084</v>
      </c>
      <c r="AF170" s="1">
        <v>1</v>
      </c>
      <c r="AH170" s="1" t="s">
        <v>3086</v>
      </c>
      <c r="AI170" s="1" t="s">
        <v>3011</v>
      </c>
      <c r="AJ170" s="1" t="s">
        <v>3086</v>
      </c>
      <c r="AK170" s="1" t="s">
        <v>3039</v>
      </c>
      <c r="AL170" s="1" t="s">
        <v>3009</v>
      </c>
      <c r="AM170" s="1" t="s">
        <v>735</v>
      </c>
      <c r="AX170" s="1" t="s">
        <v>6436</v>
      </c>
      <c r="AY170" s="1" t="s">
        <v>2995</v>
      </c>
      <c r="AZ170" s="1" t="s">
        <v>3005</v>
      </c>
      <c r="BA170" s="1">
        <v>621465.57353842002</v>
      </c>
      <c r="BB170" s="1">
        <v>5471513.1775811296</v>
      </c>
      <c r="BC170" s="1">
        <v>10</v>
      </c>
      <c r="BD170" s="1" t="s">
        <v>3082</v>
      </c>
      <c r="BE170" s="1">
        <v>1035.7</v>
      </c>
      <c r="BG170" s="1">
        <v>42256</v>
      </c>
      <c r="BN170" s="1" t="s">
        <v>3004</v>
      </c>
      <c r="BO170" s="1" t="s">
        <v>4844</v>
      </c>
      <c r="BP170" s="1" t="s">
        <v>6203</v>
      </c>
      <c r="BQ170" s="1" t="s">
        <v>6435</v>
      </c>
      <c r="BR170" s="1" t="s">
        <v>3000</v>
      </c>
      <c r="BS170" s="1" t="s">
        <v>6434</v>
      </c>
      <c r="BT170" s="1" t="s">
        <v>6433</v>
      </c>
      <c r="BV170" s="1" t="s">
        <v>2997</v>
      </c>
      <c r="BW170" s="1" t="s">
        <v>2031</v>
      </c>
      <c r="BX170" s="1" t="s">
        <v>4247</v>
      </c>
      <c r="BY170" s="1" t="s">
        <v>2995</v>
      </c>
      <c r="CB170" s="1" t="s">
        <v>4246</v>
      </c>
      <c r="CC170" s="1" t="s">
        <v>4245</v>
      </c>
      <c r="CD170" s="1" t="s">
        <v>2992</v>
      </c>
      <c r="CO170" s="1" t="s">
        <v>3117</v>
      </c>
      <c r="CP170" s="1" t="s">
        <v>6432</v>
      </c>
      <c r="CW170" s="1" t="s">
        <v>6431</v>
      </c>
      <c r="CX170" s="1" t="s">
        <v>6430</v>
      </c>
      <c r="CY170" s="1" t="s">
        <v>6429</v>
      </c>
      <c r="CZ170" s="1" t="s">
        <v>6422</v>
      </c>
    </row>
    <row r="171" spans="1:104" x14ac:dyDescent="0.2">
      <c r="A171" s="1">
        <f t="shared" si="18"/>
        <v>1034597.28</v>
      </c>
      <c r="C171" s="1" t="str">
        <f t="shared" si="19"/>
        <v>WD</v>
      </c>
      <c r="D171" s="12">
        <f>INDEX(families!$A:$A,MATCH(E171,families!$B:$B,0))</f>
        <v>39</v>
      </c>
      <c r="E171" s="2" t="str">
        <f t="shared" si="20"/>
        <v>WD</v>
      </c>
      <c r="F171" s="1" t="str">
        <f>IF(_xlfn.SINGLE('~10 Other Crossings'!TypeCL)="WC","",_xlfn.CONCAT(UPPER(_xlfn.SINGLE(Description)),IF(ISBLANK(_xlfn.SINGLE(CrossingIdentifierDescription)),""," ["&amp;_xlfn.SINGLE(CrossingIdentifierDescription)&amp;"]")," (",_xlfn.SINGLE(PXID),")"))</f>
        <v>PRIVATE ABOVE GROUND PVC WATER PIPE (P7216.0)</v>
      </c>
      <c r="G17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71" s="1" t="s">
        <v>6426</v>
      </c>
      <c r="N171" s="1">
        <v>1034597.28</v>
      </c>
      <c r="O171" s="1" t="s">
        <v>3023</v>
      </c>
      <c r="R171" s="1" t="s">
        <v>3019</v>
      </c>
      <c r="S171" s="1" t="s">
        <v>3019</v>
      </c>
      <c r="T171" s="1" t="s">
        <v>3093</v>
      </c>
      <c r="U171" s="1" t="s">
        <v>4829</v>
      </c>
      <c r="V171" s="1" t="s">
        <v>6425</v>
      </c>
      <c r="W171" s="1" t="s">
        <v>3176</v>
      </c>
      <c r="Y171" s="1">
        <v>44547.77306712963</v>
      </c>
      <c r="Z171" s="1">
        <v>44645</v>
      </c>
      <c r="AA171" s="1">
        <v>401768</v>
      </c>
      <c r="AB171" s="1">
        <v>44655.881249999999</v>
      </c>
      <c r="AC171" s="1" t="s">
        <v>6424</v>
      </c>
      <c r="AD171" s="1" t="s">
        <v>3013</v>
      </c>
      <c r="AE171" s="1">
        <v>7216</v>
      </c>
      <c r="AF171" s="1">
        <v>0</v>
      </c>
      <c r="AI171" s="1" t="s">
        <v>3011</v>
      </c>
      <c r="AK171" s="1" t="s">
        <v>3010</v>
      </c>
      <c r="AL171" s="1" t="s">
        <v>3009</v>
      </c>
      <c r="AM171" s="1" t="s">
        <v>3174</v>
      </c>
      <c r="AT171" s="1" t="s">
        <v>1020</v>
      </c>
      <c r="AY171" s="1" t="s">
        <v>2995</v>
      </c>
      <c r="AZ171" s="1" t="s">
        <v>3005</v>
      </c>
      <c r="BA171" s="1">
        <v>620285.5</v>
      </c>
      <c r="BB171" s="1">
        <v>5471068.6699999999</v>
      </c>
      <c r="BC171" s="1">
        <v>10</v>
      </c>
      <c r="BN171" s="1" t="s">
        <v>3004</v>
      </c>
      <c r="BO171" s="1" t="s">
        <v>4844</v>
      </c>
      <c r="BP171" s="1" t="s">
        <v>6203</v>
      </c>
      <c r="BQ171" s="1" t="s">
        <v>3275</v>
      </c>
      <c r="BR171" s="1" t="s">
        <v>1616</v>
      </c>
      <c r="BS171" s="1" t="s">
        <v>6409</v>
      </c>
      <c r="BT171" s="1" t="s">
        <v>6408</v>
      </c>
      <c r="BV171" s="1" t="s">
        <v>2997</v>
      </c>
      <c r="BW171" s="1" t="s">
        <v>1503</v>
      </c>
      <c r="BX171" s="1" t="s">
        <v>2996</v>
      </c>
      <c r="BY171" s="1" t="s">
        <v>2995</v>
      </c>
      <c r="CB171" s="1" t="s">
        <v>2994</v>
      </c>
      <c r="CC171" s="1" t="s">
        <v>2993</v>
      </c>
      <c r="CD171" s="1" t="s">
        <v>2992</v>
      </c>
      <c r="CO171" s="1" t="s">
        <v>3065</v>
      </c>
      <c r="CP171" s="1" t="s">
        <v>6423</v>
      </c>
    </row>
    <row r="172" spans="1:104" x14ac:dyDescent="0.2">
      <c r="A172" s="1">
        <f t="shared" si="18"/>
        <v>1034663.34</v>
      </c>
      <c r="C172" s="1" t="str">
        <f t="shared" si="19"/>
        <v>WD</v>
      </c>
      <c r="D172" s="12">
        <f>INDEX(families!$A:$A,MATCH(E172,families!$B:$B,0))</f>
        <v>39</v>
      </c>
      <c r="E172" s="2" t="str">
        <f t="shared" si="20"/>
        <v>WD</v>
      </c>
      <c r="F172" s="1" t="str">
        <f>IF(_xlfn.SINGLE('~10 Other Crossings'!TypeCL)="WC","",_xlfn.CONCAT(UPPER(_xlfn.SINGLE(Description)),IF(ISBLANK(_xlfn.SINGLE(CrossingIdentifierDescription)),""," ["&amp;_xlfn.SINGLE(CrossingIdentifierDescription)&amp;"]")," (",_xlfn.SINGLE(PXID),")"))</f>
        <v>PRIVATE BURIED WATER PIPE (P7048.0)</v>
      </c>
      <c r="G17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72" s="1" t="s">
        <v>6422</v>
      </c>
      <c r="N172" s="1">
        <v>1034663.34</v>
      </c>
      <c r="O172" s="1" t="s">
        <v>3023</v>
      </c>
      <c r="R172" s="1" t="s">
        <v>3019</v>
      </c>
      <c r="S172" s="1" t="s">
        <v>3019</v>
      </c>
      <c r="T172" s="1" t="s">
        <v>3093</v>
      </c>
      <c r="U172" s="1" t="s">
        <v>3017</v>
      </c>
      <c r="V172" s="1" t="s">
        <v>3177</v>
      </c>
      <c r="W172" s="1" t="s">
        <v>3176</v>
      </c>
      <c r="Y172" s="1">
        <v>44281.805219907408</v>
      </c>
      <c r="Z172" s="1">
        <v>44645</v>
      </c>
      <c r="AA172" s="1">
        <v>401768</v>
      </c>
      <c r="AB172" s="1">
        <v>44655.881249999999</v>
      </c>
      <c r="AC172" s="1" t="s">
        <v>6421</v>
      </c>
      <c r="AD172" s="1" t="s">
        <v>3013</v>
      </c>
      <c r="AE172" s="1">
        <v>7048</v>
      </c>
      <c r="AF172" s="1">
        <v>0</v>
      </c>
      <c r="AI172" s="1" t="s">
        <v>3011</v>
      </c>
      <c r="AK172" s="1" t="s">
        <v>3010</v>
      </c>
      <c r="AL172" s="1" t="s">
        <v>3009</v>
      </c>
      <c r="AM172" s="1" t="s">
        <v>3174</v>
      </c>
      <c r="AN172" s="1" t="s">
        <v>3007</v>
      </c>
      <c r="AT172" s="1" t="s">
        <v>3006</v>
      </c>
      <c r="AX172" s="1" t="s">
        <v>6420</v>
      </c>
      <c r="AY172" s="1" t="s">
        <v>2995</v>
      </c>
      <c r="AZ172" s="1" t="s">
        <v>3005</v>
      </c>
      <c r="BA172" s="1">
        <v>620226.72</v>
      </c>
      <c r="BB172" s="1">
        <v>5471041.8799999999</v>
      </c>
      <c r="BC172" s="1">
        <v>10</v>
      </c>
      <c r="BN172" s="1" t="s">
        <v>3004</v>
      </c>
      <c r="BO172" s="1" t="s">
        <v>4844</v>
      </c>
      <c r="BP172" s="1" t="s">
        <v>6203</v>
      </c>
      <c r="BQ172" s="1" t="s">
        <v>3275</v>
      </c>
      <c r="BR172" s="1" t="s">
        <v>1616</v>
      </c>
      <c r="BS172" s="1" t="s">
        <v>6409</v>
      </c>
      <c r="BT172" s="1" t="s">
        <v>6408</v>
      </c>
      <c r="BV172" s="1" t="s">
        <v>2997</v>
      </c>
      <c r="BW172" s="1" t="s">
        <v>1503</v>
      </c>
      <c r="BX172" s="1" t="s">
        <v>2996</v>
      </c>
      <c r="BY172" s="1" t="s">
        <v>2995</v>
      </c>
      <c r="CB172" s="1" t="s">
        <v>2994</v>
      </c>
      <c r="CC172" s="1" t="s">
        <v>2993</v>
      </c>
      <c r="CD172" s="1" t="s">
        <v>2992</v>
      </c>
      <c r="CO172" s="1" t="s">
        <v>3065</v>
      </c>
      <c r="CP172" s="1" t="s">
        <v>6419</v>
      </c>
      <c r="CZ172" s="1" t="s">
        <v>6403</v>
      </c>
    </row>
    <row r="173" spans="1:104" x14ac:dyDescent="0.2">
      <c r="A173" s="1">
        <f t="shared" si="18"/>
        <v>1034694.88</v>
      </c>
      <c r="C173" s="1" t="str">
        <f t="shared" si="19"/>
        <v>RD</v>
      </c>
      <c r="D173" s="12">
        <f>INDEX(families!$A:$A,MATCH(E173,families!$B:$B,0))</f>
        <v>31</v>
      </c>
      <c r="E173" s="2" t="str">
        <f t="shared" si="20"/>
        <v>RD</v>
      </c>
      <c r="F173" s="1" t="str">
        <f>IF(_xlfn.SINGLE('~10 Other Crossings'!TypeCL)="WC","",_xlfn.CONCAT(UPPER(_xlfn.SINGLE(Description)),IF(ISBLANK(_xlfn.SINGLE(CrossingIdentifierDescription)),""," ["&amp;_xlfn.SINGLE(CrossingIdentifierDescription)&amp;"]")," (",_xlfn.SINGLE(PXID),")"))</f>
        <v>ROAD (T5234.0)</v>
      </c>
      <c r="G17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73" s="1" t="s">
        <v>6418</v>
      </c>
      <c r="N173" s="1">
        <v>1034694.88</v>
      </c>
      <c r="O173" s="1" t="s">
        <v>3023</v>
      </c>
      <c r="R173" s="1" t="s">
        <v>3019</v>
      </c>
      <c r="S173" s="1" t="s">
        <v>3019</v>
      </c>
      <c r="T173" s="1" t="s">
        <v>3093</v>
      </c>
      <c r="U173" s="1" t="s">
        <v>3040</v>
      </c>
      <c r="V173" s="1" t="s">
        <v>3040</v>
      </c>
      <c r="W173" s="1" t="s">
        <v>3176</v>
      </c>
      <c r="Y173" s="1">
        <v>44329.654652777775</v>
      </c>
      <c r="Z173" s="1">
        <v>44645</v>
      </c>
      <c r="AA173" s="1">
        <v>401768</v>
      </c>
      <c r="AB173" s="1">
        <v>44648.866087962961</v>
      </c>
      <c r="AC173" s="1" t="s">
        <v>6417</v>
      </c>
      <c r="AD173" s="1" t="s">
        <v>3041</v>
      </c>
      <c r="AE173" s="1">
        <v>5234</v>
      </c>
      <c r="AF173" s="1">
        <v>0</v>
      </c>
      <c r="AI173" s="1" t="s">
        <v>3011</v>
      </c>
      <c r="AK173" s="1" t="s">
        <v>3039</v>
      </c>
      <c r="AL173" s="1" t="s">
        <v>3009</v>
      </c>
      <c r="AM173" s="1" t="s">
        <v>735</v>
      </c>
      <c r="AT173" s="1" t="s">
        <v>1020</v>
      </c>
      <c r="AY173" s="1" t="s">
        <v>2995</v>
      </c>
      <c r="AZ173" s="1" t="s">
        <v>3005</v>
      </c>
      <c r="BA173" s="1">
        <v>620195.22499999998</v>
      </c>
      <c r="BB173" s="1">
        <v>5471043.0219999999</v>
      </c>
      <c r="BC173" s="1">
        <v>10</v>
      </c>
      <c r="BN173" s="1" t="s">
        <v>3004</v>
      </c>
      <c r="BO173" s="1" t="s">
        <v>4844</v>
      </c>
      <c r="BP173" s="1" t="s">
        <v>6203</v>
      </c>
      <c r="BQ173" s="1" t="s">
        <v>3275</v>
      </c>
      <c r="BR173" s="1" t="s">
        <v>1616</v>
      </c>
      <c r="BS173" s="1" t="s">
        <v>6409</v>
      </c>
      <c r="BT173" s="1" t="s">
        <v>6408</v>
      </c>
      <c r="BV173" s="1" t="s">
        <v>2997</v>
      </c>
      <c r="BW173" s="1" t="s">
        <v>3002</v>
      </c>
      <c r="BX173" s="1" t="s">
        <v>3038</v>
      </c>
      <c r="BY173" s="1" t="s">
        <v>2995</v>
      </c>
      <c r="CB173" s="1" t="s">
        <v>3037</v>
      </c>
      <c r="CC173" s="1" t="s">
        <v>3036</v>
      </c>
      <c r="CD173" s="1" t="s">
        <v>3035</v>
      </c>
      <c r="CO173" s="1" t="s">
        <v>3065</v>
      </c>
      <c r="CP173" s="1" t="s">
        <v>6416</v>
      </c>
      <c r="CZ173" s="1" t="s">
        <v>6398</v>
      </c>
    </row>
    <row r="174" spans="1:104" x14ac:dyDescent="0.2">
      <c r="A174" s="1">
        <f t="shared" si="18"/>
        <v>1034797.32</v>
      </c>
      <c r="C174" s="1" t="str">
        <f t="shared" si="19"/>
        <v>RD</v>
      </c>
      <c r="D174" s="12">
        <f>INDEX(families!$A:$A,MATCH(E174,families!$B:$B,0))</f>
        <v>31</v>
      </c>
      <c r="E174" s="2" t="str">
        <f t="shared" si="20"/>
        <v>RD</v>
      </c>
      <c r="F174" s="1" t="str">
        <f>IF(_xlfn.SINGLE('~10 Other Crossings'!TypeCL)="WC","",_xlfn.CONCAT(UPPER(_xlfn.SINGLE(Description)),IF(ISBLANK(_xlfn.SINGLE(CrossingIdentifierDescription)),""," ["&amp;_xlfn.SINGLE(CrossingIdentifierDescription)&amp;"]")," (",_xlfn.SINGLE(PXID),")"))</f>
        <v>ROAD (T5231.0)</v>
      </c>
      <c r="G17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74" s="1" t="s">
        <v>6415</v>
      </c>
      <c r="N174" s="1">
        <v>1034797.32</v>
      </c>
      <c r="O174" s="1" t="s">
        <v>3023</v>
      </c>
      <c r="R174" s="1" t="s">
        <v>3019</v>
      </c>
      <c r="S174" s="1" t="s">
        <v>3019</v>
      </c>
      <c r="T174" s="1" t="s">
        <v>3093</v>
      </c>
      <c r="U174" s="1" t="s">
        <v>3040</v>
      </c>
      <c r="V174" s="1" t="s">
        <v>3040</v>
      </c>
      <c r="W174" s="1" t="s">
        <v>3176</v>
      </c>
      <c r="Y174" s="1">
        <v>44312.739814814813</v>
      </c>
      <c r="Z174" s="1">
        <v>44645</v>
      </c>
      <c r="AA174" s="1">
        <v>401768</v>
      </c>
      <c r="AB174" s="1">
        <v>44648.866087962961</v>
      </c>
      <c r="AC174" s="1" t="s">
        <v>6414</v>
      </c>
      <c r="AD174" s="1" t="s">
        <v>3041</v>
      </c>
      <c r="AE174" s="1">
        <v>5231</v>
      </c>
      <c r="AF174" s="1">
        <v>0</v>
      </c>
      <c r="AI174" s="1" t="s">
        <v>3011</v>
      </c>
      <c r="AK174" s="1" t="s">
        <v>3039</v>
      </c>
      <c r="AL174" s="1" t="s">
        <v>3009</v>
      </c>
      <c r="AM174" s="1" t="s">
        <v>735</v>
      </c>
      <c r="AT174" s="1" t="s">
        <v>1020</v>
      </c>
      <c r="AY174" s="1" t="s">
        <v>2995</v>
      </c>
      <c r="AZ174" s="1" t="s">
        <v>3005</v>
      </c>
      <c r="BA174" s="1">
        <v>620092.89</v>
      </c>
      <c r="BB174" s="1">
        <v>5471047.6699999999</v>
      </c>
      <c r="BC174" s="1">
        <v>10</v>
      </c>
      <c r="BN174" s="1" t="s">
        <v>3004</v>
      </c>
      <c r="BO174" s="1" t="s">
        <v>4844</v>
      </c>
      <c r="BP174" s="1" t="s">
        <v>6203</v>
      </c>
      <c r="BQ174" s="1" t="s">
        <v>3275</v>
      </c>
      <c r="BR174" s="1" t="s">
        <v>1616</v>
      </c>
      <c r="BS174" s="1" t="s">
        <v>6409</v>
      </c>
      <c r="BT174" s="1" t="s">
        <v>6408</v>
      </c>
      <c r="BV174" s="1" t="s">
        <v>2997</v>
      </c>
      <c r="BW174" s="1" t="s">
        <v>3002</v>
      </c>
      <c r="BX174" s="1" t="s">
        <v>3306</v>
      </c>
      <c r="BY174" s="1" t="s">
        <v>2995</v>
      </c>
      <c r="CB174" s="1" t="s">
        <v>3037</v>
      </c>
      <c r="CC174" s="1" t="s">
        <v>3036</v>
      </c>
      <c r="CD174" s="1" t="s">
        <v>3035</v>
      </c>
      <c r="CO174" s="1" t="s">
        <v>3065</v>
      </c>
      <c r="CP174" s="1" t="s">
        <v>6413</v>
      </c>
      <c r="CZ174" s="1" t="s">
        <v>6392</v>
      </c>
    </row>
    <row r="175" spans="1:104" x14ac:dyDescent="0.2">
      <c r="A175" s="1">
        <f t="shared" si="18"/>
        <v>1034822.83</v>
      </c>
      <c r="C175" s="1" t="str">
        <f t="shared" si="19"/>
        <v>WD</v>
      </c>
      <c r="D175" s="12">
        <f>INDEX(families!$A:$A,MATCH(E175,families!$B:$B,0))</f>
        <v>39</v>
      </c>
      <c r="E175" s="2" t="str">
        <f t="shared" si="20"/>
        <v>WD</v>
      </c>
      <c r="F175" s="1" t="str">
        <f>IF(_xlfn.SINGLE('~10 Other Crossings'!TypeCL)="WC","",_xlfn.CONCAT(UPPER(_xlfn.SINGLE(Description)),IF(ISBLANK(_xlfn.SINGLE(CrossingIdentifierDescription)),""," ["&amp;_xlfn.SINGLE(CrossingIdentifierDescription)&amp;"]")," (",_xlfn.SINGLE(PXID),")"))</f>
        <v>PRIVATE BURIED WATER PIPE (P7049.0)</v>
      </c>
      <c r="G17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75" s="1" t="s">
        <v>6412</v>
      </c>
      <c r="N175" s="1">
        <v>1034822.83</v>
      </c>
      <c r="O175" s="1" t="s">
        <v>3023</v>
      </c>
      <c r="R175" s="1" t="s">
        <v>3019</v>
      </c>
      <c r="S175" s="1" t="s">
        <v>3019</v>
      </c>
      <c r="T175" s="1" t="s">
        <v>3093</v>
      </c>
      <c r="U175" s="1" t="s">
        <v>3017</v>
      </c>
      <c r="V175" s="1" t="s">
        <v>3177</v>
      </c>
      <c r="W175" s="1" t="s">
        <v>3176</v>
      </c>
      <c r="Y175" s="1">
        <v>44281.805219907408</v>
      </c>
      <c r="Z175" s="1">
        <v>44645</v>
      </c>
      <c r="AA175" s="1">
        <v>401768</v>
      </c>
      <c r="AB175" s="1">
        <v>44655.881249999999</v>
      </c>
      <c r="AC175" s="1" t="s">
        <v>6411</v>
      </c>
      <c r="AD175" s="1" t="s">
        <v>3013</v>
      </c>
      <c r="AE175" s="1">
        <v>7049</v>
      </c>
      <c r="AF175" s="1">
        <v>0</v>
      </c>
      <c r="AI175" s="1" t="s">
        <v>3011</v>
      </c>
      <c r="AK175" s="1" t="s">
        <v>3010</v>
      </c>
      <c r="AL175" s="1" t="s">
        <v>3009</v>
      </c>
      <c r="AM175" s="1" t="s">
        <v>3174</v>
      </c>
      <c r="AN175" s="1" t="s">
        <v>3007</v>
      </c>
      <c r="AT175" s="1" t="s">
        <v>3006</v>
      </c>
      <c r="AX175" s="1" t="s">
        <v>6410</v>
      </c>
      <c r="AY175" s="1" t="s">
        <v>2995</v>
      </c>
      <c r="AZ175" s="1" t="s">
        <v>3005</v>
      </c>
      <c r="BA175" s="1">
        <v>620067.4</v>
      </c>
      <c r="BB175" s="1">
        <v>5471048.8300000001</v>
      </c>
      <c r="BC175" s="1">
        <v>10</v>
      </c>
      <c r="BN175" s="1" t="s">
        <v>3004</v>
      </c>
      <c r="BO175" s="1" t="s">
        <v>4844</v>
      </c>
      <c r="BP175" s="1" t="s">
        <v>6203</v>
      </c>
      <c r="BQ175" s="1" t="s">
        <v>3275</v>
      </c>
      <c r="BR175" s="1" t="s">
        <v>1616</v>
      </c>
      <c r="BS175" s="1" t="s">
        <v>6409</v>
      </c>
      <c r="BT175" s="1" t="s">
        <v>6408</v>
      </c>
      <c r="BV175" s="1" t="s">
        <v>2997</v>
      </c>
      <c r="BW175" s="1" t="s">
        <v>1503</v>
      </c>
      <c r="BX175" s="1" t="s">
        <v>2996</v>
      </c>
      <c r="BY175" s="1" t="s">
        <v>2995</v>
      </c>
      <c r="CB175" s="1" t="s">
        <v>2994</v>
      </c>
      <c r="CC175" s="1" t="s">
        <v>2993</v>
      </c>
      <c r="CD175" s="1" t="s">
        <v>2992</v>
      </c>
      <c r="CO175" s="1" t="s">
        <v>3065</v>
      </c>
      <c r="CP175" s="1" t="s">
        <v>6407</v>
      </c>
      <c r="CZ175" s="1" t="s">
        <v>6386</v>
      </c>
    </row>
    <row r="176" spans="1:104" x14ac:dyDescent="0.2">
      <c r="A176" s="1">
        <f t="shared" si="18"/>
        <v>1035054.67</v>
      </c>
      <c r="C176" s="1" t="str">
        <f t="shared" si="19"/>
        <v>RD</v>
      </c>
      <c r="D176" s="12">
        <f>INDEX(families!$A:$A,MATCH(E176,families!$B:$B,0))</f>
        <v>31</v>
      </c>
      <c r="E176" s="2" t="str">
        <f t="shared" si="20"/>
        <v>RD</v>
      </c>
      <c r="F176" s="1" t="str">
        <f>IF(_xlfn.SINGLE('~10 Other Crossings'!TypeCL)="WC","",_xlfn.CONCAT(UPPER(_xlfn.SINGLE(Description)),IF(ISBLANK(_xlfn.SINGLE(CrossingIdentifierDescription)),""," ["&amp;_xlfn.SINGLE(CrossingIdentifierDescription)&amp;"]")," (",_xlfn.SINGLE(PXID),")"))</f>
        <v>ROAD [ROAD] (T6108.0)</v>
      </c>
      <c r="G17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76" s="1" t="s">
        <v>6406</v>
      </c>
      <c r="N176" s="1">
        <v>1035054.67</v>
      </c>
      <c r="O176" s="1" t="s">
        <v>3023</v>
      </c>
      <c r="P176" s="1" t="s">
        <v>3384</v>
      </c>
      <c r="Q176" s="1" t="s">
        <v>3383</v>
      </c>
      <c r="R176" s="1" t="s">
        <v>3019</v>
      </c>
      <c r="S176" s="1" t="s">
        <v>3019</v>
      </c>
      <c r="T176" s="1" t="s">
        <v>3093</v>
      </c>
      <c r="U176" s="1" t="s">
        <v>3040</v>
      </c>
      <c r="V176" s="1" t="s">
        <v>3040</v>
      </c>
      <c r="W176" s="1" t="s">
        <v>3176</v>
      </c>
      <c r="Y176" s="1">
        <v>44012.702673611115</v>
      </c>
      <c r="Z176" s="1">
        <v>44645</v>
      </c>
      <c r="AA176" s="1">
        <v>401768</v>
      </c>
      <c r="AB176" s="1">
        <v>44648.866064814814</v>
      </c>
      <c r="AC176" s="1" t="s">
        <v>6405</v>
      </c>
      <c r="AD176" s="1" t="s">
        <v>3041</v>
      </c>
      <c r="AE176" s="1">
        <v>6108</v>
      </c>
      <c r="AF176" s="1">
        <v>0</v>
      </c>
      <c r="AG176" s="1" t="s">
        <v>3040</v>
      </c>
      <c r="AI176" s="1" t="s">
        <v>3011</v>
      </c>
      <c r="AK176" s="1" t="s">
        <v>3039</v>
      </c>
      <c r="AL176" s="1" t="s">
        <v>3009</v>
      </c>
      <c r="AM176" s="1" t="s">
        <v>735</v>
      </c>
      <c r="AY176" s="1" t="s">
        <v>2995</v>
      </c>
      <c r="AZ176" s="1" t="s">
        <v>3005</v>
      </c>
      <c r="BA176" s="1">
        <v>619837.62100000004</v>
      </c>
      <c r="BB176" s="1">
        <v>5471069.8169999998</v>
      </c>
      <c r="BC176" s="1">
        <v>10</v>
      </c>
      <c r="BN176" s="1" t="s">
        <v>3004</v>
      </c>
      <c r="BO176" s="1" t="s">
        <v>4844</v>
      </c>
      <c r="BP176" s="1" t="s">
        <v>6203</v>
      </c>
      <c r="BQ176" s="1" t="s">
        <v>6378</v>
      </c>
      <c r="BR176" s="1" t="s">
        <v>1616</v>
      </c>
      <c r="BS176" s="1" t="s">
        <v>6377</v>
      </c>
      <c r="BT176" s="1" t="s">
        <v>6376</v>
      </c>
      <c r="BV176" s="1" t="s">
        <v>2997</v>
      </c>
      <c r="BW176" s="1" t="s">
        <v>3002</v>
      </c>
      <c r="BX176" s="1" t="s">
        <v>3038</v>
      </c>
      <c r="BY176" s="1" t="s">
        <v>2995</v>
      </c>
      <c r="CB176" s="1" t="s">
        <v>3037</v>
      </c>
      <c r="CC176" s="1" t="s">
        <v>3036</v>
      </c>
      <c r="CD176" s="1" t="s">
        <v>3035</v>
      </c>
      <c r="CO176" s="1" t="s">
        <v>3065</v>
      </c>
      <c r="CP176" s="1" t="s">
        <v>6404</v>
      </c>
      <c r="CZ176" s="1" t="s">
        <v>6373</v>
      </c>
    </row>
    <row r="177" spans="1:104" x14ac:dyDescent="0.2">
      <c r="A177" s="1">
        <f t="shared" si="18"/>
        <v>1035124.53</v>
      </c>
      <c r="C177" s="1" t="str">
        <f t="shared" si="19"/>
        <v>OE</v>
      </c>
      <c r="D177" s="12">
        <f>INDEX(families!$A:$A,MATCH(E177,families!$B:$B,0))</f>
        <v>28</v>
      </c>
      <c r="E177" s="2" t="str">
        <f t="shared" si="20"/>
        <v>OE</v>
      </c>
      <c r="F177" s="1" t="str">
        <f>IF(_xlfn.SINGLE('~10 Other Crossings'!TypeCL)="WC","",_xlfn.CONCAT(UPPER(_xlfn.SINGLE(Description)),IF(ISBLANK(_xlfn.SINGLE(CrossingIdentifierDescription)),""," ["&amp;_xlfn.SINGLE(CrossingIdentifierDescription)&amp;"]")," (",_xlfn.SINGLE(PXID),")"))</f>
        <v>PRIVATE O/H POWERLINE [DISTRIBUTION] (U5572.0)</v>
      </c>
      <c r="G17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77" s="1" t="s">
        <v>6403</v>
      </c>
      <c r="N177" s="1">
        <v>1035124.53</v>
      </c>
      <c r="O177" s="1" t="s">
        <v>3023</v>
      </c>
      <c r="P177" s="1" t="s">
        <v>6402</v>
      </c>
      <c r="Q177" s="1" t="s">
        <v>6401</v>
      </c>
      <c r="R177" s="1" t="s">
        <v>3020</v>
      </c>
      <c r="S177" s="1" t="s">
        <v>3019</v>
      </c>
      <c r="T177" s="1" t="s">
        <v>3093</v>
      </c>
      <c r="U177" s="1" t="s">
        <v>3092</v>
      </c>
      <c r="V177" s="1" t="s">
        <v>3781</v>
      </c>
      <c r="W177" s="1" t="s">
        <v>3176</v>
      </c>
      <c r="Y177" s="1">
        <v>44454.673587962963</v>
      </c>
      <c r="Z177" s="1">
        <v>44645</v>
      </c>
      <c r="AA177" s="1">
        <v>401768</v>
      </c>
      <c r="AB177" s="1">
        <v>44648.866099537037</v>
      </c>
      <c r="AC177" s="1" t="s">
        <v>6400</v>
      </c>
      <c r="AD177" s="1" t="s">
        <v>3056</v>
      </c>
      <c r="AE177" s="1">
        <v>5572</v>
      </c>
      <c r="AF177" s="1">
        <v>0</v>
      </c>
      <c r="AG177" s="1" t="s">
        <v>3088</v>
      </c>
      <c r="AH177" s="1" t="s">
        <v>3086</v>
      </c>
      <c r="AI177" s="1" t="s">
        <v>3011</v>
      </c>
      <c r="AJ177" s="1" t="s">
        <v>3086</v>
      </c>
      <c r="AK177" s="1" t="s">
        <v>3010</v>
      </c>
      <c r="AL177" s="1" t="s">
        <v>3009</v>
      </c>
      <c r="AM177" s="1" t="s">
        <v>3085</v>
      </c>
      <c r="AS177" s="1" t="s">
        <v>3006</v>
      </c>
      <c r="AT177" s="1" t="s">
        <v>1020</v>
      </c>
      <c r="AY177" s="1" t="s">
        <v>2995</v>
      </c>
      <c r="AZ177" s="1" t="s">
        <v>3005</v>
      </c>
      <c r="BA177" s="1">
        <v>619781.87</v>
      </c>
      <c r="BB177" s="1">
        <v>5471111.1100000003</v>
      </c>
      <c r="BC177" s="1">
        <v>10</v>
      </c>
      <c r="BG177" s="1">
        <v>43440</v>
      </c>
      <c r="BN177" s="1" t="s">
        <v>3004</v>
      </c>
      <c r="BO177" s="1" t="s">
        <v>4844</v>
      </c>
      <c r="BP177" s="1" t="s">
        <v>6203</v>
      </c>
      <c r="BQ177" s="1" t="s">
        <v>6378</v>
      </c>
      <c r="BR177" s="1" t="s">
        <v>1616</v>
      </c>
      <c r="BS177" s="1" t="s">
        <v>6377</v>
      </c>
      <c r="BT177" s="1" t="s">
        <v>6376</v>
      </c>
      <c r="BV177" s="1" t="s">
        <v>2997</v>
      </c>
      <c r="BW177" s="1" t="s">
        <v>1020</v>
      </c>
      <c r="BX177" s="1" t="s">
        <v>3194</v>
      </c>
      <c r="BY177" s="1" t="s">
        <v>2995</v>
      </c>
      <c r="CB177" s="1" t="s">
        <v>3193</v>
      </c>
      <c r="CC177" s="1" t="s">
        <v>3192</v>
      </c>
      <c r="CD177" s="1" t="s">
        <v>3035</v>
      </c>
      <c r="CO177" s="1" t="s">
        <v>3065</v>
      </c>
      <c r="CP177" s="1" t="s">
        <v>6399</v>
      </c>
      <c r="CX177" s="1" t="s">
        <v>6393</v>
      </c>
      <c r="CZ177" s="1" t="s">
        <v>2273</v>
      </c>
    </row>
    <row r="178" spans="1:104" x14ac:dyDescent="0.2">
      <c r="A178" s="1">
        <f t="shared" si="18"/>
        <v>1035124.53</v>
      </c>
      <c r="C178" s="1" t="str">
        <f t="shared" si="19"/>
        <v>OC</v>
      </c>
      <c r="D178" s="12">
        <f>INDEX(families!$A:$A,MATCH(E178,families!$B:$B,0))</f>
        <v>27</v>
      </c>
      <c r="E178" s="2" t="str">
        <f t="shared" si="20"/>
        <v>OC</v>
      </c>
      <c r="F178" s="1" t="str">
        <f>IF(_xlfn.SINGLE('~10 Other Crossings'!TypeCL)="WC","",_xlfn.CONCAT(UPPER(_xlfn.SINGLE(Description)),IF(ISBLANK(_xlfn.SINGLE(CrossingIdentifierDescription)),""," ["&amp;_xlfn.SINGLE(CrossingIdentifierDescription)&amp;"]")," (",_xlfn.SINGLE(PXID),")"))</f>
        <v>TELUS O/H COMMUNICATIONS CABLE [O/H COMMUNICATION CABLE] (U5573.0)</v>
      </c>
      <c r="G17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78" s="1" t="s">
        <v>6398</v>
      </c>
      <c r="N178" s="1">
        <v>1035124.53</v>
      </c>
      <c r="O178" s="1" t="s">
        <v>3023</v>
      </c>
      <c r="P178" s="1" t="s">
        <v>6397</v>
      </c>
      <c r="Q178" s="1" t="s">
        <v>6396</v>
      </c>
      <c r="R178" s="1" t="s">
        <v>3020</v>
      </c>
      <c r="S178" s="1" t="s">
        <v>3019</v>
      </c>
      <c r="T178" s="1" t="s">
        <v>3093</v>
      </c>
      <c r="U178" s="1" t="s">
        <v>3104</v>
      </c>
      <c r="V178" s="1" t="s">
        <v>3103</v>
      </c>
      <c r="W178" s="1" t="s">
        <v>3102</v>
      </c>
      <c r="Y178" s="1">
        <v>44454.690937500003</v>
      </c>
      <c r="Z178" s="1">
        <v>44645</v>
      </c>
      <c r="AA178" s="1">
        <v>401768</v>
      </c>
      <c r="AB178" s="1">
        <v>44648.866099537037</v>
      </c>
      <c r="AC178" s="1" t="s">
        <v>6395</v>
      </c>
      <c r="AD178" s="1" t="s">
        <v>3056</v>
      </c>
      <c r="AE178" s="1">
        <v>5573</v>
      </c>
      <c r="AF178" s="1">
        <v>0</v>
      </c>
      <c r="AG178" s="1" t="s">
        <v>3104</v>
      </c>
      <c r="AH178" s="1" t="s">
        <v>3086</v>
      </c>
      <c r="AI178" s="1" t="s">
        <v>3011</v>
      </c>
      <c r="AJ178" s="1" t="s">
        <v>3086</v>
      </c>
      <c r="AK178" s="1" t="s">
        <v>3010</v>
      </c>
      <c r="AL178" s="1" t="s">
        <v>3009</v>
      </c>
      <c r="AM178" s="1" t="s">
        <v>3099</v>
      </c>
      <c r="AS178" s="1" t="s">
        <v>3006</v>
      </c>
      <c r="AT178" s="1" t="s">
        <v>1020</v>
      </c>
      <c r="AY178" s="1" t="s">
        <v>2995</v>
      </c>
      <c r="AZ178" s="1" t="s">
        <v>3005</v>
      </c>
      <c r="BA178" s="1">
        <v>619781.87</v>
      </c>
      <c r="BB178" s="1">
        <v>5471111.1100000003</v>
      </c>
      <c r="BC178" s="1">
        <v>10</v>
      </c>
      <c r="BG178" s="1">
        <v>43440</v>
      </c>
      <c r="BN178" s="1" t="s">
        <v>3004</v>
      </c>
      <c r="BO178" s="1" t="s">
        <v>4844</v>
      </c>
      <c r="BP178" s="1" t="s">
        <v>6203</v>
      </c>
      <c r="BQ178" s="1" t="s">
        <v>6378</v>
      </c>
      <c r="BR178" s="1" t="s">
        <v>1616</v>
      </c>
      <c r="BS178" s="1" t="s">
        <v>6377</v>
      </c>
      <c r="BT178" s="1" t="s">
        <v>6376</v>
      </c>
      <c r="BV178" s="1" t="s">
        <v>2997</v>
      </c>
      <c r="BW178" s="1" t="s">
        <v>1020</v>
      </c>
      <c r="BX178" s="1" t="s">
        <v>3194</v>
      </c>
      <c r="BY178" s="1" t="s">
        <v>2995</v>
      </c>
      <c r="CB178" s="1" t="s">
        <v>3193</v>
      </c>
      <c r="CC178" s="1" t="s">
        <v>3192</v>
      </c>
      <c r="CD178" s="1" t="s">
        <v>3035</v>
      </c>
      <c r="CO178" s="1" t="s">
        <v>3318</v>
      </c>
      <c r="CP178" s="1" t="s">
        <v>6394</v>
      </c>
      <c r="CX178" s="1" t="s">
        <v>6393</v>
      </c>
    </row>
    <row r="179" spans="1:104" x14ac:dyDescent="0.2">
      <c r="A179" s="1">
        <f t="shared" si="18"/>
        <v>1035138.76</v>
      </c>
      <c r="C179" s="1" t="str">
        <f t="shared" si="19"/>
        <v>RD</v>
      </c>
      <c r="D179" s="12">
        <f>INDEX(families!$A:$A,MATCH(E179,families!$B:$B,0))</f>
        <v>31</v>
      </c>
      <c r="E179" s="2" t="str">
        <f t="shared" si="20"/>
        <v>RD</v>
      </c>
      <c r="F179" s="1" t="str">
        <f>IF(_xlfn.SINGLE('~10 Other Crossings'!TypeCL)="WC","",_xlfn.CONCAT(UPPER(_xlfn.SINGLE(Description)),IF(ISBLANK(_xlfn.SINGLE(CrossingIdentifierDescription)),""," ["&amp;_xlfn.SINGLE(CrossingIdentifierDescription)&amp;"]")," (",_xlfn.SINGLE(PXID),")"))</f>
        <v>PRIVATE ROAD (T4915.0)</v>
      </c>
      <c r="G17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79" s="1" t="s">
        <v>6392</v>
      </c>
      <c r="N179" s="1">
        <v>1035138.76</v>
      </c>
      <c r="O179" s="1" t="s">
        <v>3023</v>
      </c>
      <c r="P179" s="1" t="s">
        <v>6391</v>
      </c>
      <c r="Q179" s="1" t="s">
        <v>6390</v>
      </c>
      <c r="R179" s="1" t="s">
        <v>3020</v>
      </c>
      <c r="S179" s="1" t="s">
        <v>3019</v>
      </c>
      <c r="T179" s="1" t="s">
        <v>3093</v>
      </c>
      <c r="U179" s="1" t="s">
        <v>3040</v>
      </c>
      <c r="V179" s="1" t="s">
        <v>3168</v>
      </c>
      <c r="W179" s="1" t="s">
        <v>6389</v>
      </c>
      <c r="Y179" s="1">
        <v>43732.865497685183</v>
      </c>
      <c r="Z179" s="1">
        <v>44645</v>
      </c>
      <c r="AA179" s="1">
        <v>401768</v>
      </c>
      <c r="AB179" s="1">
        <v>44648.866053240738</v>
      </c>
      <c r="AC179" s="1" t="s">
        <v>6388</v>
      </c>
      <c r="AD179" s="1" t="s">
        <v>3041</v>
      </c>
      <c r="AE179" s="1">
        <v>4915</v>
      </c>
      <c r="AF179" s="1">
        <v>0</v>
      </c>
      <c r="AH179" s="1" t="s">
        <v>3086</v>
      </c>
      <c r="AI179" s="1" t="s">
        <v>3011</v>
      </c>
      <c r="AJ179" s="1" t="s">
        <v>3086</v>
      </c>
      <c r="AK179" s="1" t="s">
        <v>3039</v>
      </c>
      <c r="AL179" s="1" t="s">
        <v>3009</v>
      </c>
      <c r="AM179" s="1" t="s">
        <v>735</v>
      </c>
      <c r="AY179" s="1" t="s">
        <v>2995</v>
      </c>
      <c r="AZ179" s="1" t="s">
        <v>3005</v>
      </c>
      <c r="BA179" s="1">
        <v>619771.36003145995</v>
      </c>
      <c r="BB179" s="1">
        <v>5471120.7045649197</v>
      </c>
      <c r="BC179" s="1">
        <v>10</v>
      </c>
      <c r="BD179" s="1" t="s">
        <v>3082</v>
      </c>
      <c r="BE179" s="1">
        <v>1038.02</v>
      </c>
      <c r="BG179" s="1">
        <v>42258</v>
      </c>
      <c r="BN179" s="1" t="s">
        <v>3004</v>
      </c>
      <c r="BO179" s="1" t="s">
        <v>4844</v>
      </c>
      <c r="BP179" s="1" t="s">
        <v>6203</v>
      </c>
      <c r="BQ179" s="1" t="s">
        <v>6378</v>
      </c>
      <c r="BR179" s="1" t="s">
        <v>1616</v>
      </c>
      <c r="BS179" s="1" t="s">
        <v>6377</v>
      </c>
      <c r="BT179" s="1" t="s">
        <v>6376</v>
      </c>
      <c r="BV179" s="1" t="s">
        <v>2997</v>
      </c>
      <c r="BW179" s="1" t="s">
        <v>3002</v>
      </c>
      <c r="BX179" s="1" t="s">
        <v>3038</v>
      </c>
      <c r="BY179" s="1" t="s">
        <v>2995</v>
      </c>
      <c r="CB179" s="1" t="s">
        <v>3037</v>
      </c>
      <c r="CC179" s="1" t="s">
        <v>3036</v>
      </c>
      <c r="CD179" s="1" t="s">
        <v>3035</v>
      </c>
      <c r="CO179" s="1" t="s">
        <v>3065</v>
      </c>
      <c r="CP179" s="1" t="s">
        <v>6387</v>
      </c>
      <c r="CW179" s="1" t="s">
        <v>6337</v>
      </c>
      <c r="CX179" s="1" t="s">
        <v>6336</v>
      </c>
      <c r="CY179" s="1" t="s">
        <v>6222</v>
      </c>
    </row>
    <row r="180" spans="1:104" x14ac:dyDescent="0.2">
      <c r="A180" s="1">
        <f t="shared" si="18"/>
        <v>1035139.16</v>
      </c>
      <c r="C180" s="1" t="str">
        <f t="shared" si="19"/>
        <v>WD</v>
      </c>
      <c r="D180" s="12">
        <f>INDEX(families!$A:$A,MATCH(E180,families!$B:$B,0))</f>
        <v>39</v>
      </c>
      <c r="E180" s="2" t="str">
        <f t="shared" si="20"/>
        <v>WD</v>
      </c>
      <c r="F180" s="1" t="str">
        <f>IF(_xlfn.SINGLE('~10 Other Crossings'!TypeCL)="WC","",_xlfn.CONCAT(UPPER(_xlfn.SINGLE(Description)),IF(ISBLANK(_xlfn.SINGLE(CrossingIdentifierDescription)),""," ["&amp;_xlfn.SINGLE(CrossingIdentifierDescription)&amp;"]")," (",_xlfn.SINGLE(PXID),")"))</f>
        <v>PRIVATE BURIED WATER PIPE (P7041.0)</v>
      </c>
      <c r="G18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80" s="1" t="s">
        <v>6386</v>
      </c>
      <c r="N180" s="1">
        <v>1035139.16</v>
      </c>
      <c r="O180" s="1" t="s">
        <v>3023</v>
      </c>
      <c r="R180" s="1" t="s">
        <v>3019</v>
      </c>
      <c r="S180" s="1" t="s">
        <v>3019</v>
      </c>
      <c r="T180" s="1" t="s">
        <v>3093</v>
      </c>
      <c r="U180" s="1" t="s">
        <v>3017</v>
      </c>
      <c r="V180" s="1" t="s">
        <v>3177</v>
      </c>
      <c r="W180" s="1" t="s">
        <v>3176</v>
      </c>
      <c r="Y180" s="1">
        <v>44270.744421296295</v>
      </c>
      <c r="Z180" s="1">
        <v>44645</v>
      </c>
      <c r="AA180" s="1">
        <v>401768</v>
      </c>
      <c r="AB180" s="1">
        <v>44655.881249999999</v>
      </c>
      <c r="AC180" s="1" t="s">
        <v>6385</v>
      </c>
      <c r="AD180" s="1" t="s">
        <v>3013</v>
      </c>
      <c r="AE180" s="1">
        <v>7041</v>
      </c>
      <c r="AF180" s="1">
        <v>0</v>
      </c>
      <c r="AI180" s="1" t="s">
        <v>3011</v>
      </c>
      <c r="AK180" s="1" t="s">
        <v>3010</v>
      </c>
      <c r="AL180" s="1" t="s">
        <v>3009</v>
      </c>
      <c r="AM180" s="1" t="s">
        <v>3174</v>
      </c>
      <c r="AN180" s="1" t="s">
        <v>3007</v>
      </c>
      <c r="AT180" s="1" t="s">
        <v>3006</v>
      </c>
      <c r="AX180" s="1" t="s">
        <v>6384</v>
      </c>
      <c r="AY180" s="1" t="s">
        <v>2995</v>
      </c>
      <c r="AZ180" s="1" t="s">
        <v>3005</v>
      </c>
      <c r="BA180" s="1">
        <v>619771.06900000002</v>
      </c>
      <c r="BB180" s="1">
        <v>5471120.9709999999</v>
      </c>
      <c r="BC180" s="1">
        <v>10</v>
      </c>
      <c r="BN180" s="1" t="s">
        <v>3004</v>
      </c>
      <c r="BO180" s="1" t="s">
        <v>4844</v>
      </c>
      <c r="BP180" s="1" t="s">
        <v>6203</v>
      </c>
      <c r="BQ180" s="1" t="s">
        <v>6378</v>
      </c>
      <c r="BR180" s="1" t="s">
        <v>1616</v>
      </c>
      <c r="BS180" s="1" t="s">
        <v>6377</v>
      </c>
      <c r="BT180" s="1" t="s">
        <v>6376</v>
      </c>
      <c r="BV180" s="1" t="s">
        <v>2997</v>
      </c>
      <c r="BW180" s="1" t="s">
        <v>1503</v>
      </c>
      <c r="BX180" s="1" t="s">
        <v>2996</v>
      </c>
      <c r="BY180" s="1" t="s">
        <v>2995</v>
      </c>
      <c r="CB180" s="1" t="s">
        <v>2994</v>
      </c>
      <c r="CC180" s="1" t="s">
        <v>2993</v>
      </c>
      <c r="CD180" s="1" t="s">
        <v>2992</v>
      </c>
      <c r="CO180" s="1" t="s">
        <v>3065</v>
      </c>
      <c r="CP180" s="1" t="s">
        <v>6383</v>
      </c>
      <c r="CZ180" s="1" t="s">
        <v>6346</v>
      </c>
    </row>
    <row r="181" spans="1:104" x14ac:dyDescent="0.2">
      <c r="A181" s="1">
        <f t="shared" si="18"/>
        <v>1035144.94</v>
      </c>
      <c r="C181" s="1" t="str">
        <f t="shared" si="19"/>
        <v>UC</v>
      </c>
      <c r="D181" s="12">
        <f>INDEX(families!$A:$A,MATCH(E181,families!$B:$B,0))</f>
        <v>35</v>
      </c>
      <c r="E181" s="2" t="str">
        <f t="shared" si="20"/>
        <v>UC</v>
      </c>
      <c r="F181" s="1" t="str">
        <f>IF(_xlfn.SINGLE('~10 Other Crossings'!TypeCL)="WC","",_xlfn.CONCAT(UPPER(_xlfn.SINGLE(Description)),IF(ISBLANK(_xlfn.SINGLE(CrossingIdentifierDescription)),""," ["&amp;_xlfn.SINGLE(CrossingIdentifierDescription)&amp;"]")," (",_xlfn.SINGLE(PXID),")"))</f>
        <v>TELUS U/G COMMUNICATIONS CABLE (U7307.0)</v>
      </c>
      <c r="G18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181" s="1" t="s">
        <v>6382</v>
      </c>
      <c r="N181" s="1">
        <v>1035144.94</v>
      </c>
      <c r="O181" s="1" t="s">
        <v>3023</v>
      </c>
      <c r="R181" s="1" t="s">
        <v>3019</v>
      </c>
      <c r="S181" s="1" t="s">
        <v>3019</v>
      </c>
      <c r="T181" s="1" t="s">
        <v>3093</v>
      </c>
      <c r="U181" s="1" t="s">
        <v>3821</v>
      </c>
      <c r="V181" s="1" t="s">
        <v>3820</v>
      </c>
      <c r="W181" s="1" t="s">
        <v>3102</v>
      </c>
      <c r="Y181" s="1">
        <v>44270.744421296295</v>
      </c>
      <c r="Z181" s="1">
        <v>44645</v>
      </c>
      <c r="AA181" s="1">
        <v>401768</v>
      </c>
      <c r="AB181" s="1">
        <v>44648.866087962961</v>
      </c>
      <c r="AC181" s="1" t="s">
        <v>6381</v>
      </c>
      <c r="AD181" s="1" t="s">
        <v>3056</v>
      </c>
      <c r="AE181" s="1">
        <v>7307</v>
      </c>
      <c r="AF181" s="1">
        <v>0</v>
      </c>
      <c r="AI181" s="1" t="s">
        <v>3011</v>
      </c>
      <c r="AK181" s="1" t="s">
        <v>3010</v>
      </c>
      <c r="AL181" s="1" t="s">
        <v>3009</v>
      </c>
      <c r="AM181" s="1" t="s">
        <v>3818</v>
      </c>
      <c r="AN181" s="1" t="s">
        <v>6380</v>
      </c>
      <c r="AT181" s="1" t="s">
        <v>3006</v>
      </c>
      <c r="AX181" s="1" t="s">
        <v>6379</v>
      </c>
      <c r="AY181" s="1" t="s">
        <v>2995</v>
      </c>
      <c r="AZ181" s="1" t="s">
        <v>3005</v>
      </c>
      <c r="BA181" s="1">
        <v>619766.74800000002</v>
      </c>
      <c r="BB181" s="1">
        <v>5471124.8080000002</v>
      </c>
      <c r="BC181" s="1">
        <v>10</v>
      </c>
      <c r="BN181" s="1" t="s">
        <v>3004</v>
      </c>
      <c r="BO181" s="1" t="s">
        <v>4844</v>
      </c>
      <c r="BP181" s="1" t="s">
        <v>6203</v>
      </c>
      <c r="BQ181" s="1" t="s">
        <v>6378</v>
      </c>
      <c r="BR181" s="1" t="s">
        <v>1616</v>
      </c>
      <c r="BS181" s="1" t="s">
        <v>6377</v>
      </c>
      <c r="BT181" s="1" t="s">
        <v>6376</v>
      </c>
      <c r="BU181" s="1">
        <v>0.9</v>
      </c>
      <c r="BV181" s="1" t="s">
        <v>2997</v>
      </c>
      <c r="BW181" s="1" t="s">
        <v>1968</v>
      </c>
      <c r="BX181" s="1" t="s">
        <v>3053</v>
      </c>
      <c r="BY181" s="1" t="s">
        <v>2995</v>
      </c>
      <c r="CB181" s="1" t="s">
        <v>3052</v>
      </c>
      <c r="CC181" s="1" t="s">
        <v>3051</v>
      </c>
      <c r="CD181" s="1" t="s">
        <v>3050</v>
      </c>
      <c r="CO181" s="1" t="s">
        <v>2991</v>
      </c>
      <c r="CP181" s="1" t="s">
        <v>6375</v>
      </c>
      <c r="CX181" s="1" t="s">
        <v>6374</v>
      </c>
      <c r="CZ181" s="1" t="s">
        <v>6335</v>
      </c>
    </row>
    <row r="182" spans="1:104" x14ac:dyDescent="0.2">
      <c r="A182" s="1">
        <f t="shared" si="18"/>
        <v>1035419.83</v>
      </c>
      <c r="C182" s="1" t="str">
        <f t="shared" si="19"/>
        <v>UN</v>
      </c>
      <c r="D182" s="12">
        <f>INDEX(families!$A:$A,MATCH(E182,families!$B:$B,0))</f>
        <v>37</v>
      </c>
      <c r="E182" s="2" t="str">
        <f t="shared" si="20"/>
        <v>UN</v>
      </c>
      <c r="F182" s="1" t="str">
        <f>IF(_xlfn.SINGLE('~10 Other Crossings'!TypeCL)="WC","",_xlfn.CONCAT(UPPER(_xlfn.SINGLE(Description)),IF(ISBLANK(_xlfn.SINGLE(CrossingIdentifierDescription)),""," ["&amp;_xlfn.SINGLE(CrossingIdentifierDescription)&amp;"]")," (",_xlfn.SINGLE(PXID),")"))</f>
        <v>PRIVATE U/G PIPE [FOREIGN PIPELINE] (P3831.0)</v>
      </c>
      <c r="G18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82" s="1" t="s">
        <v>6373</v>
      </c>
      <c r="N182" s="1">
        <v>1035419.83</v>
      </c>
      <c r="O182" s="1" t="s">
        <v>3023</v>
      </c>
      <c r="P182" s="1" t="s">
        <v>6372</v>
      </c>
      <c r="Q182" s="1" t="s">
        <v>6371</v>
      </c>
      <c r="R182" s="1" t="s">
        <v>3020</v>
      </c>
      <c r="S182" s="1" t="s">
        <v>3019</v>
      </c>
      <c r="T182" s="1" t="s">
        <v>3093</v>
      </c>
      <c r="U182" s="1" t="s">
        <v>3017</v>
      </c>
      <c r="V182" s="1" t="s">
        <v>6370</v>
      </c>
      <c r="W182" s="1" t="s">
        <v>6369</v>
      </c>
      <c r="Y182" s="1">
        <v>43732.861574074072</v>
      </c>
      <c r="Z182" s="1">
        <v>44645</v>
      </c>
      <c r="AA182" s="1">
        <v>401768</v>
      </c>
      <c r="AB182" s="1">
        <v>44655.881238425929</v>
      </c>
      <c r="AC182" s="1" t="s">
        <v>6368</v>
      </c>
      <c r="AD182" s="1" t="s">
        <v>3013</v>
      </c>
      <c r="AE182" s="1">
        <v>3831</v>
      </c>
      <c r="AF182" s="1">
        <v>0</v>
      </c>
      <c r="AG182" s="1" t="s">
        <v>6367</v>
      </c>
      <c r="AH182" s="1" t="s">
        <v>3086</v>
      </c>
      <c r="AI182" s="1" t="s">
        <v>3011</v>
      </c>
      <c r="AJ182" s="1" t="s">
        <v>3086</v>
      </c>
      <c r="AK182" s="1" t="s">
        <v>3010</v>
      </c>
      <c r="AL182" s="1" t="s">
        <v>3009</v>
      </c>
      <c r="AM182" s="1" t="s">
        <v>3066</v>
      </c>
      <c r="AN182" s="1" t="s">
        <v>3007</v>
      </c>
      <c r="AS182" s="1" t="s">
        <v>3006</v>
      </c>
      <c r="AT182" s="1" t="s">
        <v>3006</v>
      </c>
      <c r="AX182" s="1" t="s">
        <v>6366</v>
      </c>
      <c r="AY182" s="1" t="s">
        <v>2995</v>
      </c>
      <c r="AZ182" s="1" t="s">
        <v>3005</v>
      </c>
      <c r="BA182" s="1">
        <v>619561.49370969995</v>
      </c>
      <c r="BB182" s="1">
        <v>5471307.6088510901</v>
      </c>
      <c r="BC182" s="1">
        <v>10</v>
      </c>
      <c r="BN182" s="1" t="s">
        <v>3004</v>
      </c>
      <c r="BO182" s="1" t="s">
        <v>4844</v>
      </c>
      <c r="BP182" s="1" t="s">
        <v>6203</v>
      </c>
      <c r="BQ182" s="1" t="s">
        <v>6341</v>
      </c>
      <c r="BR182" s="1" t="s">
        <v>3081</v>
      </c>
      <c r="BS182" s="1" t="s">
        <v>6362</v>
      </c>
      <c r="BT182" s="1" t="s">
        <v>6361</v>
      </c>
      <c r="BV182" s="1" t="s">
        <v>2997</v>
      </c>
      <c r="BW182" s="1" t="s">
        <v>1503</v>
      </c>
      <c r="BX182" s="1" t="s">
        <v>2996</v>
      </c>
      <c r="BY182" s="1" t="s">
        <v>2995</v>
      </c>
      <c r="CB182" s="1" t="s">
        <v>2994</v>
      </c>
      <c r="CC182" s="1" t="s">
        <v>2993</v>
      </c>
      <c r="CD182" s="1" t="s">
        <v>2992</v>
      </c>
      <c r="CO182" s="1" t="s">
        <v>2991</v>
      </c>
      <c r="CP182" s="1" t="s">
        <v>6365</v>
      </c>
      <c r="CW182" s="1" t="s">
        <v>6364</v>
      </c>
      <c r="CX182" s="1" t="s">
        <v>6363</v>
      </c>
      <c r="CY182" s="1" t="s">
        <v>6222</v>
      </c>
      <c r="CZ182" s="1" t="s">
        <v>6327</v>
      </c>
    </row>
    <row r="183" spans="1:104" x14ac:dyDescent="0.2">
      <c r="A183" s="1">
        <f t="shared" si="18"/>
        <v>1035576.84</v>
      </c>
      <c r="C183" s="1" t="str">
        <f t="shared" si="19"/>
        <v>ROW</v>
      </c>
      <c r="D183" s="12">
        <f>INDEX(families!$A:$A,MATCH(E183,families!$B:$B,0))</f>
        <v>32</v>
      </c>
      <c r="E183" s="2" t="str">
        <f t="shared" si="20"/>
        <v>ROW</v>
      </c>
      <c r="F183" s="1" t="str">
        <f>IF(_xlfn.SINGLE('~10 Other Crossings'!TypeCL)="WC","",_xlfn.CONCAT(UPPER(_xlfn.SINGLE(Description)),IF(ISBLANK(_xlfn.SINGLE(CrossingIdentifierDescription)),""," ["&amp;_xlfn.SINGLE(CrossingIdentifierDescription)&amp;"]")," (",_xlfn.SINGLE(PXID),")"))</f>
        <v>SPECTRA ENERGY TRANSMISSION ROW [RIGHT OF WAY] (P5978.0)</v>
      </c>
      <c r="G18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01-13283-M002-PT620201</v>
      </c>
      <c r="M183" s="1" t="s">
        <v>6360</v>
      </c>
      <c r="N183" s="1">
        <v>1035576.84</v>
      </c>
      <c r="O183" s="1" t="s">
        <v>3023</v>
      </c>
      <c r="P183" s="1" t="s">
        <v>6359</v>
      </c>
      <c r="Q183" s="1" t="s">
        <v>6358</v>
      </c>
      <c r="R183" s="1" t="s">
        <v>3019</v>
      </c>
      <c r="S183" s="1" t="s">
        <v>3019</v>
      </c>
      <c r="T183" s="1" t="s">
        <v>3093</v>
      </c>
      <c r="V183" s="1" t="s">
        <v>6357</v>
      </c>
      <c r="W183" s="1" t="s">
        <v>5678</v>
      </c>
      <c r="Y183" s="1">
        <v>44014.583668981482</v>
      </c>
      <c r="Z183" s="1">
        <v>44645</v>
      </c>
      <c r="AA183" s="1">
        <v>401768</v>
      </c>
      <c r="AB183" s="1">
        <v>44648.866064814814</v>
      </c>
      <c r="AC183" s="1" t="s">
        <v>6356</v>
      </c>
      <c r="AD183" s="1" t="s">
        <v>3013</v>
      </c>
      <c r="AE183" s="1">
        <v>5978</v>
      </c>
      <c r="AF183" s="1">
        <v>0</v>
      </c>
      <c r="AG183" s="1" t="s">
        <v>6355</v>
      </c>
      <c r="AI183" s="1" t="s">
        <v>3011</v>
      </c>
      <c r="AK183" s="1" t="s">
        <v>3010</v>
      </c>
      <c r="AL183" s="1" t="s">
        <v>3009</v>
      </c>
      <c r="AM183" s="1" t="s">
        <v>6204</v>
      </c>
      <c r="AS183" s="1" t="s">
        <v>3006</v>
      </c>
      <c r="AT183" s="1" t="s">
        <v>3006</v>
      </c>
      <c r="AU183" s="1" t="s">
        <v>1020</v>
      </c>
      <c r="AY183" s="1" t="s">
        <v>2995</v>
      </c>
      <c r="AZ183" s="1" t="s">
        <v>3005</v>
      </c>
      <c r="BA183" s="1">
        <v>619414.65227230999</v>
      </c>
      <c r="BB183" s="1">
        <v>5471351.7339347601</v>
      </c>
      <c r="BC183" s="1">
        <v>10</v>
      </c>
      <c r="BN183" s="1" t="s">
        <v>3004</v>
      </c>
      <c r="BO183" s="1" t="s">
        <v>4844</v>
      </c>
      <c r="BP183" s="1" t="s">
        <v>6203</v>
      </c>
      <c r="BQ183" s="1" t="s">
        <v>6341</v>
      </c>
      <c r="BR183" s="1" t="s">
        <v>3081</v>
      </c>
      <c r="BS183" s="1" t="s">
        <v>6340</v>
      </c>
      <c r="BT183" s="1" t="s">
        <v>6339</v>
      </c>
      <c r="BV183" s="1" t="s">
        <v>2997</v>
      </c>
      <c r="BW183" s="1" t="s">
        <v>6354</v>
      </c>
      <c r="BX183" s="1" t="s">
        <v>2996</v>
      </c>
      <c r="BY183" s="1" t="s">
        <v>2995</v>
      </c>
      <c r="CB183" s="1" t="s">
        <v>6353</v>
      </c>
      <c r="CC183" s="1" t="s">
        <v>6352</v>
      </c>
      <c r="CD183" s="1" t="s">
        <v>3253</v>
      </c>
      <c r="CO183" s="1" t="s">
        <v>2991</v>
      </c>
      <c r="CP183" s="1" t="s">
        <v>6351</v>
      </c>
      <c r="CX183" s="1" t="s">
        <v>6350</v>
      </c>
      <c r="CZ183" s="1" t="s">
        <v>6308</v>
      </c>
    </row>
    <row r="184" spans="1:104" x14ac:dyDescent="0.2">
      <c r="A184" s="1">
        <f t="shared" si="18"/>
        <v>1035580.51</v>
      </c>
      <c r="C184" s="1" t="str">
        <f t="shared" si="19"/>
        <v>UN</v>
      </c>
      <c r="D184" s="12">
        <f>INDEX(families!$A:$A,MATCH(E184,families!$B:$B,0))</f>
        <v>37</v>
      </c>
      <c r="E184" s="2" t="str">
        <f t="shared" si="20"/>
        <v>UN</v>
      </c>
      <c r="F184" s="1" t="str">
        <f>IF(_xlfn.SINGLE('~10 Other Crossings'!TypeCL)="WC","",_xlfn.CONCAT(UPPER(_xlfn.SINGLE(Description)),IF(ISBLANK(_xlfn.SINGLE(CrossingIdentifierDescription)),""," ["&amp;_xlfn.SINGLE(CrossingIdentifierDescription)&amp;"]")," (",_xlfn.SINGLE(PXID),")"))</f>
        <v>PRIVATE BURIED WATER PIPE [BURIED PIPE] (P5976.0)</v>
      </c>
      <c r="G18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84" s="1" t="s">
        <v>6349</v>
      </c>
      <c r="N184" s="1">
        <v>1035580.51</v>
      </c>
      <c r="O184" s="1" t="s">
        <v>3023</v>
      </c>
      <c r="P184" s="1" t="s">
        <v>3384</v>
      </c>
      <c r="Q184" s="1" t="s">
        <v>3383</v>
      </c>
      <c r="R184" s="1" t="s">
        <v>3019</v>
      </c>
      <c r="S184" s="1" t="s">
        <v>3019</v>
      </c>
      <c r="T184" s="1" t="s">
        <v>3093</v>
      </c>
      <c r="U184" s="1" t="s">
        <v>3017</v>
      </c>
      <c r="V184" s="1" t="s">
        <v>3177</v>
      </c>
      <c r="W184" s="1" t="s">
        <v>3176</v>
      </c>
      <c r="Y184" s="1">
        <v>44012.702673611115</v>
      </c>
      <c r="Z184" s="1">
        <v>44645</v>
      </c>
      <c r="AA184" s="1">
        <v>401768</v>
      </c>
      <c r="AB184" s="1">
        <v>44655.881238425929</v>
      </c>
      <c r="AC184" s="1" t="s">
        <v>6348</v>
      </c>
      <c r="AD184" s="1" t="s">
        <v>3013</v>
      </c>
      <c r="AE184" s="1">
        <v>5976</v>
      </c>
      <c r="AF184" s="1">
        <v>0</v>
      </c>
      <c r="AG184" s="1" t="s">
        <v>3017</v>
      </c>
      <c r="AI184" s="1" t="s">
        <v>3011</v>
      </c>
      <c r="AK184" s="1" t="s">
        <v>3010</v>
      </c>
      <c r="AL184" s="1" t="s">
        <v>3009</v>
      </c>
      <c r="AM184" s="1" t="s">
        <v>3066</v>
      </c>
      <c r="AN184" s="1" t="s">
        <v>3007</v>
      </c>
      <c r="AS184" s="1" t="s">
        <v>3006</v>
      </c>
      <c r="AT184" s="1" t="s">
        <v>3006</v>
      </c>
      <c r="AU184" s="1" t="s">
        <v>1020</v>
      </c>
      <c r="AY184" s="1" t="s">
        <v>2995</v>
      </c>
      <c r="AZ184" s="1" t="s">
        <v>3005</v>
      </c>
      <c r="BA184" s="1">
        <v>619411.03799999994</v>
      </c>
      <c r="BB184" s="1">
        <v>5471352.409</v>
      </c>
      <c r="BC184" s="1">
        <v>10</v>
      </c>
      <c r="BN184" s="1" t="s">
        <v>3004</v>
      </c>
      <c r="BO184" s="1" t="s">
        <v>4844</v>
      </c>
      <c r="BP184" s="1" t="s">
        <v>6203</v>
      </c>
      <c r="BQ184" s="1" t="s">
        <v>6341</v>
      </c>
      <c r="BR184" s="1" t="s">
        <v>3081</v>
      </c>
      <c r="BS184" s="1" t="s">
        <v>6340</v>
      </c>
      <c r="BT184" s="1" t="s">
        <v>6339</v>
      </c>
      <c r="BV184" s="1" t="s">
        <v>2997</v>
      </c>
      <c r="BW184" s="1" t="s">
        <v>1503</v>
      </c>
      <c r="BX184" s="1" t="s">
        <v>2996</v>
      </c>
      <c r="BY184" s="1" t="s">
        <v>2995</v>
      </c>
      <c r="CB184" s="1" t="s">
        <v>2994</v>
      </c>
      <c r="CC184" s="1" t="s">
        <v>2993</v>
      </c>
      <c r="CD184" s="1" t="s">
        <v>2992</v>
      </c>
      <c r="CO184" s="1" t="s">
        <v>3065</v>
      </c>
      <c r="CP184" s="1" t="s">
        <v>6347</v>
      </c>
      <c r="CZ184" s="1" t="s">
        <v>6298</v>
      </c>
    </row>
    <row r="185" spans="1:104" x14ac:dyDescent="0.2">
      <c r="A185" s="1">
        <f t="shared" si="18"/>
        <v>1035581.02</v>
      </c>
      <c r="C185" s="1" t="str">
        <f t="shared" si="19"/>
        <v>RD</v>
      </c>
      <c r="D185" s="12">
        <f>INDEX(families!$A:$A,MATCH(E185,families!$B:$B,0))</f>
        <v>31</v>
      </c>
      <c r="E185" s="2" t="str">
        <f t="shared" si="20"/>
        <v>RD</v>
      </c>
      <c r="F185" s="1" t="str">
        <f>IF(_xlfn.SINGLE('~10 Other Crossings'!TypeCL)="WC","",_xlfn.CONCAT(UPPER(_xlfn.SINGLE(Description)),IF(ISBLANK(_xlfn.SINGLE(CrossingIdentifierDescription)),""," ["&amp;_xlfn.SINGLE(CrossingIdentifierDescription)&amp;"]")," (",_xlfn.SINGLE(PXID),")"))</f>
        <v>TRAIL (T4085.1)</v>
      </c>
      <c r="G18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185" s="1" t="s">
        <v>6346</v>
      </c>
      <c r="N185" s="1">
        <v>1035581.02</v>
      </c>
      <c r="O185" s="1" t="s">
        <v>3023</v>
      </c>
      <c r="P185" s="1" t="s">
        <v>6345</v>
      </c>
      <c r="Q185" s="1" t="s">
        <v>6344</v>
      </c>
      <c r="R185" s="1" t="s">
        <v>3020</v>
      </c>
      <c r="S185" s="1" t="s">
        <v>3019</v>
      </c>
      <c r="T185" s="1" t="s">
        <v>3093</v>
      </c>
      <c r="U185" s="1" t="s">
        <v>3311</v>
      </c>
      <c r="V185" s="1" t="s">
        <v>3311</v>
      </c>
      <c r="W185" s="1" t="s">
        <v>3310</v>
      </c>
      <c r="Y185" s="1">
        <v>43732.855833333335</v>
      </c>
      <c r="Z185" s="1">
        <v>44645</v>
      </c>
      <c r="AA185" s="1">
        <v>401768</v>
      </c>
      <c r="AB185" s="1">
        <v>44648.866053240738</v>
      </c>
      <c r="AC185" s="1" t="s">
        <v>6343</v>
      </c>
      <c r="AD185" s="1" t="s">
        <v>3041</v>
      </c>
      <c r="AE185" s="1">
        <v>4085</v>
      </c>
      <c r="AF185" s="1">
        <v>1</v>
      </c>
      <c r="AH185" s="1" t="s">
        <v>3086</v>
      </c>
      <c r="AI185" s="1" t="s">
        <v>3011</v>
      </c>
      <c r="AJ185" s="1" t="s">
        <v>3086</v>
      </c>
      <c r="AK185" s="1" t="s">
        <v>3039</v>
      </c>
      <c r="AL185" s="1" t="s">
        <v>3009</v>
      </c>
      <c r="AM185" s="1" t="s">
        <v>735</v>
      </c>
      <c r="AX185" s="1" t="s">
        <v>6342</v>
      </c>
      <c r="AY185" s="1" t="s">
        <v>2995</v>
      </c>
      <c r="AZ185" s="1" t="s">
        <v>3005</v>
      </c>
      <c r="BA185" s="1">
        <v>619410.50373558002</v>
      </c>
      <c r="BB185" s="1">
        <v>5471352.26563852</v>
      </c>
      <c r="BC185" s="1">
        <v>10</v>
      </c>
      <c r="BD185" s="1" t="s">
        <v>3082</v>
      </c>
      <c r="BE185" s="1">
        <v>1038.02</v>
      </c>
      <c r="BG185" s="1">
        <v>42258</v>
      </c>
      <c r="BN185" s="1" t="s">
        <v>3004</v>
      </c>
      <c r="BO185" s="1" t="s">
        <v>4844</v>
      </c>
      <c r="BP185" s="1" t="s">
        <v>6203</v>
      </c>
      <c r="BQ185" s="1" t="s">
        <v>6341</v>
      </c>
      <c r="BR185" s="1" t="s">
        <v>3081</v>
      </c>
      <c r="BS185" s="1" t="s">
        <v>6340</v>
      </c>
      <c r="BT185" s="1" t="s">
        <v>6339</v>
      </c>
      <c r="BV185" s="1" t="s">
        <v>2997</v>
      </c>
      <c r="BW185" s="1" t="s">
        <v>1981</v>
      </c>
      <c r="BX185" s="1" t="s">
        <v>3306</v>
      </c>
      <c r="BY185" s="1" t="s">
        <v>2995</v>
      </c>
      <c r="CB185" s="1" t="s">
        <v>3287</v>
      </c>
      <c r="CC185" s="1" t="s">
        <v>3286</v>
      </c>
      <c r="CD185" s="1" t="s">
        <v>3050</v>
      </c>
      <c r="CO185" s="1" t="s">
        <v>3117</v>
      </c>
      <c r="CP185" s="1" t="s">
        <v>6338</v>
      </c>
      <c r="CW185" s="1" t="s">
        <v>6337</v>
      </c>
      <c r="CX185" s="1" t="s">
        <v>6336</v>
      </c>
      <c r="CY185" s="1" t="s">
        <v>6222</v>
      </c>
      <c r="CZ185" s="1" t="s">
        <v>6287</v>
      </c>
    </row>
    <row r="186" spans="1:104" x14ac:dyDescent="0.2">
      <c r="A186" s="1">
        <f t="shared" si="18"/>
        <v>1035684.69</v>
      </c>
      <c r="C186" s="1" t="str">
        <f t="shared" si="19"/>
        <v>UE</v>
      </c>
      <c r="D186" s="12">
        <f>INDEX(families!$A:$A,MATCH(E186,families!$B:$B,0))</f>
        <v>36</v>
      </c>
      <c r="E186" s="2" t="str">
        <f t="shared" si="20"/>
        <v>UE</v>
      </c>
      <c r="F186" s="1" t="str">
        <f>IF(_xlfn.SINGLE('~10 Other Crossings'!TypeCL)="WC","",_xlfn.CONCAT(UPPER(_xlfn.SINGLE(Description)),IF(ISBLANK(_xlfn.SINGLE(CrossingIdentifierDescription)),""," ["&amp;_xlfn.SINGLE(CrossingIdentifierDescription)&amp;"]")," (",_xlfn.SINGLE(PXID),")"))</f>
        <v>UNKNOWN BURIED CABLE (U7328.0)</v>
      </c>
      <c r="G18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01-13283-M002-XU0325301</v>
      </c>
      <c r="M186" s="1" t="s">
        <v>6335</v>
      </c>
      <c r="N186" s="1">
        <v>1035684.69</v>
      </c>
      <c r="O186" s="1" t="s">
        <v>3023</v>
      </c>
      <c r="P186" s="1" t="s">
        <v>6334</v>
      </c>
      <c r="Q186" s="1" t="s">
        <v>6333</v>
      </c>
      <c r="R186" s="1" t="s">
        <v>3019</v>
      </c>
      <c r="S186" s="1" t="s">
        <v>3019</v>
      </c>
      <c r="T186" s="1" t="s">
        <v>3093</v>
      </c>
      <c r="U186" s="1" t="s">
        <v>3183</v>
      </c>
      <c r="V186" s="1" t="s">
        <v>6332</v>
      </c>
      <c r="W186" s="1" t="s">
        <v>6331</v>
      </c>
      <c r="Y186" s="1">
        <v>44312.739814814813</v>
      </c>
      <c r="Z186" s="1">
        <v>44645</v>
      </c>
      <c r="AA186" s="1">
        <v>401768</v>
      </c>
      <c r="AB186" s="1">
        <v>44648.866087962961</v>
      </c>
      <c r="AC186" s="1" t="s">
        <v>6330</v>
      </c>
      <c r="AD186" s="1" t="s">
        <v>3056</v>
      </c>
      <c r="AE186" s="1">
        <v>7328</v>
      </c>
      <c r="AF186" s="1">
        <v>0</v>
      </c>
      <c r="AI186" s="1" t="s">
        <v>3011</v>
      </c>
      <c r="AK186" s="1" t="s">
        <v>3010</v>
      </c>
      <c r="AL186" s="1" t="s">
        <v>3009</v>
      </c>
      <c r="AM186" s="1" t="s">
        <v>3054</v>
      </c>
      <c r="AN186" s="1" t="s">
        <v>3007</v>
      </c>
      <c r="AT186" s="1" t="s">
        <v>3006</v>
      </c>
      <c r="AY186" s="1" t="s">
        <v>3083</v>
      </c>
      <c r="AZ186" s="1" t="s">
        <v>3005</v>
      </c>
      <c r="BA186" s="1">
        <v>619309.42000000004</v>
      </c>
      <c r="BB186" s="1">
        <v>5471372.4299999997</v>
      </c>
      <c r="BC186" s="1">
        <v>10</v>
      </c>
      <c r="BN186" s="1" t="s">
        <v>3004</v>
      </c>
      <c r="BO186" s="1" t="s">
        <v>4844</v>
      </c>
      <c r="BP186" s="1" t="s">
        <v>6203</v>
      </c>
      <c r="BQ186" s="1" t="s">
        <v>6244</v>
      </c>
      <c r="BR186" s="1" t="s">
        <v>3000</v>
      </c>
      <c r="BS186" s="1" t="s">
        <v>6315</v>
      </c>
      <c r="BT186" s="1" t="s">
        <v>6314</v>
      </c>
      <c r="BV186" s="1" t="s">
        <v>2997</v>
      </c>
      <c r="BY186" s="1" t="s">
        <v>2995</v>
      </c>
      <c r="CB186" s="1" t="s">
        <v>6313</v>
      </c>
      <c r="CD186" s="1" t="s">
        <v>3050</v>
      </c>
      <c r="CO186" s="1" t="s">
        <v>2991</v>
      </c>
      <c r="CP186" s="1" t="s">
        <v>6329</v>
      </c>
      <c r="CX186" s="1" t="s">
        <v>6328</v>
      </c>
      <c r="CZ186" s="1" t="s">
        <v>6280</v>
      </c>
    </row>
    <row r="187" spans="1:104" x14ac:dyDescent="0.2">
      <c r="A187" s="1">
        <f t="shared" si="18"/>
        <v>1035693.72</v>
      </c>
      <c r="C187" s="1" t="str">
        <f t="shared" si="19"/>
        <v>RD</v>
      </c>
      <c r="D187" s="12">
        <f>INDEX(families!$A:$A,MATCH(E187,families!$B:$B,0))</f>
        <v>31</v>
      </c>
      <c r="E187" s="2" t="str">
        <f t="shared" si="20"/>
        <v>RD</v>
      </c>
      <c r="F187" s="1" t="str">
        <f>IF(_xlfn.SINGLE('~10 Other Crossings'!TypeCL)="WC","",_xlfn.CONCAT(UPPER(_xlfn.SINGLE(Description)),IF(ISBLANK(_xlfn.SINGLE(CrossingIdentifierDescription)),""," ["&amp;_xlfn.SINGLE(CrossingIdentifierDescription)&amp;"]")," (",_xlfn.SINGLE(PXID),")"))</f>
        <v>SPECTRA ENERGY TRANSMISSION TRAIL [TRAIL] (T4962.0)</v>
      </c>
      <c r="G18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01-13283-M002-XU0325301</v>
      </c>
      <c r="M187" s="1" t="s">
        <v>6327</v>
      </c>
      <c r="N187" s="1">
        <v>1035693.72</v>
      </c>
      <c r="O187" s="1" t="s">
        <v>3023</v>
      </c>
      <c r="P187" s="1" t="s">
        <v>6326</v>
      </c>
      <c r="Q187" s="1" t="s">
        <v>6325</v>
      </c>
      <c r="R187" s="1" t="s">
        <v>3020</v>
      </c>
      <c r="S187" s="1" t="s">
        <v>3019</v>
      </c>
      <c r="T187" s="1" t="s">
        <v>3093</v>
      </c>
      <c r="U187" s="1" t="s">
        <v>3311</v>
      </c>
      <c r="V187" s="1" t="s">
        <v>6324</v>
      </c>
      <c r="W187" s="1" t="s">
        <v>5678</v>
      </c>
      <c r="Y187" s="1">
        <v>43783.739861111113</v>
      </c>
      <c r="Z187" s="1">
        <v>44645</v>
      </c>
      <c r="AA187" s="1">
        <v>401768</v>
      </c>
      <c r="AB187" s="1">
        <v>44648.866053240738</v>
      </c>
      <c r="AC187" s="1" t="s">
        <v>6323</v>
      </c>
      <c r="AD187" s="1" t="s">
        <v>3041</v>
      </c>
      <c r="AE187" s="1">
        <v>4962</v>
      </c>
      <c r="AF187" s="1">
        <v>0</v>
      </c>
      <c r="AG187" s="1" t="s">
        <v>3311</v>
      </c>
      <c r="AH187" s="1" t="s">
        <v>3086</v>
      </c>
      <c r="AI187" s="1" t="s">
        <v>3011</v>
      </c>
      <c r="AJ187" s="1" t="s">
        <v>3086</v>
      </c>
      <c r="AK187" s="1" t="s">
        <v>3039</v>
      </c>
      <c r="AL187" s="1" t="s">
        <v>3009</v>
      </c>
      <c r="AM187" s="1" t="s">
        <v>735</v>
      </c>
      <c r="AS187" s="1" t="s">
        <v>3006</v>
      </c>
      <c r="AY187" s="1" t="s">
        <v>3083</v>
      </c>
      <c r="AZ187" s="1" t="s">
        <v>3005</v>
      </c>
      <c r="BA187" s="1">
        <v>619301.07154578005</v>
      </c>
      <c r="BB187" s="1">
        <v>5471375.8880922804</v>
      </c>
      <c r="BC187" s="1">
        <v>10</v>
      </c>
      <c r="BG187" s="1">
        <v>43440</v>
      </c>
      <c r="BN187" s="1" t="s">
        <v>3004</v>
      </c>
      <c r="BO187" s="1" t="s">
        <v>4844</v>
      </c>
      <c r="BP187" s="1" t="s">
        <v>6203</v>
      </c>
      <c r="BQ187" s="1" t="s">
        <v>6244</v>
      </c>
      <c r="BR187" s="1" t="s">
        <v>3000</v>
      </c>
      <c r="BS187" s="1" t="s">
        <v>6315</v>
      </c>
      <c r="BT187" s="1" t="s">
        <v>6314</v>
      </c>
      <c r="BV187" s="1" t="s">
        <v>2997</v>
      </c>
      <c r="BX187" s="1" t="s">
        <v>5667</v>
      </c>
      <c r="BY187" s="1" t="s">
        <v>2995</v>
      </c>
      <c r="CB187" s="1" t="s">
        <v>6313</v>
      </c>
      <c r="CC187" s="1" t="s">
        <v>6312</v>
      </c>
      <c r="CD187" s="1" t="s">
        <v>3050</v>
      </c>
      <c r="CO187" s="1" t="s">
        <v>2991</v>
      </c>
      <c r="CP187" s="1" t="s">
        <v>6322</v>
      </c>
      <c r="CX187" s="1" t="s">
        <v>6321</v>
      </c>
      <c r="CZ187" s="1" t="s">
        <v>6274</v>
      </c>
    </row>
    <row r="188" spans="1:104" x14ac:dyDescent="0.2">
      <c r="A188" s="1">
        <f t="shared" si="18"/>
        <v>1035696.83</v>
      </c>
      <c r="C188" s="1" t="str">
        <f t="shared" si="19"/>
        <v>GT</v>
      </c>
      <c r="D188" s="12">
        <f>INDEX(families!$A:$A,MATCH(E188,families!$B:$B,0))</f>
        <v>24</v>
      </c>
      <c r="E188" s="2" t="str">
        <f t="shared" si="20"/>
        <v>GT</v>
      </c>
      <c r="F188" s="1" t="str">
        <f>IF(_xlfn.SINGLE('~10 Other Crossings'!TypeCL)="WC","",_xlfn.CONCAT(UPPER(_xlfn.SINGLE(Description)),IF(ISBLANK(_xlfn.SINGLE(CrossingIdentifierDescription)),""," ["&amp;_xlfn.SINGLE(CrossingIdentifierDescription)&amp;"]")," (",_xlfn.SINGLE(PXID),")"))</f>
        <v>NPS 36 SPECTRA ENERGY TRANSMISSION BURIED PIPE [TRANSMISSION] (P3574.2)</v>
      </c>
      <c r="G18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01-13283-M002-XU0325301</v>
      </c>
      <c r="M188" s="1" t="s">
        <v>6320</v>
      </c>
      <c r="N188" s="1">
        <v>1035696.83</v>
      </c>
      <c r="O188" s="1" t="s">
        <v>3023</v>
      </c>
      <c r="P188" s="1" t="s">
        <v>6319</v>
      </c>
      <c r="Q188" s="1" t="s">
        <v>6318</v>
      </c>
      <c r="R188" s="1" t="s">
        <v>3020</v>
      </c>
      <c r="S188" s="1" t="s">
        <v>3019</v>
      </c>
      <c r="T188" s="1" t="s">
        <v>3093</v>
      </c>
      <c r="U188" s="1" t="s">
        <v>3017</v>
      </c>
      <c r="V188" s="1" t="s">
        <v>5686</v>
      </c>
      <c r="W188" s="1" t="s">
        <v>5678</v>
      </c>
      <c r="Y188" s="1">
        <v>43732.813043981485</v>
      </c>
      <c r="Z188" s="1">
        <v>44645</v>
      </c>
      <c r="AA188" s="1">
        <v>401768</v>
      </c>
      <c r="AB188" s="1">
        <v>44648.866053240738</v>
      </c>
      <c r="AC188" s="1" t="s">
        <v>6317</v>
      </c>
      <c r="AD188" s="1" t="s">
        <v>3013</v>
      </c>
      <c r="AE188" s="1">
        <v>3574</v>
      </c>
      <c r="AF188" s="1">
        <v>2</v>
      </c>
      <c r="AG188" s="1" t="s">
        <v>3277</v>
      </c>
      <c r="AH188" s="1" t="s">
        <v>3086</v>
      </c>
      <c r="AI188" s="1" t="s">
        <v>3011</v>
      </c>
      <c r="AJ188" s="1" t="s">
        <v>3086</v>
      </c>
      <c r="AK188" s="1" t="s">
        <v>3010</v>
      </c>
      <c r="AL188" s="1" t="s">
        <v>3009</v>
      </c>
      <c r="AM188" s="1" t="s">
        <v>5676</v>
      </c>
      <c r="AN188" s="1" t="s">
        <v>3007</v>
      </c>
      <c r="AR188" s="1">
        <v>914</v>
      </c>
      <c r="AS188" s="1" t="s">
        <v>3006</v>
      </c>
      <c r="AT188" s="1" t="s">
        <v>3006</v>
      </c>
      <c r="AX188" s="1" t="s">
        <v>6316</v>
      </c>
      <c r="AY188" s="1" t="s">
        <v>3083</v>
      </c>
      <c r="AZ188" s="1" t="s">
        <v>3005</v>
      </c>
      <c r="BA188" s="1">
        <v>619298.17140349001</v>
      </c>
      <c r="BB188" s="1">
        <v>5471377.0103960298</v>
      </c>
      <c r="BC188" s="1">
        <v>10</v>
      </c>
      <c r="BD188" s="1" t="s">
        <v>3082</v>
      </c>
      <c r="BE188" s="1">
        <v>1038.1400000000001</v>
      </c>
      <c r="BG188" s="1">
        <v>42257</v>
      </c>
      <c r="BN188" s="1" t="s">
        <v>3004</v>
      </c>
      <c r="BO188" s="1" t="s">
        <v>4844</v>
      </c>
      <c r="BP188" s="1" t="s">
        <v>6203</v>
      </c>
      <c r="BQ188" s="1" t="s">
        <v>6244</v>
      </c>
      <c r="BR188" s="1" t="s">
        <v>3000</v>
      </c>
      <c r="BS188" s="1" t="s">
        <v>6315</v>
      </c>
      <c r="BT188" s="1" t="s">
        <v>6314</v>
      </c>
      <c r="BV188" s="1" t="s">
        <v>2997</v>
      </c>
      <c r="BX188" s="1" t="s">
        <v>5667</v>
      </c>
      <c r="BY188" s="1" t="s">
        <v>3083</v>
      </c>
      <c r="CB188" s="1" t="s">
        <v>6313</v>
      </c>
      <c r="CC188" s="1" t="s">
        <v>6312</v>
      </c>
      <c r="CD188" s="1" t="s">
        <v>3050</v>
      </c>
      <c r="CO188" s="1" t="s">
        <v>2991</v>
      </c>
      <c r="CP188" s="1" t="s">
        <v>6311</v>
      </c>
      <c r="CX188" s="1" t="s">
        <v>6310</v>
      </c>
      <c r="CY188" s="1" t="s">
        <v>6222</v>
      </c>
      <c r="CZ188" s="1" t="s">
        <v>6309</v>
      </c>
    </row>
    <row r="189" spans="1:104" x14ac:dyDescent="0.2">
      <c r="A189" s="1">
        <f t="shared" si="18"/>
        <v>1035757.09</v>
      </c>
      <c r="C189" s="1" t="str">
        <f t="shared" si="19"/>
        <v>UC</v>
      </c>
      <c r="D189" s="12">
        <f>INDEX(families!$A:$A,MATCH(E189,families!$B:$B,0))</f>
        <v>35</v>
      </c>
      <c r="E189" s="2" t="str">
        <f t="shared" si="20"/>
        <v>UC</v>
      </c>
      <c r="F189" s="1" t="str">
        <f>IF(_xlfn.SINGLE('~10 Other Crossings'!TypeCL)="WC","",_xlfn.CONCAT(UPPER(_xlfn.SINGLE(Description)),IF(ISBLANK(_xlfn.SINGLE(CrossingIdentifierDescription)),""," ["&amp;_xlfn.SINGLE(CrossingIdentifierDescription)&amp;"]")," (",_xlfn.SINGLE(PXID),")"))</f>
        <v>TELUS U/G FIBRE OPTIC COMMUNICATIONS CABLE (U4154.1)</v>
      </c>
      <c r="G18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189" s="1" t="s">
        <v>6308</v>
      </c>
      <c r="N189" s="1">
        <v>1035757.09</v>
      </c>
      <c r="O189" s="1" t="s">
        <v>3023</v>
      </c>
      <c r="P189" s="1" t="s">
        <v>6307</v>
      </c>
      <c r="Q189" s="1" t="s">
        <v>6306</v>
      </c>
      <c r="R189" s="1" t="s">
        <v>3020</v>
      </c>
      <c r="S189" s="1" t="s">
        <v>3019</v>
      </c>
      <c r="T189" s="1" t="s">
        <v>3093</v>
      </c>
      <c r="U189" s="1" t="s">
        <v>3821</v>
      </c>
      <c r="V189" s="1" t="s">
        <v>4438</v>
      </c>
      <c r="W189" s="1" t="s">
        <v>3102</v>
      </c>
      <c r="Y189" s="1">
        <v>43732.794166666667</v>
      </c>
      <c r="Z189" s="1">
        <v>44645</v>
      </c>
      <c r="AA189" s="1">
        <v>401768</v>
      </c>
      <c r="AB189" s="1">
        <v>44648.866053240738</v>
      </c>
      <c r="AC189" s="1" t="s">
        <v>6305</v>
      </c>
      <c r="AD189" s="1" t="s">
        <v>3056</v>
      </c>
      <c r="AE189" s="1">
        <v>4154</v>
      </c>
      <c r="AF189" s="1">
        <v>1</v>
      </c>
      <c r="AH189" s="1" t="s">
        <v>3086</v>
      </c>
      <c r="AI189" s="1" t="s">
        <v>3011</v>
      </c>
      <c r="AJ189" s="1" t="s">
        <v>3086</v>
      </c>
      <c r="AK189" s="1" t="s">
        <v>3010</v>
      </c>
      <c r="AL189" s="1" t="s">
        <v>3009</v>
      </c>
      <c r="AM189" s="1" t="s">
        <v>3818</v>
      </c>
      <c r="AN189" s="1" t="s">
        <v>3007</v>
      </c>
      <c r="AS189" s="1" t="s">
        <v>3006</v>
      </c>
      <c r="AT189" s="1" t="s">
        <v>3006</v>
      </c>
      <c r="AX189" s="1" t="s">
        <v>6304</v>
      </c>
      <c r="AY189" s="1" t="s">
        <v>2995</v>
      </c>
      <c r="AZ189" s="1" t="s">
        <v>4277</v>
      </c>
      <c r="BA189" s="1">
        <v>619241.97165590001</v>
      </c>
      <c r="BB189" s="1">
        <v>5471398.74843188</v>
      </c>
      <c r="BC189" s="1">
        <v>10</v>
      </c>
      <c r="BD189" s="1" t="s">
        <v>3082</v>
      </c>
      <c r="BE189" s="1">
        <v>1038.77</v>
      </c>
      <c r="BG189" s="1">
        <v>42258</v>
      </c>
      <c r="BN189" s="1" t="s">
        <v>3004</v>
      </c>
      <c r="BO189" s="1" t="s">
        <v>4844</v>
      </c>
      <c r="BP189" s="1" t="s">
        <v>6203</v>
      </c>
      <c r="BQ189" s="1" t="s">
        <v>6244</v>
      </c>
      <c r="BR189" s="1" t="s">
        <v>3000</v>
      </c>
      <c r="BS189" s="1" t="s">
        <v>6303</v>
      </c>
      <c r="BT189" s="1" t="s">
        <v>6302</v>
      </c>
      <c r="BV189" s="1" t="s">
        <v>2997</v>
      </c>
      <c r="BW189" s="1" t="s">
        <v>1968</v>
      </c>
      <c r="BX189" s="1" t="s">
        <v>3053</v>
      </c>
      <c r="BY189" s="1" t="s">
        <v>2995</v>
      </c>
      <c r="CB189" s="1" t="s">
        <v>3052</v>
      </c>
      <c r="CC189" s="1" t="s">
        <v>3051</v>
      </c>
      <c r="CD189" s="1" t="s">
        <v>3050</v>
      </c>
      <c r="CO189" s="1" t="s">
        <v>2991</v>
      </c>
      <c r="CP189" s="1" t="s">
        <v>6301</v>
      </c>
      <c r="CW189" s="1" t="s">
        <v>6300</v>
      </c>
      <c r="CX189" s="1" t="s">
        <v>6299</v>
      </c>
      <c r="CY189" s="1" t="s">
        <v>6222</v>
      </c>
      <c r="CZ189" s="1" t="s">
        <v>6251</v>
      </c>
    </row>
    <row r="190" spans="1:104" x14ac:dyDescent="0.2">
      <c r="A190" s="1">
        <f t="shared" si="18"/>
        <v>1035868</v>
      </c>
      <c r="C190" s="1" t="str">
        <f t="shared" si="19"/>
        <v>RD</v>
      </c>
      <c r="D190" s="12">
        <f>INDEX(families!$A:$A,MATCH(E190,families!$B:$B,0))</f>
        <v>31</v>
      </c>
      <c r="E190" s="2" t="str">
        <f t="shared" si="20"/>
        <v>RD</v>
      </c>
      <c r="F190" s="1" t="str">
        <f>IF(_xlfn.SINGLE('~10 Other Crossings'!TypeCL)="WC","",_xlfn.CONCAT(UPPER(_xlfn.SINGLE(Description)),IF(ISBLANK(_xlfn.SINGLE(CrossingIdentifierDescription)),""," ["&amp;_xlfn.SINGLE(CrossingIdentifierDescription)&amp;"]")," (",_xlfn.SINGLE(PXID),")"))</f>
        <v>PRIVATE DRIVEWAY (T4974.0)</v>
      </c>
      <c r="G19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90" s="1" t="s">
        <v>6298</v>
      </c>
      <c r="N190" s="1" t="s">
        <v>6297</v>
      </c>
      <c r="O190" s="1" t="s">
        <v>3023</v>
      </c>
      <c r="P190" s="1" t="s">
        <v>6296</v>
      </c>
      <c r="Q190" s="1" t="s">
        <v>6295</v>
      </c>
      <c r="R190" s="1" t="s">
        <v>3019</v>
      </c>
      <c r="S190" s="1" t="s">
        <v>3019</v>
      </c>
      <c r="T190" s="1" t="s">
        <v>6247</v>
      </c>
      <c r="U190" s="1" t="s">
        <v>6294</v>
      </c>
      <c r="V190" s="1" t="s">
        <v>6293</v>
      </c>
      <c r="W190" s="1" t="s">
        <v>3176</v>
      </c>
      <c r="Y190" s="1">
        <v>44608.966261574074</v>
      </c>
      <c r="Z190" s="1">
        <v>44645</v>
      </c>
      <c r="AA190" s="1">
        <v>401768</v>
      </c>
      <c r="AB190" s="1">
        <v>44648.866111111114</v>
      </c>
      <c r="AC190" s="1" t="s">
        <v>6292</v>
      </c>
      <c r="AD190" s="1" t="s">
        <v>3041</v>
      </c>
      <c r="AE190" s="1">
        <v>4974</v>
      </c>
      <c r="AF190" s="1">
        <v>0</v>
      </c>
      <c r="AI190" s="1" t="s">
        <v>3011</v>
      </c>
      <c r="AK190" s="1" t="s">
        <v>3039</v>
      </c>
      <c r="AL190" s="1" t="s">
        <v>3009</v>
      </c>
      <c r="AM190" s="1" t="s">
        <v>735</v>
      </c>
      <c r="AX190" s="1" t="s">
        <v>6291</v>
      </c>
      <c r="AY190" s="1" t="s">
        <v>2995</v>
      </c>
      <c r="AZ190" s="1" t="s">
        <v>4277</v>
      </c>
      <c r="BA190" s="1">
        <v>619131.05001330003</v>
      </c>
      <c r="BB190" s="1">
        <v>5471405.2699917601</v>
      </c>
      <c r="BC190" s="1">
        <v>10</v>
      </c>
      <c r="BN190" s="1" t="s">
        <v>3004</v>
      </c>
      <c r="BO190" s="1" t="s">
        <v>4844</v>
      </c>
      <c r="BP190" s="1" t="s">
        <v>6203</v>
      </c>
      <c r="BQ190" s="1" t="s">
        <v>6244</v>
      </c>
      <c r="BR190" s="1" t="s">
        <v>3223</v>
      </c>
      <c r="BS190" s="1" t="s">
        <v>6290</v>
      </c>
      <c r="BT190" s="1" t="s">
        <v>6289</v>
      </c>
      <c r="BV190" s="1" t="s">
        <v>2997</v>
      </c>
      <c r="BW190" s="1" t="s">
        <v>3002</v>
      </c>
      <c r="BX190" s="1" t="s">
        <v>3038</v>
      </c>
      <c r="BY190" s="1" t="s">
        <v>2995</v>
      </c>
      <c r="CB190" s="1" t="s">
        <v>3037</v>
      </c>
      <c r="CC190" s="1" t="s">
        <v>3036</v>
      </c>
      <c r="CD190" s="1" t="s">
        <v>3035</v>
      </c>
      <c r="CO190" s="1" t="s">
        <v>3065</v>
      </c>
      <c r="CP190" s="1" t="s">
        <v>6288</v>
      </c>
      <c r="CZ190" s="1" t="s">
        <v>6238</v>
      </c>
    </row>
    <row r="191" spans="1:104" x14ac:dyDescent="0.2">
      <c r="A191" s="1">
        <f t="shared" si="18"/>
        <v>1035954</v>
      </c>
      <c r="C191" s="1" t="str">
        <f t="shared" si="19"/>
        <v>RD</v>
      </c>
      <c r="D191" s="12">
        <f>INDEX(families!$A:$A,MATCH(E191,families!$B:$B,0))</f>
        <v>31</v>
      </c>
      <c r="E191" s="2" t="str">
        <f t="shared" si="20"/>
        <v>RD</v>
      </c>
      <c r="F191" s="1" t="str">
        <f>IF(_xlfn.SINGLE('~10 Other Crossings'!TypeCL)="WC","",_xlfn.CONCAT(UPPER(_xlfn.SINGLE(Description)),IF(ISBLANK(_xlfn.SINGLE(CrossingIdentifierDescription)),""," ["&amp;_xlfn.SINGLE(CrossingIdentifierDescription)&amp;"]")," (",_xlfn.SINGLE(PXID),")"))</f>
        <v>ROAD (T4086.1)</v>
      </c>
      <c r="G19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91" s="1" t="s">
        <v>6287</v>
      </c>
      <c r="N191" s="1" t="s">
        <v>6286</v>
      </c>
      <c r="O191" s="1" t="s">
        <v>3023</v>
      </c>
      <c r="P191" s="1" t="s">
        <v>6285</v>
      </c>
      <c r="Q191" s="1" t="s">
        <v>6284</v>
      </c>
      <c r="R191" s="1" t="s">
        <v>3020</v>
      </c>
      <c r="S191" s="1" t="s">
        <v>3019</v>
      </c>
      <c r="T191" s="1" t="s">
        <v>6247</v>
      </c>
      <c r="U191" s="1" t="s">
        <v>3040</v>
      </c>
      <c r="V191" s="1" t="s">
        <v>3040</v>
      </c>
      <c r="W191" s="1" t="s">
        <v>6262</v>
      </c>
      <c r="Y191" s="1">
        <v>43732.836770833332</v>
      </c>
      <c r="Z191" s="1">
        <v>44645</v>
      </c>
      <c r="AA191" s="1">
        <v>401768</v>
      </c>
      <c r="AB191" s="1">
        <v>44648.866053240738</v>
      </c>
      <c r="AC191" s="1" t="s">
        <v>6283</v>
      </c>
      <c r="AD191" s="1" t="s">
        <v>3041</v>
      </c>
      <c r="AE191" s="1">
        <v>4086</v>
      </c>
      <c r="AF191" s="1">
        <v>1</v>
      </c>
      <c r="AH191" s="1" t="s">
        <v>3086</v>
      </c>
      <c r="AI191" s="1" t="s">
        <v>3011</v>
      </c>
      <c r="AJ191" s="1" t="s">
        <v>3086</v>
      </c>
      <c r="AK191" s="1" t="s">
        <v>3039</v>
      </c>
      <c r="AL191" s="1" t="s">
        <v>3009</v>
      </c>
      <c r="AM191" s="1" t="s">
        <v>735</v>
      </c>
      <c r="AX191" s="1" t="s">
        <v>6282</v>
      </c>
      <c r="AY191" s="1" t="s">
        <v>2995</v>
      </c>
      <c r="AZ191" s="1" t="s">
        <v>4277</v>
      </c>
      <c r="BA191" s="1">
        <v>619045.80351004004</v>
      </c>
      <c r="BB191" s="1">
        <v>5471407.84948791</v>
      </c>
      <c r="BC191" s="1">
        <v>10</v>
      </c>
      <c r="BD191" s="1" t="s">
        <v>3082</v>
      </c>
      <c r="BE191" s="1">
        <v>1038.3900000000001</v>
      </c>
      <c r="BG191" s="1">
        <v>42257</v>
      </c>
      <c r="BN191" s="1" t="s">
        <v>3004</v>
      </c>
      <c r="BO191" s="1" t="s">
        <v>4844</v>
      </c>
      <c r="BP191" s="1" t="s">
        <v>6203</v>
      </c>
      <c r="BQ191" s="1" t="s">
        <v>6244</v>
      </c>
      <c r="BR191" s="1" t="s">
        <v>3223</v>
      </c>
      <c r="BS191" s="1" t="s">
        <v>6243</v>
      </c>
      <c r="BT191" s="1" t="s">
        <v>6242</v>
      </c>
      <c r="BV191" s="1" t="s">
        <v>2997</v>
      </c>
      <c r="BW191" s="1" t="s">
        <v>3002</v>
      </c>
      <c r="BX191" s="1" t="s">
        <v>3038</v>
      </c>
      <c r="BY191" s="1" t="s">
        <v>2995</v>
      </c>
      <c r="CB191" s="1" t="s">
        <v>3037</v>
      </c>
      <c r="CC191" s="1" t="s">
        <v>3036</v>
      </c>
      <c r="CD191" s="1" t="s">
        <v>3035</v>
      </c>
      <c r="CO191" s="1" t="s">
        <v>3065</v>
      </c>
      <c r="CP191" s="1" t="s">
        <v>6281</v>
      </c>
      <c r="CW191" s="1" t="s">
        <v>6258</v>
      </c>
      <c r="CX191" s="1" t="s">
        <v>6257</v>
      </c>
      <c r="CY191" s="1" t="s">
        <v>6222</v>
      </c>
      <c r="CZ191" s="1" t="s">
        <v>6232</v>
      </c>
    </row>
    <row r="192" spans="1:104" x14ac:dyDescent="0.2">
      <c r="A192" s="1">
        <f t="shared" ref="A192:A251" si="21">IF(OR(AND(ISNUMBER(_xlfn.SINGLE(Measure)),_xlfn.SINGLE(Measure)&gt;0),ISNUMBER(SEARCH("+",_xlfn.SINGLE(Measure)))),IF(NOT(ISNUMBER(_xlfn.SINGLE(Measure))),1000*LEFT(_xlfn.SINGLE(Measure),SEARCH("+",_xlfn.SINGLE(Measure))-1)+MID(_xlfn.SINGLE(Measure),SEARCH("+",_xlfn.SINGLE(Measure))+1,3)+RIGHT(_xlfn.SINGLE(Measure),3),_xlfn.SINGLE(Measure)),"")</f>
        <v>1035957</v>
      </c>
      <c r="C192" s="1" t="str">
        <f t="shared" ref="C192:C251" si="22">TypeCL</f>
        <v>OE</v>
      </c>
      <c r="D192" s="12">
        <f>INDEX(families!$A:$A,MATCH(E192,families!$B:$B,0))</f>
        <v>28</v>
      </c>
      <c r="E192" s="2" t="str">
        <f t="shared" si="20"/>
        <v>OE</v>
      </c>
      <c r="F192" s="1" t="str">
        <f>IF(_xlfn.SINGLE('~10 Other Crossings'!TypeCL)="WC","",_xlfn.CONCAT(UPPER(_xlfn.SINGLE(Description)),IF(ISBLANK(_xlfn.SINGLE(CrossingIdentifierDescription)),""," ["&amp;_xlfn.SINGLE(CrossingIdentifierDescription)&amp;"]")," (",_xlfn.SINGLE(PXID),")"))</f>
        <v>BC HYDRO O/H DISTRIBUTION [DISTRIBUTION] (U4397.1)</v>
      </c>
      <c r="G19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92" s="1" t="s">
        <v>6280</v>
      </c>
      <c r="N192" s="1" t="s">
        <v>6273</v>
      </c>
      <c r="O192" s="1" t="s">
        <v>3023</v>
      </c>
      <c r="P192" s="1" t="s">
        <v>6279</v>
      </c>
      <c r="Q192" s="1" t="s">
        <v>6278</v>
      </c>
      <c r="R192" s="1" t="s">
        <v>3020</v>
      </c>
      <c r="S192" s="1" t="s">
        <v>3019</v>
      </c>
      <c r="T192" s="1" t="s">
        <v>6247</v>
      </c>
      <c r="U192" s="1" t="s">
        <v>3092</v>
      </c>
      <c r="V192" s="1" t="s">
        <v>3091</v>
      </c>
      <c r="W192" s="1" t="s">
        <v>3090</v>
      </c>
      <c r="Y192" s="1">
        <v>43732.843275462961</v>
      </c>
      <c r="Z192" s="1">
        <v>44645</v>
      </c>
      <c r="AA192" s="1">
        <v>401768</v>
      </c>
      <c r="AB192" s="1">
        <v>44648.866053240738</v>
      </c>
      <c r="AC192" s="1" t="s">
        <v>6277</v>
      </c>
      <c r="AD192" s="1" t="s">
        <v>3056</v>
      </c>
      <c r="AE192" s="1">
        <v>4397</v>
      </c>
      <c r="AF192" s="1">
        <v>1</v>
      </c>
      <c r="AG192" s="1" t="s">
        <v>3088</v>
      </c>
      <c r="AH192" s="1" t="s">
        <v>3086</v>
      </c>
      <c r="AI192" s="1" t="s">
        <v>3011</v>
      </c>
      <c r="AJ192" s="1" t="s">
        <v>3086</v>
      </c>
      <c r="AK192" s="1" t="s">
        <v>3010</v>
      </c>
      <c r="AL192" s="1" t="s">
        <v>3009</v>
      </c>
      <c r="AM192" s="1" t="s">
        <v>3085</v>
      </c>
      <c r="AS192" s="1" t="s">
        <v>3006</v>
      </c>
      <c r="AT192" s="1" t="s">
        <v>1020</v>
      </c>
      <c r="AX192" s="1" t="s">
        <v>6276</v>
      </c>
      <c r="AY192" s="1" t="s">
        <v>2995</v>
      </c>
      <c r="AZ192" s="1" t="s">
        <v>4277</v>
      </c>
      <c r="BA192" s="1">
        <v>619042.57384805998</v>
      </c>
      <c r="BB192" s="1">
        <v>5471407.9474477395</v>
      </c>
      <c r="BC192" s="1">
        <v>10</v>
      </c>
      <c r="BG192" s="1">
        <v>42655</v>
      </c>
      <c r="BN192" s="1" t="s">
        <v>3004</v>
      </c>
      <c r="BO192" s="1" t="s">
        <v>4844</v>
      </c>
      <c r="BP192" s="1" t="s">
        <v>6203</v>
      </c>
      <c r="BQ192" s="1" t="s">
        <v>6202</v>
      </c>
      <c r="BR192" s="1" t="s">
        <v>3000</v>
      </c>
      <c r="BS192" s="1" t="s">
        <v>6227</v>
      </c>
      <c r="BT192" s="1" t="s">
        <v>6226</v>
      </c>
      <c r="BV192" s="1" t="s">
        <v>2997</v>
      </c>
      <c r="BW192" s="1" t="s">
        <v>1020</v>
      </c>
      <c r="BX192" s="1" t="s">
        <v>3194</v>
      </c>
      <c r="BY192" s="1" t="s">
        <v>2995</v>
      </c>
      <c r="CB192" s="1" t="s">
        <v>3193</v>
      </c>
      <c r="CC192" s="1" t="s">
        <v>3192</v>
      </c>
      <c r="CD192" s="1" t="s">
        <v>3035</v>
      </c>
      <c r="CO192" s="1" t="s">
        <v>3318</v>
      </c>
      <c r="CP192" s="1" t="s">
        <v>6275</v>
      </c>
      <c r="CW192" s="1" t="s">
        <v>6268</v>
      </c>
      <c r="CX192" s="1" t="s">
        <v>6267</v>
      </c>
      <c r="CY192" s="1" t="s">
        <v>6222</v>
      </c>
      <c r="CZ192" s="1" t="s">
        <v>6221</v>
      </c>
    </row>
    <row r="193" spans="1:104" x14ac:dyDescent="0.2">
      <c r="A193" s="1">
        <f t="shared" si="21"/>
        <v>1035957</v>
      </c>
      <c r="C193" s="1" t="str">
        <f t="shared" si="22"/>
        <v>OC</v>
      </c>
      <c r="D193" s="12">
        <f>INDEX(families!$A:$A,MATCH(E193,families!$B:$B,0))</f>
        <v>27</v>
      </c>
      <c r="E193" s="2" t="str">
        <f t="shared" ref="E193:E252" si="23">C193</f>
        <v>OC</v>
      </c>
      <c r="F193" s="1" t="str">
        <f>IF(_xlfn.SINGLE('~10 Other Crossings'!TypeCL)="WC","",_xlfn.CONCAT(UPPER(_xlfn.SINGLE(Description)),IF(ISBLANK(_xlfn.SINGLE(CrossingIdentifierDescription)),""," ["&amp;_xlfn.SINGLE(CrossingIdentifierDescription)&amp;"]")," (",_xlfn.SINGLE(PXID),")"))</f>
        <v>TELUS O/H COMMUNICATIONS CABLE [TELUS O/H COMMUNICATIONS CABLE] (U7257.0)</v>
      </c>
      <c r="G19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93" s="1" t="s">
        <v>6274</v>
      </c>
      <c r="N193" s="1" t="s">
        <v>6273</v>
      </c>
      <c r="O193" s="1" t="s">
        <v>3023</v>
      </c>
      <c r="P193" s="1" t="s">
        <v>6272</v>
      </c>
      <c r="Q193" s="1" t="s">
        <v>6271</v>
      </c>
      <c r="R193" s="1" t="s">
        <v>3020</v>
      </c>
      <c r="S193" s="1" t="s">
        <v>3019</v>
      </c>
      <c r="T193" s="1" t="s">
        <v>6247</v>
      </c>
      <c r="U193" s="1" t="s">
        <v>3104</v>
      </c>
      <c r="V193" s="1" t="s">
        <v>3103</v>
      </c>
      <c r="W193" s="1" t="s">
        <v>3102</v>
      </c>
      <c r="Y193" s="1">
        <v>44225.972337962965</v>
      </c>
      <c r="Z193" s="1">
        <v>44645</v>
      </c>
      <c r="AA193" s="1">
        <v>401768</v>
      </c>
      <c r="AB193" s="1">
        <v>44648.866087962961</v>
      </c>
      <c r="AC193" s="1" t="s">
        <v>6270</v>
      </c>
      <c r="AD193" s="1" t="s">
        <v>3056</v>
      </c>
      <c r="AE193" s="1">
        <v>7257</v>
      </c>
      <c r="AF193" s="1">
        <v>0</v>
      </c>
      <c r="AG193" s="1" t="s">
        <v>3103</v>
      </c>
      <c r="AI193" s="1" t="s">
        <v>3011</v>
      </c>
      <c r="AK193" s="1" t="s">
        <v>3010</v>
      </c>
      <c r="AL193" s="1" t="s">
        <v>3009</v>
      </c>
      <c r="AM193" s="1" t="s">
        <v>3099</v>
      </c>
      <c r="AS193" s="1" t="s">
        <v>3006</v>
      </c>
      <c r="AT193" s="1" t="s">
        <v>1020</v>
      </c>
      <c r="AY193" s="1" t="s">
        <v>2995</v>
      </c>
      <c r="AZ193" s="1" t="s">
        <v>4277</v>
      </c>
      <c r="BA193" s="1">
        <v>619042.57384805998</v>
      </c>
      <c r="BB193" s="1">
        <v>5471407.9474477395</v>
      </c>
      <c r="BC193" s="1">
        <v>10</v>
      </c>
      <c r="BN193" s="1" t="s">
        <v>3004</v>
      </c>
      <c r="BO193" s="1" t="s">
        <v>4844</v>
      </c>
      <c r="BP193" s="1" t="s">
        <v>6203</v>
      </c>
      <c r="BQ193" s="1" t="s">
        <v>6202</v>
      </c>
      <c r="BR193" s="1" t="s">
        <v>3000</v>
      </c>
      <c r="BS193" s="1" t="s">
        <v>6227</v>
      </c>
      <c r="BT193" s="1" t="s">
        <v>6226</v>
      </c>
      <c r="BV193" s="1" t="s">
        <v>2997</v>
      </c>
      <c r="BW193" s="1" t="s">
        <v>1020</v>
      </c>
      <c r="BX193" s="1" t="s">
        <v>3194</v>
      </c>
      <c r="BY193" s="1" t="s">
        <v>2995</v>
      </c>
      <c r="CB193" s="1" t="s">
        <v>3193</v>
      </c>
      <c r="CC193" s="1" t="s">
        <v>3192</v>
      </c>
      <c r="CD193" s="1" t="s">
        <v>3035</v>
      </c>
      <c r="CO193" s="1" t="s">
        <v>3318</v>
      </c>
      <c r="CP193" s="1" t="s">
        <v>6269</v>
      </c>
      <c r="CW193" s="1" t="s">
        <v>6268</v>
      </c>
      <c r="CX193" s="1" t="s">
        <v>6267</v>
      </c>
      <c r="CY193" s="1" t="s">
        <v>6222</v>
      </c>
      <c r="CZ193" s="1" t="s">
        <v>6216</v>
      </c>
    </row>
    <row r="194" spans="1:104" x14ac:dyDescent="0.2">
      <c r="A194" s="1">
        <f t="shared" si="21"/>
        <v>1036002</v>
      </c>
      <c r="C194" s="1" t="str">
        <f t="shared" si="22"/>
        <v>RD</v>
      </c>
      <c r="D194" s="12">
        <f>INDEX(families!$A:$A,MATCH(E194,families!$B:$B,0))</f>
        <v>31</v>
      </c>
      <c r="E194" s="2" t="str">
        <f t="shared" si="23"/>
        <v>RD</v>
      </c>
      <c r="F194" s="1" t="str">
        <f>IF(_xlfn.SINGLE('~10 Other Crossings'!TypeCL)="WC","",_xlfn.CONCAT(UPPER(_xlfn.SINGLE(Description)),IF(ISBLANK(_xlfn.SINGLE(CrossingIdentifierDescription)),""," ["&amp;_xlfn.SINGLE(CrossingIdentifierDescription)&amp;"]")," (",_xlfn.SINGLE(PXID),")"))</f>
        <v>ROAD [Road Crossing] (T4372.2)</v>
      </c>
      <c r="G19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94" s="1" t="s">
        <v>6266</v>
      </c>
      <c r="N194" s="1" t="s">
        <v>6265</v>
      </c>
      <c r="O194" s="1" t="s">
        <v>3023</v>
      </c>
      <c r="P194" s="1" t="s">
        <v>6264</v>
      </c>
      <c r="Q194" s="1" t="s">
        <v>6263</v>
      </c>
      <c r="R194" s="1" t="s">
        <v>3020</v>
      </c>
      <c r="S194" s="1" t="s">
        <v>3019</v>
      </c>
      <c r="T194" s="1" t="s">
        <v>6247</v>
      </c>
      <c r="U194" s="1" t="s">
        <v>3040</v>
      </c>
      <c r="V194" s="1" t="s">
        <v>3040</v>
      </c>
      <c r="W194" s="1" t="s">
        <v>6262</v>
      </c>
      <c r="Y194" s="1">
        <v>43732.828449074077</v>
      </c>
      <c r="Z194" s="1">
        <v>44645</v>
      </c>
      <c r="AA194" s="1">
        <v>401768</v>
      </c>
      <c r="AB194" s="1">
        <v>44648.866053240738</v>
      </c>
      <c r="AC194" s="1" t="s">
        <v>6261</v>
      </c>
      <c r="AD194" s="1" t="s">
        <v>3041</v>
      </c>
      <c r="AE194" s="1">
        <v>4372</v>
      </c>
      <c r="AF194" s="1">
        <v>2</v>
      </c>
      <c r="AG194" s="1" t="s">
        <v>3248</v>
      </c>
      <c r="AH194" s="1" t="s">
        <v>3086</v>
      </c>
      <c r="AI194" s="1" t="s">
        <v>3011</v>
      </c>
      <c r="AJ194" s="1" t="s">
        <v>3086</v>
      </c>
      <c r="AK194" s="1" t="s">
        <v>3039</v>
      </c>
      <c r="AL194" s="1" t="s">
        <v>3009</v>
      </c>
      <c r="AM194" s="1" t="s">
        <v>735</v>
      </c>
      <c r="AX194" s="1" t="s">
        <v>6260</v>
      </c>
      <c r="AY194" s="1" t="s">
        <v>2995</v>
      </c>
      <c r="AZ194" s="1" t="s">
        <v>4277</v>
      </c>
      <c r="BA194" s="1">
        <v>618997.86551219004</v>
      </c>
      <c r="BB194" s="1">
        <v>5471409.3009601701</v>
      </c>
      <c r="BC194" s="1">
        <v>10</v>
      </c>
      <c r="BN194" s="1" t="s">
        <v>3004</v>
      </c>
      <c r="BO194" s="1" t="s">
        <v>4844</v>
      </c>
      <c r="BP194" s="1" t="s">
        <v>6203</v>
      </c>
      <c r="BQ194" s="1" t="s">
        <v>6244</v>
      </c>
      <c r="BR194" s="1" t="s">
        <v>3223</v>
      </c>
      <c r="BS194" s="1" t="s">
        <v>6243</v>
      </c>
      <c r="BT194" s="1" t="s">
        <v>6242</v>
      </c>
      <c r="BV194" s="1" t="s">
        <v>2997</v>
      </c>
      <c r="BW194" s="1" t="s">
        <v>3002</v>
      </c>
      <c r="BX194" s="1" t="s">
        <v>3038</v>
      </c>
      <c r="BY194" s="1" t="s">
        <v>2995</v>
      </c>
      <c r="CB194" s="1" t="s">
        <v>3037</v>
      </c>
      <c r="CC194" s="1" t="s">
        <v>3036</v>
      </c>
      <c r="CD194" s="1" t="s">
        <v>3035</v>
      </c>
      <c r="CO194" s="1" t="s">
        <v>3065</v>
      </c>
      <c r="CP194" s="1" t="s">
        <v>6259</v>
      </c>
      <c r="CW194" s="1" t="s">
        <v>6258</v>
      </c>
      <c r="CX194" s="1" t="s">
        <v>6257</v>
      </c>
      <c r="CY194" s="1" t="s">
        <v>6222</v>
      </c>
      <c r="CZ194" s="1" t="s">
        <v>1809</v>
      </c>
    </row>
    <row r="195" spans="1:104" x14ac:dyDescent="0.2">
      <c r="A195" s="1">
        <f t="shared" si="21"/>
        <v>1036113</v>
      </c>
      <c r="C195" s="1" t="str">
        <f t="shared" si="22"/>
        <v>RD</v>
      </c>
      <c r="D195" s="12">
        <f>INDEX(families!$A:$A,MATCH(E195,families!$B:$B,0))</f>
        <v>31</v>
      </c>
      <c r="E195" s="2" t="str">
        <f t="shared" si="23"/>
        <v>RD</v>
      </c>
      <c r="F195" s="1" t="str">
        <f>IF(_xlfn.SINGLE('~10 Other Crossings'!TypeCL)="WC","",_xlfn.CONCAT(UPPER(_xlfn.SINGLE(Description)),IF(ISBLANK(_xlfn.SINGLE(CrossingIdentifierDescription)),""," ["&amp;_xlfn.SINGLE(CrossingIdentifierDescription)&amp;"]")," (",_xlfn.SINGLE(PXID),")"))</f>
        <v>TRAIL (T5248.0)</v>
      </c>
      <c r="G19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95" s="1" t="s">
        <v>6256</v>
      </c>
      <c r="N195" s="1" t="s">
        <v>6255</v>
      </c>
      <c r="O195" s="1" t="s">
        <v>3023</v>
      </c>
      <c r="R195" s="1" t="s">
        <v>3019</v>
      </c>
      <c r="S195" s="1" t="s">
        <v>3019</v>
      </c>
      <c r="T195" s="1" t="s">
        <v>6247</v>
      </c>
      <c r="U195" s="1" t="s">
        <v>3311</v>
      </c>
      <c r="V195" s="1" t="s">
        <v>3311</v>
      </c>
      <c r="W195" s="1" t="s">
        <v>6254</v>
      </c>
      <c r="Y195" s="1">
        <v>44658.646782407406</v>
      </c>
      <c r="Z195" s="1">
        <v>44645</v>
      </c>
      <c r="AA195" s="1">
        <v>401768</v>
      </c>
      <c r="AB195" s="1">
        <v>44658.673958333333</v>
      </c>
      <c r="AC195" s="1" t="s">
        <v>6253</v>
      </c>
      <c r="AD195" s="1" t="s">
        <v>3041</v>
      </c>
      <c r="AE195" s="1">
        <v>5248</v>
      </c>
      <c r="AF195" s="1">
        <v>0</v>
      </c>
      <c r="AI195" s="1" t="s">
        <v>3011</v>
      </c>
      <c r="AK195" s="1" t="s">
        <v>3039</v>
      </c>
      <c r="AL195" s="1" t="s">
        <v>3009</v>
      </c>
      <c r="AM195" s="1" t="s">
        <v>735</v>
      </c>
      <c r="AY195" s="1" t="s">
        <v>2995</v>
      </c>
      <c r="BA195" s="1">
        <v>618887.09902871004</v>
      </c>
      <c r="BB195" s="1">
        <v>5471412.6585319396</v>
      </c>
      <c r="BC195" s="1">
        <v>10</v>
      </c>
      <c r="BN195" s="1" t="s">
        <v>3004</v>
      </c>
      <c r="BO195" s="1" t="s">
        <v>4844</v>
      </c>
      <c r="BP195" s="1" t="s">
        <v>6203</v>
      </c>
      <c r="BQ195" s="1" t="s">
        <v>6244</v>
      </c>
      <c r="BR195" s="1" t="s">
        <v>3223</v>
      </c>
      <c r="BS195" s="1" t="s">
        <v>6227</v>
      </c>
      <c r="BT195" s="1" t="s">
        <v>6226</v>
      </c>
      <c r="BV195" s="1" t="s">
        <v>2997</v>
      </c>
      <c r="BW195" s="1" t="s">
        <v>3002</v>
      </c>
      <c r="BX195" s="1" t="s">
        <v>3038</v>
      </c>
      <c r="BY195" s="1" t="s">
        <v>2995</v>
      </c>
      <c r="CB195" s="1" t="s">
        <v>3037</v>
      </c>
      <c r="CC195" s="1" t="s">
        <v>3036</v>
      </c>
      <c r="CD195" s="1" t="s">
        <v>3035</v>
      </c>
      <c r="CO195" s="1" t="s">
        <v>3065</v>
      </c>
      <c r="CP195" s="1" t="s">
        <v>6252</v>
      </c>
      <c r="CZ195" s="1" t="s">
        <v>6197</v>
      </c>
    </row>
    <row r="196" spans="1:104" x14ac:dyDescent="0.2">
      <c r="A196" s="1">
        <f t="shared" si="21"/>
        <v>1036173</v>
      </c>
      <c r="C196" s="1" t="str">
        <f t="shared" si="22"/>
        <v>RD</v>
      </c>
      <c r="D196" s="12">
        <f>INDEX(families!$A:$A,MATCH(E196,families!$B:$B,0))</f>
        <v>31</v>
      </c>
      <c r="E196" s="2" t="str">
        <f t="shared" si="23"/>
        <v>RD</v>
      </c>
      <c r="F196" s="1" t="str">
        <f>IF(_xlfn.SINGLE('~10 Other Crossings'!TypeCL)="WC","",_xlfn.CONCAT(UPPER(_xlfn.SINGLE(Description)),IF(ISBLANK(_xlfn.SINGLE(CrossingIdentifierDescription)),""," ["&amp;_xlfn.SINGLE(CrossingIdentifierDescription)&amp;"]")," (",_xlfn.SINGLE(PXID),")"))</f>
        <v>TRAIL (T4087.1)</v>
      </c>
      <c r="G19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96" s="1" t="s">
        <v>6251</v>
      </c>
      <c r="N196" s="1" t="s">
        <v>6250</v>
      </c>
      <c r="O196" s="1" t="s">
        <v>3023</v>
      </c>
      <c r="P196" s="1" t="s">
        <v>6249</v>
      </c>
      <c r="Q196" s="1" t="s">
        <v>6248</v>
      </c>
      <c r="R196" s="1" t="s">
        <v>3020</v>
      </c>
      <c r="S196" s="1" t="s">
        <v>3019</v>
      </c>
      <c r="T196" s="1" t="s">
        <v>6247</v>
      </c>
      <c r="U196" s="1" t="s">
        <v>3311</v>
      </c>
      <c r="V196" s="1" t="s">
        <v>3311</v>
      </c>
      <c r="W196" s="1" t="s">
        <v>6213</v>
      </c>
      <c r="Y196" s="1">
        <v>44658.647951388892</v>
      </c>
      <c r="Z196" s="1">
        <v>44658.39947916667</v>
      </c>
      <c r="AA196" s="1">
        <v>401768</v>
      </c>
      <c r="AB196" s="1">
        <v>44658.671840277777</v>
      </c>
      <c r="AC196" s="1" t="s">
        <v>6246</v>
      </c>
      <c r="AD196" s="1" t="s">
        <v>3041</v>
      </c>
      <c r="AE196" s="1">
        <v>4087</v>
      </c>
      <c r="AF196" s="1">
        <v>1</v>
      </c>
      <c r="AH196" s="1" t="s">
        <v>3086</v>
      </c>
      <c r="AI196" s="1" t="s">
        <v>3011</v>
      </c>
      <c r="AJ196" s="1" t="s">
        <v>3086</v>
      </c>
      <c r="AK196" s="1" t="s">
        <v>3039</v>
      </c>
      <c r="AL196" s="1" t="s">
        <v>3009</v>
      </c>
      <c r="AM196" s="1" t="s">
        <v>735</v>
      </c>
      <c r="AX196" s="1" t="s">
        <v>6245</v>
      </c>
      <c r="AY196" s="1" t="s">
        <v>2995</v>
      </c>
      <c r="AZ196" s="1" t="s">
        <v>4277</v>
      </c>
      <c r="BA196" s="1">
        <v>618826.33908210997</v>
      </c>
      <c r="BB196" s="1">
        <v>5471414.4995951597</v>
      </c>
      <c r="BC196" s="1">
        <v>10</v>
      </c>
      <c r="BD196" s="1" t="s">
        <v>3082</v>
      </c>
      <c r="BE196" s="1">
        <v>1038.5999999999999</v>
      </c>
      <c r="BG196" s="1">
        <v>42257</v>
      </c>
      <c r="BN196" s="1" t="s">
        <v>3004</v>
      </c>
      <c r="BO196" s="1" t="s">
        <v>4844</v>
      </c>
      <c r="BP196" s="1" t="s">
        <v>6203</v>
      </c>
      <c r="BQ196" s="1" t="s">
        <v>6244</v>
      </c>
      <c r="BR196" s="1" t="s">
        <v>3223</v>
      </c>
      <c r="BS196" s="1" t="s">
        <v>6243</v>
      </c>
      <c r="BT196" s="1" t="s">
        <v>6242</v>
      </c>
      <c r="BV196" s="1" t="s">
        <v>2997</v>
      </c>
      <c r="BW196" s="1" t="s">
        <v>3002</v>
      </c>
      <c r="BX196" s="1" t="s">
        <v>3038</v>
      </c>
      <c r="BY196" s="1" t="s">
        <v>2995</v>
      </c>
      <c r="CB196" s="1" t="s">
        <v>3037</v>
      </c>
      <c r="CC196" s="1" t="s">
        <v>3036</v>
      </c>
      <c r="CD196" s="1" t="s">
        <v>3035</v>
      </c>
      <c r="CO196" s="1" t="s">
        <v>3065</v>
      </c>
      <c r="CP196" s="1" t="s">
        <v>6241</v>
      </c>
      <c r="CW196" s="1" t="s">
        <v>6240</v>
      </c>
      <c r="CX196" s="1" t="s">
        <v>6239</v>
      </c>
      <c r="CY196" s="1" t="s">
        <v>6222</v>
      </c>
      <c r="CZ196" s="1" t="s">
        <v>6187</v>
      </c>
    </row>
    <row r="197" spans="1:104" x14ac:dyDescent="0.2">
      <c r="A197" s="1">
        <f t="shared" si="21"/>
        <v>1036323.18</v>
      </c>
      <c r="C197" s="1" t="str">
        <f t="shared" si="22"/>
        <v>RD</v>
      </c>
      <c r="D197" s="12">
        <f>INDEX(families!$A:$A,MATCH(E197,families!$B:$B,0))</f>
        <v>31</v>
      </c>
      <c r="E197" s="2" t="str">
        <f t="shared" si="23"/>
        <v>RD</v>
      </c>
      <c r="F197" s="1" t="str">
        <f>IF(_xlfn.SINGLE('~10 Other Crossings'!TypeCL)="WC","",_xlfn.CONCAT(UPPER(_xlfn.SINGLE(Description)),IF(ISBLANK(_xlfn.SINGLE(CrossingIdentifierDescription)),""," ["&amp;_xlfn.SINGLE(CrossingIdentifierDescription)&amp;"]")," (",_xlfn.SINGLE(PXID),")"))</f>
        <v>ROAD [Road Crossing] (T4373.1)</v>
      </c>
      <c r="G19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97" s="1" t="s">
        <v>6238</v>
      </c>
      <c r="N197" s="1">
        <v>1036323.18</v>
      </c>
      <c r="O197" s="1" t="s">
        <v>3023</v>
      </c>
      <c r="P197" s="1" t="s">
        <v>6237</v>
      </c>
      <c r="Q197" s="1" t="s">
        <v>6236</v>
      </c>
      <c r="R197" s="1" t="s">
        <v>3020</v>
      </c>
      <c r="S197" s="1" t="s">
        <v>3019</v>
      </c>
      <c r="T197" s="1" t="s">
        <v>3093</v>
      </c>
      <c r="U197" s="1" t="s">
        <v>3040</v>
      </c>
      <c r="V197" s="1" t="s">
        <v>3040</v>
      </c>
      <c r="W197" s="1" t="s">
        <v>6213</v>
      </c>
      <c r="Y197" s="1">
        <v>43732.803032407406</v>
      </c>
      <c r="Z197" s="1">
        <v>44645</v>
      </c>
      <c r="AA197" s="1">
        <v>401768</v>
      </c>
      <c r="AB197" s="1">
        <v>44648.866053240738</v>
      </c>
      <c r="AC197" s="1" t="s">
        <v>6235</v>
      </c>
      <c r="AD197" s="1" t="s">
        <v>3041</v>
      </c>
      <c r="AE197" s="1">
        <v>4373</v>
      </c>
      <c r="AF197" s="1">
        <v>1</v>
      </c>
      <c r="AG197" s="1" t="s">
        <v>3248</v>
      </c>
      <c r="AH197" s="1" t="s">
        <v>3086</v>
      </c>
      <c r="AI197" s="1" t="s">
        <v>3011</v>
      </c>
      <c r="AJ197" s="1" t="s">
        <v>3086</v>
      </c>
      <c r="AK197" s="1" t="s">
        <v>3039</v>
      </c>
      <c r="AL197" s="1" t="s">
        <v>3009</v>
      </c>
      <c r="AM197" s="1" t="s">
        <v>735</v>
      </c>
      <c r="AX197" s="1" t="s">
        <v>6234</v>
      </c>
      <c r="AY197" s="1" t="s">
        <v>2995</v>
      </c>
      <c r="AZ197" s="1" t="s">
        <v>4277</v>
      </c>
      <c r="BA197" s="1">
        <v>618680.12937874999</v>
      </c>
      <c r="BB197" s="1">
        <v>5471415.0495911604</v>
      </c>
      <c r="BC197" s="1">
        <v>10</v>
      </c>
      <c r="BN197" s="1" t="s">
        <v>3004</v>
      </c>
      <c r="BO197" s="1" t="s">
        <v>4844</v>
      </c>
      <c r="BP197" s="1" t="s">
        <v>6203</v>
      </c>
      <c r="BQ197" s="1" t="s">
        <v>6202</v>
      </c>
      <c r="BR197" s="1" t="s">
        <v>3000</v>
      </c>
      <c r="BS197" s="1" t="s">
        <v>6227</v>
      </c>
      <c r="BT197" s="1" t="s">
        <v>6226</v>
      </c>
      <c r="BV197" s="1" t="s">
        <v>2997</v>
      </c>
      <c r="BW197" s="1" t="s">
        <v>3002</v>
      </c>
      <c r="BX197" s="1" t="s">
        <v>3038</v>
      </c>
      <c r="BY197" s="1" t="s">
        <v>2995</v>
      </c>
      <c r="CB197" s="1" t="s">
        <v>3037</v>
      </c>
      <c r="CC197" s="1" t="s">
        <v>3036</v>
      </c>
      <c r="CD197" s="1" t="s">
        <v>3035</v>
      </c>
      <c r="CO197" s="1" t="s">
        <v>3065</v>
      </c>
      <c r="CP197" s="1" t="s">
        <v>6233</v>
      </c>
      <c r="CW197" s="1" t="s">
        <v>6224</v>
      </c>
      <c r="CX197" s="1" t="s">
        <v>6223</v>
      </c>
      <c r="CY197" s="1" t="s">
        <v>6222</v>
      </c>
      <c r="CZ197" s="1" t="s">
        <v>6179</v>
      </c>
    </row>
    <row r="198" spans="1:104" x14ac:dyDescent="0.2">
      <c r="A198" s="1">
        <f t="shared" si="21"/>
        <v>1036403.2</v>
      </c>
      <c r="C198" s="1" t="str">
        <f t="shared" si="22"/>
        <v>RD</v>
      </c>
      <c r="D198" s="12">
        <f>INDEX(families!$A:$A,MATCH(E198,families!$B:$B,0))</f>
        <v>31</v>
      </c>
      <c r="E198" s="2" t="str">
        <f t="shared" si="23"/>
        <v>RD</v>
      </c>
      <c r="F198" s="1" t="str">
        <f>IF(_xlfn.SINGLE('~10 Other Crossings'!TypeCL)="WC","",_xlfn.CONCAT(UPPER(_xlfn.SINGLE(Description)),IF(ISBLANK(_xlfn.SINGLE(CrossingIdentifierDescription)),""," ["&amp;_xlfn.SINGLE(CrossingIdentifierDescription)&amp;"]")," (",_xlfn.SINGLE(PXID),")"))</f>
        <v>TRAIL (T4088.1)</v>
      </c>
      <c r="G19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98" s="1" t="s">
        <v>6232</v>
      </c>
      <c r="N198" s="1">
        <v>1036403.2</v>
      </c>
      <c r="O198" s="1" t="s">
        <v>3023</v>
      </c>
      <c r="P198" s="1" t="s">
        <v>6231</v>
      </c>
      <c r="Q198" s="1" t="s">
        <v>6230</v>
      </c>
      <c r="R198" s="1" t="s">
        <v>3020</v>
      </c>
      <c r="S198" s="1" t="s">
        <v>3019</v>
      </c>
      <c r="T198" s="1" t="s">
        <v>3093</v>
      </c>
      <c r="U198" s="1" t="s">
        <v>3311</v>
      </c>
      <c r="V198" s="1" t="s">
        <v>3311</v>
      </c>
      <c r="W198" s="1" t="s">
        <v>6213</v>
      </c>
      <c r="Y198" s="1">
        <v>43732.78806712963</v>
      </c>
      <c r="Z198" s="1">
        <v>44645</v>
      </c>
      <c r="AA198" s="1">
        <v>401768</v>
      </c>
      <c r="AB198" s="1">
        <v>44648.866053240738</v>
      </c>
      <c r="AC198" s="1" t="s">
        <v>6229</v>
      </c>
      <c r="AD198" s="1" t="s">
        <v>3041</v>
      </c>
      <c r="AE198" s="1">
        <v>4088</v>
      </c>
      <c r="AF198" s="1">
        <v>1</v>
      </c>
      <c r="AH198" s="1" t="s">
        <v>3086</v>
      </c>
      <c r="AI198" s="1" t="s">
        <v>3011</v>
      </c>
      <c r="AJ198" s="1" t="s">
        <v>3086</v>
      </c>
      <c r="AK198" s="1" t="s">
        <v>3039</v>
      </c>
      <c r="AL198" s="1" t="s">
        <v>3009</v>
      </c>
      <c r="AM198" s="1" t="s">
        <v>735</v>
      </c>
      <c r="AX198" s="1" t="s">
        <v>6228</v>
      </c>
      <c r="AY198" s="1" t="s">
        <v>2995</v>
      </c>
      <c r="AZ198" s="1" t="s">
        <v>4277</v>
      </c>
      <c r="BA198" s="1">
        <v>618603.60717792006</v>
      </c>
      <c r="BB198" s="1">
        <v>5471393.5931774201</v>
      </c>
      <c r="BC198" s="1">
        <v>10</v>
      </c>
      <c r="BD198" s="1" t="s">
        <v>3082</v>
      </c>
      <c r="BE198" s="1">
        <v>1038.83</v>
      </c>
      <c r="BG198" s="1">
        <v>42258</v>
      </c>
      <c r="BN198" s="1" t="s">
        <v>3004</v>
      </c>
      <c r="BO198" s="1" t="s">
        <v>4844</v>
      </c>
      <c r="BP198" s="1" t="s">
        <v>6203</v>
      </c>
      <c r="BQ198" s="1" t="s">
        <v>6202</v>
      </c>
      <c r="BR198" s="1" t="s">
        <v>3000</v>
      </c>
      <c r="BS198" s="1" t="s">
        <v>6227</v>
      </c>
      <c r="BT198" s="1" t="s">
        <v>6226</v>
      </c>
      <c r="BV198" s="1" t="s">
        <v>2997</v>
      </c>
      <c r="BW198" s="1" t="s">
        <v>3002</v>
      </c>
      <c r="BX198" s="1" t="s">
        <v>3038</v>
      </c>
      <c r="BY198" s="1" t="s">
        <v>2995</v>
      </c>
      <c r="CB198" s="1" t="s">
        <v>3037</v>
      </c>
      <c r="CC198" s="1" t="s">
        <v>3036</v>
      </c>
      <c r="CD198" s="1" t="s">
        <v>3035</v>
      </c>
      <c r="CO198" s="1" t="s">
        <v>3065</v>
      </c>
      <c r="CP198" s="1" t="s">
        <v>6225</v>
      </c>
      <c r="CW198" s="1" t="s">
        <v>6224</v>
      </c>
      <c r="CX198" s="1" t="s">
        <v>6223</v>
      </c>
      <c r="CY198" s="1" t="s">
        <v>6222</v>
      </c>
      <c r="CZ198" s="1" t="s">
        <v>6175</v>
      </c>
    </row>
    <row r="199" spans="1:104" x14ac:dyDescent="0.2">
      <c r="A199" s="1">
        <f t="shared" si="21"/>
        <v>1036729.88</v>
      </c>
      <c r="C199" s="1" t="str">
        <f t="shared" si="22"/>
        <v>RD</v>
      </c>
      <c r="D199" s="12">
        <f>INDEX(families!$A:$A,MATCH(E199,families!$B:$B,0))</f>
        <v>31</v>
      </c>
      <c r="E199" s="2" t="str">
        <f t="shared" si="23"/>
        <v>RD</v>
      </c>
      <c r="F199" s="1" t="str">
        <f>IF(_xlfn.SINGLE('~10 Other Crossings'!TypeCL)="WC","",_xlfn.CONCAT(UPPER(_xlfn.SINGLE(Description)),IF(ISBLANK(_xlfn.SINGLE(CrossingIdentifierDescription)),""," ["&amp;_xlfn.SINGLE(CrossingIdentifierDescription)&amp;"]")," (",_xlfn.SINGLE(PXID),")"))</f>
        <v>PRIVATE TRAIL (T5056.0)</v>
      </c>
      <c r="G19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99" s="1" t="s">
        <v>6221</v>
      </c>
      <c r="N199" s="1">
        <v>1036729.88</v>
      </c>
      <c r="O199" s="1" t="s">
        <v>3023</v>
      </c>
      <c r="P199" s="1" t="s">
        <v>3384</v>
      </c>
      <c r="Q199" s="1" t="s">
        <v>3383</v>
      </c>
      <c r="R199" s="1" t="s">
        <v>3019</v>
      </c>
      <c r="S199" s="1" t="s">
        <v>3019</v>
      </c>
      <c r="T199" s="1" t="s">
        <v>3093</v>
      </c>
      <c r="U199" s="1" t="s">
        <v>3311</v>
      </c>
      <c r="V199" s="1" t="s">
        <v>6220</v>
      </c>
      <c r="W199" s="1" t="s">
        <v>6213</v>
      </c>
      <c r="Y199" s="1">
        <v>43999.918912037036</v>
      </c>
      <c r="Z199" s="1">
        <v>44645</v>
      </c>
      <c r="AA199" s="1">
        <v>401768</v>
      </c>
      <c r="AB199" s="1">
        <v>44648.866064814814</v>
      </c>
      <c r="AC199" s="1" t="s">
        <v>6219</v>
      </c>
      <c r="AD199" s="1" t="s">
        <v>3041</v>
      </c>
      <c r="AE199" s="1">
        <v>5056</v>
      </c>
      <c r="AF199" s="1">
        <v>0</v>
      </c>
      <c r="AI199" s="1" t="s">
        <v>3011</v>
      </c>
      <c r="AK199" s="1" t="s">
        <v>3039</v>
      </c>
      <c r="AL199" s="1" t="s">
        <v>3009</v>
      </c>
      <c r="AM199" s="1" t="s">
        <v>735</v>
      </c>
      <c r="AT199" s="1" t="s">
        <v>1020</v>
      </c>
      <c r="AX199" s="1" t="s">
        <v>6218</v>
      </c>
      <c r="AY199" s="1" t="s">
        <v>2995</v>
      </c>
      <c r="AZ199" s="1" t="s">
        <v>4277</v>
      </c>
      <c r="BA199" s="1">
        <v>618286.20700000005</v>
      </c>
      <c r="BB199" s="1">
        <v>5471458.1979999999</v>
      </c>
      <c r="BC199" s="1">
        <v>10</v>
      </c>
      <c r="BN199" s="1" t="s">
        <v>3004</v>
      </c>
      <c r="BO199" s="1" t="s">
        <v>4844</v>
      </c>
      <c r="BP199" s="1" t="s">
        <v>6203</v>
      </c>
      <c r="BQ199" s="1" t="s">
        <v>6202</v>
      </c>
      <c r="BR199" s="1" t="s">
        <v>3223</v>
      </c>
      <c r="BS199" s="1" t="s">
        <v>6201</v>
      </c>
      <c r="BT199" s="1" t="s">
        <v>6200</v>
      </c>
      <c r="BV199" s="1" t="s">
        <v>2997</v>
      </c>
      <c r="BW199" s="1" t="s">
        <v>3002</v>
      </c>
      <c r="BX199" s="1" t="s">
        <v>3038</v>
      </c>
      <c r="BY199" s="1" t="s">
        <v>2995</v>
      </c>
      <c r="CB199" s="1" t="s">
        <v>3037</v>
      </c>
      <c r="CC199" s="1" t="s">
        <v>3036</v>
      </c>
      <c r="CD199" s="1" t="s">
        <v>3035</v>
      </c>
      <c r="CO199" s="1" t="s">
        <v>3065</v>
      </c>
      <c r="CP199" s="1" t="s">
        <v>6217</v>
      </c>
      <c r="CZ199" s="1" t="s">
        <v>6165</v>
      </c>
    </row>
    <row r="200" spans="1:104" x14ac:dyDescent="0.2">
      <c r="A200" s="1">
        <f t="shared" si="21"/>
        <v>1036943.43</v>
      </c>
      <c r="C200" s="1" t="str">
        <f t="shared" si="22"/>
        <v>RD</v>
      </c>
      <c r="D200" s="12">
        <f>INDEX(families!$A:$A,MATCH(E200,families!$B:$B,0))</f>
        <v>31</v>
      </c>
      <c r="E200" s="2" t="str">
        <f t="shared" si="23"/>
        <v>RD</v>
      </c>
      <c r="F200" s="1" t="str">
        <f>IF(_xlfn.SINGLE('~10 Other Crossings'!TypeCL)="WC","",_xlfn.CONCAT(UPPER(_xlfn.SINGLE(Description)),IF(ISBLANK(_xlfn.SINGLE(CrossingIdentifierDescription)),""," ["&amp;_xlfn.SINGLE(CrossingIdentifierDescription)&amp;"]")," (",_xlfn.SINGLE(PXID),")"))</f>
        <v>ROAD (T4089.1)</v>
      </c>
      <c r="G20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00" s="1" t="s">
        <v>6216</v>
      </c>
      <c r="N200" s="1">
        <v>1036943.43</v>
      </c>
      <c r="O200" s="1" t="s">
        <v>3023</v>
      </c>
      <c r="P200" s="1" t="s">
        <v>6215</v>
      </c>
      <c r="Q200" s="1" t="s">
        <v>6214</v>
      </c>
      <c r="R200" s="1" t="s">
        <v>3020</v>
      </c>
      <c r="S200" s="1" t="s">
        <v>3019</v>
      </c>
      <c r="T200" s="1" t="s">
        <v>3093</v>
      </c>
      <c r="U200" s="1" t="s">
        <v>3040</v>
      </c>
      <c r="V200" s="1" t="s">
        <v>3040</v>
      </c>
      <c r="W200" s="1" t="s">
        <v>6213</v>
      </c>
      <c r="Y200" s="1">
        <v>43732.77988425926</v>
      </c>
      <c r="Z200" s="1">
        <v>44645</v>
      </c>
      <c r="AA200" s="1">
        <v>401768</v>
      </c>
      <c r="AB200" s="1">
        <v>44648.866053240738</v>
      </c>
      <c r="AC200" s="1" t="s">
        <v>6212</v>
      </c>
      <c r="AD200" s="1" t="s">
        <v>3041</v>
      </c>
      <c r="AE200" s="1">
        <v>4089</v>
      </c>
      <c r="AF200" s="1">
        <v>1</v>
      </c>
      <c r="AH200" s="1" t="s">
        <v>3086</v>
      </c>
      <c r="AI200" s="1" t="s">
        <v>3011</v>
      </c>
      <c r="AJ200" s="1" t="s">
        <v>3086</v>
      </c>
      <c r="AK200" s="1" t="s">
        <v>3039</v>
      </c>
      <c r="AL200" s="1" t="s">
        <v>3009</v>
      </c>
      <c r="AM200" s="1" t="s">
        <v>735</v>
      </c>
      <c r="AX200" s="1" t="s">
        <v>6211</v>
      </c>
      <c r="AY200" s="1" t="s">
        <v>2995</v>
      </c>
      <c r="AZ200" s="1" t="s">
        <v>4277</v>
      </c>
      <c r="BA200" s="1">
        <v>618073.11399329</v>
      </c>
      <c r="BB200" s="1">
        <v>5471466.8466265602</v>
      </c>
      <c r="BC200" s="1">
        <v>10</v>
      </c>
      <c r="BD200" s="1" t="s">
        <v>3588</v>
      </c>
      <c r="BE200" s="1">
        <v>1039.3699999999999</v>
      </c>
      <c r="BG200" s="1">
        <v>42258</v>
      </c>
      <c r="BN200" s="1" t="s">
        <v>3004</v>
      </c>
      <c r="BO200" s="1" t="s">
        <v>4844</v>
      </c>
      <c r="BP200" s="1" t="s">
        <v>6203</v>
      </c>
      <c r="BQ200" s="1" t="s">
        <v>6202</v>
      </c>
      <c r="BR200" s="1" t="s">
        <v>3223</v>
      </c>
      <c r="BS200" s="1" t="s">
        <v>6201</v>
      </c>
      <c r="BT200" s="1" t="s">
        <v>6200</v>
      </c>
      <c r="BV200" s="1" t="s">
        <v>2997</v>
      </c>
      <c r="BW200" s="1" t="s">
        <v>3002</v>
      </c>
      <c r="BX200" s="1" t="s">
        <v>3038</v>
      </c>
      <c r="BY200" s="1" t="s">
        <v>2995</v>
      </c>
      <c r="CB200" s="1" t="s">
        <v>3037</v>
      </c>
      <c r="CC200" s="1" t="s">
        <v>3036</v>
      </c>
      <c r="CD200" s="1" t="s">
        <v>3035</v>
      </c>
      <c r="CO200" s="1" t="s">
        <v>3065</v>
      </c>
      <c r="CP200" s="1" t="s">
        <v>6210</v>
      </c>
      <c r="CW200" s="1" t="s">
        <v>6209</v>
      </c>
      <c r="CX200" s="1" t="s">
        <v>6208</v>
      </c>
      <c r="CY200" s="1" t="s">
        <v>6135</v>
      </c>
      <c r="CZ200" s="1" t="s">
        <v>6159</v>
      </c>
    </row>
    <row r="201" spans="1:104" x14ac:dyDescent="0.2">
      <c r="A201" s="1">
        <f t="shared" si="21"/>
        <v>1036948.74</v>
      </c>
      <c r="C201" s="1" t="str">
        <f t="shared" si="22"/>
        <v>ROW</v>
      </c>
      <c r="D201" s="12">
        <f>INDEX(families!$A:$A,MATCH(E201,families!$B:$B,0))</f>
        <v>32</v>
      </c>
      <c r="E201" s="2" t="str">
        <f t="shared" si="23"/>
        <v>ROW</v>
      </c>
      <c r="F201" s="1" t="str">
        <f>IF(_xlfn.SINGLE('~10 Other Crossings'!TypeCL)="WC","",_xlfn.CONCAT(UPPER(_xlfn.SINGLE(Description)),IF(ISBLANK(_xlfn.SINGLE(CrossingIdentifierDescription)),""," ["&amp;_xlfn.SINGLE(CrossingIdentifierDescription)&amp;"]")," (",_xlfn.SINGLE(PXID),")"))</f>
        <v>TELUS ROW (U7058.0)</v>
      </c>
      <c r="G20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01" s="1" t="s">
        <v>6207</v>
      </c>
      <c r="N201" s="1">
        <v>1036948.74</v>
      </c>
      <c r="O201" s="1" t="s">
        <v>3023</v>
      </c>
      <c r="P201" s="1" t="s">
        <v>1809</v>
      </c>
      <c r="Q201" s="1" t="s">
        <v>1809</v>
      </c>
      <c r="R201" s="1" t="s">
        <v>3019</v>
      </c>
      <c r="S201" s="1" t="s">
        <v>3019</v>
      </c>
      <c r="T201" s="1" t="s">
        <v>3093</v>
      </c>
      <c r="U201" s="1" t="s">
        <v>6204</v>
      </c>
      <c r="V201" s="1" t="s">
        <v>6206</v>
      </c>
      <c r="W201" s="1" t="s">
        <v>3102</v>
      </c>
      <c r="X201" s="1" t="s">
        <v>3102</v>
      </c>
      <c r="Y201" s="1">
        <v>44060.698935185188</v>
      </c>
      <c r="Z201" s="1">
        <v>44645</v>
      </c>
      <c r="AA201" s="1">
        <v>401768</v>
      </c>
      <c r="AB201" s="1">
        <v>44648.866064814814</v>
      </c>
      <c r="AC201" s="1" t="s">
        <v>6205</v>
      </c>
      <c r="AD201" s="1" t="s">
        <v>3056</v>
      </c>
      <c r="AE201" s="1">
        <v>7058</v>
      </c>
      <c r="AF201" s="1">
        <v>0</v>
      </c>
      <c r="AI201" s="1" t="s">
        <v>3011</v>
      </c>
      <c r="AK201" s="1" t="s">
        <v>3010</v>
      </c>
      <c r="AL201" s="1" t="s">
        <v>3009</v>
      </c>
      <c r="AM201" s="1" t="s">
        <v>6204</v>
      </c>
      <c r="AY201" s="1" t="s">
        <v>2995</v>
      </c>
      <c r="AZ201" s="1" t="s">
        <v>4277</v>
      </c>
      <c r="BA201" s="1">
        <v>618067.81069652003</v>
      </c>
      <c r="BB201" s="1">
        <v>5471466.9809733499</v>
      </c>
      <c r="BC201" s="1">
        <v>10</v>
      </c>
      <c r="BN201" s="1" t="s">
        <v>3004</v>
      </c>
      <c r="BO201" s="1" t="s">
        <v>4844</v>
      </c>
      <c r="BP201" s="1" t="s">
        <v>6203</v>
      </c>
      <c r="BQ201" s="1" t="s">
        <v>6202</v>
      </c>
      <c r="BR201" s="1" t="s">
        <v>3223</v>
      </c>
      <c r="BS201" s="1" t="s">
        <v>6201</v>
      </c>
      <c r="BT201" s="1" t="s">
        <v>6200</v>
      </c>
      <c r="BV201" s="1" t="s">
        <v>2997</v>
      </c>
      <c r="BW201" s="1" t="s">
        <v>1968</v>
      </c>
      <c r="BX201" s="1" t="s">
        <v>3053</v>
      </c>
      <c r="BY201" s="1" t="s">
        <v>2995</v>
      </c>
      <c r="CB201" s="1" t="s">
        <v>3052</v>
      </c>
      <c r="CC201" s="1" t="s">
        <v>3051</v>
      </c>
      <c r="CD201" s="1" t="s">
        <v>3050</v>
      </c>
      <c r="CO201" s="1" t="s">
        <v>2991</v>
      </c>
      <c r="CP201" s="1" t="s">
        <v>6199</v>
      </c>
      <c r="CX201" s="1" t="s">
        <v>6198</v>
      </c>
      <c r="CZ201" s="1" t="s">
        <v>6149</v>
      </c>
    </row>
    <row r="202" spans="1:104" x14ac:dyDescent="0.2">
      <c r="A202" s="1">
        <f t="shared" si="21"/>
        <v>1037321.24</v>
      </c>
      <c r="C202" s="1" t="str">
        <f t="shared" si="22"/>
        <v>OL</v>
      </c>
      <c r="D202" s="12">
        <f>INDEX(families!$A:$A,MATCH(E202,families!$B:$B,0))</f>
        <v>30</v>
      </c>
      <c r="E202" s="2" t="str">
        <f t="shared" si="23"/>
        <v>OL</v>
      </c>
      <c r="F202" s="1" t="str">
        <f>IF(_xlfn.SINGLE('~10 Other Crossings'!TypeCL)="WC","",_xlfn.CONCAT(UPPER(_xlfn.SINGLE(Description)),IF(ISBLANK(_xlfn.SINGLE(CrossingIdentifierDescription)),""," ["&amp;_xlfn.SINGLE(CrossingIdentifierDescription)&amp;"]")," (",_xlfn.SINGLE(PXID),")"))</f>
        <v>TRANS MOUNTAIN PIPELINE CO. LTD. BURIED PIPE [CRUDE OIL PIPELINE] (P3575.1)</v>
      </c>
      <c r="G20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02" s="1" t="s">
        <v>6197</v>
      </c>
      <c r="N202" s="1">
        <v>1037321.24</v>
      </c>
      <c r="O202" s="1" t="s">
        <v>3023</v>
      </c>
      <c r="P202" s="1" t="s">
        <v>6196</v>
      </c>
      <c r="Q202" s="1" t="s">
        <v>6195</v>
      </c>
      <c r="R202" s="1" t="s">
        <v>3020</v>
      </c>
      <c r="S202" s="1" t="s">
        <v>3019</v>
      </c>
      <c r="T202" s="1" t="s">
        <v>3093</v>
      </c>
      <c r="U202" s="1" t="s">
        <v>3017</v>
      </c>
      <c r="V202" s="1" t="s">
        <v>3619</v>
      </c>
      <c r="W202" s="1" t="s">
        <v>3015</v>
      </c>
      <c r="Y202" s="1">
        <v>42165.883981481478</v>
      </c>
      <c r="Z202" s="1">
        <v>44645</v>
      </c>
      <c r="AA202" s="1">
        <v>401768</v>
      </c>
      <c r="AB202" s="1">
        <v>44655.881203703706</v>
      </c>
      <c r="AC202" s="1" t="s">
        <v>6194</v>
      </c>
      <c r="AD202" s="1" t="s">
        <v>3013</v>
      </c>
      <c r="AE202" s="1">
        <v>3575</v>
      </c>
      <c r="AF202" s="1">
        <v>1</v>
      </c>
      <c r="AG202" s="1" t="s">
        <v>3617</v>
      </c>
      <c r="AH202" s="1" t="s">
        <v>3086</v>
      </c>
      <c r="AI202" s="1" t="s">
        <v>3011</v>
      </c>
      <c r="AJ202" s="1" t="s">
        <v>3086</v>
      </c>
      <c r="AK202" s="1" t="s">
        <v>3010</v>
      </c>
      <c r="AL202" s="1" t="s">
        <v>3009</v>
      </c>
      <c r="AM202" s="1" t="s">
        <v>3008</v>
      </c>
      <c r="AN202" s="1" t="s">
        <v>3007</v>
      </c>
      <c r="AS202" s="1" t="s">
        <v>3006</v>
      </c>
      <c r="AT202" s="1" t="s">
        <v>3006</v>
      </c>
      <c r="AX202" s="1" t="s">
        <v>6193</v>
      </c>
      <c r="AY202" s="1" t="s">
        <v>2995</v>
      </c>
      <c r="AZ202" s="1" t="s">
        <v>4277</v>
      </c>
      <c r="BA202" s="1">
        <v>617699.10716278001</v>
      </c>
      <c r="BB202" s="1">
        <v>5471469.8853506204</v>
      </c>
      <c r="BC202" s="1">
        <v>10</v>
      </c>
      <c r="BD202" s="1" t="s">
        <v>3588</v>
      </c>
      <c r="BE202" s="1">
        <v>1039.75</v>
      </c>
      <c r="BG202" s="1">
        <v>42257</v>
      </c>
      <c r="BN202" s="1" t="s">
        <v>3004</v>
      </c>
      <c r="BO202" s="1" t="s">
        <v>4844</v>
      </c>
      <c r="BP202" s="1" t="s">
        <v>4843</v>
      </c>
      <c r="BQ202" s="1" t="s">
        <v>3675</v>
      </c>
      <c r="BR202" s="1" t="s">
        <v>3000</v>
      </c>
      <c r="BS202" s="1" t="s">
        <v>6192</v>
      </c>
      <c r="BT202" s="1" t="s">
        <v>6191</v>
      </c>
      <c r="BV202" s="1" t="s">
        <v>2997</v>
      </c>
      <c r="BW202" s="1" t="s">
        <v>1503</v>
      </c>
      <c r="BX202" s="1" t="s">
        <v>2996</v>
      </c>
      <c r="BY202" s="1" t="s">
        <v>2995</v>
      </c>
      <c r="CB202" s="1" t="s">
        <v>2994</v>
      </c>
      <c r="CC202" s="1" t="s">
        <v>2993</v>
      </c>
      <c r="CD202" s="1" t="s">
        <v>2992</v>
      </c>
      <c r="CO202" s="1" t="s">
        <v>2991</v>
      </c>
      <c r="CP202" s="1" t="s">
        <v>6190</v>
      </c>
      <c r="CW202" s="1" t="s">
        <v>6189</v>
      </c>
      <c r="CX202" s="1" t="s">
        <v>6188</v>
      </c>
      <c r="CY202" s="1" t="s">
        <v>6135</v>
      </c>
      <c r="CZ202" s="1" t="s">
        <v>6145</v>
      </c>
    </row>
    <row r="203" spans="1:104" x14ac:dyDescent="0.2">
      <c r="A203" s="1">
        <f t="shared" si="21"/>
        <v>1037539.29</v>
      </c>
      <c r="C203" s="1" t="str">
        <f t="shared" si="22"/>
        <v>RD</v>
      </c>
      <c r="D203" s="12">
        <f>INDEX(families!$A:$A,MATCH(E203,families!$B:$B,0))</f>
        <v>31</v>
      </c>
      <c r="E203" s="2" t="str">
        <f t="shared" si="23"/>
        <v>RD</v>
      </c>
      <c r="F203" s="1" t="str">
        <f>IF(_xlfn.SINGLE('~10 Other Crossings'!TypeCL)="WC","",_xlfn.CONCAT(UPPER(_xlfn.SINGLE(Description)),IF(ISBLANK(_xlfn.SINGLE(CrossingIdentifierDescription)),""," ["&amp;_xlfn.SINGLE(CrossingIdentifierDescription)&amp;"]")," (",_xlfn.SINGLE(PXID),")"))</f>
        <v>ROAD [Road Crossing] (T4374.0)</v>
      </c>
      <c r="G20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03" s="1" t="s">
        <v>6187</v>
      </c>
      <c r="N203" s="1">
        <v>1037539.29</v>
      </c>
      <c r="O203" s="1" t="s">
        <v>3023</v>
      </c>
      <c r="P203" s="1" t="s">
        <v>6186</v>
      </c>
      <c r="Q203" s="1" t="s">
        <v>6185</v>
      </c>
      <c r="R203" s="1" t="s">
        <v>3020</v>
      </c>
      <c r="S203" s="1" t="s">
        <v>3019</v>
      </c>
      <c r="T203" s="1" t="s">
        <v>3093</v>
      </c>
      <c r="U203" s="1" t="s">
        <v>3040</v>
      </c>
      <c r="V203" s="1" t="s">
        <v>3040</v>
      </c>
      <c r="W203" s="1" t="s">
        <v>6171</v>
      </c>
      <c r="Y203" s="1">
        <v>43537.944618055553</v>
      </c>
      <c r="Z203" s="1">
        <v>44645</v>
      </c>
      <c r="AA203" s="1">
        <v>401768</v>
      </c>
      <c r="AB203" s="1">
        <v>44648.866041666668</v>
      </c>
      <c r="AC203" s="1" t="s">
        <v>6184</v>
      </c>
      <c r="AD203" s="1" t="s">
        <v>3041</v>
      </c>
      <c r="AE203" s="1">
        <v>4374</v>
      </c>
      <c r="AF203" s="1">
        <v>0</v>
      </c>
      <c r="AG203" s="1" t="s">
        <v>3248</v>
      </c>
      <c r="AH203" s="1" t="s">
        <v>3086</v>
      </c>
      <c r="AI203" s="1" t="s">
        <v>3011</v>
      </c>
      <c r="AJ203" s="1" t="s">
        <v>3086</v>
      </c>
      <c r="AK203" s="1" t="s">
        <v>3039</v>
      </c>
      <c r="AL203" s="1" t="s">
        <v>3009</v>
      </c>
      <c r="AM203" s="1" t="s">
        <v>735</v>
      </c>
      <c r="AX203" s="1" t="s">
        <v>6183</v>
      </c>
      <c r="AY203" s="1" t="s">
        <v>2995</v>
      </c>
      <c r="AZ203" s="1" t="s">
        <v>4277</v>
      </c>
      <c r="BA203" s="1">
        <v>617558.66628193995</v>
      </c>
      <c r="BB203" s="1">
        <v>5471306.7685060604</v>
      </c>
      <c r="BC203" s="1">
        <v>10</v>
      </c>
      <c r="BN203" s="1" t="s">
        <v>3004</v>
      </c>
      <c r="BO203" s="1" t="s">
        <v>4844</v>
      </c>
      <c r="BP203" s="1" t="s">
        <v>4843</v>
      </c>
      <c r="BQ203" s="1" t="s">
        <v>6130</v>
      </c>
      <c r="BR203" s="1" t="s">
        <v>3081</v>
      </c>
      <c r="BS203" s="1" t="s">
        <v>6154</v>
      </c>
      <c r="BT203" s="1" t="s">
        <v>6153</v>
      </c>
      <c r="BV203" s="1" t="s">
        <v>2997</v>
      </c>
      <c r="BW203" s="1" t="s">
        <v>3002</v>
      </c>
      <c r="BX203" s="1" t="s">
        <v>3038</v>
      </c>
      <c r="BY203" s="1" t="s">
        <v>2995</v>
      </c>
      <c r="CB203" s="1" t="s">
        <v>3037</v>
      </c>
      <c r="CC203" s="1" t="s">
        <v>3036</v>
      </c>
      <c r="CD203" s="1" t="s">
        <v>3035</v>
      </c>
      <c r="CO203" s="1" t="s">
        <v>3065</v>
      </c>
      <c r="CP203" s="1" t="s">
        <v>6182</v>
      </c>
      <c r="CW203" s="1" t="s">
        <v>6181</v>
      </c>
      <c r="CX203" s="1" t="s">
        <v>6180</v>
      </c>
      <c r="CY203" s="1" t="s">
        <v>6135</v>
      </c>
      <c r="CZ203" s="1" t="s">
        <v>2271</v>
      </c>
    </row>
    <row r="204" spans="1:104" x14ac:dyDescent="0.2">
      <c r="A204" s="1">
        <f t="shared" si="21"/>
        <v>1037700.81</v>
      </c>
      <c r="C204" s="1" t="str">
        <f t="shared" si="22"/>
        <v>RD</v>
      </c>
      <c r="D204" s="12">
        <f>INDEX(families!$A:$A,MATCH(E204,families!$B:$B,0))</f>
        <v>31</v>
      </c>
      <c r="E204" s="2" t="str">
        <f t="shared" si="23"/>
        <v>RD</v>
      </c>
      <c r="F204" s="1" t="str">
        <f>IF(_xlfn.SINGLE('~10 Other Crossings'!TypeCL)="WC","",_xlfn.CONCAT(UPPER(_xlfn.SINGLE(Description)),IF(ISBLANK(_xlfn.SINGLE(CrossingIdentifierDescription)),""," ["&amp;_xlfn.SINGLE(CrossingIdentifierDescription)&amp;"]")," (",_xlfn.SINGLE(PXID),")"))</f>
        <v>ROAD (T5043.0)</v>
      </c>
      <c r="G20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04" s="1" t="s">
        <v>6179</v>
      </c>
      <c r="N204" s="1">
        <v>1037700.81</v>
      </c>
      <c r="O204" s="1" t="s">
        <v>3023</v>
      </c>
      <c r="P204" s="1" t="s">
        <v>3384</v>
      </c>
      <c r="Q204" s="1" t="s">
        <v>3383</v>
      </c>
      <c r="R204" s="1" t="s">
        <v>3019</v>
      </c>
      <c r="S204" s="1" t="s">
        <v>3019</v>
      </c>
      <c r="T204" s="1" t="s">
        <v>3093</v>
      </c>
      <c r="U204" s="1" t="s">
        <v>3040</v>
      </c>
      <c r="V204" s="1" t="s">
        <v>3040</v>
      </c>
      <c r="W204" s="1" t="s">
        <v>6178</v>
      </c>
      <c r="Y204" s="1">
        <v>43991.812638888892</v>
      </c>
      <c r="Z204" s="1">
        <v>44645</v>
      </c>
      <c r="AA204" s="1">
        <v>401768</v>
      </c>
      <c r="AB204" s="1">
        <v>44648.866064814814</v>
      </c>
      <c r="AC204" s="1" t="s">
        <v>6177</v>
      </c>
      <c r="AD204" s="1" t="s">
        <v>3041</v>
      </c>
      <c r="AE204" s="1">
        <v>5043</v>
      </c>
      <c r="AF204" s="1">
        <v>0</v>
      </c>
      <c r="AI204" s="1" t="s">
        <v>3011</v>
      </c>
      <c r="AK204" s="1" t="s">
        <v>3039</v>
      </c>
      <c r="AL204" s="1" t="s">
        <v>3009</v>
      </c>
      <c r="AM204" s="1" t="s">
        <v>735</v>
      </c>
      <c r="AY204" s="1" t="s">
        <v>2995</v>
      </c>
      <c r="AZ204" s="1" t="s">
        <v>4277</v>
      </c>
      <c r="BA204" s="1">
        <v>617420.20200835005</v>
      </c>
      <c r="BB204" s="1">
        <v>5471247.7369654002</v>
      </c>
      <c r="BC204" s="1">
        <v>10</v>
      </c>
      <c r="BN204" s="1" t="s">
        <v>3004</v>
      </c>
      <c r="BO204" s="1" t="s">
        <v>4844</v>
      </c>
      <c r="BP204" s="1" t="s">
        <v>4843</v>
      </c>
      <c r="BQ204" s="1" t="s">
        <v>6130</v>
      </c>
      <c r="BR204" s="1" t="s">
        <v>3081</v>
      </c>
      <c r="BS204" s="1" t="s">
        <v>6154</v>
      </c>
      <c r="BT204" s="1" t="s">
        <v>6153</v>
      </c>
      <c r="BV204" s="1" t="s">
        <v>2997</v>
      </c>
      <c r="BW204" s="1" t="s">
        <v>3002</v>
      </c>
      <c r="BX204" s="1" t="s">
        <v>3038</v>
      </c>
      <c r="BY204" s="1" t="s">
        <v>2995</v>
      </c>
      <c r="CB204" s="1" t="s">
        <v>3037</v>
      </c>
      <c r="CC204" s="1" t="s">
        <v>3036</v>
      </c>
      <c r="CD204" s="1" t="s">
        <v>3035</v>
      </c>
      <c r="CO204" s="1" t="s">
        <v>3065</v>
      </c>
      <c r="CP204" s="1" t="s">
        <v>6176</v>
      </c>
      <c r="CZ204" s="1" t="s">
        <v>6134</v>
      </c>
    </row>
    <row r="205" spans="1:104" x14ac:dyDescent="0.2">
      <c r="A205" s="1">
        <f t="shared" si="21"/>
        <v>1037853</v>
      </c>
      <c r="C205" s="1" t="str">
        <f t="shared" si="22"/>
        <v>RD</v>
      </c>
      <c r="D205" s="12">
        <f>INDEX(families!$A:$A,MATCH(E205,families!$B:$B,0))</f>
        <v>31</v>
      </c>
      <c r="E205" s="2" t="str">
        <f t="shared" si="23"/>
        <v>RD</v>
      </c>
      <c r="F205" s="1" t="str">
        <f>IF(_xlfn.SINGLE('~10 Other Crossings'!TypeCL)="WC","",_xlfn.CONCAT(UPPER(_xlfn.SINGLE(Description)),IF(ISBLANK(_xlfn.SINGLE(CrossingIdentifierDescription)),""," ["&amp;_xlfn.SINGLE(CrossingIdentifierDescription)&amp;"]")," (",_xlfn.SINGLE(PXID),")"))</f>
        <v>ROAD (T4090.1)</v>
      </c>
      <c r="G20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05" s="1" t="s">
        <v>6175</v>
      </c>
      <c r="N205" s="1" t="s">
        <v>6174</v>
      </c>
      <c r="O205" s="1" t="s">
        <v>3023</v>
      </c>
      <c r="P205" s="1" t="s">
        <v>6173</v>
      </c>
      <c r="Q205" s="1" t="s">
        <v>6172</v>
      </c>
      <c r="R205" s="1" t="s">
        <v>3020</v>
      </c>
      <c r="S205" s="1" t="s">
        <v>3019</v>
      </c>
      <c r="T205" s="1" t="s">
        <v>6132</v>
      </c>
      <c r="U205" s="1" t="s">
        <v>3040</v>
      </c>
      <c r="V205" s="1" t="s">
        <v>3040</v>
      </c>
      <c r="W205" s="1" t="s">
        <v>6171</v>
      </c>
      <c r="Y205" s="1">
        <v>44182.76048611111</v>
      </c>
      <c r="Z205" s="1">
        <v>44645</v>
      </c>
      <c r="AA205" s="1">
        <v>401768</v>
      </c>
      <c r="AB205" s="1">
        <v>44648.866087962961</v>
      </c>
      <c r="AC205" s="1" t="s">
        <v>6170</v>
      </c>
      <c r="AD205" s="1" t="s">
        <v>3041</v>
      </c>
      <c r="AE205" s="1">
        <v>4090</v>
      </c>
      <c r="AF205" s="1">
        <v>1</v>
      </c>
      <c r="AH205" s="1" t="s">
        <v>3086</v>
      </c>
      <c r="AI205" s="1" t="s">
        <v>3087</v>
      </c>
      <c r="AJ205" s="1" t="s">
        <v>3086</v>
      </c>
      <c r="AK205" s="1" t="s">
        <v>3039</v>
      </c>
      <c r="AL205" s="1" t="s">
        <v>3009</v>
      </c>
      <c r="AM205" s="1" t="s">
        <v>735</v>
      </c>
      <c r="AX205" s="1" t="s">
        <v>6169</v>
      </c>
      <c r="AY205" s="1" t="s">
        <v>2995</v>
      </c>
      <c r="AZ205" s="1" t="s">
        <v>4277</v>
      </c>
      <c r="BA205" s="1">
        <v>617274.79368806002</v>
      </c>
      <c r="BB205" s="1">
        <v>5471229.8784358697</v>
      </c>
      <c r="BC205" s="1">
        <v>10</v>
      </c>
      <c r="BD205" s="1" t="s">
        <v>3588</v>
      </c>
      <c r="BE205" s="1">
        <v>1040.25</v>
      </c>
      <c r="BG205" s="1">
        <v>42258</v>
      </c>
      <c r="BN205" s="1" t="s">
        <v>3004</v>
      </c>
      <c r="BO205" s="1" t="s">
        <v>4844</v>
      </c>
      <c r="BP205" s="1" t="s">
        <v>4843</v>
      </c>
      <c r="BQ205" s="1" t="s">
        <v>6130</v>
      </c>
      <c r="BR205" s="1" t="s">
        <v>1616</v>
      </c>
      <c r="BS205" s="1" t="s">
        <v>6154</v>
      </c>
      <c r="BT205" s="1" t="s">
        <v>6153</v>
      </c>
      <c r="BV205" s="1" t="s">
        <v>2997</v>
      </c>
      <c r="BW205" s="1" t="s">
        <v>1981</v>
      </c>
      <c r="BX205" s="1" t="s">
        <v>3306</v>
      </c>
      <c r="BY205" s="1" t="s">
        <v>2995</v>
      </c>
      <c r="CB205" s="1" t="s">
        <v>3287</v>
      </c>
      <c r="CC205" s="1" t="s">
        <v>3286</v>
      </c>
      <c r="CD205" s="1" t="s">
        <v>3050</v>
      </c>
      <c r="CO205" s="1" t="s">
        <v>3065</v>
      </c>
      <c r="CP205" s="1" t="s">
        <v>6168</v>
      </c>
      <c r="CW205" s="1" t="s">
        <v>6167</v>
      </c>
      <c r="CX205" s="1" t="s">
        <v>6166</v>
      </c>
      <c r="CY205" s="1" t="s">
        <v>6135</v>
      </c>
      <c r="CZ205" s="1" t="s">
        <v>2268</v>
      </c>
    </row>
    <row r="206" spans="1:104" x14ac:dyDescent="0.2">
      <c r="A206" s="1">
        <f t="shared" si="21"/>
        <v>1037883</v>
      </c>
      <c r="C206" s="1" t="str">
        <f t="shared" si="22"/>
        <v>OE</v>
      </c>
      <c r="D206" s="12">
        <f>INDEX(families!$A:$A,MATCH(E206,families!$B:$B,0))</f>
        <v>28</v>
      </c>
      <c r="E206" s="2" t="str">
        <f t="shared" si="23"/>
        <v>OE</v>
      </c>
      <c r="F206" s="1" t="str">
        <f>IF(_xlfn.SINGLE('~10 Other Crossings'!TypeCL)="WC","",_xlfn.CONCAT(UPPER(_xlfn.SINGLE(Description)),IF(ISBLANK(_xlfn.SINGLE(CrossingIdentifierDescription)),""," ["&amp;_xlfn.SINGLE(CrossingIdentifierDescription)&amp;"]")," (",_xlfn.SINGLE(PXID),")"))</f>
        <v>BC HYDRO O/H DISTRIBUTION [DISTRIBUTION] (U4398.0)</v>
      </c>
      <c r="G20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06" s="1" t="s">
        <v>6165</v>
      </c>
      <c r="N206" s="1" t="s">
        <v>6158</v>
      </c>
      <c r="O206" s="1" t="s">
        <v>3023</v>
      </c>
      <c r="P206" s="1" t="s">
        <v>6164</v>
      </c>
      <c r="Q206" s="1" t="s">
        <v>6163</v>
      </c>
      <c r="R206" s="1" t="s">
        <v>3020</v>
      </c>
      <c r="S206" s="1" t="s">
        <v>3019</v>
      </c>
      <c r="T206" s="1" t="s">
        <v>6132</v>
      </c>
      <c r="U206" s="1" t="s">
        <v>3092</v>
      </c>
      <c r="V206" s="1" t="s">
        <v>3091</v>
      </c>
      <c r="W206" s="1" t="s">
        <v>3090</v>
      </c>
      <c r="Y206" s="1">
        <v>44630.826956018522</v>
      </c>
      <c r="Z206" s="1">
        <v>44645</v>
      </c>
      <c r="AA206" s="1">
        <v>401768</v>
      </c>
      <c r="AB206" s="1">
        <v>44648.866111111114</v>
      </c>
      <c r="AC206" s="1" t="s">
        <v>6162</v>
      </c>
      <c r="AD206" s="1" t="s">
        <v>3056</v>
      </c>
      <c r="AE206" s="1">
        <v>4398</v>
      </c>
      <c r="AF206" s="1">
        <v>0</v>
      </c>
      <c r="AG206" s="1" t="s">
        <v>3088</v>
      </c>
      <c r="AH206" s="1" t="s">
        <v>3086</v>
      </c>
      <c r="AI206" s="1" t="s">
        <v>3011</v>
      </c>
      <c r="AJ206" s="1" t="s">
        <v>3086</v>
      </c>
      <c r="AK206" s="1" t="s">
        <v>3010</v>
      </c>
      <c r="AL206" s="1" t="s">
        <v>3009</v>
      </c>
      <c r="AM206" s="1" t="s">
        <v>3085</v>
      </c>
      <c r="AS206" s="1" t="s">
        <v>3006</v>
      </c>
      <c r="AT206" s="1" t="s">
        <v>1020</v>
      </c>
      <c r="AX206" s="1" t="s">
        <v>6161</v>
      </c>
      <c r="AY206" s="1" t="s">
        <v>2995</v>
      </c>
      <c r="AZ206" s="1" t="s">
        <v>4277</v>
      </c>
      <c r="BA206" s="1">
        <v>617248.93349508999</v>
      </c>
      <c r="BB206" s="1">
        <v>5471244.68415491</v>
      </c>
      <c r="BC206" s="1">
        <v>10</v>
      </c>
      <c r="BG206" s="1">
        <v>42653</v>
      </c>
      <c r="BN206" s="1" t="s">
        <v>3004</v>
      </c>
      <c r="BO206" s="1" t="s">
        <v>4844</v>
      </c>
      <c r="BP206" s="1" t="s">
        <v>4843</v>
      </c>
      <c r="BQ206" s="1" t="s">
        <v>6130</v>
      </c>
      <c r="BR206" s="1" t="s">
        <v>1616</v>
      </c>
      <c r="BS206" s="1" t="s">
        <v>6154</v>
      </c>
      <c r="BT206" s="1" t="s">
        <v>6153</v>
      </c>
      <c r="BV206" s="1" t="s">
        <v>2997</v>
      </c>
      <c r="BW206" s="1" t="s">
        <v>1020</v>
      </c>
      <c r="BX206" s="1" t="s">
        <v>3194</v>
      </c>
      <c r="BY206" s="1" t="s">
        <v>2995</v>
      </c>
      <c r="CB206" s="1" t="s">
        <v>3193</v>
      </c>
      <c r="CC206" s="1" t="s">
        <v>3192</v>
      </c>
      <c r="CD206" s="1" t="s">
        <v>3035</v>
      </c>
      <c r="CO206" s="1" t="s">
        <v>2991</v>
      </c>
      <c r="CP206" s="1" t="s">
        <v>6160</v>
      </c>
      <c r="CW206" s="1" t="s">
        <v>6151</v>
      </c>
      <c r="CX206" s="1" t="s">
        <v>6150</v>
      </c>
      <c r="CY206" s="1" t="s">
        <v>6135</v>
      </c>
      <c r="CZ206" s="1" t="s">
        <v>2266</v>
      </c>
    </row>
    <row r="207" spans="1:104" x14ac:dyDescent="0.2">
      <c r="A207" s="1">
        <f t="shared" si="21"/>
        <v>1037883</v>
      </c>
      <c r="C207" s="1" t="str">
        <f t="shared" si="22"/>
        <v>OC</v>
      </c>
      <c r="D207" s="12">
        <f>INDEX(families!$A:$A,MATCH(E207,families!$B:$B,0))</f>
        <v>27</v>
      </c>
      <c r="E207" s="2" t="str">
        <f t="shared" si="23"/>
        <v>OC</v>
      </c>
      <c r="F207" s="1" t="str">
        <f>IF(_xlfn.SINGLE('~10 Other Crossings'!TypeCL)="WC","",_xlfn.CONCAT(UPPER(_xlfn.SINGLE(Description)),IF(ISBLANK(_xlfn.SINGLE(CrossingIdentifierDescription)),""," ["&amp;_xlfn.SINGLE(CrossingIdentifierDescription)&amp;"]")," (",_xlfn.SINGLE(PXID),")"))</f>
        <v>TELUS O/H COMMUNICATIONS CABLE [TELUS O/H COMMUNICATIONS CABLE] (U7259.0)</v>
      </c>
      <c r="G20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07" s="1" t="s">
        <v>6159</v>
      </c>
      <c r="N207" s="1" t="s">
        <v>6158</v>
      </c>
      <c r="O207" s="1" t="s">
        <v>3023</v>
      </c>
      <c r="P207" s="1" t="s">
        <v>6157</v>
      </c>
      <c r="Q207" s="1" t="s">
        <v>6156</v>
      </c>
      <c r="R207" s="1" t="s">
        <v>3020</v>
      </c>
      <c r="S207" s="1" t="s">
        <v>3019</v>
      </c>
      <c r="T207" s="1" t="s">
        <v>6132</v>
      </c>
      <c r="U207" s="1" t="s">
        <v>3104</v>
      </c>
      <c r="V207" s="1" t="s">
        <v>3103</v>
      </c>
      <c r="W207" s="1" t="s">
        <v>3102</v>
      </c>
      <c r="Y207" s="1">
        <v>44630.826956018522</v>
      </c>
      <c r="Z207" s="1">
        <v>44645</v>
      </c>
      <c r="AA207" s="1">
        <v>401768</v>
      </c>
      <c r="AB207" s="1">
        <v>44648.866111111114</v>
      </c>
      <c r="AC207" s="1" t="s">
        <v>6155</v>
      </c>
      <c r="AD207" s="1" t="s">
        <v>3056</v>
      </c>
      <c r="AE207" s="1">
        <v>7259</v>
      </c>
      <c r="AF207" s="1">
        <v>0</v>
      </c>
      <c r="AG207" s="1" t="s">
        <v>3103</v>
      </c>
      <c r="AI207" s="1" t="s">
        <v>3011</v>
      </c>
      <c r="AK207" s="1" t="s">
        <v>3010</v>
      </c>
      <c r="AL207" s="1" t="s">
        <v>3009</v>
      </c>
      <c r="AM207" s="1" t="s">
        <v>3099</v>
      </c>
      <c r="AS207" s="1" t="s">
        <v>3006</v>
      </c>
      <c r="AT207" s="1" t="s">
        <v>1020</v>
      </c>
      <c r="AY207" s="1" t="s">
        <v>2995</v>
      </c>
      <c r="AZ207" s="1" t="s">
        <v>4277</v>
      </c>
      <c r="BA207" s="1">
        <v>617248.93349508999</v>
      </c>
      <c r="BB207" s="1">
        <v>5471244.68415491</v>
      </c>
      <c r="BC207" s="1">
        <v>10</v>
      </c>
      <c r="BN207" s="1" t="s">
        <v>3004</v>
      </c>
      <c r="BO207" s="1" t="s">
        <v>4844</v>
      </c>
      <c r="BP207" s="1" t="s">
        <v>4843</v>
      </c>
      <c r="BQ207" s="1" t="s">
        <v>6130</v>
      </c>
      <c r="BR207" s="1" t="s">
        <v>1616</v>
      </c>
      <c r="BS207" s="1" t="s">
        <v>6154</v>
      </c>
      <c r="BT207" s="1" t="s">
        <v>6153</v>
      </c>
      <c r="BV207" s="1" t="s">
        <v>2997</v>
      </c>
      <c r="BW207" s="1" t="s">
        <v>1020</v>
      </c>
      <c r="BX207" s="1" t="s">
        <v>3194</v>
      </c>
      <c r="BY207" s="1" t="s">
        <v>2995</v>
      </c>
      <c r="CB207" s="1" t="s">
        <v>3193</v>
      </c>
      <c r="CC207" s="1" t="s">
        <v>3192</v>
      </c>
      <c r="CD207" s="1" t="s">
        <v>3035</v>
      </c>
      <c r="CO207" s="1" t="s">
        <v>2991</v>
      </c>
      <c r="CP207" s="1" t="s">
        <v>6152</v>
      </c>
      <c r="CW207" s="1" t="s">
        <v>6151</v>
      </c>
      <c r="CX207" s="1" t="s">
        <v>6150</v>
      </c>
      <c r="CY207" s="1" t="s">
        <v>6135</v>
      </c>
      <c r="CZ207" s="1" t="s">
        <v>6126</v>
      </c>
    </row>
    <row r="208" spans="1:104" x14ac:dyDescent="0.2">
      <c r="A208" s="1">
        <f t="shared" si="21"/>
        <v>1037953</v>
      </c>
      <c r="C208" s="1" t="str">
        <f t="shared" si="22"/>
        <v>RD</v>
      </c>
      <c r="D208" s="12">
        <f>INDEX(families!$A:$A,MATCH(E208,families!$B:$B,0))</f>
        <v>31</v>
      </c>
      <c r="E208" s="2" t="str">
        <f t="shared" si="23"/>
        <v>RD</v>
      </c>
      <c r="F208" s="1" t="str">
        <f>IF(_xlfn.SINGLE('~10 Other Crossings'!TypeCL)="WC","",_xlfn.CONCAT(UPPER(_xlfn.SINGLE(Description)),IF(ISBLANK(_xlfn.SINGLE(CrossingIdentifierDescription)),""," ["&amp;_xlfn.SINGLE(CrossingIdentifierDescription)&amp;"]")," (",_xlfn.SINGLE(PXID),")"))</f>
        <v>TRAIL (T5227.0)</v>
      </c>
      <c r="G20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08" s="1" t="s">
        <v>6149</v>
      </c>
      <c r="N208" s="1" t="s">
        <v>6148</v>
      </c>
      <c r="O208" s="1" t="s">
        <v>3023</v>
      </c>
      <c r="P208" s="1" t="s">
        <v>5226</v>
      </c>
      <c r="Q208" s="1" t="s">
        <v>6143</v>
      </c>
      <c r="R208" s="1" t="s">
        <v>3019</v>
      </c>
      <c r="S208" s="1" t="s">
        <v>3019</v>
      </c>
      <c r="T208" s="1" t="s">
        <v>6142</v>
      </c>
      <c r="V208" s="1" t="s">
        <v>3311</v>
      </c>
      <c r="W208" s="1" t="s">
        <v>3176</v>
      </c>
      <c r="Y208" s="1">
        <v>44649.914814814816</v>
      </c>
      <c r="Z208" s="1">
        <v>44649.667407407411</v>
      </c>
      <c r="AA208" s="1">
        <v>401768</v>
      </c>
      <c r="AB208" s="1">
        <v>44649.942164351851</v>
      </c>
      <c r="AC208" s="1" t="s">
        <v>6147</v>
      </c>
      <c r="AD208" s="1" t="s">
        <v>3041</v>
      </c>
      <c r="AE208" s="1">
        <v>5227</v>
      </c>
      <c r="AF208" s="1">
        <v>0</v>
      </c>
      <c r="AI208" s="1" t="s">
        <v>3011</v>
      </c>
      <c r="AK208" s="1" t="s">
        <v>3039</v>
      </c>
      <c r="AL208" s="1" t="s">
        <v>3009</v>
      </c>
      <c r="AM208" s="1" t="s">
        <v>735</v>
      </c>
      <c r="AT208" s="1" t="s">
        <v>1020</v>
      </c>
      <c r="AY208" s="1" t="s">
        <v>2995</v>
      </c>
      <c r="AZ208" s="1" t="s">
        <v>4277</v>
      </c>
      <c r="BA208" s="1">
        <v>617185.00003271003</v>
      </c>
      <c r="BB208" s="1">
        <v>5471273.4000114603</v>
      </c>
      <c r="BC208" s="1">
        <v>10</v>
      </c>
      <c r="BN208" s="1" t="s">
        <v>3004</v>
      </c>
      <c r="BO208" s="1" t="s">
        <v>4844</v>
      </c>
      <c r="BP208" s="1" t="s">
        <v>4843</v>
      </c>
      <c r="BQ208" s="1" t="s">
        <v>6130</v>
      </c>
      <c r="BR208" s="1" t="s">
        <v>1616</v>
      </c>
      <c r="BS208" s="1" t="s">
        <v>6129</v>
      </c>
      <c r="BT208" s="1" t="s">
        <v>6128</v>
      </c>
      <c r="BV208" s="1" t="s">
        <v>2997</v>
      </c>
      <c r="BW208" s="1" t="s">
        <v>3002</v>
      </c>
      <c r="BX208" s="1" t="s">
        <v>3038</v>
      </c>
      <c r="BY208" s="1" t="s">
        <v>2995</v>
      </c>
      <c r="CB208" s="1" t="s">
        <v>3037</v>
      </c>
      <c r="CC208" s="1" t="s">
        <v>3036</v>
      </c>
      <c r="CD208" s="1" t="s">
        <v>3035</v>
      </c>
      <c r="CO208" s="1" t="s">
        <v>3065</v>
      </c>
      <c r="CP208" s="1" t="s">
        <v>6146</v>
      </c>
      <c r="CZ208" s="1" t="s">
        <v>6117</v>
      </c>
    </row>
    <row r="209" spans="1:104" x14ac:dyDescent="0.2">
      <c r="A209" s="1">
        <f t="shared" si="21"/>
        <v>1037988</v>
      </c>
      <c r="C209" s="1" t="str">
        <f t="shared" si="22"/>
        <v>RD</v>
      </c>
      <c r="D209" s="12">
        <f>INDEX(families!$A:$A,MATCH(E209,families!$B:$B,0))</f>
        <v>31</v>
      </c>
      <c r="E209" s="2" t="str">
        <f t="shared" si="23"/>
        <v>RD</v>
      </c>
      <c r="F209" s="1" t="str">
        <f>IF(_xlfn.SINGLE('~10 Other Crossings'!TypeCL)="WC","",_xlfn.CONCAT(UPPER(_xlfn.SINGLE(Description)),IF(ISBLANK(_xlfn.SINGLE(CrossingIdentifierDescription)),""," ["&amp;_xlfn.SINGLE(CrossingIdentifierDescription)&amp;"]")," (",_xlfn.SINGLE(PXID),")"))</f>
        <v>TRAIL (T5228.0)</v>
      </c>
      <c r="G20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09" s="1" t="s">
        <v>6145</v>
      </c>
      <c r="N209" s="1" t="s">
        <v>6144</v>
      </c>
      <c r="O209" s="1" t="s">
        <v>3023</v>
      </c>
      <c r="P209" s="1" t="s">
        <v>5226</v>
      </c>
      <c r="Q209" s="1" t="s">
        <v>6143</v>
      </c>
      <c r="R209" s="1" t="s">
        <v>3019</v>
      </c>
      <c r="S209" s="1" t="s">
        <v>3019</v>
      </c>
      <c r="T209" s="1" t="s">
        <v>6142</v>
      </c>
      <c r="V209" s="1" t="s">
        <v>3311</v>
      </c>
      <c r="W209" s="1" t="s">
        <v>3176</v>
      </c>
      <c r="Y209" s="1">
        <v>44649.914814814816</v>
      </c>
      <c r="Z209" s="1">
        <v>44649.667407407411</v>
      </c>
      <c r="AA209" s="1">
        <v>401768</v>
      </c>
      <c r="AB209" s="1">
        <v>44649.942465277774</v>
      </c>
      <c r="AC209" s="1" t="s">
        <v>6141</v>
      </c>
      <c r="AD209" s="1" t="s">
        <v>3041</v>
      </c>
      <c r="AE209" s="1">
        <v>5228</v>
      </c>
      <c r="AF209" s="1">
        <v>0</v>
      </c>
      <c r="AI209" s="1" t="s">
        <v>3011</v>
      </c>
      <c r="AK209" s="1" t="s">
        <v>3039</v>
      </c>
      <c r="AL209" s="1" t="s">
        <v>3009</v>
      </c>
      <c r="AM209" s="1" t="s">
        <v>735</v>
      </c>
      <c r="AT209" s="1" t="s">
        <v>1020</v>
      </c>
      <c r="AY209" s="1" t="s">
        <v>2995</v>
      </c>
      <c r="AZ209" s="1" t="s">
        <v>4277</v>
      </c>
      <c r="BA209" s="1">
        <v>617151.48004483001</v>
      </c>
      <c r="BB209" s="1">
        <v>5471280.6099988697</v>
      </c>
      <c r="BC209" s="1">
        <v>10</v>
      </c>
      <c r="BN209" s="1" t="s">
        <v>3004</v>
      </c>
      <c r="BO209" s="1" t="s">
        <v>4844</v>
      </c>
      <c r="BP209" s="1" t="s">
        <v>4843</v>
      </c>
      <c r="BQ209" s="1" t="s">
        <v>6130</v>
      </c>
      <c r="BR209" s="1" t="s">
        <v>1616</v>
      </c>
      <c r="BS209" s="1" t="s">
        <v>6129</v>
      </c>
      <c r="BT209" s="1" t="s">
        <v>6128</v>
      </c>
      <c r="BV209" s="1" t="s">
        <v>2997</v>
      </c>
      <c r="BW209" s="1" t="s">
        <v>3002</v>
      </c>
      <c r="BX209" s="1" t="s">
        <v>3038</v>
      </c>
      <c r="BY209" s="1" t="s">
        <v>2995</v>
      </c>
      <c r="CB209" s="1" t="s">
        <v>3037</v>
      </c>
      <c r="CC209" s="1" t="s">
        <v>3036</v>
      </c>
      <c r="CD209" s="1" t="s">
        <v>3035</v>
      </c>
      <c r="CO209" s="1" t="s">
        <v>3065</v>
      </c>
      <c r="CP209" s="1" t="s">
        <v>6140</v>
      </c>
      <c r="CZ209" s="1" t="s">
        <v>6109</v>
      </c>
    </row>
    <row r="210" spans="1:104" x14ac:dyDescent="0.2">
      <c r="A210" s="1">
        <f t="shared" si="21"/>
        <v>1038053</v>
      </c>
      <c r="C210" s="1" t="str">
        <f t="shared" si="22"/>
        <v>RD</v>
      </c>
      <c r="D210" s="12">
        <f>INDEX(families!$A:$A,MATCH(E210,families!$B:$B,0))</f>
        <v>31</v>
      </c>
      <c r="E210" s="2" t="str">
        <f t="shared" si="23"/>
        <v>RD</v>
      </c>
      <c r="F210" s="1" t="str">
        <f>IF(_xlfn.SINGLE('~10 Other Crossings'!TypeCL)="WC","",_xlfn.CONCAT(UPPER(_xlfn.SINGLE(Description)),IF(ISBLANK(_xlfn.SINGLE(CrossingIdentifierDescription)),""," ["&amp;_xlfn.SINGLE(CrossingIdentifierDescription)&amp;"]")," (",_xlfn.SINGLE(PXID),")"))</f>
        <v>TRAIL (T5247.0)</v>
      </c>
      <c r="G21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10" s="1" t="s">
        <v>6139</v>
      </c>
      <c r="N210" s="1" t="s">
        <v>6138</v>
      </c>
      <c r="O210" s="1" t="s">
        <v>3023</v>
      </c>
      <c r="R210" s="1" t="s">
        <v>3019</v>
      </c>
      <c r="S210" s="1" t="s">
        <v>3019</v>
      </c>
      <c r="T210" s="1" t="s">
        <v>6132</v>
      </c>
      <c r="U210" s="1" t="s">
        <v>3311</v>
      </c>
      <c r="V210" s="1" t="s">
        <v>3311</v>
      </c>
      <c r="W210" s="1" t="s">
        <v>3176</v>
      </c>
      <c r="Y210" s="1">
        <v>44649.883067129631</v>
      </c>
      <c r="Z210" s="1">
        <v>44645</v>
      </c>
      <c r="AA210" s="1">
        <v>401768</v>
      </c>
      <c r="AB210" s="1">
        <v>44649.903379629628</v>
      </c>
      <c r="AC210" s="1" t="s">
        <v>6137</v>
      </c>
      <c r="AD210" s="1" t="s">
        <v>3041</v>
      </c>
      <c r="AE210" s="1">
        <v>5247</v>
      </c>
      <c r="AF210" s="1">
        <v>0</v>
      </c>
      <c r="AI210" s="1" t="s">
        <v>3011</v>
      </c>
      <c r="AK210" s="1" t="s">
        <v>3039</v>
      </c>
      <c r="AL210" s="1" t="s">
        <v>3009</v>
      </c>
      <c r="AM210" s="1" t="s">
        <v>735</v>
      </c>
      <c r="AY210" s="1" t="s">
        <v>2995</v>
      </c>
      <c r="AZ210" s="1" t="s">
        <v>4277</v>
      </c>
      <c r="BA210" s="1">
        <v>617090.74</v>
      </c>
      <c r="BB210" s="1">
        <v>5471258.0499999998</v>
      </c>
      <c r="BC210" s="1">
        <v>10</v>
      </c>
      <c r="BN210" s="1" t="s">
        <v>3004</v>
      </c>
      <c r="BO210" s="1" t="s">
        <v>4844</v>
      </c>
      <c r="BP210" s="1" t="s">
        <v>4843</v>
      </c>
      <c r="BQ210" s="1" t="s">
        <v>6130</v>
      </c>
      <c r="BR210" s="1" t="s">
        <v>1616</v>
      </c>
      <c r="BS210" s="1" t="s">
        <v>6129</v>
      </c>
      <c r="BT210" s="1" t="s">
        <v>6128</v>
      </c>
      <c r="BV210" s="1" t="s">
        <v>2997</v>
      </c>
      <c r="BW210" s="1" t="s">
        <v>3002</v>
      </c>
      <c r="BX210" s="1" t="s">
        <v>3038</v>
      </c>
      <c r="BY210" s="1" t="s">
        <v>2995</v>
      </c>
      <c r="CB210" s="1" t="s">
        <v>3037</v>
      </c>
      <c r="CC210" s="1" t="s">
        <v>3036</v>
      </c>
      <c r="CD210" s="1" t="s">
        <v>3035</v>
      </c>
      <c r="CO210" s="1" t="s">
        <v>3065</v>
      </c>
      <c r="CP210" s="1" t="s">
        <v>6136</v>
      </c>
      <c r="CZ210" s="1" t="s">
        <v>6105</v>
      </c>
    </row>
    <row r="211" spans="1:104" x14ac:dyDescent="0.2">
      <c r="A211" s="1">
        <f t="shared" si="21"/>
        <v>1038085</v>
      </c>
      <c r="C211" s="1" t="str">
        <f t="shared" si="22"/>
        <v>RD</v>
      </c>
      <c r="D211" s="12">
        <f>INDEX(families!$A:$A,MATCH(E211,families!$B:$B,0))</f>
        <v>31</v>
      </c>
      <c r="E211" s="2" t="str">
        <f t="shared" si="23"/>
        <v>RD</v>
      </c>
      <c r="F211" s="1" t="str">
        <f>IF(_xlfn.SINGLE('~10 Other Crossings'!TypeCL)="WC","",_xlfn.CONCAT(UPPER(_xlfn.SINGLE(Description)),IF(ISBLANK(_xlfn.SINGLE(CrossingIdentifierDescription)),""," ["&amp;_xlfn.SINGLE(CrossingIdentifierDescription)&amp;"]")," (",_xlfn.SINGLE(PXID),")"))</f>
        <v>TRAIL (T5229.0)</v>
      </c>
      <c r="G21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11" s="1" t="s">
        <v>6134</v>
      </c>
      <c r="N211" s="1" t="s">
        <v>6133</v>
      </c>
      <c r="O211" s="1" t="s">
        <v>3023</v>
      </c>
      <c r="R211" s="1" t="s">
        <v>3019</v>
      </c>
      <c r="S211" s="1" t="s">
        <v>3019</v>
      </c>
      <c r="T211" s="1" t="s">
        <v>6132</v>
      </c>
      <c r="V211" s="1" t="s">
        <v>3311</v>
      </c>
      <c r="W211" s="1" t="s">
        <v>3176</v>
      </c>
      <c r="Y211" s="1">
        <v>44273.755590277775</v>
      </c>
      <c r="Z211" s="1">
        <v>44645</v>
      </c>
      <c r="AA211" s="1">
        <v>401768</v>
      </c>
      <c r="AB211" s="1">
        <v>44648.866087962961</v>
      </c>
      <c r="AC211" s="1" t="s">
        <v>6131</v>
      </c>
      <c r="AD211" s="1" t="s">
        <v>3041</v>
      </c>
      <c r="AE211" s="1">
        <v>5229</v>
      </c>
      <c r="AF211" s="1">
        <v>0</v>
      </c>
      <c r="AI211" s="1" t="s">
        <v>3011</v>
      </c>
      <c r="AK211" s="1" t="s">
        <v>3039</v>
      </c>
      <c r="AL211" s="1" t="s">
        <v>3009</v>
      </c>
      <c r="AM211" s="1" t="s">
        <v>735</v>
      </c>
      <c r="AT211" s="1" t="s">
        <v>1020</v>
      </c>
      <c r="AY211" s="1" t="s">
        <v>2995</v>
      </c>
      <c r="AZ211" s="1" t="s">
        <v>4277</v>
      </c>
      <c r="BA211" s="1">
        <v>617061.91</v>
      </c>
      <c r="BB211" s="1">
        <v>5471245.1699999999</v>
      </c>
      <c r="BC211" s="1">
        <v>10</v>
      </c>
      <c r="BN211" s="1" t="s">
        <v>3004</v>
      </c>
      <c r="BO211" s="1" t="s">
        <v>4844</v>
      </c>
      <c r="BP211" s="1" t="s">
        <v>4843</v>
      </c>
      <c r="BQ211" s="1" t="s">
        <v>6130</v>
      </c>
      <c r="BR211" s="1" t="s">
        <v>1616</v>
      </c>
      <c r="BS211" s="1" t="s">
        <v>6129</v>
      </c>
      <c r="BT211" s="1" t="s">
        <v>6128</v>
      </c>
      <c r="BV211" s="1" t="s">
        <v>2997</v>
      </c>
      <c r="BW211" s="1" t="s">
        <v>3002</v>
      </c>
      <c r="BX211" s="1" t="s">
        <v>3038</v>
      </c>
      <c r="BY211" s="1" t="s">
        <v>2995</v>
      </c>
      <c r="CB211" s="1" t="s">
        <v>3037</v>
      </c>
      <c r="CC211" s="1" t="s">
        <v>3036</v>
      </c>
      <c r="CD211" s="1" t="s">
        <v>3035</v>
      </c>
      <c r="CO211" s="1" t="s">
        <v>3065</v>
      </c>
      <c r="CP211" s="1" t="s">
        <v>6127</v>
      </c>
      <c r="CZ211" s="1" t="s">
        <v>6092</v>
      </c>
    </row>
    <row r="212" spans="1:104" x14ac:dyDescent="0.2">
      <c r="A212" s="1">
        <f t="shared" si="21"/>
        <v>1038570.35</v>
      </c>
      <c r="C212" s="1" t="str">
        <f t="shared" si="22"/>
        <v>RD</v>
      </c>
      <c r="D212" s="12">
        <f>INDEX(families!$A:$A,MATCH(E212,families!$B:$B,0))</f>
        <v>31</v>
      </c>
      <c r="E212" s="2" t="str">
        <f t="shared" si="23"/>
        <v>RD</v>
      </c>
      <c r="F212" s="1" t="str">
        <f>IF(_xlfn.SINGLE('~10 Other Crossings'!TypeCL)="WC","",_xlfn.CONCAT(UPPER(_xlfn.SINGLE(Description)),IF(ISBLANK(_xlfn.SINGLE(CrossingIdentifierDescription)),""," ["&amp;_xlfn.SINGLE(CrossingIdentifierDescription)&amp;"]")," (",_xlfn.SINGLE(PXID),")"))</f>
        <v>OTHELLO RD (T4091.4)</v>
      </c>
      <c r="G21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12" s="1" t="s">
        <v>6126</v>
      </c>
      <c r="N212" s="1">
        <v>1038570.35</v>
      </c>
      <c r="O212" s="1" t="s">
        <v>3023</v>
      </c>
      <c r="P212" s="1" t="s">
        <v>6125</v>
      </c>
      <c r="Q212" s="1" t="s">
        <v>6124</v>
      </c>
      <c r="R212" s="1" t="s">
        <v>3020</v>
      </c>
      <c r="S212" s="1" t="s">
        <v>3019</v>
      </c>
      <c r="T212" s="1" t="s">
        <v>3093</v>
      </c>
      <c r="U212" s="1" t="s">
        <v>3040</v>
      </c>
      <c r="V212" s="1" t="s">
        <v>6123</v>
      </c>
      <c r="W212" s="1" t="s">
        <v>4506</v>
      </c>
      <c r="Y212" s="1">
        <v>43536.193483796298</v>
      </c>
      <c r="Z212" s="1">
        <v>44645</v>
      </c>
      <c r="AA212" s="1">
        <v>401768</v>
      </c>
      <c r="AB212" s="1">
        <v>44648.866030092591</v>
      </c>
      <c r="AC212" s="1" t="s">
        <v>6122</v>
      </c>
      <c r="AD212" s="1" t="s">
        <v>3041</v>
      </c>
      <c r="AE212" s="1">
        <v>4091</v>
      </c>
      <c r="AF212" s="1">
        <v>4</v>
      </c>
      <c r="AH212" s="1" t="s">
        <v>3086</v>
      </c>
      <c r="AI212" s="1" t="s">
        <v>3087</v>
      </c>
      <c r="AJ212" s="1" t="s">
        <v>3086</v>
      </c>
      <c r="AK212" s="1" t="s">
        <v>3039</v>
      </c>
      <c r="AL212" s="1" t="s">
        <v>3009</v>
      </c>
      <c r="AM212" s="1" t="s">
        <v>735</v>
      </c>
      <c r="AX212" s="1" t="s">
        <v>6121</v>
      </c>
      <c r="AY212" s="1" t="s">
        <v>2995</v>
      </c>
      <c r="AZ212" s="1" t="s">
        <v>4277</v>
      </c>
      <c r="BA212" s="1">
        <v>616613.78772642999</v>
      </c>
      <c r="BB212" s="1">
        <v>5471089.6233355999</v>
      </c>
      <c r="BC212" s="1">
        <v>10</v>
      </c>
      <c r="BD212" s="1" t="s">
        <v>3588</v>
      </c>
      <c r="BE212" s="1">
        <v>1040.9100000000001</v>
      </c>
      <c r="BG212" s="1">
        <v>42258</v>
      </c>
      <c r="BN212" s="1" t="s">
        <v>3004</v>
      </c>
      <c r="BO212" s="1" t="s">
        <v>4844</v>
      </c>
      <c r="BP212" s="1" t="s">
        <v>4843</v>
      </c>
      <c r="BQ212" s="1" t="s">
        <v>6062</v>
      </c>
      <c r="BR212" s="1" t="s">
        <v>3081</v>
      </c>
      <c r="BV212" s="1" t="s">
        <v>2997</v>
      </c>
      <c r="BW212" s="1" t="s">
        <v>1981</v>
      </c>
      <c r="BX212" s="1" t="s">
        <v>3306</v>
      </c>
      <c r="BY212" s="1" t="s">
        <v>2995</v>
      </c>
      <c r="CB212" s="1" t="s">
        <v>3287</v>
      </c>
      <c r="CC212" s="1" t="s">
        <v>3286</v>
      </c>
      <c r="CD212" s="1" t="s">
        <v>3050</v>
      </c>
      <c r="CO212" s="1" t="s">
        <v>2991</v>
      </c>
      <c r="CP212" s="1" t="s">
        <v>6120</v>
      </c>
      <c r="CW212" s="1" t="s">
        <v>6119</v>
      </c>
      <c r="CX212" s="1" t="s">
        <v>6118</v>
      </c>
      <c r="CY212" s="1" t="s">
        <v>6086</v>
      </c>
      <c r="CZ212" s="1" t="s">
        <v>6079</v>
      </c>
    </row>
    <row r="213" spans="1:104" x14ac:dyDescent="0.2">
      <c r="A213" s="1">
        <f t="shared" si="21"/>
        <v>1038580.59</v>
      </c>
      <c r="C213" s="1" t="str">
        <f t="shared" si="22"/>
        <v>UC</v>
      </c>
      <c r="D213" s="12">
        <f>INDEX(families!$A:$A,MATCH(E213,families!$B:$B,0))</f>
        <v>35</v>
      </c>
      <c r="E213" s="2" t="str">
        <f t="shared" si="23"/>
        <v>UC</v>
      </c>
      <c r="F213" s="1" t="str">
        <f>IF(_xlfn.SINGLE('~10 Other Crossings'!TypeCL)="WC","",_xlfn.CONCAT(UPPER(_xlfn.SINGLE(Description)),IF(ISBLANK(_xlfn.SINGLE(CrossingIdentifierDescription)),""," ["&amp;_xlfn.SINGLE(CrossingIdentifierDescription)&amp;"]")," (",_xlfn.SINGLE(PXID),")"))</f>
        <v>TELUS U/G COMMUNICATIONS CABLE (U4155.3)</v>
      </c>
      <c r="G21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13" s="1" t="s">
        <v>6117</v>
      </c>
      <c r="N213" s="1">
        <v>1038580.59</v>
      </c>
      <c r="O213" s="1" t="s">
        <v>3023</v>
      </c>
      <c r="P213" s="1" t="s">
        <v>6116</v>
      </c>
      <c r="Q213" s="1" t="s">
        <v>6115</v>
      </c>
      <c r="R213" s="1" t="s">
        <v>3020</v>
      </c>
      <c r="S213" s="1" t="s">
        <v>3019</v>
      </c>
      <c r="T213" s="1" t="s">
        <v>3093</v>
      </c>
      <c r="U213" s="1" t="s">
        <v>3821</v>
      </c>
      <c r="V213" s="1" t="s">
        <v>3820</v>
      </c>
      <c r="W213" s="1" t="s">
        <v>3102</v>
      </c>
      <c r="Y213" s="1">
        <v>43592.716747685183</v>
      </c>
      <c r="Z213" s="1">
        <v>44645</v>
      </c>
      <c r="AA213" s="1">
        <v>401768</v>
      </c>
      <c r="AB213" s="1">
        <v>44648.866053240738</v>
      </c>
      <c r="AC213" s="1" t="s">
        <v>6114</v>
      </c>
      <c r="AD213" s="1" t="s">
        <v>3056</v>
      </c>
      <c r="AE213" s="1">
        <v>4155</v>
      </c>
      <c r="AF213" s="1">
        <v>3</v>
      </c>
      <c r="AH213" s="1" t="s">
        <v>3086</v>
      </c>
      <c r="AI213" s="1" t="s">
        <v>3087</v>
      </c>
      <c r="AJ213" s="1" t="s">
        <v>3086</v>
      </c>
      <c r="AK213" s="1" t="s">
        <v>3010</v>
      </c>
      <c r="AL213" s="1" t="s">
        <v>3009</v>
      </c>
      <c r="AM213" s="1" t="s">
        <v>3818</v>
      </c>
      <c r="AN213" s="1" t="s">
        <v>3007</v>
      </c>
      <c r="AS213" s="1" t="s">
        <v>3006</v>
      </c>
      <c r="AT213" s="1" t="s">
        <v>3006</v>
      </c>
      <c r="AX213" s="1" t="s">
        <v>6113</v>
      </c>
      <c r="AY213" s="1" t="s">
        <v>2995</v>
      </c>
      <c r="AZ213" s="1" t="s">
        <v>4277</v>
      </c>
      <c r="BA213" s="1">
        <v>616604.25510696997</v>
      </c>
      <c r="BB213" s="1">
        <v>5471085.8962718099</v>
      </c>
      <c r="BC213" s="1">
        <v>10</v>
      </c>
      <c r="BD213" s="1" t="s">
        <v>3588</v>
      </c>
      <c r="BE213" s="1">
        <v>1040.9100000000001</v>
      </c>
      <c r="BG213" s="1">
        <v>42259</v>
      </c>
      <c r="BN213" s="1" t="s">
        <v>3004</v>
      </c>
      <c r="BO213" s="1" t="s">
        <v>4844</v>
      </c>
      <c r="BP213" s="1" t="s">
        <v>4843</v>
      </c>
      <c r="BQ213" s="1" t="s">
        <v>6062</v>
      </c>
      <c r="BR213" s="1" t="s">
        <v>3081</v>
      </c>
      <c r="BV213" s="1" t="s">
        <v>2997</v>
      </c>
      <c r="BW213" s="1" t="s">
        <v>1968</v>
      </c>
      <c r="BX213" s="1" t="s">
        <v>3053</v>
      </c>
      <c r="BY213" s="1" t="s">
        <v>2995</v>
      </c>
      <c r="CB213" s="1" t="s">
        <v>3052</v>
      </c>
      <c r="CC213" s="1" t="s">
        <v>3051</v>
      </c>
      <c r="CD213" s="1" t="s">
        <v>3050</v>
      </c>
      <c r="CO213" s="1" t="s">
        <v>2991</v>
      </c>
      <c r="CP213" s="1" t="s">
        <v>6112</v>
      </c>
      <c r="CW213" s="1" t="s">
        <v>6111</v>
      </c>
      <c r="CX213" s="1" t="s">
        <v>6110</v>
      </c>
      <c r="CY213" s="1" t="s">
        <v>6086</v>
      </c>
      <c r="CZ213" s="1" t="s">
        <v>6073</v>
      </c>
    </row>
    <row r="214" spans="1:104" x14ac:dyDescent="0.2">
      <c r="A214" s="1">
        <f t="shared" si="21"/>
        <v>1038584.79</v>
      </c>
      <c r="C214" s="1" t="str">
        <f t="shared" si="22"/>
        <v>RD</v>
      </c>
      <c r="D214" s="12">
        <f>INDEX(families!$A:$A,MATCH(E214,families!$B:$B,0))</f>
        <v>31</v>
      </c>
      <c r="E214" s="2" t="str">
        <f t="shared" si="23"/>
        <v>RD</v>
      </c>
      <c r="F214" s="1" t="str">
        <f>IF(_xlfn.SINGLE('~10 Other Crossings'!TypeCL)="WC","",_xlfn.CONCAT(UPPER(_xlfn.SINGLE(Description)),IF(ISBLANK(_xlfn.SINGLE(CrossingIdentifierDescription)),""," ["&amp;_xlfn.SINGLE(CrossingIdentifierDescription)&amp;"]")," (",_xlfn.SINGLE(PXID),")"))</f>
        <v>ROAD (T4961.0)</v>
      </c>
      <c r="G21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14" s="1" t="s">
        <v>6109</v>
      </c>
      <c r="N214" s="1">
        <v>1038584.79</v>
      </c>
      <c r="O214" s="1" t="s">
        <v>3023</v>
      </c>
      <c r="P214" s="1" t="s">
        <v>3125</v>
      </c>
      <c r="Q214" s="1" t="s">
        <v>3124</v>
      </c>
      <c r="R214" s="1" t="s">
        <v>3020</v>
      </c>
      <c r="S214" s="1" t="s">
        <v>3019</v>
      </c>
      <c r="T214" s="1" t="s">
        <v>3093</v>
      </c>
      <c r="U214" s="1" t="s">
        <v>3040</v>
      </c>
      <c r="V214" s="1" t="s">
        <v>3040</v>
      </c>
      <c r="W214" s="1" t="s">
        <v>6108</v>
      </c>
      <c r="Y214" s="1">
        <v>43777.807962962965</v>
      </c>
      <c r="Z214" s="1">
        <v>44645</v>
      </c>
      <c r="AA214" s="1">
        <v>401768</v>
      </c>
      <c r="AB214" s="1">
        <v>44648.866053240738</v>
      </c>
      <c r="AC214" s="1" t="s">
        <v>6107</v>
      </c>
      <c r="AD214" s="1" t="s">
        <v>3041</v>
      </c>
      <c r="AE214" s="1">
        <v>4961</v>
      </c>
      <c r="AF214" s="1">
        <v>0</v>
      </c>
      <c r="AH214" s="1" t="s">
        <v>3086</v>
      </c>
      <c r="AI214" s="1" t="s">
        <v>3087</v>
      </c>
      <c r="AJ214" s="1" t="s">
        <v>3086</v>
      </c>
      <c r="AK214" s="1" t="s">
        <v>3039</v>
      </c>
      <c r="AL214" s="1" t="s">
        <v>3009</v>
      </c>
      <c r="AM214" s="1" t="s">
        <v>735</v>
      </c>
      <c r="AS214" s="1" t="s">
        <v>3006</v>
      </c>
      <c r="AY214" s="1" t="s">
        <v>2995</v>
      </c>
      <c r="AZ214" s="1" t="s">
        <v>4277</v>
      </c>
      <c r="BA214" s="1">
        <v>616600.33585581998</v>
      </c>
      <c r="BB214" s="1">
        <v>5471084.3644646201</v>
      </c>
      <c r="BC214" s="1">
        <v>10</v>
      </c>
      <c r="BG214" s="1">
        <v>43441</v>
      </c>
      <c r="BN214" s="1" t="s">
        <v>3004</v>
      </c>
      <c r="BO214" s="1" t="s">
        <v>4844</v>
      </c>
      <c r="BP214" s="1" t="s">
        <v>4843</v>
      </c>
      <c r="BQ214" s="1" t="s">
        <v>6062</v>
      </c>
      <c r="BR214" s="1" t="s">
        <v>3081</v>
      </c>
      <c r="BV214" s="1" t="s">
        <v>2997</v>
      </c>
      <c r="BW214" s="1" t="s">
        <v>3002</v>
      </c>
      <c r="BX214" s="1" t="s">
        <v>3038</v>
      </c>
      <c r="BY214" s="1" t="s">
        <v>2995</v>
      </c>
      <c r="CB214" s="1" t="s">
        <v>3037</v>
      </c>
      <c r="CC214" s="1" t="s">
        <v>3036</v>
      </c>
      <c r="CD214" s="1" t="s">
        <v>3035</v>
      </c>
      <c r="CO214" s="1" t="s">
        <v>3065</v>
      </c>
      <c r="CP214" s="1" t="s">
        <v>6106</v>
      </c>
      <c r="CZ214" s="1" t="s">
        <v>2264</v>
      </c>
    </row>
    <row r="215" spans="1:104" x14ac:dyDescent="0.2">
      <c r="A215" s="1">
        <f t="shared" si="21"/>
        <v>1038587.46</v>
      </c>
      <c r="C215" s="1" t="str">
        <f t="shared" si="22"/>
        <v>OC</v>
      </c>
      <c r="D215" s="12">
        <f>INDEX(families!$A:$A,MATCH(E215,families!$B:$B,0))</f>
        <v>27</v>
      </c>
      <c r="E215" s="2" t="str">
        <f t="shared" si="23"/>
        <v>OC</v>
      </c>
      <c r="F215" s="1" t="str">
        <f>IF(_xlfn.SINGLE('~10 Other Crossings'!TypeCL)="WC","",_xlfn.CONCAT(UPPER(_xlfn.SINGLE(Description)),IF(ISBLANK(_xlfn.SINGLE(CrossingIdentifierDescription)),""," ["&amp;_xlfn.SINGLE(CrossingIdentifierDescription)&amp;"]")," (",_xlfn.SINGLE(PXID),")"))</f>
        <v>TELUS O/H COMMUNICATIONS CABLE [O/H COMMUNICATION CABLE] (U5335.0)</v>
      </c>
      <c r="G21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15" s="1" t="s">
        <v>6105</v>
      </c>
      <c r="N215" s="1">
        <v>1038587.46</v>
      </c>
      <c r="O215" s="1" t="s">
        <v>3023</v>
      </c>
      <c r="P215" s="1" t="s">
        <v>6104</v>
      </c>
      <c r="Q215" s="1" t="s">
        <v>6103</v>
      </c>
      <c r="R215" s="1" t="s">
        <v>3020</v>
      </c>
      <c r="S215" s="1" t="s">
        <v>3019</v>
      </c>
      <c r="T215" s="1" t="s">
        <v>3093</v>
      </c>
      <c r="U215" s="1" t="s">
        <v>3104</v>
      </c>
      <c r="V215" s="1" t="s">
        <v>3103</v>
      </c>
      <c r="W215" s="1" t="s">
        <v>3102</v>
      </c>
      <c r="Y215" s="1">
        <v>43536.159479166665</v>
      </c>
      <c r="Z215" s="1">
        <v>44645</v>
      </c>
      <c r="AA215" s="1">
        <v>401768</v>
      </c>
      <c r="AB215" s="1">
        <v>44648.866030092591</v>
      </c>
      <c r="AC215" s="1" t="s">
        <v>6102</v>
      </c>
      <c r="AD215" s="1" t="s">
        <v>3056</v>
      </c>
      <c r="AE215" s="1">
        <v>5335</v>
      </c>
      <c r="AF215" s="1">
        <v>0</v>
      </c>
      <c r="AG215" s="1" t="s">
        <v>3104</v>
      </c>
      <c r="AH215" s="1" t="s">
        <v>3086</v>
      </c>
      <c r="AI215" s="1" t="s">
        <v>3087</v>
      </c>
      <c r="AJ215" s="1" t="s">
        <v>3086</v>
      </c>
      <c r="AK215" s="1" t="s">
        <v>3010</v>
      </c>
      <c r="AL215" s="1" t="s">
        <v>3009</v>
      </c>
      <c r="AM215" s="1" t="s">
        <v>3099</v>
      </c>
      <c r="AS215" s="1" t="s">
        <v>3006</v>
      </c>
      <c r="AT215" s="1" t="s">
        <v>1020</v>
      </c>
      <c r="AY215" s="1" t="s">
        <v>2995</v>
      </c>
      <c r="AZ215" s="1" t="s">
        <v>4277</v>
      </c>
      <c r="BA215" s="1">
        <v>616597.83551282005</v>
      </c>
      <c r="BB215" s="1">
        <v>5471083.43907791</v>
      </c>
      <c r="BC215" s="1">
        <v>10</v>
      </c>
      <c r="BN215" s="1" t="s">
        <v>3004</v>
      </c>
      <c r="BO215" s="1" t="s">
        <v>4844</v>
      </c>
      <c r="BP215" s="1" t="s">
        <v>4843</v>
      </c>
      <c r="BQ215" s="1" t="s">
        <v>6062</v>
      </c>
      <c r="BR215" s="1" t="s">
        <v>3081</v>
      </c>
      <c r="BV215" s="1" t="s">
        <v>2997</v>
      </c>
      <c r="BW215" s="1" t="s">
        <v>1020</v>
      </c>
      <c r="BX215" s="1" t="s">
        <v>3194</v>
      </c>
      <c r="BY215" s="1" t="s">
        <v>2995</v>
      </c>
      <c r="CB215" s="1" t="s">
        <v>3193</v>
      </c>
      <c r="CC215" s="1" t="s">
        <v>3192</v>
      </c>
      <c r="CD215" s="1" t="s">
        <v>3035</v>
      </c>
      <c r="CO215" s="1" t="s">
        <v>3318</v>
      </c>
      <c r="CP215" s="1" t="s">
        <v>6101</v>
      </c>
      <c r="CX215" s="1" t="s">
        <v>6093</v>
      </c>
      <c r="CY215" s="1" t="s">
        <v>6086</v>
      </c>
      <c r="CZ215" s="1" t="s">
        <v>6066</v>
      </c>
    </row>
    <row r="216" spans="1:104" x14ac:dyDescent="0.2">
      <c r="A216" s="1">
        <f t="shared" si="21"/>
        <v>1038587.53</v>
      </c>
      <c r="C216" s="1" t="str">
        <f t="shared" si="22"/>
        <v>OE</v>
      </c>
      <c r="D216" s="12">
        <f>INDEX(families!$A:$A,MATCH(E216,families!$B:$B,0))</f>
        <v>28</v>
      </c>
      <c r="E216" s="2" t="str">
        <f t="shared" si="23"/>
        <v>OE</v>
      </c>
      <c r="F216" s="1" t="str">
        <f>IF(_xlfn.SINGLE('~10 Other Crossings'!TypeCL)="WC","",_xlfn.CONCAT(UPPER(_xlfn.SINGLE(Description)),IF(ISBLANK(_xlfn.SINGLE(CrossingIdentifierDescription)),""," ["&amp;_xlfn.SINGLE(CrossingIdentifierDescription)&amp;"]")," (",_xlfn.SINGLE(PXID),")"))</f>
        <v>BC HYDRO O/H DISTRIBUTION [DISTRIBUTION] (U4399.1)</v>
      </c>
      <c r="G21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16" s="1" t="s">
        <v>6100</v>
      </c>
      <c r="N216" s="1">
        <v>1038587.53</v>
      </c>
      <c r="O216" s="1" t="s">
        <v>3023</v>
      </c>
      <c r="P216" s="1" t="s">
        <v>6099</v>
      </c>
      <c r="Q216" s="1" t="s">
        <v>6098</v>
      </c>
      <c r="R216" s="1" t="s">
        <v>3020</v>
      </c>
      <c r="S216" s="1" t="s">
        <v>3019</v>
      </c>
      <c r="T216" s="1" t="s">
        <v>3093</v>
      </c>
      <c r="U216" s="1" t="s">
        <v>3092</v>
      </c>
      <c r="V216" s="1" t="s">
        <v>3091</v>
      </c>
      <c r="W216" s="1" t="s">
        <v>3090</v>
      </c>
      <c r="Y216" s="1">
        <v>43536.161932870367</v>
      </c>
      <c r="Z216" s="1">
        <v>44645</v>
      </c>
      <c r="AA216" s="1">
        <v>401768</v>
      </c>
      <c r="AB216" s="1">
        <v>44648.866030092591</v>
      </c>
      <c r="AC216" s="1" t="s">
        <v>6097</v>
      </c>
      <c r="AD216" s="1" t="s">
        <v>3056</v>
      </c>
      <c r="AE216" s="1">
        <v>4399</v>
      </c>
      <c r="AF216" s="1">
        <v>1</v>
      </c>
      <c r="AG216" s="1" t="s">
        <v>3088</v>
      </c>
      <c r="AH216" s="1" t="s">
        <v>3086</v>
      </c>
      <c r="AI216" s="1" t="s">
        <v>3087</v>
      </c>
      <c r="AJ216" s="1" t="s">
        <v>3086</v>
      </c>
      <c r="AK216" s="1" t="s">
        <v>3010</v>
      </c>
      <c r="AL216" s="1" t="s">
        <v>3009</v>
      </c>
      <c r="AM216" s="1" t="s">
        <v>3085</v>
      </c>
      <c r="AS216" s="1" t="s">
        <v>3006</v>
      </c>
      <c r="AT216" s="1" t="s">
        <v>1020</v>
      </c>
      <c r="AX216" s="1" t="s">
        <v>6096</v>
      </c>
      <c r="AY216" s="1" t="s">
        <v>2995</v>
      </c>
      <c r="AZ216" s="1" t="s">
        <v>4277</v>
      </c>
      <c r="BA216" s="1">
        <v>616597.74384497001</v>
      </c>
      <c r="BB216" s="1">
        <v>5471083.4849495403</v>
      </c>
      <c r="BC216" s="1">
        <v>10</v>
      </c>
      <c r="BG216" s="1">
        <v>42653</v>
      </c>
      <c r="BN216" s="1" t="s">
        <v>3004</v>
      </c>
      <c r="BO216" s="1" t="s">
        <v>4844</v>
      </c>
      <c r="BP216" s="1" t="s">
        <v>4843</v>
      </c>
      <c r="BQ216" s="1" t="s">
        <v>6062</v>
      </c>
      <c r="BR216" s="1" t="s">
        <v>3081</v>
      </c>
      <c r="BV216" s="1" t="s">
        <v>2997</v>
      </c>
      <c r="BW216" s="1" t="s">
        <v>1020</v>
      </c>
      <c r="BX216" s="1" t="s">
        <v>3194</v>
      </c>
      <c r="BY216" s="1" t="s">
        <v>2995</v>
      </c>
      <c r="CB216" s="1" t="s">
        <v>3193</v>
      </c>
      <c r="CC216" s="1" t="s">
        <v>3192</v>
      </c>
      <c r="CD216" s="1" t="s">
        <v>3035</v>
      </c>
      <c r="CO216" s="1" t="s">
        <v>3318</v>
      </c>
      <c r="CP216" s="1" t="s">
        <v>6095</v>
      </c>
      <c r="CW216" s="1" t="s">
        <v>6094</v>
      </c>
      <c r="CX216" s="1" t="s">
        <v>6093</v>
      </c>
      <c r="CY216" s="1" t="s">
        <v>6086</v>
      </c>
    </row>
    <row r="217" spans="1:104" x14ac:dyDescent="0.2">
      <c r="A217" s="1">
        <f t="shared" si="21"/>
        <v>1038618.46</v>
      </c>
      <c r="C217" s="1" t="str">
        <f t="shared" si="22"/>
        <v>OE</v>
      </c>
      <c r="D217" s="12">
        <f>INDEX(families!$A:$A,MATCH(E217,families!$B:$B,0))</f>
        <v>28</v>
      </c>
      <c r="E217" s="2" t="str">
        <f t="shared" si="23"/>
        <v>OE</v>
      </c>
      <c r="F217" s="1" t="str">
        <f>IF(_xlfn.SINGLE('~10 Other Crossings'!TypeCL)="WC","",_xlfn.CONCAT(UPPER(_xlfn.SINGLE(Description)),IF(ISBLANK(_xlfn.SINGLE(CrossingIdentifierDescription)),""," ["&amp;_xlfn.SINGLE(CrossingIdentifierDescription)&amp;"]")," (",_xlfn.SINGLE(PXID),")"))</f>
        <v>BC HYDRO O/H DISTRIBUTION [DISTRIBUTION] (U4667.0)</v>
      </c>
      <c r="G21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17" s="1" t="s">
        <v>6092</v>
      </c>
      <c r="N217" s="1">
        <v>1038618.46</v>
      </c>
      <c r="O217" s="1" t="s">
        <v>3023</v>
      </c>
      <c r="P217" s="1" t="s">
        <v>6091</v>
      </c>
      <c r="Q217" s="1" t="s">
        <v>6090</v>
      </c>
      <c r="R217" s="1" t="s">
        <v>3020</v>
      </c>
      <c r="S217" s="1" t="s">
        <v>3019</v>
      </c>
      <c r="T217" s="1" t="s">
        <v>3093</v>
      </c>
      <c r="U217" s="1" t="s">
        <v>3092</v>
      </c>
      <c r="V217" s="1" t="s">
        <v>3091</v>
      </c>
      <c r="W217" s="1" t="s">
        <v>3090</v>
      </c>
      <c r="Y217" s="1">
        <v>43536.13789351852</v>
      </c>
      <c r="Z217" s="1">
        <v>44645</v>
      </c>
      <c r="AA217" s="1">
        <v>401768</v>
      </c>
      <c r="AB217" s="1">
        <v>44650.555798611109</v>
      </c>
      <c r="AC217" s="1" t="s">
        <v>6089</v>
      </c>
      <c r="AD217" s="1" t="s">
        <v>3056</v>
      </c>
      <c r="AE217" s="1">
        <v>4667</v>
      </c>
      <c r="AF217" s="1">
        <v>0</v>
      </c>
      <c r="AG217" s="1" t="s">
        <v>3088</v>
      </c>
      <c r="AI217" s="1" t="s">
        <v>3011</v>
      </c>
      <c r="AK217" s="1" t="s">
        <v>3010</v>
      </c>
      <c r="AL217" s="1" t="s">
        <v>3009</v>
      </c>
      <c r="AM217" s="1" t="s">
        <v>3085</v>
      </c>
      <c r="AS217" s="1" t="s">
        <v>3006</v>
      </c>
      <c r="AT217" s="1" t="s">
        <v>1020</v>
      </c>
      <c r="AY217" s="1" t="s">
        <v>2995</v>
      </c>
      <c r="AZ217" s="1" t="s">
        <v>4277</v>
      </c>
      <c r="BA217" s="1">
        <v>616568.77265340998</v>
      </c>
      <c r="BB217" s="1">
        <v>5471072.6763100596</v>
      </c>
      <c r="BC217" s="1">
        <v>10</v>
      </c>
      <c r="BN217" s="1" t="s">
        <v>3004</v>
      </c>
      <c r="BO217" s="1" t="s">
        <v>4844</v>
      </c>
      <c r="BP217" s="1" t="s">
        <v>4843</v>
      </c>
      <c r="BQ217" s="1" t="s">
        <v>6062</v>
      </c>
      <c r="BR217" s="1" t="s">
        <v>3081</v>
      </c>
      <c r="BS217" s="1" t="s">
        <v>6076</v>
      </c>
      <c r="BT217" s="1" t="s">
        <v>6075</v>
      </c>
      <c r="BV217" s="1" t="s">
        <v>2997</v>
      </c>
      <c r="BW217" s="1" t="s">
        <v>1020</v>
      </c>
      <c r="BX217" s="1" t="s">
        <v>3194</v>
      </c>
      <c r="BY217" s="1" t="s">
        <v>2995</v>
      </c>
      <c r="CB217" s="1" t="s">
        <v>3193</v>
      </c>
      <c r="CC217" s="1" t="s">
        <v>3192</v>
      </c>
      <c r="CD217" s="1" t="s">
        <v>3035</v>
      </c>
      <c r="CO217" s="1" t="s">
        <v>2991</v>
      </c>
      <c r="CP217" s="1" t="s">
        <v>6088</v>
      </c>
      <c r="CX217" s="1" t="s">
        <v>6087</v>
      </c>
      <c r="CY217" s="1" t="s">
        <v>6086</v>
      </c>
    </row>
    <row r="218" spans="1:104" x14ac:dyDescent="0.2">
      <c r="A218" s="1">
        <f t="shared" si="21"/>
        <v>1038922.11</v>
      </c>
      <c r="C218" s="1" t="str">
        <f t="shared" si="22"/>
        <v>WD</v>
      </c>
      <c r="D218" s="12">
        <f>INDEX(families!$A:$A,MATCH(E218,families!$B:$B,0))</f>
        <v>39</v>
      </c>
      <c r="E218" s="2" t="str">
        <f t="shared" si="23"/>
        <v>WD</v>
      </c>
      <c r="F218" s="1" t="str">
        <f>IF(_xlfn.SINGLE('~10 Other Crossings'!TypeCL)="WC","",_xlfn.CONCAT(UPPER(_xlfn.SINGLE(Description)),IF(ISBLANK(_xlfn.SINGLE(CrossingIdentifierDescription)),""," ["&amp;_xlfn.SINGLE(CrossingIdentifierDescription)&amp;"]")," (",_xlfn.SINGLE(PXID),")"))</f>
        <v>PRIVATE BURIED WATER PIPE [BURIED PIPE] (P5755.0)</v>
      </c>
      <c r="G21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18" s="1" t="s">
        <v>6085</v>
      </c>
      <c r="N218" s="1">
        <v>1038922.11</v>
      </c>
      <c r="O218" s="1" t="s">
        <v>3023</v>
      </c>
      <c r="P218" s="1" t="s">
        <v>3200</v>
      </c>
      <c r="Q218" s="1" t="s">
        <v>3199</v>
      </c>
      <c r="R218" s="1" t="s">
        <v>3019</v>
      </c>
      <c r="S218" s="1" t="s">
        <v>3019</v>
      </c>
      <c r="T218" s="1" t="s">
        <v>3093</v>
      </c>
      <c r="U218" s="1" t="s">
        <v>3017</v>
      </c>
      <c r="V218" s="1" t="s">
        <v>3177</v>
      </c>
      <c r="W218" s="1" t="s">
        <v>3167</v>
      </c>
      <c r="Y218" s="1">
        <v>43984.907037037039</v>
      </c>
      <c r="Z218" s="1">
        <v>44645</v>
      </c>
      <c r="AA218" s="1">
        <v>401768</v>
      </c>
      <c r="AB218" s="1">
        <v>44655.881238425929</v>
      </c>
      <c r="AC218" s="1" t="s">
        <v>6084</v>
      </c>
      <c r="AD218" s="1" t="s">
        <v>3013</v>
      </c>
      <c r="AE218" s="1">
        <v>5755</v>
      </c>
      <c r="AF218" s="1">
        <v>0</v>
      </c>
      <c r="AG218" s="1" t="s">
        <v>3017</v>
      </c>
      <c r="AI218" s="1" t="s">
        <v>3011</v>
      </c>
      <c r="AK218" s="1" t="s">
        <v>3010</v>
      </c>
      <c r="AL218" s="1" t="s">
        <v>3009</v>
      </c>
      <c r="AM218" s="1" t="s">
        <v>3174</v>
      </c>
      <c r="AS218" s="1" t="s">
        <v>3006</v>
      </c>
      <c r="AT218" s="1" t="s">
        <v>3006</v>
      </c>
      <c r="AY218" s="1" t="s">
        <v>2995</v>
      </c>
      <c r="AZ218" s="1" t="s">
        <v>4277</v>
      </c>
      <c r="BA218" s="1">
        <v>616283.96299999999</v>
      </c>
      <c r="BB218" s="1">
        <v>5470967.5099999998</v>
      </c>
      <c r="BC218" s="1">
        <v>10</v>
      </c>
      <c r="BN218" s="1" t="s">
        <v>3004</v>
      </c>
      <c r="BO218" s="1" t="s">
        <v>4844</v>
      </c>
      <c r="BP218" s="1" t="s">
        <v>4843</v>
      </c>
      <c r="BQ218" s="1" t="s">
        <v>6062</v>
      </c>
      <c r="BR218" s="1" t="s">
        <v>1616</v>
      </c>
      <c r="BS218" s="1" t="s">
        <v>6076</v>
      </c>
      <c r="BT218" s="1" t="s">
        <v>6075</v>
      </c>
      <c r="BV218" s="1" t="s">
        <v>2997</v>
      </c>
      <c r="BW218" s="1" t="s">
        <v>1503</v>
      </c>
      <c r="BX218" s="1" t="s">
        <v>2996</v>
      </c>
      <c r="BY218" s="1" t="s">
        <v>2995</v>
      </c>
      <c r="CB218" s="1" t="s">
        <v>2994</v>
      </c>
      <c r="CC218" s="1" t="s">
        <v>2993</v>
      </c>
      <c r="CD218" s="1" t="s">
        <v>2992</v>
      </c>
      <c r="CO218" s="1" t="s">
        <v>3065</v>
      </c>
      <c r="CP218" s="1" t="s">
        <v>6083</v>
      </c>
    </row>
    <row r="219" spans="1:104" x14ac:dyDescent="0.2">
      <c r="A219" s="1">
        <f t="shared" si="21"/>
        <v>1038923.13</v>
      </c>
      <c r="C219" s="1" t="str">
        <f t="shared" si="22"/>
        <v>UC</v>
      </c>
      <c r="D219" s="12">
        <f>INDEX(families!$A:$A,MATCH(E219,families!$B:$B,0))</f>
        <v>35</v>
      </c>
      <c r="E219" s="2" t="str">
        <f t="shared" si="23"/>
        <v>UC</v>
      </c>
      <c r="F219" s="1" t="str">
        <f>IF(_xlfn.SINGLE('~10 Other Crossings'!TypeCL)="WC","",_xlfn.CONCAT(UPPER(_xlfn.SINGLE(Description)),IF(ISBLANK(_xlfn.SINGLE(CrossingIdentifierDescription)),""," ["&amp;_xlfn.SINGLE(CrossingIdentifierDescription)&amp;"]")," (",_xlfn.SINGLE(PXID),")"))</f>
        <v>PRIVATE BURIED POWER CABLE [BURIED CABLE] (U5941.0)</v>
      </c>
      <c r="G21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19" s="1" t="s">
        <v>6082</v>
      </c>
      <c r="N219" s="1">
        <v>1038923.13</v>
      </c>
      <c r="O219" s="1" t="s">
        <v>3023</v>
      </c>
      <c r="P219" s="1" t="s">
        <v>3200</v>
      </c>
      <c r="Q219" s="1" t="s">
        <v>3199</v>
      </c>
      <c r="R219" s="1" t="s">
        <v>3019</v>
      </c>
      <c r="S219" s="1" t="s">
        <v>3019</v>
      </c>
      <c r="T219" s="1" t="s">
        <v>3093</v>
      </c>
      <c r="U219" s="1" t="s">
        <v>3059</v>
      </c>
      <c r="V219" s="1" t="s">
        <v>4751</v>
      </c>
      <c r="W219" s="1" t="s">
        <v>3167</v>
      </c>
      <c r="Y219" s="1">
        <v>43984.907037037039</v>
      </c>
      <c r="Z219" s="1">
        <v>44645</v>
      </c>
      <c r="AA219" s="1">
        <v>401768</v>
      </c>
      <c r="AB219" s="1">
        <v>44648.866064814814</v>
      </c>
      <c r="AC219" s="1" t="s">
        <v>6081</v>
      </c>
      <c r="AD219" s="1" t="s">
        <v>3056</v>
      </c>
      <c r="AE219" s="1">
        <v>5941</v>
      </c>
      <c r="AF219" s="1">
        <v>0</v>
      </c>
      <c r="AG219" s="1" t="s">
        <v>3183</v>
      </c>
      <c r="AI219" s="1" t="s">
        <v>3011</v>
      </c>
      <c r="AK219" s="1" t="s">
        <v>3010</v>
      </c>
      <c r="AL219" s="1" t="s">
        <v>3009</v>
      </c>
      <c r="AM219" s="1" t="s">
        <v>3818</v>
      </c>
      <c r="AS219" s="1" t="s">
        <v>3006</v>
      </c>
      <c r="AT219" s="1" t="s">
        <v>3006</v>
      </c>
      <c r="AY219" s="1" t="s">
        <v>2995</v>
      </c>
      <c r="AZ219" s="1" t="s">
        <v>4277</v>
      </c>
      <c r="BA219" s="1">
        <v>616283.01199999999</v>
      </c>
      <c r="BB219" s="1">
        <v>5470967.1279999996</v>
      </c>
      <c r="BC219" s="1">
        <v>10</v>
      </c>
      <c r="BN219" s="1" t="s">
        <v>3004</v>
      </c>
      <c r="BO219" s="1" t="s">
        <v>4844</v>
      </c>
      <c r="BP219" s="1" t="s">
        <v>4843</v>
      </c>
      <c r="BQ219" s="1" t="s">
        <v>6062</v>
      </c>
      <c r="BR219" s="1" t="s">
        <v>1616</v>
      </c>
      <c r="BS219" s="1" t="s">
        <v>6076</v>
      </c>
      <c r="BT219" s="1" t="s">
        <v>6075</v>
      </c>
      <c r="BV219" s="1" t="s">
        <v>2997</v>
      </c>
      <c r="BW219" s="1" t="s">
        <v>1968</v>
      </c>
      <c r="BX219" s="1" t="s">
        <v>3053</v>
      </c>
      <c r="BY219" s="1" t="s">
        <v>2995</v>
      </c>
      <c r="CB219" s="1" t="s">
        <v>3052</v>
      </c>
      <c r="CC219" s="1" t="s">
        <v>3051</v>
      </c>
      <c r="CD219" s="1" t="s">
        <v>3050</v>
      </c>
      <c r="CO219" s="1" t="s">
        <v>3065</v>
      </c>
      <c r="CP219" s="1" t="s">
        <v>6080</v>
      </c>
    </row>
    <row r="220" spans="1:104" x14ac:dyDescent="0.2">
      <c r="A220" s="1">
        <f t="shared" si="21"/>
        <v>1038938.89</v>
      </c>
      <c r="C220" s="1" t="str">
        <f t="shared" si="22"/>
        <v>RD</v>
      </c>
      <c r="D220" s="12">
        <f>INDEX(families!$A:$A,MATCH(E220,families!$B:$B,0))</f>
        <v>31</v>
      </c>
      <c r="E220" s="2" t="str">
        <f t="shared" si="23"/>
        <v>RD</v>
      </c>
      <c r="F220" s="1" t="str">
        <f>IF(_xlfn.SINGLE('~10 Other Crossings'!TypeCL)="WC","",_xlfn.CONCAT(UPPER(_xlfn.SINGLE(Description)),IF(ISBLANK(_xlfn.SINGLE(CrossingIdentifierDescription)),""," ["&amp;_xlfn.SINGLE(CrossingIdentifierDescription)&amp;"]")," (",_xlfn.SINGLE(PXID),")"))</f>
        <v>ROAD (T4918.0)</v>
      </c>
      <c r="G22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20" s="1" t="s">
        <v>6079</v>
      </c>
      <c r="N220" s="1">
        <v>1038938.89</v>
      </c>
      <c r="O220" s="1" t="s">
        <v>3023</v>
      </c>
      <c r="P220" s="1" t="s">
        <v>3125</v>
      </c>
      <c r="Q220" s="1" t="s">
        <v>3124</v>
      </c>
      <c r="R220" s="1" t="s">
        <v>3020</v>
      </c>
      <c r="S220" s="1" t="s">
        <v>3019</v>
      </c>
      <c r="T220" s="1" t="s">
        <v>3093</v>
      </c>
      <c r="U220" s="1" t="s">
        <v>3040</v>
      </c>
      <c r="V220" s="1" t="s">
        <v>3040</v>
      </c>
      <c r="W220" s="1" t="s">
        <v>6078</v>
      </c>
      <c r="Y220" s="1">
        <v>43539.848796296297</v>
      </c>
      <c r="Z220" s="1">
        <v>44645</v>
      </c>
      <c r="AA220" s="1">
        <v>401768</v>
      </c>
      <c r="AB220" s="1">
        <v>44648.866041666668</v>
      </c>
      <c r="AC220" s="1" t="s">
        <v>6077</v>
      </c>
      <c r="AD220" s="1" t="s">
        <v>3041</v>
      </c>
      <c r="AE220" s="1">
        <v>4918</v>
      </c>
      <c r="AF220" s="1">
        <v>0</v>
      </c>
      <c r="AH220" s="1" t="s">
        <v>3086</v>
      </c>
      <c r="AI220" s="1" t="s">
        <v>3011</v>
      </c>
      <c r="AJ220" s="1" t="s">
        <v>3086</v>
      </c>
      <c r="AK220" s="1" t="s">
        <v>3039</v>
      </c>
      <c r="AL220" s="1" t="s">
        <v>3009</v>
      </c>
      <c r="AM220" s="1" t="s">
        <v>735</v>
      </c>
      <c r="AY220" s="1" t="s">
        <v>2995</v>
      </c>
      <c r="AZ220" s="1" t="s">
        <v>4277</v>
      </c>
      <c r="BA220" s="1">
        <v>616268.23937730002</v>
      </c>
      <c r="BB220" s="1">
        <v>5470961.6591919204</v>
      </c>
      <c r="BC220" s="1">
        <v>10</v>
      </c>
      <c r="BD220" s="1" t="s">
        <v>3588</v>
      </c>
      <c r="BE220" s="1">
        <v>1041.4100000000001</v>
      </c>
      <c r="BG220" s="1">
        <v>42303</v>
      </c>
      <c r="BN220" s="1" t="s">
        <v>3004</v>
      </c>
      <c r="BO220" s="1" t="s">
        <v>4844</v>
      </c>
      <c r="BP220" s="1" t="s">
        <v>4843</v>
      </c>
      <c r="BQ220" s="1" t="s">
        <v>6062</v>
      </c>
      <c r="BR220" s="1" t="s">
        <v>1616</v>
      </c>
      <c r="BS220" s="1" t="s">
        <v>6076</v>
      </c>
      <c r="BT220" s="1" t="s">
        <v>6075</v>
      </c>
      <c r="BV220" s="1" t="s">
        <v>2997</v>
      </c>
      <c r="BW220" s="1" t="s">
        <v>3002</v>
      </c>
      <c r="BX220" s="1" t="s">
        <v>3038</v>
      </c>
      <c r="BY220" s="1" t="s">
        <v>2995</v>
      </c>
      <c r="CB220" s="1" t="s">
        <v>3037</v>
      </c>
      <c r="CC220" s="1" t="s">
        <v>3036</v>
      </c>
      <c r="CD220" s="1" t="s">
        <v>3035</v>
      </c>
      <c r="CO220" s="1" t="s">
        <v>3065</v>
      </c>
      <c r="CP220" s="1" t="s">
        <v>6074</v>
      </c>
      <c r="CW220" s="1" t="s">
        <v>6068</v>
      </c>
      <c r="CX220" s="1" t="s">
        <v>6067</v>
      </c>
      <c r="CY220" s="1" t="s">
        <v>6001</v>
      </c>
    </row>
    <row r="221" spans="1:104" x14ac:dyDescent="0.2">
      <c r="A221" s="1">
        <f t="shared" si="21"/>
        <v>1039035.43</v>
      </c>
      <c r="C221" s="1" t="str">
        <f t="shared" si="22"/>
        <v>RD</v>
      </c>
      <c r="D221" s="12">
        <f>INDEX(families!$A:$A,MATCH(E221,families!$B:$B,0))</f>
        <v>31</v>
      </c>
      <c r="E221" s="2" t="str">
        <f t="shared" si="23"/>
        <v>RD</v>
      </c>
      <c r="F221" s="1" t="str">
        <f>IF(_xlfn.SINGLE('~10 Other Crossings'!TypeCL)="WC","",_xlfn.CONCAT(UPPER(_xlfn.SINGLE(Description)),IF(ISBLANK(_xlfn.SINGLE(CrossingIdentifierDescription)),""," ["&amp;_xlfn.SINGLE(CrossingIdentifierDescription)&amp;"]")," (",_xlfn.SINGLE(PXID),")"))</f>
        <v>ROAD (T4093.1)</v>
      </c>
      <c r="G22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21" s="1" t="s">
        <v>6073</v>
      </c>
      <c r="N221" s="1">
        <v>1039035.43</v>
      </c>
      <c r="O221" s="1" t="s">
        <v>3023</v>
      </c>
      <c r="P221" s="1" t="s">
        <v>3251</v>
      </c>
      <c r="Q221" s="1" t="s">
        <v>3942</v>
      </c>
      <c r="R221" s="1" t="s">
        <v>3020</v>
      </c>
      <c r="S221" s="1" t="s">
        <v>3019</v>
      </c>
      <c r="T221" s="1" t="s">
        <v>3093</v>
      </c>
      <c r="U221" s="1" t="s">
        <v>3040</v>
      </c>
      <c r="V221" s="1" t="s">
        <v>3040</v>
      </c>
      <c r="W221" s="1" t="s">
        <v>6072</v>
      </c>
      <c r="Y221" s="1">
        <v>43536.198819444442</v>
      </c>
      <c r="Z221" s="1">
        <v>44645</v>
      </c>
      <c r="AA221" s="1">
        <v>401768</v>
      </c>
      <c r="AB221" s="1">
        <v>44648.866030092591</v>
      </c>
      <c r="AC221" s="1" t="s">
        <v>6071</v>
      </c>
      <c r="AD221" s="1" t="s">
        <v>3041</v>
      </c>
      <c r="AE221" s="1">
        <v>4093</v>
      </c>
      <c r="AF221" s="1">
        <v>1</v>
      </c>
      <c r="AH221" s="1" t="s">
        <v>3086</v>
      </c>
      <c r="AI221" s="1" t="s">
        <v>3011</v>
      </c>
      <c r="AJ221" s="1" t="s">
        <v>3086</v>
      </c>
      <c r="AK221" s="1" t="s">
        <v>3039</v>
      </c>
      <c r="AL221" s="1" t="s">
        <v>3009</v>
      </c>
      <c r="AM221" s="1" t="s">
        <v>735</v>
      </c>
      <c r="AX221" s="1" t="s">
        <v>6070</v>
      </c>
      <c r="AY221" s="1" t="s">
        <v>2995</v>
      </c>
      <c r="AZ221" s="1" t="s">
        <v>4277</v>
      </c>
      <c r="BA221" s="1">
        <v>616176.90502382</v>
      </c>
      <c r="BB221" s="1">
        <v>5470930.4118802603</v>
      </c>
      <c r="BC221" s="1">
        <v>10</v>
      </c>
      <c r="BD221" s="1" t="s">
        <v>3588</v>
      </c>
      <c r="BE221" s="1">
        <v>1041.4100000000001</v>
      </c>
      <c r="BG221" s="1">
        <v>42303</v>
      </c>
      <c r="BN221" s="1" t="s">
        <v>3004</v>
      </c>
      <c r="BO221" s="1" t="s">
        <v>4844</v>
      </c>
      <c r="BP221" s="1" t="s">
        <v>4843</v>
      </c>
      <c r="BQ221" s="1" t="s">
        <v>6062</v>
      </c>
      <c r="BR221" s="1" t="s">
        <v>1616</v>
      </c>
      <c r="BS221" s="1" t="s">
        <v>6061</v>
      </c>
      <c r="BT221" s="1" t="s">
        <v>6060</v>
      </c>
      <c r="BV221" s="1" t="s">
        <v>2997</v>
      </c>
      <c r="BW221" s="1" t="s">
        <v>3002</v>
      </c>
      <c r="BX221" s="1" t="s">
        <v>3038</v>
      </c>
      <c r="BY221" s="1" t="s">
        <v>2995</v>
      </c>
      <c r="CB221" s="1" t="s">
        <v>3037</v>
      </c>
      <c r="CC221" s="1" t="s">
        <v>3036</v>
      </c>
      <c r="CD221" s="1" t="s">
        <v>3035</v>
      </c>
      <c r="CO221" s="1" t="s">
        <v>3065</v>
      </c>
      <c r="CP221" s="1" t="s">
        <v>6069</v>
      </c>
      <c r="CW221" s="1" t="s">
        <v>6068</v>
      </c>
      <c r="CX221" s="1" t="s">
        <v>6067</v>
      </c>
      <c r="CY221" s="1" t="s">
        <v>6001</v>
      </c>
      <c r="CZ221" s="1" t="s">
        <v>6034</v>
      </c>
    </row>
    <row r="222" spans="1:104" x14ac:dyDescent="0.2">
      <c r="A222" s="1">
        <f t="shared" si="21"/>
        <v>1039100.78</v>
      </c>
      <c r="C222" s="1" t="str">
        <f t="shared" si="22"/>
        <v>WD</v>
      </c>
      <c r="D222" s="12">
        <f>INDEX(families!$A:$A,MATCH(E222,families!$B:$B,0))</f>
        <v>39</v>
      </c>
      <c r="E222" s="2" t="str">
        <f t="shared" si="23"/>
        <v>WD</v>
      </c>
      <c r="F222" s="1" t="str">
        <f>IF(_xlfn.SINGLE('~10 Other Crossings'!TypeCL)="WC","",_xlfn.CONCAT(UPPER(_xlfn.SINGLE(Description)),IF(ISBLANK(_xlfn.SINGLE(CrossingIdentifierDescription)),""," ["&amp;_xlfn.SINGLE(CrossingIdentifierDescription)&amp;"]")," (",_xlfn.SINGLE(PXID),")"))</f>
        <v>DOMESTIC WATER PIPELINE ROW (P5797.0)</v>
      </c>
      <c r="G22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22" s="1" t="s">
        <v>6066</v>
      </c>
      <c r="N222" s="1">
        <v>1039100.78</v>
      </c>
      <c r="O222" s="1" t="s">
        <v>3023</v>
      </c>
      <c r="P222" s="1" t="s">
        <v>3625</v>
      </c>
      <c r="Q222" s="1" t="s">
        <v>6065</v>
      </c>
      <c r="R222" s="1" t="s">
        <v>3019</v>
      </c>
      <c r="S222" s="1" t="s">
        <v>3019</v>
      </c>
      <c r="T222" s="1" t="s">
        <v>3093</v>
      </c>
      <c r="U222" s="1" t="s">
        <v>3017</v>
      </c>
      <c r="V222" s="1" t="s">
        <v>6064</v>
      </c>
      <c r="W222" s="1" t="s">
        <v>3176</v>
      </c>
      <c r="Y222" s="1">
        <v>44019.687025462961</v>
      </c>
      <c r="Z222" s="1">
        <v>44645</v>
      </c>
      <c r="AA222" s="1">
        <v>401768</v>
      </c>
      <c r="AB222" s="1">
        <v>44655.881238425929</v>
      </c>
      <c r="AC222" s="1" t="s">
        <v>6063</v>
      </c>
      <c r="AD222" s="1" t="s">
        <v>3013</v>
      </c>
      <c r="AE222" s="1">
        <v>5797</v>
      </c>
      <c r="AF222" s="1">
        <v>0</v>
      </c>
      <c r="AI222" s="1" t="s">
        <v>3011</v>
      </c>
      <c r="AK222" s="1" t="s">
        <v>3010</v>
      </c>
      <c r="AL222" s="1" t="s">
        <v>3009</v>
      </c>
      <c r="AM222" s="1" t="s">
        <v>3174</v>
      </c>
      <c r="AN222" s="1" t="s">
        <v>3007</v>
      </c>
      <c r="AT222" s="1" t="s">
        <v>3006</v>
      </c>
      <c r="AY222" s="1" t="s">
        <v>2995</v>
      </c>
      <c r="AZ222" s="1" t="s">
        <v>4277</v>
      </c>
      <c r="BA222" s="1">
        <v>616115.92565945</v>
      </c>
      <c r="BB222" s="1">
        <v>5470906.9814083502</v>
      </c>
      <c r="BC222" s="1">
        <v>10</v>
      </c>
      <c r="BN222" s="1" t="s">
        <v>3004</v>
      </c>
      <c r="BO222" s="1" t="s">
        <v>4844</v>
      </c>
      <c r="BP222" s="1" t="s">
        <v>4843</v>
      </c>
      <c r="BQ222" s="1" t="s">
        <v>6062</v>
      </c>
      <c r="BR222" s="1" t="s">
        <v>1616</v>
      </c>
      <c r="BS222" s="1" t="s">
        <v>6061</v>
      </c>
      <c r="BT222" s="1" t="s">
        <v>6060</v>
      </c>
      <c r="BV222" s="1" t="s">
        <v>2997</v>
      </c>
      <c r="BW222" s="1" t="s">
        <v>1503</v>
      </c>
      <c r="BX222" s="1" t="s">
        <v>2996</v>
      </c>
      <c r="BY222" s="1" t="s">
        <v>2995</v>
      </c>
      <c r="CB222" s="1" t="s">
        <v>2994</v>
      </c>
      <c r="CC222" s="1" t="s">
        <v>2993</v>
      </c>
      <c r="CD222" s="1" t="s">
        <v>2992</v>
      </c>
      <c r="CO222" s="1" t="s">
        <v>3065</v>
      </c>
      <c r="CP222" s="1" t="s">
        <v>6059</v>
      </c>
      <c r="CZ222" s="1" t="s">
        <v>6021</v>
      </c>
    </row>
    <row r="223" spans="1:104" x14ac:dyDescent="0.2">
      <c r="A223" s="1">
        <f t="shared" si="21"/>
        <v>1039345.88</v>
      </c>
      <c r="C223" s="1" t="str">
        <f t="shared" si="22"/>
        <v>UN</v>
      </c>
      <c r="D223" s="12">
        <f>INDEX(families!$A:$A,MATCH(E223,families!$B:$B,0))</f>
        <v>37</v>
      </c>
      <c r="E223" s="2" t="str">
        <f t="shared" si="23"/>
        <v>UN</v>
      </c>
      <c r="F223" s="1" t="str">
        <f>IF(_xlfn.SINGLE('~10 Other Crossings'!TypeCL)="WC","",_xlfn.CONCAT(UPPER(_xlfn.SINGLE(Description)),IF(ISBLANK(_xlfn.SINGLE(CrossingIdentifierDescription)),""," ["&amp;_xlfn.SINGLE(CrossingIdentifierDescription)&amp;"]")," (",_xlfn.SINGLE(PXID),")"))</f>
        <v>FORTISBC U/G PIPE 60 GAS DIST [BURIED PIPE] (P5756.0)</v>
      </c>
      <c r="G22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23" s="1" t="s">
        <v>6058</v>
      </c>
      <c r="N223" s="1">
        <v>1039345.88</v>
      </c>
      <c r="O223" s="1" t="s">
        <v>3023</v>
      </c>
      <c r="P223" s="1" t="s">
        <v>6057</v>
      </c>
      <c r="Q223" s="1" t="s">
        <v>6056</v>
      </c>
      <c r="R223" s="1" t="s">
        <v>3019</v>
      </c>
      <c r="S223" s="1" t="s">
        <v>3019</v>
      </c>
      <c r="T223" s="1" t="s">
        <v>3093</v>
      </c>
      <c r="U223" s="1" t="s">
        <v>3017</v>
      </c>
      <c r="V223" s="1" t="s">
        <v>4987</v>
      </c>
      <c r="W223" s="1" t="s">
        <v>4520</v>
      </c>
      <c r="Y223" s="1">
        <v>43984.907037037039</v>
      </c>
      <c r="Z223" s="1">
        <v>44645</v>
      </c>
      <c r="AA223" s="1">
        <v>401768</v>
      </c>
      <c r="AB223" s="1">
        <v>44655.881238425929</v>
      </c>
      <c r="AC223" s="1" t="s">
        <v>6055</v>
      </c>
      <c r="AD223" s="1" t="s">
        <v>3013</v>
      </c>
      <c r="AE223" s="1">
        <v>5756</v>
      </c>
      <c r="AF223" s="1">
        <v>0</v>
      </c>
      <c r="AG223" s="1" t="s">
        <v>3017</v>
      </c>
      <c r="AI223" s="1" t="s">
        <v>3011</v>
      </c>
      <c r="AK223" s="1" t="s">
        <v>3010</v>
      </c>
      <c r="AL223" s="1" t="s">
        <v>3009</v>
      </c>
      <c r="AM223" s="1" t="s">
        <v>3066</v>
      </c>
      <c r="AN223" s="1" t="s">
        <v>3007</v>
      </c>
      <c r="AS223" s="1" t="s">
        <v>3006</v>
      </c>
      <c r="AT223" s="1" t="s">
        <v>3006</v>
      </c>
      <c r="AY223" s="1" t="s">
        <v>2995</v>
      </c>
      <c r="AZ223" s="1" t="s">
        <v>4277</v>
      </c>
      <c r="BA223" s="1">
        <v>615889.32499999995</v>
      </c>
      <c r="BB223" s="1">
        <v>5470983.7510000002</v>
      </c>
      <c r="BC223" s="1">
        <v>10</v>
      </c>
      <c r="BN223" s="1" t="s">
        <v>3004</v>
      </c>
      <c r="BO223" s="1" t="s">
        <v>4844</v>
      </c>
      <c r="BP223" s="1" t="s">
        <v>4843</v>
      </c>
      <c r="BQ223" s="1" t="s">
        <v>3640</v>
      </c>
      <c r="BR223" s="1" t="s">
        <v>3081</v>
      </c>
      <c r="BS223" s="1" t="s">
        <v>6026</v>
      </c>
      <c r="BT223" s="1" t="s">
        <v>6025</v>
      </c>
      <c r="BV223" s="1" t="s">
        <v>2997</v>
      </c>
      <c r="BW223" s="1" t="s">
        <v>1503</v>
      </c>
      <c r="BX223" s="1" t="s">
        <v>2996</v>
      </c>
      <c r="BY223" s="1" t="s">
        <v>2995</v>
      </c>
      <c r="CB223" s="1" t="s">
        <v>2994</v>
      </c>
      <c r="CC223" s="1" t="s">
        <v>2993</v>
      </c>
      <c r="CD223" s="1" t="s">
        <v>2992</v>
      </c>
      <c r="CO223" s="1" t="s">
        <v>2991</v>
      </c>
      <c r="CP223" s="1" t="s">
        <v>6054</v>
      </c>
      <c r="CX223" s="1" t="s">
        <v>6053</v>
      </c>
      <c r="CZ223" s="1" t="s">
        <v>6016</v>
      </c>
    </row>
    <row r="224" spans="1:104" x14ac:dyDescent="0.2">
      <c r="A224" s="1">
        <f t="shared" si="21"/>
        <v>1039354.24</v>
      </c>
      <c r="C224" s="1" t="str">
        <f t="shared" si="22"/>
        <v>WD</v>
      </c>
      <c r="D224" s="12">
        <f>INDEX(families!$A:$A,MATCH(E224,families!$B:$B,0))</f>
        <v>39</v>
      </c>
      <c r="E224" s="2" t="str">
        <f t="shared" si="23"/>
        <v>WD</v>
      </c>
      <c r="F224" s="1" t="str">
        <f>IF(_xlfn.SINGLE('~10 Other Crossings'!TypeCL)="WC","",_xlfn.CONCAT(UPPER(_xlfn.SINGLE(Description)),IF(ISBLANK(_xlfn.SINGLE(CrossingIdentifierDescription)),""," ["&amp;_xlfn.SINGLE(CrossingIdentifierDescription)&amp;"]")," (",_xlfn.SINGLE(PXID),")"))</f>
        <v>TOWN OF HOPE BURIED WATER PIPE [BURIED PIPE] (P5757.0)</v>
      </c>
      <c r="G22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24" s="1" t="s">
        <v>6052</v>
      </c>
      <c r="N224" s="1">
        <v>1039354.24</v>
      </c>
      <c r="O224" s="1" t="s">
        <v>3023</v>
      </c>
      <c r="P224" s="1" t="s">
        <v>6039</v>
      </c>
      <c r="Q224" s="1" t="s">
        <v>6038</v>
      </c>
      <c r="R224" s="1" t="s">
        <v>3019</v>
      </c>
      <c r="S224" s="1" t="s">
        <v>3019</v>
      </c>
      <c r="T224" s="1" t="s">
        <v>3093</v>
      </c>
      <c r="U224" s="1" t="s">
        <v>3017</v>
      </c>
      <c r="V224" s="1" t="s">
        <v>5537</v>
      </c>
      <c r="W224" s="1" t="s">
        <v>4965</v>
      </c>
      <c r="Y224" s="1">
        <v>43984.907037037039</v>
      </c>
      <c r="Z224" s="1">
        <v>44645</v>
      </c>
      <c r="AA224" s="1">
        <v>401768</v>
      </c>
      <c r="AB224" s="1">
        <v>44655.881238425929</v>
      </c>
      <c r="AC224" s="1" t="s">
        <v>6051</v>
      </c>
      <c r="AD224" s="1" t="s">
        <v>3013</v>
      </c>
      <c r="AE224" s="1">
        <v>5757</v>
      </c>
      <c r="AF224" s="1">
        <v>0</v>
      </c>
      <c r="AG224" s="1" t="s">
        <v>3017</v>
      </c>
      <c r="AI224" s="1" t="s">
        <v>3011</v>
      </c>
      <c r="AK224" s="1" t="s">
        <v>3010</v>
      </c>
      <c r="AL224" s="1" t="s">
        <v>3009</v>
      </c>
      <c r="AM224" s="1" t="s">
        <v>3174</v>
      </c>
      <c r="AN224" s="1" t="s">
        <v>3007</v>
      </c>
      <c r="AS224" s="1" t="s">
        <v>3006</v>
      </c>
      <c r="AT224" s="1" t="s">
        <v>3006</v>
      </c>
      <c r="AY224" s="1" t="s">
        <v>2995</v>
      </c>
      <c r="AZ224" s="1" t="s">
        <v>4277</v>
      </c>
      <c r="BA224" s="1">
        <v>615881.31499999994</v>
      </c>
      <c r="BB224" s="1">
        <v>5470986.0429999996</v>
      </c>
      <c r="BC224" s="1">
        <v>10</v>
      </c>
      <c r="BN224" s="1" t="s">
        <v>3004</v>
      </c>
      <c r="BO224" s="1" t="s">
        <v>4844</v>
      </c>
      <c r="BP224" s="1" t="s">
        <v>4843</v>
      </c>
      <c r="BQ224" s="1" t="s">
        <v>3640</v>
      </c>
      <c r="BR224" s="1" t="s">
        <v>3081</v>
      </c>
      <c r="BS224" s="1" t="s">
        <v>6026</v>
      </c>
      <c r="BT224" s="1" t="s">
        <v>6025</v>
      </c>
      <c r="BV224" s="1" t="s">
        <v>2997</v>
      </c>
      <c r="BW224" s="1" t="s">
        <v>1503</v>
      </c>
      <c r="BX224" s="1" t="s">
        <v>2996</v>
      </c>
      <c r="BY224" s="1" t="s">
        <v>2995</v>
      </c>
      <c r="CB224" s="1" t="s">
        <v>2994</v>
      </c>
      <c r="CC224" s="1" t="s">
        <v>2993</v>
      </c>
      <c r="CD224" s="1" t="s">
        <v>2992</v>
      </c>
      <c r="CO224" s="1" t="s">
        <v>2991</v>
      </c>
      <c r="CP224" s="1" t="s">
        <v>6050</v>
      </c>
      <c r="CX224" s="1" t="s">
        <v>6049</v>
      </c>
      <c r="CZ224" s="1" t="s">
        <v>6010</v>
      </c>
    </row>
    <row r="225" spans="1:104" x14ac:dyDescent="0.2">
      <c r="A225" s="1">
        <f t="shared" si="21"/>
        <v>1039355.41</v>
      </c>
      <c r="C225" s="1" t="str">
        <f t="shared" si="22"/>
        <v>ST</v>
      </c>
      <c r="D225" s="12">
        <f>INDEX(families!$A:$A,MATCH(E225,families!$B:$B,0))</f>
        <v>34</v>
      </c>
      <c r="E225" s="2" t="str">
        <f t="shared" si="23"/>
        <v>ST</v>
      </c>
      <c r="F225" s="1" t="str">
        <f>IF(_xlfn.SINGLE('~10 Other Crossings'!TypeCL)="WC","",_xlfn.CONCAT(UPPER(_xlfn.SINGLE(Description)),IF(ISBLANK(_xlfn.SINGLE(CrossingIdentifierDescription)),""," ["&amp;_xlfn.SINGLE(CrossingIdentifierDescription)&amp;"]")," (",_xlfn.SINGLE(PXID),")"))</f>
        <v>TOWN OF HOPE BURIED STORM SEWER LINE [BURIED PIPE] (P5758.0)</v>
      </c>
      <c r="G22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25" s="1" t="s">
        <v>6048</v>
      </c>
      <c r="N225" s="1">
        <v>1039355.41</v>
      </c>
      <c r="O225" s="1" t="s">
        <v>3023</v>
      </c>
      <c r="P225" s="1" t="s">
        <v>6039</v>
      </c>
      <c r="Q225" s="1" t="s">
        <v>6038</v>
      </c>
      <c r="R225" s="1" t="s">
        <v>3019</v>
      </c>
      <c r="S225" s="1" t="s">
        <v>3019</v>
      </c>
      <c r="T225" s="1" t="s">
        <v>3093</v>
      </c>
      <c r="U225" s="1" t="s">
        <v>3017</v>
      </c>
      <c r="V225" s="1" t="s">
        <v>4966</v>
      </c>
      <c r="W225" s="1" t="s">
        <v>4965</v>
      </c>
      <c r="Y225" s="1">
        <v>43984.907037037039</v>
      </c>
      <c r="Z225" s="1">
        <v>44645</v>
      </c>
      <c r="AA225" s="1">
        <v>401768</v>
      </c>
      <c r="AB225" s="1">
        <v>44655.881238425929</v>
      </c>
      <c r="AC225" s="1" t="s">
        <v>6047</v>
      </c>
      <c r="AD225" s="1" t="s">
        <v>3013</v>
      </c>
      <c r="AE225" s="1">
        <v>5758</v>
      </c>
      <c r="AF225" s="1">
        <v>0</v>
      </c>
      <c r="AG225" s="1" t="s">
        <v>3017</v>
      </c>
      <c r="AI225" s="1" t="s">
        <v>3011</v>
      </c>
      <c r="AK225" s="1" t="s">
        <v>3010</v>
      </c>
      <c r="AL225" s="1" t="s">
        <v>3009</v>
      </c>
      <c r="AM225" s="1" t="s">
        <v>3401</v>
      </c>
      <c r="AN225" s="1" t="s">
        <v>3007</v>
      </c>
      <c r="AS225" s="1" t="s">
        <v>3006</v>
      </c>
      <c r="AT225" s="1" t="s">
        <v>3006</v>
      </c>
      <c r="AY225" s="1" t="s">
        <v>2995</v>
      </c>
      <c r="AZ225" s="1" t="s">
        <v>4277</v>
      </c>
      <c r="BA225" s="1">
        <v>615880.18000000005</v>
      </c>
      <c r="BB225" s="1">
        <v>5470986.3269999996</v>
      </c>
      <c r="BC225" s="1">
        <v>10</v>
      </c>
      <c r="BN225" s="1" t="s">
        <v>3004</v>
      </c>
      <c r="BO225" s="1" t="s">
        <v>4844</v>
      </c>
      <c r="BP225" s="1" t="s">
        <v>4843</v>
      </c>
      <c r="BQ225" s="1" t="s">
        <v>3640</v>
      </c>
      <c r="BR225" s="1" t="s">
        <v>3081</v>
      </c>
      <c r="BS225" s="1" t="s">
        <v>6026</v>
      </c>
      <c r="BT225" s="1" t="s">
        <v>6025</v>
      </c>
      <c r="BV225" s="1" t="s">
        <v>2997</v>
      </c>
      <c r="BW225" s="1" t="s">
        <v>1503</v>
      </c>
      <c r="BX225" s="1" t="s">
        <v>2996</v>
      </c>
      <c r="BY225" s="1" t="s">
        <v>2995</v>
      </c>
      <c r="CB225" s="1" t="s">
        <v>2994</v>
      </c>
      <c r="CC225" s="1" t="s">
        <v>2993</v>
      </c>
      <c r="CD225" s="1" t="s">
        <v>2992</v>
      </c>
      <c r="CO225" s="1" t="s">
        <v>2991</v>
      </c>
      <c r="CP225" s="1" t="s">
        <v>6046</v>
      </c>
      <c r="CX225" s="1" t="s">
        <v>6045</v>
      </c>
      <c r="CZ225" s="1" t="s">
        <v>6000</v>
      </c>
    </row>
    <row r="226" spans="1:104" x14ac:dyDescent="0.2">
      <c r="A226" s="1">
        <f t="shared" si="21"/>
        <v>1039357.69</v>
      </c>
      <c r="C226" s="1" t="str">
        <f t="shared" si="22"/>
        <v>ST</v>
      </c>
      <c r="D226" s="12">
        <f>INDEX(families!$A:$A,MATCH(E226,families!$B:$B,0))</f>
        <v>34</v>
      </c>
      <c r="E226" s="2" t="str">
        <f t="shared" si="23"/>
        <v>ST</v>
      </c>
      <c r="F226" s="1" t="str">
        <f>IF(_xlfn.SINGLE('~10 Other Crossings'!TypeCL)="WC","",_xlfn.CONCAT(UPPER(_xlfn.SINGLE(Description)),IF(ISBLANK(_xlfn.SINGLE(CrossingIdentifierDescription)),""," ["&amp;_xlfn.SINGLE(CrossingIdentifierDescription)&amp;"]")," (",_xlfn.SINGLE(PXID),")"))</f>
        <v>TOWN OF HOPE BURIED DOMESTIC SEWER LINE [BURIED PIPE] (P5759.0)</v>
      </c>
      <c r="G22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26" s="1" t="s">
        <v>6044</v>
      </c>
      <c r="N226" s="1">
        <v>1039357.69</v>
      </c>
      <c r="O226" s="1" t="s">
        <v>3023</v>
      </c>
      <c r="P226" s="1" t="s">
        <v>6039</v>
      </c>
      <c r="Q226" s="1" t="s">
        <v>6038</v>
      </c>
      <c r="R226" s="1" t="s">
        <v>3019</v>
      </c>
      <c r="S226" s="1" t="s">
        <v>3019</v>
      </c>
      <c r="T226" s="1" t="s">
        <v>3093</v>
      </c>
      <c r="U226" s="1" t="s">
        <v>3017</v>
      </c>
      <c r="V226" s="1" t="s">
        <v>5353</v>
      </c>
      <c r="W226" s="1" t="s">
        <v>4965</v>
      </c>
      <c r="Y226" s="1">
        <v>43984.907037037039</v>
      </c>
      <c r="Z226" s="1">
        <v>44645</v>
      </c>
      <c r="AA226" s="1">
        <v>401768</v>
      </c>
      <c r="AB226" s="1">
        <v>44655.881238425929</v>
      </c>
      <c r="AC226" s="1" t="s">
        <v>6043</v>
      </c>
      <c r="AD226" s="1" t="s">
        <v>3013</v>
      </c>
      <c r="AE226" s="1">
        <v>5759</v>
      </c>
      <c r="AF226" s="1">
        <v>0</v>
      </c>
      <c r="AG226" s="1" t="s">
        <v>3017</v>
      </c>
      <c r="AI226" s="1" t="s">
        <v>3011</v>
      </c>
      <c r="AK226" s="1" t="s">
        <v>3010</v>
      </c>
      <c r="AL226" s="1" t="s">
        <v>3009</v>
      </c>
      <c r="AM226" s="1" t="s">
        <v>3401</v>
      </c>
      <c r="AN226" s="1" t="s">
        <v>3007</v>
      </c>
      <c r="AS226" s="1" t="s">
        <v>3006</v>
      </c>
      <c r="AT226" s="1" t="s">
        <v>3006</v>
      </c>
      <c r="AY226" s="1" t="s">
        <v>2995</v>
      </c>
      <c r="AZ226" s="1" t="s">
        <v>4277</v>
      </c>
      <c r="BA226" s="1">
        <v>615877.95900000003</v>
      </c>
      <c r="BB226" s="1">
        <v>5470986.8329999996</v>
      </c>
      <c r="BC226" s="1">
        <v>10</v>
      </c>
      <c r="BN226" s="1" t="s">
        <v>3004</v>
      </c>
      <c r="BO226" s="1" t="s">
        <v>4844</v>
      </c>
      <c r="BP226" s="1" t="s">
        <v>4843</v>
      </c>
      <c r="BQ226" s="1" t="s">
        <v>3640</v>
      </c>
      <c r="BR226" s="1" t="s">
        <v>3081</v>
      </c>
      <c r="BS226" s="1" t="s">
        <v>6026</v>
      </c>
      <c r="BT226" s="1" t="s">
        <v>6025</v>
      </c>
      <c r="BV226" s="1" t="s">
        <v>2997</v>
      </c>
      <c r="BW226" s="1" t="s">
        <v>1503</v>
      </c>
      <c r="BX226" s="1" t="s">
        <v>2996</v>
      </c>
      <c r="BY226" s="1" t="s">
        <v>2995</v>
      </c>
      <c r="CB226" s="1" t="s">
        <v>2994</v>
      </c>
      <c r="CC226" s="1" t="s">
        <v>2993</v>
      </c>
      <c r="CD226" s="1" t="s">
        <v>2992</v>
      </c>
      <c r="CO226" s="1" t="s">
        <v>2991</v>
      </c>
      <c r="CP226" s="1" t="s">
        <v>6042</v>
      </c>
      <c r="CX226" s="1" t="s">
        <v>6041</v>
      </c>
      <c r="CZ226" s="1" t="s">
        <v>5996</v>
      </c>
    </row>
    <row r="227" spans="1:104" x14ac:dyDescent="0.2">
      <c r="A227" s="1">
        <f t="shared" si="21"/>
        <v>1039360.27</v>
      </c>
      <c r="C227" s="1" t="str">
        <f t="shared" si="22"/>
        <v>UC</v>
      </c>
      <c r="D227" s="12">
        <f>INDEX(families!$A:$A,MATCH(E227,families!$B:$B,0))</f>
        <v>35</v>
      </c>
      <c r="E227" s="2" t="str">
        <f t="shared" si="23"/>
        <v>UC</v>
      </c>
      <c r="F227" s="1" t="str">
        <f>IF(_xlfn.SINGLE('~10 Other Crossings'!TypeCL)="WC","",_xlfn.CONCAT(UPPER(_xlfn.SINGLE(Description)),IF(ISBLANK(_xlfn.SINGLE(CrossingIdentifierDescription)),""," ["&amp;_xlfn.SINGLE(CrossingIdentifierDescription)&amp;"]")," (",_xlfn.SINGLE(PXID),")"))</f>
        <v>BC HYDRO U/G DISTRIBUTION [BURIED CABLE] (U5942.0)</v>
      </c>
      <c r="G22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27" s="1" t="s">
        <v>6040</v>
      </c>
      <c r="N227" s="1">
        <v>1039360.27</v>
      </c>
      <c r="O227" s="1" t="s">
        <v>3023</v>
      </c>
      <c r="P227" s="1" t="s">
        <v>6039</v>
      </c>
      <c r="Q227" s="1" t="s">
        <v>6038</v>
      </c>
      <c r="R227" s="1" t="s">
        <v>3019</v>
      </c>
      <c r="S227" s="1" t="s">
        <v>3019</v>
      </c>
      <c r="T227" s="1" t="s">
        <v>3093</v>
      </c>
      <c r="U227" s="1" t="s">
        <v>3059</v>
      </c>
      <c r="V227" s="1" t="s">
        <v>4875</v>
      </c>
      <c r="W227" s="1" t="s">
        <v>3090</v>
      </c>
      <c r="Y227" s="1">
        <v>43984.907037037039</v>
      </c>
      <c r="Z227" s="1">
        <v>44645</v>
      </c>
      <c r="AA227" s="1">
        <v>401768</v>
      </c>
      <c r="AB227" s="1">
        <v>44648.866064814814</v>
      </c>
      <c r="AC227" s="1" t="s">
        <v>6037</v>
      </c>
      <c r="AD227" s="1" t="s">
        <v>3056</v>
      </c>
      <c r="AE227" s="1">
        <v>5942</v>
      </c>
      <c r="AF227" s="1">
        <v>0</v>
      </c>
      <c r="AG227" s="1" t="s">
        <v>3183</v>
      </c>
      <c r="AI227" s="1" t="s">
        <v>3011</v>
      </c>
      <c r="AK227" s="1" t="s">
        <v>3010</v>
      </c>
      <c r="AL227" s="1" t="s">
        <v>3009</v>
      </c>
      <c r="AM227" s="1" t="s">
        <v>3818</v>
      </c>
      <c r="AN227" s="1" t="s">
        <v>3007</v>
      </c>
      <c r="AS227" s="1" t="s">
        <v>3006</v>
      </c>
      <c r="AT227" s="1" t="s">
        <v>3006</v>
      </c>
      <c r="AY227" s="1" t="s">
        <v>2995</v>
      </c>
      <c r="AZ227" s="1" t="s">
        <v>4277</v>
      </c>
      <c r="BA227" s="1">
        <v>615875.44799999997</v>
      </c>
      <c r="BB227" s="1">
        <v>5470987.4110000003</v>
      </c>
      <c r="BC227" s="1">
        <v>10</v>
      </c>
      <c r="BN227" s="1" t="s">
        <v>3004</v>
      </c>
      <c r="BO227" s="1" t="s">
        <v>4844</v>
      </c>
      <c r="BP227" s="1" t="s">
        <v>4843</v>
      </c>
      <c r="BQ227" s="1" t="s">
        <v>3640</v>
      </c>
      <c r="BR227" s="1" t="s">
        <v>3081</v>
      </c>
      <c r="BS227" s="1" t="s">
        <v>6026</v>
      </c>
      <c r="BT227" s="1" t="s">
        <v>6025</v>
      </c>
      <c r="BV227" s="1" t="s">
        <v>2997</v>
      </c>
      <c r="BW227" s="1" t="s">
        <v>1968</v>
      </c>
      <c r="BX227" s="1" t="s">
        <v>3053</v>
      </c>
      <c r="BY227" s="1" t="s">
        <v>2995</v>
      </c>
      <c r="CB227" s="1" t="s">
        <v>3052</v>
      </c>
      <c r="CC227" s="1" t="s">
        <v>3051</v>
      </c>
      <c r="CD227" s="1" t="s">
        <v>3050</v>
      </c>
      <c r="CO227" s="1" t="s">
        <v>2991</v>
      </c>
      <c r="CP227" s="1" t="s">
        <v>6036</v>
      </c>
      <c r="CX227" s="1" t="s">
        <v>6035</v>
      </c>
      <c r="CZ227" s="1" t="s">
        <v>5992</v>
      </c>
    </row>
    <row r="228" spans="1:104" x14ac:dyDescent="0.2">
      <c r="A228" s="1">
        <f t="shared" si="21"/>
        <v>1039361.22</v>
      </c>
      <c r="C228" s="1" t="str">
        <f t="shared" si="22"/>
        <v>UC</v>
      </c>
      <c r="D228" s="12">
        <f>INDEX(families!$A:$A,MATCH(E228,families!$B:$B,0))</f>
        <v>35</v>
      </c>
      <c r="E228" s="2" t="str">
        <f t="shared" si="23"/>
        <v>UC</v>
      </c>
      <c r="F228" s="1" t="str">
        <f>IF(_xlfn.SINGLE('~10 Other Crossings'!TypeCL)="WC","",_xlfn.CONCAT(UPPER(_xlfn.SINGLE(Description)),IF(ISBLANK(_xlfn.SINGLE(CrossingIdentifierDescription)),""," ["&amp;_xlfn.SINGLE(CrossingIdentifierDescription)&amp;"]")," (",_xlfn.SINGLE(PXID),")"))</f>
        <v>TELUS U/G COMMUNICATIONS CABLE (U5980.0)</v>
      </c>
      <c r="G22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28" s="1" t="s">
        <v>6034</v>
      </c>
      <c r="N228" s="1">
        <v>1039361.22</v>
      </c>
      <c r="O228" s="1" t="s">
        <v>3023</v>
      </c>
      <c r="P228" s="1" t="s">
        <v>3625</v>
      </c>
      <c r="Q228" s="1" t="s">
        <v>5334</v>
      </c>
      <c r="R228" s="1" t="s">
        <v>3019</v>
      </c>
      <c r="S228" s="1" t="s">
        <v>3019</v>
      </c>
      <c r="T228" s="1" t="s">
        <v>3093</v>
      </c>
      <c r="U228" s="1" t="s">
        <v>3821</v>
      </c>
      <c r="V228" s="1" t="s">
        <v>3820</v>
      </c>
      <c r="W228" s="1" t="s">
        <v>3102</v>
      </c>
      <c r="Y228" s="1">
        <v>43991.812638888892</v>
      </c>
      <c r="Z228" s="1">
        <v>44645</v>
      </c>
      <c r="AA228" s="1">
        <v>401768</v>
      </c>
      <c r="AB228" s="1">
        <v>44648.866064814814</v>
      </c>
      <c r="AC228" s="1" t="s">
        <v>6033</v>
      </c>
      <c r="AD228" s="1" t="s">
        <v>3056</v>
      </c>
      <c r="AE228" s="1">
        <v>5980</v>
      </c>
      <c r="AF228" s="1">
        <v>0</v>
      </c>
      <c r="AI228" s="1" t="s">
        <v>3011</v>
      </c>
      <c r="AK228" s="1" t="s">
        <v>3010</v>
      </c>
      <c r="AL228" s="1" t="s">
        <v>3009</v>
      </c>
      <c r="AM228" s="1" t="s">
        <v>3818</v>
      </c>
      <c r="AN228" s="1" t="s">
        <v>3007</v>
      </c>
      <c r="AT228" s="1" t="s">
        <v>3006</v>
      </c>
      <c r="AY228" s="1" t="s">
        <v>2995</v>
      </c>
      <c r="AZ228" s="1" t="s">
        <v>4277</v>
      </c>
      <c r="BA228" s="1">
        <v>615874.53701059998</v>
      </c>
      <c r="BB228" s="1">
        <v>5470987.71397027</v>
      </c>
      <c r="BC228" s="1">
        <v>10</v>
      </c>
      <c r="BN228" s="1" t="s">
        <v>3004</v>
      </c>
      <c r="BO228" s="1" t="s">
        <v>4844</v>
      </c>
      <c r="BP228" s="1" t="s">
        <v>4843</v>
      </c>
      <c r="BQ228" s="1" t="s">
        <v>3640</v>
      </c>
      <c r="BR228" s="1" t="s">
        <v>3081</v>
      </c>
      <c r="BV228" s="1" t="s">
        <v>2997</v>
      </c>
      <c r="BW228" s="1" t="s">
        <v>1968</v>
      </c>
      <c r="BX228" s="1" t="s">
        <v>3053</v>
      </c>
      <c r="BY228" s="1" t="s">
        <v>2995</v>
      </c>
      <c r="CB228" s="1" t="s">
        <v>3052</v>
      </c>
      <c r="CC228" s="1" t="s">
        <v>3051</v>
      </c>
      <c r="CD228" s="1" t="s">
        <v>3050</v>
      </c>
      <c r="CO228" s="1" t="s">
        <v>2991</v>
      </c>
      <c r="CP228" s="1" t="s">
        <v>6032</v>
      </c>
      <c r="CX228" s="1" t="s">
        <v>6031</v>
      </c>
      <c r="CZ228" s="1" t="s">
        <v>5986</v>
      </c>
    </row>
    <row r="229" spans="1:104" x14ac:dyDescent="0.2">
      <c r="A229" s="1">
        <f t="shared" si="21"/>
        <v>1039364.05</v>
      </c>
      <c r="C229" s="1" t="str">
        <f t="shared" si="22"/>
        <v>RD</v>
      </c>
      <c r="D229" s="12">
        <f>INDEX(families!$A:$A,MATCH(E229,families!$B:$B,0))</f>
        <v>31</v>
      </c>
      <c r="E229" s="2" t="str">
        <f t="shared" si="23"/>
        <v>RD</v>
      </c>
      <c r="F229" s="1" t="str">
        <f>IF(_xlfn.SINGLE('~10 Other Crossings'!TypeCL)="WC","",_xlfn.CONCAT(UPPER(_xlfn.SINGLE(Description)),IF(ISBLANK(_xlfn.SINGLE(CrossingIdentifierDescription)),""," ["&amp;_xlfn.SINGLE(CrossingIdentifierDescription)&amp;"]")," (",_xlfn.SINGLE(PXID),")"))</f>
        <v>ROAD [Road] (T4631.0)</v>
      </c>
      <c r="G22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29" s="1" t="s">
        <v>6030</v>
      </c>
      <c r="N229" s="1">
        <v>1039364.05</v>
      </c>
      <c r="O229" s="1" t="s">
        <v>3023</v>
      </c>
      <c r="P229" s="1" t="s">
        <v>6029</v>
      </c>
      <c r="Q229" s="1" t="s">
        <v>6028</v>
      </c>
      <c r="R229" s="1" t="s">
        <v>3020</v>
      </c>
      <c r="S229" s="1" t="s">
        <v>3019</v>
      </c>
      <c r="T229" s="1" t="s">
        <v>3093</v>
      </c>
      <c r="U229" s="1" t="s">
        <v>3040</v>
      </c>
      <c r="V229" s="1" t="s">
        <v>3040</v>
      </c>
      <c r="W229" s="1" t="s">
        <v>4506</v>
      </c>
      <c r="Y229" s="1">
        <v>42722.939016203702</v>
      </c>
      <c r="Z229" s="1">
        <v>44645</v>
      </c>
      <c r="AA229" s="1">
        <v>401768</v>
      </c>
      <c r="AB229" s="1">
        <v>44648.866030092591</v>
      </c>
      <c r="AC229" s="1" t="s">
        <v>6027</v>
      </c>
      <c r="AD229" s="1" t="s">
        <v>3041</v>
      </c>
      <c r="AE229" s="1">
        <v>4631</v>
      </c>
      <c r="AF229" s="1">
        <v>0</v>
      </c>
      <c r="AG229" s="1" t="s">
        <v>3039</v>
      </c>
      <c r="AH229" s="1" t="s">
        <v>3086</v>
      </c>
      <c r="AI229" s="1" t="s">
        <v>3087</v>
      </c>
      <c r="AJ229" s="1" t="s">
        <v>3086</v>
      </c>
      <c r="AK229" s="1" t="s">
        <v>3039</v>
      </c>
      <c r="AL229" s="1" t="s">
        <v>3009</v>
      </c>
      <c r="AM229" s="1" t="s">
        <v>735</v>
      </c>
      <c r="AY229" s="1" t="s">
        <v>2995</v>
      </c>
      <c r="AZ229" s="1" t="s">
        <v>4277</v>
      </c>
      <c r="BA229" s="1">
        <v>615871.72798437998</v>
      </c>
      <c r="BB229" s="1">
        <v>5470988.1309939297</v>
      </c>
      <c r="BC229" s="1">
        <v>10</v>
      </c>
      <c r="BN229" s="1" t="s">
        <v>3004</v>
      </c>
      <c r="BO229" s="1" t="s">
        <v>4844</v>
      </c>
      <c r="BP229" s="1" t="s">
        <v>4843</v>
      </c>
      <c r="BQ229" s="1" t="s">
        <v>3640</v>
      </c>
      <c r="BR229" s="1" t="s">
        <v>3081</v>
      </c>
      <c r="BS229" s="1" t="s">
        <v>6026</v>
      </c>
      <c r="BT229" s="1" t="s">
        <v>6025</v>
      </c>
      <c r="BV229" s="1" t="s">
        <v>2997</v>
      </c>
      <c r="BW229" s="1" t="s">
        <v>1981</v>
      </c>
      <c r="BX229" s="1" t="s">
        <v>3306</v>
      </c>
      <c r="BY229" s="1" t="s">
        <v>2995</v>
      </c>
      <c r="CB229" s="1" t="s">
        <v>3287</v>
      </c>
      <c r="CC229" s="1" t="s">
        <v>3286</v>
      </c>
      <c r="CD229" s="1" t="s">
        <v>3050</v>
      </c>
      <c r="CO229" s="1" t="s">
        <v>2991</v>
      </c>
      <c r="CP229" s="1" t="s">
        <v>6024</v>
      </c>
      <c r="CW229" s="1" t="s">
        <v>6023</v>
      </c>
      <c r="CX229" s="1" t="s">
        <v>6022</v>
      </c>
      <c r="CY229" s="1" t="s">
        <v>6001</v>
      </c>
      <c r="CZ229" s="1" t="s">
        <v>5980</v>
      </c>
    </row>
    <row r="230" spans="1:104" x14ac:dyDescent="0.2">
      <c r="A230" s="1">
        <f t="shared" si="21"/>
        <v>1039658.17</v>
      </c>
      <c r="C230" s="1" t="str">
        <f t="shared" si="22"/>
        <v>RD</v>
      </c>
      <c r="D230" s="12">
        <f>INDEX(families!$A:$A,MATCH(E230,families!$B:$B,0))</f>
        <v>31</v>
      </c>
      <c r="E230" s="2" t="str">
        <f t="shared" si="23"/>
        <v>RD</v>
      </c>
      <c r="F230" s="1" t="str">
        <f>IF(_xlfn.SINGLE('~10 Other Crossings'!TypeCL)="WC","",_xlfn.CONCAT(UPPER(_xlfn.SINGLE(Description)),IF(ISBLANK(_xlfn.SINGLE(CrossingIdentifierDescription)),""," ["&amp;_xlfn.SINGLE(CrossingIdentifierDescription)&amp;"]")," (",_xlfn.SINGLE(PXID),")"))</f>
        <v>ROAD [Road] (T4925.0)</v>
      </c>
      <c r="G23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30" s="1" t="s">
        <v>6021</v>
      </c>
      <c r="N230" s="1">
        <v>1039658.17</v>
      </c>
      <c r="O230" s="1" t="s">
        <v>3023</v>
      </c>
      <c r="P230" s="1" t="s">
        <v>6015</v>
      </c>
      <c r="Q230" s="1" t="s">
        <v>6014</v>
      </c>
      <c r="R230" s="1" t="s">
        <v>3020</v>
      </c>
      <c r="S230" s="1" t="s">
        <v>3019</v>
      </c>
      <c r="T230" s="1" t="s">
        <v>3093</v>
      </c>
      <c r="U230" s="1" t="s">
        <v>3040</v>
      </c>
      <c r="V230" s="1" t="s">
        <v>3040</v>
      </c>
      <c r="W230" s="1" t="s">
        <v>4506</v>
      </c>
      <c r="Y230" s="1">
        <v>43563.999560185184</v>
      </c>
      <c r="Z230" s="1">
        <v>44645</v>
      </c>
      <c r="AA230" s="1">
        <v>401768</v>
      </c>
      <c r="AB230" s="1">
        <v>44648.866041666668</v>
      </c>
      <c r="AC230" s="1" t="s">
        <v>6020</v>
      </c>
      <c r="AD230" s="1" t="s">
        <v>3041</v>
      </c>
      <c r="AE230" s="1">
        <v>4925</v>
      </c>
      <c r="AF230" s="1">
        <v>0</v>
      </c>
      <c r="AG230" s="1" t="s">
        <v>3039</v>
      </c>
      <c r="AH230" s="1" t="s">
        <v>3086</v>
      </c>
      <c r="AI230" s="1" t="s">
        <v>3011</v>
      </c>
      <c r="AJ230" s="1" t="s">
        <v>3086</v>
      </c>
      <c r="AK230" s="1" t="s">
        <v>3039</v>
      </c>
      <c r="AL230" s="1" t="s">
        <v>3009</v>
      </c>
      <c r="AM230" s="1" t="s">
        <v>735</v>
      </c>
      <c r="AY230" s="1" t="s">
        <v>2995</v>
      </c>
      <c r="AZ230" s="1" t="s">
        <v>4277</v>
      </c>
      <c r="BA230" s="1">
        <v>615591.55088025006</v>
      </c>
      <c r="BB230" s="1">
        <v>5470905.2007176103</v>
      </c>
      <c r="BC230" s="1">
        <v>10</v>
      </c>
      <c r="BN230" s="1" t="s">
        <v>3004</v>
      </c>
      <c r="BO230" s="1" t="s">
        <v>4844</v>
      </c>
      <c r="BP230" s="1" t="s">
        <v>4843</v>
      </c>
      <c r="BQ230" s="1" t="s">
        <v>3640</v>
      </c>
      <c r="BR230" s="1" t="s">
        <v>3081</v>
      </c>
      <c r="BS230" s="1" t="s">
        <v>6019</v>
      </c>
      <c r="BT230" s="1" t="s">
        <v>6018</v>
      </c>
      <c r="BV230" s="1" t="s">
        <v>2997</v>
      </c>
      <c r="BW230" s="1" t="s">
        <v>1981</v>
      </c>
      <c r="BX230" s="1" t="s">
        <v>3306</v>
      </c>
      <c r="BY230" s="1" t="s">
        <v>2995</v>
      </c>
      <c r="CB230" s="1" t="s">
        <v>3287</v>
      </c>
      <c r="CC230" s="1" t="s">
        <v>3286</v>
      </c>
      <c r="CD230" s="1" t="s">
        <v>3050</v>
      </c>
      <c r="CO230" s="1" t="s">
        <v>2991</v>
      </c>
      <c r="CP230" s="1" t="s">
        <v>6017</v>
      </c>
      <c r="CW230" s="1" t="s">
        <v>6003</v>
      </c>
      <c r="CX230" s="1" t="s">
        <v>6011</v>
      </c>
      <c r="CY230" s="1" t="s">
        <v>6001</v>
      </c>
      <c r="CZ230" s="1" t="s">
        <v>5974</v>
      </c>
    </row>
    <row r="231" spans="1:104" x14ac:dyDescent="0.2">
      <c r="A231" s="1">
        <f t="shared" si="21"/>
        <v>1039690.99</v>
      </c>
      <c r="C231" s="1" t="str">
        <f t="shared" si="22"/>
        <v>RD</v>
      </c>
      <c r="D231" s="12">
        <f>INDEX(families!$A:$A,MATCH(E231,families!$B:$B,0))</f>
        <v>31</v>
      </c>
      <c r="E231" s="2" t="str">
        <f t="shared" si="23"/>
        <v>RD</v>
      </c>
      <c r="F231" s="1" t="str">
        <f>IF(_xlfn.SINGLE('~10 Other Crossings'!TypeCL)="WC","",_xlfn.CONCAT(UPPER(_xlfn.SINGLE(Description)),IF(ISBLANK(_xlfn.SINGLE(CrossingIdentifierDescription)),""," ["&amp;_xlfn.SINGLE(CrossingIdentifierDescription)&amp;"]")," (",_xlfn.SINGLE(PXID),")"))</f>
        <v>ROAD [Road] (T4926.0)</v>
      </c>
      <c r="G23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31" s="1" t="s">
        <v>6016</v>
      </c>
      <c r="N231" s="1">
        <v>1039690.99</v>
      </c>
      <c r="O231" s="1" t="s">
        <v>3023</v>
      </c>
      <c r="P231" s="1" t="s">
        <v>6015</v>
      </c>
      <c r="Q231" s="1" t="s">
        <v>6014</v>
      </c>
      <c r="R231" s="1" t="s">
        <v>3020</v>
      </c>
      <c r="S231" s="1" t="s">
        <v>3019</v>
      </c>
      <c r="T231" s="1" t="s">
        <v>3093</v>
      </c>
      <c r="U231" s="1" t="s">
        <v>3040</v>
      </c>
      <c r="V231" s="1" t="s">
        <v>3040</v>
      </c>
      <c r="W231" s="1" t="s">
        <v>4506</v>
      </c>
      <c r="Y231" s="1">
        <v>43563.999155092592</v>
      </c>
      <c r="Z231" s="1">
        <v>44645</v>
      </c>
      <c r="AA231" s="1">
        <v>401768</v>
      </c>
      <c r="AB231" s="1">
        <v>44648.866041666668</v>
      </c>
      <c r="AC231" s="1" t="s">
        <v>6013</v>
      </c>
      <c r="AD231" s="1" t="s">
        <v>3041</v>
      </c>
      <c r="AE231" s="1">
        <v>4926</v>
      </c>
      <c r="AF231" s="1">
        <v>0</v>
      </c>
      <c r="AG231" s="1" t="s">
        <v>3039</v>
      </c>
      <c r="AH231" s="1" t="s">
        <v>3086</v>
      </c>
      <c r="AI231" s="1" t="s">
        <v>3011</v>
      </c>
      <c r="AJ231" s="1" t="s">
        <v>3086</v>
      </c>
      <c r="AK231" s="1" t="s">
        <v>3039</v>
      </c>
      <c r="AL231" s="1" t="s">
        <v>3009</v>
      </c>
      <c r="AM231" s="1" t="s">
        <v>735</v>
      </c>
      <c r="AY231" s="1" t="s">
        <v>2995</v>
      </c>
      <c r="AZ231" s="1" t="s">
        <v>4277</v>
      </c>
      <c r="BA231" s="1">
        <v>615559.43044966005</v>
      </c>
      <c r="BB231" s="1">
        <v>5470898.4670611303</v>
      </c>
      <c r="BC231" s="1">
        <v>10</v>
      </c>
      <c r="BN231" s="1" t="s">
        <v>3004</v>
      </c>
      <c r="BO231" s="1" t="s">
        <v>4844</v>
      </c>
      <c r="BP231" s="1" t="s">
        <v>4843</v>
      </c>
      <c r="BQ231" s="1" t="s">
        <v>3640</v>
      </c>
      <c r="BR231" s="1" t="s">
        <v>1616</v>
      </c>
      <c r="BS231" s="1" t="s">
        <v>6006</v>
      </c>
      <c r="BT231" s="1" t="s">
        <v>6005</v>
      </c>
      <c r="BV231" s="1" t="s">
        <v>2997</v>
      </c>
      <c r="BW231" s="1" t="s">
        <v>1981</v>
      </c>
      <c r="BX231" s="1" t="s">
        <v>3306</v>
      </c>
      <c r="BY231" s="1" t="s">
        <v>2995</v>
      </c>
      <c r="CB231" s="1" t="s">
        <v>3287</v>
      </c>
      <c r="CC231" s="1" t="s">
        <v>3286</v>
      </c>
      <c r="CD231" s="1" t="s">
        <v>3050</v>
      </c>
      <c r="CO231" s="1" t="s">
        <v>2991</v>
      </c>
      <c r="CP231" s="1" t="s">
        <v>6012</v>
      </c>
      <c r="CW231" s="1" t="s">
        <v>6003</v>
      </c>
      <c r="CX231" s="1" t="s">
        <v>6011</v>
      </c>
      <c r="CY231" s="1" t="s">
        <v>6001</v>
      </c>
      <c r="CZ231" s="1" t="s">
        <v>5969</v>
      </c>
    </row>
    <row r="232" spans="1:104" x14ac:dyDescent="0.2">
      <c r="A232" s="1">
        <f t="shared" si="21"/>
        <v>1039781.56</v>
      </c>
      <c r="C232" s="1" t="str">
        <f t="shared" si="22"/>
        <v>RD</v>
      </c>
      <c r="D232" s="12">
        <f>INDEX(families!$A:$A,MATCH(E232,families!$B:$B,0))</f>
        <v>31</v>
      </c>
      <c r="E232" s="2" t="str">
        <f t="shared" si="23"/>
        <v>RD</v>
      </c>
      <c r="F232" s="1" t="str">
        <f>IF(_xlfn.SINGLE('~10 Other Crossings'!TypeCL)="WC","",_xlfn.CONCAT(UPPER(_xlfn.SINGLE(Description)),IF(ISBLANK(_xlfn.SINGLE(CrossingIdentifierDescription)),""," ["&amp;_xlfn.SINGLE(CrossingIdentifierDescription)&amp;"]")," (",_xlfn.SINGLE(PXID),")"))</f>
        <v>ROAD [Road] (T4717.0)</v>
      </c>
      <c r="G23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32" s="1" t="s">
        <v>6010</v>
      </c>
      <c r="N232" s="1">
        <v>1039781.56</v>
      </c>
      <c r="O232" s="1" t="s">
        <v>3023</v>
      </c>
      <c r="P232" s="1" t="s">
        <v>6009</v>
      </c>
      <c r="Q232" s="1" t="s">
        <v>6008</v>
      </c>
      <c r="R232" s="1" t="s">
        <v>3020</v>
      </c>
      <c r="S232" s="1" t="s">
        <v>3019</v>
      </c>
      <c r="T232" s="1" t="s">
        <v>3093</v>
      </c>
      <c r="U232" s="1" t="s">
        <v>3040</v>
      </c>
      <c r="V232" s="1" t="s">
        <v>3040</v>
      </c>
      <c r="W232" s="1" t="s">
        <v>4506</v>
      </c>
      <c r="Y232" s="1">
        <v>42788.709803240738</v>
      </c>
      <c r="Z232" s="1">
        <v>44645</v>
      </c>
      <c r="AA232" s="1">
        <v>401768</v>
      </c>
      <c r="AB232" s="1">
        <v>44648.866030092591</v>
      </c>
      <c r="AC232" s="1" t="s">
        <v>6007</v>
      </c>
      <c r="AD232" s="1" t="s">
        <v>3041</v>
      </c>
      <c r="AE232" s="1">
        <v>4717</v>
      </c>
      <c r="AF232" s="1">
        <v>0</v>
      </c>
      <c r="AG232" s="1" t="s">
        <v>3039</v>
      </c>
      <c r="AH232" s="1" t="s">
        <v>3086</v>
      </c>
      <c r="AI232" s="1" t="s">
        <v>3087</v>
      </c>
      <c r="AJ232" s="1" t="s">
        <v>3086</v>
      </c>
      <c r="AK232" s="1" t="s">
        <v>3039</v>
      </c>
      <c r="AL232" s="1" t="s">
        <v>3009</v>
      </c>
      <c r="AM232" s="1" t="s">
        <v>735</v>
      </c>
      <c r="AY232" s="1" t="s">
        <v>2995</v>
      </c>
      <c r="AZ232" s="1" t="s">
        <v>4277</v>
      </c>
      <c r="BA232" s="1">
        <v>615476.47015983996</v>
      </c>
      <c r="BB232" s="1">
        <v>5470862.5895343302</v>
      </c>
      <c r="BC232" s="1">
        <v>10</v>
      </c>
      <c r="BN232" s="1" t="s">
        <v>3004</v>
      </c>
      <c r="BO232" s="1" t="s">
        <v>4844</v>
      </c>
      <c r="BP232" s="1" t="s">
        <v>4843</v>
      </c>
      <c r="BQ232" s="1" t="s">
        <v>3640</v>
      </c>
      <c r="BR232" s="1" t="s">
        <v>1616</v>
      </c>
      <c r="BS232" s="1" t="s">
        <v>6006</v>
      </c>
      <c r="BT232" s="1" t="s">
        <v>6005</v>
      </c>
      <c r="BV232" s="1" t="s">
        <v>2997</v>
      </c>
      <c r="BW232" s="1" t="s">
        <v>1981</v>
      </c>
      <c r="BX232" s="1" t="s">
        <v>3306</v>
      </c>
      <c r="BY232" s="1" t="s">
        <v>2995</v>
      </c>
      <c r="CB232" s="1" t="s">
        <v>3287</v>
      </c>
      <c r="CC232" s="1" t="s">
        <v>3286</v>
      </c>
      <c r="CD232" s="1" t="s">
        <v>3050</v>
      </c>
      <c r="CO232" s="1" t="s">
        <v>2991</v>
      </c>
      <c r="CP232" s="1" t="s">
        <v>6004</v>
      </c>
      <c r="CW232" s="1" t="s">
        <v>6003</v>
      </c>
      <c r="CX232" s="1" t="s">
        <v>6002</v>
      </c>
      <c r="CY232" s="1" t="s">
        <v>6001</v>
      </c>
      <c r="CZ232" s="1" t="s">
        <v>5965</v>
      </c>
    </row>
    <row r="233" spans="1:104" x14ac:dyDescent="0.2">
      <c r="A233" s="1">
        <f t="shared" si="21"/>
        <v>1039802.23</v>
      </c>
      <c r="C233" s="1" t="str">
        <f t="shared" si="22"/>
        <v>OE</v>
      </c>
      <c r="D233" s="12">
        <f>INDEX(families!$A:$A,MATCH(E233,families!$B:$B,0))</f>
        <v>28</v>
      </c>
      <c r="E233" s="2" t="str">
        <f t="shared" si="23"/>
        <v>OE</v>
      </c>
      <c r="F233" s="1" t="str">
        <f>IF(_xlfn.SINGLE('~10 Other Crossings'!TypeCL)="WC","",_xlfn.CONCAT(UPPER(_xlfn.SINGLE(Description)),IF(ISBLANK(_xlfn.SINGLE(CrossingIdentifierDescription)),""," ["&amp;_xlfn.SINGLE(CrossingIdentifierDescription)&amp;"]")," (",_xlfn.SINGLE(PXID),")"))</f>
        <v>BC HYDRO O/H DISTRIBUTION [DISTRIBUTION] (U4462.0)</v>
      </c>
      <c r="G23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33" s="1" t="s">
        <v>6000</v>
      </c>
      <c r="N233" s="1">
        <v>1039802.23</v>
      </c>
      <c r="O233" s="1" t="s">
        <v>3023</v>
      </c>
      <c r="P233" s="1" t="s">
        <v>3532</v>
      </c>
      <c r="Q233" s="1" t="s">
        <v>3531</v>
      </c>
      <c r="R233" s="1" t="s">
        <v>3020</v>
      </c>
      <c r="S233" s="1" t="s">
        <v>3019</v>
      </c>
      <c r="T233" s="1" t="s">
        <v>3093</v>
      </c>
      <c r="U233" s="1" t="s">
        <v>3092</v>
      </c>
      <c r="V233" s="1" t="s">
        <v>3091</v>
      </c>
      <c r="W233" s="1" t="s">
        <v>3090</v>
      </c>
      <c r="Y233" s="1">
        <v>42333.896273148152</v>
      </c>
      <c r="Z233" s="1">
        <v>44645</v>
      </c>
      <c r="AA233" s="1">
        <v>401768</v>
      </c>
      <c r="AB233" s="1">
        <v>44648.866018518522</v>
      </c>
      <c r="AC233" s="1" t="s">
        <v>5999</v>
      </c>
      <c r="AD233" s="1" t="s">
        <v>3056</v>
      </c>
      <c r="AE233" s="1">
        <v>4462</v>
      </c>
      <c r="AF233" s="1">
        <v>0</v>
      </c>
      <c r="AG233" s="1" t="s">
        <v>3088</v>
      </c>
      <c r="AH233" s="1" t="s">
        <v>3086</v>
      </c>
      <c r="AI233" s="1" t="s">
        <v>3087</v>
      </c>
      <c r="AJ233" s="1" t="s">
        <v>3086</v>
      </c>
      <c r="AK233" s="1" t="s">
        <v>3010</v>
      </c>
      <c r="AL233" s="1" t="s">
        <v>3009</v>
      </c>
      <c r="AM233" s="1" t="s">
        <v>3085</v>
      </c>
      <c r="AS233" s="1" t="s">
        <v>3006</v>
      </c>
      <c r="AT233" s="1" t="s">
        <v>1020</v>
      </c>
      <c r="AX233" s="1" t="s">
        <v>5998</v>
      </c>
      <c r="AY233" s="1" t="s">
        <v>2995</v>
      </c>
      <c r="AZ233" s="1" t="s">
        <v>4277</v>
      </c>
      <c r="BA233" s="1">
        <v>615457.72106490994</v>
      </c>
      <c r="BB233" s="1">
        <v>5470853.8979591904</v>
      </c>
      <c r="BC233" s="1">
        <v>10</v>
      </c>
      <c r="BG233" s="1">
        <v>42651</v>
      </c>
      <c r="BN233" s="1" t="s">
        <v>3004</v>
      </c>
      <c r="BO233" s="1" t="s">
        <v>4844</v>
      </c>
      <c r="BP233" s="1" t="s">
        <v>4843</v>
      </c>
      <c r="BQ233" s="1" t="s">
        <v>3640</v>
      </c>
      <c r="BR233" s="1" t="s">
        <v>1616</v>
      </c>
      <c r="BV233" s="1" t="s">
        <v>2997</v>
      </c>
      <c r="BW233" s="1" t="s">
        <v>1020</v>
      </c>
      <c r="BX233" s="1" t="s">
        <v>3194</v>
      </c>
      <c r="BY233" s="1" t="s">
        <v>2995</v>
      </c>
      <c r="CB233" s="1" t="s">
        <v>3193</v>
      </c>
      <c r="CC233" s="1" t="s">
        <v>3192</v>
      </c>
      <c r="CD233" s="1" t="s">
        <v>3035</v>
      </c>
      <c r="CO233" s="1" t="s">
        <v>2991</v>
      </c>
      <c r="CP233" s="1" t="s">
        <v>5997</v>
      </c>
      <c r="CW233" s="1" t="s">
        <v>5970</v>
      </c>
      <c r="CX233" s="1" t="s">
        <v>5993</v>
      </c>
      <c r="CY233" s="1" t="s">
        <v>5706</v>
      </c>
      <c r="CZ233" s="1" t="s">
        <v>5956</v>
      </c>
    </row>
    <row r="234" spans="1:104" x14ac:dyDescent="0.2">
      <c r="A234" s="1">
        <f t="shared" si="21"/>
        <v>1039802.23</v>
      </c>
      <c r="C234" s="1" t="str">
        <f t="shared" si="22"/>
        <v>OC</v>
      </c>
      <c r="D234" s="12">
        <f>INDEX(families!$A:$A,MATCH(E234,families!$B:$B,0))</f>
        <v>27</v>
      </c>
      <c r="E234" s="2" t="str">
        <f t="shared" si="23"/>
        <v>OC</v>
      </c>
      <c r="F234" s="1" t="str">
        <f>IF(_xlfn.SINGLE('~10 Other Crossings'!TypeCL)="WC","",_xlfn.CONCAT(UPPER(_xlfn.SINGLE(Description)),IF(ISBLANK(_xlfn.SINGLE(CrossingIdentifierDescription)),""," ["&amp;_xlfn.SINGLE(CrossingIdentifierDescription)&amp;"]")," (",_xlfn.SINGLE(PXID),")"))</f>
        <v>TELUS O/H COMMUNICATIONS CABLE [O/H COMMUNICATION CABLE] (U5343.0)</v>
      </c>
      <c r="G23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34" s="1" t="s">
        <v>5996</v>
      </c>
      <c r="N234" s="1">
        <v>1039802.23</v>
      </c>
      <c r="O234" s="1" t="s">
        <v>3023</v>
      </c>
      <c r="P234" s="1" t="s">
        <v>4187</v>
      </c>
      <c r="Q234" s="1" t="s">
        <v>4186</v>
      </c>
      <c r="R234" s="1" t="s">
        <v>3020</v>
      </c>
      <c r="S234" s="1" t="s">
        <v>3019</v>
      </c>
      <c r="T234" s="1" t="s">
        <v>3093</v>
      </c>
      <c r="U234" s="1" t="s">
        <v>3104</v>
      </c>
      <c r="V234" s="1" t="s">
        <v>3103</v>
      </c>
      <c r="W234" s="1" t="s">
        <v>3102</v>
      </c>
      <c r="Y234" s="1">
        <v>43195.712858796294</v>
      </c>
      <c r="Z234" s="1">
        <v>44645</v>
      </c>
      <c r="AA234" s="1">
        <v>401768</v>
      </c>
      <c r="AB234" s="1">
        <v>44648.866030092591</v>
      </c>
      <c r="AC234" s="1" t="s">
        <v>5995</v>
      </c>
      <c r="AD234" s="1" t="s">
        <v>3056</v>
      </c>
      <c r="AE234" s="1">
        <v>5343</v>
      </c>
      <c r="AF234" s="1">
        <v>0</v>
      </c>
      <c r="AG234" s="1" t="s">
        <v>3104</v>
      </c>
      <c r="AH234" s="1" t="s">
        <v>3086</v>
      </c>
      <c r="AI234" s="1" t="s">
        <v>3087</v>
      </c>
      <c r="AJ234" s="1" t="s">
        <v>3086</v>
      </c>
      <c r="AK234" s="1" t="s">
        <v>3010</v>
      </c>
      <c r="AL234" s="1" t="s">
        <v>3009</v>
      </c>
      <c r="AM234" s="1" t="s">
        <v>3099</v>
      </c>
      <c r="AS234" s="1" t="s">
        <v>3006</v>
      </c>
      <c r="AT234" s="1" t="s">
        <v>1020</v>
      </c>
      <c r="AY234" s="1" t="s">
        <v>2995</v>
      </c>
      <c r="AZ234" s="1" t="s">
        <v>4277</v>
      </c>
      <c r="BA234" s="1">
        <v>615457.72106490994</v>
      </c>
      <c r="BB234" s="1">
        <v>5470853.8979591904</v>
      </c>
      <c r="BC234" s="1">
        <v>10</v>
      </c>
      <c r="BN234" s="1" t="s">
        <v>3004</v>
      </c>
      <c r="BO234" s="1" t="s">
        <v>4844</v>
      </c>
      <c r="BP234" s="1" t="s">
        <v>4843</v>
      </c>
      <c r="BQ234" s="1" t="s">
        <v>3640</v>
      </c>
      <c r="BR234" s="1" t="s">
        <v>1616</v>
      </c>
      <c r="BV234" s="1" t="s">
        <v>2997</v>
      </c>
      <c r="BW234" s="1" t="s">
        <v>1020</v>
      </c>
      <c r="BX234" s="1" t="s">
        <v>3194</v>
      </c>
      <c r="BY234" s="1" t="s">
        <v>2995</v>
      </c>
      <c r="CB234" s="1" t="s">
        <v>3193</v>
      </c>
      <c r="CC234" s="1" t="s">
        <v>3192</v>
      </c>
      <c r="CD234" s="1" t="s">
        <v>3035</v>
      </c>
      <c r="CO234" s="1" t="s">
        <v>2991</v>
      </c>
      <c r="CP234" s="1" t="s">
        <v>5994</v>
      </c>
      <c r="CX234" s="1" t="s">
        <v>5993</v>
      </c>
      <c r="CY234" s="1" t="s">
        <v>5706</v>
      </c>
      <c r="CZ234" s="1" t="s">
        <v>5947</v>
      </c>
    </row>
    <row r="235" spans="1:104" x14ac:dyDescent="0.2">
      <c r="A235" s="1">
        <f t="shared" si="21"/>
        <v>1039806.68</v>
      </c>
      <c r="C235" s="1" t="str">
        <f t="shared" si="22"/>
        <v>UC</v>
      </c>
      <c r="D235" s="12">
        <f>INDEX(families!$A:$A,MATCH(E235,families!$B:$B,0))</f>
        <v>35</v>
      </c>
      <c r="E235" s="2" t="str">
        <f t="shared" si="23"/>
        <v>UC</v>
      </c>
      <c r="F235" s="1" t="str">
        <f>IF(_xlfn.SINGLE('~10 Other Crossings'!TypeCL)="WC","",_xlfn.CONCAT(UPPER(_xlfn.SINGLE(Description)),IF(ISBLANK(_xlfn.SINGLE(CrossingIdentifierDescription)),""," ["&amp;_xlfn.SINGLE(CrossingIdentifierDescription)&amp;"]")," (",_xlfn.SINGLE(PXID),")"))</f>
        <v>TELUS U/G COMMUNICATIONS CABLE (U4156.1)</v>
      </c>
      <c r="G23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35" s="1" t="s">
        <v>5992</v>
      </c>
      <c r="N235" s="1">
        <v>1039806.68</v>
      </c>
      <c r="O235" s="1" t="s">
        <v>3023</v>
      </c>
      <c r="P235" s="1" t="s">
        <v>4885</v>
      </c>
      <c r="Q235" s="1" t="s">
        <v>4884</v>
      </c>
      <c r="R235" s="1" t="s">
        <v>3020</v>
      </c>
      <c r="S235" s="1" t="s">
        <v>3019</v>
      </c>
      <c r="T235" s="1" t="s">
        <v>3093</v>
      </c>
      <c r="U235" s="1" t="s">
        <v>3821</v>
      </c>
      <c r="V235" s="1" t="s">
        <v>3820</v>
      </c>
      <c r="W235" s="1" t="s">
        <v>3102</v>
      </c>
      <c r="Y235" s="1">
        <v>42165.883981481478</v>
      </c>
      <c r="Z235" s="1">
        <v>44645</v>
      </c>
      <c r="AA235" s="1">
        <v>401768</v>
      </c>
      <c r="AB235" s="1">
        <v>44648.866018518522</v>
      </c>
      <c r="AC235" s="1" t="s">
        <v>5991</v>
      </c>
      <c r="AD235" s="1" t="s">
        <v>3056</v>
      </c>
      <c r="AE235" s="1">
        <v>4156</v>
      </c>
      <c r="AF235" s="1">
        <v>1</v>
      </c>
      <c r="AH235" s="1" t="s">
        <v>3086</v>
      </c>
      <c r="AI235" s="1" t="s">
        <v>3087</v>
      </c>
      <c r="AJ235" s="1" t="s">
        <v>3086</v>
      </c>
      <c r="AK235" s="1" t="s">
        <v>3010</v>
      </c>
      <c r="AL235" s="1" t="s">
        <v>3009</v>
      </c>
      <c r="AM235" s="1" t="s">
        <v>3818</v>
      </c>
      <c r="AN235" s="1" t="s">
        <v>3007</v>
      </c>
      <c r="AS235" s="1" t="s">
        <v>3006</v>
      </c>
      <c r="AT235" s="1" t="s">
        <v>3006</v>
      </c>
      <c r="AX235" s="1" t="s">
        <v>5990</v>
      </c>
      <c r="AY235" s="1" t="s">
        <v>2995</v>
      </c>
      <c r="AZ235" s="1" t="s">
        <v>4277</v>
      </c>
      <c r="BA235" s="1">
        <v>615453.77720971999</v>
      </c>
      <c r="BB235" s="1">
        <v>5470851.8244070299</v>
      </c>
      <c r="BC235" s="1">
        <v>10</v>
      </c>
      <c r="BD235" s="1" t="s">
        <v>3082</v>
      </c>
      <c r="BE235" s="1">
        <v>1042.31</v>
      </c>
      <c r="BG235" s="1">
        <v>42269</v>
      </c>
      <c r="BN235" s="1" t="s">
        <v>3004</v>
      </c>
      <c r="BO235" s="1" t="s">
        <v>4844</v>
      </c>
      <c r="BP235" s="1" t="s">
        <v>4843</v>
      </c>
      <c r="BQ235" s="1" t="s">
        <v>3640</v>
      </c>
      <c r="BR235" s="1" t="s">
        <v>1616</v>
      </c>
      <c r="BV235" s="1" t="s">
        <v>2997</v>
      </c>
      <c r="BW235" s="1" t="s">
        <v>1968</v>
      </c>
      <c r="BX235" s="1" t="s">
        <v>3053</v>
      </c>
      <c r="BY235" s="1" t="s">
        <v>2995</v>
      </c>
      <c r="CB235" s="1" t="s">
        <v>3052</v>
      </c>
      <c r="CC235" s="1" t="s">
        <v>3051</v>
      </c>
      <c r="CD235" s="1" t="s">
        <v>3050</v>
      </c>
      <c r="CO235" s="1" t="s">
        <v>2991</v>
      </c>
      <c r="CP235" s="1" t="s">
        <v>5989</v>
      </c>
      <c r="CW235" s="1" t="s">
        <v>5988</v>
      </c>
      <c r="CX235" s="1" t="s">
        <v>5987</v>
      </c>
      <c r="CY235" s="1" t="s">
        <v>5706</v>
      </c>
      <c r="CZ235" s="1" t="s">
        <v>5935</v>
      </c>
    </row>
    <row r="236" spans="1:104" x14ac:dyDescent="0.2">
      <c r="A236" s="1">
        <f t="shared" si="21"/>
        <v>1039807.19</v>
      </c>
      <c r="C236" s="1" t="str">
        <f t="shared" si="22"/>
        <v>OE</v>
      </c>
      <c r="D236" s="12">
        <f>INDEX(families!$A:$A,MATCH(E236,families!$B:$B,0))</f>
        <v>28</v>
      </c>
      <c r="E236" s="2" t="str">
        <f t="shared" si="23"/>
        <v>OE</v>
      </c>
      <c r="F236" s="1" t="str">
        <f>IF(_xlfn.SINGLE('~10 Other Crossings'!TypeCL)="WC","",_xlfn.CONCAT(UPPER(_xlfn.SINGLE(Description)),IF(ISBLANK(_xlfn.SINGLE(CrossingIdentifierDescription)),""," ["&amp;_xlfn.SINGLE(CrossingIdentifierDescription)&amp;"]")," (",_xlfn.SINGLE(PXID),")"))</f>
        <v>BC HYDRO O/H DISTRIBUTION [DISTRIBUTION] (U4668.0)</v>
      </c>
      <c r="G23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36" s="1" t="s">
        <v>5986</v>
      </c>
      <c r="N236" s="1">
        <v>1039807.19</v>
      </c>
      <c r="O236" s="1" t="s">
        <v>3023</v>
      </c>
      <c r="P236" s="1" t="s">
        <v>5985</v>
      </c>
      <c r="Q236" s="1" t="s">
        <v>5984</v>
      </c>
      <c r="R236" s="1" t="s">
        <v>3020</v>
      </c>
      <c r="S236" s="1" t="s">
        <v>3019</v>
      </c>
      <c r="T236" s="1" t="s">
        <v>3093</v>
      </c>
      <c r="U236" s="1" t="s">
        <v>3092</v>
      </c>
      <c r="V236" s="1" t="s">
        <v>3091</v>
      </c>
      <c r="W236" s="1" t="s">
        <v>3090</v>
      </c>
      <c r="Y236" s="1">
        <v>42895.704432870371</v>
      </c>
      <c r="Z236" s="1">
        <v>44645</v>
      </c>
      <c r="AA236" s="1">
        <v>401768</v>
      </c>
      <c r="AB236" s="1">
        <v>44648.866030092591</v>
      </c>
      <c r="AC236" s="1" t="s">
        <v>5983</v>
      </c>
      <c r="AD236" s="1" t="s">
        <v>3056</v>
      </c>
      <c r="AE236" s="1">
        <v>4668</v>
      </c>
      <c r="AF236" s="1">
        <v>0</v>
      </c>
      <c r="AG236" s="1" t="s">
        <v>3088</v>
      </c>
      <c r="AH236" s="1" t="s">
        <v>3086</v>
      </c>
      <c r="AI236" s="1" t="s">
        <v>3087</v>
      </c>
      <c r="AJ236" s="1" t="s">
        <v>3086</v>
      </c>
      <c r="AK236" s="1" t="s">
        <v>3010</v>
      </c>
      <c r="AL236" s="1" t="s">
        <v>3009</v>
      </c>
      <c r="AM236" s="1" t="s">
        <v>3085</v>
      </c>
      <c r="AS236" s="1" t="s">
        <v>3006</v>
      </c>
      <c r="AT236" s="1" t="s">
        <v>1020</v>
      </c>
      <c r="AY236" s="1" t="s">
        <v>2995</v>
      </c>
      <c r="AZ236" s="1" t="s">
        <v>4277</v>
      </c>
      <c r="BA236" s="1">
        <v>615453.31111831998</v>
      </c>
      <c r="BB236" s="1">
        <v>5470851.6032735296</v>
      </c>
      <c r="BC236" s="1">
        <v>10</v>
      </c>
      <c r="BN236" s="1" t="s">
        <v>3004</v>
      </c>
      <c r="BO236" s="1" t="s">
        <v>4844</v>
      </c>
      <c r="BP236" s="1" t="s">
        <v>4843</v>
      </c>
      <c r="BQ236" s="1" t="s">
        <v>3640</v>
      </c>
      <c r="BR236" s="1" t="s">
        <v>1616</v>
      </c>
      <c r="BV236" s="1" t="s">
        <v>2997</v>
      </c>
      <c r="BW236" s="1" t="s">
        <v>1020</v>
      </c>
      <c r="BX236" s="1" t="s">
        <v>3194</v>
      </c>
      <c r="BY236" s="1" t="s">
        <v>2995</v>
      </c>
      <c r="CB236" s="1" t="s">
        <v>3193</v>
      </c>
      <c r="CC236" s="1" t="s">
        <v>3192</v>
      </c>
      <c r="CD236" s="1" t="s">
        <v>3035</v>
      </c>
      <c r="CO236" s="1" t="s">
        <v>2991</v>
      </c>
      <c r="CP236" s="1" t="s">
        <v>5982</v>
      </c>
      <c r="CX236" s="1" t="s">
        <v>5981</v>
      </c>
      <c r="CY236" s="1" t="s">
        <v>5706</v>
      </c>
      <c r="CZ236" s="1" t="s">
        <v>5927</v>
      </c>
    </row>
    <row r="237" spans="1:104" x14ac:dyDescent="0.2">
      <c r="A237" s="1">
        <f t="shared" si="21"/>
        <v>1039816.72</v>
      </c>
      <c r="C237" s="1" t="str">
        <f t="shared" si="22"/>
        <v>RD</v>
      </c>
      <c r="D237" s="12">
        <f>INDEX(families!$A:$A,MATCH(E237,families!$B:$B,0))</f>
        <v>31</v>
      </c>
      <c r="E237" s="2" t="str">
        <f t="shared" si="23"/>
        <v>RD</v>
      </c>
      <c r="F237" s="1" t="str">
        <f>IF(_xlfn.SINGLE('~10 Other Crossings'!TypeCL)="WC","",_xlfn.CONCAT(UPPER(_xlfn.SINGLE(Description)),IF(ISBLANK(_xlfn.SINGLE(CrossingIdentifierDescription)),""," ["&amp;_xlfn.SINGLE(CrossingIdentifierDescription)&amp;"]")," (",_xlfn.SINGLE(PXID),")"))</f>
        <v>KETTLE VALLEY RD (T4094.1)</v>
      </c>
      <c r="G23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37" s="1" t="s">
        <v>5980</v>
      </c>
      <c r="N237" s="1">
        <v>1039816.72</v>
      </c>
      <c r="O237" s="1" t="s">
        <v>3023</v>
      </c>
      <c r="P237" s="1" t="s">
        <v>4509</v>
      </c>
      <c r="Q237" s="1" t="s">
        <v>4508</v>
      </c>
      <c r="R237" s="1" t="s">
        <v>3020</v>
      </c>
      <c r="S237" s="1" t="s">
        <v>3019</v>
      </c>
      <c r="T237" s="1" t="s">
        <v>3093</v>
      </c>
      <c r="U237" s="1" t="s">
        <v>3040</v>
      </c>
      <c r="V237" s="1" t="s">
        <v>5979</v>
      </c>
      <c r="W237" s="1" t="s">
        <v>4506</v>
      </c>
      <c r="Y237" s="1">
        <v>42165.883981481478</v>
      </c>
      <c r="Z237" s="1">
        <v>44645</v>
      </c>
      <c r="AA237" s="1">
        <v>401768</v>
      </c>
      <c r="AB237" s="1">
        <v>44648.866018518522</v>
      </c>
      <c r="AC237" s="1" t="s">
        <v>5978</v>
      </c>
      <c r="AD237" s="1" t="s">
        <v>3041</v>
      </c>
      <c r="AE237" s="1">
        <v>4094</v>
      </c>
      <c r="AF237" s="1">
        <v>1</v>
      </c>
      <c r="AH237" s="1" t="s">
        <v>3086</v>
      </c>
      <c r="AI237" s="1" t="s">
        <v>3087</v>
      </c>
      <c r="AJ237" s="1" t="s">
        <v>3086</v>
      </c>
      <c r="AK237" s="1" t="s">
        <v>3039</v>
      </c>
      <c r="AL237" s="1" t="s">
        <v>3009</v>
      </c>
      <c r="AM237" s="1" t="s">
        <v>735</v>
      </c>
      <c r="AX237" s="1" t="s">
        <v>5977</v>
      </c>
      <c r="AY237" s="1" t="s">
        <v>2995</v>
      </c>
      <c r="AZ237" s="1" t="s">
        <v>4277</v>
      </c>
      <c r="BA237" s="1">
        <v>615444.70606137998</v>
      </c>
      <c r="BB237" s="1">
        <v>5470847.5211351896</v>
      </c>
      <c r="BC237" s="1">
        <v>10</v>
      </c>
      <c r="BD237" s="1" t="s">
        <v>3082</v>
      </c>
      <c r="BE237" s="1">
        <v>1042.32</v>
      </c>
      <c r="BG237" s="1">
        <v>42259</v>
      </c>
      <c r="BN237" s="1" t="s">
        <v>3004</v>
      </c>
      <c r="BO237" s="1" t="s">
        <v>4844</v>
      </c>
      <c r="BP237" s="1" t="s">
        <v>4843</v>
      </c>
      <c r="BQ237" s="1" t="s">
        <v>3640</v>
      </c>
      <c r="BR237" s="1" t="s">
        <v>1616</v>
      </c>
      <c r="BV237" s="1" t="s">
        <v>2997</v>
      </c>
      <c r="BW237" s="1" t="s">
        <v>1981</v>
      </c>
      <c r="BX237" s="1" t="s">
        <v>3306</v>
      </c>
      <c r="BY237" s="1" t="s">
        <v>2995</v>
      </c>
      <c r="CB237" s="1" t="s">
        <v>3287</v>
      </c>
      <c r="CC237" s="1" t="s">
        <v>3286</v>
      </c>
      <c r="CD237" s="1" t="s">
        <v>3050</v>
      </c>
      <c r="CO237" s="1" t="s">
        <v>2991</v>
      </c>
      <c r="CP237" s="1" t="s">
        <v>5976</v>
      </c>
      <c r="CW237" s="1" t="s">
        <v>5958</v>
      </c>
      <c r="CX237" s="1" t="s">
        <v>5975</v>
      </c>
      <c r="CY237" s="1" t="s">
        <v>5706</v>
      </c>
      <c r="CZ237" s="1" t="s">
        <v>5920</v>
      </c>
    </row>
    <row r="238" spans="1:104" x14ac:dyDescent="0.2">
      <c r="A238" s="1">
        <f t="shared" si="21"/>
        <v>1039898.53</v>
      </c>
      <c r="C238" s="1" t="str">
        <f t="shared" si="22"/>
        <v>OE</v>
      </c>
      <c r="D238" s="12">
        <f>INDEX(families!$A:$A,MATCH(E238,families!$B:$B,0))</f>
        <v>28</v>
      </c>
      <c r="E238" s="2" t="str">
        <f t="shared" si="23"/>
        <v>OE</v>
      </c>
      <c r="F238" s="1" t="str">
        <f>IF(_xlfn.SINGLE('~10 Other Crossings'!TypeCL)="WC","",_xlfn.CONCAT(UPPER(_xlfn.SINGLE(Description)),IF(ISBLANK(_xlfn.SINGLE(CrossingIdentifierDescription)),""," ["&amp;_xlfn.SINGLE(CrossingIdentifierDescription)&amp;"]")," (",_xlfn.SINGLE(PXID),")"))</f>
        <v>BC HYDRO O/H DISTRIBUTION [DISTRIBUTION] (U4400.0)</v>
      </c>
      <c r="G23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38" s="1" t="s">
        <v>5974</v>
      </c>
      <c r="N238" s="1">
        <v>1039898.53</v>
      </c>
      <c r="O238" s="1" t="s">
        <v>3023</v>
      </c>
      <c r="P238" s="1" t="s">
        <v>3532</v>
      </c>
      <c r="Q238" s="1" t="s">
        <v>3531</v>
      </c>
      <c r="R238" s="1" t="s">
        <v>3020</v>
      </c>
      <c r="S238" s="1" t="s">
        <v>3019</v>
      </c>
      <c r="T238" s="1" t="s">
        <v>3093</v>
      </c>
      <c r="U238" s="1" t="s">
        <v>3092</v>
      </c>
      <c r="V238" s="1" t="s">
        <v>3091</v>
      </c>
      <c r="W238" s="1" t="s">
        <v>3090</v>
      </c>
      <c r="Y238" s="1">
        <v>42333.896273148152</v>
      </c>
      <c r="Z238" s="1">
        <v>44645</v>
      </c>
      <c r="AA238" s="1">
        <v>401768</v>
      </c>
      <c r="AB238" s="1">
        <v>44648.866018518522</v>
      </c>
      <c r="AC238" s="1" t="s">
        <v>5973</v>
      </c>
      <c r="AD238" s="1" t="s">
        <v>3056</v>
      </c>
      <c r="AE238" s="1">
        <v>4400</v>
      </c>
      <c r="AF238" s="1">
        <v>0</v>
      </c>
      <c r="AG238" s="1" t="s">
        <v>3088</v>
      </c>
      <c r="AH238" s="1" t="s">
        <v>3086</v>
      </c>
      <c r="AI238" s="1" t="s">
        <v>3087</v>
      </c>
      <c r="AJ238" s="1" t="s">
        <v>3086</v>
      </c>
      <c r="AK238" s="1" t="s">
        <v>3010</v>
      </c>
      <c r="AL238" s="1" t="s">
        <v>3009</v>
      </c>
      <c r="AM238" s="1" t="s">
        <v>3085</v>
      </c>
      <c r="AS238" s="1" t="s">
        <v>3006</v>
      </c>
      <c r="AT238" s="1" t="s">
        <v>1020</v>
      </c>
      <c r="AX238" s="1" t="s">
        <v>5972</v>
      </c>
      <c r="AY238" s="1" t="s">
        <v>2995</v>
      </c>
      <c r="AZ238" s="1" t="s">
        <v>4277</v>
      </c>
      <c r="BA238" s="1">
        <v>615370.67702605005</v>
      </c>
      <c r="BB238" s="1">
        <v>5470812.6969833402</v>
      </c>
      <c r="BC238" s="1">
        <v>10</v>
      </c>
      <c r="BG238" s="1">
        <v>42652</v>
      </c>
      <c r="BN238" s="1" t="s">
        <v>3004</v>
      </c>
      <c r="BO238" s="1" t="s">
        <v>4844</v>
      </c>
      <c r="BP238" s="1" t="s">
        <v>4843</v>
      </c>
      <c r="BQ238" s="1" t="s">
        <v>3640</v>
      </c>
      <c r="BR238" s="1" t="s">
        <v>1616</v>
      </c>
      <c r="BV238" s="1" t="s">
        <v>2997</v>
      </c>
      <c r="BW238" s="1" t="s">
        <v>1020</v>
      </c>
      <c r="BX238" s="1" t="s">
        <v>3194</v>
      </c>
      <c r="BY238" s="1" t="s">
        <v>2995</v>
      </c>
      <c r="CB238" s="1" t="s">
        <v>3193</v>
      </c>
      <c r="CC238" s="1" t="s">
        <v>3192</v>
      </c>
      <c r="CD238" s="1" t="s">
        <v>3035</v>
      </c>
      <c r="CO238" s="1" t="s">
        <v>2991</v>
      </c>
      <c r="CP238" s="1" t="s">
        <v>5971</v>
      </c>
      <c r="CW238" s="1" t="s">
        <v>5970</v>
      </c>
      <c r="CX238" s="1" t="s">
        <v>5966</v>
      </c>
      <c r="CY238" s="1" t="s">
        <v>5706</v>
      </c>
      <c r="CZ238" s="1" t="s">
        <v>5914</v>
      </c>
    </row>
    <row r="239" spans="1:104" x14ac:dyDescent="0.2">
      <c r="A239" s="1">
        <f t="shared" si="21"/>
        <v>1039898.53</v>
      </c>
      <c r="C239" s="1" t="str">
        <f t="shared" si="22"/>
        <v>OC</v>
      </c>
      <c r="D239" s="12">
        <f>INDEX(families!$A:$A,MATCH(E239,families!$B:$B,0))</f>
        <v>27</v>
      </c>
      <c r="E239" s="2" t="str">
        <f t="shared" si="23"/>
        <v>OC</v>
      </c>
      <c r="F239" s="1" t="str">
        <f>IF(_xlfn.SINGLE('~10 Other Crossings'!TypeCL)="WC","",_xlfn.CONCAT(UPPER(_xlfn.SINGLE(Description)),IF(ISBLANK(_xlfn.SINGLE(CrossingIdentifierDescription)),""," ["&amp;_xlfn.SINGLE(CrossingIdentifierDescription)&amp;"]")," (",_xlfn.SINGLE(PXID),")"))</f>
        <v>TELUS O/H COMMUNICATIONS CABLE [O/H COMMUNICATION CABLE] (U5336.0)</v>
      </c>
      <c r="G23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39" s="1" t="s">
        <v>5969</v>
      </c>
      <c r="N239" s="1">
        <v>1039898.53</v>
      </c>
      <c r="O239" s="1" t="s">
        <v>3023</v>
      </c>
      <c r="P239" s="1" t="s">
        <v>4187</v>
      </c>
      <c r="Q239" s="1" t="s">
        <v>4186</v>
      </c>
      <c r="R239" s="1" t="s">
        <v>3020</v>
      </c>
      <c r="S239" s="1" t="s">
        <v>3019</v>
      </c>
      <c r="T239" s="1" t="s">
        <v>3093</v>
      </c>
      <c r="U239" s="1" t="s">
        <v>3104</v>
      </c>
      <c r="V239" s="1" t="s">
        <v>3103</v>
      </c>
      <c r="W239" s="1" t="s">
        <v>3102</v>
      </c>
      <c r="Y239" s="1">
        <v>43195.712858796294</v>
      </c>
      <c r="Z239" s="1">
        <v>44645</v>
      </c>
      <c r="AA239" s="1">
        <v>401768</v>
      </c>
      <c r="AB239" s="1">
        <v>44648.866030092591</v>
      </c>
      <c r="AC239" s="1" t="s">
        <v>5968</v>
      </c>
      <c r="AD239" s="1" t="s">
        <v>3056</v>
      </c>
      <c r="AE239" s="1">
        <v>5336</v>
      </c>
      <c r="AF239" s="1">
        <v>0</v>
      </c>
      <c r="AG239" s="1" t="s">
        <v>3104</v>
      </c>
      <c r="AH239" s="1" t="s">
        <v>3086</v>
      </c>
      <c r="AI239" s="1" t="s">
        <v>3087</v>
      </c>
      <c r="AJ239" s="1" t="s">
        <v>3086</v>
      </c>
      <c r="AK239" s="1" t="s">
        <v>3010</v>
      </c>
      <c r="AL239" s="1" t="s">
        <v>3009</v>
      </c>
      <c r="AM239" s="1" t="s">
        <v>3099</v>
      </c>
      <c r="AS239" s="1" t="s">
        <v>3006</v>
      </c>
      <c r="AT239" s="1" t="s">
        <v>1020</v>
      </c>
      <c r="AY239" s="1" t="s">
        <v>2995</v>
      </c>
      <c r="AZ239" s="1" t="s">
        <v>4277</v>
      </c>
      <c r="BA239" s="1">
        <v>615370.67702605005</v>
      </c>
      <c r="BB239" s="1">
        <v>5470812.6969833402</v>
      </c>
      <c r="BC239" s="1">
        <v>10</v>
      </c>
      <c r="BN239" s="1" t="s">
        <v>3004</v>
      </c>
      <c r="BO239" s="1" t="s">
        <v>4844</v>
      </c>
      <c r="BP239" s="1" t="s">
        <v>4843</v>
      </c>
      <c r="BQ239" s="1" t="s">
        <v>3640</v>
      </c>
      <c r="BR239" s="1" t="s">
        <v>1616</v>
      </c>
      <c r="BV239" s="1" t="s">
        <v>2997</v>
      </c>
      <c r="BW239" s="1" t="s">
        <v>1020</v>
      </c>
      <c r="BX239" s="1" t="s">
        <v>3194</v>
      </c>
      <c r="BY239" s="1" t="s">
        <v>2995</v>
      </c>
      <c r="CB239" s="1" t="s">
        <v>3193</v>
      </c>
      <c r="CC239" s="1" t="s">
        <v>3192</v>
      </c>
      <c r="CD239" s="1" t="s">
        <v>3035</v>
      </c>
      <c r="CO239" s="1" t="s">
        <v>2991</v>
      </c>
      <c r="CP239" s="1" t="s">
        <v>5967</v>
      </c>
      <c r="CX239" s="1" t="s">
        <v>5966</v>
      </c>
      <c r="CY239" s="1" t="s">
        <v>5706</v>
      </c>
      <c r="CZ239" s="1" t="s">
        <v>5906</v>
      </c>
    </row>
    <row r="240" spans="1:104" x14ac:dyDescent="0.2">
      <c r="A240" s="1">
        <f t="shared" si="21"/>
        <v>1039905.51</v>
      </c>
      <c r="C240" s="1" t="str">
        <f t="shared" si="22"/>
        <v>RD</v>
      </c>
      <c r="D240" s="12">
        <f>INDEX(families!$A:$A,MATCH(E240,families!$B:$B,0))</f>
        <v>31</v>
      </c>
      <c r="E240" s="2" t="str">
        <f t="shared" si="23"/>
        <v>RD</v>
      </c>
      <c r="F240" s="1" t="str">
        <f>IF(_xlfn.SINGLE('~10 Other Crossings'!TypeCL)="WC","",_xlfn.CONCAT(UPPER(_xlfn.SINGLE(Description)),IF(ISBLANK(_xlfn.SINGLE(CrossingIdentifierDescription)),""," ["&amp;_xlfn.SINGLE(CrossingIdentifierDescription)&amp;"]")," (",_xlfn.SINGLE(PXID),")"))</f>
        <v>BIRCHTREES DR (T4095.1)</v>
      </c>
      <c r="G24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40" s="1" t="s">
        <v>5965</v>
      </c>
      <c r="N240" s="1">
        <v>1039905.51</v>
      </c>
      <c r="O240" s="1" t="s">
        <v>3023</v>
      </c>
      <c r="P240" s="1" t="s">
        <v>4509</v>
      </c>
      <c r="Q240" s="1" t="s">
        <v>4508</v>
      </c>
      <c r="R240" s="1" t="s">
        <v>3020</v>
      </c>
      <c r="S240" s="1" t="s">
        <v>3019</v>
      </c>
      <c r="T240" s="1" t="s">
        <v>3093</v>
      </c>
      <c r="U240" s="1" t="s">
        <v>3040</v>
      </c>
      <c r="V240" s="1" t="s">
        <v>5964</v>
      </c>
      <c r="W240" s="1" t="s">
        <v>4506</v>
      </c>
      <c r="Y240" s="1">
        <v>42165.883981481478</v>
      </c>
      <c r="Z240" s="1">
        <v>44645</v>
      </c>
      <c r="AA240" s="1">
        <v>401768</v>
      </c>
      <c r="AB240" s="1">
        <v>44648.866018518522</v>
      </c>
      <c r="AC240" s="1" t="s">
        <v>5963</v>
      </c>
      <c r="AD240" s="1" t="s">
        <v>3041</v>
      </c>
      <c r="AE240" s="1">
        <v>4095</v>
      </c>
      <c r="AF240" s="1">
        <v>1</v>
      </c>
      <c r="AH240" s="1" t="s">
        <v>3086</v>
      </c>
      <c r="AI240" s="1" t="s">
        <v>3087</v>
      </c>
      <c r="AJ240" s="1" t="s">
        <v>3086</v>
      </c>
      <c r="AK240" s="1" t="s">
        <v>3039</v>
      </c>
      <c r="AL240" s="1" t="s">
        <v>3009</v>
      </c>
      <c r="AM240" s="1" t="s">
        <v>735</v>
      </c>
      <c r="AX240" s="1" t="s">
        <v>5962</v>
      </c>
      <c r="AY240" s="1" t="s">
        <v>2995</v>
      </c>
      <c r="AZ240" s="1" t="s">
        <v>4277</v>
      </c>
      <c r="BA240" s="1">
        <v>615364.48476413998</v>
      </c>
      <c r="BB240" s="1">
        <v>5470809.4652111903</v>
      </c>
      <c r="BC240" s="1">
        <v>10</v>
      </c>
      <c r="BD240" s="1" t="s">
        <v>3082</v>
      </c>
      <c r="BE240" s="1">
        <v>1042.4100000000001</v>
      </c>
      <c r="BG240" s="1">
        <v>42259</v>
      </c>
      <c r="BN240" s="1" t="s">
        <v>3004</v>
      </c>
      <c r="BO240" s="1" t="s">
        <v>4844</v>
      </c>
      <c r="BP240" s="1" t="s">
        <v>4843</v>
      </c>
      <c r="BQ240" s="1" t="s">
        <v>3640</v>
      </c>
      <c r="BR240" s="1" t="s">
        <v>1616</v>
      </c>
      <c r="BS240" s="1" t="s">
        <v>5961</v>
      </c>
      <c r="BT240" s="1" t="s">
        <v>5960</v>
      </c>
      <c r="BV240" s="1" t="s">
        <v>2997</v>
      </c>
      <c r="BW240" s="1" t="s">
        <v>1981</v>
      </c>
      <c r="BX240" s="1" t="s">
        <v>3306</v>
      </c>
      <c r="BY240" s="1" t="s">
        <v>2995</v>
      </c>
      <c r="CB240" s="1" t="s">
        <v>3287</v>
      </c>
      <c r="CC240" s="1" t="s">
        <v>3286</v>
      </c>
      <c r="CD240" s="1" t="s">
        <v>3050</v>
      </c>
      <c r="CO240" s="1" t="s">
        <v>2991</v>
      </c>
      <c r="CP240" s="1" t="s">
        <v>5959</v>
      </c>
      <c r="CW240" s="1" t="s">
        <v>5958</v>
      </c>
      <c r="CX240" s="1" t="s">
        <v>5957</v>
      </c>
      <c r="CY240" s="1" t="s">
        <v>5706</v>
      </c>
      <c r="CZ240" s="1" t="s">
        <v>5894</v>
      </c>
    </row>
    <row r="241" spans="1:104" x14ac:dyDescent="0.2">
      <c r="A241" s="1">
        <f t="shared" si="21"/>
        <v>1039935.38</v>
      </c>
      <c r="C241" s="1" t="str">
        <f t="shared" si="22"/>
        <v>UC</v>
      </c>
      <c r="D241" s="12">
        <f>INDEX(families!$A:$A,MATCH(E241,families!$B:$B,0))</f>
        <v>35</v>
      </c>
      <c r="E241" s="2" t="str">
        <f t="shared" si="23"/>
        <v>UC</v>
      </c>
      <c r="F241" s="1" t="str">
        <f>IF(_xlfn.SINGLE('~10 Other Crossings'!TypeCL)="WC","",_xlfn.CONCAT(UPPER(_xlfn.SINGLE(Description)),IF(ISBLANK(_xlfn.SINGLE(CrossingIdentifierDescription)),""," ["&amp;_xlfn.SINGLE(CrossingIdentifierDescription)&amp;"]")," (",_xlfn.SINGLE(PXID),")"))</f>
        <v>TELUS BURIED PHONE CABLE (U4157.1)</v>
      </c>
      <c r="G24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41" s="1" t="s">
        <v>5956</v>
      </c>
      <c r="N241" s="1">
        <v>1039935.38</v>
      </c>
      <c r="O241" s="1" t="s">
        <v>3023</v>
      </c>
      <c r="P241" s="1" t="s">
        <v>5955</v>
      </c>
      <c r="Q241" s="1" t="s">
        <v>5954</v>
      </c>
      <c r="R241" s="1" t="s">
        <v>3020</v>
      </c>
      <c r="S241" s="1" t="s">
        <v>3019</v>
      </c>
      <c r="T241" s="1" t="s">
        <v>3093</v>
      </c>
      <c r="U241" s="1" t="s">
        <v>3821</v>
      </c>
      <c r="V241" s="1" t="s">
        <v>5953</v>
      </c>
      <c r="W241" s="1" t="s">
        <v>3102</v>
      </c>
      <c r="Y241" s="1">
        <v>43768.843171296299</v>
      </c>
      <c r="Z241" s="1">
        <v>44645</v>
      </c>
      <c r="AA241" s="1">
        <v>401768</v>
      </c>
      <c r="AB241" s="1">
        <v>44648.866053240738</v>
      </c>
      <c r="AC241" s="1" t="s">
        <v>5952</v>
      </c>
      <c r="AD241" s="1" t="s">
        <v>3056</v>
      </c>
      <c r="AE241" s="1">
        <v>4157</v>
      </c>
      <c r="AF241" s="1">
        <v>1</v>
      </c>
      <c r="AH241" s="1" t="s">
        <v>3086</v>
      </c>
      <c r="AI241" s="1" t="s">
        <v>3011</v>
      </c>
      <c r="AJ241" s="1" t="s">
        <v>3086</v>
      </c>
      <c r="AK241" s="1" t="s">
        <v>3010</v>
      </c>
      <c r="AL241" s="1" t="s">
        <v>3009</v>
      </c>
      <c r="AM241" s="1" t="s">
        <v>3818</v>
      </c>
      <c r="AN241" s="1" t="s">
        <v>3007</v>
      </c>
      <c r="AS241" s="1" t="s">
        <v>3006</v>
      </c>
      <c r="AT241" s="1" t="s">
        <v>3006</v>
      </c>
      <c r="AX241" s="1" t="s">
        <v>5951</v>
      </c>
      <c r="AY241" s="1" t="s">
        <v>2995</v>
      </c>
      <c r="AZ241" s="1" t="s">
        <v>4277</v>
      </c>
      <c r="BA241" s="1">
        <v>615337.16299545998</v>
      </c>
      <c r="BB241" s="1">
        <v>5470797.5165238902</v>
      </c>
      <c r="BC241" s="1">
        <v>10</v>
      </c>
      <c r="BD241" s="1" t="s">
        <v>3082</v>
      </c>
      <c r="BE241" s="1">
        <v>1042.4000000000001</v>
      </c>
      <c r="BG241" s="1">
        <v>43445</v>
      </c>
      <c r="BN241" s="1" t="s">
        <v>3004</v>
      </c>
      <c r="BO241" s="1" t="s">
        <v>4844</v>
      </c>
      <c r="BP241" s="1" t="s">
        <v>4843</v>
      </c>
      <c r="BQ241" s="1" t="s">
        <v>3640</v>
      </c>
      <c r="BR241" s="1" t="s">
        <v>3223</v>
      </c>
      <c r="BS241" s="1" t="s">
        <v>5940</v>
      </c>
      <c r="BT241" s="1" t="s">
        <v>5939</v>
      </c>
      <c r="BV241" s="1" t="s">
        <v>2997</v>
      </c>
      <c r="BW241" s="1" t="s">
        <v>1968</v>
      </c>
      <c r="BX241" s="1" t="s">
        <v>3053</v>
      </c>
      <c r="BY241" s="1" t="s">
        <v>2995</v>
      </c>
      <c r="CB241" s="1" t="s">
        <v>3052</v>
      </c>
      <c r="CC241" s="1" t="s">
        <v>3051</v>
      </c>
      <c r="CD241" s="1" t="s">
        <v>3050</v>
      </c>
      <c r="CO241" s="1" t="s">
        <v>2991</v>
      </c>
      <c r="CP241" s="1" t="s">
        <v>5950</v>
      </c>
      <c r="CW241" s="1" t="s">
        <v>5949</v>
      </c>
      <c r="CX241" s="1" t="s">
        <v>5948</v>
      </c>
      <c r="CY241" s="1" t="s">
        <v>5706</v>
      </c>
      <c r="CZ241" s="1" t="s">
        <v>5884</v>
      </c>
    </row>
    <row r="242" spans="1:104" x14ac:dyDescent="0.2">
      <c r="A242" s="1">
        <f t="shared" si="21"/>
        <v>1039947.24</v>
      </c>
      <c r="C242" s="1" t="str">
        <f t="shared" si="22"/>
        <v>GU</v>
      </c>
      <c r="D242" s="12">
        <f>INDEX(families!$A:$A,MATCH(E242,families!$B:$B,0))</f>
        <v>25</v>
      </c>
      <c r="E242" s="2" t="str">
        <f t="shared" si="23"/>
        <v>GU</v>
      </c>
      <c r="F242" s="1" t="str">
        <f>IF(_xlfn.SINGLE('~10 Other Crossings'!TypeCL)="WC","",_xlfn.CONCAT(UPPER(_xlfn.SINGLE(Description)),IF(ISBLANK(_xlfn.SINGLE(CrossingIdentifierDescription)),""," ["&amp;_xlfn.SINGLE(CrossingIdentifierDescription)&amp;"]")," (",_xlfn.SINGLE(PXID),")"))</f>
        <v>TERASEN (FORTIS) GAS DISTRIBUTION (P3577.1)</v>
      </c>
      <c r="G24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42" s="1" t="s">
        <v>5947</v>
      </c>
      <c r="N242" s="1">
        <v>1039947.24</v>
      </c>
      <c r="O242" s="1" t="s">
        <v>3023</v>
      </c>
      <c r="P242" s="1" t="s">
        <v>5946</v>
      </c>
      <c r="Q242" s="1" t="s">
        <v>5945</v>
      </c>
      <c r="R242" s="1" t="s">
        <v>3020</v>
      </c>
      <c r="S242" s="1" t="s">
        <v>3019</v>
      </c>
      <c r="T242" s="1" t="s">
        <v>3093</v>
      </c>
      <c r="U242" s="1" t="s">
        <v>3017</v>
      </c>
      <c r="V242" s="1" t="s">
        <v>5944</v>
      </c>
      <c r="W242" s="1" t="s">
        <v>5943</v>
      </c>
      <c r="Y242" s="1">
        <v>43767.958321759259</v>
      </c>
      <c r="Z242" s="1">
        <v>44645</v>
      </c>
      <c r="AA242" s="1">
        <v>401768</v>
      </c>
      <c r="AB242" s="1">
        <v>44655.881238425929</v>
      </c>
      <c r="AC242" s="1" t="s">
        <v>5942</v>
      </c>
      <c r="AD242" s="1" t="s">
        <v>3013</v>
      </c>
      <c r="AE242" s="1">
        <v>3577</v>
      </c>
      <c r="AF242" s="1">
        <v>1</v>
      </c>
      <c r="AH242" s="1" t="s">
        <v>3086</v>
      </c>
      <c r="AI242" s="1" t="s">
        <v>3011</v>
      </c>
      <c r="AJ242" s="1" t="s">
        <v>3086</v>
      </c>
      <c r="AK242" s="1" t="s">
        <v>3010</v>
      </c>
      <c r="AL242" s="1" t="s">
        <v>3009</v>
      </c>
      <c r="AM242" s="1" t="s">
        <v>5901</v>
      </c>
      <c r="AN242" s="1" t="s">
        <v>3007</v>
      </c>
      <c r="AS242" s="1" t="s">
        <v>3006</v>
      </c>
      <c r="AT242" s="1" t="s">
        <v>3006</v>
      </c>
      <c r="AX242" s="1" t="s">
        <v>5941</v>
      </c>
      <c r="AY242" s="1" t="s">
        <v>2995</v>
      </c>
      <c r="AZ242" s="1" t="s">
        <v>4277</v>
      </c>
      <c r="BA242" s="1">
        <v>615326.09319977998</v>
      </c>
      <c r="BB242" s="1">
        <v>5470793.2369894497</v>
      </c>
      <c r="BC242" s="1">
        <v>10</v>
      </c>
      <c r="BD242" s="1" t="s">
        <v>3082</v>
      </c>
      <c r="BE242" s="1">
        <v>1042.45</v>
      </c>
      <c r="BG242" s="1">
        <v>43445</v>
      </c>
      <c r="BN242" s="1" t="s">
        <v>3004</v>
      </c>
      <c r="BO242" s="1" t="s">
        <v>4844</v>
      </c>
      <c r="BP242" s="1" t="s">
        <v>4843</v>
      </c>
      <c r="BQ242" s="1" t="s">
        <v>3640</v>
      </c>
      <c r="BR242" s="1" t="s">
        <v>3223</v>
      </c>
      <c r="BS242" s="1" t="s">
        <v>5940</v>
      </c>
      <c r="BT242" s="1" t="s">
        <v>5939</v>
      </c>
      <c r="BV242" s="1" t="s">
        <v>2997</v>
      </c>
      <c r="BW242" s="1" t="s">
        <v>1503</v>
      </c>
      <c r="BX242" s="1" t="s">
        <v>2996</v>
      </c>
      <c r="BY242" s="1" t="s">
        <v>2995</v>
      </c>
      <c r="CB242" s="1" t="s">
        <v>2994</v>
      </c>
      <c r="CC242" s="1" t="s">
        <v>2993</v>
      </c>
      <c r="CD242" s="1" t="s">
        <v>2992</v>
      </c>
      <c r="CO242" s="1" t="s">
        <v>2991</v>
      </c>
      <c r="CP242" s="1" t="s">
        <v>5938</v>
      </c>
      <c r="CW242" s="1" t="s">
        <v>5937</v>
      </c>
      <c r="CX242" s="1" t="s">
        <v>5936</v>
      </c>
      <c r="CY242" s="1" t="s">
        <v>5706</v>
      </c>
      <c r="CZ242" s="1" t="s">
        <v>5875</v>
      </c>
    </row>
    <row r="243" spans="1:104" x14ac:dyDescent="0.2">
      <c r="A243" s="1">
        <f t="shared" si="21"/>
        <v>1040199.15</v>
      </c>
      <c r="C243" s="1" t="str">
        <f t="shared" si="22"/>
        <v>OC</v>
      </c>
      <c r="D243" s="12">
        <f>INDEX(families!$A:$A,MATCH(E243,families!$B:$B,0))</f>
        <v>27</v>
      </c>
      <c r="E243" s="2" t="str">
        <f t="shared" si="23"/>
        <v>OC</v>
      </c>
      <c r="F243" s="1" t="str">
        <f>IF(_xlfn.SINGLE('~10 Other Crossings'!TypeCL)="WC","",_xlfn.CONCAT(UPPER(_xlfn.SINGLE(Description)),IF(ISBLANK(_xlfn.SINGLE(CrossingIdentifierDescription)),""," ["&amp;_xlfn.SINGLE(CrossingIdentifierDescription)&amp;"]")," (",_xlfn.SINGLE(PXID),")"))</f>
        <v>TELUS O/H COMMUNICATIONS CABLE [O/H COMMUNICATION CABLE] (U4401.0)</v>
      </c>
      <c r="G24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43" s="1" t="s">
        <v>5935</v>
      </c>
      <c r="N243" s="1">
        <v>1040199.15</v>
      </c>
      <c r="O243" s="1" t="s">
        <v>3023</v>
      </c>
      <c r="P243" s="1" t="s">
        <v>5934</v>
      </c>
      <c r="Q243" s="1" t="s">
        <v>5933</v>
      </c>
      <c r="R243" s="1" t="s">
        <v>3020</v>
      </c>
      <c r="S243" s="1" t="s">
        <v>3019</v>
      </c>
      <c r="T243" s="1" t="s">
        <v>3093</v>
      </c>
      <c r="U243" s="1" t="s">
        <v>3104</v>
      </c>
      <c r="V243" s="1" t="s">
        <v>3103</v>
      </c>
      <c r="W243" s="1" t="s">
        <v>3102</v>
      </c>
      <c r="Y243" s="1">
        <v>42333.896273148152</v>
      </c>
      <c r="Z243" s="1">
        <v>44645</v>
      </c>
      <c r="AA243" s="1">
        <v>401768</v>
      </c>
      <c r="AB243" s="1">
        <v>44648.866018518522</v>
      </c>
      <c r="AC243" s="1" t="s">
        <v>5932</v>
      </c>
      <c r="AD243" s="1" t="s">
        <v>3056</v>
      </c>
      <c r="AE243" s="1">
        <v>4401</v>
      </c>
      <c r="AF243" s="1">
        <v>0</v>
      </c>
      <c r="AG243" s="1" t="s">
        <v>3104</v>
      </c>
      <c r="AH243" s="1" t="s">
        <v>3086</v>
      </c>
      <c r="AI243" s="1" t="s">
        <v>3087</v>
      </c>
      <c r="AJ243" s="1" t="s">
        <v>3086</v>
      </c>
      <c r="AK243" s="1" t="s">
        <v>3010</v>
      </c>
      <c r="AL243" s="1" t="s">
        <v>3009</v>
      </c>
      <c r="AM243" s="1" t="s">
        <v>3099</v>
      </c>
      <c r="AS243" s="1" t="s">
        <v>3006</v>
      </c>
      <c r="AT243" s="1" t="s">
        <v>1020</v>
      </c>
      <c r="AX243" s="1" t="s">
        <v>5931</v>
      </c>
      <c r="AY243" s="1" t="s">
        <v>2995</v>
      </c>
      <c r="AZ243" s="1" t="s">
        <v>4277</v>
      </c>
      <c r="BA243" s="1">
        <v>615091.08495568996</v>
      </c>
      <c r="BB243" s="1">
        <v>5470702.5180228902</v>
      </c>
      <c r="BC243" s="1">
        <v>10</v>
      </c>
      <c r="BG243" s="1">
        <v>42654</v>
      </c>
      <c r="BN243" s="1" t="s">
        <v>3004</v>
      </c>
      <c r="BO243" s="1" t="s">
        <v>4844</v>
      </c>
      <c r="BP243" s="1" t="s">
        <v>4843</v>
      </c>
      <c r="BQ243" s="1" t="s">
        <v>5735</v>
      </c>
      <c r="BR243" s="1" t="s">
        <v>3000</v>
      </c>
      <c r="BS243" s="1" t="s">
        <v>5899</v>
      </c>
      <c r="BT243" s="1" t="s">
        <v>5898</v>
      </c>
      <c r="BV243" s="1" t="s">
        <v>2997</v>
      </c>
      <c r="BW243" s="1" t="s">
        <v>1020</v>
      </c>
      <c r="BX243" s="1" t="s">
        <v>3194</v>
      </c>
      <c r="BY243" s="1" t="s">
        <v>2995</v>
      </c>
      <c r="CB243" s="1" t="s">
        <v>3193</v>
      </c>
      <c r="CC243" s="1" t="s">
        <v>3192</v>
      </c>
      <c r="CD243" s="1" t="s">
        <v>3035</v>
      </c>
      <c r="CO243" s="1" t="s">
        <v>2991</v>
      </c>
      <c r="CP243" s="1" t="s">
        <v>5930</v>
      </c>
      <c r="CW243" s="1" t="s">
        <v>5929</v>
      </c>
      <c r="CX243" s="1" t="s">
        <v>5928</v>
      </c>
      <c r="CY243" s="1" t="s">
        <v>5706</v>
      </c>
      <c r="CZ243" s="1" t="s">
        <v>5865</v>
      </c>
    </row>
    <row r="244" spans="1:104" x14ac:dyDescent="0.2">
      <c r="A244" s="1">
        <f t="shared" si="21"/>
        <v>1040201.77</v>
      </c>
      <c r="C244" s="1" t="str">
        <f t="shared" si="22"/>
        <v>GD</v>
      </c>
      <c r="D244" s="12">
        <f>INDEX(families!$A:$A,MATCH(E244,families!$B:$B,0))</f>
        <v>23</v>
      </c>
      <c r="E244" s="2" t="str">
        <f t="shared" si="23"/>
        <v>GD</v>
      </c>
      <c r="F244" s="1" t="str">
        <f>IF(_xlfn.SINGLE('~10 Other Crossings'!TypeCL)="WC","",_xlfn.CONCAT(UPPER(_xlfn.SINGLE(Description)),IF(ISBLANK(_xlfn.SINGLE(CrossingIdentifierDescription)),""," ["&amp;_xlfn.SINGLE(CrossingIdentifierDescription)&amp;"]")," (",_xlfn.SINGLE(PXID),")"))</f>
        <v>FORTISBC U/G PIPE NPS 42 GAS DIST [GAS DISTRIBUTION] (P3578.1)</v>
      </c>
      <c r="G24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44" s="1" t="s">
        <v>5927</v>
      </c>
      <c r="N244" s="1">
        <v>1040201.77</v>
      </c>
      <c r="O244" s="1" t="s">
        <v>3023</v>
      </c>
      <c r="P244" s="1" t="s">
        <v>5926</v>
      </c>
      <c r="Q244" s="1" t="s">
        <v>5925</v>
      </c>
      <c r="R244" s="1" t="s">
        <v>3020</v>
      </c>
      <c r="S244" s="1" t="s">
        <v>3019</v>
      </c>
      <c r="T244" s="1" t="s">
        <v>3093</v>
      </c>
      <c r="U244" s="1" t="s">
        <v>3017</v>
      </c>
      <c r="V244" s="1" t="s">
        <v>5924</v>
      </c>
      <c r="W244" s="1" t="s">
        <v>4520</v>
      </c>
      <c r="X244" s="1" t="s">
        <v>4519</v>
      </c>
      <c r="Y244" s="1">
        <v>42165.883981481478</v>
      </c>
      <c r="Z244" s="1">
        <v>44645</v>
      </c>
      <c r="AA244" s="1">
        <v>401768</v>
      </c>
      <c r="AB244" s="1">
        <v>44655.881203703706</v>
      </c>
      <c r="AC244" s="1" t="s">
        <v>5923</v>
      </c>
      <c r="AD244" s="1" t="s">
        <v>3013</v>
      </c>
      <c r="AE244" s="1">
        <v>3578</v>
      </c>
      <c r="AF244" s="1">
        <v>1</v>
      </c>
      <c r="AG244" s="1" t="s">
        <v>4517</v>
      </c>
      <c r="AH244" s="1" t="s">
        <v>3086</v>
      </c>
      <c r="AI244" s="1" t="s">
        <v>3087</v>
      </c>
      <c r="AJ244" s="1" t="s">
        <v>3086</v>
      </c>
      <c r="AK244" s="1" t="s">
        <v>3010</v>
      </c>
      <c r="AL244" s="1" t="s">
        <v>3009</v>
      </c>
      <c r="AM244" s="1" t="s">
        <v>4516</v>
      </c>
      <c r="AN244" s="1" t="s">
        <v>3007</v>
      </c>
      <c r="AQ244" s="1" t="s">
        <v>3401</v>
      </c>
      <c r="AR244" s="1">
        <v>42</v>
      </c>
      <c r="AS244" s="1" t="s">
        <v>3006</v>
      </c>
      <c r="AT244" s="1" t="s">
        <v>3006</v>
      </c>
      <c r="AX244" s="1" t="s">
        <v>5922</v>
      </c>
      <c r="AY244" s="1" t="s">
        <v>2995</v>
      </c>
      <c r="AZ244" s="1" t="s">
        <v>4277</v>
      </c>
      <c r="BA244" s="1">
        <v>615088.68159001996</v>
      </c>
      <c r="BB244" s="1">
        <v>5470701.4892789004</v>
      </c>
      <c r="BC244" s="1">
        <v>10</v>
      </c>
      <c r="BD244" s="1" t="s">
        <v>3082</v>
      </c>
      <c r="BE244" s="1">
        <v>1042.71</v>
      </c>
      <c r="BG244" s="1">
        <v>42260</v>
      </c>
      <c r="BN244" s="1" t="s">
        <v>3004</v>
      </c>
      <c r="BO244" s="1" t="s">
        <v>4844</v>
      </c>
      <c r="BP244" s="1" t="s">
        <v>4843</v>
      </c>
      <c r="BQ244" s="1" t="s">
        <v>5735</v>
      </c>
      <c r="BR244" s="1" t="s">
        <v>3000</v>
      </c>
      <c r="BS244" s="1" t="s">
        <v>5899</v>
      </c>
      <c r="BT244" s="1" t="s">
        <v>5898</v>
      </c>
      <c r="BV244" s="1" t="s">
        <v>2997</v>
      </c>
      <c r="BW244" s="1" t="s">
        <v>1503</v>
      </c>
      <c r="BX244" s="1" t="s">
        <v>2996</v>
      </c>
      <c r="BY244" s="1" t="s">
        <v>2995</v>
      </c>
      <c r="CB244" s="1" t="s">
        <v>2994</v>
      </c>
      <c r="CC244" s="1" t="s">
        <v>2993</v>
      </c>
      <c r="CD244" s="1" t="s">
        <v>2992</v>
      </c>
      <c r="CO244" s="1" t="s">
        <v>2991</v>
      </c>
      <c r="CP244" s="1" t="s">
        <v>5921</v>
      </c>
      <c r="CW244" s="1" t="s">
        <v>5896</v>
      </c>
      <c r="CX244" s="1" t="s">
        <v>5895</v>
      </c>
      <c r="CY244" s="1" t="s">
        <v>5706</v>
      </c>
      <c r="CZ244" s="1" t="s">
        <v>5857</v>
      </c>
    </row>
    <row r="245" spans="1:104" x14ac:dyDescent="0.2">
      <c r="A245" s="1">
        <f t="shared" si="21"/>
        <v>1040209.46</v>
      </c>
      <c r="C245" s="1" t="str">
        <f t="shared" si="22"/>
        <v>RD</v>
      </c>
      <c r="D245" s="12">
        <f>INDEX(families!$A:$A,MATCH(E245,families!$B:$B,0))</f>
        <v>31</v>
      </c>
      <c r="E245" s="2" t="str">
        <f t="shared" si="23"/>
        <v>RD</v>
      </c>
      <c r="F245" s="1" t="str">
        <f>IF(_xlfn.SINGLE('~10 Other Crossings'!TypeCL)="WC","",_xlfn.CONCAT(UPPER(_xlfn.SINGLE(Description)),IF(ISBLANK(_xlfn.SINGLE(CrossingIdentifierDescription)),""," ["&amp;_xlfn.SINGLE(CrossingIdentifierDescription)&amp;"]")," (",_xlfn.SINGLE(PXID),")"))</f>
        <v>MOUNT HOPE RD (T4096.1)</v>
      </c>
      <c r="G24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45" s="1" t="s">
        <v>5920</v>
      </c>
      <c r="N245" s="1">
        <v>1040209.46</v>
      </c>
      <c r="O245" s="1" t="s">
        <v>3023</v>
      </c>
      <c r="P245" s="1" t="s">
        <v>5883</v>
      </c>
      <c r="Q245" s="1" t="s">
        <v>5882</v>
      </c>
      <c r="R245" s="1" t="s">
        <v>3020</v>
      </c>
      <c r="S245" s="1" t="s">
        <v>3019</v>
      </c>
      <c r="T245" s="1" t="s">
        <v>3093</v>
      </c>
      <c r="U245" s="1" t="s">
        <v>3040</v>
      </c>
      <c r="V245" s="1" t="s">
        <v>5919</v>
      </c>
      <c r="W245" s="1" t="s">
        <v>4506</v>
      </c>
      <c r="Y245" s="1">
        <v>42165.883981481478</v>
      </c>
      <c r="Z245" s="1">
        <v>44645</v>
      </c>
      <c r="AA245" s="1">
        <v>401768</v>
      </c>
      <c r="AB245" s="1">
        <v>44648.866018518522</v>
      </c>
      <c r="AC245" s="1" t="s">
        <v>5918</v>
      </c>
      <c r="AD245" s="1" t="s">
        <v>3041</v>
      </c>
      <c r="AE245" s="1">
        <v>4096</v>
      </c>
      <c r="AF245" s="1">
        <v>1</v>
      </c>
      <c r="AH245" s="1" t="s">
        <v>3086</v>
      </c>
      <c r="AI245" s="1" t="s">
        <v>3087</v>
      </c>
      <c r="AJ245" s="1" t="s">
        <v>3086</v>
      </c>
      <c r="AK245" s="1" t="s">
        <v>3039</v>
      </c>
      <c r="AL245" s="1" t="s">
        <v>3009</v>
      </c>
      <c r="AM245" s="1" t="s">
        <v>735</v>
      </c>
      <c r="AX245" s="1" t="s">
        <v>5917</v>
      </c>
      <c r="AY245" s="1" t="s">
        <v>2995</v>
      </c>
      <c r="AZ245" s="1" t="s">
        <v>4277</v>
      </c>
      <c r="BA245" s="1">
        <v>615081.50624987995</v>
      </c>
      <c r="BB245" s="1">
        <v>5470698.7012842996</v>
      </c>
      <c r="BC245" s="1">
        <v>10</v>
      </c>
      <c r="BD245" s="1" t="s">
        <v>3082</v>
      </c>
      <c r="BE245" s="1">
        <v>1042.71</v>
      </c>
      <c r="BG245" s="1">
        <v>42260</v>
      </c>
      <c r="BN245" s="1" t="s">
        <v>3004</v>
      </c>
      <c r="BO245" s="1" t="s">
        <v>4844</v>
      </c>
      <c r="BP245" s="1" t="s">
        <v>4843</v>
      </c>
      <c r="BQ245" s="1" t="s">
        <v>5735</v>
      </c>
      <c r="BR245" s="1" t="s">
        <v>3000</v>
      </c>
      <c r="BS245" s="1" t="s">
        <v>5899</v>
      </c>
      <c r="BT245" s="1" t="s">
        <v>5898</v>
      </c>
      <c r="BV245" s="1" t="s">
        <v>2997</v>
      </c>
      <c r="BW245" s="1" t="s">
        <v>1981</v>
      </c>
      <c r="BX245" s="1" t="s">
        <v>3306</v>
      </c>
      <c r="BY245" s="1" t="s">
        <v>2995</v>
      </c>
      <c r="CB245" s="1" t="s">
        <v>3287</v>
      </c>
      <c r="CC245" s="1" t="s">
        <v>3286</v>
      </c>
      <c r="CD245" s="1" t="s">
        <v>3050</v>
      </c>
      <c r="CO245" s="1" t="s">
        <v>2991</v>
      </c>
      <c r="CP245" s="1" t="s">
        <v>5916</v>
      </c>
      <c r="CW245" s="1" t="s">
        <v>5877</v>
      </c>
      <c r="CX245" s="1" t="s">
        <v>5915</v>
      </c>
      <c r="CY245" s="1" t="s">
        <v>5706</v>
      </c>
      <c r="CZ245" s="1" t="s">
        <v>5847</v>
      </c>
    </row>
    <row r="246" spans="1:104" x14ac:dyDescent="0.2">
      <c r="A246" s="1">
        <f t="shared" si="21"/>
        <v>1040210.11</v>
      </c>
      <c r="C246" s="1" t="str">
        <f t="shared" si="22"/>
        <v>OE</v>
      </c>
      <c r="D246" s="12">
        <f>INDEX(families!$A:$A,MATCH(E246,families!$B:$B,0))</f>
        <v>28</v>
      </c>
      <c r="E246" s="2" t="str">
        <f t="shared" si="23"/>
        <v>OE</v>
      </c>
      <c r="F246" s="1" t="str">
        <f>IF(_xlfn.SINGLE('~10 Other Crossings'!TypeCL)="WC","",_xlfn.CONCAT(UPPER(_xlfn.SINGLE(Description)),IF(ISBLANK(_xlfn.SINGLE(CrossingIdentifierDescription)),""," ["&amp;_xlfn.SINGLE(CrossingIdentifierDescription)&amp;"]")," (",_xlfn.SINGLE(PXID),")"))</f>
        <v>BC HYDRO O/H DISTRIBUTION [DISTRIBUTION] (U4402.0)</v>
      </c>
      <c r="G24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46" s="1" t="s">
        <v>5914</v>
      </c>
      <c r="N246" s="1">
        <v>1040210.11</v>
      </c>
      <c r="O246" s="1" t="s">
        <v>3023</v>
      </c>
      <c r="P246" s="1" t="s">
        <v>5913</v>
      </c>
      <c r="Q246" s="1" t="s">
        <v>5912</v>
      </c>
      <c r="R246" s="1" t="s">
        <v>3020</v>
      </c>
      <c r="S246" s="1" t="s">
        <v>3019</v>
      </c>
      <c r="T246" s="1" t="s">
        <v>3093</v>
      </c>
      <c r="U246" s="1" t="s">
        <v>3092</v>
      </c>
      <c r="V246" s="1" t="s">
        <v>3091</v>
      </c>
      <c r="W246" s="1" t="s">
        <v>3090</v>
      </c>
      <c r="Y246" s="1">
        <v>44273.791944444441</v>
      </c>
      <c r="Z246" s="1">
        <v>44645</v>
      </c>
      <c r="AA246" s="1">
        <v>401768</v>
      </c>
      <c r="AB246" s="1">
        <v>44648.866087962961</v>
      </c>
      <c r="AC246" s="1" t="s">
        <v>5911</v>
      </c>
      <c r="AD246" s="1" t="s">
        <v>3056</v>
      </c>
      <c r="AE246" s="1">
        <v>4402</v>
      </c>
      <c r="AF246" s="1">
        <v>0</v>
      </c>
      <c r="AG246" s="1" t="s">
        <v>3088</v>
      </c>
      <c r="AH246" s="1" t="s">
        <v>3086</v>
      </c>
      <c r="AI246" s="1" t="s">
        <v>3087</v>
      </c>
      <c r="AJ246" s="1" t="s">
        <v>3086</v>
      </c>
      <c r="AK246" s="1" t="s">
        <v>3010</v>
      </c>
      <c r="AL246" s="1" t="s">
        <v>3009</v>
      </c>
      <c r="AM246" s="1" t="s">
        <v>3085</v>
      </c>
      <c r="AS246" s="1" t="s">
        <v>3006</v>
      </c>
      <c r="AT246" s="1" t="s">
        <v>1020</v>
      </c>
      <c r="AX246" s="1" t="s">
        <v>5910</v>
      </c>
      <c r="AY246" s="1" t="s">
        <v>2995</v>
      </c>
      <c r="AZ246" s="1" t="s">
        <v>4277</v>
      </c>
      <c r="BA246" s="1">
        <v>615080.58004469995</v>
      </c>
      <c r="BB246" s="1">
        <v>5470699.3199789096</v>
      </c>
      <c r="BC246" s="1">
        <v>10</v>
      </c>
      <c r="BG246" s="1">
        <v>42654</v>
      </c>
      <c r="BN246" s="1" t="s">
        <v>3004</v>
      </c>
      <c r="BO246" s="1" t="s">
        <v>4844</v>
      </c>
      <c r="BP246" s="1" t="s">
        <v>4843</v>
      </c>
      <c r="BQ246" s="1" t="s">
        <v>5735</v>
      </c>
      <c r="BR246" s="1" t="s">
        <v>3000</v>
      </c>
      <c r="BS246" s="1" t="s">
        <v>5899</v>
      </c>
      <c r="BT246" s="1" t="s">
        <v>5898</v>
      </c>
      <c r="BV246" s="1" t="s">
        <v>2997</v>
      </c>
      <c r="BW246" s="1" t="s">
        <v>1020</v>
      </c>
      <c r="BX246" s="1" t="s">
        <v>3194</v>
      </c>
      <c r="BY246" s="1" t="s">
        <v>2995</v>
      </c>
      <c r="CB246" s="1" t="s">
        <v>3193</v>
      </c>
      <c r="CC246" s="1" t="s">
        <v>3192</v>
      </c>
      <c r="CD246" s="1" t="s">
        <v>3035</v>
      </c>
      <c r="CO246" s="1" t="s">
        <v>3318</v>
      </c>
      <c r="CP246" s="1" t="s">
        <v>5909</v>
      </c>
      <c r="CW246" s="1" t="s">
        <v>5908</v>
      </c>
      <c r="CX246" s="1" t="s">
        <v>5907</v>
      </c>
      <c r="CY246" s="1" t="s">
        <v>5706</v>
      </c>
      <c r="CZ246" s="1" t="s">
        <v>5843</v>
      </c>
    </row>
    <row r="247" spans="1:104" x14ac:dyDescent="0.2">
      <c r="A247" s="1">
        <f t="shared" si="21"/>
        <v>1040215.56</v>
      </c>
      <c r="C247" s="1" t="str">
        <f t="shared" si="22"/>
        <v>GU</v>
      </c>
      <c r="D247" s="12">
        <f>INDEX(families!$A:$A,MATCH(E247,families!$B:$B,0))</f>
        <v>25</v>
      </c>
      <c r="E247" s="2" t="str">
        <f t="shared" si="23"/>
        <v>GU</v>
      </c>
      <c r="F247" s="1" t="str">
        <f>IF(_xlfn.SINGLE('~10 Other Crossings'!TypeCL)="WC","",_xlfn.CONCAT(UPPER(_xlfn.SINGLE(Description)),IF(ISBLANK(_xlfn.SINGLE(CrossingIdentifierDescription)),""," ["&amp;_xlfn.SINGLE(CrossingIdentifierDescription)&amp;"]")," (",_xlfn.SINGLE(PXID),")"))</f>
        <v>FORTISBC U/G PIPE GAS DIST (P3579.1)</v>
      </c>
      <c r="G24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47" s="1" t="s">
        <v>5906</v>
      </c>
      <c r="N247" s="1">
        <v>1040215.56</v>
      </c>
      <c r="O247" s="1" t="s">
        <v>3023</v>
      </c>
      <c r="P247" s="1" t="s">
        <v>5905</v>
      </c>
      <c r="Q247" s="1" t="s">
        <v>5904</v>
      </c>
      <c r="R247" s="1" t="s">
        <v>3020</v>
      </c>
      <c r="S247" s="1" t="s">
        <v>3019</v>
      </c>
      <c r="T247" s="1" t="s">
        <v>3093</v>
      </c>
      <c r="U247" s="1" t="s">
        <v>3017</v>
      </c>
      <c r="V247" s="1" t="s">
        <v>5903</v>
      </c>
      <c r="W247" s="1" t="s">
        <v>4520</v>
      </c>
      <c r="Y247" s="1">
        <v>43592.71297453704</v>
      </c>
      <c r="Z247" s="1">
        <v>44645</v>
      </c>
      <c r="AA247" s="1">
        <v>401768</v>
      </c>
      <c r="AB247" s="1">
        <v>44655.881226851852</v>
      </c>
      <c r="AC247" s="1" t="s">
        <v>5902</v>
      </c>
      <c r="AD247" s="1" t="s">
        <v>3013</v>
      </c>
      <c r="AE247" s="1">
        <v>3579</v>
      </c>
      <c r="AF247" s="1">
        <v>1</v>
      </c>
      <c r="AH247" s="1" t="s">
        <v>3086</v>
      </c>
      <c r="AI247" s="1" t="s">
        <v>3087</v>
      </c>
      <c r="AJ247" s="1" t="s">
        <v>3086</v>
      </c>
      <c r="AK247" s="1" t="s">
        <v>3010</v>
      </c>
      <c r="AL247" s="1" t="s">
        <v>3009</v>
      </c>
      <c r="AM247" s="1" t="s">
        <v>5901</v>
      </c>
      <c r="AN247" s="1" t="s">
        <v>3007</v>
      </c>
      <c r="AS247" s="1" t="s">
        <v>3006</v>
      </c>
      <c r="AT247" s="1" t="s">
        <v>3006</v>
      </c>
      <c r="AX247" s="1" t="s">
        <v>5900</v>
      </c>
      <c r="AY247" s="1" t="s">
        <v>2995</v>
      </c>
      <c r="AZ247" s="1" t="s">
        <v>4277</v>
      </c>
      <c r="BA247" s="1">
        <v>615075.48137272999</v>
      </c>
      <c r="BB247" s="1">
        <v>5470697.39483146</v>
      </c>
      <c r="BC247" s="1">
        <v>10</v>
      </c>
      <c r="BD247" s="1" t="s">
        <v>3082</v>
      </c>
      <c r="BE247" s="1">
        <v>1042.73</v>
      </c>
      <c r="BN247" s="1" t="s">
        <v>3004</v>
      </c>
      <c r="BO247" s="1" t="s">
        <v>4844</v>
      </c>
      <c r="BP247" s="1" t="s">
        <v>4843</v>
      </c>
      <c r="BQ247" s="1" t="s">
        <v>5735</v>
      </c>
      <c r="BR247" s="1" t="s">
        <v>3000</v>
      </c>
      <c r="BS247" s="1" t="s">
        <v>5899</v>
      </c>
      <c r="BT247" s="1" t="s">
        <v>5898</v>
      </c>
      <c r="BV247" s="1" t="s">
        <v>2997</v>
      </c>
      <c r="BW247" s="1" t="s">
        <v>1503</v>
      </c>
      <c r="BX247" s="1" t="s">
        <v>2996</v>
      </c>
      <c r="BY247" s="1" t="s">
        <v>2995</v>
      </c>
      <c r="CB247" s="1" t="s">
        <v>2994</v>
      </c>
      <c r="CC247" s="1" t="s">
        <v>2993</v>
      </c>
      <c r="CD247" s="1" t="s">
        <v>2992</v>
      </c>
      <c r="CO247" s="1" t="s">
        <v>2991</v>
      </c>
      <c r="CP247" s="1" t="s">
        <v>5897</v>
      </c>
      <c r="CW247" s="1" t="s">
        <v>5896</v>
      </c>
      <c r="CX247" s="1" t="s">
        <v>5895</v>
      </c>
      <c r="CY247" s="1" t="s">
        <v>5706</v>
      </c>
      <c r="CZ247" s="1" t="s">
        <v>5835</v>
      </c>
    </row>
    <row r="248" spans="1:104" x14ac:dyDescent="0.2">
      <c r="A248" s="1">
        <f t="shared" si="21"/>
        <v>1040346.62</v>
      </c>
      <c r="C248" s="1" t="str">
        <f t="shared" si="22"/>
        <v>UC</v>
      </c>
      <c r="D248" s="12">
        <f>INDEX(families!$A:$A,MATCH(E248,families!$B:$B,0))</f>
        <v>35</v>
      </c>
      <c r="E248" s="2" t="str">
        <f t="shared" si="23"/>
        <v>UC</v>
      </c>
      <c r="F248" s="1" t="str">
        <f>IF(_xlfn.SINGLE('~10 Other Crossings'!TypeCL)="WC","",_xlfn.CONCAT(UPPER(_xlfn.SINGLE(Description)),IF(ISBLANK(_xlfn.SINGLE(CrossingIdentifierDescription)),""," ["&amp;_xlfn.SINGLE(CrossingIdentifierDescription)&amp;"]")," (",_xlfn.SINGLE(PXID),")"))</f>
        <v>SHAW BURIED PHONE CABLE (U4160.1)</v>
      </c>
      <c r="G24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48" s="1" t="s">
        <v>5894</v>
      </c>
      <c r="N248" s="1">
        <v>1040346.62</v>
      </c>
      <c r="O248" s="1" t="s">
        <v>3023</v>
      </c>
      <c r="P248" s="1" t="s">
        <v>5893</v>
      </c>
      <c r="Q248" s="1" t="s">
        <v>5892</v>
      </c>
      <c r="R248" s="1" t="s">
        <v>3020</v>
      </c>
      <c r="S248" s="1" t="s">
        <v>3019</v>
      </c>
      <c r="T248" s="1" t="s">
        <v>3093</v>
      </c>
      <c r="U248" s="1" t="s">
        <v>3821</v>
      </c>
      <c r="V248" s="1" t="s">
        <v>4892</v>
      </c>
      <c r="W248" s="1" t="s">
        <v>3111</v>
      </c>
      <c r="Y248" s="1">
        <v>43592.71297453704</v>
      </c>
      <c r="Z248" s="1">
        <v>44645</v>
      </c>
      <c r="AA248" s="1">
        <v>401768</v>
      </c>
      <c r="AB248" s="1">
        <v>44648.866053240738</v>
      </c>
      <c r="AC248" s="1" t="s">
        <v>5891</v>
      </c>
      <c r="AD248" s="1" t="s">
        <v>3056</v>
      </c>
      <c r="AE248" s="1">
        <v>4160</v>
      </c>
      <c r="AF248" s="1">
        <v>1</v>
      </c>
      <c r="AH248" s="1" t="s">
        <v>3086</v>
      </c>
      <c r="AI248" s="1" t="s">
        <v>3087</v>
      </c>
      <c r="AJ248" s="1" t="s">
        <v>3086</v>
      </c>
      <c r="AK248" s="1" t="s">
        <v>3010</v>
      </c>
      <c r="AL248" s="1" t="s">
        <v>3009</v>
      </c>
      <c r="AM248" s="1" t="s">
        <v>3818</v>
      </c>
      <c r="AN248" s="1" t="s">
        <v>3007</v>
      </c>
      <c r="AS248" s="1" t="s">
        <v>3006</v>
      </c>
      <c r="AT248" s="1" t="s">
        <v>3006</v>
      </c>
      <c r="AX248" s="1" t="s">
        <v>5890</v>
      </c>
      <c r="AY248" s="1" t="s">
        <v>2995</v>
      </c>
      <c r="AZ248" s="1" t="s">
        <v>4277</v>
      </c>
      <c r="BA248" s="1">
        <v>614953.07401015004</v>
      </c>
      <c r="BB248" s="1">
        <v>5470650.5666810302</v>
      </c>
      <c r="BC248" s="1">
        <v>10</v>
      </c>
      <c r="BD248" s="1" t="s">
        <v>3082</v>
      </c>
      <c r="BE248" s="1">
        <v>1042.8599999999999</v>
      </c>
      <c r="BG248" s="1">
        <v>42260</v>
      </c>
      <c r="BN248" s="1" t="s">
        <v>3004</v>
      </c>
      <c r="BO248" s="1" t="s">
        <v>4844</v>
      </c>
      <c r="BP248" s="1" t="s">
        <v>4843</v>
      </c>
      <c r="BQ248" s="1" t="s">
        <v>5735</v>
      </c>
      <c r="BR248" s="1" t="s">
        <v>3000</v>
      </c>
      <c r="BS248" s="1" t="s">
        <v>5889</v>
      </c>
      <c r="BT248" s="1" t="s">
        <v>5888</v>
      </c>
      <c r="BV248" s="1" t="s">
        <v>2997</v>
      </c>
      <c r="BW248" s="1" t="s">
        <v>1968</v>
      </c>
      <c r="BX248" s="1" t="s">
        <v>3053</v>
      </c>
      <c r="BY248" s="1" t="s">
        <v>2995</v>
      </c>
      <c r="CB248" s="1" t="s">
        <v>3052</v>
      </c>
      <c r="CC248" s="1" t="s">
        <v>3051</v>
      </c>
      <c r="CD248" s="1" t="s">
        <v>3050</v>
      </c>
      <c r="CO248" s="1" t="s">
        <v>2991</v>
      </c>
      <c r="CP248" s="1" t="s">
        <v>5887</v>
      </c>
      <c r="CW248" s="1" t="s">
        <v>5886</v>
      </c>
      <c r="CX248" s="1" t="s">
        <v>5885</v>
      </c>
      <c r="CY248" s="1" t="s">
        <v>5706</v>
      </c>
      <c r="CZ248" s="1" t="s">
        <v>5827</v>
      </c>
    </row>
    <row r="249" spans="1:104" x14ac:dyDescent="0.2">
      <c r="A249" s="1">
        <f t="shared" si="21"/>
        <v>1040352.7</v>
      </c>
      <c r="C249" s="1" t="str">
        <f t="shared" si="22"/>
        <v>RD</v>
      </c>
      <c r="D249" s="12">
        <f>INDEX(families!$A:$A,MATCH(E249,families!$B:$B,0))</f>
        <v>31</v>
      </c>
      <c r="E249" s="2" t="str">
        <f t="shared" si="23"/>
        <v>RD</v>
      </c>
      <c r="F249" s="1" t="str">
        <f>IF(_xlfn.SINGLE('~10 Other Crossings'!TypeCL)="WC","",_xlfn.CONCAT(UPPER(_xlfn.SINGLE(Description)),IF(ISBLANK(_xlfn.SINGLE(CrossingIdentifierDescription)),""," ["&amp;_xlfn.SINGLE(CrossingIdentifierDescription)&amp;"]")," (",_xlfn.SINGLE(PXID),")"))</f>
        <v>ACACIA DR (T4097.1)</v>
      </c>
      <c r="G24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49" s="1" t="s">
        <v>5884</v>
      </c>
      <c r="N249" s="1">
        <v>1040352.7</v>
      </c>
      <c r="O249" s="1" t="s">
        <v>3023</v>
      </c>
      <c r="P249" s="1" t="s">
        <v>5883</v>
      </c>
      <c r="Q249" s="1" t="s">
        <v>5882</v>
      </c>
      <c r="R249" s="1" t="s">
        <v>3020</v>
      </c>
      <c r="S249" s="1" t="s">
        <v>3019</v>
      </c>
      <c r="T249" s="1" t="s">
        <v>3093</v>
      </c>
      <c r="U249" s="1" t="s">
        <v>3040</v>
      </c>
      <c r="V249" s="1" t="s">
        <v>5881</v>
      </c>
      <c r="W249" s="1" t="s">
        <v>4506</v>
      </c>
      <c r="Y249" s="1">
        <v>42165.883981481478</v>
      </c>
      <c r="Z249" s="1">
        <v>44645</v>
      </c>
      <c r="AA249" s="1">
        <v>401768</v>
      </c>
      <c r="AB249" s="1">
        <v>44648.866018518522</v>
      </c>
      <c r="AC249" s="1" t="s">
        <v>5880</v>
      </c>
      <c r="AD249" s="1" t="s">
        <v>3041</v>
      </c>
      <c r="AE249" s="1">
        <v>4097</v>
      </c>
      <c r="AF249" s="1">
        <v>1</v>
      </c>
      <c r="AH249" s="1" t="s">
        <v>3086</v>
      </c>
      <c r="AI249" s="1" t="s">
        <v>3087</v>
      </c>
      <c r="AJ249" s="1" t="s">
        <v>3086</v>
      </c>
      <c r="AK249" s="1" t="s">
        <v>3039</v>
      </c>
      <c r="AL249" s="1" t="s">
        <v>3009</v>
      </c>
      <c r="AM249" s="1" t="s">
        <v>735</v>
      </c>
      <c r="AX249" s="1" t="s">
        <v>5879</v>
      </c>
      <c r="AY249" s="1" t="s">
        <v>2995</v>
      </c>
      <c r="AZ249" s="1" t="s">
        <v>4277</v>
      </c>
      <c r="BA249" s="1">
        <v>614947.57542468002</v>
      </c>
      <c r="BB249" s="1">
        <v>5470647.9082526704</v>
      </c>
      <c r="BC249" s="1">
        <v>10</v>
      </c>
      <c r="BD249" s="1" t="s">
        <v>3082</v>
      </c>
      <c r="BE249" s="1">
        <v>1042.8599999999999</v>
      </c>
      <c r="BG249" s="1">
        <v>42260</v>
      </c>
      <c r="BN249" s="1" t="s">
        <v>3004</v>
      </c>
      <c r="BO249" s="1" t="s">
        <v>4844</v>
      </c>
      <c r="BP249" s="1" t="s">
        <v>4843</v>
      </c>
      <c r="BQ249" s="1" t="s">
        <v>5735</v>
      </c>
      <c r="BR249" s="1" t="s">
        <v>3000</v>
      </c>
      <c r="BS249" s="1" t="s">
        <v>5870</v>
      </c>
      <c r="BT249" s="1" t="s">
        <v>5869</v>
      </c>
      <c r="BV249" s="1" t="s">
        <v>2997</v>
      </c>
      <c r="BW249" s="1" t="s">
        <v>1981</v>
      </c>
      <c r="BX249" s="1" t="s">
        <v>3306</v>
      </c>
      <c r="BY249" s="1" t="s">
        <v>2995</v>
      </c>
      <c r="CB249" s="1" t="s">
        <v>3287</v>
      </c>
      <c r="CC249" s="1" t="s">
        <v>3286</v>
      </c>
      <c r="CD249" s="1" t="s">
        <v>3050</v>
      </c>
      <c r="CO249" s="1" t="s">
        <v>2991</v>
      </c>
      <c r="CP249" s="1" t="s">
        <v>5878</v>
      </c>
      <c r="CW249" s="1" t="s">
        <v>5877</v>
      </c>
      <c r="CX249" s="1" t="s">
        <v>5876</v>
      </c>
      <c r="CY249" s="1" t="s">
        <v>5706</v>
      </c>
      <c r="CZ249" s="1" t="s">
        <v>5819</v>
      </c>
    </row>
    <row r="250" spans="1:104" x14ac:dyDescent="0.2">
      <c r="A250" s="1">
        <f t="shared" si="21"/>
        <v>1040357.54</v>
      </c>
      <c r="C250" s="1" t="str">
        <f t="shared" si="22"/>
        <v>GD</v>
      </c>
      <c r="D250" s="12">
        <f>INDEX(families!$A:$A,MATCH(E250,families!$B:$B,0))</f>
        <v>23</v>
      </c>
      <c r="E250" s="2" t="str">
        <f t="shared" si="23"/>
        <v>GD</v>
      </c>
      <c r="F250" s="1" t="str">
        <f>IF(_xlfn.SINGLE('~10 Other Crossings'!TypeCL)="WC","",_xlfn.CONCAT(UPPER(_xlfn.SINGLE(Description)),IF(ISBLANK(_xlfn.SINGLE(CrossingIdentifierDescription)),""," ["&amp;_xlfn.SINGLE(CrossingIdentifierDescription)&amp;"]")," (",_xlfn.SINGLE(PXID),")"))</f>
        <v>FORTISBC U/G PIPE 60 GAS DIST [GAS DISTRIBUTION] (P3628.1)</v>
      </c>
      <c r="G25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50" s="1" t="s">
        <v>5875</v>
      </c>
      <c r="N250" s="1">
        <v>1040357.54</v>
      </c>
      <c r="O250" s="1" t="s">
        <v>3023</v>
      </c>
      <c r="P250" s="1" t="s">
        <v>5874</v>
      </c>
      <c r="Q250" s="1" t="s">
        <v>5873</v>
      </c>
      <c r="R250" s="1" t="s">
        <v>3020</v>
      </c>
      <c r="S250" s="1" t="s">
        <v>3019</v>
      </c>
      <c r="T250" s="1" t="s">
        <v>3093</v>
      </c>
      <c r="U250" s="1" t="s">
        <v>3017</v>
      </c>
      <c r="V250" s="1" t="s">
        <v>4987</v>
      </c>
      <c r="W250" s="1" t="s">
        <v>4520</v>
      </c>
      <c r="X250" s="1" t="s">
        <v>4519</v>
      </c>
      <c r="Y250" s="1">
        <v>43592.71297453704</v>
      </c>
      <c r="Z250" s="1">
        <v>44645</v>
      </c>
      <c r="AA250" s="1">
        <v>401768</v>
      </c>
      <c r="AB250" s="1">
        <v>44655.881226851852</v>
      </c>
      <c r="AC250" s="1" t="s">
        <v>5872</v>
      </c>
      <c r="AD250" s="1" t="s">
        <v>3013</v>
      </c>
      <c r="AE250" s="1">
        <v>3628</v>
      </c>
      <c r="AF250" s="1">
        <v>1</v>
      </c>
      <c r="AG250" s="1" t="s">
        <v>4517</v>
      </c>
      <c r="AH250" s="1" t="s">
        <v>3086</v>
      </c>
      <c r="AI250" s="1" t="s">
        <v>3087</v>
      </c>
      <c r="AJ250" s="1" t="s">
        <v>3086</v>
      </c>
      <c r="AK250" s="1" t="s">
        <v>3010</v>
      </c>
      <c r="AL250" s="1" t="s">
        <v>3009</v>
      </c>
      <c r="AM250" s="1" t="s">
        <v>4516</v>
      </c>
      <c r="AN250" s="1" t="s">
        <v>3007</v>
      </c>
      <c r="AQ250" s="1" t="s">
        <v>4515</v>
      </c>
      <c r="AR250" s="1">
        <v>60</v>
      </c>
      <c r="AS250" s="1" t="s">
        <v>3006</v>
      </c>
      <c r="AT250" s="1" t="s">
        <v>3006</v>
      </c>
      <c r="AX250" s="1" t="s">
        <v>5871</v>
      </c>
      <c r="AY250" s="1" t="s">
        <v>2995</v>
      </c>
      <c r="AZ250" s="1" t="s">
        <v>4277</v>
      </c>
      <c r="BA250" s="1">
        <v>614942.8721558</v>
      </c>
      <c r="BB250" s="1">
        <v>5470646.6636019498</v>
      </c>
      <c r="BC250" s="1">
        <v>10</v>
      </c>
      <c r="BG250" s="1">
        <v>42263</v>
      </c>
      <c r="BN250" s="1" t="s">
        <v>3004</v>
      </c>
      <c r="BO250" s="1" t="s">
        <v>4844</v>
      </c>
      <c r="BP250" s="1" t="s">
        <v>4843</v>
      </c>
      <c r="BQ250" s="1" t="s">
        <v>5735</v>
      </c>
      <c r="BR250" s="1" t="s">
        <v>3000</v>
      </c>
      <c r="BS250" s="1" t="s">
        <v>5870</v>
      </c>
      <c r="BT250" s="1" t="s">
        <v>5869</v>
      </c>
      <c r="BV250" s="1" t="s">
        <v>2997</v>
      </c>
      <c r="BW250" s="1" t="s">
        <v>1503</v>
      </c>
      <c r="BX250" s="1" t="s">
        <v>2996</v>
      </c>
      <c r="BY250" s="1" t="s">
        <v>2995</v>
      </c>
      <c r="CB250" s="1" t="s">
        <v>2994</v>
      </c>
      <c r="CC250" s="1" t="s">
        <v>2993</v>
      </c>
      <c r="CD250" s="1" t="s">
        <v>2992</v>
      </c>
      <c r="CO250" s="1" t="s">
        <v>2991</v>
      </c>
      <c r="CP250" s="1" t="s">
        <v>5868</v>
      </c>
      <c r="CX250" s="1" t="s">
        <v>5867</v>
      </c>
      <c r="CY250" s="1" t="s">
        <v>5706</v>
      </c>
      <c r="CZ250" s="1" t="s">
        <v>5866</v>
      </c>
    </row>
    <row r="251" spans="1:104" x14ac:dyDescent="0.2">
      <c r="A251" s="1">
        <f t="shared" si="21"/>
        <v>1040359.55</v>
      </c>
      <c r="C251" s="1" t="str">
        <f t="shared" si="22"/>
        <v>UE</v>
      </c>
      <c r="D251" s="12">
        <f>INDEX(families!$A:$A,MATCH(E251,families!$B:$B,0))</f>
        <v>36</v>
      </c>
      <c r="E251" s="2" t="str">
        <f t="shared" si="23"/>
        <v>UE</v>
      </c>
      <c r="F251" s="1" t="str">
        <f>IF(_xlfn.SINGLE('~10 Other Crossings'!TypeCL)="WC","",_xlfn.CONCAT(UPPER(_xlfn.SINGLE(Description)),IF(ISBLANK(_xlfn.SINGLE(CrossingIdentifierDescription)),""," ["&amp;_xlfn.SINGLE(CrossingIdentifierDescription)&amp;"]")," (",_xlfn.SINGLE(PXID),")"))</f>
        <v>BC HYDRO U/G DISTRIBUTION [DISTRIBUTION] (U4159.1)</v>
      </c>
      <c r="G25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51" s="1" t="s">
        <v>5865</v>
      </c>
      <c r="N251" s="1">
        <v>1040359.55</v>
      </c>
      <c r="O251" s="1" t="s">
        <v>3023</v>
      </c>
      <c r="P251" s="1" t="s">
        <v>5864</v>
      </c>
      <c r="Q251" s="1" t="s">
        <v>5863</v>
      </c>
      <c r="R251" s="1" t="s">
        <v>3020</v>
      </c>
      <c r="S251" s="1" t="s">
        <v>3019</v>
      </c>
      <c r="T251" s="1" t="s">
        <v>3093</v>
      </c>
      <c r="U251" s="1" t="s">
        <v>3059</v>
      </c>
      <c r="V251" s="1" t="s">
        <v>4875</v>
      </c>
      <c r="W251" s="1" t="s">
        <v>3090</v>
      </c>
      <c r="Y251" s="1">
        <v>43592.71297453704</v>
      </c>
      <c r="Z251" s="1">
        <v>44645</v>
      </c>
      <c r="AA251" s="1">
        <v>401768</v>
      </c>
      <c r="AB251" s="1">
        <v>44648.866053240738</v>
      </c>
      <c r="AC251" s="1" t="s">
        <v>5862</v>
      </c>
      <c r="AD251" s="1" t="s">
        <v>3056</v>
      </c>
      <c r="AE251" s="1">
        <v>4159</v>
      </c>
      <c r="AF251" s="1">
        <v>1</v>
      </c>
      <c r="AG251" s="1" t="s">
        <v>3088</v>
      </c>
      <c r="AH251" s="1" t="s">
        <v>3086</v>
      </c>
      <c r="AI251" s="1" t="s">
        <v>3087</v>
      </c>
      <c r="AJ251" s="1" t="s">
        <v>3086</v>
      </c>
      <c r="AK251" s="1" t="s">
        <v>3010</v>
      </c>
      <c r="AL251" s="1" t="s">
        <v>3009</v>
      </c>
      <c r="AM251" s="1" t="s">
        <v>3054</v>
      </c>
      <c r="AN251" s="1" t="s">
        <v>3007</v>
      </c>
      <c r="AR251" s="1">
        <v>3</v>
      </c>
      <c r="AS251" s="1" t="s">
        <v>3006</v>
      </c>
      <c r="AT251" s="1" t="s">
        <v>3006</v>
      </c>
      <c r="AX251" s="1" t="s">
        <v>5861</v>
      </c>
      <c r="AY251" s="1" t="s">
        <v>2995</v>
      </c>
      <c r="AZ251" s="1" t="s">
        <v>4277</v>
      </c>
      <c r="BA251" s="1">
        <v>614940.99090026005</v>
      </c>
      <c r="BB251" s="1">
        <v>5470645.9438253297</v>
      </c>
      <c r="BC251" s="1">
        <v>10</v>
      </c>
      <c r="BD251" s="1" t="s">
        <v>3082</v>
      </c>
      <c r="BE251" s="1">
        <v>1042.8599999999999</v>
      </c>
      <c r="BG251" s="1">
        <v>42263</v>
      </c>
      <c r="BN251" s="1" t="s">
        <v>3004</v>
      </c>
      <c r="BO251" s="1" t="s">
        <v>4844</v>
      </c>
      <c r="BP251" s="1" t="s">
        <v>4843</v>
      </c>
      <c r="BQ251" s="1" t="s">
        <v>5735</v>
      </c>
      <c r="BR251" s="1" t="s">
        <v>3000</v>
      </c>
      <c r="BS251" s="1" t="s">
        <v>5852</v>
      </c>
      <c r="BT251" s="1" t="s">
        <v>5851</v>
      </c>
      <c r="BV251" s="1" t="s">
        <v>2997</v>
      </c>
      <c r="BW251" s="1" t="s">
        <v>1968</v>
      </c>
      <c r="BX251" s="1" t="s">
        <v>3053</v>
      </c>
      <c r="BY251" s="1" t="s">
        <v>2995</v>
      </c>
      <c r="CB251" s="1" t="s">
        <v>3052</v>
      </c>
      <c r="CC251" s="1" t="s">
        <v>3051</v>
      </c>
      <c r="CD251" s="1" t="s">
        <v>3050</v>
      </c>
      <c r="CO251" s="1" t="s">
        <v>2991</v>
      </c>
      <c r="CP251" s="1" t="s">
        <v>5860</v>
      </c>
      <c r="CW251" s="1" t="s">
        <v>5859</v>
      </c>
      <c r="CX251" s="1" t="s">
        <v>5858</v>
      </c>
      <c r="CY251" s="1" t="s">
        <v>5706</v>
      </c>
      <c r="CZ251" s="1" t="s">
        <v>5805</v>
      </c>
    </row>
    <row r="252" spans="1:104" x14ac:dyDescent="0.2">
      <c r="A252" s="1">
        <f t="shared" ref="A252:A311" si="24">IF(OR(AND(ISNUMBER(_xlfn.SINGLE(Measure)),_xlfn.SINGLE(Measure)&gt;0),ISNUMBER(SEARCH("+",_xlfn.SINGLE(Measure)))),IF(NOT(ISNUMBER(_xlfn.SINGLE(Measure))),1000*LEFT(_xlfn.SINGLE(Measure),SEARCH("+",_xlfn.SINGLE(Measure))-1)+MID(_xlfn.SINGLE(Measure),SEARCH("+",_xlfn.SINGLE(Measure))+1,3)+RIGHT(_xlfn.SINGLE(Measure),3),_xlfn.SINGLE(Measure)),"")</f>
        <v>1040374.69</v>
      </c>
      <c r="C252" s="1" t="str">
        <f t="shared" ref="C252:C311" si="25">TypeCL</f>
        <v>UC</v>
      </c>
      <c r="D252" s="12">
        <f>INDEX(families!$A:$A,MATCH(E252,families!$B:$B,0))</f>
        <v>35</v>
      </c>
      <c r="E252" s="2" t="str">
        <f t="shared" si="23"/>
        <v>UC</v>
      </c>
      <c r="F252" s="1" t="str">
        <f>IF(_xlfn.SINGLE('~10 Other Crossings'!TypeCL)="WC","",_xlfn.CONCAT(UPPER(_xlfn.SINGLE(Description)),IF(ISBLANK(_xlfn.SINGLE(CrossingIdentifierDescription)),""," ["&amp;_xlfn.SINGLE(CrossingIdentifierDescription)&amp;"]")," (",_xlfn.SINGLE(PXID),")"))</f>
        <v>TELUS U/G COMMUNICATIONS CABLE (U4161.1)</v>
      </c>
      <c r="G25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52" s="1" t="s">
        <v>5857</v>
      </c>
      <c r="N252" s="1">
        <v>1040374.69</v>
      </c>
      <c r="O252" s="1" t="s">
        <v>3023</v>
      </c>
      <c r="P252" s="1" t="s">
        <v>5856</v>
      </c>
      <c r="Q252" s="1" t="s">
        <v>5855</v>
      </c>
      <c r="R252" s="1" t="s">
        <v>3020</v>
      </c>
      <c r="S252" s="1" t="s">
        <v>3019</v>
      </c>
      <c r="T252" s="1" t="s">
        <v>3093</v>
      </c>
      <c r="U252" s="1" t="s">
        <v>3821</v>
      </c>
      <c r="V252" s="1" t="s">
        <v>3820</v>
      </c>
      <c r="W252" s="1" t="s">
        <v>3102</v>
      </c>
      <c r="Y252" s="1">
        <v>43768.853854166664</v>
      </c>
      <c r="Z252" s="1">
        <v>44645</v>
      </c>
      <c r="AA252" s="1">
        <v>401768</v>
      </c>
      <c r="AB252" s="1">
        <v>44648.866053240738</v>
      </c>
      <c r="AC252" s="1" t="s">
        <v>5854</v>
      </c>
      <c r="AD252" s="1" t="s">
        <v>3056</v>
      </c>
      <c r="AE252" s="1">
        <v>4161</v>
      </c>
      <c r="AF252" s="1">
        <v>1</v>
      </c>
      <c r="AH252" s="1" t="s">
        <v>3086</v>
      </c>
      <c r="AI252" s="1" t="s">
        <v>3087</v>
      </c>
      <c r="AJ252" s="1" t="s">
        <v>3086</v>
      </c>
      <c r="AK252" s="1" t="s">
        <v>3010</v>
      </c>
      <c r="AL252" s="1" t="s">
        <v>3009</v>
      </c>
      <c r="AM252" s="1" t="s">
        <v>3818</v>
      </c>
      <c r="AN252" s="1" t="s">
        <v>3007</v>
      </c>
      <c r="AS252" s="1" t="s">
        <v>3006</v>
      </c>
      <c r="AT252" s="1" t="s">
        <v>3006</v>
      </c>
      <c r="AX252" s="1" t="s">
        <v>5853</v>
      </c>
      <c r="AY252" s="1" t="s">
        <v>2995</v>
      </c>
      <c r="AZ252" s="1" t="s">
        <v>4277</v>
      </c>
      <c r="BA252" s="1">
        <v>614926.85254420002</v>
      </c>
      <c r="BB252" s="1">
        <v>5470640.53451607</v>
      </c>
      <c r="BC252" s="1">
        <v>10</v>
      </c>
      <c r="BD252" s="1" t="s">
        <v>3082</v>
      </c>
      <c r="BE252" s="1">
        <v>1042.8800000000001</v>
      </c>
      <c r="BG252" s="1">
        <v>43446</v>
      </c>
      <c r="BN252" s="1" t="s">
        <v>3004</v>
      </c>
      <c r="BO252" s="1" t="s">
        <v>4844</v>
      </c>
      <c r="BP252" s="1" t="s">
        <v>4843</v>
      </c>
      <c r="BQ252" s="1" t="s">
        <v>5735</v>
      </c>
      <c r="BR252" s="1" t="s">
        <v>3000</v>
      </c>
      <c r="BS252" s="1" t="s">
        <v>5852</v>
      </c>
      <c r="BT252" s="1" t="s">
        <v>5851</v>
      </c>
      <c r="BV252" s="1" t="s">
        <v>2997</v>
      </c>
      <c r="BW252" s="1" t="s">
        <v>1968</v>
      </c>
      <c r="BX252" s="1" t="s">
        <v>3053</v>
      </c>
      <c r="BY252" s="1" t="s">
        <v>2995</v>
      </c>
      <c r="CB252" s="1" t="s">
        <v>3052</v>
      </c>
      <c r="CC252" s="1" t="s">
        <v>3051</v>
      </c>
      <c r="CD252" s="1" t="s">
        <v>3050</v>
      </c>
      <c r="CO252" s="1" t="s">
        <v>2991</v>
      </c>
      <c r="CP252" s="1" t="s">
        <v>5850</v>
      </c>
      <c r="CW252" s="1" t="s">
        <v>5849</v>
      </c>
      <c r="CX252" s="1" t="s">
        <v>5848</v>
      </c>
      <c r="CY252" s="1" t="s">
        <v>5706</v>
      </c>
      <c r="CZ252" s="1" t="s">
        <v>5796</v>
      </c>
    </row>
    <row r="253" spans="1:104" x14ac:dyDescent="0.2">
      <c r="A253" s="1">
        <f t="shared" si="24"/>
        <v>1040462.55</v>
      </c>
      <c r="C253" s="1" t="str">
        <f t="shared" si="25"/>
        <v>GD</v>
      </c>
      <c r="D253" s="12">
        <f>INDEX(families!$A:$A,MATCH(E253,families!$B:$B,0))</f>
        <v>23</v>
      </c>
      <c r="E253" s="2" t="str">
        <f t="shared" ref="E253:E312" si="26">C253</f>
        <v>GD</v>
      </c>
      <c r="F253" s="1" t="str">
        <f>IF(_xlfn.SINGLE('~10 Other Crossings'!TypeCL)="WC","",_xlfn.CONCAT(UPPER(_xlfn.SINGLE(Description)),IF(ISBLANK(_xlfn.SINGLE(CrossingIdentifierDescription)),""," ["&amp;_xlfn.SINGLE(CrossingIdentifierDescription)&amp;"]")," (",_xlfn.SINGLE(PXID),")"))</f>
        <v>FORTISBC U/G PIPE 60 GAS DIST [GAS DISTRIBUTION] (P3581.1)</v>
      </c>
      <c r="G25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53" s="1" t="s">
        <v>5847</v>
      </c>
      <c r="N253" s="1">
        <v>1040462.55</v>
      </c>
      <c r="O253" s="1" t="s">
        <v>3023</v>
      </c>
      <c r="P253" s="1" t="s">
        <v>5834</v>
      </c>
      <c r="Q253" s="1" t="s">
        <v>5833</v>
      </c>
      <c r="R253" s="1" t="s">
        <v>3020</v>
      </c>
      <c r="S253" s="1" t="s">
        <v>3019</v>
      </c>
      <c r="T253" s="1" t="s">
        <v>3093</v>
      </c>
      <c r="U253" s="1" t="s">
        <v>3017</v>
      </c>
      <c r="V253" s="1" t="s">
        <v>4987</v>
      </c>
      <c r="W253" s="1" t="s">
        <v>4520</v>
      </c>
      <c r="Y253" s="1">
        <v>43592.71297453704</v>
      </c>
      <c r="Z253" s="1">
        <v>44645</v>
      </c>
      <c r="AA253" s="1">
        <v>401768</v>
      </c>
      <c r="AB253" s="1">
        <v>44655.881226851852</v>
      </c>
      <c r="AC253" s="1" t="s">
        <v>5846</v>
      </c>
      <c r="AD253" s="1" t="s">
        <v>3013</v>
      </c>
      <c r="AE253" s="1">
        <v>3581</v>
      </c>
      <c r="AF253" s="1">
        <v>1</v>
      </c>
      <c r="AG253" s="1" t="s">
        <v>4517</v>
      </c>
      <c r="AH253" s="1" t="s">
        <v>3086</v>
      </c>
      <c r="AI253" s="1" t="s">
        <v>3011</v>
      </c>
      <c r="AJ253" s="1" t="s">
        <v>3086</v>
      </c>
      <c r="AK253" s="1" t="s">
        <v>3010</v>
      </c>
      <c r="AL253" s="1" t="s">
        <v>3009</v>
      </c>
      <c r="AM253" s="1" t="s">
        <v>4516</v>
      </c>
      <c r="AN253" s="1" t="s">
        <v>3007</v>
      </c>
      <c r="AR253" s="1">
        <v>60</v>
      </c>
      <c r="AS253" s="1" t="s">
        <v>3006</v>
      </c>
      <c r="AT253" s="1" t="s">
        <v>3006</v>
      </c>
      <c r="AX253" s="1" t="s">
        <v>5845</v>
      </c>
      <c r="AY253" s="1" t="s">
        <v>2995</v>
      </c>
      <c r="AZ253" s="1" t="s">
        <v>4277</v>
      </c>
      <c r="BA253" s="1">
        <v>614844.79662732</v>
      </c>
      <c r="BB253" s="1">
        <v>5470609.1404343201</v>
      </c>
      <c r="BC253" s="1">
        <v>10</v>
      </c>
      <c r="BD253" s="1" t="s">
        <v>3082</v>
      </c>
      <c r="BE253" s="1">
        <v>1042.98</v>
      </c>
      <c r="BG253" s="1">
        <v>42260</v>
      </c>
      <c r="BN253" s="1" t="s">
        <v>3004</v>
      </c>
      <c r="BO253" s="1" t="s">
        <v>4844</v>
      </c>
      <c r="BP253" s="1" t="s">
        <v>4843</v>
      </c>
      <c r="BQ253" s="1" t="s">
        <v>5735</v>
      </c>
      <c r="BR253" s="1" t="s">
        <v>3000</v>
      </c>
      <c r="BS253" s="1" t="s">
        <v>5813</v>
      </c>
      <c r="BT253" s="1" t="s">
        <v>5812</v>
      </c>
      <c r="BV253" s="1" t="s">
        <v>2997</v>
      </c>
      <c r="BW253" s="1" t="s">
        <v>1503</v>
      </c>
      <c r="BX253" s="1" t="s">
        <v>2996</v>
      </c>
      <c r="BY253" s="1" t="s">
        <v>2995</v>
      </c>
      <c r="CB253" s="1" t="s">
        <v>2994</v>
      </c>
      <c r="CC253" s="1" t="s">
        <v>2993</v>
      </c>
      <c r="CD253" s="1" t="s">
        <v>2992</v>
      </c>
      <c r="CO253" s="1" t="s">
        <v>2991</v>
      </c>
      <c r="CP253" s="1" t="s">
        <v>5844</v>
      </c>
      <c r="CW253" s="1" t="s">
        <v>5829</v>
      </c>
      <c r="CX253" s="1" t="s">
        <v>5828</v>
      </c>
      <c r="CY253" s="1" t="s">
        <v>5706</v>
      </c>
      <c r="CZ253" s="1" t="s">
        <v>5790</v>
      </c>
    </row>
    <row r="254" spans="1:104" x14ac:dyDescent="0.2">
      <c r="A254" s="1">
        <f t="shared" si="24"/>
        <v>1040472.28</v>
      </c>
      <c r="C254" s="1" t="str">
        <f t="shared" si="25"/>
        <v>RD</v>
      </c>
      <c r="D254" s="12">
        <f>INDEX(families!$A:$A,MATCH(E254,families!$B:$B,0))</f>
        <v>31</v>
      </c>
      <c r="E254" s="2" t="str">
        <f t="shared" si="26"/>
        <v>RD</v>
      </c>
      <c r="F254" s="1" t="str">
        <f>IF(_xlfn.SINGLE('~10 Other Crossings'!TypeCL)="WC","",_xlfn.CONCAT(UPPER(_xlfn.SINGLE(Description)),IF(ISBLANK(_xlfn.SINGLE(CrossingIdentifierDescription)),""," ["&amp;_xlfn.SINGLE(CrossingIdentifierDescription)&amp;"]")," (",_xlfn.SINGLE(PXID),")"))</f>
        <v>RIVERVIEW DRIVE (T4099.2)</v>
      </c>
      <c r="G25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54" s="1" t="s">
        <v>5843</v>
      </c>
      <c r="N254" s="1">
        <v>1040472.28</v>
      </c>
      <c r="O254" s="1" t="s">
        <v>3023</v>
      </c>
      <c r="P254" s="1" t="s">
        <v>5842</v>
      </c>
      <c r="Q254" s="1" t="s">
        <v>5841</v>
      </c>
      <c r="R254" s="1" t="s">
        <v>3020</v>
      </c>
      <c r="S254" s="1" t="s">
        <v>3019</v>
      </c>
      <c r="T254" s="1" t="s">
        <v>3093</v>
      </c>
      <c r="U254" s="1" t="s">
        <v>3040</v>
      </c>
      <c r="V254" s="1" t="s">
        <v>5840</v>
      </c>
      <c r="W254" s="1" t="s">
        <v>5816</v>
      </c>
      <c r="Y254" s="1">
        <v>42683.761111111111</v>
      </c>
      <c r="Z254" s="1">
        <v>44645</v>
      </c>
      <c r="AA254" s="1">
        <v>401768</v>
      </c>
      <c r="AB254" s="1">
        <v>44648.866030092591</v>
      </c>
      <c r="AC254" s="1" t="s">
        <v>5839</v>
      </c>
      <c r="AD254" s="1" t="s">
        <v>3041</v>
      </c>
      <c r="AE254" s="1">
        <v>4099</v>
      </c>
      <c r="AF254" s="1">
        <v>2</v>
      </c>
      <c r="AH254" s="1" t="s">
        <v>3086</v>
      </c>
      <c r="AI254" s="1" t="s">
        <v>3011</v>
      </c>
      <c r="AJ254" s="1" t="s">
        <v>3086</v>
      </c>
      <c r="AK254" s="1" t="s">
        <v>3039</v>
      </c>
      <c r="AL254" s="1" t="s">
        <v>3009</v>
      </c>
      <c r="AM254" s="1" t="s">
        <v>735</v>
      </c>
      <c r="AX254" s="1" t="s">
        <v>5838</v>
      </c>
      <c r="AY254" s="1" t="s">
        <v>2995</v>
      </c>
      <c r="AZ254" s="1" t="s">
        <v>4277</v>
      </c>
      <c r="BA254" s="1">
        <v>614835.66711001995</v>
      </c>
      <c r="BB254" s="1">
        <v>5470605.77363283</v>
      </c>
      <c r="BC254" s="1">
        <v>10</v>
      </c>
      <c r="BD254" s="1" t="s">
        <v>3082</v>
      </c>
      <c r="BE254" s="1">
        <v>1042.97</v>
      </c>
      <c r="BG254" s="1">
        <v>42260</v>
      </c>
      <c r="BN254" s="1" t="s">
        <v>3004</v>
      </c>
      <c r="BO254" s="1" t="s">
        <v>4844</v>
      </c>
      <c r="BP254" s="1" t="s">
        <v>4843</v>
      </c>
      <c r="BQ254" s="1" t="s">
        <v>5735</v>
      </c>
      <c r="BR254" s="1" t="s">
        <v>3000</v>
      </c>
      <c r="BS254" s="1" t="s">
        <v>5813</v>
      </c>
      <c r="BT254" s="1" t="s">
        <v>5812</v>
      </c>
      <c r="BV254" s="1" t="s">
        <v>2997</v>
      </c>
      <c r="BW254" s="1" t="s">
        <v>4642</v>
      </c>
      <c r="BX254" s="1" t="s">
        <v>3306</v>
      </c>
      <c r="BY254" s="1" t="s">
        <v>2995</v>
      </c>
      <c r="CB254" s="1" t="s">
        <v>3287</v>
      </c>
      <c r="CC254" s="1" t="s">
        <v>3286</v>
      </c>
      <c r="CD254" s="1" t="s">
        <v>3050</v>
      </c>
      <c r="CO254" s="1" t="s">
        <v>3065</v>
      </c>
      <c r="CP254" s="1" t="s">
        <v>5837</v>
      </c>
      <c r="CW254" s="1" t="s">
        <v>5810</v>
      </c>
      <c r="CX254" s="1" t="s">
        <v>5836</v>
      </c>
      <c r="CY254" s="1" t="s">
        <v>5706</v>
      </c>
      <c r="CZ254" s="1" t="s">
        <v>5776</v>
      </c>
    </row>
    <row r="255" spans="1:104" x14ac:dyDescent="0.2">
      <c r="A255" s="1">
        <f t="shared" si="24"/>
        <v>1040478.52</v>
      </c>
      <c r="C255" s="1" t="str">
        <f t="shared" si="25"/>
        <v>GD</v>
      </c>
      <c r="D255" s="12">
        <f>INDEX(families!$A:$A,MATCH(E255,families!$B:$B,0))</f>
        <v>23</v>
      </c>
      <c r="E255" s="2" t="str">
        <f t="shared" si="26"/>
        <v>GD</v>
      </c>
      <c r="F255" s="1" t="str">
        <f>IF(_xlfn.SINGLE('~10 Other Crossings'!TypeCL)="WC","",_xlfn.CONCAT(UPPER(_xlfn.SINGLE(Description)),IF(ISBLANK(_xlfn.SINGLE(CrossingIdentifierDescription)),""," ["&amp;_xlfn.SINGLE(CrossingIdentifierDescription)&amp;"]")," (",_xlfn.SINGLE(PXID),")"))</f>
        <v>FORTISBC U/G PIPE 60 GAS DIST [GAS DISTRIBUTION] (P3582.1)</v>
      </c>
      <c r="G25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55" s="1" t="s">
        <v>5835</v>
      </c>
      <c r="N255" s="1">
        <v>1040478.52</v>
      </c>
      <c r="O255" s="1" t="s">
        <v>3023</v>
      </c>
      <c r="P255" s="1" t="s">
        <v>5834</v>
      </c>
      <c r="Q255" s="1" t="s">
        <v>5833</v>
      </c>
      <c r="R255" s="1" t="s">
        <v>3020</v>
      </c>
      <c r="S255" s="1" t="s">
        <v>3019</v>
      </c>
      <c r="T255" s="1" t="s">
        <v>3093</v>
      </c>
      <c r="U255" s="1" t="s">
        <v>3017</v>
      </c>
      <c r="V255" s="1" t="s">
        <v>4987</v>
      </c>
      <c r="W255" s="1" t="s">
        <v>4520</v>
      </c>
      <c r="Y255" s="1">
        <v>43592.71297453704</v>
      </c>
      <c r="Z255" s="1">
        <v>44645</v>
      </c>
      <c r="AA255" s="1">
        <v>401768</v>
      </c>
      <c r="AB255" s="1">
        <v>44655.881226851852</v>
      </c>
      <c r="AC255" s="1" t="s">
        <v>5832</v>
      </c>
      <c r="AD255" s="1" t="s">
        <v>3013</v>
      </c>
      <c r="AE255" s="1">
        <v>3582</v>
      </c>
      <c r="AF255" s="1">
        <v>1</v>
      </c>
      <c r="AG255" s="1" t="s">
        <v>4517</v>
      </c>
      <c r="AH255" s="1" t="s">
        <v>3086</v>
      </c>
      <c r="AI255" s="1" t="s">
        <v>3011</v>
      </c>
      <c r="AJ255" s="1" t="s">
        <v>3086</v>
      </c>
      <c r="AK255" s="1" t="s">
        <v>3010</v>
      </c>
      <c r="AL255" s="1" t="s">
        <v>3009</v>
      </c>
      <c r="AM255" s="1" t="s">
        <v>4516</v>
      </c>
      <c r="AN255" s="1" t="s">
        <v>3007</v>
      </c>
      <c r="AR255" s="1">
        <v>60</v>
      </c>
      <c r="AS255" s="1" t="s">
        <v>3006</v>
      </c>
      <c r="AT255" s="1" t="s">
        <v>3006</v>
      </c>
      <c r="AX255" s="1" t="s">
        <v>5831</v>
      </c>
      <c r="AY255" s="1" t="s">
        <v>2995</v>
      </c>
      <c r="AZ255" s="1" t="s">
        <v>4277</v>
      </c>
      <c r="BA255" s="1">
        <v>614829.88079981995</v>
      </c>
      <c r="BB255" s="1">
        <v>5470603.4337089397</v>
      </c>
      <c r="BC255" s="1">
        <v>10</v>
      </c>
      <c r="BD255" s="1" t="s">
        <v>3082</v>
      </c>
      <c r="BE255" s="1">
        <v>1043</v>
      </c>
      <c r="BG255" s="1">
        <v>42262</v>
      </c>
      <c r="BN255" s="1" t="s">
        <v>3004</v>
      </c>
      <c r="BO255" s="1" t="s">
        <v>4844</v>
      </c>
      <c r="BP255" s="1" t="s">
        <v>4843</v>
      </c>
      <c r="BQ255" s="1" t="s">
        <v>5735</v>
      </c>
      <c r="BR255" s="1" t="s">
        <v>3000</v>
      </c>
      <c r="BS255" s="1" t="s">
        <v>5813</v>
      </c>
      <c r="BT255" s="1" t="s">
        <v>5812</v>
      </c>
      <c r="BV255" s="1" t="s">
        <v>2997</v>
      </c>
      <c r="BW255" s="1" t="s">
        <v>1503</v>
      </c>
      <c r="BX255" s="1" t="s">
        <v>2996</v>
      </c>
      <c r="BY255" s="1" t="s">
        <v>2995</v>
      </c>
      <c r="CB255" s="1" t="s">
        <v>2994</v>
      </c>
      <c r="CC255" s="1" t="s">
        <v>2993</v>
      </c>
      <c r="CD255" s="1" t="s">
        <v>2992</v>
      </c>
      <c r="CO255" s="1" t="s">
        <v>2991</v>
      </c>
      <c r="CP255" s="1" t="s">
        <v>5830</v>
      </c>
      <c r="CW255" s="1" t="s">
        <v>5829</v>
      </c>
      <c r="CX255" s="1" t="s">
        <v>5828</v>
      </c>
      <c r="CY255" s="1" t="s">
        <v>5706</v>
      </c>
      <c r="CZ255" s="1" t="s">
        <v>5762</v>
      </c>
    </row>
    <row r="256" spans="1:104" x14ac:dyDescent="0.2">
      <c r="A256" s="1">
        <f t="shared" si="24"/>
        <v>1040512.6</v>
      </c>
      <c r="C256" s="1" t="str">
        <f t="shared" si="25"/>
        <v>OL</v>
      </c>
      <c r="D256" s="12">
        <f>INDEX(families!$A:$A,MATCH(E256,families!$B:$B,0))</f>
        <v>30</v>
      </c>
      <c r="E256" s="2" t="str">
        <f t="shared" si="26"/>
        <v>OL</v>
      </c>
      <c r="F256" s="1" t="str">
        <f>IF(_xlfn.SINGLE('~10 Other Crossings'!TypeCL)="WC","",_xlfn.CONCAT(UPPER(_xlfn.SINGLE(Description)),IF(ISBLANK(_xlfn.SINGLE(CrossingIdentifierDescription)),""," ["&amp;_xlfn.SINGLE(CrossingIdentifierDescription)&amp;"]")," (",_xlfn.SINGLE(PXID),")"))</f>
        <v>TRANS MOUNTAIN PIPELINE CO. LTD. BURIED PIPE [CRUDE OIL PIPELINE] (P3583.2)</v>
      </c>
      <c r="G25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56" s="1" t="s">
        <v>5827</v>
      </c>
      <c r="N256" s="1">
        <v>1040512.6</v>
      </c>
      <c r="O256" s="1" t="s">
        <v>3023</v>
      </c>
      <c r="P256" s="1" t="s">
        <v>5826</v>
      </c>
      <c r="Q256" s="1" t="s">
        <v>5825</v>
      </c>
      <c r="R256" s="1" t="s">
        <v>3020</v>
      </c>
      <c r="S256" s="1" t="s">
        <v>3019</v>
      </c>
      <c r="T256" s="1" t="s">
        <v>3093</v>
      </c>
      <c r="U256" s="1" t="s">
        <v>3017</v>
      </c>
      <c r="V256" s="1" t="s">
        <v>3619</v>
      </c>
      <c r="W256" s="1" t="s">
        <v>3015</v>
      </c>
      <c r="Y256" s="1">
        <v>43990.596851851849</v>
      </c>
      <c r="Z256" s="1">
        <v>44645</v>
      </c>
      <c r="AA256" s="1">
        <v>401768</v>
      </c>
      <c r="AB256" s="1">
        <v>44655.881238425929</v>
      </c>
      <c r="AC256" s="1" t="s">
        <v>5824</v>
      </c>
      <c r="AD256" s="1" t="s">
        <v>3013</v>
      </c>
      <c r="AE256" s="1">
        <v>3583</v>
      </c>
      <c r="AF256" s="1">
        <v>2</v>
      </c>
      <c r="AG256" s="1" t="s">
        <v>3617</v>
      </c>
      <c r="AH256" s="1" t="s">
        <v>3086</v>
      </c>
      <c r="AI256" s="1" t="s">
        <v>3011</v>
      </c>
      <c r="AJ256" s="1" t="s">
        <v>3086</v>
      </c>
      <c r="AK256" s="1" t="s">
        <v>3010</v>
      </c>
      <c r="AL256" s="1" t="s">
        <v>3009</v>
      </c>
      <c r="AM256" s="1" t="s">
        <v>3008</v>
      </c>
      <c r="AN256" s="1" t="s">
        <v>3007</v>
      </c>
      <c r="AS256" s="1" t="s">
        <v>3006</v>
      </c>
      <c r="AT256" s="1" t="s">
        <v>3006</v>
      </c>
      <c r="AX256" s="1" t="s">
        <v>5823</v>
      </c>
      <c r="AY256" s="1" t="s">
        <v>2995</v>
      </c>
      <c r="AZ256" s="1" t="s">
        <v>4277</v>
      </c>
      <c r="BA256" s="1">
        <v>614798.03996484994</v>
      </c>
      <c r="BB256" s="1">
        <v>5470591.2899689795</v>
      </c>
      <c r="BC256" s="1">
        <v>10</v>
      </c>
      <c r="BD256" s="1" t="s">
        <v>3082</v>
      </c>
      <c r="BE256" s="1">
        <v>1043.02</v>
      </c>
      <c r="BG256" s="1">
        <v>42262</v>
      </c>
      <c r="BN256" s="1" t="s">
        <v>3004</v>
      </c>
      <c r="BO256" s="1" t="s">
        <v>4844</v>
      </c>
      <c r="BP256" s="1" t="s">
        <v>4843</v>
      </c>
      <c r="BQ256" s="1" t="s">
        <v>5735</v>
      </c>
      <c r="BR256" s="1" t="s">
        <v>3000</v>
      </c>
      <c r="BS256" s="1" t="s">
        <v>5813</v>
      </c>
      <c r="BT256" s="1" t="s">
        <v>5812</v>
      </c>
      <c r="BV256" s="1" t="s">
        <v>2997</v>
      </c>
      <c r="BW256" s="1" t="s">
        <v>1503</v>
      </c>
      <c r="BX256" s="1" t="s">
        <v>2996</v>
      </c>
      <c r="BY256" s="1" t="s">
        <v>2995</v>
      </c>
      <c r="CB256" s="1" t="s">
        <v>2994</v>
      </c>
      <c r="CC256" s="1" t="s">
        <v>2993</v>
      </c>
      <c r="CD256" s="1" t="s">
        <v>2992</v>
      </c>
      <c r="CO256" s="1" t="s">
        <v>2991</v>
      </c>
      <c r="CP256" s="1" t="s">
        <v>5822</v>
      </c>
      <c r="CW256" s="1" t="s">
        <v>5821</v>
      </c>
      <c r="CX256" s="1" t="s">
        <v>5820</v>
      </c>
      <c r="CY256" s="1" t="s">
        <v>5706</v>
      </c>
      <c r="CZ256" s="1" t="s">
        <v>5752</v>
      </c>
    </row>
    <row r="257" spans="1:104" x14ac:dyDescent="0.2">
      <c r="A257" s="1">
        <f t="shared" si="24"/>
        <v>1040660.53</v>
      </c>
      <c r="C257" s="1" t="str">
        <f t="shared" si="25"/>
        <v>RD</v>
      </c>
      <c r="D257" s="12">
        <f>INDEX(families!$A:$A,MATCH(E257,families!$B:$B,0))</f>
        <v>31</v>
      </c>
      <c r="E257" s="2" t="str">
        <f t="shared" si="26"/>
        <v>RD</v>
      </c>
      <c r="F257" s="1" t="str">
        <f>IF(_xlfn.SINGLE('~10 Other Crossings'!TypeCL)="WC","",_xlfn.CONCAT(UPPER(_xlfn.SINGLE(Description)),IF(ISBLANK(_xlfn.SINGLE(CrossingIdentifierDescription)),""," ["&amp;_xlfn.SINGLE(CrossingIdentifierDescription)&amp;"]")," (",_xlfn.SINGLE(PXID),")"))</f>
        <v>ROAD (T4102.2)</v>
      </c>
      <c r="G25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01-13283-M002-XW0325501</v>
      </c>
      <c r="M257" s="1" t="s">
        <v>5819</v>
      </c>
      <c r="N257" s="1">
        <v>1040660.53</v>
      </c>
      <c r="O257" s="1" t="s">
        <v>3023</v>
      </c>
      <c r="P257" s="1" t="s">
        <v>5818</v>
      </c>
      <c r="Q257" s="1" t="s">
        <v>5817</v>
      </c>
      <c r="R257" s="1" t="s">
        <v>3020</v>
      </c>
      <c r="S257" s="1" t="s">
        <v>3019</v>
      </c>
      <c r="T257" s="1" t="s">
        <v>3093</v>
      </c>
      <c r="U257" s="1" t="s">
        <v>3040</v>
      </c>
      <c r="V257" s="1" t="s">
        <v>3040</v>
      </c>
      <c r="W257" s="1" t="s">
        <v>5816</v>
      </c>
      <c r="Y257" s="1">
        <v>42683.762349537035</v>
      </c>
      <c r="Z257" s="1">
        <v>44645</v>
      </c>
      <c r="AA257" s="1">
        <v>401768</v>
      </c>
      <c r="AB257" s="1">
        <v>44648.866030092591</v>
      </c>
      <c r="AC257" s="1" t="s">
        <v>5815</v>
      </c>
      <c r="AD257" s="1" t="s">
        <v>3041</v>
      </c>
      <c r="AE257" s="1">
        <v>4102</v>
      </c>
      <c r="AF257" s="1">
        <v>2</v>
      </c>
      <c r="AH257" s="1" t="s">
        <v>3086</v>
      </c>
      <c r="AI257" s="1" t="s">
        <v>3011</v>
      </c>
      <c r="AJ257" s="1" t="s">
        <v>3086</v>
      </c>
      <c r="AK257" s="1" t="s">
        <v>3039</v>
      </c>
      <c r="AL257" s="1" t="s">
        <v>3009</v>
      </c>
      <c r="AM257" s="1" t="s">
        <v>735</v>
      </c>
      <c r="AX257" s="1" t="s">
        <v>5814</v>
      </c>
      <c r="AY257" s="1" t="s">
        <v>3083</v>
      </c>
      <c r="AZ257" s="1" t="s">
        <v>4277</v>
      </c>
      <c r="BA257" s="1">
        <v>614702.64719795005</v>
      </c>
      <c r="BB257" s="1">
        <v>5470481.4880305501</v>
      </c>
      <c r="BC257" s="1">
        <v>10</v>
      </c>
      <c r="BD257" s="1" t="s">
        <v>3082</v>
      </c>
      <c r="BE257" s="1">
        <v>1043.1500000000001</v>
      </c>
      <c r="BG257" s="1">
        <v>42260</v>
      </c>
      <c r="BN257" s="1" t="s">
        <v>3004</v>
      </c>
      <c r="BO257" s="1" t="s">
        <v>4844</v>
      </c>
      <c r="BP257" s="1" t="s">
        <v>4843</v>
      </c>
      <c r="BQ257" s="1" t="s">
        <v>5735</v>
      </c>
      <c r="BR257" s="1" t="s">
        <v>3000</v>
      </c>
      <c r="BS257" s="1" t="s">
        <v>5813</v>
      </c>
      <c r="BT257" s="1" t="s">
        <v>5812</v>
      </c>
      <c r="BV257" s="1" t="s">
        <v>2997</v>
      </c>
      <c r="BX257" s="1" t="s">
        <v>5808</v>
      </c>
      <c r="BY257" s="1" t="s">
        <v>2995</v>
      </c>
      <c r="CB257" s="1" t="s">
        <v>5807</v>
      </c>
      <c r="CC257" s="1" t="s">
        <v>5806</v>
      </c>
      <c r="CD257" s="1" t="s">
        <v>3035</v>
      </c>
      <c r="CO257" s="1" t="s">
        <v>3065</v>
      </c>
      <c r="CP257" s="1" t="s">
        <v>5811</v>
      </c>
      <c r="CW257" s="1" t="s">
        <v>5810</v>
      </c>
      <c r="CX257" s="1" t="s">
        <v>5809</v>
      </c>
      <c r="CY257" s="1" t="s">
        <v>5706</v>
      </c>
      <c r="CZ257" s="1" t="s">
        <v>5743</v>
      </c>
    </row>
    <row r="258" spans="1:104" x14ac:dyDescent="0.2">
      <c r="A258" s="1">
        <f t="shared" si="24"/>
        <v>1040829</v>
      </c>
      <c r="C258" s="1" t="str">
        <f t="shared" si="25"/>
        <v>OE</v>
      </c>
      <c r="D258" s="12">
        <f>INDEX(families!$A:$A,MATCH(E258,families!$B:$B,0))</f>
        <v>28</v>
      </c>
      <c r="E258" s="2" t="str">
        <f t="shared" si="26"/>
        <v>OE</v>
      </c>
      <c r="F258" s="1" t="str">
        <f>IF(_xlfn.SINGLE('~10 Other Crossings'!TypeCL)="WC","",_xlfn.CONCAT(UPPER(_xlfn.SINGLE(Description)),IF(ISBLANK(_xlfn.SINGLE(CrossingIdentifierDescription)),""," ["&amp;_xlfn.SINGLE(CrossingIdentifierDescription)&amp;"]")," (",_xlfn.SINGLE(PXID),")"))</f>
        <v>BC HYDRO O/H DISTRIBUTION [DISTRIBUTION] (U4166.1)</v>
      </c>
      <c r="G25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01-13283-M002-XH0325801 - Goalposts Required</v>
      </c>
      <c r="M258" s="1" t="s">
        <v>5805</v>
      </c>
      <c r="N258" s="1" t="s">
        <v>5804</v>
      </c>
      <c r="O258" s="1" t="s">
        <v>3023</v>
      </c>
      <c r="P258" s="1" t="s">
        <v>5803</v>
      </c>
      <c r="Q258" s="1" t="s">
        <v>5802</v>
      </c>
      <c r="R258" s="1" t="s">
        <v>3020</v>
      </c>
      <c r="S258" s="1" t="s">
        <v>3019</v>
      </c>
      <c r="T258" s="1" t="s">
        <v>5739</v>
      </c>
      <c r="U258" s="1" t="s">
        <v>3092</v>
      </c>
      <c r="V258" s="1" t="s">
        <v>3091</v>
      </c>
      <c r="W258" s="1" t="s">
        <v>3090</v>
      </c>
      <c r="Y258" s="1">
        <v>44664.618067129632</v>
      </c>
      <c r="Z258" s="1">
        <v>44664.379074074073</v>
      </c>
      <c r="AA258" s="1">
        <v>401768</v>
      </c>
      <c r="AB258" s="1">
        <v>44664.701597222222</v>
      </c>
      <c r="AC258" s="1" t="s">
        <v>5801</v>
      </c>
      <c r="AD258" s="1" t="s">
        <v>3056</v>
      </c>
      <c r="AE258" s="1">
        <v>4166</v>
      </c>
      <c r="AF258" s="1">
        <v>1</v>
      </c>
      <c r="AG258" s="1" t="s">
        <v>3088</v>
      </c>
      <c r="AH258" s="1" t="s">
        <v>3086</v>
      </c>
      <c r="AI258" s="1" t="s">
        <v>3087</v>
      </c>
      <c r="AJ258" s="1" t="s">
        <v>3086</v>
      </c>
      <c r="AK258" s="1" t="s">
        <v>3010</v>
      </c>
      <c r="AL258" s="1" t="s">
        <v>3009</v>
      </c>
      <c r="AM258" s="1" t="s">
        <v>3085</v>
      </c>
      <c r="AS258" s="1" t="s">
        <v>3006</v>
      </c>
      <c r="AT258" s="1" t="s">
        <v>1020</v>
      </c>
      <c r="AX258" s="1" t="s">
        <v>5800</v>
      </c>
      <c r="AY258" s="1" t="s">
        <v>3083</v>
      </c>
      <c r="AZ258" s="1" t="s">
        <v>4277</v>
      </c>
      <c r="BA258" s="1">
        <v>614593.23576207005</v>
      </c>
      <c r="BB258" s="1">
        <v>5470354.9521113299</v>
      </c>
      <c r="BC258" s="1">
        <v>10</v>
      </c>
      <c r="BD258" s="1" t="s">
        <v>3082</v>
      </c>
      <c r="BE258" s="1">
        <v>1043.4000000000001</v>
      </c>
      <c r="BG258" s="1">
        <v>42311</v>
      </c>
      <c r="BN258" s="1" t="s">
        <v>3004</v>
      </c>
      <c r="BO258" s="1" t="s">
        <v>4844</v>
      </c>
      <c r="BP258" s="1" t="s">
        <v>4843</v>
      </c>
      <c r="BQ258" s="1" t="s">
        <v>5735</v>
      </c>
      <c r="BR258" s="1" t="s">
        <v>3223</v>
      </c>
      <c r="BV258" s="1" t="s">
        <v>2997</v>
      </c>
      <c r="BX258" s="1" t="s">
        <v>5756</v>
      </c>
      <c r="BY258" s="1" t="s">
        <v>2995</v>
      </c>
      <c r="CB258" s="1" t="s">
        <v>5733</v>
      </c>
      <c r="CC258" s="1" t="s">
        <v>5732</v>
      </c>
      <c r="CD258" s="1" t="s">
        <v>3035</v>
      </c>
      <c r="CO258" s="1" t="s">
        <v>2991</v>
      </c>
      <c r="CP258" s="1" t="s">
        <v>5799</v>
      </c>
      <c r="CW258" s="1" t="s">
        <v>5798</v>
      </c>
      <c r="CX258" s="1" t="s">
        <v>5797</v>
      </c>
      <c r="CY258" s="1" t="s">
        <v>5706</v>
      </c>
      <c r="CZ258" s="1" t="s">
        <v>5721</v>
      </c>
    </row>
    <row r="259" spans="1:104" x14ac:dyDescent="0.2">
      <c r="A259" s="1">
        <f t="shared" si="24"/>
        <v>1040832</v>
      </c>
      <c r="C259" s="1" t="str">
        <f t="shared" si="25"/>
        <v>ST</v>
      </c>
      <c r="D259" s="12">
        <f>INDEX(families!$A:$A,MATCH(E259,families!$B:$B,0))</f>
        <v>34</v>
      </c>
      <c r="E259" s="2" t="str">
        <f t="shared" si="26"/>
        <v>ST</v>
      </c>
      <c r="F259" s="1" t="str">
        <f>IF(_xlfn.SINGLE('~10 Other Crossings'!TypeCL)="WC","",_xlfn.CONCAT(UPPER(_xlfn.SINGLE(Description)),IF(ISBLANK(_xlfn.SINGLE(CrossingIdentifierDescription)),""," ["&amp;_xlfn.SINGLE(CrossingIdentifierDescription)&amp;"]")," (",_xlfn.SINGLE(PXID),")"))</f>
        <v>TOWN OF HOPE BURIED STORM SEWER LINE (P5802.0)</v>
      </c>
      <c r="G25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01-13283-M002-XH0325801</v>
      </c>
      <c r="M259" s="1" t="s">
        <v>5796</v>
      </c>
      <c r="N259" s="1" t="s">
        <v>5795</v>
      </c>
      <c r="O259" s="1" t="s">
        <v>3023</v>
      </c>
      <c r="P259" s="1" t="s">
        <v>5750</v>
      </c>
      <c r="Q259" s="1" t="s">
        <v>5749</v>
      </c>
      <c r="R259" s="1" t="s">
        <v>3019</v>
      </c>
      <c r="S259" s="1" t="s">
        <v>3019</v>
      </c>
      <c r="T259" s="1" t="s">
        <v>5739</v>
      </c>
      <c r="U259" s="1" t="s">
        <v>3017</v>
      </c>
      <c r="V259" s="1" t="s">
        <v>4966</v>
      </c>
      <c r="W259" s="1" t="s">
        <v>4965</v>
      </c>
      <c r="Y259" s="1">
        <v>44664.618067129632</v>
      </c>
      <c r="Z259" s="1">
        <v>44664.379074074073</v>
      </c>
      <c r="AA259" s="1">
        <v>401768</v>
      </c>
      <c r="AB259" s="1">
        <v>44664.701597222222</v>
      </c>
      <c r="AC259" s="1" t="s">
        <v>5794</v>
      </c>
      <c r="AD259" s="1" t="s">
        <v>3013</v>
      </c>
      <c r="AE259" s="1">
        <v>5802</v>
      </c>
      <c r="AF259" s="1">
        <v>0</v>
      </c>
      <c r="AI259" s="1" t="s">
        <v>3087</v>
      </c>
      <c r="AK259" s="1" t="s">
        <v>3010</v>
      </c>
      <c r="AL259" s="1" t="s">
        <v>3009</v>
      </c>
      <c r="AM259" s="1" t="s">
        <v>3401</v>
      </c>
      <c r="AT259" s="1" t="s">
        <v>3006</v>
      </c>
      <c r="AX259" s="1" t="s">
        <v>5793</v>
      </c>
      <c r="AY259" s="1" t="s">
        <v>3083</v>
      </c>
      <c r="AZ259" s="1" t="s">
        <v>4277</v>
      </c>
      <c r="BA259" s="1">
        <v>614591.45118384995</v>
      </c>
      <c r="BB259" s="1">
        <v>5470352.5789393904</v>
      </c>
      <c r="BC259" s="1">
        <v>10</v>
      </c>
      <c r="BN259" s="1" t="s">
        <v>3004</v>
      </c>
      <c r="BO259" s="1" t="s">
        <v>4844</v>
      </c>
      <c r="BP259" s="1" t="s">
        <v>4843</v>
      </c>
      <c r="BQ259" s="1" t="s">
        <v>5735</v>
      </c>
      <c r="BR259" s="1" t="s">
        <v>3223</v>
      </c>
      <c r="BV259" s="1" t="s">
        <v>2997</v>
      </c>
      <c r="BX259" s="1" t="s">
        <v>5734</v>
      </c>
      <c r="BY259" s="1" t="s">
        <v>2995</v>
      </c>
      <c r="CB259" s="1" t="s">
        <v>5733</v>
      </c>
      <c r="CC259" s="1" t="s">
        <v>5732</v>
      </c>
      <c r="CD259" s="1" t="s">
        <v>3035</v>
      </c>
      <c r="CO259" s="1" t="s">
        <v>2991</v>
      </c>
      <c r="CP259" s="1" t="s">
        <v>5792</v>
      </c>
      <c r="CX259" s="1" t="s">
        <v>5791</v>
      </c>
      <c r="CZ259" s="1" t="s">
        <v>5712</v>
      </c>
    </row>
    <row r="260" spans="1:104" x14ac:dyDescent="0.2">
      <c r="A260" s="1">
        <f t="shared" si="24"/>
        <v>1040835</v>
      </c>
      <c r="C260" s="1" t="str">
        <f t="shared" si="25"/>
        <v>RD</v>
      </c>
      <c r="D260" s="12">
        <f>INDEX(families!$A:$A,MATCH(E260,families!$B:$B,0))</f>
        <v>31</v>
      </c>
      <c r="E260" s="2" t="str">
        <f t="shared" si="26"/>
        <v>RD</v>
      </c>
      <c r="F260" s="1" t="str">
        <f>IF(_xlfn.SINGLE('~10 Other Crossings'!TypeCL)="WC","",_xlfn.CONCAT(UPPER(_xlfn.SINGLE(Description)),IF(ISBLANK(_xlfn.SINGLE(CrossingIdentifierDescription)),""," ["&amp;_xlfn.SINGLE(CrossingIdentifierDescription)&amp;"]")," (",_xlfn.SINGLE(PXID),")"))</f>
        <v>OLD HOPE PRINCETON WAY [LKI Segment: 1300] (T4103.1)</v>
      </c>
      <c r="G26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01-13283-M002-XH0325801</v>
      </c>
      <c r="M260" s="1" t="s">
        <v>5790</v>
      </c>
      <c r="N260" s="1" t="s">
        <v>5789</v>
      </c>
      <c r="O260" s="1" t="s">
        <v>3023</v>
      </c>
      <c r="P260" s="1" t="s">
        <v>5788</v>
      </c>
      <c r="Q260" s="1" t="s">
        <v>5787</v>
      </c>
      <c r="R260" s="1" t="s">
        <v>3020</v>
      </c>
      <c r="S260" s="1" t="s">
        <v>3019</v>
      </c>
      <c r="T260" s="1" t="s">
        <v>5739</v>
      </c>
      <c r="U260" s="1" t="s">
        <v>5786</v>
      </c>
      <c r="V260" s="1" t="s">
        <v>5786</v>
      </c>
      <c r="W260" s="1" t="s">
        <v>3122</v>
      </c>
      <c r="Y260" s="1">
        <v>44664.618067129632</v>
      </c>
      <c r="Z260" s="1">
        <v>44664.379074074073</v>
      </c>
      <c r="AA260" s="1">
        <v>401768</v>
      </c>
      <c r="AB260" s="1">
        <v>44664.701597222222</v>
      </c>
      <c r="AC260" s="1" t="s">
        <v>5785</v>
      </c>
      <c r="AD260" s="1" t="s">
        <v>3041</v>
      </c>
      <c r="AE260" s="1">
        <v>4103</v>
      </c>
      <c r="AF260" s="1">
        <v>1</v>
      </c>
      <c r="AG260" s="1" t="s">
        <v>5784</v>
      </c>
      <c r="AH260" s="1" t="s">
        <v>3133</v>
      </c>
      <c r="AI260" s="1" t="s">
        <v>3087</v>
      </c>
      <c r="AJ260" s="1" t="s">
        <v>3086</v>
      </c>
      <c r="AK260" s="1" t="s">
        <v>3039</v>
      </c>
      <c r="AL260" s="1" t="s">
        <v>3009</v>
      </c>
      <c r="AM260" s="1" t="s">
        <v>735</v>
      </c>
      <c r="AP260" s="1">
        <v>59</v>
      </c>
      <c r="AX260" s="1" t="s">
        <v>5783</v>
      </c>
      <c r="AY260" s="1" t="s">
        <v>3083</v>
      </c>
      <c r="AZ260" s="1" t="s">
        <v>4277</v>
      </c>
      <c r="BA260" s="1">
        <v>614589.77371703996</v>
      </c>
      <c r="BB260" s="1">
        <v>5470350.34813911</v>
      </c>
      <c r="BC260" s="1">
        <v>10</v>
      </c>
      <c r="BD260" s="1" t="s">
        <v>3082</v>
      </c>
      <c r="BE260" s="1">
        <v>1043.4100000000001</v>
      </c>
      <c r="BG260" s="1">
        <v>41888</v>
      </c>
      <c r="BN260" s="1" t="s">
        <v>3004</v>
      </c>
      <c r="BO260" s="1" t="s">
        <v>4844</v>
      </c>
      <c r="BP260" s="1" t="s">
        <v>4843</v>
      </c>
      <c r="BQ260" s="1" t="s">
        <v>5735</v>
      </c>
      <c r="BR260" s="1" t="s">
        <v>3223</v>
      </c>
      <c r="BV260" s="1" t="s">
        <v>2997</v>
      </c>
      <c r="BX260" s="1" t="s">
        <v>5734</v>
      </c>
      <c r="BY260" s="1" t="s">
        <v>3083</v>
      </c>
      <c r="CB260" s="1" t="s">
        <v>5733</v>
      </c>
      <c r="CC260" s="1" t="s">
        <v>5732</v>
      </c>
      <c r="CD260" s="1" t="s">
        <v>3035</v>
      </c>
      <c r="CO260" s="1" t="s">
        <v>3117</v>
      </c>
      <c r="CP260" s="1" t="s">
        <v>5782</v>
      </c>
      <c r="CY260" s="1" t="s">
        <v>5706</v>
      </c>
      <c r="CZ260" s="1" t="s">
        <v>5705</v>
      </c>
    </row>
    <row r="261" spans="1:104" x14ac:dyDescent="0.2">
      <c r="A261" s="1">
        <f t="shared" si="24"/>
        <v>1040841</v>
      </c>
      <c r="C261" s="1" t="str">
        <f t="shared" si="25"/>
        <v>ST</v>
      </c>
      <c r="D261" s="12">
        <f>INDEX(families!$A:$A,MATCH(E261,families!$B:$B,0))</f>
        <v>34</v>
      </c>
      <c r="E261" s="2" t="str">
        <f t="shared" si="26"/>
        <v>ST</v>
      </c>
      <c r="F261" s="1" t="str">
        <f>IF(_xlfn.SINGLE('~10 Other Crossings'!TypeCL)="WC","",_xlfn.CONCAT(UPPER(_xlfn.SINGLE(Description)),IF(ISBLANK(_xlfn.SINGLE(CrossingIdentifierDescription)),""," ["&amp;_xlfn.SINGLE(CrossingIdentifierDescription)&amp;"]")," (",_xlfn.SINGLE(PXID),")"))</f>
        <v>TOWN OF HOPE BURIED STORM SEWER LINE (P7607.0)</v>
      </c>
      <c r="G26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01-13283-M002-XH0325801</v>
      </c>
      <c r="M261" s="1" t="s">
        <v>5781</v>
      </c>
      <c r="N261" s="1" t="s">
        <v>5780</v>
      </c>
      <c r="O261" s="1" t="s">
        <v>3023</v>
      </c>
      <c r="P261" s="1" t="s">
        <v>4377</v>
      </c>
      <c r="Q261" s="1" t="s">
        <v>5767</v>
      </c>
      <c r="R261" s="1" t="s">
        <v>3019</v>
      </c>
      <c r="S261" s="1" t="s">
        <v>3019</v>
      </c>
      <c r="T261" s="1" t="s">
        <v>5739</v>
      </c>
      <c r="U261" s="1" t="s">
        <v>3017</v>
      </c>
      <c r="V261" s="1" t="s">
        <v>4966</v>
      </c>
      <c r="W261" s="1" t="s">
        <v>4965</v>
      </c>
      <c r="Y261" s="1">
        <v>44664.618067129632</v>
      </c>
      <c r="Z261" s="1">
        <v>44664.379074074073</v>
      </c>
      <c r="AA261" s="1">
        <v>401768</v>
      </c>
      <c r="AB261" s="1">
        <v>44664.701597222222</v>
      </c>
      <c r="AC261" s="1" t="s">
        <v>5779</v>
      </c>
      <c r="AD261" s="1" t="s">
        <v>3013</v>
      </c>
      <c r="AE261" s="1">
        <v>7607</v>
      </c>
      <c r="AF261" s="1">
        <v>0</v>
      </c>
      <c r="AI261" s="1" t="s">
        <v>3087</v>
      </c>
      <c r="AK261" s="1" t="s">
        <v>3010</v>
      </c>
      <c r="AL261" s="1" t="s">
        <v>3009</v>
      </c>
      <c r="AM261" s="1" t="s">
        <v>3401</v>
      </c>
      <c r="AN261" s="1" t="s">
        <v>5736</v>
      </c>
      <c r="AT261" s="1" t="s">
        <v>3006</v>
      </c>
      <c r="AY261" s="1" t="s">
        <v>3083</v>
      </c>
      <c r="BA261" s="1">
        <v>614586.17834133003</v>
      </c>
      <c r="BB261" s="1">
        <v>5470345.5668846201</v>
      </c>
      <c r="BC261" s="1">
        <v>10</v>
      </c>
      <c r="BN261" s="1" t="s">
        <v>3004</v>
      </c>
      <c r="BO261" s="1" t="s">
        <v>4844</v>
      </c>
      <c r="BP261" s="1" t="s">
        <v>4843</v>
      </c>
      <c r="BQ261" s="1" t="s">
        <v>5735</v>
      </c>
      <c r="BR261" s="1" t="s">
        <v>3223</v>
      </c>
      <c r="BU261" s="1">
        <v>1.7989999999999999</v>
      </c>
      <c r="BV261" s="1" t="s">
        <v>2997</v>
      </c>
      <c r="CB261" s="1" t="s">
        <v>5733</v>
      </c>
      <c r="CD261" s="1" t="s">
        <v>3035</v>
      </c>
      <c r="CO261" s="1" t="s">
        <v>2991</v>
      </c>
      <c r="CP261" s="1" t="s">
        <v>5778</v>
      </c>
      <c r="CX261" s="1" t="s">
        <v>5777</v>
      </c>
      <c r="CZ261" s="1" t="s">
        <v>5698</v>
      </c>
    </row>
    <row r="262" spans="1:104" x14ac:dyDescent="0.2">
      <c r="A262" s="1">
        <f t="shared" si="24"/>
        <v>1040847</v>
      </c>
      <c r="C262" s="1" t="str">
        <f t="shared" si="25"/>
        <v>GD</v>
      </c>
      <c r="D262" s="12">
        <f>INDEX(families!$A:$A,MATCH(E262,families!$B:$B,0))</f>
        <v>23</v>
      </c>
      <c r="E262" s="2" t="str">
        <f t="shared" si="26"/>
        <v>GD</v>
      </c>
      <c r="F262" s="1" t="str">
        <f>IF(_xlfn.SINGLE('~10 Other Crossings'!TypeCL)="WC","",_xlfn.CONCAT(UPPER(_xlfn.SINGLE(Description)),IF(ISBLANK(_xlfn.SINGLE(CrossingIdentifierDescription)),""," ["&amp;_xlfn.SINGLE(CrossingIdentifierDescription)&amp;"]")," (",_xlfn.SINGLE(PXID),")"))</f>
        <v>FORTISBC U/G PIPE 60 GAS DIST [GAS DISTRIBUTION] (P4009.0)</v>
      </c>
      <c r="G26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01-13283-M002-XH0325801</v>
      </c>
      <c r="M262" s="1" t="s">
        <v>5776</v>
      </c>
      <c r="N262" s="1" t="s">
        <v>5775</v>
      </c>
      <c r="O262" s="1" t="s">
        <v>3023</v>
      </c>
      <c r="P262" s="1" t="s">
        <v>5774</v>
      </c>
      <c r="Q262" s="1" t="s">
        <v>5773</v>
      </c>
      <c r="R262" s="1" t="s">
        <v>3020</v>
      </c>
      <c r="S262" s="1" t="s">
        <v>3019</v>
      </c>
      <c r="T262" s="1" t="s">
        <v>5739</v>
      </c>
      <c r="U262" s="1" t="s">
        <v>3017</v>
      </c>
      <c r="V262" s="1" t="s">
        <v>4987</v>
      </c>
      <c r="W262" s="1" t="s">
        <v>4520</v>
      </c>
      <c r="X262" s="1" t="s">
        <v>4519</v>
      </c>
      <c r="Y262" s="1">
        <v>44664.618067129632</v>
      </c>
      <c r="Z262" s="1">
        <v>44664.379074074073</v>
      </c>
      <c r="AA262" s="1">
        <v>401768</v>
      </c>
      <c r="AB262" s="1">
        <v>44664.701597222222</v>
      </c>
      <c r="AC262" s="1" t="s">
        <v>5772</v>
      </c>
      <c r="AD262" s="1" t="s">
        <v>3013</v>
      </c>
      <c r="AE262" s="1">
        <v>4009</v>
      </c>
      <c r="AF262" s="1">
        <v>0</v>
      </c>
      <c r="AG262" s="1" t="s">
        <v>4517</v>
      </c>
      <c r="AI262" s="1" t="s">
        <v>3087</v>
      </c>
      <c r="AK262" s="1" t="s">
        <v>3010</v>
      </c>
      <c r="AL262" s="1" t="s">
        <v>3009</v>
      </c>
      <c r="AM262" s="1" t="s">
        <v>4516</v>
      </c>
      <c r="AN262" s="1" t="s">
        <v>3007</v>
      </c>
      <c r="AQ262" s="1" t="s">
        <v>3401</v>
      </c>
      <c r="AR262" s="1">
        <v>60</v>
      </c>
      <c r="AS262" s="1" t="s">
        <v>3006</v>
      </c>
      <c r="AT262" s="1" t="s">
        <v>3006</v>
      </c>
      <c r="AY262" s="1" t="s">
        <v>3083</v>
      </c>
      <c r="AZ262" s="1" t="s">
        <v>4277</v>
      </c>
      <c r="BA262" s="1">
        <v>614582.63100517995</v>
      </c>
      <c r="BB262" s="1">
        <v>5470340.8494738499</v>
      </c>
      <c r="BC262" s="1">
        <v>10</v>
      </c>
      <c r="BN262" s="1" t="s">
        <v>3004</v>
      </c>
      <c r="BO262" s="1" t="s">
        <v>4844</v>
      </c>
      <c r="BP262" s="1" t="s">
        <v>4843</v>
      </c>
      <c r="BQ262" s="1" t="s">
        <v>5735</v>
      </c>
      <c r="BR262" s="1" t="s">
        <v>3223</v>
      </c>
      <c r="BV262" s="1" t="s">
        <v>2997</v>
      </c>
      <c r="BX262" s="1" t="s">
        <v>5734</v>
      </c>
      <c r="BY262" s="1" t="s">
        <v>2995</v>
      </c>
      <c r="CB262" s="1" t="s">
        <v>5733</v>
      </c>
      <c r="CC262" s="1" t="s">
        <v>5732</v>
      </c>
      <c r="CD262" s="1" t="s">
        <v>3035</v>
      </c>
      <c r="CO262" s="1" t="s">
        <v>2991</v>
      </c>
      <c r="CP262" s="1" t="s">
        <v>5771</v>
      </c>
      <c r="CR262" s="1" t="s">
        <v>3006</v>
      </c>
      <c r="CX262" s="1" t="s">
        <v>5770</v>
      </c>
      <c r="CY262" s="1" t="s">
        <v>5706</v>
      </c>
      <c r="CZ262" s="1" t="s">
        <v>5689</v>
      </c>
    </row>
    <row r="263" spans="1:104" x14ac:dyDescent="0.2">
      <c r="A263" s="1">
        <f t="shared" si="24"/>
        <v>1040850</v>
      </c>
      <c r="C263" s="1" t="str">
        <f t="shared" si="25"/>
        <v>SA</v>
      </c>
      <c r="D263" s="12">
        <f>INDEX(families!$A:$A,MATCH(E263,families!$B:$B,0))</f>
        <v>33</v>
      </c>
      <c r="E263" s="2" t="str">
        <f t="shared" si="26"/>
        <v>SA</v>
      </c>
      <c r="F263" s="1" t="str">
        <f>IF(_xlfn.SINGLE('~10 Other Crossings'!TypeCL)="WC","",_xlfn.CONCAT(UPPER(_xlfn.SINGLE(Description)),IF(ISBLANK(_xlfn.SINGLE(CrossingIdentifierDescription)),""," ["&amp;_xlfn.SINGLE(CrossingIdentifierDescription)&amp;"]")," (",_xlfn.SINGLE(PXID),")"))</f>
        <v>TOWN OF HOPE BURIED SANITARY SEWER LINE (P7608.0)</v>
      </c>
      <c r="G26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01-13283-M002-XH0325801</v>
      </c>
      <c r="M263" s="1" t="s">
        <v>5769</v>
      </c>
      <c r="N263" s="1" t="s">
        <v>5768</v>
      </c>
      <c r="O263" s="1" t="s">
        <v>3023</v>
      </c>
      <c r="P263" s="1" t="s">
        <v>4377</v>
      </c>
      <c r="Q263" s="1" t="s">
        <v>5767</v>
      </c>
      <c r="R263" s="1" t="s">
        <v>3019</v>
      </c>
      <c r="S263" s="1" t="s">
        <v>3019</v>
      </c>
      <c r="T263" s="1" t="s">
        <v>5739</v>
      </c>
      <c r="U263" s="1" t="s">
        <v>3017</v>
      </c>
      <c r="V263" s="1" t="s">
        <v>5766</v>
      </c>
      <c r="W263" s="1" t="s">
        <v>4965</v>
      </c>
      <c r="Y263" s="1">
        <v>44664.618067129632</v>
      </c>
      <c r="Z263" s="1">
        <v>44664.379074074073</v>
      </c>
      <c r="AA263" s="1">
        <v>401768</v>
      </c>
      <c r="AB263" s="1">
        <v>44664.701597222222</v>
      </c>
      <c r="AC263" s="1" t="s">
        <v>5765</v>
      </c>
      <c r="AD263" s="1" t="s">
        <v>3013</v>
      </c>
      <c r="AE263" s="1">
        <v>7608</v>
      </c>
      <c r="AF263" s="1">
        <v>0</v>
      </c>
      <c r="AI263" s="1" t="s">
        <v>3087</v>
      </c>
      <c r="AK263" s="1" t="s">
        <v>3010</v>
      </c>
      <c r="AL263" s="1" t="s">
        <v>3009</v>
      </c>
      <c r="AM263" s="1" t="s">
        <v>4554</v>
      </c>
      <c r="AN263" s="1" t="s">
        <v>4638</v>
      </c>
      <c r="AT263" s="1" t="s">
        <v>3006</v>
      </c>
      <c r="AY263" s="1" t="s">
        <v>3083</v>
      </c>
      <c r="BA263" s="1">
        <v>614580.54620658001</v>
      </c>
      <c r="BB263" s="1">
        <v>5470338.0771049503</v>
      </c>
      <c r="BC263" s="1">
        <v>10</v>
      </c>
      <c r="BN263" s="1" t="s">
        <v>3004</v>
      </c>
      <c r="BO263" s="1" t="s">
        <v>4844</v>
      </c>
      <c r="BP263" s="1" t="s">
        <v>4843</v>
      </c>
      <c r="BQ263" s="1" t="s">
        <v>5735</v>
      </c>
      <c r="BR263" s="1" t="s">
        <v>3223</v>
      </c>
      <c r="BU263" s="1">
        <v>2.0179999999999998</v>
      </c>
      <c r="BV263" s="1" t="s">
        <v>2997</v>
      </c>
      <c r="CB263" s="1" t="s">
        <v>5733</v>
      </c>
      <c r="CD263" s="1" t="s">
        <v>3035</v>
      </c>
      <c r="CO263" s="1" t="s">
        <v>2991</v>
      </c>
      <c r="CP263" s="1" t="s">
        <v>5764</v>
      </c>
      <c r="CX263" s="1" t="s">
        <v>5763</v>
      </c>
      <c r="CZ263" s="1" t="s">
        <v>5682</v>
      </c>
    </row>
    <row r="264" spans="1:104" x14ac:dyDescent="0.2">
      <c r="A264" s="1">
        <f t="shared" si="24"/>
        <v>1040851</v>
      </c>
      <c r="C264" s="1" t="str">
        <f t="shared" si="25"/>
        <v>OC</v>
      </c>
      <c r="D264" s="12">
        <f>INDEX(families!$A:$A,MATCH(E264,families!$B:$B,0))</f>
        <v>27</v>
      </c>
      <c r="E264" s="2" t="str">
        <f t="shared" si="26"/>
        <v>OC</v>
      </c>
      <c r="F264" s="1" t="str">
        <f>IF(_xlfn.SINGLE('~10 Other Crossings'!TypeCL)="WC","",_xlfn.CONCAT(UPPER(_xlfn.SINGLE(Description)),IF(ISBLANK(_xlfn.SINGLE(CrossingIdentifierDescription)),""," ["&amp;_xlfn.SINGLE(CrossingIdentifierDescription)&amp;"]")," (",_xlfn.SINGLE(PXID),")"))</f>
        <v>TELUS O/H COMMUNICATIONS CABLE [O/H COMMUNICATIONS CABLE] (U4167.1)</v>
      </c>
      <c r="G26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01-13283-M002-XH0325801 - Goalposts Required</v>
      </c>
      <c r="M264" s="1" t="s">
        <v>5762</v>
      </c>
      <c r="N264" s="1" t="s">
        <v>5761</v>
      </c>
      <c r="O264" s="1" t="s">
        <v>3023</v>
      </c>
      <c r="P264" s="1" t="s">
        <v>5760</v>
      </c>
      <c r="Q264" s="1" t="s">
        <v>5759</v>
      </c>
      <c r="R264" s="1" t="s">
        <v>3020</v>
      </c>
      <c r="S264" s="1" t="s">
        <v>3019</v>
      </c>
      <c r="T264" s="1" t="s">
        <v>5739</v>
      </c>
      <c r="U264" s="1" t="s">
        <v>3104</v>
      </c>
      <c r="V264" s="1" t="s">
        <v>3103</v>
      </c>
      <c r="W264" s="1" t="s">
        <v>3102</v>
      </c>
      <c r="Y264" s="1">
        <v>44664.618067129632</v>
      </c>
      <c r="Z264" s="1">
        <v>44664.379074074073</v>
      </c>
      <c r="AA264" s="1">
        <v>401768</v>
      </c>
      <c r="AB264" s="1">
        <v>44664.701597222222</v>
      </c>
      <c r="AC264" s="1" t="s">
        <v>5758</v>
      </c>
      <c r="AD264" s="1" t="s">
        <v>3056</v>
      </c>
      <c r="AE264" s="1">
        <v>4167</v>
      </c>
      <c r="AF264" s="1">
        <v>1</v>
      </c>
      <c r="AG264" s="1" t="s">
        <v>3100</v>
      </c>
      <c r="AH264" s="1" t="s">
        <v>3086</v>
      </c>
      <c r="AI264" s="1" t="s">
        <v>3087</v>
      </c>
      <c r="AJ264" s="1" t="s">
        <v>3086</v>
      </c>
      <c r="AK264" s="1" t="s">
        <v>3010</v>
      </c>
      <c r="AL264" s="1" t="s">
        <v>3009</v>
      </c>
      <c r="AM264" s="1" t="s">
        <v>3099</v>
      </c>
      <c r="AS264" s="1" t="s">
        <v>3006</v>
      </c>
      <c r="AT264" s="1" t="s">
        <v>1020</v>
      </c>
      <c r="AX264" s="1" t="s">
        <v>5757</v>
      </c>
      <c r="AY264" s="1" t="s">
        <v>3083</v>
      </c>
      <c r="AZ264" s="1" t="s">
        <v>4277</v>
      </c>
      <c r="BA264" s="1">
        <v>614579.91519332002</v>
      </c>
      <c r="BB264" s="1">
        <v>5470337.23791546</v>
      </c>
      <c r="BC264" s="1">
        <v>10</v>
      </c>
      <c r="BD264" s="1" t="s">
        <v>3082</v>
      </c>
      <c r="BE264" s="1">
        <v>1043.42</v>
      </c>
      <c r="BG264" s="1">
        <v>41900</v>
      </c>
      <c r="BN264" s="1" t="s">
        <v>3004</v>
      </c>
      <c r="BO264" s="1" t="s">
        <v>4844</v>
      </c>
      <c r="BP264" s="1" t="s">
        <v>4843</v>
      </c>
      <c r="BQ264" s="1" t="s">
        <v>5735</v>
      </c>
      <c r="BR264" s="1" t="s">
        <v>3223</v>
      </c>
      <c r="BV264" s="1" t="s">
        <v>2997</v>
      </c>
      <c r="BX264" s="1" t="s">
        <v>5756</v>
      </c>
      <c r="BY264" s="1" t="s">
        <v>2995</v>
      </c>
      <c r="CB264" s="1" t="s">
        <v>5733</v>
      </c>
      <c r="CC264" s="1" t="s">
        <v>5732</v>
      </c>
      <c r="CD264" s="1" t="s">
        <v>3035</v>
      </c>
      <c r="CO264" s="1" t="s">
        <v>3318</v>
      </c>
      <c r="CP264" s="1" t="s">
        <v>5755</v>
      </c>
      <c r="CW264" s="1" t="s">
        <v>5754</v>
      </c>
      <c r="CX264" s="1" t="s">
        <v>5753</v>
      </c>
      <c r="CY264" s="1" t="s">
        <v>5706</v>
      </c>
      <c r="CZ264" s="1" t="s">
        <v>5672</v>
      </c>
    </row>
    <row r="265" spans="1:104" x14ac:dyDescent="0.2">
      <c r="A265" s="1">
        <f t="shared" si="24"/>
        <v>1040854</v>
      </c>
      <c r="C265" s="1" t="str">
        <f t="shared" si="25"/>
        <v>WD</v>
      </c>
      <c r="D265" s="12">
        <f>INDEX(families!$A:$A,MATCH(E265,families!$B:$B,0))</f>
        <v>39</v>
      </c>
      <c r="E265" s="2" t="str">
        <f t="shared" si="26"/>
        <v>WD</v>
      </c>
      <c r="F265" s="1" t="str">
        <f>IF(_xlfn.SINGLE('~10 Other Crossings'!TypeCL)="WC","",_xlfn.CONCAT(UPPER(_xlfn.SINGLE(Description)),IF(ISBLANK(_xlfn.SINGLE(CrossingIdentifierDescription)),""," ["&amp;_xlfn.SINGLE(CrossingIdentifierDescription)&amp;"]")," (",_xlfn.SINGLE(PXID),")"))</f>
        <v>TOWN OF HOPE BURIED WATER PIPE (P5803.0)</v>
      </c>
      <c r="G26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01-13283-M002-XH0325801</v>
      </c>
      <c r="M265" s="1" t="s">
        <v>5752</v>
      </c>
      <c r="N265" s="1" t="s">
        <v>5751</v>
      </c>
      <c r="O265" s="1" t="s">
        <v>3023</v>
      </c>
      <c r="P265" s="1" t="s">
        <v>5750</v>
      </c>
      <c r="Q265" s="1" t="s">
        <v>5749</v>
      </c>
      <c r="R265" s="1" t="s">
        <v>3019</v>
      </c>
      <c r="S265" s="1" t="s">
        <v>3019</v>
      </c>
      <c r="T265" s="1" t="s">
        <v>5739</v>
      </c>
      <c r="U265" s="1" t="s">
        <v>3017</v>
      </c>
      <c r="V265" s="1" t="s">
        <v>5537</v>
      </c>
      <c r="W265" s="1" t="s">
        <v>4965</v>
      </c>
      <c r="Y265" s="1">
        <v>44664.618067129632</v>
      </c>
      <c r="Z265" s="1">
        <v>44664.379074074073</v>
      </c>
      <c r="AA265" s="1">
        <v>401768</v>
      </c>
      <c r="AB265" s="1">
        <v>44664.701597222222</v>
      </c>
      <c r="AC265" s="1" t="s">
        <v>5748</v>
      </c>
      <c r="AD265" s="1" t="s">
        <v>3013</v>
      </c>
      <c r="AE265" s="1">
        <v>5803</v>
      </c>
      <c r="AF265" s="1">
        <v>0</v>
      </c>
      <c r="AI265" s="1" t="s">
        <v>3087</v>
      </c>
      <c r="AK265" s="1" t="s">
        <v>3010</v>
      </c>
      <c r="AL265" s="1" t="s">
        <v>3009</v>
      </c>
      <c r="AM265" s="1" t="s">
        <v>3174</v>
      </c>
      <c r="AN265" s="1" t="s">
        <v>5747</v>
      </c>
      <c r="AT265" s="1" t="s">
        <v>3006</v>
      </c>
      <c r="AX265" s="1" t="s">
        <v>5746</v>
      </c>
      <c r="AY265" s="1" t="s">
        <v>3083</v>
      </c>
      <c r="AZ265" s="1" t="s">
        <v>4277</v>
      </c>
      <c r="BA265" s="1">
        <v>614578.13922418002</v>
      </c>
      <c r="BB265" s="1">
        <v>5470334.8761610901</v>
      </c>
      <c r="BC265" s="1">
        <v>10</v>
      </c>
      <c r="BN265" s="1" t="s">
        <v>3004</v>
      </c>
      <c r="BO265" s="1" t="s">
        <v>4844</v>
      </c>
      <c r="BP265" s="1" t="s">
        <v>4843</v>
      </c>
      <c r="BQ265" s="1" t="s">
        <v>5735</v>
      </c>
      <c r="BR265" s="1" t="s">
        <v>3223</v>
      </c>
      <c r="BU265" s="1">
        <v>2</v>
      </c>
      <c r="BV265" s="1" t="s">
        <v>2997</v>
      </c>
      <c r="BX265" s="1" t="s">
        <v>5734</v>
      </c>
      <c r="BY265" s="1" t="s">
        <v>2995</v>
      </c>
      <c r="CB265" s="1" t="s">
        <v>5733</v>
      </c>
      <c r="CC265" s="1" t="s">
        <v>5732</v>
      </c>
      <c r="CD265" s="1" t="s">
        <v>3035</v>
      </c>
      <c r="CO265" s="1" t="s">
        <v>2991</v>
      </c>
      <c r="CP265" s="1" t="s">
        <v>5745</v>
      </c>
      <c r="CX265" s="1" t="s">
        <v>5744</v>
      </c>
      <c r="CZ265" s="1" t="s">
        <v>5660</v>
      </c>
    </row>
    <row r="266" spans="1:104" x14ac:dyDescent="0.2">
      <c r="A266" s="1">
        <f t="shared" si="24"/>
        <v>1040857</v>
      </c>
      <c r="C266" s="1" t="str">
        <f t="shared" si="25"/>
        <v>WD</v>
      </c>
      <c r="D266" s="12">
        <f>INDEX(families!$A:$A,MATCH(E266,families!$B:$B,0))</f>
        <v>39</v>
      </c>
      <c r="E266" s="2" t="str">
        <f t="shared" si="26"/>
        <v>WD</v>
      </c>
      <c r="F266" s="1" t="str">
        <f>IF(_xlfn.SINGLE('~10 Other Crossings'!TypeCL)="WC","",_xlfn.CONCAT(UPPER(_xlfn.SINGLE(Description)),IF(ISBLANK(_xlfn.SINGLE(CrossingIdentifierDescription)),""," ["&amp;_xlfn.SINGLE(CrossingIdentifierDescription)&amp;"]")," (",_xlfn.SINGLE(PXID),")"))</f>
        <v>TOWN OF HOPE BURIED WATER PIPE [BURIED WATER PIPE] (P5480.0)</v>
      </c>
      <c r="G26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01-13283-M002-XH0325801</v>
      </c>
      <c r="M266" s="1" t="s">
        <v>5743</v>
      </c>
      <c r="N266" s="1" t="s">
        <v>5742</v>
      </c>
      <c r="O266" s="1" t="s">
        <v>3023</v>
      </c>
      <c r="P266" s="1" t="s">
        <v>5741</v>
      </c>
      <c r="Q266" s="1" t="s">
        <v>5740</v>
      </c>
      <c r="R266" s="1" t="s">
        <v>3020</v>
      </c>
      <c r="S266" s="1" t="s">
        <v>3019</v>
      </c>
      <c r="T266" s="1" t="s">
        <v>5739</v>
      </c>
      <c r="U266" s="1" t="s">
        <v>3017</v>
      </c>
      <c r="V266" s="1" t="s">
        <v>5537</v>
      </c>
      <c r="W266" s="1" t="s">
        <v>4965</v>
      </c>
      <c r="Y266" s="1">
        <v>44664.618067129632</v>
      </c>
      <c r="Z266" s="1">
        <v>44664.379074074073</v>
      </c>
      <c r="AA266" s="1">
        <v>401768</v>
      </c>
      <c r="AB266" s="1">
        <v>44664.701597222222</v>
      </c>
      <c r="AC266" s="1" t="s">
        <v>5738</v>
      </c>
      <c r="AD266" s="1" t="s">
        <v>3013</v>
      </c>
      <c r="AE266" s="1">
        <v>5480</v>
      </c>
      <c r="AF266" s="1">
        <v>0</v>
      </c>
      <c r="AG266" s="1" t="s">
        <v>5737</v>
      </c>
      <c r="AH266" s="1" t="s">
        <v>3086</v>
      </c>
      <c r="AI266" s="1" t="s">
        <v>3087</v>
      </c>
      <c r="AJ266" s="1" t="s">
        <v>3086</v>
      </c>
      <c r="AK266" s="1" t="s">
        <v>3010</v>
      </c>
      <c r="AL266" s="1" t="s">
        <v>3009</v>
      </c>
      <c r="AM266" s="1" t="s">
        <v>3174</v>
      </c>
      <c r="AN266" s="1" t="s">
        <v>5736</v>
      </c>
      <c r="AQ266" s="1" t="s">
        <v>3086</v>
      </c>
      <c r="AS266" s="1" t="s">
        <v>3006</v>
      </c>
      <c r="AT266" s="1" t="s">
        <v>3006</v>
      </c>
      <c r="AY266" s="1" t="s">
        <v>3083</v>
      </c>
      <c r="AZ266" s="1" t="s">
        <v>4277</v>
      </c>
      <c r="BA266" s="1">
        <v>614576.66784461006</v>
      </c>
      <c r="BB266" s="1">
        <v>5470332.91948245</v>
      </c>
      <c r="BC266" s="1">
        <v>10</v>
      </c>
      <c r="BG266" s="1">
        <v>43447</v>
      </c>
      <c r="BN266" s="1" t="s">
        <v>3004</v>
      </c>
      <c r="BO266" s="1" t="s">
        <v>4844</v>
      </c>
      <c r="BP266" s="1" t="s">
        <v>4843</v>
      </c>
      <c r="BQ266" s="1" t="s">
        <v>5735</v>
      </c>
      <c r="BR266" s="1" t="s">
        <v>3223</v>
      </c>
      <c r="BU266" s="1">
        <v>1.8</v>
      </c>
      <c r="BV266" s="1" t="s">
        <v>2997</v>
      </c>
      <c r="BX266" s="1" t="s">
        <v>5734</v>
      </c>
      <c r="BY266" s="1" t="s">
        <v>2995</v>
      </c>
      <c r="CB266" s="1" t="s">
        <v>5733</v>
      </c>
      <c r="CC266" s="1" t="s">
        <v>5732</v>
      </c>
      <c r="CD266" s="1" t="s">
        <v>3035</v>
      </c>
      <c r="CO266" s="1" t="s">
        <v>2991</v>
      </c>
      <c r="CP266" s="1" t="s">
        <v>5731</v>
      </c>
      <c r="CX266" s="1" t="s">
        <v>5730</v>
      </c>
      <c r="CZ266" s="1" t="s">
        <v>5650</v>
      </c>
    </row>
    <row r="267" spans="1:104" x14ac:dyDescent="0.2">
      <c r="A267" s="1">
        <f t="shared" si="24"/>
        <v>1040974.36</v>
      </c>
      <c r="C267" s="1" t="str">
        <f t="shared" si="25"/>
        <v>OE</v>
      </c>
      <c r="D267" s="12">
        <f>INDEX(families!$A:$A,MATCH(E267,families!$B:$B,0))</f>
        <v>28</v>
      </c>
      <c r="E267" s="2" t="str">
        <f t="shared" si="26"/>
        <v>OE</v>
      </c>
      <c r="F267" s="1" t="str">
        <f>IF(_xlfn.SINGLE('~10 Other Crossings'!TypeCL)="WC","",_xlfn.CONCAT(UPPER(_xlfn.SINGLE(Description)),IF(ISBLANK(_xlfn.SINGLE(CrossingIdentifierDescription)),""," ["&amp;_xlfn.SINGLE(CrossingIdentifierDescription)&amp;"]")," (",_xlfn.SINGLE(PXID),")"))</f>
        <v>BC HYDRO O/H DISTRIBUTION [DISTRIBUTION] (U5494.0)</v>
      </c>
      <c r="G26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67" s="1" t="s">
        <v>5729</v>
      </c>
      <c r="N267" s="1">
        <v>1040974.36</v>
      </c>
      <c r="O267" s="1" t="s">
        <v>3023</v>
      </c>
      <c r="P267" s="1" t="s">
        <v>5728</v>
      </c>
      <c r="Q267" s="1" t="s">
        <v>5727</v>
      </c>
      <c r="R267" s="1" t="s">
        <v>3020</v>
      </c>
      <c r="S267" s="1" t="s">
        <v>3019</v>
      </c>
      <c r="T267" s="1" t="s">
        <v>3093</v>
      </c>
      <c r="U267" s="1" t="s">
        <v>5726</v>
      </c>
      <c r="V267" s="1" t="s">
        <v>3091</v>
      </c>
      <c r="W267" s="1" t="s">
        <v>3090</v>
      </c>
      <c r="Y267" s="1">
        <v>43585.847627314812</v>
      </c>
      <c r="Z267" s="1">
        <v>44645</v>
      </c>
      <c r="AA267" s="1">
        <v>401768</v>
      </c>
      <c r="AB267" s="1">
        <v>44648.866041666668</v>
      </c>
      <c r="AC267" s="1" t="s">
        <v>5725</v>
      </c>
      <c r="AD267" s="1" t="s">
        <v>3056</v>
      </c>
      <c r="AE267" s="1">
        <v>5494</v>
      </c>
      <c r="AF267" s="1">
        <v>0</v>
      </c>
      <c r="AG267" s="1" t="s">
        <v>3088</v>
      </c>
      <c r="AH267" s="1" t="s">
        <v>3086</v>
      </c>
      <c r="AI267" s="1" t="s">
        <v>3011</v>
      </c>
      <c r="AJ267" s="1" t="s">
        <v>3086</v>
      </c>
      <c r="AK267" s="1" t="s">
        <v>3010</v>
      </c>
      <c r="AL267" s="1" t="s">
        <v>3009</v>
      </c>
      <c r="AM267" s="1" t="s">
        <v>3085</v>
      </c>
      <c r="AS267" s="1" t="s">
        <v>3006</v>
      </c>
      <c r="AT267" s="1" t="s">
        <v>1020</v>
      </c>
      <c r="AY267" s="1" t="s">
        <v>2995</v>
      </c>
      <c r="AZ267" s="1" t="s">
        <v>4277</v>
      </c>
      <c r="BA267" s="1">
        <v>614503.34803995001</v>
      </c>
      <c r="BB267" s="1">
        <v>5470244.0888086604</v>
      </c>
      <c r="BC267" s="1">
        <v>10</v>
      </c>
      <c r="BN267" s="1" t="s">
        <v>3004</v>
      </c>
      <c r="BO267" s="1" t="s">
        <v>4844</v>
      </c>
      <c r="BP267" s="1" t="s">
        <v>4843</v>
      </c>
      <c r="BQ267" s="1" t="s">
        <v>3628</v>
      </c>
      <c r="BR267" s="1" t="s">
        <v>1616</v>
      </c>
      <c r="BS267" s="1" t="s">
        <v>5644</v>
      </c>
      <c r="BT267" s="1" t="s">
        <v>5643</v>
      </c>
      <c r="BV267" s="1" t="s">
        <v>2997</v>
      </c>
      <c r="BW267" s="1" t="s">
        <v>1020</v>
      </c>
      <c r="BX267" s="1" t="s">
        <v>3194</v>
      </c>
      <c r="BY267" s="1" t="s">
        <v>2995</v>
      </c>
      <c r="CB267" s="1" t="s">
        <v>3193</v>
      </c>
      <c r="CC267" s="1" t="s">
        <v>3192</v>
      </c>
      <c r="CD267" s="1" t="s">
        <v>3035</v>
      </c>
      <c r="CO267" s="1" t="s">
        <v>2991</v>
      </c>
      <c r="CP267" s="1" t="s">
        <v>5724</v>
      </c>
      <c r="CX267" s="1" t="s">
        <v>5723</v>
      </c>
      <c r="CY267" s="1" t="s">
        <v>5706</v>
      </c>
      <c r="CZ267" s="1" t="s">
        <v>5722</v>
      </c>
    </row>
    <row r="268" spans="1:104" x14ac:dyDescent="0.2">
      <c r="A268" s="1">
        <f t="shared" si="24"/>
        <v>1040978.48</v>
      </c>
      <c r="C268" s="1" t="str">
        <f t="shared" si="25"/>
        <v>GD</v>
      </c>
      <c r="D268" s="12">
        <f>INDEX(families!$A:$A,MATCH(E268,families!$B:$B,0))</f>
        <v>23</v>
      </c>
      <c r="E268" s="2" t="str">
        <f t="shared" si="26"/>
        <v>GD</v>
      </c>
      <c r="F268" s="1" t="str">
        <f>IF(_xlfn.SINGLE('~10 Other Crossings'!TypeCL)="WC","",_xlfn.CONCAT(UPPER(_xlfn.SINGLE(Description)),IF(ISBLANK(_xlfn.SINGLE(CrossingIdentifierDescription)),""," ["&amp;_xlfn.SINGLE(CrossingIdentifierDescription)&amp;"]")," (",_xlfn.SINGLE(PXID),")"))</f>
        <v>FORTISBC U/G PIPE 168 GAS DIST [GAS DISTRIBUTION] (P3584.1)</v>
      </c>
      <c r="G26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68" s="1" t="s">
        <v>5721</v>
      </c>
      <c r="N268" s="1">
        <v>1040978.48</v>
      </c>
      <c r="O268" s="1" t="s">
        <v>3023</v>
      </c>
      <c r="P268" s="1" t="s">
        <v>5720</v>
      </c>
      <c r="Q268" s="1" t="s">
        <v>5719</v>
      </c>
      <c r="R268" s="1" t="s">
        <v>3020</v>
      </c>
      <c r="S268" s="1" t="s">
        <v>3019</v>
      </c>
      <c r="T268" s="1" t="s">
        <v>3093</v>
      </c>
      <c r="U268" s="1" t="s">
        <v>3017</v>
      </c>
      <c r="V268" s="1" t="s">
        <v>5718</v>
      </c>
      <c r="W268" s="1" t="s">
        <v>4520</v>
      </c>
      <c r="X268" s="1" t="s">
        <v>4519</v>
      </c>
      <c r="Y268" s="1">
        <v>43536.977951388886</v>
      </c>
      <c r="Z268" s="1">
        <v>44645</v>
      </c>
      <c r="AA268" s="1">
        <v>401768</v>
      </c>
      <c r="AB268" s="1">
        <v>44655.881226851852</v>
      </c>
      <c r="AC268" s="1" t="s">
        <v>5717</v>
      </c>
      <c r="AD268" s="1" t="s">
        <v>3013</v>
      </c>
      <c r="AE268" s="1">
        <v>3584</v>
      </c>
      <c r="AF268" s="1">
        <v>1</v>
      </c>
      <c r="AG268" s="1" t="s">
        <v>4517</v>
      </c>
      <c r="AH268" s="1" t="s">
        <v>3086</v>
      </c>
      <c r="AI268" s="1" t="s">
        <v>3011</v>
      </c>
      <c r="AJ268" s="1" t="s">
        <v>3086</v>
      </c>
      <c r="AK268" s="1" t="s">
        <v>3010</v>
      </c>
      <c r="AL268" s="1" t="s">
        <v>3009</v>
      </c>
      <c r="AM268" s="1" t="s">
        <v>4516</v>
      </c>
      <c r="AN268" s="1" t="s">
        <v>3007</v>
      </c>
      <c r="AQ268" s="1" t="s">
        <v>3401</v>
      </c>
      <c r="AR268" s="1">
        <v>168</v>
      </c>
      <c r="AS268" s="1" t="s">
        <v>3006</v>
      </c>
      <c r="AT268" s="1" t="s">
        <v>3006</v>
      </c>
      <c r="AX268" s="1" t="s">
        <v>5716</v>
      </c>
      <c r="AY268" s="1" t="s">
        <v>2995</v>
      </c>
      <c r="AZ268" s="1" t="s">
        <v>4277</v>
      </c>
      <c r="BA268" s="1">
        <v>614499.76651214005</v>
      </c>
      <c r="BB268" s="1">
        <v>5470242.0466791596</v>
      </c>
      <c r="BC268" s="1">
        <v>10</v>
      </c>
      <c r="BD268" s="1" t="s">
        <v>3082</v>
      </c>
      <c r="BE268" s="1">
        <v>1043.5</v>
      </c>
      <c r="BG268" s="1">
        <v>42263</v>
      </c>
      <c r="BN268" s="1" t="s">
        <v>3004</v>
      </c>
      <c r="BO268" s="1" t="s">
        <v>4844</v>
      </c>
      <c r="BP268" s="1" t="s">
        <v>4843</v>
      </c>
      <c r="BQ268" s="1" t="s">
        <v>3628</v>
      </c>
      <c r="BR268" s="1" t="s">
        <v>1616</v>
      </c>
      <c r="BS268" s="1" t="s">
        <v>5644</v>
      </c>
      <c r="BT268" s="1" t="s">
        <v>5643</v>
      </c>
      <c r="BV268" s="1" t="s">
        <v>2997</v>
      </c>
      <c r="BW268" s="1" t="s">
        <v>1503</v>
      </c>
      <c r="BX268" s="1" t="s">
        <v>2996</v>
      </c>
      <c r="BY268" s="1" t="s">
        <v>2995</v>
      </c>
      <c r="CB268" s="1" t="s">
        <v>2994</v>
      </c>
      <c r="CC268" s="1" t="s">
        <v>2993</v>
      </c>
      <c r="CD268" s="1" t="s">
        <v>2992</v>
      </c>
      <c r="CO268" s="1" t="s">
        <v>2991</v>
      </c>
      <c r="CP268" s="1" t="s">
        <v>5715</v>
      </c>
      <c r="CW268" s="1" t="s">
        <v>5714</v>
      </c>
      <c r="CX268" s="1" t="s">
        <v>5713</v>
      </c>
      <c r="CY268" s="1" t="s">
        <v>5547</v>
      </c>
      <c r="CZ268" s="1" t="s">
        <v>5630</v>
      </c>
    </row>
    <row r="269" spans="1:104" x14ac:dyDescent="0.2">
      <c r="A269" s="1">
        <f t="shared" si="24"/>
        <v>1040983.84</v>
      </c>
      <c r="C269" s="1" t="str">
        <f t="shared" si="25"/>
        <v>OE</v>
      </c>
      <c r="D269" s="12">
        <f>INDEX(families!$A:$A,MATCH(E269,families!$B:$B,0))</f>
        <v>28</v>
      </c>
      <c r="E269" s="2" t="str">
        <f t="shared" si="26"/>
        <v>OE</v>
      </c>
      <c r="F269" s="1" t="str">
        <f>IF(_xlfn.SINGLE('~10 Other Crossings'!TypeCL)="WC","",_xlfn.CONCAT(UPPER(_xlfn.SINGLE(Description)),IF(ISBLANK(_xlfn.SINGLE(CrossingIdentifierDescription)),""," ["&amp;_xlfn.SINGLE(CrossingIdentifierDescription)&amp;"]")," (",_xlfn.SINGLE(PXID),")"))</f>
        <v>TELUS O/H COMMUNICATIONS CABLE [O/H COMMUNICATIONS CABLE] (U5495.0)</v>
      </c>
      <c r="G26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69" s="1" t="s">
        <v>5712</v>
      </c>
      <c r="N269" s="1">
        <v>1040983.84</v>
      </c>
      <c r="O269" s="1" t="s">
        <v>3023</v>
      </c>
      <c r="P269" s="1" t="s">
        <v>5711</v>
      </c>
      <c r="Q269" s="1" t="s">
        <v>5710</v>
      </c>
      <c r="R269" s="1" t="s">
        <v>3020</v>
      </c>
      <c r="S269" s="1" t="s">
        <v>3019</v>
      </c>
      <c r="T269" s="1" t="s">
        <v>3093</v>
      </c>
      <c r="U269" s="1" t="s">
        <v>3100</v>
      </c>
      <c r="V269" s="1" t="s">
        <v>3103</v>
      </c>
      <c r="W269" s="1" t="s">
        <v>3102</v>
      </c>
      <c r="Y269" s="1">
        <v>43585.880983796298</v>
      </c>
      <c r="Z269" s="1">
        <v>44645</v>
      </c>
      <c r="AA269" s="1">
        <v>401768</v>
      </c>
      <c r="AB269" s="1">
        <v>44648.866041666668</v>
      </c>
      <c r="AC269" s="1" t="s">
        <v>5709</v>
      </c>
      <c r="AD269" s="1" t="s">
        <v>3056</v>
      </c>
      <c r="AE269" s="1">
        <v>5495</v>
      </c>
      <c r="AF269" s="1">
        <v>0</v>
      </c>
      <c r="AG269" s="1" t="s">
        <v>3100</v>
      </c>
      <c r="AH269" s="1" t="s">
        <v>3086</v>
      </c>
      <c r="AI269" s="1" t="s">
        <v>3011</v>
      </c>
      <c r="AJ269" s="1" t="s">
        <v>3086</v>
      </c>
      <c r="AK269" s="1" t="s">
        <v>3010</v>
      </c>
      <c r="AL269" s="1" t="s">
        <v>3009</v>
      </c>
      <c r="AM269" s="1" t="s">
        <v>3085</v>
      </c>
      <c r="AS269" s="1" t="s">
        <v>3006</v>
      </c>
      <c r="AT269" s="1" t="s">
        <v>1020</v>
      </c>
      <c r="AY269" s="1" t="s">
        <v>2995</v>
      </c>
      <c r="AZ269" s="1" t="s">
        <v>4277</v>
      </c>
      <c r="BA269" s="1">
        <v>614495.11208430002</v>
      </c>
      <c r="BB269" s="1">
        <v>5470239.3929145904</v>
      </c>
      <c r="BC269" s="1">
        <v>10</v>
      </c>
      <c r="BN269" s="1" t="s">
        <v>3004</v>
      </c>
      <c r="BO269" s="1" t="s">
        <v>4844</v>
      </c>
      <c r="BP269" s="1" t="s">
        <v>4843</v>
      </c>
      <c r="BQ269" s="1" t="s">
        <v>3628</v>
      </c>
      <c r="BR269" s="1" t="s">
        <v>1616</v>
      </c>
      <c r="BS269" s="1" t="s">
        <v>5644</v>
      </c>
      <c r="BT269" s="1" t="s">
        <v>5643</v>
      </c>
      <c r="BV269" s="1" t="s">
        <v>2997</v>
      </c>
      <c r="BW269" s="1" t="s">
        <v>1020</v>
      </c>
      <c r="BX269" s="1" t="s">
        <v>3194</v>
      </c>
      <c r="BY269" s="1" t="s">
        <v>2995</v>
      </c>
      <c r="CB269" s="1" t="s">
        <v>3193</v>
      </c>
      <c r="CC269" s="1" t="s">
        <v>3192</v>
      </c>
      <c r="CD269" s="1" t="s">
        <v>3035</v>
      </c>
      <c r="CO269" s="1" t="s">
        <v>3318</v>
      </c>
      <c r="CP269" s="1" t="s">
        <v>5708</v>
      </c>
      <c r="CX269" s="1" t="s">
        <v>5707</v>
      </c>
      <c r="CY269" s="1" t="s">
        <v>5706</v>
      </c>
      <c r="CZ269" s="1" t="s">
        <v>5622</v>
      </c>
    </row>
    <row r="270" spans="1:104" x14ac:dyDescent="0.2">
      <c r="A270" s="1">
        <f t="shared" si="24"/>
        <v>1041004.18</v>
      </c>
      <c r="C270" s="1" t="str">
        <f t="shared" si="25"/>
        <v>RD</v>
      </c>
      <c r="D270" s="12">
        <f>INDEX(families!$A:$A,MATCH(E270,families!$B:$B,0))</f>
        <v>31</v>
      </c>
      <c r="E270" s="2" t="str">
        <f t="shared" si="26"/>
        <v>RD</v>
      </c>
      <c r="F270" s="1" t="str">
        <f>IF(_xlfn.SINGLE('~10 Other Crossings'!TypeCL)="WC","",_xlfn.CONCAT(UPPER(_xlfn.SINGLE(Description)),IF(ISBLANK(_xlfn.SINGLE(CrossingIdentifierDescription)),""," ["&amp;_xlfn.SINGLE(CrossingIdentifierDescription)&amp;"]")," (",_xlfn.SINGLE(PXID),")"))</f>
        <v>ROAD (T4572.0)</v>
      </c>
      <c r="G27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70" s="1" t="s">
        <v>5705</v>
      </c>
      <c r="N270" s="1">
        <v>1041004.18</v>
      </c>
      <c r="O270" s="1" t="s">
        <v>3023</v>
      </c>
      <c r="P270" s="1" t="s">
        <v>5704</v>
      </c>
      <c r="Q270" s="1" t="s">
        <v>5703</v>
      </c>
      <c r="R270" s="1" t="s">
        <v>3020</v>
      </c>
      <c r="S270" s="1" t="s">
        <v>3019</v>
      </c>
      <c r="T270" s="1" t="s">
        <v>3093</v>
      </c>
      <c r="U270" s="1" t="s">
        <v>3040</v>
      </c>
      <c r="V270" s="1" t="s">
        <v>3040</v>
      </c>
      <c r="W270" s="1" t="s">
        <v>4506</v>
      </c>
      <c r="Y270" s="1">
        <v>43536.974999999999</v>
      </c>
      <c r="Z270" s="1">
        <v>44645</v>
      </c>
      <c r="AA270" s="1">
        <v>401768</v>
      </c>
      <c r="AB270" s="1">
        <v>44648.866030092591</v>
      </c>
      <c r="AC270" s="1" t="s">
        <v>5702</v>
      </c>
      <c r="AD270" s="1" t="s">
        <v>3041</v>
      </c>
      <c r="AE270" s="1">
        <v>4572</v>
      </c>
      <c r="AF270" s="1">
        <v>0</v>
      </c>
      <c r="AH270" s="1" t="s">
        <v>3086</v>
      </c>
      <c r="AI270" s="1" t="s">
        <v>3011</v>
      </c>
      <c r="AJ270" s="1" t="s">
        <v>3086</v>
      </c>
      <c r="AK270" s="1" t="s">
        <v>3039</v>
      </c>
      <c r="AL270" s="1" t="s">
        <v>3009</v>
      </c>
      <c r="AM270" s="1" t="s">
        <v>735</v>
      </c>
      <c r="AY270" s="1" t="s">
        <v>2995</v>
      </c>
      <c r="AZ270" s="1" t="s">
        <v>4277</v>
      </c>
      <c r="BA270" s="1">
        <v>614475.73338121001</v>
      </c>
      <c r="BB270" s="1">
        <v>5470233.6031710301</v>
      </c>
      <c r="BC270" s="1">
        <v>10</v>
      </c>
      <c r="BN270" s="1" t="s">
        <v>3004</v>
      </c>
      <c r="BO270" s="1" t="s">
        <v>4844</v>
      </c>
      <c r="BP270" s="1" t="s">
        <v>4843</v>
      </c>
      <c r="BQ270" s="1" t="s">
        <v>3628</v>
      </c>
      <c r="BR270" s="1" t="s">
        <v>1616</v>
      </c>
      <c r="BS270" s="1" t="s">
        <v>5644</v>
      </c>
      <c r="BT270" s="1" t="s">
        <v>5643</v>
      </c>
      <c r="BV270" s="1" t="s">
        <v>2997</v>
      </c>
      <c r="BW270" s="1" t="s">
        <v>1981</v>
      </c>
      <c r="BX270" s="1" t="s">
        <v>3306</v>
      </c>
      <c r="BY270" s="1" t="s">
        <v>2995</v>
      </c>
      <c r="CB270" s="1" t="s">
        <v>3287</v>
      </c>
      <c r="CC270" s="1" t="s">
        <v>3286</v>
      </c>
      <c r="CD270" s="1" t="s">
        <v>3050</v>
      </c>
      <c r="CO270" s="1" t="s">
        <v>2991</v>
      </c>
      <c r="CP270" s="1" t="s">
        <v>5701</v>
      </c>
      <c r="CW270" s="1" t="s">
        <v>5700</v>
      </c>
      <c r="CX270" s="1" t="s">
        <v>5699</v>
      </c>
      <c r="CY270" s="1" t="s">
        <v>5547</v>
      </c>
      <c r="CZ270" s="1" t="s">
        <v>5614</v>
      </c>
    </row>
    <row r="271" spans="1:104" x14ac:dyDescent="0.2">
      <c r="A271" s="1">
        <f t="shared" si="24"/>
        <v>1041096.19</v>
      </c>
      <c r="C271" s="1" t="str">
        <f t="shared" si="25"/>
        <v>OE</v>
      </c>
      <c r="D271" s="12">
        <f>INDEX(families!$A:$A,MATCH(E271,families!$B:$B,0))</f>
        <v>28</v>
      </c>
      <c r="E271" s="2" t="str">
        <f t="shared" si="26"/>
        <v>OE</v>
      </c>
      <c r="F271" s="1" t="str">
        <f>IF(_xlfn.SINGLE('~10 Other Crossings'!TypeCL)="WC","",_xlfn.CONCAT(UPPER(_xlfn.SINGLE(Description)),IF(ISBLANK(_xlfn.SINGLE(CrossingIdentifierDescription)),""," ["&amp;_xlfn.SINGLE(CrossingIdentifierDescription)&amp;"]")," (",_xlfn.SINGLE(PXID),")"))</f>
        <v>TRANS MOUNTAIN O/H 25KV DISTRIBUTION  [DISTRIBUTION] (U4168.1)</v>
      </c>
      <c r="G27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01-13283-M002-XU0325901 - Goalposts Required</v>
      </c>
      <c r="M271" s="1" t="s">
        <v>5698</v>
      </c>
      <c r="N271" s="1">
        <v>1041096.19</v>
      </c>
      <c r="O271" s="1" t="s">
        <v>3023</v>
      </c>
      <c r="P271" s="1" t="s">
        <v>5697</v>
      </c>
      <c r="Q271" s="1" t="s">
        <v>5696</v>
      </c>
      <c r="R271" s="1" t="s">
        <v>3020</v>
      </c>
      <c r="S271" s="1" t="s">
        <v>3019</v>
      </c>
      <c r="T271" s="1" t="s">
        <v>3093</v>
      </c>
      <c r="U271" s="1" t="s">
        <v>3092</v>
      </c>
      <c r="V271" s="1" t="s">
        <v>5695</v>
      </c>
      <c r="W271" s="1" t="s">
        <v>3015</v>
      </c>
      <c r="Y271" s="1">
        <v>43536.9690625</v>
      </c>
      <c r="Z271" s="1">
        <v>44645</v>
      </c>
      <c r="AA271" s="1">
        <v>401768</v>
      </c>
      <c r="AB271" s="1">
        <v>44648.866030092591</v>
      </c>
      <c r="AC271" s="1" t="s">
        <v>5694</v>
      </c>
      <c r="AD271" s="1" t="s">
        <v>3056</v>
      </c>
      <c r="AE271" s="1">
        <v>4168</v>
      </c>
      <c r="AF271" s="1">
        <v>1</v>
      </c>
      <c r="AG271" s="1" t="s">
        <v>3088</v>
      </c>
      <c r="AH271" s="1" t="s">
        <v>3086</v>
      </c>
      <c r="AI271" s="1" t="s">
        <v>3011</v>
      </c>
      <c r="AJ271" s="1" t="s">
        <v>3086</v>
      </c>
      <c r="AK271" s="1" t="s">
        <v>3010</v>
      </c>
      <c r="AL271" s="1" t="s">
        <v>3009</v>
      </c>
      <c r="AM271" s="1" t="s">
        <v>3085</v>
      </c>
      <c r="AS271" s="1" t="s">
        <v>3006</v>
      </c>
      <c r="AT271" s="1" t="s">
        <v>1020</v>
      </c>
      <c r="AX271" s="1" t="s">
        <v>5693</v>
      </c>
      <c r="AY271" s="1" t="s">
        <v>3083</v>
      </c>
      <c r="AZ271" s="1" t="s">
        <v>4277</v>
      </c>
      <c r="BA271" s="1">
        <v>614386.19999243005</v>
      </c>
      <c r="BB271" s="1">
        <v>5470212.4200258199</v>
      </c>
      <c r="BC271" s="1">
        <v>10</v>
      </c>
      <c r="BD271" s="1" t="s">
        <v>3082</v>
      </c>
      <c r="BE271" s="1">
        <v>1043.58</v>
      </c>
      <c r="BG271" s="1">
        <v>41901</v>
      </c>
      <c r="BN271" s="1" t="s">
        <v>3004</v>
      </c>
      <c r="BO271" s="1" t="s">
        <v>4844</v>
      </c>
      <c r="BP271" s="1" t="s">
        <v>4843</v>
      </c>
      <c r="BQ271" s="1" t="s">
        <v>3628</v>
      </c>
      <c r="BR271" s="1" t="s">
        <v>1616</v>
      </c>
      <c r="BS271" s="1" t="s">
        <v>5644</v>
      </c>
      <c r="BT271" s="1" t="s">
        <v>5643</v>
      </c>
      <c r="BV271" s="1" t="s">
        <v>2997</v>
      </c>
      <c r="BX271" s="1" t="s">
        <v>5667</v>
      </c>
      <c r="BY271" s="1" t="s">
        <v>2995</v>
      </c>
      <c r="CB271" s="1" t="s">
        <v>5666</v>
      </c>
      <c r="CC271" s="1" t="s">
        <v>5665</v>
      </c>
      <c r="CD271" s="1" t="s">
        <v>3035</v>
      </c>
      <c r="CO271" s="1" t="s">
        <v>2991</v>
      </c>
      <c r="CP271" s="1" t="s">
        <v>5692</v>
      </c>
      <c r="CW271" s="1" t="s">
        <v>5691</v>
      </c>
      <c r="CX271" s="1" t="s">
        <v>5690</v>
      </c>
      <c r="CY271" s="1" t="s">
        <v>5547</v>
      </c>
      <c r="CZ271" s="1" t="s">
        <v>5605</v>
      </c>
    </row>
    <row r="272" spans="1:104" x14ac:dyDescent="0.2">
      <c r="A272" s="1">
        <f t="shared" si="24"/>
        <v>1041125.61</v>
      </c>
      <c r="C272" s="1" t="str">
        <f t="shared" si="25"/>
        <v>GT</v>
      </c>
      <c r="D272" s="12">
        <f>INDEX(families!$A:$A,MATCH(E272,families!$B:$B,0))</f>
        <v>24</v>
      </c>
      <c r="E272" s="2" t="str">
        <f t="shared" si="26"/>
        <v>GT</v>
      </c>
      <c r="F272" s="1" t="str">
        <f>IF(_xlfn.SINGLE('~10 Other Crossings'!TypeCL)="WC","",_xlfn.CONCAT(UPPER(_xlfn.SINGLE(Description)),IF(ISBLANK(_xlfn.SINGLE(CrossingIdentifierDescription)),""," ["&amp;_xlfn.SINGLE(CrossingIdentifierDescription)&amp;"]")," (",_xlfn.SINGLE(PXID),")"))</f>
        <v>NPS 36 SPECTRA ENERGY TRANSMISSION BURIED PIPE [TRANSMISSION] (P3585.1)</v>
      </c>
      <c r="G27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01-13283-M002-XU0325901</v>
      </c>
      <c r="M272" s="1" t="s">
        <v>5689</v>
      </c>
      <c r="N272" s="1">
        <v>1041125.61</v>
      </c>
      <c r="O272" s="1" t="s">
        <v>3023</v>
      </c>
      <c r="P272" s="1" t="s">
        <v>5688</v>
      </c>
      <c r="Q272" s="1" t="s">
        <v>5687</v>
      </c>
      <c r="R272" s="1" t="s">
        <v>3020</v>
      </c>
      <c r="S272" s="1" t="s">
        <v>3019</v>
      </c>
      <c r="T272" s="1" t="s">
        <v>3093</v>
      </c>
      <c r="U272" s="1" t="s">
        <v>3017</v>
      </c>
      <c r="V272" s="1" t="s">
        <v>5686</v>
      </c>
      <c r="W272" s="1" t="s">
        <v>5678</v>
      </c>
      <c r="Y272" s="1">
        <v>43955.811724537038</v>
      </c>
      <c r="Z272" s="1">
        <v>44645</v>
      </c>
      <c r="AA272" s="1">
        <v>401768</v>
      </c>
      <c r="AB272" s="1">
        <v>44648.866053240738</v>
      </c>
      <c r="AC272" s="1" t="s">
        <v>5685</v>
      </c>
      <c r="AD272" s="1" t="s">
        <v>3013</v>
      </c>
      <c r="AE272" s="1">
        <v>3585</v>
      </c>
      <c r="AF272" s="1">
        <v>1</v>
      </c>
      <c r="AG272" s="1" t="s">
        <v>3277</v>
      </c>
      <c r="AH272" s="1" t="s">
        <v>3086</v>
      </c>
      <c r="AI272" s="1" t="s">
        <v>3087</v>
      </c>
      <c r="AJ272" s="1" t="s">
        <v>3086</v>
      </c>
      <c r="AK272" s="1" t="s">
        <v>3010</v>
      </c>
      <c r="AL272" s="1" t="s">
        <v>3009</v>
      </c>
      <c r="AM272" s="1" t="s">
        <v>5676</v>
      </c>
      <c r="AN272" s="1" t="s">
        <v>3007</v>
      </c>
      <c r="AP272" s="1">
        <v>90</v>
      </c>
      <c r="AR272" s="1">
        <v>914</v>
      </c>
      <c r="AS272" s="1" t="s">
        <v>3006</v>
      </c>
      <c r="AT272" s="1" t="s">
        <v>3006</v>
      </c>
      <c r="AX272" s="1" t="s">
        <v>5684</v>
      </c>
      <c r="AY272" s="1" t="s">
        <v>3083</v>
      </c>
      <c r="AZ272" s="1" t="s">
        <v>4277</v>
      </c>
      <c r="BA272" s="1">
        <v>614370.94997680001</v>
      </c>
      <c r="BB272" s="1">
        <v>5470197.3799534095</v>
      </c>
      <c r="BC272" s="1">
        <v>10</v>
      </c>
      <c r="BD272" s="1" t="s">
        <v>3082</v>
      </c>
      <c r="BE272" s="1">
        <v>1043.6199999999999</v>
      </c>
      <c r="BG272" s="1">
        <v>41888</v>
      </c>
      <c r="BN272" s="1" t="s">
        <v>3004</v>
      </c>
      <c r="BO272" s="1" t="s">
        <v>4844</v>
      </c>
      <c r="BP272" s="1" t="s">
        <v>4843</v>
      </c>
      <c r="BQ272" s="1" t="s">
        <v>3628</v>
      </c>
      <c r="BR272" s="1" t="s">
        <v>1616</v>
      </c>
      <c r="BS272" s="1" t="s">
        <v>5644</v>
      </c>
      <c r="BT272" s="1" t="s">
        <v>5643</v>
      </c>
      <c r="BV272" s="1" t="s">
        <v>2997</v>
      </c>
      <c r="BX272" s="1" t="s">
        <v>5667</v>
      </c>
      <c r="BY272" s="1" t="s">
        <v>3083</v>
      </c>
      <c r="CB272" s="1" t="s">
        <v>5666</v>
      </c>
      <c r="CC272" s="1" t="s">
        <v>5665</v>
      </c>
      <c r="CD272" s="1" t="s">
        <v>3035</v>
      </c>
      <c r="CO272" s="1" t="s">
        <v>2991</v>
      </c>
      <c r="CP272" s="1" t="s">
        <v>5683</v>
      </c>
      <c r="CX272" s="1" t="s">
        <v>5673</v>
      </c>
      <c r="CY272" s="1" t="s">
        <v>5547</v>
      </c>
      <c r="CZ272" s="1" t="s">
        <v>2256</v>
      </c>
    </row>
    <row r="273" spans="1:104" x14ac:dyDescent="0.2">
      <c r="A273" s="1">
        <f t="shared" si="24"/>
        <v>1041130.39</v>
      </c>
      <c r="C273" s="1" t="str">
        <f t="shared" si="25"/>
        <v>GT</v>
      </c>
      <c r="D273" s="12">
        <f>INDEX(families!$A:$A,MATCH(E273,families!$B:$B,0))</f>
        <v>24</v>
      </c>
      <c r="E273" s="2" t="str">
        <f t="shared" si="26"/>
        <v>GT</v>
      </c>
      <c r="F273" s="1" t="str">
        <f>IF(_xlfn.SINGLE('~10 Other Crossings'!TypeCL)="WC","",_xlfn.CONCAT(UPPER(_xlfn.SINGLE(Description)),IF(ISBLANK(_xlfn.SINGLE(CrossingIdentifierDescription)),""," ["&amp;_xlfn.SINGLE(CrossingIdentifierDescription)&amp;"]")," (",_xlfn.SINGLE(PXID),")"))</f>
        <v>NPS 30 SPECTRA ENERGY TRANSMISSION BURIED PIPE [TRANSMISSION] (P3586.1)</v>
      </c>
      <c r="G27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01-13283-M002-XU0325901</v>
      </c>
      <c r="M273" s="1" t="s">
        <v>5682</v>
      </c>
      <c r="N273" s="1">
        <v>1041130.39</v>
      </c>
      <c r="O273" s="1" t="s">
        <v>3023</v>
      </c>
      <c r="P273" s="1" t="s">
        <v>5681</v>
      </c>
      <c r="Q273" s="1" t="s">
        <v>5680</v>
      </c>
      <c r="R273" s="1" t="s">
        <v>3020</v>
      </c>
      <c r="S273" s="1" t="s">
        <v>3019</v>
      </c>
      <c r="T273" s="1" t="s">
        <v>3093</v>
      </c>
      <c r="U273" s="1" t="s">
        <v>3017</v>
      </c>
      <c r="V273" s="1" t="s">
        <v>5679</v>
      </c>
      <c r="W273" s="1" t="s">
        <v>5678</v>
      </c>
      <c r="Y273" s="1">
        <v>43955.811724537038</v>
      </c>
      <c r="Z273" s="1">
        <v>44645</v>
      </c>
      <c r="AA273" s="1">
        <v>401768</v>
      </c>
      <c r="AB273" s="1">
        <v>44648.866053240738</v>
      </c>
      <c r="AC273" s="1" t="s">
        <v>5677</v>
      </c>
      <c r="AD273" s="1" t="s">
        <v>3013</v>
      </c>
      <c r="AE273" s="1">
        <v>3586</v>
      </c>
      <c r="AF273" s="1">
        <v>1</v>
      </c>
      <c r="AG273" s="1" t="s">
        <v>3277</v>
      </c>
      <c r="AH273" s="1" t="s">
        <v>3086</v>
      </c>
      <c r="AI273" s="1" t="s">
        <v>3087</v>
      </c>
      <c r="AJ273" s="1" t="s">
        <v>3086</v>
      </c>
      <c r="AK273" s="1" t="s">
        <v>3010</v>
      </c>
      <c r="AL273" s="1" t="s">
        <v>3009</v>
      </c>
      <c r="AM273" s="1" t="s">
        <v>5676</v>
      </c>
      <c r="AN273" s="1" t="s">
        <v>3007</v>
      </c>
      <c r="AP273" s="1">
        <v>89</v>
      </c>
      <c r="AR273" s="1">
        <v>762</v>
      </c>
      <c r="AS273" s="1" t="s">
        <v>3006</v>
      </c>
      <c r="AT273" s="1" t="s">
        <v>3006</v>
      </c>
      <c r="AX273" s="1" t="s">
        <v>5675</v>
      </c>
      <c r="AY273" s="1" t="s">
        <v>3083</v>
      </c>
      <c r="AZ273" s="1" t="s">
        <v>4277</v>
      </c>
      <c r="BA273" s="1">
        <v>614372.05001902999</v>
      </c>
      <c r="BB273" s="1">
        <v>5470192.7300144704</v>
      </c>
      <c r="BC273" s="1">
        <v>10</v>
      </c>
      <c r="BD273" s="1" t="s">
        <v>3082</v>
      </c>
      <c r="BE273" s="1">
        <v>1043.6300000000001</v>
      </c>
      <c r="BG273" s="1">
        <v>41888</v>
      </c>
      <c r="BN273" s="1" t="s">
        <v>3004</v>
      </c>
      <c r="BO273" s="1" t="s">
        <v>4844</v>
      </c>
      <c r="BP273" s="1" t="s">
        <v>4843</v>
      </c>
      <c r="BQ273" s="1" t="s">
        <v>3628</v>
      </c>
      <c r="BR273" s="1" t="s">
        <v>1616</v>
      </c>
      <c r="BS273" s="1" t="s">
        <v>5644</v>
      </c>
      <c r="BT273" s="1" t="s">
        <v>5643</v>
      </c>
      <c r="BV273" s="1" t="s">
        <v>2997</v>
      </c>
      <c r="BX273" s="1" t="s">
        <v>5667</v>
      </c>
      <c r="BY273" s="1" t="s">
        <v>3083</v>
      </c>
      <c r="CB273" s="1" t="s">
        <v>5666</v>
      </c>
      <c r="CC273" s="1" t="s">
        <v>5665</v>
      </c>
      <c r="CD273" s="1" t="s">
        <v>3035</v>
      </c>
      <c r="CO273" s="1" t="s">
        <v>2991</v>
      </c>
      <c r="CP273" s="1" t="s">
        <v>5674</v>
      </c>
      <c r="CX273" s="1" t="s">
        <v>5673</v>
      </c>
      <c r="CY273" s="1" t="s">
        <v>5547</v>
      </c>
      <c r="CZ273" s="1" t="s">
        <v>2253</v>
      </c>
    </row>
    <row r="274" spans="1:104" x14ac:dyDescent="0.2">
      <c r="A274" s="1">
        <f t="shared" si="24"/>
        <v>1041138.9</v>
      </c>
      <c r="C274" s="1" t="str">
        <f t="shared" si="25"/>
        <v>OL</v>
      </c>
      <c r="D274" s="12">
        <f>INDEX(families!$A:$A,MATCH(E274,families!$B:$B,0))</f>
        <v>30</v>
      </c>
      <c r="E274" s="2" t="str">
        <f t="shared" si="26"/>
        <v>OL</v>
      </c>
      <c r="F274" s="1" t="str">
        <f>IF(_xlfn.SINGLE('~10 Other Crossings'!TypeCL)="WC","",_xlfn.CONCAT(UPPER(_xlfn.SINGLE(Description)),IF(ISBLANK(_xlfn.SINGLE(CrossingIdentifierDescription)),""," ["&amp;_xlfn.SINGLE(CrossingIdentifierDescription)&amp;"]")," (",_xlfn.SINGLE(PXID),")"))</f>
        <v>TRANS MOUNTAIN PIPELINE CO. LTD. BURIED PIPE [CRUDE OIL PIPELINE] (P3587.1)</v>
      </c>
      <c r="G27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01-13283-M002-XU0325901</v>
      </c>
      <c r="M274" s="1" t="s">
        <v>5672</v>
      </c>
      <c r="N274" s="1">
        <v>1041138.9</v>
      </c>
      <c r="O274" s="1" t="s">
        <v>3023</v>
      </c>
      <c r="P274" s="1" t="s">
        <v>5671</v>
      </c>
      <c r="Q274" s="1" t="s">
        <v>5670</v>
      </c>
      <c r="R274" s="1" t="s">
        <v>3020</v>
      </c>
      <c r="S274" s="1" t="s">
        <v>3019</v>
      </c>
      <c r="T274" s="1" t="s">
        <v>3093</v>
      </c>
      <c r="U274" s="1" t="s">
        <v>3017</v>
      </c>
      <c r="V274" s="1" t="s">
        <v>3619</v>
      </c>
      <c r="W274" s="1" t="s">
        <v>3015</v>
      </c>
      <c r="Y274" s="1">
        <v>43588.916215277779</v>
      </c>
      <c r="Z274" s="1">
        <v>44645</v>
      </c>
      <c r="AA274" s="1">
        <v>401768</v>
      </c>
      <c r="AB274" s="1">
        <v>44648.866041666668</v>
      </c>
      <c r="AC274" s="1" t="s">
        <v>5669</v>
      </c>
      <c r="AD274" s="1" t="s">
        <v>3013</v>
      </c>
      <c r="AE274" s="1">
        <v>3587</v>
      </c>
      <c r="AF274" s="1">
        <v>1</v>
      </c>
      <c r="AG274" s="1" t="s">
        <v>3617</v>
      </c>
      <c r="AH274" s="1" t="s">
        <v>3086</v>
      </c>
      <c r="AI274" s="1" t="s">
        <v>3087</v>
      </c>
      <c r="AJ274" s="1" t="s">
        <v>3086</v>
      </c>
      <c r="AK274" s="1" t="s">
        <v>3010</v>
      </c>
      <c r="AL274" s="1" t="s">
        <v>3009</v>
      </c>
      <c r="AM274" s="1" t="s">
        <v>3008</v>
      </c>
      <c r="AN274" s="1" t="s">
        <v>3007</v>
      </c>
      <c r="AS274" s="1" t="s">
        <v>3006</v>
      </c>
      <c r="AT274" s="1" t="s">
        <v>3006</v>
      </c>
      <c r="AX274" s="1" t="s">
        <v>5668</v>
      </c>
      <c r="AY274" s="1" t="s">
        <v>3083</v>
      </c>
      <c r="AZ274" s="1" t="s">
        <v>4277</v>
      </c>
      <c r="BA274" s="1">
        <v>614374.07000375004</v>
      </c>
      <c r="BB274" s="1">
        <v>5470184.4600056997</v>
      </c>
      <c r="BC274" s="1">
        <v>10</v>
      </c>
      <c r="BD274" s="1" t="s">
        <v>3082</v>
      </c>
      <c r="BE274" s="1">
        <v>1043.6400000000001</v>
      </c>
      <c r="BG274" s="1">
        <v>41888</v>
      </c>
      <c r="BN274" s="1" t="s">
        <v>3004</v>
      </c>
      <c r="BO274" s="1" t="s">
        <v>4844</v>
      </c>
      <c r="BP274" s="1" t="s">
        <v>4843</v>
      </c>
      <c r="BQ274" s="1" t="s">
        <v>3628</v>
      </c>
      <c r="BR274" s="1" t="s">
        <v>1616</v>
      </c>
      <c r="BS274" s="1" t="s">
        <v>5644</v>
      </c>
      <c r="BT274" s="1" t="s">
        <v>5643</v>
      </c>
      <c r="BV274" s="1" t="s">
        <v>2997</v>
      </c>
      <c r="BX274" s="1" t="s">
        <v>5667</v>
      </c>
      <c r="BY274" s="1" t="s">
        <v>2995</v>
      </c>
      <c r="CB274" s="1" t="s">
        <v>5666</v>
      </c>
      <c r="CC274" s="1" t="s">
        <v>5665</v>
      </c>
      <c r="CD274" s="1" t="s">
        <v>3035</v>
      </c>
      <c r="CO274" s="1" t="s">
        <v>2991</v>
      </c>
      <c r="CP274" s="1" t="s">
        <v>5664</v>
      </c>
      <c r="CW274" s="1" t="s">
        <v>5663</v>
      </c>
      <c r="CX274" s="1" t="s">
        <v>5662</v>
      </c>
      <c r="CY274" s="1" t="s">
        <v>5547</v>
      </c>
      <c r="CZ274" s="1" t="s">
        <v>5661</v>
      </c>
    </row>
    <row r="275" spans="1:104" x14ac:dyDescent="0.2">
      <c r="A275" s="1">
        <f t="shared" si="24"/>
        <v>1041488.73</v>
      </c>
      <c r="C275" s="1" t="str">
        <f t="shared" si="25"/>
        <v>RD</v>
      </c>
      <c r="D275" s="12">
        <f>INDEX(families!$A:$A,MATCH(E275,families!$B:$B,0))</f>
        <v>31</v>
      </c>
      <c r="E275" s="2" t="str">
        <f t="shared" si="26"/>
        <v>RD</v>
      </c>
      <c r="F275" s="1" t="str">
        <f>IF(_xlfn.SINGLE('~10 Other Crossings'!TypeCL)="WC","",_xlfn.CONCAT(UPPER(_xlfn.SINGLE(Description)),IF(ISBLANK(_xlfn.SINGLE(CrossingIdentifierDescription)),""," ["&amp;_xlfn.SINGLE(CrossingIdentifierDescription)&amp;"]")," (",_xlfn.SINGLE(PXID),")"))</f>
        <v>ROAD (T4448.0)</v>
      </c>
      <c r="G27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75" s="1" t="s">
        <v>5660</v>
      </c>
      <c r="N275" s="1">
        <v>1041488.73</v>
      </c>
      <c r="O275" s="1" t="s">
        <v>3023</v>
      </c>
      <c r="P275" s="1" t="s">
        <v>5659</v>
      </c>
      <c r="Q275" s="1" t="s">
        <v>5658</v>
      </c>
      <c r="R275" s="1" t="s">
        <v>3020</v>
      </c>
      <c r="S275" s="1" t="s">
        <v>3019</v>
      </c>
      <c r="T275" s="1" t="s">
        <v>3093</v>
      </c>
      <c r="U275" s="1" t="s">
        <v>3040</v>
      </c>
      <c r="V275" s="1" t="s">
        <v>3040</v>
      </c>
      <c r="W275" s="1" t="s">
        <v>5657</v>
      </c>
      <c r="Y275" s="1">
        <v>43746.589270833334</v>
      </c>
      <c r="Z275" s="1">
        <v>44645</v>
      </c>
      <c r="AA275" s="1">
        <v>401768</v>
      </c>
      <c r="AB275" s="1">
        <v>44648.866053240738</v>
      </c>
      <c r="AC275" s="1" t="s">
        <v>5656</v>
      </c>
      <c r="AD275" s="1" t="s">
        <v>3041</v>
      </c>
      <c r="AE275" s="1">
        <v>4448</v>
      </c>
      <c r="AF275" s="1">
        <v>0</v>
      </c>
      <c r="AH275" s="1" t="s">
        <v>3086</v>
      </c>
      <c r="AI275" s="1" t="s">
        <v>3011</v>
      </c>
      <c r="AJ275" s="1" t="s">
        <v>3086</v>
      </c>
      <c r="AK275" s="1" t="s">
        <v>3039</v>
      </c>
      <c r="AL275" s="1" t="s">
        <v>3009</v>
      </c>
      <c r="AM275" s="1" t="s">
        <v>735</v>
      </c>
      <c r="AX275" s="1" t="s">
        <v>5655</v>
      </c>
      <c r="AY275" s="1" t="s">
        <v>2995</v>
      </c>
      <c r="AZ275" s="1" t="s">
        <v>4277</v>
      </c>
      <c r="BA275" s="1">
        <v>614124.96850932005</v>
      </c>
      <c r="BB275" s="1">
        <v>5470117.9138818998</v>
      </c>
      <c r="BC275" s="1">
        <v>10</v>
      </c>
      <c r="BN275" s="1" t="s">
        <v>3004</v>
      </c>
      <c r="BO275" s="1" t="s">
        <v>4844</v>
      </c>
      <c r="BP275" s="1" t="s">
        <v>4843</v>
      </c>
      <c r="BQ275" s="1" t="s">
        <v>5587</v>
      </c>
      <c r="BR275" s="1" t="s">
        <v>3081</v>
      </c>
      <c r="BS275" s="1" t="s">
        <v>5644</v>
      </c>
      <c r="BT275" s="1" t="s">
        <v>5643</v>
      </c>
      <c r="BV275" s="1" t="s">
        <v>2997</v>
      </c>
      <c r="BW275" s="1" t="s">
        <v>3002</v>
      </c>
      <c r="BX275" s="1" t="s">
        <v>3038</v>
      </c>
      <c r="BY275" s="1" t="s">
        <v>2995</v>
      </c>
      <c r="CB275" s="1" t="s">
        <v>3037</v>
      </c>
      <c r="CC275" s="1" t="s">
        <v>3036</v>
      </c>
      <c r="CD275" s="1" t="s">
        <v>3035</v>
      </c>
      <c r="CO275" s="1" t="s">
        <v>2991</v>
      </c>
      <c r="CP275" s="1" t="s">
        <v>5654</v>
      </c>
      <c r="CW275" s="1" t="s">
        <v>5653</v>
      </c>
      <c r="CX275" s="1" t="s">
        <v>5652</v>
      </c>
      <c r="CY275" s="1" t="s">
        <v>5547</v>
      </c>
      <c r="CZ275" s="1" t="s">
        <v>5651</v>
      </c>
    </row>
    <row r="276" spans="1:104" x14ac:dyDescent="0.2">
      <c r="A276" s="1">
        <f t="shared" si="24"/>
        <v>1041529.83</v>
      </c>
      <c r="C276" s="1" t="str">
        <f t="shared" si="25"/>
        <v>OE</v>
      </c>
      <c r="D276" s="12">
        <f>INDEX(families!$A:$A,MATCH(E276,families!$B:$B,0))</f>
        <v>28</v>
      </c>
      <c r="E276" s="2" t="str">
        <f t="shared" si="26"/>
        <v>OE</v>
      </c>
      <c r="F276" s="1" t="str">
        <f>IF(_xlfn.SINGLE('~10 Other Crossings'!TypeCL)="WC","",_xlfn.CONCAT(UPPER(_xlfn.SINGLE(Description)),IF(ISBLANK(_xlfn.SINGLE(CrossingIdentifierDescription)),""," ["&amp;_xlfn.SINGLE(CrossingIdentifierDescription)&amp;"]")," (",_xlfn.SINGLE(PXID),")"))</f>
        <v>BC HYDRO O/H TRANSMISSION (60 KV) 60L095 [TRANSMISSION] (U4171.2)</v>
      </c>
      <c r="G27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76" s="1" t="s">
        <v>5650</v>
      </c>
      <c r="N276" s="1">
        <v>1041529.83</v>
      </c>
      <c r="O276" s="1" t="s">
        <v>3023</v>
      </c>
      <c r="P276" s="1" t="s">
        <v>5649</v>
      </c>
      <c r="Q276" s="1" t="s">
        <v>5648</v>
      </c>
      <c r="R276" s="1" t="s">
        <v>3020</v>
      </c>
      <c r="S276" s="1" t="s">
        <v>3019</v>
      </c>
      <c r="T276" s="1" t="s">
        <v>3093</v>
      </c>
      <c r="U276" s="1" t="s">
        <v>3092</v>
      </c>
      <c r="V276" s="1" t="s">
        <v>5647</v>
      </c>
      <c r="W276" s="1" t="s">
        <v>3090</v>
      </c>
      <c r="Y276" s="1">
        <v>43732.71565972222</v>
      </c>
      <c r="Z276" s="1">
        <v>44645</v>
      </c>
      <c r="AA276" s="1">
        <v>401768</v>
      </c>
      <c r="AB276" s="1">
        <v>44648.866053240738</v>
      </c>
      <c r="AC276" s="1" t="s">
        <v>5646</v>
      </c>
      <c r="AD276" s="1" t="s">
        <v>3056</v>
      </c>
      <c r="AE276" s="1">
        <v>4171</v>
      </c>
      <c r="AF276" s="1">
        <v>2</v>
      </c>
      <c r="AG276" s="1" t="s">
        <v>3277</v>
      </c>
      <c r="AH276" s="1" t="s">
        <v>3086</v>
      </c>
      <c r="AI276" s="1" t="s">
        <v>3011</v>
      </c>
      <c r="AJ276" s="1" t="s">
        <v>3086</v>
      </c>
      <c r="AK276" s="1" t="s">
        <v>3010</v>
      </c>
      <c r="AL276" s="1" t="s">
        <v>3009</v>
      </c>
      <c r="AM276" s="1" t="s">
        <v>3085</v>
      </c>
      <c r="AS276" s="1" t="s">
        <v>3006</v>
      </c>
      <c r="AT276" s="1" t="s">
        <v>1020</v>
      </c>
      <c r="AX276" s="1" t="s">
        <v>5645</v>
      </c>
      <c r="AY276" s="1" t="s">
        <v>2995</v>
      </c>
      <c r="AZ276" s="1" t="s">
        <v>4277</v>
      </c>
      <c r="BA276" s="1">
        <v>614084.98717893998</v>
      </c>
      <c r="BB276" s="1">
        <v>5470108.3819118496</v>
      </c>
      <c r="BC276" s="1">
        <v>10</v>
      </c>
      <c r="BD276" s="1" t="s">
        <v>3082</v>
      </c>
      <c r="BE276" s="1">
        <v>1044.02</v>
      </c>
      <c r="BG276" s="1">
        <v>42311</v>
      </c>
      <c r="BN276" s="1" t="s">
        <v>3004</v>
      </c>
      <c r="BO276" s="1" t="s">
        <v>4844</v>
      </c>
      <c r="BP276" s="1" t="s">
        <v>4843</v>
      </c>
      <c r="BQ276" s="1" t="s">
        <v>5587</v>
      </c>
      <c r="BR276" s="1" t="s">
        <v>3081</v>
      </c>
      <c r="BS276" s="1" t="s">
        <v>5644</v>
      </c>
      <c r="BT276" s="1" t="s">
        <v>5643</v>
      </c>
      <c r="BV276" s="1" t="s">
        <v>2997</v>
      </c>
      <c r="BW276" s="1" t="s">
        <v>1020</v>
      </c>
      <c r="BX276" s="1" t="s">
        <v>3194</v>
      </c>
      <c r="BY276" s="1" t="s">
        <v>2995</v>
      </c>
      <c r="CB276" s="1" t="s">
        <v>3193</v>
      </c>
      <c r="CC276" s="1" t="s">
        <v>3192</v>
      </c>
      <c r="CD276" s="1" t="s">
        <v>3035</v>
      </c>
      <c r="CO276" s="1" t="s">
        <v>2991</v>
      </c>
      <c r="CP276" s="1" t="s">
        <v>5642</v>
      </c>
      <c r="CW276" s="1" t="s">
        <v>5641</v>
      </c>
      <c r="CX276" s="1" t="s">
        <v>5640</v>
      </c>
      <c r="CY276" s="1" t="s">
        <v>5547</v>
      </c>
      <c r="CZ276" s="1" t="s">
        <v>5584</v>
      </c>
    </row>
    <row r="277" spans="1:104" x14ac:dyDescent="0.2">
      <c r="A277" s="1">
        <f t="shared" si="24"/>
        <v>1041661.56</v>
      </c>
      <c r="C277" s="1" t="str">
        <f t="shared" si="25"/>
        <v>HW</v>
      </c>
      <c r="D277" s="12">
        <f>INDEX(families!$A:$A,MATCH(E277,families!$B:$B,0))</f>
        <v>26</v>
      </c>
      <c r="E277" s="2" t="str">
        <f t="shared" si="26"/>
        <v>HW</v>
      </c>
      <c r="F277" s="1" t="str">
        <f>IF(_xlfn.SINGLE('~10 Other Crossings'!TypeCL)="WC","",_xlfn.CONCAT(UPPER(_xlfn.SINGLE(Description)),IF(ISBLANK(_xlfn.SINGLE(CrossingIdentifierDescription)),""," ["&amp;_xlfn.SINGLE(CrossingIdentifierDescription)&amp;"]")," (",_xlfn.SINGLE(PXID),")"))</f>
        <v>HWY 3 [LKI Segment: 1302] (T4106.4)</v>
      </c>
      <c r="G27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01-13283-M002-XH0326001</v>
      </c>
      <c r="M277" s="1" t="s">
        <v>5639</v>
      </c>
      <c r="N277" s="1">
        <v>1041661.56</v>
      </c>
      <c r="O277" s="1" t="s">
        <v>3023</v>
      </c>
      <c r="P277" s="1" t="s">
        <v>5638</v>
      </c>
      <c r="Q277" s="1" t="s">
        <v>5637</v>
      </c>
      <c r="R277" s="1" t="s">
        <v>3020</v>
      </c>
      <c r="S277" s="1" t="s">
        <v>3019</v>
      </c>
      <c r="T277" s="1" t="s">
        <v>3093</v>
      </c>
      <c r="U277" s="1" t="s">
        <v>4471</v>
      </c>
      <c r="V277" s="1" t="s">
        <v>5619</v>
      </c>
      <c r="W277" s="1" t="s">
        <v>3122</v>
      </c>
      <c r="Y277" s="1">
        <v>43515.785914351851</v>
      </c>
      <c r="Z277" s="1">
        <v>44645</v>
      </c>
      <c r="AA277" s="1">
        <v>401768</v>
      </c>
      <c r="AB277" s="1">
        <v>44648.866030092591</v>
      </c>
      <c r="AC277" s="1" t="s">
        <v>5636</v>
      </c>
      <c r="AD277" s="1" t="s">
        <v>3041</v>
      </c>
      <c r="AE277" s="1">
        <v>4106</v>
      </c>
      <c r="AF277" s="1">
        <v>4</v>
      </c>
      <c r="AG277" s="1" t="s">
        <v>5635</v>
      </c>
      <c r="AH277" s="1" t="s">
        <v>3133</v>
      </c>
      <c r="AI277" s="1" t="s">
        <v>3087</v>
      </c>
      <c r="AJ277" s="1" t="s">
        <v>3086</v>
      </c>
      <c r="AK277" s="1" t="s">
        <v>3039</v>
      </c>
      <c r="AL277" s="1" t="s">
        <v>3009</v>
      </c>
      <c r="AM277" s="1" t="s">
        <v>4468</v>
      </c>
      <c r="AP277" s="1">
        <v>39</v>
      </c>
      <c r="AX277" s="1" t="s">
        <v>5634</v>
      </c>
      <c r="AY277" s="1" t="s">
        <v>3083</v>
      </c>
      <c r="AZ277" s="1" t="s">
        <v>4277</v>
      </c>
      <c r="BA277" s="1">
        <v>613979.15998348</v>
      </c>
      <c r="BB277" s="1">
        <v>5470048.1500432296</v>
      </c>
      <c r="BC277" s="1">
        <v>10</v>
      </c>
      <c r="BD277" s="1" t="s">
        <v>3082</v>
      </c>
      <c r="BE277" s="1">
        <v>1044.19</v>
      </c>
      <c r="BG277" s="1">
        <v>41946</v>
      </c>
      <c r="BN277" s="1" t="s">
        <v>3004</v>
      </c>
      <c r="BO277" s="1" t="s">
        <v>4844</v>
      </c>
      <c r="BP277" s="1" t="s">
        <v>4843</v>
      </c>
      <c r="BQ277" s="1" t="s">
        <v>5587</v>
      </c>
      <c r="BR277" s="1" t="s">
        <v>3081</v>
      </c>
      <c r="BV277" s="1" t="s">
        <v>2997</v>
      </c>
      <c r="BX277" s="1" t="s">
        <v>5600</v>
      </c>
      <c r="BY277" s="1" t="s">
        <v>3083</v>
      </c>
      <c r="CB277" s="1" t="s">
        <v>5633</v>
      </c>
      <c r="CC277" s="1" t="s">
        <v>5632</v>
      </c>
      <c r="CD277" s="1" t="s">
        <v>3035</v>
      </c>
      <c r="CO277" s="1" t="s">
        <v>3117</v>
      </c>
      <c r="CP277" s="1" t="s">
        <v>5631</v>
      </c>
      <c r="CY277" s="1" t="s">
        <v>5547</v>
      </c>
      <c r="CZ277" s="1" t="s">
        <v>5578</v>
      </c>
    </row>
    <row r="278" spans="1:104" x14ac:dyDescent="0.2">
      <c r="A278" s="1">
        <f t="shared" si="24"/>
        <v>1041736.02</v>
      </c>
      <c r="C278" s="1" t="str">
        <f t="shared" si="25"/>
        <v>OE</v>
      </c>
      <c r="D278" s="12">
        <f>INDEX(families!$A:$A,MATCH(E278,families!$B:$B,0))</f>
        <v>28</v>
      </c>
      <c r="E278" s="2" t="str">
        <f t="shared" si="26"/>
        <v>OE</v>
      </c>
      <c r="F278" s="1" t="str">
        <f>IF(_xlfn.SINGLE('~10 Other Crossings'!TypeCL)="WC","",_xlfn.CONCAT(UPPER(_xlfn.SINGLE(Description)),IF(ISBLANK(_xlfn.SINGLE(CrossingIdentifierDescription)),""," ["&amp;_xlfn.SINGLE(CrossingIdentifierDescription)&amp;"]")," (",_xlfn.SINGLE(PXID),")"))</f>
        <v>BC HYDRO O/H TRANSMISSION (69KV) 60L095 [TRANSMISSION] (U4133.2)</v>
      </c>
      <c r="G27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78" s="1" t="s">
        <v>5630</v>
      </c>
      <c r="N278" s="1">
        <v>1041736.02</v>
      </c>
      <c r="O278" s="1" t="s">
        <v>3023</v>
      </c>
      <c r="P278" s="1" t="s">
        <v>5629</v>
      </c>
      <c r="Q278" s="1" t="s">
        <v>5628</v>
      </c>
      <c r="R278" s="1" t="s">
        <v>3020</v>
      </c>
      <c r="S278" s="1" t="s">
        <v>3019</v>
      </c>
      <c r="T278" s="1" t="s">
        <v>3093</v>
      </c>
      <c r="U278" s="1" t="s">
        <v>3092</v>
      </c>
      <c r="V278" s="1" t="s">
        <v>3524</v>
      </c>
      <c r="W278" s="1" t="s">
        <v>3090</v>
      </c>
      <c r="Y278" s="1">
        <v>43537.922696759262</v>
      </c>
      <c r="Z278" s="1">
        <v>44645</v>
      </c>
      <c r="AA278" s="1">
        <v>401768</v>
      </c>
      <c r="AB278" s="1">
        <v>44648.866041666668</v>
      </c>
      <c r="AC278" s="1" t="s">
        <v>5627</v>
      </c>
      <c r="AD278" s="1" t="s">
        <v>3056</v>
      </c>
      <c r="AE278" s="1">
        <v>4133</v>
      </c>
      <c r="AF278" s="1">
        <v>2</v>
      </c>
      <c r="AG278" s="1" t="s">
        <v>3277</v>
      </c>
      <c r="AH278" s="1" t="s">
        <v>3086</v>
      </c>
      <c r="AI278" s="1" t="s">
        <v>3011</v>
      </c>
      <c r="AJ278" s="1" t="s">
        <v>3086</v>
      </c>
      <c r="AK278" s="1" t="s">
        <v>3010</v>
      </c>
      <c r="AL278" s="1" t="s">
        <v>3009</v>
      </c>
      <c r="AM278" s="1" t="s">
        <v>3085</v>
      </c>
      <c r="AS278" s="1" t="s">
        <v>3006</v>
      </c>
      <c r="AT278" s="1" t="s">
        <v>1020</v>
      </c>
      <c r="AX278" s="1" t="s">
        <v>5626</v>
      </c>
      <c r="AY278" s="1" t="s">
        <v>2995</v>
      </c>
      <c r="AZ278" s="1" t="s">
        <v>4277</v>
      </c>
      <c r="BA278" s="1">
        <v>613919.40152105002</v>
      </c>
      <c r="BB278" s="1">
        <v>5470045.9090603096</v>
      </c>
      <c r="BC278" s="1">
        <v>10</v>
      </c>
      <c r="BD278" s="1" t="s">
        <v>3082</v>
      </c>
      <c r="BE278" s="1">
        <v>1044.1400000000001</v>
      </c>
      <c r="BG278" s="1">
        <v>42311</v>
      </c>
      <c r="BN278" s="1" t="s">
        <v>3004</v>
      </c>
      <c r="BO278" s="1" t="s">
        <v>4844</v>
      </c>
      <c r="BP278" s="1" t="s">
        <v>4843</v>
      </c>
      <c r="BQ278" s="1" t="s">
        <v>5587</v>
      </c>
      <c r="BR278" s="1" t="s">
        <v>3081</v>
      </c>
      <c r="BV278" s="1" t="s">
        <v>2997</v>
      </c>
      <c r="BW278" s="1" t="s">
        <v>1020</v>
      </c>
      <c r="BX278" s="1" t="s">
        <v>3194</v>
      </c>
      <c r="BY278" s="1" t="s">
        <v>2995</v>
      </c>
      <c r="CB278" s="1" t="s">
        <v>3193</v>
      </c>
      <c r="CC278" s="1" t="s">
        <v>3192</v>
      </c>
      <c r="CD278" s="1" t="s">
        <v>3035</v>
      </c>
      <c r="CO278" s="1" t="s">
        <v>2991</v>
      </c>
      <c r="CP278" s="1" t="s">
        <v>5625</v>
      </c>
      <c r="CW278" s="1" t="s">
        <v>5624</v>
      </c>
      <c r="CX278" s="1" t="s">
        <v>5623</v>
      </c>
      <c r="CY278" s="1" t="s">
        <v>5547</v>
      </c>
      <c r="CZ278" s="1" t="s">
        <v>5574</v>
      </c>
    </row>
    <row r="279" spans="1:104" x14ac:dyDescent="0.2">
      <c r="A279" s="1">
        <f t="shared" si="24"/>
        <v>1041922.65</v>
      </c>
      <c r="C279" s="1" t="str">
        <f t="shared" si="25"/>
        <v>HW</v>
      </c>
      <c r="D279" s="12">
        <f>INDEX(families!$A:$A,MATCH(E279,families!$B:$B,0))</f>
        <v>26</v>
      </c>
      <c r="E279" s="2" t="str">
        <f t="shared" si="26"/>
        <v>HW</v>
      </c>
      <c r="F279" s="1" t="str">
        <f>IF(_xlfn.SINGLE('~10 Other Crossings'!TypeCL)="WC","",_xlfn.CONCAT(UPPER(_xlfn.SINGLE(Description)),IF(ISBLANK(_xlfn.SINGLE(CrossingIdentifierDescription)),""," ["&amp;_xlfn.SINGLE(CrossingIdentifierDescription)&amp;"]")," (",_xlfn.SINGLE(PXID),")"))</f>
        <v>HWY 3 [LKI Segment: 1301] (T4107.2)</v>
      </c>
      <c r="G27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01-13283-M002-XH0326501</v>
      </c>
      <c r="M279" s="1" t="s">
        <v>5622</v>
      </c>
      <c r="N279" s="1">
        <v>1041922.65</v>
      </c>
      <c r="O279" s="1" t="s">
        <v>3023</v>
      </c>
      <c r="P279" s="1" t="s">
        <v>5621</v>
      </c>
      <c r="Q279" s="1" t="s">
        <v>5620</v>
      </c>
      <c r="R279" s="1" t="s">
        <v>3020</v>
      </c>
      <c r="S279" s="1" t="s">
        <v>3019</v>
      </c>
      <c r="T279" s="1" t="s">
        <v>3093</v>
      </c>
      <c r="U279" s="1" t="s">
        <v>4471</v>
      </c>
      <c r="V279" s="1" t="s">
        <v>5619</v>
      </c>
      <c r="W279" s="1" t="s">
        <v>3122</v>
      </c>
      <c r="Y279" s="1">
        <v>43732.709004629629</v>
      </c>
      <c r="Z279" s="1">
        <v>44645</v>
      </c>
      <c r="AA279" s="1">
        <v>401768</v>
      </c>
      <c r="AB279" s="1">
        <v>44648.866053240738</v>
      </c>
      <c r="AC279" s="1" t="s">
        <v>5618</v>
      </c>
      <c r="AD279" s="1" t="s">
        <v>3041</v>
      </c>
      <c r="AE279" s="1">
        <v>4107</v>
      </c>
      <c r="AF279" s="1">
        <v>2</v>
      </c>
      <c r="AG279" s="1" t="s">
        <v>5617</v>
      </c>
      <c r="AH279" s="1" t="s">
        <v>3133</v>
      </c>
      <c r="AI279" s="1" t="s">
        <v>3087</v>
      </c>
      <c r="AJ279" s="1" t="s">
        <v>3086</v>
      </c>
      <c r="AK279" s="1" t="s">
        <v>3039</v>
      </c>
      <c r="AL279" s="1" t="s">
        <v>3009</v>
      </c>
      <c r="AM279" s="1" t="s">
        <v>4468</v>
      </c>
      <c r="AP279" s="1">
        <v>20</v>
      </c>
      <c r="AX279" s="1" t="s">
        <v>5616</v>
      </c>
      <c r="AY279" s="1" t="s">
        <v>3083</v>
      </c>
      <c r="AZ279" s="1" t="s">
        <v>4277</v>
      </c>
      <c r="BA279" s="1">
        <v>613736.87992453005</v>
      </c>
      <c r="BB279" s="1">
        <v>5470044.68423473</v>
      </c>
      <c r="BC279" s="1">
        <v>10</v>
      </c>
      <c r="BD279" s="1" t="s">
        <v>3082</v>
      </c>
      <c r="BE279" s="1">
        <v>1044.3900000000001</v>
      </c>
      <c r="BG279" s="1">
        <v>41946</v>
      </c>
      <c r="BN279" s="1" t="s">
        <v>3004</v>
      </c>
      <c r="BO279" s="1" t="s">
        <v>4844</v>
      </c>
      <c r="BP279" s="1" t="s">
        <v>4843</v>
      </c>
      <c r="BQ279" s="1" t="s">
        <v>5587</v>
      </c>
      <c r="BR279" s="1" t="s">
        <v>1616</v>
      </c>
      <c r="BV279" s="1" t="s">
        <v>2997</v>
      </c>
      <c r="BX279" s="1" t="s">
        <v>5600</v>
      </c>
      <c r="BY279" s="1" t="s">
        <v>3083</v>
      </c>
      <c r="CB279" s="1" t="s">
        <v>5599</v>
      </c>
      <c r="CC279" s="1" t="s">
        <v>5598</v>
      </c>
      <c r="CD279" s="1" t="s">
        <v>3035</v>
      </c>
      <c r="CO279" s="1" t="s">
        <v>3117</v>
      </c>
      <c r="CP279" s="1" t="s">
        <v>5615</v>
      </c>
      <c r="CY279" s="1" t="s">
        <v>5547</v>
      </c>
      <c r="CZ279" s="1" t="s">
        <v>5567</v>
      </c>
    </row>
    <row r="280" spans="1:104" x14ac:dyDescent="0.2">
      <c r="A280" s="1">
        <f t="shared" si="24"/>
        <v>1041944.76</v>
      </c>
      <c r="C280" s="1" t="str">
        <f t="shared" si="25"/>
        <v>UC</v>
      </c>
      <c r="D280" s="12">
        <f>INDEX(families!$A:$A,MATCH(E280,families!$B:$B,0))</f>
        <v>35</v>
      </c>
      <c r="E280" s="2" t="str">
        <f t="shared" si="26"/>
        <v>UC</v>
      </c>
      <c r="F280" s="1" t="str">
        <f>IF(_xlfn.SINGLE('~10 Other Crossings'!TypeCL)="WC","",_xlfn.CONCAT(UPPER(_xlfn.SINGLE(Description)),IF(ISBLANK(_xlfn.SINGLE(CrossingIdentifierDescription)),""," ["&amp;_xlfn.SINGLE(CrossingIdentifierDescription)&amp;"]")," (",_xlfn.SINGLE(PXID),")"))</f>
        <v>TELUS U/G FIBRE OPTIC COMMUNICATIONS CABLE (U4173.2)</v>
      </c>
      <c r="G28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01-13283-M002-XH0326501</v>
      </c>
      <c r="M280" s="1" t="s">
        <v>5614</v>
      </c>
      <c r="N280" s="1">
        <v>1041944.76</v>
      </c>
      <c r="O280" s="1" t="s">
        <v>3023</v>
      </c>
      <c r="P280" s="1" t="s">
        <v>5613</v>
      </c>
      <c r="Q280" s="1" t="s">
        <v>5612</v>
      </c>
      <c r="R280" s="1" t="s">
        <v>3020</v>
      </c>
      <c r="S280" s="1" t="s">
        <v>3019</v>
      </c>
      <c r="T280" s="1" t="s">
        <v>3093</v>
      </c>
      <c r="U280" s="1" t="s">
        <v>3821</v>
      </c>
      <c r="V280" s="1" t="s">
        <v>4438</v>
      </c>
      <c r="W280" s="1" t="s">
        <v>3102</v>
      </c>
      <c r="Y280" s="1">
        <v>43732.703680555554</v>
      </c>
      <c r="Z280" s="1">
        <v>44645</v>
      </c>
      <c r="AA280" s="1">
        <v>401768</v>
      </c>
      <c r="AB280" s="1">
        <v>44648.866053240738</v>
      </c>
      <c r="AC280" s="1" t="s">
        <v>5611</v>
      </c>
      <c r="AD280" s="1" t="s">
        <v>3056</v>
      </c>
      <c r="AE280" s="1">
        <v>4173</v>
      </c>
      <c r="AF280" s="1">
        <v>2</v>
      </c>
      <c r="AH280" s="1" t="s">
        <v>3086</v>
      </c>
      <c r="AI280" s="1" t="s">
        <v>3087</v>
      </c>
      <c r="AJ280" s="1" t="s">
        <v>3086</v>
      </c>
      <c r="AK280" s="1" t="s">
        <v>3010</v>
      </c>
      <c r="AL280" s="1" t="s">
        <v>3009</v>
      </c>
      <c r="AM280" s="1" t="s">
        <v>3818</v>
      </c>
      <c r="AN280" s="1" t="s">
        <v>3007</v>
      </c>
      <c r="AS280" s="1" t="s">
        <v>3006</v>
      </c>
      <c r="AT280" s="1" t="s">
        <v>3006</v>
      </c>
      <c r="AX280" s="1" t="s">
        <v>5610</v>
      </c>
      <c r="AY280" s="1" t="s">
        <v>3083</v>
      </c>
      <c r="AZ280" s="1" t="s">
        <v>4277</v>
      </c>
      <c r="BA280" s="1">
        <v>613714.96605474001</v>
      </c>
      <c r="BB280" s="1">
        <v>5470041.7607526798</v>
      </c>
      <c r="BC280" s="1">
        <v>10</v>
      </c>
      <c r="BD280" s="1" t="s">
        <v>3082</v>
      </c>
      <c r="BE280" s="1">
        <v>1044.42</v>
      </c>
      <c r="BG280" s="1">
        <v>41947</v>
      </c>
      <c r="BN280" s="1" t="s">
        <v>3004</v>
      </c>
      <c r="BO280" s="1" t="s">
        <v>4844</v>
      </c>
      <c r="BP280" s="1" t="s">
        <v>4843</v>
      </c>
      <c r="BQ280" s="1" t="s">
        <v>5587</v>
      </c>
      <c r="BR280" s="1" t="s">
        <v>1616</v>
      </c>
      <c r="BV280" s="1" t="s">
        <v>2997</v>
      </c>
      <c r="BX280" s="1" t="s">
        <v>5600</v>
      </c>
      <c r="BY280" s="1" t="s">
        <v>2995</v>
      </c>
      <c r="CB280" s="1" t="s">
        <v>5599</v>
      </c>
      <c r="CC280" s="1" t="s">
        <v>5598</v>
      </c>
      <c r="CD280" s="1" t="s">
        <v>3035</v>
      </c>
      <c r="CO280" s="1" t="s">
        <v>2991</v>
      </c>
      <c r="CP280" s="1" t="s">
        <v>5609</v>
      </c>
      <c r="CW280" s="1" t="s">
        <v>5608</v>
      </c>
      <c r="CX280" s="1" t="s">
        <v>5607</v>
      </c>
      <c r="CY280" s="1" t="s">
        <v>5547</v>
      </c>
      <c r="CZ280" s="1" t="s">
        <v>5606</v>
      </c>
    </row>
    <row r="281" spans="1:104" x14ac:dyDescent="0.2">
      <c r="A281" s="1">
        <f t="shared" si="24"/>
        <v>1041951.64</v>
      </c>
      <c r="C281" s="1" t="str">
        <f t="shared" si="25"/>
        <v>OC</v>
      </c>
      <c r="D281" s="12">
        <f>INDEX(families!$A:$A,MATCH(E281,families!$B:$B,0))</f>
        <v>27</v>
      </c>
      <c r="E281" s="2" t="str">
        <f t="shared" si="26"/>
        <v>OC</v>
      </c>
      <c r="F281" s="1" t="str">
        <f>IF(_xlfn.SINGLE('~10 Other Crossings'!TypeCL)="WC","",_xlfn.CONCAT(UPPER(_xlfn.SINGLE(Description)),IF(ISBLANK(_xlfn.SINGLE(CrossingIdentifierDescription)),""," ["&amp;_xlfn.SINGLE(CrossingIdentifierDescription)&amp;"]")," (",_xlfn.SINGLE(PXID),")"))</f>
        <v>TELUS O/H COMMUNICATIONS CABLE [O/H COMMUNICATION CABLE] (U4294.0)</v>
      </c>
      <c r="G28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01-13283-M002-XH0326501 - Goalposts Required</v>
      </c>
      <c r="M281" s="1" t="s">
        <v>5605</v>
      </c>
      <c r="N281" s="1">
        <v>1041951.64</v>
      </c>
      <c r="O281" s="1" t="s">
        <v>3023</v>
      </c>
      <c r="P281" s="1" t="s">
        <v>5604</v>
      </c>
      <c r="Q281" s="1" t="s">
        <v>5603</v>
      </c>
      <c r="R281" s="1" t="s">
        <v>3020</v>
      </c>
      <c r="S281" s="1" t="s">
        <v>3019</v>
      </c>
      <c r="T281" s="1" t="s">
        <v>3093</v>
      </c>
      <c r="U281" s="1" t="s">
        <v>3104</v>
      </c>
      <c r="V281" s="1" t="s">
        <v>3103</v>
      </c>
      <c r="W281" s="1" t="s">
        <v>3102</v>
      </c>
      <c r="Y281" s="1">
        <v>43732.698506944442</v>
      </c>
      <c r="Z281" s="1">
        <v>44645</v>
      </c>
      <c r="AA281" s="1">
        <v>401768</v>
      </c>
      <c r="AB281" s="1">
        <v>44648.866053240738</v>
      </c>
      <c r="AC281" s="1" t="s">
        <v>5602</v>
      </c>
      <c r="AD281" s="1" t="s">
        <v>3056</v>
      </c>
      <c r="AE281" s="1">
        <v>4294</v>
      </c>
      <c r="AF281" s="1">
        <v>0</v>
      </c>
      <c r="AG281" s="1" t="s">
        <v>3104</v>
      </c>
      <c r="AH281" s="1" t="s">
        <v>3086</v>
      </c>
      <c r="AI281" s="1" t="s">
        <v>3087</v>
      </c>
      <c r="AJ281" s="1" t="s">
        <v>3086</v>
      </c>
      <c r="AK281" s="1" t="s">
        <v>3010</v>
      </c>
      <c r="AL281" s="1" t="s">
        <v>3009</v>
      </c>
      <c r="AM281" s="1" t="s">
        <v>3099</v>
      </c>
      <c r="AS281" s="1" t="s">
        <v>3006</v>
      </c>
      <c r="AT281" s="1" t="s">
        <v>1020</v>
      </c>
      <c r="AX281" s="1" t="s">
        <v>5601</v>
      </c>
      <c r="AY281" s="1" t="s">
        <v>3083</v>
      </c>
      <c r="AZ281" s="1" t="s">
        <v>4277</v>
      </c>
      <c r="BA281" s="1">
        <v>613708.15240232996</v>
      </c>
      <c r="BB281" s="1">
        <v>5470040.8494055998</v>
      </c>
      <c r="BC281" s="1">
        <v>10</v>
      </c>
      <c r="BD281" s="1" t="s">
        <v>3082</v>
      </c>
      <c r="BE281" s="1">
        <v>1044.42</v>
      </c>
      <c r="BG281" s="1">
        <v>42311</v>
      </c>
      <c r="BN281" s="1" t="s">
        <v>3004</v>
      </c>
      <c r="BO281" s="1" t="s">
        <v>4844</v>
      </c>
      <c r="BP281" s="1" t="s">
        <v>4843</v>
      </c>
      <c r="BQ281" s="1" t="s">
        <v>5587</v>
      </c>
      <c r="BR281" s="1" t="s">
        <v>1616</v>
      </c>
      <c r="BV281" s="1" t="s">
        <v>2997</v>
      </c>
      <c r="BX281" s="1" t="s">
        <v>5600</v>
      </c>
      <c r="BY281" s="1" t="s">
        <v>2995</v>
      </c>
      <c r="CB281" s="1" t="s">
        <v>5599</v>
      </c>
      <c r="CC281" s="1" t="s">
        <v>5598</v>
      </c>
      <c r="CD281" s="1" t="s">
        <v>3035</v>
      </c>
      <c r="CO281" s="1" t="s">
        <v>3318</v>
      </c>
      <c r="CP281" s="1" t="s">
        <v>5597</v>
      </c>
      <c r="CW281" s="1" t="s">
        <v>5596</v>
      </c>
      <c r="CX281" s="1" t="s">
        <v>5595</v>
      </c>
      <c r="CY281" s="1" t="s">
        <v>5547</v>
      </c>
      <c r="CZ281" s="1" t="s">
        <v>5594</v>
      </c>
    </row>
    <row r="282" spans="1:104" x14ac:dyDescent="0.2">
      <c r="A282" s="1">
        <f t="shared" si="24"/>
        <v>1042304.97</v>
      </c>
      <c r="C282" s="1" t="str">
        <f t="shared" si="25"/>
        <v>RD</v>
      </c>
      <c r="D282" s="12">
        <f>INDEX(families!$A:$A,MATCH(E282,families!$B:$B,0))</f>
        <v>31</v>
      </c>
      <c r="E282" s="2" t="str">
        <f t="shared" si="26"/>
        <v>RD</v>
      </c>
      <c r="F282" s="1" t="str">
        <f>IF(_xlfn.SINGLE('~10 Other Crossings'!TypeCL)="WC","",_xlfn.CONCAT(UPPER(_xlfn.SINGLE(Description)),IF(ISBLANK(_xlfn.SINGLE(CrossingIdentifierDescription)),""," ["&amp;_xlfn.SINGLE(CrossingIdentifierDescription)&amp;"]")," (",_xlfn.SINGLE(PXID),")"))</f>
        <v>DEBRIS FLOW CONTROL CHANNEL - MOTI PLAN KAP39120  [ROAD] (T4682.1)</v>
      </c>
      <c r="G28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01-13283-M002-XW0326701</v>
      </c>
      <c r="M282" s="1" t="s">
        <v>5593</v>
      </c>
      <c r="N282" s="1">
        <v>1042304.97</v>
      </c>
      <c r="O282" s="1" t="s">
        <v>3023</v>
      </c>
      <c r="P282" s="1" t="s">
        <v>5592</v>
      </c>
      <c r="Q282" s="1" t="s">
        <v>5591</v>
      </c>
      <c r="R282" s="1" t="s">
        <v>3020</v>
      </c>
      <c r="S282" s="1" t="s">
        <v>3019</v>
      </c>
      <c r="T282" s="1" t="s">
        <v>3093</v>
      </c>
      <c r="U282" s="1" t="s">
        <v>3040</v>
      </c>
      <c r="V282" s="1" t="s">
        <v>5590</v>
      </c>
      <c r="W282" s="1" t="s">
        <v>3122</v>
      </c>
      <c r="Y282" s="1">
        <v>43515.794861111113</v>
      </c>
      <c r="Z282" s="1">
        <v>44645</v>
      </c>
      <c r="AA282" s="1">
        <v>401768</v>
      </c>
      <c r="AB282" s="1">
        <v>44648.866030092591</v>
      </c>
      <c r="AC282" s="1" t="s">
        <v>5589</v>
      </c>
      <c r="AD282" s="1" t="s">
        <v>3041</v>
      </c>
      <c r="AE282" s="1">
        <v>4682</v>
      </c>
      <c r="AF282" s="1">
        <v>1</v>
      </c>
      <c r="AG282" s="1" t="s">
        <v>3040</v>
      </c>
      <c r="AH282" s="1" t="s">
        <v>3086</v>
      </c>
      <c r="AI282" s="1" t="s">
        <v>3087</v>
      </c>
      <c r="AK282" s="1" t="s">
        <v>3039</v>
      </c>
      <c r="AL282" s="1" t="s">
        <v>3009</v>
      </c>
      <c r="AM282" s="1" t="s">
        <v>735</v>
      </c>
      <c r="AP282" s="1">
        <v>90</v>
      </c>
      <c r="AY282" s="1" t="s">
        <v>3083</v>
      </c>
      <c r="AZ282" s="1" t="s">
        <v>4277</v>
      </c>
      <c r="BA282" s="1">
        <v>613357.37669708999</v>
      </c>
      <c r="BB282" s="1">
        <v>5470023.8705926398</v>
      </c>
      <c r="BC282" s="1">
        <v>10</v>
      </c>
      <c r="BN282" s="1" t="s">
        <v>3004</v>
      </c>
      <c r="BO282" s="1" t="s">
        <v>4844</v>
      </c>
      <c r="BP282" s="1" t="s">
        <v>4843</v>
      </c>
      <c r="BQ282" s="1" t="s">
        <v>5587</v>
      </c>
      <c r="BR282" s="1" t="s">
        <v>1616</v>
      </c>
      <c r="BS282" s="1" t="s">
        <v>5581</v>
      </c>
      <c r="BT282" s="1" t="s">
        <v>5580</v>
      </c>
      <c r="BV282" s="1" t="s">
        <v>2997</v>
      </c>
      <c r="BX282" s="1" t="s">
        <v>5551</v>
      </c>
      <c r="BY282" s="1" t="s">
        <v>2995</v>
      </c>
      <c r="CB282" s="1" t="s">
        <v>5586</v>
      </c>
      <c r="CC282" s="1" t="s">
        <v>5585</v>
      </c>
      <c r="CD282" s="1" t="s">
        <v>3077</v>
      </c>
      <c r="CO282" s="1" t="s">
        <v>3117</v>
      </c>
      <c r="CP282" s="1" t="s">
        <v>5588</v>
      </c>
      <c r="CW282" s="1" t="s">
        <v>5149</v>
      </c>
      <c r="CY282" s="1" t="s">
        <v>5547</v>
      </c>
      <c r="CZ282" s="1" t="s">
        <v>5531</v>
      </c>
    </row>
    <row r="283" spans="1:104" x14ac:dyDescent="0.2">
      <c r="A283" s="1">
        <f t="shared" si="24"/>
        <v>1042349.15</v>
      </c>
      <c r="C283" s="1" t="str">
        <f t="shared" si="25"/>
        <v>RD</v>
      </c>
      <c r="D283" s="12">
        <f>INDEX(families!$A:$A,MATCH(E283,families!$B:$B,0))</f>
        <v>31</v>
      </c>
      <c r="E283" s="2" t="str">
        <f t="shared" si="26"/>
        <v>RD</v>
      </c>
      <c r="F283" s="1" t="str">
        <f>IF(_xlfn.SINGLE('~10 Other Crossings'!TypeCL)="WC","",_xlfn.CONCAT(UPPER(_xlfn.SINGLE(Description)),IF(ISBLANK(_xlfn.SINGLE(CrossingIdentifierDescription)),""," ["&amp;_xlfn.SINGLE(CrossingIdentifierDescription)&amp;"]")," (",_xlfn.SINGLE(PXID),")"))</f>
        <v>HOPE LOOKOUT TRAIL (T5100.0)</v>
      </c>
      <c r="G28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83" s="1" t="s">
        <v>5584</v>
      </c>
      <c r="N283" s="1">
        <v>1042349.15</v>
      </c>
      <c r="O283" s="1" t="s">
        <v>3023</v>
      </c>
      <c r="P283" s="1" t="s">
        <v>5234</v>
      </c>
      <c r="Q283" s="1" t="s">
        <v>5573</v>
      </c>
      <c r="R283" s="1" t="s">
        <v>3019</v>
      </c>
      <c r="S283" s="1" t="s">
        <v>3019</v>
      </c>
      <c r="T283" s="1" t="s">
        <v>3093</v>
      </c>
      <c r="U283" s="1" t="s">
        <v>3040</v>
      </c>
      <c r="V283" s="1" t="s">
        <v>5572</v>
      </c>
      <c r="W283" s="1" t="s">
        <v>4965</v>
      </c>
      <c r="Y283" s="1">
        <v>44033.663506944446</v>
      </c>
      <c r="Z283" s="1">
        <v>44645</v>
      </c>
      <c r="AA283" s="1">
        <v>401768</v>
      </c>
      <c r="AB283" s="1">
        <v>44648.866064814814</v>
      </c>
      <c r="AC283" s="1" t="s">
        <v>5583</v>
      </c>
      <c r="AD283" s="1" t="s">
        <v>3041</v>
      </c>
      <c r="AE283" s="1">
        <v>5100</v>
      </c>
      <c r="AF283" s="1">
        <v>0</v>
      </c>
      <c r="AI283" s="1" t="s">
        <v>3011</v>
      </c>
      <c r="AK283" s="1" t="s">
        <v>3039</v>
      </c>
      <c r="AL283" s="1" t="s">
        <v>3009</v>
      </c>
      <c r="AM283" s="1" t="s">
        <v>735</v>
      </c>
      <c r="AT283" s="1" t="s">
        <v>1020</v>
      </c>
      <c r="AX283" s="1" t="s">
        <v>5582</v>
      </c>
      <c r="AY283" s="1" t="s">
        <v>2995</v>
      </c>
      <c r="AZ283" s="1" t="s">
        <v>4277</v>
      </c>
      <c r="BA283" s="1">
        <v>613313.30700000003</v>
      </c>
      <c r="BB283" s="1">
        <v>5470020.7209999999</v>
      </c>
      <c r="BC283" s="1">
        <v>10</v>
      </c>
      <c r="BN283" s="1" t="s">
        <v>3004</v>
      </c>
      <c r="BO283" s="1" t="s">
        <v>4844</v>
      </c>
      <c r="BP283" s="1" t="s">
        <v>4843</v>
      </c>
      <c r="BQ283" s="1" t="s">
        <v>5294</v>
      </c>
      <c r="BR283" s="1" t="s">
        <v>3081</v>
      </c>
      <c r="BS283" s="1" t="s">
        <v>5581</v>
      </c>
      <c r="BT283" s="1" t="s">
        <v>5580</v>
      </c>
      <c r="BV283" s="1" t="s">
        <v>2997</v>
      </c>
      <c r="BW283" s="1" t="s">
        <v>3002</v>
      </c>
      <c r="BX283" s="1" t="s">
        <v>3038</v>
      </c>
      <c r="BY283" s="1" t="s">
        <v>2995</v>
      </c>
      <c r="CB283" s="1" t="s">
        <v>3037</v>
      </c>
      <c r="CC283" s="1" t="s">
        <v>3036</v>
      </c>
      <c r="CD283" s="1" t="s">
        <v>3035</v>
      </c>
      <c r="CO283" s="1" t="s">
        <v>2991</v>
      </c>
      <c r="CP283" s="1" t="s">
        <v>5579</v>
      </c>
      <c r="CX283" s="1" t="s">
        <v>5568</v>
      </c>
      <c r="CZ283" s="1" t="s">
        <v>5520</v>
      </c>
    </row>
    <row r="284" spans="1:104" x14ac:dyDescent="0.2">
      <c r="A284" s="1">
        <f t="shared" si="24"/>
        <v>1042411.24</v>
      </c>
      <c r="C284" s="1" t="str">
        <f t="shared" si="25"/>
        <v>RD</v>
      </c>
      <c r="D284" s="12">
        <f>INDEX(families!$A:$A,MATCH(E284,families!$B:$B,0))</f>
        <v>31</v>
      </c>
      <c r="E284" s="2" t="str">
        <f t="shared" si="26"/>
        <v>RD</v>
      </c>
      <c r="F284" s="1" t="str">
        <f>IF(_xlfn.SINGLE('~10 Other Crossings'!TypeCL)="WC","",_xlfn.CONCAT(UPPER(_xlfn.SINGLE(Description)),IF(ISBLANK(_xlfn.SINGLE(CrossingIdentifierDescription)),""," ["&amp;_xlfn.SINGLE(CrossingIdentifierDescription)&amp;"]")," (",_xlfn.SINGLE(PXID),")"))</f>
        <v>HOPE LOOKOUT TRAIL (T5101.0)</v>
      </c>
      <c r="G28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84" s="1" t="s">
        <v>5578</v>
      </c>
      <c r="N284" s="1">
        <v>1042411.24</v>
      </c>
      <c r="O284" s="1" t="s">
        <v>3023</v>
      </c>
      <c r="P284" s="1" t="s">
        <v>5234</v>
      </c>
      <c r="Q284" s="1" t="s">
        <v>5573</v>
      </c>
      <c r="R284" s="1" t="s">
        <v>3019</v>
      </c>
      <c r="S284" s="1" t="s">
        <v>3019</v>
      </c>
      <c r="T284" s="1" t="s">
        <v>3093</v>
      </c>
      <c r="U284" s="1" t="s">
        <v>3040</v>
      </c>
      <c r="V284" s="1" t="s">
        <v>5572</v>
      </c>
      <c r="W284" s="1" t="s">
        <v>4965</v>
      </c>
      <c r="Y284" s="1">
        <v>44033.663506944446</v>
      </c>
      <c r="Z284" s="1">
        <v>44645</v>
      </c>
      <c r="AA284" s="1">
        <v>401768</v>
      </c>
      <c r="AB284" s="1">
        <v>44648.866064814814</v>
      </c>
      <c r="AC284" s="1" t="s">
        <v>5577</v>
      </c>
      <c r="AD284" s="1" t="s">
        <v>3041</v>
      </c>
      <c r="AE284" s="1">
        <v>5101</v>
      </c>
      <c r="AF284" s="1">
        <v>0</v>
      </c>
      <c r="AI284" s="1" t="s">
        <v>3011</v>
      </c>
      <c r="AK284" s="1" t="s">
        <v>3039</v>
      </c>
      <c r="AL284" s="1" t="s">
        <v>3009</v>
      </c>
      <c r="AM284" s="1" t="s">
        <v>735</v>
      </c>
      <c r="AT284" s="1" t="s">
        <v>1020</v>
      </c>
      <c r="AX284" s="1" t="s">
        <v>5576</v>
      </c>
      <c r="AY284" s="1" t="s">
        <v>2995</v>
      </c>
      <c r="AZ284" s="1" t="s">
        <v>4277</v>
      </c>
      <c r="BA284" s="1">
        <v>613251.375</v>
      </c>
      <c r="BB284" s="1">
        <v>5470016.3150000004</v>
      </c>
      <c r="BC284" s="1">
        <v>10</v>
      </c>
      <c r="BN284" s="1" t="s">
        <v>3004</v>
      </c>
      <c r="BO284" s="1" t="s">
        <v>4844</v>
      </c>
      <c r="BP284" s="1" t="s">
        <v>4843</v>
      </c>
      <c r="BQ284" s="1" t="s">
        <v>5294</v>
      </c>
      <c r="BR284" s="1" t="s">
        <v>3081</v>
      </c>
      <c r="BS284" s="1" t="s">
        <v>5553</v>
      </c>
      <c r="BT284" s="1" t="s">
        <v>5552</v>
      </c>
      <c r="BV284" s="1" t="s">
        <v>2997</v>
      </c>
      <c r="BW284" s="1" t="s">
        <v>3002</v>
      </c>
      <c r="BX284" s="1" t="s">
        <v>3038</v>
      </c>
      <c r="BY284" s="1" t="s">
        <v>2995</v>
      </c>
      <c r="CB284" s="1" t="s">
        <v>3037</v>
      </c>
      <c r="CC284" s="1" t="s">
        <v>3036</v>
      </c>
      <c r="CD284" s="1" t="s">
        <v>3035</v>
      </c>
      <c r="CO284" s="1" t="s">
        <v>2991</v>
      </c>
      <c r="CP284" s="1" t="s">
        <v>5575</v>
      </c>
      <c r="CX284" s="1" t="s">
        <v>5568</v>
      </c>
      <c r="CZ284" s="1" t="s">
        <v>5513</v>
      </c>
    </row>
    <row r="285" spans="1:104" x14ac:dyDescent="0.2">
      <c r="A285" s="1">
        <f t="shared" si="24"/>
        <v>1042439.44</v>
      </c>
      <c r="C285" s="1" t="str">
        <f t="shared" si="25"/>
        <v>RD</v>
      </c>
      <c r="D285" s="12">
        <f>INDEX(families!$A:$A,MATCH(E285,families!$B:$B,0))</f>
        <v>31</v>
      </c>
      <c r="E285" s="2" t="str">
        <f t="shared" si="26"/>
        <v>RD</v>
      </c>
      <c r="F285" s="1" t="str">
        <f>IF(_xlfn.SINGLE('~10 Other Crossings'!TypeCL)="WC","",_xlfn.CONCAT(UPPER(_xlfn.SINGLE(Description)),IF(ISBLANK(_xlfn.SINGLE(CrossingIdentifierDescription)),""," ["&amp;_xlfn.SINGLE(CrossingIdentifierDescription)&amp;"]")," (",_xlfn.SINGLE(PXID),")"))</f>
        <v>HOPE LOOKOUT TRAIL (T5102.0)</v>
      </c>
      <c r="G28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85" s="1" t="s">
        <v>5574</v>
      </c>
      <c r="N285" s="1">
        <v>1042439.44</v>
      </c>
      <c r="O285" s="1" t="s">
        <v>3023</v>
      </c>
      <c r="P285" s="1" t="s">
        <v>5234</v>
      </c>
      <c r="Q285" s="1" t="s">
        <v>5573</v>
      </c>
      <c r="R285" s="1" t="s">
        <v>3019</v>
      </c>
      <c r="S285" s="1" t="s">
        <v>3019</v>
      </c>
      <c r="T285" s="1" t="s">
        <v>3093</v>
      </c>
      <c r="U285" s="1" t="s">
        <v>3040</v>
      </c>
      <c r="V285" s="1" t="s">
        <v>5572</v>
      </c>
      <c r="W285" s="1" t="s">
        <v>4965</v>
      </c>
      <c r="Y285" s="1">
        <v>44033.663506944446</v>
      </c>
      <c r="Z285" s="1">
        <v>44645</v>
      </c>
      <c r="AA285" s="1">
        <v>401768</v>
      </c>
      <c r="AB285" s="1">
        <v>44648.866064814814</v>
      </c>
      <c r="AC285" s="1" t="s">
        <v>5571</v>
      </c>
      <c r="AD285" s="1" t="s">
        <v>3041</v>
      </c>
      <c r="AE285" s="1">
        <v>5102</v>
      </c>
      <c r="AF285" s="1">
        <v>0</v>
      </c>
      <c r="AI285" s="1" t="s">
        <v>3011</v>
      </c>
      <c r="AK285" s="1" t="s">
        <v>3039</v>
      </c>
      <c r="AL285" s="1" t="s">
        <v>3009</v>
      </c>
      <c r="AM285" s="1" t="s">
        <v>735</v>
      </c>
      <c r="AT285" s="1" t="s">
        <v>1020</v>
      </c>
      <c r="AX285" s="1" t="s">
        <v>5570</v>
      </c>
      <c r="AY285" s="1" t="s">
        <v>2995</v>
      </c>
      <c r="AZ285" s="1" t="s">
        <v>4277</v>
      </c>
      <c r="BA285" s="1">
        <v>613223.25100000005</v>
      </c>
      <c r="BB285" s="1">
        <v>5470014.2740000002</v>
      </c>
      <c r="BC285" s="1">
        <v>10</v>
      </c>
      <c r="BN285" s="1" t="s">
        <v>3004</v>
      </c>
      <c r="BO285" s="1" t="s">
        <v>4844</v>
      </c>
      <c r="BP285" s="1" t="s">
        <v>4843</v>
      </c>
      <c r="BQ285" s="1" t="s">
        <v>5294</v>
      </c>
      <c r="BR285" s="1" t="s">
        <v>3081</v>
      </c>
      <c r="BS285" s="1" t="s">
        <v>5553</v>
      </c>
      <c r="BT285" s="1" t="s">
        <v>5552</v>
      </c>
      <c r="BV285" s="1" t="s">
        <v>2997</v>
      </c>
      <c r="BW285" s="1" t="s">
        <v>3002</v>
      </c>
      <c r="BX285" s="1" t="s">
        <v>3038</v>
      </c>
      <c r="BY285" s="1" t="s">
        <v>2995</v>
      </c>
      <c r="CB285" s="1" t="s">
        <v>3037</v>
      </c>
      <c r="CC285" s="1" t="s">
        <v>3036</v>
      </c>
      <c r="CD285" s="1" t="s">
        <v>3035</v>
      </c>
      <c r="CO285" s="1" t="s">
        <v>2991</v>
      </c>
      <c r="CP285" s="1" t="s">
        <v>5569</v>
      </c>
      <c r="CX285" s="1" t="s">
        <v>5568</v>
      </c>
      <c r="CZ285" s="1" t="s">
        <v>5505</v>
      </c>
    </row>
    <row r="286" spans="1:104" x14ac:dyDescent="0.2">
      <c r="A286" s="1">
        <f t="shared" si="24"/>
        <v>1042458.67</v>
      </c>
      <c r="C286" s="1" t="str">
        <f t="shared" si="25"/>
        <v>RD</v>
      </c>
      <c r="D286" s="12">
        <f>INDEX(families!$A:$A,MATCH(E286,families!$B:$B,0))</f>
        <v>31</v>
      </c>
      <c r="E286" s="2" t="str">
        <f t="shared" si="26"/>
        <v>RD</v>
      </c>
      <c r="F286" s="1" t="str">
        <f>IF(_xlfn.SINGLE('~10 Other Crossings'!TypeCL)="WC","",_xlfn.CONCAT(UPPER(_xlfn.SINGLE(Description)),IF(ISBLANK(_xlfn.SINGLE(CrossingIdentifierDescription)),""," ["&amp;_xlfn.SINGLE(CrossingIdentifierDescription)&amp;"]")," (",_xlfn.SINGLE(PXID),")"))</f>
        <v>ROAD (T4108.1)</v>
      </c>
      <c r="G28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01-13283-M002-XH0326901</v>
      </c>
      <c r="M286" s="1" t="s">
        <v>5567</v>
      </c>
      <c r="N286" s="1">
        <v>1042458.67</v>
      </c>
      <c r="O286" s="1" t="s">
        <v>3023</v>
      </c>
      <c r="P286" s="1" t="s">
        <v>5566</v>
      </c>
      <c r="Q286" s="1" t="s">
        <v>5565</v>
      </c>
      <c r="R286" s="1" t="s">
        <v>3020</v>
      </c>
      <c r="S286" s="1" t="s">
        <v>3019</v>
      </c>
      <c r="T286" s="1" t="s">
        <v>3093</v>
      </c>
      <c r="U286" s="1" t="s">
        <v>3040</v>
      </c>
      <c r="V286" s="1" t="s">
        <v>3040</v>
      </c>
      <c r="W286" s="1" t="s">
        <v>5564</v>
      </c>
      <c r="Y286" s="1">
        <v>43537.865706018521</v>
      </c>
      <c r="Z286" s="1">
        <v>44645</v>
      </c>
      <c r="AA286" s="1">
        <v>401768</v>
      </c>
      <c r="AB286" s="1">
        <v>44648.866030092591</v>
      </c>
      <c r="AC286" s="1" t="s">
        <v>5563</v>
      </c>
      <c r="AD286" s="1" t="s">
        <v>3041</v>
      </c>
      <c r="AE286" s="1">
        <v>4108</v>
      </c>
      <c r="AF286" s="1">
        <v>1</v>
      </c>
      <c r="AH286" s="1" t="s">
        <v>3086</v>
      </c>
      <c r="AI286" s="1" t="s">
        <v>3011</v>
      </c>
      <c r="AJ286" s="1" t="s">
        <v>3086</v>
      </c>
      <c r="AK286" s="1" t="s">
        <v>3039</v>
      </c>
      <c r="AL286" s="1" t="s">
        <v>3009</v>
      </c>
      <c r="AM286" s="1" t="s">
        <v>735</v>
      </c>
      <c r="AX286" s="1" t="s">
        <v>5562</v>
      </c>
      <c r="AY286" s="1" t="s">
        <v>3083</v>
      </c>
      <c r="AZ286" s="1" t="s">
        <v>4277</v>
      </c>
      <c r="BA286" s="1">
        <v>613204.06688419997</v>
      </c>
      <c r="BB286" s="1">
        <v>5470012.8986415099</v>
      </c>
      <c r="BC286" s="1">
        <v>10</v>
      </c>
      <c r="BD286" s="1" t="s">
        <v>3588</v>
      </c>
      <c r="BE286" s="1">
        <v>1044.8900000000001</v>
      </c>
      <c r="BG286" s="1">
        <v>41981</v>
      </c>
      <c r="BN286" s="1" t="s">
        <v>3004</v>
      </c>
      <c r="BO286" s="1" t="s">
        <v>4844</v>
      </c>
      <c r="BP286" s="1" t="s">
        <v>4843</v>
      </c>
      <c r="BQ286" s="1" t="s">
        <v>5294</v>
      </c>
      <c r="BR286" s="1" t="s">
        <v>3081</v>
      </c>
      <c r="BS286" s="1" t="s">
        <v>5553</v>
      </c>
      <c r="BT286" s="1" t="s">
        <v>5552</v>
      </c>
      <c r="BV286" s="1" t="s">
        <v>2997</v>
      </c>
      <c r="BX286" s="1" t="s">
        <v>5551</v>
      </c>
      <c r="BY286" s="1" t="s">
        <v>2995</v>
      </c>
      <c r="CB286" s="1" t="s">
        <v>5550</v>
      </c>
      <c r="CC286" s="1" t="s">
        <v>5549</v>
      </c>
      <c r="CD286" s="1" t="s">
        <v>3253</v>
      </c>
      <c r="CO286" s="1" t="s">
        <v>3117</v>
      </c>
      <c r="CP286" s="1" t="s">
        <v>5561</v>
      </c>
      <c r="CW286" s="1" t="s">
        <v>5560</v>
      </c>
      <c r="CX286" s="1" t="s">
        <v>5559</v>
      </c>
      <c r="CY286" s="1" t="s">
        <v>5547</v>
      </c>
      <c r="CZ286" s="1" t="s">
        <v>5498</v>
      </c>
    </row>
    <row r="287" spans="1:104" x14ac:dyDescent="0.2">
      <c r="A287" s="1">
        <f t="shared" si="24"/>
        <v>1042464.74</v>
      </c>
      <c r="C287" s="1" t="str">
        <f t="shared" si="25"/>
        <v>RD</v>
      </c>
      <c r="D287" s="12">
        <f>INDEX(families!$A:$A,MATCH(E287,families!$B:$B,0))</f>
        <v>31</v>
      </c>
      <c r="E287" s="2" t="str">
        <f t="shared" si="26"/>
        <v>RD</v>
      </c>
      <c r="F287" s="1" t="str">
        <f>IF(_xlfn.SINGLE('~10 Other Crossings'!TypeCL)="WC","",_xlfn.CONCAT(UPPER(_xlfn.SINGLE(Description)),IF(ISBLANK(_xlfn.SINGLE(CrossingIdentifierDescription)),""," ["&amp;_xlfn.SINGLE(CrossingIdentifierDescription)&amp;"]")," (",_xlfn.SINGLE(PXID),")"))</f>
        <v>UNDEVELOPED ROAD - UNNAMED MOTI PLAN  [ROAD] (T4681.1)</v>
      </c>
      <c r="G28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01-13283-M002-XH0326901</v>
      </c>
      <c r="M287" s="1" t="s">
        <v>5558</v>
      </c>
      <c r="N287" s="1">
        <v>1042464.74</v>
      </c>
      <c r="O287" s="1" t="s">
        <v>3023</v>
      </c>
      <c r="P287" s="1" t="s">
        <v>5557</v>
      </c>
      <c r="Q287" s="1" t="s">
        <v>5556</v>
      </c>
      <c r="R287" s="1" t="s">
        <v>3020</v>
      </c>
      <c r="S287" s="1" t="s">
        <v>3019</v>
      </c>
      <c r="T287" s="1" t="s">
        <v>3093</v>
      </c>
      <c r="U287" s="1" t="s">
        <v>3040</v>
      </c>
      <c r="V287" s="1" t="s">
        <v>5555</v>
      </c>
      <c r="W287" s="1" t="s">
        <v>3122</v>
      </c>
      <c r="Y287" s="1">
        <v>43588.023726851854</v>
      </c>
      <c r="Z287" s="1">
        <v>44645</v>
      </c>
      <c r="AA287" s="1">
        <v>401768</v>
      </c>
      <c r="AB287" s="1">
        <v>44648.866041666668</v>
      </c>
      <c r="AC287" s="1" t="s">
        <v>5554</v>
      </c>
      <c r="AD287" s="1" t="s">
        <v>3041</v>
      </c>
      <c r="AE287" s="1">
        <v>4681</v>
      </c>
      <c r="AF287" s="1">
        <v>1</v>
      </c>
      <c r="AG287" s="1" t="s">
        <v>3040</v>
      </c>
      <c r="AH287" s="1" t="s">
        <v>3086</v>
      </c>
      <c r="AI287" s="1" t="s">
        <v>3011</v>
      </c>
      <c r="AK287" s="1" t="s">
        <v>3039</v>
      </c>
      <c r="AL287" s="1" t="s">
        <v>3009</v>
      </c>
      <c r="AM287" s="1" t="s">
        <v>735</v>
      </c>
      <c r="AP287" s="1">
        <v>81</v>
      </c>
      <c r="AY287" s="1" t="s">
        <v>3083</v>
      </c>
      <c r="AZ287" s="1" t="s">
        <v>4277</v>
      </c>
      <c r="BA287" s="1">
        <v>613198.02001995</v>
      </c>
      <c r="BB287" s="1">
        <v>5470012.4699833803</v>
      </c>
      <c r="BC287" s="1">
        <v>10</v>
      </c>
      <c r="BN287" s="1" t="s">
        <v>3004</v>
      </c>
      <c r="BO287" s="1" t="s">
        <v>4844</v>
      </c>
      <c r="BP287" s="1" t="s">
        <v>4843</v>
      </c>
      <c r="BQ287" s="1" t="s">
        <v>5294</v>
      </c>
      <c r="BR287" s="1" t="s">
        <v>3081</v>
      </c>
      <c r="BS287" s="1" t="s">
        <v>5553</v>
      </c>
      <c r="BT287" s="1" t="s">
        <v>5552</v>
      </c>
      <c r="BV287" s="1" t="s">
        <v>2997</v>
      </c>
      <c r="BX287" s="1" t="s">
        <v>5551</v>
      </c>
      <c r="BY287" s="1" t="s">
        <v>3083</v>
      </c>
      <c r="CB287" s="1" t="s">
        <v>5550</v>
      </c>
      <c r="CC287" s="1" t="s">
        <v>5549</v>
      </c>
      <c r="CD287" s="1" t="s">
        <v>3253</v>
      </c>
      <c r="CO287" s="1" t="s">
        <v>3117</v>
      </c>
      <c r="CP287" s="1" t="s">
        <v>5548</v>
      </c>
      <c r="CW287" s="1" t="s">
        <v>5149</v>
      </c>
      <c r="CY287" s="1" t="s">
        <v>5547</v>
      </c>
      <c r="CZ287" s="1" t="s">
        <v>5490</v>
      </c>
    </row>
    <row r="288" spans="1:104" x14ac:dyDescent="0.2">
      <c r="A288" s="1">
        <f t="shared" si="24"/>
        <v>1042531.75</v>
      </c>
      <c r="C288" s="1" t="str">
        <f t="shared" si="25"/>
        <v>OL</v>
      </c>
      <c r="D288" s="12">
        <f>INDEX(families!$A:$A,MATCH(E288,families!$B:$B,0))</f>
        <v>30</v>
      </c>
      <c r="E288" s="2" t="str">
        <f t="shared" si="26"/>
        <v>OL</v>
      </c>
      <c r="F288" s="1" t="str">
        <f>IF(_xlfn.SINGLE('~10 Other Crossings'!TypeCL)="WC","",_xlfn.CONCAT(UPPER(_xlfn.SINGLE(Description)),IF(ISBLANK(_xlfn.SINGLE(CrossingIdentifierDescription)),""," ["&amp;_xlfn.SINGLE(CrossingIdentifierDescription)&amp;"]")," (",_xlfn.SINGLE(PXID),")"))</f>
        <v>TRANS MOUNTAIN PIPELINE CO. LTD. BURIED PIPE [CRUDE OIL PIPELINE] (P5452.0)</v>
      </c>
      <c r="G28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88" s="1" t="s">
        <v>5546</v>
      </c>
      <c r="N288" s="1">
        <v>1042531.75</v>
      </c>
      <c r="O288" s="1" t="s">
        <v>3023</v>
      </c>
      <c r="P288" s="1" t="s">
        <v>5545</v>
      </c>
      <c r="Q288" s="1" t="s">
        <v>5544</v>
      </c>
      <c r="R288" s="1" t="s">
        <v>3020</v>
      </c>
      <c r="S288" s="1" t="s">
        <v>3019</v>
      </c>
      <c r="T288" s="1" t="s">
        <v>3093</v>
      </c>
      <c r="U288" s="1" t="s">
        <v>3017</v>
      </c>
      <c r="V288" s="1" t="s">
        <v>3619</v>
      </c>
      <c r="W288" s="1" t="s">
        <v>3015</v>
      </c>
      <c r="Y288" s="1">
        <v>43564.016226851854</v>
      </c>
      <c r="Z288" s="1">
        <v>44645</v>
      </c>
      <c r="AA288" s="1">
        <v>401768</v>
      </c>
      <c r="AB288" s="1">
        <v>44655.881226851852</v>
      </c>
      <c r="AC288" s="1" t="s">
        <v>5543</v>
      </c>
      <c r="AD288" s="1" t="s">
        <v>3013</v>
      </c>
      <c r="AE288" s="1">
        <v>5452</v>
      </c>
      <c r="AF288" s="1">
        <v>0</v>
      </c>
      <c r="AG288" s="1" t="s">
        <v>3617</v>
      </c>
      <c r="AH288" s="1" t="s">
        <v>3086</v>
      </c>
      <c r="AI288" s="1" t="s">
        <v>3011</v>
      </c>
      <c r="AJ288" s="1" t="s">
        <v>3086</v>
      </c>
      <c r="AK288" s="1" t="s">
        <v>3010</v>
      </c>
      <c r="AL288" s="1" t="s">
        <v>3009</v>
      </c>
      <c r="AM288" s="1" t="s">
        <v>3008</v>
      </c>
      <c r="AN288" s="1" t="s">
        <v>3007</v>
      </c>
      <c r="AS288" s="1" t="s">
        <v>3006</v>
      </c>
      <c r="AT288" s="1" t="s">
        <v>3006</v>
      </c>
      <c r="AX288" s="1" t="s">
        <v>4319</v>
      </c>
      <c r="AY288" s="1" t="s">
        <v>2995</v>
      </c>
      <c r="AZ288" s="1" t="s">
        <v>4277</v>
      </c>
      <c r="BA288" s="1">
        <v>613132.56358673004</v>
      </c>
      <c r="BB288" s="1">
        <v>5470013.9317285297</v>
      </c>
      <c r="BC288" s="1">
        <v>10</v>
      </c>
      <c r="BD288" s="1" t="s">
        <v>3588</v>
      </c>
      <c r="BE288" s="1">
        <v>1045.1300000000001</v>
      </c>
      <c r="BG288" s="1">
        <v>42263</v>
      </c>
      <c r="BN288" s="1" t="s">
        <v>3004</v>
      </c>
      <c r="BO288" s="1" t="s">
        <v>4844</v>
      </c>
      <c r="BP288" s="1" t="s">
        <v>4843</v>
      </c>
      <c r="BQ288" s="1" t="s">
        <v>5294</v>
      </c>
      <c r="BR288" s="1" t="s">
        <v>3081</v>
      </c>
      <c r="BS288" s="1" t="s">
        <v>5542</v>
      </c>
      <c r="BT288" s="1" t="s">
        <v>5541</v>
      </c>
      <c r="BV288" s="1" t="s">
        <v>2997</v>
      </c>
      <c r="BW288" s="1" t="s">
        <v>1503</v>
      </c>
      <c r="BX288" s="1" t="s">
        <v>2996</v>
      </c>
      <c r="BY288" s="1" t="s">
        <v>2995</v>
      </c>
      <c r="CB288" s="1" t="s">
        <v>2994</v>
      </c>
      <c r="CC288" s="1" t="s">
        <v>2993</v>
      </c>
      <c r="CD288" s="1" t="s">
        <v>2992</v>
      </c>
      <c r="CO288" s="1" t="s">
        <v>2991</v>
      </c>
      <c r="CP288" s="1" t="s">
        <v>5540</v>
      </c>
      <c r="CW288" s="1" t="s">
        <v>4315</v>
      </c>
      <c r="CX288" s="1" t="s">
        <v>5539</v>
      </c>
      <c r="CZ288" s="1" t="s">
        <v>5480</v>
      </c>
    </row>
    <row r="289" spans="1:104" x14ac:dyDescent="0.2">
      <c r="A289" s="1">
        <f t="shared" si="24"/>
        <v>1042564.6</v>
      </c>
      <c r="C289" s="1" t="str">
        <f t="shared" si="25"/>
        <v>WD</v>
      </c>
      <c r="D289" s="12">
        <f>INDEX(families!$A:$A,MATCH(E289,families!$B:$B,0))</f>
        <v>39</v>
      </c>
      <c r="E289" s="2" t="str">
        <f t="shared" si="26"/>
        <v>WD</v>
      </c>
      <c r="F289" s="1" t="str">
        <f>IF(_xlfn.SINGLE('~10 Other Crossings'!TypeCL)="WC","",_xlfn.CONCAT(UPPER(_xlfn.SINGLE(Description)),IF(ISBLANK(_xlfn.SINGLE(CrossingIdentifierDescription)),""," ["&amp;_xlfn.SINGLE(CrossingIdentifierDescription)&amp;"]")," (",_xlfn.SINGLE(PXID),")"))</f>
        <v>TOWN OF HOPE BURIED WATER PIPE (P5727.0)</v>
      </c>
      <c r="G28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289" s="1" t="s">
        <v>5538</v>
      </c>
      <c r="N289" s="1">
        <v>1042564.6</v>
      </c>
      <c r="O289" s="1" t="s">
        <v>3023</v>
      </c>
      <c r="P289" s="1" t="s">
        <v>5530</v>
      </c>
      <c r="Q289" s="1" t="s">
        <v>5529</v>
      </c>
      <c r="R289" s="1" t="s">
        <v>3019</v>
      </c>
      <c r="S289" s="1" t="s">
        <v>3019</v>
      </c>
      <c r="T289" s="1" t="s">
        <v>3093</v>
      </c>
      <c r="U289" s="1" t="s">
        <v>3017</v>
      </c>
      <c r="V289" s="1" t="s">
        <v>5537</v>
      </c>
      <c r="W289" s="1" t="s">
        <v>4965</v>
      </c>
      <c r="Y289" s="1">
        <v>44026.829745370371</v>
      </c>
      <c r="Z289" s="1">
        <v>44645</v>
      </c>
      <c r="AA289" s="1">
        <v>401768</v>
      </c>
      <c r="AB289" s="1">
        <v>44648.866064814814</v>
      </c>
      <c r="AC289" s="1" t="s">
        <v>5536</v>
      </c>
      <c r="AD289" s="1" t="s">
        <v>3013</v>
      </c>
      <c r="AE289" s="1">
        <v>5727</v>
      </c>
      <c r="AF289" s="1">
        <v>0</v>
      </c>
      <c r="AI289" s="1" t="s">
        <v>3087</v>
      </c>
      <c r="AK289" s="1" t="s">
        <v>3010</v>
      </c>
      <c r="AL289" s="1" t="s">
        <v>3009</v>
      </c>
      <c r="AM289" s="1" t="s">
        <v>3174</v>
      </c>
      <c r="AN289" s="1" t="s">
        <v>5535</v>
      </c>
      <c r="AT289" s="1" t="s">
        <v>3006</v>
      </c>
      <c r="AX289" s="1" t="s">
        <v>5534</v>
      </c>
      <c r="AY289" s="1" t="s">
        <v>3083</v>
      </c>
      <c r="AZ289" s="1" t="s">
        <v>4277</v>
      </c>
      <c r="BA289" s="1">
        <v>613103.79700000002</v>
      </c>
      <c r="BB289" s="1">
        <v>5470029.8030000003</v>
      </c>
      <c r="BC289" s="1">
        <v>10</v>
      </c>
      <c r="BN289" s="1" t="s">
        <v>3004</v>
      </c>
      <c r="BO289" s="1" t="s">
        <v>4844</v>
      </c>
      <c r="BP289" s="1" t="s">
        <v>4843</v>
      </c>
      <c r="BQ289" s="1" t="s">
        <v>5294</v>
      </c>
      <c r="BR289" s="1" t="s">
        <v>3081</v>
      </c>
      <c r="BU289" s="1">
        <v>1.45</v>
      </c>
      <c r="BV289" s="1" t="s">
        <v>2997</v>
      </c>
      <c r="BX289" s="1" t="s">
        <v>5349</v>
      </c>
      <c r="BY289" s="1" t="s">
        <v>2995</v>
      </c>
      <c r="CB289" s="1" t="s">
        <v>5428</v>
      </c>
      <c r="CC289" s="1" t="s">
        <v>5427</v>
      </c>
      <c r="CD289" s="1" t="s">
        <v>3077</v>
      </c>
      <c r="CO289" s="1" t="s">
        <v>2991</v>
      </c>
      <c r="CP289" s="1" t="s">
        <v>5533</v>
      </c>
      <c r="CX289" s="1" t="s">
        <v>5532</v>
      </c>
      <c r="CZ289" s="1" t="s">
        <v>5472</v>
      </c>
    </row>
    <row r="290" spans="1:104" x14ac:dyDescent="0.2">
      <c r="A290" s="1">
        <f t="shared" si="24"/>
        <v>1042564.76</v>
      </c>
      <c r="C290" s="1" t="str">
        <f t="shared" si="25"/>
        <v>UC</v>
      </c>
      <c r="D290" s="12">
        <f>INDEX(families!$A:$A,MATCH(E290,families!$B:$B,0))</f>
        <v>35</v>
      </c>
      <c r="E290" s="2" t="str">
        <f t="shared" si="26"/>
        <v>UC</v>
      </c>
      <c r="F290" s="1" t="str">
        <f>IF(_xlfn.SINGLE('~10 Other Crossings'!TypeCL)="WC","",_xlfn.CONCAT(UPPER(_xlfn.SINGLE(Description)),IF(ISBLANK(_xlfn.SINGLE(CrossingIdentifierDescription)),""," ["&amp;_xlfn.SINGLE(CrossingIdentifierDescription)&amp;"]")," (",_xlfn.SINGLE(PXID),")"))</f>
        <v>SHAW O/H COMMUNICATIONS CABLE (U7032.0)</v>
      </c>
      <c r="G29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290" s="1" t="s">
        <v>5531</v>
      </c>
      <c r="N290" s="1">
        <v>1042564.76</v>
      </c>
      <c r="O290" s="1" t="s">
        <v>3023</v>
      </c>
      <c r="P290" s="1" t="s">
        <v>5530</v>
      </c>
      <c r="Q290" s="1" t="s">
        <v>5529</v>
      </c>
      <c r="R290" s="1" t="s">
        <v>3019</v>
      </c>
      <c r="S290" s="1" t="s">
        <v>3019</v>
      </c>
      <c r="T290" s="1" t="s">
        <v>3093</v>
      </c>
      <c r="U290" s="1" t="s">
        <v>3104</v>
      </c>
      <c r="V290" s="1" t="s">
        <v>3698</v>
      </c>
      <c r="W290" s="1" t="s">
        <v>3111</v>
      </c>
      <c r="Y290" s="1">
        <v>44026.829745370371</v>
      </c>
      <c r="Z290" s="1">
        <v>44645</v>
      </c>
      <c r="AA290" s="1">
        <v>401768</v>
      </c>
      <c r="AB290" s="1">
        <v>44648.866064814814</v>
      </c>
      <c r="AC290" s="1" t="s">
        <v>5528</v>
      </c>
      <c r="AD290" s="1" t="s">
        <v>3056</v>
      </c>
      <c r="AE290" s="1">
        <v>7032</v>
      </c>
      <c r="AF290" s="1">
        <v>0</v>
      </c>
      <c r="AI290" s="1" t="s">
        <v>3087</v>
      </c>
      <c r="AK290" s="1" t="s">
        <v>3010</v>
      </c>
      <c r="AL290" s="1" t="s">
        <v>3009</v>
      </c>
      <c r="AM290" s="1" t="s">
        <v>3818</v>
      </c>
      <c r="AT290" s="1" t="s">
        <v>3006</v>
      </c>
      <c r="AX290" s="1" t="s">
        <v>5527</v>
      </c>
      <c r="AY290" s="1" t="s">
        <v>3083</v>
      </c>
      <c r="AZ290" s="1" t="s">
        <v>4277</v>
      </c>
      <c r="BA290" s="1">
        <v>613103.64</v>
      </c>
      <c r="BB290" s="1">
        <v>5470029.8499999996</v>
      </c>
      <c r="BC290" s="1">
        <v>10</v>
      </c>
      <c r="BN290" s="1" t="s">
        <v>3004</v>
      </c>
      <c r="BO290" s="1" t="s">
        <v>4844</v>
      </c>
      <c r="BP290" s="1" t="s">
        <v>4843</v>
      </c>
      <c r="BQ290" s="1" t="s">
        <v>5294</v>
      </c>
      <c r="BR290" s="1" t="s">
        <v>3081</v>
      </c>
      <c r="BV290" s="1" t="s">
        <v>2997</v>
      </c>
      <c r="BX290" s="1" t="s">
        <v>5349</v>
      </c>
      <c r="BY290" s="1" t="s">
        <v>2995</v>
      </c>
      <c r="CB290" s="1" t="s">
        <v>5428</v>
      </c>
      <c r="CC290" s="1" t="s">
        <v>5427</v>
      </c>
      <c r="CD290" s="1" t="s">
        <v>3077</v>
      </c>
      <c r="CO290" s="1" t="s">
        <v>3318</v>
      </c>
      <c r="CP290" s="1" t="s">
        <v>5526</v>
      </c>
      <c r="CX290" s="1" t="s">
        <v>5514</v>
      </c>
      <c r="CZ290" s="1" t="s">
        <v>5464</v>
      </c>
    </row>
    <row r="291" spans="1:104" x14ac:dyDescent="0.2">
      <c r="A291" s="1">
        <f t="shared" si="24"/>
        <v>1042564.76</v>
      </c>
      <c r="C291" s="1" t="str">
        <f t="shared" si="25"/>
        <v>OE</v>
      </c>
      <c r="D291" s="12">
        <f>INDEX(families!$A:$A,MATCH(E291,families!$B:$B,0))</f>
        <v>28</v>
      </c>
      <c r="E291" s="2" t="str">
        <f t="shared" si="26"/>
        <v>OE</v>
      </c>
      <c r="F291" s="1" t="str">
        <f>IF(_xlfn.SINGLE('~10 Other Crossings'!TypeCL)="WC","",_xlfn.CONCAT(UPPER(_xlfn.SINGLE(Description)),IF(ISBLANK(_xlfn.SINGLE(CrossingIdentifierDescription)),""," ["&amp;_xlfn.SINGLE(CrossingIdentifierDescription)&amp;"]")," (",_xlfn.SINGLE(PXID),")"))</f>
        <v>BC HYDRO O/H DISTRIBUTION [DISTRIBUTION] (U4177.1)</v>
      </c>
      <c r="G29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01-13283-M002-XH0327001 - Goalposts Required</v>
      </c>
      <c r="M291" s="1" t="s">
        <v>5525</v>
      </c>
      <c r="N291" s="1">
        <v>1042564.76</v>
      </c>
      <c r="O291" s="1" t="s">
        <v>3023</v>
      </c>
      <c r="P291" s="1" t="s">
        <v>5524</v>
      </c>
      <c r="Q291" s="1" t="s">
        <v>5523</v>
      </c>
      <c r="R291" s="1" t="s">
        <v>3020</v>
      </c>
      <c r="S291" s="1" t="s">
        <v>3019</v>
      </c>
      <c r="T291" s="1" t="s">
        <v>3093</v>
      </c>
      <c r="U291" s="1" t="s">
        <v>3092</v>
      </c>
      <c r="V291" s="1" t="s">
        <v>3091</v>
      </c>
      <c r="W291" s="1" t="s">
        <v>3090</v>
      </c>
      <c r="Y291" s="1">
        <v>42165.883981481478</v>
      </c>
      <c r="Z291" s="1">
        <v>44645</v>
      </c>
      <c r="AA291" s="1">
        <v>401768</v>
      </c>
      <c r="AB291" s="1">
        <v>44648.866018518522</v>
      </c>
      <c r="AC291" s="1" t="s">
        <v>5522</v>
      </c>
      <c r="AD291" s="1" t="s">
        <v>3056</v>
      </c>
      <c r="AE291" s="1">
        <v>4177</v>
      </c>
      <c r="AF291" s="1">
        <v>1</v>
      </c>
      <c r="AG291" s="1" t="s">
        <v>3088</v>
      </c>
      <c r="AH291" s="1" t="s">
        <v>3086</v>
      </c>
      <c r="AI291" s="1" t="s">
        <v>3087</v>
      </c>
      <c r="AJ291" s="1" t="s">
        <v>3086</v>
      </c>
      <c r="AK291" s="1" t="s">
        <v>3010</v>
      </c>
      <c r="AL291" s="1" t="s">
        <v>3009</v>
      </c>
      <c r="AM291" s="1" t="s">
        <v>3085</v>
      </c>
      <c r="AS291" s="1" t="s">
        <v>3006</v>
      </c>
      <c r="AT291" s="1" t="s">
        <v>1020</v>
      </c>
      <c r="AX291" s="1" t="s">
        <v>5494</v>
      </c>
      <c r="AY291" s="1" t="s">
        <v>3083</v>
      </c>
      <c r="AZ291" s="1" t="s">
        <v>4277</v>
      </c>
      <c r="BA291" s="1">
        <v>613103.63994790998</v>
      </c>
      <c r="BB291" s="1">
        <v>5470029.8501352398</v>
      </c>
      <c r="BC291" s="1">
        <v>10</v>
      </c>
      <c r="BD291" s="1" t="s">
        <v>3588</v>
      </c>
      <c r="BE291" s="1">
        <v>1045.02</v>
      </c>
      <c r="BG291" s="1">
        <v>42304</v>
      </c>
      <c r="BN291" s="1" t="s">
        <v>3004</v>
      </c>
      <c r="BO291" s="1" t="s">
        <v>4844</v>
      </c>
      <c r="BP291" s="1" t="s">
        <v>4843</v>
      </c>
      <c r="BQ291" s="1" t="s">
        <v>5294</v>
      </c>
      <c r="BR291" s="1" t="s">
        <v>3081</v>
      </c>
      <c r="BV291" s="1" t="s">
        <v>2997</v>
      </c>
      <c r="BX291" s="1" t="s">
        <v>5349</v>
      </c>
      <c r="BY291" s="1" t="s">
        <v>2995</v>
      </c>
      <c r="CB291" s="1" t="s">
        <v>5428</v>
      </c>
      <c r="CC291" s="1" t="s">
        <v>5427</v>
      </c>
      <c r="CD291" s="1" t="s">
        <v>3077</v>
      </c>
      <c r="CO291" s="1" t="s">
        <v>3318</v>
      </c>
      <c r="CP291" s="1" t="s">
        <v>5521</v>
      </c>
      <c r="CW291" s="1" t="s">
        <v>5515</v>
      </c>
      <c r="CX291" s="1" t="s">
        <v>5514</v>
      </c>
      <c r="CY291" s="1" t="s">
        <v>4313</v>
      </c>
      <c r="CZ291" s="1" t="s">
        <v>5457</v>
      </c>
    </row>
    <row r="292" spans="1:104" x14ac:dyDescent="0.2">
      <c r="A292" s="1">
        <f t="shared" si="24"/>
        <v>1042564.76</v>
      </c>
      <c r="C292" s="1" t="str">
        <f t="shared" si="25"/>
        <v>OC</v>
      </c>
      <c r="D292" s="12">
        <f>INDEX(families!$A:$A,MATCH(E292,families!$B:$B,0))</f>
        <v>27</v>
      </c>
      <c r="E292" s="2" t="str">
        <f t="shared" si="26"/>
        <v>OC</v>
      </c>
      <c r="F292" s="1" t="str">
        <f>IF(_xlfn.SINGLE('~10 Other Crossings'!TypeCL)="WC","",_xlfn.CONCAT(UPPER(_xlfn.SINGLE(Description)),IF(ISBLANK(_xlfn.SINGLE(CrossingIdentifierDescription)),""," ["&amp;_xlfn.SINGLE(CrossingIdentifierDescription)&amp;"]")," (",_xlfn.SINGLE(PXID),")"))</f>
        <v>TELUS O/H COMMUNICATIONS CABLE [O/H COMMUNICATIONS CABLE] (U5188.0)</v>
      </c>
      <c r="G29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01-13283-M002-XH0327001 - Goalposts Required</v>
      </c>
      <c r="M292" s="1" t="s">
        <v>5520</v>
      </c>
      <c r="N292" s="1">
        <v>1042564.76</v>
      </c>
      <c r="O292" s="1" t="s">
        <v>3023</v>
      </c>
      <c r="P292" s="1" t="s">
        <v>5519</v>
      </c>
      <c r="Q292" s="1" t="s">
        <v>5518</v>
      </c>
      <c r="R292" s="1" t="s">
        <v>3020</v>
      </c>
      <c r="S292" s="1" t="s">
        <v>3019</v>
      </c>
      <c r="T292" s="1" t="s">
        <v>3093</v>
      </c>
      <c r="U292" s="1" t="s">
        <v>3104</v>
      </c>
      <c r="V292" s="1" t="s">
        <v>3103</v>
      </c>
      <c r="W292" s="1" t="s">
        <v>3102</v>
      </c>
      <c r="Y292" s="1">
        <v>43069.920393518521</v>
      </c>
      <c r="Z292" s="1">
        <v>44645</v>
      </c>
      <c r="AA292" s="1">
        <v>401768</v>
      </c>
      <c r="AB292" s="1">
        <v>44648.866030092591</v>
      </c>
      <c r="AC292" s="1" t="s">
        <v>5517</v>
      </c>
      <c r="AD292" s="1" t="s">
        <v>3056</v>
      </c>
      <c r="AE292" s="1">
        <v>5188</v>
      </c>
      <c r="AF292" s="1">
        <v>0</v>
      </c>
      <c r="AG292" s="1" t="s">
        <v>3100</v>
      </c>
      <c r="AH292" s="1" t="s">
        <v>3086</v>
      </c>
      <c r="AI292" s="1" t="s">
        <v>3087</v>
      </c>
      <c r="AJ292" s="1" t="s">
        <v>3086</v>
      </c>
      <c r="AK292" s="1" t="s">
        <v>3010</v>
      </c>
      <c r="AL292" s="1" t="s">
        <v>3009</v>
      </c>
      <c r="AM292" s="1" t="s">
        <v>3099</v>
      </c>
      <c r="AS292" s="1" t="s">
        <v>3006</v>
      </c>
      <c r="AT292" s="1" t="s">
        <v>1020</v>
      </c>
      <c r="AX292" s="1" t="s">
        <v>5494</v>
      </c>
      <c r="AY292" s="1" t="s">
        <v>3083</v>
      </c>
      <c r="AZ292" s="1" t="s">
        <v>4277</v>
      </c>
      <c r="BA292" s="1">
        <v>613103.63994790998</v>
      </c>
      <c r="BB292" s="1">
        <v>5470029.8501352398</v>
      </c>
      <c r="BC292" s="1">
        <v>10</v>
      </c>
      <c r="BD292" s="1" t="s">
        <v>3588</v>
      </c>
      <c r="BE292" s="1">
        <v>1045.02</v>
      </c>
      <c r="BG292" s="1">
        <v>42304</v>
      </c>
      <c r="BN292" s="1" t="s">
        <v>3004</v>
      </c>
      <c r="BO292" s="1" t="s">
        <v>4844</v>
      </c>
      <c r="BP292" s="1" t="s">
        <v>4843</v>
      </c>
      <c r="BQ292" s="1" t="s">
        <v>5294</v>
      </c>
      <c r="BR292" s="1" t="s">
        <v>3081</v>
      </c>
      <c r="BV292" s="1" t="s">
        <v>2997</v>
      </c>
      <c r="BX292" s="1" t="s">
        <v>5349</v>
      </c>
      <c r="BY292" s="1" t="s">
        <v>2995</v>
      </c>
      <c r="CB292" s="1" t="s">
        <v>5428</v>
      </c>
      <c r="CC292" s="1" t="s">
        <v>5427</v>
      </c>
      <c r="CD292" s="1" t="s">
        <v>3077</v>
      </c>
      <c r="CO292" s="1" t="s">
        <v>3318</v>
      </c>
      <c r="CP292" s="1" t="s">
        <v>5516</v>
      </c>
      <c r="CW292" s="1" t="s">
        <v>5515</v>
      </c>
      <c r="CX292" s="1" t="s">
        <v>5514</v>
      </c>
      <c r="CY292" s="1" t="s">
        <v>4313</v>
      </c>
    </row>
    <row r="293" spans="1:104" x14ac:dyDescent="0.2">
      <c r="A293" s="1">
        <f t="shared" si="24"/>
        <v>1042567.22</v>
      </c>
      <c r="C293" s="1" t="str">
        <f t="shared" si="25"/>
        <v>GD</v>
      </c>
      <c r="D293" s="12">
        <f>INDEX(families!$A:$A,MATCH(E293,families!$B:$B,0))</f>
        <v>23</v>
      </c>
      <c r="E293" s="2" t="str">
        <f t="shared" si="26"/>
        <v>GD</v>
      </c>
      <c r="F293" s="1" t="str">
        <f>IF(_xlfn.SINGLE('~10 Other Crossings'!TypeCL)="WC","",_xlfn.CONCAT(UPPER(_xlfn.SINGLE(Description)),IF(ISBLANK(_xlfn.SINGLE(CrossingIdentifierDescription)),""," ["&amp;_xlfn.SINGLE(CrossingIdentifierDescription)&amp;"]")," (",_xlfn.SINGLE(PXID),")"))</f>
        <v>FORTISBC U/G PIPE 114 GAS DIST [GAS DISTRIBUTION] (P3589.1)</v>
      </c>
      <c r="G29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293" s="1" t="s">
        <v>5513</v>
      </c>
      <c r="N293" s="1">
        <v>1042567.22</v>
      </c>
      <c r="O293" s="1" t="s">
        <v>3023</v>
      </c>
      <c r="P293" s="1" t="s">
        <v>5512</v>
      </c>
      <c r="Q293" s="1" t="s">
        <v>5511</v>
      </c>
      <c r="R293" s="1" t="s">
        <v>3020</v>
      </c>
      <c r="S293" s="1" t="s">
        <v>3019</v>
      </c>
      <c r="T293" s="1" t="s">
        <v>3093</v>
      </c>
      <c r="U293" s="1" t="s">
        <v>3017</v>
      </c>
      <c r="V293" s="1" t="s">
        <v>5510</v>
      </c>
      <c r="W293" s="1" t="s">
        <v>4520</v>
      </c>
      <c r="X293" s="1" t="s">
        <v>4519</v>
      </c>
      <c r="Y293" s="1">
        <v>42165.883981481478</v>
      </c>
      <c r="Z293" s="1">
        <v>44645</v>
      </c>
      <c r="AA293" s="1">
        <v>401768</v>
      </c>
      <c r="AB293" s="1">
        <v>44648.866018518522</v>
      </c>
      <c r="AC293" s="1" t="s">
        <v>5509</v>
      </c>
      <c r="AD293" s="1" t="s">
        <v>3013</v>
      </c>
      <c r="AE293" s="1">
        <v>3589</v>
      </c>
      <c r="AF293" s="1">
        <v>1</v>
      </c>
      <c r="AG293" s="1" t="s">
        <v>4517</v>
      </c>
      <c r="AH293" s="1" t="s">
        <v>3086</v>
      </c>
      <c r="AI293" s="1" t="s">
        <v>3087</v>
      </c>
      <c r="AJ293" s="1" t="s">
        <v>3086</v>
      </c>
      <c r="AK293" s="1" t="s">
        <v>3010</v>
      </c>
      <c r="AL293" s="1" t="s">
        <v>3009</v>
      </c>
      <c r="AM293" s="1" t="s">
        <v>4516</v>
      </c>
      <c r="AN293" s="1" t="s">
        <v>3007</v>
      </c>
      <c r="AQ293" s="1" t="s">
        <v>3401</v>
      </c>
      <c r="AR293" s="1">
        <v>114</v>
      </c>
      <c r="AS293" s="1" t="s">
        <v>3006</v>
      </c>
      <c r="AT293" s="1" t="s">
        <v>3006</v>
      </c>
      <c r="AX293" s="1" t="s">
        <v>5483</v>
      </c>
      <c r="AY293" s="1" t="s">
        <v>3083</v>
      </c>
      <c r="AZ293" s="1" t="s">
        <v>4277</v>
      </c>
      <c r="BA293" s="1">
        <v>613101.48314380005</v>
      </c>
      <c r="BB293" s="1">
        <v>5470031.03874896</v>
      </c>
      <c r="BC293" s="1">
        <v>10</v>
      </c>
      <c r="BD293" s="1" t="s">
        <v>3588</v>
      </c>
      <c r="BE293" s="1">
        <v>1044.98</v>
      </c>
      <c r="BG293" s="1">
        <v>42263</v>
      </c>
      <c r="BN293" s="1" t="s">
        <v>3004</v>
      </c>
      <c r="BO293" s="1" t="s">
        <v>4844</v>
      </c>
      <c r="BP293" s="1" t="s">
        <v>4843</v>
      </c>
      <c r="BQ293" s="1" t="s">
        <v>5294</v>
      </c>
      <c r="BR293" s="1" t="s">
        <v>3081</v>
      </c>
      <c r="BV293" s="1" t="s">
        <v>2997</v>
      </c>
      <c r="BX293" s="1" t="s">
        <v>5349</v>
      </c>
      <c r="BY293" s="1" t="s">
        <v>2995</v>
      </c>
      <c r="CB293" s="1" t="s">
        <v>5428</v>
      </c>
      <c r="CC293" s="1" t="s">
        <v>5427</v>
      </c>
      <c r="CD293" s="1" t="s">
        <v>3077</v>
      </c>
      <c r="CO293" s="1" t="s">
        <v>2991</v>
      </c>
      <c r="CP293" s="1" t="s">
        <v>5508</v>
      </c>
      <c r="CW293" s="1" t="s">
        <v>5507</v>
      </c>
      <c r="CX293" s="1" t="s">
        <v>5506</v>
      </c>
      <c r="CY293" s="1" t="s">
        <v>4313</v>
      </c>
    </row>
    <row r="294" spans="1:104" x14ac:dyDescent="0.2">
      <c r="A294" s="1">
        <f t="shared" si="24"/>
        <v>1042569.02</v>
      </c>
      <c r="C294" s="1" t="str">
        <f t="shared" si="25"/>
        <v>UC</v>
      </c>
      <c r="D294" s="12">
        <f>INDEX(families!$A:$A,MATCH(E294,families!$B:$B,0))</f>
        <v>35</v>
      </c>
      <c r="E294" s="2" t="str">
        <f t="shared" si="26"/>
        <v>UC</v>
      </c>
      <c r="F294" s="1" t="str">
        <f>IF(_xlfn.SINGLE('~10 Other Crossings'!TypeCL)="WC","",_xlfn.CONCAT(UPPER(_xlfn.SINGLE(Description)),IF(ISBLANK(_xlfn.SINGLE(CrossingIdentifierDescription)),""," ["&amp;_xlfn.SINGLE(CrossingIdentifierDescription)&amp;"]")," (",_xlfn.SINGLE(PXID),")"))</f>
        <v>TELUS U/G COMMUNICATIONS CABLE (U5500.0)</v>
      </c>
      <c r="G29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294" s="1" t="s">
        <v>5505</v>
      </c>
      <c r="N294" s="1">
        <v>1042569.02</v>
      </c>
      <c r="O294" s="1" t="s">
        <v>3023</v>
      </c>
      <c r="P294" s="1" t="s">
        <v>5504</v>
      </c>
      <c r="Q294" s="1" t="s">
        <v>5503</v>
      </c>
      <c r="R294" s="1" t="s">
        <v>3020</v>
      </c>
      <c r="S294" s="1" t="s">
        <v>3019</v>
      </c>
      <c r="T294" s="1" t="s">
        <v>3093</v>
      </c>
      <c r="U294" s="1" t="s">
        <v>5502</v>
      </c>
      <c r="V294" s="1" t="s">
        <v>3820</v>
      </c>
      <c r="W294" s="1" t="s">
        <v>3102</v>
      </c>
      <c r="Y294" s="1">
        <v>43589.738842592589</v>
      </c>
      <c r="Z294" s="1">
        <v>44645</v>
      </c>
      <c r="AA294" s="1">
        <v>401768</v>
      </c>
      <c r="AB294" s="1">
        <v>44648.866053240738</v>
      </c>
      <c r="AC294" s="1" t="s">
        <v>5501</v>
      </c>
      <c r="AD294" s="1" t="s">
        <v>3056</v>
      </c>
      <c r="AE294" s="1">
        <v>5500</v>
      </c>
      <c r="AF294" s="1">
        <v>0</v>
      </c>
      <c r="AI294" s="1" t="s">
        <v>3087</v>
      </c>
      <c r="AK294" s="1" t="s">
        <v>3010</v>
      </c>
      <c r="AL294" s="1" t="s">
        <v>3009</v>
      </c>
      <c r="AM294" s="1" t="s">
        <v>3818</v>
      </c>
      <c r="AN294" s="1" t="s">
        <v>3007</v>
      </c>
      <c r="AT294" s="1" t="s">
        <v>3006</v>
      </c>
      <c r="AY294" s="1" t="s">
        <v>3083</v>
      </c>
      <c r="AZ294" s="1" t="s">
        <v>4277</v>
      </c>
      <c r="BA294" s="1">
        <v>613099.90968221996</v>
      </c>
      <c r="BB294" s="1">
        <v>5470031.9088782603</v>
      </c>
      <c r="BC294" s="1">
        <v>10</v>
      </c>
      <c r="BN294" s="1" t="s">
        <v>3004</v>
      </c>
      <c r="BO294" s="1" t="s">
        <v>4844</v>
      </c>
      <c r="BP294" s="1" t="s">
        <v>4843</v>
      </c>
      <c r="BQ294" s="1" t="s">
        <v>5294</v>
      </c>
      <c r="BR294" s="1" t="s">
        <v>3081</v>
      </c>
      <c r="BV294" s="1" t="s">
        <v>2997</v>
      </c>
      <c r="BX294" s="1" t="s">
        <v>5349</v>
      </c>
      <c r="BY294" s="1" t="s">
        <v>2995</v>
      </c>
      <c r="CB294" s="1" t="s">
        <v>5428</v>
      </c>
      <c r="CC294" s="1" t="s">
        <v>5427</v>
      </c>
      <c r="CD294" s="1" t="s">
        <v>3077</v>
      </c>
      <c r="CO294" s="1" t="s">
        <v>2991</v>
      </c>
      <c r="CP294" s="1" t="s">
        <v>5500</v>
      </c>
      <c r="CX294" s="1" t="s">
        <v>5499</v>
      </c>
    </row>
    <row r="295" spans="1:104" x14ac:dyDescent="0.2">
      <c r="A295" s="1">
        <f t="shared" si="24"/>
        <v>1042569.45</v>
      </c>
      <c r="C295" s="1" t="str">
        <f t="shared" si="25"/>
        <v>UE</v>
      </c>
      <c r="D295" s="12">
        <f>INDEX(families!$A:$A,MATCH(E295,families!$B:$B,0))</f>
        <v>36</v>
      </c>
      <c r="E295" s="2" t="str">
        <f t="shared" si="26"/>
        <v>UE</v>
      </c>
      <c r="F295" s="1" t="str">
        <f>IF(_xlfn.SINGLE('~10 Other Crossings'!TypeCL)="WC","",_xlfn.CONCAT(UPPER(_xlfn.SINGLE(Description)),IF(ISBLANK(_xlfn.SINGLE(CrossingIdentifierDescription)),""," ["&amp;_xlfn.SINGLE(CrossingIdentifierDescription)&amp;"]")," (",_xlfn.SINGLE(PXID),")"))</f>
        <v>TOWN OF HOPE U/G POWER CABLE [DISTRIBUTION] (U4547.0)</v>
      </c>
      <c r="G29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295" s="1" t="s">
        <v>5498</v>
      </c>
      <c r="N295" s="1">
        <v>1042569.45</v>
      </c>
      <c r="O295" s="1" t="s">
        <v>3023</v>
      </c>
      <c r="P295" s="1" t="s">
        <v>5497</v>
      </c>
      <c r="Q295" s="1" t="s">
        <v>5496</v>
      </c>
      <c r="R295" s="1" t="s">
        <v>3020</v>
      </c>
      <c r="S295" s="1" t="s">
        <v>3019</v>
      </c>
      <c r="T295" s="1" t="s">
        <v>3093</v>
      </c>
      <c r="U295" s="1" t="s">
        <v>3059</v>
      </c>
      <c r="V295" s="1" t="s">
        <v>5378</v>
      </c>
      <c r="W295" s="1" t="s">
        <v>4965</v>
      </c>
      <c r="Y295" s="1">
        <v>42762.733101851853</v>
      </c>
      <c r="Z295" s="1">
        <v>44645</v>
      </c>
      <c r="AA295" s="1">
        <v>401768</v>
      </c>
      <c r="AB295" s="1">
        <v>44648.866030092591</v>
      </c>
      <c r="AC295" s="1" t="s">
        <v>5495</v>
      </c>
      <c r="AD295" s="1" t="s">
        <v>3056</v>
      </c>
      <c r="AE295" s="1">
        <v>4547</v>
      </c>
      <c r="AF295" s="1">
        <v>0</v>
      </c>
      <c r="AG295" s="1" t="s">
        <v>3088</v>
      </c>
      <c r="AH295" s="1" t="s">
        <v>3086</v>
      </c>
      <c r="AI295" s="1" t="s">
        <v>3087</v>
      </c>
      <c r="AJ295" s="1" t="s">
        <v>3086</v>
      </c>
      <c r="AK295" s="1" t="s">
        <v>3010</v>
      </c>
      <c r="AL295" s="1" t="s">
        <v>3009</v>
      </c>
      <c r="AM295" s="1" t="s">
        <v>3054</v>
      </c>
      <c r="AS295" s="1" t="s">
        <v>3006</v>
      </c>
      <c r="AT295" s="1" t="s">
        <v>1020</v>
      </c>
      <c r="AX295" s="1" t="s">
        <v>5494</v>
      </c>
      <c r="AY295" s="1" t="s">
        <v>3083</v>
      </c>
      <c r="AZ295" s="1" t="s">
        <v>4277</v>
      </c>
      <c r="BA295" s="1">
        <v>613099.53386237996</v>
      </c>
      <c r="BB295" s="1">
        <v>5470032.11287113</v>
      </c>
      <c r="BC295" s="1">
        <v>10</v>
      </c>
      <c r="BN295" s="1" t="s">
        <v>3004</v>
      </c>
      <c r="BO295" s="1" t="s">
        <v>4844</v>
      </c>
      <c r="BP295" s="1" t="s">
        <v>4843</v>
      </c>
      <c r="BQ295" s="1" t="s">
        <v>5294</v>
      </c>
      <c r="BR295" s="1" t="s">
        <v>3081</v>
      </c>
      <c r="BV295" s="1" t="s">
        <v>2997</v>
      </c>
      <c r="BX295" s="1" t="s">
        <v>5349</v>
      </c>
      <c r="BY295" s="1" t="s">
        <v>2995</v>
      </c>
      <c r="CB295" s="1" t="s">
        <v>5428</v>
      </c>
      <c r="CC295" s="1" t="s">
        <v>5427</v>
      </c>
      <c r="CD295" s="1" t="s">
        <v>3077</v>
      </c>
      <c r="CO295" s="1" t="s">
        <v>2991</v>
      </c>
      <c r="CP295" s="1" t="s">
        <v>5493</v>
      </c>
      <c r="CW295" s="1" t="s">
        <v>5492</v>
      </c>
      <c r="CX295" s="1" t="s">
        <v>5491</v>
      </c>
      <c r="CY295" s="1" t="s">
        <v>4313</v>
      </c>
    </row>
    <row r="296" spans="1:104" x14ac:dyDescent="0.2">
      <c r="A296" s="1">
        <f t="shared" si="24"/>
        <v>1042573.93</v>
      </c>
      <c r="C296" s="1" t="str">
        <f t="shared" si="25"/>
        <v>GD</v>
      </c>
      <c r="D296" s="12">
        <f>INDEX(families!$A:$A,MATCH(E296,families!$B:$B,0))</f>
        <v>23</v>
      </c>
      <c r="E296" s="2" t="str">
        <f t="shared" si="26"/>
        <v>GD</v>
      </c>
      <c r="F296" s="1" t="str">
        <f>IF(_xlfn.SINGLE('~10 Other Crossings'!TypeCL)="WC","",_xlfn.CONCAT(UPPER(_xlfn.SINGLE(Description)),IF(ISBLANK(_xlfn.SINGLE(CrossingIdentifierDescription)),""," ["&amp;_xlfn.SINGLE(CrossingIdentifierDescription)&amp;"]")," (",_xlfn.SINGLE(PXID),")"))</f>
        <v>FORTISBC U/G PIPE 114 GAS DIST (ABANDONED) [GAS DISTRIBUTION (Abandoned per ICIS)] (P4186.0)</v>
      </c>
      <c r="G29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296" s="1" t="s">
        <v>5490</v>
      </c>
      <c r="N296" s="1">
        <v>1042573.93</v>
      </c>
      <c r="O296" s="1" t="s">
        <v>3023</v>
      </c>
      <c r="P296" s="1" t="s">
        <v>5489</v>
      </c>
      <c r="Q296" s="1" t="s">
        <v>5488</v>
      </c>
      <c r="R296" s="1" t="s">
        <v>3020</v>
      </c>
      <c r="S296" s="1" t="s">
        <v>3019</v>
      </c>
      <c r="T296" s="1" t="s">
        <v>3093</v>
      </c>
      <c r="U296" s="1" t="s">
        <v>5487</v>
      </c>
      <c r="V296" s="1" t="s">
        <v>5486</v>
      </c>
      <c r="W296" s="1" t="s">
        <v>4520</v>
      </c>
      <c r="X296" s="1" t="s">
        <v>4519</v>
      </c>
      <c r="Y296" s="1">
        <v>43175.93513888889</v>
      </c>
      <c r="Z296" s="1">
        <v>44645</v>
      </c>
      <c r="AA296" s="1">
        <v>401768</v>
      </c>
      <c r="AB296" s="1">
        <v>44648.866030092591</v>
      </c>
      <c r="AC296" s="1" t="s">
        <v>5485</v>
      </c>
      <c r="AD296" s="1" t="s">
        <v>3013</v>
      </c>
      <c r="AE296" s="1">
        <v>4186</v>
      </c>
      <c r="AF296" s="1">
        <v>0</v>
      </c>
      <c r="AG296" s="1" t="s">
        <v>5484</v>
      </c>
      <c r="AH296" s="1" t="s">
        <v>3086</v>
      </c>
      <c r="AI296" s="1" t="s">
        <v>3087</v>
      </c>
      <c r="AJ296" s="1" t="s">
        <v>3086</v>
      </c>
      <c r="AK296" s="1" t="s">
        <v>3010</v>
      </c>
      <c r="AL296" s="1" t="s">
        <v>3009</v>
      </c>
      <c r="AM296" s="1" t="s">
        <v>4516</v>
      </c>
      <c r="AN296" s="1" t="s">
        <v>3007</v>
      </c>
      <c r="AQ296" s="1" t="s">
        <v>3401</v>
      </c>
      <c r="AR296" s="1">
        <v>114</v>
      </c>
      <c r="AS296" s="1" t="s">
        <v>3006</v>
      </c>
      <c r="AT296" s="1" t="s">
        <v>3006</v>
      </c>
      <c r="AX296" s="1" t="s">
        <v>5483</v>
      </c>
      <c r="AY296" s="1" t="s">
        <v>3083</v>
      </c>
      <c r="AZ296" s="1" t="s">
        <v>4277</v>
      </c>
      <c r="BA296" s="1">
        <v>613095.60565740999</v>
      </c>
      <c r="BB296" s="1">
        <v>5470034.2794119203</v>
      </c>
      <c r="BC296" s="1">
        <v>10</v>
      </c>
      <c r="BD296" s="1" t="s">
        <v>3588</v>
      </c>
      <c r="BE296" s="1">
        <v>1044.98</v>
      </c>
      <c r="BG296" s="1">
        <v>42263</v>
      </c>
      <c r="BN296" s="1" t="s">
        <v>3004</v>
      </c>
      <c r="BO296" s="1" t="s">
        <v>4844</v>
      </c>
      <c r="BP296" s="1" t="s">
        <v>4843</v>
      </c>
      <c r="BQ296" s="1" t="s">
        <v>5294</v>
      </c>
      <c r="BR296" s="1" t="s">
        <v>3081</v>
      </c>
      <c r="BV296" s="1" t="s">
        <v>2997</v>
      </c>
      <c r="BX296" s="1" t="s">
        <v>5349</v>
      </c>
      <c r="BY296" s="1" t="s">
        <v>2995</v>
      </c>
      <c r="CB296" s="1" t="s">
        <v>5428</v>
      </c>
      <c r="CC296" s="1" t="s">
        <v>5427</v>
      </c>
      <c r="CD296" s="1" t="s">
        <v>3077</v>
      </c>
      <c r="CO296" s="1" t="s">
        <v>2991</v>
      </c>
      <c r="CP296" s="1" t="s">
        <v>5482</v>
      </c>
      <c r="CX296" s="1" t="s">
        <v>5481</v>
      </c>
      <c r="CY296" s="1" t="s">
        <v>4313</v>
      </c>
    </row>
    <row r="297" spans="1:104" x14ac:dyDescent="0.2">
      <c r="A297" s="1">
        <f t="shared" si="24"/>
        <v>1042577.91</v>
      </c>
      <c r="C297" s="1" t="str">
        <f t="shared" si="25"/>
        <v>RD</v>
      </c>
      <c r="D297" s="12">
        <f>INDEX(families!$A:$A,MATCH(E297,families!$B:$B,0))</f>
        <v>31</v>
      </c>
      <c r="E297" s="2" t="str">
        <f t="shared" si="26"/>
        <v>RD</v>
      </c>
      <c r="F297" s="1" t="str">
        <f>IF(_xlfn.SINGLE('~10 Other Crossings'!TypeCL)="WC","",_xlfn.CONCAT(UPPER(_xlfn.SINGLE(Description)),IF(ISBLANK(_xlfn.SINGLE(CrossingIdentifierDescription)),""," ["&amp;_xlfn.SINGLE(CrossingIdentifierDescription)&amp;"]")," (",_xlfn.SINGLE(PXID),")"))</f>
        <v>FLOOD HOPE RD [LKI Segment: 796] (T4109.2)</v>
      </c>
      <c r="G29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297" s="1" t="s">
        <v>5480</v>
      </c>
      <c r="N297" s="1">
        <v>1042577.91</v>
      </c>
      <c r="O297" s="1" t="s">
        <v>3023</v>
      </c>
      <c r="P297" s="1" t="s">
        <v>5479</v>
      </c>
      <c r="Q297" s="1" t="s">
        <v>5478</v>
      </c>
      <c r="R297" s="1" t="s">
        <v>3020</v>
      </c>
      <c r="S297" s="1" t="s">
        <v>3019</v>
      </c>
      <c r="T297" s="1" t="s">
        <v>3093</v>
      </c>
      <c r="U297" s="1" t="s">
        <v>3040</v>
      </c>
      <c r="V297" s="1" t="s">
        <v>5027</v>
      </c>
      <c r="W297" s="1" t="s">
        <v>3122</v>
      </c>
      <c r="Y297" s="1">
        <v>43592.962256944447</v>
      </c>
      <c r="Z297" s="1">
        <v>44645</v>
      </c>
      <c r="AA297" s="1">
        <v>401768</v>
      </c>
      <c r="AB297" s="1">
        <v>44648.866053240738</v>
      </c>
      <c r="AC297" s="1" t="s">
        <v>5477</v>
      </c>
      <c r="AD297" s="1" t="s">
        <v>3041</v>
      </c>
      <c r="AE297" s="1">
        <v>4109</v>
      </c>
      <c r="AF297" s="1">
        <v>2</v>
      </c>
      <c r="AG297" s="1" t="s">
        <v>5384</v>
      </c>
      <c r="AH297" s="1" t="s">
        <v>3133</v>
      </c>
      <c r="AI297" s="1" t="s">
        <v>3087</v>
      </c>
      <c r="AJ297" s="1" t="s">
        <v>3086</v>
      </c>
      <c r="AK297" s="1" t="s">
        <v>3039</v>
      </c>
      <c r="AL297" s="1" t="s">
        <v>3009</v>
      </c>
      <c r="AM297" s="1" t="s">
        <v>735</v>
      </c>
      <c r="AP297" s="1">
        <v>78</v>
      </c>
      <c r="AX297" s="1" t="s">
        <v>5476</v>
      </c>
      <c r="AY297" s="1" t="s">
        <v>3083</v>
      </c>
      <c r="AZ297" s="1" t="s">
        <v>4277</v>
      </c>
      <c r="BA297" s="1">
        <v>613092.12429077004</v>
      </c>
      <c r="BB297" s="1">
        <v>5470036.2001658296</v>
      </c>
      <c r="BC297" s="1">
        <v>10</v>
      </c>
      <c r="BD297" s="1" t="s">
        <v>3588</v>
      </c>
      <c r="BE297" s="1">
        <v>1045.04</v>
      </c>
      <c r="BG297" s="1">
        <v>41964</v>
      </c>
      <c r="BN297" s="1" t="s">
        <v>3004</v>
      </c>
      <c r="BO297" s="1" t="s">
        <v>4844</v>
      </c>
      <c r="BP297" s="1" t="s">
        <v>4843</v>
      </c>
      <c r="BQ297" s="1" t="s">
        <v>5294</v>
      </c>
      <c r="BR297" s="1" t="s">
        <v>3081</v>
      </c>
      <c r="BV297" s="1" t="s">
        <v>2997</v>
      </c>
      <c r="BX297" s="1" t="s">
        <v>5349</v>
      </c>
      <c r="BY297" s="1" t="s">
        <v>3083</v>
      </c>
      <c r="CB297" s="1" t="s">
        <v>5428</v>
      </c>
      <c r="CC297" s="1" t="s">
        <v>5427</v>
      </c>
      <c r="CD297" s="1" t="s">
        <v>3077</v>
      </c>
      <c r="CO297" s="1" t="s">
        <v>3117</v>
      </c>
      <c r="CP297" s="1" t="s">
        <v>5475</v>
      </c>
      <c r="CW297" s="1" t="s">
        <v>5474</v>
      </c>
      <c r="CX297" s="1" t="s">
        <v>5473</v>
      </c>
      <c r="CY297" s="1" t="s">
        <v>4313</v>
      </c>
      <c r="CZ297" s="1" t="s">
        <v>5417</v>
      </c>
    </row>
    <row r="298" spans="1:104" x14ac:dyDescent="0.2">
      <c r="A298" s="1">
        <f t="shared" si="24"/>
        <v>1042591.64</v>
      </c>
      <c r="C298" s="1" t="str">
        <f t="shared" si="25"/>
        <v>UE</v>
      </c>
      <c r="D298" s="12">
        <f>INDEX(families!$A:$A,MATCH(E298,families!$B:$B,0))</f>
        <v>36</v>
      </c>
      <c r="E298" s="2" t="str">
        <f t="shared" si="26"/>
        <v>UE</v>
      </c>
      <c r="F298" s="1" t="str">
        <f>IF(_xlfn.SINGLE('~10 Other Crossings'!TypeCL)="WC","",_xlfn.CONCAT(UPPER(_xlfn.SINGLE(Description)),IF(ISBLANK(_xlfn.SINGLE(CrossingIdentifierDescription)),""," ["&amp;_xlfn.SINGLE(CrossingIdentifierDescription)&amp;"]")," (",_xlfn.SINGLE(PXID),")"))</f>
        <v>TOWN OF HOPE BURIED POWER CABLE [Buried Power Cable] (U4669.0)</v>
      </c>
      <c r="G29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298" s="1" t="s">
        <v>5472</v>
      </c>
      <c r="N298" s="1">
        <v>1042591.64</v>
      </c>
      <c r="O298" s="1" t="s">
        <v>3023</v>
      </c>
      <c r="P298" s="1" t="s">
        <v>5471</v>
      </c>
      <c r="Q298" s="1" t="s">
        <v>5470</v>
      </c>
      <c r="R298" s="1" t="s">
        <v>3020</v>
      </c>
      <c r="S298" s="1" t="s">
        <v>3019</v>
      </c>
      <c r="T298" s="1" t="s">
        <v>3093</v>
      </c>
      <c r="U298" s="1" t="s">
        <v>3059</v>
      </c>
      <c r="V298" s="1" t="s">
        <v>5469</v>
      </c>
      <c r="W298" s="1" t="s">
        <v>4965</v>
      </c>
      <c r="Y298" s="1">
        <v>44047.990995370368</v>
      </c>
      <c r="Z298" s="1">
        <v>44645</v>
      </c>
      <c r="AA298" s="1">
        <v>401768</v>
      </c>
      <c r="AB298" s="1">
        <v>44648.866064814814</v>
      </c>
      <c r="AC298" s="1" t="s">
        <v>5468</v>
      </c>
      <c r="AD298" s="1" t="s">
        <v>3056</v>
      </c>
      <c r="AE298" s="1">
        <v>4669</v>
      </c>
      <c r="AF298" s="1">
        <v>0</v>
      </c>
      <c r="AG298" s="1" t="s">
        <v>5467</v>
      </c>
      <c r="AH298" s="1" t="s">
        <v>3086</v>
      </c>
      <c r="AI298" s="1" t="s">
        <v>3087</v>
      </c>
      <c r="AJ298" s="1" t="s">
        <v>3086</v>
      </c>
      <c r="AK298" s="1" t="s">
        <v>3010</v>
      </c>
      <c r="AL298" s="1" t="s">
        <v>3009</v>
      </c>
      <c r="AM298" s="1" t="s">
        <v>3054</v>
      </c>
      <c r="AN298" s="1" t="s">
        <v>3007</v>
      </c>
      <c r="AS298" s="1" t="s">
        <v>3006</v>
      </c>
      <c r="AT298" s="1" t="s">
        <v>3006</v>
      </c>
      <c r="AY298" s="1" t="s">
        <v>3083</v>
      </c>
      <c r="AZ298" s="1" t="s">
        <v>4277</v>
      </c>
      <c r="BA298" s="1">
        <v>613080.07500068995</v>
      </c>
      <c r="BB298" s="1">
        <v>5470042.7839872101</v>
      </c>
      <c r="BC298" s="1">
        <v>10</v>
      </c>
      <c r="BG298" s="1">
        <v>43452</v>
      </c>
      <c r="BN298" s="1" t="s">
        <v>3004</v>
      </c>
      <c r="BO298" s="1" t="s">
        <v>4844</v>
      </c>
      <c r="BP298" s="1" t="s">
        <v>4843</v>
      </c>
      <c r="BQ298" s="1" t="s">
        <v>5294</v>
      </c>
      <c r="BR298" s="1" t="s">
        <v>3081</v>
      </c>
      <c r="BV298" s="1" t="s">
        <v>2997</v>
      </c>
      <c r="BX298" s="1" t="s">
        <v>5349</v>
      </c>
      <c r="BY298" s="1" t="s">
        <v>2995</v>
      </c>
      <c r="CB298" s="1" t="s">
        <v>5428</v>
      </c>
      <c r="CC298" s="1" t="s">
        <v>5427</v>
      </c>
      <c r="CD298" s="1" t="s">
        <v>3077</v>
      </c>
      <c r="CO298" s="1" t="s">
        <v>2991</v>
      </c>
      <c r="CP298" s="1" t="s">
        <v>5466</v>
      </c>
      <c r="CX298" s="1" t="s">
        <v>5465</v>
      </c>
      <c r="CY298" s="1" t="s">
        <v>4313</v>
      </c>
      <c r="CZ298" s="1" t="s">
        <v>5412</v>
      </c>
    </row>
    <row r="299" spans="1:104" x14ac:dyDescent="0.2">
      <c r="A299" s="1">
        <f t="shared" si="24"/>
        <v>1042592.64</v>
      </c>
      <c r="C299" s="1" t="str">
        <f t="shared" si="25"/>
        <v>UE</v>
      </c>
      <c r="D299" s="12">
        <f>INDEX(families!$A:$A,MATCH(E299,families!$B:$B,0))</f>
        <v>36</v>
      </c>
      <c r="E299" s="2" t="str">
        <f t="shared" si="26"/>
        <v>UE</v>
      </c>
      <c r="F299" s="1" t="str">
        <f>IF(_xlfn.SINGLE('~10 Other Crossings'!TypeCL)="WC","",_xlfn.CONCAT(UPPER(_xlfn.SINGLE(Description)),IF(ISBLANK(_xlfn.SINGLE(CrossingIdentifierDescription)),""," ["&amp;_xlfn.SINGLE(CrossingIdentifierDescription)&amp;"]")," (",_xlfn.SINGLE(PXID),")"))</f>
        <v>MOTI BURIED POWER CABLE (U7039.0)</v>
      </c>
      <c r="G29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299" s="1" t="s">
        <v>5464</v>
      </c>
      <c r="N299" s="1">
        <v>1042592.64</v>
      </c>
      <c r="O299" s="1" t="s">
        <v>3023</v>
      </c>
      <c r="P299" s="1" t="s">
        <v>5463</v>
      </c>
      <c r="Q299" s="1" t="s">
        <v>5462</v>
      </c>
      <c r="R299" s="1" t="s">
        <v>3019</v>
      </c>
      <c r="S299" s="1" t="s">
        <v>3019</v>
      </c>
      <c r="T299" s="1" t="s">
        <v>3093</v>
      </c>
      <c r="U299" s="1" t="s">
        <v>3059</v>
      </c>
      <c r="V299" s="1" t="s">
        <v>4058</v>
      </c>
      <c r="W299" s="1" t="s">
        <v>3122</v>
      </c>
      <c r="Y299" s="1">
        <v>44047.981238425928</v>
      </c>
      <c r="Z299" s="1">
        <v>44645</v>
      </c>
      <c r="AA299" s="1">
        <v>401768</v>
      </c>
      <c r="AB299" s="1">
        <v>44648.866064814814</v>
      </c>
      <c r="AC299" s="1" t="s">
        <v>5461</v>
      </c>
      <c r="AD299" s="1" t="s">
        <v>3056</v>
      </c>
      <c r="AE299" s="1">
        <v>7039</v>
      </c>
      <c r="AF299" s="1">
        <v>0</v>
      </c>
      <c r="AI299" s="1" t="s">
        <v>3087</v>
      </c>
      <c r="AK299" s="1" t="s">
        <v>3010</v>
      </c>
      <c r="AL299" s="1" t="s">
        <v>3009</v>
      </c>
      <c r="AM299" s="1" t="s">
        <v>3054</v>
      </c>
      <c r="AN299" s="1" t="s">
        <v>5460</v>
      </c>
      <c r="AT299" s="1" t="s">
        <v>3006</v>
      </c>
      <c r="AX299" s="1" t="s">
        <v>5459</v>
      </c>
      <c r="AY299" s="1" t="s">
        <v>3083</v>
      </c>
      <c r="AZ299" s="1" t="s">
        <v>4277</v>
      </c>
      <c r="BA299" s="1">
        <v>613079.21200000006</v>
      </c>
      <c r="BB299" s="1">
        <v>5470043.2920000004</v>
      </c>
      <c r="BC299" s="1">
        <v>10</v>
      </c>
      <c r="BN299" s="1" t="s">
        <v>3004</v>
      </c>
      <c r="BO299" s="1" t="s">
        <v>4844</v>
      </c>
      <c r="BP299" s="1" t="s">
        <v>4843</v>
      </c>
      <c r="BQ299" s="1" t="s">
        <v>5294</v>
      </c>
      <c r="BR299" s="1" t="s">
        <v>3081</v>
      </c>
      <c r="BU299" s="1">
        <v>0.7</v>
      </c>
      <c r="BV299" s="1" t="s">
        <v>2997</v>
      </c>
      <c r="BX299" s="1" t="s">
        <v>5349</v>
      </c>
      <c r="BY299" s="1" t="s">
        <v>2995</v>
      </c>
      <c r="CB299" s="1" t="s">
        <v>5428</v>
      </c>
      <c r="CC299" s="1" t="s">
        <v>5427</v>
      </c>
      <c r="CD299" s="1" t="s">
        <v>3077</v>
      </c>
      <c r="CO299" s="1" t="s">
        <v>3117</v>
      </c>
      <c r="CP299" s="1" t="s">
        <v>5458</v>
      </c>
      <c r="CZ299" s="1" t="s">
        <v>5406</v>
      </c>
    </row>
    <row r="300" spans="1:104" x14ac:dyDescent="0.2">
      <c r="A300" s="1">
        <f t="shared" si="24"/>
        <v>1042596.34</v>
      </c>
      <c r="C300" s="1" t="str">
        <f t="shared" si="25"/>
        <v>SA</v>
      </c>
      <c r="D300" s="12">
        <f>INDEX(families!$A:$A,MATCH(E300,families!$B:$B,0))</f>
        <v>33</v>
      </c>
      <c r="E300" s="2" t="str">
        <f t="shared" si="26"/>
        <v>SA</v>
      </c>
      <c r="F300" s="1" t="str">
        <f>IF(_xlfn.SINGLE('~10 Other Crossings'!TypeCL)="WC","",_xlfn.CONCAT(UPPER(_xlfn.SINGLE(Description)),IF(ISBLANK(_xlfn.SINGLE(CrossingIdentifierDescription)),""," ["&amp;_xlfn.SINGLE(CrossingIdentifierDescription)&amp;"]")," (",_xlfn.SINGLE(PXID),")"))</f>
        <v>355.6 MM TOWN OF HOPE BURIED SANITARY SEWER LINE [SANITATION SEWER] (P5478.0)</v>
      </c>
      <c r="G30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300" s="1" t="s">
        <v>5457</v>
      </c>
      <c r="N300" s="1">
        <v>1042596.34</v>
      </c>
      <c r="O300" s="1" t="s">
        <v>3023</v>
      </c>
      <c r="P300" s="1" t="s">
        <v>5456</v>
      </c>
      <c r="Q300" s="1" t="s">
        <v>5455</v>
      </c>
      <c r="R300" s="1" t="s">
        <v>3020</v>
      </c>
      <c r="S300" s="1" t="s">
        <v>3019</v>
      </c>
      <c r="T300" s="1" t="s">
        <v>3093</v>
      </c>
      <c r="U300" s="1" t="s">
        <v>3017</v>
      </c>
      <c r="V300" s="1" t="s">
        <v>5454</v>
      </c>
      <c r="W300" s="1" t="s">
        <v>4965</v>
      </c>
      <c r="Y300" s="1">
        <v>44047.990995370368</v>
      </c>
      <c r="Z300" s="1">
        <v>44645</v>
      </c>
      <c r="AA300" s="1">
        <v>401768</v>
      </c>
      <c r="AB300" s="1">
        <v>44648.866064814814</v>
      </c>
      <c r="AC300" s="1" t="s">
        <v>5453</v>
      </c>
      <c r="AD300" s="1" t="s">
        <v>3013</v>
      </c>
      <c r="AE300" s="1">
        <v>5478</v>
      </c>
      <c r="AF300" s="1">
        <v>0</v>
      </c>
      <c r="AG300" s="1" t="s">
        <v>5351</v>
      </c>
      <c r="AH300" s="1" t="s">
        <v>3086</v>
      </c>
      <c r="AI300" s="1" t="s">
        <v>3087</v>
      </c>
      <c r="AJ300" s="1" t="s">
        <v>3086</v>
      </c>
      <c r="AK300" s="1" t="s">
        <v>3010</v>
      </c>
      <c r="AL300" s="1" t="s">
        <v>3009</v>
      </c>
      <c r="AM300" s="1" t="s">
        <v>4554</v>
      </c>
      <c r="AN300" s="1" t="s">
        <v>3007</v>
      </c>
      <c r="AR300" s="1">
        <v>355.6</v>
      </c>
      <c r="AS300" s="1" t="s">
        <v>3006</v>
      </c>
      <c r="AT300" s="1" t="s">
        <v>3006</v>
      </c>
      <c r="AY300" s="1" t="s">
        <v>3083</v>
      </c>
      <c r="AZ300" s="1" t="s">
        <v>4277</v>
      </c>
      <c r="BA300" s="1">
        <v>613076.01200366998</v>
      </c>
      <c r="BB300" s="1">
        <v>5470045.13804603</v>
      </c>
      <c r="BC300" s="1">
        <v>10</v>
      </c>
      <c r="BN300" s="1" t="s">
        <v>3004</v>
      </c>
      <c r="BO300" s="1" t="s">
        <v>4844</v>
      </c>
      <c r="BP300" s="1" t="s">
        <v>4843</v>
      </c>
      <c r="BQ300" s="1" t="s">
        <v>5294</v>
      </c>
      <c r="BR300" s="1" t="s">
        <v>3081</v>
      </c>
      <c r="BV300" s="1" t="s">
        <v>2997</v>
      </c>
      <c r="BX300" s="1" t="s">
        <v>5349</v>
      </c>
      <c r="BY300" s="1" t="s">
        <v>2995</v>
      </c>
      <c r="CB300" s="1" t="s">
        <v>5428</v>
      </c>
      <c r="CC300" s="1" t="s">
        <v>5427</v>
      </c>
      <c r="CD300" s="1" t="s">
        <v>3077</v>
      </c>
      <c r="CO300" s="1" t="s">
        <v>2991</v>
      </c>
      <c r="CP300" s="1" t="s">
        <v>5452</v>
      </c>
      <c r="CX300" s="1" t="s">
        <v>5451</v>
      </c>
      <c r="CZ300" s="1" t="s">
        <v>5450</v>
      </c>
    </row>
    <row r="301" spans="1:104" x14ac:dyDescent="0.2">
      <c r="A301" s="1">
        <f t="shared" si="24"/>
        <v>1042605</v>
      </c>
      <c r="C301" s="1" t="str">
        <f t="shared" si="25"/>
        <v>WD</v>
      </c>
      <c r="D301" s="12">
        <f>INDEX(families!$A:$A,MATCH(E301,families!$B:$B,0))</f>
        <v>39</v>
      </c>
      <c r="E301" s="2" t="str">
        <f t="shared" si="26"/>
        <v>WD</v>
      </c>
      <c r="F301" s="1" t="str">
        <f>IF(_xlfn.SINGLE('~10 Other Crossings'!TypeCL)="WC","",_xlfn.CONCAT(UPPER(_xlfn.SINGLE(Description)),IF(ISBLANK(_xlfn.SINGLE(CrossingIdentifierDescription)),""," ["&amp;_xlfn.SINGLE(CrossingIdentifierDescription)&amp;"]")," (",_xlfn.SINGLE(PXID),")"))</f>
        <v>ABANDONED MOTI 1" BURIED PVC PIPE (P5996.0)</v>
      </c>
      <c r="G30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301" s="1" t="s">
        <v>5449</v>
      </c>
      <c r="N301" s="1" t="s">
        <v>5434</v>
      </c>
      <c r="O301" s="1" t="s">
        <v>3023</v>
      </c>
      <c r="P301" s="1" t="s">
        <v>5433</v>
      </c>
      <c r="Q301" s="1" t="s">
        <v>5432</v>
      </c>
      <c r="R301" s="1" t="s">
        <v>3019</v>
      </c>
      <c r="S301" s="1" t="s">
        <v>3019</v>
      </c>
      <c r="T301" s="1" t="s">
        <v>5421</v>
      </c>
      <c r="U301" s="1" t="s">
        <v>4547</v>
      </c>
      <c r="V301" s="1" t="s">
        <v>5448</v>
      </c>
      <c r="W301" s="1" t="s">
        <v>3122</v>
      </c>
      <c r="Y301" s="1">
        <v>44182.891898148147</v>
      </c>
      <c r="Z301" s="1">
        <v>44645</v>
      </c>
      <c r="AA301" s="1">
        <v>401768</v>
      </c>
      <c r="AB301" s="1">
        <v>44648.866087962961</v>
      </c>
      <c r="AC301" s="1" t="s">
        <v>5447</v>
      </c>
      <c r="AD301" s="1" t="s">
        <v>3013</v>
      </c>
      <c r="AE301" s="1">
        <v>5996</v>
      </c>
      <c r="AF301" s="1">
        <v>0</v>
      </c>
      <c r="AI301" s="1" t="s">
        <v>3011</v>
      </c>
      <c r="AK301" s="1" t="s">
        <v>3010</v>
      </c>
      <c r="AL301" s="1" t="s">
        <v>3009</v>
      </c>
      <c r="AM301" s="1" t="s">
        <v>3174</v>
      </c>
      <c r="AT301" s="1" t="s">
        <v>3006</v>
      </c>
      <c r="AY301" s="1" t="s">
        <v>3083</v>
      </c>
      <c r="AZ301" s="1" t="s">
        <v>4277</v>
      </c>
      <c r="BA301" s="1">
        <v>613068.40296651004</v>
      </c>
      <c r="BB301" s="1">
        <v>5470049.2609582497</v>
      </c>
      <c r="BC301" s="1">
        <v>10</v>
      </c>
      <c r="BN301" s="1" t="s">
        <v>3004</v>
      </c>
      <c r="BO301" s="1" t="s">
        <v>4844</v>
      </c>
      <c r="BP301" s="1" t="s">
        <v>4843</v>
      </c>
      <c r="BQ301" s="1" t="s">
        <v>5294</v>
      </c>
      <c r="BR301" s="1" t="s">
        <v>3081</v>
      </c>
      <c r="BV301" s="1" t="s">
        <v>2997</v>
      </c>
      <c r="BX301" s="1" t="s">
        <v>5349</v>
      </c>
      <c r="BY301" s="1" t="s">
        <v>2995</v>
      </c>
      <c r="CB301" s="1" t="s">
        <v>5428</v>
      </c>
      <c r="CC301" s="1" t="s">
        <v>5427</v>
      </c>
      <c r="CD301" s="1" t="s">
        <v>3077</v>
      </c>
      <c r="CO301" s="1" t="s">
        <v>3117</v>
      </c>
      <c r="CP301" s="1" t="s">
        <v>5446</v>
      </c>
      <c r="CZ301" s="1" t="s">
        <v>5396</v>
      </c>
    </row>
    <row r="302" spans="1:104" x14ac:dyDescent="0.2">
      <c r="A302" s="1">
        <f t="shared" si="24"/>
        <v>1042605</v>
      </c>
      <c r="C302" s="1" t="str">
        <f t="shared" si="25"/>
        <v>UC</v>
      </c>
      <c r="D302" s="12">
        <f>INDEX(families!$A:$A,MATCH(E302,families!$B:$B,0))</f>
        <v>35</v>
      </c>
      <c r="E302" s="2" t="str">
        <f t="shared" si="26"/>
        <v>UC</v>
      </c>
      <c r="F302" s="1" t="str">
        <f>IF(_xlfn.SINGLE('~10 Other Crossings'!TypeCL)="WC","",_xlfn.CONCAT(UPPER(_xlfn.SINGLE(Description)),IF(ISBLANK(_xlfn.SINGLE(CrossingIdentifierDescription)),""," ["&amp;_xlfn.SINGLE(CrossingIdentifierDescription)&amp;"]")," (",_xlfn.SINGLE(PXID),")"))</f>
        <v>ABANDONED MOTI 1" BURIED CABLE (U7066.0)</v>
      </c>
      <c r="G30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302" s="1" t="s">
        <v>5445</v>
      </c>
      <c r="N302" s="1" t="s">
        <v>5434</v>
      </c>
      <c r="O302" s="1" t="s">
        <v>3023</v>
      </c>
      <c r="P302" s="1" t="s">
        <v>5433</v>
      </c>
      <c r="Q302" s="1" t="s">
        <v>5432</v>
      </c>
      <c r="R302" s="1" t="s">
        <v>3019</v>
      </c>
      <c r="S302" s="1" t="s">
        <v>3019</v>
      </c>
      <c r="T302" s="1" t="s">
        <v>5421</v>
      </c>
      <c r="U302" s="1" t="s">
        <v>4547</v>
      </c>
      <c r="V302" s="1" t="s">
        <v>5444</v>
      </c>
      <c r="W302" s="1" t="s">
        <v>3122</v>
      </c>
      <c r="Y302" s="1">
        <v>44182.891898148147</v>
      </c>
      <c r="Z302" s="1">
        <v>44645</v>
      </c>
      <c r="AA302" s="1">
        <v>401768</v>
      </c>
      <c r="AB302" s="1">
        <v>44648.866087962961</v>
      </c>
      <c r="AC302" s="1" t="s">
        <v>5443</v>
      </c>
      <c r="AD302" s="1" t="s">
        <v>3056</v>
      </c>
      <c r="AE302" s="1">
        <v>7066</v>
      </c>
      <c r="AF302" s="1">
        <v>0</v>
      </c>
      <c r="AI302" s="1" t="s">
        <v>3011</v>
      </c>
      <c r="AK302" s="1" t="s">
        <v>3010</v>
      </c>
      <c r="AL302" s="1" t="s">
        <v>3009</v>
      </c>
      <c r="AM302" s="1" t="s">
        <v>3818</v>
      </c>
      <c r="AT302" s="1" t="s">
        <v>3006</v>
      </c>
      <c r="AY302" s="1" t="s">
        <v>3083</v>
      </c>
      <c r="AZ302" s="1" t="s">
        <v>4277</v>
      </c>
      <c r="BA302" s="1">
        <v>613068.40296651004</v>
      </c>
      <c r="BB302" s="1">
        <v>5470049.2609582497</v>
      </c>
      <c r="BC302" s="1">
        <v>10</v>
      </c>
      <c r="BN302" s="1" t="s">
        <v>3004</v>
      </c>
      <c r="BO302" s="1" t="s">
        <v>4844</v>
      </c>
      <c r="BP302" s="1" t="s">
        <v>4843</v>
      </c>
      <c r="BQ302" s="1" t="s">
        <v>5294</v>
      </c>
      <c r="BR302" s="1" t="s">
        <v>3081</v>
      </c>
      <c r="BV302" s="1" t="s">
        <v>2997</v>
      </c>
      <c r="BX302" s="1" t="s">
        <v>5349</v>
      </c>
      <c r="BY302" s="1" t="s">
        <v>2995</v>
      </c>
      <c r="CB302" s="1" t="s">
        <v>5428</v>
      </c>
      <c r="CC302" s="1" t="s">
        <v>5427</v>
      </c>
      <c r="CD302" s="1" t="s">
        <v>3077</v>
      </c>
      <c r="CO302" s="1" t="s">
        <v>3117</v>
      </c>
      <c r="CP302" s="1" t="s">
        <v>5442</v>
      </c>
      <c r="CZ302" s="1" t="s">
        <v>5441</v>
      </c>
    </row>
    <row r="303" spans="1:104" x14ac:dyDescent="0.2">
      <c r="A303" s="1">
        <f t="shared" si="24"/>
        <v>1042605</v>
      </c>
      <c r="C303" s="1" t="str">
        <f t="shared" si="25"/>
        <v>OL</v>
      </c>
      <c r="D303" s="12">
        <f>INDEX(families!$A:$A,MATCH(E303,families!$B:$B,0))</f>
        <v>30</v>
      </c>
      <c r="E303" s="2" t="str">
        <f t="shared" si="26"/>
        <v>OL</v>
      </c>
      <c r="F303" s="1" t="str">
        <f>IF(_xlfn.SINGLE('~10 Other Crossings'!TypeCL)="WC","",_xlfn.CONCAT(UPPER(_xlfn.SINGLE(Description)),IF(ISBLANK(_xlfn.SINGLE(CrossingIdentifierDescription)),""," ["&amp;_xlfn.SINGLE(CrossingIdentifierDescription)&amp;"]")," (",_xlfn.SINGLE(PXID),")"))</f>
        <v>ABANDONED MOTI 2" BURIED PIPE (P5997.0)</v>
      </c>
      <c r="G30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303" s="1" t="s">
        <v>5440</v>
      </c>
      <c r="N303" s="1" t="s">
        <v>5434</v>
      </c>
      <c r="O303" s="1" t="s">
        <v>3023</v>
      </c>
      <c r="P303" s="1" t="s">
        <v>5433</v>
      </c>
      <c r="Q303" s="1" t="s">
        <v>5432</v>
      </c>
      <c r="R303" s="1" t="s">
        <v>3019</v>
      </c>
      <c r="S303" s="1" t="s">
        <v>3019</v>
      </c>
      <c r="T303" s="1" t="s">
        <v>5421</v>
      </c>
      <c r="U303" s="1" t="s">
        <v>4547</v>
      </c>
      <c r="V303" s="1" t="s">
        <v>5439</v>
      </c>
      <c r="W303" s="1" t="s">
        <v>3122</v>
      </c>
      <c r="Y303" s="1">
        <v>44182.891898148147</v>
      </c>
      <c r="Z303" s="1">
        <v>44645</v>
      </c>
      <c r="AA303" s="1">
        <v>401768</v>
      </c>
      <c r="AB303" s="1">
        <v>44648.866087962961</v>
      </c>
      <c r="AC303" s="1" t="s">
        <v>5438</v>
      </c>
      <c r="AD303" s="1" t="s">
        <v>3013</v>
      </c>
      <c r="AE303" s="1">
        <v>5997</v>
      </c>
      <c r="AF303" s="1">
        <v>0</v>
      </c>
      <c r="AI303" s="1" t="s">
        <v>3011</v>
      </c>
      <c r="AK303" s="1" t="s">
        <v>3010</v>
      </c>
      <c r="AL303" s="1" t="s">
        <v>3009</v>
      </c>
      <c r="AM303" s="1" t="s">
        <v>3008</v>
      </c>
      <c r="AN303" s="1" t="s">
        <v>5437</v>
      </c>
      <c r="AT303" s="1" t="s">
        <v>3006</v>
      </c>
      <c r="AY303" s="1" t="s">
        <v>3083</v>
      </c>
      <c r="AZ303" s="1" t="s">
        <v>4277</v>
      </c>
      <c r="BA303" s="1">
        <v>613068.40296651004</v>
      </c>
      <c r="BB303" s="1">
        <v>5470049.2609582497</v>
      </c>
      <c r="BC303" s="1">
        <v>10</v>
      </c>
      <c r="BN303" s="1" t="s">
        <v>3004</v>
      </c>
      <c r="BO303" s="1" t="s">
        <v>4844</v>
      </c>
      <c r="BP303" s="1" t="s">
        <v>4843</v>
      </c>
      <c r="BQ303" s="1" t="s">
        <v>5294</v>
      </c>
      <c r="BR303" s="1" t="s">
        <v>3081</v>
      </c>
      <c r="BU303" s="1">
        <v>2E-3</v>
      </c>
      <c r="BV303" s="1" t="s">
        <v>2997</v>
      </c>
      <c r="BX303" s="1" t="s">
        <v>5349</v>
      </c>
      <c r="BY303" s="1" t="s">
        <v>2995</v>
      </c>
      <c r="CB303" s="1" t="s">
        <v>5428</v>
      </c>
      <c r="CC303" s="1" t="s">
        <v>5427</v>
      </c>
      <c r="CD303" s="1" t="s">
        <v>3077</v>
      </c>
      <c r="CO303" s="1" t="s">
        <v>3117</v>
      </c>
      <c r="CP303" s="1" t="s">
        <v>5436</v>
      </c>
      <c r="CZ303" s="1" t="s">
        <v>5381</v>
      </c>
    </row>
    <row r="304" spans="1:104" x14ac:dyDescent="0.2">
      <c r="A304" s="1">
        <f t="shared" si="24"/>
        <v>1042605</v>
      </c>
      <c r="C304" s="1" t="str">
        <f t="shared" si="25"/>
        <v>UC</v>
      </c>
      <c r="D304" s="12">
        <f>INDEX(families!$A:$A,MATCH(E304,families!$B:$B,0))</f>
        <v>35</v>
      </c>
      <c r="E304" s="2" t="str">
        <f t="shared" si="26"/>
        <v>UC</v>
      </c>
      <c r="F304" s="1" t="str">
        <f>IF(_xlfn.SINGLE('~10 Other Crossings'!TypeCL)="WC","",_xlfn.CONCAT(UPPER(_xlfn.SINGLE(Description)),IF(ISBLANK(_xlfn.SINGLE(CrossingIdentifierDescription)),""," ["&amp;_xlfn.SINGLE(CrossingIdentifierDescription)&amp;"]")," (",_xlfn.SINGLE(PXID),")"))</f>
        <v>ABANDONED MOTI 0.5" BURIED CABLE (U7067.0)</v>
      </c>
      <c r="G30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304" s="1" t="s">
        <v>5435</v>
      </c>
      <c r="N304" s="1" t="s">
        <v>5434</v>
      </c>
      <c r="O304" s="1" t="s">
        <v>3023</v>
      </c>
      <c r="P304" s="1" t="s">
        <v>5433</v>
      </c>
      <c r="Q304" s="1" t="s">
        <v>5432</v>
      </c>
      <c r="R304" s="1" t="s">
        <v>3019</v>
      </c>
      <c r="S304" s="1" t="s">
        <v>3019</v>
      </c>
      <c r="T304" s="1" t="s">
        <v>5421</v>
      </c>
      <c r="U304" s="1" t="s">
        <v>4547</v>
      </c>
      <c r="V304" s="1" t="s">
        <v>5431</v>
      </c>
      <c r="W304" s="1" t="s">
        <v>3122</v>
      </c>
      <c r="Y304" s="1">
        <v>44182.891898148147</v>
      </c>
      <c r="Z304" s="1">
        <v>44645</v>
      </c>
      <c r="AA304" s="1">
        <v>401768</v>
      </c>
      <c r="AB304" s="1">
        <v>44648.866087962961</v>
      </c>
      <c r="AC304" s="1" t="s">
        <v>5430</v>
      </c>
      <c r="AD304" s="1" t="s">
        <v>3056</v>
      </c>
      <c r="AE304" s="1">
        <v>7067</v>
      </c>
      <c r="AF304" s="1">
        <v>0</v>
      </c>
      <c r="AI304" s="1" t="s">
        <v>3011</v>
      </c>
      <c r="AK304" s="1" t="s">
        <v>3010</v>
      </c>
      <c r="AL304" s="1" t="s">
        <v>3009</v>
      </c>
      <c r="AM304" s="1" t="s">
        <v>3818</v>
      </c>
      <c r="AN304" s="1" t="s">
        <v>5429</v>
      </c>
      <c r="AT304" s="1" t="s">
        <v>3006</v>
      </c>
      <c r="AY304" s="1" t="s">
        <v>3083</v>
      </c>
      <c r="AZ304" s="1" t="s">
        <v>4277</v>
      </c>
      <c r="BA304" s="1">
        <v>613068.40296651004</v>
      </c>
      <c r="BB304" s="1">
        <v>5470049.2609582497</v>
      </c>
      <c r="BC304" s="1">
        <v>10</v>
      </c>
      <c r="BN304" s="1" t="s">
        <v>3004</v>
      </c>
      <c r="BO304" s="1" t="s">
        <v>4844</v>
      </c>
      <c r="BP304" s="1" t="s">
        <v>4843</v>
      </c>
      <c r="BQ304" s="1" t="s">
        <v>5294</v>
      </c>
      <c r="BR304" s="1" t="s">
        <v>3081</v>
      </c>
      <c r="BU304" s="1">
        <v>2.5000000000000001E-3</v>
      </c>
      <c r="BV304" s="1" t="s">
        <v>2997</v>
      </c>
      <c r="BX304" s="1" t="s">
        <v>5349</v>
      </c>
      <c r="BY304" s="1" t="s">
        <v>2995</v>
      </c>
      <c r="CB304" s="1" t="s">
        <v>5428</v>
      </c>
      <c r="CC304" s="1" t="s">
        <v>5427</v>
      </c>
      <c r="CD304" s="1" t="s">
        <v>3077</v>
      </c>
      <c r="CO304" s="1" t="s">
        <v>3117</v>
      </c>
      <c r="CP304" s="1" t="s">
        <v>5426</v>
      </c>
      <c r="CZ304" s="1" t="s">
        <v>2249</v>
      </c>
    </row>
    <row r="305" spans="1:104" x14ac:dyDescent="0.2">
      <c r="A305" s="1">
        <f t="shared" si="24"/>
        <v>1042623</v>
      </c>
      <c r="C305" s="1" t="str">
        <f t="shared" si="25"/>
        <v>UN</v>
      </c>
      <c r="D305" s="12">
        <f>INDEX(families!$A:$A,MATCH(E305,families!$B:$B,0))</f>
        <v>37</v>
      </c>
      <c r="E305" s="2" t="str">
        <f t="shared" si="26"/>
        <v>UN</v>
      </c>
      <c r="F305" s="1" t="str">
        <f>IF(_xlfn.SINGLE('~10 Other Crossings'!TypeCL)="WC","",_xlfn.CONCAT(UPPER(_xlfn.SINGLE(Description)),IF(ISBLANK(_xlfn.SINGLE(CrossingIdentifierDescription)),""," ["&amp;_xlfn.SINGLE(CrossingIdentifierDescription)&amp;"]")," (",_xlfn.SINGLE(PXID),")"))</f>
        <v>ABANDONED MOTI BURIED PIPE (P5882.0)</v>
      </c>
      <c r="G30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05" s="1" t="s">
        <v>5425</v>
      </c>
      <c r="N305" s="1" t="s">
        <v>5424</v>
      </c>
      <c r="O305" s="1" t="s">
        <v>3023</v>
      </c>
      <c r="P305" s="1" t="s">
        <v>5423</v>
      </c>
      <c r="Q305" s="1" t="s">
        <v>5422</v>
      </c>
      <c r="R305" s="1" t="s">
        <v>3019</v>
      </c>
      <c r="S305" s="1" t="s">
        <v>3019</v>
      </c>
      <c r="T305" s="1" t="s">
        <v>5421</v>
      </c>
      <c r="U305" s="1" t="s">
        <v>4547</v>
      </c>
      <c r="V305" s="1" t="s">
        <v>5420</v>
      </c>
      <c r="W305" s="1" t="s">
        <v>3122</v>
      </c>
      <c r="Y305" s="1">
        <v>44182.896782407406</v>
      </c>
      <c r="Z305" s="1">
        <v>44645</v>
      </c>
      <c r="AA305" s="1">
        <v>401768</v>
      </c>
      <c r="AB305" s="1">
        <v>44655.881238425929</v>
      </c>
      <c r="AC305" s="1" t="s">
        <v>5419</v>
      </c>
      <c r="AD305" s="1" t="s">
        <v>3013</v>
      </c>
      <c r="AE305" s="1">
        <v>5882</v>
      </c>
      <c r="AF305" s="1">
        <v>0</v>
      </c>
      <c r="AI305" s="1" t="s">
        <v>3011</v>
      </c>
      <c r="AK305" s="1" t="s">
        <v>3010</v>
      </c>
      <c r="AL305" s="1" t="s">
        <v>3009</v>
      </c>
      <c r="AM305" s="1" t="s">
        <v>3066</v>
      </c>
      <c r="AT305" s="1" t="s">
        <v>3006</v>
      </c>
      <c r="AY305" s="1" t="s">
        <v>2995</v>
      </c>
      <c r="AZ305" s="1" t="s">
        <v>4277</v>
      </c>
      <c r="BA305" s="1">
        <v>613054.04994487995</v>
      </c>
      <c r="BB305" s="1">
        <v>5470039.8909691097</v>
      </c>
      <c r="BC305" s="1">
        <v>10</v>
      </c>
      <c r="BN305" s="1" t="s">
        <v>3004</v>
      </c>
      <c r="BO305" s="1" t="s">
        <v>4844</v>
      </c>
      <c r="BP305" s="1" t="s">
        <v>4843</v>
      </c>
      <c r="BQ305" s="1" t="s">
        <v>5294</v>
      </c>
      <c r="BR305" s="1" t="s">
        <v>3081</v>
      </c>
      <c r="BV305" s="1" t="s">
        <v>2997</v>
      </c>
      <c r="BW305" s="1" t="s">
        <v>1503</v>
      </c>
      <c r="BX305" s="1" t="s">
        <v>2996</v>
      </c>
      <c r="BY305" s="1" t="s">
        <v>2995</v>
      </c>
      <c r="CB305" s="1" t="s">
        <v>2994</v>
      </c>
      <c r="CC305" s="1" t="s">
        <v>2993</v>
      </c>
      <c r="CD305" s="1" t="s">
        <v>2992</v>
      </c>
      <c r="CO305" s="1" t="s">
        <v>3117</v>
      </c>
      <c r="CP305" s="1" t="s">
        <v>5418</v>
      </c>
      <c r="CZ305" s="1" t="s">
        <v>5371</v>
      </c>
    </row>
    <row r="306" spans="1:104" x14ac:dyDescent="0.2">
      <c r="A306" s="1">
        <f t="shared" si="24"/>
        <v>1042678.57</v>
      </c>
      <c r="C306" s="1" t="str">
        <f t="shared" si="25"/>
        <v>OL</v>
      </c>
      <c r="D306" s="12">
        <f>INDEX(families!$A:$A,MATCH(E306,families!$B:$B,0))</f>
        <v>30</v>
      </c>
      <c r="E306" s="2" t="str">
        <f t="shared" si="26"/>
        <v>OL</v>
      </c>
      <c r="F306" s="1" t="str">
        <f>IF(_xlfn.SINGLE('~10 Other Crossings'!TypeCL)="WC","",_xlfn.CONCAT(UPPER(_xlfn.SINGLE(Description)),IF(ISBLANK(_xlfn.SINGLE(CrossingIdentifierDescription)),""," ["&amp;_xlfn.SINGLE(CrossingIdentifierDescription)&amp;"]")," (",_xlfn.SINGLE(PXID),")"))</f>
        <v>TRANS MOUNTAIN PIPELINE CO. LTD. BURIED PIPE [CRUDE OIL PIPELINE] (P3590.0)</v>
      </c>
      <c r="G30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06" s="1" t="s">
        <v>5417</v>
      </c>
      <c r="N306" s="1">
        <v>1042678.57</v>
      </c>
      <c r="O306" s="1" t="s">
        <v>3023</v>
      </c>
      <c r="P306" s="1" t="s">
        <v>5416</v>
      </c>
      <c r="Q306" s="1" t="s">
        <v>5415</v>
      </c>
      <c r="R306" s="1" t="s">
        <v>3020</v>
      </c>
      <c r="S306" s="1" t="s">
        <v>3019</v>
      </c>
      <c r="T306" s="1" t="s">
        <v>3093</v>
      </c>
      <c r="U306" s="1" t="s">
        <v>3017</v>
      </c>
      <c r="V306" s="1" t="s">
        <v>3619</v>
      </c>
      <c r="W306" s="1" t="s">
        <v>3015</v>
      </c>
      <c r="Y306" s="1">
        <v>42165.883981481478</v>
      </c>
      <c r="Z306" s="1">
        <v>44645</v>
      </c>
      <c r="AA306" s="1">
        <v>401768</v>
      </c>
      <c r="AB306" s="1">
        <v>44648.866018518522</v>
      </c>
      <c r="AC306" s="1" t="s">
        <v>5414</v>
      </c>
      <c r="AD306" s="1" t="s">
        <v>3013</v>
      </c>
      <c r="AE306" s="1">
        <v>3590</v>
      </c>
      <c r="AF306" s="1">
        <v>0</v>
      </c>
      <c r="AG306" s="1" t="s">
        <v>3617</v>
      </c>
      <c r="AH306" s="1" t="s">
        <v>3086</v>
      </c>
      <c r="AI306" s="1" t="s">
        <v>3087</v>
      </c>
      <c r="AJ306" s="1" t="s">
        <v>3086</v>
      </c>
      <c r="AK306" s="1" t="s">
        <v>3010</v>
      </c>
      <c r="AL306" s="1" t="s">
        <v>3009</v>
      </c>
      <c r="AM306" s="1" t="s">
        <v>3008</v>
      </c>
      <c r="AN306" s="1" t="s">
        <v>3007</v>
      </c>
      <c r="AS306" s="1" t="s">
        <v>3006</v>
      </c>
      <c r="AT306" s="1" t="s">
        <v>3006</v>
      </c>
      <c r="AX306" s="1" t="s">
        <v>4319</v>
      </c>
      <c r="AY306" s="1" t="s">
        <v>3083</v>
      </c>
      <c r="AZ306" s="1" t="s">
        <v>4277</v>
      </c>
      <c r="BA306" s="1">
        <v>613006.40998006996</v>
      </c>
      <c r="BB306" s="1">
        <v>5470003.5600459799</v>
      </c>
      <c r="BC306" s="1">
        <v>10</v>
      </c>
      <c r="BD306" s="1" t="s">
        <v>3588</v>
      </c>
      <c r="BE306" s="1">
        <v>1045.1300000000001</v>
      </c>
      <c r="BG306" s="1">
        <v>42263</v>
      </c>
      <c r="BN306" s="1" t="s">
        <v>3004</v>
      </c>
      <c r="BO306" s="1" t="s">
        <v>4844</v>
      </c>
      <c r="BP306" s="1" t="s">
        <v>4843</v>
      </c>
      <c r="BQ306" s="1" t="s">
        <v>5294</v>
      </c>
      <c r="BR306" s="1" t="s">
        <v>3081</v>
      </c>
      <c r="BV306" s="1" t="s">
        <v>2997</v>
      </c>
      <c r="BX306" s="1" t="s">
        <v>5349</v>
      </c>
      <c r="BY306" s="1" t="s">
        <v>2995</v>
      </c>
      <c r="CB306" s="1" t="s">
        <v>5348</v>
      </c>
      <c r="CC306" s="1" t="s">
        <v>5347</v>
      </c>
      <c r="CD306" s="1" t="s">
        <v>3253</v>
      </c>
      <c r="CO306" s="1" t="s">
        <v>2991</v>
      </c>
      <c r="CP306" s="1" t="s">
        <v>5413</v>
      </c>
      <c r="CW306" s="1" t="s">
        <v>4315</v>
      </c>
      <c r="CX306" s="1" t="s">
        <v>5390</v>
      </c>
      <c r="CY306" s="1" t="s">
        <v>4313</v>
      </c>
      <c r="CZ306" s="1" t="s">
        <v>5368</v>
      </c>
    </row>
    <row r="307" spans="1:104" x14ac:dyDescent="0.2">
      <c r="A307" s="1">
        <f t="shared" si="24"/>
        <v>1042814.75</v>
      </c>
      <c r="C307" s="1" t="str">
        <f t="shared" si="25"/>
        <v>SA</v>
      </c>
      <c r="D307" s="12">
        <f>INDEX(families!$A:$A,MATCH(E307,families!$B:$B,0))</f>
        <v>33</v>
      </c>
      <c r="E307" s="2" t="str">
        <f t="shared" si="26"/>
        <v>SA</v>
      </c>
      <c r="F307" s="1" t="str">
        <f>IF(_xlfn.SINGLE('~10 Other Crossings'!TypeCL)="WC","",_xlfn.CONCAT(UPPER(_xlfn.SINGLE(Description)),IF(ISBLANK(_xlfn.SINGLE(CrossingIdentifierDescription)),""," ["&amp;_xlfn.SINGLE(CrossingIdentifierDescription)&amp;"]")," (",_xlfn.SINGLE(PXID),")"))</f>
        <v>TOWN OF HOPE BURIED SEWER VENT LINE [SANITATION SEWER] (P5453.0)</v>
      </c>
      <c r="G30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07" s="1" t="s">
        <v>5412</v>
      </c>
      <c r="N307" s="1">
        <v>1042814.75</v>
      </c>
      <c r="O307" s="1" t="s">
        <v>3023</v>
      </c>
      <c r="P307" s="1" t="s">
        <v>5411</v>
      </c>
      <c r="Q307" s="1" t="s">
        <v>5410</v>
      </c>
      <c r="R307" s="1" t="s">
        <v>3020</v>
      </c>
      <c r="S307" s="1" t="s">
        <v>3019</v>
      </c>
      <c r="T307" s="1" t="s">
        <v>3093</v>
      </c>
      <c r="U307" s="1" t="s">
        <v>3017</v>
      </c>
      <c r="V307" s="1" t="s">
        <v>5409</v>
      </c>
      <c r="W307" s="1" t="s">
        <v>4965</v>
      </c>
      <c r="Y307" s="1">
        <v>43598.830196759256</v>
      </c>
      <c r="Z307" s="1">
        <v>44645</v>
      </c>
      <c r="AA307" s="1">
        <v>401768</v>
      </c>
      <c r="AB307" s="1">
        <v>44648.866053240738</v>
      </c>
      <c r="AC307" s="1" t="s">
        <v>5408</v>
      </c>
      <c r="AD307" s="1" t="s">
        <v>3013</v>
      </c>
      <c r="AE307" s="1">
        <v>5453</v>
      </c>
      <c r="AF307" s="1">
        <v>0</v>
      </c>
      <c r="AG307" s="1" t="s">
        <v>5351</v>
      </c>
      <c r="AH307" s="1" t="s">
        <v>3086</v>
      </c>
      <c r="AI307" s="1" t="s">
        <v>3087</v>
      </c>
      <c r="AJ307" s="1" t="s">
        <v>3086</v>
      </c>
      <c r="AK307" s="1" t="s">
        <v>3010</v>
      </c>
      <c r="AL307" s="1" t="s">
        <v>3009</v>
      </c>
      <c r="AM307" s="1" t="s">
        <v>4554</v>
      </c>
      <c r="AN307" s="1" t="s">
        <v>3007</v>
      </c>
      <c r="AS307" s="1" t="s">
        <v>3006</v>
      </c>
      <c r="AT307" s="1" t="s">
        <v>3006</v>
      </c>
      <c r="AY307" s="1" t="s">
        <v>3083</v>
      </c>
      <c r="AZ307" s="1" t="s">
        <v>4277</v>
      </c>
      <c r="BA307" s="1">
        <v>612898.39996794995</v>
      </c>
      <c r="BB307" s="1">
        <v>5469920.61997726</v>
      </c>
      <c r="BC307" s="1">
        <v>10</v>
      </c>
      <c r="BN307" s="1" t="s">
        <v>3004</v>
      </c>
      <c r="BO307" s="1" t="s">
        <v>4844</v>
      </c>
      <c r="BP307" s="1" t="s">
        <v>4843</v>
      </c>
      <c r="BQ307" s="1" t="s">
        <v>5294</v>
      </c>
      <c r="BR307" s="1" t="s">
        <v>3081</v>
      </c>
      <c r="BV307" s="1" t="s">
        <v>2997</v>
      </c>
      <c r="BX307" s="1" t="s">
        <v>5349</v>
      </c>
      <c r="BY307" s="1" t="s">
        <v>2995</v>
      </c>
      <c r="CB307" s="1" t="s">
        <v>5348</v>
      </c>
      <c r="CC307" s="1" t="s">
        <v>5347</v>
      </c>
      <c r="CD307" s="1" t="s">
        <v>3253</v>
      </c>
      <c r="CO307" s="1" t="s">
        <v>2991</v>
      </c>
      <c r="CP307" s="1" t="s">
        <v>5407</v>
      </c>
      <c r="CX307" s="1" t="s">
        <v>4849</v>
      </c>
      <c r="CY307" s="1" t="s">
        <v>4313</v>
      </c>
      <c r="CZ307" s="1" t="s">
        <v>5362</v>
      </c>
    </row>
    <row r="308" spans="1:104" x14ac:dyDescent="0.2">
      <c r="A308" s="1">
        <f t="shared" si="24"/>
        <v>1042829.94</v>
      </c>
      <c r="C308" s="1" t="str">
        <f t="shared" si="25"/>
        <v>UE</v>
      </c>
      <c r="D308" s="12">
        <f>INDEX(families!$A:$A,MATCH(E308,families!$B:$B,0))</f>
        <v>36</v>
      </c>
      <c r="E308" s="2" t="str">
        <f t="shared" si="26"/>
        <v>UE</v>
      </c>
      <c r="F308" s="1" t="str">
        <f>IF(_xlfn.SINGLE('~10 Other Crossings'!TypeCL)="WC","",_xlfn.CONCAT(UPPER(_xlfn.SINGLE(Description)),IF(ISBLANK(_xlfn.SINGLE(CrossingIdentifierDescription)),""," ["&amp;_xlfn.SINGLE(CrossingIdentifierDescription)&amp;"]")," (",_xlfn.SINGLE(PXID),")"))</f>
        <v>TOWN OF HOPE U/G POWER CABLE [DISTRIBUTION] (U4548.0)</v>
      </c>
      <c r="G30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08" s="1" t="s">
        <v>5406</v>
      </c>
      <c r="N308" s="1">
        <v>1042829.94</v>
      </c>
      <c r="O308" s="1" t="s">
        <v>3023</v>
      </c>
      <c r="P308" s="1" t="s">
        <v>5405</v>
      </c>
      <c r="Q308" s="1" t="s">
        <v>5404</v>
      </c>
      <c r="R308" s="1" t="s">
        <v>3020</v>
      </c>
      <c r="S308" s="1" t="s">
        <v>3019</v>
      </c>
      <c r="T308" s="1" t="s">
        <v>3093</v>
      </c>
      <c r="U308" s="1" t="s">
        <v>3059</v>
      </c>
      <c r="V308" s="1" t="s">
        <v>5378</v>
      </c>
      <c r="W308" s="1" t="s">
        <v>4965</v>
      </c>
      <c r="Y308" s="1">
        <v>43776.964942129627</v>
      </c>
      <c r="Z308" s="1">
        <v>44645</v>
      </c>
      <c r="AA308" s="1">
        <v>401768</v>
      </c>
      <c r="AB308" s="1">
        <v>44648.866053240738</v>
      </c>
      <c r="AC308" s="1" t="s">
        <v>5403</v>
      </c>
      <c r="AD308" s="1" t="s">
        <v>3056</v>
      </c>
      <c r="AE308" s="1">
        <v>4548</v>
      </c>
      <c r="AF308" s="1">
        <v>0</v>
      </c>
      <c r="AG308" s="1" t="s">
        <v>3088</v>
      </c>
      <c r="AH308" s="1" t="s">
        <v>3086</v>
      </c>
      <c r="AI308" s="1" t="s">
        <v>3087</v>
      </c>
      <c r="AJ308" s="1" t="s">
        <v>3086</v>
      </c>
      <c r="AK308" s="1" t="s">
        <v>3010</v>
      </c>
      <c r="AL308" s="1" t="s">
        <v>3009</v>
      </c>
      <c r="AM308" s="1" t="s">
        <v>3054</v>
      </c>
      <c r="AN308" s="1" t="s">
        <v>3007</v>
      </c>
      <c r="AS308" s="1" t="s">
        <v>3006</v>
      </c>
      <c r="AT308" s="1" t="s">
        <v>3006</v>
      </c>
      <c r="AY308" s="1" t="s">
        <v>3083</v>
      </c>
      <c r="AZ308" s="1" t="s">
        <v>4277</v>
      </c>
      <c r="BA308" s="1">
        <v>612886.34000800003</v>
      </c>
      <c r="BB308" s="1">
        <v>5469911.3699890003</v>
      </c>
      <c r="BC308" s="1">
        <v>10</v>
      </c>
      <c r="BN308" s="1" t="s">
        <v>3004</v>
      </c>
      <c r="BO308" s="1" t="s">
        <v>4844</v>
      </c>
      <c r="BP308" s="1" t="s">
        <v>4843</v>
      </c>
      <c r="BQ308" s="1" t="s">
        <v>5294</v>
      </c>
      <c r="BR308" s="1" t="s">
        <v>3081</v>
      </c>
      <c r="BS308" s="1" t="s">
        <v>5376</v>
      </c>
      <c r="BT308" s="1" t="s">
        <v>5375</v>
      </c>
      <c r="BV308" s="1" t="s">
        <v>2997</v>
      </c>
      <c r="BX308" s="1" t="s">
        <v>5349</v>
      </c>
      <c r="BY308" s="1" t="s">
        <v>2995</v>
      </c>
      <c r="CB308" s="1" t="s">
        <v>5348</v>
      </c>
      <c r="CC308" s="1" t="s">
        <v>5347</v>
      </c>
      <c r="CD308" s="1" t="s">
        <v>3253</v>
      </c>
      <c r="CO308" s="1" t="s">
        <v>2991</v>
      </c>
      <c r="CP308" s="1" t="s">
        <v>5402</v>
      </c>
      <c r="CW308" s="1" t="s">
        <v>5373</v>
      </c>
      <c r="CX308" s="1" t="s">
        <v>5372</v>
      </c>
      <c r="CY308" s="1" t="s">
        <v>4313</v>
      </c>
      <c r="CZ308" s="1" t="s">
        <v>5356</v>
      </c>
    </row>
    <row r="309" spans="1:104" x14ac:dyDescent="0.2">
      <c r="A309" s="1">
        <f t="shared" si="24"/>
        <v>1042835.31</v>
      </c>
      <c r="C309" s="1" t="str">
        <f t="shared" si="25"/>
        <v>RD</v>
      </c>
      <c r="D309" s="12">
        <f>INDEX(families!$A:$A,MATCH(E309,families!$B:$B,0))</f>
        <v>31</v>
      </c>
      <c r="E309" s="2" t="str">
        <f t="shared" si="26"/>
        <v>RD</v>
      </c>
      <c r="F309" s="1" t="str">
        <f>IF(_xlfn.SINGLE('~10 Other Crossings'!TypeCL)="WC","",_xlfn.CONCAT(UPPER(_xlfn.SINGLE(Description)),IF(ISBLANK(_xlfn.SINGLE(CrossingIdentifierDescription)),""," ["&amp;_xlfn.SINGLE(CrossingIdentifierDescription)&amp;"]")," (",_xlfn.SINGLE(PXID),")"))</f>
        <v>FLOOD HOPE RD [ROAD] (T4573.1)</v>
      </c>
      <c r="G30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09" s="1" t="s">
        <v>5401</v>
      </c>
      <c r="N309" s="1">
        <v>1042835.31</v>
      </c>
      <c r="O309" s="1" t="s">
        <v>3023</v>
      </c>
      <c r="P309" s="1" t="s">
        <v>5400</v>
      </c>
      <c r="Q309" s="1" t="s">
        <v>3831</v>
      </c>
      <c r="R309" s="1" t="s">
        <v>3020</v>
      </c>
      <c r="S309" s="1" t="s">
        <v>3019</v>
      </c>
      <c r="T309" s="1" t="s">
        <v>3093</v>
      </c>
      <c r="U309" s="1" t="s">
        <v>3040</v>
      </c>
      <c r="V309" s="1" t="s">
        <v>5027</v>
      </c>
      <c r="W309" s="1" t="s">
        <v>3122</v>
      </c>
      <c r="Y309" s="1">
        <v>43515.808449074073</v>
      </c>
      <c r="Z309" s="1">
        <v>44645</v>
      </c>
      <c r="AA309" s="1">
        <v>401768</v>
      </c>
      <c r="AB309" s="1">
        <v>44648.866030092591</v>
      </c>
      <c r="AC309" s="1" t="s">
        <v>5399</v>
      </c>
      <c r="AD309" s="1" t="s">
        <v>3041</v>
      </c>
      <c r="AE309" s="1">
        <v>4573</v>
      </c>
      <c r="AF309" s="1">
        <v>1</v>
      </c>
      <c r="AG309" s="1" t="s">
        <v>3040</v>
      </c>
      <c r="AH309" s="1" t="s">
        <v>3133</v>
      </c>
      <c r="AI309" s="1" t="s">
        <v>3087</v>
      </c>
      <c r="AJ309" s="1" t="s">
        <v>3086</v>
      </c>
      <c r="AK309" s="1" t="s">
        <v>3039</v>
      </c>
      <c r="AL309" s="1" t="s">
        <v>3009</v>
      </c>
      <c r="AM309" s="1" t="s">
        <v>735</v>
      </c>
      <c r="AP309" s="1">
        <v>62</v>
      </c>
      <c r="AY309" s="1" t="s">
        <v>3083</v>
      </c>
      <c r="AZ309" s="1" t="s">
        <v>4277</v>
      </c>
      <c r="BA309" s="1">
        <v>612882.08546235005</v>
      </c>
      <c r="BB309" s="1">
        <v>5469908.10685788</v>
      </c>
      <c r="BC309" s="1">
        <v>10</v>
      </c>
      <c r="BN309" s="1" t="s">
        <v>3004</v>
      </c>
      <c r="BO309" s="1" t="s">
        <v>4844</v>
      </c>
      <c r="BP309" s="1" t="s">
        <v>4843</v>
      </c>
      <c r="BQ309" s="1" t="s">
        <v>5294</v>
      </c>
      <c r="BR309" s="1" t="s">
        <v>1616</v>
      </c>
      <c r="BV309" s="1" t="s">
        <v>2997</v>
      </c>
      <c r="BX309" s="1" t="s">
        <v>5349</v>
      </c>
      <c r="BY309" s="1" t="s">
        <v>3083</v>
      </c>
      <c r="CB309" s="1" t="s">
        <v>5348</v>
      </c>
      <c r="CC309" s="1" t="s">
        <v>5347</v>
      </c>
      <c r="CD309" s="1" t="s">
        <v>3253</v>
      </c>
      <c r="CO309" s="1" t="s">
        <v>3117</v>
      </c>
      <c r="CP309" s="1" t="s">
        <v>5398</v>
      </c>
      <c r="CW309" s="1" t="s">
        <v>5149</v>
      </c>
      <c r="CX309" s="1" t="s">
        <v>5397</v>
      </c>
      <c r="CY309" s="1" t="s">
        <v>4313</v>
      </c>
      <c r="CZ309" s="1" t="s">
        <v>5344</v>
      </c>
    </row>
    <row r="310" spans="1:104" x14ac:dyDescent="0.2">
      <c r="A310" s="1">
        <f t="shared" si="24"/>
        <v>1042850.66</v>
      </c>
      <c r="C310" s="1" t="str">
        <f t="shared" si="25"/>
        <v>OL</v>
      </c>
      <c r="D310" s="12">
        <f>INDEX(families!$A:$A,MATCH(E310,families!$B:$B,0))</f>
        <v>30</v>
      </c>
      <c r="E310" s="2" t="str">
        <f t="shared" si="26"/>
        <v>OL</v>
      </c>
      <c r="F310" s="1" t="str">
        <f>IF(_xlfn.SINGLE('~10 Other Crossings'!TypeCL)="WC","",_xlfn.CONCAT(UPPER(_xlfn.SINGLE(Description)),IF(ISBLANK(_xlfn.SINGLE(CrossingIdentifierDescription)),""," ["&amp;_xlfn.SINGLE(CrossingIdentifierDescription)&amp;"]")," (",_xlfn.SINGLE(PXID),")"))</f>
        <v>TRANS MOUNTAIN PIPELINE CO. LTD. BURIED PIPE [CRUDE OIL PIPELINE] (P3591.1)</v>
      </c>
      <c r="G31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10" s="1" t="s">
        <v>5396</v>
      </c>
      <c r="N310" s="1">
        <v>1042850.66</v>
      </c>
      <c r="O310" s="1" t="s">
        <v>3023</v>
      </c>
      <c r="P310" s="1" t="s">
        <v>5395</v>
      </c>
      <c r="Q310" s="1" t="s">
        <v>5394</v>
      </c>
      <c r="R310" s="1" t="s">
        <v>3020</v>
      </c>
      <c r="S310" s="1" t="s">
        <v>3019</v>
      </c>
      <c r="T310" s="1" t="s">
        <v>3093</v>
      </c>
      <c r="U310" s="1" t="s">
        <v>3017</v>
      </c>
      <c r="V310" s="1" t="s">
        <v>3619</v>
      </c>
      <c r="W310" s="1" t="s">
        <v>3015</v>
      </c>
      <c r="Y310" s="1">
        <v>43539.888009259259</v>
      </c>
      <c r="Z310" s="1">
        <v>44645</v>
      </c>
      <c r="AA310" s="1">
        <v>401768</v>
      </c>
      <c r="AB310" s="1">
        <v>44648.866041666668</v>
      </c>
      <c r="AC310" s="1" t="s">
        <v>5393</v>
      </c>
      <c r="AD310" s="1" t="s">
        <v>3013</v>
      </c>
      <c r="AE310" s="1">
        <v>3591</v>
      </c>
      <c r="AF310" s="1">
        <v>1</v>
      </c>
      <c r="AG310" s="1" t="s">
        <v>3617</v>
      </c>
      <c r="AH310" s="1" t="s">
        <v>3086</v>
      </c>
      <c r="AI310" s="1" t="s">
        <v>3087</v>
      </c>
      <c r="AJ310" s="1" t="s">
        <v>3086</v>
      </c>
      <c r="AK310" s="1" t="s">
        <v>3010</v>
      </c>
      <c r="AL310" s="1" t="s">
        <v>3009</v>
      </c>
      <c r="AM310" s="1" t="s">
        <v>3008</v>
      </c>
      <c r="AN310" s="1" t="s">
        <v>3007</v>
      </c>
      <c r="AS310" s="1" t="s">
        <v>3006</v>
      </c>
      <c r="AT310" s="1" t="s">
        <v>3006</v>
      </c>
      <c r="AX310" s="1" t="s">
        <v>5392</v>
      </c>
      <c r="AY310" s="1" t="s">
        <v>3083</v>
      </c>
      <c r="AZ310" s="1" t="s">
        <v>4277</v>
      </c>
      <c r="BA310" s="1">
        <v>612869.90000029001</v>
      </c>
      <c r="BB310" s="1">
        <v>5469898.7700227499</v>
      </c>
      <c r="BC310" s="1">
        <v>10</v>
      </c>
      <c r="BD310" s="1" t="s">
        <v>3588</v>
      </c>
      <c r="BE310" s="1">
        <v>1045.28</v>
      </c>
      <c r="BG310" s="1">
        <v>42264</v>
      </c>
      <c r="BN310" s="1" t="s">
        <v>3004</v>
      </c>
      <c r="BO310" s="1" t="s">
        <v>4844</v>
      </c>
      <c r="BP310" s="1" t="s">
        <v>4843</v>
      </c>
      <c r="BQ310" s="1" t="s">
        <v>5294</v>
      </c>
      <c r="BR310" s="1" t="s">
        <v>1616</v>
      </c>
      <c r="BV310" s="1" t="s">
        <v>2997</v>
      </c>
      <c r="BX310" s="1" t="s">
        <v>5349</v>
      </c>
      <c r="BY310" s="1" t="s">
        <v>2995</v>
      </c>
      <c r="CB310" s="1" t="s">
        <v>5348</v>
      </c>
      <c r="CC310" s="1" t="s">
        <v>5347</v>
      </c>
      <c r="CD310" s="1" t="s">
        <v>3253</v>
      </c>
      <c r="CO310" s="1" t="s">
        <v>2991</v>
      </c>
      <c r="CP310" s="1" t="s">
        <v>5391</v>
      </c>
      <c r="CW310" s="1" t="s">
        <v>4315</v>
      </c>
      <c r="CX310" s="1" t="s">
        <v>5390</v>
      </c>
      <c r="CY310" s="1" t="s">
        <v>4313</v>
      </c>
      <c r="CZ310" s="1" t="s">
        <v>5339</v>
      </c>
    </row>
    <row r="311" spans="1:104" x14ac:dyDescent="0.2">
      <c r="A311" s="1">
        <f t="shared" si="24"/>
        <v>1042851.41</v>
      </c>
      <c r="C311" s="1" t="str">
        <f t="shared" si="25"/>
        <v>RD</v>
      </c>
      <c r="D311" s="12">
        <f>INDEX(families!$A:$A,MATCH(E311,families!$B:$B,0))</f>
        <v>31</v>
      </c>
      <c r="E311" s="2" t="str">
        <f t="shared" si="26"/>
        <v>RD</v>
      </c>
      <c r="F311" s="1" t="str">
        <f>IF(_xlfn.SINGLE('~10 Other Crossings'!TypeCL)="WC","",_xlfn.CONCAT(UPPER(_xlfn.SINGLE(Description)),IF(ISBLANK(_xlfn.SINGLE(CrossingIdentifierDescription)),""," ["&amp;_xlfn.SINGLE(CrossingIdentifierDescription)&amp;"]")," (",_xlfn.SINGLE(PXID),")"))</f>
        <v>FLOOD HOPE RD OFFRAMP [LKI Segment: 796] (T4111.2)</v>
      </c>
      <c r="G31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11" s="1" t="s">
        <v>5389</v>
      </c>
      <c r="N311" s="1">
        <v>1042851.41</v>
      </c>
      <c r="O311" s="1" t="s">
        <v>3023</v>
      </c>
      <c r="P311" s="1" t="s">
        <v>5388</v>
      </c>
      <c r="Q311" s="1" t="s">
        <v>5387</v>
      </c>
      <c r="R311" s="1" t="s">
        <v>3020</v>
      </c>
      <c r="S311" s="1" t="s">
        <v>3019</v>
      </c>
      <c r="T311" s="1" t="s">
        <v>3093</v>
      </c>
      <c r="U311" s="1" t="s">
        <v>3040</v>
      </c>
      <c r="V311" s="1" t="s">
        <v>5386</v>
      </c>
      <c r="W311" s="1" t="s">
        <v>3122</v>
      </c>
      <c r="Y311" s="1">
        <v>43515.808449074073</v>
      </c>
      <c r="Z311" s="1">
        <v>44645</v>
      </c>
      <c r="AA311" s="1">
        <v>401768</v>
      </c>
      <c r="AB311" s="1">
        <v>44648.866030092591</v>
      </c>
      <c r="AC311" s="1" t="s">
        <v>5385</v>
      </c>
      <c r="AD311" s="1" t="s">
        <v>3041</v>
      </c>
      <c r="AE311" s="1">
        <v>4111</v>
      </c>
      <c r="AF311" s="1">
        <v>2</v>
      </c>
      <c r="AG311" s="1" t="s">
        <v>5384</v>
      </c>
      <c r="AH311" s="1" t="s">
        <v>3133</v>
      </c>
      <c r="AI311" s="1" t="s">
        <v>3087</v>
      </c>
      <c r="AJ311" s="1" t="s">
        <v>3086</v>
      </c>
      <c r="AK311" s="1" t="s">
        <v>3039</v>
      </c>
      <c r="AL311" s="1" t="s">
        <v>3009</v>
      </c>
      <c r="AM311" s="1" t="s">
        <v>735</v>
      </c>
      <c r="AP311" s="1">
        <v>57</v>
      </c>
      <c r="AX311" s="1" t="s">
        <v>5383</v>
      </c>
      <c r="AY311" s="1" t="s">
        <v>3083</v>
      </c>
      <c r="AZ311" s="1" t="s">
        <v>4277</v>
      </c>
      <c r="BA311" s="1">
        <v>612869.30888012005</v>
      </c>
      <c r="BB311" s="1">
        <v>5469898.3133257898</v>
      </c>
      <c r="BC311" s="1">
        <v>10</v>
      </c>
      <c r="BD311" s="1" t="s">
        <v>3588</v>
      </c>
      <c r="BE311" s="1">
        <v>1045.3</v>
      </c>
      <c r="BG311" s="1">
        <v>41964</v>
      </c>
      <c r="BN311" s="1" t="s">
        <v>3004</v>
      </c>
      <c r="BO311" s="1" t="s">
        <v>4844</v>
      </c>
      <c r="BP311" s="1" t="s">
        <v>4843</v>
      </c>
      <c r="BQ311" s="1" t="s">
        <v>5294</v>
      </c>
      <c r="BR311" s="1" t="s">
        <v>1616</v>
      </c>
      <c r="BV311" s="1" t="s">
        <v>2997</v>
      </c>
      <c r="BX311" s="1" t="s">
        <v>5349</v>
      </c>
      <c r="BY311" s="1" t="s">
        <v>3083</v>
      </c>
      <c r="CB311" s="1" t="s">
        <v>5348</v>
      </c>
      <c r="CC311" s="1" t="s">
        <v>5347</v>
      </c>
      <c r="CD311" s="1" t="s">
        <v>3253</v>
      </c>
      <c r="CO311" s="1" t="s">
        <v>3117</v>
      </c>
      <c r="CP311" s="1" t="s">
        <v>5382</v>
      </c>
      <c r="CW311" s="1" t="s">
        <v>5357</v>
      </c>
      <c r="CY311" s="1" t="s">
        <v>4313</v>
      </c>
      <c r="CZ311" s="1" t="s">
        <v>2246</v>
      </c>
    </row>
    <row r="312" spans="1:104" x14ac:dyDescent="0.2">
      <c r="A312" s="1">
        <f t="shared" ref="A312:A371" si="27">IF(OR(AND(ISNUMBER(_xlfn.SINGLE(Measure)),_xlfn.SINGLE(Measure)&gt;0),ISNUMBER(SEARCH("+",_xlfn.SINGLE(Measure)))),IF(NOT(ISNUMBER(_xlfn.SINGLE(Measure))),1000*LEFT(_xlfn.SINGLE(Measure),SEARCH("+",_xlfn.SINGLE(Measure))-1)+MID(_xlfn.SINGLE(Measure),SEARCH("+",_xlfn.SINGLE(Measure))+1,3)+RIGHT(_xlfn.SINGLE(Measure),3),_xlfn.SINGLE(Measure)),"")</f>
        <v>1042856.96</v>
      </c>
      <c r="C312" s="1" t="str">
        <f t="shared" ref="C312:C371" si="28">TypeCL</f>
        <v>UE</v>
      </c>
      <c r="D312" s="12">
        <f>INDEX(families!$A:$A,MATCH(E312,families!$B:$B,0))</f>
        <v>36</v>
      </c>
      <c r="E312" s="2" t="str">
        <f t="shared" si="26"/>
        <v>UE</v>
      </c>
      <c r="F312" s="1" t="str">
        <f>IF(_xlfn.SINGLE('~10 Other Crossings'!TypeCL)="WC","",_xlfn.CONCAT(UPPER(_xlfn.SINGLE(Description)),IF(ISBLANK(_xlfn.SINGLE(CrossingIdentifierDescription)),""," ["&amp;_xlfn.SINGLE(CrossingIdentifierDescription)&amp;"]")," (",_xlfn.SINGLE(PXID),")"))</f>
        <v>TOWN OF HOPE U/G POWER CABLE [DISTRIBUTION] (U4549.0)</v>
      </c>
      <c r="G31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12" s="1" t="s">
        <v>5381</v>
      </c>
      <c r="N312" s="1">
        <v>1042856.96</v>
      </c>
      <c r="O312" s="1" t="s">
        <v>3023</v>
      </c>
      <c r="P312" s="1" t="s">
        <v>5380</v>
      </c>
      <c r="Q312" s="1" t="s">
        <v>5379</v>
      </c>
      <c r="R312" s="1" t="s">
        <v>3020</v>
      </c>
      <c r="S312" s="1" t="s">
        <v>3019</v>
      </c>
      <c r="T312" s="1" t="s">
        <v>3093</v>
      </c>
      <c r="U312" s="1" t="s">
        <v>3059</v>
      </c>
      <c r="V312" s="1" t="s">
        <v>5378</v>
      </c>
      <c r="W312" s="1" t="s">
        <v>4965</v>
      </c>
      <c r="Y312" s="1">
        <v>43537.850254629629</v>
      </c>
      <c r="Z312" s="1">
        <v>44645</v>
      </c>
      <c r="AA312" s="1">
        <v>401768</v>
      </c>
      <c r="AB312" s="1">
        <v>44648.866030092591</v>
      </c>
      <c r="AC312" s="1" t="s">
        <v>5377</v>
      </c>
      <c r="AD312" s="1" t="s">
        <v>3056</v>
      </c>
      <c r="AE312" s="1">
        <v>4549</v>
      </c>
      <c r="AF312" s="1">
        <v>0</v>
      </c>
      <c r="AG312" s="1" t="s">
        <v>3088</v>
      </c>
      <c r="AH312" s="1" t="s">
        <v>3086</v>
      </c>
      <c r="AI312" s="1" t="s">
        <v>3087</v>
      </c>
      <c r="AJ312" s="1" t="s">
        <v>3086</v>
      </c>
      <c r="AK312" s="1" t="s">
        <v>3010</v>
      </c>
      <c r="AL312" s="1" t="s">
        <v>3009</v>
      </c>
      <c r="AM312" s="1" t="s">
        <v>3054</v>
      </c>
      <c r="AN312" s="1" t="s">
        <v>3007</v>
      </c>
      <c r="AS312" s="1" t="s">
        <v>3006</v>
      </c>
      <c r="AT312" s="1" t="s">
        <v>3006</v>
      </c>
      <c r="AY312" s="1" t="s">
        <v>3083</v>
      </c>
      <c r="AZ312" s="1" t="s">
        <v>4277</v>
      </c>
      <c r="BA312" s="1">
        <v>612864.88987795997</v>
      </c>
      <c r="BB312" s="1">
        <v>5469894.9451718004</v>
      </c>
      <c r="BC312" s="1">
        <v>10</v>
      </c>
      <c r="BN312" s="1" t="s">
        <v>3004</v>
      </c>
      <c r="BO312" s="1" t="s">
        <v>4844</v>
      </c>
      <c r="BP312" s="1" t="s">
        <v>4843</v>
      </c>
      <c r="BQ312" s="1" t="s">
        <v>5294</v>
      </c>
      <c r="BR312" s="1" t="s">
        <v>1616</v>
      </c>
      <c r="BS312" s="1" t="s">
        <v>5376</v>
      </c>
      <c r="BT312" s="1" t="s">
        <v>5375</v>
      </c>
      <c r="BV312" s="1" t="s">
        <v>2997</v>
      </c>
      <c r="BX312" s="1" t="s">
        <v>5349</v>
      </c>
      <c r="BY312" s="1" t="s">
        <v>961</v>
      </c>
      <c r="CB312" s="1" t="s">
        <v>5348</v>
      </c>
      <c r="CC312" s="1" t="s">
        <v>5347</v>
      </c>
      <c r="CD312" s="1" t="s">
        <v>3253</v>
      </c>
      <c r="CO312" s="1" t="s">
        <v>2991</v>
      </c>
      <c r="CP312" s="1" t="s">
        <v>5374</v>
      </c>
      <c r="CW312" s="1" t="s">
        <v>5373</v>
      </c>
      <c r="CX312" s="1" t="s">
        <v>5372</v>
      </c>
      <c r="CY312" s="1" t="s">
        <v>4313</v>
      </c>
      <c r="CZ312" s="1" t="s">
        <v>5335</v>
      </c>
    </row>
    <row r="313" spans="1:104" x14ac:dyDescent="0.2">
      <c r="A313" s="1">
        <f t="shared" si="27"/>
        <v>1042872.07</v>
      </c>
      <c r="C313" s="1" t="str">
        <f t="shared" si="28"/>
        <v>RD</v>
      </c>
      <c r="D313" s="12">
        <f>INDEX(families!$A:$A,MATCH(E313,families!$B:$B,0))</f>
        <v>31</v>
      </c>
      <c r="E313" s="2" t="str">
        <f t="shared" ref="E313:E372" si="29">C313</f>
        <v>RD</v>
      </c>
      <c r="F313" s="1" t="str">
        <f>IF(_xlfn.SINGLE('~10 Other Crossings'!TypeCL)="WC","",_xlfn.CONCAT(UPPER(_xlfn.SINGLE(Description)),IF(ISBLANK(_xlfn.SINGLE(CrossingIdentifierDescription)),""," ["&amp;_xlfn.SINGLE(CrossingIdentifierDescription)&amp;"]")," (",_xlfn.SINGLE(PXID),")"))</f>
        <v>TOMBERRY ROAD [TOMBERRY ROAD] (T4930.0)</v>
      </c>
      <c r="G31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13" s="1" t="s">
        <v>5371</v>
      </c>
      <c r="N313" s="1">
        <v>1042872.07</v>
      </c>
      <c r="O313" s="1" t="s">
        <v>3023</v>
      </c>
      <c r="P313" s="1" t="s">
        <v>5361</v>
      </c>
      <c r="Q313" s="1" t="s">
        <v>5360</v>
      </c>
      <c r="R313" s="1" t="s">
        <v>3020</v>
      </c>
      <c r="S313" s="1" t="s">
        <v>3019</v>
      </c>
      <c r="T313" s="1" t="s">
        <v>3093</v>
      </c>
      <c r="U313" s="1" t="s">
        <v>3040</v>
      </c>
      <c r="V313" s="1" t="s">
        <v>5324</v>
      </c>
      <c r="W313" s="1" t="s">
        <v>3122</v>
      </c>
      <c r="Y313" s="1">
        <v>43598.830659722225</v>
      </c>
      <c r="Z313" s="1">
        <v>44645</v>
      </c>
      <c r="AA313" s="1">
        <v>401768</v>
      </c>
      <c r="AB313" s="1">
        <v>44648.866053240738</v>
      </c>
      <c r="AC313" s="1" t="s">
        <v>5370</v>
      </c>
      <c r="AD313" s="1" t="s">
        <v>3041</v>
      </c>
      <c r="AE313" s="1">
        <v>4930</v>
      </c>
      <c r="AF313" s="1">
        <v>0</v>
      </c>
      <c r="AG313" s="1" t="s">
        <v>5324</v>
      </c>
      <c r="AH313" s="1" t="s">
        <v>3133</v>
      </c>
      <c r="AI313" s="1" t="s">
        <v>3087</v>
      </c>
      <c r="AJ313" s="1" t="s">
        <v>3086</v>
      </c>
      <c r="AK313" s="1" t="s">
        <v>3039</v>
      </c>
      <c r="AL313" s="1" t="s">
        <v>3009</v>
      </c>
      <c r="AM313" s="1" t="s">
        <v>735</v>
      </c>
      <c r="AP313" s="1">
        <v>57</v>
      </c>
      <c r="AY313" s="1" t="s">
        <v>3083</v>
      </c>
      <c r="AZ313" s="1" t="s">
        <v>4277</v>
      </c>
      <c r="BA313" s="1">
        <v>612852.91000626003</v>
      </c>
      <c r="BB313" s="1">
        <v>5469885.7399509801</v>
      </c>
      <c r="BC313" s="1">
        <v>10</v>
      </c>
      <c r="BD313" s="1" t="s">
        <v>3588</v>
      </c>
      <c r="BE313" s="1">
        <v>1045.3</v>
      </c>
      <c r="BG313" s="1">
        <v>41964</v>
      </c>
      <c r="BN313" s="1" t="s">
        <v>3004</v>
      </c>
      <c r="BO313" s="1" t="s">
        <v>4844</v>
      </c>
      <c r="BP313" s="1" t="s">
        <v>4843</v>
      </c>
      <c r="BQ313" s="1" t="s">
        <v>5294</v>
      </c>
      <c r="BR313" s="1" t="s">
        <v>1616</v>
      </c>
      <c r="BV313" s="1" t="s">
        <v>2997</v>
      </c>
      <c r="BX313" s="1" t="s">
        <v>5349</v>
      </c>
      <c r="BY313" s="1" t="s">
        <v>961</v>
      </c>
      <c r="CB313" s="1" t="s">
        <v>5348</v>
      </c>
      <c r="CC313" s="1" t="s">
        <v>5347</v>
      </c>
      <c r="CD313" s="1" t="s">
        <v>3253</v>
      </c>
      <c r="CO313" s="1" t="s">
        <v>3117</v>
      </c>
      <c r="CP313" s="1" t="s">
        <v>5369</v>
      </c>
      <c r="CW313" s="1" t="s">
        <v>5357</v>
      </c>
      <c r="CY313" s="1" t="s">
        <v>4313</v>
      </c>
      <c r="CZ313" s="1" t="s">
        <v>5320</v>
      </c>
    </row>
    <row r="314" spans="1:104" x14ac:dyDescent="0.2">
      <c r="A314" s="1">
        <f t="shared" si="27"/>
        <v>1042873.06</v>
      </c>
      <c r="C314" s="1" t="str">
        <f t="shared" si="28"/>
        <v>SA</v>
      </c>
      <c r="D314" s="12">
        <f>INDEX(families!$A:$A,MATCH(E314,families!$B:$B,0))</f>
        <v>33</v>
      </c>
      <c r="E314" s="2" t="str">
        <f t="shared" si="29"/>
        <v>SA</v>
      </c>
      <c r="F314" s="1" t="str">
        <f>IF(_xlfn.SINGLE('~10 Other Crossings'!TypeCL)="WC","",_xlfn.CONCAT(UPPER(_xlfn.SINGLE(Description)),IF(ISBLANK(_xlfn.SINGLE(CrossingIdentifierDescription)),""," ["&amp;_xlfn.SINGLE(CrossingIdentifierDescription)&amp;"]")," (",_xlfn.SINGLE(PXID),")"))</f>
        <v>TOWN OF HOPE BURIED STORM SEWER LINE [SANITATION SEWER] (P5454.0)</v>
      </c>
      <c r="G31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14" s="1" t="s">
        <v>5368</v>
      </c>
      <c r="N314" s="1">
        <v>1042873.06</v>
      </c>
      <c r="O314" s="1" t="s">
        <v>3023</v>
      </c>
      <c r="P314" s="1" t="s">
        <v>5367</v>
      </c>
      <c r="Q314" s="1" t="s">
        <v>5366</v>
      </c>
      <c r="R314" s="1" t="s">
        <v>3020</v>
      </c>
      <c r="S314" s="1" t="s">
        <v>3019</v>
      </c>
      <c r="T314" s="1" t="s">
        <v>3093</v>
      </c>
      <c r="U314" s="1" t="s">
        <v>3017</v>
      </c>
      <c r="V314" s="1" t="s">
        <v>4966</v>
      </c>
      <c r="W314" s="1" t="s">
        <v>4965</v>
      </c>
      <c r="Y314" s="1">
        <v>43598.830428240741</v>
      </c>
      <c r="Z314" s="1">
        <v>44645</v>
      </c>
      <c r="AA314" s="1">
        <v>401768</v>
      </c>
      <c r="AB314" s="1">
        <v>44648.866053240738</v>
      </c>
      <c r="AC314" s="1" t="s">
        <v>5365</v>
      </c>
      <c r="AD314" s="1" t="s">
        <v>3013</v>
      </c>
      <c r="AE314" s="1">
        <v>5454</v>
      </c>
      <c r="AF314" s="1">
        <v>0</v>
      </c>
      <c r="AG314" s="1" t="s">
        <v>5351</v>
      </c>
      <c r="AH314" s="1" t="s">
        <v>3086</v>
      </c>
      <c r="AI314" s="1" t="s">
        <v>3087</v>
      </c>
      <c r="AJ314" s="1" t="s">
        <v>3086</v>
      </c>
      <c r="AK314" s="1" t="s">
        <v>3010</v>
      </c>
      <c r="AL314" s="1" t="s">
        <v>3009</v>
      </c>
      <c r="AM314" s="1" t="s">
        <v>4554</v>
      </c>
      <c r="AN314" s="1" t="s">
        <v>3007</v>
      </c>
      <c r="AS314" s="1" t="s">
        <v>3006</v>
      </c>
      <c r="AT314" s="1" t="s">
        <v>3006</v>
      </c>
      <c r="AY314" s="1" t="s">
        <v>3083</v>
      </c>
      <c r="AZ314" s="1" t="s">
        <v>4277</v>
      </c>
      <c r="BA314" s="1">
        <v>612852.12001058005</v>
      </c>
      <c r="BB314" s="1">
        <v>5469885.1400318602</v>
      </c>
      <c r="BC314" s="1">
        <v>10</v>
      </c>
      <c r="BN314" s="1" t="s">
        <v>3004</v>
      </c>
      <c r="BO314" s="1" t="s">
        <v>4844</v>
      </c>
      <c r="BP314" s="1" t="s">
        <v>4843</v>
      </c>
      <c r="BQ314" s="1" t="s">
        <v>5294</v>
      </c>
      <c r="BR314" s="1" t="s">
        <v>1616</v>
      </c>
      <c r="BV314" s="1" t="s">
        <v>2997</v>
      </c>
      <c r="BX314" s="1" t="s">
        <v>5349</v>
      </c>
      <c r="BY314" s="1" t="s">
        <v>961</v>
      </c>
      <c r="CB314" s="1" t="s">
        <v>5348</v>
      </c>
      <c r="CC314" s="1" t="s">
        <v>5347</v>
      </c>
      <c r="CD314" s="1" t="s">
        <v>3253</v>
      </c>
      <c r="CO314" s="1" t="s">
        <v>2991</v>
      </c>
      <c r="CP314" s="1" t="s">
        <v>5364</v>
      </c>
      <c r="CX314" s="1" t="s">
        <v>5363</v>
      </c>
      <c r="CY314" s="1" t="s">
        <v>4313</v>
      </c>
      <c r="CZ314" s="1" t="s">
        <v>5315</v>
      </c>
    </row>
    <row r="315" spans="1:104" x14ac:dyDescent="0.2">
      <c r="A315" s="1">
        <f t="shared" si="27"/>
        <v>1042889.7</v>
      </c>
      <c r="C315" s="1" t="str">
        <f t="shared" si="28"/>
        <v>RD</v>
      </c>
      <c r="D315" s="12">
        <f>INDEX(families!$A:$A,MATCH(E315,families!$B:$B,0))</f>
        <v>31</v>
      </c>
      <c r="E315" s="2" t="str">
        <f t="shared" si="29"/>
        <v>RD</v>
      </c>
      <c r="F315" s="1" t="str">
        <f>IF(_xlfn.SINGLE('~10 Other Crossings'!TypeCL)="WC","",_xlfn.CONCAT(UPPER(_xlfn.SINGLE(Description)),IF(ISBLANK(_xlfn.SINGLE(CrossingIdentifierDescription)),""," ["&amp;_xlfn.SINGLE(CrossingIdentifierDescription)&amp;"]")," (",_xlfn.SINGLE(PXID),")"))</f>
        <v>TOMBERRY ROAD [TOMBERRY ROAD] (T4931.0)</v>
      </c>
      <c r="G31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15" s="1" t="s">
        <v>5362</v>
      </c>
      <c r="N315" s="1">
        <v>1042889.7</v>
      </c>
      <c r="O315" s="1" t="s">
        <v>3023</v>
      </c>
      <c r="P315" s="1" t="s">
        <v>5361</v>
      </c>
      <c r="Q315" s="1" t="s">
        <v>5360</v>
      </c>
      <c r="R315" s="1" t="s">
        <v>3020</v>
      </c>
      <c r="S315" s="1" t="s">
        <v>3019</v>
      </c>
      <c r="T315" s="1" t="s">
        <v>3093</v>
      </c>
      <c r="U315" s="1" t="s">
        <v>3040</v>
      </c>
      <c r="V315" s="1" t="s">
        <v>5324</v>
      </c>
      <c r="W315" s="1" t="s">
        <v>4506</v>
      </c>
      <c r="Y315" s="1">
        <v>43598.83079861111</v>
      </c>
      <c r="Z315" s="1">
        <v>44645</v>
      </c>
      <c r="AA315" s="1">
        <v>401768</v>
      </c>
      <c r="AB315" s="1">
        <v>44648.866053240738</v>
      </c>
      <c r="AC315" s="1" t="s">
        <v>5359</v>
      </c>
      <c r="AD315" s="1" t="s">
        <v>3041</v>
      </c>
      <c r="AE315" s="1">
        <v>4931</v>
      </c>
      <c r="AF315" s="1">
        <v>0</v>
      </c>
      <c r="AG315" s="1" t="s">
        <v>5324</v>
      </c>
      <c r="AH315" s="1" t="s">
        <v>3133</v>
      </c>
      <c r="AI315" s="1" t="s">
        <v>3087</v>
      </c>
      <c r="AJ315" s="1" t="s">
        <v>3086</v>
      </c>
      <c r="AK315" s="1" t="s">
        <v>3039</v>
      </c>
      <c r="AL315" s="1" t="s">
        <v>3009</v>
      </c>
      <c r="AM315" s="1" t="s">
        <v>735</v>
      </c>
      <c r="AP315" s="1">
        <v>57</v>
      </c>
      <c r="AY315" s="1" t="s">
        <v>3083</v>
      </c>
      <c r="AZ315" s="1" t="s">
        <v>4277</v>
      </c>
      <c r="BA315" s="1">
        <v>612838.91001581994</v>
      </c>
      <c r="BB315" s="1">
        <v>5469875.0200226204</v>
      </c>
      <c r="BC315" s="1">
        <v>10</v>
      </c>
      <c r="BD315" s="1" t="s">
        <v>3588</v>
      </c>
      <c r="BE315" s="1">
        <v>1045.3</v>
      </c>
      <c r="BG315" s="1">
        <v>41964</v>
      </c>
      <c r="BN315" s="1" t="s">
        <v>3004</v>
      </c>
      <c r="BO315" s="1" t="s">
        <v>4844</v>
      </c>
      <c r="BP315" s="1" t="s">
        <v>4843</v>
      </c>
      <c r="BQ315" s="1" t="s">
        <v>5294</v>
      </c>
      <c r="BR315" s="1" t="s">
        <v>1616</v>
      </c>
      <c r="BV315" s="1" t="s">
        <v>2997</v>
      </c>
      <c r="BX315" s="1" t="s">
        <v>5349</v>
      </c>
      <c r="BY315" s="1" t="s">
        <v>961</v>
      </c>
      <c r="CB315" s="1" t="s">
        <v>5348</v>
      </c>
      <c r="CC315" s="1" t="s">
        <v>5347</v>
      </c>
      <c r="CD315" s="1" t="s">
        <v>3253</v>
      </c>
      <c r="CO315" s="1" t="s">
        <v>3117</v>
      </c>
      <c r="CP315" s="1" t="s">
        <v>5358</v>
      </c>
      <c r="CW315" s="1" t="s">
        <v>5357</v>
      </c>
      <c r="CY315" s="1" t="s">
        <v>4313</v>
      </c>
      <c r="CZ315" s="1" t="s">
        <v>5308</v>
      </c>
    </row>
    <row r="316" spans="1:104" x14ac:dyDescent="0.2">
      <c r="A316" s="1">
        <f t="shared" si="27"/>
        <v>1042929.15</v>
      </c>
      <c r="C316" s="1" t="str">
        <f t="shared" si="28"/>
        <v>SA</v>
      </c>
      <c r="D316" s="12">
        <f>INDEX(families!$A:$A,MATCH(E316,families!$B:$B,0))</f>
        <v>33</v>
      </c>
      <c r="E316" s="2" t="str">
        <f t="shared" si="29"/>
        <v>SA</v>
      </c>
      <c r="F316" s="1" t="str">
        <f>IF(_xlfn.SINGLE('~10 Other Crossings'!TypeCL)="WC","",_xlfn.CONCAT(UPPER(_xlfn.SINGLE(Description)),IF(ISBLANK(_xlfn.SINGLE(CrossingIdentifierDescription)),""," ["&amp;_xlfn.SINGLE(CrossingIdentifierDescription)&amp;"]")," (",_xlfn.SINGLE(PXID),")"))</f>
        <v>TOWN OF HOPE BURIED DOMESTIC SEWER LINE [SANITATION SEWER] (P3898.0)</v>
      </c>
      <c r="G31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16" s="1" t="s">
        <v>5356</v>
      </c>
      <c r="N316" s="1">
        <v>1042929.15</v>
      </c>
      <c r="O316" s="1" t="s">
        <v>3023</v>
      </c>
      <c r="P316" s="1" t="s">
        <v>5355</v>
      </c>
      <c r="Q316" s="1" t="s">
        <v>5354</v>
      </c>
      <c r="R316" s="1" t="s">
        <v>3019</v>
      </c>
      <c r="S316" s="1" t="s">
        <v>3019</v>
      </c>
      <c r="T316" s="1" t="s">
        <v>3093</v>
      </c>
      <c r="U316" s="1" t="s">
        <v>3017</v>
      </c>
      <c r="V316" s="1" t="s">
        <v>5353</v>
      </c>
      <c r="W316" s="1" t="s">
        <v>4965</v>
      </c>
      <c r="Y316" s="1">
        <v>44054.614814814813</v>
      </c>
      <c r="Z316" s="1">
        <v>44645</v>
      </c>
      <c r="AA316" s="1">
        <v>401768</v>
      </c>
      <c r="AB316" s="1">
        <v>44648.866064814814</v>
      </c>
      <c r="AC316" s="1" t="s">
        <v>5352</v>
      </c>
      <c r="AD316" s="1" t="s">
        <v>3013</v>
      </c>
      <c r="AE316" s="1">
        <v>3898</v>
      </c>
      <c r="AF316" s="1">
        <v>0</v>
      </c>
      <c r="AG316" s="1" t="s">
        <v>5351</v>
      </c>
      <c r="AH316" s="1" t="s">
        <v>3086</v>
      </c>
      <c r="AI316" s="1" t="s">
        <v>3087</v>
      </c>
      <c r="AJ316" s="1" t="s">
        <v>3086</v>
      </c>
      <c r="AK316" s="1" t="s">
        <v>3010</v>
      </c>
      <c r="AL316" s="1" t="s">
        <v>3009</v>
      </c>
      <c r="AM316" s="1" t="s">
        <v>4554</v>
      </c>
      <c r="AN316" s="1" t="s">
        <v>5350</v>
      </c>
      <c r="AS316" s="1" t="s">
        <v>3006</v>
      </c>
      <c r="AT316" s="1" t="s">
        <v>3006</v>
      </c>
      <c r="AY316" s="1" t="s">
        <v>3083</v>
      </c>
      <c r="AZ316" s="1" t="s">
        <v>4277</v>
      </c>
      <c r="BA316" s="1">
        <v>612807.10501702002</v>
      </c>
      <c r="BB316" s="1">
        <v>5469851.6850477103</v>
      </c>
      <c r="BC316" s="1">
        <v>10</v>
      </c>
      <c r="BN316" s="1" t="s">
        <v>3004</v>
      </c>
      <c r="BO316" s="1" t="s">
        <v>4844</v>
      </c>
      <c r="BP316" s="1" t="s">
        <v>4843</v>
      </c>
      <c r="BQ316" s="1" t="s">
        <v>5294</v>
      </c>
      <c r="BR316" s="1" t="s">
        <v>1616</v>
      </c>
      <c r="BV316" s="1" t="s">
        <v>2997</v>
      </c>
      <c r="BX316" s="1" t="s">
        <v>5349</v>
      </c>
      <c r="BY316" s="1" t="s">
        <v>2995</v>
      </c>
      <c r="CB316" s="1" t="s">
        <v>5348</v>
      </c>
      <c r="CC316" s="1" t="s">
        <v>5347</v>
      </c>
      <c r="CD316" s="1" t="s">
        <v>3253</v>
      </c>
      <c r="CO316" s="1" t="s">
        <v>2991</v>
      </c>
      <c r="CP316" s="1" t="s">
        <v>5346</v>
      </c>
      <c r="CX316" s="1" t="s">
        <v>5345</v>
      </c>
      <c r="CY316" s="1" t="s">
        <v>4313</v>
      </c>
      <c r="CZ316" s="1" t="s">
        <v>5304</v>
      </c>
    </row>
    <row r="317" spans="1:104" x14ac:dyDescent="0.2">
      <c r="A317" s="1">
        <f t="shared" si="27"/>
        <v>1042992.38</v>
      </c>
      <c r="C317" s="1" t="str">
        <f t="shared" si="28"/>
        <v>RD</v>
      </c>
      <c r="D317" s="12">
        <f>INDEX(families!$A:$A,MATCH(E317,families!$B:$B,0))</f>
        <v>31</v>
      </c>
      <c r="E317" s="2" t="str">
        <f t="shared" si="29"/>
        <v>RD</v>
      </c>
      <c r="F317" s="1" t="str">
        <f>IF(_xlfn.SINGLE('~10 Other Crossings'!TypeCL)="WC","",_xlfn.CONCAT(UPPER(_xlfn.SINGLE(Description)),IF(ISBLANK(_xlfn.SINGLE(CrossingIdentifierDescription)),""," ["&amp;_xlfn.SINGLE(CrossingIdentifierDescription)&amp;"]")," (",_xlfn.SINGLE(PXID),")"))</f>
        <v>TOMBERRY ROAD (T5044.0)</v>
      </c>
      <c r="M317" s="1" t="s">
        <v>5344</v>
      </c>
      <c r="N317" s="1">
        <v>1042992.38</v>
      </c>
      <c r="O317" s="1" t="s">
        <v>3023</v>
      </c>
      <c r="P317" s="1" t="s">
        <v>3384</v>
      </c>
      <c r="Q317" s="1" t="s">
        <v>3383</v>
      </c>
      <c r="R317" s="1" t="s">
        <v>3019</v>
      </c>
      <c r="S317" s="1" t="s">
        <v>3019</v>
      </c>
      <c r="T317" s="1" t="s">
        <v>3093</v>
      </c>
      <c r="U317" s="1" t="s">
        <v>3040</v>
      </c>
      <c r="V317" s="1" t="s">
        <v>5324</v>
      </c>
      <c r="W317" s="1" t="s">
        <v>4506</v>
      </c>
      <c r="Y317" s="1">
        <v>43991.812638888892</v>
      </c>
      <c r="Z317" s="1">
        <v>44645</v>
      </c>
      <c r="AA317" s="1">
        <v>401768</v>
      </c>
      <c r="AB317" s="1">
        <v>44648.866064814814</v>
      </c>
      <c r="AC317" s="1" t="s">
        <v>5343</v>
      </c>
      <c r="AD317" s="1" t="s">
        <v>3041</v>
      </c>
      <c r="AE317" s="1">
        <v>5044</v>
      </c>
      <c r="AF317" s="1">
        <v>0</v>
      </c>
      <c r="AI317" s="1" t="s">
        <v>3011</v>
      </c>
      <c r="AK317" s="1" t="s">
        <v>3039</v>
      </c>
      <c r="AL317" s="1" t="s">
        <v>3009</v>
      </c>
      <c r="AM317" s="1" t="s">
        <v>735</v>
      </c>
      <c r="AZ317" s="1" t="s">
        <v>4277</v>
      </c>
      <c r="BA317" s="1">
        <v>612757.59201234998</v>
      </c>
      <c r="BB317" s="1">
        <v>5469812.4539983198</v>
      </c>
      <c r="BC317" s="1">
        <v>10</v>
      </c>
      <c r="BN317" s="1" t="s">
        <v>3004</v>
      </c>
      <c r="BO317" s="1" t="s">
        <v>4844</v>
      </c>
      <c r="BP317" s="1" t="s">
        <v>4843</v>
      </c>
      <c r="BQ317" s="1" t="s">
        <v>5294</v>
      </c>
      <c r="BR317" s="1" t="s">
        <v>3223</v>
      </c>
      <c r="BS317" s="1" t="s">
        <v>5342</v>
      </c>
      <c r="BT317" s="1" t="s">
        <v>5341</v>
      </c>
      <c r="BV317" s="1" t="s">
        <v>2997</v>
      </c>
      <c r="CO317" s="1" t="s">
        <v>3117</v>
      </c>
      <c r="CP317" s="1" t="s">
        <v>5340</v>
      </c>
      <c r="CZ317" s="1" t="s">
        <v>5298</v>
      </c>
    </row>
    <row r="318" spans="1:104" x14ac:dyDescent="0.2">
      <c r="A318" s="1">
        <f t="shared" si="27"/>
        <v>1043116.98</v>
      </c>
      <c r="C318" s="1" t="str">
        <f t="shared" si="28"/>
        <v>OL</v>
      </c>
      <c r="D318" s="12">
        <f>INDEX(families!$A:$A,MATCH(E318,families!$B:$B,0))</f>
        <v>30</v>
      </c>
      <c r="E318" s="2" t="str">
        <f t="shared" si="29"/>
        <v>OL</v>
      </c>
      <c r="F318" s="1" t="str">
        <f>IF(_xlfn.SINGLE('~10 Other Crossings'!TypeCL)="WC","",_xlfn.CONCAT(UPPER(_xlfn.SINGLE(Description)),IF(ISBLANK(_xlfn.SINGLE(CrossingIdentifierDescription)),""," ["&amp;_xlfn.SINGLE(CrossingIdentifierDescription)&amp;"]")," (",_xlfn.SINGLE(PXID),")"))</f>
        <v>TRANS MOUNTAIN PIPELINE CO. LTD. BURIED PIPE [CRUDE OIL PIPELINE] (P4339.0)</v>
      </c>
      <c r="G31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18" s="1" t="s">
        <v>5339</v>
      </c>
      <c r="N318" s="1">
        <v>1043116.98</v>
      </c>
      <c r="O318" s="1" t="s">
        <v>3023</v>
      </c>
      <c r="P318" s="1" t="s">
        <v>5072</v>
      </c>
      <c r="Q318" s="1" t="s">
        <v>5071</v>
      </c>
      <c r="R318" s="1" t="s">
        <v>3020</v>
      </c>
      <c r="S318" s="1" t="s">
        <v>3019</v>
      </c>
      <c r="T318" s="1" t="s">
        <v>3093</v>
      </c>
      <c r="U318" s="1" t="s">
        <v>3017</v>
      </c>
      <c r="V318" s="1" t="s">
        <v>3619</v>
      </c>
      <c r="W318" s="1" t="s">
        <v>3015</v>
      </c>
      <c r="Y318" s="1">
        <v>43539.936921296299</v>
      </c>
      <c r="Z318" s="1">
        <v>44645</v>
      </c>
      <c r="AA318" s="1">
        <v>401768</v>
      </c>
      <c r="AB318" s="1">
        <v>44655.881226851852</v>
      </c>
      <c r="AC318" s="1" t="s">
        <v>5338</v>
      </c>
      <c r="AD318" s="1" t="s">
        <v>3013</v>
      </c>
      <c r="AE318" s="1">
        <v>4339</v>
      </c>
      <c r="AF318" s="1">
        <v>0</v>
      </c>
      <c r="AG318" s="1" t="s">
        <v>3617</v>
      </c>
      <c r="AH318" s="1" t="s">
        <v>3086</v>
      </c>
      <c r="AI318" s="1" t="s">
        <v>3011</v>
      </c>
      <c r="AJ318" s="1" t="s">
        <v>3086</v>
      </c>
      <c r="AK318" s="1" t="s">
        <v>3010</v>
      </c>
      <c r="AL318" s="1" t="s">
        <v>3009</v>
      </c>
      <c r="AM318" s="1" t="s">
        <v>3008</v>
      </c>
      <c r="AN318" s="1" t="s">
        <v>3007</v>
      </c>
      <c r="AS318" s="1" t="s">
        <v>3006</v>
      </c>
      <c r="AT318" s="1" t="s">
        <v>3006</v>
      </c>
      <c r="AX318" s="1" t="s">
        <v>4319</v>
      </c>
      <c r="AY318" s="1" t="s">
        <v>2995</v>
      </c>
      <c r="AZ318" s="1" t="s">
        <v>4277</v>
      </c>
      <c r="BA318" s="1">
        <v>612678.04815049004</v>
      </c>
      <c r="BB318" s="1">
        <v>5469718.0607997803</v>
      </c>
      <c r="BC318" s="1">
        <v>10</v>
      </c>
      <c r="BD318" s="1" t="s">
        <v>3588</v>
      </c>
      <c r="BE318" s="1">
        <v>1045.1300000000001</v>
      </c>
      <c r="BG318" s="1">
        <v>42263</v>
      </c>
      <c r="BN318" s="1" t="s">
        <v>3004</v>
      </c>
      <c r="BO318" s="1" t="s">
        <v>4844</v>
      </c>
      <c r="BP318" s="1" t="s">
        <v>4843</v>
      </c>
      <c r="BQ318" s="1" t="s">
        <v>5294</v>
      </c>
      <c r="BR318" s="1" t="s">
        <v>3223</v>
      </c>
      <c r="BV318" s="1" t="s">
        <v>2997</v>
      </c>
      <c r="BW318" s="1" t="s">
        <v>1503</v>
      </c>
      <c r="BX318" s="1" t="s">
        <v>2996</v>
      </c>
      <c r="BY318" s="1" t="s">
        <v>2995</v>
      </c>
      <c r="CB318" s="1" t="s">
        <v>2994</v>
      </c>
      <c r="CC318" s="1" t="s">
        <v>2993</v>
      </c>
      <c r="CD318" s="1" t="s">
        <v>2992</v>
      </c>
      <c r="CO318" s="1" t="s">
        <v>2991</v>
      </c>
      <c r="CP318" s="1" t="s">
        <v>5337</v>
      </c>
      <c r="CW318" s="1" t="s">
        <v>4315</v>
      </c>
      <c r="CX318" s="1" t="s">
        <v>5336</v>
      </c>
      <c r="CY318" s="1" t="s">
        <v>4313</v>
      </c>
      <c r="CZ318" s="1" t="s">
        <v>5288</v>
      </c>
    </row>
    <row r="319" spans="1:104" x14ac:dyDescent="0.2">
      <c r="A319" s="1">
        <f t="shared" si="27"/>
        <v>1043243.38</v>
      </c>
      <c r="C319" s="1" t="str">
        <f t="shared" si="28"/>
        <v>WD</v>
      </c>
      <c r="D319" s="12">
        <f>INDEX(families!$A:$A,MATCH(E319,families!$B:$B,0))</f>
        <v>39</v>
      </c>
      <c r="E319" s="2" t="str">
        <f t="shared" si="29"/>
        <v>WD</v>
      </c>
      <c r="F319" s="1" t="str">
        <f>IF(_xlfn.SINGLE('~10 Other Crossings'!TypeCL)="WC","",_xlfn.CONCAT(UPPER(_xlfn.SINGLE(Description)),IF(ISBLANK(_xlfn.SINGLE(CrossingIdentifierDescription)),""," ["&amp;_xlfn.SINGLE(CrossingIdentifierDescription)&amp;"]")," (",_xlfn.SINGLE(PXID),")"))</f>
        <v>CULVERT (P5777.0)</v>
      </c>
      <c r="G31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19" s="1" t="s">
        <v>5335</v>
      </c>
      <c r="N319" s="1">
        <v>1043243.38</v>
      </c>
      <c r="O319" s="1" t="s">
        <v>3023</v>
      </c>
      <c r="P319" s="1" t="s">
        <v>3625</v>
      </c>
      <c r="Q319" s="1" t="s">
        <v>5334</v>
      </c>
      <c r="R319" s="1" t="s">
        <v>3019</v>
      </c>
      <c r="S319" s="1" t="s">
        <v>3019</v>
      </c>
      <c r="T319" s="1" t="s">
        <v>3093</v>
      </c>
      <c r="U319" s="1" t="s">
        <v>3017</v>
      </c>
      <c r="V319" s="1" t="s">
        <v>5333</v>
      </c>
      <c r="W319" s="1" t="s">
        <v>3015</v>
      </c>
      <c r="Y319" s="1">
        <v>43991.812638888892</v>
      </c>
      <c r="Z319" s="1">
        <v>44645</v>
      </c>
      <c r="AA319" s="1">
        <v>401768</v>
      </c>
      <c r="AB319" s="1">
        <v>44655.881238425929</v>
      </c>
      <c r="AC319" s="1" t="s">
        <v>5332</v>
      </c>
      <c r="AD319" s="1" t="s">
        <v>3013</v>
      </c>
      <c r="AE319" s="1">
        <v>5777</v>
      </c>
      <c r="AF319" s="1">
        <v>0</v>
      </c>
      <c r="AI319" s="1" t="s">
        <v>3011</v>
      </c>
      <c r="AK319" s="1" t="s">
        <v>3010</v>
      </c>
      <c r="AL319" s="1" t="s">
        <v>3009</v>
      </c>
      <c r="AM319" s="1" t="s">
        <v>3174</v>
      </c>
      <c r="AN319" s="1" t="s">
        <v>3007</v>
      </c>
      <c r="AT319" s="1" t="s">
        <v>3006</v>
      </c>
      <c r="AY319" s="1" t="s">
        <v>2995</v>
      </c>
      <c r="AZ319" s="1" t="s">
        <v>4277</v>
      </c>
      <c r="BA319" s="1">
        <v>612576.60699004994</v>
      </c>
      <c r="BB319" s="1">
        <v>5469649.5400005598</v>
      </c>
      <c r="BC319" s="1">
        <v>10</v>
      </c>
      <c r="BN319" s="1" t="s">
        <v>3004</v>
      </c>
      <c r="BO319" s="1" t="s">
        <v>4844</v>
      </c>
      <c r="BP319" s="1" t="s">
        <v>4843</v>
      </c>
      <c r="BQ319" s="1" t="s">
        <v>5294</v>
      </c>
      <c r="BR319" s="1" t="s">
        <v>3223</v>
      </c>
      <c r="BV319" s="1" t="s">
        <v>2997</v>
      </c>
      <c r="BW319" s="1" t="s">
        <v>1503</v>
      </c>
      <c r="BX319" s="1" t="s">
        <v>2996</v>
      </c>
      <c r="BY319" s="1" t="s">
        <v>2995</v>
      </c>
      <c r="CB319" s="1" t="s">
        <v>2994</v>
      </c>
      <c r="CC319" s="1" t="s">
        <v>2993</v>
      </c>
      <c r="CD319" s="1" t="s">
        <v>2992</v>
      </c>
      <c r="CO319" s="1" t="s">
        <v>2991</v>
      </c>
      <c r="CP319" s="1" t="s">
        <v>5331</v>
      </c>
      <c r="CX319" s="1" t="s">
        <v>5330</v>
      </c>
      <c r="CZ319" s="1" t="s">
        <v>5272</v>
      </c>
    </row>
    <row r="320" spans="1:104" x14ac:dyDescent="0.2">
      <c r="A320" s="1">
        <f t="shared" si="27"/>
        <v>1043293.14</v>
      </c>
      <c r="C320" s="1" t="str">
        <f t="shared" si="28"/>
        <v>RD</v>
      </c>
      <c r="D320" s="12">
        <f>INDEX(families!$A:$A,MATCH(E320,families!$B:$B,0))</f>
        <v>31</v>
      </c>
      <c r="E320" s="2" t="str">
        <f t="shared" si="29"/>
        <v>RD</v>
      </c>
      <c r="F320" s="1" t="str">
        <f>IF(_xlfn.SINGLE('~10 Other Crossings'!TypeCL)="WC","",_xlfn.CONCAT(UPPER(_xlfn.SINGLE(Description)),IF(ISBLANK(_xlfn.SINGLE(CrossingIdentifierDescription)),""," ["&amp;_xlfn.SINGLE(CrossingIdentifierDescription)&amp;"]")," (",_xlfn.SINGLE(PXID),")"))</f>
        <v>TOMBERRY ROAD (T5045.0)</v>
      </c>
      <c r="G32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01-13283-M002-XH0328501</v>
      </c>
      <c r="M320" s="1" t="s">
        <v>5329</v>
      </c>
      <c r="N320" s="1">
        <v>1043293.14</v>
      </c>
      <c r="O320" s="1" t="s">
        <v>3023</v>
      </c>
      <c r="P320" s="1" t="s">
        <v>5328</v>
      </c>
      <c r="Q320" s="1" t="s">
        <v>5327</v>
      </c>
      <c r="R320" s="1" t="s">
        <v>3019</v>
      </c>
      <c r="S320" s="1" t="s">
        <v>3019</v>
      </c>
      <c r="T320" s="1" t="s">
        <v>3093</v>
      </c>
      <c r="U320" s="1" t="s">
        <v>3040</v>
      </c>
      <c r="V320" s="1" t="s">
        <v>5324</v>
      </c>
      <c r="W320" s="1" t="s">
        <v>3122</v>
      </c>
      <c r="Y320" s="1">
        <v>43991.812638888892</v>
      </c>
      <c r="Z320" s="1">
        <v>44645</v>
      </c>
      <c r="AA320" s="1">
        <v>401768</v>
      </c>
      <c r="AB320" s="1">
        <v>44648.866064814814</v>
      </c>
      <c r="AC320" s="1" t="s">
        <v>5326</v>
      </c>
      <c r="AD320" s="1" t="s">
        <v>3041</v>
      </c>
      <c r="AE320" s="1">
        <v>5045</v>
      </c>
      <c r="AF320" s="1">
        <v>0</v>
      </c>
      <c r="AI320" s="1" t="s">
        <v>3011</v>
      </c>
      <c r="AK320" s="1" t="s">
        <v>3039</v>
      </c>
      <c r="AL320" s="1" t="s">
        <v>3009</v>
      </c>
      <c r="AM320" s="1" t="s">
        <v>735</v>
      </c>
      <c r="AY320" s="1" t="s">
        <v>3083</v>
      </c>
      <c r="AZ320" s="1" t="s">
        <v>4277</v>
      </c>
      <c r="BA320" s="1">
        <v>612535.17597095994</v>
      </c>
      <c r="BB320" s="1">
        <v>5469627.6900430899</v>
      </c>
      <c r="BC320" s="1">
        <v>10</v>
      </c>
      <c r="BN320" s="1" t="s">
        <v>3004</v>
      </c>
      <c r="BO320" s="1" t="s">
        <v>4844</v>
      </c>
      <c r="BP320" s="1" t="s">
        <v>4843</v>
      </c>
      <c r="BQ320" s="1" t="s">
        <v>5294</v>
      </c>
      <c r="BR320" s="1" t="s">
        <v>3223</v>
      </c>
      <c r="BS320" s="1" t="s">
        <v>5311</v>
      </c>
      <c r="BT320" s="1" t="s">
        <v>5325</v>
      </c>
      <c r="BV320" s="1" t="s">
        <v>2997</v>
      </c>
      <c r="BX320" s="1" t="s">
        <v>5324</v>
      </c>
      <c r="BY320" s="1" t="s">
        <v>3083</v>
      </c>
      <c r="CB320" s="1" t="s">
        <v>5323</v>
      </c>
      <c r="CD320" s="1" t="s">
        <v>3260</v>
      </c>
      <c r="CO320" s="1" t="s">
        <v>3117</v>
      </c>
      <c r="CP320" s="1" t="s">
        <v>5322</v>
      </c>
      <c r="CZ320" s="1" t="s">
        <v>5321</v>
      </c>
    </row>
    <row r="321" spans="1:104" x14ac:dyDescent="0.2">
      <c r="A321" s="1">
        <f t="shared" si="27"/>
        <v>1043296.31</v>
      </c>
      <c r="C321" s="1" t="str">
        <f t="shared" si="28"/>
        <v>OE</v>
      </c>
      <c r="D321" s="12">
        <f>INDEX(families!$A:$A,MATCH(E321,families!$B:$B,0))</f>
        <v>28</v>
      </c>
      <c r="E321" s="2" t="str">
        <f t="shared" si="29"/>
        <v>OE</v>
      </c>
      <c r="F321" s="1" t="str">
        <f>IF(_xlfn.SINGLE('~10 Other Crossings'!TypeCL)="WC","",_xlfn.CONCAT(UPPER(_xlfn.SINGLE(Description)),IF(ISBLANK(_xlfn.SINGLE(CrossingIdentifierDescription)),""," ["&amp;_xlfn.SINGLE(CrossingIdentifierDescription)&amp;"]")," (",_xlfn.SINGLE(PXID),")"))</f>
        <v>BC HYDRO O/H DISTRIBUTION [O/H POWER CABLE] (U5215.0)</v>
      </c>
      <c r="G32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321" s="1" t="s">
        <v>5320</v>
      </c>
      <c r="N321" s="1">
        <v>1043296.31</v>
      </c>
      <c r="O321" s="1" t="s">
        <v>3023</v>
      </c>
      <c r="P321" s="1" t="s">
        <v>5319</v>
      </c>
      <c r="Q321" s="1" t="s">
        <v>5318</v>
      </c>
      <c r="R321" s="1" t="s">
        <v>3020</v>
      </c>
      <c r="S321" s="1" t="s">
        <v>3019</v>
      </c>
      <c r="T321" s="1" t="s">
        <v>3093</v>
      </c>
      <c r="U321" s="1" t="s">
        <v>3092</v>
      </c>
      <c r="V321" s="1" t="s">
        <v>3091</v>
      </c>
      <c r="W321" s="1" t="s">
        <v>3090</v>
      </c>
      <c r="Y321" s="1">
        <v>43537.897627314815</v>
      </c>
      <c r="Z321" s="1">
        <v>44645</v>
      </c>
      <c r="AA321" s="1">
        <v>401768</v>
      </c>
      <c r="AB321" s="1">
        <v>44648.866041666668</v>
      </c>
      <c r="AC321" s="1" t="s">
        <v>5317</v>
      </c>
      <c r="AD321" s="1" t="s">
        <v>3056</v>
      </c>
      <c r="AE321" s="1">
        <v>5215</v>
      </c>
      <c r="AF321" s="1">
        <v>0</v>
      </c>
      <c r="AG321" s="1" t="s">
        <v>3092</v>
      </c>
      <c r="AI321" s="1" t="s">
        <v>3011</v>
      </c>
      <c r="AK321" s="1" t="s">
        <v>3010</v>
      </c>
      <c r="AL321" s="1" t="s">
        <v>3009</v>
      </c>
      <c r="AM321" s="1" t="s">
        <v>3085</v>
      </c>
      <c r="AS321" s="1" t="s">
        <v>3006</v>
      </c>
      <c r="AT321" s="1" t="s">
        <v>1020</v>
      </c>
      <c r="AY321" s="1" t="s">
        <v>2995</v>
      </c>
      <c r="AZ321" s="1" t="s">
        <v>4277</v>
      </c>
      <c r="BA321" s="1">
        <v>612534.01096635999</v>
      </c>
      <c r="BB321" s="1">
        <v>5469624.7400999898</v>
      </c>
      <c r="BC321" s="1">
        <v>10</v>
      </c>
      <c r="BN321" s="1" t="s">
        <v>3004</v>
      </c>
      <c r="BO321" s="1" t="s">
        <v>4844</v>
      </c>
      <c r="BP321" s="1" t="s">
        <v>4843</v>
      </c>
      <c r="BQ321" s="1" t="s">
        <v>5294</v>
      </c>
      <c r="BR321" s="1" t="s">
        <v>3223</v>
      </c>
      <c r="BS321" s="1" t="s">
        <v>5311</v>
      </c>
      <c r="BV321" s="1" t="s">
        <v>2997</v>
      </c>
      <c r="BW321" s="1" t="s">
        <v>1020</v>
      </c>
      <c r="BX321" s="1" t="s">
        <v>3194</v>
      </c>
      <c r="BY321" s="1" t="s">
        <v>2995</v>
      </c>
      <c r="CB321" s="1" t="s">
        <v>3193</v>
      </c>
      <c r="CC321" s="1" t="s">
        <v>3192</v>
      </c>
      <c r="CD321" s="1" t="s">
        <v>3035</v>
      </c>
      <c r="CO321" s="1" t="s">
        <v>3318</v>
      </c>
      <c r="CP321" s="1" t="s">
        <v>5316</v>
      </c>
      <c r="CX321" s="1" t="s">
        <v>5309</v>
      </c>
      <c r="CY321" s="1" t="s">
        <v>4313</v>
      </c>
      <c r="CZ321" s="1" t="s">
        <v>5260</v>
      </c>
    </row>
    <row r="322" spans="1:104" x14ac:dyDescent="0.2">
      <c r="A322" s="1">
        <f t="shared" si="27"/>
        <v>1043296.31</v>
      </c>
      <c r="C322" s="1" t="str">
        <f t="shared" si="28"/>
        <v>OC</v>
      </c>
      <c r="D322" s="12">
        <f>INDEX(families!$A:$A,MATCH(E322,families!$B:$B,0))</f>
        <v>27</v>
      </c>
      <c r="E322" s="2" t="str">
        <f t="shared" si="29"/>
        <v>OC</v>
      </c>
      <c r="F322" s="1" t="str">
        <f>IF(_xlfn.SINGLE('~10 Other Crossings'!TypeCL)="WC","",_xlfn.CONCAT(UPPER(_xlfn.SINGLE(Description)),IF(ISBLANK(_xlfn.SINGLE(CrossingIdentifierDescription)),""," ["&amp;_xlfn.SINGLE(CrossingIdentifierDescription)&amp;"]")," (",_xlfn.SINGLE(PXID),")"))</f>
        <v>TELUS O/H COMMUNICATIONS CABLE [O/H COMMUNICATIONS CABLE] (U5265.0)</v>
      </c>
      <c r="G32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322" s="1" t="s">
        <v>5315</v>
      </c>
      <c r="N322" s="1">
        <v>1043296.31</v>
      </c>
      <c r="O322" s="1" t="s">
        <v>3023</v>
      </c>
      <c r="P322" s="1" t="s">
        <v>5314</v>
      </c>
      <c r="Q322" s="1" t="s">
        <v>5313</v>
      </c>
      <c r="R322" s="1" t="s">
        <v>3020</v>
      </c>
      <c r="S322" s="1" t="s">
        <v>3019</v>
      </c>
      <c r="T322" s="1" t="s">
        <v>3093</v>
      </c>
      <c r="U322" s="1" t="s">
        <v>3100</v>
      </c>
      <c r="V322" s="1" t="s">
        <v>3103</v>
      </c>
      <c r="W322" s="1" t="s">
        <v>3102</v>
      </c>
      <c r="Y322" s="1">
        <v>43537.897974537038</v>
      </c>
      <c r="Z322" s="1">
        <v>44645</v>
      </c>
      <c r="AA322" s="1">
        <v>401768</v>
      </c>
      <c r="AB322" s="1">
        <v>44648.866041666668</v>
      </c>
      <c r="AC322" s="1" t="s">
        <v>5312</v>
      </c>
      <c r="AD322" s="1" t="s">
        <v>3056</v>
      </c>
      <c r="AE322" s="1">
        <v>5265</v>
      </c>
      <c r="AF322" s="1">
        <v>0</v>
      </c>
      <c r="AG322" s="1" t="s">
        <v>3100</v>
      </c>
      <c r="AI322" s="1" t="s">
        <v>3011</v>
      </c>
      <c r="AK322" s="1" t="s">
        <v>3010</v>
      </c>
      <c r="AL322" s="1" t="s">
        <v>3009</v>
      </c>
      <c r="AM322" s="1" t="s">
        <v>3099</v>
      </c>
      <c r="AS322" s="1" t="s">
        <v>3006</v>
      </c>
      <c r="AT322" s="1" t="s">
        <v>1020</v>
      </c>
      <c r="AY322" s="1" t="s">
        <v>2995</v>
      </c>
      <c r="AZ322" s="1" t="s">
        <v>4277</v>
      </c>
      <c r="BA322" s="1">
        <v>612534.01096635999</v>
      </c>
      <c r="BB322" s="1">
        <v>5469624.7400999898</v>
      </c>
      <c r="BC322" s="1">
        <v>10</v>
      </c>
      <c r="BN322" s="1" t="s">
        <v>3004</v>
      </c>
      <c r="BO322" s="1" t="s">
        <v>4844</v>
      </c>
      <c r="BP322" s="1" t="s">
        <v>4843</v>
      </c>
      <c r="BQ322" s="1" t="s">
        <v>5294</v>
      </c>
      <c r="BR322" s="1" t="s">
        <v>3223</v>
      </c>
      <c r="BS322" s="1" t="s">
        <v>5311</v>
      </c>
      <c r="BV322" s="1" t="s">
        <v>2997</v>
      </c>
      <c r="BW322" s="1" t="s">
        <v>1020</v>
      </c>
      <c r="BX322" s="1" t="s">
        <v>3194</v>
      </c>
      <c r="BY322" s="1" t="s">
        <v>2995</v>
      </c>
      <c r="CB322" s="1" t="s">
        <v>3193</v>
      </c>
      <c r="CC322" s="1" t="s">
        <v>3192</v>
      </c>
      <c r="CD322" s="1" t="s">
        <v>3035</v>
      </c>
      <c r="CO322" s="1" t="s">
        <v>3318</v>
      </c>
      <c r="CP322" s="1" t="s">
        <v>5310</v>
      </c>
      <c r="CX322" s="1" t="s">
        <v>5309</v>
      </c>
      <c r="CY322" s="1" t="s">
        <v>4313</v>
      </c>
      <c r="CZ322" s="1" t="s">
        <v>5251</v>
      </c>
    </row>
    <row r="323" spans="1:104" x14ac:dyDescent="0.2">
      <c r="A323" s="1">
        <f t="shared" si="27"/>
        <v>1043410.58</v>
      </c>
      <c r="C323" s="1" t="str">
        <f t="shared" si="28"/>
        <v>OE</v>
      </c>
      <c r="D323" s="12">
        <f>INDEX(families!$A:$A,MATCH(E323,families!$B:$B,0))</f>
        <v>28</v>
      </c>
      <c r="E323" s="2" t="str">
        <f t="shared" si="29"/>
        <v>OE</v>
      </c>
      <c r="F323" s="1" t="str">
        <f>IF(_xlfn.SINGLE('~10 Other Crossings'!TypeCL)="WC","",_xlfn.CONCAT(UPPER(_xlfn.SINGLE(Description)),IF(ISBLANK(_xlfn.SINGLE(CrossingIdentifierDescription)),""," ["&amp;_xlfn.SINGLE(CrossingIdentifierDescription)&amp;"]")," (",_xlfn.SINGLE(PXID),")"))</f>
        <v>BC HYDRO O/H DISTRIBUTION (U7004.0)</v>
      </c>
      <c r="G32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323" s="1" t="s">
        <v>5308</v>
      </c>
      <c r="N323" s="1">
        <v>1043410.58</v>
      </c>
      <c r="O323" s="1" t="s">
        <v>3023</v>
      </c>
      <c r="P323" s="1" t="s">
        <v>3384</v>
      </c>
      <c r="Q323" s="1" t="s">
        <v>3383</v>
      </c>
      <c r="R323" s="1" t="s">
        <v>3019</v>
      </c>
      <c r="S323" s="1" t="s">
        <v>3019</v>
      </c>
      <c r="T323" s="1" t="s">
        <v>3093</v>
      </c>
      <c r="U323" s="1" t="s">
        <v>3092</v>
      </c>
      <c r="V323" s="1" t="s">
        <v>3091</v>
      </c>
      <c r="W323" s="1" t="s">
        <v>3090</v>
      </c>
      <c r="Y323" s="1">
        <v>43999.918912037036</v>
      </c>
      <c r="Z323" s="1">
        <v>44645</v>
      </c>
      <c r="AA323" s="1">
        <v>401768</v>
      </c>
      <c r="AB323" s="1">
        <v>44648.866064814814</v>
      </c>
      <c r="AC323" s="1" t="s">
        <v>5307</v>
      </c>
      <c r="AD323" s="1" t="s">
        <v>3056</v>
      </c>
      <c r="AE323" s="1">
        <v>7004</v>
      </c>
      <c r="AF323" s="1">
        <v>0</v>
      </c>
      <c r="AI323" s="1" t="s">
        <v>3011</v>
      </c>
      <c r="AK323" s="1" t="s">
        <v>3010</v>
      </c>
      <c r="AL323" s="1" t="s">
        <v>3009</v>
      </c>
      <c r="AM323" s="1" t="s">
        <v>3085</v>
      </c>
      <c r="AT323" s="1" t="s">
        <v>1020</v>
      </c>
      <c r="AX323" s="1" t="s">
        <v>5306</v>
      </c>
      <c r="AY323" s="1" t="s">
        <v>2995</v>
      </c>
      <c r="AZ323" s="1" t="s">
        <v>4277</v>
      </c>
      <c r="BA323" s="1">
        <v>612494.34</v>
      </c>
      <c r="BB323" s="1">
        <v>5469517.6399999997</v>
      </c>
      <c r="BC323" s="1">
        <v>10</v>
      </c>
      <c r="BN323" s="1" t="s">
        <v>3004</v>
      </c>
      <c r="BO323" s="1" t="s">
        <v>4844</v>
      </c>
      <c r="BP323" s="1" t="s">
        <v>4843</v>
      </c>
      <c r="BQ323" s="1" t="s">
        <v>5294</v>
      </c>
      <c r="BR323" s="1" t="s">
        <v>3223</v>
      </c>
      <c r="BS323" s="1" t="s">
        <v>5301</v>
      </c>
      <c r="BT323" s="1" t="s">
        <v>5292</v>
      </c>
      <c r="BV323" s="1" t="s">
        <v>2997</v>
      </c>
      <c r="BW323" s="1" t="s">
        <v>1020</v>
      </c>
      <c r="BX323" s="1" t="s">
        <v>3194</v>
      </c>
      <c r="BY323" s="1" t="s">
        <v>2995</v>
      </c>
      <c r="CB323" s="1" t="s">
        <v>3193</v>
      </c>
      <c r="CC323" s="1" t="s">
        <v>3192</v>
      </c>
      <c r="CD323" s="1" t="s">
        <v>3035</v>
      </c>
      <c r="CO323" s="1" t="s">
        <v>3318</v>
      </c>
      <c r="CP323" s="1" t="s">
        <v>5305</v>
      </c>
      <c r="CX323" s="1" t="s">
        <v>5299</v>
      </c>
      <c r="CZ323" s="1" t="s">
        <v>5246</v>
      </c>
    </row>
    <row r="324" spans="1:104" x14ac:dyDescent="0.2">
      <c r="A324" s="1">
        <f t="shared" si="27"/>
        <v>1043410.7</v>
      </c>
      <c r="C324" s="1" t="str">
        <f t="shared" si="28"/>
        <v>OC</v>
      </c>
      <c r="D324" s="12">
        <f>INDEX(families!$A:$A,MATCH(E324,families!$B:$B,0))</f>
        <v>27</v>
      </c>
      <c r="E324" s="2" t="str">
        <f t="shared" si="29"/>
        <v>OC</v>
      </c>
      <c r="F324" s="1" t="str">
        <f>IF(_xlfn.SINGLE('~10 Other Crossings'!TypeCL)="WC","",_xlfn.CONCAT(UPPER(_xlfn.SINGLE(Description)),IF(ISBLANK(_xlfn.SINGLE(CrossingIdentifierDescription)),""," ["&amp;_xlfn.SINGLE(CrossingIdentifierDescription)&amp;"]")," (",_xlfn.SINGLE(PXID),")"))</f>
        <v>TELUS O/H COMMUNICATIONS CABLE (U7005.0)</v>
      </c>
      <c r="G32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324" s="1" t="s">
        <v>5304</v>
      </c>
      <c r="N324" s="1">
        <v>1043410.7</v>
      </c>
      <c r="O324" s="1" t="s">
        <v>3023</v>
      </c>
      <c r="P324" s="1" t="s">
        <v>3384</v>
      </c>
      <c r="Q324" s="1" t="s">
        <v>3383</v>
      </c>
      <c r="R324" s="1" t="s">
        <v>3019</v>
      </c>
      <c r="S324" s="1" t="s">
        <v>3019</v>
      </c>
      <c r="T324" s="1" t="s">
        <v>3093</v>
      </c>
      <c r="U324" s="1" t="s">
        <v>3100</v>
      </c>
      <c r="V324" s="1" t="s">
        <v>3103</v>
      </c>
      <c r="W324" s="1" t="s">
        <v>3102</v>
      </c>
      <c r="Y324" s="1">
        <v>43999.918912037036</v>
      </c>
      <c r="Z324" s="1">
        <v>44645</v>
      </c>
      <c r="AA324" s="1">
        <v>401768</v>
      </c>
      <c r="AB324" s="1">
        <v>44648.866064814814</v>
      </c>
      <c r="AC324" s="1" t="s">
        <v>5303</v>
      </c>
      <c r="AD324" s="1" t="s">
        <v>3056</v>
      </c>
      <c r="AE324" s="1">
        <v>7005</v>
      </c>
      <c r="AF324" s="1">
        <v>0</v>
      </c>
      <c r="AI324" s="1" t="s">
        <v>3011</v>
      </c>
      <c r="AK324" s="1" t="s">
        <v>3010</v>
      </c>
      <c r="AL324" s="1" t="s">
        <v>3009</v>
      </c>
      <c r="AM324" s="1" t="s">
        <v>3099</v>
      </c>
      <c r="AT324" s="1" t="s">
        <v>1020</v>
      </c>
      <c r="AX324" s="1" t="s">
        <v>5302</v>
      </c>
      <c r="AY324" s="1" t="s">
        <v>2995</v>
      </c>
      <c r="AZ324" s="1" t="s">
        <v>4277</v>
      </c>
      <c r="BA324" s="1">
        <v>612494.22699999996</v>
      </c>
      <c r="BB324" s="1">
        <v>5469517.5470000003</v>
      </c>
      <c r="BC324" s="1">
        <v>10</v>
      </c>
      <c r="BN324" s="1" t="s">
        <v>3004</v>
      </c>
      <c r="BO324" s="1" t="s">
        <v>4844</v>
      </c>
      <c r="BP324" s="1" t="s">
        <v>4843</v>
      </c>
      <c r="BQ324" s="1" t="s">
        <v>5294</v>
      </c>
      <c r="BR324" s="1" t="s">
        <v>3223</v>
      </c>
      <c r="BS324" s="1" t="s">
        <v>5301</v>
      </c>
      <c r="BT324" s="1" t="s">
        <v>5292</v>
      </c>
      <c r="BV324" s="1" t="s">
        <v>2997</v>
      </c>
      <c r="BW324" s="1" t="s">
        <v>1020</v>
      </c>
      <c r="BX324" s="1" t="s">
        <v>3194</v>
      </c>
      <c r="BY324" s="1" t="s">
        <v>2995</v>
      </c>
      <c r="CB324" s="1" t="s">
        <v>3193</v>
      </c>
      <c r="CC324" s="1" t="s">
        <v>3192</v>
      </c>
      <c r="CD324" s="1" t="s">
        <v>3035</v>
      </c>
      <c r="CO324" s="1" t="s">
        <v>3318</v>
      </c>
      <c r="CP324" s="1" t="s">
        <v>5300</v>
      </c>
      <c r="CX324" s="1" t="s">
        <v>5299</v>
      </c>
      <c r="CZ324" s="1" t="s">
        <v>5242</v>
      </c>
    </row>
    <row r="325" spans="1:104" x14ac:dyDescent="0.2">
      <c r="A325" s="1">
        <f t="shared" si="27"/>
        <v>1043431.26</v>
      </c>
      <c r="C325" s="1" t="str">
        <f t="shared" si="28"/>
        <v>RD</v>
      </c>
      <c r="D325" s="12">
        <f>INDEX(families!$A:$A,MATCH(E325,families!$B:$B,0))</f>
        <v>31</v>
      </c>
      <c r="E325" s="2" t="str">
        <f t="shared" si="29"/>
        <v>RD</v>
      </c>
      <c r="F325" s="1" t="str">
        <f>IF(_xlfn.SINGLE('~10 Other Crossings'!TypeCL)="WC","",_xlfn.CONCAT(UPPER(_xlfn.SINGLE(Description)),IF(ISBLANK(_xlfn.SINGLE(CrossingIdentifierDescription)),""," ["&amp;_xlfn.SINGLE(CrossingIdentifierDescription)&amp;"]")," (",_xlfn.SINGLE(PXID),")"))</f>
        <v>ROAD [Road] (T4632.0)</v>
      </c>
      <c r="G32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325" s="1" t="s">
        <v>5298</v>
      </c>
      <c r="N325" s="1">
        <v>1043431.26</v>
      </c>
      <c r="O325" s="1" t="s">
        <v>3023</v>
      </c>
      <c r="P325" s="1" t="s">
        <v>5297</v>
      </c>
      <c r="Q325" s="1" t="s">
        <v>5296</v>
      </c>
      <c r="R325" s="1" t="s">
        <v>3020</v>
      </c>
      <c r="S325" s="1" t="s">
        <v>3019</v>
      </c>
      <c r="T325" s="1" t="s">
        <v>3093</v>
      </c>
      <c r="U325" s="1" t="s">
        <v>3040</v>
      </c>
      <c r="V325" s="1" t="s">
        <v>3040</v>
      </c>
      <c r="W325" s="1" t="s">
        <v>4506</v>
      </c>
      <c r="Y325" s="1">
        <v>43537.943206018521</v>
      </c>
      <c r="Z325" s="1">
        <v>44645</v>
      </c>
      <c r="AA325" s="1">
        <v>401768</v>
      </c>
      <c r="AB325" s="1">
        <v>44648.866041666668</v>
      </c>
      <c r="AC325" s="1" t="s">
        <v>5295</v>
      </c>
      <c r="AD325" s="1" t="s">
        <v>3041</v>
      </c>
      <c r="AE325" s="1">
        <v>4632</v>
      </c>
      <c r="AF325" s="1">
        <v>0</v>
      </c>
      <c r="AG325" s="1" t="s">
        <v>3039</v>
      </c>
      <c r="AH325" s="1" t="s">
        <v>3086</v>
      </c>
      <c r="AI325" s="1" t="s">
        <v>3011</v>
      </c>
      <c r="AJ325" s="1" t="s">
        <v>3086</v>
      </c>
      <c r="AK325" s="1" t="s">
        <v>3039</v>
      </c>
      <c r="AL325" s="1" t="s">
        <v>3009</v>
      </c>
      <c r="AM325" s="1" t="s">
        <v>735</v>
      </c>
      <c r="AY325" s="1" t="s">
        <v>2995</v>
      </c>
      <c r="AZ325" s="1" t="s">
        <v>4277</v>
      </c>
      <c r="BA325" s="1">
        <v>612490.35116166004</v>
      </c>
      <c r="BB325" s="1">
        <v>5469497.3807916204</v>
      </c>
      <c r="BC325" s="1">
        <v>10</v>
      </c>
      <c r="BN325" s="1" t="s">
        <v>3004</v>
      </c>
      <c r="BO325" s="1" t="s">
        <v>4844</v>
      </c>
      <c r="BP325" s="1" t="s">
        <v>4843</v>
      </c>
      <c r="BQ325" s="1" t="s">
        <v>5294</v>
      </c>
      <c r="BR325" s="1" t="s">
        <v>3223</v>
      </c>
      <c r="BS325" s="1" t="s">
        <v>5293</v>
      </c>
      <c r="BT325" s="1" t="s">
        <v>5292</v>
      </c>
      <c r="BV325" s="1" t="s">
        <v>2997</v>
      </c>
      <c r="BW325" s="1" t="s">
        <v>1981</v>
      </c>
      <c r="BX325" s="1" t="s">
        <v>3306</v>
      </c>
      <c r="BY325" s="1" t="s">
        <v>2995</v>
      </c>
      <c r="CB325" s="1" t="s">
        <v>3287</v>
      </c>
      <c r="CC325" s="1" t="s">
        <v>3286</v>
      </c>
      <c r="CD325" s="1" t="s">
        <v>3050</v>
      </c>
      <c r="CO325" s="1" t="s">
        <v>2991</v>
      </c>
      <c r="CP325" s="1" t="s">
        <v>5291</v>
      </c>
      <c r="CW325" s="1" t="s">
        <v>5290</v>
      </c>
      <c r="CX325" s="1" t="s">
        <v>5289</v>
      </c>
      <c r="CY325" s="1" t="s">
        <v>4313</v>
      </c>
      <c r="CZ325" s="1" t="s">
        <v>5235</v>
      </c>
    </row>
    <row r="326" spans="1:104" x14ac:dyDescent="0.2">
      <c r="A326" s="1">
        <f t="shared" si="27"/>
        <v>1043789.07</v>
      </c>
      <c r="C326" s="1" t="str">
        <f t="shared" si="28"/>
        <v>OE</v>
      </c>
      <c r="D326" s="12">
        <f>INDEX(families!$A:$A,MATCH(E326,families!$B:$B,0))</f>
        <v>28</v>
      </c>
      <c r="E326" s="2" t="str">
        <f t="shared" si="29"/>
        <v>OE</v>
      </c>
      <c r="F326" s="1" t="str">
        <f>IF(_xlfn.SINGLE('~10 Other Crossings'!TypeCL)="WC","",_xlfn.CONCAT(UPPER(_xlfn.SINGLE(Description)),IF(ISBLANK(_xlfn.SINGLE(CrossingIdentifierDescription)),""," ["&amp;_xlfn.SINGLE(CrossingIdentifierDescription)&amp;"]")," (",_xlfn.SINGLE(PXID),")"))</f>
        <v>BC HYDRO O/H TRANSMISSION (69KV) 60L095 [TRANSMISSION] (U4178.2)</v>
      </c>
      <c r="G32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326" s="1" t="s">
        <v>5288</v>
      </c>
      <c r="N326" s="1">
        <v>1043789.07</v>
      </c>
      <c r="O326" s="1" t="s">
        <v>3023</v>
      </c>
      <c r="P326" s="1" t="s">
        <v>5287</v>
      </c>
      <c r="Q326" s="1" t="s">
        <v>5286</v>
      </c>
      <c r="R326" s="1" t="s">
        <v>3020</v>
      </c>
      <c r="S326" s="1" t="s">
        <v>3019</v>
      </c>
      <c r="T326" s="1" t="s">
        <v>3093</v>
      </c>
      <c r="U326" s="1" t="s">
        <v>3092</v>
      </c>
      <c r="V326" s="1" t="s">
        <v>3524</v>
      </c>
      <c r="W326" s="1" t="s">
        <v>3090</v>
      </c>
      <c r="Y326" s="1">
        <v>43537.949537037035</v>
      </c>
      <c r="Z326" s="1">
        <v>44645</v>
      </c>
      <c r="AA326" s="1">
        <v>401768</v>
      </c>
      <c r="AB326" s="1">
        <v>44648.866041666668</v>
      </c>
      <c r="AC326" s="1" t="s">
        <v>5285</v>
      </c>
      <c r="AD326" s="1" t="s">
        <v>3056</v>
      </c>
      <c r="AE326" s="1">
        <v>4178</v>
      </c>
      <c r="AF326" s="1">
        <v>2</v>
      </c>
      <c r="AG326" s="1" t="s">
        <v>3277</v>
      </c>
      <c r="AH326" s="1" t="s">
        <v>3086</v>
      </c>
      <c r="AI326" s="1" t="s">
        <v>3011</v>
      </c>
      <c r="AJ326" s="1" t="s">
        <v>3086</v>
      </c>
      <c r="AK326" s="1" t="s">
        <v>3010</v>
      </c>
      <c r="AL326" s="1" t="s">
        <v>3009</v>
      </c>
      <c r="AM326" s="1" t="s">
        <v>3085</v>
      </c>
      <c r="AS326" s="1" t="s">
        <v>3006</v>
      </c>
      <c r="AT326" s="1" t="s">
        <v>1020</v>
      </c>
      <c r="AX326" s="1" t="s">
        <v>5284</v>
      </c>
      <c r="AY326" s="1" t="s">
        <v>2995</v>
      </c>
      <c r="AZ326" s="1" t="s">
        <v>4277</v>
      </c>
      <c r="BA326" s="1">
        <v>612253.31679628999</v>
      </c>
      <c r="BB326" s="1">
        <v>5469315.4356026398</v>
      </c>
      <c r="BC326" s="1">
        <v>10</v>
      </c>
      <c r="BD326" s="1" t="s">
        <v>3588</v>
      </c>
      <c r="BE326" s="1">
        <v>1045.97</v>
      </c>
      <c r="BG326" s="1">
        <v>42657</v>
      </c>
      <c r="BN326" s="1" t="s">
        <v>3004</v>
      </c>
      <c r="BO326" s="1" t="s">
        <v>4844</v>
      </c>
      <c r="BP326" s="1" t="s">
        <v>4843</v>
      </c>
      <c r="BQ326" s="1" t="s">
        <v>5201</v>
      </c>
      <c r="BR326" s="1" t="s">
        <v>3081</v>
      </c>
      <c r="BS326" s="1" t="s">
        <v>5283</v>
      </c>
      <c r="BT326" s="1" t="s">
        <v>5282</v>
      </c>
      <c r="BV326" s="1" t="s">
        <v>2997</v>
      </c>
      <c r="BW326" s="1" t="s">
        <v>1020</v>
      </c>
      <c r="BX326" s="1" t="s">
        <v>3194</v>
      </c>
      <c r="BY326" s="1" t="s">
        <v>2995</v>
      </c>
      <c r="CB326" s="1" t="s">
        <v>3193</v>
      </c>
      <c r="CC326" s="1" t="s">
        <v>3192</v>
      </c>
      <c r="CD326" s="1" t="s">
        <v>3035</v>
      </c>
      <c r="CO326" s="1" t="s">
        <v>2991</v>
      </c>
      <c r="CP326" s="1" t="s">
        <v>5281</v>
      </c>
      <c r="CW326" s="1" t="s">
        <v>5280</v>
      </c>
      <c r="CX326" s="1" t="s">
        <v>5279</v>
      </c>
      <c r="CY326" s="1" t="s">
        <v>4313</v>
      </c>
      <c r="CZ326" s="1" t="s">
        <v>5227</v>
      </c>
    </row>
    <row r="327" spans="1:104" x14ac:dyDescent="0.2">
      <c r="A327" s="1">
        <f t="shared" si="27"/>
        <v>1044034.87</v>
      </c>
      <c r="C327" s="1" t="str">
        <f t="shared" si="28"/>
        <v>UC</v>
      </c>
      <c r="D327" s="12">
        <f>INDEX(families!$A:$A,MATCH(E327,families!$B:$B,0))</f>
        <v>35</v>
      </c>
      <c r="E327" s="2" t="str">
        <f t="shared" si="29"/>
        <v>UC</v>
      </c>
      <c r="F327" s="1" t="str">
        <f>IF(_xlfn.SINGLE('~10 Other Crossings'!TypeCL)="WC","",_xlfn.CONCAT(UPPER(_xlfn.SINGLE(Description)),IF(ISBLANK(_xlfn.SINGLE(CrossingIdentifierDescription)),""," ["&amp;_xlfn.SINGLE(CrossingIdentifierDescription)&amp;"]")," (",_xlfn.SINGLE(PXID),")"))</f>
        <v>TELUS U/G FIBRE OPTIC COMMUNICATIONS CABLE (U4181.1)</v>
      </c>
      <c r="G32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01-13283-M002-XH0329001</v>
      </c>
      <c r="M327" s="1" t="s">
        <v>5278</v>
      </c>
      <c r="N327" s="1">
        <v>1044034.87</v>
      </c>
      <c r="O327" s="1" t="s">
        <v>3023</v>
      </c>
      <c r="P327" s="1" t="s">
        <v>5277</v>
      </c>
      <c r="Q327" s="1" t="s">
        <v>5276</v>
      </c>
      <c r="R327" s="1" t="s">
        <v>3020</v>
      </c>
      <c r="S327" s="1" t="s">
        <v>3019</v>
      </c>
      <c r="T327" s="1" t="s">
        <v>3093</v>
      </c>
      <c r="U327" s="1" t="s">
        <v>3821</v>
      </c>
      <c r="V327" s="1" t="s">
        <v>4438</v>
      </c>
      <c r="W327" s="1" t="s">
        <v>3102</v>
      </c>
      <c r="Y327" s="1">
        <v>43732.683067129627</v>
      </c>
      <c r="Z327" s="1">
        <v>44645</v>
      </c>
      <c r="AA327" s="1">
        <v>401768</v>
      </c>
      <c r="AB327" s="1">
        <v>44648.866053240738</v>
      </c>
      <c r="AC327" s="1" t="s">
        <v>5275</v>
      </c>
      <c r="AD327" s="1" t="s">
        <v>3056</v>
      </c>
      <c r="AE327" s="1">
        <v>4181</v>
      </c>
      <c r="AF327" s="1">
        <v>1</v>
      </c>
      <c r="AH327" s="1" t="s">
        <v>3086</v>
      </c>
      <c r="AI327" s="1" t="s">
        <v>3087</v>
      </c>
      <c r="AJ327" s="1" t="s">
        <v>3086</v>
      </c>
      <c r="AK327" s="1" t="s">
        <v>3010</v>
      </c>
      <c r="AL327" s="1" t="s">
        <v>3009</v>
      </c>
      <c r="AM327" s="1" t="s">
        <v>3818</v>
      </c>
      <c r="AN327" s="1" t="s">
        <v>3007</v>
      </c>
      <c r="AS327" s="1" t="s">
        <v>3006</v>
      </c>
      <c r="AT327" s="1" t="s">
        <v>3006</v>
      </c>
      <c r="AX327" s="1" t="s">
        <v>5274</v>
      </c>
      <c r="AY327" s="1" t="s">
        <v>3083</v>
      </c>
      <c r="AZ327" s="1" t="s">
        <v>4277</v>
      </c>
      <c r="BA327" s="1">
        <v>612040.72019051004</v>
      </c>
      <c r="BB327" s="1">
        <v>5469249.8938964</v>
      </c>
      <c r="BC327" s="1">
        <v>10</v>
      </c>
      <c r="BD327" s="1" t="s">
        <v>3082</v>
      </c>
      <c r="BE327" s="1">
        <v>1046.5</v>
      </c>
      <c r="BG327" s="1">
        <v>41949</v>
      </c>
      <c r="BN327" s="1" t="s">
        <v>3004</v>
      </c>
      <c r="BO327" s="1" t="s">
        <v>4844</v>
      </c>
      <c r="BP327" s="1" t="s">
        <v>4843</v>
      </c>
      <c r="BQ327" s="1" t="s">
        <v>5201</v>
      </c>
      <c r="BR327" s="1" t="s">
        <v>3081</v>
      </c>
      <c r="BV327" s="1" t="s">
        <v>2997</v>
      </c>
      <c r="BX327" s="1" t="s">
        <v>5255</v>
      </c>
      <c r="BY327" s="1" t="s">
        <v>2995</v>
      </c>
      <c r="CB327" s="1" t="s">
        <v>5254</v>
      </c>
      <c r="CC327" s="1" t="s">
        <v>5253</v>
      </c>
      <c r="CD327" s="1" t="s">
        <v>3035</v>
      </c>
      <c r="CO327" s="1" t="s">
        <v>2991</v>
      </c>
      <c r="CP327" s="1" t="s">
        <v>5273</v>
      </c>
      <c r="CW327" s="1" t="s">
        <v>5266</v>
      </c>
      <c r="CX327" s="1" t="s">
        <v>5265</v>
      </c>
      <c r="CY327" s="1" t="s">
        <v>4313</v>
      </c>
      <c r="CZ327" s="1" t="s">
        <v>5220</v>
      </c>
    </row>
    <row r="328" spans="1:104" x14ac:dyDescent="0.2">
      <c r="A328" s="1">
        <f t="shared" si="27"/>
        <v>1044041.07</v>
      </c>
      <c r="C328" s="1" t="str">
        <f t="shared" si="28"/>
        <v>UC</v>
      </c>
      <c r="D328" s="12">
        <f>INDEX(families!$A:$A,MATCH(E328,families!$B:$B,0))</f>
        <v>35</v>
      </c>
      <c r="E328" s="2" t="str">
        <f t="shared" si="29"/>
        <v>UC</v>
      </c>
      <c r="F328" s="1" t="str">
        <f>IF(_xlfn.SINGLE('~10 Other Crossings'!TypeCL)="WC","",_xlfn.CONCAT(UPPER(_xlfn.SINGLE(Description)),IF(ISBLANK(_xlfn.SINGLE(CrossingIdentifierDescription)),""," ["&amp;_xlfn.SINGLE(CrossingIdentifierDescription)&amp;"]")," (",_xlfn.SINGLE(PXID),")"))</f>
        <v>TELUS U/G COMMUNICATIONS CABLE (U4180.1)</v>
      </c>
      <c r="G32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01-13283-M002-XH0329001</v>
      </c>
      <c r="M328" s="1" t="s">
        <v>5272</v>
      </c>
      <c r="N328" s="1">
        <v>1044041.07</v>
      </c>
      <c r="O328" s="1" t="s">
        <v>3023</v>
      </c>
      <c r="P328" s="1" t="s">
        <v>5271</v>
      </c>
      <c r="Q328" s="1" t="s">
        <v>5270</v>
      </c>
      <c r="R328" s="1" t="s">
        <v>3020</v>
      </c>
      <c r="S328" s="1" t="s">
        <v>3019</v>
      </c>
      <c r="T328" s="1" t="s">
        <v>3093</v>
      </c>
      <c r="U328" s="1" t="s">
        <v>3821</v>
      </c>
      <c r="V328" s="1" t="s">
        <v>3820</v>
      </c>
      <c r="W328" s="1" t="s">
        <v>3102</v>
      </c>
      <c r="Y328" s="1">
        <v>43732.677152777775</v>
      </c>
      <c r="Z328" s="1">
        <v>44645</v>
      </c>
      <c r="AA328" s="1">
        <v>401768</v>
      </c>
      <c r="AB328" s="1">
        <v>44648.866053240738</v>
      </c>
      <c r="AC328" s="1" t="s">
        <v>5269</v>
      </c>
      <c r="AD328" s="1" t="s">
        <v>3056</v>
      </c>
      <c r="AE328" s="1">
        <v>4180</v>
      </c>
      <c r="AF328" s="1">
        <v>1</v>
      </c>
      <c r="AH328" s="1" t="s">
        <v>3086</v>
      </c>
      <c r="AI328" s="1" t="s">
        <v>3087</v>
      </c>
      <c r="AJ328" s="1" t="s">
        <v>3086</v>
      </c>
      <c r="AK328" s="1" t="s">
        <v>3010</v>
      </c>
      <c r="AL328" s="1" t="s">
        <v>3009</v>
      </c>
      <c r="AM328" s="1" t="s">
        <v>3818</v>
      </c>
      <c r="AN328" s="1" t="s">
        <v>3007</v>
      </c>
      <c r="AS328" s="1" t="s">
        <v>3006</v>
      </c>
      <c r="AT328" s="1" t="s">
        <v>3006</v>
      </c>
      <c r="AX328" s="1" t="s">
        <v>5268</v>
      </c>
      <c r="AY328" s="1" t="s">
        <v>3083</v>
      </c>
      <c r="AZ328" s="1" t="s">
        <v>4277</v>
      </c>
      <c r="BA328" s="1">
        <v>612038.38066972001</v>
      </c>
      <c r="BB328" s="1">
        <v>5469255.6302404199</v>
      </c>
      <c r="BC328" s="1">
        <v>10</v>
      </c>
      <c r="BD328" s="1" t="s">
        <v>3082</v>
      </c>
      <c r="BE328" s="1">
        <v>1046.5</v>
      </c>
      <c r="BG328" s="1">
        <v>41949</v>
      </c>
      <c r="BN328" s="1" t="s">
        <v>3004</v>
      </c>
      <c r="BO328" s="1" t="s">
        <v>4844</v>
      </c>
      <c r="BP328" s="1" t="s">
        <v>4843</v>
      </c>
      <c r="BQ328" s="1" t="s">
        <v>5201</v>
      </c>
      <c r="BR328" s="1" t="s">
        <v>3081</v>
      </c>
      <c r="BV328" s="1" t="s">
        <v>2997</v>
      </c>
      <c r="BX328" s="1" t="s">
        <v>5255</v>
      </c>
      <c r="BY328" s="1" t="s">
        <v>2995</v>
      </c>
      <c r="CB328" s="1" t="s">
        <v>5254</v>
      </c>
      <c r="CC328" s="1" t="s">
        <v>5253</v>
      </c>
      <c r="CD328" s="1" t="s">
        <v>3035</v>
      </c>
      <c r="CO328" s="1" t="s">
        <v>2991</v>
      </c>
      <c r="CP328" s="1" t="s">
        <v>5267</v>
      </c>
      <c r="CW328" s="1" t="s">
        <v>5266</v>
      </c>
      <c r="CX328" s="1" t="s">
        <v>5265</v>
      </c>
      <c r="CY328" s="1" t="s">
        <v>4313</v>
      </c>
      <c r="CZ328" s="1" t="s">
        <v>5211</v>
      </c>
    </row>
    <row r="329" spans="1:104" x14ac:dyDescent="0.2">
      <c r="A329" s="1">
        <f t="shared" si="27"/>
        <v>1044048.96</v>
      </c>
      <c r="C329" s="1" t="str">
        <f t="shared" si="28"/>
        <v>HW</v>
      </c>
      <c r="D329" s="12">
        <f>INDEX(families!$A:$A,MATCH(E329,families!$B:$B,0))</f>
        <v>26</v>
      </c>
      <c r="E329" s="2" t="str">
        <f t="shared" si="29"/>
        <v>HW</v>
      </c>
      <c r="F329" s="1" t="str">
        <f>IF(_xlfn.SINGLE('~10 Other Crossings'!TypeCL)="WC","",_xlfn.CONCAT(UPPER(_xlfn.SINGLE(Description)),IF(ISBLANK(_xlfn.SINGLE(CrossingIdentifierDescription)),""," ["&amp;_xlfn.SINGLE(CrossingIdentifierDescription)&amp;"]")," (",_xlfn.SINGLE(PXID),")"))</f>
        <v>TRANS-CANADA HWY [LKI Segment: 540] (T4112.2)</v>
      </c>
      <c r="G32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01-13283-M002-XH0329001</v>
      </c>
      <c r="M329" s="1" t="s">
        <v>5264</v>
      </c>
      <c r="N329" s="1">
        <v>1044048.96</v>
      </c>
      <c r="O329" s="1" t="s">
        <v>3023</v>
      </c>
      <c r="P329" s="1" t="s">
        <v>5259</v>
      </c>
      <c r="Q329" s="1" t="s">
        <v>5258</v>
      </c>
      <c r="R329" s="1" t="s">
        <v>3020</v>
      </c>
      <c r="S329" s="1" t="s">
        <v>3019</v>
      </c>
      <c r="T329" s="1" t="s">
        <v>3093</v>
      </c>
      <c r="U329" s="1" t="s">
        <v>4471</v>
      </c>
      <c r="V329" s="1" t="s">
        <v>4470</v>
      </c>
      <c r="W329" s="1" t="s">
        <v>3122</v>
      </c>
      <c r="Y329" s="1">
        <v>43732.667812500003</v>
      </c>
      <c r="Z329" s="1">
        <v>44645</v>
      </c>
      <c r="AA329" s="1">
        <v>401768</v>
      </c>
      <c r="AB329" s="1">
        <v>44648.866053240738</v>
      </c>
      <c r="AC329" s="1" t="s">
        <v>5263</v>
      </c>
      <c r="AD329" s="1" t="s">
        <v>3041</v>
      </c>
      <c r="AE329" s="1">
        <v>4112</v>
      </c>
      <c r="AF329" s="1">
        <v>2</v>
      </c>
      <c r="AG329" s="1" t="s">
        <v>3120</v>
      </c>
      <c r="AH329" s="1" t="s">
        <v>3133</v>
      </c>
      <c r="AI329" s="1" t="s">
        <v>3087</v>
      </c>
      <c r="AJ329" s="1" t="s">
        <v>3086</v>
      </c>
      <c r="AK329" s="1" t="s">
        <v>3039</v>
      </c>
      <c r="AL329" s="1" t="s">
        <v>3009</v>
      </c>
      <c r="AM329" s="1" t="s">
        <v>4468</v>
      </c>
      <c r="AX329" s="1" t="s">
        <v>5262</v>
      </c>
      <c r="AY329" s="1" t="s">
        <v>3083</v>
      </c>
      <c r="AZ329" s="1" t="s">
        <v>4277</v>
      </c>
      <c r="BA329" s="1">
        <v>612035.41350451997</v>
      </c>
      <c r="BB329" s="1">
        <v>5469262.9458753401</v>
      </c>
      <c r="BC329" s="1">
        <v>10</v>
      </c>
      <c r="BD329" s="1" t="s">
        <v>3082</v>
      </c>
      <c r="BE329" s="1">
        <v>1046.5</v>
      </c>
      <c r="BG329" s="1">
        <v>41949</v>
      </c>
      <c r="BN329" s="1" t="s">
        <v>3004</v>
      </c>
      <c r="BO329" s="1" t="s">
        <v>4844</v>
      </c>
      <c r="BP329" s="1" t="s">
        <v>4843</v>
      </c>
      <c r="BQ329" s="1" t="s">
        <v>5201</v>
      </c>
      <c r="BR329" s="1" t="s">
        <v>3081</v>
      </c>
      <c r="BV329" s="1" t="s">
        <v>2997</v>
      </c>
      <c r="BX329" s="1" t="s">
        <v>5255</v>
      </c>
      <c r="BY329" s="1" t="s">
        <v>3083</v>
      </c>
      <c r="CB329" s="1" t="s">
        <v>5254</v>
      </c>
      <c r="CC329" s="1" t="s">
        <v>5253</v>
      </c>
      <c r="CD329" s="1" t="s">
        <v>3035</v>
      </c>
      <c r="CO329" s="1" t="s">
        <v>3117</v>
      </c>
      <c r="CP329" s="1" t="s">
        <v>5261</v>
      </c>
      <c r="CY329" s="1" t="s">
        <v>4313</v>
      </c>
      <c r="CZ329" s="1" t="s">
        <v>5205</v>
      </c>
    </row>
    <row r="330" spans="1:104" x14ac:dyDescent="0.2">
      <c r="A330" s="1">
        <f t="shared" si="27"/>
        <v>1044092.34</v>
      </c>
      <c r="C330" s="1" t="str">
        <f t="shared" si="28"/>
        <v>HW</v>
      </c>
      <c r="D330" s="12">
        <f>INDEX(families!$A:$A,MATCH(E330,families!$B:$B,0))</f>
        <v>26</v>
      </c>
      <c r="E330" s="2" t="str">
        <f t="shared" si="29"/>
        <v>HW</v>
      </c>
      <c r="F330" s="1" t="str">
        <f>IF(_xlfn.SINGLE('~10 Other Crossings'!TypeCL)="WC","",_xlfn.CONCAT(UPPER(_xlfn.SINGLE(Description)),IF(ISBLANK(_xlfn.SINGLE(CrossingIdentifierDescription)),""," ["&amp;_xlfn.SINGLE(CrossingIdentifierDescription)&amp;"]")," (",_xlfn.SINGLE(PXID),")"))</f>
        <v>TRANS-CANADA HWY [LKI Segment: 541] (T4113.1)</v>
      </c>
      <c r="G33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01-13283-M002-XH0329001</v>
      </c>
      <c r="M330" s="1" t="s">
        <v>5260</v>
      </c>
      <c r="N330" s="1">
        <v>1044092.34</v>
      </c>
      <c r="O330" s="1" t="s">
        <v>3023</v>
      </c>
      <c r="P330" s="1" t="s">
        <v>5259</v>
      </c>
      <c r="Q330" s="1" t="s">
        <v>5258</v>
      </c>
      <c r="R330" s="1" t="s">
        <v>3020</v>
      </c>
      <c r="S330" s="1" t="s">
        <v>3019</v>
      </c>
      <c r="T330" s="1" t="s">
        <v>3093</v>
      </c>
      <c r="U330" s="1" t="s">
        <v>4471</v>
      </c>
      <c r="V330" s="1" t="s">
        <v>4470</v>
      </c>
      <c r="W330" s="1" t="s">
        <v>3122</v>
      </c>
      <c r="Y330" s="1">
        <v>43732.657881944448</v>
      </c>
      <c r="Z330" s="1">
        <v>44645</v>
      </c>
      <c r="AA330" s="1">
        <v>401768</v>
      </c>
      <c r="AB330" s="1">
        <v>44648.866053240738</v>
      </c>
      <c r="AC330" s="1" t="s">
        <v>5257</v>
      </c>
      <c r="AD330" s="1" t="s">
        <v>3041</v>
      </c>
      <c r="AE330" s="1">
        <v>4113</v>
      </c>
      <c r="AF330" s="1">
        <v>1</v>
      </c>
      <c r="AG330" s="1" t="s">
        <v>4477</v>
      </c>
      <c r="AH330" s="1" t="s">
        <v>3133</v>
      </c>
      <c r="AI330" s="1" t="s">
        <v>3087</v>
      </c>
      <c r="AJ330" s="1" t="s">
        <v>3086</v>
      </c>
      <c r="AK330" s="1" t="s">
        <v>3039</v>
      </c>
      <c r="AL330" s="1" t="s">
        <v>3009</v>
      </c>
      <c r="AM330" s="1" t="s">
        <v>4468</v>
      </c>
      <c r="AX330" s="1" t="s">
        <v>5256</v>
      </c>
      <c r="AY330" s="1" t="s">
        <v>3083</v>
      </c>
      <c r="AZ330" s="1" t="s">
        <v>4277</v>
      </c>
      <c r="BA330" s="1">
        <v>612019.10162849003</v>
      </c>
      <c r="BB330" s="1">
        <v>5469303.1378952302</v>
      </c>
      <c r="BC330" s="1">
        <v>10</v>
      </c>
      <c r="BD330" s="1" t="s">
        <v>3082</v>
      </c>
      <c r="BE330" s="1">
        <v>1046.55</v>
      </c>
      <c r="BG330" s="1">
        <v>41949</v>
      </c>
      <c r="BN330" s="1" t="s">
        <v>3004</v>
      </c>
      <c r="BO330" s="1" t="s">
        <v>4844</v>
      </c>
      <c r="BP330" s="1" t="s">
        <v>4843</v>
      </c>
      <c r="BQ330" s="1" t="s">
        <v>5201</v>
      </c>
      <c r="BR330" s="1" t="s">
        <v>3081</v>
      </c>
      <c r="BV330" s="1" t="s">
        <v>2997</v>
      </c>
      <c r="BX330" s="1" t="s">
        <v>5255</v>
      </c>
      <c r="BY330" s="1" t="s">
        <v>2995</v>
      </c>
      <c r="CB330" s="1" t="s">
        <v>5254</v>
      </c>
      <c r="CC330" s="1" t="s">
        <v>5253</v>
      </c>
      <c r="CD330" s="1" t="s">
        <v>3035</v>
      </c>
      <c r="CO330" s="1" t="s">
        <v>3117</v>
      </c>
      <c r="CP330" s="1" t="s">
        <v>5252</v>
      </c>
      <c r="CY330" s="1" t="s">
        <v>4313</v>
      </c>
      <c r="CZ330" s="1" t="s">
        <v>2241</v>
      </c>
    </row>
    <row r="331" spans="1:104" x14ac:dyDescent="0.2">
      <c r="A331" s="1">
        <f t="shared" si="27"/>
        <v>1044117.51</v>
      </c>
      <c r="C331" s="1" t="str">
        <f t="shared" si="28"/>
        <v>RD</v>
      </c>
      <c r="D331" s="12">
        <f>INDEX(families!$A:$A,MATCH(E331,families!$B:$B,0))</f>
        <v>31</v>
      </c>
      <c r="E331" s="2" t="str">
        <f t="shared" si="29"/>
        <v>RD</v>
      </c>
      <c r="F331" s="1" t="str">
        <f>IF(_xlfn.SINGLE('~10 Other Crossings'!TypeCL)="WC","",_xlfn.CONCAT(UPPER(_xlfn.SINGLE(Description)),IF(ISBLANK(_xlfn.SINGLE(CrossingIdentifierDescription)),""," ["&amp;_xlfn.SINGLE(CrossingIdentifierDescription)&amp;"]")," (",_xlfn.SINGLE(PXID),")"))</f>
        <v>ACCESS ROAD (T5083.0)</v>
      </c>
      <c r="G33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31" s="1" t="s">
        <v>5251</v>
      </c>
      <c r="N331" s="1">
        <v>1044117.51</v>
      </c>
      <c r="O331" s="1" t="s">
        <v>3023</v>
      </c>
      <c r="P331" s="1" t="s">
        <v>3384</v>
      </c>
      <c r="Q331" s="1" t="s">
        <v>3383</v>
      </c>
      <c r="R331" s="1" t="s">
        <v>3019</v>
      </c>
      <c r="S331" s="1" t="s">
        <v>3019</v>
      </c>
      <c r="T331" s="1" t="s">
        <v>3093</v>
      </c>
      <c r="U331" s="1" t="s">
        <v>3040</v>
      </c>
      <c r="V331" s="1" t="s">
        <v>5192</v>
      </c>
      <c r="W331" s="1" t="s">
        <v>3015</v>
      </c>
      <c r="Y331" s="1">
        <v>44026.829745370371</v>
      </c>
      <c r="Z331" s="1">
        <v>44645</v>
      </c>
      <c r="AA331" s="1">
        <v>401768</v>
      </c>
      <c r="AB331" s="1">
        <v>44648.866064814814</v>
      </c>
      <c r="AC331" s="1" t="s">
        <v>5250</v>
      </c>
      <c r="AD331" s="1" t="s">
        <v>3041</v>
      </c>
      <c r="AE331" s="1">
        <v>5083</v>
      </c>
      <c r="AF331" s="1">
        <v>0</v>
      </c>
      <c r="AI331" s="1" t="s">
        <v>3011</v>
      </c>
      <c r="AK331" s="1" t="s">
        <v>3039</v>
      </c>
      <c r="AL331" s="1" t="s">
        <v>3009</v>
      </c>
      <c r="AM331" s="1" t="s">
        <v>735</v>
      </c>
      <c r="AT331" s="1" t="s">
        <v>1020</v>
      </c>
      <c r="AX331" s="1" t="s">
        <v>5249</v>
      </c>
      <c r="AY331" s="1" t="s">
        <v>2995</v>
      </c>
      <c r="AZ331" s="1" t="s">
        <v>4277</v>
      </c>
      <c r="BA331" s="1">
        <v>612005.54099999997</v>
      </c>
      <c r="BB331" s="1">
        <v>5469320.426</v>
      </c>
      <c r="BC331" s="1">
        <v>10</v>
      </c>
      <c r="BN331" s="1" t="s">
        <v>3004</v>
      </c>
      <c r="BO331" s="1" t="s">
        <v>4844</v>
      </c>
      <c r="BP331" s="1" t="s">
        <v>4843</v>
      </c>
      <c r="BQ331" s="1" t="s">
        <v>5201</v>
      </c>
      <c r="BR331" s="1" t="s">
        <v>3081</v>
      </c>
      <c r="BV331" s="1" t="s">
        <v>2997</v>
      </c>
      <c r="BW331" s="1" t="s">
        <v>3002</v>
      </c>
      <c r="BX331" s="1" t="s">
        <v>3038</v>
      </c>
      <c r="BY331" s="1" t="s">
        <v>2995</v>
      </c>
      <c r="CB331" s="1" t="s">
        <v>3037</v>
      </c>
      <c r="CC331" s="1" t="s">
        <v>5230</v>
      </c>
      <c r="CD331" s="1" t="s">
        <v>3035</v>
      </c>
      <c r="CO331" s="1" t="s">
        <v>2991</v>
      </c>
      <c r="CP331" s="1" t="s">
        <v>5248</v>
      </c>
      <c r="CX331" s="1" t="s">
        <v>5247</v>
      </c>
      <c r="CZ331" s="1" t="s">
        <v>5196</v>
      </c>
    </row>
    <row r="332" spans="1:104" x14ac:dyDescent="0.2">
      <c r="A332" s="1">
        <f t="shared" si="27"/>
        <v>1044136.03</v>
      </c>
      <c r="C332" s="1" t="str">
        <f t="shared" si="28"/>
        <v>RD</v>
      </c>
      <c r="D332" s="12">
        <f>INDEX(families!$A:$A,MATCH(E332,families!$B:$B,0))</f>
        <v>31</v>
      </c>
      <c r="E332" s="2" t="str">
        <f t="shared" si="29"/>
        <v>RD</v>
      </c>
      <c r="F332" s="1" t="str">
        <f>IF(_xlfn.SINGLE('~10 Other Crossings'!TypeCL)="WC","",_xlfn.CONCAT(UPPER(_xlfn.SINGLE(Description)),IF(ISBLANK(_xlfn.SINGLE(CrossingIdentifierDescription)),""," ["&amp;_xlfn.SINGLE(CrossingIdentifierDescription)&amp;"]")," (",_xlfn.SINGLE(PXID),")"))</f>
        <v>ACCESS ROAD (T5084.0)</v>
      </c>
      <c r="G33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32" s="1" t="s">
        <v>5246</v>
      </c>
      <c r="N332" s="1">
        <v>1044136.03</v>
      </c>
      <c r="O332" s="1" t="s">
        <v>3023</v>
      </c>
      <c r="P332" s="1" t="s">
        <v>5234</v>
      </c>
      <c r="Q332" s="1" t="s">
        <v>5233</v>
      </c>
      <c r="R332" s="1" t="s">
        <v>3019</v>
      </c>
      <c r="S332" s="1" t="s">
        <v>3019</v>
      </c>
      <c r="T332" s="1" t="s">
        <v>3093</v>
      </c>
      <c r="U332" s="1" t="s">
        <v>3040</v>
      </c>
      <c r="V332" s="1" t="s">
        <v>5192</v>
      </c>
      <c r="W332" s="1" t="s">
        <v>3015</v>
      </c>
      <c r="Y332" s="1">
        <v>44026.829745370371</v>
      </c>
      <c r="Z332" s="1">
        <v>44645</v>
      </c>
      <c r="AA332" s="1">
        <v>401768</v>
      </c>
      <c r="AB332" s="1">
        <v>44648.866064814814</v>
      </c>
      <c r="AC332" s="1" t="s">
        <v>5245</v>
      </c>
      <c r="AD332" s="1" t="s">
        <v>3041</v>
      </c>
      <c r="AE332" s="1">
        <v>5084</v>
      </c>
      <c r="AF332" s="1">
        <v>0</v>
      </c>
      <c r="AI332" s="1" t="s">
        <v>3011</v>
      </c>
      <c r="AK332" s="1" t="s">
        <v>3039</v>
      </c>
      <c r="AL332" s="1" t="s">
        <v>3009</v>
      </c>
      <c r="AM332" s="1" t="s">
        <v>735</v>
      </c>
      <c r="AT332" s="1" t="s">
        <v>1020</v>
      </c>
      <c r="AX332" s="1" t="s">
        <v>5244</v>
      </c>
      <c r="AY332" s="1" t="s">
        <v>2995</v>
      </c>
      <c r="AZ332" s="1" t="s">
        <v>4277</v>
      </c>
      <c r="BA332" s="1">
        <v>611987.01899999997</v>
      </c>
      <c r="BB332" s="1">
        <v>5469320.1799999997</v>
      </c>
      <c r="BC332" s="1">
        <v>10</v>
      </c>
      <c r="BN332" s="1" t="s">
        <v>3004</v>
      </c>
      <c r="BO332" s="1" t="s">
        <v>4844</v>
      </c>
      <c r="BP332" s="1" t="s">
        <v>4843</v>
      </c>
      <c r="BQ332" s="1" t="s">
        <v>5201</v>
      </c>
      <c r="BR332" s="1" t="s">
        <v>1616</v>
      </c>
      <c r="BV332" s="1" t="s">
        <v>2997</v>
      </c>
      <c r="BW332" s="1" t="s">
        <v>3002</v>
      </c>
      <c r="BX332" s="1" t="s">
        <v>3038</v>
      </c>
      <c r="BY332" s="1" t="s">
        <v>2995</v>
      </c>
      <c r="CB332" s="1" t="s">
        <v>3037</v>
      </c>
      <c r="CC332" s="1" t="s">
        <v>5230</v>
      </c>
      <c r="CD332" s="1" t="s">
        <v>3035</v>
      </c>
      <c r="CO332" s="1" t="s">
        <v>2991</v>
      </c>
      <c r="CP332" s="1" t="s">
        <v>5243</v>
      </c>
      <c r="CX332" s="1" t="s">
        <v>5228</v>
      </c>
      <c r="CZ332" s="1" t="s">
        <v>5186</v>
      </c>
    </row>
    <row r="333" spans="1:104" x14ac:dyDescent="0.2">
      <c r="A333" s="1">
        <f t="shared" si="27"/>
        <v>1044202.21</v>
      </c>
      <c r="C333" s="1" t="str">
        <f t="shared" si="28"/>
        <v>RD</v>
      </c>
      <c r="D333" s="12">
        <f>INDEX(families!$A:$A,MATCH(E333,families!$B:$B,0))</f>
        <v>31</v>
      </c>
      <c r="E333" s="2" t="str">
        <f t="shared" si="29"/>
        <v>RD</v>
      </c>
      <c r="F333" s="1" t="str">
        <f>IF(_xlfn.SINGLE('~10 Other Crossings'!TypeCL)="WC","",_xlfn.CONCAT(UPPER(_xlfn.SINGLE(Description)),IF(ISBLANK(_xlfn.SINGLE(CrossingIdentifierDescription)),""," ["&amp;_xlfn.SINGLE(CrossingIdentifierDescription)&amp;"]")," (",_xlfn.SINGLE(PXID),")"))</f>
        <v>BC TRANSPORT FINANCING AUTHORITY ACCESS ROAD (T5085.0)</v>
      </c>
      <c r="G33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33" s="1" t="s">
        <v>5242</v>
      </c>
      <c r="N333" s="1">
        <v>1044202.21</v>
      </c>
      <c r="O333" s="1" t="s">
        <v>3023</v>
      </c>
      <c r="P333" s="1" t="s">
        <v>3384</v>
      </c>
      <c r="Q333" s="1" t="s">
        <v>3383</v>
      </c>
      <c r="R333" s="1" t="s">
        <v>3019</v>
      </c>
      <c r="S333" s="1" t="s">
        <v>3019</v>
      </c>
      <c r="T333" s="1" t="s">
        <v>3093</v>
      </c>
      <c r="U333" s="1" t="s">
        <v>3040</v>
      </c>
      <c r="V333" s="1" t="s">
        <v>5241</v>
      </c>
      <c r="W333" s="1" t="s">
        <v>5240</v>
      </c>
      <c r="Y333" s="1">
        <v>44026.829745370371</v>
      </c>
      <c r="Z333" s="1">
        <v>44645</v>
      </c>
      <c r="AA333" s="1">
        <v>401768</v>
      </c>
      <c r="AB333" s="1">
        <v>44648.866064814814</v>
      </c>
      <c r="AC333" s="1" t="s">
        <v>5239</v>
      </c>
      <c r="AD333" s="1" t="s">
        <v>3041</v>
      </c>
      <c r="AE333" s="1">
        <v>5085</v>
      </c>
      <c r="AF333" s="1">
        <v>0</v>
      </c>
      <c r="AI333" s="1" t="s">
        <v>3011</v>
      </c>
      <c r="AK333" s="1" t="s">
        <v>3039</v>
      </c>
      <c r="AL333" s="1" t="s">
        <v>3009</v>
      </c>
      <c r="AM333" s="1" t="s">
        <v>735</v>
      </c>
      <c r="AT333" s="1" t="s">
        <v>1020</v>
      </c>
      <c r="AX333" s="1" t="s">
        <v>5238</v>
      </c>
      <c r="AY333" s="1" t="s">
        <v>2995</v>
      </c>
      <c r="AZ333" s="1" t="s">
        <v>4277</v>
      </c>
      <c r="BA333" s="1">
        <v>611920.848</v>
      </c>
      <c r="BB333" s="1">
        <v>5469319.2029999997</v>
      </c>
      <c r="BC333" s="1">
        <v>10</v>
      </c>
      <c r="BN333" s="1" t="s">
        <v>3004</v>
      </c>
      <c r="BO333" s="1" t="s">
        <v>4844</v>
      </c>
      <c r="BP333" s="1" t="s">
        <v>4843</v>
      </c>
      <c r="BQ333" s="1" t="s">
        <v>5201</v>
      </c>
      <c r="BR333" s="1" t="s">
        <v>1616</v>
      </c>
      <c r="BV333" s="1" t="s">
        <v>2997</v>
      </c>
      <c r="BW333" s="1" t="s">
        <v>3002</v>
      </c>
      <c r="BX333" s="1" t="s">
        <v>3038</v>
      </c>
      <c r="BY333" s="1" t="s">
        <v>2995</v>
      </c>
      <c r="CB333" s="1" t="s">
        <v>3037</v>
      </c>
      <c r="CC333" s="1" t="s">
        <v>5230</v>
      </c>
      <c r="CD333" s="1" t="s">
        <v>3035</v>
      </c>
      <c r="CO333" s="1" t="s">
        <v>3065</v>
      </c>
      <c r="CP333" s="1" t="s">
        <v>5237</v>
      </c>
      <c r="CX333" s="1" t="s">
        <v>5236</v>
      </c>
      <c r="CZ333" s="1" t="s">
        <v>5180</v>
      </c>
    </row>
    <row r="334" spans="1:104" x14ac:dyDescent="0.2">
      <c r="A334" s="1">
        <f t="shared" si="27"/>
        <v>1044396.19</v>
      </c>
      <c r="C334" s="1" t="str">
        <f t="shared" si="28"/>
        <v>RD</v>
      </c>
      <c r="D334" s="12">
        <f>INDEX(families!$A:$A,MATCH(E334,families!$B:$B,0))</f>
        <v>31</v>
      </c>
      <c r="E334" s="2" t="str">
        <f t="shared" si="29"/>
        <v>RD</v>
      </c>
      <c r="F334" s="1" t="str">
        <f>IF(_xlfn.SINGLE('~10 Other Crossings'!TypeCL)="WC","",_xlfn.CONCAT(UPPER(_xlfn.SINGLE(Description)),IF(ISBLANK(_xlfn.SINGLE(CrossingIdentifierDescription)),""," ["&amp;_xlfn.SINGLE(CrossingIdentifierDescription)&amp;"]")," (",_xlfn.SINGLE(PXID),")"))</f>
        <v>ACCESS ROAD (T5086.0)</v>
      </c>
      <c r="G33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34" s="1" t="s">
        <v>5235</v>
      </c>
      <c r="N334" s="1">
        <v>1044396.19</v>
      </c>
      <c r="O334" s="1" t="s">
        <v>3023</v>
      </c>
      <c r="P334" s="1" t="s">
        <v>5234</v>
      </c>
      <c r="Q334" s="1" t="s">
        <v>5233</v>
      </c>
      <c r="R334" s="1" t="s">
        <v>3019</v>
      </c>
      <c r="S334" s="1" t="s">
        <v>3019</v>
      </c>
      <c r="T334" s="1" t="s">
        <v>3093</v>
      </c>
      <c r="U334" s="1" t="s">
        <v>3040</v>
      </c>
      <c r="V334" s="1" t="s">
        <v>5192</v>
      </c>
      <c r="W334" s="1" t="s">
        <v>3015</v>
      </c>
      <c r="Y334" s="1">
        <v>44026.829745370371</v>
      </c>
      <c r="Z334" s="1">
        <v>44645</v>
      </c>
      <c r="AA334" s="1">
        <v>401768</v>
      </c>
      <c r="AB334" s="1">
        <v>44648.866064814814</v>
      </c>
      <c r="AC334" s="1" t="s">
        <v>5232</v>
      </c>
      <c r="AD334" s="1" t="s">
        <v>3041</v>
      </c>
      <c r="AE334" s="1">
        <v>5086</v>
      </c>
      <c r="AF334" s="1">
        <v>0</v>
      </c>
      <c r="AI334" s="1" t="s">
        <v>3011</v>
      </c>
      <c r="AK334" s="1" t="s">
        <v>3039</v>
      </c>
      <c r="AL334" s="1" t="s">
        <v>3009</v>
      </c>
      <c r="AM334" s="1" t="s">
        <v>735</v>
      </c>
      <c r="AT334" s="1" t="s">
        <v>1020</v>
      </c>
      <c r="AX334" s="1" t="s">
        <v>5231</v>
      </c>
      <c r="AY334" s="1" t="s">
        <v>2995</v>
      </c>
      <c r="AZ334" s="1" t="s">
        <v>4277</v>
      </c>
      <c r="BA334" s="1">
        <v>611726.89099999995</v>
      </c>
      <c r="BB334" s="1">
        <v>5469316.335</v>
      </c>
      <c r="BC334" s="1">
        <v>10</v>
      </c>
      <c r="BN334" s="1" t="s">
        <v>3004</v>
      </c>
      <c r="BO334" s="1" t="s">
        <v>4844</v>
      </c>
      <c r="BP334" s="1" t="s">
        <v>4843</v>
      </c>
      <c r="BQ334" s="1" t="s">
        <v>5201</v>
      </c>
      <c r="BR334" s="1" t="s">
        <v>1616</v>
      </c>
      <c r="BV334" s="1" t="s">
        <v>2997</v>
      </c>
      <c r="BW334" s="1" t="s">
        <v>3002</v>
      </c>
      <c r="BX334" s="1" t="s">
        <v>3038</v>
      </c>
      <c r="BY334" s="1" t="s">
        <v>2995</v>
      </c>
      <c r="CB334" s="1" t="s">
        <v>3037</v>
      </c>
      <c r="CC334" s="1" t="s">
        <v>5230</v>
      </c>
      <c r="CD334" s="1" t="s">
        <v>3035</v>
      </c>
      <c r="CO334" s="1" t="s">
        <v>2991</v>
      </c>
      <c r="CP334" s="1" t="s">
        <v>5229</v>
      </c>
      <c r="CX334" s="1" t="s">
        <v>5228</v>
      </c>
      <c r="CZ334" s="1" t="s">
        <v>5171</v>
      </c>
    </row>
    <row r="335" spans="1:104" x14ac:dyDescent="0.2">
      <c r="A335" s="1">
        <f t="shared" si="27"/>
        <v>1044516.87</v>
      </c>
      <c r="C335" s="1" t="str">
        <f t="shared" si="28"/>
        <v>SA</v>
      </c>
      <c r="D335" s="12">
        <f>INDEX(families!$A:$A,MATCH(E335,families!$B:$B,0))</f>
        <v>33</v>
      </c>
      <c r="E335" s="2" t="str">
        <f t="shared" si="29"/>
        <v>SA</v>
      </c>
      <c r="F335" s="1" t="str">
        <f>IF(_xlfn.SINGLE('~10 Other Crossings'!TypeCL)="WC","",_xlfn.CONCAT(UPPER(_xlfn.SINGLE(Description)),IF(ISBLANK(_xlfn.SINGLE(CrossingIdentifierDescription)),""," ["&amp;_xlfn.SINGLE(CrossingIdentifierDescription)&amp;"]")," (",_xlfn.SINGLE(PXID),")"))</f>
        <v>DISTRICT OF HOPE SANITARY SEWER (P7058.0)</v>
      </c>
      <c r="G33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35" s="1" t="s">
        <v>5227</v>
      </c>
      <c r="N335" s="1">
        <v>1044516.87</v>
      </c>
      <c r="O335" s="1" t="s">
        <v>3023</v>
      </c>
      <c r="P335" s="1" t="s">
        <v>5226</v>
      </c>
      <c r="Q335" s="1" t="s">
        <v>4004</v>
      </c>
      <c r="R335" s="1" t="s">
        <v>3019</v>
      </c>
      <c r="S335" s="1" t="s">
        <v>3019</v>
      </c>
      <c r="T335" s="1" t="s">
        <v>3093</v>
      </c>
      <c r="U335" s="1" t="s">
        <v>5225</v>
      </c>
      <c r="V335" s="1" t="s">
        <v>5224</v>
      </c>
      <c r="W335" s="1" t="s">
        <v>4277</v>
      </c>
      <c r="Y335" s="1">
        <v>44545.899722222224</v>
      </c>
      <c r="Z335" s="1">
        <v>44645</v>
      </c>
      <c r="AA335" s="1">
        <v>401768</v>
      </c>
      <c r="AB335" s="1">
        <v>44655.881249999999</v>
      </c>
      <c r="AC335" s="1" t="s">
        <v>5223</v>
      </c>
      <c r="AD335" s="1" t="s">
        <v>3013</v>
      </c>
      <c r="AE335" s="1">
        <v>7058</v>
      </c>
      <c r="AF335" s="1">
        <v>0</v>
      </c>
      <c r="AI335" s="1" t="s">
        <v>3011</v>
      </c>
      <c r="AK335" s="1" t="s">
        <v>3010</v>
      </c>
      <c r="AL335" s="1" t="s">
        <v>3009</v>
      </c>
      <c r="AM335" s="1" t="s">
        <v>4554</v>
      </c>
      <c r="AT335" s="1" t="s">
        <v>3006</v>
      </c>
      <c r="AY335" s="1" t="s">
        <v>2995</v>
      </c>
      <c r="AZ335" s="1" t="s">
        <v>4277</v>
      </c>
      <c r="BA335" s="1">
        <v>611606.22003198997</v>
      </c>
      <c r="BB335" s="1">
        <v>5469314.56999519</v>
      </c>
      <c r="BC335" s="1">
        <v>10</v>
      </c>
      <c r="BN335" s="1" t="s">
        <v>3004</v>
      </c>
      <c r="BO335" s="1" t="s">
        <v>4844</v>
      </c>
      <c r="BP335" s="1" t="s">
        <v>4843</v>
      </c>
      <c r="BQ335" s="1" t="s">
        <v>5201</v>
      </c>
      <c r="BR335" s="1" t="s">
        <v>1616</v>
      </c>
      <c r="BS335" s="1" t="s">
        <v>5214</v>
      </c>
      <c r="BT335" s="1" t="s">
        <v>5213</v>
      </c>
      <c r="BV335" s="1" t="s">
        <v>2997</v>
      </c>
      <c r="BW335" s="1" t="s">
        <v>1503</v>
      </c>
      <c r="BX335" s="1" t="s">
        <v>2996</v>
      </c>
      <c r="BY335" s="1" t="s">
        <v>2995</v>
      </c>
      <c r="CB335" s="1" t="s">
        <v>2994</v>
      </c>
      <c r="CC335" s="1" t="s">
        <v>2993</v>
      </c>
      <c r="CD335" s="1" t="s">
        <v>2992</v>
      </c>
      <c r="CO335" s="1" t="s">
        <v>2991</v>
      </c>
      <c r="CP335" s="1" t="s">
        <v>5222</v>
      </c>
      <c r="CX335" s="1" t="s">
        <v>5221</v>
      </c>
      <c r="CZ335" s="1" t="s">
        <v>5163</v>
      </c>
    </row>
    <row r="336" spans="1:104" x14ac:dyDescent="0.2">
      <c r="A336" s="1">
        <f t="shared" si="27"/>
        <v>1044545</v>
      </c>
      <c r="C336" s="1" t="str">
        <f t="shared" si="28"/>
        <v>RD</v>
      </c>
      <c r="D336" s="12">
        <f>INDEX(families!$A:$A,MATCH(E336,families!$B:$B,0))</f>
        <v>31</v>
      </c>
      <c r="E336" s="2" t="str">
        <f t="shared" si="29"/>
        <v>RD</v>
      </c>
      <c r="F336" s="1" t="str">
        <f>IF(_xlfn.SINGLE('~10 Other Crossings'!TypeCL)="WC","",_xlfn.CONCAT(UPPER(_xlfn.SINGLE(Description)),IF(ISBLANK(_xlfn.SINGLE(CrossingIdentifierDescription)),""," ["&amp;_xlfn.SINGLE(CrossingIdentifierDescription)&amp;"]")," (",_xlfn.SINGLE(PXID),")"))</f>
        <v>ACCESS ROAD (T5087.0)</v>
      </c>
      <c r="G33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36" s="1" t="s">
        <v>5220</v>
      </c>
      <c r="N336" s="1" t="s">
        <v>5219</v>
      </c>
      <c r="O336" s="1" t="s">
        <v>3023</v>
      </c>
      <c r="P336" s="1" t="s">
        <v>5218</v>
      </c>
      <c r="Q336" s="1" t="s">
        <v>5217</v>
      </c>
      <c r="R336" s="1" t="s">
        <v>3019</v>
      </c>
      <c r="S336" s="1" t="s">
        <v>3019</v>
      </c>
      <c r="T336" s="1" t="s">
        <v>5167</v>
      </c>
      <c r="U336" s="1" t="s">
        <v>3040</v>
      </c>
      <c r="V336" s="1" t="s">
        <v>5192</v>
      </c>
      <c r="W336" s="1" t="s">
        <v>3176</v>
      </c>
      <c r="Y336" s="1">
        <v>44313.800092592595</v>
      </c>
      <c r="Z336" s="1">
        <v>44645</v>
      </c>
      <c r="AA336" s="1">
        <v>401768</v>
      </c>
      <c r="AB336" s="1">
        <v>44648.866087962961</v>
      </c>
      <c r="AC336" s="1" t="s">
        <v>5216</v>
      </c>
      <c r="AD336" s="1" t="s">
        <v>3041</v>
      </c>
      <c r="AE336" s="1">
        <v>5087</v>
      </c>
      <c r="AF336" s="1">
        <v>0</v>
      </c>
      <c r="AI336" s="1" t="s">
        <v>3011</v>
      </c>
      <c r="AK336" s="1" t="s">
        <v>3039</v>
      </c>
      <c r="AL336" s="1" t="s">
        <v>3009</v>
      </c>
      <c r="AM336" s="1" t="s">
        <v>735</v>
      </c>
      <c r="AT336" s="1" t="s">
        <v>1020</v>
      </c>
      <c r="AX336" s="1" t="s">
        <v>5215</v>
      </c>
      <c r="AY336" s="1" t="s">
        <v>2995</v>
      </c>
      <c r="AZ336" s="1" t="s">
        <v>4277</v>
      </c>
      <c r="BA336" s="1">
        <v>611577.84401819995</v>
      </c>
      <c r="BB336" s="1">
        <v>5469312.4419916896</v>
      </c>
      <c r="BC336" s="1">
        <v>10</v>
      </c>
      <c r="BN336" s="1" t="s">
        <v>3004</v>
      </c>
      <c r="BO336" s="1" t="s">
        <v>4844</v>
      </c>
      <c r="BP336" s="1" t="s">
        <v>4843</v>
      </c>
      <c r="BQ336" s="1" t="s">
        <v>5201</v>
      </c>
      <c r="BR336" s="1" t="s">
        <v>1616</v>
      </c>
      <c r="BS336" s="1" t="s">
        <v>5214</v>
      </c>
      <c r="BT336" s="1" t="s">
        <v>5213</v>
      </c>
      <c r="BV336" s="1" t="s">
        <v>2997</v>
      </c>
      <c r="BW336" s="1" t="s">
        <v>3002</v>
      </c>
      <c r="BX336" s="1" t="s">
        <v>3038</v>
      </c>
      <c r="BY336" s="1" t="s">
        <v>2995</v>
      </c>
      <c r="CB336" s="1" t="s">
        <v>3037</v>
      </c>
      <c r="CC336" s="1" t="s">
        <v>3036</v>
      </c>
      <c r="CD336" s="1" t="s">
        <v>3035</v>
      </c>
      <c r="CO336" s="1" t="s">
        <v>3065</v>
      </c>
      <c r="CP336" s="1" t="s">
        <v>5212</v>
      </c>
      <c r="CZ336" s="1" t="s">
        <v>5157</v>
      </c>
    </row>
    <row r="337" spans="1:104" x14ac:dyDescent="0.2">
      <c r="A337" s="1">
        <f t="shared" si="27"/>
        <v>1044789</v>
      </c>
      <c r="C337" s="1" t="str">
        <f t="shared" si="28"/>
        <v>RD</v>
      </c>
      <c r="D337" s="12">
        <f>INDEX(families!$A:$A,MATCH(E337,families!$B:$B,0))</f>
        <v>31</v>
      </c>
      <c r="E337" s="2" t="str">
        <f t="shared" si="29"/>
        <v>RD</v>
      </c>
      <c r="F337" s="1" t="str">
        <f>IF(_xlfn.SINGLE('~10 Other Crossings'!TypeCL)="WC","",_xlfn.CONCAT(UPPER(_xlfn.SINGLE(Description)),IF(ISBLANK(_xlfn.SINGLE(CrossingIdentifierDescription)),""," ["&amp;_xlfn.SINGLE(CrossingIdentifierDescription)&amp;"]")," (",_xlfn.SINGLE(PXID),")"))</f>
        <v>ACCESS ROAD (T5090.0)</v>
      </c>
      <c r="G33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01-13283-M002-XW0330001</v>
      </c>
      <c r="M337" s="1" t="s">
        <v>5211</v>
      </c>
      <c r="N337" s="1" t="s">
        <v>5210</v>
      </c>
      <c r="O337" s="1" t="s">
        <v>3023</v>
      </c>
      <c r="P337" s="1" t="s">
        <v>5194</v>
      </c>
      <c r="Q337" s="1" t="s">
        <v>5193</v>
      </c>
      <c r="R337" s="1" t="s">
        <v>3019</v>
      </c>
      <c r="S337" s="1" t="s">
        <v>3019</v>
      </c>
      <c r="T337" s="1" t="s">
        <v>5167</v>
      </c>
      <c r="U337" s="1" t="s">
        <v>3040</v>
      </c>
      <c r="V337" s="1" t="s">
        <v>5192</v>
      </c>
      <c r="W337" s="1" t="s">
        <v>3015</v>
      </c>
      <c r="Y337" s="1">
        <v>44313.800092592595</v>
      </c>
      <c r="Z337" s="1">
        <v>44645</v>
      </c>
      <c r="AA337" s="1">
        <v>401768</v>
      </c>
      <c r="AB337" s="1">
        <v>44648.866087962961</v>
      </c>
      <c r="AC337" s="1" t="s">
        <v>5209</v>
      </c>
      <c r="AD337" s="1" t="s">
        <v>3041</v>
      </c>
      <c r="AE337" s="1">
        <v>5090</v>
      </c>
      <c r="AF337" s="1">
        <v>0</v>
      </c>
      <c r="AI337" s="1" t="s">
        <v>3269</v>
      </c>
      <c r="AK337" s="1" t="s">
        <v>3039</v>
      </c>
      <c r="AL337" s="1" t="s">
        <v>3009</v>
      </c>
      <c r="AM337" s="1" t="s">
        <v>735</v>
      </c>
      <c r="AT337" s="1" t="s">
        <v>1020</v>
      </c>
      <c r="AX337" s="1" t="s">
        <v>5208</v>
      </c>
      <c r="AY337" s="1" t="s">
        <v>3083</v>
      </c>
      <c r="AZ337" s="1" t="s">
        <v>4277</v>
      </c>
      <c r="BA337" s="1">
        <v>611333.83369822998</v>
      </c>
      <c r="BB337" s="1">
        <v>5469306.3036023201</v>
      </c>
      <c r="BC337" s="1">
        <v>10</v>
      </c>
      <c r="BN337" s="1" t="s">
        <v>3004</v>
      </c>
      <c r="BO337" s="1" t="s">
        <v>4844</v>
      </c>
      <c r="BP337" s="1" t="s">
        <v>4843</v>
      </c>
      <c r="BQ337" s="1" t="s">
        <v>5201</v>
      </c>
      <c r="BR337" s="1" t="s">
        <v>1616</v>
      </c>
      <c r="BS337" s="1" t="s">
        <v>5200</v>
      </c>
      <c r="BT337" s="1" t="s">
        <v>5199</v>
      </c>
      <c r="BV337" s="1" t="s">
        <v>2997</v>
      </c>
      <c r="BY337" s="1" t="s">
        <v>2995</v>
      </c>
      <c r="CB337" s="1" t="s">
        <v>5189</v>
      </c>
      <c r="CD337" s="1" t="s">
        <v>3077</v>
      </c>
      <c r="CO337" s="1" t="s">
        <v>2991</v>
      </c>
      <c r="CP337" s="1" t="s">
        <v>5207</v>
      </c>
      <c r="CX337" s="1" t="s">
        <v>5206</v>
      </c>
      <c r="CZ337" s="1" t="s">
        <v>5148</v>
      </c>
    </row>
    <row r="338" spans="1:104" x14ac:dyDescent="0.2">
      <c r="A338" s="1">
        <f t="shared" si="27"/>
        <v>1044808</v>
      </c>
      <c r="C338" s="1" t="str">
        <f t="shared" si="28"/>
        <v>RD</v>
      </c>
      <c r="D338" s="12">
        <f>INDEX(families!$A:$A,MATCH(E338,families!$B:$B,0))</f>
        <v>31</v>
      </c>
      <c r="E338" s="2" t="str">
        <f t="shared" si="29"/>
        <v>RD</v>
      </c>
      <c r="F338" s="1" t="str">
        <f>IF(_xlfn.SINGLE('~10 Other Crossings'!TypeCL)="WC","",_xlfn.CONCAT(UPPER(_xlfn.SINGLE(Description)),IF(ISBLANK(_xlfn.SINGLE(CrossingIdentifierDescription)),""," ["&amp;_xlfn.SINGLE(CrossingIdentifierDescription)&amp;"]")," (",_xlfn.SINGLE(PXID),")"))</f>
        <v>ACCESS ROAD (T5232.0)</v>
      </c>
      <c r="G33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01-13283-M002-XW0330001</v>
      </c>
      <c r="M338" s="1" t="s">
        <v>5205</v>
      </c>
      <c r="N338" s="1" t="s">
        <v>5204</v>
      </c>
      <c r="O338" s="1" t="s">
        <v>3023</v>
      </c>
      <c r="R338" s="1" t="s">
        <v>3019</v>
      </c>
      <c r="S338" s="1" t="s">
        <v>3019</v>
      </c>
      <c r="T338" s="1" t="s">
        <v>5167</v>
      </c>
      <c r="U338" s="1" t="s">
        <v>5192</v>
      </c>
      <c r="V338" s="1" t="s">
        <v>5192</v>
      </c>
      <c r="W338" s="1" t="s">
        <v>5203</v>
      </c>
      <c r="Y338" s="1">
        <v>44312.739814814813</v>
      </c>
      <c r="Z338" s="1">
        <v>44645</v>
      </c>
      <c r="AA338" s="1">
        <v>401768</v>
      </c>
      <c r="AB338" s="1">
        <v>44648.866087962961</v>
      </c>
      <c r="AC338" s="1" t="s">
        <v>5202</v>
      </c>
      <c r="AD338" s="1" t="s">
        <v>3041</v>
      </c>
      <c r="AE338" s="1">
        <v>5232</v>
      </c>
      <c r="AF338" s="1">
        <v>0</v>
      </c>
      <c r="AI338" s="1" t="s">
        <v>3269</v>
      </c>
      <c r="AK338" s="1" t="s">
        <v>3039</v>
      </c>
      <c r="AL338" s="1" t="s">
        <v>3009</v>
      </c>
      <c r="AM338" s="1" t="s">
        <v>735</v>
      </c>
      <c r="AT338" s="1" t="s">
        <v>1020</v>
      </c>
      <c r="AY338" s="1" t="s">
        <v>3083</v>
      </c>
      <c r="AZ338" s="1" t="s">
        <v>4277</v>
      </c>
      <c r="BA338" s="1">
        <v>611315.55002920004</v>
      </c>
      <c r="BB338" s="1">
        <v>5469306.0200467203</v>
      </c>
      <c r="BC338" s="1">
        <v>10</v>
      </c>
      <c r="BN338" s="1" t="s">
        <v>3004</v>
      </c>
      <c r="BO338" s="1" t="s">
        <v>4844</v>
      </c>
      <c r="BP338" s="1" t="s">
        <v>4843</v>
      </c>
      <c r="BQ338" s="1" t="s">
        <v>5201</v>
      </c>
      <c r="BR338" s="1" t="s">
        <v>1616</v>
      </c>
      <c r="BS338" s="1" t="s">
        <v>5200</v>
      </c>
      <c r="BT338" s="1" t="s">
        <v>5199</v>
      </c>
      <c r="BV338" s="1" t="s">
        <v>2997</v>
      </c>
      <c r="CB338" s="1" t="s">
        <v>5189</v>
      </c>
      <c r="CD338" s="1" t="s">
        <v>3077</v>
      </c>
      <c r="CO338" s="1" t="s">
        <v>2991</v>
      </c>
      <c r="CP338" s="1" t="s">
        <v>5198</v>
      </c>
      <c r="CX338" s="1" t="s">
        <v>5197</v>
      </c>
      <c r="CZ338" s="1" t="s">
        <v>5139</v>
      </c>
    </row>
    <row r="339" spans="1:104" x14ac:dyDescent="0.2">
      <c r="A339" s="1">
        <f t="shared" si="27"/>
        <v>1044894</v>
      </c>
      <c r="C339" s="1" t="str">
        <f t="shared" si="28"/>
        <v>RD</v>
      </c>
      <c r="D339" s="12">
        <f>INDEX(families!$A:$A,MATCH(E339,families!$B:$B,0))</f>
        <v>31</v>
      </c>
      <c r="E339" s="2" t="str">
        <f t="shared" si="29"/>
        <v>RD</v>
      </c>
      <c r="F339" s="1" t="str">
        <f>IF(_xlfn.SINGLE('~10 Other Crossings'!TypeCL)="WC","",_xlfn.CONCAT(UPPER(_xlfn.SINGLE(Description)),IF(ISBLANK(_xlfn.SINGLE(CrossingIdentifierDescription)),""," ["&amp;_xlfn.SINGLE(CrossingIdentifierDescription)&amp;"]")," (",_xlfn.SINGLE(PXID),")"))</f>
        <v>ACCESS ROAD (T5091.0)</v>
      </c>
      <c r="G33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01-13283-M002-XW0330001</v>
      </c>
      <c r="M339" s="1" t="s">
        <v>5196</v>
      </c>
      <c r="N339" s="1" t="s">
        <v>5195</v>
      </c>
      <c r="O339" s="1" t="s">
        <v>3023</v>
      </c>
      <c r="P339" s="1" t="s">
        <v>5194</v>
      </c>
      <c r="Q339" s="1" t="s">
        <v>5193</v>
      </c>
      <c r="R339" s="1" t="s">
        <v>3019</v>
      </c>
      <c r="S339" s="1" t="s">
        <v>3019</v>
      </c>
      <c r="T339" s="1" t="s">
        <v>5167</v>
      </c>
      <c r="U339" s="1" t="s">
        <v>3040</v>
      </c>
      <c r="V339" s="1" t="s">
        <v>5192</v>
      </c>
      <c r="W339" s="1" t="s">
        <v>3015</v>
      </c>
      <c r="Y339" s="1">
        <v>44313.800092592595</v>
      </c>
      <c r="Z339" s="1">
        <v>44645</v>
      </c>
      <c r="AA339" s="1">
        <v>401768</v>
      </c>
      <c r="AB339" s="1">
        <v>44648.866087962961</v>
      </c>
      <c r="AC339" s="1" t="s">
        <v>5191</v>
      </c>
      <c r="AD339" s="1" t="s">
        <v>3041</v>
      </c>
      <c r="AE339" s="1">
        <v>5091</v>
      </c>
      <c r="AF339" s="1">
        <v>0</v>
      </c>
      <c r="AI339" s="1" t="s">
        <v>3269</v>
      </c>
      <c r="AK339" s="1" t="s">
        <v>3039</v>
      </c>
      <c r="AL339" s="1" t="s">
        <v>3009</v>
      </c>
      <c r="AM339" s="1" t="s">
        <v>735</v>
      </c>
      <c r="AT339" s="1" t="s">
        <v>1020</v>
      </c>
      <c r="AX339" s="1" t="s">
        <v>5190</v>
      </c>
      <c r="AY339" s="1" t="s">
        <v>3083</v>
      </c>
      <c r="AZ339" s="1" t="s">
        <v>4277</v>
      </c>
      <c r="BA339" s="1">
        <v>611229.14530891005</v>
      </c>
      <c r="BB339" s="1">
        <v>5469304.9002291001</v>
      </c>
      <c r="BC339" s="1">
        <v>10</v>
      </c>
      <c r="BN339" s="1" t="s">
        <v>3004</v>
      </c>
      <c r="BO339" s="1" t="s">
        <v>4844</v>
      </c>
      <c r="BP339" s="1" t="s">
        <v>4843</v>
      </c>
      <c r="BQ339" s="1" t="s">
        <v>3165</v>
      </c>
      <c r="BR339" s="1" t="s">
        <v>3081</v>
      </c>
      <c r="BV339" s="1" t="s">
        <v>2997</v>
      </c>
      <c r="BY339" s="1" t="s">
        <v>2995</v>
      </c>
      <c r="CB339" s="1" t="s">
        <v>5189</v>
      </c>
      <c r="CD339" s="1" t="s">
        <v>3077</v>
      </c>
      <c r="CO339" s="1" t="s">
        <v>2991</v>
      </c>
      <c r="CP339" s="1" t="s">
        <v>5188</v>
      </c>
      <c r="CX339" s="1" t="s">
        <v>5187</v>
      </c>
      <c r="CZ339" s="1" t="s">
        <v>5127</v>
      </c>
    </row>
    <row r="340" spans="1:104" x14ac:dyDescent="0.2">
      <c r="A340" s="1">
        <f t="shared" si="27"/>
        <v>1044958</v>
      </c>
      <c r="C340" s="1" t="str">
        <f t="shared" si="28"/>
        <v>RD</v>
      </c>
      <c r="D340" s="12">
        <f>INDEX(families!$A:$A,MATCH(E340,families!$B:$B,0))</f>
        <v>31</v>
      </c>
      <c r="E340" s="2" t="str">
        <f t="shared" si="29"/>
        <v>RD</v>
      </c>
      <c r="F340" s="1" t="str">
        <f>IF(_xlfn.SINGLE('~10 Other Crossings'!TypeCL)="WC","",_xlfn.CONCAT(UPPER(_xlfn.SINGLE(Description)),IF(ISBLANK(_xlfn.SINGLE(CrossingIdentifierDescription)),""," ["&amp;_xlfn.SINGLE(CrossingIdentifierDescription)&amp;"]")," (",_xlfn.SINGLE(PXID),")"))</f>
        <v>ROAD (T5233.0)</v>
      </c>
      <c r="G34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40" s="1" t="s">
        <v>5186</v>
      </c>
      <c r="N340" s="1" t="s">
        <v>5185</v>
      </c>
      <c r="O340" s="1" t="s">
        <v>3023</v>
      </c>
      <c r="R340" s="1" t="s">
        <v>3019</v>
      </c>
      <c r="S340" s="1" t="s">
        <v>3019</v>
      </c>
      <c r="T340" s="1" t="s">
        <v>5167</v>
      </c>
      <c r="U340" s="1" t="s">
        <v>3040</v>
      </c>
      <c r="V340" s="1" t="s">
        <v>3040</v>
      </c>
      <c r="W340" s="1" t="s">
        <v>3310</v>
      </c>
      <c r="Y340" s="1">
        <v>44312.739814814813</v>
      </c>
      <c r="Z340" s="1">
        <v>44645</v>
      </c>
      <c r="AA340" s="1">
        <v>401768</v>
      </c>
      <c r="AB340" s="1">
        <v>44648.866087962961</v>
      </c>
      <c r="AC340" s="1" t="s">
        <v>5184</v>
      </c>
      <c r="AD340" s="1" t="s">
        <v>3041</v>
      </c>
      <c r="AE340" s="1">
        <v>5233</v>
      </c>
      <c r="AF340" s="1">
        <v>0</v>
      </c>
      <c r="AI340" s="1" t="s">
        <v>3011</v>
      </c>
      <c r="AK340" s="1" t="s">
        <v>3039</v>
      </c>
      <c r="AL340" s="1" t="s">
        <v>3009</v>
      </c>
      <c r="AM340" s="1" t="s">
        <v>735</v>
      </c>
      <c r="AT340" s="1" t="s">
        <v>1020</v>
      </c>
      <c r="AY340" s="1" t="s">
        <v>2995</v>
      </c>
      <c r="AZ340" s="1" t="s">
        <v>4277</v>
      </c>
      <c r="BA340" s="1">
        <v>611171.19997972006</v>
      </c>
      <c r="BB340" s="1">
        <v>5469283.61996991</v>
      </c>
      <c r="BC340" s="1">
        <v>10</v>
      </c>
      <c r="BN340" s="1" t="s">
        <v>3004</v>
      </c>
      <c r="BO340" s="1" t="s">
        <v>4844</v>
      </c>
      <c r="BP340" s="1" t="s">
        <v>4843</v>
      </c>
      <c r="BQ340" s="1" t="s">
        <v>3165</v>
      </c>
      <c r="BR340" s="1" t="s">
        <v>3081</v>
      </c>
      <c r="BS340" s="1" t="s">
        <v>5183</v>
      </c>
      <c r="BT340" s="1" t="s">
        <v>5182</v>
      </c>
      <c r="BV340" s="1" t="s">
        <v>2997</v>
      </c>
      <c r="BW340" s="1" t="s">
        <v>3002</v>
      </c>
      <c r="BX340" s="1" t="s">
        <v>3306</v>
      </c>
      <c r="BY340" s="1" t="s">
        <v>2995</v>
      </c>
      <c r="CB340" s="1" t="s">
        <v>3037</v>
      </c>
      <c r="CC340" s="1" t="s">
        <v>3036</v>
      </c>
      <c r="CD340" s="1" t="s">
        <v>3035</v>
      </c>
      <c r="CO340" s="1" t="s">
        <v>3117</v>
      </c>
      <c r="CP340" s="1" t="s">
        <v>5181</v>
      </c>
      <c r="CZ340" s="1" t="s">
        <v>2235</v>
      </c>
    </row>
    <row r="341" spans="1:104" x14ac:dyDescent="0.2">
      <c r="A341" s="1">
        <f t="shared" si="27"/>
        <v>1045013</v>
      </c>
      <c r="C341" s="1" t="str">
        <f t="shared" si="28"/>
        <v>RD</v>
      </c>
      <c r="D341" s="12">
        <f>INDEX(families!$A:$A,MATCH(E341,families!$B:$B,0))</f>
        <v>31</v>
      </c>
      <c r="E341" s="2" t="str">
        <f t="shared" si="29"/>
        <v>RD</v>
      </c>
      <c r="F341" s="1" t="str">
        <f>IF(_xlfn.SINGLE('~10 Other Crossings'!TypeCL)="WC","",_xlfn.CONCAT(UPPER(_xlfn.SINGLE(Description)),IF(ISBLANK(_xlfn.SINGLE(CrossingIdentifierDescription)),""," ["&amp;_xlfn.SINGLE(CrossingIdentifierDescription)&amp;"]")," (",_xlfn.SINGLE(PXID),")"))</f>
        <v>ELDER RD (T4965.0)</v>
      </c>
      <c r="G34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01-13283-M002-XH0329501</v>
      </c>
      <c r="M341" s="1" t="s">
        <v>5180</v>
      </c>
      <c r="N341" s="1" t="s">
        <v>5179</v>
      </c>
      <c r="O341" s="1" t="s">
        <v>3023</v>
      </c>
      <c r="P341" s="1" t="s">
        <v>5178</v>
      </c>
      <c r="Q341" s="1" t="s">
        <v>5177</v>
      </c>
      <c r="R341" s="1" t="s">
        <v>3020</v>
      </c>
      <c r="S341" s="1" t="s">
        <v>3019</v>
      </c>
      <c r="T341" s="1" t="s">
        <v>5167</v>
      </c>
      <c r="U341" s="1" t="s">
        <v>3040</v>
      </c>
      <c r="V341" s="1" t="s">
        <v>5176</v>
      </c>
      <c r="W341" s="1" t="s">
        <v>3122</v>
      </c>
      <c r="Y341" s="1">
        <v>44313.800092592595</v>
      </c>
      <c r="Z341" s="1">
        <v>44645</v>
      </c>
      <c r="AA341" s="1">
        <v>401768</v>
      </c>
      <c r="AB341" s="1">
        <v>44648.866087962961</v>
      </c>
      <c r="AC341" s="1" t="s">
        <v>5175</v>
      </c>
      <c r="AD341" s="1" t="s">
        <v>3041</v>
      </c>
      <c r="AE341" s="1">
        <v>4965</v>
      </c>
      <c r="AF341" s="1">
        <v>0</v>
      </c>
      <c r="AH341" s="1" t="s">
        <v>3086</v>
      </c>
      <c r="AI341" s="1" t="s">
        <v>3011</v>
      </c>
      <c r="AJ341" s="1" t="s">
        <v>3086</v>
      </c>
      <c r="AK341" s="1" t="s">
        <v>3039</v>
      </c>
      <c r="AL341" s="1" t="s">
        <v>3009</v>
      </c>
      <c r="AM341" s="1" t="s">
        <v>735</v>
      </c>
      <c r="AS341" s="1" t="s">
        <v>3006</v>
      </c>
      <c r="AY341" s="1" t="s">
        <v>3083</v>
      </c>
      <c r="AZ341" s="1" t="s">
        <v>4277</v>
      </c>
      <c r="BA341" s="1">
        <v>611124.66781379003</v>
      </c>
      <c r="BB341" s="1">
        <v>5469253.7377352603</v>
      </c>
      <c r="BC341" s="1">
        <v>10</v>
      </c>
      <c r="BN341" s="1" t="s">
        <v>3004</v>
      </c>
      <c r="BO341" s="1" t="s">
        <v>4844</v>
      </c>
      <c r="BP341" s="1" t="s">
        <v>4843</v>
      </c>
      <c r="BQ341" s="1" t="s">
        <v>3165</v>
      </c>
      <c r="BR341" s="1" t="s">
        <v>3081</v>
      </c>
      <c r="BV341" s="1" t="s">
        <v>2997</v>
      </c>
      <c r="BX341" s="1" t="s">
        <v>5174</v>
      </c>
      <c r="BY341" s="1" t="s">
        <v>3083</v>
      </c>
      <c r="CB341" s="1" t="s">
        <v>5173</v>
      </c>
      <c r="CC341" s="1" t="s">
        <v>961</v>
      </c>
      <c r="CD341" s="1" t="s">
        <v>3253</v>
      </c>
      <c r="CO341" s="1" t="s">
        <v>3117</v>
      </c>
      <c r="CP341" s="1" t="s">
        <v>5172</v>
      </c>
      <c r="CZ341" s="1" t="s">
        <v>5124</v>
      </c>
    </row>
    <row r="342" spans="1:104" x14ac:dyDescent="0.2">
      <c r="A342" s="1">
        <f t="shared" si="27"/>
        <v>1045043</v>
      </c>
      <c r="C342" s="1" t="str">
        <f t="shared" si="28"/>
        <v>RD</v>
      </c>
      <c r="D342" s="12">
        <f>INDEX(families!$A:$A,MATCH(E342,families!$B:$B,0))</f>
        <v>31</v>
      </c>
      <c r="E342" s="2" t="str">
        <f t="shared" si="29"/>
        <v>RD</v>
      </c>
      <c r="F342" s="1" t="str">
        <f>IF(_xlfn.SINGLE('~10 Other Crossings'!TypeCL)="WC","",_xlfn.CONCAT(UPPER(_xlfn.SINGLE(Description)),IF(ISBLANK(_xlfn.SINGLE(CrossingIdentifierDescription)),""," ["&amp;_xlfn.SINGLE(CrossingIdentifierDescription)&amp;"]")," (",_xlfn.SINGLE(PXID),")"))</f>
        <v>ROAD (T5095.0)</v>
      </c>
      <c r="G34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42" s="1" t="s">
        <v>5171</v>
      </c>
      <c r="N342" s="1" t="s">
        <v>5170</v>
      </c>
      <c r="O342" s="1" t="s">
        <v>3023</v>
      </c>
      <c r="P342" s="1" t="s">
        <v>5169</v>
      </c>
      <c r="Q342" s="1" t="s">
        <v>5168</v>
      </c>
      <c r="R342" s="1" t="s">
        <v>3019</v>
      </c>
      <c r="S342" s="1" t="s">
        <v>3019</v>
      </c>
      <c r="T342" s="1" t="s">
        <v>5167</v>
      </c>
      <c r="U342" s="1" t="s">
        <v>3040</v>
      </c>
      <c r="V342" s="1" t="s">
        <v>3040</v>
      </c>
      <c r="W342" s="1" t="s">
        <v>3310</v>
      </c>
      <c r="Y342" s="1">
        <v>44026.829745370371</v>
      </c>
      <c r="Z342" s="1">
        <v>44645</v>
      </c>
      <c r="AA342" s="1">
        <v>401768</v>
      </c>
      <c r="AB342" s="1">
        <v>44648.866064814814</v>
      </c>
      <c r="AC342" s="1" t="s">
        <v>5166</v>
      </c>
      <c r="AD342" s="1" t="s">
        <v>3041</v>
      </c>
      <c r="AE342" s="1">
        <v>5095</v>
      </c>
      <c r="AF342" s="1">
        <v>0</v>
      </c>
      <c r="AI342" s="1" t="s">
        <v>3011</v>
      </c>
      <c r="AK342" s="1" t="s">
        <v>3039</v>
      </c>
      <c r="AL342" s="1" t="s">
        <v>3009</v>
      </c>
      <c r="AM342" s="1" t="s">
        <v>735</v>
      </c>
      <c r="AT342" s="1" t="s">
        <v>1020</v>
      </c>
      <c r="AX342" s="1" t="s">
        <v>5165</v>
      </c>
      <c r="AY342" s="1" t="s">
        <v>2995</v>
      </c>
      <c r="AZ342" s="1" t="s">
        <v>4277</v>
      </c>
      <c r="BA342" s="1">
        <v>611100.07250020001</v>
      </c>
      <c r="BB342" s="1">
        <v>5469237.9402955901</v>
      </c>
      <c r="BC342" s="1">
        <v>10</v>
      </c>
      <c r="BN342" s="1" t="s">
        <v>3004</v>
      </c>
      <c r="BO342" s="1" t="s">
        <v>4844</v>
      </c>
      <c r="BP342" s="1" t="s">
        <v>4843</v>
      </c>
      <c r="BQ342" s="1" t="s">
        <v>3165</v>
      </c>
      <c r="BR342" s="1" t="s">
        <v>3081</v>
      </c>
      <c r="BS342" s="1" t="s">
        <v>5160</v>
      </c>
      <c r="BT342" s="1" t="s">
        <v>5159</v>
      </c>
      <c r="BV342" s="1" t="s">
        <v>2997</v>
      </c>
      <c r="BW342" s="1" t="s">
        <v>3002</v>
      </c>
      <c r="BX342" s="1" t="s">
        <v>3038</v>
      </c>
      <c r="BY342" s="1" t="s">
        <v>2995</v>
      </c>
      <c r="CB342" s="1" t="s">
        <v>3037</v>
      </c>
      <c r="CC342" s="1" t="s">
        <v>3036</v>
      </c>
      <c r="CD342" s="1" t="s">
        <v>3035</v>
      </c>
      <c r="CO342" s="1" t="s">
        <v>3117</v>
      </c>
      <c r="CP342" s="1" t="s">
        <v>5164</v>
      </c>
      <c r="CZ342" s="1" t="s">
        <v>5115</v>
      </c>
    </row>
    <row r="343" spans="1:104" x14ac:dyDescent="0.2">
      <c r="A343" s="1">
        <f t="shared" si="27"/>
        <v>1045175.64</v>
      </c>
      <c r="C343" s="1" t="str">
        <f t="shared" si="28"/>
        <v>RD</v>
      </c>
      <c r="D343" s="12">
        <f>INDEX(families!$A:$A,MATCH(E343,families!$B:$B,0))</f>
        <v>31</v>
      </c>
      <c r="E343" s="2" t="str">
        <f t="shared" si="29"/>
        <v>RD</v>
      </c>
      <c r="F343" s="1" t="str">
        <f>IF(_xlfn.SINGLE('~10 Other Crossings'!TypeCL)="WC","",_xlfn.CONCAT(UPPER(_xlfn.SINGLE(Description)),IF(ISBLANK(_xlfn.SINGLE(CrossingIdentifierDescription)),""," ["&amp;_xlfn.SINGLE(CrossingIdentifierDescription)&amp;"]")," (",_xlfn.SINGLE(PXID),")"))</f>
        <v>ROAD (T5096.0)</v>
      </c>
      <c r="G34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43" s="1" t="s">
        <v>5163</v>
      </c>
      <c r="N343" s="1">
        <v>1045175.64</v>
      </c>
      <c r="O343" s="1" t="s">
        <v>3023</v>
      </c>
      <c r="P343" s="1" t="s">
        <v>3384</v>
      </c>
      <c r="Q343" s="1" t="s">
        <v>3383</v>
      </c>
      <c r="R343" s="1" t="s">
        <v>3019</v>
      </c>
      <c r="S343" s="1" t="s">
        <v>3019</v>
      </c>
      <c r="T343" s="1" t="s">
        <v>3093</v>
      </c>
      <c r="U343" s="1" t="s">
        <v>3040</v>
      </c>
      <c r="V343" s="1" t="s">
        <v>3040</v>
      </c>
      <c r="W343" s="1" t="s">
        <v>3310</v>
      </c>
      <c r="Y343" s="1">
        <v>44026.829745370371</v>
      </c>
      <c r="Z343" s="1">
        <v>44645</v>
      </c>
      <c r="AA343" s="1">
        <v>401768</v>
      </c>
      <c r="AB343" s="1">
        <v>44648.866064814814</v>
      </c>
      <c r="AC343" s="1" t="s">
        <v>5162</v>
      </c>
      <c r="AD343" s="1" t="s">
        <v>3041</v>
      </c>
      <c r="AE343" s="1">
        <v>5096</v>
      </c>
      <c r="AF343" s="1">
        <v>0</v>
      </c>
      <c r="AI343" s="1" t="s">
        <v>3011</v>
      </c>
      <c r="AK343" s="1" t="s">
        <v>3039</v>
      </c>
      <c r="AL343" s="1" t="s">
        <v>3009</v>
      </c>
      <c r="AM343" s="1" t="s">
        <v>735</v>
      </c>
      <c r="AT343" s="1" t="s">
        <v>1020</v>
      </c>
      <c r="AX343" s="1" t="s">
        <v>5161</v>
      </c>
      <c r="AY343" s="1" t="s">
        <v>2995</v>
      </c>
      <c r="AZ343" s="1" t="s">
        <v>4277</v>
      </c>
      <c r="BA343" s="1">
        <v>610971.304</v>
      </c>
      <c r="BB343" s="1">
        <v>5469219.8830000004</v>
      </c>
      <c r="BC343" s="1">
        <v>10</v>
      </c>
      <c r="BN343" s="1" t="s">
        <v>3004</v>
      </c>
      <c r="BO343" s="1" t="s">
        <v>4844</v>
      </c>
      <c r="BP343" s="1" t="s">
        <v>4843</v>
      </c>
      <c r="BQ343" s="1" t="s">
        <v>3165</v>
      </c>
      <c r="BR343" s="1" t="s">
        <v>1616</v>
      </c>
      <c r="BS343" s="1" t="s">
        <v>5160</v>
      </c>
      <c r="BT343" s="1" t="s">
        <v>5159</v>
      </c>
      <c r="BV343" s="1" t="s">
        <v>2997</v>
      </c>
      <c r="BW343" s="1" t="s">
        <v>3002</v>
      </c>
      <c r="BX343" s="1" t="s">
        <v>3038</v>
      </c>
      <c r="BY343" s="1" t="s">
        <v>2995</v>
      </c>
      <c r="CB343" s="1" t="s">
        <v>3037</v>
      </c>
      <c r="CC343" s="1" t="s">
        <v>3036</v>
      </c>
      <c r="CD343" s="1" t="s">
        <v>3035</v>
      </c>
      <c r="CO343" s="1" t="s">
        <v>3117</v>
      </c>
      <c r="CP343" s="1" t="s">
        <v>5158</v>
      </c>
      <c r="CZ343" s="1" t="s">
        <v>5107</v>
      </c>
    </row>
    <row r="344" spans="1:104" x14ac:dyDescent="0.2">
      <c r="A344" s="1">
        <f t="shared" si="27"/>
        <v>1045327.28</v>
      </c>
      <c r="C344" s="1" t="str">
        <f t="shared" si="28"/>
        <v>RD</v>
      </c>
      <c r="D344" s="12">
        <f>INDEX(families!$A:$A,MATCH(E344,families!$B:$B,0))</f>
        <v>31</v>
      </c>
      <c r="E344" s="2" t="str">
        <f t="shared" si="29"/>
        <v>RD</v>
      </c>
      <c r="F344" s="1" t="str">
        <f>IF(_xlfn.SINGLE('~10 Other Crossings'!TypeCL)="WC","",_xlfn.CONCAT(UPPER(_xlfn.SINGLE(Description)),IF(ISBLANK(_xlfn.SINGLE(CrossingIdentifierDescription)),""," ["&amp;_xlfn.SINGLE(CrossingIdentifierDescription)&amp;"]")," (",_xlfn.SINGLE(PXID),")"))</f>
        <v>UNDEVELOPED ROAD - MOTI PLAN KAP81162  [ROAD] (T4707.0)</v>
      </c>
      <c r="G34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01-13283-M002-XH0329901</v>
      </c>
      <c r="M344" s="1" t="s">
        <v>5157</v>
      </c>
      <c r="N344" s="1">
        <v>1045327.28</v>
      </c>
      <c r="O344" s="1" t="s">
        <v>3023</v>
      </c>
      <c r="P344" s="1" t="s">
        <v>5156</v>
      </c>
      <c r="Q344" s="1" t="s">
        <v>5155</v>
      </c>
      <c r="R344" s="1" t="s">
        <v>3020</v>
      </c>
      <c r="S344" s="1" t="s">
        <v>3019</v>
      </c>
      <c r="T344" s="1" t="s">
        <v>3093</v>
      </c>
      <c r="U344" s="1" t="s">
        <v>3040</v>
      </c>
      <c r="V344" s="1" t="s">
        <v>5154</v>
      </c>
      <c r="W344" s="1" t="s">
        <v>3122</v>
      </c>
      <c r="Y344" s="1">
        <v>42753.866331018522</v>
      </c>
      <c r="Z344" s="1">
        <v>44645</v>
      </c>
      <c r="AA344" s="1">
        <v>401768</v>
      </c>
      <c r="AB344" s="1">
        <v>44648.866030092591</v>
      </c>
      <c r="AC344" s="1" t="s">
        <v>5153</v>
      </c>
      <c r="AD344" s="1" t="s">
        <v>3041</v>
      </c>
      <c r="AE344" s="1">
        <v>4707</v>
      </c>
      <c r="AF344" s="1">
        <v>0</v>
      </c>
      <c r="AG344" s="1" t="s">
        <v>3040</v>
      </c>
      <c r="AH344" s="1" t="s">
        <v>3119</v>
      </c>
      <c r="AI344" s="1" t="s">
        <v>3011</v>
      </c>
      <c r="AJ344" s="1" t="s">
        <v>3086</v>
      </c>
      <c r="AK344" s="1" t="s">
        <v>3039</v>
      </c>
      <c r="AL344" s="1" t="s">
        <v>3009</v>
      </c>
      <c r="AM344" s="1" t="s">
        <v>735</v>
      </c>
      <c r="AY344" s="1" t="s">
        <v>3083</v>
      </c>
      <c r="AZ344" s="1" t="s">
        <v>4277</v>
      </c>
      <c r="BA344" s="1">
        <v>610820.55102812999</v>
      </c>
      <c r="BB344" s="1">
        <v>5469203.5470217504</v>
      </c>
      <c r="BC344" s="1">
        <v>10</v>
      </c>
      <c r="BN344" s="1" t="s">
        <v>3004</v>
      </c>
      <c r="BO344" s="1" t="s">
        <v>4844</v>
      </c>
      <c r="BP344" s="1" t="s">
        <v>4843</v>
      </c>
      <c r="BQ344" s="1" t="s">
        <v>3165</v>
      </c>
      <c r="BR344" s="1" t="s">
        <v>1616</v>
      </c>
      <c r="BV344" s="1" t="s">
        <v>2997</v>
      </c>
      <c r="BX344" s="1" t="s">
        <v>5152</v>
      </c>
      <c r="BY344" s="1" t="s">
        <v>3083</v>
      </c>
      <c r="CB344" s="1" t="s">
        <v>5142</v>
      </c>
      <c r="CC344" s="1" t="s">
        <v>5151</v>
      </c>
      <c r="CD344" s="1" t="s">
        <v>3035</v>
      </c>
      <c r="CO344" s="1" t="s">
        <v>3117</v>
      </c>
      <c r="CP344" s="1" t="s">
        <v>5150</v>
      </c>
      <c r="CW344" s="1" t="s">
        <v>5149</v>
      </c>
      <c r="CY344" s="1" t="s">
        <v>5116</v>
      </c>
      <c r="CZ344" s="1" t="s">
        <v>5101</v>
      </c>
    </row>
    <row r="345" spans="1:104" x14ac:dyDescent="0.2">
      <c r="A345" s="1">
        <f t="shared" si="27"/>
        <v>1045343.68</v>
      </c>
      <c r="C345" s="1" t="str">
        <f t="shared" si="28"/>
        <v>RD</v>
      </c>
      <c r="D345" s="12">
        <f>INDEX(families!$A:$A,MATCH(E345,families!$B:$B,0))</f>
        <v>31</v>
      </c>
      <c r="E345" s="2" t="str">
        <f t="shared" si="29"/>
        <v>RD</v>
      </c>
      <c r="F345" s="1" t="str">
        <f>IF(_xlfn.SINGLE('~10 Other Crossings'!TypeCL)="WC","",_xlfn.CONCAT(UPPER(_xlfn.SINGLE(Description)),IF(ISBLANK(_xlfn.SINGLE(CrossingIdentifierDescription)),""," ["&amp;_xlfn.SINGLE(CrossingIdentifierDescription)&amp;"]")," (",_xlfn.SINGLE(PXID),")"))</f>
        <v>DECOMMISSIONED YALE ROAD (T5097.0)</v>
      </c>
      <c r="G34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01-13283-M002-XH0329901</v>
      </c>
      <c r="M345" s="1" t="s">
        <v>5148</v>
      </c>
      <c r="N345" s="1">
        <v>1045343.68</v>
      </c>
      <c r="O345" s="1" t="s">
        <v>3023</v>
      </c>
      <c r="P345" s="1" t="s">
        <v>5147</v>
      </c>
      <c r="Q345" s="1" t="s">
        <v>5146</v>
      </c>
      <c r="R345" s="1" t="s">
        <v>3019</v>
      </c>
      <c r="S345" s="1" t="s">
        <v>3019</v>
      </c>
      <c r="T345" s="1" t="s">
        <v>3093</v>
      </c>
      <c r="U345" s="1" t="s">
        <v>3040</v>
      </c>
      <c r="V345" s="1" t="s">
        <v>5145</v>
      </c>
      <c r="W345" s="1" t="s">
        <v>4965</v>
      </c>
      <c r="Y345" s="1">
        <v>44026.829745370371</v>
      </c>
      <c r="Z345" s="1">
        <v>44645</v>
      </c>
      <c r="AA345" s="1">
        <v>401768</v>
      </c>
      <c r="AB345" s="1">
        <v>44648.866064814814</v>
      </c>
      <c r="AC345" s="1" t="s">
        <v>5144</v>
      </c>
      <c r="AD345" s="1" t="s">
        <v>3041</v>
      </c>
      <c r="AE345" s="1">
        <v>5097</v>
      </c>
      <c r="AF345" s="1">
        <v>0</v>
      </c>
      <c r="AI345" s="1" t="s">
        <v>3011</v>
      </c>
      <c r="AK345" s="1" t="s">
        <v>3039</v>
      </c>
      <c r="AL345" s="1" t="s">
        <v>3009</v>
      </c>
      <c r="AM345" s="1" t="s">
        <v>735</v>
      </c>
      <c r="AT345" s="1" t="s">
        <v>1020</v>
      </c>
      <c r="AX345" s="1" t="s">
        <v>5143</v>
      </c>
      <c r="AY345" s="1" t="s">
        <v>3083</v>
      </c>
      <c r="AZ345" s="1" t="s">
        <v>4277</v>
      </c>
      <c r="BA345" s="1">
        <v>610804.26100000006</v>
      </c>
      <c r="BB345" s="1">
        <v>5469201.6229999997</v>
      </c>
      <c r="BC345" s="1">
        <v>10</v>
      </c>
      <c r="BN345" s="1" t="s">
        <v>3004</v>
      </c>
      <c r="BO345" s="1" t="s">
        <v>4844</v>
      </c>
      <c r="BP345" s="1" t="s">
        <v>4843</v>
      </c>
      <c r="BQ345" s="1" t="s">
        <v>3165</v>
      </c>
      <c r="BR345" s="1" t="s">
        <v>1616</v>
      </c>
      <c r="BV345" s="1" t="s">
        <v>2997</v>
      </c>
      <c r="BY345" s="1" t="s">
        <v>3083</v>
      </c>
      <c r="CB345" s="1" t="s">
        <v>5142</v>
      </c>
      <c r="CD345" s="1" t="s">
        <v>3035</v>
      </c>
      <c r="CO345" s="1" t="s">
        <v>2991</v>
      </c>
      <c r="CP345" s="1" t="s">
        <v>5141</v>
      </c>
      <c r="CX345" s="1" t="s">
        <v>5140</v>
      </c>
      <c r="CZ345" s="1" t="s">
        <v>5094</v>
      </c>
    </row>
    <row r="346" spans="1:104" x14ac:dyDescent="0.2">
      <c r="A346" s="1">
        <f t="shared" si="27"/>
        <v>1045350.98</v>
      </c>
      <c r="C346" s="1" t="str">
        <f t="shared" si="28"/>
        <v>UC</v>
      </c>
      <c r="D346" s="12">
        <f>INDEX(families!$A:$A,MATCH(E346,families!$B:$B,0))</f>
        <v>35</v>
      </c>
      <c r="E346" s="2" t="str">
        <f t="shared" si="29"/>
        <v>UC</v>
      </c>
      <c r="F346" s="1" t="str">
        <f>IF(_xlfn.SINGLE('~10 Other Crossings'!TypeCL)="WC","",_xlfn.CONCAT(UPPER(_xlfn.SINGLE(Description)),IF(ISBLANK(_xlfn.SINGLE(CrossingIdentifierDescription)),""," ["&amp;_xlfn.SINGLE(CrossingIdentifierDescription)&amp;"]")," (",_xlfn.SINGLE(PXID),")"))</f>
        <v>TELUS U/G COMMUNICATIONS CABLE (U4182.1)</v>
      </c>
      <c r="G34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346" s="1" t="s">
        <v>5139</v>
      </c>
      <c r="N346" s="1">
        <v>1045350.98</v>
      </c>
      <c r="O346" s="1" t="s">
        <v>3023</v>
      </c>
      <c r="P346" s="1" t="s">
        <v>5138</v>
      </c>
      <c r="Q346" s="1" t="s">
        <v>5137</v>
      </c>
      <c r="R346" s="1" t="s">
        <v>3020</v>
      </c>
      <c r="S346" s="1" t="s">
        <v>3019</v>
      </c>
      <c r="T346" s="1" t="s">
        <v>3093</v>
      </c>
      <c r="U346" s="1" t="s">
        <v>3821</v>
      </c>
      <c r="V346" s="1" t="s">
        <v>3820</v>
      </c>
      <c r="W346" s="1" t="s">
        <v>3102</v>
      </c>
      <c r="Y346" s="1">
        <v>44544.84752314815</v>
      </c>
      <c r="Z346" s="1">
        <v>44645</v>
      </c>
      <c r="AA346" s="1">
        <v>401768</v>
      </c>
      <c r="AB346" s="1">
        <v>44648.866099537037</v>
      </c>
      <c r="AC346" s="1" t="s">
        <v>5136</v>
      </c>
      <c r="AD346" s="1" t="s">
        <v>3056</v>
      </c>
      <c r="AE346" s="1">
        <v>4182</v>
      </c>
      <c r="AF346" s="1">
        <v>1</v>
      </c>
      <c r="AI346" s="1" t="s">
        <v>3011</v>
      </c>
      <c r="AJ346" s="1" t="s">
        <v>3086</v>
      </c>
      <c r="AK346" s="1" t="s">
        <v>3010</v>
      </c>
      <c r="AL346" s="1" t="s">
        <v>3009</v>
      </c>
      <c r="AM346" s="1" t="s">
        <v>3818</v>
      </c>
      <c r="AN346" s="1" t="s">
        <v>3007</v>
      </c>
      <c r="AS346" s="1" t="s">
        <v>3006</v>
      </c>
      <c r="AT346" s="1" t="s">
        <v>3006</v>
      </c>
      <c r="AY346" s="1" t="s">
        <v>2995</v>
      </c>
      <c r="AZ346" s="1" t="s">
        <v>4277</v>
      </c>
      <c r="BA346" s="1">
        <v>610797</v>
      </c>
      <c r="BB346" s="1">
        <v>5469200.8700000001</v>
      </c>
      <c r="BC346" s="1">
        <v>10</v>
      </c>
      <c r="BG346" s="1">
        <v>42265</v>
      </c>
      <c r="BN346" s="1" t="s">
        <v>3004</v>
      </c>
      <c r="BO346" s="1" t="s">
        <v>4844</v>
      </c>
      <c r="BP346" s="1" t="s">
        <v>4843</v>
      </c>
      <c r="BQ346" s="1" t="s">
        <v>3165</v>
      </c>
      <c r="BR346" s="1" t="s">
        <v>1616</v>
      </c>
      <c r="BV346" s="1" t="s">
        <v>2997</v>
      </c>
      <c r="BW346" s="1" t="s">
        <v>1968</v>
      </c>
      <c r="BX346" s="1" t="s">
        <v>3053</v>
      </c>
      <c r="BY346" s="1" t="s">
        <v>2995</v>
      </c>
      <c r="CB346" s="1" t="s">
        <v>3052</v>
      </c>
      <c r="CC346" s="1" t="s">
        <v>3051</v>
      </c>
      <c r="CD346" s="1" t="s">
        <v>3050</v>
      </c>
      <c r="CO346" s="1" t="s">
        <v>2991</v>
      </c>
      <c r="CP346" s="1" t="s">
        <v>5135</v>
      </c>
      <c r="CX346" s="1" t="s">
        <v>5134</v>
      </c>
      <c r="CY346" s="1" t="s">
        <v>5116</v>
      </c>
      <c r="CZ346" s="1" t="s">
        <v>5086</v>
      </c>
    </row>
    <row r="347" spans="1:104" x14ac:dyDescent="0.2">
      <c r="A347" s="1">
        <f t="shared" si="27"/>
        <v>1045354.37</v>
      </c>
      <c r="C347" s="1" t="str">
        <f t="shared" si="28"/>
        <v>OE</v>
      </c>
      <c r="D347" s="12">
        <f>INDEX(families!$A:$A,MATCH(E347,families!$B:$B,0))</f>
        <v>28</v>
      </c>
      <c r="E347" s="2" t="str">
        <f t="shared" si="29"/>
        <v>OE</v>
      </c>
      <c r="F347" s="1" t="str">
        <f>IF(_xlfn.SINGLE('~10 Other Crossings'!TypeCL)="WC","",_xlfn.CONCAT(UPPER(_xlfn.SINGLE(Description)),IF(ISBLANK(_xlfn.SINGLE(CrossingIdentifierDescription)),""," ["&amp;_xlfn.SINGLE(CrossingIdentifierDescription)&amp;"]")," (",_xlfn.SINGLE(PXID),")"))</f>
        <v>BC HYDRO O/H DISTRIBUTION [DISTRIBUTION] (U4839.0)</v>
      </c>
      <c r="G34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347" s="1" t="s">
        <v>5133</v>
      </c>
      <c r="N347" s="1">
        <v>1045354.37</v>
      </c>
      <c r="O347" s="1" t="s">
        <v>3023</v>
      </c>
      <c r="P347" s="1" t="s">
        <v>5132</v>
      </c>
      <c r="Q347" s="1" t="s">
        <v>5131</v>
      </c>
      <c r="R347" s="1" t="s">
        <v>3020</v>
      </c>
      <c r="S347" s="1" t="s">
        <v>3019</v>
      </c>
      <c r="T347" s="1" t="s">
        <v>3093</v>
      </c>
      <c r="U347" s="1" t="s">
        <v>3092</v>
      </c>
      <c r="V347" s="1" t="s">
        <v>3091</v>
      </c>
      <c r="W347" s="1" t="s">
        <v>3090</v>
      </c>
      <c r="Y347" s="1">
        <v>43815.876435185186</v>
      </c>
      <c r="Z347" s="1">
        <v>44645</v>
      </c>
      <c r="AA347" s="1">
        <v>401768</v>
      </c>
      <c r="AB347" s="1">
        <v>44648.866053240738</v>
      </c>
      <c r="AC347" s="1" t="s">
        <v>5130</v>
      </c>
      <c r="AD347" s="1" t="s">
        <v>3056</v>
      </c>
      <c r="AE347" s="1">
        <v>4839</v>
      </c>
      <c r="AF347" s="1">
        <v>0</v>
      </c>
      <c r="AG347" s="1" t="s">
        <v>3088</v>
      </c>
      <c r="AI347" s="1" t="s">
        <v>3011</v>
      </c>
      <c r="AK347" s="1" t="s">
        <v>3010</v>
      </c>
      <c r="AL347" s="1" t="s">
        <v>3009</v>
      </c>
      <c r="AM347" s="1" t="s">
        <v>3085</v>
      </c>
      <c r="AS347" s="1" t="s">
        <v>3006</v>
      </c>
      <c r="AT347" s="1" t="s">
        <v>1020</v>
      </c>
      <c r="AY347" s="1" t="s">
        <v>2995</v>
      </c>
      <c r="AZ347" s="1" t="s">
        <v>4277</v>
      </c>
      <c r="BA347" s="1">
        <v>610793.62999811</v>
      </c>
      <c r="BB347" s="1">
        <v>5469200.4799808403</v>
      </c>
      <c r="BC347" s="1">
        <v>10</v>
      </c>
      <c r="BN347" s="1" t="s">
        <v>3004</v>
      </c>
      <c r="BO347" s="1" t="s">
        <v>4844</v>
      </c>
      <c r="BP347" s="1" t="s">
        <v>4843</v>
      </c>
      <c r="BQ347" s="1" t="s">
        <v>3165</v>
      </c>
      <c r="BR347" s="1" t="s">
        <v>1616</v>
      </c>
      <c r="BV347" s="1" t="s">
        <v>2997</v>
      </c>
      <c r="BW347" s="1" t="s">
        <v>1020</v>
      </c>
      <c r="BX347" s="1" t="s">
        <v>3194</v>
      </c>
      <c r="BY347" s="1" t="s">
        <v>2995</v>
      </c>
      <c r="CB347" s="1" t="s">
        <v>3193</v>
      </c>
      <c r="CC347" s="1" t="s">
        <v>3192</v>
      </c>
      <c r="CD347" s="1" t="s">
        <v>3035</v>
      </c>
      <c r="CO347" s="1" t="s">
        <v>3318</v>
      </c>
      <c r="CP347" s="1" t="s">
        <v>5129</v>
      </c>
      <c r="CX347" s="1" t="s">
        <v>5128</v>
      </c>
      <c r="CY347" s="1" t="s">
        <v>5116</v>
      </c>
      <c r="CZ347" s="1" t="s">
        <v>5079</v>
      </c>
    </row>
    <row r="348" spans="1:104" x14ac:dyDescent="0.2">
      <c r="A348" s="1">
        <f t="shared" si="27"/>
        <v>1045354.37</v>
      </c>
      <c r="C348" s="1" t="str">
        <f t="shared" si="28"/>
        <v>UC</v>
      </c>
      <c r="D348" s="12">
        <f>INDEX(families!$A:$A,MATCH(E348,families!$B:$B,0))</f>
        <v>35</v>
      </c>
      <c r="E348" s="2" t="str">
        <f t="shared" si="29"/>
        <v>UC</v>
      </c>
      <c r="F348" s="1" t="str">
        <f>IF(_xlfn.SINGLE('~10 Other Crossings'!TypeCL)="WC","",_xlfn.CONCAT(UPPER(_xlfn.SINGLE(Description)),IF(ISBLANK(_xlfn.SINGLE(CrossingIdentifierDescription)),""," ["&amp;_xlfn.SINGLE(CrossingIdentifierDescription)&amp;"]")," (",_xlfn.SINGLE(PXID),")"))</f>
        <v>TELUS U/G COMMUNICATIONS CABLE (U7383.0)</v>
      </c>
      <c r="G34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348" s="1" t="s">
        <v>5127</v>
      </c>
      <c r="N348" s="1">
        <v>1045354.37</v>
      </c>
      <c r="O348" s="1" t="s">
        <v>3023</v>
      </c>
      <c r="Q348" s="1" t="s">
        <v>1809</v>
      </c>
      <c r="R348" s="1" t="s">
        <v>3020</v>
      </c>
      <c r="S348" s="1" t="s">
        <v>3019</v>
      </c>
      <c r="T348" s="1" t="s">
        <v>3093</v>
      </c>
      <c r="U348" s="1" t="s">
        <v>3821</v>
      </c>
      <c r="V348" s="1" t="s">
        <v>3820</v>
      </c>
      <c r="W348" s="1" t="s">
        <v>3102</v>
      </c>
      <c r="Y348" s="1">
        <v>44453.975289351853</v>
      </c>
      <c r="Z348" s="1">
        <v>44645</v>
      </c>
      <c r="AA348" s="1">
        <v>401768</v>
      </c>
      <c r="AB348" s="1">
        <v>44648.866099537037</v>
      </c>
      <c r="AC348" s="1" t="s">
        <v>5126</v>
      </c>
      <c r="AD348" s="1" t="s">
        <v>3056</v>
      </c>
      <c r="AE348" s="1">
        <v>7383</v>
      </c>
      <c r="AF348" s="1">
        <v>0</v>
      </c>
      <c r="AH348" s="1" t="s">
        <v>3086</v>
      </c>
      <c r="AI348" s="1" t="s">
        <v>3011</v>
      </c>
      <c r="AJ348" s="1" t="s">
        <v>1809</v>
      </c>
      <c r="AK348" s="1" t="s">
        <v>3010</v>
      </c>
      <c r="AL348" s="1" t="s">
        <v>3009</v>
      </c>
      <c r="AM348" s="1" t="s">
        <v>3818</v>
      </c>
      <c r="AN348" s="1" t="s">
        <v>3007</v>
      </c>
      <c r="AS348" s="1" t="s">
        <v>3006</v>
      </c>
      <c r="AT348" s="1" t="s">
        <v>3006</v>
      </c>
      <c r="AY348" s="1" t="s">
        <v>2995</v>
      </c>
      <c r="AZ348" s="1" t="s">
        <v>4277</v>
      </c>
      <c r="BA348" s="1">
        <v>610793.62999811</v>
      </c>
      <c r="BB348" s="1">
        <v>5469200.4799808403</v>
      </c>
      <c r="BC348" s="1">
        <v>10</v>
      </c>
      <c r="BD348" s="1" t="s">
        <v>1809</v>
      </c>
      <c r="BN348" s="1" t="s">
        <v>3004</v>
      </c>
      <c r="BO348" s="1" t="s">
        <v>4844</v>
      </c>
      <c r="BP348" s="1" t="s">
        <v>4843</v>
      </c>
      <c r="BQ348" s="1" t="s">
        <v>3165</v>
      </c>
      <c r="BR348" s="1" t="s">
        <v>1616</v>
      </c>
      <c r="BV348" s="1" t="s">
        <v>2997</v>
      </c>
      <c r="BW348" s="1" t="s">
        <v>1968</v>
      </c>
      <c r="BX348" s="1" t="s">
        <v>3053</v>
      </c>
      <c r="BY348" s="1" t="s">
        <v>2995</v>
      </c>
      <c r="CB348" s="1" t="s">
        <v>3052</v>
      </c>
      <c r="CC348" s="1" t="s">
        <v>3051</v>
      </c>
      <c r="CD348" s="1" t="s">
        <v>3050</v>
      </c>
      <c r="CO348" s="1" t="s">
        <v>3318</v>
      </c>
      <c r="CP348" s="1" t="s">
        <v>5125</v>
      </c>
      <c r="CW348" s="1" t="s">
        <v>1809</v>
      </c>
      <c r="CX348" s="1" t="s">
        <v>1809</v>
      </c>
      <c r="CY348" s="1" t="s">
        <v>1809</v>
      </c>
      <c r="CZ348" s="1" t="s">
        <v>5073</v>
      </c>
    </row>
    <row r="349" spans="1:104" x14ac:dyDescent="0.2">
      <c r="A349" s="1">
        <f t="shared" si="27"/>
        <v>1045675.28</v>
      </c>
      <c r="C349" s="1" t="str">
        <f t="shared" si="28"/>
        <v>RD</v>
      </c>
      <c r="D349" s="12">
        <f>INDEX(families!$A:$A,MATCH(E349,families!$B:$B,0))</f>
        <v>31</v>
      </c>
      <c r="E349" s="2" t="str">
        <f t="shared" si="29"/>
        <v>RD</v>
      </c>
      <c r="F349" s="1" t="str">
        <f>IF(_xlfn.SINGLE('~10 Other Crossings'!TypeCL)="WC","",_xlfn.CONCAT(UPPER(_xlfn.SINGLE(Description)),IF(ISBLANK(_xlfn.SINGLE(CrossingIdentifierDescription)),""," ["&amp;_xlfn.SINGLE(CrossingIdentifierDescription)&amp;"]")," (",_xlfn.SINGLE(PXID),")"))</f>
        <v>TOBINA RD [LKI Segment: 541] (T4114.2)</v>
      </c>
      <c r="G34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01-13283-M002-XH0330101</v>
      </c>
      <c r="M349" s="1" t="s">
        <v>5124</v>
      </c>
      <c r="N349" s="1">
        <v>1045675.28</v>
      </c>
      <c r="O349" s="1" t="s">
        <v>3023</v>
      </c>
      <c r="P349" s="1" t="s">
        <v>3125</v>
      </c>
      <c r="Q349" s="1" t="s">
        <v>3124</v>
      </c>
      <c r="R349" s="1" t="s">
        <v>3020</v>
      </c>
      <c r="S349" s="1" t="s">
        <v>3019</v>
      </c>
      <c r="T349" s="1" t="s">
        <v>3093</v>
      </c>
      <c r="U349" s="1" t="s">
        <v>3040</v>
      </c>
      <c r="V349" s="1" t="s">
        <v>5123</v>
      </c>
      <c r="W349" s="1" t="s">
        <v>3122</v>
      </c>
      <c r="Y349" s="1">
        <v>43588.985277777778</v>
      </c>
      <c r="Z349" s="1">
        <v>44645</v>
      </c>
      <c r="AA349" s="1">
        <v>401768</v>
      </c>
      <c r="AB349" s="1">
        <v>44648.866041666668</v>
      </c>
      <c r="AC349" s="1" t="s">
        <v>5122</v>
      </c>
      <c r="AD349" s="1" t="s">
        <v>3041</v>
      </c>
      <c r="AE349" s="1">
        <v>4114</v>
      </c>
      <c r="AF349" s="1">
        <v>2</v>
      </c>
      <c r="AG349" s="1" t="s">
        <v>4477</v>
      </c>
      <c r="AH349" s="1" t="s">
        <v>3133</v>
      </c>
      <c r="AI349" s="1" t="s">
        <v>3087</v>
      </c>
      <c r="AJ349" s="1" t="s">
        <v>3086</v>
      </c>
      <c r="AK349" s="1" t="s">
        <v>3039</v>
      </c>
      <c r="AL349" s="1" t="s">
        <v>3009</v>
      </c>
      <c r="AM349" s="1" t="s">
        <v>735</v>
      </c>
      <c r="AP349" s="1">
        <v>35</v>
      </c>
      <c r="AX349" s="1" t="s">
        <v>5121</v>
      </c>
      <c r="AY349" s="1" t="s">
        <v>3083</v>
      </c>
      <c r="AZ349" s="1" t="s">
        <v>4277</v>
      </c>
      <c r="BA349" s="1">
        <v>610479.68000512</v>
      </c>
      <c r="BB349" s="1">
        <v>5469211.3699474502</v>
      </c>
      <c r="BC349" s="1">
        <v>10</v>
      </c>
      <c r="BD349" s="1" t="s">
        <v>3082</v>
      </c>
      <c r="BE349" s="1">
        <v>1048.0899999999999</v>
      </c>
      <c r="BG349" s="1">
        <v>41961</v>
      </c>
      <c r="BN349" s="1" t="s">
        <v>3004</v>
      </c>
      <c r="BO349" s="1" t="s">
        <v>4844</v>
      </c>
      <c r="BP349" s="1" t="s">
        <v>4843</v>
      </c>
      <c r="BQ349" s="1" t="s">
        <v>3001</v>
      </c>
      <c r="BR349" s="1" t="s">
        <v>3081</v>
      </c>
      <c r="BV349" s="1" t="s">
        <v>2997</v>
      </c>
      <c r="BX349" s="1" t="s">
        <v>5120</v>
      </c>
      <c r="BY349" s="1" t="s">
        <v>3083</v>
      </c>
      <c r="CB349" s="1" t="s">
        <v>5119</v>
      </c>
      <c r="CC349" s="1" t="s">
        <v>5118</v>
      </c>
      <c r="CD349" s="1" t="s">
        <v>3077</v>
      </c>
      <c r="CO349" s="1" t="s">
        <v>3117</v>
      </c>
      <c r="CP349" s="1" t="s">
        <v>5117</v>
      </c>
      <c r="CY349" s="1" t="s">
        <v>5116</v>
      </c>
      <c r="CZ349" s="1" t="s">
        <v>5060</v>
      </c>
    </row>
    <row r="350" spans="1:104" x14ac:dyDescent="0.2">
      <c r="A350" s="1">
        <f t="shared" si="27"/>
        <v>1045831.29</v>
      </c>
      <c r="C350" s="1" t="str">
        <f t="shared" si="28"/>
        <v>OC</v>
      </c>
      <c r="D350" s="12">
        <f>INDEX(families!$A:$A,MATCH(E350,families!$B:$B,0))</f>
        <v>27</v>
      </c>
      <c r="E350" s="2" t="str">
        <f t="shared" si="29"/>
        <v>OC</v>
      </c>
      <c r="F350" s="1" t="str">
        <f>IF(_xlfn.SINGLE('~10 Other Crossings'!TypeCL)="WC","",_xlfn.CONCAT(UPPER(_xlfn.SINGLE(Description)),IF(ISBLANK(_xlfn.SINGLE(CrossingIdentifierDescription)),""," ["&amp;_xlfn.SINGLE(CrossingIdentifierDescription)&amp;"]")," (",_xlfn.SINGLE(PXID),")"))</f>
        <v>TELUS O/H COMMUNICATIONS CABLE [O/H COMMUNICATIONS CABLE] (U4184.1)</v>
      </c>
      <c r="G35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350" s="1" t="s">
        <v>5115</v>
      </c>
      <c r="N350" s="1">
        <v>1045831.29</v>
      </c>
      <c r="O350" s="1" t="s">
        <v>3023</v>
      </c>
      <c r="P350" s="1" t="s">
        <v>5114</v>
      </c>
      <c r="Q350" s="1" t="s">
        <v>5113</v>
      </c>
      <c r="R350" s="1" t="s">
        <v>3020</v>
      </c>
      <c r="S350" s="1" t="s">
        <v>3019</v>
      </c>
      <c r="T350" s="1" t="s">
        <v>3093</v>
      </c>
      <c r="U350" s="1" t="s">
        <v>3100</v>
      </c>
      <c r="V350" s="1" t="s">
        <v>3103</v>
      </c>
      <c r="W350" s="1" t="s">
        <v>3102</v>
      </c>
      <c r="Y350" s="1">
        <v>42165.883981481478</v>
      </c>
      <c r="Z350" s="1">
        <v>44645</v>
      </c>
      <c r="AA350" s="1">
        <v>401768</v>
      </c>
      <c r="AB350" s="1">
        <v>44648.866018518522</v>
      </c>
      <c r="AC350" s="1" t="s">
        <v>5112</v>
      </c>
      <c r="AD350" s="1" t="s">
        <v>3056</v>
      </c>
      <c r="AE350" s="1">
        <v>4184</v>
      </c>
      <c r="AF350" s="1">
        <v>1</v>
      </c>
      <c r="AG350" s="1" t="s">
        <v>3100</v>
      </c>
      <c r="AH350" s="1" t="s">
        <v>3086</v>
      </c>
      <c r="AI350" s="1" t="s">
        <v>3087</v>
      </c>
      <c r="AJ350" s="1" t="s">
        <v>3086</v>
      </c>
      <c r="AK350" s="1" t="s">
        <v>3010</v>
      </c>
      <c r="AL350" s="1" t="s">
        <v>3009</v>
      </c>
      <c r="AM350" s="1" t="s">
        <v>3099</v>
      </c>
      <c r="AS350" s="1" t="s">
        <v>3006</v>
      </c>
      <c r="AT350" s="1" t="s">
        <v>1020</v>
      </c>
      <c r="AX350" s="1" t="s">
        <v>5111</v>
      </c>
      <c r="AY350" s="1" t="s">
        <v>2995</v>
      </c>
      <c r="AZ350" s="1" t="s">
        <v>4277</v>
      </c>
      <c r="BA350" s="1">
        <v>610328.60981484002</v>
      </c>
      <c r="BB350" s="1">
        <v>5469250.3204854103</v>
      </c>
      <c r="BC350" s="1">
        <v>10</v>
      </c>
      <c r="BD350" s="1" t="s">
        <v>3082</v>
      </c>
      <c r="BE350" s="1">
        <v>1048.24</v>
      </c>
      <c r="BG350" s="1">
        <v>41962</v>
      </c>
      <c r="BN350" s="1" t="s">
        <v>3004</v>
      </c>
      <c r="BO350" s="1" t="s">
        <v>4844</v>
      </c>
      <c r="BP350" s="1" t="s">
        <v>4843</v>
      </c>
      <c r="BQ350" s="1" t="s">
        <v>3001</v>
      </c>
      <c r="BR350" s="1" t="s">
        <v>3081</v>
      </c>
      <c r="BV350" s="1" t="s">
        <v>2997</v>
      </c>
      <c r="BW350" s="1" t="s">
        <v>1020</v>
      </c>
      <c r="BX350" s="1" t="s">
        <v>3194</v>
      </c>
      <c r="BY350" s="1" t="s">
        <v>2995</v>
      </c>
      <c r="CB350" s="1" t="s">
        <v>3193</v>
      </c>
      <c r="CC350" s="1" t="s">
        <v>3192</v>
      </c>
      <c r="CD350" s="1" t="s">
        <v>3035</v>
      </c>
      <c r="CO350" s="1" t="s">
        <v>2991</v>
      </c>
      <c r="CP350" s="1" t="s">
        <v>5110</v>
      </c>
      <c r="CW350" s="1" t="s">
        <v>5109</v>
      </c>
      <c r="CX350" s="1" t="s">
        <v>5108</v>
      </c>
      <c r="CY350" s="1" t="s">
        <v>4848</v>
      </c>
      <c r="CZ350" s="1" t="s">
        <v>5052</v>
      </c>
    </row>
    <row r="351" spans="1:104" x14ac:dyDescent="0.2">
      <c r="A351" s="1">
        <f t="shared" si="27"/>
        <v>1045832.27</v>
      </c>
      <c r="C351" s="1" t="str">
        <f t="shared" si="28"/>
        <v>GD</v>
      </c>
      <c r="D351" s="12">
        <f>INDEX(families!$A:$A,MATCH(E351,families!$B:$B,0))</f>
        <v>23</v>
      </c>
      <c r="E351" s="2" t="str">
        <f t="shared" si="29"/>
        <v>GD</v>
      </c>
      <c r="F351" s="1" t="str">
        <f>IF(_xlfn.SINGLE('~10 Other Crossings'!TypeCL)="WC","",_xlfn.CONCAT(UPPER(_xlfn.SINGLE(Description)),IF(ISBLANK(_xlfn.SINGLE(CrossingIdentifierDescription)),""," ["&amp;_xlfn.SINGLE(CrossingIdentifierDescription)&amp;"]")," (",_xlfn.SINGLE(PXID),")"))</f>
        <v>FORTISBC U/G PIPE 60 GAS DIST [GAS DISTRIBUTION] (P4008.0)</v>
      </c>
      <c r="G35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51" s="1" t="s">
        <v>5107</v>
      </c>
      <c r="N351" s="1">
        <v>1045832.27</v>
      </c>
      <c r="O351" s="1" t="s">
        <v>3023</v>
      </c>
      <c r="P351" s="1" t="s">
        <v>5106</v>
      </c>
      <c r="Q351" s="1" t="s">
        <v>5105</v>
      </c>
      <c r="R351" s="1" t="s">
        <v>3020</v>
      </c>
      <c r="S351" s="1" t="s">
        <v>3019</v>
      </c>
      <c r="T351" s="1" t="s">
        <v>3093</v>
      </c>
      <c r="U351" s="1" t="s">
        <v>3017</v>
      </c>
      <c r="V351" s="1" t="s">
        <v>4987</v>
      </c>
      <c r="W351" s="1" t="s">
        <v>4520</v>
      </c>
      <c r="Y351" s="1">
        <v>43539.905902777777</v>
      </c>
      <c r="Z351" s="1">
        <v>44645</v>
      </c>
      <c r="AA351" s="1">
        <v>401768</v>
      </c>
      <c r="AB351" s="1">
        <v>44655.881226851852</v>
      </c>
      <c r="AC351" s="1" t="s">
        <v>5104</v>
      </c>
      <c r="AD351" s="1" t="s">
        <v>3013</v>
      </c>
      <c r="AE351" s="1">
        <v>4008</v>
      </c>
      <c r="AF351" s="1">
        <v>0</v>
      </c>
      <c r="AG351" s="1" t="s">
        <v>4517</v>
      </c>
      <c r="AI351" s="1" t="s">
        <v>3087</v>
      </c>
      <c r="AK351" s="1" t="s">
        <v>3010</v>
      </c>
      <c r="AL351" s="1" t="s">
        <v>3009</v>
      </c>
      <c r="AM351" s="1" t="s">
        <v>4516</v>
      </c>
      <c r="AN351" s="1" t="s">
        <v>3007</v>
      </c>
      <c r="AQ351" s="1" t="s">
        <v>3401</v>
      </c>
      <c r="AR351" s="1">
        <v>60</v>
      </c>
      <c r="AS351" s="1" t="s">
        <v>3006</v>
      </c>
      <c r="AT351" s="1" t="s">
        <v>3006</v>
      </c>
      <c r="AY351" s="1" t="s">
        <v>2995</v>
      </c>
      <c r="AZ351" s="1" t="s">
        <v>4277</v>
      </c>
      <c r="BA351" s="1">
        <v>610327.66152749001</v>
      </c>
      <c r="BB351" s="1">
        <v>5469250.5596278002</v>
      </c>
      <c r="BC351" s="1">
        <v>10</v>
      </c>
      <c r="BN351" s="1" t="s">
        <v>3004</v>
      </c>
      <c r="BO351" s="1" t="s">
        <v>4844</v>
      </c>
      <c r="BP351" s="1" t="s">
        <v>4843</v>
      </c>
      <c r="BQ351" s="1" t="s">
        <v>3001</v>
      </c>
      <c r="BR351" s="1" t="s">
        <v>3081</v>
      </c>
      <c r="BV351" s="1" t="s">
        <v>2997</v>
      </c>
      <c r="BW351" s="1" t="s">
        <v>1503</v>
      </c>
      <c r="BX351" s="1" t="s">
        <v>2996</v>
      </c>
      <c r="BY351" s="1" t="s">
        <v>2995</v>
      </c>
      <c r="CB351" s="1" t="s">
        <v>2994</v>
      </c>
      <c r="CC351" s="1" t="s">
        <v>2993</v>
      </c>
      <c r="CD351" s="1" t="s">
        <v>2992</v>
      </c>
      <c r="CO351" s="1" t="s">
        <v>2991</v>
      </c>
      <c r="CP351" s="1" t="s">
        <v>5103</v>
      </c>
      <c r="CR351" s="1" t="s">
        <v>3006</v>
      </c>
      <c r="CX351" s="1" t="s">
        <v>5102</v>
      </c>
      <c r="CY351" s="1" t="s">
        <v>4848</v>
      </c>
      <c r="CZ351" s="1" t="s">
        <v>5044</v>
      </c>
    </row>
    <row r="352" spans="1:104" x14ac:dyDescent="0.2">
      <c r="A352" s="1">
        <f t="shared" si="27"/>
        <v>1045837.17</v>
      </c>
      <c r="C352" s="1" t="str">
        <f t="shared" si="28"/>
        <v>RD</v>
      </c>
      <c r="D352" s="12">
        <f>INDEX(families!$A:$A,MATCH(E352,families!$B:$B,0))</f>
        <v>31</v>
      </c>
      <c r="E352" s="2" t="str">
        <f t="shared" si="29"/>
        <v>RD</v>
      </c>
      <c r="F352" s="1" t="str">
        <f>IF(_xlfn.SINGLE('~10 Other Crossings'!TypeCL)="WC","",_xlfn.CONCAT(UPPER(_xlfn.SINGLE(Description)),IF(ISBLANK(_xlfn.SINGLE(CrossingIdentifierDescription)),""," ["&amp;_xlfn.SINGLE(CrossingIdentifierDescription)&amp;"]")," (",_xlfn.SINGLE(PXID),")"))</f>
        <v>KLASSEN RD (T4115.1)</v>
      </c>
      <c r="G35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352" s="1" t="s">
        <v>5101</v>
      </c>
      <c r="N352" s="1">
        <v>1045837.17</v>
      </c>
      <c r="O352" s="1" t="s">
        <v>3023</v>
      </c>
      <c r="P352" s="1" t="s">
        <v>4509</v>
      </c>
      <c r="Q352" s="1" t="s">
        <v>4508</v>
      </c>
      <c r="R352" s="1" t="s">
        <v>3020</v>
      </c>
      <c r="S352" s="1" t="s">
        <v>3019</v>
      </c>
      <c r="T352" s="1" t="s">
        <v>3093</v>
      </c>
      <c r="U352" s="1" t="s">
        <v>3040</v>
      </c>
      <c r="V352" s="1" t="s">
        <v>5100</v>
      </c>
      <c r="W352" s="1" t="s">
        <v>4506</v>
      </c>
      <c r="Y352" s="1">
        <v>43539.90388888889</v>
      </c>
      <c r="Z352" s="1">
        <v>44645</v>
      </c>
      <c r="AA352" s="1">
        <v>401768</v>
      </c>
      <c r="AB352" s="1">
        <v>44648.866041666668</v>
      </c>
      <c r="AC352" s="1" t="s">
        <v>5099</v>
      </c>
      <c r="AD352" s="1" t="s">
        <v>3041</v>
      </c>
      <c r="AE352" s="1">
        <v>4115</v>
      </c>
      <c r="AF352" s="1">
        <v>1</v>
      </c>
      <c r="AH352" s="1" t="s">
        <v>3086</v>
      </c>
      <c r="AI352" s="1" t="s">
        <v>3087</v>
      </c>
      <c r="AJ352" s="1" t="s">
        <v>3086</v>
      </c>
      <c r="AK352" s="1" t="s">
        <v>3039</v>
      </c>
      <c r="AL352" s="1" t="s">
        <v>3009</v>
      </c>
      <c r="AM352" s="1" t="s">
        <v>735</v>
      </c>
      <c r="AX352" s="1" t="s">
        <v>5098</v>
      </c>
      <c r="AY352" s="1" t="s">
        <v>2995</v>
      </c>
      <c r="AZ352" s="1" t="s">
        <v>4277</v>
      </c>
      <c r="BA352" s="1">
        <v>610322.91310940997</v>
      </c>
      <c r="BB352" s="1">
        <v>5469251.7738851504</v>
      </c>
      <c r="BC352" s="1">
        <v>10</v>
      </c>
      <c r="BD352" s="1" t="s">
        <v>3082</v>
      </c>
      <c r="BE352" s="1">
        <v>1048.25</v>
      </c>
      <c r="BG352" s="1">
        <v>41961</v>
      </c>
      <c r="BN352" s="1" t="s">
        <v>3004</v>
      </c>
      <c r="BO352" s="1" t="s">
        <v>4844</v>
      </c>
      <c r="BP352" s="1" t="s">
        <v>4843</v>
      </c>
      <c r="BQ352" s="1" t="s">
        <v>3001</v>
      </c>
      <c r="BR352" s="1" t="s">
        <v>3081</v>
      </c>
      <c r="BS352" s="1" t="s">
        <v>5055</v>
      </c>
      <c r="BT352" s="1" t="s">
        <v>5054</v>
      </c>
      <c r="BV352" s="1" t="s">
        <v>2997</v>
      </c>
      <c r="BW352" s="1" t="s">
        <v>1981</v>
      </c>
      <c r="BX352" s="1" t="s">
        <v>3306</v>
      </c>
      <c r="BY352" s="1" t="s">
        <v>2995</v>
      </c>
      <c r="CB352" s="1" t="s">
        <v>3287</v>
      </c>
      <c r="CC352" s="1" t="s">
        <v>3286</v>
      </c>
      <c r="CD352" s="1" t="s">
        <v>3050</v>
      </c>
      <c r="CO352" s="1" t="s">
        <v>2991</v>
      </c>
      <c r="CP352" s="1" t="s">
        <v>5097</v>
      </c>
      <c r="CW352" s="1" t="s">
        <v>5096</v>
      </c>
      <c r="CX352" s="1" t="s">
        <v>5095</v>
      </c>
      <c r="CY352" s="1" t="s">
        <v>4848</v>
      </c>
      <c r="CZ352" s="1" t="s">
        <v>5036</v>
      </c>
    </row>
    <row r="353" spans="1:104" x14ac:dyDescent="0.2">
      <c r="A353" s="1">
        <f t="shared" si="27"/>
        <v>1045839.36</v>
      </c>
      <c r="C353" s="1" t="str">
        <f t="shared" si="28"/>
        <v>SA</v>
      </c>
      <c r="D353" s="12">
        <f>INDEX(families!$A:$A,MATCH(E353,families!$B:$B,0))</f>
        <v>33</v>
      </c>
      <c r="E353" s="2" t="str">
        <f t="shared" si="29"/>
        <v>SA</v>
      </c>
      <c r="F353" s="1" t="str">
        <f>IF(_xlfn.SINGLE('~10 Other Crossings'!TypeCL)="WC","",_xlfn.CONCAT(UPPER(_xlfn.SINGLE(Description)),IF(ISBLANK(_xlfn.SINGLE(CrossingIdentifierDescription)),""," ["&amp;_xlfn.SINGLE(CrossingIdentifierDescription)&amp;"]")," (",_xlfn.SINGLE(PXID),")"))</f>
        <v>450MM DISTRICT OF HOPE SANITARY SEWER (P3887.0)</v>
      </c>
      <c r="G35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53" s="1" t="s">
        <v>5094</v>
      </c>
      <c r="N353" s="1">
        <v>1045839.36</v>
      </c>
      <c r="O353" s="1" t="s">
        <v>3023</v>
      </c>
      <c r="P353" s="1" t="s">
        <v>5093</v>
      </c>
      <c r="Q353" s="1" t="s">
        <v>5092</v>
      </c>
      <c r="R353" s="1" t="s">
        <v>3020</v>
      </c>
      <c r="S353" s="1" t="s">
        <v>3019</v>
      </c>
      <c r="T353" s="1" t="s">
        <v>3093</v>
      </c>
      <c r="U353" s="1" t="s">
        <v>3017</v>
      </c>
      <c r="V353" s="1" t="s">
        <v>5009</v>
      </c>
      <c r="W353" s="1" t="s">
        <v>4277</v>
      </c>
      <c r="Y353" s="1">
        <v>43539.907210648147</v>
      </c>
      <c r="Z353" s="1">
        <v>44645</v>
      </c>
      <c r="AA353" s="1">
        <v>401768</v>
      </c>
      <c r="AB353" s="1">
        <v>44655.881226851852</v>
      </c>
      <c r="AC353" s="1" t="s">
        <v>5091</v>
      </c>
      <c r="AD353" s="1" t="s">
        <v>3013</v>
      </c>
      <c r="AE353" s="1">
        <v>3887</v>
      </c>
      <c r="AF353" s="1">
        <v>0</v>
      </c>
      <c r="AH353" s="1" t="s">
        <v>3086</v>
      </c>
      <c r="AI353" s="1" t="s">
        <v>3087</v>
      </c>
      <c r="AJ353" s="1" t="s">
        <v>3086</v>
      </c>
      <c r="AK353" s="1" t="s">
        <v>3010</v>
      </c>
      <c r="AL353" s="1" t="s">
        <v>3009</v>
      </c>
      <c r="AM353" s="1" t="s">
        <v>4554</v>
      </c>
      <c r="AN353" s="1" t="s">
        <v>3007</v>
      </c>
      <c r="AR353" s="1">
        <v>450</v>
      </c>
      <c r="AS353" s="1" t="s">
        <v>3006</v>
      </c>
      <c r="AT353" s="1" t="s">
        <v>3006</v>
      </c>
      <c r="AX353" s="1" t="s">
        <v>5090</v>
      </c>
      <c r="AY353" s="1" t="s">
        <v>2995</v>
      </c>
      <c r="AZ353" s="1" t="s">
        <v>4277</v>
      </c>
      <c r="BA353" s="1">
        <v>610320.80165715003</v>
      </c>
      <c r="BB353" s="1">
        <v>5469252.3478255598</v>
      </c>
      <c r="BC353" s="1">
        <v>10</v>
      </c>
      <c r="BN353" s="1" t="s">
        <v>3004</v>
      </c>
      <c r="BO353" s="1" t="s">
        <v>4844</v>
      </c>
      <c r="BP353" s="1" t="s">
        <v>4843</v>
      </c>
      <c r="BQ353" s="1" t="s">
        <v>3001</v>
      </c>
      <c r="BR353" s="1" t="s">
        <v>3081</v>
      </c>
      <c r="BS353" s="1" t="s">
        <v>5055</v>
      </c>
      <c r="BT353" s="1" t="s">
        <v>5054</v>
      </c>
      <c r="BV353" s="1" t="s">
        <v>2997</v>
      </c>
      <c r="BW353" s="1" t="s">
        <v>1503</v>
      </c>
      <c r="BX353" s="1" t="s">
        <v>2996</v>
      </c>
      <c r="BY353" s="1" t="s">
        <v>2995</v>
      </c>
      <c r="CB353" s="1" t="s">
        <v>2994</v>
      </c>
      <c r="CC353" s="1" t="s">
        <v>2993</v>
      </c>
      <c r="CD353" s="1" t="s">
        <v>2992</v>
      </c>
      <c r="CO353" s="1" t="s">
        <v>2991</v>
      </c>
      <c r="CP353" s="1" t="s">
        <v>5089</v>
      </c>
      <c r="CX353" s="1" t="s">
        <v>5088</v>
      </c>
      <c r="CY353" s="1" t="s">
        <v>4848</v>
      </c>
      <c r="CZ353" s="1" t="s">
        <v>5087</v>
      </c>
    </row>
    <row r="354" spans="1:104" x14ac:dyDescent="0.2">
      <c r="A354" s="1">
        <f t="shared" si="27"/>
        <v>1045949.84</v>
      </c>
      <c r="C354" s="1" t="str">
        <f t="shared" si="28"/>
        <v>OE</v>
      </c>
      <c r="D354" s="12">
        <f>INDEX(families!$A:$A,MATCH(E354,families!$B:$B,0))</f>
        <v>28</v>
      </c>
      <c r="E354" s="2" t="str">
        <f t="shared" si="29"/>
        <v>OE</v>
      </c>
      <c r="F354" s="1" t="str">
        <f>IF(_xlfn.SINGLE('~10 Other Crossings'!TypeCL)="WC","",_xlfn.CONCAT(UPPER(_xlfn.SINGLE(Description)),IF(ISBLANK(_xlfn.SINGLE(CrossingIdentifierDescription)),""," ["&amp;_xlfn.SINGLE(CrossingIdentifierDescription)&amp;"]")," (",_xlfn.SINGLE(PXID),")"))</f>
        <v>BC HYDRO O/H TRANSMISSION (69KV) 60L095 [TRANSMISSION] (U4185.1)</v>
      </c>
      <c r="G35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354" s="1" t="s">
        <v>5086</v>
      </c>
      <c r="N354" s="1">
        <v>1045949.84</v>
      </c>
      <c r="O354" s="1" t="s">
        <v>3023</v>
      </c>
      <c r="P354" s="1" t="s">
        <v>5085</v>
      </c>
      <c r="Q354" s="1" t="s">
        <v>5084</v>
      </c>
      <c r="R354" s="1" t="s">
        <v>3020</v>
      </c>
      <c r="S354" s="1" t="s">
        <v>3019</v>
      </c>
      <c r="T354" s="1" t="s">
        <v>3093</v>
      </c>
      <c r="U354" s="1" t="s">
        <v>3092</v>
      </c>
      <c r="V354" s="1" t="s">
        <v>3524</v>
      </c>
      <c r="W354" s="1" t="s">
        <v>3090</v>
      </c>
      <c r="Y354" s="1">
        <v>43536.864571759259</v>
      </c>
      <c r="Z354" s="1">
        <v>44645</v>
      </c>
      <c r="AA354" s="1">
        <v>401768</v>
      </c>
      <c r="AB354" s="1">
        <v>44648.866030092591</v>
      </c>
      <c r="AC354" s="1" t="s">
        <v>5083</v>
      </c>
      <c r="AD354" s="1" t="s">
        <v>3056</v>
      </c>
      <c r="AE354" s="1">
        <v>4185</v>
      </c>
      <c r="AF354" s="1">
        <v>1</v>
      </c>
      <c r="AG354" s="1" t="s">
        <v>3277</v>
      </c>
      <c r="AH354" s="1" t="s">
        <v>3086</v>
      </c>
      <c r="AI354" s="1" t="s">
        <v>3011</v>
      </c>
      <c r="AJ354" s="1" t="s">
        <v>3086</v>
      </c>
      <c r="AK354" s="1" t="s">
        <v>3010</v>
      </c>
      <c r="AL354" s="1" t="s">
        <v>3009</v>
      </c>
      <c r="AM354" s="1" t="s">
        <v>3085</v>
      </c>
      <c r="AS354" s="1" t="s">
        <v>3006</v>
      </c>
      <c r="AT354" s="1" t="s">
        <v>1020</v>
      </c>
      <c r="AX354" s="1" t="s">
        <v>5082</v>
      </c>
      <c r="AY354" s="1" t="s">
        <v>2995</v>
      </c>
      <c r="AZ354" s="1" t="s">
        <v>4277</v>
      </c>
      <c r="BA354" s="1">
        <v>610213.81683249003</v>
      </c>
      <c r="BB354" s="1">
        <v>5469279.91569102</v>
      </c>
      <c r="BC354" s="1">
        <v>10</v>
      </c>
      <c r="BD354" s="1" t="s">
        <v>3082</v>
      </c>
      <c r="BE354" s="1">
        <v>1048.3699999999999</v>
      </c>
      <c r="BG354" s="1">
        <v>41962</v>
      </c>
      <c r="BN354" s="1" t="s">
        <v>3004</v>
      </c>
      <c r="BO354" s="1" t="s">
        <v>4844</v>
      </c>
      <c r="BP354" s="1" t="s">
        <v>4843</v>
      </c>
      <c r="BQ354" s="1" t="s">
        <v>3001</v>
      </c>
      <c r="BR354" s="1" t="s">
        <v>3081</v>
      </c>
      <c r="BS354" s="1" t="s">
        <v>5055</v>
      </c>
      <c r="BT354" s="1" t="s">
        <v>5054</v>
      </c>
      <c r="BV354" s="1" t="s">
        <v>2997</v>
      </c>
      <c r="BW354" s="1" t="s">
        <v>1020</v>
      </c>
      <c r="BX354" s="1" t="s">
        <v>3194</v>
      </c>
      <c r="BY354" s="1" t="s">
        <v>2995</v>
      </c>
      <c r="CB354" s="1" t="s">
        <v>3193</v>
      </c>
      <c r="CC354" s="1" t="s">
        <v>3192</v>
      </c>
      <c r="CD354" s="1" t="s">
        <v>3035</v>
      </c>
      <c r="CO354" s="1" t="s">
        <v>2991</v>
      </c>
      <c r="CP354" s="1" t="s">
        <v>5081</v>
      </c>
      <c r="CW354" s="1" t="s">
        <v>5080</v>
      </c>
      <c r="CX354" s="1" t="s">
        <v>5074</v>
      </c>
      <c r="CY354" s="1" t="s">
        <v>4848</v>
      </c>
      <c r="CZ354" s="1" t="s">
        <v>5020</v>
      </c>
    </row>
    <row r="355" spans="1:104" x14ac:dyDescent="0.2">
      <c r="A355" s="1">
        <f t="shared" si="27"/>
        <v>1045949.85</v>
      </c>
      <c r="C355" s="1" t="str">
        <f t="shared" si="28"/>
        <v>OE</v>
      </c>
      <c r="D355" s="12">
        <f>INDEX(families!$A:$A,MATCH(E355,families!$B:$B,0))</f>
        <v>28</v>
      </c>
      <c r="E355" s="2" t="str">
        <f t="shared" si="29"/>
        <v>OE</v>
      </c>
      <c r="F355" s="1" t="str">
        <f>IF(_xlfn.SINGLE('~10 Other Crossings'!TypeCL)="WC","",_xlfn.CONCAT(UPPER(_xlfn.SINGLE(Description)),IF(ISBLANK(_xlfn.SINGLE(CrossingIdentifierDescription)),""," ["&amp;_xlfn.SINGLE(CrossingIdentifierDescription)&amp;"]")," (",_xlfn.SINGLE(PXID),")"))</f>
        <v>BC HYDRO O/H DISTRIBUTION [DISTRIBUTION] (U5271.0)</v>
      </c>
      <c r="G35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355" s="1" t="s">
        <v>5079</v>
      </c>
      <c r="N355" s="1">
        <v>1045949.85</v>
      </c>
      <c r="O355" s="1" t="s">
        <v>3023</v>
      </c>
      <c r="P355" s="1" t="s">
        <v>5078</v>
      </c>
      <c r="Q355" s="1" t="s">
        <v>5077</v>
      </c>
      <c r="R355" s="1" t="s">
        <v>3020</v>
      </c>
      <c r="S355" s="1" t="s">
        <v>3019</v>
      </c>
      <c r="T355" s="1" t="s">
        <v>3093</v>
      </c>
      <c r="U355" s="1" t="s">
        <v>3092</v>
      </c>
      <c r="V355" s="1" t="s">
        <v>3091</v>
      </c>
      <c r="W355" s="1" t="s">
        <v>3090</v>
      </c>
      <c r="Y355" s="1">
        <v>43536.861689814818</v>
      </c>
      <c r="Z355" s="1">
        <v>44645</v>
      </c>
      <c r="AA355" s="1">
        <v>401768</v>
      </c>
      <c r="AB355" s="1">
        <v>44648.866030092591</v>
      </c>
      <c r="AC355" s="1" t="s">
        <v>5076</v>
      </c>
      <c r="AD355" s="1" t="s">
        <v>3056</v>
      </c>
      <c r="AE355" s="1">
        <v>5271</v>
      </c>
      <c r="AF355" s="1">
        <v>0</v>
      </c>
      <c r="AG355" s="1" t="s">
        <v>3088</v>
      </c>
      <c r="AH355" s="1" t="s">
        <v>3086</v>
      </c>
      <c r="AI355" s="1" t="s">
        <v>3011</v>
      </c>
      <c r="AJ355" s="1" t="s">
        <v>3086</v>
      </c>
      <c r="AK355" s="1" t="s">
        <v>3010</v>
      </c>
      <c r="AL355" s="1" t="s">
        <v>3009</v>
      </c>
      <c r="AM355" s="1" t="s">
        <v>3085</v>
      </c>
      <c r="AS355" s="1" t="s">
        <v>3006</v>
      </c>
      <c r="AT355" s="1" t="s">
        <v>1020</v>
      </c>
      <c r="AY355" s="1" t="s">
        <v>2995</v>
      </c>
      <c r="AZ355" s="1" t="s">
        <v>4277</v>
      </c>
      <c r="BA355" s="1">
        <v>610213.81680859998</v>
      </c>
      <c r="BB355" s="1">
        <v>5469279.9421588499</v>
      </c>
      <c r="BC355" s="1">
        <v>10</v>
      </c>
      <c r="BD355" s="1" t="s">
        <v>3082</v>
      </c>
      <c r="BE355" s="1">
        <v>1048.3699999999999</v>
      </c>
      <c r="BG355" s="1">
        <v>41962</v>
      </c>
      <c r="BN355" s="1" t="s">
        <v>3004</v>
      </c>
      <c r="BO355" s="1" t="s">
        <v>4844</v>
      </c>
      <c r="BP355" s="1" t="s">
        <v>4843</v>
      </c>
      <c r="BQ355" s="1" t="s">
        <v>3001</v>
      </c>
      <c r="BR355" s="1" t="s">
        <v>3081</v>
      </c>
      <c r="BS355" s="1" t="s">
        <v>5055</v>
      </c>
      <c r="BT355" s="1" t="s">
        <v>5054</v>
      </c>
      <c r="BV355" s="1" t="s">
        <v>2997</v>
      </c>
      <c r="BW355" s="1" t="s">
        <v>1020</v>
      </c>
      <c r="BX355" s="1" t="s">
        <v>3194</v>
      </c>
      <c r="BY355" s="1" t="s">
        <v>2995</v>
      </c>
      <c r="CB355" s="1" t="s">
        <v>3193</v>
      </c>
      <c r="CC355" s="1" t="s">
        <v>3192</v>
      </c>
      <c r="CD355" s="1" t="s">
        <v>3035</v>
      </c>
      <c r="CO355" s="1" t="s">
        <v>2991</v>
      </c>
      <c r="CP355" s="1" t="s">
        <v>5075</v>
      </c>
      <c r="CX355" s="1" t="s">
        <v>5074</v>
      </c>
      <c r="CY355" s="1" t="s">
        <v>4848</v>
      </c>
      <c r="CZ355" s="1" t="s">
        <v>5012</v>
      </c>
    </row>
    <row r="356" spans="1:104" x14ac:dyDescent="0.2">
      <c r="A356" s="1">
        <f t="shared" si="27"/>
        <v>1045962.69</v>
      </c>
      <c r="C356" s="1" t="str">
        <f t="shared" si="28"/>
        <v>OL</v>
      </c>
      <c r="D356" s="12">
        <f>INDEX(families!$A:$A,MATCH(E356,families!$B:$B,0))</f>
        <v>30</v>
      </c>
      <c r="E356" s="2" t="str">
        <f t="shared" si="29"/>
        <v>OL</v>
      </c>
      <c r="F356" s="1" t="str">
        <f>IF(_xlfn.SINGLE('~10 Other Crossings'!TypeCL)="WC","",_xlfn.CONCAT(UPPER(_xlfn.SINGLE(Description)),IF(ISBLANK(_xlfn.SINGLE(CrossingIdentifierDescription)),""," ["&amp;_xlfn.SINGLE(CrossingIdentifierDescription)&amp;"]")," (",_xlfn.SINGLE(PXID),")"))</f>
        <v>TRANS MOUNTAIN PIPELINE CO. LTD. BURIED PIPE [CRUDE OIL PIPELINE] (P4340.0)</v>
      </c>
      <c r="G35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56" s="1" t="s">
        <v>5073</v>
      </c>
      <c r="N356" s="1">
        <v>1045962.69</v>
      </c>
      <c r="O356" s="1" t="s">
        <v>3023</v>
      </c>
      <c r="P356" s="1" t="s">
        <v>5072</v>
      </c>
      <c r="Q356" s="1" t="s">
        <v>5071</v>
      </c>
      <c r="R356" s="1" t="s">
        <v>3020</v>
      </c>
      <c r="S356" s="1" t="s">
        <v>3019</v>
      </c>
      <c r="T356" s="1" t="s">
        <v>3093</v>
      </c>
      <c r="U356" s="1" t="s">
        <v>3017</v>
      </c>
      <c r="V356" s="1" t="s">
        <v>3619</v>
      </c>
      <c r="W356" s="1" t="s">
        <v>3015</v>
      </c>
      <c r="Y356" s="1">
        <v>43539.938750000001</v>
      </c>
      <c r="Z356" s="1">
        <v>44645</v>
      </c>
      <c r="AA356" s="1">
        <v>401768</v>
      </c>
      <c r="AB356" s="1">
        <v>44655.881226851852</v>
      </c>
      <c r="AC356" s="1" t="s">
        <v>5070</v>
      </c>
      <c r="AD356" s="1" t="s">
        <v>3013</v>
      </c>
      <c r="AE356" s="1">
        <v>4340</v>
      </c>
      <c r="AF356" s="1">
        <v>0</v>
      </c>
      <c r="AG356" s="1" t="s">
        <v>3617</v>
      </c>
      <c r="AH356" s="1" t="s">
        <v>3086</v>
      </c>
      <c r="AI356" s="1" t="s">
        <v>3011</v>
      </c>
      <c r="AJ356" s="1" t="s">
        <v>3086</v>
      </c>
      <c r="AK356" s="1" t="s">
        <v>3010</v>
      </c>
      <c r="AL356" s="1" t="s">
        <v>3009</v>
      </c>
      <c r="AM356" s="1" t="s">
        <v>3008</v>
      </c>
      <c r="AN356" s="1" t="s">
        <v>3007</v>
      </c>
      <c r="AS356" s="1" t="s">
        <v>3006</v>
      </c>
      <c r="AT356" s="1" t="s">
        <v>3006</v>
      </c>
      <c r="AX356" s="1" t="s">
        <v>4319</v>
      </c>
      <c r="AY356" s="1" t="s">
        <v>2995</v>
      </c>
      <c r="AZ356" s="1" t="s">
        <v>4277</v>
      </c>
      <c r="BA356" s="1">
        <v>610201.36317403999</v>
      </c>
      <c r="BB356" s="1">
        <v>5469283.0890028896</v>
      </c>
      <c r="BC356" s="1">
        <v>10</v>
      </c>
      <c r="BD356" s="1" t="s">
        <v>3588</v>
      </c>
      <c r="BE356" s="1">
        <v>1045.1300000000001</v>
      </c>
      <c r="BG356" s="1">
        <v>42263</v>
      </c>
      <c r="BN356" s="1" t="s">
        <v>3004</v>
      </c>
      <c r="BO356" s="1" t="s">
        <v>4844</v>
      </c>
      <c r="BP356" s="1" t="s">
        <v>4843</v>
      </c>
      <c r="BQ356" s="1" t="s">
        <v>3001</v>
      </c>
      <c r="BR356" s="1" t="s">
        <v>3081</v>
      </c>
      <c r="BS356" s="1" t="s">
        <v>5055</v>
      </c>
      <c r="BT356" s="1" t="s">
        <v>5054</v>
      </c>
      <c r="BV356" s="1" t="s">
        <v>2997</v>
      </c>
      <c r="BW356" s="1" t="s">
        <v>1503</v>
      </c>
      <c r="BX356" s="1" t="s">
        <v>2996</v>
      </c>
      <c r="BY356" s="1" t="s">
        <v>2995</v>
      </c>
      <c r="CB356" s="1" t="s">
        <v>2994</v>
      </c>
      <c r="CC356" s="1" t="s">
        <v>2993</v>
      </c>
      <c r="CD356" s="1" t="s">
        <v>2992</v>
      </c>
      <c r="CO356" s="1" t="s">
        <v>2991</v>
      </c>
      <c r="CP356" s="1" t="s">
        <v>5069</v>
      </c>
      <c r="CW356" s="1" t="s">
        <v>4315</v>
      </c>
      <c r="CX356" s="1" t="s">
        <v>5068</v>
      </c>
      <c r="CY356" s="1" t="s">
        <v>4313</v>
      </c>
      <c r="CZ356" s="1" t="s">
        <v>5003</v>
      </c>
    </row>
    <row r="357" spans="1:104" x14ac:dyDescent="0.2">
      <c r="A357" s="1">
        <f t="shared" si="27"/>
        <v>1045987.08</v>
      </c>
      <c r="C357" s="1" t="str">
        <f t="shared" si="28"/>
        <v>UC</v>
      </c>
      <c r="D357" s="12">
        <f>INDEX(families!$A:$A,MATCH(E357,families!$B:$B,0))</f>
        <v>35</v>
      </c>
      <c r="E357" s="2" t="str">
        <f t="shared" si="29"/>
        <v>UC</v>
      </c>
      <c r="F357" s="1" t="str">
        <f>IF(_xlfn.SINGLE('~10 Other Crossings'!TypeCL)="WC","",_xlfn.CONCAT(UPPER(_xlfn.SINGLE(Description)),IF(ISBLANK(_xlfn.SINGLE(CrossingIdentifierDescription)),""," ["&amp;_xlfn.SINGLE(CrossingIdentifierDescription)&amp;"]")," (",_xlfn.SINGLE(PXID),")"))</f>
        <v>TELUS U/G COMMUNICATIONS CABLE (U4186.1)</v>
      </c>
      <c r="G35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57" s="1" t="s">
        <v>5067</v>
      </c>
      <c r="N357" s="1">
        <v>1045987.08</v>
      </c>
      <c r="O357" s="1" t="s">
        <v>3023</v>
      </c>
      <c r="P357" s="1" t="s">
        <v>5066</v>
      </c>
      <c r="Q357" s="1" t="s">
        <v>5058</v>
      </c>
      <c r="R357" s="1" t="s">
        <v>3020</v>
      </c>
      <c r="S357" s="1" t="s">
        <v>3019</v>
      </c>
      <c r="T357" s="1" t="s">
        <v>3093</v>
      </c>
      <c r="U357" s="1" t="s">
        <v>3821</v>
      </c>
      <c r="V357" s="1" t="s">
        <v>3820</v>
      </c>
      <c r="W357" s="1" t="s">
        <v>3102</v>
      </c>
      <c r="Y357" s="1">
        <v>43537.837361111109</v>
      </c>
      <c r="Z357" s="1">
        <v>44645</v>
      </c>
      <c r="AA357" s="1">
        <v>401768</v>
      </c>
      <c r="AB357" s="1">
        <v>44648.866030092591</v>
      </c>
      <c r="AC357" s="1" t="s">
        <v>5065</v>
      </c>
      <c r="AD357" s="1" t="s">
        <v>3056</v>
      </c>
      <c r="AE357" s="1">
        <v>4186</v>
      </c>
      <c r="AF357" s="1">
        <v>1</v>
      </c>
      <c r="AH357" s="1" t="s">
        <v>3086</v>
      </c>
      <c r="AI357" s="1" t="s">
        <v>3011</v>
      </c>
      <c r="AJ357" s="1" t="s">
        <v>3086</v>
      </c>
      <c r="AK357" s="1" t="s">
        <v>3010</v>
      </c>
      <c r="AL357" s="1" t="s">
        <v>3009</v>
      </c>
      <c r="AM357" s="1" t="s">
        <v>3818</v>
      </c>
      <c r="AN357" s="1" t="s">
        <v>3007</v>
      </c>
      <c r="AS357" s="1" t="s">
        <v>3006</v>
      </c>
      <c r="AT357" s="1" t="s">
        <v>3006</v>
      </c>
      <c r="AX357" s="1" t="s">
        <v>5064</v>
      </c>
      <c r="AY357" s="1" t="s">
        <v>3083</v>
      </c>
      <c r="AZ357" s="1" t="s">
        <v>4277</v>
      </c>
      <c r="BA357" s="1">
        <v>610177.94176511001</v>
      </c>
      <c r="BB357" s="1">
        <v>5469286.9937989302</v>
      </c>
      <c r="BC357" s="1">
        <v>10</v>
      </c>
      <c r="BD357" s="1" t="s">
        <v>3082</v>
      </c>
      <c r="BE357" s="1">
        <v>1048.3900000000001</v>
      </c>
      <c r="BG357" s="1">
        <v>41963</v>
      </c>
      <c r="BN357" s="1" t="s">
        <v>3004</v>
      </c>
      <c r="BO357" s="1" t="s">
        <v>4844</v>
      </c>
      <c r="BP357" s="1" t="s">
        <v>4843</v>
      </c>
      <c r="BQ357" s="1" t="s">
        <v>3001</v>
      </c>
      <c r="BR357" s="1" t="s">
        <v>3081</v>
      </c>
      <c r="BS357" s="1" t="s">
        <v>5055</v>
      </c>
      <c r="BT357" s="1" t="s">
        <v>5054</v>
      </c>
      <c r="BV357" s="1" t="s">
        <v>2997</v>
      </c>
      <c r="BY357" s="1" t="s">
        <v>2995</v>
      </c>
      <c r="CB357" s="1" t="s">
        <v>4954</v>
      </c>
      <c r="CD357" s="1" t="s">
        <v>3253</v>
      </c>
      <c r="CO357" s="1" t="s">
        <v>2991</v>
      </c>
      <c r="CP357" s="1" t="s">
        <v>5063</v>
      </c>
      <c r="CW357" s="1" t="s">
        <v>5062</v>
      </c>
      <c r="CX357" s="1" t="s">
        <v>5061</v>
      </c>
      <c r="CY357" s="1" t="s">
        <v>4848</v>
      </c>
      <c r="CZ357" s="1" t="s">
        <v>4996</v>
      </c>
    </row>
    <row r="358" spans="1:104" x14ac:dyDescent="0.2">
      <c r="A358" s="1">
        <f t="shared" si="27"/>
        <v>1046014.17</v>
      </c>
      <c r="C358" s="1" t="str">
        <f t="shared" si="28"/>
        <v>UC</v>
      </c>
      <c r="D358" s="12">
        <f>INDEX(families!$A:$A,MATCH(E358,families!$B:$B,0))</f>
        <v>35</v>
      </c>
      <c r="E358" s="2" t="str">
        <f t="shared" si="29"/>
        <v>UC</v>
      </c>
      <c r="F358" s="1" t="str">
        <f>IF(_xlfn.SINGLE('~10 Other Crossings'!TypeCL)="WC","",_xlfn.CONCAT(UPPER(_xlfn.SINGLE(Description)),IF(ISBLANK(_xlfn.SINGLE(CrossingIdentifierDescription)),""," ["&amp;_xlfn.SINGLE(CrossingIdentifierDescription)&amp;"]")," (",_xlfn.SINGLE(PXID),")"))</f>
        <v>TELUS U/G COMMUNICATIONS CABLE (U4187.1)</v>
      </c>
      <c r="G35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58" s="1" t="s">
        <v>5060</v>
      </c>
      <c r="N358" s="1">
        <v>1046014.17</v>
      </c>
      <c r="O358" s="1" t="s">
        <v>3023</v>
      </c>
      <c r="P358" s="1" t="s">
        <v>5059</v>
      </c>
      <c r="Q358" s="1" t="s">
        <v>5058</v>
      </c>
      <c r="R358" s="1" t="s">
        <v>3020</v>
      </c>
      <c r="S358" s="1" t="s">
        <v>3019</v>
      </c>
      <c r="T358" s="1" t="s">
        <v>3093</v>
      </c>
      <c r="U358" s="1" t="s">
        <v>3821</v>
      </c>
      <c r="V358" s="1" t="s">
        <v>3820</v>
      </c>
      <c r="W358" s="1" t="s">
        <v>3102</v>
      </c>
      <c r="Y358" s="1">
        <v>43537.839016203703</v>
      </c>
      <c r="Z358" s="1">
        <v>44645</v>
      </c>
      <c r="AA358" s="1">
        <v>401768</v>
      </c>
      <c r="AB358" s="1">
        <v>44648.866030092591</v>
      </c>
      <c r="AC358" s="1" t="s">
        <v>5057</v>
      </c>
      <c r="AD358" s="1" t="s">
        <v>3056</v>
      </c>
      <c r="AE358" s="1">
        <v>4187</v>
      </c>
      <c r="AF358" s="1">
        <v>1</v>
      </c>
      <c r="AH358" s="1" t="s">
        <v>3086</v>
      </c>
      <c r="AI358" s="1" t="s">
        <v>3011</v>
      </c>
      <c r="AJ358" s="1" t="s">
        <v>3086</v>
      </c>
      <c r="AK358" s="1" t="s">
        <v>3010</v>
      </c>
      <c r="AL358" s="1" t="s">
        <v>3009</v>
      </c>
      <c r="AM358" s="1" t="s">
        <v>3818</v>
      </c>
      <c r="AN358" s="1" t="s">
        <v>3007</v>
      </c>
      <c r="AS358" s="1" t="s">
        <v>3006</v>
      </c>
      <c r="AT358" s="1" t="s">
        <v>3006</v>
      </c>
      <c r="AX358" s="1" t="s">
        <v>5056</v>
      </c>
      <c r="AY358" s="1" t="s">
        <v>3083</v>
      </c>
      <c r="AZ358" s="1" t="s">
        <v>4277</v>
      </c>
      <c r="BA358" s="1">
        <v>610153.09030317003</v>
      </c>
      <c r="BB358" s="1">
        <v>5469276.2175169103</v>
      </c>
      <c r="BC358" s="1">
        <v>10</v>
      </c>
      <c r="BD358" s="1" t="s">
        <v>3082</v>
      </c>
      <c r="BE358" s="1">
        <v>1048.4000000000001</v>
      </c>
      <c r="BG358" s="1">
        <v>41963</v>
      </c>
      <c r="BN358" s="1" t="s">
        <v>3004</v>
      </c>
      <c r="BO358" s="1" t="s">
        <v>4844</v>
      </c>
      <c r="BP358" s="1" t="s">
        <v>4843</v>
      </c>
      <c r="BQ358" s="1" t="s">
        <v>3001</v>
      </c>
      <c r="BR358" s="1" t="s">
        <v>1616</v>
      </c>
      <c r="BS358" s="1" t="s">
        <v>5055</v>
      </c>
      <c r="BT358" s="1" t="s">
        <v>5054</v>
      </c>
      <c r="BV358" s="1" t="s">
        <v>2997</v>
      </c>
      <c r="BY358" s="1" t="s">
        <v>2995</v>
      </c>
      <c r="CB358" s="1" t="s">
        <v>4954</v>
      </c>
      <c r="CD358" s="1" t="s">
        <v>3253</v>
      </c>
      <c r="CO358" s="1" t="s">
        <v>2991</v>
      </c>
      <c r="CP358" s="1" t="s">
        <v>5053</v>
      </c>
      <c r="CW358" s="1" t="s">
        <v>5038</v>
      </c>
      <c r="CX358" s="1" t="s">
        <v>5037</v>
      </c>
      <c r="CY358" s="1" t="s">
        <v>4848</v>
      </c>
      <c r="CZ358" s="1" t="s">
        <v>4990</v>
      </c>
    </row>
    <row r="359" spans="1:104" x14ac:dyDescent="0.2">
      <c r="A359" s="1">
        <f t="shared" si="27"/>
        <v>1046026.59</v>
      </c>
      <c r="C359" s="1" t="str">
        <f t="shared" si="28"/>
        <v>OC</v>
      </c>
      <c r="D359" s="12">
        <f>INDEX(families!$A:$A,MATCH(E359,families!$B:$B,0))</f>
        <v>27</v>
      </c>
      <c r="E359" s="2" t="str">
        <f t="shared" si="29"/>
        <v>OC</v>
      </c>
      <c r="F359" s="1" t="str">
        <f>IF(_xlfn.SINGLE('~10 Other Crossings'!TypeCL)="WC","",_xlfn.CONCAT(UPPER(_xlfn.SINGLE(Description)),IF(ISBLANK(_xlfn.SINGLE(CrossingIdentifierDescription)),""," ["&amp;_xlfn.SINGLE(CrossingIdentifierDescription)&amp;"]")," (",_xlfn.SINGLE(PXID),")"))</f>
        <v>TELUS O/H COMMUNICATIONS CABLE [O/H COMMUNICATIONS CABLE] (U4189.1)</v>
      </c>
      <c r="G35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01-13283-M002-XH0330401 - Goalposts Required</v>
      </c>
      <c r="M359" s="1" t="s">
        <v>5052</v>
      </c>
      <c r="N359" s="1">
        <v>1046026.59</v>
      </c>
      <c r="O359" s="1" t="s">
        <v>3023</v>
      </c>
      <c r="P359" s="1" t="s">
        <v>5051</v>
      </c>
      <c r="Q359" s="1" t="s">
        <v>5050</v>
      </c>
      <c r="R359" s="1" t="s">
        <v>3020</v>
      </c>
      <c r="S359" s="1" t="s">
        <v>3019</v>
      </c>
      <c r="T359" s="1" t="s">
        <v>3093</v>
      </c>
      <c r="U359" s="1" t="s">
        <v>3100</v>
      </c>
      <c r="V359" s="1" t="s">
        <v>3103</v>
      </c>
      <c r="W359" s="1" t="s">
        <v>3102</v>
      </c>
      <c r="Y359" s="1">
        <v>43537.842499999999</v>
      </c>
      <c r="Z359" s="1">
        <v>44645</v>
      </c>
      <c r="AA359" s="1">
        <v>401768</v>
      </c>
      <c r="AB359" s="1">
        <v>44648.866030092591</v>
      </c>
      <c r="AC359" s="1" t="s">
        <v>5049</v>
      </c>
      <c r="AD359" s="1" t="s">
        <v>3056</v>
      </c>
      <c r="AE359" s="1">
        <v>4189</v>
      </c>
      <c r="AF359" s="1">
        <v>1</v>
      </c>
      <c r="AG359" s="1" t="s">
        <v>3100</v>
      </c>
      <c r="AH359" s="1" t="s">
        <v>3086</v>
      </c>
      <c r="AI359" s="1" t="s">
        <v>3087</v>
      </c>
      <c r="AJ359" s="1" t="s">
        <v>3086</v>
      </c>
      <c r="AK359" s="1" t="s">
        <v>3010</v>
      </c>
      <c r="AL359" s="1" t="s">
        <v>3009</v>
      </c>
      <c r="AM359" s="1" t="s">
        <v>3099</v>
      </c>
      <c r="AS359" s="1" t="s">
        <v>3006</v>
      </c>
      <c r="AT359" s="1" t="s">
        <v>1020</v>
      </c>
      <c r="AX359" s="1" t="s">
        <v>5048</v>
      </c>
      <c r="AY359" s="1" t="s">
        <v>3083</v>
      </c>
      <c r="AZ359" s="1" t="s">
        <v>4277</v>
      </c>
      <c r="BA359" s="1">
        <v>610141.72243739001</v>
      </c>
      <c r="BB359" s="1">
        <v>5469271.2195127197</v>
      </c>
      <c r="BC359" s="1">
        <v>10</v>
      </c>
      <c r="BD359" s="1" t="s">
        <v>3082</v>
      </c>
      <c r="BE359" s="1">
        <v>1048.4100000000001</v>
      </c>
      <c r="BG359" s="1">
        <v>41962</v>
      </c>
      <c r="BN359" s="1" t="s">
        <v>3004</v>
      </c>
      <c r="BO359" s="1" t="s">
        <v>4844</v>
      </c>
      <c r="BP359" s="1" t="s">
        <v>4843</v>
      </c>
      <c r="BQ359" s="1" t="s">
        <v>3001</v>
      </c>
      <c r="BR359" s="1" t="s">
        <v>1616</v>
      </c>
      <c r="BV359" s="1" t="s">
        <v>2997</v>
      </c>
      <c r="BY359" s="1" t="s">
        <v>2995</v>
      </c>
      <c r="CB359" s="1" t="s">
        <v>4954</v>
      </c>
      <c r="CD359" s="1" t="s">
        <v>3253</v>
      </c>
      <c r="CO359" s="1" t="s">
        <v>2991</v>
      </c>
      <c r="CP359" s="1" t="s">
        <v>5047</v>
      </c>
      <c r="CW359" s="1" t="s">
        <v>5046</v>
      </c>
      <c r="CX359" s="1" t="s">
        <v>5045</v>
      </c>
      <c r="CY359" s="1" t="s">
        <v>4848</v>
      </c>
      <c r="CZ359" s="1" t="s">
        <v>4981</v>
      </c>
    </row>
    <row r="360" spans="1:104" x14ac:dyDescent="0.2">
      <c r="A360" s="1">
        <f t="shared" si="27"/>
        <v>1046028.41</v>
      </c>
      <c r="C360" s="1" t="str">
        <f t="shared" si="28"/>
        <v>UC</v>
      </c>
      <c r="D360" s="12">
        <f>INDEX(families!$A:$A,MATCH(E360,families!$B:$B,0))</f>
        <v>35</v>
      </c>
      <c r="E360" s="2" t="str">
        <f t="shared" si="29"/>
        <v>UC</v>
      </c>
      <c r="F360" s="1" t="str">
        <f>IF(_xlfn.SINGLE('~10 Other Crossings'!TypeCL)="WC","",_xlfn.CONCAT(UPPER(_xlfn.SINGLE(Description)),IF(ISBLANK(_xlfn.SINGLE(CrossingIdentifierDescription)),""," ["&amp;_xlfn.SINGLE(CrossingIdentifierDescription)&amp;"]")," (",_xlfn.SINGLE(PXID),")"))</f>
        <v>TELUS U/G COMMUNICATIONS CABLE (U4188.1)</v>
      </c>
      <c r="G36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60" s="1" t="s">
        <v>5044</v>
      </c>
      <c r="N360" s="1">
        <v>1046028.41</v>
      </c>
      <c r="O360" s="1" t="s">
        <v>3023</v>
      </c>
      <c r="P360" s="1" t="s">
        <v>5043</v>
      </c>
      <c r="Q360" s="1" t="s">
        <v>5042</v>
      </c>
      <c r="R360" s="1" t="s">
        <v>3020</v>
      </c>
      <c r="S360" s="1" t="s">
        <v>3019</v>
      </c>
      <c r="T360" s="1" t="s">
        <v>3093</v>
      </c>
      <c r="U360" s="1" t="s">
        <v>3821</v>
      </c>
      <c r="V360" s="1" t="s">
        <v>3820</v>
      </c>
      <c r="W360" s="1" t="s">
        <v>3102</v>
      </c>
      <c r="Y360" s="1">
        <v>43537.841967592591</v>
      </c>
      <c r="Z360" s="1">
        <v>44645</v>
      </c>
      <c r="AA360" s="1">
        <v>401768</v>
      </c>
      <c r="AB360" s="1">
        <v>44648.866030092591</v>
      </c>
      <c r="AC360" s="1" t="s">
        <v>5041</v>
      </c>
      <c r="AD360" s="1" t="s">
        <v>3056</v>
      </c>
      <c r="AE360" s="1">
        <v>4188</v>
      </c>
      <c r="AF360" s="1">
        <v>1</v>
      </c>
      <c r="AH360" s="1" t="s">
        <v>3086</v>
      </c>
      <c r="AI360" s="1" t="s">
        <v>3087</v>
      </c>
      <c r="AJ360" s="1" t="s">
        <v>3086</v>
      </c>
      <c r="AK360" s="1" t="s">
        <v>3010</v>
      </c>
      <c r="AL360" s="1" t="s">
        <v>3009</v>
      </c>
      <c r="AM360" s="1" t="s">
        <v>3818</v>
      </c>
      <c r="AN360" s="1" t="s">
        <v>3007</v>
      </c>
      <c r="AS360" s="1" t="s">
        <v>3006</v>
      </c>
      <c r="AT360" s="1" t="s">
        <v>3006</v>
      </c>
      <c r="AX360" s="1" t="s">
        <v>5040</v>
      </c>
      <c r="AY360" s="1" t="s">
        <v>3083</v>
      </c>
      <c r="AZ360" s="1" t="s">
        <v>4277</v>
      </c>
      <c r="BA360" s="1">
        <v>610140.04597545997</v>
      </c>
      <c r="BB360" s="1">
        <v>5469270.4899701104</v>
      </c>
      <c r="BC360" s="1">
        <v>10</v>
      </c>
      <c r="BD360" s="1" t="s">
        <v>3082</v>
      </c>
      <c r="BE360" s="1">
        <v>1048.4100000000001</v>
      </c>
      <c r="BG360" s="1">
        <v>41963</v>
      </c>
      <c r="BN360" s="1" t="s">
        <v>3004</v>
      </c>
      <c r="BO360" s="1" t="s">
        <v>4844</v>
      </c>
      <c r="BP360" s="1" t="s">
        <v>4843</v>
      </c>
      <c r="BQ360" s="1" t="s">
        <v>3001</v>
      </c>
      <c r="BR360" s="1" t="s">
        <v>1616</v>
      </c>
      <c r="BV360" s="1" t="s">
        <v>2997</v>
      </c>
      <c r="BY360" s="1" t="s">
        <v>2995</v>
      </c>
      <c r="CB360" s="1" t="s">
        <v>4954</v>
      </c>
      <c r="CD360" s="1" t="s">
        <v>3253</v>
      </c>
      <c r="CO360" s="1" t="s">
        <v>2991</v>
      </c>
      <c r="CP360" s="1" t="s">
        <v>5039</v>
      </c>
      <c r="CW360" s="1" t="s">
        <v>5038</v>
      </c>
      <c r="CX360" s="1" t="s">
        <v>5037</v>
      </c>
      <c r="CY360" s="1" t="s">
        <v>4848</v>
      </c>
      <c r="CZ360" s="1" t="s">
        <v>4976</v>
      </c>
    </row>
    <row r="361" spans="1:104" x14ac:dyDescent="0.2">
      <c r="A361" s="1">
        <f t="shared" si="27"/>
        <v>1046029.03</v>
      </c>
      <c r="C361" s="1" t="str">
        <f t="shared" si="28"/>
        <v>GD</v>
      </c>
      <c r="D361" s="12">
        <f>INDEX(families!$A:$A,MATCH(E361,families!$B:$B,0))</f>
        <v>23</v>
      </c>
      <c r="E361" s="2" t="str">
        <f t="shared" si="29"/>
        <v>GD</v>
      </c>
      <c r="F361" s="1" t="str">
        <f>IF(_xlfn.SINGLE('~10 Other Crossings'!TypeCL)="WC","",_xlfn.CONCAT(UPPER(_xlfn.SINGLE(Description)),IF(ISBLANK(_xlfn.SINGLE(CrossingIdentifierDescription)),""," ["&amp;_xlfn.SINGLE(CrossingIdentifierDescription)&amp;"]")," (",_xlfn.SINGLE(PXID),")"))</f>
        <v>FORTISBC U/G PIPE 60 GAS DIST [GAS DISTRIBUTION] (P3595.1)</v>
      </c>
      <c r="G36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61" s="1" t="s">
        <v>5036</v>
      </c>
      <c r="N361" s="1">
        <v>1046029.03</v>
      </c>
      <c r="O361" s="1" t="s">
        <v>3023</v>
      </c>
      <c r="P361" s="1" t="s">
        <v>5035</v>
      </c>
      <c r="Q361" s="1" t="s">
        <v>5034</v>
      </c>
      <c r="R361" s="1" t="s">
        <v>3020</v>
      </c>
      <c r="S361" s="1" t="s">
        <v>3019</v>
      </c>
      <c r="T361" s="1" t="s">
        <v>3093</v>
      </c>
      <c r="U361" s="1" t="s">
        <v>3017</v>
      </c>
      <c r="V361" s="1" t="s">
        <v>4987</v>
      </c>
      <c r="W361" s="1" t="s">
        <v>4520</v>
      </c>
      <c r="X361" s="1" t="s">
        <v>4519</v>
      </c>
      <c r="Y361" s="1">
        <v>43537.841666666667</v>
      </c>
      <c r="Z361" s="1">
        <v>44645</v>
      </c>
      <c r="AA361" s="1">
        <v>401768</v>
      </c>
      <c r="AB361" s="1">
        <v>44648.866030092591</v>
      </c>
      <c r="AC361" s="1" t="s">
        <v>5033</v>
      </c>
      <c r="AD361" s="1" t="s">
        <v>3013</v>
      </c>
      <c r="AE361" s="1">
        <v>3595</v>
      </c>
      <c r="AF361" s="1">
        <v>1</v>
      </c>
      <c r="AG361" s="1" t="s">
        <v>4517</v>
      </c>
      <c r="AH361" s="1" t="s">
        <v>3086</v>
      </c>
      <c r="AI361" s="1" t="s">
        <v>3087</v>
      </c>
      <c r="AJ361" s="1" t="s">
        <v>3086</v>
      </c>
      <c r="AK361" s="1" t="s">
        <v>3010</v>
      </c>
      <c r="AL361" s="1" t="s">
        <v>3009</v>
      </c>
      <c r="AM361" s="1" t="s">
        <v>4516</v>
      </c>
      <c r="AN361" s="1" t="s">
        <v>3007</v>
      </c>
      <c r="AQ361" s="1" t="s">
        <v>3401</v>
      </c>
      <c r="AR361" s="1">
        <v>60</v>
      </c>
      <c r="AS361" s="1" t="s">
        <v>3006</v>
      </c>
      <c r="AT361" s="1" t="s">
        <v>3006</v>
      </c>
      <c r="AX361" s="1" t="s">
        <v>5032</v>
      </c>
      <c r="AY361" s="1" t="s">
        <v>3083</v>
      </c>
      <c r="AZ361" s="1" t="s">
        <v>4277</v>
      </c>
      <c r="BA361" s="1">
        <v>610139.46806878003</v>
      </c>
      <c r="BB361" s="1">
        <v>5469270.2725033797</v>
      </c>
      <c r="BC361" s="1">
        <v>10</v>
      </c>
      <c r="BD361" s="1" t="s">
        <v>3082</v>
      </c>
      <c r="BE361" s="1">
        <v>1048.47</v>
      </c>
      <c r="BG361" s="1">
        <v>41963</v>
      </c>
      <c r="BN361" s="1" t="s">
        <v>3004</v>
      </c>
      <c r="BO361" s="1" t="s">
        <v>4844</v>
      </c>
      <c r="BP361" s="1" t="s">
        <v>4843</v>
      </c>
      <c r="BQ361" s="1" t="s">
        <v>3001</v>
      </c>
      <c r="BR361" s="1" t="s">
        <v>1616</v>
      </c>
      <c r="BV361" s="1" t="s">
        <v>2997</v>
      </c>
      <c r="BY361" s="1" t="s">
        <v>2995</v>
      </c>
      <c r="CB361" s="1" t="s">
        <v>4954</v>
      </c>
      <c r="CD361" s="1" t="s">
        <v>3253</v>
      </c>
      <c r="CO361" s="1" t="s">
        <v>2991</v>
      </c>
      <c r="CP361" s="1" t="s">
        <v>5031</v>
      </c>
      <c r="CW361" s="1" t="s">
        <v>4983</v>
      </c>
      <c r="CX361" s="1" t="s">
        <v>4982</v>
      </c>
      <c r="CY361" s="1" t="s">
        <v>4848</v>
      </c>
      <c r="CZ361" s="1" t="s">
        <v>4969</v>
      </c>
    </row>
    <row r="362" spans="1:104" x14ac:dyDescent="0.2">
      <c r="A362" s="1">
        <f t="shared" si="27"/>
        <v>1046047.99</v>
      </c>
      <c r="C362" s="1" t="str">
        <f t="shared" si="28"/>
        <v>RD</v>
      </c>
      <c r="D362" s="12">
        <f>INDEX(families!$A:$A,MATCH(E362,families!$B:$B,0))</f>
        <v>31</v>
      </c>
      <c r="E362" s="2" t="str">
        <f t="shared" si="29"/>
        <v>RD</v>
      </c>
      <c r="F362" s="1" t="str">
        <f>IF(_xlfn.SINGLE('~10 Other Crossings'!TypeCL)="WC","",_xlfn.CONCAT(UPPER(_xlfn.SINGLE(Description)),IF(ISBLANK(_xlfn.SINGLE(CrossingIdentifierDescription)),""," ["&amp;_xlfn.SINGLE(CrossingIdentifierDescription)&amp;"]")," (",_xlfn.SINGLE(PXID),")"))</f>
        <v>FLOOD HOPE RD [LKI Segment: 541] (T4116.2)</v>
      </c>
      <c r="G36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62" s="1" t="s">
        <v>5030</v>
      </c>
      <c r="N362" s="1">
        <v>1046047.99</v>
      </c>
      <c r="O362" s="1" t="s">
        <v>3023</v>
      </c>
      <c r="P362" s="1" t="s">
        <v>5029</v>
      </c>
      <c r="Q362" s="1" t="s">
        <v>5028</v>
      </c>
      <c r="R362" s="1" t="s">
        <v>3020</v>
      </c>
      <c r="S362" s="1" t="s">
        <v>3019</v>
      </c>
      <c r="T362" s="1" t="s">
        <v>3093</v>
      </c>
      <c r="U362" s="1" t="s">
        <v>3040</v>
      </c>
      <c r="V362" s="1" t="s">
        <v>5027</v>
      </c>
      <c r="W362" s="1" t="s">
        <v>4277</v>
      </c>
      <c r="Y362" s="1">
        <v>43588.986759259256</v>
      </c>
      <c r="Z362" s="1">
        <v>44645</v>
      </c>
      <c r="AA362" s="1">
        <v>401768</v>
      </c>
      <c r="AB362" s="1">
        <v>44648.866041666668</v>
      </c>
      <c r="AC362" s="1" t="s">
        <v>5026</v>
      </c>
      <c r="AD362" s="1" t="s">
        <v>3041</v>
      </c>
      <c r="AE362" s="1">
        <v>4116</v>
      </c>
      <c r="AF362" s="1">
        <v>2</v>
      </c>
      <c r="AG362" s="1" t="s">
        <v>4477</v>
      </c>
      <c r="AH362" s="1" t="s">
        <v>3133</v>
      </c>
      <c r="AI362" s="1" t="s">
        <v>3087</v>
      </c>
      <c r="AJ362" s="1" t="s">
        <v>3086</v>
      </c>
      <c r="AK362" s="1" t="s">
        <v>3039</v>
      </c>
      <c r="AL362" s="1" t="s">
        <v>3009</v>
      </c>
      <c r="AM362" s="1" t="s">
        <v>735</v>
      </c>
      <c r="AP362" s="1">
        <v>55</v>
      </c>
      <c r="AX362" s="1" t="s">
        <v>5025</v>
      </c>
      <c r="AY362" s="1" t="s">
        <v>3083</v>
      </c>
      <c r="AZ362" s="1" t="s">
        <v>4277</v>
      </c>
      <c r="BA362" s="1">
        <v>610122.09999061003</v>
      </c>
      <c r="BB362" s="1">
        <v>5469262.6600405797</v>
      </c>
      <c r="BC362" s="1">
        <v>10</v>
      </c>
      <c r="BD362" s="1" t="s">
        <v>3082</v>
      </c>
      <c r="BE362" s="1">
        <v>1048.43</v>
      </c>
      <c r="BG362" s="1">
        <v>41961</v>
      </c>
      <c r="BN362" s="1" t="s">
        <v>3004</v>
      </c>
      <c r="BO362" s="1" t="s">
        <v>4844</v>
      </c>
      <c r="BP362" s="1" t="s">
        <v>4843</v>
      </c>
      <c r="BQ362" s="1" t="s">
        <v>3001</v>
      </c>
      <c r="BR362" s="1" t="s">
        <v>1616</v>
      </c>
      <c r="BV362" s="1" t="s">
        <v>2997</v>
      </c>
      <c r="BX362" s="1" t="s">
        <v>5024</v>
      </c>
      <c r="BY362" s="1" t="s">
        <v>3083</v>
      </c>
      <c r="CB362" s="1" t="s">
        <v>4954</v>
      </c>
      <c r="CD362" s="1" t="s">
        <v>3253</v>
      </c>
      <c r="CO362" s="1" t="s">
        <v>2991</v>
      </c>
      <c r="CP362" s="1" t="s">
        <v>5023</v>
      </c>
      <c r="CW362" s="1" t="s">
        <v>5022</v>
      </c>
      <c r="CX362" s="1" t="s">
        <v>5021</v>
      </c>
      <c r="CY362" s="1" t="s">
        <v>4848</v>
      </c>
      <c r="CZ362" s="1" t="s">
        <v>4958</v>
      </c>
    </row>
    <row r="363" spans="1:104" x14ac:dyDescent="0.2">
      <c r="A363" s="1">
        <f t="shared" si="27"/>
        <v>1046062.83</v>
      </c>
      <c r="C363" s="1" t="str">
        <f t="shared" si="28"/>
        <v>OE</v>
      </c>
      <c r="D363" s="12">
        <f>INDEX(families!$A:$A,MATCH(E363,families!$B:$B,0))</f>
        <v>28</v>
      </c>
      <c r="E363" s="2" t="str">
        <f t="shared" si="29"/>
        <v>OE</v>
      </c>
      <c r="F363" s="1" t="str">
        <f>IF(_xlfn.SINGLE('~10 Other Crossings'!TypeCL)="WC","",_xlfn.CONCAT(UPPER(_xlfn.SINGLE(Description)),IF(ISBLANK(_xlfn.SINGLE(CrossingIdentifierDescription)),""," ["&amp;_xlfn.SINGLE(CrossingIdentifierDescription)&amp;"]")," (",_xlfn.SINGLE(PXID),")"))</f>
        <v>BC HYDRO O/H DISTRIBUTION [DISTRIBUTION] (U4190.1)</v>
      </c>
      <c r="G36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01-13283-M002-XH0330401 - Goalposts Required</v>
      </c>
      <c r="M363" s="1" t="s">
        <v>5020</v>
      </c>
      <c r="N363" s="1">
        <v>1046062.83</v>
      </c>
      <c r="O363" s="1" t="s">
        <v>3023</v>
      </c>
      <c r="P363" s="1" t="s">
        <v>5019</v>
      </c>
      <c r="Q363" s="1" t="s">
        <v>5018</v>
      </c>
      <c r="R363" s="1" t="s">
        <v>3020</v>
      </c>
      <c r="S363" s="1" t="s">
        <v>3019</v>
      </c>
      <c r="T363" s="1" t="s">
        <v>3093</v>
      </c>
      <c r="U363" s="1" t="s">
        <v>3092</v>
      </c>
      <c r="V363" s="1" t="s">
        <v>3091</v>
      </c>
      <c r="W363" s="1" t="s">
        <v>3090</v>
      </c>
      <c r="Y363" s="1">
        <v>43537.870891203704</v>
      </c>
      <c r="Z363" s="1">
        <v>44645</v>
      </c>
      <c r="AA363" s="1">
        <v>401768</v>
      </c>
      <c r="AB363" s="1">
        <v>44648.866041666668</v>
      </c>
      <c r="AC363" s="1" t="s">
        <v>5017</v>
      </c>
      <c r="AD363" s="1" t="s">
        <v>3056</v>
      </c>
      <c r="AE363" s="1">
        <v>4190</v>
      </c>
      <c r="AF363" s="1">
        <v>1</v>
      </c>
      <c r="AG363" s="1" t="s">
        <v>3088</v>
      </c>
      <c r="AH363" s="1" t="s">
        <v>3086</v>
      </c>
      <c r="AI363" s="1" t="s">
        <v>3087</v>
      </c>
      <c r="AJ363" s="1" t="s">
        <v>3086</v>
      </c>
      <c r="AK363" s="1" t="s">
        <v>3010</v>
      </c>
      <c r="AL363" s="1" t="s">
        <v>3009</v>
      </c>
      <c r="AM363" s="1" t="s">
        <v>3085</v>
      </c>
      <c r="AS363" s="1" t="s">
        <v>3006</v>
      </c>
      <c r="AT363" s="1" t="s">
        <v>1020</v>
      </c>
      <c r="AX363" s="1" t="s">
        <v>5016</v>
      </c>
      <c r="AY363" s="1" t="s">
        <v>3083</v>
      </c>
      <c r="AZ363" s="1" t="s">
        <v>4277</v>
      </c>
      <c r="BA363" s="1">
        <v>610108.49997945002</v>
      </c>
      <c r="BB363" s="1">
        <v>5469256.7300104797</v>
      </c>
      <c r="BC363" s="1">
        <v>10</v>
      </c>
      <c r="BD363" s="1" t="s">
        <v>3082</v>
      </c>
      <c r="BE363" s="1">
        <v>1048.44</v>
      </c>
      <c r="BG363" s="1">
        <v>41962</v>
      </c>
      <c r="BN363" s="1" t="s">
        <v>3004</v>
      </c>
      <c r="BO363" s="1" t="s">
        <v>4844</v>
      </c>
      <c r="BP363" s="1" t="s">
        <v>4843</v>
      </c>
      <c r="BQ363" s="1" t="s">
        <v>3001</v>
      </c>
      <c r="BR363" s="1" t="s">
        <v>1616</v>
      </c>
      <c r="BV363" s="1" t="s">
        <v>2997</v>
      </c>
      <c r="BY363" s="1" t="s">
        <v>2995</v>
      </c>
      <c r="CB363" s="1" t="s">
        <v>4954</v>
      </c>
      <c r="CD363" s="1" t="s">
        <v>3253</v>
      </c>
      <c r="CO363" s="1" t="s">
        <v>2991</v>
      </c>
      <c r="CP363" s="1" t="s">
        <v>5015</v>
      </c>
      <c r="CW363" s="1" t="s">
        <v>5014</v>
      </c>
      <c r="CX363" s="1" t="s">
        <v>5013</v>
      </c>
      <c r="CY363" s="1" t="s">
        <v>4848</v>
      </c>
    </row>
    <row r="364" spans="1:104" x14ac:dyDescent="0.2">
      <c r="A364" s="1">
        <f t="shared" si="27"/>
        <v>1046067</v>
      </c>
      <c r="C364" s="1" t="str">
        <f t="shared" si="28"/>
        <v>SA</v>
      </c>
      <c r="D364" s="12">
        <f>INDEX(families!$A:$A,MATCH(E364,families!$B:$B,0))</f>
        <v>33</v>
      </c>
      <c r="E364" s="2" t="str">
        <f t="shared" si="29"/>
        <v>SA</v>
      </c>
      <c r="F364" s="1" t="str">
        <f>IF(_xlfn.SINGLE('~10 Other Crossings'!TypeCL)="WC","",_xlfn.CONCAT(UPPER(_xlfn.SINGLE(Description)),IF(ISBLANK(_xlfn.SINGLE(CrossingIdentifierDescription)),""," ["&amp;_xlfn.SINGLE(CrossingIdentifierDescription)&amp;"]")," (",_xlfn.SINGLE(PXID),")"))</f>
        <v>450MM DISTRICT OF HOPE SANITARY SEWER (P3888.0)</v>
      </c>
      <c r="G36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64" s="1" t="s">
        <v>5012</v>
      </c>
      <c r="N364" s="1">
        <v>1046067</v>
      </c>
      <c r="O364" s="1" t="s">
        <v>3023</v>
      </c>
      <c r="P364" s="1" t="s">
        <v>5011</v>
      </c>
      <c r="Q364" s="1" t="s">
        <v>5010</v>
      </c>
      <c r="R364" s="1" t="s">
        <v>3020</v>
      </c>
      <c r="S364" s="1" t="s">
        <v>3019</v>
      </c>
      <c r="T364" s="1" t="s">
        <v>3093</v>
      </c>
      <c r="U364" s="1" t="s">
        <v>3017</v>
      </c>
      <c r="V364" s="1" t="s">
        <v>5009</v>
      </c>
      <c r="W364" s="1" t="s">
        <v>4277</v>
      </c>
      <c r="Y364" s="1">
        <v>43537.868368055555</v>
      </c>
      <c r="Z364" s="1">
        <v>44645</v>
      </c>
      <c r="AA364" s="1">
        <v>401768</v>
      </c>
      <c r="AB364" s="1">
        <v>44648.866030092591</v>
      </c>
      <c r="AC364" s="1" t="s">
        <v>5008</v>
      </c>
      <c r="AD364" s="1" t="s">
        <v>3013</v>
      </c>
      <c r="AE364" s="1">
        <v>3888</v>
      </c>
      <c r="AF364" s="1">
        <v>0</v>
      </c>
      <c r="AH364" s="1" t="s">
        <v>3086</v>
      </c>
      <c r="AI364" s="1" t="s">
        <v>3087</v>
      </c>
      <c r="AJ364" s="1" t="s">
        <v>3086</v>
      </c>
      <c r="AK364" s="1" t="s">
        <v>3010</v>
      </c>
      <c r="AL364" s="1" t="s">
        <v>3009</v>
      </c>
      <c r="AM364" s="1" t="s">
        <v>4554</v>
      </c>
      <c r="AN364" s="1" t="s">
        <v>3007</v>
      </c>
      <c r="AR364" s="1">
        <v>450</v>
      </c>
      <c r="AS364" s="1" t="s">
        <v>3006</v>
      </c>
      <c r="AT364" s="1" t="s">
        <v>3006</v>
      </c>
      <c r="AX364" s="1" t="s">
        <v>5007</v>
      </c>
      <c r="AY364" s="1" t="s">
        <v>3083</v>
      </c>
      <c r="AZ364" s="1" t="s">
        <v>4277</v>
      </c>
      <c r="BA364" s="1">
        <v>610104.68002058996</v>
      </c>
      <c r="BB364" s="1">
        <v>5469255.0650530802</v>
      </c>
      <c r="BC364" s="1">
        <v>10</v>
      </c>
      <c r="BN364" s="1" t="s">
        <v>3004</v>
      </c>
      <c r="BO364" s="1" t="s">
        <v>4844</v>
      </c>
      <c r="BP364" s="1" t="s">
        <v>4843</v>
      </c>
      <c r="BQ364" s="1" t="s">
        <v>3001</v>
      </c>
      <c r="BR364" s="1" t="s">
        <v>1616</v>
      </c>
      <c r="BS364" s="1" t="s">
        <v>4962</v>
      </c>
      <c r="BV364" s="1" t="s">
        <v>2997</v>
      </c>
      <c r="BY364" s="1" t="s">
        <v>2995</v>
      </c>
      <c r="CB364" s="1" t="s">
        <v>4954</v>
      </c>
      <c r="CD364" s="1" t="s">
        <v>3253</v>
      </c>
      <c r="CO364" s="1" t="s">
        <v>2991</v>
      </c>
      <c r="CP364" s="1" t="s">
        <v>5006</v>
      </c>
      <c r="CW364" s="1" t="s">
        <v>5005</v>
      </c>
      <c r="CX364" s="1" t="s">
        <v>5004</v>
      </c>
      <c r="CY364" s="1" t="s">
        <v>4848</v>
      </c>
    </row>
    <row r="365" spans="1:104" x14ac:dyDescent="0.2">
      <c r="A365" s="1">
        <f t="shared" si="27"/>
        <v>1046068.64</v>
      </c>
      <c r="C365" s="1" t="str">
        <f t="shared" si="28"/>
        <v>ST</v>
      </c>
      <c r="D365" s="12">
        <f>INDEX(families!$A:$A,MATCH(E365,families!$B:$B,0))</f>
        <v>34</v>
      </c>
      <c r="E365" s="2" t="str">
        <f t="shared" si="29"/>
        <v>ST</v>
      </c>
      <c r="F365" s="1" t="str">
        <f>IF(_xlfn.SINGLE('~10 Other Crossings'!TypeCL)="WC","",_xlfn.CONCAT(UPPER(_xlfn.SINGLE(Description)),IF(ISBLANK(_xlfn.SINGLE(CrossingIdentifierDescription)),""," ["&amp;_xlfn.SINGLE(CrossingIdentifierDescription)&amp;"]")," (",_xlfn.SINGLE(PXID),")"))</f>
        <v>TOWN OF HOPE BURIED STORM SEWER LINE (P5804.0)</v>
      </c>
      <c r="G36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65" s="1" t="s">
        <v>5003</v>
      </c>
      <c r="N365" s="1">
        <v>1046068.64</v>
      </c>
      <c r="O365" s="1" t="s">
        <v>3023</v>
      </c>
      <c r="P365" s="1" t="s">
        <v>5002</v>
      </c>
      <c r="Q365" s="1" t="s">
        <v>5001</v>
      </c>
      <c r="R365" s="1" t="s">
        <v>3019</v>
      </c>
      <c r="S365" s="1" t="s">
        <v>3019</v>
      </c>
      <c r="T365" s="1" t="s">
        <v>3093</v>
      </c>
      <c r="U365" s="1" t="s">
        <v>3017</v>
      </c>
      <c r="V365" s="1" t="s">
        <v>4966</v>
      </c>
      <c r="W365" s="1" t="s">
        <v>4965</v>
      </c>
      <c r="Y365" s="1">
        <v>44047.981238425928</v>
      </c>
      <c r="Z365" s="1">
        <v>44645</v>
      </c>
      <c r="AA365" s="1">
        <v>401768</v>
      </c>
      <c r="AB365" s="1">
        <v>44648.866064814814</v>
      </c>
      <c r="AC365" s="1" t="s">
        <v>5000</v>
      </c>
      <c r="AD365" s="1" t="s">
        <v>3013</v>
      </c>
      <c r="AE365" s="1">
        <v>5804</v>
      </c>
      <c r="AF365" s="1">
        <v>0</v>
      </c>
      <c r="AI365" s="1" t="s">
        <v>3087</v>
      </c>
      <c r="AK365" s="1" t="s">
        <v>3010</v>
      </c>
      <c r="AL365" s="1" t="s">
        <v>3009</v>
      </c>
      <c r="AM365" s="1" t="s">
        <v>3401</v>
      </c>
      <c r="AT365" s="1" t="s">
        <v>3006</v>
      </c>
      <c r="AX365" s="1" t="s">
        <v>4999</v>
      </c>
      <c r="AY365" s="1" t="s">
        <v>3083</v>
      </c>
      <c r="AZ365" s="1" t="s">
        <v>4277</v>
      </c>
      <c r="BA365" s="1">
        <v>610103.17000000004</v>
      </c>
      <c r="BB365" s="1">
        <v>5469254.415</v>
      </c>
      <c r="BC365" s="1">
        <v>10</v>
      </c>
      <c r="BN365" s="1" t="s">
        <v>3004</v>
      </c>
      <c r="BO365" s="1" t="s">
        <v>4844</v>
      </c>
      <c r="BP365" s="1" t="s">
        <v>4843</v>
      </c>
      <c r="BQ365" s="1" t="s">
        <v>3001</v>
      </c>
      <c r="BR365" s="1" t="s">
        <v>1616</v>
      </c>
      <c r="BS365" s="1" t="s">
        <v>4962</v>
      </c>
      <c r="BV365" s="1" t="s">
        <v>2997</v>
      </c>
      <c r="BY365" s="1" t="s">
        <v>2995</v>
      </c>
      <c r="CB365" s="1" t="s">
        <v>4954</v>
      </c>
      <c r="CD365" s="1" t="s">
        <v>3253</v>
      </c>
      <c r="CO365" s="1" t="s">
        <v>2991</v>
      </c>
      <c r="CP365" s="1" t="s">
        <v>4998</v>
      </c>
      <c r="CX365" s="1" t="s">
        <v>4997</v>
      </c>
      <c r="CZ365" s="1" t="s">
        <v>4905</v>
      </c>
    </row>
    <row r="366" spans="1:104" x14ac:dyDescent="0.2">
      <c r="A366" s="1">
        <f t="shared" si="27"/>
        <v>1046069.95</v>
      </c>
      <c r="C366" s="1" t="str">
        <f t="shared" si="28"/>
        <v>UE</v>
      </c>
      <c r="D366" s="12">
        <f>INDEX(families!$A:$A,MATCH(E366,families!$B:$B,0))</f>
        <v>36</v>
      </c>
      <c r="E366" s="2" t="str">
        <f t="shared" si="29"/>
        <v>UE</v>
      </c>
      <c r="F366" s="1" t="str">
        <f>IF(_xlfn.SINGLE('~10 Other Crossings'!TypeCL)="WC","",_xlfn.CONCAT(UPPER(_xlfn.SINGLE(Description)),IF(ISBLANK(_xlfn.SINGLE(CrossingIdentifierDescription)),""," ["&amp;_xlfn.SINGLE(CrossingIdentifierDescription)&amp;"]")," (",_xlfn.SINGLE(PXID),")"))</f>
        <v>PRIVATE U/G POWER CABLE (U7040.0)</v>
      </c>
      <c r="G36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66" s="1" t="s">
        <v>4996</v>
      </c>
      <c r="N366" s="1">
        <v>1046069.95</v>
      </c>
      <c r="O366" s="1" t="s">
        <v>3023</v>
      </c>
      <c r="P366" s="1" t="s">
        <v>4995</v>
      </c>
      <c r="Q366" s="1" t="s">
        <v>4994</v>
      </c>
      <c r="R366" s="1" t="s">
        <v>3019</v>
      </c>
      <c r="S366" s="1" t="s">
        <v>3019</v>
      </c>
      <c r="T366" s="1" t="s">
        <v>3093</v>
      </c>
      <c r="U366" s="1" t="s">
        <v>3059</v>
      </c>
      <c r="V366" s="1" t="s">
        <v>4624</v>
      </c>
      <c r="W366" s="1" t="s">
        <v>3176</v>
      </c>
      <c r="Y366" s="1">
        <v>44047.981238425928</v>
      </c>
      <c r="Z366" s="1">
        <v>44645</v>
      </c>
      <c r="AA366" s="1">
        <v>401768</v>
      </c>
      <c r="AB366" s="1">
        <v>44648.866064814814</v>
      </c>
      <c r="AC366" s="1" t="s">
        <v>4993</v>
      </c>
      <c r="AD366" s="1" t="s">
        <v>3056</v>
      </c>
      <c r="AE366" s="1">
        <v>7040</v>
      </c>
      <c r="AF366" s="1">
        <v>0</v>
      </c>
      <c r="AI366" s="1" t="s">
        <v>3087</v>
      </c>
      <c r="AK366" s="1" t="s">
        <v>3010</v>
      </c>
      <c r="AL366" s="1" t="s">
        <v>3009</v>
      </c>
      <c r="AM366" s="1" t="s">
        <v>3054</v>
      </c>
      <c r="AN366" s="1" t="s">
        <v>4068</v>
      </c>
      <c r="AT366" s="1" t="s">
        <v>3006</v>
      </c>
      <c r="AX366" s="1" t="s">
        <v>4992</v>
      </c>
      <c r="AY366" s="1" t="s">
        <v>3083</v>
      </c>
      <c r="AZ366" s="1" t="s">
        <v>4277</v>
      </c>
      <c r="BA366" s="1">
        <v>610101.97100000002</v>
      </c>
      <c r="BB366" s="1">
        <v>5469253.9000000004</v>
      </c>
      <c r="BC366" s="1">
        <v>10</v>
      </c>
      <c r="BN366" s="1" t="s">
        <v>3004</v>
      </c>
      <c r="BO366" s="1" t="s">
        <v>4844</v>
      </c>
      <c r="BP366" s="1" t="s">
        <v>4843</v>
      </c>
      <c r="BQ366" s="1" t="s">
        <v>3001</v>
      </c>
      <c r="BR366" s="1" t="s">
        <v>1616</v>
      </c>
      <c r="BS366" s="1" t="s">
        <v>4962</v>
      </c>
      <c r="BU366" s="1">
        <v>0.63</v>
      </c>
      <c r="BV366" s="1" t="s">
        <v>2997</v>
      </c>
      <c r="BY366" s="1" t="s">
        <v>2995</v>
      </c>
      <c r="CB366" s="1" t="s">
        <v>4954</v>
      </c>
      <c r="CD366" s="1" t="s">
        <v>3253</v>
      </c>
      <c r="CO366" s="1" t="s">
        <v>3065</v>
      </c>
      <c r="CP366" s="1" t="s">
        <v>4991</v>
      </c>
      <c r="CZ366" s="1" t="s">
        <v>4898</v>
      </c>
    </row>
    <row r="367" spans="1:104" x14ac:dyDescent="0.2">
      <c r="A367" s="1">
        <f t="shared" si="27"/>
        <v>1046069.98</v>
      </c>
      <c r="C367" s="1" t="str">
        <f t="shared" si="28"/>
        <v>GD</v>
      </c>
      <c r="D367" s="12">
        <f>INDEX(families!$A:$A,MATCH(E367,families!$B:$B,0))</f>
        <v>23</v>
      </c>
      <c r="E367" s="2" t="str">
        <f t="shared" si="29"/>
        <v>GD</v>
      </c>
      <c r="F367" s="1" t="str">
        <f>IF(_xlfn.SINGLE('~10 Other Crossings'!TypeCL)="WC","",_xlfn.CONCAT(UPPER(_xlfn.SINGLE(Description)),IF(ISBLANK(_xlfn.SINGLE(CrossingIdentifierDescription)),""," ["&amp;_xlfn.SINGLE(CrossingIdentifierDescription)&amp;"]")," (",_xlfn.SINGLE(PXID),")"))</f>
        <v>FORTISBC U/G PIPE 60 GAS DIST [GAS DISTRIBUTION] (P3596.1)</v>
      </c>
      <c r="G36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67" s="1" t="s">
        <v>4990</v>
      </c>
      <c r="N367" s="1">
        <v>1046069.98</v>
      </c>
      <c r="O367" s="1" t="s">
        <v>3023</v>
      </c>
      <c r="P367" s="1" t="s">
        <v>4989</v>
      </c>
      <c r="Q367" s="1" t="s">
        <v>4988</v>
      </c>
      <c r="R367" s="1" t="s">
        <v>3020</v>
      </c>
      <c r="S367" s="1" t="s">
        <v>3019</v>
      </c>
      <c r="T367" s="1" t="s">
        <v>3093</v>
      </c>
      <c r="U367" s="1" t="s">
        <v>3017</v>
      </c>
      <c r="V367" s="1" t="s">
        <v>4987</v>
      </c>
      <c r="W367" s="1" t="s">
        <v>4520</v>
      </c>
      <c r="X367" s="1" t="s">
        <v>4519</v>
      </c>
      <c r="Y367" s="1">
        <v>43537.87054398148</v>
      </c>
      <c r="Z367" s="1">
        <v>44645</v>
      </c>
      <c r="AA367" s="1">
        <v>401768</v>
      </c>
      <c r="AB367" s="1">
        <v>44648.866030092591</v>
      </c>
      <c r="AC367" s="1" t="s">
        <v>4986</v>
      </c>
      <c r="AD367" s="1" t="s">
        <v>3013</v>
      </c>
      <c r="AE367" s="1">
        <v>3596</v>
      </c>
      <c r="AF367" s="1">
        <v>1</v>
      </c>
      <c r="AG367" s="1" t="s">
        <v>4517</v>
      </c>
      <c r="AH367" s="1" t="s">
        <v>3086</v>
      </c>
      <c r="AI367" s="1" t="s">
        <v>3087</v>
      </c>
      <c r="AJ367" s="1" t="s">
        <v>3086</v>
      </c>
      <c r="AK367" s="1" t="s">
        <v>3010</v>
      </c>
      <c r="AL367" s="1" t="s">
        <v>3009</v>
      </c>
      <c r="AM367" s="1" t="s">
        <v>4516</v>
      </c>
      <c r="AN367" s="1" t="s">
        <v>3007</v>
      </c>
      <c r="AQ367" s="1" t="s">
        <v>3401</v>
      </c>
      <c r="AR367" s="1">
        <v>60</v>
      </c>
      <c r="AS367" s="1" t="s">
        <v>3006</v>
      </c>
      <c r="AT367" s="1" t="s">
        <v>3006</v>
      </c>
      <c r="AX367" s="1" t="s">
        <v>4985</v>
      </c>
      <c r="AY367" s="1" t="s">
        <v>3083</v>
      </c>
      <c r="AZ367" s="1" t="s">
        <v>4277</v>
      </c>
      <c r="BA367" s="1">
        <v>610101.93082330003</v>
      </c>
      <c r="BB367" s="1">
        <v>5469253.9076040098</v>
      </c>
      <c r="BC367" s="1">
        <v>10</v>
      </c>
      <c r="BD367" s="1" t="s">
        <v>3082</v>
      </c>
      <c r="BE367" s="1">
        <v>1048.51</v>
      </c>
      <c r="BG367" s="1">
        <v>41963</v>
      </c>
      <c r="BN367" s="1" t="s">
        <v>3004</v>
      </c>
      <c r="BO367" s="1" t="s">
        <v>4844</v>
      </c>
      <c r="BP367" s="1" t="s">
        <v>4843</v>
      </c>
      <c r="BQ367" s="1" t="s">
        <v>3001</v>
      </c>
      <c r="BR367" s="1" t="s">
        <v>1616</v>
      </c>
      <c r="BS367" s="1" t="s">
        <v>4962</v>
      </c>
      <c r="BV367" s="1" t="s">
        <v>2997</v>
      </c>
      <c r="BY367" s="1" t="s">
        <v>2995</v>
      </c>
      <c r="CB367" s="1" t="s">
        <v>4954</v>
      </c>
      <c r="CD367" s="1" t="s">
        <v>3253</v>
      </c>
      <c r="CO367" s="1" t="s">
        <v>2991</v>
      </c>
      <c r="CP367" s="1" t="s">
        <v>4984</v>
      </c>
      <c r="CW367" s="1" t="s">
        <v>4983</v>
      </c>
      <c r="CX367" s="1" t="s">
        <v>4982</v>
      </c>
      <c r="CY367" s="1" t="s">
        <v>4848</v>
      </c>
      <c r="CZ367" s="1" t="s">
        <v>4893</v>
      </c>
    </row>
    <row r="368" spans="1:104" x14ac:dyDescent="0.2">
      <c r="A368" s="1">
        <f t="shared" si="27"/>
        <v>1046136.94</v>
      </c>
      <c r="C368" s="1" t="str">
        <f t="shared" si="28"/>
        <v>UE</v>
      </c>
      <c r="D368" s="12">
        <f>INDEX(families!$A:$A,MATCH(E368,families!$B:$B,0))</f>
        <v>36</v>
      </c>
      <c r="E368" s="2" t="str">
        <f t="shared" si="29"/>
        <v>UE</v>
      </c>
      <c r="F368" s="1" t="str">
        <f>IF(_xlfn.SINGLE('~10 Other Crossings'!TypeCL)="WC","",_xlfn.CONCAT(UPPER(_xlfn.SINGLE(Description)),IF(ISBLANK(_xlfn.SINGLE(CrossingIdentifierDescription)),""," ["&amp;_xlfn.SINGLE(CrossingIdentifierDescription)&amp;"]")," (",_xlfn.SINGLE(PXID),")"))</f>
        <v>PRIVATE U/G POWER CABLE (U7041.0)</v>
      </c>
      <c r="G36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68" s="1" t="s">
        <v>4981</v>
      </c>
      <c r="N368" s="1">
        <v>1046136.94</v>
      </c>
      <c r="O368" s="1" t="s">
        <v>3023</v>
      </c>
      <c r="P368" s="1" t="s">
        <v>4980</v>
      </c>
      <c r="Q368" s="1" t="s">
        <v>4974</v>
      </c>
      <c r="R368" s="1" t="s">
        <v>3019</v>
      </c>
      <c r="S368" s="1" t="s">
        <v>3019</v>
      </c>
      <c r="T368" s="1" t="s">
        <v>3093</v>
      </c>
      <c r="U368" s="1" t="s">
        <v>3059</v>
      </c>
      <c r="V368" s="1" t="s">
        <v>4624</v>
      </c>
      <c r="W368" s="1" t="s">
        <v>3176</v>
      </c>
      <c r="Y368" s="1">
        <v>44047.981238425928</v>
      </c>
      <c r="Z368" s="1">
        <v>44645</v>
      </c>
      <c r="AA368" s="1">
        <v>401768</v>
      </c>
      <c r="AB368" s="1">
        <v>44648.866064814814</v>
      </c>
      <c r="AC368" s="1" t="s">
        <v>4979</v>
      </c>
      <c r="AD368" s="1" t="s">
        <v>3056</v>
      </c>
      <c r="AE368" s="1">
        <v>7041</v>
      </c>
      <c r="AF368" s="1">
        <v>0</v>
      </c>
      <c r="AI368" s="1" t="s">
        <v>3011</v>
      </c>
      <c r="AK368" s="1" t="s">
        <v>3010</v>
      </c>
      <c r="AL368" s="1" t="s">
        <v>3009</v>
      </c>
      <c r="AM368" s="1" t="s">
        <v>3054</v>
      </c>
      <c r="AN368" s="1" t="s">
        <v>4972</v>
      </c>
      <c r="AT368" s="1" t="s">
        <v>3006</v>
      </c>
      <c r="AX368" s="1" t="s">
        <v>4978</v>
      </c>
      <c r="AY368" s="1" t="s">
        <v>3083</v>
      </c>
      <c r="AZ368" s="1" t="s">
        <v>4277</v>
      </c>
      <c r="BA368" s="1">
        <v>610040.56400000001</v>
      </c>
      <c r="BB368" s="1">
        <v>5469227.125</v>
      </c>
      <c r="BC368" s="1">
        <v>10</v>
      </c>
      <c r="BN368" s="1" t="s">
        <v>3004</v>
      </c>
      <c r="BO368" s="1" t="s">
        <v>4844</v>
      </c>
      <c r="BP368" s="1" t="s">
        <v>4843</v>
      </c>
      <c r="BQ368" s="1" t="s">
        <v>3001</v>
      </c>
      <c r="BR368" s="1" t="s">
        <v>1616</v>
      </c>
      <c r="BS368" s="1" t="s">
        <v>4962</v>
      </c>
      <c r="BU368" s="1">
        <v>1.1499999999999999</v>
      </c>
      <c r="BV368" s="1" t="s">
        <v>2997</v>
      </c>
      <c r="BY368" s="1" t="s">
        <v>2995</v>
      </c>
      <c r="CB368" s="1" t="s">
        <v>4954</v>
      </c>
      <c r="CD368" s="1" t="s">
        <v>3253</v>
      </c>
      <c r="CO368" s="1" t="s">
        <v>3065</v>
      </c>
      <c r="CP368" s="1" t="s">
        <v>4977</v>
      </c>
      <c r="CZ368" s="1" t="s">
        <v>4886</v>
      </c>
    </row>
    <row r="369" spans="1:104" x14ac:dyDescent="0.2">
      <c r="A369" s="1">
        <f t="shared" si="27"/>
        <v>1046149.49</v>
      </c>
      <c r="C369" s="1" t="str">
        <f t="shared" si="28"/>
        <v>UE</v>
      </c>
      <c r="D369" s="12">
        <f>INDEX(families!$A:$A,MATCH(E369,families!$B:$B,0))</f>
        <v>36</v>
      </c>
      <c r="E369" s="2" t="str">
        <f t="shared" si="29"/>
        <v>UE</v>
      </c>
      <c r="F369" s="1" t="str">
        <f>IF(_xlfn.SINGLE('~10 Other Crossings'!TypeCL)="WC","",_xlfn.CONCAT(UPPER(_xlfn.SINGLE(Description)),IF(ISBLANK(_xlfn.SINGLE(CrossingIdentifierDescription)),""," ["&amp;_xlfn.SINGLE(CrossingIdentifierDescription)&amp;"]")," (",_xlfn.SINGLE(PXID),")"))</f>
        <v>PRIVATE U/G POWER CABLE (U7042.0)</v>
      </c>
      <c r="G36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69" s="1" t="s">
        <v>4976</v>
      </c>
      <c r="N369" s="1">
        <v>1046149.49</v>
      </c>
      <c r="O369" s="1" t="s">
        <v>3023</v>
      </c>
      <c r="P369" s="1" t="s">
        <v>4975</v>
      </c>
      <c r="Q369" s="1" t="s">
        <v>4974</v>
      </c>
      <c r="R369" s="1" t="s">
        <v>3019</v>
      </c>
      <c r="S369" s="1" t="s">
        <v>3019</v>
      </c>
      <c r="T369" s="1" t="s">
        <v>3093</v>
      </c>
      <c r="U369" s="1" t="s">
        <v>3059</v>
      </c>
      <c r="V369" s="1" t="s">
        <v>4624</v>
      </c>
      <c r="W369" s="1" t="s">
        <v>3176</v>
      </c>
      <c r="Y369" s="1">
        <v>44047.981238425928</v>
      </c>
      <c r="Z369" s="1">
        <v>44645</v>
      </c>
      <c r="AA369" s="1">
        <v>401768</v>
      </c>
      <c r="AB369" s="1">
        <v>44648.866064814814</v>
      </c>
      <c r="AC369" s="1" t="s">
        <v>4973</v>
      </c>
      <c r="AD369" s="1" t="s">
        <v>3056</v>
      </c>
      <c r="AE369" s="1">
        <v>7042</v>
      </c>
      <c r="AF369" s="1">
        <v>0</v>
      </c>
      <c r="AI369" s="1" t="s">
        <v>3087</v>
      </c>
      <c r="AK369" s="1" t="s">
        <v>3010</v>
      </c>
      <c r="AL369" s="1" t="s">
        <v>3009</v>
      </c>
      <c r="AM369" s="1" t="s">
        <v>3054</v>
      </c>
      <c r="AN369" s="1" t="s">
        <v>4972</v>
      </c>
      <c r="AT369" s="1" t="s">
        <v>3006</v>
      </c>
      <c r="AX369" s="1" t="s">
        <v>4971</v>
      </c>
      <c r="AY369" s="1" t="s">
        <v>3083</v>
      </c>
      <c r="AZ369" s="1" t="s">
        <v>4277</v>
      </c>
      <c r="BA369" s="1">
        <v>610029.07900000003</v>
      </c>
      <c r="BB369" s="1">
        <v>5469222.0499999998</v>
      </c>
      <c r="BC369" s="1">
        <v>10</v>
      </c>
      <c r="BN369" s="1" t="s">
        <v>3004</v>
      </c>
      <c r="BO369" s="1" t="s">
        <v>4844</v>
      </c>
      <c r="BP369" s="1" t="s">
        <v>4843</v>
      </c>
      <c r="BQ369" s="1" t="s">
        <v>3001</v>
      </c>
      <c r="BR369" s="1" t="s">
        <v>1616</v>
      </c>
      <c r="BS369" s="1" t="s">
        <v>4962</v>
      </c>
      <c r="BU369" s="1">
        <v>1.1499999999999999</v>
      </c>
      <c r="BV369" s="1" t="s">
        <v>2997</v>
      </c>
      <c r="BY369" s="1" t="s">
        <v>2995</v>
      </c>
      <c r="CB369" s="1" t="s">
        <v>4954</v>
      </c>
      <c r="CD369" s="1" t="s">
        <v>3253</v>
      </c>
      <c r="CO369" s="1" t="s">
        <v>3065</v>
      </c>
      <c r="CP369" s="1" t="s">
        <v>4970</v>
      </c>
      <c r="CZ369" s="1" t="s">
        <v>4878</v>
      </c>
    </row>
    <row r="370" spans="1:104" x14ac:dyDescent="0.2">
      <c r="A370" s="1">
        <f t="shared" si="27"/>
        <v>1046152.53</v>
      </c>
      <c r="C370" s="1" t="str">
        <f t="shared" si="28"/>
        <v>ST</v>
      </c>
      <c r="D370" s="12">
        <f>INDEX(families!$A:$A,MATCH(E370,families!$B:$B,0))</f>
        <v>34</v>
      </c>
      <c r="E370" s="2" t="str">
        <f t="shared" si="29"/>
        <v>ST</v>
      </c>
      <c r="F370" s="1" t="str">
        <f>IF(_xlfn.SINGLE('~10 Other Crossings'!TypeCL)="WC","",_xlfn.CONCAT(UPPER(_xlfn.SINGLE(Description)),IF(ISBLANK(_xlfn.SINGLE(CrossingIdentifierDescription)),""," ["&amp;_xlfn.SINGLE(CrossingIdentifierDescription)&amp;"]")," (",_xlfn.SINGLE(PXID),")"))</f>
        <v>TOWN OF HOPE BURIED STORM SEWER LINE (P5805.0)</v>
      </c>
      <c r="G37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70" s="1" t="s">
        <v>4969</v>
      </c>
      <c r="N370" s="1">
        <v>1046152.53</v>
      </c>
      <c r="O370" s="1" t="s">
        <v>3023</v>
      </c>
      <c r="P370" s="1" t="s">
        <v>4968</v>
      </c>
      <c r="Q370" s="1" t="s">
        <v>4967</v>
      </c>
      <c r="R370" s="1" t="s">
        <v>3019</v>
      </c>
      <c r="S370" s="1" t="s">
        <v>3019</v>
      </c>
      <c r="T370" s="1" t="s">
        <v>3093</v>
      </c>
      <c r="U370" s="1" t="s">
        <v>3017</v>
      </c>
      <c r="V370" s="1" t="s">
        <v>4966</v>
      </c>
      <c r="W370" s="1" t="s">
        <v>4965</v>
      </c>
      <c r="Y370" s="1">
        <v>44047.981238425928</v>
      </c>
      <c r="Z370" s="1">
        <v>44645</v>
      </c>
      <c r="AA370" s="1">
        <v>401768</v>
      </c>
      <c r="AB370" s="1">
        <v>44648.866064814814</v>
      </c>
      <c r="AC370" s="1" t="s">
        <v>4964</v>
      </c>
      <c r="AD370" s="1" t="s">
        <v>3013</v>
      </c>
      <c r="AE370" s="1">
        <v>5805</v>
      </c>
      <c r="AF370" s="1">
        <v>0</v>
      </c>
      <c r="AI370" s="1" t="s">
        <v>3087</v>
      </c>
      <c r="AK370" s="1" t="s">
        <v>3010</v>
      </c>
      <c r="AL370" s="1" t="s">
        <v>3009</v>
      </c>
      <c r="AM370" s="1" t="s">
        <v>3401</v>
      </c>
      <c r="AT370" s="1" t="s">
        <v>3006</v>
      </c>
      <c r="AX370" s="1" t="s">
        <v>4963</v>
      </c>
      <c r="AY370" s="1" t="s">
        <v>3083</v>
      </c>
      <c r="AZ370" s="1" t="s">
        <v>4277</v>
      </c>
      <c r="BA370" s="1">
        <v>610026.28300000005</v>
      </c>
      <c r="BB370" s="1">
        <v>5469220.852</v>
      </c>
      <c r="BC370" s="1">
        <v>10</v>
      </c>
      <c r="BN370" s="1" t="s">
        <v>3004</v>
      </c>
      <c r="BO370" s="1" t="s">
        <v>4844</v>
      </c>
      <c r="BP370" s="1" t="s">
        <v>4843</v>
      </c>
      <c r="BQ370" s="1" t="s">
        <v>3001</v>
      </c>
      <c r="BR370" s="1" t="s">
        <v>1616</v>
      </c>
      <c r="BS370" s="1" t="s">
        <v>4962</v>
      </c>
      <c r="BT370" s="1" t="s">
        <v>4961</v>
      </c>
      <c r="BV370" s="1" t="s">
        <v>2997</v>
      </c>
      <c r="BY370" s="1" t="s">
        <v>2995</v>
      </c>
      <c r="CB370" s="1" t="s">
        <v>4954</v>
      </c>
      <c r="CD370" s="1" t="s">
        <v>3253</v>
      </c>
      <c r="CO370" s="1" t="s">
        <v>2991</v>
      </c>
      <c r="CP370" s="1" t="s">
        <v>4960</v>
      </c>
      <c r="CX370" s="1" t="s">
        <v>4959</v>
      </c>
      <c r="CZ370" s="1" t="s">
        <v>4863</v>
      </c>
    </row>
    <row r="371" spans="1:104" x14ac:dyDescent="0.2">
      <c r="A371" s="1">
        <f t="shared" si="27"/>
        <v>1046208.42</v>
      </c>
      <c r="C371" s="1" t="str">
        <f t="shared" si="28"/>
        <v>OL</v>
      </c>
      <c r="D371" s="12">
        <f>INDEX(families!$A:$A,MATCH(E371,families!$B:$B,0))</f>
        <v>30</v>
      </c>
      <c r="E371" s="2" t="str">
        <f t="shared" si="29"/>
        <v>OL</v>
      </c>
      <c r="F371" s="1" t="str">
        <f>IF(_xlfn.SINGLE('~10 Other Crossings'!TypeCL)="WC","",_xlfn.CONCAT(UPPER(_xlfn.SINGLE(Description)),IF(ISBLANK(_xlfn.SINGLE(CrossingIdentifierDescription)),""," ["&amp;_xlfn.SINGLE(CrossingIdentifierDescription)&amp;"]")," (",_xlfn.SINGLE(PXID),")"))</f>
        <v>TRANS MOUNTAIN PIPELINE CO. LTD. BURIED PIPE [CRUDE OIL PIPELINE] (P4341.0)</v>
      </c>
      <c r="G37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71" s="1" t="s">
        <v>4958</v>
      </c>
      <c r="N371" s="1">
        <v>1046208.42</v>
      </c>
      <c r="O371" s="1" t="s">
        <v>3023</v>
      </c>
      <c r="P371" s="1" t="s">
        <v>4957</v>
      </c>
      <c r="Q371" s="1" t="s">
        <v>4956</v>
      </c>
      <c r="R371" s="1" t="s">
        <v>3020</v>
      </c>
      <c r="S371" s="1" t="s">
        <v>3019</v>
      </c>
      <c r="T371" s="1" t="s">
        <v>3093</v>
      </c>
      <c r="U371" s="1" t="s">
        <v>3017</v>
      </c>
      <c r="V371" s="1" t="s">
        <v>3619</v>
      </c>
      <c r="W371" s="1" t="s">
        <v>3015</v>
      </c>
      <c r="Y371" s="1">
        <v>43539.939618055556</v>
      </c>
      <c r="Z371" s="1">
        <v>44645</v>
      </c>
      <c r="AA371" s="1">
        <v>401768</v>
      </c>
      <c r="AB371" s="1">
        <v>44648.866041666668</v>
      </c>
      <c r="AC371" s="1" t="s">
        <v>4955</v>
      </c>
      <c r="AD371" s="1" t="s">
        <v>3013</v>
      </c>
      <c r="AE371" s="1">
        <v>4341</v>
      </c>
      <c r="AF371" s="1">
        <v>0</v>
      </c>
      <c r="AG371" s="1" t="s">
        <v>3617</v>
      </c>
      <c r="AH371" s="1" t="s">
        <v>3086</v>
      </c>
      <c r="AI371" s="1" t="s">
        <v>3011</v>
      </c>
      <c r="AJ371" s="1" t="s">
        <v>3086</v>
      </c>
      <c r="AK371" s="1" t="s">
        <v>3010</v>
      </c>
      <c r="AL371" s="1" t="s">
        <v>3009</v>
      </c>
      <c r="AM371" s="1" t="s">
        <v>3008</v>
      </c>
      <c r="AN371" s="1" t="s">
        <v>3007</v>
      </c>
      <c r="AS371" s="1" t="s">
        <v>3006</v>
      </c>
      <c r="AT371" s="1" t="s">
        <v>3006</v>
      </c>
      <c r="AX371" s="1" t="s">
        <v>4319</v>
      </c>
      <c r="AY371" s="1" t="s">
        <v>3083</v>
      </c>
      <c r="AZ371" s="1" t="s">
        <v>4277</v>
      </c>
      <c r="BA371" s="1">
        <v>609975.04877507</v>
      </c>
      <c r="BB371" s="1">
        <v>5469198.5264892401</v>
      </c>
      <c r="BC371" s="1">
        <v>10</v>
      </c>
      <c r="BD371" s="1" t="s">
        <v>3588</v>
      </c>
      <c r="BE371" s="1">
        <v>1045.1300000000001</v>
      </c>
      <c r="BG371" s="1">
        <v>42263</v>
      </c>
      <c r="BN371" s="1" t="s">
        <v>3004</v>
      </c>
      <c r="BO371" s="1" t="s">
        <v>4844</v>
      </c>
      <c r="BP371" s="1" t="s">
        <v>4843</v>
      </c>
      <c r="BQ371" s="1" t="s">
        <v>3001</v>
      </c>
      <c r="BR371" s="1" t="s">
        <v>1616</v>
      </c>
      <c r="BS371" s="1" t="s">
        <v>4922</v>
      </c>
      <c r="BT371" s="1" t="s">
        <v>4921</v>
      </c>
      <c r="BV371" s="1" t="s">
        <v>2997</v>
      </c>
      <c r="BY371" s="1" t="s">
        <v>2995</v>
      </c>
      <c r="CB371" s="1" t="s">
        <v>4954</v>
      </c>
      <c r="CD371" s="1" t="s">
        <v>3253</v>
      </c>
      <c r="CO371" s="1" t="s">
        <v>2991</v>
      </c>
      <c r="CP371" s="1" t="s">
        <v>4953</v>
      </c>
      <c r="CW371" s="1" t="s">
        <v>4315</v>
      </c>
      <c r="CX371" s="1" t="s">
        <v>4952</v>
      </c>
      <c r="CY371" s="1" t="s">
        <v>4313</v>
      </c>
      <c r="CZ371" s="1" t="s">
        <v>4855</v>
      </c>
    </row>
    <row r="372" spans="1:104" x14ac:dyDescent="0.2">
      <c r="A372" s="1">
        <f t="shared" ref="A372:A435" si="30">IF(OR(AND(ISNUMBER(_xlfn.SINGLE(Measure)),_xlfn.SINGLE(Measure)&gt;0),ISNUMBER(SEARCH("+",_xlfn.SINGLE(Measure)))),IF(NOT(ISNUMBER(_xlfn.SINGLE(Measure))),1000*LEFT(_xlfn.SINGLE(Measure),SEARCH("+",_xlfn.SINGLE(Measure))-1)+MID(_xlfn.SINGLE(Measure),SEARCH("+",_xlfn.SINGLE(Measure))+1,3)+RIGHT(_xlfn.SINGLE(Measure),3),_xlfn.SINGLE(Measure)),"")</f>
        <v>1046227.75</v>
      </c>
      <c r="C372" s="1" t="str">
        <f t="shared" ref="C372:C435" si="31">TypeCL</f>
        <v>RD</v>
      </c>
      <c r="D372" s="12">
        <f>INDEX(families!$A:$A,MATCH(E372,families!$B:$B,0))</f>
        <v>31</v>
      </c>
      <c r="E372" s="2" t="str">
        <f t="shared" si="29"/>
        <v>RD</v>
      </c>
      <c r="F372" s="1" t="str">
        <f>IF(_xlfn.SINGLE('~10 Other Crossings'!TypeCL)="WC","",_xlfn.CONCAT(UPPER(_xlfn.SINGLE(Description)),IF(ISBLANK(_xlfn.SINGLE(CrossingIdentifierDescription)),""," ["&amp;_xlfn.SINGLE(CrossingIdentifierDescription)&amp;"]")," (",_xlfn.SINGLE(PXID),")"))</f>
        <v>PRIVATE ROAD [ROAD] (T5023.0)</v>
      </c>
      <c r="G37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72" s="1" t="s">
        <v>4951</v>
      </c>
      <c r="N372" s="1">
        <v>1046227.75</v>
      </c>
      <c r="O372" s="1" t="s">
        <v>3023</v>
      </c>
      <c r="P372" s="1" t="s">
        <v>3218</v>
      </c>
      <c r="Q372" s="1" t="s">
        <v>3217</v>
      </c>
      <c r="R372" s="1" t="s">
        <v>3019</v>
      </c>
      <c r="S372" s="1" t="s">
        <v>3019</v>
      </c>
      <c r="T372" s="1" t="s">
        <v>3093</v>
      </c>
      <c r="U372" s="1" t="s">
        <v>3040</v>
      </c>
      <c r="V372" s="1" t="s">
        <v>3168</v>
      </c>
      <c r="W372" s="1" t="s">
        <v>3176</v>
      </c>
      <c r="Y372" s="1">
        <v>43977.908171296294</v>
      </c>
      <c r="Z372" s="1">
        <v>44645</v>
      </c>
      <c r="AA372" s="1">
        <v>401768</v>
      </c>
      <c r="AB372" s="1">
        <v>44648.866053240738</v>
      </c>
      <c r="AC372" s="1" t="s">
        <v>4950</v>
      </c>
      <c r="AD372" s="1" t="s">
        <v>3041</v>
      </c>
      <c r="AE372" s="1">
        <v>5023</v>
      </c>
      <c r="AF372" s="1">
        <v>0</v>
      </c>
      <c r="AG372" s="1" t="s">
        <v>3040</v>
      </c>
      <c r="AI372" s="1" t="s">
        <v>3011</v>
      </c>
      <c r="AK372" s="1" t="s">
        <v>3039</v>
      </c>
      <c r="AL372" s="1" t="s">
        <v>3009</v>
      </c>
      <c r="AM372" s="1" t="s">
        <v>735</v>
      </c>
      <c r="AY372" s="1" t="s">
        <v>2995</v>
      </c>
      <c r="AZ372" s="1" t="s">
        <v>4277</v>
      </c>
      <c r="BA372" s="1">
        <v>609957.35100000002</v>
      </c>
      <c r="BB372" s="1">
        <v>5469190.767</v>
      </c>
      <c r="BC372" s="1">
        <v>10</v>
      </c>
      <c r="BN372" s="1" t="s">
        <v>3004</v>
      </c>
      <c r="BO372" s="1" t="s">
        <v>4844</v>
      </c>
      <c r="BP372" s="1" t="s">
        <v>4843</v>
      </c>
      <c r="BQ372" s="1" t="s">
        <v>3001</v>
      </c>
      <c r="BR372" s="1" t="s">
        <v>1616</v>
      </c>
      <c r="BS372" s="1" t="s">
        <v>4922</v>
      </c>
      <c r="BT372" s="1" t="s">
        <v>4949</v>
      </c>
      <c r="BV372" s="1" t="s">
        <v>2997</v>
      </c>
      <c r="BW372" s="1" t="s">
        <v>3002</v>
      </c>
      <c r="BX372" s="1" t="s">
        <v>3038</v>
      </c>
      <c r="BY372" s="1" t="s">
        <v>2995</v>
      </c>
      <c r="CB372" s="1" t="s">
        <v>3037</v>
      </c>
      <c r="CC372" s="1" t="s">
        <v>3036</v>
      </c>
      <c r="CD372" s="1" t="s">
        <v>3035</v>
      </c>
      <c r="CO372" s="1" t="s">
        <v>3065</v>
      </c>
      <c r="CP372" s="1" t="s">
        <v>4948</v>
      </c>
    </row>
    <row r="373" spans="1:104" x14ac:dyDescent="0.2">
      <c r="A373" s="1">
        <f t="shared" si="30"/>
        <v>1046478.32</v>
      </c>
      <c r="C373" s="1" t="str">
        <f t="shared" si="31"/>
        <v>SA</v>
      </c>
      <c r="D373" s="12">
        <f>INDEX(families!$A:$A,MATCH(E373,families!$B:$B,0))</f>
        <v>33</v>
      </c>
      <c r="E373" s="2" t="str">
        <f t="shared" ref="E373:E436" si="32">C373</f>
        <v>SA</v>
      </c>
      <c r="F373" s="1" t="str">
        <f>IF(_xlfn.SINGLE('~10 Other Crossings'!TypeCL)="WC","",_xlfn.CONCAT(UPPER(_xlfn.SINGLE(Description)),IF(ISBLANK(_xlfn.SINGLE(CrossingIdentifierDescription)),""," ["&amp;_xlfn.SINGLE(CrossingIdentifierDescription)&amp;"]")," (",_xlfn.SINGLE(PXID),")"))</f>
        <v>PRIVATE BURIED SEWER FORCE MAIN PIPE (P7124.0)</v>
      </c>
      <c r="G37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73" s="1" t="s">
        <v>4947</v>
      </c>
      <c r="N373" s="1">
        <v>1046478.32</v>
      </c>
      <c r="O373" s="1" t="s">
        <v>3023</v>
      </c>
      <c r="R373" s="1" t="s">
        <v>3019</v>
      </c>
      <c r="S373" s="1" t="s">
        <v>3019</v>
      </c>
      <c r="T373" s="1" t="s">
        <v>3093</v>
      </c>
      <c r="U373" s="1" t="s">
        <v>3017</v>
      </c>
      <c r="V373" s="1" t="s">
        <v>4946</v>
      </c>
      <c r="W373" s="1" t="s">
        <v>3176</v>
      </c>
      <c r="Y373" s="1">
        <v>44545.840891203705</v>
      </c>
      <c r="Z373" s="1">
        <v>44645</v>
      </c>
      <c r="AA373" s="1">
        <v>401768</v>
      </c>
      <c r="AB373" s="1">
        <v>44655.881249999999</v>
      </c>
      <c r="AC373" s="1" t="s">
        <v>4945</v>
      </c>
      <c r="AD373" s="1" t="s">
        <v>3013</v>
      </c>
      <c r="AE373" s="1">
        <v>7124</v>
      </c>
      <c r="AF373" s="1">
        <v>0</v>
      </c>
      <c r="AI373" s="1" t="s">
        <v>3011</v>
      </c>
      <c r="AK373" s="1" t="s">
        <v>3010</v>
      </c>
      <c r="AL373" s="1" t="s">
        <v>3009</v>
      </c>
      <c r="AM373" s="1" t="s">
        <v>4554</v>
      </c>
      <c r="AN373" s="1" t="s">
        <v>4104</v>
      </c>
      <c r="AT373" s="1" t="s">
        <v>3006</v>
      </c>
      <c r="AY373" s="1" t="s">
        <v>2995</v>
      </c>
      <c r="AZ373" s="1" t="s">
        <v>4277</v>
      </c>
      <c r="BA373" s="1">
        <v>609707.21</v>
      </c>
      <c r="BB373" s="1">
        <v>5469183.25</v>
      </c>
      <c r="BC373" s="1">
        <v>10</v>
      </c>
      <c r="BN373" s="1" t="s">
        <v>3004</v>
      </c>
      <c r="BO373" s="1" t="s">
        <v>4844</v>
      </c>
      <c r="BP373" s="1" t="s">
        <v>4843</v>
      </c>
      <c r="BQ373" s="1" t="s">
        <v>4842</v>
      </c>
      <c r="BR373" s="1" t="s">
        <v>3081</v>
      </c>
      <c r="BS373" s="1" t="s">
        <v>4922</v>
      </c>
      <c r="BT373" s="1" t="s">
        <v>4921</v>
      </c>
      <c r="BU373" s="1">
        <v>1</v>
      </c>
      <c r="BV373" s="1" t="s">
        <v>2997</v>
      </c>
      <c r="BW373" s="1" t="s">
        <v>1503</v>
      </c>
      <c r="BX373" s="1" t="s">
        <v>2996</v>
      </c>
      <c r="BY373" s="1" t="s">
        <v>2995</v>
      </c>
      <c r="CB373" s="1" t="s">
        <v>2994</v>
      </c>
      <c r="CC373" s="1" t="s">
        <v>2993</v>
      </c>
      <c r="CD373" s="1" t="s">
        <v>2992</v>
      </c>
      <c r="CO373" s="1" t="s">
        <v>3065</v>
      </c>
      <c r="CP373" s="1" t="s">
        <v>4944</v>
      </c>
    </row>
    <row r="374" spans="1:104" x14ac:dyDescent="0.2">
      <c r="A374" s="1">
        <f t="shared" si="30"/>
        <v>1046480.68</v>
      </c>
      <c r="C374" s="1" t="str">
        <f t="shared" si="31"/>
        <v>WD</v>
      </c>
      <c r="D374" s="12">
        <f>INDEX(families!$A:$A,MATCH(E374,families!$B:$B,0))</f>
        <v>39</v>
      </c>
      <c r="E374" s="2" t="str">
        <f t="shared" si="32"/>
        <v>WD</v>
      </c>
      <c r="F374" s="1" t="str">
        <f>IF(_xlfn.SINGLE('~10 Other Crossings'!TypeCL)="WC","",_xlfn.CONCAT(UPPER(_xlfn.SINGLE(Description)),IF(ISBLANK(_xlfn.SINGLE(CrossingIdentifierDescription)),""," ["&amp;_xlfn.SINGLE(CrossingIdentifierDescription)&amp;"]")," (",_xlfn.SINGLE(PXID),")"))</f>
        <v>PRIVATE BURIED 4" WATER PIPE (P7125.0)</v>
      </c>
      <c r="G37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74" s="1" t="s">
        <v>4943</v>
      </c>
      <c r="N374" s="1">
        <v>1046480.68</v>
      </c>
      <c r="O374" s="1" t="s">
        <v>3023</v>
      </c>
      <c r="R374" s="1" t="s">
        <v>3019</v>
      </c>
      <c r="S374" s="1" t="s">
        <v>3019</v>
      </c>
      <c r="T374" s="1" t="s">
        <v>3093</v>
      </c>
      <c r="U374" s="1" t="s">
        <v>3017</v>
      </c>
      <c r="V374" s="1" t="s">
        <v>4935</v>
      </c>
      <c r="W374" s="1" t="s">
        <v>3176</v>
      </c>
      <c r="Y374" s="1">
        <v>44545.843923611108</v>
      </c>
      <c r="Z374" s="1">
        <v>44645</v>
      </c>
      <c r="AA374" s="1">
        <v>401768</v>
      </c>
      <c r="AB374" s="1">
        <v>44655.881249999999</v>
      </c>
      <c r="AC374" s="1" t="s">
        <v>4942</v>
      </c>
      <c r="AD374" s="1" t="s">
        <v>3013</v>
      </c>
      <c r="AE374" s="1">
        <v>7125</v>
      </c>
      <c r="AF374" s="1">
        <v>0</v>
      </c>
      <c r="AI374" s="1" t="s">
        <v>3011</v>
      </c>
      <c r="AK374" s="1" t="s">
        <v>3010</v>
      </c>
      <c r="AL374" s="1" t="s">
        <v>3009</v>
      </c>
      <c r="AM374" s="1" t="s">
        <v>3174</v>
      </c>
      <c r="AN374" s="1" t="s">
        <v>4933</v>
      </c>
      <c r="AT374" s="1" t="s">
        <v>3006</v>
      </c>
      <c r="AY374" s="1" t="s">
        <v>2995</v>
      </c>
      <c r="AZ374" s="1" t="s">
        <v>4277</v>
      </c>
      <c r="BA374" s="1">
        <v>609704.85</v>
      </c>
      <c r="BB374" s="1">
        <v>5469183.2000000002</v>
      </c>
      <c r="BC374" s="1">
        <v>10</v>
      </c>
      <c r="BN374" s="1" t="s">
        <v>3004</v>
      </c>
      <c r="BO374" s="1" t="s">
        <v>4844</v>
      </c>
      <c r="BP374" s="1" t="s">
        <v>4843</v>
      </c>
      <c r="BQ374" s="1" t="s">
        <v>4842</v>
      </c>
      <c r="BR374" s="1" t="s">
        <v>3081</v>
      </c>
      <c r="BS374" s="1" t="s">
        <v>4922</v>
      </c>
      <c r="BT374" s="1" t="s">
        <v>4921</v>
      </c>
      <c r="BU374" s="1">
        <v>1.2</v>
      </c>
      <c r="BV374" s="1" t="s">
        <v>2997</v>
      </c>
      <c r="BW374" s="1" t="s">
        <v>1503</v>
      </c>
      <c r="BX374" s="1" t="s">
        <v>2996</v>
      </c>
      <c r="BY374" s="1" t="s">
        <v>2995</v>
      </c>
      <c r="CB374" s="1" t="s">
        <v>2994</v>
      </c>
      <c r="CC374" s="1" t="s">
        <v>2993</v>
      </c>
      <c r="CD374" s="1" t="s">
        <v>2992</v>
      </c>
      <c r="CO374" s="1" t="s">
        <v>3065</v>
      </c>
      <c r="CP374" s="1" t="s">
        <v>4941</v>
      </c>
    </row>
    <row r="375" spans="1:104" x14ac:dyDescent="0.2">
      <c r="A375" s="1">
        <f t="shared" si="30"/>
        <v>1046481.43</v>
      </c>
      <c r="C375" s="1" t="str">
        <f t="shared" si="31"/>
        <v>WD</v>
      </c>
      <c r="D375" s="12">
        <f>INDEX(families!$A:$A,MATCH(E375,families!$B:$B,0))</f>
        <v>39</v>
      </c>
      <c r="E375" s="2" t="str">
        <f t="shared" si="32"/>
        <v>WD</v>
      </c>
      <c r="F375" s="1" t="str">
        <f>IF(_xlfn.SINGLE('~10 Other Crossings'!TypeCL)="WC","",_xlfn.CONCAT(UPPER(_xlfn.SINGLE(Description)),IF(ISBLANK(_xlfn.SINGLE(CrossingIdentifierDescription)),""," ["&amp;_xlfn.SINGLE(CrossingIdentifierDescription)&amp;"]")," (",_xlfn.SINGLE(PXID),")"))</f>
        <v>PRIVATE BURIED 8" WATER PIPE (P7126.0)</v>
      </c>
      <c r="G37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75" s="1" t="s">
        <v>4940</v>
      </c>
      <c r="N375" s="1">
        <v>1046481.43</v>
      </c>
      <c r="O375" s="1" t="s">
        <v>3023</v>
      </c>
      <c r="R375" s="1" t="s">
        <v>3019</v>
      </c>
      <c r="S375" s="1" t="s">
        <v>3019</v>
      </c>
      <c r="T375" s="1" t="s">
        <v>3093</v>
      </c>
      <c r="U375" s="1" t="s">
        <v>3017</v>
      </c>
      <c r="V375" s="1" t="s">
        <v>4939</v>
      </c>
      <c r="W375" s="1" t="s">
        <v>3176</v>
      </c>
      <c r="Y375" s="1">
        <v>44545.844513888886</v>
      </c>
      <c r="Z375" s="1">
        <v>44645</v>
      </c>
      <c r="AA375" s="1">
        <v>401768</v>
      </c>
      <c r="AB375" s="1">
        <v>44655.881249999999</v>
      </c>
      <c r="AC375" s="1" t="s">
        <v>4938</v>
      </c>
      <c r="AD375" s="1" t="s">
        <v>3013</v>
      </c>
      <c r="AE375" s="1">
        <v>7126</v>
      </c>
      <c r="AF375" s="1">
        <v>0</v>
      </c>
      <c r="AI375" s="1" t="s">
        <v>3011</v>
      </c>
      <c r="AK375" s="1" t="s">
        <v>3010</v>
      </c>
      <c r="AL375" s="1" t="s">
        <v>3009</v>
      </c>
      <c r="AM375" s="1" t="s">
        <v>3174</v>
      </c>
      <c r="AN375" s="1" t="s">
        <v>4933</v>
      </c>
      <c r="AT375" s="1" t="s">
        <v>3006</v>
      </c>
      <c r="AY375" s="1" t="s">
        <v>2995</v>
      </c>
      <c r="AZ375" s="1" t="s">
        <v>4277</v>
      </c>
      <c r="BA375" s="1">
        <v>609704.11</v>
      </c>
      <c r="BB375" s="1">
        <v>5469183.1799999997</v>
      </c>
      <c r="BC375" s="1">
        <v>10</v>
      </c>
      <c r="BN375" s="1" t="s">
        <v>3004</v>
      </c>
      <c r="BO375" s="1" t="s">
        <v>4844</v>
      </c>
      <c r="BP375" s="1" t="s">
        <v>4843</v>
      </c>
      <c r="BQ375" s="1" t="s">
        <v>4842</v>
      </c>
      <c r="BR375" s="1" t="s">
        <v>3081</v>
      </c>
      <c r="BS375" s="1" t="s">
        <v>4922</v>
      </c>
      <c r="BT375" s="1" t="s">
        <v>4921</v>
      </c>
      <c r="BU375" s="1">
        <v>1.2</v>
      </c>
      <c r="BV375" s="1" t="s">
        <v>2997</v>
      </c>
      <c r="BW375" s="1" t="s">
        <v>1503</v>
      </c>
      <c r="BX375" s="1" t="s">
        <v>2996</v>
      </c>
      <c r="BY375" s="1" t="s">
        <v>2995</v>
      </c>
      <c r="CB375" s="1" t="s">
        <v>2994</v>
      </c>
      <c r="CC375" s="1" t="s">
        <v>2993</v>
      </c>
      <c r="CD375" s="1" t="s">
        <v>2992</v>
      </c>
      <c r="CO375" s="1" t="s">
        <v>3065</v>
      </c>
      <c r="CP375" s="1" t="s">
        <v>4937</v>
      </c>
    </row>
    <row r="376" spans="1:104" x14ac:dyDescent="0.2">
      <c r="A376" s="1">
        <f t="shared" si="30"/>
        <v>1046482.24</v>
      </c>
      <c r="C376" s="1" t="str">
        <f t="shared" si="31"/>
        <v>WD</v>
      </c>
      <c r="D376" s="12">
        <f>INDEX(families!$A:$A,MATCH(E376,families!$B:$B,0))</f>
        <v>39</v>
      </c>
      <c r="E376" s="2" t="str">
        <f t="shared" si="32"/>
        <v>WD</v>
      </c>
      <c r="F376" s="1" t="str">
        <f>IF(_xlfn.SINGLE('~10 Other Crossings'!TypeCL)="WC","",_xlfn.CONCAT(UPPER(_xlfn.SINGLE(Description)),IF(ISBLANK(_xlfn.SINGLE(CrossingIdentifierDescription)),""," ["&amp;_xlfn.SINGLE(CrossingIdentifierDescription)&amp;"]")," (",_xlfn.SINGLE(PXID),")"))</f>
        <v>PRIVATE BURIED 4" WATER PIPE (P7127.0)</v>
      </c>
      <c r="G37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76" s="1" t="s">
        <v>4936</v>
      </c>
      <c r="N376" s="1">
        <v>1046482.24</v>
      </c>
      <c r="O376" s="1" t="s">
        <v>3023</v>
      </c>
      <c r="R376" s="1" t="s">
        <v>3019</v>
      </c>
      <c r="S376" s="1" t="s">
        <v>3019</v>
      </c>
      <c r="T376" s="1" t="s">
        <v>3093</v>
      </c>
      <c r="U376" s="1" t="s">
        <v>3017</v>
      </c>
      <c r="V376" s="1" t="s">
        <v>4935</v>
      </c>
      <c r="W376" s="1" t="s">
        <v>3176</v>
      </c>
      <c r="Y376" s="1">
        <v>44545.845011574071</v>
      </c>
      <c r="Z376" s="1">
        <v>44645</v>
      </c>
      <c r="AA376" s="1">
        <v>401768</v>
      </c>
      <c r="AB376" s="1">
        <v>44655.881249999999</v>
      </c>
      <c r="AC376" s="1" t="s">
        <v>4934</v>
      </c>
      <c r="AD376" s="1" t="s">
        <v>3013</v>
      </c>
      <c r="AE376" s="1">
        <v>7127</v>
      </c>
      <c r="AF376" s="1">
        <v>0</v>
      </c>
      <c r="AI376" s="1" t="s">
        <v>3011</v>
      </c>
      <c r="AK376" s="1" t="s">
        <v>3010</v>
      </c>
      <c r="AL376" s="1" t="s">
        <v>3009</v>
      </c>
      <c r="AM376" s="1" t="s">
        <v>3174</v>
      </c>
      <c r="AN376" s="1" t="s">
        <v>4933</v>
      </c>
      <c r="AT376" s="1" t="s">
        <v>3006</v>
      </c>
      <c r="AY376" s="1" t="s">
        <v>2995</v>
      </c>
      <c r="AZ376" s="1" t="s">
        <v>4277</v>
      </c>
      <c r="BA376" s="1">
        <v>609703.30000000005</v>
      </c>
      <c r="BB376" s="1">
        <v>5469183.1600000001</v>
      </c>
      <c r="BC376" s="1">
        <v>10</v>
      </c>
      <c r="BN376" s="1" t="s">
        <v>3004</v>
      </c>
      <c r="BO376" s="1" t="s">
        <v>4844</v>
      </c>
      <c r="BP376" s="1" t="s">
        <v>4843</v>
      </c>
      <c r="BQ376" s="1" t="s">
        <v>4842</v>
      </c>
      <c r="BR376" s="1" t="s">
        <v>3081</v>
      </c>
      <c r="BS376" s="1" t="s">
        <v>4922</v>
      </c>
      <c r="BT376" s="1" t="s">
        <v>4921</v>
      </c>
      <c r="BU376" s="1">
        <v>1.2</v>
      </c>
      <c r="BV376" s="1" t="s">
        <v>2997</v>
      </c>
      <c r="BW376" s="1" t="s">
        <v>1503</v>
      </c>
      <c r="BX376" s="1" t="s">
        <v>2996</v>
      </c>
      <c r="BY376" s="1" t="s">
        <v>2995</v>
      </c>
      <c r="CB376" s="1" t="s">
        <v>2994</v>
      </c>
      <c r="CC376" s="1" t="s">
        <v>2993</v>
      </c>
      <c r="CD376" s="1" t="s">
        <v>2992</v>
      </c>
      <c r="CO376" s="1" t="s">
        <v>3065</v>
      </c>
      <c r="CP376" s="1" t="s">
        <v>4932</v>
      </c>
    </row>
    <row r="377" spans="1:104" x14ac:dyDescent="0.2">
      <c r="A377" s="1">
        <f t="shared" si="30"/>
        <v>1046485.64</v>
      </c>
      <c r="C377" s="1" t="str">
        <f t="shared" si="31"/>
        <v>RD</v>
      </c>
      <c r="D377" s="12">
        <f>INDEX(families!$A:$A,MATCH(E377,families!$B:$B,0))</f>
        <v>31</v>
      </c>
      <c r="E377" s="2" t="str">
        <f t="shared" si="32"/>
        <v>RD</v>
      </c>
      <c r="F377" s="1" t="str">
        <f>IF(_xlfn.SINGLE('~10 Other Crossings'!TypeCL)="WC","",_xlfn.CONCAT(UPPER(_xlfn.SINGLE(Description)),IF(ISBLANK(_xlfn.SINGLE(CrossingIdentifierDescription)),""," ["&amp;_xlfn.SINGLE(CrossingIdentifierDescription)&amp;"]")," (",_xlfn.SINGLE(PXID),")"))</f>
        <v>PRIVATE DIRT ROAD (T5236.0)</v>
      </c>
      <c r="G37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77" s="1" t="s">
        <v>4931</v>
      </c>
      <c r="N377" s="1">
        <v>1046485.64</v>
      </c>
      <c r="O377" s="1" t="s">
        <v>3023</v>
      </c>
      <c r="R377" s="1" t="s">
        <v>3019</v>
      </c>
      <c r="S377" s="1" t="s">
        <v>3019</v>
      </c>
      <c r="T377" s="1" t="s">
        <v>3093</v>
      </c>
      <c r="U377" s="1" t="s">
        <v>3040</v>
      </c>
      <c r="V377" s="1" t="s">
        <v>4930</v>
      </c>
      <c r="W377" s="1" t="s">
        <v>3176</v>
      </c>
      <c r="Y377" s="1">
        <v>44545.845439814817</v>
      </c>
      <c r="Z377" s="1">
        <v>44645</v>
      </c>
      <c r="AA377" s="1">
        <v>401768</v>
      </c>
      <c r="AB377" s="1">
        <v>44648.866099537037</v>
      </c>
      <c r="AC377" s="1" t="s">
        <v>4929</v>
      </c>
      <c r="AD377" s="1" t="s">
        <v>3041</v>
      </c>
      <c r="AE377" s="1">
        <v>5236</v>
      </c>
      <c r="AF377" s="1">
        <v>0</v>
      </c>
      <c r="AI377" s="1" t="s">
        <v>3011</v>
      </c>
      <c r="AK377" s="1" t="s">
        <v>3039</v>
      </c>
      <c r="AL377" s="1" t="s">
        <v>3009</v>
      </c>
      <c r="AM377" s="1" t="s">
        <v>735</v>
      </c>
      <c r="AY377" s="1" t="s">
        <v>2995</v>
      </c>
      <c r="AZ377" s="1" t="s">
        <v>4277</v>
      </c>
      <c r="BA377" s="1">
        <v>609699.9</v>
      </c>
      <c r="BB377" s="1">
        <v>5469183.0800000001</v>
      </c>
      <c r="BC377" s="1">
        <v>10</v>
      </c>
      <c r="BN377" s="1" t="s">
        <v>3004</v>
      </c>
      <c r="BO377" s="1" t="s">
        <v>4844</v>
      </c>
      <c r="BP377" s="1" t="s">
        <v>4843</v>
      </c>
      <c r="BQ377" s="1" t="s">
        <v>4842</v>
      </c>
      <c r="BR377" s="1" t="s">
        <v>3081</v>
      </c>
      <c r="BS377" s="1" t="s">
        <v>4922</v>
      </c>
      <c r="BT377" s="1" t="s">
        <v>4921</v>
      </c>
      <c r="BV377" s="1" t="s">
        <v>2997</v>
      </c>
      <c r="BW377" s="1" t="s">
        <v>3002</v>
      </c>
      <c r="BX377" s="1" t="s">
        <v>3038</v>
      </c>
      <c r="BY377" s="1" t="s">
        <v>2995</v>
      </c>
      <c r="CB377" s="1" t="s">
        <v>3037</v>
      </c>
      <c r="CC377" s="1" t="s">
        <v>3036</v>
      </c>
      <c r="CD377" s="1" t="s">
        <v>3035</v>
      </c>
      <c r="CO377" s="1" t="s">
        <v>3065</v>
      </c>
      <c r="CP377" s="1" t="s">
        <v>4928</v>
      </c>
      <c r="CZ377" s="1" t="s">
        <v>4806</v>
      </c>
    </row>
    <row r="378" spans="1:104" x14ac:dyDescent="0.2">
      <c r="A378" s="1">
        <f t="shared" si="30"/>
        <v>1046488.48</v>
      </c>
      <c r="C378" s="1" t="str">
        <f t="shared" si="31"/>
        <v>UE</v>
      </c>
      <c r="D378" s="12">
        <f>INDEX(families!$A:$A,MATCH(E378,families!$B:$B,0))</f>
        <v>36</v>
      </c>
      <c r="E378" s="2" t="str">
        <f t="shared" si="32"/>
        <v>UE</v>
      </c>
      <c r="F378" s="1" t="str">
        <f>IF(_xlfn.SINGLE('~10 Other Crossings'!TypeCL)="WC","",_xlfn.CONCAT(UPPER(_xlfn.SINGLE(Description)),IF(ISBLANK(_xlfn.SINGLE(CrossingIdentifierDescription)),""," ["&amp;_xlfn.SINGLE(CrossingIdentifierDescription)&amp;"]")," (",_xlfn.SINGLE(PXID),")"))</f>
        <v>PRIVATE U/G POWER CABLE (U7394.0)</v>
      </c>
      <c r="G37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378" s="1" t="s">
        <v>4927</v>
      </c>
      <c r="N378" s="1">
        <v>1046488.48</v>
      </c>
      <c r="O378" s="1" t="s">
        <v>3023</v>
      </c>
      <c r="R378" s="1" t="s">
        <v>3019</v>
      </c>
      <c r="S378" s="1" t="s">
        <v>3019</v>
      </c>
      <c r="T378" s="1" t="s">
        <v>3093</v>
      </c>
      <c r="U378" s="1" t="s">
        <v>3017</v>
      </c>
      <c r="V378" s="1" t="s">
        <v>4624</v>
      </c>
      <c r="W378" s="1" t="s">
        <v>3176</v>
      </c>
      <c r="Y378" s="1">
        <v>44545.846400462964</v>
      </c>
      <c r="Z378" s="1">
        <v>44645</v>
      </c>
      <c r="AA378" s="1">
        <v>401768</v>
      </c>
      <c r="AB378" s="1">
        <v>44648.866099537037</v>
      </c>
      <c r="AC378" s="1" t="s">
        <v>4926</v>
      </c>
      <c r="AD378" s="1" t="s">
        <v>3056</v>
      </c>
      <c r="AE378" s="1">
        <v>7394</v>
      </c>
      <c r="AF378" s="1">
        <v>0</v>
      </c>
      <c r="AI378" s="1" t="s">
        <v>3011</v>
      </c>
      <c r="AK378" s="1" t="s">
        <v>3010</v>
      </c>
      <c r="AL378" s="1" t="s">
        <v>3009</v>
      </c>
      <c r="AM378" s="1" t="s">
        <v>3054</v>
      </c>
      <c r="AT378" s="1" t="s">
        <v>3006</v>
      </c>
      <c r="AY378" s="1" t="s">
        <v>2995</v>
      </c>
      <c r="AZ378" s="1" t="s">
        <v>4277</v>
      </c>
      <c r="BA378" s="1">
        <v>609697.06000000006</v>
      </c>
      <c r="BB378" s="1">
        <v>5469182.9699999997</v>
      </c>
      <c r="BC378" s="1">
        <v>10</v>
      </c>
      <c r="BN378" s="1" t="s">
        <v>3004</v>
      </c>
      <c r="BO378" s="1" t="s">
        <v>4844</v>
      </c>
      <c r="BP378" s="1" t="s">
        <v>4843</v>
      </c>
      <c r="BQ378" s="1" t="s">
        <v>4842</v>
      </c>
      <c r="BR378" s="1" t="s">
        <v>3081</v>
      </c>
      <c r="BS378" s="1" t="s">
        <v>4922</v>
      </c>
      <c r="BT378" s="1" t="s">
        <v>4921</v>
      </c>
      <c r="BV378" s="1" t="s">
        <v>2997</v>
      </c>
      <c r="BW378" s="1" t="s">
        <v>1968</v>
      </c>
      <c r="BX378" s="1" t="s">
        <v>3053</v>
      </c>
      <c r="BY378" s="1" t="s">
        <v>2995</v>
      </c>
      <c r="CB378" s="1" t="s">
        <v>3052</v>
      </c>
      <c r="CC378" s="1" t="s">
        <v>3051</v>
      </c>
      <c r="CD378" s="1" t="s">
        <v>3050</v>
      </c>
      <c r="CO378" s="1" t="s">
        <v>3065</v>
      </c>
      <c r="CP378" s="1" t="s">
        <v>4925</v>
      </c>
    </row>
    <row r="379" spans="1:104" x14ac:dyDescent="0.2">
      <c r="A379" s="1">
        <f t="shared" si="30"/>
        <v>1046488.48</v>
      </c>
      <c r="C379" s="1" t="str">
        <f t="shared" si="31"/>
        <v>WD</v>
      </c>
      <c r="D379" s="12">
        <f>INDEX(families!$A:$A,MATCH(E379,families!$B:$B,0))</f>
        <v>39</v>
      </c>
      <c r="E379" s="2" t="str">
        <f t="shared" si="32"/>
        <v>WD</v>
      </c>
      <c r="F379" s="1" t="str">
        <f>IF(_xlfn.SINGLE('~10 Other Crossings'!TypeCL)="WC","",_xlfn.CONCAT(UPPER(_xlfn.SINGLE(Description)),IF(ISBLANK(_xlfn.SINGLE(CrossingIdentifierDescription)),""," ["&amp;_xlfn.SINGLE(CrossingIdentifierDescription)&amp;"]")," (",_xlfn.SINGLE(PXID),")"))</f>
        <v>PRIVATE BURIED WATER PIPE (P7128.0)</v>
      </c>
      <c r="G37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79" s="1" t="s">
        <v>4924</v>
      </c>
      <c r="N379" s="1">
        <v>1046488.48</v>
      </c>
      <c r="O379" s="1" t="s">
        <v>3023</v>
      </c>
      <c r="R379" s="1" t="s">
        <v>3019</v>
      </c>
      <c r="S379" s="1" t="s">
        <v>3019</v>
      </c>
      <c r="T379" s="1" t="s">
        <v>3093</v>
      </c>
      <c r="U379" s="1" t="s">
        <v>3017</v>
      </c>
      <c r="V379" s="1" t="s">
        <v>3177</v>
      </c>
      <c r="W379" s="1" t="s">
        <v>3176</v>
      </c>
      <c r="Y379" s="1">
        <v>44545.846400462964</v>
      </c>
      <c r="Z379" s="1">
        <v>44645</v>
      </c>
      <c r="AA379" s="1">
        <v>401768</v>
      </c>
      <c r="AB379" s="1">
        <v>44655.881249999999</v>
      </c>
      <c r="AC379" s="1" t="s">
        <v>4923</v>
      </c>
      <c r="AD379" s="1" t="s">
        <v>3013</v>
      </c>
      <c r="AE379" s="1">
        <v>7128</v>
      </c>
      <c r="AF379" s="1">
        <v>0</v>
      </c>
      <c r="AI379" s="1" t="s">
        <v>3011</v>
      </c>
      <c r="AK379" s="1" t="s">
        <v>3010</v>
      </c>
      <c r="AL379" s="1" t="s">
        <v>3009</v>
      </c>
      <c r="AM379" s="1" t="s">
        <v>3174</v>
      </c>
      <c r="AT379" s="1" t="s">
        <v>3006</v>
      </c>
      <c r="AY379" s="1" t="s">
        <v>2995</v>
      </c>
      <c r="AZ379" s="1" t="s">
        <v>4277</v>
      </c>
      <c r="BA379" s="1">
        <v>609697.06000000006</v>
      </c>
      <c r="BB379" s="1">
        <v>5469182.9699999997</v>
      </c>
      <c r="BC379" s="1">
        <v>10</v>
      </c>
      <c r="BN379" s="1" t="s">
        <v>3004</v>
      </c>
      <c r="BO379" s="1" t="s">
        <v>4844</v>
      </c>
      <c r="BP379" s="1" t="s">
        <v>4843</v>
      </c>
      <c r="BQ379" s="1" t="s">
        <v>4842</v>
      </c>
      <c r="BR379" s="1" t="s">
        <v>3081</v>
      </c>
      <c r="BS379" s="1" t="s">
        <v>4922</v>
      </c>
      <c r="BT379" s="1" t="s">
        <v>4921</v>
      </c>
      <c r="BV379" s="1" t="s">
        <v>2997</v>
      </c>
      <c r="BW379" s="1" t="s">
        <v>1503</v>
      </c>
      <c r="BX379" s="1" t="s">
        <v>2996</v>
      </c>
      <c r="BY379" s="1" t="s">
        <v>2995</v>
      </c>
      <c r="CB379" s="1" t="s">
        <v>2994</v>
      </c>
      <c r="CC379" s="1" t="s">
        <v>2993</v>
      </c>
      <c r="CD379" s="1" t="s">
        <v>2992</v>
      </c>
      <c r="CO379" s="1" t="s">
        <v>3065</v>
      </c>
      <c r="CP379" s="1" t="s">
        <v>4920</v>
      </c>
    </row>
    <row r="380" spans="1:104" x14ac:dyDescent="0.2">
      <c r="A380" s="1">
        <f t="shared" si="30"/>
        <v>1046544.04</v>
      </c>
      <c r="C380" s="1" t="str">
        <f t="shared" si="31"/>
        <v>RD</v>
      </c>
      <c r="D380" s="12">
        <f>INDEX(families!$A:$A,MATCH(E380,families!$B:$B,0))</f>
        <v>31</v>
      </c>
      <c r="E380" s="2" t="str">
        <f t="shared" si="32"/>
        <v>RD</v>
      </c>
      <c r="F380" s="1" t="str">
        <f>IF(_xlfn.SINGLE('~10 Other Crossings'!TypeCL)="WC","",_xlfn.CONCAT(UPPER(_xlfn.SINGLE(Description)),IF(ISBLANK(_xlfn.SINGLE(CrossingIdentifierDescription)),""," ["&amp;_xlfn.SINGLE(CrossingIdentifierDescription)&amp;"]")," (",_xlfn.SINGLE(PXID),")"))</f>
        <v>PRIVATE ROAD [ROAD] (T5024.0)</v>
      </c>
      <c r="G38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80" s="1" t="s">
        <v>4919</v>
      </c>
      <c r="N380" s="1">
        <v>1046544.04</v>
      </c>
      <c r="O380" s="1" t="s">
        <v>3023</v>
      </c>
      <c r="P380" s="1" t="s">
        <v>3200</v>
      </c>
      <c r="Q380" s="1" t="s">
        <v>3199</v>
      </c>
      <c r="R380" s="1" t="s">
        <v>3019</v>
      </c>
      <c r="S380" s="1" t="s">
        <v>3019</v>
      </c>
      <c r="T380" s="1" t="s">
        <v>3093</v>
      </c>
      <c r="U380" s="1" t="s">
        <v>3040</v>
      </c>
      <c r="V380" s="1" t="s">
        <v>3168</v>
      </c>
      <c r="W380" s="1" t="s">
        <v>3176</v>
      </c>
      <c r="Y380" s="1">
        <v>43977.908171296294</v>
      </c>
      <c r="Z380" s="1">
        <v>44645</v>
      </c>
      <c r="AA380" s="1">
        <v>401768</v>
      </c>
      <c r="AB380" s="1">
        <v>44648.866053240738</v>
      </c>
      <c r="AC380" s="1" t="s">
        <v>4918</v>
      </c>
      <c r="AD380" s="1" t="s">
        <v>3041</v>
      </c>
      <c r="AE380" s="1">
        <v>5024</v>
      </c>
      <c r="AF380" s="1">
        <v>0</v>
      </c>
      <c r="AG380" s="1" t="s">
        <v>3040</v>
      </c>
      <c r="AI380" s="1" t="s">
        <v>3011</v>
      </c>
      <c r="AK380" s="1" t="s">
        <v>3039</v>
      </c>
      <c r="AL380" s="1" t="s">
        <v>3009</v>
      </c>
      <c r="AM380" s="1" t="s">
        <v>735</v>
      </c>
      <c r="AY380" s="1" t="s">
        <v>2995</v>
      </c>
      <c r="AZ380" s="1" t="s">
        <v>4277</v>
      </c>
      <c r="BA380" s="1">
        <v>609641.51199999999</v>
      </c>
      <c r="BB380" s="1">
        <v>5469181.7309999997</v>
      </c>
      <c r="BC380" s="1">
        <v>10</v>
      </c>
      <c r="BN380" s="1" t="s">
        <v>3004</v>
      </c>
      <c r="BO380" s="1" t="s">
        <v>4844</v>
      </c>
      <c r="BP380" s="1" t="s">
        <v>4843</v>
      </c>
      <c r="BQ380" s="1" t="s">
        <v>4842</v>
      </c>
      <c r="BR380" s="1" t="s">
        <v>3081</v>
      </c>
      <c r="BS380" s="1" t="s">
        <v>4917</v>
      </c>
      <c r="BT380" s="1" t="s">
        <v>4916</v>
      </c>
      <c r="BV380" s="1" t="s">
        <v>2997</v>
      </c>
      <c r="BW380" s="1" t="s">
        <v>3002</v>
      </c>
      <c r="BX380" s="1" t="s">
        <v>3038</v>
      </c>
      <c r="BY380" s="1" t="s">
        <v>2995</v>
      </c>
      <c r="CB380" s="1" t="s">
        <v>3037</v>
      </c>
      <c r="CC380" s="1" t="s">
        <v>3036</v>
      </c>
      <c r="CD380" s="1" t="s">
        <v>3035</v>
      </c>
      <c r="CO380" s="1" t="s">
        <v>3065</v>
      </c>
      <c r="CP380" s="1" t="s">
        <v>4915</v>
      </c>
    </row>
    <row r="381" spans="1:104" x14ac:dyDescent="0.2">
      <c r="A381" s="1">
        <f t="shared" si="30"/>
        <v>1046685.4</v>
      </c>
      <c r="C381" s="1" t="str">
        <f t="shared" si="31"/>
        <v>WD</v>
      </c>
      <c r="D381" s="12">
        <f>INDEX(families!$A:$A,MATCH(E381,families!$B:$B,0))</f>
        <v>39</v>
      </c>
      <c r="E381" s="2" t="str">
        <f t="shared" si="32"/>
        <v>WD</v>
      </c>
      <c r="F381" s="1" t="str">
        <f>IF(_xlfn.SINGLE('~10 Other Crossings'!TypeCL)="WC","",_xlfn.CONCAT(UPPER(_xlfn.SINGLE(Description)),IF(ISBLANK(_xlfn.SINGLE(CrossingIdentifierDescription)),""," ["&amp;_xlfn.SINGLE(CrossingIdentifierDescription)&amp;"]")," (",_xlfn.SINGLE(PXID),")"))</f>
        <v>PRIVATE BURIED 6" WATER PIPE (P7574.0)</v>
      </c>
      <c r="G38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81" s="1" t="s">
        <v>4914</v>
      </c>
      <c r="N381" s="1">
        <v>1046685.4</v>
      </c>
      <c r="O381" s="1" t="s">
        <v>3023</v>
      </c>
      <c r="R381" s="1" t="s">
        <v>3019</v>
      </c>
      <c r="S381" s="1" t="s">
        <v>3019</v>
      </c>
      <c r="T381" s="1" t="s">
        <v>3093</v>
      </c>
      <c r="U381" s="1" t="s">
        <v>3017</v>
      </c>
      <c r="V381" s="1" t="s">
        <v>4867</v>
      </c>
      <c r="W381" s="1" t="s">
        <v>3176</v>
      </c>
      <c r="Y381" s="1">
        <v>44649.883067129631</v>
      </c>
      <c r="Z381" s="1">
        <v>44645</v>
      </c>
      <c r="AA381" s="1">
        <v>401768</v>
      </c>
      <c r="AB381" s="1">
        <v>44655.881388888891</v>
      </c>
      <c r="AC381" s="1" t="s">
        <v>4913</v>
      </c>
      <c r="AD381" s="1" t="s">
        <v>3013</v>
      </c>
      <c r="AE381" s="1">
        <v>7574</v>
      </c>
      <c r="AF381" s="1">
        <v>0</v>
      </c>
      <c r="AI381" s="1" t="s">
        <v>3011</v>
      </c>
      <c r="AK381" s="1" t="s">
        <v>3010</v>
      </c>
      <c r="AL381" s="1" t="s">
        <v>3009</v>
      </c>
      <c r="AM381" s="1" t="s">
        <v>3174</v>
      </c>
      <c r="AN381" s="1" t="s">
        <v>4912</v>
      </c>
      <c r="AT381" s="1" t="s">
        <v>3006</v>
      </c>
      <c r="AY381" s="1" t="s">
        <v>2995</v>
      </c>
      <c r="AZ381" s="1" t="s">
        <v>4277</v>
      </c>
      <c r="BA381" s="1">
        <v>609500.39350403997</v>
      </c>
      <c r="BB381" s="1">
        <v>5469181.9385535801</v>
      </c>
      <c r="BC381" s="1">
        <v>10</v>
      </c>
      <c r="BN381" s="1" t="s">
        <v>3004</v>
      </c>
      <c r="BO381" s="1" t="s">
        <v>4844</v>
      </c>
      <c r="BP381" s="1" t="s">
        <v>4843</v>
      </c>
      <c r="BQ381" s="1" t="s">
        <v>4842</v>
      </c>
      <c r="BR381" s="1" t="s">
        <v>3081</v>
      </c>
      <c r="BS381" s="1" t="s">
        <v>4841</v>
      </c>
      <c r="BT381" s="1" t="s">
        <v>4840</v>
      </c>
      <c r="BU381" s="1">
        <v>2.6</v>
      </c>
      <c r="BV381" s="1" t="s">
        <v>2997</v>
      </c>
      <c r="BW381" s="1" t="s">
        <v>1503</v>
      </c>
      <c r="BX381" s="1" t="s">
        <v>2996</v>
      </c>
      <c r="BY381" s="1" t="s">
        <v>2995</v>
      </c>
      <c r="CB381" s="1" t="s">
        <v>2994</v>
      </c>
      <c r="CC381" s="1" t="s">
        <v>2993</v>
      </c>
      <c r="CD381" s="1" t="s">
        <v>2992</v>
      </c>
      <c r="CO381" s="1" t="s">
        <v>3065</v>
      </c>
      <c r="CP381" s="1" t="s">
        <v>4911</v>
      </c>
    </row>
    <row r="382" spans="1:104" x14ac:dyDescent="0.2">
      <c r="A382" s="1">
        <f t="shared" si="30"/>
        <v>1046690.19</v>
      </c>
      <c r="C382" s="1" t="str">
        <f t="shared" si="31"/>
        <v>SA</v>
      </c>
      <c r="D382" s="12">
        <f>INDEX(families!$A:$A,MATCH(E382,families!$B:$B,0))</f>
        <v>33</v>
      </c>
      <c r="E382" s="2" t="str">
        <f t="shared" si="32"/>
        <v>SA</v>
      </c>
      <c r="F382" s="1" t="str">
        <f>IF(_xlfn.SINGLE('~10 Other Crossings'!TypeCL)="WC","",_xlfn.CONCAT(UPPER(_xlfn.SINGLE(Description)),IF(ISBLANK(_xlfn.SINGLE(CrossingIdentifierDescription)),""," ["&amp;_xlfn.SINGLE(CrossingIdentifierDescription)&amp;"]")," (",_xlfn.SINGLE(PXID),")"))</f>
        <v>PRIVATE BURIED 10" SANITARY PIPE (P7575.0)</v>
      </c>
      <c r="G38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82" s="1" t="s">
        <v>4910</v>
      </c>
      <c r="N382" s="1">
        <v>1046690.19</v>
      </c>
      <c r="O382" s="1" t="s">
        <v>3023</v>
      </c>
      <c r="R382" s="1" t="s">
        <v>3019</v>
      </c>
      <c r="S382" s="1" t="s">
        <v>3019</v>
      </c>
      <c r="T382" s="1" t="s">
        <v>3093</v>
      </c>
      <c r="U382" s="1" t="s">
        <v>3017</v>
      </c>
      <c r="V382" s="1" t="s">
        <v>4909</v>
      </c>
      <c r="W382" s="1" t="s">
        <v>3176</v>
      </c>
      <c r="Y382" s="1">
        <v>44649.883067129631</v>
      </c>
      <c r="Z382" s="1">
        <v>44645</v>
      </c>
      <c r="AA382" s="1">
        <v>401768</v>
      </c>
      <c r="AB382" s="1">
        <v>44655.881388888891</v>
      </c>
      <c r="AC382" s="1" t="s">
        <v>4908</v>
      </c>
      <c r="AD382" s="1" t="s">
        <v>3013</v>
      </c>
      <c r="AE382" s="1">
        <v>7575</v>
      </c>
      <c r="AF382" s="1">
        <v>0</v>
      </c>
      <c r="AI382" s="1" t="s">
        <v>3011</v>
      </c>
      <c r="AK382" s="1" t="s">
        <v>3010</v>
      </c>
      <c r="AL382" s="1" t="s">
        <v>3009</v>
      </c>
      <c r="AM382" s="1" t="s">
        <v>4554</v>
      </c>
      <c r="AN382" s="1" t="s">
        <v>4907</v>
      </c>
      <c r="AT382" s="1" t="s">
        <v>3006</v>
      </c>
      <c r="AY382" s="1" t="s">
        <v>2995</v>
      </c>
      <c r="AZ382" s="1" t="s">
        <v>4277</v>
      </c>
      <c r="BA382" s="1">
        <v>609495.60246483004</v>
      </c>
      <c r="BB382" s="1">
        <v>5469181.8208559798</v>
      </c>
      <c r="BC382" s="1">
        <v>10</v>
      </c>
      <c r="BN382" s="1" t="s">
        <v>3004</v>
      </c>
      <c r="BO382" s="1" t="s">
        <v>4844</v>
      </c>
      <c r="BP382" s="1" t="s">
        <v>4843</v>
      </c>
      <c r="BQ382" s="1" t="s">
        <v>4842</v>
      </c>
      <c r="BR382" s="1" t="s">
        <v>3081</v>
      </c>
      <c r="BS382" s="1" t="s">
        <v>4841</v>
      </c>
      <c r="BT382" s="1" t="s">
        <v>4840</v>
      </c>
      <c r="BU382" s="1">
        <v>2.58</v>
      </c>
      <c r="BV382" s="1" t="s">
        <v>2997</v>
      </c>
      <c r="BW382" s="1" t="s">
        <v>1503</v>
      </c>
      <c r="BX382" s="1" t="s">
        <v>2996</v>
      </c>
      <c r="BY382" s="1" t="s">
        <v>2995</v>
      </c>
      <c r="CB382" s="1" t="s">
        <v>2994</v>
      </c>
      <c r="CC382" s="1" t="s">
        <v>2993</v>
      </c>
      <c r="CD382" s="1" t="s">
        <v>2992</v>
      </c>
      <c r="CO382" s="1" t="s">
        <v>3065</v>
      </c>
      <c r="CP382" s="1" t="s">
        <v>4906</v>
      </c>
    </row>
    <row r="383" spans="1:104" x14ac:dyDescent="0.2">
      <c r="A383" s="1">
        <f t="shared" si="30"/>
        <v>1046713.81</v>
      </c>
      <c r="C383" s="1" t="str">
        <f t="shared" si="31"/>
        <v>GD</v>
      </c>
      <c r="D383" s="12">
        <f>INDEX(families!$A:$A,MATCH(E383,families!$B:$B,0))</f>
        <v>23</v>
      </c>
      <c r="E383" s="2" t="str">
        <f t="shared" si="32"/>
        <v>GD</v>
      </c>
      <c r="F383" s="1" t="str">
        <f>IF(_xlfn.SINGLE('~10 Other Crossings'!TypeCL)="WC","",_xlfn.CONCAT(UPPER(_xlfn.SINGLE(Description)),IF(ISBLANK(_xlfn.SINGLE(CrossingIdentifierDescription)),""," ["&amp;_xlfn.SINGLE(CrossingIdentifierDescription)&amp;"]")," (",_xlfn.SINGLE(PXID),")"))</f>
        <v>FORTISBC U/G PIPE 42 GAS DIST [GAS DISTRIBUTION] (P3597.1)</v>
      </c>
      <c r="G38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83" s="1" t="s">
        <v>4905</v>
      </c>
      <c r="N383" s="1">
        <v>1046713.81</v>
      </c>
      <c r="O383" s="1" t="s">
        <v>3023</v>
      </c>
      <c r="P383" s="1" t="s">
        <v>4904</v>
      </c>
      <c r="Q383" s="1" t="s">
        <v>4903</v>
      </c>
      <c r="R383" s="1" t="s">
        <v>3020</v>
      </c>
      <c r="S383" s="1" t="s">
        <v>3019</v>
      </c>
      <c r="T383" s="1" t="s">
        <v>3093</v>
      </c>
      <c r="U383" s="1" t="s">
        <v>3017</v>
      </c>
      <c r="V383" s="1" t="s">
        <v>4521</v>
      </c>
      <c r="W383" s="1" t="s">
        <v>4520</v>
      </c>
      <c r="X383" s="1" t="s">
        <v>4519</v>
      </c>
      <c r="Y383" s="1">
        <v>42165.883981481478</v>
      </c>
      <c r="Z383" s="1">
        <v>44645</v>
      </c>
      <c r="AA383" s="1">
        <v>401768</v>
      </c>
      <c r="AB383" s="1">
        <v>44655.881203703706</v>
      </c>
      <c r="AC383" s="1" t="s">
        <v>4902</v>
      </c>
      <c r="AD383" s="1" t="s">
        <v>3013</v>
      </c>
      <c r="AE383" s="1">
        <v>3597</v>
      </c>
      <c r="AF383" s="1">
        <v>1</v>
      </c>
      <c r="AG383" s="1" t="s">
        <v>4517</v>
      </c>
      <c r="AH383" s="1" t="s">
        <v>3086</v>
      </c>
      <c r="AI383" s="1" t="s">
        <v>3011</v>
      </c>
      <c r="AJ383" s="1" t="s">
        <v>3086</v>
      </c>
      <c r="AK383" s="1" t="s">
        <v>3010</v>
      </c>
      <c r="AL383" s="1" t="s">
        <v>3009</v>
      </c>
      <c r="AM383" s="1" t="s">
        <v>4516</v>
      </c>
      <c r="AN383" s="1" t="s">
        <v>3007</v>
      </c>
      <c r="AQ383" s="1" t="s">
        <v>4515</v>
      </c>
      <c r="AR383" s="1">
        <v>42</v>
      </c>
      <c r="AS383" s="1" t="s">
        <v>3006</v>
      </c>
      <c r="AT383" s="1" t="s">
        <v>3006</v>
      </c>
      <c r="AX383" s="1" t="s">
        <v>4851</v>
      </c>
      <c r="AY383" s="1" t="s">
        <v>2995</v>
      </c>
      <c r="AZ383" s="1" t="s">
        <v>4277</v>
      </c>
      <c r="BA383" s="1">
        <v>609471.98902949004</v>
      </c>
      <c r="BB383" s="1">
        <v>5469181.3198330803</v>
      </c>
      <c r="BC383" s="1">
        <v>10</v>
      </c>
      <c r="BD383" s="1" t="s">
        <v>3082</v>
      </c>
      <c r="BE383" s="1">
        <v>1049.1600000000001</v>
      </c>
      <c r="BN383" s="1" t="s">
        <v>3004</v>
      </c>
      <c r="BO383" s="1" t="s">
        <v>4844</v>
      </c>
      <c r="BP383" s="1" t="s">
        <v>4843</v>
      </c>
      <c r="BQ383" s="1" t="s">
        <v>4842</v>
      </c>
      <c r="BR383" s="1" t="s">
        <v>3081</v>
      </c>
      <c r="BS383" s="1" t="s">
        <v>4841</v>
      </c>
      <c r="BT383" s="1" t="s">
        <v>4840</v>
      </c>
      <c r="BV383" s="1" t="s">
        <v>2997</v>
      </c>
      <c r="BW383" s="1" t="s">
        <v>1503</v>
      </c>
      <c r="BX383" s="1" t="s">
        <v>2996</v>
      </c>
      <c r="BY383" s="1" t="s">
        <v>2995</v>
      </c>
      <c r="CB383" s="1" t="s">
        <v>2994</v>
      </c>
      <c r="CC383" s="1" t="s">
        <v>2993</v>
      </c>
      <c r="CD383" s="1" t="s">
        <v>2992</v>
      </c>
      <c r="CO383" s="1" t="s">
        <v>2991</v>
      </c>
      <c r="CP383" s="1" t="s">
        <v>4901</v>
      </c>
      <c r="CW383" s="1" t="s">
        <v>4900</v>
      </c>
      <c r="CX383" s="1" t="s">
        <v>4899</v>
      </c>
      <c r="CY383" s="1" t="s">
        <v>4848</v>
      </c>
    </row>
    <row r="384" spans="1:104" x14ac:dyDescent="0.2">
      <c r="A384" s="1">
        <f t="shared" si="30"/>
        <v>1046714.18</v>
      </c>
      <c r="C384" s="1" t="str">
        <f t="shared" si="31"/>
        <v>RD</v>
      </c>
      <c r="D384" s="12">
        <f>INDEX(families!$A:$A,MATCH(E384,families!$B:$B,0))</f>
        <v>31</v>
      </c>
      <c r="E384" s="2" t="str">
        <f t="shared" si="32"/>
        <v>RD</v>
      </c>
      <c r="F384" s="1" t="str">
        <f>IF(_xlfn.SINGLE('~10 Other Crossings'!TypeCL)="WC","",_xlfn.CONCAT(UPPER(_xlfn.SINGLE(Description)),IF(ISBLANK(_xlfn.SINGLE(CrossingIdentifierDescription)),""," ["&amp;_xlfn.SINGLE(CrossingIdentifierDescription)&amp;"]")," (",_xlfn.SINGLE(PXID),")"))</f>
        <v>ROAD (T4240.0)</v>
      </c>
      <c r="G38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384" s="1" t="s">
        <v>4898</v>
      </c>
      <c r="N384" s="1">
        <v>1046714.18</v>
      </c>
      <c r="O384" s="1" t="s">
        <v>3023</v>
      </c>
      <c r="P384" s="1" t="s">
        <v>3291</v>
      </c>
      <c r="Q384" s="1" t="s">
        <v>4862</v>
      </c>
      <c r="R384" s="1" t="s">
        <v>3020</v>
      </c>
      <c r="S384" s="1" t="s">
        <v>3019</v>
      </c>
      <c r="T384" s="1" t="s">
        <v>3093</v>
      </c>
      <c r="U384" s="1" t="s">
        <v>3040</v>
      </c>
      <c r="V384" s="1" t="s">
        <v>3040</v>
      </c>
      <c r="W384" s="1" t="s">
        <v>4861</v>
      </c>
      <c r="Y384" s="1">
        <v>42165.883981481478</v>
      </c>
      <c r="Z384" s="1">
        <v>44645</v>
      </c>
      <c r="AA384" s="1">
        <v>401768</v>
      </c>
      <c r="AB384" s="1">
        <v>44648.866018518522</v>
      </c>
      <c r="AC384" s="1" t="s">
        <v>4897</v>
      </c>
      <c r="AD384" s="1" t="s">
        <v>3041</v>
      </c>
      <c r="AE384" s="1">
        <v>4240</v>
      </c>
      <c r="AF384" s="1">
        <v>0</v>
      </c>
      <c r="AH384" s="1" t="s">
        <v>3086</v>
      </c>
      <c r="AI384" s="1" t="s">
        <v>3011</v>
      </c>
      <c r="AJ384" s="1" t="s">
        <v>3086</v>
      </c>
      <c r="AK384" s="1" t="s">
        <v>3039</v>
      </c>
      <c r="AL384" s="1" t="s">
        <v>3009</v>
      </c>
      <c r="AM384" s="1" t="s">
        <v>735</v>
      </c>
      <c r="AV384" s="1" t="s">
        <v>4859</v>
      </c>
      <c r="AX384" s="1" t="s">
        <v>4896</v>
      </c>
      <c r="AY384" s="1" t="s">
        <v>2995</v>
      </c>
      <c r="AZ384" s="1" t="s">
        <v>4277</v>
      </c>
      <c r="BA384" s="1">
        <v>609471.62224775006</v>
      </c>
      <c r="BB384" s="1">
        <v>5469181.3159541097</v>
      </c>
      <c r="BC384" s="1">
        <v>10</v>
      </c>
      <c r="BG384" s="1">
        <v>42265</v>
      </c>
      <c r="BN384" s="1" t="s">
        <v>3004</v>
      </c>
      <c r="BO384" s="1" t="s">
        <v>4844</v>
      </c>
      <c r="BP384" s="1" t="s">
        <v>4843</v>
      </c>
      <c r="BQ384" s="1" t="s">
        <v>4842</v>
      </c>
      <c r="BR384" s="1" t="s">
        <v>3081</v>
      </c>
      <c r="BS384" s="1" t="s">
        <v>4841</v>
      </c>
      <c r="BT384" s="1" t="s">
        <v>4840</v>
      </c>
      <c r="BV384" s="1" t="s">
        <v>2997</v>
      </c>
      <c r="BW384" s="1" t="s">
        <v>1981</v>
      </c>
      <c r="BX384" s="1" t="s">
        <v>3306</v>
      </c>
      <c r="BY384" s="1" t="s">
        <v>2995</v>
      </c>
      <c r="CB384" s="1" t="s">
        <v>3287</v>
      </c>
      <c r="CC384" s="1" t="s">
        <v>3286</v>
      </c>
      <c r="CD384" s="1" t="s">
        <v>3050</v>
      </c>
      <c r="CO384" s="1" t="s">
        <v>3065</v>
      </c>
      <c r="CP384" s="1" t="s">
        <v>4895</v>
      </c>
      <c r="CX384" s="1" t="s">
        <v>4894</v>
      </c>
      <c r="CY384" s="1" t="s">
        <v>4848</v>
      </c>
      <c r="CZ384" s="1" t="s">
        <v>4748</v>
      </c>
    </row>
    <row r="385" spans="1:104" x14ac:dyDescent="0.2">
      <c r="A385" s="1">
        <f t="shared" si="30"/>
        <v>1046737.29</v>
      </c>
      <c r="C385" s="1" t="str">
        <f t="shared" si="31"/>
        <v>UC</v>
      </c>
      <c r="D385" s="12">
        <f>INDEX(families!$A:$A,MATCH(E385,families!$B:$B,0))</f>
        <v>35</v>
      </c>
      <c r="E385" s="2" t="str">
        <f t="shared" si="32"/>
        <v>UC</v>
      </c>
      <c r="F385" s="1" t="str">
        <f>IF(_xlfn.SINGLE('~10 Other Crossings'!TypeCL)="WC","",_xlfn.CONCAT(UPPER(_xlfn.SINGLE(Description)),IF(ISBLANK(_xlfn.SINGLE(CrossingIdentifierDescription)),""," ["&amp;_xlfn.SINGLE(CrossingIdentifierDescription)&amp;"]")," (",_xlfn.SINGLE(PXID),")"))</f>
        <v>SHAW BURIED PHONE CABLE (U4191.1)</v>
      </c>
      <c r="G38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385" s="1" t="s">
        <v>4893</v>
      </c>
      <c r="N385" s="1">
        <v>1046737.29</v>
      </c>
      <c r="O385" s="1" t="s">
        <v>3023</v>
      </c>
      <c r="P385" s="1" t="s">
        <v>3630</v>
      </c>
      <c r="Q385" s="1" t="s">
        <v>3629</v>
      </c>
      <c r="R385" s="1" t="s">
        <v>3020</v>
      </c>
      <c r="S385" s="1" t="s">
        <v>3019</v>
      </c>
      <c r="T385" s="1" t="s">
        <v>3093</v>
      </c>
      <c r="U385" s="1" t="s">
        <v>3821</v>
      </c>
      <c r="V385" s="1" t="s">
        <v>4892</v>
      </c>
      <c r="W385" s="1" t="s">
        <v>3111</v>
      </c>
      <c r="Y385" s="1">
        <v>42165.883981481478</v>
      </c>
      <c r="Z385" s="1">
        <v>44645</v>
      </c>
      <c r="AA385" s="1">
        <v>401768</v>
      </c>
      <c r="AB385" s="1">
        <v>44648.866018518522</v>
      </c>
      <c r="AC385" s="1" t="s">
        <v>4891</v>
      </c>
      <c r="AD385" s="1" t="s">
        <v>3056</v>
      </c>
      <c r="AE385" s="1">
        <v>4191</v>
      </c>
      <c r="AF385" s="1">
        <v>1</v>
      </c>
      <c r="AH385" s="1" t="s">
        <v>3086</v>
      </c>
      <c r="AI385" s="1" t="s">
        <v>3011</v>
      </c>
      <c r="AJ385" s="1" t="s">
        <v>3086</v>
      </c>
      <c r="AK385" s="1" t="s">
        <v>3010</v>
      </c>
      <c r="AL385" s="1" t="s">
        <v>3009</v>
      </c>
      <c r="AM385" s="1" t="s">
        <v>3818</v>
      </c>
      <c r="AN385" s="1" t="s">
        <v>3007</v>
      </c>
      <c r="AS385" s="1" t="s">
        <v>3006</v>
      </c>
      <c r="AT385" s="1" t="s">
        <v>3006</v>
      </c>
      <c r="AX385" s="1" t="s">
        <v>4890</v>
      </c>
      <c r="AY385" s="1" t="s">
        <v>2995</v>
      </c>
      <c r="AZ385" s="1" t="s">
        <v>4277</v>
      </c>
      <c r="BA385" s="1">
        <v>609448.51610590005</v>
      </c>
      <c r="BB385" s="1">
        <v>5469180.7907321798</v>
      </c>
      <c r="BC385" s="1">
        <v>10</v>
      </c>
      <c r="BD385" s="1" t="s">
        <v>3082</v>
      </c>
      <c r="BE385" s="1">
        <v>1049.1400000000001</v>
      </c>
      <c r="BN385" s="1" t="s">
        <v>3004</v>
      </c>
      <c r="BO385" s="1" t="s">
        <v>4844</v>
      </c>
      <c r="BP385" s="1" t="s">
        <v>4843</v>
      </c>
      <c r="BQ385" s="1" t="s">
        <v>4842</v>
      </c>
      <c r="BR385" s="1" t="s">
        <v>3081</v>
      </c>
      <c r="BS385" s="1" t="s">
        <v>4841</v>
      </c>
      <c r="BT385" s="1" t="s">
        <v>4840</v>
      </c>
      <c r="BV385" s="1" t="s">
        <v>2997</v>
      </c>
      <c r="BW385" s="1" t="s">
        <v>1968</v>
      </c>
      <c r="BX385" s="1" t="s">
        <v>3053</v>
      </c>
      <c r="BY385" s="1" t="s">
        <v>2995</v>
      </c>
      <c r="CB385" s="1" t="s">
        <v>3052</v>
      </c>
      <c r="CC385" s="1" t="s">
        <v>3051</v>
      </c>
      <c r="CD385" s="1" t="s">
        <v>3050</v>
      </c>
      <c r="CO385" s="1" t="s">
        <v>2991</v>
      </c>
      <c r="CP385" s="1" t="s">
        <v>4889</v>
      </c>
      <c r="CW385" s="1" t="s">
        <v>4888</v>
      </c>
      <c r="CX385" s="1" t="s">
        <v>4887</v>
      </c>
      <c r="CY385" s="1" t="s">
        <v>4848</v>
      </c>
      <c r="CZ385" s="1" t="s">
        <v>4742</v>
      </c>
    </row>
    <row r="386" spans="1:104" x14ac:dyDescent="0.2">
      <c r="A386" s="1">
        <f t="shared" si="30"/>
        <v>1046767.72</v>
      </c>
      <c r="C386" s="1" t="str">
        <f t="shared" si="31"/>
        <v>UC</v>
      </c>
      <c r="D386" s="12">
        <f>INDEX(families!$A:$A,MATCH(E386,families!$B:$B,0))</f>
        <v>35</v>
      </c>
      <c r="E386" s="2" t="str">
        <f t="shared" si="32"/>
        <v>UC</v>
      </c>
      <c r="F386" s="1" t="str">
        <f>IF(_xlfn.SINGLE('~10 Other Crossings'!TypeCL)="WC","",_xlfn.CONCAT(UPPER(_xlfn.SINGLE(Description)),IF(ISBLANK(_xlfn.SINGLE(CrossingIdentifierDescription)),""," ["&amp;_xlfn.SINGLE(CrossingIdentifierDescription)&amp;"]")," (",_xlfn.SINGLE(PXID),")"))</f>
        <v>TELUS U/G COMMUNICATIONS CABLE (U4193.1)</v>
      </c>
      <c r="G38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386" s="1" t="s">
        <v>4886</v>
      </c>
      <c r="N386" s="1">
        <v>1046767.72</v>
      </c>
      <c r="O386" s="1" t="s">
        <v>3023</v>
      </c>
      <c r="P386" s="1" t="s">
        <v>4885</v>
      </c>
      <c r="Q386" s="1" t="s">
        <v>4884</v>
      </c>
      <c r="R386" s="1" t="s">
        <v>3020</v>
      </c>
      <c r="S386" s="1" t="s">
        <v>3019</v>
      </c>
      <c r="T386" s="1" t="s">
        <v>3093</v>
      </c>
      <c r="U386" s="1" t="s">
        <v>3821</v>
      </c>
      <c r="V386" s="1" t="s">
        <v>3820</v>
      </c>
      <c r="W386" s="1" t="s">
        <v>3102</v>
      </c>
      <c r="Y386" s="1">
        <v>42165.883981481478</v>
      </c>
      <c r="Z386" s="1">
        <v>44645</v>
      </c>
      <c r="AA386" s="1">
        <v>401768</v>
      </c>
      <c r="AB386" s="1">
        <v>44648.866018518522</v>
      </c>
      <c r="AC386" s="1" t="s">
        <v>4883</v>
      </c>
      <c r="AD386" s="1" t="s">
        <v>3056</v>
      </c>
      <c r="AE386" s="1">
        <v>4193</v>
      </c>
      <c r="AF386" s="1">
        <v>1</v>
      </c>
      <c r="AH386" s="1" t="s">
        <v>3086</v>
      </c>
      <c r="AI386" s="1" t="s">
        <v>3011</v>
      </c>
      <c r="AJ386" s="1" t="s">
        <v>3086</v>
      </c>
      <c r="AK386" s="1" t="s">
        <v>3010</v>
      </c>
      <c r="AL386" s="1" t="s">
        <v>3009</v>
      </c>
      <c r="AM386" s="1" t="s">
        <v>3818</v>
      </c>
      <c r="AN386" s="1" t="s">
        <v>3007</v>
      </c>
      <c r="AS386" s="1" t="s">
        <v>3006</v>
      </c>
      <c r="AT386" s="1" t="s">
        <v>3006</v>
      </c>
      <c r="AX386" s="1" t="s">
        <v>4882</v>
      </c>
      <c r="AY386" s="1" t="s">
        <v>2995</v>
      </c>
      <c r="AZ386" s="1" t="s">
        <v>4277</v>
      </c>
      <c r="BA386" s="1">
        <v>609418.09462425997</v>
      </c>
      <c r="BB386" s="1">
        <v>5469180.0991983302</v>
      </c>
      <c r="BC386" s="1">
        <v>10</v>
      </c>
      <c r="BD386" s="1" t="s">
        <v>3082</v>
      </c>
      <c r="BE386" s="1">
        <v>1049.17</v>
      </c>
      <c r="BN386" s="1" t="s">
        <v>3004</v>
      </c>
      <c r="BO386" s="1" t="s">
        <v>4844</v>
      </c>
      <c r="BP386" s="1" t="s">
        <v>4843</v>
      </c>
      <c r="BQ386" s="1" t="s">
        <v>4842</v>
      </c>
      <c r="BR386" s="1" t="s">
        <v>3081</v>
      </c>
      <c r="BS386" s="1" t="s">
        <v>4841</v>
      </c>
      <c r="BT386" s="1" t="s">
        <v>4840</v>
      </c>
      <c r="BV386" s="1" t="s">
        <v>2997</v>
      </c>
      <c r="BW386" s="1" t="s">
        <v>1968</v>
      </c>
      <c r="BX386" s="1" t="s">
        <v>3053</v>
      </c>
      <c r="BY386" s="1" t="s">
        <v>2995</v>
      </c>
      <c r="CB386" s="1" t="s">
        <v>3052</v>
      </c>
      <c r="CC386" s="1" t="s">
        <v>3051</v>
      </c>
      <c r="CD386" s="1" t="s">
        <v>3050</v>
      </c>
      <c r="CO386" s="1" t="s">
        <v>2991</v>
      </c>
      <c r="CP386" s="1" t="s">
        <v>4881</v>
      </c>
      <c r="CW386" s="1" t="s">
        <v>4880</v>
      </c>
      <c r="CX386" s="1" t="s">
        <v>4879</v>
      </c>
      <c r="CY386" s="1" t="s">
        <v>4848</v>
      </c>
      <c r="CZ386" s="1" t="s">
        <v>4736</v>
      </c>
    </row>
    <row r="387" spans="1:104" x14ac:dyDescent="0.2">
      <c r="A387" s="1">
        <f t="shared" si="30"/>
        <v>1046773.35</v>
      </c>
      <c r="C387" s="1" t="str">
        <f t="shared" si="31"/>
        <v>UE</v>
      </c>
      <c r="D387" s="12">
        <f>INDEX(families!$A:$A,MATCH(E387,families!$B:$B,0))</f>
        <v>36</v>
      </c>
      <c r="E387" s="2" t="str">
        <f t="shared" si="32"/>
        <v>UE</v>
      </c>
      <c r="F387" s="1" t="str">
        <f>IF(_xlfn.SINGLE('~10 Other Crossings'!TypeCL)="WC","",_xlfn.CONCAT(UPPER(_xlfn.SINGLE(Description)),IF(ISBLANK(_xlfn.SINGLE(CrossingIdentifierDescription)),""," ["&amp;_xlfn.SINGLE(CrossingIdentifierDescription)&amp;"]")," (",_xlfn.SINGLE(PXID),")"))</f>
        <v>BC HYDRO U/G DISTRIBUTION [DISTRIBUTION] (U4194.1)</v>
      </c>
      <c r="G38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387" s="1" t="s">
        <v>4878</v>
      </c>
      <c r="N387" s="1">
        <v>1046773.35</v>
      </c>
      <c r="O387" s="1" t="s">
        <v>3023</v>
      </c>
      <c r="P387" s="1" t="s">
        <v>4877</v>
      </c>
      <c r="Q387" s="1" t="s">
        <v>4876</v>
      </c>
      <c r="R387" s="1" t="s">
        <v>3020</v>
      </c>
      <c r="S387" s="1" t="s">
        <v>3019</v>
      </c>
      <c r="T387" s="1" t="s">
        <v>3093</v>
      </c>
      <c r="U387" s="1" t="s">
        <v>3059</v>
      </c>
      <c r="V387" s="1" t="s">
        <v>4875</v>
      </c>
      <c r="W387" s="1" t="s">
        <v>3090</v>
      </c>
      <c r="Y387" s="1">
        <v>42165.883981481478</v>
      </c>
      <c r="Z387" s="1">
        <v>44645</v>
      </c>
      <c r="AA387" s="1">
        <v>401768</v>
      </c>
      <c r="AB387" s="1">
        <v>44648.866018518522</v>
      </c>
      <c r="AC387" s="1" t="s">
        <v>4874</v>
      </c>
      <c r="AD387" s="1" t="s">
        <v>3056</v>
      </c>
      <c r="AE387" s="1">
        <v>4194</v>
      </c>
      <c r="AF387" s="1">
        <v>1</v>
      </c>
      <c r="AG387" s="1" t="s">
        <v>3088</v>
      </c>
      <c r="AH387" s="1" t="s">
        <v>3086</v>
      </c>
      <c r="AI387" s="1" t="s">
        <v>3011</v>
      </c>
      <c r="AJ387" s="1" t="s">
        <v>3086</v>
      </c>
      <c r="AK387" s="1" t="s">
        <v>3010</v>
      </c>
      <c r="AL387" s="1" t="s">
        <v>3009</v>
      </c>
      <c r="AM387" s="1" t="s">
        <v>3054</v>
      </c>
      <c r="AN387" s="1" t="s">
        <v>3007</v>
      </c>
      <c r="AS387" s="1" t="s">
        <v>3006</v>
      </c>
      <c r="AT387" s="1" t="s">
        <v>3006</v>
      </c>
      <c r="AX387" s="1" t="s">
        <v>4873</v>
      </c>
      <c r="AY387" s="1" t="s">
        <v>2995</v>
      </c>
      <c r="AZ387" s="1" t="s">
        <v>4277</v>
      </c>
      <c r="BA387" s="1">
        <v>609412.46341444005</v>
      </c>
      <c r="BB387" s="1">
        <v>5469179.97109171</v>
      </c>
      <c r="BC387" s="1">
        <v>10</v>
      </c>
      <c r="BD387" s="1" t="s">
        <v>3082</v>
      </c>
      <c r="BE387" s="1">
        <v>1049.19</v>
      </c>
      <c r="BN387" s="1" t="s">
        <v>3004</v>
      </c>
      <c r="BO387" s="1" t="s">
        <v>4844</v>
      </c>
      <c r="BP387" s="1" t="s">
        <v>4843</v>
      </c>
      <c r="BQ387" s="1" t="s">
        <v>4842</v>
      </c>
      <c r="BR387" s="1" t="s">
        <v>3081</v>
      </c>
      <c r="BS387" s="1" t="s">
        <v>4841</v>
      </c>
      <c r="BT387" s="1" t="s">
        <v>4840</v>
      </c>
      <c r="BV387" s="1" t="s">
        <v>2997</v>
      </c>
      <c r="BW387" s="1" t="s">
        <v>1968</v>
      </c>
      <c r="BX387" s="1" t="s">
        <v>3053</v>
      </c>
      <c r="BY387" s="1" t="s">
        <v>2995</v>
      </c>
      <c r="CB387" s="1" t="s">
        <v>3052</v>
      </c>
      <c r="CC387" s="1" t="s">
        <v>3051</v>
      </c>
      <c r="CD387" s="1" t="s">
        <v>3050</v>
      </c>
      <c r="CO387" s="1" t="s">
        <v>2991</v>
      </c>
      <c r="CP387" s="1" t="s">
        <v>4872</v>
      </c>
      <c r="CW387" s="1" t="s">
        <v>4871</v>
      </c>
      <c r="CX387" s="1" t="s">
        <v>4870</v>
      </c>
      <c r="CY387" s="1" t="s">
        <v>4848</v>
      </c>
      <c r="CZ387" s="1" t="s">
        <v>4869</v>
      </c>
    </row>
    <row r="388" spans="1:104" x14ac:dyDescent="0.2">
      <c r="A388" s="1">
        <f t="shared" si="30"/>
        <v>1046841.75</v>
      </c>
      <c r="C388" s="1" t="str">
        <f t="shared" si="31"/>
        <v>WD</v>
      </c>
      <c r="D388" s="12">
        <f>INDEX(families!$A:$A,MATCH(E388,families!$B:$B,0))</f>
        <v>39</v>
      </c>
      <c r="E388" s="2" t="str">
        <f t="shared" si="32"/>
        <v>WD</v>
      </c>
      <c r="F388" s="1" t="str">
        <f>IF(_xlfn.SINGLE('~10 Other Crossings'!TypeCL)="WC","",_xlfn.CONCAT(UPPER(_xlfn.SINGLE(Description)),IF(ISBLANK(_xlfn.SINGLE(CrossingIdentifierDescription)),""," ["&amp;_xlfn.SINGLE(CrossingIdentifierDescription)&amp;"]")," (",_xlfn.SINGLE(PXID),")"))</f>
        <v>PRIVATE BURIED 6" WATER PIPE (P7576.0)</v>
      </c>
      <c r="G38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88" s="1" t="s">
        <v>4868</v>
      </c>
      <c r="N388" s="1">
        <v>1046841.75</v>
      </c>
      <c r="O388" s="1" t="s">
        <v>3023</v>
      </c>
      <c r="R388" s="1" t="s">
        <v>3019</v>
      </c>
      <c r="S388" s="1" t="s">
        <v>3019</v>
      </c>
      <c r="T388" s="1" t="s">
        <v>3093</v>
      </c>
      <c r="U388" s="1" t="s">
        <v>3017</v>
      </c>
      <c r="V388" s="1" t="s">
        <v>4867</v>
      </c>
      <c r="W388" s="1" t="s">
        <v>3176</v>
      </c>
      <c r="Y388" s="1">
        <v>44649.883067129631</v>
      </c>
      <c r="Z388" s="1">
        <v>44645</v>
      </c>
      <c r="AA388" s="1">
        <v>401768</v>
      </c>
      <c r="AB388" s="1">
        <v>44655.881388888891</v>
      </c>
      <c r="AC388" s="1" t="s">
        <v>4866</v>
      </c>
      <c r="AD388" s="1" t="s">
        <v>3013</v>
      </c>
      <c r="AE388" s="1">
        <v>7576</v>
      </c>
      <c r="AF388" s="1">
        <v>0</v>
      </c>
      <c r="AI388" s="1" t="s">
        <v>3011</v>
      </c>
      <c r="AK388" s="1" t="s">
        <v>3010</v>
      </c>
      <c r="AL388" s="1" t="s">
        <v>3009</v>
      </c>
      <c r="AM388" s="1" t="s">
        <v>3174</v>
      </c>
      <c r="AN388" s="1" t="s">
        <v>4865</v>
      </c>
      <c r="AT388" s="1" t="s">
        <v>3006</v>
      </c>
      <c r="AY388" s="1" t="s">
        <v>2995</v>
      </c>
      <c r="AZ388" s="1" t="s">
        <v>4277</v>
      </c>
      <c r="BA388" s="1">
        <v>609344.09</v>
      </c>
      <c r="BB388" s="1">
        <v>5469178.1699999999</v>
      </c>
      <c r="BC388" s="1">
        <v>10</v>
      </c>
      <c r="BN388" s="1" t="s">
        <v>3004</v>
      </c>
      <c r="BO388" s="1" t="s">
        <v>4844</v>
      </c>
      <c r="BP388" s="1" t="s">
        <v>4843</v>
      </c>
      <c r="BQ388" s="1" t="s">
        <v>4842</v>
      </c>
      <c r="BR388" s="1" t="s">
        <v>3081</v>
      </c>
      <c r="BS388" s="1" t="s">
        <v>4841</v>
      </c>
      <c r="BT388" s="1" t="s">
        <v>4840</v>
      </c>
      <c r="BU388" s="1">
        <v>1.7749999999999999</v>
      </c>
      <c r="BV388" s="1" t="s">
        <v>2997</v>
      </c>
      <c r="BW388" s="1" t="s">
        <v>1503</v>
      </c>
      <c r="BX388" s="1" t="s">
        <v>2996</v>
      </c>
      <c r="BY388" s="1" t="s">
        <v>2995</v>
      </c>
      <c r="CB388" s="1" t="s">
        <v>2994</v>
      </c>
      <c r="CC388" s="1" t="s">
        <v>2993</v>
      </c>
      <c r="CD388" s="1" t="s">
        <v>2992</v>
      </c>
      <c r="CO388" s="1" t="s">
        <v>3065</v>
      </c>
      <c r="CP388" s="1" t="s">
        <v>4864</v>
      </c>
      <c r="CZ388" s="1" t="s">
        <v>4725</v>
      </c>
    </row>
    <row r="389" spans="1:104" x14ac:dyDescent="0.2">
      <c r="A389" s="1">
        <f t="shared" si="30"/>
        <v>1046844.65</v>
      </c>
      <c r="C389" s="1" t="str">
        <f t="shared" si="31"/>
        <v>RD</v>
      </c>
      <c r="D389" s="12">
        <f>INDEX(families!$A:$A,MATCH(E389,families!$B:$B,0))</f>
        <v>31</v>
      </c>
      <c r="E389" s="2" t="str">
        <f t="shared" si="32"/>
        <v>RD</v>
      </c>
      <c r="F389" s="1" t="str">
        <f>IF(_xlfn.SINGLE('~10 Other Crossings'!TypeCL)="WC","",_xlfn.CONCAT(UPPER(_xlfn.SINGLE(Description)),IF(ISBLANK(_xlfn.SINGLE(CrossingIdentifierDescription)),""," ["&amp;_xlfn.SINGLE(CrossingIdentifierDescription)&amp;"]")," (",_xlfn.SINGLE(PXID),")"))</f>
        <v>ROAD (T4241.0)</v>
      </c>
      <c r="G38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389" s="1" t="s">
        <v>4863</v>
      </c>
      <c r="N389" s="1">
        <v>1046844.65</v>
      </c>
      <c r="O389" s="1" t="s">
        <v>3023</v>
      </c>
      <c r="P389" s="1" t="s">
        <v>3291</v>
      </c>
      <c r="Q389" s="1" t="s">
        <v>4862</v>
      </c>
      <c r="R389" s="1" t="s">
        <v>3020</v>
      </c>
      <c r="S389" s="1" t="s">
        <v>3019</v>
      </c>
      <c r="T389" s="1" t="s">
        <v>3093</v>
      </c>
      <c r="U389" s="1" t="s">
        <v>3040</v>
      </c>
      <c r="V389" s="1" t="s">
        <v>3040</v>
      </c>
      <c r="W389" s="1" t="s">
        <v>4861</v>
      </c>
      <c r="Y389" s="1">
        <v>42165.883981481478</v>
      </c>
      <c r="Z389" s="1">
        <v>44645</v>
      </c>
      <c r="AA389" s="1">
        <v>401768</v>
      </c>
      <c r="AB389" s="1">
        <v>44648.866018518522</v>
      </c>
      <c r="AC389" s="1" t="s">
        <v>4860</v>
      </c>
      <c r="AD389" s="1" t="s">
        <v>3041</v>
      </c>
      <c r="AE389" s="1">
        <v>4241</v>
      </c>
      <c r="AF389" s="1">
        <v>0</v>
      </c>
      <c r="AH389" s="1" t="s">
        <v>3086</v>
      </c>
      <c r="AI389" s="1" t="s">
        <v>3011</v>
      </c>
      <c r="AJ389" s="1" t="s">
        <v>3086</v>
      </c>
      <c r="AK389" s="1" t="s">
        <v>3039</v>
      </c>
      <c r="AL389" s="1" t="s">
        <v>3009</v>
      </c>
      <c r="AM389" s="1" t="s">
        <v>735</v>
      </c>
      <c r="AV389" s="1" t="s">
        <v>4859</v>
      </c>
      <c r="AX389" s="1" t="s">
        <v>4858</v>
      </c>
      <c r="AY389" s="1" t="s">
        <v>2995</v>
      </c>
      <c r="AZ389" s="1" t="s">
        <v>4277</v>
      </c>
      <c r="BA389" s="1">
        <v>609341.18064221996</v>
      </c>
      <c r="BB389" s="1">
        <v>5469178.3507141899</v>
      </c>
      <c r="BC389" s="1">
        <v>10</v>
      </c>
      <c r="BN389" s="1" t="s">
        <v>3004</v>
      </c>
      <c r="BO389" s="1" t="s">
        <v>4844</v>
      </c>
      <c r="BP389" s="1" t="s">
        <v>4843</v>
      </c>
      <c r="BQ389" s="1" t="s">
        <v>4842</v>
      </c>
      <c r="BR389" s="1" t="s">
        <v>3081</v>
      </c>
      <c r="BS389" s="1" t="s">
        <v>4841</v>
      </c>
      <c r="BT389" s="1" t="s">
        <v>4840</v>
      </c>
      <c r="BV389" s="1" t="s">
        <v>2997</v>
      </c>
      <c r="BW389" s="1" t="s">
        <v>1981</v>
      </c>
      <c r="BX389" s="1" t="s">
        <v>3306</v>
      </c>
      <c r="BY389" s="1" t="s">
        <v>2995</v>
      </c>
      <c r="CB389" s="1" t="s">
        <v>3287</v>
      </c>
      <c r="CC389" s="1" t="s">
        <v>3286</v>
      </c>
      <c r="CD389" s="1" t="s">
        <v>3050</v>
      </c>
      <c r="CO389" s="1" t="s">
        <v>3065</v>
      </c>
      <c r="CP389" s="1" t="s">
        <v>4857</v>
      </c>
      <c r="CX389" s="1" t="s">
        <v>4856</v>
      </c>
      <c r="CY389" s="1" t="s">
        <v>4848</v>
      </c>
      <c r="CZ389" s="1" t="s">
        <v>4692</v>
      </c>
    </row>
    <row r="390" spans="1:104" x14ac:dyDescent="0.2">
      <c r="A390" s="1">
        <f t="shared" si="30"/>
        <v>1046848.7</v>
      </c>
      <c r="C390" s="1" t="str">
        <f t="shared" si="31"/>
        <v>GD</v>
      </c>
      <c r="D390" s="12">
        <f>INDEX(families!$A:$A,MATCH(E390,families!$B:$B,0))</f>
        <v>23</v>
      </c>
      <c r="E390" s="2" t="str">
        <f t="shared" si="32"/>
        <v>GD</v>
      </c>
      <c r="F390" s="1" t="str">
        <f>IF(_xlfn.SINGLE('~10 Other Crossings'!TypeCL)="WC","",_xlfn.CONCAT(UPPER(_xlfn.SINGLE(Description)),IF(ISBLANK(_xlfn.SINGLE(CrossingIdentifierDescription)),""," ["&amp;_xlfn.SINGLE(CrossingIdentifierDescription)&amp;"]")," (",_xlfn.SINGLE(PXID),")"))</f>
        <v>FORTISBC U/G PIPE 42 GAS DIST [GAS DISTRIBUTION] (P4196.0)</v>
      </c>
      <c r="G39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90" s="1" t="s">
        <v>4855</v>
      </c>
      <c r="N390" s="1">
        <v>1046848.7</v>
      </c>
      <c r="O390" s="1" t="s">
        <v>3023</v>
      </c>
      <c r="P390" s="1" t="s">
        <v>4854</v>
      </c>
      <c r="Q390" s="1" t="s">
        <v>4853</v>
      </c>
      <c r="R390" s="1" t="s">
        <v>3020</v>
      </c>
      <c r="S390" s="1" t="s">
        <v>3019</v>
      </c>
      <c r="T390" s="1" t="s">
        <v>3093</v>
      </c>
      <c r="U390" s="1" t="s">
        <v>3017</v>
      </c>
      <c r="V390" s="1" t="s">
        <v>4521</v>
      </c>
      <c r="W390" s="1" t="s">
        <v>4520</v>
      </c>
      <c r="X390" s="1" t="s">
        <v>4519</v>
      </c>
      <c r="Y390" s="1">
        <v>43182.004050925927</v>
      </c>
      <c r="Z390" s="1">
        <v>44645</v>
      </c>
      <c r="AA390" s="1">
        <v>401768</v>
      </c>
      <c r="AB390" s="1">
        <v>44655.881226851852</v>
      </c>
      <c r="AC390" s="1" t="s">
        <v>4852</v>
      </c>
      <c r="AD390" s="1" t="s">
        <v>3013</v>
      </c>
      <c r="AE390" s="1">
        <v>4196</v>
      </c>
      <c r="AF390" s="1">
        <v>0</v>
      </c>
      <c r="AG390" s="1" t="s">
        <v>4517</v>
      </c>
      <c r="AH390" s="1" t="s">
        <v>3086</v>
      </c>
      <c r="AI390" s="1" t="s">
        <v>3011</v>
      </c>
      <c r="AJ390" s="1" t="s">
        <v>3086</v>
      </c>
      <c r="AK390" s="1" t="s">
        <v>3010</v>
      </c>
      <c r="AL390" s="1" t="s">
        <v>3009</v>
      </c>
      <c r="AM390" s="1" t="s">
        <v>4516</v>
      </c>
      <c r="AN390" s="1" t="s">
        <v>3007</v>
      </c>
      <c r="AQ390" s="1" t="s">
        <v>4515</v>
      </c>
      <c r="AR390" s="1">
        <v>42</v>
      </c>
      <c r="AS390" s="1" t="s">
        <v>3006</v>
      </c>
      <c r="AT390" s="1" t="s">
        <v>3006</v>
      </c>
      <c r="AX390" s="1" t="s">
        <v>4851</v>
      </c>
      <c r="AY390" s="1" t="s">
        <v>2995</v>
      </c>
      <c r="AZ390" s="1" t="s">
        <v>4277</v>
      </c>
      <c r="BA390" s="1">
        <v>609337.13725337002</v>
      </c>
      <c r="BB390" s="1">
        <v>5469178.2572557498</v>
      </c>
      <c r="BC390" s="1">
        <v>10</v>
      </c>
      <c r="BD390" s="1" t="s">
        <v>3082</v>
      </c>
      <c r="BE390" s="1">
        <v>1049.1600000000001</v>
      </c>
      <c r="BN390" s="1" t="s">
        <v>3004</v>
      </c>
      <c r="BO390" s="1" t="s">
        <v>4844</v>
      </c>
      <c r="BP390" s="1" t="s">
        <v>4843</v>
      </c>
      <c r="BQ390" s="1" t="s">
        <v>4842</v>
      </c>
      <c r="BR390" s="1" t="s">
        <v>3081</v>
      </c>
      <c r="BS390" s="1" t="s">
        <v>4841</v>
      </c>
      <c r="BT390" s="1" t="s">
        <v>4840</v>
      </c>
      <c r="BV390" s="1" t="s">
        <v>2997</v>
      </c>
      <c r="BW390" s="1" t="s">
        <v>1503</v>
      </c>
      <c r="BX390" s="1" t="s">
        <v>2996</v>
      </c>
      <c r="BY390" s="1" t="s">
        <v>2995</v>
      </c>
      <c r="CB390" s="1" t="s">
        <v>2994</v>
      </c>
      <c r="CC390" s="1" t="s">
        <v>2993</v>
      </c>
      <c r="CD390" s="1" t="s">
        <v>2992</v>
      </c>
      <c r="CO390" s="1" t="s">
        <v>2991</v>
      </c>
      <c r="CP390" s="1" t="s">
        <v>4850</v>
      </c>
      <c r="CX390" s="1" t="s">
        <v>4849</v>
      </c>
      <c r="CY390" s="1" t="s">
        <v>4848</v>
      </c>
    </row>
    <row r="391" spans="1:104" x14ac:dyDescent="0.2">
      <c r="A391" s="1">
        <f t="shared" si="30"/>
        <v>1046866.94</v>
      </c>
      <c r="C391" s="1" t="str">
        <f t="shared" si="31"/>
        <v>SA</v>
      </c>
      <c r="D391" s="12">
        <f>INDEX(families!$A:$A,MATCH(E391,families!$B:$B,0))</f>
        <v>33</v>
      </c>
      <c r="E391" s="2" t="str">
        <f t="shared" si="32"/>
        <v>SA</v>
      </c>
      <c r="F391" s="1" t="str">
        <f>IF(_xlfn.SINGLE('~10 Other Crossings'!TypeCL)="WC","",_xlfn.CONCAT(UPPER(_xlfn.SINGLE(Description)),IF(ISBLANK(_xlfn.SINGLE(CrossingIdentifierDescription)),""," ["&amp;_xlfn.SINGLE(CrossingIdentifierDescription)&amp;"]")," (",_xlfn.SINGLE(PXID),")"))</f>
        <v>PRIVATE BURIED SANITARY PIPE (P7577.0)</v>
      </c>
      <c r="G39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91" s="1" t="s">
        <v>4847</v>
      </c>
      <c r="N391" s="1">
        <v>1046866.94</v>
      </c>
      <c r="O391" s="1" t="s">
        <v>3023</v>
      </c>
      <c r="R391" s="1" t="s">
        <v>3019</v>
      </c>
      <c r="S391" s="1" t="s">
        <v>3019</v>
      </c>
      <c r="T391" s="1" t="s">
        <v>3093</v>
      </c>
      <c r="U391" s="1" t="s">
        <v>3017</v>
      </c>
      <c r="V391" s="1" t="s">
        <v>4782</v>
      </c>
      <c r="W391" s="1" t="s">
        <v>3176</v>
      </c>
      <c r="Y391" s="1">
        <v>44649.883067129631</v>
      </c>
      <c r="Z391" s="1">
        <v>44645</v>
      </c>
      <c r="AA391" s="1">
        <v>401768</v>
      </c>
      <c r="AB391" s="1">
        <v>44655.881388888891</v>
      </c>
      <c r="AC391" s="1" t="s">
        <v>4846</v>
      </c>
      <c r="AD391" s="1" t="s">
        <v>3013</v>
      </c>
      <c r="AE391" s="1">
        <v>7577</v>
      </c>
      <c r="AF391" s="1">
        <v>0</v>
      </c>
      <c r="AI391" s="1" t="s">
        <v>3011</v>
      </c>
      <c r="AK391" s="1" t="s">
        <v>3010</v>
      </c>
      <c r="AL391" s="1" t="s">
        <v>3009</v>
      </c>
      <c r="AM391" s="1" t="s">
        <v>4554</v>
      </c>
      <c r="AN391" s="1" t="s">
        <v>4845</v>
      </c>
      <c r="AT391" s="1" t="s">
        <v>3006</v>
      </c>
      <c r="AY391" s="1" t="s">
        <v>2995</v>
      </c>
      <c r="AZ391" s="1" t="s">
        <v>4277</v>
      </c>
      <c r="BA391" s="1">
        <v>609318.90528758999</v>
      </c>
      <c r="BB391" s="1">
        <v>5469177.4800787503</v>
      </c>
      <c r="BC391" s="1">
        <v>10</v>
      </c>
      <c r="BN391" s="1" t="s">
        <v>3004</v>
      </c>
      <c r="BO391" s="1" t="s">
        <v>4844</v>
      </c>
      <c r="BP391" s="1" t="s">
        <v>4843</v>
      </c>
      <c r="BQ391" s="1" t="s">
        <v>4842</v>
      </c>
      <c r="BR391" s="1" t="s">
        <v>3081</v>
      </c>
      <c r="BS391" s="1" t="s">
        <v>4841</v>
      </c>
      <c r="BT391" s="1" t="s">
        <v>4840</v>
      </c>
      <c r="BU391" s="1">
        <v>2.23</v>
      </c>
      <c r="BV391" s="1" t="s">
        <v>2997</v>
      </c>
      <c r="BW391" s="1" t="s">
        <v>1503</v>
      </c>
      <c r="BX391" s="1" t="s">
        <v>2996</v>
      </c>
      <c r="BY391" s="1" t="s">
        <v>2995</v>
      </c>
      <c r="CB391" s="1" t="s">
        <v>2994</v>
      </c>
      <c r="CC391" s="1" t="s">
        <v>2993</v>
      </c>
      <c r="CD391" s="1" t="s">
        <v>2992</v>
      </c>
      <c r="CO391" s="1" t="s">
        <v>3065</v>
      </c>
      <c r="CP391" s="1" t="s">
        <v>4839</v>
      </c>
    </row>
    <row r="392" spans="1:104" x14ac:dyDescent="0.2">
      <c r="A392" s="1">
        <f t="shared" si="30"/>
        <v>1047565.48</v>
      </c>
      <c r="C392" s="1" t="str">
        <f t="shared" si="31"/>
        <v>RD</v>
      </c>
      <c r="D392" s="12">
        <f>INDEX(families!$A:$A,MATCH(E392,families!$B:$B,0))</f>
        <v>31</v>
      </c>
      <c r="E392" s="2" t="str">
        <f t="shared" si="32"/>
        <v>RD</v>
      </c>
      <c r="F392" s="1" t="str">
        <f>IF(_xlfn.SINGLE('~10 Other Crossings'!TypeCL)="WC","",_xlfn.CONCAT(UPPER(_xlfn.SINGLE(Description)),IF(ISBLANK(_xlfn.SINGLE(CrossingIdentifierDescription)),""," ["&amp;_xlfn.SINGLE(CrossingIdentifierDescription)&amp;"]")," (",_xlfn.SINGLE(PXID),")"))</f>
        <v>PRIVATE ROAD [ROAD] (T5025.0)</v>
      </c>
      <c r="G39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92" s="1" t="s">
        <v>4838</v>
      </c>
      <c r="N392" s="1">
        <v>1047565.48</v>
      </c>
      <c r="O392" s="1" t="s">
        <v>3023</v>
      </c>
      <c r="P392" s="1" t="s">
        <v>3218</v>
      </c>
      <c r="Q392" s="1" t="s">
        <v>3217</v>
      </c>
      <c r="R392" s="1" t="s">
        <v>3019</v>
      </c>
      <c r="S392" s="1" t="s">
        <v>3019</v>
      </c>
      <c r="T392" s="1" t="s">
        <v>3093</v>
      </c>
      <c r="U392" s="1" t="s">
        <v>3040</v>
      </c>
      <c r="V392" s="1" t="s">
        <v>3168</v>
      </c>
      <c r="W392" s="1" t="s">
        <v>3176</v>
      </c>
      <c r="Y392" s="1">
        <v>43977.908171296294</v>
      </c>
      <c r="Z392" s="1">
        <v>44645</v>
      </c>
      <c r="AA392" s="1">
        <v>401768</v>
      </c>
      <c r="AB392" s="1">
        <v>44648.866053240738</v>
      </c>
      <c r="AC392" s="1" t="s">
        <v>4837</v>
      </c>
      <c r="AD392" s="1" t="s">
        <v>3041</v>
      </c>
      <c r="AE392" s="1">
        <v>5025</v>
      </c>
      <c r="AF392" s="1">
        <v>0</v>
      </c>
      <c r="AG392" s="1" t="s">
        <v>3040</v>
      </c>
      <c r="AI392" s="1" t="s">
        <v>3011</v>
      </c>
      <c r="AK392" s="1" t="s">
        <v>3039</v>
      </c>
      <c r="AL392" s="1" t="s">
        <v>3009</v>
      </c>
      <c r="AM392" s="1" t="s">
        <v>735</v>
      </c>
      <c r="AY392" s="1" t="s">
        <v>2995</v>
      </c>
      <c r="AZ392" s="1" t="s">
        <v>4277</v>
      </c>
      <c r="BA392" s="1">
        <v>608621.85</v>
      </c>
      <c r="BB392" s="1">
        <v>5469142.7970000003</v>
      </c>
      <c r="BC392" s="1">
        <v>10</v>
      </c>
      <c r="BN392" s="1" t="s">
        <v>3004</v>
      </c>
      <c r="BO392" s="1" t="s">
        <v>3578</v>
      </c>
      <c r="BP392" s="1" t="s">
        <v>1981</v>
      </c>
      <c r="BQ392" s="1" t="s">
        <v>4584</v>
      </c>
      <c r="BR392" s="1" t="s">
        <v>3081</v>
      </c>
      <c r="BS392" s="1" t="s">
        <v>4833</v>
      </c>
      <c r="BT392" s="1" t="s">
        <v>4832</v>
      </c>
      <c r="BV392" s="1" t="s">
        <v>2997</v>
      </c>
      <c r="BW392" s="1" t="s">
        <v>3002</v>
      </c>
      <c r="BX392" s="1" t="s">
        <v>3038</v>
      </c>
      <c r="BY392" s="1" t="s">
        <v>2995</v>
      </c>
      <c r="CB392" s="1" t="s">
        <v>3037</v>
      </c>
      <c r="CC392" s="1" t="s">
        <v>3036</v>
      </c>
      <c r="CD392" s="1" t="s">
        <v>3035</v>
      </c>
      <c r="CO392" s="1" t="s">
        <v>3065</v>
      </c>
      <c r="CP392" s="1" t="s">
        <v>4836</v>
      </c>
    </row>
    <row r="393" spans="1:104" x14ac:dyDescent="0.2">
      <c r="A393" s="1">
        <f t="shared" si="30"/>
        <v>1047631.69</v>
      </c>
      <c r="C393" s="1" t="str">
        <f t="shared" si="31"/>
        <v>RD</v>
      </c>
      <c r="D393" s="12">
        <f>INDEX(families!$A:$A,MATCH(E393,families!$B:$B,0))</f>
        <v>31</v>
      </c>
      <c r="E393" s="2" t="str">
        <f t="shared" si="32"/>
        <v>RD</v>
      </c>
      <c r="F393" s="1" t="str">
        <f>IF(_xlfn.SINGLE('~10 Other Crossings'!TypeCL)="WC","",_xlfn.CONCAT(UPPER(_xlfn.SINGLE(Description)),IF(ISBLANK(_xlfn.SINGLE(CrossingIdentifierDescription)),""," ["&amp;_xlfn.SINGLE(CrossingIdentifierDescription)&amp;"]")," (",_xlfn.SINGLE(PXID),")"))</f>
        <v>PRIVATE ROAD [ROAD] (T5026.0)</v>
      </c>
      <c r="G39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93" s="1" t="s">
        <v>4835</v>
      </c>
      <c r="N393" s="1">
        <v>1047631.69</v>
      </c>
      <c r="O393" s="1" t="s">
        <v>3023</v>
      </c>
      <c r="P393" s="1" t="s">
        <v>3200</v>
      </c>
      <c r="Q393" s="1" t="s">
        <v>3199</v>
      </c>
      <c r="R393" s="1" t="s">
        <v>3019</v>
      </c>
      <c r="S393" s="1" t="s">
        <v>3019</v>
      </c>
      <c r="T393" s="1" t="s">
        <v>3093</v>
      </c>
      <c r="U393" s="1" t="s">
        <v>3040</v>
      </c>
      <c r="V393" s="1" t="s">
        <v>3168</v>
      </c>
      <c r="W393" s="1" t="s">
        <v>3176</v>
      </c>
      <c r="Y393" s="1">
        <v>43977.908171296294</v>
      </c>
      <c r="Z393" s="1">
        <v>44645</v>
      </c>
      <c r="AA393" s="1">
        <v>401768</v>
      </c>
      <c r="AB393" s="1">
        <v>44648.866053240738</v>
      </c>
      <c r="AC393" s="1" t="s">
        <v>4834</v>
      </c>
      <c r="AD393" s="1" t="s">
        <v>3041</v>
      </c>
      <c r="AE393" s="1">
        <v>5026</v>
      </c>
      <c r="AF393" s="1">
        <v>0</v>
      </c>
      <c r="AG393" s="1" t="s">
        <v>3040</v>
      </c>
      <c r="AI393" s="1" t="s">
        <v>3011</v>
      </c>
      <c r="AK393" s="1" t="s">
        <v>3039</v>
      </c>
      <c r="AL393" s="1" t="s">
        <v>3009</v>
      </c>
      <c r="AM393" s="1" t="s">
        <v>735</v>
      </c>
      <c r="AY393" s="1" t="s">
        <v>2995</v>
      </c>
      <c r="AZ393" s="1" t="s">
        <v>4277</v>
      </c>
      <c r="BA393" s="1">
        <v>608555.94400000002</v>
      </c>
      <c r="BB393" s="1">
        <v>5469136.4919999996</v>
      </c>
      <c r="BC393" s="1">
        <v>10</v>
      </c>
      <c r="BN393" s="1" t="s">
        <v>3004</v>
      </c>
      <c r="BO393" s="1" t="s">
        <v>3578</v>
      </c>
      <c r="BP393" s="1" t="s">
        <v>1981</v>
      </c>
      <c r="BQ393" s="1" t="s">
        <v>4584</v>
      </c>
      <c r="BR393" s="1" t="s">
        <v>3081</v>
      </c>
      <c r="BS393" s="1" t="s">
        <v>4833</v>
      </c>
      <c r="BT393" s="1" t="s">
        <v>4832</v>
      </c>
      <c r="BV393" s="1" t="s">
        <v>2997</v>
      </c>
      <c r="BW393" s="1" t="s">
        <v>3002</v>
      </c>
      <c r="BX393" s="1" t="s">
        <v>3038</v>
      </c>
      <c r="BY393" s="1" t="s">
        <v>2995</v>
      </c>
      <c r="CB393" s="1" t="s">
        <v>3037</v>
      </c>
      <c r="CC393" s="1" t="s">
        <v>3036</v>
      </c>
      <c r="CD393" s="1" t="s">
        <v>3035</v>
      </c>
      <c r="CO393" s="1" t="s">
        <v>3065</v>
      </c>
      <c r="CP393" s="1" t="s">
        <v>4831</v>
      </c>
    </row>
    <row r="394" spans="1:104" x14ac:dyDescent="0.2">
      <c r="A394" s="1">
        <f t="shared" si="30"/>
        <v>1047633.56</v>
      </c>
      <c r="C394" s="1" t="str">
        <f t="shared" si="31"/>
        <v>WD</v>
      </c>
      <c r="D394" s="12">
        <f>INDEX(families!$A:$A,MATCH(E394,families!$B:$B,0))</f>
        <v>39</v>
      </c>
      <c r="E394" s="2" t="str">
        <f t="shared" si="32"/>
        <v>WD</v>
      </c>
      <c r="F394" s="1" t="str">
        <f>IF(_xlfn.SINGLE('~10 Other Crossings'!TypeCL)="WC","",_xlfn.CONCAT(UPPER(_xlfn.SINGLE(Description)),IF(ISBLANK(_xlfn.SINGLE(CrossingIdentifierDescription)),""," ["&amp;_xlfn.SINGLE(CrossingIdentifierDescription)&amp;"]")," (",_xlfn.SINGLE(PXID),")"))</f>
        <v>ABOVE GROUND IRRIGATION PIPE (P7307.0)</v>
      </c>
      <c r="G39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94" s="1" t="s">
        <v>4830</v>
      </c>
      <c r="N394" s="1">
        <v>1047633.56</v>
      </c>
      <c r="O394" s="1" t="s">
        <v>3023</v>
      </c>
      <c r="R394" s="1" t="s">
        <v>3019</v>
      </c>
      <c r="S394" s="1" t="s">
        <v>3019</v>
      </c>
      <c r="T394" s="1" t="s">
        <v>3093</v>
      </c>
      <c r="U394" s="1" t="s">
        <v>4829</v>
      </c>
      <c r="V394" s="1" t="s">
        <v>4828</v>
      </c>
      <c r="W394" s="1" t="s">
        <v>3176</v>
      </c>
      <c r="Y394" s="1">
        <v>44595.70857638889</v>
      </c>
      <c r="Z394" s="1">
        <v>44645</v>
      </c>
      <c r="AA394" s="1">
        <v>401768</v>
      </c>
      <c r="AB394" s="1">
        <v>44655.881388888891</v>
      </c>
      <c r="AC394" s="1" t="s">
        <v>4827</v>
      </c>
      <c r="AD394" s="1" t="s">
        <v>3013</v>
      </c>
      <c r="AE394" s="1">
        <v>7307</v>
      </c>
      <c r="AF394" s="1">
        <v>0</v>
      </c>
      <c r="AH394" s="1" t="s">
        <v>3086</v>
      </c>
      <c r="AI394" s="1" t="s">
        <v>3011</v>
      </c>
      <c r="AK394" s="1" t="s">
        <v>3010</v>
      </c>
      <c r="AL394" s="1" t="s">
        <v>3009</v>
      </c>
      <c r="AM394" s="1" t="s">
        <v>3174</v>
      </c>
      <c r="AN394" s="1" t="s">
        <v>4826</v>
      </c>
      <c r="AS394" s="1" t="s">
        <v>3006</v>
      </c>
      <c r="AT394" s="1" t="s">
        <v>1020</v>
      </c>
      <c r="AY394" s="1" t="s">
        <v>2995</v>
      </c>
      <c r="AZ394" s="1" t="s">
        <v>4277</v>
      </c>
      <c r="BA394" s="1">
        <v>608554.07933946</v>
      </c>
      <c r="BB394" s="1">
        <v>5469136.3253158396</v>
      </c>
      <c r="BC394" s="1">
        <v>10</v>
      </c>
      <c r="BN394" s="1" t="s">
        <v>3004</v>
      </c>
      <c r="BO394" s="1" t="s">
        <v>3578</v>
      </c>
      <c r="BP394" s="1" t="s">
        <v>1981</v>
      </c>
      <c r="BQ394" s="1" t="s">
        <v>4584</v>
      </c>
      <c r="BR394" s="1" t="s">
        <v>3081</v>
      </c>
      <c r="BS394" s="1" t="s">
        <v>4766</v>
      </c>
      <c r="BT394" s="1" t="s">
        <v>4765</v>
      </c>
      <c r="BU394" s="1">
        <v>0.84699999999999998</v>
      </c>
      <c r="BV394" s="1" t="s">
        <v>2997</v>
      </c>
      <c r="BW394" s="1" t="s">
        <v>1503</v>
      </c>
      <c r="BX394" s="1" t="s">
        <v>2996</v>
      </c>
      <c r="BY394" s="1" t="s">
        <v>2995</v>
      </c>
      <c r="CB394" s="1" t="s">
        <v>2994</v>
      </c>
      <c r="CC394" s="1" t="s">
        <v>2993</v>
      </c>
      <c r="CD394" s="1" t="s">
        <v>2992</v>
      </c>
      <c r="CO394" s="1" t="s">
        <v>3065</v>
      </c>
      <c r="CP394" s="1" t="s">
        <v>4825</v>
      </c>
    </row>
    <row r="395" spans="1:104" x14ac:dyDescent="0.2">
      <c r="A395" s="1">
        <f t="shared" si="30"/>
        <v>1047663.6</v>
      </c>
      <c r="C395" s="1" t="str">
        <f t="shared" si="31"/>
        <v>SA</v>
      </c>
      <c r="D395" s="12">
        <f>INDEX(families!$A:$A,MATCH(E395,families!$B:$B,0))</f>
        <v>33</v>
      </c>
      <c r="E395" s="2" t="str">
        <f t="shared" si="32"/>
        <v>SA</v>
      </c>
      <c r="F395" s="1" t="str">
        <f>IF(_xlfn.SINGLE('~10 Other Crossings'!TypeCL)="WC","",_xlfn.CONCAT(UPPER(_xlfn.SINGLE(Description)),IF(ISBLANK(_xlfn.SINGLE(CrossingIdentifierDescription)),""," ["&amp;_xlfn.SINGLE(CrossingIdentifierDescription)&amp;"]")," (",_xlfn.SINGLE(PXID),")"))</f>
        <v>PRIVATE BURIED 2" SEPTIC PIPE (P7458.0)</v>
      </c>
      <c r="G39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95" s="1" t="s">
        <v>4824</v>
      </c>
      <c r="N395" s="1">
        <v>1047663.6</v>
      </c>
      <c r="O395" s="1" t="s">
        <v>3023</v>
      </c>
      <c r="R395" s="1" t="s">
        <v>3019</v>
      </c>
      <c r="S395" s="1" t="s">
        <v>3019</v>
      </c>
      <c r="T395" s="1" t="s">
        <v>3093</v>
      </c>
      <c r="U395" s="1" t="s">
        <v>3017</v>
      </c>
      <c r="V395" s="1" t="s">
        <v>4823</v>
      </c>
      <c r="W395" s="1" t="s">
        <v>3176</v>
      </c>
      <c r="Y395" s="1">
        <v>44608.784594907411</v>
      </c>
      <c r="Z395" s="1">
        <v>44645</v>
      </c>
      <c r="AA395" s="1">
        <v>401768</v>
      </c>
      <c r="AB395" s="1">
        <v>44655.881388888891</v>
      </c>
      <c r="AC395" s="1" t="s">
        <v>4822</v>
      </c>
      <c r="AD395" s="1" t="s">
        <v>3013</v>
      </c>
      <c r="AE395" s="1">
        <v>7458</v>
      </c>
      <c r="AF395" s="1">
        <v>0</v>
      </c>
      <c r="AI395" s="1" t="s">
        <v>3011</v>
      </c>
      <c r="AK395" s="1" t="s">
        <v>3010</v>
      </c>
      <c r="AL395" s="1" t="s">
        <v>3009</v>
      </c>
      <c r="AM395" s="1" t="s">
        <v>4554</v>
      </c>
      <c r="AN395" s="1" t="s">
        <v>4821</v>
      </c>
      <c r="AT395" s="1" t="s">
        <v>3006</v>
      </c>
      <c r="AY395" s="1" t="s">
        <v>2995</v>
      </c>
      <c r="AZ395" s="1" t="s">
        <v>4277</v>
      </c>
      <c r="BA395" s="1">
        <v>608524.17804050003</v>
      </c>
      <c r="BB395" s="1">
        <v>5469133.4663801696</v>
      </c>
      <c r="BC395" s="1">
        <v>10</v>
      </c>
      <c r="BN395" s="1" t="s">
        <v>3004</v>
      </c>
      <c r="BO395" s="1" t="s">
        <v>3578</v>
      </c>
      <c r="BP395" s="1" t="s">
        <v>1981</v>
      </c>
      <c r="BQ395" s="1" t="s">
        <v>4584</v>
      </c>
      <c r="BR395" s="1" t="s">
        <v>3081</v>
      </c>
      <c r="BS395" s="1" t="s">
        <v>4766</v>
      </c>
      <c r="BT395" s="1" t="s">
        <v>4765</v>
      </c>
      <c r="BU395" s="1">
        <v>0.61299999999999999</v>
      </c>
      <c r="BV395" s="1" t="s">
        <v>2997</v>
      </c>
      <c r="BW395" s="1" t="s">
        <v>1503</v>
      </c>
      <c r="BX395" s="1" t="s">
        <v>2996</v>
      </c>
      <c r="BY395" s="1" t="s">
        <v>2995</v>
      </c>
      <c r="CB395" s="1" t="s">
        <v>2994</v>
      </c>
      <c r="CC395" s="1" t="s">
        <v>2993</v>
      </c>
      <c r="CD395" s="1" t="s">
        <v>2992</v>
      </c>
      <c r="CO395" s="1" t="s">
        <v>3065</v>
      </c>
      <c r="CP395" s="1" t="s">
        <v>4820</v>
      </c>
      <c r="CZ395" s="1" t="s">
        <v>4665</v>
      </c>
    </row>
    <row r="396" spans="1:104" x14ac:dyDescent="0.2">
      <c r="A396" s="1">
        <f t="shared" si="30"/>
        <v>1047663.68</v>
      </c>
      <c r="C396" s="1" t="str">
        <f t="shared" si="31"/>
        <v>RD</v>
      </c>
      <c r="D396" s="12">
        <f>INDEX(families!$A:$A,MATCH(E396,families!$B:$B,0))</f>
        <v>31</v>
      </c>
      <c r="E396" s="2" t="str">
        <f t="shared" si="32"/>
        <v>RD</v>
      </c>
      <c r="F396" s="1" t="str">
        <f>IF(_xlfn.SINGLE('~10 Other Crossings'!TypeCL)="WC","",_xlfn.CONCAT(UPPER(_xlfn.SINGLE(Description)),IF(ISBLANK(_xlfn.SINGLE(CrossingIdentifierDescription)),""," ["&amp;_xlfn.SINGLE(CrossingIdentifierDescription)&amp;"]")," (",_xlfn.SINGLE(PXID),")"))</f>
        <v>PRIVATE ROAD [ROAD] (T5027.0)</v>
      </c>
      <c r="G39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96" s="1" t="s">
        <v>4819</v>
      </c>
      <c r="N396" s="1">
        <v>1047663.68</v>
      </c>
      <c r="O396" s="1" t="s">
        <v>3023</v>
      </c>
      <c r="P396" s="1" t="s">
        <v>3200</v>
      </c>
      <c r="Q396" s="1" t="s">
        <v>3199</v>
      </c>
      <c r="R396" s="1" t="s">
        <v>3019</v>
      </c>
      <c r="S396" s="1" t="s">
        <v>3019</v>
      </c>
      <c r="T396" s="1" t="s">
        <v>3093</v>
      </c>
      <c r="U396" s="1" t="s">
        <v>3040</v>
      </c>
      <c r="V396" s="1" t="s">
        <v>3168</v>
      </c>
      <c r="W396" s="1" t="s">
        <v>3176</v>
      </c>
      <c r="Y396" s="1">
        <v>43977.908171296294</v>
      </c>
      <c r="Z396" s="1">
        <v>44645</v>
      </c>
      <c r="AA396" s="1">
        <v>401768</v>
      </c>
      <c r="AB396" s="1">
        <v>44648.866053240738</v>
      </c>
      <c r="AC396" s="1" t="s">
        <v>4818</v>
      </c>
      <c r="AD396" s="1" t="s">
        <v>3041</v>
      </c>
      <c r="AE396" s="1">
        <v>5027</v>
      </c>
      <c r="AF396" s="1">
        <v>0</v>
      </c>
      <c r="AG396" s="1" t="s">
        <v>3040</v>
      </c>
      <c r="AI396" s="1" t="s">
        <v>3011</v>
      </c>
      <c r="AK396" s="1" t="s">
        <v>3039</v>
      </c>
      <c r="AL396" s="1" t="s">
        <v>3009</v>
      </c>
      <c r="AM396" s="1" t="s">
        <v>735</v>
      </c>
      <c r="AY396" s="1" t="s">
        <v>2995</v>
      </c>
      <c r="AZ396" s="1" t="s">
        <v>4277</v>
      </c>
      <c r="BA396" s="1">
        <v>608524.103</v>
      </c>
      <c r="BB396" s="1">
        <v>5469133.4199999999</v>
      </c>
      <c r="BC396" s="1">
        <v>10</v>
      </c>
      <c r="BN396" s="1" t="s">
        <v>3004</v>
      </c>
      <c r="BO396" s="1" t="s">
        <v>3578</v>
      </c>
      <c r="BP396" s="1" t="s">
        <v>1981</v>
      </c>
      <c r="BQ396" s="1" t="s">
        <v>4584</v>
      </c>
      <c r="BR396" s="1" t="s">
        <v>3081</v>
      </c>
      <c r="BS396" s="1" t="s">
        <v>4766</v>
      </c>
      <c r="BT396" s="1" t="s">
        <v>4765</v>
      </c>
      <c r="BV396" s="1" t="s">
        <v>2997</v>
      </c>
      <c r="BW396" s="1" t="s">
        <v>3002</v>
      </c>
      <c r="BX396" s="1" t="s">
        <v>3038</v>
      </c>
      <c r="BY396" s="1" t="s">
        <v>2995</v>
      </c>
      <c r="CB396" s="1" t="s">
        <v>3037</v>
      </c>
      <c r="CC396" s="1" t="s">
        <v>3036</v>
      </c>
      <c r="CD396" s="1" t="s">
        <v>3035</v>
      </c>
      <c r="CO396" s="1" t="s">
        <v>3065</v>
      </c>
      <c r="CP396" s="1" t="s">
        <v>4817</v>
      </c>
      <c r="CZ396" s="1" t="s">
        <v>4660</v>
      </c>
    </row>
    <row r="397" spans="1:104" x14ac:dyDescent="0.2">
      <c r="A397" s="1">
        <f t="shared" si="30"/>
        <v>1047668.2</v>
      </c>
      <c r="C397" s="1" t="str">
        <f t="shared" si="31"/>
        <v>RD</v>
      </c>
      <c r="D397" s="12">
        <f>INDEX(families!$A:$A,MATCH(E397,families!$B:$B,0))</f>
        <v>31</v>
      </c>
      <c r="E397" s="2" t="str">
        <f t="shared" si="32"/>
        <v>RD</v>
      </c>
      <c r="F397" s="1" t="str">
        <f>IF(_xlfn.SINGLE('~10 Other Crossings'!TypeCL)="WC","",_xlfn.CONCAT(UPPER(_xlfn.SINGLE(Description)),IF(ISBLANK(_xlfn.SINGLE(CrossingIdentifierDescription)),""," ["&amp;_xlfn.SINGLE(CrossingIdentifierDescription)&amp;"]")," (",_xlfn.SINGLE(PXID),")"))</f>
        <v>PRIVATE ROAD [ROAD] (T5035.0)</v>
      </c>
      <c r="G39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97" s="1" t="s">
        <v>4816</v>
      </c>
      <c r="N397" s="1">
        <v>1047668.2</v>
      </c>
      <c r="O397" s="1" t="s">
        <v>3023</v>
      </c>
      <c r="P397" s="1" t="s">
        <v>3170</v>
      </c>
      <c r="Q397" s="1" t="s">
        <v>3169</v>
      </c>
      <c r="R397" s="1" t="s">
        <v>3019</v>
      </c>
      <c r="S397" s="1" t="s">
        <v>3019</v>
      </c>
      <c r="T397" s="1" t="s">
        <v>3093</v>
      </c>
      <c r="U397" s="1" t="s">
        <v>3040</v>
      </c>
      <c r="V397" s="1" t="s">
        <v>3168</v>
      </c>
      <c r="W397" s="1" t="s">
        <v>3167</v>
      </c>
      <c r="Y397" s="1">
        <v>43984.907037037039</v>
      </c>
      <c r="Z397" s="1">
        <v>44645</v>
      </c>
      <c r="AA397" s="1">
        <v>401768</v>
      </c>
      <c r="AB397" s="1">
        <v>44648.866053240738</v>
      </c>
      <c r="AC397" s="1" t="s">
        <v>4815</v>
      </c>
      <c r="AD397" s="1" t="s">
        <v>3041</v>
      </c>
      <c r="AE397" s="1">
        <v>5035</v>
      </c>
      <c r="AF397" s="1">
        <v>0</v>
      </c>
      <c r="AG397" s="1" t="s">
        <v>3040</v>
      </c>
      <c r="AI397" s="1" t="s">
        <v>3011</v>
      </c>
      <c r="AK397" s="1" t="s">
        <v>3039</v>
      </c>
      <c r="AL397" s="1" t="s">
        <v>3009</v>
      </c>
      <c r="AM397" s="1" t="s">
        <v>735</v>
      </c>
      <c r="AS397" s="1" t="s">
        <v>3006</v>
      </c>
      <c r="AY397" s="1" t="s">
        <v>2995</v>
      </c>
      <c r="AZ397" s="1" t="s">
        <v>4277</v>
      </c>
      <c r="BA397" s="1">
        <v>608519.603</v>
      </c>
      <c r="BB397" s="1">
        <v>5469133.0199999996</v>
      </c>
      <c r="BC397" s="1">
        <v>10</v>
      </c>
      <c r="BN397" s="1" t="s">
        <v>3004</v>
      </c>
      <c r="BO397" s="1" t="s">
        <v>3578</v>
      </c>
      <c r="BP397" s="1" t="s">
        <v>1981</v>
      </c>
      <c r="BQ397" s="1" t="s">
        <v>4584</v>
      </c>
      <c r="BR397" s="1" t="s">
        <v>3081</v>
      </c>
      <c r="BS397" s="1" t="s">
        <v>4766</v>
      </c>
      <c r="BT397" s="1" t="s">
        <v>4765</v>
      </c>
      <c r="BV397" s="1" t="s">
        <v>2997</v>
      </c>
      <c r="BW397" s="1" t="s">
        <v>3002</v>
      </c>
      <c r="BX397" s="1" t="s">
        <v>3038</v>
      </c>
      <c r="BY397" s="1" t="s">
        <v>2995</v>
      </c>
      <c r="CB397" s="1" t="s">
        <v>3037</v>
      </c>
      <c r="CC397" s="1" t="s">
        <v>3036</v>
      </c>
      <c r="CD397" s="1" t="s">
        <v>3035</v>
      </c>
      <c r="CO397" s="1" t="s">
        <v>3065</v>
      </c>
      <c r="CP397" s="1" t="s">
        <v>4814</v>
      </c>
    </row>
    <row r="398" spans="1:104" x14ac:dyDescent="0.2">
      <c r="A398" s="1">
        <f t="shared" si="30"/>
        <v>1047700.99</v>
      </c>
      <c r="C398" s="1" t="str">
        <f t="shared" si="31"/>
        <v>RD</v>
      </c>
      <c r="D398" s="12">
        <f>INDEX(families!$A:$A,MATCH(E398,families!$B:$B,0))</f>
        <v>31</v>
      </c>
      <c r="E398" s="2" t="str">
        <f t="shared" si="32"/>
        <v>RD</v>
      </c>
      <c r="F398" s="1" t="str">
        <f>IF(_xlfn.SINGLE('~10 Other Crossings'!TypeCL)="WC","",_xlfn.CONCAT(UPPER(_xlfn.SINGLE(Description)),IF(ISBLANK(_xlfn.SINGLE(CrossingIdentifierDescription)),""," ["&amp;_xlfn.SINGLE(CrossingIdentifierDescription)&amp;"]")," (",_xlfn.SINGLE(PXID),")"))</f>
        <v>PRIVATE ROAD [ROAD] (T5028.0)</v>
      </c>
      <c r="G39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98" s="1" t="s">
        <v>4813</v>
      </c>
      <c r="N398" s="1">
        <v>1047700.99</v>
      </c>
      <c r="O398" s="1" t="s">
        <v>3023</v>
      </c>
      <c r="P398" s="1" t="s">
        <v>3200</v>
      </c>
      <c r="Q398" s="1" t="s">
        <v>3199</v>
      </c>
      <c r="R398" s="1" t="s">
        <v>3019</v>
      </c>
      <c r="S398" s="1" t="s">
        <v>3019</v>
      </c>
      <c r="T398" s="1" t="s">
        <v>3093</v>
      </c>
      <c r="U398" s="1" t="s">
        <v>3040</v>
      </c>
      <c r="V398" s="1" t="s">
        <v>3168</v>
      </c>
      <c r="W398" s="1" t="s">
        <v>3176</v>
      </c>
      <c r="Y398" s="1">
        <v>43977.908171296294</v>
      </c>
      <c r="Z398" s="1">
        <v>44645</v>
      </c>
      <c r="AA398" s="1">
        <v>401768</v>
      </c>
      <c r="AB398" s="1">
        <v>44648.866053240738</v>
      </c>
      <c r="AC398" s="1" t="s">
        <v>4812</v>
      </c>
      <c r="AD398" s="1" t="s">
        <v>3041</v>
      </c>
      <c r="AE398" s="1">
        <v>5028</v>
      </c>
      <c r="AF398" s="1">
        <v>0</v>
      </c>
      <c r="AG398" s="1" t="s">
        <v>3040</v>
      </c>
      <c r="AI398" s="1" t="s">
        <v>3011</v>
      </c>
      <c r="AK398" s="1" t="s">
        <v>3039</v>
      </c>
      <c r="AL398" s="1" t="s">
        <v>3009</v>
      </c>
      <c r="AM398" s="1" t="s">
        <v>735</v>
      </c>
      <c r="AY398" s="1" t="s">
        <v>2995</v>
      </c>
      <c r="AZ398" s="1" t="s">
        <v>4277</v>
      </c>
      <c r="BA398" s="1">
        <v>608486.95700000005</v>
      </c>
      <c r="BB398" s="1">
        <v>5469129.8949999996</v>
      </c>
      <c r="BC398" s="1">
        <v>10</v>
      </c>
      <c r="BN398" s="1" t="s">
        <v>3004</v>
      </c>
      <c r="BO398" s="1" t="s">
        <v>3578</v>
      </c>
      <c r="BP398" s="1" t="s">
        <v>1981</v>
      </c>
      <c r="BQ398" s="1" t="s">
        <v>4584</v>
      </c>
      <c r="BR398" s="1" t="s">
        <v>3081</v>
      </c>
      <c r="BS398" s="1" t="s">
        <v>4766</v>
      </c>
      <c r="BT398" s="1" t="s">
        <v>4765</v>
      </c>
      <c r="BV398" s="1" t="s">
        <v>2997</v>
      </c>
      <c r="BW398" s="1" t="s">
        <v>3002</v>
      </c>
      <c r="BX398" s="1" t="s">
        <v>3038</v>
      </c>
      <c r="BY398" s="1" t="s">
        <v>2995</v>
      </c>
      <c r="CB398" s="1" t="s">
        <v>3037</v>
      </c>
      <c r="CC398" s="1" t="s">
        <v>3036</v>
      </c>
      <c r="CD398" s="1" t="s">
        <v>3035</v>
      </c>
      <c r="CO398" s="1" t="s">
        <v>3065</v>
      </c>
      <c r="CP398" s="1" t="s">
        <v>4811</v>
      </c>
    </row>
    <row r="399" spans="1:104" x14ac:dyDescent="0.2">
      <c r="A399" s="1">
        <f t="shared" si="30"/>
        <v>1047723.99</v>
      </c>
      <c r="C399" s="1" t="str">
        <f t="shared" si="31"/>
        <v>UN</v>
      </c>
      <c r="D399" s="12">
        <f>INDEX(families!$A:$A,MATCH(E399,families!$B:$B,0))</f>
        <v>37</v>
      </c>
      <c r="E399" s="2" t="str">
        <f t="shared" si="32"/>
        <v>UN</v>
      </c>
      <c r="F399" s="1" t="str">
        <f>IF(_xlfn.SINGLE('~10 Other Crossings'!TypeCL)="WC","",_xlfn.CONCAT(UPPER(_xlfn.SINGLE(Description)),IF(ISBLANK(_xlfn.SINGLE(CrossingIdentifierDescription)),""," ["&amp;_xlfn.SINGLE(CrossingIdentifierDescription)&amp;"]")," (",_xlfn.SINGLE(PXID),")"))</f>
        <v>PRIVATE BURIED PVC PIPE (P7459.0)</v>
      </c>
      <c r="G39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99" s="1" t="s">
        <v>4810</v>
      </c>
      <c r="N399" s="1">
        <v>1047723.99</v>
      </c>
      <c r="O399" s="1" t="s">
        <v>3023</v>
      </c>
      <c r="R399" s="1" t="s">
        <v>3019</v>
      </c>
      <c r="S399" s="1" t="s">
        <v>3019</v>
      </c>
      <c r="T399" s="1" t="s">
        <v>3093</v>
      </c>
      <c r="U399" s="1" t="s">
        <v>3017</v>
      </c>
      <c r="V399" s="1" t="s">
        <v>4635</v>
      </c>
      <c r="W399" s="1" t="s">
        <v>3176</v>
      </c>
      <c r="Y399" s="1">
        <v>44608.784594907411</v>
      </c>
      <c r="Z399" s="1">
        <v>44645</v>
      </c>
      <c r="AA399" s="1">
        <v>401768</v>
      </c>
      <c r="AB399" s="1">
        <v>44655.881388888891</v>
      </c>
      <c r="AC399" s="1" t="s">
        <v>4809</v>
      </c>
      <c r="AD399" s="1" t="s">
        <v>3013</v>
      </c>
      <c r="AE399" s="1">
        <v>7459</v>
      </c>
      <c r="AF399" s="1">
        <v>0</v>
      </c>
      <c r="AI399" s="1" t="s">
        <v>3011</v>
      </c>
      <c r="AK399" s="1" t="s">
        <v>3010</v>
      </c>
      <c r="AL399" s="1" t="s">
        <v>3009</v>
      </c>
      <c r="AM399" s="1" t="s">
        <v>3066</v>
      </c>
      <c r="AN399" s="1" t="s">
        <v>4808</v>
      </c>
      <c r="AT399" s="1" t="s">
        <v>3006</v>
      </c>
      <c r="AY399" s="1" t="s">
        <v>2995</v>
      </c>
      <c r="AZ399" s="1" t="s">
        <v>4277</v>
      </c>
      <c r="BA399" s="1">
        <v>608464.06588786002</v>
      </c>
      <c r="BB399" s="1">
        <v>5469127.7188943904</v>
      </c>
      <c r="BC399" s="1">
        <v>10</v>
      </c>
      <c r="BN399" s="1" t="s">
        <v>3004</v>
      </c>
      <c r="BO399" s="1" t="s">
        <v>3578</v>
      </c>
      <c r="BP399" s="1" t="s">
        <v>1981</v>
      </c>
      <c r="BQ399" s="1" t="s">
        <v>4584</v>
      </c>
      <c r="BR399" s="1" t="s">
        <v>3081</v>
      </c>
      <c r="BS399" s="1" t="s">
        <v>4766</v>
      </c>
      <c r="BT399" s="1" t="s">
        <v>4765</v>
      </c>
      <c r="BU399" s="1">
        <v>0.247</v>
      </c>
      <c r="BV399" s="1" t="s">
        <v>2997</v>
      </c>
      <c r="BW399" s="1" t="s">
        <v>1503</v>
      </c>
      <c r="BX399" s="1" t="s">
        <v>2996</v>
      </c>
      <c r="BY399" s="1" t="s">
        <v>2995</v>
      </c>
      <c r="CB399" s="1" t="s">
        <v>2994</v>
      </c>
      <c r="CC399" s="1" t="s">
        <v>2993</v>
      </c>
      <c r="CD399" s="1" t="s">
        <v>2992</v>
      </c>
      <c r="CO399" s="1" t="s">
        <v>3065</v>
      </c>
      <c r="CP399" s="1" t="s">
        <v>4807</v>
      </c>
      <c r="CZ399" s="1" t="s">
        <v>4654</v>
      </c>
    </row>
    <row r="400" spans="1:104" x14ac:dyDescent="0.2">
      <c r="A400" s="1">
        <f t="shared" si="30"/>
        <v>1047730.97</v>
      </c>
      <c r="C400" s="1" t="str">
        <f t="shared" si="31"/>
        <v>OE</v>
      </c>
      <c r="D400" s="12">
        <f>INDEX(families!$A:$A,MATCH(E400,families!$B:$B,0))</f>
        <v>28</v>
      </c>
      <c r="E400" s="2" t="str">
        <f t="shared" si="32"/>
        <v>OE</v>
      </c>
      <c r="F400" s="1" t="str">
        <f>IF(_xlfn.SINGLE('~10 Other Crossings'!TypeCL)="WC","",_xlfn.CONCAT(UPPER(_xlfn.SINGLE(Description)),IF(ISBLANK(_xlfn.SINGLE(CrossingIdentifierDescription)),""," ["&amp;_xlfn.SINGLE(CrossingIdentifierDescription)&amp;"]")," (",_xlfn.SINGLE(PXID),")"))</f>
        <v>BC HYDRO O/H DISTRIBUTION [DISTRIBUTION] (U5468.0)</v>
      </c>
      <c r="G40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00" s="1" t="s">
        <v>4806</v>
      </c>
      <c r="N400" s="1">
        <v>1047730.97</v>
      </c>
      <c r="O400" s="1" t="s">
        <v>3023</v>
      </c>
      <c r="P400" s="1" t="s">
        <v>4805</v>
      </c>
      <c r="Q400" s="1" t="s">
        <v>4804</v>
      </c>
      <c r="R400" s="1" t="s">
        <v>3020</v>
      </c>
      <c r="S400" s="1" t="s">
        <v>3019</v>
      </c>
      <c r="T400" s="1" t="s">
        <v>3093</v>
      </c>
      <c r="U400" s="1" t="s">
        <v>3092</v>
      </c>
      <c r="V400" s="1" t="s">
        <v>3091</v>
      </c>
      <c r="W400" s="1" t="s">
        <v>3090</v>
      </c>
      <c r="Y400" s="1">
        <v>43539.914537037039</v>
      </c>
      <c r="Z400" s="1">
        <v>44645</v>
      </c>
      <c r="AA400" s="1">
        <v>401768</v>
      </c>
      <c r="AB400" s="1">
        <v>44648.866041666668</v>
      </c>
      <c r="AC400" s="1" t="s">
        <v>4803</v>
      </c>
      <c r="AD400" s="1" t="s">
        <v>3056</v>
      </c>
      <c r="AE400" s="1">
        <v>5468</v>
      </c>
      <c r="AF400" s="1">
        <v>0</v>
      </c>
      <c r="AG400" s="1" t="s">
        <v>3088</v>
      </c>
      <c r="AI400" s="1" t="s">
        <v>3011</v>
      </c>
      <c r="AK400" s="1" t="s">
        <v>3010</v>
      </c>
      <c r="AL400" s="1" t="s">
        <v>3009</v>
      </c>
      <c r="AM400" s="1" t="s">
        <v>3085</v>
      </c>
      <c r="AS400" s="1" t="s">
        <v>3006</v>
      </c>
      <c r="AT400" s="1" t="s">
        <v>1020</v>
      </c>
      <c r="AY400" s="1" t="s">
        <v>2995</v>
      </c>
      <c r="AZ400" s="1" t="s">
        <v>4277</v>
      </c>
      <c r="BA400" s="1">
        <v>608457.10400006</v>
      </c>
      <c r="BB400" s="1">
        <v>5469127.2017067801</v>
      </c>
      <c r="BC400" s="1">
        <v>10</v>
      </c>
      <c r="BN400" s="1" t="s">
        <v>3004</v>
      </c>
      <c r="BO400" s="1" t="s">
        <v>3578</v>
      </c>
      <c r="BP400" s="1" t="s">
        <v>1981</v>
      </c>
      <c r="BQ400" s="1" t="s">
        <v>4584</v>
      </c>
      <c r="BR400" s="1" t="s">
        <v>3081</v>
      </c>
      <c r="BS400" s="1" t="s">
        <v>4766</v>
      </c>
      <c r="BT400" s="1" t="s">
        <v>4765</v>
      </c>
      <c r="BV400" s="1" t="s">
        <v>2997</v>
      </c>
      <c r="BW400" s="1" t="s">
        <v>1020</v>
      </c>
      <c r="BX400" s="1" t="s">
        <v>3194</v>
      </c>
      <c r="BY400" s="1" t="s">
        <v>2995</v>
      </c>
      <c r="CB400" s="1" t="s">
        <v>3193</v>
      </c>
      <c r="CC400" s="1" t="s">
        <v>3192</v>
      </c>
      <c r="CD400" s="1" t="s">
        <v>3035</v>
      </c>
      <c r="CO400" s="1" t="s">
        <v>2991</v>
      </c>
      <c r="CP400" s="1" t="s">
        <v>4802</v>
      </c>
      <c r="CX400" s="1" t="s">
        <v>4801</v>
      </c>
      <c r="CZ400" s="1" t="s">
        <v>4646</v>
      </c>
    </row>
    <row r="401" spans="1:104" x14ac:dyDescent="0.2">
      <c r="A401" s="1">
        <f t="shared" si="30"/>
        <v>1047742.46</v>
      </c>
      <c r="C401" s="1" t="str">
        <f t="shared" si="31"/>
        <v>UE</v>
      </c>
      <c r="D401" s="12">
        <f>INDEX(families!$A:$A,MATCH(E401,families!$B:$B,0))</f>
        <v>36</v>
      </c>
      <c r="E401" s="2" t="str">
        <f t="shared" si="32"/>
        <v>UE</v>
      </c>
      <c r="F401" s="1" t="str">
        <f>IF(_xlfn.SINGLE('~10 Other Crossings'!TypeCL)="WC","",_xlfn.CONCAT(UPPER(_xlfn.SINGLE(Description)),IF(ISBLANK(_xlfn.SINGLE(CrossingIdentifierDescription)),""," ["&amp;_xlfn.SINGLE(CrossingIdentifierDescription)&amp;"]")," (",_xlfn.SINGLE(PXID),")"))</f>
        <v>PRIVATE U/G CABLE (U7496.0)</v>
      </c>
      <c r="G40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01" s="1" t="s">
        <v>4800</v>
      </c>
      <c r="N401" s="1">
        <v>1047742.46</v>
      </c>
      <c r="O401" s="1" t="s">
        <v>3023</v>
      </c>
      <c r="P401" s="1" t="s">
        <v>4793</v>
      </c>
      <c r="Q401" s="1" t="s">
        <v>4792</v>
      </c>
      <c r="R401" s="1" t="s">
        <v>3019</v>
      </c>
      <c r="S401" s="1" t="s">
        <v>3019</v>
      </c>
      <c r="T401" s="1" t="s">
        <v>3093</v>
      </c>
      <c r="U401" s="1" t="s">
        <v>3059</v>
      </c>
      <c r="V401" s="1" t="s">
        <v>4771</v>
      </c>
      <c r="W401" s="1" t="s">
        <v>3176</v>
      </c>
      <c r="Y401" s="1">
        <v>44589.720173611109</v>
      </c>
      <c r="Z401" s="1">
        <v>44645</v>
      </c>
      <c r="AA401" s="1">
        <v>401768</v>
      </c>
      <c r="AB401" s="1">
        <v>44648.899189814816</v>
      </c>
      <c r="AC401" s="1" t="s">
        <v>4799</v>
      </c>
      <c r="AD401" s="1" t="s">
        <v>3056</v>
      </c>
      <c r="AE401" s="1">
        <v>7496</v>
      </c>
      <c r="AF401" s="1">
        <v>0</v>
      </c>
      <c r="AH401" s="1" t="s">
        <v>3086</v>
      </c>
      <c r="AI401" s="1" t="s">
        <v>3011</v>
      </c>
      <c r="AK401" s="1" t="s">
        <v>3010</v>
      </c>
      <c r="AL401" s="1" t="s">
        <v>3009</v>
      </c>
      <c r="AM401" s="1" t="s">
        <v>3054</v>
      </c>
      <c r="AS401" s="1" t="s">
        <v>3006</v>
      </c>
      <c r="AT401" s="1" t="s">
        <v>3006</v>
      </c>
      <c r="AY401" s="1" t="s">
        <v>2995</v>
      </c>
      <c r="AZ401" s="1" t="s">
        <v>4277</v>
      </c>
      <c r="BA401" s="1">
        <v>608445.67796448001</v>
      </c>
      <c r="BB401" s="1">
        <v>5469125.9436824499</v>
      </c>
      <c r="BC401" s="1">
        <v>10</v>
      </c>
      <c r="BN401" s="1" t="s">
        <v>3004</v>
      </c>
      <c r="BO401" s="1" t="s">
        <v>3578</v>
      </c>
      <c r="BP401" s="1" t="s">
        <v>1981</v>
      </c>
      <c r="BQ401" s="1" t="s">
        <v>4584</v>
      </c>
      <c r="BR401" s="1" t="s">
        <v>3081</v>
      </c>
      <c r="BS401" s="1" t="s">
        <v>4766</v>
      </c>
      <c r="BT401" s="1" t="s">
        <v>4765</v>
      </c>
      <c r="BV401" s="1" t="s">
        <v>2997</v>
      </c>
      <c r="BW401" s="1" t="s">
        <v>1968</v>
      </c>
      <c r="BX401" s="1" t="s">
        <v>3053</v>
      </c>
      <c r="BY401" s="1" t="s">
        <v>2995</v>
      </c>
      <c r="CB401" s="1" t="s">
        <v>3052</v>
      </c>
      <c r="CC401" s="1" t="s">
        <v>3051</v>
      </c>
      <c r="CD401" s="1" t="s">
        <v>3050</v>
      </c>
      <c r="CO401" s="1" t="s">
        <v>3065</v>
      </c>
      <c r="CP401" s="1" t="s">
        <v>4798</v>
      </c>
    </row>
    <row r="402" spans="1:104" x14ac:dyDescent="0.2">
      <c r="A402" s="1">
        <f t="shared" si="30"/>
        <v>1047742.46</v>
      </c>
      <c r="C402" s="1" t="str">
        <f t="shared" si="31"/>
        <v>WD</v>
      </c>
      <c r="D402" s="12">
        <f>INDEX(families!$A:$A,MATCH(E402,families!$B:$B,0))</f>
        <v>39</v>
      </c>
      <c r="E402" s="2" t="str">
        <f t="shared" si="32"/>
        <v>WD</v>
      </c>
      <c r="F402" s="1" t="str">
        <f>IF(_xlfn.SINGLE('~10 Other Crossings'!TypeCL)="WC","",_xlfn.CONCAT(UPPER(_xlfn.SINGLE(Description)),IF(ISBLANK(_xlfn.SINGLE(CrossingIdentifierDescription)),""," ["&amp;_xlfn.SINGLE(CrossingIdentifierDescription)&amp;"]")," (",_xlfn.SINGLE(PXID),")"))</f>
        <v>PRIVATE BURIED WATER PIPE (P7299.0)</v>
      </c>
      <c r="G40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02" s="1" t="s">
        <v>4797</v>
      </c>
      <c r="N402" s="1">
        <v>1047742.46</v>
      </c>
      <c r="O402" s="1" t="s">
        <v>3023</v>
      </c>
      <c r="P402" s="1" t="s">
        <v>4793</v>
      </c>
      <c r="Q402" s="1" t="s">
        <v>4792</v>
      </c>
      <c r="R402" s="1" t="s">
        <v>3019</v>
      </c>
      <c r="S402" s="1" t="s">
        <v>3019</v>
      </c>
      <c r="T402" s="1" t="s">
        <v>3093</v>
      </c>
      <c r="U402" s="1" t="s">
        <v>3017</v>
      </c>
      <c r="V402" s="1" t="s">
        <v>3177</v>
      </c>
      <c r="W402" s="1" t="s">
        <v>3176</v>
      </c>
      <c r="Y402" s="1">
        <v>44589.740567129629</v>
      </c>
      <c r="Z402" s="1">
        <v>44645</v>
      </c>
      <c r="AA402" s="1">
        <v>401768</v>
      </c>
      <c r="AB402" s="1">
        <v>44655.881388888891</v>
      </c>
      <c r="AC402" s="1" t="s">
        <v>4796</v>
      </c>
      <c r="AD402" s="1" t="s">
        <v>3013</v>
      </c>
      <c r="AE402" s="1">
        <v>7299</v>
      </c>
      <c r="AF402" s="1">
        <v>0</v>
      </c>
      <c r="AH402" s="1" t="s">
        <v>3086</v>
      </c>
      <c r="AI402" s="1" t="s">
        <v>3011</v>
      </c>
      <c r="AK402" s="1" t="s">
        <v>3010</v>
      </c>
      <c r="AL402" s="1" t="s">
        <v>3009</v>
      </c>
      <c r="AM402" s="1" t="s">
        <v>3174</v>
      </c>
      <c r="AS402" s="1" t="s">
        <v>3006</v>
      </c>
      <c r="AT402" s="1" t="s">
        <v>3006</v>
      </c>
      <c r="AY402" s="1" t="s">
        <v>2995</v>
      </c>
      <c r="AZ402" s="1" t="s">
        <v>4277</v>
      </c>
      <c r="BA402" s="1">
        <v>608445.67796448001</v>
      </c>
      <c r="BB402" s="1">
        <v>5469125.9436824499</v>
      </c>
      <c r="BC402" s="1">
        <v>10</v>
      </c>
      <c r="BN402" s="1" t="s">
        <v>3004</v>
      </c>
      <c r="BO402" s="1" t="s">
        <v>3578</v>
      </c>
      <c r="BP402" s="1" t="s">
        <v>1981</v>
      </c>
      <c r="BQ402" s="1" t="s">
        <v>4584</v>
      </c>
      <c r="BR402" s="1" t="s">
        <v>3081</v>
      </c>
      <c r="BS402" s="1" t="s">
        <v>4766</v>
      </c>
      <c r="BT402" s="1" t="s">
        <v>4765</v>
      </c>
      <c r="BV402" s="1" t="s">
        <v>2997</v>
      </c>
      <c r="BW402" s="1" t="s">
        <v>1503</v>
      </c>
      <c r="BX402" s="1" t="s">
        <v>2996</v>
      </c>
      <c r="BY402" s="1" t="s">
        <v>2995</v>
      </c>
      <c r="CB402" s="1" t="s">
        <v>2994</v>
      </c>
      <c r="CC402" s="1" t="s">
        <v>2993</v>
      </c>
      <c r="CD402" s="1" t="s">
        <v>2992</v>
      </c>
      <c r="CO402" s="1" t="s">
        <v>3065</v>
      </c>
      <c r="CP402" s="1" t="s">
        <v>4795</v>
      </c>
    </row>
    <row r="403" spans="1:104" x14ac:dyDescent="0.2">
      <c r="A403" s="1">
        <f t="shared" si="30"/>
        <v>1047742.46</v>
      </c>
      <c r="C403" s="1" t="str">
        <f t="shared" si="31"/>
        <v>WD</v>
      </c>
      <c r="D403" s="12">
        <f>INDEX(families!$A:$A,MATCH(E403,families!$B:$B,0))</f>
        <v>39</v>
      </c>
      <c r="E403" s="2" t="str">
        <f t="shared" si="32"/>
        <v>WD</v>
      </c>
      <c r="F403" s="1" t="str">
        <f>IF(_xlfn.SINGLE('~10 Other Crossings'!TypeCL)="WC","",_xlfn.CONCAT(UPPER(_xlfn.SINGLE(Description)),IF(ISBLANK(_xlfn.SINGLE(CrossingIdentifierDescription)),""," ["&amp;_xlfn.SINGLE(CrossingIdentifierDescription)&amp;"]")," (",_xlfn.SINGLE(PXID),")"))</f>
        <v>PRIVATE BURIED WATER PIPE (P7300.0)</v>
      </c>
      <c r="G40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03" s="1" t="s">
        <v>4794</v>
      </c>
      <c r="N403" s="1">
        <v>1047742.46</v>
      </c>
      <c r="O403" s="1" t="s">
        <v>3023</v>
      </c>
      <c r="P403" s="1" t="s">
        <v>4793</v>
      </c>
      <c r="Q403" s="1" t="s">
        <v>4792</v>
      </c>
      <c r="R403" s="1" t="s">
        <v>3019</v>
      </c>
      <c r="S403" s="1" t="s">
        <v>3019</v>
      </c>
      <c r="T403" s="1" t="s">
        <v>3093</v>
      </c>
      <c r="U403" s="1" t="s">
        <v>3017</v>
      </c>
      <c r="V403" s="1" t="s">
        <v>3177</v>
      </c>
      <c r="W403" s="1" t="s">
        <v>3176</v>
      </c>
      <c r="Y403" s="1">
        <v>44589.741006944445</v>
      </c>
      <c r="Z403" s="1">
        <v>44645</v>
      </c>
      <c r="AA403" s="1">
        <v>401768</v>
      </c>
      <c r="AB403" s="1">
        <v>44655.881388888891</v>
      </c>
      <c r="AC403" s="1" t="s">
        <v>4791</v>
      </c>
      <c r="AD403" s="1" t="s">
        <v>3013</v>
      </c>
      <c r="AE403" s="1">
        <v>7300</v>
      </c>
      <c r="AF403" s="1">
        <v>0</v>
      </c>
      <c r="AH403" s="1" t="s">
        <v>3086</v>
      </c>
      <c r="AI403" s="1" t="s">
        <v>3011</v>
      </c>
      <c r="AK403" s="1" t="s">
        <v>3010</v>
      </c>
      <c r="AL403" s="1" t="s">
        <v>3009</v>
      </c>
      <c r="AM403" s="1" t="s">
        <v>3174</v>
      </c>
      <c r="AS403" s="1" t="s">
        <v>3006</v>
      </c>
      <c r="AT403" s="1" t="s">
        <v>3006</v>
      </c>
      <c r="AY403" s="1" t="s">
        <v>2995</v>
      </c>
      <c r="AZ403" s="1" t="s">
        <v>4277</v>
      </c>
      <c r="BA403" s="1">
        <v>608445.67796448001</v>
      </c>
      <c r="BB403" s="1">
        <v>5469125.9436824499</v>
      </c>
      <c r="BC403" s="1">
        <v>10</v>
      </c>
      <c r="BN403" s="1" t="s">
        <v>3004</v>
      </c>
      <c r="BO403" s="1" t="s">
        <v>3578</v>
      </c>
      <c r="BP403" s="1" t="s">
        <v>1981</v>
      </c>
      <c r="BQ403" s="1" t="s">
        <v>4584</v>
      </c>
      <c r="BR403" s="1" t="s">
        <v>3081</v>
      </c>
      <c r="BS403" s="1" t="s">
        <v>4766</v>
      </c>
      <c r="BT403" s="1" t="s">
        <v>4765</v>
      </c>
      <c r="BV403" s="1" t="s">
        <v>2997</v>
      </c>
      <c r="BW403" s="1" t="s">
        <v>1503</v>
      </c>
      <c r="BX403" s="1" t="s">
        <v>2996</v>
      </c>
      <c r="BY403" s="1" t="s">
        <v>2995</v>
      </c>
      <c r="CB403" s="1" t="s">
        <v>2994</v>
      </c>
      <c r="CC403" s="1" t="s">
        <v>2993</v>
      </c>
      <c r="CD403" s="1" t="s">
        <v>2992</v>
      </c>
      <c r="CO403" s="1" t="s">
        <v>3065</v>
      </c>
      <c r="CP403" s="1" t="s">
        <v>4790</v>
      </c>
    </row>
    <row r="404" spans="1:104" x14ac:dyDescent="0.2">
      <c r="A404" s="1">
        <f t="shared" si="30"/>
        <v>1047784.76</v>
      </c>
      <c r="C404" s="1" t="str">
        <f t="shared" si="31"/>
        <v>RD</v>
      </c>
      <c r="D404" s="12">
        <f>INDEX(families!$A:$A,MATCH(E404,families!$B:$B,0))</f>
        <v>31</v>
      </c>
      <c r="E404" s="2" t="str">
        <f t="shared" si="32"/>
        <v>RD</v>
      </c>
      <c r="F404" s="1" t="str">
        <f>IF(_xlfn.SINGLE('~10 Other Crossings'!TypeCL)="WC","",_xlfn.CONCAT(UPPER(_xlfn.SINGLE(Description)),IF(ISBLANK(_xlfn.SINGLE(CrossingIdentifierDescription)),""," ["&amp;_xlfn.SINGLE(CrossingIdentifierDescription)&amp;"]")," (",_xlfn.SINGLE(PXID),")"))</f>
        <v>PRIVATE ROAD [ROAD] (T5029.0)</v>
      </c>
      <c r="G40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04" s="1" t="s">
        <v>4789</v>
      </c>
      <c r="N404" s="1">
        <v>1047784.76</v>
      </c>
      <c r="O404" s="1" t="s">
        <v>3023</v>
      </c>
      <c r="P404" s="1" t="s">
        <v>3200</v>
      </c>
      <c r="Q404" s="1" t="s">
        <v>3199</v>
      </c>
      <c r="R404" s="1" t="s">
        <v>3019</v>
      </c>
      <c r="S404" s="1" t="s">
        <v>3019</v>
      </c>
      <c r="T404" s="1" t="s">
        <v>3093</v>
      </c>
      <c r="U404" s="1" t="s">
        <v>3040</v>
      </c>
      <c r="V404" s="1" t="s">
        <v>3168</v>
      </c>
      <c r="W404" s="1" t="s">
        <v>3176</v>
      </c>
      <c r="Y404" s="1">
        <v>43977.908171296294</v>
      </c>
      <c r="Z404" s="1">
        <v>44645</v>
      </c>
      <c r="AA404" s="1">
        <v>401768</v>
      </c>
      <c r="AB404" s="1">
        <v>44648.866053240738</v>
      </c>
      <c r="AC404" s="1" t="s">
        <v>4788</v>
      </c>
      <c r="AD404" s="1" t="s">
        <v>3041</v>
      </c>
      <c r="AE404" s="1">
        <v>5029</v>
      </c>
      <c r="AF404" s="1">
        <v>0</v>
      </c>
      <c r="AG404" s="1" t="s">
        <v>3040</v>
      </c>
      <c r="AI404" s="1" t="s">
        <v>3011</v>
      </c>
      <c r="AK404" s="1" t="s">
        <v>3039</v>
      </c>
      <c r="AL404" s="1" t="s">
        <v>3009</v>
      </c>
      <c r="AM404" s="1" t="s">
        <v>735</v>
      </c>
      <c r="AY404" s="1" t="s">
        <v>2995</v>
      </c>
      <c r="AZ404" s="1" t="s">
        <v>4277</v>
      </c>
      <c r="BA404" s="1">
        <v>608403.57200000004</v>
      </c>
      <c r="BB404" s="1">
        <v>5469121.9129999997</v>
      </c>
      <c r="BC404" s="1">
        <v>10</v>
      </c>
      <c r="BN404" s="1" t="s">
        <v>3004</v>
      </c>
      <c r="BO404" s="1" t="s">
        <v>3578</v>
      </c>
      <c r="BP404" s="1" t="s">
        <v>1981</v>
      </c>
      <c r="BQ404" s="1" t="s">
        <v>4584</v>
      </c>
      <c r="BR404" s="1" t="s">
        <v>3081</v>
      </c>
      <c r="BS404" s="1" t="s">
        <v>4766</v>
      </c>
      <c r="BT404" s="1" t="s">
        <v>4765</v>
      </c>
      <c r="BV404" s="1" t="s">
        <v>2997</v>
      </c>
      <c r="BW404" s="1" t="s">
        <v>3002</v>
      </c>
      <c r="BX404" s="1" t="s">
        <v>3038</v>
      </c>
      <c r="BY404" s="1" t="s">
        <v>2995</v>
      </c>
      <c r="CB404" s="1" t="s">
        <v>3037</v>
      </c>
      <c r="CC404" s="1" t="s">
        <v>3036</v>
      </c>
      <c r="CD404" s="1" t="s">
        <v>3035</v>
      </c>
      <c r="CO404" s="1" t="s">
        <v>3065</v>
      </c>
      <c r="CP404" s="1" t="s">
        <v>4787</v>
      </c>
    </row>
    <row r="405" spans="1:104" x14ac:dyDescent="0.2">
      <c r="A405" s="1">
        <f t="shared" si="30"/>
        <v>1047813.26</v>
      </c>
      <c r="C405" s="1" t="str">
        <f t="shared" si="31"/>
        <v>RD</v>
      </c>
      <c r="D405" s="12">
        <f>INDEX(families!$A:$A,MATCH(E405,families!$B:$B,0))</f>
        <v>31</v>
      </c>
      <c r="E405" s="2" t="str">
        <f t="shared" si="32"/>
        <v>RD</v>
      </c>
      <c r="F405" s="1" t="str">
        <f>IF(_xlfn.SINGLE('~10 Other Crossings'!TypeCL)="WC","",_xlfn.CONCAT(UPPER(_xlfn.SINGLE(Description)),IF(ISBLANK(_xlfn.SINGLE(CrossingIdentifierDescription)),""," ["&amp;_xlfn.SINGLE(CrossingIdentifierDescription)&amp;"]")," (",_xlfn.SINGLE(PXID),")"))</f>
        <v>PRIVATE ROAD [ROAD] (T5030.0)</v>
      </c>
      <c r="G40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05" s="1" t="s">
        <v>4786</v>
      </c>
      <c r="N405" s="1">
        <v>1047813.26</v>
      </c>
      <c r="O405" s="1" t="s">
        <v>3023</v>
      </c>
      <c r="P405" s="1" t="s">
        <v>3200</v>
      </c>
      <c r="Q405" s="1" t="s">
        <v>3199</v>
      </c>
      <c r="R405" s="1" t="s">
        <v>3019</v>
      </c>
      <c r="S405" s="1" t="s">
        <v>3019</v>
      </c>
      <c r="T405" s="1" t="s">
        <v>3093</v>
      </c>
      <c r="U405" s="1" t="s">
        <v>3040</v>
      </c>
      <c r="V405" s="1" t="s">
        <v>3168</v>
      </c>
      <c r="W405" s="1" t="s">
        <v>3176</v>
      </c>
      <c r="Y405" s="1">
        <v>43977.908171296294</v>
      </c>
      <c r="Z405" s="1">
        <v>44645</v>
      </c>
      <c r="AA405" s="1">
        <v>401768</v>
      </c>
      <c r="AB405" s="1">
        <v>44648.866053240738</v>
      </c>
      <c r="AC405" s="1" t="s">
        <v>4785</v>
      </c>
      <c r="AD405" s="1" t="s">
        <v>3041</v>
      </c>
      <c r="AE405" s="1">
        <v>5030</v>
      </c>
      <c r="AF405" s="1">
        <v>0</v>
      </c>
      <c r="AG405" s="1" t="s">
        <v>3040</v>
      </c>
      <c r="AI405" s="1" t="s">
        <v>3011</v>
      </c>
      <c r="AK405" s="1" t="s">
        <v>3039</v>
      </c>
      <c r="AL405" s="1" t="s">
        <v>3009</v>
      </c>
      <c r="AM405" s="1" t="s">
        <v>735</v>
      </c>
      <c r="AY405" s="1" t="s">
        <v>2995</v>
      </c>
      <c r="AZ405" s="1" t="s">
        <v>4277</v>
      </c>
      <c r="BA405" s="1">
        <v>608375.19400000002</v>
      </c>
      <c r="BB405" s="1">
        <v>5469119.2220000001</v>
      </c>
      <c r="BC405" s="1">
        <v>10</v>
      </c>
      <c r="BN405" s="1" t="s">
        <v>3004</v>
      </c>
      <c r="BO405" s="1" t="s">
        <v>3578</v>
      </c>
      <c r="BP405" s="1" t="s">
        <v>1981</v>
      </c>
      <c r="BQ405" s="1" t="s">
        <v>4584</v>
      </c>
      <c r="BR405" s="1" t="s">
        <v>3081</v>
      </c>
      <c r="BS405" s="1" t="s">
        <v>4766</v>
      </c>
      <c r="BT405" s="1" t="s">
        <v>4765</v>
      </c>
      <c r="BV405" s="1" t="s">
        <v>2997</v>
      </c>
      <c r="BW405" s="1" t="s">
        <v>3002</v>
      </c>
      <c r="BX405" s="1" t="s">
        <v>3038</v>
      </c>
      <c r="BY405" s="1" t="s">
        <v>2995</v>
      </c>
      <c r="CB405" s="1" t="s">
        <v>3037</v>
      </c>
      <c r="CC405" s="1" t="s">
        <v>3036</v>
      </c>
      <c r="CD405" s="1" t="s">
        <v>3035</v>
      </c>
      <c r="CO405" s="1" t="s">
        <v>3065</v>
      </c>
      <c r="CP405" s="1" t="s">
        <v>4784</v>
      </c>
      <c r="CZ405" s="1" t="s">
        <v>4617</v>
      </c>
    </row>
    <row r="406" spans="1:104" x14ac:dyDescent="0.2">
      <c r="A406" s="1">
        <f t="shared" si="30"/>
        <v>1047840.98</v>
      </c>
      <c r="C406" s="1" t="str">
        <f t="shared" si="31"/>
        <v>SA</v>
      </c>
      <c r="D406" s="12">
        <f>INDEX(families!$A:$A,MATCH(E406,families!$B:$B,0))</f>
        <v>33</v>
      </c>
      <c r="E406" s="2" t="str">
        <f t="shared" si="32"/>
        <v>SA</v>
      </c>
      <c r="F406" s="1" t="str">
        <f>IF(_xlfn.SINGLE('~10 Other Crossings'!TypeCL)="WC","",_xlfn.CONCAT(UPPER(_xlfn.SINGLE(Description)),IF(ISBLANK(_xlfn.SINGLE(CrossingIdentifierDescription)),""," ["&amp;_xlfn.SINGLE(CrossingIdentifierDescription)&amp;"]")," (",_xlfn.SINGLE(PXID),")"))</f>
        <v>PRIVATE BURIED SANITARY PIPE (P7460.0)</v>
      </c>
      <c r="G40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06" s="1" t="s">
        <v>4783</v>
      </c>
      <c r="N406" s="1">
        <v>1047840.98</v>
      </c>
      <c r="O406" s="1" t="s">
        <v>3023</v>
      </c>
      <c r="R406" s="1" t="s">
        <v>3019</v>
      </c>
      <c r="S406" s="1" t="s">
        <v>3019</v>
      </c>
      <c r="T406" s="1" t="s">
        <v>3093</v>
      </c>
      <c r="U406" s="1" t="s">
        <v>3017</v>
      </c>
      <c r="V406" s="1" t="s">
        <v>4782</v>
      </c>
      <c r="W406" s="1" t="s">
        <v>3176</v>
      </c>
      <c r="Y406" s="1">
        <v>44608.784594907411</v>
      </c>
      <c r="Z406" s="1">
        <v>44645</v>
      </c>
      <c r="AA406" s="1">
        <v>401768</v>
      </c>
      <c r="AB406" s="1">
        <v>44655.881388888891</v>
      </c>
      <c r="AC406" s="1" t="s">
        <v>4781</v>
      </c>
      <c r="AD406" s="1" t="s">
        <v>3013</v>
      </c>
      <c r="AE406" s="1">
        <v>7460</v>
      </c>
      <c r="AF406" s="1">
        <v>0</v>
      </c>
      <c r="AI406" s="1" t="s">
        <v>3011</v>
      </c>
      <c r="AK406" s="1" t="s">
        <v>3010</v>
      </c>
      <c r="AL406" s="1" t="s">
        <v>3009</v>
      </c>
      <c r="AM406" s="1" t="s">
        <v>4554</v>
      </c>
      <c r="AN406" s="1" t="s">
        <v>4034</v>
      </c>
      <c r="AT406" s="1" t="s">
        <v>3006</v>
      </c>
      <c r="AY406" s="1" t="s">
        <v>2995</v>
      </c>
      <c r="AZ406" s="1" t="s">
        <v>4277</v>
      </c>
      <c r="BA406" s="1">
        <v>608347.68999999994</v>
      </c>
      <c r="BB406" s="1">
        <v>5469115.6600000001</v>
      </c>
      <c r="BC406" s="1">
        <v>10</v>
      </c>
      <c r="BN406" s="1" t="s">
        <v>3004</v>
      </c>
      <c r="BO406" s="1" t="s">
        <v>3578</v>
      </c>
      <c r="BP406" s="1" t="s">
        <v>1981</v>
      </c>
      <c r="BQ406" s="1" t="s">
        <v>4584</v>
      </c>
      <c r="BR406" s="1" t="s">
        <v>3081</v>
      </c>
      <c r="BS406" s="1" t="s">
        <v>4766</v>
      </c>
      <c r="BT406" s="1" t="s">
        <v>4765</v>
      </c>
      <c r="BU406" s="1">
        <v>0.69199999999999995</v>
      </c>
      <c r="BV406" s="1" t="s">
        <v>2997</v>
      </c>
      <c r="BW406" s="1" t="s">
        <v>1503</v>
      </c>
      <c r="BX406" s="1" t="s">
        <v>2996</v>
      </c>
      <c r="BY406" s="1" t="s">
        <v>2995</v>
      </c>
      <c r="CB406" s="1" t="s">
        <v>2994</v>
      </c>
      <c r="CC406" s="1" t="s">
        <v>2993</v>
      </c>
      <c r="CD406" s="1" t="s">
        <v>2992</v>
      </c>
      <c r="CO406" s="1" t="s">
        <v>3065</v>
      </c>
      <c r="CP406" s="1" t="s">
        <v>4780</v>
      </c>
      <c r="CZ406" s="1" t="s">
        <v>4608</v>
      </c>
    </row>
    <row r="407" spans="1:104" x14ac:dyDescent="0.2">
      <c r="A407" s="1">
        <f t="shared" si="30"/>
        <v>1047861.09</v>
      </c>
      <c r="C407" s="1" t="str">
        <f t="shared" si="31"/>
        <v>UN</v>
      </c>
      <c r="D407" s="12">
        <f>INDEX(families!$A:$A,MATCH(E407,families!$B:$B,0))</f>
        <v>37</v>
      </c>
      <c r="E407" s="2" t="str">
        <f t="shared" si="32"/>
        <v>UN</v>
      </c>
      <c r="F407" s="1" t="str">
        <f>IF(_xlfn.SINGLE('~10 Other Crossings'!TypeCL)="WC","",_xlfn.CONCAT(UPPER(_xlfn.SINGLE(Description)),IF(ISBLANK(_xlfn.SINGLE(CrossingIdentifierDescription)),""," ["&amp;_xlfn.SINGLE(CrossingIdentifierDescription)&amp;"]")," (",_xlfn.SINGLE(PXID),")"))</f>
        <v>BURIED PIPE (P7461.0)</v>
      </c>
      <c r="G40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07" s="1" t="s">
        <v>4779</v>
      </c>
      <c r="N407" s="1">
        <v>1047861.09</v>
      </c>
      <c r="O407" s="1" t="s">
        <v>3023</v>
      </c>
      <c r="R407" s="1" t="s">
        <v>3019</v>
      </c>
      <c r="S407" s="1" t="s">
        <v>3019</v>
      </c>
      <c r="T407" s="1" t="s">
        <v>3093</v>
      </c>
      <c r="U407" s="1" t="s">
        <v>3017</v>
      </c>
      <c r="V407" s="1" t="s">
        <v>3017</v>
      </c>
      <c r="W407" s="1" t="s">
        <v>3176</v>
      </c>
      <c r="Y407" s="1">
        <v>44608.784594907411</v>
      </c>
      <c r="Z407" s="1">
        <v>44645</v>
      </c>
      <c r="AA407" s="1">
        <v>401768</v>
      </c>
      <c r="AB407" s="1">
        <v>44655.881388888891</v>
      </c>
      <c r="AC407" s="1" t="s">
        <v>4778</v>
      </c>
      <c r="AD407" s="1" t="s">
        <v>3013</v>
      </c>
      <c r="AE407" s="1">
        <v>7461</v>
      </c>
      <c r="AF407" s="1">
        <v>0</v>
      </c>
      <c r="AI407" s="1" t="s">
        <v>3011</v>
      </c>
      <c r="AK407" s="1" t="s">
        <v>3010</v>
      </c>
      <c r="AL407" s="1" t="s">
        <v>3009</v>
      </c>
      <c r="AM407" s="1" t="s">
        <v>3066</v>
      </c>
      <c r="AN407" s="1" t="s">
        <v>4777</v>
      </c>
      <c r="AT407" s="1" t="s">
        <v>3006</v>
      </c>
      <c r="AY407" s="1" t="s">
        <v>2995</v>
      </c>
      <c r="AZ407" s="1" t="s">
        <v>4277</v>
      </c>
      <c r="BA407" s="1">
        <v>608327.67000000004</v>
      </c>
      <c r="BB407" s="1">
        <v>5469113.7699999996</v>
      </c>
      <c r="BC407" s="1">
        <v>10</v>
      </c>
      <c r="BN407" s="1" t="s">
        <v>3004</v>
      </c>
      <c r="BO407" s="1" t="s">
        <v>3578</v>
      </c>
      <c r="BP407" s="1" t="s">
        <v>1981</v>
      </c>
      <c r="BQ407" s="1" t="s">
        <v>4584</v>
      </c>
      <c r="BR407" s="1" t="s">
        <v>3081</v>
      </c>
      <c r="BS407" s="1" t="s">
        <v>4766</v>
      </c>
      <c r="BT407" s="1" t="s">
        <v>4765</v>
      </c>
      <c r="BU407" s="1">
        <v>0.222</v>
      </c>
      <c r="BV407" s="1" t="s">
        <v>2997</v>
      </c>
      <c r="BW407" s="1" t="s">
        <v>1503</v>
      </c>
      <c r="BX407" s="1" t="s">
        <v>2996</v>
      </c>
      <c r="BY407" s="1" t="s">
        <v>2995</v>
      </c>
      <c r="CB407" s="1" t="s">
        <v>2994</v>
      </c>
      <c r="CC407" s="1" t="s">
        <v>2993</v>
      </c>
      <c r="CD407" s="1" t="s">
        <v>2992</v>
      </c>
      <c r="CO407" s="1" t="s">
        <v>3065</v>
      </c>
      <c r="CP407" s="1" t="s">
        <v>4776</v>
      </c>
      <c r="CZ407" s="1" t="s">
        <v>4603</v>
      </c>
    </row>
    <row r="408" spans="1:104" x14ac:dyDescent="0.2">
      <c r="A408" s="1">
        <f t="shared" si="30"/>
        <v>1047866.51</v>
      </c>
      <c r="C408" s="1" t="str">
        <f t="shared" si="31"/>
        <v>RD</v>
      </c>
      <c r="D408" s="12">
        <f>INDEX(families!$A:$A,MATCH(E408,families!$B:$B,0))</f>
        <v>31</v>
      </c>
      <c r="E408" s="2" t="str">
        <f t="shared" si="32"/>
        <v>RD</v>
      </c>
      <c r="F408" s="1" t="str">
        <f>IF(_xlfn.SINGLE('~10 Other Crossings'!TypeCL)="WC","",_xlfn.CONCAT(UPPER(_xlfn.SINGLE(Description)),IF(ISBLANK(_xlfn.SINGLE(CrossingIdentifierDescription)),""," ["&amp;_xlfn.SINGLE(CrossingIdentifierDescription)&amp;"]")," (",_xlfn.SINGLE(PXID),")"))</f>
        <v>PRIVATE ROAD [ROAD] (T5031.0)</v>
      </c>
      <c r="G40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08" s="1" t="s">
        <v>4775</v>
      </c>
      <c r="N408" s="1">
        <v>1047866.51</v>
      </c>
      <c r="O408" s="1" t="s">
        <v>3023</v>
      </c>
      <c r="P408" s="1" t="s">
        <v>3200</v>
      </c>
      <c r="Q408" s="1" t="s">
        <v>3199</v>
      </c>
      <c r="R408" s="1" t="s">
        <v>3019</v>
      </c>
      <c r="S408" s="1" t="s">
        <v>3019</v>
      </c>
      <c r="T408" s="1" t="s">
        <v>3093</v>
      </c>
      <c r="U408" s="1" t="s">
        <v>3040</v>
      </c>
      <c r="V408" s="1" t="s">
        <v>3168</v>
      </c>
      <c r="W408" s="1" t="s">
        <v>3176</v>
      </c>
      <c r="Y408" s="1">
        <v>43977.908171296294</v>
      </c>
      <c r="Z408" s="1">
        <v>44645</v>
      </c>
      <c r="AA408" s="1">
        <v>401768</v>
      </c>
      <c r="AB408" s="1">
        <v>44648.866053240738</v>
      </c>
      <c r="AC408" s="1" t="s">
        <v>4774</v>
      </c>
      <c r="AD408" s="1" t="s">
        <v>3041</v>
      </c>
      <c r="AE408" s="1">
        <v>5031</v>
      </c>
      <c r="AF408" s="1">
        <v>0</v>
      </c>
      <c r="AG408" s="1" t="s">
        <v>3040</v>
      </c>
      <c r="AI408" s="1" t="s">
        <v>3011</v>
      </c>
      <c r="AK408" s="1" t="s">
        <v>3039</v>
      </c>
      <c r="AL408" s="1" t="s">
        <v>3009</v>
      </c>
      <c r="AM408" s="1" t="s">
        <v>735</v>
      </c>
      <c r="AY408" s="1" t="s">
        <v>2995</v>
      </c>
      <c r="AZ408" s="1" t="s">
        <v>4277</v>
      </c>
      <c r="BA408" s="1">
        <v>608322.18900000001</v>
      </c>
      <c r="BB408" s="1">
        <v>5469114.199</v>
      </c>
      <c r="BC408" s="1">
        <v>10</v>
      </c>
      <c r="BN408" s="1" t="s">
        <v>3004</v>
      </c>
      <c r="BO408" s="1" t="s">
        <v>3578</v>
      </c>
      <c r="BP408" s="1" t="s">
        <v>1981</v>
      </c>
      <c r="BQ408" s="1" t="s">
        <v>4584</v>
      </c>
      <c r="BR408" s="1" t="s">
        <v>1616</v>
      </c>
      <c r="BS408" s="1" t="s">
        <v>4766</v>
      </c>
      <c r="BT408" s="1" t="s">
        <v>4765</v>
      </c>
      <c r="BV408" s="1" t="s">
        <v>2997</v>
      </c>
      <c r="BW408" s="1" t="s">
        <v>3002</v>
      </c>
      <c r="BX408" s="1" t="s">
        <v>3038</v>
      </c>
      <c r="BY408" s="1" t="s">
        <v>2995</v>
      </c>
      <c r="CB408" s="1" t="s">
        <v>3037</v>
      </c>
      <c r="CC408" s="1" t="s">
        <v>3036</v>
      </c>
      <c r="CD408" s="1" t="s">
        <v>3035</v>
      </c>
      <c r="CO408" s="1" t="s">
        <v>3065</v>
      </c>
      <c r="CP408" s="1" t="s">
        <v>4773</v>
      </c>
      <c r="CZ408" s="1" t="s">
        <v>4596</v>
      </c>
    </row>
    <row r="409" spans="1:104" x14ac:dyDescent="0.2">
      <c r="A409" s="1">
        <f t="shared" si="30"/>
        <v>1047886.41</v>
      </c>
      <c r="C409" s="1" t="str">
        <f t="shared" si="31"/>
        <v>UE</v>
      </c>
      <c r="D409" s="12">
        <f>INDEX(families!$A:$A,MATCH(E409,families!$B:$B,0))</f>
        <v>36</v>
      </c>
      <c r="E409" s="2" t="str">
        <f t="shared" si="32"/>
        <v>UE</v>
      </c>
      <c r="F409" s="1" t="str">
        <f>IF(_xlfn.SINGLE('~10 Other Crossings'!TypeCL)="WC","",_xlfn.CONCAT(UPPER(_xlfn.SINGLE(Description)),IF(ISBLANK(_xlfn.SINGLE(CrossingIdentifierDescription)),""," ["&amp;_xlfn.SINGLE(CrossingIdentifierDescription)&amp;"]")," (",_xlfn.SINGLE(PXID),")"))</f>
        <v>PRIVATE U/G CABLE (U7497.0)</v>
      </c>
      <c r="G40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09" s="1" t="s">
        <v>4772</v>
      </c>
      <c r="N409" s="1">
        <v>1047886.41</v>
      </c>
      <c r="O409" s="1" t="s">
        <v>3023</v>
      </c>
      <c r="R409" s="1" t="s">
        <v>3019</v>
      </c>
      <c r="S409" s="1" t="s">
        <v>3019</v>
      </c>
      <c r="T409" s="1" t="s">
        <v>3093</v>
      </c>
      <c r="U409" s="1" t="s">
        <v>3059</v>
      </c>
      <c r="V409" s="1" t="s">
        <v>4771</v>
      </c>
      <c r="W409" s="1" t="s">
        <v>3176</v>
      </c>
      <c r="Y409" s="1">
        <v>44589.732268518521</v>
      </c>
      <c r="Z409" s="1">
        <v>44645</v>
      </c>
      <c r="AA409" s="1">
        <v>401768</v>
      </c>
      <c r="AB409" s="1">
        <v>44648.866111111114</v>
      </c>
      <c r="AC409" s="1" t="s">
        <v>4770</v>
      </c>
      <c r="AD409" s="1" t="s">
        <v>3056</v>
      </c>
      <c r="AE409" s="1">
        <v>7497</v>
      </c>
      <c r="AF409" s="1">
        <v>0</v>
      </c>
      <c r="AH409" s="1" t="s">
        <v>3086</v>
      </c>
      <c r="AI409" s="1" t="s">
        <v>3011</v>
      </c>
      <c r="AK409" s="1" t="s">
        <v>3010</v>
      </c>
      <c r="AL409" s="1" t="s">
        <v>3009</v>
      </c>
      <c r="AM409" s="1" t="s">
        <v>3054</v>
      </c>
      <c r="AS409" s="1" t="s">
        <v>3006</v>
      </c>
      <c r="AT409" s="1" t="s">
        <v>3006</v>
      </c>
      <c r="AY409" s="1" t="s">
        <v>2995</v>
      </c>
      <c r="AZ409" s="1" t="s">
        <v>4277</v>
      </c>
      <c r="BA409" s="1">
        <v>608302.42100161</v>
      </c>
      <c r="BB409" s="1">
        <v>5469111.8507212698</v>
      </c>
      <c r="BC409" s="1">
        <v>10</v>
      </c>
      <c r="BN409" s="1" t="s">
        <v>3004</v>
      </c>
      <c r="BO409" s="1" t="s">
        <v>3578</v>
      </c>
      <c r="BP409" s="1" t="s">
        <v>1981</v>
      </c>
      <c r="BQ409" s="1" t="s">
        <v>4584</v>
      </c>
      <c r="BR409" s="1" t="s">
        <v>1616</v>
      </c>
      <c r="BS409" s="1" t="s">
        <v>4766</v>
      </c>
      <c r="BT409" s="1" t="s">
        <v>4765</v>
      </c>
      <c r="BV409" s="1" t="s">
        <v>2997</v>
      </c>
      <c r="BW409" s="1" t="s">
        <v>1968</v>
      </c>
      <c r="BX409" s="1" t="s">
        <v>3053</v>
      </c>
      <c r="BY409" s="1" t="s">
        <v>2995</v>
      </c>
      <c r="CB409" s="1" t="s">
        <v>3052</v>
      </c>
      <c r="CC409" s="1" t="s">
        <v>3051</v>
      </c>
      <c r="CD409" s="1" t="s">
        <v>3050</v>
      </c>
      <c r="CO409" s="1" t="s">
        <v>3065</v>
      </c>
      <c r="CP409" s="1" t="s">
        <v>4769</v>
      </c>
      <c r="CZ409" s="1" t="s">
        <v>4589</v>
      </c>
    </row>
    <row r="410" spans="1:104" x14ac:dyDescent="0.2">
      <c r="A410" s="1">
        <f t="shared" si="30"/>
        <v>1047886.41</v>
      </c>
      <c r="C410" s="1" t="str">
        <f t="shared" si="31"/>
        <v>WD</v>
      </c>
      <c r="D410" s="12">
        <f>INDEX(families!$A:$A,MATCH(E410,families!$B:$B,0))</f>
        <v>39</v>
      </c>
      <c r="E410" s="2" t="str">
        <f t="shared" si="32"/>
        <v>WD</v>
      </c>
      <c r="F410" s="1" t="str">
        <f>IF(_xlfn.SINGLE('~10 Other Crossings'!TypeCL)="WC","",_xlfn.CONCAT(UPPER(_xlfn.SINGLE(Description)),IF(ISBLANK(_xlfn.SINGLE(CrossingIdentifierDescription)),""," ["&amp;_xlfn.SINGLE(CrossingIdentifierDescription)&amp;"]")," (",_xlfn.SINGLE(PXID),")"))</f>
        <v>PRIVATE BURIED WATER PIPE (P7301.0)</v>
      </c>
      <c r="G41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10" s="1" t="s">
        <v>4768</v>
      </c>
      <c r="N410" s="1">
        <v>1047886.41</v>
      </c>
      <c r="O410" s="1" t="s">
        <v>3023</v>
      </c>
      <c r="R410" s="1" t="s">
        <v>3019</v>
      </c>
      <c r="S410" s="1" t="s">
        <v>3019</v>
      </c>
      <c r="T410" s="1" t="s">
        <v>3093</v>
      </c>
      <c r="U410" s="1" t="s">
        <v>3017</v>
      </c>
      <c r="V410" s="1" t="s">
        <v>3177</v>
      </c>
      <c r="W410" s="1" t="s">
        <v>3176</v>
      </c>
      <c r="Y410" s="1">
        <v>44589.7419212963</v>
      </c>
      <c r="Z410" s="1">
        <v>44645</v>
      </c>
      <c r="AA410" s="1">
        <v>401768</v>
      </c>
      <c r="AB410" s="1">
        <v>44655.881388888891</v>
      </c>
      <c r="AC410" s="1" t="s">
        <v>4767</v>
      </c>
      <c r="AD410" s="1" t="s">
        <v>3013</v>
      </c>
      <c r="AE410" s="1">
        <v>7301</v>
      </c>
      <c r="AF410" s="1">
        <v>0</v>
      </c>
      <c r="AH410" s="1" t="s">
        <v>3086</v>
      </c>
      <c r="AI410" s="1" t="s">
        <v>3011</v>
      </c>
      <c r="AK410" s="1" t="s">
        <v>3010</v>
      </c>
      <c r="AL410" s="1" t="s">
        <v>3009</v>
      </c>
      <c r="AM410" s="1" t="s">
        <v>3174</v>
      </c>
      <c r="AS410" s="1" t="s">
        <v>3006</v>
      </c>
      <c r="AT410" s="1" t="s">
        <v>3006</v>
      </c>
      <c r="AY410" s="1" t="s">
        <v>2995</v>
      </c>
      <c r="AZ410" s="1" t="s">
        <v>4277</v>
      </c>
      <c r="BA410" s="1">
        <v>608302.42100161</v>
      </c>
      <c r="BB410" s="1">
        <v>5469111.8507212698</v>
      </c>
      <c r="BC410" s="1">
        <v>10</v>
      </c>
      <c r="BN410" s="1" t="s">
        <v>3004</v>
      </c>
      <c r="BO410" s="1" t="s">
        <v>3578</v>
      </c>
      <c r="BP410" s="1" t="s">
        <v>1981</v>
      </c>
      <c r="BQ410" s="1" t="s">
        <v>4584</v>
      </c>
      <c r="BR410" s="1" t="s">
        <v>1616</v>
      </c>
      <c r="BS410" s="1" t="s">
        <v>4766</v>
      </c>
      <c r="BT410" s="1" t="s">
        <v>4765</v>
      </c>
      <c r="BV410" s="1" t="s">
        <v>2997</v>
      </c>
      <c r="BW410" s="1" t="s">
        <v>1503</v>
      </c>
      <c r="BX410" s="1" t="s">
        <v>2996</v>
      </c>
      <c r="BY410" s="1" t="s">
        <v>2995</v>
      </c>
      <c r="CB410" s="1" t="s">
        <v>2994</v>
      </c>
      <c r="CC410" s="1" t="s">
        <v>2993</v>
      </c>
      <c r="CD410" s="1" t="s">
        <v>2992</v>
      </c>
      <c r="CO410" s="1" t="s">
        <v>3065</v>
      </c>
      <c r="CP410" s="1" t="s">
        <v>4764</v>
      </c>
    </row>
    <row r="411" spans="1:104" x14ac:dyDescent="0.2">
      <c r="A411" s="1">
        <f t="shared" si="30"/>
        <v>1047927.97</v>
      </c>
      <c r="C411" s="1" t="str">
        <f t="shared" si="31"/>
        <v>RD</v>
      </c>
      <c r="D411" s="12">
        <f>INDEX(families!$A:$A,MATCH(E411,families!$B:$B,0))</f>
        <v>31</v>
      </c>
      <c r="E411" s="2" t="str">
        <f t="shared" si="32"/>
        <v>RD</v>
      </c>
      <c r="F411" s="1" t="str">
        <f>IF(_xlfn.SINGLE('~10 Other Crossings'!TypeCL)="WC","",_xlfn.CONCAT(UPPER(_xlfn.SINGLE(Description)),IF(ISBLANK(_xlfn.SINGLE(CrossingIdentifierDescription)),""," ["&amp;_xlfn.SINGLE(CrossingIdentifierDescription)&amp;"]")," (",_xlfn.SINGLE(PXID),")"))</f>
        <v>PRIVATE ROAD (T5221.0)</v>
      </c>
      <c r="G41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11" s="1" t="s">
        <v>4763</v>
      </c>
      <c r="N411" s="1">
        <v>1047927.97</v>
      </c>
      <c r="O411" s="1" t="s">
        <v>3023</v>
      </c>
      <c r="P411" s="1" t="s">
        <v>3384</v>
      </c>
      <c r="Q411" s="1" t="s">
        <v>3383</v>
      </c>
      <c r="R411" s="1" t="s">
        <v>3019</v>
      </c>
      <c r="S411" s="1" t="s">
        <v>3019</v>
      </c>
      <c r="T411" s="1" t="s">
        <v>3093</v>
      </c>
      <c r="U411" s="1" t="s">
        <v>3040</v>
      </c>
      <c r="V411" s="1" t="s">
        <v>3168</v>
      </c>
      <c r="W411" s="1" t="s">
        <v>3176</v>
      </c>
      <c r="Y411" s="1">
        <v>44167.939166666663</v>
      </c>
      <c r="Z411" s="1">
        <v>44645</v>
      </c>
      <c r="AA411" s="1">
        <v>401768</v>
      </c>
      <c r="AB411" s="1">
        <v>44648.866087962961</v>
      </c>
      <c r="AC411" s="1" t="s">
        <v>4762</v>
      </c>
      <c r="AD411" s="1" t="s">
        <v>3041</v>
      </c>
      <c r="AE411" s="1">
        <v>5221</v>
      </c>
      <c r="AF411" s="1">
        <v>0</v>
      </c>
      <c r="AI411" s="1" t="s">
        <v>3011</v>
      </c>
      <c r="AK411" s="1" t="s">
        <v>3039</v>
      </c>
      <c r="AL411" s="1" t="s">
        <v>3009</v>
      </c>
      <c r="AM411" s="1" t="s">
        <v>735</v>
      </c>
      <c r="AS411" s="1" t="s">
        <v>3006</v>
      </c>
      <c r="AY411" s="1" t="s">
        <v>2995</v>
      </c>
      <c r="AZ411" s="1" t="s">
        <v>4277</v>
      </c>
      <c r="BA411" s="1">
        <v>608261.005</v>
      </c>
      <c r="BB411" s="1">
        <v>5469108.3310000002</v>
      </c>
      <c r="BC411" s="1">
        <v>10</v>
      </c>
      <c r="BN411" s="1" t="s">
        <v>3004</v>
      </c>
      <c r="BO411" s="1" t="s">
        <v>3578</v>
      </c>
      <c r="BP411" s="1" t="s">
        <v>1981</v>
      </c>
      <c r="BQ411" s="1" t="s">
        <v>4584</v>
      </c>
      <c r="BR411" s="1" t="s">
        <v>1616</v>
      </c>
      <c r="BS411" s="1" t="s">
        <v>4761</v>
      </c>
      <c r="BT411" s="1" t="s">
        <v>4760</v>
      </c>
      <c r="BV411" s="1" t="s">
        <v>2997</v>
      </c>
      <c r="BW411" s="1" t="s">
        <v>3002</v>
      </c>
      <c r="BX411" s="1" t="s">
        <v>3038</v>
      </c>
      <c r="BY411" s="1" t="s">
        <v>2995</v>
      </c>
      <c r="CB411" s="1" t="s">
        <v>3037</v>
      </c>
      <c r="CC411" s="1" t="s">
        <v>3036</v>
      </c>
      <c r="CD411" s="1" t="s">
        <v>3035</v>
      </c>
      <c r="CO411" s="1" t="s">
        <v>3065</v>
      </c>
      <c r="CP411" s="1" t="s">
        <v>4759</v>
      </c>
    </row>
    <row r="412" spans="1:104" x14ac:dyDescent="0.2">
      <c r="A412" s="1">
        <f t="shared" si="30"/>
        <v>1048046.03</v>
      </c>
      <c r="C412" s="1" t="str">
        <f t="shared" si="31"/>
        <v>WD</v>
      </c>
      <c r="D412" s="12">
        <f>INDEX(families!$A:$A,MATCH(E412,families!$B:$B,0))</f>
        <v>39</v>
      </c>
      <c r="E412" s="2" t="str">
        <f t="shared" si="32"/>
        <v>WD</v>
      </c>
      <c r="F412" s="1" t="str">
        <f>IF(_xlfn.SINGLE('~10 Other Crossings'!TypeCL)="WC","",_xlfn.CONCAT(UPPER(_xlfn.SINGLE(Description)),IF(ISBLANK(_xlfn.SINGLE(CrossingIdentifierDescription)),""," ["&amp;_xlfn.SINGLE(CrossingIdentifierDescription)&amp;"]")," (",_xlfn.SINGLE(PXID),")"))</f>
        <v>PRIVATE BURIED WATER PIPE [BURIED PIPE] (P5750.0)</v>
      </c>
      <c r="G41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01-13283-M002-XH0330601</v>
      </c>
      <c r="M412" s="1" t="s">
        <v>4758</v>
      </c>
      <c r="N412" s="1">
        <v>1048046.03</v>
      </c>
      <c r="O412" s="1" t="s">
        <v>3023</v>
      </c>
      <c r="P412" s="1" t="s">
        <v>4753</v>
      </c>
      <c r="Q412" s="1" t="s">
        <v>4757</v>
      </c>
      <c r="R412" s="1" t="s">
        <v>3019</v>
      </c>
      <c r="S412" s="1" t="s">
        <v>3019</v>
      </c>
      <c r="T412" s="1" t="s">
        <v>3093</v>
      </c>
      <c r="U412" s="1" t="s">
        <v>3017</v>
      </c>
      <c r="V412" s="1" t="s">
        <v>3177</v>
      </c>
      <c r="W412" s="1" t="s">
        <v>3176</v>
      </c>
      <c r="Y412" s="1">
        <v>43977.908171296294</v>
      </c>
      <c r="Z412" s="1">
        <v>44645</v>
      </c>
      <c r="AA412" s="1">
        <v>401768</v>
      </c>
      <c r="AB412" s="1">
        <v>44649.946793981479</v>
      </c>
      <c r="AC412" s="1" t="s">
        <v>4756</v>
      </c>
      <c r="AD412" s="1" t="s">
        <v>3013</v>
      </c>
      <c r="AE412" s="1">
        <v>5750</v>
      </c>
      <c r="AF412" s="1">
        <v>0</v>
      </c>
      <c r="AG412" s="1" t="s">
        <v>3017</v>
      </c>
      <c r="AI412" s="1" t="s">
        <v>3087</v>
      </c>
      <c r="AK412" s="1" t="s">
        <v>3010</v>
      </c>
      <c r="AL412" s="1" t="s">
        <v>3009</v>
      </c>
      <c r="AM412" s="1" t="s">
        <v>3174</v>
      </c>
      <c r="AT412" s="1" t="s">
        <v>3006</v>
      </c>
      <c r="AY412" s="1" t="s">
        <v>3083</v>
      </c>
      <c r="AZ412" s="1" t="s">
        <v>4277</v>
      </c>
      <c r="BA412" s="1">
        <v>608143.48800000001</v>
      </c>
      <c r="BB412" s="1">
        <v>5469097.068</v>
      </c>
      <c r="BC412" s="1">
        <v>10</v>
      </c>
      <c r="BN412" s="1" t="s">
        <v>3004</v>
      </c>
      <c r="BO412" s="1" t="s">
        <v>3578</v>
      </c>
      <c r="BP412" s="1" t="s">
        <v>1981</v>
      </c>
      <c r="BQ412" s="1" t="s">
        <v>4584</v>
      </c>
      <c r="BR412" s="1" t="s">
        <v>1616</v>
      </c>
      <c r="BS412" s="1" t="s">
        <v>4708</v>
      </c>
      <c r="BT412" s="1" t="s">
        <v>4707</v>
      </c>
      <c r="BV412" s="1" t="s">
        <v>2997</v>
      </c>
      <c r="BY412" s="1" t="s">
        <v>2995</v>
      </c>
      <c r="CB412" s="1" t="s">
        <v>4719</v>
      </c>
      <c r="CD412" s="1" t="s">
        <v>3260</v>
      </c>
      <c r="CO412" s="1" t="s">
        <v>3065</v>
      </c>
      <c r="CP412" s="1" t="s">
        <v>4755</v>
      </c>
    </row>
    <row r="413" spans="1:104" x14ac:dyDescent="0.2">
      <c r="A413" s="1">
        <f t="shared" si="30"/>
        <v>1048046.03</v>
      </c>
      <c r="C413" s="1" t="str">
        <f t="shared" si="31"/>
        <v>UE</v>
      </c>
      <c r="D413" s="12">
        <f>INDEX(families!$A:$A,MATCH(E413,families!$B:$B,0))</f>
        <v>36</v>
      </c>
      <c r="E413" s="2" t="str">
        <f t="shared" si="32"/>
        <v>UE</v>
      </c>
      <c r="F413" s="1" t="str">
        <f>IF(_xlfn.SINGLE('~10 Other Crossings'!TypeCL)="WC","",_xlfn.CONCAT(UPPER(_xlfn.SINGLE(Description)),IF(ISBLANK(_xlfn.SINGLE(CrossingIdentifierDescription)),""," ["&amp;_xlfn.SINGLE(CrossingIdentifierDescription)&amp;"]")," (",_xlfn.SINGLE(PXID),")"))</f>
        <v>PRIVATE BURIED POWER CABLE [BURIED POWER CABLE] (U5931.0)</v>
      </c>
      <c r="G41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01-13283-M002-XH0330601</v>
      </c>
      <c r="M413" s="1" t="s">
        <v>4754</v>
      </c>
      <c r="N413" s="1">
        <v>1048046.03</v>
      </c>
      <c r="O413" s="1" t="s">
        <v>3023</v>
      </c>
      <c r="P413" s="1" t="s">
        <v>4753</v>
      </c>
      <c r="Q413" s="1" t="s">
        <v>4752</v>
      </c>
      <c r="R413" s="1" t="s">
        <v>3019</v>
      </c>
      <c r="S413" s="1" t="s">
        <v>3019</v>
      </c>
      <c r="T413" s="1" t="s">
        <v>3093</v>
      </c>
      <c r="U413" s="1" t="s">
        <v>3059</v>
      </c>
      <c r="V413" s="1" t="s">
        <v>4751</v>
      </c>
      <c r="W413" s="1" t="s">
        <v>3176</v>
      </c>
      <c r="Y413" s="1">
        <v>43977.908171296294</v>
      </c>
      <c r="Z413" s="1">
        <v>44645</v>
      </c>
      <c r="AA413" s="1">
        <v>401768</v>
      </c>
      <c r="AB413" s="1">
        <v>44649.946793981479</v>
      </c>
      <c r="AC413" s="1" t="s">
        <v>4750</v>
      </c>
      <c r="AD413" s="1" t="s">
        <v>3056</v>
      </c>
      <c r="AE413" s="1">
        <v>5931</v>
      </c>
      <c r="AF413" s="1">
        <v>0</v>
      </c>
      <c r="AG413" s="1" t="s">
        <v>3059</v>
      </c>
      <c r="AI413" s="1" t="s">
        <v>3087</v>
      </c>
      <c r="AK413" s="1" t="s">
        <v>3010</v>
      </c>
      <c r="AL413" s="1" t="s">
        <v>3009</v>
      </c>
      <c r="AM413" s="1" t="s">
        <v>3054</v>
      </c>
      <c r="AT413" s="1" t="s">
        <v>3006</v>
      </c>
      <c r="AY413" s="1" t="s">
        <v>3083</v>
      </c>
      <c r="AZ413" s="1" t="s">
        <v>4277</v>
      </c>
      <c r="BA413" s="1">
        <v>608143.48800000001</v>
      </c>
      <c r="BB413" s="1">
        <v>5469097.068</v>
      </c>
      <c r="BC413" s="1">
        <v>10</v>
      </c>
      <c r="BN413" s="1" t="s">
        <v>3004</v>
      </c>
      <c r="BO413" s="1" t="s">
        <v>3578</v>
      </c>
      <c r="BP413" s="1" t="s">
        <v>1981</v>
      </c>
      <c r="BQ413" s="1" t="s">
        <v>4584</v>
      </c>
      <c r="BR413" s="1" t="s">
        <v>1616</v>
      </c>
      <c r="BS413" s="1" t="s">
        <v>4708</v>
      </c>
      <c r="BT413" s="1" t="s">
        <v>4707</v>
      </c>
      <c r="BV413" s="1" t="s">
        <v>2997</v>
      </c>
      <c r="BY413" s="1" t="s">
        <v>2995</v>
      </c>
      <c r="CB413" s="1" t="s">
        <v>4719</v>
      </c>
      <c r="CD413" s="1" t="s">
        <v>3260</v>
      </c>
      <c r="CO413" s="1" t="s">
        <v>3065</v>
      </c>
      <c r="CP413" s="1" t="s">
        <v>4749</v>
      </c>
      <c r="CZ413" s="1" t="s">
        <v>4538</v>
      </c>
    </row>
    <row r="414" spans="1:104" x14ac:dyDescent="0.2">
      <c r="A414" s="1">
        <f t="shared" si="30"/>
        <v>1048050.23</v>
      </c>
      <c r="C414" s="1" t="str">
        <f t="shared" si="31"/>
        <v>OE</v>
      </c>
      <c r="D414" s="12">
        <f>INDEX(families!$A:$A,MATCH(E414,families!$B:$B,0))</f>
        <v>28</v>
      </c>
      <c r="E414" s="2" t="str">
        <f t="shared" si="32"/>
        <v>OE</v>
      </c>
      <c r="F414" s="1" t="str">
        <f>IF(_xlfn.SINGLE('~10 Other Crossings'!TypeCL)="WC","",_xlfn.CONCAT(UPPER(_xlfn.SINGLE(Description)),IF(ISBLANK(_xlfn.SINGLE(CrossingIdentifierDescription)),""," ["&amp;_xlfn.SINGLE(CrossingIdentifierDescription)&amp;"]")," (",_xlfn.SINGLE(PXID),")"))</f>
        <v>BC HYDRO O/H DISTRIBUTION [DISTRIBUTION] (U4403.0)</v>
      </c>
      <c r="G41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01-13283-M002-XH0330601 - Goalposts Required</v>
      </c>
      <c r="M414" s="1" t="s">
        <v>4748</v>
      </c>
      <c r="N414" s="1">
        <v>1048050.23</v>
      </c>
      <c r="O414" s="1" t="s">
        <v>3023</v>
      </c>
      <c r="P414" s="1" t="s">
        <v>4747</v>
      </c>
      <c r="Q414" s="1" t="s">
        <v>4746</v>
      </c>
      <c r="R414" s="1" t="s">
        <v>3020</v>
      </c>
      <c r="S414" s="1" t="s">
        <v>3019</v>
      </c>
      <c r="T414" s="1" t="s">
        <v>3093</v>
      </c>
      <c r="U414" s="1" t="s">
        <v>3092</v>
      </c>
      <c r="V414" s="1" t="s">
        <v>3091</v>
      </c>
      <c r="W414" s="1" t="s">
        <v>3090</v>
      </c>
      <c r="Y414" s="1">
        <v>42333.896273148152</v>
      </c>
      <c r="Z414" s="1">
        <v>44645</v>
      </c>
      <c r="AA414" s="1">
        <v>401768</v>
      </c>
      <c r="AB414" s="1">
        <v>44649.946793981479</v>
      </c>
      <c r="AC414" s="1" t="s">
        <v>4745</v>
      </c>
      <c r="AD414" s="1" t="s">
        <v>3056</v>
      </c>
      <c r="AE414" s="1">
        <v>4403</v>
      </c>
      <c r="AF414" s="1">
        <v>0</v>
      </c>
      <c r="AG414" s="1" t="s">
        <v>3088</v>
      </c>
      <c r="AH414" s="1" t="s">
        <v>3086</v>
      </c>
      <c r="AI414" s="1" t="s">
        <v>3087</v>
      </c>
      <c r="AJ414" s="1" t="s">
        <v>3086</v>
      </c>
      <c r="AK414" s="1" t="s">
        <v>3010</v>
      </c>
      <c r="AL414" s="1" t="s">
        <v>3009</v>
      </c>
      <c r="AM414" s="1" t="s">
        <v>3085</v>
      </c>
      <c r="AS414" s="1" t="s">
        <v>3006</v>
      </c>
      <c r="AT414" s="1" t="s">
        <v>1020</v>
      </c>
      <c r="AX414" s="1" t="s">
        <v>4744</v>
      </c>
      <c r="AY414" s="1" t="s">
        <v>3083</v>
      </c>
      <c r="AZ414" s="1" t="s">
        <v>4277</v>
      </c>
      <c r="BA414" s="1">
        <v>608139.32093367004</v>
      </c>
      <c r="BB414" s="1">
        <v>5469096.51497503</v>
      </c>
      <c r="BC414" s="1">
        <v>10</v>
      </c>
      <c r="BG414" s="1">
        <v>42657</v>
      </c>
      <c r="BN414" s="1" t="s">
        <v>3004</v>
      </c>
      <c r="BO414" s="1" t="s">
        <v>3578</v>
      </c>
      <c r="BP414" s="1" t="s">
        <v>1981</v>
      </c>
      <c r="BQ414" s="1" t="s">
        <v>4584</v>
      </c>
      <c r="BR414" s="1" t="s">
        <v>1616</v>
      </c>
      <c r="BS414" s="1" t="s">
        <v>4708</v>
      </c>
      <c r="BT414" s="1" t="s">
        <v>4707</v>
      </c>
      <c r="BV414" s="1" t="s">
        <v>2997</v>
      </c>
      <c r="BY414" s="1" t="s">
        <v>2995</v>
      </c>
      <c r="CB414" s="1" t="s">
        <v>4719</v>
      </c>
      <c r="CD414" s="1" t="s">
        <v>3260</v>
      </c>
      <c r="CO414" s="1" t="s">
        <v>2991</v>
      </c>
      <c r="CP414" s="1" t="s">
        <v>4743</v>
      </c>
      <c r="CW414" s="1" t="s">
        <v>4604</v>
      </c>
      <c r="CX414" s="1" t="s">
        <v>4737</v>
      </c>
      <c r="CY414" s="1" t="s">
        <v>4407</v>
      </c>
      <c r="CZ414" s="1" t="s">
        <v>4531</v>
      </c>
    </row>
    <row r="415" spans="1:104" x14ac:dyDescent="0.2">
      <c r="A415" s="1">
        <f t="shared" si="30"/>
        <v>1048050.23</v>
      </c>
      <c r="C415" s="1" t="str">
        <f t="shared" si="31"/>
        <v>OC</v>
      </c>
      <c r="D415" s="12">
        <f>INDEX(families!$A:$A,MATCH(E415,families!$B:$B,0))</f>
        <v>27</v>
      </c>
      <c r="E415" s="2" t="str">
        <f t="shared" si="32"/>
        <v>OC</v>
      </c>
      <c r="F415" s="1" t="str">
        <f>IF(_xlfn.SINGLE('~10 Other Crossings'!TypeCL)="WC","",_xlfn.CONCAT(UPPER(_xlfn.SINGLE(Description)),IF(ISBLANK(_xlfn.SINGLE(CrossingIdentifierDescription)),""," ["&amp;_xlfn.SINGLE(CrossingIdentifierDescription)&amp;"]")," (",_xlfn.SINGLE(PXID),")"))</f>
        <v>TELUS O/H COMMUNICATIONS CABLE [O/H COMMUNICATION CABLE] (U5337.0)</v>
      </c>
      <c r="G41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01-13283-M002-XH0330601 - Goalposts Required</v>
      </c>
      <c r="M415" s="1" t="s">
        <v>4742</v>
      </c>
      <c r="N415" s="1">
        <v>1048050.23</v>
      </c>
      <c r="O415" s="1" t="s">
        <v>3023</v>
      </c>
      <c r="P415" s="1" t="s">
        <v>4741</v>
      </c>
      <c r="Q415" s="1" t="s">
        <v>4740</v>
      </c>
      <c r="R415" s="1" t="s">
        <v>3020</v>
      </c>
      <c r="S415" s="1" t="s">
        <v>3019</v>
      </c>
      <c r="T415" s="1" t="s">
        <v>3093</v>
      </c>
      <c r="U415" s="1" t="s">
        <v>3104</v>
      </c>
      <c r="V415" s="1" t="s">
        <v>3103</v>
      </c>
      <c r="W415" s="1" t="s">
        <v>3102</v>
      </c>
      <c r="Y415" s="1">
        <v>43195.712858796294</v>
      </c>
      <c r="Z415" s="1">
        <v>44645</v>
      </c>
      <c r="AA415" s="1">
        <v>401768</v>
      </c>
      <c r="AB415" s="1">
        <v>44649.946793981479</v>
      </c>
      <c r="AC415" s="1" t="s">
        <v>4739</v>
      </c>
      <c r="AD415" s="1" t="s">
        <v>3056</v>
      </c>
      <c r="AE415" s="1">
        <v>5337</v>
      </c>
      <c r="AF415" s="1">
        <v>0</v>
      </c>
      <c r="AG415" s="1" t="s">
        <v>3104</v>
      </c>
      <c r="AH415" s="1" t="s">
        <v>3086</v>
      </c>
      <c r="AI415" s="1" t="s">
        <v>3087</v>
      </c>
      <c r="AJ415" s="1" t="s">
        <v>3086</v>
      </c>
      <c r="AK415" s="1" t="s">
        <v>3010</v>
      </c>
      <c r="AL415" s="1" t="s">
        <v>3009</v>
      </c>
      <c r="AM415" s="1" t="s">
        <v>3099</v>
      </c>
      <c r="AS415" s="1" t="s">
        <v>3006</v>
      </c>
      <c r="AT415" s="1" t="s">
        <v>1020</v>
      </c>
      <c r="AY415" s="1" t="s">
        <v>3083</v>
      </c>
      <c r="AZ415" s="1" t="s">
        <v>4277</v>
      </c>
      <c r="BA415" s="1">
        <v>608139.32093367004</v>
      </c>
      <c r="BB415" s="1">
        <v>5469096.51497503</v>
      </c>
      <c r="BC415" s="1">
        <v>10</v>
      </c>
      <c r="BN415" s="1" t="s">
        <v>3004</v>
      </c>
      <c r="BO415" s="1" t="s">
        <v>3578</v>
      </c>
      <c r="BP415" s="1" t="s">
        <v>1981</v>
      </c>
      <c r="BQ415" s="1" t="s">
        <v>4584</v>
      </c>
      <c r="BR415" s="1" t="s">
        <v>1616</v>
      </c>
      <c r="BS415" s="1" t="s">
        <v>4708</v>
      </c>
      <c r="BT415" s="1" t="s">
        <v>4707</v>
      </c>
      <c r="BV415" s="1" t="s">
        <v>2997</v>
      </c>
      <c r="BY415" s="1" t="s">
        <v>2995</v>
      </c>
      <c r="CB415" s="1" t="s">
        <v>4719</v>
      </c>
      <c r="CD415" s="1" t="s">
        <v>3260</v>
      </c>
      <c r="CO415" s="1" t="s">
        <v>2991</v>
      </c>
      <c r="CP415" s="1" t="s">
        <v>4738</v>
      </c>
      <c r="CX415" s="1" t="s">
        <v>4737</v>
      </c>
      <c r="CY415" s="1" t="s">
        <v>4407</v>
      </c>
      <c r="CZ415" s="1" t="s">
        <v>4524</v>
      </c>
    </row>
    <row r="416" spans="1:104" x14ac:dyDescent="0.2">
      <c r="A416" s="1">
        <f t="shared" si="30"/>
        <v>1048053.49</v>
      </c>
      <c r="C416" s="1" t="str">
        <f t="shared" si="31"/>
        <v>GD</v>
      </c>
      <c r="D416" s="12">
        <f>INDEX(families!$A:$A,MATCH(E416,families!$B:$B,0))</f>
        <v>23</v>
      </c>
      <c r="E416" s="2" t="str">
        <f t="shared" si="32"/>
        <v>GD</v>
      </c>
      <c r="F416" s="1" t="str">
        <f>IF(_xlfn.SINGLE('~10 Other Crossings'!TypeCL)="WC","",_xlfn.CONCAT(UPPER(_xlfn.SINGLE(Description)),IF(ISBLANK(_xlfn.SINGLE(CrossingIdentifierDescription)),""," ["&amp;_xlfn.SINGLE(CrossingIdentifierDescription)&amp;"]")," (",_xlfn.SINGLE(PXID),")"))</f>
        <v>FORTISBC U/G PIPE 42 GAS DIST (P5866.0)</v>
      </c>
      <c r="G41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01-13283-M002-XH0330601</v>
      </c>
      <c r="M416" s="1" t="s">
        <v>4736</v>
      </c>
      <c r="N416" s="1">
        <v>1048053.49</v>
      </c>
      <c r="O416" s="1" t="s">
        <v>3023</v>
      </c>
      <c r="P416" s="1" t="s">
        <v>4735</v>
      </c>
      <c r="Q416" s="1" t="s">
        <v>4734</v>
      </c>
      <c r="R416" s="1" t="s">
        <v>3019</v>
      </c>
      <c r="S416" s="1" t="s">
        <v>3019</v>
      </c>
      <c r="T416" s="1" t="s">
        <v>3093</v>
      </c>
      <c r="U416" s="1" t="s">
        <v>3017</v>
      </c>
      <c r="V416" s="1" t="s">
        <v>4521</v>
      </c>
      <c r="W416" s="1" t="s">
        <v>4520</v>
      </c>
      <c r="Y416" s="1">
        <v>44152.90357638889</v>
      </c>
      <c r="Z416" s="1">
        <v>44645</v>
      </c>
      <c r="AA416" s="1">
        <v>401768</v>
      </c>
      <c r="AB416" s="1">
        <v>44649.946793981479</v>
      </c>
      <c r="AC416" s="1" t="s">
        <v>4733</v>
      </c>
      <c r="AD416" s="1" t="s">
        <v>3013</v>
      </c>
      <c r="AE416" s="1">
        <v>5866</v>
      </c>
      <c r="AF416" s="1">
        <v>0</v>
      </c>
      <c r="AI416" s="1" t="s">
        <v>3087</v>
      </c>
      <c r="AK416" s="1" t="s">
        <v>3010</v>
      </c>
      <c r="AL416" s="1" t="s">
        <v>3009</v>
      </c>
      <c r="AM416" s="1" t="s">
        <v>4516</v>
      </c>
      <c r="AN416" s="1" t="s">
        <v>4732</v>
      </c>
      <c r="AT416" s="1" t="s">
        <v>3006</v>
      </c>
      <c r="AY416" s="1" t="s">
        <v>3083</v>
      </c>
      <c r="AZ416" s="1" t="s">
        <v>4277</v>
      </c>
      <c r="BA416" s="1">
        <v>608136.05599999998</v>
      </c>
      <c r="BB416" s="1">
        <v>5469096.3569999998</v>
      </c>
      <c r="BC416" s="1">
        <v>10</v>
      </c>
      <c r="BN416" s="1" t="s">
        <v>3004</v>
      </c>
      <c r="BO416" s="1" t="s">
        <v>3578</v>
      </c>
      <c r="BP416" s="1" t="s">
        <v>1981</v>
      </c>
      <c r="BQ416" s="1" t="s">
        <v>4584</v>
      </c>
      <c r="BR416" s="1" t="s">
        <v>1616</v>
      </c>
      <c r="BS416" s="1" t="s">
        <v>4708</v>
      </c>
      <c r="BT416" s="1" t="s">
        <v>4707</v>
      </c>
      <c r="BU416" s="1">
        <v>1.04</v>
      </c>
      <c r="BV416" s="1" t="s">
        <v>2997</v>
      </c>
      <c r="BY416" s="1" t="s">
        <v>2995</v>
      </c>
      <c r="CB416" s="1" t="s">
        <v>4719</v>
      </c>
      <c r="CD416" s="1" t="s">
        <v>3260</v>
      </c>
      <c r="CO416" s="1" t="s">
        <v>2991</v>
      </c>
      <c r="CP416" s="1" t="s">
        <v>4731</v>
      </c>
      <c r="CX416" s="1" t="s">
        <v>4730</v>
      </c>
      <c r="CZ416" s="1" t="s">
        <v>4510</v>
      </c>
    </row>
    <row r="417" spans="1:104" x14ac:dyDescent="0.2">
      <c r="A417" s="1">
        <f t="shared" si="30"/>
        <v>1048054.61</v>
      </c>
      <c r="C417" s="1" t="str">
        <f t="shared" si="31"/>
        <v>UE</v>
      </c>
      <c r="D417" s="12">
        <f>INDEX(families!$A:$A,MATCH(E417,families!$B:$B,0))</f>
        <v>36</v>
      </c>
      <c r="E417" s="2" t="str">
        <f t="shared" si="32"/>
        <v>UE</v>
      </c>
      <c r="F417" s="1" t="str">
        <f>IF(_xlfn.SINGLE('~10 Other Crossings'!TypeCL)="WC","",_xlfn.CONCAT(UPPER(_xlfn.SINGLE(Description)),IF(ISBLANK(_xlfn.SINGLE(CrossingIdentifierDescription)),""," ["&amp;_xlfn.SINGLE(CrossingIdentifierDescription)&amp;"]")," (",_xlfn.SINGLE(PXID),")"))</f>
        <v>TELUS U/G COMMUNICATIONS CABLE (U7545.0)</v>
      </c>
      <c r="G41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01-13283-M002-XH0330601</v>
      </c>
      <c r="M417" s="1" t="s">
        <v>4729</v>
      </c>
      <c r="N417" s="1">
        <v>1048054.61</v>
      </c>
      <c r="O417" s="1" t="s">
        <v>3023</v>
      </c>
      <c r="R417" s="1" t="s">
        <v>3019</v>
      </c>
      <c r="S417" s="1" t="s">
        <v>3019</v>
      </c>
      <c r="T417" s="1" t="s">
        <v>3093</v>
      </c>
      <c r="U417" s="1" t="s">
        <v>3183</v>
      </c>
      <c r="V417" s="1" t="s">
        <v>3820</v>
      </c>
      <c r="W417" s="1" t="s">
        <v>3102</v>
      </c>
      <c r="Y417" s="1">
        <v>44649.883067129631</v>
      </c>
      <c r="Z417" s="1">
        <v>44645</v>
      </c>
      <c r="AA417" s="1">
        <v>401768</v>
      </c>
      <c r="AB417" s="1">
        <v>44649.894305555557</v>
      </c>
      <c r="AC417" s="1" t="s">
        <v>4728</v>
      </c>
      <c r="AD417" s="1" t="s">
        <v>3056</v>
      </c>
      <c r="AE417" s="1">
        <v>7545</v>
      </c>
      <c r="AF417" s="1">
        <v>0</v>
      </c>
      <c r="AI417" s="1" t="s">
        <v>3087</v>
      </c>
      <c r="AK417" s="1" t="s">
        <v>3010</v>
      </c>
      <c r="AL417" s="1" t="s">
        <v>3009</v>
      </c>
      <c r="AM417" s="1" t="s">
        <v>3054</v>
      </c>
      <c r="AT417" s="1" t="s">
        <v>3006</v>
      </c>
      <c r="AY417" s="1" t="s">
        <v>3083</v>
      </c>
      <c r="AZ417" s="1" t="s">
        <v>4277</v>
      </c>
      <c r="BA417" s="1">
        <v>608135.03</v>
      </c>
      <c r="BB417" s="1">
        <v>5469095.3600000003</v>
      </c>
      <c r="BC417" s="1">
        <v>10</v>
      </c>
      <c r="BN417" s="1" t="s">
        <v>3004</v>
      </c>
      <c r="BO417" s="1" t="s">
        <v>3578</v>
      </c>
      <c r="BP417" s="1" t="s">
        <v>1981</v>
      </c>
      <c r="BQ417" s="1" t="s">
        <v>4584</v>
      </c>
      <c r="BR417" s="1" t="s">
        <v>1616</v>
      </c>
      <c r="BU417" s="1">
        <v>0.53</v>
      </c>
      <c r="BV417" s="1" t="s">
        <v>2997</v>
      </c>
      <c r="BY417" s="1" t="s">
        <v>2995</v>
      </c>
      <c r="CB417" s="1" t="s">
        <v>4719</v>
      </c>
      <c r="CD417" s="1" t="s">
        <v>3260</v>
      </c>
      <c r="CO417" s="1" t="s">
        <v>2991</v>
      </c>
      <c r="CP417" s="1" t="s">
        <v>4727</v>
      </c>
      <c r="CX417" s="1" t="s">
        <v>4726</v>
      </c>
      <c r="CZ417" s="1" t="s">
        <v>4497</v>
      </c>
    </row>
    <row r="418" spans="1:104" x14ac:dyDescent="0.2">
      <c r="A418" s="1">
        <f t="shared" si="30"/>
        <v>1048055.69</v>
      </c>
      <c r="C418" s="1" t="str">
        <f t="shared" si="31"/>
        <v>RD</v>
      </c>
      <c r="D418" s="12">
        <f>INDEX(families!$A:$A,MATCH(E418,families!$B:$B,0))</f>
        <v>31</v>
      </c>
      <c r="E418" s="2" t="str">
        <f t="shared" si="32"/>
        <v>RD</v>
      </c>
      <c r="F418" s="1" t="str">
        <f>IF(_xlfn.SINGLE('~10 Other Crossings'!TypeCL)="WC","",_xlfn.CONCAT(UPPER(_xlfn.SINGLE(Description)),IF(ISBLANK(_xlfn.SINGLE(CrossingIdentifierDescription)),""," ["&amp;_xlfn.SINGLE(CrossingIdentifierDescription)&amp;"]")," (",_xlfn.SINGLE(PXID),")"))</f>
        <v>FLOODS RD (T4117.1)</v>
      </c>
      <c r="G41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01-13283-M002-XH0330601</v>
      </c>
      <c r="M418" s="1" t="s">
        <v>4725</v>
      </c>
      <c r="N418" s="1">
        <v>1048055.69</v>
      </c>
      <c r="O418" s="1" t="s">
        <v>3023</v>
      </c>
      <c r="P418" s="1" t="s">
        <v>4724</v>
      </c>
      <c r="Q418" s="1" t="s">
        <v>4723</v>
      </c>
      <c r="R418" s="1" t="s">
        <v>3020</v>
      </c>
      <c r="S418" s="1" t="s">
        <v>3019</v>
      </c>
      <c r="T418" s="1" t="s">
        <v>3093</v>
      </c>
      <c r="U418" s="1" t="s">
        <v>3040</v>
      </c>
      <c r="V418" s="1" t="s">
        <v>4722</v>
      </c>
      <c r="W418" s="1" t="s">
        <v>4506</v>
      </c>
      <c r="Y418" s="1">
        <v>42165.883981481478</v>
      </c>
      <c r="Z418" s="1">
        <v>44645</v>
      </c>
      <c r="AA418" s="1">
        <v>401768</v>
      </c>
      <c r="AB418" s="1">
        <v>44649.946793981479</v>
      </c>
      <c r="AC418" s="1" t="s">
        <v>4721</v>
      </c>
      <c r="AD418" s="1" t="s">
        <v>3041</v>
      </c>
      <c r="AE418" s="1">
        <v>4117</v>
      </c>
      <c r="AF418" s="1">
        <v>1</v>
      </c>
      <c r="AH418" s="1" t="s">
        <v>3086</v>
      </c>
      <c r="AI418" s="1" t="s">
        <v>3087</v>
      </c>
      <c r="AJ418" s="1" t="s">
        <v>3086</v>
      </c>
      <c r="AK418" s="1" t="s">
        <v>3039</v>
      </c>
      <c r="AL418" s="1" t="s">
        <v>3009</v>
      </c>
      <c r="AM418" s="1" t="s">
        <v>735</v>
      </c>
      <c r="AX418" s="1" t="s">
        <v>4720</v>
      </c>
      <c r="AY418" s="1" t="s">
        <v>3083</v>
      </c>
      <c r="AZ418" s="1" t="s">
        <v>4277</v>
      </c>
      <c r="BA418" s="1">
        <v>608133.87283661996</v>
      </c>
      <c r="BB418" s="1">
        <v>5469096.0896407198</v>
      </c>
      <c r="BC418" s="1">
        <v>10</v>
      </c>
      <c r="BD418" s="1" t="s">
        <v>3082</v>
      </c>
      <c r="BE418" s="1">
        <v>1050.45</v>
      </c>
      <c r="BG418" s="1">
        <v>42265</v>
      </c>
      <c r="BN418" s="1" t="s">
        <v>3004</v>
      </c>
      <c r="BO418" s="1" t="s">
        <v>3578</v>
      </c>
      <c r="BP418" s="1" t="s">
        <v>1981</v>
      </c>
      <c r="BQ418" s="1" t="s">
        <v>4584</v>
      </c>
      <c r="BR418" s="1" t="s">
        <v>1616</v>
      </c>
      <c r="BV418" s="1" t="s">
        <v>2997</v>
      </c>
      <c r="BY418" s="1" t="s">
        <v>2995</v>
      </c>
      <c r="CB418" s="1" t="s">
        <v>4719</v>
      </c>
      <c r="CD418" s="1" t="s">
        <v>3260</v>
      </c>
      <c r="CO418" s="1" t="s">
        <v>2991</v>
      </c>
      <c r="CP418" s="1" t="s">
        <v>4718</v>
      </c>
      <c r="CW418" s="1" t="s">
        <v>4717</v>
      </c>
      <c r="CX418" s="1" t="s">
        <v>4716</v>
      </c>
      <c r="CY418" s="1" t="s">
        <v>4407</v>
      </c>
      <c r="CZ418" s="1" t="s">
        <v>4715</v>
      </c>
    </row>
    <row r="419" spans="1:104" x14ac:dyDescent="0.2">
      <c r="A419" s="1">
        <f t="shared" si="30"/>
        <v>1048143.84</v>
      </c>
      <c r="C419" s="1" t="str">
        <f t="shared" si="31"/>
        <v>WD</v>
      </c>
      <c r="D419" s="12">
        <f>INDEX(families!$A:$A,MATCH(E419,families!$B:$B,0))</f>
        <v>39</v>
      </c>
      <c r="E419" s="2" t="str">
        <f t="shared" si="32"/>
        <v>WD</v>
      </c>
      <c r="F419" s="1" t="str">
        <f>IF(_xlfn.SINGLE('~10 Other Crossings'!TypeCL)="WC","",_xlfn.CONCAT(UPPER(_xlfn.SINGLE(Description)),IF(ISBLANK(_xlfn.SINGLE(CrossingIdentifierDescription)),""," ["&amp;_xlfn.SINGLE(CrossingIdentifierDescription)&amp;"]")," (",_xlfn.SINGLE(PXID),")"))</f>
        <v>PRIVATE BURIED WATER PIPE [BURIED PIPE] (P7302.0)</v>
      </c>
      <c r="G41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19" s="1" t="s">
        <v>4714</v>
      </c>
      <c r="N419" s="1">
        <v>1048143.84</v>
      </c>
      <c r="O419" s="1" t="s">
        <v>3023</v>
      </c>
      <c r="R419" s="1" t="s">
        <v>3019</v>
      </c>
      <c r="S419" s="1" t="s">
        <v>3019</v>
      </c>
      <c r="T419" s="1" t="s">
        <v>3093</v>
      </c>
      <c r="U419" s="1" t="s">
        <v>3017</v>
      </c>
      <c r="V419" s="1" t="s">
        <v>3177</v>
      </c>
      <c r="W419" s="1" t="s">
        <v>3176</v>
      </c>
      <c r="Y419" s="1">
        <v>44589.742928240739</v>
      </c>
      <c r="Z419" s="1">
        <v>44645</v>
      </c>
      <c r="AA419" s="1">
        <v>401768</v>
      </c>
      <c r="AB419" s="1">
        <v>44655.881388888891</v>
      </c>
      <c r="AC419" s="1" t="s">
        <v>4713</v>
      </c>
      <c r="AD419" s="1" t="s">
        <v>3013</v>
      </c>
      <c r="AE419" s="1">
        <v>7302</v>
      </c>
      <c r="AF419" s="1">
        <v>0</v>
      </c>
      <c r="AG419" s="1" t="s">
        <v>3017</v>
      </c>
      <c r="AH419" s="1" t="s">
        <v>3086</v>
      </c>
      <c r="AI419" s="1" t="s">
        <v>3011</v>
      </c>
      <c r="AK419" s="1" t="s">
        <v>3010</v>
      </c>
      <c r="AL419" s="1" t="s">
        <v>3009</v>
      </c>
      <c r="AM419" s="1" t="s">
        <v>3174</v>
      </c>
      <c r="AS419" s="1" t="s">
        <v>3006</v>
      </c>
      <c r="AT419" s="1" t="s">
        <v>3006</v>
      </c>
      <c r="AY419" s="1" t="s">
        <v>2995</v>
      </c>
      <c r="AZ419" s="1" t="s">
        <v>4277</v>
      </c>
      <c r="BA419" s="1">
        <v>608046.11468054994</v>
      </c>
      <c r="BB419" s="1">
        <v>5469087.8325924203</v>
      </c>
      <c r="BC419" s="1">
        <v>10</v>
      </c>
      <c r="BN419" s="1" t="s">
        <v>3004</v>
      </c>
      <c r="BO419" s="1" t="s">
        <v>3578</v>
      </c>
      <c r="BP419" s="1" t="s">
        <v>1981</v>
      </c>
      <c r="BQ419" s="1" t="s">
        <v>4584</v>
      </c>
      <c r="BR419" s="1" t="s">
        <v>1616</v>
      </c>
      <c r="BS419" s="1" t="s">
        <v>4708</v>
      </c>
      <c r="BT419" s="1" t="s">
        <v>4707</v>
      </c>
      <c r="BV419" s="1" t="s">
        <v>2997</v>
      </c>
      <c r="BW419" s="1" t="s">
        <v>1503</v>
      </c>
      <c r="BX419" s="1" t="s">
        <v>2996</v>
      </c>
      <c r="BY419" s="1" t="s">
        <v>2995</v>
      </c>
      <c r="CB419" s="1" t="s">
        <v>2994</v>
      </c>
      <c r="CC419" s="1" t="s">
        <v>2993</v>
      </c>
      <c r="CD419" s="1" t="s">
        <v>2992</v>
      </c>
      <c r="CO419" s="1" t="s">
        <v>3065</v>
      </c>
      <c r="CP419" s="1" t="s">
        <v>4712</v>
      </c>
      <c r="CZ419" s="1" t="s">
        <v>4711</v>
      </c>
    </row>
    <row r="420" spans="1:104" x14ac:dyDescent="0.2">
      <c r="A420" s="1">
        <f t="shared" si="30"/>
        <v>1048143.91</v>
      </c>
      <c r="C420" s="1" t="str">
        <f t="shared" si="31"/>
        <v>WD</v>
      </c>
      <c r="D420" s="12">
        <f>INDEX(families!$A:$A,MATCH(E420,families!$B:$B,0))</f>
        <v>39</v>
      </c>
      <c r="E420" s="2" t="str">
        <f t="shared" si="32"/>
        <v>WD</v>
      </c>
      <c r="F420" s="1" t="str">
        <f>IF(_xlfn.SINGLE('~10 Other Crossings'!TypeCL)="WC","",_xlfn.CONCAT(UPPER(_xlfn.SINGLE(Description)),IF(ISBLANK(_xlfn.SINGLE(CrossingIdentifierDescription)),""," ["&amp;_xlfn.SINGLE(CrossingIdentifierDescription)&amp;"]")," (",_xlfn.SINGLE(PXID),")"))</f>
        <v>PRIVATE BURIED WATER PIPE [BURIED PIPE] (P7303.0)</v>
      </c>
      <c r="G42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20" s="1" t="s">
        <v>4710</v>
      </c>
      <c r="N420" s="1">
        <v>1048143.91</v>
      </c>
      <c r="O420" s="1" t="s">
        <v>3023</v>
      </c>
      <c r="R420" s="1" t="s">
        <v>3019</v>
      </c>
      <c r="S420" s="1" t="s">
        <v>3019</v>
      </c>
      <c r="T420" s="1" t="s">
        <v>3093</v>
      </c>
      <c r="U420" s="1" t="s">
        <v>3017</v>
      </c>
      <c r="V420" s="1" t="s">
        <v>3177</v>
      </c>
      <c r="W420" s="1" t="s">
        <v>3176</v>
      </c>
      <c r="Y420" s="1">
        <v>44589.743275462963</v>
      </c>
      <c r="Z420" s="1">
        <v>44645</v>
      </c>
      <c r="AA420" s="1">
        <v>401768</v>
      </c>
      <c r="AB420" s="1">
        <v>44655.881388888891</v>
      </c>
      <c r="AC420" s="1" t="s">
        <v>4709</v>
      </c>
      <c r="AD420" s="1" t="s">
        <v>3013</v>
      </c>
      <c r="AE420" s="1">
        <v>7303</v>
      </c>
      <c r="AF420" s="1">
        <v>0</v>
      </c>
      <c r="AG420" s="1" t="s">
        <v>3017</v>
      </c>
      <c r="AH420" s="1" t="s">
        <v>3086</v>
      </c>
      <c r="AI420" s="1" t="s">
        <v>3011</v>
      </c>
      <c r="AK420" s="1" t="s">
        <v>3010</v>
      </c>
      <c r="AL420" s="1" t="s">
        <v>3009</v>
      </c>
      <c r="AM420" s="1" t="s">
        <v>3174</v>
      </c>
      <c r="AS420" s="1" t="s">
        <v>3006</v>
      </c>
      <c r="AT420" s="1" t="s">
        <v>3006</v>
      </c>
      <c r="AY420" s="1" t="s">
        <v>2995</v>
      </c>
      <c r="AZ420" s="1" t="s">
        <v>4277</v>
      </c>
      <c r="BA420" s="1">
        <v>608046.04400193004</v>
      </c>
      <c r="BB420" s="1">
        <v>5469087.8219686104</v>
      </c>
      <c r="BC420" s="1">
        <v>10</v>
      </c>
      <c r="BN420" s="1" t="s">
        <v>3004</v>
      </c>
      <c r="BO420" s="1" t="s">
        <v>3578</v>
      </c>
      <c r="BP420" s="1" t="s">
        <v>1981</v>
      </c>
      <c r="BQ420" s="1" t="s">
        <v>4584</v>
      </c>
      <c r="BR420" s="1" t="s">
        <v>1616</v>
      </c>
      <c r="BS420" s="1" t="s">
        <v>4708</v>
      </c>
      <c r="BT420" s="1" t="s">
        <v>4707</v>
      </c>
      <c r="BV420" s="1" t="s">
        <v>2997</v>
      </c>
      <c r="BW420" s="1" t="s">
        <v>1503</v>
      </c>
      <c r="BX420" s="1" t="s">
        <v>2996</v>
      </c>
      <c r="BY420" s="1" t="s">
        <v>2995</v>
      </c>
      <c r="CB420" s="1" t="s">
        <v>2994</v>
      </c>
      <c r="CC420" s="1" t="s">
        <v>2993</v>
      </c>
      <c r="CD420" s="1" t="s">
        <v>2992</v>
      </c>
      <c r="CO420" s="1" t="s">
        <v>3065</v>
      </c>
      <c r="CP420" s="1" t="s">
        <v>4706</v>
      </c>
      <c r="CZ420" s="1" t="s">
        <v>4705</v>
      </c>
    </row>
    <row r="421" spans="1:104" x14ac:dyDescent="0.2">
      <c r="A421" s="1">
        <f t="shared" si="30"/>
        <v>1048220.24</v>
      </c>
      <c r="C421" s="1" t="str">
        <f t="shared" si="31"/>
        <v>UC</v>
      </c>
      <c r="D421" s="12">
        <f>INDEX(families!$A:$A,MATCH(E421,families!$B:$B,0))</f>
        <v>35</v>
      </c>
      <c r="E421" s="2" t="str">
        <f t="shared" si="32"/>
        <v>UC</v>
      </c>
      <c r="F421" s="1" t="str">
        <f>IF(_xlfn.SINGLE('~10 Other Crossings'!TypeCL)="WC","",_xlfn.CONCAT(UPPER(_xlfn.SINGLE(Description)),IF(ISBLANK(_xlfn.SINGLE(CrossingIdentifierDescription)),""," ["&amp;_xlfn.SINGLE(CrossingIdentifierDescription)&amp;"]")," (",_xlfn.SINGLE(PXID),")"))</f>
        <v>PRIVATE ABOVE GROUND COMMUNICATIONS CABLE (U7159.0)</v>
      </c>
      <c r="G42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21" s="1" t="s">
        <v>4704</v>
      </c>
      <c r="N421" s="1">
        <v>1048220.24</v>
      </c>
      <c r="O421" s="1" t="s">
        <v>3023</v>
      </c>
      <c r="P421" s="1" t="s">
        <v>4703</v>
      </c>
      <c r="Q421" s="1" t="s">
        <v>4004</v>
      </c>
      <c r="R421" s="1" t="s">
        <v>3019</v>
      </c>
      <c r="S421" s="1" t="s">
        <v>3019</v>
      </c>
      <c r="T421" s="1" t="s">
        <v>3093</v>
      </c>
      <c r="U421" s="1" t="s">
        <v>4702</v>
      </c>
      <c r="V421" s="1" t="s">
        <v>4701</v>
      </c>
      <c r="W421" s="1" t="s">
        <v>3176</v>
      </c>
      <c r="Y421" s="1">
        <v>44167.939166666663</v>
      </c>
      <c r="Z421" s="1">
        <v>44645</v>
      </c>
      <c r="AA421" s="1">
        <v>401768</v>
      </c>
      <c r="AB421" s="1">
        <v>44648.866087962961</v>
      </c>
      <c r="AC421" s="1" t="s">
        <v>4700</v>
      </c>
      <c r="AD421" s="1" t="s">
        <v>3056</v>
      </c>
      <c r="AE421" s="1">
        <v>7159</v>
      </c>
      <c r="AF421" s="1">
        <v>0</v>
      </c>
      <c r="AI421" s="1" t="s">
        <v>3011</v>
      </c>
      <c r="AK421" s="1" t="s">
        <v>3010</v>
      </c>
      <c r="AL421" s="1" t="s">
        <v>3009</v>
      </c>
      <c r="AM421" s="1" t="s">
        <v>3818</v>
      </c>
      <c r="AS421" s="1" t="s">
        <v>3006</v>
      </c>
      <c r="AT421" s="1" t="s">
        <v>1020</v>
      </c>
      <c r="AY421" s="1" t="s">
        <v>2995</v>
      </c>
      <c r="AZ421" s="1" t="s">
        <v>4277</v>
      </c>
      <c r="BA421" s="1">
        <v>607970.05900000001</v>
      </c>
      <c r="BB421" s="1">
        <v>5469080.5140000004</v>
      </c>
      <c r="BC421" s="1">
        <v>10</v>
      </c>
      <c r="BN421" s="1" t="s">
        <v>3004</v>
      </c>
      <c r="BO421" s="1" t="s">
        <v>3578</v>
      </c>
      <c r="BP421" s="1" t="s">
        <v>1981</v>
      </c>
      <c r="BQ421" s="1" t="s">
        <v>4584</v>
      </c>
      <c r="BR421" s="1" t="s">
        <v>1616</v>
      </c>
      <c r="BS421" s="1" t="s">
        <v>4613</v>
      </c>
      <c r="BT421" s="1" t="s">
        <v>4612</v>
      </c>
      <c r="BV421" s="1" t="s">
        <v>2997</v>
      </c>
      <c r="BW421" s="1" t="s">
        <v>1968</v>
      </c>
      <c r="BX421" s="1" t="s">
        <v>3053</v>
      </c>
      <c r="BY421" s="1" t="s">
        <v>2995</v>
      </c>
      <c r="CB421" s="1" t="s">
        <v>3052</v>
      </c>
      <c r="CC421" s="1" t="s">
        <v>3051</v>
      </c>
      <c r="CD421" s="1" t="s">
        <v>3050</v>
      </c>
      <c r="CO421" s="1" t="s">
        <v>3065</v>
      </c>
      <c r="CP421" s="1" t="s">
        <v>4699</v>
      </c>
      <c r="CX421" s="1" t="s">
        <v>4698</v>
      </c>
      <c r="CZ421" s="1" t="s">
        <v>4465</v>
      </c>
    </row>
    <row r="422" spans="1:104" x14ac:dyDescent="0.2">
      <c r="A422" s="1">
        <f t="shared" si="30"/>
        <v>1048220.69</v>
      </c>
      <c r="C422" s="1" t="str">
        <f t="shared" si="31"/>
        <v>WD</v>
      </c>
      <c r="D422" s="12">
        <f>INDEX(families!$A:$A,MATCH(E422,families!$B:$B,0))</f>
        <v>39</v>
      </c>
      <c r="E422" s="2" t="str">
        <f t="shared" si="32"/>
        <v>WD</v>
      </c>
      <c r="F422" s="1" t="str">
        <f>IF(_xlfn.SINGLE('~10 Other Crossings'!TypeCL)="WC","",_xlfn.CONCAT(UPPER(_xlfn.SINGLE(Description)),IF(ISBLANK(_xlfn.SINGLE(CrossingIdentifierDescription)),""," ["&amp;_xlfn.SINGLE(CrossingIdentifierDescription)&amp;"]")," (",_xlfn.SINGLE(PXID),")"))</f>
        <v>PRIVATE BURIED WATER PIPE (P7462.0)</v>
      </c>
      <c r="G42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22" s="1" t="s">
        <v>4697</v>
      </c>
      <c r="N422" s="1">
        <v>1048220.69</v>
      </c>
      <c r="O422" s="1" t="s">
        <v>3023</v>
      </c>
      <c r="R422" s="1" t="s">
        <v>3019</v>
      </c>
      <c r="S422" s="1" t="s">
        <v>3019</v>
      </c>
      <c r="T422" s="1" t="s">
        <v>3093</v>
      </c>
      <c r="U422" s="1" t="s">
        <v>3017</v>
      </c>
      <c r="V422" s="1" t="s">
        <v>3177</v>
      </c>
      <c r="W422" s="1" t="s">
        <v>3176</v>
      </c>
      <c r="Y422" s="1">
        <v>44608.784594907411</v>
      </c>
      <c r="Z422" s="1">
        <v>44645</v>
      </c>
      <c r="AA422" s="1">
        <v>401768</v>
      </c>
      <c r="AB422" s="1">
        <v>44655.881388888891</v>
      </c>
      <c r="AC422" s="1" t="s">
        <v>4696</v>
      </c>
      <c r="AD422" s="1" t="s">
        <v>3013</v>
      </c>
      <c r="AE422" s="1">
        <v>7462</v>
      </c>
      <c r="AF422" s="1">
        <v>0</v>
      </c>
      <c r="AI422" s="1" t="s">
        <v>3011</v>
      </c>
      <c r="AK422" s="1" t="s">
        <v>3010</v>
      </c>
      <c r="AL422" s="1" t="s">
        <v>3009</v>
      </c>
      <c r="AM422" s="1" t="s">
        <v>3174</v>
      </c>
      <c r="AN422" s="1" t="s">
        <v>4695</v>
      </c>
      <c r="AT422" s="1" t="s">
        <v>3006</v>
      </c>
      <c r="AY422" s="1" t="s">
        <v>2995</v>
      </c>
      <c r="AZ422" s="1" t="s">
        <v>4277</v>
      </c>
      <c r="BA422" s="1">
        <v>607969.61548083997</v>
      </c>
      <c r="BB422" s="1">
        <v>5469080.4431513501</v>
      </c>
      <c r="BC422" s="1">
        <v>10</v>
      </c>
      <c r="BN422" s="1" t="s">
        <v>3004</v>
      </c>
      <c r="BO422" s="1" t="s">
        <v>3578</v>
      </c>
      <c r="BP422" s="1" t="s">
        <v>1981</v>
      </c>
      <c r="BQ422" s="1" t="s">
        <v>4584</v>
      </c>
      <c r="BR422" s="1" t="s">
        <v>1616</v>
      </c>
      <c r="BS422" s="1" t="s">
        <v>4613</v>
      </c>
      <c r="BT422" s="1" t="s">
        <v>4612</v>
      </c>
      <c r="BU422" s="1">
        <v>6.5000000000000002E-2</v>
      </c>
      <c r="BV422" s="1" t="s">
        <v>2997</v>
      </c>
      <c r="BW422" s="1" t="s">
        <v>1503</v>
      </c>
      <c r="BX422" s="1" t="s">
        <v>2996</v>
      </c>
      <c r="BY422" s="1" t="s">
        <v>2995</v>
      </c>
      <c r="CB422" s="1" t="s">
        <v>2994</v>
      </c>
      <c r="CC422" s="1" t="s">
        <v>2993</v>
      </c>
      <c r="CD422" s="1" t="s">
        <v>2992</v>
      </c>
      <c r="CO422" s="1" t="s">
        <v>3065</v>
      </c>
      <c r="CP422" s="1" t="s">
        <v>4694</v>
      </c>
      <c r="CZ422" s="1" t="s">
        <v>4693</v>
      </c>
    </row>
    <row r="423" spans="1:104" x14ac:dyDescent="0.2">
      <c r="A423" s="1">
        <f t="shared" si="30"/>
        <v>1048222.2</v>
      </c>
      <c r="C423" s="1" t="str">
        <f t="shared" si="31"/>
        <v>GD</v>
      </c>
      <c r="D423" s="12">
        <f>INDEX(families!$A:$A,MATCH(E423,families!$B:$B,0))</f>
        <v>23</v>
      </c>
      <c r="E423" s="2" t="str">
        <f t="shared" si="32"/>
        <v>GD</v>
      </c>
      <c r="F423" s="1" t="str">
        <f>IF(_xlfn.SINGLE('~10 Other Crossings'!TypeCL)="WC","",_xlfn.CONCAT(UPPER(_xlfn.SINGLE(Description)),IF(ISBLANK(_xlfn.SINGLE(CrossingIdentifierDescription)),""," ["&amp;_xlfn.SINGLE(CrossingIdentifierDescription)&amp;"]")," (",_xlfn.SINGLE(PXID),")"))</f>
        <v>FORTISBC U/G PIPE 26 GAS DIST [GAS DISTRIBUTION] (P3600.1)</v>
      </c>
      <c r="G42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23" s="1" t="s">
        <v>4692</v>
      </c>
      <c r="N423" s="1">
        <v>1048222.2</v>
      </c>
      <c r="O423" s="1" t="s">
        <v>3023</v>
      </c>
      <c r="P423" s="1" t="s">
        <v>4691</v>
      </c>
      <c r="Q423" s="1" t="s">
        <v>4690</v>
      </c>
      <c r="R423" s="1" t="s">
        <v>3020</v>
      </c>
      <c r="S423" s="1" t="s">
        <v>3019</v>
      </c>
      <c r="T423" s="1" t="s">
        <v>3093</v>
      </c>
      <c r="U423" s="1" t="s">
        <v>3017</v>
      </c>
      <c r="V423" s="1" t="s">
        <v>4689</v>
      </c>
      <c r="W423" s="1" t="s">
        <v>4520</v>
      </c>
      <c r="X423" s="1" t="s">
        <v>4519</v>
      </c>
      <c r="Y423" s="1">
        <v>44546.823368055557</v>
      </c>
      <c r="Z423" s="1">
        <v>44645</v>
      </c>
      <c r="AA423" s="1">
        <v>401768</v>
      </c>
      <c r="AB423" s="1">
        <v>44655.881249999999</v>
      </c>
      <c r="AC423" s="1" t="s">
        <v>4688</v>
      </c>
      <c r="AD423" s="1" t="s">
        <v>3013</v>
      </c>
      <c r="AE423" s="1">
        <v>3600</v>
      </c>
      <c r="AF423" s="1">
        <v>1</v>
      </c>
      <c r="AG423" s="1" t="s">
        <v>4517</v>
      </c>
      <c r="AI423" s="1" t="s">
        <v>3011</v>
      </c>
      <c r="AJ423" s="1" t="s">
        <v>3086</v>
      </c>
      <c r="AK423" s="1" t="s">
        <v>3010</v>
      </c>
      <c r="AL423" s="1" t="s">
        <v>3009</v>
      </c>
      <c r="AM423" s="1" t="s">
        <v>4516</v>
      </c>
      <c r="AN423" s="1" t="s">
        <v>3007</v>
      </c>
      <c r="AQ423" s="1" t="s">
        <v>4515</v>
      </c>
      <c r="AR423" s="1">
        <v>26</v>
      </c>
      <c r="AS423" s="1" t="s">
        <v>3006</v>
      </c>
      <c r="AT423" s="1" t="s">
        <v>3006</v>
      </c>
      <c r="AY423" s="1" t="s">
        <v>2995</v>
      </c>
      <c r="AZ423" s="1" t="s">
        <v>4277</v>
      </c>
      <c r="BA423" s="1">
        <v>607968.12996457005</v>
      </c>
      <c r="BB423" s="1">
        <v>5469080.1100112395</v>
      </c>
      <c r="BC423" s="1">
        <v>10</v>
      </c>
      <c r="BG423" s="1">
        <v>42266</v>
      </c>
      <c r="BN423" s="1" t="s">
        <v>3004</v>
      </c>
      <c r="BO423" s="1" t="s">
        <v>3578</v>
      </c>
      <c r="BP423" s="1" t="s">
        <v>1981</v>
      </c>
      <c r="BQ423" s="1" t="s">
        <v>4584</v>
      </c>
      <c r="BR423" s="1" t="s">
        <v>1616</v>
      </c>
      <c r="BS423" s="1" t="s">
        <v>4687</v>
      </c>
      <c r="BT423" s="1" t="s">
        <v>4545</v>
      </c>
      <c r="BV423" s="1" t="s">
        <v>2997</v>
      </c>
      <c r="BW423" s="1" t="s">
        <v>1503</v>
      </c>
      <c r="BX423" s="1" t="s">
        <v>2996</v>
      </c>
      <c r="BY423" s="1" t="s">
        <v>2995</v>
      </c>
      <c r="CB423" s="1" t="s">
        <v>2994</v>
      </c>
      <c r="CC423" s="1" t="s">
        <v>2993</v>
      </c>
      <c r="CD423" s="1" t="s">
        <v>2992</v>
      </c>
      <c r="CO423" s="1" t="s">
        <v>2991</v>
      </c>
      <c r="CP423" s="1" t="s">
        <v>4686</v>
      </c>
      <c r="CX423" s="1" t="s">
        <v>4685</v>
      </c>
      <c r="CY423" s="1" t="s">
        <v>4407</v>
      </c>
      <c r="CZ423" s="1" t="s">
        <v>4450</v>
      </c>
    </row>
    <row r="424" spans="1:104" x14ac:dyDescent="0.2">
      <c r="A424" s="1">
        <f t="shared" si="30"/>
        <v>1048225.68</v>
      </c>
      <c r="C424" s="1" t="str">
        <f t="shared" si="31"/>
        <v>WD</v>
      </c>
      <c r="D424" s="12">
        <f>INDEX(families!$A:$A,MATCH(E424,families!$B:$B,0))</f>
        <v>39</v>
      </c>
      <c r="E424" s="2" t="str">
        <f t="shared" si="32"/>
        <v>WD</v>
      </c>
      <c r="F424" s="1" t="str">
        <f>IF(_xlfn.SINGLE('~10 Other Crossings'!TypeCL)="WC","",_xlfn.CONCAT(UPPER(_xlfn.SINGLE(Description)),IF(ISBLANK(_xlfn.SINGLE(CrossingIdentifierDescription)),""," ["&amp;_xlfn.SINGLE(CrossingIdentifierDescription)&amp;"]")," (",_xlfn.SINGLE(PXID),")"))</f>
        <v>PRIVATE BURIED WATER PIPE (P5877.0)</v>
      </c>
      <c r="G42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24" s="1" t="s">
        <v>4684</v>
      </c>
      <c r="N424" s="1">
        <v>1048225.68</v>
      </c>
      <c r="O424" s="1" t="s">
        <v>3023</v>
      </c>
      <c r="R424" s="1" t="s">
        <v>3019</v>
      </c>
      <c r="S424" s="1" t="s">
        <v>3019</v>
      </c>
      <c r="T424" s="1" t="s">
        <v>3093</v>
      </c>
      <c r="U424" s="1" t="s">
        <v>3017</v>
      </c>
      <c r="V424" s="1" t="s">
        <v>3177</v>
      </c>
      <c r="W424" s="1" t="s">
        <v>3176</v>
      </c>
      <c r="Y424" s="1">
        <v>44167.939166666663</v>
      </c>
      <c r="Z424" s="1">
        <v>44645</v>
      </c>
      <c r="AA424" s="1">
        <v>401768</v>
      </c>
      <c r="AB424" s="1">
        <v>44655.881238425929</v>
      </c>
      <c r="AC424" s="1" t="s">
        <v>4683</v>
      </c>
      <c r="AD424" s="1" t="s">
        <v>3013</v>
      </c>
      <c r="AE424" s="1">
        <v>5877</v>
      </c>
      <c r="AF424" s="1">
        <v>0</v>
      </c>
      <c r="AI424" s="1" t="s">
        <v>3011</v>
      </c>
      <c r="AK424" s="1" t="s">
        <v>3010</v>
      </c>
      <c r="AL424" s="1" t="s">
        <v>3009</v>
      </c>
      <c r="AM424" s="1" t="s">
        <v>3174</v>
      </c>
      <c r="AS424" s="1" t="s">
        <v>3006</v>
      </c>
      <c r="AT424" s="1" t="s">
        <v>3006</v>
      </c>
      <c r="AY424" s="1" t="s">
        <v>2995</v>
      </c>
      <c r="AZ424" s="1" t="s">
        <v>4277</v>
      </c>
      <c r="BA424" s="1">
        <v>607964.64500000002</v>
      </c>
      <c r="BB424" s="1">
        <v>5469079.9749999996</v>
      </c>
      <c r="BC424" s="1">
        <v>10</v>
      </c>
      <c r="BN424" s="1" t="s">
        <v>3004</v>
      </c>
      <c r="BO424" s="1" t="s">
        <v>3578</v>
      </c>
      <c r="BP424" s="1" t="s">
        <v>1981</v>
      </c>
      <c r="BQ424" s="1" t="s">
        <v>4584</v>
      </c>
      <c r="BR424" s="1" t="s">
        <v>1616</v>
      </c>
      <c r="BS424" s="1" t="s">
        <v>4613</v>
      </c>
      <c r="BT424" s="1" t="s">
        <v>4612</v>
      </c>
      <c r="BV424" s="1" t="s">
        <v>2997</v>
      </c>
      <c r="BW424" s="1" t="s">
        <v>1503</v>
      </c>
      <c r="BX424" s="1" t="s">
        <v>2996</v>
      </c>
      <c r="BY424" s="1" t="s">
        <v>2995</v>
      </c>
      <c r="CB424" s="1" t="s">
        <v>2994</v>
      </c>
      <c r="CC424" s="1" t="s">
        <v>2993</v>
      </c>
      <c r="CD424" s="1" t="s">
        <v>2992</v>
      </c>
      <c r="CO424" s="1" t="s">
        <v>3065</v>
      </c>
      <c r="CP424" s="1" t="s">
        <v>4682</v>
      </c>
      <c r="CZ424" s="1" t="s">
        <v>4442</v>
      </c>
    </row>
    <row r="425" spans="1:104" x14ac:dyDescent="0.2">
      <c r="A425" s="1">
        <f t="shared" si="30"/>
        <v>1048225.68</v>
      </c>
      <c r="C425" s="1" t="str">
        <f t="shared" si="31"/>
        <v>ST</v>
      </c>
      <c r="D425" s="12">
        <f>INDEX(families!$A:$A,MATCH(E425,families!$B:$B,0))</f>
        <v>34</v>
      </c>
      <c r="E425" s="2" t="str">
        <f t="shared" si="32"/>
        <v>ST</v>
      </c>
      <c r="F425" s="1" t="str">
        <f>IF(_xlfn.SINGLE('~10 Other Crossings'!TypeCL)="WC","",_xlfn.CONCAT(UPPER(_xlfn.SINGLE(Description)),IF(ISBLANK(_xlfn.SINGLE(CrossingIdentifierDescription)),""," ["&amp;_xlfn.SINGLE(CrossingIdentifierDescription)&amp;"]")," (",_xlfn.SINGLE(PXID),")"))</f>
        <v>PRIVATE BURIED SEWER PIPE (P5878.0)</v>
      </c>
      <c r="G42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25" s="1" t="s">
        <v>4681</v>
      </c>
      <c r="N425" s="1">
        <v>1048225.68</v>
      </c>
      <c r="O425" s="1" t="s">
        <v>3023</v>
      </c>
      <c r="R425" s="1" t="s">
        <v>3019</v>
      </c>
      <c r="S425" s="1" t="s">
        <v>3019</v>
      </c>
      <c r="T425" s="1" t="s">
        <v>3093</v>
      </c>
      <c r="U425" s="1" t="s">
        <v>3017</v>
      </c>
      <c r="V425" s="1" t="s">
        <v>4628</v>
      </c>
      <c r="W425" s="1" t="s">
        <v>3176</v>
      </c>
      <c r="Y425" s="1">
        <v>44167.939166666663</v>
      </c>
      <c r="Z425" s="1">
        <v>44645</v>
      </c>
      <c r="AA425" s="1">
        <v>401768</v>
      </c>
      <c r="AB425" s="1">
        <v>44655.881238425929</v>
      </c>
      <c r="AC425" s="1" t="s">
        <v>4680</v>
      </c>
      <c r="AD425" s="1" t="s">
        <v>3013</v>
      </c>
      <c r="AE425" s="1">
        <v>5878</v>
      </c>
      <c r="AF425" s="1">
        <v>0</v>
      </c>
      <c r="AI425" s="1" t="s">
        <v>3011</v>
      </c>
      <c r="AK425" s="1" t="s">
        <v>3010</v>
      </c>
      <c r="AL425" s="1" t="s">
        <v>3009</v>
      </c>
      <c r="AM425" s="1" t="s">
        <v>3401</v>
      </c>
      <c r="AS425" s="1" t="s">
        <v>3006</v>
      </c>
      <c r="AT425" s="1" t="s">
        <v>3006</v>
      </c>
      <c r="AY425" s="1" t="s">
        <v>2995</v>
      </c>
      <c r="AZ425" s="1" t="s">
        <v>4277</v>
      </c>
      <c r="BA425" s="1">
        <v>607964.64500000002</v>
      </c>
      <c r="BB425" s="1">
        <v>5469079.9749999996</v>
      </c>
      <c r="BC425" s="1">
        <v>10</v>
      </c>
      <c r="BN425" s="1" t="s">
        <v>3004</v>
      </c>
      <c r="BO425" s="1" t="s">
        <v>3578</v>
      </c>
      <c r="BP425" s="1" t="s">
        <v>1981</v>
      </c>
      <c r="BQ425" s="1" t="s">
        <v>4584</v>
      </c>
      <c r="BR425" s="1" t="s">
        <v>1616</v>
      </c>
      <c r="BS425" s="1" t="s">
        <v>4613</v>
      </c>
      <c r="BT425" s="1" t="s">
        <v>4612</v>
      </c>
      <c r="BV425" s="1" t="s">
        <v>2997</v>
      </c>
      <c r="BW425" s="1" t="s">
        <v>1503</v>
      </c>
      <c r="BX425" s="1" t="s">
        <v>2996</v>
      </c>
      <c r="BY425" s="1" t="s">
        <v>2995</v>
      </c>
      <c r="CB425" s="1" t="s">
        <v>2994</v>
      </c>
      <c r="CC425" s="1" t="s">
        <v>2993</v>
      </c>
      <c r="CD425" s="1" t="s">
        <v>2992</v>
      </c>
      <c r="CO425" s="1" t="s">
        <v>3065</v>
      </c>
      <c r="CP425" s="1" t="s">
        <v>4679</v>
      </c>
      <c r="CZ425" s="1" t="s">
        <v>4434</v>
      </c>
    </row>
    <row r="426" spans="1:104" x14ac:dyDescent="0.2">
      <c r="A426" s="1">
        <f t="shared" si="30"/>
        <v>1048225.68</v>
      </c>
      <c r="C426" s="1" t="str">
        <f t="shared" si="31"/>
        <v>UE</v>
      </c>
      <c r="D426" s="12">
        <f>INDEX(families!$A:$A,MATCH(E426,families!$B:$B,0))</f>
        <v>36</v>
      </c>
      <c r="E426" s="2" t="str">
        <f t="shared" si="32"/>
        <v>UE</v>
      </c>
      <c r="F426" s="1" t="str">
        <f>IF(_xlfn.SINGLE('~10 Other Crossings'!TypeCL)="WC","",_xlfn.CONCAT(UPPER(_xlfn.SINGLE(Description)),IF(ISBLANK(_xlfn.SINGLE(CrossingIdentifierDescription)),""," ["&amp;_xlfn.SINGLE(CrossingIdentifierDescription)&amp;"]")," (",_xlfn.SINGLE(PXID),")"))</f>
        <v>PRIVATE U/G POWER CABLE (U7160.0)</v>
      </c>
      <c r="G42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26" s="1" t="s">
        <v>4678</v>
      </c>
      <c r="N426" s="1">
        <v>1048225.68</v>
      </c>
      <c r="O426" s="1" t="s">
        <v>3023</v>
      </c>
      <c r="R426" s="1" t="s">
        <v>3019</v>
      </c>
      <c r="S426" s="1" t="s">
        <v>3019</v>
      </c>
      <c r="T426" s="1" t="s">
        <v>3093</v>
      </c>
      <c r="U426" s="1" t="s">
        <v>3059</v>
      </c>
      <c r="V426" s="1" t="s">
        <v>4624</v>
      </c>
      <c r="W426" s="1" t="s">
        <v>3176</v>
      </c>
      <c r="Y426" s="1">
        <v>44167.939166666663</v>
      </c>
      <c r="Z426" s="1">
        <v>44645</v>
      </c>
      <c r="AA426" s="1">
        <v>401768</v>
      </c>
      <c r="AB426" s="1">
        <v>44648.866087962961</v>
      </c>
      <c r="AC426" s="1" t="s">
        <v>4677</v>
      </c>
      <c r="AD426" s="1" t="s">
        <v>3056</v>
      </c>
      <c r="AE426" s="1">
        <v>7160</v>
      </c>
      <c r="AF426" s="1">
        <v>0</v>
      </c>
      <c r="AI426" s="1" t="s">
        <v>3011</v>
      </c>
      <c r="AK426" s="1" t="s">
        <v>3010</v>
      </c>
      <c r="AL426" s="1" t="s">
        <v>3009</v>
      </c>
      <c r="AM426" s="1" t="s">
        <v>3054</v>
      </c>
      <c r="AS426" s="1" t="s">
        <v>3006</v>
      </c>
      <c r="AT426" s="1" t="s">
        <v>3006</v>
      </c>
      <c r="AY426" s="1" t="s">
        <v>2995</v>
      </c>
      <c r="AZ426" s="1" t="s">
        <v>4277</v>
      </c>
      <c r="BA426" s="1">
        <v>607964.64500000002</v>
      </c>
      <c r="BB426" s="1">
        <v>5469079.9749999996</v>
      </c>
      <c r="BC426" s="1">
        <v>10</v>
      </c>
      <c r="BN426" s="1" t="s">
        <v>3004</v>
      </c>
      <c r="BO426" s="1" t="s">
        <v>3578</v>
      </c>
      <c r="BP426" s="1" t="s">
        <v>1981</v>
      </c>
      <c r="BQ426" s="1" t="s">
        <v>4584</v>
      </c>
      <c r="BR426" s="1" t="s">
        <v>1616</v>
      </c>
      <c r="BS426" s="1" t="s">
        <v>4613</v>
      </c>
      <c r="BT426" s="1" t="s">
        <v>4612</v>
      </c>
      <c r="BV426" s="1" t="s">
        <v>2997</v>
      </c>
      <c r="BW426" s="1" t="s">
        <v>1968</v>
      </c>
      <c r="BX426" s="1" t="s">
        <v>3053</v>
      </c>
      <c r="BY426" s="1" t="s">
        <v>2995</v>
      </c>
      <c r="CB426" s="1" t="s">
        <v>3052</v>
      </c>
      <c r="CC426" s="1" t="s">
        <v>3051</v>
      </c>
      <c r="CD426" s="1" t="s">
        <v>3050</v>
      </c>
      <c r="CO426" s="1" t="s">
        <v>3065</v>
      </c>
      <c r="CP426" s="1" t="s">
        <v>4676</v>
      </c>
      <c r="CZ426" s="1" t="s">
        <v>4426</v>
      </c>
    </row>
    <row r="427" spans="1:104" x14ac:dyDescent="0.2">
      <c r="A427" s="1">
        <f t="shared" si="30"/>
        <v>1048225.68</v>
      </c>
      <c r="C427" s="1" t="str">
        <f t="shared" si="31"/>
        <v>UC</v>
      </c>
      <c r="D427" s="12">
        <f>INDEX(families!$A:$A,MATCH(E427,families!$B:$B,0))</f>
        <v>35</v>
      </c>
      <c r="E427" s="2" t="str">
        <f t="shared" si="32"/>
        <v>UC</v>
      </c>
      <c r="F427" s="1" t="str">
        <f>IF(_xlfn.SINGLE('~10 Other Crossings'!TypeCL)="WC","",_xlfn.CONCAT(UPPER(_xlfn.SINGLE(Description)),IF(ISBLANK(_xlfn.SINGLE(CrossingIdentifierDescription)),""," ["&amp;_xlfn.SINGLE(CrossingIdentifierDescription)&amp;"]")," (",_xlfn.SINGLE(PXID),")"))</f>
        <v>PRIVATE U/G COMMUNICATION CABLE (U7161.0)</v>
      </c>
      <c r="G42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27" s="1" t="s">
        <v>4675</v>
      </c>
      <c r="N427" s="1">
        <v>1048225.68</v>
      </c>
      <c r="O427" s="1" t="s">
        <v>3023</v>
      </c>
      <c r="R427" s="1" t="s">
        <v>3019</v>
      </c>
      <c r="S427" s="1" t="s">
        <v>3019</v>
      </c>
      <c r="T427" s="1" t="s">
        <v>3093</v>
      </c>
      <c r="U427" s="1" t="s">
        <v>3821</v>
      </c>
      <c r="V427" s="1" t="s">
        <v>4620</v>
      </c>
      <c r="W427" s="1" t="s">
        <v>3176</v>
      </c>
      <c r="Y427" s="1">
        <v>44167.939166666663</v>
      </c>
      <c r="Z427" s="1">
        <v>44645</v>
      </c>
      <c r="AA427" s="1">
        <v>401768</v>
      </c>
      <c r="AB427" s="1">
        <v>44648.866087962961</v>
      </c>
      <c r="AC427" s="1" t="s">
        <v>4674</v>
      </c>
      <c r="AD427" s="1" t="s">
        <v>3056</v>
      </c>
      <c r="AE427" s="1">
        <v>7161</v>
      </c>
      <c r="AF427" s="1">
        <v>0</v>
      </c>
      <c r="AI427" s="1" t="s">
        <v>3011</v>
      </c>
      <c r="AK427" s="1" t="s">
        <v>3010</v>
      </c>
      <c r="AL427" s="1" t="s">
        <v>3009</v>
      </c>
      <c r="AM427" s="1" t="s">
        <v>3818</v>
      </c>
      <c r="AS427" s="1" t="s">
        <v>3006</v>
      </c>
      <c r="AT427" s="1" t="s">
        <v>3006</v>
      </c>
      <c r="AY427" s="1" t="s">
        <v>2995</v>
      </c>
      <c r="AZ427" s="1" t="s">
        <v>4277</v>
      </c>
      <c r="BA427" s="1">
        <v>607964.64500000002</v>
      </c>
      <c r="BB427" s="1">
        <v>5469079.9749999996</v>
      </c>
      <c r="BC427" s="1">
        <v>10</v>
      </c>
      <c r="BN427" s="1" t="s">
        <v>3004</v>
      </c>
      <c r="BO427" s="1" t="s">
        <v>3578</v>
      </c>
      <c r="BP427" s="1" t="s">
        <v>1981</v>
      </c>
      <c r="BQ427" s="1" t="s">
        <v>4584</v>
      </c>
      <c r="BR427" s="1" t="s">
        <v>1616</v>
      </c>
      <c r="BS427" s="1" t="s">
        <v>4613</v>
      </c>
      <c r="BT427" s="1" t="s">
        <v>4612</v>
      </c>
      <c r="BV427" s="1" t="s">
        <v>2997</v>
      </c>
      <c r="BW427" s="1" t="s">
        <v>1968</v>
      </c>
      <c r="BX427" s="1" t="s">
        <v>3053</v>
      </c>
      <c r="BY427" s="1" t="s">
        <v>2995</v>
      </c>
      <c r="CB427" s="1" t="s">
        <v>3052</v>
      </c>
      <c r="CC427" s="1" t="s">
        <v>3051</v>
      </c>
      <c r="CD427" s="1" t="s">
        <v>3050</v>
      </c>
      <c r="CO427" s="1" t="s">
        <v>3065</v>
      </c>
      <c r="CP427" s="1" t="s">
        <v>4673</v>
      </c>
      <c r="CZ427" s="1" t="s">
        <v>4421</v>
      </c>
    </row>
    <row r="428" spans="1:104" x14ac:dyDescent="0.2">
      <c r="A428" s="1">
        <f t="shared" si="30"/>
        <v>1048228.56</v>
      </c>
      <c r="C428" s="1" t="str">
        <f t="shared" si="31"/>
        <v>UE</v>
      </c>
      <c r="D428" s="12">
        <f>INDEX(families!$A:$A,MATCH(E428,families!$B:$B,0))</f>
        <v>36</v>
      </c>
      <c r="E428" s="2" t="str">
        <f t="shared" si="32"/>
        <v>UE</v>
      </c>
      <c r="F428" s="1" t="str">
        <f>IF(_xlfn.SINGLE('~10 Other Crossings'!TypeCL)="WC","",_xlfn.CONCAT(UPPER(_xlfn.SINGLE(Description)),IF(ISBLANK(_xlfn.SINGLE(CrossingIdentifierDescription)),""," ["&amp;_xlfn.SINGLE(CrossingIdentifierDescription)&amp;"]")," (",_xlfn.SINGLE(PXID),")"))</f>
        <v>PRIVATE U/G POWER CABLE (U7162.0)</v>
      </c>
      <c r="G42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28" s="1" t="s">
        <v>4672</v>
      </c>
      <c r="N428" s="1">
        <v>1048228.56</v>
      </c>
      <c r="O428" s="1" t="s">
        <v>3023</v>
      </c>
      <c r="R428" s="1" t="s">
        <v>3019</v>
      </c>
      <c r="S428" s="1" t="s">
        <v>3019</v>
      </c>
      <c r="T428" s="1" t="s">
        <v>3093</v>
      </c>
      <c r="U428" s="1" t="s">
        <v>3059</v>
      </c>
      <c r="V428" s="1" t="s">
        <v>4624</v>
      </c>
      <c r="W428" s="1" t="s">
        <v>3176</v>
      </c>
      <c r="Y428" s="1">
        <v>44167.939166666663</v>
      </c>
      <c r="Z428" s="1">
        <v>44645</v>
      </c>
      <c r="AA428" s="1">
        <v>401768</v>
      </c>
      <c r="AB428" s="1">
        <v>44648.866087962961</v>
      </c>
      <c r="AC428" s="1" t="s">
        <v>4671</v>
      </c>
      <c r="AD428" s="1" t="s">
        <v>3056</v>
      </c>
      <c r="AE428" s="1">
        <v>7162</v>
      </c>
      <c r="AF428" s="1">
        <v>0</v>
      </c>
      <c r="AI428" s="1" t="s">
        <v>3011</v>
      </c>
      <c r="AK428" s="1" t="s">
        <v>3010</v>
      </c>
      <c r="AL428" s="1" t="s">
        <v>3009</v>
      </c>
      <c r="AM428" s="1" t="s">
        <v>3054</v>
      </c>
      <c r="AN428" s="1" t="s">
        <v>4667</v>
      </c>
      <c r="AS428" s="1" t="s">
        <v>3006</v>
      </c>
      <c r="AT428" s="1" t="s">
        <v>3006</v>
      </c>
      <c r="AY428" s="1" t="s">
        <v>2995</v>
      </c>
      <c r="AZ428" s="1" t="s">
        <v>4277</v>
      </c>
      <c r="BA428" s="1">
        <v>607961.77899999998</v>
      </c>
      <c r="BB428" s="1">
        <v>5469079.7110000001</v>
      </c>
      <c r="BC428" s="1">
        <v>10</v>
      </c>
      <c r="BN428" s="1" t="s">
        <v>3004</v>
      </c>
      <c r="BO428" s="1" t="s">
        <v>3578</v>
      </c>
      <c r="BP428" s="1" t="s">
        <v>1981</v>
      </c>
      <c r="BQ428" s="1" t="s">
        <v>4584</v>
      </c>
      <c r="BR428" s="1" t="s">
        <v>1616</v>
      </c>
      <c r="BS428" s="1" t="s">
        <v>4613</v>
      </c>
      <c r="BT428" s="1" t="s">
        <v>4612</v>
      </c>
      <c r="BU428" s="1">
        <v>0.56999999999999995</v>
      </c>
      <c r="BV428" s="1" t="s">
        <v>2997</v>
      </c>
      <c r="BW428" s="1" t="s">
        <v>1968</v>
      </c>
      <c r="BX428" s="1" t="s">
        <v>3053</v>
      </c>
      <c r="BY428" s="1" t="s">
        <v>2995</v>
      </c>
      <c r="CB428" s="1" t="s">
        <v>3052</v>
      </c>
      <c r="CC428" s="1" t="s">
        <v>3051</v>
      </c>
      <c r="CD428" s="1" t="s">
        <v>3050</v>
      </c>
      <c r="CO428" s="1" t="s">
        <v>3065</v>
      </c>
      <c r="CP428" s="1" t="s">
        <v>4670</v>
      </c>
      <c r="CZ428" s="1" t="s">
        <v>4416</v>
      </c>
    </row>
    <row r="429" spans="1:104" x14ac:dyDescent="0.2">
      <c r="A429" s="1">
        <f t="shared" si="30"/>
        <v>1048228.56</v>
      </c>
      <c r="C429" s="1" t="str">
        <f t="shared" si="31"/>
        <v>UC</v>
      </c>
      <c r="D429" s="12">
        <f>INDEX(families!$A:$A,MATCH(E429,families!$B:$B,0))</f>
        <v>35</v>
      </c>
      <c r="E429" s="2" t="str">
        <f t="shared" si="32"/>
        <v>UC</v>
      </c>
      <c r="F429" s="1" t="str">
        <f>IF(_xlfn.SINGLE('~10 Other Crossings'!TypeCL)="WC","",_xlfn.CONCAT(UPPER(_xlfn.SINGLE(Description)),IF(ISBLANK(_xlfn.SINGLE(CrossingIdentifierDescription)),""," ["&amp;_xlfn.SINGLE(CrossingIdentifierDescription)&amp;"]")," (",_xlfn.SINGLE(PXID),")"))</f>
        <v>PRIVATE U/G COMMUNICATION CABLE (U7163.0)</v>
      </c>
      <c r="G42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29" s="1" t="s">
        <v>4669</v>
      </c>
      <c r="N429" s="1">
        <v>1048228.56</v>
      </c>
      <c r="O429" s="1" t="s">
        <v>3023</v>
      </c>
      <c r="R429" s="1" t="s">
        <v>3019</v>
      </c>
      <c r="S429" s="1" t="s">
        <v>3019</v>
      </c>
      <c r="T429" s="1" t="s">
        <v>3093</v>
      </c>
      <c r="U429" s="1" t="s">
        <v>3821</v>
      </c>
      <c r="V429" s="1" t="s">
        <v>4620</v>
      </c>
      <c r="W429" s="1" t="s">
        <v>3176</v>
      </c>
      <c r="Y429" s="1">
        <v>44167.939166666663</v>
      </c>
      <c r="Z429" s="1">
        <v>44645</v>
      </c>
      <c r="AA429" s="1">
        <v>401768</v>
      </c>
      <c r="AB429" s="1">
        <v>44648.866087962961</v>
      </c>
      <c r="AC429" s="1" t="s">
        <v>4668</v>
      </c>
      <c r="AD429" s="1" t="s">
        <v>3056</v>
      </c>
      <c r="AE429" s="1">
        <v>7163</v>
      </c>
      <c r="AF429" s="1">
        <v>0</v>
      </c>
      <c r="AI429" s="1" t="s">
        <v>3011</v>
      </c>
      <c r="AK429" s="1" t="s">
        <v>3010</v>
      </c>
      <c r="AL429" s="1" t="s">
        <v>3009</v>
      </c>
      <c r="AM429" s="1" t="s">
        <v>3818</v>
      </c>
      <c r="AN429" s="1" t="s">
        <v>4667</v>
      </c>
      <c r="AS429" s="1" t="s">
        <v>3006</v>
      </c>
      <c r="AT429" s="1" t="s">
        <v>3006</v>
      </c>
      <c r="AY429" s="1" t="s">
        <v>2995</v>
      </c>
      <c r="AZ429" s="1" t="s">
        <v>4277</v>
      </c>
      <c r="BA429" s="1">
        <v>607961.77899999998</v>
      </c>
      <c r="BB429" s="1">
        <v>5469079.7110000001</v>
      </c>
      <c r="BC429" s="1">
        <v>10</v>
      </c>
      <c r="BN429" s="1" t="s">
        <v>3004</v>
      </c>
      <c r="BO429" s="1" t="s">
        <v>3578</v>
      </c>
      <c r="BP429" s="1" t="s">
        <v>1981</v>
      </c>
      <c r="BQ429" s="1" t="s">
        <v>4584</v>
      </c>
      <c r="BR429" s="1" t="s">
        <v>1616</v>
      </c>
      <c r="BS429" s="1" t="s">
        <v>4613</v>
      </c>
      <c r="BT429" s="1" t="s">
        <v>4612</v>
      </c>
      <c r="BU429" s="1">
        <v>0.56999999999999995</v>
      </c>
      <c r="BV429" s="1" t="s">
        <v>2997</v>
      </c>
      <c r="BW429" s="1" t="s">
        <v>1968</v>
      </c>
      <c r="BX429" s="1" t="s">
        <v>3053</v>
      </c>
      <c r="BY429" s="1" t="s">
        <v>2995</v>
      </c>
      <c r="CB429" s="1" t="s">
        <v>3052</v>
      </c>
      <c r="CC429" s="1" t="s">
        <v>3051</v>
      </c>
      <c r="CD429" s="1" t="s">
        <v>3050</v>
      </c>
      <c r="CO429" s="1" t="s">
        <v>3065</v>
      </c>
      <c r="CP429" s="1" t="s">
        <v>4666</v>
      </c>
      <c r="CZ429" s="1" t="s">
        <v>2232</v>
      </c>
    </row>
    <row r="430" spans="1:104" x14ac:dyDescent="0.2">
      <c r="A430" s="1">
        <f t="shared" si="30"/>
        <v>1048231.4</v>
      </c>
      <c r="C430" s="1" t="str">
        <f t="shared" si="31"/>
        <v>OE</v>
      </c>
      <c r="D430" s="12">
        <f>INDEX(families!$A:$A,MATCH(E430,families!$B:$B,0))</f>
        <v>28</v>
      </c>
      <c r="E430" s="2" t="str">
        <f t="shared" si="32"/>
        <v>OE</v>
      </c>
      <c r="F430" s="1" t="str">
        <f>IF(_xlfn.SINGLE('~10 Other Crossings'!TypeCL)="WC","",_xlfn.CONCAT(UPPER(_xlfn.SINGLE(Description)),IF(ISBLANK(_xlfn.SINGLE(CrossingIdentifierDescription)),""," ["&amp;_xlfn.SINGLE(CrossingIdentifierDescription)&amp;"]")," (",_xlfn.SINGLE(PXID),")"))</f>
        <v>BC HYDRO O/H DISTRIBUTION [DISTRIBUTION] (U4404.0)</v>
      </c>
      <c r="G43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30" s="1" t="s">
        <v>4665</v>
      </c>
      <c r="N430" s="1">
        <v>1048231.4</v>
      </c>
      <c r="O430" s="1" t="s">
        <v>3023</v>
      </c>
      <c r="P430" s="1" t="s">
        <v>4664</v>
      </c>
      <c r="Q430" s="1" t="s">
        <v>4663</v>
      </c>
      <c r="R430" s="1" t="s">
        <v>3020</v>
      </c>
      <c r="S430" s="1" t="s">
        <v>3019</v>
      </c>
      <c r="T430" s="1" t="s">
        <v>3093</v>
      </c>
      <c r="U430" s="1" t="s">
        <v>3092</v>
      </c>
      <c r="V430" s="1" t="s">
        <v>3091</v>
      </c>
      <c r="W430" s="1" t="s">
        <v>3090</v>
      </c>
      <c r="Y430" s="1">
        <v>44546.838807870372</v>
      </c>
      <c r="Z430" s="1">
        <v>44645</v>
      </c>
      <c r="AA430" s="1">
        <v>401768</v>
      </c>
      <c r="AB430" s="1">
        <v>44648.866099537037</v>
      </c>
      <c r="AC430" s="1" t="s">
        <v>4662</v>
      </c>
      <c r="AD430" s="1" t="s">
        <v>3056</v>
      </c>
      <c r="AE430" s="1">
        <v>4404</v>
      </c>
      <c r="AF430" s="1">
        <v>0</v>
      </c>
      <c r="AG430" s="1" t="s">
        <v>3088</v>
      </c>
      <c r="AI430" s="1" t="s">
        <v>3011</v>
      </c>
      <c r="AJ430" s="1" t="s">
        <v>3086</v>
      </c>
      <c r="AK430" s="1" t="s">
        <v>3010</v>
      </c>
      <c r="AL430" s="1" t="s">
        <v>3009</v>
      </c>
      <c r="AM430" s="1" t="s">
        <v>3085</v>
      </c>
      <c r="AS430" s="1" t="s">
        <v>3006</v>
      </c>
      <c r="AT430" s="1" t="s">
        <v>1020</v>
      </c>
      <c r="AY430" s="1" t="s">
        <v>2995</v>
      </c>
      <c r="AZ430" s="1" t="s">
        <v>4277</v>
      </c>
      <c r="BA430" s="1">
        <v>607958.95998689998</v>
      </c>
      <c r="BB430" s="1">
        <v>5469079.4200280402</v>
      </c>
      <c r="BC430" s="1">
        <v>10</v>
      </c>
      <c r="BG430" s="1">
        <v>42661</v>
      </c>
      <c r="BN430" s="1" t="s">
        <v>3004</v>
      </c>
      <c r="BO430" s="1" t="s">
        <v>3578</v>
      </c>
      <c r="BP430" s="1" t="s">
        <v>1981</v>
      </c>
      <c r="BQ430" s="1" t="s">
        <v>4584</v>
      </c>
      <c r="BR430" s="1" t="s">
        <v>1616</v>
      </c>
      <c r="BS430" s="1" t="s">
        <v>4613</v>
      </c>
      <c r="BT430" s="1" t="s">
        <v>4612</v>
      </c>
      <c r="BV430" s="1" t="s">
        <v>2997</v>
      </c>
      <c r="BW430" s="1" t="s">
        <v>1020</v>
      </c>
      <c r="BX430" s="1" t="s">
        <v>3194</v>
      </c>
      <c r="BY430" s="1" t="s">
        <v>2995</v>
      </c>
      <c r="CB430" s="1" t="s">
        <v>3193</v>
      </c>
      <c r="CC430" s="1" t="s">
        <v>3192</v>
      </c>
      <c r="CD430" s="1" t="s">
        <v>3035</v>
      </c>
      <c r="CO430" s="1" t="s">
        <v>3318</v>
      </c>
      <c r="CP430" s="1" t="s">
        <v>4661</v>
      </c>
      <c r="CX430" s="1" t="s">
        <v>4655</v>
      </c>
      <c r="CY430" s="1" t="s">
        <v>4407</v>
      </c>
      <c r="CZ430" s="1" t="s">
        <v>4406</v>
      </c>
    </row>
    <row r="431" spans="1:104" x14ac:dyDescent="0.2">
      <c r="A431" s="1">
        <f t="shared" si="30"/>
        <v>1048231.4</v>
      </c>
      <c r="C431" s="1" t="str">
        <f t="shared" si="31"/>
        <v>OC</v>
      </c>
      <c r="D431" s="12">
        <f>INDEX(families!$A:$A,MATCH(E431,families!$B:$B,0))</f>
        <v>27</v>
      </c>
      <c r="E431" s="2" t="str">
        <f t="shared" si="32"/>
        <v>OC</v>
      </c>
      <c r="F431" s="1" t="str">
        <f>IF(_xlfn.SINGLE('~10 Other Crossings'!TypeCL)="WC","",_xlfn.CONCAT(UPPER(_xlfn.SINGLE(Description)),IF(ISBLANK(_xlfn.SINGLE(CrossingIdentifierDescription)),""," ["&amp;_xlfn.SINGLE(CrossingIdentifierDescription)&amp;"]")," (",_xlfn.SINGLE(PXID),")"))</f>
        <v>TELUS O/H COMMUNICATIONS CABLE (U7133.0)</v>
      </c>
      <c r="G43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31" s="1" t="s">
        <v>4660</v>
      </c>
      <c r="N431" s="1">
        <v>1048231.4</v>
      </c>
      <c r="O431" s="1" t="s">
        <v>3023</v>
      </c>
      <c r="P431" s="1" t="s">
        <v>4659</v>
      </c>
      <c r="Q431" s="1" t="s">
        <v>4658</v>
      </c>
      <c r="R431" s="1" t="s">
        <v>3019</v>
      </c>
      <c r="S431" s="1" t="s">
        <v>3019</v>
      </c>
      <c r="T431" s="1" t="s">
        <v>3093</v>
      </c>
      <c r="U431" s="1" t="s">
        <v>3100</v>
      </c>
      <c r="V431" s="1" t="s">
        <v>3103</v>
      </c>
      <c r="W431" s="1" t="s">
        <v>3102</v>
      </c>
      <c r="Y431" s="1">
        <v>44547.651087962964</v>
      </c>
      <c r="Z431" s="1">
        <v>44645</v>
      </c>
      <c r="AA431" s="1">
        <v>401768</v>
      </c>
      <c r="AB431" s="1">
        <v>44648.866099537037</v>
      </c>
      <c r="AC431" s="1" t="s">
        <v>4657</v>
      </c>
      <c r="AD431" s="1" t="s">
        <v>3056</v>
      </c>
      <c r="AE431" s="1">
        <v>7133</v>
      </c>
      <c r="AF431" s="1">
        <v>0</v>
      </c>
      <c r="AI431" s="1" t="s">
        <v>3011</v>
      </c>
      <c r="AK431" s="1" t="s">
        <v>3010</v>
      </c>
      <c r="AL431" s="1" t="s">
        <v>3009</v>
      </c>
      <c r="AM431" s="1" t="s">
        <v>3099</v>
      </c>
      <c r="AT431" s="1" t="s">
        <v>1020</v>
      </c>
      <c r="AY431" s="1" t="s">
        <v>2995</v>
      </c>
      <c r="AZ431" s="1" t="s">
        <v>4277</v>
      </c>
      <c r="BA431" s="1">
        <v>607958.95998689998</v>
      </c>
      <c r="BB431" s="1">
        <v>5469079.4200280402</v>
      </c>
      <c r="BC431" s="1">
        <v>10</v>
      </c>
      <c r="BN431" s="1" t="s">
        <v>3004</v>
      </c>
      <c r="BO431" s="1" t="s">
        <v>3578</v>
      </c>
      <c r="BP431" s="1" t="s">
        <v>1981</v>
      </c>
      <c r="BQ431" s="1" t="s">
        <v>4584</v>
      </c>
      <c r="BR431" s="1" t="s">
        <v>1616</v>
      </c>
      <c r="BS431" s="1" t="s">
        <v>4613</v>
      </c>
      <c r="BT431" s="1" t="s">
        <v>4612</v>
      </c>
      <c r="BV431" s="1" t="s">
        <v>2997</v>
      </c>
      <c r="BW431" s="1" t="s">
        <v>1020</v>
      </c>
      <c r="BX431" s="1" t="s">
        <v>3194</v>
      </c>
      <c r="BY431" s="1" t="s">
        <v>2995</v>
      </c>
      <c r="CB431" s="1" t="s">
        <v>3193</v>
      </c>
      <c r="CC431" s="1" t="s">
        <v>3192</v>
      </c>
      <c r="CD431" s="1" t="s">
        <v>3035</v>
      </c>
      <c r="CO431" s="1" t="s">
        <v>3318</v>
      </c>
      <c r="CP431" s="1" t="s">
        <v>4656</v>
      </c>
      <c r="CX431" s="1" t="s">
        <v>4655</v>
      </c>
      <c r="CZ431" s="1" t="s">
        <v>4397</v>
      </c>
    </row>
    <row r="432" spans="1:104" x14ac:dyDescent="0.2">
      <c r="A432" s="1">
        <f t="shared" si="30"/>
        <v>1048233.27</v>
      </c>
      <c r="C432" s="1" t="str">
        <f t="shared" si="31"/>
        <v>RD</v>
      </c>
      <c r="D432" s="12">
        <f>INDEX(families!$A:$A,MATCH(E432,families!$B:$B,0))</f>
        <v>31</v>
      </c>
      <c r="E432" s="2" t="str">
        <f t="shared" si="32"/>
        <v>RD</v>
      </c>
      <c r="F432" s="1" t="str">
        <f>IF(_xlfn.SINGLE('~10 Other Crossings'!TypeCL)="WC","",_xlfn.CONCAT(UPPER(_xlfn.SINGLE(Description)),IF(ISBLANK(_xlfn.SINGLE(CrossingIdentifierDescription)),""," ["&amp;_xlfn.SINGLE(CrossingIdentifierDescription)&amp;"]")," (",_xlfn.SINGLE(PXID),")"))</f>
        <v>ROAD (T4118.1)</v>
      </c>
      <c r="G43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32" s="1" t="s">
        <v>4654</v>
      </c>
      <c r="N432" s="1">
        <v>1048233.27</v>
      </c>
      <c r="O432" s="1" t="s">
        <v>3023</v>
      </c>
      <c r="P432" s="1" t="s">
        <v>3251</v>
      </c>
      <c r="Q432" s="1" t="s">
        <v>3238</v>
      </c>
      <c r="R432" s="1" t="s">
        <v>3020</v>
      </c>
      <c r="S432" s="1" t="s">
        <v>3019</v>
      </c>
      <c r="T432" s="1" t="s">
        <v>3093</v>
      </c>
      <c r="U432" s="1" t="s">
        <v>3040</v>
      </c>
      <c r="V432" s="1" t="s">
        <v>3040</v>
      </c>
      <c r="W432" s="1" t="s">
        <v>4616</v>
      </c>
      <c r="Y432" s="1">
        <v>42165.883981481478</v>
      </c>
      <c r="Z432" s="1">
        <v>44645</v>
      </c>
      <c r="AA432" s="1">
        <v>401768</v>
      </c>
      <c r="AB432" s="1">
        <v>44648.866018518522</v>
      </c>
      <c r="AC432" s="1" t="s">
        <v>4653</v>
      </c>
      <c r="AD432" s="1" t="s">
        <v>3041</v>
      </c>
      <c r="AE432" s="1">
        <v>4118</v>
      </c>
      <c r="AF432" s="1">
        <v>1</v>
      </c>
      <c r="AH432" s="1" t="s">
        <v>3086</v>
      </c>
      <c r="AI432" s="1" t="s">
        <v>3011</v>
      </c>
      <c r="AJ432" s="1" t="s">
        <v>3086</v>
      </c>
      <c r="AK432" s="1" t="s">
        <v>3039</v>
      </c>
      <c r="AL432" s="1" t="s">
        <v>3009</v>
      </c>
      <c r="AM432" s="1" t="s">
        <v>735</v>
      </c>
      <c r="AX432" s="1" t="s">
        <v>4652</v>
      </c>
      <c r="AY432" s="1" t="s">
        <v>2995</v>
      </c>
      <c r="AZ432" s="1" t="s">
        <v>4277</v>
      </c>
      <c r="BA432" s="1">
        <v>607957.09853353002</v>
      </c>
      <c r="BB432" s="1">
        <v>5469079.2386766104</v>
      </c>
      <c r="BC432" s="1">
        <v>10</v>
      </c>
      <c r="BD432" s="1" t="s">
        <v>3082</v>
      </c>
      <c r="BE432" s="1">
        <v>1050.6199999999999</v>
      </c>
      <c r="BG432" s="1">
        <v>42265</v>
      </c>
      <c r="BN432" s="1" t="s">
        <v>3004</v>
      </c>
      <c r="BO432" s="1" t="s">
        <v>3578</v>
      </c>
      <c r="BP432" s="1" t="s">
        <v>1981</v>
      </c>
      <c r="BQ432" s="1" t="s">
        <v>4584</v>
      </c>
      <c r="BR432" s="1" t="s">
        <v>1616</v>
      </c>
      <c r="BS432" s="1" t="s">
        <v>4613</v>
      </c>
      <c r="BT432" s="1" t="s">
        <v>4612</v>
      </c>
      <c r="BV432" s="1" t="s">
        <v>2997</v>
      </c>
      <c r="BW432" s="1" t="s">
        <v>3002</v>
      </c>
      <c r="BX432" s="1" t="s">
        <v>3038</v>
      </c>
      <c r="BY432" s="1" t="s">
        <v>2995</v>
      </c>
      <c r="CB432" s="1" t="s">
        <v>3037</v>
      </c>
      <c r="CC432" s="1" t="s">
        <v>3036</v>
      </c>
      <c r="CD432" s="1" t="s">
        <v>3035</v>
      </c>
      <c r="CO432" s="1" t="s">
        <v>3065</v>
      </c>
      <c r="CP432" s="1" t="s">
        <v>4651</v>
      </c>
      <c r="CW432" s="1" t="s">
        <v>4610</v>
      </c>
      <c r="CX432" s="1" t="s">
        <v>4609</v>
      </c>
      <c r="CY432" s="1" t="s">
        <v>4407</v>
      </c>
      <c r="CZ432" s="1" t="s">
        <v>4392</v>
      </c>
    </row>
    <row r="433" spans="1:104" x14ac:dyDescent="0.2">
      <c r="A433" s="1">
        <f t="shared" si="30"/>
        <v>1048236.51</v>
      </c>
      <c r="C433" s="1" t="str">
        <f t="shared" si="31"/>
        <v>UN</v>
      </c>
      <c r="D433" s="12">
        <f>INDEX(families!$A:$A,MATCH(E433,families!$B:$B,0))</f>
        <v>37</v>
      </c>
      <c r="E433" s="2" t="str">
        <f t="shared" si="32"/>
        <v>UN</v>
      </c>
      <c r="F433" s="1" t="str">
        <f>IF(_xlfn.SINGLE('~10 Other Crossings'!TypeCL)="WC","",_xlfn.CONCAT(UPPER(_xlfn.SINGLE(Description)),IF(ISBLANK(_xlfn.SINGLE(CrossingIdentifierDescription)),""," ["&amp;_xlfn.SINGLE(CrossingIdentifierDescription)&amp;"]")," (",_xlfn.SINGLE(PXID),")"))</f>
        <v>BURIED PIPE (P7463.0)</v>
      </c>
      <c r="G43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33" s="1" t="s">
        <v>4650</v>
      </c>
      <c r="N433" s="1">
        <v>1048236.51</v>
      </c>
      <c r="O433" s="1" t="s">
        <v>3023</v>
      </c>
      <c r="R433" s="1" t="s">
        <v>3019</v>
      </c>
      <c r="S433" s="1" t="s">
        <v>3019</v>
      </c>
      <c r="T433" s="1" t="s">
        <v>3093</v>
      </c>
      <c r="U433" s="1" t="s">
        <v>3017</v>
      </c>
      <c r="V433" s="1" t="s">
        <v>3017</v>
      </c>
      <c r="W433" s="1" t="s">
        <v>3176</v>
      </c>
      <c r="Y433" s="1">
        <v>44608.784594907411</v>
      </c>
      <c r="Z433" s="1">
        <v>44645</v>
      </c>
      <c r="AA433" s="1">
        <v>401768</v>
      </c>
      <c r="AB433" s="1">
        <v>44655.881388888891</v>
      </c>
      <c r="AC433" s="1" t="s">
        <v>4649</v>
      </c>
      <c r="AD433" s="1" t="s">
        <v>3013</v>
      </c>
      <c r="AE433" s="1">
        <v>7463</v>
      </c>
      <c r="AF433" s="1">
        <v>0</v>
      </c>
      <c r="AI433" s="1" t="s">
        <v>3011</v>
      </c>
      <c r="AK433" s="1" t="s">
        <v>3010</v>
      </c>
      <c r="AL433" s="1" t="s">
        <v>3009</v>
      </c>
      <c r="AM433" s="1" t="s">
        <v>3066</v>
      </c>
      <c r="AN433" s="1" t="s">
        <v>4648</v>
      </c>
      <c r="AT433" s="1" t="s">
        <v>3006</v>
      </c>
      <c r="AY433" s="1" t="s">
        <v>2995</v>
      </c>
      <c r="AZ433" s="1" t="s">
        <v>4277</v>
      </c>
      <c r="BA433" s="1">
        <v>607953.87172465003</v>
      </c>
      <c r="BB433" s="1">
        <v>5469078.9378481703</v>
      </c>
      <c r="BC433" s="1">
        <v>10</v>
      </c>
      <c r="BN433" s="1" t="s">
        <v>3004</v>
      </c>
      <c r="BO433" s="1" t="s">
        <v>3578</v>
      </c>
      <c r="BP433" s="1" t="s">
        <v>1981</v>
      </c>
      <c r="BQ433" s="1" t="s">
        <v>4584</v>
      </c>
      <c r="BR433" s="1" t="s">
        <v>1616</v>
      </c>
      <c r="BS433" s="1" t="s">
        <v>4613</v>
      </c>
      <c r="BT433" s="1" t="s">
        <v>4612</v>
      </c>
      <c r="BU433" s="1">
        <v>1.238</v>
      </c>
      <c r="BV433" s="1" t="s">
        <v>2997</v>
      </c>
      <c r="BW433" s="1" t="s">
        <v>1503</v>
      </c>
      <c r="BX433" s="1" t="s">
        <v>2996</v>
      </c>
      <c r="BY433" s="1" t="s">
        <v>2995</v>
      </c>
      <c r="CB433" s="1" t="s">
        <v>2994</v>
      </c>
      <c r="CC433" s="1" t="s">
        <v>2993</v>
      </c>
      <c r="CD433" s="1" t="s">
        <v>2992</v>
      </c>
      <c r="CO433" s="1" t="s">
        <v>3065</v>
      </c>
      <c r="CP433" s="1" t="s">
        <v>4647</v>
      </c>
      <c r="CZ433" s="1" t="s">
        <v>4386</v>
      </c>
    </row>
    <row r="434" spans="1:104" x14ac:dyDescent="0.2">
      <c r="A434" s="1">
        <f t="shared" si="30"/>
        <v>1048240.16</v>
      </c>
      <c r="C434" s="1" t="str">
        <f t="shared" si="31"/>
        <v>RD</v>
      </c>
      <c r="D434" s="12">
        <f>INDEX(families!$A:$A,MATCH(E434,families!$B:$B,0))</f>
        <v>31</v>
      </c>
      <c r="E434" s="2" t="str">
        <f t="shared" si="32"/>
        <v>RD</v>
      </c>
      <c r="F434" s="1" t="str">
        <f>IF(_xlfn.SINGLE('~10 Other Crossings'!TypeCL)="WC","",_xlfn.CONCAT(UPPER(_xlfn.SINGLE(Description)),IF(ISBLANK(_xlfn.SINGLE(CrossingIdentifierDescription)),""," ["&amp;_xlfn.SINGLE(CrossingIdentifierDescription)&amp;"]")," (",_xlfn.SINGLE(PXID),")"))</f>
        <v>ROAD (T4574.0)</v>
      </c>
      <c r="G43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434" s="1" t="s">
        <v>4646</v>
      </c>
      <c r="N434" s="1">
        <v>1048240.16</v>
      </c>
      <c r="O434" s="1" t="s">
        <v>3023</v>
      </c>
      <c r="P434" s="1" t="s">
        <v>4645</v>
      </c>
      <c r="Q434" s="1" t="s">
        <v>4644</v>
      </c>
      <c r="R434" s="1" t="s">
        <v>3020</v>
      </c>
      <c r="S434" s="1" t="s">
        <v>3019</v>
      </c>
      <c r="T434" s="1" t="s">
        <v>3093</v>
      </c>
      <c r="U434" s="1" t="s">
        <v>3040</v>
      </c>
      <c r="V434" s="1" t="s">
        <v>3040</v>
      </c>
      <c r="W434" s="1" t="s">
        <v>4506</v>
      </c>
      <c r="Y434" s="1">
        <v>42683.77615740741</v>
      </c>
      <c r="Z434" s="1">
        <v>44645</v>
      </c>
      <c r="AA434" s="1">
        <v>401768</v>
      </c>
      <c r="AB434" s="1">
        <v>44648.866030092591</v>
      </c>
      <c r="AC434" s="1" t="s">
        <v>4643</v>
      </c>
      <c r="AD434" s="1" t="s">
        <v>3041</v>
      </c>
      <c r="AE434" s="1">
        <v>4574</v>
      </c>
      <c r="AF434" s="1">
        <v>0</v>
      </c>
      <c r="AH434" s="1" t="s">
        <v>3086</v>
      </c>
      <c r="AI434" s="1" t="s">
        <v>3011</v>
      </c>
      <c r="AJ434" s="1" t="s">
        <v>3086</v>
      </c>
      <c r="AK434" s="1" t="s">
        <v>3039</v>
      </c>
      <c r="AL434" s="1" t="s">
        <v>3009</v>
      </c>
      <c r="AM434" s="1" t="s">
        <v>735</v>
      </c>
      <c r="AY434" s="1" t="s">
        <v>2995</v>
      </c>
      <c r="AZ434" s="1" t="s">
        <v>4277</v>
      </c>
      <c r="BA434" s="1">
        <v>607950.23074482998</v>
      </c>
      <c r="BB434" s="1">
        <v>5469078.5893865898</v>
      </c>
      <c r="BC434" s="1">
        <v>10</v>
      </c>
      <c r="BN434" s="1" t="s">
        <v>3004</v>
      </c>
      <c r="BO434" s="1" t="s">
        <v>3578</v>
      </c>
      <c r="BP434" s="1" t="s">
        <v>1981</v>
      </c>
      <c r="BQ434" s="1" t="s">
        <v>4584</v>
      </c>
      <c r="BR434" s="1" t="s">
        <v>1616</v>
      </c>
      <c r="BS434" s="1" t="s">
        <v>4613</v>
      </c>
      <c r="BT434" s="1" t="s">
        <v>4612</v>
      </c>
      <c r="BV434" s="1" t="s">
        <v>2997</v>
      </c>
      <c r="BW434" s="1" t="s">
        <v>4642</v>
      </c>
      <c r="BX434" s="1" t="s">
        <v>3306</v>
      </c>
      <c r="BY434" s="1" t="s">
        <v>2995</v>
      </c>
      <c r="CB434" s="1" t="s">
        <v>3287</v>
      </c>
      <c r="CC434" s="1" t="s">
        <v>3286</v>
      </c>
      <c r="CD434" s="1" t="s">
        <v>3050</v>
      </c>
      <c r="CO434" s="1" t="s">
        <v>3065</v>
      </c>
      <c r="CP434" s="1" t="s">
        <v>4641</v>
      </c>
      <c r="CW434" s="1" t="s">
        <v>4610</v>
      </c>
      <c r="CX434" s="1" t="s">
        <v>4609</v>
      </c>
      <c r="CY434" s="1" t="s">
        <v>4407</v>
      </c>
      <c r="CZ434" s="1" t="s">
        <v>4379</v>
      </c>
    </row>
    <row r="435" spans="1:104" x14ac:dyDescent="0.2">
      <c r="A435" s="1">
        <f t="shared" si="30"/>
        <v>1048240.75</v>
      </c>
      <c r="C435" s="1" t="str">
        <f t="shared" si="31"/>
        <v>SA</v>
      </c>
      <c r="D435" s="12">
        <f>INDEX(families!$A:$A,MATCH(E435,families!$B:$B,0))</f>
        <v>33</v>
      </c>
      <c r="E435" s="2" t="str">
        <f t="shared" si="32"/>
        <v>SA</v>
      </c>
      <c r="F435" s="1" t="str">
        <f>IF(_xlfn.SINGLE('~10 Other Crossings'!TypeCL)="WC","",_xlfn.CONCAT(UPPER(_xlfn.SINGLE(Description)),IF(ISBLANK(_xlfn.SINGLE(CrossingIdentifierDescription)),""," ["&amp;_xlfn.SINGLE(CrossingIdentifierDescription)&amp;"]")," (",_xlfn.SINGLE(PXID),")"))</f>
        <v>PRIVATE BURIED SEWER PIPE (P7164.0)</v>
      </c>
      <c r="G43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35" s="1" t="s">
        <v>4640</v>
      </c>
      <c r="N435" s="1">
        <v>1048240.75</v>
      </c>
      <c r="O435" s="1" t="s">
        <v>3023</v>
      </c>
      <c r="R435" s="1" t="s">
        <v>3019</v>
      </c>
      <c r="S435" s="1" t="s">
        <v>3019</v>
      </c>
      <c r="T435" s="1" t="s">
        <v>3093</v>
      </c>
      <c r="U435" s="1" t="s">
        <v>3017</v>
      </c>
      <c r="V435" s="1" t="s">
        <v>4628</v>
      </c>
      <c r="W435" s="1" t="s">
        <v>3176</v>
      </c>
      <c r="Y435" s="1">
        <v>44547.654513888891</v>
      </c>
      <c r="Z435" s="1">
        <v>44645</v>
      </c>
      <c r="AA435" s="1">
        <v>401768</v>
      </c>
      <c r="AB435" s="1">
        <v>44655.881249999999</v>
      </c>
      <c r="AC435" s="1" t="s">
        <v>4639</v>
      </c>
      <c r="AD435" s="1" t="s">
        <v>3013</v>
      </c>
      <c r="AE435" s="1">
        <v>7164</v>
      </c>
      <c r="AF435" s="1">
        <v>0</v>
      </c>
      <c r="AI435" s="1" t="s">
        <v>3011</v>
      </c>
      <c r="AK435" s="1" t="s">
        <v>3010</v>
      </c>
      <c r="AL435" s="1" t="s">
        <v>3009</v>
      </c>
      <c r="AM435" s="1" t="s">
        <v>4554</v>
      </c>
      <c r="AN435" s="1" t="s">
        <v>4638</v>
      </c>
      <c r="AT435" s="1" t="s">
        <v>3006</v>
      </c>
      <c r="AY435" s="1" t="s">
        <v>2995</v>
      </c>
      <c r="AZ435" s="1" t="s">
        <v>4277</v>
      </c>
      <c r="BA435" s="1">
        <v>607949.64997174998</v>
      </c>
      <c r="BB435" s="1">
        <v>5469078.5200068997</v>
      </c>
      <c r="BC435" s="1">
        <v>10</v>
      </c>
      <c r="BN435" s="1" t="s">
        <v>3004</v>
      </c>
      <c r="BO435" s="1" t="s">
        <v>3578</v>
      </c>
      <c r="BP435" s="1" t="s">
        <v>1981</v>
      </c>
      <c r="BQ435" s="1" t="s">
        <v>4584</v>
      </c>
      <c r="BR435" s="1" t="s">
        <v>1616</v>
      </c>
      <c r="BS435" s="1" t="s">
        <v>4613</v>
      </c>
      <c r="BT435" s="1" t="s">
        <v>4612</v>
      </c>
      <c r="BU435" s="1">
        <v>2.02</v>
      </c>
      <c r="BV435" s="1" t="s">
        <v>2997</v>
      </c>
      <c r="BW435" s="1" t="s">
        <v>1503</v>
      </c>
      <c r="BX435" s="1" t="s">
        <v>2996</v>
      </c>
      <c r="BY435" s="1" t="s">
        <v>2995</v>
      </c>
      <c r="CB435" s="1" t="s">
        <v>2994</v>
      </c>
      <c r="CC435" s="1" t="s">
        <v>2993</v>
      </c>
      <c r="CD435" s="1" t="s">
        <v>2992</v>
      </c>
      <c r="CO435" s="1" t="s">
        <v>3065</v>
      </c>
      <c r="CP435" s="1" t="s">
        <v>4637</v>
      </c>
      <c r="CZ435" s="1" t="s">
        <v>4372</v>
      </c>
    </row>
    <row r="436" spans="1:104" x14ac:dyDescent="0.2">
      <c r="A436" s="1">
        <f t="shared" ref="A436:A492" si="33">IF(OR(AND(ISNUMBER(_xlfn.SINGLE(Measure)),_xlfn.SINGLE(Measure)&gt;0),ISNUMBER(SEARCH("+",_xlfn.SINGLE(Measure)))),IF(NOT(ISNUMBER(_xlfn.SINGLE(Measure))),1000*LEFT(_xlfn.SINGLE(Measure),SEARCH("+",_xlfn.SINGLE(Measure))-1)+MID(_xlfn.SINGLE(Measure),SEARCH("+",_xlfn.SINGLE(Measure))+1,3)+RIGHT(_xlfn.SINGLE(Measure),3),_xlfn.SINGLE(Measure)),"")</f>
        <v>1048246.78</v>
      </c>
      <c r="C436" s="1" t="str">
        <f t="shared" ref="C436:C492" si="34">TypeCL</f>
        <v>WD</v>
      </c>
      <c r="D436" s="12">
        <f>INDEX(families!$A:$A,MATCH(E436,families!$B:$B,0))</f>
        <v>39</v>
      </c>
      <c r="E436" s="2" t="str">
        <f t="shared" si="32"/>
        <v>WD</v>
      </c>
      <c r="F436" s="1" t="str">
        <f>IF(_xlfn.SINGLE('~10 Other Crossings'!TypeCL)="WC","",_xlfn.CONCAT(UPPER(_xlfn.SINGLE(Description)),IF(ISBLANK(_xlfn.SINGLE(CrossingIdentifierDescription)),""," ["&amp;_xlfn.SINGLE(CrossingIdentifierDescription)&amp;"]")," (",_xlfn.SINGLE(PXID),")"))</f>
        <v>PRIVATE BURIED PVC PIPE (P7464.0)</v>
      </c>
      <c r="G43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36" s="1" t="s">
        <v>4636</v>
      </c>
      <c r="N436" s="1">
        <v>1048246.78</v>
      </c>
      <c r="O436" s="1" t="s">
        <v>3023</v>
      </c>
      <c r="R436" s="1" t="s">
        <v>3019</v>
      </c>
      <c r="S436" s="1" t="s">
        <v>3019</v>
      </c>
      <c r="T436" s="1" t="s">
        <v>3093</v>
      </c>
      <c r="U436" s="1" t="s">
        <v>3017</v>
      </c>
      <c r="V436" s="1" t="s">
        <v>4635</v>
      </c>
      <c r="W436" s="1" t="s">
        <v>3176</v>
      </c>
      <c r="Y436" s="1">
        <v>44608.784594907411</v>
      </c>
      <c r="Z436" s="1">
        <v>44645</v>
      </c>
      <c r="AA436" s="1">
        <v>401768</v>
      </c>
      <c r="AB436" s="1">
        <v>44655.881388888891</v>
      </c>
      <c r="AC436" s="1" t="s">
        <v>4634</v>
      </c>
      <c r="AD436" s="1" t="s">
        <v>3013</v>
      </c>
      <c r="AE436" s="1">
        <v>7464</v>
      </c>
      <c r="AF436" s="1">
        <v>0</v>
      </c>
      <c r="AI436" s="1" t="s">
        <v>3011</v>
      </c>
      <c r="AK436" s="1" t="s">
        <v>3010</v>
      </c>
      <c r="AL436" s="1" t="s">
        <v>3009</v>
      </c>
      <c r="AM436" s="1" t="s">
        <v>3174</v>
      </c>
      <c r="AT436" s="1" t="s">
        <v>3006</v>
      </c>
      <c r="AY436" s="1" t="s">
        <v>2995</v>
      </c>
      <c r="AZ436" s="1" t="s">
        <v>4277</v>
      </c>
      <c r="BA436" s="1">
        <v>607943.74</v>
      </c>
      <c r="BB436" s="1">
        <v>5469076.9900000002</v>
      </c>
      <c r="BC436" s="1">
        <v>10</v>
      </c>
      <c r="BN436" s="1" t="s">
        <v>3004</v>
      </c>
      <c r="BO436" s="1" t="s">
        <v>3578</v>
      </c>
      <c r="BP436" s="1" t="s">
        <v>1981</v>
      </c>
      <c r="BQ436" s="1" t="s">
        <v>4584</v>
      </c>
      <c r="BR436" s="1" t="s">
        <v>1616</v>
      </c>
      <c r="BS436" s="1" t="s">
        <v>4613</v>
      </c>
      <c r="BT436" s="1" t="s">
        <v>4612</v>
      </c>
      <c r="BU436" s="1">
        <v>0.7</v>
      </c>
      <c r="BV436" s="1" t="s">
        <v>2997</v>
      </c>
      <c r="BW436" s="1" t="s">
        <v>1503</v>
      </c>
      <c r="BX436" s="1" t="s">
        <v>2996</v>
      </c>
      <c r="BY436" s="1" t="s">
        <v>2995</v>
      </c>
      <c r="CB436" s="1" t="s">
        <v>2994</v>
      </c>
      <c r="CC436" s="1" t="s">
        <v>2993</v>
      </c>
      <c r="CD436" s="1" t="s">
        <v>2992</v>
      </c>
      <c r="CO436" s="1" t="s">
        <v>3065</v>
      </c>
      <c r="CP436" s="1" t="s">
        <v>4633</v>
      </c>
      <c r="CZ436" s="1" t="s">
        <v>4362</v>
      </c>
    </row>
    <row r="437" spans="1:104" x14ac:dyDescent="0.2">
      <c r="A437" s="1">
        <f t="shared" si="33"/>
        <v>1048248.69</v>
      </c>
      <c r="C437" s="1" t="str">
        <f t="shared" si="34"/>
        <v>WD</v>
      </c>
      <c r="D437" s="12">
        <f>INDEX(families!$A:$A,MATCH(E437,families!$B:$B,0))</f>
        <v>39</v>
      </c>
      <c r="E437" s="2" t="str">
        <f t="shared" ref="E437:E492" si="35">C437</f>
        <v>WD</v>
      </c>
      <c r="F437" s="1" t="str">
        <f>IF(_xlfn.SINGLE('~10 Other Crossings'!TypeCL)="WC","",_xlfn.CONCAT(UPPER(_xlfn.SINGLE(Description)),IF(ISBLANK(_xlfn.SINGLE(CrossingIdentifierDescription)),""," ["&amp;_xlfn.SINGLE(CrossingIdentifierDescription)&amp;"]")," (",_xlfn.SINGLE(PXID),")"))</f>
        <v>PRIVATE BURIED WATER PIPE (P5879.0)</v>
      </c>
      <c r="G43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37" s="1" t="s">
        <v>4632</v>
      </c>
      <c r="N437" s="1">
        <v>1048248.69</v>
      </c>
      <c r="O437" s="1" t="s">
        <v>3023</v>
      </c>
      <c r="R437" s="1" t="s">
        <v>3019</v>
      </c>
      <c r="S437" s="1" t="s">
        <v>3019</v>
      </c>
      <c r="T437" s="1" t="s">
        <v>3093</v>
      </c>
      <c r="U437" s="1" t="s">
        <v>3017</v>
      </c>
      <c r="V437" s="1" t="s">
        <v>3177</v>
      </c>
      <c r="W437" s="1" t="s">
        <v>3176</v>
      </c>
      <c r="Y437" s="1">
        <v>44167.939166666663</v>
      </c>
      <c r="Z437" s="1">
        <v>44645</v>
      </c>
      <c r="AA437" s="1">
        <v>401768</v>
      </c>
      <c r="AB437" s="1">
        <v>44655.881238425929</v>
      </c>
      <c r="AC437" s="1" t="s">
        <v>4631</v>
      </c>
      <c r="AD437" s="1" t="s">
        <v>3013</v>
      </c>
      <c r="AE437" s="1">
        <v>5879</v>
      </c>
      <c r="AF437" s="1">
        <v>0</v>
      </c>
      <c r="AI437" s="1" t="s">
        <v>3011</v>
      </c>
      <c r="AK437" s="1" t="s">
        <v>3010</v>
      </c>
      <c r="AL437" s="1" t="s">
        <v>3009</v>
      </c>
      <c r="AM437" s="1" t="s">
        <v>3174</v>
      </c>
      <c r="AS437" s="1" t="s">
        <v>3006</v>
      </c>
      <c r="AT437" s="1" t="s">
        <v>3006</v>
      </c>
      <c r="AY437" s="1" t="s">
        <v>2995</v>
      </c>
      <c r="AZ437" s="1" t="s">
        <v>4277</v>
      </c>
      <c r="BA437" s="1">
        <v>607941.74100000004</v>
      </c>
      <c r="BB437" s="1">
        <v>5469077.7779999999</v>
      </c>
      <c r="BC437" s="1">
        <v>10</v>
      </c>
      <c r="BN437" s="1" t="s">
        <v>3004</v>
      </c>
      <c r="BO437" s="1" t="s">
        <v>3578</v>
      </c>
      <c r="BP437" s="1" t="s">
        <v>1981</v>
      </c>
      <c r="BQ437" s="1" t="s">
        <v>4584</v>
      </c>
      <c r="BR437" s="1" t="s">
        <v>1616</v>
      </c>
      <c r="BS437" s="1" t="s">
        <v>4613</v>
      </c>
      <c r="BT437" s="1" t="s">
        <v>4612</v>
      </c>
      <c r="BV437" s="1" t="s">
        <v>2997</v>
      </c>
      <c r="BW437" s="1" t="s">
        <v>1503</v>
      </c>
      <c r="BX437" s="1" t="s">
        <v>2996</v>
      </c>
      <c r="BY437" s="1" t="s">
        <v>2995</v>
      </c>
      <c r="CB437" s="1" t="s">
        <v>2994</v>
      </c>
      <c r="CC437" s="1" t="s">
        <v>2993</v>
      </c>
      <c r="CD437" s="1" t="s">
        <v>2992</v>
      </c>
      <c r="CO437" s="1" t="s">
        <v>3065</v>
      </c>
      <c r="CP437" s="1" t="s">
        <v>4630</v>
      </c>
      <c r="CZ437" s="1" t="s">
        <v>4359</v>
      </c>
    </row>
    <row r="438" spans="1:104" x14ac:dyDescent="0.2">
      <c r="A438" s="1">
        <f t="shared" si="33"/>
        <v>1048248.69</v>
      </c>
      <c r="C438" s="1" t="str">
        <f t="shared" si="34"/>
        <v>ST</v>
      </c>
      <c r="D438" s="12">
        <f>INDEX(families!$A:$A,MATCH(E438,families!$B:$B,0))</f>
        <v>34</v>
      </c>
      <c r="E438" s="2" t="str">
        <f t="shared" si="35"/>
        <v>ST</v>
      </c>
      <c r="F438" s="1" t="str">
        <f>IF(_xlfn.SINGLE('~10 Other Crossings'!TypeCL)="WC","",_xlfn.CONCAT(UPPER(_xlfn.SINGLE(Description)),IF(ISBLANK(_xlfn.SINGLE(CrossingIdentifierDescription)),""," ["&amp;_xlfn.SINGLE(CrossingIdentifierDescription)&amp;"]")," (",_xlfn.SINGLE(PXID),")"))</f>
        <v>PRIVATE BURIED SEWER PIPE (P5880.0)</v>
      </c>
      <c r="G43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38" s="1" t="s">
        <v>4629</v>
      </c>
      <c r="N438" s="1">
        <v>1048248.69</v>
      </c>
      <c r="O438" s="1" t="s">
        <v>3023</v>
      </c>
      <c r="R438" s="1" t="s">
        <v>3019</v>
      </c>
      <c r="S438" s="1" t="s">
        <v>3019</v>
      </c>
      <c r="T438" s="1" t="s">
        <v>3093</v>
      </c>
      <c r="U438" s="1" t="s">
        <v>3017</v>
      </c>
      <c r="V438" s="1" t="s">
        <v>4628</v>
      </c>
      <c r="W438" s="1" t="s">
        <v>3176</v>
      </c>
      <c r="Y438" s="1">
        <v>44167.939166666663</v>
      </c>
      <c r="Z438" s="1">
        <v>44645</v>
      </c>
      <c r="AA438" s="1">
        <v>401768</v>
      </c>
      <c r="AB438" s="1">
        <v>44655.881238425929</v>
      </c>
      <c r="AC438" s="1" t="s">
        <v>4627</v>
      </c>
      <c r="AD438" s="1" t="s">
        <v>3013</v>
      </c>
      <c r="AE438" s="1">
        <v>5880</v>
      </c>
      <c r="AF438" s="1">
        <v>0</v>
      </c>
      <c r="AI438" s="1" t="s">
        <v>3011</v>
      </c>
      <c r="AK438" s="1" t="s">
        <v>3010</v>
      </c>
      <c r="AL438" s="1" t="s">
        <v>3009</v>
      </c>
      <c r="AM438" s="1" t="s">
        <v>3401</v>
      </c>
      <c r="AS438" s="1" t="s">
        <v>3006</v>
      </c>
      <c r="AT438" s="1" t="s">
        <v>3006</v>
      </c>
      <c r="AY438" s="1" t="s">
        <v>2995</v>
      </c>
      <c r="AZ438" s="1" t="s">
        <v>4277</v>
      </c>
      <c r="BA438" s="1">
        <v>607941.74100000004</v>
      </c>
      <c r="BB438" s="1">
        <v>5469077.7779999999</v>
      </c>
      <c r="BC438" s="1">
        <v>10</v>
      </c>
      <c r="BN438" s="1" t="s">
        <v>3004</v>
      </c>
      <c r="BO438" s="1" t="s">
        <v>3578</v>
      </c>
      <c r="BP438" s="1" t="s">
        <v>1981</v>
      </c>
      <c r="BQ438" s="1" t="s">
        <v>4584</v>
      </c>
      <c r="BR438" s="1" t="s">
        <v>1616</v>
      </c>
      <c r="BS438" s="1" t="s">
        <v>4613</v>
      </c>
      <c r="BT438" s="1" t="s">
        <v>4612</v>
      </c>
      <c r="BV438" s="1" t="s">
        <v>2997</v>
      </c>
      <c r="BW438" s="1" t="s">
        <v>1503</v>
      </c>
      <c r="BX438" s="1" t="s">
        <v>2996</v>
      </c>
      <c r="BY438" s="1" t="s">
        <v>2995</v>
      </c>
      <c r="CB438" s="1" t="s">
        <v>2994</v>
      </c>
      <c r="CC438" s="1" t="s">
        <v>2993</v>
      </c>
      <c r="CD438" s="1" t="s">
        <v>2992</v>
      </c>
      <c r="CO438" s="1" t="s">
        <v>3065</v>
      </c>
      <c r="CP438" s="1" t="s">
        <v>4626</v>
      </c>
      <c r="CZ438" s="1" t="s">
        <v>4353</v>
      </c>
    </row>
    <row r="439" spans="1:104" x14ac:dyDescent="0.2">
      <c r="A439" s="1">
        <f t="shared" si="33"/>
        <v>1048248.69</v>
      </c>
      <c r="C439" s="1" t="str">
        <f t="shared" si="34"/>
        <v>UE</v>
      </c>
      <c r="D439" s="12">
        <f>INDEX(families!$A:$A,MATCH(E439,families!$B:$B,0))</f>
        <v>36</v>
      </c>
      <c r="E439" s="2" t="str">
        <f t="shared" si="35"/>
        <v>UE</v>
      </c>
      <c r="F439" s="1" t="str">
        <f>IF(_xlfn.SINGLE('~10 Other Crossings'!TypeCL)="WC","",_xlfn.CONCAT(UPPER(_xlfn.SINGLE(Description)),IF(ISBLANK(_xlfn.SINGLE(CrossingIdentifierDescription)),""," ["&amp;_xlfn.SINGLE(CrossingIdentifierDescription)&amp;"]")," (",_xlfn.SINGLE(PXID),")"))</f>
        <v>PRIVATE U/G POWER CABLE (U7164.0)</v>
      </c>
      <c r="G43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39" s="1" t="s">
        <v>4625</v>
      </c>
      <c r="N439" s="1">
        <v>1048248.69</v>
      </c>
      <c r="O439" s="1" t="s">
        <v>3023</v>
      </c>
      <c r="R439" s="1" t="s">
        <v>3019</v>
      </c>
      <c r="S439" s="1" t="s">
        <v>3019</v>
      </c>
      <c r="T439" s="1" t="s">
        <v>3093</v>
      </c>
      <c r="U439" s="1" t="s">
        <v>3059</v>
      </c>
      <c r="V439" s="1" t="s">
        <v>4624</v>
      </c>
      <c r="W439" s="1" t="s">
        <v>3176</v>
      </c>
      <c r="Y439" s="1">
        <v>44167.939166666663</v>
      </c>
      <c r="Z439" s="1">
        <v>44645</v>
      </c>
      <c r="AA439" s="1">
        <v>401768</v>
      </c>
      <c r="AB439" s="1">
        <v>44648.866087962961</v>
      </c>
      <c r="AC439" s="1" t="s">
        <v>4623</v>
      </c>
      <c r="AD439" s="1" t="s">
        <v>3056</v>
      </c>
      <c r="AE439" s="1">
        <v>7164</v>
      </c>
      <c r="AF439" s="1">
        <v>0</v>
      </c>
      <c r="AI439" s="1" t="s">
        <v>3011</v>
      </c>
      <c r="AK439" s="1" t="s">
        <v>3010</v>
      </c>
      <c r="AL439" s="1" t="s">
        <v>3009</v>
      </c>
      <c r="AM439" s="1" t="s">
        <v>3054</v>
      </c>
      <c r="AS439" s="1" t="s">
        <v>3006</v>
      </c>
      <c r="AT439" s="1" t="s">
        <v>3006</v>
      </c>
      <c r="AY439" s="1" t="s">
        <v>2995</v>
      </c>
      <c r="AZ439" s="1" t="s">
        <v>4277</v>
      </c>
      <c r="BA439" s="1">
        <v>607941.74100000004</v>
      </c>
      <c r="BB439" s="1">
        <v>5469077.7779999999</v>
      </c>
      <c r="BC439" s="1">
        <v>10</v>
      </c>
      <c r="BN439" s="1" t="s">
        <v>3004</v>
      </c>
      <c r="BO439" s="1" t="s">
        <v>3578</v>
      </c>
      <c r="BP439" s="1" t="s">
        <v>1981</v>
      </c>
      <c r="BQ439" s="1" t="s">
        <v>4584</v>
      </c>
      <c r="BR439" s="1" t="s">
        <v>1616</v>
      </c>
      <c r="BS439" s="1" t="s">
        <v>4613</v>
      </c>
      <c r="BT439" s="1" t="s">
        <v>4612</v>
      </c>
      <c r="BV439" s="1" t="s">
        <v>2997</v>
      </c>
      <c r="BW439" s="1" t="s">
        <v>1968</v>
      </c>
      <c r="BX439" s="1" t="s">
        <v>3053</v>
      </c>
      <c r="BY439" s="1" t="s">
        <v>2995</v>
      </c>
      <c r="CB439" s="1" t="s">
        <v>3052</v>
      </c>
      <c r="CC439" s="1" t="s">
        <v>3051</v>
      </c>
      <c r="CD439" s="1" t="s">
        <v>3050</v>
      </c>
      <c r="CO439" s="1" t="s">
        <v>3065</v>
      </c>
      <c r="CP439" s="1" t="s">
        <v>4622</v>
      </c>
      <c r="CZ439" s="1" t="s">
        <v>2226</v>
      </c>
    </row>
    <row r="440" spans="1:104" x14ac:dyDescent="0.2">
      <c r="A440" s="1">
        <f t="shared" si="33"/>
        <v>1048248.69</v>
      </c>
      <c r="C440" s="1" t="str">
        <f t="shared" si="34"/>
        <v>UC</v>
      </c>
      <c r="D440" s="12">
        <f>INDEX(families!$A:$A,MATCH(E440,families!$B:$B,0))</f>
        <v>35</v>
      </c>
      <c r="E440" s="2" t="str">
        <f t="shared" si="35"/>
        <v>UC</v>
      </c>
      <c r="F440" s="1" t="str">
        <f>IF(_xlfn.SINGLE('~10 Other Crossings'!TypeCL)="WC","",_xlfn.CONCAT(UPPER(_xlfn.SINGLE(Description)),IF(ISBLANK(_xlfn.SINGLE(CrossingIdentifierDescription)),""," ["&amp;_xlfn.SINGLE(CrossingIdentifierDescription)&amp;"]")," (",_xlfn.SINGLE(PXID),")"))</f>
        <v>PRIVATE U/G COMMUNICATION CABLE (U7165.0)</v>
      </c>
      <c r="G44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40" s="1" t="s">
        <v>4621</v>
      </c>
      <c r="N440" s="1">
        <v>1048248.69</v>
      </c>
      <c r="O440" s="1" t="s">
        <v>3023</v>
      </c>
      <c r="R440" s="1" t="s">
        <v>3019</v>
      </c>
      <c r="S440" s="1" t="s">
        <v>3019</v>
      </c>
      <c r="T440" s="1" t="s">
        <v>3093</v>
      </c>
      <c r="U440" s="1" t="s">
        <v>3821</v>
      </c>
      <c r="V440" s="1" t="s">
        <v>4620</v>
      </c>
      <c r="W440" s="1" t="s">
        <v>3176</v>
      </c>
      <c r="Y440" s="1">
        <v>44167.939166666663</v>
      </c>
      <c r="Z440" s="1">
        <v>44645</v>
      </c>
      <c r="AA440" s="1">
        <v>401768</v>
      </c>
      <c r="AB440" s="1">
        <v>44648.866087962961</v>
      </c>
      <c r="AC440" s="1" t="s">
        <v>4619</v>
      </c>
      <c r="AD440" s="1" t="s">
        <v>3056</v>
      </c>
      <c r="AE440" s="1">
        <v>7165</v>
      </c>
      <c r="AF440" s="1">
        <v>0</v>
      </c>
      <c r="AI440" s="1" t="s">
        <v>3011</v>
      </c>
      <c r="AK440" s="1" t="s">
        <v>3010</v>
      </c>
      <c r="AL440" s="1" t="s">
        <v>3009</v>
      </c>
      <c r="AM440" s="1" t="s">
        <v>3818</v>
      </c>
      <c r="AS440" s="1" t="s">
        <v>3006</v>
      </c>
      <c r="AT440" s="1" t="s">
        <v>3006</v>
      </c>
      <c r="AY440" s="1" t="s">
        <v>2995</v>
      </c>
      <c r="AZ440" s="1" t="s">
        <v>4277</v>
      </c>
      <c r="BA440" s="1">
        <v>607941.74100000004</v>
      </c>
      <c r="BB440" s="1">
        <v>5469077.7779999999</v>
      </c>
      <c r="BC440" s="1">
        <v>10</v>
      </c>
      <c r="BN440" s="1" t="s">
        <v>3004</v>
      </c>
      <c r="BO440" s="1" t="s">
        <v>3578</v>
      </c>
      <c r="BP440" s="1" t="s">
        <v>1981</v>
      </c>
      <c r="BQ440" s="1" t="s">
        <v>4584</v>
      </c>
      <c r="BR440" s="1" t="s">
        <v>1616</v>
      </c>
      <c r="BS440" s="1" t="s">
        <v>4613</v>
      </c>
      <c r="BT440" s="1" t="s">
        <v>4612</v>
      </c>
      <c r="BV440" s="1" t="s">
        <v>2997</v>
      </c>
      <c r="BW440" s="1" t="s">
        <v>1968</v>
      </c>
      <c r="BX440" s="1" t="s">
        <v>3053</v>
      </c>
      <c r="BY440" s="1" t="s">
        <v>2995</v>
      </c>
      <c r="CB440" s="1" t="s">
        <v>3052</v>
      </c>
      <c r="CC440" s="1" t="s">
        <v>3051</v>
      </c>
      <c r="CD440" s="1" t="s">
        <v>3050</v>
      </c>
      <c r="CO440" s="1" t="s">
        <v>3065</v>
      </c>
      <c r="CP440" s="1" t="s">
        <v>4618</v>
      </c>
      <c r="CZ440" s="1" t="s">
        <v>4350</v>
      </c>
    </row>
    <row r="441" spans="1:104" x14ac:dyDescent="0.2">
      <c r="A441" s="1">
        <f t="shared" si="33"/>
        <v>1048250.22</v>
      </c>
      <c r="C441" s="1" t="str">
        <f t="shared" si="34"/>
        <v>RD</v>
      </c>
      <c r="D441" s="12">
        <f>INDEX(families!$A:$A,MATCH(E441,families!$B:$B,0))</f>
        <v>31</v>
      </c>
      <c r="E441" s="2" t="str">
        <f t="shared" si="35"/>
        <v>RD</v>
      </c>
      <c r="F441" s="1" t="str">
        <f>IF(_xlfn.SINGLE('~10 Other Crossings'!TypeCL)="WC","",_xlfn.CONCAT(UPPER(_xlfn.SINGLE(Description)),IF(ISBLANK(_xlfn.SINGLE(CrossingIdentifierDescription)),""," ["&amp;_xlfn.SINGLE(CrossingIdentifierDescription)&amp;"]")," (",_xlfn.SINGLE(PXID),")"))</f>
        <v>ROAD [Road Crossing] (T4400.0)</v>
      </c>
      <c r="G44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41" s="1" t="s">
        <v>4617</v>
      </c>
      <c r="N441" s="1">
        <v>1048250.22</v>
      </c>
      <c r="O441" s="1" t="s">
        <v>3023</v>
      </c>
      <c r="P441" s="1" t="s">
        <v>3251</v>
      </c>
      <c r="Q441" s="1" t="s">
        <v>3238</v>
      </c>
      <c r="R441" s="1" t="s">
        <v>3020</v>
      </c>
      <c r="S441" s="1" t="s">
        <v>3019</v>
      </c>
      <c r="T441" s="1" t="s">
        <v>3093</v>
      </c>
      <c r="U441" s="1" t="s">
        <v>3040</v>
      </c>
      <c r="V441" s="1" t="s">
        <v>3040</v>
      </c>
      <c r="W441" s="1" t="s">
        <v>4616</v>
      </c>
      <c r="Y441" s="1">
        <v>42340.977500000001</v>
      </c>
      <c r="Z441" s="1">
        <v>44645</v>
      </c>
      <c r="AA441" s="1">
        <v>401768</v>
      </c>
      <c r="AB441" s="1">
        <v>44648.866030092591</v>
      </c>
      <c r="AC441" s="1" t="s">
        <v>4615</v>
      </c>
      <c r="AD441" s="1" t="s">
        <v>3041</v>
      </c>
      <c r="AE441" s="1">
        <v>4400</v>
      </c>
      <c r="AF441" s="1">
        <v>0</v>
      </c>
      <c r="AG441" s="1" t="s">
        <v>3248</v>
      </c>
      <c r="AH441" s="1" t="s">
        <v>3086</v>
      </c>
      <c r="AI441" s="1" t="s">
        <v>3011</v>
      </c>
      <c r="AJ441" s="1" t="s">
        <v>3086</v>
      </c>
      <c r="AK441" s="1" t="s">
        <v>3039</v>
      </c>
      <c r="AL441" s="1" t="s">
        <v>3009</v>
      </c>
      <c r="AM441" s="1" t="s">
        <v>735</v>
      </c>
      <c r="AX441" s="1" t="s">
        <v>4614</v>
      </c>
      <c r="AY441" s="1" t="s">
        <v>2995</v>
      </c>
      <c r="AZ441" s="1" t="s">
        <v>4277</v>
      </c>
      <c r="BA441" s="1">
        <v>607940.22200275003</v>
      </c>
      <c r="BB441" s="1">
        <v>5469077.6420334997</v>
      </c>
      <c r="BC441" s="1">
        <v>10</v>
      </c>
      <c r="BN441" s="1" t="s">
        <v>3004</v>
      </c>
      <c r="BO441" s="1" t="s">
        <v>3578</v>
      </c>
      <c r="BP441" s="1" t="s">
        <v>1981</v>
      </c>
      <c r="BQ441" s="1" t="s">
        <v>4584</v>
      </c>
      <c r="BR441" s="1" t="s">
        <v>1616</v>
      </c>
      <c r="BS441" s="1" t="s">
        <v>4613</v>
      </c>
      <c r="BT441" s="1" t="s">
        <v>4612</v>
      </c>
      <c r="BV441" s="1" t="s">
        <v>2997</v>
      </c>
      <c r="BW441" s="1" t="s">
        <v>3002</v>
      </c>
      <c r="BX441" s="1" t="s">
        <v>3038</v>
      </c>
      <c r="BY441" s="1" t="s">
        <v>2995</v>
      </c>
      <c r="CB441" s="1" t="s">
        <v>3037</v>
      </c>
      <c r="CC441" s="1" t="s">
        <v>3036</v>
      </c>
      <c r="CD441" s="1" t="s">
        <v>3035</v>
      </c>
      <c r="CO441" s="1" t="s">
        <v>3065</v>
      </c>
      <c r="CP441" s="1" t="s">
        <v>4611</v>
      </c>
      <c r="CW441" s="1" t="s">
        <v>4610</v>
      </c>
      <c r="CX441" s="1" t="s">
        <v>4609</v>
      </c>
      <c r="CY441" s="1" t="s">
        <v>4407</v>
      </c>
      <c r="CZ441" s="1" t="s">
        <v>4347</v>
      </c>
    </row>
    <row r="442" spans="1:104" x14ac:dyDescent="0.2">
      <c r="A442" s="1">
        <f t="shared" si="33"/>
        <v>1048268.22</v>
      </c>
      <c r="C442" s="1" t="str">
        <f t="shared" si="34"/>
        <v>OE</v>
      </c>
      <c r="D442" s="12">
        <f>INDEX(families!$A:$A,MATCH(E442,families!$B:$B,0))</f>
        <v>28</v>
      </c>
      <c r="E442" s="2" t="str">
        <f t="shared" si="35"/>
        <v>OE</v>
      </c>
      <c r="F442" s="1" t="str">
        <f>IF(_xlfn.SINGLE('~10 Other Crossings'!TypeCL)="WC","",_xlfn.CONCAT(UPPER(_xlfn.SINGLE(Description)),IF(ISBLANK(_xlfn.SINGLE(CrossingIdentifierDescription)),""," ["&amp;_xlfn.SINGLE(CrossingIdentifierDescription)&amp;"]")," (",_xlfn.SINGLE(PXID),")"))</f>
        <v>BC HYDRO O/H DISTRIBUTION [DISTRIBUTION] (U4405.0)</v>
      </c>
      <c r="G44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42" s="1" t="s">
        <v>4608</v>
      </c>
      <c r="N442" s="1">
        <v>1048268.22</v>
      </c>
      <c r="O442" s="1" t="s">
        <v>3023</v>
      </c>
      <c r="P442" s="1" t="s">
        <v>3532</v>
      </c>
      <c r="Q442" s="1" t="s">
        <v>3531</v>
      </c>
      <c r="R442" s="1" t="s">
        <v>3020</v>
      </c>
      <c r="S442" s="1" t="s">
        <v>3019</v>
      </c>
      <c r="T442" s="1" t="s">
        <v>3093</v>
      </c>
      <c r="U442" s="1" t="s">
        <v>3092</v>
      </c>
      <c r="V442" s="1" t="s">
        <v>3091</v>
      </c>
      <c r="W442" s="1" t="s">
        <v>3090</v>
      </c>
      <c r="Y442" s="1">
        <v>42333.896273148152</v>
      </c>
      <c r="Z442" s="1">
        <v>44645</v>
      </c>
      <c r="AA442" s="1">
        <v>401768</v>
      </c>
      <c r="AB442" s="1">
        <v>44648.866018518522</v>
      </c>
      <c r="AC442" s="1" t="s">
        <v>4607</v>
      </c>
      <c r="AD442" s="1" t="s">
        <v>3056</v>
      </c>
      <c r="AE442" s="1">
        <v>4405</v>
      </c>
      <c r="AF442" s="1">
        <v>0</v>
      </c>
      <c r="AG442" s="1" t="s">
        <v>3088</v>
      </c>
      <c r="AH442" s="1" t="s">
        <v>3086</v>
      </c>
      <c r="AI442" s="1" t="s">
        <v>3011</v>
      </c>
      <c r="AJ442" s="1" t="s">
        <v>3086</v>
      </c>
      <c r="AK442" s="1" t="s">
        <v>3010</v>
      </c>
      <c r="AL442" s="1" t="s">
        <v>3009</v>
      </c>
      <c r="AM442" s="1" t="s">
        <v>3085</v>
      </c>
      <c r="AS442" s="1" t="s">
        <v>3006</v>
      </c>
      <c r="AT442" s="1" t="s">
        <v>1020</v>
      </c>
      <c r="AX442" s="1" t="s">
        <v>4606</v>
      </c>
      <c r="AY442" s="1" t="s">
        <v>2995</v>
      </c>
      <c r="AZ442" s="1" t="s">
        <v>4277</v>
      </c>
      <c r="BA442" s="1">
        <v>607922.30197995005</v>
      </c>
      <c r="BB442" s="1">
        <v>5469075.94904928</v>
      </c>
      <c r="BC442" s="1">
        <v>10</v>
      </c>
      <c r="BG442" s="1">
        <v>42661</v>
      </c>
      <c r="BN442" s="1" t="s">
        <v>3004</v>
      </c>
      <c r="BO442" s="1" t="s">
        <v>3578</v>
      </c>
      <c r="BP442" s="1" t="s">
        <v>1981</v>
      </c>
      <c r="BQ442" s="1" t="s">
        <v>4584</v>
      </c>
      <c r="BR442" s="1" t="s">
        <v>1616</v>
      </c>
      <c r="BS442" s="1" t="s">
        <v>4546</v>
      </c>
      <c r="BT442" s="1" t="s">
        <v>4545</v>
      </c>
      <c r="BV442" s="1" t="s">
        <v>2997</v>
      </c>
      <c r="BW442" s="1" t="s">
        <v>1020</v>
      </c>
      <c r="BX442" s="1" t="s">
        <v>3194</v>
      </c>
      <c r="BY442" s="1" t="s">
        <v>2995</v>
      </c>
      <c r="CB442" s="1" t="s">
        <v>3193</v>
      </c>
      <c r="CC442" s="1" t="s">
        <v>3192</v>
      </c>
      <c r="CD442" s="1" t="s">
        <v>3035</v>
      </c>
      <c r="CO442" s="1" t="s">
        <v>2991</v>
      </c>
      <c r="CP442" s="1" t="s">
        <v>4605</v>
      </c>
      <c r="CW442" s="1" t="s">
        <v>4604</v>
      </c>
      <c r="CX442" s="1" t="s">
        <v>4597</v>
      </c>
      <c r="CY442" s="1" t="s">
        <v>4407</v>
      </c>
      <c r="CZ442" s="1" t="s">
        <v>4344</v>
      </c>
    </row>
    <row r="443" spans="1:104" x14ac:dyDescent="0.2">
      <c r="A443" s="1">
        <f t="shared" si="33"/>
        <v>1048268.22</v>
      </c>
      <c r="C443" s="1" t="str">
        <f t="shared" si="34"/>
        <v>OC</v>
      </c>
      <c r="D443" s="12">
        <f>INDEX(families!$A:$A,MATCH(E443,families!$B:$B,0))</f>
        <v>27</v>
      </c>
      <c r="E443" s="2" t="str">
        <f t="shared" si="35"/>
        <v>OC</v>
      </c>
      <c r="F443" s="1" t="str">
        <f>IF(_xlfn.SINGLE('~10 Other Crossings'!TypeCL)="WC","",_xlfn.CONCAT(UPPER(_xlfn.SINGLE(Description)),IF(ISBLANK(_xlfn.SINGLE(CrossingIdentifierDescription)),""," ["&amp;_xlfn.SINGLE(CrossingIdentifierDescription)&amp;"]")," (",_xlfn.SINGLE(PXID),")"))</f>
        <v>TELUS O/H COMMUNICATIONS CABLE [O/H COMMUNICATION CABLE] (U5338.0)</v>
      </c>
      <c r="G44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43" s="1" t="s">
        <v>4603</v>
      </c>
      <c r="N443" s="1">
        <v>1048268.22</v>
      </c>
      <c r="O443" s="1" t="s">
        <v>3023</v>
      </c>
      <c r="P443" s="1" t="s">
        <v>4187</v>
      </c>
      <c r="Q443" s="1" t="s">
        <v>4186</v>
      </c>
      <c r="R443" s="1" t="s">
        <v>3020</v>
      </c>
      <c r="S443" s="1" t="s">
        <v>3019</v>
      </c>
      <c r="T443" s="1" t="s">
        <v>3093</v>
      </c>
      <c r="U443" s="1" t="s">
        <v>3104</v>
      </c>
      <c r="V443" s="1" t="s">
        <v>3103</v>
      </c>
      <c r="W443" s="1" t="s">
        <v>3102</v>
      </c>
      <c r="Y443" s="1">
        <v>43195.712858796294</v>
      </c>
      <c r="Z443" s="1">
        <v>44645</v>
      </c>
      <c r="AA443" s="1">
        <v>401768</v>
      </c>
      <c r="AB443" s="1">
        <v>44648.866030092591</v>
      </c>
      <c r="AC443" s="1" t="s">
        <v>4602</v>
      </c>
      <c r="AD443" s="1" t="s">
        <v>3056</v>
      </c>
      <c r="AE443" s="1">
        <v>5338</v>
      </c>
      <c r="AF443" s="1">
        <v>0</v>
      </c>
      <c r="AG443" s="1" t="s">
        <v>3104</v>
      </c>
      <c r="AH443" s="1" t="s">
        <v>3086</v>
      </c>
      <c r="AI443" s="1" t="s">
        <v>3011</v>
      </c>
      <c r="AJ443" s="1" t="s">
        <v>3086</v>
      </c>
      <c r="AK443" s="1" t="s">
        <v>3010</v>
      </c>
      <c r="AL443" s="1" t="s">
        <v>3009</v>
      </c>
      <c r="AM443" s="1" t="s">
        <v>3099</v>
      </c>
      <c r="AS443" s="1" t="s">
        <v>3006</v>
      </c>
      <c r="AT443" s="1" t="s">
        <v>1020</v>
      </c>
      <c r="AY443" s="1" t="s">
        <v>2995</v>
      </c>
      <c r="AZ443" s="1" t="s">
        <v>4277</v>
      </c>
      <c r="BA443" s="1">
        <v>607922.30197995005</v>
      </c>
      <c r="BB443" s="1">
        <v>5469075.94904928</v>
      </c>
      <c r="BC443" s="1">
        <v>10</v>
      </c>
      <c r="BN443" s="1" t="s">
        <v>3004</v>
      </c>
      <c r="BO443" s="1" t="s">
        <v>3578</v>
      </c>
      <c r="BP443" s="1" t="s">
        <v>1981</v>
      </c>
      <c r="BQ443" s="1" t="s">
        <v>4584</v>
      </c>
      <c r="BR443" s="1" t="s">
        <v>1616</v>
      </c>
      <c r="BS443" s="1" t="s">
        <v>4546</v>
      </c>
      <c r="BT443" s="1" t="s">
        <v>4545</v>
      </c>
      <c r="BV443" s="1" t="s">
        <v>2997</v>
      </c>
      <c r="BW443" s="1" t="s">
        <v>1020</v>
      </c>
      <c r="BX443" s="1" t="s">
        <v>3194</v>
      </c>
      <c r="BY443" s="1" t="s">
        <v>2995</v>
      </c>
      <c r="CB443" s="1" t="s">
        <v>3193</v>
      </c>
      <c r="CC443" s="1" t="s">
        <v>3192</v>
      </c>
      <c r="CD443" s="1" t="s">
        <v>3035</v>
      </c>
      <c r="CO443" s="1" t="s">
        <v>2991</v>
      </c>
      <c r="CP443" s="1" t="s">
        <v>4601</v>
      </c>
      <c r="CX443" s="1" t="s">
        <v>4597</v>
      </c>
      <c r="CY443" s="1" t="s">
        <v>4407</v>
      </c>
      <c r="CZ443" s="1" t="s">
        <v>2224</v>
      </c>
    </row>
    <row r="444" spans="1:104" x14ac:dyDescent="0.2">
      <c r="A444" s="1">
        <f t="shared" si="33"/>
        <v>1048268.22</v>
      </c>
      <c r="C444" s="1" t="str">
        <f t="shared" si="34"/>
        <v>UC</v>
      </c>
      <c r="D444" s="12">
        <f>INDEX(families!$A:$A,MATCH(E444,families!$B:$B,0))</f>
        <v>35</v>
      </c>
      <c r="E444" s="2" t="str">
        <f t="shared" si="35"/>
        <v>UC</v>
      </c>
      <c r="F444" s="1" t="str">
        <f>IF(_xlfn.SINGLE('~10 Other Crossings'!TypeCL)="WC","",_xlfn.CONCAT(UPPER(_xlfn.SINGLE(Description)),IF(ISBLANK(_xlfn.SINGLE(CrossingIdentifierDescription)),""," ["&amp;_xlfn.SINGLE(CrossingIdentifierDescription)&amp;"]")," (",_xlfn.SINGLE(PXID),")"))</f>
        <v>SHAW O/H COMMUNICATIONS CABLE (U7518.0)</v>
      </c>
      <c r="G44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v>
      </c>
      <c r="M444" s="1" t="s">
        <v>4600</v>
      </c>
      <c r="N444" s="1">
        <v>1048268.22</v>
      </c>
      <c r="O444" s="1" t="s">
        <v>3023</v>
      </c>
      <c r="R444" s="1" t="s">
        <v>3019</v>
      </c>
      <c r="S444" s="1" t="s">
        <v>3019</v>
      </c>
      <c r="T444" s="1" t="s">
        <v>3093</v>
      </c>
      <c r="U444" s="1" t="s">
        <v>3100</v>
      </c>
      <c r="V444" s="1" t="s">
        <v>3698</v>
      </c>
      <c r="W444" s="1" t="s">
        <v>3111</v>
      </c>
      <c r="Y444" s="1">
        <v>44616.95108796296</v>
      </c>
      <c r="Z444" s="1">
        <v>44645</v>
      </c>
      <c r="AA444" s="1">
        <v>401768</v>
      </c>
      <c r="AB444" s="1">
        <v>44648.866111111114</v>
      </c>
      <c r="AC444" s="1" t="s">
        <v>4599</v>
      </c>
      <c r="AD444" s="1" t="s">
        <v>3056</v>
      </c>
      <c r="AE444" s="1">
        <v>7518</v>
      </c>
      <c r="AF444" s="1">
        <v>0</v>
      </c>
      <c r="AI444" s="1" t="s">
        <v>3011</v>
      </c>
      <c r="AK444" s="1" t="s">
        <v>3010</v>
      </c>
      <c r="AL444" s="1" t="s">
        <v>3009</v>
      </c>
      <c r="AM444" s="1" t="s">
        <v>3818</v>
      </c>
      <c r="AT444" s="1" t="s">
        <v>1020</v>
      </c>
      <c r="AY444" s="1" t="s">
        <v>2995</v>
      </c>
      <c r="AZ444" s="1" t="s">
        <v>4277</v>
      </c>
      <c r="BA444" s="1">
        <v>607922.30000000005</v>
      </c>
      <c r="BB444" s="1">
        <v>5469075.9500000002</v>
      </c>
      <c r="BC444" s="1">
        <v>10</v>
      </c>
      <c r="BN444" s="1" t="s">
        <v>3004</v>
      </c>
      <c r="BO444" s="1" t="s">
        <v>3578</v>
      </c>
      <c r="BP444" s="1" t="s">
        <v>1981</v>
      </c>
      <c r="BQ444" s="1" t="s">
        <v>4584</v>
      </c>
      <c r="BR444" s="1" t="s">
        <v>1616</v>
      </c>
      <c r="BS444" s="1" t="s">
        <v>4546</v>
      </c>
      <c r="BT444" s="1" t="s">
        <v>4545</v>
      </c>
      <c r="BV444" s="1" t="s">
        <v>2997</v>
      </c>
      <c r="BW444" s="1" t="s">
        <v>1020</v>
      </c>
      <c r="BX444" s="1" t="s">
        <v>3194</v>
      </c>
      <c r="BY444" s="1" t="s">
        <v>2995</v>
      </c>
      <c r="CB444" s="1" t="s">
        <v>3193</v>
      </c>
      <c r="CC444" s="1" t="s">
        <v>3192</v>
      </c>
      <c r="CD444" s="1" t="s">
        <v>3035</v>
      </c>
      <c r="CO444" s="1" t="s">
        <v>2991</v>
      </c>
      <c r="CP444" s="1" t="s">
        <v>4598</v>
      </c>
      <c r="CX444" s="1" t="s">
        <v>4597</v>
      </c>
      <c r="CZ444" s="1" t="s">
        <v>4341</v>
      </c>
    </row>
    <row r="445" spans="1:104" x14ac:dyDescent="0.2">
      <c r="A445" s="1">
        <f t="shared" si="33"/>
        <v>1048272.81</v>
      </c>
      <c r="C445" s="1" t="str">
        <f t="shared" si="34"/>
        <v>RD</v>
      </c>
      <c r="D445" s="12">
        <f>INDEX(families!$A:$A,MATCH(E445,families!$B:$B,0))</f>
        <v>31</v>
      </c>
      <c r="E445" s="2" t="str">
        <f t="shared" si="35"/>
        <v>RD</v>
      </c>
      <c r="F445" s="1" t="str">
        <f>IF(_xlfn.SINGLE('~10 Other Crossings'!TypeCL)="WC","",_xlfn.CONCAT(UPPER(_xlfn.SINGLE(Description)),IF(ISBLANK(_xlfn.SINGLE(CrossingIdentifierDescription)),""," ["&amp;_xlfn.SINGLE(CrossingIdentifierDescription)&amp;"]")," (",_xlfn.SINGLE(PXID),")"))</f>
        <v>ROAD (T4250.0)</v>
      </c>
      <c r="G44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45" s="1" t="s">
        <v>4596</v>
      </c>
      <c r="N445" s="1">
        <v>1048272.81</v>
      </c>
      <c r="O445" s="1" t="s">
        <v>3023</v>
      </c>
      <c r="P445" s="1" t="s">
        <v>3329</v>
      </c>
      <c r="Q445" s="1" t="s">
        <v>4595</v>
      </c>
      <c r="R445" s="1" t="s">
        <v>3020</v>
      </c>
      <c r="S445" s="1" t="s">
        <v>3019</v>
      </c>
      <c r="T445" s="1" t="s">
        <v>3093</v>
      </c>
      <c r="U445" s="1" t="s">
        <v>3040</v>
      </c>
      <c r="V445" s="1" t="s">
        <v>3040</v>
      </c>
      <c r="W445" s="1" t="s">
        <v>4594</v>
      </c>
      <c r="Y445" s="1">
        <v>42165.883981481478</v>
      </c>
      <c r="Z445" s="1">
        <v>44645</v>
      </c>
      <c r="AA445" s="1">
        <v>401768</v>
      </c>
      <c r="AB445" s="1">
        <v>44648.866018518522</v>
      </c>
      <c r="AC445" s="1" t="s">
        <v>4593</v>
      </c>
      <c r="AD445" s="1" t="s">
        <v>3041</v>
      </c>
      <c r="AE445" s="1">
        <v>4250</v>
      </c>
      <c r="AF445" s="1">
        <v>0</v>
      </c>
      <c r="AH445" s="1" t="s">
        <v>3086</v>
      </c>
      <c r="AI445" s="1" t="s">
        <v>3011</v>
      </c>
      <c r="AJ445" s="1" t="s">
        <v>3086</v>
      </c>
      <c r="AK445" s="1" t="s">
        <v>3039</v>
      </c>
      <c r="AL445" s="1" t="s">
        <v>3009</v>
      </c>
      <c r="AM445" s="1" t="s">
        <v>735</v>
      </c>
      <c r="AV445" s="1" t="s">
        <v>3086</v>
      </c>
      <c r="AX445" s="1" t="s">
        <v>4592</v>
      </c>
      <c r="AY445" s="1" t="s">
        <v>2995</v>
      </c>
      <c r="AZ445" s="1" t="s">
        <v>4277</v>
      </c>
      <c r="BA445" s="1">
        <v>607917.72761383001</v>
      </c>
      <c r="BB445" s="1">
        <v>5469075.5162252998</v>
      </c>
      <c r="BC445" s="1">
        <v>10</v>
      </c>
      <c r="BD445" s="1" t="s">
        <v>3082</v>
      </c>
      <c r="BE445" s="1">
        <v>1050.6600000000001</v>
      </c>
      <c r="BG445" s="1">
        <v>42266</v>
      </c>
      <c r="BN445" s="1" t="s">
        <v>3004</v>
      </c>
      <c r="BO445" s="1" t="s">
        <v>3578</v>
      </c>
      <c r="BP445" s="1" t="s">
        <v>1981</v>
      </c>
      <c r="BQ445" s="1" t="s">
        <v>4584</v>
      </c>
      <c r="BR445" s="1" t="s">
        <v>1616</v>
      </c>
      <c r="BS445" s="1" t="s">
        <v>4546</v>
      </c>
      <c r="BT445" s="1" t="s">
        <v>4545</v>
      </c>
      <c r="BV445" s="1" t="s">
        <v>2997</v>
      </c>
      <c r="BW445" s="1" t="s">
        <v>3002</v>
      </c>
      <c r="BX445" s="1" t="s">
        <v>3038</v>
      </c>
      <c r="BY445" s="1" t="s">
        <v>2995</v>
      </c>
      <c r="CB445" s="1" t="s">
        <v>3037</v>
      </c>
      <c r="CC445" s="1" t="s">
        <v>3036</v>
      </c>
      <c r="CD445" s="1" t="s">
        <v>3035</v>
      </c>
      <c r="CO445" s="1" t="s">
        <v>3065</v>
      </c>
      <c r="CP445" s="1" t="s">
        <v>4591</v>
      </c>
      <c r="CX445" s="1" t="s">
        <v>4590</v>
      </c>
      <c r="CY445" s="1" t="s">
        <v>4407</v>
      </c>
      <c r="CZ445" s="1" t="s">
        <v>4336</v>
      </c>
    </row>
    <row r="446" spans="1:104" x14ac:dyDescent="0.2">
      <c r="A446" s="1">
        <f t="shared" si="33"/>
        <v>1048281.52</v>
      </c>
      <c r="C446" s="1" t="str">
        <f t="shared" si="34"/>
        <v>GD</v>
      </c>
      <c r="D446" s="12">
        <f>INDEX(families!$A:$A,MATCH(E446,families!$B:$B,0))</f>
        <v>23</v>
      </c>
      <c r="E446" s="2" t="str">
        <f t="shared" si="35"/>
        <v>GD</v>
      </c>
      <c r="F446" s="1" t="str">
        <f>IF(_xlfn.SINGLE('~10 Other Crossings'!TypeCL)="WC","",_xlfn.CONCAT(UPPER(_xlfn.SINGLE(Description)),IF(ISBLANK(_xlfn.SINGLE(CrossingIdentifierDescription)),""," ["&amp;_xlfn.SINGLE(CrossingIdentifierDescription)&amp;"]")," (",_xlfn.SINGLE(PXID),")"))</f>
        <v>FORTISBC U/G PIPE 42 GAS DIST [GAS DISTRIBUTION] (P3602.1)</v>
      </c>
      <c r="G44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46" s="1" t="s">
        <v>4589</v>
      </c>
      <c r="N446" s="1">
        <v>1048281.52</v>
      </c>
      <c r="O446" s="1" t="s">
        <v>3023</v>
      </c>
      <c r="P446" s="1" t="s">
        <v>4588</v>
      </c>
      <c r="Q446" s="1" t="s">
        <v>4587</v>
      </c>
      <c r="R446" s="1" t="s">
        <v>3020</v>
      </c>
      <c r="S446" s="1" t="s">
        <v>3019</v>
      </c>
      <c r="T446" s="1" t="s">
        <v>3093</v>
      </c>
      <c r="U446" s="1" t="s">
        <v>3017</v>
      </c>
      <c r="V446" s="1" t="s">
        <v>4521</v>
      </c>
      <c r="W446" s="1" t="s">
        <v>4520</v>
      </c>
      <c r="X446" s="1" t="s">
        <v>4519</v>
      </c>
      <c r="Y446" s="1">
        <v>42165.883981481478</v>
      </c>
      <c r="Z446" s="1">
        <v>44645</v>
      </c>
      <c r="AA446" s="1">
        <v>401768</v>
      </c>
      <c r="AB446" s="1">
        <v>44655.881203703706</v>
      </c>
      <c r="AC446" s="1" t="s">
        <v>4586</v>
      </c>
      <c r="AD446" s="1" t="s">
        <v>3013</v>
      </c>
      <c r="AE446" s="1">
        <v>3602</v>
      </c>
      <c r="AF446" s="1">
        <v>1</v>
      </c>
      <c r="AG446" s="1" t="s">
        <v>4517</v>
      </c>
      <c r="AH446" s="1" t="s">
        <v>3086</v>
      </c>
      <c r="AI446" s="1" t="s">
        <v>3011</v>
      </c>
      <c r="AJ446" s="1" t="s">
        <v>3086</v>
      </c>
      <c r="AK446" s="1" t="s">
        <v>3010</v>
      </c>
      <c r="AL446" s="1" t="s">
        <v>3009</v>
      </c>
      <c r="AM446" s="1" t="s">
        <v>4516</v>
      </c>
      <c r="AN446" s="1" t="s">
        <v>3007</v>
      </c>
      <c r="AQ446" s="1" t="s">
        <v>4515</v>
      </c>
      <c r="AR446" s="1">
        <v>42</v>
      </c>
      <c r="AS446" s="1" t="s">
        <v>3006</v>
      </c>
      <c r="AT446" s="1" t="s">
        <v>3006</v>
      </c>
      <c r="AX446" s="1" t="s">
        <v>4585</v>
      </c>
      <c r="AY446" s="1" t="s">
        <v>2995</v>
      </c>
      <c r="AZ446" s="1" t="s">
        <v>4277</v>
      </c>
      <c r="BA446" s="1">
        <v>607909.06039856002</v>
      </c>
      <c r="BB446" s="1">
        <v>5469074.69621279</v>
      </c>
      <c r="BC446" s="1">
        <v>10</v>
      </c>
      <c r="BD446" s="1" t="s">
        <v>3082</v>
      </c>
      <c r="BE446" s="1">
        <v>1050.72</v>
      </c>
      <c r="BG446" s="1">
        <v>42266</v>
      </c>
      <c r="BN446" s="1" t="s">
        <v>3004</v>
      </c>
      <c r="BO446" s="1" t="s">
        <v>3578</v>
      </c>
      <c r="BP446" s="1" t="s">
        <v>1981</v>
      </c>
      <c r="BQ446" s="1" t="s">
        <v>4584</v>
      </c>
      <c r="BR446" s="1" t="s">
        <v>1616</v>
      </c>
      <c r="BS446" s="1" t="s">
        <v>4546</v>
      </c>
      <c r="BT446" s="1" t="s">
        <v>4583</v>
      </c>
      <c r="BV446" s="1" t="s">
        <v>2997</v>
      </c>
      <c r="BW446" s="1" t="s">
        <v>1503</v>
      </c>
      <c r="BX446" s="1" t="s">
        <v>2996</v>
      </c>
      <c r="BY446" s="1" t="s">
        <v>2995</v>
      </c>
      <c r="CB446" s="1" t="s">
        <v>2994</v>
      </c>
      <c r="CC446" s="1" t="s">
        <v>2993</v>
      </c>
      <c r="CD446" s="1" t="s">
        <v>2992</v>
      </c>
      <c r="CO446" s="1" t="s">
        <v>2991</v>
      </c>
      <c r="CP446" s="1" t="s">
        <v>4582</v>
      </c>
      <c r="CW446" s="1" t="s">
        <v>4512</v>
      </c>
      <c r="CX446" s="1" t="s">
        <v>4581</v>
      </c>
      <c r="CY446" s="1" t="s">
        <v>4407</v>
      </c>
      <c r="CZ446" s="1" t="s">
        <v>4332</v>
      </c>
    </row>
    <row r="447" spans="1:104" x14ac:dyDescent="0.2">
      <c r="A447" s="1">
        <f t="shared" si="33"/>
        <v>1048289.1</v>
      </c>
      <c r="C447" s="1" t="str">
        <f t="shared" si="34"/>
        <v>SA</v>
      </c>
      <c r="D447" s="12">
        <f>INDEX(families!$A:$A,MATCH(E447,families!$B:$B,0))</f>
        <v>33</v>
      </c>
      <c r="E447" s="2" t="str">
        <f t="shared" si="35"/>
        <v>SA</v>
      </c>
      <c r="F447" s="1" t="str">
        <f>IF(_xlfn.SINGLE('~10 Other Crossings'!TypeCL)="WC","",_xlfn.CONCAT(UPPER(_xlfn.SINGLE(Description)),IF(ISBLANK(_xlfn.SINGLE(CrossingIdentifierDescription)),""," ["&amp;_xlfn.SINGLE(CrossingIdentifierDescription)&amp;"]")," (",_xlfn.SINGLE(PXID),")"))</f>
        <v>PRIVATE BURIED 3" SEPTIC PIPE [BURIED PIPE] (P7153.0)</v>
      </c>
      <c r="G44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47" s="1" t="s">
        <v>4580</v>
      </c>
      <c r="N447" s="1">
        <v>1048289.1</v>
      </c>
      <c r="O447" s="1" t="s">
        <v>3023</v>
      </c>
      <c r="R447" s="1" t="s">
        <v>3019</v>
      </c>
      <c r="S447" s="1" t="s">
        <v>3019</v>
      </c>
      <c r="T447" s="1" t="s">
        <v>3093</v>
      </c>
      <c r="U447" s="1" t="s">
        <v>3017</v>
      </c>
      <c r="V447" s="1" t="s">
        <v>4579</v>
      </c>
      <c r="W447" s="1" t="s">
        <v>3176</v>
      </c>
      <c r="Y447" s="1">
        <v>44546.662314814814</v>
      </c>
      <c r="Z447" s="1">
        <v>44645</v>
      </c>
      <c r="AA447" s="1">
        <v>401768</v>
      </c>
      <c r="AB447" s="1">
        <v>44655.881249999999</v>
      </c>
      <c r="AC447" s="1" t="s">
        <v>4578</v>
      </c>
      <c r="AD447" s="1" t="s">
        <v>3013</v>
      </c>
      <c r="AE447" s="1">
        <v>7153</v>
      </c>
      <c r="AF447" s="1">
        <v>0</v>
      </c>
      <c r="AG447" s="1" t="s">
        <v>3017</v>
      </c>
      <c r="AI447" s="1" t="s">
        <v>3011</v>
      </c>
      <c r="AK447" s="1" t="s">
        <v>3010</v>
      </c>
      <c r="AL447" s="1" t="s">
        <v>3009</v>
      </c>
      <c r="AM447" s="1" t="s">
        <v>4554</v>
      </c>
      <c r="AN447" s="1" t="s">
        <v>4577</v>
      </c>
      <c r="AS447" s="1" t="s">
        <v>3006</v>
      </c>
      <c r="AT447" s="1" t="s">
        <v>3006</v>
      </c>
      <c r="AY447" s="1" t="s">
        <v>2995</v>
      </c>
      <c r="AZ447" s="1" t="s">
        <v>4277</v>
      </c>
      <c r="BA447" s="1">
        <v>607901.48997302004</v>
      </c>
      <c r="BB447" s="1">
        <v>5469074.2199821901</v>
      </c>
      <c r="BC447" s="1">
        <v>10</v>
      </c>
      <c r="BN447" s="1" t="s">
        <v>3004</v>
      </c>
      <c r="BO447" s="1" t="s">
        <v>3578</v>
      </c>
      <c r="BP447" s="1" t="s">
        <v>1981</v>
      </c>
      <c r="BQ447" s="1" t="s">
        <v>4365</v>
      </c>
      <c r="BR447" s="1" t="s">
        <v>3081</v>
      </c>
      <c r="BS447" s="1" t="s">
        <v>4546</v>
      </c>
      <c r="BT447" s="1" t="s">
        <v>4545</v>
      </c>
      <c r="BU447" s="1">
        <v>0.28100000000000003</v>
      </c>
      <c r="BV447" s="1" t="s">
        <v>2997</v>
      </c>
      <c r="BW447" s="1" t="s">
        <v>1503</v>
      </c>
      <c r="BX447" s="1" t="s">
        <v>2996</v>
      </c>
      <c r="BY447" s="1" t="s">
        <v>2995</v>
      </c>
      <c r="CB447" s="1" t="s">
        <v>2994</v>
      </c>
      <c r="CC447" s="1" t="s">
        <v>2993</v>
      </c>
      <c r="CD447" s="1" t="s">
        <v>2992</v>
      </c>
      <c r="CO447" s="1" t="s">
        <v>3065</v>
      </c>
      <c r="CP447" s="1" t="s">
        <v>4576</v>
      </c>
      <c r="CZ447" s="1" t="s">
        <v>4575</v>
      </c>
    </row>
    <row r="448" spans="1:104" x14ac:dyDescent="0.2">
      <c r="A448" s="1">
        <f t="shared" si="33"/>
        <v>1048291.68</v>
      </c>
      <c r="C448" s="1" t="str">
        <f t="shared" si="34"/>
        <v>WD</v>
      </c>
      <c r="D448" s="12">
        <f>INDEX(families!$A:$A,MATCH(E448,families!$B:$B,0))</f>
        <v>39</v>
      </c>
      <c r="E448" s="2" t="str">
        <f t="shared" si="35"/>
        <v>WD</v>
      </c>
      <c r="F448" s="1" t="str">
        <f>IF(_xlfn.SINGLE('~10 Other Crossings'!TypeCL)="WC","",_xlfn.CONCAT(UPPER(_xlfn.SINGLE(Description)),IF(ISBLANK(_xlfn.SINGLE(CrossingIdentifierDescription)),""," ["&amp;_xlfn.SINGLE(CrossingIdentifierDescription)&amp;"]")," (",_xlfn.SINGLE(PXID),")"))</f>
        <v>PRIVATE BURIED WATER PIPE [BURIED PIPE] (P5751.0)</v>
      </c>
      <c r="G44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48" s="1" t="s">
        <v>4574</v>
      </c>
      <c r="N448" s="1">
        <v>1048291.68</v>
      </c>
      <c r="O448" s="1" t="s">
        <v>3023</v>
      </c>
      <c r="P448" s="1" t="s">
        <v>4573</v>
      </c>
      <c r="Q448" s="1" t="s">
        <v>4572</v>
      </c>
      <c r="R448" s="1" t="s">
        <v>3019</v>
      </c>
      <c r="S448" s="1" t="s">
        <v>3019</v>
      </c>
      <c r="T448" s="1" t="s">
        <v>3093</v>
      </c>
      <c r="U448" s="1" t="s">
        <v>3017</v>
      </c>
      <c r="V448" s="1" t="s">
        <v>3177</v>
      </c>
      <c r="W448" s="1" t="s">
        <v>3176</v>
      </c>
      <c r="Y448" s="1">
        <v>44547.659687500003</v>
      </c>
      <c r="Z448" s="1">
        <v>44645</v>
      </c>
      <c r="AA448" s="1">
        <v>401768</v>
      </c>
      <c r="AB448" s="1">
        <v>44655.881249999999</v>
      </c>
      <c r="AC448" s="1" t="s">
        <v>4571</v>
      </c>
      <c r="AD448" s="1" t="s">
        <v>3013</v>
      </c>
      <c r="AE448" s="1">
        <v>5751</v>
      </c>
      <c r="AF448" s="1">
        <v>0</v>
      </c>
      <c r="AG448" s="1" t="s">
        <v>3017</v>
      </c>
      <c r="AI448" s="1" t="s">
        <v>3011</v>
      </c>
      <c r="AK448" s="1" t="s">
        <v>3010</v>
      </c>
      <c r="AL448" s="1" t="s">
        <v>3009</v>
      </c>
      <c r="AM448" s="1" t="s">
        <v>3174</v>
      </c>
      <c r="AT448" s="1" t="s">
        <v>3006</v>
      </c>
      <c r="AY448" s="1" t="s">
        <v>2995</v>
      </c>
      <c r="AZ448" s="1" t="s">
        <v>4277</v>
      </c>
      <c r="BA448" s="1">
        <v>607898.91998029</v>
      </c>
      <c r="BB448" s="1">
        <v>5469073.9399591302</v>
      </c>
      <c r="BC448" s="1">
        <v>10</v>
      </c>
      <c r="BN448" s="1" t="s">
        <v>3004</v>
      </c>
      <c r="BO448" s="1" t="s">
        <v>3578</v>
      </c>
      <c r="BP448" s="1" t="s">
        <v>1981</v>
      </c>
      <c r="BQ448" s="1" t="s">
        <v>4365</v>
      </c>
      <c r="BR448" s="1" t="s">
        <v>3081</v>
      </c>
      <c r="BS448" s="1" t="s">
        <v>4546</v>
      </c>
      <c r="BT448" s="1" t="s">
        <v>4545</v>
      </c>
      <c r="BV448" s="1" t="s">
        <v>2997</v>
      </c>
      <c r="BW448" s="1" t="s">
        <v>1503</v>
      </c>
      <c r="BX448" s="1" t="s">
        <v>2996</v>
      </c>
      <c r="BY448" s="1" t="s">
        <v>2995</v>
      </c>
      <c r="CB448" s="1" t="s">
        <v>2994</v>
      </c>
      <c r="CC448" s="1" t="s">
        <v>2993</v>
      </c>
      <c r="CD448" s="1" t="s">
        <v>2992</v>
      </c>
      <c r="CO448" s="1" t="s">
        <v>3065</v>
      </c>
      <c r="CP448" s="1" t="s">
        <v>4570</v>
      </c>
      <c r="CZ448" s="1" t="s">
        <v>4569</v>
      </c>
    </row>
    <row r="449" spans="1:104" x14ac:dyDescent="0.2">
      <c r="A449" s="1">
        <f t="shared" si="33"/>
        <v>1048292.16</v>
      </c>
      <c r="C449" s="1" t="str">
        <f t="shared" si="34"/>
        <v>OC</v>
      </c>
      <c r="D449" s="12">
        <f>INDEX(families!$A:$A,MATCH(E449,families!$B:$B,0))</f>
        <v>27</v>
      </c>
      <c r="E449" s="2" t="str">
        <f t="shared" si="35"/>
        <v>OC</v>
      </c>
      <c r="F449" s="1" t="str">
        <f>IF(_xlfn.SINGLE('~10 Other Crossings'!TypeCL)="WC","",_xlfn.CONCAT(UPPER(_xlfn.SINGLE(Description)),IF(ISBLANK(_xlfn.SINGLE(CrossingIdentifierDescription)),""," ["&amp;_xlfn.SINGLE(CrossingIdentifierDescription)&amp;"]")," (",_xlfn.SINGLE(PXID),")"))</f>
        <v>PRIVATE ABOVE GROUND COMMUNICATION CABLE (U7418.0)</v>
      </c>
      <c r="G44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01-13283-M002-PT630001 - Goalposts Required</v>
      </c>
      <c r="M449" s="1" t="s">
        <v>4568</v>
      </c>
      <c r="N449" s="1">
        <v>1048292.16</v>
      </c>
      <c r="O449" s="1" t="s">
        <v>3023</v>
      </c>
      <c r="R449" s="1" t="s">
        <v>3019</v>
      </c>
      <c r="S449" s="1" t="s">
        <v>3019</v>
      </c>
      <c r="T449" s="1" t="s">
        <v>3093</v>
      </c>
      <c r="U449" s="1" t="s">
        <v>4567</v>
      </c>
      <c r="V449" s="1" t="s">
        <v>4566</v>
      </c>
      <c r="W449" s="1" t="s">
        <v>3176</v>
      </c>
      <c r="Y449" s="1">
        <v>44547.655393518522</v>
      </c>
      <c r="Z449" s="1">
        <v>44645</v>
      </c>
      <c r="AA449" s="1">
        <v>401768</v>
      </c>
      <c r="AB449" s="1">
        <v>44648.866099537037</v>
      </c>
      <c r="AC449" s="1" t="s">
        <v>4565</v>
      </c>
      <c r="AD449" s="1" t="s">
        <v>3056</v>
      </c>
      <c r="AE449" s="1">
        <v>7418</v>
      </c>
      <c r="AF449" s="1">
        <v>0</v>
      </c>
      <c r="AI449" s="1" t="s">
        <v>3011</v>
      </c>
      <c r="AK449" s="1" t="s">
        <v>3010</v>
      </c>
      <c r="AL449" s="1" t="s">
        <v>3009</v>
      </c>
      <c r="AM449" s="1" t="s">
        <v>3099</v>
      </c>
      <c r="AN449" s="1" t="s">
        <v>4564</v>
      </c>
      <c r="AT449" s="1" t="s">
        <v>1020</v>
      </c>
      <c r="AY449" s="1" t="s">
        <v>2995</v>
      </c>
      <c r="AZ449" s="1" t="s">
        <v>4277</v>
      </c>
      <c r="BA449" s="1">
        <v>607898.46989207005</v>
      </c>
      <c r="BB449" s="1">
        <v>5469073.64072935</v>
      </c>
      <c r="BC449" s="1">
        <v>10</v>
      </c>
      <c r="BN449" s="1" t="s">
        <v>3004</v>
      </c>
      <c r="BO449" s="1" t="s">
        <v>3578</v>
      </c>
      <c r="BP449" s="1" t="s">
        <v>1981</v>
      </c>
      <c r="BQ449" s="1" t="s">
        <v>4365</v>
      </c>
      <c r="BR449" s="1" t="s">
        <v>3081</v>
      </c>
      <c r="BS449" s="1" t="s">
        <v>4546</v>
      </c>
      <c r="BT449" s="1" t="s">
        <v>4545</v>
      </c>
      <c r="BU449" s="1">
        <v>0.41</v>
      </c>
      <c r="BV449" s="1" t="s">
        <v>2997</v>
      </c>
      <c r="BW449" s="1" t="s">
        <v>1968</v>
      </c>
      <c r="BX449" s="1" t="s">
        <v>3053</v>
      </c>
      <c r="BY449" s="1" t="s">
        <v>2995</v>
      </c>
      <c r="CB449" s="1" t="s">
        <v>3052</v>
      </c>
      <c r="CC449" s="1" t="s">
        <v>3051</v>
      </c>
      <c r="CD449" s="1" t="s">
        <v>3050</v>
      </c>
      <c r="CO449" s="1" t="s">
        <v>3065</v>
      </c>
      <c r="CP449" s="1" t="s">
        <v>4563</v>
      </c>
      <c r="CZ449" s="1" t="s">
        <v>2218</v>
      </c>
    </row>
    <row r="450" spans="1:104" x14ac:dyDescent="0.2">
      <c r="A450" s="1">
        <f t="shared" si="33"/>
        <v>1048298.89</v>
      </c>
      <c r="C450" s="1" t="str">
        <f t="shared" si="34"/>
        <v>WD</v>
      </c>
      <c r="D450" s="12">
        <f>INDEX(families!$A:$A,MATCH(E450,families!$B:$B,0))</f>
        <v>39</v>
      </c>
      <c r="E450" s="2" t="str">
        <f t="shared" si="35"/>
        <v>WD</v>
      </c>
      <c r="F450" s="1" t="str">
        <f>IF(_xlfn.SINGLE('~10 Other Crossings'!TypeCL)="WC","",_xlfn.CONCAT(UPPER(_xlfn.SINGLE(Description)),IF(ISBLANK(_xlfn.SINGLE(CrossingIdentifierDescription)),""," ["&amp;_xlfn.SINGLE(CrossingIdentifierDescription)&amp;"]")," (",_xlfn.SINGLE(PXID),")"))</f>
        <v>PRIVATE BURIED 1" WATER PIPE (P7165.0)</v>
      </c>
      <c r="G45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50" s="1" t="s">
        <v>4562</v>
      </c>
      <c r="N450" s="1">
        <v>1048298.89</v>
      </c>
      <c r="O450" s="1" t="s">
        <v>3023</v>
      </c>
      <c r="R450" s="1" t="s">
        <v>3019</v>
      </c>
      <c r="S450" s="1" t="s">
        <v>3019</v>
      </c>
      <c r="T450" s="1" t="s">
        <v>3093</v>
      </c>
      <c r="U450" s="1" t="s">
        <v>3017</v>
      </c>
      <c r="V450" s="1" t="s">
        <v>4561</v>
      </c>
      <c r="W450" s="1" t="s">
        <v>3176</v>
      </c>
      <c r="Y450" s="1">
        <v>44547.656400462962</v>
      </c>
      <c r="Z450" s="1">
        <v>44645</v>
      </c>
      <c r="AA450" s="1">
        <v>401768</v>
      </c>
      <c r="AB450" s="1">
        <v>44655.881249999999</v>
      </c>
      <c r="AC450" s="1" t="s">
        <v>4560</v>
      </c>
      <c r="AD450" s="1" t="s">
        <v>3013</v>
      </c>
      <c r="AE450" s="1">
        <v>7165</v>
      </c>
      <c r="AF450" s="1">
        <v>0</v>
      </c>
      <c r="AI450" s="1" t="s">
        <v>3011</v>
      </c>
      <c r="AK450" s="1" t="s">
        <v>3010</v>
      </c>
      <c r="AL450" s="1" t="s">
        <v>3009</v>
      </c>
      <c r="AM450" s="1" t="s">
        <v>3174</v>
      </c>
      <c r="AN450" s="1" t="s">
        <v>4559</v>
      </c>
      <c r="AT450" s="1" t="s">
        <v>3006</v>
      </c>
      <c r="AY450" s="1" t="s">
        <v>2995</v>
      </c>
      <c r="AZ450" s="1" t="s">
        <v>4277</v>
      </c>
      <c r="BA450" s="1">
        <v>607891.75998506998</v>
      </c>
      <c r="BB450" s="1">
        <v>5469073.1099458197</v>
      </c>
      <c r="BC450" s="1">
        <v>10</v>
      </c>
      <c r="BN450" s="1" t="s">
        <v>3004</v>
      </c>
      <c r="BO450" s="1" t="s">
        <v>3578</v>
      </c>
      <c r="BP450" s="1" t="s">
        <v>1981</v>
      </c>
      <c r="BQ450" s="1" t="s">
        <v>4365</v>
      </c>
      <c r="BR450" s="1" t="s">
        <v>3081</v>
      </c>
      <c r="BS450" s="1" t="s">
        <v>4546</v>
      </c>
      <c r="BT450" s="1" t="s">
        <v>4545</v>
      </c>
      <c r="BU450" s="1">
        <v>0.76</v>
      </c>
      <c r="BV450" s="1" t="s">
        <v>2997</v>
      </c>
      <c r="BW450" s="1" t="s">
        <v>1503</v>
      </c>
      <c r="BX450" s="1" t="s">
        <v>2996</v>
      </c>
      <c r="BY450" s="1" t="s">
        <v>2995</v>
      </c>
      <c r="CB450" s="1" t="s">
        <v>2994</v>
      </c>
      <c r="CC450" s="1" t="s">
        <v>2993</v>
      </c>
      <c r="CD450" s="1" t="s">
        <v>2992</v>
      </c>
      <c r="CO450" s="1" t="s">
        <v>3065</v>
      </c>
      <c r="CP450" s="1" t="s">
        <v>4558</v>
      </c>
      <c r="CZ450" s="1" t="s">
        <v>4324</v>
      </c>
    </row>
    <row r="451" spans="1:104" x14ac:dyDescent="0.2">
      <c r="A451" s="1">
        <f t="shared" si="33"/>
        <v>1048301.13</v>
      </c>
      <c r="C451" s="1" t="str">
        <f t="shared" si="34"/>
        <v>SA</v>
      </c>
      <c r="D451" s="12">
        <f>INDEX(families!$A:$A,MATCH(E451,families!$B:$B,0))</f>
        <v>33</v>
      </c>
      <c r="E451" s="2" t="str">
        <f t="shared" si="35"/>
        <v>SA</v>
      </c>
      <c r="F451" s="1" t="str">
        <f>IF(_xlfn.SINGLE('~10 Other Crossings'!TypeCL)="WC","",_xlfn.CONCAT(UPPER(_xlfn.SINGLE(Description)),IF(ISBLANK(_xlfn.SINGLE(CrossingIdentifierDescription)),""," ["&amp;_xlfn.SINGLE(CrossingIdentifierDescription)&amp;"]")," (",_xlfn.SINGLE(PXID),")"))</f>
        <v>PRIVATE SANITARY LINE (P7578.0)</v>
      </c>
      <c r="G45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51" s="1" t="s">
        <v>4557</v>
      </c>
      <c r="N451" s="1">
        <v>1048301.13</v>
      </c>
      <c r="O451" s="1" t="s">
        <v>3023</v>
      </c>
      <c r="R451" s="1" t="s">
        <v>3019</v>
      </c>
      <c r="S451" s="1" t="s">
        <v>3019</v>
      </c>
      <c r="T451" s="1" t="s">
        <v>3093</v>
      </c>
      <c r="U451" s="1" t="s">
        <v>3017</v>
      </c>
      <c r="V451" s="1" t="s">
        <v>4556</v>
      </c>
      <c r="W451" s="1" t="s">
        <v>3176</v>
      </c>
      <c r="Y451" s="1">
        <v>44649.883067129631</v>
      </c>
      <c r="Z451" s="1">
        <v>44645</v>
      </c>
      <c r="AA451" s="1">
        <v>401768</v>
      </c>
      <c r="AB451" s="1">
        <v>44655.881388888891</v>
      </c>
      <c r="AC451" s="1" t="s">
        <v>4555</v>
      </c>
      <c r="AD451" s="1" t="s">
        <v>3013</v>
      </c>
      <c r="AE451" s="1">
        <v>7578</v>
      </c>
      <c r="AF451" s="1">
        <v>0</v>
      </c>
      <c r="AI451" s="1" t="s">
        <v>3011</v>
      </c>
      <c r="AK451" s="1" t="s">
        <v>3010</v>
      </c>
      <c r="AL451" s="1" t="s">
        <v>3009</v>
      </c>
      <c r="AM451" s="1" t="s">
        <v>4554</v>
      </c>
      <c r="AT451" s="1" t="s">
        <v>3006</v>
      </c>
      <c r="AY451" s="1" t="s">
        <v>2995</v>
      </c>
      <c r="AZ451" s="1" t="s">
        <v>4277</v>
      </c>
      <c r="BA451" s="1">
        <v>607889.61</v>
      </c>
      <c r="BB451" s="1">
        <v>5469072.0599999996</v>
      </c>
      <c r="BC451" s="1">
        <v>10</v>
      </c>
      <c r="BN451" s="1" t="s">
        <v>3004</v>
      </c>
      <c r="BO451" s="1" t="s">
        <v>3578</v>
      </c>
      <c r="BP451" s="1" t="s">
        <v>1981</v>
      </c>
      <c r="BQ451" s="1" t="s">
        <v>4365</v>
      </c>
      <c r="BR451" s="1" t="s">
        <v>3081</v>
      </c>
      <c r="BS451" s="1" t="s">
        <v>4546</v>
      </c>
      <c r="BT451" s="1" t="s">
        <v>4545</v>
      </c>
      <c r="BU451" s="1">
        <v>0.34599999999999997</v>
      </c>
      <c r="BV451" s="1" t="s">
        <v>2997</v>
      </c>
      <c r="BW451" s="1" t="s">
        <v>1503</v>
      </c>
      <c r="BX451" s="1" t="s">
        <v>2996</v>
      </c>
      <c r="BY451" s="1" t="s">
        <v>2995</v>
      </c>
      <c r="CB451" s="1" t="s">
        <v>2994</v>
      </c>
      <c r="CC451" s="1" t="s">
        <v>2993</v>
      </c>
      <c r="CD451" s="1" t="s">
        <v>2992</v>
      </c>
      <c r="CO451" s="1" t="s">
        <v>3065</v>
      </c>
      <c r="CP451" s="1" t="s">
        <v>4553</v>
      </c>
      <c r="CZ451" s="1" t="s">
        <v>4311</v>
      </c>
    </row>
    <row r="452" spans="1:104" x14ac:dyDescent="0.2">
      <c r="A452" s="1">
        <f t="shared" si="33"/>
        <v>1048305.4</v>
      </c>
      <c r="C452" s="1" t="str">
        <f t="shared" si="34"/>
        <v>UE</v>
      </c>
      <c r="D452" s="12">
        <f>INDEX(families!$A:$A,MATCH(E452,families!$B:$B,0))</f>
        <v>36</v>
      </c>
      <c r="E452" s="2" t="str">
        <f t="shared" si="35"/>
        <v>UE</v>
      </c>
      <c r="F452" s="1" t="str">
        <f>IF(_xlfn.SINGLE('~10 Other Crossings'!TypeCL)="WC","",_xlfn.CONCAT(UPPER(_xlfn.SINGLE(Description)),IF(ISBLANK(_xlfn.SINGLE(CrossingIdentifierDescription)),""," ["&amp;_xlfn.SINGLE(CrossingIdentifierDescription)&amp;"]")," (",_xlfn.SINGLE(PXID),")"))</f>
        <v>PRIVATE BURIED UTILITY [BURIED UTILITY] (U5932.0)</v>
      </c>
      <c r="G45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52" s="1" t="s">
        <v>4552</v>
      </c>
      <c r="N452" s="1">
        <v>1048305.4</v>
      </c>
      <c r="O452" s="1" t="s">
        <v>3023</v>
      </c>
      <c r="P452" s="1" t="s">
        <v>4551</v>
      </c>
      <c r="Q452" s="1" t="s">
        <v>4550</v>
      </c>
      <c r="R452" s="1" t="s">
        <v>3019</v>
      </c>
      <c r="S452" s="1" t="s">
        <v>3019</v>
      </c>
      <c r="T452" s="1" t="s">
        <v>3093</v>
      </c>
      <c r="U452" s="1" t="s">
        <v>4547</v>
      </c>
      <c r="V452" s="1" t="s">
        <v>4549</v>
      </c>
      <c r="W452" s="1" t="s">
        <v>3176</v>
      </c>
      <c r="Y452" s="1">
        <v>43977.908171296294</v>
      </c>
      <c r="Z452" s="1">
        <v>44645</v>
      </c>
      <c r="AA452" s="1">
        <v>401768</v>
      </c>
      <c r="AB452" s="1">
        <v>44648.866053240738</v>
      </c>
      <c r="AC452" s="1" t="s">
        <v>4548</v>
      </c>
      <c r="AD452" s="1" t="s">
        <v>3056</v>
      </c>
      <c r="AE452" s="1">
        <v>5932</v>
      </c>
      <c r="AF452" s="1">
        <v>0</v>
      </c>
      <c r="AG452" s="1" t="s">
        <v>4547</v>
      </c>
      <c r="AI452" s="1" t="s">
        <v>3011</v>
      </c>
      <c r="AK452" s="1" t="s">
        <v>3010</v>
      </c>
      <c r="AL452" s="1" t="s">
        <v>3009</v>
      </c>
      <c r="AM452" s="1" t="s">
        <v>3054</v>
      </c>
      <c r="AT452" s="1" t="s">
        <v>3006</v>
      </c>
      <c r="AY452" s="1" t="s">
        <v>2995</v>
      </c>
      <c r="AZ452" s="1" t="s">
        <v>4277</v>
      </c>
      <c r="BA452" s="1">
        <v>607885.29500000004</v>
      </c>
      <c r="BB452" s="1">
        <v>5469072.3909999998</v>
      </c>
      <c r="BC452" s="1">
        <v>10</v>
      </c>
      <c r="BN452" s="1" t="s">
        <v>3004</v>
      </c>
      <c r="BO452" s="1" t="s">
        <v>3578</v>
      </c>
      <c r="BP452" s="1" t="s">
        <v>1981</v>
      </c>
      <c r="BQ452" s="1" t="s">
        <v>4365</v>
      </c>
      <c r="BR452" s="1" t="s">
        <v>3081</v>
      </c>
      <c r="BS452" s="1" t="s">
        <v>4546</v>
      </c>
      <c r="BT452" s="1" t="s">
        <v>4545</v>
      </c>
      <c r="BV452" s="1" t="s">
        <v>2997</v>
      </c>
      <c r="BW452" s="1" t="s">
        <v>1968</v>
      </c>
      <c r="BX452" s="1" t="s">
        <v>3053</v>
      </c>
      <c r="BY452" s="1" t="s">
        <v>2995</v>
      </c>
      <c r="CB452" s="1" t="s">
        <v>3052</v>
      </c>
      <c r="CC452" s="1" t="s">
        <v>3051</v>
      </c>
      <c r="CD452" s="1" t="s">
        <v>3050</v>
      </c>
      <c r="CO452" s="1" t="s">
        <v>3065</v>
      </c>
      <c r="CP452" s="1" t="s">
        <v>4544</v>
      </c>
      <c r="CZ452" s="1" t="s">
        <v>4307</v>
      </c>
    </row>
    <row r="453" spans="1:104" x14ac:dyDescent="0.2">
      <c r="A453" s="1">
        <f t="shared" si="33"/>
        <v>1048316.55</v>
      </c>
      <c r="C453" s="1" t="str">
        <f t="shared" si="34"/>
        <v>RD</v>
      </c>
      <c r="D453" s="12">
        <f>INDEX(families!$A:$A,MATCH(E453,families!$B:$B,0))</f>
        <v>31</v>
      </c>
      <c r="E453" s="2" t="str">
        <f t="shared" si="35"/>
        <v>RD</v>
      </c>
      <c r="F453" s="1" t="str">
        <f>IF(_xlfn.SINGLE('~10 Other Crossings'!TypeCL)="WC","",_xlfn.CONCAT(UPPER(_xlfn.SINGLE(Description)),IF(ISBLANK(_xlfn.SINGLE(CrossingIdentifierDescription)),""," ["&amp;_xlfn.SINGLE(CrossingIdentifierDescription)&amp;"]")," (",_xlfn.SINGLE(PXID),")"))</f>
        <v>PRIVATE ROAD [ROAD] (T5032.0)</v>
      </c>
      <c r="G45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53" s="1" t="s">
        <v>4543</v>
      </c>
      <c r="N453" s="1">
        <v>1048316.55</v>
      </c>
      <c r="O453" s="1" t="s">
        <v>3023</v>
      </c>
      <c r="P453" s="1" t="s">
        <v>3200</v>
      </c>
      <c r="Q453" s="1" t="s">
        <v>3199</v>
      </c>
      <c r="R453" s="1" t="s">
        <v>3019</v>
      </c>
      <c r="S453" s="1" t="s">
        <v>3019</v>
      </c>
      <c r="T453" s="1" t="s">
        <v>3093</v>
      </c>
      <c r="U453" s="1" t="s">
        <v>3040</v>
      </c>
      <c r="V453" s="1" t="s">
        <v>3168</v>
      </c>
      <c r="W453" s="1" t="s">
        <v>3176</v>
      </c>
      <c r="Y453" s="1">
        <v>43977.908171296294</v>
      </c>
      <c r="Z453" s="1">
        <v>44645</v>
      </c>
      <c r="AA453" s="1">
        <v>401768</v>
      </c>
      <c r="AB453" s="1">
        <v>44648.866053240738</v>
      </c>
      <c r="AC453" s="1" t="s">
        <v>4542</v>
      </c>
      <c r="AD453" s="1" t="s">
        <v>3041</v>
      </c>
      <c r="AE453" s="1">
        <v>5032</v>
      </c>
      <c r="AF453" s="1">
        <v>0</v>
      </c>
      <c r="AG453" s="1" t="s">
        <v>3040</v>
      </c>
      <c r="AI453" s="1" t="s">
        <v>3011</v>
      </c>
      <c r="AK453" s="1" t="s">
        <v>3039</v>
      </c>
      <c r="AL453" s="1" t="s">
        <v>3009</v>
      </c>
      <c r="AM453" s="1" t="s">
        <v>735</v>
      </c>
      <c r="AY453" s="1" t="s">
        <v>2995</v>
      </c>
      <c r="AZ453" s="1" t="s">
        <v>4277</v>
      </c>
      <c r="BA453" s="1">
        <v>607874.19099999999</v>
      </c>
      <c r="BB453" s="1">
        <v>5469071.3159999996</v>
      </c>
      <c r="BC453" s="1">
        <v>10</v>
      </c>
      <c r="BN453" s="1" t="s">
        <v>3004</v>
      </c>
      <c r="BO453" s="1" t="s">
        <v>3578</v>
      </c>
      <c r="BP453" s="1" t="s">
        <v>1981</v>
      </c>
      <c r="BQ453" s="1" t="s">
        <v>4365</v>
      </c>
      <c r="BR453" s="1" t="s">
        <v>3081</v>
      </c>
      <c r="BS453" s="1" t="s">
        <v>4541</v>
      </c>
      <c r="BT453" s="1" t="s">
        <v>4540</v>
      </c>
      <c r="BV453" s="1" t="s">
        <v>2997</v>
      </c>
      <c r="BW453" s="1" t="s">
        <v>3002</v>
      </c>
      <c r="BX453" s="1" t="s">
        <v>3038</v>
      </c>
      <c r="BY453" s="1" t="s">
        <v>2995</v>
      </c>
      <c r="CB453" s="1" t="s">
        <v>3037</v>
      </c>
      <c r="CC453" s="1" t="s">
        <v>3036</v>
      </c>
      <c r="CD453" s="1" t="s">
        <v>3035</v>
      </c>
      <c r="CO453" s="1" t="s">
        <v>3065</v>
      </c>
      <c r="CP453" s="1" t="s">
        <v>4539</v>
      </c>
      <c r="CZ453" s="1" t="s">
        <v>4284</v>
      </c>
    </row>
    <row r="454" spans="1:104" x14ac:dyDescent="0.2">
      <c r="A454" s="1">
        <f t="shared" si="33"/>
        <v>1048465.9</v>
      </c>
      <c r="C454" s="1" t="str">
        <f t="shared" si="34"/>
        <v>OE</v>
      </c>
      <c r="D454" s="12">
        <f>INDEX(families!$A:$A,MATCH(E454,families!$B:$B,0))</f>
        <v>28</v>
      </c>
      <c r="E454" s="2" t="str">
        <f t="shared" si="35"/>
        <v>OE</v>
      </c>
      <c r="F454" s="1" t="str">
        <f>IF(_xlfn.SINGLE('~10 Other Crossings'!TypeCL)="WC","",_xlfn.CONCAT(UPPER(_xlfn.SINGLE(Description)),IF(ISBLANK(_xlfn.SINGLE(CrossingIdentifierDescription)),""," ["&amp;_xlfn.SINGLE(CrossingIdentifierDescription)&amp;"]")," (",_xlfn.SINGLE(PXID),")"))</f>
        <v>BC HYDRO O/H DISTRIBUTION [DISTRIBUTION] (U4195.1)</v>
      </c>
      <c r="G45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54" s="1" t="s">
        <v>4538</v>
      </c>
      <c r="N454" s="1">
        <v>1048465.9</v>
      </c>
      <c r="O454" s="1" t="s">
        <v>3023</v>
      </c>
      <c r="P454" s="1" t="s">
        <v>4537</v>
      </c>
      <c r="Q454" s="1" t="s">
        <v>4536</v>
      </c>
      <c r="R454" s="1" t="s">
        <v>3020</v>
      </c>
      <c r="S454" s="1" t="s">
        <v>3019</v>
      </c>
      <c r="T454" s="1" t="s">
        <v>3093</v>
      </c>
      <c r="U454" s="1" t="s">
        <v>3092</v>
      </c>
      <c r="V454" s="1" t="s">
        <v>3091</v>
      </c>
      <c r="W454" s="1" t="s">
        <v>3090</v>
      </c>
      <c r="Y454" s="1">
        <v>42165.883981481478</v>
      </c>
      <c r="Z454" s="1">
        <v>44645</v>
      </c>
      <c r="AA454" s="1">
        <v>401768</v>
      </c>
      <c r="AB454" s="1">
        <v>44648.866018518522</v>
      </c>
      <c r="AC454" s="1" t="s">
        <v>4535</v>
      </c>
      <c r="AD454" s="1" t="s">
        <v>3056</v>
      </c>
      <c r="AE454" s="1">
        <v>4195</v>
      </c>
      <c r="AF454" s="1">
        <v>1</v>
      </c>
      <c r="AG454" s="1" t="s">
        <v>3088</v>
      </c>
      <c r="AH454" s="1" t="s">
        <v>3086</v>
      </c>
      <c r="AI454" s="1" t="s">
        <v>3011</v>
      </c>
      <c r="AJ454" s="1" t="s">
        <v>3087</v>
      </c>
      <c r="AK454" s="1" t="s">
        <v>3010</v>
      </c>
      <c r="AL454" s="1" t="s">
        <v>3009</v>
      </c>
      <c r="AM454" s="1" t="s">
        <v>3085</v>
      </c>
      <c r="AS454" s="1" t="s">
        <v>3006</v>
      </c>
      <c r="AT454" s="1" t="s">
        <v>1020</v>
      </c>
      <c r="AX454" s="1" t="s">
        <v>4534</v>
      </c>
      <c r="AY454" s="1" t="s">
        <v>2995</v>
      </c>
      <c r="AZ454" s="1" t="s">
        <v>4277</v>
      </c>
      <c r="BA454" s="1">
        <v>607725.50692784996</v>
      </c>
      <c r="BB454" s="1">
        <v>5469057.2760058697</v>
      </c>
      <c r="BC454" s="1">
        <v>10</v>
      </c>
      <c r="BD454" s="1" t="s">
        <v>3082</v>
      </c>
      <c r="BE454" s="1">
        <v>1050.8499999999999</v>
      </c>
      <c r="BG454" s="1">
        <v>42691</v>
      </c>
      <c r="BN454" s="1" t="s">
        <v>3004</v>
      </c>
      <c r="BO454" s="1" t="s">
        <v>3578</v>
      </c>
      <c r="BP454" s="1" t="s">
        <v>1981</v>
      </c>
      <c r="BQ454" s="1" t="s">
        <v>4365</v>
      </c>
      <c r="BR454" s="1" t="s">
        <v>3081</v>
      </c>
      <c r="BV454" s="1" t="s">
        <v>2997</v>
      </c>
      <c r="BW454" s="1" t="s">
        <v>1020</v>
      </c>
      <c r="BX454" s="1" t="s">
        <v>3194</v>
      </c>
      <c r="BY454" s="1" t="s">
        <v>2995</v>
      </c>
      <c r="CB454" s="1" t="s">
        <v>3193</v>
      </c>
      <c r="CC454" s="1" t="s">
        <v>3192</v>
      </c>
      <c r="CD454" s="1" t="s">
        <v>3035</v>
      </c>
      <c r="CO454" s="1" t="s">
        <v>2991</v>
      </c>
      <c r="CP454" s="1" t="s">
        <v>4533</v>
      </c>
      <c r="CW454" s="1" t="s">
        <v>4532</v>
      </c>
      <c r="CX454" s="1" t="s">
        <v>4526</v>
      </c>
      <c r="CY454" s="1" t="s">
        <v>4407</v>
      </c>
      <c r="CZ454" s="1" t="s">
        <v>2214</v>
      </c>
    </row>
    <row r="455" spans="1:104" x14ac:dyDescent="0.2">
      <c r="A455" s="1">
        <f t="shared" si="33"/>
        <v>1048465.9</v>
      </c>
      <c r="C455" s="1" t="str">
        <f t="shared" si="34"/>
        <v>OC</v>
      </c>
      <c r="D455" s="12">
        <f>INDEX(families!$A:$A,MATCH(E455,families!$B:$B,0))</f>
        <v>27</v>
      </c>
      <c r="E455" s="2" t="str">
        <f t="shared" si="35"/>
        <v>OC</v>
      </c>
      <c r="F455" s="1" t="str">
        <f>IF(_xlfn.SINGLE('~10 Other Crossings'!TypeCL)="WC","",_xlfn.CONCAT(UPPER(_xlfn.SINGLE(Description)),IF(ISBLANK(_xlfn.SINGLE(CrossingIdentifierDescription)),""," ["&amp;_xlfn.SINGLE(CrossingIdentifierDescription)&amp;"]")," (",_xlfn.SINGLE(PXID),")"))</f>
        <v>TELUS O/H COMMUNICATIONS CABLE [O/H COMMUNICATION CABLE] (U5332.0)</v>
      </c>
      <c r="G45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55" s="1" t="s">
        <v>4531</v>
      </c>
      <c r="N455" s="1">
        <v>1048465.9</v>
      </c>
      <c r="O455" s="1" t="s">
        <v>3023</v>
      </c>
      <c r="P455" s="1" t="s">
        <v>4530</v>
      </c>
      <c r="Q455" s="1" t="s">
        <v>4529</v>
      </c>
      <c r="R455" s="1" t="s">
        <v>3020</v>
      </c>
      <c r="S455" s="1" t="s">
        <v>3019</v>
      </c>
      <c r="T455" s="1" t="s">
        <v>3093</v>
      </c>
      <c r="U455" s="1" t="s">
        <v>3104</v>
      </c>
      <c r="V455" s="1" t="s">
        <v>3103</v>
      </c>
      <c r="W455" s="1" t="s">
        <v>3102</v>
      </c>
      <c r="Y455" s="1">
        <v>43195.712858796294</v>
      </c>
      <c r="Z455" s="1">
        <v>44645</v>
      </c>
      <c r="AA455" s="1">
        <v>401768</v>
      </c>
      <c r="AB455" s="1">
        <v>44648.866030092591</v>
      </c>
      <c r="AC455" s="1" t="s">
        <v>4528</v>
      </c>
      <c r="AD455" s="1" t="s">
        <v>3056</v>
      </c>
      <c r="AE455" s="1">
        <v>5332</v>
      </c>
      <c r="AF455" s="1">
        <v>0</v>
      </c>
      <c r="AG455" s="1" t="s">
        <v>3104</v>
      </c>
      <c r="AH455" s="1" t="s">
        <v>3086</v>
      </c>
      <c r="AI455" s="1" t="s">
        <v>3011</v>
      </c>
      <c r="AJ455" s="1" t="s">
        <v>3087</v>
      </c>
      <c r="AK455" s="1" t="s">
        <v>3010</v>
      </c>
      <c r="AL455" s="1" t="s">
        <v>3009</v>
      </c>
      <c r="AM455" s="1" t="s">
        <v>3099</v>
      </c>
      <c r="AS455" s="1" t="s">
        <v>3006</v>
      </c>
      <c r="AT455" s="1" t="s">
        <v>1020</v>
      </c>
      <c r="AY455" s="1" t="s">
        <v>2995</v>
      </c>
      <c r="AZ455" s="1" t="s">
        <v>4277</v>
      </c>
      <c r="BA455" s="1">
        <v>607725.50692784996</v>
      </c>
      <c r="BB455" s="1">
        <v>5469057.2760058697</v>
      </c>
      <c r="BC455" s="1">
        <v>10</v>
      </c>
      <c r="BD455" s="1" t="s">
        <v>3082</v>
      </c>
      <c r="BE455" s="1">
        <v>1050.8499999999999</v>
      </c>
      <c r="BN455" s="1" t="s">
        <v>3004</v>
      </c>
      <c r="BO455" s="1" t="s">
        <v>3578</v>
      </c>
      <c r="BP455" s="1" t="s">
        <v>1981</v>
      </c>
      <c r="BQ455" s="1" t="s">
        <v>4365</v>
      </c>
      <c r="BR455" s="1" t="s">
        <v>3081</v>
      </c>
      <c r="BV455" s="1" t="s">
        <v>2997</v>
      </c>
      <c r="BW455" s="1" t="s">
        <v>1020</v>
      </c>
      <c r="BX455" s="1" t="s">
        <v>3194</v>
      </c>
      <c r="BY455" s="1" t="s">
        <v>2995</v>
      </c>
      <c r="CB455" s="1" t="s">
        <v>3193</v>
      </c>
      <c r="CC455" s="1" t="s">
        <v>3192</v>
      </c>
      <c r="CD455" s="1" t="s">
        <v>3035</v>
      </c>
      <c r="CO455" s="1" t="s">
        <v>2991</v>
      </c>
      <c r="CP455" s="1" t="s">
        <v>4527</v>
      </c>
      <c r="CX455" s="1" t="s">
        <v>4526</v>
      </c>
      <c r="CY455" s="1" t="s">
        <v>4407</v>
      </c>
      <c r="CZ455" s="1" t="s">
        <v>4525</v>
      </c>
    </row>
    <row r="456" spans="1:104" x14ac:dyDescent="0.2">
      <c r="A456" s="1">
        <f t="shared" si="33"/>
        <v>1048470.41</v>
      </c>
      <c r="C456" s="1" t="str">
        <f t="shared" si="34"/>
        <v>GD</v>
      </c>
      <c r="D456" s="12">
        <f>INDEX(families!$A:$A,MATCH(E456,families!$B:$B,0))</f>
        <v>23</v>
      </c>
      <c r="E456" s="2" t="str">
        <f t="shared" si="35"/>
        <v>GD</v>
      </c>
      <c r="F456" s="1" t="str">
        <f>IF(_xlfn.SINGLE('~10 Other Crossings'!TypeCL)="WC","",_xlfn.CONCAT(UPPER(_xlfn.SINGLE(Description)),IF(ISBLANK(_xlfn.SINGLE(CrossingIdentifierDescription)),""," ["&amp;_xlfn.SINGLE(CrossingIdentifierDescription)&amp;"]")," (",_xlfn.SINGLE(PXID),")"))</f>
        <v>FORTISBC U/G PIPE 42 GAS DIST [GAS DISTRIBUTION] (P3603.2)</v>
      </c>
      <c r="G45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56" s="1" t="s">
        <v>4524</v>
      </c>
      <c r="N456" s="1">
        <v>1048470.41</v>
      </c>
      <c r="O456" s="1" t="s">
        <v>3023</v>
      </c>
      <c r="P456" s="1" t="s">
        <v>4523</v>
      </c>
      <c r="Q456" s="1" t="s">
        <v>4522</v>
      </c>
      <c r="R456" s="1" t="s">
        <v>3020</v>
      </c>
      <c r="S456" s="1" t="s">
        <v>3019</v>
      </c>
      <c r="T456" s="1" t="s">
        <v>3093</v>
      </c>
      <c r="U456" s="1" t="s">
        <v>3017</v>
      </c>
      <c r="V456" s="1" t="s">
        <v>4521</v>
      </c>
      <c r="W456" s="1" t="s">
        <v>4520</v>
      </c>
      <c r="X456" s="1" t="s">
        <v>4519</v>
      </c>
      <c r="Y456" s="1">
        <v>42471.828148148146</v>
      </c>
      <c r="Z456" s="1">
        <v>44645</v>
      </c>
      <c r="AA456" s="1">
        <v>401768</v>
      </c>
      <c r="AB456" s="1">
        <v>44655.881215277775</v>
      </c>
      <c r="AC456" s="1" t="s">
        <v>4518</v>
      </c>
      <c r="AD456" s="1" t="s">
        <v>3013</v>
      </c>
      <c r="AE456" s="1">
        <v>3603</v>
      </c>
      <c r="AF456" s="1">
        <v>2</v>
      </c>
      <c r="AG456" s="1" t="s">
        <v>4517</v>
      </c>
      <c r="AH456" s="1" t="s">
        <v>3086</v>
      </c>
      <c r="AI456" s="1" t="s">
        <v>3011</v>
      </c>
      <c r="AJ456" s="1" t="s">
        <v>3087</v>
      </c>
      <c r="AK456" s="1" t="s">
        <v>3010</v>
      </c>
      <c r="AL456" s="1" t="s">
        <v>3009</v>
      </c>
      <c r="AM456" s="1" t="s">
        <v>4516</v>
      </c>
      <c r="AN456" s="1" t="s">
        <v>3007</v>
      </c>
      <c r="AQ456" s="1" t="s">
        <v>4515</v>
      </c>
      <c r="AR456" s="1">
        <v>42</v>
      </c>
      <c r="AS456" s="1" t="s">
        <v>3006</v>
      </c>
      <c r="AT456" s="1" t="s">
        <v>3006</v>
      </c>
      <c r="AX456" s="1" t="s">
        <v>4514</v>
      </c>
      <c r="AY456" s="1" t="s">
        <v>2995</v>
      </c>
      <c r="AZ456" s="1" t="s">
        <v>4277</v>
      </c>
      <c r="BA456" s="1">
        <v>607721.01362317998</v>
      </c>
      <c r="BB456" s="1">
        <v>5469056.84549639</v>
      </c>
      <c r="BC456" s="1">
        <v>10</v>
      </c>
      <c r="BD456" s="1" t="s">
        <v>3082</v>
      </c>
      <c r="BE456" s="1">
        <v>1050.9100000000001</v>
      </c>
      <c r="BG456" s="1">
        <v>42266</v>
      </c>
      <c r="BN456" s="1" t="s">
        <v>3004</v>
      </c>
      <c r="BO456" s="1" t="s">
        <v>3578</v>
      </c>
      <c r="BP456" s="1" t="s">
        <v>1981</v>
      </c>
      <c r="BQ456" s="1" t="s">
        <v>4365</v>
      </c>
      <c r="BR456" s="1" t="s">
        <v>3081</v>
      </c>
      <c r="BV456" s="1" t="s">
        <v>2997</v>
      </c>
      <c r="BW456" s="1" t="s">
        <v>1503</v>
      </c>
      <c r="BX456" s="1" t="s">
        <v>2996</v>
      </c>
      <c r="BY456" s="1" t="s">
        <v>2995</v>
      </c>
      <c r="CB456" s="1" t="s">
        <v>2994</v>
      </c>
      <c r="CC456" s="1" t="s">
        <v>2993</v>
      </c>
      <c r="CD456" s="1" t="s">
        <v>2992</v>
      </c>
      <c r="CO456" s="1" t="s">
        <v>2991</v>
      </c>
      <c r="CP456" s="1" t="s">
        <v>4513</v>
      </c>
      <c r="CW456" s="1" t="s">
        <v>4512</v>
      </c>
      <c r="CX456" s="1" t="s">
        <v>4511</v>
      </c>
      <c r="CY456" s="1" t="s">
        <v>4407</v>
      </c>
      <c r="CZ456" s="1" t="s">
        <v>4272</v>
      </c>
    </row>
    <row r="457" spans="1:104" x14ac:dyDescent="0.2">
      <c r="A457" s="1">
        <f t="shared" si="33"/>
        <v>1048472.67</v>
      </c>
      <c r="C457" s="1" t="str">
        <f t="shared" si="34"/>
        <v>RD</v>
      </c>
      <c r="D457" s="12">
        <f>INDEX(families!$A:$A,MATCH(E457,families!$B:$B,0))</f>
        <v>31</v>
      </c>
      <c r="E457" s="2" t="str">
        <f t="shared" si="35"/>
        <v>RD</v>
      </c>
      <c r="F457" s="1" t="str">
        <f>IF(_xlfn.SINGLE('~10 Other Crossings'!TypeCL)="WC","",_xlfn.CONCAT(UPPER(_xlfn.SINGLE(Description)),IF(ISBLANK(_xlfn.SINGLE(CrossingIdentifierDescription)),""," ["&amp;_xlfn.SINGLE(CrossingIdentifierDescription)&amp;"]")," (",_xlfn.SINGLE(PXID),")"))</f>
        <v>ESTELL RD (T4119.1)</v>
      </c>
      <c r="G45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457" s="1" t="s">
        <v>4510</v>
      </c>
      <c r="N457" s="1">
        <v>1048472.67</v>
      </c>
      <c r="O457" s="1" t="s">
        <v>3023</v>
      </c>
      <c r="P457" s="1" t="s">
        <v>4509</v>
      </c>
      <c r="Q457" s="1" t="s">
        <v>4508</v>
      </c>
      <c r="R457" s="1" t="s">
        <v>3020</v>
      </c>
      <c r="S457" s="1" t="s">
        <v>3019</v>
      </c>
      <c r="T457" s="1" t="s">
        <v>3093</v>
      </c>
      <c r="U457" s="1" t="s">
        <v>3040</v>
      </c>
      <c r="V457" s="1" t="s">
        <v>4507</v>
      </c>
      <c r="W457" s="1" t="s">
        <v>4506</v>
      </c>
      <c r="Y457" s="1">
        <v>42165.883981481478</v>
      </c>
      <c r="Z457" s="1">
        <v>44645</v>
      </c>
      <c r="AA457" s="1">
        <v>401768</v>
      </c>
      <c r="AB457" s="1">
        <v>44648.866018518522</v>
      </c>
      <c r="AC457" s="1" t="s">
        <v>4505</v>
      </c>
      <c r="AD457" s="1" t="s">
        <v>3041</v>
      </c>
      <c r="AE457" s="1">
        <v>4119</v>
      </c>
      <c r="AF457" s="1">
        <v>1</v>
      </c>
      <c r="AH457" s="1" t="s">
        <v>3086</v>
      </c>
      <c r="AI457" s="1" t="s">
        <v>3087</v>
      </c>
      <c r="AJ457" s="1" t="s">
        <v>3086</v>
      </c>
      <c r="AK457" s="1" t="s">
        <v>3039</v>
      </c>
      <c r="AL457" s="1" t="s">
        <v>3009</v>
      </c>
      <c r="AM457" s="1" t="s">
        <v>735</v>
      </c>
      <c r="AX457" s="1" t="s">
        <v>4504</v>
      </c>
      <c r="AY457" s="1" t="s">
        <v>2995</v>
      </c>
      <c r="AZ457" s="1" t="s">
        <v>4277</v>
      </c>
      <c r="BA457" s="1">
        <v>607718.76897049998</v>
      </c>
      <c r="BB457" s="1">
        <v>5469056.6301155202</v>
      </c>
      <c r="BC457" s="1">
        <v>10</v>
      </c>
      <c r="BD457" s="1" t="s">
        <v>3082</v>
      </c>
      <c r="BE457" s="1">
        <v>1050.8599999999999</v>
      </c>
      <c r="BG457" s="1">
        <v>42266</v>
      </c>
      <c r="BN457" s="1" t="s">
        <v>3004</v>
      </c>
      <c r="BO457" s="1" t="s">
        <v>3578</v>
      </c>
      <c r="BP457" s="1" t="s">
        <v>1981</v>
      </c>
      <c r="BQ457" s="1" t="s">
        <v>4365</v>
      </c>
      <c r="BR457" s="1" t="s">
        <v>3081</v>
      </c>
      <c r="BV457" s="1" t="s">
        <v>2997</v>
      </c>
      <c r="BW457" s="1" t="s">
        <v>1981</v>
      </c>
      <c r="BX457" s="1" t="s">
        <v>3306</v>
      </c>
      <c r="BY457" s="1" t="s">
        <v>2995</v>
      </c>
      <c r="CB457" s="1" t="s">
        <v>3287</v>
      </c>
      <c r="CC457" s="1" t="s">
        <v>3286</v>
      </c>
      <c r="CD457" s="1" t="s">
        <v>3050</v>
      </c>
      <c r="CO457" s="1" t="s">
        <v>2991</v>
      </c>
      <c r="CP457" s="1" t="s">
        <v>4503</v>
      </c>
      <c r="CW457" s="1" t="s">
        <v>4502</v>
      </c>
      <c r="CX457" s="1" t="s">
        <v>4501</v>
      </c>
      <c r="CY457" s="1" t="s">
        <v>4407</v>
      </c>
      <c r="CZ457" s="1" t="s">
        <v>4265</v>
      </c>
    </row>
    <row r="458" spans="1:104" x14ac:dyDescent="0.2">
      <c r="A458" s="1">
        <f t="shared" si="33"/>
        <v>1048714.77</v>
      </c>
      <c r="C458" s="1" t="str">
        <f t="shared" si="34"/>
        <v>UE</v>
      </c>
      <c r="D458" s="12">
        <f>INDEX(families!$A:$A,MATCH(E458,families!$B:$B,0))</f>
        <v>36</v>
      </c>
      <c r="E458" s="2" t="str">
        <f t="shared" si="35"/>
        <v>UE</v>
      </c>
      <c r="F458" s="1" t="str">
        <f>IF(_xlfn.SINGLE('~10 Other Crossings'!TypeCL)="WC","",_xlfn.CONCAT(UPPER(_xlfn.SINGLE(Description)),IF(ISBLANK(_xlfn.SINGLE(CrossingIdentifierDescription)),""," ["&amp;_xlfn.SINGLE(CrossingIdentifierDescription)&amp;"]")," (",_xlfn.SINGLE(PXID),")"))</f>
        <v>MOTI BURIED POWER CABLE (U7405.0)</v>
      </c>
      <c r="G45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01-13283-M002-XH0330301</v>
      </c>
      <c r="M458" s="1" t="s">
        <v>4500</v>
      </c>
      <c r="N458" s="1">
        <v>1048714.77</v>
      </c>
      <c r="O458" s="1" t="s">
        <v>3023</v>
      </c>
      <c r="R458" s="1" t="s">
        <v>3019</v>
      </c>
      <c r="S458" s="1" t="s">
        <v>3019</v>
      </c>
      <c r="T458" s="1" t="s">
        <v>3093</v>
      </c>
      <c r="U458" s="1" t="s">
        <v>3183</v>
      </c>
      <c r="V458" s="1" t="s">
        <v>4058</v>
      </c>
      <c r="W458" s="1" t="s">
        <v>3122</v>
      </c>
      <c r="Y458" s="1">
        <v>44546.648009259261</v>
      </c>
      <c r="Z458" s="1">
        <v>44645</v>
      </c>
      <c r="AA458" s="1">
        <v>401768</v>
      </c>
      <c r="AB458" s="1">
        <v>44648.866099537037</v>
      </c>
      <c r="AC458" s="1" t="s">
        <v>4499</v>
      </c>
      <c r="AD458" s="1" t="s">
        <v>3056</v>
      </c>
      <c r="AE458" s="1">
        <v>7405</v>
      </c>
      <c r="AF458" s="1">
        <v>0</v>
      </c>
      <c r="AI458" s="1" t="s">
        <v>3589</v>
      </c>
      <c r="AK458" s="1" t="s">
        <v>3010</v>
      </c>
      <c r="AL458" s="1" t="s">
        <v>3009</v>
      </c>
      <c r="AM458" s="1" t="s">
        <v>3054</v>
      </c>
      <c r="AT458" s="1" t="s">
        <v>3006</v>
      </c>
      <c r="AY458" s="1" t="s">
        <v>3083</v>
      </c>
      <c r="AZ458" s="1" t="s">
        <v>4277</v>
      </c>
      <c r="BA458" s="1">
        <v>607477.89</v>
      </c>
      <c r="BB458" s="1">
        <v>5469032.46</v>
      </c>
      <c r="BC458" s="1">
        <v>10</v>
      </c>
      <c r="BN458" s="1" t="s">
        <v>3004</v>
      </c>
      <c r="BO458" s="1" t="s">
        <v>3578</v>
      </c>
      <c r="BP458" s="1" t="s">
        <v>1981</v>
      </c>
      <c r="BQ458" s="1" t="s">
        <v>4365</v>
      </c>
      <c r="BR458" s="1" t="s">
        <v>3081</v>
      </c>
      <c r="BV458" s="1" t="s">
        <v>2997</v>
      </c>
      <c r="BY458" s="1" t="s">
        <v>2995</v>
      </c>
      <c r="CB458" s="1" t="s">
        <v>4490</v>
      </c>
      <c r="CD458" s="1" t="s">
        <v>3050</v>
      </c>
      <c r="CO458" s="1" t="s">
        <v>3117</v>
      </c>
      <c r="CP458" s="1" t="s">
        <v>4498</v>
      </c>
      <c r="CZ458" s="1" t="s">
        <v>4255</v>
      </c>
    </row>
    <row r="459" spans="1:104" x14ac:dyDescent="0.2">
      <c r="A459" s="1">
        <f t="shared" si="33"/>
        <v>1048722.3899999999</v>
      </c>
      <c r="C459" s="1" t="str">
        <f t="shared" si="34"/>
        <v>RD</v>
      </c>
      <c r="D459" s="12">
        <f>INDEX(families!$A:$A,MATCH(E459,families!$B:$B,0))</f>
        <v>31</v>
      </c>
      <c r="E459" s="2" t="str">
        <f t="shared" si="35"/>
        <v>RD</v>
      </c>
      <c r="F459" s="1" t="str">
        <f>IF(_xlfn.SINGLE('~10 Other Crossings'!TypeCL)="WC","",_xlfn.CONCAT(UPPER(_xlfn.SINGLE(Description)),IF(ISBLANK(_xlfn.SINGLE(CrossingIdentifierDescription)),""," ["&amp;_xlfn.SINGLE(CrossingIdentifierDescription)&amp;"]")," (",_xlfn.SINGLE(PXID),")"))</f>
        <v>FLOOD RD OVERPASS [LKI Segment: 541] (T4120.2)</v>
      </c>
      <c r="G45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01-13283-M002-XH0330301</v>
      </c>
      <c r="M459" s="1" t="s">
        <v>4497</v>
      </c>
      <c r="N459" s="1">
        <v>1048722.3899999999</v>
      </c>
      <c r="O459" s="1" t="s">
        <v>3023</v>
      </c>
      <c r="P459" s="1" t="s">
        <v>4496</v>
      </c>
      <c r="Q459" s="1" t="s">
        <v>4495</v>
      </c>
      <c r="R459" s="1" t="s">
        <v>3020</v>
      </c>
      <c r="S459" s="1" t="s">
        <v>3019</v>
      </c>
      <c r="T459" s="1" t="s">
        <v>3093</v>
      </c>
      <c r="U459" s="1" t="s">
        <v>3040</v>
      </c>
      <c r="V459" s="1" t="s">
        <v>4494</v>
      </c>
      <c r="W459" s="1" t="s">
        <v>3122</v>
      </c>
      <c r="Y459" s="1">
        <v>43515.906828703701</v>
      </c>
      <c r="Z459" s="1">
        <v>44645</v>
      </c>
      <c r="AA459" s="1">
        <v>401768</v>
      </c>
      <c r="AB459" s="1">
        <v>44648.866030092591</v>
      </c>
      <c r="AC459" s="1" t="s">
        <v>4493</v>
      </c>
      <c r="AD459" s="1" t="s">
        <v>3041</v>
      </c>
      <c r="AE459" s="1">
        <v>4120</v>
      </c>
      <c r="AF459" s="1">
        <v>2</v>
      </c>
      <c r="AG459" s="1" t="s">
        <v>4477</v>
      </c>
      <c r="AH459" s="1" t="s">
        <v>3133</v>
      </c>
      <c r="AI459" s="1" t="s">
        <v>3087</v>
      </c>
      <c r="AJ459" s="1" t="s">
        <v>3086</v>
      </c>
      <c r="AK459" s="1" t="s">
        <v>3039</v>
      </c>
      <c r="AL459" s="1" t="s">
        <v>3009</v>
      </c>
      <c r="AM459" s="1" t="s">
        <v>735</v>
      </c>
      <c r="AP459" s="1">
        <v>80</v>
      </c>
      <c r="AX459" s="1" t="s">
        <v>4492</v>
      </c>
      <c r="AY459" s="1" t="s">
        <v>3083</v>
      </c>
      <c r="AZ459" s="1" t="s">
        <v>4277</v>
      </c>
      <c r="BA459" s="1">
        <v>607470.30001434998</v>
      </c>
      <c r="BB459" s="1">
        <v>5469031.73995951</v>
      </c>
      <c r="BC459" s="1">
        <v>10</v>
      </c>
      <c r="BD459" s="1" t="s">
        <v>3082</v>
      </c>
      <c r="BE459" s="1">
        <v>1051.1099999999999</v>
      </c>
      <c r="BG459" s="1">
        <v>41951</v>
      </c>
      <c r="BN459" s="1" t="s">
        <v>3004</v>
      </c>
      <c r="BO459" s="1" t="s">
        <v>3578</v>
      </c>
      <c r="BP459" s="1" t="s">
        <v>1981</v>
      </c>
      <c r="BQ459" s="1" t="s">
        <v>4365</v>
      </c>
      <c r="BR459" s="1" t="s">
        <v>3081</v>
      </c>
      <c r="BV459" s="1" t="s">
        <v>2997</v>
      </c>
      <c r="BX459" s="1" t="s">
        <v>4491</v>
      </c>
      <c r="BY459" s="1" t="s">
        <v>3083</v>
      </c>
      <c r="CB459" s="1" t="s">
        <v>4490</v>
      </c>
      <c r="CC459" s="1" t="s">
        <v>4489</v>
      </c>
      <c r="CD459" s="1" t="s">
        <v>3050</v>
      </c>
      <c r="CO459" s="1" t="s">
        <v>3117</v>
      </c>
      <c r="CP459" s="1" t="s">
        <v>4488</v>
      </c>
      <c r="CY459" s="1" t="s">
        <v>4407</v>
      </c>
      <c r="CZ459" s="1" t="s">
        <v>4241</v>
      </c>
    </row>
    <row r="460" spans="1:104" x14ac:dyDescent="0.2">
      <c r="A460" s="1">
        <f t="shared" si="33"/>
        <v>1048806.82</v>
      </c>
      <c r="C460" s="1" t="str">
        <f t="shared" si="34"/>
        <v>RD</v>
      </c>
      <c r="D460" s="12">
        <f>INDEX(families!$A:$A,MATCH(E460,families!$B:$B,0))</f>
        <v>31</v>
      </c>
      <c r="E460" s="2" t="str">
        <f t="shared" si="35"/>
        <v>RD</v>
      </c>
      <c r="F460" s="1" t="str">
        <f>IF(_xlfn.SINGLE('~10 Other Crossings'!TypeCL)="WC","",_xlfn.CONCAT(UPPER(_xlfn.SINGLE(Description)),IF(ISBLANK(_xlfn.SINGLE(CrossingIdentifierDescription)),""," ["&amp;_xlfn.SINGLE(CrossingIdentifierDescription)&amp;"]")," (",_xlfn.SINGLE(PXID),")"))</f>
        <v>FLOOD RD OFFRAMP [LKI Segment: 541] (T4121.3)</v>
      </c>
      <c r="G46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01-13283-M002-XH0330501</v>
      </c>
      <c r="M460" s="1" t="s">
        <v>4487</v>
      </c>
      <c r="N460" s="1">
        <v>1048806.82</v>
      </c>
      <c r="O460" s="1" t="s">
        <v>3023</v>
      </c>
      <c r="P460" s="1" t="s">
        <v>4486</v>
      </c>
      <c r="Q460" s="1" t="s">
        <v>4485</v>
      </c>
      <c r="R460" s="1" t="s">
        <v>3020</v>
      </c>
      <c r="S460" s="1" t="s">
        <v>3019</v>
      </c>
      <c r="T460" s="1" t="s">
        <v>3093</v>
      </c>
      <c r="U460" s="1" t="s">
        <v>3040</v>
      </c>
      <c r="V460" s="1" t="s">
        <v>4456</v>
      </c>
      <c r="W460" s="1" t="s">
        <v>3122</v>
      </c>
      <c r="Y460" s="1">
        <v>43515.830439814818</v>
      </c>
      <c r="Z460" s="1">
        <v>44645</v>
      </c>
      <c r="AA460" s="1">
        <v>401768</v>
      </c>
      <c r="AB460" s="1">
        <v>44648.866030092591</v>
      </c>
      <c r="AC460" s="1" t="s">
        <v>4484</v>
      </c>
      <c r="AD460" s="1" t="s">
        <v>3041</v>
      </c>
      <c r="AE460" s="1">
        <v>4121</v>
      </c>
      <c r="AF460" s="1">
        <v>3</v>
      </c>
      <c r="AG460" s="1" t="s">
        <v>4477</v>
      </c>
      <c r="AH460" s="1" t="s">
        <v>3133</v>
      </c>
      <c r="AI460" s="1" t="s">
        <v>3087</v>
      </c>
      <c r="AJ460" s="1" t="s">
        <v>3086</v>
      </c>
      <c r="AK460" s="1" t="s">
        <v>3039</v>
      </c>
      <c r="AL460" s="1" t="s">
        <v>3009</v>
      </c>
      <c r="AM460" s="1" t="s">
        <v>735</v>
      </c>
      <c r="AP460" s="1">
        <v>46</v>
      </c>
      <c r="AX460" s="1" t="s">
        <v>4483</v>
      </c>
      <c r="AY460" s="1" t="s">
        <v>3083</v>
      </c>
      <c r="AZ460" s="1" t="s">
        <v>4277</v>
      </c>
      <c r="BA460" s="1">
        <v>607389.35374082997</v>
      </c>
      <c r="BB460" s="1">
        <v>5469013.2600149699</v>
      </c>
      <c r="BC460" s="1">
        <v>10</v>
      </c>
      <c r="BD460" s="1" t="s">
        <v>3082</v>
      </c>
      <c r="BE460" s="1">
        <v>1051.2</v>
      </c>
      <c r="BG460" s="1">
        <v>41951</v>
      </c>
      <c r="BN460" s="1" t="s">
        <v>3004</v>
      </c>
      <c r="BO460" s="1" t="s">
        <v>3578</v>
      </c>
      <c r="BP460" s="1" t="s">
        <v>1981</v>
      </c>
      <c r="BQ460" s="1" t="s">
        <v>4365</v>
      </c>
      <c r="BR460" s="1" t="s">
        <v>1616</v>
      </c>
      <c r="BV460" s="1" t="s">
        <v>2997</v>
      </c>
      <c r="BX460" s="1" t="s">
        <v>4430</v>
      </c>
      <c r="BY460" s="1" t="s">
        <v>2995</v>
      </c>
      <c r="CB460" s="1" t="s">
        <v>4429</v>
      </c>
      <c r="CC460" s="1" t="s">
        <v>4428</v>
      </c>
      <c r="CD460" s="1" t="s">
        <v>3077</v>
      </c>
      <c r="CO460" s="1" t="s">
        <v>3117</v>
      </c>
      <c r="CP460" s="1" t="s">
        <v>4482</v>
      </c>
      <c r="CW460" s="1" t="s">
        <v>4481</v>
      </c>
      <c r="CX460" s="1" t="s">
        <v>4480</v>
      </c>
      <c r="CY460" s="1" t="s">
        <v>4407</v>
      </c>
      <c r="CZ460" s="1" t="s">
        <v>4236</v>
      </c>
    </row>
    <row r="461" spans="1:104" x14ac:dyDescent="0.2">
      <c r="A461" s="1">
        <f t="shared" si="33"/>
        <v>1048824.93</v>
      </c>
      <c r="C461" s="1" t="str">
        <f t="shared" si="34"/>
        <v>HW</v>
      </c>
      <c r="D461" s="12">
        <f>INDEX(families!$A:$A,MATCH(E461,families!$B:$B,0))</f>
        <v>26</v>
      </c>
      <c r="E461" s="2" t="str">
        <f t="shared" si="35"/>
        <v>HW</v>
      </c>
      <c r="F461" s="1" t="str">
        <f>IF(_xlfn.SINGLE('~10 Other Crossings'!TypeCL)="WC","",_xlfn.CONCAT(UPPER(_xlfn.SINGLE(Description)),IF(ISBLANK(_xlfn.SINGLE(CrossingIdentifierDescription)),""," ["&amp;_xlfn.SINGLE(CrossingIdentifierDescription)&amp;"]")," (",_xlfn.SINGLE(PXID),")"))</f>
        <v>TRANS-CANADA HWY [LKI Segment: 541] (T4122.3)</v>
      </c>
      <c r="G46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01-13283-M002-XH0330501</v>
      </c>
      <c r="M461" s="1" t="s">
        <v>4479</v>
      </c>
      <c r="N461" s="1">
        <v>1048824.93</v>
      </c>
      <c r="O461" s="1" t="s">
        <v>3023</v>
      </c>
      <c r="P461" s="1" t="s">
        <v>4473</v>
      </c>
      <c r="Q461" s="1" t="s">
        <v>4472</v>
      </c>
      <c r="R461" s="1" t="s">
        <v>3020</v>
      </c>
      <c r="S461" s="1" t="s">
        <v>3019</v>
      </c>
      <c r="T461" s="1" t="s">
        <v>3093</v>
      </c>
      <c r="U461" s="1" t="s">
        <v>4471</v>
      </c>
      <c r="V461" s="1" t="s">
        <v>4470</v>
      </c>
      <c r="W461" s="1" t="s">
        <v>3122</v>
      </c>
      <c r="Y461" s="1">
        <v>43588.987881944442</v>
      </c>
      <c r="Z461" s="1">
        <v>44645</v>
      </c>
      <c r="AA461" s="1">
        <v>401768</v>
      </c>
      <c r="AB461" s="1">
        <v>44648.866041666668</v>
      </c>
      <c r="AC461" s="1" t="s">
        <v>4478</v>
      </c>
      <c r="AD461" s="1" t="s">
        <v>3041</v>
      </c>
      <c r="AE461" s="1">
        <v>4122</v>
      </c>
      <c r="AF461" s="1">
        <v>3</v>
      </c>
      <c r="AG461" s="1" t="s">
        <v>4477</v>
      </c>
      <c r="AH461" s="1" t="s">
        <v>3133</v>
      </c>
      <c r="AI461" s="1" t="s">
        <v>3087</v>
      </c>
      <c r="AJ461" s="1" t="s">
        <v>3086</v>
      </c>
      <c r="AK461" s="1" t="s">
        <v>3039</v>
      </c>
      <c r="AL461" s="1" t="s">
        <v>3009</v>
      </c>
      <c r="AM461" s="1" t="s">
        <v>4468</v>
      </c>
      <c r="AP461" s="1">
        <v>38</v>
      </c>
      <c r="AX461" s="1" t="s">
        <v>4476</v>
      </c>
      <c r="AY461" s="1" t="s">
        <v>3083</v>
      </c>
      <c r="AZ461" s="1" t="s">
        <v>4277</v>
      </c>
      <c r="BA461" s="1">
        <v>607373.29997566994</v>
      </c>
      <c r="BB461" s="1">
        <v>5469004.8800175805</v>
      </c>
      <c r="BC461" s="1">
        <v>10</v>
      </c>
      <c r="BD461" s="1" t="s">
        <v>3082</v>
      </c>
      <c r="BE461" s="1">
        <v>1051.23</v>
      </c>
      <c r="BG461" s="1">
        <v>41951</v>
      </c>
      <c r="BN461" s="1" t="s">
        <v>3004</v>
      </c>
      <c r="BO461" s="1" t="s">
        <v>3578</v>
      </c>
      <c r="BP461" s="1" t="s">
        <v>1981</v>
      </c>
      <c r="BQ461" s="1" t="s">
        <v>4365</v>
      </c>
      <c r="BR461" s="1" t="s">
        <v>1616</v>
      </c>
      <c r="BV461" s="1" t="s">
        <v>2997</v>
      </c>
      <c r="BX461" s="1" t="s">
        <v>4430</v>
      </c>
      <c r="BY461" s="1" t="s">
        <v>3083</v>
      </c>
      <c r="CB461" s="1" t="s">
        <v>4429</v>
      </c>
      <c r="CC461" s="1" t="s">
        <v>4428</v>
      </c>
      <c r="CD461" s="1" t="s">
        <v>3077</v>
      </c>
      <c r="CO461" s="1" t="s">
        <v>3117</v>
      </c>
      <c r="CP461" s="1" t="s">
        <v>4475</v>
      </c>
      <c r="CY461" s="1" t="s">
        <v>4407</v>
      </c>
      <c r="CZ461" s="1" t="s">
        <v>4232</v>
      </c>
    </row>
    <row r="462" spans="1:104" x14ac:dyDescent="0.2">
      <c r="A462" s="1">
        <f t="shared" si="33"/>
        <v>1048848.1200000001</v>
      </c>
      <c r="C462" s="1" t="str">
        <f t="shared" si="34"/>
        <v>HW</v>
      </c>
      <c r="D462" s="12">
        <f>INDEX(families!$A:$A,MATCH(E462,families!$B:$B,0))</f>
        <v>26</v>
      </c>
      <c r="E462" s="2" t="str">
        <f t="shared" si="35"/>
        <v>HW</v>
      </c>
      <c r="F462" s="1" t="str">
        <f>IF(_xlfn.SINGLE('~10 Other Crossings'!TypeCL)="WC","",_xlfn.CONCAT(UPPER(_xlfn.SINGLE(Description)),IF(ISBLANK(_xlfn.SINGLE(CrossingIdentifierDescription)),""," ["&amp;_xlfn.SINGLE(CrossingIdentifierDescription)&amp;"]")," (",_xlfn.SINGLE(PXID),")"))</f>
        <v>TRANS-CANADA HWY [LKI Segment: 540] (T4123.3)</v>
      </c>
      <c r="G46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01-13283-M002-XH0330501</v>
      </c>
      <c r="M462" s="1" t="s">
        <v>4474</v>
      </c>
      <c r="N462" s="1">
        <v>1048848.1200000001</v>
      </c>
      <c r="O462" s="1" t="s">
        <v>3023</v>
      </c>
      <c r="P462" s="1" t="s">
        <v>4473</v>
      </c>
      <c r="Q462" s="1" t="s">
        <v>4472</v>
      </c>
      <c r="R462" s="1" t="s">
        <v>3020</v>
      </c>
      <c r="S462" s="1" t="s">
        <v>3019</v>
      </c>
      <c r="T462" s="1" t="s">
        <v>3093</v>
      </c>
      <c r="U462" s="1" t="s">
        <v>4471</v>
      </c>
      <c r="V462" s="1" t="s">
        <v>4470</v>
      </c>
      <c r="W462" s="1" t="s">
        <v>3122</v>
      </c>
      <c r="Y462" s="1">
        <v>43515.830439814818</v>
      </c>
      <c r="Z462" s="1">
        <v>44645</v>
      </c>
      <c r="AA462" s="1">
        <v>401768</v>
      </c>
      <c r="AB462" s="1">
        <v>44648.866030092591</v>
      </c>
      <c r="AC462" s="1" t="s">
        <v>4469</v>
      </c>
      <c r="AD462" s="1" t="s">
        <v>3041</v>
      </c>
      <c r="AE462" s="1">
        <v>4123</v>
      </c>
      <c r="AF462" s="1">
        <v>3</v>
      </c>
      <c r="AG462" s="1" t="s">
        <v>3120</v>
      </c>
      <c r="AH462" s="1" t="s">
        <v>3133</v>
      </c>
      <c r="AI462" s="1" t="s">
        <v>3087</v>
      </c>
      <c r="AJ462" s="1" t="s">
        <v>3086</v>
      </c>
      <c r="AK462" s="1" t="s">
        <v>3039</v>
      </c>
      <c r="AL462" s="1" t="s">
        <v>3009</v>
      </c>
      <c r="AM462" s="1" t="s">
        <v>4468</v>
      </c>
      <c r="AP462" s="1">
        <v>31</v>
      </c>
      <c r="AX462" s="1" t="s">
        <v>4467</v>
      </c>
      <c r="AY462" s="1" t="s">
        <v>3083</v>
      </c>
      <c r="AZ462" s="1" t="s">
        <v>4277</v>
      </c>
      <c r="BA462" s="1">
        <v>607352.73998702003</v>
      </c>
      <c r="BB462" s="1">
        <v>5468994.1500258101</v>
      </c>
      <c r="BC462" s="1">
        <v>10</v>
      </c>
      <c r="BD462" s="1" t="s">
        <v>3082</v>
      </c>
      <c r="BE462" s="1">
        <v>1051.26</v>
      </c>
      <c r="BG462" s="1">
        <v>41951</v>
      </c>
      <c r="BN462" s="1" t="s">
        <v>3004</v>
      </c>
      <c r="BO462" s="1" t="s">
        <v>3578</v>
      </c>
      <c r="BP462" s="1" t="s">
        <v>1981</v>
      </c>
      <c r="BQ462" s="1" t="s">
        <v>4365</v>
      </c>
      <c r="BR462" s="1" t="s">
        <v>1616</v>
      </c>
      <c r="BV462" s="1" t="s">
        <v>2997</v>
      </c>
      <c r="BX462" s="1" t="s">
        <v>4430</v>
      </c>
      <c r="BY462" s="1" t="s">
        <v>2995</v>
      </c>
      <c r="CB462" s="1" t="s">
        <v>4429</v>
      </c>
      <c r="CC462" s="1" t="s">
        <v>4428</v>
      </c>
      <c r="CD462" s="1" t="s">
        <v>3077</v>
      </c>
      <c r="CO462" s="1" t="s">
        <v>3117</v>
      </c>
      <c r="CP462" s="1" t="s">
        <v>4466</v>
      </c>
      <c r="CY462" s="1" t="s">
        <v>4407</v>
      </c>
      <c r="CZ462" s="1" t="s">
        <v>4224</v>
      </c>
    </row>
    <row r="463" spans="1:104" x14ac:dyDescent="0.2">
      <c r="A463" s="1">
        <f t="shared" si="33"/>
        <v>1048856.3500000001</v>
      </c>
      <c r="C463" s="1" t="str">
        <f t="shared" si="34"/>
        <v>UC</v>
      </c>
      <c r="D463" s="12">
        <f>INDEX(families!$A:$A,MATCH(E463,families!$B:$B,0))</f>
        <v>35</v>
      </c>
      <c r="E463" s="2" t="str">
        <f t="shared" si="35"/>
        <v>UC</v>
      </c>
      <c r="F463" s="1" t="str">
        <f>IF(_xlfn.SINGLE('~10 Other Crossings'!TypeCL)="WC","",_xlfn.CONCAT(UPPER(_xlfn.SINGLE(Description)),IF(ISBLANK(_xlfn.SINGLE(CrossingIdentifierDescription)),""," ["&amp;_xlfn.SINGLE(CrossingIdentifierDescription)&amp;"]")," (",_xlfn.SINGLE(PXID),")"))</f>
        <v>TELUS U/G FIBRE OPTIC COMMUNICATIONS CABLE (U5479.0)</v>
      </c>
      <c r="G46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01-13283-M002-XH0330501</v>
      </c>
      <c r="M463" s="1" t="s">
        <v>4465</v>
      </c>
      <c r="N463" s="1">
        <v>1048856.3500000001</v>
      </c>
      <c r="O463" s="1" t="s">
        <v>3023</v>
      </c>
      <c r="P463" s="1" t="s">
        <v>4464</v>
      </c>
      <c r="Q463" s="1" t="s">
        <v>4463</v>
      </c>
      <c r="R463" s="1" t="s">
        <v>3020</v>
      </c>
      <c r="S463" s="1" t="s">
        <v>3019</v>
      </c>
      <c r="T463" s="1" t="s">
        <v>3093</v>
      </c>
      <c r="U463" s="1" t="s">
        <v>3821</v>
      </c>
      <c r="V463" s="1" t="s">
        <v>4438</v>
      </c>
      <c r="W463" s="1" t="s">
        <v>3102</v>
      </c>
      <c r="Y463" s="1">
        <v>43554.808634259258</v>
      </c>
      <c r="Z463" s="1">
        <v>44645</v>
      </c>
      <c r="AA463" s="1">
        <v>401768</v>
      </c>
      <c r="AB463" s="1">
        <v>44648.866041666668</v>
      </c>
      <c r="AC463" s="1" t="s">
        <v>4462</v>
      </c>
      <c r="AD463" s="1" t="s">
        <v>3056</v>
      </c>
      <c r="AE463" s="1">
        <v>5479</v>
      </c>
      <c r="AF463" s="1">
        <v>0</v>
      </c>
      <c r="AH463" s="1" t="s">
        <v>3086</v>
      </c>
      <c r="AI463" s="1" t="s">
        <v>3087</v>
      </c>
      <c r="AJ463" s="1" t="s">
        <v>3086</v>
      </c>
      <c r="AK463" s="1" t="s">
        <v>3010</v>
      </c>
      <c r="AL463" s="1" t="s">
        <v>3009</v>
      </c>
      <c r="AM463" s="1" t="s">
        <v>3818</v>
      </c>
      <c r="AN463" s="1" t="s">
        <v>3007</v>
      </c>
      <c r="AS463" s="1" t="s">
        <v>3006</v>
      </c>
      <c r="AT463" s="1" t="s">
        <v>3006</v>
      </c>
      <c r="AY463" s="1" t="s">
        <v>3083</v>
      </c>
      <c r="AZ463" s="1" t="s">
        <v>4277</v>
      </c>
      <c r="BA463" s="1">
        <v>607345.43778614001</v>
      </c>
      <c r="BB463" s="1">
        <v>5468990.3453202397</v>
      </c>
      <c r="BC463" s="1">
        <v>10</v>
      </c>
      <c r="BD463" s="1" t="s">
        <v>3082</v>
      </c>
      <c r="BE463" s="1">
        <v>1051.26</v>
      </c>
      <c r="BN463" s="1" t="s">
        <v>3004</v>
      </c>
      <c r="BO463" s="1" t="s">
        <v>3578</v>
      </c>
      <c r="BP463" s="1" t="s">
        <v>1981</v>
      </c>
      <c r="BQ463" s="1" t="s">
        <v>4365</v>
      </c>
      <c r="BR463" s="1" t="s">
        <v>1616</v>
      </c>
      <c r="BV463" s="1" t="s">
        <v>2997</v>
      </c>
      <c r="BX463" s="1" t="s">
        <v>4430</v>
      </c>
      <c r="BY463" s="1" t="s">
        <v>2995</v>
      </c>
      <c r="CB463" s="1" t="s">
        <v>4429</v>
      </c>
      <c r="CC463" s="1" t="s">
        <v>4428</v>
      </c>
      <c r="CD463" s="1" t="s">
        <v>3077</v>
      </c>
      <c r="CO463" s="1" t="s">
        <v>2991</v>
      </c>
      <c r="CP463" s="1" t="s">
        <v>4461</v>
      </c>
      <c r="CW463" s="1" t="s">
        <v>4444</v>
      </c>
      <c r="CX463" s="1" t="s">
        <v>4460</v>
      </c>
      <c r="CY463" s="1" t="s">
        <v>4407</v>
      </c>
      <c r="CZ463" s="1" t="s">
        <v>2209</v>
      </c>
    </row>
    <row r="464" spans="1:104" x14ac:dyDescent="0.2">
      <c r="A464" s="1">
        <f t="shared" si="33"/>
        <v>1048877.94</v>
      </c>
      <c r="C464" s="1" t="str">
        <f t="shared" si="34"/>
        <v>RD</v>
      </c>
      <c r="D464" s="12">
        <f>INDEX(families!$A:$A,MATCH(E464,families!$B:$B,0))</f>
        <v>31</v>
      </c>
      <c r="E464" s="2" t="str">
        <f t="shared" si="35"/>
        <v>RD</v>
      </c>
      <c r="F464" s="1" t="str">
        <f>IF(_xlfn.SINGLE('~10 Other Crossings'!TypeCL)="WC","",_xlfn.CONCAT(UPPER(_xlfn.SINGLE(Description)),IF(ISBLANK(_xlfn.SINGLE(CrossingIdentifierDescription)),""," ["&amp;_xlfn.SINGLE(CrossingIdentifierDescription)&amp;"]")," (",_xlfn.SINGLE(PXID),")"))</f>
        <v>FLOOD RD OFFRAMP [LKI Segment: 540] (T4124.3)</v>
      </c>
      <c r="G46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01-13283-M002-XH0330501</v>
      </c>
      <c r="M464" s="1" t="s">
        <v>4459</v>
      </c>
      <c r="N464" s="1">
        <v>1048877.94</v>
      </c>
      <c r="O464" s="1" t="s">
        <v>3023</v>
      </c>
      <c r="P464" s="1" t="s">
        <v>4458</v>
      </c>
      <c r="Q464" s="1" t="s">
        <v>4457</v>
      </c>
      <c r="R464" s="1" t="s">
        <v>3020</v>
      </c>
      <c r="S464" s="1" t="s">
        <v>3019</v>
      </c>
      <c r="T464" s="1" t="s">
        <v>3093</v>
      </c>
      <c r="U464" s="1" t="s">
        <v>3040</v>
      </c>
      <c r="V464" s="1" t="s">
        <v>4456</v>
      </c>
      <c r="W464" s="1" t="s">
        <v>3122</v>
      </c>
      <c r="Y464" s="1">
        <v>43515.830439814818</v>
      </c>
      <c r="Z464" s="1">
        <v>44645</v>
      </c>
      <c r="AA464" s="1">
        <v>401768</v>
      </c>
      <c r="AB464" s="1">
        <v>44648.866030092591</v>
      </c>
      <c r="AC464" s="1" t="s">
        <v>4455</v>
      </c>
      <c r="AD464" s="1" t="s">
        <v>3041</v>
      </c>
      <c r="AE464" s="1">
        <v>4124</v>
      </c>
      <c r="AF464" s="1">
        <v>3</v>
      </c>
      <c r="AG464" s="1" t="s">
        <v>3120</v>
      </c>
      <c r="AH464" s="1" t="s">
        <v>3133</v>
      </c>
      <c r="AI464" s="1" t="s">
        <v>3087</v>
      </c>
      <c r="AJ464" s="1" t="s">
        <v>3086</v>
      </c>
      <c r="AK464" s="1" t="s">
        <v>3039</v>
      </c>
      <c r="AL464" s="1" t="s">
        <v>3009</v>
      </c>
      <c r="AM464" s="1" t="s">
        <v>735</v>
      </c>
      <c r="AP464" s="1">
        <v>28</v>
      </c>
      <c r="AX464" s="1" t="s">
        <v>4454</v>
      </c>
      <c r="AY464" s="1" t="s">
        <v>3083</v>
      </c>
      <c r="AZ464" s="1" t="s">
        <v>4277</v>
      </c>
      <c r="BA464" s="1">
        <v>607326.29999108997</v>
      </c>
      <c r="BB464" s="1">
        <v>5468980.3600309696</v>
      </c>
      <c r="BC464" s="1">
        <v>10</v>
      </c>
      <c r="BD464" s="1" t="s">
        <v>3082</v>
      </c>
      <c r="BE464" s="1">
        <v>1051.3</v>
      </c>
      <c r="BG464" s="1">
        <v>41951</v>
      </c>
      <c r="BN464" s="1" t="s">
        <v>3004</v>
      </c>
      <c r="BO464" s="1" t="s">
        <v>3578</v>
      </c>
      <c r="BP464" s="1" t="s">
        <v>1981</v>
      </c>
      <c r="BQ464" s="1" t="s">
        <v>4365</v>
      </c>
      <c r="BR464" s="1" t="s">
        <v>1616</v>
      </c>
      <c r="BV464" s="1" t="s">
        <v>2997</v>
      </c>
      <c r="BX464" s="1" t="s">
        <v>4430</v>
      </c>
      <c r="BY464" s="1" t="s">
        <v>2995</v>
      </c>
      <c r="CB464" s="1" t="s">
        <v>4429</v>
      </c>
      <c r="CC464" s="1" t="s">
        <v>4428</v>
      </c>
      <c r="CD464" s="1" t="s">
        <v>3077</v>
      </c>
      <c r="CO464" s="1" t="s">
        <v>3117</v>
      </c>
      <c r="CP464" s="1" t="s">
        <v>4453</v>
      </c>
      <c r="CW464" s="1" t="s">
        <v>4452</v>
      </c>
      <c r="CX464" s="1" t="s">
        <v>4451</v>
      </c>
      <c r="CY464" s="1" t="s">
        <v>4407</v>
      </c>
      <c r="CZ464" s="1" t="s">
        <v>4213</v>
      </c>
    </row>
    <row r="465" spans="1:104" x14ac:dyDescent="0.2">
      <c r="A465" s="1">
        <f t="shared" si="33"/>
        <v>1048880.51</v>
      </c>
      <c r="C465" s="1" t="str">
        <f t="shared" si="34"/>
        <v>UC</v>
      </c>
      <c r="D465" s="12">
        <f>INDEX(families!$A:$A,MATCH(E465,families!$B:$B,0))</f>
        <v>35</v>
      </c>
      <c r="E465" s="2" t="str">
        <f t="shared" si="35"/>
        <v>UC</v>
      </c>
      <c r="F465" s="1" t="str">
        <f>IF(_xlfn.SINGLE('~10 Other Crossings'!TypeCL)="WC","",_xlfn.CONCAT(UPPER(_xlfn.SINGLE(Description)),IF(ISBLANK(_xlfn.SINGLE(CrossingIdentifierDescription)),""," ["&amp;_xlfn.SINGLE(CrossingIdentifierDescription)&amp;"]")," (",_xlfn.SINGLE(PXID),")"))</f>
        <v>SHAW BURIED CABLE (U4196.2)</v>
      </c>
      <c r="G46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01-13283-M002-XH0330501</v>
      </c>
      <c r="M465" s="1" t="s">
        <v>4450</v>
      </c>
      <c r="N465" s="1">
        <v>1048880.51</v>
      </c>
      <c r="O465" s="1" t="s">
        <v>3023</v>
      </c>
      <c r="P465" s="1" t="s">
        <v>4449</v>
      </c>
      <c r="Q465" s="1" t="s">
        <v>4448</v>
      </c>
      <c r="R465" s="1" t="s">
        <v>3020</v>
      </c>
      <c r="S465" s="1" t="s">
        <v>3019</v>
      </c>
      <c r="T465" s="1" t="s">
        <v>3093</v>
      </c>
      <c r="U465" s="1" t="s">
        <v>3821</v>
      </c>
      <c r="V465" s="1" t="s">
        <v>4412</v>
      </c>
      <c r="W465" s="1" t="s">
        <v>3111</v>
      </c>
      <c r="Y465" s="1">
        <v>43537.955069444448</v>
      </c>
      <c r="Z465" s="1">
        <v>44645</v>
      </c>
      <c r="AA465" s="1">
        <v>401768</v>
      </c>
      <c r="AB465" s="1">
        <v>44648.866041666668</v>
      </c>
      <c r="AC465" s="1" t="s">
        <v>4447</v>
      </c>
      <c r="AD465" s="1" t="s">
        <v>3056</v>
      </c>
      <c r="AE465" s="1">
        <v>4196</v>
      </c>
      <c r="AF465" s="1">
        <v>2</v>
      </c>
      <c r="AH465" s="1" t="s">
        <v>3086</v>
      </c>
      <c r="AI465" s="1" t="s">
        <v>3087</v>
      </c>
      <c r="AJ465" s="1" t="s">
        <v>3086</v>
      </c>
      <c r="AK465" s="1" t="s">
        <v>3010</v>
      </c>
      <c r="AL465" s="1" t="s">
        <v>3009</v>
      </c>
      <c r="AM465" s="1" t="s">
        <v>3818</v>
      </c>
      <c r="AN465" s="1" t="s">
        <v>3007</v>
      </c>
      <c r="AS465" s="1" t="s">
        <v>3006</v>
      </c>
      <c r="AT465" s="1" t="s">
        <v>3006</v>
      </c>
      <c r="AX465" s="1" t="s">
        <v>4446</v>
      </c>
      <c r="AY465" s="1" t="s">
        <v>3083</v>
      </c>
      <c r="AZ465" s="1" t="s">
        <v>4277</v>
      </c>
      <c r="BA465" s="1">
        <v>607324.04072176002</v>
      </c>
      <c r="BB465" s="1">
        <v>5468979.1272950899</v>
      </c>
      <c r="BC465" s="1">
        <v>10</v>
      </c>
      <c r="BD465" s="1" t="s">
        <v>3082</v>
      </c>
      <c r="BE465" s="1">
        <v>1051.26</v>
      </c>
      <c r="BG465" s="1">
        <v>41951</v>
      </c>
      <c r="BN465" s="1" t="s">
        <v>3004</v>
      </c>
      <c r="BO465" s="1" t="s">
        <v>3578</v>
      </c>
      <c r="BP465" s="1" t="s">
        <v>1981</v>
      </c>
      <c r="BQ465" s="1" t="s">
        <v>4365</v>
      </c>
      <c r="BR465" s="1" t="s">
        <v>1616</v>
      </c>
      <c r="BV465" s="1" t="s">
        <v>2997</v>
      </c>
      <c r="BX465" s="1" t="s">
        <v>4430</v>
      </c>
      <c r="BY465" s="1" t="s">
        <v>2995</v>
      </c>
      <c r="CB465" s="1" t="s">
        <v>4429</v>
      </c>
      <c r="CC465" s="1" t="s">
        <v>4428</v>
      </c>
      <c r="CD465" s="1" t="s">
        <v>3077</v>
      </c>
      <c r="CO465" s="1" t="s">
        <v>2991</v>
      </c>
      <c r="CP465" s="1" t="s">
        <v>4445</v>
      </c>
      <c r="CW465" s="1" t="s">
        <v>4444</v>
      </c>
      <c r="CX465" s="1" t="s">
        <v>4443</v>
      </c>
      <c r="CY465" s="1" t="s">
        <v>4407</v>
      </c>
      <c r="CZ465" s="1" t="s">
        <v>4207</v>
      </c>
    </row>
    <row r="466" spans="1:104" x14ac:dyDescent="0.2">
      <c r="A466" s="1">
        <f t="shared" si="33"/>
        <v>1048881.76</v>
      </c>
      <c r="C466" s="1" t="str">
        <f t="shared" si="34"/>
        <v>UC</v>
      </c>
      <c r="D466" s="12">
        <f>INDEX(families!$A:$A,MATCH(E466,families!$B:$B,0))</f>
        <v>35</v>
      </c>
      <c r="E466" s="2" t="str">
        <f t="shared" si="35"/>
        <v>UC</v>
      </c>
      <c r="F466" s="1" t="str">
        <f>IF(_xlfn.SINGLE('~10 Other Crossings'!TypeCL)="WC","",_xlfn.CONCAT(UPPER(_xlfn.SINGLE(Description)),IF(ISBLANK(_xlfn.SINGLE(CrossingIdentifierDescription)),""," ["&amp;_xlfn.SINGLE(CrossingIdentifierDescription)&amp;"]")," (",_xlfn.SINGLE(PXID),")"))</f>
        <v>TELUS U/G FIBRE OPTIC COMMUNICATIONS CABLE (U7329.0)</v>
      </c>
      <c r="G46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01-13283-M002-XH0330501</v>
      </c>
      <c r="M466" s="1" t="s">
        <v>4442</v>
      </c>
      <c r="N466" s="1">
        <v>1048881.76</v>
      </c>
      <c r="O466" s="1" t="s">
        <v>3023</v>
      </c>
      <c r="P466" s="1" t="s">
        <v>4441</v>
      </c>
      <c r="Q466" s="1" t="s">
        <v>4440</v>
      </c>
      <c r="R466" s="1" t="s">
        <v>3019</v>
      </c>
      <c r="S466" s="1" t="s">
        <v>3019</v>
      </c>
      <c r="T466" s="1" t="s">
        <v>3093</v>
      </c>
      <c r="U466" s="1" t="s">
        <v>4439</v>
      </c>
      <c r="V466" s="1" t="s">
        <v>4438</v>
      </c>
      <c r="W466" s="1" t="s">
        <v>3102</v>
      </c>
      <c r="Y466" s="1">
        <v>44312.739814814813</v>
      </c>
      <c r="Z466" s="1">
        <v>44645</v>
      </c>
      <c r="AA466" s="1">
        <v>401768</v>
      </c>
      <c r="AB466" s="1">
        <v>44648.866087962961</v>
      </c>
      <c r="AC466" s="1" t="s">
        <v>4437</v>
      </c>
      <c r="AD466" s="1" t="s">
        <v>3056</v>
      </c>
      <c r="AE466" s="1">
        <v>7329</v>
      </c>
      <c r="AF466" s="1">
        <v>0</v>
      </c>
      <c r="AI466" s="1" t="s">
        <v>3087</v>
      </c>
      <c r="AK466" s="1" t="s">
        <v>3010</v>
      </c>
      <c r="AL466" s="1" t="s">
        <v>3009</v>
      </c>
      <c r="AM466" s="1" t="s">
        <v>3818</v>
      </c>
      <c r="AN466" s="1" t="s">
        <v>3007</v>
      </c>
      <c r="AT466" s="1" t="s">
        <v>3006</v>
      </c>
      <c r="AY466" s="1" t="s">
        <v>3083</v>
      </c>
      <c r="AZ466" s="1" t="s">
        <v>4277</v>
      </c>
      <c r="BA466" s="1">
        <v>607322.91</v>
      </c>
      <c r="BB466" s="1">
        <v>5468978.5899999999</v>
      </c>
      <c r="BC466" s="1">
        <v>10</v>
      </c>
      <c r="BN466" s="1" t="s">
        <v>3004</v>
      </c>
      <c r="BO466" s="1" t="s">
        <v>3578</v>
      </c>
      <c r="BP466" s="1" t="s">
        <v>1981</v>
      </c>
      <c r="BQ466" s="1" t="s">
        <v>4365</v>
      </c>
      <c r="BR466" s="1" t="s">
        <v>1616</v>
      </c>
      <c r="BV466" s="1" t="s">
        <v>2997</v>
      </c>
      <c r="CB466" s="1" t="s">
        <v>4429</v>
      </c>
      <c r="CD466" s="1" t="s">
        <v>3077</v>
      </c>
      <c r="CO466" s="1" t="s">
        <v>2991</v>
      </c>
      <c r="CP466" s="1" t="s">
        <v>4436</v>
      </c>
      <c r="CX466" s="1" t="s">
        <v>4435</v>
      </c>
      <c r="CZ466" s="1" t="s">
        <v>4199</v>
      </c>
    </row>
    <row r="467" spans="1:104" x14ac:dyDescent="0.2">
      <c r="A467" s="1">
        <f t="shared" si="33"/>
        <v>1048904.29</v>
      </c>
      <c r="C467" s="1" t="str">
        <f t="shared" si="34"/>
        <v>RD</v>
      </c>
      <c r="D467" s="12">
        <f>INDEX(families!$A:$A,MATCH(E467,families!$B:$B,0))</f>
        <v>31</v>
      </c>
      <c r="E467" s="2" t="str">
        <f t="shared" si="35"/>
        <v>RD</v>
      </c>
      <c r="F467" s="1" t="str">
        <f>IF(_xlfn.SINGLE('~10 Other Crossings'!TypeCL)="WC","",_xlfn.CONCAT(UPPER(_xlfn.SINGLE(Description)),IF(ISBLANK(_xlfn.SINGLE(CrossingIdentifierDescription)),""," ["&amp;_xlfn.SINGLE(CrossingIdentifierDescription)&amp;"]")," (",_xlfn.SINGLE(PXID),")"))</f>
        <v>ROAD [ROAD] (T4929.0)</v>
      </c>
      <c r="G46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01-13283-M002-XH0330501</v>
      </c>
      <c r="M467" s="1" t="s">
        <v>4434</v>
      </c>
      <c r="N467" s="1">
        <v>1048904.29</v>
      </c>
      <c r="O467" s="1" t="s">
        <v>3023</v>
      </c>
      <c r="P467" s="1" t="s">
        <v>4433</v>
      </c>
      <c r="Q467" s="1" t="s">
        <v>4432</v>
      </c>
      <c r="R467" s="1" t="s">
        <v>3020</v>
      </c>
      <c r="S467" s="1" t="s">
        <v>3019</v>
      </c>
      <c r="T467" s="1" t="s">
        <v>3093</v>
      </c>
      <c r="U467" s="1" t="s">
        <v>3040</v>
      </c>
      <c r="V467" s="1" t="s">
        <v>3040</v>
      </c>
      <c r="W467" s="1" t="s">
        <v>3122</v>
      </c>
      <c r="Y467" s="1">
        <v>43565.859201388892</v>
      </c>
      <c r="Z467" s="1">
        <v>44645</v>
      </c>
      <c r="AA467" s="1">
        <v>401768</v>
      </c>
      <c r="AB467" s="1">
        <v>44648.866041666668</v>
      </c>
      <c r="AC467" s="1" t="s">
        <v>4431</v>
      </c>
      <c r="AD467" s="1" t="s">
        <v>3041</v>
      </c>
      <c r="AE467" s="1">
        <v>4929</v>
      </c>
      <c r="AF467" s="1">
        <v>0</v>
      </c>
      <c r="AG467" s="1" t="s">
        <v>3040</v>
      </c>
      <c r="AI467" s="1" t="s">
        <v>3011</v>
      </c>
      <c r="AK467" s="1" t="s">
        <v>3039</v>
      </c>
      <c r="AL467" s="1" t="s">
        <v>3009</v>
      </c>
      <c r="AM467" s="1" t="s">
        <v>735</v>
      </c>
      <c r="AY467" s="1" t="s">
        <v>3083</v>
      </c>
      <c r="AZ467" s="1" t="s">
        <v>4277</v>
      </c>
      <c r="BA467" s="1">
        <v>607302.93933247996</v>
      </c>
      <c r="BB467" s="1">
        <v>5468968.1689250302</v>
      </c>
      <c r="BC467" s="1">
        <v>10</v>
      </c>
      <c r="BN467" s="1" t="s">
        <v>3004</v>
      </c>
      <c r="BO467" s="1" t="s">
        <v>3578</v>
      </c>
      <c r="BP467" s="1" t="s">
        <v>1981</v>
      </c>
      <c r="BQ467" s="1" t="s">
        <v>4365</v>
      </c>
      <c r="BR467" s="1" t="s">
        <v>1616</v>
      </c>
      <c r="BV467" s="1" t="s">
        <v>2997</v>
      </c>
      <c r="BX467" s="1" t="s">
        <v>4430</v>
      </c>
      <c r="BY467" s="1" t="s">
        <v>2995</v>
      </c>
      <c r="CB467" s="1" t="s">
        <v>4429</v>
      </c>
      <c r="CC467" s="1" t="s">
        <v>4428</v>
      </c>
      <c r="CD467" s="1" t="s">
        <v>3077</v>
      </c>
      <c r="CO467" s="1" t="s">
        <v>3117</v>
      </c>
      <c r="CP467" s="1" t="s">
        <v>4427</v>
      </c>
      <c r="CY467" s="1" t="s">
        <v>4407</v>
      </c>
      <c r="CZ467" s="1" t="s">
        <v>4195</v>
      </c>
    </row>
    <row r="468" spans="1:104" x14ac:dyDescent="0.2">
      <c r="A468" s="1">
        <f t="shared" si="33"/>
        <v>1048907.6499999999</v>
      </c>
      <c r="C468" s="1" t="str">
        <f t="shared" si="34"/>
        <v>UC</v>
      </c>
      <c r="D468" s="12">
        <f>INDEX(families!$A:$A,MATCH(E468,families!$B:$B,0))</f>
        <v>35</v>
      </c>
      <c r="E468" s="2" t="str">
        <f t="shared" si="35"/>
        <v>UC</v>
      </c>
      <c r="F468" s="1" t="str">
        <f>IF(_xlfn.SINGLE('~10 Other Crossings'!TypeCL)="WC","",_xlfn.CONCAT(UPPER(_xlfn.SINGLE(Description)),IF(ISBLANK(_xlfn.SINGLE(CrossingIdentifierDescription)),""," ["&amp;_xlfn.SINGLE(CrossingIdentifierDescription)&amp;"]")," (",_xlfn.SINGLE(PXID),")"))</f>
        <v>SHAW BURIED CABLE (U5478.0)</v>
      </c>
      <c r="G46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68" s="1" t="s">
        <v>4426</v>
      </c>
      <c r="N468" s="1">
        <v>1048907.6499999999</v>
      </c>
      <c r="O468" s="1" t="s">
        <v>3023</v>
      </c>
      <c r="P468" s="1" t="s">
        <v>4425</v>
      </c>
      <c r="Q468" s="1" t="s">
        <v>4424</v>
      </c>
      <c r="R468" s="1" t="s">
        <v>3020</v>
      </c>
      <c r="S468" s="1" t="s">
        <v>3019</v>
      </c>
      <c r="T468" s="1" t="s">
        <v>3093</v>
      </c>
      <c r="U468" s="1" t="s">
        <v>3821</v>
      </c>
      <c r="V468" s="1" t="s">
        <v>4412</v>
      </c>
      <c r="W468" s="1" t="s">
        <v>3111</v>
      </c>
      <c r="Y468" s="1">
        <v>43554.802754629629</v>
      </c>
      <c r="Z468" s="1">
        <v>44645</v>
      </c>
      <c r="AA468" s="1">
        <v>401768</v>
      </c>
      <c r="AB468" s="1">
        <v>44648.866041666668</v>
      </c>
      <c r="AC468" s="1" t="s">
        <v>4423</v>
      </c>
      <c r="AD468" s="1" t="s">
        <v>3056</v>
      </c>
      <c r="AE468" s="1">
        <v>5478</v>
      </c>
      <c r="AF468" s="1">
        <v>0</v>
      </c>
      <c r="AH468" s="1" t="s">
        <v>3086</v>
      </c>
      <c r="AI468" s="1" t="s">
        <v>3011</v>
      </c>
      <c r="AJ468" s="1" t="s">
        <v>3086</v>
      </c>
      <c r="AK468" s="1" t="s">
        <v>3010</v>
      </c>
      <c r="AL468" s="1" t="s">
        <v>3009</v>
      </c>
      <c r="AM468" s="1" t="s">
        <v>3818</v>
      </c>
      <c r="AN468" s="1" t="s">
        <v>3007</v>
      </c>
      <c r="AS468" s="1" t="s">
        <v>3006</v>
      </c>
      <c r="AT468" s="1" t="s">
        <v>3006</v>
      </c>
      <c r="AX468" s="1" t="s">
        <v>4366</v>
      </c>
      <c r="AY468" s="1" t="s">
        <v>2995</v>
      </c>
      <c r="AZ468" s="1" t="s">
        <v>4277</v>
      </c>
      <c r="BA468" s="1">
        <v>607299.97717133001</v>
      </c>
      <c r="BB468" s="1">
        <v>5468966.5921464702</v>
      </c>
      <c r="BC468" s="1">
        <v>10</v>
      </c>
      <c r="BD468" s="1" t="s">
        <v>3588</v>
      </c>
      <c r="BE468" s="1">
        <v>1051.32</v>
      </c>
      <c r="BG468" s="1">
        <v>41950</v>
      </c>
      <c r="BN468" s="1" t="s">
        <v>3004</v>
      </c>
      <c r="BO468" s="1" t="s">
        <v>3578</v>
      </c>
      <c r="BP468" s="1" t="s">
        <v>1981</v>
      </c>
      <c r="BQ468" s="1" t="s">
        <v>4365</v>
      </c>
      <c r="BR468" s="1" t="s">
        <v>1616</v>
      </c>
      <c r="BS468" s="1" t="s">
        <v>4408</v>
      </c>
      <c r="BT468" s="1" t="s">
        <v>4400</v>
      </c>
      <c r="BV468" s="1" t="s">
        <v>2997</v>
      </c>
      <c r="BW468" s="1" t="s">
        <v>1968</v>
      </c>
      <c r="BX468" s="1" t="s">
        <v>3053</v>
      </c>
      <c r="BY468" s="1" t="s">
        <v>2995</v>
      </c>
      <c r="CB468" s="1" t="s">
        <v>3052</v>
      </c>
      <c r="CC468" s="1" t="s">
        <v>3051</v>
      </c>
      <c r="CD468" s="1" t="s">
        <v>3050</v>
      </c>
      <c r="CO468" s="1" t="s">
        <v>4327</v>
      </c>
      <c r="CP468" s="1" t="s">
        <v>4422</v>
      </c>
      <c r="CW468" s="1" t="s">
        <v>4363</v>
      </c>
      <c r="CX468" s="1" t="s">
        <v>4409</v>
      </c>
      <c r="CY468" s="1" t="s">
        <v>4407</v>
      </c>
      <c r="CZ468" s="1" t="s">
        <v>4188</v>
      </c>
    </row>
    <row r="469" spans="1:104" x14ac:dyDescent="0.2">
      <c r="A469" s="1">
        <f t="shared" si="33"/>
        <v>1048924.18</v>
      </c>
      <c r="C469" s="1" t="str">
        <f t="shared" si="34"/>
        <v>UC</v>
      </c>
      <c r="D469" s="12">
        <f>INDEX(families!$A:$A,MATCH(E469,families!$B:$B,0))</f>
        <v>35</v>
      </c>
      <c r="E469" s="2" t="str">
        <f t="shared" si="35"/>
        <v>UC</v>
      </c>
      <c r="F469" s="1" t="str">
        <f>IF(_xlfn.SINGLE('~10 Other Crossings'!TypeCL)="WC","",_xlfn.CONCAT(UPPER(_xlfn.SINGLE(Description)),IF(ISBLANK(_xlfn.SINGLE(CrossingIdentifierDescription)),""," ["&amp;_xlfn.SINGLE(CrossingIdentifierDescription)&amp;"]")," (",_xlfn.SINGLE(PXID),")"))</f>
        <v>SHAW BURIED CABLE (U4197.2)</v>
      </c>
      <c r="G46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69" s="1" t="s">
        <v>4421</v>
      </c>
      <c r="N469" s="1">
        <v>1048924.18</v>
      </c>
      <c r="O469" s="1" t="s">
        <v>3023</v>
      </c>
      <c r="P469" s="1" t="s">
        <v>4420</v>
      </c>
      <c r="Q469" s="1" t="s">
        <v>4419</v>
      </c>
      <c r="R469" s="1" t="s">
        <v>3020</v>
      </c>
      <c r="S469" s="1" t="s">
        <v>3019</v>
      </c>
      <c r="T469" s="1" t="s">
        <v>3093</v>
      </c>
      <c r="U469" s="1" t="s">
        <v>3821</v>
      </c>
      <c r="V469" s="1" t="s">
        <v>4412</v>
      </c>
      <c r="W469" s="1" t="s">
        <v>3111</v>
      </c>
      <c r="Y469" s="1">
        <v>43537.957650462966</v>
      </c>
      <c r="Z469" s="1">
        <v>44645</v>
      </c>
      <c r="AA469" s="1">
        <v>401768</v>
      </c>
      <c r="AB469" s="1">
        <v>44648.866041666668</v>
      </c>
      <c r="AC469" s="1" t="s">
        <v>4418</v>
      </c>
      <c r="AD469" s="1" t="s">
        <v>3056</v>
      </c>
      <c r="AE469" s="1">
        <v>4197</v>
      </c>
      <c r="AF469" s="1">
        <v>2</v>
      </c>
      <c r="AH469" s="1" t="s">
        <v>3086</v>
      </c>
      <c r="AI469" s="1" t="s">
        <v>3011</v>
      </c>
      <c r="AJ469" s="1" t="s">
        <v>3086</v>
      </c>
      <c r="AK469" s="1" t="s">
        <v>3010</v>
      </c>
      <c r="AL469" s="1" t="s">
        <v>3009</v>
      </c>
      <c r="AM469" s="1" t="s">
        <v>3818</v>
      </c>
      <c r="AN469" s="1" t="s">
        <v>3007</v>
      </c>
      <c r="AS469" s="1" t="s">
        <v>3006</v>
      </c>
      <c r="AT469" s="1" t="s">
        <v>3006</v>
      </c>
      <c r="AX469" s="1" t="s">
        <v>4366</v>
      </c>
      <c r="AY469" s="1" t="s">
        <v>2995</v>
      </c>
      <c r="AZ469" s="1" t="s">
        <v>4277</v>
      </c>
      <c r="BA469" s="1">
        <v>607288.89111942996</v>
      </c>
      <c r="BB469" s="1">
        <v>5468976.8051088303</v>
      </c>
      <c r="BC469" s="1">
        <v>10</v>
      </c>
      <c r="BD469" s="1" t="s">
        <v>3588</v>
      </c>
      <c r="BE469" s="1">
        <v>1051.32</v>
      </c>
      <c r="BG469" s="1">
        <v>41950</v>
      </c>
      <c r="BN469" s="1" t="s">
        <v>3004</v>
      </c>
      <c r="BO469" s="1" t="s">
        <v>3578</v>
      </c>
      <c r="BP469" s="1" t="s">
        <v>1981</v>
      </c>
      <c r="BQ469" s="1" t="s">
        <v>4365</v>
      </c>
      <c r="BR469" s="1" t="s">
        <v>1616</v>
      </c>
      <c r="BS469" s="1" t="s">
        <v>4408</v>
      </c>
      <c r="BT469" s="1" t="s">
        <v>4400</v>
      </c>
      <c r="BV469" s="1" t="s">
        <v>2997</v>
      </c>
      <c r="BW469" s="1" t="s">
        <v>1968</v>
      </c>
      <c r="BX469" s="1" t="s">
        <v>3053</v>
      </c>
      <c r="BY469" s="1" t="s">
        <v>2995</v>
      </c>
      <c r="CB469" s="1" t="s">
        <v>3052</v>
      </c>
      <c r="CC469" s="1" t="s">
        <v>3051</v>
      </c>
      <c r="CD469" s="1" t="s">
        <v>3050</v>
      </c>
      <c r="CO469" s="1" t="s">
        <v>4327</v>
      </c>
      <c r="CP469" s="1" t="s">
        <v>4417</v>
      </c>
      <c r="CW469" s="1" t="s">
        <v>4363</v>
      </c>
      <c r="CX469" s="1" t="s">
        <v>4409</v>
      </c>
      <c r="CY469" s="1" t="s">
        <v>4407</v>
      </c>
      <c r="CZ469" s="1" t="s">
        <v>4182</v>
      </c>
    </row>
    <row r="470" spans="1:104" x14ac:dyDescent="0.2">
      <c r="A470" s="1">
        <f t="shared" si="33"/>
        <v>1048999</v>
      </c>
      <c r="C470" s="1" t="str">
        <f t="shared" si="34"/>
        <v>UC</v>
      </c>
      <c r="D470" s="12">
        <f>INDEX(families!$A:$A,MATCH(E470,families!$B:$B,0))</f>
        <v>35</v>
      </c>
      <c r="E470" s="2" t="str">
        <f t="shared" si="35"/>
        <v>UC</v>
      </c>
      <c r="F470" s="1" t="str">
        <f>IF(_xlfn.SINGLE('~10 Other Crossings'!TypeCL)="WC","",_xlfn.CONCAT(UPPER(_xlfn.SINGLE(Description)),IF(ISBLANK(_xlfn.SINGLE(CrossingIdentifierDescription)),""," ["&amp;_xlfn.SINGLE(CrossingIdentifierDescription)&amp;"]")," (",_xlfn.SINGLE(PXID),")"))</f>
        <v>SHAW BURIED CABLE (U5480.0)</v>
      </c>
      <c r="G47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70" s="1" t="s">
        <v>4416</v>
      </c>
      <c r="N470" s="1" t="s">
        <v>4415</v>
      </c>
      <c r="O470" s="1" t="s">
        <v>3023</v>
      </c>
      <c r="P470" s="1" t="s">
        <v>4414</v>
      </c>
      <c r="Q470" s="1" t="s">
        <v>4413</v>
      </c>
      <c r="R470" s="1" t="s">
        <v>3020</v>
      </c>
      <c r="S470" s="1" t="s">
        <v>3019</v>
      </c>
      <c r="T470" s="1" t="s">
        <v>4368</v>
      </c>
      <c r="U470" s="1" t="s">
        <v>3821</v>
      </c>
      <c r="V470" s="1" t="s">
        <v>4412</v>
      </c>
      <c r="W470" s="1" t="s">
        <v>3111</v>
      </c>
      <c r="Y470" s="1">
        <v>44547.684537037036</v>
      </c>
      <c r="Z470" s="1">
        <v>44645</v>
      </c>
      <c r="AA470" s="1">
        <v>401768</v>
      </c>
      <c r="AB470" s="1">
        <v>44648.866099537037</v>
      </c>
      <c r="AC470" s="1" t="s">
        <v>4411</v>
      </c>
      <c r="AD470" s="1" t="s">
        <v>3056</v>
      </c>
      <c r="AE470" s="1">
        <v>5480</v>
      </c>
      <c r="AF470" s="1">
        <v>0</v>
      </c>
      <c r="AI470" s="1" t="s">
        <v>3011</v>
      </c>
      <c r="AJ470" s="1" t="s">
        <v>3086</v>
      </c>
      <c r="AK470" s="1" t="s">
        <v>3010</v>
      </c>
      <c r="AL470" s="1" t="s">
        <v>3009</v>
      </c>
      <c r="AM470" s="1" t="s">
        <v>3818</v>
      </c>
      <c r="AN470" s="1" t="s">
        <v>3007</v>
      </c>
      <c r="AS470" s="1" t="s">
        <v>3006</v>
      </c>
      <c r="AT470" s="1" t="s">
        <v>3006</v>
      </c>
      <c r="AY470" s="1" t="s">
        <v>2995</v>
      </c>
      <c r="AZ470" s="1" t="s">
        <v>4277</v>
      </c>
      <c r="BA470" s="1">
        <v>607227.78879275999</v>
      </c>
      <c r="BB470" s="1">
        <v>5469015.6762619196</v>
      </c>
      <c r="BC470" s="1">
        <v>10</v>
      </c>
      <c r="BG470" s="1">
        <v>41950</v>
      </c>
      <c r="BN470" s="1" t="s">
        <v>3004</v>
      </c>
      <c r="BO470" s="1" t="s">
        <v>3578</v>
      </c>
      <c r="BP470" s="1" t="s">
        <v>1981</v>
      </c>
      <c r="BQ470" s="1" t="s">
        <v>4365</v>
      </c>
      <c r="BR470" s="1" t="s">
        <v>1616</v>
      </c>
      <c r="BV470" s="1" t="s">
        <v>2997</v>
      </c>
      <c r="BW470" s="1" t="s">
        <v>1968</v>
      </c>
      <c r="BX470" s="1" t="s">
        <v>3053</v>
      </c>
      <c r="BY470" s="1" t="s">
        <v>2995</v>
      </c>
      <c r="CB470" s="1" t="s">
        <v>3052</v>
      </c>
      <c r="CC470" s="1" t="s">
        <v>3051</v>
      </c>
      <c r="CD470" s="1" t="s">
        <v>3050</v>
      </c>
      <c r="CO470" s="1" t="s">
        <v>4327</v>
      </c>
      <c r="CP470" s="1" t="s">
        <v>4410</v>
      </c>
      <c r="CX470" s="1" t="s">
        <v>4409</v>
      </c>
      <c r="CZ470" s="1" t="s">
        <v>4178</v>
      </c>
    </row>
    <row r="471" spans="1:104" x14ac:dyDescent="0.2">
      <c r="A471" s="1">
        <f t="shared" si="33"/>
        <v>1049163</v>
      </c>
      <c r="C471" s="1" t="str">
        <f t="shared" si="34"/>
        <v>OL</v>
      </c>
      <c r="D471" s="12">
        <f>INDEX(families!$A:$A,MATCH(E471,families!$B:$B,0))</f>
        <v>30</v>
      </c>
      <c r="E471" s="2" t="str">
        <f t="shared" si="35"/>
        <v>OL</v>
      </c>
      <c r="F471" s="1" t="str">
        <f>IF(_xlfn.SINGLE('~10 Other Crossings'!TypeCL)="WC","",_xlfn.CONCAT(UPPER(_xlfn.SINGLE(Description)),IF(ISBLANK(_xlfn.SINGLE(CrossingIdentifierDescription)),""," ["&amp;_xlfn.SINGLE(CrossingIdentifierDescription)&amp;"]")," (",_xlfn.SINGLE(PXID),")"))</f>
        <v>TRANS MOUNTAIN PIPELINE CO. LTD. BURIED PIPE [CRUDE OIL PIPELINE] (P4342.0)</v>
      </c>
      <c r="G47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71" s="1" t="s">
        <v>4406</v>
      </c>
      <c r="N471" s="1" t="s">
        <v>4405</v>
      </c>
      <c r="O471" s="1" t="s">
        <v>3023</v>
      </c>
      <c r="P471" s="1" t="s">
        <v>4404</v>
      </c>
      <c r="Q471" s="1" t="s">
        <v>4403</v>
      </c>
      <c r="R471" s="1" t="s">
        <v>3020</v>
      </c>
      <c r="S471" s="1" t="s">
        <v>3019</v>
      </c>
      <c r="T471" s="1" t="s">
        <v>4368</v>
      </c>
      <c r="U471" s="1" t="s">
        <v>3017</v>
      </c>
      <c r="V471" s="1" t="s">
        <v>3619</v>
      </c>
      <c r="W471" s="1" t="s">
        <v>3015</v>
      </c>
      <c r="Y471" s="1">
        <v>44462.647164351853</v>
      </c>
      <c r="Z471" s="1">
        <v>44645</v>
      </c>
      <c r="AA471" s="1">
        <v>401768</v>
      </c>
      <c r="AB471" s="1">
        <v>44655.881249999999</v>
      </c>
      <c r="AC471" s="1" t="s">
        <v>4402</v>
      </c>
      <c r="AD471" s="1" t="s">
        <v>3013</v>
      </c>
      <c r="AE471" s="1">
        <v>4342</v>
      </c>
      <c r="AF471" s="1">
        <v>0</v>
      </c>
      <c r="AG471" s="1" t="s">
        <v>3617</v>
      </c>
      <c r="AH471" s="1" t="s">
        <v>3086</v>
      </c>
      <c r="AI471" s="1" t="s">
        <v>3011</v>
      </c>
      <c r="AJ471" s="1" t="s">
        <v>3086</v>
      </c>
      <c r="AK471" s="1" t="s">
        <v>3010</v>
      </c>
      <c r="AL471" s="1" t="s">
        <v>3009</v>
      </c>
      <c r="AM471" s="1" t="s">
        <v>3008</v>
      </c>
      <c r="AN471" s="1" t="s">
        <v>3007</v>
      </c>
      <c r="AS471" s="1" t="s">
        <v>3006</v>
      </c>
      <c r="AT471" s="1" t="s">
        <v>3006</v>
      </c>
      <c r="AX471" s="1" t="s">
        <v>4319</v>
      </c>
      <c r="AY471" s="1" t="s">
        <v>2995</v>
      </c>
      <c r="AZ471" s="1" t="s">
        <v>4277</v>
      </c>
      <c r="BA471" s="1">
        <v>607067.18595634995</v>
      </c>
      <c r="BB471" s="1">
        <v>5469043.0099001201</v>
      </c>
      <c r="BC471" s="1">
        <v>10</v>
      </c>
      <c r="BD471" s="1" t="s">
        <v>3588</v>
      </c>
      <c r="BE471" s="1">
        <v>1045.1300000000001</v>
      </c>
      <c r="BG471" s="1">
        <v>42263</v>
      </c>
      <c r="BN471" s="1" t="s">
        <v>3004</v>
      </c>
      <c r="BO471" s="1" t="s">
        <v>3578</v>
      </c>
      <c r="BP471" s="1" t="s">
        <v>1981</v>
      </c>
      <c r="BQ471" s="1" t="s">
        <v>4365</v>
      </c>
      <c r="BR471" s="1" t="s">
        <v>1616</v>
      </c>
      <c r="BS471" s="1" t="s">
        <v>4401</v>
      </c>
      <c r="BT471" s="1" t="s">
        <v>4400</v>
      </c>
      <c r="BV471" s="1" t="s">
        <v>2997</v>
      </c>
      <c r="BW471" s="1" t="s">
        <v>1503</v>
      </c>
      <c r="BX471" s="1" t="s">
        <v>2996</v>
      </c>
      <c r="BY471" s="1" t="s">
        <v>2995</v>
      </c>
      <c r="CB471" s="1" t="s">
        <v>2994</v>
      </c>
      <c r="CC471" s="1" t="s">
        <v>2993</v>
      </c>
      <c r="CD471" s="1" t="s">
        <v>2992</v>
      </c>
      <c r="CO471" s="1" t="s">
        <v>2991</v>
      </c>
      <c r="CP471" s="1" t="s">
        <v>4399</v>
      </c>
      <c r="CW471" s="1" t="s">
        <v>4315</v>
      </c>
      <c r="CX471" s="1" t="s">
        <v>4398</v>
      </c>
      <c r="CY471" s="1" t="s">
        <v>4313</v>
      </c>
      <c r="CZ471" s="1" t="s">
        <v>4162</v>
      </c>
    </row>
    <row r="472" spans="1:104" x14ac:dyDescent="0.2">
      <c r="A472" s="1">
        <f t="shared" si="33"/>
        <v>1049170</v>
      </c>
      <c r="C472" s="1" t="str">
        <f t="shared" si="34"/>
        <v>OE</v>
      </c>
      <c r="D472" s="12">
        <f>INDEX(families!$A:$A,MATCH(E472,families!$B:$B,0))</f>
        <v>28</v>
      </c>
      <c r="E472" s="2" t="str">
        <f t="shared" si="35"/>
        <v>OE</v>
      </c>
      <c r="F472" s="1" t="str">
        <f>IF(_xlfn.SINGLE('~10 Other Crossings'!TypeCL)="WC","",_xlfn.CONCAT(UPPER(_xlfn.SINGLE(Description)),IF(ISBLANK(_xlfn.SINGLE(CrossingIdentifierDescription)),""," ["&amp;_xlfn.SINGLE(CrossingIdentifierDescription)&amp;"]")," (",_xlfn.SINGLE(PXID),")"))</f>
        <v>BC HYDRO O/H DISTRIBUTION (U7274.0)</v>
      </c>
      <c r="G47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72" s="1" t="s">
        <v>4397</v>
      </c>
      <c r="N472" s="1" t="s">
        <v>4396</v>
      </c>
      <c r="O472" s="1" t="s">
        <v>3023</v>
      </c>
      <c r="P472" s="1" t="s">
        <v>4395</v>
      </c>
      <c r="Q472" s="1" t="s">
        <v>4383</v>
      </c>
      <c r="R472" s="1" t="s">
        <v>3019</v>
      </c>
      <c r="S472" s="1" t="s">
        <v>3019</v>
      </c>
      <c r="T472" s="1" t="s">
        <v>4368</v>
      </c>
      <c r="U472" s="1" t="s">
        <v>3092</v>
      </c>
      <c r="V472" s="1" t="s">
        <v>3091</v>
      </c>
      <c r="W472" s="1" t="s">
        <v>3090</v>
      </c>
      <c r="Y472" s="1">
        <v>44462.647164351853</v>
      </c>
      <c r="Z472" s="1">
        <v>44645</v>
      </c>
      <c r="AA472" s="1">
        <v>401768</v>
      </c>
      <c r="AB472" s="1">
        <v>44648.866099537037</v>
      </c>
      <c r="AC472" s="1" t="s">
        <v>4394</v>
      </c>
      <c r="AD472" s="1" t="s">
        <v>3056</v>
      </c>
      <c r="AE472" s="1">
        <v>7274</v>
      </c>
      <c r="AF472" s="1">
        <v>0</v>
      </c>
      <c r="AI472" s="1" t="s">
        <v>3011</v>
      </c>
      <c r="AK472" s="1" t="s">
        <v>3010</v>
      </c>
      <c r="AL472" s="1" t="s">
        <v>3009</v>
      </c>
      <c r="AM472" s="1" t="s">
        <v>3085</v>
      </c>
      <c r="AT472" s="1" t="s">
        <v>1020</v>
      </c>
      <c r="AY472" s="1" t="s">
        <v>2995</v>
      </c>
      <c r="AZ472" s="1" t="s">
        <v>4277</v>
      </c>
      <c r="BA472" s="1">
        <v>607061.83463814994</v>
      </c>
      <c r="BB472" s="1">
        <v>5469047.7617555298</v>
      </c>
      <c r="BC472" s="1">
        <v>10</v>
      </c>
      <c r="BN472" s="1" t="s">
        <v>3004</v>
      </c>
      <c r="BO472" s="1" t="s">
        <v>3578</v>
      </c>
      <c r="BP472" s="1" t="s">
        <v>1981</v>
      </c>
      <c r="BQ472" s="1" t="s">
        <v>4365</v>
      </c>
      <c r="BR472" s="1" t="s">
        <v>1616</v>
      </c>
      <c r="BV472" s="1" t="s">
        <v>2997</v>
      </c>
      <c r="BW472" s="1" t="s">
        <v>1020</v>
      </c>
      <c r="BX472" s="1" t="s">
        <v>3194</v>
      </c>
      <c r="BY472" s="1" t="s">
        <v>2995</v>
      </c>
      <c r="CB472" s="1" t="s">
        <v>3193</v>
      </c>
      <c r="CC472" s="1" t="s">
        <v>3192</v>
      </c>
      <c r="CD472" s="1" t="s">
        <v>3035</v>
      </c>
      <c r="CO472" s="1" t="s">
        <v>4327</v>
      </c>
      <c r="CP472" s="1" t="s">
        <v>4393</v>
      </c>
      <c r="CX472" s="1" t="s">
        <v>4380</v>
      </c>
      <c r="CZ472" s="1" t="s">
        <v>4156</v>
      </c>
    </row>
    <row r="473" spans="1:104" x14ac:dyDescent="0.2">
      <c r="A473" s="1">
        <f t="shared" si="33"/>
        <v>1049171</v>
      </c>
      <c r="C473" s="1" t="str">
        <f t="shared" si="34"/>
        <v>OC</v>
      </c>
      <c r="D473" s="12">
        <f>INDEX(families!$A:$A,MATCH(E473,families!$B:$B,0))</f>
        <v>27</v>
      </c>
      <c r="E473" s="2" t="str">
        <f t="shared" si="35"/>
        <v>OC</v>
      </c>
      <c r="F473" s="1" t="str">
        <f>IF(_xlfn.SINGLE('~10 Other Crossings'!TypeCL)="WC","",_xlfn.CONCAT(UPPER(_xlfn.SINGLE(Description)),IF(ISBLANK(_xlfn.SINGLE(CrossingIdentifierDescription)),""," ["&amp;_xlfn.SINGLE(CrossingIdentifierDescription)&amp;"]")," (",_xlfn.SINGLE(PXID),")"))</f>
        <v>SHAW O/H COMMUNICATIONS CABLE (U5486.0)</v>
      </c>
      <c r="G47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73" s="1" t="s">
        <v>4392</v>
      </c>
      <c r="N473" s="1" t="s">
        <v>4391</v>
      </c>
      <c r="O473" s="1" t="s">
        <v>3023</v>
      </c>
      <c r="P473" s="1" t="s">
        <v>4390</v>
      </c>
      <c r="Q473" s="1" t="s">
        <v>4389</v>
      </c>
      <c r="R473" s="1" t="s">
        <v>3020</v>
      </c>
      <c r="S473" s="1" t="s">
        <v>3019</v>
      </c>
      <c r="T473" s="1" t="s">
        <v>4368</v>
      </c>
      <c r="U473" s="1" t="s">
        <v>3100</v>
      </c>
      <c r="V473" s="1" t="s">
        <v>3698</v>
      </c>
      <c r="W473" s="1" t="s">
        <v>3111</v>
      </c>
      <c r="Y473" s="1">
        <v>44462.647164351853</v>
      </c>
      <c r="Z473" s="1">
        <v>44645</v>
      </c>
      <c r="AA473" s="1">
        <v>401768</v>
      </c>
      <c r="AB473" s="1">
        <v>44648.866099537037</v>
      </c>
      <c r="AC473" s="1" t="s">
        <v>4388</v>
      </c>
      <c r="AD473" s="1" t="s">
        <v>3056</v>
      </c>
      <c r="AE473" s="1">
        <v>5486</v>
      </c>
      <c r="AF473" s="1">
        <v>0</v>
      </c>
      <c r="AI473" s="1" t="s">
        <v>3011</v>
      </c>
      <c r="AK473" s="1" t="s">
        <v>3010</v>
      </c>
      <c r="AL473" s="1" t="s">
        <v>3009</v>
      </c>
      <c r="AM473" s="1" t="s">
        <v>3099</v>
      </c>
      <c r="AS473" s="1" t="s">
        <v>3006</v>
      </c>
      <c r="AT473" s="1" t="s">
        <v>1020</v>
      </c>
      <c r="AY473" s="1" t="s">
        <v>2995</v>
      </c>
      <c r="AZ473" s="1" t="s">
        <v>4277</v>
      </c>
      <c r="BA473" s="1">
        <v>607060.96896991995</v>
      </c>
      <c r="BB473" s="1">
        <v>5469048.5303155603</v>
      </c>
      <c r="BC473" s="1">
        <v>10</v>
      </c>
      <c r="BN473" s="1" t="s">
        <v>3004</v>
      </c>
      <c r="BO473" s="1" t="s">
        <v>3578</v>
      </c>
      <c r="BP473" s="1" t="s">
        <v>1981</v>
      </c>
      <c r="BQ473" s="1" t="s">
        <v>4365</v>
      </c>
      <c r="BR473" s="1" t="s">
        <v>1616</v>
      </c>
      <c r="BV473" s="1" t="s">
        <v>2997</v>
      </c>
      <c r="BW473" s="1" t="s">
        <v>1020</v>
      </c>
      <c r="BX473" s="1" t="s">
        <v>3194</v>
      </c>
      <c r="BY473" s="1" t="s">
        <v>2995</v>
      </c>
      <c r="CB473" s="1" t="s">
        <v>3193</v>
      </c>
      <c r="CC473" s="1" t="s">
        <v>3192</v>
      </c>
      <c r="CD473" s="1" t="s">
        <v>3035</v>
      </c>
      <c r="CO473" s="1" t="s">
        <v>4327</v>
      </c>
      <c r="CP473" s="1" t="s">
        <v>4387</v>
      </c>
      <c r="CX473" s="1" t="s">
        <v>4380</v>
      </c>
      <c r="CZ473" s="1" t="s">
        <v>4151</v>
      </c>
    </row>
    <row r="474" spans="1:104" x14ac:dyDescent="0.2">
      <c r="A474" s="1">
        <f t="shared" si="33"/>
        <v>1049172</v>
      </c>
      <c r="C474" s="1" t="str">
        <f t="shared" si="34"/>
        <v>UC</v>
      </c>
      <c r="D474" s="12">
        <f>INDEX(families!$A:$A,MATCH(E474,families!$B:$B,0))</f>
        <v>35</v>
      </c>
      <c r="E474" s="2" t="str">
        <f t="shared" si="35"/>
        <v>UC</v>
      </c>
      <c r="F474" s="1" t="str">
        <f>IF(_xlfn.SINGLE('~10 Other Crossings'!TypeCL)="WC","",_xlfn.CONCAT(UPPER(_xlfn.SINGLE(Description)),IF(ISBLANK(_xlfn.SINGLE(CrossingIdentifierDescription)),""," ["&amp;_xlfn.SINGLE(CrossingIdentifierDescription)&amp;"]")," (",_xlfn.SINGLE(PXID),")"))</f>
        <v>TELUS O/H COMMUNICATIONS CABLE (U7330.0)</v>
      </c>
      <c r="G47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v>
      </c>
      <c r="M474" s="1" t="s">
        <v>4386</v>
      </c>
      <c r="N474" s="1" t="s">
        <v>4385</v>
      </c>
      <c r="O474" s="1" t="s">
        <v>3023</v>
      </c>
      <c r="P474" s="1" t="s">
        <v>4384</v>
      </c>
      <c r="Q474" s="1" t="s">
        <v>4383</v>
      </c>
      <c r="R474" s="1" t="s">
        <v>3019</v>
      </c>
      <c r="S474" s="1" t="s">
        <v>3019</v>
      </c>
      <c r="T474" s="1" t="s">
        <v>4368</v>
      </c>
      <c r="U474" s="1" t="s">
        <v>3100</v>
      </c>
      <c r="V474" s="1" t="s">
        <v>3103</v>
      </c>
      <c r="W474" s="1" t="s">
        <v>3102</v>
      </c>
      <c r="Y474" s="1">
        <v>44462.647164351853</v>
      </c>
      <c r="Z474" s="1">
        <v>44645</v>
      </c>
      <c r="AA474" s="1">
        <v>401768</v>
      </c>
      <c r="AB474" s="1">
        <v>44648.866099537037</v>
      </c>
      <c r="AC474" s="1" t="s">
        <v>4382</v>
      </c>
      <c r="AD474" s="1" t="s">
        <v>3056</v>
      </c>
      <c r="AE474" s="1">
        <v>7330</v>
      </c>
      <c r="AF474" s="1">
        <v>0</v>
      </c>
      <c r="AI474" s="1" t="s">
        <v>3011</v>
      </c>
      <c r="AK474" s="1" t="s">
        <v>3010</v>
      </c>
      <c r="AL474" s="1" t="s">
        <v>3009</v>
      </c>
      <c r="AM474" s="1" t="s">
        <v>3818</v>
      </c>
      <c r="AT474" s="1" t="s">
        <v>3006</v>
      </c>
      <c r="AY474" s="1" t="s">
        <v>2995</v>
      </c>
      <c r="AZ474" s="1" t="s">
        <v>4277</v>
      </c>
      <c r="BA474" s="1">
        <v>607060.70872333006</v>
      </c>
      <c r="BB474" s="1">
        <v>5469048.7613288797</v>
      </c>
      <c r="BC474" s="1">
        <v>10</v>
      </c>
      <c r="BN474" s="1" t="s">
        <v>3004</v>
      </c>
      <c r="BO474" s="1" t="s">
        <v>3578</v>
      </c>
      <c r="BP474" s="1" t="s">
        <v>1981</v>
      </c>
      <c r="BQ474" s="1" t="s">
        <v>4365</v>
      </c>
      <c r="BR474" s="1" t="s">
        <v>1616</v>
      </c>
      <c r="BV474" s="1" t="s">
        <v>2997</v>
      </c>
      <c r="BW474" s="1" t="s">
        <v>1020</v>
      </c>
      <c r="BX474" s="1" t="s">
        <v>4329</v>
      </c>
      <c r="BY474" s="1" t="s">
        <v>2995</v>
      </c>
      <c r="CB474" s="1" t="s">
        <v>3193</v>
      </c>
      <c r="CC474" s="1" t="s">
        <v>4328</v>
      </c>
      <c r="CD474" s="1" t="s">
        <v>3035</v>
      </c>
      <c r="CO474" s="1" t="s">
        <v>4327</v>
      </c>
      <c r="CP474" s="1" t="s">
        <v>4381</v>
      </c>
      <c r="CX474" s="1" t="s">
        <v>4380</v>
      </c>
      <c r="CZ474" s="1" t="s">
        <v>4147</v>
      </c>
    </row>
    <row r="475" spans="1:104" x14ac:dyDescent="0.2">
      <c r="A475" s="1">
        <f t="shared" si="33"/>
        <v>1049175</v>
      </c>
      <c r="C475" s="1" t="str">
        <f t="shared" si="34"/>
        <v>UE</v>
      </c>
      <c r="D475" s="12">
        <f>INDEX(families!$A:$A,MATCH(E475,families!$B:$B,0))</f>
        <v>36</v>
      </c>
      <c r="E475" s="2" t="str">
        <f t="shared" si="35"/>
        <v>UE</v>
      </c>
      <c r="F475" s="1" t="str">
        <f>IF(_xlfn.SINGLE('~10 Other Crossings'!TypeCL)="WC","",_xlfn.CONCAT(UPPER(_xlfn.SINGLE(Description)),IF(ISBLANK(_xlfn.SINGLE(CrossingIdentifierDescription)),""," ["&amp;_xlfn.SINGLE(CrossingIdentifierDescription)&amp;"]")," (",_xlfn.SINGLE(PXID),")"))</f>
        <v>MOTI BURIED POWER CABLE (U7275.0)</v>
      </c>
      <c r="G47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75" s="1" t="s">
        <v>4379</v>
      </c>
      <c r="N475" s="1" t="s">
        <v>4378</v>
      </c>
      <c r="O475" s="1" t="s">
        <v>3023</v>
      </c>
      <c r="P475" s="1" t="s">
        <v>4377</v>
      </c>
      <c r="Q475" s="1" t="s">
        <v>4376</v>
      </c>
      <c r="R475" s="1" t="s">
        <v>3019</v>
      </c>
      <c r="S475" s="1" t="s">
        <v>3019</v>
      </c>
      <c r="T475" s="1" t="s">
        <v>4368</v>
      </c>
      <c r="U475" s="1" t="s">
        <v>3059</v>
      </c>
      <c r="V475" s="1" t="s">
        <v>4058</v>
      </c>
      <c r="W475" s="1" t="s">
        <v>3122</v>
      </c>
      <c r="Y475" s="1">
        <v>44462.647164351853</v>
      </c>
      <c r="Z475" s="1">
        <v>44645</v>
      </c>
      <c r="AA475" s="1">
        <v>401768</v>
      </c>
      <c r="AB475" s="1">
        <v>44648.866099537037</v>
      </c>
      <c r="AC475" s="1" t="s">
        <v>4375</v>
      </c>
      <c r="AD475" s="1" t="s">
        <v>3056</v>
      </c>
      <c r="AE475" s="1">
        <v>7275</v>
      </c>
      <c r="AF475" s="1">
        <v>0</v>
      </c>
      <c r="AI475" s="1" t="s">
        <v>3011</v>
      </c>
      <c r="AK475" s="1" t="s">
        <v>3010</v>
      </c>
      <c r="AL475" s="1" t="s">
        <v>3009</v>
      </c>
      <c r="AM475" s="1" t="s">
        <v>3054</v>
      </c>
      <c r="AN475" s="1" t="s">
        <v>3180</v>
      </c>
      <c r="AT475" s="1" t="s">
        <v>3006</v>
      </c>
      <c r="AX475" s="1" t="s">
        <v>4374</v>
      </c>
      <c r="AY475" s="1" t="s">
        <v>2995</v>
      </c>
      <c r="AZ475" s="1" t="s">
        <v>4277</v>
      </c>
      <c r="BA475" s="1">
        <v>607058.19545646</v>
      </c>
      <c r="BB475" s="1">
        <v>5469050.9930233397</v>
      </c>
      <c r="BC475" s="1">
        <v>10</v>
      </c>
      <c r="BN475" s="1" t="s">
        <v>3004</v>
      </c>
      <c r="BO475" s="1" t="s">
        <v>3578</v>
      </c>
      <c r="BP475" s="1" t="s">
        <v>1981</v>
      </c>
      <c r="BQ475" s="1" t="s">
        <v>4365</v>
      </c>
      <c r="BR475" s="1" t="s">
        <v>1616</v>
      </c>
      <c r="BU475" s="1">
        <v>0.5</v>
      </c>
      <c r="BV475" s="1" t="s">
        <v>2997</v>
      </c>
      <c r="BW475" s="1" t="s">
        <v>1968</v>
      </c>
      <c r="BX475" s="1" t="s">
        <v>3053</v>
      </c>
      <c r="BY475" s="1" t="s">
        <v>2995</v>
      </c>
      <c r="CB475" s="1" t="s">
        <v>3052</v>
      </c>
      <c r="CC475" s="1" t="s">
        <v>3051</v>
      </c>
      <c r="CD475" s="1" t="s">
        <v>3050</v>
      </c>
      <c r="CO475" s="1" t="s">
        <v>4327</v>
      </c>
      <c r="CP475" s="1" t="s">
        <v>4373</v>
      </c>
      <c r="CZ475" s="1" t="s">
        <v>2206</v>
      </c>
    </row>
    <row r="476" spans="1:104" x14ac:dyDescent="0.2">
      <c r="A476" s="1">
        <f t="shared" si="33"/>
        <v>1049199</v>
      </c>
      <c r="C476" s="1" t="str">
        <f t="shared" si="34"/>
        <v>UC</v>
      </c>
      <c r="D476" s="12">
        <f>INDEX(families!$A:$A,MATCH(E476,families!$B:$B,0))</f>
        <v>35</v>
      </c>
      <c r="E476" s="2" t="str">
        <f t="shared" si="35"/>
        <v>UC</v>
      </c>
      <c r="F476" s="1" t="str">
        <f>IF(_xlfn.SINGLE('~10 Other Crossings'!TypeCL)="WC","",_xlfn.CONCAT(UPPER(_xlfn.SINGLE(Description)),IF(ISBLANK(_xlfn.SINGLE(CrossingIdentifierDescription)),""," ["&amp;_xlfn.SINGLE(CrossingIdentifierDescription)&amp;"]")," (",_xlfn.SINGLE(PXID),")"))</f>
        <v>TELUS U/G COMMUNICATIONS CABLE (U5471.0)</v>
      </c>
      <c r="G47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76" s="1" t="s">
        <v>4372</v>
      </c>
      <c r="N476" s="1" t="s">
        <v>4371</v>
      </c>
      <c r="O476" s="1" t="s">
        <v>3023</v>
      </c>
      <c r="P476" s="1" t="s">
        <v>4370</v>
      </c>
      <c r="Q476" s="1" t="s">
        <v>4369</v>
      </c>
      <c r="R476" s="1" t="s">
        <v>3020</v>
      </c>
      <c r="S476" s="1" t="s">
        <v>3019</v>
      </c>
      <c r="T476" s="1" t="s">
        <v>4368</v>
      </c>
      <c r="U476" s="1" t="s">
        <v>3821</v>
      </c>
      <c r="V476" s="1" t="s">
        <v>3820</v>
      </c>
      <c r="W476" s="1" t="s">
        <v>3102</v>
      </c>
      <c r="Y476" s="1">
        <v>44462.647164351853</v>
      </c>
      <c r="Z476" s="1">
        <v>44645</v>
      </c>
      <c r="AA476" s="1">
        <v>401768</v>
      </c>
      <c r="AB476" s="1">
        <v>44648.866099537037</v>
      </c>
      <c r="AC476" s="1" t="s">
        <v>4367</v>
      </c>
      <c r="AD476" s="1" t="s">
        <v>3056</v>
      </c>
      <c r="AE476" s="1">
        <v>5471</v>
      </c>
      <c r="AF476" s="1">
        <v>0</v>
      </c>
      <c r="AH476" s="1" t="s">
        <v>3086</v>
      </c>
      <c r="AI476" s="1" t="s">
        <v>3011</v>
      </c>
      <c r="AJ476" s="1" t="s">
        <v>3086</v>
      </c>
      <c r="AK476" s="1" t="s">
        <v>3010</v>
      </c>
      <c r="AL476" s="1" t="s">
        <v>3009</v>
      </c>
      <c r="AM476" s="1" t="s">
        <v>3818</v>
      </c>
      <c r="AN476" s="1" t="s">
        <v>3007</v>
      </c>
      <c r="AS476" s="1" t="s">
        <v>3006</v>
      </c>
      <c r="AT476" s="1" t="s">
        <v>3006</v>
      </c>
      <c r="AX476" s="1" t="s">
        <v>4366</v>
      </c>
      <c r="AY476" s="1" t="s">
        <v>2995</v>
      </c>
      <c r="AZ476" s="1" t="s">
        <v>4277</v>
      </c>
      <c r="BA476" s="1">
        <v>607035.19834758004</v>
      </c>
      <c r="BB476" s="1">
        <v>5469052.3110715495</v>
      </c>
      <c r="BC476" s="1">
        <v>10</v>
      </c>
      <c r="BD476" s="1" t="s">
        <v>3588</v>
      </c>
      <c r="BE476" s="1">
        <v>1051.32</v>
      </c>
      <c r="BG476" s="1">
        <v>41950</v>
      </c>
      <c r="BN476" s="1" t="s">
        <v>3004</v>
      </c>
      <c r="BO476" s="1" t="s">
        <v>3578</v>
      </c>
      <c r="BP476" s="1" t="s">
        <v>1981</v>
      </c>
      <c r="BQ476" s="1" t="s">
        <v>4365</v>
      </c>
      <c r="BR476" s="1" t="s">
        <v>1616</v>
      </c>
      <c r="BV476" s="1" t="s">
        <v>2997</v>
      </c>
      <c r="BW476" s="1" t="s">
        <v>1968</v>
      </c>
      <c r="BX476" s="1" t="s">
        <v>3053</v>
      </c>
      <c r="BY476" s="1" t="s">
        <v>2995</v>
      </c>
      <c r="CB476" s="1" t="s">
        <v>3052</v>
      </c>
      <c r="CC476" s="1" t="s">
        <v>3051</v>
      </c>
      <c r="CD476" s="1" t="s">
        <v>3050</v>
      </c>
      <c r="CO476" s="1" t="s">
        <v>4327</v>
      </c>
      <c r="CP476" s="1" t="s">
        <v>4364</v>
      </c>
      <c r="CW476" s="1" t="s">
        <v>4363</v>
      </c>
      <c r="CZ476" s="1" t="s">
        <v>4138</v>
      </c>
    </row>
    <row r="477" spans="1:104" x14ac:dyDescent="0.2">
      <c r="A477" s="1">
        <f t="shared" si="33"/>
        <v>1049359.3400000001</v>
      </c>
      <c r="C477" s="1" t="str">
        <f t="shared" si="34"/>
        <v>ST</v>
      </c>
      <c r="D477" s="12">
        <f>INDEX(families!$A:$A,MATCH(E477,families!$B:$B,0))</f>
        <v>34</v>
      </c>
      <c r="E477" s="2" t="str">
        <f t="shared" si="35"/>
        <v>ST</v>
      </c>
      <c r="F477" s="1" t="str">
        <f>IF(_xlfn.SINGLE('~10 Other Crossings'!TypeCL)="WC","",_xlfn.CONCAT(UPPER(_xlfn.SINGLE(Description)),IF(ISBLANK(_xlfn.SINGLE(CrossingIdentifierDescription)),""," ["&amp;_xlfn.SINGLE(CrossingIdentifierDescription)&amp;"]")," (",_xlfn.SINGLE(PXID),")"))</f>
        <v>BURIED MOTI CULVERT (P7059.0)</v>
      </c>
      <c r="G47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77" s="1" t="s">
        <v>4362</v>
      </c>
      <c r="N477" s="1">
        <v>1049359.3400000001</v>
      </c>
      <c r="O477" s="1" t="s">
        <v>3023</v>
      </c>
      <c r="R477" s="1" t="s">
        <v>3019</v>
      </c>
      <c r="S477" s="1" t="s">
        <v>3019</v>
      </c>
      <c r="T477" s="1" t="s">
        <v>3093</v>
      </c>
      <c r="U477" s="1" t="s">
        <v>3017</v>
      </c>
      <c r="V477" s="1" t="s">
        <v>3403</v>
      </c>
      <c r="W477" s="1" t="s">
        <v>3122</v>
      </c>
      <c r="Y477" s="1">
        <v>44312.739814814813</v>
      </c>
      <c r="Z477" s="1">
        <v>44645</v>
      </c>
      <c r="AA477" s="1">
        <v>401768</v>
      </c>
      <c r="AB477" s="1">
        <v>44655.881249999999</v>
      </c>
      <c r="AC477" s="1" t="s">
        <v>4361</v>
      </c>
      <c r="AD477" s="1" t="s">
        <v>3013</v>
      </c>
      <c r="AE477" s="1">
        <v>7059</v>
      </c>
      <c r="AF477" s="1">
        <v>0</v>
      </c>
      <c r="AI477" s="1" t="s">
        <v>3011</v>
      </c>
      <c r="AK477" s="1" t="s">
        <v>3010</v>
      </c>
      <c r="AL477" s="1" t="s">
        <v>3009</v>
      </c>
      <c r="AM477" s="1" t="s">
        <v>3401</v>
      </c>
      <c r="AT477" s="1" t="s">
        <v>3006</v>
      </c>
      <c r="AY477" s="1" t="s">
        <v>2995</v>
      </c>
      <c r="AZ477" s="1" t="s">
        <v>4277</v>
      </c>
      <c r="BA477" s="1">
        <v>606879.27</v>
      </c>
      <c r="BB477" s="1">
        <v>5469026.1600000001</v>
      </c>
      <c r="BC477" s="1">
        <v>10</v>
      </c>
      <c r="BN477" s="1" t="s">
        <v>3004</v>
      </c>
      <c r="BO477" s="1" t="s">
        <v>3578</v>
      </c>
      <c r="BP477" s="1" t="s">
        <v>1981</v>
      </c>
      <c r="BQ477" s="1" t="s">
        <v>4330</v>
      </c>
      <c r="BR477" s="1" t="s">
        <v>3081</v>
      </c>
      <c r="BV477" s="1" t="s">
        <v>2997</v>
      </c>
      <c r="BW477" s="1" t="s">
        <v>1503</v>
      </c>
      <c r="BX477" s="1" t="s">
        <v>2996</v>
      </c>
      <c r="BY477" s="1" t="s">
        <v>2995</v>
      </c>
      <c r="CB477" s="1" t="s">
        <v>2994</v>
      </c>
      <c r="CC477" s="1" t="s">
        <v>2993</v>
      </c>
      <c r="CD477" s="1" t="s">
        <v>2992</v>
      </c>
      <c r="CO477" s="1" t="s">
        <v>2991</v>
      </c>
      <c r="CP477" s="1" t="s">
        <v>4360</v>
      </c>
      <c r="CZ477" s="1" t="s">
        <v>4133</v>
      </c>
    </row>
    <row r="478" spans="1:104" x14ac:dyDescent="0.2">
      <c r="A478" s="1">
        <f t="shared" si="33"/>
        <v>1049505.6200000001</v>
      </c>
      <c r="C478" s="1" t="str">
        <f t="shared" si="34"/>
        <v>ST</v>
      </c>
      <c r="D478" s="12">
        <f>INDEX(families!$A:$A,MATCH(E478,families!$B:$B,0))</f>
        <v>34</v>
      </c>
      <c r="E478" s="2" t="str">
        <f t="shared" si="35"/>
        <v>ST</v>
      </c>
      <c r="F478" s="1" t="str">
        <f>IF(_xlfn.SINGLE('~10 Other Crossings'!TypeCL)="WC","",_xlfn.CONCAT(UPPER(_xlfn.SINGLE(Description)),IF(ISBLANK(_xlfn.SINGLE(CrossingIdentifierDescription)),""," ["&amp;_xlfn.SINGLE(CrossingIdentifierDescription)&amp;"]")," (",_xlfn.SINGLE(PXID),")"))</f>
        <v>BURIED MOTI CULVERT (P7060.0)</v>
      </c>
      <c r="G47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78" s="1" t="s">
        <v>4359</v>
      </c>
      <c r="N478" s="1">
        <v>1049505.6200000001</v>
      </c>
      <c r="O478" s="1" t="s">
        <v>3023</v>
      </c>
      <c r="R478" s="1" t="s">
        <v>3019</v>
      </c>
      <c r="S478" s="1" t="s">
        <v>3019</v>
      </c>
      <c r="T478" s="1" t="s">
        <v>3093</v>
      </c>
      <c r="U478" s="1" t="s">
        <v>3017</v>
      </c>
      <c r="V478" s="1" t="s">
        <v>3403</v>
      </c>
      <c r="W478" s="1" t="s">
        <v>3122</v>
      </c>
      <c r="Y478" s="1">
        <v>44312.739814814813</v>
      </c>
      <c r="Z478" s="1">
        <v>44645</v>
      </c>
      <c r="AA478" s="1">
        <v>401768</v>
      </c>
      <c r="AB478" s="1">
        <v>44655.881249999999</v>
      </c>
      <c r="AC478" s="1" t="s">
        <v>4358</v>
      </c>
      <c r="AD478" s="1" t="s">
        <v>3013</v>
      </c>
      <c r="AE478" s="1">
        <v>7060</v>
      </c>
      <c r="AF478" s="1">
        <v>0</v>
      </c>
      <c r="AI478" s="1" t="s">
        <v>3011</v>
      </c>
      <c r="AK478" s="1" t="s">
        <v>3010</v>
      </c>
      <c r="AL478" s="1" t="s">
        <v>3009</v>
      </c>
      <c r="AM478" s="1" t="s">
        <v>3401</v>
      </c>
      <c r="AN478" s="1" t="s">
        <v>3007</v>
      </c>
      <c r="AT478" s="1" t="s">
        <v>3006</v>
      </c>
      <c r="AY478" s="1" t="s">
        <v>2995</v>
      </c>
      <c r="AZ478" s="1" t="s">
        <v>4277</v>
      </c>
      <c r="BA478" s="1">
        <v>606735.56999999995</v>
      </c>
      <c r="BB478" s="1">
        <v>5468998.8099999996</v>
      </c>
      <c r="BC478" s="1">
        <v>10</v>
      </c>
      <c r="BN478" s="1" t="s">
        <v>3004</v>
      </c>
      <c r="BO478" s="1" t="s">
        <v>3578</v>
      </c>
      <c r="BP478" s="1" t="s">
        <v>1981</v>
      </c>
      <c r="BQ478" s="1" t="s">
        <v>4330</v>
      </c>
      <c r="BR478" s="1" t="s">
        <v>3081</v>
      </c>
      <c r="BV478" s="1" t="s">
        <v>2997</v>
      </c>
      <c r="BW478" s="1" t="s">
        <v>1503</v>
      </c>
      <c r="BX478" s="1" t="s">
        <v>2996</v>
      </c>
      <c r="BY478" s="1" t="s">
        <v>2995</v>
      </c>
      <c r="CB478" s="1" t="s">
        <v>2994</v>
      </c>
      <c r="CC478" s="1" t="s">
        <v>2993</v>
      </c>
      <c r="CD478" s="1" t="s">
        <v>2992</v>
      </c>
      <c r="CO478" s="1" t="s">
        <v>2991</v>
      </c>
      <c r="CP478" s="1" t="s">
        <v>4357</v>
      </c>
      <c r="CZ478" s="1" t="s">
        <v>4128</v>
      </c>
    </row>
    <row r="479" spans="1:104" x14ac:dyDescent="0.2">
      <c r="A479" s="1">
        <f t="shared" si="33"/>
        <v>1049633.47</v>
      </c>
      <c r="C479" s="1" t="str">
        <f t="shared" si="34"/>
        <v>WD</v>
      </c>
      <c r="D479" s="12">
        <f>INDEX(families!$A:$A,MATCH(E479,families!$B:$B,0))</f>
        <v>39</v>
      </c>
      <c r="E479" s="2" t="str">
        <f t="shared" si="35"/>
        <v>WD</v>
      </c>
      <c r="F479" s="1" t="str">
        <f>IF(_xlfn.SINGLE('~10 Other Crossings'!TypeCL)="WC","",_xlfn.CONCAT(UPPER(_xlfn.SINGLE(Description)),IF(ISBLANK(_xlfn.SINGLE(CrossingIdentifierDescription)),""," ["&amp;_xlfn.SINGLE(CrossingIdentifierDescription)&amp;"]")," (",_xlfn.SINGLE(PXID),")"))</f>
        <v>BURIED MOTI CULVERT (P7579.0)</v>
      </c>
      <c r="G47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79" s="1" t="s">
        <v>4356</v>
      </c>
      <c r="N479" s="1">
        <v>1049633.47</v>
      </c>
      <c r="O479" s="1" t="s">
        <v>3023</v>
      </c>
      <c r="R479" s="1" t="s">
        <v>3019</v>
      </c>
      <c r="S479" s="1" t="s">
        <v>3019</v>
      </c>
      <c r="T479" s="1" t="s">
        <v>3093</v>
      </c>
      <c r="U479" s="1" t="s">
        <v>3017</v>
      </c>
      <c r="V479" s="1" t="s">
        <v>3403</v>
      </c>
      <c r="W479" s="1" t="s">
        <v>3122</v>
      </c>
      <c r="Y479" s="1">
        <v>44649.883067129631</v>
      </c>
      <c r="Z479" s="1">
        <v>44645</v>
      </c>
      <c r="AA479" s="1">
        <v>401768</v>
      </c>
      <c r="AB479" s="1">
        <v>44655.881388888891</v>
      </c>
      <c r="AC479" s="1" t="s">
        <v>4355</v>
      </c>
      <c r="AD479" s="1" t="s">
        <v>3013</v>
      </c>
      <c r="AE479" s="1">
        <v>7579</v>
      </c>
      <c r="AF479" s="1">
        <v>0</v>
      </c>
      <c r="AI479" s="1" t="s">
        <v>3011</v>
      </c>
      <c r="AK479" s="1" t="s">
        <v>3010</v>
      </c>
      <c r="AL479" s="1" t="s">
        <v>3009</v>
      </c>
      <c r="AM479" s="1" t="s">
        <v>3174</v>
      </c>
      <c r="AT479" s="1" t="s">
        <v>3006</v>
      </c>
      <c r="AY479" s="1" t="s">
        <v>2995</v>
      </c>
      <c r="AZ479" s="1" t="s">
        <v>4277</v>
      </c>
      <c r="BA479" s="1">
        <v>606609.98</v>
      </c>
      <c r="BB479" s="1">
        <v>5468974.8899999997</v>
      </c>
      <c r="BC479" s="1">
        <v>10</v>
      </c>
      <c r="BN479" s="1" t="s">
        <v>3004</v>
      </c>
      <c r="BO479" s="1" t="s">
        <v>3578</v>
      </c>
      <c r="BP479" s="1" t="s">
        <v>1981</v>
      </c>
      <c r="BQ479" s="1" t="s">
        <v>4330</v>
      </c>
      <c r="BR479" s="1" t="s">
        <v>3081</v>
      </c>
      <c r="BV479" s="1" t="s">
        <v>2997</v>
      </c>
      <c r="BW479" s="1" t="s">
        <v>1503</v>
      </c>
      <c r="BX479" s="1" t="s">
        <v>2996</v>
      </c>
      <c r="BY479" s="1" t="s">
        <v>2995</v>
      </c>
      <c r="CB479" s="1" t="s">
        <v>2994</v>
      </c>
      <c r="CC479" s="1" t="s">
        <v>2993</v>
      </c>
      <c r="CD479" s="1" t="s">
        <v>2992</v>
      </c>
      <c r="CO479" s="1" t="s">
        <v>3117</v>
      </c>
      <c r="CP479" s="1" t="s">
        <v>4354</v>
      </c>
      <c r="CZ479" s="1" t="s">
        <v>4116</v>
      </c>
    </row>
    <row r="480" spans="1:104" x14ac:dyDescent="0.2">
      <c r="A480" s="1">
        <f t="shared" si="33"/>
        <v>1049728.6299999999</v>
      </c>
      <c r="C480" s="1" t="str">
        <f t="shared" si="34"/>
        <v>ST</v>
      </c>
      <c r="D480" s="12">
        <f>INDEX(families!$A:$A,MATCH(E480,families!$B:$B,0))</f>
        <v>34</v>
      </c>
      <c r="E480" s="2" t="str">
        <f t="shared" si="35"/>
        <v>ST</v>
      </c>
      <c r="F480" s="1" t="str">
        <f>IF(_xlfn.SINGLE('~10 Other Crossings'!TypeCL)="WC","",_xlfn.CONCAT(UPPER(_xlfn.SINGLE(Description)),IF(ISBLANK(_xlfn.SINGLE(CrossingIdentifierDescription)),""," ["&amp;_xlfn.SINGLE(CrossingIdentifierDescription)&amp;"]")," (",_xlfn.SINGLE(PXID),")"))</f>
        <v>BURIED MOTI CULVERT (P7061.0)</v>
      </c>
      <c r="G48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80" s="1" t="s">
        <v>4353</v>
      </c>
      <c r="N480" s="1">
        <v>1049728.6299999999</v>
      </c>
      <c r="O480" s="1" t="s">
        <v>3023</v>
      </c>
      <c r="R480" s="1" t="s">
        <v>3019</v>
      </c>
      <c r="S480" s="1" t="s">
        <v>3019</v>
      </c>
      <c r="T480" s="1" t="s">
        <v>3093</v>
      </c>
      <c r="U480" s="1" t="s">
        <v>3017</v>
      </c>
      <c r="V480" s="1" t="s">
        <v>3403</v>
      </c>
      <c r="W480" s="1" t="s">
        <v>3122</v>
      </c>
      <c r="Y480" s="1">
        <v>44312.739814814813</v>
      </c>
      <c r="Z480" s="1">
        <v>44645</v>
      </c>
      <c r="AA480" s="1">
        <v>401768</v>
      </c>
      <c r="AB480" s="1">
        <v>44655.881249999999</v>
      </c>
      <c r="AC480" s="1" t="s">
        <v>4352</v>
      </c>
      <c r="AD480" s="1" t="s">
        <v>3013</v>
      </c>
      <c r="AE480" s="1">
        <v>7061</v>
      </c>
      <c r="AF480" s="1">
        <v>0</v>
      </c>
      <c r="AI480" s="1" t="s">
        <v>3011</v>
      </c>
      <c r="AK480" s="1" t="s">
        <v>3010</v>
      </c>
      <c r="AL480" s="1" t="s">
        <v>3009</v>
      </c>
      <c r="AM480" s="1" t="s">
        <v>3401</v>
      </c>
      <c r="AN480" s="1" t="s">
        <v>3007</v>
      </c>
      <c r="AT480" s="1" t="s">
        <v>3006</v>
      </c>
      <c r="AY480" s="1" t="s">
        <v>2995</v>
      </c>
      <c r="AZ480" s="1" t="s">
        <v>4277</v>
      </c>
      <c r="BA480" s="1">
        <v>606516.5</v>
      </c>
      <c r="BB480" s="1">
        <v>5468957.1100000003</v>
      </c>
      <c r="BC480" s="1">
        <v>10</v>
      </c>
      <c r="BN480" s="1" t="s">
        <v>3004</v>
      </c>
      <c r="BO480" s="1" t="s">
        <v>3578</v>
      </c>
      <c r="BP480" s="1" t="s">
        <v>1981</v>
      </c>
      <c r="BQ480" s="1" t="s">
        <v>4330</v>
      </c>
      <c r="BR480" s="1" t="s">
        <v>1616</v>
      </c>
      <c r="BV480" s="1" t="s">
        <v>2997</v>
      </c>
      <c r="BW480" s="1" t="s">
        <v>1503</v>
      </c>
      <c r="BX480" s="1" t="s">
        <v>2996</v>
      </c>
      <c r="BY480" s="1" t="s">
        <v>2995</v>
      </c>
      <c r="CB480" s="1" t="s">
        <v>2994</v>
      </c>
      <c r="CC480" s="1" t="s">
        <v>2993</v>
      </c>
      <c r="CD480" s="1" t="s">
        <v>2992</v>
      </c>
      <c r="CO480" s="1" t="s">
        <v>2991</v>
      </c>
      <c r="CP480" s="1" t="s">
        <v>4351</v>
      </c>
      <c r="CZ480" s="1" t="s">
        <v>4122</v>
      </c>
    </row>
    <row r="481" spans="1:104" x14ac:dyDescent="0.2">
      <c r="A481" s="1">
        <f t="shared" si="33"/>
        <v>1049823.1200000001</v>
      </c>
      <c r="C481" s="1" t="str">
        <f t="shared" si="34"/>
        <v>ST</v>
      </c>
      <c r="D481" s="12">
        <f>INDEX(families!$A:$A,MATCH(E481,families!$B:$B,0))</f>
        <v>34</v>
      </c>
      <c r="E481" s="2" t="str">
        <f t="shared" si="35"/>
        <v>ST</v>
      </c>
      <c r="F481" s="1" t="str">
        <f>IF(_xlfn.SINGLE('~10 Other Crossings'!TypeCL)="WC","",_xlfn.CONCAT(UPPER(_xlfn.SINGLE(Description)),IF(ISBLANK(_xlfn.SINGLE(CrossingIdentifierDescription)),""," ["&amp;_xlfn.SINGLE(CrossingIdentifierDescription)&amp;"]")," (",_xlfn.SINGLE(PXID),")"))</f>
        <v>BURIED MOTI CULVERT (P7062.0)</v>
      </c>
      <c r="G48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81" s="1" t="s">
        <v>4350</v>
      </c>
      <c r="N481" s="1">
        <v>1049823.1200000001</v>
      </c>
      <c r="O481" s="1" t="s">
        <v>3023</v>
      </c>
      <c r="R481" s="1" t="s">
        <v>3019</v>
      </c>
      <c r="S481" s="1" t="s">
        <v>3019</v>
      </c>
      <c r="T481" s="1" t="s">
        <v>3093</v>
      </c>
      <c r="U481" s="1" t="s">
        <v>3017</v>
      </c>
      <c r="V481" s="1" t="s">
        <v>3403</v>
      </c>
      <c r="W481" s="1" t="s">
        <v>3122</v>
      </c>
      <c r="Y481" s="1">
        <v>44312.739814814813</v>
      </c>
      <c r="Z481" s="1">
        <v>44645</v>
      </c>
      <c r="AA481" s="1">
        <v>401768</v>
      </c>
      <c r="AB481" s="1">
        <v>44655.881249999999</v>
      </c>
      <c r="AC481" s="1" t="s">
        <v>4349</v>
      </c>
      <c r="AD481" s="1" t="s">
        <v>3013</v>
      </c>
      <c r="AE481" s="1">
        <v>7062</v>
      </c>
      <c r="AF481" s="1">
        <v>0</v>
      </c>
      <c r="AI481" s="1" t="s">
        <v>3011</v>
      </c>
      <c r="AK481" s="1" t="s">
        <v>3010</v>
      </c>
      <c r="AL481" s="1" t="s">
        <v>3009</v>
      </c>
      <c r="AM481" s="1" t="s">
        <v>3401</v>
      </c>
      <c r="AN481" s="1" t="s">
        <v>3007</v>
      </c>
      <c r="AT481" s="1" t="s">
        <v>3006</v>
      </c>
      <c r="AY481" s="1" t="s">
        <v>2995</v>
      </c>
      <c r="AZ481" s="1" t="s">
        <v>4277</v>
      </c>
      <c r="BA481" s="1">
        <v>606422.89</v>
      </c>
      <c r="BB481" s="1">
        <v>5468944.6100000003</v>
      </c>
      <c r="BC481" s="1">
        <v>10</v>
      </c>
      <c r="BN481" s="1" t="s">
        <v>3004</v>
      </c>
      <c r="BO481" s="1" t="s">
        <v>3578</v>
      </c>
      <c r="BP481" s="1" t="s">
        <v>1981</v>
      </c>
      <c r="BQ481" s="1" t="s">
        <v>4330</v>
      </c>
      <c r="BR481" s="1" t="s">
        <v>1616</v>
      </c>
      <c r="BV481" s="1" t="s">
        <v>2997</v>
      </c>
      <c r="BW481" s="1" t="s">
        <v>1503</v>
      </c>
      <c r="BX481" s="1" t="s">
        <v>2996</v>
      </c>
      <c r="BY481" s="1" t="s">
        <v>2995</v>
      </c>
      <c r="CB481" s="1" t="s">
        <v>2994</v>
      </c>
      <c r="CC481" s="1" t="s">
        <v>2993</v>
      </c>
      <c r="CD481" s="1" t="s">
        <v>2992</v>
      </c>
      <c r="CO481" s="1" t="s">
        <v>2991</v>
      </c>
      <c r="CP481" s="1" t="s">
        <v>4348</v>
      </c>
      <c r="CZ481" s="1" t="s">
        <v>4106</v>
      </c>
    </row>
    <row r="482" spans="1:104" x14ac:dyDescent="0.2">
      <c r="A482" s="1">
        <f t="shared" si="33"/>
        <v>1050033.8700000001</v>
      </c>
      <c r="C482" s="1" t="str">
        <f t="shared" si="34"/>
        <v>ST</v>
      </c>
      <c r="D482" s="12">
        <f>INDEX(families!$A:$A,MATCH(E482,families!$B:$B,0))</f>
        <v>34</v>
      </c>
      <c r="E482" s="2" t="str">
        <f t="shared" si="35"/>
        <v>ST</v>
      </c>
      <c r="F482" s="1" t="str">
        <f>IF(_xlfn.SINGLE('~10 Other Crossings'!TypeCL)="WC","",_xlfn.CONCAT(UPPER(_xlfn.SINGLE(Description)),IF(ISBLANK(_xlfn.SINGLE(CrossingIdentifierDescription)),""," ["&amp;_xlfn.SINGLE(CrossingIdentifierDescription)&amp;"]")," (",_xlfn.SINGLE(PXID),")"))</f>
        <v>BURIED MOTI CULVERT (P7063.0)</v>
      </c>
      <c r="G48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82" s="1" t="s">
        <v>4347</v>
      </c>
      <c r="N482" s="1">
        <v>1050033.8700000001</v>
      </c>
      <c r="O482" s="1" t="s">
        <v>3023</v>
      </c>
      <c r="R482" s="1" t="s">
        <v>3019</v>
      </c>
      <c r="S482" s="1" t="s">
        <v>3019</v>
      </c>
      <c r="T482" s="1" t="s">
        <v>3093</v>
      </c>
      <c r="U482" s="1" t="s">
        <v>3017</v>
      </c>
      <c r="V482" s="1" t="s">
        <v>3403</v>
      </c>
      <c r="W482" s="1" t="s">
        <v>3122</v>
      </c>
      <c r="Y482" s="1">
        <v>44312.739814814813</v>
      </c>
      <c r="Z482" s="1">
        <v>44645</v>
      </c>
      <c r="AA482" s="1">
        <v>401768</v>
      </c>
      <c r="AB482" s="1">
        <v>44655.881249999999</v>
      </c>
      <c r="AC482" s="1" t="s">
        <v>4346</v>
      </c>
      <c r="AD482" s="1" t="s">
        <v>3013</v>
      </c>
      <c r="AE482" s="1">
        <v>7063</v>
      </c>
      <c r="AF482" s="1">
        <v>0</v>
      </c>
      <c r="AI482" s="1" t="s">
        <v>3011</v>
      </c>
      <c r="AK482" s="1" t="s">
        <v>3010</v>
      </c>
      <c r="AL482" s="1" t="s">
        <v>3009</v>
      </c>
      <c r="AM482" s="1" t="s">
        <v>3401</v>
      </c>
      <c r="AN482" s="1" t="s">
        <v>3007</v>
      </c>
      <c r="AT482" s="1" t="s">
        <v>3006</v>
      </c>
      <c r="AY482" s="1" t="s">
        <v>2995</v>
      </c>
      <c r="AZ482" s="1" t="s">
        <v>4277</v>
      </c>
      <c r="BA482" s="1">
        <v>606212.98</v>
      </c>
      <c r="BB482" s="1">
        <v>5468926.9000000004</v>
      </c>
      <c r="BC482" s="1">
        <v>10</v>
      </c>
      <c r="BN482" s="1" t="s">
        <v>3004</v>
      </c>
      <c r="BO482" s="1" t="s">
        <v>3578</v>
      </c>
      <c r="BP482" s="1" t="s">
        <v>1981</v>
      </c>
      <c r="BQ482" s="1" t="s">
        <v>4330</v>
      </c>
      <c r="BR482" s="1" t="s">
        <v>1616</v>
      </c>
      <c r="BV482" s="1" t="s">
        <v>2997</v>
      </c>
      <c r="BW482" s="1" t="s">
        <v>1503</v>
      </c>
      <c r="BX482" s="1" t="s">
        <v>2996</v>
      </c>
      <c r="BY482" s="1" t="s">
        <v>2995</v>
      </c>
      <c r="CB482" s="1" t="s">
        <v>2994</v>
      </c>
      <c r="CC482" s="1" t="s">
        <v>2993</v>
      </c>
      <c r="CD482" s="1" t="s">
        <v>2992</v>
      </c>
      <c r="CO482" s="1" t="s">
        <v>2991</v>
      </c>
      <c r="CP482" s="1" t="s">
        <v>4345</v>
      </c>
      <c r="CZ482" s="1" t="s">
        <v>4101</v>
      </c>
    </row>
    <row r="483" spans="1:104" x14ac:dyDescent="0.2">
      <c r="A483" s="1">
        <f t="shared" si="33"/>
        <v>1050198.6399999999</v>
      </c>
      <c r="C483" s="1" t="str">
        <f t="shared" si="34"/>
        <v>ST</v>
      </c>
      <c r="D483" s="12">
        <f>INDEX(families!$A:$A,MATCH(E483,families!$B:$B,0))</f>
        <v>34</v>
      </c>
      <c r="E483" s="2" t="str">
        <f t="shared" si="35"/>
        <v>ST</v>
      </c>
      <c r="F483" s="1" t="str">
        <f>IF(_xlfn.SINGLE('~10 Other Crossings'!TypeCL)="WC","",_xlfn.CONCAT(UPPER(_xlfn.SINGLE(Description)),IF(ISBLANK(_xlfn.SINGLE(CrossingIdentifierDescription)),""," ["&amp;_xlfn.SINGLE(CrossingIdentifierDescription)&amp;"]")," (",_xlfn.SINGLE(PXID),")"))</f>
        <v>BURIED MOTI CULVERT (P7064.0)</v>
      </c>
      <c r="G48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83" s="1" t="s">
        <v>4344</v>
      </c>
      <c r="N483" s="1">
        <v>1050198.6399999999</v>
      </c>
      <c r="O483" s="1" t="s">
        <v>3023</v>
      </c>
      <c r="R483" s="1" t="s">
        <v>3019</v>
      </c>
      <c r="S483" s="1" t="s">
        <v>3019</v>
      </c>
      <c r="T483" s="1" t="s">
        <v>3093</v>
      </c>
      <c r="U483" s="1" t="s">
        <v>3017</v>
      </c>
      <c r="V483" s="1" t="s">
        <v>3403</v>
      </c>
      <c r="W483" s="1" t="s">
        <v>3122</v>
      </c>
      <c r="Y483" s="1">
        <v>44312.739814814813</v>
      </c>
      <c r="Z483" s="1">
        <v>44645</v>
      </c>
      <c r="AA483" s="1">
        <v>401768</v>
      </c>
      <c r="AB483" s="1">
        <v>44655.881249999999</v>
      </c>
      <c r="AC483" s="1" t="s">
        <v>4343</v>
      </c>
      <c r="AD483" s="1" t="s">
        <v>3013</v>
      </c>
      <c r="AE483" s="1">
        <v>7064</v>
      </c>
      <c r="AF483" s="1">
        <v>0</v>
      </c>
      <c r="AI483" s="1" t="s">
        <v>3011</v>
      </c>
      <c r="AK483" s="1" t="s">
        <v>3010</v>
      </c>
      <c r="AL483" s="1" t="s">
        <v>3009</v>
      </c>
      <c r="AM483" s="1" t="s">
        <v>3401</v>
      </c>
      <c r="AN483" s="1" t="s">
        <v>3007</v>
      </c>
      <c r="AT483" s="1" t="s">
        <v>3006</v>
      </c>
      <c r="AY483" s="1" t="s">
        <v>2995</v>
      </c>
      <c r="AZ483" s="1" t="s">
        <v>4277</v>
      </c>
      <c r="BA483" s="1">
        <v>606048.88</v>
      </c>
      <c r="BB483" s="1">
        <v>5468914.2199999997</v>
      </c>
      <c r="BC483" s="1">
        <v>10</v>
      </c>
      <c r="BN483" s="1" t="s">
        <v>3004</v>
      </c>
      <c r="BO483" s="1" t="s">
        <v>3578</v>
      </c>
      <c r="BP483" s="1" t="s">
        <v>1981</v>
      </c>
      <c r="BQ483" s="1" t="s">
        <v>4330</v>
      </c>
      <c r="BR483" s="1" t="s">
        <v>3081</v>
      </c>
      <c r="BV483" s="1" t="s">
        <v>2997</v>
      </c>
      <c r="BW483" s="1" t="s">
        <v>1503</v>
      </c>
      <c r="BX483" s="1" t="s">
        <v>2996</v>
      </c>
      <c r="BY483" s="1" t="s">
        <v>2995</v>
      </c>
      <c r="CB483" s="1" t="s">
        <v>2994</v>
      </c>
      <c r="CC483" s="1" t="s">
        <v>2993</v>
      </c>
      <c r="CD483" s="1" t="s">
        <v>2992</v>
      </c>
      <c r="CO483" s="1" t="s">
        <v>2991</v>
      </c>
      <c r="CP483" s="1" t="s">
        <v>4342</v>
      </c>
      <c r="CZ483" s="1" t="s">
        <v>4098</v>
      </c>
    </row>
    <row r="484" spans="1:104" x14ac:dyDescent="0.2">
      <c r="A484" s="1">
        <f t="shared" si="33"/>
        <v>1050316.56</v>
      </c>
      <c r="C484" s="1" t="str">
        <f t="shared" si="34"/>
        <v>OC</v>
      </c>
      <c r="D484" s="12">
        <f>INDEX(families!$A:$A,MATCH(E484,families!$B:$B,0))</f>
        <v>27</v>
      </c>
      <c r="E484" s="2" t="str">
        <f t="shared" si="35"/>
        <v>OC</v>
      </c>
      <c r="F484" s="1" t="str">
        <f>IF(_xlfn.SINGLE('~10 Other Crossings'!TypeCL)="WC","",_xlfn.CONCAT(UPPER(_xlfn.SINGLE(Description)),IF(ISBLANK(_xlfn.SINGLE(CrossingIdentifierDescription)),""," ["&amp;_xlfn.SINGLE(CrossingIdentifierDescription)&amp;"]")," (",_xlfn.SINGLE(PXID),")"))</f>
        <v>SHAW O/H COMMUNICATIONS CABLE (U5485.0)</v>
      </c>
      <c r="G48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84" s="1" t="s">
        <v>4341</v>
      </c>
      <c r="N484" s="1">
        <v>1050316.56</v>
      </c>
      <c r="O484" s="1" t="s">
        <v>3023</v>
      </c>
      <c r="P484" s="1" t="s">
        <v>4340</v>
      </c>
      <c r="Q484" s="1" t="s">
        <v>4339</v>
      </c>
      <c r="R484" s="1" t="s">
        <v>3020</v>
      </c>
      <c r="S484" s="1" t="s">
        <v>3019</v>
      </c>
      <c r="T484" s="1" t="s">
        <v>3093</v>
      </c>
      <c r="U484" s="1" t="s">
        <v>3100</v>
      </c>
      <c r="V484" s="1" t="s">
        <v>3698</v>
      </c>
      <c r="W484" s="1" t="s">
        <v>3111</v>
      </c>
      <c r="Y484" s="1">
        <v>43554.861215277779</v>
      </c>
      <c r="Z484" s="1">
        <v>44645</v>
      </c>
      <c r="AA484" s="1">
        <v>401768</v>
      </c>
      <c r="AB484" s="1">
        <v>44648.866041666668</v>
      </c>
      <c r="AC484" s="1" t="s">
        <v>4338</v>
      </c>
      <c r="AD484" s="1" t="s">
        <v>3056</v>
      </c>
      <c r="AE484" s="1">
        <v>5485</v>
      </c>
      <c r="AF484" s="1">
        <v>0</v>
      </c>
      <c r="AI484" s="1" t="s">
        <v>3011</v>
      </c>
      <c r="AK484" s="1" t="s">
        <v>3010</v>
      </c>
      <c r="AL484" s="1" t="s">
        <v>3009</v>
      </c>
      <c r="AM484" s="1" t="s">
        <v>3099</v>
      </c>
      <c r="AS484" s="1" t="s">
        <v>3006</v>
      </c>
      <c r="AT484" s="1" t="s">
        <v>1020</v>
      </c>
      <c r="AY484" s="1" t="s">
        <v>2995</v>
      </c>
      <c r="AZ484" s="1" t="s">
        <v>4277</v>
      </c>
      <c r="BA484" s="1">
        <v>605931.28690251999</v>
      </c>
      <c r="BB484" s="1">
        <v>5468905.4852395803</v>
      </c>
      <c r="BC484" s="1">
        <v>10</v>
      </c>
      <c r="BN484" s="1" t="s">
        <v>3004</v>
      </c>
      <c r="BO484" s="1" t="s">
        <v>3578</v>
      </c>
      <c r="BP484" s="1" t="s">
        <v>1981</v>
      </c>
      <c r="BQ484" s="1" t="s">
        <v>3615</v>
      </c>
      <c r="BR484" s="1" t="s">
        <v>3081</v>
      </c>
      <c r="BS484" s="1" t="s">
        <v>4318</v>
      </c>
      <c r="BT484" s="1" t="s">
        <v>4317</v>
      </c>
      <c r="BV484" s="1" t="s">
        <v>2997</v>
      </c>
      <c r="BW484" s="1" t="s">
        <v>1020</v>
      </c>
      <c r="BX484" s="1" t="s">
        <v>3194</v>
      </c>
      <c r="BY484" s="1" t="s">
        <v>2995</v>
      </c>
      <c r="CB484" s="1" t="s">
        <v>3193</v>
      </c>
      <c r="CC484" s="1" t="s">
        <v>3192</v>
      </c>
      <c r="CD484" s="1" t="s">
        <v>3035</v>
      </c>
      <c r="CO484" s="1" t="s">
        <v>4327</v>
      </c>
      <c r="CP484" s="1" t="s">
        <v>4337</v>
      </c>
      <c r="CX484" s="1" t="s">
        <v>4325</v>
      </c>
      <c r="CZ484" s="1" t="s">
        <v>4089</v>
      </c>
    </row>
    <row r="485" spans="1:104" x14ac:dyDescent="0.2">
      <c r="A485" s="1">
        <f t="shared" si="33"/>
        <v>1050317.53</v>
      </c>
      <c r="C485" s="1" t="str">
        <f t="shared" si="34"/>
        <v>OE</v>
      </c>
      <c r="D485" s="12">
        <f>INDEX(families!$A:$A,MATCH(E485,families!$B:$B,0))</f>
        <v>28</v>
      </c>
      <c r="E485" s="2" t="str">
        <f t="shared" si="35"/>
        <v>OE</v>
      </c>
      <c r="F485" s="1" t="str">
        <f>IF(_xlfn.SINGLE('~10 Other Crossings'!TypeCL)="WC","",_xlfn.CONCAT(UPPER(_xlfn.SINGLE(Description)),IF(ISBLANK(_xlfn.SINGLE(CrossingIdentifierDescription)),""," ["&amp;_xlfn.SINGLE(CrossingIdentifierDescription)&amp;"]")," (",_xlfn.SINGLE(PXID),")"))</f>
        <v>BC HYDRO O/H DISTRIBUTION (U7308.0)</v>
      </c>
      <c r="G48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85" s="1" t="s">
        <v>4336</v>
      </c>
      <c r="N485" s="1">
        <v>1050317.53</v>
      </c>
      <c r="O485" s="1" t="s">
        <v>3023</v>
      </c>
      <c r="P485" s="1" t="s">
        <v>4005</v>
      </c>
      <c r="Q485" s="1" t="s">
        <v>3624</v>
      </c>
      <c r="R485" s="1" t="s">
        <v>3019</v>
      </c>
      <c r="S485" s="1" t="s">
        <v>3019</v>
      </c>
      <c r="T485" s="1" t="s">
        <v>3093</v>
      </c>
      <c r="U485" s="1" t="s">
        <v>3092</v>
      </c>
      <c r="V485" s="1" t="s">
        <v>3091</v>
      </c>
      <c r="W485" s="1" t="s">
        <v>3090</v>
      </c>
      <c r="Y485" s="1">
        <v>44270.744421296295</v>
      </c>
      <c r="Z485" s="1">
        <v>44645</v>
      </c>
      <c r="AA485" s="1">
        <v>401768</v>
      </c>
      <c r="AB485" s="1">
        <v>44648.866087962961</v>
      </c>
      <c r="AC485" s="1" t="s">
        <v>4335</v>
      </c>
      <c r="AD485" s="1" t="s">
        <v>3056</v>
      </c>
      <c r="AE485" s="1">
        <v>7308</v>
      </c>
      <c r="AF485" s="1">
        <v>0</v>
      </c>
      <c r="AI485" s="1" t="s">
        <v>3011</v>
      </c>
      <c r="AK485" s="1" t="s">
        <v>3010</v>
      </c>
      <c r="AL485" s="1" t="s">
        <v>3009</v>
      </c>
      <c r="AM485" s="1" t="s">
        <v>3085</v>
      </c>
      <c r="AT485" s="1" t="s">
        <v>1020</v>
      </c>
      <c r="AX485" s="1" t="s">
        <v>4334</v>
      </c>
      <c r="AY485" s="1" t="s">
        <v>2995</v>
      </c>
      <c r="AZ485" s="1" t="s">
        <v>4277</v>
      </c>
      <c r="BA485" s="1">
        <v>605930.32400000002</v>
      </c>
      <c r="BB485" s="1">
        <v>5468905.3949999996</v>
      </c>
      <c r="BC485" s="1">
        <v>10</v>
      </c>
      <c r="BN485" s="1" t="s">
        <v>3004</v>
      </c>
      <c r="BO485" s="1" t="s">
        <v>3578</v>
      </c>
      <c r="BP485" s="1" t="s">
        <v>1981</v>
      </c>
      <c r="BQ485" s="1" t="s">
        <v>3615</v>
      </c>
      <c r="BR485" s="1" t="s">
        <v>3081</v>
      </c>
      <c r="BS485" s="1" t="s">
        <v>4318</v>
      </c>
      <c r="BT485" s="1" t="s">
        <v>4317</v>
      </c>
      <c r="BV485" s="1" t="s">
        <v>2997</v>
      </c>
      <c r="BW485" s="1" t="s">
        <v>1020</v>
      </c>
      <c r="BX485" s="1" t="s">
        <v>3194</v>
      </c>
      <c r="BY485" s="1" t="s">
        <v>2995</v>
      </c>
      <c r="CB485" s="1" t="s">
        <v>3193</v>
      </c>
      <c r="CC485" s="1" t="s">
        <v>3192</v>
      </c>
      <c r="CD485" s="1" t="s">
        <v>3035</v>
      </c>
      <c r="CO485" s="1" t="s">
        <v>4327</v>
      </c>
      <c r="CP485" s="1" t="s">
        <v>4333</v>
      </c>
      <c r="CX485" s="1" t="s">
        <v>4325</v>
      </c>
      <c r="CZ485" s="1" t="s">
        <v>4088</v>
      </c>
    </row>
    <row r="486" spans="1:104" x14ac:dyDescent="0.2">
      <c r="A486" s="1">
        <f t="shared" si="33"/>
        <v>1050317.54</v>
      </c>
      <c r="C486" s="1" t="str">
        <f t="shared" si="34"/>
        <v>UE</v>
      </c>
      <c r="D486" s="12">
        <f>INDEX(families!$A:$A,MATCH(E486,families!$B:$B,0))</f>
        <v>36</v>
      </c>
      <c r="E486" s="2" t="str">
        <f t="shared" si="35"/>
        <v>UE</v>
      </c>
      <c r="F486" s="1" t="str">
        <f>IF(_xlfn.SINGLE('~10 Other Crossings'!TypeCL)="WC","",_xlfn.CONCAT(UPPER(_xlfn.SINGLE(Description)),IF(ISBLANK(_xlfn.SINGLE(CrossingIdentifierDescription)),""," ["&amp;_xlfn.SINGLE(CrossingIdentifierDescription)&amp;"]")," (",_xlfn.SINGLE(PXID),")"))</f>
        <v>TELUS O/H COMMUNICATIONS CABLE (U7331.0)</v>
      </c>
      <c r="G48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v>
      </c>
      <c r="M486" s="1" t="s">
        <v>4332</v>
      </c>
      <c r="N486" s="1">
        <v>1050317.54</v>
      </c>
      <c r="O486" s="1" t="s">
        <v>3023</v>
      </c>
      <c r="R486" s="1" t="s">
        <v>3019</v>
      </c>
      <c r="S486" s="1" t="s">
        <v>3019</v>
      </c>
      <c r="T486" s="1" t="s">
        <v>3093</v>
      </c>
      <c r="U486" s="1" t="s">
        <v>3100</v>
      </c>
      <c r="V486" s="1" t="s">
        <v>3103</v>
      </c>
      <c r="W486" s="1" t="s">
        <v>3102</v>
      </c>
      <c r="Y486" s="1">
        <v>44312.739814814813</v>
      </c>
      <c r="Z486" s="1">
        <v>44645</v>
      </c>
      <c r="AA486" s="1">
        <v>401768</v>
      </c>
      <c r="AB486" s="1">
        <v>44648.866087962961</v>
      </c>
      <c r="AC486" s="1" t="s">
        <v>4331</v>
      </c>
      <c r="AD486" s="1" t="s">
        <v>3056</v>
      </c>
      <c r="AE486" s="1">
        <v>7331</v>
      </c>
      <c r="AF486" s="1">
        <v>0</v>
      </c>
      <c r="AI486" s="1" t="s">
        <v>3011</v>
      </c>
      <c r="AK486" s="1" t="s">
        <v>3010</v>
      </c>
      <c r="AL486" s="1" t="s">
        <v>3009</v>
      </c>
      <c r="AM486" s="1" t="s">
        <v>3054</v>
      </c>
      <c r="AT486" s="1" t="s">
        <v>3006</v>
      </c>
      <c r="AY486" s="1" t="s">
        <v>2995</v>
      </c>
      <c r="AZ486" s="1" t="s">
        <v>4277</v>
      </c>
      <c r="BA486" s="1">
        <v>605930.31999999995</v>
      </c>
      <c r="BB486" s="1">
        <v>5468905.4000000004</v>
      </c>
      <c r="BC486" s="1">
        <v>10</v>
      </c>
      <c r="BN486" s="1" t="s">
        <v>3004</v>
      </c>
      <c r="BO486" s="1" t="s">
        <v>3578</v>
      </c>
      <c r="BP486" s="1" t="s">
        <v>1981</v>
      </c>
      <c r="BQ486" s="1" t="s">
        <v>4330</v>
      </c>
      <c r="BR486" s="1" t="s">
        <v>3081</v>
      </c>
      <c r="BV486" s="1" t="s">
        <v>2997</v>
      </c>
      <c r="BW486" s="1" t="s">
        <v>1020</v>
      </c>
      <c r="BX486" s="1" t="s">
        <v>4329</v>
      </c>
      <c r="BY486" s="1" t="s">
        <v>2995</v>
      </c>
      <c r="CB486" s="1" t="s">
        <v>3193</v>
      </c>
      <c r="CC486" s="1" t="s">
        <v>4328</v>
      </c>
      <c r="CD486" s="1" t="s">
        <v>3035</v>
      </c>
      <c r="CO486" s="1" t="s">
        <v>4327</v>
      </c>
      <c r="CP486" s="1" t="s">
        <v>4326</v>
      </c>
      <c r="CX486" s="1" t="s">
        <v>4325</v>
      </c>
      <c r="CZ486" s="1" t="s">
        <v>4085</v>
      </c>
    </row>
    <row r="487" spans="1:104" x14ac:dyDescent="0.2">
      <c r="A487" s="1">
        <f t="shared" si="33"/>
        <v>1050341</v>
      </c>
      <c r="C487" s="1" t="str">
        <f t="shared" si="34"/>
        <v>OL</v>
      </c>
      <c r="D487" s="12">
        <f>INDEX(families!$A:$A,MATCH(E487,families!$B:$B,0))</f>
        <v>30</v>
      </c>
      <c r="E487" s="2" t="str">
        <f t="shared" si="35"/>
        <v>OL</v>
      </c>
      <c r="F487" s="1" t="str">
        <f>IF(_xlfn.SINGLE('~10 Other Crossings'!TypeCL)="WC","",_xlfn.CONCAT(UPPER(_xlfn.SINGLE(Description)),IF(ISBLANK(_xlfn.SINGLE(CrossingIdentifierDescription)),""," ["&amp;_xlfn.SINGLE(CrossingIdentifierDescription)&amp;"]")," (",_xlfn.SINGLE(PXID),")"))</f>
        <v>TRANS MOUNTAIN PIPELINE CO. LTD. BURIED PIPE [CRUDE OIL PIPELINE] (P4343.0)</v>
      </c>
      <c r="G48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87" s="1" t="s">
        <v>4324</v>
      </c>
      <c r="N487" s="1" t="s">
        <v>4323</v>
      </c>
      <c r="O487" s="1" t="s">
        <v>3023</v>
      </c>
      <c r="P487" s="1" t="s">
        <v>4322</v>
      </c>
      <c r="Q487" s="1" t="s">
        <v>4321</v>
      </c>
      <c r="R487" s="1" t="s">
        <v>3020</v>
      </c>
      <c r="S487" s="1" t="s">
        <v>3019</v>
      </c>
      <c r="T487" s="1" t="s">
        <v>4303</v>
      </c>
      <c r="U487" s="1" t="s">
        <v>3017</v>
      </c>
      <c r="V487" s="1" t="s">
        <v>3619</v>
      </c>
      <c r="W487" s="1" t="s">
        <v>3015</v>
      </c>
      <c r="Y487" s="1">
        <v>44630.920972222222</v>
      </c>
      <c r="Z487" s="1">
        <v>44645</v>
      </c>
      <c r="AA487" s="1">
        <v>401768</v>
      </c>
      <c r="AB487" s="1">
        <v>44659.846909722219</v>
      </c>
      <c r="AC487" s="1" t="s">
        <v>4320</v>
      </c>
      <c r="AD487" s="1" t="s">
        <v>3013</v>
      </c>
      <c r="AE487" s="1">
        <v>4343</v>
      </c>
      <c r="AF487" s="1">
        <v>0</v>
      </c>
      <c r="AG487" s="1" t="s">
        <v>3617</v>
      </c>
      <c r="AH487" s="1" t="s">
        <v>3086</v>
      </c>
      <c r="AI487" s="1" t="s">
        <v>3011</v>
      </c>
      <c r="AJ487" s="1" t="s">
        <v>3086</v>
      </c>
      <c r="AK487" s="1" t="s">
        <v>3010</v>
      </c>
      <c r="AL487" s="1" t="s">
        <v>3009</v>
      </c>
      <c r="AM487" s="1" t="s">
        <v>3008</v>
      </c>
      <c r="AN487" s="1" t="s">
        <v>3007</v>
      </c>
      <c r="AS487" s="1" t="s">
        <v>3006</v>
      </c>
      <c r="AT487" s="1" t="s">
        <v>3006</v>
      </c>
      <c r="AX487" s="1" t="s">
        <v>4319</v>
      </c>
      <c r="AY487" s="1" t="s">
        <v>2995</v>
      </c>
      <c r="AZ487" s="1" t="s">
        <v>4277</v>
      </c>
      <c r="BA487" s="1">
        <v>604548.66260553</v>
      </c>
      <c r="BB487" s="1">
        <v>5468720.6920833997</v>
      </c>
      <c r="BC487" s="1">
        <v>10</v>
      </c>
      <c r="BD487" s="1" t="s">
        <v>3588</v>
      </c>
      <c r="BE487" s="1">
        <v>1045.1300000000001</v>
      </c>
      <c r="BG487" s="1">
        <v>42263</v>
      </c>
      <c r="BN487" s="1" t="s">
        <v>3004</v>
      </c>
      <c r="BO487" s="1" t="s">
        <v>3578</v>
      </c>
      <c r="BP487" s="1" t="s">
        <v>1981</v>
      </c>
      <c r="BQ487" s="1" t="s">
        <v>3615</v>
      </c>
      <c r="BR487" s="1" t="s">
        <v>3081</v>
      </c>
      <c r="BS487" s="1" t="s">
        <v>4318</v>
      </c>
      <c r="BT487" s="1" t="s">
        <v>4317</v>
      </c>
      <c r="BV487" s="1" t="s">
        <v>2997</v>
      </c>
      <c r="BW487" s="1" t="s">
        <v>1503</v>
      </c>
      <c r="BX487" s="1" t="s">
        <v>2996</v>
      </c>
      <c r="BY487" s="1" t="s">
        <v>2995</v>
      </c>
      <c r="CB487" s="1" t="s">
        <v>2994</v>
      </c>
      <c r="CC487" s="1" t="s">
        <v>2993</v>
      </c>
      <c r="CD487" s="1" t="s">
        <v>2992</v>
      </c>
      <c r="CO487" s="1" t="s">
        <v>2991</v>
      </c>
      <c r="CP487" s="1" t="s">
        <v>4316</v>
      </c>
      <c r="CW487" s="1" t="s">
        <v>4315</v>
      </c>
      <c r="CX487" s="1" t="s">
        <v>4314</v>
      </c>
      <c r="CY487" s="1" t="s">
        <v>4313</v>
      </c>
      <c r="CZ487" s="1" t="s">
        <v>4080</v>
      </c>
    </row>
    <row r="488" spans="1:104" x14ac:dyDescent="0.2">
      <c r="A488" s="1">
        <f t="shared" si="33"/>
        <v>1051033</v>
      </c>
      <c r="C488" s="1" t="str">
        <f t="shared" si="34"/>
        <v>OC</v>
      </c>
      <c r="D488" s="12">
        <f>INDEX(families!$A:$A,MATCH(E488,families!$B:$B,0))</f>
        <v>27</v>
      </c>
      <c r="E488" s="2" t="str">
        <f t="shared" si="35"/>
        <v>OC</v>
      </c>
      <c r="F488" s="1" t="str">
        <f>IF(_xlfn.SINGLE('~10 Other Crossings'!TypeCL)="WC","",_xlfn.CONCAT(UPPER(_xlfn.SINGLE(Description)),IF(ISBLANK(_xlfn.SINGLE(CrossingIdentifierDescription)),""," ["&amp;_xlfn.SINGLE(CrossingIdentifierDescription)&amp;"]")," (",_xlfn.SINGLE(PXID),")"))</f>
        <v>BC HYDRO O/H DISTRIBUTION [DISTRIBUTION] (U5472.0)</v>
      </c>
      <c r="G48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88" s="1" t="s">
        <v>4311</v>
      </c>
      <c r="N488" s="1" t="s">
        <v>4306</v>
      </c>
      <c r="O488" s="1" t="s">
        <v>3023</v>
      </c>
      <c r="P488" s="1" t="s">
        <v>4305</v>
      </c>
      <c r="Q488" s="1" t="s">
        <v>4310</v>
      </c>
      <c r="R488" s="1" t="s">
        <v>3020</v>
      </c>
      <c r="S488" s="1" t="s">
        <v>3019</v>
      </c>
      <c r="T488" s="1" t="s">
        <v>4303</v>
      </c>
      <c r="U488" s="1" t="s">
        <v>3092</v>
      </c>
      <c r="V488" s="1" t="s">
        <v>3091</v>
      </c>
      <c r="W488" s="1" t="s">
        <v>3090</v>
      </c>
      <c r="Y488" s="1">
        <v>43539.952002314814</v>
      </c>
      <c r="Z488" s="1">
        <v>44645</v>
      </c>
      <c r="AA488" s="1">
        <v>401768</v>
      </c>
      <c r="AB488" s="1">
        <v>44659.846909722219</v>
      </c>
      <c r="AC488" s="1" t="s">
        <v>4309</v>
      </c>
      <c r="AD488" s="1" t="s">
        <v>3056</v>
      </c>
      <c r="AE488" s="1">
        <v>5472</v>
      </c>
      <c r="AF488" s="1">
        <v>0</v>
      </c>
      <c r="AG488" s="1" t="s">
        <v>3088</v>
      </c>
      <c r="AI488" s="1" t="s">
        <v>3011</v>
      </c>
      <c r="AK488" s="1" t="s">
        <v>3010</v>
      </c>
      <c r="AL488" s="1" t="s">
        <v>3009</v>
      </c>
      <c r="AM488" s="1" t="s">
        <v>3099</v>
      </c>
      <c r="AS488" s="1" t="s">
        <v>3006</v>
      </c>
      <c r="AT488" s="1" t="s">
        <v>1020</v>
      </c>
      <c r="AY488" s="1" t="s">
        <v>2995</v>
      </c>
      <c r="AZ488" s="1" t="s">
        <v>4277</v>
      </c>
      <c r="BA488" s="1">
        <v>604246.06216752005</v>
      </c>
      <c r="BB488" s="1">
        <v>5468657.3110207701</v>
      </c>
      <c r="BC488" s="1">
        <v>10</v>
      </c>
      <c r="BN488" s="1" t="s">
        <v>3004</v>
      </c>
      <c r="BO488" s="1" t="s">
        <v>3578</v>
      </c>
      <c r="BP488" s="1" t="s">
        <v>1981</v>
      </c>
      <c r="BQ488" s="1" t="s">
        <v>4276</v>
      </c>
      <c r="BR488" s="1" t="s">
        <v>3000</v>
      </c>
      <c r="BS488" s="1" t="s">
        <v>4300</v>
      </c>
      <c r="BT488" s="1" t="s">
        <v>4299</v>
      </c>
      <c r="BV488" s="1" t="s">
        <v>2997</v>
      </c>
      <c r="BW488" s="1" t="s">
        <v>1020</v>
      </c>
      <c r="BX488" s="1" t="s">
        <v>3194</v>
      </c>
      <c r="BY488" s="1" t="s">
        <v>2995</v>
      </c>
      <c r="CB488" s="1" t="s">
        <v>3193</v>
      </c>
      <c r="CC488" s="1" t="s">
        <v>3192</v>
      </c>
      <c r="CD488" s="1" t="s">
        <v>3035</v>
      </c>
      <c r="CO488" s="1" t="s">
        <v>3318</v>
      </c>
      <c r="CP488" s="1" t="s">
        <v>4308</v>
      </c>
      <c r="CX488" s="1" t="s">
        <v>4297</v>
      </c>
      <c r="CZ488" s="1" t="s">
        <v>4061</v>
      </c>
    </row>
    <row r="489" spans="1:104" x14ac:dyDescent="0.2">
      <c r="A489" s="1">
        <f t="shared" si="33"/>
        <v>1051033</v>
      </c>
      <c r="C489" s="1" t="str">
        <f t="shared" si="34"/>
        <v>OC</v>
      </c>
      <c r="D489" s="12">
        <f>INDEX(families!$A:$A,MATCH(E489,families!$B:$B,0))</f>
        <v>27</v>
      </c>
      <c r="E489" s="2" t="str">
        <f t="shared" si="35"/>
        <v>OC</v>
      </c>
      <c r="F489" s="1" t="str">
        <f>IF(_xlfn.SINGLE('~10 Other Crossings'!TypeCL)="WC","",_xlfn.CONCAT(UPPER(_xlfn.SINGLE(Description)),IF(ISBLANK(_xlfn.SINGLE(CrossingIdentifierDescription)),""," ["&amp;_xlfn.SINGLE(CrossingIdentifierDescription)&amp;"]")," (",_xlfn.SINGLE(PXID),")"))</f>
        <v>TELUS O/H COMMUNICATIONS CABLE (U5488.0)</v>
      </c>
      <c r="G48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89" s="1" t="s">
        <v>4307</v>
      </c>
      <c r="N489" s="1" t="s">
        <v>4306</v>
      </c>
      <c r="O489" s="1" t="s">
        <v>3023</v>
      </c>
      <c r="P489" s="1" t="s">
        <v>4305</v>
      </c>
      <c r="Q489" s="1" t="s">
        <v>4304</v>
      </c>
      <c r="R489" s="1" t="s">
        <v>3020</v>
      </c>
      <c r="S489" s="1" t="s">
        <v>3019</v>
      </c>
      <c r="T489" s="1" t="s">
        <v>4303</v>
      </c>
      <c r="U489" s="1" t="s">
        <v>4302</v>
      </c>
      <c r="V489" s="1" t="s">
        <v>3103</v>
      </c>
      <c r="W489" s="1" t="s">
        <v>3102</v>
      </c>
      <c r="Y489" s="1">
        <v>43554.907465277778</v>
      </c>
      <c r="Z489" s="1">
        <v>44645</v>
      </c>
      <c r="AA489" s="1">
        <v>401768</v>
      </c>
      <c r="AB489" s="1">
        <v>44659.846909722219</v>
      </c>
      <c r="AC489" s="1" t="s">
        <v>4301</v>
      </c>
      <c r="AD489" s="1" t="s">
        <v>3056</v>
      </c>
      <c r="AE489" s="1">
        <v>5488</v>
      </c>
      <c r="AF489" s="1">
        <v>0</v>
      </c>
      <c r="AI489" s="1" t="s">
        <v>3011</v>
      </c>
      <c r="AK489" s="1" t="s">
        <v>3010</v>
      </c>
      <c r="AL489" s="1" t="s">
        <v>3009</v>
      </c>
      <c r="AM489" s="1" t="s">
        <v>3099</v>
      </c>
      <c r="AS489" s="1" t="s">
        <v>3006</v>
      </c>
      <c r="AT489" s="1" t="s">
        <v>1020</v>
      </c>
      <c r="AY489" s="1" t="s">
        <v>2995</v>
      </c>
      <c r="AZ489" s="1" t="s">
        <v>4277</v>
      </c>
      <c r="BA489" s="1">
        <v>604246.06216752005</v>
      </c>
      <c r="BB489" s="1">
        <v>5468657.3110207701</v>
      </c>
      <c r="BC489" s="1">
        <v>10</v>
      </c>
      <c r="BN489" s="1" t="s">
        <v>3004</v>
      </c>
      <c r="BO489" s="1" t="s">
        <v>3578</v>
      </c>
      <c r="BP489" s="1" t="s">
        <v>1981</v>
      </c>
      <c r="BQ489" s="1" t="s">
        <v>4276</v>
      </c>
      <c r="BR489" s="1" t="s">
        <v>3000</v>
      </c>
      <c r="BS489" s="1" t="s">
        <v>4300</v>
      </c>
      <c r="BT489" s="1" t="s">
        <v>4299</v>
      </c>
      <c r="BV489" s="1" t="s">
        <v>2997</v>
      </c>
      <c r="BW489" s="1" t="s">
        <v>1020</v>
      </c>
      <c r="BX489" s="1" t="s">
        <v>3194</v>
      </c>
      <c r="BY489" s="1" t="s">
        <v>2995</v>
      </c>
      <c r="CB489" s="1" t="s">
        <v>3193</v>
      </c>
      <c r="CC489" s="1" t="s">
        <v>3192</v>
      </c>
      <c r="CD489" s="1" t="s">
        <v>3035</v>
      </c>
      <c r="CO489" s="1" t="s">
        <v>3318</v>
      </c>
      <c r="CP489" s="1" t="s">
        <v>4298</v>
      </c>
      <c r="CX489" s="1" t="s">
        <v>4297</v>
      </c>
      <c r="CZ489" s="1" t="s">
        <v>4054</v>
      </c>
    </row>
    <row r="490" spans="1:104" x14ac:dyDescent="0.2">
      <c r="A490" s="1">
        <f t="shared" si="33"/>
        <v>1052098</v>
      </c>
      <c r="C490" s="1" t="str">
        <f t="shared" si="34"/>
        <v>OE</v>
      </c>
      <c r="D490" s="12">
        <f>INDEX(families!$A:$A,MATCH(E490,families!$B:$B,0))</f>
        <v>28</v>
      </c>
      <c r="E490" s="2" t="str">
        <f t="shared" si="35"/>
        <v>OE</v>
      </c>
      <c r="F490" s="1" t="str">
        <f>IF(_xlfn.SINGLE('~10 Other Crossings'!TypeCL)="WC","",_xlfn.CONCAT(UPPER(_xlfn.SINGLE(Description)),IF(ISBLANK(_xlfn.SINGLE(CrossingIdentifierDescription)),""," ["&amp;_xlfn.SINGLE(CrossingIdentifierDescription)&amp;"]")," (",_xlfn.SINGLE(PXID),")"))</f>
        <v>BC HYDRO O/H DISTRIBUTION (U7419.0)</v>
      </c>
      <c r="G49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90" s="1" t="s">
        <v>4296</v>
      </c>
      <c r="N490" s="1" t="s">
        <v>4291</v>
      </c>
      <c r="O490" s="1" t="s">
        <v>3023</v>
      </c>
      <c r="R490" s="1" t="s">
        <v>3019</v>
      </c>
      <c r="S490" s="1" t="s">
        <v>3019</v>
      </c>
      <c r="T490" s="1" t="s">
        <v>4290</v>
      </c>
      <c r="U490" s="1" t="s">
        <v>4295</v>
      </c>
      <c r="V490" s="1" t="s">
        <v>3091</v>
      </c>
      <c r="W490" s="1" t="s">
        <v>3090</v>
      </c>
      <c r="Y490" s="1">
        <v>44547.714074074072</v>
      </c>
      <c r="Z490" s="1">
        <v>44645</v>
      </c>
      <c r="AA490" s="1">
        <v>401768</v>
      </c>
      <c r="AB490" s="1">
        <v>44659.844502314816</v>
      </c>
      <c r="AC490" s="1" t="s">
        <v>4294</v>
      </c>
      <c r="AD490" s="1" t="s">
        <v>3056</v>
      </c>
      <c r="AE490" s="1">
        <v>7419</v>
      </c>
      <c r="AF490" s="1">
        <v>0</v>
      </c>
      <c r="AI490" s="1" t="s">
        <v>3011</v>
      </c>
      <c r="AK490" s="1" t="s">
        <v>3010</v>
      </c>
      <c r="AL490" s="1" t="s">
        <v>3009</v>
      </c>
      <c r="AM490" s="1" t="s">
        <v>3085</v>
      </c>
      <c r="AT490" s="1" t="s">
        <v>1020</v>
      </c>
      <c r="AY490" s="1" t="s">
        <v>2995</v>
      </c>
      <c r="AZ490" s="1" t="s">
        <v>4277</v>
      </c>
      <c r="BA490" s="1">
        <v>604186.02996643004</v>
      </c>
      <c r="BB490" s="1">
        <v>5468627.8300334299</v>
      </c>
      <c r="BC490" s="1">
        <v>10</v>
      </c>
      <c r="BN490" s="1" t="s">
        <v>3004</v>
      </c>
      <c r="BO490" s="1" t="s">
        <v>3578</v>
      </c>
      <c r="BP490" s="1" t="s">
        <v>1981</v>
      </c>
      <c r="BQ490" s="1" t="s">
        <v>4276</v>
      </c>
      <c r="BR490" s="1" t="s">
        <v>3000</v>
      </c>
      <c r="BS490" s="1" t="s">
        <v>4288</v>
      </c>
      <c r="BT490" s="1" t="s">
        <v>4287</v>
      </c>
      <c r="BV490" s="1" t="s">
        <v>2997</v>
      </c>
      <c r="BW490" s="1" t="s">
        <v>1020</v>
      </c>
      <c r="BX490" s="1" t="s">
        <v>3194</v>
      </c>
      <c r="BY490" s="1" t="s">
        <v>2995</v>
      </c>
      <c r="CB490" s="1" t="s">
        <v>3193</v>
      </c>
      <c r="CC490" s="1" t="s">
        <v>3192</v>
      </c>
      <c r="CD490" s="1" t="s">
        <v>3035</v>
      </c>
      <c r="CO490" s="1" t="s">
        <v>3318</v>
      </c>
      <c r="CP490" s="1" t="s">
        <v>4293</v>
      </c>
      <c r="CX490" s="1" t="s">
        <v>4285</v>
      </c>
      <c r="CZ490" s="1" t="s">
        <v>4049</v>
      </c>
    </row>
    <row r="491" spans="1:104" x14ac:dyDescent="0.2">
      <c r="A491" s="1">
        <f t="shared" si="33"/>
        <v>1052098</v>
      </c>
      <c r="C491" s="1" t="str">
        <f t="shared" si="34"/>
        <v>OC</v>
      </c>
      <c r="D491" s="12">
        <f>INDEX(families!$A:$A,MATCH(E491,families!$B:$B,0))</f>
        <v>27</v>
      </c>
      <c r="E491" s="2" t="str">
        <f t="shared" si="35"/>
        <v>OC</v>
      </c>
      <c r="F491" s="1" t="str">
        <f>IF(_xlfn.SINGLE('~10 Other Crossings'!TypeCL)="WC","",_xlfn.CONCAT(UPPER(_xlfn.SINGLE(Description)),IF(ISBLANK(_xlfn.SINGLE(CrossingIdentifierDescription)),""," ["&amp;_xlfn.SINGLE(CrossingIdentifierDescription)&amp;"]")," (",_xlfn.SINGLE(PXID),")"))</f>
        <v>TELUS O/H COMMUNICATIONS CABLE (U7420.0)</v>
      </c>
      <c r="G49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91" s="1" t="s">
        <v>4292</v>
      </c>
      <c r="N491" s="1" t="s">
        <v>4291</v>
      </c>
      <c r="O491" s="1" t="s">
        <v>3023</v>
      </c>
      <c r="R491" s="1" t="s">
        <v>3019</v>
      </c>
      <c r="S491" s="1" t="s">
        <v>3019</v>
      </c>
      <c r="T491" s="1" t="s">
        <v>4290</v>
      </c>
      <c r="U491" s="1" t="s">
        <v>3100</v>
      </c>
      <c r="V491" s="1" t="s">
        <v>3103</v>
      </c>
      <c r="W491" s="1" t="s">
        <v>3102</v>
      </c>
      <c r="Y491" s="1">
        <v>44547.714074074072</v>
      </c>
      <c r="Z491" s="1">
        <v>44645</v>
      </c>
      <c r="AA491" s="1">
        <v>401768</v>
      </c>
      <c r="AB491" s="1">
        <v>44659.844502314816</v>
      </c>
      <c r="AC491" s="1" t="s">
        <v>4289</v>
      </c>
      <c r="AD491" s="1" t="s">
        <v>3056</v>
      </c>
      <c r="AE491" s="1">
        <v>7420</v>
      </c>
      <c r="AF491" s="1">
        <v>0</v>
      </c>
      <c r="AI491" s="1" t="s">
        <v>3011</v>
      </c>
      <c r="AK491" s="1" t="s">
        <v>3010</v>
      </c>
      <c r="AL491" s="1" t="s">
        <v>3009</v>
      </c>
      <c r="AM491" s="1" t="s">
        <v>3099</v>
      </c>
      <c r="AT491" s="1" t="s">
        <v>1020</v>
      </c>
      <c r="AY491" s="1" t="s">
        <v>2995</v>
      </c>
      <c r="AZ491" s="1" t="s">
        <v>4277</v>
      </c>
      <c r="BA491" s="1">
        <v>604186.02996643004</v>
      </c>
      <c r="BB491" s="1">
        <v>5468627.8300334299</v>
      </c>
      <c r="BC491" s="1">
        <v>10</v>
      </c>
      <c r="BN491" s="1" t="s">
        <v>3004</v>
      </c>
      <c r="BO491" s="1" t="s">
        <v>3578</v>
      </c>
      <c r="BP491" s="1" t="s">
        <v>1981</v>
      </c>
      <c r="BQ491" s="1" t="s">
        <v>4276</v>
      </c>
      <c r="BR491" s="1" t="s">
        <v>3000</v>
      </c>
      <c r="BS491" s="1" t="s">
        <v>4288</v>
      </c>
      <c r="BT491" s="1" t="s">
        <v>4287</v>
      </c>
      <c r="BV491" s="1" t="s">
        <v>2997</v>
      </c>
      <c r="BW491" s="1" t="s">
        <v>1020</v>
      </c>
      <c r="BX491" s="1" t="s">
        <v>3194</v>
      </c>
      <c r="BY491" s="1" t="s">
        <v>2995</v>
      </c>
      <c r="CB491" s="1" t="s">
        <v>3193</v>
      </c>
      <c r="CC491" s="1" t="s">
        <v>3192</v>
      </c>
      <c r="CD491" s="1" t="s">
        <v>3035</v>
      </c>
      <c r="CO491" s="1" t="s">
        <v>3318</v>
      </c>
      <c r="CP491" s="1" t="s">
        <v>4286</v>
      </c>
      <c r="CX491" s="1" t="s">
        <v>4285</v>
      </c>
      <c r="CZ491" s="1" t="s">
        <v>4045</v>
      </c>
    </row>
    <row r="492" spans="1:104" x14ac:dyDescent="0.2">
      <c r="A492" s="1">
        <f t="shared" si="33"/>
        <v>1052452.74</v>
      </c>
      <c r="C492" s="1" t="str">
        <f t="shared" si="34"/>
        <v>RD</v>
      </c>
      <c r="D492" s="12">
        <f>INDEX(families!$A:$A,MATCH(E492,families!$B:$B,0))</f>
        <v>31</v>
      </c>
      <c r="E492" s="2" t="str">
        <f t="shared" si="35"/>
        <v>RD</v>
      </c>
      <c r="F492" s="1" t="str">
        <f>IF(_xlfn.SINGLE('~10 Other Crossings'!TypeCL)="WC","",_xlfn.CONCAT(UPPER(_xlfn.SINGLE(Description)),IF(ISBLANK(_xlfn.SINGLE(CrossingIdentifierDescription)),""," ["&amp;_xlfn.SINGLE(CrossingIdentifierDescription)&amp;"]")," (",_xlfn.SINGLE(PXID),")"))</f>
        <v>ROAD (T4125.1)</v>
      </c>
      <c r="G49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92" s="1" t="s">
        <v>4284</v>
      </c>
      <c r="N492" s="1">
        <v>1052452.74</v>
      </c>
      <c r="O492" s="1" t="s">
        <v>3023</v>
      </c>
      <c r="P492" s="1" t="s">
        <v>3251</v>
      </c>
      <c r="Q492" s="1" t="s">
        <v>3942</v>
      </c>
      <c r="R492" s="1" t="s">
        <v>3020</v>
      </c>
      <c r="S492" s="1" t="s">
        <v>3019</v>
      </c>
      <c r="T492" s="1" t="s">
        <v>3093</v>
      </c>
      <c r="U492" s="1" t="s">
        <v>3040</v>
      </c>
      <c r="V492" s="1" t="s">
        <v>3040</v>
      </c>
      <c r="W492" s="1" t="s">
        <v>4283</v>
      </c>
      <c r="Y492" s="1">
        <v>43540.733553240738</v>
      </c>
      <c r="Z492" s="1">
        <v>44645</v>
      </c>
      <c r="AA492" s="1">
        <v>401768</v>
      </c>
      <c r="AB492" s="1">
        <v>44648.866041666668</v>
      </c>
      <c r="AC492" s="1" t="s">
        <v>4282</v>
      </c>
      <c r="AD492" s="1" t="s">
        <v>3041</v>
      </c>
      <c r="AE492" s="1">
        <v>4125</v>
      </c>
      <c r="AF492" s="1">
        <v>1</v>
      </c>
      <c r="AH492" s="1" t="s">
        <v>3086</v>
      </c>
      <c r="AI492" s="1" t="s">
        <v>3011</v>
      </c>
      <c r="AJ492" s="1" t="s">
        <v>961</v>
      </c>
      <c r="AK492" s="1" t="s">
        <v>3039</v>
      </c>
      <c r="AL492" s="1" t="s">
        <v>3009</v>
      </c>
      <c r="AM492" s="1" t="s">
        <v>735</v>
      </c>
      <c r="AX492" s="1" t="s">
        <v>4281</v>
      </c>
      <c r="AY492" s="1" t="s">
        <v>2995</v>
      </c>
      <c r="AZ492" s="1" t="s">
        <v>4277</v>
      </c>
      <c r="BA492" s="1">
        <v>603931.89993654995</v>
      </c>
      <c r="BB492" s="1">
        <v>5468397.1531030498</v>
      </c>
      <c r="BC492" s="1">
        <v>10</v>
      </c>
      <c r="BD492" s="1" t="s">
        <v>3588</v>
      </c>
      <c r="BE492" s="1">
        <v>1054.74</v>
      </c>
      <c r="BG492" s="1">
        <v>41913</v>
      </c>
      <c r="BN492" s="1" t="s">
        <v>3004</v>
      </c>
      <c r="BO492" s="1" t="s">
        <v>3578</v>
      </c>
      <c r="BP492" s="1" t="s">
        <v>1981</v>
      </c>
      <c r="BQ492" s="1" t="s">
        <v>4276</v>
      </c>
      <c r="BR492" s="1" t="s">
        <v>3000</v>
      </c>
      <c r="BS492" s="1" t="s">
        <v>4275</v>
      </c>
      <c r="BT492" s="1" t="s">
        <v>4274</v>
      </c>
      <c r="BV492" s="1" t="s">
        <v>2997</v>
      </c>
      <c r="BW492" s="1" t="s">
        <v>3002</v>
      </c>
      <c r="BX492" s="1" t="s">
        <v>3038</v>
      </c>
      <c r="BY492" s="1" t="s">
        <v>2995</v>
      </c>
      <c r="CB492" s="1" t="s">
        <v>3037</v>
      </c>
      <c r="CC492" s="1" t="s">
        <v>3036</v>
      </c>
      <c r="CD492" s="1" t="s">
        <v>3035</v>
      </c>
      <c r="CO492" s="1" t="s">
        <v>3065</v>
      </c>
      <c r="CP492" s="1" t="s">
        <v>4280</v>
      </c>
      <c r="CW492" s="1" t="s">
        <v>4279</v>
      </c>
      <c r="CX492" s="1" t="s">
        <v>4278</v>
      </c>
      <c r="CY492" s="1" t="s">
        <v>4273</v>
      </c>
      <c r="CZ492" s="1" t="s">
        <v>4039</v>
      </c>
    </row>
    <row r="493" spans="1:104" x14ac:dyDescent="0.2">
      <c r="A493" s="1">
        <f t="shared" ref="A493:A551" si="36">IF(OR(AND(ISNUMBER(_xlfn.SINGLE(Measure)),_xlfn.SINGLE(Measure)&gt;0),ISNUMBER(SEARCH("+",_xlfn.SINGLE(Measure)))),IF(NOT(ISNUMBER(_xlfn.SINGLE(Measure))),1000*LEFT(_xlfn.SINGLE(Measure),SEARCH("+",_xlfn.SINGLE(Measure))-1)+MID(_xlfn.SINGLE(Measure),SEARCH("+",_xlfn.SINGLE(Measure))+1,3)+RIGHT(_xlfn.SINGLE(Measure),3),_xlfn.SINGLE(Measure)),"")</f>
        <v>1053243.53</v>
      </c>
      <c r="C493" s="1" t="str">
        <f t="shared" ref="C493:C551" si="37">TypeCL</f>
        <v>RD</v>
      </c>
      <c r="D493" s="12">
        <f>INDEX(families!$A:$A,MATCH(E493,families!$B:$B,0))</f>
        <v>31</v>
      </c>
      <c r="E493" s="2" t="str">
        <f t="shared" ref="E493:E552" si="38">C493</f>
        <v>RD</v>
      </c>
      <c r="F493" s="1" t="str">
        <f>IF(_xlfn.SINGLE('~10 Other Crossings'!TypeCL)="WC","",_xlfn.CONCAT(UPPER(_xlfn.SINGLE(Description)),IF(ISBLANK(_xlfn.SINGLE(CrossingIdentifierDescription)),""," ["&amp;_xlfn.SINGLE(CrossingIdentifierDescription)&amp;"]")," (",_xlfn.SINGLE(PXID),")"))</f>
        <v>PRIVATE ROAD (T5098.0)</v>
      </c>
      <c r="G49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93" s="1" t="s">
        <v>4272</v>
      </c>
      <c r="N493" s="1">
        <v>1053243.53</v>
      </c>
      <c r="O493" s="1" t="s">
        <v>3023</v>
      </c>
      <c r="P493" s="1" t="s">
        <v>3384</v>
      </c>
      <c r="Q493" s="1" t="s">
        <v>3383</v>
      </c>
      <c r="R493" s="1" t="s">
        <v>3019</v>
      </c>
      <c r="S493" s="1" t="s">
        <v>3019</v>
      </c>
      <c r="T493" s="1" t="s">
        <v>3093</v>
      </c>
      <c r="U493" s="1" t="s">
        <v>3040</v>
      </c>
      <c r="V493" s="1" t="s">
        <v>3168</v>
      </c>
      <c r="W493" s="1" t="s">
        <v>3176</v>
      </c>
      <c r="Y493" s="1">
        <v>44026.829745370371</v>
      </c>
      <c r="Z493" s="1">
        <v>44645</v>
      </c>
      <c r="AA493" s="1">
        <v>401768</v>
      </c>
      <c r="AB493" s="1">
        <v>44648.866064814814</v>
      </c>
      <c r="AC493" s="1" t="s">
        <v>4271</v>
      </c>
      <c r="AD493" s="1" t="s">
        <v>3041</v>
      </c>
      <c r="AE493" s="1">
        <v>5098</v>
      </c>
      <c r="AF493" s="1">
        <v>0</v>
      </c>
      <c r="AI493" s="1" t="s">
        <v>3011</v>
      </c>
      <c r="AK493" s="1" t="s">
        <v>3039</v>
      </c>
      <c r="AL493" s="1" t="s">
        <v>3009</v>
      </c>
      <c r="AM493" s="1" t="s">
        <v>735</v>
      </c>
      <c r="AT493" s="1" t="s">
        <v>1020</v>
      </c>
      <c r="AX493" s="1" t="s">
        <v>4270</v>
      </c>
      <c r="AY493" s="1" t="s">
        <v>2995</v>
      </c>
      <c r="AZ493" s="1" t="s">
        <v>3005</v>
      </c>
      <c r="BA493" s="1">
        <v>603460.26899999997</v>
      </c>
      <c r="BB493" s="1">
        <v>5467768.6359999999</v>
      </c>
      <c r="BC493" s="1">
        <v>10</v>
      </c>
      <c r="BN493" s="1" t="s">
        <v>3004</v>
      </c>
      <c r="BO493" s="1" t="s">
        <v>3578</v>
      </c>
      <c r="BP493" s="1" t="s">
        <v>1981</v>
      </c>
      <c r="BQ493" s="1" t="s">
        <v>4269</v>
      </c>
      <c r="BR493" s="1" t="s">
        <v>3223</v>
      </c>
      <c r="BS493" s="1" t="s">
        <v>4268</v>
      </c>
      <c r="BT493" s="1" t="s">
        <v>4267</v>
      </c>
      <c r="BV493" s="1" t="s">
        <v>2997</v>
      </c>
      <c r="BW493" s="1" t="s">
        <v>3002</v>
      </c>
      <c r="BX493" s="1" t="s">
        <v>3038</v>
      </c>
      <c r="BY493" s="1" t="s">
        <v>2995</v>
      </c>
      <c r="CB493" s="1" t="s">
        <v>3037</v>
      </c>
      <c r="CC493" s="1" t="s">
        <v>3036</v>
      </c>
      <c r="CD493" s="1" t="s">
        <v>3035</v>
      </c>
      <c r="CO493" s="1" t="s">
        <v>3065</v>
      </c>
      <c r="CP493" s="1" t="s">
        <v>4266</v>
      </c>
    </row>
    <row r="494" spans="1:104" x14ac:dyDescent="0.2">
      <c r="A494" s="1">
        <f t="shared" si="36"/>
        <v>1053884.0900000001</v>
      </c>
      <c r="C494" s="1" t="str">
        <f t="shared" si="37"/>
        <v>RD</v>
      </c>
      <c r="D494" s="12">
        <f>INDEX(families!$A:$A,MATCH(E494,families!$B:$B,0))</f>
        <v>31</v>
      </c>
      <c r="E494" s="2" t="str">
        <f t="shared" si="38"/>
        <v>RD</v>
      </c>
      <c r="F494" s="1" t="str">
        <f>IF(_xlfn.SINGLE('~10 Other Crossings'!TypeCL)="WC","",_xlfn.CONCAT(UPPER(_xlfn.SINGLE(Description)),IF(ISBLANK(_xlfn.SINGLE(CrossingIdentifierDescription)),""," ["&amp;_xlfn.SINGLE(CrossingIdentifierDescription)&amp;"]")," (",_xlfn.SINGLE(PXID),")"))</f>
        <v>TRAIL (T4126.1)</v>
      </c>
      <c r="G49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494" s="1" t="s">
        <v>4265</v>
      </c>
      <c r="N494" s="1">
        <v>1053884.0900000001</v>
      </c>
      <c r="O494" s="1" t="s">
        <v>3023</v>
      </c>
      <c r="P494" s="1" t="s">
        <v>4264</v>
      </c>
      <c r="Q494" s="1" t="s">
        <v>4263</v>
      </c>
      <c r="R494" s="1" t="s">
        <v>3020</v>
      </c>
      <c r="S494" s="1" t="s">
        <v>3019</v>
      </c>
      <c r="T494" s="1" t="s">
        <v>3093</v>
      </c>
      <c r="U494" s="1" t="s">
        <v>3311</v>
      </c>
      <c r="V494" s="1" t="s">
        <v>3311</v>
      </c>
      <c r="W494" s="1" t="s">
        <v>3310</v>
      </c>
      <c r="Y494" s="1">
        <v>43747.718888888892</v>
      </c>
      <c r="Z494" s="1">
        <v>44645</v>
      </c>
      <c r="AA494" s="1">
        <v>401768</v>
      </c>
      <c r="AB494" s="1">
        <v>44648.866053240738</v>
      </c>
      <c r="AC494" s="1" t="s">
        <v>4262</v>
      </c>
      <c r="AD494" s="1" t="s">
        <v>3041</v>
      </c>
      <c r="AE494" s="1">
        <v>4126</v>
      </c>
      <c r="AF494" s="1">
        <v>1</v>
      </c>
      <c r="AH494" s="1" t="s">
        <v>3086</v>
      </c>
      <c r="AI494" s="1" t="s">
        <v>3011</v>
      </c>
      <c r="AJ494" s="1" t="s">
        <v>3086</v>
      </c>
      <c r="AK494" s="1" t="s">
        <v>3039</v>
      </c>
      <c r="AL494" s="1" t="s">
        <v>3009</v>
      </c>
      <c r="AM494" s="1" t="s">
        <v>735</v>
      </c>
      <c r="AP494" s="1">
        <v>47</v>
      </c>
      <c r="AX494" s="1" t="s">
        <v>4261</v>
      </c>
      <c r="AY494" s="1" t="s">
        <v>2995</v>
      </c>
      <c r="AZ494" s="1" t="s">
        <v>3005</v>
      </c>
      <c r="BA494" s="1">
        <v>602980.30948676995</v>
      </c>
      <c r="BB494" s="1">
        <v>5467349.7870164802</v>
      </c>
      <c r="BC494" s="1">
        <v>10</v>
      </c>
      <c r="BD494" s="1" t="s">
        <v>3082</v>
      </c>
      <c r="BE494" s="1">
        <v>1056.23</v>
      </c>
      <c r="BG494" s="1">
        <v>42268</v>
      </c>
      <c r="BN494" s="1" t="s">
        <v>3004</v>
      </c>
      <c r="BO494" s="1" t="s">
        <v>3578</v>
      </c>
      <c r="BP494" s="1" t="s">
        <v>1981</v>
      </c>
      <c r="BQ494" s="1" t="s">
        <v>4260</v>
      </c>
      <c r="BR494" s="1" t="s">
        <v>3000</v>
      </c>
      <c r="BS494" s="1" t="s">
        <v>4215</v>
      </c>
      <c r="BT494" s="1" t="s">
        <v>4214</v>
      </c>
      <c r="BV494" s="1" t="s">
        <v>2997</v>
      </c>
      <c r="BW494" s="1" t="s">
        <v>1981</v>
      </c>
      <c r="BX494" s="1" t="s">
        <v>3306</v>
      </c>
      <c r="BY494" s="1" t="s">
        <v>2995</v>
      </c>
      <c r="CB494" s="1" t="s">
        <v>3287</v>
      </c>
      <c r="CC494" s="1" t="s">
        <v>3286</v>
      </c>
      <c r="CD494" s="1" t="s">
        <v>3050</v>
      </c>
      <c r="CO494" s="1" t="s">
        <v>3117</v>
      </c>
      <c r="CP494" s="1" t="s">
        <v>4259</v>
      </c>
      <c r="CW494" s="1" t="s">
        <v>4258</v>
      </c>
      <c r="CX494" s="1" t="s">
        <v>4257</v>
      </c>
      <c r="CY494" s="1" t="s">
        <v>3879</v>
      </c>
      <c r="CZ494" s="1" t="s">
        <v>4256</v>
      </c>
    </row>
    <row r="495" spans="1:104" x14ac:dyDescent="0.2">
      <c r="A495" s="1">
        <f t="shared" si="36"/>
        <v>1054172.69</v>
      </c>
      <c r="C495" s="1" t="str">
        <f t="shared" si="37"/>
        <v>RD</v>
      </c>
      <c r="D495" s="12">
        <f>INDEX(families!$A:$A,MATCH(E495,families!$B:$B,0))</f>
        <v>31</v>
      </c>
      <c r="E495" s="2" t="str">
        <f t="shared" si="38"/>
        <v>RD</v>
      </c>
      <c r="F495" s="1" t="str">
        <f>IF(_xlfn.SINGLE('~10 Other Crossings'!TypeCL)="WC","",_xlfn.CONCAT(UPPER(_xlfn.SINGLE(Description)),IF(ISBLANK(_xlfn.SINGLE(CrossingIdentifierDescription)),""," ["&amp;_xlfn.SINGLE(CrossingIdentifierDescription)&amp;"]")," (",_xlfn.SINGLE(PXID),")"))</f>
        <v>LORENZETTA-HUNTER FSR - FSR 6086 01 [Forest Service Road] (T4127.2)</v>
      </c>
      <c r="G49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495" s="1" t="s">
        <v>4255</v>
      </c>
      <c r="N495" s="1">
        <v>1054172.69</v>
      </c>
      <c r="O495" s="1" t="s">
        <v>3023</v>
      </c>
      <c r="P495" s="1" t="s">
        <v>3546</v>
      </c>
      <c r="Q495" s="1" t="s">
        <v>4254</v>
      </c>
      <c r="R495" s="1" t="s">
        <v>3020</v>
      </c>
      <c r="S495" s="1" t="s">
        <v>3019</v>
      </c>
      <c r="T495" s="1" t="s">
        <v>3093</v>
      </c>
      <c r="U495" s="1" t="s">
        <v>3040</v>
      </c>
      <c r="V495" s="1" t="s">
        <v>4253</v>
      </c>
      <c r="W495" s="1" t="s">
        <v>4252</v>
      </c>
      <c r="Y495" s="1">
        <v>42626.59915509259</v>
      </c>
      <c r="Z495" s="1">
        <v>44645</v>
      </c>
      <c r="AA495" s="1">
        <v>401768</v>
      </c>
      <c r="AB495" s="1">
        <v>44648.866030092591</v>
      </c>
      <c r="AC495" s="1" t="s">
        <v>4251</v>
      </c>
      <c r="AD495" s="1" t="s">
        <v>3041</v>
      </c>
      <c r="AE495" s="1">
        <v>4127</v>
      </c>
      <c r="AF495" s="1">
        <v>2</v>
      </c>
      <c r="AG495" s="1" t="s">
        <v>4250</v>
      </c>
      <c r="AH495" s="1" t="s">
        <v>3086</v>
      </c>
      <c r="AI495" s="1" t="s">
        <v>3087</v>
      </c>
      <c r="AJ495" s="1" t="s">
        <v>4249</v>
      </c>
      <c r="AK495" s="1" t="s">
        <v>3039</v>
      </c>
      <c r="AL495" s="1" t="s">
        <v>3009</v>
      </c>
      <c r="AM495" s="1" t="s">
        <v>735</v>
      </c>
      <c r="AX495" s="1" t="s">
        <v>4248</v>
      </c>
      <c r="AY495" s="1" t="s">
        <v>2995</v>
      </c>
      <c r="AZ495" s="1" t="s">
        <v>3005</v>
      </c>
      <c r="BA495" s="1">
        <v>602752.15886366996</v>
      </c>
      <c r="BB495" s="1">
        <v>5467173.0587051697</v>
      </c>
      <c r="BC495" s="1">
        <v>10</v>
      </c>
      <c r="BD495" s="1" t="s">
        <v>3082</v>
      </c>
      <c r="BE495" s="1">
        <v>1056.52</v>
      </c>
      <c r="BG495" s="1">
        <v>42266</v>
      </c>
      <c r="BN495" s="1" t="s">
        <v>3004</v>
      </c>
      <c r="BO495" s="1" t="s">
        <v>3578</v>
      </c>
      <c r="BP495" s="1" t="s">
        <v>1981</v>
      </c>
      <c r="BQ495" s="1" t="s">
        <v>4216</v>
      </c>
      <c r="BR495" s="1" t="s">
        <v>1616</v>
      </c>
      <c r="BS495" s="1" t="s">
        <v>4215</v>
      </c>
      <c r="BT495" s="1" t="s">
        <v>4214</v>
      </c>
      <c r="BV495" s="1" t="s">
        <v>2997</v>
      </c>
      <c r="BW495" s="1" t="s">
        <v>2031</v>
      </c>
      <c r="BX495" s="1" t="s">
        <v>4247</v>
      </c>
      <c r="BY495" s="1" t="s">
        <v>2995</v>
      </c>
      <c r="CB495" s="1" t="s">
        <v>4246</v>
      </c>
      <c r="CC495" s="1" t="s">
        <v>4245</v>
      </c>
      <c r="CD495" s="1" t="s">
        <v>2992</v>
      </c>
      <c r="CO495" s="1" t="s">
        <v>3117</v>
      </c>
      <c r="CP495" s="1" t="s">
        <v>4244</v>
      </c>
      <c r="CW495" s="1" t="s">
        <v>4243</v>
      </c>
      <c r="CX495" s="1" t="s">
        <v>4242</v>
      </c>
      <c r="CY495" s="1" t="s">
        <v>3879</v>
      </c>
      <c r="CZ495" s="1" t="s">
        <v>4017</v>
      </c>
    </row>
    <row r="496" spans="1:104" x14ac:dyDescent="0.2">
      <c r="A496" s="1">
        <f t="shared" si="36"/>
        <v>1054206.1499999999</v>
      </c>
      <c r="C496" s="1" t="str">
        <f t="shared" si="37"/>
        <v>OE</v>
      </c>
      <c r="D496" s="12">
        <f>INDEX(families!$A:$A,MATCH(E496,families!$B:$B,0))</f>
        <v>28</v>
      </c>
      <c r="E496" s="2" t="str">
        <f t="shared" si="38"/>
        <v>OE</v>
      </c>
      <c r="F496" s="1" t="str">
        <f>IF(_xlfn.SINGLE('~10 Other Crossings'!TypeCL)="WC","",_xlfn.CONCAT(UPPER(_xlfn.SINGLE(Description)),IF(ISBLANK(_xlfn.SINGLE(CrossingIdentifierDescription)),""," ["&amp;_xlfn.SINGLE(CrossingIdentifierDescription)&amp;"]")," (",_xlfn.SINGLE(PXID),")"))</f>
        <v>BC HYDRO O/H DISTRIBUTION [DISTRIBUTION] (U5475.0)</v>
      </c>
      <c r="G49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96" s="1" t="s">
        <v>4241</v>
      </c>
      <c r="N496" s="1">
        <v>1054206.1499999999</v>
      </c>
      <c r="O496" s="1" t="s">
        <v>3023</v>
      </c>
      <c r="P496" s="1" t="s">
        <v>4240</v>
      </c>
      <c r="Q496" s="1" t="s">
        <v>4239</v>
      </c>
      <c r="R496" s="1" t="s">
        <v>3020</v>
      </c>
      <c r="S496" s="1" t="s">
        <v>3019</v>
      </c>
      <c r="T496" s="1" t="s">
        <v>3093</v>
      </c>
      <c r="U496" s="1" t="s">
        <v>3092</v>
      </c>
      <c r="V496" s="1" t="s">
        <v>3091</v>
      </c>
      <c r="W496" s="1" t="s">
        <v>3090</v>
      </c>
      <c r="Y496" s="1">
        <v>43541.020289351851</v>
      </c>
      <c r="Z496" s="1">
        <v>44645</v>
      </c>
      <c r="AA496" s="1">
        <v>401768</v>
      </c>
      <c r="AB496" s="1">
        <v>44648.866041666668</v>
      </c>
      <c r="AC496" s="1" t="s">
        <v>4238</v>
      </c>
      <c r="AD496" s="1" t="s">
        <v>3056</v>
      </c>
      <c r="AE496" s="1">
        <v>5475</v>
      </c>
      <c r="AF496" s="1">
        <v>0</v>
      </c>
      <c r="AG496" s="1" t="s">
        <v>3088</v>
      </c>
      <c r="AH496" s="1" t="s">
        <v>3086</v>
      </c>
      <c r="AI496" s="1" t="s">
        <v>3011</v>
      </c>
      <c r="AK496" s="1" t="s">
        <v>3010</v>
      </c>
      <c r="AL496" s="1" t="s">
        <v>3009</v>
      </c>
      <c r="AM496" s="1" t="s">
        <v>3085</v>
      </c>
      <c r="AS496" s="1" t="s">
        <v>3006</v>
      </c>
      <c r="AT496" s="1" t="s">
        <v>1020</v>
      </c>
      <c r="AY496" s="1" t="s">
        <v>2995</v>
      </c>
      <c r="AZ496" s="1" t="s">
        <v>3005</v>
      </c>
      <c r="BA496" s="1">
        <v>602725.78449631005</v>
      </c>
      <c r="BB496" s="1">
        <v>5467152.4640037501</v>
      </c>
      <c r="BC496" s="1">
        <v>10</v>
      </c>
      <c r="BG496" s="1">
        <v>43449</v>
      </c>
      <c r="BN496" s="1" t="s">
        <v>3004</v>
      </c>
      <c r="BO496" s="1" t="s">
        <v>3578</v>
      </c>
      <c r="BP496" s="1" t="s">
        <v>1981</v>
      </c>
      <c r="BQ496" s="1" t="s">
        <v>4216</v>
      </c>
      <c r="BR496" s="1" t="s">
        <v>1616</v>
      </c>
      <c r="BS496" s="1" t="s">
        <v>4215</v>
      </c>
      <c r="BT496" s="1" t="s">
        <v>4139</v>
      </c>
      <c r="BV496" s="1" t="s">
        <v>2997</v>
      </c>
      <c r="BW496" s="1" t="s">
        <v>1020</v>
      </c>
      <c r="BX496" s="1" t="s">
        <v>3194</v>
      </c>
      <c r="BY496" s="1" t="s">
        <v>2995</v>
      </c>
      <c r="CB496" s="1" t="s">
        <v>3193</v>
      </c>
      <c r="CC496" s="1" t="s">
        <v>3192</v>
      </c>
      <c r="CD496" s="1" t="s">
        <v>3035</v>
      </c>
      <c r="CO496" s="1" t="s">
        <v>2991</v>
      </c>
      <c r="CP496" s="1" t="s">
        <v>4237</v>
      </c>
      <c r="CX496" s="1" t="s">
        <v>4233</v>
      </c>
      <c r="CZ496" s="1" t="s">
        <v>4012</v>
      </c>
    </row>
    <row r="497" spans="1:104" x14ac:dyDescent="0.2">
      <c r="A497" s="1">
        <f t="shared" si="36"/>
        <v>1054206.1499999999</v>
      </c>
      <c r="C497" s="1" t="str">
        <f t="shared" si="37"/>
        <v>OC</v>
      </c>
      <c r="D497" s="12">
        <f>INDEX(families!$A:$A,MATCH(E497,families!$B:$B,0))</f>
        <v>27</v>
      </c>
      <c r="E497" s="2" t="str">
        <f t="shared" si="38"/>
        <v>OC</v>
      </c>
      <c r="F497" s="1" t="str">
        <f>IF(_xlfn.SINGLE('~10 Other Crossings'!TypeCL)="WC","",_xlfn.CONCAT(UPPER(_xlfn.SINGLE(Description)),IF(ISBLANK(_xlfn.SINGLE(CrossingIdentifierDescription)),""," ["&amp;_xlfn.SINGLE(CrossingIdentifierDescription)&amp;"]")," (",_xlfn.SINGLE(PXID),")"))</f>
        <v>TELUS O/H COMMUNICATIONS CABLE [O/H COMMUNICATION CABLE] (U5571.0)</v>
      </c>
      <c r="G49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97" s="1" t="s">
        <v>4236</v>
      </c>
      <c r="N497" s="1">
        <v>1054206.1499999999</v>
      </c>
      <c r="O497" s="1" t="s">
        <v>3023</v>
      </c>
      <c r="P497" s="1" t="s">
        <v>3125</v>
      </c>
      <c r="Q497" s="1" t="s">
        <v>3124</v>
      </c>
      <c r="R497" s="1" t="s">
        <v>3020</v>
      </c>
      <c r="S497" s="1" t="s">
        <v>3019</v>
      </c>
      <c r="T497" s="1" t="s">
        <v>3093</v>
      </c>
      <c r="U497" s="1" t="s">
        <v>3104</v>
      </c>
      <c r="V497" s="1" t="s">
        <v>3103</v>
      </c>
      <c r="W497" s="1" t="s">
        <v>3102</v>
      </c>
      <c r="Y497" s="1">
        <v>43781.934155092589</v>
      </c>
      <c r="Z497" s="1">
        <v>44645</v>
      </c>
      <c r="AA497" s="1">
        <v>401768</v>
      </c>
      <c r="AB497" s="1">
        <v>44648.866053240738</v>
      </c>
      <c r="AC497" s="1" t="s">
        <v>4235</v>
      </c>
      <c r="AD497" s="1" t="s">
        <v>3056</v>
      </c>
      <c r="AE497" s="1">
        <v>5571</v>
      </c>
      <c r="AF497" s="1">
        <v>0</v>
      </c>
      <c r="AG497" s="1" t="s">
        <v>3104</v>
      </c>
      <c r="AH497" s="1" t="s">
        <v>3086</v>
      </c>
      <c r="AI497" s="1" t="s">
        <v>3011</v>
      </c>
      <c r="AK497" s="1" t="s">
        <v>3010</v>
      </c>
      <c r="AL497" s="1" t="s">
        <v>3009</v>
      </c>
      <c r="AM497" s="1" t="s">
        <v>3099</v>
      </c>
      <c r="AS497" s="1" t="s">
        <v>3006</v>
      </c>
      <c r="AT497" s="1" t="s">
        <v>1020</v>
      </c>
      <c r="AY497" s="1" t="s">
        <v>2995</v>
      </c>
      <c r="AZ497" s="1" t="s">
        <v>3005</v>
      </c>
      <c r="BA497" s="1">
        <v>602725.78449631005</v>
      </c>
      <c r="BB497" s="1">
        <v>5467152.4640037501</v>
      </c>
      <c r="BC497" s="1">
        <v>10</v>
      </c>
      <c r="BG497" s="1">
        <v>43449</v>
      </c>
      <c r="BN497" s="1" t="s">
        <v>3004</v>
      </c>
      <c r="BO497" s="1" t="s">
        <v>3578</v>
      </c>
      <c r="BP497" s="1" t="s">
        <v>1981</v>
      </c>
      <c r="BQ497" s="1" t="s">
        <v>4216</v>
      </c>
      <c r="BR497" s="1" t="s">
        <v>1616</v>
      </c>
      <c r="BS497" s="1" t="s">
        <v>4215</v>
      </c>
      <c r="BT497" s="1" t="s">
        <v>4139</v>
      </c>
      <c r="BV497" s="1" t="s">
        <v>2997</v>
      </c>
      <c r="BW497" s="1" t="s">
        <v>1020</v>
      </c>
      <c r="BX497" s="1" t="s">
        <v>3194</v>
      </c>
      <c r="BY497" s="1" t="s">
        <v>2995</v>
      </c>
      <c r="CB497" s="1" t="s">
        <v>3193</v>
      </c>
      <c r="CC497" s="1" t="s">
        <v>3192</v>
      </c>
      <c r="CD497" s="1" t="s">
        <v>3035</v>
      </c>
      <c r="CO497" s="1" t="s">
        <v>2991</v>
      </c>
      <c r="CP497" s="1" t="s">
        <v>4234</v>
      </c>
      <c r="CX497" s="1" t="s">
        <v>4233</v>
      </c>
      <c r="CZ497" s="1" t="s">
        <v>4225</v>
      </c>
    </row>
    <row r="498" spans="1:104" x14ac:dyDescent="0.2">
      <c r="A498" s="1">
        <f t="shared" si="36"/>
        <v>1054206.1499999999</v>
      </c>
      <c r="C498" s="1" t="str">
        <f t="shared" si="37"/>
        <v>OE</v>
      </c>
      <c r="D498" s="12">
        <f>INDEX(families!$A:$A,MATCH(E498,families!$B:$B,0))</f>
        <v>28</v>
      </c>
      <c r="E498" s="2" t="str">
        <f t="shared" si="38"/>
        <v>OE</v>
      </c>
      <c r="F498" s="1" t="str">
        <f>IF(_xlfn.SINGLE('~10 Other Crossings'!TypeCL)="WC","",_xlfn.CONCAT(UPPER(_xlfn.SINGLE(Description)),IF(ISBLANK(_xlfn.SINGLE(CrossingIdentifierDescription)),""," ["&amp;_xlfn.SINGLE(CrossingIdentifierDescription)&amp;"]")," (",_xlfn.SINGLE(PXID),")"))</f>
        <v>HUNTER CREEK HYDRO O/H DISTRIBUTION [DISTRIBUTION] (U7273.0)</v>
      </c>
      <c r="G49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98" s="1" t="s">
        <v>4232</v>
      </c>
      <c r="N498" s="1">
        <v>1054206.1499999999</v>
      </c>
      <c r="O498" s="1" t="s">
        <v>3023</v>
      </c>
      <c r="P498" s="1" t="s">
        <v>4005</v>
      </c>
      <c r="Q498" s="1" t="s">
        <v>4231</v>
      </c>
      <c r="R498" s="1" t="s">
        <v>3020</v>
      </c>
      <c r="S498" s="1" t="s">
        <v>3019</v>
      </c>
      <c r="T498" s="1" t="s">
        <v>3093</v>
      </c>
      <c r="U498" s="1" t="s">
        <v>3092</v>
      </c>
      <c r="V498" s="1" t="s">
        <v>4230</v>
      </c>
      <c r="W498" s="1" t="s">
        <v>4229</v>
      </c>
      <c r="Y498" s="1">
        <v>44236.972268518519</v>
      </c>
      <c r="Z498" s="1">
        <v>44645</v>
      </c>
      <c r="AA498" s="1">
        <v>401768</v>
      </c>
      <c r="AB498" s="1">
        <v>44648.866087962961</v>
      </c>
      <c r="AC498" s="1" t="s">
        <v>4228</v>
      </c>
      <c r="AD498" s="1" t="s">
        <v>3056</v>
      </c>
      <c r="AE498" s="1">
        <v>7273</v>
      </c>
      <c r="AF498" s="1">
        <v>0</v>
      </c>
      <c r="AG498" s="1" t="s">
        <v>3088</v>
      </c>
      <c r="AH498" s="1" t="s">
        <v>3086</v>
      </c>
      <c r="AI498" s="1" t="s">
        <v>3011</v>
      </c>
      <c r="AK498" s="1" t="s">
        <v>3010</v>
      </c>
      <c r="AL498" s="1" t="s">
        <v>3009</v>
      </c>
      <c r="AM498" s="1" t="s">
        <v>3085</v>
      </c>
      <c r="AS498" s="1" t="s">
        <v>3006</v>
      </c>
      <c r="AT498" s="1" t="s">
        <v>1020</v>
      </c>
      <c r="AY498" s="1" t="s">
        <v>2995</v>
      </c>
      <c r="AZ498" s="1" t="s">
        <v>3005</v>
      </c>
      <c r="BA498" s="1">
        <v>602725.78449631005</v>
      </c>
      <c r="BB498" s="1">
        <v>5467152.4640037501</v>
      </c>
      <c r="BC498" s="1">
        <v>10</v>
      </c>
      <c r="BG498" s="1">
        <v>43449</v>
      </c>
      <c r="BN498" s="1" t="s">
        <v>3004</v>
      </c>
      <c r="BO498" s="1" t="s">
        <v>3578</v>
      </c>
      <c r="BP498" s="1" t="s">
        <v>1981</v>
      </c>
      <c r="BQ498" s="1" t="s">
        <v>4216</v>
      </c>
      <c r="BR498" s="1" t="s">
        <v>1616</v>
      </c>
      <c r="BS498" s="1" t="s">
        <v>4215</v>
      </c>
      <c r="BT498" s="1" t="s">
        <v>4139</v>
      </c>
      <c r="BV498" s="1" t="s">
        <v>2997</v>
      </c>
      <c r="BW498" s="1" t="s">
        <v>1020</v>
      </c>
      <c r="BX498" s="1" t="s">
        <v>3194</v>
      </c>
      <c r="BY498" s="1" t="s">
        <v>2995</v>
      </c>
      <c r="CB498" s="1" t="s">
        <v>3193</v>
      </c>
      <c r="CC498" s="1" t="s">
        <v>3192</v>
      </c>
      <c r="CD498" s="1" t="s">
        <v>3035</v>
      </c>
      <c r="CO498" s="1" t="s">
        <v>2991</v>
      </c>
      <c r="CP498" s="1" t="s">
        <v>4227</v>
      </c>
      <c r="CX498" s="1" t="s">
        <v>4226</v>
      </c>
      <c r="CZ498" s="1" t="s">
        <v>4225</v>
      </c>
    </row>
    <row r="499" spans="1:104" x14ac:dyDescent="0.2">
      <c r="A499" s="1">
        <f t="shared" si="36"/>
        <v>1054231.8799999999</v>
      </c>
      <c r="C499" s="1" t="str">
        <f t="shared" si="37"/>
        <v>RD</v>
      </c>
      <c r="D499" s="12">
        <f>INDEX(families!$A:$A,MATCH(E499,families!$B:$B,0))</f>
        <v>31</v>
      </c>
      <c r="E499" s="2" t="str">
        <f t="shared" si="38"/>
        <v>RD</v>
      </c>
      <c r="F499" s="1" t="str">
        <f>IF(_xlfn.SINGLE('~10 Other Crossings'!TypeCL)="WC","",_xlfn.CONCAT(UPPER(_xlfn.SINGLE(Description)),IF(ISBLANK(_xlfn.SINGLE(CrossingIdentifierDescription)),""," ["&amp;_xlfn.SINGLE(CrossingIdentifierDescription)&amp;"]")," (",_xlfn.SINGLE(PXID),")"))</f>
        <v>TRAIL (T4128.1)</v>
      </c>
      <c r="G49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499" s="1" t="s">
        <v>4224</v>
      </c>
      <c r="N499" s="1">
        <v>1054231.8799999999</v>
      </c>
      <c r="O499" s="1" t="s">
        <v>3023</v>
      </c>
      <c r="P499" s="1" t="s">
        <v>4223</v>
      </c>
      <c r="Q499" s="1" t="s">
        <v>4222</v>
      </c>
      <c r="R499" s="1" t="s">
        <v>3020</v>
      </c>
      <c r="S499" s="1" t="s">
        <v>3019</v>
      </c>
      <c r="T499" s="1" t="s">
        <v>3093</v>
      </c>
      <c r="U499" s="1" t="s">
        <v>3311</v>
      </c>
      <c r="V499" s="1" t="s">
        <v>3311</v>
      </c>
      <c r="W499" s="1" t="s">
        <v>3310</v>
      </c>
      <c r="Y499" s="1">
        <v>42165.883981481478</v>
      </c>
      <c r="Z499" s="1">
        <v>44645</v>
      </c>
      <c r="AA499" s="1">
        <v>401768</v>
      </c>
      <c r="AB499" s="1">
        <v>44648.866018518522</v>
      </c>
      <c r="AC499" s="1" t="s">
        <v>4221</v>
      </c>
      <c r="AD499" s="1" t="s">
        <v>3041</v>
      </c>
      <c r="AE499" s="1">
        <v>4128</v>
      </c>
      <c r="AF499" s="1">
        <v>1</v>
      </c>
      <c r="AH499" s="1" t="s">
        <v>3086</v>
      </c>
      <c r="AI499" s="1" t="s">
        <v>3011</v>
      </c>
      <c r="AJ499" s="1" t="s">
        <v>3086</v>
      </c>
      <c r="AK499" s="1" t="s">
        <v>3039</v>
      </c>
      <c r="AL499" s="1" t="s">
        <v>3009</v>
      </c>
      <c r="AM499" s="1" t="s">
        <v>735</v>
      </c>
      <c r="AP499" s="1">
        <v>56</v>
      </c>
      <c r="AX499" s="1" t="s">
        <v>4220</v>
      </c>
      <c r="AY499" s="1" t="s">
        <v>2995</v>
      </c>
      <c r="AZ499" s="1" t="s">
        <v>3005</v>
      </c>
      <c r="BA499" s="1">
        <v>602705.25646563002</v>
      </c>
      <c r="BB499" s="1">
        <v>5467136.9489401896</v>
      </c>
      <c r="BC499" s="1">
        <v>10</v>
      </c>
      <c r="BD499" s="1" t="s">
        <v>3082</v>
      </c>
      <c r="BE499" s="1">
        <v>1056.58</v>
      </c>
      <c r="BG499" s="1">
        <v>42268</v>
      </c>
      <c r="BN499" s="1" t="s">
        <v>3004</v>
      </c>
      <c r="BO499" s="1" t="s">
        <v>3578</v>
      </c>
      <c r="BP499" s="1" t="s">
        <v>1981</v>
      </c>
      <c r="BQ499" s="1" t="s">
        <v>4216</v>
      </c>
      <c r="BR499" s="1" t="s">
        <v>1616</v>
      </c>
      <c r="BS499" s="1" t="s">
        <v>4215</v>
      </c>
      <c r="BT499" s="1" t="s">
        <v>4214</v>
      </c>
      <c r="BV499" s="1" t="s">
        <v>2997</v>
      </c>
      <c r="BW499" s="1" t="s">
        <v>1981</v>
      </c>
      <c r="BX499" s="1" t="s">
        <v>3306</v>
      </c>
      <c r="BY499" s="1" t="s">
        <v>2995</v>
      </c>
      <c r="CB499" s="1" t="s">
        <v>3287</v>
      </c>
      <c r="CC499" s="1" t="s">
        <v>3286</v>
      </c>
      <c r="CD499" s="1" t="s">
        <v>3050</v>
      </c>
      <c r="CO499" s="1" t="s">
        <v>3117</v>
      </c>
      <c r="CP499" s="1" t="s">
        <v>4219</v>
      </c>
      <c r="CW499" s="1" t="s">
        <v>4218</v>
      </c>
      <c r="CX499" s="1" t="s">
        <v>4217</v>
      </c>
      <c r="CY499" s="1" t="s">
        <v>3879</v>
      </c>
      <c r="CZ499" s="1" t="s">
        <v>3991</v>
      </c>
    </row>
    <row r="500" spans="1:104" x14ac:dyDescent="0.2">
      <c r="A500" s="1">
        <f t="shared" si="36"/>
        <v>1054625.24</v>
      </c>
      <c r="C500" s="1" t="str">
        <f t="shared" si="37"/>
        <v>OE</v>
      </c>
      <c r="D500" s="12">
        <f>INDEX(families!$A:$A,MATCH(E500,families!$B:$B,0))</f>
        <v>28</v>
      </c>
      <c r="E500" s="2" t="str">
        <f t="shared" si="38"/>
        <v>OE</v>
      </c>
      <c r="F500" s="1" t="str">
        <f>IF(_xlfn.SINGLE('~10 Other Crossings'!TypeCL)="WC","",_xlfn.CONCAT(UPPER(_xlfn.SINGLE(Description)),IF(ISBLANK(_xlfn.SINGLE(CrossingIdentifierDescription)),""," ["&amp;_xlfn.SINGLE(CrossingIdentifierDescription)&amp;"]")," (",_xlfn.SINGLE(PXID),")"))</f>
        <v>BC HYDRO O/H POWERLINE [DISTRIBUTION] (U4406.0)</v>
      </c>
      <c r="G50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00" s="1" t="s">
        <v>4213</v>
      </c>
      <c r="N500" s="1">
        <v>1054625.24</v>
      </c>
      <c r="O500" s="1" t="s">
        <v>3023</v>
      </c>
      <c r="P500" s="1" t="s">
        <v>4212</v>
      </c>
      <c r="Q500" s="1" t="s">
        <v>4211</v>
      </c>
      <c r="R500" s="1" t="s">
        <v>3020</v>
      </c>
      <c r="S500" s="1" t="s">
        <v>3019</v>
      </c>
      <c r="T500" s="1" t="s">
        <v>3093</v>
      </c>
      <c r="U500" s="1" t="s">
        <v>3092</v>
      </c>
      <c r="V500" s="1" t="s">
        <v>4210</v>
      </c>
      <c r="W500" s="1" t="s">
        <v>3090</v>
      </c>
      <c r="Y500" s="1">
        <v>44545.829398148147</v>
      </c>
      <c r="Z500" s="1">
        <v>44645</v>
      </c>
      <c r="AA500" s="1">
        <v>401768</v>
      </c>
      <c r="AB500" s="1">
        <v>44648.866099537037</v>
      </c>
      <c r="AC500" s="1" t="s">
        <v>4209</v>
      </c>
      <c r="AD500" s="1" t="s">
        <v>3056</v>
      </c>
      <c r="AE500" s="1">
        <v>4406</v>
      </c>
      <c r="AF500" s="1">
        <v>0</v>
      </c>
      <c r="AG500" s="1" t="s">
        <v>3088</v>
      </c>
      <c r="AI500" s="1" t="s">
        <v>3011</v>
      </c>
      <c r="AJ500" s="1" t="s">
        <v>3086</v>
      </c>
      <c r="AK500" s="1" t="s">
        <v>3010</v>
      </c>
      <c r="AL500" s="1" t="s">
        <v>3009</v>
      </c>
      <c r="AM500" s="1" t="s">
        <v>3085</v>
      </c>
      <c r="AS500" s="1" t="s">
        <v>3006</v>
      </c>
      <c r="AT500" s="1" t="s">
        <v>1020</v>
      </c>
      <c r="AY500" s="1" t="s">
        <v>2995</v>
      </c>
      <c r="AZ500" s="1" t="s">
        <v>3005</v>
      </c>
      <c r="BA500" s="1">
        <v>602412.65</v>
      </c>
      <c r="BB500" s="1">
        <v>5466877.9100000001</v>
      </c>
      <c r="BC500" s="1">
        <v>10</v>
      </c>
      <c r="BG500" s="1">
        <v>42661</v>
      </c>
      <c r="BN500" s="1" t="s">
        <v>3004</v>
      </c>
      <c r="BO500" s="1" t="s">
        <v>3578</v>
      </c>
      <c r="BP500" s="1" t="s">
        <v>1981</v>
      </c>
      <c r="BQ500" s="1" t="s">
        <v>4096</v>
      </c>
      <c r="BR500" s="1" t="s">
        <v>3081</v>
      </c>
      <c r="BS500" s="1" t="s">
        <v>4174</v>
      </c>
      <c r="BT500" s="1" t="s">
        <v>4173</v>
      </c>
      <c r="BV500" s="1" t="s">
        <v>2997</v>
      </c>
      <c r="BW500" s="1" t="s">
        <v>1020</v>
      </c>
      <c r="BX500" s="1" t="s">
        <v>3194</v>
      </c>
      <c r="BY500" s="1" t="s">
        <v>2995</v>
      </c>
      <c r="CB500" s="1" t="s">
        <v>3193</v>
      </c>
      <c r="CC500" s="1" t="s">
        <v>3192</v>
      </c>
      <c r="CD500" s="1" t="s">
        <v>3035</v>
      </c>
      <c r="CO500" s="1" t="s">
        <v>3318</v>
      </c>
      <c r="CP500" s="1" t="s">
        <v>4208</v>
      </c>
      <c r="CX500" s="1" t="s">
        <v>4200</v>
      </c>
      <c r="CY500" s="1" t="s">
        <v>3879</v>
      </c>
      <c r="CZ500" s="1" t="s">
        <v>3982</v>
      </c>
    </row>
    <row r="501" spans="1:104" x14ac:dyDescent="0.2">
      <c r="A501" s="1">
        <f t="shared" si="36"/>
        <v>1054625.24</v>
      </c>
      <c r="C501" s="1" t="str">
        <f t="shared" si="37"/>
        <v>OE</v>
      </c>
      <c r="D501" s="12">
        <f>INDEX(families!$A:$A,MATCH(E501,families!$B:$B,0))</f>
        <v>28</v>
      </c>
      <c r="E501" s="2" t="str">
        <f t="shared" si="38"/>
        <v>OE</v>
      </c>
      <c r="F501" s="1" t="str">
        <f>IF(_xlfn.SINGLE('~10 Other Crossings'!TypeCL)="WC","",_xlfn.CONCAT(UPPER(_xlfn.SINGLE(Description)),IF(ISBLANK(_xlfn.SINGLE(CrossingIdentifierDescription)),""," ["&amp;_xlfn.SINGLE(CrossingIdentifierDescription)&amp;"]")," (",_xlfn.SINGLE(PXID),")"))</f>
        <v>TELUS O/H POWERLINE [DISTRIBUTION] (U5735.0)</v>
      </c>
      <c r="G50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01" s="1" t="s">
        <v>4207</v>
      </c>
      <c r="N501" s="1">
        <v>1054625.24</v>
      </c>
      <c r="O501" s="1" t="s">
        <v>3023</v>
      </c>
      <c r="P501" s="1" t="s">
        <v>4206</v>
      </c>
      <c r="Q501" s="1" t="s">
        <v>4205</v>
      </c>
      <c r="R501" s="1" t="s">
        <v>3020</v>
      </c>
      <c r="S501" s="1" t="s">
        <v>3019</v>
      </c>
      <c r="T501" s="1" t="s">
        <v>3093</v>
      </c>
      <c r="U501" s="1" t="s">
        <v>3092</v>
      </c>
      <c r="V501" s="1" t="s">
        <v>4204</v>
      </c>
      <c r="W501" s="1" t="s">
        <v>4203</v>
      </c>
      <c r="Y501" s="1">
        <v>44545.832256944443</v>
      </c>
      <c r="Z501" s="1">
        <v>44645</v>
      </c>
      <c r="AA501" s="1">
        <v>401768</v>
      </c>
      <c r="AB501" s="1">
        <v>44648.866099537037</v>
      </c>
      <c r="AC501" s="1" t="s">
        <v>4202</v>
      </c>
      <c r="AD501" s="1" t="s">
        <v>3056</v>
      </c>
      <c r="AE501" s="1">
        <v>5735</v>
      </c>
      <c r="AF501" s="1">
        <v>0</v>
      </c>
      <c r="AG501" s="1" t="s">
        <v>3088</v>
      </c>
      <c r="AI501" s="1" t="s">
        <v>3011</v>
      </c>
      <c r="AJ501" s="1" t="s">
        <v>3086</v>
      </c>
      <c r="AK501" s="1" t="s">
        <v>3010</v>
      </c>
      <c r="AL501" s="1" t="s">
        <v>3009</v>
      </c>
      <c r="AM501" s="1" t="s">
        <v>3085</v>
      </c>
      <c r="AT501" s="1" t="s">
        <v>1020</v>
      </c>
      <c r="AY501" s="1" t="s">
        <v>2995</v>
      </c>
      <c r="AZ501" s="1" t="s">
        <v>3005</v>
      </c>
      <c r="BA501" s="1">
        <v>602412.65</v>
      </c>
      <c r="BB501" s="1">
        <v>5466877.9100000001</v>
      </c>
      <c r="BC501" s="1">
        <v>10</v>
      </c>
      <c r="BG501" s="1">
        <v>42661</v>
      </c>
      <c r="BN501" s="1" t="s">
        <v>3004</v>
      </c>
      <c r="BO501" s="1" t="s">
        <v>3578</v>
      </c>
      <c r="BP501" s="1" t="s">
        <v>1981</v>
      </c>
      <c r="BQ501" s="1" t="s">
        <v>4096</v>
      </c>
      <c r="BR501" s="1" t="s">
        <v>3081</v>
      </c>
      <c r="BS501" s="1" t="s">
        <v>4174</v>
      </c>
      <c r="BT501" s="1" t="s">
        <v>4173</v>
      </c>
      <c r="BV501" s="1" t="s">
        <v>2997</v>
      </c>
      <c r="BW501" s="1" t="s">
        <v>1020</v>
      </c>
      <c r="BX501" s="1" t="s">
        <v>3194</v>
      </c>
      <c r="BY501" s="1" t="s">
        <v>2995</v>
      </c>
      <c r="CB501" s="1" t="s">
        <v>3193</v>
      </c>
      <c r="CC501" s="1" t="s">
        <v>3192</v>
      </c>
      <c r="CD501" s="1" t="s">
        <v>3035</v>
      </c>
      <c r="CO501" s="1" t="s">
        <v>3318</v>
      </c>
      <c r="CP501" s="1" t="s">
        <v>4201</v>
      </c>
      <c r="CX501" s="1" t="s">
        <v>4200</v>
      </c>
      <c r="CY501" s="1" t="s">
        <v>3879</v>
      </c>
      <c r="CZ501" s="1" t="s">
        <v>3977</v>
      </c>
    </row>
    <row r="502" spans="1:104" x14ac:dyDescent="0.2">
      <c r="A502" s="1">
        <f t="shared" si="36"/>
        <v>1054731.1299999999</v>
      </c>
      <c r="C502" s="1" t="str">
        <f t="shared" si="37"/>
        <v>RD</v>
      </c>
      <c r="D502" s="12">
        <f>INDEX(families!$A:$A,MATCH(E502,families!$B:$B,0))</f>
        <v>31</v>
      </c>
      <c r="E502" s="2" t="str">
        <f t="shared" si="38"/>
        <v>RD</v>
      </c>
      <c r="F502" s="1" t="str">
        <f>IF(_xlfn.SINGLE('~10 Other Crossings'!TypeCL)="WC","",_xlfn.CONCAT(UPPER(_xlfn.SINGLE(Description)),IF(ISBLANK(_xlfn.SINGLE(CrossingIdentifierDescription)),""," ["&amp;_xlfn.SINGLE(CrossingIdentifierDescription)&amp;"]")," (",_xlfn.SINGLE(PXID),")"))</f>
        <v>ROAD (T4129.1)</v>
      </c>
      <c r="G50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02" s="1" t="s">
        <v>4199</v>
      </c>
      <c r="N502" s="1">
        <v>1054731.1299999999</v>
      </c>
      <c r="O502" s="1" t="s">
        <v>3023</v>
      </c>
      <c r="P502" s="1" t="s">
        <v>3251</v>
      </c>
      <c r="Q502" s="1" t="s">
        <v>3238</v>
      </c>
      <c r="R502" s="1" t="s">
        <v>3020</v>
      </c>
      <c r="S502" s="1" t="s">
        <v>3019</v>
      </c>
      <c r="T502" s="1" t="s">
        <v>3093</v>
      </c>
      <c r="U502" s="1" t="s">
        <v>3040</v>
      </c>
      <c r="V502" s="1" t="s">
        <v>3040</v>
      </c>
      <c r="W502" s="1" t="s">
        <v>4177</v>
      </c>
      <c r="Y502" s="1">
        <v>42165.883981481478</v>
      </c>
      <c r="Z502" s="1">
        <v>44645</v>
      </c>
      <c r="AA502" s="1">
        <v>401768</v>
      </c>
      <c r="AB502" s="1">
        <v>44648.866018518522</v>
      </c>
      <c r="AC502" s="1" t="s">
        <v>4198</v>
      </c>
      <c r="AD502" s="1" t="s">
        <v>3041</v>
      </c>
      <c r="AE502" s="1">
        <v>4129</v>
      </c>
      <c r="AF502" s="1">
        <v>1</v>
      </c>
      <c r="AH502" s="1" t="s">
        <v>3086</v>
      </c>
      <c r="AI502" s="1" t="s">
        <v>3011</v>
      </c>
      <c r="AJ502" s="1" t="s">
        <v>3086</v>
      </c>
      <c r="AK502" s="1" t="s">
        <v>3039</v>
      </c>
      <c r="AL502" s="1" t="s">
        <v>3009</v>
      </c>
      <c r="AM502" s="1" t="s">
        <v>735</v>
      </c>
      <c r="AX502" s="1" t="s">
        <v>4197</v>
      </c>
      <c r="AY502" s="1" t="s">
        <v>2995</v>
      </c>
      <c r="AZ502" s="1" t="s">
        <v>3005</v>
      </c>
      <c r="BA502" s="1">
        <v>602350.11080554</v>
      </c>
      <c r="BB502" s="1">
        <v>5466792.4508064603</v>
      </c>
      <c r="BC502" s="1">
        <v>10</v>
      </c>
      <c r="BD502" s="1" t="s">
        <v>3082</v>
      </c>
      <c r="BE502" s="1">
        <v>1057.07</v>
      </c>
      <c r="BG502" s="1">
        <v>42268</v>
      </c>
      <c r="BN502" s="1" t="s">
        <v>3004</v>
      </c>
      <c r="BO502" s="1" t="s">
        <v>3578</v>
      </c>
      <c r="BP502" s="1" t="s">
        <v>1981</v>
      </c>
      <c r="BQ502" s="1" t="s">
        <v>4096</v>
      </c>
      <c r="BR502" s="1" t="s">
        <v>3000</v>
      </c>
      <c r="BS502" s="1" t="s">
        <v>4174</v>
      </c>
      <c r="BT502" s="1" t="s">
        <v>4173</v>
      </c>
      <c r="BV502" s="1" t="s">
        <v>2997</v>
      </c>
      <c r="BW502" s="1" t="s">
        <v>3002</v>
      </c>
      <c r="BX502" s="1" t="s">
        <v>3038</v>
      </c>
      <c r="BY502" s="1" t="s">
        <v>2995</v>
      </c>
      <c r="CB502" s="1" t="s">
        <v>3037</v>
      </c>
      <c r="CC502" s="1" t="s">
        <v>3036</v>
      </c>
      <c r="CD502" s="1" t="s">
        <v>3035</v>
      </c>
      <c r="CO502" s="1" t="s">
        <v>3065</v>
      </c>
      <c r="CP502" s="1" t="s">
        <v>4196</v>
      </c>
      <c r="CW502" s="1" t="s">
        <v>4171</v>
      </c>
      <c r="CX502" s="1" t="s">
        <v>4170</v>
      </c>
      <c r="CY502" s="1" t="s">
        <v>3879</v>
      </c>
      <c r="CZ502" s="1" t="s">
        <v>3972</v>
      </c>
    </row>
    <row r="503" spans="1:104" x14ac:dyDescent="0.2">
      <c r="A503" s="1">
        <f t="shared" si="36"/>
        <v>1054771.1399999999</v>
      </c>
      <c r="C503" s="1" t="str">
        <f t="shared" si="37"/>
        <v>OE</v>
      </c>
      <c r="D503" s="12">
        <f>INDEX(families!$A:$A,MATCH(E503,families!$B:$B,0))</f>
        <v>28</v>
      </c>
      <c r="E503" s="2" t="str">
        <f t="shared" si="38"/>
        <v>OE</v>
      </c>
      <c r="F503" s="1" t="str">
        <f>IF(_xlfn.SINGLE('~10 Other Crossings'!TypeCL)="WC","",_xlfn.CONCAT(UPPER(_xlfn.SINGLE(Description)),IF(ISBLANK(_xlfn.SINGLE(CrossingIdentifierDescription)),""," ["&amp;_xlfn.SINGLE(CrossingIdentifierDescription)&amp;"]")," (",_xlfn.SINGLE(PXID),")"))</f>
        <v>BC HYDRO O/H DISTRIBUTION [DISTRIBUTION] (U4407.0)</v>
      </c>
      <c r="G50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03" s="1" t="s">
        <v>4195</v>
      </c>
      <c r="N503" s="1">
        <v>1054771.1399999999</v>
      </c>
      <c r="O503" s="1" t="s">
        <v>3023</v>
      </c>
      <c r="P503" s="1" t="s">
        <v>4194</v>
      </c>
      <c r="Q503" s="1" t="s">
        <v>4193</v>
      </c>
      <c r="R503" s="1" t="s">
        <v>3020</v>
      </c>
      <c r="S503" s="1" t="s">
        <v>3019</v>
      </c>
      <c r="T503" s="1" t="s">
        <v>3093</v>
      </c>
      <c r="U503" s="1" t="s">
        <v>3092</v>
      </c>
      <c r="V503" s="1" t="s">
        <v>3091</v>
      </c>
      <c r="W503" s="1" t="s">
        <v>3090</v>
      </c>
      <c r="Y503" s="1">
        <v>42333.896273148152</v>
      </c>
      <c r="Z503" s="1">
        <v>44645</v>
      </c>
      <c r="AA503" s="1">
        <v>401768</v>
      </c>
      <c r="AB503" s="1">
        <v>44648.866018518522</v>
      </c>
      <c r="AC503" s="1" t="s">
        <v>4192</v>
      </c>
      <c r="AD503" s="1" t="s">
        <v>3056</v>
      </c>
      <c r="AE503" s="1">
        <v>4407</v>
      </c>
      <c r="AF503" s="1">
        <v>0</v>
      </c>
      <c r="AG503" s="1" t="s">
        <v>3088</v>
      </c>
      <c r="AH503" s="1" t="s">
        <v>3086</v>
      </c>
      <c r="AI503" s="1" t="s">
        <v>3011</v>
      </c>
      <c r="AJ503" s="1" t="s">
        <v>3086</v>
      </c>
      <c r="AK503" s="1" t="s">
        <v>3010</v>
      </c>
      <c r="AL503" s="1" t="s">
        <v>3009</v>
      </c>
      <c r="AM503" s="1" t="s">
        <v>3085</v>
      </c>
      <c r="AS503" s="1" t="s">
        <v>3006</v>
      </c>
      <c r="AT503" s="1" t="s">
        <v>1020</v>
      </c>
      <c r="AX503" s="1" t="s">
        <v>4191</v>
      </c>
      <c r="AY503" s="1" t="s">
        <v>2995</v>
      </c>
      <c r="AZ503" s="1" t="s">
        <v>3005</v>
      </c>
      <c r="BA503" s="1">
        <v>602326.48995703005</v>
      </c>
      <c r="BB503" s="1">
        <v>5466760.1589925503</v>
      </c>
      <c r="BC503" s="1">
        <v>10</v>
      </c>
      <c r="BG503" s="1">
        <v>42661</v>
      </c>
      <c r="BN503" s="1" t="s">
        <v>3004</v>
      </c>
      <c r="BO503" s="1" t="s">
        <v>3578</v>
      </c>
      <c r="BP503" s="1" t="s">
        <v>1981</v>
      </c>
      <c r="BQ503" s="1" t="s">
        <v>4096</v>
      </c>
      <c r="BR503" s="1" t="s">
        <v>3000</v>
      </c>
      <c r="BS503" s="1" t="s">
        <v>4174</v>
      </c>
      <c r="BT503" s="1" t="s">
        <v>4173</v>
      </c>
      <c r="BV503" s="1" t="s">
        <v>2997</v>
      </c>
      <c r="BW503" s="1" t="s">
        <v>1020</v>
      </c>
      <c r="BX503" s="1" t="s">
        <v>3194</v>
      </c>
      <c r="BY503" s="1" t="s">
        <v>2995</v>
      </c>
      <c r="CB503" s="1" t="s">
        <v>3193</v>
      </c>
      <c r="CC503" s="1" t="s">
        <v>3192</v>
      </c>
      <c r="CD503" s="1" t="s">
        <v>3035</v>
      </c>
      <c r="CO503" s="1" t="s">
        <v>2991</v>
      </c>
      <c r="CP503" s="1" t="s">
        <v>4190</v>
      </c>
      <c r="CW503" s="1" t="s">
        <v>4189</v>
      </c>
      <c r="CX503" s="1" t="s">
        <v>4183</v>
      </c>
      <c r="CY503" s="1" t="s">
        <v>3879</v>
      </c>
      <c r="CZ503" s="1" t="s">
        <v>3962</v>
      </c>
    </row>
    <row r="504" spans="1:104" x14ac:dyDescent="0.2">
      <c r="A504" s="1">
        <f t="shared" si="36"/>
        <v>1054771.1399999999</v>
      </c>
      <c r="C504" s="1" t="str">
        <f t="shared" si="37"/>
        <v>OC</v>
      </c>
      <c r="D504" s="12">
        <f>INDEX(families!$A:$A,MATCH(E504,families!$B:$B,0))</f>
        <v>27</v>
      </c>
      <c r="E504" s="2" t="str">
        <f t="shared" si="38"/>
        <v>OC</v>
      </c>
      <c r="F504" s="1" t="str">
        <f>IF(_xlfn.SINGLE('~10 Other Crossings'!TypeCL)="WC","",_xlfn.CONCAT(UPPER(_xlfn.SINGLE(Description)),IF(ISBLANK(_xlfn.SINGLE(CrossingIdentifierDescription)),""," ["&amp;_xlfn.SINGLE(CrossingIdentifierDescription)&amp;"]")," (",_xlfn.SINGLE(PXID),")"))</f>
        <v>TELUS O/H COMMUNICATIONS CABLE [O/H COMMUNICATION CABLE] (U5339.0)</v>
      </c>
      <c r="G50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04" s="1" t="s">
        <v>4188</v>
      </c>
      <c r="N504" s="1">
        <v>1054771.1399999999</v>
      </c>
      <c r="O504" s="1" t="s">
        <v>3023</v>
      </c>
      <c r="P504" s="1" t="s">
        <v>4187</v>
      </c>
      <c r="Q504" s="1" t="s">
        <v>4186</v>
      </c>
      <c r="R504" s="1" t="s">
        <v>3020</v>
      </c>
      <c r="S504" s="1" t="s">
        <v>3019</v>
      </c>
      <c r="T504" s="1" t="s">
        <v>3093</v>
      </c>
      <c r="U504" s="1" t="s">
        <v>3104</v>
      </c>
      <c r="V504" s="1" t="s">
        <v>3103</v>
      </c>
      <c r="W504" s="1" t="s">
        <v>3102</v>
      </c>
      <c r="Y504" s="1">
        <v>43195.712858796294</v>
      </c>
      <c r="Z504" s="1">
        <v>44645</v>
      </c>
      <c r="AA504" s="1">
        <v>401768</v>
      </c>
      <c r="AB504" s="1">
        <v>44648.866030092591</v>
      </c>
      <c r="AC504" s="1" t="s">
        <v>4185</v>
      </c>
      <c r="AD504" s="1" t="s">
        <v>3056</v>
      </c>
      <c r="AE504" s="1">
        <v>5339</v>
      </c>
      <c r="AF504" s="1">
        <v>0</v>
      </c>
      <c r="AG504" s="1" t="s">
        <v>3104</v>
      </c>
      <c r="AH504" s="1" t="s">
        <v>3086</v>
      </c>
      <c r="AI504" s="1" t="s">
        <v>3011</v>
      </c>
      <c r="AJ504" s="1" t="s">
        <v>3086</v>
      </c>
      <c r="AK504" s="1" t="s">
        <v>3010</v>
      </c>
      <c r="AL504" s="1" t="s">
        <v>3009</v>
      </c>
      <c r="AM504" s="1" t="s">
        <v>3099</v>
      </c>
      <c r="AS504" s="1" t="s">
        <v>3006</v>
      </c>
      <c r="AT504" s="1" t="s">
        <v>1020</v>
      </c>
      <c r="AY504" s="1" t="s">
        <v>2995</v>
      </c>
      <c r="AZ504" s="1" t="s">
        <v>3005</v>
      </c>
      <c r="BA504" s="1">
        <v>602326.48995703005</v>
      </c>
      <c r="BB504" s="1">
        <v>5466760.1589925503</v>
      </c>
      <c r="BC504" s="1">
        <v>10</v>
      </c>
      <c r="BN504" s="1" t="s">
        <v>3004</v>
      </c>
      <c r="BO504" s="1" t="s">
        <v>3578</v>
      </c>
      <c r="BP504" s="1" t="s">
        <v>1981</v>
      </c>
      <c r="BQ504" s="1" t="s">
        <v>4096</v>
      </c>
      <c r="BR504" s="1" t="s">
        <v>3000</v>
      </c>
      <c r="BS504" s="1" t="s">
        <v>4174</v>
      </c>
      <c r="BT504" s="1" t="s">
        <v>4173</v>
      </c>
      <c r="BV504" s="1" t="s">
        <v>2997</v>
      </c>
      <c r="BW504" s="1" t="s">
        <v>1020</v>
      </c>
      <c r="BX504" s="1" t="s">
        <v>3194</v>
      </c>
      <c r="BY504" s="1" t="s">
        <v>2995</v>
      </c>
      <c r="CB504" s="1" t="s">
        <v>3193</v>
      </c>
      <c r="CC504" s="1" t="s">
        <v>3192</v>
      </c>
      <c r="CD504" s="1" t="s">
        <v>3035</v>
      </c>
      <c r="CO504" s="1" t="s">
        <v>2991</v>
      </c>
      <c r="CP504" s="1" t="s">
        <v>4184</v>
      </c>
      <c r="CX504" s="1" t="s">
        <v>4183</v>
      </c>
      <c r="CY504" s="1" t="s">
        <v>3879</v>
      </c>
      <c r="CZ504" s="1" t="s">
        <v>3952</v>
      </c>
    </row>
    <row r="505" spans="1:104" x14ac:dyDescent="0.2">
      <c r="A505" s="1">
        <f t="shared" si="36"/>
        <v>1054819.6599999999</v>
      </c>
      <c r="C505" s="1" t="str">
        <f t="shared" si="37"/>
        <v>RD</v>
      </c>
      <c r="D505" s="12">
        <f>INDEX(families!$A:$A,MATCH(E505,families!$B:$B,0))</f>
        <v>31</v>
      </c>
      <c r="E505" s="2" t="str">
        <f t="shared" si="38"/>
        <v>RD</v>
      </c>
      <c r="F505" s="1" t="str">
        <f>IF(_xlfn.SINGLE('~10 Other Crossings'!TypeCL)="WC","",_xlfn.CONCAT(UPPER(_xlfn.SINGLE(Description)),IF(ISBLANK(_xlfn.SINGLE(CrossingIdentifierDescription)),""," ["&amp;_xlfn.SINGLE(CrossingIdentifierDescription)&amp;"]")," (",_xlfn.SINGLE(PXID),")"))</f>
        <v>ROAD (T4236.0)</v>
      </c>
      <c r="G50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05" s="1" t="s">
        <v>4182</v>
      </c>
      <c r="N505" s="1">
        <v>1054819.6599999999</v>
      </c>
      <c r="O505" s="1" t="s">
        <v>3023</v>
      </c>
      <c r="P505" s="1" t="s">
        <v>3251</v>
      </c>
      <c r="Q505" s="1" t="s">
        <v>3238</v>
      </c>
      <c r="R505" s="1" t="s">
        <v>3020</v>
      </c>
      <c r="S505" s="1" t="s">
        <v>3019</v>
      </c>
      <c r="T505" s="1" t="s">
        <v>3093</v>
      </c>
      <c r="U505" s="1" t="s">
        <v>3040</v>
      </c>
      <c r="V505" s="1" t="s">
        <v>3040</v>
      </c>
      <c r="W505" s="1" t="s">
        <v>4177</v>
      </c>
      <c r="Y505" s="1">
        <v>42165.883981481478</v>
      </c>
      <c r="Z505" s="1">
        <v>44645</v>
      </c>
      <c r="AA505" s="1">
        <v>401768</v>
      </c>
      <c r="AB505" s="1">
        <v>44648.866018518522</v>
      </c>
      <c r="AC505" s="1" t="s">
        <v>4181</v>
      </c>
      <c r="AD505" s="1" t="s">
        <v>3041</v>
      </c>
      <c r="AE505" s="1">
        <v>4236</v>
      </c>
      <c r="AF505" s="1">
        <v>0</v>
      </c>
      <c r="AH505" s="1" t="s">
        <v>3086</v>
      </c>
      <c r="AI505" s="1" t="s">
        <v>3011</v>
      </c>
      <c r="AJ505" s="1" t="s">
        <v>3086</v>
      </c>
      <c r="AK505" s="1" t="s">
        <v>3039</v>
      </c>
      <c r="AL505" s="1" t="s">
        <v>3009</v>
      </c>
      <c r="AM505" s="1" t="s">
        <v>735</v>
      </c>
      <c r="AX505" s="1" t="s">
        <v>4180</v>
      </c>
      <c r="AY505" s="1" t="s">
        <v>2995</v>
      </c>
      <c r="AZ505" s="1" t="s">
        <v>3005</v>
      </c>
      <c r="BA505" s="1">
        <v>602297.82592085004</v>
      </c>
      <c r="BB505" s="1">
        <v>5466721.0095909201</v>
      </c>
      <c r="BC505" s="1">
        <v>10</v>
      </c>
      <c r="BG505" s="1">
        <v>42268</v>
      </c>
      <c r="BN505" s="1" t="s">
        <v>3004</v>
      </c>
      <c r="BO505" s="1" t="s">
        <v>3578</v>
      </c>
      <c r="BP505" s="1" t="s">
        <v>1981</v>
      </c>
      <c r="BQ505" s="1" t="s">
        <v>4096</v>
      </c>
      <c r="BR505" s="1" t="s">
        <v>3000</v>
      </c>
      <c r="BS505" s="1" t="s">
        <v>4174</v>
      </c>
      <c r="BT505" s="1" t="s">
        <v>4173</v>
      </c>
      <c r="BV505" s="1" t="s">
        <v>2997</v>
      </c>
      <c r="BW505" s="1" t="s">
        <v>3002</v>
      </c>
      <c r="BX505" s="1" t="s">
        <v>3038</v>
      </c>
      <c r="BY505" s="1" t="s">
        <v>2995</v>
      </c>
      <c r="CB505" s="1" t="s">
        <v>3037</v>
      </c>
      <c r="CC505" s="1" t="s">
        <v>3036</v>
      </c>
      <c r="CD505" s="1" t="s">
        <v>3035</v>
      </c>
      <c r="CO505" s="1" t="s">
        <v>3065</v>
      </c>
      <c r="CP505" s="1" t="s">
        <v>4179</v>
      </c>
      <c r="CW505" s="1" t="s">
        <v>4171</v>
      </c>
      <c r="CX505" s="1" t="s">
        <v>4170</v>
      </c>
      <c r="CY505" s="1" t="s">
        <v>3879</v>
      </c>
      <c r="CZ505" s="1" t="s">
        <v>3943</v>
      </c>
    </row>
    <row r="506" spans="1:104" x14ac:dyDescent="0.2">
      <c r="A506" s="1">
        <f t="shared" si="36"/>
        <v>1054912.1399999999</v>
      </c>
      <c r="C506" s="1" t="str">
        <f t="shared" si="37"/>
        <v>RD</v>
      </c>
      <c r="D506" s="12">
        <f>INDEX(families!$A:$A,MATCH(E506,families!$B:$B,0))</f>
        <v>31</v>
      </c>
      <c r="E506" s="2" t="str">
        <f t="shared" si="38"/>
        <v>RD</v>
      </c>
      <c r="F506" s="1" t="str">
        <f>IF(_xlfn.SINGLE('~10 Other Crossings'!TypeCL)="WC","",_xlfn.CONCAT(UPPER(_xlfn.SINGLE(Description)),IF(ISBLANK(_xlfn.SINGLE(CrossingIdentifierDescription)),""," ["&amp;_xlfn.SINGLE(CrossingIdentifierDescription)&amp;"]")," (",_xlfn.SINGLE(PXID),")"))</f>
        <v>ROAD (T4239.0)</v>
      </c>
      <c r="G50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06" s="1" t="s">
        <v>4178</v>
      </c>
      <c r="N506" s="1">
        <v>1054912.1399999999</v>
      </c>
      <c r="O506" s="1" t="s">
        <v>3023</v>
      </c>
      <c r="P506" s="1" t="s">
        <v>3251</v>
      </c>
      <c r="Q506" s="1" t="s">
        <v>3238</v>
      </c>
      <c r="R506" s="1" t="s">
        <v>3020</v>
      </c>
      <c r="S506" s="1" t="s">
        <v>3019</v>
      </c>
      <c r="T506" s="1" t="s">
        <v>3093</v>
      </c>
      <c r="U506" s="1" t="s">
        <v>3040</v>
      </c>
      <c r="V506" s="1" t="s">
        <v>3040</v>
      </c>
      <c r="W506" s="1" t="s">
        <v>4177</v>
      </c>
      <c r="Y506" s="1">
        <v>42165.883981481478</v>
      </c>
      <c r="Z506" s="1">
        <v>44645</v>
      </c>
      <c r="AA506" s="1">
        <v>401768</v>
      </c>
      <c r="AB506" s="1">
        <v>44648.866018518522</v>
      </c>
      <c r="AC506" s="1" t="s">
        <v>4176</v>
      </c>
      <c r="AD506" s="1" t="s">
        <v>3041</v>
      </c>
      <c r="AE506" s="1">
        <v>4239</v>
      </c>
      <c r="AF506" s="1">
        <v>0</v>
      </c>
      <c r="AH506" s="1" t="s">
        <v>3086</v>
      </c>
      <c r="AI506" s="1" t="s">
        <v>3011</v>
      </c>
      <c r="AJ506" s="1" t="s">
        <v>3086</v>
      </c>
      <c r="AK506" s="1" t="s">
        <v>3039</v>
      </c>
      <c r="AL506" s="1" t="s">
        <v>3009</v>
      </c>
      <c r="AM506" s="1" t="s">
        <v>735</v>
      </c>
      <c r="AX506" s="1" t="s">
        <v>4175</v>
      </c>
      <c r="AY506" s="1" t="s">
        <v>2995</v>
      </c>
      <c r="AZ506" s="1" t="s">
        <v>3005</v>
      </c>
      <c r="BA506" s="1">
        <v>602243.20927403006</v>
      </c>
      <c r="BB506" s="1">
        <v>5466646.3824568801</v>
      </c>
      <c r="BC506" s="1">
        <v>10</v>
      </c>
      <c r="BG506" s="1">
        <v>42268</v>
      </c>
      <c r="BN506" s="1" t="s">
        <v>3004</v>
      </c>
      <c r="BO506" s="1" t="s">
        <v>3578</v>
      </c>
      <c r="BP506" s="1" t="s">
        <v>1981</v>
      </c>
      <c r="BQ506" s="1" t="s">
        <v>4096</v>
      </c>
      <c r="BR506" s="1" t="s">
        <v>3000</v>
      </c>
      <c r="BS506" s="1" t="s">
        <v>4174</v>
      </c>
      <c r="BT506" s="1" t="s">
        <v>4173</v>
      </c>
      <c r="BV506" s="1" t="s">
        <v>2997</v>
      </c>
      <c r="BW506" s="1" t="s">
        <v>3002</v>
      </c>
      <c r="BX506" s="1" t="s">
        <v>3038</v>
      </c>
      <c r="BY506" s="1" t="s">
        <v>2995</v>
      </c>
      <c r="CB506" s="1" t="s">
        <v>3037</v>
      </c>
      <c r="CC506" s="1" t="s">
        <v>3036</v>
      </c>
      <c r="CD506" s="1" t="s">
        <v>3035</v>
      </c>
      <c r="CO506" s="1" t="s">
        <v>3065</v>
      </c>
      <c r="CP506" s="1" t="s">
        <v>4172</v>
      </c>
      <c r="CW506" s="1" t="s">
        <v>4171</v>
      </c>
      <c r="CX506" s="1" t="s">
        <v>4170</v>
      </c>
      <c r="CY506" s="1" t="s">
        <v>3879</v>
      </c>
      <c r="CZ506" s="1" t="s">
        <v>3936</v>
      </c>
    </row>
    <row r="507" spans="1:104" x14ac:dyDescent="0.2">
      <c r="A507" s="1">
        <f t="shared" si="36"/>
        <v>1054956.51</v>
      </c>
      <c r="C507" s="1" t="str">
        <f t="shared" si="37"/>
        <v>RD</v>
      </c>
      <c r="D507" s="12">
        <f>INDEX(families!$A:$A,MATCH(E507,families!$B:$B,0))</f>
        <v>31</v>
      </c>
      <c r="E507" s="2" t="str">
        <f t="shared" si="38"/>
        <v>RD</v>
      </c>
      <c r="F507" s="1" t="str">
        <f>IF(_xlfn.SINGLE('~10 Other Crossings'!TypeCL)="WC","",_xlfn.CONCAT(UPPER(_xlfn.SINGLE(Description)),IF(ISBLANK(_xlfn.SINGLE(CrossingIdentifierDescription)),""," ["&amp;_xlfn.SINGLE(CrossingIdentifierDescription)&amp;"]")," (",_xlfn.SINGLE(PXID),")"))</f>
        <v>ROAD (T4130.1)</v>
      </c>
      <c r="G50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07" s="1" t="s">
        <v>4169</v>
      </c>
      <c r="N507" s="1">
        <v>1054956.51</v>
      </c>
      <c r="O507" s="1" t="s">
        <v>3023</v>
      </c>
      <c r="P507" s="1" t="s">
        <v>3251</v>
      </c>
      <c r="Q507" s="1" t="s">
        <v>3942</v>
      </c>
      <c r="R507" s="1" t="s">
        <v>3020</v>
      </c>
      <c r="S507" s="1" t="s">
        <v>3019</v>
      </c>
      <c r="T507" s="1" t="s">
        <v>3093</v>
      </c>
      <c r="U507" s="1" t="s">
        <v>3040</v>
      </c>
      <c r="V507" s="1" t="s">
        <v>3040</v>
      </c>
      <c r="W507" s="1" t="s">
        <v>4168</v>
      </c>
      <c r="Y507" s="1">
        <v>42165.883981481478</v>
      </c>
      <c r="Z507" s="1">
        <v>44645</v>
      </c>
      <c r="AA507" s="1">
        <v>401768</v>
      </c>
      <c r="AB507" s="1">
        <v>44648.866018518522</v>
      </c>
      <c r="AC507" s="1" t="s">
        <v>4167</v>
      </c>
      <c r="AD507" s="1" t="s">
        <v>3041</v>
      </c>
      <c r="AE507" s="1">
        <v>4130</v>
      </c>
      <c r="AF507" s="1">
        <v>1</v>
      </c>
      <c r="AH507" s="1" t="s">
        <v>3086</v>
      </c>
      <c r="AI507" s="1" t="s">
        <v>3011</v>
      </c>
      <c r="AJ507" s="1" t="s">
        <v>3086</v>
      </c>
      <c r="AK507" s="1" t="s">
        <v>3039</v>
      </c>
      <c r="AL507" s="1" t="s">
        <v>3009</v>
      </c>
      <c r="AM507" s="1" t="s">
        <v>735</v>
      </c>
      <c r="AX507" s="1" t="s">
        <v>4166</v>
      </c>
      <c r="AY507" s="1" t="s">
        <v>2995</v>
      </c>
      <c r="AZ507" s="1" t="s">
        <v>3005</v>
      </c>
      <c r="BA507" s="1">
        <v>602217.00603060005</v>
      </c>
      <c r="BB507" s="1">
        <v>5466610.5788623402</v>
      </c>
      <c r="BC507" s="1">
        <v>10</v>
      </c>
      <c r="BD507" s="1" t="s">
        <v>3082</v>
      </c>
      <c r="BE507" s="1">
        <v>1057.3</v>
      </c>
      <c r="BG507" s="1">
        <v>42272</v>
      </c>
      <c r="BN507" s="1" t="s">
        <v>3004</v>
      </c>
      <c r="BO507" s="1" t="s">
        <v>3578</v>
      </c>
      <c r="BP507" s="1" t="s">
        <v>1981</v>
      </c>
      <c r="BQ507" s="1" t="s">
        <v>4096</v>
      </c>
      <c r="BR507" s="1" t="s">
        <v>3000</v>
      </c>
      <c r="BS507" s="1" t="s">
        <v>4140</v>
      </c>
      <c r="BT507" s="1" t="s">
        <v>4139</v>
      </c>
      <c r="BV507" s="1" t="s">
        <v>2997</v>
      </c>
      <c r="BW507" s="1" t="s">
        <v>3002</v>
      </c>
      <c r="BX507" s="1" t="s">
        <v>3038</v>
      </c>
      <c r="BY507" s="1" t="s">
        <v>2995</v>
      </c>
      <c r="CB507" s="1" t="s">
        <v>3037</v>
      </c>
      <c r="CC507" s="1" t="s">
        <v>3036</v>
      </c>
      <c r="CD507" s="1" t="s">
        <v>3035</v>
      </c>
      <c r="CO507" s="1" t="s">
        <v>3065</v>
      </c>
      <c r="CP507" s="1" t="s">
        <v>4165</v>
      </c>
      <c r="CW507" s="1" t="s">
        <v>4164</v>
      </c>
      <c r="CX507" s="1" t="s">
        <v>4163</v>
      </c>
      <c r="CY507" s="1" t="s">
        <v>3879</v>
      </c>
      <c r="CZ507" s="1" t="s">
        <v>3929</v>
      </c>
    </row>
    <row r="508" spans="1:104" x14ac:dyDescent="0.2">
      <c r="A508" s="1">
        <f t="shared" si="36"/>
        <v>1055075.19</v>
      </c>
      <c r="C508" s="1" t="str">
        <f t="shared" si="37"/>
        <v>RD</v>
      </c>
      <c r="D508" s="12">
        <f>INDEX(families!$A:$A,MATCH(E508,families!$B:$B,0))</f>
        <v>31</v>
      </c>
      <c r="E508" s="2" t="str">
        <f t="shared" si="38"/>
        <v>RD</v>
      </c>
      <c r="F508" s="1" t="str">
        <f>IF(_xlfn.SINGLE('~10 Other Crossings'!TypeCL)="WC","",_xlfn.CONCAT(UPPER(_xlfn.SINGLE(Description)),IF(ISBLANK(_xlfn.SINGLE(CrossingIdentifierDescription)),""," ["&amp;_xlfn.SINGLE(CrossingIdentifierDescription)&amp;"]")," (",_xlfn.SINGLE(PXID),")"))</f>
        <v>ROAD (T4238.1)</v>
      </c>
      <c r="G50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08" s="1" t="s">
        <v>4162</v>
      </c>
      <c r="N508" s="1">
        <v>1055075.19</v>
      </c>
      <c r="O508" s="1" t="s">
        <v>3023</v>
      </c>
      <c r="P508" s="1" t="s">
        <v>3329</v>
      </c>
      <c r="Q508" s="1" t="s">
        <v>3917</v>
      </c>
      <c r="R508" s="1" t="s">
        <v>3020</v>
      </c>
      <c r="S508" s="1" t="s">
        <v>3019</v>
      </c>
      <c r="T508" s="1" t="s">
        <v>3093</v>
      </c>
      <c r="U508" s="1" t="s">
        <v>3040</v>
      </c>
      <c r="V508" s="1" t="s">
        <v>3040</v>
      </c>
      <c r="W508" s="1" t="s">
        <v>4161</v>
      </c>
      <c r="Y508" s="1">
        <v>43536.184837962966</v>
      </c>
      <c r="Z508" s="1">
        <v>44645</v>
      </c>
      <c r="AA508" s="1">
        <v>401768</v>
      </c>
      <c r="AB508" s="1">
        <v>44648.866030092591</v>
      </c>
      <c r="AC508" s="1" t="s">
        <v>4160</v>
      </c>
      <c r="AD508" s="1" t="s">
        <v>3041</v>
      </c>
      <c r="AE508" s="1">
        <v>4238</v>
      </c>
      <c r="AF508" s="1">
        <v>1</v>
      </c>
      <c r="AH508" s="1" t="s">
        <v>3086</v>
      </c>
      <c r="AI508" s="1" t="s">
        <v>3011</v>
      </c>
      <c r="AJ508" s="1" t="s">
        <v>3086</v>
      </c>
      <c r="AK508" s="1" t="s">
        <v>3039</v>
      </c>
      <c r="AL508" s="1" t="s">
        <v>3009</v>
      </c>
      <c r="AM508" s="1" t="s">
        <v>735</v>
      </c>
      <c r="AX508" s="1" t="s">
        <v>4159</v>
      </c>
      <c r="AY508" s="1" t="s">
        <v>2995</v>
      </c>
      <c r="AZ508" s="1" t="s">
        <v>3005</v>
      </c>
      <c r="BA508" s="1">
        <v>602146.87513668998</v>
      </c>
      <c r="BB508" s="1">
        <v>5466514.8361187801</v>
      </c>
      <c r="BC508" s="1">
        <v>10</v>
      </c>
      <c r="BN508" s="1" t="s">
        <v>3004</v>
      </c>
      <c r="BO508" s="1" t="s">
        <v>3578</v>
      </c>
      <c r="BP508" s="1" t="s">
        <v>1981</v>
      </c>
      <c r="BQ508" s="1" t="s">
        <v>4096</v>
      </c>
      <c r="BR508" s="1" t="s">
        <v>3000</v>
      </c>
      <c r="BS508" s="1" t="s">
        <v>4140</v>
      </c>
      <c r="BT508" s="1" t="s">
        <v>4139</v>
      </c>
      <c r="BV508" s="1" t="s">
        <v>2997</v>
      </c>
      <c r="BW508" s="1" t="s">
        <v>3002</v>
      </c>
      <c r="BX508" s="1" t="s">
        <v>3038</v>
      </c>
      <c r="BY508" s="1" t="s">
        <v>2995</v>
      </c>
      <c r="CB508" s="1" t="s">
        <v>3037</v>
      </c>
      <c r="CC508" s="1" t="s">
        <v>3036</v>
      </c>
      <c r="CD508" s="1" t="s">
        <v>3035</v>
      </c>
      <c r="CO508" s="1" t="s">
        <v>3065</v>
      </c>
      <c r="CP508" s="1" t="s">
        <v>4158</v>
      </c>
      <c r="CX508" s="1" t="s">
        <v>4157</v>
      </c>
      <c r="CY508" s="1" t="s">
        <v>3879</v>
      </c>
      <c r="CZ508" s="1" t="s">
        <v>3925</v>
      </c>
    </row>
    <row r="509" spans="1:104" x14ac:dyDescent="0.2">
      <c r="A509" s="1">
        <f t="shared" si="36"/>
        <v>1055140.23</v>
      </c>
      <c r="C509" s="1" t="str">
        <f t="shared" si="37"/>
        <v>OE</v>
      </c>
      <c r="D509" s="12">
        <f>INDEX(families!$A:$A,MATCH(E509,families!$B:$B,0))</f>
        <v>28</v>
      </c>
      <c r="E509" s="2" t="str">
        <f t="shared" si="38"/>
        <v>OE</v>
      </c>
      <c r="F509" s="1" t="str">
        <f>IF(_xlfn.SINGLE('~10 Other Crossings'!TypeCL)="WC","",_xlfn.CONCAT(UPPER(_xlfn.SINGLE(Description)),IF(ISBLANK(_xlfn.SINGLE(CrossingIdentifierDescription)),""," ["&amp;_xlfn.SINGLE(CrossingIdentifierDescription)&amp;"]")," (",_xlfn.SINGLE(PXID),")"))</f>
        <v>BC HYDRO O/H DISTRIBUTION [DISTRIBUTION] (U5476.0)</v>
      </c>
      <c r="G50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09" s="1" t="s">
        <v>4156</v>
      </c>
      <c r="N509" s="1">
        <v>1055140.23</v>
      </c>
      <c r="O509" s="1" t="s">
        <v>3023</v>
      </c>
      <c r="P509" s="1" t="s">
        <v>4155</v>
      </c>
      <c r="Q509" s="1" t="s">
        <v>4154</v>
      </c>
      <c r="R509" s="1" t="s">
        <v>3020</v>
      </c>
      <c r="S509" s="1" t="s">
        <v>3019</v>
      </c>
      <c r="T509" s="1" t="s">
        <v>3093</v>
      </c>
      <c r="U509" s="1" t="s">
        <v>3092</v>
      </c>
      <c r="V509" s="1" t="s">
        <v>3091</v>
      </c>
      <c r="W509" s="1" t="s">
        <v>3090</v>
      </c>
      <c r="Y509" s="1">
        <v>43541.026203703703</v>
      </c>
      <c r="Z509" s="1">
        <v>44645</v>
      </c>
      <c r="AA509" s="1">
        <v>401768</v>
      </c>
      <c r="AB509" s="1">
        <v>44648.866041666668</v>
      </c>
      <c r="AC509" s="1" t="s">
        <v>4153</v>
      </c>
      <c r="AD509" s="1" t="s">
        <v>3056</v>
      </c>
      <c r="AE509" s="1">
        <v>5476</v>
      </c>
      <c r="AF509" s="1">
        <v>0</v>
      </c>
      <c r="AG509" s="1" t="s">
        <v>3088</v>
      </c>
      <c r="AH509" s="1" t="s">
        <v>3086</v>
      </c>
      <c r="AI509" s="1" t="s">
        <v>3011</v>
      </c>
      <c r="AK509" s="1" t="s">
        <v>3010</v>
      </c>
      <c r="AL509" s="1" t="s">
        <v>3009</v>
      </c>
      <c r="AM509" s="1" t="s">
        <v>3085</v>
      </c>
      <c r="AS509" s="1" t="s">
        <v>3006</v>
      </c>
      <c r="AT509" s="1" t="s">
        <v>1020</v>
      </c>
      <c r="AY509" s="1" t="s">
        <v>2995</v>
      </c>
      <c r="AZ509" s="1" t="s">
        <v>3005</v>
      </c>
      <c r="BA509" s="1">
        <v>602108.55863945</v>
      </c>
      <c r="BB509" s="1">
        <v>5466462.2844020398</v>
      </c>
      <c r="BC509" s="1">
        <v>10</v>
      </c>
      <c r="BG509" s="1">
        <v>43449</v>
      </c>
      <c r="BN509" s="1" t="s">
        <v>3004</v>
      </c>
      <c r="BO509" s="1" t="s">
        <v>3578</v>
      </c>
      <c r="BP509" s="1" t="s">
        <v>1981</v>
      </c>
      <c r="BQ509" s="1" t="s">
        <v>4096</v>
      </c>
      <c r="BR509" s="1" t="s">
        <v>3000</v>
      </c>
      <c r="BS509" s="1" t="s">
        <v>4140</v>
      </c>
      <c r="BV509" s="1" t="s">
        <v>2997</v>
      </c>
      <c r="BW509" s="1" t="s">
        <v>1020</v>
      </c>
      <c r="BX509" s="1" t="s">
        <v>3194</v>
      </c>
      <c r="BY509" s="1" t="s">
        <v>2995</v>
      </c>
      <c r="CB509" s="1" t="s">
        <v>3193</v>
      </c>
      <c r="CC509" s="1" t="s">
        <v>3192</v>
      </c>
      <c r="CD509" s="1" t="s">
        <v>3035</v>
      </c>
      <c r="CO509" s="1" t="s">
        <v>2991</v>
      </c>
      <c r="CP509" s="1" t="s">
        <v>4152</v>
      </c>
      <c r="CX509" s="1" t="s">
        <v>4148</v>
      </c>
      <c r="CZ509" s="1" t="s">
        <v>3918</v>
      </c>
    </row>
    <row r="510" spans="1:104" x14ac:dyDescent="0.2">
      <c r="A510" s="1">
        <f t="shared" si="36"/>
        <v>1055140.23</v>
      </c>
      <c r="C510" s="1" t="str">
        <f t="shared" si="37"/>
        <v>OC</v>
      </c>
      <c r="D510" s="12">
        <f>INDEX(families!$A:$A,MATCH(E510,families!$B:$B,0))</f>
        <v>27</v>
      </c>
      <c r="E510" s="2" t="str">
        <f t="shared" si="38"/>
        <v>OC</v>
      </c>
      <c r="F510" s="1" t="str">
        <f>IF(_xlfn.SINGLE('~10 Other Crossings'!TypeCL)="WC","",_xlfn.CONCAT(UPPER(_xlfn.SINGLE(Description)),IF(ISBLANK(_xlfn.SINGLE(CrossingIdentifierDescription)),""," ["&amp;_xlfn.SINGLE(CrossingIdentifierDescription)&amp;"]")," (",_xlfn.SINGLE(PXID),")"))</f>
        <v>TELUS O/H COMMUNICATIONS CABLE [O/H COMMUNICATION CABLE] (U5574.0)</v>
      </c>
      <c r="G51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10" s="1" t="s">
        <v>4151</v>
      </c>
      <c r="N510" s="1">
        <v>1055140.23</v>
      </c>
      <c r="O510" s="1" t="s">
        <v>3023</v>
      </c>
      <c r="P510" s="1" t="s">
        <v>4079</v>
      </c>
      <c r="Q510" s="1" t="s">
        <v>3728</v>
      </c>
      <c r="R510" s="1" t="s">
        <v>3020</v>
      </c>
      <c r="S510" s="1" t="s">
        <v>3019</v>
      </c>
      <c r="T510" s="1" t="s">
        <v>3093</v>
      </c>
      <c r="U510" s="1" t="s">
        <v>3104</v>
      </c>
      <c r="V510" s="1" t="s">
        <v>3103</v>
      </c>
      <c r="W510" s="1" t="s">
        <v>3102</v>
      </c>
      <c r="Y510" s="1">
        <v>43781.973993055559</v>
      </c>
      <c r="Z510" s="1">
        <v>44645</v>
      </c>
      <c r="AA510" s="1">
        <v>401768</v>
      </c>
      <c r="AB510" s="1">
        <v>44648.866053240738</v>
      </c>
      <c r="AC510" s="1" t="s">
        <v>4150</v>
      </c>
      <c r="AD510" s="1" t="s">
        <v>3056</v>
      </c>
      <c r="AE510" s="1">
        <v>5574</v>
      </c>
      <c r="AF510" s="1">
        <v>0</v>
      </c>
      <c r="AG510" s="1" t="s">
        <v>3104</v>
      </c>
      <c r="AH510" s="1" t="s">
        <v>3086</v>
      </c>
      <c r="AI510" s="1" t="s">
        <v>3011</v>
      </c>
      <c r="AK510" s="1" t="s">
        <v>3010</v>
      </c>
      <c r="AL510" s="1" t="s">
        <v>3009</v>
      </c>
      <c r="AM510" s="1" t="s">
        <v>3099</v>
      </c>
      <c r="AS510" s="1" t="s">
        <v>3006</v>
      </c>
      <c r="AT510" s="1" t="s">
        <v>1020</v>
      </c>
      <c r="AY510" s="1" t="s">
        <v>2995</v>
      </c>
      <c r="AZ510" s="1" t="s">
        <v>3005</v>
      </c>
      <c r="BA510" s="1">
        <v>602108.55863945</v>
      </c>
      <c r="BB510" s="1">
        <v>5466462.2844020398</v>
      </c>
      <c r="BC510" s="1">
        <v>10</v>
      </c>
      <c r="BG510" s="1">
        <v>43449</v>
      </c>
      <c r="BN510" s="1" t="s">
        <v>3004</v>
      </c>
      <c r="BO510" s="1" t="s">
        <v>3578</v>
      </c>
      <c r="BP510" s="1" t="s">
        <v>1981</v>
      </c>
      <c r="BQ510" s="1" t="s">
        <v>4096</v>
      </c>
      <c r="BR510" s="1" t="s">
        <v>3000</v>
      </c>
      <c r="BS510" s="1" t="s">
        <v>4140</v>
      </c>
      <c r="BV510" s="1" t="s">
        <v>2997</v>
      </c>
      <c r="BW510" s="1" t="s">
        <v>1020</v>
      </c>
      <c r="BX510" s="1" t="s">
        <v>3194</v>
      </c>
      <c r="BY510" s="1" t="s">
        <v>2995</v>
      </c>
      <c r="CB510" s="1" t="s">
        <v>3193</v>
      </c>
      <c r="CC510" s="1" t="s">
        <v>3192</v>
      </c>
      <c r="CD510" s="1" t="s">
        <v>3035</v>
      </c>
      <c r="CO510" s="1" t="s">
        <v>2991</v>
      </c>
      <c r="CP510" s="1" t="s">
        <v>4149</v>
      </c>
      <c r="CX510" s="1" t="s">
        <v>4148</v>
      </c>
      <c r="CZ510" s="1" t="s">
        <v>3910</v>
      </c>
    </row>
    <row r="511" spans="1:104" x14ac:dyDescent="0.2">
      <c r="A511" s="1">
        <f t="shared" si="36"/>
        <v>1055263.0900000001</v>
      </c>
      <c r="C511" s="1" t="str">
        <f t="shared" si="37"/>
        <v>OL</v>
      </c>
      <c r="D511" s="12">
        <f>INDEX(families!$A:$A,MATCH(E511,families!$B:$B,0))</f>
        <v>30</v>
      </c>
      <c r="E511" s="2" t="str">
        <f t="shared" si="38"/>
        <v>OL</v>
      </c>
      <c r="F511" s="1" t="str">
        <f>IF(_xlfn.SINGLE('~10 Other Crossings'!TypeCL)="WC","",_xlfn.CONCAT(UPPER(_xlfn.SINGLE(Description)),IF(ISBLANK(_xlfn.SINGLE(CrossingIdentifierDescription)),""," ["&amp;_xlfn.SINGLE(CrossingIdentifierDescription)&amp;"]")," (",_xlfn.SINGLE(PXID),")"))</f>
        <v>TRANS MOUNTAIN PIPELINE CO. LTD. BURIED PIPE [CRUDE OIL PIPELINE] (P5476.0)</v>
      </c>
      <c r="G51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01-13283-M002-XH0332201</v>
      </c>
      <c r="M511" s="1" t="s">
        <v>4147</v>
      </c>
      <c r="N511" s="1">
        <v>1055263.0900000001</v>
      </c>
      <c r="O511" s="1" t="s">
        <v>3023</v>
      </c>
      <c r="P511" s="1" t="s">
        <v>4146</v>
      </c>
      <c r="Q511" s="1" t="s">
        <v>4145</v>
      </c>
      <c r="R511" s="1" t="s">
        <v>3020</v>
      </c>
      <c r="S511" s="1" t="s">
        <v>3019</v>
      </c>
      <c r="T511" s="1" t="s">
        <v>3093</v>
      </c>
      <c r="U511" s="1" t="s">
        <v>3017</v>
      </c>
      <c r="V511" s="1" t="s">
        <v>3619</v>
      </c>
      <c r="W511" s="1" t="s">
        <v>3015</v>
      </c>
      <c r="Y511" s="1">
        <v>43773.931250000001</v>
      </c>
      <c r="Z511" s="1">
        <v>44645</v>
      </c>
      <c r="AA511" s="1">
        <v>401768</v>
      </c>
      <c r="AB511" s="1">
        <v>44648.866053240738</v>
      </c>
      <c r="AC511" s="1" t="s">
        <v>4144</v>
      </c>
      <c r="AD511" s="1" t="s">
        <v>3013</v>
      </c>
      <c r="AE511" s="1">
        <v>5476</v>
      </c>
      <c r="AF511" s="1">
        <v>0</v>
      </c>
      <c r="AG511" s="1" t="s">
        <v>3617</v>
      </c>
      <c r="AH511" s="1" t="s">
        <v>3086</v>
      </c>
      <c r="AI511" s="1" t="s">
        <v>3011</v>
      </c>
      <c r="AJ511" s="1" t="s">
        <v>3086</v>
      </c>
      <c r="AK511" s="1" t="s">
        <v>3010</v>
      </c>
      <c r="AL511" s="1" t="s">
        <v>3009</v>
      </c>
      <c r="AM511" s="1" t="s">
        <v>3008</v>
      </c>
      <c r="AN511" s="1" t="s">
        <v>4143</v>
      </c>
      <c r="AS511" s="1" t="s">
        <v>3006</v>
      </c>
      <c r="AT511" s="1" t="s">
        <v>3006</v>
      </c>
      <c r="AY511" s="1" t="s">
        <v>3083</v>
      </c>
      <c r="AZ511" s="1" t="s">
        <v>3005</v>
      </c>
      <c r="BA511" s="1">
        <v>602035.11375000002</v>
      </c>
      <c r="BB511" s="1">
        <v>5466369.26734713</v>
      </c>
      <c r="BC511" s="1">
        <v>10</v>
      </c>
      <c r="BN511" s="1" t="s">
        <v>3004</v>
      </c>
      <c r="BO511" s="1" t="s">
        <v>3578</v>
      </c>
      <c r="BP511" s="1" t="s">
        <v>1981</v>
      </c>
      <c r="BQ511" s="1" t="s">
        <v>4023</v>
      </c>
      <c r="BR511" s="1" t="s">
        <v>1616</v>
      </c>
      <c r="BS511" s="1" t="s">
        <v>4140</v>
      </c>
      <c r="BT511" s="1" t="s">
        <v>4139</v>
      </c>
      <c r="BU511" s="1">
        <v>1.1000000000000001</v>
      </c>
      <c r="BV511" s="1" t="s">
        <v>2997</v>
      </c>
      <c r="BX511" s="1" t="s">
        <v>3840</v>
      </c>
      <c r="BY511" s="1" t="s">
        <v>2995</v>
      </c>
      <c r="CB511" s="1" t="s">
        <v>4103</v>
      </c>
      <c r="CC511" s="1" t="s">
        <v>4112</v>
      </c>
      <c r="CD511" s="1" t="s">
        <v>3253</v>
      </c>
      <c r="CO511" s="1" t="s">
        <v>2991</v>
      </c>
      <c r="CP511" s="1" t="s">
        <v>4142</v>
      </c>
      <c r="CX511" s="1" t="s">
        <v>4141</v>
      </c>
      <c r="CZ511" s="1" t="s">
        <v>3893</v>
      </c>
    </row>
    <row r="512" spans="1:104" x14ac:dyDescent="0.2">
      <c r="A512" s="1">
        <f t="shared" si="36"/>
        <v>1055302.6399999999</v>
      </c>
      <c r="C512" s="1" t="str">
        <f t="shared" si="37"/>
        <v>OE</v>
      </c>
      <c r="D512" s="12">
        <f>INDEX(families!$A:$A,MATCH(E512,families!$B:$B,0))</f>
        <v>28</v>
      </c>
      <c r="E512" s="2" t="str">
        <f t="shared" si="38"/>
        <v>OE</v>
      </c>
      <c r="F512" s="1" t="str">
        <f>IF(_xlfn.SINGLE('~10 Other Crossings'!TypeCL)="WC","",_xlfn.CONCAT(UPPER(_xlfn.SINGLE(Description)),IF(ISBLANK(_xlfn.SINGLE(CrossingIdentifierDescription)),""," ["&amp;_xlfn.SINGLE(CrossingIdentifierDescription)&amp;"]")," (",_xlfn.SINGLE(PXID),")"))</f>
        <v>BC HYDRO O/H DISTRIBUTION [DISTRIBUTION] (U5564.0)</v>
      </c>
      <c r="G51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01-13283-M002-XH0332201 - Goalposts Required</v>
      </c>
      <c r="M512" s="1" t="s">
        <v>4138</v>
      </c>
      <c r="N512" s="1">
        <v>1055302.6399999999</v>
      </c>
      <c r="O512" s="1" t="s">
        <v>3023</v>
      </c>
      <c r="P512" s="1" t="s">
        <v>4137</v>
      </c>
      <c r="Q512" s="1" t="s">
        <v>4136</v>
      </c>
      <c r="R512" s="1" t="s">
        <v>3020</v>
      </c>
      <c r="S512" s="1" t="s">
        <v>3019</v>
      </c>
      <c r="T512" s="1" t="s">
        <v>3093</v>
      </c>
      <c r="U512" s="1" t="s">
        <v>3092</v>
      </c>
      <c r="V512" s="1" t="s">
        <v>3091</v>
      </c>
      <c r="W512" s="1" t="s">
        <v>3090</v>
      </c>
      <c r="Y512" s="1">
        <v>43732.634618055556</v>
      </c>
      <c r="Z512" s="1">
        <v>44645</v>
      </c>
      <c r="AA512" s="1">
        <v>401768</v>
      </c>
      <c r="AB512" s="1">
        <v>44648.866053240738</v>
      </c>
      <c r="AC512" s="1" t="s">
        <v>4135</v>
      </c>
      <c r="AD512" s="1" t="s">
        <v>3056</v>
      </c>
      <c r="AE512" s="1">
        <v>5564</v>
      </c>
      <c r="AF512" s="1">
        <v>0</v>
      </c>
      <c r="AG512" s="1" t="s">
        <v>3088</v>
      </c>
      <c r="AH512" s="1" t="s">
        <v>3086</v>
      </c>
      <c r="AI512" s="1" t="s">
        <v>3087</v>
      </c>
      <c r="AJ512" s="1" t="s">
        <v>3086</v>
      </c>
      <c r="AK512" s="1" t="s">
        <v>3010</v>
      </c>
      <c r="AL512" s="1" t="s">
        <v>3009</v>
      </c>
      <c r="AM512" s="1" t="s">
        <v>3085</v>
      </c>
      <c r="AN512" s="1" t="s">
        <v>3007</v>
      </c>
      <c r="AQ512" s="1" t="s">
        <v>3965</v>
      </c>
      <c r="AT512" s="1" t="s">
        <v>1020</v>
      </c>
      <c r="AY512" s="1" t="s">
        <v>3083</v>
      </c>
      <c r="AZ512" s="1" t="s">
        <v>3005</v>
      </c>
      <c r="BA512" s="1">
        <v>602004.37382690003</v>
      </c>
      <c r="BB512" s="1">
        <v>5466394.1604068996</v>
      </c>
      <c r="BC512" s="1">
        <v>10</v>
      </c>
      <c r="BN512" s="1" t="s">
        <v>3004</v>
      </c>
      <c r="BO512" s="1" t="s">
        <v>3578</v>
      </c>
      <c r="BP512" s="1" t="s">
        <v>1981</v>
      </c>
      <c r="BQ512" s="1" t="s">
        <v>4096</v>
      </c>
      <c r="BR512" s="1" t="s">
        <v>3223</v>
      </c>
      <c r="BV512" s="1" t="s">
        <v>2997</v>
      </c>
      <c r="BX512" s="1" t="s">
        <v>3840</v>
      </c>
      <c r="BY512" s="1" t="s">
        <v>2995</v>
      </c>
      <c r="CB512" s="1" t="s">
        <v>4103</v>
      </c>
      <c r="CC512" s="1" t="s">
        <v>4112</v>
      </c>
      <c r="CD512" s="1" t="s">
        <v>3253</v>
      </c>
      <c r="CO512" s="1" t="s">
        <v>2991</v>
      </c>
      <c r="CP512" s="1" t="s">
        <v>4134</v>
      </c>
      <c r="CX512" s="1" t="s">
        <v>4123</v>
      </c>
      <c r="CZ512" s="1" t="s">
        <v>3878</v>
      </c>
    </row>
    <row r="513" spans="1:104" x14ac:dyDescent="0.2">
      <c r="A513" s="1">
        <f t="shared" si="36"/>
        <v>1055302.6399999999</v>
      </c>
      <c r="C513" s="1" t="str">
        <f t="shared" si="37"/>
        <v>OC</v>
      </c>
      <c r="D513" s="12">
        <f>INDEX(families!$A:$A,MATCH(E513,families!$B:$B,0))</f>
        <v>27</v>
      </c>
      <c r="E513" s="2" t="str">
        <f t="shared" si="38"/>
        <v>OC</v>
      </c>
      <c r="F513" s="1" t="str">
        <f>IF(_xlfn.SINGLE('~10 Other Crossings'!TypeCL)="WC","",_xlfn.CONCAT(UPPER(_xlfn.SINGLE(Description)),IF(ISBLANK(_xlfn.SINGLE(CrossingIdentifierDescription)),""," ["&amp;_xlfn.SINGLE(CrossingIdentifierDescription)&amp;"]")," (",_xlfn.SINGLE(PXID),")"))</f>
        <v>TELUS O/H COMMUNICATIONS CABLE [O/H COMMUNICATION CABLE] (U5575.0)</v>
      </c>
      <c r="G51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01-13283-M002-XH0332201 - Goalposts Required</v>
      </c>
      <c r="M513" s="1" t="s">
        <v>4133</v>
      </c>
      <c r="N513" s="1">
        <v>1055302.6399999999</v>
      </c>
      <c r="O513" s="1" t="s">
        <v>3023</v>
      </c>
      <c r="P513" s="1" t="s">
        <v>4132</v>
      </c>
      <c r="Q513" s="1" t="s">
        <v>4131</v>
      </c>
      <c r="R513" s="1" t="s">
        <v>3020</v>
      </c>
      <c r="S513" s="1" t="s">
        <v>3019</v>
      </c>
      <c r="T513" s="1" t="s">
        <v>3093</v>
      </c>
      <c r="U513" s="1" t="s">
        <v>3104</v>
      </c>
      <c r="V513" s="1" t="s">
        <v>3103</v>
      </c>
      <c r="W513" s="1" t="s">
        <v>3102</v>
      </c>
      <c r="Y513" s="1">
        <v>43781.989189814813</v>
      </c>
      <c r="Z513" s="1">
        <v>44645</v>
      </c>
      <c r="AA513" s="1">
        <v>401768</v>
      </c>
      <c r="AB513" s="1">
        <v>44648.866053240738</v>
      </c>
      <c r="AC513" s="1" t="s">
        <v>4130</v>
      </c>
      <c r="AD513" s="1" t="s">
        <v>3056</v>
      </c>
      <c r="AE513" s="1">
        <v>5575</v>
      </c>
      <c r="AF513" s="1">
        <v>0</v>
      </c>
      <c r="AG513" s="1" t="s">
        <v>3104</v>
      </c>
      <c r="AH513" s="1" t="s">
        <v>3086</v>
      </c>
      <c r="AI513" s="1" t="s">
        <v>3087</v>
      </c>
      <c r="AJ513" s="1" t="s">
        <v>3086</v>
      </c>
      <c r="AK513" s="1" t="s">
        <v>3010</v>
      </c>
      <c r="AL513" s="1" t="s">
        <v>3009</v>
      </c>
      <c r="AM513" s="1" t="s">
        <v>3099</v>
      </c>
      <c r="AN513" s="1" t="s">
        <v>3007</v>
      </c>
      <c r="AQ513" s="1" t="s">
        <v>3965</v>
      </c>
      <c r="AT513" s="1" t="s">
        <v>1020</v>
      </c>
      <c r="AY513" s="1" t="s">
        <v>3083</v>
      </c>
      <c r="AZ513" s="1" t="s">
        <v>3005</v>
      </c>
      <c r="BA513" s="1">
        <v>602004.37382690003</v>
      </c>
      <c r="BB513" s="1">
        <v>5466394.1604068996</v>
      </c>
      <c r="BC513" s="1">
        <v>10</v>
      </c>
      <c r="BN513" s="1" t="s">
        <v>3004</v>
      </c>
      <c r="BO513" s="1" t="s">
        <v>3578</v>
      </c>
      <c r="BP513" s="1" t="s">
        <v>1981</v>
      </c>
      <c r="BQ513" s="1" t="s">
        <v>4096</v>
      </c>
      <c r="BR513" s="1" t="s">
        <v>3223</v>
      </c>
      <c r="BV513" s="1" t="s">
        <v>2997</v>
      </c>
      <c r="BX513" s="1" t="s">
        <v>3840</v>
      </c>
      <c r="BY513" s="1" t="s">
        <v>2995</v>
      </c>
      <c r="CB513" s="1" t="s">
        <v>4103</v>
      </c>
      <c r="CC513" s="1" t="s">
        <v>4112</v>
      </c>
      <c r="CD513" s="1" t="s">
        <v>3253</v>
      </c>
      <c r="CO513" s="1" t="s">
        <v>2991</v>
      </c>
      <c r="CP513" s="1" t="s">
        <v>4129</v>
      </c>
      <c r="CX513" s="1" t="s">
        <v>4123</v>
      </c>
      <c r="CZ513" s="1" t="s">
        <v>3875</v>
      </c>
    </row>
    <row r="514" spans="1:104" x14ac:dyDescent="0.2">
      <c r="A514" s="1">
        <f t="shared" si="36"/>
        <v>1055302.6399999999</v>
      </c>
      <c r="C514" s="1" t="str">
        <f t="shared" si="37"/>
        <v>OC</v>
      </c>
      <c r="D514" s="12">
        <f>INDEX(families!$A:$A,MATCH(E514,families!$B:$B,0))</f>
        <v>27</v>
      </c>
      <c r="E514" s="2" t="str">
        <f t="shared" si="38"/>
        <v>OC</v>
      </c>
      <c r="F514" s="1" t="str">
        <f>IF(_xlfn.SINGLE('~10 Other Crossings'!TypeCL)="WC","",_xlfn.CONCAT(UPPER(_xlfn.SINGLE(Description)),IF(ISBLANK(_xlfn.SINGLE(CrossingIdentifierDescription)),""," ["&amp;_xlfn.SINGLE(CrossingIdentifierDescription)&amp;"]")," (",_xlfn.SINGLE(PXID),")"))</f>
        <v>SHAW O/H FIBRE OPTIC COMMUNICATIONS CABLE [FOTS _ SHAW] (U5576.0)</v>
      </c>
      <c r="G51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01-13283-M002-XH0332201 - Goalposts Required</v>
      </c>
      <c r="M514" s="1" t="s">
        <v>4128</v>
      </c>
      <c r="N514" s="1">
        <v>1055302.6399999999</v>
      </c>
      <c r="O514" s="1" t="s">
        <v>3023</v>
      </c>
      <c r="P514" s="1" t="s">
        <v>4127</v>
      </c>
      <c r="Q514" s="1" t="s">
        <v>4126</v>
      </c>
      <c r="R514" s="1" t="s">
        <v>3020</v>
      </c>
      <c r="S514" s="1" t="s">
        <v>3019</v>
      </c>
      <c r="T514" s="1" t="s">
        <v>3093</v>
      </c>
      <c r="U514" s="1" t="s">
        <v>3104</v>
      </c>
      <c r="V514" s="1" t="s">
        <v>3968</v>
      </c>
      <c r="W514" s="1" t="s">
        <v>3111</v>
      </c>
      <c r="Y514" s="1">
        <v>43782.608159722222</v>
      </c>
      <c r="Z514" s="1">
        <v>44645</v>
      </c>
      <c r="AA514" s="1">
        <v>401768</v>
      </c>
      <c r="AB514" s="1">
        <v>44648.866053240738</v>
      </c>
      <c r="AC514" s="1" t="s">
        <v>4125</v>
      </c>
      <c r="AD514" s="1" t="s">
        <v>3056</v>
      </c>
      <c r="AE514" s="1">
        <v>5576</v>
      </c>
      <c r="AF514" s="1">
        <v>0</v>
      </c>
      <c r="AG514" s="1" t="s">
        <v>3966</v>
      </c>
      <c r="AH514" s="1" t="s">
        <v>3086</v>
      </c>
      <c r="AI514" s="1" t="s">
        <v>3087</v>
      </c>
      <c r="AJ514" s="1" t="s">
        <v>3086</v>
      </c>
      <c r="AK514" s="1" t="s">
        <v>3010</v>
      </c>
      <c r="AL514" s="1" t="s">
        <v>3009</v>
      </c>
      <c r="AM514" s="1" t="s">
        <v>3099</v>
      </c>
      <c r="AN514" s="1" t="s">
        <v>3007</v>
      </c>
      <c r="AQ514" s="1" t="s">
        <v>3965</v>
      </c>
      <c r="AT514" s="1" t="s">
        <v>1020</v>
      </c>
      <c r="AY514" s="1" t="s">
        <v>3083</v>
      </c>
      <c r="AZ514" s="1" t="s">
        <v>3005</v>
      </c>
      <c r="BA514" s="1">
        <v>602004.37382690003</v>
      </c>
      <c r="BB514" s="1">
        <v>5466394.1604068996</v>
      </c>
      <c r="BC514" s="1">
        <v>10</v>
      </c>
      <c r="BN514" s="1" t="s">
        <v>3004</v>
      </c>
      <c r="BO514" s="1" t="s">
        <v>3578</v>
      </c>
      <c r="BP514" s="1" t="s">
        <v>1981</v>
      </c>
      <c r="BQ514" s="1" t="s">
        <v>4096</v>
      </c>
      <c r="BR514" s="1" t="s">
        <v>3223</v>
      </c>
      <c r="BV514" s="1" t="s">
        <v>2997</v>
      </c>
      <c r="BX514" s="1" t="s">
        <v>3840</v>
      </c>
      <c r="BY514" s="1" t="s">
        <v>2995</v>
      </c>
      <c r="CB514" s="1" t="s">
        <v>4103</v>
      </c>
      <c r="CC514" s="1" t="s">
        <v>4112</v>
      </c>
      <c r="CD514" s="1" t="s">
        <v>3253</v>
      </c>
      <c r="CO514" s="1" t="s">
        <v>2991</v>
      </c>
      <c r="CP514" s="1" t="s">
        <v>4124</v>
      </c>
      <c r="CX514" s="1" t="s">
        <v>4123</v>
      </c>
      <c r="CZ514" s="1" t="s">
        <v>3868</v>
      </c>
    </row>
    <row r="515" spans="1:104" x14ac:dyDescent="0.2">
      <c r="A515" s="1">
        <f t="shared" si="36"/>
        <v>1055303.77</v>
      </c>
      <c r="C515" s="1" t="str">
        <f t="shared" si="37"/>
        <v>UC</v>
      </c>
      <c r="D515" s="12">
        <f>INDEX(families!$A:$A,MATCH(E515,families!$B:$B,0))</f>
        <v>35</v>
      </c>
      <c r="E515" s="2" t="str">
        <f t="shared" si="38"/>
        <v>UC</v>
      </c>
      <c r="F515" s="1" t="str">
        <f>IF(_xlfn.SINGLE('~10 Other Crossings'!TypeCL)="WC","",_xlfn.CONCAT(UPPER(_xlfn.SINGLE(Description)),IF(ISBLANK(_xlfn.SINGLE(CrossingIdentifierDescription)),""," ["&amp;_xlfn.SINGLE(CrossingIdentifierDescription)&amp;"]")," (",_xlfn.SINGLE(PXID),")"))</f>
        <v>TELUS BURIED FIBRE OPTIC CABLE (U5807.0)</v>
      </c>
      <c r="G51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01-13283-M002-XH0332201</v>
      </c>
      <c r="M515" s="1" t="s">
        <v>4122</v>
      </c>
      <c r="N515" s="1">
        <v>1055303.77</v>
      </c>
      <c r="O515" s="1" t="s">
        <v>3023</v>
      </c>
      <c r="P515" s="1" t="s">
        <v>4121</v>
      </c>
      <c r="Q515" s="1" t="s">
        <v>4120</v>
      </c>
      <c r="R515" s="1" t="s">
        <v>3019</v>
      </c>
      <c r="S515" s="1" t="s">
        <v>3019</v>
      </c>
      <c r="T515" s="1" t="s">
        <v>3093</v>
      </c>
      <c r="U515" s="1" t="s">
        <v>3987</v>
      </c>
      <c r="V515" s="1" t="s">
        <v>3986</v>
      </c>
      <c r="W515" s="1" t="s">
        <v>3102</v>
      </c>
      <c r="Y515" s="1">
        <v>44545.833935185183</v>
      </c>
      <c r="Z515" s="1">
        <v>44645</v>
      </c>
      <c r="AA515" s="1">
        <v>401768</v>
      </c>
      <c r="AB515" s="1">
        <v>44648.866099537037</v>
      </c>
      <c r="AC515" s="1" t="s">
        <v>4119</v>
      </c>
      <c r="AD515" s="1" t="s">
        <v>3056</v>
      </c>
      <c r="AE515" s="1">
        <v>5807</v>
      </c>
      <c r="AF515" s="1">
        <v>0</v>
      </c>
      <c r="AI515" s="1" t="s">
        <v>3087</v>
      </c>
      <c r="AK515" s="1" t="s">
        <v>3010</v>
      </c>
      <c r="AL515" s="1" t="s">
        <v>3009</v>
      </c>
      <c r="AM515" s="1" t="s">
        <v>3818</v>
      </c>
      <c r="AN515" s="1" t="s">
        <v>3007</v>
      </c>
      <c r="AS515" s="1" t="s">
        <v>3006</v>
      </c>
      <c r="AT515" s="1" t="s">
        <v>3006</v>
      </c>
      <c r="AY515" s="1" t="s">
        <v>3083</v>
      </c>
      <c r="AZ515" s="1" t="s">
        <v>3005</v>
      </c>
      <c r="BA515" s="1">
        <v>602003.5</v>
      </c>
      <c r="BB515" s="1">
        <v>5466394.8700000001</v>
      </c>
      <c r="BC515" s="1">
        <v>10</v>
      </c>
      <c r="BN515" s="1" t="s">
        <v>3004</v>
      </c>
      <c r="BO515" s="1" t="s">
        <v>3578</v>
      </c>
      <c r="BP515" s="1" t="s">
        <v>1981</v>
      </c>
      <c r="BQ515" s="1" t="s">
        <v>4096</v>
      </c>
      <c r="BR515" s="1" t="s">
        <v>3223</v>
      </c>
      <c r="BV515" s="1" t="s">
        <v>2997</v>
      </c>
      <c r="BX515" s="1" t="s">
        <v>3840</v>
      </c>
      <c r="BY515" s="1" t="s">
        <v>2995</v>
      </c>
      <c r="CB515" s="1" t="s">
        <v>4103</v>
      </c>
      <c r="CC515" s="1" t="s">
        <v>4112</v>
      </c>
      <c r="CD515" s="1" t="s">
        <v>3253</v>
      </c>
      <c r="CO515" s="1" t="s">
        <v>2991</v>
      </c>
      <c r="CP515" s="1" t="s">
        <v>4118</v>
      </c>
      <c r="CX515" s="1" t="s">
        <v>4117</v>
      </c>
      <c r="CZ515" s="1" t="s">
        <v>3861</v>
      </c>
    </row>
    <row r="516" spans="1:104" x14ac:dyDescent="0.2">
      <c r="A516" s="1">
        <f t="shared" si="36"/>
        <v>1055305.2</v>
      </c>
      <c r="C516" s="1" t="str">
        <f t="shared" si="37"/>
        <v>RD</v>
      </c>
      <c r="D516" s="12">
        <f>INDEX(families!$A:$A,MATCH(E516,families!$B:$B,0))</f>
        <v>31</v>
      </c>
      <c r="E516" s="2" t="str">
        <f t="shared" si="38"/>
        <v>RD</v>
      </c>
      <c r="F516" s="1" t="str">
        <f>IF(_xlfn.SINGLE('~10 Other Crossings'!TypeCL)="WC","",_xlfn.CONCAT(UPPER(_xlfn.SINGLE(Description)),IF(ISBLANK(_xlfn.SINGLE(CrossingIdentifierDescription)),""," ["&amp;_xlfn.SINGLE(CrossingIdentifierDescription)&amp;"]")," (",_xlfn.SINGLE(PXID),")"))</f>
        <v>LAIDLAW RD (T4958.0)</v>
      </c>
      <c r="G51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01-13283-M002-XH0332201</v>
      </c>
      <c r="M516" s="1" t="s">
        <v>4116</v>
      </c>
      <c r="N516" s="1">
        <v>1055305.2</v>
      </c>
      <c r="O516" s="1" t="s">
        <v>3023</v>
      </c>
      <c r="P516" s="1" t="s">
        <v>4115</v>
      </c>
      <c r="Q516" s="1" t="s">
        <v>4114</v>
      </c>
      <c r="R516" s="1" t="s">
        <v>3020</v>
      </c>
      <c r="S516" s="1" t="s">
        <v>3019</v>
      </c>
      <c r="T516" s="1" t="s">
        <v>3093</v>
      </c>
      <c r="U516" s="1" t="s">
        <v>3040</v>
      </c>
      <c r="V516" s="1" t="s">
        <v>3703</v>
      </c>
      <c r="W516" s="1" t="s">
        <v>3122</v>
      </c>
      <c r="Y516" s="1">
        <v>43732.634618055556</v>
      </c>
      <c r="Z516" s="1">
        <v>44645</v>
      </c>
      <c r="AA516" s="1">
        <v>401768</v>
      </c>
      <c r="AB516" s="1">
        <v>44648.866053240738</v>
      </c>
      <c r="AC516" s="1" t="s">
        <v>4113</v>
      </c>
      <c r="AD516" s="1" t="s">
        <v>3041</v>
      </c>
      <c r="AE516" s="1">
        <v>4958</v>
      </c>
      <c r="AF516" s="1">
        <v>0</v>
      </c>
      <c r="AH516" s="1" t="s">
        <v>3086</v>
      </c>
      <c r="AI516" s="1" t="s">
        <v>3087</v>
      </c>
      <c r="AJ516" s="1" t="s">
        <v>3086</v>
      </c>
      <c r="AK516" s="1" t="s">
        <v>3039</v>
      </c>
      <c r="AL516" s="1" t="s">
        <v>3009</v>
      </c>
      <c r="AM516" s="1" t="s">
        <v>735</v>
      </c>
      <c r="AY516" s="1" t="s">
        <v>3083</v>
      </c>
      <c r="AZ516" s="1" t="s">
        <v>3005</v>
      </c>
      <c r="BA516" s="1">
        <v>602002.38388561003</v>
      </c>
      <c r="BB516" s="1">
        <v>5466395.7703522099</v>
      </c>
      <c r="BC516" s="1">
        <v>10</v>
      </c>
      <c r="BN516" s="1" t="s">
        <v>3004</v>
      </c>
      <c r="BO516" s="1" t="s">
        <v>3578</v>
      </c>
      <c r="BP516" s="1" t="s">
        <v>1981</v>
      </c>
      <c r="BQ516" s="1" t="s">
        <v>4096</v>
      </c>
      <c r="BR516" s="1" t="s">
        <v>3223</v>
      </c>
      <c r="BV516" s="1" t="s">
        <v>2997</v>
      </c>
      <c r="BX516" s="1" t="s">
        <v>3840</v>
      </c>
      <c r="BY516" s="1" t="s">
        <v>3083</v>
      </c>
      <c r="CB516" s="1" t="s">
        <v>4103</v>
      </c>
      <c r="CC516" s="1" t="s">
        <v>4112</v>
      </c>
      <c r="CD516" s="1" t="s">
        <v>3253</v>
      </c>
      <c r="CO516" s="1" t="s">
        <v>3117</v>
      </c>
      <c r="CP516" s="1" t="s">
        <v>4111</v>
      </c>
      <c r="CZ516" s="1" t="s">
        <v>3854</v>
      </c>
    </row>
    <row r="517" spans="1:104" x14ac:dyDescent="0.2">
      <c r="A517" s="1">
        <f t="shared" si="36"/>
        <v>1055316.3999999999</v>
      </c>
      <c r="C517" s="1" t="str">
        <f t="shared" si="37"/>
        <v>ST</v>
      </c>
      <c r="D517" s="12">
        <f>INDEX(families!$A:$A,MATCH(E517,families!$B:$B,0))</f>
        <v>34</v>
      </c>
      <c r="E517" s="2" t="str">
        <f t="shared" si="38"/>
        <v>ST</v>
      </c>
      <c r="F517" s="1" t="str">
        <f>IF(_xlfn.SINGLE('~10 Other Crossings'!TypeCL)="WC","",_xlfn.CONCAT(UPPER(_xlfn.SINGLE(Description)),IF(ISBLANK(_xlfn.SINGLE(CrossingIdentifierDescription)),""," ["&amp;_xlfn.SINGLE(CrossingIdentifierDescription)&amp;"]")," (",_xlfn.SINGLE(PXID),")"))</f>
        <v>BURIED MOTI CULVERT 500MM CSP (P7104.0)</v>
      </c>
      <c r="G51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517" s="1" t="s">
        <v>4110</v>
      </c>
      <c r="N517" s="1">
        <v>1055316.3999999999</v>
      </c>
      <c r="O517" s="1" t="s">
        <v>3023</v>
      </c>
      <c r="R517" s="1" t="s">
        <v>3019</v>
      </c>
      <c r="S517" s="1" t="s">
        <v>3019</v>
      </c>
      <c r="T517" s="1" t="s">
        <v>3093</v>
      </c>
      <c r="U517" s="1" t="s">
        <v>3017</v>
      </c>
      <c r="V517" s="1" t="s">
        <v>4109</v>
      </c>
      <c r="W517" s="1" t="s">
        <v>3122</v>
      </c>
      <c r="Y517" s="1">
        <v>44412.759976851848</v>
      </c>
      <c r="Z517" s="1">
        <v>44645</v>
      </c>
      <c r="AA517" s="1">
        <v>401768</v>
      </c>
      <c r="AB517" s="1">
        <v>44655.881249999999</v>
      </c>
      <c r="AC517" s="1" t="s">
        <v>4108</v>
      </c>
      <c r="AD517" s="1" t="s">
        <v>3013</v>
      </c>
      <c r="AE517" s="1">
        <v>7104</v>
      </c>
      <c r="AF517" s="1">
        <v>0</v>
      </c>
      <c r="AI517" s="1" t="s">
        <v>3011</v>
      </c>
      <c r="AK517" s="1" t="s">
        <v>3010</v>
      </c>
      <c r="AL517" s="1" t="s">
        <v>3009</v>
      </c>
      <c r="AM517" s="1" t="s">
        <v>3401</v>
      </c>
      <c r="AR517" s="1">
        <v>500</v>
      </c>
      <c r="AT517" s="1" t="s">
        <v>3006</v>
      </c>
      <c r="AY517" s="1" t="s">
        <v>2995</v>
      </c>
      <c r="AZ517" s="1" t="s">
        <v>3005</v>
      </c>
      <c r="BA517" s="1">
        <v>601993.69999999995</v>
      </c>
      <c r="BB517" s="1">
        <v>5466402.8399999999</v>
      </c>
      <c r="BC517" s="1">
        <v>10</v>
      </c>
      <c r="BN517" s="1" t="s">
        <v>3004</v>
      </c>
      <c r="BO517" s="1" t="s">
        <v>3578</v>
      </c>
      <c r="BP517" s="1" t="s">
        <v>1981</v>
      </c>
      <c r="BQ517" s="1" t="s">
        <v>4023</v>
      </c>
      <c r="BR517" s="1" t="s">
        <v>3223</v>
      </c>
      <c r="BV517" s="1" t="s">
        <v>2997</v>
      </c>
      <c r="BW517" s="1" t="s">
        <v>1503</v>
      </c>
      <c r="BX517" s="1" t="s">
        <v>2996</v>
      </c>
      <c r="BY517" s="1" t="s">
        <v>2995</v>
      </c>
      <c r="CB517" s="1" t="s">
        <v>2994</v>
      </c>
      <c r="CC517" s="1" t="s">
        <v>2993</v>
      </c>
      <c r="CD517" s="1" t="s">
        <v>2992</v>
      </c>
      <c r="CO517" s="1" t="s">
        <v>3117</v>
      </c>
      <c r="CP517" s="1" t="s">
        <v>4107</v>
      </c>
      <c r="CZ517" s="1" t="s">
        <v>3846</v>
      </c>
    </row>
    <row r="518" spans="1:104" x14ac:dyDescent="0.2">
      <c r="A518" s="1">
        <f t="shared" si="36"/>
        <v>1055316.92</v>
      </c>
      <c r="C518" s="1" t="str">
        <f t="shared" si="37"/>
        <v>UE</v>
      </c>
      <c r="D518" s="12">
        <f>INDEX(families!$A:$A,MATCH(E518,families!$B:$B,0))</f>
        <v>36</v>
      </c>
      <c r="E518" s="2" t="str">
        <f t="shared" si="38"/>
        <v>UE</v>
      </c>
      <c r="F518" s="1" t="str">
        <f>IF(_xlfn.SINGLE('~10 Other Crossings'!TypeCL)="WC","",_xlfn.CONCAT(UPPER(_xlfn.SINGLE(Description)),IF(ISBLANK(_xlfn.SINGLE(CrossingIdentifierDescription)),""," ["&amp;_xlfn.SINGLE(CrossingIdentifierDescription)&amp;"]")," (",_xlfn.SINGLE(PXID),")"))</f>
        <v>MOTI BURIED POWER CABLE (U7350.0)</v>
      </c>
      <c r="G51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01-13283-M002-XH0332201</v>
      </c>
      <c r="M518" s="1" t="s">
        <v>4106</v>
      </c>
      <c r="N518" s="1">
        <v>1055316.92</v>
      </c>
      <c r="O518" s="1" t="s">
        <v>3023</v>
      </c>
      <c r="R518" s="1" t="s">
        <v>3019</v>
      </c>
      <c r="S518" s="1" t="s">
        <v>3019</v>
      </c>
      <c r="T518" s="1" t="s">
        <v>3093</v>
      </c>
      <c r="U518" s="1" t="s">
        <v>3059</v>
      </c>
      <c r="V518" s="1" t="s">
        <v>4058</v>
      </c>
      <c r="W518" s="1" t="s">
        <v>3122</v>
      </c>
      <c r="Y518" s="1">
        <v>44337.839490740742</v>
      </c>
      <c r="Z518" s="1">
        <v>44645</v>
      </c>
      <c r="AA518" s="1">
        <v>401768</v>
      </c>
      <c r="AB518" s="1">
        <v>44648.866087962961</v>
      </c>
      <c r="AC518" s="1" t="s">
        <v>4105</v>
      </c>
      <c r="AD518" s="1" t="s">
        <v>3056</v>
      </c>
      <c r="AE518" s="1">
        <v>7350</v>
      </c>
      <c r="AF518" s="1">
        <v>0</v>
      </c>
      <c r="AI518" s="1" t="s">
        <v>3011</v>
      </c>
      <c r="AK518" s="1" t="s">
        <v>3010</v>
      </c>
      <c r="AL518" s="1" t="s">
        <v>3009</v>
      </c>
      <c r="AM518" s="1" t="s">
        <v>3054</v>
      </c>
      <c r="AN518" s="1" t="s">
        <v>4104</v>
      </c>
      <c r="AT518" s="1" t="s">
        <v>3006</v>
      </c>
      <c r="AY518" s="1" t="s">
        <v>3083</v>
      </c>
      <c r="AZ518" s="1" t="s">
        <v>3005</v>
      </c>
      <c r="BA518" s="1">
        <v>601993.56999999995</v>
      </c>
      <c r="BB518" s="1">
        <v>5466403.0099999998</v>
      </c>
      <c r="BC518" s="1">
        <v>10</v>
      </c>
      <c r="BN518" s="1" t="s">
        <v>3004</v>
      </c>
      <c r="BO518" s="1" t="s">
        <v>3578</v>
      </c>
      <c r="BP518" s="1" t="s">
        <v>1981</v>
      </c>
      <c r="BQ518" s="1" t="s">
        <v>4096</v>
      </c>
      <c r="BR518" s="1" t="s">
        <v>3223</v>
      </c>
      <c r="BU518" s="1">
        <v>1</v>
      </c>
      <c r="BV518" s="1" t="s">
        <v>2997</v>
      </c>
      <c r="CB518" s="1" t="s">
        <v>4103</v>
      </c>
      <c r="CD518" s="1" t="s">
        <v>3253</v>
      </c>
      <c r="CO518" s="1" t="s">
        <v>3117</v>
      </c>
      <c r="CP518" s="1" t="s">
        <v>4102</v>
      </c>
      <c r="CZ518" s="1" t="s">
        <v>3833</v>
      </c>
    </row>
    <row r="519" spans="1:104" x14ac:dyDescent="0.2">
      <c r="A519" s="1">
        <f t="shared" si="36"/>
        <v>1055357.7</v>
      </c>
      <c r="C519" s="1" t="str">
        <f t="shared" si="37"/>
        <v>UE</v>
      </c>
      <c r="D519" s="12">
        <f>INDEX(families!$A:$A,MATCH(E519,families!$B:$B,0))</f>
        <v>36</v>
      </c>
      <c r="E519" s="2" t="str">
        <f t="shared" si="38"/>
        <v>UE</v>
      </c>
      <c r="F519" s="1" t="str">
        <f>IF(_xlfn.SINGLE('~10 Other Crossings'!TypeCL)="WC","",_xlfn.CONCAT(UPPER(_xlfn.SINGLE(Description)),IF(ISBLANK(_xlfn.SINGLE(CrossingIdentifierDescription)),""," ["&amp;_xlfn.SINGLE(CrossingIdentifierDescription)&amp;"]")," (",_xlfn.SINGLE(PXID),")"))</f>
        <v>MOTI BURIED POWER CABLE (U7351.0)</v>
      </c>
      <c r="G51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19" s="1" t="s">
        <v>4101</v>
      </c>
      <c r="N519" s="1">
        <v>1055357.7</v>
      </c>
      <c r="O519" s="1" t="s">
        <v>3023</v>
      </c>
      <c r="R519" s="1" t="s">
        <v>3019</v>
      </c>
      <c r="S519" s="1" t="s">
        <v>3019</v>
      </c>
      <c r="T519" s="1" t="s">
        <v>3093</v>
      </c>
      <c r="U519" s="1" t="s">
        <v>3059</v>
      </c>
      <c r="V519" s="1" t="s">
        <v>4058</v>
      </c>
      <c r="W519" s="1" t="s">
        <v>3122</v>
      </c>
      <c r="Y519" s="1">
        <v>44337.839490740742</v>
      </c>
      <c r="Z519" s="1">
        <v>44645</v>
      </c>
      <c r="AA519" s="1">
        <v>401768</v>
      </c>
      <c r="AB519" s="1">
        <v>44648.866087962961</v>
      </c>
      <c r="AC519" s="1" t="s">
        <v>4100</v>
      </c>
      <c r="AD519" s="1" t="s">
        <v>3056</v>
      </c>
      <c r="AE519" s="1">
        <v>7351</v>
      </c>
      <c r="AF519" s="1">
        <v>0</v>
      </c>
      <c r="AI519" s="1" t="s">
        <v>3011</v>
      </c>
      <c r="AK519" s="1" t="s">
        <v>3010</v>
      </c>
      <c r="AL519" s="1" t="s">
        <v>3009</v>
      </c>
      <c r="AM519" s="1" t="s">
        <v>3054</v>
      </c>
      <c r="AN519" s="1" t="s">
        <v>3180</v>
      </c>
      <c r="AT519" s="1" t="s">
        <v>3006</v>
      </c>
      <c r="AY519" s="1" t="s">
        <v>2995</v>
      </c>
      <c r="AZ519" s="1" t="s">
        <v>3005</v>
      </c>
      <c r="BA519" s="1">
        <v>601967.89</v>
      </c>
      <c r="BB519" s="1">
        <v>5466374.0599999996</v>
      </c>
      <c r="BC519" s="1">
        <v>10</v>
      </c>
      <c r="BN519" s="1" t="s">
        <v>3004</v>
      </c>
      <c r="BO519" s="1" t="s">
        <v>3578</v>
      </c>
      <c r="BP519" s="1" t="s">
        <v>1981</v>
      </c>
      <c r="BQ519" s="1" t="s">
        <v>4096</v>
      </c>
      <c r="BR519" s="1" t="s">
        <v>3223</v>
      </c>
      <c r="BU519" s="1">
        <v>0.5</v>
      </c>
      <c r="BV519" s="1" t="s">
        <v>2997</v>
      </c>
      <c r="BW519" s="1" t="s">
        <v>1968</v>
      </c>
      <c r="BX519" s="1" t="s">
        <v>3053</v>
      </c>
      <c r="BY519" s="1" t="s">
        <v>2995</v>
      </c>
      <c r="CB519" s="1" t="s">
        <v>3052</v>
      </c>
      <c r="CC519" s="1" t="s">
        <v>3051</v>
      </c>
      <c r="CD519" s="1" t="s">
        <v>3050</v>
      </c>
      <c r="CO519" s="1" t="s">
        <v>3117</v>
      </c>
      <c r="CP519" s="1" t="s">
        <v>4099</v>
      </c>
      <c r="CZ519" s="1" t="s">
        <v>3824</v>
      </c>
    </row>
    <row r="520" spans="1:104" x14ac:dyDescent="0.2">
      <c r="A520" s="1">
        <f t="shared" si="36"/>
        <v>1055362.08</v>
      </c>
      <c r="C520" s="1" t="str">
        <f t="shared" si="37"/>
        <v>OE</v>
      </c>
      <c r="D520" s="12">
        <f>INDEX(families!$A:$A,MATCH(E520,families!$B:$B,0))</f>
        <v>28</v>
      </c>
      <c r="E520" s="2" t="str">
        <f t="shared" si="38"/>
        <v>OE</v>
      </c>
      <c r="F520" s="1" t="str">
        <f>IF(_xlfn.SINGLE('~10 Other Crossings'!TypeCL)="WC","",_xlfn.CONCAT(UPPER(_xlfn.SINGLE(Description)),IF(ISBLANK(_xlfn.SINGLE(CrossingIdentifierDescription)),""," ["&amp;_xlfn.SINGLE(CrossingIdentifierDescription)&amp;"]")," (",_xlfn.SINGLE(PXID),")"))</f>
        <v>BC HYDRO O/H DISTRIBUTION [DISTRIBUTION] (U5579.0)</v>
      </c>
      <c r="G52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20" s="1" t="s">
        <v>4098</v>
      </c>
      <c r="N520" s="1">
        <v>1055362.08</v>
      </c>
      <c r="O520" s="1" t="s">
        <v>3023</v>
      </c>
      <c r="P520" s="1" t="s">
        <v>4084</v>
      </c>
      <c r="Q520" s="1" t="s">
        <v>4083</v>
      </c>
      <c r="R520" s="1" t="s">
        <v>3020</v>
      </c>
      <c r="S520" s="1" t="s">
        <v>3019</v>
      </c>
      <c r="T520" s="1" t="s">
        <v>3093</v>
      </c>
      <c r="U520" s="1" t="s">
        <v>3092</v>
      </c>
      <c r="V520" s="1" t="s">
        <v>3091</v>
      </c>
      <c r="W520" s="1" t="s">
        <v>3090</v>
      </c>
      <c r="Y520" s="1">
        <v>43782.625706018516</v>
      </c>
      <c r="Z520" s="1">
        <v>44645</v>
      </c>
      <c r="AA520" s="1">
        <v>401768</v>
      </c>
      <c r="AB520" s="1">
        <v>44648.866053240738</v>
      </c>
      <c r="AC520" s="1" t="s">
        <v>4097</v>
      </c>
      <c r="AD520" s="1" t="s">
        <v>3056</v>
      </c>
      <c r="AE520" s="1">
        <v>5579</v>
      </c>
      <c r="AF520" s="1">
        <v>0</v>
      </c>
      <c r="AG520" s="1" t="s">
        <v>3088</v>
      </c>
      <c r="AH520" s="1" t="s">
        <v>3086</v>
      </c>
      <c r="AI520" s="1" t="s">
        <v>3011</v>
      </c>
      <c r="AJ520" s="1" t="s">
        <v>3086</v>
      </c>
      <c r="AK520" s="1" t="s">
        <v>3010</v>
      </c>
      <c r="AL520" s="1" t="s">
        <v>3009</v>
      </c>
      <c r="AM520" s="1" t="s">
        <v>3085</v>
      </c>
      <c r="AQ520" s="1" t="s">
        <v>3965</v>
      </c>
      <c r="AS520" s="1" t="s">
        <v>3006</v>
      </c>
      <c r="AT520" s="1" t="s">
        <v>1020</v>
      </c>
      <c r="AY520" s="1" t="s">
        <v>2995</v>
      </c>
      <c r="AZ520" s="1" t="s">
        <v>3005</v>
      </c>
      <c r="BA520" s="1">
        <v>601965.00734060002</v>
      </c>
      <c r="BB520" s="1">
        <v>5466370.3612764897</v>
      </c>
      <c r="BC520" s="1">
        <v>10</v>
      </c>
      <c r="BN520" s="1" t="s">
        <v>3004</v>
      </c>
      <c r="BO520" s="1" t="s">
        <v>3578</v>
      </c>
      <c r="BP520" s="1" t="s">
        <v>1981</v>
      </c>
      <c r="BQ520" s="1" t="s">
        <v>4096</v>
      </c>
      <c r="BR520" s="1" t="s">
        <v>3223</v>
      </c>
      <c r="BV520" s="1" t="s">
        <v>2997</v>
      </c>
      <c r="BW520" s="1" t="s">
        <v>1020</v>
      </c>
      <c r="BX520" s="1" t="s">
        <v>3194</v>
      </c>
      <c r="BY520" s="1" t="s">
        <v>2995</v>
      </c>
      <c r="CB520" s="1" t="s">
        <v>3193</v>
      </c>
      <c r="CC520" s="1" t="s">
        <v>3192</v>
      </c>
      <c r="CD520" s="1" t="s">
        <v>3035</v>
      </c>
      <c r="CO520" s="1" t="s">
        <v>2991</v>
      </c>
      <c r="CP520" s="1" t="s">
        <v>4095</v>
      </c>
      <c r="CX520" s="1" t="s">
        <v>4094</v>
      </c>
      <c r="CZ520" s="1" t="s">
        <v>3813</v>
      </c>
    </row>
    <row r="521" spans="1:104" x14ac:dyDescent="0.2">
      <c r="A521" s="1">
        <f t="shared" si="36"/>
        <v>1055370.17</v>
      </c>
      <c r="C521" s="1" t="str">
        <f t="shared" si="37"/>
        <v>ST</v>
      </c>
      <c r="D521" s="12">
        <f>INDEX(families!$A:$A,MATCH(E521,families!$B:$B,0))</f>
        <v>34</v>
      </c>
      <c r="E521" s="2" t="str">
        <f t="shared" si="38"/>
        <v>ST</v>
      </c>
      <c r="F521" s="1" t="str">
        <f>IF(_xlfn.SINGLE('~10 Other Crossings'!TypeCL)="WC","",_xlfn.CONCAT(UPPER(_xlfn.SINGLE(Description)),IF(ISBLANK(_xlfn.SINGLE(CrossingIdentifierDescription)),""," ["&amp;_xlfn.SINGLE(CrossingIdentifierDescription)&amp;"]")," (",_xlfn.SINGLE(PXID),")"))</f>
        <v>300MM CSP BURIED MOTI CULVERT (P7105.0)</v>
      </c>
      <c r="G52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521" s="1" t="s">
        <v>4093</v>
      </c>
      <c r="N521" s="1">
        <v>1055370.17</v>
      </c>
      <c r="O521" s="1" t="s">
        <v>3023</v>
      </c>
      <c r="P521" s="1" t="s">
        <v>4044</v>
      </c>
      <c r="Q521" s="1" t="s">
        <v>4043</v>
      </c>
      <c r="R521" s="1" t="s">
        <v>3019</v>
      </c>
      <c r="S521" s="1" t="s">
        <v>3019</v>
      </c>
      <c r="T521" s="1" t="s">
        <v>3093</v>
      </c>
      <c r="U521" s="1" t="s">
        <v>3017</v>
      </c>
      <c r="V521" s="1" t="s">
        <v>4092</v>
      </c>
      <c r="W521" s="1" t="s">
        <v>3122</v>
      </c>
      <c r="Y521" s="1">
        <v>44412.759976851848</v>
      </c>
      <c r="Z521" s="1">
        <v>44645</v>
      </c>
      <c r="AA521" s="1">
        <v>401768</v>
      </c>
      <c r="AB521" s="1">
        <v>44655.881249999999</v>
      </c>
      <c r="AC521" s="1" t="s">
        <v>4091</v>
      </c>
      <c r="AD521" s="1" t="s">
        <v>3013</v>
      </c>
      <c r="AE521" s="1">
        <v>7105</v>
      </c>
      <c r="AF521" s="1">
        <v>0</v>
      </c>
      <c r="AI521" s="1" t="s">
        <v>3011</v>
      </c>
      <c r="AK521" s="1" t="s">
        <v>3010</v>
      </c>
      <c r="AL521" s="1" t="s">
        <v>3009</v>
      </c>
      <c r="AM521" s="1" t="s">
        <v>3401</v>
      </c>
      <c r="AR521" s="1">
        <v>500</v>
      </c>
      <c r="AT521" s="1" t="s">
        <v>3006</v>
      </c>
      <c r="AY521" s="1" t="s">
        <v>2995</v>
      </c>
      <c r="AZ521" s="1" t="s">
        <v>3005</v>
      </c>
      <c r="BA521" s="1">
        <v>601959.98</v>
      </c>
      <c r="BB521" s="1">
        <v>5466364.0199999996</v>
      </c>
      <c r="BC521" s="1">
        <v>10</v>
      </c>
      <c r="BN521" s="1" t="s">
        <v>3004</v>
      </c>
      <c r="BO521" s="1" t="s">
        <v>3578</v>
      </c>
      <c r="BP521" s="1" t="s">
        <v>1981</v>
      </c>
      <c r="BQ521" s="1" t="s">
        <v>4023</v>
      </c>
      <c r="BR521" s="1" t="s">
        <v>1616</v>
      </c>
      <c r="BV521" s="1" t="s">
        <v>2997</v>
      </c>
      <c r="BW521" s="1" t="s">
        <v>1503</v>
      </c>
      <c r="BX521" s="1" t="s">
        <v>2996</v>
      </c>
      <c r="BY521" s="1" t="s">
        <v>2995</v>
      </c>
      <c r="CB521" s="1" t="s">
        <v>2994</v>
      </c>
      <c r="CC521" s="1" t="s">
        <v>2993</v>
      </c>
      <c r="CD521" s="1" t="s">
        <v>2992</v>
      </c>
      <c r="CO521" s="1" t="s">
        <v>3117</v>
      </c>
      <c r="CP521" s="1" t="s">
        <v>4090</v>
      </c>
      <c r="CZ521" s="1" t="s">
        <v>3805</v>
      </c>
    </row>
    <row r="522" spans="1:104" x14ac:dyDescent="0.2">
      <c r="A522" s="1">
        <f t="shared" si="36"/>
        <v>1055387.3400000001</v>
      </c>
      <c r="C522" s="1" t="str">
        <f t="shared" si="37"/>
        <v>UE</v>
      </c>
      <c r="D522" s="12">
        <f>INDEX(families!$A:$A,MATCH(E522,families!$B:$B,0))</f>
        <v>36</v>
      </c>
      <c r="E522" s="2" t="str">
        <f t="shared" si="38"/>
        <v>UE</v>
      </c>
      <c r="F522" s="1" t="str">
        <f>IF(_xlfn.SINGLE('~10 Other Crossings'!TypeCL)="WC","",_xlfn.CONCAT(UPPER(_xlfn.SINGLE(Description)),IF(ISBLANK(_xlfn.SINGLE(CrossingIdentifierDescription)),""," ["&amp;_xlfn.SINGLE(CrossingIdentifierDescription)&amp;"]")," (",_xlfn.SINGLE(PXID),")"))</f>
        <v>MOTI BURIED POWER CABLE (U7352.0)</v>
      </c>
      <c r="G52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22" s="1" t="s">
        <v>4088</v>
      </c>
      <c r="N522" s="1">
        <v>1055387.3400000001</v>
      </c>
      <c r="O522" s="1" t="s">
        <v>3023</v>
      </c>
      <c r="R522" s="1" t="s">
        <v>3019</v>
      </c>
      <c r="S522" s="1" t="s">
        <v>3019</v>
      </c>
      <c r="T522" s="1" t="s">
        <v>3093</v>
      </c>
      <c r="U522" s="1" t="s">
        <v>3059</v>
      </c>
      <c r="V522" s="1" t="s">
        <v>4058</v>
      </c>
      <c r="W522" s="1" t="s">
        <v>3122</v>
      </c>
      <c r="Y522" s="1">
        <v>44337.839490740742</v>
      </c>
      <c r="Z522" s="1">
        <v>44645</v>
      </c>
      <c r="AA522" s="1">
        <v>401768</v>
      </c>
      <c r="AB522" s="1">
        <v>44648.866087962961</v>
      </c>
      <c r="AC522" s="1" t="s">
        <v>4087</v>
      </c>
      <c r="AD522" s="1" t="s">
        <v>3056</v>
      </c>
      <c r="AE522" s="1">
        <v>7352</v>
      </c>
      <c r="AF522" s="1">
        <v>0</v>
      </c>
      <c r="AI522" s="1" t="s">
        <v>3011</v>
      </c>
      <c r="AK522" s="1" t="s">
        <v>3010</v>
      </c>
      <c r="AL522" s="1" t="s">
        <v>3009</v>
      </c>
      <c r="AM522" s="1" t="s">
        <v>3054</v>
      </c>
      <c r="AT522" s="1" t="s">
        <v>3006</v>
      </c>
      <c r="AY522" s="1" t="s">
        <v>2995</v>
      </c>
      <c r="AZ522" s="1" t="s">
        <v>3005</v>
      </c>
      <c r="BA522" s="1">
        <v>601949.56999999995</v>
      </c>
      <c r="BB522" s="1">
        <v>5466350.7699999996</v>
      </c>
      <c r="BC522" s="1">
        <v>10</v>
      </c>
      <c r="BN522" s="1" t="s">
        <v>3004</v>
      </c>
      <c r="BO522" s="1" t="s">
        <v>3578</v>
      </c>
      <c r="BP522" s="1" t="s">
        <v>1981</v>
      </c>
      <c r="BQ522" s="1" t="s">
        <v>4023</v>
      </c>
      <c r="BR522" s="1" t="s">
        <v>1616</v>
      </c>
      <c r="BV522" s="1" t="s">
        <v>2997</v>
      </c>
      <c r="BW522" s="1" t="s">
        <v>1968</v>
      </c>
      <c r="BX522" s="1" t="s">
        <v>3053</v>
      </c>
      <c r="BY522" s="1" t="s">
        <v>2995</v>
      </c>
      <c r="CB522" s="1" t="s">
        <v>3052</v>
      </c>
      <c r="CC522" s="1" t="s">
        <v>3051</v>
      </c>
      <c r="CD522" s="1" t="s">
        <v>3050</v>
      </c>
      <c r="CO522" s="1" t="s">
        <v>3117</v>
      </c>
      <c r="CP522" s="1" t="s">
        <v>4086</v>
      </c>
      <c r="CZ522" s="1" t="s">
        <v>3784</v>
      </c>
    </row>
    <row r="523" spans="1:104" x14ac:dyDescent="0.2">
      <c r="A523" s="1">
        <f t="shared" si="36"/>
        <v>1055429.74</v>
      </c>
      <c r="C523" s="1" t="str">
        <f t="shared" si="37"/>
        <v>OE</v>
      </c>
      <c r="D523" s="12">
        <f>INDEX(families!$A:$A,MATCH(E523,families!$B:$B,0))</f>
        <v>28</v>
      </c>
      <c r="E523" s="2" t="str">
        <f t="shared" si="38"/>
        <v>OE</v>
      </c>
      <c r="F523" s="1" t="str">
        <f>IF(_xlfn.SINGLE('~10 Other Crossings'!TypeCL)="WC","",_xlfn.CONCAT(UPPER(_xlfn.SINGLE(Description)),IF(ISBLANK(_xlfn.SINGLE(CrossingIdentifierDescription)),""," ["&amp;_xlfn.SINGLE(CrossingIdentifierDescription)&amp;"]")," (",_xlfn.SINGLE(PXID),")"))</f>
        <v>BC HYDRO O/H DISTRIBUTION (U5580.0)</v>
      </c>
      <c r="G52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23" s="1" t="s">
        <v>4085</v>
      </c>
      <c r="N523" s="1">
        <v>1055429.74</v>
      </c>
      <c r="O523" s="1" t="s">
        <v>3023</v>
      </c>
      <c r="P523" s="1" t="s">
        <v>4084</v>
      </c>
      <c r="Q523" s="1" t="s">
        <v>4083</v>
      </c>
      <c r="R523" s="1" t="s">
        <v>3020</v>
      </c>
      <c r="S523" s="1" t="s">
        <v>3019</v>
      </c>
      <c r="T523" s="1" t="s">
        <v>3093</v>
      </c>
      <c r="U523" s="1" t="s">
        <v>3092</v>
      </c>
      <c r="V523" s="1" t="s">
        <v>3091</v>
      </c>
      <c r="W523" s="1" t="s">
        <v>3090</v>
      </c>
      <c r="Y523" s="1">
        <v>43782.626701388886</v>
      </c>
      <c r="Z523" s="1">
        <v>44645</v>
      </c>
      <c r="AA523" s="1">
        <v>401768</v>
      </c>
      <c r="AB523" s="1">
        <v>44648.866053240738</v>
      </c>
      <c r="AC523" s="1" t="s">
        <v>4082</v>
      </c>
      <c r="AD523" s="1" t="s">
        <v>3056</v>
      </c>
      <c r="AE523" s="1">
        <v>5580</v>
      </c>
      <c r="AF523" s="1">
        <v>0</v>
      </c>
      <c r="AH523" s="1" t="s">
        <v>3086</v>
      </c>
      <c r="AI523" s="1" t="s">
        <v>3011</v>
      </c>
      <c r="AJ523" s="1" t="s">
        <v>3086</v>
      </c>
      <c r="AK523" s="1" t="s">
        <v>3010</v>
      </c>
      <c r="AL523" s="1" t="s">
        <v>3009</v>
      </c>
      <c r="AM523" s="1" t="s">
        <v>3085</v>
      </c>
      <c r="AQ523" s="1" t="s">
        <v>3965</v>
      </c>
      <c r="AS523" s="1" t="s">
        <v>3006</v>
      </c>
      <c r="AT523" s="1" t="s">
        <v>1020</v>
      </c>
      <c r="AY523" s="1" t="s">
        <v>2995</v>
      </c>
      <c r="AZ523" s="1" t="s">
        <v>3005</v>
      </c>
      <c r="BA523" s="1">
        <v>601922.72817625001</v>
      </c>
      <c r="BB523" s="1">
        <v>5466317.5494731003</v>
      </c>
      <c r="BC523" s="1">
        <v>10</v>
      </c>
      <c r="BN523" s="1" t="s">
        <v>3004</v>
      </c>
      <c r="BO523" s="1" t="s">
        <v>3578</v>
      </c>
      <c r="BP523" s="1" t="s">
        <v>1981</v>
      </c>
      <c r="BQ523" s="1" t="s">
        <v>4023</v>
      </c>
      <c r="BR523" s="1" t="s">
        <v>1616</v>
      </c>
      <c r="BV523" s="1" t="s">
        <v>2997</v>
      </c>
      <c r="BW523" s="1" t="s">
        <v>1020</v>
      </c>
      <c r="BX523" s="1" t="s">
        <v>3194</v>
      </c>
      <c r="BY523" s="1" t="s">
        <v>2995</v>
      </c>
      <c r="CB523" s="1" t="s">
        <v>3193</v>
      </c>
      <c r="CC523" s="1" t="s">
        <v>3192</v>
      </c>
      <c r="CD523" s="1" t="s">
        <v>3035</v>
      </c>
      <c r="CO523" s="1" t="s">
        <v>2991</v>
      </c>
      <c r="CP523" s="1" t="s">
        <v>4081</v>
      </c>
      <c r="CX523" s="1" t="s">
        <v>4076</v>
      </c>
      <c r="CZ523" s="1" t="s">
        <v>3774</v>
      </c>
    </row>
    <row r="524" spans="1:104" x14ac:dyDescent="0.2">
      <c r="A524" s="1">
        <f t="shared" si="36"/>
        <v>1055429.74</v>
      </c>
      <c r="C524" s="1" t="str">
        <f t="shared" si="37"/>
        <v>OC</v>
      </c>
      <c r="D524" s="12">
        <f>INDEX(families!$A:$A,MATCH(E524,families!$B:$B,0))</f>
        <v>27</v>
      </c>
      <c r="E524" s="2" t="str">
        <f t="shared" si="38"/>
        <v>OC</v>
      </c>
      <c r="F524" s="1" t="str">
        <f>IF(_xlfn.SINGLE('~10 Other Crossings'!TypeCL)="WC","",_xlfn.CONCAT(UPPER(_xlfn.SINGLE(Description)),IF(ISBLANK(_xlfn.SINGLE(CrossingIdentifierDescription)),""," ["&amp;_xlfn.SINGLE(CrossingIdentifierDescription)&amp;"]")," (",_xlfn.SINGLE(PXID),")"))</f>
        <v>TELUS O/H COMMUNICATIONS CABLE (U5581.0)</v>
      </c>
      <c r="G52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24" s="1" t="s">
        <v>4080</v>
      </c>
      <c r="N524" s="1">
        <v>1055429.74</v>
      </c>
      <c r="O524" s="1" t="s">
        <v>3023</v>
      </c>
      <c r="P524" s="1" t="s">
        <v>4079</v>
      </c>
      <c r="Q524" s="1" t="s">
        <v>3728</v>
      </c>
      <c r="R524" s="1" t="s">
        <v>3020</v>
      </c>
      <c r="S524" s="1" t="s">
        <v>3019</v>
      </c>
      <c r="T524" s="1" t="s">
        <v>3093</v>
      </c>
      <c r="U524" s="1" t="s">
        <v>3104</v>
      </c>
      <c r="V524" s="1" t="s">
        <v>3103</v>
      </c>
      <c r="W524" s="1" t="s">
        <v>3102</v>
      </c>
      <c r="Y524" s="1">
        <v>43782.626828703702</v>
      </c>
      <c r="Z524" s="1">
        <v>44645</v>
      </c>
      <c r="AA524" s="1">
        <v>401768</v>
      </c>
      <c r="AB524" s="1">
        <v>44648.866053240738</v>
      </c>
      <c r="AC524" s="1" t="s">
        <v>4078</v>
      </c>
      <c r="AD524" s="1" t="s">
        <v>3056</v>
      </c>
      <c r="AE524" s="1">
        <v>5581</v>
      </c>
      <c r="AF524" s="1">
        <v>0</v>
      </c>
      <c r="AH524" s="1" t="s">
        <v>3086</v>
      </c>
      <c r="AI524" s="1" t="s">
        <v>3011</v>
      </c>
      <c r="AJ524" s="1" t="s">
        <v>3086</v>
      </c>
      <c r="AK524" s="1" t="s">
        <v>3010</v>
      </c>
      <c r="AL524" s="1" t="s">
        <v>3009</v>
      </c>
      <c r="AM524" s="1" t="s">
        <v>3099</v>
      </c>
      <c r="AQ524" s="1" t="s">
        <v>3965</v>
      </c>
      <c r="AS524" s="1" t="s">
        <v>3006</v>
      </c>
      <c r="AT524" s="1" t="s">
        <v>1020</v>
      </c>
      <c r="AY524" s="1" t="s">
        <v>2995</v>
      </c>
      <c r="AZ524" s="1" t="s">
        <v>3005</v>
      </c>
      <c r="BA524" s="1">
        <v>601922.72817625001</v>
      </c>
      <c r="BB524" s="1">
        <v>5466317.5494731003</v>
      </c>
      <c r="BC524" s="1">
        <v>10</v>
      </c>
      <c r="BN524" s="1" t="s">
        <v>3004</v>
      </c>
      <c r="BO524" s="1" t="s">
        <v>3578</v>
      </c>
      <c r="BP524" s="1" t="s">
        <v>1981</v>
      </c>
      <c r="BQ524" s="1" t="s">
        <v>4023</v>
      </c>
      <c r="BR524" s="1" t="s">
        <v>1616</v>
      </c>
      <c r="BV524" s="1" t="s">
        <v>2997</v>
      </c>
      <c r="BW524" s="1" t="s">
        <v>1020</v>
      </c>
      <c r="BX524" s="1" t="s">
        <v>3194</v>
      </c>
      <c r="BY524" s="1" t="s">
        <v>2995</v>
      </c>
      <c r="CB524" s="1" t="s">
        <v>3193</v>
      </c>
      <c r="CC524" s="1" t="s">
        <v>3192</v>
      </c>
      <c r="CD524" s="1" t="s">
        <v>3035</v>
      </c>
      <c r="CO524" s="1" t="s">
        <v>2991</v>
      </c>
      <c r="CP524" s="1" t="s">
        <v>4077</v>
      </c>
      <c r="CX524" s="1" t="s">
        <v>4076</v>
      </c>
      <c r="CZ524" s="1" t="s">
        <v>4075</v>
      </c>
    </row>
    <row r="525" spans="1:104" x14ac:dyDescent="0.2">
      <c r="A525" s="1">
        <f t="shared" si="36"/>
        <v>1055431.18</v>
      </c>
      <c r="C525" s="1" t="str">
        <f t="shared" si="37"/>
        <v>ST</v>
      </c>
      <c r="D525" s="12">
        <f>INDEX(families!$A:$A,MATCH(E525,families!$B:$B,0))</f>
        <v>34</v>
      </c>
      <c r="E525" s="2" t="str">
        <f t="shared" si="38"/>
        <v>ST</v>
      </c>
      <c r="F525" s="1" t="str">
        <f>IF(_xlfn.SINGLE('~10 Other Crossings'!TypeCL)="WC","",_xlfn.CONCAT(UPPER(_xlfn.SINGLE(Description)),IF(ISBLANK(_xlfn.SINGLE(CrossingIdentifierDescription)),""," ["&amp;_xlfn.SINGLE(CrossingIdentifierDescription)&amp;"]")," (",_xlfn.SINGLE(PXID),")"))</f>
        <v>100MM CSP BURIED MOTI CULVERT (P7106.0)</v>
      </c>
      <c r="G52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525" s="1" t="s">
        <v>4074</v>
      </c>
      <c r="N525" s="1">
        <v>1055431.18</v>
      </c>
      <c r="O525" s="1" t="s">
        <v>3023</v>
      </c>
      <c r="R525" s="1" t="s">
        <v>3019</v>
      </c>
      <c r="S525" s="1" t="s">
        <v>3019</v>
      </c>
      <c r="T525" s="1" t="s">
        <v>3093</v>
      </c>
      <c r="U525" s="1" t="s">
        <v>3017</v>
      </c>
      <c r="V525" s="1" t="s">
        <v>4073</v>
      </c>
      <c r="W525" s="1" t="s">
        <v>3122</v>
      </c>
      <c r="Y525" s="1">
        <v>44412.759976851848</v>
      </c>
      <c r="Z525" s="1">
        <v>44645</v>
      </c>
      <c r="AA525" s="1">
        <v>401768</v>
      </c>
      <c r="AB525" s="1">
        <v>44655.881249999999</v>
      </c>
      <c r="AC525" s="1" t="s">
        <v>4072</v>
      </c>
      <c r="AD525" s="1" t="s">
        <v>3013</v>
      </c>
      <c r="AE525" s="1">
        <v>7106</v>
      </c>
      <c r="AF525" s="1">
        <v>0</v>
      </c>
      <c r="AI525" s="1" t="s">
        <v>3011</v>
      </c>
      <c r="AK525" s="1" t="s">
        <v>3010</v>
      </c>
      <c r="AL525" s="1" t="s">
        <v>3009</v>
      </c>
      <c r="AM525" s="1" t="s">
        <v>3401</v>
      </c>
      <c r="AT525" s="1" t="s">
        <v>3006</v>
      </c>
      <c r="AY525" s="1" t="s">
        <v>2995</v>
      </c>
      <c r="AZ525" s="1" t="s">
        <v>3005</v>
      </c>
      <c r="BA525" s="1">
        <v>601922.09</v>
      </c>
      <c r="BB525" s="1">
        <v>5466316.1900000004</v>
      </c>
      <c r="BC525" s="1">
        <v>10</v>
      </c>
      <c r="BN525" s="1" t="s">
        <v>3004</v>
      </c>
      <c r="BO525" s="1" t="s">
        <v>3578</v>
      </c>
      <c r="BP525" s="1" t="s">
        <v>1981</v>
      </c>
      <c r="BQ525" s="1" t="s">
        <v>4023</v>
      </c>
      <c r="BR525" s="1" t="s">
        <v>1616</v>
      </c>
      <c r="BV525" s="1" t="s">
        <v>2997</v>
      </c>
      <c r="BW525" s="1" t="s">
        <v>1503</v>
      </c>
      <c r="BX525" s="1" t="s">
        <v>2996</v>
      </c>
      <c r="BY525" s="1" t="s">
        <v>2995</v>
      </c>
      <c r="CB525" s="1" t="s">
        <v>2994</v>
      </c>
      <c r="CC525" s="1" t="s">
        <v>2993</v>
      </c>
      <c r="CD525" s="1" t="s">
        <v>2992</v>
      </c>
      <c r="CO525" s="1" t="s">
        <v>3117</v>
      </c>
      <c r="CP525" s="1" t="s">
        <v>4071</v>
      </c>
      <c r="CZ525" s="1" t="s">
        <v>3766</v>
      </c>
    </row>
    <row r="526" spans="1:104" x14ac:dyDescent="0.2">
      <c r="A526" s="1">
        <f t="shared" si="36"/>
        <v>1055445.3700000001</v>
      </c>
      <c r="C526" s="1" t="str">
        <f t="shared" si="37"/>
        <v>UE</v>
      </c>
      <c r="D526" s="12">
        <f>INDEX(families!$A:$A,MATCH(E526,families!$B:$B,0))</f>
        <v>36</v>
      </c>
      <c r="E526" s="2" t="str">
        <f t="shared" si="38"/>
        <v>UE</v>
      </c>
      <c r="F526" s="1" t="str">
        <f>IF(_xlfn.SINGLE('~10 Other Crossings'!TypeCL)="WC","",_xlfn.CONCAT(UPPER(_xlfn.SINGLE(Description)),IF(ISBLANK(_xlfn.SINGLE(CrossingIdentifierDescription)),""," ["&amp;_xlfn.SINGLE(CrossingIdentifierDescription)&amp;"]")," (",_xlfn.SINGLE(PXID),")"))</f>
        <v>MOTI 1" BURIED COMMUNICATIONS CABLE (U7369.0)</v>
      </c>
      <c r="G52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26" s="1" t="s">
        <v>4070</v>
      </c>
      <c r="N526" s="1">
        <v>1055445.3700000001</v>
      </c>
      <c r="O526" s="1" t="s">
        <v>3023</v>
      </c>
      <c r="P526" s="1" t="s">
        <v>4038</v>
      </c>
      <c r="Q526" s="1" t="s">
        <v>4037</v>
      </c>
      <c r="R526" s="1" t="s">
        <v>3019</v>
      </c>
      <c r="S526" s="1" t="s">
        <v>3019</v>
      </c>
      <c r="T526" s="1" t="s">
        <v>3093</v>
      </c>
      <c r="V526" s="1" t="s">
        <v>4036</v>
      </c>
      <c r="W526" s="1" t="s">
        <v>3122</v>
      </c>
      <c r="Y526" s="1">
        <v>44412.759976851848</v>
      </c>
      <c r="Z526" s="1">
        <v>44645</v>
      </c>
      <c r="AA526" s="1">
        <v>401768</v>
      </c>
      <c r="AB526" s="1">
        <v>44648.866087962961</v>
      </c>
      <c r="AC526" s="1" t="s">
        <v>4069</v>
      </c>
      <c r="AD526" s="1" t="s">
        <v>3056</v>
      </c>
      <c r="AE526" s="1">
        <v>7369</v>
      </c>
      <c r="AF526" s="1">
        <v>0</v>
      </c>
      <c r="AI526" s="1" t="s">
        <v>3011</v>
      </c>
      <c r="AK526" s="1" t="s">
        <v>3010</v>
      </c>
      <c r="AL526" s="1" t="s">
        <v>3009</v>
      </c>
      <c r="AM526" s="1" t="s">
        <v>3054</v>
      </c>
      <c r="AN526" s="1" t="s">
        <v>4068</v>
      </c>
      <c r="AT526" s="1" t="s">
        <v>3006</v>
      </c>
      <c r="AY526" s="1" t="s">
        <v>2995</v>
      </c>
      <c r="AZ526" s="1" t="s">
        <v>3005</v>
      </c>
      <c r="BA526" s="1">
        <v>601912.24</v>
      </c>
      <c r="BB526" s="1">
        <v>5466305.96</v>
      </c>
      <c r="BC526" s="1">
        <v>10</v>
      </c>
      <c r="BN526" s="1" t="s">
        <v>3004</v>
      </c>
      <c r="BO526" s="1" t="s">
        <v>3578</v>
      </c>
      <c r="BP526" s="1" t="s">
        <v>1981</v>
      </c>
      <c r="BQ526" s="1" t="s">
        <v>4023</v>
      </c>
      <c r="BR526" s="1" t="s">
        <v>1616</v>
      </c>
      <c r="BU526" s="1">
        <v>0.629</v>
      </c>
      <c r="BV526" s="1" t="s">
        <v>2997</v>
      </c>
      <c r="BW526" s="1" t="s">
        <v>1968</v>
      </c>
      <c r="BX526" s="1" t="s">
        <v>2996</v>
      </c>
      <c r="BY526" s="1" t="s">
        <v>2995</v>
      </c>
      <c r="CB526" s="1" t="s">
        <v>3052</v>
      </c>
      <c r="CC526" s="1" t="s">
        <v>2993</v>
      </c>
      <c r="CD526" s="1" t="s">
        <v>3050</v>
      </c>
      <c r="CO526" s="1" t="s">
        <v>3117</v>
      </c>
      <c r="CP526" s="1" t="s">
        <v>4067</v>
      </c>
      <c r="CZ526" s="1" t="s">
        <v>3761</v>
      </c>
    </row>
    <row r="527" spans="1:104" x14ac:dyDescent="0.2">
      <c r="A527" s="1">
        <f t="shared" si="36"/>
        <v>1055445.83</v>
      </c>
      <c r="C527" s="1" t="str">
        <f t="shared" si="37"/>
        <v>UE</v>
      </c>
      <c r="D527" s="12">
        <f>INDEX(families!$A:$A,MATCH(E527,families!$B:$B,0))</f>
        <v>36</v>
      </c>
      <c r="E527" s="2" t="str">
        <f t="shared" si="38"/>
        <v>UE</v>
      </c>
      <c r="F527" s="1" t="str">
        <f>IF(_xlfn.SINGLE('~10 Other Crossings'!TypeCL)="WC","",_xlfn.CONCAT(UPPER(_xlfn.SINGLE(Description)),IF(ISBLANK(_xlfn.SINGLE(CrossingIdentifierDescription)),""," ["&amp;_xlfn.SINGLE(CrossingIdentifierDescription)&amp;"]")," (",_xlfn.SINGLE(PXID),")"))</f>
        <v>MOTI 1" BURIED POWER CABLE (U7370.0)</v>
      </c>
      <c r="G52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27" s="1" t="s">
        <v>4066</v>
      </c>
      <c r="N527" s="1">
        <v>1055445.83</v>
      </c>
      <c r="O527" s="1" t="s">
        <v>3023</v>
      </c>
      <c r="R527" s="1" t="s">
        <v>3019</v>
      </c>
      <c r="S527" s="1" t="s">
        <v>3019</v>
      </c>
      <c r="T527" s="1" t="s">
        <v>3093</v>
      </c>
      <c r="V527" s="1" t="s">
        <v>4048</v>
      </c>
      <c r="W527" s="1" t="s">
        <v>3122</v>
      </c>
      <c r="Y527" s="1">
        <v>44412.759976851848</v>
      </c>
      <c r="Z527" s="1">
        <v>44645</v>
      </c>
      <c r="AA527" s="1">
        <v>401768</v>
      </c>
      <c r="AB527" s="1">
        <v>44648.866087962961</v>
      </c>
      <c r="AC527" s="1" t="s">
        <v>4065</v>
      </c>
      <c r="AD527" s="1" t="s">
        <v>3056</v>
      </c>
      <c r="AE527" s="1">
        <v>7370</v>
      </c>
      <c r="AF527" s="1">
        <v>0</v>
      </c>
      <c r="AI527" s="1" t="s">
        <v>3011</v>
      </c>
      <c r="AK527" s="1" t="s">
        <v>3010</v>
      </c>
      <c r="AL527" s="1" t="s">
        <v>3009</v>
      </c>
      <c r="AM527" s="1" t="s">
        <v>3054</v>
      </c>
      <c r="AN527" s="1" t="s">
        <v>4064</v>
      </c>
      <c r="AT527" s="1" t="s">
        <v>3006</v>
      </c>
      <c r="AY527" s="1" t="s">
        <v>2995</v>
      </c>
      <c r="AZ527" s="1" t="s">
        <v>3005</v>
      </c>
      <c r="BA527" s="1">
        <v>601911.93000000005</v>
      </c>
      <c r="BB527" s="1">
        <v>5466305.6200000001</v>
      </c>
      <c r="BC527" s="1">
        <v>10</v>
      </c>
      <c r="BN527" s="1" t="s">
        <v>3004</v>
      </c>
      <c r="BO527" s="1" t="s">
        <v>3578</v>
      </c>
      <c r="BP527" s="1" t="s">
        <v>1981</v>
      </c>
      <c r="BQ527" s="1" t="s">
        <v>4023</v>
      </c>
      <c r="BR527" s="1" t="s">
        <v>1616</v>
      </c>
      <c r="BU527" s="1">
        <v>0.50700000000000001</v>
      </c>
      <c r="BV527" s="1" t="s">
        <v>2997</v>
      </c>
      <c r="BW527" s="1" t="s">
        <v>1968</v>
      </c>
      <c r="BX527" s="1" t="s">
        <v>2996</v>
      </c>
      <c r="BY527" s="1" t="s">
        <v>2995</v>
      </c>
      <c r="CB527" s="1" t="s">
        <v>3052</v>
      </c>
      <c r="CC527" s="1" t="s">
        <v>2993</v>
      </c>
      <c r="CD527" s="1" t="s">
        <v>3050</v>
      </c>
      <c r="CO527" s="1" t="s">
        <v>3117</v>
      </c>
      <c r="CP527" s="1" t="s">
        <v>4063</v>
      </c>
      <c r="CZ527" s="1" t="s">
        <v>4062</v>
      </c>
    </row>
    <row r="528" spans="1:104" x14ac:dyDescent="0.2">
      <c r="A528" s="1">
        <f t="shared" si="36"/>
        <v>1055451.53</v>
      </c>
      <c r="C528" s="1" t="str">
        <f t="shared" si="37"/>
        <v>UE</v>
      </c>
      <c r="D528" s="12">
        <f>INDEX(families!$A:$A,MATCH(E528,families!$B:$B,0))</f>
        <v>36</v>
      </c>
      <c r="E528" s="2" t="str">
        <f t="shared" si="38"/>
        <v>UE</v>
      </c>
      <c r="F528" s="1" t="str">
        <f>IF(_xlfn.SINGLE('~10 Other Crossings'!TypeCL)="WC","",_xlfn.CONCAT(UPPER(_xlfn.SINGLE(Description)),IF(ISBLANK(_xlfn.SINGLE(CrossingIdentifierDescription)),""," ["&amp;_xlfn.SINGLE(CrossingIdentifierDescription)&amp;"]")," (",_xlfn.SINGLE(PXID),")"))</f>
        <v>MOTI BURIED POWER CABLE (U7353.0)</v>
      </c>
      <c r="G52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28" s="1" t="s">
        <v>4061</v>
      </c>
      <c r="N528" s="1">
        <v>1055451.53</v>
      </c>
      <c r="O528" s="1" t="s">
        <v>3023</v>
      </c>
      <c r="P528" s="1" t="s">
        <v>4060</v>
      </c>
      <c r="Q528" s="1" t="s">
        <v>4059</v>
      </c>
      <c r="R528" s="1" t="s">
        <v>3019</v>
      </c>
      <c r="S528" s="1" t="s">
        <v>3019</v>
      </c>
      <c r="T528" s="1" t="s">
        <v>3093</v>
      </c>
      <c r="U528" s="1" t="s">
        <v>3059</v>
      </c>
      <c r="V528" s="1" t="s">
        <v>4058</v>
      </c>
      <c r="W528" s="1" t="s">
        <v>3122</v>
      </c>
      <c r="Y528" s="1">
        <v>44425.846990740742</v>
      </c>
      <c r="Z528" s="1">
        <v>44645</v>
      </c>
      <c r="AA528" s="1">
        <v>401768</v>
      </c>
      <c r="AB528" s="1">
        <v>44648.866099537037</v>
      </c>
      <c r="AC528" s="1" t="s">
        <v>4057</v>
      </c>
      <c r="AD528" s="1" t="s">
        <v>3056</v>
      </c>
      <c r="AE528" s="1">
        <v>7353</v>
      </c>
      <c r="AF528" s="1">
        <v>0</v>
      </c>
      <c r="AI528" s="1" t="s">
        <v>3011</v>
      </c>
      <c r="AK528" s="1" t="s">
        <v>3010</v>
      </c>
      <c r="AL528" s="1" t="s">
        <v>3009</v>
      </c>
      <c r="AM528" s="1" t="s">
        <v>3054</v>
      </c>
      <c r="AT528" s="1" t="s">
        <v>3006</v>
      </c>
      <c r="AY528" s="1" t="s">
        <v>2995</v>
      </c>
      <c r="AZ528" s="1" t="s">
        <v>3005</v>
      </c>
      <c r="BA528" s="1">
        <v>601908.1</v>
      </c>
      <c r="BB528" s="1">
        <v>5466301.4000000004</v>
      </c>
      <c r="BC528" s="1">
        <v>10</v>
      </c>
      <c r="BN528" s="1" t="s">
        <v>3004</v>
      </c>
      <c r="BO528" s="1" t="s">
        <v>3578</v>
      </c>
      <c r="BP528" s="1" t="s">
        <v>1981</v>
      </c>
      <c r="BQ528" s="1" t="s">
        <v>4023</v>
      </c>
      <c r="BR528" s="1" t="s">
        <v>1616</v>
      </c>
      <c r="BV528" s="1" t="s">
        <v>2997</v>
      </c>
      <c r="BW528" s="1" t="s">
        <v>1968</v>
      </c>
      <c r="BX528" s="1" t="s">
        <v>3053</v>
      </c>
      <c r="BY528" s="1" t="s">
        <v>2995</v>
      </c>
      <c r="CB528" s="1" t="s">
        <v>3052</v>
      </c>
      <c r="CC528" s="1" t="s">
        <v>3051</v>
      </c>
      <c r="CD528" s="1" t="s">
        <v>3050</v>
      </c>
      <c r="CO528" s="1" t="s">
        <v>3117</v>
      </c>
      <c r="CP528" s="1" t="s">
        <v>4056</v>
      </c>
      <c r="CZ528" s="1" t="s">
        <v>4055</v>
      </c>
    </row>
    <row r="529" spans="1:104" x14ac:dyDescent="0.2">
      <c r="A529" s="1">
        <f t="shared" si="36"/>
        <v>1055454.76</v>
      </c>
      <c r="C529" s="1" t="str">
        <f t="shared" si="37"/>
        <v>UE</v>
      </c>
      <c r="D529" s="12">
        <f>INDEX(families!$A:$A,MATCH(E529,families!$B:$B,0))</f>
        <v>36</v>
      </c>
      <c r="E529" s="2" t="str">
        <f t="shared" si="38"/>
        <v>UE</v>
      </c>
      <c r="F529" s="1" t="str">
        <f>IF(_xlfn.SINGLE('~10 Other Crossings'!TypeCL)="WC","",_xlfn.CONCAT(UPPER(_xlfn.SINGLE(Description)),IF(ISBLANK(_xlfn.SINGLE(CrossingIdentifierDescription)),""," ["&amp;_xlfn.SINGLE(CrossingIdentifierDescription)&amp;"]")," (",_xlfn.SINGLE(PXID),")"))</f>
        <v>MOTI 1" BURIED POWER CABLE (U7371.0)</v>
      </c>
      <c r="G52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29" s="1" t="s">
        <v>4054</v>
      </c>
      <c r="N529" s="1">
        <v>1055454.76</v>
      </c>
      <c r="O529" s="1" t="s">
        <v>3023</v>
      </c>
      <c r="P529" s="1" t="s">
        <v>4053</v>
      </c>
      <c r="Q529" s="1" t="s">
        <v>4052</v>
      </c>
      <c r="R529" s="1" t="s">
        <v>3019</v>
      </c>
      <c r="S529" s="1" t="s">
        <v>3019</v>
      </c>
      <c r="T529" s="1" t="s">
        <v>3093</v>
      </c>
      <c r="V529" s="1" t="s">
        <v>4048</v>
      </c>
      <c r="W529" s="1" t="s">
        <v>3122</v>
      </c>
      <c r="Y529" s="1">
        <v>44425.846990740742</v>
      </c>
      <c r="Z529" s="1">
        <v>44645</v>
      </c>
      <c r="AA529" s="1">
        <v>401768</v>
      </c>
      <c r="AB529" s="1">
        <v>44648.866099537037</v>
      </c>
      <c r="AC529" s="1" t="s">
        <v>4051</v>
      </c>
      <c r="AD529" s="1" t="s">
        <v>3056</v>
      </c>
      <c r="AE529" s="1">
        <v>7371</v>
      </c>
      <c r="AF529" s="1">
        <v>0</v>
      </c>
      <c r="AI529" s="1" t="s">
        <v>3011</v>
      </c>
      <c r="AK529" s="1" t="s">
        <v>3010</v>
      </c>
      <c r="AL529" s="1" t="s">
        <v>3009</v>
      </c>
      <c r="AM529" s="1" t="s">
        <v>3054</v>
      </c>
      <c r="AN529" s="1" t="s">
        <v>4034</v>
      </c>
      <c r="AT529" s="1" t="s">
        <v>3006</v>
      </c>
      <c r="AY529" s="1" t="s">
        <v>2995</v>
      </c>
      <c r="AZ529" s="1" t="s">
        <v>3005</v>
      </c>
      <c r="BA529" s="1">
        <v>601905.93999999994</v>
      </c>
      <c r="BB529" s="1">
        <v>5466299</v>
      </c>
      <c r="BC529" s="1">
        <v>10</v>
      </c>
      <c r="BN529" s="1" t="s">
        <v>3004</v>
      </c>
      <c r="BO529" s="1" t="s">
        <v>3578</v>
      </c>
      <c r="BP529" s="1" t="s">
        <v>1981</v>
      </c>
      <c r="BQ529" s="1" t="s">
        <v>4023</v>
      </c>
      <c r="BR529" s="1" t="s">
        <v>1616</v>
      </c>
      <c r="BU529" s="1">
        <v>0.69</v>
      </c>
      <c r="BV529" s="1" t="s">
        <v>2997</v>
      </c>
      <c r="BW529" s="1" t="s">
        <v>1968</v>
      </c>
      <c r="BX529" s="1" t="s">
        <v>2996</v>
      </c>
      <c r="BY529" s="1" t="s">
        <v>2995</v>
      </c>
      <c r="CB529" s="1" t="s">
        <v>3052</v>
      </c>
      <c r="CC529" s="1" t="s">
        <v>2993</v>
      </c>
      <c r="CD529" s="1" t="s">
        <v>3050</v>
      </c>
      <c r="CO529" s="1" t="s">
        <v>3117</v>
      </c>
      <c r="CP529" s="1" t="s">
        <v>4050</v>
      </c>
      <c r="CZ529" s="1" t="s">
        <v>2198</v>
      </c>
    </row>
    <row r="530" spans="1:104" x14ac:dyDescent="0.2">
      <c r="A530" s="1">
        <f t="shared" si="36"/>
        <v>1055467.17</v>
      </c>
      <c r="C530" s="1" t="str">
        <f t="shared" si="37"/>
        <v>UE</v>
      </c>
      <c r="D530" s="12">
        <f>INDEX(families!$A:$A,MATCH(E530,families!$B:$B,0))</f>
        <v>36</v>
      </c>
      <c r="E530" s="2" t="str">
        <f t="shared" si="38"/>
        <v>UE</v>
      </c>
      <c r="F530" s="1" t="str">
        <f>IF(_xlfn.SINGLE('~10 Other Crossings'!TypeCL)="WC","",_xlfn.CONCAT(UPPER(_xlfn.SINGLE(Description)),IF(ISBLANK(_xlfn.SINGLE(CrossingIdentifierDescription)),""," ["&amp;_xlfn.SINGLE(CrossingIdentifierDescription)&amp;"]")," (",_xlfn.SINGLE(PXID),")"))</f>
        <v>MOTI 1" BURIED POWER CABLE (U7374.0)</v>
      </c>
      <c r="G53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30" s="1" t="s">
        <v>4049</v>
      </c>
      <c r="N530" s="1">
        <v>1055467.17</v>
      </c>
      <c r="O530" s="1" t="s">
        <v>3023</v>
      </c>
      <c r="R530" s="1" t="s">
        <v>3019</v>
      </c>
      <c r="S530" s="1" t="s">
        <v>3019</v>
      </c>
      <c r="T530" s="1" t="s">
        <v>3093</v>
      </c>
      <c r="V530" s="1" t="s">
        <v>4048</v>
      </c>
      <c r="W530" s="1" t="s">
        <v>3122</v>
      </c>
      <c r="Y530" s="1">
        <v>44425.857893518521</v>
      </c>
      <c r="Z530" s="1">
        <v>44645</v>
      </c>
      <c r="AA530" s="1">
        <v>401768</v>
      </c>
      <c r="AB530" s="1">
        <v>44648.866099537037</v>
      </c>
      <c r="AC530" s="1" t="s">
        <v>4047</v>
      </c>
      <c r="AD530" s="1" t="s">
        <v>3056</v>
      </c>
      <c r="AE530" s="1">
        <v>7374</v>
      </c>
      <c r="AF530" s="1">
        <v>0</v>
      </c>
      <c r="AI530" s="1" t="s">
        <v>3011</v>
      </c>
      <c r="AK530" s="1" t="s">
        <v>3010</v>
      </c>
      <c r="AL530" s="1" t="s">
        <v>3009</v>
      </c>
      <c r="AM530" s="1" t="s">
        <v>3054</v>
      </c>
      <c r="AT530" s="1" t="s">
        <v>3006</v>
      </c>
      <c r="AY530" s="1" t="s">
        <v>2995</v>
      </c>
      <c r="AZ530" s="1" t="s">
        <v>3005</v>
      </c>
      <c r="BA530" s="1">
        <v>601897.62</v>
      </c>
      <c r="BB530" s="1">
        <v>5466289.7999999998</v>
      </c>
      <c r="BC530" s="1">
        <v>10</v>
      </c>
      <c r="BN530" s="1" t="s">
        <v>3004</v>
      </c>
      <c r="BO530" s="1" t="s">
        <v>3578</v>
      </c>
      <c r="BP530" s="1" t="s">
        <v>1981</v>
      </c>
      <c r="BQ530" s="1" t="s">
        <v>4023</v>
      </c>
      <c r="BR530" s="1" t="s">
        <v>1616</v>
      </c>
      <c r="BV530" s="1" t="s">
        <v>2997</v>
      </c>
      <c r="BW530" s="1" t="s">
        <v>1968</v>
      </c>
      <c r="BX530" s="1" t="s">
        <v>3053</v>
      </c>
      <c r="BY530" s="1" t="s">
        <v>2995</v>
      </c>
      <c r="CB530" s="1" t="s">
        <v>3052</v>
      </c>
      <c r="CC530" s="1" t="s">
        <v>3051</v>
      </c>
      <c r="CD530" s="1" t="s">
        <v>3050</v>
      </c>
      <c r="CO530" s="1" t="s">
        <v>3117</v>
      </c>
      <c r="CP530" s="1" t="s">
        <v>4046</v>
      </c>
      <c r="CZ530" s="1" t="s">
        <v>3733</v>
      </c>
    </row>
    <row r="531" spans="1:104" x14ac:dyDescent="0.2">
      <c r="A531" s="1">
        <f t="shared" si="36"/>
        <v>1055467.45</v>
      </c>
      <c r="C531" s="1" t="str">
        <f t="shared" si="37"/>
        <v>ST</v>
      </c>
      <c r="D531" s="12">
        <f>INDEX(families!$A:$A,MATCH(E531,families!$B:$B,0))</f>
        <v>34</v>
      </c>
      <c r="E531" s="2" t="str">
        <f t="shared" si="38"/>
        <v>ST</v>
      </c>
      <c r="F531" s="1" t="str">
        <f>IF(_xlfn.SINGLE('~10 Other Crossings'!TypeCL)="WC","",_xlfn.CONCAT(UPPER(_xlfn.SINGLE(Description)),IF(ISBLANK(_xlfn.SINGLE(CrossingIdentifierDescription)),""," ["&amp;_xlfn.SINGLE(CrossingIdentifierDescription)&amp;"]")," (",_xlfn.SINGLE(PXID),")"))</f>
        <v>200MM CSP BURIED MOTI CULVERT (P7111.0)</v>
      </c>
      <c r="G53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531" s="1" t="s">
        <v>4045</v>
      </c>
      <c r="N531" s="1">
        <v>1055467.45</v>
      </c>
      <c r="O531" s="1" t="s">
        <v>3023</v>
      </c>
      <c r="P531" s="1" t="s">
        <v>4044</v>
      </c>
      <c r="Q531" s="1" t="s">
        <v>4043</v>
      </c>
      <c r="R531" s="1" t="s">
        <v>3019</v>
      </c>
      <c r="S531" s="1" t="s">
        <v>3019</v>
      </c>
      <c r="T531" s="1" t="s">
        <v>3093</v>
      </c>
      <c r="V531" s="1" t="s">
        <v>4042</v>
      </c>
      <c r="W531" s="1" t="s">
        <v>3122</v>
      </c>
      <c r="Y531" s="1">
        <v>44425.857893518521</v>
      </c>
      <c r="Z531" s="1">
        <v>44645</v>
      </c>
      <c r="AA531" s="1">
        <v>401768</v>
      </c>
      <c r="AB531" s="1">
        <v>44655.881249999999</v>
      </c>
      <c r="AC531" s="1" t="s">
        <v>4041</v>
      </c>
      <c r="AD531" s="1" t="s">
        <v>3013</v>
      </c>
      <c r="AE531" s="1">
        <v>7111</v>
      </c>
      <c r="AF531" s="1">
        <v>0</v>
      </c>
      <c r="AI531" s="1" t="s">
        <v>3011</v>
      </c>
      <c r="AK531" s="1" t="s">
        <v>3010</v>
      </c>
      <c r="AL531" s="1" t="s">
        <v>3009</v>
      </c>
      <c r="AM531" s="1" t="s">
        <v>3401</v>
      </c>
      <c r="AT531" s="1" t="s">
        <v>3006</v>
      </c>
      <c r="AY531" s="1" t="s">
        <v>2995</v>
      </c>
      <c r="AZ531" s="1" t="s">
        <v>3005</v>
      </c>
      <c r="BA531" s="1">
        <v>601897.25</v>
      </c>
      <c r="BB531" s="1">
        <v>5466289.75</v>
      </c>
      <c r="BC531" s="1">
        <v>10</v>
      </c>
      <c r="BN531" s="1" t="s">
        <v>3004</v>
      </c>
      <c r="BO531" s="1" t="s">
        <v>3578</v>
      </c>
      <c r="BP531" s="1" t="s">
        <v>1981</v>
      </c>
      <c r="BQ531" s="1" t="s">
        <v>4023</v>
      </c>
      <c r="BR531" s="1" t="s">
        <v>1616</v>
      </c>
      <c r="BV531" s="1" t="s">
        <v>2997</v>
      </c>
      <c r="BW531" s="1" t="s">
        <v>1503</v>
      </c>
      <c r="BX531" s="1" t="s">
        <v>2996</v>
      </c>
      <c r="BY531" s="1" t="s">
        <v>2995</v>
      </c>
      <c r="CB531" s="1" t="s">
        <v>2994</v>
      </c>
      <c r="CC531" s="1" t="s">
        <v>2993</v>
      </c>
      <c r="CD531" s="1" t="s">
        <v>2992</v>
      </c>
      <c r="CO531" s="1" t="s">
        <v>3117</v>
      </c>
      <c r="CP531" s="1" t="s">
        <v>4040</v>
      </c>
      <c r="CZ531" s="1" t="s">
        <v>3730</v>
      </c>
    </row>
    <row r="532" spans="1:104" x14ac:dyDescent="0.2">
      <c r="A532" s="1">
        <f t="shared" si="36"/>
        <v>1055472.6399999999</v>
      </c>
      <c r="C532" s="1" t="str">
        <f t="shared" si="37"/>
        <v>UE</v>
      </c>
      <c r="D532" s="12">
        <f>INDEX(families!$A:$A,MATCH(E532,families!$B:$B,0))</f>
        <v>36</v>
      </c>
      <c r="E532" s="2" t="str">
        <f t="shared" si="38"/>
        <v>UE</v>
      </c>
      <c r="F532" s="1" t="str">
        <f>IF(_xlfn.SINGLE('~10 Other Crossings'!TypeCL)="WC","",_xlfn.CONCAT(UPPER(_xlfn.SINGLE(Description)),IF(ISBLANK(_xlfn.SINGLE(CrossingIdentifierDescription)),""," ["&amp;_xlfn.SINGLE(CrossingIdentifierDescription)&amp;"]")," (",_xlfn.SINGLE(PXID),")"))</f>
        <v>MOTI 1" BURIED COMMUNICATIONS CABLE (U7372.0)</v>
      </c>
      <c r="G53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32" s="1" t="s">
        <v>4039</v>
      </c>
      <c r="N532" s="1">
        <v>1055472.6399999999</v>
      </c>
      <c r="O532" s="1" t="s">
        <v>3023</v>
      </c>
      <c r="P532" s="1" t="s">
        <v>4038</v>
      </c>
      <c r="Q532" s="1" t="s">
        <v>4037</v>
      </c>
      <c r="R532" s="1" t="s">
        <v>3019</v>
      </c>
      <c r="S532" s="1" t="s">
        <v>3019</v>
      </c>
      <c r="T532" s="1" t="s">
        <v>3093</v>
      </c>
      <c r="V532" s="1" t="s">
        <v>4036</v>
      </c>
      <c r="W532" s="1" t="s">
        <v>3122</v>
      </c>
      <c r="Y532" s="1">
        <v>44412.759976851848</v>
      </c>
      <c r="Z532" s="1">
        <v>44645</v>
      </c>
      <c r="AA532" s="1">
        <v>401768</v>
      </c>
      <c r="AB532" s="1">
        <v>44648.866087962961</v>
      </c>
      <c r="AC532" s="1" t="s">
        <v>4035</v>
      </c>
      <c r="AD532" s="1" t="s">
        <v>3056</v>
      </c>
      <c r="AE532" s="1">
        <v>7372</v>
      </c>
      <c r="AF532" s="1">
        <v>0</v>
      </c>
      <c r="AI532" s="1" t="s">
        <v>3011</v>
      </c>
      <c r="AK532" s="1" t="s">
        <v>3010</v>
      </c>
      <c r="AL532" s="1" t="s">
        <v>3009</v>
      </c>
      <c r="AM532" s="1" t="s">
        <v>3054</v>
      </c>
      <c r="AN532" s="1" t="s">
        <v>4034</v>
      </c>
      <c r="AT532" s="1" t="s">
        <v>3006</v>
      </c>
      <c r="AY532" s="1" t="s">
        <v>2995</v>
      </c>
      <c r="AZ532" s="1" t="s">
        <v>3005</v>
      </c>
      <c r="BA532" s="1">
        <v>601893.93999999994</v>
      </c>
      <c r="BB532" s="1">
        <v>5466285.7400000002</v>
      </c>
      <c r="BC532" s="1">
        <v>10</v>
      </c>
      <c r="BN532" s="1" t="s">
        <v>3004</v>
      </c>
      <c r="BO532" s="1" t="s">
        <v>3578</v>
      </c>
      <c r="BP532" s="1" t="s">
        <v>1981</v>
      </c>
      <c r="BQ532" s="1" t="s">
        <v>4023</v>
      </c>
      <c r="BR532" s="1" t="s">
        <v>1616</v>
      </c>
      <c r="BU532" s="1">
        <v>0.68799999999999994</v>
      </c>
      <c r="BV532" s="1" t="s">
        <v>2997</v>
      </c>
      <c r="BW532" s="1" t="s">
        <v>1968</v>
      </c>
      <c r="BX532" s="1" t="s">
        <v>2996</v>
      </c>
      <c r="BY532" s="1" t="s">
        <v>2995</v>
      </c>
      <c r="CB532" s="1" t="s">
        <v>3052</v>
      </c>
      <c r="CC532" s="1" t="s">
        <v>2993</v>
      </c>
      <c r="CD532" s="1" t="s">
        <v>3050</v>
      </c>
      <c r="CO532" s="1" t="s">
        <v>3117</v>
      </c>
      <c r="CP532" s="1" t="s">
        <v>4033</v>
      </c>
      <c r="CZ532" s="1" t="s">
        <v>4032</v>
      </c>
    </row>
    <row r="533" spans="1:104" x14ac:dyDescent="0.2">
      <c r="A533" s="1">
        <f t="shared" si="36"/>
        <v>1055511.92</v>
      </c>
      <c r="C533" s="1" t="str">
        <f t="shared" si="37"/>
        <v>RD</v>
      </c>
      <c r="D533" s="12">
        <f>INDEX(families!$A:$A,MATCH(E533,families!$B:$B,0))</f>
        <v>31</v>
      </c>
      <c r="E533" s="2" t="str">
        <f t="shared" si="38"/>
        <v>RD</v>
      </c>
      <c r="F533" s="1" t="str">
        <f>IF(_xlfn.SINGLE('~10 Other Crossings'!TypeCL)="WC","",_xlfn.CONCAT(UPPER(_xlfn.SINGLE(Description)),IF(ISBLANK(_xlfn.SINGLE(CrossingIdentifierDescription)),""," ["&amp;_xlfn.SINGLE(CrossingIdentifierDescription)&amp;"]")," (",_xlfn.SINGLE(PXID),")"))</f>
        <v>CONNECTOR TO LAIDLAW ROAD (T4976.0)</v>
      </c>
      <c r="G53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33" s="1" t="s">
        <v>4031</v>
      </c>
      <c r="N533" s="1">
        <v>1055511.92</v>
      </c>
      <c r="O533" s="1" t="s">
        <v>3023</v>
      </c>
      <c r="P533" s="1" t="s">
        <v>3924</v>
      </c>
      <c r="Q533" s="1" t="s">
        <v>4030</v>
      </c>
      <c r="R533" s="1" t="s">
        <v>3019</v>
      </c>
      <c r="S533" s="1" t="s">
        <v>3019</v>
      </c>
      <c r="T533" s="1" t="s">
        <v>3093</v>
      </c>
      <c r="U533" s="1" t="s">
        <v>3040</v>
      </c>
      <c r="V533" s="1" t="s">
        <v>4029</v>
      </c>
      <c r="W533" s="1" t="s">
        <v>3122</v>
      </c>
      <c r="Y533" s="1">
        <v>43964.888553240744</v>
      </c>
      <c r="Z533" s="1">
        <v>44645</v>
      </c>
      <c r="AA533" s="1">
        <v>401768</v>
      </c>
      <c r="AB533" s="1">
        <v>44648.866053240738</v>
      </c>
      <c r="AC533" s="1" t="s">
        <v>4028</v>
      </c>
      <c r="AD533" s="1" t="s">
        <v>3041</v>
      </c>
      <c r="AE533" s="1">
        <v>4976</v>
      </c>
      <c r="AF533" s="1">
        <v>0</v>
      </c>
      <c r="AH533" s="1" t="s">
        <v>3086</v>
      </c>
      <c r="AI533" s="1" t="s">
        <v>3011</v>
      </c>
      <c r="AK533" s="1" t="s">
        <v>3039</v>
      </c>
      <c r="AL533" s="1" t="s">
        <v>3009</v>
      </c>
      <c r="AM533" s="1" t="s">
        <v>735</v>
      </c>
      <c r="AS533" s="1" t="s">
        <v>3006</v>
      </c>
      <c r="AT533" s="1" t="s">
        <v>3006</v>
      </c>
      <c r="AY533" s="1" t="s">
        <v>2995</v>
      </c>
      <c r="AZ533" s="1" t="s">
        <v>3005</v>
      </c>
      <c r="BA533" s="1">
        <v>601867.58836056001</v>
      </c>
      <c r="BB533" s="1">
        <v>5466256.6141765304</v>
      </c>
      <c r="BC533" s="1">
        <v>10</v>
      </c>
      <c r="BN533" s="1" t="s">
        <v>3004</v>
      </c>
      <c r="BO533" s="1" t="s">
        <v>3578</v>
      </c>
      <c r="BP533" s="1" t="s">
        <v>1981</v>
      </c>
      <c r="BQ533" s="1" t="s">
        <v>4023</v>
      </c>
      <c r="BR533" s="1" t="s">
        <v>1616</v>
      </c>
      <c r="BV533" s="1" t="s">
        <v>2997</v>
      </c>
      <c r="BW533" s="1" t="s">
        <v>3002</v>
      </c>
      <c r="BX533" s="1" t="s">
        <v>3038</v>
      </c>
      <c r="BY533" s="1" t="s">
        <v>2995</v>
      </c>
      <c r="CB533" s="1" t="s">
        <v>3037</v>
      </c>
      <c r="CC533" s="1" t="s">
        <v>3036</v>
      </c>
      <c r="CD533" s="1" t="s">
        <v>3035</v>
      </c>
      <c r="CO533" s="1" t="s">
        <v>3117</v>
      </c>
      <c r="CP533" s="1" t="s">
        <v>4027</v>
      </c>
      <c r="CZ533" s="1" t="s">
        <v>3724</v>
      </c>
    </row>
    <row r="534" spans="1:104" x14ac:dyDescent="0.2">
      <c r="A534" s="1">
        <f t="shared" si="36"/>
        <v>1055703.1200000001</v>
      </c>
      <c r="C534" s="1" t="str">
        <f t="shared" si="37"/>
        <v>ST</v>
      </c>
      <c r="D534" s="12">
        <f>INDEX(families!$A:$A,MATCH(E534,families!$B:$B,0))</f>
        <v>34</v>
      </c>
      <c r="E534" s="2" t="str">
        <f t="shared" si="38"/>
        <v>ST</v>
      </c>
      <c r="F534" s="1" t="str">
        <f>IF(_xlfn.SINGLE('~10 Other Crossings'!TypeCL)="WC","",_xlfn.CONCAT(UPPER(_xlfn.SINGLE(Description)),IF(ISBLANK(_xlfn.SINGLE(CrossingIdentifierDescription)),""," ["&amp;_xlfn.SINGLE(CrossingIdentifierDescription)&amp;"]")," (",_xlfn.SINGLE(PXID),")"))</f>
        <v>600MM CSP BURIED MOTI CULVERT (P7088.0)</v>
      </c>
      <c r="G53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534" s="1" t="s">
        <v>4026</v>
      </c>
      <c r="N534" s="1">
        <v>1055703.1200000001</v>
      </c>
      <c r="O534" s="1" t="s">
        <v>3023</v>
      </c>
      <c r="R534" s="1" t="s">
        <v>3019</v>
      </c>
      <c r="S534" s="1" t="s">
        <v>3019</v>
      </c>
      <c r="T534" s="1" t="s">
        <v>3093</v>
      </c>
      <c r="U534" s="1" t="s">
        <v>3017</v>
      </c>
      <c r="V534" s="1" t="s">
        <v>4025</v>
      </c>
      <c r="W534" s="1" t="s">
        <v>3122</v>
      </c>
      <c r="Y534" s="1">
        <v>44337.839490740742</v>
      </c>
      <c r="Z534" s="1">
        <v>44645</v>
      </c>
      <c r="AA534" s="1">
        <v>401768</v>
      </c>
      <c r="AB534" s="1">
        <v>44655.881249999999</v>
      </c>
      <c r="AC534" s="1" t="s">
        <v>4024</v>
      </c>
      <c r="AD534" s="1" t="s">
        <v>3013</v>
      </c>
      <c r="AE534" s="1">
        <v>7088</v>
      </c>
      <c r="AF534" s="1">
        <v>0</v>
      </c>
      <c r="AI534" s="1" t="s">
        <v>3011</v>
      </c>
      <c r="AK534" s="1" t="s">
        <v>3010</v>
      </c>
      <c r="AL534" s="1" t="s">
        <v>3009</v>
      </c>
      <c r="AM534" s="1" t="s">
        <v>3401</v>
      </c>
      <c r="AT534" s="1" t="s">
        <v>3006</v>
      </c>
      <c r="AY534" s="1" t="s">
        <v>2995</v>
      </c>
      <c r="AZ534" s="1" t="s">
        <v>3005</v>
      </c>
      <c r="BA534" s="1">
        <v>601739.4</v>
      </c>
      <c r="BB534" s="1">
        <v>5466115.2000000002</v>
      </c>
      <c r="BC534" s="1">
        <v>10</v>
      </c>
      <c r="BN534" s="1" t="s">
        <v>3004</v>
      </c>
      <c r="BO534" s="1" t="s">
        <v>3578</v>
      </c>
      <c r="BP534" s="1" t="s">
        <v>1981</v>
      </c>
      <c r="BQ534" s="1" t="s">
        <v>4023</v>
      </c>
      <c r="BR534" s="1" t="s">
        <v>1616</v>
      </c>
      <c r="BV534" s="1" t="s">
        <v>2997</v>
      </c>
      <c r="BW534" s="1" t="s">
        <v>1503</v>
      </c>
      <c r="BX534" s="1" t="s">
        <v>2996</v>
      </c>
      <c r="BY534" s="1" t="s">
        <v>2995</v>
      </c>
      <c r="CB534" s="1" t="s">
        <v>2994</v>
      </c>
      <c r="CC534" s="1" t="s">
        <v>2993</v>
      </c>
      <c r="CD534" s="1" t="s">
        <v>2992</v>
      </c>
      <c r="CO534" s="1" t="s">
        <v>3117</v>
      </c>
      <c r="CP534" s="1" t="s">
        <v>4022</v>
      </c>
      <c r="CZ534" s="1" t="s">
        <v>3716</v>
      </c>
    </row>
    <row r="535" spans="1:104" x14ac:dyDescent="0.2">
      <c r="A535" s="1">
        <f t="shared" si="36"/>
        <v>1055914.47</v>
      </c>
      <c r="C535" s="1" t="str">
        <f t="shared" si="37"/>
        <v>OC</v>
      </c>
      <c r="D535" s="12">
        <f>INDEX(families!$A:$A,MATCH(E535,families!$B:$B,0))</f>
        <v>27</v>
      </c>
      <c r="E535" s="2" t="str">
        <f t="shared" si="38"/>
        <v>OC</v>
      </c>
      <c r="F535" s="1" t="str">
        <f>IF(_xlfn.SINGLE('~10 Other Crossings'!TypeCL)="WC","",_xlfn.CONCAT(UPPER(_xlfn.SINGLE(Description)),IF(ISBLANK(_xlfn.SINGLE(CrossingIdentifierDescription)),""," ["&amp;_xlfn.SINGLE(CrossingIdentifierDescription)&amp;"]")," (",_xlfn.SINGLE(PXID),")"))</f>
        <v>BC HYDRO O/H DISTRIBUTION [OVERHEAD CABLE] (U5943.0)</v>
      </c>
      <c r="G53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35" s="1" t="s">
        <v>4021</v>
      </c>
      <c r="N535" s="1">
        <v>1055914.47</v>
      </c>
      <c r="O535" s="1" t="s">
        <v>3023</v>
      </c>
      <c r="P535" s="1" t="s">
        <v>3218</v>
      </c>
      <c r="Q535" s="1" t="s">
        <v>3217</v>
      </c>
      <c r="R535" s="1" t="s">
        <v>3019</v>
      </c>
      <c r="S535" s="1" t="s">
        <v>3019</v>
      </c>
      <c r="T535" s="1" t="s">
        <v>3093</v>
      </c>
      <c r="U535" s="1" t="s">
        <v>3092</v>
      </c>
      <c r="V535" s="1" t="s">
        <v>3091</v>
      </c>
      <c r="W535" s="1" t="s">
        <v>3090</v>
      </c>
      <c r="Y535" s="1">
        <v>43984.907037037039</v>
      </c>
      <c r="Z535" s="1">
        <v>44645</v>
      </c>
      <c r="AA535" s="1">
        <v>401768</v>
      </c>
      <c r="AB535" s="1">
        <v>44648.866064814814</v>
      </c>
      <c r="AC535" s="1" t="s">
        <v>4020</v>
      </c>
      <c r="AD535" s="1" t="s">
        <v>3056</v>
      </c>
      <c r="AE535" s="1">
        <v>5943</v>
      </c>
      <c r="AF535" s="1">
        <v>0</v>
      </c>
      <c r="AG535" s="1" t="s">
        <v>3195</v>
      </c>
      <c r="AI535" s="1" t="s">
        <v>3011</v>
      </c>
      <c r="AK535" s="1" t="s">
        <v>3010</v>
      </c>
      <c r="AL535" s="1" t="s">
        <v>3009</v>
      </c>
      <c r="AM535" s="1" t="s">
        <v>3099</v>
      </c>
      <c r="AS535" s="1" t="s">
        <v>3006</v>
      </c>
      <c r="AT535" s="1" t="s">
        <v>1020</v>
      </c>
      <c r="AY535" s="1" t="s">
        <v>2995</v>
      </c>
      <c r="AZ535" s="1" t="s">
        <v>3005</v>
      </c>
      <c r="BA535" s="1">
        <v>601599.03899999999</v>
      </c>
      <c r="BB535" s="1">
        <v>5465956.7759999996</v>
      </c>
      <c r="BC535" s="1">
        <v>10</v>
      </c>
      <c r="BN535" s="1" t="s">
        <v>3004</v>
      </c>
      <c r="BO535" s="1" t="s">
        <v>3578</v>
      </c>
      <c r="BP535" s="1" t="s">
        <v>1981</v>
      </c>
      <c r="BQ535" s="1" t="s">
        <v>4000</v>
      </c>
      <c r="BR535" s="1" t="s">
        <v>3081</v>
      </c>
      <c r="BV535" s="1" t="s">
        <v>2997</v>
      </c>
      <c r="BW535" s="1" t="s">
        <v>1020</v>
      </c>
      <c r="BX535" s="1" t="s">
        <v>3194</v>
      </c>
      <c r="BY535" s="1" t="s">
        <v>2995</v>
      </c>
      <c r="CB535" s="1" t="s">
        <v>3193</v>
      </c>
      <c r="CC535" s="1" t="s">
        <v>3192</v>
      </c>
      <c r="CD535" s="1" t="s">
        <v>3035</v>
      </c>
      <c r="CO535" s="1" t="s">
        <v>2991</v>
      </c>
      <c r="CP535" s="1" t="s">
        <v>4019</v>
      </c>
      <c r="CX535" s="1" t="s">
        <v>4018</v>
      </c>
      <c r="CZ535" s="1" t="s">
        <v>3705</v>
      </c>
    </row>
    <row r="536" spans="1:104" x14ac:dyDescent="0.2">
      <c r="A536" s="1">
        <f t="shared" si="36"/>
        <v>1056332.07</v>
      </c>
      <c r="C536" s="1" t="str">
        <f t="shared" si="37"/>
        <v>OE</v>
      </c>
      <c r="D536" s="12">
        <f>INDEX(families!$A:$A,MATCH(E536,families!$B:$B,0))</f>
        <v>28</v>
      </c>
      <c r="E536" s="2" t="str">
        <f t="shared" si="38"/>
        <v>OE</v>
      </c>
      <c r="F536" s="1" t="str">
        <f>IF(_xlfn.SINGLE('~10 Other Crossings'!TypeCL)="WC","",_xlfn.CONCAT(UPPER(_xlfn.SINGLE(Description)),IF(ISBLANK(_xlfn.SINGLE(CrossingIdentifierDescription)),""," ["&amp;_xlfn.SINGLE(CrossingIdentifierDescription)&amp;"]")," (",_xlfn.SINGLE(PXID),")"))</f>
        <v>BC HYDRO O/H DISTRIBUTION (U5582.0)</v>
      </c>
      <c r="G53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36" s="1" t="s">
        <v>4017</v>
      </c>
      <c r="N536" s="1">
        <v>1056332.07</v>
      </c>
      <c r="O536" s="1" t="s">
        <v>3023</v>
      </c>
      <c r="P536" s="1" t="s">
        <v>4016</v>
      </c>
      <c r="Q536" s="1" t="s">
        <v>4015</v>
      </c>
      <c r="R536" s="1" t="s">
        <v>3020</v>
      </c>
      <c r="S536" s="1" t="s">
        <v>3019</v>
      </c>
      <c r="T536" s="1" t="s">
        <v>3093</v>
      </c>
      <c r="U536" s="1" t="s">
        <v>3092</v>
      </c>
      <c r="V536" s="1" t="s">
        <v>3091</v>
      </c>
      <c r="W536" s="1" t="s">
        <v>3090</v>
      </c>
      <c r="Y536" s="1">
        <v>43782.627627314818</v>
      </c>
      <c r="Z536" s="1">
        <v>44645</v>
      </c>
      <c r="AA536" s="1">
        <v>401768</v>
      </c>
      <c r="AB536" s="1">
        <v>44648.866053240738</v>
      </c>
      <c r="AC536" s="1" t="s">
        <v>4014</v>
      </c>
      <c r="AD536" s="1" t="s">
        <v>3056</v>
      </c>
      <c r="AE536" s="1">
        <v>5582</v>
      </c>
      <c r="AF536" s="1">
        <v>0</v>
      </c>
      <c r="AH536" s="1" t="s">
        <v>3086</v>
      </c>
      <c r="AI536" s="1" t="s">
        <v>3011</v>
      </c>
      <c r="AJ536" s="1" t="s">
        <v>3086</v>
      </c>
      <c r="AK536" s="1" t="s">
        <v>3010</v>
      </c>
      <c r="AL536" s="1" t="s">
        <v>3009</v>
      </c>
      <c r="AM536" s="1" t="s">
        <v>3085</v>
      </c>
      <c r="AQ536" s="1" t="s">
        <v>3965</v>
      </c>
      <c r="AS536" s="1" t="s">
        <v>3006</v>
      </c>
      <c r="AT536" s="1" t="s">
        <v>1020</v>
      </c>
      <c r="AY536" s="1" t="s">
        <v>2995</v>
      </c>
      <c r="AZ536" s="1" t="s">
        <v>3005</v>
      </c>
      <c r="BA536" s="1">
        <v>601329.51330245996</v>
      </c>
      <c r="BB536" s="1">
        <v>5465637.7996876799</v>
      </c>
      <c r="BC536" s="1">
        <v>10</v>
      </c>
      <c r="BN536" s="1" t="s">
        <v>3004</v>
      </c>
      <c r="BO536" s="1" t="s">
        <v>3578</v>
      </c>
      <c r="BP536" s="1" t="s">
        <v>1981</v>
      </c>
      <c r="BQ536" s="1" t="s">
        <v>4000</v>
      </c>
      <c r="BR536" s="1" t="s">
        <v>3000</v>
      </c>
      <c r="BV536" s="1" t="s">
        <v>2997</v>
      </c>
      <c r="BW536" s="1" t="s">
        <v>1020</v>
      </c>
      <c r="BX536" s="1" t="s">
        <v>3194</v>
      </c>
      <c r="BY536" s="1" t="s">
        <v>2995</v>
      </c>
      <c r="CB536" s="1" t="s">
        <v>3193</v>
      </c>
      <c r="CC536" s="1" t="s">
        <v>3192</v>
      </c>
      <c r="CD536" s="1" t="s">
        <v>3035</v>
      </c>
      <c r="CO536" s="1" t="s">
        <v>2991</v>
      </c>
      <c r="CP536" s="1" t="s">
        <v>4013</v>
      </c>
      <c r="CX536" s="1" t="s">
        <v>4007</v>
      </c>
      <c r="CZ536" s="1" t="s">
        <v>3699</v>
      </c>
    </row>
    <row r="537" spans="1:104" x14ac:dyDescent="0.2">
      <c r="A537" s="1">
        <f t="shared" si="36"/>
        <v>1056332.07</v>
      </c>
      <c r="C537" s="1" t="str">
        <f t="shared" si="37"/>
        <v>OC</v>
      </c>
      <c r="D537" s="12">
        <f>INDEX(families!$A:$A,MATCH(E537,families!$B:$B,0))</f>
        <v>27</v>
      </c>
      <c r="E537" s="2" t="str">
        <f t="shared" si="38"/>
        <v>OC</v>
      </c>
      <c r="F537" s="1" t="str">
        <f>IF(_xlfn.SINGLE('~10 Other Crossings'!TypeCL)="WC","",_xlfn.CONCAT(UPPER(_xlfn.SINGLE(Description)),IF(ISBLANK(_xlfn.SINGLE(CrossingIdentifierDescription)),""," ["&amp;_xlfn.SINGLE(CrossingIdentifierDescription)&amp;"]")," (",_xlfn.SINGLE(PXID),")"))</f>
        <v>TELUS O/H COMMUNICATIONS CABLE (U5583.0)</v>
      </c>
      <c r="G53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37" s="1" t="s">
        <v>4012</v>
      </c>
      <c r="N537" s="1">
        <v>1056332.07</v>
      </c>
      <c r="O537" s="1" t="s">
        <v>3023</v>
      </c>
      <c r="P537" s="1" t="s">
        <v>4011</v>
      </c>
      <c r="Q537" s="1" t="s">
        <v>4010</v>
      </c>
      <c r="R537" s="1" t="s">
        <v>3020</v>
      </c>
      <c r="S537" s="1" t="s">
        <v>3019</v>
      </c>
      <c r="T537" s="1" t="s">
        <v>3093</v>
      </c>
      <c r="U537" s="1" t="s">
        <v>3104</v>
      </c>
      <c r="V537" s="1" t="s">
        <v>3103</v>
      </c>
      <c r="W537" s="1" t="s">
        <v>3102</v>
      </c>
      <c r="Y537" s="1">
        <v>43782.62767361111</v>
      </c>
      <c r="Z537" s="1">
        <v>44645</v>
      </c>
      <c r="AA537" s="1">
        <v>401768</v>
      </c>
      <c r="AB537" s="1">
        <v>44648.866053240738</v>
      </c>
      <c r="AC537" s="1" t="s">
        <v>4009</v>
      </c>
      <c r="AD537" s="1" t="s">
        <v>3056</v>
      </c>
      <c r="AE537" s="1">
        <v>5583</v>
      </c>
      <c r="AF537" s="1">
        <v>0</v>
      </c>
      <c r="AH537" s="1" t="s">
        <v>3086</v>
      </c>
      <c r="AI537" s="1" t="s">
        <v>3011</v>
      </c>
      <c r="AJ537" s="1" t="s">
        <v>3086</v>
      </c>
      <c r="AK537" s="1" t="s">
        <v>3010</v>
      </c>
      <c r="AL537" s="1" t="s">
        <v>3009</v>
      </c>
      <c r="AM537" s="1" t="s">
        <v>3099</v>
      </c>
      <c r="AQ537" s="1" t="s">
        <v>3965</v>
      </c>
      <c r="AS537" s="1" t="s">
        <v>3006</v>
      </c>
      <c r="AT537" s="1" t="s">
        <v>1020</v>
      </c>
      <c r="AY537" s="1" t="s">
        <v>2995</v>
      </c>
      <c r="AZ537" s="1" t="s">
        <v>3005</v>
      </c>
      <c r="BA537" s="1">
        <v>601329.51330245996</v>
      </c>
      <c r="BB537" s="1">
        <v>5465637.7996876799</v>
      </c>
      <c r="BC537" s="1">
        <v>10</v>
      </c>
      <c r="BN537" s="1" t="s">
        <v>3004</v>
      </c>
      <c r="BO537" s="1" t="s">
        <v>3578</v>
      </c>
      <c r="BP537" s="1" t="s">
        <v>1981</v>
      </c>
      <c r="BQ537" s="1" t="s">
        <v>4000</v>
      </c>
      <c r="BR537" s="1" t="s">
        <v>3000</v>
      </c>
      <c r="BV537" s="1" t="s">
        <v>2997</v>
      </c>
      <c r="BW537" s="1" t="s">
        <v>1020</v>
      </c>
      <c r="BX537" s="1" t="s">
        <v>3194</v>
      </c>
      <c r="BY537" s="1" t="s">
        <v>2995</v>
      </c>
      <c r="CB537" s="1" t="s">
        <v>3193</v>
      </c>
      <c r="CC537" s="1" t="s">
        <v>3192</v>
      </c>
      <c r="CD537" s="1" t="s">
        <v>3035</v>
      </c>
      <c r="CO537" s="1" t="s">
        <v>2991</v>
      </c>
      <c r="CP537" s="1" t="s">
        <v>4008</v>
      </c>
      <c r="CX537" s="1" t="s">
        <v>4007</v>
      </c>
      <c r="CZ537" s="1" t="s">
        <v>3692</v>
      </c>
    </row>
    <row r="538" spans="1:104" x14ac:dyDescent="0.2">
      <c r="A538" s="1">
        <f t="shared" si="36"/>
        <v>1056566.1200000001</v>
      </c>
      <c r="C538" s="1" t="str">
        <f t="shared" si="37"/>
        <v>OH</v>
      </c>
      <c r="D538" s="12">
        <f>INDEX(families!$A:$A,MATCH(E538,families!$B:$B,0))</f>
        <v>29</v>
      </c>
      <c r="E538" s="2" t="str">
        <f t="shared" si="38"/>
        <v>OH</v>
      </c>
      <c r="F538" s="1" t="str">
        <f>IF(_xlfn.SINGLE('~10 Other Crossings'!TypeCL)="WC","",_xlfn.CONCAT(UPPER(_xlfn.SINGLE(Description)),IF(ISBLANK(_xlfn.SINGLE(CrossingIdentifierDescription)),""," ["&amp;_xlfn.SINGLE(CrossingIdentifierDescription)&amp;"]")," (",_xlfn.SINGLE(PXID),")"))</f>
        <v>BC HYDRO O/H DISTRIBUTION (U7384.0)</v>
      </c>
      <c r="G53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v>
      </c>
      <c r="M538" s="1" t="s">
        <v>4006</v>
      </c>
      <c r="N538" s="1">
        <v>1056566.1200000001</v>
      </c>
      <c r="O538" s="1" t="s">
        <v>3023</v>
      </c>
      <c r="P538" s="1" t="s">
        <v>4005</v>
      </c>
      <c r="Q538" s="1" t="s">
        <v>4004</v>
      </c>
      <c r="R538" s="1" t="s">
        <v>3019</v>
      </c>
      <c r="S538" s="1" t="s">
        <v>3019</v>
      </c>
      <c r="T538" s="1" t="s">
        <v>3093</v>
      </c>
      <c r="U538" s="1" t="s">
        <v>4003</v>
      </c>
      <c r="V538" s="1" t="s">
        <v>3091</v>
      </c>
      <c r="W538" s="1" t="s">
        <v>3090</v>
      </c>
      <c r="Y538" s="1">
        <v>44454.820069444446</v>
      </c>
      <c r="Z538" s="1">
        <v>44645</v>
      </c>
      <c r="AA538" s="1">
        <v>401768</v>
      </c>
      <c r="AB538" s="1">
        <v>44648.866099537037</v>
      </c>
      <c r="AC538" s="1" t="s">
        <v>4002</v>
      </c>
      <c r="AD538" s="1" t="s">
        <v>3056</v>
      </c>
      <c r="AE538" s="1">
        <v>7384</v>
      </c>
      <c r="AF538" s="1">
        <v>0</v>
      </c>
      <c r="AH538" s="1" t="s">
        <v>3086</v>
      </c>
      <c r="AI538" s="1" t="s">
        <v>3011</v>
      </c>
      <c r="AJ538" s="1" t="s">
        <v>3086</v>
      </c>
      <c r="AK538" s="1" t="s">
        <v>3010</v>
      </c>
      <c r="AL538" s="1" t="s">
        <v>3009</v>
      </c>
      <c r="AM538" s="1" t="s">
        <v>4001</v>
      </c>
      <c r="AY538" s="1" t="s">
        <v>2995</v>
      </c>
      <c r="AZ538" s="1" t="s">
        <v>3005</v>
      </c>
      <c r="BA538" s="1">
        <v>601178.74996414001</v>
      </c>
      <c r="BB538" s="1">
        <v>5465458.78003796</v>
      </c>
      <c r="BC538" s="1">
        <v>10</v>
      </c>
      <c r="BN538" s="1" t="s">
        <v>3004</v>
      </c>
      <c r="BO538" s="1" t="s">
        <v>3578</v>
      </c>
      <c r="BP538" s="1" t="s">
        <v>1981</v>
      </c>
      <c r="BQ538" s="1" t="s">
        <v>4000</v>
      </c>
      <c r="BR538" s="1" t="s">
        <v>3000</v>
      </c>
      <c r="BV538" s="1" t="s">
        <v>2997</v>
      </c>
      <c r="BW538" s="1" t="s">
        <v>1020</v>
      </c>
      <c r="BX538" s="1" t="s">
        <v>3194</v>
      </c>
      <c r="BY538" s="1" t="s">
        <v>2995</v>
      </c>
      <c r="CB538" s="1" t="s">
        <v>3193</v>
      </c>
      <c r="CC538" s="1" t="s">
        <v>3192</v>
      </c>
      <c r="CD538" s="1" t="s">
        <v>3035</v>
      </c>
      <c r="CO538" s="1" t="s">
        <v>2991</v>
      </c>
      <c r="CP538" s="1" t="s">
        <v>3999</v>
      </c>
      <c r="CX538" s="1" t="s">
        <v>3998</v>
      </c>
      <c r="CZ538" s="1" t="s">
        <v>3688</v>
      </c>
    </row>
    <row r="539" spans="1:104" x14ac:dyDescent="0.2">
      <c r="A539" s="1">
        <f t="shared" si="36"/>
        <v>1056654</v>
      </c>
      <c r="C539" s="1" t="str">
        <f t="shared" si="37"/>
        <v>RD</v>
      </c>
      <c r="D539" s="12">
        <f>INDEX(families!$A:$A,MATCH(E539,families!$B:$B,0))</f>
        <v>31</v>
      </c>
      <c r="E539" s="2" t="str">
        <f t="shared" si="38"/>
        <v>RD</v>
      </c>
      <c r="F539" s="1" t="str">
        <f>IF(_xlfn.SINGLE('~10 Other Crossings'!TypeCL)="WC","",_xlfn.CONCAT(UPPER(_xlfn.SINGLE(Description)),IF(ISBLANK(_xlfn.SINGLE(CrossingIdentifierDescription)),""," ["&amp;_xlfn.SINGLE(CrossingIdentifierDescription)&amp;"]")," (",_xlfn.SINGLE(PXID),")"))</f>
        <v>LAIDLAW RD (T4957.0)</v>
      </c>
      <c r="G53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01-13283-M002-XH0332301</v>
      </c>
      <c r="M539" s="1" t="s">
        <v>3997</v>
      </c>
      <c r="N539" s="1" t="s">
        <v>3996</v>
      </c>
      <c r="O539" s="1" t="s">
        <v>3023</v>
      </c>
      <c r="P539" s="1" t="s">
        <v>3995</v>
      </c>
      <c r="Q539" s="1" t="s">
        <v>3994</v>
      </c>
      <c r="R539" s="1" t="s">
        <v>3020</v>
      </c>
      <c r="S539" s="1" t="s">
        <v>3019</v>
      </c>
      <c r="T539" s="1" t="s">
        <v>3958</v>
      </c>
      <c r="U539" s="1" t="s">
        <v>3040</v>
      </c>
      <c r="V539" s="1" t="s">
        <v>3703</v>
      </c>
      <c r="W539" s="1" t="s">
        <v>3122</v>
      </c>
      <c r="Y539" s="1">
        <v>43732.60869212963</v>
      </c>
      <c r="Z539" s="1">
        <v>44645</v>
      </c>
      <c r="AA539" s="1">
        <v>401768</v>
      </c>
      <c r="AB539" s="1">
        <v>44648.866053240738</v>
      </c>
      <c r="AC539" s="1" t="s">
        <v>3993</v>
      </c>
      <c r="AD539" s="1" t="s">
        <v>3041</v>
      </c>
      <c r="AE539" s="1">
        <v>4957</v>
      </c>
      <c r="AF539" s="1">
        <v>0</v>
      </c>
      <c r="AH539" s="1" t="s">
        <v>3086</v>
      </c>
      <c r="AI539" s="1" t="s">
        <v>3087</v>
      </c>
      <c r="AJ539" s="1" t="s">
        <v>3086</v>
      </c>
      <c r="AK539" s="1" t="s">
        <v>3039</v>
      </c>
      <c r="AL539" s="1" t="s">
        <v>3009</v>
      </c>
      <c r="AM539" s="1" t="s">
        <v>735</v>
      </c>
      <c r="AY539" s="1" t="s">
        <v>3083</v>
      </c>
      <c r="AZ539" s="1" t="s">
        <v>3005</v>
      </c>
      <c r="BA539" s="1">
        <v>601135.01367160003</v>
      </c>
      <c r="BB539" s="1">
        <v>5465392.2879452296</v>
      </c>
      <c r="BC539" s="1">
        <v>10</v>
      </c>
      <c r="BN539" s="1" t="s">
        <v>3004</v>
      </c>
      <c r="BO539" s="1" t="s">
        <v>3578</v>
      </c>
      <c r="BP539" s="1" t="s">
        <v>3737</v>
      </c>
      <c r="BQ539" s="1" t="s">
        <v>3841</v>
      </c>
      <c r="BR539" s="1" t="s">
        <v>1616</v>
      </c>
      <c r="BV539" s="1" t="s">
        <v>2997</v>
      </c>
      <c r="BX539" s="1" t="s">
        <v>3840</v>
      </c>
      <c r="BY539" s="1" t="s">
        <v>3083</v>
      </c>
      <c r="CB539" s="1" t="s">
        <v>3955</v>
      </c>
      <c r="CC539" s="1" t="s">
        <v>3954</v>
      </c>
      <c r="CD539" s="1" t="s">
        <v>3253</v>
      </c>
      <c r="CO539" s="1" t="s">
        <v>3117</v>
      </c>
      <c r="CP539" s="1" t="s">
        <v>3992</v>
      </c>
      <c r="CZ539" s="1" t="s">
        <v>3682</v>
      </c>
    </row>
    <row r="540" spans="1:104" x14ac:dyDescent="0.2">
      <c r="A540" s="1">
        <f t="shared" si="36"/>
        <v>1056660</v>
      </c>
      <c r="C540" s="1" t="str">
        <f t="shared" si="37"/>
        <v>UC</v>
      </c>
      <c r="D540" s="12">
        <f>INDEX(families!$A:$A,MATCH(E540,families!$B:$B,0))</f>
        <v>35</v>
      </c>
      <c r="E540" s="2" t="str">
        <f t="shared" si="38"/>
        <v>UC</v>
      </c>
      <c r="F540" s="1" t="str">
        <f>IF(_xlfn.SINGLE('~10 Other Crossings'!TypeCL)="WC","",_xlfn.CONCAT(UPPER(_xlfn.SINGLE(Description)),IF(ISBLANK(_xlfn.SINGLE(CrossingIdentifierDescription)),""," ["&amp;_xlfn.SINGLE(CrossingIdentifierDescription)&amp;"]")," (",_xlfn.SINGLE(PXID),")"))</f>
        <v>TELUS BURIED FIBRE OPTIC CABLE (U5810.0)</v>
      </c>
      <c r="G54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01-13283-M002-XH0332301</v>
      </c>
      <c r="M540" s="1" t="s">
        <v>3991</v>
      </c>
      <c r="N540" s="1" t="s">
        <v>3990</v>
      </c>
      <c r="O540" s="1" t="s">
        <v>3023</v>
      </c>
      <c r="P540" s="1" t="s">
        <v>3989</v>
      </c>
      <c r="Q540" s="1" t="s">
        <v>3988</v>
      </c>
      <c r="R540" s="1" t="s">
        <v>3019</v>
      </c>
      <c r="S540" s="1" t="s">
        <v>3019</v>
      </c>
      <c r="T540" s="1" t="s">
        <v>3958</v>
      </c>
      <c r="U540" s="1" t="s">
        <v>3987</v>
      </c>
      <c r="V540" s="1" t="s">
        <v>3986</v>
      </c>
      <c r="W540" s="1" t="s">
        <v>3102</v>
      </c>
      <c r="Y540" s="1">
        <v>44545.835844907408</v>
      </c>
      <c r="Z540" s="1">
        <v>44645</v>
      </c>
      <c r="AA540" s="1">
        <v>401768</v>
      </c>
      <c r="AB540" s="1">
        <v>44648.866099537037</v>
      </c>
      <c r="AC540" s="1" t="s">
        <v>3985</v>
      </c>
      <c r="AD540" s="1" t="s">
        <v>3056</v>
      </c>
      <c r="AE540" s="1">
        <v>5810</v>
      </c>
      <c r="AF540" s="1">
        <v>0</v>
      </c>
      <c r="AI540" s="1" t="s">
        <v>3087</v>
      </c>
      <c r="AK540" s="1" t="s">
        <v>3010</v>
      </c>
      <c r="AL540" s="1" t="s">
        <v>3009</v>
      </c>
      <c r="AM540" s="1" t="s">
        <v>3818</v>
      </c>
      <c r="AN540" s="1" t="s">
        <v>3007</v>
      </c>
      <c r="AS540" s="1" t="s">
        <v>3006</v>
      </c>
      <c r="AT540" s="1" t="s">
        <v>3006</v>
      </c>
      <c r="AY540" s="1" t="s">
        <v>3083</v>
      </c>
      <c r="AZ540" s="1" t="s">
        <v>3005</v>
      </c>
      <c r="BA540" s="1">
        <v>601139.25</v>
      </c>
      <c r="BB540" s="1">
        <v>5465388.7199999997</v>
      </c>
      <c r="BC540" s="1">
        <v>10</v>
      </c>
      <c r="BN540" s="1" t="s">
        <v>3004</v>
      </c>
      <c r="BO540" s="1" t="s">
        <v>3578</v>
      </c>
      <c r="BP540" s="1" t="s">
        <v>3737</v>
      </c>
      <c r="BQ540" s="1" t="s">
        <v>3841</v>
      </c>
      <c r="BR540" s="1" t="s">
        <v>1616</v>
      </c>
      <c r="BV540" s="1" t="s">
        <v>2997</v>
      </c>
      <c r="BX540" s="1" t="s">
        <v>3840</v>
      </c>
      <c r="BY540" s="1" t="s">
        <v>2995</v>
      </c>
      <c r="CB540" s="1" t="s">
        <v>3955</v>
      </c>
      <c r="CC540" s="1" t="s">
        <v>3954</v>
      </c>
      <c r="CD540" s="1" t="s">
        <v>3253</v>
      </c>
      <c r="CO540" s="1" t="s">
        <v>2991</v>
      </c>
      <c r="CP540" s="1" t="s">
        <v>3984</v>
      </c>
      <c r="CX540" s="1" t="s">
        <v>3983</v>
      </c>
      <c r="CZ540" s="1" t="s">
        <v>2192</v>
      </c>
    </row>
    <row r="541" spans="1:104" x14ac:dyDescent="0.2">
      <c r="A541" s="1">
        <f t="shared" si="36"/>
        <v>1056663</v>
      </c>
      <c r="C541" s="1" t="str">
        <f t="shared" si="37"/>
        <v>OE</v>
      </c>
      <c r="D541" s="12">
        <f>INDEX(families!$A:$A,MATCH(E541,families!$B:$B,0))</f>
        <v>28</v>
      </c>
      <c r="E541" s="2" t="str">
        <f t="shared" si="38"/>
        <v>OE</v>
      </c>
      <c r="F541" s="1" t="str">
        <f>IF(_xlfn.SINGLE('~10 Other Crossings'!TypeCL)="WC","",_xlfn.CONCAT(UPPER(_xlfn.SINGLE(Description)),IF(ISBLANK(_xlfn.SINGLE(CrossingIdentifierDescription)),""," ["&amp;_xlfn.SINGLE(CrossingIdentifierDescription)&amp;"]")," (",_xlfn.SINGLE(PXID),")"))</f>
        <v>BC HYDRO O/H DISTRIBUTION [DISTRIBUTION] (U5563.0)</v>
      </c>
      <c r="G54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01-13283-M002-XH0332301 - Goalposts Required</v>
      </c>
      <c r="M541" s="1" t="s">
        <v>3982</v>
      </c>
      <c r="N541" s="1" t="s">
        <v>3971</v>
      </c>
      <c r="O541" s="1" t="s">
        <v>3023</v>
      </c>
      <c r="P541" s="1" t="s">
        <v>3981</v>
      </c>
      <c r="Q541" s="1" t="s">
        <v>3980</v>
      </c>
      <c r="R541" s="1" t="s">
        <v>3020</v>
      </c>
      <c r="S541" s="1" t="s">
        <v>3019</v>
      </c>
      <c r="T541" s="1" t="s">
        <v>3958</v>
      </c>
      <c r="U541" s="1" t="s">
        <v>3092</v>
      </c>
      <c r="V541" s="1" t="s">
        <v>3091</v>
      </c>
      <c r="W541" s="1" t="s">
        <v>3090</v>
      </c>
      <c r="Y541" s="1">
        <v>43732.591469907406</v>
      </c>
      <c r="Z541" s="1">
        <v>44645</v>
      </c>
      <c r="AA541" s="1">
        <v>401768</v>
      </c>
      <c r="AB541" s="1">
        <v>44648.866053240738</v>
      </c>
      <c r="AC541" s="1" t="s">
        <v>3979</v>
      </c>
      <c r="AD541" s="1" t="s">
        <v>3056</v>
      </c>
      <c r="AE541" s="1">
        <v>5563</v>
      </c>
      <c r="AF541" s="1">
        <v>0</v>
      </c>
      <c r="AG541" s="1" t="s">
        <v>3088</v>
      </c>
      <c r="AH541" s="1" t="s">
        <v>3086</v>
      </c>
      <c r="AI541" s="1" t="s">
        <v>3087</v>
      </c>
      <c r="AJ541" s="1" t="s">
        <v>3086</v>
      </c>
      <c r="AK541" s="1" t="s">
        <v>3010</v>
      </c>
      <c r="AL541" s="1" t="s">
        <v>3009</v>
      </c>
      <c r="AM541" s="1" t="s">
        <v>3085</v>
      </c>
      <c r="AN541" s="1" t="s">
        <v>3007</v>
      </c>
      <c r="AQ541" s="1" t="s">
        <v>3965</v>
      </c>
      <c r="AT541" s="1" t="s">
        <v>1020</v>
      </c>
      <c r="AY541" s="1" t="s">
        <v>3083</v>
      </c>
      <c r="AZ541" s="1" t="s">
        <v>3005</v>
      </c>
      <c r="BA541" s="1">
        <v>601141.21817149001</v>
      </c>
      <c r="BB541" s="1">
        <v>5465386.9699674798</v>
      </c>
      <c r="BC541" s="1">
        <v>10</v>
      </c>
      <c r="BN541" s="1" t="s">
        <v>3004</v>
      </c>
      <c r="BO541" s="1" t="s">
        <v>3578</v>
      </c>
      <c r="BP541" s="1" t="s">
        <v>3737</v>
      </c>
      <c r="BQ541" s="1" t="s">
        <v>3841</v>
      </c>
      <c r="BR541" s="1" t="s">
        <v>1616</v>
      </c>
      <c r="BV541" s="1" t="s">
        <v>2997</v>
      </c>
      <c r="BX541" s="1" t="s">
        <v>3840</v>
      </c>
      <c r="BY541" s="1" t="s">
        <v>2995</v>
      </c>
      <c r="CB541" s="1" t="s">
        <v>3955</v>
      </c>
      <c r="CC541" s="1" t="s">
        <v>3954</v>
      </c>
      <c r="CD541" s="1" t="s">
        <v>3253</v>
      </c>
      <c r="CO541" s="1" t="s">
        <v>2991</v>
      </c>
      <c r="CP541" s="1" t="s">
        <v>3978</v>
      </c>
      <c r="CX541" s="1" t="s">
        <v>3963</v>
      </c>
      <c r="CZ541" s="1" t="s">
        <v>2189</v>
      </c>
    </row>
    <row r="542" spans="1:104" x14ac:dyDescent="0.2">
      <c r="A542" s="1">
        <f t="shared" si="36"/>
        <v>1056663</v>
      </c>
      <c r="C542" s="1" t="str">
        <f t="shared" si="37"/>
        <v>OC</v>
      </c>
      <c r="D542" s="12">
        <f>INDEX(families!$A:$A,MATCH(E542,families!$B:$B,0))</f>
        <v>27</v>
      </c>
      <c r="E542" s="2" t="str">
        <f t="shared" si="38"/>
        <v>OC</v>
      </c>
      <c r="F542" s="1" t="str">
        <f>IF(_xlfn.SINGLE('~10 Other Crossings'!TypeCL)="WC","",_xlfn.CONCAT(UPPER(_xlfn.SINGLE(Description)),IF(ISBLANK(_xlfn.SINGLE(CrossingIdentifierDescription)),""," ["&amp;_xlfn.SINGLE(CrossingIdentifierDescription)&amp;"]")," (",_xlfn.SINGLE(PXID),")"))</f>
        <v>TELUS O/H COMMUNICATIONS CABLE [O/H COMMUNICATION CABLE] (U5577.0)</v>
      </c>
      <c r="G54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01-13283-M002-XH0332301 - Goalposts Required</v>
      </c>
      <c r="M542" s="1" t="s">
        <v>3977</v>
      </c>
      <c r="N542" s="1" t="s">
        <v>3971</v>
      </c>
      <c r="O542" s="1" t="s">
        <v>3023</v>
      </c>
      <c r="P542" s="1" t="s">
        <v>3976</v>
      </c>
      <c r="Q542" s="1" t="s">
        <v>3975</v>
      </c>
      <c r="R542" s="1" t="s">
        <v>3020</v>
      </c>
      <c r="S542" s="1" t="s">
        <v>3019</v>
      </c>
      <c r="T542" s="1" t="s">
        <v>3958</v>
      </c>
      <c r="U542" s="1" t="s">
        <v>3104</v>
      </c>
      <c r="V542" s="1" t="s">
        <v>3103</v>
      </c>
      <c r="W542" s="1" t="s">
        <v>3102</v>
      </c>
      <c r="Y542" s="1">
        <v>43782.613425925927</v>
      </c>
      <c r="Z542" s="1">
        <v>44645</v>
      </c>
      <c r="AA542" s="1">
        <v>401768</v>
      </c>
      <c r="AB542" s="1">
        <v>44648.866053240738</v>
      </c>
      <c r="AC542" s="1" t="s">
        <v>3974</v>
      </c>
      <c r="AD542" s="1" t="s">
        <v>3056</v>
      </c>
      <c r="AE542" s="1">
        <v>5577</v>
      </c>
      <c r="AF542" s="1">
        <v>0</v>
      </c>
      <c r="AG542" s="1" t="s">
        <v>3104</v>
      </c>
      <c r="AH542" s="1" t="s">
        <v>3086</v>
      </c>
      <c r="AI542" s="1" t="s">
        <v>3087</v>
      </c>
      <c r="AJ542" s="1" t="s">
        <v>3086</v>
      </c>
      <c r="AK542" s="1" t="s">
        <v>3010</v>
      </c>
      <c r="AL542" s="1" t="s">
        <v>3009</v>
      </c>
      <c r="AM542" s="1" t="s">
        <v>3099</v>
      </c>
      <c r="AN542" s="1" t="s">
        <v>3007</v>
      </c>
      <c r="AQ542" s="1" t="s">
        <v>3965</v>
      </c>
      <c r="AT542" s="1" t="s">
        <v>1020</v>
      </c>
      <c r="AY542" s="1" t="s">
        <v>3083</v>
      </c>
      <c r="AZ542" s="1" t="s">
        <v>3005</v>
      </c>
      <c r="BA542" s="1">
        <v>601141.21817149001</v>
      </c>
      <c r="BB542" s="1">
        <v>5465386.9699674798</v>
      </c>
      <c r="BC542" s="1">
        <v>10</v>
      </c>
      <c r="BN542" s="1" t="s">
        <v>3004</v>
      </c>
      <c r="BO542" s="1" t="s">
        <v>3578</v>
      </c>
      <c r="BP542" s="1" t="s">
        <v>3737</v>
      </c>
      <c r="BQ542" s="1" t="s">
        <v>3841</v>
      </c>
      <c r="BR542" s="1" t="s">
        <v>1616</v>
      </c>
      <c r="BV542" s="1" t="s">
        <v>2997</v>
      </c>
      <c r="BX542" s="1" t="s">
        <v>3840</v>
      </c>
      <c r="BY542" s="1" t="s">
        <v>2995</v>
      </c>
      <c r="CB542" s="1" t="s">
        <v>3955</v>
      </c>
      <c r="CC542" s="1" t="s">
        <v>3954</v>
      </c>
      <c r="CD542" s="1" t="s">
        <v>3253</v>
      </c>
      <c r="CO542" s="1" t="s">
        <v>2991</v>
      </c>
      <c r="CP542" s="1" t="s">
        <v>3973</v>
      </c>
      <c r="CX542" s="1" t="s">
        <v>3963</v>
      </c>
      <c r="CZ542" s="1" t="s">
        <v>2186</v>
      </c>
    </row>
    <row r="543" spans="1:104" x14ac:dyDescent="0.2">
      <c r="A543" s="1">
        <f t="shared" si="36"/>
        <v>1056663</v>
      </c>
      <c r="C543" s="1" t="str">
        <f t="shared" si="37"/>
        <v>OC</v>
      </c>
      <c r="D543" s="12">
        <f>INDEX(families!$A:$A,MATCH(E543,families!$B:$B,0))</f>
        <v>27</v>
      </c>
      <c r="E543" s="2" t="str">
        <f t="shared" si="38"/>
        <v>OC</v>
      </c>
      <c r="F543" s="1" t="str">
        <f>IF(_xlfn.SINGLE('~10 Other Crossings'!TypeCL)="WC","",_xlfn.CONCAT(UPPER(_xlfn.SINGLE(Description)),IF(ISBLANK(_xlfn.SINGLE(CrossingIdentifierDescription)),""," ["&amp;_xlfn.SINGLE(CrossingIdentifierDescription)&amp;"]")," (",_xlfn.SINGLE(PXID),")"))</f>
        <v>SHAW O/H FIBRE OPTIC COMMUNICATIONS CABLE [FOTS _ SHAW] (U5578.0)</v>
      </c>
      <c r="G54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01-13283-M002-XH0332301 - Goalposts Required</v>
      </c>
      <c r="M543" s="1" t="s">
        <v>3972</v>
      </c>
      <c r="N543" s="1" t="s">
        <v>3971</v>
      </c>
      <c r="O543" s="1" t="s">
        <v>3023</v>
      </c>
      <c r="P543" s="1" t="s">
        <v>3970</v>
      </c>
      <c r="Q543" s="1" t="s">
        <v>3969</v>
      </c>
      <c r="R543" s="1" t="s">
        <v>3020</v>
      </c>
      <c r="S543" s="1" t="s">
        <v>3019</v>
      </c>
      <c r="T543" s="1" t="s">
        <v>3958</v>
      </c>
      <c r="U543" s="1" t="s">
        <v>3104</v>
      </c>
      <c r="V543" s="1" t="s">
        <v>3968</v>
      </c>
      <c r="W543" s="1" t="s">
        <v>3111</v>
      </c>
      <c r="Y543" s="1">
        <v>43782.613541666666</v>
      </c>
      <c r="Z543" s="1">
        <v>44645</v>
      </c>
      <c r="AA543" s="1">
        <v>401768</v>
      </c>
      <c r="AB543" s="1">
        <v>44648.866053240738</v>
      </c>
      <c r="AC543" s="1" t="s">
        <v>3967</v>
      </c>
      <c r="AD543" s="1" t="s">
        <v>3056</v>
      </c>
      <c r="AE543" s="1">
        <v>5578</v>
      </c>
      <c r="AF543" s="1">
        <v>0</v>
      </c>
      <c r="AG543" s="1" t="s">
        <v>3966</v>
      </c>
      <c r="AH543" s="1" t="s">
        <v>3086</v>
      </c>
      <c r="AI543" s="1" t="s">
        <v>3087</v>
      </c>
      <c r="AJ543" s="1" t="s">
        <v>3086</v>
      </c>
      <c r="AK543" s="1" t="s">
        <v>3010</v>
      </c>
      <c r="AL543" s="1" t="s">
        <v>3009</v>
      </c>
      <c r="AM543" s="1" t="s">
        <v>3099</v>
      </c>
      <c r="AN543" s="1" t="s">
        <v>3007</v>
      </c>
      <c r="AQ543" s="1" t="s">
        <v>3965</v>
      </c>
      <c r="AT543" s="1" t="s">
        <v>1020</v>
      </c>
      <c r="AY543" s="1" t="s">
        <v>3083</v>
      </c>
      <c r="AZ543" s="1" t="s">
        <v>3005</v>
      </c>
      <c r="BA543" s="1">
        <v>601141.21817149001</v>
      </c>
      <c r="BB543" s="1">
        <v>5465386.9699674798</v>
      </c>
      <c r="BC543" s="1">
        <v>10</v>
      </c>
      <c r="BN543" s="1" t="s">
        <v>3004</v>
      </c>
      <c r="BO543" s="1" t="s">
        <v>3578</v>
      </c>
      <c r="BP543" s="1" t="s">
        <v>3737</v>
      </c>
      <c r="BQ543" s="1" t="s">
        <v>3841</v>
      </c>
      <c r="BR543" s="1" t="s">
        <v>1616</v>
      </c>
      <c r="BV543" s="1" t="s">
        <v>2997</v>
      </c>
      <c r="BX543" s="1" t="s">
        <v>3840</v>
      </c>
      <c r="BY543" s="1" t="s">
        <v>2995</v>
      </c>
      <c r="CB543" s="1" t="s">
        <v>3955</v>
      </c>
      <c r="CC543" s="1" t="s">
        <v>3954</v>
      </c>
      <c r="CD543" s="1" t="s">
        <v>3253</v>
      </c>
      <c r="CO543" s="1" t="s">
        <v>2991</v>
      </c>
      <c r="CP543" s="1" t="s">
        <v>3964</v>
      </c>
      <c r="CX543" s="1" t="s">
        <v>3963</v>
      </c>
      <c r="CZ543" s="1" t="s">
        <v>2184</v>
      </c>
    </row>
    <row r="544" spans="1:104" x14ac:dyDescent="0.2">
      <c r="A544" s="1">
        <f t="shared" si="36"/>
        <v>1056705</v>
      </c>
      <c r="C544" s="1" t="str">
        <f t="shared" si="37"/>
        <v>UN</v>
      </c>
      <c r="D544" s="12">
        <f>INDEX(families!$A:$A,MATCH(E544,families!$B:$B,0))</f>
        <v>37</v>
      </c>
      <c r="E544" s="2" t="str">
        <f t="shared" si="38"/>
        <v>UN</v>
      </c>
      <c r="F544" s="1" t="str">
        <f>IF(_xlfn.SINGLE('~10 Other Crossings'!TypeCL)="WC","",_xlfn.CONCAT(UPPER(_xlfn.SINGLE(Description)),IF(ISBLANK(_xlfn.SINGLE(CrossingIdentifierDescription)),""," ["&amp;_xlfn.SINGLE(CrossingIdentifierDescription)&amp;"]")," (",_xlfn.SINGLE(PXID),")"))</f>
        <v>O/H ZIPLINE CABLE (U5811.0)</v>
      </c>
      <c r="G54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01-13283-M002-XH0332301</v>
      </c>
      <c r="M544" s="1" t="s">
        <v>3962</v>
      </c>
      <c r="N544" s="1" t="s">
        <v>3961</v>
      </c>
      <c r="O544" s="1" t="s">
        <v>3023</v>
      </c>
      <c r="P544" s="1" t="s">
        <v>3960</v>
      </c>
      <c r="Q544" s="1" t="s">
        <v>3959</v>
      </c>
      <c r="R544" s="1" t="s">
        <v>3019</v>
      </c>
      <c r="S544" s="1" t="s">
        <v>3019</v>
      </c>
      <c r="T544" s="1" t="s">
        <v>3958</v>
      </c>
      <c r="U544" s="1" t="s">
        <v>3933</v>
      </c>
      <c r="V544" s="1" t="s">
        <v>3957</v>
      </c>
      <c r="W544" s="1" t="s">
        <v>3176</v>
      </c>
      <c r="Y544" s="1">
        <v>43964.895104166666</v>
      </c>
      <c r="Z544" s="1">
        <v>44645</v>
      </c>
      <c r="AA544" s="1">
        <v>401768</v>
      </c>
      <c r="AB544" s="1">
        <v>44648.866053240738</v>
      </c>
      <c r="AC544" s="1" t="s">
        <v>3956</v>
      </c>
      <c r="AD544" s="1" t="s">
        <v>3056</v>
      </c>
      <c r="AE544" s="1">
        <v>5811</v>
      </c>
      <c r="AF544" s="1">
        <v>0</v>
      </c>
      <c r="AH544" s="1" t="s">
        <v>3086</v>
      </c>
      <c r="AI544" s="1" t="s">
        <v>3589</v>
      </c>
      <c r="AK544" s="1" t="s">
        <v>3010</v>
      </c>
      <c r="AL544" s="1" t="s">
        <v>3009</v>
      </c>
      <c r="AM544" s="1" t="s">
        <v>3066</v>
      </c>
      <c r="AS544" s="1" t="s">
        <v>3006</v>
      </c>
      <c r="AT544" s="1" t="s">
        <v>1020</v>
      </c>
      <c r="AY544" s="1" t="s">
        <v>3083</v>
      </c>
      <c r="AZ544" s="1" t="s">
        <v>3005</v>
      </c>
      <c r="BA544" s="1">
        <v>601173.43979295995</v>
      </c>
      <c r="BB544" s="1">
        <v>5465359.8869671198</v>
      </c>
      <c r="BC544" s="1">
        <v>10</v>
      </c>
      <c r="BN544" s="1" t="s">
        <v>3004</v>
      </c>
      <c r="BO544" s="1" t="s">
        <v>3578</v>
      </c>
      <c r="BP544" s="1" t="s">
        <v>3737</v>
      </c>
      <c r="BQ544" s="1" t="s">
        <v>3841</v>
      </c>
      <c r="BR544" s="1" t="s">
        <v>3081</v>
      </c>
      <c r="BV544" s="1" t="s">
        <v>2997</v>
      </c>
      <c r="BX544" s="1" t="s">
        <v>3840</v>
      </c>
      <c r="BY544" s="1" t="s">
        <v>2995</v>
      </c>
      <c r="CB544" s="1" t="s">
        <v>3955</v>
      </c>
      <c r="CC544" s="1" t="s">
        <v>3954</v>
      </c>
      <c r="CD544" s="1" t="s">
        <v>3253</v>
      </c>
      <c r="CO544" s="1" t="s">
        <v>3065</v>
      </c>
      <c r="CP544" s="1" t="s">
        <v>3953</v>
      </c>
      <c r="CZ544" s="1" t="s">
        <v>2181</v>
      </c>
    </row>
    <row r="545" spans="1:104" x14ac:dyDescent="0.2">
      <c r="A545" s="1">
        <f t="shared" si="36"/>
        <v>1056858.01</v>
      </c>
      <c r="C545" s="1" t="str">
        <f t="shared" si="37"/>
        <v>OL</v>
      </c>
      <c r="D545" s="12">
        <f>INDEX(families!$A:$A,MATCH(E545,families!$B:$B,0))</f>
        <v>30</v>
      </c>
      <c r="E545" s="2" t="str">
        <f t="shared" si="38"/>
        <v>OL</v>
      </c>
      <c r="F545" s="1" t="str">
        <f>IF(_xlfn.SINGLE('~10 Other Crossings'!TypeCL)="WC","",_xlfn.CONCAT(UPPER(_xlfn.SINGLE(Description)),IF(ISBLANK(_xlfn.SINGLE(CrossingIdentifierDescription)),""," ["&amp;_xlfn.SINGLE(CrossingIdentifierDescription)&amp;"]")," (",_xlfn.SINGLE(PXID),")"))</f>
        <v>TRANS MOUNTAIN PIPELINE CO. LTD. BURIED PIPE [CRUDE OIL PIPELINE] (P5477.0)</v>
      </c>
      <c r="G54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545" s="1" t="s">
        <v>3952</v>
      </c>
      <c r="N545" s="1">
        <v>1056858.01</v>
      </c>
      <c r="O545" s="1" t="s">
        <v>3023</v>
      </c>
      <c r="P545" s="1" t="s">
        <v>3951</v>
      </c>
      <c r="Q545" s="1" t="s">
        <v>3950</v>
      </c>
      <c r="R545" s="1" t="s">
        <v>3020</v>
      </c>
      <c r="S545" s="1" t="s">
        <v>3019</v>
      </c>
      <c r="T545" s="1" t="s">
        <v>3093</v>
      </c>
      <c r="U545" s="1" t="s">
        <v>3017</v>
      </c>
      <c r="V545" s="1" t="s">
        <v>3619</v>
      </c>
      <c r="W545" s="1" t="s">
        <v>3015</v>
      </c>
      <c r="Y545" s="1">
        <v>43773.932916666665</v>
      </c>
      <c r="Z545" s="1">
        <v>44645</v>
      </c>
      <c r="AA545" s="1">
        <v>401768</v>
      </c>
      <c r="AB545" s="1">
        <v>44655.881238425929</v>
      </c>
      <c r="AC545" s="1" t="s">
        <v>3949</v>
      </c>
      <c r="AD545" s="1" t="s">
        <v>3013</v>
      </c>
      <c r="AE545" s="1">
        <v>5477</v>
      </c>
      <c r="AF545" s="1">
        <v>0</v>
      </c>
      <c r="AG545" s="1" t="s">
        <v>3617</v>
      </c>
      <c r="AH545" s="1" t="s">
        <v>3086</v>
      </c>
      <c r="AI545" s="1" t="s">
        <v>3011</v>
      </c>
      <c r="AJ545" s="1" t="s">
        <v>3086</v>
      </c>
      <c r="AK545" s="1" t="s">
        <v>3010</v>
      </c>
      <c r="AL545" s="1" t="s">
        <v>3009</v>
      </c>
      <c r="AM545" s="1" t="s">
        <v>3008</v>
      </c>
      <c r="AN545" s="1" t="s">
        <v>3948</v>
      </c>
      <c r="AS545" s="1" t="s">
        <v>3006</v>
      </c>
      <c r="AT545" s="1" t="s">
        <v>3006</v>
      </c>
      <c r="AY545" s="1" t="s">
        <v>2995</v>
      </c>
      <c r="AZ545" s="1" t="s">
        <v>3005</v>
      </c>
      <c r="BA545" s="1">
        <v>601189.53248991002</v>
      </c>
      <c r="BB545" s="1">
        <v>5465214.2234969698</v>
      </c>
      <c r="BC545" s="1">
        <v>10</v>
      </c>
      <c r="BN545" s="1" t="s">
        <v>3004</v>
      </c>
      <c r="BO545" s="1" t="s">
        <v>3578</v>
      </c>
      <c r="BP545" s="1" t="s">
        <v>3737</v>
      </c>
      <c r="BQ545" s="1" t="s">
        <v>3841</v>
      </c>
      <c r="BR545" s="1" t="s">
        <v>3081</v>
      </c>
      <c r="BS545" s="1" t="s">
        <v>3947</v>
      </c>
      <c r="BT545" s="1" t="s">
        <v>3946</v>
      </c>
      <c r="BU545" s="1">
        <v>1</v>
      </c>
      <c r="BV545" s="1" t="s">
        <v>2997</v>
      </c>
      <c r="BW545" s="1" t="s">
        <v>1503</v>
      </c>
      <c r="BX545" s="1" t="s">
        <v>2996</v>
      </c>
      <c r="BY545" s="1" t="s">
        <v>2995</v>
      </c>
      <c r="CB545" s="1" t="s">
        <v>2994</v>
      </c>
      <c r="CC545" s="1" t="s">
        <v>2993</v>
      </c>
      <c r="CD545" s="1" t="s">
        <v>2992</v>
      </c>
      <c r="CO545" s="1" t="s">
        <v>2991</v>
      </c>
      <c r="CP545" s="1" t="s">
        <v>3945</v>
      </c>
      <c r="CX545" s="1" t="s">
        <v>3944</v>
      </c>
      <c r="CZ545" s="1" t="s">
        <v>2177</v>
      </c>
    </row>
    <row r="546" spans="1:104" x14ac:dyDescent="0.2">
      <c r="A546" s="1">
        <f t="shared" si="36"/>
        <v>1056926.01</v>
      </c>
      <c r="C546" s="1" t="str">
        <f t="shared" si="37"/>
        <v>RD</v>
      </c>
      <c r="D546" s="12">
        <f>INDEX(families!$A:$A,MATCH(E546,families!$B:$B,0))</f>
        <v>31</v>
      </c>
      <c r="E546" s="2" t="str">
        <f t="shared" si="38"/>
        <v>RD</v>
      </c>
      <c r="F546" s="1" t="str">
        <f>IF(_xlfn.SINGLE('~10 Other Crossings'!TypeCL)="WC","",_xlfn.CONCAT(UPPER(_xlfn.SINGLE(Description)),IF(ISBLANK(_xlfn.SINGLE(CrossingIdentifierDescription)),""," ["&amp;_xlfn.SINGLE(CrossingIdentifierDescription)&amp;"]")," (",_xlfn.SINGLE(PXID),")"))</f>
        <v>ROAD (T4923.0)</v>
      </c>
      <c r="G54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46" s="1" t="s">
        <v>3943</v>
      </c>
      <c r="N546" s="1">
        <v>1056926.01</v>
      </c>
      <c r="O546" s="1" t="s">
        <v>3023</v>
      </c>
      <c r="P546" s="1" t="s">
        <v>3251</v>
      </c>
      <c r="Q546" s="1" t="s">
        <v>3942</v>
      </c>
      <c r="R546" s="1" t="s">
        <v>3020</v>
      </c>
      <c r="S546" s="1" t="s">
        <v>3019</v>
      </c>
      <c r="T546" s="1" t="s">
        <v>3093</v>
      </c>
      <c r="U546" s="1" t="s">
        <v>3040</v>
      </c>
      <c r="V546" s="1" t="s">
        <v>3040</v>
      </c>
      <c r="W546" s="1" t="s">
        <v>3941</v>
      </c>
      <c r="Y546" s="1">
        <v>43541.032997685186</v>
      </c>
      <c r="Z546" s="1">
        <v>44645</v>
      </c>
      <c r="AA546" s="1">
        <v>401768</v>
      </c>
      <c r="AB546" s="1">
        <v>44648.866041666668</v>
      </c>
      <c r="AC546" s="1" t="s">
        <v>3940</v>
      </c>
      <c r="AD546" s="1" t="s">
        <v>3041</v>
      </c>
      <c r="AE546" s="1">
        <v>4923</v>
      </c>
      <c r="AF546" s="1">
        <v>0</v>
      </c>
      <c r="AH546" s="1" t="s">
        <v>3086</v>
      </c>
      <c r="AI546" s="1" t="s">
        <v>3087</v>
      </c>
      <c r="AJ546" s="1" t="s">
        <v>3086</v>
      </c>
      <c r="AK546" s="1" t="s">
        <v>3039</v>
      </c>
      <c r="AL546" s="1" t="s">
        <v>3009</v>
      </c>
      <c r="AM546" s="1" t="s">
        <v>735</v>
      </c>
      <c r="AY546" s="1" t="s">
        <v>2995</v>
      </c>
      <c r="AZ546" s="1" t="s">
        <v>3005</v>
      </c>
      <c r="BA546" s="1">
        <v>601153.60627852997</v>
      </c>
      <c r="BB546" s="1">
        <v>5465158.0072128</v>
      </c>
      <c r="BC546" s="1">
        <v>10</v>
      </c>
      <c r="BN546" s="1" t="s">
        <v>3004</v>
      </c>
      <c r="BO546" s="1" t="s">
        <v>3578</v>
      </c>
      <c r="BP546" s="1" t="s">
        <v>3737</v>
      </c>
      <c r="BQ546" s="1" t="s">
        <v>3841</v>
      </c>
      <c r="BR546" s="1" t="s">
        <v>1616</v>
      </c>
      <c r="BS546" s="1" t="s">
        <v>3939</v>
      </c>
      <c r="BT546" s="1" t="s">
        <v>3938</v>
      </c>
      <c r="BV546" s="1" t="s">
        <v>2997</v>
      </c>
      <c r="BW546" s="1" t="s">
        <v>3002</v>
      </c>
      <c r="BX546" s="1" t="s">
        <v>3038</v>
      </c>
      <c r="BY546" s="1" t="s">
        <v>2995</v>
      </c>
      <c r="CB546" s="1" t="s">
        <v>3037</v>
      </c>
      <c r="CC546" s="1" t="s">
        <v>3036</v>
      </c>
      <c r="CD546" s="1" t="s">
        <v>3035</v>
      </c>
      <c r="CO546" s="1" t="s">
        <v>3065</v>
      </c>
      <c r="CP546" s="1" t="s">
        <v>3937</v>
      </c>
      <c r="CY546" s="1" t="s">
        <v>3879</v>
      </c>
      <c r="CZ546" s="1" t="s">
        <v>2174</v>
      </c>
    </row>
    <row r="547" spans="1:104" x14ac:dyDescent="0.2">
      <c r="A547" s="1">
        <f t="shared" si="36"/>
        <v>1057044.76</v>
      </c>
      <c r="C547" s="1" t="str">
        <f t="shared" si="37"/>
        <v>OE</v>
      </c>
      <c r="D547" s="12">
        <f>INDEX(families!$A:$A,MATCH(E547,families!$B:$B,0))</f>
        <v>28</v>
      </c>
      <c r="E547" s="2" t="str">
        <f t="shared" si="38"/>
        <v>OE</v>
      </c>
      <c r="F547" s="1" t="str">
        <f>IF(_xlfn.SINGLE('~10 Other Crossings'!TypeCL)="WC","",_xlfn.CONCAT(UPPER(_xlfn.SINGLE(Description)),IF(ISBLANK(_xlfn.SINGLE(CrossingIdentifierDescription)),""," ["&amp;_xlfn.SINGLE(CrossingIdentifierDescription)&amp;"]")," (",_xlfn.SINGLE(PXID),")"))</f>
        <v>PRIVATE O/H POWER (U5812.0)</v>
      </c>
      <c r="G54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47" s="1" t="s">
        <v>3936</v>
      </c>
      <c r="N547" s="1">
        <v>1057044.76</v>
      </c>
      <c r="O547" s="1" t="s">
        <v>3023</v>
      </c>
      <c r="P547" s="1" t="s">
        <v>3935</v>
      </c>
      <c r="Q547" s="1" t="s">
        <v>3934</v>
      </c>
      <c r="R547" s="1" t="s">
        <v>3019</v>
      </c>
      <c r="S547" s="1" t="s">
        <v>3019</v>
      </c>
      <c r="T547" s="1" t="s">
        <v>3093</v>
      </c>
      <c r="U547" s="1" t="s">
        <v>3933</v>
      </c>
      <c r="V547" s="1" t="s">
        <v>3907</v>
      </c>
      <c r="W547" s="1" t="s">
        <v>3176</v>
      </c>
      <c r="Y547" s="1">
        <v>43964.897291666668</v>
      </c>
      <c r="Z547" s="1">
        <v>44645</v>
      </c>
      <c r="AA547" s="1">
        <v>401768</v>
      </c>
      <c r="AB547" s="1">
        <v>44648.866053240738</v>
      </c>
      <c r="AC547" s="1" t="s">
        <v>3932</v>
      </c>
      <c r="AD547" s="1" t="s">
        <v>3056</v>
      </c>
      <c r="AE547" s="1">
        <v>5812</v>
      </c>
      <c r="AF547" s="1">
        <v>0</v>
      </c>
      <c r="AH547" s="1" t="s">
        <v>3086</v>
      </c>
      <c r="AI547" s="1" t="s">
        <v>3667</v>
      </c>
      <c r="AK547" s="1" t="s">
        <v>3010</v>
      </c>
      <c r="AL547" s="1" t="s">
        <v>3009</v>
      </c>
      <c r="AM547" s="1" t="s">
        <v>3085</v>
      </c>
      <c r="AS547" s="1" t="s">
        <v>3006</v>
      </c>
      <c r="AT547" s="1" t="s">
        <v>1020</v>
      </c>
      <c r="AY547" s="1" t="s">
        <v>2995</v>
      </c>
      <c r="AZ547" s="1" t="s">
        <v>3005</v>
      </c>
      <c r="BA547" s="1">
        <v>601083.35315524996</v>
      </c>
      <c r="BB547" s="1">
        <v>5465062.2574296398</v>
      </c>
      <c r="BC547" s="1">
        <v>10</v>
      </c>
      <c r="BN547" s="1" t="s">
        <v>3004</v>
      </c>
      <c r="BO547" s="1" t="s">
        <v>3578</v>
      </c>
      <c r="BP547" s="1" t="s">
        <v>3737</v>
      </c>
      <c r="BQ547" s="1" t="s">
        <v>3841</v>
      </c>
      <c r="BR547" s="1" t="s">
        <v>1616</v>
      </c>
      <c r="BV547" s="1" t="s">
        <v>2997</v>
      </c>
      <c r="BW547" s="1" t="s">
        <v>1020</v>
      </c>
      <c r="BX547" s="1" t="s">
        <v>3194</v>
      </c>
      <c r="BY547" s="1" t="s">
        <v>2995</v>
      </c>
      <c r="CB547" s="1" t="s">
        <v>3193</v>
      </c>
      <c r="CC547" s="1" t="s">
        <v>3192</v>
      </c>
      <c r="CD547" s="1" t="s">
        <v>3035</v>
      </c>
      <c r="CO547" s="1" t="s">
        <v>3065</v>
      </c>
      <c r="CP547" s="1" t="s">
        <v>3931</v>
      </c>
      <c r="CX547" s="1" t="s">
        <v>3930</v>
      </c>
      <c r="CZ547" s="1" t="s">
        <v>2172</v>
      </c>
    </row>
    <row r="548" spans="1:104" x14ac:dyDescent="0.2">
      <c r="A548" s="1">
        <f t="shared" si="36"/>
        <v>1057047.27</v>
      </c>
      <c r="C548" s="1" t="str">
        <f t="shared" si="37"/>
        <v>RD</v>
      </c>
      <c r="D548" s="12">
        <f>INDEX(families!$A:$A,MATCH(E548,families!$B:$B,0))</f>
        <v>31</v>
      </c>
      <c r="E548" s="2" t="str">
        <f t="shared" si="38"/>
        <v>RD</v>
      </c>
      <c r="F548" s="1" t="str">
        <f>IF(_xlfn.SINGLE('~10 Other Crossings'!TypeCL)="WC","",_xlfn.CONCAT(UPPER(_xlfn.SINGLE(Description)),IF(ISBLANK(_xlfn.SINGLE(CrossingIdentifierDescription)),""," ["&amp;_xlfn.SINGLE(CrossingIdentifierDescription)&amp;"]")," (",_xlfn.SINGLE(PXID),")"))</f>
        <v>ROAD (T4237.0)</v>
      </c>
      <c r="G54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48" s="1" t="s">
        <v>3929</v>
      </c>
      <c r="N548" s="1">
        <v>1057047.27</v>
      </c>
      <c r="O548" s="1" t="s">
        <v>3023</v>
      </c>
      <c r="P548" s="1" t="s">
        <v>3329</v>
      </c>
      <c r="Q548" s="1" t="s">
        <v>3917</v>
      </c>
      <c r="R548" s="1" t="s">
        <v>3020</v>
      </c>
      <c r="S548" s="1" t="s">
        <v>3019</v>
      </c>
      <c r="T548" s="1" t="s">
        <v>3093</v>
      </c>
      <c r="U548" s="1" t="s">
        <v>3040</v>
      </c>
      <c r="V548" s="1" t="s">
        <v>3040</v>
      </c>
      <c r="W548" s="1" t="s">
        <v>3916</v>
      </c>
      <c r="Y548" s="1">
        <v>43541.032314814816</v>
      </c>
      <c r="Z548" s="1">
        <v>44645</v>
      </c>
      <c r="AA548" s="1">
        <v>401768</v>
      </c>
      <c r="AB548" s="1">
        <v>44648.866041666668</v>
      </c>
      <c r="AC548" s="1" t="s">
        <v>3928</v>
      </c>
      <c r="AD548" s="1" t="s">
        <v>3041</v>
      </c>
      <c r="AE548" s="1">
        <v>4237</v>
      </c>
      <c r="AF548" s="1">
        <v>0</v>
      </c>
      <c r="AH548" s="1" t="s">
        <v>3086</v>
      </c>
      <c r="AI548" s="1" t="s">
        <v>3087</v>
      </c>
      <c r="AJ548" s="1" t="s">
        <v>3086</v>
      </c>
      <c r="AK548" s="1" t="s">
        <v>3039</v>
      </c>
      <c r="AL548" s="1" t="s">
        <v>3009</v>
      </c>
      <c r="AM548" s="1" t="s">
        <v>735</v>
      </c>
      <c r="AX548" s="1" t="s">
        <v>3927</v>
      </c>
      <c r="AY548" s="1" t="s">
        <v>2995</v>
      </c>
      <c r="AZ548" s="1" t="s">
        <v>3005</v>
      </c>
      <c r="BA548" s="1">
        <v>601081.93051267997</v>
      </c>
      <c r="BB548" s="1">
        <v>5465060.1905107796</v>
      </c>
      <c r="BC548" s="1">
        <v>10</v>
      </c>
      <c r="BN548" s="1" t="s">
        <v>3004</v>
      </c>
      <c r="BO548" s="1" t="s">
        <v>3578</v>
      </c>
      <c r="BP548" s="1" t="s">
        <v>3737</v>
      </c>
      <c r="BQ548" s="1" t="s">
        <v>3841</v>
      </c>
      <c r="BR548" s="1" t="s">
        <v>1616</v>
      </c>
      <c r="BS548" s="1" t="s">
        <v>3904</v>
      </c>
      <c r="BT548" s="1" t="s">
        <v>3913</v>
      </c>
      <c r="BV548" s="1" t="s">
        <v>2997</v>
      </c>
      <c r="BW548" s="1" t="s">
        <v>3002</v>
      </c>
      <c r="BX548" s="1" t="s">
        <v>3038</v>
      </c>
      <c r="BY548" s="1" t="s">
        <v>2995</v>
      </c>
      <c r="CB548" s="1" t="s">
        <v>3037</v>
      </c>
      <c r="CC548" s="1" t="s">
        <v>3036</v>
      </c>
      <c r="CD548" s="1" t="s">
        <v>3035</v>
      </c>
      <c r="CO548" s="1" t="s">
        <v>3065</v>
      </c>
      <c r="CP548" s="1" t="s">
        <v>3926</v>
      </c>
      <c r="CX548" s="1" t="s">
        <v>3911</v>
      </c>
      <c r="CY548" s="1" t="s">
        <v>3879</v>
      </c>
      <c r="CZ548" s="1" t="s">
        <v>2170</v>
      </c>
    </row>
    <row r="549" spans="1:104" x14ac:dyDescent="0.2">
      <c r="A549" s="1">
        <f t="shared" si="36"/>
        <v>1057068.04</v>
      </c>
      <c r="C549" s="1" t="str">
        <f t="shared" si="37"/>
        <v>RD</v>
      </c>
      <c r="D549" s="12">
        <f>INDEX(families!$A:$A,MATCH(E549,families!$B:$B,0))</f>
        <v>31</v>
      </c>
      <c r="E549" s="2" t="str">
        <f t="shared" si="38"/>
        <v>RD</v>
      </c>
      <c r="F549" s="1" t="str">
        <f>IF(_xlfn.SINGLE('~10 Other Crossings'!TypeCL)="WC","",_xlfn.CONCAT(UPPER(_xlfn.SINGLE(Description)),IF(ISBLANK(_xlfn.SINGLE(CrossingIdentifierDescription)),""," ["&amp;_xlfn.SINGLE(CrossingIdentifierDescription)&amp;"]")," (",_xlfn.SINGLE(PXID),")"))</f>
        <v>PRIVATE SIDEWALK (T4977.0)</v>
      </c>
      <c r="G54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49" s="1" t="s">
        <v>3925</v>
      </c>
      <c r="N549" s="1">
        <v>1057068.04</v>
      </c>
      <c r="O549" s="1" t="s">
        <v>3023</v>
      </c>
      <c r="P549" s="1" t="s">
        <v>3924</v>
      </c>
      <c r="Q549" s="1" t="s">
        <v>3923</v>
      </c>
      <c r="R549" s="1" t="s">
        <v>3019</v>
      </c>
      <c r="S549" s="1" t="s">
        <v>3019</v>
      </c>
      <c r="T549" s="1" t="s">
        <v>3093</v>
      </c>
      <c r="U549" s="1" t="s">
        <v>3922</v>
      </c>
      <c r="V549" s="1" t="s">
        <v>3921</v>
      </c>
      <c r="W549" s="1" t="s">
        <v>3176</v>
      </c>
      <c r="Y549" s="1">
        <v>43964.903414351851</v>
      </c>
      <c r="Z549" s="1">
        <v>44645</v>
      </c>
      <c r="AA549" s="1">
        <v>401768</v>
      </c>
      <c r="AB549" s="1">
        <v>44648.866053240738</v>
      </c>
      <c r="AC549" s="1" t="s">
        <v>3920</v>
      </c>
      <c r="AD549" s="1" t="s">
        <v>3041</v>
      </c>
      <c r="AE549" s="1">
        <v>4977</v>
      </c>
      <c r="AF549" s="1">
        <v>0</v>
      </c>
      <c r="AH549" s="1" t="s">
        <v>3086</v>
      </c>
      <c r="AI549" s="1" t="s">
        <v>3011</v>
      </c>
      <c r="AK549" s="1" t="s">
        <v>3039</v>
      </c>
      <c r="AL549" s="1" t="s">
        <v>3009</v>
      </c>
      <c r="AM549" s="1" t="s">
        <v>735</v>
      </c>
      <c r="AS549" s="1" t="s">
        <v>3006</v>
      </c>
      <c r="AT549" s="1" t="s">
        <v>3006</v>
      </c>
      <c r="AY549" s="1" t="s">
        <v>2995</v>
      </c>
      <c r="AZ549" s="1" t="s">
        <v>3005</v>
      </c>
      <c r="BA549" s="1">
        <v>601069.60399354994</v>
      </c>
      <c r="BB549" s="1">
        <v>5465043.4810754601</v>
      </c>
      <c r="BC549" s="1">
        <v>10</v>
      </c>
      <c r="BN549" s="1" t="s">
        <v>3004</v>
      </c>
      <c r="BO549" s="1" t="s">
        <v>3578</v>
      </c>
      <c r="BP549" s="1" t="s">
        <v>3737</v>
      </c>
      <c r="BQ549" s="1" t="s">
        <v>3841</v>
      </c>
      <c r="BR549" s="1" t="s">
        <v>1616</v>
      </c>
      <c r="BV549" s="1" t="s">
        <v>2997</v>
      </c>
      <c r="BW549" s="1" t="s">
        <v>3002</v>
      </c>
      <c r="BX549" s="1" t="s">
        <v>3038</v>
      </c>
      <c r="BY549" s="1" t="s">
        <v>2995</v>
      </c>
      <c r="CB549" s="1" t="s">
        <v>3037</v>
      </c>
      <c r="CC549" s="1" t="s">
        <v>3036</v>
      </c>
      <c r="CD549" s="1" t="s">
        <v>3035</v>
      </c>
      <c r="CO549" s="1" t="s">
        <v>3065</v>
      </c>
      <c r="CP549" s="1" t="s">
        <v>3919</v>
      </c>
      <c r="CZ549" s="1" t="s">
        <v>2167</v>
      </c>
    </row>
    <row r="550" spans="1:104" x14ac:dyDescent="0.2">
      <c r="A550" s="1">
        <f t="shared" si="36"/>
        <v>1057083.75</v>
      </c>
      <c r="C550" s="1" t="str">
        <f t="shared" si="37"/>
        <v>RD</v>
      </c>
      <c r="D550" s="12">
        <f>INDEX(families!$A:$A,MATCH(E550,families!$B:$B,0))</f>
        <v>31</v>
      </c>
      <c r="E550" s="2" t="str">
        <f t="shared" si="38"/>
        <v>RD</v>
      </c>
      <c r="F550" s="1" t="str">
        <f>IF(_xlfn.SINGLE('~10 Other Crossings'!TypeCL)="WC","",_xlfn.CONCAT(UPPER(_xlfn.SINGLE(Description)),IF(ISBLANK(_xlfn.SINGLE(CrossingIdentifierDescription)),""," ["&amp;_xlfn.SINGLE(CrossingIdentifierDescription)&amp;"]")," (",_xlfn.SINGLE(PXID),")"))</f>
        <v>ROAD (T4242.0)</v>
      </c>
      <c r="G55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50" s="1" t="s">
        <v>3918</v>
      </c>
      <c r="N550" s="1">
        <v>1057083.75</v>
      </c>
      <c r="O550" s="1" t="s">
        <v>3023</v>
      </c>
      <c r="P550" s="1" t="s">
        <v>3329</v>
      </c>
      <c r="Q550" s="1" t="s">
        <v>3917</v>
      </c>
      <c r="R550" s="1" t="s">
        <v>3020</v>
      </c>
      <c r="S550" s="1" t="s">
        <v>3019</v>
      </c>
      <c r="T550" s="1" t="s">
        <v>3093</v>
      </c>
      <c r="U550" s="1" t="s">
        <v>3040</v>
      </c>
      <c r="V550" s="1" t="s">
        <v>3040</v>
      </c>
      <c r="W550" s="1" t="s">
        <v>3916</v>
      </c>
      <c r="Y550" s="1">
        <v>42165.883981481478</v>
      </c>
      <c r="Z550" s="1">
        <v>44645</v>
      </c>
      <c r="AA550" s="1">
        <v>401768</v>
      </c>
      <c r="AB550" s="1">
        <v>44648.866018518522</v>
      </c>
      <c r="AC550" s="1" t="s">
        <v>3915</v>
      </c>
      <c r="AD550" s="1" t="s">
        <v>3041</v>
      </c>
      <c r="AE550" s="1">
        <v>4242</v>
      </c>
      <c r="AF550" s="1">
        <v>0</v>
      </c>
      <c r="AH550" s="1" t="s">
        <v>3086</v>
      </c>
      <c r="AI550" s="1" t="s">
        <v>3087</v>
      </c>
      <c r="AJ550" s="1" t="s">
        <v>3086</v>
      </c>
      <c r="AK550" s="1" t="s">
        <v>3039</v>
      </c>
      <c r="AL550" s="1" t="s">
        <v>3009</v>
      </c>
      <c r="AM550" s="1" t="s">
        <v>735</v>
      </c>
      <c r="AX550" s="1" t="s">
        <v>3914</v>
      </c>
      <c r="AY550" s="1" t="s">
        <v>2995</v>
      </c>
      <c r="AZ550" s="1" t="s">
        <v>3005</v>
      </c>
      <c r="BA550" s="1">
        <v>601060.21974847</v>
      </c>
      <c r="BB550" s="1">
        <v>5465030.8817037996</v>
      </c>
      <c r="BC550" s="1">
        <v>10</v>
      </c>
      <c r="BN550" s="1" t="s">
        <v>3004</v>
      </c>
      <c r="BO550" s="1" t="s">
        <v>3578</v>
      </c>
      <c r="BP550" s="1" t="s">
        <v>3737</v>
      </c>
      <c r="BQ550" s="1" t="s">
        <v>3841</v>
      </c>
      <c r="BR550" s="1" t="s">
        <v>1616</v>
      </c>
      <c r="BS550" s="1" t="s">
        <v>3904</v>
      </c>
      <c r="BT550" s="1" t="s">
        <v>3913</v>
      </c>
      <c r="BV550" s="1" t="s">
        <v>2997</v>
      </c>
      <c r="BW550" s="1" t="s">
        <v>3002</v>
      </c>
      <c r="BX550" s="1" t="s">
        <v>3038</v>
      </c>
      <c r="BY550" s="1" t="s">
        <v>2995</v>
      </c>
      <c r="CB550" s="1" t="s">
        <v>3037</v>
      </c>
      <c r="CC550" s="1" t="s">
        <v>3036</v>
      </c>
      <c r="CD550" s="1" t="s">
        <v>3035</v>
      </c>
      <c r="CO550" s="1" t="s">
        <v>3065</v>
      </c>
      <c r="CP550" s="1" t="s">
        <v>3912</v>
      </c>
      <c r="CX550" s="1" t="s">
        <v>3911</v>
      </c>
      <c r="CY550" s="1" t="s">
        <v>3879</v>
      </c>
      <c r="CZ550" s="1" t="s">
        <v>2164</v>
      </c>
    </row>
    <row r="551" spans="1:104" x14ac:dyDescent="0.2">
      <c r="A551" s="1">
        <f t="shared" si="36"/>
        <v>1057116.44</v>
      </c>
      <c r="C551" s="1" t="str">
        <f t="shared" si="37"/>
        <v>OE</v>
      </c>
      <c r="D551" s="12">
        <f>INDEX(families!$A:$A,MATCH(E551,families!$B:$B,0))</f>
        <v>28</v>
      </c>
      <c r="E551" s="2" t="str">
        <f t="shared" si="38"/>
        <v>OE</v>
      </c>
      <c r="F551" s="1" t="str">
        <f>IF(_xlfn.SINGLE('~10 Other Crossings'!TypeCL)="WC","",_xlfn.CONCAT(UPPER(_xlfn.SINGLE(Description)),IF(ISBLANK(_xlfn.SINGLE(CrossingIdentifierDescription)),""," ["&amp;_xlfn.SINGLE(CrossingIdentifierDescription)&amp;"]")," (",_xlfn.SINGLE(PXID),")"))</f>
        <v>PRIVATE O/H POWER [DISTRIBUTION] (U4408.0)</v>
      </c>
      <c r="G55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51" s="1" t="s">
        <v>3910</v>
      </c>
      <c r="N551" s="1">
        <v>1057116.44</v>
      </c>
      <c r="O551" s="1" t="s">
        <v>3023</v>
      </c>
      <c r="P551" s="1" t="s">
        <v>3909</v>
      </c>
      <c r="Q551" s="1" t="s">
        <v>3908</v>
      </c>
      <c r="R551" s="1" t="s">
        <v>3020</v>
      </c>
      <c r="S551" s="1" t="s">
        <v>3019</v>
      </c>
      <c r="T551" s="1" t="s">
        <v>3093</v>
      </c>
      <c r="U551" s="1" t="s">
        <v>3092</v>
      </c>
      <c r="V551" s="1" t="s">
        <v>3907</v>
      </c>
      <c r="W551" s="1" t="s">
        <v>3176</v>
      </c>
      <c r="Y551" s="1">
        <v>43541.041180555556</v>
      </c>
      <c r="Z551" s="1">
        <v>44645</v>
      </c>
      <c r="AA551" s="1">
        <v>401768</v>
      </c>
      <c r="AB551" s="1">
        <v>44648.866041666668</v>
      </c>
      <c r="AC551" s="1" t="s">
        <v>3906</v>
      </c>
      <c r="AD551" s="1" t="s">
        <v>3056</v>
      </c>
      <c r="AE551" s="1">
        <v>4408</v>
      </c>
      <c r="AF551" s="1">
        <v>0</v>
      </c>
      <c r="AG551" s="1" t="s">
        <v>3088</v>
      </c>
      <c r="AH551" s="1" t="s">
        <v>3086</v>
      </c>
      <c r="AI551" s="1" t="s">
        <v>3011</v>
      </c>
      <c r="AJ551" s="1" t="s">
        <v>3086</v>
      </c>
      <c r="AK551" s="1" t="s">
        <v>3010</v>
      </c>
      <c r="AL551" s="1" t="s">
        <v>3009</v>
      </c>
      <c r="AM551" s="1" t="s">
        <v>3085</v>
      </c>
      <c r="AS551" s="1" t="s">
        <v>3006</v>
      </c>
      <c r="AT551" s="1" t="s">
        <v>1020</v>
      </c>
      <c r="AX551" s="1" t="s">
        <v>3905</v>
      </c>
      <c r="AY551" s="1" t="s">
        <v>2995</v>
      </c>
      <c r="AZ551" s="1" t="s">
        <v>3005</v>
      </c>
      <c r="BA551" s="1">
        <v>601040.99381404999</v>
      </c>
      <c r="BB551" s="1">
        <v>5465004.4321037503</v>
      </c>
      <c r="BC551" s="1">
        <v>10</v>
      </c>
      <c r="BG551" s="1">
        <v>42665</v>
      </c>
      <c r="BN551" s="1" t="s">
        <v>3004</v>
      </c>
      <c r="BO551" s="1" t="s">
        <v>3578</v>
      </c>
      <c r="BP551" s="1" t="s">
        <v>3737</v>
      </c>
      <c r="BQ551" s="1" t="s">
        <v>3841</v>
      </c>
      <c r="BR551" s="1" t="s">
        <v>1616</v>
      </c>
      <c r="BS551" s="1" t="s">
        <v>3904</v>
      </c>
      <c r="BT551" s="1" t="s">
        <v>3882</v>
      </c>
      <c r="BV551" s="1" t="s">
        <v>2997</v>
      </c>
      <c r="BW551" s="1" t="s">
        <v>1020</v>
      </c>
      <c r="BX551" s="1" t="s">
        <v>3194</v>
      </c>
      <c r="BY551" s="1" t="s">
        <v>2995</v>
      </c>
      <c r="CB551" s="1" t="s">
        <v>3193</v>
      </c>
      <c r="CC551" s="1" t="s">
        <v>3192</v>
      </c>
      <c r="CD551" s="1" t="s">
        <v>3035</v>
      </c>
      <c r="CO551" s="1" t="s">
        <v>3065</v>
      </c>
      <c r="CP551" s="1" t="s">
        <v>3903</v>
      </c>
      <c r="CW551" s="1" t="s">
        <v>3902</v>
      </c>
      <c r="CX551" s="1" t="s">
        <v>3901</v>
      </c>
      <c r="CY551" s="1" t="s">
        <v>3879</v>
      </c>
      <c r="CZ551" s="1" t="s">
        <v>2161</v>
      </c>
    </row>
    <row r="552" spans="1:104" x14ac:dyDescent="0.2">
      <c r="A552" s="1">
        <f t="shared" ref="A552:A590" si="39">IF(OR(AND(ISNUMBER(_xlfn.SINGLE(Measure)),_xlfn.SINGLE(Measure)&gt;0),ISNUMBER(SEARCH("+",_xlfn.SINGLE(Measure)))),IF(NOT(ISNUMBER(_xlfn.SINGLE(Measure))),1000*LEFT(_xlfn.SINGLE(Measure),SEARCH("+",_xlfn.SINGLE(Measure))-1)+MID(_xlfn.SINGLE(Measure),SEARCH("+",_xlfn.SINGLE(Measure))+1,3)+RIGHT(_xlfn.SINGLE(Measure),3),_xlfn.SINGLE(Measure)),"")</f>
        <v>1057175.67</v>
      </c>
      <c r="C552" s="1" t="str">
        <f t="shared" ref="C552:C590" si="40">TypeCL</f>
        <v>RD</v>
      </c>
      <c r="D552" s="12">
        <f>INDEX(families!$A:$A,MATCH(E552,families!$B:$B,0))</f>
        <v>31</v>
      </c>
      <c r="E552" s="2" t="str">
        <f t="shared" si="38"/>
        <v>RD</v>
      </c>
      <c r="F552" s="1" t="str">
        <f>IF(_xlfn.SINGLE('~10 Other Crossings'!TypeCL)="WC","",_xlfn.CONCAT(UPPER(_xlfn.SINGLE(Description)),IF(ISBLANK(_xlfn.SINGLE(CrossingIdentifierDescription)),""," ["&amp;_xlfn.SINGLE(CrossingIdentifierDescription)&amp;"]")," (",_xlfn.SINGLE(PXID),")"))</f>
        <v>ROAD (T4137.1)</v>
      </c>
      <c r="G55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52" s="1" t="s">
        <v>3900</v>
      </c>
      <c r="N552" s="1">
        <v>1057175.67</v>
      </c>
      <c r="O552" s="1" t="s">
        <v>3023</v>
      </c>
      <c r="P552" s="1" t="s">
        <v>3251</v>
      </c>
      <c r="Q552" s="1" t="s">
        <v>3250</v>
      </c>
      <c r="R552" s="1" t="s">
        <v>3020</v>
      </c>
      <c r="S552" s="1" t="s">
        <v>3019</v>
      </c>
      <c r="T552" s="1" t="s">
        <v>3093</v>
      </c>
      <c r="U552" s="1" t="s">
        <v>3040</v>
      </c>
      <c r="V552" s="1" t="s">
        <v>3040</v>
      </c>
      <c r="W552" s="1" t="s">
        <v>3899</v>
      </c>
      <c r="Y552" s="1">
        <v>43541.043032407404</v>
      </c>
      <c r="Z552" s="1">
        <v>44645</v>
      </c>
      <c r="AA552" s="1">
        <v>401768</v>
      </c>
      <c r="AB552" s="1">
        <v>44648.866041666668</v>
      </c>
      <c r="AC552" s="1" t="s">
        <v>3898</v>
      </c>
      <c r="AD552" s="1" t="s">
        <v>3041</v>
      </c>
      <c r="AE552" s="1">
        <v>4137</v>
      </c>
      <c r="AF552" s="1">
        <v>1</v>
      </c>
      <c r="AH552" s="1" t="s">
        <v>3086</v>
      </c>
      <c r="AI552" s="1" t="s">
        <v>3011</v>
      </c>
      <c r="AJ552" s="1" t="s">
        <v>3086</v>
      </c>
      <c r="AK552" s="1" t="s">
        <v>3039</v>
      </c>
      <c r="AL552" s="1" t="s">
        <v>3009</v>
      </c>
      <c r="AM552" s="1" t="s">
        <v>735</v>
      </c>
      <c r="AX552" s="1" t="s">
        <v>3897</v>
      </c>
      <c r="AY552" s="1" t="s">
        <v>2995</v>
      </c>
      <c r="AZ552" s="1" t="s">
        <v>3005</v>
      </c>
      <c r="BA552" s="1">
        <v>601005.83818292001</v>
      </c>
      <c r="BB552" s="1">
        <v>5464956.7735852897</v>
      </c>
      <c r="BC552" s="1">
        <v>10</v>
      </c>
      <c r="BD552" s="1" t="s">
        <v>3082</v>
      </c>
      <c r="BE552" s="1">
        <v>1059.3399999999999</v>
      </c>
      <c r="BG552" s="1">
        <v>42270</v>
      </c>
      <c r="BN552" s="1" t="s">
        <v>3004</v>
      </c>
      <c r="BO552" s="1" t="s">
        <v>3578</v>
      </c>
      <c r="BP552" s="1" t="s">
        <v>3737</v>
      </c>
      <c r="BQ552" s="1" t="s">
        <v>3841</v>
      </c>
      <c r="BR552" s="1" t="s">
        <v>3223</v>
      </c>
      <c r="BS552" s="1" t="s">
        <v>3883</v>
      </c>
      <c r="BT552" s="1" t="s">
        <v>3882</v>
      </c>
      <c r="BV552" s="1" t="s">
        <v>2997</v>
      </c>
      <c r="BW552" s="1" t="s">
        <v>3002</v>
      </c>
      <c r="BX552" s="1" t="s">
        <v>3038</v>
      </c>
      <c r="BY552" s="1" t="s">
        <v>2995</v>
      </c>
      <c r="CB552" s="1" t="s">
        <v>3037</v>
      </c>
      <c r="CC552" s="1" t="s">
        <v>3036</v>
      </c>
      <c r="CD552" s="1" t="s">
        <v>3035</v>
      </c>
      <c r="CO552" s="1" t="s">
        <v>3065</v>
      </c>
      <c r="CP552" s="1" t="s">
        <v>3896</v>
      </c>
      <c r="CW552" s="1" t="s">
        <v>3895</v>
      </c>
      <c r="CX552" s="1" t="s">
        <v>3894</v>
      </c>
      <c r="CY552" s="1" t="s">
        <v>3879</v>
      </c>
      <c r="CZ552" s="1" t="s">
        <v>3663</v>
      </c>
    </row>
    <row r="553" spans="1:104" x14ac:dyDescent="0.2">
      <c r="A553" s="1">
        <f t="shared" si="39"/>
        <v>1057178.99</v>
      </c>
      <c r="C553" s="1" t="str">
        <f t="shared" si="40"/>
        <v>OE</v>
      </c>
      <c r="D553" s="12">
        <f>INDEX(families!$A:$A,MATCH(E553,families!$B:$B,0))</f>
        <v>28</v>
      </c>
      <c r="E553" s="2" t="str">
        <f t="shared" ref="E553:E590" si="41">C553</f>
        <v>OE</v>
      </c>
      <c r="F553" s="1" t="str">
        <f>IF(_xlfn.SINGLE('~10 Other Crossings'!TypeCL)="WC","",_xlfn.CONCAT(UPPER(_xlfn.SINGLE(Description)),IF(ISBLANK(_xlfn.SINGLE(CrossingIdentifierDescription)),""," ["&amp;_xlfn.SINGLE(CrossingIdentifierDescription)&amp;"]")," (",_xlfn.SINGLE(PXID),")"))</f>
        <v>TELUS O/H COMMUNICATIONS CABLE [DISTRIBUTION] (U7092.0)</v>
      </c>
      <c r="G55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53" s="1" t="s">
        <v>3893</v>
      </c>
      <c r="N553" s="1">
        <v>1057178.99</v>
      </c>
      <c r="O553" s="1" t="s">
        <v>3023</v>
      </c>
      <c r="P553" s="1" t="s">
        <v>3892</v>
      </c>
      <c r="Q553" s="1" t="s">
        <v>3891</v>
      </c>
      <c r="R553" s="1" t="s">
        <v>3020</v>
      </c>
      <c r="S553" s="1" t="s">
        <v>3019</v>
      </c>
      <c r="T553" s="1" t="s">
        <v>3093</v>
      </c>
      <c r="U553" s="1" t="s">
        <v>3092</v>
      </c>
      <c r="V553" s="1" t="s">
        <v>3103</v>
      </c>
      <c r="W553" s="1" t="s">
        <v>3102</v>
      </c>
      <c r="Y553" s="1">
        <v>44103.719027777777</v>
      </c>
      <c r="Z553" s="1">
        <v>44645</v>
      </c>
      <c r="AA553" s="1">
        <v>401768</v>
      </c>
      <c r="AB553" s="1">
        <v>44648.866076388891</v>
      </c>
      <c r="AC553" s="1" t="s">
        <v>3890</v>
      </c>
      <c r="AD553" s="1" t="s">
        <v>3056</v>
      </c>
      <c r="AE553" s="1">
        <v>7092</v>
      </c>
      <c r="AF553" s="1">
        <v>0</v>
      </c>
      <c r="AG553" s="1" t="s">
        <v>3088</v>
      </c>
      <c r="AH553" s="1" t="s">
        <v>3086</v>
      </c>
      <c r="AI553" s="1" t="s">
        <v>3011</v>
      </c>
      <c r="AK553" s="1" t="s">
        <v>3010</v>
      </c>
      <c r="AL553" s="1" t="s">
        <v>3009</v>
      </c>
      <c r="AM553" s="1" t="s">
        <v>3085</v>
      </c>
      <c r="AS553" s="1" t="s">
        <v>3006</v>
      </c>
      <c r="AT553" s="1" t="s">
        <v>1020</v>
      </c>
      <c r="AY553" s="1" t="s">
        <v>2995</v>
      </c>
      <c r="AZ553" s="1" t="s">
        <v>3005</v>
      </c>
      <c r="BA553" s="1">
        <v>601003.89690168004</v>
      </c>
      <c r="BB553" s="1">
        <v>5464954.0749542601</v>
      </c>
      <c r="BC553" s="1">
        <v>10</v>
      </c>
      <c r="BN553" s="1" t="s">
        <v>3004</v>
      </c>
      <c r="BO553" s="1" t="s">
        <v>3578</v>
      </c>
      <c r="BP553" s="1" t="s">
        <v>3737</v>
      </c>
      <c r="BQ553" s="1" t="s">
        <v>3841</v>
      </c>
      <c r="BR553" s="1" t="s">
        <v>3223</v>
      </c>
      <c r="BS553" s="1" t="s">
        <v>3883</v>
      </c>
      <c r="BT553" s="1" t="s">
        <v>3882</v>
      </c>
      <c r="BV553" s="1" t="s">
        <v>2997</v>
      </c>
      <c r="BW553" s="1" t="s">
        <v>1020</v>
      </c>
      <c r="BX553" s="1" t="s">
        <v>3194</v>
      </c>
      <c r="BY553" s="1" t="s">
        <v>2995</v>
      </c>
      <c r="CB553" s="1" t="s">
        <v>3193</v>
      </c>
      <c r="CC553" s="1" t="s">
        <v>3192</v>
      </c>
      <c r="CD553" s="1" t="s">
        <v>3035</v>
      </c>
      <c r="CO553" s="1" t="s">
        <v>2991</v>
      </c>
      <c r="CP553" s="1" t="s">
        <v>3889</v>
      </c>
      <c r="CX553" s="1" t="s">
        <v>3880</v>
      </c>
      <c r="CZ553" s="1" t="s">
        <v>2159</v>
      </c>
    </row>
    <row r="554" spans="1:104" x14ac:dyDescent="0.2">
      <c r="A554" s="1">
        <f t="shared" si="39"/>
        <v>1057178.99</v>
      </c>
      <c r="C554" s="1" t="str">
        <f t="shared" si="40"/>
        <v>OE</v>
      </c>
      <c r="D554" s="12">
        <f>INDEX(families!$A:$A,MATCH(E554,families!$B:$B,0))</f>
        <v>28</v>
      </c>
      <c r="E554" s="2" t="str">
        <f t="shared" si="41"/>
        <v>OE</v>
      </c>
      <c r="F554" s="1" t="str">
        <f>IF(_xlfn.SINGLE('~10 Other Crossings'!TypeCL)="WC","",_xlfn.CONCAT(UPPER(_xlfn.SINGLE(Description)),IF(ISBLANK(_xlfn.SINGLE(CrossingIdentifierDescription)),""," ["&amp;_xlfn.SINGLE(CrossingIdentifierDescription)&amp;"]")," (",_xlfn.SINGLE(PXID),")"))</f>
        <v>BC HYDRO O/H DISTRIBUTION [DISTRIBUTION] (U4409.0)</v>
      </c>
      <c r="G55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54" s="1" t="s">
        <v>3888</v>
      </c>
      <c r="N554" s="1">
        <v>1057178.99</v>
      </c>
      <c r="O554" s="1" t="s">
        <v>3023</v>
      </c>
      <c r="P554" s="1" t="s">
        <v>3887</v>
      </c>
      <c r="Q554" s="1" t="s">
        <v>3886</v>
      </c>
      <c r="R554" s="1" t="s">
        <v>3020</v>
      </c>
      <c r="S554" s="1" t="s">
        <v>3019</v>
      </c>
      <c r="T554" s="1" t="s">
        <v>3093</v>
      </c>
      <c r="U554" s="1" t="s">
        <v>3092</v>
      </c>
      <c r="V554" s="1" t="s">
        <v>3091</v>
      </c>
      <c r="W554" s="1" t="s">
        <v>3090</v>
      </c>
      <c r="Y554" s="1">
        <v>43541.043275462966</v>
      </c>
      <c r="Z554" s="1">
        <v>44645</v>
      </c>
      <c r="AA554" s="1">
        <v>401768</v>
      </c>
      <c r="AB554" s="1">
        <v>44648.866041666668</v>
      </c>
      <c r="AC554" s="1" t="s">
        <v>3885</v>
      </c>
      <c r="AD554" s="1" t="s">
        <v>3056</v>
      </c>
      <c r="AE554" s="1">
        <v>4409</v>
      </c>
      <c r="AF554" s="1">
        <v>0</v>
      </c>
      <c r="AG554" s="1" t="s">
        <v>3088</v>
      </c>
      <c r="AH554" s="1" t="s">
        <v>3086</v>
      </c>
      <c r="AI554" s="1" t="s">
        <v>3011</v>
      </c>
      <c r="AJ554" s="1" t="s">
        <v>3086</v>
      </c>
      <c r="AK554" s="1" t="s">
        <v>3010</v>
      </c>
      <c r="AL554" s="1" t="s">
        <v>3009</v>
      </c>
      <c r="AM554" s="1" t="s">
        <v>3085</v>
      </c>
      <c r="AS554" s="1" t="s">
        <v>3006</v>
      </c>
      <c r="AT554" s="1" t="s">
        <v>1020</v>
      </c>
      <c r="AX554" s="1" t="s">
        <v>3884</v>
      </c>
      <c r="AY554" s="1" t="s">
        <v>2995</v>
      </c>
      <c r="AZ554" s="1" t="s">
        <v>3005</v>
      </c>
      <c r="BA554" s="1">
        <v>601003.89690168004</v>
      </c>
      <c r="BB554" s="1">
        <v>5464954.0749542601</v>
      </c>
      <c r="BC554" s="1">
        <v>10</v>
      </c>
      <c r="BG554" s="1">
        <v>42665</v>
      </c>
      <c r="BN554" s="1" t="s">
        <v>3004</v>
      </c>
      <c r="BO554" s="1" t="s">
        <v>3578</v>
      </c>
      <c r="BP554" s="1" t="s">
        <v>3737</v>
      </c>
      <c r="BQ554" s="1" t="s">
        <v>3841</v>
      </c>
      <c r="BR554" s="1" t="s">
        <v>3223</v>
      </c>
      <c r="BS554" s="1" t="s">
        <v>3883</v>
      </c>
      <c r="BT554" s="1" t="s">
        <v>3882</v>
      </c>
      <c r="BV554" s="1" t="s">
        <v>2997</v>
      </c>
      <c r="BW554" s="1" t="s">
        <v>1020</v>
      </c>
      <c r="BX554" s="1" t="s">
        <v>3194</v>
      </c>
      <c r="BY554" s="1" t="s">
        <v>2995</v>
      </c>
      <c r="CB554" s="1" t="s">
        <v>3193</v>
      </c>
      <c r="CC554" s="1" t="s">
        <v>3192</v>
      </c>
      <c r="CD554" s="1" t="s">
        <v>3035</v>
      </c>
      <c r="CO554" s="1" t="s">
        <v>2991</v>
      </c>
      <c r="CP554" s="1" t="s">
        <v>3881</v>
      </c>
      <c r="CW554" s="1" t="s">
        <v>3862</v>
      </c>
      <c r="CX554" s="1" t="s">
        <v>3880</v>
      </c>
      <c r="CY554" s="1" t="s">
        <v>3879</v>
      </c>
      <c r="CZ554" s="1" t="s">
        <v>3654</v>
      </c>
    </row>
    <row r="555" spans="1:104" x14ac:dyDescent="0.2">
      <c r="A555" s="1">
        <f t="shared" si="39"/>
        <v>1057204.75</v>
      </c>
      <c r="C555" s="1" t="str">
        <f t="shared" si="40"/>
        <v>WD</v>
      </c>
      <c r="D555" s="12">
        <f>INDEX(families!$A:$A,MATCH(E555,families!$B:$B,0))</f>
        <v>39</v>
      </c>
      <c r="E555" s="2" t="str">
        <f t="shared" si="41"/>
        <v>WD</v>
      </c>
      <c r="F555" s="1" t="str">
        <f>IF(_xlfn.SINGLE('~10 Other Crossings'!TypeCL)="WC","",_xlfn.CONCAT(UPPER(_xlfn.SINGLE(Description)),IF(ISBLANK(_xlfn.SINGLE(CrossingIdentifierDescription)),""," ["&amp;_xlfn.SINGLE(CrossingIdentifierDescription)&amp;"]")," (",_xlfn.SINGLE(PXID),")"))</f>
        <v>IRRIGATION HOSE (P5666.0)</v>
      </c>
      <c r="G55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555" s="1" t="s">
        <v>3878</v>
      </c>
      <c r="N555" s="1">
        <v>1057204.75</v>
      </c>
      <c r="O555" s="1" t="s">
        <v>3023</v>
      </c>
      <c r="P555" s="1" t="s">
        <v>3874</v>
      </c>
      <c r="Q555" s="1" t="s">
        <v>3873</v>
      </c>
      <c r="R555" s="1" t="s">
        <v>3019</v>
      </c>
      <c r="S555" s="1" t="s">
        <v>3019</v>
      </c>
      <c r="T555" s="1" t="s">
        <v>3093</v>
      </c>
      <c r="U555" s="1" t="s">
        <v>3070</v>
      </c>
      <c r="V555" s="1" t="s">
        <v>3872</v>
      </c>
      <c r="W555" s="1" t="s">
        <v>3176</v>
      </c>
      <c r="Y555" s="1">
        <v>43964.904976851853</v>
      </c>
      <c r="Z555" s="1">
        <v>44645</v>
      </c>
      <c r="AA555" s="1">
        <v>401768</v>
      </c>
      <c r="AB555" s="1">
        <v>44655.881238425929</v>
      </c>
      <c r="AC555" s="1" t="s">
        <v>3877</v>
      </c>
      <c r="AD555" s="1" t="s">
        <v>3013</v>
      </c>
      <c r="AE555" s="1">
        <v>5666</v>
      </c>
      <c r="AF555" s="1">
        <v>0</v>
      </c>
      <c r="AH555" s="1" t="s">
        <v>3086</v>
      </c>
      <c r="AI555" s="1" t="s">
        <v>3667</v>
      </c>
      <c r="AK555" s="1" t="s">
        <v>3010</v>
      </c>
      <c r="AL555" s="1" t="s">
        <v>3009</v>
      </c>
      <c r="AM555" s="1" t="s">
        <v>3174</v>
      </c>
      <c r="AN555" s="1" t="s">
        <v>3007</v>
      </c>
      <c r="AS555" s="1" t="s">
        <v>3006</v>
      </c>
      <c r="AT555" s="1" t="s">
        <v>3006</v>
      </c>
      <c r="AY555" s="1" t="s">
        <v>2995</v>
      </c>
      <c r="AZ555" s="1" t="s">
        <v>3005</v>
      </c>
      <c r="BA555" s="1">
        <v>600988.64202984003</v>
      </c>
      <c r="BB555" s="1">
        <v>5464933.3200296601</v>
      </c>
      <c r="BC555" s="1">
        <v>10</v>
      </c>
      <c r="BN555" s="1" t="s">
        <v>3004</v>
      </c>
      <c r="BO555" s="1" t="s">
        <v>3578</v>
      </c>
      <c r="BP555" s="1" t="s">
        <v>3737</v>
      </c>
      <c r="BQ555" s="1" t="s">
        <v>3841</v>
      </c>
      <c r="BR555" s="1" t="s">
        <v>3223</v>
      </c>
      <c r="BV555" s="1" t="s">
        <v>2997</v>
      </c>
      <c r="BW555" s="1" t="s">
        <v>1503</v>
      </c>
      <c r="BX555" s="1" t="s">
        <v>2996</v>
      </c>
      <c r="BY555" s="1" t="s">
        <v>2995</v>
      </c>
      <c r="CB555" s="1" t="s">
        <v>2994</v>
      </c>
      <c r="CC555" s="1" t="s">
        <v>2993</v>
      </c>
      <c r="CD555" s="1" t="s">
        <v>2992</v>
      </c>
      <c r="CO555" s="1" t="s">
        <v>3065</v>
      </c>
      <c r="CP555" s="1" t="s">
        <v>3876</v>
      </c>
      <c r="CZ555" s="1" t="s">
        <v>3649</v>
      </c>
    </row>
    <row r="556" spans="1:104" x14ac:dyDescent="0.2">
      <c r="A556" s="1">
        <f t="shared" si="39"/>
        <v>1057209.67</v>
      </c>
      <c r="C556" s="1" t="str">
        <f t="shared" si="40"/>
        <v>WD</v>
      </c>
      <c r="D556" s="12">
        <f>INDEX(families!$A:$A,MATCH(E556,families!$B:$B,0))</f>
        <v>39</v>
      </c>
      <c r="E556" s="2" t="str">
        <f t="shared" si="41"/>
        <v>WD</v>
      </c>
      <c r="F556" s="1" t="str">
        <f>IF(_xlfn.SINGLE('~10 Other Crossings'!TypeCL)="WC","",_xlfn.CONCAT(UPPER(_xlfn.SINGLE(Description)),IF(ISBLANK(_xlfn.SINGLE(CrossingIdentifierDescription)),""," ["&amp;_xlfn.SINGLE(CrossingIdentifierDescription)&amp;"]")," (",_xlfn.SINGLE(PXID),")"))</f>
        <v>IRRIGATION HOSE (P5667.0)</v>
      </c>
      <c r="G55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556" s="1" t="s">
        <v>3875</v>
      </c>
      <c r="N556" s="1">
        <v>1057209.67</v>
      </c>
      <c r="O556" s="1" t="s">
        <v>3023</v>
      </c>
      <c r="P556" s="1" t="s">
        <v>3874</v>
      </c>
      <c r="Q556" s="1" t="s">
        <v>3873</v>
      </c>
      <c r="R556" s="1" t="s">
        <v>3019</v>
      </c>
      <c r="S556" s="1" t="s">
        <v>3019</v>
      </c>
      <c r="T556" s="1" t="s">
        <v>3093</v>
      </c>
      <c r="U556" s="1" t="s">
        <v>3070</v>
      </c>
      <c r="V556" s="1" t="s">
        <v>3872</v>
      </c>
      <c r="W556" s="1" t="s">
        <v>3176</v>
      </c>
      <c r="Y556" s="1">
        <v>43964.906909722224</v>
      </c>
      <c r="Z556" s="1">
        <v>44645</v>
      </c>
      <c r="AA556" s="1">
        <v>401768</v>
      </c>
      <c r="AB556" s="1">
        <v>44655.881238425929</v>
      </c>
      <c r="AC556" s="1" t="s">
        <v>3871</v>
      </c>
      <c r="AD556" s="1" t="s">
        <v>3013</v>
      </c>
      <c r="AE556" s="1">
        <v>5667</v>
      </c>
      <c r="AF556" s="1">
        <v>0</v>
      </c>
      <c r="AH556" s="1" t="s">
        <v>3086</v>
      </c>
      <c r="AI556" s="1" t="s">
        <v>3667</v>
      </c>
      <c r="AK556" s="1" t="s">
        <v>3010</v>
      </c>
      <c r="AL556" s="1" t="s">
        <v>3009</v>
      </c>
      <c r="AM556" s="1" t="s">
        <v>3174</v>
      </c>
      <c r="AN556" s="1" t="s">
        <v>3007</v>
      </c>
      <c r="AS556" s="1" t="s">
        <v>3006</v>
      </c>
      <c r="AT556" s="1" t="s">
        <v>3006</v>
      </c>
      <c r="AY556" s="1" t="s">
        <v>2995</v>
      </c>
      <c r="AZ556" s="1" t="s">
        <v>3005</v>
      </c>
      <c r="BA556" s="1">
        <v>600985.71367365995</v>
      </c>
      <c r="BB556" s="1">
        <v>5464929.3599761203</v>
      </c>
      <c r="BC556" s="1">
        <v>10</v>
      </c>
      <c r="BN556" s="1" t="s">
        <v>3004</v>
      </c>
      <c r="BO556" s="1" t="s">
        <v>3578</v>
      </c>
      <c r="BP556" s="1" t="s">
        <v>3737</v>
      </c>
      <c r="BQ556" s="1" t="s">
        <v>3841</v>
      </c>
      <c r="BR556" s="1" t="s">
        <v>3223</v>
      </c>
      <c r="BV556" s="1" t="s">
        <v>2997</v>
      </c>
      <c r="BW556" s="1" t="s">
        <v>1503</v>
      </c>
      <c r="BX556" s="1" t="s">
        <v>2996</v>
      </c>
      <c r="BY556" s="1" t="s">
        <v>2995</v>
      </c>
      <c r="CB556" s="1" t="s">
        <v>2994</v>
      </c>
      <c r="CC556" s="1" t="s">
        <v>2993</v>
      </c>
      <c r="CD556" s="1" t="s">
        <v>2992</v>
      </c>
      <c r="CO556" s="1" t="s">
        <v>3065</v>
      </c>
      <c r="CP556" s="1" t="s">
        <v>3870</v>
      </c>
      <c r="CZ556" s="1" t="s">
        <v>3869</v>
      </c>
    </row>
    <row r="557" spans="1:104" x14ac:dyDescent="0.2">
      <c r="A557" s="1">
        <f t="shared" si="39"/>
        <v>1057433.29</v>
      </c>
      <c r="C557" s="1" t="str">
        <f t="shared" si="40"/>
        <v>OE</v>
      </c>
      <c r="D557" s="12">
        <f>INDEX(families!$A:$A,MATCH(E557,families!$B:$B,0))</f>
        <v>28</v>
      </c>
      <c r="E557" s="2" t="str">
        <f t="shared" si="41"/>
        <v>OE</v>
      </c>
      <c r="F557" s="1" t="str">
        <f>IF(_xlfn.SINGLE('~10 Other Crossings'!TypeCL)="WC","",_xlfn.CONCAT(UPPER(_xlfn.SINGLE(Description)),IF(ISBLANK(_xlfn.SINGLE(CrossingIdentifierDescription)),""," ["&amp;_xlfn.SINGLE(CrossingIdentifierDescription)&amp;"]")," (",_xlfn.SINGLE(PXID),")"))</f>
        <v>BC HYDRO O/H DISTRIBUTION [DISTRIBUTION] (U4410.0)</v>
      </c>
      <c r="G55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01-13283-M002-XH0332501 - Goalposts Required</v>
      </c>
      <c r="M557" s="1" t="s">
        <v>3868</v>
      </c>
      <c r="N557" s="1">
        <v>1057433.29</v>
      </c>
      <c r="O557" s="1" t="s">
        <v>3023</v>
      </c>
      <c r="P557" s="1" t="s">
        <v>3867</v>
      </c>
      <c r="Q557" s="1" t="s">
        <v>3866</v>
      </c>
      <c r="R557" s="1" t="s">
        <v>3020</v>
      </c>
      <c r="S557" s="1" t="s">
        <v>3019</v>
      </c>
      <c r="T557" s="1" t="s">
        <v>3093</v>
      </c>
      <c r="U557" s="1" t="s">
        <v>3092</v>
      </c>
      <c r="V557" s="1" t="s">
        <v>3091</v>
      </c>
      <c r="W557" s="1" t="s">
        <v>3090</v>
      </c>
      <c r="Y557" s="1">
        <v>43564.988553240742</v>
      </c>
      <c r="Z557" s="1">
        <v>44645</v>
      </c>
      <c r="AA557" s="1">
        <v>401768</v>
      </c>
      <c r="AB557" s="1">
        <v>44648.866041666668</v>
      </c>
      <c r="AC557" s="1" t="s">
        <v>3865</v>
      </c>
      <c r="AD557" s="1" t="s">
        <v>3056</v>
      </c>
      <c r="AE557" s="1">
        <v>4410</v>
      </c>
      <c r="AF557" s="1">
        <v>0</v>
      </c>
      <c r="AG557" s="1" t="s">
        <v>3088</v>
      </c>
      <c r="AH557" s="1" t="s">
        <v>3086</v>
      </c>
      <c r="AI557" s="1" t="s">
        <v>3087</v>
      </c>
      <c r="AJ557" s="1" t="s">
        <v>3086</v>
      </c>
      <c r="AK557" s="1" t="s">
        <v>3010</v>
      </c>
      <c r="AL557" s="1" t="s">
        <v>3009</v>
      </c>
      <c r="AM557" s="1" t="s">
        <v>3085</v>
      </c>
      <c r="AS557" s="1" t="s">
        <v>3006</v>
      </c>
      <c r="AT557" s="1" t="s">
        <v>1020</v>
      </c>
      <c r="AX557" s="1" t="s">
        <v>3864</v>
      </c>
      <c r="AY557" s="1" t="s">
        <v>3083</v>
      </c>
      <c r="AZ557" s="1" t="s">
        <v>3005</v>
      </c>
      <c r="BA557" s="1">
        <v>600805.55000108003</v>
      </c>
      <c r="BB557" s="1">
        <v>5464804.3300514501</v>
      </c>
      <c r="BC557" s="1">
        <v>10</v>
      </c>
      <c r="BG557" s="1">
        <v>42664</v>
      </c>
      <c r="BN557" s="1" t="s">
        <v>3004</v>
      </c>
      <c r="BO557" s="1" t="s">
        <v>3578</v>
      </c>
      <c r="BP557" s="1" t="s">
        <v>3737</v>
      </c>
      <c r="BQ557" s="1" t="s">
        <v>3841</v>
      </c>
      <c r="BR557" s="1" t="s">
        <v>3223</v>
      </c>
      <c r="BV557" s="1" t="s">
        <v>2997</v>
      </c>
      <c r="BX557" s="1" t="s">
        <v>3840</v>
      </c>
      <c r="BY557" s="1" t="s">
        <v>2995</v>
      </c>
      <c r="CB557" s="1" t="s">
        <v>3839</v>
      </c>
      <c r="CC557" s="1" t="s">
        <v>3838</v>
      </c>
      <c r="CD557" s="1" t="s">
        <v>3077</v>
      </c>
      <c r="CO557" s="1" t="s">
        <v>2991</v>
      </c>
      <c r="CP557" s="1" t="s">
        <v>3863</v>
      </c>
      <c r="CW557" s="1" t="s">
        <v>3862</v>
      </c>
      <c r="CX557" s="1" t="s">
        <v>3855</v>
      </c>
      <c r="CY557" s="1" t="s">
        <v>3655</v>
      </c>
      <c r="CZ557" s="1" t="s">
        <v>2157</v>
      </c>
    </row>
    <row r="558" spans="1:104" x14ac:dyDescent="0.2">
      <c r="A558" s="1">
        <f t="shared" si="39"/>
        <v>1057433.29</v>
      </c>
      <c r="C558" s="1" t="str">
        <f t="shared" si="40"/>
        <v>OC</v>
      </c>
      <c r="D558" s="12">
        <f>INDEX(families!$A:$A,MATCH(E558,families!$B:$B,0))</f>
        <v>27</v>
      </c>
      <c r="E558" s="2" t="str">
        <f t="shared" si="41"/>
        <v>OC</v>
      </c>
      <c r="F558" s="1" t="str">
        <f>IF(_xlfn.SINGLE('~10 Other Crossings'!TypeCL)="WC","",_xlfn.CONCAT(UPPER(_xlfn.SINGLE(Description)),IF(ISBLANK(_xlfn.SINGLE(CrossingIdentifierDescription)),""," ["&amp;_xlfn.SINGLE(CrossingIdentifierDescription)&amp;"]")," (",_xlfn.SINGLE(PXID),")"))</f>
        <v>TELUS O/H COMMUNICATIONS CABLE [UTILITY] (U5524.0)</v>
      </c>
      <c r="G55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01-13283-M002-XH0332501 - Goalposts Required</v>
      </c>
      <c r="M558" s="1" t="s">
        <v>3861</v>
      </c>
      <c r="N558" s="1">
        <v>1057433.29</v>
      </c>
      <c r="O558" s="1" t="s">
        <v>3023</v>
      </c>
      <c r="P558" s="1" t="s">
        <v>3860</v>
      </c>
      <c r="Q558" s="1" t="s">
        <v>3859</v>
      </c>
      <c r="R558" s="1" t="s">
        <v>3020</v>
      </c>
      <c r="S558" s="1" t="s">
        <v>3019</v>
      </c>
      <c r="T558" s="1" t="s">
        <v>3093</v>
      </c>
      <c r="U558" s="1" t="s">
        <v>3100</v>
      </c>
      <c r="V558" s="1" t="s">
        <v>3103</v>
      </c>
      <c r="W558" s="1" t="s">
        <v>3102</v>
      </c>
      <c r="Y558" s="1">
        <v>43699.704004629632</v>
      </c>
      <c r="Z558" s="1">
        <v>44645</v>
      </c>
      <c r="AA558" s="1">
        <v>401768</v>
      </c>
      <c r="AB558" s="1">
        <v>44648.866053240738</v>
      </c>
      <c r="AC558" s="1" t="s">
        <v>3858</v>
      </c>
      <c r="AD558" s="1" t="s">
        <v>3056</v>
      </c>
      <c r="AE558" s="1">
        <v>5524</v>
      </c>
      <c r="AF558" s="1">
        <v>0</v>
      </c>
      <c r="AG558" s="1" t="s">
        <v>3857</v>
      </c>
      <c r="AH558" s="1" t="s">
        <v>3086</v>
      </c>
      <c r="AI558" s="1" t="s">
        <v>3087</v>
      </c>
      <c r="AJ558" s="1" t="s">
        <v>3086</v>
      </c>
      <c r="AK558" s="1" t="s">
        <v>3010</v>
      </c>
      <c r="AL558" s="1" t="s">
        <v>3009</v>
      </c>
      <c r="AM558" s="1" t="s">
        <v>3099</v>
      </c>
      <c r="AN558" s="1" t="s">
        <v>3007</v>
      </c>
      <c r="AS558" s="1" t="s">
        <v>3006</v>
      </c>
      <c r="AT558" s="1" t="s">
        <v>1020</v>
      </c>
      <c r="AU558" s="1" t="s">
        <v>1020</v>
      </c>
      <c r="AY558" s="1" t="s">
        <v>3083</v>
      </c>
      <c r="AZ558" s="1" t="s">
        <v>3005</v>
      </c>
      <c r="BA558" s="1">
        <v>600805.55000108003</v>
      </c>
      <c r="BB558" s="1">
        <v>5464804.3300514501</v>
      </c>
      <c r="BC558" s="1">
        <v>10</v>
      </c>
      <c r="BG558" s="1">
        <v>42664</v>
      </c>
      <c r="BN558" s="1" t="s">
        <v>3004</v>
      </c>
      <c r="BO558" s="1" t="s">
        <v>3578</v>
      </c>
      <c r="BP558" s="1" t="s">
        <v>3737</v>
      </c>
      <c r="BQ558" s="1" t="s">
        <v>3841</v>
      </c>
      <c r="BR558" s="1" t="s">
        <v>3223</v>
      </c>
      <c r="BV558" s="1" t="s">
        <v>2997</v>
      </c>
      <c r="BX558" s="1" t="s">
        <v>3840</v>
      </c>
      <c r="BY558" s="1" t="s">
        <v>2995</v>
      </c>
      <c r="CB558" s="1" t="s">
        <v>3839</v>
      </c>
      <c r="CC558" s="1" t="s">
        <v>3838</v>
      </c>
      <c r="CD558" s="1" t="s">
        <v>3077</v>
      </c>
      <c r="CO558" s="1" t="s">
        <v>2991</v>
      </c>
      <c r="CP558" s="1" t="s">
        <v>3856</v>
      </c>
      <c r="CX558" s="1" t="s">
        <v>3855</v>
      </c>
      <c r="CZ558" s="1" t="s">
        <v>2155</v>
      </c>
    </row>
    <row r="559" spans="1:104" x14ac:dyDescent="0.2">
      <c r="A559" s="1">
        <f t="shared" si="39"/>
        <v>1057449.67</v>
      </c>
      <c r="C559" s="1" t="str">
        <f t="shared" si="40"/>
        <v>RD</v>
      </c>
      <c r="D559" s="12">
        <f>INDEX(families!$A:$A,MATCH(E559,families!$B:$B,0))</f>
        <v>31</v>
      </c>
      <c r="E559" s="2" t="str">
        <f t="shared" si="41"/>
        <v>RD</v>
      </c>
      <c r="F559" s="1" t="str">
        <f>IF(_xlfn.SINGLE('~10 Other Crossings'!TypeCL)="WC","",_xlfn.CONCAT(UPPER(_xlfn.SINGLE(Description)),IF(ISBLANK(_xlfn.SINGLE(CrossingIdentifierDescription)),""," ["&amp;_xlfn.SINGLE(CrossingIdentifierDescription)&amp;"]")," (",_xlfn.SINGLE(PXID),")"))</f>
        <v>LAIDLAW RD [LKI Segment: 540] (T4138.1)</v>
      </c>
      <c r="G55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01-13283-M002-XH0332501</v>
      </c>
      <c r="M559" s="1" t="s">
        <v>3854</v>
      </c>
      <c r="N559" s="1">
        <v>1057449.67</v>
      </c>
      <c r="O559" s="1" t="s">
        <v>3023</v>
      </c>
      <c r="P559" s="1" t="s">
        <v>3853</v>
      </c>
      <c r="Q559" s="1" t="s">
        <v>3852</v>
      </c>
      <c r="R559" s="1" t="s">
        <v>3020</v>
      </c>
      <c r="S559" s="1" t="s">
        <v>3019</v>
      </c>
      <c r="T559" s="1" t="s">
        <v>3093</v>
      </c>
      <c r="U559" s="1" t="s">
        <v>3040</v>
      </c>
      <c r="V559" s="1" t="s">
        <v>3703</v>
      </c>
      <c r="W559" s="1" t="s">
        <v>3122</v>
      </c>
      <c r="Y559" s="1">
        <v>43515.902754629627</v>
      </c>
      <c r="Z559" s="1">
        <v>44645</v>
      </c>
      <c r="AA559" s="1">
        <v>401768</v>
      </c>
      <c r="AB559" s="1">
        <v>44648.866030092591</v>
      </c>
      <c r="AC559" s="1" t="s">
        <v>3851</v>
      </c>
      <c r="AD559" s="1" t="s">
        <v>3041</v>
      </c>
      <c r="AE559" s="1">
        <v>4138</v>
      </c>
      <c r="AF559" s="1">
        <v>1</v>
      </c>
      <c r="AG559" s="1" t="s">
        <v>3120</v>
      </c>
      <c r="AH559" s="1" t="s">
        <v>3119</v>
      </c>
      <c r="AI559" s="1" t="s">
        <v>3087</v>
      </c>
      <c r="AJ559" s="1" t="s">
        <v>3086</v>
      </c>
      <c r="AK559" s="1" t="s">
        <v>3039</v>
      </c>
      <c r="AL559" s="1" t="s">
        <v>3009</v>
      </c>
      <c r="AM559" s="1" t="s">
        <v>735</v>
      </c>
      <c r="AP559" s="1">
        <v>44</v>
      </c>
      <c r="AX559" s="1" t="s">
        <v>3850</v>
      </c>
      <c r="AY559" s="1" t="s">
        <v>3083</v>
      </c>
      <c r="AZ559" s="1" t="s">
        <v>3005</v>
      </c>
      <c r="BA559" s="1">
        <v>600790.53238495998</v>
      </c>
      <c r="BB559" s="1">
        <v>5464797.7934224801</v>
      </c>
      <c r="BC559" s="1">
        <v>10</v>
      </c>
      <c r="BD559" s="1" t="s">
        <v>3082</v>
      </c>
      <c r="BE559" s="1">
        <v>1059.6099999999999</v>
      </c>
      <c r="BG559" s="1">
        <v>42270</v>
      </c>
      <c r="BN559" s="1" t="s">
        <v>3004</v>
      </c>
      <c r="BO559" s="1" t="s">
        <v>3578</v>
      </c>
      <c r="BP559" s="1" t="s">
        <v>3737</v>
      </c>
      <c r="BQ559" s="1" t="s">
        <v>3841</v>
      </c>
      <c r="BR559" s="1" t="s">
        <v>3223</v>
      </c>
      <c r="BV559" s="1" t="s">
        <v>2997</v>
      </c>
      <c r="BX559" s="1" t="s">
        <v>3840</v>
      </c>
      <c r="BY559" s="1" t="s">
        <v>3083</v>
      </c>
      <c r="CB559" s="1" t="s">
        <v>3839</v>
      </c>
      <c r="CC559" s="1" t="s">
        <v>3838</v>
      </c>
      <c r="CD559" s="1" t="s">
        <v>3077</v>
      </c>
      <c r="CO559" s="1" t="s">
        <v>3117</v>
      </c>
      <c r="CP559" s="1" t="s">
        <v>3849</v>
      </c>
      <c r="CW559" s="1" t="s">
        <v>3848</v>
      </c>
      <c r="CX559" s="1" t="s">
        <v>3847</v>
      </c>
      <c r="CY559" s="1" t="s">
        <v>3655</v>
      </c>
      <c r="CZ559" s="1" t="s">
        <v>2153</v>
      </c>
    </row>
    <row r="560" spans="1:104" x14ac:dyDescent="0.2">
      <c r="A560" s="1">
        <f t="shared" si="39"/>
        <v>1057466.5</v>
      </c>
      <c r="C560" s="1" t="str">
        <f t="shared" si="40"/>
        <v>OC</v>
      </c>
      <c r="D560" s="12">
        <f>INDEX(families!$A:$A,MATCH(E560,families!$B:$B,0))</f>
        <v>27</v>
      </c>
      <c r="E560" s="2" t="str">
        <f t="shared" si="41"/>
        <v>OC</v>
      </c>
      <c r="F560" s="1" t="str">
        <f>IF(_xlfn.SINGLE('~10 Other Crossings'!TypeCL)="WC","",_xlfn.CONCAT(UPPER(_xlfn.SINGLE(Description)),IF(ISBLANK(_xlfn.SINGLE(CrossingIdentifierDescription)),""," ["&amp;_xlfn.SINGLE(CrossingIdentifierDescription)&amp;"]")," (",_xlfn.SINGLE(PXID),")"))</f>
        <v>TELUS O/H COMMUNICATIONS CABLE [O/H COMMUNICATIONS CABLE] (U4411.0)</v>
      </c>
      <c r="G56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01-13283-M002-XH0332501 - Goalposts Required</v>
      </c>
      <c r="M560" s="1" t="s">
        <v>3846</v>
      </c>
      <c r="N560" s="1">
        <v>1057466.5</v>
      </c>
      <c r="O560" s="1" t="s">
        <v>3023</v>
      </c>
      <c r="P560" s="1" t="s">
        <v>3845</v>
      </c>
      <c r="Q560" s="1" t="s">
        <v>3844</v>
      </c>
      <c r="R560" s="1" t="s">
        <v>3020</v>
      </c>
      <c r="S560" s="1" t="s">
        <v>3019</v>
      </c>
      <c r="T560" s="1" t="s">
        <v>3093</v>
      </c>
      <c r="U560" s="1" t="s">
        <v>3104</v>
      </c>
      <c r="V560" s="1" t="s">
        <v>3103</v>
      </c>
      <c r="W560" s="1" t="s">
        <v>3102</v>
      </c>
      <c r="Y560" s="1">
        <v>43564.994675925926</v>
      </c>
      <c r="Z560" s="1">
        <v>44645</v>
      </c>
      <c r="AA560" s="1">
        <v>401768</v>
      </c>
      <c r="AB560" s="1">
        <v>44648.866041666668</v>
      </c>
      <c r="AC560" s="1" t="s">
        <v>3843</v>
      </c>
      <c r="AD560" s="1" t="s">
        <v>3056</v>
      </c>
      <c r="AE560" s="1">
        <v>4411</v>
      </c>
      <c r="AF560" s="1">
        <v>0</v>
      </c>
      <c r="AG560" s="1" t="s">
        <v>3100</v>
      </c>
      <c r="AH560" s="1" t="s">
        <v>3086</v>
      </c>
      <c r="AI560" s="1" t="s">
        <v>3087</v>
      </c>
      <c r="AJ560" s="1" t="s">
        <v>3086</v>
      </c>
      <c r="AK560" s="1" t="s">
        <v>3010</v>
      </c>
      <c r="AL560" s="1" t="s">
        <v>3009</v>
      </c>
      <c r="AM560" s="1" t="s">
        <v>3099</v>
      </c>
      <c r="AS560" s="1" t="s">
        <v>3006</v>
      </c>
      <c r="AT560" s="1" t="s">
        <v>1020</v>
      </c>
      <c r="AX560" s="1" t="s">
        <v>3842</v>
      </c>
      <c r="AY560" s="1" t="s">
        <v>3083</v>
      </c>
      <c r="AZ560" s="1" t="s">
        <v>3005</v>
      </c>
      <c r="BA560" s="1">
        <v>600775.12001138995</v>
      </c>
      <c r="BB560" s="1">
        <v>5464791.0499753105</v>
      </c>
      <c r="BC560" s="1">
        <v>10</v>
      </c>
      <c r="BG560" s="1">
        <v>42665</v>
      </c>
      <c r="BN560" s="1" t="s">
        <v>3004</v>
      </c>
      <c r="BO560" s="1" t="s">
        <v>3578</v>
      </c>
      <c r="BP560" s="1" t="s">
        <v>3737</v>
      </c>
      <c r="BQ560" s="1" t="s">
        <v>3841</v>
      </c>
      <c r="BR560" s="1" t="s">
        <v>3223</v>
      </c>
      <c r="BV560" s="1" t="s">
        <v>2997</v>
      </c>
      <c r="BX560" s="1" t="s">
        <v>3840</v>
      </c>
      <c r="BY560" s="1" t="s">
        <v>2995</v>
      </c>
      <c r="CB560" s="1" t="s">
        <v>3839</v>
      </c>
      <c r="CC560" s="1" t="s">
        <v>3838</v>
      </c>
      <c r="CD560" s="1" t="s">
        <v>3077</v>
      </c>
      <c r="CO560" s="1" t="s">
        <v>3318</v>
      </c>
      <c r="CP560" s="1" t="s">
        <v>3837</v>
      </c>
      <c r="CW560" s="1" t="s">
        <v>3836</v>
      </c>
      <c r="CX560" s="1" t="s">
        <v>3835</v>
      </c>
      <c r="CY560" s="1" t="s">
        <v>3655</v>
      </c>
      <c r="CZ560" s="1" t="s">
        <v>3834</v>
      </c>
    </row>
    <row r="561" spans="1:104" x14ac:dyDescent="0.2">
      <c r="A561" s="1">
        <f t="shared" si="39"/>
        <v>1057924.54</v>
      </c>
      <c r="C561" s="1" t="str">
        <f t="shared" si="40"/>
        <v>RD</v>
      </c>
      <c r="D561" s="12">
        <f>INDEX(families!$A:$A,MATCH(E561,families!$B:$B,0))</f>
        <v>31</v>
      </c>
      <c r="E561" s="2" t="str">
        <f t="shared" si="41"/>
        <v>RD</v>
      </c>
      <c r="F561" s="1" t="str">
        <f>IF(_xlfn.SINGLE('~10 Other Crossings'!TypeCL)="WC","",_xlfn.CONCAT(UPPER(_xlfn.SINGLE(Description)),IF(ISBLANK(_xlfn.SINGLE(CrossingIdentifierDescription)),""," ["&amp;_xlfn.SINGLE(CrossingIdentifierDescription)&amp;"]")," (",_xlfn.SINGLE(PXID),")"))</f>
        <v>MCKAY RD [LKI Segment: 540] (T4139.1)</v>
      </c>
      <c r="G56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01-13283-M002-XH0332601</v>
      </c>
      <c r="M561" s="1" t="s">
        <v>3833</v>
      </c>
      <c r="N561" s="1">
        <v>1057924.54</v>
      </c>
      <c r="O561" s="1" t="s">
        <v>3023</v>
      </c>
      <c r="P561" s="1" t="s">
        <v>3832</v>
      </c>
      <c r="Q561" s="1" t="s">
        <v>3831</v>
      </c>
      <c r="R561" s="1" t="s">
        <v>3020</v>
      </c>
      <c r="S561" s="1" t="s">
        <v>3019</v>
      </c>
      <c r="T561" s="1" t="s">
        <v>3093</v>
      </c>
      <c r="U561" s="1" t="s">
        <v>3040</v>
      </c>
      <c r="V561" s="1" t="s">
        <v>3830</v>
      </c>
      <c r="W561" s="1" t="s">
        <v>3122</v>
      </c>
      <c r="Y561" s="1">
        <v>43588.988912037035</v>
      </c>
      <c r="Z561" s="1">
        <v>44645</v>
      </c>
      <c r="AA561" s="1">
        <v>401768</v>
      </c>
      <c r="AB561" s="1">
        <v>44648.866041666668</v>
      </c>
      <c r="AC561" s="1" t="s">
        <v>3829</v>
      </c>
      <c r="AD561" s="1" t="s">
        <v>3041</v>
      </c>
      <c r="AE561" s="1">
        <v>4139</v>
      </c>
      <c r="AF561" s="1">
        <v>1</v>
      </c>
      <c r="AG561" s="1" t="s">
        <v>3120</v>
      </c>
      <c r="AH561" s="1" t="s">
        <v>3119</v>
      </c>
      <c r="AI561" s="1" t="s">
        <v>3087</v>
      </c>
      <c r="AJ561" s="1" t="s">
        <v>3086</v>
      </c>
      <c r="AK561" s="1" t="s">
        <v>3039</v>
      </c>
      <c r="AL561" s="1" t="s">
        <v>3009</v>
      </c>
      <c r="AM561" s="1" t="s">
        <v>735</v>
      </c>
      <c r="AP561" s="1">
        <v>57</v>
      </c>
      <c r="AX561" s="1" t="s">
        <v>3828</v>
      </c>
      <c r="AY561" s="1" t="s">
        <v>3083</v>
      </c>
      <c r="AZ561" s="1" t="s">
        <v>3005</v>
      </c>
      <c r="BA561" s="1">
        <v>600519.24000469001</v>
      </c>
      <c r="BB561" s="1">
        <v>5464415.2600015895</v>
      </c>
      <c r="BC561" s="1">
        <v>10</v>
      </c>
      <c r="BD561" s="1" t="s">
        <v>3082</v>
      </c>
      <c r="BE561" s="1">
        <v>1060.08</v>
      </c>
      <c r="BG561" s="1">
        <v>42270</v>
      </c>
      <c r="BN561" s="1" t="s">
        <v>3004</v>
      </c>
      <c r="BO561" s="1" t="s">
        <v>3578</v>
      </c>
      <c r="BP561" s="1" t="s">
        <v>3737</v>
      </c>
      <c r="BQ561" s="1" t="s">
        <v>3748</v>
      </c>
      <c r="BR561" s="1" t="s">
        <v>3081</v>
      </c>
      <c r="BV561" s="1" t="s">
        <v>2997</v>
      </c>
      <c r="BX561" s="1" t="s">
        <v>3801</v>
      </c>
      <c r="BY561" s="1" t="s">
        <v>3083</v>
      </c>
      <c r="CB561" s="1" t="s">
        <v>3800</v>
      </c>
      <c r="CC561" s="1" t="s">
        <v>3799</v>
      </c>
      <c r="CD561" s="1" t="s">
        <v>3077</v>
      </c>
      <c r="CO561" s="1" t="s">
        <v>3117</v>
      </c>
      <c r="CP561" s="1" t="s">
        <v>3827</v>
      </c>
      <c r="CW561" s="1" t="s">
        <v>3826</v>
      </c>
      <c r="CX561" s="1" t="s">
        <v>3825</v>
      </c>
      <c r="CY561" s="1" t="s">
        <v>3655</v>
      </c>
      <c r="CZ561" s="1" t="s">
        <v>3638</v>
      </c>
    </row>
    <row r="562" spans="1:104" x14ac:dyDescent="0.2">
      <c r="A562" s="1">
        <f t="shared" si="39"/>
        <v>1057926.55</v>
      </c>
      <c r="C562" s="1" t="str">
        <f t="shared" si="40"/>
        <v>UC</v>
      </c>
      <c r="D562" s="12">
        <f>INDEX(families!$A:$A,MATCH(E562,families!$B:$B,0))</f>
        <v>35</v>
      </c>
      <c r="E562" s="2" t="str">
        <f t="shared" si="41"/>
        <v>UC</v>
      </c>
      <c r="F562" s="1" t="str">
        <f>IF(_xlfn.SINGLE('~10 Other Crossings'!TypeCL)="WC","",_xlfn.CONCAT(UPPER(_xlfn.SINGLE(Description)),IF(ISBLANK(_xlfn.SINGLE(CrossingIdentifierDescription)),""," ["&amp;_xlfn.SINGLE(CrossingIdentifierDescription)&amp;"]")," (",_xlfn.SINGLE(PXID),")"))</f>
        <v>TELUS U/G COMMUNICATIONS CABLE (U4210.1)</v>
      </c>
      <c r="G56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01-13283-M002-XH0332601</v>
      </c>
      <c r="M562" s="1" t="s">
        <v>3824</v>
      </c>
      <c r="N562" s="1">
        <v>1057926.55</v>
      </c>
      <c r="O562" s="1" t="s">
        <v>3023</v>
      </c>
      <c r="P562" s="1" t="s">
        <v>3823</v>
      </c>
      <c r="Q562" s="1" t="s">
        <v>3822</v>
      </c>
      <c r="R562" s="1" t="s">
        <v>3020</v>
      </c>
      <c r="S562" s="1" t="s">
        <v>3019</v>
      </c>
      <c r="T562" s="1" t="s">
        <v>3093</v>
      </c>
      <c r="U562" s="1" t="s">
        <v>3821</v>
      </c>
      <c r="V562" s="1" t="s">
        <v>3820</v>
      </c>
      <c r="W562" s="1" t="s">
        <v>3102</v>
      </c>
      <c r="Y562" s="1">
        <v>43599.919236111113</v>
      </c>
      <c r="Z562" s="1">
        <v>44645</v>
      </c>
      <c r="AA562" s="1">
        <v>401768</v>
      </c>
      <c r="AB562" s="1">
        <v>44648.866053240738</v>
      </c>
      <c r="AC562" s="1" t="s">
        <v>3819</v>
      </c>
      <c r="AD562" s="1" t="s">
        <v>3056</v>
      </c>
      <c r="AE562" s="1">
        <v>4210</v>
      </c>
      <c r="AF562" s="1">
        <v>1</v>
      </c>
      <c r="AH562" s="1" t="s">
        <v>3086</v>
      </c>
      <c r="AI562" s="1" t="s">
        <v>3087</v>
      </c>
      <c r="AJ562" s="1" t="s">
        <v>3086</v>
      </c>
      <c r="AK562" s="1" t="s">
        <v>3010</v>
      </c>
      <c r="AL562" s="1" t="s">
        <v>3009</v>
      </c>
      <c r="AM562" s="1" t="s">
        <v>3818</v>
      </c>
      <c r="AN562" s="1" t="s">
        <v>3007</v>
      </c>
      <c r="AS562" s="1" t="s">
        <v>3006</v>
      </c>
      <c r="AT562" s="1" t="s">
        <v>3006</v>
      </c>
      <c r="AX562" s="1" t="s">
        <v>3817</v>
      </c>
      <c r="AY562" s="1" t="s">
        <v>3083</v>
      </c>
      <c r="AZ562" s="1" t="s">
        <v>3005</v>
      </c>
      <c r="BA562" s="1">
        <v>600518.16003104998</v>
      </c>
      <c r="BB562" s="1">
        <v>5464413.56004206</v>
      </c>
      <c r="BC562" s="1">
        <v>10</v>
      </c>
      <c r="BD562" s="1" t="s">
        <v>3082</v>
      </c>
      <c r="BE562" s="1">
        <v>1060.07</v>
      </c>
      <c r="BG562" s="1">
        <v>42270</v>
      </c>
      <c r="BN562" s="1" t="s">
        <v>3004</v>
      </c>
      <c r="BO562" s="1" t="s">
        <v>3578</v>
      </c>
      <c r="BP562" s="1" t="s">
        <v>3737</v>
      </c>
      <c r="BQ562" s="1" t="s">
        <v>3748</v>
      </c>
      <c r="BR562" s="1" t="s">
        <v>3081</v>
      </c>
      <c r="BV562" s="1" t="s">
        <v>2997</v>
      </c>
      <c r="BX562" s="1" t="s">
        <v>3801</v>
      </c>
      <c r="BY562" s="1" t="s">
        <v>2995</v>
      </c>
      <c r="CB562" s="1" t="s">
        <v>3800</v>
      </c>
      <c r="CC562" s="1" t="s">
        <v>3799</v>
      </c>
      <c r="CD562" s="1" t="s">
        <v>3077</v>
      </c>
      <c r="CO562" s="1" t="s">
        <v>2991</v>
      </c>
      <c r="CP562" s="1" t="s">
        <v>3816</v>
      </c>
      <c r="CW562" s="1" t="s">
        <v>3815</v>
      </c>
      <c r="CX562" s="1" t="s">
        <v>3814</v>
      </c>
      <c r="CY562" s="1" t="s">
        <v>3655</v>
      </c>
      <c r="CZ562" s="1" t="s">
        <v>3631</v>
      </c>
    </row>
    <row r="563" spans="1:104" x14ac:dyDescent="0.2">
      <c r="A563" s="1">
        <f t="shared" si="39"/>
        <v>1057933.3600000001</v>
      </c>
      <c r="C563" s="1" t="str">
        <f t="shared" si="40"/>
        <v>OC</v>
      </c>
      <c r="D563" s="12">
        <f>INDEX(families!$A:$A,MATCH(E563,families!$B:$B,0))</f>
        <v>27</v>
      </c>
      <c r="E563" s="2" t="str">
        <f t="shared" si="41"/>
        <v>OC</v>
      </c>
      <c r="F563" s="1" t="str">
        <f>IF(_xlfn.SINGLE('~10 Other Crossings'!TypeCL)="WC","",_xlfn.CONCAT(UPPER(_xlfn.SINGLE(Description)),IF(ISBLANK(_xlfn.SINGLE(CrossingIdentifierDescription)),""," ["&amp;_xlfn.SINGLE(CrossingIdentifierDescription)&amp;"]")," (",_xlfn.SINGLE(PXID),")"))</f>
        <v>TELUS O/H COMMUNICATIONS CABLE [O/H COMMUNICATIONS CABLE] (U4211.1)</v>
      </c>
      <c r="G56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01-13283-M002-XH0332601 - Goalposts Required</v>
      </c>
      <c r="M563" s="1" t="s">
        <v>3813</v>
      </c>
      <c r="N563" s="1">
        <v>1057933.3600000001</v>
      </c>
      <c r="O563" s="1" t="s">
        <v>3023</v>
      </c>
      <c r="P563" s="1" t="s">
        <v>3812</v>
      </c>
      <c r="Q563" s="1" t="s">
        <v>3811</v>
      </c>
      <c r="R563" s="1" t="s">
        <v>3020</v>
      </c>
      <c r="S563" s="1" t="s">
        <v>3019</v>
      </c>
      <c r="T563" s="1" t="s">
        <v>3093</v>
      </c>
      <c r="U563" s="1" t="s">
        <v>3104</v>
      </c>
      <c r="V563" s="1" t="s">
        <v>3103</v>
      </c>
      <c r="W563" s="1" t="s">
        <v>3102</v>
      </c>
      <c r="Y563" s="1">
        <v>42165.883981481478</v>
      </c>
      <c r="Z563" s="1">
        <v>44645</v>
      </c>
      <c r="AA563" s="1">
        <v>401768</v>
      </c>
      <c r="AB563" s="1">
        <v>44648.866018518522</v>
      </c>
      <c r="AC563" s="1" t="s">
        <v>3810</v>
      </c>
      <c r="AD563" s="1" t="s">
        <v>3056</v>
      </c>
      <c r="AE563" s="1">
        <v>4211</v>
      </c>
      <c r="AF563" s="1">
        <v>1</v>
      </c>
      <c r="AG563" s="1" t="s">
        <v>3100</v>
      </c>
      <c r="AH563" s="1" t="s">
        <v>3086</v>
      </c>
      <c r="AI563" s="1" t="s">
        <v>3087</v>
      </c>
      <c r="AJ563" s="1" t="s">
        <v>3086</v>
      </c>
      <c r="AK563" s="1" t="s">
        <v>3010</v>
      </c>
      <c r="AL563" s="1" t="s">
        <v>3009</v>
      </c>
      <c r="AM563" s="1" t="s">
        <v>3099</v>
      </c>
      <c r="AS563" s="1" t="s">
        <v>3006</v>
      </c>
      <c r="AT563" s="1" t="s">
        <v>1020</v>
      </c>
      <c r="AX563" s="1" t="s">
        <v>3809</v>
      </c>
      <c r="AY563" s="1" t="s">
        <v>3083</v>
      </c>
      <c r="AZ563" s="1" t="s">
        <v>3005</v>
      </c>
      <c r="BA563" s="1">
        <v>600514.49179755</v>
      </c>
      <c r="BB563" s="1">
        <v>5464407.8267987696</v>
      </c>
      <c r="BC563" s="1">
        <v>10</v>
      </c>
      <c r="BD563" s="1" t="s">
        <v>3082</v>
      </c>
      <c r="BE563" s="1">
        <v>1060.08</v>
      </c>
      <c r="BG563" s="1">
        <v>42271</v>
      </c>
      <c r="BN563" s="1" t="s">
        <v>3004</v>
      </c>
      <c r="BO563" s="1" t="s">
        <v>3578</v>
      </c>
      <c r="BP563" s="1" t="s">
        <v>3737</v>
      </c>
      <c r="BQ563" s="1" t="s">
        <v>3748</v>
      </c>
      <c r="BR563" s="1" t="s">
        <v>3081</v>
      </c>
      <c r="BV563" s="1" t="s">
        <v>2997</v>
      </c>
      <c r="BX563" s="1" t="s">
        <v>3801</v>
      </c>
      <c r="BY563" s="1" t="s">
        <v>2995</v>
      </c>
      <c r="CB563" s="1" t="s">
        <v>3800</v>
      </c>
      <c r="CC563" s="1" t="s">
        <v>3799</v>
      </c>
      <c r="CD563" s="1" t="s">
        <v>3077</v>
      </c>
      <c r="CO563" s="1" t="s">
        <v>2991</v>
      </c>
      <c r="CP563" s="1" t="s">
        <v>3808</v>
      </c>
      <c r="CW563" s="1" t="s">
        <v>3807</v>
      </c>
      <c r="CX563" s="1" t="s">
        <v>3806</v>
      </c>
      <c r="CY563" s="1" t="s">
        <v>3655</v>
      </c>
      <c r="CZ563" s="1" t="s">
        <v>2148</v>
      </c>
    </row>
    <row r="564" spans="1:104" x14ac:dyDescent="0.2">
      <c r="A564" s="1">
        <f t="shared" si="39"/>
        <v>1057933.8600000001</v>
      </c>
      <c r="C564" s="1" t="str">
        <f t="shared" si="40"/>
        <v>OE</v>
      </c>
      <c r="D564" s="12">
        <f>INDEX(families!$A:$A,MATCH(E564,families!$B:$B,0))</f>
        <v>28</v>
      </c>
      <c r="E564" s="2" t="str">
        <f t="shared" si="41"/>
        <v>OE</v>
      </c>
      <c r="F564" s="1" t="str">
        <f>IF(_xlfn.SINGLE('~10 Other Crossings'!TypeCL)="WC","",_xlfn.CONCAT(UPPER(_xlfn.SINGLE(Description)),IF(ISBLANK(_xlfn.SINGLE(CrossingIdentifierDescription)),""," ["&amp;_xlfn.SINGLE(CrossingIdentifierDescription)&amp;"]")," (",_xlfn.SINGLE(PXID),")"))</f>
        <v>BC HYDRO O/H DISTRIBUTION [DISTRIBUTION] (U4670.0)</v>
      </c>
      <c r="G56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01-13283-M002-XH0332601 - Goalposts Required</v>
      </c>
      <c r="M564" s="1" t="s">
        <v>3805</v>
      </c>
      <c r="N564" s="1">
        <v>1057933.8600000001</v>
      </c>
      <c r="O564" s="1" t="s">
        <v>3023</v>
      </c>
      <c r="P564" s="1" t="s">
        <v>3804</v>
      </c>
      <c r="Q564" s="1" t="s">
        <v>3803</v>
      </c>
      <c r="R564" s="1" t="s">
        <v>3020</v>
      </c>
      <c r="S564" s="1" t="s">
        <v>3019</v>
      </c>
      <c r="T564" s="1" t="s">
        <v>3093</v>
      </c>
      <c r="U564" s="1" t="s">
        <v>3092</v>
      </c>
      <c r="V564" s="1" t="s">
        <v>3091</v>
      </c>
      <c r="W564" s="1" t="s">
        <v>3090</v>
      </c>
      <c r="Y564" s="1">
        <v>42895.724247685182</v>
      </c>
      <c r="Z564" s="1">
        <v>44645</v>
      </c>
      <c r="AA564" s="1">
        <v>401768</v>
      </c>
      <c r="AB564" s="1">
        <v>44648.866030092591</v>
      </c>
      <c r="AC564" s="1" t="s">
        <v>3802</v>
      </c>
      <c r="AD564" s="1" t="s">
        <v>3056</v>
      </c>
      <c r="AE564" s="1">
        <v>4670</v>
      </c>
      <c r="AF564" s="1">
        <v>0</v>
      </c>
      <c r="AG564" s="1" t="s">
        <v>3088</v>
      </c>
      <c r="AI564" s="1" t="s">
        <v>3087</v>
      </c>
      <c r="AK564" s="1" t="s">
        <v>3010</v>
      </c>
      <c r="AL564" s="1" t="s">
        <v>3009</v>
      </c>
      <c r="AM564" s="1" t="s">
        <v>3085</v>
      </c>
      <c r="AS564" s="1" t="s">
        <v>3006</v>
      </c>
      <c r="AT564" s="1" t="s">
        <v>1020</v>
      </c>
      <c r="AY564" s="1" t="s">
        <v>3083</v>
      </c>
      <c r="AZ564" s="1" t="s">
        <v>3005</v>
      </c>
      <c r="BA564" s="1">
        <v>600514.25996495003</v>
      </c>
      <c r="BB564" s="1">
        <v>5464407.3799613602</v>
      </c>
      <c r="BC564" s="1">
        <v>10</v>
      </c>
      <c r="BN564" s="1" t="s">
        <v>3004</v>
      </c>
      <c r="BO564" s="1" t="s">
        <v>3578</v>
      </c>
      <c r="BP564" s="1" t="s">
        <v>3737</v>
      </c>
      <c r="BQ564" s="1" t="s">
        <v>3748</v>
      </c>
      <c r="BR564" s="1" t="s">
        <v>3081</v>
      </c>
      <c r="BV564" s="1" t="s">
        <v>2997</v>
      </c>
      <c r="BX564" s="1" t="s">
        <v>3801</v>
      </c>
      <c r="BY564" s="1" t="s">
        <v>2995</v>
      </c>
      <c r="CB564" s="1" t="s">
        <v>3800</v>
      </c>
      <c r="CC564" s="1" t="s">
        <v>3799</v>
      </c>
      <c r="CD564" s="1" t="s">
        <v>3077</v>
      </c>
      <c r="CO564" s="1" t="s">
        <v>2991</v>
      </c>
      <c r="CP564" s="1" t="s">
        <v>3798</v>
      </c>
      <c r="CX564" s="1" t="s">
        <v>3797</v>
      </c>
      <c r="CY564" s="1" t="s">
        <v>3655</v>
      </c>
      <c r="CZ564" s="1" t="s">
        <v>2145</v>
      </c>
    </row>
    <row r="565" spans="1:104" x14ac:dyDescent="0.2">
      <c r="A565" s="1">
        <f t="shared" si="39"/>
        <v>1058266.8</v>
      </c>
      <c r="C565" s="1" t="str">
        <f t="shared" si="40"/>
        <v>RD</v>
      </c>
      <c r="D565" s="12">
        <f>INDEX(families!$A:$A,MATCH(E565,families!$B:$B,0))</f>
        <v>31</v>
      </c>
      <c r="E565" s="2" t="str">
        <f t="shared" si="41"/>
        <v>RD</v>
      </c>
      <c r="F565" s="1" t="str">
        <f>IF(_xlfn.SINGLE('~10 Other Crossings'!TypeCL)="WC","",_xlfn.CONCAT(UPPER(_xlfn.SINGLE(Description)),IF(ISBLANK(_xlfn.SINGLE(CrossingIdentifierDescription)),""," ["&amp;_xlfn.SINGLE(CrossingIdentifierDescription)&amp;"]")," (",_xlfn.SINGLE(PXID),")"))</f>
        <v>ROAD (T4140.1)</v>
      </c>
      <c r="G56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65" s="1" t="s">
        <v>3796</v>
      </c>
      <c r="N565" s="1">
        <v>1058266.8</v>
      </c>
      <c r="O565" s="1" t="s">
        <v>3023</v>
      </c>
      <c r="P565" s="1" t="s">
        <v>3795</v>
      </c>
      <c r="Q565" s="1" t="s">
        <v>3794</v>
      </c>
      <c r="R565" s="1" t="s">
        <v>3020</v>
      </c>
      <c r="S565" s="1" t="s">
        <v>3019</v>
      </c>
      <c r="T565" s="1" t="s">
        <v>3093</v>
      </c>
      <c r="U565" s="1" t="s">
        <v>3040</v>
      </c>
      <c r="V565" s="1" t="s">
        <v>3040</v>
      </c>
      <c r="W565" s="1" t="s">
        <v>3793</v>
      </c>
      <c r="Y565" s="1">
        <v>44543.911550925928</v>
      </c>
      <c r="Z565" s="1">
        <v>44645</v>
      </c>
      <c r="AA565" s="1">
        <v>401768</v>
      </c>
      <c r="AB565" s="1">
        <v>44648.866099537037</v>
      </c>
      <c r="AC565" s="1" t="s">
        <v>3792</v>
      </c>
      <c r="AD565" s="1" t="s">
        <v>3041</v>
      </c>
      <c r="AE565" s="1">
        <v>4140</v>
      </c>
      <c r="AF565" s="1">
        <v>1</v>
      </c>
      <c r="AI565" s="1" t="s">
        <v>3087</v>
      </c>
      <c r="AJ565" s="1" t="s">
        <v>3086</v>
      </c>
      <c r="AK565" s="1" t="s">
        <v>3039</v>
      </c>
      <c r="AL565" s="1" t="s">
        <v>3009</v>
      </c>
      <c r="AM565" s="1" t="s">
        <v>735</v>
      </c>
      <c r="AY565" s="1" t="s">
        <v>2995</v>
      </c>
      <c r="AZ565" s="1" t="s">
        <v>3005</v>
      </c>
      <c r="BA565" s="1">
        <v>600341.40999147994</v>
      </c>
      <c r="BB565" s="1">
        <v>5464123.1500074798</v>
      </c>
      <c r="BC565" s="1">
        <v>10</v>
      </c>
      <c r="BG565" s="1">
        <v>42270</v>
      </c>
      <c r="BN565" s="1" t="s">
        <v>3004</v>
      </c>
      <c r="BO565" s="1" t="s">
        <v>3578</v>
      </c>
      <c r="BP565" s="1" t="s">
        <v>3737</v>
      </c>
      <c r="BQ565" s="1" t="s">
        <v>3748</v>
      </c>
      <c r="BR565" s="1" t="s">
        <v>3081</v>
      </c>
      <c r="BS565" s="1" t="s">
        <v>3769</v>
      </c>
      <c r="BT565" s="1" t="s">
        <v>3768</v>
      </c>
      <c r="BV565" s="1" t="s">
        <v>2997</v>
      </c>
      <c r="BW565" s="1" t="s">
        <v>3002</v>
      </c>
      <c r="BX565" s="1" t="s">
        <v>3038</v>
      </c>
      <c r="BY565" s="1" t="s">
        <v>2995</v>
      </c>
      <c r="CB565" s="1" t="s">
        <v>3037</v>
      </c>
      <c r="CC565" s="1" t="s">
        <v>3036</v>
      </c>
      <c r="CD565" s="1" t="s">
        <v>3035</v>
      </c>
      <c r="CO565" s="1" t="s">
        <v>3065</v>
      </c>
      <c r="CP565" s="1" t="s">
        <v>3791</v>
      </c>
      <c r="CX565" s="1" t="s">
        <v>3790</v>
      </c>
      <c r="CY565" s="1" t="s">
        <v>3655</v>
      </c>
      <c r="CZ565" s="1" t="s">
        <v>2137</v>
      </c>
    </row>
    <row r="566" spans="1:104" x14ac:dyDescent="0.2">
      <c r="A566" s="1">
        <f t="shared" si="39"/>
        <v>1058269.73</v>
      </c>
      <c r="C566" s="1" t="str">
        <f t="shared" si="40"/>
        <v>UE</v>
      </c>
      <c r="D566" s="12">
        <f>INDEX(families!$A:$A,MATCH(E566,families!$B:$B,0))</f>
        <v>36</v>
      </c>
      <c r="E566" s="2" t="str">
        <f t="shared" si="41"/>
        <v>UE</v>
      </c>
      <c r="F566" s="1" t="str">
        <f>IF(_xlfn.SINGLE('~10 Other Crossings'!TypeCL)="WC","",_xlfn.CONCAT(UPPER(_xlfn.SINGLE(Description)),IF(ISBLANK(_xlfn.SINGLE(CrossingIdentifierDescription)),""," ["&amp;_xlfn.SINGLE(CrossingIdentifierDescription)&amp;"]")," (",_xlfn.SINGLE(PXID),")"))</f>
        <v>PRIVATE POWER CABLE (U7389.0)</v>
      </c>
      <c r="G56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66" s="1" t="s">
        <v>3789</v>
      </c>
      <c r="N566" s="1">
        <v>1058269.73</v>
      </c>
      <c r="O566" s="1" t="s">
        <v>3023</v>
      </c>
      <c r="P566" s="1" t="s">
        <v>3788</v>
      </c>
      <c r="Q566" s="1" t="s">
        <v>3787</v>
      </c>
      <c r="R566" s="1" t="s">
        <v>3019</v>
      </c>
      <c r="S566" s="1" t="s">
        <v>3019</v>
      </c>
      <c r="T566" s="1" t="s">
        <v>3093</v>
      </c>
      <c r="V566" s="1" t="s">
        <v>3712</v>
      </c>
      <c r="W566" s="1" t="s">
        <v>3176</v>
      </c>
      <c r="Y566" s="1">
        <v>44543.901759259257</v>
      </c>
      <c r="Z566" s="1">
        <v>44645</v>
      </c>
      <c r="AA566" s="1">
        <v>401768</v>
      </c>
      <c r="AB566" s="1">
        <v>44648.866099537037</v>
      </c>
      <c r="AC566" s="1" t="s">
        <v>3786</v>
      </c>
      <c r="AD566" s="1" t="s">
        <v>3056</v>
      </c>
      <c r="AE566" s="1">
        <v>7389</v>
      </c>
      <c r="AF566" s="1">
        <v>0</v>
      </c>
      <c r="AI566" s="1" t="s">
        <v>3087</v>
      </c>
      <c r="AK566" s="1" t="s">
        <v>3010</v>
      </c>
      <c r="AL566" s="1" t="s">
        <v>3009</v>
      </c>
      <c r="AM566" s="1" t="s">
        <v>3054</v>
      </c>
      <c r="AT566" s="1" t="s">
        <v>3006</v>
      </c>
      <c r="AY566" s="1" t="s">
        <v>2995</v>
      </c>
      <c r="AZ566" s="1" t="s">
        <v>3005</v>
      </c>
      <c r="BA566" s="1">
        <v>600340.18000000005</v>
      </c>
      <c r="BB566" s="1">
        <v>5464120.4800000004</v>
      </c>
      <c r="BC566" s="1">
        <v>10</v>
      </c>
      <c r="BN566" s="1" t="s">
        <v>3004</v>
      </c>
      <c r="BO566" s="1" t="s">
        <v>3578</v>
      </c>
      <c r="BP566" s="1" t="s">
        <v>3737</v>
      </c>
      <c r="BQ566" s="1" t="s">
        <v>3748</v>
      </c>
      <c r="BR566" s="1" t="s">
        <v>3081</v>
      </c>
      <c r="BS566" s="1" t="s">
        <v>3769</v>
      </c>
      <c r="BT566" s="1" t="s">
        <v>3768</v>
      </c>
      <c r="BV566" s="1" t="s">
        <v>2997</v>
      </c>
      <c r="BW566" s="1" t="s">
        <v>1968</v>
      </c>
      <c r="BX566" s="1" t="s">
        <v>3053</v>
      </c>
      <c r="BY566" s="1" t="s">
        <v>2995</v>
      </c>
      <c r="CB566" s="1" t="s">
        <v>3052</v>
      </c>
      <c r="CC566" s="1" t="s">
        <v>3051</v>
      </c>
      <c r="CD566" s="1" t="s">
        <v>3050</v>
      </c>
      <c r="CO566" s="1" t="s">
        <v>3065</v>
      </c>
      <c r="CP566" s="1" t="s">
        <v>3785</v>
      </c>
      <c r="CZ566" s="1" t="s">
        <v>3623</v>
      </c>
    </row>
    <row r="567" spans="1:104" x14ac:dyDescent="0.2">
      <c r="A567" s="1">
        <f t="shared" si="39"/>
        <v>1058280.07</v>
      </c>
      <c r="C567" s="1" t="str">
        <f t="shared" si="40"/>
        <v>OE</v>
      </c>
      <c r="D567" s="12">
        <f>INDEX(families!$A:$A,MATCH(E567,families!$B:$B,0))</f>
        <v>28</v>
      </c>
      <c r="E567" s="2" t="str">
        <f t="shared" si="41"/>
        <v>OE</v>
      </c>
      <c r="F567" s="1" t="str">
        <f>IF(_xlfn.SINGLE('~10 Other Crossings'!TypeCL)="WC","",_xlfn.CONCAT(UPPER(_xlfn.SINGLE(Description)),IF(ISBLANK(_xlfn.SINGLE(CrossingIdentifierDescription)),""," ["&amp;_xlfn.SINGLE(CrossingIdentifierDescription)&amp;"]")," (",_xlfn.SINGLE(PXID),")"))</f>
        <v>PRIVATE O/H POWERLINE [DISTRIBUTION] (U4412.0)</v>
      </c>
      <c r="G56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67" s="1" t="s">
        <v>3784</v>
      </c>
      <c r="N567" s="1">
        <v>1058280.07</v>
      </c>
      <c r="O567" s="1" t="s">
        <v>3023</v>
      </c>
      <c r="P567" s="1" t="s">
        <v>3783</v>
      </c>
      <c r="Q567" s="1" t="s">
        <v>3782</v>
      </c>
      <c r="R567" s="1" t="s">
        <v>3020</v>
      </c>
      <c r="S567" s="1" t="s">
        <v>3019</v>
      </c>
      <c r="T567" s="1" t="s">
        <v>3093</v>
      </c>
      <c r="U567" s="1" t="s">
        <v>3092</v>
      </c>
      <c r="V567" s="1" t="s">
        <v>3781</v>
      </c>
      <c r="W567" s="1" t="s">
        <v>3780</v>
      </c>
      <c r="Y567" s="1">
        <v>42333.896273148152</v>
      </c>
      <c r="Z567" s="1">
        <v>44645</v>
      </c>
      <c r="AA567" s="1">
        <v>401768</v>
      </c>
      <c r="AB567" s="1">
        <v>44648.866018518522</v>
      </c>
      <c r="AC567" s="1" t="s">
        <v>3779</v>
      </c>
      <c r="AD567" s="1" t="s">
        <v>3056</v>
      </c>
      <c r="AE567" s="1">
        <v>4412</v>
      </c>
      <c r="AF567" s="1">
        <v>0</v>
      </c>
      <c r="AG567" s="1" t="s">
        <v>3088</v>
      </c>
      <c r="AH567" s="1" t="s">
        <v>3086</v>
      </c>
      <c r="AI567" s="1" t="s">
        <v>3087</v>
      </c>
      <c r="AJ567" s="1" t="s">
        <v>3086</v>
      </c>
      <c r="AK567" s="1" t="s">
        <v>3010</v>
      </c>
      <c r="AL567" s="1" t="s">
        <v>3009</v>
      </c>
      <c r="AM567" s="1" t="s">
        <v>3085</v>
      </c>
      <c r="AS567" s="1" t="s">
        <v>3006</v>
      </c>
      <c r="AT567" s="1" t="s">
        <v>1020</v>
      </c>
      <c r="AX567" s="1" t="s">
        <v>3778</v>
      </c>
      <c r="AY567" s="1" t="s">
        <v>2995</v>
      </c>
      <c r="AZ567" s="1" t="s">
        <v>3005</v>
      </c>
      <c r="BA567" s="1">
        <v>600335.27399626002</v>
      </c>
      <c r="BB567" s="1">
        <v>5464111.3760130899</v>
      </c>
      <c r="BC567" s="1">
        <v>10</v>
      </c>
      <c r="BG567" s="1">
        <v>42665</v>
      </c>
      <c r="BN567" s="1" t="s">
        <v>3004</v>
      </c>
      <c r="BO567" s="1" t="s">
        <v>3578</v>
      </c>
      <c r="BP567" s="1" t="s">
        <v>3737</v>
      </c>
      <c r="BQ567" s="1" t="s">
        <v>3748</v>
      </c>
      <c r="BR567" s="1" t="s">
        <v>3081</v>
      </c>
      <c r="BS567" s="1" t="s">
        <v>3769</v>
      </c>
      <c r="BT567" s="1" t="s">
        <v>3768</v>
      </c>
      <c r="BV567" s="1" t="s">
        <v>2997</v>
      </c>
      <c r="BW567" s="1" t="s">
        <v>1020</v>
      </c>
      <c r="BX567" s="1" t="s">
        <v>3194</v>
      </c>
      <c r="BY567" s="1" t="s">
        <v>2995</v>
      </c>
      <c r="CB567" s="1" t="s">
        <v>3193</v>
      </c>
      <c r="CC567" s="1" t="s">
        <v>3192</v>
      </c>
      <c r="CD567" s="1" t="s">
        <v>3035</v>
      </c>
      <c r="CO567" s="1" t="s">
        <v>3065</v>
      </c>
      <c r="CP567" s="1" t="s">
        <v>3777</v>
      </c>
      <c r="CW567" s="1" t="s">
        <v>3776</v>
      </c>
      <c r="CX567" s="1" t="s">
        <v>3775</v>
      </c>
      <c r="CY567" s="1" t="s">
        <v>3655</v>
      </c>
      <c r="CZ567" s="1" t="s">
        <v>3609</v>
      </c>
    </row>
    <row r="568" spans="1:104" x14ac:dyDescent="0.2">
      <c r="A568" s="1">
        <f t="shared" si="39"/>
        <v>1058741.75</v>
      </c>
      <c r="C568" s="1" t="str">
        <f t="shared" si="40"/>
        <v>WD</v>
      </c>
      <c r="D568" s="12">
        <f>INDEX(families!$A:$A,MATCH(E568,families!$B:$B,0))</f>
        <v>39</v>
      </c>
      <c r="E568" s="2" t="str">
        <f t="shared" si="41"/>
        <v>WD</v>
      </c>
      <c r="F568" s="1" t="str">
        <f>IF(_xlfn.SINGLE('~10 Other Crossings'!TypeCL)="WC","",_xlfn.CONCAT(UPPER(_xlfn.SINGLE(Description)),IF(ISBLANK(_xlfn.SINGLE(CrossingIdentifierDescription)),""," ["&amp;_xlfn.SINGLE(CrossingIdentifierDescription)&amp;"]")," (",_xlfn.SINGLE(PXID),")"))</f>
        <v>PRIVATE UG IRRIGATION PIPE [BURIED PIPE] (P5447.0)</v>
      </c>
      <c r="G56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568" s="1" t="s">
        <v>3774</v>
      </c>
      <c r="N568" s="1">
        <v>1058741.75</v>
      </c>
      <c r="O568" s="1" t="s">
        <v>3023</v>
      </c>
      <c r="P568" s="1" t="s">
        <v>3773</v>
      </c>
      <c r="Q568" s="1" t="s">
        <v>3772</v>
      </c>
      <c r="R568" s="1" t="s">
        <v>3020</v>
      </c>
      <c r="S568" s="1" t="s">
        <v>3019</v>
      </c>
      <c r="T568" s="1" t="s">
        <v>3093</v>
      </c>
      <c r="U568" s="1" t="s">
        <v>3017</v>
      </c>
      <c r="V568" s="1" t="s">
        <v>3771</v>
      </c>
      <c r="W568" s="1" t="s">
        <v>3176</v>
      </c>
      <c r="Y568" s="1">
        <v>44543.913472222222</v>
      </c>
      <c r="Z568" s="1">
        <v>44645</v>
      </c>
      <c r="AA568" s="1">
        <v>401768</v>
      </c>
      <c r="AB568" s="1">
        <v>44655.881249999999</v>
      </c>
      <c r="AC568" s="1" t="s">
        <v>3770</v>
      </c>
      <c r="AD568" s="1" t="s">
        <v>3013</v>
      </c>
      <c r="AE568" s="1">
        <v>5447</v>
      </c>
      <c r="AF568" s="1">
        <v>0</v>
      </c>
      <c r="AG568" s="1" t="s">
        <v>3017</v>
      </c>
      <c r="AI568" s="1" t="s">
        <v>3011</v>
      </c>
      <c r="AK568" s="1" t="s">
        <v>3010</v>
      </c>
      <c r="AL568" s="1" t="s">
        <v>3009</v>
      </c>
      <c r="AM568" s="1" t="s">
        <v>3174</v>
      </c>
      <c r="AN568" s="1" t="s">
        <v>3007</v>
      </c>
      <c r="AS568" s="1" t="s">
        <v>3006</v>
      </c>
      <c r="AT568" s="1" t="s">
        <v>3006</v>
      </c>
      <c r="AY568" s="1" t="s">
        <v>2995</v>
      </c>
      <c r="AZ568" s="1" t="s">
        <v>3005</v>
      </c>
      <c r="BA568" s="1">
        <v>600133.24999594002</v>
      </c>
      <c r="BB568" s="1">
        <v>5463696.7899847897</v>
      </c>
      <c r="BC568" s="1">
        <v>10</v>
      </c>
      <c r="BG568" s="1">
        <v>41927</v>
      </c>
      <c r="BN568" s="1" t="s">
        <v>3004</v>
      </c>
      <c r="BO568" s="1" t="s">
        <v>3578</v>
      </c>
      <c r="BP568" s="1" t="s">
        <v>3737</v>
      </c>
      <c r="BQ568" s="1" t="s">
        <v>3748</v>
      </c>
      <c r="BR568" s="1" t="s">
        <v>3223</v>
      </c>
      <c r="BS568" s="1" t="s">
        <v>3769</v>
      </c>
      <c r="BT568" s="1" t="s">
        <v>3768</v>
      </c>
      <c r="BV568" s="1" t="s">
        <v>2997</v>
      </c>
      <c r="BW568" s="1" t="s">
        <v>1503</v>
      </c>
      <c r="BX568" s="1" t="s">
        <v>2996</v>
      </c>
      <c r="BY568" s="1" t="s">
        <v>2995</v>
      </c>
      <c r="CB568" s="1" t="s">
        <v>2994</v>
      </c>
      <c r="CC568" s="1" t="s">
        <v>2993</v>
      </c>
      <c r="CD568" s="1" t="s">
        <v>2992</v>
      </c>
      <c r="CO568" s="1" t="s">
        <v>3065</v>
      </c>
      <c r="CP568" s="1" t="s">
        <v>3767</v>
      </c>
      <c r="CY568" s="1" t="s">
        <v>3655</v>
      </c>
      <c r="CZ568" s="1" t="s">
        <v>3600</v>
      </c>
    </row>
    <row r="569" spans="1:104" x14ac:dyDescent="0.2">
      <c r="A569" s="1">
        <f t="shared" si="39"/>
        <v>1058844.8700000001</v>
      </c>
      <c r="C569" s="1" t="str">
        <f t="shared" si="40"/>
        <v>OE</v>
      </c>
      <c r="D569" s="12">
        <f>INDEX(families!$A:$A,MATCH(E569,families!$B:$B,0))</f>
        <v>28</v>
      </c>
      <c r="E569" s="2" t="str">
        <f t="shared" si="41"/>
        <v>OE</v>
      </c>
      <c r="F569" s="1" t="str">
        <f>IF(_xlfn.SINGLE('~10 Other Crossings'!TypeCL)="WC","",_xlfn.CONCAT(UPPER(_xlfn.SINGLE(Description)),IF(ISBLANK(_xlfn.SINGLE(CrossingIdentifierDescription)),""," ["&amp;_xlfn.SINGLE(CrossingIdentifierDescription)&amp;"]")," (",_xlfn.SINGLE(PXID),")"))</f>
        <v>BC HYDRO O/H DISTRIBUTION [DISTRIBUTION] (U4212.2)</v>
      </c>
      <c r="G56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01-13283-M002-XH0333501 - Goalposts Required</v>
      </c>
      <c r="M569" s="1" t="s">
        <v>3766</v>
      </c>
      <c r="N569" s="1">
        <v>1058844.8700000001</v>
      </c>
      <c r="O569" s="1" t="s">
        <v>3023</v>
      </c>
      <c r="P569" s="1" t="s">
        <v>3760</v>
      </c>
      <c r="Q569" s="1" t="s">
        <v>3759</v>
      </c>
      <c r="R569" s="1" t="s">
        <v>3020</v>
      </c>
      <c r="S569" s="1" t="s">
        <v>3019</v>
      </c>
      <c r="T569" s="1" t="s">
        <v>3093</v>
      </c>
      <c r="U569" s="1" t="s">
        <v>3092</v>
      </c>
      <c r="V569" s="1" t="s">
        <v>3091</v>
      </c>
      <c r="W569" s="1" t="s">
        <v>3090</v>
      </c>
      <c r="Y569" s="1">
        <v>43731.93644675926</v>
      </c>
      <c r="Z569" s="1">
        <v>44645</v>
      </c>
      <c r="AA569" s="1">
        <v>401768</v>
      </c>
      <c r="AB569" s="1">
        <v>44648.866053240738</v>
      </c>
      <c r="AC569" s="1" t="s">
        <v>3765</v>
      </c>
      <c r="AD569" s="1" t="s">
        <v>3056</v>
      </c>
      <c r="AE569" s="1">
        <v>4212</v>
      </c>
      <c r="AF569" s="1">
        <v>2</v>
      </c>
      <c r="AG569" s="1" t="s">
        <v>3088</v>
      </c>
      <c r="AH569" s="1" t="s">
        <v>3086</v>
      </c>
      <c r="AI569" s="1" t="s">
        <v>3011</v>
      </c>
      <c r="AJ569" s="1" t="s">
        <v>3086</v>
      </c>
      <c r="AK569" s="1" t="s">
        <v>3010</v>
      </c>
      <c r="AL569" s="1" t="s">
        <v>3009</v>
      </c>
      <c r="AM569" s="1" t="s">
        <v>3085</v>
      </c>
      <c r="AS569" s="1" t="s">
        <v>3006</v>
      </c>
      <c r="AT569" s="1" t="s">
        <v>1020</v>
      </c>
      <c r="AX569" s="1" t="s">
        <v>3764</v>
      </c>
      <c r="AY569" s="1" t="s">
        <v>3083</v>
      </c>
      <c r="AZ569" s="1" t="s">
        <v>3005</v>
      </c>
      <c r="BA569" s="1">
        <v>600086.42993061</v>
      </c>
      <c r="BB569" s="1">
        <v>5463604.9160914496</v>
      </c>
      <c r="BC569" s="1">
        <v>10</v>
      </c>
      <c r="BD569" s="1" t="s">
        <v>3082</v>
      </c>
      <c r="BE569" s="1">
        <v>1060.99</v>
      </c>
      <c r="BG569" s="1">
        <v>41929</v>
      </c>
      <c r="BN569" s="1" t="s">
        <v>3004</v>
      </c>
      <c r="BO569" s="1" t="s">
        <v>3578</v>
      </c>
      <c r="BP569" s="1" t="s">
        <v>3737</v>
      </c>
      <c r="BQ569" s="1" t="s">
        <v>3748</v>
      </c>
      <c r="BR569" s="1" t="s">
        <v>3223</v>
      </c>
      <c r="BV569" s="1" t="s">
        <v>2997</v>
      </c>
      <c r="BX569" s="1" t="s">
        <v>3747</v>
      </c>
      <c r="BY569" s="1" t="s">
        <v>2995</v>
      </c>
      <c r="CB569" s="1" t="s">
        <v>3746</v>
      </c>
      <c r="CC569" s="1" t="s">
        <v>3745</v>
      </c>
      <c r="CD569" s="1" t="s">
        <v>3077</v>
      </c>
      <c r="CO569" s="1" t="s">
        <v>2991</v>
      </c>
      <c r="CP569" s="1" t="s">
        <v>3763</v>
      </c>
      <c r="CW569" s="1" t="s">
        <v>3762</v>
      </c>
      <c r="CX569" s="1" t="s">
        <v>3756</v>
      </c>
      <c r="CY569" s="1" t="s">
        <v>3655</v>
      </c>
      <c r="CZ569" s="1" t="s">
        <v>3583</v>
      </c>
    </row>
    <row r="570" spans="1:104" x14ac:dyDescent="0.2">
      <c r="A570" s="1">
        <f t="shared" si="39"/>
        <v>1058844.8700000001</v>
      </c>
      <c r="C570" s="1" t="str">
        <f t="shared" si="40"/>
        <v>OC</v>
      </c>
      <c r="D570" s="12">
        <f>INDEX(families!$A:$A,MATCH(E570,families!$B:$B,0))</f>
        <v>27</v>
      </c>
      <c r="E570" s="2" t="str">
        <f t="shared" si="41"/>
        <v>OC</v>
      </c>
      <c r="F570" s="1" t="str">
        <f>IF(_xlfn.SINGLE('~10 Other Crossings'!TypeCL)="WC","",_xlfn.CONCAT(UPPER(_xlfn.SINGLE(Description)),IF(ISBLANK(_xlfn.SINGLE(CrossingIdentifierDescription)),""," ["&amp;_xlfn.SINGLE(CrossingIdentifierDescription)&amp;"]")," (",_xlfn.SINGLE(PXID),")"))</f>
        <v>TELUS O/H COMMUNICATIONS CABLE [O/H COMMUNICATIONS CABLE] (U4582.0)</v>
      </c>
      <c r="G57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01-13283-M002-XH0333501 - Goalposts Required</v>
      </c>
      <c r="M570" s="1" t="s">
        <v>3761</v>
      </c>
      <c r="N570" s="1">
        <v>1058844.8700000001</v>
      </c>
      <c r="O570" s="1" t="s">
        <v>3023</v>
      </c>
      <c r="P570" s="1" t="s">
        <v>3760</v>
      </c>
      <c r="Q570" s="1" t="s">
        <v>3759</v>
      </c>
      <c r="R570" s="1" t="s">
        <v>3020</v>
      </c>
      <c r="S570" s="1" t="s">
        <v>3019</v>
      </c>
      <c r="T570" s="1" t="s">
        <v>3093</v>
      </c>
      <c r="U570" s="1" t="s">
        <v>3104</v>
      </c>
      <c r="V570" s="1" t="s">
        <v>3103</v>
      </c>
      <c r="W570" s="1" t="s">
        <v>3102</v>
      </c>
      <c r="Y570" s="1">
        <v>43731.93644675926</v>
      </c>
      <c r="Z570" s="1">
        <v>44645</v>
      </c>
      <c r="AA570" s="1">
        <v>401768</v>
      </c>
      <c r="AB570" s="1">
        <v>44648.866053240738</v>
      </c>
      <c r="AC570" s="1" t="s">
        <v>3758</v>
      </c>
      <c r="AD570" s="1" t="s">
        <v>3056</v>
      </c>
      <c r="AE570" s="1">
        <v>4582</v>
      </c>
      <c r="AF570" s="1">
        <v>0</v>
      </c>
      <c r="AG570" s="1" t="s">
        <v>3100</v>
      </c>
      <c r="AH570" s="1" t="s">
        <v>3086</v>
      </c>
      <c r="AI570" s="1" t="s">
        <v>3011</v>
      </c>
      <c r="AJ570" s="1" t="s">
        <v>3086</v>
      </c>
      <c r="AK570" s="1" t="s">
        <v>3010</v>
      </c>
      <c r="AL570" s="1" t="s">
        <v>3009</v>
      </c>
      <c r="AM570" s="1" t="s">
        <v>3099</v>
      </c>
      <c r="AS570" s="1" t="s">
        <v>3006</v>
      </c>
      <c r="AT570" s="1" t="s">
        <v>1020</v>
      </c>
      <c r="AY570" s="1" t="s">
        <v>3083</v>
      </c>
      <c r="AZ570" s="1" t="s">
        <v>3005</v>
      </c>
      <c r="BA570" s="1">
        <v>600086.42993061</v>
      </c>
      <c r="BB570" s="1">
        <v>5463604.9160914496</v>
      </c>
      <c r="BC570" s="1">
        <v>10</v>
      </c>
      <c r="BG570" s="1">
        <v>41929</v>
      </c>
      <c r="BN570" s="1" t="s">
        <v>3004</v>
      </c>
      <c r="BO570" s="1" t="s">
        <v>3578</v>
      </c>
      <c r="BP570" s="1" t="s">
        <v>3737</v>
      </c>
      <c r="BQ570" s="1" t="s">
        <v>3748</v>
      </c>
      <c r="BR570" s="1" t="s">
        <v>3223</v>
      </c>
      <c r="BV570" s="1" t="s">
        <v>2997</v>
      </c>
      <c r="BX570" s="1" t="s">
        <v>3747</v>
      </c>
      <c r="BY570" s="1" t="s">
        <v>2995</v>
      </c>
      <c r="CB570" s="1" t="s">
        <v>3746</v>
      </c>
      <c r="CC570" s="1" t="s">
        <v>3745</v>
      </c>
      <c r="CD570" s="1" t="s">
        <v>3077</v>
      </c>
      <c r="CO570" s="1" t="s">
        <v>2991</v>
      </c>
      <c r="CP570" s="1" t="s">
        <v>3757</v>
      </c>
      <c r="CW570" s="1" t="s">
        <v>3690</v>
      </c>
      <c r="CX570" s="1" t="s">
        <v>3756</v>
      </c>
      <c r="CY570" s="1" t="s">
        <v>3655</v>
      </c>
      <c r="CZ570" s="1" t="s">
        <v>3755</v>
      </c>
    </row>
    <row r="571" spans="1:104" x14ac:dyDescent="0.2">
      <c r="A571" s="1">
        <f t="shared" si="39"/>
        <v>1058849.6499999999</v>
      </c>
      <c r="C571" s="1" t="str">
        <f t="shared" si="40"/>
        <v>RD</v>
      </c>
      <c r="D571" s="12">
        <f>INDEX(families!$A:$A,MATCH(E571,families!$B:$B,0))</f>
        <v>31</v>
      </c>
      <c r="E571" s="2" t="str">
        <f t="shared" si="41"/>
        <v>RD</v>
      </c>
      <c r="F571" s="1" t="str">
        <f>IF(_xlfn.SINGLE('~10 Other Crossings'!TypeCL)="WC","",_xlfn.CONCAT(UPPER(_xlfn.SINGLE(Description)),IF(ISBLANK(_xlfn.SINGLE(CrossingIdentifierDescription)),""," ["&amp;_xlfn.SINGLE(CrossingIdentifierDescription)&amp;"]")," (",_xlfn.SINGLE(PXID),")"))</f>
        <v>FRANCHER ROAD [ROAD] (T4245.2)</v>
      </c>
      <c r="G57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01-13283-M002-XH0333501</v>
      </c>
      <c r="M571" s="1" t="s">
        <v>3754</v>
      </c>
      <c r="N571" s="1">
        <v>1058849.6499999999</v>
      </c>
      <c r="O571" s="1" t="s">
        <v>3023</v>
      </c>
      <c r="P571" s="1" t="s">
        <v>3753</v>
      </c>
      <c r="Q571" s="1" t="s">
        <v>3752</v>
      </c>
      <c r="R571" s="1" t="s">
        <v>3020</v>
      </c>
      <c r="S571" s="1" t="s">
        <v>3019</v>
      </c>
      <c r="T571" s="1" t="s">
        <v>3093</v>
      </c>
      <c r="U571" s="1" t="s">
        <v>3040</v>
      </c>
      <c r="V571" s="1" t="s">
        <v>3751</v>
      </c>
      <c r="W571" s="1" t="s">
        <v>3122</v>
      </c>
      <c r="Y571" s="1">
        <v>43731.931909722225</v>
      </c>
      <c r="Z571" s="1">
        <v>44645</v>
      </c>
      <c r="AA571" s="1">
        <v>401768</v>
      </c>
      <c r="AB571" s="1">
        <v>44648.866053240738</v>
      </c>
      <c r="AC571" s="1" t="s">
        <v>3750</v>
      </c>
      <c r="AD571" s="1" t="s">
        <v>3041</v>
      </c>
      <c r="AE571" s="1">
        <v>4245</v>
      </c>
      <c r="AF571" s="1">
        <v>2</v>
      </c>
      <c r="AG571" s="1" t="s">
        <v>3040</v>
      </c>
      <c r="AH571" s="1" t="s">
        <v>3119</v>
      </c>
      <c r="AI571" s="1" t="s">
        <v>3011</v>
      </c>
      <c r="AJ571" s="1" t="s">
        <v>3086</v>
      </c>
      <c r="AK571" s="1" t="s">
        <v>3039</v>
      </c>
      <c r="AL571" s="1" t="s">
        <v>3009</v>
      </c>
      <c r="AM571" s="1" t="s">
        <v>735</v>
      </c>
      <c r="AP571" s="1">
        <v>58</v>
      </c>
      <c r="AX571" s="1" t="s">
        <v>3749</v>
      </c>
      <c r="AY571" s="1" t="s">
        <v>3083</v>
      </c>
      <c r="AZ571" s="1" t="s">
        <v>3005</v>
      </c>
      <c r="BA571" s="1">
        <v>600084.25512622006</v>
      </c>
      <c r="BB571" s="1">
        <v>5463600.6590494001</v>
      </c>
      <c r="BC571" s="1">
        <v>10</v>
      </c>
      <c r="BN571" s="1" t="s">
        <v>3004</v>
      </c>
      <c r="BO571" s="1" t="s">
        <v>3578</v>
      </c>
      <c r="BP571" s="1" t="s">
        <v>3737</v>
      </c>
      <c r="BQ571" s="1" t="s">
        <v>3748</v>
      </c>
      <c r="BR571" s="1" t="s">
        <v>3223</v>
      </c>
      <c r="BV571" s="1" t="s">
        <v>2997</v>
      </c>
      <c r="BX571" s="1" t="s">
        <v>3747</v>
      </c>
      <c r="BY571" s="1" t="s">
        <v>3083</v>
      </c>
      <c r="CB571" s="1" t="s">
        <v>3746</v>
      </c>
      <c r="CC571" s="1" t="s">
        <v>3745</v>
      </c>
      <c r="CD571" s="1" t="s">
        <v>3077</v>
      </c>
      <c r="CO571" s="1" t="s">
        <v>3117</v>
      </c>
      <c r="CP571" s="1" t="s">
        <v>3744</v>
      </c>
      <c r="CY571" s="1" t="s">
        <v>3655</v>
      </c>
      <c r="CZ571" s="1" t="s">
        <v>2133</v>
      </c>
    </row>
    <row r="572" spans="1:104" x14ac:dyDescent="0.2">
      <c r="A572" s="1">
        <f t="shared" si="39"/>
        <v>1058989.68</v>
      </c>
      <c r="C572" s="1" t="str">
        <f t="shared" si="40"/>
        <v>RD</v>
      </c>
      <c r="D572" s="12">
        <f>INDEX(families!$A:$A,MATCH(E572,families!$B:$B,0))</f>
        <v>31</v>
      </c>
      <c r="E572" s="2" t="str">
        <f t="shared" si="41"/>
        <v>RD</v>
      </c>
      <c r="F572" s="1" t="str">
        <f>IF(_xlfn.SINGLE('~10 Other Crossings'!TypeCL)="WC","",_xlfn.CONCAT(UPPER(_xlfn.SINGLE(Description)),IF(ISBLANK(_xlfn.SINGLE(CrossingIdentifierDescription)),""," ["&amp;_xlfn.SINGLE(CrossingIdentifierDescription)&amp;"]")," (",_xlfn.SINGLE(PXID),")"))</f>
        <v>PRIVATE ROAD (T4963.0)</v>
      </c>
      <c r="G57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72" s="1" t="s">
        <v>3743</v>
      </c>
      <c r="N572" s="1">
        <v>1058989.68</v>
      </c>
      <c r="O572" s="1" t="s">
        <v>3023</v>
      </c>
      <c r="P572" s="1" t="s">
        <v>3742</v>
      </c>
      <c r="Q572" s="1" t="s">
        <v>3741</v>
      </c>
      <c r="R572" s="1" t="s">
        <v>3020</v>
      </c>
      <c r="S572" s="1" t="s">
        <v>3019</v>
      </c>
      <c r="T572" s="1" t="s">
        <v>3093</v>
      </c>
      <c r="U572" s="1" t="s">
        <v>3040</v>
      </c>
      <c r="V572" s="1" t="s">
        <v>3168</v>
      </c>
      <c r="W572" s="1" t="s">
        <v>3740</v>
      </c>
      <c r="Y572" s="1">
        <v>43783.847662037035</v>
      </c>
      <c r="Z572" s="1">
        <v>44645</v>
      </c>
      <c r="AA572" s="1">
        <v>401768</v>
      </c>
      <c r="AB572" s="1">
        <v>44648.866053240738</v>
      </c>
      <c r="AC572" s="1" t="s">
        <v>3739</v>
      </c>
      <c r="AD572" s="1" t="s">
        <v>3041</v>
      </c>
      <c r="AE572" s="1">
        <v>4963</v>
      </c>
      <c r="AF572" s="1">
        <v>0</v>
      </c>
      <c r="AH572" s="1" t="s">
        <v>3086</v>
      </c>
      <c r="AI572" s="1" t="s">
        <v>3011</v>
      </c>
      <c r="AJ572" s="1" t="s">
        <v>3086</v>
      </c>
      <c r="AK572" s="1" t="s">
        <v>3039</v>
      </c>
      <c r="AL572" s="1" t="s">
        <v>3009</v>
      </c>
      <c r="AM572" s="1" t="s">
        <v>735</v>
      </c>
      <c r="AS572" s="1" t="s">
        <v>3006</v>
      </c>
      <c r="AY572" s="1" t="s">
        <v>2995</v>
      </c>
      <c r="AZ572" s="1" t="s">
        <v>3005</v>
      </c>
      <c r="BA572" s="1">
        <v>600013.25483574998</v>
      </c>
      <c r="BB572" s="1">
        <v>5463480.1056458103</v>
      </c>
      <c r="BC572" s="1">
        <v>10</v>
      </c>
      <c r="BG572" s="1">
        <v>43447</v>
      </c>
      <c r="BN572" s="1" t="s">
        <v>3004</v>
      </c>
      <c r="BO572" s="1" t="s">
        <v>3578</v>
      </c>
      <c r="BP572" s="1" t="s">
        <v>3737</v>
      </c>
      <c r="BQ572" s="1" t="s">
        <v>3736</v>
      </c>
      <c r="BR572" s="1" t="s">
        <v>1616</v>
      </c>
      <c r="BS572" s="1" t="s">
        <v>3735</v>
      </c>
      <c r="BT572" s="1" t="s">
        <v>3734</v>
      </c>
      <c r="BV572" s="1" t="s">
        <v>2997</v>
      </c>
      <c r="BW572" s="1" t="s">
        <v>3002</v>
      </c>
      <c r="BX572" s="1" t="s">
        <v>3038</v>
      </c>
      <c r="BY572" s="1" t="s">
        <v>2995</v>
      </c>
      <c r="CB572" s="1" t="s">
        <v>3037</v>
      </c>
      <c r="CC572" s="1" t="s">
        <v>3036</v>
      </c>
      <c r="CD572" s="1" t="s">
        <v>3035</v>
      </c>
      <c r="CO572" s="1" t="s">
        <v>3065</v>
      </c>
      <c r="CP572" s="1" t="s">
        <v>3738</v>
      </c>
      <c r="CZ572" s="1" t="s">
        <v>2128</v>
      </c>
    </row>
    <row r="573" spans="1:104" x14ac:dyDescent="0.2">
      <c r="A573" s="1">
        <f t="shared" si="39"/>
        <v>1059252.8500000001</v>
      </c>
      <c r="C573" s="1" t="str">
        <f t="shared" si="40"/>
        <v>RD</v>
      </c>
      <c r="D573" s="12">
        <f>INDEX(families!$A:$A,MATCH(E573,families!$B:$B,0))</f>
        <v>31</v>
      </c>
      <c r="E573" s="2" t="str">
        <f t="shared" si="41"/>
        <v>RD</v>
      </c>
      <c r="F573" s="1" t="str">
        <f>IF(_xlfn.SINGLE('~10 Other Crossings'!TypeCL)="WC","",_xlfn.CONCAT(UPPER(_xlfn.SINGLE(Description)),IF(ISBLANK(_xlfn.SINGLE(CrossingIdentifierDescription)),""," ["&amp;_xlfn.SINGLE(CrossingIdentifierDescription)&amp;"]")," (",_xlfn.SINGLE(PXID),")"))</f>
        <v>ROAD (T4927.0)</v>
      </c>
      <c r="G57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73" s="1" t="s">
        <v>3733</v>
      </c>
      <c r="N573" s="1">
        <v>1059252.8500000001</v>
      </c>
      <c r="O573" s="1" t="s">
        <v>3023</v>
      </c>
      <c r="P573" s="1" t="s">
        <v>3729</v>
      </c>
      <c r="Q573" s="1" t="s">
        <v>3728</v>
      </c>
      <c r="R573" s="1" t="s">
        <v>3020</v>
      </c>
      <c r="S573" s="1" t="s">
        <v>3019</v>
      </c>
      <c r="T573" s="1" t="s">
        <v>3093</v>
      </c>
      <c r="V573" s="1" t="s">
        <v>3040</v>
      </c>
      <c r="W573" s="1" t="s">
        <v>3176</v>
      </c>
      <c r="Y573" s="1">
        <v>43565.00472222222</v>
      </c>
      <c r="Z573" s="1">
        <v>44645</v>
      </c>
      <c r="AA573" s="1">
        <v>401768</v>
      </c>
      <c r="AB573" s="1">
        <v>44648.866041666668</v>
      </c>
      <c r="AC573" s="1" t="s">
        <v>3732</v>
      </c>
      <c r="AD573" s="1" t="s">
        <v>3041</v>
      </c>
      <c r="AE573" s="1">
        <v>4927</v>
      </c>
      <c r="AF573" s="1">
        <v>0</v>
      </c>
      <c r="AI573" s="1" t="s">
        <v>3011</v>
      </c>
      <c r="AK573" s="1" t="s">
        <v>3039</v>
      </c>
      <c r="AL573" s="1" t="s">
        <v>3009</v>
      </c>
      <c r="AM573" s="1" t="s">
        <v>735</v>
      </c>
      <c r="AY573" s="1" t="s">
        <v>2995</v>
      </c>
      <c r="AZ573" s="1" t="s">
        <v>3005</v>
      </c>
      <c r="BA573" s="1">
        <v>599832.00342792005</v>
      </c>
      <c r="BB573" s="1">
        <v>5463290.7645572303</v>
      </c>
      <c r="BC573" s="1">
        <v>10</v>
      </c>
      <c r="BN573" s="1" t="s">
        <v>3004</v>
      </c>
      <c r="BO573" s="1" t="s">
        <v>3578</v>
      </c>
      <c r="BP573" s="1" t="s">
        <v>3261</v>
      </c>
      <c r="BQ573" s="1" t="s">
        <v>3680</v>
      </c>
      <c r="BR573" s="1" t="s">
        <v>3081</v>
      </c>
      <c r="BS573" s="1" t="s">
        <v>3726</v>
      </c>
      <c r="BV573" s="1" t="s">
        <v>2997</v>
      </c>
      <c r="BW573" s="1" t="s">
        <v>3002</v>
      </c>
      <c r="BX573" s="1" t="s">
        <v>3038</v>
      </c>
      <c r="BY573" s="1" t="s">
        <v>2995</v>
      </c>
      <c r="CB573" s="1" t="s">
        <v>3037</v>
      </c>
      <c r="CC573" s="1" t="s">
        <v>3036</v>
      </c>
      <c r="CD573" s="1" t="s">
        <v>3035</v>
      </c>
      <c r="CO573" s="1" t="s">
        <v>3065</v>
      </c>
      <c r="CP573" s="1" t="s">
        <v>3731</v>
      </c>
      <c r="CZ573" s="1" t="s">
        <v>2122</v>
      </c>
    </row>
    <row r="574" spans="1:104" x14ac:dyDescent="0.2">
      <c r="A574" s="1">
        <f t="shared" si="39"/>
        <v>1059315.02</v>
      </c>
      <c r="C574" s="1" t="str">
        <f t="shared" si="40"/>
        <v>RD</v>
      </c>
      <c r="D574" s="12">
        <f>INDEX(families!$A:$A,MATCH(E574,families!$B:$B,0))</f>
        <v>31</v>
      </c>
      <c r="E574" s="2" t="str">
        <f t="shared" si="41"/>
        <v>RD</v>
      </c>
      <c r="F574" s="1" t="str">
        <f>IF(_xlfn.SINGLE('~10 Other Crossings'!TypeCL)="WC","",_xlfn.CONCAT(UPPER(_xlfn.SINGLE(Description)),IF(ISBLANK(_xlfn.SINGLE(CrossingIdentifierDescription)),""," ["&amp;_xlfn.SINGLE(CrossingIdentifierDescription)&amp;"]")," (",_xlfn.SINGLE(PXID),")"))</f>
        <v>ROAD (T4928.0)</v>
      </c>
      <c r="G57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74" s="1" t="s">
        <v>3730</v>
      </c>
      <c r="N574" s="1">
        <v>1059315.02</v>
      </c>
      <c r="O574" s="1" t="s">
        <v>3023</v>
      </c>
      <c r="P574" s="1" t="s">
        <v>3729</v>
      </c>
      <c r="Q574" s="1" t="s">
        <v>3728</v>
      </c>
      <c r="R574" s="1" t="s">
        <v>3020</v>
      </c>
      <c r="S574" s="1" t="s">
        <v>3019</v>
      </c>
      <c r="T574" s="1" t="s">
        <v>3093</v>
      </c>
      <c r="V574" s="1" t="s">
        <v>3040</v>
      </c>
      <c r="W574" s="1" t="s">
        <v>3176</v>
      </c>
      <c r="Y574" s="1">
        <v>43565.00476851852</v>
      </c>
      <c r="Z574" s="1">
        <v>44645</v>
      </c>
      <c r="AA574" s="1">
        <v>401768</v>
      </c>
      <c r="AB574" s="1">
        <v>44648.866041666668</v>
      </c>
      <c r="AC574" s="1" t="s">
        <v>3727</v>
      </c>
      <c r="AD574" s="1" t="s">
        <v>3041</v>
      </c>
      <c r="AE574" s="1">
        <v>4928</v>
      </c>
      <c r="AF574" s="1">
        <v>0</v>
      </c>
      <c r="AI574" s="1" t="s">
        <v>3011</v>
      </c>
      <c r="AK574" s="1" t="s">
        <v>3039</v>
      </c>
      <c r="AL574" s="1" t="s">
        <v>3009</v>
      </c>
      <c r="AM574" s="1" t="s">
        <v>735</v>
      </c>
      <c r="AY574" s="1" t="s">
        <v>2995</v>
      </c>
      <c r="AZ574" s="1" t="s">
        <v>3005</v>
      </c>
      <c r="BA574" s="1">
        <v>599777.9754614</v>
      </c>
      <c r="BB574" s="1">
        <v>5463260.0199025003</v>
      </c>
      <c r="BC574" s="1">
        <v>10</v>
      </c>
      <c r="BN574" s="1" t="s">
        <v>3004</v>
      </c>
      <c r="BO574" s="1" t="s">
        <v>3578</v>
      </c>
      <c r="BP574" s="1" t="s">
        <v>3261</v>
      </c>
      <c r="BQ574" s="1" t="s">
        <v>3680</v>
      </c>
      <c r="BR574" s="1" t="s">
        <v>3081</v>
      </c>
      <c r="BS574" s="1" t="s">
        <v>3726</v>
      </c>
      <c r="BV574" s="1" t="s">
        <v>2997</v>
      </c>
      <c r="BW574" s="1" t="s">
        <v>3002</v>
      </c>
      <c r="BX574" s="1" t="s">
        <v>3038</v>
      </c>
      <c r="BY574" s="1" t="s">
        <v>2995</v>
      </c>
      <c r="CB574" s="1" t="s">
        <v>3037</v>
      </c>
      <c r="CC574" s="1" t="s">
        <v>3036</v>
      </c>
      <c r="CD574" s="1" t="s">
        <v>3035</v>
      </c>
      <c r="CO574" s="1" t="s">
        <v>3065</v>
      </c>
      <c r="CP574" s="1" t="s">
        <v>3725</v>
      </c>
      <c r="CZ574" s="1" t="s">
        <v>2119</v>
      </c>
    </row>
    <row r="575" spans="1:104" x14ac:dyDescent="0.2">
      <c r="A575" s="1">
        <f t="shared" si="39"/>
        <v>1059381</v>
      </c>
      <c r="C575" s="1" t="str">
        <f t="shared" si="40"/>
        <v>RD</v>
      </c>
      <c r="D575" s="12">
        <f>INDEX(families!$A:$A,MATCH(E575,families!$B:$B,0))</f>
        <v>31</v>
      </c>
      <c r="E575" s="2" t="str">
        <f t="shared" si="41"/>
        <v>RD</v>
      </c>
      <c r="F575" s="1" t="str">
        <f>IF(_xlfn.SINGLE('~10 Other Crossings'!TypeCL)="WC","",_xlfn.CONCAT(UPPER(_xlfn.SINGLE(Description)),IF(ISBLANK(_xlfn.SINGLE(CrossingIdentifierDescription)),""," ["&amp;_xlfn.SINGLE(CrossingIdentifierDescription)&amp;"]")," (",_xlfn.SINGLE(PXID),")"))</f>
        <v>ROAD (T4932.0)</v>
      </c>
      <c r="G57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01-13283-M002-XW0334001</v>
      </c>
      <c r="M575" s="1" t="s">
        <v>3724</v>
      </c>
      <c r="N575" s="1">
        <v>1059381</v>
      </c>
      <c r="O575" s="1" t="s">
        <v>3023</v>
      </c>
      <c r="P575" s="1" t="s">
        <v>3723</v>
      </c>
      <c r="Q575" s="1" t="s">
        <v>3722</v>
      </c>
      <c r="R575" s="1" t="s">
        <v>3020</v>
      </c>
      <c r="S575" s="1" t="s">
        <v>3019</v>
      </c>
      <c r="T575" s="1" t="s">
        <v>3093</v>
      </c>
      <c r="V575" s="1" t="s">
        <v>3040</v>
      </c>
      <c r="W575" s="1" t="s">
        <v>3176</v>
      </c>
      <c r="Y575" s="1">
        <v>43811.961446759262</v>
      </c>
      <c r="Z575" s="1">
        <v>44645</v>
      </c>
      <c r="AA575" s="1">
        <v>401768</v>
      </c>
      <c r="AB575" s="1">
        <v>44648.866053240738</v>
      </c>
      <c r="AC575" s="1" t="s">
        <v>3721</v>
      </c>
      <c r="AD575" s="1" t="s">
        <v>3041</v>
      </c>
      <c r="AE575" s="1">
        <v>4932</v>
      </c>
      <c r="AF575" s="1">
        <v>0</v>
      </c>
      <c r="AI575" s="1" t="s">
        <v>3011</v>
      </c>
      <c r="AK575" s="1" t="s">
        <v>3039</v>
      </c>
      <c r="AL575" s="1" t="s">
        <v>3009</v>
      </c>
      <c r="AM575" s="1" t="s">
        <v>735</v>
      </c>
      <c r="AY575" s="1" t="s">
        <v>3083</v>
      </c>
      <c r="AZ575" s="1" t="s">
        <v>3005</v>
      </c>
      <c r="BA575" s="1">
        <v>599720.57083773997</v>
      </c>
      <c r="BB575" s="1">
        <v>5463227.4837050997</v>
      </c>
      <c r="BC575" s="1">
        <v>10</v>
      </c>
      <c r="BN575" s="1" t="s">
        <v>3004</v>
      </c>
      <c r="BO575" s="1" t="s">
        <v>3578</v>
      </c>
      <c r="BP575" s="1" t="s">
        <v>3261</v>
      </c>
      <c r="BQ575" s="1" t="s">
        <v>3680</v>
      </c>
      <c r="BR575" s="1" t="s">
        <v>3081</v>
      </c>
      <c r="BS575" s="1" t="s">
        <v>3720</v>
      </c>
      <c r="BV575" s="1" t="s">
        <v>2997</v>
      </c>
      <c r="BX575" s="1" t="s">
        <v>3719</v>
      </c>
      <c r="BY575" s="1" t="s">
        <v>2995</v>
      </c>
      <c r="CB575" s="1" t="s">
        <v>3707</v>
      </c>
      <c r="CC575" s="1" t="s">
        <v>3718</v>
      </c>
      <c r="CD575" s="1" t="s">
        <v>3035</v>
      </c>
      <c r="CO575" s="1" t="s">
        <v>3065</v>
      </c>
      <c r="CP575" s="1" t="s">
        <v>3717</v>
      </c>
      <c r="CZ575" s="1" t="s">
        <v>2113</v>
      </c>
    </row>
    <row r="576" spans="1:104" x14ac:dyDescent="0.2">
      <c r="A576" s="1">
        <f t="shared" si="39"/>
        <v>1059430.98</v>
      </c>
      <c r="C576" s="1" t="str">
        <f t="shared" si="40"/>
        <v>UE</v>
      </c>
      <c r="D576" s="12">
        <f>INDEX(families!$A:$A,MATCH(E576,families!$B:$B,0))</f>
        <v>36</v>
      </c>
      <c r="E576" s="2" t="str">
        <f t="shared" si="41"/>
        <v>UE</v>
      </c>
      <c r="F576" s="1" t="str">
        <f>IF(_xlfn.SINGLE('~10 Other Crossings'!TypeCL)="WC","",_xlfn.CONCAT(UPPER(_xlfn.SINGLE(Description)),IF(ISBLANK(_xlfn.SINGLE(CrossingIdentifierDescription)),""," ["&amp;_xlfn.SINGLE(CrossingIdentifierDescription)&amp;"]")," (",_xlfn.SINGLE(PXID),")"))</f>
        <v>PRIVATE POWER CABLE (U7033.0)</v>
      </c>
      <c r="G57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01-13283-M002-XW0334001</v>
      </c>
      <c r="M576" s="1" t="s">
        <v>3716</v>
      </c>
      <c r="N576" s="1">
        <v>1059430.98</v>
      </c>
      <c r="O576" s="1" t="s">
        <v>3023</v>
      </c>
      <c r="P576" s="1" t="s">
        <v>3715</v>
      </c>
      <c r="Q576" s="1" t="s">
        <v>3714</v>
      </c>
      <c r="R576" s="1" t="s">
        <v>3019</v>
      </c>
      <c r="S576" s="1" t="s">
        <v>3019</v>
      </c>
      <c r="T576" s="1" t="s">
        <v>3093</v>
      </c>
      <c r="U576" s="1" t="s">
        <v>3713</v>
      </c>
      <c r="V576" s="1" t="s">
        <v>3712</v>
      </c>
      <c r="W576" s="1" t="s">
        <v>3176</v>
      </c>
      <c r="Y576" s="1">
        <v>44026.829745370371</v>
      </c>
      <c r="Z576" s="1">
        <v>44645</v>
      </c>
      <c r="AA576" s="1">
        <v>401768</v>
      </c>
      <c r="AB576" s="1">
        <v>44648.866064814814</v>
      </c>
      <c r="AC576" s="1" t="s">
        <v>3711</v>
      </c>
      <c r="AD576" s="1" t="s">
        <v>3056</v>
      </c>
      <c r="AE576" s="1">
        <v>7033</v>
      </c>
      <c r="AF576" s="1">
        <v>0</v>
      </c>
      <c r="AI576" s="1" t="s">
        <v>3011</v>
      </c>
      <c r="AK576" s="1" t="s">
        <v>3010</v>
      </c>
      <c r="AL576" s="1" t="s">
        <v>3009</v>
      </c>
      <c r="AM576" s="1" t="s">
        <v>3054</v>
      </c>
      <c r="AN576" s="1" t="s">
        <v>3007</v>
      </c>
      <c r="AT576" s="1" t="s">
        <v>3006</v>
      </c>
      <c r="AX576" s="1" t="s">
        <v>3710</v>
      </c>
      <c r="AY576" s="1" t="s">
        <v>3083</v>
      </c>
      <c r="AZ576" s="1" t="s">
        <v>3005</v>
      </c>
      <c r="BA576" s="1">
        <v>599677.10800000001</v>
      </c>
      <c r="BB576" s="1">
        <v>5463202.8030000003</v>
      </c>
      <c r="BC576" s="1">
        <v>10</v>
      </c>
      <c r="BN576" s="1" t="s">
        <v>3004</v>
      </c>
      <c r="BO576" s="1" t="s">
        <v>3578</v>
      </c>
      <c r="BP576" s="1" t="s">
        <v>3261</v>
      </c>
      <c r="BQ576" s="1" t="s">
        <v>3680</v>
      </c>
      <c r="BR576" s="1" t="s">
        <v>3081</v>
      </c>
      <c r="BS576" s="1" t="s">
        <v>3709</v>
      </c>
      <c r="BT576" s="1" t="s">
        <v>3708</v>
      </c>
      <c r="BV576" s="1" t="s">
        <v>2997</v>
      </c>
      <c r="CB576" s="1" t="s">
        <v>3707</v>
      </c>
      <c r="CD576" s="1" t="s">
        <v>3035</v>
      </c>
      <c r="CO576" s="1" t="s">
        <v>3065</v>
      </c>
      <c r="CP576" s="1" t="s">
        <v>3706</v>
      </c>
      <c r="CZ576" s="1" t="s">
        <v>2110</v>
      </c>
    </row>
    <row r="577" spans="1:104" x14ac:dyDescent="0.2">
      <c r="A577" s="1">
        <f t="shared" si="39"/>
        <v>1060013.97</v>
      </c>
      <c r="C577" s="1" t="str">
        <f t="shared" si="40"/>
        <v>RD</v>
      </c>
      <c r="D577" s="12">
        <f>INDEX(families!$A:$A,MATCH(E577,families!$B:$B,0))</f>
        <v>31</v>
      </c>
      <c r="E577" s="2" t="str">
        <f t="shared" si="41"/>
        <v>RD</v>
      </c>
      <c r="F577" s="1" t="str">
        <f>IF(_xlfn.SINGLE('~10 Other Crossings'!TypeCL)="WC","",_xlfn.CONCAT(UPPER(_xlfn.SINGLE(Description)),IF(ISBLANK(_xlfn.SINGLE(CrossingIdentifierDescription)),""," ["&amp;_xlfn.SINGLE(CrossingIdentifierDescription)&amp;"]")," (",_xlfn.SINGLE(PXID),")"))</f>
        <v>LAIDLAW RD [LKI Segment: 540] (T4141.0)</v>
      </c>
      <c r="G57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01-13283-M002-XH0335001</v>
      </c>
      <c r="M577" s="1" t="s">
        <v>3705</v>
      </c>
      <c r="N577" s="1">
        <v>1060013.97</v>
      </c>
      <c r="O577" s="1" t="s">
        <v>3023</v>
      </c>
      <c r="P577" s="1" t="s">
        <v>3136</v>
      </c>
      <c r="Q577" s="1" t="s">
        <v>3704</v>
      </c>
      <c r="R577" s="1" t="s">
        <v>3020</v>
      </c>
      <c r="S577" s="1" t="s">
        <v>3019</v>
      </c>
      <c r="T577" s="1" t="s">
        <v>3093</v>
      </c>
      <c r="U577" s="1" t="s">
        <v>3040</v>
      </c>
      <c r="V577" s="1" t="s">
        <v>3703</v>
      </c>
      <c r="W577" s="1" t="s">
        <v>3122</v>
      </c>
      <c r="Y577" s="1">
        <v>43588.989733796298</v>
      </c>
      <c r="Z577" s="1">
        <v>44645</v>
      </c>
      <c r="AA577" s="1">
        <v>401768</v>
      </c>
      <c r="AB577" s="1">
        <v>44648.866041666668</v>
      </c>
      <c r="AC577" s="1" t="s">
        <v>3702</v>
      </c>
      <c r="AD577" s="1" t="s">
        <v>3041</v>
      </c>
      <c r="AE577" s="1">
        <v>4141</v>
      </c>
      <c r="AF577" s="1">
        <v>0</v>
      </c>
      <c r="AG577" s="1" t="s">
        <v>3120</v>
      </c>
      <c r="AH577" s="1" t="s">
        <v>3133</v>
      </c>
      <c r="AI577" s="1" t="s">
        <v>3087</v>
      </c>
      <c r="AJ577" s="1" t="s">
        <v>3086</v>
      </c>
      <c r="AK577" s="1" t="s">
        <v>3039</v>
      </c>
      <c r="AL577" s="1" t="s">
        <v>3009</v>
      </c>
      <c r="AM577" s="1" t="s">
        <v>735</v>
      </c>
      <c r="AP577" s="1">
        <v>74</v>
      </c>
      <c r="AX577" s="1" t="s">
        <v>3701</v>
      </c>
      <c r="AY577" s="1" t="s">
        <v>3083</v>
      </c>
      <c r="AZ577" s="1" t="s">
        <v>3005</v>
      </c>
      <c r="BA577" s="1">
        <v>599279.66999335005</v>
      </c>
      <c r="BB577" s="1">
        <v>5462800.2100216597</v>
      </c>
      <c r="BC577" s="1">
        <v>10</v>
      </c>
      <c r="BD577" s="1" t="s">
        <v>3588</v>
      </c>
      <c r="BE577" s="1">
        <v>1062.1500000000001</v>
      </c>
      <c r="BG577" s="1">
        <v>41934</v>
      </c>
      <c r="BN577" s="1" t="s">
        <v>3004</v>
      </c>
      <c r="BO577" s="1" t="s">
        <v>3578</v>
      </c>
      <c r="BP577" s="1" t="s">
        <v>3261</v>
      </c>
      <c r="BQ577" s="1" t="s">
        <v>3680</v>
      </c>
      <c r="BR577" s="1" t="s">
        <v>3223</v>
      </c>
      <c r="BV577" s="1" t="s">
        <v>2997</v>
      </c>
      <c r="BX577" s="1" t="s">
        <v>3679</v>
      </c>
      <c r="BY577" s="1" t="s">
        <v>3083</v>
      </c>
      <c r="CB577" s="1" t="s">
        <v>3678</v>
      </c>
      <c r="CC577" s="1" t="s">
        <v>3677</v>
      </c>
      <c r="CD577" s="1" t="s">
        <v>3035</v>
      </c>
      <c r="CO577" s="1" t="s">
        <v>3117</v>
      </c>
      <c r="CP577" s="1" t="s">
        <v>3700</v>
      </c>
      <c r="CY577" s="1" t="s">
        <v>3655</v>
      </c>
      <c r="CZ577" s="1" t="s">
        <v>2107</v>
      </c>
    </row>
    <row r="578" spans="1:104" x14ac:dyDescent="0.2">
      <c r="A578" s="1">
        <f t="shared" si="39"/>
        <v>1060030.94</v>
      </c>
      <c r="C578" s="1" t="str">
        <f t="shared" si="40"/>
        <v>OC</v>
      </c>
      <c r="D578" s="12">
        <f>INDEX(families!$A:$A,MATCH(E578,families!$B:$B,0))</f>
        <v>27</v>
      </c>
      <c r="E578" s="2" t="str">
        <f t="shared" si="41"/>
        <v>OC</v>
      </c>
      <c r="F578" s="1" t="str">
        <f>IF(_xlfn.SINGLE('~10 Other Crossings'!TypeCL)="WC","",_xlfn.CONCAT(UPPER(_xlfn.SINGLE(Description)),IF(ISBLANK(_xlfn.SINGLE(CrossingIdentifierDescription)),""," ["&amp;_xlfn.SINGLE(CrossingIdentifierDescription)&amp;"]")," (",_xlfn.SINGLE(PXID),")"))</f>
        <v>SHAW O/H COMMUNICATIONS CABLE [O/H COMMUNICATIONS CABLE] (U7361.0)</v>
      </c>
      <c r="G57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01-13283-M002-XH0335001 - Goalposts Required</v>
      </c>
      <c r="M578" s="1" t="s">
        <v>3699</v>
      </c>
      <c r="N578" s="1">
        <v>1060030.94</v>
      </c>
      <c r="O578" s="1" t="s">
        <v>3023</v>
      </c>
      <c r="R578" s="1" t="s">
        <v>3019</v>
      </c>
      <c r="S578" s="1" t="s">
        <v>3019</v>
      </c>
      <c r="T578" s="1" t="s">
        <v>3093</v>
      </c>
      <c r="U578" s="1" t="s">
        <v>3104</v>
      </c>
      <c r="V578" s="1" t="s">
        <v>3698</v>
      </c>
      <c r="W578" s="1" t="s">
        <v>3111</v>
      </c>
      <c r="Y578" s="1">
        <v>44379.747569444444</v>
      </c>
      <c r="Z578" s="1">
        <v>44645</v>
      </c>
      <c r="AA578" s="1">
        <v>401768</v>
      </c>
      <c r="AB578" s="1">
        <v>44648.866087962961</v>
      </c>
      <c r="AC578" s="1" t="s">
        <v>3697</v>
      </c>
      <c r="AD578" s="1" t="s">
        <v>3056</v>
      </c>
      <c r="AE578" s="1">
        <v>7361</v>
      </c>
      <c r="AF578" s="1">
        <v>0</v>
      </c>
      <c r="AG578" s="1" t="s">
        <v>3100</v>
      </c>
      <c r="AI578" s="1" t="s">
        <v>3011</v>
      </c>
      <c r="AJ578" s="1" t="s">
        <v>3086</v>
      </c>
      <c r="AK578" s="1" t="s">
        <v>3010</v>
      </c>
      <c r="AL578" s="1" t="s">
        <v>3009</v>
      </c>
      <c r="AM578" s="1" t="s">
        <v>3099</v>
      </c>
      <c r="AS578" s="1" t="s">
        <v>3006</v>
      </c>
      <c r="AT578" s="1" t="s">
        <v>1020</v>
      </c>
      <c r="AY578" s="1" t="s">
        <v>3083</v>
      </c>
      <c r="AZ578" s="1" t="s">
        <v>3005</v>
      </c>
      <c r="BA578" s="1">
        <v>599272.57999999996</v>
      </c>
      <c r="BB578" s="1">
        <v>5462784.79</v>
      </c>
      <c r="BC578" s="1">
        <v>10</v>
      </c>
      <c r="BN578" s="1" t="s">
        <v>3004</v>
      </c>
      <c r="BO578" s="1" t="s">
        <v>3578</v>
      </c>
      <c r="BP578" s="1" t="s">
        <v>3261</v>
      </c>
      <c r="BQ578" s="1" t="s">
        <v>3680</v>
      </c>
      <c r="BR578" s="1" t="s">
        <v>3223</v>
      </c>
      <c r="BV578" s="1" t="s">
        <v>2997</v>
      </c>
      <c r="BX578" s="1" t="s">
        <v>3679</v>
      </c>
      <c r="BY578" s="1" t="s">
        <v>2995</v>
      </c>
      <c r="CB578" s="1" t="s">
        <v>3678</v>
      </c>
      <c r="CC578" s="1" t="s">
        <v>3677</v>
      </c>
      <c r="CD578" s="1" t="s">
        <v>3035</v>
      </c>
      <c r="CO578" s="1" t="s">
        <v>3318</v>
      </c>
      <c r="CP578" s="1" t="s">
        <v>3696</v>
      </c>
      <c r="CZ578" s="1" t="s">
        <v>2104</v>
      </c>
    </row>
    <row r="579" spans="1:104" x14ac:dyDescent="0.2">
      <c r="A579" s="1">
        <f t="shared" si="39"/>
        <v>1060030.94</v>
      </c>
      <c r="C579" s="1" t="str">
        <f t="shared" si="40"/>
        <v>OC</v>
      </c>
      <c r="D579" s="12">
        <f>INDEX(families!$A:$A,MATCH(E579,families!$B:$B,0))</f>
        <v>27</v>
      </c>
      <c r="E579" s="2" t="str">
        <f t="shared" si="41"/>
        <v>OC</v>
      </c>
      <c r="F579" s="1" t="str">
        <f>IF(_xlfn.SINGLE('~10 Other Crossings'!TypeCL)="WC","",_xlfn.CONCAT(UPPER(_xlfn.SINGLE(Description)),IF(ISBLANK(_xlfn.SINGLE(CrossingIdentifierDescription)),""," ["&amp;_xlfn.SINGLE(CrossingIdentifierDescription)&amp;"]")," (",_xlfn.SINGLE(PXID),")"))</f>
        <v>TELUS O/H COMMUNICATIONS CABLE [O/H COMMUNICATIONS CABLE] (U5477.0)</v>
      </c>
      <c r="G57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01-13283-M002-XH0335001 - Goalposts Required</v>
      </c>
      <c r="M579" s="1" t="s">
        <v>3695</v>
      </c>
      <c r="N579" s="1">
        <v>1060030.94</v>
      </c>
      <c r="O579" s="1" t="s">
        <v>3023</v>
      </c>
      <c r="P579" s="1" t="s">
        <v>3694</v>
      </c>
      <c r="Q579" s="1" t="s">
        <v>3693</v>
      </c>
      <c r="R579" s="1" t="s">
        <v>3019</v>
      </c>
      <c r="S579" s="1" t="s">
        <v>3019</v>
      </c>
      <c r="T579" s="1" t="s">
        <v>3093</v>
      </c>
      <c r="U579" s="1" t="s">
        <v>3104</v>
      </c>
      <c r="V579" s="1" t="s">
        <v>3103</v>
      </c>
      <c r="W579" s="1" t="s">
        <v>3102</v>
      </c>
      <c r="Y579" s="1">
        <v>44375.694537037038</v>
      </c>
      <c r="Z579" s="1">
        <v>44645</v>
      </c>
      <c r="AA579" s="1">
        <v>401768</v>
      </c>
      <c r="AB579" s="1">
        <v>44648.866087962961</v>
      </c>
      <c r="AC579" s="1" t="s">
        <v>3692</v>
      </c>
      <c r="AD579" s="1" t="s">
        <v>3056</v>
      </c>
      <c r="AE579" s="1">
        <v>5477</v>
      </c>
      <c r="AF579" s="1">
        <v>0</v>
      </c>
      <c r="AG579" s="1" t="s">
        <v>3100</v>
      </c>
      <c r="AH579" s="1" t="s">
        <v>3086</v>
      </c>
      <c r="AI579" s="1" t="s">
        <v>3011</v>
      </c>
      <c r="AJ579" s="1" t="s">
        <v>3086</v>
      </c>
      <c r="AK579" s="1" t="s">
        <v>3010</v>
      </c>
      <c r="AL579" s="1" t="s">
        <v>3009</v>
      </c>
      <c r="AM579" s="1" t="s">
        <v>3099</v>
      </c>
      <c r="AS579" s="1" t="s">
        <v>3006</v>
      </c>
      <c r="AT579" s="1" t="s">
        <v>1020</v>
      </c>
      <c r="AY579" s="1" t="s">
        <v>3083</v>
      </c>
      <c r="AZ579" s="1" t="s">
        <v>3005</v>
      </c>
      <c r="BA579" s="1">
        <v>599272.57997368998</v>
      </c>
      <c r="BB579" s="1">
        <v>5462784.7900038203</v>
      </c>
      <c r="BC579" s="1">
        <v>10</v>
      </c>
      <c r="BG579" s="1">
        <v>41929</v>
      </c>
      <c r="BN579" s="1" t="s">
        <v>3004</v>
      </c>
      <c r="BO579" s="1" t="s">
        <v>3578</v>
      </c>
      <c r="BP579" s="1" t="s">
        <v>3261</v>
      </c>
      <c r="BQ579" s="1" t="s">
        <v>3680</v>
      </c>
      <c r="BR579" s="1" t="s">
        <v>3223</v>
      </c>
      <c r="BV579" s="1" t="s">
        <v>2997</v>
      </c>
      <c r="BX579" s="1" t="s">
        <v>3679</v>
      </c>
      <c r="BY579" s="1" t="s">
        <v>2995</v>
      </c>
      <c r="CB579" s="1" t="s">
        <v>3678</v>
      </c>
      <c r="CC579" s="1" t="s">
        <v>3677</v>
      </c>
      <c r="CD579" s="1" t="s">
        <v>3035</v>
      </c>
      <c r="CO579" s="1" t="s">
        <v>3318</v>
      </c>
      <c r="CP579" s="1" t="s">
        <v>3691</v>
      </c>
      <c r="CW579" s="1" t="s">
        <v>3690</v>
      </c>
      <c r="CX579" s="1" t="s">
        <v>3689</v>
      </c>
      <c r="CZ579" s="1" t="s">
        <v>2101</v>
      </c>
    </row>
    <row r="580" spans="1:104" x14ac:dyDescent="0.2">
      <c r="A580" s="1">
        <f t="shared" si="39"/>
        <v>1060030.94</v>
      </c>
      <c r="C580" s="1" t="str">
        <f t="shared" si="40"/>
        <v>OE</v>
      </c>
      <c r="D580" s="12">
        <f>INDEX(families!$A:$A,MATCH(E580,families!$B:$B,0))</f>
        <v>28</v>
      </c>
      <c r="E580" s="2" t="str">
        <f t="shared" si="41"/>
        <v>OE</v>
      </c>
      <c r="F580" s="1" t="str">
        <f>IF(_xlfn.SINGLE('~10 Other Crossings'!TypeCL)="WC","",_xlfn.CONCAT(UPPER(_xlfn.SINGLE(Description)),IF(ISBLANK(_xlfn.SINGLE(CrossingIdentifierDescription)),""," ["&amp;_xlfn.SINGLE(CrossingIdentifierDescription)&amp;"]")," (",_xlfn.SINGLE(PXID),")"))</f>
        <v>BC HYDRO O/H DISTRIBUTION [DISTRIBUTION] (U4564.0)</v>
      </c>
      <c r="G58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01-13283-M002-XH0335001 - Goalposts Required</v>
      </c>
      <c r="M580" s="1" t="s">
        <v>3688</v>
      </c>
      <c r="N580" s="1">
        <v>1060030.94</v>
      </c>
      <c r="O580" s="1" t="s">
        <v>3023</v>
      </c>
      <c r="P580" s="1" t="s">
        <v>3687</v>
      </c>
      <c r="Q580" s="1" t="s">
        <v>3686</v>
      </c>
      <c r="R580" s="1" t="s">
        <v>3019</v>
      </c>
      <c r="S580" s="1" t="s">
        <v>3019</v>
      </c>
      <c r="T580" s="1" t="s">
        <v>3093</v>
      </c>
      <c r="U580" s="1" t="s">
        <v>3092</v>
      </c>
      <c r="V580" s="1" t="s">
        <v>3091</v>
      </c>
      <c r="W580" s="1" t="s">
        <v>3090</v>
      </c>
      <c r="Y580" s="1">
        <v>44376.777430555558</v>
      </c>
      <c r="Z580" s="1">
        <v>44645</v>
      </c>
      <c r="AA580" s="1">
        <v>401768</v>
      </c>
      <c r="AB580" s="1">
        <v>44648.866087962961</v>
      </c>
      <c r="AC580" s="1" t="s">
        <v>3685</v>
      </c>
      <c r="AD580" s="1" t="s">
        <v>3056</v>
      </c>
      <c r="AE580" s="1">
        <v>4564</v>
      </c>
      <c r="AF580" s="1">
        <v>0</v>
      </c>
      <c r="AG580" s="1" t="s">
        <v>3088</v>
      </c>
      <c r="AH580" s="1" t="s">
        <v>3086</v>
      </c>
      <c r="AI580" s="1" t="s">
        <v>3011</v>
      </c>
      <c r="AJ580" s="1" t="s">
        <v>3086</v>
      </c>
      <c r="AK580" s="1" t="s">
        <v>3010</v>
      </c>
      <c r="AL580" s="1" t="s">
        <v>3009</v>
      </c>
      <c r="AM580" s="1" t="s">
        <v>3085</v>
      </c>
      <c r="AS580" s="1" t="s">
        <v>3006</v>
      </c>
      <c r="AT580" s="1" t="s">
        <v>1020</v>
      </c>
      <c r="AY580" s="1" t="s">
        <v>3083</v>
      </c>
      <c r="AZ580" s="1" t="s">
        <v>3005</v>
      </c>
      <c r="BA580" s="1">
        <v>599272.57997368998</v>
      </c>
      <c r="BB580" s="1">
        <v>5462784.7900038203</v>
      </c>
      <c r="BC580" s="1">
        <v>10</v>
      </c>
      <c r="BN580" s="1" t="s">
        <v>3004</v>
      </c>
      <c r="BO580" s="1" t="s">
        <v>3578</v>
      </c>
      <c r="BP580" s="1" t="s">
        <v>3261</v>
      </c>
      <c r="BQ580" s="1" t="s">
        <v>3680</v>
      </c>
      <c r="BR580" s="1" t="s">
        <v>3223</v>
      </c>
      <c r="BV580" s="1" t="s">
        <v>2997</v>
      </c>
      <c r="BX580" s="1" t="s">
        <v>3679</v>
      </c>
      <c r="BY580" s="1" t="s">
        <v>2995</v>
      </c>
      <c r="CB580" s="1" t="s">
        <v>3678</v>
      </c>
      <c r="CC580" s="1" t="s">
        <v>3677</v>
      </c>
      <c r="CD580" s="1" t="s">
        <v>3035</v>
      </c>
      <c r="CO580" s="1" t="s">
        <v>2991</v>
      </c>
      <c r="CP580" s="1" t="s">
        <v>3684</v>
      </c>
      <c r="CX580" s="1" t="s">
        <v>3683</v>
      </c>
      <c r="CY580" s="1" t="s">
        <v>3655</v>
      </c>
      <c r="CZ580" s="1" t="s">
        <v>2098</v>
      </c>
    </row>
    <row r="581" spans="1:104" x14ac:dyDescent="0.2">
      <c r="A581" s="1">
        <f t="shared" si="39"/>
        <v>1060041.1200000001</v>
      </c>
      <c r="C581" s="1" t="str">
        <f t="shared" si="40"/>
        <v>OE</v>
      </c>
      <c r="D581" s="12">
        <f>INDEX(families!$A:$A,MATCH(E581,families!$B:$B,0))</f>
        <v>28</v>
      </c>
      <c r="E581" s="2" t="str">
        <f t="shared" si="41"/>
        <v>OE</v>
      </c>
      <c r="F581" s="1" t="str">
        <f>IF(_xlfn.SINGLE('~10 Other Crossings'!TypeCL)="WC","",_xlfn.CONCAT(UPPER(_xlfn.SINGLE(Description)),IF(ISBLANK(_xlfn.SINGLE(CrossingIdentifierDescription)),""," ["&amp;_xlfn.SINGLE(CrossingIdentifierDescription)&amp;"]")," (",_xlfn.SINGLE(PXID),")"))</f>
        <v>BC HYDRO O/H DISTRIBUTION [DISTRIBUTION] (U7362.0)</v>
      </c>
      <c r="G58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01-13283-M002-XH0335001 - Goalposts Required</v>
      </c>
      <c r="M581" s="1" t="s">
        <v>3682</v>
      </c>
      <c r="N581" s="1">
        <v>1060041.1200000001</v>
      </c>
      <c r="O581" s="1" t="s">
        <v>3023</v>
      </c>
      <c r="R581" s="1" t="s">
        <v>3019</v>
      </c>
      <c r="S581" s="1" t="s">
        <v>3019</v>
      </c>
      <c r="T581" s="1" t="s">
        <v>3093</v>
      </c>
      <c r="U581" s="1" t="s">
        <v>3092</v>
      </c>
      <c r="V581" s="1" t="s">
        <v>3091</v>
      </c>
      <c r="W581" s="1" t="s">
        <v>3090</v>
      </c>
      <c r="Y581" s="1">
        <v>44379.747569444444</v>
      </c>
      <c r="Z581" s="1">
        <v>44645</v>
      </c>
      <c r="AA581" s="1">
        <v>401768</v>
      </c>
      <c r="AB581" s="1">
        <v>44648.866087962961</v>
      </c>
      <c r="AC581" s="1" t="s">
        <v>3681</v>
      </c>
      <c r="AD581" s="1" t="s">
        <v>3056</v>
      </c>
      <c r="AE581" s="1">
        <v>7362</v>
      </c>
      <c r="AF581" s="1">
        <v>0</v>
      </c>
      <c r="AG581" s="1" t="s">
        <v>3088</v>
      </c>
      <c r="AI581" s="1" t="s">
        <v>3011</v>
      </c>
      <c r="AJ581" s="1" t="s">
        <v>3086</v>
      </c>
      <c r="AK581" s="1" t="s">
        <v>3010</v>
      </c>
      <c r="AL581" s="1" t="s">
        <v>3009</v>
      </c>
      <c r="AM581" s="1" t="s">
        <v>3085</v>
      </c>
      <c r="AS581" s="1" t="s">
        <v>3006</v>
      </c>
      <c r="AT581" s="1" t="s">
        <v>1020</v>
      </c>
      <c r="AY581" s="1" t="s">
        <v>3083</v>
      </c>
      <c r="AZ581" s="1" t="s">
        <v>3005</v>
      </c>
      <c r="BA581" s="1">
        <v>599268.32999999996</v>
      </c>
      <c r="BB581" s="1">
        <v>5462775.54</v>
      </c>
      <c r="BC581" s="1">
        <v>10</v>
      </c>
      <c r="BN581" s="1" t="s">
        <v>3004</v>
      </c>
      <c r="BO581" s="1" t="s">
        <v>3578</v>
      </c>
      <c r="BP581" s="1" t="s">
        <v>3261</v>
      </c>
      <c r="BQ581" s="1" t="s">
        <v>3680</v>
      </c>
      <c r="BR581" s="1" t="s">
        <v>3223</v>
      </c>
      <c r="BV581" s="1" t="s">
        <v>2997</v>
      </c>
      <c r="BX581" s="1" t="s">
        <v>3679</v>
      </c>
      <c r="BY581" s="1" t="s">
        <v>2995</v>
      </c>
      <c r="CB581" s="1" t="s">
        <v>3678</v>
      </c>
      <c r="CC581" s="1" t="s">
        <v>3677</v>
      </c>
      <c r="CD581" s="1" t="s">
        <v>3035</v>
      </c>
      <c r="CO581" s="1" t="s">
        <v>3318</v>
      </c>
      <c r="CP581" s="1" t="s">
        <v>3676</v>
      </c>
      <c r="CZ581" s="1" t="s">
        <v>2096</v>
      </c>
    </row>
    <row r="582" spans="1:104" x14ac:dyDescent="0.2">
      <c r="A582" s="1">
        <f t="shared" si="39"/>
        <v>1061262</v>
      </c>
      <c r="C582" s="1" t="str">
        <f t="shared" si="40"/>
        <v>OL</v>
      </c>
      <c r="D582" s="12">
        <f>INDEX(families!$A:$A,MATCH(E582,families!$B:$B,0))</f>
        <v>30</v>
      </c>
      <c r="E582" s="2" t="str">
        <f t="shared" si="41"/>
        <v>OL</v>
      </c>
      <c r="F582" s="1" t="str">
        <f>IF(_xlfn.SINGLE('~10 Other Crossings'!TypeCL)="WC","",_xlfn.CONCAT(UPPER(_xlfn.SINGLE(Description)),IF(ISBLANK(_xlfn.SINGLE(CrossingIdentifierDescription)),""," ["&amp;_xlfn.SINGLE(CrossingIdentifierDescription)&amp;"]")," (",_xlfn.SINGLE(PXID),")"))</f>
        <v>KINDERMORGAN CANADA INC. BURIED PIPE [CRUDE OIL PIPELINE] (P3612.2)</v>
      </c>
      <c r="G58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01-13283-M002-PT620001 - Open Cut.</v>
      </c>
      <c r="M582" s="1" t="s">
        <v>3674</v>
      </c>
      <c r="N582" s="1" t="s">
        <v>3673</v>
      </c>
      <c r="O582" s="1" t="s">
        <v>3023</v>
      </c>
      <c r="P582" s="1" t="s">
        <v>3672</v>
      </c>
      <c r="Q582" s="1" t="s">
        <v>3671</v>
      </c>
      <c r="R582" s="1" t="s">
        <v>3020</v>
      </c>
      <c r="S582" s="1" t="s">
        <v>3019</v>
      </c>
      <c r="T582" s="1" t="s">
        <v>3639</v>
      </c>
      <c r="U582" s="1" t="s">
        <v>3017</v>
      </c>
      <c r="V582" s="1" t="s">
        <v>3670</v>
      </c>
      <c r="W582" s="1" t="s">
        <v>3669</v>
      </c>
      <c r="Y582" s="1">
        <v>44547.836377314816</v>
      </c>
      <c r="Z582" s="1">
        <v>44645</v>
      </c>
      <c r="AA582" s="1">
        <v>401768</v>
      </c>
      <c r="AB582" s="1">
        <v>44655.881249999999</v>
      </c>
      <c r="AC582" s="1" t="s">
        <v>3668</v>
      </c>
      <c r="AD582" s="1" t="s">
        <v>3013</v>
      </c>
      <c r="AE582" s="1">
        <v>3612</v>
      </c>
      <c r="AF582" s="1">
        <v>2</v>
      </c>
      <c r="AG582" s="1" t="s">
        <v>3617</v>
      </c>
      <c r="AI582" s="1" t="s">
        <v>3011</v>
      </c>
      <c r="AJ582" s="1" t="s">
        <v>3667</v>
      </c>
      <c r="AK582" s="1" t="s">
        <v>3010</v>
      </c>
      <c r="AL582" s="1" t="s">
        <v>3009</v>
      </c>
      <c r="AM582" s="1" t="s">
        <v>3008</v>
      </c>
      <c r="AN582" s="1" t="s">
        <v>3007</v>
      </c>
      <c r="AS582" s="1" t="s">
        <v>3006</v>
      </c>
      <c r="AT582" s="1" t="s">
        <v>3006</v>
      </c>
      <c r="AY582" s="1" t="s">
        <v>2995</v>
      </c>
      <c r="AZ582" s="1" t="s">
        <v>3005</v>
      </c>
      <c r="BA582" s="1">
        <v>598479.34559489996</v>
      </c>
      <c r="BB582" s="1">
        <v>5461854.4185726801</v>
      </c>
      <c r="BC582" s="1">
        <v>10</v>
      </c>
      <c r="BG582" s="1">
        <v>42262</v>
      </c>
      <c r="BN582" s="1" t="s">
        <v>3004</v>
      </c>
      <c r="BO582" s="1" t="s">
        <v>3578</v>
      </c>
      <c r="BP582" s="1" t="s">
        <v>3261</v>
      </c>
      <c r="BQ582" s="1" t="s">
        <v>3664</v>
      </c>
      <c r="BR582" s="1" t="s">
        <v>3223</v>
      </c>
      <c r="BS582" s="1" t="s">
        <v>3644</v>
      </c>
      <c r="BT582" s="1" t="s">
        <v>3643</v>
      </c>
      <c r="BV582" s="1" t="s">
        <v>2997</v>
      </c>
      <c r="BW582" s="1" t="s">
        <v>1503</v>
      </c>
      <c r="BX582" s="1" t="s">
        <v>2996</v>
      </c>
      <c r="BY582" s="1" t="s">
        <v>2995</v>
      </c>
      <c r="BZ582" s="1" t="s">
        <v>3667</v>
      </c>
      <c r="CB582" s="1" t="s">
        <v>2994</v>
      </c>
      <c r="CC582" s="1" t="s">
        <v>2993</v>
      </c>
      <c r="CD582" s="1" t="s">
        <v>2992</v>
      </c>
      <c r="CO582" s="1" t="s">
        <v>2991</v>
      </c>
      <c r="CP582" s="1" t="s">
        <v>3666</v>
      </c>
      <c r="CX582" s="1" t="s">
        <v>3665</v>
      </c>
      <c r="CY582" s="1" t="s">
        <v>3626</v>
      </c>
      <c r="CZ582" s="1" t="s">
        <v>2077</v>
      </c>
    </row>
    <row r="583" spans="1:104" x14ac:dyDescent="0.2">
      <c r="A583" s="1">
        <f t="shared" si="39"/>
        <v>1062052</v>
      </c>
      <c r="C583" s="1" t="str">
        <f t="shared" si="40"/>
        <v>RD</v>
      </c>
      <c r="D583" s="12">
        <f>INDEX(families!$A:$A,MATCH(E583,families!$B:$B,0))</f>
        <v>31</v>
      </c>
      <c r="E583" s="2" t="str">
        <f t="shared" si="41"/>
        <v>RD</v>
      </c>
      <c r="F583" s="1" t="str">
        <f>IF(_xlfn.SINGLE('~10 Other Crossings'!TypeCL)="WC","",_xlfn.CONCAT(UPPER(_xlfn.SINGLE(Description)),IF(ISBLANK(_xlfn.SINGLE(CrossingIdentifierDescription)),""," ["&amp;_xlfn.SINGLE(CrossingIdentifierDescription)&amp;"]")," (",_xlfn.SINGLE(PXID),")"))</f>
        <v>ROAD (T4922.0)</v>
      </c>
      <c r="G58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583" s="1" t="s">
        <v>3663</v>
      </c>
      <c r="N583" s="1" t="s">
        <v>3662</v>
      </c>
      <c r="O583" s="1" t="s">
        <v>3023</v>
      </c>
      <c r="P583" s="1" t="s">
        <v>3661</v>
      </c>
      <c r="Q583" s="1" t="s">
        <v>3660</v>
      </c>
      <c r="R583" s="1" t="s">
        <v>3020</v>
      </c>
      <c r="S583" s="1" t="s">
        <v>3019</v>
      </c>
      <c r="T583" s="1" t="s">
        <v>3639</v>
      </c>
      <c r="U583" s="1" t="s">
        <v>3040</v>
      </c>
      <c r="V583" s="1" t="s">
        <v>3040</v>
      </c>
      <c r="W583" s="1" t="s">
        <v>3310</v>
      </c>
      <c r="Y583" s="1">
        <v>44551.022719907407</v>
      </c>
      <c r="Z583" s="1">
        <v>44645</v>
      </c>
      <c r="AA583" s="1">
        <v>401768</v>
      </c>
      <c r="AB583" s="1">
        <v>44648.866099537037</v>
      </c>
      <c r="AC583" s="1" t="s">
        <v>3659</v>
      </c>
      <c r="AD583" s="1" t="s">
        <v>3041</v>
      </c>
      <c r="AE583" s="1">
        <v>4922</v>
      </c>
      <c r="AF583" s="1">
        <v>0</v>
      </c>
      <c r="AI583" s="1" t="s">
        <v>3011</v>
      </c>
      <c r="AJ583" s="1" t="s">
        <v>3086</v>
      </c>
      <c r="AK583" s="1" t="s">
        <v>3039</v>
      </c>
      <c r="AL583" s="1" t="s">
        <v>3009</v>
      </c>
      <c r="AM583" s="1" t="s">
        <v>735</v>
      </c>
      <c r="AY583" s="1" t="s">
        <v>2995</v>
      </c>
      <c r="AZ583" s="1" t="s">
        <v>3005</v>
      </c>
      <c r="BA583" s="1">
        <v>597893.39379061002</v>
      </c>
      <c r="BB583" s="1">
        <v>5461367.6659744801</v>
      </c>
      <c r="BC583" s="1">
        <v>10</v>
      </c>
      <c r="BN583" s="1" t="s">
        <v>3004</v>
      </c>
      <c r="BO583" s="1" t="s">
        <v>3578</v>
      </c>
      <c r="BP583" s="1" t="s">
        <v>3261</v>
      </c>
      <c r="BQ583" s="1" t="s">
        <v>3640</v>
      </c>
      <c r="BR583" s="1" t="s">
        <v>3081</v>
      </c>
      <c r="BS583" s="1" t="s">
        <v>3658</v>
      </c>
      <c r="BT583" s="1" t="s">
        <v>3657</v>
      </c>
      <c r="BV583" s="1" t="s">
        <v>2997</v>
      </c>
      <c r="BW583" s="1" t="s">
        <v>1981</v>
      </c>
      <c r="BX583" s="1" t="s">
        <v>3306</v>
      </c>
      <c r="BY583" s="1" t="s">
        <v>2995</v>
      </c>
      <c r="CB583" s="1" t="s">
        <v>3287</v>
      </c>
      <c r="CC583" s="1" t="s">
        <v>3286</v>
      </c>
      <c r="CD583" s="1" t="s">
        <v>3050</v>
      </c>
      <c r="CO583" s="1" t="s">
        <v>3117</v>
      </c>
      <c r="CP583" s="1" t="s">
        <v>3656</v>
      </c>
      <c r="CY583" s="1" t="s">
        <v>3655</v>
      </c>
      <c r="CZ583" s="1" t="s">
        <v>3553</v>
      </c>
    </row>
    <row r="584" spans="1:104" x14ac:dyDescent="0.2">
      <c r="A584" s="1">
        <f t="shared" si="39"/>
        <v>1061500</v>
      </c>
      <c r="C584" s="1" t="str">
        <f t="shared" si="40"/>
        <v>OE</v>
      </c>
      <c r="D584" s="12">
        <f>INDEX(families!$A:$A,MATCH(E584,families!$B:$B,0))</f>
        <v>28</v>
      </c>
      <c r="E584" s="2" t="str">
        <f t="shared" si="41"/>
        <v>OE</v>
      </c>
      <c r="F584" s="1" t="str">
        <f>IF(_xlfn.SINGLE('~10 Other Crossings'!TypeCL)="WC","",_xlfn.CONCAT(UPPER(_xlfn.SINGLE(Description)),IF(ISBLANK(_xlfn.SINGLE(CrossingIdentifierDescription)),""," ["&amp;_xlfn.SINGLE(CrossingIdentifierDescription)&amp;"]")," (",_xlfn.SINGLE(PXID),")"))</f>
        <v>BC HYDRO O/H TRANSMISSION (69KV) 60L010 [TRANSMISSION] (U4229.2)</v>
      </c>
      <c r="G58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84" s="1" t="s">
        <v>3654</v>
      </c>
      <c r="N584" s="1" t="s">
        <v>3648</v>
      </c>
      <c r="O584" s="1" t="s">
        <v>3023</v>
      </c>
      <c r="P584" s="1" t="s">
        <v>3653</v>
      </c>
      <c r="Q584" s="1" t="s">
        <v>3652</v>
      </c>
      <c r="R584" s="1" t="s">
        <v>3020</v>
      </c>
      <c r="S584" s="1" t="s">
        <v>3019</v>
      </c>
      <c r="T584" s="1" t="s">
        <v>3639</v>
      </c>
      <c r="U584" s="1" t="s">
        <v>3092</v>
      </c>
      <c r="V584" s="1" t="s">
        <v>3538</v>
      </c>
      <c r="W584" s="1" t="s">
        <v>3090</v>
      </c>
      <c r="Y584" s="1">
        <v>44551.022719907407</v>
      </c>
      <c r="Z584" s="1">
        <v>44645</v>
      </c>
      <c r="AA584" s="1">
        <v>401768</v>
      </c>
      <c r="AB584" s="1">
        <v>44648.866099537037</v>
      </c>
      <c r="AC584" s="1" t="s">
        <v>3651</v>
      </c>
      <c r="AD584" s="1" t="s">
        <v>3056</v>
      </c>
      <c r="AE584" s="1">
        <v>4229</v>
      </c>
      <c r="AF584" s="1">
        <v>2</v>
      </c>
      <c r="AG584" s="1" t="s">
        <v>3277</v>
      </c>
      <c r="AI584" s="1" t="s">
        <v>3011</v>
      </c>
      <c r="AJ584" s="1" t="s">
        <v>3086</v>
      </c>
      <c r="AK584" s="1" t="s">
        <v>3010</v>
      </c>
      <c r="AL584" s="1" t="s">
        <v>3009</v>
      </c>
      <c r="AM584" s="1" t="s">
        <v>3085</v>
      </c>
      <c r="AS584" s="1" t="s">
        <v>3006</v>
      </c>
      <c r="AT584" s="1" t="s">
        <v>1020</v>
      </c>
      <c r="AY584" s="1" t="s">
        <v>2995</v>
      </c>
      <c r="AZ584" s="1" t="s">
        <v>3005</v>
      </c>
      <c r="BA584" s="1">
        <v>597655.14723303996</v>
      </c>
      <c r="BB584" s="1">
        <v>5460989.4208253799</v>
      </c>
      <c r="BC584" s="1">
        <v>10</v>
      </c>
      <c r="BG584" s="1">
        <v>42665</v>
      </c>
      <c r="BN584" s="1" t="s">
        <v>3004</v>
      </c>
      <c r="BO584" s="1" t="s">
        <v>3578</v>
      </c>
      <c r="BP584" s="1" t="s">
        <v>3261</v>
      </c>
      <c r="BQ584" s="1" t="s">
        <v>3640</v>
      </c>
      <c r="BR584" s="1" t="s">
        <v>3000</v>
      </c>
      <c r="BS584" s="1" t="s">
        <v>3644</v>
      </c>
      <c r="BT584" s="1" t="s">
        <v>3643</v>
      </c>
      <c r="BV584" s="1" t="s">
        <v>2997</v>
      </c>
      <c r="BW584" s="1" t="s">
        <v>1020</v>
      </c>
      <c r="BX584" s="1" t="s">
        <v>3194</v>
      </c>
      <c r="BY584" s="1" t="s">
        <v>2995</v>
      </c>
      <c r="CB584" s="1" t="s">
        <v>3193</v>
      </c>
      <c r="CC584" s="1" t="s">
        <v>3192</v>
      </c>
      <c r="CD584" s="1" t="s">
        <v>3035</v>
      </c>
      <c r="CO584" s="1" t="s">
        <v>2991</v>
      </c>
      <c r="CP584" s="1" t="s">
        <v>3650</v>
      </c>
      <c r="CX584" s="1" t="s">
        <v>3641</v>
      </c>
      <c r="CY584" s="1" t="s">
        <v>3626</v>
      </c>
      <c r="CZ584" s="1" t="s">
        <v>3539</v>
      </c>
    </row>
    <row r="585" spans="1:104" x14ac:dyDescent="0.2">
      <c r="A585" s="1">
        <f t="shared" si="39"/>
        <v>1061500</v>
      </c>
      <c r="C585" s="1" t="str">
        <f t="shared" si="40"/>
        <v>OE</v>
      </c>
      <c r="D585" s="12">
        <f>INDEX(families!$A:$A,MATCH(E585,families!$B:$B,0))</f>
        <v>28</v>
      </c>
      <c r="E585" s="2" t="str">
        <f t="shared" si="41"/>
        <v>OE</v>
      </c>
      <c r="F585" s="1" t="str">
        <f>IF(_xlfn.SINGLE('~10 Other Crossings'!TypeCL)="WC","",_xlfn.CONCAT(UPPER(_xlfn.SINGLE(Description)),IF(ISBLANK(_xlfn.SINGLE(CrossingIdentifierDescription)),""," ["&amp;_xlfn.SINGLE(CrossingIdentifierDescription)&amp;"]")," (",_xlfn.SINGLE(PXID),")"))</f>
        <v>BC HYDRO O/H DISTRIBUTION [DISTRIBUTION] (U5272.0)</v>
      </c>
      <c r="G58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85" s="1" t="s">
        <v>3649</v>
      </c>
      <c r="N585" s="1" t="s">
        <v>3648</v>
      </c>
      <c r="O585" s="1" t="s">
        <v>3023</v>
      </c>
      <c r="P585" s="1" t="s">
        <v>3647</v>
      </c>
      <c r="Q585" s="1" t="s">
        <v>3646</v>
      </c>
      <c r="R585" s="1" t="s">
        <v>3020</v>
      </c>
      <c r="S585" s="1" t="s">
        <v>3019</v>
      </c>
      <c r="T585" s="1" t="s">
        <v>3639</v>
      </c>
      <c r="U585" s="1" t="s">
        <v>3092</v>
      </c>
      <c r="V585" s="1" t="s">
        <v>3091</v>
      </c>
      <c r="W585" s="1" t="s">
        <v>3090</v>
      </c>
      <c r="Y585" s="1">
        <v>44551.022719907407</v>
      </c>
      <c r="Z585" s="1">
        <v>44645</v>
      </c>
      <c r="AA585" s="1">
        <v>401768</v>
      </c>
      <c r="AB585" s="1">
        <v>44648.866099537037</v>
      </c>
      <c r="AC585" s="1" t="s">
        <v>3645</v>
      </c>
      <c r="AD585" s="1" t="s">
        <v>3056</v>
      </c>
      <c r="AE585" s="1">
        <v>5272</v>
      </c>
      <c r="AF585" s="1">
        <v>0</v>
      </c>
      <c r="AG585" s="1" t="s">
        <v>3088</v>
      </c>
      <c r="AI585" s="1" t="s">
        <v>3011</v>
      </c>
      <c r="AJ585" s="1" t="s">
        <v>3086</v>
      </c>
      <c r="AK585" s="1" t="s">
        <v>3010</v>
      </c>
      <c r="AL585" s="1" t="s">
        <v>3009</v>
      </c>
      <c r="AM585" s="1" t="s">
        <v>3085</v>
      </c>
      <c r="AS585" s="1" t="s">
        <v>3006</v>
      </c>
      <c r="AT585" s="1" t="s">
        <v>1020</v>
      </c>
      <c r="AY585" s="1" t="s">
        <v>2995</v>
      </c>
      <c r="AZ585" s="1" t="s">
        <v>3005</v>
      </c>
      <c r="BA585" s="1">
        <v>597655.14723303996</v>
      </c>
      <c r="BB585" s="1">
        <v>5460989.4208253799</v>
      </c>
      <c r="BC585" s="1">
        <v>10</v>
      </c>
      <c r="BG585" s="1">
        <v>42665</v>
      </c>
      <c r="BN585" s="1" t="s">
        <v>3004</v>
      </c>
      <c r="BO585" s="1" t="s">
        <v>3578</v>
      </c>
      <c r="BP585" s="1" t="s">
        <v>3261</v>
      </c>
      <c r="BQ585" s="1" t="s">
        <v>3640</v>
      </c>
      <c r="BR585" s="1" t="s">
        <v>3000</v>
      </c>
      <c r="BS585" s="1" t="s">
        <v>3644</v>
      </c>
      <c r="BT585" s="1" t="s">
        <v>3643</v>
      </c>
      <c r="BV585" s="1" t="s">
        <v>2997</v>
      </c>
      <c r="BW585" s="1" t="s">
        <v>1020</v>
      </c>
      <c r="BX585" s="1" t="s">
        <v>3194</v>
      </c>
      <c r="BY585" s="1" t="s">
        <v>2995</v>
      </c>
      <c r="CB585" s="1" t="s">
        <v>3193</v>
      </c>
      <c r="CC585" s="1" t="s">
        <v>3192</v>
      </c>
      <c r="CD585" s="1" t="s">
        <v>3035</v>
      </c>
      <c r="CO585" s="1" t="s">
        <v>2991</v>
      </c>
      <c r="CP585" s="1" t="s">
        <v>3642</v>
      </c>
      <c r="CX585" s="1" t="s">
        <v>3641</v>
      </c>
      <c r="CY585" s="1" t="s">
        <v>3626</v>
      </c>
      <c r="CZ585" s="1" t="s">
        <v>3533</v>
      </c>
    </row>
    <row r="586" spans="1:104" x14ac:dyDescent="0.2">
      <c r="A586" s="1">
        <f t="shared" si="39"/>
        <v>1063996.3</v>
      </c>
      <c r="C586" s="1" t="str">
        <f t="shared" si="40"/>
        <v>RD</v>
      </c>
      <c r="D586" s="12">
        <f>INDEX(families!$A:$A,MATCH(E586,families!$B:$B,0))</f>
        <v>31</v>
      </c>
      <c r="E586" s="2" t="str">
        <f t="shared" si="41"/>
        <v>RD</v>
      </c>
      <c r="F586" s="1" t="str">
        <f>IF(_xlfn.SINGLE('~10 Other Crossings'!TypeCL)="WC","",_xlfn.CONCAT(UPPER(_xlfn.SINGLE(Description)),IF(ISBLANK(_xlfn.SINGLE(CrossingIdentifierDescription)),""," ["&amp;_xlfn.SINGLE(CrossingIdentifierDescription)&amp;"]")," (",_xlfn.SINGLE(PXID),")"))</f>
        <v>ROAD [ROAD] (T4162.0)</v>
      </c>
      <c r="G58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86" s="1" t="s">
        <v>3638</v>
      </c>
      <c r="N586" s="1">
        <v>1063996.3</v>
      </c>
      <c r="O586" s="1" t="s">
        <v>3023</v>
      </c>
      <c r="P586" s="1" t="s">
        <v>3637</v>
      </c>
      <c r="Q586" s="1" t="s">
        <v>3636</v>
      </c>
      <c r="R586" s="1" t="s">
        <v>3020</v>
      </c>
      <c r="S586" s="1" t="s">
        <v>3019</v>
      </c>
      <c r="T586" s="1" t="s">
        <v>3093</v>
      </c>
      <c r="U586" s="1" t="s">
        <v>3040</v>
      </c>
      <c r="V586" s="1" t="s">
        <v>3040</v>
      </c>
      <c r="W586" s="1" t="s">
        <v>3635</v>
      </c>
      <c r="Y586" s="1">
        <v>43539.939918981479</v>
      </c>
      <c r="Z586" s="1">
        <v>44645</v>
      </c>
      <c r="AA586" s="1">
        <v>401768</v>
      </c>
      <c r="AB586" s="1">
        <v>44648.866041666668</v>
      </c>
      <c r="AC586" s="1" t="s">
        <v>3634</v>
      </c>
      <c r="AD586" s="1" t="s">
        <v>3041</v>
      </c>
      <c r="AE586" s="1">
        <v>4162</v>
      </c>
      <c r="AF586" s="1">
        <v>0</v>
      </c>
      <c r="AG586" s="1" t="s">
        <v>3040</v>
      </c>
      <c r="AH586" s="1" t="s">
        <v>3086</v>
      </c>
      <c r="AI586" s="1" t="s">
        <v>3011</v>
      </c>
      <c r="AJ586" s="1" t="s">
        <v>3086</v>
      </c>
      <c r="AK586" s="1" t="s">
        <v>3039</v>
      </c>
      <c r="AL586" s="1" t="s">
        <v>3009</v>
      </c>
      <c r="AM586" s="1" t="s">
        <v>735</v>
      </c>
      <c r="AY586" s="1" t="s">
        <v>2995</v>
      </c>
      <c r="AZ586" s="1" t="s">
        <v>3005</v>
      </c>
      <c r="BA586" s="1">
        <v>596866.96310429997</v>
      </c>
      <c r="BB586" s="1">
        <v>5459898.8111145096</v>
      </c>
      <c r="BC586" s="1">
        <v>10</v>
      </c>
      <c r="BN586" s="1" t="s">
        <v>3004</v>
      </c>
      <c r="BO586" s="1" t="s">
        <v>3578</v>
      </c>
      <c r="BP586" s="1" t="s">
        <v>3261</v>
      </c>
      <c r="BQ586" s="1" t="s">
        <v>3628</v>
      </c>
      <c r="BR586" s="1" t="s">
        <v>3000</v>
      </c>
      <c r="BT586" s="1" t="s">
        <v>3627</v>
      </c>
      <c r="BV586" s="1" t="s">
        <v>2997</v>
      </c>
      <c r="BW586" s="1" t="s">
        <v>3002</v>
      </c>
      <c r="BX586" s="1" t="s">
        <v>3038</v>
      </c>
      <c r="BY586" s="1" t="s">
        <v>2995</v>
      </c>
      <c r="CB586" s="1" t="s">
        <v>3037</v>
      </c>
      <c r="CC586" s="1" t="s">
        <v>3036</v>
      </c>
      <c r="CD586" s="1" t="s">
        <v>3035</v>
      </c>
      <c r="CO586" s="1" t="s">
        <v>2991</v>
      </c>
      <c r="CP586" s="1" t="s">
        <v>3633</v>
      </c>
      <c r="CX586" s="1" t="s">
        <v>3632</v>
      </c>
      <c r="CZ586" s="1" t="s">
        <v>3503</v>
      </c>
    </row>
    <row r="587" spans="1:104" x14ac:dyDescent="0.2">
      <c r="A587" s="1">
        <f t="shared" si="39"/>
        <v>1064748</v>
      </c>
      <c r="C587" s="1" t="str">
        <f t="shared" si="40"/>
        <v>OL</v>
      </c>
      <c r="D587" s="12">
        <f>INDEX(families!$A:$A,MATCH(E587,families!$B:$B,0))</f>
        <v>30</v>
      </c>
      <c r="E587" s="2" t="str">
        <f t="shared" si="41"/>
        <v>OL</v>
      </c>
      <c r="F587" s="1" t="str">
        <f>IF(_xlfn.SINGLE('~10 Other Crossings'!TypeCL)="WC","",_xlfn.CONCAT(UPPER(_xlfn.SINGLE(Description)),IF(ISBLANK(_xlfn.SINGLE(CrossingIdentifierDescription)),""," ["&amp;_xlfn.SINGLE(CrossingIdentifierDescription)&amp;"]")," (",_xlfn.SINGLE(PXID),")"))</f>
        <v>TRANS MOUNTAIN PIPELINE CO. LTD. BURIED PIPE [CRUDE OIL PIPELINE] (P4344.0)</v>
      </c>
      <c r="G58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01-13283-M002-XD0027101</v>
      </c>
      <c r="M587" s="1" t="s">
        <v>3623</v>
      </c>
      <c r="N587" s="1" t="s">
        <v>3622</v>
      </c>
      <c r="O587" s="1" t="s">
        <v>3023</v>
      </c>
      <c r="P587" s="1" t="s">
        <v>3621</v>
      </c>
      <c r="Q587" s="1" t="s">
        <v>3620</v>
      </c>
      <c r="R587" s="1" t="s">
        <v>3020</v>
      </c>
      <c r="S587" s="1" t="s">
        <v>3019</v>
      </c>
      <c r="T587" s="1" t="s">
        <v>3577</v>
      </c>
      <c r="U587" s="1" t="s">
        <v>3017</v>
      </c>
      <c r="V587" s="1" t="s">
        <v>3619</v>
      </c>
      <c r="W587" s="1" t="s">
        <v>3015</v>
      </c>
      <c r="Y587" s="1">
        <v>44642.006585648145</v>
      </c>
      <c r="Z587" s="1">
        <v>44645</v>
      </c>
      <c r="AA587" s="1">
        <v>401768</v>
      </c>
      <c r="AB587" s="1">
        <v>44658.862013888887</v>
      </c>
      <c r="AC587" s="1" t="s">
        <v>3618</v>
      </c>
      <c r="AD587" s="1" t="s">
        <v>3013</v>
      </c>
      <c r="AE587" s="1">
        <v>4344</v>
      </c>
      <c r="AF587" s="1">
        <v>0</v>
      </c>
      <c r="AG587" s="1" t="s">
        <v>3617</v>
      </c>
      <c r="AH587" s="1" t="s">
        <v>3086</v>
      </c>
      <c r="AI587" s="1" t="s">
        <v>3582</v>
      </c>
      <c r="AJ587" s="1" t="s">
        <v>3086</v>
      </c>
      <c r="AK587" s="1" t="s">
        <v>3010</v>
      </c>
      <c r="AL587" s="1" t="s">
        <v>3009</v>
      </c>
      <c r="AM587" s="1" t="s">
        <v>3008</v>
      </c>
      <c r="AN587" s="1" t="s">
        <v>3007</v>
      </c>
      <c r="AS587" s="1" t="s">
        <v>3006</v>
      </c>
      <c r="AT587" s="1" t="s">
        <v>3006</v>
      </c>
      <c r="AX587" s="1" t="s">
        <v>3616</v>
      </c>
      <c r="AY587" s="1" t="s">
        <v>3083</v>
      </c>
      <c r="AZ587" s="1" t="s">
        <v>3005</v>
      </c>
      <c r="BA587" s="1">
        <v>596688.90064361005</v>
      </c>
      <c r="BB587" s="1">
        <v>5459175.9140648702</v>
      </c>
      <c r="BC587" s="1">
        <v>10</v>
      </c>
      <c r="BD587" s="1" t="s">
        <v>3082</v>
      </c>
      <c r="BN587" s="1" t="s">
        <v>3004</v>
      </c>
      <c r="BO587" s="1" t="s">
        <v>3578</v>
      </c>
      <c r="BP587" s="1" t="s">
        <v>3261</v>
      </c>
      <c r="BQ587" s="1" t="s">
        <v>3615</v>
      </c>
      <c r="BR587" s="1" t="s">
        <v>3223</v>
      </c>
      <c r="BS587" s="1" t="s">
        <v>3614</v>
      </c>
      <c r="BT587" s="1" t="s">
        <v>3613</v>
      </c>
      <c r="BV587" s="1" t="s">
        <v>2997</v>
      </c>
      <c r="BY587" s="1" t="s">
        <v>2995</v>
      </c>
      <c r="CB587" s="1" t="s">
        <v>3581</v>
      </c>
      <c r="CD587" s="1" t="s">
        <v>3253</v>
      </c>
      <c r="CO587" s="1" t="s">
        <v>2991</v>
      </c>
      <c r="CP587" s="1" t="s">
        <v>3612</v>
      </c>
      <c r="CW587" s="1" t="s">
        <v>3611</v>
      </c>
      <c r="CX587" s="1" t="s">
        <v>3610</v>
      </c>
      <c r="CY587" s="1" t="s">
        <v>3579</v>
      </c>
    </row>
    <row r="588" spans="1:104" x14ac:dyDescent="0.2">
      <c r="A588" s="1">
        <f t="shared" si="39"/>
        <v>1064950</v>
      </c>
      <c r="C588" s="1" t="str">
        <f t="shared" si="40"/>
        <v>OE</v>
      </c>
      <c r="D588" s="12">
        <f>INDEX(families!$A:$A,MATCH(E588,families!$B:$B,0))</f>
        <v>28</v>
      </c>
      <c r="E588" s="2" t="str">
        <f t="shared" si="41"/>
        <v>OE</v>
      </c>
      <c r="F588" s="1" t="str">
        <f>IF(_xlfn.SINGLE('~10 Other Crossings'!TypeCL)="WC","",_xlfn.CONCAT(UPPER(_xlfn.SINGLE(Description)),IF(ISBLANK(_xlfn.SINGLE(CrossingIdentifierDescription)),""," ["&amp;_xlfn.SINGLE(CrossingIdentifierDescription)&amp;"]")," (",_xlfn.SINGLE(PXID),")"))</f>
        <v>BC HYDRO O/H TRANSMISSION (69KV) 60L010 [TRANSMISSION] (U4237.0)</v>
      </c>
      <c r="G58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01-13283-M002-XD0027101 - Goalposts Required</v>
      </c>
      <c r="M588" s="1" t="s">
        <v>3609</v>
      </c>
      <c r="N588" s="1" t="s">
        <v>3608</v>
      </c>
      <c r="O588" s="1" t="s">
        <v>3023</v>
      </c>
      <c r="P588" s="1" t="s">
        <v>3607</v>
      </c>
      <c r="Q588" s="1" t="s">
        <v>3606</v>
      </c>
      <c r="R588" s="1" t="s">
        <v>3020</v>
      </c>
      <c r="S588" s="1" t="s">
        <v>3019</v>
      </c>
      <c r="T588" s="1" t="s">
        <v>3577</v>
      </c>
      <c r="U588" s="1" t="s">
        <v>3092</v>
      </c>
      <c r="V588" s="1" t="s">
        <v>3538</v>
      </c>
      <c r="W588" s="1" t="s">
        <v>3090</v>
      </c>
      <c r="Y588" s="1">
        <v>44641.978321759256</v>
      </c>
      <c r="Z588" s="1">
        <v>44645</v>
      </c>
      <c r="AA588" s="1">
        <v>401768</v>
      </c>
      <c r="AB588" s="1">
        <v>44658.862013888887</v>
      </c>
      <c r="AC588" s="1" t="s">
        <v>3605</v>
      </c>
      <c r="AD588" s="1" t="s">
        <v>3056</v>
      </c>
      <c r="AE588" s="1">
        <v>4237</v>
      </c>
      <c r="AF588" s="1">
        <v>0</v>
      </c>
      <c r="AG588" s="1" t="s">
        <v>3277</v>
      </c>
      <c r="AH588" s="1" t="s">
        <v>3086</v>
      </c>
      <c r="AI588" s="1" t="s">
        <v>3582</v>
      </c>
      <c r="AJ588" s="1" t="s">
        <v>3589</v>
      </c>
      <c r="AK588" s="1" t="s">
        <v>3010</v>
      </c>
      <c r="AL588" s="1" t="s">
        <v>3009</v>
      </c>
      <c r="AM588" s="1" t="s">
        <v>3085</v>
      </c>
      <c r="AS588" s="1" t="s">
        <v>3006</v>
      </c>
      <c r="AT588" s="1" t="s">
        <v>1020</v>
      </c>
      <c r="AX588" s="1" t="s">
        <v>3604</v>
      </c>
      <c r="AY588" s="1" t="s">
        <v>3083</v>
      </c>
      <c r="AZ588" s="1" t="s">
        <v>3005</v>
      </c>
      <c r="BA588" s="1">
        <v>596660.61996852001</v>
      </c>
      <c r="BB588" s="1">
        <v>5458975.5700104097</v>
      </c>
      <c r="BC588" s="1">
        <v>10</v>
      </c>
      <c r="BD588" s="1" t="s">
        <v>3588</v>
      </c>
      <c r="BE588" s="1">
        <v>1067.3</v>
      </c>
      <c r="BG588" s="1">
        <v>42293</v>
      </c>
      <c r="BN588" s="1" t="s">
        <v>3004</v>
      </c>
      <c r="BO588" s="1" t="s">
        <v>3578</v>
      </c>
      <c r="BP588" s="1" t="s">
        <v>3261</v>
      </c>
      <c r="BQ588" s="1" t="s">
        <v>3587</v>
      </c>
      <c r="BR588" s="1" t="s">
        <v>1616</v>
      </c>
      <c r="BV588" s="1" t="s">
        <v>2997</v>
      </c>
      <c r="BY588" s="1" t="s">
        <v>2995</v>
      </c>
      <c r="CB588" s="1" t="s">
        <v>3581</v>
      </c>
      <c r="CD588" s="1" t="s">
        <v>3253</v>
      </c>
      <c r="CE588" s="1" t="s">
        <v>3586</v>
      </c>
      <c r="CF588" s="1" t="s">
        <v>3192</v>
      </c>
      <c r="CO588" s="1" t="s">
        <v>2991</v>
      </c>
      <c r="CP588" s="1" t="s">
        <v>3603</v>
      </c>
      <c r="CW588" s="1" t="s">
        <v>3602</v>
      </c>
      <c r="CX588" s="1" t="s">
        <v>3601</v>
      </c>
      <c r="CY588" s="1" t="s">
        <v>3579</v>
      </c>
    </row>
    <row r="589" spans="1:104" x14ac:dyDescent="0.2">
      <c r="A589" s="1">
        <f t="shared" si="39"/>
        <v>1065105</v>
      </c>
      <c r="C589" s="1" t="str">
        <f t="shared" si="40"/>
        <v>OE</v>
      </c>
      <c r="D589" s="12">
        <f>INDEX(families!$A:$A,MATCH(E589,families!$B:$B,0))</f>
        <v>28</v>
      </c>
      <c r="E589" s="2" t="str">
        <f t="shared" si="41"/>
        <v>OE</v>
      </c>
      <c r="F589" s="1" t="str">
        <f>IF(_xlfn.SINGLE('~10 Other Crossings'!TypeCL)="WC","",_xlfn.CONCAT(UPPER(_xlfn.SINGLE(Description)),IF(ISBLANK(_xlfn.SINGLE(CrossingIdentifierDescription)),""," ["&amp;_xlfn.SINGLE(CrossingIdentifierDescription)&amp;"]")," (",_xlfn.SINGLE(PXID),")"))</f>
        <v>BC HYDRO O/H TRANSMISSION (69KV) 60L095 [TRANSMISSION] (U4238.0)</v>
      </c>
      <c r="G58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01-13283-M002-XD0027101 - Goalposts Required</v>
      </c>
      <c r="M589" s="1" t="s">
        <v>3600</v>
      </c>
      <c r="N589" s="1" t="s">
        <v>3593</v>
      </c>
      <c r="O589" s="1" t="s">
        <v>3023</v>
      </c>
      <c r="P589" s="1" t="s">
        <v>3599</v>
      </c>
      <c r="Q589" s="1" t="s">
        <v>3591</v>
      </c>
      <c r="R589" s="1" t="s">
        <v>3020</v>
      </c>
      <c r="S589" s="1" t="s">
        <v>3019</v>
      </c>
      <c r="T589" s="1" t="s">
        <v>3577</v>
      </c>
      <c r="U589" s="1" t="s">
        <v>3092</v>
      </c>
      <c r="V589" s="1" t="s">
        <v>3524</v>
      </c>
      <c r="W589" s="1" t="s">
        <v>3090</v>
      </c>
      <c r="Y589" s="1">
        <v>44641.978321759256</v>
      </c>
      <c r="Z589" s="1">
        <v>44645</v>
      </c>
      <c r="AA589" s="1">
        <v>401768</v>
      </c>
      <c r="AB589" s="1">
        <v>44658.862013888887</v>
      </c>
      <c r="AC589" s="1" t="s">
        <v>3598</v>
      </c>
      <c r="AD589" s="1" t="s">
        <v>3056</v>
      </c>
      <c r="AE589" s="1">
        <v>4238</v>
      </c>
      <c r="AF589" s="1">
        <v>0</v>
      </c>
      <c r="AG589" s="1" t="s">
        <v>3277</v>
      </c>
      <c r="AH589" s="1" t="s">
        <v>3086</v>
      </c>
      <c r="AI589" s="1" t="s">
        <v>3582</v>
      </c>
      <c r="AJ589" s="1" t="s">
        <v>3589</v>
      </c>
      <c r="AK589" s="1" t="s">
        <v>3010</v>
      </c>
      <c r="AL589" s="1" t="s">
        <v>3009</v>
      </c>
      <c r="AM589" s="1" t="s">
        <v>3085</v>
      </c>
      <c r="AS589" s="1" t="s">
        <v>3006</v>
      </c>
      <c r="AT589" s="1" t="s">
        <v>1020</v>
      </c>
      <c r="AX589" s="1" t="s">
        <v>3597</v>
      </c>
      <c r="AY589" s="1" t="s">
        <v>3083</v>
      </c>
      <c r="AZ589" s="1" t="s">
        <v>3005</v>
      </c>
      <c r="BA589" s="1">
        <v>596638.9700189</v>
      </c>
      <c r="BB589" s="1">
        <v>5458822.2300105002</v>
      </c>
      <c r="BC589" s="1">
        <v>10</v>
      </c>
      <c r="BD589" s="1" t="s">
        <v>3588</v>
      </c>
      <c r="BE589" s="1">
        <v>1067.4100000000001</v>
      </c>
      <c r="BG589" s="1">
        <v>42293</v>
      </c>
      <c r="BN589" s="1" t="s">
        <v>3004</v>
      </c>
      <c r="BO589" s="1" t="s">
        <v>3578</v>
      </c>
      <c r="BP589" s="1" t="s">
        <v>3261</v>
      </c>
      <c r="BQ589" s="1" t="s">
        <v>3587</v>
      </c>
      <c r="BR589" s="1" t="s">
        <v>1616</v>
      </c>
      <c r="BV589" s="1" t="s">
        <v>2997</v>
      </c>
      <c r="BY589" s="1" t="s">
        <v>2995</v>
      </c>
      <c r="CB589" s="1" t="s">
        <v>3581</v>
      </c>
      <c r="CD589" s="1" t="s">
        <v>3253</v>
      </c>
      <c r="CE589" s="1" t="s">
        <v>3586</v>
      </c>
      <c r="CF589" s="1" t="s">
        <v>3192</v>
      </c>
      <c r="CO589" s="1" t="s">
        <v>2991</v>
      </c>
      <c r="CP589" s="1" t="s">
        <v>3596</v>
      </c>
      <c r="CW589" s="1" t="s">
        <v>3595</v>
      </c>
      <c r="CX589" s="1" t="s">
        <v>3584</v>
      </c>
      <c r="CY589" s="1" t="s">
        <v>3579</v>
      </c>
      <c r="CZ589" s="1" t="s">
        <v>3460</v>
      </c>
    </row>
    <row r="590" spans="1:104" x14ac:dyDescent="0.2">
      <c r="A590" s="1">
        <f t="shared" si="39"/>
        <v>1065105</v>
      </c>
      <c r="C590" s="1" t="str">
        <f t="shared" si="40"/>
        <v>OE</v>
      </c>
      <c r="D590" s="12">
        <f>INDEX(families!$A:$A,MATCH(E590,families!$B:$B,0))</f>
        <v>28</v>
      </c>
      <c r="E590" s="2" t="str">
        <f t="shared" si="41"/>
        <v>OE</v>
      </c>
      <c r="F590" s="1" t="str">
        <f>IF(_xlfn.SINGLE('~10 Other Crossings'!TypeCL)="WC","",_xlfn.CONCAT(UPPER(_xlfn.SINGLE(Description)),IF(ISBLANK(_xlfn.SINGLE(CrossingIdentifierDescription)),""," ["&amp;_xlfn.SINGLE(CrossingIdentifierDescription)&amp;"]")," (",_xlfn.SINGLE(PXID),")"))</f>
        <v>BC HYDRO O/H DISTRIBUTION [DISTRIBUTION] (U5273.0)</v>
      </c>
      <c r="G59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01-13283-M002-XD0027101 - Goalposts Required</v>
      </c>
      <c r="M590" s="1" t="s">
        <v>3594</v>
      </c>
      <c r="N590" s="1" t="s">
        <v>3593</v>
      </c>
      <c r="O590" s="1" t="s">
        <v>3023</v>
      </c>
      <c r="P590" s="1" t="s">
        <v>3592</v>
      </c>
      <c r="Q590" s="1" t="s">
        <v>3591</v>
      </c>
      <c r="R590" s="1" t="s">
        <v>3020</v>
      </c>
      <c r="S590" s="1" t="s">
        <v>3019</v>
      </c>
      <c r="T590" s="1" t="s">
        <v>3577</v>
      </c>
      <c r="U590" s="1" t="s">
        <v>3092</v>
      </c>
      <c r="V590" s="1" t="s">
        <v>3091</v>
      </c>
      <c r="W590" s="1" t="s">
        <v>3090</v>
      </c>
      <c r="Y590" s="1">
        <v>44641.978321759256</v>
      </c>
      <c r="Z590" s="1">
        <v>44645</v>
      </c>
      <c r="AA590" s="1">
        <v>401768</v>
      </c>
      <c r="AB590" s="1">
        <v>44658.862013888887</v>
      </c>
      <c r="AC590" s="1" t="s">
        <v>3590</v>
      </c>
      <c r="AD590" s="1" t="s">
        <v>3056</v>
      </c>
      <c r="AE590" s="1">
        <v>5273</v>
      </c>
      <c r="AF590" s="1">
        <v>0</v>
      </c>
      <c r="AG590" s="1" t="s">
        <v>3088</v>
      </c>
      <c r="AH590" s="1" t="s">
        <v>3086</v>
      </c>
      <c r="AI590" s="1" t="s">
        <v>3582</v>
      </c>
      <c r="AJ590" s="1" t="s">
        <v>3589</v>
      </c>
      <c r="AK590" s="1" t="s">
        <v>3010</v>
      </c>
      <c r="AL590" s="1" t="s">
        <v>3009</v>
      </c>
      <c r="AM590" s="1" t="s">
        <v>3085</v>
      </c>
      <c r="AS590" s="1" t="s">
        <v>3006</v>
      </c>
      <c r="AT590" s="1" t="s">
        <v>1020</v>
      </c>
      <c r="AY590" s="1" t="s">
        <v>3083</v>
      </c>
      <c r="AZ590" s="1" t="s">
        <v>3005</v>
      </c>
      <c r="BA590" s="1">
        <v>596638.9700189</v>
      </c>
      <c r="BB590" s="1">
        <v>5458822.2300105002</v>
      </c>
      <c r="BC590" s="1">
        <v>10</v>
      </c>
      <c r="BD590" s="1" t="s">
        <v>3588</v>
      </c>
      <c r="BE590" s="1">
        <v>1067.4100000000001</v>
      </c>
      <c r="BG590" s="1">
        <v>42293</v>
      </c>
      <c r="BN590" s="1" t="s">
        <v>3004</v>
      </c>
      <c r="BO590" s="1" t="s">
        <v>3578</v>
      </c>
      <c r="BP590" s="1" t="s">
        <v>3261</v>
      </c>
      <c r="BQ590" s="1" t="s">
        <v>3587</v>
      </c>
      <c r="BR590" s="1" t="s">
        <v>1616</v>
      </c>
      <c r="BV590" s="1" t="s">
        <v>2997</v>
      </c>
      <c r="BY590" s="1" t="s">
        <v>2995</v>
      </c>
      <c r="CB590" s="1" t="s">
        <v>3581</v>
      </c>
      <c r="CD590" s="1" t="s">
        <v>3253</v>
      </c>
      <c r="CE590" s="1" t="s">
        <v>3586</v>
      </c>
      <c r="CF590" s="1" t="s">
        <v>3192</v>
      </c>
      <c r="CO590" s="1" t="s">
        <v>2991</v>
      </c>
      <c r="CP590" s="1" t="s">
        <v>3585</v>
      </c>
      <c r="CX590" s="1" t="s">
        <v>3584</v>
      </c>
      <c r="CY590" s="1" t="s">
        <v>3579</v>
      </c>
      <c r="CZ590" s="1" t="s">
        <v>3446</v>
      </c>
    </row>
    <row r="591" spans="1:104" x14ac:dyDescent="0.2">
      <c r="A591" s="1">
        <f t="shared" ref="A591:A617" si="42">IF(OR(AND(ISNUMBER(_xlfn.SINGLE(Measure)),_xlfn.SINGLE(Measure)&gt;0),ISNUMBER(SEARCH("+",_xlfn.SINGLE(Measure)))),IF(NOT(ISNUMBER(_xlfn.SINGLE(Measure))),1000*LEFT(_xlfn.SINGLE(Measure),SEARCH("+",_xlfn.SINGLE(Measure))-1)+MID(_xlfn.SINGLE(Measure),SEARCH("+",_xlfn.SINGLE(Measure))+1,3)+RIGHT(_xlfn.SINGLE(Measure),3),_xlfn.SINGLE(Measure)),"")</f>
        <v>1068966.43</v>
      </c>
      <c r="C591" s="1" t="str">
        <f t="shared" ref="C591:C617" si="43">TypeCL</f>
        <v>OE</v>
      </c>
      <c r="D591" s="12">
        <f>INDEX(families!$A:$A,MATCH(E591,families!$B:$B,0))</f>
        <v>28</v>
      </c>
      <c r="E591" s="2" t="str">
        <f t="shared" ref="E591:E617" si="44">C591</f>
        <v>OE</v>
      </c>
      <c r="F591" s="1" t="str">
        <f>IF(_xlfn.SINGLE('~10 Other Crossings'!TypeCL)="WC","",_xlfn.CONCAT(UPPER(_xlfn.SINGLE(Description)),IF(ISBLANK(_xlfn.SINGLE(CrossingIdentifierDescription)),""," ["&amp;_xlfn.SINGLE(CrossingIdentifierDescription)&amp;"]")," (",_xlfn.SINGLE(PXID),")"))</f>
        <v>BC HYDRO O/H DISTRIBUTION [DISTRIBUTION] (U5276.0)</v>
      </c>
      <c r="G59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91" s="1" t="s">
        <v>3576</v>
      </c>
      <c r="N591" s="1">
        <v>1068966.43</v>
      </c>
      <c r="O591" s="1" t="s">
        <v>3023</v>
      </c>
      <c r="P591" s="1" t="s">
        <v>3575</v>
      </c>
      <c r="Q591" s="1" t="s">
        <v>3574</v>
      </c>
      <c r="R591" s="1" t="s">
        <v>3020</v>
      </c>
      <c r="S591" s="1" t="s">
        <v>3019</v>
      </c>
      <c r="T591" s="1" t="s">
        <v>3093</v>
      </c>
      <c r="U591" s="1" t="s">
        <v>3092</v>
      </c>
      <c r="V591" s="1" t="s">
        <v>3091</v>
      </c>
      <c r="W591" s="1" t="s">
        <v>3090</v>
      </c>
      <c r="Y591" s="1">
        <v>43731.745000000003</v>
      </c>
      <c r="Z591" s="1">
        <v>44645</v>
      </c>
      <c r="AA591" s="1">
        <v>401768</v>
      </c>
      <c r="AB591" s="1">
        <v>44648.866053240738</v>
      </c>
      <c r="AC591" s="1" t="s">
        <v>3573</v>
      </c>
      <c r="AD591" s="1" t="s">
        <v>3056</v>
      </c>
      <c r="AE591" s="1">
        <v>5276</v>
      </c>
      <c r="AF591" s="1">
        <v>0</v>
      </c>
      <c r="AG591" s="1" t="s">
        <v>3088</v>
      </c>
      <c r="AH591" s="1" t="s">
        <v>3086</v>
      </c>
      <c r="AI591" s="1" t="s">
        <v>3011</v>
      </c>
      <c r="AJ591" s="1" t="s">
        <v>3086</v>
      </c>
      <c r="AK591" s="1" t="s">
        <v>3010</v>
      </c>
      <c r="AL591" s="1" t="s">
        <v>3009</v>
      </c>
      <c r="AM591" s="1" t="s">
        <v>3085</v>
      </c>
      <c r="AS591" s="1" t="s">
        <v>3006</v>
      </c>
      <c r="AT591" s="1" t="s">
        <v>1020</v>
      </c>
      <c r="AY591" s="1" t="s">
        <v>2995</v>
      </c>
      <c r="AZ591" s="1" t="s">
        <v>3005</v>
      </c>
      <c r="BA591" s="1">
        <v>596359.55499018996</v>
      </c>
      <c r="BB591" s="1">
        <v>5455235.9244564399</v>
      </c>
      <c r="BC591" s="1">
        <v>10</v>
      </c>
      <c r="BD591" s="1" t="s">
        <v>3082</v>
      </c>
      <c r="BE591" s="1">
        <v>1071.1400000000001</v>
      </c>
      <c r="BG591" s="1">
        <v>42301</v>
      </c>
      <c r="BN591" s="1" t="s">
        <v>3004</v>
      </c>
      <c r="BO591" s="1" t="s">
        <v>3003</v>
      </c>
      <c r="BP591" s="1" t="s">
        <v>3002</v>
      </c>
      <c r="BQ591" s="1" t="s">
        <v>3568</v>
      </c>
      <c r="BR591" s="1" t="s">
        <v>3223</v>
      </c>
      <c r="BS591" s="1" t="s">
        <v>3558</v>
      </c>
      <c r="BT591" s="1" t="s">
        <v>3557</v>
      </c>
      <c r="BV591" s="1" t="s">
        <v>2997</v>
      </c>
      <c r="BW591" s="1" t="s">
        <v>1020</v>
      </c>
      <c r="BX591" s="1" t="s">
        <v>3194</v>
      </c>
      <c r="BY591" s="1" t="s">
        <v>2995</v>
      </c>
      <c r="CB591" s="1" t="s">
        <v>3193</v>
      </c>
      <c r="CC591" s="1" t="s">
        <v>3192</v>
      </c>
      <c r="CD591" s="1" t="s">
        <v>3035</v>
      </c>
      <c r="CO591" s="1" t="s">
        <v>2991</v>
      </c>
      <c r="CP591" s="1" t="s">
        <v>3572</v>
      </c>
      <c r="CX591" s="1" t="s">
        <v>3565</v>
      </c>
      <c r="CY591" s="1" t="s">
        <v>3369</v>
      </c>
      <c r="CZ591" s="1" t="s">
        <v>3367</v>
      </c>
    </row>
    <row r="592" spans="1:104" x14ac:dyDescent="0.2">
      <c r="A592" s="1">
        <f t="shared" si="42"/>
        <v>1068966.43</v>
      </c>
      <c r="C592" s="1" t="str">
        <f t="shared" si="43"/>
        <v>OE</v>
      </c>
      <c r="D592" s="12">
        <f>INDEX(families!$A:$A,MATCH(E592,families!$B:$B,0))</f>
        <v>28</v>
      </c>
      <c r="E592" s="2" t="str">
        <f t="shared" si="44"/>
        <v>OE</v>
      </c>
      <c r="F592" s="1" t="str">
        <f>IF(_xlfn.SINGLE('~10 Other Crossings'!TypeCL)="WC","",_xlfn.CONCAT(UPPER(_xlfn.SINGLE(Description)),IF(ISBLANK(_xlfn.SINGLE(CrossingIdentifierDescription)),""," ["&amp;_xlfn.SINGLE(CrossingIdentifierDescription)&amp;"]")," (",_xlfn.SINGLE(PXID),")"))</f>
        <v>BC HYDRO O/H TRANSMISSION (69KV) 60L095 [TRANSMISSION] (U4243.1)</v>
      </c>
      <c r="G59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92" s="1" t="s">
        <v>3571</v>
      </c>
      <c r="N592" s="1">
        <v>1068966.43</v>
      </c>
      <c r="O592" s="1" t="s">
        <v>3023</v>
      </c>
      <c r="P592" s="1" t="s">
        <v>3563</v>
      </c>
      <c r="Q592" s="1" t="s">
        <v>3562</v>
      </c>
      <c r="R592" s="1" t="s">
        <v>3020</v>
      </c>
      <c r="S592" s="1" t="s">
        <v>3019</v>
      </c>
      <c r="T592" s="1" t="s">
        <v>3093</v>
      </c>
      <c r="U592" s="1" t="s">
        <v>3092</v>
      </c>
      <c r="V592" s="1" t="s">
        <v>3524</v>
      </c>
      <c r="W592" s="1" t="s">
        <v>3090</v>
      </c>
      <c r="Y592" s="1">
        <v>43731.745000000003</v>
      </c>
      <c r="Z592" s="1">
        <v>44645</v>
      </c>
      <c r="AA592" s="1">
        <v>401768</v>
      </c>
      <c r="AB592" s="1">
        <v>44648.866053240738</v>
      </c>
      <c r="AC592" s="1" t="s">
        <v>3570</v>
      </c>
      <c r="AD592" s="1" t="s">
        <v>3056</v>
      </c>
      <c r="AE592" s="1">
        <v>4243</v>
      </c>
      <c r="AF592" s="1">
        <v>1</v>
      </c>
      <c r="AG592" s="1" t="s">
        <v>3277</v>
      </c>
      <c r="AH592" s="1" t="s">
        <v>3086</v>
      </c>
      <c r="AI592" s="1" t="s">
        <v>3011</v>
      </c>
      <c r="AJ592" s="1" t="s">
        <v>3086</v>
      </c>
      <c r="AK592" s="1" t="s">
        <v>3010</v>
      </c>
      <c r="AL592" s="1" t="s">
        <v>3009</v>
      </c>
      <c r="AM592" s="1" t="s">
        <v>3085</v>
      </c>
      <c r="AS592" s="1" t="s">
        <v>3006</v>
      </c>
      <c r="AT592" s="1" t="s">
        <v>1020</v>
      </c>
      <c r="AX592" s="1" t="s">
        <v>3569</v>
      </c>
      <c r="AY592" s="1" t="s">
        <v>2995</v>
      </c>
      <c r="AZ592" s="1" t="s">
        <v>3005</v>
      </c>
      <c r="BA592" s="1">
        <v>596359.55499018996</v>
      </c>
      <c r="BB592" s="1">
        <v>5455235.9244564399</v>
      </c>
      <c r="BC592" s="1">
        <v>10</v>
      </c>
      <c r="BD592" s="1" t="s">
        <v>3082</v>
      </c>
      <c r="BE592" s="1">
        <v>1071.1400000000001</v>
      </c>
      <c r="BG592" s="1">
        <v>42301</v>
      </c>
      <c r="BN592" s="1" t="s">
        <v>3004</v>
      </c>
      <c r="BO592" s="1" t="s">
        <v>3003</v>
      </c>
      <c r="BP592" s="1" t="s">
        <v>3002</v>
      </c>
      <c r="BQ592" s="1" t="s">
        <v>3568</v>
      </c>
      <c r="BR592" s="1" t="s">
        <v>3223</v>
      </c>
      <c r="BS592" s="1" t="s">
        <v>3558</v>
      </c>
      <c r="BT592" s="1" t="s">
        <v>3557</v>
      </c>
      <c r="BV592" s="1" t="s">
        <v>2997</v>
      </c>
      <c r="BW592" s="1" t="s">
        <v>1020</v>
      </c>
      <c r="BX592" s="1" t="s">
        <v>3194</v>
      </c>
      <c r="BY592" s="1" t="s">
        <v>2995</v>
      </c>
      <c r="CB592" s="1" t="s">
        <v>3193</v>
      </c>
      <c r="CC592" s="1" t="s">
        <v>3192</v>
      </c>
      <c r="CD592" s="1" t="s">
        <v>3035</v>
      </c>
      <c r="CO592" s="1" t="s">
        <v>2991</v>
      </c>
      <c r="CP592" s="1" t="s">
        <v>3567</v>
      </c>
      <c r="CW592" s="1" t="s">
        <v>3566</v>
      </c>
      <c r="CX592" s="1" t="s">
        <v>3565</v>
      </c>
      <c r="CY592" s="1" t="s">
        <v>3369</v>
      </c>
      <c r="CZ592" s="1" t="s">
        <v>3364</v>
      </c>
    </row>
    <row r="593" spans="1:104" x14ac:dyDescent="0.2">
      <c r="A593" s="1">
        <f t="shared" si="42"/>
        <v>1068982.26</v>
      </c>
      <c r="C593" s="1" t="str">
        <f t="shared" si="43"/>
        <v>OE</v>
      </c>
      <c r="D593" s="12">
        <f>INDEX(families!$A:$A,MATCH(E593,families!$B:$B,0))</f>
        <v>28</v>
      </c>
      <c r="E593" s="2" t="str">
        <f t="shared" si="44"/>
        <v>OE</v>
      </c>
      <c r="F593" s="1" t="str">
        <f>IF(_xlfn.SINGLE('~10 Other Crossings'!TypeCL)="WC","",_xlfn.CONCAT(UPPER(_xlfn.SINGLE(Description)),IF(ISBLANK(_xlfn.SINGLE(CrossingIdentifierDescription)),""," ["&amp;_xlfn.SINGLE(CrossingIdentifierDescription)&amp;"]")," (",_xlfn.SINGLE(PXID),")"))</f>
        <v>BC HYDRO O/H TRANSMISSION (69KV) 60L010 [TRANSMISSION] (U4244.2)</v>
      </c>
      <c r="G59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93" s="1" t="s">
        <v>3564</v>
      </c>
      <c r="N593" s="1">
        <v>1068982.26</v>
      </c>
      <c r="O593" s="1" t="s">
        <v>3023</v>
      </c>
      <c r="P593" s="1" t="s">
        <v>3563</v>
      </c>
      <c r="Q593" s="1" t="s">
        <v>3562</v>
      </c>
      <c r="R593" s="1" t="s">
        <v>3020</v>
      </c>
      <c r="S593" s="1" t="s">
        <v>3019</v>
      </c>
      <c r="T593" s="1" t="s">
        <v>3093</v>
      </c>
      <c r="U593" s="1" t="s">
        <v>3092</v>
      </c>
      <c r="V593" s="1" t="s">
        <v>3538</v>
      </c>
      <c r="W593" s="1" t="s">
        <v>3090</v>
      </c>
      <c r="Y593" s="1">
        <v>43731.745000000003</v>
      </c>
      <c r="Z593" s="1">
        <v>44645</v>
      </c>
      <c r="AA593" s="1">
        <v>401768</v>
      </c>
      <c r="AB593" s="1">
        <v>44648.866053240738</v>
      </c>
      <c r="AC593" s="1" t="s">
        <v>3561</v>
      </c>
      <c r="AD593" s="1" t="s">
        <v>3056</v>
      </c>
      <c r="AE593" s="1">
        <v>4244</v>
      </c>
      <c r="AF593" s="1">
        <v>2</v>
      </c>
      <c r="AG593" s="1" t="s">
        <v>3277</v>
      </c>
      <c r="AH593" s="1" t="s">
        <v>3086</v>
      </c>
      <c r="AI593" s="1" t="s">
        <v>3011</v>
      </c>
      <c r="AJ593" s="1" t="s">
        <v>3086</v>
      </c>
      <c r="AK593" s="1" t="s">
        <v>3010</v>
      </c>
      <c r="AL593" s="1" t="s">
        <v>3009</v>
      </c>
      <c r="AM593" s="1" t="s">
        <v>3085</v>
      </c>
      <c r="AS593" s="1" t="s">
        <v>3006</v>
      </c>
      <c r="AT593" s="1" t="s">
        <v>1020</v>
      </c>
      <c r="AX593" s="1" t="s">
        <v>3560</v>
      </c>
      <c r="AY593" s="1" t="s">
        <v>2995</v>
      </c>
      <c r="AZ593" s="1" t="s">
        <v>3005</v>
      </c>
      <c r="BA593" s="1">
        <v>596345.25247229997</v>
      </c>
      <c r="BB593" s="1">
        <v>5455229.1174392197</v>
      </c>
      <c r="BC593" s="1">
        <v>10</v>
      </c>
      <c r="BD593" s="1" t="s">
        <v>3082</v>
      </c>
      <c r="BE593" s="1">
        <v>1071.1600000000001</v>
      </c>
      <c r="BG593" s="1">
        <v>42301</v>
      </c>
      <c r="BN593" s="1" t="s">
        <v>3004</v>
      </c>
      <c r="BO593" s="1" t="s">
        <v>3003</v>
      </c>
      <c r="BP593" s="1" t="s">
        <v>3002</v>
      </c>
      <c r="BQ593" s="1" t="s">
        <v>3559</v>
      </c>
      <c r="BR593" s="1" t="s">
        <v>3000</v>
      </c>
      <c r="BS593" s="1" t="s">
        <v>3558</v>
      </c>
      <c r="BT593" s="1" t="s">
        <v>3557</v>
      </c>
      <c r="BV593" s="1" t="s">
        <v>2997</v>
      </c>
      <c r="BW593" s="1" t="s">
        <v>1020</v>
      </c>
      <c r="BX593" s="1" t="s">
        <v>3194</v>
      </c>
      <c r="BY593" s="1" t="s">
        <v>2995</v>
      </c>
      <c r="CB593" s="1" t="s">
        <v>3193</v>
      </c>
      <c r="CC593" s="1" t="s">
        <v>3192</v>
      </c>
      <c r="CD593" s="1" t="s">
        <v>3035</v>
      </c>
      <c r="CO593" s="1" t="s">
        <v>2991</v>
      </c>
      <c r="CP593" s="1" t="s">
        <v>3556</v>
      </c>
      <c r="CW593" s="1" t="s">
        <v>3555</v>
      </c>
      <c r="CX593" s="1" t="s">
        <v>3554</v>
      </c>
      <c r="CY593" s="1" t="s">
        <v>3369</v>
      </c>
      <c r="CZ593" s="1" t="s">
        <v>1999</v>
      </c>
    </row>
    <row r="594" spans="1:104" x14ac:dyDescent="0.2">
      <c r="A594" s="1">
        <f t="shared" si="42"/>
        <v>1069329</v>
      </c>
      <c r="C594" s="1" t="str">
        <f t="shared" si="43"/>
        <v>RD</v>
      </c>
      <c r="D594" s="12">
        <f>INDEX(families!$A:$A,MATCH(E594,families!$B:$B,0))</f>
        <v>31</v>
      </c>
      <c r="E594" s="2" t="str">
        <f t="shared" si="44"/>
        <v>RD</v>
      </c>
      <c r="F594" s="1" t="str">
        <f>IF(_xlfn.SINGLE('~10 Other Crossings'!TypeCL)="WC","",_xlfn.CONCAT(UPPER(_xlfn.SINGLE(Description)),IF(ISBLANK(_xlfn.SINGLE(CrossingIdentifierDescription)),""," ["&amp;_xlfn.SINGLE(CrossingIdentifierDescription)&amp;"]")," (",_xlfn.SINGLE(PXID),")"))</f>
        <v>ROAD (T4211.1)</v>
      </c>
      <c r="G59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01-13283-M002-PT641101</v>
      </c>
      <c r="M594" s="1" t="s">
        <v>3553</v>
      </c>
      <c r="N594" s="1">
        <v>1069329</v>
      </c>
      <c r="O594" s="1" t="s">
        <v>3023</v>
      </c>
      <c r="P594" s="1" t="s">
        <v>3552</v>
      </c>
      <c r="Q594" s="1" t="s">
        <v>3551</v>
      </c>
      <c r="R594" s="1" t="s">
        <v>3020</v>
      </c>
      <c r="S594" s="1" t="s">
        <v>3019</v>
      </c>
      <c r="T594" s="1" t="s">
        <v>3093</v>
      </c>
      <c r="U594" s="1" t="s">
        <v>3040</v>
      </c>
      <c r="V594" s="1" t="s">
        <v>3040</v>
      </c>
      <c r="W594" s="1" t="s">
        <v>3457</v>
      </c>
      <c r="Y594" s="1">
        <v>42165.883981481478</v>
      </c>
      <c r="Z594" s="1">
        <v>44645</v>
      </c>
      <c r="AA594" s="1">
        <v>401768</v>
      </c>
      <c r="AB594" s="1">
        <v>44648.866018518522</v>
      </c>
      <c r="AC594" s="1" t="s">
        <v>3550</v>
      </c>
      <c r="AD594" s="1" t="s">
        <v>3041</v>
      </c>
      <c r="AE594" s="1">
        <v>4211</v>
      </c>
      <c r="AF594" s="1">
        <v>1</v>
      </c>
      <c r="AH594" s="1" t="s">
        <v>3086</v>
      </c>
      <c r="AI594" s="1" t="s">
        <v>3011</v>
      </c>
      <c r="AJ594" s="1" t="s">
        <v>3086</v>
      </c>
      <c r="AK594" s="1" t="s">
        <v>3039</v>
      </c>
      <c r="AL594" s="1" t="s">
        <v>3009</v>
      </c>
      <c r="AM594" s="1" t="s">
        <v>735</v>
      </c>
      <c r="AX594" s="1" t="s">
        <v>3549</v>
      </c>
      <c r="AY594" s="1" t="s">
        <v>2995</v>
      </c>
      <c r="AZ594" s="1" t="s">
        <v>3005</v>
      </c>
      <c r="BA594" s="1">
        <v>596283.99961515004</v>
      </c>
      <c r="BB594" s="1">
        <v>5454906.6673216</v>
      </c>
      <c r="BC594" s="1">
        <v>10</v>
      </c>
      <c r="BG594" s="1">
        <v>42272</v>
      </c>
      <c r="BN594" s="1" t="s">
        <v>3004</v>
      </c>
      <c r="BO594" s="1" t="s">
        <v>3003</v>
      </c>
      <c r="BP594" s="1" t="s">
        <v>3002</v>
      </c>
      <c r="BQ594" s="1" t="s">
        <v>3407</v>
      </c>
      <c r="BR594" s="1" t="s">
        <v>3081</v>
      </c>
      <c r="BS594" s="1" t="s">
        <v>3515</v>
      </c>
      <c r="BT594" s="1" t="s">
        <v>3514</v>
      </c>
      <c r="BV594" s="1" t="s">
        <v>2997</v>
      </c>
      <c r="BW594" s="1" t="s">
        <v>3416</v>
      </c>
      <c r="BX594" s="1" t="s">
        <v>3415</v>
      </c>
      <c r="BY594" s="1" t="s">
        <v>2995</v>
      </c>
      <c r="CB594" s="1" t="s">
        <v>3414</v>
      </c>
      <c r="CC594" s="1" t="s">
        <v>3413</v>
      </c>
      <c r="CD594" s="1" t="s">
        <v>3077</v>
      </c>
      <c r="CO594" s="1" t="s">
        <v>3065</v>
      </c>
      <c r="CP594" s="1" t="s">
        <v>3548</v>
      </c>
      <c r="CW594" s="1" t="s">
        <v>3541</v>
      </c>
      <c r="CX594" s="1" t="s">
        <v>3540</v>
      </c>
      <c r="CY594" s="1" t="s">
        <v>3369</v>
      </c>
      <c r="CZ594" s="1" t="s">
        <v>3345</v>
      </c>
    </row>
    <row r="595" spans="1:104" x14ac:dyDescent="0.2">
      <c r="A595" s="1">
        <f t="shared" si="42"/>
        <v>1069377.83</v>
      </c>
      <c r="C595" s="1" t="str">
        <f t="shared" si="43"/>
        <v>RD</v>
      </c>
      <c r="D595" s="12">
        <f>INDEX(families!$A:$A,MATCH(E595,families!$B:$B,0))</f>
        <v>31</v>
      </c>
      <c r="E595" s="2" t="str">
        <f t="shared" si="44"/>
        <v>RD</v>
      </c>
      <c r="F595" s="1" t="str">
        <f>IF(_xlfn.SINGLE('~10 Other Crossings'!TypeCL)="WC","",_xlfn.CONCAT(UPPER(_xlfn.SINGLE(Description)),IF(ISBLANK(_xlfn.SINGLE(CrossingIdentifierDescription)),""," ["&amp;_xlfn.SINGLE(CrossingIdentifierDescription)&amp;"]")," (",_xlfn.SINGLE(PXID),")"))</f>
        <v>TRAIL (T4163.1)</v>
      </c>
      <c r="G59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01-13283-M002-PT641101</v>
      </c>
      <c r="M595" s="1" t="s">
        <v>3547</v>
      </c>
      <c r="N595" s="1">
        <v>1069377.83</v>
      </c>
      <c r="O595" s="1" t="s">
        <v>3023</v>
      </c>
      <c r="P595" s="1" t="s">
        <v>3546</v>
      </c>
      <c r="Q595" s="1" t="s">
        <v>3545</v>
      </c>
      <c r="R595" s="1" t="s">
        <v>3020</v>
      </c>
      <c r="S595" s="1" t="s">
        <v>3019</v>
      </c>
      <c r="T595" s="1" t="s">
        <v>3093</v>
      </c>
      <c r="U595" s="1" t="s">
        <v>3311</v>
      </c>
      <c r="V595" s="1" t="s">
        <v>3311</v>
      </c>
      <c r="W595" s="1" t="s">
        <v>3457</v>
      </c>
      <c r="Y595" s="1">
        <v>42165.883981481478</v>
      </c>
      <c r="Z595" s="1">
        <v>44645</v>
      </c>
      <c r="AA595" s="1">
        <v>401768</v>
      </c>
      <c r="AB595" s="1">
        <v>44648.866018518522</v>
      </c>
      <c r="AC595" s="1" t="s">
        <v>3544</v>
      </c>
      <c r="AD595" s="1" t="s">
        <v>3041</v>
      </c>
      <c r="AE595" s="1">
        <v>4163</v>
      </c>
      <c r="AF595" s="1">
        <v>1</v>
      </c>
      <c r="AH595" s="1" t="s">
        <v>3086</v>
      </c>
      <c r="AI595" s="1" t="s">
        <v>3011</v>
      </c>
      <c r="AJ595" s="1" t="s">
        <v>3086</v>
      </c>
      <c r="AK595" s="1" t="s">
        <v>3039</v>
      </c>
      <c r="AL595" s="1" t="s">
        <v>3009</v>
      </c>
      <c r="AM595" s="1" t="s">
        <v>735</v>
      </c>
      <c r="AX595" s="1" t="s">
        <v>3543</v>
      </c>
      <c r="AY595" s="1" t="s">
        <v>2995</v>
      </c>
      <c r="AZ595" s="1" t="s">
        <v>3005</v>
      </c>
      <c r="BA595" s="1">
        <v>596283.99219332996</v>
      </c>
      <c r="BB595" s="1">
        <v>5454857.88806298</v>
      </c>
      <c r="BC595" s="1">
        <v>10</v>
      </c>
      <c r="BD595" s="1" t="s">
        <v>3082</v>
      </c>
      <c r="BE595" s="1">
        <v>1071.78</v>
      </c>
      <c r="BG595" s="1">
        <v>42272</v>
      </c>
      <c r="BN595" s="1" t="s">
        <v>3004</v>
      </c>
      <c r="BO595" s="1" t="s">
        <v>3003</v>
      </c>
      <c r="BP595" s="1" t="s">
        <v>3002</v>
      </c>
      <c r="BQ595" s="1" t="s">
        <v>3407</v>
      </c>
      <c r="BR595" s="1" t="s">
        <v>3081</v>
      </c>
      <c r="BS595" s="1" t="s">
        <v>3515</v>
      </c>
      <c r="BT595" s="1" t="s">
        <v>3514</v>
      </c>
      <c r="BV595" s="1" t="s">
        <v>2997</v>
      </c>
      <c r="BW595" s="1" t="s">
        <v>3416</v>
      </c>
      <c r="BX595" s="1" t="s">
        <v>3415</v>
      </c>
      <c r="BY595" s="1" t="s">
        <v>2995</v>
      </c>
      <c r="CB595" s="1" t="s">
        <v>3414</v>
      </c>
      <c r="CC595" s="1" t="s">
        <v>3413</v>
      </c>
      <c r="CD595" s="1" t="s">
        <v>3077</v>
      </c>
      <c r="CO595" s="1" t="s">
        <v>3065</v>
      </c>
      <c r="CP595" s="1" t="s">
        <v>3542</v>
      </c>
      <c r="CW595" s="1" t="s">
        <v>3541</v>
      </c>
      <c r="CX595" s="1" t="s">
        <v>3540</v>
      </c>
      <c r="CY595" s="1" t="s">
        <v>3369</v>
      </c>
      <c r="CZ595" s="1" t="s">
        <v>3338</v>
      </c>
    </row>
    <row r="596" spans="1:104" x14ac:dyDescent="0.2">
      <c r="A596" s="1">
        <f t="shared" si="42"/>
        <v>1069585.6200000001</v>
      </c>
      <c r="C596" s="1" t="str">
        <f t="shared" si="43"/>
        <v>OE</v>
      </c>
      <c r="D596" s="12">
        <f>INDEX(families!$A:$A,MATCH(E596,families!$B:$B,0))</f>
        <v>28</v>
      </c>
      <c r="E596" s="2" t="str">
        <f t="shared" si="44"/>
        <v>OE</v>
      </c>
      <c r="F596" s="1" t="str">
        <f>IF(_xlfn.SINGLE('~10 Other Crossings'!TypeCL)="WC","",_xlfn.CONCAT(UPPER(_xlfn.SINGLE(Description)),IF(ISBLANK(_xlfn.SINGLE(CrossingIdentifierDescription)),""," ["&amp;_xlfn.SINGLE(CrossingIdentifierDescription)&amp;"]")," (",_xlfn.SINGLE(PXID),")"))</f>
        <v>BC HYDRO O/H TRANSMISSION (69KV) 60L010 [TRANSMISSION] (U4245.1)</v>
      </c>
      <c r="G59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96" s="1" t="s">
        <v>3539</v>
      </c>
      <c r="N596" s="1">
        <v>1069585.6200000001</v>
      </c>
      <c r="O596" s="1" t="s">
        <v>3023</v>
      </c>
      <c r="P596" s="1" t="s">
        <v>3125</v>
      </c>
      <c r="Q596" s="1" t="s">
        <v>3124</v>
      </c>
      <c r="R596" s="1" t="s">
        <v>3020</v>
      </c>
      <c r="S596" s="1" t="s">
        <v>3019</v>
      </c>
      <c r="T596" s="1" t="s">
        <v>3093</v>
      </c>
      <c r="U596" s="1" t="s">
        <v>3092</v>
      </c>
      <c r="V596" s="1" t="s">
        <v>3538</v>
      </c>
      <c r="W596" s="1" t="s">
        <v>3090</v>
      </c>
      <c r="Y596" s="1">
        <v>42165.883981481478</v>
      </c>
      <c r="Z596" s="1">
        <v>44645</v>
      </c>
      <c r="AA596" s="1">
        <v>401768</v>
      </c>
      <c r="AB596" s="1">
        <v>44648.866018518522</v>
      </c>
      <c r="AC596" s="1" t="s">
        <v>3537</v>
      </c>
      <c r="AD596" s="1" t="s">
        <v>3056</v>
      </c>
      <c r="AE596" s="1">
        <v>4245</v>
      </c>
      <c r="AF596" s="1">
        <v>1</v>
      </c>
      <c r="AG596" s="1" t="s">
        <v>3277</v>
      </c>
      <c r="AH596" s="1" t="s">
        <v>3086</v>
      </c>
      <c r="AI596" s="1" t="s">
        <v>3011</v>
      </c>
      <c r="AJ596" s="1" t="s">
        <v>3086</v>
      </c>
      <c r="AK596" s="1" t="s">
        <v>3010</v>
      </c>
      <c r="AL596" s="1" t="s">
        <v>3009</v>
      </c>
      <c r="AM596" s="1" t="s">
        <v>3085</v>
      </c>
      <c r="AS596" s="1" t="s">
        <v>3006</v>
      </c>
      <c r="AT596" s="1" t="s">
        <v>1020</v>
      </c>
      <c r="AX596" s="1" t="s">
        <v>3536</v>
      </c>
      <c r="AY596" s="1" t="s">
        <v>2995</v>
      </c>
      <c r="AZ596" s="1" t="s">
        <v>3005</v>
      </c>
      <c r="BA596" s="1">
        <v>596265.33525124996</v>
      </c>
      <c r="BB596" s="1">
        <v>5454651.0720755998</v>
      </c>
      <c r="BC596" s="1">
        <v>10</v>
      </c>
      <c r="BD596" s="1" t="s">
        <v>3082</v>
      </c>
      <c r="BE596" s="1">
        <v>1071.78</v>
      </c>
      <c r="BG596" s="1">
        <v>42311</v>
      </c>
      <c r="BN596" s="1" t="s">
        <v>3004</v>
      </c>
      <c r="BO596" s="1" t="s">
        <v>3003</v>
      </c>
      <c r="BP596" s="1" t="s">
        <v>3002</v>
      </c>
      <c r="BQ596" s="1" t="s">
        <v>3407</v>
      </c>
      <c r="BR596" s="1" t="s">
        <v>3000</v>
      </c>
      <c r="BS596" s="1" t="s">
        <v>3515</v>
      </c>
      <c r="BT596" s="1" t="s">
        <v>3514</v>
      </c>
      <c r="BV596" s="1" t="s">
        <v>2997</v>
      </c>
      <c r="BW596" s="1" t="s">
        <v>1020</v>
      </c>
      <c r="BX596" s="1" t="s">
        <v>3194</v>
      </c>
      <c r="BY596" s="1" t="s">
        <v>2995</v>
      </c>
      <c r="CB596" s="1" t="s">
        <v>3193</v>
      </c>
      <c r="CC596" s="1" t="s">
        <v>3192</v>
      </c>
      <c r="CD596" s="1" t="s">
        <v>3035</v>
      </c>
      <c r="CO596" s="1" t="s">
        <v>2991</v>
      </c>
      <c r="CP596" s="1" t="s">
        <v>3535</v>
      </c>
      <c r="CW596" s="1" t="s">
        <v>3534</v>
      </c>
      <c r="CX596" s="1" t="s">
        <v>3528</v>
      </c>
      <c r="CY596" s="1" t="s">
        <v>3369</v>
      </c>
      <c r="CZ596" s="1" t="s">
        <v>1995</v>
      </c>
    </row>
    <row r="597" spans="1:104" x14ac:dyDescent="0.2">
      <c r="A597" s="1">
        <f t="shared" si="42"/>
        <v>1069585.6200000001</v>
      </c>
      <c r="C597" s="1" t="str">
        <f t="shared" si="43"/>
        <v>OE</v>
      </c>
      <c r="D597" s="12">
        <f>INDEX(families!$A:$A,MATCH(E597,families!$B:$B,0))</f>
        <v>28</v>
      </c>
      <c r="E597" s="2" t="str">
        <f t="shared" si="44"/>
        <v>OE</v>
      </c>
      <c r="F597" s="1" t="str">
        <f>IF(_xlfn.SINGLE('~10 Other Crossings'!TypeCL)="WC","",_xlfn.CONCAT(UPPER(_xlfn.SINGLE(Description)),IF(ISBLANK(_xlfn.SINGLE(CrossingIdentifierDescription)),""," ["&amp;_xlfn.SINGLE(CrossingIdentifierDescription)&amp;"]")," (",_xlfn.SINGLE(PXID),")"))</f>
        <v>BC HYDRO O/H DISTRIBUTION [DISTRIBUTION] (U5277.0)</v>
      </c>
      <c r="G59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97" s="1" t="s">
        <v>3533</v>
      </c>
      <c r="N597" s="1">
        <v>1069585.6200000001</v>
      </c>
      <c r="O597" s="1" t="s">
        <v>3023</v>
      </c>
      <c r="P597" s="1" t="s">
        <v>3532</v>
      </c>
      <c r="Q597" s="1" t="s">
        <v>3531</v>
      </c>
      <c r="R597" s="1" t="s">
        <v>3020</v>
      </c>
      <c r="S597" s="1" t="s">
        <v>3019</v>
      </c>
      <c r="T597" s="1" t="s">
        <v>3093</v>
      </c>
      <c r="U597" s="1" t="s">
        <v>3092</v>
      </c>
      <c r="V597" s="1" t="s">
        <v>3091</v>
      </c>
      <c r="W597" s="1" t="s">
        <v>3090</v>
      </c>
      <c r="Y597" s="1">
        <v>43171.843958333331</v>
      </c>
      <c r="Z597" s="1">
        <v>44645</v>
      </c>
      <c r="AA597" s="1">
        <v>401768</v>
      </c>
      <c r="AB597" s="1">
        <v>44648.866030092591</v>
      </c>
      <c r="AC597" s="1" t="s">
        <v>3530</v>
      </c>
      <c r="AD597" s="1" t="s">
        <v>3056</v>
      </c>
      <c r="AE597" s="1">
        <v>5277</v>
      </c>
      <c r="AF597" s="1">
        <v>0</v>
      </c>
      <c r="AG597" s="1" t="s">
        <v>3088</v>
      </c>
      <c r="AH597" s="1" t="s">
        <v>3086</v>
      </c>
      <c r="AI597" s="1" t="s">
        <v>3011</v>
      </c>
      <c r="AJ597" s="1" t="s">
        <v>3086</v>
      </c>
      <c r="AK597" s="1" t="s">
        <v>3010</v>
      </c>
      <c r="AL597" s="1" t="s">
        <v>3009</v>
      </c>
      <c r="AM597" s="1" t="s">
        <v>3085</v>
      </c>
      <c r="AS597" s="1" t="s">
        <v>3006</v>
      </c>
      <c r="AT597" s="1" t="s">
        <v>1020</v>
      </c>
      <c r="AY597" s="1" t="s">
        <v>2995</v>
      </c>
      <c r="AZ597" s="1" t="s">
        <v>3005</v>
      </c>
      <c r="BA597" s="1">
        <v>596265.33525124996</v>
      </c>
      <c r="BB597" s="1">
        <v>5454651.0720755998</v>
      </c>
      <c r="BC597" s="1">
        <v>10</v>
      </c>
      <c r="BD597" s="1" t="s">
        <v>3082</v>
      </c>
      <c r="BE597" s="1">
        <v>1071.78</v>
      </c>
      <c r="BG597" s="1">
        <v>42311</v>
      </c>
      <c r="BN597" s="1" t="s">
        <v>3004</v>
      </c>
      <c r="BO597" s="1" t="s">
        <v>3003</v>
      </c>
      <c r="BP597" s="1" t="s">
        <v>3002</v>
      </c>
      <c r="BQ597" s="1" t="s">
        <v>3407</v>
      </c>
      <c r="BR597" s="1" t="s">
        <v>3000</v>
      </c>
      <c r="BS597" s="1" t="s">
        <v>3515</v>
      </c>
      <c r="BT597" s="1" t="s">
        <v>3514</v>
      </c>
      <c r="BV597" s="1" t="s">
        <v>2997</v>
      </c>
      <c r="BW597" s="1" t="s">
        <v>1020</v>
      </c>
      <c r="BX597" s="1" t="s">
        <v>3194</v>
      </c>
      <c r="BY597" s="1" t="s">
        <v>2995</v>
      </c>
      <c r="CB597" s="1" t="s">
        <v>3193</v>
      </c>
      <c r="CC597" s="1" t="s">
        <v>3192</v>
      </c>
      <c r="CD597" s="1" t="s">
        <v>3035</v>
      </c>
      <c r="CO597" s="1" t="s">
        <v>2991</v>
      </c>
      <c r="CP597" s="1" t="s">
        <v>3529</v>
      </c>
      <c r="CX597" s="1" t="s">
        <v>3528</v>
      </c>
      <c r="CY597" s="1" t="s">
        <v>3369</v>
      </c>
      <c r="CZ597" s="1" t="s">
        <v>3334</v>
      </c>
    </row>
    <row r="598" spans="1:104" x14ac:dyDescent="0.2">
      <c r="A598" s="1">
        <f t="shared" si="42"/>
        <v>1069597.76</v>
      </c>
      <c r="C598" s="1" t="str">
        <f t="shared" si="43"/>
        <v>OE</v>
      </c>
      <c r="D598" s="12">
        <f>INDEX(families!$A:$A,MATCH(E598,families!$B:$B,0))</f>
        <v>28</v>
      </c>
      <c r="E598" s="2" t="str">
        <f t="shared" si="44"/>
        <v>OE</v>
      </c>
      <c r="F598" s="1" t="str">
        <f>IF(_xlfn.SINGLE('~10 Other Crossings'!TypeCL)="WC","",_xlfn.CONCAT(UPPER(_xlfn.SINGLE(Description)),IF(ISBLANK(_xlfn.SINGLE(CrossingIdentifierDescription)),""," ["&amp;_xlfn.SINGLE(CrossingIdentifierDescription)&amp;"]")," (",_xlfn.SINGLE(PXID),")"))</f>
        <v>BC HYDRO O/H TRANSMISSION (69KV) 60L095 [TRANSMISSION] (U4246.1)</v>
      </c>
      <c r="G59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98" s="1" t="s">
        <v>3527</v>
      </c>
      <c r="N598" s="1">
        <v>1069597.76</v>
      </c>
      <c r="O598" s="1" t="s">
        <v>3023</v>
      </c>
      <c r="P598" s="1" t="s">
        <v>3526</v>
      </c>
      <c r="Q598" s="1" t="s">
        <v>3525</v>
      </c>
      <c r="R598" s="1" t="s">
        <v>3020</v>
      </c>
      <c r="S598" s="1" t="s">
        <v>3019</v>
      </c>
      <c r="T598" s="1" t="s">
        <v>3093</v>
      </c>
      <c r="U598" s="1" t="s">
        <v>3092</v>
      </c>
      <c r="V598" s="1" t="s">
        <v>3524</v>
      </c>
      <c r="W598" s="1" t="s">
        <v>3090</v>
      </c>
      <c r="Y598" s="1">
        <v>42165.883981481478</v>
      </c>
      <c r="Z598" s="1">
        <v>44645</v>
      </c>
      <c r="AA598" s="1">
        <v>401768</v>
      </c>
      <c r="AB598" s="1">
        <v>44648.866018518522</v>
      </c>
      <c r="AC598" s="1" t="s">
        <v>3523</v>
      </c>
      <c r="AD598" s="1" t="s">
        <v>3056</v>
      </c>
      <c r="AE598" s="1">
        <v>4246</v>
      </c>
      <c r="AF598" s="1">
        <v>1</v>
      </c>
      <c r="AG598" s="1" t="s">
        <v>3277</v>
      </c>
      <c r="AH598" s="1" t="s">
        <v>3086</v>
      </c>
      <c r="AI598" s="1" t="s">
        <v>3011</v>
      </c>
      <c r="AJ598" s="1" t="s">
        <v>3086</v>
      </c>
      <c r="AK598" s="1" t="s">
        <v>3010</v>
      </c>
      <c r="AL598" s="1" t="s">
        <v>3009</v>
      </c>
      <c r="AM598" s="1" t="s">
        <v>3085</v>
      </c>
      <c r="AS598" s="1" t="s">
        <v>3006</v>
      </c>
      <c r="AT598" s="1" t="s">
        <v>1020</v>
      </c>
      <c r="AX598" s="1" t="s">
        <v>3522</v>
      </c>
      <c r="AY598" s="1" t="s">
        <v>2995</v>
      </c>
      <c r="AZ598" s="1" t="s">
        <v>3005</v>
      </c>
      <c r="BA598" s="1">
        <v>596263.78600244003</v>
      </c>
      <c r="BB598" s="1">
        <v>5454639.03988971</v>
      </c>
      <c r="BC598" s="1">
        <v>10</v>
      </c>
      <c r="BD598" s="1" t="s">
        <v>3082</v>
      </c>
      <c r="BE598" s="1">
        <v>1071.79</v>
      </c>
      <c r="BG598" s="1">
        <v>42312</v>
      </c>
      <c r="BN598" s="1" t="s">
        <v>3004</v>
      </c>
      <c r="BO598" s="1" t="s">
        <v>3003</v>
      </c>
      <c r="BP598" s="1" t="s">
        <v>3002</v>
      </c>
      <c r="BQ598" s="1" t="s">
        <v>3407</v>
      </c>
      <c r="BR598" s="1" t="s">
        <v>3000</v>
      </c>
      <c r="BS598" s="1" t="s">
        <v>3515</v>
      </c>
      <c r="BT598" s="1" t="s">
        <v>3514</v>
      </c>
      <c r="BV598" s="1" t="s">
        <v>2997</v>
      </c>
      <c r="BW598" s="1" t="s">
        <v>1020</v>
      </c>
      <c r="BX598" s="1" t="s">
        <v>3194</v>
      </c>
      <c r="BY598" s="1" t="s">
        <v>2995</v>
      </c>
      <c r="CB598" s="1" t="s">
        <v>3193</v>
      </c>
      <c r="CC598" s="1" t="s">
        <v>3192</v>
      </c>
      <c r="CD598" s="1" t="s">
        <v>3035</v>
      </c>
      <c r="CO598" s="1" t="s">
        <v>2991</v>
      </c>
      <c r="CP598" s="1" t="s">
        <v>3521</v>
      </c>
      <c r="CW598" s="1" t="s">
        <v>3520</v>
      </c>
      <c r="CX598" s="1" t="s">
        <v>3512</v>
      </c>
      <c r="CY598" s="1" t="s">
        <v>3369</v>
      </c>
      <c r="CZ598" s="1" t="s">
        <v>3330</v>
      </c>
    </row>
    <row r="599" spans="1:104" x14ac:dyDescent="0.2">
      <c r="A599" s="1">
        <f t="shared" si="42"/>
        <v>1069597.76</v>
      </c>
      <c r="C599" s="1" t="str">
        <f t="shared" si="43"/>
        <v>OE</v>
      </c>
      <c r="D599" s="12">
        <f>INDEX(families!$A:$A,MATCH(E599,families!$B:$B,0))</f>
        <v>28</v>
      </c>
      <c r="E599" s="2" t="str">
        <f t="shared" si="44"/>
        <v>OE</v>
      </c>
      <c r="F599" s="1" t="str">
        <f>IF(_xlfn.SINGLE('~10 Other Crossings'!TypeCL)="WC","",_xlfn.CONCAT(UPPER(_xlfn.SINGLE(Description)),IF(ISBLANK(_xlfn.SINGLE(CrossingIdentifierDescription)),""," ["&amp;_xlfn.SINGLE(CrossingIdentifierDescription)&amp;"]")," (",_xlfn.SINGLE(PXID),")"))</f>
        <v>BC HYDRO O/H DISTRIBUTION [DISTRIBUTION] (U5278.0)</v>
      </c>
      <c r="G59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99" s="1" t="s">
        <v>3519</v>
      </c>
      <c r="N599" s="1">
        <v>1069597.76</v>
      </c>
      <c r="O599" s="1" t="s">
        <v>3023</v>
      </c>
      <c r="P599" s="1" t="s">
        <v>3518</v>
      </c>
      <c r="Q599" s="1" t="s">
        <v>3517</v>
      </c>
      <c r="R599" s="1" t="s">
        <v>3020</v>
      </c>
      <c r="S599" s="1" t="s">
        <v>3019</v>
      </c>
      <c r="T599" s="1" t="s">
        <v>3093</v>
      </c>
      <c r="U599" s="1" t="s">
        <v>3092</v>
      </c>
      <c r="V599" s="1" t="s">
        <v>3091</v>
      </c>
      <c r="W599" s="1" t="s">
        <v>3090</v>
      </c>
      <c r="Y599" s="1">
        <v>43171.843958333331</v>
      </c>
      <c r="Z599" s="1">
        <v>44645</v>
      </c>
      <c r="AA599" s="1">
        <v>401768</v>
      </c>
      <c r="AB599" s="1">
        <v>44648.866030092591</v>
      </c>
      <c r="AC599" s="1" t="s">
        <v>3516</v>
      </c>
      <c r="AD599" s="1" t="s">
        <v>3056</v>
      </c>
      <c r="AE599" s="1">
        <v>5278</v>
      </c>
      <c r="AF599" s="1">
        <v>0</v>
      </c>
      <c r="AG599" s="1" t="s">
        <v>3088</v>
      </c>
      <c r="AH599" s="1" t="s">
        <v>3086</v>
      </c>
      <c r="AI599" s="1" t="s">
        <v>3011</v>
      </c>
      <c r="AJ599" s="1" t="s">
        <v>3086</v>
      </c>
      <c r="AK599" s="1" t="s">
        <v>3010</v>
      </c>
      <c r="AL599" s="1" t="s">
        <v>3009</v>
      </c>
      <c r="AM599" s="1" t="s">
        <v>3085</v>
      </c>
      <c r="AS599" s="1" t="s">
        <v>3006</v>
      </c>
      <c r="AT599" s="1" t="s">
        <v>1020</v>
      </c>
      <c r="AY599" s="1" t="s">
        <v>2995</v>
      </c>
      <c r="AZ599" s="1" t="s">
        <v>3005</v>
      </c>
      <c r="BA599" s="1">
        <v>596263.78600244003</v>
      </c>
      <c r="BB599" s="1">
        <v>5454639.03988971</v>
      </c>
      <c r="BC599" s="1">
        <v>10</v>
      </c>
      <c r="BD599" s="1" t="s">
        <v>3082</v>
      </c>
      <c r="BE599" s="1">
        <v>1071.79</v>
      </c>
      <c r="BG599" s="1">
        <v>42312</v>
      </c>
      <c r="BN599" s="1" t="s">
        <v>3004</v>
      </c>
      <c r="BO599" s="1" t="s">
        <v>3003</v>
      </c>
      <c r="BP599" s="1" t="s">
        <v>3002</v>
      </c>
      <c r="BQ599" s="1" t="s">
        <v>3407</v>
      </c>
      <c r="BR599" s="1" t="s">
        <v>3000</v>
      </c>
      <c r="BS599" s="1" t="s">
        <v>3515</v>
      </c>
      <c r="BT599" s="1" t="s">
        <v>3514</v>
      </c>
      <c r="BV599" s="1" t="s">
        <v>2997</v>
      </c>
      <c r="BW599" s="1" t="s">
        <v>1020</v>
      </c>
      <c r="BX599" s="1" t="s">
        <v>3194</v>
      </c>
      <c r="BY599" s="1" t="s">
        <v>2995</v>
      </c>
      <c r="CB599" s="1" t="s">
        <v>3193</v>
      </c>
      <c r="CC599" s="1" t="s">
        <v>3192</v>
      </c>
      <c r="CD599" s="1" t="s">
        <v>3035</v>
      </c>
      <c r="CO599" s="1" t="s">
        <v>2991</v>
      </c>
      <c r="CP599" s="1" t="s">
        <v>3513</v>
      </c>
      <c r="CX599" s="1" t="s">
        <v>3512</v>
      </c>
      <c r="CY599" s="1" t="s">
        <v>3369</v>
      </c>
      <c r="CZ599" s="1" t="s">
        <v>3322</v>
      </c>
    </row>
    <row r="600" spans="1:104" x14ac:dyDescent="0.2">
      <c r="A600" s="1">
        <f t="shared" si="42"/>
        <v>1069644.3999999999</v>
      </c>
      <c r="C600" s="1" t="str">
        <f t="shared" si="43"/>
        <v>OE</v>
      </c>
      <c r="D600" s="12">
        <f>INDEX(families!$A:$A,MATCH(E600,families!$B:$B,0))</f>
        <v>28</v>
      </c>
      <c r="E600" s="2" t="str">
        <f t="shared" si="44"/>
        <v>OE</v>
      </c>
      <c r="F600" s="1" t="str">
        <f>IF(_xlfn.SINGLE('~10 Other Crossings'!TypeCL)="WC","",_xlfn.CONCAT(UPPER(_xlfn.SINGLE(Description)),IF(ISBLANK(_xlfn.SINGLE(CrossingIdentifierDescription)),""," ["&amp;_xlfn.SINGLE(CrossingIdentifierDescription)&amp;"]")," (",_xlfn.SINGLE(PXID),")"))</f>
        <v>BC HYDRO O/H TRANSMISSION (69KV) 60L093WAH [TRANSMISSION] (U4247.1)</v>
      </c>
      <c r="G60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600" s="1" t="s">
        <v>3511</v>
      </c>
      <c r="N600" s="1">
        <v>1069644.3999999999</v>
      </c>
      <c r="O600" s="1" t="s">
        <v>3023</v>
      </c>
      <c r="P600" s="1" t="s">
        <v>3510</v>
      </c>
      <c r="Q600" s="1" t="s">
        <v>3509</v>
      </c>
      <c r="R600" s="1" t="s">
        <v>3020</v>
      </c>
      <c r="S600" s="1" t="s">
        <v>3019</v>
      </c>
      <c r="T600" s="1" t="s">
        <v>3093</v>
      </c>
      <c r="U600" s="1" t="s">
        <v>3092</v>
      </c>
      <c r="V600" s="1" t="s">
        <v>3279</v>
      </c>
      <c r="W600" s="1" t="s">
        <v>3090</v>
      </c>
      <c r="Y600" s="1">
        <v>42165.883981481478</v>
      </c>
      <c r="Z600" s="1">
        <v>44645</v>
      </c>
      <c r="AA600" s="1">
        <v>401768</v>
      </c>
      <c r="AB600" s="1">
        <v>44648.866018518522</v>
      </c>
      <c r="AC600" s="1" t="s">
        <v>3508</v>
      </c>
      <c r="AD600" s="1" t="s">
        <v>3056</v>
      </c>
      <c r="AE600" s="1">
        <v>4247</v>
      </c>
      <c r="AF600" s="1">
        <v>1</v>
      </c>
      <c r="AG600" s="1" t="s">
        <v>3277</v>
      </c>
      <c r="AH600" s="1" t="s">
        <v>3086</v>
      </c>
      <c r="AI600" s="1" t="s">
        <v>3011</v>
      </c>
      <c r="AJ600" s="1" t="s">
        <v>3086</v>
      </c>
      <c r="AK600" s="1" t="s">
        <v>3010</v>
      </c>
      <c r="AL600" s="1" t="s">
        <v>3009</v>
      </c>
      <c r="AM600" s="1" t="s">
        <v>3085</v>
      </c>
      <c r="AS600" s="1" t="s">
        <v>3006</v>
      </c>
      <c r="AT600" s="1" t="s">
        <v>1020</v>
      </c>
      <c r="AX600" s="1" t="s">
        <v>3507</v>
      </c>
      <c r="AY600" s="1" t="s">
        <v>2995</v>
      </c>
      <c r="AZ600" s="1" t="s">
        <v>3005</v>
      </c>
      <c r="BA600" s="1">
        <v>596257.98114252998</v>
      </c>
      <c r="BB600" s="1">
        <v>5454592.9124846803</v>
      </c>
      <c r="BC600" s="1">
        <v>10</v>
      </c>
      <c r="BD600" s="1" t="s">
        <v>3082</v>
      </c>
      <c r="BE600" s="1">
        <v>1071.82</v>
      </c>
      <c r="BG600" s="1">
        <v>42692</v>
      </c>
      <c r="BN600" s="1" t="s">
        <v>3004</v>
      </c>
      <c r="BO600" s="1" t="s">
        <v>3003</v>
      </c>
      <c r="BP600" s="1" t="s">
        <v>3002</v>
      </c>
      <c r="BQ600" s="1" t="s">
        <v>3407</v>
      </c>
      <c r="BR600" s="1" t="s">
        <v>3000</v>
      </c>
      <c r="BS600" s="1" t="s">
        <v>3409</v>
      </c>
      <c r="BT600" s="1" t="s">
        <v>3408</v>
      </c>
      <c r="BV600" s="1" t="s">
        <v>2997</v>
      </c>
      <c r="BW600" s="1" t="s">
        <v>1020</v>
      </c>
      <c r="BX600" s="1" t="s">
        <v>3194</v>
      </c>
      <c r="BY600" s="1" t="s">
        <v>2995</v>
      </c>
      <c r="CB600" s="1" t="s">
        <v>3193</v>
      </c>
      <c r="CC600" s="1" t="s">
        <v>3192</v>
      </c>
      <c r="CD600" s="1" t="s">
        <v>3035</v>
      </c>
      <c r="CO600" s="1" t="s">
        <v>2991</v>
      </c>
      <c r="CP600" s="1" t="s">
        <v>3506</v>
      </c>
      <c r="CW600" s="1" t="s">
        <v>3505</v>
      </c>
      <c r="CX600" s="1" t="s">
        <v>3504</v>
      </c>
      <c r="CY600" s="1" t="s">
        <v>3369</v>
      </c>
      <c r="CZ600" s="1" t="s">
        <v>3314</v>
      </c>
    </row>
    <row r="601" spans="1:104" x14ac:dyDescent="0.2">
      <c r="A601" s="1">
        <f t="shared" si="42"/>
        <v>1069682.78</v>
      </c>
      <c r="C601" s="1" t="str">
        <f t="shared" si="43"/>
        <v>OC</v>
      </c>
      <c r="D601" s="12">
        <f>INDEX(families!$A:$A,MATCH(E601,families!$B:$B,0))</f>
        <v>27</v>
      </c>
      <c r="E601" s="2" t="str">
        <f t="shared" si="44"/>
        <v>OC</v>
      </c>
      <c r="F601" s="1" t="str">
        <f>IF(_xlfn.SINGLE('~10 Other Crossings'!TypeCL)="WC","",_xlfn.CONCAT(UPPER(_xlfn.SINGLE(Description)),IF(ISBLANK(_xlfn.SINGLE(CrossingIdentifierDescription)),""," ["&amp;_xlfn.SINGLE(CrossingIdentifierDescription)&amp;"]")," (",_xlfn.SINGLE(PXID),")"))</f>
        <v>BC HYDRO TRANSMISSION O/H COMMUNICATIONS CABLE [O/H COMMUNICATIONS CABLE] (U4671.0)</v>
      </c>
      <c r="G60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01-13283-M002-XU0339601 - Goalposts Required</v>
      </c>
      <c r="M601" s="1" t="s">
        <v>3503</v>
      </c>
      <c r="N601" s="1">
        <v>1069682.78</v>
      </c>
      <c r="O601" s="1" t="s">
        <v>3023</v>
      </c>
      <c r="P601" s="1" t="s">
        <v>3502</v>
      </c>
      <c r="Q601" s="1" t="s">
        <v>3437</v>
      </c>
      <c r="R601" s="1" t="s">
        <v>3020</v>
      </c>
      <c r="S601" s="1" t="s">
        <v>3019</v>
      </c>
      <c r="T601" s="1" t="s">
        <v>3093</v>
      </c>
      <c r="U601" s="1" t="s">
        <v>3100</v>
      </c>
      <c r="V601" s="1" t="s">
        <v>3436</v>
      </c>
      <c r="W601" s="1" t="s">
        <v>3090</v>
      </c>
      <c r="Y601" s="1">
        <v>43589.014664351853</v>
      </c>
      <c r="Z601" s="1">
        <v>44645</v>
      </c>
      <c r="AA601" s="1">
        <v>401768</v>
      </c>
      <c r="AB601" s="1">
        <v>44648.866053240738</v>
      </c>
      <c r="AC601" s="1" t="s">
        <v>3501</v>
      </c>
      <c r="AD601" s="1" t="s">
        <v>3056</v>
      </c>
      <c r="AE601" s="1">
        <v>4671</v>
      </c>
      <c r="AF601" s="1">
        <v>0</v>
      </c>
      <c r="AG601" s="1" t="s">
        <v>3100</v>
      </c>
      <c r="AI601" s="1" t="s">
        <v>3434</v>
      </c>
      <c r="AK601" s="1" t="s">
        <v>3010</v>
      </c>
      <c r="AL601" s="1" t="s">
        <v>3009</v>
      </c>
      <c r="AM601" s="1" t="s">
        <v>3099</v>
      </c>
      <c r="AS601" s="1" t="s">
        <v>3006</v>
      </c>
      <c r="AT601" s="1" t="s">
        <v>1020</v>
      </c>
      <c r="AY601" s="1" t="s">
        <v>3083</v>
      </c>
      <c r="AZ601" s="1" t="s">
        <v>3005</v>
      </c>
      <c r="BA601" s="1">
        <v>596243.06952636002</v>
      </c>
      <c r="BB601" s="1">
        <v>5454557.5551346503</v>
      </c>
      <c r="BC601" s="1">
        <v>10</v>
      </c>
      <c r="BN601" s="1" t="s">
        <v>3004</v>
      </c>
      <c r="BO601" s="1" t="s">
        <v>3003</v>
      </c>
      <c r="BP601" s="1" t="s">
        <v>3002</v>
      </c>
      <c r="BQ601" s="1" t="s">
        <v>3407</v>
      </c>
      <c r="BR601" s="1" t="s">
        <v>3000</v>
      </c>
      <c r="BS601" s="1" t="s">
        <v>3409</v>
      </c>
      <c r="BT601" s="1" t="s">
        <v>3408</v>
      </c>
      <c r="BV601" s="1" t="s">
        <v>2997</v>
      </c>
      <c r="BX601" s="1" t="s">
        <v>3426</v>
      </c>
      <c r="BY601" s="1" t="s">
        <v>2995</v>
      </c>
      <c r="CB601" s="1" t="s">
        <v>3425</v>
      </c>
      <c r="CC601" s="1" t="s">
        <v>3424</v>
      </c>
      <c r="CD601" s="1" t="s">
        <v>3035</v>
      </c>
      <c r="CO601" s="1" t="s">
        <v>2991</v>
      </c>
      <c r="CP601" s="1" t="s">
        <v>3500</v>
      </c>
      <c r="CX601" s="1" t="s">
        <v>3499</v>
      </c>
      <c r="CY601" s="1" t="s">
        <v>3369</v>
      </c>
      <c r="CZ601" s="1" t="s">
        <v>1993</v>
      </c>
    </row>
    <row r="602" spans="1:104" x14ac:dyDescent="0.2">
      <c r="A602" s="1">
        <f t="shared" si="42"/>
        <v>1069684.72</v>
      </c>
      <c r="C602" s="1" t="str">
        <f t="shared" si="43"/>
        <v>OE</v>
      </c>
      <c r="D602" s="12">
        <f>INDEX(families!$A:$A,MATCH(E602,families!$B:$B,0))</f>
        <v>28</v>
      </c>
      <c r="E602" s="2" t="str">
        <f t="shared" si="44"/>
        <v>OE</v>
      </c>
      <c r="F602" s="1" t="str">
        <f>IF(_xlfn.SINGLE('~10 Other Crossings'!TypeCL)="WC","",_xlfn.CONCAT(UPPER(_xlfn.SINGLE(Description)),IF(ISBLANK(_xlfn.SINGLE(CrossingIdentifierDescription)),""," ["&amp;_xlfn.SINGLE(CrossingIdentifierDescription)&amp;"]")," (",_xlfn.SINGLE(PXID),")"))</f>
        <v>BC HYDRO O/H TRANSMISSION (360KV) 3L003 [TRANSMISSION] (U4248.1)</v>
      </c>
      <c r="G60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01-13283-M002-XU0339601 - Goalposts Required</v>
      </c>
      <c r="M602" s="1" t="s">
        <v>3498</v>
      </c>
      <c r="N602" s="1">
        <v>1069684.72</v>
      </c>
      <c r="O602" s="1" t="s">
        <v>3023</v>
      </c>
      <c r="P602" s="1" t="s">
        <v>3497</v>
      </c>
      <c r="Q602" s="1" t="s">
        <v>3496</v>
      </c>
      <c r="R602" s="1" t="s">
        <v>3020</v>
      </c>
      <c r="S602" s="1" t="s">
        <v>3019</v>
      </c>
      <c r="T602" s="1" t="s">
        <v>3093</v>
      </c>
      <c r="U602" s="1" t="s">
        <v>3092</v>
      </c>
      <c r="V602" s="1" t="s">
        <v>3300</v>
      </c>
      <c r="W602" s="1" t="s">
        <v>3090</v>
      </c>
      <c r="Y602" s="1">
        <v>42165.883981481478</v>
      </c>
      <c r="Z602" s="1">
        <v>44645</v>
      </c>
      <c r="AA602" s="1">
        <v>401768</v>
      </c>
      <c r="AB602" s="1">
        <v>44648.866018518522</v>
      </c>
      <c r="AC602" s="1" t="s">
        <v>3495</v>
      </c>
      <c r="AD602" s="1" t="s">
        <v>3056</v>
      </c>
      <c r="AE602" s="1">
        <v>4248</v>
      </c>
      <c r="AF602" s="1">
        <v>1</v>
      </c>
      <c r="AG602" s="1" t="s">
        <v>3277</v>
      </c>
      <c r="AH602" s="1" t="s">
        <v>3086</v>
      </c>
      <c r="AI602" s="1" t="s">
        <v>3434</v>
      </c>
      <c r="AJ602" s="1" t="s">
        <v>3086</v>
      </c>
      <c r="AK602" s="1" t="s">
        <v>3010</v>
      </c>
      <c r="AL602" s="1" t="s">
        <v>3009</v>
      </c>
      <c r="AM602" s="1" t="s">
        <v>3085</v>
      </c>
      <c r="AS602" s="1" t="s">
        <v>3006</v>
      </c>
      <c r="AT602" s="1" t="s">
        <v>1020</v>
      </c>
      <c r="AX602" s="1" t="s">
        <v>3494</v>
      </c>
      <c r="AY602" s="1" t="s">
        <v>3083</v>
      </c>
      <c r="AZ602" s="1" t="s">
        <v>3005</v>
      </c>
      <c r="BA602" s="1">
        <v>596242.32003430999</v>
      </c>
      <c r="BB602" s="1">
        <v>5454555.7599506201</v>
      </c>
      <c r="BC602" s="1">
        <v>10</v>
      </c>
      <c r="BD602" s="1" t="s">
        <v>3082</v>
      </c>
      <c r="BE602" s="1">
        <v>1071.8599999999999</v>
      </c>
      <c r="BG602" s="1">
        <v>42313</v>
      </c>
      <c r="BN602" s="1" t="s">
        <v>3004</v>
      </c>
      <c r="BO602" s="1" t="s">
        <v>3003</v>
      </c>
      <c r="BP602" s="1" t="s">
        <v>3002</v>
      </c>
      <c r="BQ602" s="1" t="s">
        <v>3407</v>
      </c>
      <c r="BR602" s="1" t="s">
        <v>3000</v>
      </c>
      <c r="BS602" s="1" t="s">
        <v>3409</v>
      </c>
      <c r="BT602" s="1" t="s">
        <v>3408</v>
      </c>
      <c r="BV602" s="1" t="s">
        <v>2997</v>
      </c>
      <c r="BX602" s="1" t="s">
        <v>3426</v>
      </c>
      <c r="BY602" s="1" t="s">
        <v>2995</v>
      </c>
      <c r="CB602" s="1" t="s">
        <v>3425</v>
      </c>
      <c r="CC602" s="1" t="s">
        <v>3424</v>
      </c>
      <c r="CD602" s="1" t="s">
        <v>3035</v>
      </c>
      <c r="CO602" s="1" t="s">
        <v>2991</v>
      </c>
      <c r="CP602" s="1" t="s">
        <v>3493</v>
      </c>
      <c r="CW602" s="1" t="s">
        <v>3492</v>
      </c>
      <c r="CX602" s="1" t="s">
        <v>3491</v>
      </c>
      <c r="CY602" s="1" t="s">
        <v>3369</v>
      </c>
      <c r="CZ602" s="1" t="s">
        <v>1987</v>
      </c>
    </row>
    <row r="603" spans="1:104" x14ac:dyDescent="0.2">
      <c r="A603" s="1">
        <f t="shared" si="42"/>
        <v>1069685.1499999999</v>
      </c>
      <c r="C603" s="1" t="str">
        <f t="shared" si="43"/>
        <v>UN</v>
      </c>
      <c r="D603" s="12">
        <f>INDEX(families!$A:$A,MATCH(E603,families!$B:$B,0))</f>
        <v>37</v>
      </c>
      <c r="E603" s="2" t="str">
        <f t="shared" si="44"/>
        <v>UN</v>
      </c>
      <c r="F603" s="1" t="str">
        <f>IF(_xlfn.SINGLE('~10 Other Crossings'!TypeCL)="WC","",_xlfn.CONCAT(UPPER(_xlfn.SINGLE(Description)),IF(ISBLANK(_xlfn.SINGLE(CrossingIdentifierDescription)),""," ["&amp;_xlfn.SINGLE(CrossingIdentifierDescription)&amp;"]")," (",_xlfn.SINGLE(PXID),")"))</f>
        <v>BC HYDRO 75MM RPVC CONDUIT ENCASED IN CONCRETE (P5795.0)</v>
      </c>
      <c r="G60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v>
      </c>
      <c r="M603" s="1" t="s">
        <v>3490</v>
      </c>
      <c r="N603" s="1">
        <v>1069685.1499999999</v>
      </c>
      <c r="O603" s="1" t="s">
        <v>3023</v>
      </c>
      <c r="P603" s="1" t="s">
        <v>3468</v>
      </c>
      <c r="Q603" s="1" t="s">
        <v>3467</v>
      </c>
      <c r="R603" s="1" t="s">
        <v>3019</v>
      </c>
      <c r="S603" s="1" t="s">
        <v>3019</v>
      </c>
      <c r="T603" s="1" t="s">
        <v>3093</v>
      </c>
      <c r="U603" s="1" t="s">
        <v>3482</v>
      </c>
      <c r="V603" s="1" t="s">
        <v>3481</v>
      </c>
      <c r="W603" s="1" t="s">
        <v>3090</v>
      </c>
      <c r="Y603" s="1">
        <v>44018.719953703701</v>
      </c>
      <c r="Z603" s="1">
        <v>44645</v>
      </c>
      <c r="AA603" s="1">
        <v>401768</v>
      </c>
      <c r="AB603" s="1">
        <v>44648.866064814814</v>
      </c>
      <c r="AC603" s="1" t="s">
        <v>3489</v>
      </c>
      <c r="AD603" s="1" t="s">
        <v>3013</v>
      </c>
      <c r="AE603" s="1">
        <v>5795</v>
      </c>
      <c r="AF603" s="1">
        <v>0</v>
      </c>
      <c r="AI603" s="1" t="s">
        <v>3434</v>
      </c>
      <c r="AK603" s="1" t="s">
        <v>3010</v>
      </c>
      <c r="AL603" s="1" t="s">
        <v>3009</v>
      </c>
      <c r="AM603" s="1" t="s">
        <v>3066</v>
      </c>
      <c r="AQ603" s="1" t="s">
        <v>3479</v>
      </c>
      <c r="AS603" s="1" t="s">
        <v>3006</v>
      </c>
      <c r="AT603" s="1" t="s">
        <v>3006</v>
      </c>
      <c r="AU603" s="1" t="s">
        <v>1020</v>
      </c>
      <c r="AY603" s="1" t="s">
        <v>3083</v>
      </c>
      <c r="AZ603" s="1" t="s">
        <v>3005</v>
      </c>
      <c r="BA603" s="1">
        <v>596242.14984017005</v>
      </c>
      <c r="BB603" s="1">
        <v>5454555.3683754597</v>
      </c>
      <c r="BC603" s="1">
        <v>10</v>
      </c>
      <c r="BN603" s="1" t="s">
        <v>3004</v>
      </c>
      <c r="BO603" s="1" t="s">
        <v>3003</v>
      </c>
      <c r="BP603" s="1" t="s">
        <v>3002</v>
      </c>
      <c r="BQ603" s="1" t="s">
        <v>3407</v>
      </c>
      <c r="BR603" s="1" t="s">
        <v>3000</v>
      </c>
      <c r="BS603" s="1" t="s">
        <v>3409</v>
      </c>
      <c r="BT603" s="1" t="s">
        <v>3408</v>
      </c>
      <c r="BV603" s="1" t="s">
        <v>2997</v>
      </c>
      <c r="BX603" s="1" t="s">
        <v>3426</v>
      </c>
      <c r="BY603" s="1" t="s">
        <v>3083</v>
      </c>
      <c r="CB603" s="1" t="s">
        <v>3425</v>
      </c>
      <c r="CC603" s="1" t="s">
        <v>3424</v>
      </c>
      <c r="CD603" s="1" t="s">
        <v>3035</v>
      </c>
      <c r="CO603" s="1" t="s">
        <v>2991</v>
      </c>
      <c r="CP603" s="1" t="s">
        <v>3488</v>
      </c>
      <c r="CX603" s="1" t="s">
        <v>3477</v>
      </c>
      <c r="CZ603" s="1" t="s">
        <v>3301</v>
      </c>
    </row>
    <row r="604" spans="1:104" x14ac:dyDescent="0.2">
      <c r="A604" s="1">
        <f t="shared" si="42"/>
        <v>1069685.1499999999</v>
      </c>
      <c r="C604" s="1" t="str">
        <f t="shared" si="43"/>
        <v>UN</v>
      </c>
      <c r="D604" s="12">
        <f>INDEX(families!$A:$A,MATCH(E604,families!$B:$B,0))</f>
        <v>37</v>
      </c>
      <c r="E604" s="2" t="str">
        <f t="shared" si="44"/>
        <v>UN</v>
      </c>
      <c r="F604" s="1" t="str">
        <f>IF(_xlfn.SINGLE('~10 Other Crossings'!TypeCL)="WC","",_xlfn.CONCAT(UPPER(_xlfn.SINGLE(Description)),IF(ISBLANK(_xlfn.SINGLE(CrossingIdentifierDescription)),""," ["&amp;_xlfn.SINGLE(CrossingIdentifierDescription)&amp;"]")," (",_xlfn.SINGLE(PXID),")"))</f>
        <v>BC HYDRO 75MM RPVC CONDUIT ENCASED IN CONCRETE (P5794.0)</v>
      </c>
      <c r="G60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v>
      </c>
      <c r="M604" s="1" t="s">
        <v>3487</v>
      </c>
      <c r="N604" s="1">
        <v>1069685.1499999999</v>
      </c>
      <c r="O604" s="1" t="s">
        <v>3023</v>
      </c>
      <c r="P604" s="1" t="s">
        <v>3468</v>
      </c>
      <c r="Q604" s="1" t="s">
        <v>3467</v>
      </c>
      <c r="R604" s="1" t="s">
        <v>3019</v>
      </c>
      <c r="S604" s="1" t="s">
        <v>3019</v>
      </c>
      <c r="T604" s="1" t="s">
        <v>3093</v>
      </c>
      <c r="U604" s="1" t="s">
        <v>3482</v>
      </c>
      <c r="V604" s="1" t="s">
        <v>3481</v>
      </c>
      <c r="W604" s="1" t="s">
        <v>3090</v>
      </c>
      <c r="Y604" s="1">
        <v>44018.719953703701</v>
      </c>
      <c r="Z604" s="1">
        <v>44645</v>
      </c>
      <c r="AA604" s="1">
        <v>401768</v>
      </c>
      <c r="AB604" s="1">
        <v>44648.866064814814</v>
      </c>
      <c r="AC604" s="1" t="s">
        <v>3486</v>
      </c>
      <c r="AD604" s="1" t="s">
        <v>3013</v>
      </c>
      <c r="AE604" s="1">
        <v>5794</v>
      </c>
      <c r="AF604" s="1">
        <v>0</v>
      </c>
      <c r="AI604" s="1" t="s">
        <v>3434</v>
      </c>
      <c r="AK604" s="1" t="s">
        <v>3010</v>
      </c>
      <c r="AL604" s="1" t="s">
        <v>3009</v>
      </c>
      <c r="AM604" s="1" t="s">
        <v>3066</v>
      </c>
      <c r="AQ604" s="1" t="s">
        <v>3479</v>
      </c>
      <c r="AS604" s="1" t="s">
        <v>3006</v>
      </c>
      <c r="AT604" s="1" t="s">
        <v>3006</v>
      </c>
      <c r="AU604" s="1" t="s">
        <v>1020</v>
      </c>
      <c r="AY604" s="1" t="s">
        <v>3083</v>
      </c>
      <c r="AZ604" s="1" t="s">
        <v>3005</v>
      </c>
      <c r="BA604" s="1">
        <v>596242.14984017005</v>
      </c>
      <c r="BB604" s="1">
        <v>5454555.3683754597</v>
      </c>
      <c r="BC604" s="1">
        <v>10</v>
      </c>
      <c r="BN604" s="1" t="s">
        <v>3004</v>
      </c>
      <c r="BO604" s="1" t="s">
        <v>3003</v>
      </c>
      <c r="BP604" s="1" t="s">
        <v>3002</v>
      </c>
      <c r="BQ604" s="1" t="s">
        <v>3407</v>
      </c>
      <c r="BR604" s="1" t="s">
        <v>3000</v>
      </c>
      <c r="BS604" s="1" t="s">
        <v>3409</v>
      </c>
      <c r="BT604" s="1" t="s">
        <v>3408</v>
      </c>
      <c r="BV604" s="1" t="s">
        <v>2997</v>
      </c>
      <c r="BX604" s="1" t="s">
        <v>3426</v>
      </c>
      <c r="BY604" s="1" t="s">
        <v>3083</v>
      </c>
      <c r="CB604" s="1" t="s">
        <v>3425</v>
      </c>
      <c r="CC604" s="1" t="s">
        <v>3424</v>
      </c>
      <c r="CD604" s="1" t="s">
        <v>3035</v>
      </c>
      <c r="CO604" s="1" t="s">
        <v>2991</v>
      </c>
      <c r="CP604" s="1" t="s">
        <v>3485</v>
      </c>
      <c r="CX604" s="1" t="s">
        <v>3477</v>
      </c>
      <c r="CZ604" s="1" t="s">
        <v>3292</v>
      </c>
    </row>
    <row r="605" spans="1:104" x14ac:dyDescent="0.2">
      <c r="A605" s="1">
        <f t="shared" si="42"/>
        <v>1069685.1499999999</v>
      </c>
      <c r="C605" s="1" t="str">
        <f t="shared" si="43"/>
        <v>UN</v>
      </c>
      <c r="D605" s="12">
        <f>INDEX(families!$A:$A,MATCH(E605,families!$B:$B,0))</f>
        <v>37</v>
      </c>
      <c r="E605" s="2" t="str">
        <f t="shared" si="44"/>
        <v>UN</v>
      </c>
      <c r="F605" s="1" t="str">
        <f>IF(_xlfn.SINGLE('~10 Other Crossings'!TypeCL)="WC","",_xlfn.CONCAT(UPPER(_xlfn.SINGLE(Description)),IF(ISBLANK(_xlfn.SINGLE(CrossingIdentifierDescription)),""," ["&amp;_xlfn.SINGLE(CrossingIdentifierDescription)&amp;"]")," (",_xlfn.SINGLE(PXID),")"))</f>
        <v>BC HYDRO 75MM RPVC CONDUIT ENCASED IN CONCRETE (P5796.0)</v>
      </c>
      <c r="G60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v>
      </c>
      <c r="M605" s="1" t="s">
        <v>3484</v>
      </c>
      <c r="N605" s="1">
        <v>1069685.1499999999</v>
      </c>
      <c r="O605" s="1" t="s">
        <v>3023</v>
      </c>
      <c r="P605" s="1" t="s">
        <v>3483</v>
      </c>
      <c r="Q605" s="1" t="s">
        <v>3467</v>
      </c>
      <c r="R605" s="1" t="s">
        <v>3019</v>
      </c>
      <c r="S605" s="1" t="s">
        <v>3019</v>
      </c>
      <c r="T605" s="1" t="s">
        <v>3093</v>
      </c>
      <c r="U605" s="1" t="s">
        <v>3482</v>
      </c>
      <c r="V605" s="1" t="s">
        <v>3481</v>
      </c>
      <c r="W605" s="1" t="s">
        <v>3090</v>
      </c>
      <c r="Y605" s="1">
        <v>44018.719953703701</v>
      </c>
      <c r="Z605" s="1">
        <v>44645</v>
      </c>
      <c r="AA605" s="1">
        <v>401768</v>
      </c>
      <c r="AB605" s="1">
        <v>44648.866064814814</v>
      </c>
      <c r="AC605" s="1" t="s">
        <v>3480</v>
      </c>
      <c r="AD605" s="1" t="s">
        <v>3013</v>
      </c>
      <c r="AE605" s="1">
        <v>5796</v>
      </c>
      <c r="AF605" s="1">
        <v>0</v>
      </c>
      <c r="AI605" s="1" t="s">
        <v>3434</v>
      </c>
      <c r="AK605" s="1" t="s">
        <v>3010</v>
      </c>
      <c r="AL605" s="1" t="s">
        <v>3009</v>
      </c>
      <c r="AM605" s="1" t="s">
        <v>3066</v>
      </c>
      <c r="AQ605" s="1" t="s">
        <v>3479</v>
      </c>
      <c r="AS605" s="1" t="s">
        <v>3006</v>
      </c>
      <c r="AT605" s="1" t="s">
        <v>3006</v>
      </c>
      <c r="AU605" s="1" t="s">
        <v>1020</v>
      </c>
      <c r="AY605" s="1" t="s">
        <v>3083</v>
      </c>
      <c r="AZ605" s="1" t="s">
        <v>3005</v>
      </c>
      <c r="BA605" s="1">
        <v>596242.14984017005</v>
      </c>
      <c r="BB605" s="1">
        <v>5454555.3683754597</v>
      </c>
      <c r="BC605" s="1">
        <v>10</v>
      </c>
      <c r="BN605" s="1" t="s">
        <v>3004</v>
      </c>
      <c r="BO605" s="1" t="s">
        <v>3003</v>
      </c>
      <c r="BP605" s="1" t="s">
        <v>3002</v>
      </c>
      <c r="BQ605" s="1" t="s">
        <v>3407</v>
      </c>
      <c r="BR605" s="1" t="s">
        <v>3000</v>
      </c>
      <c r="BS605" s="1" t="s">
        <v>3409</v>
      </c>
      <c r="BT605" s="1" t="s">
        <v>3408</v>
      </c>
      <c r="BV605" s="1" t="s">
        <v>2997</v>
      </c>
      <c r="BX605" s="1" t="s">
        <v>3426</v>
      </c>
      <c r="BY605" s="1" t="s">
        <v>3083</v>
      </c>
      <c r="CB605" s="1" t="s">
        <v>3425</v>
      </c>
      <c r="CC605" s="1" t="s">
        <v>3424</v>
      </c>
      <c r="CD605" s="1" t="s">
        <v>3035</v>
      </c>
      <c r="CO605" s="1" t="s">
        <v>2991</v>
      </c>
      <c r="CP605" s="1" t="s">
        <v>3478</v>
      </c>
      <c r="CX605" s="1" t="s">
        <v>3477</v>
      </c>
      <c r="CZ605" s="1" t="s">
        <v>3282</v>
      </c>
    </row>
    <row r="606" spans="1:104" x14ac:dyDescent="0.2">
      <c r="A606" s="1">
        <f t="shared" si="42"/>
        <v>1069685.6499999999</v>
      </c>
      <c r="C606" s="1" t="str">
        <f t="shared" si="43"/>
        <v>WD</v>
      </c>
      <c r="D606" s="12">
        <f>INDEX(families!$A:$A,MATCH(E606,families!$B:$B,0))</f>
        <v>39</v>
      </c>
      <c r="E606" s="2" t="str">
        <f t="shared" si="44"/>
        <v>WD</v>
      </c>
      <c r="F606" s="1" t="str">
        <f>IF(_xlfn.SINGLE('~10 Other Crossings'!TypeCL)="WC","",_xlfn.CONCAT(UPPER(_xlfn.SINGLE(Description)),IF(ISBLANK(_xlfn.SINGLE(CrossingIdentifierDescription)),""," ["&amp;_xlfn.SINGLE(CrossingIdentifierDescription)&amp;"]")," (",_xlfn.SINGLE(PXID),")"))</f>
        <v>BC HYDRO 75MM HDPE DOMESTIC WATER SUPPLY MAIN (P5793.0)</v>
      </c>
      <c r="G60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v>
      </c>
      <c r="M606" s="1" t="s">
        <v>3476</v>
      </c>
      <c r="N606" s="1">
        <v>1069685.6499999999</v>
      </c>
      <c r="O606" s="1" t="s">
        <v>3023</v>
      </c>
      <c r="P606" s="1" t="s">
        <v>3468</v>
      </c>
      <c r="Q606" s="1" t="s">
        <v>3467</v>
      </c>
      <c r="R606" s="1" t="s">
        <v>3019</v>
      </c>
      <c r="S606" s="1" t="s">
        <v>3019</v>
      </c>
      <c r="T606" s="1" t="s">
        <v>3093</v>
      </c>
      <c r="U606" s="1" t="s">
        <v>3475</v>
      </c>
      <c r="V606" s="1" t="s">
        <v>3474</v>
      </c>
      <c r="W606" s="1" t="s">
        <v>3090</v>
      </c>
      <c r="Y606" s="1">
        <v>44018.719953703701</v>
      </c>
      <c r="Z606" s="1">
        <v>44645</v>
      </c>
      <c r="AA606" s="1">
        <v>401768</v>
      </c>
      <c r="AB606" s="1">
        <v>44648.866064814814</v>
      </c>
      <c r="AC606" s="1" t="s">
        <v>3473</v>
      </c>
      <c r="AD606" s="1" t="s">
        <v>3013</v>
      </c>
      <c r="AE606" s="1">
        <v>5793</v>
      </c>
      <c r="AF606" s="1">
        <v>0</v>
      </c>
      <c r="AI606" s="1" t="s">
        <v>3434</v>
      </c>
      <c r="AK606" s="1" t="s">
        <v>3010</v>
      </c>
      <c r="AL606" s="1" t="s">
        <v>3009</v>
      </c>
      <c r="AM606" s="1" t="s">
        <v>3174</v>
      </c>
      <c r="AQ606" s="1" t="s">
        <v>3472</v>
      </c>
      <c r="AS606" s="1" t="s">
        <v>3006</v>
      </c>
      <c r="AT606" s="1" t="s">
        <v>3006</v>
      </c>
      <c r="AU606" s="1" t="s">
        <v>1020</v>
      </c>
      <c r="AY606" s="1" t="s">
        <v>3083</v>
      </c>
      <c r="AZ606" s="1" t="s">
        <v>3005</v>
      </c>
      <c r="BA606" s="1">
        <v>596241.95556783001</v>
      </c>
      <c r="BB606" s="1">
        <v>5454554.9076603903</v>
      </c>
      <c r="BC606" s="1">
        <v>10</v>
      </c>
      <c r="BN606" s="1" t="s">
        <v>3004</v>
      </c>
      <c r="BO606" s="1" t="s">
        <v>3003</v>
      </c>
      <c r="BP606" s="1" t="s">
        <v>3002</v>
      </c>
      <c r="BQ606" s="1" t="s">
        <v>3407</v>
      </c>
      <c r="BR606" s="1" t="s">
        <v>3000</v>
      </c>
      <c r="BS606" s="1" t="s">
        <v>3409</v>
      </c>
      <c r="BT606" s="1" t="s">
        <v>3408</v>
      </c>
      <c r="BV606" s="1" t="s">
        <v>2997</v>
      </c>
      <c r="BX606" s="1" t="s">
        <v>3426</v>
      </c>
      <c r="BY606" s="1" t="s">
        <v>3083</v>
      </c>
      <c r="CB606" s="1" t="s">
        <v>3425</v>
      </c>
      <c r="CC606" s="1" t="s">
        <v>3424</v>
      </c>
      <c r="CD606" s="1" t="s">
        <v>3035</v>
      </c>
      <c r="CO606" s="1" t="s">
        <v>2991</v>
      </c>
      <c r="CP606" s="1" t="s">
        <v>3471</v>
      </c>
      <c r="CX606" s="1" t="s">
        <v>3470</v>
      </c>
      <c r="CZ606" s="1" t="s">
        <v>1985</v>
      </c>
    </row>
    <row r="607" spans="1:104" x14ac:dyDescent="0.2">
      <c r="A607" s="1">
        <f t="shared" si="42"/>
        <v>1069686.05</v>
      </c>
      <c r="C607" s="1" t="str">
        <f t="shared" si="43"/>
        <v>WD</v>
      </c>
      <c r="D607" s="12">
        <f>INDEX(families!$A:$A,MATCH(E607,families!$B:$B,0))</f>
        <v>39</v>
      </c>
      <c r="E607" s="2" t="str">
        <f t="shared" si="44"/>
        <v>WD</v>
      </c>
      <c r="F607" s="1" t="str">
        <f>IF(_xlfn.SINGLE('~10 Other Crossings'!TypeCL)="WC","",_xlfn.CONCAT(UPPER(_xlfn.SINGLE(Description)),IF(ISBLANK(_xlfn.SINGLE(CrossingIdentifierDescription)),""," ["&amp;_xlfn.SINGLE(CrossingIdentifierDescription)&amp;"]")," (",_xlfn.SINGLE(PXID),")"))</f>
        <v>BC HYDRO 250MM PVC FIRE PROTECTION WATER MAIN (P5792.0)</v>
      </c>
      <c r="G60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v>
      </c>
      <c r="M607" s="1" t="s">
        <v>3469</v>
      </c>
      <c r="N607" s="1">
        <v>1069686.05</v>
      </c>
      <c r="O607" s="1" t="s">
        <v>3023</v>
      </c>
      <c r="P607" s="1" t="s">
        <v>3468</v>
      </c>
      <c r="Q607" s="1" t="s">
        <v>3467</v>
      </c>
      <c r="R607" s="1" t="s">
        <v>3019</v>
      </c>
      <c r="S607" s="1" t="s">
        <v>3019</v>
      </c>
      <c r="T607" s="1" t="s">
        <v>3093</v>
      </c>
      <c r="U607" s="1" t="s">
        <v>3466</v>
      </c>
      <c r="V607" s="1" t="s">
        <v>3465</v>
      </c>
      <c r="W607" s="1" t="s">
        <v>3090</v>
      </c>
      <c r="Y607" s="1">
        <v>44018.719953703701</v>
      </c>
      <c r="Z607" s="1">
        <v>44645</v>
      </c>
      <c r="AA607" s="1">
        <v>401768</v>
      </c>
      <c r="AB607" s="1">
        <v>44648.866064814814</v>
      </c>
      <c r="AC607" s="1" t="s">
        <v>3464</v>
      </c>
      <c r="AD607" s="1" t="s">
        <v>3013</v>
      </c>
      <c r="AE607" s="1">
        <v>5792</v>
      </c>
      <c r="AF607" s="1">
        <v>0</v>
      </c>
      <c r="AI607" s="1" t="s">
        <v>3434</v>
      </c>
      <c r="AK607" s="1" t="s">
        <v>3010</v>
      </c>
      <c r="AL607" s="1" t="s">
        <v>3009</v>
      </c>
      <c r="AM607" s="1" t="s">
        <v>3174</v>
      </c>
      <c r="AQ607" s="1" t="s">
        <v>3463</v>
      </c>
      <c r="AS607" s="1" t="s">
        <v>3006</v>
      </c>
      <c r="AT607" s="1" t="s">
        <v>3006</v>
      </c>
      <c r="AU607" s="1" t="s">
        <v>1020</v>
      </c>
      <c r="AY607" s="1" t="s">
        <v>3083</v>
      </c>
      <c r="AZ607" s="1" t="s">
        <v>3005</v>
      </c>
      <c r="BA607" s="1">
        <v>596241.80014992994</v>
      </c>
      <c r="BB607" s="1">
        <v>5454554.5390883395</v>
      </c>
      <c r="BC607" s="1">
        <v>10</v>
      </c>
      <c r="BN607" s="1" t="s">
        <v>3004</v>
      </c>
      <c r="BO607" s="1" t="s">
        <v>3003</v>
      </c>
      <c r="BP607" s="1" t="s">
        <v>3002</v>
      </c>
      <c r="BQ607" s="1" t="s">
        <v>3407</v>
      </c>
      <c r="BR607" s="1" t="s">
        <v>3000</v>
      </c>
      <c r="BS607" s="1" t="s">
        <v>3409</v>
      </c>
      <c r="BT607" s="1" t="s">
        <v>3408</v>
      </c>
      <c r="BV607" s="1" t="s">
        <v>2997</v>
      </c>
      <c r="BX607" s="1" t="s">
        <v>3426</v>
      </c>
      <c r="BY607" s="1" t="s">
        <v>3083</v>
      </c>
      <c r="CB607" s="1" t="s">
        <v>3425</v>
      </c>
      <c r="CC607" s="1" t="s">
        <v>3424</v>
      </c>
      <c r="CD607" s="1" t="s">
        <v>3035</v>
      </c>
      <c r="CO607" s="1" t="s">
        <v>2991</v>
      </c>
      <c r="CP607" s="1" t="s">
        <v>3462</v>
      </c>
      <c r="CX607" s="1" t="s">
        <v>3461</v>
      </c>
      <c r="CZ607" s="1" t="s">
        <v>1978</v>
      </c>
    </row>
    <row r="608" spans="1:104" x14ac:dyDescent="0.2">
      <c r="A608" s="1">
        <f t="shared" si="42"/>
        <v>1069686.4099999999</v>
      </c>
      <c r="C608" s="1" t="str">
        <f t="shared" si="43"/>
        <v>RD</v>
      </c>
      <c r="D608" s="12">
        <f>INDEX(families!$A:$A,MATCH(E608,families!$B:$B,0))</f>
        <v>31</v>
      </c>
      <c r="E608" s="2" t="str">
        <f t="shared" si="44"/>
        <v>RD</v>
      </c>
      <c r="F608" s="1" t="str">
        <f>IF(_xlfn.SINGLE('~10 Other Crossings'!TypeCL)="WC","",_xlfn.CONCAT(UPPER(_xlfn.SINGLE(Description)),IF(ISBLANK(_xlfn.SINGLE(CrossingIdentifierDescription)),""," ["&amp;_xlfn.SINGLE(CrossingIdentifierDescription)&amp;"]")," (",_xlfn.SINGLE(PXID),")"))</f>
        <v>ROAD (T4246.0)</v>
      </c>
      <c r="G60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v>
      </c>
      <c r="M608" s="1" t="s">
        <v>3460</v>
      </c>
      <c r="N608" s="1">
        <v>1069686.4099999999</v>
      </c>
      <c r="O608" s="1" t="s">
        <v>3023</v>
      </c>
      <c r="P608" s="1" t="s">
        <v>3459</v>
      </c>
      <c r="Q608" s="1" t="s">
        <v>3458</v>
      </c>
      <c r="R608" s="1" t="s">
        <v>3020</v>
      </c>
      <c r="S608" s="1" t="s">
        <v>3019</v>
      </c>
      <c r="T608" s="1" t="s">
        <v>3093</v>
      </c>
      <c r="U608" s="1" t="s">
        <v>3040</v>
      </c>
      <c r="V608" s="1" t="s">
        <v>3040</v>
      </c>
      <c r="W608" s="1" t="s">
        <v>3457</v>
      </c>
      <c r="Y608" s="1">
        <v>42165.883981481478</v>
      </c>
      <c r="Z608" s="1">
        <v>44645</v>
      </c>
      <c r="AA608" s="1">
        <v>401768</v>
      </c>
      <c r="AB608" s="1">
        <v>44648.866018518522</v>
      </c>
      <c r="AC608" s="1" t="s">
        <v>3456</v>
      </c>
      <c r="AD608" s="1" t="s">
        <v>3041</v>
      </c>
      <c r="AE608" s="1">
        <v>4246</v>
      </c>
      <c r="AF608" s="1">
        <v>0</v>
      </c>
      <c r="AH608" s="1" t="s">
        <v>3086</v>
      </c>
      <c r="AI608" s="1" t="s">
        <v>3434</v>
      </c>
      <c r="AJ608" s="1" t="s">
        <v>3086</v>
      </c>
      <c r="AK608" s="1" t="s">
        <v>3039</v>
      </c>
      <c r="AL608" s="1" t="s">
        <v>3009</v>
      </c>
      <c r="AM608" s="1" t="s">
        <v>735</v>
      </c>
      <c r="AX608" s="1" t="s">
        <v>3455</v>
      </c>
      <c r="AY608" s="1" t="s">
        <v>3083</v>
      </c>
      <c r="AZ608" s="1" t="s">
        <v>3005</v>
      </c>
      <c r="BA608" s="1">
        <v>596241.66043692001</v>
      </c>
      <c r="BB608" s="1">
        <v>5454554.2081969101</v>
      </c>
      <c r="BC608" s="1">
        <v>10</v>
      </c>
      <c r="BG608" s="1">
        <v>41863</v>
      </c>
      <c r="BN608" s="1" t="s">
        <v>3004</v>
      </c>
      <c r="BO608" s="1" t="s">
        <v>3003</v>
      </c>
      <c r="BP608" s="1" t="s">
        <v>3002</v>
      </c>
      <c r="BQ608" s="1" t="s">
        <v>3407</v>
      </c>
      <c r="BR608" s="1" t="s">
        <v>3000</v>
      </c>
      <c r="BS608" s="1" t="s">
        <v>3409</v>
      </c>
      <c r="BT608" s="1" t="s">
        <v>3408</v>
      </c>
      <c r="BV608" s="1" t="s">
        <v>2997</v>
      </c>
      <c r="BX608" s="1" t="s">
        <v>3426</v>
      </c>
      <c r="BY608" s="1" t="s">
        <v>2995</v>
      </c>
      <c r="CB608" s="1" t="s">
        <v>3425</v>
      </c>
      <c r="CC608" s="1" t="s">
        <v>3424</v>
      </c>
      <c r="CD608" s="1" t="s">
        <v>3035</v>
      </c>
      <c r="CO608" s="1" t="s">
        <v>3065</v>
      </c>
      <c r="CP608" s="1" t="s">
        <v>3454</v>
      </c>
      <c r="CW608" s="1" t="s">
        <v>3411</v>
      </c>
      <c r="CX608" s="1" t="s">
        <v>3410</v>
      </c>
      <c r="CY608" s="1" t="s">
        <v>3369</v>
      </c>
      <c r="CZ608" s="1" t="s">
        <v>3268</v>
      </c>
    </row>
    <row r="609" spans="1:104" x14ac:dyDescent="0.2">
      <c r="A609" s="1">
        <f t="shared" si="42"/>
        <v>1069693.06</v>
      </c>
      <c r="C609" s="1" t="str">
        <f t="shared" si="43"/>
        <v>OC</v>
      </c>
      <c r="D609" s="12">
        <f>INDEX(families!$A:$A,MATCH(E609,families!$B:$B,0))</f>
        <v>27</v>
      </c>
      <c r="E609" s="2" t="str">
        <f t="shared" si="44"/>
        <v>OC</v>
      </c>
      <c r="F609" s="1" t="str">
        <f>IF(_xlfn.SINGLE('~10 Other Crossings'!TypeCL)="WC","",_xlfn.CONCAT(UPPER(_xlfn.SINGLE(Description)),IF(ISBLANK(_xlfn.SINGLE(CrossingIdentifierDescription)),""," ["&amp;_xlfn.SINGLE(CrossingIdentifierDescription)&amp;"]")," (",_xlfn.SINGLE(PXID),")"))</f>
        <v>BC HYDRO BURIED CABLE (EXPOSED) (U7500.0)</v>
      </c>
      <c r="G60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01-13283-M002-XU0339601 - Goalposts Required</v>
      </c>
      <c r="M609" s="1" t="s">
        <v>3453</v>
      </c>
      <c r="N609" s="1">
        <v>1069693.06</v>
      </c>
      <c r="O609" s="1" t="s">
        <v>3023</v>
      </c>
      <c r="R609" s="1" t="s">
        <v>3019</v>
      </c>
      <c r="S609" s="1" t="s">
        <v>3019</v>
      </c>
      <c r="T609" s="1" t="s">
        <v>3093</v>
      </c>
      <c r="U609" s="1" t="s">
        <v>3452</v>
      </c>
      <c r="V609" s="1" t="s">
        <v>3451</v>
      </c>
      <c r="W609" s="1" t="s">
        <v>3090</v>
      </c>
      <c r="Y609" s="1">
        <v>44595.724675925929</v>
      </c>
      <c r="Z609" s="1">
        <v>44645</v>
      </c>
      <c r="AA609" s="1">
        <v>401768</v>
      </c>
      <c r="AB609" s="1">
        <v>44648.866111111114</v>
      </c>
      <c r="AC609" s="1" t="s">
        <v>3450</v>
      </c>
      <c r="AD609" s="1" t="s">
        <v>3056</v>
      </c>
      <c r="AE609" s="1">
        <v>7500</v>
      </c>
      <c r="AF609" s="1">
        <v>0</v>
      </c>
      <c r="AH609" s="1" t="s">
        <v>3086</v>
      </c>
      <c r="AI609" s="1" t="s">
        <v>3434</v>
      </c>
      <c r="AK609" s="1" t="s">
        <v>3010</v>
      </c>
      <c r="AL609" s="1" t="s">
        <v>3009</v>
      </c>
      <c r="AM609" s="1" t="s">
        <v>3099</v>
      </c>
      <c r="AN609" s="1" t="s">
        <v>3449</v>
      </c>
      <c r="AS609" s="1" t="s">
        <v>3006</v>
      </c>
      <c r="AT609" s="1" t="s">
        <v>3006</v>
      </c>
      <c r="AY609" s="1" t="s">
        <v>3083</v>
      </c>
      <c r="AZ609" s="1" t="s">
        <v>3005</v>
      </c>
      <c r="BA609" s="1">
        <v>596239.07476583996</v>
      </c>
      <c r="BB609" s="1">
        <v>5454548.0759409899</v>
      </c>
      <c r="BC609" s="1">
        <v>10</v>
      </c>
      <c r="BO609" s="1" t="s">
        <v>3003</v>
      </c>
      <c r="BP609" s="1" t="s">
        <v>3002</v>
      </c>
      <c r="BQ609" s="1" t="s">
        <v>3407</v>
      </c>
      <c r="BR609" s="1" t="s">
        <v>3000</v>
      </c>
      <c r="BS609" s="1" t="s">
        <v>3409</v>
      </c>
      <c r="BT609" s="1" t="s">
        <v>3408</v>
      </c>
      <c r="BU609" s="1">
        <v>0.1</v>
      </c>
      <c r="BV609" s="1" t="s">
        <v>2997</v>
      </c>
      <c r="BX609" s="1" t="s">
        <v>3426</v>
      </c>
      <c r="CB609" s="1" t="s">
        <v>3425</v>
      </c>
      <c r="CC609" s="1" t="s">
        <v>3424</v>
      </c>
      <c r="CD609" s="1" t="s">
        <v>3035</v>
      </c>
      <c r="CO609" s="1" t="s">
        <v>2991</v>
      </c>
      <c r="CP609" s="1" t="s">
        <v>3448</v>
      </c>
      <c r="CX609" s="1" t="s">
        <v>3447</v>
      </c>
      <c r="CZ609" s="1" t="s">
        <v>1974</v>
      </c>
    </row>
    <row r="610" spans="1:104" x14ac:dyDescent="0.2">
      <c r="A610" s="1">
        <f t="shared" si="42"/>
        <v>1069693.95</v>
      </c>
      <c r="C610" s="1" t="str">
        <f t="shared" si="43"/>
        <v>UN</v>
      </c>
      <c r="D610" s="12">
        <f>INDEX(families!$A:$A,MATCH(E610,families!$B:$B,0))</f>
        <v>37</v>
      </c>
      <c r="E610" s="2" t="str">
        <f t="shared" si="44"/>
        <v>UN</v>
      </c>
      <c r="F610" s="1" t="str">
        <f>IF(_xlfn.SINGLE('~10 Other Crossings'!TypeCL)="WC","",_xlfn.CONCAT(UPPER(_xlfn.SINGLE(Description)),IF(ISBLANK(_xlfn.SINGLE(CrossingIdentifierDescription)),""," ["&amp;_xlfn.SINGLE(CrossingIdentifierDescription)&amp;"]")," (",_xlfn.SINGLE(PXID),")"))</f>
        <v>BC HYDRO GENERATION NPS 72 PENSTOCK LINE (AGL) (P3644.0)</v>
      </c>
      <c r="G61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v>
      </c>
      <c r="M610" s="1" t="s">
        <v>3446</v>
      </c>
      <c r="N610" s="1">
        <v>1069693.95</v>
      </c>
      <c r="O610" s="1" t="s">
        <v>3023</v>
      </c>
      <c r="P610" s="1" t="s">
        <v>3445</v>
      </c>
      <c r="Q610" s="1" t="s">
        <v>3444</v>
      </c>
      <c r="R610" s="1" t="s">
        <v>3020</v>
      </c>
      <c r="S610" s="1" t="s">
        <v>3019</v>
      </c>
      <c r="T610" s="1" t="s">
        <v>3093</v>
      </c>
      <c r="U610" s="1" t="s">
        <v>3443</v>
      </c>
      <c r="V610" s="1" t="s">
        <v>3443</v>
      </c>
      <c r="W610" s="1" t="s">
        <v>3090</v>
      </c>
      <c r="Y610" s="1">
        <v>42165.883981481478</v>
      </c>
      <c r="Z610" s="1">
        <v>44645</v>
      </c>
      <c r="AA610" s="1">
        <v>401768</v>
      </c>
      <c r="AB610" s="1">
        <v>44648.866018518522</v>
      </c>
      <c r="AC610" s="1" t="s">
        <v>3442</v>
      </c>
      <c r="AD610" s="1" t="s">
        <v>3013</v>
      </c>
      <c r="AE610" s="1">
        <v>3644</v>
      </c>
      <c r="AF610" s="1">
        <v>0</v>
      </c>
      <c r="AH610" s="1" t="s">
        <v>3086</v>
      </c>
      <c r="AI610" s="1" t="s">
        <v>3434</v>
      </c>
      <c r="AJ610" s="1" t="s">
        <v>3086</v>
      </c>
      <c r="AK610" s="1" t="s">
        <v>3010</v>
      </c>
      <c r="AL610" s="1" t="s">
        <v>3009</v>
      </c>
      <c r="AM610" s="1" t="s">
        <v>3066</v>
      </c>
      <c r="AQ610" s="1" t="s">
        <v>3086</v>
      </c>
      <c r="AS610" s="1" t="s">
        <v>3006</v>
      </c>
      <c r="AT610" s="1" t="s">
        <v>1020</v>
      </c>
      <c r="AX610" s="1" t="s">
        <v>3441</v>
      </c>
      <c r="AY610" s="1" t="s">
        <v>3083</v>
      </c>
      <c r="AZ610" s="1" t="s">
        <v>3005</v>
      </c>
      <c r="BA610" s="1">
        <v>596238.72997394996</v>
      </c>
      <c r="BB610" s="1">
        <v>5454547.2600484705</v>
      </c>
      <c r="BC610" s="1">
        <v>10</v>
      </c>
      <c r="BD610" s="1" t="s">
        <v>3082</v>
      </c>
      <c r="BE610" s="1">
        <v>1071.883</v>
      </c>
      <c r="BG610" s="1">
        <v>41863</v>
      </c>
      <c r="BN610" s="1" t="s">
        <v>3004</v>
      </c>
      <c r="BO610" s="1" t="s">
        <v>3003</v>
      </c>
      <c r="BP610" s="1" t="s">
        <v>3002</v>
      </c>
      <c r="BQ610" s="1" t="s">
        <v>3407</v>
      </c>
      <c r="BR610" s="1" t="s">
        <v>3000</v>
      </c>
      <c r="BS610" s="1" t="s">
        <v>3409</v>
      </c>
      <c r="BT610" s="1" t="s">
        <v>3408</v>
      </c>
      <c r="BV610" s="1" t="s">
        <v>2997</v>
      </c>
      <c r="BX610" s="1" t="s">
        <v>3426</v>
      </c>
      <c r="BY610" s="1" t="s">
        <v>3083</v>
      </c>
      <c r="CB610" s="1" t="s">
        <v>3425</v>
      </c>
      <c r="CC610" s="1" t="s">
        <v>3424</v>
      </c>
      <c r="CD610" s="1" t="s">
        <v>3035</v>
      </c>
      <c r="CO610" s="1" t="s">
        <v>2991</v>
      </c>
      <c r="CP610" s="1" t="s">
        <v>3440</v>
      </c>
      <c r="CY610" s="1" t="s">
        <v>3369</v>
      </c>
      <c r="CZ610" s="1" t="s">
        <v>3259</v>
      </c>
    </row>
    <row r="611" spans="1:104" x14ac:dyDescent="0.2">
      <c r="A611" s="1">
        <f t="shared" si="42"/>
        <v>1069694.3899999999</v>
      </c>
      <c r="C611" s="1" t="str">
        <f t="shared" si="43"/>
        <v>OC</v>
      </c>
      <c r="D611" s="12">
        <f>INDEX(families!$A:$A,MATCH(E611,families!$B:$B,0))</f>
        <v>27</v>
      </c>
      <c r="E611" s="2" t="str">
        <f t="shared" si="44"/>
        <v>OC</v>
      </c>
      <c r="F611" s="1" t="str">
        <f>IF(_xlfn.SINGLE('~10 Other Crossings'!TypeCL)="WC","",_xlfn.CONCAT(UPPER(_xlfn.SINGLE(Description)),IF(ISBLANK(_xlfn.SINGLE(CrossingIdentifierDescription)),""," ["&amp;_xlfn.SINGLE(CrossingIdentifierDescription)&amp;"]")," (",_xlfn.SINGLE(PXID),")"))</f>
        <v>BC HYDRO TRANSMISSION O/H COMMUNICATIONS CABLE [O/H COMMUNICATIONS CABLE] (U4672.0)</v>
      </c>
      <c r="G61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01-13283-M002-XU0339601 - Goalposts Required</v>
      </c>
      <c r="M611" s="1" t="s">
        <v>3439</v>
      </c>
      <c r="N611" s="1">
        <v>1069694.3899999999</v>
      </c>
      <c r="O611" s="1" t="s">
        <v>3023</v>
      </c>
      <c r="P611" s="1" t="s">
        <v>3438</v>
      </c>
      <c r="Q611" s="1" t="s">
        <v>3437</v>
      </c>
      <c r="R611" s="1" t="s">
        <v>3020</v>
      </c>
      <c r="S611" s="1" t="s">
        <v>3019</v>
      </c>
      <c r="T611" s="1" t="s">
        <v>3093</v>
      </c>
      <c r="U611" s="1" t="s">
        <v>3100</v>
      </c>
      <c r="V611" s="1" t="s">
        <v>3436</v>
      </c>
      <c r="W611" s="1" t="s">
        <v>3090</v>
      </c>
      <c r="Y611" s="1">
        <v>42895.730162037034</v>
      </c>
      <c r="Z611" s="1">
        <v>44645</v>
      </c>
      <c r="AA611" s="1">
        <v>401768</v>
      </c>
      <c r="AB611" s="1">
        <v>44648.866030092591</v>
      </c>
      <c r="AC611" s="1" t="s">
        <v>3435</v>
      </c>
      <c r="AD611" s="1" t="s">
        <v>3056</v>
      </c>
      <c r="AE611" s="1">
        <v>4672</v>
      </c>
      <c r="AF611" s="1">
        <v>0</v>
      </c>
      <c r="AG611" s="1" t="s">
        <v>3100</v>
      </c>
      <c r="AI611" s="1" t="s">
        <v>3434</v>
      </c>
      <c r="AK611" s="1" t="s">
        <v>3010</v>
      </c>
      <c r="AL611" s="1" t="s">
        <v>3009</v>
      </c>
      <c r="AM611" s="1" t="s">
        <v>3099</v>
      </c>
      <c r="AS611" s="1" t="s">
        <v>3006</v>
      </c>
      <c r="AT611" s="1" t="s">
        <v>1020</v>
      </c>
      <c r="AY611" s="1" t="s">
        <v>3083</v>
      </c>
      <c r="AZ611" s="1" t="s">
        <v>3005</v>
      </c>
      <c r="BA611" s="1">
        <v>596238.56016592996</v>
      </c>
      <c r="BB611" s="1">
        <v>5454546.8560950402</v>
      </c>
      <c r="BC611" s="1">
        <v>10</v>
      </c>
      <c r="BN611" s="1" t="s">
        <v>3004</v>
      </c>
      <c r="BO611" s="1" t="s">
        <v>3003</v>
      </c>
      <c r="BP611" s="1" t="s">
        <v>3002</v>
      </c>
      <c r="BQ611" s="1" t="s">
        <v>3407</v>
      </c>
      <c r="BR611" s="1" t="s">
        <v>3000</v>
      </c>
      <c r="BS611" s="1" t="s">
        <v>3409</v>
      </c>
      <c r="BT611" s="1" t="s">
        <v>3408</v>
      </c>
      <c r="BV611" s="1" t="s">
        <v>2997</v>
      </c>
      <c r="BX611" s="1" t="s">
        <v>3426</v>
      </c>
      <c r="BY611" s="1" t="s">
        <v>2995</v>
      </c>
      <c r="CB611" s="1" t="s">
        <v>3425</v>
      </c>
      <c r="CC611" s="1" t="s">
        <v>3424</v>
      </c>
      <c r="CD611" s="1" t="s">
        <v>3035</v>
      </c>
      <c r="CO611" s="1" t="s">
        <v>2991</v>
      </c>
      <c r="CP611" s="1" t="s">
        <v>3433</v>
      </c>
      <c r="CX611" s="1" t="s">
        <v>3432</v>
      </c>
      <c r="CY611" s="1" t="s">
        <v>3369</v>
      </c>
      <c r="CZ611" s="1" t="s">
        <v>1972</v>
      </c>
    </row>
    <row r="612" spans="1:104" x14ac:dyDescent="0.2">
      <c r="A612" s="1">
        <f t="shared" si="42"/>
        <v>1069712</v>
      </c>
      <c r="C612" s="1" t="str">
        <f t="shared" si="43"/>
        <v>RD</v>
      </c>
      <c r="D612" s="12">
        <f>INDEX(families!$A:$A,MATCH(E612,families!$B:$B,0))</f>
        <v>31</v>
      </c>
      <c r="E612" s="2" t="str">
        <f t="shared" si="44"/>
        <v>RD</v>
      </c>
      <c r="F612" s="1" t="str">
        <f>IF(_xlfn.SINGLE('~10 Other Crossings'!TypeCL)="WC","",_xlfn.CONCAT(UPPER(_xlfn.SINGLE(Description)),IF(ISBLANK(_xlfn.SINGLE(CrossingIdentifierDescription)),""," ["&amp;_xlfn.SINGLE(CrossingIdentifierDescription)&amp;"]")," (",_xlfn.SINGLE(PXID),")"))</f>
        <v>ROAD (T4164.1)</v>
      </c>
      <c r="G61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v>
      </c>
      <c r="M612" s="1" t="s">
        <v>3431</v>
      </c>
      <c r="N612" s="1">
        <v>1069712</v>
      </c>
      <c r="O612" s="1" t="s">
        <v>3023</v>
      </c>
      <c r="P612" s="1" t="s">
        <v>3430</v>
      </c>
      <c r="Q612" s="1" t="s">
        <v>3429</v>
      </c>
      <c r="R612" s="1" t="s">
        <v>3020</v>
      </c>
      <c r="S612" s="1" t="s">
        <v>3019</v>
      </c>
      <c r="T612" s="1" t="s">
        <v>3093</v>
      </c>
      <c r="U612" s="1" t="s">
        <v>3040</v>
      </c>
      <c r="V612" s="1" t="s">
        <v>3040</v>
      </c>
      <c r="W612" s="1" t="s">
        <v>3419</v>
      </c>
      <c r="Y612" s="1">
        <v>42165.883981481478</v>
      </c>
      <c r="Z612" s="1">
        <v>44645</v>
      </c>
      <c r="AA612" s="1">
        <v>401768</v>
      </c>
      <c r="AB612" s="1">
        <v>44648.866018518522</v>
      </c>
      <c r="AC612" s="1" t="s">
        <v>3428</v>
      </c>
      <c r="AD612" s="1" t="s">
        <v>3041</v>
      </c>
      <c r="AE612" s="1">
        <v>4164</v>
      </c>
      <c r="AF612" s="1">
        <v>1</v>
      </c>
      <c r="AH612" s="1" t="s">
        <v>3086</v>
      </c>
      <c r="AI612" s="1" t="s">
        <v>3011</v>
      </c>
      <c r="AJ612" s="1" t="s">
        <v>3086</v>
      </c>
      <c r="AK612" s="1" t="s">
        <v>3039</v>
      </c>
      <c r="AL612" s="1" t="s">
        <v>3009</v>
      </c>
      <c r="AM612" s="1" t="s">
        <v>735</v>
      </c>
      <c r="AX612" s="1" t="s">
        <v>3427</v>
      </c>
      <c r="AY612" s="1" t="s">
        <v>3083</v>
      </c>
      <c r="AZ612" s="1" t="s">
        <v>3005</v>
      </c>
      <c r="BA612" s="1">
        <v>596231.76891928003</v>
      </c>
      <c r="BB612" s="1">
        <v>5454530.6061309697</v>
      </c>
      <c r="BC612" s="1">
        <v>10</v>
      </c>
      <c r="BD612" s="1" t="s">
        <v>3082</v>
      </c>
      <c r="BE612" s="1">
        <v>1071.81</v>
      </c>
      <c r="BG612" s="1">
        <v>42258</v>
      </c>
      <c r="BN612" s="1" t="s">
        <v>3004</v>
      </c>
      <c r="BO612" s="1" t="s">
        <v>3003</v>
      </c>
      <c r="BP612" s="1" t="s">
        <v>3002</v>
      </c>
      <c r="BQ612" s="1" t="s">
        <v>3407</v>
      </c>
      <c r="BR612" s="1" t="s">
        <v>3000</v>
      </c>
      <c r="BS612" s="1" t="s">
        <v>3409</v>
      </c>
      <c r="BT612" s="1" t="s">
        <v>3408</v>
      </c>
      <c r="BV612" s="1" t="s">
        <v>2997</v>
      </c>
      <c r="BX612" s="1" t="s">
        <v>3426</v>
      </c>
      <c r="BY612" s="1" t="s">
        <v>2995</v>
      </c>
      <c r="CB612" s="1" t="s">
        <v>3425</v>
      </c>
      <c r="CC612" s="1" t="s">
        <v>3424</v>
      </c>
      <c r="CD612" s="1" t="s">
        <v>3035</v>
      </c>
      <c r="CO612" s="1" t="s">
        <v>3065</v>
      </c>
      <c r="CP612" s="1" t="s">
        <v>3423</v>
      </c>
      <c r="CW612" s="1" t="s">
        <v>3411</v>
      </c>
      <c r="CX612" s="1" t="s">
        <v>3410</v>
      </c>
      <c r="CY612" s="1" t="s">
        <v>3369</v>
      </c>
      <c r="CZ612" s="1" t="s">
        <v>3252</v>
      </c>
    </row>
    <row r="613" spans="1:104" x14ac:dyDescent="0.2">
      <c r="A613" s="1">
        <f t="shared" si="42"/>
        <v>1069751.1299999999</v>
      </c>
      <c r="C613" s="1" t="str">
        <f t="shared" si="43"/>
        <v>RD</v>
      </c>
      <c r="D613" s="12">
        <f>INDEX(families!$A:$A,MATCH(E613,families!$B:$B,0))</f>
        <v>31</v>
      </c>
      <c r="E613" s="2" t="str">
        <f t="shared" si="44"/>
        <v>RD</v>
      </c>
      <c r="F613" s="1" t="str">
        <f>IF(_xlfn.SINGLE('~10 Other Crossings'!TypeCL)="WC","",_xlfn.CONCAT(UPPER(_xlfn.SINGLE(Description)),IF(ISBLANK(_xlfn.SINGLE(CrossingIdentifierDescription)),""," ["&amp;_xlfn.SINGLE(CrossingIdentifierDescription)&amp;"]")," (",_xlfn.SINGLE(PXID),")"))</f>
        <v>ROAD (T4165.1)</v>
      </c>
      <c r="G61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01-13283-M002-PT641101</v>
      </c>
      <c r="M613" s="1" t="s">
        <v>3422</v>
      </c>
      <c r="N613" s="1">
        <v>1069751.1299999999</v>
      </c>
      <c r="O613" s="1" t="s">
        <v>3023</v>
      </c>
      <c r="P613" s="1" t="s">
        <v>3421</v>
      </c>
      <c r="Q613" s="1" t="s">
        <v>3420</v>
      </c>
      <c r="R613" s="1" t="s">
        <v>3020</v>
      </c>
      <c r="S613" s="1" t="s">
        <v>3019</v>
      </c>
      <c r="T613" s="1" t="s">
        <v>3093</v>
      </c>
      <c r="U613" s="1" t="s">
        <v>3040</v>
      </c>
      <c r="V613" s="1" t="s">
        <v>3040</v>
      </c>
      <c r="W613" s="1" t="s">
        <v>3419</v>
      </c>
      <c r="Y613" s="1">
        <v>42165.883981481478</v>
      </c>
      <c r="Z613" s="1">
        <v>44645</v>
      </c>
      <c r="AA613" s="1">
        <v>401768</v>
      </c>
      <c r="AB613" s="1">
        <v>44648.866018518522</v>
      </c>
      <c r="AC613" s="1" t="s">
        <v>3418</v>
      </c>
      <c r="AD613" s="1" t="s">
        <v>3041</v>
      </c>
      <c r="AE613" s="1">
        <v>4165</v>
      </c>
      <c r="AF613" s="1">
        <v>1</v>
      </c>
      <c r="AH613" s="1" t="s">
        <v>3086</v>
      </c>
      <c r="AI613" s="1" t="s">
        <v>3011</v>
      </c>
      <c r="AJ613" s="1" t="s">
        <v>3086</v>
      </c>
      <c r="AK613" s="1" t="s">
        <v>3039</v>
      </c>
      <c r="AL613" s="1" t="s">
        <v>3009</v>
      </c>
      <c r="AM613" s="1" t="s">
        <v>735</v>
      </c>
      <c r="AX613" s="1" t="s">
        <v>3417</v>
      </c>
      <c r="AY613" s="1" t="s">
        <v>2995</v>
      </c>
      <c r="AZ613" s="1" t="s">
        <v>3005</v>
      </c>
      <c r="BA613" s="1">
        <v>596219.51449830004</v>
      </c>
      <c r="BB613" s="1">
        <v>5454493.53356905</v>
      </c>
      <c r="BC613" s="1">
        <v>10</v>
      </c>
      <c r="BD613" s="1" t="s">
        <v>3082</v>
      </c>
      <c r="BE613" s="1">
        <v>1072.01</v>
      </c>
      <c r="BG613" s="1">
        <v>42258</v>
      </c>
      <c r="BN613" s="1" t="s">
        <v>3004</v>
      </c>
      <c r="BO613" s="1" t="s">
        <v>3003</v>
      </c>
      <c r="BP613" s="1" t="s">
        <v>3002</v>
      </c>
      <c r="BQ613" s="1" t="s">
        <v>3407</v>
      </c>
      <c r="BR613" s="1" t="s">
        <v>3000</v>
      </c>
      <c r="BS613" s="1" t="s">
        <v>3409</v>
      </c>
      <c r="BT613" s="1" t="s">
        <v>3408</v>
      </c>
      <c r="BV613" s="1" t="s">
        <v>2997</v>
      </c>
      <c r="BW613" s="1" t="s">
        <v>3416</v>
      </c>
      <c r="BX613" s="1" t="s">
        <v>3415</v>
      </c>
      <c r="BY613" s="1" t="s">
        <v>2995</v>
      </c>
      <c r="CB613" s="1" t="s">
        <v>3414</v>
      </c>
      <c r="CC613" s="1" t="s">
        <v>3413</v>
      </c>
      <c r="CD613" s="1" t="s">
        <v>3077</v>
      </c>
      <c r="CO613" s="1" t="s">
        <v>3065</v>
      </c>
      <c r="CP613" s="1" t="s">
        <v>3412</v>
      </c>
      <c r="CW613" s="1" t="s">
        <v>3411</v>
      </c>
      <c r="CX613" s="1" t="s">
        <v>3410</v>
      </c>
      <c r="CY613" s="1" t="s">
        <v>3369</v>
      </c>
      <c r="CZ613" s="1" t="s">
        <v>3243</v>
      </c>
    </row>
    <row r="614" spans="1:104" x14ac:dyDescent="0.2">
      <c r="A614" s="1">
        <f t="shared" si="42"/>
        <v>1070113.06</v>
      </c>
      <c r="C614" s="1" t="str">
        <f t="shared" si="43"/>
        <v>ST</v>
      </c>
      <c r="D614" s="12">
        <f>INDEX(families!$A:$A,MATCH(E614,families!$B:$B,0))</f>
        <v>34</v>
      </c>
      <c r="E614" s="2" t="str">
        <f t="shared" si="44"/>
        <v>ST</v>
      </c>
      <c r="F614" s="1" t="str">
        <f>IF(_xlfn.SINGLE('~10 Other Crossings'!TypeCL)="WC","",_xlfn.CONCAT(UPPER(_xlfn.SINGLE(Description)),IF(ISBLANK(_xlfn.SINGLE(CrossingIdentifierDescription)),""," ["&amp;_xlfn.SINGLE(CrossingIdentifierDescription)&amp;"]")," (",_xlfn.SINGLE(PXID),")"))</f>
        <v>BURIED MOTI CULVERT (P5602.0)</v>
      </c>
      <c r="G61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01-13283-M002-XW0340001</v>
      </c>
      <c r="M614" s="1" t="s">
        <v>3406</v>
      </c>
      <c r="N614" s="1">
        <v>1070113.06</v>
      </c>
      <c r="O614" s="1" t="s">
        <v>3023</v>
      </c>
      <c r="P614" s="1" t="s">
        <v>3405</v>
      </c>
      <c r="Q614" s="1" t="s">
        <v>3404</v>
      </c>
      <c r="R614" s="1" t="s">
        <v>3019</v>
      </c>
      <c r="S614" s="1" t="s">
        <v>3019</v>
      </c>
      <c r="T614" s="1" t="s">
        <v>3093</v>
      </c>
      <c r="U614" s="1" t="s">
        <v>3017</v>
      </c>
      <c r="V614" s="1" t="s">
        <v>3403</v>
      </c>
      <c r="W614" s="1" t="s">
        <v>3122</v>
      </c>
      <c r="Y614" s="1">
        <v>43959.6091087963</v>
      </c>
      <c r="Z614" s="1">
        <v>44645</v>
      </c>
      <c r="AA614" s="1">
        <v>401768</v>
      </c>
      <c r="AB614" s="1">
        <v>44648.866053240738</v>
      </c>
      <c r="AC614" s="1" t="s">
        <v>3402</v>
      </c>
      <c r="AD614" s="1" t="s">
        <v>3013</v>
      </c>
      <c r="AE614" s="1">
        <v>5602</v>
      </c>
      <c r="AF614" s="1">
        <v>0</v>
      </c>
      <c r="AI614" s="1" t="s">
        <v>3011</v>
      </c>
      <c r="AK614" s="1" t="s">
        <v>3010</v>
      </c>
      <c r="AL614" s="1" t="s">
        <v>3009</v>
      </c>
      <c r="AM614" s="1" t="s">
        <v>3401</v>
      </c>
      <c r="AT614" s="1" t="s">
        <v>3006</v>
      </c>
      <c r="AX614" s="1" t="s">
        <v>3400</v>
      </c>
      <c r="AY614" s="1" t="s">
        <v>3083</v>
      </c>
      <c r="AZ614" s="1" t="s">
        <v>3005</v>
      </c>
      <c r="BA614" s="1">
        <v>596019.473</v>
      </c>
      <c r="BB614" s="1">
        <v>5454199.3300000001</v>
      </c>
      <c r="BC614" s="1">
        <v>10</v>
      </c>
      <c r="BN614" s="1" t="s">
        <v>3004</v>
      </c>
      <c r="BO614" s="1" t="s">
        <v>3003</v>
      </c>
      <c r="BP614" s="1" t="s">
        <v>3002</v>
      </c>
      <c r="BQ614" s="1" t="s">
        <v>3368</v>
      </c>
      <c r="BR614" s="1" t="s">
        <v>3081</v>
      </c>
      <c r="BS614" s="1" t="s">
        <v>3382</v>
      </c>
      <c r="BT614" s="1" t="s">
        <v>3381</v>
      </c>
      <c r="BV614" s="1" t="s">
        <v>2997</v>
      </c>
      <c r="BX614" s="1" t="s">
        <v>2996</v>
      </c>
      <c r="BY614" s="1" t="s">
        <v>2995</v>
      </c>
      <c r="CB614" s="1" t="s">
        <v>3391</v>
      </c>
      <c r="CC614" s="1" t="s">
        <v>2993</v>
      </c>
      <c r="CD614" s="1" t="s">
        <v>3077</v>
      </c>
      <c r="CO614" s="1" t="s">
        <v>2991</v>
      </c>
      <c r="CP614" s="1" t="s">
        <v>3399</v>
      </c>
      <c r="CX614" s="1" t="s">
        <v>3398</v>
      </c>
    </row>
    <row r="615" spans="1:104" x14ac:dyDescent="0.2">
      <c r="A615" s="1">
        <f t="shared" si="42"/>
        <v>1070134.08</v>
      </c>
      <c r="C615" s="1" t="str">
        <f t="shared" si="43"/>
        <v>UN</v>
      </c>
      <c r="D615" s="12">
        <f>INDEX(families!$A:$A,MATCH(E615,families!$B:$B,0))</f>
        <v>37</v>
      </c>
      <c r="E615" s="2" t="str">
        <f t="shared" si="44"/>
        <v>UN</v>
      </c>
      <c r="F615" s="1" t="str">
        <f>IF(_xlfn.SINGLE('~10 Other Crossings'!TypeCL)="WC","",_xlfn.CONCAT(UPPER(_xlfn.SINGLE(Description)),IF(ISBLANK(_xlfn.SINGLE(CrossingIdentifierDescription)),""," ["&amp;_xlfn.SINGLE(CrossingIdentifierDescription)&amp;"]")," (",_xlfn.SINGLE(PXID),")"))</f>
        <v>TRAIL (T4166.2)</v>
      </c>
      <c r="G61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01-13283-M002-XW0340001</v>
      </c>
      <c r="M615" s="1" t="s">
        <v>3397</v>
      </c>
      <c r="N615" s="1">
        <v>1070134.08</v>
      </c>
      <c r="O615" s="1" t="s">
        <v>3023</v>
      </c>
      <c r="P615" s="1" t="s">
        <v>3396</v>
      </c>
      <c r="Q615" s="1" t="s">
        <v>3395</v>
      </c>
      <c r="R615" s="1" t="s">
        <v>3020</v>
      </c>
      <c r="S615" s="1" t="s">
        <v>3019</v>
      </c>
      <c r="T615" s="1" t="s">
        <v>3093</v>
      </c>
      <c r="U615" s="1" t="s">
        <v>3040</v>
      </c>
      <c r="V615" s="1" t="s">
        <v>3311</v>
      </c>
      <c r="W615" s="1" t="s">
        <v>3310</v>
      </c>
      <c r="Y615" s="1">
        <v>43539.892696759256</v>
      </c>
      <c r="Z615" s="1">
        <v>44645</v>
      </c>
      <c r="AA615" s="1">
        <v>401768</v>
      </c>
      <c r="AB615" s="1">
        <v>44648.866041666668</v>
      </c>
      <c r="AC615" s="1" t="s">
        <v>3394</v>
      </c>
      <c r="AD615" s="1" t="s">
        <v>3041</v>
      </c>
      <c r="AE615" s="1">
        <v>4166</v>
      </c>
      <c r="AF615" s="1">
        <v>2</v>
      </c>
      <c r="AH615" s="1" t="s">
        <v>3086</v>
      </c>
      <c r="AI615" s="1" t="s">
        <v>3011</v>
      </c>
      <c r="AJ615" s="1" t="s">
        <v>3086</v>
      </c>
      <c r="AK615" s="1" t="s">
        <v>3039</v>
      </c>
      <c r="AL615" s="1" t="s">
        <v>3009</v>
      </c>
      <c r="AM615" s="1" t="s">
        <v>3066</v>
      </c>
      <c r="AX615" s="1" t="s">
        <v>3393</v>
      </c>
      <c r="AY615" s="1" t="s">
        <v>3083</v>
      </c>
      <c r="AZ615" s="1" t="s">
        <v>3005</v>
      </c>
      <c r="BA615" s="1">
        <v>596015.12999456003</v>
      </c>
      <c r="BB615" s="1">
        <v>5454178.7600351796</v>
      </c>
      <c r="BC615" s="1">
        <v>10</v>
      </c>
      <c r="BD615" s="1" t="s">
        <v>3082</v>
      </c>
      <c r="BE615" s="1">
        <v>1072.31</v>
      </c>
      <c r="BG615" s="1">
        <v>42257</v>
      </c>
      <c r="BN615" s="1" t="s">
        <v>3004</v>
      </c>
      <c r="BO615" s="1" t="s">
        <v>3003</v>
      </c>
      <c r="BP615" s="1" t="s">
        <v>3002</v>
      </c>
      <c r="BQ615" s="1" t="s">
        <v>3368</v>
      </c>
      <c r="BR615" s="1" t="s">
        <v>3081</v>
      </c>
      <c r="BS615" s="1" t="s">
        <v>3382</v>
      </c>
      <c r="BT615" s="1" t="s">
        <v>3381</v>
      </c>
      <c r="BV615" s="1" t="s">
        <v>2997</v>
      </c>
      <c r="BX615" s="1" t="s">
        <v>3392</v>
      </c>
      <c r="BY615" s="1" t="s">
        <v>2995</v>
      </c>
      <c r="CB615" s="1" t="s">
        <v>3391</v>
      </c>
      <c r="CC615" s="1" t="s">
        <v>3390</v>
      </c>
      <c r="CD615" s="1" t="s">
        <v>3077</v>
      </c>
      <c r="CO615" s="1" t="s">
        <v>3117</v>
      </c>
      <c r="CP615" s="1" t="s">
        <v>3389</v>
      </c>
      <c r="CW615" s="1" t="s">
        <v>3374</v>
      </c>
      <c r="CX615" s="1" t="s">
        <v>3373</v>
      </c>
      <c r="CY615" s="1" t="s">
        <v>3369</v>
      </c>
    </row>
    <row r="616" spans="1:104" x14ac:dyDescent="0.2">
      <c r="A616" s="1">
        <f t="shared" si="42"/>
        <v>1070282.82</v>
      </c>
      <c r="C616" s="1" t="str">
        <f t="shared" si="43"/>
        <v>UN</v>
      </c>
      <c r="D616" s="12">
        <f>INDEX(families!$A:$A,MATCH(E616,families!$B:$B,0))</f>
        <v>37</v>
      </c>
      <c r="E616" s="2" t="str">
        <f t="shared" si="44"/>
        <v>UN</v>
      </c>
      <c r="F616" s="1" t="str">
        <f>IF(_xlfn.SINGLE('~10 Other Crossings'!TypeCL)="WC","",_xlfn.CONCAT(UPPER(_xlfn.SINGLE(Description)),IF(ISBLANK(_xlfn.SINGLE(CrossingIdentifierDescription)),""," ["&amp;_xlfn.SINGLE(CrossingIdentifierDescription)&amp;"]")," (",_xlfn.SINGLE(PXID),")"))</f>
        <v>TRAIL (T4167.2)</v>
      </c>
      <c r="G61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16" s="1" t="s">
        <v>3388</v>
      </c>
      <c r="N616" s="1">
        <v>1070282.82</v>
      </c>
      <c r="O616" s="1" t="s">
        <v>3023</v>
      </c>
      <c r="P616" s="1" t="s">
        <v>3344</v>
      </c>
      <c r="Q616" s="1" t="s">
        <v>3343</v>
      </c>
      <c r="R616" s="1" t="s">
        <v>3020</v>
      </c>
      <c r="S616" s="1" t="s">
        <v>3019</v>
      </c>
      <c r="T616" s="1" t="s">
        <v>3093</v>
      </c>
      <c r="U616" s="1" t="s">
        <v>3040</v>
      </c>
      <c r="V616" s="1" t="s">
        <v>3311</v>
      </c>
      <c r="W616" s="1" t="s">
        <v>3310</v>
      </c>
      <c r="Y616" s="1">
        <v>42165.883981481478</v>
      </c>
      <c r="Z616" s="1">
        <v>44645</v>
      </c>
      <c r="AA616" s="1">
        <v>401768</v>
      </c>
      <c r="AB616" s="1">
        <v>44648.866018518522</v>
      </c>
      <c r="AC616" s="1" t="s">
        <v>3387</v>
      </c>
      <c r="AD616" s="1" t="s">
        <v>3041</v>
      </c>
      <c r="AE616" s="1">
        <v>4167</v>
      </c>
      <c r="AF616" s="1">
        <v>2</v>
      </c>
      <c r="AH616" s="1" t="s">
        <v>3086</v>
      </c>
      <c r="AI616" s="1" t="s">
        <v>3011</v>
      </c>
      <c r="AJ616" s="1" t="s">
        <v>3086</v>
      </c>
      <c r="AK616" s="1" t="s">
        <v>3039</v>
      </c>
      <c r="AL616" s="1" t="s">
        <v>3009</v>
      </c>
      <c r="AM616" s="1" t="s">
        <v>3066</v>
      </c>
      <c r="AX616" s="1" t="s">
        <v>3386</v>
      </c>
      <c r="AY616" s="1" t="s">
        <v>2995</v>
      </c>
      <c r="AZ616" s="1" t="s">
        <v>3005</v>
      </c>
      <c r="BA616" s="1">
        <v>595985.81042154005</v>
      </c>
      <c r="BB616" s="1">
        <v>5454032.9664142402</v>
      </c>
      <c r="BC616" s="1">
        <v>10</v>
      </c>
      <c r="BD616" s="1" t="s">
        <v>3082</v>
      </c>
      <c r="BE616" s="1">
        <v>1072.48</v>
      </c>
      <c r="BG616" s="1">
        <v>42258</v>
      </c>
      <c r="BN616" s="1" t="s">
        <v>3004</v>
      </c>
      <c r="BO616" s="1" t="s">
        <v>3003</v>
      </c>
      <c r="BP616" s="1" t="s">
        <v>3002</v>
      </c>
      <c r="BQ616" s="1" t="s">
        <v>3368</v>
      </c>
      <c r="BR616" s="1" t="s">
        <v>3081</v>
      </c>
      <c r="BS616" s="1" t="s">
        <v>3382</v>
      </c>
      <c r="BT616" s="1" t="s">
        <v>3381</v>
      </c>
      <c r="BV616" s="1" t="s">
        <v>2997</v>
      </c>
      <c r="BW616" s="1" t="s">
        <v>1981</v>
      </c>
      <c r="BX616" s="1" t="s">
        <v>3306</v>
      </c>
      <c r="BY616" s="1" t="s">
        <v>2995</v>
      </c>
      <c r="CB616" s="1" t="s">
        <v>3287</v>
      </c>
      <c r="CC616" s="1" t="s">
        <v>3286</v>
      </c>
      <c r="CD616" s="1" t="s">
        <v>3050</v>
      </c>
      <c r="CO616" s="1" t="s">
        <v>3117</v>
      </c>
      <c r="CP616" s="1" t="s">
        <v>3385</v>
      </c>
      <c r="CW616" s="1" t="s">
        <v>3374</v>
      </c>
      <c r="CX616" s="1" t="s">
        <v>3373</v>
      </c>
      <c r="CY616" s="1" t="s">
        <v>3369</v>
      </c>
    </row>
    <row r="617" spans="1:104" x14ac:dyDescent="0.2">
      <c r="A617" s="1">
        <f t="shared" si="42"/>
        <v>1070580</v>
      </c>
      <c r="C617" s="1" t="str">
        <f t="shared" si="43"/>
        <v>UN</v>
      </c>
      <c r="D617" s="12">
        <f>INDEX(families!$A:$A,MATCH(E617,families!$B:$B,0))</f>
        <v>37</v>
      </c>
      <c r="E617" s="2" t="str">
        <f t="shared" si="44"/>
        <v>UN</v>
      </c>
      <c r="F617" s="1" t="str">
        <f>IF(_xlfn.SINGLE('~10 Other Crossings'!TypeCL)="WC","",_xlfn.CONCAT(UPPER(_xlfn.SINGLE(Description)),IF(ISBLANK(_xlfn.SINGLE(CrossingIdentifierDescription)),""," ["&amp;_xlfn.SINGLE(CrossingIdentifierDescription)&amp;"]")," (",_xlfn.SINGLE(PXID),")"))</f>
        <v>ROAD (T4920.0)</v>
      </c>
      <c r="G61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17" s="1" t="s">
        <v>3380</v>
      </c>
      <c r="N617" s="1" t="s">
        <v>3379</v>
      </c>
      <c r="O617" s="1" t="s">
        <v>3023</v>
      </c>
      <c r="P617" s="1" t="s">
        <v>3378</v>
      </c>
      <c r="Q617" s="1" t="s">
        <v>3377</v>
      </c>
      <c r="R617" s="1" t="s">
        <v>3020</v>
      </c>
      <c r="S617" s="1" t="s">
        <v>3019</v>
      </c>
      <c r="T617" s="1" t="s">
        <v>3370</v>
      </c>
      <c r="U617" s="1" t="s">
        <v>3040</v>
      </c>
      <c r="V617" s="1" t="s">
        <v>3040</v>
      </c>
      <c r="W617" s="1" t="s">
        <v>3310</v>
      </c>
      <c r="Y617" s="1">
        <v>44370.946793981479</v>
      </c>
      <c r="Z617" s="1">
        <v>44645</v>
      </c>
      <c r="AA617" s="1">
        <v>401768</v>
      </c>
      <c r="AB617" s="1">
        <v>44648.866087962961</v>
      </c>
      <c r="AC617" s="1" t="s">
        <v>3376</v>
      </c>
      <c r="AD617" s="1" t="s">
        <v>3041</v>
      </c>
      <c r="AE617" s="1">
        <v>4920</v>
      </c>
      <c r="AF617" s="1">
        <v>0</v>
      </c>
      <c r="AH617" s="1" t="s">
        <v>3086</v>
      </c>
      <c r="AI617" s="1" t="s">
        <v>3011</v>
      </c>
      <c r="AJ617" s="1" t="s">
        <v>3086</v>
      </c>
      <c r="AK617" s="1" t="s">
        <v>3039</v>
      </c>
      <c r="AL617" s="1" t="s">
        <v>3009</v>
      </c>
      <c r="AM617" s="1" t="s">
        <v>3066</v>
      </c>
      <c r="AY617" s="1" t="s">
        <v>2995</v>
      </c>
      <c r="AZ617" s="1" t="s">
        <v>3005</v>
      </c>
      <c r="BA617" s="1">
        <v>595951.49899203004</v>
      </c>
      <c r="BB617" s="1">
        <v>5453737.8729165001</v>
      </c>
      <c r="BC617" s="1">
        <v>10</v>
      </c>
      <c r="BD617" s="1" t="s">
        <v>3082</v>
      </c>
      <c r="BE617" s="1">
        <v>1072.48</v>
      </c>
      <c r="BN617" s="1" t="s">
        <v>3004</v>
      </c>
      <c r="BO617" s="1" t="s">
        <v>3003</v>
      </c>
      <c r="BP617" s="1" t="s">
        <v>3002</v>
      </c>
      <c r="BQ617" s="1" t="s">
        <v>3368</v>
      </c>
      <c r="BR617" s="1" t="s">
        <v>3000</v>
      </c>
      <c r="BS617" s="1" t="s">
        <v>3372</v>
      </c>
      <c r="BT617" s="1" t="s">
        <v>3371</v>
      </c>
      <c r="BV617" s="1" t="s">
        <v>2997</v>
      </c>
      <c r="BW617" s="1" t="s">
        <v>1981</v>
      </c>
      <c r="BX617" s="1" t="s">
        <v>3306</v>
      </c>
      <c r="BY617" s="1" t="s">
        <v>2995</v>
      </c>
      <c r="CB617" s="1" t="s">
        <v>3287</v>
      </c>
      <c r="CC617" s="1" t="s">
        <v>3286</v>
      </c>
      <c r="CD617" s="1" t="s">
        <v>3050</v>
      </c>
      <c r="CO617" s="1" t="s">
        <v>3117</v>
      </c>
      <c r="CP617" s="1" t="s">
        <v>3375</v>
      </c>
      <c r="CW617" s="1" t="s">
        <v>3374</v>
      </c>
      <c r="CX617" s="1" t="s">
        <v>3373</v>
      </c>
      <c r="CY617" s="1" t="s">
        <v>3369</v>
      </c>
      <c r="CZ617" s="1" t="s">
        <v>3148</v>
      </c>
    </row>
    <row r="618" spans="1:104" x14ac:dyDescent="0.2">
      <c r="A618" s="1">
        <f t="shared" ref="A618:A659" si="45">IF(OR(AND(ISNUMBER(_xlfn.SINGLE(Measure)),_xlfn.SINGLE(Measure)&gt;0),ISNUMBER(SEARCH("+",_xlfn.SINGLE(Measure)))),IF(NOT(ISNUMBER(_xlfn.SINGLE(Measure))),1000*LEFT(_xlfn.SINGLE(Measure),SEARCH("+",_xlfn.SINGLE(Measure))-1)+MID(_xlfn.SINGLE(Measure),SEARCH("+",_xlfn.SINGLE(Measure))+1,3)+RIGHT(_xlfn.SINGLE(Measure),3),_xlfn.SINGLE(Measure)),"")</f>
        <v>1071793.3999999999</v>
      </c>
      <c r="C618" s="1" t="str">
        <f t="shared" ref="C618:C659" si="46">TypeCL</f>
        <v>RD</v>
      </c>
      <c r="D618" s="12">
        <f>INDEX(families!$A:$A,MATCH(E618,families!$B:$B,0))</f>
        <v>31</v>
      </c>
      <c r="E618" s="2" t="str">
        <f t="shared" ref="E618:E659" si="47">C618</f>
        <v>RD</v>
      </c>
      <c r="F618" s="1" t="str">
        <f>IF(_xlfn.SINGLE('~10 Other Crossings'!TypeCL)="WC","",_xlfn.CONCAT(UPPER(_xlfn.SINGLE(Description)),IF(ISBLANK(_xlfn.SINGLE(CrossingIdentifierDescription)),""," ["&amp;_xlfn.SINGLE(CrossingIdentifierDescription)&amp;"]")," (",_xlfn.SINGLE(PXID),")"))</f>
        <v>TRAIL (T4168.1)</v>
      </c>
      <c r="G61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18" s="1" t="s">
        <v>3367</v>
      </c>
      <c r="N618" s="1">
        <v>1071793.3999999999</v>
      </c>
      <c r="O618" s="1" t="s">
        <v>3023</v>
      </c>
      <c r="P618" s="1" t="s">
        <v>3344</v>
      </c>
      <c r="Q618" s="1" t="s">
        <v>3343</v>
      </c>
      <c r="R618" s="1" t="s">
        <v>3020</v>
      </c>
      <c r="S618" s="1" t="s">
        <v>3019</v>
      </c>
      <c r="T618" s="1" t="s">
        <v>3093</v>
      </c>
      <c r="U618" s="1" t="s">
        <v>3040</v>
      </c>
      <c r="V618" s="1" t="s">
        <v>3311</v>
      </c>
      <c r="W618" s="1" t="s">
        <v>3310</v>
      </c>
      <c r="Y618" s="1">
        <v>42165.883981481478</v>
      </c>
      <c r="Z618" s="1">
        <v>44645</v>
      </c>
      <c r="AA618" s="1">
        <v>401768</v>
      </c>
      <c r="AB618" s="1">
        <v>44648.866018518522</v>
      </c>
      <c r="AC618" s="1" t="s">
        <v>3366</v>
      </c>
      <c r="AD618" s="1" t="s">
        <v>3041</v>
      </c>
      <c r="AE618" s="1">
        <v>4168</v>
      </c>
      <c r="AF618" s="1">
        <v>1</v>
      </c>
      <c r="AH618" s="1" t="s">
        <v>3086</v>
      </c>
      <c r="AI618" s="1" t="s">
        <v>3011</v>
      </c>
      <c r="AJ618" s="1" t="s">
        <v>3086</v>
      </c>
      <c r="AK618" s="1" t="s">
        <v>3039</v>
      </c>
      <c r="AL618" s="1" t="s">
        <v>3009</v>
      </c>
      <c r="AM618" s="1" t="s">
        <v>735</v>
      </c>
      <c r="AX618" s="1" t="s">
        <v>3362</v>
      </c>
      <c r="AY618" s="1" t="s">
        <v>2995</v>
      </c>
      <c r="AZ618" s="1" t="s">
        <v>3005</v>
      </c>
      <c r="BA618" s="1">
        <v>595398.52692126995</v>
      </c>
      <c r="BB618" s="1">
        <v>5452666.2426344501</v>
      </c>
      <c r="BC618" s="1">
        <v>10</v>
      </c>
      <c r="BD618" s="1" t="s">
        <v>3082</v>
      </c>
      <c r="BE618" s="1">
        <v>1073.97</v>
      </c>
      <c r="BG618" s="1">
        <v>42262</v>
      </c>
      <c r="BN618" s="1" t="s">
        <v>3004</v>
      </c>
      <c r="BO618" s="1" t="s">
        <v>3003</v>
      </c>
      <c r="BP618" s="1" t="s">
        <v>3002</v>
      </c>
      <c r="BQ618" s="1" t="s">
        <v>3355</v>
      </c>
      <c r="BR618" s="1" t="s">
        <v>3000</v>
      </c>
      <c r="BS618" s="1" t="s">
        <v>3307</v>
      </c>
      <c r="BT618" s="1" t="s">
        <v>3302</v>
      </c>
      <c r="BV618" s="1" t="s">
        <v>2997</v>
      </c>
      <c r="BW618" s="1" t="s">
        <v>1981</v>
      </c>
      <c r="BX618" s="1" t="s">
        <v>3306</v>
      </c>
      <c r="BY618" s="1" t="s">
        <v>2995</v>
      </c>
      <c r="CB618" s="1" t="s">
        <v>3287</v>
      </c>
      <c r="CC618" s="1" t="s">
        <v>3286</v>
      </c>
      <c r="CD618" s="1" t="s">
        <v>3050</v>
      </c>
      <c r="CO618" s="1" t="s">
        <v>3117</v>
      </c>
      <c r="CP618" s="1" t="s">
        <v>3365</v>
      </c>
      <c r="CW618" s="1" t="s">
        <v>3351</v>
      </c>
      <c r="CX618" s="1" t="s">
        <v>3350</v>
      </c>
      <c r="CY618" s="1" t="s">
        <v>3231</v>
      </c>
      <c r="CZ618" s="1" t="s">
        <v>3032</v>
      </c>
    </row>
    <row r="619" spans="1:104" x14ac:dyDescent="0.2">
      <c r="A619" s="1">
        <f t="shared" si="45"/>
        <v>1071957.45</v>
      </c>
      <c r="C619" s="1" t="str">
        <f t="shared" si="46"/>
        <v>RD</v>
      </c>
      <c r="D619" s="12">
        <f>INDEX(families!$A:$A,MATCH(E619,families!$B:$B,0))</f>
        <v>31</v>
      </c>
      <c r="E619" s="2" t="str">
        <f t="shared" si="47"/>
        <v>RD</v>
      </c>
      <c r="F619" s="1" t="str">
        <f>IF(_xlfn.SINGLE('~10 Other Crossings'!TypeCL)="WC","",_xlfn.CONCAT(UPPER(_xlfn.SINGLE(Description)),IF(ISBLANK(_xlfn.SINGLE(CrossingIdentifierDescription)),""," ["&amp;_xlfn.SINGLE(CrossingIdentifierDescription)&amp;"]")," (",_xlfn.SINGLE(PXID),")"))</f>
        <v>TRAIL (T4919.0)</v>
      </c>
      <c r="G61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19" s="1" t="s">
        <v>3364</v>
      </c>
      <c r="N619" s="1">
        <v>1071957.45</v>
      </c>
      <c r="O619" s="1" t="s">
        <v>3023</v>
      </c>
      <c r="P619" s="1" t="s">
        <v>3344</v>
      </c>
      <c r="Q619" s="1" t="s">
        <v>3343</v>
      </c>
      <c r="R619" s="1" t="s">
        <v>3020</v>
      </c>
      <c r="S619" s="1" t="s">
        <v>3019</v>
      </c>
      <c r="T619" s="1" t="s">
        <v>3093</v>
      </c>
      <c r="U619" s="1" t="s">
        <v>3040</v>
      </c>
      <c r="V619" s="1" t="s">
        <v>3311</v>
      </c>
      <c r="W619" s="1" t="s">
        <v>3310</v>
      </c>
      <c r="Y619" s="1">
        <v>43539.873831018522</v>
      </c>
      <c r="Z619" s="1">
        <v>44645</v>
      </c>
      <c r="AA619" s="1">
        <v>401768</v>
      </c>
      <c r="AB619" s="1">
        <v>44648.866041666668</v>
      </c>
      <c r="AC619" s="1" t="s">
        <v>3363</v>
      </c>
      <c r="AD619" s="1" t="s">
        <v>3041</v>
      </c>
      <c r="AE619" s="1">
        <v>4919</v>
      </c>
      <c r="AF619" s="1">
        <v>0</v>
      </c>
      <c r="AH619" s="1" t="s">
        <v>3086</v>
      </c>
      <c r="AI619" s="1" t="s">
        <v>3011</v>
      </c>
      <c r="AJ619" s="1" t="s">
        <v>3086</v>
      </c>
      <c r="AK619" s="1" t="s">
        <v>3039</v>
      </c>
      <c r="AL619" s="1" t="s">
        <v>3009</v>
      </c>
      <c r="AM619" s="1" t="s">
        <v>735</v>
      </c>
      <c r="AX619" s="1" t="s">
        <v>3362</v>
      </c>
      <c r="AY619" s="1" t="s">
        <v>2995</v>
      </c>
      <c r="AZ619" s="1" t="s">
        <v>3005</v>
      </c>
      <c r="BA619" s="1">
        <v>595320.81305988994</v>
      </c>
      <c r="BB619" s="1">
        <v>5452522.3996192897</v>
      </c>
      <c r="BC619" s="1">
        <v>10</v>
      </c>
      <c r="BD619" s="1" t="s">
        <v>3082</v>
      </c>
      <c r="BE619" s="1">
        <v>1073.97</v>
      </c>
      <c r="BG619" s="1">
        <v>42262</v>
      </c>
      <c r="BN619" s="1" t="s">
        <v>3004</v>
      </c>
      <c r="BO619" s="1" t="s">
        <v>3003</v>
      </c>
      <c r="BP619" s="1" t="s">
        <v>3002</v>
      </c>
      <c r="BQ619" s="1" t="s">
        <v>3355</v>
      </c>
      <c r="BR619" s="1" t="s">
        <v>3000</v>
      </c>
      <c r="BS619" s="1" t="s">
        <v>3307</v>
      </c>
      <c r="BT619" s="1" t="s">
        <v>3302</v>
      </c>
      <c r="BV619" s="1" t="s">
        <v>2997</v>
      </c>
      <c r="BW619" s="1" t="s">
        <v>1981</v>
      </c>
      <c r="BX619" s="1" t="s">
        <v>3306</v>
      </c>
      <c r="BY619" s="1" t="s">
        <v>2995</v>
      </c>
      <c r="CB619" s="1" t="s">
        <v>3287</v>
      </c>
      <c r="CC619" s="1" t="s">
        <v>3286</v>
      </c>
      <c r="CD619" s="1" t="s">
        <v>3050</v>
      </c>
      <c r="CO619" s="1" t="s">
        <v>3117</v>
      </c>
      <c r="CP619" s="1" t="s">
        <v>3361</v>
      </c>
      <c r="CW619" s="1" t="s">
        <v>3351</v>
      </c>
      <c r="CX619" s="1" t="s">
        <v>3350</v>
      </c>
      <c r="CY619" s="1" t="s">
        <v>3231</v>
      </c>
    </row>
    <row r="620" spans="1:104" x14ac:dyDescent="0.2">
      <c r="A620" s="1">
        <f t="shared" si="45"/>
        <v>1072056.05</v>
      </c>
      <c r="C620" s="1" t="str">
        <f t="shared" si="46"/>
        <v>RD</v>
      </c>
      <c r="D620" s="12">
        <f>INDEX(families!$A:$A,MATCH(E620,families!$B:$B,0))</f>
        <v>31</v>
      </c>
      <c r="E620" s="2" t="str">
        <f t="shared" si="47"/>
        <v>RD</v>
      </c>
      <c r="F620" s="1" t="str">
        <f>IF(_xlfn.SINGLE('~10 Other Crossings'!TypeCL)="WC","",_xlfn.CONCAT(UPPER(_xlfn.SINGLE(Description)),IF(ISBLANK(_xlfn.SINGLE(CrossingIdentifierDescription)),""," ["&amp;_xlfn.SINGLE(CrossingIdentifierDescription)&amp;"]")," (",_xlfn.SINGLE(PXID),")"))</f>
        <v>TRAIL (T4169.1)</v>
      </c>
      <c r="G62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01-13283-M002-XW0343001</v>
      </c>
      <c r="M620" s="1" t="s">
        <v>3360</v>
      </c>
      <c r="N620" s="1">
        <v>1072056.05</v>
      </c>
      <c r="O620" s="1" t="s">
        <v>3023</v>
      </c>
      <c r="P620" s="1" t="s">
        <v>3359</v>
      </c>
      <c r="Q620" s="1" t="s">
        <v>3358</v>
      </c>
      <c r="R620" s="1" t="s">
        <v>3020</v>
      </c>
      <c r="S620" s="1" t="s">
        <v>3019</v>
      </c>
      <c r="T620" s="1" t="s">
        <v>3093</v>
      </c>
      <c r="U620" s="1" t="s">
        <v>3040</v>
      </c>
      <c r="V620" s="1" t="s">
        <v>3311</v>
      </c>
      <c r="W620" s="1" t="s">
        <v>3310</v>
      </c>
      <c r="Y620" s="1">
        <v>42165.883981481478</v>
      </c>
      <c r="Z620" s="1">
        <v>44645</v>
      </c>
      <c r="AA620" s="1">
        <v>401768</v>
      </c>
      <c r="AB620" s="1">
        <v>44648.866018518522</v>
      </c>
      <c r="AC620" s="1" t="s">
        <v>3357</v>
      </c>
      <c r="AD620" s="1" t="s">
        <v>3041</v>
      </c>
      <c r="AE620" s="1">
        <v>4169</v>
      </c>
      <c r="AF620" s="1">
        <v>1</v>
      </c>
      <c r="AH620" s="1" t="s">
        <v>3086</v>
      </c>
      <c r="AI620" s="1" t="s">
        <v>3011</v>
      </c>
      <c r="AJ620" s="1" t="s">
        <v>3086</v>
      </c>
      <c r="AK620" s="1" t="s">
        <v>3039</v>
      </c>
      <c r="AL620" s="1" t="s">
        <v>3009</v>
      </c>
      <c r="AM620" s="1" t="s">
        <v>735</v>
      </c>
      <c r="AX620" s="1" t="s">
        <v>3356</v>
      </c>
      <c r="AY620" s="1" t="s">
        <v>3083</v>
      </c>
      <c r="AZ620" s="1" t="s">
        <v>3005</v>
      </c>
      <c r="BA620" s="1">
        <v>595274.86487377004</v>
      </c>
      <c r="BB620" s="1">
        <v>5452435.3806246296</v>
      </c>
      <c r="BC620" s="1">
        <v>10</v>
      </c>
      <c r="BD620" s="1" t="s">
        <v>3082</v>
      </c>
      <c r="BE620" s="1">
        <v>1074.26</v>
      </c>
      <c r="BG620" s="1">
        <v>42262</v>
      </c>
      <c r="BN620" s="1" t="s">
        <v>3004</v>
      </c>
      <c r="BO620" s="1" t="s">
        <v>3003</v>
      </c>
      <c r="BP620" s="1" t="s">
        <v>3002</v>
      </c>
      <c r="BQ620" s="1" t="s">
        <v>3355</v>
      </c>
      <c r="BR620" s="1" t="s">
        <v>3000</v>
      </c>
      <c r="BS620" s="1" t="s">
        <v>3307</v>
      </c>
      <c r="BT620" s="1" t="s">
        <v>3302</v>
      </c>
      <c r="BV620" s="1" t="s">
        <v>2997</v>
      </c>
      <c r="BX620" s="1" t="s">
        <v>3130</v>
      </c>
      <c r="BY620" s="1" t="s">
        <v>2995</v>
      </c>
      <c r="CB620" s="1" t="s">
        <v>3354</v>
      </c>
      <c r="CC620" s="1" t="s">
        <v>3353</v>
      </c>
      <c r="CD620" s="1" t="s">
        <v>3077</v>
      </c>
      <c r="CO620" s="1" t="s">
        <v>3117</v>
      </c>
      <c r="CP620" s="1" t="s">
        <v>3352</v>
      </c>
      <c r="CW620" s="1" t="s">
        <v>3351</v>
      </c>
      <c r="CX620" s="1" t="s">
        <v>3350</v>
      </c>
      <c r="CY620" s="1" t="s">
        <v>3231</v>
      </c>
    </row>
    <row r="621" spans="1:104" x14ac:dyDescent="0.2">
      <c r="A621" s="1">
        <f t="shared" si="45"/>
        <v>1072164.24</v>
      </c>
      <c r="C621" s="1" t="str">
        <f t="shared" si="46"/>
        <v>RD</v>
      </c>
      <c r="D621" s="12">
        <f>INDEX(families!$A:$A,MATCH(E621,families!$B:$B,0))</f>
        <v>31</v>
      </c>
      <c r="E621" s="2" t="str">
        <f t="shared" si="47"/>
        <v>RD</v>
      </c>
      <c r="F621" s="1" t="str">
        <f>IF(_xlfn.SINGLE('~10 Other Crossings'!TypeCL)="WC","",_xlfn.CONCAT(UPPER(_xlfn.SINGLE(Description)),IF(ISBLANK(_xlfn.SINGLE(CrossingIdentifierDescription)),""," ["&amp;_xlfn.SINGLE(CrossingIdentifierDescription)&amp;"]")," (",_xlfn.SINGLE(PXID),")"))</f>
        <v>TRAIL (T4170.1)</v>
      </c>
      <c r="G62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21" s="1" t="s">
        <v>3349</v>
      </c>
      <c r="N621" s="1">
        <v>1072164.24</v>
      </c>
      <c r="O621" s="1" t="s">
        <v>3023</v>
      </c>
      <c r="P621" s="1" t="s">
        <v>3344</v>
      </c>
      <c r="Q621" s="1" t="s">
        <v>3343</v>
      </c>
      <c r="R621" s="1" t="s">
        <v>3020</v>
      </c>
      <c r="S621" s="1" t="s">
        <v>3019</v>
      </c>
      <c r="T621" s="1" t="s">
        <v>3093</v>
      </c>
      <c r="U621" s="1" t="s">
        <v>3040</v>
      </c>
      <c r="V621" s="1" t="s">
        <v>3311</v>
      </c>
      <c r="W621" s="1" t="s">
        <v>3310</v>
      </c>
      <c r="Y621" s="1">
        <v>42165.883981481478</v>
      </c>
      <c r="Z621" s="1">
        <v>44645</v>
      </c>
      <c r="AA621" s="1">
        <v>401768</v>
      </c>
      <c r="AB621" s="1">
        <v>44648.866018518522</v>
      </c>
      <c r="AC621" s="1" t="s">
        <v>3348</v>
      </c>
      <c r="AD621" s="1" t="s">
        <v>3041</v>
      </c>
      <c r="AE621" s="1">
        <v>4170</v>
      </c>
      <c r="AF621" s="1">
        <v>1</v>
      </c>
      <c r="AH621" s="1" t="s">
        <v>3086</v>
      </c>
      <c r="AI621" s="1" t="s">
        <v>3011</v>
      </c>
      <c r="AJ621" s="1" t="s">
        <v>3086</v>
      </c>
      <c r="AK621" s="1" t="s">
        <v>3039</v>
      </c>
      <c r="AL621" s="1" t="s">
        <v>3009</v>
      </c>
      <c r="AM621" s="1" t="s">
        <v>735</v>
      </c>
      <c r="AX621" s="1" t="s">
        <v>3347</v>
      </c>
      <c r="AY621" s="1" t="s">
        <v>2995</v>
      </c>
      <c r="AZ621" s="1" t="s">
        <v>3005</v>
      </c>
      <c r="BA621" s="1">
        <v>595215.75846915995</v>
      </c>
      <c r="BB621" s="1">
        <v>5452344.7584492601</v>
      </c>
      <c r="BC621" s="1">
        <v>10</v>
      </c>
      <c r="BD621" s="1" t="s">
        <v>3082</v>
      </c>
      <c r="BE621" s="1">
        <v>1074.31</v>
      </c>
      <c r="BG621" s="1">
        <v>42262</v>
      </c>
      <c r="BN621" s="1" t="s">
        <v>3004</v>
      </c>
      <c r="BO621" s="1" t="s">
        <v>3003</v>
      </c>
      <c r="BP621" s="1" t="s">
        <v>3002</v>
      </c>
      <c r="BQ621" s="1" t="s">
        <v>3303</v>
      </c>
      <c r="BR621" s="1" t="s">
        <v>3081</v>
      </c>
      <c r="BS621" s="1" t="s">
        <v>3307</v>
      </c>
      <c r="BT621" s="1" t="s">
        <v>3302</v>
      </c>
      <c r="BV621" s="1" t="s">
        <v>2997</v>
      </c>
      <c r="BW621" s="1" t="s">
        <v>1981</v>
      </c>
      <c r="BX621" s="1" t="s">
        <v>3306</v>
      </c>
      <c r="BY621" s="1" t="s">
        <v>2995</v>
      </c>
      <c r="CB621" s="1" t="s">
        <v>3287</v>
      </c>
      <c r="CC621" s="1" t="s">
        <v>3286</v>
      </c>
      <c r="CD621" s="1" t="s">
        <v>3050</v>
      </c>
      <c r="CO621" s="1" t="s">
        <v>3117</v>
      </c>
      <c r="CP621" s="1" t="s">
        <v>3346</v>
      </c>
      <c r="CW621" s="1" t="s">
        <v>3339</v>
      </c>
      <c r="CX621" s="1" t="s">
        <v>3304</v>
      </c>
      <c r="CY621" s="1" t="s">
        <v>3231</v>
      </c>
    </row>
    <row r="622" spans="1:104" x14ac:dyDescent="0.2">
      <c r="A622" s="1">
        <f t="shared" si="45"/>
        <v>1072178.21</v>
      </c>
      <c r="C622" s="1" t="str">
        <f t="shared" si="46"/>
        <v>UN</v>
      </c>
      <c r="D622" s="12">
        <f>INDEX(families!$A:$A,MATCH(E622,families!$B:$B,0))</f>
        <v>37</v>
      </c>
      <c r="E622" s="2" t="str">
        <f t="shared" si="47"/>
        <v>UN</v>
      </c>
      <c r="F622" s="1" t="str">
        <f>IF(_xlfn.SINGLE('~10 Other Crossings'!TypeCL)="WC","",_xlfn.CONCAT(UPPER(_xlfn.SINGLE(Description)),IF(ISBLANK(_xlfn.SINGLE(CrossingIdentifierDescription)),""," ["&amp;_xlfn.SINGLE(CrossingIdentifierDescription)&amp;"]")," (",_xlfn.SINGLE(PXID),")"))</f>
        <v>TRAIL (T4212.1)</v>
      </c>
      <c r="G62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22" s="1" t="s">
        <v>3345</v>
      </c>
      <c r="N622" s="1">
        <v>1072178.21</v>
      </c>
      <c r="O622" s="1" t="s">
        <v>3023</v>
      </c>
      <c r="P622" s="1" t="s">
        <v>3344</v>
      </c>
      <c r="Q622" s="1" t="s">
        <v>3343</v>
      </c>
      <c r="R622" s="1" t="s">
        <v>3020</v>
      </c>
      <c r="S622" s="1" t="s">
        <v>3019</v>
      </c>
      <c r="T622" s="1" t="s">
        <v>3093</v>
      </c>
      <c r="U622" s="1" t="s">
        <v>3040</v>
      </c>
      <c r="V622" s="1" t="s">
        <v>3311</v>
      </c>
      <c r="W622" s="1" t="s">
        <v>3310</v>
      </c>
      <c r="Y622" s="1">
        <v>43536.088437500002</v>
      </c>
      <c r="Z622" s="1">
        <v>44645</v>
      </c>
      <c r="AA622" s="1">
        <v>401768</v>
      </c>
      <c r="AB622" s="1">
        <v>44648.866030092591</v>
      </c>
      <c r="AC622" s="1" t="s">
        <v>3342</v>
      </c>
      <c r="AD622" s="1" t="s">
        <v>3041</v>
      </c>
      <c r="AE622" s="1">
        <v>4212</v>
      </c>
      <c r="AF622" s="1">
        <v>1</v>
      </c>
      <c r="AH622" s="1" t="s">
        <v>3086</v>
      </c>
      <c r="AI622" s="1" t="s">
        <v>3011</v>
      </c>
      <c r="AJ622" s="1" t="s">
        <v>3086</v>
      </c>
      <c r="AK622" s="1" t="s">
        <v>3039</v>
      </c>
      <c r="AL622" s="1" t="s">
        <v>3009</v>
      </c>
      <c r="AM622" s="1" t="s">
        <v>3066</v>
      </c>
      <c r="AX622" s="1" t="s">
        <v>3341</v>
      </c>
      <c r="AY622" s="1" t="s">
        <v>2995</v>
      </c>
      <c r="AZ622" s="1" t="s">
        <v>3005</v>
      </c>
      <c r="BA622" s="1">
        <v>595206.91977031995</v>
      </c>
      <c r="BB622" s="1">
        <v>5452334.3309736503</v>
      </c>
      <c r="BC622" s="1">
        <v>10</v>
      </c>
      <c r="BG622" s="1">
        <v>42262</v>
      </c>
      <c r="BN622" s="1" t="s">
        <v>3004</v>
      </c>
      <c r="BO622" s="1" t="s">
        <v>3003</v>
      </c>
      <c r="BP622" s="1" t="s">
        <v>3002</v>
      </c>
      <c r="BQ622" s="1" t="s">
        <v>3303</v>
      </c>
      <c r="BR622" s="1" t="s">
        <v>3081</v>
      </c>
      <c r="BS622" s="1" t="s">
        <v>3307</v>
      </c>
      <c r="BT622" s="1" t="s">
        <v>3302</v>
      </c>
      <c r="BV622" s="1" t="s">
        <v>2997</v>
      </c>
      <c r="BW622" s="1" t="s">
        <v>1981</v>
      </c>
      <c r="BX622" s="1" t="s">
        <v>3306</v>
      </c>
      <c r="BY622" s="1" t="s">
        <v>2995</v>
      </c>
      <c r="CB622" s="1" t="s">
        <v>3287</v>
      </c>
      <c r="CC622" s="1" t="s">
        <v>3286</v>
      </c>
      <c r="CD622" s="1" t="s">
        <v>3050</v>
      </c>
      <c r="CO622" s="1" t="s">
        <v>3117</v>
      </c>
      <c r="CP622" s="1" t="s">
        <v>3340</v>
      </c>
      <c r="CW622" s="1" t="s">
        <v>3339</v>
      </c>
      <c r="CX622" s="1" t="s">
        <v>3304</v>
      </c>
      <c r="CY622" s="1" t="s">
        <v>3231</v>
      </c>
    </row>
    <row r="623" spans="1:104" x14ac:dyDescent="0.2">
      <c r="A623" s="1">
        <f t="shared" si="45"/>
        <v>1072206.93</v>
      </c>
      <c r="C623" s="1" t="str">
        <f t="shared" si="46"/>
        <v>UN</v>
      </c>
      <c r="D623" s="12">
        <f>INDEX(families!$A:$A,MATCH(E623,families!$B:$B,0))</f>
        <v>37</v>
      </c>
      <c r="E623" s="2" t="str">
        <f t="shared" si="47"/>
        <v>UN</v>
      </c>
      <c r="F623" s="1" t="str">
        <f>IF(_xlfn.SINGLE('~10 Other Crossings'!TypeCL)="WC","",_xlfn.CONCAT(UPPER(_xlfn.SINGLE(Description)),IF(ISBLANK(_xlfn.SINGLE(CrossingIdentifierDescription)),""," ["&amp;_xlfn.SINGLE(CrossingIdentifierDescription)&amp;"]")," (",_xlfn.SINGLE(PXID),")"))</f>
        <v>TRAIL (T4213.1)</v>
      </c>
      <c r="G62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23" s="1" t="s">
        <v>3338</v>
      </c>
      <c r="N623" s="1">
        <v>1072206.93</v>
      </c>
      <c r="O623" s="1" t="s">
        <v>3023</v>
      </c>
      <c r="P623" s="1" t="s">
        <v>3313</v>
      </c>
      <c r="Q623" s="1" t="s">
        <v>3312</v>
      </c>
      <c r="R623" s="1" t="s">
        <v>3020</v>
      </c>
      <c r="S623" s="1" t="s">
        <v>3019</v>
      </c>
      <c r="T623" s="1" t="s">
        <v>3093</v>
      </c>
      <c r="U623" s="1" t="s">
        <v>3040</v>
      </c>
      <c r="V623" s="1" t="s">
        <v>3311</v>
      </c>
      <c r="W623" s="1" t="s">
        <v>3310</v>
      </c>
      <c r="Y623" s="1">
        <v>42165.883981481478</v>
      </c>
      <c r="Z623" s="1">
        <v>44645</v>
      </c>
      <c r="AA623" s="1">
        <v>401768</v>
      </c>
      <c r="AB623" s="1">
        <v>44648.866018518522</v>
      </c>
      <c r="AC623" s="1" t="s">
        <v>3337</v>
      </c>
      <c r="AD623" s="1" t="s">
        <v>3041</v>
      </c>
      <c r="AE623" s="1">
        <v>4213</v>
      </c>
      <c r="AF623" s="1">
        <v>1</v>
      </c>
      <c r="AH623" s="1" t="s">
        <v>3086</v>
      </c>
      <c r="AI623" s="1" t="s">
        <v>3011</v>
      </c>
      <c r="AJ623" s="1" t="s">
        <v>3086</v>
      </c>
      <c r="AK623" s="1" t="s">
        <v>3039</v>
      </c>
      <c r="AL623" s="1" t="s">
        <v>3009</v>
      </c>
      <c r="AM623" s="1" t="s">
        <v>3066</v>
      </c>
      <c r="AX623" s="1" t="s">
        <v>3336</v>
      </c>
      <c r="AY623" s="1" t="s">
        <v>2995</v>
      </c>
      <c r="AZ623" s="1" t="s">
        <v>3005</v>
      </c>
      <c r="BA623" s="1">
        <v>595183.68162559997</v>
      </c>
      <c r="BB623" s="1">
        <v>5452317.4478596803</v>
      </c>
      <c r="BC623" s="1">
        <v>10</v>
      </c>
      <c r="BG623" s="1">
        <v>42262</v>
      </c>
      <c r="BN623" s="1" t="s">
        <v>3004</v>
      </c>
      <c r="BO623" s="1" t="s">
        <v>3003</v>
      </c>
      <c r="BP623" s="1" t="s">
        <v>3002</v>
      </c>
      <c r="BQ623" s="1" t="s">
        <v>3303</v>
      </c>
      <c r="BR623" s="1" t="s">
        <v>3081</v>
      </c>
      <c r="BS623" s="1" t="s">
        <v>3307</v>
      </c>
      <c r="BT623" s="1" t="s">
        <v>3302</v>
      </c>
      <c r="BV623" s="1" t="s">
        <v>2997</v>
      </c>
      <c r="BW623" s="1" t="s">
        <v>1981</v>
      </c>
      <c r="BX623" s="1" t="s">
        <v>3306</v>
      </c>
      <c r="BY623" s="1" t="s">
        <v>2995</v>
      </c>
      <c r="CB623" s="1" t="s">
        <v>3287</v>
      </c>
      <c r="CC623" s="1" t="s">
        <v>3286</v>
      </c>
      <c r="CD623" s="1" t="s">
        <v>3050</v>
      </c>
      <c r="CO623" s="1" t="s">
        <v>3117</v>
      </c>
      <c r="CP623" s="1" t="s">
        <v>3335</v>
      </c>
      <c r="CX623" s="1" t="s">
        <v>3304</v>
      </c>
      <c r="CY623" s="1" t="s">
        <v>3231</v>
      </c>
    </row>
    <row r="624" spans="1:104" x14ac:dyDescent="0.2">
      <c r="A624" s="1">
        <f t="shared" si="45"/>
        <v>1072263.5900000001</v>
      </c>
      <c r="C624" s="1" t="str">
        <f t="shared" si="46"/>
        <v>UN</v>
      </c>
      <c r="D624" s="12">
        <f>INDEX(families!$A:$A,MATCH(E624,families!$B:$B,0))</f>
        <v>37</v>
      </c>
      <c r="E624" s="2" t="str">
        <f t="shared" si="47"/>
        <v>UN</v>
      </c>
      <c r="F624" s="1" t="str">
        <f>IF(_xlfn.SINGLE('~10 Other Crossings'!TypeCL)="WC","",_xlfn.CONCAT(UPPER(_xlfn.SINGLE(Description)),IF(ISBLANK(_xlfn.SINGLE(CrossingIdentifierDescription)),""," ["&amp;_xlfn.SINGLE(CrossingIdentifierDescription)&amp;"]")," (",_xlfn.SINGLE(PXID),")"))</f>
        <v>TRAIL (T4214.1)</v>
      </c>
      <c r="G62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24" s="1" t="s">
        <v>3334</v>
      </c>
      <c r="N624" s="1">
        <v>1072263.5900000001</v>
      </c>
      <c r="O624" s="1" t="s">
        <v>3023</v>
      </c>
      <c r="P624" s="1" t="s">
        <v>3313</v>
      </c>
      <c r="Q624" s="1" t="s">
        <v>3312</v>
      </c>
      <c r="R624" s="1" t="s">
        <v>3020</v>
      </c>
      <c r="S624" s="1" t="s">
        <v>3019</v>
      </c>
      <c r="T624" s="1" t="s">
        <v>3093</v>
      </c>
      <c r="U624" s="1" t="s">
        <v>3040</v>
      </c>
      <c r="V624" s="1" t="s">
        <v>3311</v>
      </c>
      <c r="W624" s="1" t="s">
        <v>3310</v>
      </c>
      <c r="Y624" s="1">
        <v>42165.883981481478</v>
      </c>
      <c r="Z624" s="1">
        <v>44645</v>
      </c>
      <c r="AA624" s="1">
        <v>401768</v>
      </c>
      <c r="AB624" s="1">
        <v>44648.866018518522</v>
      </c>
      <c r="AC624" s="1" t="s">
        <v>3333</v>
      </c>
      <c r="AD624" s="1" t="s">
        <v>3041</v>
      </c>
      <c r="AE624" s="1">
        <v>4214</v>
      </c>
      <c r="AF624" s="1">
        <v>1</v>
      </c>
      <c r="AH624" s="1" t="s">
        <v>3086</v>
      </c>
      <c r="AI624" s="1" t="s">
        <v>3011</v>
      </c>
      <c r="AJ624" s="1" t="s">
        <v>3086</v>
      </c>
      <c r="AK624" s="1" t="s">
        <v>3039</v>
      </c>
      <c r="AL624" s="1" t="s">
        <v>3009</v>
      </c>
      <c r="AM624" s="1" t="s">
        <v>3066</v>
      </c>
      <c r="AX624" s="1" t="s">
        <v>3332</v>
      </c>
      <c r="AY624" s="1" t="s">
        <v>2995</v>
      </c>
      <c r="AZ624" s="1" t="s">
        <v>3005</v>
      </c>
      <c r="BA624" s="1">
        <v>595138.39470020996</v>
      </c>
      <c r="BB624" s="1">
        <v>5452283.3941238103</v>
      </c>
      <c r="BC624" s="1">
        <v>10</v>
      </c>
      <c r="BG624" s="1">
        <v>42261</v>
      </c>
      <c r="BN624" s="1" t="s">
        <v>3004</v>
      </c>
      <c r="BO624" s="1" t="s">
        <v>3003</v>
      </c>
      <c r="BP624" s="1" t="s">
        <v>3002</v>
      </c>
      <c r="BQ624" s="1" t="s">
        <v>3303</v>
      </c>
      <c r="BR624" s="1" t="s">
        <v>3081</v>
      </c>
      <c r="BS624" s="1" t="s">
        <v>3307</v>
      </c>
      <c r="BT624" s="1" t="s">
        <v>3302</v>
      </c>
      <c r="BV624" s="1" t="s">
        <v>2997</v>
      </c>
      <c r="BW624" s="1" t="s">
        <v>1981</v>
      </c>
      <c r="BX624" s="1" t="s">
        <v>3306</v>
      </c>
      <c r="BY624" s="1" t="s">
        <v>2995</v>
      </c>
      <c r="CB624" s="1" t="s">
        <v>3287</v>
      </c>
      <c r="CC624" s="1" t="s">
        <v>3286</v>
      </c>
      <c r="CD624" s="1" t="s">
        <v>3050</v>
      </c>
      <c r="CO624" s="1" t="s">
        <v>3117</v>
      </c>
      <c r="CP624" s="1" t="s">
        <v>3331</v>
      </c>
      <c r="CX624" s="1" t="s">
        <v>3304</v>
      </c>
      <c r="CY624" s="1" t="s">
        <v>3231</v>
      </c>
    </row>
    <row r="625" spans="1:103" x14ac:dyDescent="0.2">
      <c r="A625" s="1">
        <f t="shared" si="45"/>
        <v>1072271.82</v>
      </c>
      <c r="C625" s="1" t="str">
        <f t="shared" si="46"/>
        <v>OE</v>
      </c>
      <c r="D625" s="12">
        <f>INDEX(families!$A:$A,MATCH(E625,families!$B:$B,0))</f>
        <v>28</v>
      </c>
      <c r="E625" s="2" t="str">
        <f t="shared" si="47"/>
        <v>OE</v>
      </c>
      <c r="F625" s="1" t="str">
        <f>IF(_xlfn.SINGLE('~10 Other Crossings'!TypeCL)="WC","",_xlfn.CONCAT(UPPER(_xlfn.SINGLE(Description)),IF(ISBLANK(_xlfn.SINGLE(CrossingIdentifierDescription)),""," ["&amp;_xlfn.SINGLE(CrossingIdentifierDescription)&amp;"]")," (",_xlfn.SINGLE(PXID),")"))</f>
        <v>BC HYDRO O/H DISTRIBUTION [DISTRIBUTION] (U4413.0)</v>
      </c>
      <c r="G62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625" s="1" t="s">
        <v>3330</v>
      </c>
      <c r="N625" s="1">
        <v>1072271.82</v>
      </c>
      <c r="O625" s="1" t="s">
        <v>3023</v>
      </c>
      <c r="P625" s="1" t="s">
        <v>3329</v>
      </c>
      <c r="Q625" s="1" t="s">
        <v>3328</v>
      </c>
      <c r="R625" s="1" t="s">
        <v>3020</v>
      </c>
      <c r="S625" s="1" t="s">
        <v>3019</v>
      </c>
      <c r="T625" s="1" t="s">
        <v>3093</v>
      </c>
      <c r="U625" s="1" t="s">
        <v>3092</v>
      </c>
      <c r="V625" s="1" t="s">
        <v>3091</v>
      </c>
      <c r="W625" s="1" t="s">
        <v>3090</v>
      </c>
      <c r="Y625" s="1">
        <v>42333.896273148152</v>
      </c>
      <c r="Z625" s="1">
        <v>44645</v>
      </c>
      <c r="AA625" s="1">
        <v>401768</v>
      </c>
      <c r="AB625" s="1">
        <v>44648.866018518522</v>
      </c>
      <c r="AC625" s="1" t="s">
        <v>3327</v>
      </c>
      <c r="AD625" s="1" t="s">
        <v>3056</v>
      </c>
      <c r="AE625" s="1">
        <v>4413</v>
      </c>
      <c r="AF625" s="1">
        <v>0</v>
      </c>
      <c r="AG625" s="1" t="s">
        <v>3088</v>
      </c>
      <c r="AH625" s="1" t="s">
        <v>3086</v>
      </c>
      <c r="AI625" s="1" t="s">
        <v>3011</v>
      </c>
      <c r="AJ625" s="1" t="s">
        <v>3086</v>
      </c>
      <c r="AK625" s="1" t="s">
        <v>3010</v>
      </c>
      <c r="AL625" s="1" t="s">
        <v>3009</v>
      </c>
      <c r="AM625" s="1" t="s">
        <v>3085</v>
      </c>
      <c r="AS625" s="1" t="s">
        <v>3006</v>
      </c>
      <c r="AT625" s="1" t="s">
        <v>1020</v>
      </c>
      <c r="AX625" s="1" t="s">
        <v>3326</v>
      </c>
      <c r="AY625" s="1" t="s">
        <v>2995</v>
      </c>
      <c r="AZ625" s="1" t="s">
        <v>3005</v>
      </c>
      <c r="BA625" s="1">
        <v>595131.82092448999</v>
      </c>
      <c r="BB625" s="1">
        <v>5452278.4480459504</v>
      </c>
      <c r="BC625" s="1">
        <v>10</v>
      </c>
      <c r="BG625" s="1">
        <v>42657</v>
      </c>
      <c r="BN625" s="1" t="s">
        <v>3004</v>
      </c>
      <c r="BO625" s="1" t="s">
        <v>3003</v>
      </c>
      <c r="BP625" s="1" t="s">
        <v>3002</v>
      </c>
      <c r="BQ625" s="1" t="s">
        <v>3303</v>
      </c>
      <c r="BR625" s="1" t="s">
        <v>3081</v>
      </c>
      <c r="BS625" s="1" t="s">
        <v>3307</v>
      </c>
      <c r="BT625" s="1" t="s">
        <v>3302</v>
      </c>
      <c r="BV625" s="1" t="s">
        <v>2997</v>
      </c>
      <c r="BW625" s="1" t="s">
        <v>1020</v>
      </c>
      <c r="BX625" s="1" t="s">
        <v>3194</v>
      </c>
      <c r="BY625" s="1" t="s">
        <v>2995</v>
      </c>
      <c r="CB625" s="1" t="s">
        <v>3193</v>
      </c>
      <c r="CC625" s="1" t="s">
        <v>3192</v>
      </c>
      <c r="CD625" s="1" t="s">
        <v>3035</v>
      </c>
      <c r="CO625" s="1" t="s">
        <v>3318</v>
      </c>
      <c r="CP625" s="1" t="s">
        <v>3325</v>
      </c>
      <c r="CW625" s="1" t="s">
        <v>3324</v>
      </c>
      <c r="CX625" s="1" t="s">
        <v>3323</v>
      </c>
      <c r="CY625" s="1" t="s">
        <v>3231</v>
      </c>
    </row>
    <row r="626" spans="1:103" x14ac:dyDescent="0.2">
      <c r="A626" s="1">
        <f t="shared" si="45"/>
        <v>1072344.6499999999</v>
      </c>
      <c r="C626" s="1" t="str">
        <f t="shared" si="46"/>
        <v>OE</v>
      </c>
      <c r="D626" s="12">
        <f>INDEX(families!$A:$A,MATCH(E626,families!$B:$B,0))</f>
        <v>28</v>
      </c>
      <c r="E626" s="2" t="str">
        <f t="shared" si="47"/>
        <v>OE</v>
      </c>
      <c r="F626" s="1" t="str">
        <f>IF(_xlfn.SINGLE('~10 Other Crossings'!TypeCL)="WC","",_xlfn.CONCAT(UPPER(_xlfn.SINGLE(Description)),IF(ISBLANK(_xlfn.SINGLE(CrossingIdentifierDescription)),""," ["&amp;_xlfn.SINGLE(CrossingIdentifierDescription)&amp;"]")," (",_xlfn.SINGLE(PXID),")"))</f>
        <v>BC HYDRO O/H DISTRIBUTION [DISTRIBUTION] (U4414.0)</v>
      </c>
      <c r="G62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626" s="1" t="s">
        <v>3322</v>
      </c>
      <c r="N626" s="1">
        <v>1072344.6499999999</v>
      </c>
      <c r="O626" s="1" t="s">
        <v>3023</v>
      </c>
      <c r="P626" s="1" t="s">
        <v>3251</v>
      </c>
      <c r="Q626" s="1" t="s">
        <v>3321</v>
      </c>
      <c r="R626" s="1" t="s">
        <v>3020</v>
      </c>
      <c r="S626" s="1" t="s">
        <v>3019</v>
      </c>
      <c r="T626" s="1" t="s">
        <v>3093</v>
      </c>
      <c r="U626" s="1" t="s">
        <v>3092</v>
      </c>
      <c r="V626" s="1" t="s">
        <v>3091</v>
      </c>
      <c r="W626" s="1" t="s">
        <v>3090</v>
      </c>
      <c r="Y626" s="1">
        <v>43539.861932870372</v>
      </c>
      <c r="Z626" s="1">
        <v>44645</v>
      </c>
      <c r="AA626" s="1">
        <v>401768</v>
      </c>
      <c r="AB626" s="1">
        <v>44648.866041666668</v>
      </c>
      <c r="AC626" s="1" t="s">
        <v>3320</v>
      </c>
      <c r="AD626" s="1" t="s">
        <v>3056</v>
      </c>
      <c r="AE626" s="1">
        <v>4414</v>
      </c>
      <c r="AF626" s="1">
        <v>0</v>
      </c>
      <c r="AG626" s="1" t="s">
        <v>3088</v>
      </c>
      <c r="AH626" s="1" t="s">
        <v>3086</v>
      </c>
      <c r="AI626" s="1" t="s">
        <v>3011</v>
      </c>
      <c r="AJ626" s="1" t="s">
        <v>3086</v>
      </c>
      <c r="AK626" s="1" t="s">
        <v>3010</v>
      </c>
      <c r="AL626" s="1" t="s">
        <v>3009</v>
      </c>
      <c r="AM626" s="1" t="s">
        <v>3085</v>
      </c>
      <c r="AS626" s="1" t="s">
        <v>3006</v>
      </c>
      <c r="AT626" s="1" t="s">
        <v>1020</v>
      </c>
      <c r="AX626" s="1" t="s">
        <v>3319</v>
      </c>
      <c r="AY626" s="1" t="s">
        <v>2995</v>
      </c>
      <c r="AZ626" s="1" t="s">
        <v>3005</v>
      </c>
      <c r="BA626" s="1">
        <v>595073.31661294994</v>
      </c>
      <c r="BB626" s="1">
        <v>5452235.0734278699</v>
      </c>
      <c r="BC626" s="1">
        <v>10</v>
      </c>
      <c r="BG626" s="1">
        <v>42657</v>
      </c>
      <c r="BN626" s="1" t="s">
        <v>3004</v>
      </c>
      <c r="BO626" s="1" t="s">
        <v>3003</v>
      </c>
      <c r="BP626" s="1" t="s">
        <v>3002</v>
      </c>
      <c r="BQ626" s="1" t="s">
        <v>3303</v>
      </c>
      <c r="BR626" s="1" t="s">
        <v>3081</v>
      </c>
      <c r="BS626" s="1" t="s">
        <v>3307</v>
      </c>
      <c r="BT626" s="1" t="s">
        <v>3302</v>
      </c>
      <c r="BV626" s="1" t="s">
        <v>2997</v>
      </c>
      <c r="BW626" s="1" t="s">
        <v>1020</v>
      </c>
      <c r="BX626" s="1" t="s">
        <v>3194</v>
      </c>
      <c r="BY626" s="1" t="s">
        <v>2995</v>
      </c>
      <c r="CB626" s="1" t="s">
        <v>3193</v>
      </c>
      <c r="CC626" s="1" t="s">
        <v>3192</v>
      </c>
      <c r="CD626" s="1" t="s">
        <v>3035</v>
      </c>
      <c r="CO626" s="1" t="s">
        <v>3318</v>
      </c>
      <c r="CP626" s="1" t="s">
        <v>3317</v>
      </c>
      <c r="CW626" s="1" t="s">
        <v>3316</v>
      </c>
      <c r="CX626" s="1" t="s">
        <v>3315</v>
      </c>
      <c r="CY626" s="1" t="s">
        <v>3231</v>
      </c>
    </row>
    <row r="627" spans="1:103" x14ac:dyDescent="0.2">
      <c r="A627" s="1">
        <f t="shared" si="45"/>
        <v>1072360.24</v>
      </c>
      <c r="C627" s="1" t="str">
        <f t="shared" si="46"/>
        <v>UN</v>
      </c>
      <c r="D627" s="12">
        <f>INDEX(families!$A:$A,MATCH(E627,families!$B:$B,0))</f>
        <v>37</v>
      </c>
      <c r="E627" s="2" t="str">
        <f t="shared" si="47"/>
        <v>UN</v>
      </c>
      <c r="F627" s="1" t="str">
        <f>IF(_xlfn.SINGLE('~10 Other Crossings'!TypeCL)="WC","",_xlfn.CONCAT(UPPER(_xlfn.SINGLE(Description)),IF(ISBLANK(_xlfn.SINGLE(CrossingIdentifierDescription)),""," ["&amp;_xlfn.SINGLE(CrossingIdentifierDescription)&amp;"]")," (",_xlfn.SINGLE(PXID),")"))</f>
        <v>TRAIL (T4216.1)</v>
      </c>
      <c r="G62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27" s="1" t="s">
        <v>3314</v>
      </c>
      <c r="N627" s="1">
        <v>1072360.24</v>
      </c>
      <c r="O627" s="1" t="s">
        <v>3023</v>
      </c>
      <c r="P627" s="1" t="s">
        <v>3313</v>
      </c>
      <c r="Q627" s="1" t="s">
        <v>3312</v>
      </c>
      <c r="R627" s="1" t="s">
        <v>3020</v>
      </c>
      <c r="S627" s="1" t="s">
        <v>3019</v>
      </c>
      <c r="T627" s="1" t="s">
        <v>3093</v>
      </c>
      <c r="U627" s="1" t="s">
        <v>3040</v>
      </c>
      <c r="V627" s="1" t="s">
        <v>3311</v>
      </c>
      <c r="W627" s="1" t="s">
        <v>3310</v>
      </c>
      <c r="Y627" s="1">
        <v>43539.861620370371</v>
      </c>
      <c r="Z627" s="1">
        <v>44645</v>
      </c>
      <c r="AA627" s="1">
        <v>401768</v>
      </c>
      <c r="AB627" s="1">
        <v>44648.866041666668</v>
      </c>
      <c r="AC627" s="1" t="s">
        <v>3309</v>
      </c>
      <c r="AD627" s="1" t="s">
        <v>3041</v>
      </c>
      <c r="AE627" s="1">
        <v>4216</v>
      </c>
      <c r="AF627" s="1">
        <v>1</v>
      </c>
      <c r="AH627" s="1" t="s">
        <v>3086</v>
      </c>
      <c r="AI627" s="1" t="s">
        <v>3011</v>
      </c>
      <c r="AJ627" s="1" t="s">
        <v>3086</v>
      </c>
      <c r="AK627" s="1" t="s">
        <v>3039</v>
      </c>
      <c r="AL627" s="1" t="s">
        <v>3009</v>
      </c>
      <c r="AM627" s="1" t="s">
        <v>3066</v>
      </c>
      <c r="AX627" s="1" t="s">
        <v>3308</v>
      </c>
      <c r="AY627" s="1" t="s">
        <v>2995</v>
      </c>
      <c r="AZ627" s="1" t="s">
        <v>3005</v>
      </c>
      <c r="BA627" s="1">
        <v>595060.82007390005</v>
      </c>
      <c r="BB627" s="1">
        <v>5452225.7504459396</v>
      </c>
      <c r="BC627" s="1">
        <v>10</v>
      </c>
      <c r="BG627" s="1">
        <v>42261</v>
      </c>
      <c r="BN627" s="1" t="s">
        <v>3004</v>
      </c>
      <c r="BO627" s="1" t="s">
        <v>3003</v>
      </c>
      <c r="BP627" s="1" t="s">
        <v>3002</v>
      </c>
      <c r="BQ627" s="1" t="s">
        <v>3303</v>
      </c>
      <c r="BR627" s="1" t="s">
        <v>3081</v>
      </c>
      <c r="BS627" s="1" t="s">
        <v>3307</v>
      </c>
      <c r="BT627" s="1" t="s">
        <v>3302</v>
      </c>
      <c r="BV627" s="1" t="s">
        <v>2997</v>
      </c>
      <c r="BW627" s="1" t="s">
        <v>1981</v>
      </c>
      <c r="BX627" s="1" t="s">
        <v>3306</v>
      </c>
      <c r="BY627" s="1" t="s">
        <v>2995</v>
      </c>
      <c r="CB627" s="1" t="s">
        <v>3287</v>
      </c>
      <c r="CC627" s="1" t="s">
        <v>3286</v>
      </c>
      <c r="CD627" s="1" t="s">
        <v>3050</v>
      </c>
      <c r="CO627" s="1" t="s">
        <v>3117</v>
      </c>
      <c r="CP627" s="1" t="s">
        <v>3305</v>
      </c>
      <c r="CX627" s="1" t="s">
        <v>3304</v>
      </c>
      <c r="CY627" s="1" t="s">
        <v>3231</v>
      </c>
    </row>
    <row r="628" spans="1:103" x14ac:dyDescent="0.2">
      <c r="A628" s="1">
        <f t="shared" si="45"/>
        <v>1073556.8400000001</v>
      </c>
      <c r="C628" s="1" t="str">
        <f t="shared" si="46"/>
        <v>OE</v>
      </c>
      <c r="D628" s="12">
        <f>INDEX(families!$A:$A,MATCH(E628,families!$B:$B,0))</f>
        <v>28</v>
      </c>
      <c r="E628" s="2" t="str">
        <f t="shared" si="47"/>
        <v>OE</v>
      </c>
      <c r="F628" s="1" t="str">
        <f>IF(_xlfn.SINGLE('~10 Other Crossings'!TypeCL)="WC","",_xlfn.CONCAT(UPPER(_xlfn.SINGLE(Description)),IF(ISBLANK(_xlfn.SINGLE(CrossingIdentifierDescription)),""," ["&amp;_xlfn.SINGLE(CrossingIdentifierDescription)&amp;"]")," (",_xlfn.SINGLE(PXID),")"))</f>
        <v>BC HYDRO O/H TRANSMISSION (360KV) 3L003 [TRANSMISSION] (U4249.1)</v>
      </c>
      <c r="G62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628" s="1" t="s">
        <v>3301</v>
      </c>
      <c r="N628" s="1">
        <v>1073556.8400000001</v>
      </c>
      <c r="O628" s="1" t="s">
        <v>3023</v>
      </c>
      <c r="P628" s="1" t="s">
        <v>3125</v>
      </c>
      <c r="Q628" s="1" t="s">
        <v>3124</v>
      </c>
      <c r="R628" s="1" t="s">
        <v>3020</v>
      </c>
      <c r="S628" s="1" t="s">
        <v>3019</v>
      </c>
      <c r="T628" s="1" t="s">
        <v>3093</v>
      </c>
      <c r="U628" s="1" t="s">
        <v>3092</v>
      </c>
      <c r="V628" s="1" t="s">
        <v>3300</v>
      </c>
      <c r="W628" s="1" t="s">
        <v>3090</v>
      </c>
      <c r="Y628" s="1">
        <v>42165.883981481478</v>
      </c>
      <c r="Z628" s="1">
        <v>44645</v>
      </c>
      <c r="AA628" s="1">
        <v>401768</v>
      </c>
      <c r="AB628" s="1">
        <v>44648.866018518522</v>
      </c>
      <c r="AC628" s="1" t="s">
        <v>3299</v>
      </c>
      <c r="AD628" s="1" t="s">
        <v>3056</v>
      </c>
      <c r="AE628" s="1">
        <v>4249</v>
      </c>
      <c r="AF628" s="1">
        <v>1</v>
      </c>
      <c r="AG628" s="1" t="s">
        <v>3277</v>
      </c>
      <c r="AH628" s="1" t="s">
        <v>3086</v>
      </c>
      <c r="AI628" s="1" t="s">
        <v>3011</v>
      </c>
      <c r="AJ628" s="1" t="s">
        <v>3086</v>
      </c>
      <c r="AK628" s="1" t="s">
        <v>3010</v>
      </c>
      <c r="AL628" s="1" t="s">
        <v>3009</v>
      </c>
      <c r="AM628" s="1" t="s">
        <v>3085</v>
      </c>
      <c r="AS628" s="1" t="s">
        <v>3006</v>
      </c>
      <c r="AT628" s="1" t="s">
        <v>1020</v>
      </c>
      <c r="AX628" s="1" t="s">
        <v>3298</v>
      </c>
      <c r="AY628" s="1" t="s">
        <v>2995</v>
      </c>
      <c r="AZ628" s="1" t="s">
        <v>3005</v>
      </c>
      <c r="BA628" s="1">
        <v>594145.29036365997</v>
      </c>
      <c r="BB628" s="1">
        <v>5451465.2285461696</v>
      </c>
      <c r="BC628" s="1">
        <v>10</v>
      </c>
      <c r="BD628" s="1" t="s">
        <v>3082</v>
      </c>
      <c r="BE628" s="1">
        <v>1075.78</v>
      </c>
      <c r="BG628" s="1">
        <v>42297</v>
      </c>
      <c r="BN628" s="1" t="s">
        <v>3004</v>
      </c>
      <c r="BO628" s="1" t="s">
        <v>3003</v>
      </c>
      <c r="BP628" s="1" t="s">
        <v>3002</v>
      </c>
      <c r="BQ628" s="1" t="s">
        <v>3275</v>
      </c>
      <c r="BR628" s="1" t="s">
        <v>3000</v>
      </c>
      <c r="BS628" s="1" t="s">
        <v>3297</v>
      </c>
      <c r="BT628" s="1" t="s">
        <v>3296</v>
      </c>
      <c r="BV628" s="1" t="s">
        <v>2997</v>
      </c>
      <c r="BW628" s="1" t="s">
        <v>1020</v>
      </c>
      <c r="BX628" s="1" t="s">
        <v>3194</v>
      </c>
      <c r="BY628" s="1" t="s">
        <v>2995</v>
      </c>
      <c r="CB628" s="1" t="s">
        <v>3193</v>
      </c>
      <c r="CC628" s="1" t="s">
        <v>3192</v>
      </c>
      <c r="CD628" s="1" t="s">
        <v>3035</v>
      </c>
      <c r="CO628" s="1" t="s">
        <v>2991</v>
      </c>
      <c r="CP628" s="1" t="s">
        <v>3295</v>
      </c>
      <c r="CW628" s="1" t="s">
        <v>3294</v>
      </c>
      <c r="CX628" s="1" t="s">
        <v>3293</v>
      </c>
      <c r="CY628" s="1" t="s">
        <v>3231</v>
      </c>
    </row>
    <row r="629" spans="1:103" x14ac:dyDescent="0.2">
      <c r="A629" s="1">
        <f t="shared" si="45"/>
        <v>1073610.8400000001</v>
      </c>
      <c r="C629" s="1" t="str">
        <f t="shared" si="46"/>
        <v>RD</v>
      </c>
      <c r="D629" s="12">
        <f>INDEX(families!$A:$A,MATCH(E629,families!$B:$B,0))</f>
        <v>31</v>
      </c>
      <c r="E629" s="2" t="str">
        <f t="shared" si="47"/>
        <v>RD</v>
      </c>
      <c r="F629" s="1" t="str">
        <f>IF(_xlfn.SINGLE('~10 Other Crossings'!TypeCL)="WC","",_xlfn.CONCAT(UPPER(_xlfn.SINGLE(Description)),IF(ISBLANK(_xlfn.SINGLE(CrossingIdentifierDescription)),""," ["&amp;_xlfn.SINGLE(CrossingIdentifierDescription)&amp;"]")," (",_xlfn.SINGLE(PXID),")"))</f>
        <v>ROAD (T4171.1)</v>
      </c>
      <c r="G62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29" s="1" t="s">
        <v>3292</v>
      </c>
      <c r="N629" s="1">
        <v>1073610.8400000001</v>
      </c>
      <c r="O629" s="1" t="s">
        <v>3023</v>
      </c>
      <c r="P629" s="1" t="s">
        <v>3291</v>
      </c>
      <c r="Q629" s="1" t="s">
        <v>3290</v>
      </c>
      <c r="R629" s="1" t="s">
        <v>3020</v>
      </c>
      <c r="S629" s="1" t="s">
        <v>3019</v>
      </c>
      <c r="T629" s="1" t="s">
        <v>3093</v>
      </c>
      <c r="U629" s="1" t="s">
        <v>3040</v>
      </c>
      <c r="V629" s="1" t="s">
        <v>3040</v>
      </c>
      <c r="W629" s="1" t="s">
        <v>3015</v>
      </c>
      <c r="Y629" s="1">
        <v>43539.847268518519</v>
      </c>
      <c r="Z629" s="1">
        <v>44645</v>
      </c>
      <c r="AA629" s="1">
        <v>401768</v>
      </c>
      <c r="AB629" s="1">
        <v>44648.866041666668</v>
      </c>
      <c r="AC629" s="1" t="s">
        <v>3289</v>
      </c>
      <c r="AD629" s="1" t="s">
        <v>3041</v>
      </c>
      <c r="AE629" s="1">
        <v>4171</v>
      </c>
      <c r="AF629" s="1">
        <v>1</v>
      </c>
      <c r="AH629" s="1" t="s">
        <v>3086</v>
      </c>
      <c r="AI629" s="1" t="s">
        <v>3011</v>
      </c>
      <c r="AJ629" s="1" t="s">
        <v>3086</v>
      </c>
      <c r="AK629" s="1" t="s">
        <v>3039</v>
      </c>
      <c r="AL629" s="1" t="s">
        <v>3009</v>
      </c>
      <c r="AM629" s="1" t="s">
        <v>735</v>
      </c>
      <c r="AX629" s="1" t="s">
        <v>3288</v>
      </c>
      <c r="AY629" s="1" t="s">
        <v>2995</v>
      </c>
      <c r="AZ629" s="1" t="s">
        <v>3005</v>
      </c>
      <c r="BA629" s="1">
        <v>594112.20884651004</v>
      </c>
      <c r="BB629" s="1">
        <v>5451422.5470980303</v>
      </c>
      <c r="BC629" s="1">
        <v>10</v>
      </c>
      <c r="BD629" s="1" t="s">
        <v>3082</v>
      </c>
      <c r="BE629" s="1">
        <v>1075.81</v>
      </c>
      <c r="BG629" s="1">
        <v>42262</v>
      </c>
      <c r="BN629" s="1" t="s">
        <v>3004</v>
      </c>
      <c r="BO629" s="1" t="s">
        <v>3003</v>
      </c>
      <c r="BP629" s="1" t="s">
        <v>3002</v>
      </c>
      <c r="BQ629" s="1" t="s">
        <v>3275</v>
      </c>
      <c r="BR629" s="1" t="s">
        <v>3223</v>
      </c>
      <c r="BS629" s="1" t="s">
        <v>3274</v>
      </c>
      <c r="BT629" s="1" t="s">
        <v>3273</v>
      </c>
      <c r="BV629" s="1" t="s">
        <v>2997</v>
      </c>
      <c r="BW629" s="1" t="s">
        <v>1981</v>
      </c>
      <c r="BX629" s="1" t="s">
        <v>3038</v>
      </c>
      <c r="BY629" s="1" t="s">
        <v>2995</v>
      </c>
      <c r="CB629" s="1" t="s">
        <v>3287</v>
      </c>
      <c r="CC629" s="1" t="s">
        <v>3286</v>
      </c>
      <c r="CD629" s="1" t="s">
        <v>3050</v>
      </c>
      <c r="CO629" s="1" t="s">
        <v>2991</v>
      </c>
      <c r="CP629" s="1" t="s">
        <v>3285</v>
      </c>
      <c r="CW629" s="1" t="s">
        <v>3284</v>
      </c>
      <c r="CX629" s="1" t="s">
        <v>3283</v>
      </c>
      <c r="CY629" s="1" t="s">
        <v>3231</v>
      </c>
    </row>
    <row r="630" spans="1:103" x14ac:dyDescent="0.2">
      <c r="A630" s="1">
        <f t="shared" si="45"/>
        <v>1073614.6499999999</v>
      </c>
      <c r="C630" s="1" t="str">
        <f t="shared" si="46"/>
        <v>OE</v>
      </c>
      <c r="D630" s="12">
        <f>INDEX(families!$A:$A,MATCH(E630,families!$B:$B,0))</f>
        <v>28</v>
      </c>
      <c r="E630" s="2" t="str">
        <f t="shared" si="47"/>
        <v>OE</v>
      </c>
      <c r="F630" s="1" t="str">
        <f>IF(_xlfn.SINGLE('~10 Other Crossings'!TypeCL)="WC","",_xlfn.CONCAT(UPPER(_xlfn.SINGLE(Description)),IF(ISBLANK(_xlfn.SINGLE(CrossingIdentifierDescription)),""," ["&amp;_xlfn.SINGLE(CrossingIdentifierDescription)&amp;"]")," (",_xlfn.SINGLE(PXID),")"))</f>
        <v>BC HYDRO O/H TRANSMISSION (69KV) 60L093WAH [TRANSMISSION] (U4250.1)</v>
      </c>
      <c r="G63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630" s="1" t="s">
        <v>3282</v>
      </c>
      <c r="N630" s="1">
        <v>1073614.6499999999</v>
      </c>
      <c r="O630" s="1" t="s">
        <v>3023</v>
      </c>
      <c r="P630" s="1" t="s">
        <v>3281</v>
      </c>
      <c r="Q630" s="1" t="s">
        <v>3280</v>
      </c>
      <c r="R630" s="1" t="s">
        <v>3020</v>
      </c>
      <c r="S630" s="1" t="s">
        <v>3019</v>
      </c>
      <c r="T630" s="1" t="s">
        <v>3093</v>
      </c>
      <c r="U630" s="1" t="s">
        <v>3092</v>
      </c>
      <c r="V630" s="1" t="s">
        <v>3279</v>
      </c>
      <c r="W630" s="1" t="s">
        <v>3090</v>
      </c>
      <c r="Y630" s="1">
        <v>42165.883981481478</v>
      </c>
      <c r="Z630" s="1">
        <v>44645</v>
      </c>
      <c r="AA630" s="1">
        <v>401768</v>
      </c>
      <c r="AB630" s="1">
        <v>44648.866018518522</v>
      </c>
      <c r="AC630" s="1" t="s">
        <v>3278</v>
      </c>
      <c r="AD630" s="1" t="s">
        <v>3056</v>
      </c>
      <c r="AE630" s="1">
        <v>4250</v>
      </c>
      <c r="AF630" s="1">
        <v>1</v>
      </c>
      <c r="AG630" s="1" t="s">
        <v>3277</v>
      </c>
      <c r="AH630" s="1" t="s">
        <v>3086</v>
      </c>
      <c r="AI630" s="1" t="s">
        <v>3011</v>
      </c>
      <c r="AJ630" s="1" t="s">
        <v>3086</v>
      </c>
      <c r="AK630" s="1" t="s">
        <v>3010</v>
      </c>
      <c r="AL630" s="1" t="s">
        <v>3009</v>
      </c>
      <c r="AM630" s="1" t="s">
        <v>3085</v>
      </c>
      <c r="AS630" s="1" t="s">
        <v>3006</v>
      </c>
      <c r="AT630" s="1" t="s">
        <v>1020</v>
      </c>
      <c r="AX630" s="1" t="s">
        <v>3276</v>
      </c>
      <c r="AY630" s="1" t="s">
        <v>2995</v>
      </c>
      <c r="AZ630" s="1" t="s">
        <v>3005</v>
      </c>
      <c r="BA630" s="1">
        <v>594109.68491794995</v>
      </c>
      <c r="BB630" s="1">
        <v>5451419.6840277398</v>
      </c>
      <c r="BC630" s="1">
        <v>10</v>
      </c>
      <c r="BD630" s="1" t="s">
        <v>3082</v>
      </c>
      <c r="BE630" s="1">
        <v>1075.83</v>
      </c>
      <c r="BG630" s="1">
        <v>42264</v>
      </c>
      <c r="BN630" s="1" t="s">
        <v>3004</v>
      </c>
      <c r="BO630" s="1" t="s">
        <v>3003</v>
      </c>
      <c r="BP630" s="1" t="s">
        <v>3002</v>
      </c>
      <c r="BQ630" s="1" t="s">
        <v>3275</v>
      </c>
      <c r="BR630" s="1" t="s">
        <v>3223</v>
      </c>
      <c r="BS630" s="1" t="s">
        <v>3274</v>
      </c>
      <c r="BT630" s="1" t="s">
        <v>3273</v>
      </c>
      <c r="BV630" s="1" t="s">
        <v>2997</v>
      </c>
      <c r="BW630" s="1" t="s">
        <v>1020</v>
      </c>
      <c r="BX630" s="1" t="s">
        <v>3194</v>
      </c>
      <c r="BY630" s="1" t="s">
        <v>2995</v>
      </c>
      <c r="CB630" s="1" t="s">
        <v>3193</v>
      </c>
      <c r="CC630" s="1" t="s">
        <v>3192</v>
      </c>
      <c r="CD630" s="1" t="s">
        <v>3035</v>
      </c>
      <c r="CO630" s="1" t="s">
        <v>2991</v>
      </c>
      <c r="CP630" s="1" t="s">
        <v>3272</v>
      </c>
      <c r="CW630" s="1" t="s">
        <v>3271</v>
      </c>
      <c r="CX630" s="1" t="s">
        <v>3270</v>
      </c>
      <c r="CY630" s="1" t="s">
        <v>3231</v>
      </c>
    </row>
    <row r="631" spans="1:103" x14ac:dyDescent="0.2">
      <c r="A631" s="1">
        <f t="shared" si="45"/>
        <v>1073865.3999999999</v>
      </c>
      <c r="C631" s="1" t="str">
        <f t="shared" si="46"/>
        <v>RD</v>
      </c>
      <c r="D631" s="12">
        <f>INDEX(families!$A:$A,MATCH(E631,families!$B:$B,0))</f>
        <v>31</v>
      </c>
      <c r="E631" s="2" t="str">
        <f t="shared" si="47"/>
        <v>RD</v>
      </c>
      <c r="F631" s="1" t="str">
        <f>IF(_xlfn.SINGLE('~10 Other Crossings'!TypeCL)="WC","",_xlfn.CONCAT(UPPER(_xlfn.SINGLE(Description)),IF(ISBLANK(_xlfn.SINGLE(CrossingIdentifierDescription)),""," ["&amp;_xlfn.SINGLE(CrossingIdentifierDescription)&amp;"]")," (",_xlfn.SINGLE(PXID),")"))</f>
        <v>ROAD [Road Crossing] (T4378.0)</v>
      </c>
      <c r="G63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631" s="1" t="s">
        <v>3268</v>
      </c>
      <c r="N631" s="1">
        <v>1073865.3999999999</v>
      </c>
      <c r="O631" s="1" t="s">
        <v>3023</v>
      </c>
      <c r="P631" s="1" t="s">
        <v>3251</v>
      </c>
      <c r="Q631" s="1" t="s">
        <v>3250</v>
      </c>
      <c r="R631" s="1" t="s">
        <v>3020</v>
      </c>
      <c r="S631" s="1" t="s">
        <v>3019</v>
      </c>
      <c r="T631" s="1" t="s">
        <v>3093</v>
      </c>
      <c r="U631" s="1" t="s">
        <v>3040</v>
      </c>
      <c r="V631" s="1" t="s">
        <v>3040</v>
      </c>
      <c r="W631" s="1" t="s">
        <v>3237</v>
      </c>
      <c r="Y631" s="1">
        <v>42333.896273148152</v>
      </c>
      <c r="Z631" s="1">
        <v>44645</v>
      </c>
      <c r="AA631" s="1">
        <v>401768</v>
      </c>
      <c r="AB631" s="1">
        <v>44648.866018518522</v>
      </c>
      <c r="AC631" s="1" t="s">
        <v>3267</v>
      </c>
      <c r="AD631" s="1" t="s">
        <v>3041</v>
      </c>
      <c r="AE631" s="1">
        <v>4378</v>
      </c>
      <c r="AF631" s="1">
        <v>0</v>
      </c>
      <c r="AG631" s="1" t="s">
        <v>3248</v>
      </c>
      <c r="AH631" s="1" t="s">
        <v>3086</v>
      </c>
      <c r="AI631" s="1" t="s">
        <v>3011</v>
      </c>
      <c r="AJ631" s="1" t="s">
        <v>3086</v>
      </c>
      <c r="AK631" s="1" t="s">
        <v>3039</v>
      </c>
      <c r="AL631" s="1" t="s">
        <v>3009</v>
      </c>
      <c r="AM631" s="1" t="s">
        <v>735</v>
      </c>
      <c r="AX631" s="1" t="s">
        <v>3266</v>
      </c>
      <c r="AY631" s="1" t="s">
        <v>2995</v>
      </c>
      <c r="AZ631" s="1" t="s">
        <v>3005</v>
      </c>
      <c r="BA631" s="1">
        <v>593956.79398238997</v>
      </c>
      <c r="BB631" s="1">
        <v>5451220.9500378696</v>
      </c>
      <c r="BC631" s="1">
        <v>10</v>
      </c>
      <c r="BN631" s="1" t="s">
        <v>3004</v>
      </c>
      <c r="BO631" s="1" t="s">
        <v>3003</v>
      </c>
      <c r="BP631" s="1" t="s">
        <v>3002</v>
      </c>
      <c r="BQ631" s="1" t="s">
        <v>3262</v>
      </c>
      <c r="BR631" s="1" t="s">
        <v>1616</v>
      </c>
      <c r="BS631" s="1" t="s">
        <v>3222</v>
      </c>
      <c r="BT631" s="1" t="s">
        <v>3221</v>
      </c>
      <c r="BV631" s="1" t="s">
        <v>2997</v>
      </c>
      <c r="BW631" s="1" t="s">
        <v>3002</v>
      </c>
      <c r="BX631" s="1" t="s">
        <v>3038</v>
      </c>
      <c r="BY631" s="1" t="s">
        <v>2995</v>
      </c>
      <c r="CB631" s="1" t="s">
        <v>3037</v>
      </c>
      <c r="CC631" s="1" t="s">
        <v>3036</v>
      </c>
      <c r="CD631" s="1" t="s">
        <v>3035</v>
      </c>
      <c r="CO631" s="1" t="s">
        <v>3117</v>
      </c>
      <c r="CP631" s="1" t="s">
        <v>3265</v>
      </c>
      <c r="CW631" s="1" t="s">
        <v>3264</v>
      </c>
      <c r="CX631" s="1" t="s">
        <v>3263</v>
      </c>
      <c r="CY631" s="1" t="s">
        <v>3231</v>
      </c>
    </row>
    <row r="632" spans="1:103" x14ac:dyDescent="0.2">
      <c r="A632" s="1">
        <f t="shared" si="45"/>
        <v>1074345.6499999999</v>
      </c>
      <c r="C632" s="1" t="str">
        <f t="shared" si="46"/>
        <v>RD</v>
      </c>
      <c r="D632" s="12">
        <f>INDEX(families!$A:$A,MATCH(E632,families!$B:$B,0))</f>
        <v>31</v>
      </c>
      <c r="E632" s="2" t="str">
        <f t="shared" si="47"/>
        <v>RD</v>
      </c>
      <c r="F632" s="1" t="str">
        <f>IF(_xlfn.SINGLE('~10 Other Crossings'!TypeCL)="WC","",_xlfn.CONCAT(UPPER(_xlfn.SINGLE(Description)),IF(ISBLANK(_xlfn.SINGLE(CrossingIdentifierDescription)),""," ["&amp;_xlfn.SINGLE(CrossingIdentifierDescription)&amp;"]")," (",_xlfn.SINGLE(PXID),")"))</f>
        <v>ROAD [Road Crossing] (T4379.0)</v>
      </c>
      <c r="G63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632" s="1" t="s">
        <v>3259</v>
      </c>
      <c r="N632" s="1">
        <v>1074345.6499999999</v>
      </c>
      <c r="O632" s="1" t="s">
        <v>3023</v>
      </c>
      <c r="P632" s="1" t="s">
        <v>3251</v>
      </c>
      <c r="Q632" s="1" t="s">
        <v>3250</v>
      </c>
      <c r="R632" s="1" t="s">
        <v>3020</v>
      </c>
      <c r="S632" s="1" t="s">
        <v>3019</v>
      </c>
      <c r="T632" s="1" t="s">
        <v>3093</v>
      </c>
      <c r="U632" s="1" t="s">
        <v>3040</v>
      </c>
      <c r="V632" s="1" t="s">
        <v>3040</v>
      </c>
      <c r="W632" s="1" t="s">
        <v>3237</v>
      </c>
      <c r="Y632" s="1">
        <v>42333.896273148152</v>
      </c>
      <c r="Z632" s="1">
        <v>44645</v>
      </c>
      <c r="AA632" s="1">
        <v>401768</v>
      </c>
      <c r="AB632" s="1">
        <v>44648.866018518522</v>
      </c>
      <c r="AC632" s="1" t="s">
        <v>3258</v>
      </c>
      <c r="AD632" s="1" t="s">
        <v>3041</v>
      </c>
      <c r="AE632" s="1">
        <v>4379</v>
      </c>
      <c r="AF632" s="1">
        <v>0</v>
      </c>
      <c r="AG632" s="1" t="s">
        <v>3248</v>
      </c>
      <c r="AH632" s="1" t="s">
        <v>3086</v>
      </c>
      <c r="AI632" s="1" t="s">
        <v>3011</v>
      </c>
      <c r="AJ632" s="1" t="s">
        <v>3086</v>
      </c>
      <c r="AK632" s="1" t="s">
        <v>3039</v>
      </c>
      <c r="AL632" s="1" t="s">
        <v>3009</v>
      </c>
      <c r="AM632" s="1" t="s">
        <v>735</v>
      </c>
      <c r="AX632" s="1" t="s">
        <v>3257</v>
      </c>
      <c r="AY632" s="1" t="s">
        <v>2995</v>
      </c>
      <c r="AZ632" s="1" t="s">
        <v>3005</v>
      </c>
      <c r="BA632" s="1">
        <v>593586.73605319997</v>
      </c>
      <c r="BB632" s="1">
        <v>5450917.56206585</v>
      </c>
      <c r="BC632" s="1">
        <v>10</v>
      </c>
      <c r="BN632" s="1" t="s">
        <v>3004</v>
      </c>
      <c r="BO632" s="1" t="s">
        <v>3003</v>
      </c>
      <c r="BP632" s="1" t="s">
        <v>3002</v>
      </c>
      <c r="BQ632" s="1" t="s">
        <v>3224</v>
      </c>
      <c r="BR632" s="1" t="s">
        <v>3000</v>
      </c>
      <c r="BS632" s="1" t="s">
        <v>3222</v>
      </c>
      <c r="BT632" s="1" t="s">
        <v>3221</v>
      </c>
      <c r="BV632" s="1" t="s">
        <v>2997</v>
      </c>
      <c r="BW632" s="1" t="s">
        <v>3002</v>
      </c>
      <c r="BX632" s="1" t="s">
        <v>3038</v>
      </c>
      <c r="BY632" s="1" t="s">
        <v>2995</v>
      </c>
      <c r="CB632" s="1" t="s">
        <v>3037</v>
      </c>
      <c r="CC632" s="1" t="s">
        <v>3036</v>
      </c>
      <c r="CD632" s="1" t="s">
        <v>3035</v>
      </c>
      <c r="CO632" s="1" t="s">
        <v>3117</v>
      </c>
      <c r="CP632" s="1" t="s">
        <v>3256</v>
      </c>
      <c r="CW632" s="1" t="s">
        <v>3255</v>
      </c>
      <c r="CX632" s="1" t="s">
        <v>3254</v>
      </c>
      <c r="CY632" s="1" t="s">
        <v>3231</v>
      </c>
    </row>
    <row r="633" spans="1:103" x14ac:dyDescent="0.2">
      <c r="A633" s="1">
        <f t="shared" si="45"/>
        <v>1074824.74</v>
      </c>
      <c r="C633" s="1" t="str">
        <f t="shared" si="46"/>
        <v>RD</v>
      </c>
      <c r="D633" s="12">
        <f>INDEX(families!$A:$A,MATCH(E633,families!$B:$B,0))</f>
        <v>31</v>
      </c>
      <c r="E633" s="2" t="str">
        <f t="shared" si="47"/>
        <v>RD</v>
      </c>
      <c r="F633" s="1" t="str">
        <f>IF(_xlfn.SINGLE('~10 Other Crossings'!TypeCL)="WC","",_xlfn.CONCAT(UPPER(_xlfn.SINGLE(Description)),IF(ISBLANK(_xlfn.SINGLE(CrossingIdentifierDescription)),""," ["&amp;_xlfn.SINGLE(CrossingIdentifierDescription)&amp;"]")," (",_xlfn.SINGLE(PXID),")"))</f>
        <v>ROAD [Road Crossing] (T4390.0)</v>
      </c>
      <c r="G63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633" s="1" t="s">
        <v>3252</v>
      </c>
      <c r="N633" s="1">
        <v>1074824.74</v>
      </c>
      <c r="O633" s="1" t="s">
        <v>3023</v>
      </c>
      <c r="P633" s="1" t="s">
        <v>3251</v>
      </c>
      <c r="Q633" s="1" t="s">
        <v>3250</v>
      </c>
      <c r="R633" s="1" t="s">
        <v>3020</v>
      </c>
      <c r="S633" s="1" t="s">
        <v>3019</v>
      </c>
      <c r="T633" s="1" t="s">
        <v>3093</v>
      </c>
      <c r="U633" s="1" t="s">
        <v>3040</v>
      </c>
      <c r="V633" s="1" t="s">
        <v>3040</v>
      </c>
      <c r="W633" s="1" t="s">
        <v>3237</v>
      </c>
      <c r="Y633" s="1">
        <v>42333.896273148152</v>
      </c>
      <c r="Z633" s="1">
        <v>44645</v>
      </c>
      <c r="AA633" s="1">
        <v>401768</v>
      </c>
      <c r="AB633" s="1">
        <v>44648.866018518522</v>
      </c>
      <c r="AC633" s="1" t="s">
        <v>3249</v>
      </c>
      <c r="AD633" s="1" t="s">
        <v>3041</v>
      </c>
      <c r="AE633" s="1">
        <v>4390</v>
      </c>
      <c r="AF633" s="1">
        <v>0</v>
      </c>
      <c r="AG633" s="1" t="s">
        <v>3248</v>
      </c>
      <c r="AH633" s="1" t="s">
        <v>3086</v>
      </c>
      <c r="AI633" s="1" t="s">
        <v>3011</v>
      </c>
      <c r="AJ633" s="1" t="s">
        <v>3086</v>
      </c>
      <c r="AK633" s="1" t="s">
        <v>3039</v>
      </c>
      <c r="AL633" s="1" t="s">
        <v>3009</v>
      </c>
      <c r="AM633" s="1" t="s">
        <v>735</v>
      </c>
      <c r="AX633" s="1" t="s">
        <v>3247</v>
      </c>
      <c r="AY633" s="1" t="s">
        <v>2995</v>
      </c>
      <c r="AZ633" s="1" t="s">
        <v>3005</v>
      </c>
      <c r="BA633" s="1">
        <v>593207.67199189996</v>
      </c>
      <c r="BB633" s="1">
        <v>5450624.58100871</v>
      </c>
      <c r="BC633" s="1">
        <v>10</v>
      </c>
      <c r="BN633" s="1" t="s">
        <v>3004</v>
      </c>
      <c r="BO633" s="1" t="s">
        <v>3003</v>
      </c>
      <c r="BP633" s="1" t="s">
        <v>3002</v>
      </c>
      <c r="BQ633" s="1" t="s">
        <v>3224</v>
      </c>
      <c r="BR633" s="1" t="s">
        <v>3223</v>
      </c>
      <c r="BS633" s="1" t="s">
        <v>3222</v>
      </c>
      <c r="BT633" s="1" t="s">
        <v>3221</v>
      </c>
      <c r="BV633" s="1" t="s">
        <v>2997</v>
      </c>
      <c r="BW633" s="1" t="s">
        <v>3002</v>
      </c>
      <c r="BX633" s="1" t="s">
        <v>3038</v>
      </c>
      <c r="BY633" s="1" t="s">
        <v>2995</v>
      </c>
      <c r="CB633" s="1" t="s">
        <v>3037</v>
      </c>
      <c r="CC633" s="1" t="s">
        <v>3036</v>
      </c>
      <c r="CD633" s="1" t="s">
        <v>3035</v>
      </c>
      <c r="CO633" s="1" t="s">
        <v>3117</v>
      </c>
      <c r="CP633" s="1" t="s">
        <v>3246</v>
      </c>
      <c r="CW633" s="1" t="s">
        <v>3245</v>
      </c>
      <c r="CX633" s="1" t="s">
        <v>3244</v>
      </c>
      <c r="CY633" s="1" t="s">
        <v>3231</v>
      </c>
    </row>
    <row r="634" spans="1:103" x14ac:dyDescent="0.2">
      <c r="A634" s="1">
        <f t="shared" si="45"/>
        <v>1074928.1100000001</v>
      </c>
      <c r="C634" s="1" t="str">
        <f t="shared" si="46"/>
        <v>RD</v>
      </c>
      <c r="D634" s="12">
        <f>INDEX(families!$A:$A,MATCH(E634,families!$B:$B,0))</f>
        <v>31</v>
      </c>
      <c r="E634" s="2" t="str">
        <f t="shared" si="47"/>
        <v>RD</v>
      </c>
      <c r="F634" s="1" t="str">
        <f>IF(_xlfn.SINGLE('~10 Other Crossings'!TypeCL)="WC","",_xlfn.CONCAT(UPPER(_xlfn.SINGLE(Description)),IF(ISBLANK(_xlfn.SINGLE(CrossingIdentifierDescription)),""," ["&amp;_xlfn.SINGLE(CrossingIdentifierDescription)&amp;"]")," (",_xlfn.SINGLE(PXID),")"))</f>
        <v>ROAD (T4917.0)</v>
      </c>
      <c r="G63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634" s="1" t="s">
        <v>3243</v>
      </c>
      <c r="N634" s="1">
        <v>1074928.1100000001</v>
      </c>
      <c r="O634" s="1" t="s">
        <v>3023</v>
      </c>
      <c r="P634" s="1" t="s">
        <v>3125</v>
      </c>
      <c r="Q634" s="1" t="s">
        <v>3124</v>
      </c>
      <c r="R634" s="1" t="s">
        <v>3020</v>
      </c>
      <c r="S634" s="1" t="s">
        <v>3019</v>
      </c>
      <c r="T634" s="1" t="s">
        <v>3093</v>
      </c>
      <c r="U634" s="1" t="s">
        <v>3040</v>
      </c>
      <c r="V634" s="1" t="s">
        <v>3040</v>
      </c>
      <c r="W634" s="1" t="s">
        <v>3237</v>
      </c>
      <c r="Y634" s="1">
        <v>43539.826157407406</v>
      </c>
      <c r="Z634" s="1">
        <v>44645</v>
      </c>
      <c r="AA634" s="1">
        <v>401768</v>
      </c>
      <c r="AB634" s="1">
        <v>44648.866041666668</v>
      </c>
      <c r="AC634" s="1" t="s">
        <v>3242</v>
      </c>
      <c r="AD634" s="1" t="s">
        <v>3041</v>
      </c>
      <c r="AE634" s="1">
        <v>4917</v>
      </c>
      <c r="AF634" s="1">
        <v>0</v>
      </c>
      <c r="AH634" s="1" t="s">
        <v>3086</v>
      </c>
      <c r="AI634" s="1" t="s">
        <v>3011</v>
      </c>
      <c r="AJ634" s="1" t="s">
        <v>3086</v>
      </c>
      <c r="AK634" s="1" t="s">
        <v>3039</v>
      </c>
      <c r="AL634" s="1" t="s">
        <v>3009</v>
      </c>
      <c r="AM634" s="1" t="s">
        <v>735</v>
      </c>
      <c r="AX634" s="1" t="s">
        <v>3235</v>
      </c>
      <c r="AY634" s="1" t="s">
        <v>2995</v>
      </c>
      <c r="AZ634" s="1" t="s">
        <v>3005</v>
      </c>
      <c r="BA634" s="1">
        <v>593125.85706938</v>
      </c>
      <c r="BB634" s="1">
        <v>5450561.4125248203</v>
      </c>
      <c r="BC634" s="1">
        <v>10</v>
      </c>
      <c r="BD634" s="1" t="s">
        <v>3082</v>
      </c>
      <c r="BE634" s="1">
        <v>1077.2</v>
      </c>
      <c r="BG634" s="1">
        <v>42273</v>
      </c>
      <c r="BN634" s="1" t="s">
        <v>3004</v>
      </c>
      <c r="BO634" s="1" t="s">
        <v>3003</v>
      </c>
      <c r="BP634" s="1" t="s">
        <v>3002</v>
      </c>
      <c r="BQ634" s="1" t="s">
        <v>3224</v>
      </c>
      <c r="BR634" s="1" t="s">
        <v>3223</v>
      </c>
      <c r="BS634" s="1" t="s">
        <v>3222</v>
      </c>
      <c r="BT634" s="1" t="s">
        <v>3221</v>
      </c>
      <c r="BV634" s="1" t="s">
        <v>2997</v>
      </c>
      <c r="BW634" s="1" t="s">
        <v>3002</v>
      </c>
      <c r="BX634" s="1" t="s">
        <v>3038</v>
      </c>
      <c r="BY634" s="1" t="s">
        <v>2995</v>
      </c>
      <c r="CB634" s="1" t="s">
        <v>3037</v>
      </c>
      <c r="CC634" s="1" t="s">
        <v>3036</v>
      </c>
      <c r="CD634" s="1" t="s">
        <v>3035</v>
      </c>
      <c r="CO634" s="1" t="s">
        <v>3117</v>
      </c>
      <c r="CP634" s="1" t="s">
        <v>3241</v>
      </c>
      <c r="CW634" s="1" t="s">
        <v>3233</v>
      </c>
      <c r="CY634" s="1" t="s">
        <v>3231</v>
      </c>
    </row>
    <row r="635" spans="1:103" x14ac:dyDescent="0.2">
      <c r="A635" s="1">
        <f t="shared" si="45"/>
        <v>1075011.94</v>
      </c>
      <c r="C635" s="1" t="str">
        <f t="shared" si="46"/>
        <v>RD</v>
      </c>
      <c r="D635" s="12">
        <f>INDEX(families!$A:$A,MATCH(E635,families!$B:$B,0))</f>
        <v>31</v>
      </c>
      <c r="E635" s="2" t="str">
        <f t="shared" si="47"/>
        <v>RD</v>
      </c>
      <c r="F635" s="1" t="str">
        <f>IF(_xlfn.SINGLE('~10 Other Crossings'!TypeCL)="WC","",_xlfn.CONCAT(UPPER(_xlfn.SINGLE(Description)),IF(ISBLANK(_xlfn.SINGLE(CrossingIdentifierDescription)),""," ["&amp;_xlfn.SINGLE(CrossingIdentifierDescription)&amp;"]")," (",_xlfn.SINGLE(PXID),")"))</f>
        <v>ROAD (T4172.3)</v>
      </c>
      <c r="G63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635" s="1" t="s">
        <v>3240</v>
      </c>
      <c r="N635" s="1">
        <v>1075011.94</v>
      </c>
      <c r="O635" s="1" t="s">
        <v>3023</v>
      </c>
      <c r="P635" s="1" t="s">
        <v>3239</v>
      </c>
      <c r="Q635" s="1" t="s">
        <v>3238</v>
      </c>
      <c r="R635" s="1" t="s">
        <v>3020</v>
      </c>
      <c r="S635" s="1" t="s">
        <v>3019</v>
      </c>
      <c r="T635" s="1" t="s">
        <v>3093</v>
      </c>
      <c r="U635" s="1" t="s">
        <v>3040</v>
      </c>
      <c r="V635" s="1" t="s">
        <v>3040</v>
      </c>
      <c r="W635" s="1" t="s">
        <v>3237</v>
      </c>
      <c r="Y635" s="1">
        <v>42683.843553240738</v>
      </c>
      <c r="Z635" s="1">
        <v>44645</v>
      </c>
      <c r="AA635" s="1">
        <v>401768</v>
      </c>
      <c r="AB635" s="1">
        <v>44648.866030092591</v>
      </c>
      <c r="AC635" s="1" t="s">
        <v>3236</v>
      </c>
      <c r="AD635" s="1" t="s">
        <v>3041</v>
      </c>
      <c r="AE635" s="1">
        <v>4172</v>
      </c>
      <c r="AF635" s="1">
        <v>3</v>
      </c>
      <c r="AH635" s="1" t="s">
        <v>3086</v>
      </c>
      <c r="AI635" s="1" t="s">
        <v>3011</v>
      </c>
      <c r="AJ635" s="1" t="s">
        <v>3086</v>
      </c>
      <c r="AK635" s="1" t="s">
        <v>3039</v>
      </c>
      <c r="AL635" s="1" t="s">
        <v>3009</v>
      </c>
      <c r="AM635" s="1" t="s">
        <v>735</v>
      </c>
      <c r="AX635" s="1" t="s">
        <v>3235</v>
      </c>
      <c r="AY635" s="1" t="s">
        <v>2995</v>
      </c>
      <c r="AZ635" s="1" t="s">
        <v>3005</v>
      </c>
      <c r="BA635" s="1">
        <v>593059.19258585002</v>
      </c>
      <c r="BB635" s="1">
        <v>5450510.5793500897</v>
      </c>
      <c r="BC635" s="1">
        <v>10</v>
      </c>
      <c r="BD635" s="1" t="s">
        <v>3082</v>
      </c>
      <c r="BE635" s="1">
        <v>1077.2</v>
      </c>
      <c r="BG635" s="1">
        <v>42273</v>
      </c>
      <c r="BN635" s="1" t="s">
        <v>3004</v>
      </c>
      <c r="BO635" s="1" t="s">
        <v>3003</v>
      </c>
      <c r="BP635" s="1" t="s">
        <v>3002</v>
      </c>
      <c r="BQ635" s="1" t="s">
        <v>3224</v>
      </c>
      <c r="BR635" s="1" t="s">
        <v>3223</v>
      </c>
      <c r="BS635" s="1" t="s">
        <v>3222</v>
      </c>
      <c r="BT635" s="1" t="s">
        <v>3221</v>
      </c>
      <c r="BV635" s="1" t="s">
        <v>2997</v>
      </c>
      <c r="BW635" s="1" t="s">
        <v>3002</v>
      </c>
      <c r="BX635" s="1" t="s">
        <v>3038</v>
      </c>
      <c r="BY635" s="1" t="s">
        <v>2995</v>
      </c>
      <c r="CB635" s="1" t="s">
        <v>3037</v>
      </c>
      <c r="CC635" s="1" t="s">
        <v>3036</v>
      </c>
      <c r="CD635" s="1" t="s">
        <v>3035</v>
      </c>
      <c r="CO635" s="1" t="s">
        <v>3117</v>
      </c>
      <c r="CP635" s="1" t="s">
        <v>3234</v>
      </c>
      <c r="CW635" s="1" t="s">
        <v>3233</v>
      </c>
      <c r="CX635" s="1" t="s">
        <v>3232</v>
      </c>
      <c r="CY635" s="1" t="s">
        <v>3231</v>
      </c>
    </row>
    <row r="636" spans="1:103" x14ac:dyDescent="0.2">
      <c r="A636" s="1">
        <f t="shared" si="45"/>
        <v>1075015.24</v>
      </c>
      <c r="C636" s="1" t="str">
        <f t="shared" si="46"/>
        <v>UE</v>
      </c>
      <c r="D636" s="12">
        <f>INDEX(families!$A:$A,MATCH(E636,families!$B:$B,0))</f>
        <v>36</v>
      </c>
      <c r="E636" s="2" t="str">
        <f t="shared" si="47"/>
        <v>UE</v>
      </c>
      <c r="F636" s="1" t="str">
        <f>IF(_xlfn.SINGLE('~10 Other Crossings'!TypeCL)="WC","",_xlfn.CONCAT(UPPER(_xlfn.SINGLE(Description)),IF(ISBLANK(_xlfn.SINGLE(CrossingIdentifierDescription)),""," ["&amp;_xlfn.SINGLE(CrossingIdentifierDescription)&amp;"]")," (",_xlfn.SINGLE(PXID),")"))</f>
        <v>PRIVATE BURIED WATER PIPE 2" (U7091.0)</v>
      </c>
      <c r="G63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636" s="1" t="s">
        <v>3230</v>
      </c>
      <c r="N636" s="1">
        <v>1075015.24</v>
      </c>
      <c r="O636" s="1" t="s">
        <v>3023</v>
      </c>
      <c r="P636" s="1" t="s">
        <v>3229</v>
      </c>
      <c r="Q636" s="1" t="s">
        <v>3228</v>
      </c>
      <c r="R636" s="1" t="s">
        <v>3020</v>
      </c>
      <c r="S636" s="1" t="s">
        <v>3019</v>
      </c>
      <c r="T636" s="1" t="s">
        <v>3093</v>
      </c>
      <c r="U636" s="1" t="s">
        <v>3059</v>
      </c>
      <c r="V636" s="1" t="s">
        <v>3227</v>
      </c>
      <c r="W636" s="1" t="s">
        <v>3176</v>
      </c>
      <c r="Y636" s="1">
        <v>44103.691828703704</v>
      </c>
      <c r="Z636" s="1">
        <v>44645</v>
      </c>
      <c r="AA636" s="1">
        <v>401768</v>
      </c>
      <c r="AB636" s="1">
        <v>44655.881238425929</v>
      </c>
      <c r="AC636" s="1" t="s">
        <v>3226</v>
      </c>
      <c r="AD636" s="1" t="s">
        <v>3056</v>
      </c>
      <c r="AE636" s="1">
        <v>7091</v>
      </c>
      <c r="AF636" s="1">
        <v>0</v>
      </c>
      <c r="AI636" s="1" t="s">
        <v>3011</v>
      </c>
      <c r="AK636" s="1" t="s">
        <v>3010</v>
      </c>
      <c r="AL636" s="1" t="s">
        <v>3009</v>
      </c>
      <c r="AM636" s="1" t="s">
        <v>3054</v>
      </c>
      <c r="AT636" s="1" t="s">
        <v>3006</v>
      </c>
      <c r="AX636" s="1" t="s">
        <v>3225</v>
      </c>
      <c r="AY636" s="1" t="s">
        <v>2995</v>
      </c>
      <c r="AZ636" s="1" t="s">
        <v>3005</v>
      </c>
      <c r="BA636" s="1">
        <v>593056.85198019003</v>
      </c>
      <c r="BB636" s="1">
        <v>5450508.2080429103</v>
      </c>
      <c r="BC636" s="1">
        <v>10</v>
      </c>
      <c r="BN636" s="1" t="s">
        <v>3004</v>
      </c>
      <c r="BO636" s="1" t="s">
        <v>3003</v>
      </c>
      <c r="BP636" s="1" t="s">
        <v>3002</v>
      </c>
      <c r="BQ636" s="1" t="s">
        <v>3224</v>
      </c>
      <c r="BR636" s="1" t="s">
        <v>3223</v>
      </c>
      <c r="BS636" s="1" t="s">
        <v>3222</v>
      </c>
      <c r="BT636" s="1" t="s">
        <v>3221</v>
      </c>
      <c r="BV636" s="1" t="s">
        <v>2997</v>
      </c>
      <c r="BW636" s="1" t="s">
        <v>1503</v>
      </c>
      <c r="BX636" s="1" t="s">
        <v>2996</v>
      </c>
      <c r="BY636" s="1" t="s">
        <v>2995</v>
      </c>
      <c r="CB636" s="1" t="s">
        <v>2994</v>
      </c>
      <c r="CC636" s="1" t="s">
        <v>2993</v>
      </c>
      <c r="CD636" s="1" t="s">
        <v>2992</v>
      </c>
      <c r="CO636" s="1" t="s">
        <v>3065</v>
      </c>
      <c r="CP636" s="1" t="s">
        <v>3220</v>
      </c>
    </row>
    <row r="637" spans="1:103" x14ac:dyDescent="0.2">
      <c r="A637" s="1">
        <f t="shared" si="45"/>
        <v>1075125.3799999999</v>
      </c>
      <c r="C637" s="1" t="str">
        <f t="shared" si="46"/>
        <v>OC</v>
      </c>
      <c r="D637" s="12">
        <f>INDEX(families!$A:$A,MATCH(E637,families!$B:$B,0))</f>
        <v>27</v>
      </c>
      <c r="E637" s="2" t="str">
        <f t="shared" si="47"/>
        <v>OC</v>
      </c>
      <c r="F637" s="1" t="str">
        <f>IF(_xlfn.SINGLE('~10 Other Crossings'!TypeCL)="WC","",_xlfn.CONCAT(UPPER(_xlfn.SINGLE(Description)),IF(ISBLANK(_xlfn.SINGLE(CrossingIdentifierDescription)),""," ["&amp;_xlfn.SINGLE(CrossingIdentifierDescription)&amp;"]")," (",_xlfn.SINGLE(PXID),")"))</f>
        <v>BC HYDRO O/H DISTRIBUTION [OVERHEAD CABLE] (U5944.0)</v>
      </c>
      <c r="G63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637" s="1" t="s">
        <v>3219</v>
      </c>
      <c r="N637" s="1">
        <v>1075125.3799999999</v>
      </c>
      <c r="O637" s="1" t="s">
        <v>3023</v>
      </c>
      <c r="P637" s="1" t="s">
        <v>3218</v>
      </c>
      <c r="Q637" s="1" t="s">
        <v>3217</v>
      </c>
      <c r="R637" s="1" t="s">
        <v>3019</v>
      </c>
      <c r="S637" s="1" t="s">
        <v>3019</v>
      </c>
      <c r="T637" s="1" t="s">
        <v>3093</v>
      </c>
      <c r="U637" s="1" t="s">
        <v>3092</v>
      </c>
      <c r="V637" s="1" t="s">
        <v>3091</v>
      </c>
      <c r="W637" s="1" t="s">
        <v>3090</v>
      </c>
      <c r="Y637" s="1">
        <v>43984.907037037039</v>
      </c>
      <c r="Z637" s="1">
        <v>44645</v>
      </c>
      <c r="AA637" s="1">
        <v>401768</v>
      </c>
      <c r="AB637" s="1">
        <v>44648.866064814814</v>
      </c>
      <c r="AC637" s="1" t="s">
        <v>3216</v>
      </c>
      <c r="AD637" s="1" t="s">
        <v>3056</v>
      </c>
      <c r="AE637" s="1">
        <v>5944</v>
      </c>
      <c r="AF637" s="1">
        <v>0</v>
      </c>
      <c r="AG637" s="1" t="s">
        <v>3195</v>
      </c>
      <c r="AI637" s="1" t="s">
        <v>3011</v>
      </c>
      <c r="AK637" s="1" t="s">
        <v>3010</v>
      </c>
      <c r="AL637" s="1" t="s">
        <v>3009</v>
      </c>
      <c r="AM637" s="1" t="s">
        <v>3099</v>
      </c>
      <c r="AS637" s="1" t="s">
        <v>3006</v>
      </c>
      <c r="AT637" s="1" t="s">
        <v>1020</v>
      </c>
      <c r="AY637" s="1" t="s">
        <v>2995</v>
      </c>
      <c r="AZ637" s="1" t="s">
        <v>3005</v>
      </c>
      <c r="BA637" s="1">
        <v>592973.08900000004</v>
      </c>
      <c r="BB637" s="1">
        <v>5450437.2539999997</v>
      </c>
      <c r="BC637" s="1">
        <v>10</v>
      </c>
      <c r="BN637" s="1" t="s">
        <v>3004</v>
      </c>
      <c r="BO637" s="1" t="s">
        <v>3003</v>
      </c>
      <c r="BP637" s="1" t="s">
        <v>3002</v>
      </c>
      <c r="BQ637" s="1" t="s">
        <v>3165</v>
      </c>
      <c r="BR637" s="1" t="s">
        <v>1616</v>
      </c>
      <c r="BS637" s="1" t="s">
        <v>3164</v>
      </c>
      <c r="BT637" s="1" t="s">
        <v>3163</v>
      </c>
      <c r="BV637" s="1" t="s">
        <v>2997</v>
      </c>
      <c r="BW637" s="1" t="s">
        <v>1020</v>
      </c>
      <c r="BX637" s="1" t="s">
        <v>3194</v>
      </c>
      <c r="BY637" s="1" t="s">
        <v>2995</v>
      </c>
      <c r="CB637" s="1" t="s">
        <v>3193</v>
      </c>
      <c r="CC637" s="1" t="s">
        <v>3192</v>
      </c>
      <c r="CD637" s="1" t="s">
        <v>3035</v>
      </c>
      <c r="CO637" s="1" t="s">
        <v>2991</v>
      </c>
      <c r="CP637" s="1" t="s">
        <v>3215</v>
      </c>
      <c r="CX637" s="1" t="s">
        <v>3214</v>
      </c>
    </row>
    <row r="638" spans="1:103" x14ac:dyDescent="0.2">
      <c r="A638" s="1">
        <f t="shared" si="45"/>
        <v>1075173.46</v>
      </c>
      <c r="C638" s="1" t="str">
        <f t="shared" si="46"/>
        <v>UE</v>
      </c>
      <c r="D638" s="12">
        <f>INDEX(families!$A:$A,MATCH(E638,families!$B:$B,0))</f>
        <v>36</v>
      </c>
      <c r="E638" s="2" t="str">
        <f t="shared" si="47"/>
        <v>UE</v>
      </c>
      <c r="F638" s="1" t="str">
        <f>IF(_xlfn.SINGLE('~10 Other Crossings'!TypeCL)="WC","",_xlfn.CONCAT(UPPER(_xlfn.SINGLE(Description)),IF(ISBLANK(_xlfn.SINGLE(CrossingIdentifierDescription)),""," ["&amp;_xlfn.SINGLE(CrossingIdentifierDescription)&amp;"]")," (",_xlfn.SINGLE(PXID),")"))</f>
        <v>PRIVATE BURIED CABLE (U7332.0)</v>
      </c>
      <c r="G63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638" s="1" t="s">
        <v>3213</v>
      </c>
      <c r="N638" s="1">
        <v>1075173.46</v>
      </c>
      <c r="O638" s="1" t="s">
        <v>3023</v>
      </c>
      <c r="R638" s="1" t="s">
        <v>3019</v>
      </c>
      <c r="S638" s="1" t="s">
        <v>3019</v>
      </c>
      <c r="T638" s="1" t="s">
        <v>3093</v>
      </c>
      <c r="U638" s="1" t="s">
        <v>3183</v>
      </c>
      <c r="V638" s="1" t="s">
        <v>3182</v>
      </c>
      <c r="W638" s="1" t="s">
        <v>3176</v>
      </c>
      <c r="Y638" s="1">
        <v>44329.654652777775</v>
      </c>
      <c r="Z638" s="1">
        <v>44645</v>
      </c>
      <c r="AA638" s="1">
        <v>401768</v>
      </c>
      <c r="AB638" s="1">
        <v>44648.866087962961</v>
      </c>
      <c r="AC638" s="1" t="s">
        <v>3212</v>
      </c>
      <c r="AD638" s="1" t="s">
        <v>3056</v>
      </c>
      <c r="AE638" s="1">
        <v>7332</v>
      </c>
      <c r="AF638" s="1">
        <v>0</v>
      </c>
      <c r="AI638" s="1" t="s">
        <v>3011</v>
      </c>
      <c r="AK638" s="1" t="s">
        <v>3010</v>
      </c>
      <c r="AL638" s="1" t="s">
        <v>3009</v>
      </c>
      <c r="AM638" s="1" t="s">
        <v>3054</v>
      </c>
      <c r="AT638" s="1" t="s">
        <v>3006</v>
      </c>
      <c r="AY638" s="1" t="s">
        <v>2995</v>
      </c>
      <c r="AZ638" s="1" t="s">
        <v>3005</v>
      </c>
      <c r="BA638" s="1">
        <v>592941.36800000002</v>
      </c>
      <c r="BB638" s="1">
        <v>5450401.1260000002</v>
      </c>
      <c r="BC638" s="1">
        <v>10</v>
      </c>
      <c r="BN638" s="1" t="s">
        <v>3004</v>
      </c>
      <c r="BO638" s="1" t="s">
        <v>3003</v>
      </c>
      <c r="BP638" s="1" t="s">
        <v>3002</v>
      </c>
      <c r="BQ638" s="1" t="s">
        <v>3165</v>
      </c>
      <c r="BR638" s="1" t="s">
        <v>1616</v>
      </c>
      <c r="BS638" s="1" t="s">
        <v>3164</v>
      </c>
      <c r="BT638" s="1" t="s">
        <v>3163</v>
      </c>
      <c r="BV638" s="1" t="s">
        <v>2997</v>
      </c>
      <c r="BW638" s="1" t="s">
        <v>1968</v>
      </c>
      <c r="BX638" s="1" t="s">
        <v>3053</v>
      </c>
      <c r="BY638" s="1" t="s">
        <v>2995</v>
      </c>
      <c r="CB638" s="1" t="s">
        <v>3052</v>
      </c>
      <c r="CC638" s="1" t="s">
        <v>3051</v>
      </c>
      <c r="CD638" s="1" t="s">
        <v>3050</v>
      </c>
      <c r="CO638" s="1" t="s">
        <v>3065</v>
      </c>
      <c r="CP638" s="1" t="s">
        <v>3211</v>
      </c>
    </row>
    <row r="639" spans="1:103" x14ac:dyDescent="0.2">
      <c r="A639" s="1">
        <f t="shared" si="45"/>
        <v>1075177.0900000001</v>
      </c>
      <c r="C639" s="1" t="str">
        <f t="shared" si="46"/>
        <v>WD</v>
      </c>
      <c r="D639" s="12">
        <f>INDEX(families!$A:$A,MATCH(E639,families!$B:$B,0))</f>
        <v>39</v>
      </c>
      <c r="E639" s="2" t="str">
        <f t="shared" si="47"/>
        <v>WD</v>
      </c>
      <c r="F639" s="1" t="str">
        <f>IF(_xlfn.SINGLE('~10 Other Crossings'!TypeCL)="WC","",_xlfn.CONCAT(UPPER(_xlfn.SINGLE(Description)),IF(ISBLANK(_xlfn.SINGLE(CrossingIdentifierDescription)),""," ["&amp;_xlfn.SINGLE(CrossingIdentifierDescription)&amp;"]")," (",_xlfn.SINGLE(PXID),")"))</f>
        <v>PRIVATE BURIED WATER PIPE (P7089.0)</v>
      </c>
      <c r="G63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639" s="1" t="s">
        <v>3210</v>
      </c>
      <c r="N639" s="1">
        <v>1075177.0900000001</v>
      </c>
      <c r="O639" s="1" t="s">
        <v>3023</v>
      </c>
      <c r="R639" s="1" t="s">
        <v>3019</v>
      </c>
      <c r="S639" s="1" t="s">
        <v>3019</v>
      </c>
      <c r="T639" s="1" t="s">
        <v>3093</v>
      </c>
      <c r="U639" s="1" t="s">
        <v>3017</v>
      </c>
      <c r="V639" s="1" t="s">
        <v>3177</v>
      </c>
      <c r="W639" s="1" t="s">
        <v>3176</v>
      </c>
      <c r="Y639" s="1">
        <v>44337.839490740742</v>
      </c>
      <c r="Z639" s="1">
        <v>44645</v>
      </c>
      <c r="AA639" s="1">
        <v>401768</v>
      </c>
      <c r="AB639" s="1">
        <v>44655.881249999999</v>
      </c>
      <c r="AC639" s="1" t="s">
        <v>3209</v>
      </c>
      <c r="AD639" s="1" t="s">
        <v>3013</v>
      </c>
      <c r="AE639" s="1">
        <v>7089</v>
      </c>
      <c r="AF639" s="1">
        <v>0</v>
      </c>
      <c r="AI639" s="1" t="s">
        <v>3011</v>
      </c>
      <c r="AK639" s="1" t="s">
        <v>3010</v>
      </c>
      <c r="AL639" s="1" t="s">
        <v>3009</v>
      </c>
      <c r="AM639" s="1" t="s">
        <v>3174</v>
      </c>
      <c r="AT639" s="1" t="s">
        <v>3006</v>
      </c>
      <c r="AY639" s="1" t="s">
        <v>2995</v>
      </c>
      <c r="AZ639" s="1" t="s">
        <v>3005</v>
      </c>
      <c r="BA639" s="1">
        <v>592938.94999999995</v>
      </c>
      <c r="BB639" s="1">
        <v>5450398.3700000001</v>
      </c>
      <c r="BC639" s="1">
        <v>10</v>
      </c>
      <c r="BN639" s="1" t="s">
        <v>3004</v>
      </c>
      <c r="BO639" s="1" t="s">
        <v>3003</v>
      </c>
      <c r="BP639" s="1" t="s">
        <v>3002</v>
      </c>
      <c r="BQ639" s="1" t="s">
        <v>3165</v>
      </c>
      <c r="BR639" s="1" t="s">
        <v>1616</v>
      </c>
      <c r="BS639" s="1" t="s">
        <v>3164</v>
      </c>
      <c r="BT639" s="1" t="s">
        <v>3208</v>
      </c>
      <c r="BV639" s="1" t="s">
        <v>2997</v>
      </c>
      <c r="BW639" s="1" t="s">
        <v>1503</v>
      </c>
      <c r="BX639" s="1" t="s">
        <v>2996</v>
      </c>
      <c r="BY639" s="1" t="s">
        <v>2995</v>
      </c>
      <c r="CB639" s="1" t="s">
        <v>2994</v>
      </c>
      <c r="CC639" s="1" t="s">
        <v>2993</v>
      </c>
      <c r="CD639" s="1" t="s">
        <v>2992</v>
      </c>
      <c r="CO639" s="1" t="s">
        <v>3065</v>
      </c>
      <c r="CP639" s="1" t="s">
        <v>3207</v>
      </c>
    </row>
    <row r="640" spans="1:103" x14ac:dyDescent="0.2">
      <c r="A640" s="1">
        <f t="shared" si="45"/>
        <v>1075181.96</v>
      </c>
      <c r="C640" s="1" t="str">
        <f t="shared" si="46"/>
        <v>OC</v>
      </c>
      <c r="D640" s="12">
        <f>INDEX(families!$A:$A,MATCH(E640,families!$B:$B,0))</f>
        <v>27</v>
      </c>
      <c r="E640" s="2" t="str">
        <f t="shared" si="47"/>
        <v>OC</v>
      </c>
      <c r="F640" s="1" t="str">
        <f>IF(_xlfn.SINGLE('~10 Other Crossings'!TypeCL)="WC","",_xlfn.CONCAT(UPPER(_xlfn.SINGLE(Description)),IF(ISBLANK(_xlfn.SINGLE(CrossingIdentifierDescription)),""," ["&amp;_xlfn.SINGLE(CrossingIdentifierDescription)&amp;"]")," (",_xlfn.SINGLE(PXID),")"))</f>
        <v>3-WIRE O/H POWER [OVERHEAD CABLE] (U5945.0)</v>
      </c>
      <c r="G64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640" s="1" t="s">
        <v>3206</v>
      </c>
      <c r="N640" s="1">
        <v>1075181.96</v>
      </c>
      <c r="O640" s="1" t="s">
        <v>3023</v>
      </c>
      <c r="P640" s="1" t="s">
        <v>3200</v>
      </c>
      <c r="Q640" s="1" t="s">
        <v>3199</v>
      </c>
      <c r="R640" s="1" t="s">
        <v>3019</v>
      </c>
      <c r="S640" s="1" t="s">
        <v>3019</v>
      </c>
      <c r="T640" s="1" t="s">
        <v>3093</v>
      </c>
      <c r="U640" s="1" t="s">
        <v>3092</v>
      </c>
      <c r="V640" s="1" t="s">
        <v>3205</v>
      </c>
      <c r="W640" s="1" t="s">
        <v>3167</v>
      </c>
      <c r="Y640" s="1">
        <v>43984.907037037039</v>
      </c>
      <c r="Z640" s="1">
        <v>44645</v>
      </c>
      <c r="AA640" s="1">
        <v>401768</v>
      </c>
      <c r="AB640" s="1">
        <v>44648.866064814814</v>
      </c>
      <c r="AC640" s="1" t="s">
        <v>3204</v>
      </c>
      <c r="AD640" s="1" t="s">
        <v>3056</v>
      </c>
      <c r="AE640" s="1">
        <v>5945</v>
      </c>
      <c r="AF640" s="1">
        <v>0</v>
      </c>
      <c r="AG640" s="1" t="s">
        <v>3195</v>
      </c>
      <c r="AI640" s="1" t="s">
        <v>3011</v>
      </c>
      <c r="AK640" s="1" t="s">
        <v>3010</v>
      </c>
      <c r="AL640" s="1" t="s">
        <v>3009</v>
      </c>
      <c r="AM640" s="1" t="s">
        <v>3099</v>
      </c>
      <c r="AS640" s="1" t="s">
        <v>3006</v>
      </c>
      <c r="AT640" s="1" t="s">
        <v>1020</v>
      </c>
      <c r="AY640" s="1" t="s">
        <v>2995</v>
      </c>
      <c r="AZ640" s="1" t="s">
        <v>3005</v>
      </c>
      <c r="BA640" s="1">
        <v>592935.76199999999</v>
      </c>
      <c r="BB640" s="1">
        <v>5450394.7369999997</v>
      </c>
      <c r="BC640" s="1">
        <v>10</v>
      </c>
      <c r="BN640" s="1" t="s">
        <v>3004</v>
      </c>
      <c r="BO640" s="1" t="s">
        <v>3003</v>
      </c>
      <c r="BP640" s="1" t="s">
        <v>3002</v>
      </c>
      <c r="BQ640" s="1" t="s">
        <v>3165</v>
      </c>
      <c r="BR640" s="1" t="s">
        <v>1616</v>
      </c>
      <c r="BS640" s="1" t="s">
        <v>3164</v>
      </c>
      <c r="BT640" s="1" t="s">
        <v>3163</v>
      </c>
      <c r="BV640" s="1" t="s">
        <v>2997</v>
      </c>
      <c r="BW640" s="1" t="s">
        <v>1020</v>
      </c>
      <c r="BX640" s="1" t="s">
        <v>3194</v>
      </c>
      <c r="BY640" s="1" t="s">
        <v>2995</v>
      </c>
      <c r="CB640" s="1" t="s">
        <v>3193</v>
      </c>
      <c r="CC640" s="1" t="s">
        <v>3192</v>
      </c>
      <c r="CD640" s="1" t="s">
        <v>3035</v>
      </c>
      <c r="CO640" s="1" t="s">
        <v>3065</v>
      </c>
      <c r="CP640" s="1" t="s">
        <v>3203</v>
      </c>
      <c r="CX640" s="1" t="s">
        <v>3202</v>
      </c>
    </row>
    <row r="641" spans="1:103" x14ac:dyDescent="0.2">
      <c r="A641" s="1">
        <f t="shared" si="45"/>
        <v>1075185.6100000001</v>
      </c>
      <c r="C641" s="1" t="str">
        <f t="shared" si="46"/>
        <v>OC</v>
      </c>
      <c r="D641" s="12">
        <f>INDEX(families!$A:$A,MATCH(E641,families!$B:$B,0))</f>
        <v>27</v>
      </c>
      <c r="E641" s="2" t="str">
        <f t="shared" si="47"/>
        <v>OC</v>
      </c>
      <c r="F641" s="1" t="str">
        <f>IF(_xlfn.SINGLE('~10 Other Crossings'!TypeCL)="WC","",_xlfn.CONCAT(UPPER(_xlfn.SINGLE(Description)),IF(ISBLANK(_xlfn.SINGLE(CrossingIdentifierDescription)),""," ["&amp;_xlfn.SINGLE(CrossingIdentifierDescription)&amp;"]")," (",_xlfn.SINGLE(PXID),")"))</f>
        <v>1-WIRE O/H POWER [OVERHEAD CABLE] (U5946.0)</v>
      </c>
      <c r="G64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641" s="1" t="s">
        <v>3201</v>
      </c>
      <c r="N641" s="1">
        <v>1075185.6100000001</v>
      </c>
      <c r="O641" s="1" t="s">
        <v>3023</v>
      </c>
      <c r="P641" s="1" t="s">
        <v>3200</v>
      </c>
      <c r="Q641" s="1" t="s">
        <v>3199</v>
      </c>
      <c r="R641" s="1" t="s">
        <v>3019</v>
      </c>
      <c r="S641" s="1" t="s">
        <v>3019</v>
      </c>
      <c r="T641" s="1" t="s">
        <v>3093</v>
      </c>
      <c r="U641" s="1" t="s">
        <v>3198</v>
      </c>
      <c r="V641" s="1" t="s">
        <v>3197</v>
      </c>
      <c r="W641" s="1" t="s">
        <v>3167</v>
      </c>
      <c r="Y641" s="1">
        <v>43984.907037037039</v>
      </c>
      <c r="Z641" s="1">
        <v>44645</v>
      </c>
      <c r="AA641" s="1">
        <v>401768</v>
      </c>
      <c r="AB641" s="1">
        <v>44648.866064814814</v>
      </c>
      <c r="AC641" s="1" t="s">
        <v>3196</v>
      </c>
      <c r="AD641" s="1" t="s">
        <v>3056</v>
      </c>
      <c r="AE641" s="1">
        <v>5946</v>
      </c>
      <c r="AF641" s="1">
        <v>0</v>
      </c>
      <c r="AG641" s="1" t="s">
        <v>3195</v>
      </c>
      <c r="AI641" s="1" t="s">
        <v>3011</v>
      </c>
      <c r="AK641" s="1" t="s">
        <v>3010</v>
      </c>
      <c r="AL641" s="1" t="s">
        <v>3009</v>
      </c>
      <c r="AM641" s="1" t="s">
        <v>3099</v>
      </c>
      <c r="AS641" s="1" t="s">
        <v>3006</v>
      </c>
      <c r="AT641" s="1" t="s">
        <v>1020</v>
      </c>
      <c r="AY641" s="1" t="s">
        <v>2995</v>
      </c>
      <c r="AZ641" s="1" t="s">
        <v>3005</v>
      </c>
      <c r="BA641" s="1">
        <v>592933.34699999995</v>
      </c>
      <c r="BB641" s="1">
        <v>5450392.0029999996</v>
      </c>
      <c r="BC641" s="1">
        <v>10</v>
      </c>
      <c r="BN641" s="1" t="s">
        <v>3004</v>
      </c>
      <c r="BO641" s="1" t="s">
        <v>3003</v>
      </c>
      <c r="BP641" s="1" t="s">
        <v>3002</v>
      </c>
      <c r="BQ641" s="1" t="s">
        <v>3165</v>
      </c>
      <c r="BR641" s="1" t="s">
        <v>1616</v>
      </c>
      <c r="BS641" s="1" t="s">
        <v>3164</v>
      </c>
      <c r="BT641" s="1" t="s">
        <v>3163</v>
      </c>
      <c r="BV641" s="1" t="s">
        <v>2997</v>
      </c>
      <c r="BW641" s="1" t="s">
        <v>1020</v>
      </c>
      <c r="BX641" s="1" t="s">
        <v>3194</v>
      </c>
      <c r="BY641" s="1" t="s">
        <v>2995</v>
      </c>
      <c r="CB641" s="1" t="s">
        <v>3193</v>
      </c>
      <c r="CC641" s="1" t="s">
        <v>3192</v>
      </c>
      <c r="CD641" s="1" t="s">
        <v>3035</v>
      </c>
      <c r="CO641" s="1" t="s">
        <v>3065</v>
      </c>
      <c r="CP641" s="1" t="s">
        <v>3191</v>
      </c>
      <c r="CX641" s="1" t="s">
        <v>3190</v>
      </c>
    </row>
    <row r="642" spans="1:103" x14ac:dyDescent="0.2">
      <c r="A642" s="1">
        <f t="shared" si="45"/>
        <v>1075190.54</v>
      </c>
      <c r="C642" s="1" t="str">
        <f t="shared" si="46"/>
        <v>WD</v>
      </c>
      <c r="D642" s="12">
        <f>INDEX(families!$A:$A,MATCH(E642,families!$B:$B,0))</f>
        <v>39</v>
      </c>
      <c r="E642" s="2" t="str">
        <f t="shared" si="47"/>
        <v>WD</v>
      </c>
      <c r="F642" s="1" t="str">
        <f>IF(_xlfn.SINGLE('~10 Other Crossings'!TypeCL)="WC","",_xlfn.CONCAT(UPPER(_xlfn.SINGLE(Description)),IF(ISBLANK(_xlfn.SINGLE(CrossingIdentifierDescription)),""," ["&amp;_xlfn.SINGLE(CrossingIdentifierDescription)&amp;"]")," (",_xlfn.SINGLE(PXID),")"))</f>
        <v>PRIVATE BURIED 1.5" WATER PIPE (P7129.0)</v>
      </c>
      <c r="G64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642" s="1" t="s">
        <v>3189</v>
      </c>
      <c r="N642" s="1">
        <v>1075190.54</v>
      </c>
      <c r="O642" s="1" t="s">
        <v>3023</v>
      </c>
      <c r="R642" s="1" t="s">
        <v>3019</v>
      </c>
      <c r="S642" s="1" t="s">
        <v>3019</v>
      </c>
      <c r="T642" s="1" t="s">
        <v>3093</v>
      </c>
      <c r="U642" s="1" t="s">
        <v>3017</v>
      </c>
      <c r="V642" s="1" t="s">
        <v>3188</v>
      </c>
      <c r="W642" s="1" t="s">
        <v>3176</v>
      </c>
      <c r="Y642" s="1">
        <v>44545.839942129627</v>
      </c>
      <c r="Z642" s="1">
        <v>44645</v>
      </c>
      <c r="AA642" s="1">
        <v>401768</v>
      </c>
      <c r="AB642" s="1">
        <v>44655.881249999999</v>
      </c>
      <c r="AC642" s="1" t="s">
        <v>3187</v>
      </c>
      <c r="AD642" s="1" t="s">
        <v>3013</v>
      </c>
      <c r="AE642" s="1">
        <v>7129</v>
      </c>
      <c r="AF642" s="1">
        <v>0</v>
      </c>
      <c r="AI642" s="1" t="s">
        <v>3011</v>
      </c>
      <c r="AK642" s="1" t="s">
        <v>3010</v>
      </c>
      <c r="AL642" s="1" t="s">
        <v>3009</v>
      </c>
      <c r="AM642" s="1" t="s">
        <v>3174</v>
      </c>
      <c r="AN642" s="1" t="s">
        <v>3186</v>
      </c>
      <c r="AT642" s="1" t="s">
        <v>3006</v>
      </c>
      <c r="AY642" s="1" t="s">
        <v>2995</v>
      </c>
      <c r="AZ642" s="1" t="s">
        <v>3005</v>
      </c>
      <c r="BA642" s="1">
        <v>592930.04</v>
      </c>
      <c r="BB642" s="1">
        <v>5450388.3499999996</v>
      </c>
      <c r="BC642" s="1">
        <v>10</v>
      </c>
      <c r="BN642" s="1" t="s">
        <v>3004</v>
      </c>
      <c r="BO642" s="1" t="s">
        <v>3003</v>
      </c>
      <c r="BP642" s="1" t="s">
        <v>3002</v>
      </c>
      <c r="BQ642" s="1" t="s">
        <v>3165</v>
      </c>
      <c r="BR642" s="1" t="s">
        <v>1616</v>
      </c>
      <c r="BS642" s="1" t="s">
        <v>3164</v>
      </c>
      <c r="BT642" s="1" t="s">
        <v>3163</v>
      </c>
      <c r="BU642" s="1">
        <v>1.32</v>
      </c>
      <c r="BV642" s="1" t="s">
        <v>2997</v>
      </c>
      <c r="BW642" s="1" t="s">
        <v>1503</v>
      </c>
      <c r="BX642" s="1" t="s">
        <v>2996</v>
      </c>
      <c r="BY642" s="1" t="s">
        <v>2995</v>
      </c>
      <c r="CB642" s="1" t="s">
        <v>2994</v>
      </c>
      <c r="CC642" s="1" t="s">
        <v>2993</v>
      </c>
      <c r="CD642" s="1" t="s">
        <v>2992</v>
      </c>
      <c r="CO642" s="1" t="s">
        <v>3065</v>
      </c>
      <c r="CP642" s="1" t="s">
        <v>3185</v>
      </c>
    </row>
    <row r="643" spans="1:103" x14ac:dyDescent="0.2">
      <c r="A643" s="1">
        <f t="shared" si="45"/>
        <v>1075202.46</v>
      </c>
      <c r="C643" s="1" t="str">
        <f t="shared" si="46"/>
        <v>UE</v>
      </c>
      <c r="D643" s="12">
        <f>INDEX(families!$A:$A,MATCH(E643,families!$B:$B,0))</f>
        <v>36</v>
      </c>
      <c r="E643" s="2" t="str">
        <f t="shared" si="47"/>
        <v>UE</v>
      </c>
      <c r="F643" s="1" t="str">
        <f>IF(_xlfn.SINGLE('~10 Other Crossings'!TypeCL)="WC","",_xlfn.CONCAT(UPPER(_xlfn.SINGLE(Description)),IF(ISBLANK(_xlfn.SINGLE(CrossingIdentifierDescription)),""," ["&amp;_xlfn.SINGLE(CrossingIdentifierDescription)&amp;"]")," (",_xlfn.SINGLE(PXID),")"))</f>
        <v>PRIVATE BURIED CABLE (U7334.0)</v>
      </c>
      <c r="G64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643" s="1" t="s">
        <v>3184</v>
      </c>
      <c r="N643" s="1">
        <v>1075202.46</v>
      </c>
      <c r="O643" s="1" t="s">
        <v>3023</v>
      </c>
      <c r="R643" s="1" t="s">
        <v>3019</v>
      </c>
      <c r="S643" s="1" t="s">
        <v>3019</v>
      </c>
      <c r="T643" s="1" t="s">
        <v>3093</v>
      </c>
      <c r="U643" s="1" t="s">
        <v>3183</v>
      </c>
      <c r="V643" s="1" t="s">
        <v>3182</v>
      </c>
      <c r="W643" s="1" t="s">
        <v>3176</v>
      </c>
      <c r="Y643" s="1">
        <v>44329.654652777775</v>
      </c>
      <c r="Z643" s="1">
        <v>44645</v>
      </c>
      <c r="AA643" s="1">
        <v>401768</v>
      </c>
      <c r="AB643" s="1">
        <v>44648.866087962961</v>
      </c>
      <c r="AC643" s="1" t="s">
        <v>3181</v>
      </c>
      <c r="AD643" s="1" t="s">
        <v>3056</v>
      </c>
      <c r="AE643" s="1">
        <v>7334</v>
      </c>
      <c r="AF643" s="1">
        <v>0</v>
      </c>
      <c r="AI643" s="1" t="s">
        <v>3011</v>
      </c>
      <c r="AK643" s="1" t="s">
        <v>3010</v>
      </c>
      <c r="AL643" s="1" t="s">
        <v>3009</v>
      </c>
      <c r="AM643" s="1" t="s">
        <v>3054</v>
      </c>
      <c r="AN643" s="1" t="s">
        <v>3180</v>
      </c>
      <c r="AT643" s="1" t="s">
        <v>3006</v>
      </c>
      <c r="AY643" s="1" t="s">
        <v>2995</v>
      </c>
      <c r="AZ643" s="1" t="s">
        <v>3005</v>
      </c>
      <c r="BA643" s="1">
        <v>592922.02099999995</v>
      </c>
      <c r="BB643" s="1">
        <v>5450379.5109999999</v>
      </c>
      <c r="BC643" s="1">
        <v>10</v>
      </c>
      <c r="BN643" s="1" t="s">
        <v>3004</v>
      </c>
      <c r="BO643" s="1" t="s">
        <v>3003</v>
      </c>
      <c r="BP643" s="1" t="s">
        <v>3002</v>
      </c>
      <c r="BQ643" s="1" t="s">
        <v>3165</v>
      </c>
      <c r="BR643" s="1" t="s">
        <v>1616</v>
      </c>
      <c r="BS643" s="1" t="s">
        <v>3164</v>
      </c>
      <c r="BT643" s="1" t="s">
        <v>3163</v>
      </c>
      <c r="BU643" s="1">
        <v>0.5</v>
      </c>
      <c r="BV643" s="1" t="s">
        <v>2997</v>
      </c>
      <c r="BW643" s="1" t="s">
        <v>1968</v>
      </c>
      <c r="BX643" s="1" t="s">
        <v>3053</v>
      </c>
      <c r="BY643" s="1" t="s">
        <v>2995</v>
      </c>
      <c r="CB643" s="1" t="s">
        <v>3052</v>
      </c>
      <c r="CC643" s="1" t="s">
        <v>3051</v>
      </c>
      <c r="CD643" s="1" t="s">
        <v>3050</v>
      </c>
      <c r="CO643" s="1" t="s">
        <v>3065</v>
      </c>
      <c r="CP643" s="1" t="s">
        <v>3179</v>
      </c>
    </row>
    <row r="644" spans="1:103" x14ac:dyDescent="0.2">
      <c r="A644" s="1">
        <f t="shared" si="45"/>
        <v>1075218.8999999999</v>
      </c>
      <c r="C644" s="1" t="str">
        <f t="shared" si="46"/>
        <v>WD</v>
      </c>
      <c r="D644" s="12">
        <f>INDEX(families!$A:$A,MATCH(E644,families!$B:$B,0))</f>
        <v>39</v>
      </c>
      <c r="E644" s="2" t="str">
        <f t="shared" si="47"/>
        <v>WD</v>
      </c>
      <c r="F644" s="1" t="str">
        <f>IF(_xlfn.SINGLE('~10 Other Crossings'!TypeCL)="WC","",_xlfn.CONCAT(UPPER(_xlfn.SINGLE(Description)),IF(ISBLANK(_xlfn.SINGLE(CrossingIdentifierDescription)),""," ["&amp;_xlfn.SINGLE(CrossingIdentifierDescription)&amp;"]")," (",_xlfn.SINGLE(PXID),")"))</f>
        <v>PRIVATE BURIED WATER PIPE (P7121.0)</v>
      </c>
      <c r="G64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644" s="1" t="s">
        <v>3178</v>
      </c>
      <c r="N644" s="1">
        <v>1075218.8999999999</v>
      </c>
      <c r="O644" s="1" t="s">
        <v>3023</v>
      </c>
      <c r="R644" s="1" t="s">
        <v>3019</v>
      </c>
      <c r="S644" s="1" t="s">
        <v>3019</v>
      </c>
      <c r="T644" s="1" t="s">
        <v>3093</v>
      </c>
      <c r="V644" s="1" t="s">
        <v>3177</v>
      </c>
      <c r="W644" s="1" t="s">
        <v>3176</v>
      </c>
      <c r="Y644" s="1">
        <v>44543.909328703703</v>
      </c>
      <c r="Z644" s="1">
        <v>44645</v>
      </c>
      <c r="AA644" s="1">
        <v>401768</v>
      </c>
      <c r="AB644" s="1">
        <v>44655.881249999999</v>
      </c>
      <c r="AC644" s="1" t="s">
        <v>3175</v>
      </c>
      <c r="AD644" s="1" t="s">
        <v>3013</v>
      </c>
      <c r="AE644" s="1">
        <v>7121</v>
      </c>
      <c r="AF644" s="1">
        <v>0</v>
      </c>
      <c r="AI644" s="1" t="s">
        <v>3011</v>
      </c>
      <c r="AK644" s="1" t="s">
        <v>3010</v>
      </c>
      <c r="AL644" s="1" t="s">
        <v>3009</v>
      </c>
      <c r="AM644" s="1" t="s">
        <v>3174</v>
      </c>
      <c r="AN644" s="1" t="s">
        <v>3173</v>
      </c>
      <c r="AT644" s="1" t="s">
        <v>3006</v>
      </c>
      <c r="AY644" s="1" t="s">
        <v>2995</v>
      </c>
      <c r="AZ644" s="1" t="s">
        <v>3005</v>
      </c>
      <c r="BA644" s="1">
        <v>592908.94999999995</v>
      </c>
      <c r="BB644" s="1">
        <v>5450369.5300000003</v>
      </c>
      <c r="BC644" s="1">
        <v>10</v>
      </c>
      <c r="BN644" s="1" t="s">
        <v>3004</v>
      </c>
      <c r="BO644" s="1" t="s">
        <v>3003</v>
      </c>
      <c r="BP644" s="1" t="s">
        <v>3002</v>
      </c>
      <c r="BQ644" s="1" t="s">
        <v>3165</v>
      </c>
      <c r="BR644" s="1" t="s">
        <v>1616</v>
      </c>
      <c r="BS644" s="1" t="s">
        <v>3164</v>
      </c>
      <c r="BT644" s="1" t="s">
        <v>3163</v>
      </c>
      <c r="BU644" s="1">
        <v>0.747</v>
      </c>
      <c r="BV644" s="1" t="s">
        <v>2997</v>
      </c>
      <c r="BW644" s="1" t="s">
        <v>1503</v>
      </c>
      <c r="BX644" s="1" t="s">
        <v>2996</v>
      </c>
      <c r="BY644" s="1" t="s">
        <v>2995</v>
      </c>
      <c r="CB644" s="1" t="s">
        <v>2994</v>
      </c>
      <c r="CC644" s="1" t="s">
        <v>2993</v>
      </c>
      <c r="CD644" s="1" t="s">
        <v>2992</v>
      </c>
      <c r="CO644" s="1" t="s">
        <v>3065</v>
      </c>
      <c r="CP644" s="1" t="s">
        <v>3172</v>
      </c>
    </row>
    <row r="645" spans="1:103" x14ac:dyDescent="0.2">
      <c r="A645" s="1">
        <f t="shared" si="45"/>
        <v>1075250.3</v>
      </c>
      <c r="C645" s="1" t="str">
        <f t="shared" si="46"/>
        <v>RD</v>
      </c>
      <c r="D645" s="12">
        <f>INDEX(families!$A:$A,MATCH(E645,families!$B:$B,0))</f>
        <v>31</v>
      </c>
      <c r="E645" s="2" t="str">
        <f t="shared" si="47"/>
        <v>RD</v>
      </c>
      <c r="F645" s="1" t="str">
        <f>IF(_xlfn.SINGLE('~10 Other Crossings'!TypeCL)="WC","",_xlfn.CONCAT(UPPER(_xlfn.SINGLE(Description)),IF(ISBLANK(_xlfn.SINGLE(CrossingIdentifierDescription)),""," ["&amp;_xlfn.SINGLE(CrossingIdentifierDescription)&amp;"]")," (",_xlfn.SINGLE(PXID),")"))</f>
        <v>PRIVATE ROAD [ROAD] (T5036.0)</v>
      </c>
      <c r="G64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645" s="1" t="s">
        <v>3171</v>
      </c>
      <c r="N645" s="1">
        <v>1075250.3</v>
      </c>
      <c r="O645" s="1" t="s">
        <v>3023</v>
      </c>
      <c r="P645" s="1" t="s">
        <v>3170</v>
      </c>
      <c r="Q645" s="1" t="s">
        <v>3169</v>
      </c>
      <c r="R645" s="1" t="s">
        <v>3019</v>
      </c>
      <c r="S645" s="1" t="s">
        <v>3019</v>
      </c>
      <c r="T645" s="1" t="s">
        <v>3093</v>
      </c>
      <c r="U645" s="1" t="s">
        <v>3040</v>
      </c>
      <c r="V645" s="1" t="s">
        <v>3168</v>
      </c>
      <c r="W645" s="1" t="s">
        <v>3167</v>
      </c>
      <c r="Y645" s="1">
        <v>43984.907037037039</v>
      </c>
      <c r="Z645" s="1">
        <v>44645</v>
      </c>
      <c r="AA645" s="1">
        <v>401768</v>
      </c>
      <c r="AB645" s="1">
        <v>44648.866053240738</v>
      </c>
      <c r="AC645" s="1" t="s">
        <v>3166</v>
      </c>
      <c r="AD645" s="1" t="s">
        <v>3041</v>
      </c>
      <c r="AE645" s="1">
        <v>5036</v>
      </c>
      <c r="AF645" s="1">
        <v>0</v>
      </c>
      <c r="AG645" s="1" t="s">
        <v>3040</v>
      </c>
      <c r="AI645" s="1" t="s">
        <v>3011</v>
      </c>
      <c r="AK645" s="1" t="s">
        <v>3039</v>
      </c>
      <c r="AL645" s="1" t="s">
        <v>3009</v>
      </c>
      <c r="AM645" s="1" t="s">
        <v>735</v>
      </c>
      <c r="AS645" s="1" t="s">
        <v>3006</v>
      </c>
      <c r="AY645" s="1" t="s">
        <v>2995</v>
      </c>
      <c r="AZ645" s="1" t="s">
        <v>3005</v>
      </c>
      <c r="BA645" s="1">
        <v>592884.41599999997</v>
      </c>
      <c r="BB645" s="1">
        <v>5450349.9330000002</v>
      </c>
      <c r="BC645" s="1">
        <v>10</v>
      </c>
      <c r="BN645" s="1" t="s">
        <v>3004</v>
      </c>
      <c r="BO645" s="1" t="s">
        <v>3003</v>
      </c>
      <c r="BP645" s="1" t="s">
        <v>3002</v>
      </c>
      <c r="BQ645" s="1" t="s">
        <v>3165</v>
      </c>
      <c r="BR645" s="1" t="s">
        <v>1616</v>
      </c>
      <c r="BS645" s="1" t="s">
        <v>3164</v>
      </c>
      <c r="BT645" s="1" t="s">
        <v>3163</v>
      </c>
      <c r="BV645" s="1" t="s">
        <v>2997</v>
      </c>
      <c r="BW645" s="1" t="s">
        <v>3002</v>
      </c>
      <c r="BX645" s="1" t="s">
        <v>3038</v>
      </c>
      <c r="BY645" s="1" t="s">
        <v>2995</v>
      </c>
      <c r="CB645" s="1" t="s">
        <v>3037</v>
      </c>
      <c r="CC645" s="1" t="s">
        <v>3036</v>
      </c>
      <c r="CD645" s="1" t="s">
        <v>3035</v>
      </c>
      <c r="CO645" s="1" t="s">
        <v>3065</v>
      </c>
      <c r="CP645" s="1" t="s">
        <v>3162</v>
      </c>
    </row>
    <row r="646" spans="1:103" x14ac:dyDescent="0.2">
      <c r="A646" s="1">
        <f t="shared" si="45"/>
        <v>1075393.1599999999</v>
      </c>
      <c r="C646" s="1" t="str">
        <f t="shared" si="46"/>
        <v>OE</v>
      </c>
      <c r="D646" s="12">
        <f>INDEX(families!$A:$A,MATCH(E646,families!$B:$B,0))</f>
        <v>28</v>
      </c>
      <c r="E646" s="2" t="str">
        <f t="shared" si="47"/>
        <v>OE</v>
      </c>
      <c r="F646" s="1" t="str">
        <f>IF(_xlfn.SINGLE('~10 Other Crossings'!TypeCL)="WC","",_xlfn.CONCAT(UPPER(_xlfn.SINGLE(Description)),IF(ISBLANK(_xlfn.SINGLE(CrossingIdentifierDescription)),""," ["&amp;_xlfn.SINGLE(CrossingIdentifierDescription)&amp;"]")," (",_xlfn.SINGLE(PXID),")"))</f>
        <v>BC HYDRO O/H DISTRIBUTION [DISTRIBUTION] (U4251.2)</v>
      </c>
      <c r="G64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01-13283-M002-XH0345001 - Goalposts Required</v>
      </c>
      <c r="M646" s="1" t="s">
        <v>3161</v>
      </c>
      <c r="N646" s="1">
        <v>1075393.1599999999</v>
      </c>
      <c r="O646" s="1" t="s">
        <v>3023</v>
      </c>
      <c r="P646" s="1" t="s">
        <v>3160</v>
      </c>
      <c r="Q646" s="1" t="s">
        <v>3159</v>
      </c>
      <c r="R646" s="1" t="s">
        <v>3020</v>
      </c>
      <c r="S646" s="1" t="s">
        <v>3019</v>
      </c>
      <c r="T646" s="1" t="s">
        <v>3093</v>
      </c>
      <c r="U646" s="1" t="s">
        <v>3092</v>
      </c>
      <c r="V646" s="1" t="s">
        <v>3091</v>
      </c>
      <c r="W646" s="1" t="s">
        <v>3090</v>
      </c>
      <c r="Y646" s="1">
        <v>43589.003449074073</v>
      </c>
      <c r="Z646" s="1">
        <v>44645</v>
      </c>
      <c r="AA646" s="1">
        <v>401768</v>
      </c>
      <c r="AB646" s="1">
        <v>44648.866041666668</v>
      </c>
      <c r="AC646" s="1" t="s">
        <v>3158</v>
      </c>
      <c r="AD646" s="1" t="s">
        <v>3056</v>
      </c>
      <c r="AE646" s="1">
        <v>4251</v>
      </c>
      <c r="AF646" s="1">
        <v>2</v>
      </c>
      <c r="AG646" s="1" t="s">
        <v>3088</v>
      </c>
      <c r="AH646" s="1" t="s">
        <v>3086</v>
      </c>
      <c r="AI646" s="1" t="s">
        <v>3087</v>
      </c>
      <c r="AJ646" s="1" t="s">
        <v>3086</v>
      </c>
      <c r="AK646" s="1" t="s">
        <v>3010</v>
      </c>
      <c r="AL646" s="1" t="s">
        <v>3009</v>
      </c>
      <c r="AM646" s="1" t="s">
        <v>3085</v>
      </c>
      <c r="AS646" s="1" t="s">
        <v>3006</v>
      </c>
      <c r="AT646" s="1" t="s">
        <v>1020</v>
      </c>
      <c r="AX646" s="1" t="s">
        <v>3157</v>
      </c>
      <c r="AY646" s="1" t="s">
        <v>3083</v>
      </c>
      <c r="AZ646" s="1" t="s">
        <v>3005</v>
      </c>
      <c r="BA646" s="1">
        <v>592772.79002578999</v>
      </c>
      <c r="BB646" s="1">
        <v>5450260.7800169103</v>
      </c>
      <c r="BC646" s="1">
        <v>10</v>
      </c>
      <c r="BD646" s="1" t="s">
        <v>3082</v>
      </c>
      <c r="BE646" s="1">
        <v>1077.55</v>
      </c>
      <c r="BG646" s="1">
        <v>42310</v>
      </c>
      <c r="BN646" s="1" t="s">
        <v>3004</v>
      </c>
      <c r="BO646" s="1" t="s">
        <v>3003</v>
      </c>
      <c r="BP646" s="1" t="s">
        <v>3002</v>
      </c>
      <c r="BQ646" s="1" t="s">
        <v>3001</v>
      </c>
      <c r="BR646" s="1" t="s">
        <v>3081</v>
      </c>
      <c r="BV646" s="1" t="s">
        <v>2997</v>
      </c>
      <c r="BX646" s="1" t="s">
        <v>3080</v>
      </c>
      <c r="BY646" s="1" t="s">
        <v>2995</v>
      </c>
      <c r="CB646" s="1" t="s">
        <v>3140</v>
      </c>
      <c r="CC646" s="1" t="s">
        <v>3139</v>
      </c>
      <c r="CD646" s="1" t="s">
        <v>3077</v>
      </c>
      <c r="CO646" s="1" t="s">
        <v>2991</v>
      </c>
      <c r="CP646" s="1" t="s">
        <v>3156</v>
      </c>
      <c r="CW646" s="1" t="s">
        <v>3155</v>
      </c>
      <c r="CX646" s="1" t="s">
        <v>3144</v>
      </c>
      <c r="CY646" s="1" t="s">
        <v>3073</v>
      </c>
    </row>
    <row r="647" spans="1:103" x14ac:dyDescent="0.2">
      <c r="A647" s="1">
        <f t="shared" si="45"/>
        <v>1075393.1599999999</v>
      </c>
      <c r="C647" s="1" t="str">
        <f t="shared" si="46"/>
        <v>OC</v>
      </c>
      <c r="D647" s="12">
        <f>INDEX(families!$A:$A,MATCH(E647,families!$B:$B,0))</f>
        <v>27</v>
      </c>
      <c r="E647" s="2" t="str">
        <f t="shared" si="47"/>
        <v>OC</v>
      </c>
      <c r="F647" s="1" t="str">
        <f>IF(_xlfn.SINGLE('~10 Other Crossings'!TypeCL)="WC","",_xlfn.CONCAT(UPPER(_xlfn.SINGLE(Description)),IF(ISBLANK(_xlfn.SINGLE(CrossingIdentifierDescription)),""," ["&amp;_xlfn.SINGLE(CrossingIdentifierDescription)&amp;"]")," (",_xlfn.SINGLE(PXID),")"))</f>
        <v>TELUS O/H COMMUNICATIONS CABLE [O/H COMMUNICATIONS CABLE] (U4583.0)</v>
      </c>
      <c r="G64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01-13283-M002-XH0345001 - Goalposts Required</v>
      </c>
      <c r="M647" s="1" t="s">
        <v>3154</v>
      </c>
      <c r="N647" s="1">
        <v>1075393.1599999999</v>
      </c>
      <c r="O647" s="1" t="s">
        <v>3023</v>
      </c>
      <c r="P647" s="1" t="s">
        <v>3153</v>
      </c>
      <c r="Q647" s="1" t="s">
        <v>3152</v>
      </c>
      <c r="R647" s="1" t="s">
        <v>3020</v>
      </c>
      <c r="S647" s="1" t="s">
        <v>3019</v>
      </c>
      <c r="T647" s="1" t="s">
        <v>3093</v>
      </c>
      <c r="U647" s="1" t="s">
        <v>3104</v>
      </c>
      <c r="V647" s="1" t="s">
        <v>3103</v>
      </c>
      <c r="W647" s="1" t="s">
        <v>3102</v>
      </c>
      <c r="Y647" s="1">
        <v>43815.842233796298</v>
      </c>
      <c r="Z647" s="1">
        <v>44645</v>
      </c>
      <c r="AA647" s="1">
        <v>401768</v>
      </c>
      <c r="AB647" s="1">
        <v>44648.866053240738</v>
      </c>
      <c r="AC647" s="1" t="s">
        <v>3151</v>
      </c>
      <c r="AD647" s="1" t="s">
        <v>3056</v>
      </c>
      <c r="AE647" s="1">
        <v>4583</v>
      </c>
      <c r="AF647" s="1">
        <v>0</v>
      </c>
      <c r="AG647" s="1" t="s">
        <v>3100</v>
      </c>
      <c r="AH647" s="1" t="s">
        <v>3086</v>
      </c>
      <c r="AI647" s="1" t="s">
        <v>3087</v>
      </c>
      <c r="AJ647" s="1" t="s">
        <v>3086</v>
      </c>
      <c r="AK647" s="1" t="s">
        <v>3010</v>
      </c>
      <c r="AL647" s="1" t="s">
        <v>3009</v>
      </c>
      <c r="AM647" s="1" t="s">
        <v>3099</v>
      </c>
      <c r="AS647" s="1" t="s">
        <v>3006</v>
      </c>
      <c r="AT647" s="1" t="s">
        <v>1020</v>
      </c>
      <c r="AY647" s="1" t="s">
        <v>3083</v>
      </c>
      <c r="AZ647" s="1" t="s">
        <v>3005</v>
      </c>
      <c r="BA647" s="1">
        <v>592772.79</v>
      </c>
      <c r="BB647" s="1">
        <v>5450260.7800000003</v>
      </c>
      <c r="BC647" s="1">
        <v>10</v>
      </c>
      <c r="BG647" s="1">
        <v>42310</v>
      </c>
      <c r="BN647" s="1" t="s">
        <v>3004</v>
      </c>
      <c r="BO647" s="1" t="s">
        <v>3003</v>
      </c>
      <c r="BP647" s="1" t="s">
        <v>3002</v>
      </c>
      <c r="BQ647" s="1" t="s">
        <v>3001</v>
      </c>
      <c r="BR647" s="1" t="s">
        <v>3081</v>
      </c>
      <c r="BV647" s="1" t="s">
        <v>2997</v>
      </c>
      <c r="BX647" s="1" t="s">
        <v>3080</v>
      </c>
      <c r="BY647" s="1" t="s">
        <v>2995</v>
      </c>
      <c r="CB647" s="1" t="s">
        <v>3140</v>
      </c>
      <c r="CC647" s="1" t="s">
        <v>3139</v>
      </c>
      <c r="CD647" s="1" t="s">
        <v>3077</v>
      </c>
      <c r="CO647" s="1" t="s">
        <v>2991</v>
      </c>
      <c r="CP647" s="1" t="s">
        <v>3150</v>
      </c>
      <c r="CW647" s="1" t="s">
        <v>3149</v>
      </c>
      <c r="CX647" s="1" t="s">
        <v>3144</v>
      </c>
      <c r="CY647" s="1" t="s">
        <v>3073</v>
      </c>
    </row>
    <row r="648" spans="1:103" x14ac:dyDescent="0.2">
      <c r="A648" s="1">
        <f t="shared" si="45"/>
        <v>1075393.3400000001</v>
      </c>
      <c r="C648" s="1" t="str">
        <f t="shared" si="46"/>
        <v>OC</v>
      </c>
      <c r="D648" s="12">
        <f>INDEX(families!$A:$A,MATCH(E648,families!$B:$B,0))</f>
        <v>27</v>
      </c>
      <c r="E648" s="2" t="str">
        <f t="shared" si="47"/>
        <v>OC</v>
      </c>
      <c r="F648" s="1" t="str">
        <f>IF(_xlfn.SINGLE('~10 Other Crossings'!TypeCL)="WC","",_xlfn.CONCAT(UPPER(_xlfn.SINGLE(Description)),IF(ISBLANK(_xlfn.SINGLE(CrossingIdentifierDescription)),""," ["&amp;_xlfn.SINGLE(CrossingIdentifierDescription)&amp;"]")," (",_xlfn.SINGLE(PXID),")"))</f>
        <v>SHAW O/H COMMUNICATION CABLE (U7117.0)</v>
      </c>
      <c r="G64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01-13283-M002-XH0345001 - Goalposts Required</v>
      </c>
      <c r="M648" s="1" t="s">
        <v>3148</v>
      </c>
      <c r="N648" s="1">
        <v>1075393.3400000001</v>
      </c>
      <c r="O648" s="1" t="s">
        <v>3023</v>
      </c>
      <c r="P648" s="1" t="s">
        <v>3114</v>
      </c>
      <c r="Q648" s="1" t="s">
        <v>3113</v>
      </c>
      <c r="R648" s="1" t="s">
        <v>3019</v>
      </c>
      <c r="S648" s="1" t="s">
        <v>3019</v>
      </c>
      <c r="T648" s="1" t="s">
        <v>3093</v>
      </c>
      <c r="U648" s="1" t="s">
        <v>3104</v>
      </c>
      <c r="V648" s="1" t="s">
        <v>3112</v>
      </c>
      <c r="W648" s="1" t="s">
        <v>3111</v>
      </c>
      <c r="Y648" s="1">
        <v>44141.65384259259</v>
      </c>
      <c r="Z648" s="1">
        <v>44645</v>
      </c>
      <c r="AA648" s="1">
        <v>401768</v>
      </c>
      <c r="AB648" s="1">
        <v>44648.866087962961</v>
      </c>
      <c r="AC648" s="1" t="s">
        <v>3147</v>
      </c>
      <c r="AD648" s="1" t="s">
        <v>3056</v>
      </c>
      <c r="AE648" s="1">
        <v>7117</v>
      </c>
      <c r="AF648" s="1">
        <v>0</v>
      </c>
      <c r="AI648" s="1" t="s">
        <v>3087</v>
      </c>
      <c r="AK648" s="1" t="s">
        <v>3010</v>
      </c>
      <c r="AL648" s="1" t="s">
        <v>3009</v>
      </c>
      <c r="AM648" s="1" t="s">
        <v>3099</v>
      </c>
      <c r="AT648" s="1" t="s">
        <v>1020</v>
      </c>
      <c r="AX648" s="1" t="s">
        <v>3146</v>
      </c>
      <c r="AY648" s="1" t="s">
        <v>3083</v>
      </c>
      <c r="AZ648" s="1" t="s">
        <v>3005</v>
      </c>
      <c r="BA648" s="1">
        <v>592772.64800000004</v>
      </c>
      <c r="BB648" s="1">
        <v>5450260.6689999998</v>
      </c>
      <c r="BC648" s="1">
        <v>10</v>
      </c>
      <c r="BN648" s="1" t="s">
        <v>3004</v>
      </c>
      <c r="BO648" s="1" t="s">
        <v>3003</v>
      </c>
      <c r="BP648" s="1" t="s">
        <v>3002</v>
      </c>
      <c r="BQ648" s="1" t="s">
        <v>3001</v>
      </c>
      <c r="BR648" s="1" t="s">
        <v>3081</v>
      </c>
      <c r="BV648" s="1" t="s">
        <v>2997</v>
      </c>
      <c r="BX648" s="1" t="s">
        <v>3129</v>
      </c>
      <c r="BY648" s="1" t="s">
        <v>2995</v>
      </c>
      <c r="CB648" s="1" t="s">
        <v>3140</v>
      </c>
      <c r="CC648" s="1" t="s">
        <v>3139</v>
      </c>
      <c r="CD648" s="1" t="s">
        <v>3077</v>
      </c>
      <c r="CO648" s="1" t="s">
        <v>2991</v>
      </c>
      <c r="CP648" s="1" t="s">
        <v>3145</v>
      </c>
      <c r="CX648" s="1" t="s">
        <v>3144</v>
      </c>
    </row>
    <row r="649" spans="1:103" x14ac:dyDescent="0.2">
      <c r="A649" s="1">
        <f t="shared" si="45"/>
        <v>1075415.67</v>
      </c>
      <c r="C649" s="1" t="str">
        <f t="shared" si="46"/>
        <v>RD</v>
      </c>
      <c r="D649" s="12">
        <f>INDEX(families!$A:$A,MATCH(E649,families!$B:$B,0))</f>
        <v>31</v>
      </c>
      <c r="E649" s="2" t="str">
        <f t="shared" si="47"/>
        <v>RD</v>
      </c>
      <c r="F649" s="1" t="str">
        <f>IF(_xlfn.SINGLE('~10 Other Crossings'!TypeCL)="WC","",_xlfn.CONCAT(UPPER(_xlfn.SINGLE(Description)),IF(ISBLANK(_xlfn.SINGLE(CrossingIdentifierDescription)),""," ["&amp;_xlfn.SINGLE(CrossingIdentifierDescription)&amp;"]")," (",_xlfn.SINGLE(PXID),")"))</f>
        <v>BRIDAL FALLS RD [LKI Segment: 540] (T4173.2)</v>
      </c>
      <c r="G64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01-13283-M002-XH0345001</v>
      </c>
      <c r="M649" s="1" t="s">
        <v>3143</v>
      </c>
      <c r="N649" s="1">
        <v>1075415.67</v>
      </c>
      <c r="O649" s="1" t="s">
        <v>3023</v>
      </c>
      <c r="P649" s="1" t="s">
        <v>3125</v>
      </c>
      <c r="Q649" s="1" t="s">
        <v>3124</v>
      </c>
      <c r="R649" s="1" t="s">
        <v>3020</v>
      </c>
      <c r="S649" s="1" t="s">
        <v>3019</v>
      </c>
      <c r="T649" s="1" t="s">
        <v>3093</v>
      </c>
      <c r="U649" s="1" t="s">
        <v>3040</v>
      </c>
      <c r="V649" s="1" t="s">
        <v>3123</v>
      </c>
      <c r="W649" s="1" t="s">
        <v>3122</v>
      </c>
      <c r="Y649" s="1">
        <v>43515.871400462966</v>
      </c>
      <c r="Z649" s="1">
        <v>44645</v>
      </c>
      <c r="AA649" s="1">
        <v>401768</v>
      </c>
      <c r="AB649" s="1">
        <v>44648.866030092591</v>
      </c>
      <c r="AC649" s="1" t="s">
        <v>3142</v>
      </c>
      <c r="AD649" s="1" t="s">
        <v>3041</v>
      </c>
      <c r="AE649" s="1">
        <v>4173</v>
      </c>
      <c r="AF649" s="1">
        <v>2</v>
      </c>
      <c r="AG649" s="1" t="s">
        <v>3120</v>
      </c>
      <c r="AH649" s="1" t="s">
        <v>3119</v>
      </c>
      <c r="AI649" s="1" t="s">
        <v>3087</v>
      </c>
      <c r="AJ649" s="1" t="s">
        <v>3086</v>
      </c>
      <c r="AK649" s="1" t="s">
        <v>3039</v>
      </c>
      <c r="AL649" s="1" t="s">
        <v>3009</v>
      </c>
      <c r="AM649" s="1" t="s">
        <v>735</v>
      </c>
      <c r="AP649" s="1">
        <v>46</v>
      </c>
      <c r="AX649" s="1" t="s">
        <v>3141</v>
      </c>
      <c r="AY649" s="1" t="s">
        <v>3083</v>
      </c>
      <c r="AZ649" s="1" t="s">
        <v>3005</v>
      </c>
      <c r="BA649" s="1">
        <v>592755.20140118001</v>
      </c>
      <c r="BB649" s="1">
        <v>5450246.7246117098</v>
      </c>
      <c r="BC649" s="1">
        <v>10</v>
      </c>
      <c r="BD649" s="1" t="s">
        <v>3082</v>
      </c>
      <c r="BE649" s="1">
        <v>1077.58</v>
      </c>
      <c r="BG649" s="1">
        <v>41958</v>
      </c>
      <c r="BN649" s="1" t="s">
        <v>3004</v>
      </c>
      <c r="BO649" s="1" t="s">
        <v>3003</v>
      </c>
      <c r="BP649" s="1" t="s">
        <v>3002</v>
      </c>
      <c r="BQ649" s="1" t="s">
        <v>3001</v>
      </c>
      <c r="BR649" s="1" t="s">
        <v>3081</v>
      </c>
      <c r="BV649" s="1" t="s">
        <v>2997</v>
      </c>
      <c r="BX649" s="1" t="s">
        <v>3080</v>
      </c>
      <c r="BY649" s="1" t="s">
        <v>3083</v>
      </c>
      <c r="CB649" s="1" t="s">
        <v>3140</v>
      </c>
      <c r="CC649" s="1" t="s">
        <v>3139</v>
      </c>
      <c r="CD649" s="1" t="s">
        <v>3077</v>
      </c>
      <c r="CO649" s="1" t="s">
        <v>3117</v>
      </c>
      <c r="CP649" s="1" t="s">
        <v>3138</v>
      </c>
      <c r="CY649" s="1" t="s">
        <v>3073</v>
      </c>
    </row>
    <row r="650" spans="1:103" x14ac:dyDescent="0.2">
      <c r="A650" s="1">
        <f t="shared" si="45"/>
        <v>1075545.55</v>
      </c>
      <c r="C650" s="1" t="str">
        <f t="shared" si="46"/>
        <v>RD</v>
      </c>
      <c r="D650" s="12">
        <f>INDEX(families!$A:$A,MATCH(E650,families!$B:$B,0))</f>
        <v>31</v>
      </c>
      <c r="E650" s="2" t="str">
        <f t="shared" si="47"/>
        <v>RD</v>
      </c>
      <c r="F650" s="1" t="str">
        <f>IF(_xlfn.SINGLE('~10 Other Crossings'!TypeCL)="WC","",_xlfn.CONCAT(UPPER(_xlfn.SINGLE(Description)),IF(ISBLANK(_xlfn.SINGLE(CrossingIdentifierDescription)),""," ["&amp;_xlfn.SINGLE(CrossingIdentifierDescription)&amp;"]")," (",_xlfn.SINGLE(PXID),")"))</f>
        <v>BRIDAL FALLS RD [LKI Segment: 540] (T4174.2)</v>
      </c>
      <c r="G65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01-13283-M002-XH0345301</v>
      </c>
      <c r="M650" s="1" t="s">
        <v>3137</v>
      </c>
      <c r="N650" s="1">
        <v>1075545.55</v>
      </c>
      <c r="O650" s="1" t="s">
        <v>3023</v>
      </c>
      <c r="P650" s="1" t="s">
        <v>3136</v>
      </c>
      <c r="Q650" s="1" t="s">
        <v>3135</v>
      </c>
      <c r="R650" s="1" t="s">
        <v>3020</v>
      </c>
      <c r="S650" s="1" t="s">
        <v>3019</v>
      </c>
      <c r="T650" s="1" t="s">
        <v>3093</v>
      </c>
      <c r="U650" s="1" t="s">
        <v>3040</v>
      </c>
      <c r="V650" s="1" t="s">
        <v>3123</v>
      </c>
      <c r="W650" s="1" t="s">
        <v>3122</v>
      </c>
      <c r="Y650" s="1">
        <v>43588.990717592591</v>
      </c>
      <c r="Z650" s="1">
        <v>44645</v>
      </c>
      <c r="AA650" s="1">
        <v>401768</v>
      </c>
      <c r="AB650" s="1">
        <v>44648.866041666668</v>
      </c>
      <c r="AC650" s="1" t="s">
        <v>3134</v>
      </c>
      <c r="AD650" s="1" t="s">
        <v>3041</v>
      </c>
      <c r="AE650" s="1">
        <v>4174</v>
      </c>
      <c r="AF650" s="1">
        <v>2</v>
      </c>
      <c r="AG650" s="1" t="s">
        <v>3120</v>
      </c>
      <c r="AH650" s="1" t="s">
        <v>3133</v>
      </c>
      <c r="AI650" s="1" t="s">
        <v>3087</v>
      </c>
      <c r="AJ650" s="1" t="s">
        <v>3086</v>
      </c>
      <c r="AK650" s="1" t="s">
        <v>3039</v>
      </c>
      <c r="AL650" s="1" t="s">
        <v>3009</v>
      </c>
      <c r="AM650" s="1" t="s">
        <v>735</v>
      </c>
      <c r="AP650" s="1">
        <v>86</v>
      </c>
      <c r="AX650" s="1" t="s">
        <v>3132</v>
      </c>
      <c r="AY650" s="1" t="s">
        <v>3083</v>
      </c>
      <c r="AZ650" s="1" t="s">
        <v>3005</v>
      </c>
      <c r="BA650" s="1">
        <v>592653.73002658004</v>
      </c>
      <c r="BB650" s="1">
        <v>5450165.6599987699</v>
      </c>
      <c r="BC650" s="1">
        <v>10</v>
      </c>
      <c r="BD650" s="1" t="s">
        <v>3082</v>
      </c>
      <c r="BE650" s="1">
        <v>1077.72</v>
      </c>
      <c r="BG650" s="1">
        <v>41958</v>
      </c>
      <c r="BN650" s="1" t="s">
        <v>3004</v>
      </c>
      <c r="BO650" s="1" t="s">
        <v>3003</v>
      </c>
      <c r="BP650" s="1" t="s">
        <v>3002</v>
      </c>
      <c r="BQ650" s="1" t="s">
        <v>3001</v>
      </c>
      <c r="BR650" s="1" t="s">
        <v>3081</v>
      </c>
      <c r="BV650" s="1" t="s">
        <v>2997</v>
      </c>
      <c r="BX650" s="1" t="s">
        <v>3080</v>
      </c>
      <c r="BY650" s="1" t="s">
        <v>3083</v>
      </c>
      <c r="CB650" s="1" t="s">
        <v>3128</v>
      </c>
      <c r="CC650" s="1" t="s">
        <v>3127</v>
      </c>
      <c r="CD650" s="1" t="s">
        <v>3035</v>
      </c>
      <c r="CO650" s="1" t="s">
        <v>3117</v>
      </c>
      <c r="CP650" s="1" t="s">
        <v>3131</v>
      </c>
      <c r="CY650" s="1" t="s">
        <v>3073</v>
      </c>
    </row>
    <row r="651" spans="1:103" x14ac:dyDescent="0.2">
      <c r="A651" s="1">
        <f t="shared" si="45"/>
        <v>1075680.92</v>
      </c>
      <c r="C651" s="1" t="str">
        <f t="shared" si="46"/>
        <v>RD</v>
      </c>
      <c r="D651" s="12">
        <f>INDEX(families!$A:$A,MATCH(E651,families!$B:$B,0))</f>
        <v>31</v>
      </c>
      <c r="E651" s="2" t="str">
        <f t="shared" si="47"/>
        <v>RD</v>
      </c>
      <c r="F651" s="1" t="str">
        <f>IF(_xlfn.SINGLE('~10 Other Crossings'!TypeCL)="WC","",_xlfn.CONCAT(UPPER(_xlfn.SINGLE(Description)),IF(ISBLANK(_xlfn.SINGLE(CrossingIdentifierDescription)),""," ["&amp;_xlfn.SINGLE(CrossingIdentifierDescription)&amp;"]")," (",_xlfn.SINGLE(PXID),")"))</f>
        <v>BRIDAL FALLS RD [LKI Segment: 540] (T4175.2)</v>
      </c>
      <c r="G65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01-13283-M002-XH0345501</v>
      </c>
      <c r="M651" s="1" t="s">
        <v>3126</v>
      </c>
      <c r="N651" s="1">
        <v>1075680.92</v>
      </c>
      <c r="O651" s="1" t="s">
        <v>3023</v>
      </c>
      <c r="P651" s="1" t="s">
        <v>3125</v>
      </c>
      <c r="Q651" s="1" t="s">
        <v>3124</v>
      </c>
      <c r="R651" s="1" t="s">
        <v>3020</v>
      </c>
      <c r="S651" s="1" t="s">
        <v>3019</v>
      </c>
      <c r="T651" s="1" t="s">
        <v>3093</v>
      </c>
      <c r="U651" s="1" t="s">
        <v>3040</v>
      </c>
      <c r="V651" s="1" t="s">
        <v>3123</v>
      </c>
      <c r="W651" s="1" t="s">
        <v>3122</v>
      </c>
      <c r="Y651" s="1">
        <v>43515.873055555552</v>
      </c>
      <c r="Z651" s="1">
        <v>44645</v>
      </c>
      <c r="AA651" s="1">
        <v>401768</v>
      </c>
      <c r="AB651" s="1">
        <v>44648.866030092591</v>
      </c>
      <c r="AC651" s="1" t="s">
        <v>3121</v>
      </c>
      <c r="AD651" s="1" t="s">
        <v>3041</v>
      </c>
      <c r="AE651" s="1">
        <v>4175</v>
      </c>
      <c r="AF651" s="1">
        <v>2</v>
      </c>
      <c r="AG651" s="1" t="s">
        <v>3120</v>
      </c>
      <c r="AH651" s="1" t="s">
        <v>3119</v>
      </c>
      <c r="AI651" s="1" t="s">
        <v>3087</v>
      </c>
      <c r="AJ651" s="1" t="s">
        <v>3086</v>
      </c>
      <c r="AK651" s="1" t="s">
        <v>3039</v>
      </c>
      <c r="AL651" s="1" t="s">
        <v>3009</v>
      </c>
      <c r="AM651" s="1" t="s">
        <v>735</v>
      </c>
      <c r="AP651" s="1">
        <v>48</v>
      </c>
      <c r="AX651" s="1" t="s">
        <v>3118</v>
      </c>
      <c r="AY651" s="1" t="s">
        <v>3083</v>
      </c>
      <c r="AZ651" s="1" t="s">
        <v>3005</v>
      </c>
      <c r="BA651" s="1">
        <v>592547.97001635004</v>
      </c>
      <c r="BB651" s="1">
        <v>5450081.1700092396</v>
      </c>
      <c r="BC651" s="1">
        <v>10</v>
      </c>
      <c r="BD651" s="1" t="s">
        <v>3082</v>
      </c>
      <c r="BE651" s="1">
        <v>1077.8699999999999</v>
      </c>
      <c r="BG651" s="1">
        <v>41958</v>
      </c>
      <c r="BN651" s="1" t="s">
        <v>3004</v>
      </c>
      <c r="BO651" s="1" t="s">
        <v>3003</v>
      </c>
      <c r="BP651" s="1" t="s">
        <v>3002</v>
      </c>
      <c r="BQ651" s="1" t="s">
        <v>3001</v>
      </c>
      <c r="BR651" s="1" t="s">
        <v>3081</v>
      </c>
      <c r="BV651" s="1" t="s">
        <v>2997</v>
      </c>
      <c r="BX651" s="1" t="s">
        <v>3080</v>
      </c>
      <c r="BY651" s="1" t="s">
        <v>3083</v>
      </c>
      <c r="CB651" s="1" t="s">
        <v>3079</v>
      </c>
      <c r="CC651" s="1" t="s">
        <v>3078</v>
      </c>
      <c r="CD651" s="1" t="s">
        <v>3077</v>
      </c>
      <c r="CO651" s="1" t="s">
        <v>3117</v>
      </c>
      <c r="CP651" s="1" t="s">
        <v>3116</v>
      </c>
      <c r="CY651" s="1" t="s">
        <v>3073</v>
      </c>
    </row>
    <row r="652" spans="1:103" x14ac:dyDescent="0.2">
      <c r="A652" s="1">
        <f t="shared" si="45"/>
        <v>1075703.53</v>
      </c>
      <c r="C652" s="1" t="str">
        <f t="shared" si="46"/>
        <v>OC</v>
      </c>
      <c r="D652" s="12">
        <f>INDEX(families!$A:$A,MATCH(E652,families!$B:$B,0))</f>
        <v>27</v>
      </c>
      <c r="E652" s="2" t="str">
        <f t="shared" si="47"/>
        <v>OC</v>
      </c>
      <c r="F652" s="1" t="str">
        <f>IF(_xlfn.SINGLE('~10 Other Crossings'!TypeCL)="WC","",_xlfn.CONCAT(UPPER(_xlfn.SINGLE(Description)),IF(ISBLANK(_xlfn.SINGLE(CrossingIdentifierDescription)),""," ["&amp;_xlfn.SINGLE(CrossingIdentifierDescription)&amp;"]")," (",_xlfn.SINGLE(PXID),")"))</f>
        <v>SHAW O/H COMMUNICATION CABLE (U7118.0)</v>
      </c>
      <c r="G65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01-13283-M002-XH0345501 - Goalposts Required</v>
      </c>
      <c r="M652" s="1" t="s">
        <v>3115</v>
      </c>
      <c r="N652" s="1">
        <v>1075703.53</v>
      </c>
      <c r="O652" s="1" t="s">
        <v>3023</v>
      </c>
      <c r="P652" s="1" t="s">
        <v>3114</v>
      </c>
      <c r="Q652" s="1" t="s">
        <v>3113</v>
      </c>
      <c r="R652" s="1" t="s">
        <v>3019</v>
      </c>
      <c r="S652" s="1" t="s">
        <v>3019</v>
      </c>
      <c r="T652" s="1" t="s">
        <v>3093</v>
      </c>
      <c r="U652" s="1" t="s">
        <v>3104</v>
      </c>
      <c r="V652" s="1" t="s">
        <v>3112</v>
      </c>
      <c r="W652" s="1" t="s">
        <v>3111</v>
      </c>
      <c r="Y652" s="1">
        <v>44141.653854166667</v>
      </c>
      <c r="Z652" s="1">
        <v>44645</v>
      </c>
      <c r="AA652" s="1">
        <v>401768</v>
      </c>
      <c r="AB652" s="1">
        <v>44648.866087962961</v>
      </c>
      <c r="AC652" s="1" t="s">
        <v>3110</v>
      </c>
      <c r="AD652" s="1" t="s">
        <v>3056</v>
      </c>
      <c r="AE652" s="1">
        <v>7118</v>
      </c>
      <c r="AF652" s="1">
        <v>0</v>
      </c>
      <c r="AI652" s="1" t="s">
        <v>3087</v>
      </c>
      <c r="AK652" s="1" t="s">
        <v>3010</v>
      </c>
      <c r="AL652" s="1" t="s">
        <v>3009</v>
      </c>
      <c r="AM652" s="1" t="s">
        <v>3099</v>
      </c>
      <c r="AT652" s="1" t="s">
        <v>1020</v>
      </c>
      <c r="AX652" s="1" t="s">
        <v>3109</v>
      </c>
      <c r="AY652" s="1" t="s">
        <v>3083</v>
      </c>
      <c r="AZ652" s="1" t="s">
        <v>3005</v>
      </c>
      <c r="BA652" s="1">
        <v>592530.28500000003</v>
      </c>
      <c r="BB652" s="1">
        <v>5450067.0710000005</v>
      </c>
      <c r="BC652" s="1">
        <v>10</v>
      </c>
      <c r="BN652" s="1" t="s">
        <v>3004</v>
      </c>
      <c r="BO652" s="1" t="s">
        <v>3003</v>
      </c>
      <c r="BP652" s="1" t="s">
        <v>3002</v>
      </c>
      <c r="BQ652" s="1" t="s">
        <v>3001</v>
      </c>
      <c r="BR652" s="1" t="s">
        <v>3081</v>
      </c>
      <c r="BV652" s="1" t="s">
        <v>2997</v>
      </c>
      <c r="BX652" s="1" t="s">
        <v>3080</v>
      </c>
      <c r="BY652" s="1" t="s">
        <v>2995</v>
      </c>
      <c r="CB652" s="1" t="s">
        <v>3079</v>
      </c>
      <c r="CC652" s="1" t="s">
        <v>3078</v>
      </c>
      <c r="CD652" s="1" t="s">
        <v>3077</v>
      </c>
      <c r="CO652" s="1" t="s">
        <v>2991</v>
      </c>
      <c r="CP652" s="1" t="s">
        <v>3108</v>
      </c>
      <c r="CW652" s="1" t="s">
        <v>3097</v>
      </c>
      <c r="CX652" s="1" t="s">
        <v>3074</v>
      </c>
    </row>
    <row r="653" spans="1:103" x14ac:dyDescent="0.2">
      <c r="A653" s="1">
        <f t="shared" si="45"/>
        <v>1075703.6399999999</v>
      </c>
      <c r="C653" s="1" t="str">
        <f t="shared" si="46"/>
        <v>OC</v>
      </c>
      <c r="D653" s="12">
        <f>INDEX(families!$A:$A,MATCH(E653,families!$B:$B,0))</f>
        <v>27</v>
      </c>
      <c r="E653" s="2" t="str">
        <f t="shared" si="47"/>
        <v>OC</v>
      </c>
      <c r="F653" s="1" t="str">
        <f>IF(_xlfn.SINGLE('~10 Other Crossings'!TypeCL)="WC","",_xlfn.CONCAT(UPPER(_xlfn.SINGLE(Description)),IF(ISBLANK(_xlfn.SINGLE(CrossingIdentifierDescription)),""," ["&amp;_xlfn.SINGLE(CrossingIdentifierDescription)&amp;"]")," (",_xlfn.SINGLE(PXID),")"))</f>
        <v>TELUS O/H COMMUNICATIONS CABLE [O/H COMMUNICATIONS CABLE] (U4584.0)</v>
      </c>
      <c r="G65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01-13283-M002-XH0345501 - Goalposts Required</v>
      </c>
      <c r="M653" s="1" t="s">
        <v>3107</v>
      </c>
      <c r="N653" s="1">
        <v>1075703.6399999999</v>
      </c>
      <c r="O653" s="1" t="s">
        <v>3023</v>
      </c>
      <c r="P653" s="1" t="s">
        <v>3106</v>
      </c>
      <c r="Q653" s="1" t="s">
        <v>3105</v>
      </c>
      <c r="R653" s="1" t="s">
        <v>3020</v>
      </c>
      <c r="S653" s="1" t="s">
        <v>3019</v>
      </c>
      <c r="T653" s="1" t="s">
        <v>3093</v>
      </c>
      <c r="U653" s="1" t="s">
        <v>3104</v>
      </c>
      <c r="V653" s="1" t="s">
        <v>3103</v>
      </c>
      <c r="W653" s="1" t="s">
        <v>3102</v>
      </c>
      <c r="Y653" s="1">
        <v>43815.854143518518</v>
      </c>
      <c r="Z653" s="1">
        <v>44645</v>
      </c>
      <c r="AA653" s="1">
        <v>401768</v>
      </c>
      <c r="AB653" s="1">
        <v>44648.866053240738</v>
      </c>
      <c r="AC653" s="1" t="s">
        <v>3101</v>
      </c>
      <c r="AD653" s="1" t="s">
        <v>3056</v>
      </c>
      <c r="AE653" s="1">
        <v>4584</v>
      </c>
      <c r="AF653" s="1">
        <v>0</v>
      </c>
      <c r="AG653" s="1" t="s">
        <v>3100</v>
      </c>
      <c r="AH653" s="1" t="s">
        <v>3086</v>
      </c>
      <c r="AI653" s="1" t="s">
        <v>3087</v>
      </c>
      <c r="AJ653" s="1" t="s">
        <v>3086</v>
      </c>
      <c r="AK653" s="1" t="s">
        <v>3010</v>
      </c>
      <c r="AL653" s="1" t="s">
        <v>3009</v>
      </c>
      <c r="AM653" s="1" t="s">
        <v>3099</v>
      </c>
      <c r="AS653" s="1" t="s">
        <v>3006</v>
      </c>
      <c r="AT653" s="1" t="s">
        <v>1020</v>
      </c>
      <c r="AY653" s="1" t="s">
        <v>3083</v>
      </c>
      <c r="AZ653" s="1" t="s">
        <v>3005</v>
      </c>
      <c r="BA653" s="1">
        <v>592530.21</v>
      </c>
      <c r="BB653" s="1">
        <v>5450066.9900000002</v>
      </c>
      <c r="BC653" s="1">
        <v>10</v>
      </c>
      <c r="BG653" s="1">
        <v>42310</v>
      </c>
      <c r="BN653" s="1" t="s">
        <v>3004</v>
      </c>
      <c r="BO653" s="1" t="s">
        <v>3003</v>
      </c>
      <c r="BP653" s="1" t="s">
        <v>3002</v>
      </c>
      <c r="BQ653" s="1" t="s">
        <v>3001</v>
      </c>
      <c r="BR653" s="1" t="s">
        <v>3081</v>
      </c>
      <c r="BV653" s="1" t="s">
        <v>2997</v>
      </c>
      <c r="BX653" s="1" t="s">
        <v>3080</v>
      </c>
      <c r="BY653" s="1" t="s">
        <v>2995</v>
      </c>
      <c r="CB653" s="1" t="s">
        <v>3079</v>
      </c>
      <c r="CC653" s="1" t="s">
        <v>3078</v>
      </c>
      <c r="CD653" s="1" t="s">
        <v>3077</v>
      </c>
      <c r="CO653" s="1" t="s">
        <v>2991</v>
      </c>
      <c r="CP653" s="1" t="s">
        <v>3098</v>
      </c>
      <c r="CW653" s="1" t="s">
        <v>3097</v>
      </c>
      <c r="CX653" s="1" t="s">
        <v>3074</v>
      </c>
      <c r="CY653" s="1" t="s">
        <v>3073</v>
      </c>
    </row>
    <row r="654" spans="1:103" x14ac:dyDescent="0.2">
      <c r="A654" s="1">
        <f t="shared" si="45"/>
        <v>1075703.6399999999</v>
      </c>
      <c r="C654" s="1" t="str">
        <f t="shared" si="46"/>
        <v>OE</v>
      </c>
      <c r="D654" s="12">
        <f>INDEX(families!$A:$A,MATCH(E654,families!$B:$B,0))</f>
        <v>28</v>
      </c>
      <c r="E654" s="2" t="str">
        <f t="shared" si="47"/>
        <v>OE</v>
      </c>
      <c r="F654" s="1" t="str">
        <f>IF(_xlfn.SINGLE('~10 Other Crossings'!TypeCL)="WC","",_xlfn.CONCAT(UPPER(_xlfn.SINGLE(Description)),IF(ISBLANK(_xlfn.SINGLE(CrossingIdentifierDescription)),""," ["&amp;_xlfn.SINGLE(CrossingIdentifierDescription)&amp;"]")," (",_xlfn.SINGLE(PXID),")"))</f>
        <v>BC HYDRO O/H DISTRIBUTION [DISTRIBUTION] (U4252.2)</v>
      </c>
      <c r="G65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01-13283-M002-XH0345501 - Goalposts Required</v>
      </c>
      <c r="M654" s="1" t="s">
        <v>3096</v>
      </c>
      <c r="N654" s="1">
        <v>1075703.6399999999</v>
      </c>
      <c r="O654" s="1" t="s">
        <v>3023</v>
      </c>
      <c r="P654" s="1" t="s">
        <v>3095</v>
      </c>
      <c r="Q654" s="1" t="s">
        <v>3094</v>
      </c>
      <c r="R654" s="1" t="s">
        <v>3020</v>
      </c>
      <c r="S654" s="1" t="s">
        <v>3019</v>
      </c>
      <c r="T654" s="1" t="s">
        <v>3093</v>
      </c>
      <c r="U654" s="1" t="s">
        <v>3092</v>
      </c>
      <c r="V654" s="1" t="s">
        <v>3091</v>
      </c>
      <c r="W654" s="1" t="s">
        <v>3090</v>
      </c>
      <c r="Y654" s="1">
        <v>43589.005104166667</v>
      </c>
      <c r="Z654" s="1">
        <v>44645</v>
      </c>
      <c r="AA654" s="1">
        <v>401768</v>
      </c>
      <c r="AB654" s="1">
        <v>44648.866053240738</v>
      </c>
      <c r="AC654" s="1" t="s">
        <v>3089</v>
      </c>
      <c r="AD654" s="1" t="s">
        <v>3056</v>
      </c>
      <c r="AE654" s="1">
        <v>4252</v>
      </c>
      <c r="AF654" s="1">
        <v>2</v>
      </c>
      <c r="AG654" s="1" t="s">
        <v>3088</v>
      </c>
      <c r="AH654" s="1" t="s">
        <v>3086</v>
      </c>
      <c r="AI654" s="1" t="s">
        <v>3087</v>
      </c>
      <c r="AJ654" s="1" t="s">
        <v>3086</v>
      </c>
      <c r="AK654" s="1" t="s">
        <v>3010</v>
      </c>
      <c r="AL654" s="1" t="s">
        <v>3009</v>
      </c>
      <c r="AM654" s="1" t="s">
        <v>3085</v>
      </c>
      <c r="AS654" s="1" t="s">
        <v>3006</v>
      </c>
      <c r="AT654" s="1" t="s">
        <v>1020</v>
      </c>
      <c r="AX654" s="1" t="s">
        <v>3084</v>
      </c>
      <c r="AY654" s="1" t="s">
        <v>3083</v>
      </c>
      <c r="AZ654" s="1" t="s">
        <v>3005</v>
      </c>
      <c r="BA654" s="1">
        <v>592530.21000557998</v>
      </c>
      <c r="BB654" s="1">
        <v>5450066.9900549501</v>
      </c>
      <c r="BC654" s="1">
        <v>10</v>
      </c>
      <c r="BD654" s="1" t="s">
        <v>3082</v>
      </c>
      <c r="BE654" s="1">
        <v>1077.8900000000001</v>
      </c>
      <c r="BG654" s="1">
        <v>42310</v>
      </c>
      <c r="BN654" s="1" t="s">
        <v>3004</v>
      </c>
      <c r="BO654" s="1" t="s">
        <v>3003</v>
      </c>
      <c r="BP654" s="1" t="s">
        <v>3002</v>
      </c>
      <c r="BQ654" s="1" t="s">
        <v>3001</v>
      </c>
      <c r="BR654" s="1" t="s">
        <v>3081</v>
      </c>
      <c r="BV654" s="1" t="s">
        <v>2997</v>
      </c>
      <c r="BX654" s="1" t="s">
        <v>3080</v>
      </c>
      <c r="BY654" s="1" t="s">
        <v>2995</v>
      </c>
      <c r="CB654" s="1" t="s">
        <v>3079</v>
      </c>
      <c r="CC654" s="1" t="s">
        <v>3078</v>
      </c>
      <c r="CD654" s="1" t="s">
        <v>3077</v>
      </c>
      <c r="CO654" s="1" t="s">
        <v>2991</v>
      </c>
      <c r="CP654" s="1" t="s">
        <v>3076</v>
      </c>
      <c r="CW654" s="1" t="s">
        <v>3075</v>
      </c>
      <c r="CX654" s="1" t="s">
        <v>3074</v>
      </c>
      <c r="CY654" s="1" t="s">
        <v>3073</v>
      </c>
    </row>
    <row r="655" spans="1:103" x14ac:dyDescent="0.2">
      <c r="A655" s="1">
        <f t="shared" si="45"/>
        <v>1075862</v>
      </c>
      <c r="C655" s="1" t="str">
        <f t="shared" si="46"/>
        <v>UN</v>
      </c>
      <c r="D655" s="12">
        <f>INDEX(families!$A:$A,MATCH(E655,families!$B:$B,0))</f>
        <v>37</v>
      </c>
      <c r="E655" s="2" t="str">
        <f t="shared" si="47"/>
        <v>UN</v>
      </c>
      <c r="F655" s="1" t="str">
        <f>IF(_xlfn.SINGLE('~10 Other Crossings'!TypeCL)="WC","",_xlfn.CONCAT(UPPER(_xlfn.SINGLE(Description)),IF(ISBLANK(_xlfn.SINGLE(CrossingIdentifierDescription)),""," ["&amp;_xlfn.SINGLE(CrossingIdentifierDescription)&amp;"]")," (",_xlfn.SINGLE(PXID),")"))</f>
        <v>PVC HOSE (P7069.0)</v>
      </c>
      <c r="G65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655" s="1" t="s">
        <v>3072</v>
      </c>
      <c r="N655" s="1" t="s">
        <v>3071</v>
      </c>
      <c r="O655" s="1" t="s">
        <v>3023</v>
      </c>
      <c r="R655" s="1" t="s">
        <v>3019</v>
      </c>
      <c r="S655" s="1" t="s">
        <v>3019</v>
      </c>
      <c r="T655" s="1" t="s">
        <v>3018</v>
      </c>
      <c r="U655" s="1" t="s">
        <v>3070</v>
      </c>
      <c r="V655" s="1" t="s">
        <v>3069</v>
      </c>
      <c r="W655" s="1" t="s">
        <v>3068</v>
      </c>
      <c r="Y655" s="1">
        <v>44329.654652777775</v>
      </c>
      <c r="Z655" s="1">
        <v>44645</v>
      </c>
      <c r="AA655" s="1">
        <v>401768</v>
      </c>
      <c r="AB655" s="1">
        <v>44663.726400462961</v>
      </c>
      <c r="AC655" s="1" t="s">
        <v>3067</v>
      </c>
      <c r="AD655" s="1" t="s">
        <v>3013</v>
      </c>
      <c r="AE655" s="1">
        <v>7069</v>
      </c>
      <c r="AF655" s="1">
        <v>0</v>
      </c>
      <c r="AI655" s="1" t="s">
        <v>3011</v>
      </c>
      <c r="AK655" s="1" t="s">
        <v>3010</v>
      </c>
      <c r="AL655" s="1" t="s">
        <v>3009</v>
      </c>
      <c r="AM655" s="1" t="s">
        <v>3066</v>
      </c>
      <c r="AT655" s="1" t="s">
        <v>3006</v>
      </c>
      <c r="AY655" s="1" t="s">
        <v>2995</v>
      </c>
      <c r="AZ655" s="1" t="s">
        <v>3005</v>
      </c>
      <c r="BA655" s="1">
        <v>592408.30700000003</v>
      </c>
      <c r="BB655" s="1">
        <v>5449967.0049999999</v>
      </c>
      <c r="BC655" s="1">
        <v>10</v>
      </c>
      <c r="BN655" s="1" t="s">
        <v>3004</v>
      </c>
      <c r="BO655" s="1" t="s">
        <v>3003</v>
      </c>
      <c r="BP655" s="1" t="s">
        <v>3002</v>
      </c>
      <c r="BQ655" s="1" t="s">
        <v>3001</v>
      </c>
      <c r="BR655" s="1" t="s">
        <v>3000</v>
      </c>
      <c r="BS655" s="1" t="s">
        <v>2999</v>
      </c>
      <c r="BT655" s="1" t="s">
        <v>2998</v>
      </c>
      <c r="BV655" s="1" t="s">
        <v>2997</v>
      </c>
      <c r="BW655" s="1" t="s">
        <v>1503</v>
      </c>
      <c r="BX655" s="1" t="s">
        <v>2996</v>
      </c>
      <c r="BY655" s="1" t="s">
        <v>2995</v>
      </c>
      <c r="CB655" s="1" t="s">
        <v>2994</v>
      </c>
      <c r="CC655" s="1" t="s">
        <v>2993</v>
      </c>
      <c r="CD655" s="1" t="s">
        <v>2992</v>
      </c>
      <c r="CO655" s="1" t="s">
        <v>3065</v>
      </c>
      <c r="CP655" s="1" t="s">
        <v>3064</v>
      </c>
    </row>
    <row r="656" spans="1:103" x14ac:dyDescent="0.2">
      <c r="A656" s="1">
        <f t="shared" si="45"/>
        <v>1075874</v>
      </c>
      <c r="C656" s="1" t="str">
        <f t="shared" si="46"/>
        <v>UE</v>
      </c>
      <c r="D656" s="12">
        <f>INDEX(families!$A:$A,MATCH(E656,families!$B:$B,0))</f>
        <v>36</v>
      </c>
      <c r="E656" s="2" t="str">
        <f t="shared" si="47"/>
        <v>UE</v>
      </c>
      <c r="F656" s="1" t="str">
        <f>IF(_xlfn.SINGLE('~10 Other Crossings'!TypeCL)="WC","",_xlfn.CONCAT(UPPER(_xlfn.SINGLE(Description)),IF(ISBLANK(_xlfn.SINGLE(CrossingIdentifierDescription)),""," ["&amp;_xlfn.SINGLE(CrossingIdentifierDescription)&amp;"]")," (",_xlfn.SINGLE(PXID),")"))</f>
        <v>TMPL BURIED CATHODIC CABLE (TO BE REMOVED) [BURIED CATHODIC CABLE (TO BE REMOVED)] (U5219.0)</v>
      </c>
      <c r="G65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656" s="1" t="s">
        <v>3063</v>
      </c>
      <c r="N656" s="1" t="s">
        <v>3062</v>
      </c>
      <c r="O656" s="1" t="s">
        <v>3023</v>
      </c>
      <c r="P656" s="1" t="s">
        <v>3061</v>
      </c>
      <c r="Q656" s="1" t="s">
        <v>3060</v>
      </c>
      <c r="R656" s="1" t="s">
        <v>3020</v>
      </c>
      <c r="S656" s="1" t="s">
        <v>3019</v>
      </c>
      <c r="T656" s="1" t="s">
        <v>3018</v>
      </c>
      <c r="U656" s="1" t="s">
        <v>3059</v>
      </c>
      <c r="V656" s="1" t="s">
        <v>3058</v>
      </c>
      <c r="W656" s="1" t="s">
        <v>3015</v>
      </c>
      <c r="Y656" s="1">
        <v>43539.73641203704</v>
      </c>
      <c r="Z656" s="1">
        <v>44645</v>
      </c>
      <c r="AA656" s="1">
        <v>401768</v>
      </c>
      <c r="AB656" s="1">
        <v>44663.726400462961</v>
      </c>
      <c r="AC656" s="1" t="s">
        <v>3057</v>
      </c>
      <c r="AD656" s="1" t="s">
        <v>3056</v>
      </c>
      <c r="AE656" s="1">
        <v>5219</v>
      </c>
      <c r="AF656" s="1">
        <v>0</v>
      </c>
      <c r="AG656" s="1" t="s">
        <v>3055</v>
      </c>
      <c r="AI656" s="1" t="s">
        <v>3011</v>
      </c>
      <c r="AK656" s="1" t="s">
        <v>3010</v>
      </c>
      <c r="AL656" s="1" t="s">
        <v>3009</v>
      </c>
      <c r="AM656" s="1" t="s">
        <v>3054</v>
      </c>
      <c r="AS656" s="1" t="s">
        <v>3006</v>
      </c>
      <c r="AT656" s="1" t="s">
        <v>1020</v>
      </c>
      <c r="AY656" s="1" t="s">
        <v>2995</v>
      </c>
      <c r="AZ656" s="1" t="s">
        <v>3005</v>
      </c>
      <c r="BA656" s="1">
        <v>592401.33201268001</v>
      </c>
      <c r="BB656" s="1">
        <v>5449957.38435979</v>
      </c>
      <c r="BC656" s="1">
        <v>10</v>
      </c>
      <c r="BN656" s="1" t="s">
        <v>3004</v>
      </c>
      <c r="BO656" s="1" t="s">
        <v>3003</v>
      </c>
      <c r="BP656" s="1" t="s">
        <v>3002</v>
      </c>
      <c r="BQ656" s="1" t="s">
        <v>3001</v>
      </c>
      <c r="BR656" s="1" t="s">
        <v>3000</v>
      </c>
      <c r="BS656" s="1" t="s">
        <v>2999</v>
      </c>
      <c r="BT656" s="1" t="s">
        <v>2998</v>
      </c>
      <c r="BV656" s="1" t="s">
        <v>2997</v>
      </c>
      <c r="BW656" s="1" t="s">
        <v>1968</v>
      </c>
      <c r="BX656" s="1" t="s">
        <v>3053</v>
      </c>
      <c r="BY656" s="1" t="s">
        <v>2995</v>
      </c>
      <c r="CB656" s="1" t="s">
        <v>3052</v>
      </c>
      <c r="CC656" s="1" t="s">
        <v>3051</v>
      </c>
      <c r="CD656" s="1" t="s">
        <v>3050</v>
      </c>
      <c r="CO656" s="1" t="s">
        <v>2991</v>
      </c>
      <c r="CP656" s="1" t="s">
        <v>3049</v>
      </c>
      <c r="CW656" s="1" t="s">
        <v>3048</v>
      </c>
      <c r="CX656" s="1" t="s">
        <v>3047</v>
      </c>
      <c r="CY656" s="1" t="s">
        <v>2988</v>
      </c>
    </row>
    <row r="657" spans="1:103" x14ac:dyDescent="0.2">
      <c r="A657" s="1">
        <f t="shared" si="45"/>
        <v>1075879</v>
      </c>
      <c r="C657" s="1" t="str">
        <f t="shared" si="46"/>
        <v>RD</v>
      </c>
      <c r="D657" s="12">
        <f>INDEX(families!$A:$A,MATCH(E657,families!$B:$B,0))</f>
        <v>31</v>
      </c>
      <c r="E657" s="2" t="str">
        <f t="shared" si="47"/>
        <v>RD</v>
      </c>
      <c r="F657" s="1" t="str">
        <f>IF(_xlfn.SINGLE('~10 Other Crossings'!TypeCL)="WC","",_xlfn.CONCAT(UPPER(_xlfn.SINGLE(Description)),IF(ISBLANK(_xlfn.SINGLE(CrossingIdentifierDescription)),""," ["&amp;_xlfn.SINGLE(CrossingIdentifierDescription)&amp;"]")," (",_xlfn.SINGLE(PXID),")"))</f>
        <v>ROAD [ROAD] (T4916.0)</v>
      </c>
      <c r="G65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657" s="1" t="s">
        <v>3046</v>
      </c>
      <c r="N657" s="1" t="s">
        <v>3045</v>
      </c>
      <c r="O657" s="1" t="s">
        <v>3023</v>
      </c>
      <c r="P657" s="1" t="s">
        <v>3044</v>
      </c>
      <c r="Q657" s="1" t="s">
        <v>3043</v>
      </c>
      <c r="R657" s="1" t="s">
        <v>3020</v>
      </c>
      <c r="S657" s="1" t="s">
        <v>3019</v>
      </c>
      <c r="T657" s="1" t="s">
        <v>3018</v>
      </c>
      <c r="U657" s="1" t="s">
        <v>3040</v>
      </c>
      <c r="V657" s="1" t="s">
        <v>3040</v>
      </c>
      <c r="W657" s="1" t="s">
        <v>3015</v>
      </c>
      <c r="Y657" s="1">
        <v>44663.639363425929</v>
      </c>
      <c r="Z657" s="1">
        <v>44663.390925925924</v>
      </c>
      <c r="AA657" s="1">
        <v>401768</v>
      </c>
      <c r="AB657" s="1">
        <v>44663.726400462961</v>
      </c>
      <c r="AC657" s="1" t="s">
        <v>3042</v>
      </c>
      <c r="AD657" s="1" t="s">
        <v>3041</v>
      </c>
      <c r="AE657" s="1">
        <v>4916</v>
      </c>
      <c r="AF657" s="1">
        <v>0</v>
      </c>
      <c r="AG657" s="1" t="s">
        <v>3040</v>
      </c>
      <c r="AI657" s="1" t="s">
        <v>3011</v>
      </c>
      <c r="AK657" s="1" t="s">
        <v>3039</v>
      </c>
      <c r="AL657" s="1" t="s">
        <v>3009</v>
      </c>
      <c r="AM657" s="1" t="s">
        <v>735</v>
      </c>
      <c r="AY657" s="1" t="s">
        <v>2995</v>
      </c>
      <c r="AZ657" s="1" t="s">
        <v>3005</v>
      </c>
      <c r="BA657" s="1">
        <v>592399.80808182003</v>
      </c>
      <c r="BB657" s="1">
        <v>5449952.5353478901</v>
      </c>
      <c r="BC657" s="1">
        <v>10</v>
      </c>
      <c r="BN657" s="1" t="s">
        <v>3004</v>
      </c>
      <c r="BO657" s="1" t="s">
        <v>3003</v>
      </c>
      <c r="BP657" s="1" t="s">
        <v>3002</v>
      </c>
      <c r="BQ657" s="1" t="s">
        <v>3001</v>
      </c>
      <c r="BR657" s="1" t="s">
        <v>3000</v>
      </c>
      <c r="BS657" s="1" t="s">
        <v>2999</v>
      </c>
      <c r="BT657" s="1" t="s">
        <v>2998</v>
      </c>
      <c r="BV657" s="1" t="s">
        <v>2997</v>
      </c>
      <c r="BW657" s="1" t="s">
        <v>3002</v>
      </c>
      <c r="BX657" s="1" t="s">
        <v>3038</v>
      </c>
      <c r="BY657" s="1" t="s">
        <v>2995</v>
      </c>
      <c r="CB657" s="1" t="s">
        <v>3037</v>
      </c>
      <c r="CC657" s="1" t="s">
        <v>3036</v>
      </c>
      <c r="CD657" s="1" t="s">
        <v>3035</v>
      </c>
      <c r="CO657" s="1" t="s">
        <v>2991</v>
      </c>
      <c r="CP657" s="1" t="s">
        <v>3034</v>
      </c>
      <c r="CX657" s="1" t="s">
        <v>3033</v>
      </c>
      <c r="CY657" s="1" t="s">
        <v>2988</v>
      </c>
    </row>
    <row r="658" spans="1:103" x14ac:dyDescent="0.2">
      <c r="A658" s="1">
        <f t="shared" si="45"/>
        <v>1075884</v>
      </c>
      <c r="C658" s="1" t="str">
        <f t="shared" si="46"/>
        <v>OL</v>
      </c>
      <c r="D658" s="12">
        <f>INDEX(families!$A:$A,MATCH(E658,families!$B:$B,0))</f>
        <v>30</v>
      </c>
      <c r="E658" s="2" t="str">
        <f t="shared" si="47"/>
        <v>OL</v>
      </c>
      <c r="F658" s="1" t="str">
        <f>IF(_xlfn.SINGLE('~10 Other Crossings'!TypeCL)="WC","",_xlfn.CONCAT(UPPER(_xlfn.SINGLE(Description)),IF(ISBLANK(_xlfn.SINGLE(CrossingIdentifierDescription)),""," ["&amp;_xlfn.SINGLE(CrossingIdentifierDescription)&amp;"]")," (",_xlfn.SINGLE(PXID),")"))</f>
        <v>TMPL NPS 24 OIL PIPE [NPS 24 OIL PIPE] (P4143.0)</v>
      </c>
      <c r="G65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658" s="1" t="s">
        <v>3032</v>
      </c>
      <c r="N658" s="1" t="s">
        <v>3031</v>
      </c>
      <c r="O658" s="1" t="s">
        <v>3023</v>
      </c>
      <c r="P658" s="1" t="s">
        <v>3030</v>
      </c>
      <c r="Q658" s="1" t="s">
        <v>3029</v>
      </c>
      <c r="R658" s="1" t="s">
        <v>3020</v>
      </c>
      <c r="S658" s="1" t="s">
        <v>3019</v>
      </c>
      <c r="T658" s="1" t="s">
        <v>3018</v>
      </c>
      <c r="U658" s="1" t="s">
        <v>3017</v>
      </c>
      <c r="V658" s="1" t="s">
        <v>3016</v>
      </c>
      <c r="W658" s="1" t="s">
        <v>3015</v>
      </c>
      <c r="Y658" s="1">
        <v>44663.639363425929</v>
      </c>
      <c r="Z658" s="1">
        <v>44663.390925925924</v>
      </c>
      <c r="AA658" s="1">
        <v>401768</v>
      </c>
      <c r="AB658" s="1">
        <v>44663.726400462961</v>
      </c>
      <c r="AC658" s="1" t="s">
        <v>3028</v>
      </c>
      <c r="AD658" s="1" t="s">
        <v>3013</v>
      </c>
      <c r="AE658" s="1">
        <v>4143</v>
      </c>
      <c r="AF658" s="1">
        <v>0</v>
      </c>
      <c r="AG658" s="1" t="s">
        <v>3012</v>
      </c>
      <c r="AI658" s="1" t="s">
        <v>3011</v>
      </c>
      <c r="AK658" s="1" t="s">
        <v>3010</v>
      </c>
      <c r="AL658" s="1" t="s">
        <v>3009</v>
      </c>
      <c r="AM658" s="1" t="s">
        <v>3008</v>
      </c>
      <c r="AN658" s="1" t="s">
        <v>3007</v>
      </c>
      <c r="AR658" s="1">
        <v>24</v>
      </c>
      <c r="AS658" s="1" t="s">
        <v>3006</v>
      </c>
      <c r="AT658" s="1" t="s">
        <v>3006</v>
      </c>
      <c r="AY658" s="1" t="s">
        <v>2995</v>
      </c>
      <c r="AZ658" s="1" t="s">
        <v>3005</v>
      </c>
      <c r="BA658" s="1">
        <v>592397.30013374996</v>
      </c>
      <c r="BB658" s="1">
        <v>5449947.8775614304</v>
      </c>
      <c r="BC658" s="1">
        <v>10</v>
      </c>
      <c r="BN658" s="1" t="s">
        <v>3004</v>
      </c>
      <c r="BO658" s="1" t="s">
        <v>3003</v>
      </c>
      <c r="BP658" s="1" t="s">
        <v>3002</v>
      </c>
      <c r="BQ658" s="1" t="s">
        <v>3001</v>
      </c>
      <c r="BR658" s="1" t="s">
        <v>3000</v>
      </c>
      <c r="BS658" s="1" t="s">
        <v>2999</v>
      </c>
      <c r="BT658" s="1" t="s">
        <v>2998</v>
      </c>
      <c r="BV658" s="1" t="s">
        <v>2997</v>
      </c>
      <c r="BW658" s="1" t="s">
        <v>1503</v>
      </c>
      <c r="BX658" s="1" t="s">
        <v>2996</v>
      </c>
      <c r="BY658" s="1" t="s">
        <v>2995</v>
      </c>
      <c r="CB658" s="1" t="s">
        <v>2994</v>
      </c>
      <c r="CC658" s="1" t="s">
        <v>2993</v>
      </c>
      <c r="CD658" s="1" t="s">
        <v>2992</v>
      </c>
      <c r="CO658" s="1" t="s">
        <v>2991</v>
      </c>
      <c r="CP658" s="1" t="s">
        <v>3027</v>
      </c>
      <c r="CX658" s="1" t="s">
        <v>3026</v>
      </c>
      <c r="CY658" s="1" t="s">
        <v>2988</v>
      </c>
    </row>
    <row r="659" spans="1:103" x14ac:dyDescent="0.2">
      <c r="A659" s="1">
        <f t="shared" si="45"/>
        <v>1075932</v>
      </c>
      <c r="C659" s="1" t="str">
        <f t="shared" si="46"/>
        <v>OL</v>
      </c>
      <c r="D659" s="12">
        <f>INDEX(families!$A:$A,MATCH(E659,families!$B:$B,0))</f>
        <v>30</v>
      </c>
      <c r="E659" s="2" t="str">
        <f t="shared" si="47"/>
        <v>OL</v>
      </c>
      <c r="F659" s="1" t="str">
        <f>IF(_xlfn.SINGLE('~10 Other Crossings'!TypeCL)="WC","",_xlfn.CONCAT(UPPER(_xlfn.SINGLE(Description)),IF(ISBLANK(_xlfn.SINGLE(CrossingIdentifierDescription)),""," ["&amp;_xlfn.SINGLE(CrossingIdentifierDescription)&amp;"]")," (",_xlfn.SINGLE(PXID),")"))</f>
        <v>TMPL NPS 24 OIL PIPE [NPS 24 OIL PIPE] (P4144.0)</v>
      </c>
      <c r="G65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659" s="1" t="s">
        <v>3025</v>
      </c>
      <c r="N659" s="1" t="s">
        <v>3024</v>
      </c>
      <c r="O659" s="1" t="s">
        <v>3023</v>
      </c>
      <c r="P659" s="1" t="s">
        <v>3022</v>
      </c>
      <c r="Q659" s="1" t="s">
        <v>3021</v>
      </c>
      <c r="R659" s="1" t="s">
        <v>3020</v>
      </c>
      <c r="S659" s="1" t="s">
        <v>3019</v>
      </c>
      <c r="T659" s="1" t="s">
        <v>3018</v>
      </c>
      <c r="U659" s="1" t="s">
        <v>3017</v>
      </c>
      <c r="V659" s="1" t="s">
        <v>3016</v>
      </c>
      <c r="W659" s="1" t="s">
        <v>3015</v>
      </c>
      <c r="Y659" s="1">
        <v>44663.690844907411</v>
      </c>
      <c r="Z659" s="1">
        <v>44663.442199074074</v>
      </c>
      <c r="AA659" s="1">
        <v>401768</v>
      </c>
      <c r="AB659" s="1">
        <v>44663.726412037038</v>
      </c>
      <c r="AC659" s="1" t="s">
        <v>3014</v>
      </c>
      <c r="AD659" s="1" t="s">
        <v>3013</v>
      </c>
      <c r="AE659" s="1">
        <v>4144</v>
      </c>
      <c r="AF659" s="1">
        <v>0</v>
      </c>
      <c r="AG659" s="1" t="s">
        <v>3012</v>
      </c>
      <c r="AI659" s="1" t="s">
        <v>3011</v>
      </c>
      <c r="AK659" s="1" t="s">
        <v>3010</v>
      </c>
      <c r="AL659" s="1" t="s">
        <v>3009</v>
      </c>
      <c r="AM659" s="1" t="s">
        <v>3008</v>
      </c>
      <c r="AN659" s="1" t="s">
        <v>3007</v>
      </c>
      <c r="AR659" s="1">
        <v>24</v>
      </c>
      <c r="AS659" s="1" t="s">
        <v>3006</v>
      </c>
      <c r="AT659" s="1" t="s">
        <v>3006</v>
      </c>
      <c r="AU659" s="1" t="s">
        <v>1020</v>
      </c>
      <c r="AY659" s="1" t="s">
        <v>2995</v>
      </c>
      <c r="AZ659" s="1" t="s">
        <v>3005</v>
      </c>
      <c r="BA659" s="1">
        <v>592374.27881331998</v>
      </c>
      <c r="BB659" s="1">
        <v>5449905.1240403997</v>
      </c>
      <c r="BC659" s="1">
        <v>10</v>
      </c>
      <c r="BN659" s="1" t="s">
        <v>3004</v>
      </c>
      <c r="BO659" s="1" t="s">
        <v>3003</v>
      </c>
      <c r="BP659" s="1" t="s">
        <v>3002</v>
      </c>
      <c r="BQ659" s="1" t="s">
        <v>3001</v>
      </c>
      <c r="BR659" s="1" t="s">
        <v>3000</v>
      </c>
      <c r="BS659" s="1" t="s">
        <v>2999</v>
      </c>
      <c r="BT659" s="1" t="s">
        <v>2998</v>
      </c>
      <c r="BV659" s="1" t="s">
        <v>2997</v>
      </c>
      <c r="BW659" s="1" t="s">
        <v>1503</v>
      </c>
      <c r="BX659" s="1" t="s">
        <v>2996</v>
      </c>
      <c r="BY659" s="1" t="s">
        <v>2995</v>
      </c>
      <c r="CB659" s="1" t="s">
        <v>2994</v>
      </c>
      <c r="CC659" s="1" t="s">
        <v>2993</v>
      </c>
      <c r="CD659" s="1" t="s">
        <v>2992</v>
      </c>
      <c r="CO659" s="1" t="s">
        <v>2991</v>
      </c>
      <c r="CP659" s="1" t="s">
        <v>2990</v>
      </c>
      <c r="CX659" s="1" t="s">
        <v>2989</v>
      </c>
      <c r="CY659" s="1" t="s">
        <v>2988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07BC3-3A40-7E4E-BEF2-A7C488B79FA2}">
  <dimension ref="A1:Z29"/>
  <sheetViews>
    <sheetView workbookViewId="0">
      <selection activeCell="D2" sqref="D2"/>
    </sheetView>
  </sheetViews>
  <sheetFormatPr baseColWidth="10" defaultColWidth="8.83203125" defaultRowHeight="15" x14ac:dyDescent="0.2"/>
  <cols>
    <col min="1" max="2" width="8.6640625" style="1" bestFit="1" customWidth="1"/>
    <col min="3" max="3" width="7.33203125" style="1" bestFit="1" customWidth="1"/>
    <col min="4" max="4" width="44.5" style="1" customWidth="1"/>
    <col min="5" max="5" width="8.1640625" style="2" bestFit="1" customWidth="1"/>
    <col min="6" max="6" width="10.83203125" style="2" bestFit="1" customWidth="1"/>
    <col min="7" max="12" width="8.83203125" style="1"/>
    <col min="13" max="13" width="10.5" style="1" bestFit="1" customWidth="1"/>
    <col min="14" max="15" width="9" style="1" bestFit="1" customWidth="1"/>
    <col min="16" max="16" width="12.83203125" style="1" bestFit="1" customWidth="1"/>
    <col min="17" max="17" width="10.83203125" style="1" bestFit="1" customWidth="1"/>
    <col min="18" max="18" width="127.33203125" style="1" bestFit="1" customWidth="1"/>
    <col min="19" max="19" width="14.6640625" style="1" bestFit="1" customWidth="1"/>
    <col min="20" max="20" width="17.83203125" style="1" bestFit="1" customWidth="1"/>
    <col min="21" max="21" width="237.6640625" style="1" bestFit="1" customWidth="1"/>
    <col min="22" max="22" width="21.83203125" style="1" bestFit="1" customWidth="1"/>
    <col min="23" max="23" width="120.5" style="1" bestFit="1" customWidth="1"/>
    <col min="24" max="24" width="16.33203125" style="1" bestFit="1" customWidth="1"/>
    <col min="25" max="25" width="150.1640625" style="1" bestFit="1" customWidth="1"/>
    <col min="26" max="26" width="26.83203125" style="1" bestFit="1" customWidth="1"/>
    <col min="27" max="16384" width="8.83203125" style="1"/>
  </cols>
  <sheetData>
    <row r="1" spans="1:26" x14ac:dyDescent="0.2">
      <c r="A1" s="1" t="s">
        <v>9823</v>
      </c>
      <c r="B1" s="1" t="s">
        <v>9824</v>
      </c>
      <c r="C1" s="11" t="s">
        <v>1585</v>
      </c>
      <c r="D1" s="11" t="s">
        <v>1587</v>
      </c>
      <c r="E1" s="12" t="s">
        <v>9820</v>
      </c>
      <c r="F1" s="12" t="s">
        <v>9818</v>
      </c>
      <c r="M1" s="1" t="s">
        <v>7866</v>
      </c>
      <c r="N1" s="1" t="s">
        <v>7865</v>
      </c>
      <c r="O1" s="1" t="s">
        <v>7864</v>
      </c>
      <c r="P1" s="1" t="s">
        <v>7863</v>
      </c>
      <c r="Q1" s="1" t="s">
        <v>7862</v>
      </c>
      <c r="R1" s="1" t="s">
        <v>7861</v>
      </c>
      <c r="S1" s="1" t="s">
        <v>7860</v>
      </c>
      <c r="T1" s="1" t="s">
        <v>7859</v>
      </c>
      <c r="U1" s="1" t="s">
        <v>7858</v>
      </c>
      <c r="V1" s="1" t="s">
        <v>7708</v>
      </c>
      <c r="W1" s="1" t="s">
        <v>7857</v>
      </c>
      <c r="X1" s="1" t="s">
        <v>7856</v>
      </c>
      <c r="Y1" s="1" t="s">
        <v>7855</v>
      </c>
      <c r="Z1" s="1" t="s">
        <v>7854</v>
      </c>
    </row>
    <row r="2" spans="1:26" x14ac:dyDescent="0.2">
      <c r="A2" s="1">
        <f t="shared" ref="A2:A29" si="0">1000*N2</f>
        <v>1055316</v>
      </c>
      <c r="B2" s="1">
        <f t="shared" ref="B2:B29" si="1">1000*O2</f>
        <v>1056651</v>
      </c>
      <c r="C2" s="1" t="s">
        <v>768</v>
      </c>
      <c r="D2" s="1" t="str">
        <f t="shared" ref="D2:D29" si="2">_xlfn.CONCAT("MoTI Parallel - ",M2)</f>
        <v>MoTI Parallel - TPS-122124</v>
      </c>
      <c r="E2" s="12">
        <f>INDEX(families!$A:$A,MATCH(F2,families!$B:$B,0))</f>
        <v>40</v>
      </c>
      <c r="F2" s="2" t="str">
        <f>C2</f>
        <v>MOTI</v>
      </c>
      <c r="M2" s="1" t="s">
        <v>7853</v>
      </c>
      <c r="N2" s="1">
        <v>1055.316</v>
      </c>
      <c r="O2" s="1">
        <v>1056.6510000000001</v>
      </c>
      <c r="P2" s="1">
        <v>0</v>
      </c>
      <c r="Q2" s="9">
        <v>44124</v>
      </c>
      <c r="R2" s="1" t="s">
        <v>7852</v>
      </c>
      <c r="S2" s="1">
        <v>1</v>
      </c>
      <c r="T2" s="1" t="s">
        <v>7736</v>
      </c>
      <c r="U2" s="1" t="s">
        <v>7851</v>
      </c>
      <c r="V2" s="1" t="s">
        <v>7850</v>
      </c>
      <c r="W2" s="1" t="s">
        <v>7849</v>
      </c>
      <c r="X2" s="10">
        <v>44237</v>
      </c>
      <c r="Y2" s="1" t="s">
        <v>7848</v>
      </c>
      <c r="Z2" s="1" t="s">
        <v>7811</v>
      </c>
    </row>
    <row r="3" spans="1:26" x14ac:dyDescent="0.2">
      <c r="A3" s="1">
        <f t="shared" si="0"/>
        <v>1013600</v>
      </c>
      <c r="B3" s="1">
        <f t="shared" si="1"/>
        <v>1015156</v>
      </c>
      <c r="C3" s="1" t="s">
        <v>768</v>
      </c>
      <c r="D3" s="1" t="str">
        <f t="shared" si="2"/>
        <v>MoTI Parallel - TPS-3013</v>
      </c>
      <c r="E3" s="12">
        <f>INDEX(families!$A:$A,MATCH(F3,families!$B:$B,0))</f>
        <v>40</v>
      </c>
      <c r="F3" s="2" t="str">
        <f t="shared" ref="F3:F29" si="3">C3</f>
        <v>MOTI</v>
      </c>
      <c r="M3" s="1" t="s">
        <v>7847</v>
      </c>
      <c r="N3" s="1">
        <v>1013.6</v>
      </c>
      <c r="O3" s="1">
        <v>1015.1559999999999</v>
      </c>
      <c r="P3" s="1" t="s">
        <v>7846</v>
      </c>
      <c r="Q3" s="9">
        <v>44064</v>
      </c>
      <c r="R3" s="1" t="s">
        <v>7845</v>
      </c>
      <c r="S3" s="1">
        <v>1</v>
      </c>
      <c r="T3" s="1" t="s">
        <v>7736</v>
      </c>
      <c r="U3" s="1" t="s">
        <v>7844</v>
      </c>
      <c r="V3" s="1" t="s">
        <v>7806</v>
      </c>
      <c r="W3" s="1" t="s">
        <v>7843</v>
      </c>
      <c r="X3" s="1" t="s">
        <v>961</v>
      </c>
      <c r="Y3" s="1" t="s">
        <v>7842</v>
      </c>
      <c r="Z3" s="1" t="s">
        <v>7802</v>
      </c>
    </row>
    <row r="4" spans="1:26" x14ac:dyDescent="0.2">
      <c r="A4" s="1">
        <f t="shared" si="0"/>
        <v>1052082</v>
      </c>
      <c r="B4" s="1">
        <f t="shared" si="1"/>
        <v>1052432</v>
      </c>
      <c r="C4" s="1" t="s">
        <v>768</v>
      </c>
      <c r="D4" s="1" t="str">
        <f t="shared" si="2"/>
        <v>MoTI Parallel - TPS-3028</v>
      </c>
      <c r="E4" s="12">
        <f>INDEX(families!$A:$A,MATCH(F4,families!$B:$B,0))</f>
        <v>40</v>
      </c>
      <c r="F4" s="2" t="str">
        <f t="shared" si="3"/>
        <v>MOTI</v>
      </c>
      <c r="M4" s="1" t="s">
        <v>7841</v>
      </c>
      <c r="N4" s="1">
        <v>1052.0820000000001</v>
      </c>
      <c r="O4" s="1">
        <v>1052.432</v>
      </c>
      <c r="P4" s="1" t="s">
        <v>7840</v>
      </c>
      <c r="Q4" s="9">
        <v>44124</v>
      </c>
      <c r="R4" s="1" t="s">
        <v>7839</v>
      </c>
      <c r="S4" s="1">
        <v>1</v>
      </c>
      <c r="T4" s="1" t="s">
        <v>7736</v>
      </c>
      <c r="U4" s="1" t="s">
        <v>7838</v>
      </c>
      <c r="V4" s="1" t="s">
        <v>7806</v>
      </c>
      <c r="W4" s="1" t="s">
        <v>7837</v>
      </c>
      <c r="X4" s="1" t="s">
        <v>961</v>
      </c>
      <c r="Y4" s="1" t="s">
        <v>7836</v>
      </c>
      <c r="Z4" s="1" t="s">
        <v>7835</v>
      </c>
    </row>
    <row r="5" spans="1:26" x14ac:dyDescent="0.2">
      <c r="A5" s="1">
        <f t="shared" si="0"/>
        <v>1065937</v>
      </c>
      <c r="B5" s="1">
        <f t="shared" si="1"/>
        <v>1066029</v>
      </c>
      <c r="C5" s="1" t="s">
        <v>768</v>
      </c>
      <c r="D5" s="1" t="str">
        <f t="shared" si="2"/>
        <v>MoTI Parallel - TPS-122121</v>
      </c>
      <c r="E5" s="12">
        <f>INDEX(families!$A:$A,MATCH(F5,families!$B:$B,0))</f>
        <v>40</v>
      </c>
      <c r="F5" s="2" t="str">
        <f t="shared" si="3"/>
        <v>MOTI</v>
      </c>
      <c r="M5" s="1" t="s">
        <v>7834</v>
      </c>
      <c r="N5" s="1">
        <v>1065.9369999999999</v>
      </c>
      <c r="O5" s="1">
        <v>1066.029</v>
      </c>
      <c r="P5" s="1">
        <v>0</v>
      </c>
      <c r="Q5" s="9">
        <v>44179</v>
      </c>
      <c r="R5" s="1" t="s">
        <v>7833</v>
      </c>
      <c r="S5" s="1">
        <v>2</v>
      </c>
      <c r="T5" s="1" t="s">
        <v>7736</v>
      </c>
      <c r="U5" s="1" t="s">
        <v>7825</v>
      </c>
      <c r="V5" s="1" t="s">
        <v>7814</v>
      </c>
      <c r="W5" s="1" t="s">
        <v>7824</v>
      </c>
      <c r="X5" s="1" t="s">
        <v>961</v>
      </c>
      <c r="Y5" s="1" t="s">
        <v>7823</v>
      </c>
      <c r="Z5" s="1" t="s">
        <v>7811</v>
      </c>
    </row>
    <row r="6" spans="1:26" x14ac:dyDescent="0.2">
      <c r="A6" s="1">
        <f t="shared" si="0"/>
        <v>1065805</v>
      </c>
      <c r="B6" s="1">
        <f t="shared" si="1"/>
        <v>1065870</v>
      </c>
      <c r="C6" s="1" t="s">
        <v>768</v>
      </c>
      <c r="D6" s="1" t="str">
        <f t="shared" si="2"/>
        <v>MoTI Parallel - TPS-126359</v>
      </c>
      <c r="E6" s="12">
        <f>INDEX(families!$A:$A,MATCH(F6,families!$B:$B,0))</f>
        <v>40</v>
      </c>
      <c r="F6" s="2" t="str">
        <f t="shared" si="3"/>
        <v>MOTI</v>
      </c>
      <c r="M6" s="1" t="s">
        <v>7832</v>
      </c>
      <c r="N6" s="1">
        <v>1065.8050000000001</v>
      </c>
      <c r="O6" s="1">
        <v>1065.8699999999999</v>
      </c>
      <c r="P6" s="1">
        <v>0</v>
      </c>
      <c r="Q6" s="9">
        <v>44179</v>
      </c>
      <c r="R6" s="1" t="s">
        <v>7831</v>
      </c>
      <c r="S6" s="1">
        <v>2</v>
      </c>
      <c r="T6" s="1" t="s">
        <v>7736</v>
      </c>
      <c r="U6" s="1" t="s">
        <v>7825</v>
      </c>
      <c r="V6" s="1" t="s">
        <v>7814</v>
      </c>
      <c r="W6" s="1" t="s">
        <v>7824</v>
      </c>
      <c r="X6" s="1" t="s">
        <v>961</v>
      </c>
      <c r="Y6" s="1" t="s">
        <v>7823</v>
      </c>
      <c r="Z6" s="1" t="s">
        <v>7811</v>
      </c>
    </row>
    <row r="7" spans="1:26" x14ac:dyDescent="0.2">
      <c r="A7" s="1">
        <f t="shared" si="0"/>
        <v>1064895</v>
      </c>
      <c r="B7" s="1">
        <f t="shared" si="1"/>
        <v>1065360</v>
      </c>
      <c r="C7" s="1" t="s">
        <v>768</v>
      </c>
      <c r="D7" s="1" t="str">
        <f t="shared" si="2"/>
        <v>MoTI Parallel - TPS-122122</v>
      </c>
      <c r="E7" s="12">
        <f>INDEX(families!$A:$A,MATCH(F7,families!$B:$B,0))</f>
        <v>40</v>
      </c>
      <c r="F7" s="2" t="str">
        <f t="shared" si="3"/>
        <v>MOTI</v>
      </c>
      <c r="M7" s="1" t="s">
        <v>7830</v>
      </c>
      <c r="N7" s="1">
        <v>1064.895</v>
      </c>
      <c r="O7" s="1">
        <v>1065.3599999999999</v>
      </c>
      <c r="P7" s="1">
        <v>0</v>
      </c>
      <c r="Q7" s="9">
        <v>44179</v>
      </c>
      <c r="R7" s="1" t="s">
        <v>7829</v>
      </c>
      <c r="S7" s="1">
        <v>2</v>
      </c>
      <c r="T7" s="1" t="s">
        <v>7736</v>
      </c>
      <c r="U7" s="1" t="s">
        <v>7825</v>
      </c>
      <c r="V7" s="1" t="s">
        <v>7814</v>
      </c>
      <c r="W7" s="1" t="s">
        <v>7824</v>
      </c>
      <c r="X7" s="1" t="s">
        <v>961</v>
      </c>
      <c r="Y7" s="1" t="s">
        <v>7823</v>
      </c>
      <c r="Z7" s="1" t="s">
        <v>7811</v>
      </c>
    </row>
    <row r="8" spans="1:26" x14ac:dyDescent="0.2">
      <c r="A8" s="1">
        <f t="shared" si="0"/>
        <v>1066930</v>
      </c>
      <c r="B8" s="1">
        <f t="shared" si="1"/>
        <v>1067457</v>
      </c>
      <c r="C8" s="1" t="s">
        <v>768</v>
      </c>
      <c r="D8" s="1" t="str">
        <f t="shared" si="2"/>
        <v>MoTI Parallel - TPS-3034</v>
      </c>
      <c r="E8" s="12">
        <f>INDEX(families!$A:$A,MATCH(F8,families!$B:$B,0))</f>
        <v>40</v>
      </c>
      <c r="F8" s="2" t="str">
        <f t="shared" si="3"/>
        <v>MOTI</v>
      </c>
      <c r="M8" s="1" t="s">
        <v>7828</v>
      </c>
      <c r="N8" s="1">
        <v>1066.93</v>
      </c>
      <c r="O8" s="1">
        <v>1067.4570000000001</v>
      </c>
      <c r="P8" s="1" t="s">
        <v>7827</v>
      </c>
      <c r="Q8" s="9">
        <v>44179</v>
      </c>
      <c r="R8" s="1" t="s">
        <v>7826</v>
      </c>
      <c r="S8" s="1">
        <v>2</v>
      </c>
      <c r="T8" s="1" t="s">
        <v>7736</v>
      </c>
      <c r="U8" s="1" t="s">
        <v>7825</v>
      </c>
      <c r="V8" s="1" t="s">
        <v>7814</v>
      </c>
      <c r="W8" s="1" t="s">
        <v>7824</v>
      </c>
      <c r="X8" s="1" t="s">
        <v>961</v>
      </c>
      <c r="Y8" s="1" t="s">
        <v>7823</v>
      </c>
      <c r="Z8" s="1" t="s">
        <v>7811</v>
      </c>
    </row>
    <row r="9" spans="1:26" x14ac:dyDescent="0.2">
      <c r="A9" s="1">
        <f t="shared" si="0"/>
        <v>1044741</v>
      </c>
      <c r="B9" s="1">
        <f t="shared" si="1"/>
        <v>1044814.0000000001</v>
      </c>
      <c r="C9" s="1" t="s">
        <v>768</v>
      </c>
      <c r="D9" s="1" t="str">
        <f t="shared" si="2"/>
        <v>MoTI Parallel - TPS-3024</v>
      </c>
      <c r="E9" s="12">
        <f>INDEX(families!$A:$A,MATCH(F9,families!$B:$B,0))</f>
        <v>40</v>
      </c>
      <c r="F9" s="2" t="str">
        <f t="shared" si="3"/>
        <v>MOTI</v>
      </c>
      <c r="M9" s="1" t="s">
        <v>7822</v>
      </c>
      <c r="N9" s="1">
        <v>1044.741</v>
      </c>
      <c r="O9" s="1">
        <v>1044.8140000000001</v>
      </c>
      <c r="P9" s="1" t="s">
        <v>7821</v>
      </c>
      <c r="Q9" s="9">
        <v>44138</v>
      </c>
      <c r="R9" s="1" t="s">
        <v>7820</v>
      </c>
      <c r="S9" s="1">
        <v>1</v>
      </c>
      <c r="T9" s="1" t="s">
        <v>7736</v>
      </c>
      <c r="U9" s="1" t="s">
        <v>7815</v>
      </c>
      <c r="V9" s="1" t="s">
        <v>7814</v>
      </c>
      <c r="W9" s="1" t="s">
        <v>7813</v>
      </c>
      <c r="X9" s="1" t="s">
        <v>961</v>
      </c>
      <c r="Y9" s="1" t="s">
        <v>7819</v>
      </c>
      <c r="Z9" s="1" t="s">
        <v>7811</v>
      </c>
    </row>
    <row r="10" spans="1:26" x14ac:dyDescent="0.2">
      <c r="A10" s="1">
        <f t="shared" si="0"/>
        <v>1044869.9999999999</v>
      </c>
      <c r="B10" s="1">
        <f t="shared" si="1"/>
        <v>1044904</v>
      </c>
      <c r="C10" s="1" t="s">
        <v>768</v>
      </c>
      <c r="D10" s="1" t="str">
        <f t="shared" si="2"/>
        <v>MoTI Parallel - TPS-3025</v>
      </c>
      <c r="E10" s="12">
        <f>INDEX(families!$A:$A,MATCH(F10,families!$B:$B,0))</f>
        <v>40</v>
      </c>
      <c r="F10" s="2" t="str">
        <f t="shared" si="3"/>
        <v>MOTI</v>
      </c>
      <c r="M10" s="1" t="s">
        <v>7818</v>
      </c>
      <c r="N10" s="1">
        <v>1044.8699999999999</v>
      </c>
      <c r="O10" s="1">
        <v>1044.904</v>
      </c>
      <c r="P10" s="1" t="s">
        <v>7817</v>
      </c>
      <c r="Q10" s="9">
        <v>44138</v>
      </c>
      <c r="R10" s="1" t="s">
        <v>7816</v>
      </c>
      <c r="S10" s="1">
        <v>1</v>
      </c>
      <c r="T10" s="1" t="s">
        <v>7736</v>
      </c>
      <c r="U10" s="1" t="s">
        <v>7815</v>
      </c>
      <c r="V10" s="1" t="s">
        <v>7814</v>
      </c>
      <c r="W10" s="1" t="s">
        <v>7813</v>
      </c>
      <c r="X10" s="1" t="s">
        <v>961</v>
      </c>
      <c r="Y10" s="1" t="s">
        <v>7812</v>
      </c>
      <c r="Z10" s="1" t="s">
        <v>7811</v>
      </c>
    </row>
    <row r="11" spans="1:26" x14ac:dyDescent="0.2">
      <c r="A11" s="1">
        <f t="shared" si="0"/>
        <v>1062609</v>
      </c>
      <c r="B11" s="1">
        <f t="shared" si="1"/>
        <v>1064262</v>
      </c>
      <c r="C11" s="1" t="s">
        <v>768</v>
      </c>
      <c r="D11" s="1" t="str">
        <f t="shared" si="2"/>
        <v>MoTI Parallel - TPS-3032</v>
      </c>
      <c r="E11" s="12">
        <f>INDEX(families!$A:$A,MATCH(F11,families!$B:$B,0))</f>
        <v>40</v>
      </c>
      <c r="F11" s="2" t="str">
        <f t="shared" si="3"/>
        <v>MOTI</v>
      </c>
      <c r="M11" s="1" t="s">
        <v>7810</v>
      </c>
      <c r="N11" s="1">
        <v>1062.6089999999999</v>
      </c>
      <c r="O11" s="1">
        <v>1064.2619999999999</v>
      </c>
      <c r="P11" s="1" t="s">
        <v>7809</v>
      </c>
      <c r="Q11" s="9">
        <v>44149</v>
      </c>
      <c r="R11" s="1" t="s">
        <v>7808</v>
      </c>
      <c r="S11" s="1">
        <v>1</v>
      </c>
      <c r="T11" s="1" t="s">
        <v>7736</v>
      </c>
      <c r="U11" s="1" t="s">
        <v>7807</v>
      </c>
      <c r="V11" s="1" t="s">
        <v>7806</v>
      </c>
      <c r="W11" s="1" t="s">
        <v>7805</v>
      </c>
      <c r="X11" s="1" t="s">
        <v>7804</v>
      </c>
      <c r="Y11" s="1" t="s">
        <v>7803</v>
      </c>
      <c r="Z11" s="1" t="s">
        <v>7802</v>
      </c>
    </row>
    <row r="12" spans="1:26" x14ac:dyDescent="0.2">
      <c r="A12" s="1">
        <f t="shared" si="0"/>
        <v>1049087</v>
      </c>
      <c r="B12" s="1">
        <f t="shared" si="1"/>
        <v>1050337</v>
      </c>
      <c r="C12" s="1" t="s">
        <v>768</v>
      </c>
      <c r="D12" s="1" t="str">
        <f t="shared" si="2"/>
        <v>MoTI Parallel - TPS-3027</v>
      </c>
      <c r="E12" s="12">
        <f>INDEX(families!$A:$A,MATCH(F12,families!$B:$B,0))</f>
        <v>40</v>
      </c>
      <c r="F12" s="2" t="str">
        <f t="shared" si="3"/>
        <v>MOTI</v>
      </c>
      <c r="M12" s="1" t="s">
        <v>7801</v>
      </c>
      <c r="N12" s="1">
        <v>1049.087</v>
      </c>
      <c r="O12" s="1">
        <v>1050.337</v>
      </c>
      <c r="P12" s="1" t="s">
        <v>7800</v>
      </c>
      <c r="Q12" s="9">
        <v>44172</v>
      </c>
      <c r="R12" s="1" t="s">
        <v>7799</v>
      </c>
      <c r="S12" s="1">
        <v>1</v>
      </c>
      <c r="T12" s="1" t="s">
        <v>7736</v>
      </c>
      <c r="U12" s="1" t="s">
        <v>7754</v>
      </c>
      <c r="V12" s="1" t="s">
        <v>7734</v>
      </c>
      <c r="X12" s="10">
        <v>44527</v>
      </c>
      <c r="Z12" s="1" t="s">
        <v>7753</v>
      </c>
    </row>
    <row r="13" spans="1:26" x14ac:dyDescent="0.2">
      <c r="A13" s="1">
        <f t="shared" si="0"/>
        <v>1015708</v>
      </c>
      <c r="B13" s="1">
        <f t="shared" si="1"/>
        <v>1016404</v>
      </c>
      <c r="C13" s="1" t="s">
        <v>768</v>
      </c>
      <c r="D13" s="1" t="str">
        <f t="shared" si="2"/>
        <v>MoTI Parallel - TPS-3014</v>
      </c>
      <c r="E13" s="12">
        <f>INDEX(families!$A:$A,MATCH(F13,families!$B:$B,0))</f>
        <v>40</v>
      </c>
      <c r="F13" s="2" t="str">
        <f t="shared" si="3"/>
        <v>MOTI</v>
      </c>
      <c r="M13" s="1" t="s">
        <v>7798</v>
      </c>
      <c r="N13" s="1">
        <v>1015.708</v>
      </c>
      <c r="O13" s="1">
        <v>1016.404</v>
      </c>
      <c r="P13" s="1" t="s">
        <v>7797</v>
      </c>
      <c r="Q13" s="9">
        <v>44104</v>
      </c>
      <c r="R13" s="1" t="s">
        <v>7796</v>
      </c>
      <c r="S13" s="1">
        <v>1</v>
      </c>
      <c r="T13" s="1" t="s">
        <v>7736</v>
      </c>
      <c r="U13" s="1" t="s">
        <v>7795</v>
      </c>
      <c r="V13" s="1" t="s">
        <v>7734</v>
      </c>
      <c r="W13" s="1" t="s">
        <v>7794</v>
      </c>
      <c r="Y13" s="1" t="s">
        <v>7793</v>
      </c>
      <c r="Z13" s="1" t="s">
        <v>7753</v>
      </c>
    </row>
    <row r="14" spans="1:26" x14ac:dyDescent="0.2">
      <c r="A14" s="1">
        <f t="shared" si="0"/>
        <v>1025615</v>
      </c>
      <c r="B14" s="1">
        <f t="shared" si="1"/>
        <v>1025806</v>
      </c>
      <c r="C14" s="1" t="s">
        <v>768</v>
      </c>
      <c r="D14" s="1" t="str">
        <f t="shared" si="2"/>
        <v>MoTI Parallel - TPS-3017</v>
      </c>
      <c r="E14" s="12">
        <f>INDEX(families!$A:$A,MATCH(F14,families!$B:$B,0))</f>
        <v>40</v>
      </c>
      <c r="F14" s="2" t="str">
        <f t="shared" si="3"/>
        <v>MOTI</v>
      </c>
      <c r="M14" s="1" t="s">
        <v>7792</v>
      </c>
      <c r="N14" s="1">
        <v>1025.615</v>
      </c>
      <c r="O14" s="1">
        <v>1025.806</v>
      </c>
      <c r="P14" s="1" t="s">
        <v>7791</v>
      </c>
      <c r="Q14" s="9">
        <v>44215</v>
      </c>
      <c r="R14" s="1" t="s">
        <v>7790</v>
      </c>
      <c r="S14" s="1">
        <v>2</v>
      </c>
      <c r="T14" s="1" t="s">
        <v>7736</v>
      </c>
      <c r="U14" s="1" t="s">
        <v>7789</v>
      </c>
      <c r="V14" s="1" t="s">
        <v>7734</v>
      </c>
      <c r="Z14" s="1" t="s">
        <v>7770</v>
      </c>
    </row>
    <row r="15" spans="1:26" x14ac:dyDescent="0.2">
      <c r="A15" s="1">
        <f t="shared" si="0"/>
        <v>1025861.0000000001</v>
      </c>
      <c r="B15" s="1">
        <f t="shared" si="1"/>
        <v>1025936.9999999999</v>
      </c>
      <c r="C15" s="1" t="s">
        <v>768</v>
      </c>
      <c r="D15" s="1" t="str">
        <f t="shared" si="2"/>
        <v>MoTI Parallel - TPS-126355</v>
      </c>
      <c r="E15" s="12">
        <f>INDEX(families!$A:$A,MATCH(F15,families!$B:$B,0))</f>
        <v>40</v>
      </c>
      <c r="F15" s="2" t="str">
        <f t="shared" si="3"/>
        <v>MOTI</v>
      </c>
      <c r="M15" s="1" t="s">
        <v>7788</v>
      </c>
      <c r="N15" s="1">
        <v>1025.8610000000001</v>
      </c>
      <c r="O15" s="1">
        <v>1025.9369999999999</v>
      </c>
      <c r="P15" s="1">
        <v>0</v>
      </c>
      <c r="Q15" s="9">
        <v>44232</v>
      </c>
      <c r="R15" s="1" t="s">
        <v>7787</v>
      </c>
      <c r="S15" s="1">
        <v>2</v>
      </c>
      <c r="T15" s="1" t="s">
        <v>7736</v>
      </c>
      <c r="U15" s="1" t="s">
        <v>7735</v>
      </c>
      <c r="V15" s="1" t="s">
        <v>7734</v>
      </c>
      <c r="Y15" s="1" t="s">
        <v>7733</v>
      </c>
      <c r="Z15" s="1" t="s">
        <v>7732</v>
      </c>
    </row>
    <row r="16" spans="1:26" x14ac:dyDescent="0.2">
      <c r="A16" s="1">
        <f t="shared" si="0"/>
        <v>1048907</v>
      </c>
      <c r="B16" s="1">
        <f t="shared" si="1"/>
        <v>1048968</v>
      </c>
      <c r="C16" s="1" t="s">
        <v>768</v>
      </c>
      <c r="D16" s="1" t="str">
        <f t="shared" si="2"/>
        <v>MoTI Parallel - TPS-126358</v>
      </c>
      <c r="E16" s="12">
        <f>INDEX(families!$A:$A,MATCH(F16,families!$B:$B,0))</f>
        <v>40</v>
      </c>
      <c r="F16" s="2" t="str">
        <f t="shared" si="3"/>
        <v>MOTI</v>
      </c>
      <c r="M16" s="1" t="s">
        <v>7786</v>
      </c>
      <c r="N16" s="1">
        <v>1048.9069999999999</v>
      </c>
      <c r="O16" s="1">
        <v>1048.9680000000001</v>
      </c>
      <c r="P16" s="1">
        <v>0</v>
      </c>
      <c r="Q16" s="9">
        <v>44172</v>
      </c>
      <c r="R16" s="1" t="s">
        <v>7785</v>
      </c>
      <c r="S16" s="1">
        <v>1</v>
      </c>
      <c r="T16" s="1" t="s">
        <v>7736</v>
      </c>
      <c r="U16" s="1" t="s">
        <v>7784</v>
      </c>
      <c r="V16" s="1" t="s">
        <v>7734</v>
      </c>
      <c r="W16" s="1" t="s">
        <v>7783</v>
      </c>
      <c r="Y16" s="1" t="s">
        <v>7733</v>
      </c>
      <c r="Z16" s="1" t="s">
        <v>7732</v>
      </c>
    </row>
    <row r="17" spans="1:26" x14ac:dyDescent="0.2">
      <c r="A17" s="1">
        <f t="shared" si="0"/>
        <v>1041680.0000000001</v>
      </c>
      <c r="B17" s="1">
        <f t="shared" si="1"/>
        <v>1041900.0000000001</v>
      </c>
      <c r="C17" s="1" t="s">
        <v>768</v>
      </c>
      <c r="D17" s="1" t="str">
        <f t="shared" si="2"/>
        <v>MoTI Parallel - TPS-126356</v>
      </c>
      <c r="E17" s="12">
        <f>INDEX(families!$A:$A,MATCH(F17,families!$B:$B,0))</f>
        <v>40</v>
      </c>
      <c r="F17" s="2" t="str">
        <f t="shared" si="3"/>
        <v>MOTI</v>
      </c>
      <c r="M17" s="1" t="s">
        <v>7782</v>
      </c>
      <c r="N17" s="1">
        <v>1041.68</v>
      </c>
      <c r="O17" s="1">
        <v>1041.9000000000001</v>
      </c>
      <c r="P17" s="1">
        <v>0</v>
      </c>
      <c r="Q17" s="9">
        <v>44169</v>
      </c>
      <c r="R17" s="1" t="s">
        <v>7781</v>
      </c>
      <c r="S17" s="1">
        <v>1</v>
      </c>
      <c r="T17" s="1" t="s">
        <v>7736</v>
      </c>
      <c r="U17" s="1" t="s">
        <v>7735</v>
      </c>
      <c r="V17" s="1" t="s">
        <v>7734</v>
      </c>
      <c r="Y17" s="1" t="s">
        <v>7733</v>
      </c>
      <c r="Z17" s="1" t="s">
        <v>7732</v>
      </c>
    </row>
    <row r="18" spans="1:26" x14ac:dyDescent="0.2">
      <c r="A18" s="1">
        <f t="shared" si="0"/>
        <v>1059898</v>
      </c>
      <c r="B18" s="1">
        <f t="shared" si="1"/>
        <v>1059999</v>
      </c>
      <c r="C18" s="1" t="s">
        <v>768</v>
      </c>
      <c r="D18" s="1" t="str">
        <f t="shared" si="2"/>
        <v>MoTI Parallel - TPS-3029</v>
      </c>
      <c r="E18" s="12">
        <f>INDEX(families!$A:$A,MATCH(F18,families!$B:$B,0))</f>
        <v>40</v>
      </c>
      <c r="F18" s="2" t="str">
        <f t="shared" si="3"/>
        <v>MOTI</v>
      </c>
      <c r="M18" s="1" t="s">
        <v>7780</v>
      </c>
      <c r="N18" s="1">
        <v>1059.8979999999999</v>
      </c>
      <c r="O18" s="1">
        <v>1059.999</v>
      </c>
      <c r="P18" s="1" t="s">
        <v>7779</v>
      </c>
      <c r="Q18" s="9">
        <v>44188</v>
      </c>
      <c r="R18" s="1" t="s">
        <v>7778</v>
      </c>
      <c r="S18" s="1">
        <v>2</v>
      </c>
      <c r="T18" s="1" t="s">
        <v>7736</v>
      </c>
      <c r="U18" s="1" t="s">
        <v>7777</v>
      </c>
      <c r="V18" s="1" t="s">
        <v>7734</v>
      </c>
      <c r="Y18" s="1" t="s">
        <v>7733</v>
      </c>
      <c r="Z18" s="1" t="s">
        <v>7732</v>
      </c>
    </row>
    <row r="19" spans="1:26" x14ac:dyDescent="0.2">
      <c r="A19" s="1">
        <f t="shared" si="0"/>
        <v>1043032.9999999999</v>
      </c>
      <c r="B19" s="1">
        <f t="shared" si="1"/>
        <v>1043327</v>
      </c>
      <c r="C19" s="1" t="s">
        <v>768</v>
      </c>
      <c r="D19" s="1" t="str">
        <f t="shared" si="2"/>
        <v>MoTI Parallel - TPS-3021</v>
      </c>
      <c r="E19" s="12">
        <f>INDEX(families!$A:$A,MATCH(F19,families!$B:$B,0))</f>
        <v>40</v>
      </c>
      <c r="F19" s="2" t="str">
        <f t="shared" si="3"/>
        <v>MOTI</v>
      </c>
      <c r="M19" s="1" t="s">
        <v>7776</v>
      </c>
      <c r="N19" s="1">
        <v>1043.0329999999999</v>
      </c>
      <c r="O19" s="1">
        <v>1043.327</v>
      </c>
      <c r="P19" s="1" t="s">
        <v>7775</v>
      </c>
      <c r="Q19" s="9">
        <v>44111</v>
      </c>
      <c r="R19" s="1" t="s">
        <v>7774</v>
      </c>
      <c r="S19" s="1">
        <v>1</v>
      </c>
      <c r="T19" s="1" t="s">
        <v>7736</v>
      </c>
      <c r="U19" s="1" t="s">
        <v>7735</v>
      </c>
      <c r="V19" s="1" t="s">
        <v>7734</v>
      </c>
      <c r="Z19" s="1" t="s">
        <v>7770</v>
      </c>
    </row>
    <row r="20" spans="1:26" x14ac:dyDescent="0.2">
      <c r="A20" s="1">
        <f t="shared" si="0"/>
        <v>1044108</v>
      </c>
      <c r="B20" s="1">
        <f t="shared" si="1"/>
        <v>1044174</v>
      </c>
      <c r="C20" s="1" t="s">
        <v>768</v>
      </c>
      <c r="D20" s="1" t="str">
        <f t="shared" si="2"/>
        <v>MoTI Parallel - TPS-3023</v>
      </c>
      <c r="E20" s="12">
        <f>INDEX(families!$A:$A,MATCH(F20,families!$B:$B,0))</f>
        <v>40</v>
      </c>
      <c r="F20" s="2" t="str">
        <f t="shared" si="3"/>
        <v>MOTI</v>
      </c>
      <c r="M20" s="1" t="s">
        <v>7773</v>
      </c>
      <c r="N20" s="1">
        <v>1044.1079999999999</v>
      </c>
      <c r="O20" s="1">
        <v>1044.174</v>
      </c>
      <c r="P20" s="1" t="s">
        <v>7772</v>
      </c>
      <c r="Q20" s="9">
        <v>44111</v>
      </c>
      <c r="R20" s="1" t="s">
        <v>7771</v>
      </c>
      <c r="S20" s="1">
        <v>1</v>
      </c>
      <c r="T20" s="1" t="s">
        <v>7736</v>
      </c>
      <c r="U20" s="1" t="s">
        <v>7735</v>
      </c>
      <c r="V20" s="1" t="s">
        <v>7734</v>
      </c>
      <c r="Z20" s="1" t="s">
        <v>7770</v>
      </c>
    </row>
    <row r="21" spans="1:26" x14ac:dyDescent="0.2">
      <c r="A21" s="1">
        <f t="shared" si="0"/>
        <v>1024345</v>
      </c>
      <c r="B21" s="1">
        <f t="shared" si="1"/>
        <v>1024426.9999999999</v>
      </c>
      <c r="C21" s="1" t="s">
        <v>768</v>
      </c>
      <c r="D21" s="1" t="str">
        <f t="shared" si="2"/>
        <v>MoTI Parallel - TPS-126354</v>
      </c>
      <c r="E21" s="12">
        <f>INDEX(families!$A:$A,MATCH(F21,families!$B:$B,0))</f>
        <v>40</v>
      </c>
      <c r="F21" s="2" t="str">
        <f t="shared" si="3"/>
        <v>MOTI</v>
      </c>
      <c r="M21" s="1" t="s">
        <v>7769</v>
      </c>
      <c r="N21" s="1">
        <v>1024.345</v>
      </c>
      <c r="O21" s="1">
        <v>1024.4269999999999</v>
      </c>
      <c r="P21" s="1">
        <v>0</v>
      </c>
      <c r="Q21" s="9">
        <v>44123</v>
      </c>
      <c r="R21" s="1" t="s">
        <v>7768</v>
      </c>
      <c r="S21" s="1">
        <v>1</v>
      </c>
      <c r="T21" s="1" t="s">
        <v>7736</v>
      </c>
      <c r="U21" s="1" t="s">
        <v>7767</v>
      </c>
      <c r="V21" s="1" t="s">
        <v>7757</v>
      </c>
      <c r="W21" s="1" t="s">
        <v>7766</v>
      </c>
      <c r="Z21" s="1" t="s">
        <v>7757</v>
      </c>
    </row>
    <row r="22" spans="1:26" x14ac:dyDescent="0.2">
      <c r="A22" s="1">
        <f t="shared" si="0"/>
        <v>1042593.0000000001</v>
      </c>
      <c r="B22" s="1">
        <f t="shared" si="1"/>
        <v>1042823.0000000001</v>
      </c>
      <c r="C22" s="1" t="s">
        <v>768</v>
      </c>
      <c r="D22" s="1" t="str">
        <f t="shared" si="2"/>
        <v>MoTI Parallel - TPS-3020</v>
      </c>
      <c r="E22" s="12">
        <f>INDEX(families!$A:$A,MATCH(F22,families!$B:$B,0))</f>
        <v>40</v>
      </c>
      <c r="F22" s="2" t="str">
        <f t="shared" si="3"/>
        <v>MOTI</v>
      </c>
      <c r="M22" s="1" t="s">
        <v>7765</v>
      </c>
      <c r="N22" s="1">
        <v>1042.5930000000001</v>
      </c>
      <c r="O22" s="1">
        <v>1042.8230000000001</v>
      </c>
      <c r="P22" s="1" t="s">
        <v>7764</v>
      </c>
      <c r="Q22" s="9">
        <v>44111</v>
      </c>
      <c r="R22" s="1" t="s">
        <v>7763</v>
      </c>
      <c r="S22" s="1">
        <v>1</v>
      </c>
      <c r="T22" s="1" t="s">
        <v>7736</v>
      </c>
      <c r="U22" s="1" t="s">
        <v>7762</v>
      </c>
      <c r="V22" s="1" t="s">
        <v>7757</v>
      </c>
      <c r="W22" s="1" t="s">
        <v>7761</v>
      </c>
      <c r="Z22" s="1" t="s">
        <v>7757</v>
      </c>
    </row>
    <row r="23" spans="1:26" x14ac:dyDescent="0.2">
      <c r="A23" s="1">
        <f t="shared" si="0"/>
        <v>1048743</v>
      </c>
      <c r="B23" s="1">
        <f t="shared" si="1"/>
        <v>1048791</v>
      </c>
      <c r="C23" s="1" t="s">
        <v>768</v>
      </c>
      <c r="D23" s="1" t="str">
        <f t="shared" si="2"/>
        <v>MoTI Parallel - TPS-126357</v>
      </c>
      <c r="E23" s="12">
        <f>INDEX(families!$A:$A,MATCH(F23,families!$B:$B,0))</f>
        <v>40</v>
      </c>
      <c r="F23" s="2" t="str">
        <f t="shared" si="3"/>
        <v>MOTI</v>
      </c>
      <c r="M23" s="1" t="s">
        <v>7760</v>
      </c>
      <c r="N23" s="1">
        <v>1048.7429999999999</v>
      </c>
      <c r="O23" s="1">
        <v>1048.7909999999999</v>
      </c>
      <c r="P23" s="1">
        <v>0</v>
      </c>
      <c r="Q23" s="9">
        <v>44172</v>
      </c>
      <c r="R23" s="1" t="s">
        <v>7759</v>
      </c>
      <c r="S23" s="1">
        <v>1</v>
      </c>
      <c r="T23" s="1" t="s">
        <v>7736</v>
      </c>
      <c r="U23" s="1" t="s">
        <v>7758</v>
      </c>
      <c r="V23" s="1" t="s">
        <v>7757</v>
      </c>
      <c r="Z23" s="1" t="s">
        <v>7757</v>
      </c>
    </row>
    <row r="24" spans="1:26" x14ac:dyDescent="0.2">
      <c r="A24" s="1">
        <f t="shared" si="0"/>
        <v>1060026</v>
      </c>
      <c r="B24" s="1">
        <f t="shared" si="1"/>
        <v>1061246</v>
      </c>
      <c r="C24" s="1" t="s">
        <v>768</v>
      </c>
      <c r="D24" s="1" t="str">
        <f t="shared" si="2"/>
        <v>MoTI Parallel - TPS-122123</v>
      </c>
      <c r="E24" s="12">
        <f>INDEX(families!$A:$A,MATCH(F24,families!$B:$B,0))</f>
        <v>40</v>
      </c>
      <c r="F24" s="2" t="str">
        <f t="shared" si="3"/>
        <v>MOTI</v>
      </c>
      <c r="M24" s="1" t="s">
        <v>7756</v>
      </c>
      <c r="N24" s="1">
        <v>1060.0260000000001</v>
      </c>
      <c r="O24" s="1">
        <v>1061.2460000000001</v>
      </c>
      <c r="P24" s="1">
        <v>0</v>
      </c>
      <c r="Q24" s="9">
        <v>44188</v>
      </c>
      <c r="R24" s="1" t="s">
        <v>7755</v>
      </c>
      <c r="S24" s="1">
        <v>2</v>
      </c>
      <c r="T24" s="1" t="s">
        <v>7736</v>
      </c>
      <c r="U24" s="1" t="s">
        <v>7754</v>
      </c>
      <c r="V24" s="1" t="s">
        <v>7734</v>
      </c>
      <c r="Z24" s="1" t="s">
        <v>7753</v>
      </c>
    </row>
    <row r="25" spans="1:26" x14ac:dyDescent="0.2">
      <c r="A25" s="1">
        <f t="shared" si="0"/>
        <v>1068616</v>
      </c>
      <c r="B25" s="1">
        <f t="shared" si="1"/>
        <v>1068797</v>
      </c>
      <c r="C25" s="1" t="s">
        <v>768</v>
      </c>
      <c r="D25" s="1" t="str">
        <f t="shared" si="2"/>
        <v>MoTI Parallel - TPS-3035</v>
      </c>
      <c r="E25" s="12">
        <f>INDEX(families!$A:$A,MATCH(F25,families!$B:$B,0))</f>
        <v>40</v>
      </c>
      <c r="F25" s="2" t="str">
        <f t="shared" si="3"/>
        <v>MOTI</v>
      </c>
      <c r="M25" s="1" t="s">
        <v>7752</v>
      </c>
      <c r="N25" s="1">
        <v>1068.616</v>
      </c>
      <c r="O25" s="1">
        <v>1068.797</v>
      </c>
      <c r="P25" s="1" t="s">
        <v>7751</v>
      </c>
      <c r="Q25" s="9">
        <v>44197</v>
      </c>
      <c r="R25" s="1" t="s">
        <v>7750</v>
      </c>
      <c r="S25" s="1">
        <v>2</v>
      </c>
      <c r="T25" s="1" t="s">
        <v>7736</v>
      </c>
      <c r="U25" s="1" t="s">
        <v>7735</v>
      </c>
      <c r="V25" s="1" t="s">
        <v>7734</v>
      </c>
      <c r="Y25" s="1" t="s">
        <v>7733</v>
      </c>
      <c r="Z25" s="1" t="s">
        <v>7732</v>
      </c>
    </row>
    <row r="26" spans="1:26" x14ac:dyDescent="0.2">
      <c r="A26" s="1">
        <f t="shared" si="0"/>
        <v>1068990</v>
      </c>
      <c r="B26" s="1">
        <f t="shared" si="1"/>
        <v>1069619</v>
      </c>
      <c r="C26" s="1" t="s">
        <v>768</v>
      </c>
      <c r="D26" s="1" t="str">
        <f t="shared" si="2"/>
        <v>MoTI Parallel - TPS-3036</v>
      </c>
      <c r="E26" s="12">
        <f>INDEX(families!$A:$A,MATCH(F26,families!$B:$B,0))</f>
        <v>40</v>
      </c>
      <c r="F26" s="2" t="str">
        <f t="shared" si="3"/>
        <v>MOTI</v>
      </c>
      <c r="M26" s="1" t="s">
        <v>7749</v>
      </c>
      <c r="N26" s="1">
        <v>1068.99</v>
      </c>
      <c r="O26" s="1">
        <v>1069.6189999999999</v>
      </c>
      <c r="P26" s="1" t="s">
        <v>7748</v>
      </c>
      <c r="Q26" s="9">
        <v>44197</v>
      </c>
      <c r="R26" s="1" t="s">
        <v>7747</v>
      </c>
      <c r="S26" s="1">
        <v>2</v>
      </c>
      <c r="T26" s="1" t="s">
        <v>7736</v>
      </c>
      <c r="U26" s="1" t="s">
        <v>7746</v>
      </c>
      <c r="V26" s="1" t="s">
        <v>7734</v>
      </c>
      <c r="Y26" s="1" t="s">
        <v>7733</v>
      </c>
      <c r="Z26" s="1" t="s">
        <v>7732</v>
      </c>
    </row>
    <row r="27" spans="1:26" x14ac:dyDescent="0.2">
      <c r="A27" s="1">
        <f t="shared" si="0"/>
        <v>1075457</v>
      </c>
      <c r="B27" s="1">
        <f t="shared" si="1"/>
        <v>1075523</v>
      </c>
      <c r="C27" s="1" t="s">
        <v>768</v>
      </c>
      <c r="D27" s="1" t="str">
        <f t="shared" si="2"/>
        <v>MoTI Parallel - TPS-3037</v>
      </c>
      <c r="E27" s="12">
        <f>INDEX(families!$A:$A,MATCH(F27,families!$B:$B,0))</f>
        <v>40</v>
      </c>
      <c r="F27" s="2" t="str">
        <f t="shared" si="3"/>
        <v>MOTI</v>
      </c>
      <c r="M27" s="1" t="s">
        <v>7745</v>
      </c>
      <c r="N27" s="1">
        <v>1075.4570000000001</v>
      </c>
      <c r="O27" s="1">
        <v>1075.5229999999999</v>
      </c>
      <c r="P27" s="1" t="s">
        <v>7744</v>
      </c>
      <c r="Q27" s="9">
        <v>44113</v>
      </c>
      <c r="R27" s="1" t="s">
        <v>7743</v>
      </c>
      <c r="S27" s="1">
        <v>1</v>
      </c>
      <c r="T27" s="1" t="s">
        <v>7736</v>
      </c>
      <c r="U27" s="1" t="s">
        <v>7735</v>
      </c>
      <c r="V27" s="1" t="s">
        <v>7734</v>
      </c>
      <c r="Y27" s="1" t="s">
        <v>7733</v>
      </c>
      <c r="Z27" s="1" t="s">
        <v>7732</v>
      </c>
    </row>
    <row r="28" spans="1:26" x14ac:dyDescent="0.2">
      <c r="A28" s="1">
        <f t="shared" si="0"/>
        <v>1075601</v>
      </c>
      <c r="B28" s="1">
        <f t="shared" si="1"/>
        <v>1075656</v>
      </c>
      <c r="C28" s="1" t="s">
        <v>768</v>
      </c>
      <c r="D28" s="1" t="str">
        <f t="shared" si="2"/>
        <v>MoTI Parallel - TPS-3038</v>
      </c>
      <c r="E28" s="12">
        <f>INDEX(families!$A:$A,MATCH(F28,families!$B:$B,0))</f>
        <v>40</v>
      </c>
      <c r="F28" s="2" t="str">
        <f t="shared" si="3"/>
        <v>MOTI</v>
      </c>
      <c r="M28" s="1" t="s">
        <v>7742</v>
      </c>
      <c r="N28" s="1">
        <v>1075.6010000000001</v>
      </c>
      <c r="O28" s="1">
        <v>1075.6559999999999</v>
      </c>
      <c r="P28" s="1" t="s">
        <v>7741</v>
      </c>
      <c r="Q28" s="9">
        <v>44113</v>
      </c>
      <c r="R28" s="1" t="s">
        <v>7740</v>
      </c>
      <c r="S28" s="1">
        <v>1</v>
      </c>
      <c r="T28" s="1" t="s">
        <v>7736</v>
      </c>
      <c r="U28" s="1" t="s">
        <v>7735</v>
      </c>
      <c r="V28" s="1" t="s">
        <v>7734</v>
      </c>
      <c r="Y28" s="1" t="s">
        <v>7733</v>
      </c>
      <c r="Z28" s="1" t="s">
        <v>7732</v>
      </c>
    </row>
    <row r="29" spans="1:26" x14ac:dyDescent="0.2">
      <c r="A29" s="1">
        <f t="shared" si="0"/>
        <v>1032537</v>
      </c>
      <c r="B29" s="1">
        <f t="shared" si="1"/>
        <v>1032596</v>
      </c>
      <c r="C29" s="1" t="s">
        <v>768</v>
      </c>
      <c r="D29" s="1" t="str">
        <f t="shared" si="2"/>
        <v>MoTI Parallel - TPS-4077</v>
      </c>
      <c r="E29" s="12">
        <f>INDEX(families!$A:$A,MATCH(F29,families!$B:$B,0))</f>
        <v>40</v>
      </c>
      <c r="F29" s="2" t="str">
        <f t="shared" si="3"/>
        <v>MOTI</v>
      </c>
      <c r="M29" s="1" t="s">
        <v>7739</v>
      </c>
      <c r="N29" s="1">
        <v>1032.537</v>
      </c>
      <c r="O29" s="1">
        <v>1032.596</v>
      </c>
      <c r="P29" s="1" t="s">
        <v>7738</v>
      </c>
      <c r="Q29" s="9">
        <v>44216</v>
      </c>
      <c r="R29" s="1" t="s">
        <v>7737</v>
      </c>
      <c r="S29" s="1">
        <v>2</v>
      </c>
      <c r="T29" s="1" t="s">
        <v>7736</v>
      </c>
      <c r="U29" s="1" t="s">
        <v>7735</v>
      </c>
      <c r="V29" s="1" t="s">
        <v>7734</v>
      </c>
      <c r="Y29" s="1" t="s">
        <v>7733</v>
      </c>
      <c r="Z29" s="1" t="s">
        <v>7732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ED677-234C-0340-A9E3-E88CBF8AD069}">
  <dimension ref="A1:AG32"/>
  <sheetViews>
    <sheetView workbookViewId="0">
      <selection activeCell="E1" sqref="E1"/>
    </sheetView>
  </sheetViews>
  <sheetFormatPr baseColWidth="10" defaultColWidth="8.83203125" defaultRowHeight="15" x14ac:dyDescent="0.2"/>
  <cols>
    <col min="1" max="4" width="8.83203125" style="1"/>
    <col min="5" max="5" width="32.5" style="1" bestFit="1" customWidth="1"/>
    <col min="6" max="6" width="72" style="1" bestFit="1" customWidth="1"/>
    <col min="7" max="12" width="8.83203125" style="1"/>
    <col min="13" max="13" width="20.83203125" style="1" bestFit="1" customWidth="1"/>
    <col min="14" max="14" width="13.6640625" style="1" bestFit="1" customWidth="1"/>
    <col min="15" max="15" width="46.83203125" style="1" bestFit="1" customWidth="1"/>
    <col min="16" max="16" width="21.33203125" style="1" bestFit="1" customWidth="1"/>
    <col min="17" max="17" width="14.5" style="1" bestFit="1" customWidth="1"/>
    <col min="18" max="20" width="12" style="1" bestFit="1" customWidth="1"/>
    <col min="21" max="21" width="9.5" style="1" bestFit="1" customWidth="1"/>
    <col min="22" max="22" width="16.5" style="1" bestFit="1" customWidth="1"/>
    <col min="23" max="23" width="16.83203125" style="1" bestFit="1" customWidth="1"/>
    <col min="24" max="24" width="25.5" style="1" bestFit="1" customWidth="1"/>
    <col min="25" max="25" width="31" style="1" bestFit="1" customWidth="1"/>
    <col min="26" max="26" width="16.5" style="1" bestFit="1" customWidth="1"/>
    <col min="27" max="27" width="33.1640625" style="1" bestFit="1" customWidth="1"/>
    <col min="28" max="28" width="25.83203125" style="1" bestFit="1" customWidth="1"/>
    <col min="29" max="29" width="59" style="1" bestFit="1" customWidth="1"/>
    <col min="30" max="30" width="16.5" style="1" bestFit="1" customWidth="1"/>
    <col min="31" max="31" width="12.1640625" style="1" bestFit="1" customWidth="1"/>
    <col min="32" max="32" width="20.6640625" style="1" bestFit="1" customWidth="1"/>
    <col min="33" max="33" width="73.5" style="1" bestFit="1" customWidth="1"/>
    <col min="34" max="16384" width="8.83203125" style="1"/>
  </cols>
  <sheetData>
    <row r="1" spans="1:33" x14ac:dyDescent="0.2">
      <c r="A1" s="1" t="s">
        <v>9823</v>
      </c>
      <c r="B1" s="11" t="s">
        <v>9820</v>
      </c>
      <c r="C1" s="11" t="s">
        <v>9818</v>
      </c>
      <c r="D1" s="11" t="s">
        <v>1585</v>
      </c>
      <c r="E1" s="11" t="s">
        <v>1587</v>
      </c>
      <c r="F1" s="11" t="s">
        <v>9819</v>
      </c>
      <c r="M1" s="1" t="s">
        <v>8027</v>
      </c>
      <c r="N1" s="1" t="s">
        <v>8026</v>
      </c>
      <c r="O1" s="1" t="s">
        <v>8025</v>
      </c>
      <c r="P1" s="1" t="s">
        <v>8024</v>
      </c>
      <c r="Q1" s="1" t="s">
        <v>8023</v>
      </c>
      <c r="R1" s="1" t="s">
        <v>8022</v>
      </c>
      <c r="S1" s="1" t="s">
        <v>8021</v>
      </c>
      <c r="T1" s="1" t="s">
        <v>8020</v>
      </c>
      <c r="U1" s="1" t="s">
        <v>8019</v>
      </c>
      <c r="V1" s="1" t="s">
        <v>8018</v>
      </c>
      <c r="W1" s="1" t="s">
        <v>8017</v>
      </c>
      <c r="X1" s="1" t="s">
        <v>8016</v>
      </c>
      <c r="Y1" s="1" t="s">
        <v>8015</v>
      </c>
      <c r="Z1" s="1" t="s">
        <v>8014</v>
      </c>
      <c r="AA1" s="1" t="s">
        <v>8013</v>
      </c>
      <c r="AB1" s="1" t="s">
        <v>8012</v>
      </c>
      <c r="AC1" s="1" t="s">
        <v>8011</v>
      </c>
      <c r="AD1" s="1" t="s">
        <v>8010</v>
      </c>
      <c r="AE1" s="1" t="s">
        <v>8009</v>
      </c>
      <c r="AF1" s="1" t="s">
        <v>8008</v>
      </c>
      <c r="AG1" s="1" t="s">
        <v>49</v>
      </c>
    </row>
    <row r="2" spans="1:33" x14ac:dyDescent="0.2">
      <c r="A2" s="1">
        <f t="shared" ref="A2:A32" si="0">R2*1000</f>
        <v>954635.17983487993</v>
      </c>
      <c r="B2" s="12">
        <f>INDEX(families!$A:$A,MATCH(C2,families!$B:$B,0))</f>
        <v>41</v>
      </c>
      <c r="C2" s="1" t="s">
        <v>7879</v>
      </c>
      <c r="D2" s="1" t="s">
        <v>7879</v>
      </c>
      <c r="E2" s="1" t="str">
        <f>_xlfn.CONCAT(M2," - ",W2," ",V2)</f>
        <v>2K954 - Mainline Check Valve</v>
      </c>
      <c r="F2" s="1" t="str">
        <f>_xlfn.CONCAT("DWG: ",X2,". Location: ",AC2,".")</f>
        <v>DWG: Typical. Location: Downstream of Coldwater River.</v>
      </c>
      <c r="M2" s="1" t="s">
        <v>8007</v>
      </c>
      <c r="N2" s="1" t="s">
        <v>7877</v>
      </c>
      <c r="O2" s="1" t="s">
        <v>7627</v>
      </c>
      <c r="P2" s="1" t="s">
        <v>7960</v>
      </c>
      <c r="Q2" s="1">
        <v>5.19</v>
      </c>
      <c r="R2" s="1">
        <v>954.63517983487998</v>
      </c>
      <c r="S2" s="1">
        <v>649307.55201700004</v>
      </c>
      <c r="T2" s="1">
        <v>5531088.1889599999</v>
      </c>
      <c r="U2" s="1">
        <v>10</v>
      </c>
      <c r="V2" s="1" t="s">
        <v>7890</v>
      </c>
      <c r="W2" s="1" t="s">
        <v>7873</v>
      </c>
      <c r="X2" s="1" t="s">
        <v>2995</v>
      </c>
      <c r="Y2" s="1" t="s">
        <v>8006</v>
      </c>
      <c r="Z2" s="1" t="s">
        <v>7888</v>
      </c>
      <c r="AA2" s="1" t="s">
        <v>7887</v>
      </c>
      <c r="AB2" s="1" t="s">
        <v>7870</v>
      </c>
      <c r="AC2" s="1" t="s">
        <v>7990</v>
      </c>
      <c r="AD2" s="1" t="s">
        <v>963</v>
      </c>
      <c r="AE2" s="1" t="s">
        <v>8005</v>
      </c>
      <c r="AF2" s="1" t="s">
        <v>3965</v>
      </c>
    </row>
    <row r="3" spans="1:33" x14ac:dyDescent="0.2">
      <c r="A3" s="1">
        <f t="shared" si="0"/>
        <v>965384.86576672993</v>
      </c>
      <c r="B3" s="12">
        <f>INDEX(families!$A:$A,MATCH(C3,families!$B:$B,0))</f>
        <v>41</v>
      </c>
      <c r="C3" s="1" t="s">
        <v>7879</v>
      </c>
      <c r="D3" s="1" t="s">
        <v>7879</v>
      </c>
      <c r="E3" s="1" t="str">
        <f t="shared" ref="E3:E32" si="1">_xlfn.CONCAT(M3," - ",W3," ",V3)</f>
        <v>2K965 - Mainline Automated RMLBV</v>
      </c>
      <c r="F3" s="1" t="str">
        <f t="shared" ref="F3:F32" si="2">_xlfn.CONCAT("DWG: ",X3,". Location: ",AC3,".")</f>
        <v>DWG: Typical. Location: Upstream of Coldwater River.</v>
      </c>
      <c r="M3" s="1" t="s">
        <v>8004</v>
      </c>
      <c r="N3" s="1" t="s">
        <v>7877</v>
      </c>
      <c r="O3" s="1" t="s">
        <v>7627</v>
      </c>
      <c r="P3" s="1" t="s">
        <v>7960</v>
      </c>
      <c r="Q3" s="1">
        <v>5.19</v>
      </c>
      <c r="R3" s="1">
        <v>965.38486576672994</v>
      </c>
      <c r="S3" s="1">
        <v>648615.54249000002</v>
      </c>
      <c r="T3" s="1">
        <v>5521562.2397299996</v>
      </c>
      <c r="U3" s="1">
        <v>10</v>
      </c>
      <c r="V3" s="1" t="s">
        <v>7874</v>
      </c>
      <c r="W3" s="1" t="s">
        <v>7873</v>
      </c>
      <c r="X3" s="1" t="s">
        <v>2995</v>
      </c>
      <c r="Y3" s="1" t="s">
        <v>8003</v>
      </c>
      <c r="Z3" s="1" t="s">
        <v>7871</v>
      </c>
      <c r="AA3" s="1" t="s">
        <v>322</v>
      </c>
      <c r="AB3" s="1" t="s">
        <v>7870</v>
      </c>
      <c r="AC3" s="1" t="s">
        <v>8002</v>
      </c>
      <c r="AD3" s="1" t="s">
        <v>902</v>
      </c>
      <c r="AE3" s="1" t="s">
        <v>8001</v>
      </c>
      <c r="AF3" s="1" t="s">
        <v>3737</v>
      </c>
    </row>
    <row r="4" spans="1:33" x14ac:dyDescent="0.2">
      <c r="A4" s="1">
        <f t="shared" si="0"/>
        <v>968531.62296159903</v>
      </c>
      <c r="B4" s="12">
        <f>INDEX(families!$A:$A,MATCH(C4,families!$B:$B,0))</f>
        <v>41</v>
      </c>
      <c r="C4" s="1" t="s">
        <v>7879</v>
      </c>
      <c r="D4" s="1" t="s">
        <v>7879</v>
      </c>
      <c r="E4" s="1" t="str">
        <f t="shared" si="1"/>
        <v>2K968 - Mainline Check Valve</v>
      </c>
      <c r="F4" s="1" t="str">
        <f t="shared" si="2"/>
        <v>DWG: Typical. Location: Downstream of Coldwater River.</v>
      </c>
      <c r="M4" s="1" t="s">
        <v>8000</v>
      </c>
      <c r="N4" s="1" t="s">
        <v>7877</v>
      </c>
      <c r="O4" s="1" t="s">
        <v>7627</v>
      </c>
      <c r="P4" s="1" t="s">
        <v>7960</v>
      </c>
      <c r="Q4" s="1">
        <v>5.19</v>
      </c>
      <c r="R4" s="1">
        <v>968.53162296159906</v>
      </c>
      <c r="S4" s="1">
        <v>647304.24408900004</v>
      </c>
      <c r="T4" s="1">
        <v>5518826.8891799999</v>
      </c>
      <c r="U4" s="1">
        <v>10</v>
      </c>
      <c r="V4" s="1" t="s">
        <v>7890</v>
      </c>
      <c r="W4" s="1" t="s">
        <v>7873</v>
      </c>
      <c r="X4" s="1" t="s">
        <v>2995</v>
      </c>
      <c r="Y4" s="1" t="s">
        <v>7999</v>
      </c>
      <c r="Z4" s="1" t="s">
        <v>7888</v>
      </c>
      <c r="AA4" s="1" t="s">
        <v>7887</v>
      </c>
      <c r="AB4" s="1" t="s">
        <v>7870</v>
      </c>
      <c r="AC4" s="1" t="s">
        <v>7990</v>
      </c>
      <c r="AD4" s="1" t="s">
        <v>902</v>
      </c>
      <c r="AE4" s="1" t="s">
        <v>7998</v>
      </c>
      <c r="AF4" s="1" t="s">
        <v>3965</v>
      </c>
    </row>
    <row r="5" spans="1:33" x14ac:dyDescent="0.2">
      <c r="A5" s="1">
        <f t="shared" si="0"/>
        <v>977890.28483946004</v>
      </c>
      <c r="B5" s="12">
        <f>INDEX(families!$A:$A,MATCH(C5,families!$B:$B,0))</f>
        <v>41</v>
      </c>
      <c r="C5" s="1" t="s">
        <v>7879</v>
      </c>
      <c r="D5" s="1" t="s">
        <v>7879</v>
      </c>
      <c r="E5" s="1" t="str">
        <f t="shared" si="1"/>
        <v>2K977 - Mainline Check Valve</v>
      </c>
      <c r="F5" s="1" t="str">
        <f t="shared" si="2"/>
        <v>DWG: Typical. Location: Downstream of Juliet Creek.</v>
      </c>
      <c r="M5" s="1" t="s">
        <v>7997</v>
      </c>
      <c r="N5" s="1" t="s">
        <v>7877</v>
      </c>
      <c r="O5" s="1" t="s">
        <v>7627</v>
      </c>
      <c r="P5" s="1" t="s">
        <v>7960</v>
      </c>
      <c r="Q5" s="1">
        <v>5.19</v>
      </c>
      <c r="R5" s="1">
        <v>977.89028483946004</v>
      </c>
      <c r="S5" s="1">
        <v>643109.99453999999</v>
      </c>
      <c r="T5" s="1">
        <v>5511279.9386400003</v>
      </c>
      <c r="U5" s="1">
        <v>10</v>
      </c>
      <c r="V5" s="1" t="s">
        <v>7890</v>
      </c>
      <c r="W5" s="1" t="s">
        <v>7873</v>
      </c>
      <c r="X5" s="1" t="s">
        <v>2995</v>
      </c>
      <c r="Y5" s="1" t="s">
        <v>7996</v>
      </c>
      <c r="Z5" s="1" t="s">
        <v>7888</v>
      </c>
      <c r="AA5" s="1" t="s">
        <v>7887</v>
      </c>
      <c r="AB5" s="1" t="s">
        <v>7870</v>
      </c>
      <c r="AC5" s="1" t="s">
        <v>7995</v>
      </c>
      <c r="AD5" s="1" t="s">
        <v>7994</v>
      </c>
      <c r="AE5" s="1" t="s">
        <v>7993</v>
      </c>
      <c r="AF5" s="1" t="s">
        <v>3965</v>
      </c>
    </row>
    <row r="6" spans="1:33" x14ac:dyDescent="0.2">
      <c r="A6" s="1">
        <f t="shared" si="0"/>
        <v>987661.60416567</v>
      </c>
      <c r="B6" s="12">
        <f>INDEX(families!$A:$A,MATCH(C6,families!$B:$B,0))</f>
        <v>41</v>
      </c>
      <c r="C6" s="1" t="s">
        <v>7879</v>
      </c>
      <c r="D6" s="1" t="s">
        <v>7879</v>
      </c>
      <c r="E6" s="1" t="str">
        <f t="shared" si="1"/>
        <v>2K987 - Mainline Check Valve</v>
      </c>
      <c r="F6" s="1" t="str">
        <f t="shared" si="2"/>
        <v>DWG: Typical. Location: Downstream of Coldwater River.</v>
      </c>
      <c r="M6" s="1" t="s">
        <v>7992</v>
      </c>
      <c r="N6" s="1" t="s">
        <v>7877</v>
      </c>
      <c r="O6" s="1" t="s">
        <v>7627</v>
      </c>
      <c r="P6" s="1" t="s">
        <v>7960</v>
      </c>
      <c r="Q6" s="1">
        <v>5.19</v>
      </c>
      <c r="R6" s="1">
        <v>987.66160416567004</v>
      </c>
      <c r="S6" s="1">
        <v>643963.13399400003</v>
      </c>
      <c r="T6" s="1">
        <v>5501919.3798799999</v>
      </c>
      <c r="U6" s="1">
        <v>10</v>
      </c>
      <c r="V6" s="1" t="s">
        <v>7890</v>
      </c>
      <c r="W6" s="1" t="s">
        <v>7873</v>
      </c>
      <c r="X6" s="1" t="s">
        <v>2995</v>
      </c>
      <c r="Y6" s="1" t="s">
        <v>7991</v>
      </c>
      <c r="Z6" s="1" t="s">
        <v>7888</v>
      </c>
      <c r="AA6" s="1" t="s">
        <v>7887</v>
      </c>
      <c r="AB6" s="1" t="s">
        <v>7870</v>
      </c>
      <c r="AC6" s="1" t="s">
        <v>7990</v>
      </c>
      <c r="AD6" s="1" t="s">
        <v>902</v>
      </c>
      <c r="AE6" s="1" t="s">
        <v>7989</v>
      </c>
      <c r="AF6" s="1" t="s">
        <v>3965</v>
      </c>
    </row>
    <row r="7" spans="1:33" x14ac:dyDescent="0.2">
      <c r="A7" s="1">
        <f t="shared" si="0"/>
        <v>1000813.29768874</v>
      </c>
      <c r="B7" s="12">
        <f>INDEX(families!$A:$A,MATCH(C7,families!$B:$B,0))</f>
        <v>41</v>
      </c>
      <c r="C7" s="1" t="s">
        <v>7879</v>
      </c>
      <c r="D7" s="1" t="s">
        <v>7879</v>
      </c>
      <c r="E7" s="1" t="str">
        <f t="shared" si="1"/>
        <v>2K1000 - Mainline Automated RMLBV</v>
      </c>
      <c r="F7" s="1" t="str">
        <f t="shared" si="2"/>
        <v>DWG: 01-13283-M002-CE02705. Location: Addition to reduce peak release volume.</v>
      </c>
      <c r="M7" s="1" t="s">
        <v>7988</v>
      </c>
      <c r="N7" s="1" t="s">
        <v>7877</v>
      </c>
      <c r="O7" s="1" t="s">
        <v>3019</v>
      </c>
      <c r="P7" s="1" t="s">
        <v>7960</v>
      </c>
      <c r="Q7" s="1">
        <v>5.24</v>
      </c>
      <c r="R7" s="1">
        <v>1000.8132976887399</v>
      </c>
      <c r="S7" s="1">
        <v>634847.87096700002</v>
      </c>
      <c r="T7" s="1">
        <v>5495422.5209799996</v>
      </c>
      <c r="U7" s="1">
        <v>10</v>
      </c>
      <c r="V7" s="1" t="s">
        <v>7874</v>
      </c>
      <c r="W7" s="1" t="s">
        <v>7873</v>
      </c>
      <c r="X7" s="1" t="s">
        <v>7987</v>
      </c>
      <c r="Y7" s="1" t="s">
        <v>7986</v>
      </c>
      <c r="Z7" s="1" t="s">
        <v>7871</v>
      </c>
      <c r="AA7" s="1" t="s">
        <v>322</v>
      </c>
      <c r="AB7" s="1" t="s">
        <v>7870</v>
      </c>
      <c r="AC7" s="1" t="s">
        <v>7985</v>
      </c>
      <c r="AD7" s="1" t="s">
        <v>902</v>
      </c>
      <c r="AE7" s="1" t="s">
        <v>7984</v>
      </c>
      <c r="AF7" s="1" t="s">
        <v>3261</v>
      </c>
    </row>
    <row r="8" spans="1:33" x14ac:dyDescent="0.2">
      <c r="A8" s="1">
        <f t="shared" si="0"/>
        <v>1006650.013</v>
      </c>
      <c r="B8" s="12">
        <f>INDEX(families!$A:$A,MATCH(C8,families!$B:$B,0))</f>
        <v>41</v>
      </c>
      <c r="C8" s="1" t="s">
        <v>7879</v>
      </c>
      <c r="D8" s="1" t="s">
        <v>7879</v>
      </c>
      <c r="E8" s="1" t="str">
        <f t="shared" si="1"/>
        <v>2K1006 - Mainline Automated RMLBV</v>
      </c>
      <c r="F8" s="1" t="str">
        <f t="shared" si="2"/>
        <v>DWG: 01-13283-M002-CE02710. Location: Downstream of Boston Bar Creek.</v>
      </c>
      <c r="M8" s="1" t="s">
        <v>7983</v>
      </c>
      <c r="N8" s="1" t="s">
        <v>7877</v>
      </c>
      <c r="O8" s="1" t="s">
        <v>3019</v>
      </c>
      <c r="P8" s="1" t="s">
        <v>7960</v>
      </c>
      <c r="Q8" s="1">
        <v>5.24</v>
      </c>
      <c r="R8" s="1">
        <v>1006.6500130000001</v>
      </c>
      <c r="S8" s="1">
        <v>631253.88798100001</v>
      </c>
      <c r="T8" s="1">
        <v>5491572.9071890004</v>
      </c>
      <c r="U8" s="1">
        <v>10</v>
      </c>
      <c r="V8" s="1" t="s">
        <v>7874</v>
      </c>
      <c r="W8" s="1" t="s">
        <v>7873</v>
      </c>
      <c r="X8" s="1" t="s">
        <v>7982</v>
      </c>
      <c r="Y8" s="1" t="s">
        <v>7981</v>
      </c>
      <c r="Z8" s="1" t="s">
        <v>7871</v>
      </c>
      <c r="AA8" s="1" t="s">
        <v>322</v>
      </c>
      <c r="AB8" s="1" t="s">
        <v>7870</v>
      </c>
      <c r="AC8" s="1" t="s">
        <v>7980</v>
      </c>
      <c r="AD8" s="1" t="s">
        <v>902</v>
      </c>
      <c r="AE8" s="1" t="s">
        <v>7979</v>
      </c>
      <c r="AF8" s="1" t="s">
        <v>3261</v>
      </c>
    </row>
    <row r="9" spans="1:33" x14ac:dyDescent="0.2">
      <c r="A9" s="1">
        <f t="shared" si="0"/>
        <v>1015836.79592793</v>
      </c>
      <c r="B9" s="12">
        <f>INDEX(families!$A:$A,MATCH(C9,families!$B:$B,0))</f>
        <v>41</v>
      </c>
      <c r="C9" s="1" t="s">
        <v>7879</v>
      </c>
      <c r="D9" s="1" t="s">
        <v>7879</v>
      </c>
      <c r="E9" s="1" t="str">
        <f t="shared" si="1"/>
        <v>2K1015 - Mainline Automated RMLBV</v>
      </c>
      <c r="F9" s="1" t="str">
        <f t="shared" si="2"/>
        <v>DWG: Typical. Location: Shylock Road.</v>
      </c>
      <c r="M9" s="1" t="s">
        <v>7978</v>
      </c>
      <c r="N9" s="1" t="s">
        <v>7877</v>
      </c>
      <c r="O9" s="1" t="s">
        <v>3019</v>
      </c>
      <c r="P9" s="1" t="s">
        <v>7960</v>
      </c>
      <c r="Q9" s="1">
        <v>5.24</v>
      </c>
      <c r="R9" s="1">
        <v>1015.8367959279301</v>
      </c>
      <c r="S9" s="1">
        <v>629155.39359400002</v>
      </c>
      <c r="T9" s="1">
        <v>5483918.7475269996</v>
      </c>
      <c r="U9" s="1">
        <v>10</v>
      </c>
      <c r="V9" s="1" t="s">
        <v>7874</v>
      </c>
      <c r="W9" s="1" t="s">
        <v>7873</v>
      </c>
      <c r="X9" s="1" t="s">
        <v>2995</v>
      </c>
      <c r="Y9" s="1" t="s">
        <v>7977</v>
      </c>
      <c r="Z9" s="1" t="s">
        <v>7871</v>
      </c>
      <c r="AA9" s="1" t="s">
        <v>322</v>
      </c>
      <c r="AB9" s="1" t="s">
        <v>7958</v>
      </c>
      <c r="AC9" s="1" t="s">
        <v>7976</v>
      </c>
      <c r="AD9" s="1" t="s">
        <v>963</v>
      </c>
      <c r="AE9" s="1" t="s">
        <v>7975</v>
      </c>
      <c r="AF9" s="1" t="s">
        <v>3737</v>
      </c>
    </row>
    <row r="10" spans="1:33" x14ac:dyDescent="0.2">
      <c r="A10" s="1">
        <f t="shared" si="0"/>
        <v>1023774.83899509</v>
      </c>
      <c r="B10" s="12">
        <f>INDEX(families!$A:$A,MATCH(C10,families!$B:$B,0))</f>
        <v>41</v>
      </c>
      <c r="C10" s="1" t="s">
        <v>7879</v>
      </c>
      <c r="D10" s="1" t="s">
        <v>7879</v>
      </c>
      <c r="E10" s="1" t="str">
        <f t="shared" si="1"/>
        <v>2K1023 - Mainline Automated RMLBV</v>
      </c>
      <c r="F10" s="1" t="str">
        <f t="shared" si="2"/>
        <v>DWG: Typical. Location: Coquihalla River .</v>
      </c>
      <c r="M10" s="1" t="s">
        <v>7974</v>
      </c>
      <c r="N10" s="1" t="s">
        <v>7877</v>
      </c>
      <c r="O10" s="1" t="s">
        <v>3019</v>
      </c>
      <c r="P10" s="1" t="s">
        <v>7960</v>
      </c>
      <c r="Q10" s="1">
        <v>5.24</v>
      </c>
      <c r="R10" s="1">
        <v>1023.77483899509</v>
      </c>
      <c r="S10" s="1">
        <v>625535.02641799999</v>
      </c>
      <c r="T10" s="1">
        <v>5478622.8260479998</v>
      </c>
      <c r="U10" s="1">
        <v>10</v>
      </c>
      <c r="V10" s="1" t="s">
        <v>7874</v>
      </c>
      <c r="W10" s="1" t="s">
        <v>7873</v>
      </c>
      <c r="X10" s="1" t="s">
        <v>2995</v>
      </c>
      <c r="Y10" s="1" t="s">
        <v>7973</v>
      </c>
      <c r="Z10" s="1" t="s">
        <v>7871</v>
      </c>
      <c r="AA10" s="1" t="s">
        <v>322</v>
      </c>
      <c r="AB10" s="1" t="s">
        <v>7958</v>
      </c>
      <c r="AC10" s="1" t="s">
        <v>7972</v>
      </c>
      <c r="AD10" s="1" t="s">
        <v>902</v>
      </c>
      <c r="AE10" s="1" t="s">
        <v>7971</v>
      </c>
      <c r="AF10" s="1" t="s">
        <v>961</v>
      </c>
    </row>
    <row r="11" spans="1:33" x14ac:dyDescent="0.2">
      <c r="A11" s="1">
        <f t="shared" si="0"/>
        <v>1029901.3437462</v>
      </c>
      <c r="B11" s="12">
        <f>INDEX(families!$A:$A,MATCH(C11,families!$B:$B,0))</f>
        <v>41</v>
      </c>
      <c r="C11" s="1" t="s">
        <v>7879</v>
      </c>
      <c r="D11" s="1" t="s">
        <v>7879</v>
      </c>
      <c r="E11" s="1" t="str">
        <f t="shared" si="1"/>
        <v>2K1029 - Mainline Automated RMLBV</v>
      </c>
      <c r="F11" s="1" t="str">
        <f t="shared" si="2"/>
        <v>DWG: 01-13283-M002-CE02718. Location: Upstream of Coquihalla River.</v>
      </c>
      <c r="M11" s="1" t="s">
        <v>7970</v>
      </c>
      <c r="N11" s="1" t="s">
        <v>7877</v>
      </c>
      <c r="O11" s="1" t="s">
        <v>3019</v>
      </c>
      <c r="P11" s="1" t="s">
        <v>7960</v>
      </c>
      <c r="Q11" s="1">
        <v>5.24</v>
      </c>
      <c r="R11" s="1">
        <v>1029.9013437461999</v>
      </c>
      <c r="S11" s="1">
        <v>622200.67434699996</v>
      </c>
      <c r="T11" s="1">
        <v>5474445.7292510001</v>
      </c>
      <c r="U11" s="1">
        <v>10</v>
      </c>
      <c r="V11" s="1" t="s">
        <v>7874</v>
      </c>
      <c r="W11" s="1" t="s">
        <v>7873</v>
      </c>
      <c r="X11" s="1" t="s">
        <v>7969</v>
      </c>
      <c r="Y11" s="1" t="s">
        <v>7968</v>
      </c>
      <c r="Z11" s="1" t="s">
        <v>7871</v>
      </c>
      <c r="AA11" s="1" t="s">
        <v>322</v>
      </c>
      <c r="AB11" s="1" t="s">
        <v>7958</v>
      </c>
      <c r="AC11" s="1" t="s">
        <v>7967</v>
      </c>
      <c r="AD11" s="1" t="s">
        <v>963</v>
      </c>
      <c r="AE11" s="1" t="s">
        <v>7966</v>
      </c>
      <c r="AF11" s="1" t="s">
        <v>3261</v>
      </c>
    </row>
    <row r="12" spans="1:33" x14ac:dyDescent="0.2">
      <c r="A12" s="1">
        <f t="shared" si="0"/>
        <v>1031845.2031707399</v>
      </c>
      <c r="B12" s="12">
        <f>INDEX(families!$A:$A,MATCH(C12,families!$B:$B,0))</f>
        <v>41</v>
      </c>
      <c r="C12" s="1" t="s">
        <v>7879</v>
      </c>
      <c r="D12" s="1" t="s">
        <v>7879</v>
      </c>
      <c r="E12" s="1" t="str">
        <f t="shared" si="1"/>
        <v>2K1031 - Mainline Check Valve</v>
      </c>
      <c r="F12" s="1" t="str">
        <f t="shared" si="2"/>
        <v>DWG: 01-13283-M002-CE02720. Location: Downstream of Coquihalla River.</v>
      </c>
      <c r="M12" s="1" t="s">
        <v>7965</v>
      </c>
      <c r="N12" s="1" t="s">
        <v>7877</v>
      </c>
      <c r="O12" s="1" t="s">
        <v>3019</v>
      </c>
      <c r="P12" s="1" t="s">
        <v>7960</v>
      </c>
      <c r="Q12" s="1">
        <v>5.24</v>
      </c>
      <c r="R12" s="1">
        <v>1031.84520317074</v>
      </c>
      <c r="S12" s="1">
        <v>621890.00320799998</v>
      </c>
      <c r="T12" s="1">
        <v>5472639.2000620002</v>
      </c>
      <c r="U12" s="1">
        <v>10</v>
      </c>
      <c r="V12" s="1" t="s">
        <v>7890</v>
      </c>
      <c r="W12" s="1" t="s">
        <v>7873</v>
      </c>
      <c r="X12" s="1" t="s">
        <v>7964</v>
      </c>
      <c r="Y12" s="1" t="s">
        <v>7963</v>
      </c>
      <c r="Z12" s="1" t="s">
        <v>7888</v>
      </c>
      <c r="AA12" s="1" t="s">
        <v>7887</v>
      </c>
      <c r="AB12" s="1" t="s">
        <v>7958</v>
      </c>
      <c r="AC12" s="1" t="s">
        <v>7962</v>
      </c>
      <c r="AD12" s="1" t="s">
        <v>902</v>
      </c>
      <c r="AE12" s="1">
        <v>1941</v>
      </c>
      <c r="AF12" s="1" t="s">
        <v>3965</v>
      </c>
    </row>
    <row r="13" spans="1:33" x14ac:dyDescent="0.2">
      <c r="A13" s="1">
        <f t="shared" si="0"/>
        <v>1040302.62482498</v>
      </c>
      <c r="B13" s="12">
        <f>INDEX(families!$A:$A,MATCH(C13,families!$B:$B,0))</f>
        <v>41</v>
      </c>
      <c r="C13" s="1" t="s">
        <v>7879</v>
      </c>
      <c r="D13" s="1" t="s">
        <v>7879</v>
      </c>
      <c r="E13" s="1" t="str">
        <f t="shared" si="1"/>
        <v>2K1040A - Mainline Automated RMLBV</v>
      </c>
      <c r="F13" s="1" t="str">
        <f t="shared" si="2"/>
        <v>DWG: Typical. Location: Upstream of Hope, Coquihalla River.</v>
      </c>
      <c r="M13" s="1" t="s">
        <v>7961</v>
      </c>
      <c r="N13" s="1" t="s">
        <v>7877</v>
      </c>
      <c r="O13" s="1" t="s">
        <v>3019</v>
      </c>
      <c r="P13" s="1" t="s">
        <v>7960</v>
      </c>
      <c r="Q13" s="1">
        <v>5.24</v>
      </c>
      <c r="R13" s="1">
        <v>1040.3026248249801</v>
      </c>
      <c r="S13" s="1">
        <v>614994.16101000004</v>
      </c>
      <c r="T13" s="1">
        <v>5470666.286045</v>
      </c>
      <c r="U13" s="1">
        <v>10</v>
      </c>
      <c r="V13" s="1" t="s">
        <v>7874</v>
      </c>
      <c r="W13" s="1" t="s">
        <v>7873</v>
      </c>
      <c r="X13" s="1" t="s">
        <v>2995</v>
      </c>
      <c r="Y13" s="1" t="s">
        <v>7959</v>
      </c>
      <c r="Z13" s="1" t="s">
        <v>7871</v>
      </c>
      <c r="AA13" s="1" t="s">
        <v>322</v>
      </c>
      <c r="AB13" s="1" t="s">
        <v>7958</v>
      </c>
      <c r="AC13" s="1" t="s">
        <v>7957</v>
      </c>
      <c r="AD13" s="1" t="s">
        <v>963</v>
      </c>
      <c r="AE13" s="1">
        <v>2001</v>
      </c>
      <c r="AF13" s="1" t="s">
        <v>3737</v>
      </c>
    </row>
    <row r="14" spans="1:33" x14ac:dyDescent="0.2">
      <c r="A14" s="1">
        <f t="shared" si="0"/>
        <v>1044629.1758674399</v>
      </c>
      <c r="B14" s="12">
        <f>INDEX(families!$A:$A,MATCH(C14,families!$B:$B,0))</f>
        <v>41</v>
      </c>
      <c r="C14" s="1" t="s">
        <v>7879</v>
      </c>
      <c r="D14" s="1" t="s">
        <v>7879</v>
      </c>
      <c r="E14" s="1" t="str">
        <f t="shared" si="1"/>
        <v>2K1044A - Mainline Automated RMLBV</v>
      </c>
      <c r="F14" s="1" t="str">
        <f t="shared" si="2"/>
        <v>DWG: Typical. Location: Upstream of Silverhope Creek.</v>
      </c>
      <c r="M14" s="1" t="s">
        <v>7956</v>
      </c>
      <c r="N14" s="1" t="s">
        <v>7877</v>
      </c>
      <c r="O14" s="1" t="s">
        <v>3019</v>
      </c>
      <c r="P14" s="1" t="s">
        <v>7912</v>
      </c>
      <c r="Q14" s="1">
        <v>5.24</v>
      </c>
      <c r="R14" s="1">
        <v>1044.6291758674399</v>
      </c>
      <c r="S14" s="1">
        <v>611493.92712300003</v>
      </c>
      <c r="T14" s="1">
        <v>5469313.1246929998</v>
      </c>
      <c r="U14" s="1">
        <v>10</v>
      </c>
      <c r="V14" s="1" t="s">
        <v>7874</v>
      </c>
      <c r="W14" s="1" t="s">
        <v>7873</v>
      </c>
      <c r="X14" s="1" t="s">
        <v>2995</v>
      </c>
      <c r="Y14" s="1" t="s">
        <v>7955</v>
      </c>
      <c r="Z14" s="1" t="s">
        <v>7871</v>
      </c>
      <c r="AA14" s="1" t="s">
        <v>322</v>
      </c>
      <c r="AB14" s="1" t="s">
        <v>7870</v>
      </c>
      <c r="AC14" s="1" t="s">
        <v>7954</v>
      </c>
      <c r="AD14" s="1" t="s">
        <v>963</v>
      </c>
      <c r="AE14" s="1" t="s">
        <v>7953</v>
      </c>
      <c r="AF14" s="1" t="s">
        <v>3737</v>
      </c>
    </row>
    <row r="15" spans="1:33" x14ac:dyDescent="0.2">
      <c r="A15" s="1">
        <f t="shared" si="0"/>
        <v>1045136.62151263</v>
      </c>
      <c r="B15" s="12">
        <f>INDEX(families!$A:$A,MATCH(C15,families!$B:$B,0))</f>
        <v>41</v>
      </c>
      <c r="C15" s="1" t="s">
        <v>7879</v>
      </c>
      <c r="D15" s="1" t="s">
        <v>7879</v>
      </c>
      <c r="E15" s="1" t="str">
        <f t="shared" si="1"/>
        <v>2K1044B - Mainline Check Valve</v>
      </c>
      <c r="F15" s="1" t="str">
        <f t="shared" si="2"/>
        <v>DWG: Typical. Location: Downstream of Silverhope Creek.</v>
      </c>
      <c r="M15" s="1" t="s">
        <v>7952</v>
      </c>
      <c r="N15" s="1" t="s">
        <v>7877</v>
      </c>
      <c r="O15" s="1" t="s">
        <v>3019</v>
      </c>
      <c r="P15" s="1" t="s">
        <v>7912</v>
      </c>
      <c r="Q15" s="1">
        <v>5.24</v>
      </c>
      <c r="R15" s="1">
        <v>1045.13662151263</v>
      </c>
      <c r="S15" s="1">
        <v>611010.09211199998</v>
      </c>
      <c r="T15" s="1">
        <v>5469224.1507200003</v>
      </c>
      <c r="U15" s="1">
        <v>10</v>
      </c>
      <c r="V15" s="1" t="s">
        <v>7890</v>
      </c>
      <c r="W15" s="1" t="s">
        <v>7873</v>
      </c>
      <c r="X15" s="1" t="s">
        <v>2995</v>
      </c>
      <c r="Y15" s="1" t="s">
        <v>7948</v>
      </c>
      <c r="Z15" s="1" t="s">
        <v>7888</v>
      </c>
      <c r="AA15" s="1" t="s">
        <v>7887</v>
      </c>
      <c r="AB15" s="1" t="s">
        <v>7870</v>
      </c>
      <c r="AC15" s="1" t="s">
        <v>7951</v>
      </c>
      <c r="AD15" s="1" t="s">
        <v>902</v>
      </c>
      <c r="AE15" s="1" t="s">
        <v>7950</v>
      </c>
      <c r="AF15" s="1" t="s">
        <v>3965</v>
      </c>
    </row>
    <row r="16" spans="1:33" x14ac:dyDescent="0.2">
      <c r="A16" s="1">
        <f t="shared" si="0"/>
        <v>1052609.4479841101</v>
      </c>
      <c r="B16" s="12">
        <f>INDEX(families!$A:$A,MATCH(C16,families!$B:$B,0))</f>
        <v>41</v>
      </c>
      <c r="C16" s="1" t="s">
        <v>7879</v>
      </c>
      <c r="D16" s="1" t="s">
        <v>7879</v>
      </c>
      <c r="E16" s="1" t="str">
        <f t="shared" si="1"/>
        <v>2K1052A - Mainline Automated RMLBV</v>
      </c>
      <c r="F16" s="1" t="str">
        <f t="shared" si="2"/>
        <v>DWG: Typical. Location: Upstream of Hunter Creek.</v>
      </c>
      <c r="M16" s="1" t="s">
        <v>7949</v>
      </c>
      <c r="N16" s="1" t="s">
        <v>7877</v>
      </c>
      <c r="O16" s="1" t="s">
        <v>3019</v>
      </c>
      <c r="P16" s="1" t="s">
        <v>7912</v>
      </c>
      <c r="Q16" s="1">
        <v>5.24</v>
      </c>
      <c r="R16" s="1">
        <v>1052.6094479841101</v>
      </c>
      <c r="S16" s="1">
        <v>603835.58923000004</v>
      </c>
      <c r="T16" s="1">
        <v>5468273.5300439997</v>
      </c>
      <c r="U16" s="1">
        <v>10</v>
      </c>
      <c r="V16" s="1" t="s">
        <v>7874</v>
      </c>
      <c r="W16" s="1" t="s">
        <v>7873</v>
      </c>
      <c r="X16" s="1" t="s">
        <v>2995</v>
      </c>
      <c r="Y16" s="1" t="s">
        <v>7948</v>
      </c>
      <c r="Z16" s="1" t="s">
        <v>7871</v>
      </c>
      <c r="AA16" s="1" t="s">
        <v>322</v>
      </c>
      <c r="AB16" s="1" t="s">
        <v>7870</v>
      </c>
      <c r="AC16" s="1" t="s">
        <v>7947</v>
      </c>
      <c r="AD16" s="1" t="s">
        <v>963</v>
      </c>
      <c r="AE16" s="1" t="s">
        <v>7946</v>
      </c>
      <c r="AF16" s="1" t="s">
        <v>3737</v>
      </c>
    </row>
    <row r="17" spans="1:33" x14ac:dyDescent="0.2">
      <c r="A17" s="1">
        <f t="shared" si="0"/>
        <v>1053506.81178148</v>
      </c>
      <c r="B17" s="12">
        <f>INDEX(families!$A:$A,MATCH(C17,families!$B:$B,0))</f>
        <v>41</v>
      </c>
      <c r="C17" s="1" t="s">
        <v>7879</v>
      </c>
      <c r="D17" s="1" t="s">
        <v>7879</v>
      </c>
      <c r="E17" s="1" t="str">
        <f t="shared" si="1"/>
        <v>2K1052B - Mainline Check Valve</v>
      </c>
      <c r="F17" s="1" t="str">
        <f t="shared" si="2"/>
        <v>DWG: Typical. Location: Downstream of Hunter Creek.</v>
      </c>
      <c r="M17" s="1" t="s">
        <v>7945</v>
      </c>
      <c r="N17" s="1" t="s">
        <v>7877</v>
      </c>
      <c r="O17" s="1" t="s">
        <v>3019</v>
      </c>
      <c r="P17" s="1" t="s">
        <v>7912</v>
      </c>
      <c r="Q17" s="1">
        <v>5.24</v>
      </c>
      <c r="R17" s="1">
        <v>1053.5068117814799</v>
      </c>
      <c r="S17" s="1">
        <v>603277.50817000004</v>
      </c>
      <c r="T17" s="1">
        <v>5467581.1500000004</v>
      </c>
      <c r="U17" s="1">
        <v>10</v>
      </c>
      <c r="V17" s="1" t="s">
        <v>7890</v>
      </c>
      <c r="W17" s="1" t="s">
        <v>7873</v>
      </c>
      <c r="X17" s="1" t="s">
        <v>2995</v>
      </c>
      <c r="Y17" s="1" t="s">
        <v>7944</v>
      </c>
      <c r="Z17" s="1" t="s">
        <v>7888</v>
      </c>
      <c r="AA17" s="1" t="s">
        <v>7887</v>
      </c>
      <c r="AB17" s="1" t="s">
        <v>7870</v>
      </c>
      <c r="AC17" s="1" t="s">
        <v>7943</v>
      </c>
      <c r="AD17" s="1" t="s">
        <v>963</v>
      </c>
      <c r="AE17" s="1" t="s">
        <v>7942</v>
      </c>
      <c r="AF17" s="1" t="s">
        <v>3965</v>
      </c>
    </row>
    <row r="18" spans="1:33" x14ac:dyDescent="0.2">
      <c r="A18" s="1">
        <f t="shared" si="0"/>
        <v>1058377.59788201</v>
      </c>
      <c r="B18" s="12">
        <f>INDEX(families!$A:$A,MATCH(C18,families!$B:$B,0))</f>
        <v>41</v>
      </c>
      <c r="C18" s="1" t="s">
        <v>7879</v>
      </c>
      <c r="D18" s="1" t="s">
        <v>7879</v>
      </c>
      <c r="E18" s="1" t="str">
        <f t="shared" si="1"/>
        <v>2K1057 - Mainline Automated RMLBV</v>
      </c>
      <c r="F18" s="1" t="str">
        <f t="shared" si="2"/>
        <v>DWG: Typical. Location: Upstream of Lorenzetta Creek and Wahleach Creek.</v>
      </c>
      <c r="M18" s="1" t="s">
        <v>7941</v>
      </c>
      <c r="N18" s="1" t="s">
        <v>7877</v>
      </c>
      <c r="O18" s="1" t="s">
        <v>3019</v>
      </c>
      <c r="P18" s="1" t="s">
        <v>7912</v>
      </c>
      <c r="Q18" s="1">
        <v>5.24</v>
      </c>
      <c r="R18" s="1">
        <v>1058.3775978820101</v>
      </c>
      <c r="S18" s="1">
        <v>600290.58743900002</v>
      </c>
      <c r="T18" s="1">
        <v>5464024.6906089997</v>
      </c>
      <c r="U18" s="1">
        <v>10</v>
      </c>
      <c r="V18" s="1" t="s">
        <v>7874</v>
      </c>
      <c r="W18" s="1" t="s">
        <v>7873</v>
      </c>
      <c r="X18" s="1" t="s">
        <v>2995</v>
      </c>
      <c r="Y18" s="1" t="s">
        <v>7940</v>
      </c>
      <c r="Z18" s="1" t="s">
        <v>7871</v>
      </c>
      <c r="AA18" s="1" t="s">
        <v>322</v>
      </c>
      <c r="AB18" s="1" t="s">
        <v>7870</v>
      </c>
      <c r="AC18" s="1" t="s">
        <v>7939</v>
      </c>
      <c r="AD18" s="1" t="s">
        <v>963</v>
      </c>
      <c r="AE18" s="1" t="s">
        <v>7938</v>
      </c>
      <c r="AF18" s="1" t="s">
        <v>3737</v>
      </c>
    </row>
    <row r="19" spans="1:33" x14ac:dyDescent="0.2">
      <c r="A19" s="1">
        <f t="shared" si="0"/>
        <v>1059694.3949732401</v>
      </c>
      <c r="B19" s="12">
        <f>INDEX(families!$A:$A,MATCH(C19,families!$B:$B,0))</f>
        <v>41</v>
      </c>
      <c r="C19" s="1" t="s">
        <v>7879</v>
      </c>
      <c r="D19" s="1" t="s">
        <v>7879</v>
      </c>
      <c r="E19" s="1" t="str">
        <f t="shared" si="1"/>
        <v>2K1059 - Mainline Check Valve</v>
      </c>
      <c r="F19" s="1" t="str">
        <f t="shared" si="2"/>
        <v>DWG: Typical. Location: Downstream of Wahleach Creek (Jones Creek).</v>
      </c>
      <c r="M19" s="1" t="s">
        <v>7937</v>
      </c>
      <c r="N19" s="1" t="s">
        <v>7877</v>
      </c>
      <c r="O19" s="1" t="s">
        <v>3019</v>
      </c>
      <c r="P19" s="1" t="s">
        <v>7912</v>
      </c>
      <c r="Q19" s="1">
        <v>5.24</v>
      </c>
      <c r="R19" s="1">
        <v>1059.6943949732402</v>
      </c>
      <c r="S19" s="1">
        <v>599460.99727199995</v>
      </c>
      <c r="T19" s="1">
        <v>5463053.901327</v>
      </c>
      <c r="U19" s="1">
        <v>10</v>
      </c>
      <c r="V19" s="1" t="s">
        <v>7890</v>
      </c>
      <c r="W19" s="1" t="s">
        <v>7873</v>
      </c>
      <c r="X19" s="1" t="s">
        <v>2995</v>
      </c>
      <c r="Y19" s="1" t="s">
        <v>7936</v>
      </c>
      <c r="Z19" s="1" t="s">
        <v>7888</v>
      </c>
      <c r="AA19" s="1" t="s">
        <v>7887</v>
      </c>
      <c r="AB19" s="1" t="s">
        <v>7870</v>
      </c>
      <c r="AC19" s="1" t="s">
        <v>7935</v>
      </c>
      <c r="AD19" s="1" t="s">
        <v>963</v>
      </c>
      <c r="AE19" s="1" t="s">
        <v>7934</v>
      </c>
      <c r="AF19" s="1" t="s">
        <v>3965</v>
      </c>
    </row>
    <row r="20" spans="1:33" x14ac:dyDescent="0.2">
      <c r="A20" s="1">
        <f t="shared" si="0"/>
        <v>1070151.9243625801</v>
      </c>
      <c r="B20" s="12">
        <f>INDEX(families!$A:$A,MATCH(C20,families!$B:$B,0))</f>
        <v>41</v>
      </c>
      <c r="C20" s="1" t="s">
        <v>7879</v>
      </c>
      <c r="D20" s="1" t="s">
        <v>7879</v>
      </c>
      <c r="E20" s="1" t="str">
        <f t="shared" si="1"/>
        <v>2K1069  - Mainline Automated RMLBV</v>
      </c>
      <c r="F20" s="1" t="str">
        <f t="shared" si="2"/>
        <v>DWG: 01-13283-M002-CE02735. Location: Popkum (co-located with existing valve site).</v>
      </c>
      <c r="M20" s="1" t="s">
        <v>7933</v>
      </c>
      <c r="N20" s="1" t="s">
        <v>7877</v>
      </c>
      <c r="O20" s="1" t="s">
        <v>3019</v>
      </c>
      <c r="P20" s="1" t="s">
        <v>7912</v>
      </c>
      <c r="Q20" s="1">
        <v>5.24</v>
      </c>
      <c r="R20" s="1">
        <v>1070.1519243625801</v>
      </c>
      <c r="S20" s="1">
        <v>596011.971502</v>
      </c>
      <c r="T20" s="1">
        <v>5454161.1976399999</v>
      </c>
      <c r="U20" s="1">
        <v>10</v>
      </c>
      <c r="V20" s="1" t="s">
        <v>7874</v>
      </c>
      <c r="W20" s="1" t="s">
        <v>7873</v>
      </c>
      <c r="X20" s="1" t="s">
        <v>7932</v>
      </c>
      <c r="Y20" s="1" t="s">
        <v>7931</v>
      </c>
      <c r="Z20" s="1" t="s">
        <v>7871</v>
      </c>
      <c r="AA20" s="1" t="s">
        <v>322</v>
      </c>
      <c r="AB20" s="1" t="s">
        <v>7870</v>
      </c>
      <c r="AC20" s="1" t="s">
        <v>7930</v>
      </c>
      <c r="AD20" s="1" t="s">
        <v>902</v>
      </c>
      <c r="AE20" s="1" t="s">
        <v>7929</v>
      </c>
      <c r="AF20" s="1" t="s">
        <v>3737</v>
      </c>
    </row>
    <row r="21" spans="1:33" x14ac:dyDescent="0.2">
      <c r="A21" s="1">
        <f t="shared" si="0"/>
        <v>1085879.3894400999</v>
      </c>
      <c r="B21" s="12">
        <f>INDEX(families!$A:$A,MATCH(C21,families!$B:$B,0))</f>
        <v>41</v>
      </c>
      <c r="C21" s="1" t="s">
        <v>7879</v>
      </c>
      <c r="D21" s="1" t="s">
        <v>7879</v>
      </c>
      <c r="E21" s="1" t="str">
        <f t="shared" si="1"/>
        <v>2K1085 - Mainline Automated RMLBV</v>
      </c>
      <c r="F21" s="1" t="str">
        <f t="shared" si="2"/>
        <v>DWG: Typical. Location: Upper Prairie Road (co-located with existing valve site).</v>
      </c>
      <c r="M21" s="1" t="s">
        <v>7928</v>
      </c>
      <c r="N21" s="1" t="s">
        <v>7877</v>
      </c>
      <c r="O21" s="1">
        <v>6</v>
      </c>
      <c r="P21" s="1" t="s">
        <v>7912</v>
      </c>
      <c r="Q21" s="1" t="s">
        <v>7875</v>
      </c>
      <c r="R21" s="1">
        <v>1085.8793894400999</v>
      </c>
      <c r="S21" s="1">
        <v>583506.16399999999</v>
      </c>
      <c r="T21" s="1">
        <v>5445234.8420000002</v>
      </c>
      <c r="U21" s="1">
        <v>10</v>
      </c>
      <c r="V21" s="1" t="s">
        <v>7874</v>
      </c>
      <c r="W21" s="1" t="s">
        <v>7873</v>
      </c>
      <c r="X21" s="1" t="s">
        <v>2995</v>
      </c>
      <c r="Y21" s="1" t="s">
        <v>7927</v>
      </c>
      <c r="Z21" s="1" t="s">
        <v>7871</v>
      </c>
      <c r="AA21" s="1" t="s">
        <v>322</v>
      </c>
      <c r="AB21" s="1" t="s">
        <v>7870</v>
      </c>
      <c r="AC21" s="1" t="s">
        <v>7926</v>
      </c>
      <c r="AD21" s="1" t="s">
        <v>902</v>
      </c>
      <c r="AE21" s="1" t="s">
        <v>7925</v>
      </c>
      <c r="AF21" s="1" t="s">
        <v>3737</v>
      </c>
    </row>
    <row r="22" spans="1:33" x14ac:dyDescent="0.2">
      <c r="A22" s="1">
        <f t="shared" si="0"/>
        <v>1094202.6156343899</v>
      </c>
      <c r="B22" s="12">
        <f>INDEX(families!$A:$A,MATCH(C22,families!$B:$B,0))</f>
        <v>41</v>
      </c>
      <c r="C22" s="1" t="s">
        <v>7879</v>
      </c>
      <c r="D22" s="1" t="s">
        <v>7879</v>
      </c>
      <c r="E22" s="1" t="str">
        <f t="shared" si="1"/>
        <v>2K1094 - Mainline Automated RMLBV</v>
      </c>
      <c r="F22" s="1" t="str">
        <f t="shared" si="2"/>
        <v>DWG: Typical. Location: Kincora Golf Course.</v>
      </c>
      <c r="M22" s="1" t="s">
        <v>7924</v>
      </c>
      <c r="N22" s="1" t="s">
        <v>7877</v>
      </c>
      <c r="O22" s="1">
        <v>6</v>
      </c>
      <c r="P22" s="1" t="s">
        <v>7912</v>
      </c>
      <c r="Q22" s="1" t="s">
        <v>7875</v>
      </c>
      <c r="R22" s="1">
        <v>1094.20261563439</v>
      </c>
      <c r="S22" s="1">
        <v>576494.98549600004</v>
      </c>
      <c r="T22" s="1">
        <v>5441310.4786</v>
      </c>
      <c r="U22" s="1">
        <v>10</v>
      </c>
      <c r="V22" s="1" t="s">
        <v>7874</v>
      </c>
      <c r="W22" s="1" t="s">
        <v>7873</v>
      </c>
      <c r="X22" s="1" t="s">
        <v>2995</v>
      </c>
      <c r="Y22" s="1" t="s">
        <v>7923</v>
      </c>
      <c r="Z22" s="1" t="s">
        <v>7871</v>
      </c>
      <c r="AA22" s="1" t="s">
        <v>322</v>
      </c>
      <c r="AB22" s="1" t="s">
        <v>7870</v>
      </c>
      <c r="AC22" s="1" t="s">
        <v>7922</v>
      </c>
      <c r="AD22" s="1" t="s">
        <v>963</v>
      </c>
      <c r="AE22" s="1" t="s">
        <v>7921</v>
      </c>
      <c r="AF22" s="1" t="s">
        <v>3737</v>
      </c>
    </row>
    <row r="23" spans="1:33" x14ac:dyDescent="0.2">
      <c r="A23" s="1">
        <f t="shared" si="0"/>
        <v>1099444.7639248101</v>
      </c>
      <c r="B23" s="12">
        <f>INDEX(families!$A:$A,MATCH(C23,families!$B:$B,0))</f>
        <v>41</v>
      </c>
      <c r="C23" s="1" t="s">
        <v>7879</v>
      </c>
      <c r="D23" s="1" t="s">
        <v>7879</v>
      </c>
      <c r="E23" s="1" t="str">
        <f t="shared" si="1"/>
        <v>2K1099 - Mainline Automated RMLBV</v>
      </c>
      <c r="F23" s="1" t="str">
        <f t="shared" si="2"/>
        <v>DWG: Typical. Location: Upstream of Vedder River.</v>
      </c>
      <c r="M23" s="1" t="s">
        <v>7920</v>
      </c>
      <c r="N23" s="1" t="s">
        <v>7877</v>
      </c>
      <c r="O23" s="1">
        <v>6</v>
      </c>
      <c r="P23" s="1" t="s">
        <v>7912</v>
      </c>
      <c r="Q23" s="1" t="s">
        <v>7875</v>
      </c>
      <c r="R23" s="1">
        <v>1099.4447639248101</v>
      </c>
      <c r="S23" s="1">
        <v>571746.11192900001</v>
      </c>
      <c r="T23" s="1">
        <v>5439282.8806299996</v>
      </c>
      <c r="U23" s="1">
        <v>10</v>
      </c>
      <c r="V23" s="1" t="s">
        <v>7874</v>
      </c>
      <c r="W23" s="1" t="s">
        <v>7873</v>
      </c>
      <c r="X23" s="1" t="s">
        <v>2995</v>
      </c>
      <c r="Y23" s="1" t="s">
        <v>7919</v>
      </c>
      <c r="Z23" s="1" t="s">
        <v>7871</v>
      </c>
      <c r="AA23" s="1" t="s">
        <v>322</v>
      </c>
      <c r="AB23" s="1" t="s">
        <v>7870</v>
      </c>
      <c r="AC23" s="1" t="s">
        <v>7918</v>
      </c>
      <c r="AD23" s="1" t="s">
        <v>963</v>
      </c>
      <c r="AE23" s="1" t="s">
        <v>7917</v>
      </c>
      <c r="AF23" s="1" t="s">
        <v>3737</v>
      </c>
    </row>
    <row r="24" spans="1:33" x14ac:dyDescent="0.2">
      <c r="A24" s="1">
        <f t="shared" si="0"/>
        <v>1100475.7990075101</v>
      </c>
      <c r="B24" s="12">
        <f>INDEX(families!$A:$A,MATCH(C24,families!$B:$B,0))</f>
        <v>41</v>
      </c>
      <c r="C24" s="1" t="s">
        <v>7879</v>
      </c>
      <c r="D24" s="1" t="s">
        <v>7879</v>
      </c>
      <c r="E24" s="1" t="str">
        <f t="shared" si="1"/>
        <v>2K1100 - Mainline Check Valve</v>
      </c>
      <c r="F24" s="1" t="str">
        <f t="shared" si="2"/>
        <v>DWG: Typical. Location: Downstream of Vedder River (co-located with existing valve site).</v>
      </c>
      <c r="M24" s="1" t="s">
        <v>7916</v>
      </c>
      <c r="N24" s="1" t="s">
        <v>7877</v>
      </c>
      <c r="O24" s="1">
        <v>6</v>
      </c>
      <c r="P24" s="1" t="s">
        <v>7912</v>
      </c>
      <c r="Q24" s="1" t="s">
        <v>7875</v>
      </c>
      <c r="R24" s="1">
        <v>1100.47579900751</v>
      </c>
      <c r="S24" s="1">
        <v>571306.72199999995</v>
      </c>
      <c r="T24" s="1">
        <v>5438447.0789999999</v>
      </c>
      <c r="U24" s="1">
        <v>10</v>
      </c>
      <c r="V24" s="1" t="s">
        <v>7890</v>
      </c>
      <c r="W24" s="1" t="s">
        <v>7873</v>
      </c>
      <c r="X24" s="1" t="s">
        <v>2995</v>
      </c>
      <c r="Y24" s="1" t="s">
        <v>7915</v>
      </c>
      <c r="Z24" s="1" t="s">
        <v>7888</v>
      </c>
      <c r="AA24" s="1" t="s">
        <v>7887</v>
      </c>
      <c r="AB24" s="1" t="s">
        <v>7870</v>
      </c>
      <c r="AC24" s="1" t="s">
        <v>7914</v>
      </c>
      <c r="AD24" s="1" t="s">
        <v>963</v>
      </c>
      <c r="AE24" s="1">
        <v>2411</v>
      </c>
      <c r="AF24" s="1" t="s">
        <v>3965</v>
      </c>
    </row>
    <row r="25" spans="1:33" x14ac:dyDescent="0.2">
      <c r="A25" s="1">
        <f t="shared" si="0"/>
        <v>1107693.8325642799</v>
      </c>
      <c r="B25" s="12">
        <f>INDEX(families!$A:$A,MATCH(C25,families!$B:$B,0))</f>
        <v>41</v>
      </c>
      <c r="C25" s="1" t="s">
        <v>7879</v>
      </c>
      <c r="D25" s="1" t="s">
        <v>7879</v>
      </c>
      <c r="E25" s="1" t="str">
        <f t="shared" si="1"/>
        <v>2K1108 - Mainline Automated RMLBV</v>
      </c>
      <c r="F25" s="1" t="str">
        <f t="shared" si="2"/>
        <v>DWG: Typical. Location: Sumas Lake Canal.</v>
      </c>
      <c r="M25" s="1" t="s">
        <v>7913</v>
      </c>
      <c r="N25" s="1" t="s">
        <v>7877</v>
      </c>
      <c r="O25" s="1">
        <v>6</v>
      </c>
      <c r="P25" s="1" t="s">
        <v>7912</v>
      </c>
      <c r="Q25" s="1" t="s">
        <v>7875</v>
      </c>
      <c r="R25" s="1">
        <v>1107.69383256428</v>
      </c>
      <c r="S25" s="1">
        <v>565141.48499999999</v>
      </c>
      <c r="T25" s="1">
        <v>5435766.0870000003</v>
      </c>
      <c r="U25" s="1">
        <v>10</v>
      </c>
      <c r="V25" s="1" t="s">
        <v>7874</v>
      </c>
      <c r="W25" s="1" t="s">
        <v>7873</v>
      </c>
      <c r="X25" s="1" t="s">
        <v>2995</v>
      </c>
      <c r="Y25" s="1" t="s">
        <v>7911</v>
      </c>
      <c r="Z25" s="1" t="s">
        <v>7871</v>
      </c>
      <c r="AA25" s="1" t="s">
        <v>322</v>
      </c>
      <c r="AB25" s="1" t="s">
        <v>7870</v>
      </c>
      <c r="AC25" s="1" t="s">
        <v>7910</v>
      </c>
      <c r="AD25" s="1" t="s">
        <v>963</v>
      </c>
      <c r="AE25" s="1" t="s">
        <v>7909</v>
      </c>
      <c r="AF25" s="1" t="s">
        <v>3737</v>
      </c>
    </row>
    <row r="26" spans="1:33" x14ac:dyDescent="0.2">
      <c r="A26" s="1">
        <f t="shared" si="0"/>
        <v>1111483.8076505901</v>
      </c>
      <c r="B26" s="12">
        <f>INDEX(families!$A:$A,MATCH(C26,families!$B:$B,0))</f>
        <v>41</v>
      </c>
      <c r="C26" s="1" t="s">
        <v>7879</v>
      </c>
      <c r="D26" s="1" t="s">
        <v>7879</v>
      </c>
      <c r="E26" s="1" t="str">
        <f t="shared" si="1"/>
        <v>2K1111A - Mainline Automated RMLBV</v>
      </c>
      <c r="F26" s="1" t="str">
        <f t="shared" si="2"/>
        <v>DWG: TBD. Location: Sumas Pump Station.</v>
      </c>
      <c r="M26" s="1" t="s">
        <v>7908</v>
      </c>
      <c r="N26" s="1" t="s">
        <v>7877</v>
      </c>
      <c r="O26" s="1">
        <v>6</v>
      </c>
      <c r="P26" s="1" t="s">
        <v>7876</v>
      </c>
      <c r="Q26" s="1" t="s">
        <v>7875</v>
      </c>
      <c r="R26" s="1">
        <v>1111.4838076505901</v>
      </c>
      <c r="S26" s="1">
        <v>561398.24856600002</v>
      </c>
      <c r="T26" s="1">
        <v>5435110.9933500001</v>
      </c>
      <c r="U26" s="1">
        <v>10</v>
      </c>
      <c r="V26" s="1" t="s">
        <v>7874</v>
      </c>
      <c r="W26" s="1" t="s">
        <v>7873</v>
      </c>
      <c r="X26" s="1" t="s">
        <v>961</v>
      </c>
      <c r="Y26" s="1" t="s">
        <v>7907</v>
      </c>
      <c r="Z26" s="1" t="s">
        <v>7871</v>
      </c>
      <c r="AA26" s="1" t="s">
        <v>322</v>
      </c>
      <c r="AB26" s="1" t="s">
        <v>7870</v>
      </c>
      <c r="AC26" s="1" t="s">
        <v>7906</v>
      </c>
      <c r="AD26" s="1" t="s">
        <v>963</v>
      </c>
      <c r="AE26" s="1" t="s">
        <v>7905</v>
      </c>
      <c r="AF26" s="1" t="s">
        <v>906</v>
      </c>
    </row>
    <row r="27" spans="1:33" x14ac:dyDescent="0.2">
      <c r="A27" s="1">
        <f t="shared" si="0"/>
        <v>1112489.14650973</v>
      </c>
      <c r="B27" s="12">
        <f>INDEX(families!$A:$A,MATCH(C27,families!$B:$B,0))</f>
        <v>41</v>
      </c>
      <c r="C27" s="1" t="s">
        <v>7879</v>
      </c>
      <c r="D27" s="1" t="s">
        <v>7879</v>
      </c>
      <c r="E27" s="1" t="str">
        <f t="shared" si="1"/>
        <v>2K1112 - Mainline Check Valve</v>
      </c>
      <c r="F27" s="1" t="str">
        <f t="shared" si="2"/>
        <v>DWG: Typical. Location: Downstream of Sumas River.</v>
      </c>
      <c r="M27" s="1" t="s">
        <v>7904</v>
      </c>
      <c r="N27" s="1" t="s">
        <v>7877</v>
      </c>
      <c r="O27" s="1">
        <v>6</v>
      </c>
      <c r="P27" s="1" t="s">
        <v>7876</v>
      </c>
      <c r="Q27" s="1" t="s">
        <v>7875</v>
      </c>
      <c r="R27" s="1">
        <v>1112.4891465097301</v>
      </c>
      <c r="S27" s="1">
        <v>560416.70593699999</v>
      </c>
      <c r="T27" s="1">
        <v>5435191.1083899997</v>
      </c>
      <c r="U27" s="1">
        <v>10</v>
      </c>
      <c r="V27" s="1" t="s">
        <v>7890</v>
      </c>
      <c r="W27" s="1" t="s">
        <v>7873</v>
      </c>
      <c r="X27" s="1" t="s">
        <v>2995</v>
      </c>
      <c r="Y27" s="1" t="s">
        <v>7903</v>
      </c>
      <c r="Z27" s="1" t="s">
        <v>7888</v>
      </c>
      <c r="AA27" s="1" t="s">
        <v>7887</v>
      </c>
      <c r="AB27" s="1" t="s">
        <v>7870</v>
      </c>
      <c r="AC27" s="1" t="s">
        <v>7902</v>
      </c>
      <c r="AD27" s="1" t="s">
        <v>963</v>
      </c>
      <c r="AE27" s="1" t="s">
        <v>7901</v>
      </c>
      <c r="AF27" s="1" t="s">
        <v>3965</v>
      </c>
    </row>
    <row r="28" spans="1:33" x14ac:dyDescent="0.2">
      <c r="A28" s="1">
        <f t="shared" si="0"/>
        <v>1115001.6828264</v>
      </c>
      <c r="B28" s="12">
        <f>INDEX(families!$A:$A,MATCH(C28,families!$B:$B,0))</f>
        <v>41</v>
      </c>
      <c r="C28" s="1" t="s">
        <v>7879</v>
      </c>
      <c r="D28" s="1" t="s">
        <v>7879</v>
      </c>
      <c r="E28" s="1" t="str">
        <f t="shared" si="1"/>
        <v>SU-2MLV-0001 - Facility Manual MLBV</v>
      </c>
      <c r="F28" s="1" t="str">
        <f t="shared" si="2"/>
        <v>DWG: N/A. Location: Sumas Tank Farm.</v>
      </c>
      <c r="M28" s="1" t="s">
        <v>7900</v>
      </c>
      <c r="N28" s="1" t="s">
        <v>7877</v>
      </c>
      <c r="O28" s="1">
        <v>6</v>
      </c>
      <c r="P28" s="1" t="s">
        <v>7876</v>
      </c>
      <c r="Q28" s="1" t="s">
        <v>7875</v>
      </c>
      <c r="R28" s="1">
        <v>1115.0016828263999</v>
      </c>
      <c r="S28" s="1">
        <v>558301.68000000005</v>
      </c>
      <c r="T28" s="1">
        <v>5436276.6100000003</v>
      </c>
      <c r="U28" s="1">
        <v>10</v>
      </c>
      <c r="V28" s="1" t="s">
        <v>7899</v>
      </c>
      <c r="W28" s="1" t="s">
        <v>7898</v>
      </c>
      <c r="X28" s="1" t="s">
        <v>3965</v>
      </c>
      <c r="Y28" s="1" t="s">
        <v>3965</v>
      </c>
      <c r="Z28" s="1" t="s">
        <v>7871</v>
      </c>
      <c r="AA28" s="1" t="s">
        <v>322</v>
      </c>
      <c r="AB28" s="1" t="s">
        <v>7870</v>
      </c>
      <c r="AC28" s="1" t="s">
        <v>7897</v>
      </c>
      <c r="AD28" s="1" t="s">
        <v>963</v>
      </c>
      <c r="AE28" s="1" t="s">
        <v>7896</v>
      </c>
      <c r="AF28" s="1" t="s">
        <v>3965</v>
      </c>
    </row>
    <row r="29" spans="1:33" x14ac:dyDescent="0.2">
      <c r="A29" s="1">
        <f t="shared" si="0"/>
        <v>1119981.0776773801</v>
      </c>
      <c r="B29" s="12">
        <f>INDEX(families!$A:$A,MATCH(C29,families!$B:$B,0))</f>
        <v>41</v>
      </c>
      <c r="C29" s="1" t="s">
        <v>7879</v>
      </c>
      <c r="D29" s="1" t="s">
        <v>7879</v>
      </c>
      <c r="E29" s="1" t="str">
        <f t="shared" si="1"/>
        <v>2K1120 - Mainline Automated RMLBV</v>
      </c>
      <c r="F29" s="1" t="str">
        <f t="shared" si="2"/>
        <v>DWG: Typical. Location: Clayburn.</v>
      </c>
      <c r="M29" s="1" t="s">
        <v>7895</v>
      </c>
      <c r="N29" s="1" t="s">
        <v>7877</v>
      </c>
      <c r="O29" s="1">
        <v>6</v>
      </c>
      <c r="P29" s="1" t="s">
        <v>7876</v>
      </c>
      <c r="Q29" s="1" t="s">
        <v>7875</v>
      </c>
      <c r="R29" s="1">
        <v>1119.98107767738</v>
      </c>
      <c r="S29" s="1">
        <v>553829.85824700003</v>
      </c>
      <c r="T29" s="1">
        <v>5436413.5582919996</v>
      </c>
      <c r="U29" s="1">
        <v>10</v>
      </c>
      <c r="V29" s="1" t="s">
        <v>7874</v>
      </c>
      <c r="W29" s="1" t="s">
        <v>7873</v>
      </c>
      <c r="X29" s="1" t="s">
        <v>2995</v>
      </c>
      <c r="Y29" s="1" t="s">
        <v>7894</v>
      </c>
      <c r="Z29" s="1" t="s">
        <v>7871</v>
      </c>
      <c r="AA29" s="1" t="s">
        <v>322</v>
      </c>
      <c r="AB29" s="1" t="s">
        <v>7870</v>
      </c>
      <c r="AC29" s="1" t="s">
        <v>7893</v>
      </c>
      <c r="AD29" s="1" t="s">
        <v>963</v>
      </c>
      <c r="AE29" s="1" t="s">
        <v>7892</v>
      </c>
      <c r="AF29" s="1" t="s">
        <v>3737</v>
      </c>
    </row>
    <row r="30" spans="1:33" x14ac:dyDescent="0.2">
      <c r="A30" s="1">
        <f t="shared" si="0"/>
        <v>1127178.92253587</v>
      </c>
      <c r="B30" s="12">
        <f>INDEX(families!$A:$A,MATCH(C30,families!$B:$B,0))</f>
        <v>41</v>
      </c>
      <c r="C30" s="1" t="s">
        <v>7879</v>
      </c>
      <c r="D30" s="1" t="s">
        <v>7879</v>
      </c>
      <c r="E30" s="1" t="str">
        <f t="shared" si="1"/>
        <v>2K1127 - Mainline Check Valve</v>
      </c>
      <c r="F30" s="1" t="str">
        <f t="shared" si="2"/>
        <v>DWG: Typical. Location: Downstream of McLennan Creek.</v>
      </c>
      <c r="M30" s="1" t="s">
        <v>7891</v>
      </c>
      <c r="N30" s="1" t="s">
        <v>7877</v>
      </c>
      <c r="O30" s="1">
        <v>6</v>
      </c>
      <c r="P30" s="1" t="s">
        <v>7876</v>
      </c>
      <c r="Q30" s="1" t="s">
        <v>7875</v>
      </c>
      <c r="R30" s="1">
        <v>1127.17892253587</v>
      </c>
      <c r="S30" s="1">
        <v>547158.881834</v>
      </c>
      <c r="T30" s="1">
        <v>5438990.6377999997</v>
      </c>
      <c r="U30" s="1">
        <v>10</v>
      </c>
      <c r="V30" s="1" t="s">
        <v>7890</v>
      </c>
      <c r="W30" s="1" t="s">
        <v>7873</v>
      </c>
      <c r="X30" s="1" t="s">
        <v>2995</v>
      </c>
      <c r="Y30" s="1" t="s">
        <v>7889</v>
      </c>
      <c r="Z30" s="1" t="s">
        <v>7888</v>
      </c>
      <c r="AA30" s="1" t="s">
        <v>7887</v>
      </c>
      <c r="AB30" s="1" t="s">
        <v>7870</v>
      </c>
      <c r="AC30" s="1" t="s">
        <v>7886</v>
      </c>
      <c r="AD30" s="1" t="s">
        <v>963</v>
      </c>
      <c r="AE30" s="1" t="s">
        <v>7885</v>
      </c>
      <c r="AF30" s="1" t="s">
        <v>3965</v>
      </c>
    </row>
    <row r="31" spans="1:33" x14ac:dyDescent="0.2">
      <c r="A31" s="1">
        <f t="shared" si="0"/>
        <v>1135346.7884292803</v>
      </c>
      <c r="B31" s="12">
        <f>INDEX(families!$A:$A,MATCH(C31,families!$B:$B,0))</f>
        <v>41</v>
      </c>
      <c r="C31" s="1" t="s">
        <v>7879</v>
      </c>
      <c r="D31" s="1" t="s">
        <v>7879</v>
      </c>
      <c r="E31" s="1" t="str">
        <f t="shared" si="1"/>
        <v>2K1135 - Mainline Automated RMLBV</v>
      </c>
      <c r="F31" s="1" t="str">
        <f t="shared" si="2"/>
        <v>DWG: Typical. Location: Upstream of Nathan Creek.</v>
      </c>
      <c r="M31" s="1" t="s">
        <v>7884</v>
      </c>
      <c r="N31" s="1" t="s">
        <v>7877</v>
      </c>
      <c r="O31" s="1">
        <v>6</v>
      </c>
      <c r="P31" s="1" t="s">
        <v>7876</v>
      </c>
      <c r="Q31" s="1" t="s">
        <v>7875</v>
      </c>
      <c r="R31" s="1">
        <v>1135.3467884292802</v>
      </c>
      <c r="S31" s="1">
        <v>539544.86679999996</v>
      </c>
      <c r="T31" s="1">
        <v>5441861.5437000003</v>
      </c>
      <c r="U31" s="1">
        <v>10</v>
      </c>
      <c r="V31" s="1" t="s">
        <v>7874</v>
      </c>
      <c r="W31" s="1" t="s">
        <v>7873</v>
      </c>
      <c r="X31" s="1" t="s">
        <v>2995</v>
      </c>
      <c r="Y31" s="1" t="s">
        <v>7883</v>
      </c>
      <c r="Z31" s="1" t="s">
        <v>7871</v>
      </c>
      <c r="AA31" s="1" t="s">
        <v>322</v>
      </c>
      <c r="AB31" s="1" t="s">
        <v>7870</v>
      </c>
      <c r="AC31" s="1" t="s">
        <v>7882</v>
      </c>
      <c r="AD31" s="1" t="s">
        <v>963</v>
      </c>
      <c r="AE31" s="1" t="s">
        <v>7881</v>
      </c>
      <c r="AF31" s="1" t="s">
        <v>3737</v>
      </c>
      <c r="AG31" s="1" t="s">
        <v>7880</v>
      </c>
    </row>
    <row r="32" spans="1:33" x14ac:dyDescent="0.2">
      <c r="A32" s="1">
        <f t="shared" si="0"/>
        <v>1140259.9908372802</v>
      </c>
      <c r="B32" s="12">
        <f>INDEX(families!$A:$A,MATCH(C32,families!$B:$B,0))</f>
        <v>41</v>
      </c>
      <c r="C32" s="1" t="s">
        <v>7879</v>
      </c>
      <c r="D32" s="1" t="s">
        <v>7879</v>
      </c>
      <c r="E32" s="1" t="str">
        <f t="shared" si="1"/>
        <v>2K1140 - Mainline Automated RMLBV</v>
      </c>
      <c r="F32" s="1" t="str">
        <f t="shared" si="2"/>
        <v>DWG: Typical. Location: Upstream of West Creek.</v>
      </c>
      <c r="M32" s="1" t="s">
        <v>7878</v>
      </c>
      <c r="N32" s="1" t="s">
        <v>7877</v>
      </c>
      <c r="O32" s="1">
        <v>6</v>
      </c>
      <c r="P32" s="1" t="s">
        <v>7876</v>
      </c>
      <c r="Q32" s="1" t="s">
        <v>7875</v>
      </c>
      <c r="R32" s="1">
        <v>1140.2599908372802</v>
      </c>
      <c r="S32" s="1">
        <v>534975</v>
      </c>
      <c r="T32" s="1">
        <v>5443206</v>
      </c>
      <c r="U32" s="1">
        <v>10</v>
      </c>
      <c r="V32" s="1" t="s">
        <v>7874</v>
      </c>
      <c r="W32" s="1" t="s">
        <v>7873</v>
      </c>
      <c r="X32" s="1" t="s">
        <v>2995</v>
      </c>
      <c r="Y32" s="1" t="s">
        <v>7872</v>
      </c>
      <c r="Z32" s="1" t="s">
        <v>7871</v>
      </c>
      <c r="AA32" s="1" t="s">
        <v>322</v>
      </c>
      <c r="AB32" s="1" t="s">
        <v>7870</v>
      </c>
      <c r="AC32" s="1" t="s">
        <v>7869</v>
      </c>
      <c r="AD32" s="1" t="s">
        <v>963</v>
      </c>
      <c r="AE32" s="1" t="s">
        <v>7868</v>
      </c>
      <c r="AF32" s="1" t="s">
        <v>3737</v>
      </c>
      <c r="AG32" s="1" t="s">
        <v>7867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0317C-07CC-B042-BB0C-C1F704FD6A8A}">
  <sheetPr>
    <tabColor rgb="FFFF0000"/>
  </sheetPr>
  <dimension ref="A1:AE438"/>
  <sheetViews>
    <sheetView workbookViewId="0">
      <selection activeCell="F14" sqref="F14"/>
    </sheetView>
  </sheetViews>
  <sheetFormatPr baseColWidth="10" defaultColWidth="10.83203125" defaultRowHeight="15" x14ac:dyDescent="0.2"/>
  <cols>
    <col min="1" max="2" width="13.33203125" style="1" bestFit="1" customWidth="1"/>
    <col min="3" max="3" width="13.33203125" style="1" customWidth="1"/>
    <col min="4" max="4" width="6.83203125" style="1" bestFit="1" customWidth="1"/>
    <col min="5" max="5" width="6.6640625" style="1" bestFit="1" customWidth="1"/>
    <col min="6" max="6" width="43.5" style="1" bestFit="1" customWidth="1"/>
    <col min="7" max="7" width="5.1640625" style="1" bestFit="1" customWidth="1"/>
    <col min="8" max="13" width="10.83203125" style="1"/>
    <col min="14" max="14" width="22.33203125" style="1" bestFit="1" customWidth="1"/>
    <col min="15" max="16384" width="10.83203125" style="1"/>
  </cols>
  <sheetData>
    <row r="1" spans="1:31" x14ac:dyDescent="0.2">
      <c r="A1" s="1" t="s">
        <v>9823</v>
      </c>
      <c r="B1" s="1" t="s">
        <v>9824</v>
      </c>
      <c r="C1" s="11" t="s">
        <v>9820</v>
      </c>
      <c r="D1" s="11" t="s">
        <v>9818</v>
      </c>
      <c r="E1" s="11" t="s">
        <v>1585</v>
      </c>
      <c r="F1" s="11" t="s">
        <v>1587</v>
      </c>
      <c r="G1" s="11" t="s">
        <v>1586</v>
      </c>
      <c r="L1" s="1" t="s">
        <v>8954</v>
      </c>
      <c r="M1" s="1" t="s">
        <v>8953</v>
      </c>
      <c r="N1" s="1" t="s">
        <v>8952</v>
      </c>
      <c r="O1" s="1" t="s">
        <v>8951</v>
      </c>
      <c r="P1" s="1" t="s">
        <v>8950</v>
      </c>
      <c r="Q1" s="1" t="s">
        <v>8949</v>
      </c>
      <c r="R1" s="1" t="s">
        <v>8948</v>
      </c>
      <c r="S1" s="1" t="s">
        <v>8947</v>
      </c>
      <c r="T1" s="1" t="s">
        <v>8946</v>
      </c>
      <c r="U1" s="1" t="s">
        <v>8945</v>
      </c>
      <c r="V1" s="1" t="s">
        <v>8944</v>
      </c>
      <c r="W1" s="1" t="s">
        <v>8943</v>
      </c>
      <c r="X1" s="1" t="s">
        <v>8942</v>
      </c>
      <c r="Y1" s="1" t="s">
        <v>8941</v>
      </c>
      <c r="Z1" s="1" t="s">
        <v>8940</v>
      </c>
      <c r="AA1" s="1" t="s">
        <v>8939</v>
      </c>
      <c r="AB1" s="1" t="s">
        <v>8938</v>
      </c>
      <c r="AC1" s="1" t="s">
        <v>8937</v>
      </c>
      <c r="AD1" s="1" t="s">
        <v>8936</v>
      </c>
      <c r="AE1" s="1" t="s">
        <v>8935</v>
      </c>
    </row>
    <row r="2" spans="1:31" x14ac:dyDescent="0.2">
      <c r="A2" s="1">
        <f t="shared" ref="A2:A65" si="0">IF(O2=0,"",O2)</f>
        <v>990312</v>
      </c>
      <c r="B2" s="1">
        <f t="shared" ref="B2:B65" si="1">A2</f>
        <v>990312</v>
      </c>
      <c r="C2" s="12">
        <f>INDEX(families!$A:$A,MATCH(D2,families!$B:$B,0))</f>
        <v>42</v>
      </c>
      <c r="D2" s="1" t="s">
        <v>8036</v>
      </c>
      <c r="E2" s="1" t="s">
        <v>8036</v>
      </c>
      <c r="F2" s="1" t="str">
        <f t="shared" ref="F2:F65" si="2">_xlfn.CONCAT(T2,"° ",V2," Induction Bend"," (",M2,")")</f>
        <v>20° RT Induction Bend (5B−IB−2001)</v>
      </c>
      <c r="G2" s="1">
        <f>T2</f>
        <v>20</v>
      </c>
      <c r="L2" s="1">
        <v>1</v>
      </c>
      <c r="M2" s="1" t="s">
        <v>8934</v>
      </c>
      <c r="N2" s="1" t="s">
        <v>8933</v>
      </c>
      <c r="O2" s="1">
        <v>990312</v>
      </c>
      <c r="P2" s="1">
        <v>914.4</v>
      </c>
      <c r="Q2" s="1">
        <v>19</v>
      </c>
      <c r="R2" s="1">
        <v>16.2</v>
      </c>
      <c r="S2" s="1" t="s">
        <v>8032</v>
      </c>
      <c r="T2" s="1">
        <v>20</v>
      </c>
      <c r="U2" s="1" t="s">
        <v>7362</v>
      </c>
      <c r="V2" s="1" t="s">
        <v>8030</v>
      </c>
      <c r="W2" s="1">
        <v>1500</v>
      </c>
      <c r="X2" s="1">
        <v>1500</v>
      </c>
      <c r="Y2" s="1">
        <v>1596</v>
      </c>
      <c r="Z2" s="1">
        <v>4596</v>
      </c>
      <c r="AA2" s="1" t="s">
        <v>8029</v>
      </c>
      <c r="AB2" s="1" t="s">
        <v>8029</v>
      </c>
      <c r="AC2" s="1" t="s">
        <v>8074</v>
      </c>
      <c r="AD2" s="1" t="s">
        <v>58</v>
      </c>
    </row>
    <row r="3" spans="1:31" x14ac:dyDescent="0.2">
      <c r="A3" s="1">
        <f t="shared" si="0"/>
        <v>990329</v>
      </c>
      <c r="B3" s="1">
        <f t="shared" si="1"/>
        <v>990329</v>
      </c>
      <c r="C3" s="12">
        <f>INDEX(families!$A:$A,MATCH(D3,families!$B:$B,0))</f>
        <v>42</v>
      </c>
      <c r="D3" s="1" t="s">
        <v>8036</v>
      </c>
      <c r="E3" s="1" t="s">
        <v>8036</v>
      </c>
      <c r="F3" s="1" t="str">
        <f t="shared" si="2"/>
        <v>20° LT Induction Bend (5B−IB−2002)</v>
      </c>
      <c r="G3" s="1">
        <f t="shared" ref="G3:G66" si="3">T3</f>
        <v>20</v>
      </c>
      <c r="L3" s="1">
        <v>2</v>
      </c>
      <c r="M3" s="1" t="s">
        <v>8932</v>
      </c>
      <c r="N3" s="1" t="s">
        <v>8931</v>
      </c>
      <c r="O3" s="1">
        <v>990329</v>
      </c>
      <c r="P3" s="1">
        <v>914.4</v>
      </c>
      <c r="Q3" s="1">
        <v>19</v>
      </c>
      <c r="R3" s="1">
        <v>16.2</v>
      </c>
      <c r="S3" s="1" t="s">
        <v>8032</v>
      </c>
      <c r="T3" s="1">
        <v>20</v>
      </c>
      <c r="U3" s="1" t="s">
        <v>7362</v>
      </c>
      <c r="V3" s="1" t="s">
        <v>8039</v>
      </c>
      <c r="W3" s="1">
        <v>1500</v>
      </c>
      <c r="X3" s="1">
        <v>1500</v>
      </c>
      <c r="Y3" s="1">
        <v>1596</v>
      </c>
      <c r="Z3" s="1">
        <v>4596</v>
      </c>
      <c r="AA3" s="1" t="s">
        <v>8029</v>
      </c>
      <c r="AB3" s="1" t="s">
        <v>8029</v>
      </c>
      <c r="AC3" s="1" t="s">
        <v>8074</v>
      </c>
      <c r="AD3" s="1" t="s">
        <v>58</v>
      </c>
    </row>
    <row r="4" spans="1:31" x14ac:dyDescent="0.2">
      <c r="A4" s="1">
        <f t="shared" si="0"/>
        <v>990641</v>
      </c>
      <c r="B4" s="1">
        <f t="shared" si="1"/>
        <v>990641</v>
      </c>
      <c r="C4" s="12">
        <f>INDEX(families!$A:$A,MATCH(D4,families!$B:$B,0))</f>
        <v>42</v>
      </c>
      <c r="D4" s="1" t="s">
        <v>8036</v>
      </c>
      <c r="E4" s="1" t="s">
        <v>8036</v>
      </c>
      <c r="F4" s="1" t="str">
        <f t="shared" si="2"/>
        <v>20° OB Induction Bend (5B−IB−2003)</v>
      </c>
      <c r="G4" s="1">
        <f t="shared" si="3"/>
        <v>20</v>
      </c>
      <c r="L4" s="1">
        <v>3</v>
      </c>
      <c r="M4" s="1" t="s">
        <v>8930</v>
      </c>
      <c r="N4" s="1" t="s">
        <v>8929</v>
      </c>
      <c r="O4" s="1">
        <v>990641</v>
      </c>
      <c r="P4" s="1">
        <v>914.4</v>
      </c>
      <c r="Q4" s="1">
        <v>19</v>
      </c>
      <c r="R4" s="1">
        <v>16.2</v>
      </c>
      <c r="S4" s="1" t="s">
        <v>8032</v>
      </c>
      <c r="T4" s="1">
        <v>20</v>
      </c>
      <c r="U4" s="1" t="s">
        <v>7362</v>
      </c>
      <c r="V4" s="1" t="s">
        <v>8075</v>
      </c>
      <c r="W4" s="1">
        <v>1500</v>
      </c>
      <c r="X4" s="1">
        <v>1500</v>
      </c>
      <c r="Y4" s="1">
        <v>1596</v>
      </c>
      <c r="Z4" s="1">
        <v>4596</v>
      </c>
      <c r="AA4" s="1" t="s">
        <v>8029</v>
      </c>
      <c r="AB4" s="1" t="s">
        <v>8029</v>
      </c>
      <c r="AC4" s="1" t="s">
        <v>8074</v>
      </c>
      <c r="AD4" s="1" t="s">
        <v>58</v>
      </c>
    </row>
    <row r="5" spans="1:31" x14ac:dyDescent="0.2">
      <c r="A5" s="1">
        <f t="shared" si="0"/>
        <v>990933</v>
      </c>
      <c r="B5" s="1">
        <f t="shared" si="1"/>
        <v>990933</v>
      </c>
      <c r="C5" s="12">
        <f>INDEX(families!$A:$A,MATCH(D5,families!$B:$B,0))</f>
        <v>42</v>
      </c>
      <c r="D5" s="1" t="s">
        <v>8036</v>
      </c>
      <c r="E5" s="1" t="s">
        <v>8036</v>
      </c>
      <c r="F5" s="1" t="str">
        <f t="shared" si="2"/>
        <v>20° OB Induction Bend (5B−IB−2004)</v>
      </c>
      <c r="G5" s="1">
        <f t="shared" si="3"/>
        <v>20</v>
      </c>
      <c r="L5" s="1">
        <v>4</v>
      </c>
      <c r="M5" s="1" t="s">
        <v>8928</v>
      </c>
      <c r="N5" s="1" t="s">
        <v>8927</v>
      </c>
      <c r="O5" s="1">
        <v>990933</v>
      </c>
      <c r="P5" s="1">
        <v>914.4</v>
      </c>
      <c r="Q5" s="1">
        <v>19</v>
      </c>
      <c r="R5" s="1">
        <v>16.2</v>
      </c>
      <c r="S5" s="1" t="s">
        <v>8032</v>
      </c>
      <c r="T5" s="1">
        <v>20</v>
      </c>
      <c r="U5" s="1" t="s">
        <v>7362</v>
      </c>
      <c r="V5" s="1" t="s">
        <v>8075</v>
      </c>
      <c r="W5" s="1">
        <v>1500</v>
      </c>
      <c r="X5" s="1">
        <v>1500</v>
      </c>
      <c r="Y5" s="1">
        <v>1596</v>
      </c>
      <c r="Z5" s="1">
        <v>4596</v>
      </c>
      <c r="AA5" s="1" t="s">
        <v>8029</v>
      </c>
      <c r="AB5" s="1" t="s">
        <v>8029</v>
      </c>
      <c r="AC5" s="1" t="s">
        <v>8074</v>
      </c>
      <c r="AD5" s="1" t="s">
        <v>58</v>
      </c>
    </row>
    <row r="6" spans="1:31" x14ac:dyDescent="0.2">
      <c r="A6" s="1">
        <f t="shared" si="0"/>
        <v>990957</v>
      </c>
      <c r="B6" s="1">
        <f t="shared" si="1"/>
        <v>990957</v>
      </c>
      <c r="C6" s="12">
        <f>INDEX(families!$A:$A,MATCH(D6,families!$B:$B,0))</f>
        <v>42</v>
      </c>
      <c r="D6" s="1" t="s">
        <v>8036</v>
      </c>
      <c r="E6" s="1" t="s">
        <v>8036</v>
      </c>
      <c r="F6" s="1" t="str">
        <f t="shared" si="2"/>
        <v>15° RT Induction Bend (5B−IB−2005)</v>
      </c>
      <c r="G6" s="1">
        <f t="shared" si="3"/>
        <v>15</v>
      </c>
      <c r="L6" s="1">
        <v>5</v>
      </c>
      <c r="M6" s="1" t="s">
        <v>8926</v>
      </c>
      <c r="N6" s="1" t="s">
        <v>8925</v>
      </c>
      <c r="O6" s="1">
        <v>990957</v>
      </c>
      <c r="P6" s="1">
        <v>914.4</v>
      </c>
      <c r="Q6" s="1">
        <v>19</v>
      </c>
      <c r="R6" s="1">
        <v>16.2</v>
      </c>
      <c r="S6" s="1" t="s">
        <v>8032</v>
      </c>
      <c r="T6" s="1">
        <v>15</v>
      </c>
      <c r="U6" s="1" t="s">
        <v>7362</v>
      </c>
      <c r="V6" s="1" t="s">
        <v>8030</v>
      </c>
      <c r="W6" s="1">
        <v>1500</v>
      </c>
      <c r="X6" s="1">
        <v>1500</v>
      </c>
      <c r="Y6" s="1">
        <v>1197</v>
      </c>
      <c r="Z6" s="1">
        <v>4197</v>
      </c>
      <c r="AA6" s="1" t="s">
        <v>8029</v>
      </c>
      <c r="AB6" s="1" t="s">
        <v>8029</v>
      </c>
      <c r="AC6" s="1" t="s">
        <v>8074</v>
      </c>
      <c r="AD6" s="1" t="s">
        <v>58</v>
      </c>
    </row>
    <row r="7" spans="1:31" x14ac:dyDescent="0.2">
      <c r="A7" s="1">
        <f t="shared" si="0"/>
        <v>991464</v>
      </c>
      <c r="B7" s="1">
        <f t="shared" si="1"/>
        <v>991464</v>
      </c>
      <c r="C7" s="12">
        <f>INDEX(families!$A:$A,MATCH(D7,families!$B:$B,0))</f>
        <v>42</v>
      </c>
      <c r="D7" s="1" t="s">
        <v>8036</v>
      </c>
      <c r="E7" s="1" t="s">
        <v>8036</v>
      </c>
      <c r="F7" s="1" t="str">
        <f t="shared" si="2"/>
        <v>15° RT Induction Bend (5B−IB−2006)</v>
      </c>
      <c r="G7" s="1">
        <f t="shared" si="3"/>
        <v>15</v>
      </c>
      <c r="L7" s="1">
        <v>6</v>
      </c>
      <c r="M7" s="1" t="s">
        <v>8924</v>
      </c>
      <c r="N7" s="1" t="s">
        <v>8923</v>
      </c>
      <c r="O7" s="1">
        <v>991464</v>
      </c>
      <c r="P7" s="1">
        <v>914.4</v>
      </c>
      <c r="Q7" s="1">
        <v>19</v>
      </c>
      <c r="R7" s="1">
        <v>16.2</v>
      </c>
      <c r="S7" s="1" t="s">
        <v>8032</v>
      </c>
      <c r="T7" s="1">
        <v>15</v>
      </c>
      <c r="U7" s="1" t="s">
        <v>7362</v>
      </c>
      <c r="V7" s="1" t="s">
        <v>8030</v>
      </c>
      <c r="W7" s="1">
        <v>1500</v>
      </c>
      <c r="X7" s="1">
        <v>1500</v>
      </c>
      <c r="Y7" s="1">
        <v>1197</v>
      </c>
      <c r="Z7" s="1">
        <v>4197</v>
      </c>
      <c r="AA7" s="1" t="s">
        <v>8029</v>
      </c>
      <c r="AB7" s="1" t="s">
        <v>8029</v>
      </c>
      <c r="AC7" s="1" t="s">
        <v>8074</v>
      </c>
      <c r="AD7" s="1" t="s">
        <v>58</v>
      </c>
    </row>
    <row r="8" spans="1:31" x14ac:dyDescent="0.2">
      <c r="A8" s="1">
        <f t="shared" si="0"/>
        <v>991596</v>
      </c>
      <c r="B8" s="1">
        <f t="shared" si="1"/>
        <v>991596</v>
      </c>
      <c r="C8" s="12">
        <f>INDEX(families!$A:$A,MATCH(D8,families!$B:$B,0))</f>
        <v>42</v>
      </c>
      <c r="D8" s="1" t="s">
        <v>8036</v>
      </c>
      <c r="E8" s="1" t="s">
        <v>8036</v>
      </c>
      <c r="F8" s="1" t="str">
        <f t="shared" si="2"/>
        <v>30° LT Induction Bend (5B−IB−2007)</v>
      </c>
      <c r="G8" s="1">
        <f t="shared" si="3"/>
        <v>30</v>
      </c>
      <c r="L8" s="1">
        <v>7</v>
      </c>
      <c r="M8" s="1" t="s">
        <v>8922</v>
      </c>
      <c r="N8" s="1" t="s">
        <v>8921</v>
      </c>
      <c r="O8" s="1">
        <v>991596</v>
      </c>
      <c r="P8" s="1">
        <v>914.4</v>
      </c>
      <c r="Q8" s="1">
        <v>19</v>
      </c>
      <c r="R8" s="1">
        <v>16.2</v>
      </c>
      <c r="S8" s="1" t="s">
        <v>8032</v>
      </c>
      <c r="T8" s="1">
        <v>30</v>
      </c>
      <c r="U8" s="1" t="s">
        <v>7362</v>
      </c>
      <c r="V8" s="1" t="s">
        <v>8039</v>
      </c>
      <c r="W8" s="1">
        <v>1500</v>
      </c>
      <c r="X8" s="1">
        <v>1500</v>
      </c>
      <c r="Y8" s="1">
        <v>2394</v>
      </c>
      <c r="Z8" s="1">
        <v>5394</v>
      </c>
      <c r="AA8" s="1" t="s">
        <v>8029</v>
      </c>
      <c r="AB8" s="1" t="s">
        <v>8029</v>
      </c>
      <c r="AC8" s="1" t="s">
        <v>8074</v>
      </c>
      <c r="AD8" s="1" t="s">
        <v>58</v>
      </c>
    </row>
    <row r="9" spans="1:31" x14ac:dyDescent="0.2">
      <c r="A9" s="1">
        <f t="shared" si="0"/>
        <v>992143</v>
      </c>
      <c r="B9" s="1">
        <f t="shared" si="1"/>
        <v>992143</v>
      </c>
      <c r="C9" s="12">
        <f>INDEX(families!$A:$A,MATCH(D9,families!$B:$B,0))</f>
        <v>42</v>
      </c>
      <c r="D9" s="1" t="s">
        <v>8036</v>
      </c>
      <c r="E9" s="1" t="s">
        <v>8036</v>
      </c>
      <c r="F9" s="1" t="str">
        <f t="shared" si="2"/>
        <v>20° SB Induction Bend (5B−IB−2008)</v>
      </c>
      <c r="G9" s="1">
        <f t="shared" si="3"/>
        <v>20</v>
      </c>
      <c r="L9" s="1">
        <v>8</v>
      </c>
      <c r="M9" s="1" t="s">
        <v>8920</v>
      </c>
      <c r="N9" s="1" t="s">
        <v>8919</v>
      </c>
      <c r="O9" s="1">
        <v>992143</v>
      </c>
      <c r="P9" s="1">
        <v>914.4</v>
      </c>
      <c r="Q9" s="1">
        <v>19</v>
      </c>
      <c r="R9" s="1">
        <v>16.2</v>
      </c>
      <c r="S9" s="1" t="s">
        <v>8032</v>
      </c>
      <c r="T9" s="1">
        <v>20</v>
      </c>
      <c r="U9" s="1" t="s">
        <v>7362</v>
      </c>
      <c r="V9" s="1" t="s">
        <v>8078</v>
      </c>
      <c r="W9" s="1">
        <v>1500</v>
      </c>
      <c r="X9" s="1">
        <v>1500</v>
      </c>
      <c r="Y9" s="1">
        <v>1596</v>
      </c>
      <c r="Z9" s="1">
        <v>4596</v>
      </c>
      <c r="AA9" s="1" t="s">
        <v>8029</v>
      </c>
      <c r="AB9" s="1" t="s">
        <v>8029</v>
      </c>
      <c r="AC9" s="1" t="s">
        <v>8074</v>
      </c>
      <c r="AD9" s="1" t="s">
        <v>58</v>
      </c>
    </row>
    <row r="10" spans="1:31" x14ac:dyDescent="0.2">
      <c r="A10" s="1">
        <f t="shared" si="0"/>
        <v>992383</v>
      </c>
      <c r="B10" s="1">
        <f t="shared" si="1"/>
        <v>992383</v>
      </c>
      <c r="C10" s="12">
        <f>INDEX(families!$A:$A,MATCH(D10,families!$B:$B,0))</f>
        <v>42</v>
      </c>
      <c r="D10" s="1" t="s">
        <v>8036</v>
      </c>
      <c r="E10" s="1" t="s">
        <v>8036</v>
      </c>
      <c r="F10" s="1" t="str">
        <f t="shared" si="2"/>
        <v>20° OB Induction Bend (5B−IB−2009)</v>
      </c>
      <c r="G10" s="1">
        <f t="shared" si="3"/>
        <v>20</v>
      </c>
      <c r="L10" s="1">
        <v>9</v>
      </c>
      <c r="M10" s="1" t="s">
        <v>8918</v>
      </c>
      <c r="N10" s="1" t="s">
        <v>8917</v>
      </c>
      <c r="O10" s="1">
        <v>992383</v>
      </c>
      <c r="P10" s="1">
        <v>914.4</v>
      </c>
      <c r="Q10" s="1">
        <v>19</v>
      </c>
      <c r="R10" s="1">
        <v>16.2</v>
      </c>
      <c r="S10" s="1" t="s">
        <v>8032</v>
      </c>
      <c r="T10" s="1">
        <v>20</v>
      </c>
      <c r="U10" s="1" t="s">
        <v>7362</v>
      </c>
      <c r="V10" s="1" t="s">
        <v>8075</v>
      </c>
      <c r="W10" s="1">
        <v>1500</v>
      </c>
      <c r="X10" s="1">
        <v>1500</v>
      </c>
      <c r="Y10" s="1">
        <v>1596</v>
      </c>
      <c r="Z10" s="1">
        <v>4596</v>
      </c>
      <c r="AA10" s="1" t="s">
        <v>8029</v>
      </c>
      <c r="AB10" s="1" t="s">
        <v>8029</v>
      </c>
      <c r="AC10" s="1" t="s">
        <v>8074</v>
      </c>
      <c r="AD10" s="1" t="s">
        <v>58</v>
      </c>
    </row>
    <row r="11" spans="1:31" x14ac:dyDescent="0.2">
      <c r="A11" s="1">
        <f t="shared" si="0"/>
        <v>992409</v>
      </c>
      <c r="B11" s="1">
        <f t="shared" si="1"/>
        <v>992409</v>
      </c>
      <c r="C11" s="12">
        <f>INDEX(families!$A:$A,MATCH(D11,families!$B:$B,0))</f>
        <v>42</v>
      </c>
      <c r="D11" s="1" t="s">
        <v>8036</v>
      </c>
      <c r="E11" s="1" t="s">
        <v>8036</v>
      </c>
      <c r="F11" s="1" t="str">
        <f t="shared" si="2"/>
        <v>30° SB Induction Bend (5B−IB−2010)</v>
      </c>
      <c r="G11" s="1">
        <f t="shared" si="3"/>
        <v>30</v>
      </c>
      <c r="L11" s="1">
        <v>10</v>
      </c>
      <c r="M11" s="1" t="s">
        <v>8916</v>
      </c>
      <c r="N11" s="1" t="s">
        <v>8915</v>
      </c>
      <c r="O11" s="1">
        <v>992409</v>
      </c>
      <c r="P11" s="1">
        <v>914.4</v>
      </c>
      <c r="Q11" s="1">
        <v>19</v>
      </c>
      <c r="R11" s="1">
        <v>16.2</v>
      </c>
      <c r="S11" s="1" t="s">
        <v>8032</v>
      </c>
      <c r="T11" s="1">
        <v>30</v>
      </c>
      <c r="U11" s="1" t="s">
        <v>7362</v>
      </c>
      <c r="V11" s="1" t="s">
        <v>8078</v>
      </c>
      <c r="W11" s="1">
        <v>1500</v>
      </c>
      <c r="X11" s="1">
        <v>1500</v>
      </c>
      <c r="Y11" s="1">
        <v>2394</v>
      </c>
      <c r="Z11" s="1">
        <v>5394</v>
      </c>
      <c r="AA11" s="1" t="s">
        <v>8029</v>
      </c>
      <c r="AB11" s="1" t="s">
        <v>8029</v>
      </c>
      <c r="AC11" s="1" t="s">
        <v>8074</v>
      </c>
      <c r="AD11" s="1" t="s">
        <v>58</v>
      </c>
    </row>
    <row r="12" spans="1:31" x14ac:dyDescent="0.2">
      <c r="A12" s="1">
        <f t="shared" si="0"/>
        <v>992445</v>
      </c>
      <c r="B12" s="1">
        <f t="shared" si="1"/>
        <v>992445</v>
      </c>
      <c r="C12" s="12">
        <f>INDEX(families!$A:$A,MATCH(D12,families!$B:$B,0))</f>
        <v>42</v>
      </c>
      <c r="D12" s="1" t="s">
        <v>8036</v>
      </c>
      <c r="E12" s="1" t="s">
        <v>8036</v>
      </c>
      <c r="F12" s="1" t="str">
        <f t="shared" si="2"/>
        <v>20° OB Induction Bend (5B−IB−2011)</v>
      </c>
      <c r="G12" s="1">
        <f t="shared" si="3"/>
        <v>20</v>
      </c>
      <c r="L12" s="1">
        <v>11</v>
      </c>
      <c r="M12" s="1" t="s">
        <v>8914</v>
      </c>
      <c r="N12" s="1" t="s">
        <v>8913</v>
      </c>
      <c r="O12" s="1">
        <v>992445</v>
      </c>
      <c r="P12" s="1">
        <v>914.4</v>
      </c>
      <c r="Q12" s="1">
        <v>19</v>
      </c>
      <c r="R12" s="1">
        <v>16.2</v>
      </c>
      <c r="S12" s="1" t="s">
        <v>8032</v>
      </c>
      <c r="T12" s="1">
        <v>20</v>
      </c>
      <c r="U12" s="1" t="s">
        <v>7362</v>
      </c>
      <c r="V12" s="1" t="s">
        <v>8075</v>
      </c>
      <c r="W12" s="1">
        <v>1500</v>
      </c>
      <c r="X12" s="1">
        <v>1500</v>
      </c>
      <c r="Y12" s="1">
        <v>1596</v>
      </c>
      <c r="Z12" s="1">
        <v>4596</v>
      </c>
      <c r="AA12" s="1" t="s">
        <v>8029</v>
      </c>
      <c r="AB12" s="1" t="s">
        <v>8029</v>
      </c>
      <c r="AC12" s="1" t="s">
        <v>8074</v>
      </c>
      <c r="AD12" s="1" t="s">
        <v>58</v>
      </c>
    </row>
    <row r="13" spans="1:31" x14ac:dyDescent="0.2">
      <c r="A13" s="1">
        <f t="shared" si="0"/>
        <v>992484</v>
      </c>
      <c r="B13" s="1">
        <f t="shared" si="1"/>
        <v>992484</v>
      </c>
      <c r="C13" s="12">
        <f>INDEX(families!$A:$A,MATCH(D13,families!$B:$B,0))</f>
        <v>42</v>
      </c>
      <c r="D13" s="1" t="s">
        <v>8036</v>
      </c>
      <c r="E13" s="1" t="s">
        <v>8036</v>
      </c>
      <c r="F13" s="1" t="str">
        <f t="shared" si="2"/>
        <v>25° SB Induction Bend (5B−IB−2012)</v>
      </c>
      <c r="G13" s="1">
        <f t="shared" si="3"/>
        <v>25</v>
      </c>
      <c r="L13" s="1">
        <v>12</v>
      </c>
      <c r="M13" s="1" t="s">
        <v>8912</v>
      </c>
      <c r="N13" s="1" t="s">
        <v>8911</v>
      </c>
      <c r="O13" s="1">
        <v>992484</v>
      </c>
      <c r="P13" s="1">
        <v>914.4</v>
      </c>
      <c r="Q13" s="1">
        <v>19</v>
      </c>
      <c r="R13" s="1">
        <v>16.2</v>
      </c>
      <c r="S13" s="1" t="s">
        <v>8032</v>
      </c>
      <c r="T13" s="1">
        <v>25</v>
      </c>
      <c r="U13" s="1" t="s">
        <v>7362</v>
      </c>
      <c r="V13" s="1" t="s">
        <v>8078</v>
      </c>
      <c r="W13" s="1">
        <v>1500</v>
      </c>
      <c r="X13" s="1">
        <v>1500</v>
      </c>
      <c r="Y13" s="1">
        <v>1995</v>
      </c>
      <c r="Z13" s="1">
        <v>4995</v>
      </c>
      <c r="AA13" s="1" t="s">
        <v>8029</v>
      </c>
      <c r="AB13" s="1" t="s">
        <v>8029</v>
      </c>
      <c r="AC13" s="1" t="s">
        <v>8074</v>
      </c>
      <c r="AD13" s="1" t="s">
        <v>58</v>
      </c>
    </row>
    <row r="14" spans="1:31" x14ac:dyDescent="0.2">
      <c r="A14" s="1">
        <f t="shared" si="0"/>
        <v>992956</v>
      </c>
      <c r="B14" s="1">
        <f t="shared" si="1"/>
        <v>992956</v>
      </c>
      <c r="C14" s="12">
        <f>INDEX(families!$A:$A,MATCH(D14,families!$B:$B,0))</f>
        <v>42</v>
      </c>
      <c r="D14" s="1" t="s">
        <v>8036</v>
      </c>
      <c r="E14" s="1" t="s">
        <v>8036</v>
      </c>
      <c r="F14" s="1" t="str">
        <f t="shared" si="2"/>
        <v>35° SB Induction Bend (5B−IB−2013)</v>
      </c>
      <c r="G14" s="1">
        <f t="shared" si="3"/>
        <v>35</v>
      </c>
      <c r="L14" s="1">
        <v>13</v>
      </c>
      <c r="M14" s="1" t="s">
        <v>8910</v>
      </c>
      <c r="N14" s="1" t="s">
        <v>8909</v>
      </c>
      <c r="O14" s="1">
        <v>992956</v>
      </c>
      <c r="P14" s="1">
        <v>914.4</v>
      </c>
      <c r="Q14" s="1">
        <v>19</v>
      </c>
      <c r="R14" s="1">
        <v>16.2</v>
      </c>
      <c r="S14" s="1" t="s">
        <v>8032</v>
      </c>
      <c r="T14" s="1">
        <v>35</v>
      </c>
      <c r="U14" s="1" t="s">
        <v>7362</v>
      </c>
      <c r="V14" s="1" t="s">
        <v>8078</v>
      </c>
      <c r="W14" s="1">
        <v>1500</v>
      </c>
      <c r="X14" s="1">
        <v>1500</v>
      </c>
      <c r="Y14" s="1">
        <v>2793</v>
      </c>
      <c r="Z14" s="1">
        <v>5793</v>
      </c>
      <c r="AA14" s="1" t="s">
        <v>8029</v>
      </c>
      <c r="AB14" s="1" t="s">
        <v>8029</v>
      </c>
      <c r="AC14" s="1" t="s">
        <v>8074</v>
      </c>
      <c r="AD14" s="1" t="s">
        <v>58</v>
      </c>
      <c r="AE14" s="1">
        <v>6</v>
      </c>
    </row>
    <row r="15" spans="1:31" x14ac:dyDescent="0.2">
      <c r="A15" s="1">
        <f t="shared" si="0"/>
        <v>992967</v>
      </c>
      <c r="B15" s="1">
        <f t="shared" si="1"/>
        <v>992967</v>
      </c>
      <c r="C15" s="12">
        <f>INDEX(families!$A:$A,MATCH(D15,families!$B:$B,0))</f>
        <v>42</v>
      </c>
      <c r="D15" s="1" t="s">
        <v>8036</v>
      </c>
      <c r="E15" s="1" t="s">
        <v>8036</v>
      </c>
      <c r="F15" s="1" t="str">
        <f t="shared" si="2"/>
        <v>30° SB Induction Bend (5B−IB−2014)</v>
      </c>
      <c r="G15" s="1">
        <f t="shared" si="3"/>
        <v>30</v>
      </c>
      <c r="L15" s="1">
        <v>14</v>
      </c>
      <c r="M15" s="1" t="s">
        <v>8908</v>
      </c>
      <c r="N15" s="1" t="s">
        <v>8907</v>
      </c>
      <c r="O15" s="1">
        <v>992967</v>
      </c>
      <c r="P15" s="1">
        <v>914.4</v>
      </c>
      <c r="Q15" s="1">
        <v>19</v>
      </c>
      <c r="R15" s="1">
        <v>16.2</v>
      </c>
      <c r="S15" s="1" t="s">
        <v>8032</v>
      </c>
      <c r="T15" s="1">
        <v>30</v>
      </c>
      <c r="U15" s="1" t="s">
        <v>7362</v>
      </c>
      <c r="V15" s="1" t="s">
        <v>8078</v>
      </c>
      <c r="W15" s="1">
        <v>1500</v>
      </c>
      <c r="X15" s="1">
        <v>1500</v>
      </c>
      <c r="Y15" s="1">
        <v>2394</v>
      </c>
      <c r="Z15" s="1">
        <v>5394</v>
      </c>
      <c r="AA15" s="1" t="s">
        <v>8029</v>
      </c>
      <c r="AB15" s="1" t="s">
        <v>8029</v>
      </c>
      <c r="AC15" s="1" t="s">
        <v>8074</v>
      </c>
      <c r="AD15" s="1" t="s">
        <v>58</v>
      </c>
      <c r="AE15" s="1">
        <v>6</v>
      </c>
    </row>
    <row r="16" spans="1:31" x14ac:dyDescent="0.2">
      <c r="A16" s="1">
        <f t="shared" si="0"/>
        <v>994270</v>
      </c>
      <c r="B16" s="1">
        <f t="shared" si="1"/>
        <v>994270</v>
      </c>
      <c r="C16" s="12">
        <f>INDEX(families!$A:$A,MATCH(D16,families!$B:$B,0))</f>
        <v>42</v>
      </c>
      <c r="D16" s="1" t="s">
        <v>8036</v>
      </c>
      <c r="E16" s="1" t="s">
        <v>8036</v>
      </c>
      <c r="F16" s="1" t="str">
        <f t="shared" si="2"/>
        <v>31° Rolled (SB, LT) Induction Bend (5B−IB−2016)</v>
      </c>
      <c r="G16" s="1">
        <f t="shared" si="3"/>
        <v>31</v>
      </c>
      <c r="L16" s="1">
        <v>15</v>
      </c>
      <c r="M16" s="1" t="s">
        <v>8906</v>
      </c>
      <c r="N16" s="1" t="s">
        <v>8905</v>
      </c>
      <c r="O16" s="1">
        <v>994270</v>
      </c>
      <c r="P16" s="1">
        <v>914.4</v>
      </c>
      <c r="Q16" s="1">
        <v>19</v>
      </c>
      <c r="R16" s="1">
        <v>16.2</v>
      </c>
      <c r="S16" s="1" t="s">
        <v>8032</v>
      </c>
      <c r="T16" s="1">
        <v>31</v>
      </c>
      <c r="U16" s="1" t="s">
        <v>7362</v>
      </c>
      <c r="V16" s="1" t="s">
        <v>8313</v>
      </c>
      <c r="W16" s="1">
        <v>1500</v>
      </c>
      <c r="X16" s="1">
        <v>1500</v>
      </c>
      <c r="Y16" s="1">
        <v>2474</v>
      </c>
      <c r="Z16" s="1">
        <v>5474</v>
      </c>
      <c r="AA16" s="1" t="s">
        <v>8029</v>
      </c>
      <c r="AB16" s="1" t="s">
        <v>8029</v>
      </c>
      <c r="AC16" s="1" t="s">
        <v>8074</v>
      </c>
      <c r="AD16" s="1" t="s">
        <v>58</v>
      </c>
    </row>
    <row r="17" spans="1:31" x14ac:dyDescent="0.2">
      <c r="A17" s="1">
        <f t="shared" si="0"/>
        <v>994391</v>
      </c>
      <c r="B17" s="1">
        <f t="shared" si="1"/>
        <v>994391</v>
      </c>
      <c r="C17" s="12">
        <f>INDEX(families!$A:$A,MATCH(D17,families!$B:$B,0))</f>
        <v>42</v>
      </c>
      <c r="D17" s="1" t="s">
        <v>8036</v>
      </c>
      <c r="E17" s="1" t="s">
        <v>8036</v>
      </c>
      <c r="F17" s="1" t="str">
        <f t="shared" si="2"/>
        <v>21° RT Induction Bend (5B−IB−2017)</v>
      </c>
      <c r="G17" s="1">
        <f t="shared" si="3"/>
        <v>21</v>
      </c>
      <c r="L17" s="1">
        <v>16</v>
      </c>
      <c r="M17" s="1" t="s">
        <v>8904</v>
      </c>
      <c r="N17" s="1" t="s">
        <v>8903</v>
      </c>
      <c r="O17" s="1">
        <v>994391</v>
      </c>
      <c r="P17" s="1">
        <v>914.4</v>
      </c>
      <c r="Q17" s="1">
        <v>19</v>
      </c>
      <c r="R17" s="1">
        <v>16.2</v>
      </c>
      <c r="S17" s="1" t="s">
        <v>8032</v>
      </c>
      <c r="T17" s="1">
        <v>21</v>
      </c>
      <c r="U17" s="1" t="s">
        <v>7362</v>
      </c>
      <c r="V17" s="1" t="s">
        <v>8030</v>
      </c>
      <c r="W17" s="1">
        <v>1500</v>
      </c>
      <c r="X17" s="1">
        <v>1500</v>
      </c>
      <c r="Y17" s="1">
        <v>1676</v>
      </c>
      <c r="Z17" s="1">
        <v>4676</v>
      </c>
      <c r="AA17" s="1" t="s">
        <v>8029</v>
      </c>
      <c r="AB17" s="1" t="s">
        <v>8029</v>
      </c>
      <c r="AC17" s="1" t="s">
        <v>8074</v>
      </c>
      <c r="AD17" s="1" t="s">
        <v>58</v>
      </c>
    </row>
    <row r="18" spans="1:31" x14ac:dyDescent="0.2">
      <c r="A18" s="1">
        <f t="shared" si="0"/>
        <v>994922</v>
      </c>
      <c r="B18" s="1">
        <f t="shared" si="1"/>
        <v>994922</v>
      </c>
      <c r="C18" s="12">
        <f>INDEX(families!$A:$A,MATCH(D18,families!$B:$B,0))</f>
        <v>42</v>
      </c>
      <c r="D18" s="1" t="s">
        <v>8036</v>
      </c>
      <c r="E18" s="1" t="s">
        <v>8036</v>
      </c>
      <c r="F18" s="1" t="str">
        <f t="shared" si="2"/>
        <v>28° RT Induction Bend (5B−IB−2018)</v>
      </c>
      <c r="G18" s="1">
        <f t="shared" si="3"/>
        <v>28</v>
      </c>
      <c r="L18" s="1">
        <v>17</v>
      </c>
      <c r="M18" s="1" t="s">
        <v>8902</v>
      </c>
      <c r="N18" s="1" t="s">
        <v>8901</v>
      </c>
      <c r="O18" s="1">
        <v>994922</v>
      </c>
      <c r="P18" s="1">
        <v>914.4</v>
      </c>
      <c r="Q18" s="1">
        <v>19</v>
      </c>
      <c r="R18" s="1">
        <v>16.2</v>
      </c>
      <c r="S18" s="1" t="s">
        <v>8032</v>
      </c>
      <c r="T18" s="1">
        <v>28</v>
      </c>
      <c r="U18" s="1" t="s">
        <v>7362</v>
      </c>
      <c r="V18" s="1" t="s">
        <v>8030</v>
      </c>
      <c r="W18" s="1">
        <v>1500</v>
      </c>
      <c r="X18" s="1">
        <v>1500</v>
      </c>
      <c r="Y18" s="1">
        <v>2234</v>
      </c>
      <c r="Z18" s="1">
        <v>5234</v>
      </c>
      <c r="AA18" s="1" t="s">
        <v>8029</v>
      </c>
      <c r="AB18" s="1" t="s">
        <v>8029</v>
      </c>
      <c r="AC18" s="1" t="s">
        <v>8074</v>
      </c>
      <c r="AD18" s="1" t="s">
        <v>58</v>
      </c>
    </row>
    <row r="19" spans="1:31" x14ac:dyDescent="0.2">
      <c r="A19" s="1">
        <f t="shared" si="0"/>
        <v>994975</v>
      </c>
      <c r="B19" s="1">
        <f t="shared" si="1"/>
        <v>994975</v>
      </c>
      <c r="C19" s="12">
        <f>INDEX(families!$A:$A,MATCH(D19,families!$B:$B,0))</f>
        <v>42</v>
      </c>
      <c r="D19" s="1" t="s">
        <v>8036</v>
      </c>
      <c r="E19" s="1" t="s">
        <v>8036</v>
      </c>
      <c r="F19" s="1" t="str">
        <f t="shared" si="2"/>
        <v>30° OB Induction Bend (5B−IB−2019)</v>
      </c>
      <c r="G19" s="1">
        <f t="shared" si="3"/>
        <v>30</v>
      </c>
      <c r="L19" s="1">
        <v>18</v>
      </c>
      <c r="M19" s="1" t="s">
        <v>8900</v>
      </c>
      <c r="N19" s="1" t="s">
        <v>8899</v>
      </c>
      <c r="O19" s="1">
        <v>994975</v>
      </c>
      <c r="P19" s="1">
        <v>914.4</v>
      </c>
      <c r="Q19" s="1">
        <v>19</v>
      </c>
      <c r="R19" s="1">
        <v>16.2</v>
      </c>
      <c r="S19" s="1" t="s">
        <v>8032</v>
      </c>
      <c r="T19" s="1">
        <v>30</v>
      </c>
      <c r="U19" s="1" t="s">
        <v>7362</v>
      </c>
      <c r="V19" s="1" t="s">
        <v>8075</v>
      </c>
      <c r="W19" s="1">
        <v>1500</v>
      </c>
      <c r="X19" s="1">
        <v>1500</v>
      </c>
      <c r="Y19" s="1">
        <v>2394</v>
      </c>
      <c r="Z19" s="1">
        <v>5394</v>
      </c>
      <c r="AA19" s="1" t="s">
        <v>8029</v>
      </c>
      <c r="AB19" s="1" t="s">
        <v>8029</v>
      </c>
      <c r="AC19" s="1" t="s">
        <v>8074</v>
      </c>
      <c r="AD19" s="1" t="s">
        <v>58</v>
      </c>
    </row>
    <row r="20" spans="1:31" x14ac:dyDescent="0.2">
      <c r="A20" s="1">
        <f t="shared" si="0"/>
        <v>994994</v>
      </c>
      <c r="B20" s="1">
        <f t="shared" si="1"/>
        <v>994994</v>
      </c>
      <c r="C20" s="12">
        <f>INDEX(families!$A:$A,MATCH(D20,families!$B:$B,0))</f>
        <v>42</v>
      </c>
      <c r="D20" s="1" t="s">
        <v>8036</v>
      </c>
      <c r="E20" s="1" t="s">
        <v>8036</v>
      </c>
      <c r="F20" s="1" t="str">
        <f t="shared" si="2"/>
        <v>30° SB Induction Bend (5B−IB−2020)</v>
      </c>
      <c r="G20" s="1">
        <f t="shared" si="3"/>
        <v>30</v>
      </c>
      <c r="L20" s="1">
        <v>19</v>
      </c>
      <c r="M20" s="1" t="s">
        <v>8898</v>
      </c>
      <c r="N20" s="1" t="s">
        <v>8897</v>
      </c>
      <c r="O20" s="1">
        <v>994994</v>
      </c>
      <c r="P20" s="1">
        <v>914.4</v>
      </c>
      <c r="Q20" s="1">
        <v>19</v>
      </c>
      <c r="R20" s="1">
        <v>16.2</v>
      </c>
      <c r="S20" s="1" t="s">
        <v>8032</v>
      </c>
      <c r="T20" s="1">
        <v>30</v>
      </c>
      <c r="U20" s="1" t="s">
        <v>7362</v>
      </c>
      <c r="V20" s="1" t="s">
        <v>8078</v>
      </c>
      <c r="W20" s="1">
        <v>1500</v>
      </c>
      <c r="X20" s="1">
        <v>1500</v>
      </c>
      <c r="Y20" s="1">
        <v>2394</v>
      </c>
      <c r="Z20" s="1">
        <v>5394</v>
      </c>
      <c r="AA20" s="1" t="s">
        <v>8029</v>
      </c>
      <c r="AB20" s="1" t="s">
        <v>8896</v>
      </c>
      <c r="AC20" s="1" t="s">
        <v>8074</v>
      </c>
      <c r="AD20" s="1" t="s">
        <v>58</v>
      </c>
      <c r="AE20" s="1">
        <v>3</v>
      </c>
    </row>
    <row r="21" spans="1:31" x14ac:dyDescent="0.2">
      <c r="A21" s="1">
        <f t="shared" si="0"/>
        <v>994999</v>
      </c>
      <c r="B21" s="1">
        <f t="shared" si="1"/>
        <v>994999</v>
      </c>
      <c r="C21" s="12">
        <f>INDEX(families!$A:$A,MATCH(D21,families!$B:$B,0))</f>
        <v>42</v>
      </c>
      <c r="D21" s="1" t="s">
        <v>8036</v>
      </c>
      <c r="E21" s="1" t="s">
        <v>8036</v>
      </c>
      <c r="F21" s="1" t="str">
        <f t="shared" si="2"/>
        <v>30° SB Induction Bend (5B−IB−2021)</v>
      </c>
      <c r="G21" s="1">
        <f t="shared" si="3"/>
        <v>30</v>
      </c>
      <c r="L21" s="1">
        <v>20</v>
      </c>
      <c r="M21" s="1" t="s">
        <v>8895</v>
      </c>
      <c r="N21" s="1" t="s">
        <v>8894</v>
      </c>
      <c r="O21" s="1">
        <v>994999</v>
      </c>
      <c r="P21" s="1">
        <v>914.4</v>
      </c>
      <c r="Q21" s="1">
        <v>19</v>
      </c>
      <c r="R21" s="1">
        <v>16.2</v>
      </c>
      <c r="S21" s="1" t="s">
        <v>8032</v>
      </c>
      <c r="T21" s="1">
        <v>30</v>
      </c>
      <c r="U21" s="1" t="s">
        <v>7362</v>
      </c>
      <c r="V21" s="1" t="s">
        <v>8078</v>
      </c>
      <c r="W21" s="1">
        <v>1500</v>
      </c>
      <c r="X21" s="1">
        <v>1500</v>
      </c>
      <c r="Y21" s="1">
        <v>2394</v>
      </c>
      <c r="Z21" s="1">
        <v>5394</v>
      </c>
      <c r="AA21" s="1" t="s">
        <v>8893</v>
      </c>
      <c r="AB21" s="1" t="s">
        <v>8029</v>
      </c>
      <c r="AC21" s="1" t="s">
        <v>8074</v>
      </c>
      <c r="AD21" s="1" t="s">
        <v>58</v>
      </c>
      <c r="AE21" s="1">
        <v>3</v>
      </c>
    </row>
    <row r="22" spans="1:31" x14ac:dyDescent="0.2">
      <c r="A22" s="1">
        <f t="shared" si="0"/>
        <v>995026</v>
      </c>
      <c r="B22" s="1">
        <f t="shared" si="1"/>
        <v>995026</v>
      </c>
      <c r="C22" s="12">
        <f>INDEX(families!$A:$A,MATCH(D22,families!$B:$B,0))</f>
        <v>42</v>
      </c>
      <c r="D22" s="1" t="s">
        <v>8036</v>
      </c>
      <c r="E22" s="1" t="s">
        <v>8036</v>
      </c>
      <c r="F22" s="1" t="str">
        <f t="shared" si="2"/>
        <v>25° OB Induction Bend (5B−IB−2022)</v>
      </c>
      <c r="G22" s="1">
        <f t="shared" si="3"/>
        <v>25</v>
      </c>
      <c r="L22" s="1">
        <v>21</v>
      </c>
      <c r="M22" s="1" t="s">
        <v>8892</v>
      </c>
      <c r="N22" s="1" t="s">
        <v>8891</v>
      </c>
      <c r="O22" s="1">
        <v>995026</v>
      </c>
      <c r="P22" s="1">
        <v>914.4</v>
      </c>
      <c r="Q22" s="1">
        <v>19</v>
      </c>
      <c r="R22" s="1">
        <v>16.2</v>
      </c>
      <c r="S22" s="1" t="s">
        <v>8032</v>
      </c>
      <c r="T22" s="1">
        <v>25</v>
      </c>
      <c r="U22" s="1" t="s">
        <v>7362</v>
      </c>
      <c r="V22" s="1" t="s">
        <v>8075</v>
      </c>
      <c r="W22" s="1">
        <v>1500</v>
      </c>
      <c r="X22" s="1">
        <v>1500</v>
      </c>
      <c r="Y22" s="1">
        <v>1995</v>
      </c>
      <c r="Z22" s="1">
        <v>4995</v>
      </c>
      <c r="AA22" s="1" t="s">
        <v>8029</v>
      </c>
      <c r="AB22" s="1" t="s">
        <v>8029</v>
      </c>
      <c r="AC22" s="1" t="s">
        <v>8074</v>
      </c>
      <c r="AD22" s="1" t="s">
        <v>58</v>
      </c>
    </row>
    <row r="23" spans="1:31" x14ac:dyDescent="0.2">
      <c r="A23" s="1">
        <f t="shared" si="0"/>
        <v>995046</v>
      </c>
      <c r="B23" s="1">
        <f t="shared" si="1"/>
        <v>995046</v>
      </c>
      <c r="C23" s="12">
        <f>INDEX(families!$A:$A,MATCH(D23,families!$B:$B,0))</f>
        <v>42</v>
      </c>
      <c r="D23" s="1" t="s">
        <v>8036</v>
      </c>
      <c r="E23" s="1" t="s">
        <v>8036</v>
      </c>
      <c r="F23" s="1" t="str">
        <f t="shared" si="2"/>
        <v>45° LT Induction Bend (5B−IB−2023)</v>
      </c>
      <c r="G23" s="1">
        <f t="shared" si="3"/>
        <v>45</v>
      </c>
      <c r="L23" s="1">
        <v>22</v>
      </c>
      <c r="M23" s="1" t="s">
        <v>8890</v>
      </c>
      <c r="N23" s="1" t="s">
        <v>8889</v>
      </c>
      <c r="O23" s="1">
        <v>995046</v>
      </c>
      <c r="P23" s="1">
        <v>914.4</v>
      </c>
      <c r="Q23" s="1">
        <v>19</v>
      </c>
      <c r="R23" s="1">
        <v>16.2</v>
      </c>
      <c r="S23" s="1" t="s">
        <v>8032</v>
      </c>
      <c r="T23" s="1">
        <v>45</v>
      </c>
      <c r="U23" s="1" t="s">
        <v>7362</v>
      </c>
      <c r="V23" s="1" t="s">
        <v>8039</v>
      </c>
      <c r="W23" s="1">
        <v>1500</v>
      </c>
      <c r="X23" s="1">
        <v>1500</v>
      </c>
      <c r="Y23" s="1">
        <v>3591</v>
      </c>
      <c r="Z23" s="1">
        <v>6591</v>
      </c>
      <c r="AA23" s="1" t="s">
        <v>8029</v>
      </c>
      <c r="AB23" s="1" t="s">
        <v>8029</v>
      </c>
      <c r="AC23" s="1" t="s">
        <v>8074</v>
      </c>
      <c r="AD23" s="1" t="s">
        <v>58</v>
      </c>
    </row>
    <row r="24" spans="1:31" x14ac:dyDescent="0.2">
      <c r="A24" s="1">
        <f t="shared" si="0"/>
        <v>995158</v>
      </c>
      <c r="B24" s="1">
        <f t="shared" si="1"/>
        <v>995158</v>
      </c>
      <c r="C24" s="12">
        <f>INDEX(families!$A:$A,MATCH(D24,families!$B:$B,0))</f>
        <v>42</v>
      </c>
      <c r="D24" s="1" t="s">
        <v>8036</v>
      </c>
      <c r="E24" s="1" t="s">
        <v>8036</v>
      </c>
      <c r="F24" s="1" t="str">
        <f t="shared" si="2"/>
        <v>17° RT Induction Bend (5B−IB−2024)</v>
      </c>
      <c r="G24" s="1">
        <f t="shared" si="3"/>
        <v>17</v>
      </c>
      <c r="L24" s="1">
        <v>23</v>
      </c>
      <c r="M24" s="1" t="s">
        <v>8888</v>
      </c>
      <c r="N24" s="1" t="s">
        <v>8887</v>
      </c>
      <c r="O24" s="1">
        <v>995158</v>
      </c>
      <c r="P24" s="1">
        <v>914.4</v>
      </c>
      <c r="Q24" s="1">
        <v>19</v>
      </c>
      <c r="R24" s="1">
        <v>16.2</v>
      </c>
      <c r="S24" s="1" t="s">
        <v>8032</v>
      </c>
      <c r="T24" s="1">
        <v>17</v>
      </c>
      <c r="U24" s="1" t="s">
        <v>7362</v>
      </c>
      <c r="V24" s="1" t="s">
        <v>8030</v>
      </c>
      <c r="W24" s="1">
        <v>1500</v>
      </c>
      <c r="X24" s="1">
        <v>1500</v>
      </c>
      <c r="Y24" s="1">
        <v>1357</v>
      </c>
      <c r="Z24" s="1">
        <v>4357</v>
      </c>
      <c r="AA24" s="1" t="s">
        <v>8029</v>
      </c>
      <c r="AB24" s="1" t="s">
        <v>8029</v>
      </c>
      <c r="AC24" s="1" t="s">
        <v>8074</v>
      </c>
      <c r="AD24" s="1" t="s">
        <v>58</v>
      </c>
    </row>
    <row r="25" spans="1:31" x14ac:dyDescent="0.2">
      <c r="A25" s="1">
        <f t="shared" si="0"/>
        <v>995538</v>
      </c>
      <c r="B25" s="1">
        <f t="shared" si="1"/>
        <v>995538</v>
      </c>
      <c r="C25" s="12">
        <f>INDEX(families!$A:$A,MATCH(D25,families!$B:$B,0))</f>
        <v>42</v>
      </c>
      <c r="D25" s="1" t="s">
        <v>8036</v>
      </c>
      <c r="E25" s="1" t="s">
        <v>8036</v>
      </c>
      <c r="F25" s="1" t="str">
        <f t="shared" si="2"/>
        <v>35° SB Induction Bend (5B−IB−2025)</v>
      </c>
      <c r="G25" s="1">
        <f t="shared" si="3"/>
        <v>35</v>
      </c>
      <c r="L25" s="1">
        <v>24</v>
      </c>
      <c r="M25" s="1" t="s">
        <v>8886</v>
      </c>
      <c r="N25" s="1" t="s">
        <v>8885</v>
      </c>
      <c r="O25" s="1">
        <v>995538</v>
      </c>
      <c r="P25" s="1">
        <v>914.4</v>
      </c>
      <c r="Q25" s="1">
        <v>19</v>
      </c>
      <c r="R25" s="1">
        <v>16.2</v>
      </c>
      <c r="S25" s="1" t="s">
        <v>8032</v>
      </c>
      <c r="T25" s="1">
        <v>35</v>
      </c>
      <c r="U25" s="1" t="s">
        <v>7362</v>
      </c>
      <c r="V25" s="1" t="s">
        <v>8078</v>
      </c>
      <c r="W25" s="1">
        <v>1500</v>
      </c>
      <c r="X25" s="1">
        <v>1500</v>
      </c>
      <c r="Y25" s="1">
        <v>2793</v>
      </c>
      <c r="Z25" s="1">
        <v>5793</v>
      </c>
      <c r="AA25" s="1" t="s">
        <v>8029</v>
      </c>
      <c r="AB25" s="1" t="s">
        <v>8029</v>
      </c>
      <c r="AC25" s="1" t="s">
        <v>8074</v>
      </c>
      <c r="AD25" s="1" t="s">
        <v>58</v>
      </c>
    </row>
    <row r="26" spans="1:31" x14ac:dyDescent="0.2">
      <c r="A26" s="1">
        <f t="shared" si="0"/>
        <v>995711</v>
      </c>
      <c r="B26" s="1">
        <f t="shared" si="1"/>
        <v>995711</v>
      </c>
      <c r="C26" s="12">
        <f>INDEX(families!$A:$A,MATCH(D26,families!$B:$B,0))</f>
        <v>42</v>
      </c>
      <c r="D26" s="1" t="s">
        <v>8036</v>
      </c>
      <c r="E26" s="1" t="s">
        <v>8036</v>
      </c>
      <c r="F26" s="1" t="str">
        <f t="shared" si="2"/>
        <v>21° LT Induction Bend (5B−IB−2026)</v>
      </c>
      <c r="G26" s="1">
        <f t="shared" si="3"/>
        <v>21</v>
      </c>
      <c r="L26" s="1">
        <v>25</v>
      </c>
      <c r="M26" s="1" t="s">
        <v>8884</v>
      </c>
      <c r="N26" s="1" t="s">
        <v>8883</v>
      </c>
      <c r="O26" s="1">
        <v>995711</v>
      </c>
      <c r="P26" s="1">
        <v>914.4</v>
      </c>
      <c r="Q26" s="1">
        <v>19</v>
      </c>
      <c r="R26" s="1">
        <v>16.2</v>
      </c>
      <c r="S26" s="1" t="s">
        <v>8032</v>
      </c>
      <c r="T26" s="1">
        <v>21</v>
      </c>
      <c r="U26" s="1" t="s">
        <v>7362</v>
      </c>
      <c r="V26" s="1" t="s">
        <v>8039</v>
      </c>
      <c r="W26" s="1">
        <v>1500</v>
      </c>
      <c r="X26" s="1">
        <v>1500</v>
      </c>
      <c r="Y26" s="1">
        <v>1676</v>
      </c>
      <c r="Z26" s="1">
        <v>4676</v>
      </c>
      <c r="AA26" s="1" t="s">
        <v>8029</v>
      </c>
      <c r="AB26" s="1" t="s">
        <v>8029</v>
      </c>
      <c r="AC26" s="1" t="s">
        <v>8074</v>
      </c>
      <c r="AD26" s="1" t="s">
        <v>58</v>
      </c>
    </row>
    <row r="27" spans="1:31" x14ac:dyDescent="0.2">
      <c r="A27" s="1">
        <f t="shared" si="0"/>
        <v>995790</v>
      </c>
      <c r="B27" s="1">
        <f t="shared" si="1"/>
        <v>995790</v>
      </c>
      <c r="C27" s="12">
        <f>INDEX(families!$A:$A,MATCH(D27,families!$B:$B,0))</f>
        <v>42</v>
      </c>
      <c r="D27" s="1" t="s">
        <v>8036</v>
      </c>
      <c r="E27" s="1" t="s">
        <v>8036</v>
      </c>
      <c r="F27" s="1" t="str">
        <f t="shared" si="2"/>
        <v>29° RT Induction Bend (5B−IB−2027)</v>
      </c>
      <c r="G27" s="1">
        <f t="shared" si="3"/>
        <v>29</v>
      </c>
      <c r="L27" s="1">
        <v>26</v>
      </c>
      <c r="M27" s="1" t="s">
        <v>8882</v>
      </c>
      <c r="N27" s="1" t="s">
        <v>8881</v>
      </c>
      <c r="O27" s="1">
        <v>995790</v>
      </c>
      <c r="P27" s="1">
        <v>914.4</v>
      </c>
      <c r="Q27" s="1">
        <v>19</v>
      </c>
      <c r="R27" s="1">
        <v>16.2</v>
      </c>
      <c r="S27" s="1" t="s">
        <v>8032</v>
      </c>
      <c r="T27" s="1">
        <v>29</v>
      </c>
      <c r="U27" s="1" t="s">
        <v>7362</v>
      </c>
      <c r="V27" s="1" t="s">
        <v>8030</v>
      </c>
      <c r="W27" s="1">
        <v>1500</v>
      </c>
      <c r="X27" s="1">
        <v>1500</v>
      </c>
      <c r="Y27" s="1">
        <v>2314</v>
      </c>
      <c r="Z27" s="1">
        <v>5314</v>
      </c>
      <c r="AA27" s="1" t="s">
        <v>8029</v>
      </c>
      <c r="AB27" s="1" t="s">
        <v>8029</v>
      </c>
      <c r="AC27" s="1" t="s">
        <v>8074</v>
      </c>
      <c r="AD27" s="1" t="s">
        <v>58</v>
      </c>
    </row>
    <row r="28" spans="1:31" x14ac:dyDescent="0.2">
      <c r="A28" s="1">
        <f t="shared" si="0"/>
        <v>995932</v>
      </c>
      <c r="B28" s="1">
        <f t="shared" si="1"/>
        <v>995932</v>
      </c>
      <c r="C28" s="12">
        <f>INDEX(families!$A:$A,MATCH(D28,families!$B:$B,0))</f>
        <v>42</v>
      </c>
      <c r="D28" s="1" t="s">
        <v>8036</v>
      </c>
      <c r="E28" s="1" t="s">
        <v>8036</v>
      </c>
      <c r="F28" s="1" t="str">
        <f t="shared" si="2"/>
        <v>30° SB Induction Bend (5B−IB−2028)</v>
      </c>
      <c r="G28" s="1">
        <f t="shared" si="3"/>
        <v>30</v>
      </c>
      <c r="L28" s="1">
        <v>27</v>
      </c>
      <c r="M28" s="1" t="s">
        <v>8880</v>
      </c>
      <c r="N28" s="1" t="s">
        <v>8879</v>
      </c>
      <c r="O28" s="1">
        <v>995932</v>
      </c>
      <c r="P28" s="1">
        <v>914.4</v>
      </c>
      <c r="Q28" s="1">
        <v>19</v>
      </c>
      <c r="R28" s="1">
        <v>16.2</v>
      </c>
      <c r="S28" s="1" t="s">
        <v>8032</v>
      </c>
      <c r="T28" s="1">
        <v>30</v>
      </c>
      <c r="U28" s="1" t="s">
        <v>7362</v>
      </c>
      <c r="V28" s="1" t="s">
        <v>8078</v>
      </c>
      <c r="W28" s="1">
        <v>1500</v>
      </c>
      <c r="X28" s="1">
        <v>1500</v>
      </c>
      <c r="Y28" s="1">
        <v>2394</v>
      </c>
      <c r="Z28" s="1">
        <v>5394</v>
      </c>
      <c r="AA28" s="1" t="s">
        <v>8029</v>
      </c>
      <c r="AB28" s="1" t="s">
        <v>8029</v>
      </c>
      <c r="AC28" s="1" t="s">
        <v>8074</v>
      </c>
      <c r="AD28" s="1" t="s">
        <v>58</v>
      </c>
    </row>
    <row r="29" spans="1:31" x14ac:dyDescent="0.2">
      <c r="A29" s="1">
        <f t="shared" si="0"/>
        <v>996193</v>
      </c>
      <c r="B29" s="1">
        <f t="shared" si="1"/>
        <v>996193</v>
      </c>
      <c r="C29" s="12">
        <f>INDEX(families!$A:$A,MATCH(D29,families!$B:$B,0))</f>
        <v>42</v>
      </c>
      <c r="D29" s="1" t="s">
        <v>8036</v>
      </c>
      <c r="E29" s="1" t="s">
        <v>8036</v>
      </c>
      <c r="F29" s="1" t="str">
        <f t="shared" si="2"/>
        <v>19° RT Induction Bend (5B−IB−2029)</v>
      </c>
      <c r="G29" s="1">
        <f t="shared" si="3"/>
        <v>19</v>
      </c>
      <c r="L29" s="1">
        <v>28</v>
      </c>
      <c r="M29" s="1" t="s">
        <v>8878</v>
      </c>
      <c r="N29" s="1" t="s">
        <v>8877</v>
      </c>
      <c r="O29" s="1">
        <v>996193</v>
      </c>
      <c r="P29" s="1">
        <v>914.4</v>
      </c>
      <c r="Q29" s="1">
        <v>19</v>
      </c>
      <c r="R29" s="1">
        <v>16.2</v>
      </c>
      <c r="S29" s="1" t="s">
        <v>8032</v>
      </c>
      <c r="T29" s="1">
        <v>19</v>
      </c>
      <c r="U29" s="1" t="s">
        <v>7362</v>
      </c>
      <c r="V29" s="1" t="s">
        <v>8030</v>
      </c>
      <c r="W29" s="1">
        <v>1500</v>
      </c>
      <c r="X29" s="1">
        <v>1500</v>
      </c>
      <c r="Y29" s="1">
        <v>1516</v>
      </c>
      <c r="Z29" s="1">
        <v>4516</v>
      </c>
      <c r="AA29" s="1" t="s">
        <v>8029</v>
      </c>
      <c r="AB29" s="1" t="s">
        <v>8029</v>
      </c>
      <c r="AC29" s="1" t="s">
        <v>8074</v>
      </c>
      <c r="AD29" s="1" t="s">
        <v>58</v>
      </c>
    </row>
    <row r="30" spans="1:31" x14ac:dyDescent="0.2">
      <c r="A30" s="1">
        <f t="shared" si="0"/>
        <v>996294</v>
      </c>
      <c r="B30" s="1">
        <f t="shared" si="1"/>
        <v>996294</v>
      </c>
      <c r="C30" s="12">
        <f>INDEX(families!$A:$A,MATCH(D30,families!$B:$B,0))</f>
        <v>42</v>
      </c>
      <c r="D30" s="1" t="s">
        <v>8036</v>
      </c>
      <c r="E30" s="1" t="s">
        <v>8036</v>
      </c>
      <c r="F30" s="1" t="str">
        <f t="shared" si="2"/>
        <v>30° LT Induction Bend (5B−IB−2030)</v>
      </c>
      <c r="G30" s="1">
        <f t="shared" si="3"/>
        <v>30</v>
      </c>
      <c r="L30" s="1">
        <v>29</v>
      </c>
      <c r="M30" s="1" t="s">
        <v>8876</v>
      </c>
      <c r="N30" s="1" t="s">
        <v>8875</v>
      </c>
      <c r="O30" s="1">
        <v>996294</v>
      </c>
      <c r="P30" s="1">
        <v>914.4</v>
      </c>
      <c r="Q30" s="1">
        <v>19</v>
      </c>
      <c r="R30" s="1">
        <v>16.2</v>
      </c>
      <c r="S30" s="1" t="s">
        <v>8032</v>
      </c>
      <c r="T30" s="1">
        <v>30</v>
      </c>
      <c r="U30" s="1" t="s">
        <v>7362</v>
      </c>
      <c r="V30" s="1" t="s">
        <v>8039</v>
      </c>
      <c r="W30" s="1">
        <v>1500</v>
      </c>
      <c r="X30" s="1">
        <v>1500</v>
      </c>
      <c r="Y30" s="1">
        <v>2394</v>
      </c>
      <c r="Z30" s="1">
        <v>5394</v>
      </c>
      <c r="AA30" s="1" t="s">
        <v>8029</v>
      </c>
      <c r="AB30" s="1" t="s">
        <v>8029</v>
      </c>
      <c r="AC30" s="1" t="s">
        <v>8074</v>
      </c>
      <c r="AD30" s="1" t="s">
        <v>58</v>
      </c>
    </row>
    <row r="31" spans="1:31" x14ac:dyDescent="0.2">
      <c r="A31" s="1">
        <f t="shared" si="0"/>
        <v>997295</v>
      </c>
      <c r="B31" s="1">
        <f t="shared" si="1"/>
        <v>997295</v>
      </c>
      <c r="C31" s="12">
        <f>INDEX(families!$A:$A,MATCH(D31,families!$B:$B,0))</f>
        <v>42</v>
      </c>
      <c r="D31" s="1" t="s">
        <v>8036</v>
      </c>
      <c r="E31" s="1" t="s">
        <v>8036</v>
      </c>
      <c r="F31" s="1" t="str">
        <f t="shared" si="2"/>
        <v>36° RT Induction Bend (5B−IB−2031)</v>
      </c>
      <c r="G31" s="1">
        <f t="shared" si="3"/>
        <v>36</v>
      </c>
      <c r="L31" s="1">
        <v>30</v>
      </c>
      <c r="M31" s="1" t="s">
        <v>8874</v>
      </c>
      <c r="N31" s="1" t="s">
        <v>8873</v>
      </c>
      <c r="O31" s="1">
        <v>997295</v>
      </c>
      <c r="P31" s="1">
        <v>914.4</v>
      </c>
      <c r="Q31" s="1">
        <v>19</v>
      </c>
      <c r="R31" s="1">
        <v>16.2</v>
      </c>
      <c r="S31" s="1" t="s">
        <v>8032</v>
      </c>
      <c r="T31" s="1">
        <v>36</v>
      </c>
      <c r="U31" s="1" t="s">
        <v>7362</v>
      </c>
      <c r="V31" s="1" t="s">
        <v>8030</v>
      </c>
      <c r="W31" s="1">
        <v>1500</v>
      </c>
      <c r="X31" s="1">
        <v>1500</v>
      </c>
      <c r="Y31" s="1">
        <v>2873</v>
      </c>
      <c r="Z31" s="1">
        <v>5873</v>
      </c>
      <c r="AA31" s="1" t="s">
        <v>8029</v>
      </c>
      <c r="AB31" s="1" t="s">
        <v>8029</v>
      </c>
      <c r="AC31" s="1" t="s">
        <v>8074</v>
      </c>
      <c r="AD31" s="1" t="s">
        <v>58</v>
      </c>
    </row>
    <row r="32" spans="1:31" x14ac:dyDescent="0.2">
      <c r="A32" s="1">
        <f t="shared" si="0"/>
        <v>997350</v>
      </c>
      <c r="B32" s="1">
        <f t="shared" si="1"/>
        <v>997350</v>
      </c>
      <c r="C32" s="12">
        <f>INDEX(families!$A:$A,MATCH(D32,families!$B:$B,0))</f>
        <v>42</v>
      </c>
      <c r="D32" s="1" t="s">
        <v>8036</v>
      </c>
      <c r="E32" s="1" t="s">
        <v>8036</v>
      </c>
      <c r="F32" s="1" t="str">
        <f t="shared" si="2"/>
        <v>24° LT Induction Bend (5B−IB−2032)</v>
      </c>
      <c r="G32" s="1">
        <f t="shared" si="3"/>
        <v>24</v>
      </c>
      <c r="L32" s="1">
        <v>31</v>
      </c>
      <c r="M32" s="1" t="s">
        <v>8872</v>
      </c>
      <c r="N32" s="1" t="s">
        <v>8871</v>
      </c>
      <c r="O32" s="1">
        <v>997350</v>
      </c>
      <c r="P32" s="1">
        <v>914.4</v>
      </c>
      <c r="Q32" s="1">
        <v>19</v>
      </c>
      <c r="R32" s="1">
        <v>16.2</v>
      </c>
      <c r="S32" s="1" t="s">
        <v>8032</v>
      </c>
      <c r="T32" s="1">
        <v>24</v>
      </c>
      <c r="U32" s="1" t="s">
        <v>7362</v>
      </c>
      <c r="V32" s="1" t="s">
        <v>8039</v>
      </c>
      <c r="W32" s="1">
        <v>1500</v>
      </c>
      <c r="X32" s="1">
        <v>1500</v>
      </c>
      <c r="Y32" s="1">
        <v>1915</v>
      </c>
      <c r="Z32" s="1">
        <v>4915</v>
      </c>
      <c r="AA32" s="1" t="s">
        <v>8029</v>
      </c>
      <c r="AB32" s="1" t="s">
        <v>8029</v>
      </c>
      <c r="AC32" s="1" t="s">
        <v>8074</v>
      </c>
      <c r="AD32" s="1" t="s">
        <v>58</v>
      </c>
    </row>
    <row r="33" spans="1:31" x14ac:dyDescent="0.2">
      <c r="A33" s="1">
        <f t="shared" si="0"/>
        <v>997362</v>
      </c>
      <c r="B33" s="1">
        <f t="shared" si="1"/>
        <v>997362</v>
      </c>
      <c r="C33" s="12">
        <f>INDEX(families!$A:$A,MATCH(D33,families!$B:$B,0))</f>
        <v>42</v>
      </c>
      <c r="D33" s="1" t="s">
        <v>8036</v>
      </c>
      <c r="E33" s="1" t="s">
        <v>8036</v>
      </c>
      <c r="F33" s="1" t="str">
        <f t="shared" si="2"/>
        <v>15° RT Induction Bend (5B−IB−2033)</v>
      </c>
      <c r="G33" s="1">
        <f t="shared" si="3"/>
        <v>15</v>
      </c>
      <c r="L33" s="1">
        <v>32</v>
      </c>
      <c r="M33" s="1" t="s">
        <v>8870</v>
      </c>
      <c r="N33" s="1" t="s">
        <v>8869</v>
      </c>
      <c r="O33" s="1">
        <v>997362</v>
      </c>
      <c r="P33" s="1">
        <v>914.4</v>
      </c>
      <c r="Q33" s="1">
        <v>19</v>
      </c>
      <c r="R33" s="1">
        <v>16.2</v>
      </c>
      <c r="S33" s="1" t="s">
        <v>8032</v>
      </c>
      <c r="T33" s="1">
        <v>15</v>
      </c>
      <c r="U33" s="1" t="s">
        <v>7362</v>
      </c>
      <c r="V33" s="1" t="s">
        <v>8030</v>
      </c>
      <c r="W33" s="1">
        <v>1500</v>
      </c>
      <c r="X33" s="1">
        <v>1500</v>
      </c>
      <c r="Y33" s="1">
        <v>1197</v>
      </c>
      <c r="Z33" s="1">
        <v>4197</v>
      </c>
      <c r="AA33" s="1" t="s">
        <v>8029</v>
      </c>
      <c r="AB33" s="1" t="s">
        <v>8029</v>
      </c>
      <c r="AC33" s="1" t="s">
        <v>8074</v>
      </c>
      <c r="AD33" s="1" t="s">
        <v>58</v>
      </c>
    </row>
    <row r="34" spans="1:31" x14ac:dyDescent="0.2">
      <c r="A34" s="1">
        <f t="shared" si="0"/>
        <v>997376</v>
      </c>
      <c r="B34" s="1">
        <f t="shared" si="1"/>
        <v>997376</v>
      </c>
      <c r="C34" s="12">
        <f>INDEX(families!$A:$A,MATCH(D34,families!$B:$B,0))</f>
        <v>42</v>
      </c>
      <c r="D34" s="1" t="s">
        <v>8036</v>
      </c>
      <c r="E34" s="1" t="s">
        <v>8036</v>
      </c>
      <c r="F34" s="1" t="str">
        <f t="shared" si="2"/>
        <v>30° RT Induction Bend (5B−IB−2034)</v>
      </c>
      <c r="G34" s="1">
        <f t="shared" si="3"/>
        <v>30</v>
      </c>
      <c r="L34" s="1">
        <v>33</v>
      </c>
      <c r="M34" s="1" t="s">
        <v>8868</v>
      </c>
      <c r="N34" s="1" t="s">
        <v>8867</v>
      </c>
      <c r="O34" s="1">
        <v>997376</v>
      </c>
      <c r="P34" s="1">
        <v>914.4</v>
      </c>
      <c r="Q34" s="1">
        <v>19</v>
      </c>
      <c r="R34" s="1">
        <v>16.2</v>
      </c>
      <c r="S34" s="1" t="s">
        <v>8032</v>
      </c>
      <c r="T34" s="1">
        <v>30</v>
      </c>
      <c r="U34" s="1" t="s">
        <v>7362</v>
      </c>
      <c r="V34" s="1" t="s">
        <v>8030</v>
      </c>
      <c r="W34" s="1">
        <v>1500</v>
      </c>
      <c r="X34" s="1">
        <v>1500</v>
      </c>
      <c r="Y34" s="1">
        <v>2394</v>
      </c>
      <c r="Z34" s="1">
        <v>5394</v>
      </c>
      <c r="AA34" s="1" t="s">
        <v>8029</v>
      </c>
      <c r="AB34" s="1" t="s">
        <v>8029</v>
      </c>
      <c r="AC34" s="1" t="s">
        <v>8074</v>
      </c>
      <c r="AD34" s="1" t="s">
        <v>58</v>
      </c>
    </row>
    <row r="35" spans="1:31" x14ac:dyDescent="0.2">
      <c r="A35" s="1">
        <f t="shared" si="0"/>
        <v>997428</v>
      </c>
      <c r="B35" s="1">
        <f t="shared" si="1"/>
        <v>997428</v>
      </c>
      <c r="C35" s="12">
        <f>INDEX(families!$A:$A,MATCH(D35,families!$B:$B,0))</f>
        <v>42</v>
      </c>
      <c r="D35" s="1" t="s">
        <v>8036</v>
      </c>
      <c r="E35" s="1" t="s">
        <v>8036</v>
      </c>
      <c r="F35" s="1" t="str">
        <f t="shared" si="2"/>
        <v>24° LT Induction Bend (5B−IB−2035)</v>
      </c>
      <c r="G35" s="1">
        <f t="shared" si="3"/>
        <v>24</v>
      </c>
      <c r="L35" s="1">
        <v>34</v>
      </c>
      <c r="M35" s="1" t="s">
        <v>8866</v>
      </c>
      <c r="N35" s="1" t="s">
        <v>8865</v>
      </c>
      <c r="O35" s="1">
        <v>997428</v>
      </c>
      <c r="P35" s="1">
        <v>914.4</v>
      </c>
      <c r="Q35" s="1">
        <v>19</v>
      </c>
      <c r="R35" s="1">
        <v>16.2</v>
      </c>
      <c r="S35" s="1" t="s">
        <v>8032</v>
      </c>
      <c r="T35" s="1">
        <v>24</v>
      </c>
      <c r="U35" s="1" t="s">
        <v>7362</v>
      </c>
      <c r="V35" s="1" t="s">
        <v>8039</v>
      </c>
      <c r="W35" s="1">
        <v>1500</v>
      </c>
      <c r="X35" s="1">
        <v>1500</v>
      </c>
      <c r="Y35" s="1">
        <v>1915</v>
      </c>
      <c r="Z35" s="1">
        <v>4915</v>
      </c>
      <c r="AA35" s="1" t="s">
        <v>8029</v>
      </c>
      <c r="AB35" s="1" t="s">
        <v>8029</v>
      </c>
      <c r="AC35" s="1" t="s">
        <v>8074</v>
      </c>
      <c r="AD35" s="1" t="s">
        <v>58</v>
      </c>
    </row>
    <row r="36" spans="1:31" x14ac:dyDescent="0.2">
      <c r="A36" s="1">
        <f t="shared" si="0"/>
        <v>997592</v>
      </c>
      <c r="B36" s="1">
        <f t="shared" si="1"/>
        <v>997592</v>
      </c>
      <c r="C36" s="12">
        <f>INDEX(families!$A:$A,MATCH(D36,families!$B:$B,0))</f>
        <v>42</v>
      </c>
      <c r="D36" s="1" t="s">
        <v>8036</v>
      </c>
      <c r="E36" s="1" t="s">
        <v>8036</v>
      </c>
      <c r="F36" s="1" t="str">
        <f t="shared" si="2"/>
        <v>23° Rolled (OB, LT) Induction Bend (5B−IB−2036)</v>
      </c>
      <c r="G36" s="1">
        <f t="shared" si="3"/>
        <v>23</v>
      </c>
      <c r="L36" s="1">
        <v>35</v>
      </c>
      <c r="M36" s="1" t="s">
        <v>8864</v>
      </c>
      <c r="N36" s="1" t="s">
        <v>8863</v>
      </c>
      <c r="O36" s="1">
        <v>997592</v>
      </c>
      <c r="P36" s="1">
        <v>914.4</v>
      </c>
      <c r="Q36" s="1">
        <v>19</v>
      </c>
      <c r="R36" s="1">
        <v>16.2</v>
      </c>
      <c r="S36" s="1" t="s">
        <v>8032</v>
      </c>
      <c r="T36" s="1">
        <v>23</v>
      </c>
      <c r="U36" s="1" t="s">
        <v>7362</v>
      </c>
      <c r="V36" s="1" t="s">
        <v>8207</v>
      </c>
      <c r="W36" s="1">
        <v>1500</v>
      </c>
      <c r="X36" s="1">
        <v>1500</v>
      </c>
      <c r="Y36" s="1">
        <v>1835</v>
      </c>
      <c r="Z36" s="1">
        <v>4835</v>
      </c>
      <c r="AA36" s="1" t="s">
        <v>8029</v>
      </c>
      <c r="AB36" s="1" t="s">
        <v>8029</v>
      </c>
      <c r="AC36" s="1" t="s">
        <v>8074</v>
      </c>
      <c r="AD36" s="1" t="s">
        <v>58</v>
      </c>
      <c r="AE36" s="1">
        <v>5</v>
      </c>
    </row>
    <row r="37" spans="1:31" x14ac:dyDescent="0.2">
      <c r="A37" s="1">
        <f t="shared" si="0"/>
        <v>997742</v>
      </c>
      <c r="B37" s="1">
        <f t="shared" si="1"/>
        <v>997742</v>
      </c>
      <c r="C37" s="12">
        <f>INDEX(families!$A:$A,MATCH(D37,families!$B:$B,0))</f>
        <v>42</v>
      </c>
      <c r="D37" s="1" t="s">
        <v>8036</v>
      </c>
      <c r="E37" s="1" t="s">
        <v>8036</v>
      </c>
      <c r="F37" s="1" t="str">
        <f t="shared" si="2"/>
        <v>40° SB Induction Bend (5B−IB−2408)</v>
      </c>
      <c r="G37" s="1">
        <f t="shared" si="3"/>
        <v>40</v>
      </c>
      <c r="L37" s="1">
        <v>36</v>
      </c>
      <c r="M37" s="1" t="s">
        <v>8862</v>
      </c>
      <c r="N37" s="1" t="s">
        <v>8861</v>
      </c>
      <c r="O37" s="1">
        <v>997742</v>
      </c>
      <c r="P37" s="1">
        <v>914.4</v>
      </c>
      <c r="Q37" s="1">
        <v>19</v>
      </c>
      <c r="R37" s="1">
        <v>16.2</v>
      </c>
      <c r="S37" s="1" t="s">
        <v>8032</v>
      </c>
      <c r="T37" s="1">
        <v>40</v>
      </c>
      <c r="U37" s="1" t="s">
        <v>7362</v>
      </c>
      <c r="V37" s="1" t="s">
        <v>8078</v>
      </c>
      <c r="W37" s="1">
        <v>1500</v>
      </c>
      <c r="X37" s="1">
        <v>1500</v>
      </c>
      <c r="Y37" s="1">
        <v>3192</v>
      </c>
      <c r="Z37" s="1">
        <v>6192</v>
      </c>
      <c r="AA37" s="1" t="s">
        <v>8029</v>
      </c>
      <c r="AB37" s="1" t="s">
        <v>8029</v>
      </c>
      <c r="AC37" s="1" t="s">
        <v>8074</v>
      </c>
      <c r="AD37" s="1" t="s">
        <v>58</v>
      </c>
      <c r="AE37" s="1">
        <v>5</v>
      </c>
    </row>
    <row r="38" spans="1:31" x14ac:dyDescent="0.2">
      <c r="A38" s="1">
        <f t="shared" si="0"/>
        <v>997752</v>
      </c>
      <c r="B38" s="1">
        <f t="shared" si="1"/>
        <v>997752</v>
      </c>
      <c r="C38" s="12">
        <f>INDEX(families!$A:$A,MATCH(D38,families!$B:$B,0))</f>
        <v>42</v>
      </c>
      <c r="D38" s="1" t="s">
        <v>8036</v>
      </c>
      <c r="E38" s="1" t="s">
        <v>8036</v>
      </c>
      <c r="F38" s="1" t="str">
        <f t="shared" si="2"/>
        <v>50° Rolled (OB. RT) Induction Bend (5B−IB−2037)</v>
      </c>
      <c r="G38" s="1">
        <f t="shared" si="3"/>
        <v>50</v>
      </c>
      <c r="L38" s="1">
        <v>37</v>
      </c>
      <c r="M38" s="1" t="s">
        <v>8860</v>
      </c>
      <c r="N38" s="1" t="s">
        <v>8859</v>
      </c>
      <c r="O38" s="1">
        <v>997752</v>
      </c>
      <c r="P38" s="1">
        <v>914.4</v>
      </c>
      <c r="Q38" s="1">
        <v>19</v>
      </c>
      <c r="R38" s="1">
        <v>16.2</v>
      </c>
      <c r="S38" s="1" t="s">
        <v>8032</v>
      </c>
      <c r="T38" s="1">
        <v>50</v>
      </c>
      <c r="U38" s="1" t="s">
        <v>7362</v>
      </c>
      <c r="V38" s="1" t="s">
        <v>8858</v>
      </c>
      <c r="W38" s="1">
        <v>1500</v>
      </c>
      <c r="X38" s="1">
        <v>1500</v>
      </c>
      <c r="Y38" s="1">
        <v>3990</v>
      </c>
      <c r="Z38" s="1">
        <v>6990</v>
      </c>
      <c r="AA38" s="1" t="s">
        <v>8029</v>
      </c>
      <c r="AB38" s="1" t="s">
        <v>8029</v>
      </c>
      <c r="AC38" s="1" t="s">
        <v>8074</v>
      </c>
      <c r="AD38" s="1" t="s">
        <v>58</v>
      </c>
      <c r="AE38" s="1">
        <v>5</v>
      </c>
    </row>
    <row r="39" spans="1:31" x14ac:dyDescent="0.2">
      <c r="A39" s="1">
        <f t="shared" si="0"/>
        <v>997817</v>
      </c>
      <c r="B39" s="1">
        <f t="shared" si="1"/>
        <v>997817</v>
      </c>
      <c r="C39" s="12">
        <f>INDEX(families!$A:$A,MATCH(D39,families!$B:$B,0))</f>
        <v>42</v>
      </c>
      <c r="D39" s="1" t="s">
        <v>8036</v>
      </c>
      <c r="E39" s="1" t="s">
        <v>8036</v>
      </c>
      <c r="F39" s="1" t="str">
        <f t="shared" si="2"/>
        <v>16° RT Induction Bend (5B−IB−2038)</v>
      </c>
      <c r="G39" s="1">
        <f t="shared" si="3"/>
        <v>16</v>
      </c>
      <c r="L39" s="1">
        <v>38</v>
      </c>
      <c r="M39" s="1" t="s">
        <v>8857</v>
      </c>
      <c r="N39" s="1" t="s">
        <v>8856</v>
      </c>
      <c r="O39" s="1">
        <v>997817</v>
      </c>
      <c r="P39" s="1">
        <v>914.4</v>
      </c>
      <c r="Q39" s="1">
        <v>19</v>
      </c>
      <c r="R39" s="1">
        <v>16.2</v>
      </c>
      <c r="S39" s="1" t="s">
        <v>8032</v>
      </c>
      <c r="T39" s="1">
        <v>16</v>
      </c>
      <c r="U39" s="1" t="s">
        <v>7362</v>
      </c>
      <c r="V39" s="1" t="s">
        <v>8030</v>
      </c>
      <c r="W39" s="1">
        <v>1500</v>
      </c>
      <c r="X39" s="1">
        <v>1500</v>
      </c>
      <c r="Y39" s="1">
        <v>1277</v>
      </c>
      <c r="Z39" s="1">
        <v>4277</v>
      </c>
      <c r="AA39" s="1" t="s">
        <v>8029</v>
      </c>
      <c r="AB39" s="1" t="s">
        <v>8029</v>
      </c>
      <c r="AC39" s="1" t="s">
        <v>8074</v>
      </c>
      <c r="AD39" s="1" t="s">
        <v>58</v>
      </c>
    </row>
    <row r="40" spans="1:31" x14ac:dyDescent="0.2">
      <c r="A40" s="1">
        <f t="shared" si="0"/>
        <v>998090</v>
      </c>
      <c r="B40" s="1">
        <f t="shared" si="1"/>
        <v>998090</v>
      </c>
      <c r="C40" s="12">
        <f>INDEX(families!$A:$A,MATCH(D40,families!$B:$B,0))</f>
        <v>42</v>
      </c>
      <c r="D40" s="1" t="s">
        <v>8036</v>
      </c>
      <c r="E40" s="1" t="s">
        <v>8036</v>
      </c>
      <c r="F40" s="1" t="str">
        <f t="shared" si="2"/>
        <v>40° SB Induction Bend (5B−IB−2040)</v>
      </c>
      <c r="G40" s="1">
        <f t="shared" si="3"/>
        <v>40</v>
      </c>
      <c r="L40" s="1">
        <v>39</v>
      </c>
      <c r="M40" s="1" t="s">
        <v>8855</v>
      </c>
      <c r="N40" s="1" t="s">
        <v>8854</v>
      </c>
      <c r="O40" s="1">
        <v>998090</v>
      </c>
      <c r="P40" s="1">
        <v>914.4</v>
      </c>
      <c r="Q40" s="1">
        <v>19</v>
      </c>
      <c r="R40" s="1">
        <v>16.2</v>
      </c>
      <c r="S40" s="1" t="s">
        <v>8032</v>
      </c>
      <c r="T40" s="1">
        <v>40</v>
      </c>
      <c r="U40" s="1" t="s">
        <v>7362</v>
      </c>
      <c r="V40" s="1" t="s">
        <v>8078</v>
      </c>
      <c r="W40" s="1">
        <v>1500</v>
      </c>
      <c r="X40" s="1">
        <v>1500</v>
      </c>
      <c r="Y40" s="1">
        <v>3192</v>
      </c>
      <c r="Z40" s="1">
        <v>6192</v>
      </c>
      <c r="AA40" s="1" t="s">
        <v>8029</v>
      </c>
      <c r="AB40" s="1" t="s">
        <v>8029</v>
      </c>
      <c r="AC40" s="1" t="s">
        <v>8074</v>
      </c>
      <c r="AD40" s="1" t="s">
        <v>58</v>
      </c>
    </row>
    <row r="41" spans="1:31" x14ac:dyDescent="0.2">
      <c r="A41" s="1">
        <f t="shared" si="0"/>
        <v>998797</v>
      </c>
      <c r="B41" s="1">
        <f t="shared" si="1"/>
        <v>998797</v>
      </c>
      <c r="C41" s="12">
        <f>INDEX(families!$A:$A,MATCH(D41,families!$B:$B,0))</f>
        <v>42</v>
      </c>
      <c r="D41" s="1" t="s">
        <v>8036</v>
      </c>
      <c r="E41" s="1" t="s">
        <v>8036</v>
      </c>
      <c r="F41" s="1" t="str">
        <f t="shared" si="2"/>
        <v>18° LT Induction Bend (5B−IB−2042)</v>
      </c>
      <c r="G41" s="1">
        <f t="shared" si="3"/>
        <v>18</v>
      </c>
      <c r="L41" s="1">
        <v>40</v>
      </c>
      <c r="M41" s="1" t="s">
        <v>8853</v>
      </c>
      <c r="N41" s="1" t="s">
        <v>8852</v>
      </c>
      <c r="O41" s="1">
        <v>998797</v>
      </c>
      <c r="P41" s="1">
        <v>914.4</v>
      </c>
      <c r="Q41" s="1">
        <v>19</v>
      </c>
      <c r="R41" s="1">
        <v>16.2</v>
      </c>
      <c r="S41" s="1" t="s">
        <v>8032</v>
      </c>
      <c r="T41" s="1">
        <v>18</v>
      </c>
      <c r="U41" s="1" t="s">
        <v>7362</v>
      </c>
      <c r="V41" s="1" t="s">
        <v>8039</v>
      </c>
      <c r="W41" s="1">
        <v>1500</v>
      </c>
      <c r="X41" s="1">
        <v>1500</v>
      </c>
      <c r="Y41" s="1">
        <v>1436</v>
      </c>
      <c r="Z41" s="1">
        <v>4436</v>
      </c>
      <c r="AA41" s="1" t="s">
        <v>8029</v>
      </c>
      <c r="AB41" s="1" t="s">
        <v>8029</v>
      </c>
      <c r="AC41" s="1" t="s">
        <v>8074</v>
      </c>
      <c r="AD41" s="1" t="s">
        <v>58</v>
      </c>
    </row>
    <row r="42" spans="1:31" x14ac:dyDescent="0.2">
      <c r="A42" s="1">
        <f t="shared" si="0"/>
        <v>998894</v>
      </c>
      <c r="B42" s="1">
        <f t="shared" si="1"/>
        <v>998894</v>
      </c>
      <c r="C42" s="12">
        <f>INDEX(families!$A:$A,MATCH(D42,families!$B:$B,0))</f>
        <v>42</v>
      </c>
      <c r="D42" s="1" t="s">
        <v>8036</v>
      </c>
      <c r="E42" s="1" t="s">
        <v>8036</v>
      </c>
      <c r="F42" s="1" t="str">
        <f t="shared" si="2"/>
        <v>15° LT Induction Bend (5B−IB−2043)</v>
      </c>
      <c r="G42" s="1">
        <f t="shared" si="3"/>
        <v>15</v>
      </c>
      <c r="L42" s="1">
        <v>41</v>
      </c>
      <c r="M42" s="1" t="s">
        <v>8851</v>
      </c>
      <c r="N42" s="1" t="s">
        <v>8850</v>
      </c>
      <c r="O42" s="1">
        <v>998894</v>
      </c>
      <c r="P42" s="1">
        <v>914.4</v>
      </c>
      <c r="Q42" s="1">
        <v>19</v>
      </c>
      <c r="R42" s="1">
        <v>16.2</v>
      </c>
      <c r="S42" s="1" t="s">
        <v>8032</v>
      </c>
      <c r="T42" s="1">
        <v>15</v>
      </c>
      <c r="U42" s="1" t="s">
        <v>7362</v>
      </c>
      <c r="V42" s="1" t="s">
        <v>8039</v>
      </c>
      <c r="W42" s="1">
        <v>1500</v>
      </c>
      <c r="X42" s="1">
        <v>1500</v>
      </c>
      <c r="Y42" s="1">
        <v>1197</v>
      </c>
      <c r="Z42" s="1">
        <v>4197</v>
      </c>
      <c r="AA42" s="1" t="s">
        <v>8029</v>
      </c>
      <c r="AB42" s="1" t="s">
        <v>8029</v>
      </c>
      <c r="AC42" s="1" t="s">
        <v>8074</v>
      </c>
      <c r="AD42" s="1" t="s">
        <v>58</v>
      </c>
    </row>
    <row r="43" spans="1:31" x14ac:dyDescent="0.2">
      <c r="A43" s="1">
        <f t="shared" si="0"/>
        <v>999300</v>
      </c>
      <c r="B43" s="1">
        <f t="shared" si="1"/>
        <v>999300</v>
      </c>
      <c r="C43" s="12">
        <f>INDEX(families!$A:$A,MATCH(D43,families!$B:$B,0))</f>
        <v>42</v>
      </c>
      <c r="D43" s="1" t="s">
        <v>8036</v>
      </c>
      <c r="E43" s="1" t="s">
        <v>8036</v>
      </c>
      <c r="F43" s="1" t="str">
        <f t="shared" si="2"/>
        <v>22° RT Induction Bend (5B−IB−2044)</v>
      </c>
      <c r="G43" s="1">
        <f t="shared" si="3"/>
        <v>22</v>
      </c>
      <c r="L43" s="1">
        <v>42</v>
      </c>
      <c r="M43" s="1" t="s">
        <v>8849</v>
      </c>
      <c r="N43" s="1" t="s">
        <v>8848</v>
      </c>
      <c r="O43" s="1">
        <v>999300</v>
      </c>
      <c r="P43" s="1">
        <v>914.4</v>
      </c>
      <c r="Q43" s="1">
        <v>19</v>
      </c>
      <c r="R43" s="1">
        <v>16.2</v>
      </c>
      <c r="S43" s="1" t="s">
        <v>8032</v>
      </c>
      <c r="T43" s="1">
        <v>22</v>
      </c>
      <c r="U43" s="1" t="s">
        <v>7362</v>
      </c>
      <c r="V43" s="1" t="s">
        <v>8030</v>
      </c>
      <c r="W43" s="1">
        <v>1500</v>
      </c>
      <c r="X43" s="1">
        <v>1500</v>
      </c>
      <c r="Y43" s="1">
        <v>1756</v>
      </c>
      <c r="Z43" s="1">
        <v>4756</v>
      </c>
      <c r="AA43" s="1" t="s">
        <v>8029</v>
      </c>
      <c r="AB43" s="1" t="s">
        <v>8029</v>
      </c>
      <c r="AC43" s="1" t="s">
        <v>8074</v>
      </c>
      <c r="AD43" s="1" t="s">
        <v>58</v>
      </c>
    </row>
    <row r="44" spans="1:31" x14ac:dyDescent="0.2">
      <c r="A44" s="1">
        <f t="shared" si="0"/>
        <v>999436</v>
      </c>
      <c r="B44" s="1">
        <f t="shared" si="1"/>
        <v>999436</v>
      </c>
      <c r="C44" s="12">
        <f>INDEX(families!$A:$A,MATCH(D44,families!$B:$B,0))</f>
        <v>42</v>
      </c>
      <c r="D44" s="1" t="s">
        <v>8036</v>
      </c>
      <c r="E44" s="1" t="s">
        <v>8036</v>
      </c>
      <c r="F44" s="1" t="str">
        <f t="shared" si="2"/>
        <v>30° SB Induction Bend (5B−IB−2045)</v>
      </c>
      <c r="G44" s="1">
        <f t="shared" si="3"/>
        <v>30</v>
      </c>
      <c r="L44" s="1">
        <v>43</v>
      </c>
      <c r="M44" s="1" t="s">
        <v>8847</v>
      </c>
      <c r="N44" s="1" t="s">
        <v>8846</v>
      </c>
      <c r="O44" s="1">
        <v>999436</v>
      </c>
      <c r="P44" s="1">
        <v>914.4</v>
      </c>
      <c r="Q44" s="1">
        <v>19</v>
      </c>
      <c r="R44" s="1">
        <v>16.2</v>
      </c>
      <c r="S44" s="1" t="s">
        <v>8032</v>
      </c>
      <c r="T44" s="1">
        <v>30</v>
      </c>
      <c r="U44" s="1" t="s">
        <v>7362</v>
      </c>
      <c r="V44" s="1" t="s">
        <v>8078</v>
      </c>
      <c r="W44" s="1">
        <v>1500</v>
      </c>
      <c r="X44" s="1">
        <v>1500</v>
      </c>
      <c r="Y44" s="1">
        <v>2394</v>
      </c>
      <c r="Z44" s="1">
        <v>5394</v>
      </c>
      <c r="AA44" s="1" t="s">
        <v>8029</v>
      </c>
      <c r="AB44" s="1" t="s">
        <v>8029</v>
      </c>
      <c r="AC44" s="1" t="s">
        <v>8074</v>
      </c>
      <c r="AD44" s="1" t="s">
        <v>58</v>
      </c>
    </row>
    <row r="45" spans="1:31" x14ac:dyDescent="0.2">
      <c r="A45" s="1">
        <f t="shared" si="0"/>
        <v>999462</v>
      </c>
      <c r="B45" s="1">
        <f t="shared" si="1"/>
        <v>999462</v>
      </c>
      <c r="C45" s="12">
        <f>INDEX(families!$A:$A,MATCH(D45,families!$B:$B,0))</f>
        <v>42</v>
      </c>
      <c r="D45" s="1" t="s">
        <v>8036</v>
      </c>
      <c r="E45" s="1" t="s">
        <v>8036</v>
      </c>
      <c r="F45" s="1" t="str">
        <f t="shared" si="2"/>
        <v>30° OB Induction Bend (5B−IB−2046)</v>
      </c>
      <c r="G45" s="1">
        <f t="shared" si="3"/>
        <v>30</v>
      </c>
      <c r="L45" s="1">
        <v>44</v>
      </c>
      <c r="M45" s="1" t="s">
        <v>8845</v>
      </c>
      <c r="N45" s="1" t="s">
        <v>8844</v>
      </c>
      <c r="O45" s="1">
        <v>999462</v>
      </c>
      <c r="P45" s="1">
        <v>914.4</v>
      </c>
      <c r="Q45" s="1">
        <v>19</v>
      </c>
      <c r="R45" s="1">
        <v>16.2</v>
      </c>
      <c r="S45" s="1" t="s">
        <v>8032</v>
      </c>
      <c r="T45" s="1">
        <v>30</v>
      </c>
      <c r="U45" s="1" t="s">
        <v>7362</v>
      </c>
      <c r="V45" s="1" t="s">
        <v>8075</v>
      </c>
      <c r="W45" s="1">
        <v>1500</v>
      </c>
      <c r="X45" s="1">
        <v>1500</v>
      </c>
      <c r="Y45" s="1">
        <v>2394</v>
      </c>
      <c r="Z45" s="1">
        <v>5394</v>
      </c>
      <c r="AA45" s="1" t="s">
        <v>8029</v>
      </c>
      <c r="AB45" s="1" t="s">
        <v>8029</v>
      </c>
      <c r="AC45" s="1" t="s">
        <v>8074</v>
      </c>
      <c r="AD45" s="1" t="s">
        <v>58</v>
      </c>
    </row>
    <row r="46" spans="1:31" x14ac:dyDescent="0.2">
      <c r="A46" s="1">
        <f t="shared" si="0"/>
        <v>999502</v>
      </c>
      <c r="B46" s="1">
        <f t="shared" si="1"/>
        <v>999502</v>
      </c>
      <c r="C46" s="12">
        <f>INDEX(families!$A:$A,MATCH(D46,families!$B:$B,0))</f>
        <v>42</v>
      </c>
      <c r="D46" s="1" t="s">
        <v>8036</v>
      </c>
      <c r="E46" s="1" t="s">
        <v>8036</v>
      </c>
      <c r="F46" s="1" t="str">
        <f t="shared" si="2"/>
        <v>30° OB Induction Bend (5B−IB−2047)</v>
      </c>
      <c r="G46" s="1">
        <f t="shared" si="3"/>
        <v>30</v>
      </c>
      <c r="L46" s="1">
        <v>45</v>
      </c>
      <c r="M46" s="1" t="s">
        <v>8843</v>
      </c>
      <c r="N46" s="1" t="s">
        <v>8842</v>
      </c>
      <c r="O46" s="1">
        <v>999502</v>
      </c>
      <c r="P46" s="1">
        <v>914.4</v>
      </c>
      <c r="Q46" s="1">
        <v>19</v>
      </c>
      <c r="R46" s="1">
        <v>16.2</v>
      </c>
      <c r="S46" s="1" t="s">
        <v>8032</v>
      </c>
      <c r="T46" s="1">
        <v>30</v>
      </c>
      <c r="U46" s="1" t="s">
        <v>7362</v>
      </c>
      <c r="V46" s="1" t="s">
        <v>8075</v>
      </c>
      <c r="W46" s="1">
        <v>1500</v>
      </c>
      <c r="X46" s="1">
        <v>1500</v>
      </c>
      <c r="Y46" s="1">
        <v>2394</v>
      </c>
      <c r="Z46" s="1">
        <v>5394</v>
      </c>
      <c r="AA46" s="1" t="s">
        <v>8029</v>
      </c>
      <c r="AB46" s="1" t="s">
        <v>8029</v>
      </c>
      <c r="AC46" s="1" t="s">
        <v>8074</v>
      </c>
      <c r="AD46" s="1" t="s">
        <v>58</v>
      </c>
    </row>
    <row r="47" spans="1:31" x14ac:dyDescent="0.2">
      <c r="A47" s="1">
        <f t="shared" si="0"/>
        <v>999518</v>
      </c>
      <c r="B47" s="1">
        <f t="shared" si="1"/>
        <v>999518</v>
      </c>
      <c r="C47" s="12">
        <f>INDEX(families!$A:$A,MATCH(D47,families!$B:$B,0))</f>
        <v>42</v>
      </c>
      <c r="D47" s="1" t="s">
        <v>8036</v>
      </c>
      <c r="E47" s="1" t="s">
        <v>8036</v>
      </c>
      <c r="F47" s="1" t="str">
        <f t="shared" si="2"/>
        <v>40° SB Induction Bend (5B−IB−2048)</v>
      </c>
      <c r="G47" s="1">
        <f t="shared" si="3"/>
        <v>40</v>
      </c>
      <c r="L47" s="1">
        <v>46</v>
      </c>
      <c r="M47" s="1" t="s">
        <v>8841</v>
      </c>
      <c r="N47" s="1" t="s">
        <v>8840</v>
      </c>
      <c r="O47" s="1">
        <v>999518</v>
      </c>
      <c r="P47" s="1">
        <v>914.4</v>
      </c>
      <c r="Q47" s="1">
        <v>19</v>
      </c>
      <c r="R47" s="1">
        <v>16.2</v>
      </c>
      <c r="S47" s="1" t="s">
        <v>8032</v>
      </c>
      <c r="T47" s="1">
        <v>40</v>
      </c>
      <c r="U47" s="1" t="s">
        <v>7362</v>
      </c>
      <c r="V47" s="1" t="s">
        <v>8078</v>
      </c>
      <c r="W47" s="1">
        <v>1500</v>
      </c>
      <c r="X47" s="1">
        <v>1500</v>
      </c>
      <c r="Y47" s="1">
        <v>3192</v>
      </c>
      <c r="Z47" s="1">
        <v>6192</v>
      </c>
      <c r="AA47" s="1" t="s">
        <v>8029</v>
      </c>
      <c r="AB47" s="1" t="s">
        <v>8029</v>
      </c>
      <c r="AC47" s="1" t="s">
        <v>8074</v>
      </c>
      <c r="AD47" s="1" t="s">
        <v>58</v>
      </c>
    </row>
    <row r="48" spans="1:31" x14ac:dyDescent="0.2">
      <c r="A48" s="1">
        <f t="shared" si="0"/>
        <v>999737</v>
      </c>
      <c r="B48" s="1">
        <f t="shared" si="1"/>
        <v>999737</v>
      </c>
      <c r="C48" s="12">
        <f>INDEX(families!$A:$A,MATCH(D48,families!$B:$B,0))</f>
        <v>42</v>
      </c>
      <c r="D48" s="1" t="s">
        <v>8036</v>
      </c>
      <c r="E48" s="1" t="s">
        <v>8036</v>
      </c>
      <c r="F48" s="1" t="str">
        <f t="shared" si="2"/>
        <v>18° LT Induction Bend (5B−IB−2049)</v>
      </c>
      <c r="G48" s="1">
        <f t="shared" si="3"/>
        <v>18</v>
      </c>
      <c r="L48" s="1">
        <v>47</v>
      </c>
      <c r="M48" s="1" t="s">
        <v>8839</v>
      </c>
      <c r="N48" s="1" t="s">
        <v>8838</v>
      </c>
      <c r="O48" s="1">
        <v>999737</v>
      </c>
      <c r="P48" s="1">
        <v>914.4</v>
      </c>
      <c r="Q48" s="1">
        <v>19</v>
      </c>
      <c r="R48" s="1">
        <v>16.2</v>
      </c>
      <c r="S48" s="1" t="s">
        <v>8032</v>
      </c>
      <c r="T48" s="1">
        <v>18</v>
      </c>
      <c r="U48" s="1" t="s">
        <v>7362</v>
      </c>
      <c r="V48" s="1" t="s">
        <v>8039</v>
      </c>
      <c r="W48" s="1">
        <v>1500</v>
      </c>
      <c r="X48" s="1">
        <v>1500</v>
      </c>
      <c r="Y48" s="1">
        <v>1436</v>
      </c>
      <c r="Z48" s="1">
        <v>4436</v>
      </c>
      <c r="AA48" s="1" t="s">
        <v>8029</v>
      </c>
      <c r="AB48" s="1" t="s">
        <v>8029</v>
      </c>
      <c r="AC48" s="1" t="s">
        <v>8074</v>
      </c>
      <c r="AD48" s="1" t="s">
        <v>58</v>
      </c>
    </row>
    <row r="49" spans="1:31" x14ac:dyDescent="0.2">
      <c r="A49" s="1">
        <f t="shared" si="0"/>
        <v>999888</v>
      </c>
      <c r="B49" s="1">
        <f t="shared" si="1"/>
        <v>999888</v>
      </c>
      <c r="C49" s="12">
        <f>INDEX(families!$A:$A,MATCH(D49,families!$B:$B,0))</f>
        <v>42</v>
      </c>
      <c r="D49" s="1" t="s">
        <v>8036</v>
      </c>
      <c r="E49" s="1" t="s">
        <v>8036</v>
      </c>
      <c r="F49" s="1" t="str">
        <f t="shared" si="2"/>
        <v>19° RT Induction Bend (5B−IB−2050)</v>
      </c>
      <c r="G49" s="1">
        <f t="shared" si="3"/>
        <v>19</v>
      </c>
      <c r="L49" s="1">
        <v>48</v>
      </c>
      <c r="M49" s="1" t="s">
        <v>8837</v>
      </c>
      <c r="N49" s="1" t="s">
        <v>8836</v>
      </c>
      <c r="O49" s="1">
        <v>999888</v>
      </c>
      <c r="P49" s="1">
        <v>914.4</v>
      </c>
      <c r="Q49" s="1">
        <v>14.7</v>
      </c>
      <c r="R49" s="1">
        <v>13.1</v>
      </c>
      <c r="S49" s="1" t="s">
        <v>8032</v>
      </c>
      <c r="T49" s="1">
        <v>19</v>
      </c>
      <c r="U49" s="1" t="s">
        <v>7362</v>
      </c>
      <c r="V49" s="1" t="s">
        <v>8030</v>
      </c>
      <c r="W49" s="1">
        <v>1500</v>
      </c>
      <c r="X49" s="1">
        <v>1500</v>
      </c>
      <c r="Y49" s="1">
        <v>1516</v>
      </c>
      <c r="Z49" s="1">
        <v>4516</v>
      </c>
      <c r="AA49" s="1" t="s">
        <v>8047</v>
      </c>
      <c r="AB49" s="1" t="s">
        <v>8047</v>
      </c>
      <c r="AC49" s="1" t="s">
        <v>8046</v>
      </c>
      <c r="AD49" s="1" t="s">
        <v>58</v>
      </c>
    </row>
    <row r="50" spans="1:31" x14ac:dyDescent="0.2">
      <c r="A50" s="1">
        <f t="shared" si="0"/>
        <v>999997</v>
      </c>
      <c r="B50" s="1">
        <f t="shared" si="1"/>
        <v>999997</v>
      </c>
      <c r="C50" s="12">
        <f>INDEX(families!$A:$A,MATCH(D50,families!$B:$B,0))</f>
        <v>42</v>
      </c>
      <c r="D50" s="1" t="s">
        <v>8036</v>
      </c>
      <c r="E50" s="1" t="s">
        <v>8036</v>
      </c>
      <c r="F50" s="1" t="str">
        <f t="shared" si="2"/>
        <v>24° RT Induction Bend (5B−IB−2051)</v>
      </c>
      <c r="G50" s="1">
        <f t="shared" si="3"/>
        <v>24</v>
      </c>
      <c r="L50" s="1">
        <v>49</v>
      </c>
      <c r="M50" s="1" t="s">
        <v>8835</v>
      </c>
      <c r="N50" s="1" t="s">
        <v>8834</v>
      </c>
      <c r="O50" s="1">
        <v>999997</v>
      </c>
      <c r="P50" s="1">
        <v>914.4</v>
      </c>
      <c r="Q50" s="1">
        <v>14.7</v>
      </c>
      <c r="R50" s="1">
        <v>13.1</v>
      </c>
      <c r="S50" s="1" t="s">
        <v>8032</v>
      </c>
      <c r="T50" s="1">
        <v>24</v>
      </c>
      <c r="U50" s="1" t="s">
        <v>7362</v>
      </c>
      <c r="V50" s="1" t="s">
        <v>8030</v>
      </c>
      <c r="W50" s="1">
        <v>1500</v>
      </c>
      <c r="X50" s="1">
        <v>1500</v>
      </c>
      <c r="Y50" s="1">
        <v>1915</v>
      </c>
      <c r="Z50" s="1">
        <v>4915</v>
      </c>
      <c r="AA50" s="1" t="s">
        <v>8047</v>
      </c>
      <c r="AB50" s="1" t="s">
        <v>8047</v>
      </c>
      <c r="AC50" s="1" t="s">
        <v>8046</v>
      </c>
      <c r="AD50" s="1" t="s">
        <v>58</v>
      </c>
    </row>
    <row r="51" spans="1:31" x14ac:dyDescent="0.2">
      <c r="A51" s="1">
        <f t="shared" si="0"/>
        <v>1000024</v>
      </c>
      <c r="B51" s="1">
        <f t="shared" si="1"/>
        <v>1000024</v>
      </c>
      <c r="C51" s="12">
        <f>INDEX(families!$A:$A,MATCH(D51,families!$B:$B,0))</f>
        <v>42</v>
      </c>
      <c r="D51" s="1" t="s">
        <v>8036</v>
      </c>
      <c r="E51" s="1" t="s">
        <v>8036</v>
      </c>
      <c r="F51" s="1" t="str">
        <f t="shared" si="2"/>
        <v>22° RT Induction Bend (5B−IB−2052)</v>
      </c>
      <c r="G51" s="1">
        <f t="shared" si="3"/>
        <v>22</v>
      </c>
      <c r="L51" s="1">
        <v>50</v>
      </c>
      <c r="M51" s="1" t="s">
        <v>8833</v>
      </c>
      <c r="N51" s="1" t="s">
        <v>8832</v>
      </c>
      <c r="O51" s="1">
        <v>1000024</v>
      </c>
      <c r="P51" s="1">
        <v>914.4</v>
      </c>
      <c r="Q51" s="1">
        <v>14.7</v>
      </c>
      <c r="R51" s="1">
        <v>13.1</v>
      </c>
      <c r="S51" s="1" t="s">
        <v>8032</v>
      </c>
      <c r="T51" s="1">
        <v>22</v>
      </c>
      <c r="U51" s="1" t="s">
        <v>7362</v>
      </c>
      <c r="V51" s="1" t="s">
        <v>8030</v>
      </c>
      <c r="W51" s="1">
        <v>1500</v>
      </c>
      <c r="X51" s="1">
        <v>1500</v>
      </c>
      <c r="Y51" s="1">
        <v>1756</v>
      </c>
      <c r="Z51" s="1">
        <v>4756</v>
      </c>
      <c r="AA51" s="1" t="s">
        <v>8047</v>
      </c>
      <c r="AB51" s="1" t="s">
        <v>8029</v>
      </c>
      <c r="AC51" s="1" t="s">
        <v>8046</v>
      </c>
      <c r="AD51" s="1" t="s">
        <v>58</v>
      </c>
      <c r="AE51" s="1">
        <v>3</v>
      </c>
    </row>
    <row r="52" spans="1:31" x14ac:dyDescent="0.2">
      <c r="A52" s="1">
        <f t="shared" si="0"/>
        <v>1000053</v>
      </c>
      <c r="B52" s="1">
        <f t="shared" si="1"/>
        <v>1000053</v>
      </c>
      <c r="C52" s="12">
        <f>INDEX(families!$A:$A,MATCH(D52,families!$B:$B,0))</f>
        <v>42</v>
      </c>
      <c r="D52" s="1" t="s">
        <v>8036</v>
      </c>
      <c r="E52" s="1" t="s">
        <v>8036</v>
      </c>
      <c r="F52" s="1" t="str">
        <f t="shared" si="2"/>
        <v>27° Rolled (OB, RT) Induction Bend (5B−IB−2054)</v>
      </c>
      <c r="G52" s="1">
        <f t="shared" si="3"/>
        <v>27</v>
      </c>
      <c r="L52" s="1">
        <v>51</v>
      </c>
      <c r="M52" s="1" t="s">
        <v>8831</v>
      </c>
      <c r="N52" s="1" t="s">
        <v>8830</v>
      </c>
      <c r="O52" s="1">
        <v>1000053</v>
      </c>
      <c r="P52" s="1">
        <v>914.4</v>
      </c>
      <c r="Q52" s="1">
        <v>19</v>
      </c>
      <c r="R52" s="1">
        <v>16.2</v>
      </c>
      <c r="S52" s="1" t="s">
        <v>8032</v>
      </c>
      <c r="T52" s="1">
        <v>27</v>
      </c>
      <c r="U52" s="1" t="s">
        <v>7362</v>
      </c>
      <c r="V52" s="1" t="s">
        <v>8140</v>
      </c>
      <c r="W52" s="1">
        <v>1500</v>
      </c>
      <c r="X52" s="1">
        <v>1500</v>
      </c>
      <c r="Y52" s="1">
        <v>2155</v>
      </c>
      <c r="Z52" s="1">
        <v>5155</v>
      </c>
      <c r="AA52" s="1" t="s">
        <v>8029</v>
      </c>
      <c r="AB52" s="1" t="s">
        <v>8823</v>
      </c>
      <c r="AC52" s="1" t="s">
        <v>8074</v>
      </c>
      <c r="AD52" s="1" t="s">
        <v>58</v>
      </c>
      <c r="AE52" s="1">
        <v>2</v>
      </c>
    </row>
    <row r="53" spans="1:31" x14ac:dyDescent="0.2">
      <c r="A53" s="1">
        <f t="shared" si="0"/>
        <v>1000059</v>
      </c>
      <c r="B53" s="1">
        <f t="shared" si="1"/>
        <v>1000059</v>
      </c>
      <c r="C53" s="12">
        <f>INDEX(families!$A:$A,MATCH(D53,families!$B:$B,0))</f>
        <v>42</v>
      </c>
      <c r="D53" s="1" t="s">
        <v>8036</v>
      </c>
      <c r="E53" s="1" t="s">
        <v>8036</v>
      </c>
      <c r="F53" s="1" t="str">
        <f t="shared" si="2"/>
        <v>30° SB Induction Bend (5B−IB−2055)</v>
      </c>
      <c r="G53" s="1">
        <f t="shared" si="3"/>
        <v>30</v>
      </c>
      <c r="L53" s="1">
        <v>52</v>
      </c>
      <c r="M53" s="1" t="s">
        <v>8829</v>
      </c>
      <c r="N53" s="1" t="s">
        <v>8828</v>
      </c>
      <c r="O53" s="1">
        <v>1000059</v>
      </c>
      <c r="P53" s="1">
        <v>914.4</v>
      </c>
      <c r="Q53" s="1">
        <v>19</v>
      </c>
      <c r="R53" s="1">
        <v>16.2</v>
      </c>
      <c r="S53" s="1" t="s">
        <v>8032</v>
      </c>
      <c r="T53" s="1">
        <v>30</v>
      </c>
      <c r="U53" s="1" t="s">
        <v>7362</v>
      </c>
      <c r="V53" s="1" t="s">
        <v>8078</v>
      </c>
      <c r="W53" s="1">
        <v>1500</v>
      </c>
      <c r="X53" s="1">
        <v>1500</v>
      </c>
      <c r="Y53" s="1">
        <v>2394</v>
      </c>
      <c r="Z53" s="1">
        <v>5394</v>
      </c>
      <c r="AA53" s="1" t="s">
        <v>8827</v>
      </c>
      <c r="AB53" s="1" t="s">
        <v>8826</v>
      </c>
      <c r="AC53" s="1" t="s">
        <v>8074</v>
      </c>
      <c r="AD53" s="1" t="s">
        <v>58</v>
      </c>
      <c r="AE53" s="1">
        <v>2</v>
      </c>
    </row>
    <row r="54" spans="1:31" x14ac:dyDescent="0.2">
      <c r="A54" s="1">
        <f t="shared" si="0"/>
        <v>1000064</v>
      </c>
      <c r="B54" s="1">
        <f t="shared" si="1"/>
        <v>1000064</v>
      </c>
      <c r="C54" s="12">
        <f>INDEX(families!$A:$A,MATCH(D54,families!$B:$B,0))</f>
        <v>42</v>
      </c>
      <c r="D54" s="1" t="s">
        <v>8036</v>
      </c>
      <c r="E54" s="1" t="s">
        <v>8036</v>
      </c>
      <c r="F54" s="1" t="str">
        <f t="shared" si="2"/>
        <v>20° SB Induction Bend (5B−IB−2056)</v>
      </c>
      <c r="G54" s="1">
        <f t="shared" si="3"/>
        <v>20</v>
      </c>
      <c r="L54" s="1">
        <v>53</v>
      </c>
      <c r="M54" s="1" t="s">
        <v>8825</v>
      </c>
      <c r="N54" s="1" t="s">
        <v>8824</v>
      </c>
      <c r="O54" s="1">
        <v>1000064</v>
      </c>
      <c r="P54" s="1">
        <v>914.4</v>
      </c>
      <c r="Q54" s="1">
        <v>19</v>
      </c>
      <c r="R54" s="1">
        <v>16.2</v>
      </c>
      <c r="S54" s="1" t="s">
        <v>8032</v>
      </c>
      <c r="T54" s="1">
        <v>20</v>
      </c>
      <c r="U54" s="1" t="s">
        <v>7362</v>
      </c>
      <c r="V54" s="1" t="s">
        <v>8078</v>
      </c>
      <c r="W54" s="1">
        <v>1500</v>
      </c>
      <c r="X54" s="1">
        <v>1500</v>
      </c>
      <c r="Y54" s="1">
        <v>1596</v>
      </c>
      <c r="Z54" s="1">
        <v>4596</v>
      </c>
      <c r="AA54" s="1" t="s">
        <v>8823</v>
      </c>
      <c r="AB54" s="1" t="s">
        <v>8029</v>
      </c>
      <c r="AC54" s="1" t="s">
        <v>8074</v>
      </c>
      <c r="AD54" s="1" t="s">
        <v>58</v>
      </c>
      <c r="AE54" s="1">
        <v>2</v>
      </c>
    </row>
    <row r="55" spans="1:31" x14ac:dyDescent="0.2">
      <c r="A55" s="1">
        <f t="shared" si="0"/>
        <v>1000076</v>
      </c>
      <c r="B55" s="1">
        <f t="shared" si="1"/>
        <v>1000076</v>
      </c>
      <c r="C55" s="12">
        <f>INDEX(families!$A:$A,MATCH(D55,families!$B:$B,0))</f>
        <v>42</v>
      </c>
      <c r="D55" s="1" t="s">
        <v>8036</v>
      </c>
      <c r="E55" s="1" t="s">
        <v>8036</v>
      </c>
      <c r="F55" s="1" t="str">
        <f t="shared" si="2"/>
        <v>30° OB Induction Bend (5B−IB−2057)</v>
      </c>
      <c r="G55" s="1">
        <f t="shared" si="3"/>
        <v>30</v>
      </c>
      <c r="L55" s="1">
        <v>54</v>
      </c>
      <c r="M55" s="1" t="s">
        <v>8822</v>
      </c>
      <c r="N55" s="1" t="s">
        <v>8821</v>
      </c>
      <c r="O55" s="1">
        <v>1000076</v>
      </c>
      <c r="P55" s="1">
        <v>914.4</v>
      </c>
      <c r="Q55" s="1">
        <v>19</v>
      </c>
      <c r="R55" s="1">
        <v>16.2</v>
      </c>
      <c r="S55" s="1" t="s">
        <v>8032</v>
      </c>
      <c r="T55" s="1">
        <v>30</v>
      </c>
      <c r="U55" s="1" t="s">
        <v>7362</v>
      </c>
      <c r="V55" s="1" t="s">
        <v>8075</v>
      </c>
      <c r="W55" s="1">
        <v>1500</v>
      </c>
      <c r="X55" s="1">
        <v>1500</v>
      </c>
      <c r="Y55" s="1">
        <v>2394</v>
      </c>
      <c r="Z55" s="1">
        <v>5394</v>
      </c>
      <c r="AA55" s="1" t="s">
        <v>8029</v>
      </c>
      <c r="AB55" s="1" t="s">
        <v>8029</v>
      </c>
      <c r="AC55" s="1" t="s">
        <v>8074</v>
      </c>
      <c r="AD55" s="1" t="s">
        <v>58</v>
      </c>
    </row>
    <row r="56" spans="1:31" x14ac:dyDescent="0.2">
      <c r="A56" s="1">
        <f t="shared" si="0"/>
        <v>1000186</v>
      </c>
      <c r="B56" s="1">
        <f t="shared" si="1"/>
        <v>1000186</v>
      </c>
      <c r="C56" s="12">
        <f>INDEX(families!$A:$A,MATCH(D56,families!$B:$B,0))</f>
        <v>42</v>
      </c>
      <c r="D56" s="1" t="s">
        <v>8036</v>
      </c>
      <c r="E56" s="1" t="s">
        <v>8036</v>
      </c>
      <c r="F56" s="1" t="str">
        <f t="shared" si="2"/>
        <v>24° LT Induction Bend (5B−IB−2058)</v>
      </c>
      <c r="G56" s="1">
        <f t="shared" si="3"/>
        <v>24</v>
      </c>
      <c r="L56" s="1">
        <v>55</v>
      </c>
      <c r="M56" s="1" t="s">
        <v>8820</v>
      </c>
      <c r="N56" s="1" t="s">
        <v>8819</v>
      </c>
      <c r="O56" s="1">
        <v>1000186</v>
      </c>
      <c r="P56" s="1">
        <v>914.4</v>
      </c>
      <c r="Q56" s="1">
        <v>19</v>
      </c>
      <c r="R56" s="1">
        <v>16.2</v>
      </c>
      <c r="S56" s="1" t="s">
        <v>8032</v>
      </c>
      <c r="T56" s="1">
        <v>24</v>
      </c>
      <c r="U56" s="1" t="s">
        <v>7362</v>
      </c>
      <c r="V56" s="1" t="s">
        <v>8039</v>
      </c>
      <c r="W56" s="1">
        <v>1500</v>
      </c>
      <c r="X56" s="1">
        <v>1500</v>
      </c>
      <c r="Y56" s="1">
        <v>1915</v>
      </c>
      <c r="Z56" s="1">
        <v>4915</v>
      </c>
      <c r="AA56" s="1" t="s">
        <v>8029</v>
      </c>
      <c r="AB56" s="1" t="s">
        <v>8029</v>
      </c>
      <c r="AC56" s="1" t="s">
        <v>8074</v>
      </c>
      <c r="AD56" s="1" t="s">
        <v>58</v>
      </c>
    </row>
    <row r="57" spans="1:31" x14ac:dyDescent="0.2">
      <c r="A57" s="1">
        <f t="shared" si="0"/>
        <v>1000240</v>
      </c>
      <c r="B57" s="1">
        <f t="shared" si="1"/>
        <v>1000240</v>
      </c>
      <c r="C57" s="12">
        <f>INDEX(families!$A:$A,MATCH(D57,families!$B:$B,0))</f>
        <v>42</v>
      </c>
      <c r="D57" s="1" t="s">
        <v>8036</v>
      </c>
      <c r="E57" s="1" t="s">
        <v>8036</v>
      </c>
      <c r="F57" s="1" t="str">
        <f t="shared" si="2"/>
        <v>17° LT Induction Bend (5B−IB−2059)</v>
      </c>
      <c r="G57" s="1">
        <f t="shared" si="3"/>
        <v>17</v>
      </c>
      <c r="L57" s="1">
        <v>56</v>
      </c>
      <c r="M57" s="1" t="s">
        <v>8818</v>
      </c>
      <c r="N57" s="1" t="s">
        <v>8817</v>
      </c>
      <c r="O57" s="1">
        <v>1000240</v>
      </c>
      <c r="P57" s="1">
        <v>914.4</v>
      </c>
      <c r="Q57" s="1">
        <v>19</v>
      </c>
      <c r="R57" s="1">
        <v>16.2</v>
      </c>
      <c r="S57" s="1" t="s">
        <v>8032</v>
      </c>
      <c r="T57" s="1">
        <v>17</v>
      </c>
      <c r="U57" s="1" t="s">
        <v>7362</v>
      </c>
      <c r="V57" s="1" t="s">
        <v>8039</v>
      </c>
      <c r="W57" s="1">
        <v>1500</v>
      </c>
      <c r="X57" s="1">
        <v>1500</v>
      </c>
      <c r="Y57" s="1">
        <v>1357</v>
      </c>
      <c r="Z57" s="1">
        <v>4357</v>
      </c>
      <c r="AA57" s="1" t="s">
        <v>8029</v>
      </c>
      <c r="AB57" s="1" t="s">
        <v>8029</v>
      </c>
      <c r="AC57" s="1" t="s">
        <v>8074</v>
      </c>
      <c r="AD57" s="1" t="s">
        <v>58</v>
      </c>
    </row>
    <row r="58" spans="1:31" x14ac:dyDescent="0.2">
      <c r="A58" s="1">
        <f t="shared" si="0"/>
        <v>1000343</v>
      </c>
      <c r="B58" s="1">
        <f t="shared" si="1"/>
        <v>1000343</v>
      </c>
      <c r="C58" s="12">
        <f>INDEX(families!$A:$A,MATCH(D58,families!$B:$B,0))</f>
        <v>42</v>
      </c>
      <c r="D58" s="1" t="s">
        <v>8036</v>
      </c>
      <c r="E58" s="1" t="s">
        <v>8036</v>
      </c>
      <c r="F58" s="1" t="str">
        <f t="shared" si="2"/>
        <v>25° SB Induction Bend (5B−IB−2060)</v>
      </c>
      <c r="G58" s="1">
        <f t="shared" si="3"/>
        <v>25</v>
      </c>
      <c r="L58" s="1">
        <v>57</v>
      </c>
      <c r="M58" s="1" t="s">
        <v>8816</v>
      </c>
      <c r="N58" s="1" t="s">
        <v>8815</v>
      </c>
      <c r="O58" s="1">
        <v>1000343</v>
      </c>
      <c r="P58" s="1">
        <v>914.4</v>
      </c>
      <c r="Q58" s="1">
        <v>19</v>
      </c>
      <c r="R58" s="1">
        <v>16.2</v>
      </c>
      <c r="S58" s="1" t="s">
        <v>8032</v>
      </c>
      <c r="T58" s="1">
        <v>25</v>
      </c>
      <c r="U58" s="1" t="s">
        <v>7362</v>
      </c>
      <c r="V58" s="1" t="s">
        <v>8078</v>
      </c>
      <c r="W58" s="1">
        <v>1500</v>
      </c>
      <c r="X58" s="1">
        <v>1500</v>
      </c>
      <c r="Y58" s="1">
        <v>1995</v>
      </c>
      <c r="Z58" s="1">
        <v>4995</v>
      </c>
      <c r="AA58" s="1" t="s">
        <v>8029</v>
      </c>
      <c r="AB58" s="1" t="s">
        <v>8029</v>
      </c>
      <c r="AC58" s="1" t="s">
        <v>8074</v>
      </c>
      <c r="AD58" s="1" t="s">
        <v>58</v>
      </c>
    </row>
    <row r="59" spans="1:31" x14ac:dyDescent="0.2">
      <c r="A59" s="1">
        <f t="shared" si="0"/>
        <v>1001642</v>
      </c>
      <c r="B59" s="1">
        <f t="shared" si="1"/>
        <v>1001642</v>
      </c>
      <c r="C59" s="12">
        <f>INDEX(families!$A:$A,MATCH(D59,families!$B:$B,0))</f>
        <v>42</v>
      </c>
      <c r="D59" s="1" t="s">
        <v>8036</v>
      </c>
      <c r="E59" s="1" t="s">
        <v>8036</v>
      </c>
      <c r="F59" s="1" t="str">
        <f t="shared" si="2"/>
        <v>25° SB Induction Bend (5B−IB−2061)</v>
      </c>
      <c r="G59" s="1">
        <f t="shared" si="3"/>
        <v>25</v>
      </c>
      <c r="L59" s="1">
        <v>58</v>
      </c>
      <c r="M59" s="1" t="s">
        <v>8814</v>
      </c>
      <c r="N59" s="1" t="s">
        <v>8813</v>
      </c>
      <c r="O59" s="1">
        <v>1001642</v>
      </c>
      <c r="P59" s="1">
        <v>914.4</v>
      </c>
      <c r="Q59" s="1">
        <v>19</v>
      </c>
      <c r="R59" s="1">
        <v>16.2</v>
      </c>
      <c r="S59" s="1" t="s">
        <v>8032</v>
      </c>
      <c r="T59" s="1">
        <v>25</v>
      </c>
      <c r="U59" s="1" t="s">
        <v>7362</v>
      </c>
      <c r="V59" s="1" t="s">
        <v>8078</v>
      </c>
      <c r="W59" s="1">
        <v>1500</v>
      </c>
      <c r="X59" s="1">
        <v>1500</v>
      </c>
      <c r="Y59" s="1">
        <v>1995</v>
      </c>
      <c r="Z59" s="1">
        <v>4995</v>
      </c>
      <c r="AA59" s="1" t="s">
        <v>8029</v>
      </c>
      <c r="AB59" s="1" t="s">
        <v>8029</v>
      </c>
      <c r="AC59" s="1" t="s">
        <v>8074</v>
      </c>
      <c r="AD59" s="1" t="s">
        <v>58</v>
      </c>
    </row>
    <row r="60" spans="1:31" x14ac:dyDescent="0.2">
      <c r="A60" s="1">
        <f t="shared" si="0"/>
        <v>1002392</v>
      </c>
      <c r="B60" s="1">
        <f t="shared" si="1"/>
        <v>1002392</v>
      </c>
      <c r="C60" s="12">
        <f>INDEX(families!$A:$A,MATCH(D60,families!$B:$B,0))</f>
        <v>42</v>
      </c>
      <c r="D60" s="1" t="s">
        <v>8036</v>
      </c>
      <c r="E60" s="1" t="s">
        <v>8036</v>
      </c>
      <c r="F60" s="1" t="str">
        <f t="shared" si="2"/>
        <v>20° LT Induction Bend (5B−IB−2062)</v>
      </c>
      <c r="G60" s="1">
        <f t="shared" si="3"/>
        <v>20</v>
      </c>
      <c r="L60" s="1">
        <v>59</v>
      </c>
      <c r="M60" s="1" t="s">
        <v>8812</v>
      </c>
      <c r="N60" s="1" t="s">
        <v>8811</v>
      </c>
      <c r="O60" s="1">
        <v>1002392</v>
      </c>
      <c r="P60" s="1">
        <v>914.4</v>
      </c>
      <c r="Q60" s="1">
        <v>19</v>
      </c>
      <c r="R60" s="1">
        <v>16.2</v>
      </c>
      <c r="S60" s="1" t="s">
        <v>8032</v>
      </c>
      <c r="T60" s="1">
        <v>20</v>
      </c>
      <c r="U60" s="1" t="s">
        <v>7362</v>
      </c>
      <c r="V60" s="1" t="s">
        <v>8039</v>
      </c>
      <c r="W60" s="1">
        <v>1500</v>
      </c>
      <c r="X60" s="1">
        <v>1500</v>
      </c>
      <c r="Y60" s="1">
        <v>1596</v>
      </c>
      <c r="Z60" s="1">
        <v>4596</v>
      </c>
      <c r="AA60" s="1" t="s">
        <v>8029</v>
      </c>
      <c r="AB60" s="1" t="s">
        <v>8029</v>
      </c>
      <c r="AC60" s="1" t="s">
        <v>8074</v>
      </c>
      <c r="AD60" s="1" t="s">
        <v>58</v>
      </c>
    </row>
    <row r="61" spans="1:31" x14ac:dyDescent="0.2">
      <c r="A61" s="1">
        <f t="shared" si="0"/>
        <v>1003644</v>
      </c>
      <c r="B61" s="1">
        <f t="shared" si="1"/>
        <v>1003644</v>
      </c>
      <c r="C61" s="12">
        <f>INDEX(families!$A:$A,MATCH(D61,families!$B:$B,0))</f>
        <v>42</v>
      </c>
      <c r="D61" s="1" t="s">
        <v>8036</v>
      </c>
      <c r="E61" s="1" t="s">
        <v>8036</v>
      </c>
      <c r="F61" s="1" t="str">
        <f t="shared" si="2"/>
        <v>24° RT Induction Bend (5B−IB−2063)</v>
      </c>
      <c r="G61" s="1">
        <f t="shared" si="3"/>
        <v>24</v>
      </c>
      <c r="L61" s="1">
        <v>60</v>
      </c>
      <c r="M61" s="1" t="s">
        <v>8810</v>
      </c>
      <c r="N61" s="1" t="s">
        <v>8809</v>
      </c>
      <c r="O61" s="1">
        <v>1003644</v>
      </c>
      <c r="P61" s="1">
        <v>914.4</v>
      </c>
      <c r="Q61" s="1">
        <v>19</v>
      </c>
      <c r="R61" s="1">
        <v>16.2</v>
      </c>
      <c r="S61" s="1" t="s">
        <v>8032</v>
      </c>
      <c r="T61" s="1">
        <v>24</v>
      </c>
      <c r="U61" s="1" t="s">
        <v>7362</v>
      </c>
      <c r="V61" s="1" t="s">
        <v>8030</v>
      </c>
      <c r="W61" s="1">
        <v>1500</v>
      </c>
      <c r="X61" s="1">
        <v>1500</v>
      </c>
      <c r="Y61" s="1">
        <v>1915</v>
      </c>
      <c r="Z61" s="1">
        <v>4915</v>
      </c>
      <c r="AA61" s="1" t="s">
        <v>8029</v>
      </c>
      <c r="AB61" s="1" t="s">
        <v>8029</v>
      </c>
      <c r="AC61" s="1" t="s">
        <v>8074</v>
      </c>
      <c r="AD61" s="1" t="s">
        <v>58</v>
      </c>
    </row>
    <row r="62" spans="1:31" x14ac:dyDescent="0.2">
      <c r="A62" s="1">
        <f t="shared" si="0"/>
        <v>1003683</v>
      </c>
      <c r="B62" s="1">
        <f t="shared" si="1"/>
        <v>1003683</v>
      </c>
      <c r="C62" s="12">
        <f>INDEX(families!$A:$A,MATCH(D62,families!$B:$B,0))</f>
        <v>42</v>
      </c>
      <c r="D62" s="1" t="s">
        <v>8036</v>
      </c>
      <c r="E62" s="1" t="s">
        <v>8036</v>
      </c>
      <c r="F62" s="1" t="str">
        <f t="shared" si="2"/>
        <v>16° LT Induction Bend (5B−IB−2064)</v>
      </c>
      <c r="G62" s="1">
        <f t="shared" si="3"/>
        <v>16</v>
      </c>
      <c r="L62" s="1">
        <v>61</v>
      </c>
      <c r="M62" s="1" t="s">
        <v>8808</v>
      </c>
      <c r="N62" s="1" t="s">
        <v>8807</v>
      </c>
      <c r="O62" s="1">
        <v>1003683</v>
      </c>
      <c r="P62" s="1">
        <v>914.4</v>
      </c>
      <c r="Q62" s="1">
        <v>19</v>
      </c>
      <c r="R62" s="1">
        <v>16.2</v>
      </c>
      <c r="S62" s="1" t="s">
        <v>8032</v>
      </c>
      <c r="T62" s="1">
        <v>16</v>
      </c>
      <c r="U62" s="1" t="s">
        <v>7362</v>
      </c>
      <c r="V62" s="1" t="s">
        <v>8039</v>
      </c>
      <c r="W62" s="1">
        <v>1500</v>
      </c>
      <c r="X62" s="1">
        <v>1500</v>
      </c>
      <c r="Y62" s="1">
        <v>1277</v>
      </c>
      <c r="Z62" s="1">
        <v>4277</v>
      </c>
      <c r="AA62" s="1" t="s">
        <v>8029</v>
      </c>
      <c r="AB62" s="1" t="s">
        <v>8029</v>
      </c>
      <c r="AC62" s="1" t="s">
        <v>8074</v>
      </c>
      <c r="AD62" s="1" t="s">
        <v>58</v>
      </c>
    </row>
    <row r="63" spans="1:31" x14ac:dyDescent="0.2">
      <c r="A63" s="1">
        <f t="shared" si="0"/>
        <v>1004022</v>
      </c>
      <c r="B63" s="1">
        <f t="shared" si="1"/>
        <v>1004022</v>
      </c>
      <c r="C63" s="12">
        <f>INDEX(families!$A:$A,MATCH(D63,families!$B:$B,0))</f>
        <v>42</v>
      </c>
      <c r="D63" s="1" t="s">
        <v>8036</v>
      </c>
      <c r="E63" s="1" t="s">
        <v>8036</v>
      </c>
      <c r="F63" s="1" t="str">
        <f t="shared" si="2"/>
        <v>15° LT Induction Bend (5B−IB−2065)</v>
      </c>
      <c r="G63" s="1">
        <f t="shared" si="3"/>
        <v>15</v>
      </c>
      <c r="L63" s="1">
        <v>62</v>
      </c>
      <c r="M63" s="1" t="s">
        <v>8806</v>
      </c>
      <c r="N63" s="1" t="s">
        <v>8805</v>
      </c>
      <c r="O63" s="1">
        <v>1004022</v>
      </c>
      <c r="P63" s="1">
        <v>914.4</v>
      </c>
      <c r="Q63" s="1">
        <v>19</v>
      </c>
      <c r="R63" s="1">
        <v>16.2</v>
      </c>
      <c r="S63" s="1" t="s">
        <v>8032</v>
      </c>
      <c r="T63" s="1">
        <v>15</v>
      </c>
      <c r="U63" s="1" t="s">
        <v>7362</v>
      </c>
      <c r="V63" s="1" t="s">
        <v>8039</v>
      </c>
      <c r="W63" s="1">
        <v>1500</v>
      </c>
      <c r="X63" s="1">
        <v>1500</v>
      </c>
      <c r="Y63" s="1">
        <v>1197</v>
      </c>
      <c r="Z63" s="1">
        <v>4197</v>
      </c>
      <c r="AA63" s="1" t="s">
        <v>8029</v>
      </c>
      <c r="AB63" s="1" t="s">
        <v>8029</v>
      </c>
      <c r="AC63" s="1" t="s">
        <v>8074</v>
      </c>
      <c r="AD63" s="1" t="s">
        <v>58</v>
      </c>
    </row>
    <row r="64" spans="1:31" x14ac:dyDescent="0.2">
      <c r="A64" s="1">
        <f t="shared" si="0"/>
        <v>1004143</v>
      </c>
      <c r="B64" s="1">
        <f t="shared" si="1"/>
        <v>1004143</v>
      </c>
      <c r="C64" s="12">
        <f>INDEX(families!$A:$A,MATCH(D64,families!$B:$B,0))</f>
        <v>42</v>
      </c>
      <c r="D64" s="1" t="s">
        <v>8036</v>
      </c>
      <c r="E64" s="1" t="s">
        <v>8036</v>
      </c>
      <c r="F64" s="1" t="str">
        <f t="shared" si="2"/>
        <v>16° RT Induction Bend (5B−IB−2066)</v>
      </c>
      <c r="G64" s="1">
        <f t="shared" si="3"/>
        <v>16</v>
      </c>
      <c r="L64" s="1">
        <v>63</v>
      </c>
      <c r="M64" s="1" t="s">
        <v>8804</v>
      </c>
      <c r="N64" s="1" t="s">
        <v>8803</v>
      </c>
      <c r="O64" s="1">
        <v>1004143</v>
      </c>
      <c r="P64" s="1">
        <v>914.4</v>
      </c>
      <c r="Q64" s="1">
        <v>19</v>
      </c>
      <c r="R64" s="1">
        <v>16.2</v>
      </c>
      <c r="S64" s="1" t="s">
        <v>8032</v>
      </c>
      <c r="T64" s="1">
        <v>16</v>
      </c>
      <c r="U64" s="1" t="s">
        <v>7362</v>
      </c>
      <c r="V64" s="1" t="s">
        <v>8030</v>
      </c>
      <c r="W64" s="1">
        <v>1500</v>
      </c>
      <c r="X64" s="1">
        <v>1500</v>
      </c>
      <c r="Y64" s="1">
        <v>1277</v>
      </c>
      <c r="Z64" s="1">
        <v>4277</v>
      </c>
      <c r="AA64" s="1" t="s">
        <v>8029</v>
      </c>
      <c r="AB64" s="1" t="s">
        <v>8029</v>
      </c>
      <c r="AC64" s="1" t="s">
        <v>8074</v>
      </c>
      <c r="AD64" s="1" t="s">
        <v>58</v>
      </c>
    </row>
    <row r="65" spans="1:31" x14ac:dyDescent="0.2">
      <c r="A65" s="1">
        <f t="shared" si="0"/>
        <v>1004558</v>
      </c>
      <c r="B65" s="1">
        <f t="shared" si="1"/>
        <v>1004558</v>
      </c>
      <c r="C65" s="12">
        <f>INDEX(families!$A:$A,MATCH(D65,families!$B:$B,0))</f>
        <v>42</v>
      </c>
      <c r="D65" s="1" t="s">
        <v>8036</v>
      </c>
      <c r="E65" s="1" t="s">
        <v>8036</v>
      </c>
      <c r="F65" s="1" t="str">
        <f t="shared" si="2"/>
        <v>19° RT Induction Bend (5B−IB−2067)</v>
      </c>
      <c r="G65" s="1">
        <f t="shared" si="3"/>
        <v>19</v>
      </c>
      <c r="L65" s="1">
        <v>64</v>
      </c>
      <c r="M65" s="1" t="s">
        <v>8802</v>
      </c>
      <c r="N65" s="1" t="s">
        <v>8801</v>
      </c>
      <c r="O65" s="1">
        <v>1004558</v>
      </c>
      <c r="P65" s="1">
        <v>914.4</v>
      </c>
      <c r="Q65" s="1">
        <v>19</v>
      </c>
      <c r="R65" s="1">
        <v>16.2</v>
      </c>
      <c r="S65" s="1" t="s">
        <v>8032</v>
      </c>
      <c r="T65" s="1">
        <v>19</v>
      </c>
      <c r="U65" s="1" t="s">
        <v>7362</v>
      </c>
      <c r="V65" s="1" t="s">
        <v>8030</v>
      </c>
      <c r="W65" s="1">
        <v>1500</v>
      </c>
      <c r="X65" s="1">
        <v>1500</v>
      </c>
      <c r="Y65" s="1">
        <v>1516</v>
      </c>
      <c r="Z65" s="1">
        <v>4516</v>
      </c>
      <c r="AA65" s="1" t="s">
        <v>8029</v>
      </c>
      <c r="AB65" s="1" t="s">
        <v>8029</v>
      </c>
      <c r="AC65" s="1" t="s">
        <v>8074</v>
      </c>
      <c r="AD65" s="1" t="s">
        <v>58</v>
      </c>
    </row>
    <row r="66" spans="1:31" x14ac:dyDescent="0.2">
      <c r="A66" s="1">
        <f t="shared" ref="A66:A129" si="4">IF(O66=0,"",O66)</f>
        <v>1004770</v>
      </c>
      <c r="B66" s="1">
        <f t="shared" ref="B66:B129" si="5">A66</f>
        <v>1004770</v>
      </c>
      <c r="C66" s="12">
        <f>INDEX(families!$A:$A,MATCH(D66,families!$B:$B,0))</f>
        <v>42</v>
      </c>
      <c r="D66" s="1" t="s">
        <v>8036</v>
      </c>
      <c r="E66" s="1" t="s">
        <v>8036</v>
      </c>
      <c r="F66" s="1" t="str">
        <f t="shared" ref="F66:F129" si="6">_xlfn.CONCAT(T66,"° ",V66," Induction Bend"," (",M66,")")</f>
        <v>18° LT Induction Bend (5B−IB−2068)</v>
      </c>
      <c r="G66" s="1">
        <f t="shared" si="3"/>
        <v>18</v>
      </c>
      <c r="L66" s="1">
        <v>65</v>
      </c>
      <c r="M66" s="1" t="s">
        <v>8800</v>
      </c>
      <c r="N66" s="1" t="s">
        <v>8799</v>
      </c>
      <c r="O66" s="1">
        <v>1004770</v>
      </c>
      <c r="P66" s="1">
        <v>914.4</v>
      </c>
      <c r="Q66" s="1">
        <v>19</v>
      </c>
      <c r="R66" s="1">
        <v>16.2</v>
      </c>
      <c r="S66" s="1" t="s">
        <v>8032</v>
      </c>
      <c r="T66" s="1">
        <v>18</v>
      </c>
      <c r="U66" s="1" t="s">
        <v>7362</v>
      </c>
      <c r="V66" s="1" t="s">
        <v>8039</v>
      </c>
      <c r="W66" s="1">
        <v>1500</v>
      </c>
      <c r="X66" s="1">
        <v>1500</v>
      </c>
      <c r="Y66" s="1">
        <v>1436</v>
      </c>
      <c r="Z66" s="1">
        <v>4436</v>
      </c>
      <c r="AA66" s="1" t="s">
        <v>8029</v>
      </c>
      <c r="AB66" s="1" t="s">
        <v>8029</v>
      </c>
      <c r="AC66" s="1" t="s">
        <v>8074</v>
      </c>
      <c r="AD66" s="1" t="s">
        <v>58</v>
      </c>
    </row>
    <row r="67" spans="1:31" x14ac:dyDescent="0.2">
      <c r="A67" s="1">
        <f t="shared" si="4"/>
        <v>1004807</v>
      </c>
      <c r="B67" s="1">
        <f t="shared" si="5"/>
        <v>1004807</v>
      </c>
      <c r="C67" s="12">
        <f>INDEX(families!$A:$A,MATCH(D67,families!$B:$B,0))</f>
        <v>42</v>
      </c>
      <c r="D67" s="1" t="s">
        <v>8036</v>
      </c>
      <c r="E67" s="1" t="s">
        <v>8036</v>
      </c>
      <c r="F67" s="1" t="str">
        <f t="shared" si="6"/>
        <v>25° SB Induction Bend (5B−IB−2069)</v>
      </c>
      <c r="G67" s="1">
        <f t="shared" ref="G67:G130" si="7">T67</f>
        <v>25</v>
      </c>
      <c r="L67" s="1">
        <v>66</v>
      </c>
      <c r="M67" s="1" t="s">
        <v>8798</v>
      </c>
      <c r="N67" s="1" t="s">
        <v>8797</v>
      </c>
      <c r="O67" s="1">
        <v>1004807</v>
      </c>
      <c r="P67" s="1">
        <v>914.4</v>
      </c>
      <c r="Q67" s="1">
        <v>19</v>
      </c>
      <c r="R67" s="1">
        <v>16.2</v>
      </c>
      <c r="S67" s="1" t="s">
        <v>8032</v>
      </c>
      <c r="T67" s="1">
        <v>25</v>
      </c>
      <c r="U67" s="1" t="s">
        <v>7362</v>
      </c>
      <c r="V67" s="1" t="s">
        <v>8078</v>
      </c>
      <c r="W67" s="1">
        <v>1500</v>
      </c>
      <c r="X67" s="1">
        <v>1500</v>
      </c>
      <c r="Y67" s="1">
        <v>1995</v>
      </c>
      <c r="Z67" s="1">
        <v>4995</v>
      </c>
      <c r="AA67" s="1" t="s">
        <v>8029</v>
      </c>
      <c r="AB67" s="1" t="s">
        <v>8029</v>
      </c>
      <c r="AC67" s="1" t="s">
        <v>8074</v>
      </c>
      <c r="AD67" s="1" t="s">
        <v>58</v>
      </c>
    </row>
    <row r="68" spans="1:31" x14ac:dyDescent="0.2">
      <c r="A68" s="1">
        <f t="shared" si="4"/>
        <v>1006189</v>
      </c>
      <c r="B68" s="1">
        <f t="shared" si="5"/>
        <v>1006189</v>
      </c>
      <c r="C68" s="12">
        <f>INDEX(families!$A:$A,MATCH(D68,families!$B:$B,0))</f>
        <v>42</v>
      </c>
      <c r="D68" s="1" t="s">
        <v>8036</v>
      </c>
      <c r="E68" s="1" t="s">
        <v>8036</v>
      </c>
      <c r="F68" s="1" t="str">
        <f t="shared" si="6"/>
        <v>24° LT Induction Bend (5B−IB−2070)</v>
      </c>
      <c r="G68" s="1">
        <f t="shared" si="7"/>
        <v>24</v>
      </c>
      <c r="L68" s="1">
        <v>67</v>
      </c>
      <c r="M68" s="1" t="s">
        <v>8796</v>
      </c>
      <c r="N68" s="1" t="s">
        <v>8795</v>
      </c>
      <c r="O68" s="1">
        <v>1006189</v>
      </c>
      <c r="P68" s="1">
        <v>914.4</v>
      </c>
      <c r="Q68" s="1">
        <v>19</v>
      </c>
      <c r="R68" s="1">
        <v>16.2</v>
      </c>
      <c r="S68" s="1" t="s">
        <v>8032</v>
      </c>
      <c r="T68" s="1">
        <v>24</v>
      </c>
      <c r="U68" s="1" t="s">
        <v>7362</v>
      </c>
      <c r="V68" s="1" t="s">
        <v>8039</v>
      </c>
      <c r="W68" s="1">
        <v>1500</v>
      </c>
      <c r="X68" s="1">
        <v>1500</v>
      </c>
      <c r="Y68" s="1">
        <v>1915</v>
      </c>
      <c r="Z68" s="1">
        <v>4915</v>
      </c>
      <c r="AA68" s="1" t="s">
        <v>8029</v>
      </c>
      <c r="AB68" s="1" t="s">
        <v>8029</v>
      </c>
      <c r="AC68" s="1" t="s">
        <v>8074</v>
      </c>
      <c r="AD68" s="1" t="s">
        <v>58</v>
      </c>
    </row>
    <row r="69" spans="1:31" x14ac:dyDescent="0.2">
      <c r="A69" s="1">
        <f t="shared" si="4"/>
        <v>1006249</v>
      </c>
      <c r="B69" s="1">
        <f t="shared" si="5"/>
        <v>1006249</v>
      </c>
      <c r="C69" s="12">
        <f>INDEX(families!$A:$A,MATCH(D69,families!$B:$B,0))</f>
        <v>42</v>
      </c>
      <c r="D69" s="1" t="s">
        <v>8036</v>
      </c>
      <c r="E69" s="1" t="s">
        <v>8036</v>
      </c>
      <c r="F69" s="1" t="str">
        <f t="shared" si="6"/>
        <v>47° RT Induction Bend (5B−IB−2071)</v>
      </c>
      <c r="G69" s="1">
        <f t="shared" si="7"/>
        <v>47</v>
      </c>
      <c r="L69" s="1">
        <v>68</v>
      </c>
      <c r="M69" s="1" t="s">
        <v>8794</v>
      </c>
      <c r="N69" s="1" t="s">
        <v>8793</v>
      </c>
      <c r="O69" s="1">
        <v>1006249</v>
      </c>
      <c r="P69" s="1">
        <v>914.4</v>
      </c>
      <c r="Q69" s="1">
        <v>19</v>
      </c>
      <c r="R69" s="1">
        <v>16.2</v>
      </c>
      <c r="S69" s="1" t="s">
        <v>8032</v>
      </c>
      <c r="T69" s="1">
        <v>47</v>
      </c>
      <c r="U69" s="1" t="s">
        <v>7362</v>
      </c>
      <c r="V69" s="1" t="s">
        <v>8030</v>
      </c>
      <c r="W69" s="1">
        <v>1500</v>
      </c>
      <c r="X69" s="1">
        <v>1500</v>
      </c>
      <c r="Y69" s="1">
        <v>3750</v>
      </c>
      <c r="Z69" s="1">
        <v>6750</v>
      </c>
      <c r="AA69" s="1" t="s">
        <v>8029</v>
      </c>
      <c r="AB69" s="1" t="s">
        <v>8029</v>
      </c>
      <c r="AC69" s="1" t="s">
        <v>8074</v>
      </c>
      <c r="AD69" s="1" t="s">
        <v>58</v>
      </c>
    </row>
    <row r="70" spans="1:31" x14ac:dyDescent="0.2">
      <c r="A70" s="1">
        <f t="shared" si="4"/>
        <v>1006352</v>
      </c>
      <c r="B70" s="1">
        <f t="shared" si="5"/>
        <v>1006352</v>
      </c>
      <c r="C70" s="12">
        <f>INDEX(families!$A:$A,MATCH(D70,families!$B:$B,0))</f>
        <v>42</v>
      </c>
      <c r="D70" s="1" t="s">
        <v>8036</v>
      </c>
      <c r="E70" s="1" t="s">
        <v>8036</v>
      </c>
      <c r="F70" s="1" t="str">
        <f t="shared" si="6"/>
        <v>25° SB Induction Bend (5B−IB−2072)</v>
      </c>
      <c r="G70" s="1">
        <f t="shared" si="7"/>
        <v>25</v>
      </c>
      <c r="L70" s="1">
        <v>69</v>
      </c>
      <c r="M70" s="1" t="s">
        <v>8792</v>
      </c>
      <c r="N70" s="1" t="s">
        <v>8791</v>
      </c>
      <c r="O70" s="1">
        <v>1006352</v>
      </c>
      <c r="P70" s="1">
        <v>914.4</v>
      </c>
      <c r="Q70" s="1">
        <v>19</v>
      </c>
      <c r="R70" s="1">
        <v>16.2</v>
      </c>
      <c r="S70" s="1" t="s">
        <v>8032</v>
      </c>
      <c r="T70" s="1">
        <v>25</v>
      </c>
      <c r="U70" s="1" t="s">
        <v>7362</v>
      </c>
      <c r="V70" s="1" t="s">
        <v>8078</v>
      </c>
      <c r="W70" s="1">
        <v>1500</v>
      </c>
      <c r="X70" s="1">
        <v>1500</v>
      </c>
      <c r="Y70" s="1">
        <v>1995</v>
      </c>
      <c r="Z70" s="1">
        <v>4995</v>
      </c>
      <c r="AA70" s="1" t="s">
        <v>8029</v>
      </c>
      <c r="AB70" s="1" t="s">
        <v>8029</v>
      </c>
      <c r="AC70" s="1" t="s">
        <v>8074</v>
      </c>
      <c r="AD70" s="1" t="s">
        <v>58</v>
      </c>
    </row>
    <row r="71" spans="1:31" x14ac:dyDescent="0.2">
      <c r="A71" s="1">
        <f t="shared" si="4"/>
        <v>1006366</v>
      </c>
      <c r="B71" s="1">
        <f t="shared" si="5"/>
        <v>1006366</v>
      </c>
      <c r="C71" s="12">
        <f>INDEX(families!$A:$A,MATCH(D71,families!$B:$B,0))</f>
        <v>42</v>
      </c>
      <c r="D71" s="1" t="s">
        <v>8036</v>
      </c>
      <c r="E71" s="1" t="s">
        <v>8036</v>
      </c>
      <c r="F71" s="1" t="str">
        <f t="shared" si="6"/>
        <v>25° OB Induction Bend (5B−IB−2073)</v>
      </c>
      <c r="G71" s="1">
        <f t="shared" si="7"/>
        <v>25</v>
      </c>
      <c r="L71" s="1">
        <v>70</v>
      </c>
      <c r="M71" s="1" t="s">
        <v>8790</v>
      </c>
      <c r="N71" s="1" t="s">
        <v>8789</v>
      </c>
      <c r="O71" s="1">
        <v>1006366</v>
      </c>
      <c r="P71" s="1">
        <v>914.4</v>
      </c>
      <c r="Q71" s="1">
        <v>19</v>
      </c>
      <c r="R71" s="1">
        <v>16.2</v>
      </c>
      <c r="S71" s="1" t="s">
        <v>8032</v>
      </c>
      <c r="T71" s="1">
        <v>25</v>
      </c>
      <c r="U71" s="1" t="s">
        <v>7362</v>
      </c>
      <c r="V71" s="1" t="s">
        <v>8075</v>
      </c>
      <c r="W71" s="1">
        <v>1500</v>
      </c>
      <c r="X71" s="1">
        <v>1500</v>
      </c>
      <c r="Y71" s="1">
        <v>1995</v>
      </c>
      <c r="Z71" s="1">
        <v>4995</v>
      </c>
      <c r="AA71" s="1" t="s">
        <v>8029</v>
      </c>
      <c r="AB71" s="1" t="s">
        <v>8029</v>
      </c>
      <c r="AC71" s="1" t="s">
        <v>8074</v>
      </c>
      <c r="AD71" s="1" t="s">
        <v>58</v>
      </c>
    </row>
    <row r="72" spans="1:31" x14ac:dyDescent="0.2">
      <c r="A72" s="1">
        <f t="shared" si="4"/>
        <v>1006570</v>
      </c>
      <c r="B72" s="1">
        <f t="shared" si="5"/>
        <v>1006570</v>
      </c>
      <c r="C72" s="12">
        <f>INDEX(families!$A:$A,MATCH(D72,families!$B:$B,0))</f>
        <v>42</v>
      </c>
      <c r="D72" s="1" t="s">
        <v>8036</v>
      </c>
      <c r="E72" s="1" t="s">
        <v>8036</v>
      </c>
      <c r="F72" s="1" t="str">
        <f t="shared" si="6"/>
        <v>21° LT Induction Bend (5B−IB−2074)</v>
      </c>
      <c r="G72" s="1">
        <f t="shared" si="7"/>
        <v>21</v>
      </c>
      <c r="L72" s="1">
        <v>71</v>
      </c>
      <c r="M72" s="1" t="s">
        <v>8788</v>
      </c>
      <c r="N72" s="1" t="s">
        <v>8787</v>
      </c>
      <c r="O72" s="1">
        <v>1006570</v>
      </c>
      <c r="P72" s="1">
        <v>914.4</v>
      </c>
      <c r="Q72" s="1">
        <v>19</v>
      </c>
      <c r="R72" s="1">
        <v>16.2</v>
      </c>
      <c r="S72" s="1" t="s">
        <v>8032</v>
      </c>
      <c r="T72" s="1">
        <v>21</v>
      </c>
      <c r="U72" s="1" t="s">
        <v>7362</v>
      </c>
      <c r="V72" s="1" t="s">
        <v>8039</v>
      </c>
      <c r="W72" s="1">
        <v>1500</v>
      </c>
      <c r="X72" s="1">
        <v>1500</v>
      </c>
      <c r="Y72" s="1">
        <v>1676</v>
      </c>
      <c r="Z72" s="1">
        <v>4676</v>
      </c>
      <c r="AA72" s="1" t="s">
        <v>8029</v>
      </c>
      <c r="AB72" s="1" t="s">
        <v>8029</v>
      </c>
      <c r="AC72" s="1" t="s">
        <v>8074</v>
      </c>
      <c r="AD72" s="1" t="s">
        <v>58</v>
      </c>
    </row>
    <row r="73" spans="1:31" x14ac:dyDescent="0.2">
      <c r="A73" s="1">
        <f t="shared" si="4"/>
        <v>1006975</v>
      </c>
      <c r="B73" s="1">
        <f t="shared" si="5"/>
        <v>1006975</v>
      </c>
      <c r="C73" s="12">
        <f>INDEX(families!$A:$A,MATCH(D73,families!$B:$B,0))</f>
        <v>42</v>
      </c>
      <c r="D73" s="1" t="s">
        <v>8036</v>
      </c>
      <c r="E73" s="1" t="s">
        <v>8036</v>
      </c>
      <c r="F73" s="1" t="str">
        <f t="shared" si="6"/>
        <v>28° LT Induction Bend (5B−IB−2075)</v>
      </c>
      <c r="G73" s="1">
        <f t="shared" si="7"/>
        <v>28</v>
      </c>
      <c r="L73" s="1">
        <v>72</v>
      </c>
      <c r="M73" s="1" t="s">
        <v>8786</v>
      </c>
      <c r="N73" s="1" t="s">
        <v>8785</v>
      </c>
      <c r="O73" s="1">
        <v>1006975</v>
      </c>
      <c r="P73" s="1">
        <v>914.4</v>
      </c>
      <c r="Q73" s="1">
        <v>19</v>
      </c>
      <c r="R73" s="1">
        <v>16.2</v>
      </c>
      <c r="S73" s="1" t="s">
        <v>8032</v>
      </c>
      <c r="T73" s="1">
        <v>28</v>
      </c>
      <c r="U73" s="1" t="s">
        <v>7362</v>
      </c>
      <c r="V73" s="1" t="s">
        <v>8039</v>
      </c>
      <c r="W73" s="1">
        <v>1500</v>
      </c>
      <c r="X73" s="1">
        <v>1500</v>
      </c>
      <c r="Y73" s="1">
        <v>2234</v>
      </c>
      <c r="Z73" s="1">
        <v>5234</v>
      </c>
      <c r="AA73" s="1" t="s">
        <v>8029</v>
      </c>
      <c r="AB73" s="1" t="s">
        <v>8029</v>
      </c>
      <c r="AC73" s="1" t="s">
        <v>8074</v>
      </c>
      <c r="AD73" s="1" t="s">
        <v>58</v>
      </c>
    </row>
    <row r="74" spans="1:31" x14ac:dyDescent="0.2">
      <c r="A74" s="1">
        <f t="shared" si="4"/>
        <v>1007022</v>
      </c>
      <c r="B74" s="1">
        <f t="shared" si="5"/>
        <v>1007022</v>
      </c>
      <c r="C74" s="12">
        <f>INDEX(families!$A:$A,MATCH(D74,families!$B:$B,0))</f>
        <v>42</v>
      </c>
      <c r="D74" s="1" t="s">
        <v>8036</v>
      </c>
      <c r="E74" s="1" t="s">
        <v>8036</v>
      </c>
      <c r="F74" s="1" t="str">
        <f t="shared" si="6"/>
        <v>21° RT Induction Bend (5B−IB−2076)</v>
      </c>
      <c r="G74" s="1">
        <f t="shared" si="7"/>
        <v>21</v>
      </c>
      <c r="L74" s="1">
        <v>73</v>
      </c>
      <c r="M74" s="1" t="s">
        <v>8784</v>
      </c>
      <c r="N74" s="1" t="s">
        <v>8783</v>
      </c>
      <c r="O74" s="1">
        <v>1007022</v>
      </c>
      <c r="P74" s="1">
        <v>914.4</v>
      </c>
      <c r="Q74" s="1">
        <v>19</v>
      </c>
      <c r="R74" s="1">
        <v>16.2</v>
      </c>
      <c r="S74" s="1" t="s">
        <v>8032</v>
      </c>
      <c r="T74" s="1">
        <v>21</v>
      </c>
      <c r="U74" s="1" t="s">
        <v>7362</v>
      </c>
      <c r="V74" s="1" t="s">
        <v>8030</v>
      </c>
      <c r="W74" s="1">
        <v>1500</v>
      </c>
      <c r="X74" s="1">
        <v>1500</v>
      </c>
      <c r="Y74" s="1">
        <v>1676</v>
      </c>
      <c r="Z74" s="1">
        <v>4676</v>
      </c>
      <c r="AA74" s="1" t="s">
        <v>8029</v>
      </c>
      <c r="AB74" s="1" t="s">
        <v>8029</v>
      </c>
      <c r="AC74" s="1" t="s">
        <v>8074</v>
      </c>
      <c r="AD74" s="1" t="s">
        <v>58</v>
      </c>
    </row>
    <row r="75" spans="1:31" x14ac:dyDescent="0.2">
      <c r="A75" s="1">
        <f t="shared" si="4"/>
        <v>1007202</v>
      </c>
      <c r="B75" s="1">
        <f t="shared" si="5"/>
        <v>1007202</v>
      </c>
      <c r="C75" s="12">
        <f>INDEX(families!$A:$A,MATCH(D75,families!$B:$B,0))</f>
        <v>42</v>
      </c>
      <c r="D75" s="1" t="s">
        <v>8036</v>
      </c>
      <c r="E75" s="1" t="s">
        <v>8036</v>
      </c>
      <c r="F75" s="1" t="str">
        <f t="shared" si="6"/>
        <v>15° RT Induction Bend (5B−IB−2077)</v>
      </c>
      <c r="G75" s="1">
        <f t="shared" si="7"/>
        <v>15</v>
      </c>
      <c r="L75" s="1">
        <v>74</v>
      </c>
      <c r="M75" s="1" t="s">
        <v>8782</v>
      </c>
      <c r="N75" s="1" t="s">
        <v>8781</v>
      </c>
      <c r="O75" s="1">
        <v>1007202</v>
      </c>
      <c r="P75" s="1">
        <v>914.4</v>
      </c>
      <c r="Q75" s="1">
        <v>19</v>
      </c>
      <c r="R75" s="1">
        <v>16.2</v>
      </c>
      <c r="S75" s="1" t="s">
        <v>8032</v>
      </c>
      <c r="T75" s="1">
        <v>15</v>
      </c>
      <c r="U75" s="1" t="s">
        <v>7362</v>
      </c>
      <c r="V75" s="1" t="s">
        <v>8030</v>
      </c>
      <c r="W75" s="1">
        <v>1500</v>
      </c>
      <c r="X75" s="1">
        <v>1500</v>
      </c>
      <c r="Y75" s="1">
        <v>1197</v>
      </c>
      <c r="Z75" s="1">
        <v>4197</v>
      </c>
      <c r="AA75" s="1" t="s">
        <v>8029</v>
      </c>
      <c r="AB75" s="1" t="s">
        <v>8029</v>
      </c>
      <c r="AC75" s="1" t="s">
        <v>8074</v>
      </c>
      <c r="AD75" s="1" t="s">
        <v>58</v>
      </c>
    </row>
    <row r="76" spans="1:31" x14ac:dyDescent="0.2">
      <c r="A76" s="1">
        <f t="shared" si="4"/>
        <v>1007319</v>
      </c>
      <c r="B76" s="1">
        <f t="shared" si="5"/>
        <v>1007319</v>
      </c>
      <c r="C76" s="12">
        <f>INDEX(families!$A:$A,MATCH(D76,families!$B:$B,0))</f>
        <v>42</v>
      </c>
      <c r="D76" s="1" t="s">
        <v>8036</v>
      </c>
      <c r="E76" s="1" t="s">
        <v>8036</v>
      </c>
      <c r="F76" s="1" t="str">
        <f t="shared" si="6"/>
        <v>15° LT Induction Bend (5B−IB−2078)</v>
      </c>
      <c r="G76" s="1">
        <f t="shared" si="7"/>
        <v>15</v>
      </c>
      <c r="L76" s="1">
        <v>75</v>
      </c>
      <c r="M76" s="1" t="s">
        <v>8780</v>
      </c>
      <c r="N76" s="1" t="s">
        <v>8779</v>
      </c>
      <c r="O76" s="1">
        <v>1007319</v>
      </c>
      <c r="P76" s="1">
        <v>914.4</v>
      </c>
      <c r="Q76" s="1">
        <v>19</v>
      </c>
      <c r="R76" s="1">
        <v>16.2</v>
      </c>
      <c r="S76" s="1" t="s">
        <v>8032</v>
      </c>
      <c r="T76" s="1">
        <v>15</v>
      </c>
      <c r="U76" s="1" t="s">
        <v>7362</v>
      </c>
      <c r="V76" s="1" t="s">
        <v>8039</v>
      </c>
      <c r="W76" s="1">
        <v>1500</v>
      </c>
      <c r="X76" s="1">
        <v>1500</v>
      </c>
      <c r="Y76" s="1">
        <v>1197</v>
      </c>
      <c r="Z76" s="1">
        <v>4197</v>
      </c>
      <c r="AA76" s="1" t="s">
        <v>8029</v>
      </c>
      <c r="AB76" s="1" t="s">
        <v>8029</v>
      </c>
      <c r="AC76" s="1" t="s">
        <v>8074</v>
      </c>
      <c r="AD76" s="1" t="s">
        <v>58</v>
      </c>
    </row>
    <row r="77" spans="1:31" x14ac:dyDescent="0.2">
      <c r="A77" s="1" t="str">
        <f t="shared" si="4"/>
        <v/>
      </c>
      <c r="B77" s="1" t="str">
        <f t="shared" si="5"/>
        <v/>
      </c>
      <c r="C77" s="12">
        <f>INDEX(families!$A:$A,MATCH(D77,families!$B:$B,0))</f>
        <v>42</v>
      </c>
      <c r="D77" s="1" t="s">
        <v>8036</v>
      </c>
      <c r="E77" s="1" t="s">
        <v>8036</v>
      </c>
      <c r="F77" s="1" t="str">
        <f t="shared" si="6"/>
        <v>°  Induction Bend (5B−IB−2079)</v>
      </c>
      <c r="G77" s="1">
        <f t="shared" si="7"/>
        <v>0</v>
      </c>
      <c r="L77" s="1">
        <v>76</v>
      </c>
      <c r="M77" s="1" t="s">
        <v>8778</v>
      </c>
      <c r="N77" s="1" t="s">
        <v>8072</v>
      </c>
      <c r="V77" s="1" t="s">
        <v>58</v>
      </c>
      <c r="AA77" s="1" t="s">
        <v>58</v>
      </c>
      <c r="AB77" s="1" t="s">
        <v>58</v>
      </c>
      <c r="AC77" s="1" t="s">
        <v>58</v>
      </c>
      <c r="AD77" s="1" t="s">
        <v>58</v>
      </c>
      <c r="AE77" s="1">
        <v>13</v>
      </c>
    </row>
    <row r="78" spans="1:31" x14ac:dyDescent="0.2">
      <c r="A78" s="1">
        <f t="shared" si="4"/>
        <v>1008047</v>
      </c>
      <c r="B78" s="1">
        <f t="shared" si="5"/>
        <v>1008047</v>
      </c>
      <c r="C78" s="12">
        <f>INDEX(families!$A:$A,MATCH(D78,families!$B:$B,0))</f>
        <v>42</v>
      </c>
      <c r="D78" s="1" t="s">
        <v>8036</v>
      </c>
      <c r="E78" s="1" t="s">
        <v>8036</v>
      </c>
      <c r="F78" s="1" t="str">
        <f t="shared" si="6"/>
        <v>25° OB Induction Bend (5B−IB−2374)</v>
      </c>
      <c r="G78" s="1">
        <f t="shared" si="7"/>
        <v>25</v>
      </c>
      <c r="L78" s="1">
        <v>77</v>
      </c>
      <c r="M78" s="1" t="s">
        <v>8777</v>
      </c>
      <c r="N78" s="1" t="s">
        <v>8776</v>
      </c>
      <c r="O78" s="1">
        <v>1008047</v>
      </c>
      <c r="P78" s="1">
        <v>914.4</v>
      </c>
      <c r="Q78" s="1">
        <v>19</v>
      </c>
      <c r="R78" s="1">
        <v>16.2</v>
      </c>
      <c r="S78" s="1" t="s">
        <v>8032</v>
      </c>
      <c r="T78" s="1">
        <v>25</v>
      </c>
      <c r="U78" s="1" t="s">
        <v>7362</v>
      </c>
      <c r="V78" s="1" t="s">
        <v>8075</v>
      </c>
      <c r="W78" s="1">
        <v>1500</v>
      </c>
      <c r="X78" s="1">
        <v>1500</v>
      </c>
      <c r="Y78" s="1">
        <v>1995</v>
      </c>
      <c r="Z78" s="1">
        <v>4995</v>
      </c>
      <c r="AA78" s="1" t="s">
        <v>8029</v>
      </c>
      <c r="AB78" s="1" t="s">
        <v>8029</v>
      </c>
      <c r="AC78" s="1" t="s">
        <v>8074</v>
      </c>
      <c r="AD78" s="1" t="s">
        <v>58</v>
      </c>
      <c r="AE78" s="1">
        <v>13</v>
      </c>
    </row>
    <row r="79" spans="1:31" x14ac:dyDescent="0.2">
      <c r="A79" s="1" t="str">
        <f t="shared" si="4"/>
        <v/>
      </c>
      <c r="B79" s="1" t="str">
        <f t="shared" si="5"/>
        <v/>
      </c>
      <c r="C79" s="12">
        <f>INDEX(families!$A:$A,MATCH(D79,families!$B:$B,0))</f>
        <v>42</v>
      </c>
      <c r="D79" s="1" t="s">
        <v>8036</v>
      </c>
      <c r="E79" s="1" t="s">
        <v>8036</v>
      </c>
      <c r="F79" s="1" t="str">
        <f t="shared" si="6"/>
        <v>°  Induction Bend (5B−IB−2080)</v>
      </c>
      <c r="G79" s="1">
        <f t="shared" si="7"/>
        <v>0</v>
      </c>
      <c r="L79" s="1">
        <v>78</v>
      </c>
      <c r="M79" s="1" t="s">
        <v>8775</v>
      </c>
      <c r="N79" s="1" t="s">
        <v>8072</v>
      </c>
      <c r="V79" s="1" t="s">
        <v>58</v>
      </c>
      <c r="AA79" s="1" t="s">
        <v>58</v>
      </c>
      <c r="AB79" s="1" t="s">
        <v>58</v>
      </c>
      <c r="AC79" s="1" t="s">
        <v>58</v>
      </c>
      <c r="AD79" s="1" t="s">
        <v>58</v>
      </c>
      <c r="AE79" s="1">
        <v>13</v>
      </c>
    </row>
    <row r="80" spans="1:31" x14ac:dyDescent="0.2">
      <c r="A80" s="1" t="str">
        <f t="shared" si="4"/>
        <v/>
      </c>
      <c r="B80" s="1" t="str">
        <f t="shared" si="5"/>
        <v/>
      </c>
      <c r="C80" s="12">
        <f>INDEX(families!$A:$A,MATCH(D80,families!$B:$B,0))</f>
        <v>42</v>
      </c>
      <c r="D80" s="1" t="s">
        <v>8036</v>
      </c>
      <c r="E80" s="1" t="s">
        <v>8036</v>
      </c>
      <c r="F80" s="1" t="str">
        <f t="shared" si="6"/>
        <v>°  Induction Bend (5B−IB−2376)</v>
      </c>
      <c r="G80" s="1">
        <f t="shared" si="7"/>
        <v>0</v>
      </c>
      <c r="L80" s="1">
        <v>79</v>
      </c>
      <c r="M80" s="1" t="s">
        <v>8774</v>
      </c>
      <c r="N80" s="1" t="s">
        <v>8072</v>
      </c>
      <c r="V80" s="1" t="s">
        <v>58</v>
      </c>
      <c r="AA80" s="1" t="s">
        <v>58</v>
      </c>
      <c r="AB80" s="1" t="s">
        <v>58</v>
      </c>
      <c r="AC80" s="1" t="s">
        <v>58</v>
      </c>
      <c r="AD80" s="1" t="s">
        <v>58</v>
      </c>
      <c r="AE80" s="1">
        <v>13</v>
      </c>
    </row>
    <row r="81" spans="1:31" x14ac:dyDescent="0.2">
      <c r="A81" s="1" t="str">
        <f t="shared" si="4"/>
        <v/>
      </c>
      <c r="B81" s="1" t="str">
        <f t="shared" si="5"/>
        <v/>
      </c>
      <c r="C81" s="12">
        <f>INDEX(families!$A:$A,MATCH(D81,families!$B:$B,0))</f>
        <v>42</v>
      </c>
      <c r="D81" s="1" t="s">
        <v>8036</v>
      </c>
      <c r="E81" s="1" t="s">
        <v>8036</v>
      </c>
      <c r="F81" s="1" t="str">
        <f t="shared" si="6"/>
        <v>°  Induction Bend (5B−IB−2081)</v>
      </c>
      <c r="G81" s="1">
        <f t="shared" si="7"/>
        <v>0</v>
      </c>
      <c r="L81" s="1">
        <v>80</v>
      </c>
      <c r="M81" s="1" t="s">
        <v>8773</v>
      </c>
      <c r="N81" s="1" t="s">
        <v>8072</v>
      </c>
      <c r="V81" s="1" t="s">
        <v>58</v>
      </c>
      <c r="AA81" s="1" t="s">
        <v>58</v>
      </c>
      <c r="AB81" s="1" t="s">
        <v>58</v>
      </c>
      <c r="AC81" s="1" t="s">
        <v>58</v>
      </c>
      <c r="AD81" s="1" t="s">
        <v>58</v>
      </c>
      <c r="AE81" s="1">
        <v>13</v>
      </c>
    </row>
    <row r="82" spans="1:31" x14ac:dyDescent="0.2">
      <c r="A82" s="1" t="str">
        <f t="shared" si="4"/>
        <v/>
      </c>
      <c r="B82" s="1" t="str">
        <f t="shared" si="5"/>
        <v/>
      </c>
      <c r="C82" s="12">
        <f>INDEX(families!$A:$A,MATCH(D82,families!$B:$B,0))</f>
        <v>42</v>
      </c>
      <c r="D82" s="1" t="s">
        <v>8036</v>
      </c>
      <c r="E82" s="1" t="s">
        <v>8036</v>
      </c>
      <c r="F82" s="1" t="str">
        <f t="shared" si="6"/>
        <v>°  Induction Bend (5B−IB−2082)</v>
      </c>
      <c r="G82" s="1">
        <f t="shared" si="7"/>
        <v>0</v>
      </c>
      <c r="L82" s="1">
        <v>81</v>
      </c>
      <c r="M82" s="1" t="s">
        <v>8772</v>
      </c>
      <c r="N82" s="1" t="s">
        <v>8072</v>
      </c>
      <c r="V82" s="1" t="s">
        <v>58</v>
      </c>
      <c r="AA82" s="1" t="s">
        <v>58</v>
      </c>
      <c r="AB82" s="1" t="s">
        <v>58</v>
      </c>
      <c r="AC82" s="1" t="s">
        <v>58</v>
      </c>
      <c r="AD82" s="1" t="s">
        <v>58</v>
      </c>
      <c r="AE82" s="1">
        <v>13</v>
      </c>
    </row>
    <row r="83" spans="1:31" x14ac:dyDescent="0.2">
      <c r="A83" s="1" t="str">
        <f t="shared" si="4"/>
        <v/>
      </c>
      <c r="B83" s="1" t="str">
        <f t="shared" si="5"/>
        <v/>
      </c>
      <c r="C83" s="12">
        <f>INDEX(families!$A:$A,MATCH(D83,families!$B:$B,0))</f>
        <v>42</v>
      </c>
      <c r="D83" s="1" t="s">
        <v>8036</v>
      </c>
      <c r="E83" s="1" t="s">
        <v>8036</v>
      </c>
      <c r="F83" s="1" t="str">
        <f t="shared" si="6"/>
        <v>°  Induction Bend (5B−IB−2083)</v>
      </c>
      <c r="G83" s="1">
        <f t="shared" si="7"/>
        <v>0</v>
      </c>
      <c r="L83" s="1">
        <v>82</v>
      </c>
      <c r="M83" s="1" t="s">
        <v>8771</v>
      </c>
      <c r="N83" s="1" t="s">
        <v>8072</v>
      </c>
      <c r="V83" s="1" t="s">
        <v>58</v>
      </c>
      <c r="AA83" s="1" t="s">
        <v>58</v>
      </c>
      <c r="AB83" s="1" t="s">
        <v>58</v>
      </c>
      <c r="AC83" s="1" t="s">
        <v>58</v>
      </c>
      <c r="AD83" s="1" t="s">
        <v>58</v>
      </c>
      <c r="AE83" s="1">
        <v>13</v>
      </c>
    </row>
    <row r="84" spans="1:31" x14ac:dyDescent="0.2">
      <c r="A84" s="1">
        <f t="shared" si="4"/>
        <v>1008427</v>
      </c>
      <c r="B84" s="1">
        <f t="shared" si="5"/>
        <v>1008427</v>
      </c>
      <c r="C84" s="12">
        <f>INDEX(families!$A:$A,MATCH(D84,families!$B:$B,0))</f>
        <v>42</v>
      </c>
      <c r="D84" s="1" t="s">
        <v>8036</v>
      </c>
      <c r="E84" s="1" t="s">
        <v>8036</v>
      </c>
      <c r="F84" s="1" t="str">
        <f t="shared" si="6"/>
        <v>20° SB Induction Bend (5B−IB−2084)</v>
      </c>
      <c r="G84" s="1">
        <f t="shared" si="7"/>
        <v>20</v>
      </c>
      <c r="L84" s="1">
        <v>83</v>
      </c>
      <c r="M84" s="1" t="s">
        <v>8770</v>
      </c>
      <c r="N84" s="1" t="s">
        <v>8769</v>
      </c>
      <c r="O84" s="1">
        <v>1008427</v>
      </c>
      <c r="P84" s="1">
        <v>914.4</v>
      </c>
      <c r="Q84" s="1">
        <v>19</v>
      </c>
      <c r="R84" s="1">
        <v>16.2</v>
      </c>
      <c r="S84" s="1" t="s">
        <v>8032</v>
      </c>
      <c r="T84" s="1">
        <v>20</v>
      </c>
      <c r="U84" s="1" t="s">
        <v>7362</v>
      </c>
      <c r="V84" s="1" t="s">
        <v>8078</v>
      </c>
      <c r="W84" s="1">
        <v>1500</v>
      </c>
      <c r="X84" s="1">
        <v>1500</v>
      </c>
      <c r="Y84" s="1">
        <v>1596</v>
      </c>
      <c r="Z84" s="1">
        <v>4596</v>
      </c>
      <c r="AA84" s="1" t="s">
        <v>8029</v>
      </c>
      <c r="AB84" s="1" t="s">
        <v>8029</v>
      </c>
      <c r="AC84" s="1" t="s">
        <v>8074</v>
      </c>
      <c r="AD84" s="1" t="s">
        <v>58</v>
      </c>
    </row>
    <row r="85" spans="1:31" x14ac:dyDescent="0.2">
      <c r="A85" s="1">
        <f t="shared" si="4"/>
        <v>1008605</v>
      </c>
      <c r="B85" s="1">
        <f t="shared" si="5"/>
        <v>1008605</v>
      </c>
      <c r="C85" s="12">
        <f>INDEX(families!$A:$A,MATCH(D85,families!$B:$B,0))</f>
        <v>42</v>
      </c>
      <c r="D85" s="1" t="s">
        <v>8036</v>
      </c>
      <c r="E85" s="1" t="s">
        <v>8036</v>
      </c>
      <c r="F85" s="1" t="str">
        <f t="shared" si="6"/>
        <v>49° RT Induction Bend (5B−IB−2085)</v>
      </c>
      <c r="G85" s="1">
        <f t="shared" si="7"/>
        <v>49</v>
      </c>
      <c r="L85" s="1">
        <v>84</v>
      </c>
      <c r="M85" s="1" t="s">
        <v>8768</v>
      </c>
      <c r="N85" s="1" t="s">
        <v>8767</v>
      </c>
      <c r="O85" s="1">
        <v>1008605</v>
      </c>
      <c r="P85" s="1">
        <v>914.4</v>
      </c>
      <c r="Q85" s="1">
        <v>14.7</v>
      </c>
      <c r="R85" s="1">
        <v>13.1</v>
      </c>
      <c r="S85" s="1" t="s">
        <v>8032</v>
      </c>
      <c r="T85" s="1">
        <v>49</v>
      </c>
      <c r="U85" s="1" t="s">
        <v>7362</v>
      </c>
      <c r="V85" s="1" t="s">
        <v>8030</v>
      </c>
      <c r="W85" s="1">
        <v>1500</v>
      </c>
      <c r="X85" s="1">
        <v>1500</v>
      </c>
      <c r="Y85" s="1">
        <v>3910</v>
      </c>
      <c r="Z85" s="1">
        <v>6910</v>
      </c>
      <c r="AA85" s="1" t="s">
        <v>8047</v>
      </c>
      <c r="AB85" s="1" t="s">
        <v>8047</v>
      </c>
      <c r="AC85" s="1" t="s">
        <v>8046</v>
      </c>
      <c r="AD85" s="1" t="s">
        <v>58</v>
      </c>
    </row>
    <row r="86" spans="1:31" x14ac:dyDescent="0.2">
      <c r="A86" s="1">
        <f t="shared" si="4"/>
        <v>1008667</v>
      </c>
      <c r="B86" s="1">
        <f t="shared" si="5"/>
        <v>1008667</v>
      </c>
      <c r="C86" s="12">
        <f>INDEX(families!$A:$A,MATCH(D86,families!$B:$B,0))</f>
        <v>42</v>
      </c>
      <c r="D86" s="1" t="s">
        <v>8036</v>
      </c>
      <c r="E86" s="1" t="s">
        <v>8036</v>
      </c>
      <c r="F86" s="1" t="str">
        <f t="shared" si="6"/>
        <v>21° LT Induction Bend (5B−IB−2086)</v>
      </c>
      <c r="G86" s="1">
        <f t="shared" si="7"/>
        <v>21</v>
      </c>
      <c r="L86" s="1">
        <v>85</v>
      </c>
      <c r="M86" s="1" t="s">
        <v>8766</v>
      </c>
      <c r="N86" s="1" t="s">
        <v>8765</v>
      </c>
      <c r="O86" s="1">
        <v>1008667</v>
      </c>
      <c r="P86" s="1">
        <v>914.4</v>
      </c>
      <c r="Q86" s="1">
        <v>14.7</v>
      </c>
      <c r="R86" s="1">
        <v>13.1</v>
      </c>
      <c r="S86" s="1" t="s">
        <v>8032</v>
      </c>
      <c r="T86" s="1">
        <v>21</v>
      </c>
      <c r="U86" s="1" t="s">
        <v>7362</v>
      </c>
      <c r="V86" s="1" t="s">
        <v>8039</v>
      </c>
      <c r="W86" s="1">
        <v>1500</v>
      </c>
      <c r="X86" s="1">
        <v>1500</v>
      </c>
      <c r="Y86" s="1">
        <v>1676</v>
      </c>
      <c r="Z86" s="1">
        <v>4676</v>
      </c>
      <c r="AA86" s="1" t="s">
        <v>8047</v>
      </c>
      <c r="AB86" s="1" t="s">
        <v>8047</v>
      </c>
      <c r="AC86" s="1" t="s">
        <v>8046</v>
      </c>
      <c r="AD86" s="1" t="s">
        <v>58</v>
      </c>
    </row>
    <row r="87" spans="1:31" x14ac:dyDescent="0.2">
      <c r="A87" s="1">
        <f t="shared" si="4"/>
        <v>1008716</v>
      </c>
      <c r="B87" s="1">
        <f t="shared" si="5"/>
        <v>1008716</v>
      </c>
      <c r="C87" s="12">
        <f>INDEX(families!$A:$A,MATCH(D87,families!$B:$B,0))</f>
        <v>42</v>
      </c>
      <c r="D87" s="1" t="s">
        <v>8036</v>
      </c>
      <c r="E87" s="1" t="s">
        <v>8036</v>
      </c>
      <c r="F87" s="1" t="str">
        <f t="shared" si="6"/>
        <v>24° LT Induction Bend (5B−IB−2087)</v>
      </c>
      <c r="G87" s="1">
        <f t="shared" si="7"/>
        <v>24</v>
      </c>
      <c r="L87" s="1">
        <v>86</v>
      </c>
      <c r="M87" s="1" t="s">
        <v>8764</v>
      </c>
      <c r="N87" s="1" t="s">
        <v>8763</v>
      </c>
      <c r="O87" s="1">
        <v>1008716</v>
      </c>
      <c r="P87" s="1">
        <v>914.4</v>
      </c>
      <c r="Q87" s="1">
        <v>14.7</v>
      </c>
      <c r="R87" s="1">
        <v>13.1</v>
      </c>
      <c r="S87" s="1" t="s">
        <v>8032</v>
      </c>
      <c r="T87" s="1">
        <v>24</v>
      </c>
      <c r="U87" s="1" t="s">
        <v>7362</v>
      </c>
      <c r="V87" s="1" t="s">
        <v>8039</v>
      </c>
      <c r="W87" s="1">
        <v>1500</v>
      </c>
      <c r="X87" s="1">
        <v>1500</v>
      </c>
      <c r="Y87" s="1">
        <v>1915</v>
      </c>
      <c r="Z87" s="1">
        <v>4915</v>
      </c>
      <c r="AA87" s="1" t="s">
        <v>8047</v>
      </c>
      <c r="AB87" s="1" t="s">
        <v>8047</v>
      </c>
      <c r="AC87" s="1" t="s">
        <v>8046</v>
      </c>
      <c r="AD87" s="1" t="s">
        <v>58</v>
      </c>
    </row>
    <row r="88" spans="1:31" x14ac:dyDescent="0.2">
      <c r="A88" s="1">
        <f t="shared" si="4"/>
        <v>1010889</v>
      </c>
      <c r="B88" s="1">
        <f t="shared" si="5"/>
        <v>1010889</v>
      </c>
      <c r="C88" s="12">
        <f>INDEX(families!$A:$A,MATCH(D88,families!$B:$B,0))</f>
        <v>42</v>
      </c>
      <c r="D88" s="1" t="s">
        <v>8036</v>
      </c>
      <c r="E88" s="1" t="s">
        <v>8036</v>
      </c>
      <c r="F88" s="1" t="str">
        <f t="shared" si="6"/>
        <v>25° SB Induction Bend (5B−IB−2088)</v>
      </c>
      <c r="G88" s="1">
        <f t="shared" si="7"/>
        <v>25</v>
      </c>
      <c r="L88" s="1">
        <v>87</v>
      </c>
      <c r="M88" s="1" t="s">
        <v>8762</v>
      </c>
      <c r="N88" s="1" t="s">
        <v>8761</v>
      </c>
      <c r="O88" s="1">
        <v>1010889</v>
      </c>
      <c r="P88" s="1">
        <v>914.4</v>
      </c>
      <c r="Q88" s="1">
        <v>19</v>
      </c>
      <c r="R88" s="1">
        <v>16.2</v>
      </c>
      <c r="S88" s="1" t="s">
        <v>8032</v>
      </c>
      <c r="T88" s="1">
        <v>25</v>
      </c>
      <c r="U88" s="1" t="s">
        <v>7362</v>
      </c>
      <c r="V88" s="1" t="s">
        <v>8078</v>
      </c>
      <c r="W88" s="1">
        <v>1500</v>
      </c>
      <c r="X88" s="1">
        <v>1500</v>
      </c>
      <c r="Y88" s="1">
        <v>1995</v>
      </c>
      <c r="Z88" s="1">
        <v>4995</v>
      </c>
      <c r="AA88" s="1" t="s">
        <v>8029</v>
      </c>
      <c r="AB88" s="1" t="s">
        <v>8029</v>
      </c>
      <c r="AC88" s="1" t="s">
        <v>8074</v>
      </c>
      <c r="AD88" s="1" t="s">
        <v>58</v>
      </c>
      <c r="AE88" s="1">
        <v>6</v>
      </c>
    </row>
    <row r="89" spans="1:31" x14ac:dyDescent="0.2">
      <c r="A89" s="1">
        <f t="shared" si="4"/>
        <v>1010951</v>
      </c>
      <c r="B89" s="1">
        <f t="shared" si="5"/>
        <v>1010951</v>
      </c>
      <c r="C89" s="12">
        <f>INDEX(families!$A:$A,MATCH(D89,families!$B:$B,0))</f>
        <v>42</v>
      </c>
      <c r="D89" s="1" t="s">
        <v>8036</v>
      </c>
      <c r="E89" s="1" t="s">
        <v>8036</v>
      </c>
      <c r="F89" s="1" t="str">
        <f t="shared" si="6"/>
        <v>16° RT Induction Bend (5B−IB−2089)</v>
      </c>
      <c r="G89" s="1">
        <f t="shared" si="7"/>
        <v>16</v>
      </c>
      <c r="L89" s="1">
        <v>88</v>
      </c>
      <c r="M89" s="1" t="s">
        <v>8760</v>
      </c>
      <c r="N89" s="1" t="s">
        <v>8759</v>
      </c>
      <c r="O89" s="1">
        <v>1010951</v>
      </c>
      <c r="P89" s="1">
        <v>914.4</v>
      </c>
      <c r="Q89" s="1">
        <v>14.7</v>
      </c>
      <c r="R89" s="1">
        <v>13.1</v>
      </c>
      <c r="S89" s="1" t="s">
        <v>8032</v>
      </c>
      <c r="T89" s="1">
        <v>16</v>
      </c>
      <c r="U89" s="1" t="s">
        <v>7362</v>
      </c>
      <c r="V89" s="1" t="s">
        <v>8030</v>
      </c>
      <c r="W89" s="1">
        <v>1500</v>
      </c>
      <c r="X89" s="1">
        <v>1500</v>
      </c>
      <c r="Y89" s="1">
        <v>1277</v>
      </c>
      <c r="Z89" s="1">
        <v>4277</v>
      </c>
      <c r="AA89" s="1" t="s">
        <v>8047</v>
      </c>
      <c r="AB89" s="1" t="s">
        <v>8047</v>
      </c>
      <c r="AC89" s="1" t="s">
        <v>8046</v>
      </c>
      <c r="AD89" s="1" t="s">
        <v>58</v>
      </c>
      <c r="AE89" s="1">
        <v>6</v>
      </c>
    </row>
    <row r="90" spans="1:31" x14ac:dyDescent="0.2">
      <c r="A90" s="1">
        <f t="shared" si="4"/>
        <v>1011007</v>
      </c>
      <c r="B90" s="1">
        <f t="shared" si="5"/>
        <v>1011007</v>
      </c>
      <c r="C90" s="12">
        <f>INDEX(families!$A:$A,MATCH(D90,families!$B:$B,0))</f>
        <v>42</v>
      </c>
      <c r="D90" s="1" t="s">
        <v>8036</v>
      </c>
      <c r="E90" s="1" t="s">
        <v>8036</v>
      </c>
      <c r="F90" s="1" t="str">
        <f t="shared" si="6"/>
        <v>30° SB Induction Bend (5B−IB−2090)</v>
      </c>
      <c r="G90" s="1">
        <f t="shared" si="7"/>
        <v>30</v>
      </c>
      <c r="L90" s="1">
        <v>89</v>
      </c>
      <c r="M90" s="1" t="s">
        <v>8758</v>
      </c>
      <c r="N90" s="1" t="s">
        <v>8757</v>
      </c>
      <c r="O90" s="1">
        <v>1011007</v>
      </c>
      <c r="P90" s="1">
        <v>914.4</v>
      </c>
      <c r="Q90" s="1">
        <v>14.7</v>
      </c>
      <c r="R90" s="1">
        <v>13.1</v>
      </c>
      <c r="S90" s="1" t="s">
        <v>8032</v>
      </c>
      <c r="T90" s="1">
        <v>30</v>
      </c>
      <c r="U90" s="1" t="s">
        <v>7362</v>
      </c>
      <c r="V90" s="1" t="s">
        <v>8078</v>
      </c>
      <c r="W90" s="1">
        <v>1500</v>
      </c>
      <c r="X90" s="1">
        <v>3000</v>
      </c>
      <c r="Y90" s="1">
        <v>2394</v>
      </c>
      <c r="Z90" s="1">
        <v>6894</v>
      </c>
      <c r="AA90" s="1" t="s">
        <v>8047</v>
      </c>
      <c r="AB90" s="1" t="s">
        <v>8756</v>
      </c>
      <c r="AC90" s="1" t="s">
        <v>8046</v>
      </c>
      <c r="AD90" s="1" t="s">
        <v>58</v>
      </c>
      <c r="AE90" s="1" t="s">
        <v>8420</v>
      </c>
    </row>
    <row r="91" spans="1:31" x14ac:dyDescent="0.2">
      <c r="A91" s="1">
        <f t="shared" si="4"/>
        <v>1011015</v>
      </c>
      <c r="B91" s="1">
        <f t="shared" si="5"/>
        <v>1011015</v>
      </c>
      <c r="C91" s="12">
        <f>INDEX(families!$A:$A,MATCH(D91,families!$B:$B,0))</f>
        <v>42</v>
      </c>
      <c r="D91" s="1" t="s">
        <v>8036</v>
      </c>
      <c r="E91" s="1" t="s">
        <v>8036</v>
      </c>
      <c r="F91" s="1" t="str">
        <f t="shared" si="6"/>
        <v>35° SB Induction Bend (5B−IB−2091)</v>
      </c>
      <c r="G91" s="1">
        <f t="shared" si="7"/>
        <v>35</v>
      </c>
      <c r="L91" s="1">
        <v>90</v>
      </c>
      <c r="M91" s="1" t="s">
        <v>8755</v>
      </c>
      <c r="N91" s="1" t="s">
        <v>8754</v>
      </c>
      <c r="O91" s="1">
        <v>1011015</v>
      </c>
      <c r="P91" s="1">
        <v>914.4</v>
      </c>
      <c r="Q91" s="1">
        <v>14.7</v>
      </c>
      <c r="R91" s="1">
        <v>13.1</v>
      </c>
      <c r="S91" s="1" t="s">
        <v>8032</v>
      </c>
      <c r="T91" s="1">
        <v>35</v>
      </c>
      <c r="U91" s="1" t="s">
        <v>7362</v>
      </c>
      <c r="V91" s="1" t="s">
        <v>8078</v>
      </c>
      <c r="W91" s="1">
        <v>3000</v>
      </c>
      <c r="X91" s="1">
        <v>1500</v>
      </c>
      <c r="Y91" s="1">
        <v>2793</v>
      </c>
      <c r="Z91" s="1">
        <v>7293</v>
      </c>
      <c r="AA91" s="1" t="s">
        <v>8753</v>
      </c>
      <c r="AB91" s="1" t="s">
        <v>8047</v>
      </c>
      <c r="AC91" s="1" t="s">
        <v>8046</v>
      </c>
      <c r="AD91" s="1" t="s">
        <v>58</v>
      </c>
      <c r="AE91" s="1" t="s">
        <v>8420</v>
      </c>
    </row>
    <row r="92" spans="1:31" x14ac:dyDescent="0.2">
      <c r="A92" s="1">
        <f t="shared" si="4"/>
        <v>1011052</v>
      </c>
      <c r="B92" s="1">
        <f t="shared" si="5"/>
        <v>1011052</v>
      </c>
      <c r="C92" s="12">
        <f>INDEX(families!$A:$A,MATCH(D92,families!$B:$B,0))</f>
        <v>42</v>
      </c>
      <c r="D92" s="1" t="s">
        <v>8036</v>
      </c>
      <c r="E92" s="1" t="s">
        <v>8036</v>
      </c>
      <c r="F92" s="1" t="str">
        <f t="shared" si="6"/>
        <v>28° LT Induction Bend (5B−IB−2092)</v>
      </c>
      <c r="G92" s="1">
        <f t="shared" si="7"/>
        <v>28</v>
      </c>
      <c r="L92" s="1">
        <v>91</v>
      </c>
      <c r="M92" s="1" t="s">
        <v>8752</v>
      </c>
      <c r="N92" s="1" t="s">
        <v>8751</v>
      </c>
      <c r="O92" s="1">
        <v>1011052</v>
      </c>
      <c r="P92" s="1">
        <v>914.4</v>
      </c>
      <c r="Q92" s="1">
        <v>14.7</v>
      </c>
      <c r="R92" s="1">
        <v>13.1</v>
      </c>
      <c r="S92" s="1" t="s">
        <v>8032</v>
      </c>
      <c r="T92" s="1">
        <v>28</v>
      </c>
      <c r="U92" s="1" t="s">
        <v>7362</v>
      </c>
      <c r="V92" s="1" t="s">
        <v>8039</v>
      </c>
      <c r="W92" s="1">
        <v>1500</v>
      </c>
      <c r="X92" s="1">
        <v>1500</v>
      </c>
      <c r="Y92" s="1">
        <v>2234</v>
      </c>
      <c r="Z92" s="1">
        <v>5234</v>
      </c>
      <c r="AA92" s="1" t="s">
        <v>8047</v>
      </c>
      <c r="AB92" s="1" t="s">
        <v>8047</v>
      </c>
      <c r="AC92" s="1" t="s">
        <v>8046</v>
      </c>
      <c r="AD92" s="1" t="s">
        <v>58</v>
      </c>
      <c r="AE92" s="1">
        <v>6</v>
      </c>
    </row>
    <row r="93" spans="1:31" x14ac:dyDescent="0.2">
      <c r="A93" s="1">
        <f t="shared" si="4"/>
        <v>1011087</v>
      </c>
      <c r="B93" s="1">
        <f t="shared" si="5"/>
        <v>1011087</v>
      </c>
      <c r="C93" s="12">
        <f>INDEX(families!$A:$A,MATCH(D93,families!$B:$B,0))</f>
        <v>42</v>
      </c>
      <c r="D93" s="1" t="s">
        <v>8036</v>
      </c>
      <c r="E93" s="1" t="s">
        <v>8036</v>
      </c>
      <c r="F93" s="1" t="str">
        <f t="shared" si="6"/>
        <v>40° SB Induction Bend (5B−IB−2093)</v>
      </c>
      <c r="G93" s="1">
        <f t="shared" si="7"/>
        <v>40</v>
      </c>
      <c r="L93" s="1">
        <v>92</v>
      </c>
      <c r="M93" s="1" t="s">
        <v>8750</v>
      </c>
      <c r="N93" s="1" t="s">
        <v>8749</v>
      </c>
      <c r="O93" s="1">
        <v>1011087</v>
      </c>
      <c r="P93" s="1">
        <v>914.4</v>
      </c>
      <c r="Q93" s="1">
        <v>14.7</v>
      </c>
      <c r="R93" s="1">
        <v>13.1</v>
      </c>
      <c r="S93" s="1" t="s">
        <v>8032</v>
      </c>
      <c r="T93" s="1">
        <v>40</v>
      </c>
      <c r="U93" s="1" t="s">
        <v>7362</v>
      </c>
      <c r="V93" s="1" t="s">
        <v>8078</v>
      </c>
      <c r="W93" s="1">
        <v>1500</v>
      </c>
      <c r="X93" s="1">
        <v>1500</v>
      </c>
      <c r="Y93" s="1">
        <v>3192</v>
      </c>
      <c r="Z93" s="1">
        <v>6192</v>
      </c>
      <c r="AA93" s="1" t="s">
        <v>8047</v>
      </c>
      <c r="AB93" s="1" t="s">
        <v>8047</v>
      </c>
      <c r="AC93" s="1" t="s">
        <v>8046</v>
      </c>
      <c r="AD93" s="1" t="s">
        <v>58</v>
      </c>
      <c r="AE93" s="1">
        <v>6</v>
      </c>
    </row>
    <row r="94" spans="1:31" x14ac:dyDescent="0.2">
      <c r="A94" s="1">
        <f t="shared" si="4"/>
        <v>1011186</v>
      </c>
      <c r="B94" s="1">
        <f t="shared" si="5"/>
        <v>1011186</v>
      </c>
      <c r="C94" s="12">
        <f>INDEX(families!$A:$A,MATCH(D94,families!$B:$B,0))</f>
        <v>42</v>
      </c>
      <c r="D94" s="1" t="s">
        <v>8036</v>
      </c>
      <c r="E94" s="1" t="s">
        <v>8036</v>
      </c>
      <c r="F94" s="1" t="str">
        <f t="shared" si="6"/>
        <v>35° SB Induction Bend (5B−IB−2094)</v>
      </c>
      <c r="G94" s="1">
        <f t="shared" si="7"/>
        <v>35</v>
      </c>
      <c r="L94" s="1">
        <v>93</v>
      </c>
      <c r="M94" s="1" t="s">
        <v>8748</v>
      </c>
      <c r="N94" s="1" t="s">
        <v>8747</v>
      </c>
      <c r="O94" s="1">
        <v>1011186</v>
      </c>
      <c r="P94" s="1">
        <v>914.4</v>
      </c>
      <c r="Q94" s="1">
        <v>19</v>
      </c>
      <c r="R94" s="1">
        <v>16.2</v>
      </c>
      <c r="S94" s="1" t="s">
        <v>8032</v>
      </c>
      <c r="T94" s="1">
        <v>35</v>
      </c>
      <c r="U94" s="1" t="s">
        <v>7362</v>
      </c>
      <c r="V94" s="1" t="s">
        <v>8078</v>
      </c>
      <c r="W94" s="1">
        <v>1500</v>
      </c>
      <c r="X94" s="1">
        <v>3000</v>
      </c>
      <c r="Y94" s="1">
        <v>2793</v>
      </c>
      <c r="Z94" s="1">
        <v>7293</v>
      </c>
      <c r="AA94" s="1" t="s">
        <v>8029</v>
      </c>
      <c r="AB94" s="1" t="s">
        <v>8746</v>
      </c>
      <c r="AC94" s="1" t="s">
        <v>8074</v>
      </c>
      <c r="AD94" s="1" t="s">
        <v>58</v>
      </c>
      <c r="AE94" s="1" t="s">
        <v>8420</v>
      </c>
    </row>
    <row r="95" spans="1:31" x14ac:dyDescent="0.2">
      <c r="A95" s="1">
        <f t="shared" si="4"/>
        <v>1011193</v>
      </c>
      <c r="B95" s="1">
        <f t="shared" si="5"/>
        <v>1011193</v>
      </c>
      <c r="C95" s="12">
        <f>INDEX(families!$A:$A,MATCH(D95,families!$B:$B,0))</f>
        <v>42</v>
      </c>
      <c r="D95" s="1" t="s">
        <v>8036</v>
      </c>
      <c r="E95" s="1" t="s">
        <v>8036</v>
      </c>
      <c r="F95" s="1" t="str">
        <f t="shared" si="6"/>
        <v>45° SB Induction Bend (5B−IB−2095)</v>
      </c>
      <c r="G95" s="1">
        <f t="shared" si="7"/>
        <v>45</v>
      </c>
      <c r="L95" s="1">
        <v>94</v>
      </c>
      <c r="M95" s="1" t="s">
        <v>8745</v>
      </c>
      <c r="N95" s="1" t="s">
        <v>8744</v>
      </c>
      <c r="O95" s="1">
        <v>1011193</v>
      </c>
      <c r="P95" s="1">
        <v>914.4</v>
      </c>
      <c r="Q95" s="1">
        <v>19</v>
      </c>
      <c r="R95" s="1">
        <v>16.2</v>
      </c>
      <c r="S95" s="1" t="s">
        <v>8032</v>
      </c>
      <c r="T95" s="1">
        <v>45</v>
      </c>
      <c r="U95" s="1" t="s">
        <v>7362</v>
      </c>
      <c r="V95" s="1" t="s">
        <v>8078</v>
      </c>
      <c r="W95" s="1">
        <v>1500</v>
      </c>
      <c r="X95" s="1">
        <v>1500</v>
      </c>
      <c r="Y95" s="1">
        <v>3591</v>
      </c>
      <c r="Z95" s="1">
        <v>6591</v>
      </c>
      <c r="AA95" s="1" t="s">
        <v>8743</v>
      </c>
      <c r="AB95" s="1" t="s">
        <v>8029</v>
      </c>
      <c r="AC95" s="1" t="s">
        <v>8074</v>
      </c>
      <c r="AD95" s="1" t="s">
        <v>58</v>
      </c>
      <c r="AE95" s="1" t="s">
        <v>8424</v>
      </c>
    </row>
    <row r="96" spans="1:31" x14ac:dyDescent="0.2">
      <c r="A96" s="1">
        <f t="shared" si="4"/>
        <v>1011230</v>
      </c>
      <c r="B96" s="1">
        <f t="shared" si="5"/>
        <v>1011230</v>
      </c>
      <c r="C96" s="12">
        <f>INDEX(families!$A:$A,MATCH(D96,families!$B:$B,0))</f>
        <v>42</v>
      </c>
      <c r="D96" s="1" t="s">
        <v>8036</v>
      </c>
      <c r="E96" s="1" t="s">
        <v>8036</v>
      </c>
      <c r="F96" s="1" t="str">
        <f t="shared" si="6"/>
        <v>30° SB Induction Bend (5B−IB−2096)</v>
      </c>
      <c r="G96" s="1">
        <f t="shared" si="7"/>
        <v>30</v>
      </c>
      <c r="L96" s="1">
        <v>95</v>
      </c>
      <c r="M96" s="1" t="s">
        <v>8742</v>
      </c>
      <c r="N96" s="1" t="s">
        <v>8741</v>
      </c>
      <c r="O96" s="1">
        <v>1011230</v>
      </c>
      <c r="P96" s="1">
        <v>914.4</v>
      </c>
      <c r="Q96" s="1">
        <v>14.7</v>
      </c>
      <c r="R96" s="1">
        <v>13.1</v>
      </c>
      <c r="S96" s="1" t="s">
        <v>8032</v>
      </c>
      <c r="T96" s="1">
        <v>30</v>
      </c>
      <c r="U96" s="1" t="s">
        <v>7362</v>
      </c>
      <c r="V96" s="1" t="s">
        <v>8078</v>
      </c>
      <c r="W96" s="1">
        <v>1500</v>
      </c>
      <c r="X96" s="1">
        <v>1500</v>
      </c>
      <c r="Y96" s="1">
        <v>2394</v>
      </c>
      <c r="Z96" s="1">
        <v>5394</v>
      </c>
      <c r="AA96" s="1" t="s">
        <v>8029</v>
      </c>
      <c r="AB96" s="1" t="s">
        <v>8047</v>
      </c>
      <c r="AC96" s="1" t="s">
        <v>8046</v>
      </c>
      <c r="AD96" s="1" t="s">
        <v>58</v>
      </c>
      <c r="AE96" s="1" t="s">
        <v>8736</v>
      </c>
    </row>
    <row r="97" spans="1:31" x14ac:dyDescent="0.2">
      <c r="A97" s="1">
        <f t="shared" si="4"/>
        <v>1011319</v>
      </c>
      <c r="B97" s="1">
        <f t="shared" si="5"/>
        <v>1011319</v>
      </c>
      <c r="C97" s="12">
        <f>INDEX(families!$A:$A,MATCH(D97,families!$B:$B,0))</f>
        <v>42</v>
      </c>
      <c r="D97" s="1" t="s">
        <v>8036</v>
      </c>
      <c r="E97" s="1" t="s">
        <v>8036</v>
      </c>
      <c r="F97" s="1" t="str">
        <f t="shared" si="6"/>
        <v>30° OB Induction Bend (5B−IB−2097)</v>
      </c>
      <c r="G97" s="1">
        <f t="shared" si="7"/>
        <v>30</v>
      </c>
      <c r="L97" s="1">
        <v>96</v>
      </c>
      <c r="M97" s="1" t="s">
        <v>8740</v>
      </c>
      <c r="N97" s="1" t="s">
        <v>8739</v>
      </c>
      <c r="O97" s="1">
        <v>1011319</v>
      </c>
      <c r="P97" s="1">
        <v>914.4</v>
      </c>
      <c r="Q97" s="1">
        <v>19</v>
      </c>
      <c r="R97" s="1">
        <v>16.2</v>
      </c>
      <c r="S97" s="1" t="s">
        <v>8032</v>
      </c>
      <c r="T97" s="1">
        <v>30</v>
      </c>
      <c r="U97" s="1" t="s">
        <v>7362</v>
      </c>
      <c r="V97" s="1" t="s">
        <v>8075</v>
      </c>
      <c r="W97" s="1">
        <v>1500</v>
      </c>
      <c r="X97" s="1">
        <v>1500</v>
      </c>
      <c r="Y97" s="1">
        <v>2394</v>
      </c>
      <c r="Z97" s="1">
        <v>5394</v>
      </c>
      <c r="AA97" s="1" t="s">
        <v>8029</v>
      </c>
      <c r="AB97" s="1" t="s">
        <v>8029</v>
      </c>
      <c r="AC97" s="1" t="s">
        <v>8074</v>
      </c>
      <c r="AD97" s="1" t="s">
        <v>58</v>
      </c>
      <c r="AE97" s="1">
        <v>6</v>
      </c>
    </row>
    <row r="98" spans="1:31" x14ac:dyDescent="0.2">
      <c r="A98" s="1">
        <f t="shared" si="4"/>
        <v>1011337</v>
      </c>
      <c r="B98" s="1">
        <f t="shared" si="5"/>
        <v>1011337</v>
      </c>
      <c r="C98" s="12">
        <f>INDEX(families!$A:$A,MATCH(D98,families!$B:$B,0))</f>
        <v>42</v>
      </c>
      <c r="D98" s="1" t="s">
        <v>8036</v>
      </c>
      <c r="E98" s="1" t="s">
        <v>8036</v>
      </c>
      <c r="F98" s="1" t="str">
        <f t="shared" si="6"/>
        <v>30° SB Induction Bend (5B−IB−2098)</v>
      </c>
      <c r="G98" s="1">
        <f t="shared" si="7"/>
        <v>30</v>
      </c>
      <c r="L98" s="1">
        <v>97</v>
      </c>
      <c r="M98" s="1" t="s">
        <v>8738</v>
      </c>
      <c r="N98" s="1" t="s">
        <v>8737</v>
      </c>
      <c r="O98" s="1">
        <v>1011337</v>
      </c>
      <c r="P98" s="1">
        <v>914.4</v>
      </c>
      <c r="Q98" s="1">
        <v>14.7</v>
      </c>
      <c r="R98" s="1">
        <v>13.1</v>
      </c>
      <c r="S98" s="1" t="s">
        <v>8032</v>
      </c>
      <c r="T98" s="1">
        <v>30</v>
      </c>
      <c r="U98" s="1" t="s">
        <v>7362</v>
      </c>
      <c r="V98" s="1" t="s">
        <v>8078</v>
      </c>
      <c r="W98" s="1">
        <v>1500</v>
      </c>
      <c r="X98" s="1">
        <v>1500</v>
      </c>
      <c r="Y98" s="1">
        <v>2394</v>
      </c>
      <c r="Z98" s="1">
        <v>5394</v>
      </c>
      <c r="AA98" s="1" t="s">
        <v>8029</v>
      </c>
      <c r="AB98" s="1" t="s">
        <v>8047</v>
      </c>
      <c r="AC98" s="1" t="s">
        <v>8046</v>
      </c>
      <c r="AD98" s="1" t="s">
        <v>58</v>
      </c>
      <c r="AE98" s="1" t="s">
        <v>8736</v>
      </c>
    </row>
    <row r="99" spans="1:31" x14ac:dyDescent="0.2">
      <c r="A99" s="1">
        <f t="shared" si="4"/>
        <v>1011361</v>
      </c>
      <c r="B99" s="1">
        <f t="shared" si="5"/>
        <v>1011361</v>
      </c>
      <c r="C99" s="12">
        <f>INDEX(families!$A:$A,MATCH(D99,families!$B:$B,0))</f>
        <v>42</v>
      </c>
      <c r="D99" s="1" t="s">
        <v>8036</v>
      </c>
      <c r="E99" s="1" t="s">
        <v>8036</v>
      </c>
      <c r="F99" s="1" t="str">
        <f t="shared" si="6"/>
        <v>25° SB Induction Bend (5B−IB−2099)</v>
      </c>
      <c r="G99" s="1">
        <f t="shared" si="7"/>
        <v>25</v>
      </c>
      <c r="L99" s="1">
        <v>98</v>
      </c>
      <c r="M99" s="1" t="s">
        <v>8735</v>
      </c>
      <c r="N99" s="1" t="s">
        <v>8734</v>
      </c>
      <c r="O99" s="1">
        <v>1011361</v>
      </c>
      <c r="P99" s="1">
        <v>914.4</v>
      </c>
      <c r="Q99" s="1">
        <v>14.7</v>
      </c>
      <c r="R99" s="1">
        <v>13.1</v>
      </c>
      <c r="S99" s="1" t="s">
        <v>8032</v>
      </c>
      <c r="T99" s="1">
        <v>25</v>
      </c>
      <c r="U99" s="1" t="s">
        <v>7362</v>
      </c>
      <c r="V99" s="1" t="s">
        <v>8078</v>
      </c>
      <c r="W99" s="1">
        <v>1500</v>
      </c>
      <c r="X99" s="1">
        <v>1500</v>
      </c>
      <c r="Y99" s="1">
        <v>1995</v>
      </c>
      <c r="Z99" s="1">
        <v>4995</v>
      </c>
      <c r="AA99" s="1" t="s">
        <v>8047</v>
      </c>
      <c r="AB99" s="1" t="s">
        <v>8047</v>
      </c>
      <c r="AC99" s="1" t="s">
        <v>8046</v>
      </c>
      <c r="AD99" s="1" t="s">
        <v>58</v>
      </c>
      <c r="AE99" s="1">
        <v>6</v>
      </c>
    </row>
    <row r="100" spans="1:31" x14ac:dyDescent="0.2">
      <c r="A100" s="1">
        <f t="shared" si="4"/>
        <v>1011375</v>
      </c>
      <c r="B100" s="1">
        <f t="shared" si="5"/>
        <v>1011375</v>
      </c>
      <c r="C100" s="12">
        <f>INDEX(families!$A:$A,MATCH(D100,families!$B:$B,0))</f>
        <v>42</v>
      </c>
      <c r="D100" s="1" t="s">
        <v>8036</v>
      </c>
      <c r="E100" s="1" t="s">
        <v>8036</v>
      </c>
      <c r="F100" s="1" t="str">
        <f t="shared" si="6"/>
        <v>15° OB Induction Bend (5B−IB−2100)</v>
      </c>
      <c r="G100" s="1">
        <f t="shared" si="7"/>
        <v>15</v>
      </c>
      <c r="L100" s="1">
        <v>99</v>
      </c>
      <c r="M100" s="1" t="s">
        <v>8733</v>
      </c>
      <c r="N100" s="1" t="s">
        <v>8732</v>
      </c>
      <c r="O100" s="1">
        <v>1011375</v>
      </c>
      <c r="P100" s="1">
        <v>914.4</v>
      </c>
      <c r="Q100" s="1">
        <v>14.7</v>
      </c>
      <c r="R100" s="1">
        <v>13.1</v>
      </c>
      <c r="S100" s="1" t="s">
        <v>8032</v>
      </c>
      <c r="T100" s="1">
        <v>15</v>
      </c>
      <c r="U100" s="1" t="s">
        <v>7362</v>
      </c>
      <c r="V100" s="1" t="s">
        <v>8075</v>
      </c>
      <c r="W100" s="1">
        <v>1500</v>
      </c>
      <c r="X100" s="1">
        <v>1500</v>
      </c>
      <c r="Y100" s="1">
        <v>1197</v>
      </c>
      <c r="Z100" s="1">
        <v>4197</v>
      </c>
      <c r="AA100" s="1" t="s">
        <v>8047</v>
      </c>
      <c r="AB100" s="1" t="s">
        <v>8047</v>
      </c>
      <c r="AC100" s="1" t="s">
        <v>8046</v>
      </c>
      <c r="AD100" s="1" t="s">
        <v>58</v>
      </c>
      <c r="AE100" s="1">
        <v>6</v>
      </c>
    </row>
    <row r="101" spans="1:31" x14ac:dyDescent="0.2">
      <c r="A101" s="1">
        <f t="shared" si="4"/>
        <v>1011401</v>
      </c>
      <c r="B101" s="1">
        <f t="shared" si="5"/>
        <v>1011401</v>
      </c>
      <c r="C101" s="12">
        <f>INDEX(families!$A:$A,MATCH(D101,families!$B:$B,0))</f>
        <v>42</v>
      </c>
      <c r="D101" s="1" t="s">
        <v>8036</v>
      </c>
      <c r="E101" s="1" t="s">
        <v>8036</v>
      </c>
      <c r="F101" s="1" t="str">
        <f t="shared" si="6"/>
        <v>23° LT Induction Bend (5B−IB−2101)</v>
      </c>
      <c r="G101" s="1">
        <f t="shared" si="7"/>
        <v>23</v>
      </c>
      <c r="L101" s="1">
        <v>100</v>
      </c>
      <c r="M101" s="1" t="s">
        <v>8731</v>
      </c>
      <c r="N101" s="1" t="s">
        <v>8730</v>
      </c>
      <c r="O101" s="1">
        <v>1011401</v>
      </c>
      <c r="P101" s="1">
        <v>914.4</v>
      </c>
      <c r="Q101" s="1">
        <v>14.7</v>
      </c>
      <c r="R101" s="1">
        <v>13.1</v>
      </c>
      <c r="S101" s="1" t="s">
        <v>8032</v>
      </c>
      <c r="T101" s="1">
        <v>23</v>
      </c>
      <c r="U101" s="1" t="s">
        <v>7362</v>
      </c>
      <c r="V101" s="1" t="s">
        <v>8039</v>
      </c>
      <c r="W101" s="1">
        <v>1500</v>
      </c>
      <c r="X101" s="1">
        <v>1500</v>
      </c>
      <c r="Y101" s="1">
        <v>1835</v>
      </c>
      <c r="Z101" s="1">
        <v>4835</v>
      </c>
      <c r="AA101" s="1" t="s">
        <v>8047</v>
      </c>
      <c r="AB101" s="1" t="s">
        <v>8047</v>
      </c>
      <c r="AC101" s="1" t="s">
        <v>8046</v>
      </c>
      <c r="AD101" s="1" t="s">
        <v>58</v>
      </c>
      <c r="AE101" s="1">
        <v>6</v>
      </c>
    </row>
    <row r="102" spans="1:31" x14ac:dyDescent="0.2">
      <c r="A102" s="1">
        <f t="shared" si="4"/>
        <v>1011472</v>
      </c>
      <c r="B102" s="1">
        <f t="shared" si="5"/>
        <v>1011472</v>
      </c>
      <c r="C102" s="12">
        <f>INDEX(families!$A:$A,MATCH(D102,families!$B:$B,0))</f>
        <v>42</v>
      </c>
      <c r="D102" s="1" t="s">
        <v>8036</v>
      </c>
      <c r="E102" s="1" t="s">
        <v>8036</v>
      </c>
      <c r="F102" s="1" t="str">
        <f t="shared" si="6"/>
        <v>25° RT Induction Bend (5B−IB−2102)</v>
      </c>
      <c r="G102" s="1">
        <f t="shared" si="7"/>
        <v>25</v>
      </c>
      <c r="L102" s="1">
        <v>101</v>
      </c>
      <c r="M102" s="1" t="s">
        <v>8729</v>
      </c>
      <c r="N102" s="1" t="s">
        <v>8728</v>
      </c>
      <c r="O102" s="1">
        <v>1011472</v>
      </c>
      <c r="P102" s="1">
        <v>914.4</v>
      </c>
      <c r="Q102" s="1">
        <v>14.7</v>
      </c>
      <c r="R102" s="1">
        <v>13.1</v>
      </c>
      <c r="S102" s="1" t="s">
        <v>8032</v>
      </c>
      <c r="T102" s="1">
        <v>25</v>
      </c>
      <c r="U102" s="1" t="s">
        <v>7362</v>
      </c>
      <c r="V102" s="1" t="s">
        <v>8030</v>
      </c>
      <c r="W102" s="1">
        <v>1500</v>
      </c>
      <c r="X102" s="1">
        <v>1500</v>
      </c>
      <c r="Y102" s="1">
        <v>1995</v>
      </c>
      <c r="Z102" s="1">
        <v>4995</v>
      </c>
      <c r="AA102" s="1" t="s">
        <v>8047</v>
      </c>
      <c r="AB102" s="1" t="s">
        <v>8047</v>
      </c>
      <c r="AC102" s="1" t="s">
        <v>8046</v>
      </c>
      <c r="AD102" s="1" t="s">
        <v>58</v>
      </c>
      <c r="AE102" s="1">
        <v>6</v>
      </c>
    </row>
    <row r="103" spans="1:31" x14ac:dyDescent="0.2">
      <c r="A103" s="1">
        <f t="shared" si="4"/>
        <v>1011511</v>
      </c>
      <c r="B103" s="1">
        <f t="shared" si="5"/>
        <v>1011511</v>
      </c>
      <c r="C103" s="12">
        <f>INDEX(families!$A:$A,MATCH(D103,families!$B:$B,0))</f>
        <v>42</v>
      </c>
      <c r="D103" s="1" t="s">
        <v>8036</v>
      </c>
      <c r="E103" s="1" t="s">
        <v>8036</v>
      </c>
      <c r="F103" s="1" t="str">
        <f t="shared" si="6"/>
        <v>25° OB Induction Bend (5B−IB−2103)</v>
      </c>
      <c r="G103" s="1">
        <f t="shared" si="7"/>
        <v>25</v>
      </c>
      <c r="L103" s="1">
        <v>102</v>
      </c>
      <c r="M103" s="1" t="s">
        <v>8727</v>
      </c>
      <c r="N103" s="1" t="s">
        <v>8726</v>
      </c>
      <c r="O103" s="1">
        <v>1011511</v>
      </c>
      <c r="P103" s="1">
        <v>914.4</v>
      </c>
      <c r="Q103" s="1">
        <v>14.7</v>
      </c>
      <c r="R103" s="1">
        <v>13.1</v>
      </c>
      <c r="S103" s="1" t="s">
        <v>8032</v>
      </c>
      <c r="T103" s="1">
        <v>25</v>
      </c>
      <c r="U103" s="1" t="s">
        <v>7362</v>
      </c>
      <c r="V103" s="1" t="s">
        <v>8075</v>
      </c>
      <c r="W103" s="1">
        <v>1500</v>
      </c>
      <c r="X103" s="1">
        <v>1500</v>
      </c>
      <c r="Y103" s="1">
        <v>1995</v>
      </c>
      <c r="Z103" s="1">
        <v>4995</v>
      </c>
      <c r="AA103" s="1" t="s">
        <v>8047</v>
      </c>
      <c r="AB103" s="1" t="s">
        <v>8725</v>
      </c>
      <c r="AC103" s="1" t="s">
        <v>8046</v>
      </c>
      <c r="AD103" s="1" t="s">
        <v>58</v>
      </c>
      <c r="AE103" s="1">
        <v>2</v>
      </c>
    </row>
    <row r="104" spans="1:31" x14ac:dyDescent="0.2">
      <c r="A104" s="1">
        <f t="shared" si="4"/>
        <v>1011516</v>
      </c>
      <c r="B104" s="1">
        <f t="shared" si="5"/>
        <v>1011516</v>
      </c>
      <c r="C104" s="12">
        <f>INDEX(families!$A:$A,MATCH(D104,families!$B:$B,0))</f>
        <v>42</v>
      </c>
      <c r="D104" s="1" t="s">
        <v>8036</v>
      </c>
      <c r="E104" s="1" t="s">
        <v>8036</v>
      </c>
      <c r="F104" s="1" t="str">
        <f t="shared" si="6"/>
        <v>20° SB Induction Bend (5B−IB−2104)</v>
      </c>
      <c r="G104" s="1">
        <f t="shared" si="7"/>
        <v>20</v>
      </c>
      <c r="L104" s="1">
        <v>103</v>
      </c>
      <c r="M104" s="1" t="s">
        <v>8724</v>
      </c>
      <c r="N104" s="1" t="s">
        <v>8723</v>
      </c>
      <c r="O104" s="1">
        <v>1011516</v>
      </c>
      <c r="P104" s="1">
        <v>914.4</v>
      </c>
      <c r="Q104" s="1">
        <v>14.7</v>
      </c>
      <c r="R104" s="1">
        <v>13.1</v>
      </c>
      <c r="S104" s="1" t="s">
        <v>8032</v>
      </c>
      <c r="T104" s="1">
        <v>20</v>
      </c>
      <c r="U104" s="1" t="s">
        <v>7362</v>
      </c>
      <c r="V104" s="1" t="s">
        <v>8078</v>
      </c>
      <c r="W104" s="1">
        <v>3000</v>
      </c>
      <c r="X104" s="1">
        <v>1500</v>
      </c>
      <c r="Y104" s="1">
        <v>1596</v>
      </c>
      <c r="Z104" s="1">
        <v>6096</v>
      </c>
      <c r="AA104" s="1" t="s">
        <v>8722</v>
      </c>
      <c r="AB104" s="1" t="s">
        <v>8047</v>
      </c>
      <c r="AC104" s="1" t="s">
        <v>8046</v>
      </c>
      <c r="AD104" s="1" t="s">
        <v>58</v>
      </c>
      <c r="AE104" s="1" t="s">
        <v>8135</v>
      </c>
    </row>
    <row r="105" spans="1:31" x14ac:dyDescent="0.2">
      <c r="A105" s="1">
        <f t="shared" si="4"/>
        <v>1011531</v>
      </c>
      <c r="B105" s="1">
        <f t="shared" si="5"/>
        <v>1011531</v>
      </c>
      <c r="C105" s="12">
        <f>INDEX(families!$A:$A,MATCH(D105,families!$B:$B,0))</f>
        <v>42</v>
      </c>
      <c r="D105" s="1" t="s">
        <v>8036</v>
      </c>
      <c r="E105" s="1" t="s">
        <v>8036</v>
      </c>
      <c r="F105" s="1" t="str">
        <f t="shared" si="6"/>
        <v>30° SB Induction Bend (5B−IB−2105)</v>
      </c>
      <c r="G105" s="1">
        <f t="shared" si="7"/>
        <v>30</v>
      </c>
      <c r="L105" s="1">
        <v>104</v>
      </c>
      <c r="M105" s="1" t="s">
        <v>8721</v>
      </c>
      <c r="N105" s="1" t="s">
        <v>8720</v>
      </c>
      <c r="O105" s="1">
        <v>1011531</v>
      </c>
      <c r="P105" s="1">
        <v>914.4</v>
      </c>
      <c r="Q105" s="1">
        <v>14.7</v>
      </c>
      <c r="R105" s="1">
        <v>13.1</v>
      </c>
      <c r="S105" s="1" t="s">
        <v>8032</v>
      </c>
      <c r="T105" s="1">
        <v>30</v>
      </c>
      <c r="U105" s="1" t="s">
        <v>7362</v>
      </c>
      <c r="V105" s="1" t="s">
        <v>8078</v>
      </c>
      <c r="W105" s="1">
        <v>1500</v>
      </c>
      <c r="X105" s="1">
        <v>1500</v>
      </c>
      <c r="Y105" s="1">
        <v>2394</v>
      </c>
      <c r="Z105" s="1">
        <v>5394</v>
      </c>
      <c r="AA105" s="1" t="s">
        <v>8047</v>
      </c>
      <c r="AB105" s="1" t="s">
        <v>8047</v>
      </c>
      <c r="AC105" s="1" t="s">
        <v>8046</v>
      </c>
      <c r="AD105" s="1" t="s">
        <v>58</v>
      </c>
    </row>
    <row r="106" spans="1:31" x14ac:dyDescent="0.2">
      <c r="A106" s="1">
        <f t="shared" si="4"/>
        <v>1011539</v>
      </c>
      <c r="B106" s="1">
        <f t="shared" si="5"/>
        <v>1011539</v>
      </c>
      <c r="C106" s="12">
        <f>INDEX(families!$A:$A,MATCH(D106,families!$B:$B,0))</f>
        <v>42</v>
      </c>
      <c r="D106" s="1" t="s">
        <v>8036</v>
      </c>
      <c r="E106" s="1" t="s">
        <v>8036</v>
      </c>
      <c r="F106" s="1" t="str">
        <f t="shared" si="6"/>
        <v>27° Rolled (OB, LT) Induction Bend (5B−IB−2106)</v>
      </c>
      <c r="G106" s="1">
        <f t="shared" si="7"/>
        <v>27</v>
      </c>
      <c r="L106" s="1">
        <v>105</v>
      </c>
      <c r="M106" s="1" t="s">
        <v>8719</v>
      </c>
      <c r="N106" s="1" t="s">
        <v>8718</v>
      </c>
      <c r="O106" s="1">
        <v>1011539</v>
      </c>
      <c r="P106" s="1">
        <v>914.4</v>
      </c>
      <c r="Q106" s="1">
        <v>14.7</v>
      </c>
      <c r="R106" s="1">
        <v>13.1</v>
      </c>
      <c r="S106" s="1" t="s">
        <v>8032</v>
      </c>
      <c r="T106" s="1">
        <v>27</v>
      </c>
      <c r="U106" s="1" t="s">
        <v>7362</v>
      </c>
      <c r="V106" s="1" t="s">
        <v>8207</v>
      </c>
      <c r="W106" s="1">
        <v>1500</v>
      </c>
      <c r="X106" s="1">
        <v>1500</v>
      </c>
      <c r="Y106" s="1">
        <v>2155</v>
      </c>
      <c r="Z106" s="1">
        <v>5155</v>
      </c>
      <c r="AA106" s="1" t="s">
        <v>8047</v>
      </c>
      <c r="AB106" s="1" t="s">
        <v>8047</v>
      </c>
      <c r="AC106" s="1" t="s">
        <v>8046</v>
      </c>
      <c r="AD106" s="1" t="s">
        <v>58</v>
      </c>
    </row>
    <row r="107" spans="1:31" x14ac:dyDescent="0.2">
      <c r="A107" s="1">
        <f t="shared" si="4"/>
        <v>1011748</v>
      </c>
      <c r="B107" s="1">
        <f t="shared" si="5"/>
        <v>1011748</v>
      </c>
      <c r="C107" s="12">
        <f>INDEX(families!$A:$A,MATCH(D107,families!$B:$B,0))</f>
        <v>42</v>
      </c>
      <c r="D107" s="1" t="s">
        <v>8036</v>
      </c>
      <c r="E107" s="1" t="s">
        <v>8036</v>
      </c>
      <c r="F107" s="1" t="str">
        <f t="shared" si="6"/>
        <v>20° OB Induction Bend (5B−IB−2107)</v>
      </c>
      <c r="G107" s="1">
        <f t="shared" si="7"/>
        <v>20</v>
      </c>
      <c r="L107" s="1">
        <v>106</v>
      </c>
      <c r="M107" s="1" t="s">
        <v>8717</v>
      </c>
      <c r="N107" s="1" t="s">
        <v>8716</v>
      </c>
      <c r="O107" s="1">
        <v>1011748</v>
      </c>
      <c r="P107" s="1">
        <v>914.4</v>
      </c>
      <c r="Q107" s="1">
        <v>19</v>
      </c>
      <c r="R107" s="1">
        <v>16.2</v>
      </c>
      <c r="S107" s="1" t="s">
        <v>8032</v>
      </c>
      <c r="T107" s="1">
        <v>20</v>
      </c>
      <c r="U107" s="1" t="s">
        <v>7362</v>
      </c>
      <c r="V107" s="1" t="s">
        <v>8075</v>
      </c>
      <c r="W107" s="1">
        <v>1500</v>
      </c>
      <c r="X107" s="1">
        <v>1500</v>
      </c>
      <c r="Y107" s="1">
        <v>1596</v>
      </c>
      <c r="Z107" s="1">
        <v>4596</v>
      </c>
      <c r="AA107" s="1" t="s">
        <v>8029</v>
      </c>
      <c r="AB107" s="1" t="s">
        <v>8029</v>
      </c>
      <c r="AC107" s="1" t="s">
        <v>8074</v>
      </c>
      <c r="AD107" s="1" t="s">
        <v>58</v>
      </c>
    </row>
    <row r="108" spans="1:31" x14ac:dyDescent="0.2">
      <c r="A108" s="1">
        <f t="shared" si="4"/>
        <v>1011764</v>
      </c>
      <c r="B108" s="1">
        <f t="shared" si="5"/>
        <v>1011764</v>
      </c>
      <c r="C108" s="12">
        <f>INDEX(families!$A:$A,MATCH(D108,families!$B:$B,0))</f>
        <v>42</v>
      </c>
      <c r="D108" s="1" t="s">
        <v>8036</v>
      </c>
      <c r="E108" s="1" t="s">
        <v>8036</v>
      </c>
      <c r="F108" s="1" t="str">
        <f t="shared" si="6"/>
        <v>15° SB Induction Bend (5B−IB−2108)</v>
      </c>
      <c r="G108" s="1">
        <f t="shared" si="7"/>
        <v>15</v>
      </c>
      <c r="L108" s="1">
        <v>107</v>
      </c>
      <c r="M108" s="1" t="s">
        <v>8715</v>
      </c>
      <c r="N108" s="1" t="s">
        <v>8714</v>
      </c>
      <c r="O108" s="1">
        <v>1011764</v>
      </c>
      <c r="P108" s="1">
        <v>914.4</v>
      </c>
      <c r="Q108" s="1">
        <v>19</v>
      </c>
      <c r="R108" s="1">
        <v>16.2</v>
      </c>
      <c r="S108" s="1" t="s">
        <v>8032</v>
      </c>
      <c r="T108" s="1">
        <v>15</v>
      </c>
      <c r="U108" s="1" t="s">
        <v>7362</v>
      </c>
      <c r="V108" s="1" t="s">
        <v>8078</v>
      </c>
      <c r="W108" s="1">
        <v>1500</v>
      </c>
      <c r="X108" s="1">
        <v>1500</v>
      </c>
      <c r="Y108" s="1">
        <v>1197</v>
      </c>
      <c r="Z108" s="1">
        <v>4197</v>
      </c>
      <c r="AA108" s="1" t="s">
        <v>8029</v>
      </c>
      <c r="AB108" s="1" t="s">
        <v>8029</v>
      </c>
      <c r="AC108" s="1" t="s">
        <v>8074</v>
      </c>
      <c r="AD108" s="1" t="s">
        <v>58</v>
      </c>
    </row>
    <row r="109" spans="1:31" x14ac:dyDescent="0.2">
      <c r="A109" s="1">
        <f t="shared" si="4"/>
        <v>1011831</v>
      </c>
      <c r="B109" s="1">
        <f t="shared" si="5"/>
        <v>1011831</v>
      </c>
      <c r="C109" s="12">
        <f>INDEX(families!$A:$A,MATCH(D109,families!$B:$B,0))</f>
        <v>42</v>
      </c>
      <c r="D109" s="1" t="s">
        <v>8036</v>
      </c>
      <c r="E109" s="1" t="s">
        <v>8036</v>
      </c>
      <c r="F109" s="1" t="str">
        <f t="shared" si="6"/>
        <v>25° SB Induction Bend (5B−IB−2109)</v>
      </c>
      <c r="G109" s="1">
        <f t="shared" si="7"/>
        <v>25</v>
      </c>
      <c r="L109" s="1">
        <v>108</v>
      </c>
      <c r="M109" s="1" t="s">
        <v>8713</v>
      </c>
      <c r="N109" s="1" t="s">
        <v>8712</v>
      </c>
      <c r="O109" s="1">
        <v>1011831</v>
      </c>
      <c r="P109" s="1">
        <v>914.4</v>
      </c>
      <c r="Q109" s="1">
        <v>19</v>
      </c>
      <c r="R109" s="1">
        <v>16.2</v>
      </c>
      <c r="S109" s="1" t="s">
        <v>8032</v>
      </c>
      <c r="T109" s="1">
        <v>25</v>
      </c>
      <c r="U109" s="1" t="s">
        <v>7362</v>
      </c>
      <c r="V109" s="1" t="s">
        <v>8078</v>
      </c>
      <c r="W109" s="1">
        <v>1500</v>
      </c>
      <c r="X109" s="1">
        <v>1500</v>
      </c>
      <c r="Y109" s="1">
        <v>1995</v>
      </c>
      <c r="Z109" s="1">
        <v>4995</v>
      </c>
      <c r="AA109" s="1" t="s">
        <v>8029</v>
      </c>
      <c r="AB109" s="1" t="s">
        <v>8029</v>
      </c>
      <c r="AC109" s="1" t="s">
        <v>8074</v>
      </c>
      <c r="AD109" s="1" t="s">
        <v>58</v>
      </c>
    </row>
    <row r="110" spans="1:31" x14ac:dyDescent="0.2">
      <c r="A110" s="1">
        <f t="shared" si="4"/>
        <v>1011993</v>
      </c>
      <c r="B110" s="1">
        <f t="shared" si="5"/>
        <v>1011993</v>
      </c>
      <c r="C110" s="12">
        <f>INDEX(families!$A:$A,MATCH(D110,families!$B:$B,0))</f>
        <v>42</v>
      </c>
      <c r="D110" s="1" t="s">
        <v>8036</v>
      </c>
      <c r="E110" s="1" t="s">
        <v>8036</v>
      </c>
      <c r="F110" s="1" t="str">
        <f t="shared" si="6"/>
        <v>20° OB Induction Bend (5B−IB−2110)</v>
      </c>
      <c r="G110" s="1">
        <f t="shared" si="7"/>
        <v>20</v>
      </c>
      <c r="L110" s="1">
        <v>109</v>
      </c>
      <c r="M110" s="1" t="s">
        <v>8711</v>
      </c>
      <c r="N110" s="1" t="s">
        <v>8710</v>
      </c>
      <c r="O110" s="1">
        <v>1011993</v>
      </c>
      <c r="P110" s="1">
        <v>914.4</v>
      </c>
      <c r="Q110" s="1">
        <v>19</v>
      </c>
      <c r="R110" s="1">
        <v>16.2</v>
      </c>
      <c r="S110" s="1" t="s">
        <v>8032</v>
      </c>
      <c r="T110" s="1">
        <v>20</v>
      </c>
      <c r="U110" s="1" t="s">
        <v>7362</v>
      </c>
      <c r="V110" s="1" t="s">
        <v>8075</v>
      </c>
      <c r="W110" s="1">
        <v>1500</v>
      </c>
      <c r="X110" s="1">
        <v>1500</v>
      </c>
      <c r="Y110" s="1">
        <v>1596</v>
      </c>
      <c r="Z110" s="1">
        <v>4596</v>
      </c>
      <c r="AA110" s="1" t="s">
        <v>8029</v>
      </c>
      <c r="AB110" s="1" t="s">
        <v>8029</v>
      </c>
      <c r="AC110" s="1" t="s">
        <v>8074</v>
      </c>
      <c r="AD110" s="1" t="s">
        <v>58</v>
      </c>
    </row>
    <row r="111" spans="1:31" x14ac:dyDescent="0.2">
      <c r="A111" s="1">
        <f t="shared" si="4"/>
        <v>1012001</v>
      </c>
      <c r="B111" s="1">
        <f t="shared" si="5"/>
        <v>1012001</v>
      </c>
      <c r="C111" s="12">
        <f>INDEX(families!$A:$A,MATCH(D111,families!$B:$B,0))</f>
        <v>42</v>
      </c>
      <c r="D111" s="1" t="s">
        <v>8036</v>
      </c>
      <c r="E111" s="1" t="s">
        <v>8036</v>
      </c>
      <c r="F111" s="1" t="str">
        <f t="shared" si="6"/>
        <v>30° SB Induction Bend (5B−IB−2111)</v>
      </c>
      <c r="G111" s="1">
        <f t="shared" si="7"/>
        <v>30</v>
      </c>
      <c r="L111" s="1">
        <v>110</v>
      </c>
      <c r="M111" s="1" t="s">
        <v>8709</v>
      </c>
      <c r="N111" s="1" t="s">
        <v>8708</v>
      </c>
      <c r="O111" s="1">
        <v>1012001</v>
      </c>
      <c r="P111" s="1">
        <v>914.4</v>
      </c>
      <c r="Q111" s="1">
        <v>14.7</v>
      </c>
      <c r="R111" s="1">
        <v>13.1</v>
      </c>
      <c r="S111" s="1" t="s">
        <v>8032</v>
      </c>
      <c r="T111" s="1">
        <v>30</v>
      </c>
      <c r="U111" s="1" t="s">
        <v>7362</v>
      </c>
      <c r="V111" s="1" t="s">
        <v>8078</v>
      </c>
      <c r="W111" s="1">
        <v>1500</v>
      </c>
      <c r="X111" s="1">
        <v>1500</v>
      </c>
      <c r="Y111" s="1">
        <v>2394</v>
      </c>
      <c r="Z111" s="1">
        <v>5394</v>
      </c>
      <c r="AA111" s="1" t="s">
        <v>8029</v>
      </c>
      <c r="AB111" s="1" t="s">
        <v>8047</v>
      </c>
      <c r="AC111" s="1" t="s">
        <v>8046</v>
      </c>
      <c r="AD111" s="1" t="s">
        <v>58</v>
      </c>
      <c r="AE111" s="1">
        <v>3</v>
      </c>
    </row>
    <row r="112" spans="1:31" x14ac:dyDescent="0.2">
      <c r="A112" s="1">
        <f t="shared" si="4"/>
        <v>1012084</v>
      </c>
      <c r="B112" s="1">
        <f t="shared" si="5"/>
        <v>1012084</v>
      </c>
      <c r="C112" s="12">
        <f>INDEX(families!$A:$A,MATCH(D112,families!$B:$B,0))</f>
        <v>42</v>
      </c>
      <c r="D112" s="1" t="s">
        <v>8036</v>
      </c>
      <c r="E112" s="1" t="s">
        <v>8036</v>
      </c>
      <c r="F112" s="1" t="str">
        <f t="shared" si="6"/>
        <v>40° SB Induction Bend (5B−IB−2112)</v>
      </c>
      <c r="G112" s="1">
        <f t="shared" si="7"/>
        <v>40</v>
      </c>
      <c r="L112" s="1">
        <v>111</v>
      </c>
      <c r="M112" s="1" t="s">
        <v>8707</v>
      </c>
      <c r="N112" s="1" t="s">
        <v>8706</v>
      </c>
      <c r="O112" s="1">
        <v>1012084</v>
      </c>
      <c r="P112" s="1">
        <v>914.4</v>
      </c>
      <c r="Q112" s="1">
        <v>14.7</v>
      </c>
      <c r="R112" s="1">
        <v>13.1</v>
      </c>
      <c r="S112" s="1" t="s">
        <v>8032</v>
      </c>
      <c r="T112" s="1">
        <v>40</v>
      </c>
      <c r="U112" s="1" t="s">
        <v>7362</v>
      </c>
      <c r="V112" s="1" t="s">
        <v>8078</v>
      </c>
      <c r="W112" s="1">
        <v>1500</v>
      </c>
      <c r="X112" s="1">
        <v>1500</v>
      </c>
      <c r="Y112" s="1">
        <v>3192</v>
      </c>
      <c r="Z112" s="1">
        <v>6192</v>
      </c>
      <c r="AA112" s="1" t="s">
        <v>8047</v>
      </c>
      <c r="AB112" s="1" t="s">
        <v>8047</v>
      </c>
      <c r="AC112" s="1" t="s">
        <v>8046</v>
      </c>
      <c r="AD112" s="1" t="s">
        <v>58</v>
      </c>
    </row>
    <row r="113" spans="1:31" x14ac:dyDescent="0.2">
      <c r="A113" s="1">
        <f t="shared" si="4"/>
        <v>1012302</v>
      </c>
      <c r="B113" s="1">
        <f t="shared" si="5"/>
        <v>1012302</v>
      </c>
      <c r="C113" s="12">
        <f>INDEX(families!$A:$A,MATCH(D113,families!$B:$B,0))</f>
        <v>42</v>
      </c>
      <c r="D113" s="1" t="s">
        <v>8036</v>
      </c>
      <c r="E113" s="1" t="s">
        <v>8036</v>
      </c>
      <c r="F113" s="1" t="str">
        <f t="shared" si="6"/>
        <v>25° LT Induction Bend (5B−IB−2113)</v>
      </c>
      <c r="G113" s="1">
        <f t="shared" si="7"/>
        <v>25</v>
      </c>
      <c r="L113" s="1">
        <v>112</v>
      </c>
      <c r="M113" s="1" t="s">
        <v>8705</v>
      </c>
      <c r="N113" s="1" t="s">
        <v>8704</v>
      </c>
      <c r="O113" s="1">
        <v>1012302</v>
      </c>
      <c r="P113" s="1">
        <v>914.4</v>
      </c>
      <c r="Q113" s="1">
        <v>19</v>
      </c>
      <c r="R113" s="1">
        <v>16.2</v>
      </c>
      <c r="S113" s="1" t="s">
        <v>8032</v>
      </c>
      <c r="T113" s="1">
        <v>25</v>
      </c>
      <c r="U113" s="1" t="s">
        <v>7362</v>
      </c>
      <c r="V113" s="1" t="s">
        <v>8039</v>
      </c>
      <c r="W113" s="1">
        <v>1500</v>
      </c>
      <c r="X113" s="1">
        <v>1500</v>
      </c>
      <c r="Y113" s="1">
        <v>1995</v>
      </c>
      <c r="Z113" s="1">
        <v>4995</v>
      </c>
      <c r="AA113" s="1" t="s">
        <v>8029</v>
      </c>
      <c r="AB113" s="1" t="s">
        <v>8029</v>
      </c>
      <c r="AC113" s="1" t="s">
        <v>8074</v>
      </c>
      <c r="AD113" s="1" t="s">
        <v>58</v>
      </c>
    </row>
    <row r="114" spans="1:31" x14ac:dyDescent="0.2">
      <c r="A114" s="1">
        <f t="shared" si="4"/>
        <v>1012347</v>
      </c>
      <c r="B114" s="1">
        <f t="shared" si="5"/>
        <v>1012347</v>
      </c>
      <c r="C114" s="12">
        <f>INDEX(families!$A:$A,MATCH(D114,families!$B:$B,0))</f>
        <v>42</v>
      </c>
      <c r="D114" s="1" t="s">
        <v>8036</v>
      </c>
      <c r="E114" s="1" t="s">
        <v>8036</v>
      </c>
      <c r="F114" s="1" t="str">
        <f t="shared" si="6"/>
        <v>21° RT Induction Bend (5B−IB−2114)</v>
      </c>
      <c r="G114" s="1">
        <f t="shared" si="7"/>
        <v>21</v>
      </c>
      <c r="L114" s="1">
        <v>113</v>
      </c>
      <c r="M114" s="1" t="s">
        <v>8703</v>
      </c>
      <c r="N114" s="1" t="s">
        <v>8702</v>
      </c>
      <c r="O114" s="1">
        <v>1012347</v>
      </c>
      <c r="P114" s="1">
        <v>914.4</v>
      </c>
      <c r="Q114" s="1">
        <v>19</v>
      </c>
      <c r="R114" s="1">
        <v>16.2</v>
      </c>
      <c r="S114" s="1" t="s">
        <v>8032</v>
      </c>
      <c r="T114" s="1">
        <v>21</v>
      </c>
      <c r="U114" s="1" t="s">
        <v>7362</v>
      </c>
      <c r="V114" s="1" t="s">
        <v>8030</v>
      </c>
      <c r="W114" s="1">
        <v>1500</v>
      </c>
      <c r="X114" s="1">
        <v>1500</v>
      </c>
      <c r="Y114" s="1">
        <v>1676</v>
      </c>
      <c r="Z114" s="1">
        <v>4676</v>
      </c>
      <c r="AA114" s="1" t="s">
        <v>8029</v>
      </c>
      <c r="AB114" s="1" t="s">
        <v>8701</v>
      </c>
      <c r="AC114" s="1" t="s">
        <v>8074</v>
      </c>
      <c r="AD114" s="1" t="s">
        <v>58</v>
      </c>
      <c r="AE114" s="1">
        <v>2</v>
      </c>
    </row>
    <row r="115" spans="1:31" x14ac:dyDescent="0.2">
      <c r="A115" s="1">
        <f t="shared" si="4"/>
        <v>1012352</v>
      </c>
      <c r="B115" s="1">
        <f t="shared" si="5"/>
        <v>1012352</v>
      </c>
      <c r="C115" s="12">
        <f>INDEX(families!$A:$A,MATCH(D115,families!$B:$B,0))</f>
        <v>42</v>
      </c>
      <c r="D115" s="1" t="s">
        <v>8036</v>
      </c>
      <c r="E115" s="1" t="s">
        <v>8036</v>
      </c>
      <c r="F115" s="1" t="str">
        <f t="shared" si="6"/>
        <v>20° SB Induction Bend (5B−IB−2115)</v>
      </c>
      <c r="G115" s="1">
        <f t="shared" si="7"/>
        <v>20</v>
      </c>
      <c r="L115" s="1">
        <v>114</v>
      </c>
      <c r="M115" s="1" t="s">
        <v>8700</v>
      </c>
      <c r="N115" s="1" t="s">
        <v>8699</v>
      </c>
      <c r="O115" s="1">
        <v>1012352</v>
      </c>
      <c r="P115" s="1">
        <v>914.4</v>
      </c>
      <c r="Q115" s="1">
        <v>19</v>
      </c>
      <c r="R115" s="1">
        <v>16.2</v>
      </c>
      <c r="S115" s="1" t="s">
        <v>8032</v>
      </c>
      <c r="T115" s="1">
        <v>20</v>
      </c>
      <c r="U115" s="1" t="s">
        <v>7362</v>
      </c>
      <c r="V115" s="1" t="s">
        <v>8078</v>
      </c>
      <c r="W115" s="1">
        <v>1500</v>
      </c>
      <c r="X115" s="1">
        <v>1500</v>
      </c>
      <c r="Y115" s="1">
        <v>1596</v>
      </c>
      <c r="Z115" s="1">
        <v>4596</v>
      </c>
      <c r="AA115" s="1" t="s">
        <v>8698</v>
      </c>
      <c r="AB115" s="1" t="s">
        <v>8029</v>
      </c>
      <c r="AC115" s="1" t="s">
        <v>8074</v>
      </c>
      <c r="AD115" s="1" t="s">
        <v>58</v>
      </c>
      <c r="AE115" s="1">
        <v>2</v>
      </c>
    </row>
    <row r="116" spans="1:31" x14ac:dyDescent="0.2">
      <c r="A116" s="1">
        <f t="shared" si="4"/>
        <v>1012400</v>
      </c>
      <c r="B116" s="1">
        <f t="shared" si="5"/>
        <v>1012400</v>
      </c>
      <c r="C116" s="12">
        <f>INDEX(families!$A:$A,MATCH(D116,families!$B:$B,0))</f>
        <v>42</v>
      </c>
      <c r="D116" s="1" t="s">
        <v>8036</v>
      </c>
      <c r="E116" s="1" t="s">
        <v>8036</v>
      </c>
      <c r="F116" s="1" t="str">
        <f t="shared" si="6"/>
        <v>15° LT Induction Bend (5B−IB−2116)</v>
      </c>
      <c r="G116" s="1">
        <f t="shared" si="7"/>
        <v>15</v>
      </c>
      <c r="L116" s="1">
        <v>115</v>
      </c>
      <c r="M116" s="1" t="s">
        <v>8697</v>
      </c>
      <c r="N116" s="1" t="s">
        <v>8696</v>
      </c>
      <c r="O116" s="1">
        <v>1012400</v>
      </c>
      <c r="P116" s="1">
        <v>914.4</v>
      </c>
      <c r="Q116" s="1">
        <v>19</v>
      </c>
      <c r="R116" s="1">
        <v>16.2</v>
      </c>
      <c r="S116" s="1" t="s">
        <v>8032</v>
      </c>
      <c r="T116" s="1">
        <v>15</v>
      </c>
      <c r="U116" s="1" t="s">
        <v>7362</v>
      </c>
      <c r="V116" s="1" t="s">
        <v>8039</v>
      </c>
      <c r="W116" s="1">
        <v>1500</v>
      </c>
      <c r="X116" s="1">
        <v>1500</v>
      </c>
      <c r="Y116" s="1">
        <v>1197</v>
      </c>
      <c r="Z116" s="1">
        <v>4197</v>
      </c>
      <c r="AA116" s="1" t="s">
        <v>8029</v>
      </c>
      <c r="AB116" s="1" t="s">
        <v>8029</v>
      </c>
      <c r="AC116" s="1" t="s">
        <v>8074</v>
      </c>
      <c r="AD116" s="1" t="s">
        <v>58</v>
      </c>
    </row>
    <row r="117" spans="1:31" x14ac:dyDescent="0.2">
      <c r="A117" s="1">
        <f t="shared" si="4"/>
        <v>1012420</v>
      </c>
      <c r="B117" s="1">
        <f t="shared" si="5"/>
        <v>1012420</v>
      </c>
      <c r="C117" s="12">
        <f>INDEX(families!$A:$A,MATCH(D117,families!$B:$B,0))</f>
        <v>42</v>
      </c>
      <c r="D117" s="1" t="s">
        <v>8036</v>
      </c>
      <c r="E117" s="1" t="s">
        <v>8036</v>
      </c>
      <c r="F117" s="1" t="str">
        <f t="shared" si="6"/>
        <v>19° RT Induction Bend (5B−IB−2117)</v>
      </c>
      <c r="G117" s="1">
        <f t="shared" si="7"/>
        <v>19</v>
      </c>
      <c r="L117" s="1">
        <v>116</v>
      </c>
      <c r="M117" s="1" t="s">
        <v>8695</v>
      </c>
      <c r="N117" s="1" t="s">
        <v>8694</v>
      </c>
      <c r="O117" s="1">
        <v>1012420</v>
      </c>
      <c r="P117" s="1">
        <v>914.4</v>
      </c>
      <c r="Q117" s="1">
        <v>19</v>
      </c>
      <c r="R117" s="1">
        <v>16.2</v>
      </c>
      <c r="S117" s="1" t="s">
        <v>8032</v>
      </c>
      <c r="T117" s="1">
        <v>19</v>
      </c>
      <c r="U117" s="1" t="s">
        <v>7362</v>
      </c>
      <c r="V117" s="1" t="s">
        <v>8030</v>
      </c>
      <c r="W117" s="1">
        <v>1500</v>
      </c>
      <c r="X117" s="1">
        <v>1500</v>
      </c>
      <c r="Y117" s="1">
        <v>1516</v>
      </c>
      <c r="Z117" s="1">
        <v>4516</v>
      </c>
      <c r="AA117" s="1" t="s">
        <v>8029</v>
      </c>
      <c r="AB117" s="1" t="s">
        <v>8029</v>
      </c>
      <c r="AC117" s="1" t="s">
        <v>8074</v>
      </c>
      <c r="AD117" s="1" t="s">
        <v>58</v>
      </c>
    </row>
    <row r="118" spans="1:31" x14ac:dyDescent="0.2">
      <c r="A118" s="1">
        <f t="shared" si="4"/>
        <v>1012882</v>
      </c>
      <c r="B118" s="1">
        <f t="shared" si="5"/>
        <v>1012882</v>
      </c>
      <c r="C118" s="12">
        <f>INDEX(families!$A:$A,MATCH(D118,families!$B:$B,0))</f>
        <v>42</v>
      </c>
      <c r="D118" s="1" t="s">
        <v>8036</v>
      </c>
      <c r="E118" s="1" t="s">
        <v>8036</v>
      </c>
      <c r="F118" s="1" t="str">
        <f t="shared" si="6"/>
        <v>68° Rolled (SB, RT) Induction Bend (5B−IB−2118)</v>
      </c>
      <c r="G118" s="1">
        <f t="shared" si="7"/>
        <v>68</v>
      </c>
      <c r="L118" s="1">
        <v>117</v>
      </c>
      <c r="M118" s="1" t="s">
        <v>8693</v>
      </c>
      <c r="N118" s="1" t="s">
        <v>8692</v>
      </c>
      <c r="O118" s="1">
        <v>1012882</v>
      </c>
      <c r="P118" s="1">
        <v>914.4</v>
      </c>
      <c r="Q118" s="1">
        <v>19</v>
      </c>
      <c r="R118" s="1">
        <v>16.2</v>
      </c>
      <c r="S118" s="1" t="s">
        <v>8032</v>
      </c>
      <c r="T118" s="1">
        <v>68</v>
      </c>
      <c r="U118" s="1" t="s">
        <v>7362</v>
      </c>
      <c r="V118" s="1" t="s">
        <v>8559</v>
      </c>
      <c r="W118" s="1">
        <v>1500</v>
      </c>
      <c r="X118" s="1">
        <v>1500</v>
      </c>
      <c r="Y118" s="1">
        <v>5426</v>
      </c>
      <c r="Z118" s="1">
        <v>8426</v>
      </c>
      <c r="AA118" s="1" t="s">
        <v>8029</v>
      </c>
      <c r="AB118" s="1" t="s">
        <v>8029</v>
      </c>
      <c r="AC118" s="1" t="s">
        <v>8074</v>
      </c>
      <c r="AD118" s="1" t="s">
        <v>58</v>
      </c>
    </row>
    <row r="119" spans="1:31" x14ac:dyDescent="0.2">
      <c r="A119" s="1">
        <f t="shared" si="4"/>
        <v>1012935</v>
      </c>
      <c r="B119" s="1">
        <f t="shared" si="5"/>
        <v>1012935</v>
      </c>
      <c r="C119" s="12">
        <f>INDEX(families!$A:$A,MATCH(D119,families!$B:$B,0))</f>
        <v>42</v>
      </c>
      <c r="D119" s="1" t="s">
        <v>8036</v>
      </c>
      <c r="E119" s="1" t="s">
        <v>8036</v>
      </c>
      <c r="F119" s="1" t="str">
        <f t="shared" si="6"/>
        <v>85° Rolled (OB, LT) Induction Bend (5B−IB−2119)</v>
      </c>
      <c r="G119" s="1">
        <f t="shared" si="7"/>
        <v>85</v>
      </c>
      <c r="L119" s="1">
        <v>118</v>
      </c>
      <c r="M119" s="1" t="s">
        <v>8691</v>
      </c>
      <c r="N119" s="1" t="s">
        <v>8690</v>
      </c>
      <c r="O119" s="1">
        <v>1012935</v>
      </c>
      <c r="P119" s="1">
        <v>914.4</v>
      </c>
      <c r="Q119" s="1">
        <v>19</v>
      </c>
      <c r="R119" s="1">
        <v>16.2</v>
      </c>
      <c r="S119" s="1" t="s">
        <v>8032</v>
      </c>
      <c r="T119" s="1">
        <v>85</v>
      </c>
      <c r="U119" s="1" t="s">
        <v>7362</v>
      </c>
      <c r="V119" s="1" t="s">
        <v>8207</v>
      </c>
      <c r="W119" s="1">
        <v>1500</v>
      </c>
      <c r="X119" s="1">
        <v>1500</v>
      </c>
      <c r="Y119" s="1">
        <v>6783</v>
      </c>
      <c r="Z119" s="1">
        <v>9783</v>
      </c>
      <c r="AA119" s="1" t="s">
        <v>8029</v>
      </c>
      <c r="AB119" s="1" t="s">
        <v>8029</v>
      </c>
      <c r="AC119" s="1" t="s">
        <v>8074</v>
      </c>
      <c r="AD119" s="1" t="s">
        <v>58</v>
      </c>
    </row>
    <row r="120" spans="1:31" x14ac:dyDescent="0.2">
      <c r="A120" s="1">
        <f t="shared" si="4"/>
        <v>1012957</v>
      </c>
      <c r="B120" s="1">
        <f t="shared" si="5"/>
        <v>1012957</v>
      </c>
      <c r="C120" s="12">
        <f>INDEX(families!$A:$A,MATCH(D120,families!$B:$B,0))</f>
        <v>42</v>
      </c>
      <c r="D120" s="1" t="s">
        <v>8036</v>
      </c>
      <c r="E120" s="1" t="s">
        <v>8036</v>
      </c>
      <c r="F120" s="1" t="str">
        <f t="shared" si="6"/>
        <v>18° RT Induction Bend (5B−IB−2120)</v>
      </c>
      <c r="G120" s="1">
        <f t="shared" si="7"/>
        <v>18</v>
      </c>
      <c r="L120" s="1">
        <v>119</v>
      </c>
      <c r="M120" s="1" t="s">
        <v>8689</v>
      </c>
      <c r="N120" s="1" t="s">
        <v>8688</v>
      </c>
      <c r="O120" s="1">
        <v>1012957</v>
      </c>
      <c r="P120" s="1">
        <v>914.4</v>
      </c>
      <c r="Q120" s="1">
        <v>19</v>
      </c>
      <c r="R120" s="1">
        <v>16.2</v>
      </c>
      <c r="S120" s="1" t="s">
        <v>8032</v>
      </c>
      <c r="T120" s="1">
        <v>18</v>
      </c>
      <c r="U120" s="1" t="s">
        <v>7362</v>
      </c>
      <c r="V120" s="1" t="s">
        <v>8030</v>
      </c>
      <c r="W120" s="1">
        <v>1500</v>
      </c>
      <c r="X120" s="1">
        <v>1500</v>
      </c>
      <c r="Y120" s="1">
        <v>1436</v>
      </c>
      <c r="Z120" s="1">
        <v>4436</v>
      </c>
      <c r="AA120" s="1" t="s">
        <v>8029</v>
      </c>
      <c r="AB120" s="1" t="s">
        <v>8029</v>
      </c>
      <c r="AC120" s="1" t="s">
        <v>8074</v>
      </c>
      <c r="AD120" s="1" t="s">
        <v>58</v>
      </c>
    </row>
    <row r="121" spans="1:31" x14ac:dyDescent="0.2">
      <c r="A121" s="1">
        <f t="shared" si="4"/>
        <v>1012986</v>
      </c>
      <c r="B121" s="1">
        <f t="shared" si="5"/>
        <v>1012986</v>
      </c>
      <c r="C121" s="12">
        <f>INDEX(families!$A:$A,MATCH(D121,families!$B:$B,0))</f>
        <v>42</v>
      </c>
      <c r="D121" s="1" t="s">
        <v>8036</v>
      </c>
      <c r="E121" s="1" t="s">
        <v>8036</v>
      </c>
      <c r="F121" s="1" t="str">
        <f t="shared" si="6"/>
        <v>29° LT Induction Bend (5B−IB−2121)</v>
      </c>
      <c r="G121" s="1">
        <f t="shared" si="7"/>
        <v>29</v>
      </c>
      <c r="L121" s="1">
        <v>120</v>
      </c>
      <c r="M121" s="1" t="s">
        <v>8687</v>
      </c>
      <c r="N121" s="1" t="s">
        <v>8686</v>
      </c>
      <c r="O121" s="1">
        <v>1012986</v>
      </c>
      <c r="P121" s="1">
        <v>914.4</v>
      </c>
      <c r="Q121" s="1">
        <v>19</v>
      </c>
      <c r="R121" s="1">
        <v>16.2</v>
      </c>
      <c r="S121" s="1" t="s">
        <v>8032</v>
      </c>
      <c r="T121" s="1">
        <v>29</v>
      </c>
      <c r="U121" s="1" t="s">
        <v>7362</v>
      </c>
      <c r="V121" s="1" t="s">
        <v>8039</v>
      </c>
      <c r="W121" s="1">
        <v>1500</v>
      </c>
      <c r="X121" s="1">
        <v>1500</v>
      </c>
      <c r="Y121" s="1">
        <v>2314</v>
      </c>
      <c r="Z121" s="1">
        <v>5314</v>
      </c>
      <c r="AA121" s="1" t="s">
        <v>8029</v>
      </c>
      <c r="AB121" s="1" t="s">
        <v>8029</v>
      </c>
      <c r="AC121" s="1" t="s">
        <v>8074</v>
      </c>
      <c r="AD121" s="1" t="s">
        <v>58</v>
      </c>
    </row>
    <row r="122" spans="1:31" x14ac:dyDescent="0.2">
      <c r="A122" s="1">
        <f t="shared" si="4"/>
        <v>1013024</v>
      </c>
      <c r="B122" s="1">
        <f t="shared" si="5"/>
        <v>1013024</v>
      </c>
      <c r="C122" s="12">
        <f>INDEX(families!$A:$A,MATCH(D122,families!$B:$B,0))</f>
        <v>42</v>
      </c>
      <c r="D122" s="1" t="s">
        <v>8036</v>
      </c>
      <c r="E122" s="1" t="s">
        <v>8036</v>
      </c>
      <c r="F122" s="1" t="str">
        <f t="shared" si="6"/>
        <v>15° RT Induction Bend (5B−IB−2122)</v>
      </c>
      <c r="G122" s="1">
        <f t="shared" si="7"/>
        <v>15</v>
      </c>
      <c r="L122" s="1">
        <v>121</v>
      </c>
      <c r="M122" s="1" t="s">
        <v>8685</v>
      </c>
      <c r="N122" s="1" t="s">
        <v>8684</v>
      </c>
      <c r="O122" s="1">
        <v>1013024</v>
      </c>
      <c r="P122" s="1">
        <v>914.4</v>
      </c>
      <c r="Q122" s="1">
        <v>19</v>
      </c>
      <c r="R122" s="1">
        <v>16.2</v>
      </c>
      <c r="S122" s="1" t="s">
        <v>8032</v>
      </c>
      <c r="T122" s="1">
        <v>15</v>
      </c>
      <c r="U122" s="1" t="s">
        <v>7362</v>
      </c>
      <c r="V122" s="1" t="s">
        <v>8030</v>
      </c>
      <c r="W122" s="1">
        <v>1500</v>
      </c>
      <c r="X122" s="1">
        <v>1500</v>
      </c>
      <c r="Y122" s="1">
        <v>1197</v>
      </c>
      <c r="Z122" s="1">
        <v>4197</v>
      </c>
      <c r="AA122" s="1" t="s">
        <v>8029</v>
      </c>
      <c r="AB122" s="1" t="s">
        <v>8029</v>
      </c>
      <c r="AC122" s="1" t="s">
        <v>8074</v>
      </c>
      <c r="AD122" s="1" t="s">
        <v>58</v>
      </c>
    </row>
    <row r="123" spans="1:31" x14ac:dyDescent="0.2">
      <c r="A123" s="1">
        <f t="shared" si="4"/>
        <v>1013065</v>
      </c>
      <c r="B123" s="1">
        <f t="shared" si="5"/>
        <v>1013065</v>
      </c>
      <c r="C123" s="12">
        <f>INDEX(families!$A:$A,MATCH(D123,families!$B:$B,0))</f>
        <v>42</v>
      </c>
      <c r="D123" s="1" t="s">
        <v>8036</v>
      </c>
      <c r="E123" s="1" t="s">
        <v>8036</v>
      </c>
      <c r="F123" s="1" t="str">
        <f t="shared" si="6"/>
        <v>57° LT Induction Bend (5B−IB−2123)</v>
      </c>
      <c r="G123" s="1">
        <f t="shared" si="7"/>
        <v>57</v>
      </c>
      <c r="L123" s="1">
        <v>122</v>
      </c>
      <c r="M123" s="1" t="s">
        <v>8683</v>
      </c>
      <c r="N123" s="1" t="s">
        <v>8682</v>
      </c>
      <c r="O123" s="1">
        <v>1013065</v>
      </c>
      <c r="P123" s="1">
        <v>914.4</v>
      </c>
      <c r="Q123" s="1">
        <v>19</v>
      </c>
      <c r="R123" s="1">
        <v>16.2</v>
      </c>
      <c r="S123" s="1" t="s">
        <v>8032</v>
      </c>
      <c r="T123" s="1">
        <v>57</v>
      </c>
      <c r="U123" s="1" t="s">
        <v>7362</v>
      </c>
      <c r="V123" s="1" t="s">
        <v>8039</v>
      </c>
      <c r="W123" s="1">
        <v>1500</v>
      </c>
      <c r="X123" s="1">
        <v>1500</v>
      </c>
      <c r="Y123" s="1">
        <v>4548</v>
      </c>
      <c r="Z123" s="1">
        <v>7548</v>
      </c>
      <c r="AA123" s="1" t="s">
        <v>8029</v>
      </c>
      <c r="AB123" s="1" t="s">
        <v>8029</v>
      </c>
      <c r="AC123" s="1" t="s">
        <v>8074</v>
      </c>
      <c r="AD123" s="1" t="s">
        <v>58</v>
      </c>
    </row>
    <row r="124" spans="1:31" x14ac:dyDescent="0.2">
      <c r="A124" s="1">
        <f t="shared" si="4"/>
        <v>1013083</v>
      </c>
      <c r="B124" s="1">
        <f t="shared" si="5"/>
        <v>1013083</v>
      </c>
      <c r="C124" s="12">
        <f>INDEX(families!$A:$A,MATCH(D124,families!$B:$B,0))</f>
        <v>42</v>
      </c>
      <c r="D124" s="1" t="s">
        <v>8036</v>
      </c>
      <c r="E124" s="1" t="s">
        <v>8036</v>
      </c>
      <c r="F124" s="1" t="str">
        <f t="shared" si="6"/>
        <v>28° RT Induction Bend (5B−IB−2124)</v>
      </c>
      <c r="G124" s="1">
        <f t="shared" si="7"/>
        <v>28</v>
      </c>
      <c r="L124" s="1">
        <v>123</v>
      </c>
      <c r="M124" s="1" t="s">
        <v>8681</v>
      </c>
      <c r="N124" s="1" t="s">
        <v>8680</v>
      </c>
      <c r="O124" s="1">
        <v>1013083</v>
      </c>
      <c r="P124" s="1">
        <v>914.4</v>
      </c>
      <c r="Q124" s="1">
        <v>19</v>
      </c>
      <c r="R124" s="1">
        <v>16.2</v>
      </c>
      <c r="S124" s="1" t="s">
        <v>8032</v>
      </c>
      <c r="T124" s="1">
        <v>28</v>
      </c>
      <c r="U124" s="1" t="s">
        <v>7362</v>
      </c>
      <c r="V124" s="1" t="s">
        <v>8030</v>
      </c>
      <c r="W124" s="1">
        <v>1500</v>
      </c>
      <c r="X124" s="1">
        <v>1500</v>
      </c>
      <c r="Y124" s="1">
        <v>2234</v>
      </c>
      <c r="Z124" s="1">
        <v>5234</v>
      </c>
      <c r="AA124" s="1" t="s">
        <v>8029</v>
      </c>
      <c r="AB124" s="1" t="s">
        <v>8029</v>
      </c>
      <c r="AC124" s="1" t="s">
        <v>8074</v>
      </c>
      <c r="AD124" s="1" t="s">
        <v>58</v>
      </c>
    </row>
    <row r="125" spans="1:31" x14ac:dyDescent="0.2">
      <c r="A125" s="1">
        <f t="shared" si="4"/>
        <v>1013117</v>
      </c>
      <c r="B125" s="1">
        <f t="shared" si="5"/>
        <v>1013117</v>
      </c>
      <c r="C125" s="12">
        <f>INDEX(families!$A:$A,MATCH(D125,families!$B:$B,0))</f>
        <v>42</v>
      </c>
      <c r="D125" s="1" t="s">
        <v>8036</v>
      </c>
      <c r="E125" s="1" t="s">
        <v>8036</v>
      </c>
      <c r="F125" s="1" t="str">
        <f t="shared" si="6"/>
        <v>28° RT Induction Bend (5B−IB−2125)</v>
      </c>
      <c r="G125" s="1">
        <f t="shared" si="7"/>
        <v>28</v>
      </c>
      <c r="L125" s="1">
        <v>124</v>
      </c>
      <c r="M125" s="1" t="s">
        <v>8679</v>
      </c>
      <c r="N125" s="1" t="s">
        <v>8678</v>
      </c>
      <c r="O125" s="1">
        <v>1013117</v>
      </c>
      <c r="P125" s="1">
        <v>914.4</v>
      </c>
      <c r="Q125" s="1">
        <v>19</v>
      </c>
      <c r="R125" s="1">
        <v>16.2</v>
      </c>
      <c r="S125" s="1" t="s">
        <v>8032</v>
      </c>
      <c r="T125" s="1">
        <v>28</v>
      </c>
      <c r="U125" s="1" t="s">
        <v>7362</v>
      </c>
      <c r="V125" s="1" t="s">
        <v>8030</v>
      </c>
      <c r="W125" s="1">
        <v>1500</v>
      </c>
      <c r="X125" s="1">
        <v>1500</v>
      </c>
      <c r="Y125" s="1">
        <v>2234</v>
      </c>
      <c r="Z125" s="1">
        <v>5234</v>
      </c>
      <c r="AA125" s="1" t="s">
        <v>8029</v>
      </c>
      <c r="AB125" s="1" t="s">
        <v>8029</v>
      </c>
      <c r="AC125" s="1" t="s">
        <v>8074</v>
      </c>
      <c r="AD125" s="1" t="s">
        <v>58</v>
      </c>
    </row>
    <row r="126" spans="1:31" x14ac:dyDescent="0.2">
      <c r="A126" s="1">
        <f t="shared" si="4"/>
        <v>1013138</v>
      </c>
      <c r="B126" s="1">
        <f t="shared" si="5"/>
        <v>1013138</v>
      </c>
      <c r="C126" s="12">
        <f>INDEX(families!$A:$A,MATCH(D126,families!$B:$B,0))</f>
        <v>42</v>
      </c>
      <c r="D126" s="1" t="s">
        <v>8036</v>
      </c>
      <c r="E126" s="1" t="s">
        <v>8036</v>
      </c>
      <c r="F126" s="1" t="str">
        <f t="shared" si="6"/>
        <v>41° LT Induction Bend (5B−IB−2126)</v>
      </c>
      <c r="G126" s="1">
        <f t="shared" si="7"/>
        <v>41</v>
      </c>
      <c r="L126" s="1">
        <v>125</v>
      </c>
      <c r="M126" s="1" t="s">
        <v>8677</v>
      </c>
      <c r="N126" s="1" t="s">
        <v>8676</v>
      </c>
      <c r="O126" s="1">
        <v>1013138</v>
      </c>
      <c r="P126" s="1">
        <v>914.4</v>
      </c>
      <c r="Q126" s="1">
        <v>19</v>
      </c>
      <c r="R126" s="1">
        <v>16.2</v>
      </c>
      <c r="S126" s="1" t="s">
        <v>8032</v>
      </c>
      <c r="T126" s="1">
        <v>41</v>
      </c>
      <c r="U126" s="1" t="s">
        <v>7362</v>
      </c>
      <c r="V126" s="1" t="s">
        <v>8039</v>
      </c>
      <c r="W126" s="1">
        <v>1500</v>
      </c>
      <c r="X126" s="1">
        <v>1500</v>
      </c>
      <c r="Y126" s="1">
        <v>3272</v>
      </c>
      <c r="Z126" s="1">
        <v>6272</v>
      </c>
      <c r="AA126" s="1" t="s">
        <v>8029</v>
      </c>
      <c r="AB126" s="1" t="s">
        <v>8029</v>
      </c>
      <c r="AC126" s="1" t="s">
        <v>8074</v>
      </c>
      <c r="AD126" s="1" t="s">
        <v>58</v>
      </c>
    </row>
    <row r="127" spans="1:31" x14ac:dyDescent="0.2">
      <c r="A127" s="1">
        <f t="shared" si="4"/>
        <v>1013194</v>
      </c>
      <c r="B127" s="1">
        <f t="shared" si="5"/>
        <v>1013194</v>
      </c>
      <c r="C127" s="12">
        <f>INDEX(families!$A:$A,MATCH(D127,families!$B:$B,0))</f>
        <v>42</v>
      </c>
      <c r="D127" s="1" t="s">
        <v>8036</v>
      </c>
      <c r="E127" s="1" t="s">
        <v>8036</v>
      </c>
      <c r="F127" s="1" t="str">
        <f t="shared" si="6"/>
        <v>19° RT Induction Bend (5B−IB−2127)</v>
      </c>
      <c r="G127" s="1">
        <f t="shared" si="7"/>
        <v>19</v>
      </c>
      <c r="L127" s="1">
        <v>126</v>
      </c>
      <c r="M127" s="1" t="s">
        <v>8675</v>
      </c>
      <c r="N127" s="1" t="s">
        <v>8674</v>
      </c>
      <c r="O127" s="1">
        <v>1013194</v>
      </c>
      <c r="P127" s="1">
        <v>914.4</v>
      </c>
      <c r="Q127" s="1">
        <v>19</v>
      </c>
      <c r="R127" s="1">
        <v>16.2</v>
      </c>
      <c r="S127" s="1" t="s">
        <v>8032</v>
      </c>
      <c r="T127" s="1">
        <v>19</v>
      </c>
      <c r="U127" s="1" t="s">
        <v>7362</v>
      </c>
      <c r="V127" s="1" t="s">
        <v>8030</v>
      </c>
      <c r="W127" s="1">
        <v>1500</v>
      </c>
      <c r="X127" s="1">
        <v>1500</v>
      </c>
      <c r="Y127" s="1">
        <v>1516</v>
      </c>
      <c r="Z127" s="1">
        <v>4516</v>
      </c>
      <c r="AA127" s="1" t="s">
        <v>8029</v>
      </c>
      <c r="AB127" s="1" t="s">
        <v>8029</v>
      </c>
      <c r="AC127" s="1" t="s">
        <v>8074</v>
      </c>
      <c r="AD127" s="1" t="s">
        <v>58</v>
      </c>
    </row>
    <row r="128" spans="1:31" x14ac:dyDescent="0.2">
      <c r="A128" s="1">
        <f t="shared" si="4"/>
        <v>1013212</v>
      </c>
      <c r="B128" s="1">
        <f t="shared" si="5"/>
        <v>1013212</v>
      </c>
      <c r="C128" s="12">
        <f>INDEX(families!$A:$A,MATCH(D128,families!$B:$B,0))</f>
        <v>42</v>
      </c>
      <c r="D128" s="1" t="s">
        <v>8036</v>
      </c>
      <c r="E128" s="1" t="s">
        <v>8036</v>
      </c>
      <c r="F128" s="1" t="str">
        <f t="shared" si="6"/>
        <v>17° RT Induction Bend (5B−IB−2128)</v>
      </c>
      <c r="G128" s="1">
        <f t="shared" si="7"/>
        <v>17</v>
      </c>
      <c r="L128" s="1">
        <v>127</v>
      </c>
      <c r="M128" s="1" t="s">
        <v>8673</v>
      </c>
      <c r="N128" s="1" t="s">
        <v>8672</v>
      </c>
      <c r="O128" s="1">
        <v>1013212</v>
      </c>
      <c r="P128" s="1">
        <v>914.4</v>
      </c>
      <c r="Q128" s="1">
        <v>19</v>
      </c>
      <c r="R128" s="1">
        <v>16.2</v>
      </c>
      <c r="S128" s="1" t="s">
        <v>8032</v>
      </c>
      <c r="T128" s="1">
        <v>17</v>
      </c>
      <c r="U128" s="1" t="s">
        <v>7362</v>
      </c>
      <c r="V128" s="1" t="s">
        <v>8030</v>
      </c>
      <c r="W128" s="1">
        <v>1500</v>
      </c>
      <c r="X128" s="1">
        <v>1500</v>
      </c>
      <c r="Y128" s="1">
        <v>1357</v>
      </c>
      <c r="Z128" s="1">
        <v>4357</v>
      </c>
      <c r="AA128" s="1" t="s">
        <v>8029</v>
      </c>
      <c r="AB128" s="1" t="s">
        <v>8029</v>
      </c>
      <c r="AC128" s="1" t="s">
        <v>8074</v>
      </c>
      <c r="AD128" s="1" t="s">
        <v>58</v>
      </c>
    </row>
    <row r="129" spans="1:30" x14ac:dyDescent="0.2">
      <c r="A129" s="1">
        <f t="shared" si="4"/>
        <v>1013228</v>
      </c>
      <c r="B129" s="1">
        <f t="shared" si="5"/>
        <v>1013228</v>
      </c>
      <c r="C129" s="12">
        <f>INDEX(families!$A:$A,MATCH(D129,families!$B:$B,0))</f>
        <v>42</v>
      </c>
      <c r="D129" s="1" t="s">
        <v>8036</v>
      </c>
      <c r="E129" s="1" t="s">
        <v>8036</v>
      </c>
      <c r="F129" s="1" t="str">
        <f t="shared" si="6"/>
        <v>60° LT Induction Bend (5B−IB−2129)</v>
      </c>
      <c r="G129" s="1">
        <f t="shared" si="7"/>
        <v>60</v>
      </c>
      <c r="L129" s="1">
        <v>128</v>
      </c>
      <c r="M129" s="1" t="s">
        <v>8671</v>
      </c>
      <c r="N129" s="1" t="s">
        <v>8670</v>
      </c>
      <c r="O129" s="1">
        <v>1013228</v>
      </c>
      <c r="P129" s="1">
        <v>914.4</v>
      </c>
      <c r="Q129" s="1">
        <v>19</v>
      </c>
      <c r="R129" s="1">
        <v>16.2</v>
      </c>
      <c r="S129" s="1" t="s">
        <v>8032</v>
      </c>
      <c r="T129" s="1">
        <v>60</v>
      </c>
      <c r="U129" s="1" t="s">
        <v>7362</v>
      </c>
      <c r="V129" s="1" t="s">
        <v>8039</v>
      </c>
      <c r="W129" s="1">
        <v>1500</v>
      </c>
      <c r="X129" s="1">
        <v>1500</v>
      </c>
      <c r="Y129" s="1">
        <v>4788</v>
      </c>
      <c r="Z129" s="1">
        <v>7788</v>
      </c>
      <c r="AA129" s="1" t="s">
        <v>8029</v>
      </c>
      <c r="AB129" s="1" t="s">
        <v>8029</v>
      </c>
      <c r="AC129" s="1" t="s">
        <v>8074</v>
      </c>
      <c r="AD129" s="1" t="s">
        <v>58</v>
      </c>
    </row>
    <row r="130" spans="1:30" x14ac:dyDescent="0.2">
      <c r="A130" s="1">
        <f t="shared" ref="A130:A193" si="8">IF(O130=0,"",O130)</f>
        <v>1013244</v>
      </c>
      <c r="B130" s="1">
        <f t="shared" ref="B130:B193" si="9">A130</f>
        <v>1013244</v>
      </c>
      <c r="C130" s="12">
        <f>INDEX(families!$A:$A,MATCH(D130,families!$B:$B,0))</f>
        <v>42</v>
      </c>
      <c r="D130" s="1" t="s">
        <v>8036</v>
      </c>
      <c r="E130" s="1" t="s">
        <v>8036</v>
      </c>
      <c r="F130" s="1" t="str">
        <f t="shared" ref="F130:F193" si="10">_xlfn.CONCAT(T130,"° ",V130," Induction Bend"," (",M130,")")</f>
        <v>20° RT Induction Bend (5B−IB−2130)</v>
      </c>
      <c r="G130" s="1">
        <f t="shared" si="7"/>
        <v>20</v>
      </c>
      <c r="L130" s="1">
        <v>129</v>
      </c>
      <c r="M130" s="1" t="s">
        <v>8669</v>
      </c>
      <c r="N130" s="1" t="s">
        <v>8668</v>
      </c>
      <c r="O130" s="1">
        <v>1013244</v>
      </c>
      <c r="P130" s="1">
        <v>914.4</v>
      </c>
      <c r="Q130" s="1">
        <v>19</v>
      </c>
      <c r="R130" s="1">
        <v>16.2</v>
      </c>
      <c r="S130" s="1" t="s">
        <v>8032</v>
      </c>
      <c r="T130" s="1">
        <v>20</v>
      </c>
      <c r="U130" s="1" t="s">
        <v>7362</v>
      </c>
      <c r="V130" s="1" t="s">
        <v>8030</v>
      </c>
      <c r="W130" s="1">
        <v>1500</v>
      </c>
      <c r="X130" s="1">
        <v>1500</v>
      </c>
      <c r="Y130" s="1">
        <v>1596</v>
      </c>
      <c r="Z130" s="1">
        <v>4596</v>
      </c>
      <c r="AA130" s="1" t="s">
        <v>8029</v>
      </c>
      <c r="AB130" s="1" t="s">
        <v>8029</v>
      </c>
      <c r="AC130" s="1" t="s">
        <v>8074</v>
      </c>
      <c r="AD130" s="1" t="s">
        <v>58</v>
      </c>
    </row>
    <row r="131" spans="1:30" x14ac:dyDescent="0.2">
      <c r="A131" s="1">
        <f t="shared" si="8"/>
        <v>1013269</v>
      </c>
      <c r="B131" s="1">
        <f t="shared" si="9"/>
        <v>1013269</v>
      </c>
      <c r="C131" s="12">
        <f>INDEX(families!$A:$A,MATCH(D131,families!$B:$B,0))</f>
        <v>42</v>
      </c>
      <c r="D131" s="1" t="s">
        <v>8036</v>
      </c>
      <c r="E131" s="1" t="s">
        <v>8036</v>
      </c>
      <c r="F131" s="1" t="str">
        <f t="shared" si="10"/>
        <v>18° RT Induction Bend (5B−IB−2131)</v>
      </c>
      <c r="G131" s="1">
        <f t="shared" ref="G131:G194" si="11">T131</f>
        <v>18</v>
      </c>
      <c r="L131" s="1">
        <v>130</v>
      </c>
      <c r="M131" s="1" t="s">
        <v>8667</v>
      </c>
      <c r="N131" s="1" t="s">
        <v>8666</v>
      </c>
      <c r="O131" s="1">
        <v>1013269</v>
      </c>
      <c r="P131" s="1">
        <v>914.4</v>
      </c>
      <c r="Q131" s="1">
        <v>19</v>
      </c>
      <c r="R131" s="1">
        <v>16.2</v>
      </c>
      <c r="S131" s="1" t="s">
        <v>8032</v>
      </c>
      <c r="T131" s="1">
        <v>18</v>
      </c>
      <c r="U131" s="1" t="s">
        <v>7362</v>
      </c>
      <c r="V131" s="1" t="s">
        <v>8030</v>
      </c>
      <c r="W131" s="1">
        <v>1500</v>
      </c>
      <c r="X131" s="1">
        <v>1500</v>
      </c>
      <c r="Y131" s="1">
        <v>1436</v>
      </c>
      <c r="Z131" s="1">
        <v>4436</v>
      </c>
      <c r="AA131" s="1" t="s">
        <v>8029</v>
      </c>
      <c r="AB131" s="1" t="s">
        <v>8029</v>
      </c>
      <c r="AC131" s="1" t="s">
        <v>8074</v>
      </c>
      <c r="AD131" s="1" t="s">
        <v>58</v>
      </c>
    </row>
    <row r="132" spans="1:30" x14ac:dyDescent="0.2">
      <c r="A132" s="1">
        <f t="shared" si="8"/>
        <v>1013295</v>
      </c>
      <c r="B132" s="1">
        <f t="shared" si="9"/>
        <v>1013295</v>
      </c>
      <c r="C132" s="12">
        <f>INDEX(families!$A:$A,MATCH(D132,families!$B:$B,0))</f>
        <v>42</v>
      </c>
      <c r="D132" s="1" t="s">
        <v>8036</v>
      </c>
      <c r="E132" s="1" t="s">
        <v>8036</v>
      </c>
      <c r="F132" s="1" t="str">
        <f t="shared" si="10"/>
        <v>31° LT Induction Bend (5B−IB−2132)</v>
      </c>
      <c r="G132" s="1">
        <f t="shared" si="11"/>
        <v>31</v>
      </c>
      <c r="L132" s="1">
        <v>131</v>
      </c>
      <c r="M132" s="1" t="s">
        <v>8665</v>
      </c>
      <c r="N132" s="1" t="s">
        <v>8664</v>
      </c>
      <c r="O132" s="1">
        <v>1013295</v>
      </c>
      <c r="P132" s="1">
        <v>914.4</v>
      </c>
      <c r="Q132" s="1">
        <v>19</v>
      </c>
      <c r="R132" s="1">
        <v>16.2</v>
      </c>
      <c r="S132" s="1" t="s">
        <v>8032</v>
      </c>
      <c r="T132" s="1">
        <v>31</v>
      </c>
      <c r="U132" s="1" t="s">
        <v>7362</v>
      </c>
      <c r="V132" s="1" t="s">
        <v>8039</v>
      </c>
      <c r="W132" s="1">
        <v>1500</v>
      </c>
      <c r="X132" s="1">
        <v>1500</v>
      </c>
      <c r="Y132" s="1">
        <v>2474</v>
      </c>
      <c r="Z132" s="1">
        <v>5474</v>
      </c>
      <c r="AA132" s="1" t="s">
        <v>8029</v>
      </c>
      <c r="AB132" s="1" t="s">
        <v>8029</v>
      </c>
      <c r="AC132" s="1" t="s">
        <v>8074</v>
      </c>
      <c r="AD132" s="1" t="s">
        <v>58</v>
      </c>
    </row>
    <row r="133" spans="1:30" x14ac:dyDescent="0.2">
      <c r="A133" s="1">
        <f t="shared" si="8"/>
        <v>1013350</v>
      </c>
      <c r="B133" s="1">
        <f t="shared" si="9"/>
        <v>1013350</v>
      </c>
      <c r="C133" s="12">
        <f>INDEX(families!$A:$A,MATCH(D133,families!$B:$B,0))</f>
        <v>42</v>
      </c>
      <c r="D133" s="1" t="s">
        <v>8036</v>
      </c>
      <c r="E133" s="1" t="s">
        <v>8036</v>
      </c>
      <c r="F133" s="1" t="str">
        <f t="shared" si="10"/>
        <v>15° RT Induction Bend (5B−IB−2133)</v>
      </c>
      <c r="G133" s="1">
        <f t="shared" si="11"/>
        <v>15</v>
      </c>
      <c r="L133" s="1">
        <v>132</v>
      </c>
      <c r="M133" s="1" t="s">
        <v>8663</v>
      </c>
      <c r="N133" s="1" t="s">
        <v>8662</v>
      </c>
      <c r="O133" s="1">
        <v>1013350</v>
      </c>
      <c r="P133" s="1">
        <v>914.4</v>
      </c>
      <c r="Q133" s="1">
        <v>19</v>
      </c>
      <c r="R133" s="1">
        <v>16.2</v>
      </c>
      <c r="S133" s="1" t="s">
        <v>8032</v>
      </c>
      <c r="T133" s="1">
        <v>15</v>
      </c>
      <c r="U133" s="1" t="s">
        <v>7362</v>
      </c>
      <c r="V133" s="1" t="s">
        <v>8030</v>
      </c>
      <c r="W133" s="1">
        <v>1500</v>
      </c>
      <c r="X133" s="1">
        <v>1500</v>
      </c>
      <c r="Y133" s="1">
        <v>1197</v>
      </c>
      <c r="Z133" s="1">
        <v>4197</v>
      </c>
      <c r="AA133" s="1" t="s">
        <v>8029</v>
      </c>
      <c r="AB133" s="1" t="s">
        <v>8029</v>
      </c>
      <c r="AC133" s="1" t="s">
        <v>8074</v>
      </c>
      <c r="AD133" s="1" t="s">
        <v>58</v>
      </c>
    </row>
    <row r="134" spans="1:30" x14ac:dyDescent="0.2">
      <c r="A134" s="1">
        <f t="shared" si="8"/>
        <v>1013388</v>
      </c>
      <c r="B134" s="1">
        <f t="shared" si="9"/>
        <v>1013388</v>
      </c>
      <c r="C134" s="12">
        <f>INDEX(families!$A:$A,MATCH(D134,families!$B:$B,0))</f>
        <v>42</v>
      </c>
      <c r="D134" s="1" t="s">
        <v>8036</v>
      </c>
      <c r="E134" s="1" t="s">
        <v>8036</v>
      </c>
      <c r="F134" s="1" t="str">
        <f t="shared" si="10"/>
        <v>17° RT Induction Bend (5B−IB−2134)</v>
      </c>
      <c r="G134" s="1">
        <f t="shared" si="11"/>
        <v>17</v>
      </c>
      <c r="L134" s="1">
        <v>133</v>
      </c>
      <c r="M134" s="1" t="s">
        <v>8661</v>
      </c>
      <c r="N134" s="1" t="s">
        <v>8660</v>
      </c>
      <c r="O134" s="1">
        <v>1013388</v>
      </c>
      <c r="P134" s="1">
        <v>914.4</v>
      </c>
      <c r="Q134" s="1">
        <v>19</v>
      </c>
      <c r="R134" s="1">
        <v>16.2</v>
      </c>
      <c r="S134" s="1" t="s">
        <v>8032</v>
      </c>
      <c r="T134" s="1">
        <v>17</v>
      </c>
      <c r="U134" s="1" t="s">
        <v>7362</v>
      </c>
      <c r="V134" s="1" t="s">
        <v>8030</v>
      </c>
      <c r="W134" s="1">
        <v>1500</v>
      </c>
      <c r="X134" s="1">
        <v>1500</v>
      </c>
      <c r="Y134" s="1">
        <v>1357</v>
      </c>
      <c r="Z134" s="1">
        <v>4357</v>
      </c>
      <c r="AA134" s="1" t="s">
        <v>8029</v>
      </c>
      <c r="AB134" s="1" t="s">
        <v>8029</v>
      </c>
      <c r="AC134" s="1" t="s">
        <v>8074</v>
      </c>
      <c r="AD134" s="1" t="s">
        <v>58</v>
      </c>
    </row>
    <row r="135" spans="1:30" x14ac:dyDescent="0.2">
      <c r="A135" s="1">
        <f t="shared" si="8"/>
        <v>1013408</v>
      </c>
      <c r="B135" s="1">
        <f t="shared" si="9"/>
        <v>1013408</v>
      </c>
      <c r="C135" s="12">
        <f>INDEX(families!$A:$A,MATCH(D135,families!$B:$B,0))</f>
        <v>42</v>
      </c>
      <c r="D135" s="1" t="s">
        <v>8036</v>
      </c>
      <c r="E135" s="1" t="s">
        <v>8036</v>
      </c>
      <c r="F135" s="1" t="str">
        <f t="shared" si="10"/>
        <v>38° LT Induction Bend (5B−IB−2135)</v>
      </c>
      <c r="G135" s="1">
        <f t="shared" si="11"/>
        <v>38</v>
      </c>
      <c r="L135" s="1">
        <v>134</v>
      </c>
      <c r="M135" s="1" t="s">
        <v>8659</v>
      </c>
      <c r="N135" s="1" t="s">
        <v>8658</v>
      </c>
      <c r="O135" s="1">
        <v>1013408</v>
      </c>
      <c r="P135" s="1">
        <v>914.4</v>
      </c>
      <c r="Q135" s="1">
        <v>19</v>
      </c>
      <c r="R135" s="1">
        <v>16.2</v>
      </c>
      <c r="S135" s="1" t="s">
        <v>8032</v>
      </c>
      <c r="T135" s="1">
        <v>38</v>
      </c>
      <c r="U135" s="1" t="s">
        <v>7362</v>
      </c>
      <c r="V135" s="1" t="s">
        <v>8039</v>
      </c>
      <c r="W135" s="1">
        <v>1500</v>
      </c>
      <c r="X135" s="1">
        <v>1500</v>
      </c>
      <c r="Y135" s="1">
        <v>3032</v>
      </c>
      <c r="Z135" s="1">
        <v>6032</v>
      </c>
      <c r="AA135" s="1" t="s">
        <v>8029</v>
      </c>
      <c r="AB135" s="1" t="s">
        <v>8029</v>
      </c>
      <c r="AC135" s="1" t="s">
        <v>8074</v>
      </c>
      <c r="AD135" s="1" t="s">
        <v>58</v>
      </c>
    </row>
    <row r="136" spans="1:30" x14ac:dyDescent="0.2">
      <c r="A136" s="1">
        <f t="shared" si="8"/>
        <v>1013449</v>
      </c>
      <c r="B136" s="1">
        <f t="shared" si="9"/>
        <v>1013449</v>
      </c>
      <c r="C136" s="12">
        <f>INDEX(families!$A:$A,MATCH(D136,families!$B:$B,0))</f>
        <v>42</v>
      </c>
      <c r="D136" s="1" t="s">
        <v>8036</v>
      </c>
      <c r="E136" s="1" t="s">
        <v>8036</v>
      </c>
      <c r="F136" s="1" t="str">
        <f t="shared" si="10"/>
        <v>29° RT Induction Bend (5B−IB−2136)</v>
      </c>
      <c r="G136" s="1">
        <f t="shared" si="11"/>
        <v>29</v>
      </c>
      <c r="L136" s="1">
        <v>135</v>
      </c>
      <c r="M136" s="1" t="s">
        <v>8657</v>
      </c>
      <c r="N136" s="1" t="s">
        <v>8656</v>
      </c>
      <c r="O136" s="1">
        <v>1013449</v>
      </c>
      <c r="P136" s="1">
        <v>914.4</v>
      </c>
      <c r="Q136" s="1">
        <v>19</v>
      </c>
      <c r="R136" s="1">
        <v>16.2</v>
      </c>
      <c r="S136" s="1" t="s">
        <v>8032</v>
      </c>
      <c r="T136" s="1">
        <v>29</v>
      </c>
      <c r="U136" s="1" t="s">
        <v>7362</v>
      </c>
      <c r="V136" s="1" t="s">
        <v>8030</v>
      </c>
      <c r="W136" s="1">
        <v>1500</v>
      </c>
      <c r="X136" s="1">
        <v>1500</v>
      </c>
      <c r="Y136" s="1">
        <v>2314</v>
      </c>
      <c r="Z136" s="1">
        <v>5314</v>
      </c>
      <c r="AA136" s="1" t="s">
        <v>8029</v>
      </c>
      <c r="AB136" s="1" t="s">
        <v>8029</v>
      </c>
      <c r="AC136" s="1" t="s">
        <v>8074</v>
      </c>
      <c r="AD136" s="1" t="s">
        <v>58</v>
      </c>
    </row>
    <row r="137" spans="1:30" x14ac:dyDescent="0.2">
      <c r="A137" s="1">
        <f t="shared" si="8"/>
        <v>1013501</v>
      </c>
      <c r="B137" s="1">
        <f t="shared" si="9"/>
        <v>1013501</v>
      </c>
      <c r="C137" s="12">
        <f>INDEX(families!$A:$A,MATCH(D137,families!$B:$B,0))</f>
        <v>42</v>
      </c>
      <c r="D137" s="1" t="s">
        <v>8036</v>
      </c>
      <c r="E137" s="1" t="s">
        <v>8036</v>
      </c>
      <c r="F137" s="1" t="str">
        <f t="shared" si="10"/>
        <v>23° LT Induction Bend (5B−IB−2137)</v>
      </c>
      <c r="G137" s="1">
        <f t="shared" si="11"/>
        <v>23</v>
      </c>
      <c r="L137" s="1">
        <v>136</v>
      </c>
      <c r="M137" s="1" t="s">
        <v>8655</v>
      </c>
      <c r="N137" s="1" t="s">
        <v>8654</v>
      </c>
      <c r="O137" s="1">
        <v>1013501</v>
      </c>
      <c r="P137" s="1">
        <v>914.4</v>
      </c>
      <c r="Q137" s="1">
        <v>19</v>
      </c>
      <c r="R137" s="1">
        <v>16.2</v>
      </c>
      <c r="S137" s="1" t="s">
        <v>8032</v>
      </c>
      <c r="T137" s="1">
        <v>23</v>
      </c>
      <c r="U137" s="1" t="s">
        <v>7362</v>
      </c>
      <c r="V137" s="1" t="s">
        <v>8039</v>
      </c>
      <c r="W137" s="1">
        <v>1500</v>
      </c>
      <c r="X137" s="1">
        <v>1500</v>
      </c>
      <c r="Y137" s="1">
        <v>1835</v>
      </c>
      <c r="Z137" s="1">
        <v>4835</v>
      </c>
      <c r="AA137" s="1" t="s">
        <v>8029</v>
      </c>
      <c r="AB137" s="1" t="s">
        <v>8029</v>
      </c>
      <c r="AC137" s="1" t="s">
        <v>8074</v>
      </c>
      <c r="AD137" s="1" t="s">
        <v>58</v>
      </c>
    </row>
    <row r="138" spans="1:30" x14ac:dyDescent="0.2">
      <c r="A138" s="1">
        <f t="shared" si="8"/>
        <v>1013615</v>
      </c>
      <c r="B138" s="1">
        <f t="shared" si="9"/>
        <v>1013615</v>
      </c>
      <c r="C138" s="12">
        <f>INDEX(families!$A:$A,MATCH(D138,families!$B:$B,0))</f>
        <v>42</v>
      </c>
      <c r="D138" s="1" t="s">
        <v>8036</v>
      </c>
      <c r="E138" s="1" t="s">
        <v>8036</v>
      </c>
      <c r="F138" s="1" t="str">
        <f t="shared" si="10"/>
        <v>44° RT Induction Bend (5B−IB−2138)</v>
      </c>
      <c r="G138" s="1">
        <f t="shared" si="11"/>
        <v>44</v>
      </c>
      <c r="L138" s="1">
        <v>137</v>
      </c>
      <c r="M138" s="1" t="s">
        <v>8653</v>
      </c>
      <c r="N138" s="1" t="s">
        <v>8652</v>
      </c>
      <c r="O138" s="1">
        <v>1013615</v>
      </c>
      <c r="P138" s="1">
        <v>914.4</v>
      </c>
      <c r="Q138" s="1">
        <v>19</v>
      </c>
      <c r="R138" s="1">
        <v>16.2</v>
      </c>
      <c r="S138" s="1" t="s">
        <v>8032</v>
      </c>
      <c r="T138" s="1">
        <v>44</v>
      </c>
      <c r="U138" s="1" t="s">
        <v>7362</v>
      </c>
      <c r="V138" s="1" t="s">
        <v>8030</v>
      </c>
      <c r="W138" s="1">
        <v>1500</v>
      </c>
      <c r="X138" s="1">
        <v>1500</v>
      </c>
      <c r="Y138" s="1">
        <v>3511</v>
      </c>
      <c r="Z138" s="1">
        <v>6511</v>
      </c>
      <c r="AA138" s="1" t="s">
        <v>8029</v>
      </c>
      <c r="AB138" s="1" t="s">
        <v>8029</v>
      </c>
      <c r="AC138" s="1" t="s">
        <v>8074</v>
      </c>
      <c r="AD138" s="1" t="s">
        <v>58</v>
      </c>
    </row>
    <row r="139" spans="1:30" x14ac:dyDescent="0.2">
      <c r="A139" s="1">
        <f t="shared" si="8"/>
        <v>1013844</v>
      </c>
      <c r="B139" s="1">
        <f t="shared" si="9"/>
        <v>1013844</v>
      </c>
      <c r="C139" s="12">
        <f>INDEX(families!$A:$A,MATCH(D139,families!$B:$B,0))</f>
        <v>42</v>
      </c>
      <c r="D139" s="1" t="s">
        <v>8036</v>
      </c>
      <c r="E139" s="1" t="s">
        <v>8036</v>
      </c>
      <c r="F139" s="1" t="str">
        <f t="shared" si="10"/>
        <v>15° RT Induction Bend (5B−IB−2139)</v>
      </c>
      <c r="G139" s="1">
        <f t="shared" si="11"/>
        <v>15</v>
      </c>
      <c r="L139" s="1">
        <v>138</v>
      </c>
      <c r="M139" s="1" t="s">
        <v>8651</v>
      </c>
      <c r="N139" s="1" t="s">
        <v>8650</v>
      </c>
      <c r="O139" s="1">
        <v>1013844</v>
      </c>
      <c r="P139" s="1">
        <v>914.4</v>
      </c>
      <c r="Q139" s="1">
        <v>19</v>
      </c>
      <c r="R139" s="1">
        <v>16.2</v>
      </c>
      <c r="S139" s="1" t="s">
        <v>8032</v>
      </c>
      <c r="T139" s="1">
        <v>15</v>
      </c>
      <c r="U139" s="1" t="s">
        <v>8031</v>
      </c>
      <c r="V139" s="1" t="s">
        <v>8030</v>
      </c>
      <c r="W139" s="1">
        <v>1500</v>
      </c>
      <c r="X139" s="1">
        <v>1500</v>
      </c>
      <c r="Y139" s="1">
        <v>1676</v>
      </c>
      <c r="Z139" s="1">
        <v>4676</v>
      </c>
      <c r="AA139" s="1" t="s">
        <v>8029</v>
      </c>
      <c r="AB139" s="1" t="s">
        <v>8029</v>
      </c>
      <c r="AC139" s="1" t="s">
        <v>8649</v>
      </c>
      <c r="AD139" s="1" t="s">
        <v>58</v>
      </c>
    </row>
    <row r="140" spans="1:30" x14ac:dyDescent="0.2">
      <c r="A140" s="1">
        <f t="shared" si="8"/>
        <v>1014928</v>
      </c>
      <c r="B140" s="1">
        <f t="shared" si="9"/>
        <v>1014928</v>
      </c>
      <c r="C140" s="12">
        <f>INDEX(families!$A:$A,MATCH(D140,families!$B:$B,0))</f>
        <v>42</v>
      </c>
      <c r="D140" s="1" t="s">
        <v>8036</v>
      </c>
      <c r="E140" s="1" t="s">
        <v>8036</v>
      </c>
      <c r="F140" s="1" t="str">
        <f t="shared" si="10"/>
        <v>20° RT Induction Bend (5B−IB−2140)</v>
      </c>
      <c r="G140" s="1">
        <f t="shared" si="11"/>
        <v>20</v>
      </c>
      <c r="L140" s="1">
        <v>139</v>
      </c>
      <c r="M140" s="1" t="s">
        <v>8648</v>
      </c>
      <c r="N140" s="1" t="s">
        <v>8647</v>
      </c>
      <c r="O140" s="1">
        <v>1014928</v>
      </c>
      <c r="P140" s="1">
        <v>914.4</v>
      </c>
      <c r="Q140" s="1">
        <v>23.7</v>
      </c>
      <c r="R140" s="1">
        <v>21.3</v>
      </c>
      <c r="S140" s="1" t="s">
        <v>8032</v>
      </c>
      <c r="T140" s="1">
        <v>20</v>
      </c>
      <c r="U140" s="1" t="s">
        <v>8031</v>
      </c>
      <c r="V140" s="1" t="s">
        <v>8030</v>
      </c>
      <c r="W140" s="1">
        <v>1500</v>
      </c>
      <c r="X140" s="1">
        <v>1500</v>
      </c>
      <c r="Y140" s="1">
        <v>2234</v>
      </c>
      <c r="Z140" s="1">
        <v>5234</v>
      </c>
      <c r="AA140" s="1" t="s">
        <v>8029</v>
      </c>
      <c r="AB140" s="1" t="s">
        <v>8029</v>
      </c>
      <c r="AC140" s="1" t="s">
        <v>8318</v>
      </c>
      <c r="AD140" s="1" t="s">
        <v>58</v>
      </c>
    </row>
    <row r="141" spans="1:30" x14ac:dyDescent="0.2">
      <c r="A141" s="1">
        <f t="shared" si="8"/>
        <v>1015024</v>
      </c>
      <c r="B141" s="1">
        <f t="shared" si="9"/>
        <v>1015024</v>
      </c>
      <c r="C141" s="12">
        <f>INDEX(families!$A:$A,MATCH(D141,families!$B:$B,0))</f>
        <v>42</v>
      </c>
      <c r="D141" s="1" t="s">
        <v>8036</v>
      </c>
      <c r="E141" s="1" t="s">
        <v>8036</v>
      </c>
      <c r="F141" s="1" t="str">
        <f t="shared" si="10"/>
        <v>53° RT Induction Bend (5B−IB−2141)</v>
      </c>
      <c r="G141" s="1">
        <f t="shared" si="11"/>
        <v>53</v>
      </c>
      <c r="L141" s="1">
        <v>140</v>
      </c>
      <c r="M141" s="1" t="s">
        <v>8646</v>
      </c>
      <c r="N141" s="1" t="s">
        <v>8645</v>
      </c>
      <c r="O141" s="1">
        <v>1015024</v>
      </c>
      <c r="P141" s="1">
        <v>914.4</v>
      </c>
      <c r="Q141" s="1">
        <v>23.7</v>
      </c>
      <c r="R141" s="1">
        <v>21.3</v>
      </c>
      <c r="S141" s="1" t="s">
        <v>8032</v>
      </c>
      <c r="T141" s="1">
        <v>53</v>
      </c>
      <c r="U141" s="1" t="s">
        <v>7362</v>
      </c>
      <c r="V141" s="1" t="s">
        <v>8030</v>
      </c>
      <c r="W141" s="1">
        <v>1500</v>
      </c>
      <c r="X141" s="1">
        <v>1500</v>
      </c>
      <c r="Y141" s="1">
        <v>4229</v>
      </c>
      <c r="Z141" s="1">
        <v>7229</v>
      </c>
      <c r="AA141" s="1" t="s">
        <v>8029</v>
      </c>
      <c r="AB141" s="1" t="s">
        <v>8029</v>
      </c>
      <c r="AC141" s="1" t="s">
        <v>8028</v>
      </c>
      <c r="AD141" s="1" t="s">
        <v>58</v>
      </c>
    </row>
    <row r="142" spans="1:30" x14ac:dyDescent="0.2">
      <c r="A142" s="1">
        <f t="shared" si="8"/>
        <v>1015243</v>
      </c>
      <c r="B142" s="1">
        <f t="shared" si="9"/>
        <v>1015243</v>
      </c>
      <c r="C142" s="12">
        <f>INDEX(families!$A:$A,MATCH(D142,families!$B:$B,0))</f>
        <v>42</v>
      </c>
      <c r="D142" s="1" t="s">
        <v>8036</v>
      </c>
      <c r="E142" s="1" t="s">
        <v>8036</v>
      </c>
      <c r="F142" s="1" t="str">
        <f t="shared" si="10"/>
        <v>17° LT Induction Bend (5B−IB−2142)</v>
      </c>
      <c r="G142" s="1">
        <f t="shared" si="11"/>
        <v>17</v>
      </c>
      <c r="L142" s="1">
        <v>141</v>
      </c>
      <c r="M142" s="1" t="s">
        <v>8644</v>
      </c>
      <c r="N142" s="1" t="s">
        <v>8643</v>
      </c>
      <c r="O142" s="1">
        <v>1015243</v>
      </c>
      <c r="P142" s="1">
        <v>914.4</v>
      </c>
      <c r="Q142" s="1">
        <v>23.7</v>
      </c>
      <c r="R142" s="1">
        <v>21.3</v>
      </c>
      <c r="S142" s="1" t="s">
        <v>8032</v>
      </c>
      <c r="T142" s="1">
        <v>17</v>
      </c>
      <c r="U142" s="1" t="s">
        <v>8031</v>
      </c>
      <c r="V142" s="1" t="s">
        <v>8039</v>
      </c>
      <c r="W142" s="1">
        <v>1500</v>
      </c>
      <c r="X142" s="1">
        <v>1500</v>
      </c>
      <c r="Y142" s="1">
        <v>1899</v>
      </c>
      <c r="Z142" s="1">
        <v>4899</v>
      </c>
      <c r="AA142" s="1" t="s">
        <v>8029</v>
      </c>
      <c r="AB142" s="1" t="s">
        <v>8029</v>
      </c>
      <c r="AC142" s="1" t="s">
        <v>8318</v>
      </c>
      <c r="AD142" s="1" t="s">
        <v>58</v>
      </c>
    </row>
    <row r="143" spans="1:30" x14ac:dyDescent="0.2">
      <c r="A143" s="1">
        <f t="shared" si="8"/>
        <v>1015324</v>
      </c>
      <c r="B143" s="1">
        <f t="shared" si="9"/>
        <v>1015324</v>
      </c>
      <c r="C143" s="12">
        <f>INDEX(families!$A:$A,MATCH(D143,families!$B:$B,0))</f>
        <v>42</v>
      </c>
      <c r="D143" s="1" t="s">
        <v>8036</v>
      </c>
      <c r="E143" s="1" t="s">
        <v>8036</v>
      </c>
      <c r="F143" s="1" t="str">
        <f t="shared" si="10"/>
        <v>17° LT Induction Bend (5B−IB−2143)</v>
      </c>
      <c r="G143" s="1">
        <f t="shared" si="11"/>
        <v>17</v>
      </c>
      <c r="L143" s="1">
        <v>142</v>
      </c>
      <c r="M143" s="1" t="s">
        <v>8642</v>
      </c>
      <c r="N143" s="1" t="s">
        <v>8641</v>
      </c>
      <c r="O143" s="1">
        <v>1015324</v>
      </c>
      <c r="P143" s="1">
        <v>914.4</v>
      </c>
      <c r="Q143" s="1">
        <v>23.7</v>
      </c>
      <c r="R143" s="1">
        <v>21.3</v>
      </c>
      <c r="S143" s="1" t="s">
        <v>8032</v>
      </c>
      <c r="T143" s="1">
        <v>17</v>
      </c>
      <c r="U143" s="1" t="s">
        <v>8031</v>
      </c>
      <c r="V143" s="1" t="s">
        <v>8039</v>
      </c>
      <c r="W143" s="1">
        <v>1500</v>
      </c>
      <c r="X143" s="1">
        <v>1500</v>
      </c>
      <c r="Y143" s="1">
        <v>1899</v>
      </c>
      <c r="Z143" s="1">
        <v>4899</v>
      </c>
      <c r="AA143" s="1" t="s">
        <v>8029</v>
      </c>
      <c r="AB143" s="1" t="s">
        <v>8029</v>
      </c>
      <c r="AC143" s="1" t="s">
        <v>8318</v>
      </c>
      <c r="AD143" s="1" t="s">
        <v>58</v>
      </c>
    </row>
    <row r="144" spans="1:30" x14ac:dyDescent="0.2">
      <c r="A144" s="1">
        <f t="shared" si="8"/>
        <v>1015342</v>
      </c>
      <c r="B144" s="1">
        <f t="shared" si="9"/>
        <v>1015342</v>
      </c>
      <c r="C144" s="12">
        <f>INDEX(families!$A:$A,MATCH(D144,families!$B:$B,0))</f>
        <v>42</v>
      </c>
      <c r="D144" s="1" t="s">
        <v>8036</v>
      </c>
      <c r="E144" s="1" t="s">
        <v>8036</v>
      </c>
      <c r="F144" s="1" t="str">
        <f t="shared" si="10"/>
        <v>17° LT Induction Bend (5B−IB−2144)</v>
      </c>
      <c r="G144" s="1">
        <f t="shared" si="11"/>
        <v>17</v>
      </c>
      <c r="L144" s="1">
        <v>143</v>
      </c>
      <c r="M144" s="1" t="s">
        <v>8640</v>
      </c>
      <c r="N144" s="1" t="s">
        <v>8639</v>
      </c>
      <c r="O144" s="1">
        <v>1015342</v>
      </c>
      <c r="P144" s="1">
        <v>914.4</v>
      </c>
      <c r="Q144" s="1">
        <v>23.7</v>
      </c>
      <c r="R144" s="1">
        <v>21.3</v>
      </c>
      <c r="S144" s="1" t="s">
        <v>8032</v>
      </c>
      <c r="T144" s="1">
        <v>17</v>
      </c>
      <c r="U144" s="1" t="s">
        <v>8031</v>
      </c>
      <c r="V144" s="1" t="s">
        <v>8039</v>
      </c>
      <c r="W144" s="1">
        <v>1500</v>
      </c>
      <c r="X144" s="1">
        <v>1500</v>
      </c>
      <c r="Y144" s="1">
        <v>1899</v>
      </c>
      <c r="Z144" s="1">
        <v>4899</v>
      </c>
      <c r="AA144" s="1" t="s">
        <v>8029</v>
      </c>
      <c r="AB144" s="1" t="s">
        <v>8029</v>
      </c>
      <c r="AC144" s="1" t="s">
        <v>8318</v>
      </c>
      <c r="AD144" s="1" t="s">
        <v>58</v>
      </c>
    </row>
    <row r="145" spans="1:30" x14ac:dyDescent="0.2">
      <c r="A145" s="1">
        <f t="shared" si="8"/>
        <v>1015425</v>
      </c>
      <c r="B145" s="1">
        <f t="shared" si="9"/>
        <v>1015425</v>
      </c>
      <c r="C145" s="12">
        <f>INDEX(families!$A:$A,MATCH(D145,families!$B:$B,0))</f>
        <v>42</v>
      </c>
      <c r="D145" s="1" t="s">
        <v>8036</v>
      </c>
      <c r="E145" s="1" t="s">
        <v>8036</v>
      </c>
      <c r="F145" s="1" t="str">
        <f t="shared" si="10"/>
        <v>25° OB Induction Bend (5B−IB−2145)</v>
      </c>
      <c r="G145" s="1">
        <f t="shared" si="11"/>
        <v>25</v>
      </c>
      <c r="L145" s="1">
        <v>144</v>
      </c>
      <c r="M145" s="1" t="s">
        <v>8638</v>
      </c>
      <c r="N145" s="1" t="s">
        <v>8637</v>
      </c>
      <c r="O145" s="1">
        <v>1015425</v>
      </c>
      <c r="P145" s="1">
        <v>914.4</v>
      </c>
      <c r="Q145" s="1">
        <v>23.7</v>
      </c>
      <c r="R145" s="1">
        <v>21.3</v>
      </c>
      <c r="S145" s="1" t="s">
        <v>8032</v>
      </c>
      <c r="T145" s="1">
        <v>25</v>
      </c>
      <c r="U145" s="1" t="s">
        <v>8031</v>
      </c>
      <c r="V145" s="1" t="s">
        <v>8075</v>
      </c>
      <c r="W145" s="1">
        <v>1500</v>
      </c>
      <c r="X145" s="1">
        <v>1500</v>
      </c>
      <c r="Y145" s="1">
        <v>2793</v>
      </c>
      <c r="Z145" s="1">
        <v>5793</v>
      </c>
      <c r="AA145" s="1" t="s">
        <v>8029</v>
      </c>
      <c r="AB145" s="1" t="s">
        <v>8189</v>
      </c>
      <c r="AC145" s="1" t="s">
        <v>8318</v>
      </c>
      <c r="AD145" s="1" t="s">
        <v>58</v>
      </c>
    </row>
    <row r="146" spans="1:30" x14ac:dyDescent="0.2">
      <c r="A146" s="1">
        <f t="shared" si="8"/>
        <v>1015441</v>
      </c>
      <c r="B146" s="1">
        <f t="shared" si="9"/>
        <v>1015441</v>
      </c>
      <c r="C146" s="12">
        <f>INDEX(families!$A:$A,MATCH(D146,families!$B:$B,0))</f>
        <v>42</v>
      </c>
      <c r="D146" s="1" t="s">
        <v>8036</v>
      </c>
      <c r="E146" s="1" t="s">
        <v>8036</v>
      </c>
      <c r="F146" s="1" t="str">
        <f t="shared" si="10"/>
        <v>25° SB Induction Bend (5B−IB−2146)</v>
      </c>
      <c r="G146" s="1">
        <f t="shared" si="11"/>
        <v>25</v>
      </c>
      <c r="L146" s="1">
        <v>145</v>
      </c>
      <c r="M146" s="1" t="s">
        <v>8636</v>
      </c>
      <c r="N146" s="1" t="s">
        <v>8635</v>
      </c>
      <c r="O146" s="1">
        <v>1015441</v>
      </c>
      <c r="P146" s="1">
        <v>914.4</v>
      </c>
      <c r="Q146" s="1">
        <v>23.7</v>
      </c>
      <c r="R146" s="1">
        <v>21.3</v>
      </c>
      <c r="S146" s="1" t="s">
        <v>8032</v>
      </c>
      <c r="T146" s="1">
        <v>25</v>
      </c>
      <c r="U146" s="1" t="s">
        <v>8031</v>
      </c>
      <c r="V146" s="1" t="s">
        <v>8078</v>
      </c>
      <c r="W146" s="1">
        <v>1500</v>
      </c>
      <c r="X146" s="1">
        <v>1500</v>
      </c>
      <c r="Y146" s="1">
        <v>2793</v>
      </c>
      <c r="Z146" s="1">
        <v>5793</v>
      </c>
      <c r="AA146" s="1" t="s">
        <v>8189</v>
      </c>
      <c r="AB146" s="1" t="s">
        <v>8189</v>
      </c>
      <c r="AC146" s="1" t="s">
        <v>8318</v>
      </c>
      <c r="AD146" s="1" t="s">
        <v>58</v>
      </c>
    </row>
    <row r="147" spans="1:30" x14ac:dyDescent="0.2">
      <c r="A147" s="1">
        <f t="shared" si="8"/>
        <v>1015531</v>
      </c>
      <c r="B147" s="1">
        <f t="shared" si="9"/>
        <v>1015531</v>
      </c>
      <c r="C147" s="12">
        <f>INDEX(families!$A:$A,MATCH(D147,families!$B:$B,0))</f>
        <v>42</v>
      </c>
      <c r="D147" s="1" t="s">
        <v>8036</v>
      </c>
      <c r="E147" s="1" t="s">
        <v>8036</v>
      </c>
      <c r="F147" s="1" t="str">
        <f t="shared" si="10"/>
        <v>41° LT Induction Bend (5B−IB−2147)</v>
      </c>
      <c r="G147" s="1">
        <f t="shared" si="11"/>
        <v>41</v>
      </c>
      <c r="L147" s="1">
        <v>146</v>
      </c>
      <c r="M147" s="1" t="s">
        <v>8634</v>
      </c>
      <c r="N147" s="1" t="s">
        <v>8633</v>
      </c>
      <c r="O147" s="1">
        <v>1015531</v>
      </c>
      <c r="P147" s="1">
        <v>914.4</v>
      </c>
      <c r="Q147" s="1">
        <v>23.7</v>
      </c>
      <c r="R147" s="1">
        <v>21.3</v>
      </c>
      <c r="S147" s="1" t="s">
        <v>8032</v>
      </c>
      <c r="T147" s="1">
        <v>41</v>
      </c>
      <c r="U147" s="1" t="s">
        <v>8031</v>
      </c>
      <c r="V147" s="1" t="s">
        <v>8039</v>
      </c>
      <c r="W147" s="1">
        <v>1500</v>
      </c>
      <c r="X147" s="1">
        <v>1500</v>
      </c>
      <c r="Y147" s="1">
        <v>4580</v>
      </c>
      <c r="Z147" s="1">
        <v>7580</v>
      </c>
      <c r="AA147" s="1" t="s">
        <v>8029</v>
      </c>
      <c r="AB147" s="1" t="s">
        <v>8029</v>
      </c>
      <c r="AC147" s="1" t="s">
        <v>8318</v>
      </c>
      <c r="AD147" s="1" t="s">
        <v>58</v>
      </c>
    </row>
    <row r="148" spans="1:30" x14ac:dyDescent="0.2">
      <c r="A148" s="1">
        <f t="shared" si="8"/>
        <v>1015568</v>
      </c>
      <c r="B148" s="1">
        <f t="shared" si="9"/>
        <v>1015568</v>
      </c>
      <c r="C148" s="12">
        <f>INDEX(families!$A:$A,MATCH(D148,families!$B:$B,0))</f>
        <v>42</v>
      </c>
      <c r="D148" s="1" t="s">
        <v>8036</v>
      </c>
      <c r="E148" s="1" t="s">
        <v>8036</v>
      </c>
      <c r="F148" s="1" t="str">
        <f t="shared" si="10"/>
        <v>25° OB Induction Bend (5B−IB−2148)</v>
      </c>
      <c r="G148" s="1">
        <f t="shared" si="11"/>
        <v>25</v>
      </c>
      <c r="L148" s="1">
        <v>147</v>
      </c>
      <c r="M148" s="1" t="s">
        <v>8632</v>
      </c>
      <c r="N148" s="1" t="s">
        <v>8631</v>
      </c>
      <c r="O148" s="1">
        <v>1015568</v>
      </c>
      <c r="P148" s="1">
        <v>914.4</v>
      </c>
      <c r="Q148" s="1">
        <v>23.7</v>
      </c>
      <c r="R148" s="1">
        <v>21.3</v>
      </c>
      <c r="S148" s="1" t="s">
        <v>8032</v>
      </c>
      <c r="T148" s="1">
        <v>25</v>
      </c>
      <c r="U148" s="1" t="s">
        <v>8031</v>
      </c>
      <c r="V148" s="1" t="s">
        <v>8075</v>
      </c>
      <c r="W148" s="1">
        <v>1500</v>
      </c>
      <c r="X148" s="1">
        <v>1500</v>
      </c>
      <c r="Y148" s="1">
        <v>2793</v>
      </c>
      <c r="Z148" s="1">
        <v>5793</v>
      </c>
      <c r="AA148" s="1" t="s">
        <v>8029</v>
      </c>
      <c r="AB148" s="1" t="s">
        <v>8029</v>
      </c>
      <c r="AC148" s="1" t="s">
        <v>8318</v>
      </c>
      <c r="AD148" s="1" t="s">
        <v>58</v>
      </c>
    </row>
    <row r="149" spans="1:30" x14ac:dyDescent="0.2">
      <c r="A149" s="1">
        <f t="shared" si="8"/>
        <v>1015578</v>
      </c>
      <c r="B149" s="1">
        <f t="shared" si="9"/>
        <v>1015578</v>
      </c>
      <c r="C149" s="12">
        <f>INDEX(families!$A:$A,MATCH(D149,families!$B:$B,0))</f>
        <v>42</v>
      </c>
      <c r="D149" s="1" t="s">
        <v>8036</v>
      </c>
      <c r="E149" s="1" t="s">
        <v>8036</v>
      </c>
      <c r="F149" s="1" t="str">
        <f t="shared" si="10"/>
        <v>25° SB Induction Bend (5B−IB−2149)</v>
      </c>
      <c r="G149" s="1">
        <f t="shared" si="11"/>
        <v>25</v>
      </c>
      <c r="L149" s="1">
        <v>148</v>
      </c>
      <c r="M149" s="1" t="s">
        <v>8630</v>
      </c>
      <c r="N149" s="1" t="s">
        <v>8629</v>
      </c>
      <c r="O149" s="1">
        <v>1015578</v>
      </c>
      <c r="P149" s="1">
        <v>914.4</v>
      </c>
      <c r="Q149" s="1">
        <v>23.7</v>
      </c>
      <c r="R149" s="1">
        <v>21.3</v>
      </c>
      <c r="S149" s="1" t="s">
        <v>8032</v>
      </c>
      <c r="T149" s="1">
        <v>25</v>
      </c>
      <c r="U149" s="1" t="s">
        <v>8031</v>
      </c>
      <c r="V149" s="1" t="s">
        <v>8078</v>
      </c>
      <c r="W149" s="1">
        <v>1500</v>
      </c>
      <c r="X149" s="1">
        <v>1500</v>
      </c>
      <c r="Y149" s="1">
        <v>2793</v>
      </c>
      <c r="Z149" s="1">
        <v>5793</v>
      </c>
      <c r="AA149" s="1" t="s">
        <v>8029</v>
      </c>
      <c r="AB149" s="1" t="s">
        <v>8029</v>
      </c>
      <c r="AC149" s="1" t="s">
        <v>8318</v>
      </c>
      <c r="AD149" s="1" t="s">
        <v>58</v>
      </c>
    </row>
    <row r="150" spans="1:30" x14ac:dyDescent="0.2">
      <c r="A150" s="1">
        <f t="shared" si="8"/>
        <v>1015613</v>
      </c>
      <c r="B150" s="1">
        <f t="shared" si="9"/>
        <v>1015613</v>
      </c>
      <c r="C150" s="12">
        <f>INDEX(families!$A:$A,MATCH(D150,families!$B:$B,0))</f>
        <v>42</v>
      </c>
      <c r="D150" s="1" t="s">
        <v>8036</v>
      </c>
      <c r="E150" s="1" t="s">
        <v>8036</v>
      </c>
      <c r="F150" s="1" t="str">
        <f t="shared" si="10"/>
        <v>32° OB Induction Bend (5B−IB−2150)</v>
      </c>
      <c r="G150" s="1">
        <f t="shared" si="11"/>
        <v>32</v>
      </c>
      <c r="L150" s="1">
        <v>149</v>
      </c>
      <c r="M150" s="1" t="s">
        <v>8628</v>
      </c>
      <c r="N150" s="1" t="s">
        <v>8627</v>
      </c>
      <c r="O150" s="1">
        <v>1015613</v>
      </c>
      <c r="P150" s="1">
        <v>914.4</v>
      </c>
      <c r="Q150" s="1">
        <v>23.7</v>
      </c>
      <c r="R150" s="1">
        <v>21.3</v>
      </c>
      <c r="S150" s="1" t="s">
        <v>8032</v>
      </c>
      <c r="T150" s="1">
        <v>32</v>
      </c>
      <c r="U150" s="1" t="s">
        <v>8031</v>
      </c>
      <c r="V150" s="1" t="s">
        <v>8075</v>
      </c>
      <c r="W150" s="1">
        <v>1500</v>
      </c>
      <c r="X150" s="1">
        <v>1500</v>
      </c>
      <c r="Y150" s="1">
        <v>3575</v>
      </c>
      <c r="Z150" s="1">
        <v>6575</v>
      </c>
      <c r="AA150" s="1" t="s">
        <v>8029</v>
      </c>
      <c r="AB150" s="1" t="s">
        <v>8189</v>
      </c>
      <c r="AC150" s="1" t="s">
        <v>8318</v>
      </c>
      <c r="AD150" s="1" t="s">
        <v>58</v>
      </c>
    </row>
    <row r="151" spans="1:30" x14ac:dyDescent="0.2">
      <c r="A151" s="1">
        <f t="shared" si="8"/>
        <v>1015636</v>
      </c>
      <c r="B151" s="1">
        <f t="shared" si="9"/>
        <v>1015636</v>
      </c>
      <c r="C151" s="12">
        <f>INDEX(families!$A:$A,MATCH(D151,families!$B:$B,0))</f>
        <v>42</v>
      </c>
      <c r="D151" s="1" t="s">
        <v>8036</v>
      </c>
      <c r="E151" s="1" t="s">
        <v>8036</v>
      </c>
      <c r="F151" s="1" t="str">
        <f t="shared" si="10"/>
        <v>32° SB Induction Bend (5B−IB−2406)</v>
      </c>
      <c r="G151" s="1">
        <f t="shared" si="11"/>
        <v>32</v>
      </c>
      <c r="L151" s="1">
        <v>150</v>
      </c>
      <c r="M151" s="1" t="s">
        <v>8626</v>
      </c>
      <c r="N151" s="1" t="s">
        <v>8625</v>
      </c>
      <c r="O151" s="1">
        <v>1015636</v>
      </c>
      <c r="P151" s="1">
        <v>914.4</v>
      </c>
      <c r="Q151" s="1">
        <v>23.7</v>
      </c>
      <c r="R151" s="1">
        <v>21.3</v>
      </c>
      <c r="S151" s="1" t="s">
        <v>8032</v>
      </c>
      <c r="T151" s="1">
        <v>32</v>
      </c>
      <c r="U151" s="1" t="s">
        <v>8031</v>
      </c>
      <c r="V151" s="1" t="s">
        <v>8078</v>
      </c>
      <c r="W151" s="1">
        <v>1500</v>
      </c>
      <c r="X151" s="1">
        <v>1500</v>
      </c>
      <c r="Y151" s="1">
        <v>3575</v>
      </c>
      <c r="Z151" s="1">
        <v>6575</v>
      </c>
      <c r="AA151" s="1" t="s">
        <v>8189</v>
      </c>
      <c r="AB151" s="1" t="s">
        <v>8189</v>
      </c>
      <c r="AC151" s="1" t="s">
        <v>8318</v>
      </c>
      <c r="AD151" s="1" t="s">
        <v>58</v>
      </c>
    </row>
    <row r="152" spans="1:30" x14ac:dyDescent="0.2">
      <c r="A152" s="1">
        <f t="shared" si="8"/>
        <v>1015713</v>
      </c>
      <c r="B152" s="1">
        <f t="shared" si="9"/>
        <v>1015713</v>
      </c>
      <c r="C152" s="12">
        <f>INDEX(families!$A:$A,MATCH(D152,families!$B:$B,0))</f>
        <v>42</v>
      </c>
      <c r="D152" s="1" t="s">
        <v>8036</v>
      </c>
      <c r="E152" s="1" t="s">
        <v>8036</v>
      </c>
      <c r="F152" s="1" t="str">
        <f t="shared" si="10"/>
        <v>85° Rolled (OB, RT) Induction Bend (5B−IB−2151)</v>
      </c>
      <c r="G152" s="1">
        <f t="shared" si="11"/>
        <v>85</v>
      </c>
      <c r="L152" s="1">
        <v>151</v>
      </c>
      <c r="M152" s="1" t="s">
        <v>8624</v>
      </c>
      <c r="N152" s="1" t="s">
        <v>8623</v>
      </c>
      <c r="O152" s="1">
        <v>1015713</v>
      </c>
      <c r="P152" s="1">
        <v>914.4</v>
      </c>
      <c r="Q152" s="1">
        <v>23.7</v>
      </c>
      <c r="R152" s="1">
        <v>21.3</v>
      </c>
      <c r="S152" s="1" t="s">
        <v>8032</v>
      </c>
      <c r="T152" s="1">
        <v>85</v>
      </c>
      <c r="U152" s="1" t="s">
        <v>7362</v>
      </c>
      <c r="V152" s="1" t="s">
        <v>8140</v>
      </c>
      <c r="W152" s="1">
        <v>1500</v>
      </c>
      <c r="X152" s="1">
        <v>1500</v>
      </c>
      <c r="Y152" s="1">
        <v>6783</v>
      </c>
      <c r="Z152" s="1">
        <v>9783</v>
      </c>
      <c r="AA152" s="1" t="s">
        <v>8189</v>
      </c>
      <c r="AB152" s="1" t="s">
        <v>8029</v>
      </c>
      <c r="AC152" s="1" t="s">
        <v>8028</v>
      </c>
      <c r="AD152" s="1" t="s">
        <v>58</v>
      </c>
    </row>
    <row r="153" spans="1:30" x14ac:dyDescent="0.2">
      <c r="A153" s="1">
        <f t="shared" si="8"/>
        <v>1015873</v>
      </c>
      <c r="B153" s="1">
        <f t="shared" si="9"/>
        <v>1015873</v>
      </c>
      <c r="C153" s="12">
        <f>INDEX(families!$A:$A,MATCH(D153,families!$B:$B,0))</f>
        <v>42</v>
      </c>
      <c r="D153" s="1" t="s">
        <v>8036</v>
      </c>
      <c r="E153" s="1" t="s">
        <v>8036</v>
      </c>
      <c r="F153" s="1" t="str">
        <f t="shared" si="10"/>
        <v>27° LT Induction Bend (5B−IB−2152)</v>
      </c>
      <c r="G153" s="1">
        <f t="shared" si="11"/>
        <v>27</v>
      </c>
      <c r="L153" s="1">
        <v>152</v>
      </c>
      <c r="M153" s="1" t="s">
        <v>8622</v>
      </c>
      <c r="N153" s="1" t="s">
        <v>8621</v>
      </c>
      <c r="O153" s="1">
        <v>1015873</v>
      </c>
      <c r="P153" s="1">
        <v>914.4</v>
      </c>
      <c r="Q153" s="1">
        <v>23.7</v>
      </c>
      <c r="R153" s="1">
        <v>21.3</v>
      </c>
      <c r="S153" s="1" t="s">
        <v>8032</v>
      </c>
      <c r="T153" s="1">
        <v>27</v>
      </c>
      <c r="U153" s="1" t="s">
        <v>8031</v>
      </c>
      <c r="V153" s="1" t="s">
        <v>8039</v>
      </c>
      <c r="W153" s="1">
        <v>1500</v>
      </c>
      <c r="X153" s="1">
        <v>1500</v>
      </c>
      <c r="Y153" s="1">
        <v>3016</v>
      </c>
      <c r="Z153" s="1">
        <v>6016</v>
      </c>
      <c r="AA153" s="1" t="s">
        <v>8029</v>
      </c>
      <c r="AB153" s="1" t="s">
        <v>8029</v>
      </c>
      <c r="AC153" s="1" t="s">
        <v>8318</v>
      </c>
      <c r="AD153" s="1" t="s">
        <v>58</v>
      </c>
    </row>
    <row r="154" spans="1:30" x14ac:dyDescent="0.2">
      <c r="A154" s="1">
        <f t="shared" si="8"/>
        <v>1015892</v>
      </c>
      <c r="B154" s="1">
        <f t="shared" si="9"/>
        <v>1015892</v>
      </c>
      <c r="C154" s="12">
        <f>INDEX(families!$A:$A,MATCH(D154,families!$B:$B,0))</f>
        <v>42</v>
      </c>
      <c r="D154" s="1" t="s">
        <v>8036</v>
      </c>
      <c r="E154" s="1" t="s">
        <v>8036</v>
      </c>
      <c r="F154" s="1" t="str">
        <f t="shared" si="10"/>
        <v>30° OB Induction Bend (5B−IB−2153)</v>
      </c>
      <c r="G154" s="1">
        <f t="shared" si="11"/>
        <v>30</v>
      </c>
      <c r="L154" s="1">
        <v>153</v>
      </c>
      <c r="M154" s="1" t="s">
        <v>8620</v>
      </c>
      <c r="N154" s="1" t="s">
        <v>8619</v>
      </c>
      <c r="O154" s="1">
        <v>1015892</v>
      </c>
      <c r="P154" s="1">
        <v>914.4</v>
      </c>
      <c r="Q154" s="1">
        <v>23.7</v>
      </c>
      <c r="R154" s="1">
        <v>21.3</v>
      </c>
      <c r="S154" s="1" t="s">
        <v>8032</v>
      </c>
      <c r="T154" s="1">
        <v>30</v>
      </c>
      <c r="U154" s="1" t="s">
        <v>8031</v>
      </c>
      <c r="V154" s="1" t="s">
        <v>8075</v>
      </c>
      <c r="W154" s="1">
        <v>1500</v>
      </c>
      <c r="X154" s="1">
        <v>1500</v>
      </c>
      <c r="Y154" s="1">
        <v>3351</v>
      </c>
      <c r="Z154" s="1">
        <v>6351</v>
      </c>
      <c r="AA154" s="1" t="s">
        <v>8029</v>
      </c>
      <c r="AB154" s="1" t="s">
        <v>8029</v>
      </c>
      <c r="AC154" s="1" t="s">
        <v>8318</v>
      </c>
      <c r="AD154" s="1" t="s">
        <v>58</v>
      </c>
    </row>
    <row r="155" spans="1:30" x14ac:dyDescent="0.2">
      <c r="A155" s="1">
        <f t="shared" si="8"/>
        <v>1016123</v>
      </c>
      <c r="B155" s="1">
        <f t="shared" si="9"/>
        <v>1016123</v>
      </c>
      <c r="C155" s="12">
        <f>INDEX(families!$A:$A,MATCH(D155,families!$B:$B,0))</f>
        <v>42</v>
      </c>
      <c r="D155" s="1" t="s">
        <v>8036</v>
      </c>
      <c r="E155" s="1" t="s">
        <v>8036</v>
      </c>
      <c r="F155" s="1" t="str">
        <f t="shared" si="10"/>
        <v>53° Rolled (SB, RT) Induction Bend (5B−IB−2154)</v>
      </c>
      <c r="G155" s="1">
        <f t="shared" si="11"/>
        <v>53</v>
      </c>
      <c r="L155" s="1">
        <v>154</v>
      </c>
      <c r="M155" s="1" t="s">
        <v>8618</v>
      </c>
      <c r="N155" s="1" t="s">
        <v>8617</v>
      </c>
      <c r="O155" s="1">
        <v>1016123</v>
      </c>
      <c r="P155" s="1">
        <v>914.4</v>
      </c>
      <c r="Q155" s="1">
        <v>23.7</v>
      </c>
      <c r="R155" s="1">
        <v>21.3</v>
      </c>
      <c r="S155" s="1" t="s">
        <v>8032</v>
      </c>
      <c r="T155" s="1">
        <v>53</v>
      </c>
      <c r="U155" s="1" t="s">
        <v>7362</v>
      </c>
      <c r="V155" s="1" t="s">
        <v>8559</v>
      </c>
      <c r="W155" s="1">
        <v>1500</v>
      </c>
      <c r="X155" s="1">
        <v>1500</v>
      </c>
      <c r="Y155" s="1">
        <v>4229</v>
      </c>
      <c r="Z155" s="1">
        <v>7229</v>
      </c>
      <c r="AA155" s="1" t="s">
        <v>8029</v>
      </c>
      <c r="AB155" s="1" t="s">
        <v>8189</v>
      </c>
      <c r="AC155" s="1" t="s">
        <v>8028</v>
      </c>
      <c r="AD155" s="1" t="s">
        <v>58</v>
      </c>
    </row>
    <row r="156" spans="1:30" x14ac:dyDescent="0.2">
      <c r="A156" s="1">
        <f t="shared" si="8"/>
        <v>1016153</v>
      </c>
      <c r="B156" s="1">
        <f t="shared" si="9"/>
        <v>1016153</v>
      </c>
      <c r="C156" s="12">
        <f>INDEX(families!$A:$A,MATCH(D156,families!$B:$B,0))</f>
        <v>42</v>
      </c>
      <c r="D156" s="1" t="s">
        <v>8036</v>
      </c>
      <c r="E156" s="1" t="s">
        <v>8036</v>
      </c>
      <c r="F156" s="1" t="str">
        <f t="shared" si="10"/>
        <v>18° LT Induction Bend (5B−IB−2155)</v>
      </c>
      <c r="G156" s="1">
        <f t="shared" si="11"/>
        <v>18</v>
      </c>
      <c r="L156" s="1">
        <v>155</v>
      </c>
      <c r="M156" s="1" t="s">
        <v>8616</v>
      </c>
      <c r="N156" s="1" t="s">
        <v>8615</v>
      </c>
      <c r="O156" s="1">
        <v>1016153</v>
      </c>
      <c r="P156" s="1">
        <v>914.4</v>
      </c>
      <c r="Q156" s="1">
        <v>23.7</v>
      </c>
      <c r="R156" s="1">
        <v>21.3</v>
      </c>
      <c r="S156" s="1" t="s">
        <v>8032</v>
      </c>
      <c r="T156" s="1">
        <v>18</v>
      </c>
      <c r="U156" s="1" t="s">
        <v>8031</v>
      </c>
      <c r="V156" s="1" t="s">
        <v>8039</v>
      </c>
      <c r="W156" s="1">
        <v>1500</v>
      </c>
      <c r="X156" s="1">
        <v>1500</v>
      </c>
      <c r="Y156" s="1">
        <v>2011</v>
      </c>
      <c r="Z156" s="1">
        <v>5011</v>
      </c>
      <c r="AA156" s="1" t="s">
        <v>8189</v>
      </c>
      <c r="AB156" s="1" t="s">
        <v>8189</v>
      </c>
      <c r="AC156" s="1" t="s">
        <v>8318</v>
      </c>
      <c r="AD156" s="1" t="s">
        <v>58</v>
      </c>
    </row>
    <row r="157" spans="1:30" x14ac:dyDescent="0.2">
      <c r="A157" s="1">
        <f t="shared" si="8"/>
        <v>1016184</v>
      </c>
      <c r="B157" s="1">
        <f t="shared" si="9"/>
        <v>1016184</v>
      </c>
      <c r="C157" s="12">
        <f>INDEX(families!$A:$A,MATCH(D157,families!$B:$B,0))</f>
        <v>42</v>
      </c>
      <c r="D157" s="1" t="s">
        <v>8036</v>
      </c>
      <c r="E157" s="1" t="s">
        <v>8036</v>
      </c>
      <c r="F157" s="1" t="str">
        <f t="shared" si="10"/>
        <v>17° LT Induction Bend (5B−IB−2156)</v>
      </c>
      <c r="G157" s="1">
        <f t="shared" si="11"/>
        <v>17</v>
      </c>
      <c r="L157" s="1">
        <v>156</v>
      </c>
      <c r="M157" s="1" t="s">
        <v>8614</v>
      </c>
      <c r="N157" s="1" t="s">
        <v>8613</v>
      </c>
      <c r="O157" s="1">
        <v>1016184</v>
      </c>
      <c r="P157" s="1">
        <v>914.4</v>
      </c>
      <c r="Q157" s="1">
        <v>23.7</v>
      </c>
      <c r="R157" s="1">
        <v>21.3</v>
      </c>
      <c r="S157" s="1" t="s">
        <v>8032</v>
      </c>
      <c r="T157" s="1">
        <v>17</v>
      </c>
      <c r="U157" s="1" t="s">
        <v>8031</v>
      </c>
      <c r="V157" s="1" t="s">
        <v>8039</v>
      </c>
      <c r="W157" s="1">
        <v>1500</v>
      </c>
      <c r="X157" s="1">
        <v>1500</v>
      </c>
      <c r="Y157" s="1">
        <v>1899</v>
      </c>
      <c r="Z157" s="1">
        <v>4899</v>
      </c>
      <c r="AA157" s="1" t="s">
        <v>8189</v>
      </c>
      <c r="AB157" s="1" t="s">
        <v>8029</v>
      </c>
      <c r="AC157" s="1" t="s">
        <v>8318</v>
      </c>
      <c r="AD157" s="1" t="s">
        <v>58</v>
      </c>
    </row>
    <row r="158" spans="1:30" x14ac:dyDescent="0.2">
      <c r="A158" s="1">
        <f t="shared" si="8"/>
        <v>1016454</v>
      </c>
      <c r="B158" s="1">
        <f t="shared" si="9"/>
        <v>1016454</v>
      </c>
      <c r="C158" s="12">
        <f>INDEX(families!$A:$A,MATCH(D158,families!$B:$B,0))</f>
        <v>42</v>
      </c>
      <c r="D158" s="1" t="s">
        <v>8036</v>
      </c>
      <c r="E158" s="1" t="s">
        <v>8036</v>
      </c>
      <c r="F158" s="1" t="str">
        <f t="shared" si="10"/>
        <v>18° RT Induction Bend (5B−IB−2157)</v>
      </c>
      <c r="G158" s="1">
        <f t="shared" si="11"/>
        <v>18</v>
      </c>
      <c r="L158" s="1">
        <v>157</v>
      </c>
      <c r="M158" s="1" t="s">
        <v>8612</v>
      </c>
      <c r="N158" s="1" t="s">
        <v>8611</v>
      </c>
      <c r="O158" s="1">
        <v>1016454</v>
      </c>
      <c r="P158" s="1">
        <v>914.4</v>
      </c>
      <c r="Q158" s="1">
        <v>23.7</v>
      </c>
      <c r="R158" s="1">
        <v>21.3</v>
      </c>
      <c r="S158" s="1" t="s">
        <v>8032</v>
      </c>
      <c r="T158" s="1">
        <v>18</v>
      </c>
      <c r="U158" s="1" t="s">
        <v>8031</v>
      </c>
      <c r="V158" s="1" t="s">
        <v>8030</v>
      </c>
      <c r="W158" s="1">
        <v>1500</v>
      </c>
      <c r="X158" s="1">
        <v>1500</v>
      </c>
      <c r="Y158" s="1">
        <v>2011</v>
      </c>
      <c r="Z158" s="1">
        <v>5011</v>
      </c>
      <c r="AA158" s="1" t="s">
        <v>8029</v>
      </c>
      <c r="AB158" s="1" t="s">
        <v>8029</v>
      </c>
      <c r="AC158" s="1" t="s">
        <v>8318</v>
      </c>
      <c r="AD158" s="1" t="s">
        <v>58</v>
      </c>
    </row>
    <row r="159" spans="1:30" x14ac:dyDescent="0.2">
      <c r="A159" s="1">
        <f t="shared" si="8"/>
        <v>1017282</v>
      </c>
      <c r="B159" s="1">
        <f t="shared" si="9"/>
        <v>1017282</v>
      </c>
      <c r="C159" s="12">
        <f>INDEX(families!$A:$A,MATCH(D159,families!$B:$B,0))</f>
        <v>42</v>
      </c>
      <c r="D159" s="1" t="s">
        <v>8036</v>
      </c>
      <c r="E159" s="1" t="s">
        <v>8036</v>
      </c>
      <c r="F159" s="1" t="str">
        <f t="shared" si="10"/>
        <v>22° RT Induction Bend (5B−IB−2158)</v>
      </c>
      <c r="G159" s="1">
        <f t="shared" si="11"/>
        <v>22</v>
      </c>
      <c r="L159" s="1">
        <v>158</v>
      </c>
      <c r="M159" s="1" t="s">
        <v>8610</v>
      </c>
      <c r="N159" s="1" t="s">
        <v>8609</v>
      </c>
      <c r="O159" s="1">
        <v>1017282</v>
      </c>
      <c r="P159" s="1">
        <v>914.4</v>
      </c>
      <c r="Q159" s="1">
        <v>23.7</v>
      </c>
      <c r="R159" s="1">
        <v>21.3</v>
      </c>
      <c r="S159" s="1" t="s">
        <v>8032</v>
      </c>
      <c r="T159" s="1">
        <v>22</v>
      </c>
      <c r="U159" s="1" t="s">
        <v>8031</v>
      </c>
      <c r="V159" s="1" t="s">
        <v>8030</v>
      </c>
      <c r="W159" s="1">
        <v>1500</v>
      </c>
      <c r="X159" s="1">
        <v>1500</v>
      </c>
      <c r="Y159" s="1">
        <v>2458</v>
      </c>
      <c r="Z159" s="1">
        <v>5458</v>
      </c>
      <c r="AA159" s="1" t="s">
        <v>8029</v>
      </c>
      <c r="AB159" s="1" t="s">
        <v>8029</v>
      </c>
      <c r="AC159" s="1" t="s">
        <v>8318</v>
      </c>
      <c r="AD159" s="1" t="s">
        <v>58</v>
      </c>
    </row>
    <row r="160" spans="1:30" x14ac:dyDescent="0.2">
      <c r="A160" s="1">
        <f t="shared" si="8"/>
        <v>1017498</v>
      </c>
      <c r="B160" s="1">
        <f t="shared" si="9"/>
        <v>1017498</v>
      </c>
      <c r="C160" s="12">
        <f>INDEX(families!$A:$A,MATCH(D160,families!$B:$B,0))</f>
        <v>42</v>
      </c>
      <c r="D160" s="1" t="s">
        <v>8036</v>
      </c>
      <c r="E160" s="1" t="s">
        <v>8036</v>
      </c>
      <c r="F160" s="1" t="str">
        <f t="shared" si="10"/>
        <v>22° OB Induction Bend (5B−IB−2377)</v>
      </c>
      <c r="G160" s="1">
        <f t="shared" si="11"/>
        <v>22</v>
      </c>
      <c r="L160" s="1">
        <v>159</v>
      </c>
      <c r="M160" s="1" t="s">
        <v>8608</v>
      </c>
      <c r="N160" s="1" t="s">
        <v>8607</v>
      </c>
      <c r="O160" s="1">
        <v>1017498</v>
      </c>
      <c r="P160" s="1">
        <v>914.4</v>
      </c>
      <c r="Q160" s="1">
        <v>23.7</v>
      </c>
      <c r="R160" s="1">
        <v>21.3</v>
      </c>
      <c r="S160" s="1" t="s">
        <v>8032</v>
      </c>
      <c r="T160" s="1">
        <v>22</v>
      </c>
      <c r="U160" s="1" t="s">
        <v>8031</v>
      </c>
      <c r="V160" s="1" t="s">
        <v>8075</v>
      </c>
      <c r="W160" s="1">
        <v>1500</v>
      </c>
      <c r="X160" s="1">
        <v>1500</v>
      </c>
      <c r="Y160" s="1">
        <v>2458</v>
      </c>
      <c r="Z160" s="1">
        <v>5458</v>
      </c>
      <c r="AA160" s="1" t="s">
        <v>8189</v>
      </c>
      <c r="AB160" s="1" t="s">
        <v>8189</v>
      </c>
      <c r="AC160" s="1" t="s">
        <v>8318</v>
      </c>
      <c r="AD160" s="1" t="s">
        <v>58</v>
      </c>
    </row>
    <row r="161" spans="1:31" x14ac:dyDescent="0.2">
      <c r="A161" s="1">
        <f t="shared" si="8"/>
        <v>1017509</v>
      </c>
      <c r="B161" s="1">
        <f t="shared" si="9"/>
        <v>1017509</v>
      </c>
      <c r="C161" s="12">
        <f>INDEX(families!$A:$A,MATCH(D161,families!$B:$B,0))</f>
        <v>42</v>
      </c>
      <c r="D161" s="1" t="s">
        <v>8036</v>
      </c>
      <c r="E161" s="1" t="s">
        <v>8036</v>
      </c>
      <c r="F161" s="1" t="str">
        <f t="shared" si="10"/>
        <v>22° SB Induction Bend (5B−IB−2378)</v>
      </c>
      <c r="G161" s="1">
        <f t="shared" si="11"/>
        <v>22</v>
      </c>
      <c r="L161" s="1">
        <v>160</v>
      </c>
      <c r="M161" s="1" t="s">
        <v>8606</v>
      </c>
      <c r="N161" s="1" t="s">
        <v>8605</v>
      </c>
      <c r="O161" s="1">
        <v>1017509</v>
      </c>
      <c r="P161" s="1">
        <v>914.4</v>
      </c>
      <c r="Q161" s="1">
        <v>23.7</v>
      </c>
      <c r="R161" s="1">
        <v>21.3</v>
      </c>
      <c r="S161" s="1" t="s">
        <v>8032</v>
      </c>
      <c r="T161" s="1">
        <v>22</v>
      </c>
      <c r="U161" s="1" t="s">
        <v>8031</v>
      </c>
      <c r="V161" s="1" t="s">
        <v>8078</v>
      </c>
      <c r="W161" s="1">
        <v>1500</v>
      </c>
      <c r="X161" s="1">
        <v>1500</v>
      </c>
      <c r="Y161" s="1">
        <v>2458</v>
      </c>
      <c r="Z161" s="1">
        <v>5458</v>
      </c>
      <c r="AA161" s="1" t="s">
        <v>8189</v>
      </c>
      <c r="AB161" s="1" t="s">
        <v>8189</v>
      </c>
      <c r="AC161" s="1" t="s">
        <v>8318</v>
      </c>
      <c r="AD161" s="1" t="s">
        <v>58</v>
      </c>
    </row>
    <row r="162" spans="1:31" x14ac:dyDescent="0.2">
      <c r="A162" s="1" t="str">
        <f t="shared" si="8"/>
        <v/>
      </c>
      <c r="B162" s="1" t="str">
        <f t="shared" si="9"/>
        <v/>
      </c>
      <c r="C162" s="12">
        <f>INDEX(families!$A:$A,MATCH(D162,families!$B:$B,0))</f>
        <v>42</v>
      </c>
      <c r="D162" s="1" t="s">
        <v>8036</v>
      </c>
      <c r="E162" s="1" t="s">
        <v>8036</v>
      </c>
      <c r="F162" s="1" t="str">
        <f t="shared" si="10"/>
        <v>19° LT Induction Bend (5B−IB−2159)</v>
      </c>
      <c r="G162" s="1">
        <f t="shared" si="11"/>
        <v>19</v>
      </c>
      <c r="L162" s="1">
        <v>161</v>
      </c>
      <c r="M162" s="1" t="s">
        <v>8604</v>
      </c>
      <c r="P162" s="1">
        <v>914.4</v>
      </c>
      <c r="Q162" s="1">
        <v>23.7</v>
      </c>
      <c r="R162" s="1">
        <v>21.3</v>
      </c>
      <c r="S162" s="1" t="s">
        <v>8032</v>
      </c>
      <c r="T162" s="1">
        <v>19</v>
      </c>
      <c r="U162" s="1" t="s">
        <v>8031</v>
      </c>
      <c r="V162" s="1" t="s">
        <v>8039</v>
      </c>
      <c r="W162" s="1">
        <v>1500</v>
      </c>
      <c r="X162" s="1">
        <v>1500</v>
      </c>
      <c r="Y162" s="1">
        <v>2123</v>
      </c>
      <c r="Z162" s="1">
        <v>5123</v>
      </c>
      <c r="AA162" s="1" t="s">
        <v>8029</v>
      </c>
      <c r="AB162" s="1" t="s">
        <v>8029</v>
      </c>
      <c r="AC162" s="1" t="s">
        <v>8318</v>
      </c>
      <c r="AD162" s="1" t="s">
        <v>58</v>
      </c>
      <c r="AE162" s="1" t="s">
        <v>8603</v>
      </c>
    </row>
    <row r="163" spans="1:31" x14ac:dyDescent="0.2">
      <c r="A163" s="1">
        <f t="shared" si="8"/>
        <v>1019015</v>
      </c>
      <c r="B163" s="1">
        <f t="shared" si="9"/>
        <v>1019015</v>
      </c>
      <c r="C163" s="12">
        <f>INDEX(families!$A:$A,MATCH(D163,families!$B:$B,0))</f>
        <v>42</v>
      </c>
      <c r="D163" s="1" t="s">
        <v>8036</v>
      </c>
      <c r="E163" s="1" t="s">
        <v>8036</v>
      </c>
      <c r="F163" s="1" t="str">
        <f t="shared" si="10"/>
        <v>27° OB Induction Bend (5B−IB−2379)</v>
      </c>
      <c r="G163" s="1">
        <f t="shared" si="11"/>
        <v>27</v>
      </c>
      <c r="L163" s="1">
        <v>162</v>
      </c>
      <c r="M163" s="1" t="s">
        <v>8602</v>
      </c>
      <c r="N163" s="1" t="s">
        <v>8601</v>
      </c>
      <c r="O163" s="1">
        <v>1019015</v>
      </c>
      <c r="P163" s="1">
        <v>914.4</v>
      </c>
      <c r="Q163" s="1">
        <v>23.7</v>
      </c>
      <c r="R163" s="1">
        <v>21.3</v>
      </c>
      <c r="S163" s="1" t="s">
        <v>8032</v>
      </c>
      <c r="T163" s="1">
        <v>27</v>
      </c>
      <c r="U163" s="1" t="s">
        <v>8031</v>
      </c>
      <c r="V163" s="1" t="s">
        <v>8075</v>
      </c>
      <c r="W163" s="1">
        <v>1500</v>
      </c>
      <c r="X163" s="1">
        <v>3000</v>
      </c>
      <c r="Y163" s="1">
        <v>3016</v>
      </c>
      <c r="Z163" s="1">
        <v>7516</v>
      </c>
      <c r="AA163" s="1" t="s">
        <v>8029</v>
      </c>
      <c r="AB163" s="1" t="s">
        <v>8600</v>
      </c>
      <c r="AC163" s="1" t="s">
        <v>8318</v>
      </c>
      <c r="AD163" s="1" t="s">
        <v>58</v>
      </c>
      <c r="AE163" s="1" t="s">
        <v>8135</v>
      </c>
    </row>
    <row r="164" spans="1:31" x14ac:dyDescent="0.2">
      <c r="A164" s="1">
        <f t="shared" si="8"/>
        <v>1019024</v>
      </c>
      <c r="B164" s="1">
        <f t="shared" si="9"/>
        <v>1019024</v>
      </c>
      <c r="C164" s="12">
        <f>INDEX(families!$A:$A,MATCH(D164,families!$B:$B,0))</f>
        <v>42</v>
      </c>
      <c r="D164" s="1" t="s">
        <v>8036</v>
      </c>
      <c r="E164" s="1" t="s">
        <v>8036</v>
      </c>
      <c r="F164" s="1" t="str">
        <f t="shared" si="10"/>
        <v>82° Rolled (SB, LT) Induction Bend (5B−IB−2160)</v>
      </c>
      <c r="G164" s="1">
        <f t="shared" si="11"/>
        <v>82</v>
      </c>
      <c r="L164" s="1">
        <v>163</v>
      </c>
      <c r="M164" s="1" t="s">
        <v>8599</v>
      </c>
      <c r="N164" s="1" t="s">
        <v>8598</v>
      </c>
      <c r="O164" s="1">
        <v>1019024</v>
      </c>
      <c r="P164" s="1">
        <v>914.4</v>
      </c>
      <c r="Q164" s="1">
        <v>23.7</v>
      </c>
      <c r="R164" s="1">
        <v>21.3</v>
      </c>
      <c r="S164" s="1" t="s">
        <v>8032</v>
      </c>
      <c r="T164" s="1">
        <v>82</v>
      </c>
      <c r="U164" s="1" t="s">
        <v>7362</v>
      </c>
      <c r="V164" s="1" t="s">
        <v>8313</v>
      </c>
      <c r="W164" s="1">
        <v>1500</v>
      </c>
      <c r="X164" s="1">
        <v>1500</v>
      </c>
      <c r="Y164" s="1">
        <v>6543</v>
      </c>
      <c r="Z164" s="1">
        <v>9543</v>
      </c>
      <c r="AA164" s="1" t="s">
        <v>8597</v>
      </c>
      <c r="AB164" s="1" t="s">
        <v>8189</v>
      </c>
      <c r="AC164" s="1" t="s">
        <v>8028</v>
      </c>
      <c r="AD164" s="1" t="s">
        <v>58</v>
      </c>
      <c r="AE164" s="1">
        <v>2</v>
      </c>
    </row>
    <row r="165" spans="1:31" x14ac:dyDescent="0.2">
      <c r="A165" s="1">
        <f t="shared" si="8"/>
        <v>1019094</v>
      </c>
      <c r="B165" s="1">
        <f t="shared" si="9"/>
        <v>1019094</v>
      </c>
      <c r="C165" s="12">
        <f>INDEX(families!$A:$A,MATCH(D165,families!$B:$B,0))</f>
        <v>42</v>
      </c>
      <c r="D165" s="1" t="s">
        <v>8036</v>
      </c>
      <c r="E165" s="1" t="s">
        <v>8036</v>
      </c>
      <c r="F165" s="1" t="str">
        <f t="shared" si="10"/>
        <v>36° SB Induction Bend (5B−IB−2161)</v>
      </c>
      <c r="G165" s="1">
        <f t="shared" si="11"/>
        <v>36</v>
      </c>
      <c r="L165" s="1">
        <v>164</v>
      </c>
      <c r="M165" s="1" t="s">
        <v>8596</v>
      </c>
      <c r="N165" s="1" t="s">
        <v>8595</v>
      </c>
      <c r="O165" s="1">
        <v>1019094</v>
      </c>
      <c r="P165" s="1">
        <v>914.4</v>
      </c>
      <c r="Q165" s="1">
        <v>23.7</v>
      </c>
      <c r="R165" s="1">
        <v>21.3</v>
      </c>
      <c r="S165" s="1" t="s">
        <v>8032</v>
      </c>
      <c r="T165" s="1">
        <v>36</v>
      </c>
      <c r="U165" s="1" t="s">
        <v>8031</v>
      </c>
      <c r="V165" s="1" t="s">
        <v>8078</v>
      </c>
      <c r="W165" s="1">
        <v>1500</v>
      </c>
      <c r="X165" s="1">
        <v>1500</v>
      </c>
      <c r="Y165" s="1">
        <v>4022</v>
      </c>
      <c r="Z165" s="1">
        <v>7022</v>
      </c>
      <c r="AA165" s="1" t="s">
        <v>8189</v>
      </c>
      <c r="AB165" s="1" t="s">
        <v>8029</v>
      </c>
      <c r="AC165" s="1" t="s">
        <v>8318</v>
      </c>
      <c r="AD165" s="1" t="s">
        <v>58</v>
      </c>
    </row>
    <row r="166" spans="1:31" x14ac:dyDescent="0.2">
      <c r="A166" s="1">
        <f t="shared" si="8"/>
        <v>1019128</v>
      </c>
      <c r="B166" s="1">
        <f t="shared" si="9"/>
        <v>1019128</v>
      </c>
      <c r="C166" s="12">
        <f>INDEX(families!$A:$A,MATCH(D166,families!$B:$B,0))</f>
        <v>42</v>
      </c>
      <c r="D166" s="1" t="s">
        <v>8036</v>
      </c>
      <c r="E166" s="1" t="s">
        <v>8036</v>
      </c>
      <c r="F166" s="1" t="str">
        <f t="shared" si="10"/>
        <v>33° OB Induction Bend (5B−IB−2162)</v>
      </c>
      <c r="G166" s="1">
        <f t="shared" si="11"/>
        <v>33</v>
      </c>
      <c r="L166" s="1">
        <v>165</v>
      </c>
      <c r="M166" s="1" t="s">
        <v>8594</v>
      </c>
      <c r="N166" s="1" t="s">
        <v>8593</v>
      </c>
      <c r="O166" s="1">
        <v>1019128</v>
      </c>
      <c r="P166" s="1">
        <v>914.4</v>
      </c>
      <c r="Q166" s="1">
        <v>23.7</v>
      </c>
      <c r="R166" s="1">
        <v>21.3</v>
      </c>
      <c r="S166" s="1" t="s">
        <v>8032</v>
      </c>
      <c r="T166" s="1">
        <v>33</v>
      </c>
      <c r="U166" s="1" t="s">
        <v>8031</v>
      </c>
      <c r="V166" s="1" t="s">
        <v>8075</v>
      </c>
      <c r="W166" s="1">
        <v>1500</v>
      </c>
      <c r="X166" s="1">
        <v>1500</v>
      </c>
      <c r="Y166" s="1">
        <v>3687</v>
      </c>
      <c r="Z166" s="1">
        <v>6687</v>
      </c>
      <c r="AA166" s="1" t="s">
        <v>8029</v>
      </c>
      <c r="AB166" s="1" t="s">
        <v>8029</v>
      </c>
      <c r="AC166" s="1" t="s">
        <v>8318</v>
      </c>
      <c r="AD166" s="1" t="s">
        <v>58</v>
      </c>
    </row>
    <row r="167" spans="1:31" x14ac:dyDescent="0.2">
      <c r="A167" s="1">
        <f t="shared" si="8"/>
        <v>1019146</v>
      </c>
      <c r="B167" s="1">
        <f t="shared" si="9"/>
        <v>1019146</v>
      </c>
      <c r="C167" s="12">
        <f>INDEX(families!$A:$A,MATCH(D167,families!$B:$B,0))</f>
        <v>42</v>
      </c>
      <c r="D167" s="1" t="s">
        <v>8036</v>
      </c>
      <c r="E167" s="1" t="s">
        <v>8036</v>
      </c>
      <c r="F167" s="1" t="str">
        <f t="shared" si="10"/>
        <v>27° SB Induction Bend (5B−IB−2163)</v>
      </c>
      <c r="G167" s="1">
        <f t="shared" si="11"/>
        <v>27</v>
      </c>
      <c r="L167" s="1">
        <v>166</v>
      </c>
      <c r="M167" s="1" t="s">
        <v>8592</v>
      </c>
      <c r="N167" s="1" t="s">
        <v>8591</v>
      </c>
      <c r="O167" s="1">
        <v>1019146</v>
      </c>
      <c r="P167" s="1">
        <v>914.4</v>
      </c>
      <c r="Q167" s="1">
        <v>23.7</v>
      </c>
      <c r="R167" s="1">
        <v>21.3</v>
      </c>
      <c r="S167" s="1" t="s">
        <v>8032</v>
      </c>
      <c r="T167" s="1">
        <v>27</v>
      </c>
      <c r="U167" s="1" t="s">
        <v>8031</v>
      </c>
      <c r="V167" s="1" t="s">
        <v>8078</v>
      </c>
      <c r="W167" s="1">
        <v>1500</v>
      </c>
      <c r="X167" s="1">
        <v>1500</v>
      </c>
      <c r="Y167" s="1">
        <v>3016</v>
      </c>
      <c r="Z167" s="1">
        <v>6016</v>
      </c>
      <c r="AA167" s="1" t="s">
        <v>8029</v>
      </c>
      <c r="AB167" s="1" t="s">
        <v>8029</v>
      </c>
      <c r="AC167" s="1" t="s">
        <v>8318</v>
      </c>
      <c r="AD167" s="1" t="s">
        <v>58</v>
      </c>
    </row>
    <row r="168" spans="1:31" x14ac:dyDescent="0.2">
      <c r="A168" s="1">
        <f t="shared" si="8"/>
        <v>1019180</v>
      </c>
      <c r="B168" s="1">
        <f t="shared" si="9"/>
        <v>1019180</v>
      </c>
      <c r="C168" s="12">
        <f>INDEX(families!$A:$A,MATCH(D168,families!$B:$B,0))</f>
        <v>42</v>
      </c>
      <c r="D168" s="1" t="s">
        <v>8036</v>
      </c>
      <c r="E168" s="1" t="s">
        <v>8036</v>
      </c>
      <c r="F168" s="1" t="str">
        <f t="shared" si="10"/>
        <v>26° OB Induction Bend (5B−IB−2164)</v>
      </c>
      <c r="G168" s="1">
        <f t="shared" si="11"/>
        <v>26</v>
      </c>
      <c r="L168" s="1">
        <v>167</v>
      </c>
      <c r="M168" s="1" t="s">
        <v>8590</v>
      </c>
      <c r="N168" s="1" t="s">
        <v>8589</v>
      </c>
      <c r="O168" s="1">
        <v>1019180</v>
      </c>
      <c r="P168" s="1">
        <v>914.4</v>
      </c>
      <c r="Q168" s="1">
        <v>23.7</v>
      </c>
      <c r="R168" s="1">
        <v>21.3</v>
      </c>
      <c r="S168" s="1" t="s">
        <v>8032</v>
      </c>
      <c r="T168" s="1">
        <v>26</v>
      </c>
      <c r="U168" s="1" t="s">
        <v>8031</v>
      </c>
      <c r="V168" s="1" t="s">
        <v>8075</v>
      </c>
      <c r="W168" s="1">
        <v>1500</v>
      </c>
      <c r="X168" s="1">
        <v>1500</v>
      </c>
      <c r="Y168" s="1">
        <v>2905</v>
      </c>
      <c r="Z168" s="1">
        <v>5905</v>
      </c>
      <c r="AA168" s="1" t="s">
        <v>8029</v>
      </c>
      <c r="AB168" s="1" t="s">
        <v>8029</v>
      </c>
      <c r="AC168" s="1" t="s">
        <v>8318</v>
      </c>
      <c r="AD168" s="1" t="s">
        <v>58</v>
      </c>
    </row>
    <row r="169" spans="1:31" x14ac:dyDescent="0.2">
      <c r="A169" s="1">
        <f t="shared" si="8"/>
        <v>1019228</v>
      </c>
      <c r="B169" s="1">
        <f t="shared" si="9"/>
        <v>1019228</v>
      </c>
      <c r="C169" s="12">
        <f>INDEX(families!$A:$A,MATCH(D169,families!$B:$B,0))</f>
        <v>42</v>
      </c>
      <c r="D169" s="1" t="s">
        <v>8036</v>
      </c>
      <c r="E169" s="1" t="s">
        <v>8036</v>
      </c>
      <c r="F169" s="1" t="str">
        <f t="shared" si="10"/>
        <v>37° SB Induction Bend (5B−IB−2167)</v>
      </c>
      <c r="G169" s="1">
        <f t="shared" si="11"/>
        <v>37</v>
      </c>
      <c r="L169" s="1">
        <v>168</v>
      </c>
      <c r="M169" s="1" t="s">
        <v>8588</v>
      </c>
      <c r="N169" s="1" t="s">
        <v>8587</v>
      </c>
      <c r="O169" s="1">
        <v>1019228</v>
      </c>
      <c r="P169" s="1">
        <v>914.4</v>
      </c>
      <c r="Q169" s="1">
        <v>23.7</v>
      </c>
      <c r="R169" s="1">
        <v>21.3</v>
      </c>
      <c r="S169" s="1" t="s">
        <v>8032</v>
      </c>
      <c r="T169" s="1">
        <v>37</v>
      </c>
      <c r="U169" s="1" t="s">
        <v>8031</v>
      </c>
      <c r="V169" s="1" t="s">
        <v>8078</v>
      </c>
      <c r="W169" s="1">
        <v>1500</v>
      </c>
      <c r="X169" s="1">
        <v>1500</v>
      </c>
      <c r="Y169" s="1">
        <v>4133</v>
      </c>
      <c r="Z169" s="1">
        <v>7133</v>
      </c>
      <c r="AA169" s="1" t="s">
        <v>8029</v>
      </c>
      <c r="AB169" s="1" t="s">
        <v>8029</v>
      </c>
      <c r="AC169" s="1" t="s">
        <v>8318</v>
      </c>
      <c r="AD169" s="1" t="s">
        <v>58</v>
      </c>
    </row>
    <row r="170" spans="1:31" x14ac:dyDescent="0.2">
      <c r="A170" s="1">
        <f t="shared" si="8"/>
        <v>1019244</v>
      </c>
      <c r="B170" s="1">
        <f t="shared" si="9"/>
        <v>1019244</v>
      </c>
      <c r="C170" s="12">
        <f>INDEX(families!$A:$A,MATCH(D170,families!$B:$B,0))</f>
        <v>42</v>
      </c>
      <c r="D170" s="1" t="s">
        <v>8036</v>
      </c>
      <c r="E170" s="1" t="s">
        <v>8036</v>
      </c>
      <c r="F170" s="1" t="str">
        <f t="shared" si="10"/>
        <v>70° Rolled (OB, RT) Induction Bend (5B−IB−2168)</v>
      </c>
      <c r="G170" s="1">
        <f t="shared" si="11"/>
        <v>70</v>
      </c>
      <c r="L170" s="1">
        <v>169</v>
      </c>
      <c r="M170" s="1" t="s">
        <v>8586</v>
      </c>
      <c r="N170" s="1" t="s">
        <v>8585</v>
      </c>
      <c r="O170" s="1">
        <v>1019244</v>
      </c>
      <c r="P170" s="1">
        <v>914.4</v>
      </c>
      <c r="Q170" s="1">
        <v>23.7</v>
      </c>
      <c r="R170" s="1">
        <v>21.3</v>
      </c>
      <c r="S170" s="1" t="s">
        <v>8032</v>
      </c>
      <c r="T170" s="1">
        <v>70</v>
      </c>
      <c r="U170" s="1" t="s">
        <v>7362</v>
      </c>
      <c r="V170" s="1" t="s">
        <v>8140</v>
      </c>
      <c r="W170" s="1">
        <v>1500</v>
      </c>
      <c r="X170" s="1">
        <v>1500</v>
      </c>
      <c r="Y170" s="1">
        <v>5586</v>
      </c>
      <c r="Z170" s="1">
        <v>8586</v>
      </c>
      <c r="AA170" s="1" t="s">
        <v>8029</v>
      </c>
      <c r="AB170" s="1" t="s">
        <v>8029</v>
      </c>
      <c r="AC170" s="1" t="s">
        <v>8028</v>
      </c>
      <c r="AD170" s="1" t="s">
        <v>58</v>
      </c>
    </row>
    <row r="171" spans="1:31" x14ac:dyDescent="0.2">
      <c r="A171" s="1">
        <f t="shared" si="8"/>
        <v>1019490</v>
      </c>
      <c r="B171" s="1">
        <f t="shared" si="9"/>
        <v>1019490</v>
      </c>
      <c r="C171" s="12">
        <f>INDEX(families!$A:$A,MATCH(D171,families!$B:$B,0))</f>
        <v>42</v>
      </c>
      <c r="D171" s="1" t="s">
        <v>8036</v>
      </c>
      <c r="E171" s="1" t="s">
        <v>8036</v>
      </c>
      <c r="F171" s="1" t="str">
        <f t="shared" si="10"/>
        <v>19° RT Induction Bend (5B−IB−2169)</v>
      </c>
      <c r="G171" s="1">
        <f t="shared" si="11"/>
        <v>19</v>
      </c>
      <c r="L171" s="1">
        <v>170</v>
      </c>
      <c r="M171" s="1" t="s">
        <v>8584</v>
      </c>
      <c r="N171" s="1" t="s">
        <v>8583</v>
      </c>
      <c r="O171" s="1">
        <v>1019490</v>
      </c>
      <c r="P171" s="1">
        <v>914.4</v>
      </c>
      <c r="Q171" s="1">
        <v>23.7</v>
      </c>
      <c r="R171" s="1">
        <v>21.3</v>
      </c>
      <c r="S171" s="1" t="s">
        <v>8032</v>
      </c>
      <c r="T171" s="1">
        <v>19</v>
      </c>
      <c r="U171" s="1" t="s">
        <v>8031</v>
      </c>
      <c r="V171" s="1" t="s">
        <v>8030</v>
      </c>
      <c r="W171" s="1">
        <v>1500</v>
      </c>
      <c r="X171" s="1">
        <v>1500</v>
      </c>
      <c r="Y171" s="1">
        <v>2123</v>
      </c>
      <c r="Z171" s="1">
        <v>5123</v>
      </c>
      <c r="AA171" s="1" t="s">
        <v>8029</v>
      </c>
      <c r="AB171" s="1" t="s">
        <v>8029</v>
      </c>
      <c r="AC171" s="1" t="s">
        <v>8318</v>
      </c>
      <c r="AD171" s="1" t="s">
        <v>58</v>
      </c>
    </row>
    <row r="172" spans="1:31" x14ac:dyDescent="0.2">
      <c r="A172" s="1">
        <f t="shared" si="8"/>
        <v>1019567</v>
      </c>
      <c r="B172" s="1">
        <f t="shared" si="9"/>
        <v>1019567</v>
      </c>
      <c r="C172" s="12">
        <f>INDEX(families!$A:$A,MATCH(D172,families!$B:$B,0))</f>
        <v>42</v>
      </c>
      <c r="D172" s="1" t="s">
        <v>8036</v>
      </c>
      <c r="E172" s="1" t="s">
        <v>8036</v>
      </c>
      <c r="F172" s="1" t="str">
        <f t="shared" si="10"/>
        <v>24° RT Induction Bend (5B−IB−2170)</v>
      </c>
      <c r="G172" s="1">
        <f t="shared" si="11"/>
        <v>24</v>
      </c>
      <c r="L172" s="1">
        <v>171</v>
      </c>
      <c r="M172" s="1" t="s">
        <v>8582</v>
      </c>
      <c r="N172" s="1" t="s">
        <v>8581</v>
      </c>
      <c r="O172" s="1">
        <v>1019567</v>
      </c>
      <c r="P172" s="1">
        <v>914.4</v>
      </c>
      <c r="Q172" s="1">
        <v>23.7</v>
      </c>
      <c r="R172" s="1">
        <v>21.3</v>
      </c>
      <c r="S172" s="1" t="s">
        <v>8032</v>
      </c>
      <c r="T172" s="1">
        <v>24</v>
      </c>
      <c r="U172" s="1" t="s">
        <v>8031</v>
      </c>
      <c r="V172" s="1" t="s">
        <v>8030</v>
      </c>
      <c r="W172" s="1">
        <v>1500</v>
      </c>
      <c r="X172" s="1">
        <v>1500</v>
      </c>
      <c r="Y172" s="1">
        <v>2681</v>
      </c>
      <c r="Z172" s="1">
        <v>5681</v>
      </c>
      <c r="AA172" s="1" t="s">
        <v>8029</v>
      </c>
      <c r="AB172" s="1" t="s">
        <v>8029</v>
      </c>
      <c r="AC172" s="1" t="s">
        <v>8318</v>
      </c>
      <c r="AD172" s="1" t="s">
        <v>58</v>
      </c>
    </row>
    <row r="173" spans="1:31" x14ac:dyDescent="0.2">
      <c r="A173" s="1">
        <f t="shared" si="8"/>
        <v>1019583</v>
      </c>
      <c r="B173" s="1">
        <f t="shared" si="9"/>
        <v>1019583</v>
      </c>
      <c r="C173" s="12">
        <f>INDEX(families!$A:$A,MATCH(D173,families!$B:$B,0))</f>
        <v>42</v>
      </c>
      <c r="D173" s="1" t="s">
        <v>8036</v>
      </c>
      <c r="E173" s="1" t="s">
        <v>8036</v>
      </c>
      <c r="F173" s="1" t="str">
        <f t="shared" si="10"/>
        <v>25° OB Induction Bend (5B−IB−2171)</v>
      </c>
      <c r="G173" s="1">
        <f t="shared" si="11"/>
        <v>25</v>
      </c>
      <c r="L173" s="1">
        <v>172</v>
      </c>
      <c r="M173" s="1" t="s">
        <v>8580</v>
      </c>
      <c r="N173" s="1" t="s">
        <v>8579</v>
      </c>
      <c r="O173" s="1">
        <v>1019583</v>
      </c>
      <c r="P173" s="1">
        <v>914.4</v>
      </c>
      <c r="Q173" s="1">
        <v>23.7</v>
      </c>
      <c r="R173" s="1">
        <v>21.3</v>
      </c>
      <c r="S173" s="1" t="s">
        <v>8032</v>
      </c>
      <c r="T173" s="1">
        <v>25</v>
      </c>
      <c r="U173" s="1" t="s">
        <v>8031</v>
      </c>
      <c r="V173" s="1" t="s">
        <v>8075</v>
      </c>
      <c r="W173" s="1">
        <v>1500</v>
      </c>
      <c r="X173" s="1">
        <v>1500</v>
      </c>
      <c r="Y173" s="1">
        <v>2793</v>
      </c>
      <c r="Z173" s="1">
        <v>5793</v>
      </c>
      <c r="AA173" s="1" t="s">
        <v>8029</v>
      </c>
      <c r="AB173" s="1" t="s">
        <v>8029</v>
      </c>
      <c r="AC173" s="1" t="s">
        <v>8318</v>
      </c>
      <c r="AD173" s="1" t="s">
        <v>58</v>
      </c>
    </row>
    <row r="174" spans="1:31" x14ac:dyDescent="0.2">
      <c r="A174" s="1">
        <f t="shared" si="8"/>
        <v>1019615</v>
      </c>
      <c r="B174" s="1">
        <f t="shared" si="9"/>
        <v>1019615</v>
      </c>
      <c r="C174" s="12">
        <f>INDEX(families!$A:$A,MATCH(D174,families!$B:$B,0))</f>
        <v>42</v>
      </c>
      <c r="D174" s="1" t="s">
        <v>8036</v>
      </c>
      <c r="E174" s="1" t="s">
        <v>8036</v>
      </c>
      <c r="F174" s="1" t="str">
        <f t="shared" si="10"/>
        <v>15° SB Induction Bend (5B−IB−2172)</v>
      </c>
      <c r="G174" s="1">
        <f t="shared" si="11"/>
        <v>15</v>
      </c>
      <c r="L174" s="1">
        <v>173</v>
      </c>
      <c r="M174" s="1" t="s">
        <v>8578</v>
      </c>
      <c r="N174" s="1" t="s">
        <v>8577</v>
      </c>
      <c r="O174" s="1">
        <v>1019615</v>
      </c>
      <c r="P174" s="1">
        <v>914.4</v>
      </c>
      <c r="Q174" s="1">
        <v>23.7</v>
      </c>
      <c r="R174" s="1">
        <v>21.3</v>
      </c>
      <c r="S174" s="1" t="s">
        <v>8032</v>
      </c>
      <c r="T174" s="1">
        <v>15</v>
      </c>
      <c r="U174" s="1" t="s">
        <v>8031</v>
      </c>
      <c r="V174" s="1" t="s">
        <v>8078</v>
      </c>
      <c r="W174" s="1">
        <v>1500</v>
      </c>
      <c r="X174" s="1">
        <v>1500</v>
      </c>
      <c r="Y174" s="1">
        <v>1676</v>
      </c>
      <c r="Z174" s="1">
        <v>4676</v>
      </c>
      <c r="AA174" s="1" t="s">
        <v>8029</v>
      </c>
      <c r="AB174" s="1" t="s">
        <v>8029</v>
      </c>
      <c r="AC174" s="1" t="s">
        <v>8318</v>
      </c>
      <c r="AD174" s="1" t="s">
        <v>58</v>
      </c>
    </row>
    <row r="175" spans="1:31" x14ac:dyDescent="0.2">
      <c r="A175" s="1">
        <f t="shared" si="8"/>
        <v>1019624</v>
      </c>
      <c r="B175" s="1">
        <f t="shared" si="9"/>
        <v>1019624</v>
      </c>
      <c r="C175" s="12">
        <f>INDEX(families!$A:$A,MATCH(D175,families!$B:$B,0))</f>
        <v>42</v>
      </c>
      <c r="D175" s="1" t="s">
        <v>8036</v>
      </c>
      <c r="E175" s="1" t="s">
        <v>8036</v>
      </c>
      <c r="F175" s="1" t="str">
        <f t="shared" si="10"/>
        <v>36° LT Induction Bend (5B−IB−2173)</v>
      </c>
      <c r="G175" s="1">
        <f t="shared" si="11"/>
        <v>36</v>
      </c>
      <c r="L175" s="1">
        <v>174</v>
      </c>
      <c r="M175" s="1" t="s">
        <v>8576</v>
      </c>
      <c r="N175" s="1" t="s">
        <v>8575</v>
      </c>
      <c r="O175" s="1">
        <v>1019624</v>
      </c>
      <c r="P175" s="1">
        <v>914.4</v>
      </c>
      <c r="Q175" s="1">
        <v>23.7</v>
      </c>
      <c r="R175" s="1">
        <v>21.3</v>
      </c>
      <c r="S175" s="1" t="s">
        <v>8032</v>
      </c>
      <c r="T175" s="1">
        <v>36</v>
      </c>
      <c r="U175" s="1" t="s">
        <v>8031</v>
      </c>
      <c r="V175" s="1" t="s">
        <v>8039</v>
      </c>
      <c r="W175" s="1">
        <v>1500</v>
      </c>
      <c r="X175" s="1">
        <v>1500</v>
      </c>
      <c r="Y175" s="1">
        <v>4022</v>
      </c>
      <c r="Z175" s="1">
        <v>7022</v>
      </c>
      <c r="AA175" s="1" t="s">
        <v>8029</v>
      </c>
      <c r="AB175" s="1" t="s">
        <v>8029</v>
      </c>
      <c r="AC175" s="1" t="s">
        <v>8318</v>
      </c>
      <c r="AD175" s="1" t="s">
        <v>58</v>
      </c>
    </row>
    <row r="176" spans="1:31" x14ac:dyDescent="0.2">
      <c r="A176" s="1">
        <f t="shared" si="8"/>
        <v>1019776</v>
      </c>
      <c r="B176" s="1">
        <f t="shared" si="9"/>
        <v>1019776</v>
      </c>
      <c r="C176" s="12">
        <f>INDEX(families!$A:$A,MATCH(D176,families!$B:$B,0))</f>
        <v>42</v>
      </c>
      <c r="D176" s="1" t="s">
        <v>8036</v>
      </c>
      <c r="E176" s="1" t="s">
        <v>8036</v>
      </c>
      <c r="F176" s="1" t="str">
        <f t="shared" si="10"/>
        <v>15° RT Induction Bend (5B−IB−2174)</v>
      </c>
      <c r="G176" s="1">
        <f t="shared" si="11"/>
        <v>15</v>
      </c>
      <c r="L176" s="1">
        <v>175</v>
      </c>
      <c r="M176" s="1" t="s">
        <v>8574</v>
      </c>
      <c r="N176" s="1" t="s">
        <v>8573</v>
      </c>
      <c r="O176" s="1">
        <v>1019776</v>
      </c>
      <c r="P176" s="1">
        <v>914.4</v>
      </c>
      <c r="Q176" s="1">
        <v>23.7</v>
      </c>
      <c r="R176" s="1">
        <v>21.3</v>
      </c>
      <c r="S176" s="1" t="s">
        <v>8032</v>
      </c>
      <c r="T176" s="1">
        <v>15</v>
      </c>
      <c r="U176" s="1" t="s">
        <v>8031</v>
      </c>
      <c r="V176" s="1" t="s">
        <v>8030</v>
      </c>
      <c r="W176" s="1">
        <v>1500</v>
      </c>
      <c r="X176" s="1">
        <v>1500</v>
      </c>
      <c r="Y176" s="1">
        <v>1676</v>
      </c>
      <c r="Z176" s="1">
        <v>4676</v>
      </c>
      <c r="AA176" s="1" t="s">
        <v>8029</v>
      </c>
      <c r="AB176" s="1" t="s">
        <v>8029</v>
      </c>
      <c r="AC176" s="1" t="s">
        <v>8318</v>
      </c>
      <c r="AD176" s="1" t="s">
        <v>58</v>
      </c>
    </row>
    <row r="177" spans="1:31" x14ac:dyDescent="0.2">
      <c r="A177" s="1">
        <f t="shared" si="8"/>
        <v>1019850</v>
      </c>
      <c r="B177" s="1">
        <f t="shared" si="9"/>
        <v>1019850</v>
      </c>
      <c r="C177" s="12">
        <f>INDEX(families!$A:$A,MATCH(D177,families!$B:$B,0))</f>
        <v>42</v>
      </c>
      <c r="D177" s="1" t="s">
        <v>8036</v>
      </c>
      <c r="E177" s="1" t="s">
        <v>8036</v>
      </c>
      <c r="F177" s="1" t="str">
        <f t="shared" si="10"/>
        <v>32° RT Induction Bend (5B−IB−2175)</v>
      </c>
      <c r="G177" s="1">
        <f t="shared" si="11"/>
        <v>32</v>
      </c>
      <c r="L177" s="1">
        <v>176</v>
      </c>
      <c r="M177" s="1" t="s">
        <v>8572</v>
      </c>
      <c r="N177" s="1" t="s">
        <v>8571</v>
      </c>
      <c r="O177" s="1">
        <v>1019850</v>
      </c>
      <c r="P177" s="1">
        <v>914.4</v>
      </c>
      <c r="Q177" s="1">
        <v>23.7</v>
      </c>
      <c r="R177" s="1">
        <v>21.3</v>
      </c>
      <c r="S177" s="1" t="s">
        <v>8032</v>
      </c>
      <c r="T177" s="1">
        <v>32</v>
      </c>
      <c r="U177" s="1" t="s">
        <v>8031</v>
      </c>
      <c r="V177" s="1" t="s">
        <v>8030</v>
      </c>
      <c r="W177" s="1">
        <v>1500</v>
      </c>
      <c r="X177" s="1">
        <v>1500</v>
      </c>
      <c r="Y177" s="1">
        <v>3575</v>
      </c>
      <c r="Z177" s="1">
        <v>6575</v>
      </c>
      <c r="AA177" s="1" t="s">
        <v>8029</v>
      </c>
      <c r="AB177" s="1" t="s">
        <v>8029</v>
      </c>
      <c r="AC177" s="1" t="s">
        <v>8318</v>
      </c>
      <c r="AD177" s="1" t="s">
        <v>58</v>
      </c>
    </row>
    <row r="178" spans="1:31" x14ac:dyDescent="0.2">
      <c r="A178" s="1">
        <f t="shared" si="8"/>
        <v>1019888</v>
      </c>
      <c r="B178" s="1">
        <f t="shared" si="9"/>
        <v>1019888</v>
      </c>
      <c r="C178" s="12">
        <f>INDEX(families!$A:$A,MATCH(D178,families!$B:$B,0))</f>
        <v>42</v>
      </c>
      <c r="D178" s="1" t="s">
        <v>8036</v>
      </c>
      <c r="E178" s="1" t="s">
        <v>8036</v>
      </c>
      <c r="F178" s="1" t="str">
        <f t="shared" si="10"/>
        <v>25° OB Induction Bend (5B−IB−2176)</v>
      </c>
      <c r="G178" s="1">
        <f t="shared" si="11"/>
        <v>25</v>
      </c>
      <c r="L178" s="1">
        <v>177</v>
      </c>
      <c r="M178" s="1" t="s">
        <v>8570</v>
      </c>
      <c r="N178" s="1" t="s">
        <v>8569</v>
      </c>
      <c r="O178" s="1">
        <v>1019888</v>
      </c>
      <c r="P178" s="1">
        <v>914.4</v>
      </c>
      <c r="Q178" s="1">
        <v>23.7</v>
      </c>
      <c r="R178" s="1">
        <v>21.3</v>
      </c>
      <c r="S178" s="1" t="s">
        <v>8032</v>
      </c>
      <c r="T178" s="1">
        <v>25</v>
      </c>
      <c r="U178" s="1" t="s">
        <v>8031</v>
      </c>
      <c r="V178" s="1" t="s">
        <v>8075</v>
      </c>
      <c r="W178" s="1">
        <v>1500</v>
      </c>
      <c r="X178" s="1">
        <v>1500</v>
      </c>
      <c r="Y178" s="1">
        <v>2793</v>
      </c>
      <c r="Z178" s="1">
        <v>5793</v>
      </c>
      <c r="AA178" s="1" t="s">
        <v>8029</v>
      </c>
      <c r="AB178" s="1" t="s">
        <v>8029</v>
      </c>
      <c r="AC178" s="1" t="s">
        <v>8318</v>
      </c>
      <c r="AD178" s="1" t="s">
        <v>58</v>
      </c>
    </row>
    <row r="179" spans="1:31" x14ac:dyDescent="0.2">
      <c r="A179" s="1">
        <f t="shared" si="8"/>
        <v>1019919</v>
      </c>
      <c r="B179" s="1">
        <f t="shared" si="9"/>
        <v>1019919</v>
      </c>
      <c r="C179" s="12">
        <f>INDEX(families!$A:$A,MATCH(D179,families!$B:$B,0))</f>
        <v>42</v>
      </c>
      <c r="D179" s="1" t="s">
        <v>8036</v>
      </c>
      <c r="E179" s="1" t="s">
        <v>8036</v>
      </c>
      <c r="F179" s="1" t="str">
        <f t="shared" si="10"/>
        <v>25° SB Induction Bend (5B−IB−2177)</v>
      </c>
      <c r="G179" s="1">
        <f t="shared" si="11"/>
        <v>25</v>
      </c>
      <c r="L179" s="1">
        <v>178</v>
      </c>
      <c r="M179" s="1" t="s">
        <v>8568</v>
      </c>
      <c r="N179" s="1" t="s">
        <v>8567</v>
      </c>
      <c r="O179" s="1">
        <v>1019919</v>
      </c>
      <c r="P179" s="1">
        <v>914.4</v>
      </c>
      <c r="Q179" s="1">
        <v>23.7</v>
      </c>
      <c r="R179" s="1">
        <v>21.3</v>
      </c>
      <c r="S179" s="1" t="s">
        <v>8032</v>
      </c>
      <c r="T179" s="1">
        <v>25</v>
      </c>
      <c r="U179" s="1" t="s">
        <v>8031</v>
      </c>
      <c r="V179" s="1" t="s">
        <v>8078</v>
      </c>
      <c r="W179" s="1">
        <v>1500</v>
      </c>
      <c r="X179" s="1">
        <v>1500</v>
      </c>
      <c r="Y179" s="1">
        <v>2793</v>
      </c>
      <c r="Z179" s="1">
        <v>5793</v>
      </c>
      <c r="AA179" s="1" t="s">
        <v>8029</v>
      </c>
      <c r="AB179" s="1" t="s">
        <v>8566</v>
      </c>
      <c r="AC179" s="1" t="s">
        <v>8318</v>
      </c>
      <c r="AD179" s="1" t="s">
        <v>58</v>
      </c>
      <c r="AE179" s="1">
        <v>2</v>
      </c>
    </row>
    <row r="180" spans="1:31" x14ac:dyDescent="0.2">
      <c r="A180" s="1">
        <f t="shared" si="8"/>
        <v>1019925</v>
      </c>
      <c r="B180" s="1">
        <f t="shared" si="9"/>
        <v>1019925</v>
      </c>
      <c r="C180" s="12">
        <f>INDEX(families!$A:$A,MATCH(D180,families!$B:$B,0))</f>
        <v>42</v>
      </c>
      <c r="D180" s="1" t="s">
        <v>8036</v>
      </c>
      <c r="E180" s="1" t="s">
        <v>8036</v>
      </c>
      <c r="F180" s="1" t="str">
        <f t="shared" si="10"/>
        <v>52° LT Induction Bend (5B−IB−2178)</v>
      </c>
      <c r="G180" s="1">
        <f t="shared" si="11"/>
        <v>52</v>
      </c>
      <c r="L180" s="1">
        <v>179</v>
      </c>
      <c r="M180" s="1" t="s">
        <v>8565</v>
      </c>
      <c r="N180" s="1" t="s">
        <v>8564</v>
      </c>
      <c r="O180" s="1">
        <v>1019925</v>
      </c>
      <c r="P180" s="1">
        <v>914.4</v>
      </c>
      <c r="Q180" s="1">
        <v>23.7</v>
      </c>
      <c r="R180" s="1">
        <v>21.3</v>
      </c>
      <c r="S180" s="1" t="s">
        <v>8032</v>
      </c>
      <c r="T180" s="1">
        <v>52</v>
      </c>
      <c r="U180" s="1" t="s">
        <v>7362</v>
      </c>
      <c r="V180" s="1" t="s">
        <v>8039</v>
      </c>
      <c r="W180" s="1">
        <v>1500</v>
      </c>
      <c r="X180" s="1">
        <v>1500</v>
      </c>
      <c r="Y180" s="1">
        <v>4149</v>
      </c>
      <c r="Z180" s="1">
        <v>7149</v>
      </c>
      <c r="AA180" s="1" t="s">
        <v>8563</v>
      </c>
      <c r="AB180" s="1" t="s">
        <v>8029</v>
      </c>
      <c r="AC180" s="1" t="s">
        <v>8028</v>
      </c>
      <c r="AD180" s="1" t="s">
        <v>58</v>
      </c>
      <c r="AE180" s="1">
        <v>2</v>
      </c>
    </row>
    <row r="181" spans="1:31" x14ac:dyDescent="0.2">
      <c r="A181" s="1">
        <f t="shared" si="8"/>
        <v>1020245</v>
      </c>
      <c r="B181" s="1">
        <f t="shared" si="9"/>
        <v>1020245</v>
      </c>
      <c r="C181" s="12">
        <f>INDEX(families!$A:$A,MATCH(D181,families!$B:$B,0))</f>
        <v>42</v>
      </c>
      <c r="D181" s="1" t="s">
        <v>8036</v>
      </c>
      <c r="E181" s="1" t="s">
        <v>8036</v>
      </c>
      <c r="F181" s="1" t="str">
        <f t="shared" si="10"/>
        <v>28° Rolled (SB, RT) Induction Bend (5B−IB−2179)</v>
      </c>
      <c r="G181" s="1">
        <f t="shared" si="11"/>
        <v>28</v>
      </c>
      <c r="L181" s="1">
        <v>180</v>
      </c>
      <c r="M181" s="1" t="s">
        <v>8562</v>
      </c>
      <c r="N181" s="1" t="s">
        <v>8561</v>
      </c>
      <c r="O181" s="1">
        <v>1020245</v>
      </c>
      <c r="P181" s="1">
        <v>914.4</v>
      </c>
      <c r="Q181" s="1">
        <v>23.7</v>
      </c>
      <c r="R181" s="1">
        <v>21.3</v>
      </c>
      <c r="S181" s="1" t="s">
        <v>8032</v>
      </c>
      <c r="T181" s="1">
        <v>28</v>
      </c>
      <c r="U181" s="1" t="s">
        <v>8560</v>
      </c>
      <c r="V181" s="1" t="s">
        <v>8559</v>
      </c>
      <c r="W181" s="1">
        <v>1500</v>
      </c>
      <c r="X181" s="1">
        <v>1500</v>
      </c>
      <c r="Y181" s="1">
        <v>3128</v>
      </c>
      <c r="Z181" s="1">
        <v>6128</v>
      </c>
      <c r="AA181" s="1" t="s">
        <v>8189</v>
      </c>
      <c r="AB181" s="1" t="s">
        <v>8189</v>
      </c>
      <c r="AC181" s="1" t="s">
        <v>8318</v>
      </c>
      <c r="AD181" s="1" t="s">
        <v>58</v>
      </c>
    </row>
    <row r="182" spans="1:31" x14ac:dyDescent="0.2">
      <c r="A182" s="1">
        <f t="shared" si="8"/>
        <v>1020255</v>
      </c>
      <c r="B182" s="1">
        <f t="shared" si="9"/>
        <v>1020255</v>
      </c>
      <c r="C182" s="12">
        <f>INDEX(families!$A:$A,MATCH(D182,families!$B:$B,0))</f>
        <v>42</v>
      </c>
      <c r="D182" s="1" t="s">
        <v>8036</v>
      </c>
      <c r="E182" s="1" t="s">
        <v>8036</v>
      </c>
      <c r="F182" s="1" t="str">
        <f t="shared" si="10"/>
        <v>28° OB Induction Bend (5B−IB−2180)</v>
      </c>
      <c r="G182" s="1">
        <f t="shared" si="11"/>
        <v>28</v>
      </c>
      <c r="L182" s="1">
        <v>181</v>
      </c>
      <c r="M182" s="1" t="s">
        <v>8558</v>
      </c>
      <c r="N182" s="1" t="s">
        <v>8557</v>
      </c>
      <c r="O182" s="1">
        <v>1020255</v>
      </c>
      <c r="P182" s="1">
        <v>914.4</v>
      </c>
      <c r="Q182" s="1">
        <v>23.7</v>
      </c>
      <c r="R182" s="1">
        <v>21.3</v>
      </c>
      <c r="S182" s="1" t="s">
        <v>8032</v>
      </c>
      <c r="T182" s="1">
        <v>28</v>
      </c>
      <c r="U182" s="1" t="s">
        <v>8031</v>
      </c>
      <c r="V182" s="1" t="s">
        <v>8075</v>
      </c>
      <c r="W182" s="1">
        <v>1500</v>
      </c>
      <c r="X182" s="1">
        <v>1500</v>
      </c>
      <c r="Y182" s="1">
        <v>3128</v>
      </c>
      <c r="Z182" s="1">
        <v>6128</v>
      </c>
      <c r="AA182" s="1" t="s">
        <v>8189</v>
      </c>
      <c r="AB182" s="1" t="s">
        <v>8029</v>
      </c>
      <c r="AC182" s="1" t="s">
        <v>8318</v>
      </c>
      <c r="AD182" s="1" t="s">
        <v>58</v>
      </c>
    </row>
    <row r="183" spans="1:31" x14ac:dyDescent="0.2">
      <c r="A183" s="1">
        <f t="shared" si="8"/>
        <v>1020493</v>
      </c>
      <c r="B183" s="1">
        <f t="shared" si="9"/>
        <v>1020493</v>
      </c>
      <c r="C183" s="12">
        <f>INDEX(families!$A:$A,MATCH(D183,families!$B:$B,0))</f>
        <v>42</v>
      </c>
      <c r="D183" s="1" t="s">
        <v>8036</v>
      </c>
      <c r="E183" s="1" t="s">
        <v>8036</v>
      </c>
      <c r="F183" s="1" t="str">
        <f t="shared" si="10"/>
        <v>16° LT Induction Bend (5B−IB−2181)</v>
      </c>
      <c r="G183" s="1">
        <f t="shared" si="11"/>
        <v>16</v>
      </c>
      <c r="L183" s="1">
        <v>182</v>
      </c>
      <c r="M183" s="1" t="s">
        <v>8556</v>
      </c>
      <c r="N183" s="1" t="s">
        <v>8555</v>
      </c>
      <c r="O183" s="1">
        <v>1020493</v>
      </c>
      <c r="P183" s="1">
        <v>914.4</v>
      </c>
      <c r="Q183" s="1">
        <v>23.7</v>
      </c>
      <c r="R183" s="1">
        <v>21.3</v>
      </c>
      <c r="S183" s="1" t="s">
        <v>8032</v>
      </c>
      <c r="T183" s="1">
        <v>16</v>
      </c>
      <c r="U183" s="1" t="s">
        <v>8031</v>
      </c>
      <c r="V183" s="1" t="s">
        <v>8039</v>
      </c>
      <c r="W183" s="1">
        <v>1500</v>
      </c>
      <c r="X183" s="1">
        <v>1500</v>
      </c>
      <c r="Y183" s="1">
        <v>1787</v>
      </c>
      <c r="Z183" s="1">
        <v>4787</v>
      </c>
      <c r="AA183" s="1" t="s">
        <v>8029</v>
      </c>
      <c r="AB183" s="1" t="s">
        <v>8029</v>
      </c>
      <c r="AC183" s="1" t="s">
        <v>8318</v>
      </c>
      <c r="AD183" s="1" t="s">
        <v>58</v>
      </c>
    </row>
    <row r="184" spans="1:31" x14ac:dyDescent="0.2">
      <c r="A184" s="1">
        <f t="shared" si="8"/>
        <v>1020580</v>
      </c>
      <c r="B184" s="1">
        <f t="shared" si="9"/>
        <v>1020580</v>
      </c>
      <c r="C184" s="12">
        <f>INDEX(families!$A:$A,MATCH(D184,families!$B:$B,0))</f>
        <v>42</v>
      </c>
      <c r="D184" s="1" t="s">
        <v>8036</v>
      </c>
      <c r="E184" s="1" t="s">
        <v>8036</v>
      </c>
      <c r="F184" s="1" t="str">
        <f t="shared" si="10"/>
        <v>28° RT Induction Bend (5B−IB−2182)</v>
      </c>
      <c r="G184" s="1">
        <f t="shared" si="11"/>
        <v>28</v>
      </c>
      <c r="L184" s="1">
        <v>183</v>
      </c>
      <c r="M184" s="1" t="s">
        <v>8554</v>
      </c>
      <c r="N184" s="1" t="s">
        <v>8553</v>
      </c>
      <c r="O184" s="1">
        <v>1020580</v>
      </c>
      <c r="P184" s="1">
        <v>914.4</v>
      </c>
      <c r="Q184" s="1">
        <v>23.7</v>
      </c>
      <c r="R184" s="1">
        <v>21.3</v>
      </c>
      <c r="S184" s="1" t="s">
        <v>8032</v>
      </c>
      <c r="T184" s="1">
        <v>28</v>
      </c>
      <c r="U184" s="1" t="s">
        <v>8031</v>
      </c>
      <c r="V184" s="1" t="s">
        <v>8030</v>
      </c>
      <c r="W184" s="1">
        <v>1500</v>
      </c>
      <c r="X184" s="1">
        <v>1500</v>
      </c>
      <c r="Y184" s="1">
        <v>3128</v>
      </c>
      <c r="Z184" s="1">
        <v>6128</v>
      </c>
      <c r="AA184" s="1" t="s">
        <v>8029</v>
      </c>
      <c r="AB184" s="1" t="s">
        <v>8029</v>
      </c>
      <c r="AC184" s="1" t="s">
        <v>8318</v>
      </c>
      <c r="AD184" s="1" t="s">
        <v>58</v>
      </c>
    </row>
    <row r="185" spans="1:31" x14ac:dyDescent="0.2">
      <c r="A185" s="1">
        <f t="shared" si="8"/>
        <v>1020667</v>
      </c>
      <c r="B185" s="1">
        <f t="shared" si="9"/>
        <v>1020667</v>
      </c>
      <c r="C185" s="12">
        <f>INDEX(families!$A:$A,MATCH(D185,families!$B:$B,0))</f>
        <v>42</v>
      </c>
      <c r="D185" s="1" t="s">
        <v>8036</v>
      </c>
      <c r="E185" s="1" t="s">
        <v>8036</v>
      </c>
      <c r="F185" s="1" t="str">
        <f t="shared" si="10"/>
        <v>28° LT Induction Bend (5B−IB−2183)</v>
      </c>
      <c r="G185" s="1">
        <f t="shared" si="11"/>
        <v>28</v>
      </c>
      <c r="L185" s="1">
        <v>184</v>
      </c>
      <c r="M185" s="1" t="s">
        <v>8552</v>
      </c>
      <c r="N185" s="1" t="s">
        <v>8551</v>
      </c>
      <c r="O185" s="1">
        <v>1020667</v>
      </c>
      <c r="P185" s="1">
        <v>914.4</v>
      </c>
      <c r="Q185" s="1">
        <v>23.7</v>
      </c>
      <c r="R185" s="1">
        <v>21.3</v>
      </c>
      <c r="S185" s="1" t="s">
        <v>8032</v>
      </c>
      <c r="T185" s="1">
        <v>28</v>
      </c>
      <c r="U185" s="1" t="s">
        <v>8031</v>
      </c>
      <c r="V185" s="1" t="s">
        <v>8039</v>
      </c>
      <c r="W185" s="1">
        <v>1500</v>
      </c>
      <c r="X185" s="1">
        <v>1500</v>
      </c>
      <c r="Y185" s="1">
        <v>3128</v>
      </c>
      <c r="Z185" s="1">
        <v>6128</v>
      </c>
      <c r="AA185" s="1" t="s">
        <v>8029</v>
      </c>
      <c r="AB185" s="1" t="s">
        <v>8029</v>
      </c>
      <c r="AC185" s="1" t="s">
        <v>8318</v>
      </c>
      <c r="AD185" s="1" t="s">
        <v>58</v>
      </c>
    </row>
    <row r="186" spans="1:31" x14ac:dyDescent="0.2">
      <c r="A186" s="1">
        <f t="shared" si="8"/>
        <v>1020736</v>
      </c>
      <c r="B186" s="1">
        <f t="shared" si="9"/>
        <v>1020736</v>
      </c>
      <c r="C186" s="12">
        <f>INDEX(families!$A:$A,MATCH(D186,families!$B:$B,0))</f>
        <v>42</v>
      </c>
      <c r="D186" s="1" t="s">
        <v>8036</v>
      </c>
      <c r="E186" s="1" t="s">
        <v>8036</v>
      </c>
      <c r="F186" s="1" t="str">
        <f t="shared" si="10"/>
        <v>29° RT Induction Bend (5B−IB−2184)</v>
      </c>
      <c r="G186" s="1">
        <f t="shared" si="11"/>
        <v>29</v>
      </c>
      <c r="L186" s="1">
        <v>185</v>
      </c>
      <c r="M186" s="1" t="s">
        <v>8550</v>
      </c>
      <c r="N186" s="1" t="s">
        <v>8549</v>
      </c>
      <c r="O186" s="1">
        <v>1020736</v>
      </c>
      <c r="P186" s="1">
        <v>914.4</v>
      </c>
      <c r="Q186" s="1">
        <v>23.7</v>
      </c>
      <c r="R186" s="1">
        <v>21.3</v>
      </c>
      <c r="S186" s="1" t="s">
        <v>8032</v>
      </c>
      <c r="T186" s="1">
        <v>29</v>
      </c>
      <c r="U186" s="1" t="s">
        <v>8031</v>
      </c>
      <c r="V186" s="1" t="s">
        <v>8030</v>
      </c>
      <c r="W186" s="1">
        <v>1500</v>
      </c>
      <c r="X186" s="1">
        <v>1500</v>
      </c>
      <c r="Y186" s="1">
        <v>3240</v>
      </c>
      <c r="Z186" s="1">
        <v>6240</v>
      </c>
      <c r="AA186" s="1" t="s">
        <v>8029</v>
      </c>
      <c r="AB186" s="1" t="s">
        <v>8029</v>
      </c>
      <c r="AC186" s="1" t="s">
        <v>8318</v>
      </c>
      <c r="AD186" s="1" t="s">
        <v>58</v>
      </c>
    </row>
    <row r="187" spans="1:31" x14ac:dyDescent="0.2">
      <c r="A187" s="1">
        <f t="shared" si="8"/>
        <v>1020778</v>
      </c>
      <c r="B187" s="1">
        <f t="shared" si="9"/>
        <v>1020778</v>
      </c>
      <c r="C187" s="12">
        <f>INDEX(families!$A:$A,MATCH(D187,families!$B:$B,0))</f>
        <v>42</v>
      </c>
      <c r="D187" s="1" t="s">
        <v>8036</v>
      </c>
      <c r="E187" s="1" t="s">
        <v>8036</v>
      </c>
      <c r="F187" s="1" t="str">
        <f t="shared" si="10"/>
        <v>35° LT Induction Bend (5B−IB−2185)</v>
      </c>
      <c r="G187" s="1">
        <f t="shared" si="11"/>
        <v>35</v>
      </c>
      <c r="L187" s="1">
        <v>186</v>
      </c>
      <c r="M187" s="1" t="s">
        <v>8548</v>
      </c>
      <c r="N187" s="1" t="s">
        <v>8547</v>
      </c>
      <c r="O187" s="1">
        <v>1020778</v>
      </c>
      <c r="P187" s="1">
        <v>914.4</v>
      </c>
      <c r="Q187" s="1">
        <v>23.7</v>
      </c>
      <c r="R187" s="1">
        <v>21.3</v>
      </c>
      <c r="S187" s="1" t="s">
        <v>8032</v>
      </c>
      <c r="T187" s="1">
        <v>35</v>
      </c>
      <c r="U187" s="1" t="s">
        <v>8031</v>
      </c>
      <c r="V187" s="1" t="s">
        <v>8039</v>
      </c>
      <c r="W187" s="1">
        <v>1500</v>
      </c>
      <c r="X187" s="1">
        <v>1500</v>
      </c>
      <c r="Y187" s="1">
        <v>3910</v>
      </c>
      <c r="Z187" s="1">
        <v>6910</v>
      </c>
      <c r="AA187" s="1" t="s">
        <v>8029</v>
      </c>
      <c r="AB187" s="1" t="s">
        <v>8029</v>
      </c>
      <c r="AC187" s="1" t="s">
        <v>8318</v>
      </c>
      <c r="AD187" s="1" t="s">
        <v>58</v>
      </c>
    </row>
    <row r="188" spans="1:31" x14ac:dyDescent="0.2">
      <c r="A188" s="1">
        <f t="shared" si="8"/>
        <v>1021625</v>
      </c>
      <c r="B188" s="1">
        <f t="shared" si="9"/>
        <v>1021625</v>
      </c>
      <c r="C188" s="12">
        <f>INDEX(families!$A:$A,MATCH(D188,families!$B:$B,0))</f>
        <v>42</v>
      </c>
      <c r="D188" s="1" t="s">
        <v>8036</v>
      </c>
      <c r="E188" s="1" t="s">
        <v>8036</v>
      </c>
      <c r="F188" s="1" t="str">
        <f t="shared" si="10"/>
        <v>37° RT Induction Bend (5B−IB−2186)</v>
      </c>
      <c r="G188" s="1">
        <f t="shared" si="11"/>
        <v>37</v>
      </c>
      <c r="L188" s="1">
        <v>187</v>
      </c>
      <c r="M188" s="1" t="s">
        <v>8546</v>
      </c>
      <c r="N188" s="1" t="s">
        <v>8545</v>
      </c>
      <c r="O188" s="1">
        <v>1021625</v>
      </c>
      <c r="P188" s="1">
        <v>914.4</v>
      </c>
      <c r="Q188" s="1">
        <v>23.7</v>
      </c>
      <c r="R188" s="1">
        <v>21.3</v>
      </c>
      <c r="S188" s="1" t="s">
        <v>8032</v>
      </c>
      <c r="T188" s="1">
        <v>37</v>
      </c>
      <c r="U188" s="1" t="s">
        <v>8031</v>
      </c>
      <c r="V188" s="1" t="s">
        <v>8030</v>
      </c>
      <c r="W188" s="1">
        <v>1500</v>
      </c>
      <c r="X188" s="1">
        <v>1500</v>
      </c>
      <c r="Y188" s="1">
        <v>4133</v>
      </c>
      <c r="Z188" s="1">
        <v>7133</v>
      </c>
      <c r="AA188" s="1" t="s">
        <v>8029</v>
      </c>
      <c r="AB188" s="1" t="s">
        <v>8029</v>
      </c>
      <c r="AC188" s="1" t="s">
        <v>8318</v>
      </c>
      <c r="AD188" s="1" t="s">
        <v>58</v>
      </c>
    </row>
    <row r="189" spans="1:31" x14ac:dyDescent="0.2">
      <c r="A189" s="1">
        <f t="shared" si="8"/>
        <v>1021722</v>
      </c>
      <c r="B189" s="1">
        <f t="shared" si="9"/>
        <v>1021722</v>
      </c>
      <c r="C189" s="12">
        <f>INDEX(families!$A:$A,MATCH(D189,families!$B:$B,0))</f>
        <v>42</v>
      </c>
      <c r="D189" s="1" t="s">
        <v>8036</v>
      </c>
      <c r="E189" s="1" t="s">
        <v>8036</v>
      </c>
      <c r="F189" s="1" t="str">
        <f t="shared" si="10"/>
        <v>27° LT Induction Bend (5B−IB−2187)</v>
      </c>
      <c r="G189" s="1">
        <f t="shared" si="11"/>
        <v>27</v>
      </c>
      <c r="L189" s="1">
        <v>188</v>
      </c>
      <c r="M189" s="1" t="s">
        <v>8544</v>
      </c>
      <c r="N189" s="1" t="s">
        <v>8543</v>
      </c>
      <c r="O189" s="1">
        <v>1021722</v>
      </c>
      <c r="P189" s="1">
        <v>914.4</v>
      </c>
      <c r="Q189" s="1">
        <v>23.7</v>
      </c>
      <c r="R189" s="1">
        <v>21.3</v>
      </c>
      <c r="S189" s="1" t="s">
        <v>8032</v>
      </c>
      <c r="T189" s="1">
        <v>27</v>
      </c>
      <c r="U189" s="1" t="s">
        <v>8031</v>
      </c>
      <c r="V189" s="1" t="s">
        <v>8039</v>
      </c>
      <c r="W189" s="1">
        <v>1500</v>
      </c>
      <c r="X189" s="1">
        <v>1500</v>
      </c>
      <c r="Y189" s="1">
        <v>3016</v>
      </c>
      <c r="Z189" s="1">
        <v>6016</v>
      </c>
      <c r="AA189" s="1" t="s">
        <v>8029</v>
      </c>
      <c r="AB189" s="1" t="s">
        <v>8189</v>
      </c>
      <c r="AC189" s="1" t="s">
        <v>8318</v>
      </c>
      <c r="AD189" s="1" t="s">
        <v>58</v>
      </c>
    </row>
    <row r="190" spans="1:31" x14ac:dyDescent="0.2">
      <c r="A190" s="1">
        <f t="shared" si="8"/>
        <v>1021798</v>
      </c>
      <c r="B190" s="1">
        <f t="shared" si="9"/>
        <v>1021798</v>
      </c>
      <c r="C190" s="12">
        <f>INDEX(families!$A:$A,MATCH(D190,families!$B:$B,0))</f>
        <v>42</v>
      </c>
      <c r="D190" s="1" t="s">
        <v>8036</v>
      </c>
      <c r="E190" s="1" t="s">
        <v>8036</v>
      </c>
      <c r="F190" s="1" t="str">
        <f t="shared" si="10"/>
        <v>70° LT Induction Bend (5B−IB−2189)</v>
      </c>
      <c r="G190" s="1">
        <f t="shared" si="11"/>
        <v>70</v>
      </c>
      <c r="L190" s="1">
        <v>189</v>
      </c>
      <c r="M190" s="1" t="s">
        <v>8542</v>
      </c>
      <c r="N190" s="1" t="s">
        <v>8541</v>
      </c>
      <c r="O190" s="1">
        <v>1021798</v>
      </c>
      <c r="P190" s="1">
        <v>914.4</v>
      </c>
      <c r="Q190" s="1">
        <v>23.7</v>
      </c>
      <c r="R190" s="1">
        <v>21.3</v>
      </c>
      <c r="S190" s="1" t="s">
        <v>8032</v>
      </c>
      <c r="T190" s="1">
        <v>70</v>
      </c>
      <c r="U190" s="1" t="s">
        <v>7362</v>
      </c>
      <c r="V190" s="1" t="s">
        <v>8039</v>
      </c>
      <c r="W190" s="1">
        <v>1500</v>
      </c>
      <c r="X190" s="1">
        <v>1500</v>
      </c>
      <c r="Y190" s="1">
        <v>5586</v>
      </c>
      <c r="Z190" s="1">
        <v>8586</v>
      </c>
      <c r="AA190" s="1" t="s">
        <v>8189</v>
      </c>
      <c r="AB190" s="1" t="s">
        <v>8189</v>
      </c>
      <c r="AC190" s="1" t="s">
        <v>8028</v>
      </c>
      <c r="AD190" s="1" t="s">
        <v>58</v>
      </c>
    </row>
    <row r="191" spans="1:31" x14ac:dyDescent="0.2">
      <c r="A191" s="1">
        <f t="shared" si="8"/>
        <v>1021851</v>
      </c>
      <c r="B191" s="1">
        <f t="shared" si="9"/>
        <v>1021851</v>
      </c>
      <c r="C191" s="12">
        <f>INDEX(families!$A:$A,MATCH(D191,families!$B:$B,0))</f>
        <v>42</v>
      </c>
      <c r="D191" s="1" t="s">
        <v>8036</v>
      </c>
      <c r="E191" s="1" t="s">
        <v>8036</v>
      </c>
      <c r="F191" s="1" t="str">
        <f t="shared" si="10"/>
        <v>30° OB Induction Bend (5B−IB−2191)</v>
      </c>
      <c r="G191" s="1">
        <f t="shared" si="11"/>
        <v>30</v>
      </c>
      <c r="L191" s="1">
        <v>190</v>
      </c>
      <c r="M191" s="1" t="s">
        <v>8540</v>
      </c>
      <c r="N191" s="1" t="s">
        <v>8539</v>
      </c>
      <c r="O191" s="1">
        <v>1021851</v>
      </c>
      <c r="P191" s="1">
        <v>914.4</v>
      </c>
      <c r="Q191" s="1">
        <v>23.7</v>
      </c>
      <c r="R191" s="1">
        <v>21.3</v>
      </c>
      <c r="S191" s="1" t="s">
        <v>8032</v>
      </c>
      <c r="T191" s="1">
        <v>30</v>
      </c>
      <c r="U191" s="1" t="s">
        <v>8031</v>
      </c>
      <c r="V191" s="1" t="s">
        <v>8075</v>
      </c>
      <c r="W191" s="1">
        <v>1500</v>
      </c>
      <c r="X191" s="1">
        <v>1500</v>
      </c>
      <c r="Y191" s="1">
        <v>3351</v>
      </c>
      <c r="Z191" s="1">
        <v>6351</v>
      </c>
      <c r="AA191" s="1" t="s">
        <v>8189</v>
      </c>
      <c r="AB191" s="1" t="s">
        <v>8189</v>
      </c>
      <c r="AC191" s="1" t="s">
        <v>8318</v>
      </c>
      <c r="AD191" s="1" t="s">
        <v>58</v>
      </c>
    </row>
    <row r="192" spans="1:31" x14ac:dyDescent="0.2">
      <c r="A192" s="1">
        <f t="shared" si="8"/>
        <v>1021891</v>
      </c>
      <c r="B192" s="1">
        <f t="shared" si="9"/>
        <v>1021891</v>
      </c>
      <c r="C192" s="12">
        <f>INDEX(families!$A:$A,MATCH(D192,families!$B:$B,0))</f>
        <v>42</v>
      </c>
      <c r="D192" s="1" t="s">
        <v>8036</v>
      </c>
      <c r="E192" s="1" t="s">
        <v>8036</v>
      </c>
      <c r="F192" s="1" t="str">
        <f t="shared" si="10"/>
        <v>90° RT Induction Bend (5B−IB−2192)</v>
      </c>
      <c r="G192" s="1">
        <f t="shared" si="11"/>
        <v>90</v>
      </c>
      <c r="L192" s="1">
        <v>191</v>
      </c>
      <c r="M192" s="1" t="s">
        <v>8538</v>
      </c>
      <c r="N192" s="1" t="s">
        <v>8537</v>
      </c>
      <c r="O192" s="1">
        <v>1021891</v>
      </c>
      <c r="P192" s="1">
        <v>914.4</v>
      </c>
      <c r="Q192" s="1">
        <v>23.7</v>
      </c>
      <c r="R192" s="1">
        <v>21.3</v>
      </c>
      <c r="S192" s="1" t="s">
        <v>8032</v>
      </c>
      <c r="T192" s="1">
        <v>90</v>
      </c>
      <c r="U192" s="1" t="s">
        <v>7362</v>
      </c>
      <c r="V192" s="1" t="s">
        <v>8030</v>
      </c>
      <c r="W192" s="1">
        <v>1500</v>
      </c>
      <c r="X192" s="1">
        <v>1500</v>
      </c>
      <c r="Y192" s="1">
        <v>7182</v>
      </c>
      <c r="Z192" s="1">
        <v>10182</v>
      </c>
      <c r="AA192" s="1" t="s">
        <v>8189</v>
      </c>
      <c r="AB192" s="1" t="s">
        <v>8189</v>
      </c>
      <c r="AC192" s="1" t="s">
        <v>8028</v>
      </c>
      <c r="AD192" s="1" t="s">
        <v>58</v>
      </c>
    </row>
    <row r="193" spans="1:31" x14ac:dyDescent="0.2">
      <c r="A193" s="1">
        <f t="shared" si="8"/>
        <v>1021990</v>
      </c>
      <c r="B193" s="1">
        <f t="shared" si="9"/>
        <v>1021990</v>
      </c>
      <c r="C193" s="12">
        <f>INDEX(families!$A:$A,MATCH(D193,families!$B:$B,0))</f>
        <v>42</v>
      </c>
      <c r="D193" s="1" t="s">
        <v>8036</v>
      </c>
      <c r="E193" s="1" t="s">
        <v>8036</v>
      </c>
      <c r="F193" s="1" t="str">
        <f t="shared" si="10"/>
        <v>26° LT Induction Bend (5B−IB−2193)</v>
      </c>
      <c r="G193" s="1">
        <f t="shared" si="11"/>
        <v>26</v>
      </c>
      <c r="L193" s="1">
        <v>192</v>
      </c>
      <c r="M193" s="1" t="s">
        <v>8536</v>
      </c>
      <c r="N193" s="1" t="s">
        <v>8535</v>
      </c>
      <c r="O193" s="1">
        <v>1021990</v>
      </c>
      <c r="P193" s="1">
        <v>914.4</v>
      </c>
      <c r="Q193" s="1">
        <v>23.7</v>
      </c>
      <c r="R193" s="1">
        <v>21.3</v>
      </c>
      <c r="S193" s="1" t="s">
        <v>8032</v>
      </c>
      <c r="T193" s="1">
        <v>26</v>
      </c>
      <c r="U193" s="1" t="s">
        <v>8031</v>
      </c>
      <c r="V193" s="1" t="s">
        <v>8039</v>
      </c>
      <c r="W193" s="1">
        <v>1500</v>
      </c>
      <c r="X193" s="1">
        <v>1500</v>
      </c>
      <c r="Y193" s="1">
        <v>2905</v>
      </c>
      <c r="Z193" s="1">
        <v>5905</v>
      </c>
      <c r="AA193" s="1" t="s">
        <v>8189</v>
      </c>
      <c r="AB193" s="1" t="s">
        <v>8189</v>
      </c>
      <c r="AC193" s="1" t="s">
        <v>8318</v>
      </c>
      <c r="AD193" s="1" t="s">
        <v>58</v>
      </c>
    </row>
    <row r="194" spans="1:31" x14ac:dyDescent="0.2">
      <c r="A194" s="1">
        <f t="shared" ref="A194:A257" si="12">IF(O194=0,"",O194)</f>
        <v>1022053</v>
      </c>
      <c r="B194" s="1">
        <f t="shared" ref="B194:B257" si="13">A194</f>
        <v>1022053</v>
      </c>
      <c r="C194" s="12">
        <f>INDEX(families!$A:$A,MATCH(D194,families!$B:$B,0))</f>
        <v>42</v>
      </c>
      <c r="D194" s="1" t="s">
        <v>8036</v>
      </c>
      <c r="E194" s="1" t="s">
        <v>8036</v>
      </c>
      <c r="F194" s="1" t="str">
        <f t="shared" ref="F194:F257" si="14">_xlfn.CONCAT(T194,"° ",V194," Induction Bend"," (",M194,")")</f>
        <v>20° OB Induction Bend (5B−IB−2194)</v>
      </c>
      <c r="G194" s="1">
        <f t="shared" si="11"/>
        <v>20</v>
      </c>
      <c r="L194" s="1">
        <v>193</v>
      </c>
      <c r="M194" s="1" t="s">
        <v>8534</v>
      </c>
      <c r="N194" s="1" t="s">
        <v>8533</v>
      </c>
      <c r="O194" s="1">
        <v>1022053</v>
      </c>
      <c r="P194" s="1">
        <v>914.4</v>
      </c>
      <c r="Q194" s="1">
        <v>23.7</v>
      </c>
      <c r="R194" s="1">
        <v>21.3</v>
      </c>
      <c r="S194" s="1" t="s">
        <v>8032</v>
      </c>
      <c r="T194" s="1">
        <v>20</v>
      </c>
      <c r="U194" s="1" t="s">
        <v>8031</v>
      </c>
      <c r="V194" s="1" t="s">
        <v>8075</v>
      </c>
      <c r="W194" s="1">
        <v>1500</v>
      </c>
      <c r="X194" s="1">
        <v>1500</v>
      </c>
      <c r="Y194" s="1">
        <v>2234</v>
      </c>
      <c r="Z194" s="1">
        <v>5234</v>
      </c>
      <c r="AA194" s="1" t="s">
        <v>8189</v>
      </c>
      <c r="AB194" s="1" t="s">
        <v>8189</v>
      </c>
      <c r="AC194" s="1" t="s">
        <v>8318</v>
      </c>
      <c r="AD194" s="1" t="s">
        <v>58</v>
      </c>
    </row>
    <row r="195" spans="1:31" x14ac:dyDescent="0.2">
      <c r="A195" s="1">
        <f t="shared" si="12"/>
        <v>1022071</v>
      </c>
      <c r="B195" s="1">
        <f t="shared" si="13"/>
        <v>1022071</v>
      </c>
      <c r="C195" s="12">
        <f>INDEX(families!$A:$A,MATCH(D195,families!$B:$B,0))</f>
        <v>42</v>
      </c>
      <c r="D195" s="1" t="s">
        <v>8036</v>
      </c>
      <c r="E195" s="1" t="s">
        <v>8036</v>
      </c>
      <c r="F195" s="1" t="str">
        <f t="shared" si="14"/>
        <v>30° LT Induction Bend (5B−IB−2195)</v>
      </c>
      <c r="G195" s="1">
        <f t="shared" ref="G195:G258" si="15">T195</f>
        <v>30</v>
      </c>
      <c r="L195" s="1">
        <v>194</v>
      </c>
      <c r="M195" s="1" t="s">
        <v>8532</v>
      </c>
      <c r="N195" s="1" t="s">
        <v>8531</v>
      </c>
      <c r="O195" s="1">
        <v>1022071</v>
      </c>
      <c r="P195" s="1">
        <v>914.4</v>
      </c>
      <c r="Q195" s="1">
        <v>23.7</v>
      </c>
      <c r="R195" s="1">
        <v>21.3</v>
      </c>
      <c r="S195" s="1" t="s">
        <v>8032</v>
      </c>
      <c r="T195" s="1">
        <v>30</v>
      </c>
      <c r="U195" s="1" t="s">
        <v>8031</v>
      </c>
      <c r="V195" s="1" t="s">
        <v>8039</v>
      </c>
      <c r="W195" s="1">
        <v>1500</v>
      </c>
      <c r="X195" s="1">
        <v>1500</v>
      </c>
      <c r="Y195" s="1">
        <v>3351</v>
      </c>
      <c r="Z195" s="1">
        <v>6351</v>
      </c>
      <c r="AA195" s="1" t="s">
        <v>8189</v>
      </c>
      <c r="AB195" s="1" t="s">
        <v>8530</v>
      </c>
      <c r="AC195" s="1" t="s">
        <v>8318</v>
      </c>
      <c r="AD195" s="1" t="s">
        <v>58</v>
      </c>
      <c r="AE195" s="1">
        <v>2</v>
      </c>
    </row>
    <row r="196" spans="1:31" x14ac:dyDescent="0.2">
      <c r="A196" s="1">
        <f t="shared" si="12"/>
        <v>1022076</v>
      </c>
      <c r="B196" s="1">
        <f t="shared" si="13"/>
        <v>1022076</v>
      </c>
      <c r="C196" s="12">
        <f>INDEX(families!$A:$A,MATCH(D196,families!$B:$B,0))</f>
        <v>42</v>
      </c>
      <c r="D196" s="1" t="s">
        <v>8036</v>
      </c>
      <c r="E196" s="1" t="s">
        <v>8036</v>
      </c>
      <c r="F196" s="1" t="str">
        <f t="shared" si="14"/>
        <v>20° SB Induction Bend (5B−IB−2196)</v>
      </c>
      <c r="G196" s="1">
        <f t="shared" si="15"/>
        <v>20</v>
      </c>
      <c r="L196" s="1">
        <v>195</v>
      </c>
      <c r="M196" s="1" t="s">
        <v>8529</v>
      </c>
      <c r="N196" s="1" t="s">
        <v>8528</v>
      </c>
      <c r="O196" s="1">
        <v>1022076</v>
      </c>
      <c r="P196" s="1">
        <v>914.4</v>
      </c>
      <c r="Q196" s="1">
        <v>23.7</v>
      </c>
      <c r="R196" s="1">
        <v>21.3</v>
      </c>
      <c r="S196" s="1" t="s">
        <v>8032</v>
      </c>
      <c r="T196" s="1">
        <v>20</v>
      </c>
      <c r="U196" s="1" t="s">
        <v>8031</v>
      </c>
      <c r="V196" s="1" t="s">
        <v>8078</v>
      </c>
      <c r="W196" s="1">
        <v>1500</v>
      </c>
      <c r="X196" s="1">
        <v>1500</v>
      </c>
      <c r="Y196" s="1">
        <v>2234</v>
      </c>
      <c r="Z196" s="1">
        <v>5234</v>
      </c>
      <c r="AA196" s="1" t="s">
        <v>8527</v>
      </c>
      <c r="AB196" s="1" t="s">
        <v>8189</v>
      </c>
      <c r="AC196" s="1" t="s">
        <v>8318</v>
      </c>
      <c r="AD196" s="1" t="s">
        <v>58</v>
      </c>
      <c r="AE196" s="1">
        <v>2</v>
      </c>
    </row>
    <row r="197" spans="1:31" x14ac:dyDescent="0.2">
      <c r="A197" s="1">
        <f t="shared" si="12"/>
        <v>1022212</v>
      </c>
      <c r="B197" s="1">
        <f t="shared" si="13"/>
        <v>1022212</v>
      </c>
      <c r="C197" s="12">
        <f>INDEX(families!$A:$A,MATCH(D197,families!$B:$B,0))</f>
        <v>42</v>
      </c>
      <c r="D197" s="1" t="s">
        <v>8036</v>
      </c>
      <c r="E197" s="1" t="s">
        <v>8036</v>
      </c>
      <c r="F197" s="1" t="str">
        <f t="shared" si="14"/>
        <v>27° LT Induction Bend (5B−IB−2197)</v>
      </c>
      <c r="G197" s="1">
        <f t="shared" si="15"/>
        <v>27</v>
      </c>
      <c r="L197" s="1">
        <v>196</v>
      </c>
      <c r="M197" s="1" t="s">
        <v>8526</v>
      </c>
      <c r="N197" s="1" t="s">
        <v>8525</v>
      </c>
      <c r="O197" s="1">
        <v>1022212</v>
      </c>
      <c r="P197" s="1">
        <v>914.4</v>
      </c>
      <c r="Q197" s="1">
        <v>23.7</v>
      </c>
      <c r="R197" s="1">
        <v>21.3</v>
      </c>
      <c r="S197" s="1" t="s">
        <v>8032</v>
      </c>
      <c r="T197" s="1">
        <v>27</v>
      </c>
      <c r="U197" s="1" t="s">
        <v>8031</v>
      </c>
      <c r="V197" s="1" t="s">
        <v>8039</v>
      </c>
      <c r="W197" s="1">
        <v>1500</v>
      </c>
      <c r="X197" s="1">
        <v>1500</v>
      </c>
      <c r="Y197" s="1">
        <v>3016</v>
      </c>
      <c r="Z197" s="1">
        <v>6016</v>
      </c>
      <c r="AA197" s="1" t="s">
        <v>8189</v>
      </c>
      <c r="AB197" s="1" t="s">
        <v>8189</v>
      </c>
      <c r="AC197" s="1" t="s">
        <v>8318</v>
      </c>
      <c r="AD197" s="1" t="s">
        <v>58</v>
      </c>
    </row>
    <row r="198" spans="1:31" x14ac:dyDescent="0.2">
      <c r="A198" s="1">
        <f t="shared" si="12"/>
        <v>1022328</v>
      </c>
      <c r="B198" s="1">
        <f t="shared" si="13"/>
        <v>1022328</v>
      </c>
      <c r="C198" s="12">
        <f>INDEX(families!$A:$A,MATCH(D198,families!$B:$B,0))</f>
        <v>42</v>
      </c>
      <c r="D198" s="1" t="s">
        <v>8036</v>
      </c>
      <c r="E198" s="1" t="s">
        <v>8036</v>
      </c>
      <c r="F198" s="1" t="str">
        <f t="shared" si="14"/>
        <v>33° RT Induction Bend (5B−IB−2198)</v>
      </c>
      <c r="G198" s="1">
        <f t="shared" si="15"/>
        <v>33</v>
      </c>
      <c r="L198" s="1">
        <v>197</v>
      </c>
      <c r="M198" s="1" t="s">
        <v>8524</v>
      </c>
      <c r="N198" s="1" t="s">
        <v>8523</v>
      </c>
      <c r="O198" s="1">
        <v>1022328</v>
      </c>
      <c r="P198" s="1">
        <v>914.4</v>
      </c>
      <c r="Q198" s="1">
        <v>23.7</v>
      </c>
      <c r="R198" s="1">
        <v>21.3</v>
      </c>
      <c r="S198" s="1" t="s">
        <v>8032</v>
      </c>
      <c r="T198" s="1">
        <v>33</v>
      </c>
      <c r="U198" s="1" t="s">
        <v>8031</v>
      </c>
      <c r="V198" s="1" t="s">
        <v>8030</v>
      </c>
      <c r="W198" s="1">
        <v>1500</v>
      </c>
      <c r="X198" s="1">
        <v>1500</v>
      </c>
      <c r="Y198" s="1">
        <v>3687</v>
      </c>
      <c r="Z198" s="1">
        <v>6687</v>
      </c>
      <c r="AA198" s="1" t="s">
        <v>8189</v>
      </c>
      <c r="AB198" s="1" t="s">
        <v>8189</v>
      </c>
      <c r="AC198" s="1" t="s">
        <v>8318</v>
      </c>
      <c r="AD198" s="1" t="s">
        <v>58</v>
      </c>
    </row>
    <row r="199" spans="1:31" x14ac:dyDescent="0.2">
      <c r="A199" s="1">
        <f t="shared" si="12"/>
        <v>1022376</v>
      </c>
      <c r="B199" s="1">
        <f t="shared" si="13"/>
        <v>1022376</v>
      </c>
      <c r="C199" s="12">
        <f>INDEX(families!$A:$A,MATCH(D199,families!$B:$B,0))</f>
        <v>42</v>
      </c>
      <c r="D199" s="1" t="s">
        <v>8036</v>
      </c>
      <c r="E199" s="1" t="s">
        <v>8036</v>
      </c>
      <c r="F199" s="1" t="str">
        <f t="shared" si="14"/>
        <v>37° RT Induction Bend (5B−IB−2199)</v>
      </c>
      <c r="G199" s="1">
        <f t="shared" si="15"/>
        <v>37</v>
      </c>
      <c r="L199" s="1">
        <v>198</v>
      </c>
      <c r="M199" s="1" t="s">
        <v>8522</v>
      </c>
      <c r="N199" s="1" t="s">
        <v>8521</v>
      </c>
      <c r="O199" s="1">
        <v>1022376</v>
      </c>
      <c r="P199" s="1">
        <v>914.4</v>
      </c>
      <c r="Q199" s="1">
        <v>23.7</v>
      </c>
      <c r="R199" s="1">
        <v>21.3</v>
      </c>
      <c r="S199" s="1" t="s">
        <v>8032</v>
      </c>
      <c r="T199" s="1">
        <v>37</v>
      </c>
      <c r="U199" s="1" t="s">
        <v>8031</v>
      </c>
      <c r="V199" s="1" t="s">
        <v>8030</v>
      </c>
      <c r="W199" s="1">
        <v>1500</v>
      </c>
      <c r="X199" s="1">
        <v>1500</v>
      </c>
      <c r="Y199" s="1">
        <v>4133</v>
      </c>
      <c r="Z199" s="1">
        <v>7133</v>
      </c>
      <c r="AA199" s="1" t="s">
        <v>8189</v>
      </c>
      <c r="AB199" s="1" t="s">
        <v>8189</v>
      </c>
      <c r="AC199" s="1" t="s">
        <v>8318</v>
      </c>
      <c r="AD199" s="1" t="s">
        <v>58</v>
      </c>
    </row>
    <row r="200" spans="1:31" x14ac:dyDescent="0.2">
      <c r="A200" s="1">
        <f t="shared" si="12"/>
        <v>1022385</v>
      </c>
      <c r="B200" s="1">
        <f t="shared" si="13"/>
        <v>1022385</v>
      </c>
      <c r="C200" s="12">
        <f>INDEX(families!$A:$A,MATCH(D200,families!$B:$B,0))</f>
        <v>42</v>
      </c>
      <c r="D200" s="1" t="s">
        <v>8036</v>
      </c>
      <c r="E200" s="1" t="s">
        <v>8036</v>
      </c>
      <c r="F200" s="1" t="str">
        <f t="shared" si="14"/>
        <v>25° OB Induction Bend (5B−IB−2200)</v>
      </c>
      <c r="G200" s="1">
        <f t="shared" si="15"/>
        <v>25</v>
      </c>
      <c r="L200" s="1">
        <v>199</v>
      </c>
      <c r="M200" s="1" t="s">
        <v>8520</v>
      </c>
      <c r="N200" s="1" t="s">
        <v>8519</v>
      </c>
      <c r="O200" s="1">
        <v>1022385</v>
      </c>
      <c r="P200" s="1">
        <v>914.4</v>
      </c>
      <c r="Q200" s="1">
        <v>23.7</v>
      </c>
      <c r="R200" s="1">
        <v>21.3</v>
      </c>
      <c r="S200" s="1" t="s">
        <v>8032</v>
      </c>
      <c r="T200" s="1">
        <v>25</v>
      </c>
      <c r="U200" s="1" t="s">
        <v>8031</v>
      </c>
      <c r="V200" s="1" t="s">
        <v>8075</v>
      </c>
      <c r="W200" s="1">
        <v>1500</v>
      </c>
      <c r="X200" s="1">
        <v>1500</v>
      </c>
      <c r="Y200" s="1">
        <v>2793</v>
      </c>
      <c r="Z200" s="1">
        <v>5793</v>
      </c>
      <c r="AA200" s="1" t="s">
        <v>8189</v>
      </c>
      <c r="AB200" s="1" t="s">
        <v>8189</v>
      </c>
      <c r="AC200" s="1" t="s">
        <v>8318</v>
      </c>
      <c r="AD200" s="1" t="s">
        <v>58</v>
      </c>
    </row>
    <row r="201" spans="1:31" x14ac:dyDescent="0.2">
      <c r="A201" s="1">
        <f t="shared" si="12"/>
        <v>1022408</v>
      </c>
      <c r="B201" s="1">
        <f t="shared" si="13"/>
        <v>1022408</v>
      </c>
      <c r="C201" s="12">
        <f>INDEX(families!$A:$A,MATCH(D201,families!$B:$B,0))</f>
        <v>42</v>
      </c>
      <c r="D201" s="1" t="s">
        <v>8036</v>
      </c>
      <c r="E201" s="1" t="s">
        <v>8036</v>
      </c>
      <c r="F201" s="1" t="str">
        <f t="shared" si="14"/>
        <v>55° SB Induction Bend (5B−IB−2201)</v>
      </c>
      <c r="G201" s="1">
        <f t="shared" si="15"/>
        <v>55</v>
      </c>
      <c r="L201" s="1">
        <v>200</v>
      </c>
      <c r="M201" s="1" t="s">
        <v>8518</v>
      </c>
      <c r="N201" s="1" t="s">
        <v>8517</v>
      </c>
      <c r="O201" s="1">
        <v>1022408</v>
      </c>
      <c r="P201" s="1">
        <v>914.4</v>
      </c>
      <c r="Q201" s="1">
        <v>23.7</v>
      </c>
      <c r="R201" s="1">
        <v>21.3</v>
      </c>
      <c r="S201" s="1" t="s">
        <v>8032</v>
      </c>
      <c r="T201" s="1">
        <v>55</v>
      </c>
      <c r="U201" s="1" t="s">
        <v>7362</v>
      </c>
      <c r="V201" s="1" t="s">
        <v>8078</v>
      </c>
      <c r="W201" s="1">
        <v>1500</v>
      </c>
      <c r="X201" s="1">
        <v>1500</v>
      </c>
      <c r="Y201" s="1">
        <v>4389</v>
      </c>
      <c r="Z201" s="1">
        <v>7389</v>
      </c>
      <c r="AA201" s="1" t="s">
        <v>8189</v>
      </c>
      <c r="AB201" s="1" t="s">
        <v>8189</v>
      </c>
      <c r="AC201" s="1" t="s">
        <v>8028</v>
      </c>
      <c r="AD201" s="1" t="s">
        <v>58</v>
      </c>
    </row>
    <row r="202" spans="1:31" x14ac:dyDescent="0.2">
      <c r="A202" s="1">
        <f t="shared" si="12"/>
        <v>1022418</v>
      </c>
      <c r="B202" s="1">
        <f t="shared" si="13"/>
        <v>1022418</v>
      </c>
      <c r="C202" s="12">
        <f>INDEX(families!$A:$A,MATCH(D202,families!$B:$B,0))</f>
        <v>42</v>
      </c>
      <c r="D202" s="1" t="s">
        <v>8036</v>
      </c>
      <c r="E202" s="1" t="s">
        <v>8036</v>
      </c>
      <c r="F202" s="1" t="str">
        <f t="shared" si="14"/>
        <v>50° OB Induction Bend (5B−IB−2202)</v>
      </c>
      <c r="G202" s="1">
        <f t="shared" si="15"/>
        <v>50</v>
      </c>
      <c r="L202" s="1">
        <v>201</v>
      </c>
      <c r="M202" s="1" t="s">
        <v>8516</v>
      </c>
      <c r="N202" s="1" t="s">
        <v>8515</v>
      </c>
      <c r="O202" s="1">
        <v>1022418</v>
      </c>
      <c r="P202" s="1">
        <v>914.4</v>
      </c>
      <c r="Q202" s="1">
        <v>23.7</v>
      </c>
      <c r="R202" s="1">
        <v>21.3</v>
      </c>
      <c r="S202" s="1" t="s">
        <v>8032</v>
      </c>
      <c r="T202" s="1">
        <v>50</v>
      </c>
      <c r="U202" s="1" t="s">
        <v>7362</v>
      </c>
      <c r="V202" s="1" t="s">
        <v>8075</v>
      </c>
      <c r="W202" s="1">
        <v>1500</v>
      </c>
      <c r="X202" s="1">
        <v>1500</v>
      </c>
      <c r="Y202" s="1">
        <v>3990</v>
      </c>
      <c r="Z202" s="1">
        <v>6990</v>
      </c>
      <c r="AA202" s="1" t="s">
        <v>8189</v>
      </c>
      <c r="AB202" s="1" t="s">
        <v>8189</v>
      </c>
      <c r="AC202" s="1" t="s">
        <v>8028</v>
      </c>
      <c r="AD202" s="1" t="s">
        <v>58</v>
      </c>
    </row>
    <row r="203" spans="1:31" x14ac:dyDescent="0.2">
      <c r="A203" s="1">
        <f t="shared" si="12"/>
        <v>1022427</v>
      </c>
      <c r="B203" s="1">
        <f t="shared" si="13"/>
        <v>1022427</v>
      </c>
      <c r="C203" s="12">
        <f>INDEX(families!$A:$A,MATCH(D203,families!$B:$B,0))</f>
        <v>42</v>
      </c>
      <c r="D203" s="1" t="s">
        <v>8036</v>
      </c>
      <c r="E203" s="1" t="s">
        <v>8036</v>
      </c>
      <c r="F203" s="1" t="str">
        <f t="shared" si="14"/>
        <v>20° SB Induction Bend (5B−IB−2203)</v>
      </c>
      <c r="G203" s="1">
        <f t="shared" si="15"/>
        <v>20</v>
      </c>
      <c r="L203" s="1">
        <v>202</v>
      </c>
      <c r="M203" s="1" t="s">
        <v>8514</v>
      </c>
      <c r="N203" s="1" t="s">
        <v>8513</v>
      </c>
      <c r="O203" s="1">
        <v>1022427</v>
      </c>
      <c r="P203" s="1">
        <v>914.4</v>
      </c>
      <c r="Q203" s="1">
        <v>23.7</v>
      </c>
      <c r="R203" s="1">
        <v>21.3</v>
      </c>
      <c r="S203" s="1" t="s">
        <v>8032</v>
      </c>
      <c r="T203" s="1">
        <v>20</v>
      </c>
      <c r="U203" s="1" t="s">
        <v>8031</v>
      </c>
      <c r="V203" s="1" t="s">
        <v>8078</v>
      </c>
      <c r="W203" s="1">
        <v>1500</v>
      </c>
      <c r="X203" s="1">
        <v>1500</v>
      </c>
      <c r="Y203" s="1">
        <v>2234</v>
      </c>
      <c r="Z203" s="1">
        <v>5234</v>
      </c>
      <c r="AA203" s="1" t="s">
        <v>8189</v>
      </c>
      <c r="AB203" s="1" t="s">
        <v>8189</v>
      </c>
      <c r="AC203" s="1" t="s">
        <v>8318</v>
      </c>
      <c r="AD203" s="1" t="s">
        <v>58</v>
      </c>
    </row>
    <row r="204" spans="1:31" x14ac:dyDescent="0.2">
      <c r="A204" s="1">
        <f t="shared" si="12"/>
        <v>1022640</v>
      </c>
      <c r="B204" s="1">
        <f t="shared" si="13"/>
        <v>1022640</v>
      </c>
      <c r="C204" s="12">
        <f>INDEX(families!$A:$A,MATCH(D204,families!$B:$B,0))</f>
        <v>42</v>
      </c>
      <c r="D204" s="1" t="s">
        <v>8036</v>
      </c>
      <c r="E204" s="1" t="s">
        <v>8036</v>
      </c>
      <c r="F204" s="1" t="str">
        <f t="shared" si="14"/>
        <v>25° LT Induction Bend (5B−IB−2204)</v>
      </c>
      <c r="G204" s="1">
        <f t="shared" si="15"/>
        <v>25</v>
      </c>
      <c r="L204" s="1">
        <v>203</v>
      </c>
      <c r="M204" s="1" t="s">
        <v>8512</v>
      </c>
      <c r="N204" s="1" t="s">
        <v>8511</v>
      </c>
      <c r="O204" s="1">
        <v>1022640</v>
      </c>
      <c r="P204" s="1">
        <v>914.4</v>
      </c>
      <c r="Q204" s="1">
        <v>23.7</v>
      </c>
      <c r="R204" s="1">
        <v>21.3</v>
      </c>
      <c r="S204" s="1" t="s">
        <v>8032</v>
      </c>
      <c r="T204" s="1">
        <v>25</v>
      </c>
      <c r="U204" s="1" t="s">
        <v>8031</v>
      </c>
      <c r="V204" s="1" t="s">
        <v>8039</v>
      </c>
      <c r="W204" s="1">
        <v>1500</v>
      </c>
      <c r="X204" s="1">
        <v>1500</v>
      </c>
      <c r="Y204" s="1">
        <v>2793</v>
      </c>
      <c r="Z204" s="1">
        <v>5793</v>
      </c>
      <c r="AA204" s="1" t="s">
        <v>8189</v>
      </c>
      <c r="AB204" s="1" t="s">
        <v>8189</v>
      </c>
      <c r="AC204" s="1" t="s">
        <v>8318</v>
      </c>
      <c r="AD204" s="1" t="s">
        <v>58</v>
      </c>
    </row>
    <row r="205" spans="1:31" x14ac:dyDescent="0.2">
      <c r="A205" s="1">
        <f t="shared" si="12"/>
        <v>1022663</v>
      </c>
      <c r="B205" s="1">
        <f t="shared" si="13"/>
        <v>1022663</v>
      </c>
      <c r="C205" s="12">
        <f>INDEX(families!$A:$A,MATCH(D205,families!$B:$B,0))</f>
        <v>42</v>
      </c>
      <c r="D205" s="1" t="s">
        <v>8036</v>
      </c>
      <c r="E205" s="1" t="s">
        <v>8036</v>
      </c>
      <c r="F205" s="1" t="str">
        <f t="shared" si="14"/>
        <v>30° SB Induction Bend (5B−IB−2205)</v>
      </c>
      <c r="G205" s="1">
        <f t="shared" si="15"/>
        <v>30</v>
      </c>
      <c r="L205" s="1">
        <v>204</v>
      </c>
      <c r="M205" s="1" t="s">
        <v>8510</v>
      </c>
      <c r="N205" s="1" t="s">
        <v>8509</v>
      </c>
      <c r="O205" s="1">
        <v>1022663</v>
      </c>
      <c r="P205" s="1">
        <v>914.4</v>
      </c>
      <c r="Q205" s="1">
        <v>23.7</v>
      </c>
      <c r="R205" s="1">
        <v>21.3</v>
      </c>
      <c r="S205" s="1" t="s">
        <v>8032</v>
      </c>
      <c r="T205" s="1">
        <v>30</v>
      </c>
      <c r="U205" s="1" t="s">
        <v>8031</v>
      </c>
      <c r="V205" s="1" t="s">
        <v>8078</v>
      </c>
      <c r="W205" s="1">
        <v>1500</v>
      </c>
      <c r="X205" s="1">
        <v>1500</v>
      </c>
      <c r="Y205" s="1">
        <v>3351</v>
      </c>
      <c r="Z205" s="1">
        <v>6351</v>
      </c>
      <c r="AA205" s="1" t="s">
        <v>8189</v>
      </c>
      <c r="AB205" s="1" t="s">
        <v>8189</v>
      </c>
      <c r="AC205" s="1" t="s">
        <v>8318</v>
      </c>
      <c r="AD205" s="1" t="s">
        <v>58</v>
      </c>
    </row>
    <row r="206" spans="1:31" x14ac:dyDescent="0.2">
      <c r="A206" s="1">
        <f t="shared" si="12"/>
        <v>1022724</v>
      </c>
      <c r="B206" s="1">
        <f t="shared" si="13"/>
        <v>1022724</v>
      </c>
      <c r="C206" s="12">
        <f>INDEX(families!$A:$A,MATCH(D206,families!$B:$B,0))</f>
        <v>42</v>
      </c>
      <c r="D206" s="1" t="s">
        <v>8036</v>
      </c>
      <c r="E206" s="1" t="s">
        <v>8036</v>
      </c>
      <c r="F206" s="1" t="str">
        <f t="shared" si="14"/>
        <v>29° RT Induction Bend (5B−IB−2206)</v>
      </c>
      <c r="G206" s="1">
        <f t="shared" si="15"/>
        <v>29</v>
      </c>
      <c r="L206" s="1">
        <v>205</v>
      </c>
      <c r="M206" s="1" t="s">
        <v>8508</v>
      </c>
      <c r="N206" s="1" t="s">
        <v>8507</v>
      </c>
      <c r="O206" s="1">
        <v>1022724</v>
      </c>
      <c r="P206" s="1">
        <v>914.4</v>
      </c>
      <c r="Q206" s="1">
        <v>23.7</v>
      </c>
      <c r="R206" s="1">
        <v>21.3</v>
      </c>
      <c r="S206" s="1" t="s">
        <v>8032</v>
      </c>
      <c r="T206" s="1">
        <v>29</v>
      </c>
      <c r="U206" s="1" t="s">
        <v>7362</v>
      </c>
      <c r="V206" s="1" t="s">
        <v>8030</v>
      </c>
      <c r="W206" s="1">
        <v>1500</v>
      </c>
      <c r="X206" s="1">
        <v>1500</v>
      </c>
      <c r="Y206" s="1">
        <v>2314</v>
      </c>
      <c r="Z206" s="1">
        <v>5314</v>
      </c>
      <c r="AA206" s="1" t="s">
        <v>8189</v>
      </c>
      <c r="AB206" s="1" t="s">
        <v>8189</v>
      </c>
      <c r="AC206" s="1" t="s">
        <v>8028</v>
      </c>
      <c r="AD206" s="1" t="s">
        <v>58</v>
      </c>
    </row>
    <row r="207" spans="1:31" x14ac:dyDescent="0.2">
      <c r="A207" s="1">
        <f t="shared" si="12"/>
        <v>1022733</v>
      </c>
      <c r="B207" s="1">
        <f t="shared" si="13"/>
        <v>1022733</v>
      </c>
      <c r="C207" s="12">
        <f>INDEX(families!$A:$A,MATCH(D207,families!$B:$B,0))</f>
        <v>42</v>
      </c>
      <c r="D207" s="1" t="s">
        <v>8036</v>
      </c>
      <c r="E207" s="1" t="s">
        <v>8036</v>
      </c>
      <c r="F207" s="1" t="str">
        <f t="shared" si="14"/>
        <v>35° OB Induction Bend (5B−IB−2207)</v>
      </c>
      <c r="G207" s="1">
        <f t="shared" si="15"/>
        <v>35</v>
      </c>
      <c r="L207" s="1">
        <v>206</v>
      </c>
      <c r="M207" s="1" t="s">
        <v>8506</v>
      </c>
      <c r="N207" s="1" t="s">
        <v>8505</v>
      </c>
      <c r="O207" s="1">
        <v>1022733</v>
      </c>
      <c r="P207" s="1">
        <v>914.4</v>
      </c>
      <c r="Q207" s="1">
        <v>23.7</v>
      </c>
      <c r="R207" s="1">
        <v>21.3</v>
      </c>
      <c r="S207" s="1" t="s">
        <v>8032</v>
      </c>
      <c r="T207" s="1">
        <v>35</v>
      </c>
      <c r="U207" s="1" t="s">
        <v>8031</v>
      </c>
      <c r="V207" s="1" t="s">
        <v>8075</v>
      </c>
      <c r="W207" s="1">
        <v>1500</v>
      </c>
      <c r="X207" s="1">
        <v>1500</v>
      </c>
      <c r="Y207" s="1">
        <v>3910</v>
      </c>
      <c r="Z207" s="1">
        <v>6910</v>
      </c>
      <c r="AA207" s="1" t="s">
        <v>8189</v>
      </c>
      <c r="AB207" s="1" t="s">
        <v>8189</v>
      </c>
      <c r="AC207" s="1" t="s">
        <v>8318</v>
      </c>
      <c r="AD207" s="1" t="s">
        <v>58</v>
      </c>
    </row>
    <row r="208" spans="1:31" x14ac:dyDescent="0.2">
      <c r="A208" s="1">
        <f t="shared" si="12"/>
        <v>1022782</v>
      </c>
      <c r="B208" s="1">
        <f t="shared" si="13"/>
        <v>1022782</v>
      </c>
      <c r="C208" s="12">
        <f>INDEX(families!$A:$A,MATCH(D208,families!$B:$B,0))</f>
        <v>42</v>
      </c>
      <c r="D208" s="1" t="s">
        <v>8036</v>
      </c>
      <c r="E208" s="1" t="s">
        <v>8036</v>
      </c>
      <c r="F208" s="1" t="str">
        <f t="shared" si="14"/>
        <v>25° SB Induction Bend (5B−IB−2208)</v>
      </c>
      <c r="G208" s="1">
        <f t="shared" si="15"/>
        <v>25</v>
      </c>
      <c r="L208" s="1">
        <v>207</v>
      </c>
      <c r="M208" s="1" t="s">
        <v>8504</v>
      </c>
      <c r="N208" s="1" t="s">
        <v>8503</v>
      </c>
      <c r="O208" s="1">
        <v>1022782</v>
      </c>
      <c r="P208" s="1">
        <v>914.4</v>
      </c>
      <c r="Q208" s="1">
        <v>23.7</v>
      </c>
      <c r="R208" s="1">
        <v>21.3</v>
      </c>
      <c r="S208" s="1" t="s">
        <v>8032</v>
      </c>
      <c r="T208" s="1">
        <v>25</v>
      </c>
      <c r="U208" s="1" t="s">
        <v>8031</v>
      </c>
      <c r="V208" s="1" t="s">
        <v>8078</v>
      </c>
      <c r="W208" s="1">
        <v>1500</v>
      </c>
      <c r="X208" s="1">
        <v>1500</v>
      </c>
      <c r="Y208" s="1">
        <v>2793</v>
      </c>
      <c r="Z208" s="1">
        <v>5793</v>
      </c>
      <c r="AA208" s="1" t="s">
        <v>8189</v>
      </c>
      <c r="AB208" s="1" t="s">
        <v>8029</v>
      </c>
      <c r="AC208" s="1" t="s">
        <v>8318</v>
      </c>
      <c r="AD208" s="1" t="s">
        <v>58</v>
      </c>
    </row>
    <row r="209" spans="1:31" x14ac:dyDescent="0.2">
      <c r="A209" s="1">
        <f t="shared" si="12"/>
        <v>1022788</v>
      </c>
      <c r="B209" s="1">
        <f t="shared" si="13"/>
        <v>1022788</v>
      </c>
      <c r="C209" s="12">
        <f>INDEX(families!$A:$A,MATCH(D209,families!$B:$B,0))</f>
        <v>42</v>
      </c>
      <c r="D209" s="1" t="s">
        <v>8036</v>
      </c>
      <c r="E209" s="1" t="s">
        <v>8036</v>
      </c>
      <c r="F209" s="1" t="str">
        <f t="shared" si="14"/>
        <v>18° LT Induction Bend (5B−IB−2209)</v>
      </c>
      <c r="G209" s="1">
        <f t="shared" si="15"/>
        <v>18</v>
      </c>
      <c r="L209" s="1">
        <v>208</v>
      </c>
      <c r="M209" s="1" t="s">
        <v>8502</v>
      </c>
      <c r="N209" s="1" t="s">
        <v>8501</v>
      </c>
      <c r="O209" s="1">
        <v>1022788</v>
      </c>
      <c r="P209" s="1">
        <v>914.4</v>
      </c>
      <c r="Q209" s="1">
        <v>23.7</v>
      </c>
      <c r="R209" s="1">
        <v>21.3</v>
      </c>
      <c r="S209" s="1" t="s">
        <v>8032</v>
      </c>
      <c r="T209" s="1">
        <v>18</v>
      </c>
      <c r="U209" s="1" t="s">
        <v>8031</v>
      </c>
      <c r="V209" s="1" t="s">
        <v>8039</v>
      </c>
      <c r="W209" s="1">
        <v>1500</v>
      </c>
      <c r="X209" s="1">
        <v>1500</v>
      </c>
      <c r="Y209" s="1">
        <v>2011</v>
      </c>
      <c r="Z209" s="1">
        <v>5011</v>
      </c>
      <c r="AA209" s="1" t="s">
        <v>8029</v>
      </c>
      <c r="AB209" s="1" t="s">
        <v>8029</v>
      </c>
      <c r="AC209" s="1" t="s">
        <v>8318</v>
      </c>
      <c r="AD209" s="1" t="s">
        <v>58</v>
      </c>
      <c r="AE209" s="1">
        <v>25</v>
      </c>
    </row>
    <row r="210" spans="1:31" x14ac:dyDescent="0.2">
      <c r="A210" s="1">
        <f t="shared" si="12"/>
        <v>1023217</v>
      </c>
      <c r="B210" s="1">
        <f t="shared" si="13"/>
        <v>1023217</v>
      </c>
      <c r="C210" s="12">
        <f>INDEX(families!$A:$A,MATCH(D210,families!$B:$B,0))</f>
        <v>42</v>
      </c>
      <c r="D210" s="1" t="s">
        <v>8036</v>
      </c>
      <c r="E210" s="1" t="s">
        <v>8036</v>
      </c>
      <c r="F210" s="1" t="str">
        <f t="shared" si="14"/>
        <v>20° SB Induction Bend (5B−IB−2210)</v>
      </c>
      <c r="G210" s="1">
        <f t="shared" si="15"/>
        <v>20</v>
      </c>
      <c r="L210" s="1">
        <v>209</v>
      </c>
      <c r="M210" s="1" t="s">
        <v>8500</v>
      </c>
      <c r="N210" s="1" t="s">
        <v>8499</v>
      </c>
      <c r="O210" s="1">
        <v>1023217</v>
      </c>
      <c r="P210" s="1">
        <v>914.4</v>
      </c>
      <c r="Q210" s="1">
        <v>23.7</v>
      </c>
      <c r="R210" s="1">
        <v>21.3</v>
      </c>
      <c r="S210" s="1" t="s">
        <v>8032</v>
      </c>
      <c r="T210" s="1">
        <v>20</v>
      </c>
      <c r="U210" s="1" t="s">
        <v>8031</v>
      </c>
      <c r="V210" s="1" t="s">
        <v>8078</v>
      </c>
      <c r="W210" s="1">
        <v>1500</v>
      </c>
      <c r="X210" s="1">
        <v>1500</v>
      </c>
      <c r="Y210" s="1">
        <v>2234</v>
      </c>
      <c r="Z210" s="1">
        <v>5234</v>
      </c>
      <c r="AA210" s="1" t="s">
        <v>8029</v>
      </c>
      <c r="AB210" s="1" t="s">
        <v>8029</v>
      </c>
      <c r="AC210" s="1" t="s">
        <v>8318</v>
      </c>
      <c r="AD210" s="1" t="s">
        <v>58</v>
      </c>
    </row>
    <row r="211" spans="1:31" x14ac:dyDescent="0.2">
      <c r="A211" s="1">
        <f t="shared" si="12"/>
        <v>1023262</v>
      </c>
      <c r="B211" s="1">
        <f t="shared" si="13"/>
        <v>1023262</v>
      </c>
      <c r="C211" s="12">
        <f>INDEX(families!$A:$A,MATCH(D211,families!$B:$B,0))</f>
        <v>42</v>
      </c>
      <c r="D211" s="1" t="s">
        <v>8036</v>
      </c>
      <c r="E211" s="1" t="s">
        <v>8036</v>
      </c>
      <c r="F211" s="1" t="str">
        <f t="shared" si="14"/>
        <v>45° OB Induction Bend (5B−IB−2211)</v>
      </c>
      <c r="G211" s="1">
        <f t="shared" si="15"/>
        <v>45</v>
      </c>
      <c r="L211" s="1">
        <v>210</v>
      </c>
      <c r="M211" s="1" t="s">
        <v>8498</v>
      </c>
      <c r="N211" s="1" t="s">
        <v>8497</v>
      </c>
      <c r="O211" s="1">
        <v>1023262</v>
      </c>
      <c r="P211" s="1">
        <v>914.4</v>
      </c>
      <c r="Q211" s="1">
        <v>23.7</v>
      </c>
      <c r="R211" s="1">
        <v>21.3</v>
      </c>
      <c r="S211" s="1" t="s">
        <v>8032</v>
      </c>
      <c r="T211" s="1">
        <v>45</v>
      </c>
      <c r="U211" s="1" t="s">
        <v>7362</v>
      </c>
      <c r="V211" s="1" t="s">
        <v>8075</v>
      </c>
      <c r="W211" s="1">
        <v>1500</v>
      </c>
      <c r="X211" s="1">
        <v>1500</v>
      </c>
      <c r="Y211" s="1">
        <v>3591</v>
      </c>
      <c r="Z211" s="1">
        <v>6591</v>
      </c>
      <c r="AA211" s="1" t="s">
        <v>8029</v>
      </c>
      <c r="AB211" s="1" t="s">
        <v>8029</v>
      </c>
      <c r="AC211" s="1" t="s">
        <v>8028</v>
      </c>
      <c r="AD211" s="1" t="s">
        <v>58</v>
      </c>
    </row>
    <row r="212" spans="1:31" x14ac:dyDescent="0.2">
      <c r="A212" s="1">
        <f t="shared" si="12"/>
        <v>1023273</v>
      </c>
      <c r="B212" s="1">
        <f t="shared" si="13"/>
        <v>1023273</v>
      </c>
      <c r="C212" s="12">
        <f>INDEX(families!$A:$A,MATCH(D212,families!$B:$B,0))</f>
        <v>42</v>
      </c>
      <c r="D212" s="1" t="s">
        <v>8036</v>
      </c>
      <c r="E212" s="1" t="s">
        <v>8036</v>
      </c>
      <c r="F212" s="1" t="str">
        <f t="shared" si="14"/>
        <v>25° OB Induction Bend (5B−IB−2407)</v>
      </c>
      <c r="G212" s="1">
        <f t="shared" si="15"/>
        <v>25</v>
      </c>
      <c r="L212" s="1">
        <v>211</v>
      </c>
      <c r="M212" s="1" t="s">
        <v>8496</v>
      </c>
      <c r="N212" s="1" t="s">
        <v>8495</v>
      </c>
      <c r="O212" s="1">
        <v>1023273</v>
      </c>
      <c r="P212" s="1">
        <v>914.4</v>
      </c>
      <c r="Q212" s="1">
        <v>23.7</v>
      </c>
      <c r="R212" s="1">
        <v>21.3</v>
      </c>
      <c r="S212" s="1" t="s">
        <v>8032</v>
      </c>
      <c r="T212" s="1">
        <v>25</v>
      </c>
      <c r="U212" s="1" t="s">
        <v>8031</v>
      </c>
      <c r="V212" s="1" t="s">
        <v>8075</v>
      </c>
      <c r="W212" s="1">
        <v>1500</v>
      </c>
      <c r="X212" s="1">
        <v>1500</v>
      </c>
      <c r="Y212" s="1">
        <v>2793</v>
      </c>
      <c r="Z212" s="1">
        <v>5793</v>
      </c>
      <c r="AA212" s="1" t="s">
        <v>8029</v>
      </c>
      <c r="AB212" s="1" t="s">
        <v>8029</v>
      </c>
      <c r="AC212" s="1" t="s">
        <v>8318</v>
      </c>
      <c r="AD212" s="1" t="s">
        <v>58</v>
      </c>
    </row>
    <row r="213" spans="1:31" x14ac:dyDescent="0.2">
      <c r="A213" s="1">
        <f t="shared" si="12"/>
        <v>1023460</v>
      </c>
      <c r="B213" s="1">
        <f t="shared" si="13"/>
        <v>1023460</v>
      </c>
      <c r="C213" s="12">
        <f>INDEX(families!$A:$A,MATCH(D213,families!$B:$B,0))</f>
        <v>42</v>
      </c>
      <c r="D213" s="1" t="s">
        <v>8036</v>
      </c>
      <c r="E213" s="1" t="s">
        <v>8036</v>
      </c>
      <c r="F213" s="1" t="str">
        <f t="shared" si="14"/>
        <v>20° SB Induction Bend (5B−IB−2212)</v>
      </c>
      <c r="G213" s="1">
        <f t="shared" si="15"/>
        <v>20</v>
      </c>
      <c r="L213" s="1">
        <v>212</v>
      </c>
      <c r="M213" s="1" t="s">
        <v>8494</v>
      </c>
      <c r="N213" s="1" t="s">
        <v>8493</v>
      </c>
      <c r="O213" s="1">
        <v>1023460</v>
      </c>
      <c r="P213" s="1">
        <v>914.4</v>
      </c>
      <c r="Q213" s="1">
        <v>23.7</v>
      </c>
      <c r="R213" s="1">
        <v>21.3</v>
      </c>
      <c r="S213" s="1" t="s">
        <v>8032</v>
      </c>
      <c r="T213" s="1">
        <v>20</v>
      </c>
      <c r="U213" s="1" t="s">
        <v>8031</v>
      </c>
      <c r="V213" s="1" t="s">
        <v>8078</v>
      </c>
      <c r="W213" s="1">
        <v>1500</v>
      </c>
      <c r="X213" s="1">
        <v>1500</v>
      </c>
      <c r="Y213" s="1">
        <v>2234</v>
      </c>
      <c r="Z213" s="1">
        <v>5234</v>
      </c>
      <c r="AA213" s="1" t="s">
        <v>8029</v>
      </c>
      <c r="AB213" s="1" t="s">
        <v>8029</v>
      </c>
      <c r="AC213" s="1" t="s">
        <v>8318</v>
      </c>
      <c r="AD213" s="1" t="s">
        <v>58</v>
      </c>
    </row>
    <row r="214" spans="1:31" x14ac:dyDescent="0.2">
      <c r="A214" s="1">
        <f t="shared" si="12"/>
        <v>1023978</v>
      </c>
      <c r="B214" s="1">
        <f t="shared" si="13"/>
        <v>1023978</v>
      </c>
      <c r="C214" s="12">
        <f>INDEX(families!$A:$A,MATCH(D214,families!$B:$B,0))</f>
        <v>42</v>
      </c>
      <c r="D214" s="1" t="s">
        <v>8036</v>
      </c>
      <c r="E214" s="1" t="s">
        <v>8036</v>
      </c>
      <c r="F214" s="1" t="str">
        <f t="shared" si="14"/>
        <v>25° SB Induction Bend (5B−IB−2380)</v>
      </c>
      <c r="G214" s="1">
        <f t="shared" si="15"/>
        <v>25</v>
      </c>
      <c r="L214" s="1">
        <v>213</v>
      </c>
      <c r="M214" s="1" t="s">
        <v>8492</v>
      </c>
      <c r="N214" s="1" t="s">
        <v>8491</v>
      </c>
      <c r="O214" s="1">
        <v>1023978</v>
      </c>
      <c r="P214" s="1">
        <v>914.4</v>
      </c>
      <c r="Q214" s="1">
        <v>23.7</v>
      </c>
      <c r="R214" s="1">
        <v>21.3</v>
      </c>
      <c r="S214" s="1" t="s">
        <v>8032</v>
      </c>
      <c r="T214" s="1">
        <v>25</v>
      </c>
      <c r="U214" s="1" t="s">
        <v>8031</v>
      </c>
      <c r="V214" s="1" t="s">
        <v>8078</v>
      </c>
      <c r="W214" s="1">
        <v>1500</v>
      </c>
      <c r="X214" s="1">
        <v>1500</v>
      </c>
      <c r="Y214" s="1">
        <v>2793</v>
      </c>
      <c r="Z214" s="1">
        <v>5793</v>
      </c>
      <c r="AA214" s="1" t="s">
        <v>8189</v>
      </c>
      <c r="AB214" s="1" t="s">
        <v>8189</v>
      </c>
      <c r="AC214" s="1" t="s">
        <v>8318</v>
      </c>
      <c r="AD214" s="1" t="s">
        <v>58</v>
      </c>
    </row>
    <row r="215" spans="1:31" x14ac:dyDescent="0.2">
      <c r="A215" s="1">
        <f t="shared" si="12"/>
        <v>1023996</v>
      </c>
      <c r="B215" s="1">
        <f t="shared" si="13"/>
        <v>1023996</v>
      </c>
      <c r="C215" s="12">
        <f>INDEX(families!$A:$A,MATCH(D215,families!$B:$B,0))</f>
        <v>42</v>
      </c>
      <c r="D215" s="1" t="s">
        <v>8036</v>
      </c>
      <c r="E215" s="1" t="s">
        <v>8036</v>
      </c>
      <c r="F215" s="1" t="str">
        <f t="shared" si="14"/>
        <v>25° OB Induction Bend (5B−IB−2381)</v>
      </c>
      <c r="G215" s="1">
        <f t="shared" si="15"/>
        <v>25</v>
      </c>
      <c r="L215" s="1">
        <v>214</v>
      </c>
      <c r="M215" s="1" t="s">
        <v>8490</v>
      </c>
      <c r="N215" s="1" t="s">
        <v>8489</v>
      </c>
      <c r="O215" s="1">
        <v>1023996</v>
      </c>
      <c r="P215" s="1">
        <v>914.4</v>
      </c>
      <c r="Q215" s="1">
        <v>23.7</v>
      </c>
      <c r="R215" s="1">
        <v>21.3</v>
      </c>
      <c r="S215" s="1" t="s">
        <v>8032</v>
      </c>
      <c r="T215" s="1">
        <v>25</v>
      </c>
      <c r="U215" s="1" t="s">
        <v>8031</v>
      </c>
      <c r="V215" s="1" t="s">
        <v>8075</v>
      </c>
      <c r="W215" s="1">
        <v>1500</v>
      </c>
      <c r="X215" s="1">
        <v>1500</v>
      </c>
      <c r="Y215" s="1">
        <v>2793</v>
      </c>
      <c r="Z215" s="1">
        <v>5793</v>
      </c>
      <c r="AA215" s="1" t="s">
        <v>8189</v>
      </c>
      <c r="AB215" s="1" t="s">
        <v>8029</v>
      </c>
      <c r="AC215" s="1" t="s">
        <v>8318</v>
      </c>
      <c r="AD215" s="1" t="s">
        <v>58</v>
      </c>
    </row>
    <row r="216" spans="1:31" x14ac:dyDescent="0.2">
      <c r="A216" s="1" t="str">
        <f t="shared" si="12"/>
        <v/>
      </c>
      <c r="B216" s="1" t="str">
        <f t="shared" si="13"/>
        <v/>
      </c>
      <c r="C216" s="12">
        <f>INDEX(families!$A:$A,MATCH(D216,families!$B:$B,0))</f>
        <v>42</v>
      </c>
      <c r="D216" s="1" t="s">
        <v>8036</v>
      </c>
      <c r="E216" s="1" t="s">
        <v>8036</v>
      </c>
      <c r="F216" s="1" t="str">
        <f t="shared" si="14"/>
        <v>°  Induction Bend (5B−IB−2213)</v>
      </c>
      <c r="G216" s="1">
        <f t="shared" si="15"/>
        <v>0</v>
      </c>
      <c r="L216" s="1">
        <v>215</v>
      </c>
      <c r="M216" s="1" t="s">
        <v>8488</v>
      </c>
      <c r="N216" s="1" t="s">
        <v>8072</v>
      </c>
      <c r="V216" s="1" t="s">
        <v>58</v>
      </c>
      <c r="AA216" s="1" t="s">
        <v>58</v>
      </c>
      <c r="AB216" s="1" t="s">
        <v>58</v>
      </c>
      <c r="AC216" s="1" t="s">
        <v>58</v>
      </c>
      <c r="AD216" s="1" t="s">
        <v>58</v>
      </c>
      <c r="AE216" s="1">
        <v>8</v>
      </c>
    </row>
    <row r="217" spans="1:31" x14ac:dyDescent="0.2">
      <c r="A217" s="1" t="str">
        <f t="shared" si="12"/>
        <v/>
      </c>
      <c r="B217" s="1" t="str">
        <f t="shared" si="13"/>
        <v/>
      </c>
      <c r="C217" s="12">
        <f>INDEX(families!$A:$A,MATCH(D217,families!$B:$B,0))</f>
        <v>42</v>
      </c>
      <c r="D217" s="1" t="s">
        <v>8036</v>
      </c>
      <c r="E217" s="1" t="s">
        <v>8036</v>
      </c>
      <c r="F217" s="1" t="str">
        <f t="shared" si="14"/>
        <v>°  Induction Bend (5B−IB−2399)</v>
      </c>
      <c r="G217" s="1">
        <f t="shared" si="15"/>
        <v>0</v>
      </c>
      <c r="L217" s="1">
        <v>216</v>
      </c>
      <c r="M217" s="1" t="s">
        <v>8487</v>
      </c>
      <c r="N217" s="1" t="s">
        <v>8072</v>
      </c>
      <c r="V217" s="1" t="s">
        <v>58</v>
      </c>
      <c r="AA217" s="1" t="s">
        <v>58</v>
      </c>
      <c r="AB217" s="1" t="s">
        <v>58</v>
      </c>
      <c r="AC217" s="1" t="s">
        <v>58</v>
      </c>
      <c r="AD217" s="1" t="s">
        <v>58</v>
      </c>
      <c r="AE217" s="1">
        <v>8</v>
      </c>
    </row>
    <row r="218" spans="1:31" x14ac:dyDescent="0.2">
      <c r="A218" s="1" t="str">
        <f t="shared" si="12"/>
        <v/>
      </c>
      <c r="B218" s="1" t="str">
        <f t="shared" si="13"/>
        <v/>
      </c>
      <c r="C218" s="12">
        <f>INDEX(families!$A:$A,MATCH(D218,families!$B:$B,0))</f>
        <v>42</v>
      </c>
      <c r="D218" s="1" t="s">
        <v>8036</v>
      </c>
      <c r="E218" s="1" t="s">
        <v>8036</v>
      </c>
      <c r="F218" s="1" t="str">
        <f t="shared" si="14"/>
        <v>°  Induction Bend (5B−IB−2400)</v>
      </c>
      <c r="G218" s="1">
        <f t="shared" si="15"/>
        <v>0</v>
      </c>
      <c r="L218" s="1">
        <v>217</v>
      </c>
      <c r="M218" s="1" t="s">
        <v>8486</v>
      </c>
      <c r="N218" s="1" t="s">
        <v>8072</v>
      </c>
      <c r="V218" s="1" t="s">
        <v>58</v>
      </c>
      <c r="AA218" s="1" t="s">
        <v>58</v>
      </c>
      <c r="AB218" s="1" t="s">
        <v>58</v>
      </c>
      <c r="AC218" s="1" t="s">
        <v>58</v>
      </c>
      <c r="AD218" s="1" t="s">
        <v>58</v>
      </c>
      <c r="AE218" s="1">
        <v>8</v>
      </c>
    </row>
    <row r="219" spans="1:31" x14ac:dyDescent="0.2">
      <c r="A219" s="1" t="str">
        <f t="shared" si="12"/>
        <v/>
      </c>
      <c r="B219" s="1" t="str">
        <f t="shared" si="13"/>
        <v/>
      </c>
      <c r="C219" s="12">
        <f>INDEX(families!$A:$A,MATCH(D219,families!$B:$B,0))</f>
        <v>42</v>
      </c>
      <c r="D219" s="1" t="s">
        <v>8036</v>
      </c>
      <c r="E219" s="1" t="s">
        <v>8036</v>
      </c>
      <c r="F219" s="1" t="str">
        <f t="shared" si="14"/>
        <v>°  Induction Bend (5B−IB−2214)</v>
      </c>
      <c r="G219" s="1">
        <f t="shared" si="15"/>
        <v>0</v>
      </c>
      <c r="L219" s="1">
        <v>218</v>
      </c>
      <c r="M219" s="1" t="s">
        <v>8485</v>
      </c>
      <c r="N219" s="1" t="s">
        <v>8072</v>
      </c>
      <c r="V219" s="1" t="s">
        <v>58</v>
      </c>
      <c r="AA219" s="1" t="s">
        <v>58</v>
      </c>
      <c r="AB219" s="1" t="s">
        <v>58</v>
      </c>
      <c r="AC219" s="1" t="s">
        <v>58</v>
      </c>
      <c r="AD219" s="1" t="s">
        <v>58</v>
      </c>
      <c r="AE219" s="1">
        <v>8</v>
      </c>
    </row>
    <row r="220" spans="1:31" x14ac:dyDescent="0.2">
      <c r="A220" s="1">
        <f t="shared" si="12"/>
        <v>1024689</v>
      </c>
      <c r="B220" s="1">
        <f t="shared" si="13"/>
        <v>1024689</v>
      </c>
      <c r="C220" s="12">
        <f>INDEX(families!$A:$A,MATCH(D220,families!$B:$B,0))</f>
        <v>42</v>
      </c>
      <c r="D220" s="1" t="s">
        <v>8036</v>
      </c>
      <c r="E220" s="1" t="s">
        <v>8036</v>
      </c>
      <c r="F220" s="1" t="str">
        <f t="shared" si="14"/>
        <v>20° LT Induction Bend (5B−IB−2215)</v>
      </c>
      <c r="G220" s="1">
        <f t="shared" si="15"/>
        <v>20</v>
      </c>
      <c r="L220" s="1">
        <v>219</v>
      </c>
      <c r="M220" s="1" t="s">
        <v>8484</v>
      </c>
      <c r="N220" s="1" t="s">
        <v>8483</v>
      </c>
      <c r="O220" s="1">
        <v>1024689</v>
      </c>
      <c r="P220" s="1">
        <v>914.4</v>
      </c>
      <c r="Q220" s="1">
        <v>23.7</v>
      </c>
      <c r="R220" s="1">
        <v>21.3</v>
      </c>
      <c r="S220" s="1" t="s">
        <v>8032</v>
      </c>
      <c r="T220" s="1">
        <v>20</v>
      </c>
      <c r="U220" s="1" t="s">
        <v>8031</v>
      </c>
      <c r="V220" s="1" t="s">
        <v>8039</v>
      </c>
      <c r="W220" s="1">
        <v>1500</v>
      </c>
      <c r="X220" s="1">
        <v>1500</v>
      </c>
      <c r="Y220" s="1">
        <v>2234</v>
      </c>
      <c r="Z220" s="1">
        <v>5234</v>
      </c>
      <c r="AA220" s="1" t="s">
        <v>8029</v>
      </c>
      <c r="AB220" s="1" t="s">
        <v>8029</v>
      </c>
      <c r="AC220" s="1" t="s">
        <v>8318</v>
      </c>
      <c r="AD220" s="1" t="s">
        <v>58</v>
      </c>
    </row>
    <row r="221" spans="1:31" x14ac:dyDescent="0.2">
      <c r="A221" s="1">
        <f t="shared" si="12"/>
        <v>1024835</v>
      </c>
      <c r="B221" s="1">
        <f t="shared" si="13"/>
        <v>1024835</v>
      </c>
      <c r="C221" s="12">
        <f>INDEX(families!$A:$A,MATCH(D221,families!$B:$B,0))</f>
        <v>42</v>
      </c>
      <c r="D221" s="1" t="s">
        <v>8036</v>
      </c>
      <c r="E221" s="1" t="s">
        <v>8036</v>
      </c>
      <c r="F221" s="1" t="str">
        <f t="shared" si="14"/>
        <v>18° RT Induction Bend (5B−IB−2216)</v>
      </c>
      <c r="G221" s="1">
        <f t="shared" si="15"/>
        <v>18</v>
      </c>
      <c r="L221" s="1">
        <v>220</v>
      </c>
      <c r="M221" s="1" t="s">
        <v>8482</v>
      </c>
      <c r="N221" s="1" t="s">
        <v>8481</v>
      </c>
      <c r="O221" s="1">
        <v>1024835</v>
      </c>
      <c r="P221" s="1">
        <v>914.4</v>
      </c>
      <c r="Q221" s="1">
        <v>23.7</v>
      </c>
      <c r="R221" s="1">
        <v>21.3</v>
      </c>
      <c r="S221" s="1" t="s">
        <v>8032</v>
      </c>
      <c r="T221" s="1">
        <v>18</v>
      </c>
      <c r="U221" s="1" t="s">
        <v>8031</v>
      </c>
      <c r="V221" s="1" t="s">
        <v>8030</v>
      </c>
      <c r="W221" s="1">
        <v>1500</v>
      </c>
      <c r="X221" s="1">
        <v>1500</v>
      </c>
      <c r="Y221" s="1">
        <v>2011</v>
      </c>
      <c r="Z221" s="1">
        <v>5011</v>
      </c>
      <c r="AA221" s="1" t="s">
        <v>8029</v>
      </c>
      <c r="AB221" s="1" t="s">
        <v>8029</v>
      </c>
      <c r="AC221" s="1" t="s">
        <v>8318</v>
      </c>
      <c r="AD221" s="1" t="s">
        <v>58</v>
      </c>
    </row>
    <row r="222" spans="1:31" x14ac:dyDescent="0.2">
      <c r="A222" s="1">
        <f t="shared" si="12"/>
        <v>1025240</v>
      </c>
      <c r="B222" s="1">
        <f t="shared" si="13"/>
        <v>1025240</v>
      </c>
      <c r="C222" s="12">
        <f>INDEX(families!$A:$A,MATCH(D222,families!$B:$B,0))</f>
        <v>42</v>
      </c>
      <c r="D222" s="1" t="s">
        <v>8036</v>
      </c>
      <c r="E222" s="1" t="s">
        <v>8036</v>
      </c>
      <c r="F222" s="1" t="str">
        <f t="shared" si="14"/>
        <v>14° LT Induction Bend (5B−IB−2217)</v>
      </c>
      <c r="G222" s="1">
        <f t="shared" si="15"/>
        <v>14</v>
      </c>
      <c r="L222" s="1">
        <v>221</v>
      </c>
      <c r="M222" s="1" t="s">
        <v>8480</v>
      </c>
      <c r="N222" s="1" t="s">
        <v>8479</v>
      </c>
      <c r="O222" s="1">
        <v>1025240</v>
      </c>
      <c r="P222" s="1">
        <v>914.4</v>
      </c>
      <c r="Q222" s="1">
        <v>23.7</v>
      </c>
      <c r="R222" s="1">
        <v>21.3</v>
      </c>
      <c r="S222" s="1" t="s">
        <v>8032</v>
      </c>
      <c r="T222" s="1">
        <v>14</v>
      </c>
      <c r="U222" s="1" t="s">
        <v>8031</v>
      </c>
      <c r="V222" s="1" t="s">
        <v>8039</v>
      </c>
      <c r="W222" s="1">
        <v>1300</v>
      </c>
      <c r="X222" s="1">
        <v>1300</v>
      </c>
      <c r="Y222" s="1">
        <v>1564</v>
      </c>
      <c r="Z222" s="1">
        <v>4164</v>
      </c>
      <c r="AA222" s="1" t="s">
        <v>8029</v>
      </c>
      <c r="AB222" s="1" t="s">
        <v>8478</v>
      </c>
      <c r="AC222" s="1" t="s">
        <v>8318</v>
      </c>
      <c r="AD222" s="1" t="s">
        <v>58</v>
      </c>
      <c r="AE222" s="1" t="s">
        <v>8468</v>
      </c>
    </row>
    <row r="223" spans="1:31" x14ac:dyDescent="0.2">
      <c r="A223" s="1">
        <f t="shared" si="12"/>
        <v>1025244</v>
      </c>
      <c r="B223" s="1">
        <f t="shared" si="13"/>
        <v>1025244</v>
      </c>
      <c r="C223" s="12">
        <f>INDEX(families!$A:$A,MATCH(D223,families!$B:$B,0))</f>
        <v>42</v>
      </c>
      <c r="D223" s="1" t="s">
        <v>8036</v>
      </c>
      <c r="E223" s="1" t="s">
        <v>8036</v>
      </c>
      <c r="F223" s="1" t="str">
        <f t="shared" si="14"/>
        <v>14° RT Induction Bend (5B−IB−2218)</v>
      </c>
      <c r="G223" s="1">
        <f t="shared" si="15"/>
        <v>14</v>
      </c>
      <c r="L223" s="1">
        <v>222</v>
      </c>
      <c r="M223" s="1" t="s">
        <v>8477</v>
      </c>
      <c r="N223" s="1" t="s">
        <v>8476</v>
      </c>
      <c r="O223" s="1">
        <v>1025244</v>
      </c>
      <c r="P223" s="1">
        <v>914.4</v>
      </c>
      <c r="Q223" s="1">
        <v>23.7</v>
      </c>
      <c r="R223" s="1">
        <v>21.3</v>
      </c>
      <c r="S223" s="1" t="s">
        <v>8032</v>
      </c>
      <c r="T223" s="1">
        <v>14</v>
      </c>
      <c r="U223" s="1" t="s">
        <v>8031</v>
      </c>
      <c r="V223" s="1" t="s">
        <v>8030</v>
      </c>
      <c r="W223" s="1">
        <v>1300</v>
      </c>
      <c r="X223" s="1">
        <v>1300</v>
      </c>
      <c r="Y223" s="1">
        <v>1564</v>
      </c>
      <c r="Z223" s="1">
        <v>4164</v>
      </c>
      <c r="AA223" s="1" t="s">
        <v>8475</v>
      </c>
      <c r="AB223" s="1" t="s">
        <v>8029</v>
      </c>
      <c r="AC223" s="1" t="s">
        <v>8318</v>
      </c>
      <c r="AD223" s="1" t="s">
        <v>58</v>
      </c>
      <c r="AE223" s="1" t="s">
        <v>8468</v>
      </c>
    </row>
    <row r="224" spans="1:31" x14ac:dyDescent="0.2">
      <c r="A224" s="1">
        <f t="shared" si="12"/>
        <v>1025264</v>
      </c>
      <c r="B224" s="1">
        <f t="shared" si="13"/>
        <v>1025264</v>
      </c>
      <c r="C224" s="12">
        <f>INDEX(families!$A:$A,MATCH(D224,families!$B:$B,0))</f>
        <v>42</v>
      </c>
      <c r="D224" s="1" t="s">
        <v>8036</v>
      </c>
      <c r="E224" s="1" t="s">
        <v>8036</v>
      </c>
      <c r="F224" s="1" t="str">
        <f t="shared" si="14"/>
        <v>14° RT Induction Bend (5B−IB−2219)</v>
      </c>
      <c r="G224" s="1">
        <f t="shared" si="15"/>
        <v>14</v>
      </c>
      <c r="L224" s="1">
        <v>223</v>
      </c>
      <c r="M224" s="1" t="s">
        <v>8474</v>
      </c>
      <c r="N224" s="1" t="s">
        <v>8473</v>
      </c>
      <c r="O224" s="1">
        <v>1025264</v>
      </c>
      <c r="P224" s="1">
        <v>914.4</v>
      </c>
      <c r="Q224" s="1">
        <v>23.7</v>
      </c>
      <c r="R224" s="1">
        <v>21.3</v>
      </c>
      <c r="S224" s="1" t="s">
        <v>8032</v>
      </c>
      <c r="T224" s="1">
        <v>14</v>
      </c>
      <c r="U224" s="1" t="s">
        <v>8031</v>
      </c>
      <c r="V224" s="1" t="s">
        <v>8030</v>
      </c>
      <c r="W224" s="1">
        <v>1300</v>
      </c>
      <c r="X224" s="1">
        <v>1300</v>
      </c>
      <c r="Y224" s="1">
        <v>1564</v>
      </c>
      <c r="Z224" s="1">
        <v>4164</v>
      </c>
      <c r="AA224" s="1" t="s">
        <v>8029</v>
      </c>
      <c r="AB224" s="1" t="s">
        <v>8472</v>
      </c>
      <c r="AC224" s="1" t="s">
        <v>8318</v>
      </c>
      <c r="AD224" s="1" t="s">
        <v>58</v>
      </c>
      <c r="AE224" s="1" t="s">
        <v>8468</v>
      </c>
    </row>
    <row r="225" spans="1:31" x14ac:dyDescent="0.2">
      <c r="A225" s="1">
        <f t="shared" si="12"/>
        <v>1025268</v>
      </c>
      <c r="B225" s="1">
        <f t="shared" si="13"/>
        <v>1025268</v>
      </c>
      <c r="C225" s="12">
        <f>INDEX(families!$A:$A,MATCH(D225,families!$B:$B,0))</f>
        <v>42</v>
      </c>
      <c r="D225" s="1" t="s">
        <v>8036</v>
      </c>
      <c r="E225" s="1" t="s">
        <v>8036</v>
      </c>
      <c r="F225" s="1" t="str">
        <f t="shared" si="14"/>
        <v>14° LT Induction Bend (5B−IB−2220)</v>
      </c>
      <c r="G225" s="1">
        <f t="shared" si="15"/>
        <v>14</v>
      </c>
      <c r="L225" s="1">
        <v>224</v>
      </c>
      <c r="M225" s="1" t="s">
        <v>8471</v>
      </c>
      <c r="N225" s="1" t="s">
        <v>8470</v>
      </c>
      <c r="O225" s="1">
        <v>1025268</v>
      </c>
      <c r="P225" s="1">
        <v>914.4</v>
      </c>
      <c r="Q225" s="1">
        <v>23.7</v>
      </c>
      <c r="R225" s="1">
        <v>21.3</v>
      </c>
      <c r="S225" s="1" t="s">
        <v>8032</v>
      </c>
      <c r="T225" s="1">
        <v>14</v>
      </c>
      <c r="U225" s="1" t="s">
        <v>8031</v>
      </c>
      <c r="V225" s="1" t="s">
        <v>8039</v>
      </c>
      <c r="W225" s="1">
        <v>1300</v>
      </c>
      <c r="X225" s="1">
        <v>1300</v>
      </c>
      <c r="Y225" s="1">
        <v>1564</v>
      </c>
      <c r="Z225" s="1">
        <v>4164</v>
      </c>
      <c r="AA225" s="1" t="s">
        <v>8469</v>
      </c>
      <c r="AB225" s="1" t="s">
        <v>8029</v>
      </c>
      <c r="AC225" s="1" t="s">
        <v>8318</v>
      </c>
      <c r="AD225" s="1" t="s">
        <v>58</v>
      </c>
      <c r="AE225" s="1" t="s">
        <v>8468</v>
      </c>
    </row>
    <row r="226" spans="1:31" x14ac:dyDescent="0.2">
      <c r="A226" s="1">
        <f t="shared" si="12"/>
        <v>1025800</v>
      </c>
      <c r="B226" s="1">
        <f t="shared" si="13"/>
        <v>1025800</v>
      </c>
      <c r="C226" s="12">
        <f>INDEX(families!$A:$A,MATCH(D226,families!$B:$B,0))</f>
        <v>42</v>
      </c>
      <c r="D226" s="1" t="s">
        <v>8036</v>
      </c>
      <c r="E226" s="1" t="s">
        <v>8036</v>
      </c>
      <c r="F226" s="1" t="str">
        <f t="shared" si="14"/>
        <v>71° LT Induction Bend (5B−IB−2221)</v>
      </c>
      <c r="G226" s="1">
        <f t="shared" si="15"/>
        <v>71</v>
      </c>
      <c r="L226" s="1">
        <v>225</v>
      </c>
      <c r="M226" s="1" t="s">
        <v>8467</v>
      </c>
      <c r="N226" s="1" t="s">
        <v>8466</v>
      </c>
      <c r="O226" s="1">
        <v>1025800</v>
      </c>
      <c r="P226" s="1">
        <v>914.4</v>
      </c>
      <c r="Q226" s="1">
        <v>23.7</v>
      </c>
      <c r="R226" s="1">
        <v>21.3</v>
      </c>
      <c r="S226" s="1" t="s">
        <v>8032</v>
      </c>
      <c r="T226" s="1">
        <v>71</v>
      </c>
      <c r="U226" s="1" t="s">
        <v>7362</v>
      </c>
      <c r="V226" s="1" t="s">
        <v>8039</v>
      </c>
      <c r="W226" s="1">
        <v>1500</v>
      </c>
      <c r="X226" s="1">
        <v>1500</v>
      </c>
      <c r="Y226" s="1">
        <v>5666</v>
      </c>
      <c r="Z226" s="1">
        <v>8666</v>
      </c>
      <c r="AA226" s="1" t="s">
        <v>8029</v>
      </c>
      <c r="AB226" s="1" t="s">
        <v>8189</v>
      </c>
      <c r="AC226" s="1" t="s">
        <v>8028</v>
      </c>
      <c r="AD226" s="1" t="s">
        <v>58</v>
      </c>
    </row>
    <row r="227" spans="1:31" x14ac:dyDescent="0.2">
      <c r="A227" s="1">
        <f t="shared" si="12"/>
        <v>1025867</v>
      </c>
      <c r="B227" s="1">
        <f t="shared" si="13"/>
        <v>1025867</v>
      </c>
      <c r="C227" s="12">
        <f>INDEX(families!$A:$A,MATCH(D227,families!$B:$B,0))</f>
        <v>42</v>
      </c>
      <c r="D227" s="1" t="s">
        <v>8036</v>
      </c>
      <c r="E227" s="1" t="s">
        <v>8036</v>
      </c>
      <c r="F227" s="1" t="str">
        <f t="shared" si="14"/>
        <v>71° RT Induction Bend (5B−IB−2222)</v>
      </c>
      <c r="G227" s="1">
        <f t="shared" si="15"/>
        <v>71</v>
      </c>
      <c r="L227" s="1">
        <v>226</v>
      </c>
      <c r="M227" s="1" t="s">
        <v>8465</v>
      </c>
      <c r="N227" s="1" t="s">
        <v>8464</v>
      </c>
      <c r="O227" s="1">
        <v>1025867</v>
      </c>
      <c r="P227" s="1">
        <v>914.4</v>
      </c>
      <c r="Q227" s="1">
        <v>23.7</v>
      </c>
      <c r="R227" s="1">
        <v>21.3</v>
      </c>
      <c r="S227" s="1" t="s">
        <v>8032</v>
      </c>
      <c r="T227" s="1">
        <v>71</v>
      </c>
      <c r="U227" s="1" t="s">
        <v>7362</v>
      </c>
      <c r="V227" s="1" t="s">
        <v>8030</v>
      </c>
      <c r="W227" s="1">
        <v>1500</v>
      </c>
      <c r="X227" s="1">
        <v>1500</v>
      </c>
      <c r="Y227" s="1">
        <v>5666</v>
      </c>
      <c r="Z227" s="1">
        <v>8666</v>
      </c>
      <c r="AA227" s="1" t="s">
        <v>8189</v>
      </c>
      <c r="AB227" s="1" t="s">
        <v>8029</v>
      </c>
      <c r="AC227" s="1" t="s">
        <v>8028</v>
      </c>
      <c r="AD227" s="1" t="s">
        <v>58</v>
      </c>
    </row>
    <row r="228" spans="1:31" x14ac:dyDescent="0.2">
      <c r="A228" s="1">
        <f t="shared" si="12"/>
        <v>1025938</v>
      </c>
      <c r="B228" s="1">
        <f t="shared" si="13"/>
        <v>1025938</v>
      </c>
      <c r="C228" s="12">
        <f>INDEX(families!$A:$A,MATCH(D228,families!$B:$B,0))</f>
        <v>42</v>
      </c>
      <c r="D228" s="1" t="s">
        <v>8036</v>
      </c>
      <c r="E228" s="1" t="s">
        <v>8036</v>
      </c>
      <c r="F228" s="1" t="str">
        <f t="shared" si="14"/>
        <v>20° RT Induction Bend (5B−IB−2223)</v>
      </c>
      <c r="G228" s="1">
        <f t="shared" si="15"/>
        <v>20</v>
      </c>
      <c r="L228" s="1">
        <v>227</v>
      </c>
      <c r="M228" s="1" t="s">
        <v>8463</v>
      </c>
      <c r="N228" s="1" t="s">
        <v>8462</v>
      </c>
      <c r="O228" s="1">
        <v>1025938</v>
      </c>
      <c r="P228" s="1">
        <v>914.4</v>
      </c>
      <c r="Q228" s="1">
        <v>23.7</v>
      </c>
      <c r="R228" s="1">
        <v>21.3</v>
      </c>
      <c r="S228" s="1" t="s">
        <v>8032</v>
      </c>
      <c r="T228" s="1">
        <v>20</v>
      </c>
      <c r="U228" s="1" t="s">
        <v>8031</v>
      </c>
      <c r="V228" s="1" t="s">
        <v>8030</v>
      </c>
      <c r="W228" s="1">
        <v>1500</v>
      </c>
      <c r="X228" s="1">
        <v>1500</v>
      </c>
      <c r="Y228" s="1">
        <v>2234</v>
      </c>
      <c r="Z228" s="1">
        <v>5234</v>
      </c>
      <c r="AA228" s="1" t="s">
        <v>8029</v>
      </c>
      <c r="AB228" s="1" t="s">
        <v>8029</v>
      </c>
      <c r="AC228" s="1" t="s">
        <v>8318</v>
      </c>
      <c r="AD228" s="1" t="s">
        <v>58</v>
      </c>
    </row>
    <row r="229" spans="1:31" x14ac:dyDescent="0.2">
      <c r="A229" s="1">
        <f t="shared" si="12"/>
        <v>1026084</v>
      </c>
      <c r="B229" s="1">
        <f t="shared" si="13"/>
        <v>1026084</v>
      </c>
      <c r="C229" s="12">
        <f>INDEX(families!$A:$A,MATCH(D229,families!$B:$B,0))</f>
        <v>42</v>
      </c>
      <c r="D229" s="1" t="s">
        <v>8036</v>
      </c>
      <c r="E229" s="1" t="s">
        <v>8036</v>
      </c>
      <c r="F229" s="1" t="str">
        <f t="shared" si="14"/>
        <v>29° LT Induction Bend (5B−IB−2224)</v>
      </c>
      <c r="G229" s="1">
        <f t="shared" si="15"/>
        <v>29</v>
      </c>
      <c r="L229" s="1">
        <v>228</v>
      </c>
      <c r="M229" s="1" t="s">
        <v>8461</v>
      </c>
      <c r="N229" s="1" t="s">
        <v>8460</v>
      </c>
      <c r="O229" s="1">
        <v>1026084</v>
      </c>
      <c r="P229" s="1">
        <v>914.4</v>
      </c>
      <c r="Q229" s="1">
        <v>23.7</v>
      </c>
      <c r="R229" s="1">
        <v>21.3</v>
      </c>
      <c r="S229" s="1" t="s">
        <v>8032</v>
      </c>
      <c r="T229" s="1">
        <v>29</v>
      </c>
      <c r="U229" s="1" t="s">
        <v>8031</v>
      </c>
      <c r="V229" s="1" t="s">
        <v>8039</v>
      </c>
      <c r="W229" s="1">
        <v>1500</v>
      </c>
      <c r="X229" s="1">
        <v>1500</v>
      </c>
      <c r="Y229" s="1">
        <v>3240</v>
      </c>
      <c r="Z229" s="1">
        <v>6240</v>
      </c>
      <c r="AA229" s="1" t="s">
        <v>8029</v>
      </c>
      <c r="AB229" s="1" t="s">
        <v>8189</v>
      </c>
      <c r="AC229" s="1" t="s">
        <v>8318</v>
      </c>
      <c r="AD229" s="1" t="s">
        <v>58</v>
      </c>
    </row>
    <row r="230" spans="1:31" x14ac:dyDescent="0.2">
      <c r="A230" s="1">
        <f t="shared" si="12"/>
        <v>1026131</v>
      </c>
      <c r="B230" s="1">
        <f t="shared" si="13"/>
        <v>1026131</v>
      </c>
      <c r="C230" s="12">
        <f>INDEX(families!$A:$A,MATCH(D230,families!$B:$B,0))</f>
        <v>42</v>
      </c>
      <c r="D230" s="1" t="s">
        <v>8036</v>
      </c>
      <c r="E230" s="1" t="s">
        <v>8036</v>
      </c>
      <c r="F230" s="1" t="str">
        <f t="shared" si="14"/>
        <v>21° SB Induction Bend (5B−IB−2432)</v>
      </c>
      <c r="G230" s="1">
        <f t="shared" si="15"/>
        <v>21</v>
      </c>
      <c r="L230" s="1">
        <v>229</v>
      </c>
      <c r="M230" s="1" t="s">
        <v>8459</v>
      </c>
      <c r="N230" s="1" t="s">
        <v>8458</v>
      </c>
      <c r="O230" s="1">
        <v>1026131</v>
      </c>
      <c r="P230" s="1">
        <v>914.4</v>
      </c>
      <c r="Q230" s="1">
        <v>23.7</v>
      </c>
      <c r="R230" s="1">
        <v>21.3</v>
      </c>
      <c r="S230" s="1" t="s">
        <v>8032</v>
      </c>
      <c r="T230" s="1">
        <v>21</v>
      </c>
      <c r="U230" s="1" t="s">
        <v>8031</v>
      </c>
      <c r="V230" s="1" t="s">
        <v>8078</v>
      </c>
      <c r="W230" s="1">
        <v>1500</v>
      </c>
      <c r="X230" s="1">
        <v>1500</v>
      </c>
      <c r="Y230" s="1">
        <v>2346</v>
      </c>
      <c r="Z230" s="1">
        <v>5346</v>
      </c>
      <c r="AA230" s="1" t="s">
        <v>8189</v>
      </c>
      <c r="AB230" s="1" t="s">
        <v>8189</v>
      </c>
      <c r="AC230" s="1" t="s">
        <v>8318</v>
      </c>
      <c r="AD230" s="1" t="s">
        <v>58</v>
      </c>
    </row>
    <row r="231" spans="1:31" x14ac:dyDescent="0.2">
      <c r="A231" s="1">
        <f t="shared" si="12"/>
        <v>1026222</v>
      </c>
      <c r="B231" s="1">
        <f t="shared" si="13"/>
        <v>1026222</v>
      </c>
      <c r="C231" s="12">
        <f>INDEX(families!$A:$A,MATCH(D231,families!$B:$B,0))</f>
        <v>42</v>
      </c>
      <c r="D231" s="1" t="s">
        <v>8036</v>
      </c>
      <c r="E231" s="1" t="s">
        <v>8036</v>
      </c>
      <c r="F231" s="1" t="str">
        <f t="shared" si="14"/>
        <v>37° SB Induction Bend (5B−IB−2382)</v>
      </c>
      <c r="G231" s="1">
        <f t="shared" si="15"/>
        <v>37</v>
      </c>
      <c r="L231" s="1">
        <v>230</v>
      </c>
      <c r="M231" s="1" t="s">
        <v>8457</v>
      </c>
      <c r="N231" s="1" t="s">
        <v>8456</v>
      </c>
      <c r="O231" s="1">
        <v>1026222</v>
      </c>
      <c r="P231" s="1">
        <v>914.4</v>
      </c>
      <c r="Q231" s="1">
        <v>23.7</v>
      </c>
      <c r="R231" s="1">
        <v>21.3</v>
      </c>
      <c r="S231" s="1" t="s">
        <v>8032</v>
      </c>
      <c r="T231" s="1">
        <v>37</v>
      </c>
      <c r="U231" s="1" t="s">
        <v>8031</v>
      </c>
      <c r="V231" s="1" t="s">
        <v>8078</v>
      </c>
      <c r="W231" s="1">
        <v>1500</v>
      </c>
      <c r="X231" s="1">
        <v>1500</v>
      </c>
      <c r="Y231" s="1">
        <v>4133</v>
      </c>
      <c r="Z231" s="1">
        <v>7133</v>
      </c>
      <c r="AA231" s="1" t="s">
        <v>8189</v>
      </c>
      <c r="AB231" s="1" t="s">
        <v>8189</v>
      </c>
      <c r="AC231" s="1" t="s">
        <v>8318</v>
      </c>
      <c r="AD231" s="1" t="s">
        <v>58</v>
      </c>
    </row>
    <row r="232" spans="1:31" x14ac:dyDescent="0.2">
      <c r="A232" s="1">
        <f t="shared" si="12"/>
        <v>1026233</v>
      </c>
      <c r="B232" s="1">
        <f t="shared" si="13"/>
        <v>1026233</v>
      </c>
      <c r="C232" s="12">
        <f>INDEX(families!$A:$A,MATCH(D232,families!$B:$B,0))</f>
        <v>42</v>
      </c>
      <c r="D232" s="1" t="s">
        <v>8036</v>
      </c>
      <c r="E232" s="1" t="s">
        <v>8036</v>
      </c>
      <c r="F232" s="1" t="str">
        <f t="shared" si="14"/>
        <v>37° OB Induction Bend (5B−IB−2383)</v>
      </c>
      <c r="G232" s="1">
        <f t="shared" si="15"/>
        <v>37</v>
      </c>
      <c r="L232" s="1">
        <v>231</v>
      </c>
      <c r="M232" s="1" t="s">
        <v>8455</v>
      </c>
      <c r="N232" s="1" t="s">
        <v>8454</v>
      </c>
      <c r="O232" s="1">
        <v>1026233</v>
      </c>
      <c r="P232" s="1">
        <v>914.4</v>
      </c>
      <c r="Q232" s="1">
        <v>23.7</v>
      </c>
      <c r="R232" s="1">
        <v>21.3</v>
      </c>
      <c r="S232" s="1" t="s">
        <v>8032</v>
      </c>
      <c r="T232" s="1">
        <v>37</v>
      </c>
      <c r="U232" s="1" t="s">
        <v>8031</v>
      </c>
      <c r="V232" s="1" t="s">
        <v>8075</v>
      </c>
      <c r="W232" s="1">
        <v>1500</v>
      </c>
      <c r="X232" s="1">
        <v>1500</v>
      </c>
      <c r="Y232" s="1">
        <v>4133</v>
      </c>
      <c r="Z232" s="1">
        <v>7133</v>
      </c>
      <c r="AA232" s="1" t="s">
        <v>8189</v>
      </c>
      <c r="AB232" s="1" t="s">
        <v>8029</v>
      </c>
      <c r="AC232" s="1" t="s">
        <v>8318</v>
      </c>
      <c r="AD232" s="1" t="s">
        <v>58</v>
      </c>
    </row>
    <row r="233" spans="1:31" x14ac:dyDescent="0.2">
      <c r="A233" s="1">
        <f t="shared" si="12"/>
        <v>1026300</v>
      </c>
      <c r="B233" s="1">
        <f t="shared" si="13"/>
        <v>1026300</v>
      </c>
      <c r="C233" s="12">
        <f>INDEX(families!$A:$A,MATCH(D233,families!$B:$B,0))</f>
        <v>42</v>
      </c>
      <c r="D233" s="1" t="s">
        <v>8036</v>
      </c>
      <c r="E233" s="1" t="s">
        <v>8036</v>
      </c>
      <c r="F233" s="1" t="str">
        <f t="shared" si="14"/>
        <v>18° LT Induction Bend (5B−IB−2225)</v>
      </c>
      <c r="G233" s="1">
        <f t="shared" si="15"/>
        <v>18</v>
      </c>
      <c r="L233" s="1">
        <v>232</v>
      </c>
      <c r="M233" s="1" t="s">
        <v>8453</v>
      </c>
      <c r="N233" s="1" t="s">
        <v>8452</v>
      </c>
      <c r="O233" s="1">
        <v>1026300</v>
      </c>
      <c r="P233" s="1">
        <v>914.4</v>
      </c>
      <c r="Q233" s="1">
        <v>23.7</v>
      </c>
      <c r="R233" s="1">
        <v>21.3</v>
      </c>
      <c r="S233" s="1" t="s">
        <v>8032</v>
      </c>
      <c r="T233" s="1">
        <v>18</v>
      </c>
      <c r="U233" s="1" t="s">
        <v>8031</v>
      </c>
      <c r="V233" s="1" t="s">
        <v>8039</v>
      </c>
      <c r="W233" s="1">
        <v>1500</v>
      </c>
      <c r="X233" s="1">
        <v>1500</v>
      </c>
      <c r="Y233" s="1">
        <v>2011</v>
      </c>
      <c r="Z233" s="1">
        <v>5011</v>
      </c>
      <c r="AA233" s="1" t="s">
        <v>8029</v>
      </c>
      <c r="AB233" s="1" t="s">
        <v>8029</v>
      </c>
      <c r="AC233" s="1" t="s">
        <v>8318</v>
      </c>
      <c r="AD233" s="1" t="s">
        <v>58</v>
      </c>
    </row>
    <row r="234" spans="1:31" x14ac:dyDescent="0.2">
      <c r="A234" s="1">
        <f t="shared" si="12"/>
        <v>1026459</v>
      </c>
      <c r="B234" s="1">
        <f t="shared" si="13"/>
        <v>1026459</v>
      </c>
      <c r="C234" s="12">
        <f>INDEX(families!$A:$A,MATCH(D234,families!$B:$B,0))</f>
        <v>42</v>
      </c>
      <c r="D234" s="1" t="s">
        <v>8036</v>
      </c>
      <c r="E234" s="1" t="s">
        <v>8036</v>
      </c>
      <c r="F234" s="1" t="str">
        <f t="shared" si="14"/>
        <v>29° SB Induction Bend (5B−IB−2401)</v>
      </c>
      <c r="G234" s="1">
        <f t="shared" si="15"/>
        <v>29</v>
      </c>
      <c r="L234" s="1">
        <v>233</v>
      </c>
      <c r="M234" s="1" t="s">
        <v>8451</v>
      </c>
      <c r="N234" s="1" t="s">
        <v>8450</v>
      </c>
      <c r="O234" s="1">
        <v>1026459</v>
      </c>
      <c r="P234" s="1">
        <v>914.4</v>
      </c>
      <c r="Q234" s="1">
        <v>23.7</v>
      </c>
      <c r="R234" s="1">
        <v>21.3</v>
      </c>
      <c r="S234" s="1" t="s">
        <v>8032</v>
      </c>
      <c r="T234" s="1">
        <v>29</v>
      </c>
      <c r="U234" s="1" t="s">
        <v>8031</v>
      </c>
      <c r="V234" s="1" t="s">
        <v>8078</v>
      </c>
      <c r="W234" s="1">
        <v>1500</v>
      </c>
      <c r="X234" s="1">
        <v>1500</v>
      </c>
      <c r="Y234" s="1">
        <v>3240</v>
      </c>
      <c r="Z234" s="1">
        <v>6240</v>
      </c>
      <c r="AA234" s="1" t="s">
        <v>8029</v>
      </c>
      <c r="AB234" s="1" t="s">
        <v>8449</v>
      </c>
      <c r="AC234" s="1" t="s">
        <v>8318</v>
      </c>
      <c r="AD234" s="1" t="s">
        <v>58</v>
      </c>
      <c r="AE234" s="1">
        <v>2</v>
      </c>
    </row>
    <row r="235" spans="1:31" x14ac:dyDescent="0.2">
      <c r="A235" s="1">
        <f t="shared" si="12"/>
        <v>1026466</v>
      </c>
      <c r="B235" s="1">
        <f t="shared" si="13"/>
        <v>1026466</v>
      </c>
      <c r="C235" s="12">
        <f>INDEX(families!$A:$A,MATCH(D235,families!$B:$B,0))</f>
        <v>42</v>
      </c>
      <c r="D235" s="1" t="s">
        <v>8036</v>
      </c>
      <c r="E235" s="1" t="s">
        <v>8036</v>
      </c>
      <c r="F235" s="1" t="str">
        <f t="shared" si="14"/>
        <v>29° OB Induction Bend (5B−IB−2402)</v>
      </c>
      <c r="G235" s="1">
        <f t="shared" si="15"/>
        <v>29</v>
      </c>
      <c r="L235" s="1">
        <v>234</v>
      </c>
      <c r="M235" s="1" t="s">
        <v>8448</v>
      </c>
      <c r="N235" s="1" t="s">
        <v>8447</v>
      </c>
      <c r="O235" s="1">
        <v>1026466</v>
      </c>
      <c r="P235" s="1">
        <v>914.4</v>
      </c>
      <c r="Q235" s="1">
        <v>23.7</v>
      </c>
      <c r="R235" s="1">
        <v>21.3</v>
      </c>
      <c r="S235" s="1" t="s">
        <v>8032</v>
      </c>
      <c r="T235" s="1">
        <v>29</v>
      </c>
      <c r="U235" s="1" t="s">
        <v>8031</v>
      </c>
      <c r="V235" s="1" t="s">
        <v>8075</v>
      </c>
      <c r="W235" s="1">
        <v>3000</v>
      </c>
      <c r="X235" s="1">
        <v>1500</v>
      </c>
      <c r="Y235" s="1">
        <v>3240</v>
      </c>
      <c r="Z235" s="1">
        <v>7740</v>
      </c>
      <c r="AA235" s="1" t="s">
        <v>8446</v>
      </c>
      <c r="AB235" s="1" t="s">
        <v>8189</v>
      </c>
      <c r="AC235" s="1" t="s">
        <v>8318</v>
      </c>
      <c r="AD235" s="1" t="s">
        <v>58</v>
      </c>
      <c r="AE235" s="1" t="s">
        <v>8135</v>
      </c>
    </row>
    <row r="236" spans="1:31" x14ac:dyDescent="0.2">
      <c r="A236" s="1">
        <f t="shared" si="12"/>
        <v>1026631</v>
      </c>
      <c r="B236" s="1">
        <f t="shared" si="13"/>
        <v>1026631</v>
      </c>
      <c r="C236" s="12">
        <f>INDEX(families!$A:$A,MATCH(D236,families!$B:$B,0))</f>
        <v>42</v>
      </c>
      <c r="D236" s="1" t="s">
        <v>8036</v>
      </c>
      <c r="E236" s="1" t="s">
        <v>8036</v>
      </c>
      <c r="F236" s="1" t="str">
        <f t="shared" si="14"/>
        <v>41° RT Induction Bend (5B−IB−2226)</v>
      </c>
      <c r="G236" s="1">
        <f t="shared" si="15"/>
        <v>41</v>
      </c>
      <c r="L236" s="1">
        <v>235</v>
      </c>
      <c r="M236" s="1" t="s">
        <v>8445</v>
      </c>
      <c r="N236" s="1" t="s">
        <v>8444</v>
      </c>
      <c r="O236" s="1">
        <v>1026631</v>
      </c>
      <c r="P236" s="1">
        <v>914.4</v>
      </c>
      <c r="Q236" s="1">
        <v>23.7</v>
      </c>
      <c r="R236" s="1">
        <v>21.3</v>
      </c>
      <c r="S236" s="1" t="s">
        <v>8032</v>
      </c>
      <c r="T236" s="1">
        <v>41</v>
      </c>
      <c r="U236" s="1" t="s">
        <v>8031</v>
      </c>
      <c r="V236" s="1" t="s">
        <v>8030</v>
      </c>
      <c r="W236" s="1">
        <v>1500</v>
      </c>
      <c r="X236" s="1">
        <v>1500</v>
      </c>
      <c r="Y236" s="1">
        <v>4580</v>
      </c>
      <c r="Z236" s="1">
        <v>7580</v>
      </c>
      <c r="AA236" s="1" t="s">
        <v>8029</v>
      </c>
      <c r="AB236" s="1" t="s">
        <v>8029</v>
      </c>
      <c r="AC236" s="1" t="s">
        <v>8318</v>
      </c>
      <c r="AD236" s="1" t="s">
        <v>58</v>
      </c>
    </row>
    <row r="237" spans="1:31" x14ac:dyDescent="0.2">
      <c r="A237" s="1">
        <f t="shared" si="12"/>
        <v>1026646</v>
      </c>
      <c r="B237" s="1">
        <f t="shared" si="13"/>
        <v>1026646</v>
      </c>
      <c r="C237" s="12">
        <f>INDEX(families!$A:$A,MATCH(D237,families!$B:$B,0))</f>
        <v>42</v>
      </c>
      <c r="D237" s="1" t="s">
        <v>8036</v>
      </c>
      <c r="E237" s="1" t="s">
        <v>8036</v>
      </c>
      <c r="F237" s="1" t="str">
        <f t="shared" si="14"/>
        <v>45° LT Induction Bend (5B−IB−2227)</v>
      </c>
      <c r="G237" s="1">
        <f t="shared" si="15"/>
        <v>45</v>
      </c>
      <c r="L237" s="1">
        <v>236</v>
      </c>
      <c r="M237" s="1" t="s">
        <v>8443</v>
      </c>
      <c r="N237" s="1" t="s">
        <v>8442</v>
      </c>
      <c r="O237" s="1">
        <v>1026646</v>
      </c>
      <c r="P237" s="1">
        <v>914.4</v>
      </c>
      <c r="Q237" s="1">
        <v>23.7</v>
      </c>
      <c r="R237" s="1">
        <v>21.3</v>
      </c>
      <c r="S237" s="1" t="s">
        <v>8032</v>
      </c>
      <c r="T237" s="1">
        <v>45</v>
      </c>
      <c r="U237" s="1" t="s">
        <v>8031</v>
      </c>
      <c r="V237" s="1" t="s">
        <v>8039</v>
      </c>
      <c r="W237" s="1">
        <v>1500</v>
      </c>
      <c r="X237" s="1">
        <v>1500</v>
      </c>
      <c r="Y237" s="1">
        <v>5027</v>
      </c>
      <c r="Z237" s="1">
        <v>8027</v>
      </c>
      <c r="AA237" s="1" t="s">
        <v>8029</v>
      </c>
      <c r="AB237" s="1" t="s">
        <v>8189</v>
      </c>
      <c r="AC237" s="1" t="s">
        <v>8318</v>
      </c>
      <c r="AD237" s="1" t="s">
        <v>58</v>
      </c>
    </row>
    <row r="238" spans="1:31" x14ac:dyDescent="0.2">
      <c r="A238" s="1">
        <f t="shared" si="12"/>
        <v>1027008</v>
      </c>
      <c r="B238" s="1">
        <f t="shared" si="13"/>
        <v>1027008</v>
      </c>
      <c r="C238" s="12">
        <f>INDEX(families!$A:$A,MATCH(D238,families!$B:$B,0))</f>
        <v>42</v>
      </c>
      <c r="D238" s="1" t="s">
        <v>8036</v>
      </c>
      <c r="E238" s="1" t="s">
        <v>8036</v>
      </c>
      <c r="F238" s="1" t="str">
        <f t="shared" si="14"/>
        <v>22° LT Induction Bend (5B−IB−2228)</v>
      </c>
      <c r="G238" s="1">
        <f t="shared" si="15"/>
        <v>22</v>
      </c>
      <c r="L238" s="1">
        <v>237</v>
      </c>
      <c r="M238" s="1" t="s">
        <v>8441</v>
      </c>
      <c r="N238" s="1" t="s">
        <v>8440</v>
      </c>
      <c r="O238" s="1">
        <v>1027008</v>
      </c>
      <c r="P238" s="1">
        <v>914.4</v>
      </c>
      <c r="Q238" s="1">
        <v>23.7</v>
      </c>
      <c r="R238" s="1">
        <v>21.3</v>
      </c>
      <c r="S238" s="1" t="s">
        <v>8032</v>
      </c>
      <c r="T238" s="1">
        <v>22</v>
      </c>
      <c r="U238" s="1" t="s">
        <v>8031</v>
      </c>
      <c r="V238" s="1" t="s">
        <v>8039</v>
      </c>
      <c r="W238" s="1">
        <v>1500</v>
      </c>
      <c r="X238" s="1">
        <v>1500</v>
      </c>
      <c r="Y238" s="1">
        <v>2458</v>
      </c>
      <c r="Z238" s="1">
        <v>5458</v>
      </c>
      <c r="AA238" s="1" t="s">
        <v>8029</v>
      </c>
      <c r="AB238" s="1" t="s">
        <v>8029</v>
      </c>
      <c r="AC238" s="1" t="s">
        <v>8318</v>
      </c>
      <c r="AD238" s="1" t="s">
        <v>58</v>
      </c>
    </row>
    <row r="239" spans="1:31" x14ac:dyDescent="0.2">
      <c r="A239" s="1">
        <f t="shared" si="12"/>
        <v>1027026</v>
      </c>
      <c r="B239" s="1">
        <f t="shared" si="13"/>
        <v>1027026</v>
      </c>
      <c r="C239" s="12">
        <f>INDEX(families!$A:$A,MATCH(D239,families!$B:$B,0))</f>
        <v>42</v>
      </c>
      <c r="D239" s="1" t="s">
        <v>8036</v>
      </c>
      <c r="E239" s="1" t="s">
        <v>8036</v>
      </c>
      <c r="F239" s="1" t="str">
        <f t="shared" si="14"/>
        <v>16° LT Induction Bend (5B−IB−2229)</v>
      </c>
      <c r="G239" s="1">
        <f t="shared" si="15"/>
        <v>16</v>
      </c>
      <c r="L239" s="1">
        <v>238</v>
      </c>
      <c r="M239" s="1" t="s">
        <v>8439</v>
      </c>
      <c r="N239" s="1" t="s">
        <v>8438</v>
      </c>
      <c r="O239" s="1">
        <v>1027026</v>
      </c>
      <c r="P239" s="1">
        <v>914.4</v>
      </c>
      <c r="Q239" s="1">
        <v>23.7</v>
      </c>
      <c r="R239" s="1">
        <v>21.3</v>
      </c>
      <c r="S239" s="1" t="s">
        <v>8032</v>
      </c>
      <c r="T239" s="1">
        <v>16</v>
      </c>
      <c r="U239" s="1" t="s">
        <v>8031</v>
      </c>
      <c r="V239" s="1" t="s">
        <v>8039</v>
      </c>
      <c r="W239" s="1">
        <v>1500</v>
      </c>
      <c r="X239" s="1">
        <v>1500</v>
      </c>
      <c r="Y239" s="1">
        <v>1787</v>
      </c>
      <c r="Z239" s="1">
        <v>4787</v>
      </c>
      <c r="AA239" s="1" t="s">
        <v>8029</v>
      </c>
      <c r="AB239" s="1" t="s">
        <v>8029</v>
      </c>
      <c r="AC239" s="1" t="s">
        <v>8318</v>
      </c>
      <c r="AD239" s="1" t="s">
        <v>58</v>
      </c>
    </row>
    <row r="240" spans="1:31" x14ac:dyDescent="0.2">
      <c r="A240" s="1">
        <f t="shared" si="12"/>
        <v>1027965</v>
      </c>
      <c r="B240" s="1">
        <f t="shared" si="13"/>
        <v>1027965</v>
      </c>
      <c r="C240" s="12">
        <f>INDEX(families!$A:$A,MATCH(D240,families!$B:$B,0))</f>
        <v>42</v>
      </c>
      <c r="D240" s="1" t="s">
        <v>8036</v>
      </c>
      <c r="E240" s="1" t="s">
        <v>8036</v>
      </c>
      <c r="F240" s="1" t="str">
        <f t="shared" si="14"/>
        <v>16° LT Induction Bend (5B−IB−2230)</v>
      </c>
      <c r="G240" s="1">
        <f t="shared" si="15"/>
        <v>16</v>
      </c>
      <c r="L240" s="1">
        <v>239</v>
      </c>
      <c r="M240" s="1" t="s">
        <v>8437</v>
      </c>
      <c r="N240" s="1" t="s">
        <v>8436</v>
      </c>
      <c r="O240" s="1">
        <v>1027965</v>
      </c>
      <c r="P240" s="1">
        <v>914.4</v>
      </c>
      <c r="Q240" s="1">
        <v>23.7</v>
      </c>
      <c r="R240" s="1">
        <v>21.3</v>
      </c>
      <c r="S240" s="1" t="s">
        <v>8032</v>
      </c>
      <c r="T240" s="1">
        <v>16</v>
      </c>
      <c r="U240" s="1" t="s">
        <v>8031</v>
      </c>
      <c r="V240" s="1" t="s">
        <v>8039</v>
      </c>
      <c r="W240" s="1">
        <v>1500</v>
      </c>
      <c r="X240" s="1">
        <v>1500</v>
      </c>
      <c r="Y240" s="1">
        <v>1787</v>
      </c>
      <c r="Z240" s="1">
        <v>4787</v>
      </c>
      <c r="AA240" s="1" t="s">
        <v>8029</v>
      </c>
      <c r="AB240" s="1" t="s">
        <v>8029</v>
      </c>
      <c r="AC240" s="1" t="s">
        <v>8318</v>
      </c>
      <c r="AD240" s="1" t="s">
        <v>58</v>
      </c>
    </row>
    <row r="241" spans="1:31" x14ac:dyDescent="0.2">
      <c r="A241" s="1">
        <f t="shared" si="12"/>
        <v>1028134</v>
      </c>
      <c r="B241" s="1">
        <f t="shared" si="13"/>
        <v>1028134</v>
      </c>
      <c r="C241" s="12">
        <f>INDEX(families!$A:$A,MATCH(D241,families!$B:$B,0))</f>
        <v>42</v>
      </c>
      <c r="D241" s="1" t="s">
        <v>8036</v>
      </c>
      <c r="E241" s="1" t="s">
        <v>8036</v>
      </c>
      <c r="F241" s="1" t="str">
        <f t="shared" si="14"/>
        <v>15° LT Induction Bend (5B−IB−2231)</v>
      </c>
      <c r="G241" s="1">
        <f t="shared" si="15"/>
        <v>15</v>
      </c>
      <c r="L241" s="1">
        <v>240</v>
      </c>
      <c r="M241" s="1" t="s">
        <v>8435</v>
      </c>
      <c r="N241" s="1" t="s">
        <v>8434</v>
      </c>
      <c r="O241" s="1">
        <v>1028134</v>
      </c>
      <c r="P241" s="1">
        <v>914.4</v>
      </c>
      <c r="Q241" s="1">
        <v>23.7</v>
      </c>
      <c r="R241" s="1">
        <v>21.3</v>
      </c>
      <c r="S241" s="1" t="s">
        <v>8032</v>
      </c>
      <c r="T241" s="1">
        <v>15</v>
      </c>
      <c r="U241" s="1" t="s">
        <v>8031</v>
      </c>
      <c r="V241" s="1" t="s">
        <v>8039</v>
      </c>
      <c r="W241" s="1">
        <v>1500</v>
      </c>
      <c r="X241" s="1">
        <v>1500</v>
      </c>
      <c r="Y241" s="1">
        <v>1676</v>
      </c>
      <c r="Z241" s="1">
        <v>4676</v>
      </c>
      <c r="AA241" s="1" t="s">
        <v>8029</v>
      </c>
      <c r="AB241" s="1" t="s">
        <v>8029</v>
      </c>
      <c r="AC241" s="1" t="s">
        <v>8318</v>
      </c>
      <c r="AD241" s="1" t="s">
        <v>58</v>
      </c>
    </row>
    <row r="242" spans="1:31" x14ac:dyDescent="0.2">
      <c r="A242" s="1">
        <f t="shared" si="12"/>
        <v>1028490</v>
      </c>
      <c r="B242" s="1">
        <f t="shared" si="13"/>
        <v>1028490</v>
      </c>
      <c r="C242" s="12">
        <f>INDEX(families!$A:$A,MATCH(D242,families!$B:$B,0))</f>
        <v>42</v>
      </c>
      <c r="D242" s="1" t="s">
        <v>8036</v>
      </c>
      <c r="E242" s="1" t="s">
        <v>8036</v>
      </c>
      <c r="F242" s="1" t="str">
        <f t="shared" si="14"/>
        <v>37° LT Induction Bend (5B−IB−2232)</v>
      </c>
      <c r="G242" s="1">
        <f t="shared" si="15"/>
        <v>37</v>
      </c>
      <c r="L242" s="1">
        <v>241</v>
      </c>
      <c r="M242" s="1" t="s">
        <v>8433</v>
      </c>
      <c r="N242" s="1" t="s">
        <v>8432</v>
      </c>
      <c r="O242" s="1">
        <v>1028490</v>
      </c>
      <c r="P242" s="1">
        <v>914.4</v>
      </c>
      <c r="Q242" s="1">
        <v>23.7</v>
      </c>
      <c r="R242" s="1">
        <v>21.3</v>
      </c>
      <c r="S242" s="1" t="s">
        <v>8032</v>
      </c>
      <c r="T242" s="1">
        <v>37</v>
      </c>
      <c r="U242" s="1" t="s">
        <v>8031</v>
      </c>
      <c r="V242" s="1" t="s">
        <v>8039</v>
      </c>
      <c r="W242" s="1">
        <v>1500</v>
      </c>
      <c r="X242" s="1">
        <v>1500</v>
      </c>
      <c r="Y242" s="1">
        <v>4133</v>
      </c>
      <c r="Z242" s="1">
        <v>7133</v>
      </c>
      <c r="AA242" s="1" t="s">
        <v>8029</v>
      </c>
      <c r="AB242" s="1" t="s">
        <v>8029</v>
      </c>
      <c r="AC242" s="1" t="s">
        <v>8318</v>
      </c>
      <c r="AD242" s="1" t="s">
        <v>58</v>
      </c>
    </row>
    <row r="243" spans="1:31" x14ac:dyDescent="0.2">
      <c r="A243" s="1">
        <f t="shared" si="12"/>
        <v>1028503</v>
      </c>
      <c r="B243" s="1">
        <f t="shared" si="13"/>
        <v>1028503</v>
      </c>
      <c r="C243" s="12">
        <f>INDEX(families!$A:$A,MATCH(D243,families!$B:$B,0))</f>
        <v>42</v>
      </c>
      <c r="D243" s="1" t="s">
        <v>8036</v>
      </c>
      <c r="E243" s="1" t="s">
        <v>8036</v>
      </c>
      <c r="F243" s="1" t="str">
        <f t="shared" si="14"/>
        <v>44° RT Induction Bend (5B−IB−2233)</v>
      </c>
      <c r="G243" s="1">
        <f t="shared" si="15"/>
        <v>44</v>
      </c>
      <c r="L243" s="1">
        <v>242</v>
      </c>
      <c r="M243" s="1" t="s">
        <v>8431</v>
      </c>
      <c r="N243" s="1" t="s">
        <v>8430</v>
      </c>
      <c r="O243" s="1">
        <v>1028503</v>
      </c>
      <c r="P243" s="1">
        <v>914.4</v>
      </c>
      <c r="Q243" s="1">
        <v>23.7</v>
      </c>
      <c r="R243" s="1">
        <v>21.3</v>
      </c>
      <c r="S243" s="1" t="s">
        <v>8032</v>
      </c>
      <c r="T243" s="1">
        <v>44</v>
      </c>
      <c r="U243" s="1" t="s">
        <v>8031</v>
      </c>
      <c r="V243" s="1" t="s">
        <v>8030</v>
      </c>
      <c r="W243" s="1">
        <v>1500</v>
      </c>
      <c r="X243" s="1">
        <v>1500</v>
      </c>
      <c r="Y243" s="1">
        <v>4915</v>
      </c>
      <c r="Z243" s="1">
        <v>7915</v>
      </c>
      <c r="AA243" s="1" t="s">
        <v>8029</v>
      </c>
      <c r="AB243" s="1" t="s">
        <v>8029</v>
      </c>
      <c r="AC243" s="1" t="s">
        <v>8318</v>
      </c>
      <c r="AD243" s="1" t="s">
        <v>58</v>
      </c>
    </row>
    <row r="244" spans="1:31" x14ac:dyDescent="0.2">
      <c r="A244" s="1">
        <f t="shared" si="12"/>
        <v>1029017</v>
      </c>
      <c r="B244" s="1">
        <f t="shared" si="13"/>
        <v>1029017</v>
      </c>
      <c r="C244" s="12">
        <f>INDEX(families!$A:$A,MATCH(D244,families!$B:$B,0))</f>
        <v>42</v>
      </c>
      <c r="D244" s="1" t="s">
        <v>8036</v>
      </c>
      <c r="E244" s="1" t="s">
        <v>8036</v>
      </c>
      <c r="F244" s="1" t="str">
        <f t="shared" si="14"/>
        <v>22° Rolled (SB, LT) Induction Bend (5B−IB−2403)</v>
      </c>
      <c r="G244" s="1">
        <f t="shared" si="15"/>
        <v>22</v>
      </c>
      <c r="L244" s="1">
        <v>243</v>
      </c>
      <c r="M244" s="1" t="s">
        <v>8429</v>
      </c>
      <c r="N244" s="1" t="s">
        <v>8428</v>
      </c>
      <c r="O244" s="1">
        <v>1029017</v>
      </c>
      <c r="P244" s="1">
        <v>914.4</v>
      </c>
      <c r="Q244" s="1">
        <v>23.7</v>
      </c>
      <c r="R244" s="1">
        <v>21.3</v>
      </c>
      <c r="S244" s="1" t="s">
        <v>8032</v>
      </c>
      <c r="T244" s="1">
        <v>22</v>
      </c>
      <c r="U244" s="1" t="s">
        <v>8031</v>
      </c>
      <c r="V244" s="1" t="s">
        <v>8313</v>
      </c>
      <c r="W244" s="1">
        <v>1500</v>
      </c>
      <c r="X244" s="1">
        <v>1500</v>
      </c>
      <c r="Y244" s="1">
        <v>2458</v>
      </c>
      <c r="Z244" s="1">
        <v>5458</v>
      </c>
      <c r="AA244" s="1" t="s">
        <v>8029</v>
      </c>
      <c r="AB244" s="1" t="s">
        <v>8029</v>
      </c>
      <c r="AC244" s="1" t="s">
        <v>8318</v>
      </c>
      <c r="AD244" s="1" t="s">
        <v>58</v>
      </c>
      <c r="AE244" s="1">
        <v>6</v>
      </c>
    </row>
    <row r="245" spans="1:31" x14ac:dyDescent="0.2">
      <c r="A245" s="1">
        <f t="shared" si="12"/>
        <v>1029151</v>
      </c>
      <c r="B245" s="1">
        <f t="shared" si="13"/>
        <v>1029151</v>
      </c>
      <c r="C245" s="12">
        <f>INDEX(families!$A:$A,MATCH(D245,families!$B:$B,0))</f>
        <v>42</v>
      </c>
      <c r="D245" s="1" t="s">
        <v>8036</v>
      </c>
      <c r="E245" s="1" t="s">
        <v>8036</v>
      </c>
      <c r="F245" s="1" t="str">
        <f t="shared" si="14"/>
        <v>36° Rolled (SB, LT) Induction Bend (5B−IB−2234)</v>
      </c>
      <c r="G245" s="1">
        <f t="shared" si="15"/>
        <v>36</v>
      </c>
      <c r="L245" s="1">
        <v>244</v>
      </c>
      <c r="M245" s="1" t="s">
        <v>8427</v>
      </c>
      <c r="N245" s="1" t="s">
        <v>8426</v>
      </c>
      <c r="O245" s="1">
        <v>1029151</v>
      </c>
      <c r="P245" s="1">
        <v>914.4</v>
      </c>
      <c r="Q245" s="1">
        <v>23.7</v>
      </c>
      <c r="R245" s="1">
        <v>21.3</v>
      </c>
      <c r="S245" s="1" t="s">
        <v>8032</v>
      </c>
      <c r="T245" s="1">
        <v>36</v>
      </c>
      <c r="U245" s="1" t="s">
        <v>8031</v>
      </c>
      <c r="V245" s="1" t="s">
        <v>8313</v>
      </c>
      <c r="W245" s="1">
        <v>1500</v>
      </c>
      <c r="X245" s="1">
        <v>1500</v>
      </c>
      <c r="Y245" s="1">
        <v>4022</v>
      </c>
      <c r="Z245" s="1">
        <v>7022</v>
      </c>
      <c r="AA245" s="1" t="s">
        <v>8029</v>
      </c>
      <c r="AB245" s="1" t="s">
        <v>8425</v>
      </c>
      <c r="AC245" s="1" t="s">
        <v>8318</v>
      </c>
      <c r="AD245" s="1" t="s">
        <v>58</v>
      </c>
      <c r="AE245" s="1" t="s">
        <v>8424</v>
      </c>
    </row>
    <row r="246" spans="1:31" x14ac:dyDescent="0.2">
      <c r="A246" s="1">
        <f t="shared" si="12"/>
        <v>1029158</v>
      </c>
      <c r="B246" s="1">
        <f t="shared" si="13"/>
        <v>1029158</v>
      </c>
      <c r="C246" s="12">
        <f>INDEX(families!$A:$A,MATCH(D246,families!$B:$B,0))</f>
        <v>42</v>
      </c>
      <c r="D246" s="1" t="s">
        <v>8036</v>
      </c>
      <c r="E246" s="1" t="s">
        <v>8036</v>
      </c>
      <c r="F246" s="1" t="str">
        <f t="shared" si="14"/>
        <v>29° OB Induction Bend (5B−IB−2384)</v>
      </c>
      <c r="G246" s="1">
        <f t="shared" si="15"/>
        <v>29</v>
      </c>
      <c r="L246" s="1">
        <v>245</v>
      </c>
      <c r="M246" s="1" t="s">
        <v>8423</v>
      </c>
      <c r="N246" s="1" t="s">
        <v>8422</v>
      </c>
      <c r="O246" s="1">
        <v>1029158</v>
      </c>
      <c r="P246" s="1">
        <v>914.4</v>
      </c>
      <c r="Q246" s="1">
        <v>23.7</v>
      </c>
      <c r="R246" s="1">
        <v>21.3</v>
      </c>
      <c r="S246" s="1" t="s">
        <v>8032</v>
      </c>
      <c r="T246" s="1">
        <v>29</v>
      </c>
      <c r="U246" s="1" t="s">
        <v>8031</v>
      </c>
      <c r="V246" s="1" t="s">
        <v>8075</v>
      </c>
      <c r="W246" s="1">
        <v>3000</v>
      </c>
      <c r="X246" s="1">
        <v>1500</v>
      </c>
      <c r="Y246" s="1">
        <v>3240</v>
      </c>
      <c r="Z246" s="1">
        <v>7740</v>
      </c>
      <c r="AA246" s="1" t="s">
        <v>8421</v>
      </c>
      <c r="AB246" s="1" t="s">
        <v>8029</v>
      </c>
      <c r="AC246" s="1" t="s">
        <v>8318</v>
      </c>
      <c r="AD246" s="1" t="s">
        <v>58</v>
      </c>
      <c r="AE246" s="1" t="s">
        <v>8420</v>
      </c>
    </row>
    <row r="247" spans="1:31" x14ac:dyDescent="0.2">
      <c r="A247" s="1">
        <f t="shared" si="12"/>
        <v>1030082</v>
      </c>
      <c r="B247" s="1">
        <f t="shared" si="13"/>
        <v>1030082</v>
      </c>
      <c r="C247" s="12">
        <f>INDEX(families!$A:$A,MATCH(D247,families!$B:$B,0))</f>
        <v>42</v>
      </c>
      <c r="D247" s="1" t="s">
        <v>8036</v>
      </c>
      <c r="E247" s="1" t="s">
        <v>8036</v>
      </c>
      <c r="F247" s="1" t="str">
        <f t="shared" si="14"/>
        <v>31° Rolled (OB, RT) Induction Bend (5B−IB−2235)</v>
      </c>
      <c r="G247" s="1">
        <f t="shared" si="15"/>
        <v>31</v>
      </c>
      <c r="L247" s="1">
        <v>246</v>
      </c>
      <c r="M247" s="1" t="s">
        <v>8419</v>
      </c>
      <c r="N247" s="1" t="s">
        <v>8418</v>
      </c>
      <c r="O247" s="1">
        <v>1030082</v>
      </c>
      <c r="P247" s="1">
        <v>914.4</v>
      </c>
      <c r="Q247" s="1">
        <v>23.7</v>
      </c>
      <c r="R247" s="1">
        <v>21.3</v>
      </c>
      <c r="S247" s="1" t="s">
        <v>8032</v>
      </c>
      <c r="T247" s="1">
        <v>31</v>
      </c>
      <c r="U247" s="1" t="s">
        <v>8031</v>
      </c>
      <c r="V247" s="1" t="s">
        <v>8140</v>
      </c>
      <c r="W247" s="1">
        <v>1500</v>
      </c>
      <c r="X247" s="1">
        <v>1500</v>
      </c>
      <c r="Y247" s="1">
        <v>3463</v>
      </c>
      <c r="Z247" s="1">
        <v>6463</v>
      </c>
      <c r="AA247" s="1" t="s">
        <v>8029</v>
      </c>
      <c r="AB247" s="1" t="s">
        <v>8189</v>
      </c>
      <c r="AC247" s="1" t="s">
        <v>8318</v>
      </c>
      <c r="AD247" s="1" t="s">
        <v>58</v>
      </c>
    </row>
    <row r="248" spans="1:31" x14ac:dyDescent="0.2">
      <c r="A248" s="1">
        <f t="shared" si="12"/>
        <v>1030099</v>
      </c>
      <c r="B248" s="1">
        <f t="shared" si="13"/>
        <v>1030099</v>
      </c>
      <c r="C248" s="12">
        <f>INDEX(families!$A:$A,MATCH(D248,families!$B:$B,0))</f>
        <v>42</v>
      </c>
      <c r="D248" s="1" t="s">
        <v>8036</v>
      </c>
      <c r="E248" s="1" t="s">
        <v>8036</v>
      </c>
      <c r="F248" s="1" t="str">
        <f t="shared" si="14"/>
        <v>25° SB Induction Bend (5B−IB−2385)</v>
      </c>
      <c r="G248" s="1">
        <f t="shared" si="15"/>
        <v>25</v>
      </c>
      <c r="L248" s="1">
        <v>247</v>
      </c>
      <c r="M248" s="1" t="s">
        <v>8417</v>
      </c>
      <c r="N248" s="1" t="s">
        <v>8416</v>
      </c>
      <c r="O248" s="1">
        <v>1030099</v>
      </c>
      <c r="P248" s="1">
        <v>914.4</v>
      </c>
      <c r="Q248" s="1">
        <v>23.7</v>
      </c>
      <c r="R248" s="1">
        <v>21.3</v>
      </c>
      <c r="S248" s="1" t="s">
        <v>8032</v>
      </c>
      <c r="T248" s="1">
        <v>25</v>
      </c>
      <c r="U248" s="1" t="s">
        <v>8031</v>
      </c>
      <c r="V248" s="1" t="s">
        <v>8078</v>
      </c>
      <c r="W248" s="1">
        <v>1500</v>
      </c>
      <c r="X248" s="1">
        <v>1500</v>
      </c>
      <c r="Y248" s="1">
        <v>2793</v>
      </c>
      <c r="Z248" s="1">
        <v>5793</v>
      </c>
      <c r="AA248" s="1" t="s">
        <v>8189</v>
      </c>
      <c r="AB248" s="1" t="s">
        <v>8189</v>
      </c>
      <c r="AC248" s="1" t="s">
        <v>8318</v>
      </c>
      <c r="AD248" s="1" t="s">
        <v>58</v>
      </c>
    </row>
    <row r="249" spans="1:31" x14ac:dyDescent="0.2">
      <c r="A249" s="1">
        <f t="shared" si="12"/>
        <v>1030423</v>
      </c>
      <c r="B249" s="1">
        <f t="shared" si="13"/>
        <v>1030423</v>
      </c>
      <c r="C249" s="12">
        <f>INDEX(families!$A:$A,MATCH(D249,families!$B:$B,0))</f>
        <v>42</v>
      </c>
      <c r="D249" s="1" t="s">
        <v>8036</v>
      </c>
      <c r="E249" s="1" t="s">
        <v>8036</v>
      </c>
      <c r="F249" s="1" t="str">
        <f t="shared" si="14"/>
        <v>31° RT Induction Bend (5B−IB−2236)</v>
      </c>
      <c r="G249" s="1">
        <f t="shared" si="15"/>
        <v>31</v>
      </c>
      <c r="L249" s="1">
        <v>248</v>
      </c>
      <c r="M249" s="1" t="s">
        <v>8415</v>
      </c>
      <c r="N249" s="1" t="s">
        <v>8414</v>
      </c>
      <c r="O249" s="1">
        <v>1030423</v>
      </c>
      <c r="P249" s="1">
        <v>914.4</v>
      </c>
      <c r="Q249" s="1">
        <v>23.7</v>
      </c>
      <c r="R249" s="1">
        <v>21.3</v>
      </c>
      <c r="S249" s="1" t="s">
        <v>8032</v>
      </c>
      <c r="T249" s="1">
        <v>31</v>
      </c>
      <c r="U249" s="1" t="s">
        <v>8031</v>
      </c>
      <c r="V249" s="1" t="s">
        <v>8030</v>
      </c>
      <c r="W249" s="1">
        <v>1500</v>
      </c>
      <c r="X249" s="1">
        <v>1500</v>
      </c>
      <c r="Y249" s="1">
        <v>3463</v>
      </c>
      <c r="Z249" s="1">
        <v>6463</v>
      </c>
      <c r="AA249" s="1" t="s">
        <v>8029</v>
      </c>
      <c r="AB249" s="1" t="s">
        <v>8189</v>
      </c>
      <c r="AC249" s="1" t="s">
        <v>8318</v>
      </c>
      <c r="AD249" s="1" t="s">
        <v>58</v>
      </c>
    </row>
    <row r="250" spans="1:31" x14ac:dyDescent="0.2">
      <c r="A250" s="1">
        <f t="shared" si="12"/>
        <v>1030517</v>
      </c>
      <c r="B250" s="1">
        <f t="shared" si="13"/>
        <v>1030517</v>
      </c>
      <c r="C250" s="12">
        <f>INDEX(families!$A:$A,MATCH(D250,families!$B:$B,0))</f>
        <v>42</v>
      </c>
      <c r="D250" s="1" t="s">
        <v>8036</v>
      </c>
      <c r="E250" s="1" t="s">
        <v>8036</v>
      </c>
      <c r="F250" s="1" t="str">
        <f t="shared" si="14"/>
        <v>69° LT Induction Bend (5B−IB−2237)</v>
      </c>
      <c r="G250" s="1">
        <f t="shared" si="15"/>
        <v>69</v>
      </c>
      <c r="L250" s="1">
        <v>249</v>
      </c>
      <c r="M250" s="1" t="s">
        <v>8413</v>
      </c>
      <c r="N250" s="1" t="s">
        <v>8412</v>
      </c>
      <c r="O250" s="1">
        <v>1030517</v>
      </c>
      <c r="P250" s="1">
        <v>914.4</v>
      </c>
      <c r="Q250" s="1">
        <v>23.7</v>
      </c>
      <c r="R250" s="1">
        <v>21.3</v>
      </c>
      <c r="S250" s="1" t="s">
        <v>8032</v>
      </c>
      <c r="T250" s="1">
        <v>69</v>
      </c>
      <c r="U250" s="1" t="s">
        <v>7362</v>
      </c>
      <c r="V250" s="1" t="s">
        <v>8039</v>
      </c>
      <c r="W250" s="1">
        <v>1500</v>
      </c>
      <c r="X250" s="1">
        <v>1500</v>
      </c>
      <c r="Y250" s="1">
        <v>5506</v>
      </c>
      <c r="Z250" s="1">
        <v>8506</v>
      </c>
      <c r="AA250" s="1" t="s">
        <v>8029</v>
      </c>
      <c r="AB250" s="1" t="s">
        <v>8029</v>
      </c>
      <c r="AC250" s="1" t="s">
        <v>8028</v>
      </c>
      <c r="AD250" s="1" t="s">
        <v>58</v>
      </c>
    </row>
    <row r="251" spans="1:31" x14ac:dyDescent="0.2">
      <c r="A251" s="1">
        <f t="shared" si="12"/>
        <v>1030846</v>
      </c>
      <c r="B251" s="1">
        <f t="shared" si="13"/>
        <v>1030846</v>
      </c>
      <c r="C251" s="12">
        <f>INDEX(families!$A:$A,MATCH(D251,families!$B:$B,0))</f>
        <v>42</v>
      </c>
      <c r="D251" s="1" t="s">
        <v>8036</v>
      </c>
      <c r="E251" s="1" t="s">
        <v>8036</v>
      </c>
      <c r="F251" s="1" t="str">
        <f t="shared" si="14"/>
        <v>44° LT Induction Bend (5B−IB−2238)</v>
      </c>
      <c r="G251" s="1">
        <f t="shared" si="15"/>
        <v>44</v>
      </c>
      <c r="L251" s="1">
        <v>250</v>
      </c>
      <c r="M251" s="1" t="s">
        <v>8411</v>
      </c>
      <c r="N251" s="1" t="s">
        <v>8410</v>
      </c>
      <c r="O251" s="1">
        <v>1030846</v>
      </c>
      <c r="P251" s="1">
        <v>914.4</v>
      </c>
      <c r="Q251" s="1">
        <v>23.7</v>
      </c>
      <c r="R251" s="1">
        <v>21.3</v>
      </c>
      <c r="S251" s="1" t="s">
        <v>8032</v>
      </c>
      <c r="T251" s="1">
        <v>44</v>
      </c>
      <c r="U251" s="1" t="s">
        <v>8031</v>
      </c>
      <c r="V251" s="1" t="s">
        <v>8039</v>
      </c>
      <c r="W251" s="1">
        <v>1500</v>
      </c>
      <c r="X251" s="1">
        <v>1500</v>
      </c>
      <c r="Y251" s="1">
        <v>4915</v>
      </c>
      <c r="Z251" s="1">
        <v>7915</v>
      </c>
      <c r="AA251" s="1" t="s">
        <v>8029</v>
      </c>
      <c r="AB251" s="1" t="s">
        <v>8029</v>
      </c>
      <c r="AC251" s="1" t="s">
        <v>8318</v>
      </c>
      <c r="AD251" s="1" t="s">
        <v>58</v>
      </c>
    </row>
    <row r="252" spans="1:31" x14ac:dyDescent="0.2">
      <c r="A252" s="1">
        <f t="shared" si="12"/>
        <v>1030867</v>
      </c>
      <c r="B252" s="1">
        <f t="shared" si="13"/>
        <v>1030867</v>
      </c>
      <c r="C252" s="12">
        <f>INDEX(families!$A:$A,MATCH(D252,families!$B:$B,0))</f>
        <v>42</v>
      </c>
      <c r="D252" s="1" t="s">
        <v>8036</v>
      </c>
      <c r="E252" s="1" t="s">
        <v>8036</v>
      </c>
      <c r="F252" s="1" t="str">
        <f t="shared" si="14"/>
        <v>44° RT Induction Bend (5B−IB−2239)</v>
      </c>
      <c r="G252" s="1">
        <f t="shared" si="15"/>
        <v>44</v>
      </c>
      <c r="L252" s="1">
        <v>251</v>
      </c>
      <c r="M252" s="1" t="s">
        <v>8409</v>
      </c>
      <c r="N252" s="1" t="s">
        <v>8408</v>
      </c>
      <c r="O252" s="1">
        <v>1030867</v>
      </c>
      <c r="P252" s="1">
        <v>914.4</v>
      </c>
      <c r="Q252" s="1">
        <v>23.7</v>
      </c>
      <c r="R252" s="1">
        <v>21.3</v>
      </c>
      <c r="S252" s="1" t="s">
        <v>8032</v>
      </c>
      <c r="T252" s="1">
        <v>44</v>
      </c>
      <c r="U252" s="1" t="s">
        <v>8031</v>
      </c>
      <c r="V252" s="1" t="s">
        <v>8030</v>
      </c>
      <c r="W252" s="1">
        <v>1500</v>
      </c>
      <c r="X252" s="1">
        <v>1500</v>
      </c>
      <c r="Y252" s="1">
        <v>4915</v>
      </c>
      <c r="Z252" s="1">
        <v>7915</v>
      </c>
      <c r="AA252" s="1" t="s">
        <v>8029</v>
      </c>
      <c r="AB252" s="1" t="s">
        <v>8029</v>
      </c>
      <c r="AC252" s="1" t="s">
        <v>8318</v>
      </c>
      <c r="AD252" s="1" t="s">
        <v>58</v>
      </c>
    </row>
    <row r="253" spans="1:31" x14ac:dyDescent="0.2">
      <c r="A253" s="1">
        <f t="shared" si="12"/>
        <v>1032582</v>
      </c>
      <c r="B253" s="1">
        <f t="shared" si="13"/>
        <v>1032582</v>
      </c>
      <c r="C253" s="12">
        <f>INDEX(families!$A:$A,MATCH(D253,families!$B:$B,0))</f>
        <v>42</v>
      </c>
      <c r="D253" s="1" t="s">
        <v>8036</v>
      </c>
      <c r="E253" s="1" t="s">
        <v>8036</v>
      </c>
      <c r="F253" s="1" t="str">
        <f t="shared" si="14"/>
        <v>18° Rolled (OB, RT) Induction Bend (5B−IB−2240)</v>
      </c>
      <c r="G253" s="1">
        <f t="shared" si="15"/>
        <v>18</v>
      </c>
      <c r="L253" s="1">
        <v>252</v>
      </c>
      <c r="M253" s="1" t="s">
        <v>8407</v>
      </c>
      <c r="N253" s="1" t="s">
        <v>8406</v>
      </c>
      <c r="O253" s="1">
        <v>1032582</v>
      </c>
      <c r="P253" s="1">
        <v>914.4</v>
      </c>
      <c r="Q253" s="1">
        <v>23.7</v>
      </c>
      <c r="R253" s="1">
        <v>21.3</v>
      </c>
      <c r="S253" s="1" t="s">
        <v>8032</v>
      </c>
      <c r="T253" s="1">
        <v>18</v>
      </c>
      <c r="U253" s="1" t="s">
        <v>8031</v>
      </c>
      <c r="V253" s="1" t="s">
        <v>8140</v>
      </c>
      <c r="W253" s="1">
        <v>1500</v>
      </c>
      <c r="X253" s="1">
        <v>1500</v>
      </c>
      <c r="Y253" s="1">
        <v>2011</v>
      </c>
      <c r="Z253" s="1">
        <v>5011</v>
      </c>
      <c r="AA253" s="1" t="s">
        <v>8029</v>
      </c>
      <c r="AB253" s="1" t="s">
        <v>8029</v>
      </c>
      <c r="AC253" s="1" t="s">
        <v>8318</v>
      </c>
      <c r="AD253" s="1" t="s">
        <v>58</v>
      </c>
    </row>
    <row r="254" spans="1:31" x14ac:dyDescent="0.2">
      <c r="A254" s="1">
        <f t="shared" si="12"/>
        <v>1032628</v>
      </c>
      <c r="B254" s="1">
        <f t="shared" si="13"/>
        <v>1032628</v>
      </c>
      <c r="C254" s="12">
        <f>INDEX(families!$A:$A,MATCH(D254,families!$B:$B,0))</f>
        <v>42</v>
      </c>
      <c r="D254" s="1" t="s">
        <v>8036</v>
      </c>
      <c r="E254" s="1" t="s">
        <v>8036</v>
      </c>
      <c r="F254" s="1" t="str">
        <f t="shared" si="14"/>
        <v>26° RT Induction Bend (5B−IB−2241)</v>
      </c>
      <c r="G254" s="1">
        <f t="shared" si="15"/>
        <v>26</v>
      </c>
      <c r="L254" s="1">
        <v>253</v>
      </c>
      <c r="M254" s="1" t="s">
        <v>8405</v>
      </c>
      <c r="N254" s="1" t="s">
        <v>8404</v>
      </c>
      <c r="O254" s="1">
        <v>1032628</v>
      </c>
      <c r="P254" s="1">
        <v>914.4</v>
      </c>
      <c r="Q254" s="1">
        <v>23.7</v>
      </c>
      <c r="R254" s="1">
        <v>21.3</v>
      </c>
      <c r="S254" s="1" t="s">
        <v>8032</v>
      </c>
      <c r="T254" s="1">
        <v>26</v>
      </c>
      <c r="U254" s="1" t="s">
        <v>8031</v>
      </c>
      <c r="V254" s="1" t="s">
        <v>8030</v>
      </c>
      <c r="W254" s="1">
        <v>1500</v>
      </c>
      <c r="X254" s="1">
        <v>1500</v>
      </c>
      <c r="Y254" s="1">
        <v>2905</v>
      </c>
      <c r="Z254" s="1">
        <v>5905</v>
      </c>
      <c r="AA254" s="1" t="s">
        <v>8029</v>
      </c>
      <c r="AB254" s="1" t="s">
        <v>8189</v>
      </c>
      <c r="AC254" s="1" t="s">
        <v>8318</v>
      </c>
      <c r="AD254" s="1" t="s">
        <v>58</v>
      </c>
    </row>
    <row r="255" spans="1:31" x14ac:dyDescent="0.2">
      <c r="A255" s="1">
        <f t="shared" si="12"/>
        <v>1032717</v>
      </c>
      <c r="B255" s="1">
        <f t="shared" si="13"/>
        <v>1032717</v>
      </c>
      <c r="C255" s="12">
        <f>INDEX(families!$A:$A,MATCH(D255,families!$B:$B,0))</f>
        <v>42</v>
      </c>
      <c r="D255" s="1" t="s">
        <v>8036</v>
      </c>
      <c r="E255" s="1" t="s">
        <v>8036</v>
      </c>
      <c r="F255" s="1" t="str">
        <f t="shared" si="14"/>
        <v>25° RT Induction Bend (5B−IB−2242)</v>
      </c>
      <c r="G255" s="1">
        <f t="shared" si="15"/>
        <v>25</v>
      </c>
      <c r="L255" s="1">
        <v>254</v>
      </c>
      <c r="M255" s="1" t="s">
        <v>8403</v>
      </c>
      <c r="N255" s="1" t="s">
        <v>8402</v>
      </c>
      <c r="O255" s="1">
        <v>1032717</v>
      </c>
      <c r="P255" s="1">
        <v>914.4</v>
      </c>
      <c r="Q255" s="1">
        <v>23.7</v>
      </c>
      <c r="R255" s="1">
        <v>21.3</v>
      </c>
      <c r="S255" s="1" t="s">
        <v>8032</v>
      </c>
      <c r="T255" s="1">
        <v>25</v>
      </c>
      <c r="U255" s="1" t="s">
        <v>8031</v>
      </c>
      <c r="V255" s="1" t="s">
        <v>8030</v>
      </c>
      <c r="W255" s="1">
        <v>1500</v>
      </c>
      <c r="X255" s="1">
        <v>1500</v>
      </c>
      <c r="Y255" s="1">
        <v>2793</v>
      </c>
      <c r="Z255" s="1">
        <v>5793</v>
      </c>
      <c r="AA255" s="1" t="s">
        <v>8189</v>
      </c>
      <c r="AB255" s="1" t="s">
        <v>8189</v>
      </c>
      <c r="AC255" s="1" t="s">
        <v>8318</v>
      </c>
      <c r="AD255" s="1" t="s">
        <v>58</v>
      </c>
    </row>
    <row r="256" spans="1:31" x14ac:dyDescent="0.2">
      <c r="A256" s="1">
        <f t="shared" si="12"/>
        <v>1032735</v>
      </c>
      <c r="B256" s="1">
        <f t="shared" si="13"/>
        <v>1032735</v>
      </c>
      <c r="C256" s="12">
        <f>INDEX(families!$A:$A,MATCH(D256,families!$B:$B,0))</f>
        <v>42</v>
      </c>
      <c r="D256" s="1" t="s">
        <v>8036</v>
      </c>
      <c r="E256" s="1" t="s">
        <v>8036</v>
      </c>
      <c r="F256" s="1" t="str">
        <f t="shared" si="14"/>
        <v>40° SB Induction Bend (5B−IB−2243)</v>
      </c>
      <c r="G256" s="1">
        <f t="shared" si="15"/>
        <v>40</v>
      </c>
      <c r="L256" s="1">
        <v>255</v>
      </c>
      <c r="M256" s="1" t="s">
        <v>8401</v>
      </c>
      <c r="N256" s="1" t="s">
        <v>8400</v>
      </c>
      <c r="O256" s="1">
        <v>1032735</v>
      </c>
      <c r="P256" s="1">
        <v>914.4</v>
      </c>
      <c r="Q256" s="1">
        <v>23.7</v>
      </c>
      <c r="R256" s="1">
        <v>21.3</v>
      </c>
      <c r="S256" s="1" t="s">
        <v>8032</v>
      </c>
      <c r="T256" s="1">
        <v>40</v>
      </c>
      <c r="U256" s="1" t="s">
        <v>8031</v>
      </c>
      <c r="V256" s="1" t="s">
        <v>8078</v>
      </c>
      <c r="W256" s="1">
        <v>1500</v>
      </c>
      <c r="X256" s="1">
        <v>1500</v>
      </c>
      <c r="Y256" s="1">
        <v>4469</v>
      </c>
      <c r="Z256" s="1">
        <v>7469</v>
      </c>
      <c r="AA256" s="1" t="s">
        <v>8189</v>
      </c>
      <c r="AB256" s="1" t="s">
        <v>8029</v>
      </c>
      <c r="AC256" s="1" t="s">
        <v>8318</v>
      </c>
      <c r="AD256" s="1" t="s">
        <v>58</v>
      </c>
    </row>
    <row r="257" spans="1:31" x14ac:dyDescent="0.2">
      <c r="A257" s="1">
        <f t="shared" si="12"/>
        <v>1032827</v>
      </c>
      <c r="B257" s="1">
        <f t="shared" si="13"/>
        <v>1032827</v>
      </c>
      <c r="C257" s="12">
        <f>INDEX(families!$A:$A,MATCH(D257,families!$B:$B,0))</f>
        <v>42</v>
      </c>
      <c r="D257" s="1" t="s">
        <v>8036</v>
      </c>
      <c r="E257" s="1" t="s">
        <v>8036</v>
      </c>
      <c r="F257" s="1" t="str">
        <f t="shared" si="14"/>
        <v>35° OB Induction Bend (5B−IB−2244)</v>
      </c>
      <c r="G257" s="1">
        <f t="shared" si="15"/>
        <v>35</v>
      </c>
      <c r="L257" s="1">
        <v>256</v>
      </c>
      <c r="M257" s="1" t="s">
        <v>8399</v>
      </c>
      <c r="N257" s="1" t="s">
        <v>8398</v>
      </c>
      <c r="O257" s="1">
        <v>1032827</v>
      </c>
      <c r="P257" s="1">
        <v>914.4</v>
      </c>
      <c r="Q257" s="1">
        <v>23.7</v>
      </c>
      <c r="R257" s="1">
        <v>21.3</v>
      </c>
      <c r="S257" s="1" t="s">
        <v>8032</v>
      </c>
      <c r="T257" s="1">
        <v>35</v>
      </c>
      <c r="U257" s="1" t="s">
        <v>8031</v>
      </c>
      <c r="V257" s="1" t="s">
        <v>8075</v>
      </c>
      <c r="W257" s="1">
        <v>1500</v>
      </c>
      <c r="X257" s="1">
        <v>1500</v>
      </c>
      <c r="Y257" s="1">
        <v>3910</v>
      </c>
      <c r="Z257" s="1">
        <v>6910</v>
      </c>
      <c r="AA257" s="1" t="s">
        <v>8029</v>
      </c>
      <c r="AB257" s="1" t="s">
        <v>8029</v>
      </c>
      <c r="AC257" s="1" t="s">
        <v>8318</v>
      </c>
      <c r="AD257" s="1" t="s">
        <v>58</v>
      </c>
    </row>
    <row r="258" spans="1:31" x14ac:dyDescent="0.2">
      <c r="A258" s="1">
        <f t="shared" ref="A258:A321" si="16">IF(O258=0,"",O258)</f>
        <v>1032856</v>
      </c>
      <c r="B258" s="1">
        <f t="shared" ref="B258:B321" si="17">A258</f>
        <v>1032856</v>
      </c>
      <c r="C258" s="12">
        <f>INDEX(families!$A:$A,MATCH(D258,families!$B:$B,0))</f>
        <v>42</v>
      </c>
      <c r="D258" s="1" t="s">
        <v>8036</v>
      </c>
      <c r="E258" s="1" t="s">
        <v>8036</v>
      </c>
      <c r="F258" s="1" t="str">
        <f t="shared" ref="F258:F321" si="18">_xlfn.CONCAT(T258,"° ",V258," Induction Bend"," (",M258,")")</f>
        <v>62° LT Induction Bend (5B−IB−2245)</v>
      </c>
      <c r="G258" s="1">
        <f t="shared" si="15"/>
        <v>62</v>
      </c>
      <c r="L258" s="1">
        <v>257</v>
      </c>
      <c r="M258" s="1" t="s">
        <v>8397</v>
      </c>
      <c r="N258" s="1" t="s">
        <v>8396</v>
      </c>
      <c r="O258" s="1">
        <v>1032856</v>
      </c>
      <c r="P258" s="1">
        <v>914.4</v>
      </c>
      <c r="Q258" s="1">
        <v>23.7</v>
      </c>
      <c r="R258" s="1">
        <v>21.3</v>
      </c>
      <c r="S258" s="1" t="s">
        <v>8032</v>
      </c>
      <c r="T258" s="1">
        <v>62</v>
      </c>
      <c r="U258" s="1" t="s">
        <v>7362</v>
      </c>
      <c r="V258" s="1" t="s">
        <v>8039</v>
      </c>
      <c r="W258" s="1">
        <v>1500</v>
      </c>
      <c r="X258" s="1">
        <v>1500</v>
      </c>
      <c r="Y258" s="1">
        <v>4947</v>
      </c>
      <c r="Z258" s="1">
        <v>7947</v>
      </c>
      <c r="AA258" s="1" t="s">
        <v>8029</v>
      </c>
      <c r="AB258" s="1" t="s">
        <v>8029</v>
      </c>
      <c r="AC258" s="1" t="s">
        <v>8028</v>
      </c>
      <c r="AD258" s="1" t="s">
        <v>58</v>
      </c>
    </row>
    <row r="259" spans="1:31" x14ac:dyDescent="0.2">
      <c r="A259" s="1">
        <f t="shared" si="16"/>
        <v>1032922</v>
      </c>
      <c r="B259" s="1">
        <f t="shared" si="17"/>
        <v>1032922</v>
      </c>
      <c r="C259" s="12">
        <f>INDEX(families!$A:$A,MATCH(D259,families!$B:$B,0))</f>
        <v>42</v>
      </c>
      <c r="D259" s="1" t="s">
        <v>8036</v>
      </c>
      <c r="E259" s="1" t="s">
        <v>8036</v>
      </c>
      <c r="F259" s="1" t="str">
        <f t="shared" si="18"/>
        <v>46° RT Induction Bend (5B−IB−2246)</v>
      </c>
      <c r="G259" s="1">
        <f t="shared" ref="G259:G322" si="19">T259</f>
        <v>46</v>
      </c>
      <c r="L259" s="1">
        <v>258</v>
      </c>
      <c r="M259" s="1" t="s">
        <v>8395</v>
      </c>
      <c r="N259" s="1" t="s">
        <v>8394</v>
      </c>
      <c r="O259" s="1">
        <v>1032922</v>
      </c>
      <c r="P259" s="1">
        <v>914.4</v>
      </c>
      <c r="Q259" s="1">
        <v>23.7</v>
      </c>
      <c r="R259" s="1">
        <v>21.3</v>
      </c>
      <c r="S259" s="1" t="s">
        <v>8032</v>
      </c>
      <c r="T259" s="1">
        <v>46</v>
      </c>
      <c r="U259" s="1" t="s">
        <v>7362</v>
      </c>
      <c r="V259" s="1" t="s">
        <v>8030</v>
      </c>
      <c r="W259" s="1">
        <v>1500</v>
      </c>
      <c r="X259" s="1">
        <v>1500</v>
      </c>
      <c r="Y259" s="1">
        <v>3671</v>
      </c>
      <c r="Z259" s="1">
        <v>6671</v>
      </c>
      <c r="AA259" s="1" t="s">
        <v>8029</v>
      </c>
      <c r="AB259" s="1" t="s">
        <v>8393</v>
      </c>
      <c r="AC259" s="1" t="s">
        <v>8028</v>
      </c>
      <c r="AD259" s="1" t="s">
        <v>58</v>
      </c>
      <c r="AE259" s="1">
        <v>2</v>
      </c>
    </row>
    <row r="260" spans="1:31" x14ac:dyDescent="0.2">
      <c r="A260" s="1">
        <f t="shared" si="16"/>
        <v>1032928</v>
      </c>
      <c r="B260" s="1">
        <f t="shared" si="17"/>
        <v>1032928</v>
      </c>
      <c r="C260" s="12">
        <f>INDEX(families!$A:$A,MATCH(D260,families!$B:$B,0))</f>
        <v>42</v>
      </c>
      <c r="D260" s="1" t="s">
        <v>8036</v>
      </c>
      <c r="E260" s="1" t="s">
        <v>8036</v>
      </c>
      <c r="F260" s="1" t="str">
        <f t="shared" si="18"/>
        <v>20° SB Induction Bend (5B−IB−2247)</v>
      </c>
      <c r="G260" s="1">
        <f t="shared" si="19"/>
        <v>20</v>
      </c>
      <c r="L260" s="1">
        <v>259</v>
      </c>
      <c r="M260" s="1" t="s">
        <v>8392</v>
      </c>
      <c r="N260" s="1" t="s">
        <v>8391</v>
      </c>
      <c r="O260" s="1">
        <v>1032928</v>
      </c>
      <c r="P260" s="1">
        <v>914.4</v>
      </c>
      <c r="Q260" s="1">
        <v>23.7</v>
      </c>
      <c r="R260" s="1">
        <v>21.3</v>
      </c>
      <c r="S260" s="1" t="s">
        <v>8032</v>
      </c>
      <c r="T260" s="1">
        <v>20</v>
      </c>
      <c r="U260" s="1" t="s">
        <v>8031</v>
      </c>
      <c r="V260" s="1" t="s">
        <v>8078</v>
      </c>
      <c r="W260" s="1">
        <v>1500</v>
      </c>
      <c r="X260" s="1">
        <v>1500</v>
      </c>
      <c r="Y260" s="1">
        <v>2234</v>
      </c>
      <c r="Z260" s="1">
        <v>5234</v>
      </c>
      <c r="AA260" s="1" t="s">
        <v>8390</v>
      </c>
      <c r="AB260" s="1" t="s">
        <v>8029</v>
      </c>
      <c r="AC260" s="1" t="s">
        <v>8318</v>
      </c>
      <c r="AD260" s="1" t="s">
        <v>58</v>
      </c>
      <c r="AE260" s="1">
        <v>2</v>
      </c>
    </row>
    <row r="261" spans="1:31" x14ac:dyDescent="0.2">
      <c r="A261" s="1">
        <f t="shared" si="16"/>
        <v>1033215</v>
      </c>
      <c r="B261" s="1">
        <f t="shared" si="17"/>
        <v>1033215</v>
      </c>
      <c r="C261" s="12">
        <f>INDEX(families!$A:$A,MATCH(D261,families!$B:$B,0))</f>
        <v>42</v>
      </c>
      <c r="D261" s="1" t="s">
        <v>8036</v>
      </c>
      <c r="E261" s="1" t="s">
        <v>8036</v>
      </c>
      <c r="F261" s="1" t="str">
        <f t="shared" si="18"/>
        <v>20° OB Induction Bend (5B−IB−2248)</v>
      </c>
      <c r="G261" s="1">
        <f t="shared" si="19"/>
        <v>20</v>
      </c>
      <c r="L261" s="1">
        <v>260</v>
      </c>
      <c r="M261" s="1" t="s">
        <v>8389</v>
      </c>
      <c r="N261" s="1" t="s">
        <v>8388</v>
      </c>
      <c r="O261" s="1">
        <v>1033215</v>
      </c>
      <c r="P261" s="1">
        <v>914.4</v>
      </c>
      <c r="Q261" s="1">
        <v>23.7</v>
      </c>
      <c r="R261" s="1">
        <v>21.3</v>
      </c>
      <c r="S261" s="1" t="s">
        <v>8032</v>
      </c>
      <c r="T261" s="1">
        <v>20</v>
      </c>
      <c r="U261" s="1" t="s">
        <v>8031</v>
      </c>
      <c r="V261" s="1" t="s">
        <v>8075</v>
      </c>
      <c r="W261" s="1">
        <v>1500</v>
      </c>
      <c r="X261" s="1">
        <v>1500</v>
      </c>
      <c r="Y261" s="1">
        <v>2234</v>
      </c>
      <c r="Z261" s="1">
        <v>5234</v>
      </c>
      <c r="AA261" s="1" t="s">
        <v>8029</v>
      </c>
      <c r="AB261" s="1" t="s">
        <v>8029</v>
      </c>
      <c r="AC261" s="1" t="s">
        <v>8318</v>
      </c>
      <c r="AD261" s="1" t="s">
        <v>58</v>
      </c>
    </row>
    <row r="262" spans="1:31" x14ac:dyDescent="0.2">
      <c r="A262" s="1">
        <f t="shared" si="16"/>
        <v>1033630</v>
      </c>
      <c r="B262" s="1">
        <f t="shared" si="17"/>
        <v>1033630</v>
      </c>
      <c r="C262" s="12">
        <f>INDEX(families!$A:$A,MATCH(D262,families!$B:$B,0))</f>
        <v>42</v>
      </c>
      <c r="D262" s="1" t="s">
        <v>8036</v>
      </c>
      <c r="E262" s="1" t="s">
        <v>8036</v>
      </c>
      <c r="F262" s="1" t="str">
        <f t="shared" si="18"/>
        <v>20° SB Induction Bend (5B−IB−2249)</v>
      </c>
      <c r="G262" s="1">
        <f t="shared" si="19"/>
        <v>20</v>
      </c>
      <c r="L262" s="1">
        <v>261</v>
      </c>
      <c r="M262" s="1" t="s">
        <v>8387</v>
      </c>
      <c r="N262" s="1" t="s">
        <v>8386</v>
      </c>
      <c r="O262" s="1">
        <v>1033630</v>
      </c>
      <c r="P262" s="1">
        <v>914.4</v>
      </c>
      <c r="Q262" s="1">
        <v>23.7</v>
      </c>
      <c r="R262" s="1">
        <v>21.3</v>
      </c>
      <c r="S262" s="1" t="s">
        <v>8032</v>
      </c>
      <c r="T262" s="1">
        <v>20</v>
      </c>
      <c r="U262" s="1" t="s">
        <v>8031</v>
      </c>
      <c r="V262" s="1" t="s">
        <v>8078</v>
      </c>
      <c r="W262" s="1">
        <v>1500</v>
      </c>
      <c r="X262" s="1">
        <v>1500</v>
      </c>
      <c r="Y262" s="1">
        <v>2234</v>
      </c>
      <c r="Z262" s="1">
        <v>5234</v>
      </c>
      <c r="AA262" s="1" t="s">
        <v>8029</v>
      </c>
      <c r="AB262" s="1" t="s">
        <v>8029</v>
      </c>
      <c r="AC262" s="1" t="s">
        <v>8318</v>
      </c>
      <c r="AD262" s="1" t="s">
        <v>58</v>
      </c>
    </row>
    <row r="263" spans="1:31" x14ac:dyDescent="0.2">
      <c r="A263" s="1">
        <f t="shared" si="16"/>
        <v>1035673</v>
      </c>
      <c r="B263" s="1">
        <f t="shared" si="17"/>
        <v>1035673</v>
      </c>
      <c r="C263" s="12">
        <f>INDEX(families!$A:$A,MATCH(D263,families!$B:$B,0))</f>
        <v>42</v>
      </c>
      <c r="D263" s="1" t="s">
        <v>8036</v>
      </c>
      <c r="E263" s="1" t="s">
        <v>8036</v>
      </c>
      <c r="F263" s="1" t="str">
        <f t="shared" si="18"/>
        <v>33° OB Induction Bend (5B−IB−2404)</v>
      </c>
      <c r="G263" s="1">
        <f t="shared" si="19"/>
        <v>33</v>
      </c>
      <c r="L263" s="1">
        <v>262</v>
      </c>
      <c r="M263" s="1" t="s">
        <v>8385</v>
      </c>
      <c r="N263" s="1" t="s">
        <v>8384</v>
      </c>
      <c r="O263" s="1">
        <v>1035673</v>
      </c>
      <c r="P263" s="1">
        <v>914.4</v>
      </c>
      <c r="Q263" s="1">
        <v>23.7</v>
      </c>
      <c r="R263" s="1">
        <v>21.3</v>
      </c>
      <c r="S263" s="1" t="s">
        <v>8032</v>
      </c>
      <c r="T263" s="1">
        <v>33</v>
      </c>
      <c r="U263" s="1" t="s">
        <v>8031</v>
      </c>
      <c r="V263" s="1" t="s">
        <v>8075</v>
      </c>
      <c r="W263" s="1">
        <v>1500</v>
      </c>
      <c r="X263" s="1">
        <v>3000</v>
      </c>
      <c r="Y263" s="1">
        <v>3687</v>
      </c>
      <c r="Z263" s="1">
        <v>8187</v>
      </c>
      <c r="AA263" s="1" t="s">
        <v>8189</v>
      </c>
      <c r="AB263" s="1" t="s">
        <v>8383</v>
      </c>
      <c r="AC263" s="1" t="s">
        <v>8318</v>
      </c>
      <c r="AD263" s="1" t="s">
        <v>58</v>
      </c>
      <c r="AE263" s="1" t="s">
        <v>8135</v>
      </c>
    </row>
    <row r="264" spans="1:31" x14ac:dyDescent="0.2">
      <c r="A264" s="1">
        <f t="shared" si="16"/>
        <v>1035680</v>
      </c>
      <c r="B264" s="1">
        <f t="shared" si="17"/>
        <v>1035680</v>
      </c>
      <c r="C264" s="12">
        <f>INDEX(families!$A:$A,MATCH(D264,families!$B:$B,0))</f>
        <v>42</v>
      </c>
      <c r="D264" s="1" t="s">
        <v>8036</v>
      </c>
      <c r="E264" s="1" t="s">
        <v>8036</v>
      </c>
      <c r="F264" s="1" t="str">
        <f t="shared" si="18"/>
        <v>33° SB Induction Bend (5B−IB−2405)</v>
      </c>
      <c r="G264" s="1">
        <f t="shared" si="19"/>
        <v>33</v>
      </c>
      <c r="L264" s="1">
        <v>263</v>
      </c>
      <c r="M264" s="1" t="s">
        <v>8382</v>
      </c>
      <c r="N264" s="1" t="s">
        <v>8381</v>
      </c>
      <c r="O264" s="1">
        <v>1035680</v>
      </c>
      <c r="P264" s="1">
        <v>914.4</v>
      </c>
      <c r="Q264" s="1">
        <v>23.7</v>
      </c>
      <c r="R264" s="1">
        <v>21.3</v>
      </c>
      <c r="S264" s="1" t="s">
        <v>8032</v>
      </c>
      <c r="T264" s="1">
        <v>33</v>
      </c>
      <c r="U264" s="1" t="s">
        <v>8031</v>
      </c>
      <c r="V264" s="1" t="s">
        <v>8078</v>
      </c>
      <c r="W264" s="1">
        <v>1500</v>
      </c>
      <c r="X264" s="1">
        <v>1500</v>
      </c>
      <c r="Y264" s="1">
        <v>3687</v>
      </c>
      <c r="Z264" s="1">
        <v>6687</v>
      </c>
      <c r="AA264" s="1" t="s">
        <v>8380</v>
      </c>
      <c r="AB264" s="1" t="s">
        <v>8029</v>
      </c>
      <c r="AC264" s="1" t="s">
        <v>8318</v>
      </c>
      <c r="AD264" s="1" t="s">
        <v>58</v>
      </c>
      <c r="AE264" s="1">
        <v>2</v>
      </c>
    </row>
    <row r="265" spans="1:31" x14ac:dyDescent="0.2">
      <c r="A265" s="1">
        <f t="shared" si="16"/>
        <v>1035767</v>
      </c>
      <c r="B265" s="1">
        <f t="shared" si="17"/>
        <v>1035767</v>
      </c>
      <c r="C265" s="12">
        <f>INDEX(families!$A:$A,MATCH(D265,families!$B:$B,0))</f>
        <v>42</v>
      </c>
      <c r="D265" s="1" t="s">
        <v>8036</v>
      </c>
      <c r="E265" s="1" t="s">
        <v>8036</v>
      </c>
      <c r="F265" s="1" t="str">
        <f t="shared" si="18"/>
        <v>19° LT Induction Bend (5B−IB−2409)</v>
      </c>
      <c r="G265" s="1">
        <f t="shared" si="19"/>
        <v>19</v>
      </c>
      <c r="L265" s="1">
        <v>264</v>
      </c>
      <c r="M265" s="1" t="s">
        <v>8379</v>
      </c>
      <c r="N265" s="1" t="s">
        <v>8378</v>
      </c>
      <c r="O265" s="1">
        <v>1035767</v>
      </c>
      <c r="P265" s="1">
        <v>914.4</v>
      </c>
      <c r="Q265" s="1">
        <v>23.7</v>
      </c>
      <c r="R265" s="1">
        <v>21.3</v>
      </c>
      <c r="S265" s="1" t="s">
        <v>8032</v>
      </c>
      <c r="T265" s="1">
        <v>19</v>
      </c>
      <c r="U265" s="1" t="s">
        <v>8031</v>
      </c>
      <c r="V265" s="1" t="s">
        <v>8039</v>
      </c>
      <c r="W265" s="1">
        <v>1500</v>
      </c>
      <c r="X265" s="1">
        <v>1500</v>
      </c>
      <c r="Y265" s="1">
        <v>2123</v>
      </c>
      <c r="Z265" s="1">
        <v>5123</v>
      </c>
      <c r="AA265" s="1" t="s">
        <v>8029</v>
      </c>
      <c r="AB265" s="1" t="s">
        <v>8029</v>
      </c>
      <c r="AC265" s="1" t="s">
        <v>8318</v>
      </c>
      <c r="AD265" s="1" t="s">
        <v>58</v>
      </c>
      <c r="AE265" s="1">
        <v>12</v>
      </c>
    </row>
    <row r="266" spans="1:31" x14ac:dyDescent="0.2">
      <c r="A266" s="1">
        <f t="shared" si="16"/>
        <v>1036347</v>
      </c>
      <c r="B266" s="1">
        <f t="shared" si="17"/>
        <v>1036347</v>
      </c>
      <c r="C266" s="12">
        <f>INDEX(families!$A:$A,MATCH(D266,families!$B:$B,0))</f>
        <v>42</v>
      </c>
      <c r="D266" s="1" t="s">
        <v>8036</v>
      </c>
      <c r="E266" s="1" t="s">
        <v>8036</v>
      </c>
      <c r="F266" s="1" t="str">
        <f t="shared" si="18"/>
        <v>15° LT Induction Bend (5B−IB−2410)</v>
      </c>
      <c r="G266" s="1">
        <f t="shared" si="19"/>
        <v>15</v>
      </c>
      <c r="L266" s="1">
        <v>265</v>
      </c>
      <c r="M266" s="1" t="s">
        <v>8377</v>
      </c>
      <c r="N266" s="1" t="s">
        <v>8376</v>
      </c>
      <c r="O266" s="1">
        <v>1036347</v>
      </c>
      <c r="P266" s="1">
        <v>914.4</v>
      </c>
      <c r="Q266" s="1">
        <v>23.7</v>
      </c>
      <c r="R266" s="1">
        <v>21.3</v>
      </c>
      <c r="S266" s="1" t="s">
        <v>8032</v>
      </c>
      <c r="T266" s="1">
        <v>15</v>
      </c>
      <c r="U266" s="1" t="s">
        <v>8031</v>
      </c>
      <c r="V266" s="1" t="s">
        <v>8039</v>
      </c>
      <c r="W266" s="1">
        <v>1500</v>
      </c>
      <c r="X266" s="1">
        <v>1500</v>
      </c>
      <c r="Y266" s="1">
        <v>1676</v>
      </c>
      <c r="Z266" s="1">
        <v>4676</v>
      </c>
      <c r="AA266" s="1" t="s">
        <v>8029</v>
      </c>
      <c r="AB266" s="1" t="s">
        <v>8029</v>
      </c>
      <c r="AC266" s="1" t="s">
        <v>8318</v>
      </c>
      <c r="AD266" s="1" t="s">
        <v>58</v>
      </c>
    </row>
    <row r="267" spans="1:31" x14ac:dyDescent="0.2">
      <c r="A267" s="1">
        <f t="shared" si="16"/>
        <v>1036408</v>
      </c>
      <c r="B267" s="1">
        <f t="shared" si="17"/>
        <v>1036408</v>
      </c>
      <c r="C267" s="12">
        <f>INDEX(families!$A:$A,MATCH(D267,families!$B:$B,0))</f>
        <v>42</v>
      </c>
      <c r="D267" s="1" t="s">
        <v>8036</v>
      </c>
      <c r="E267" s="1" t="s">
        <v>8036</v>
      </c>
      <c r="F267" s="1" t="str">
        <f t="shared" si="18"/>
        <v>19° RT Induction Bend (5B−IB−2411)</v>
      </c>
      <c r="G267" s="1">
        <f t="shared" si="19"/>
        <v>19</v>
      </c>
      <c r="L267" s="1">
        <v>266</v>
      </c>
      <c r="M267" s="1" t="s">
        <v>8375</v>
      </c>
      <c r="N267" s="1" t="s">
        <v>8374</v>
      </c>
      <c r="O267" s="1">
        <v>1036408</v>
      </c>
      <c r="P267" s="1">
        <v>914.4</v>
      </c>
      <c r="Q267" s="1">
        <v>23.7</v>
      </c>
      <c r="R267" s="1">
        <v>21.3</v>
      </c>
      <c r="S267" s="1" t="s">
        <v>8032</v>
      </c>
      <c r="T267" s="1">
        <v>19</v>
      </c>
      <c r="U267" s="1" t="s">
        <v>8031</v>
      </c>
      <c r="V267" s="1" t="s">
        <v>8030</v>
      </c>
      <c r="W267" s="1">
        <v>1500</v>
      </c>
      <c r="X267" s="1">
        <v>1500</v>
      </c>
      <c r="Y267" s="1">
        <v>2123</v>
      </c>
      <c r="Z267" s="1">
        <v>5123</v>
      </c>
      <c r="AA267" s="1" t="s">
        <v>8189</v>
      </c>
      <c r="AB267" s="1" t="s">
        <v>8029</v>
      </c>
      <c r="AC267" s="1" t="s">
        <v>8318</v>
      </c>
      <c r="AD267" s="1" t="s">
        <v>58</v>
      </c>
    </row>
    <row r="268" spans="1:31" x14ac:dyDescent="0.2">
      <c r="A268" s="1">
        <f t="shared" si="16"/>
        <v>1037303</v>
      </c>
      <c r="B268" s="1">
        <f t="shared" si="17"/>
        <v>1037303</v>
      </c>
      <c r="C268" s="12">
        <f>INDEX(families!$A:$A,MATCH(D268,families!$B:$B,0))</f>
        <v>42</v>
      </c>
      <c r="D268" s="1" t="s">
        <v>8036</v>
      </c>
      <c r="E268" s="1" t="s">
        <v>8036</v>
      </c>
      <c r="F268" s="1" t="str">
        <f t="shared" si="18"/>
        <v>20° SB Induction Bend (5B−IB−2254)</v>
      </c>
      <c r="G268" s="1">
        <f t="shared" si="19"/>
        <v>20</v>
      </c>
      <c r="L268" s="1">
        <v>267</v>
      </c>
      <c r="M268" s="1" t="s">
        <v>8373</v>
      </c>
      <c r="N268" s="1" t="s">
        <v>8372</v>
      </c>
      <c r="O268" s="1">
        <v>1037303</v>
      </c>
      <c r="P268" s="1">
        <v>914.4</v>
      </c>
      <c r="Q268" s="1">
        <v>23.7</v>
      </c>
      <c r="R268" s="1">
        <v>21.3</v>
      </c>
      <c r="S268" s="1" t="s">
        <v>8032</v>
      </c>
      <c r="T268" s="1">
        <v>20</v>
      </c>
      <c r="U268" s="1" t="s">
        <v>8031</v>
      </c>
      <c r="V268" s="1" t="s">
        <v>8078</v>
      </c>
      <c r="W268" s="1">
        <v>1500</v>
      </c>
      <c r="X268" s="1">
        <v>3000</v>
      </c>
      <c r="Y268" s="1">
        <v>2234</v>
      </c>
      <c r="Z268" s="1">
        <v>6734</v>
      </c>
      <c r="AA268" s="1" t="s">
        <v>8029</v>
      </c>
      <c r="AB268" s="1" t="s">
        <v>8371</v>
      </c>
      <c r="AC268" s="1" t="s">
        <v>8318</v>
      </c>
      <c r="AD268" s="1" t="s">
        <v>58</v>
      </c>
      <c r="AE268" s="1" t="s">
        <v>8135</v>
      </c>
    </row>
    <row r="269" spans="1:31" x14ac:dyDescent="0.2">
      <c r="A269" s="1">
        <f t="shared" si="16"/>
        <v>1037311</v>
      </c>
      <c r="B269" s="1">
        <f t="shared" si="17"/>
        <v>1037311</v>
      </c>
      <c r="C269" s="12">
        <f>INDEX(families!$A:$A,MATCH(D269,families!$B:$B,0))</f>
        <v>42</v>
      </c>
      <c r="D269" s="1" t="s">
        <v>8036</v>
      </c>
      <c r="E269" s="1" t="s">
        <v>8036</v>
      </c>
      <c r="F269" s="1" t="str">
        <f t="shared" si="18"/>
        <v>52° LT Induction Bend (5B−IB−2255)</v>
      </c>
      <c r="G269" s="1">
        <f t="shared" si="19"/>
        <v>52</v>
      </c>
      <c r="L269" s="1">
        <v>268</v>
      </c>
      <c r="M269" s="1" t="s">
        <v>8370</v>
      </c>
      <c r="N269" s="1" t="s">
        <v>8369</v>
      </c>
      <c r="O269" s="1">
        <v>1037311</v>
      </c>
      <c r="P269" s="1">
        <v>914.4</v>
      </c>
      <c r="Q269" s="1">
        <v>23.7</v>
      </c>
      <c r="R269" s="1">
        <v>21.3</v>
      </c>
      <c r="S269" s="1" t="s">
        <v>8032</v>
      </c>
      <c r="T269" s="1">
        <v>52</v>
      </c>
      <c r="U269" s="1" t="s">
        <v>7362</v>
      </c>
      <c r="V269" s="1" t="s">
        <v>8039</v>
      </c>
      <c r="W269" s="1">
        <v>3000</v>
      </c>
      <c r="X269" s="1">
        <v>1500</v>
      </c>
      <c r="Y269" s="1">
        <v>4149</v>
      </c>
      <c r="Z269" s="1">
        <v>8649</v>
      </c>
      <c r="AA269" s="1" t="s">
        <v>8368</v>
      </c>
      <c r="AB269" s="1" t="s">
        <v>8029</v>
      </c>
      <c r="AC269" s="1" t="s">
        <v>8028</v>
      </c>
      <c r="AD269" s="1" t="s">
        <v>58</v>
      </c>
      <c r="AE269" s="1" t="s">
        <v>8135</v>
      </c>
    </row>
    <row r="270" spans="1:31" x14ac:dyDescent="0.2">
      <c r="A270" s="1">
        <f t="shared" si="16"/>
        <v>1037476</v>
      </c>
      <c r="B270" s="1">
        <f t="shared" si="17"/>
        <v>1037476</v>
      </c>
      <c r="C270" s="12">
        <f>INDEX(families!$A:$A,MATCH(D270,families!$B:$B,0))</f>
        <v>42</v>
      </c>
      <c r="D270" s="1" t="s">
        <v>8036</v>
      </c>
      <c r="E270" s="1" t="s">
        <v>8036</v>
      </c>
      <c r="F270" s="1" t="str">
        <f t="shared" si="18"/>
        <v>28° LT Induction Bend (5B−IB−2256)</v>
      </c>
      <c r="G270" s="1">
        <f t="shared" si="19"/>
        <v>28</v>
      </c>
      <c r="L270" s="1">
        <v>269</v>
      </c>
      <c r="M270" s="1" t="s">
        <v>8367</v>
      </c>
      <c r="N270" s="1" t="s">
        <v>8366</v>
      </c>
      <c r="O270" s="1">
        <v>1037476</v>
      </c>
      <c r="P270" s="1">
        <v>914.4</v>
      </c>
      <c r="Q270" s="1">
        <v>23.7</v>
      </c>
      <c r="R270" s="1">
        <v>21.3</v>
      </c>
      <c r="S270" s="1" t="s">
        <v>8032</v>
      </c>
      <c r="T270" s="1">
        <v>28</v>
      </c>
      <c r="U270" s="1" t="s">
        <v>8031</v>
      </c>
      <c r="V270" s="1" t="s">
        <v>8039</v>
      </c>
      <c r="W270" s="1">
        <v>1500</v>
      </c>
      <c r="X270" s="1">
        <v>1500</v>
      </c>
      <c r="Y270" s="1">
        <v>3128</v>
      </c>
      <c r="Z270" s="1">
        <v>6128</v>
      </c>
      <c r="AA270" s="1" t="s">
        <v>8029</v>
      </c>
      <c r="AB270" s="1" t="s">
        <v>8365</v>
      </c>
      <c r="AC270" s="1" t="s">
        <v>8318</v>
      </c>
      <c r="AD270" s="1" t="s">
        <v>58</v>
      </c>
      <c r="AE270" s="1">
        <v>2</v>
      </c>
    </row>
    <row r="271" spans="1:31" x14ac:dyDescent="0.2">
      <c r="A271" s="1">
        <f t="shared" si="16"/>
        <v>1037482</v>
      </c>
      <c r="B271" s="1">
        <f t="shared" si="17"/>
        <v>1037482</v>
      </c>
      <c r="C271" s="12">
        <f>INDEX(families!$A:$A,MATCH(D271,families!$B:$B,0))</f>
        <v>42</v>
      </c>
      <c r="D271" s="1" t="s">
        <v>8036</v>
      </c>
      <c r="E271" s="1" t="s">
        <v>8036</v>
      </c>
      <c r="F271" s="1" t="str">
        <f t="shared" si="18"/>
        <v>20° SB Induction Bend (5B−IB−2257)</v>
      </c>
      <c r="G271" s="1">
        <f t="shared" si="19"/>
        <v>20</v>
      </c>
      <c r="L271" s="1">
        <v>270</v>
      </c>
      <c r="M271" s="1" t="s">
        <v>8364</v>
      </c>
      <c r="N271" s="1" t="s">
        <v>8363</v>
      </c>
      <c r="O271" s="1">
        <v>1037482</v>
      </c>
      <c r="P271" s="1">
        <v>914.4</v>
      </c>
      <c r="Q271" s="1">
        <v>23.7</v>
      </c>
      <c r="R271" s="1">
        <v>21.3</v>
      </c>
      <c r="S271" s="1" t="s">
        <v>8032</v>
      </c>
      <c r="T271" s="1">
        <v>20</v>
      </c>
      <c r="U271" s="1" t="s">
        <v>8031</v>
      </c>
      <c r="V271" s="1" t="s">
        <v>8078</v>
      </c>
      <c r="W271" s="1">
        <v>1500</v>
      </c>
      <c r="X271" s="1">
        <v>1500</v>
      </c>
      <c r="Y271" s="1">
        <v>2234</v>
      </c>
      <c r="Z271" s="1">
        <v>5234</v>
      </c>
      <c r="AA271" s="1" t="s">
        <v>8362</v>
      </c>
      <c r="AB271" s="1" t="s">
        <v>8029</v>
      </c>
      <c r="AC271" s="1" t="s">
        <v>8318</v>
      </c>
      <c r="AD271" s="1" t="s">
        <v>58</v>
      </c>
      <c r="AE271" s="1">
        <v>2</v>
      </c>
    </row>
    <row r="272" spans="1:31" x14ac:dyDescent="0.2">
      <c r="A272" s="1">
        <f t="shared" si="16"/>
        <v>1037595</v>
      </c>
      <c r="B272" s="1">
        <f t="shared" si="17"/>
        <v>1037595</v>
      </c>
      <c r="C272" s="12">
        <f>INDEX(families!$A:$A,MATCH(D272,families!$B:$B,0))</f>
        <v>42</v>
      </c>
      <c r="D272" s="1" t="s">
        <v>8036</v>
      </c>
      <c r="E272" s="1" t="s">
        <v>8036</v>
      </c>
      <c r="F272" s="1" t="str">
        <f t="shared" si="18"/>
        <v>17° RT Induction Bend (5B−IB−2258)</v>
      </c>
      <c r="G272" s="1">
        <f t="shared" si="19"/>
        <v>17</v>
      </c>
      <c r="L272" s="1">
        <v>271</v>
      </c>
      <c r="M272" s="1" t="s">
        <v>8361</v>
      </c>
      <c r="N272" s="1" t="s">
        <v>8360</v>
      </c>
      <c r="O272" s="1">
        <v>1037595</v>
      </c>
      <c r="P272" s="1">
        <v>914.4</v>
      </c>
      <c r="Q272" s="1">
        <v>23.7</v>
      </c>
      <c r="R272" s="1">
        <v>21.3</v>
      </c>
      <c r="S272" s="1" t="s">
        <v>8032</v>
      </c>
      <c r="T272" s="1">
        <v>17</v>
      </c>
      <c r="U272" s="1" t="s">
        <v>8031</v>
      </c>
      <c r="V272" s="1" t="s">
        <v>8030</v>
      </c>
      <c r="W272" s="1">
        <v>1500</v>
      </c>
      <c r="X272" s="1">
        <v>1500</v>
      </c>
      <c r="Y272" s="1">
        <v>1899</v>
      </c>
      <c r="Z272" s="1">
        <v>4899</v>
      </c>
      <c r="AA272" s="1" t="s">
        <v>8029</v>
      </c>
      <c r="AB272" s="1" t="s">
        <v>8029</v>
      </c>
      <c r="AC272" s="1" t="s">
        <v>8318</v>
      </c>
      <c r="AD272" s="1" t="s">
        <v>58</v>
      </c>
    </row>
    <row r="273" spans="1:31" x14ac:dyDescent="0.2">
      <c r="A273" s="1">
        <f t="shared" si="16"/>
        <v>1037658</v>
      </c>
      <c r="B273" s="1">
        <f t="shared" si="17"/>
        <v>1037658</v>
      </c>
      <c r="C273" s="12">
        <f>INDEX(families!$A:$A,MATCH(D273,families!$B:$B,0))</f>
        <v>42</v>
      </c>
      <c r="D273" s="1" t="s">
        <v>8036</v>
      </c>
      <c r="E273" s="1" t="s">
        <v>8036</v>
      </c>
      <c r="F273" s="1" t="str">
        <f t="shared" si="18"/>
        <v>16° RT Induction Bend (5B−IB−2259)</v>
      </c>
      <c r="G273" s="1">
        <f t="shared" si="19"/>
        <v>16</v>
      </c>
      <c r="L273" s="1">
        <v>272</v>
      </c>
      <c r="M273" s="1" t="s">
        <v>8359</v>
      </c>
      <c r="N273" s="1" t="s">
        <v>8358</v>
      </c>
      <c r="O273" s="1">
        <v>1037658</v>
      </c>
      <c r="P273" s="1">
        <v>914.4</v>
      </c>
      <c r="Q273" s="1">
        <v>23.7</v>
      </c>
      <c r="R273" s="1">
        <v>21.3</v>
      </c>
      <c r="S273" s="1" t="s">
        <v>8032</v>
      </c>
      <c r="T273" s="1">
        <v>16</v>
      </c>
      <c r="U273" s="1" t="s">
        <v>8031</v>
      </c>
      <c r="V273" s="1" t="s">
        <v>8030</v>
      </c>
      <c r="W273" s="1">
        <v>1500</v>
      </c>
      <c r="X273" s="1">
        <v>1500</v>
      </c>
      <c r="Y273" s="1">
        <v>1787</v>
      </c>
      <c r="Z273" s="1">
        <v>4787</v>
      </c>
      <c r="AA273" s="1" t="s">
        <v>8029</v>
      </c>
      <c r="AB273" s="1" t="s">
        <v>8029</v>
      </c>
      <c r="AC273" s="1" t="s">
        <v>8318</v>
      </c>
      <c r="AD273" s="1" t="s">
        <v>58</v>
      </c>
      <c r="AE273" s="1">
        <v>6</v>
      </c>
    </row>
    <row r="274" spans="1:31" x14ac:dyDescent="0.2">
      <c r="A274" s="1" t="str">
        <f t="shared" si="16"/>
        <v/>
      </c>
      <c r="B274" s="1" t="str">
        <f t="shared" si="17"/>
        <v/>
      </c>
      <c r="C274" s="12">
        <f>INDEX(families!$A:$A,MATCH(D274,families!$B:$B,0))</f>
        <v>42</v>
      </c>
      <c r="D274" s="1" t="s">
        <v>8036</v>
      </c>
      <c r="E274" s="1" t="s">
        <v>8036</v>
      </c>
      <c r="F274" s="1" t="str">
        <f t="shared" si="18"/>
        <v>°  Induction Bend (5B−IB−2260)</v>
      </c>
      <c r="G274" s="1">
        <f t="shared" si="19"/>
        <v>0</v>
      </c>
      <c r="L274" s="1">
        <v>273</v>
      </c>
      <c r="M274" s="1" t="s">
        <v>8357</v>
      </c>
      <c r="N274" s="1" t="s">
        <v>8072</v>
      </c>
      <c r="V274" s="1" t="s">
        <v>58</v>
      </c>
      <c r="AA274" s="1" t="s">
        <v>58</v>
      </c>
      <c r="AB274" s="1" t="s">
        <v>58</v>
      </c>
      <c r="AC274" s="1" t="s">
        <v>58</v>
      </c>
      <c r="AD274" s="1" t="s">
        <v>58</v>
      </c>
      <c r="AE274" s="1">
        <v>9</v>
      </c>
    </row>
    <row r="275" spans="1:31" x14ac:dyDescent="0.2">
      <c r="A275" s="1" t="str">
        <f t="shared" si="16"/>
        <v/>
      </c>
      <c r="B275" s="1" t="str">
        <f t="shared" si="17"/>
        <v/>
      </c>
      <c r="C275" s="12">
        <f>INDEX(families!$A:$A,MATCH(D275,families!$B:$B,0))</f>
        <v>42</v>
      </c>
      <c r="D275" s="1" t="s">
        <v>8036</v>
      </c>
      <c r="E275" s="1" t="s">
        <v>8036</v>
      </c>
      <c r="F275" s="1" t="str">
        <f t="shared" si="18"/>
        <v>°  Induction Bend (5B−IB−2261)</v>
      </c>
      <c r="G275" s="1">
        <f t="shared" si="19"/>
        <v>0</v>
      </c>
      <c r="L275" s="1">
        <v>274</v>
      </c>
      <c r="M275" s="1" t="s">
        <v>8356</v>
      </c>
      <c r="N275" s="1" t="s">
        <v>8072</v>
      </c>
      <c r="V275" s="1" t="s">
        <v>58</v>
      </c>
      <c r="AA275" s="1" t="s">
        <v>58</v>
      </c>
      <c r="AB275" s="1" t="s">
        <v>58</v>
      </c>
      <c r="AC275" s="1" t="s">
        <v>58</v>
      </c>
      <c r="AD275" s="1" t="s">
        <v>58</v>
      </c>
      <c r="AE275" s="1">
        <v>9</v>
      </c>
    </row>
    <row r="276" spans="1:31" x14ac:dyDescent="0.2">
      <c r="A276" s="1" t="str">
        <f t="shared" si="16"/>
        <v/>
      </c>
      <c r="B276" s="1" t="str">
        <f t="shared" si="17"/>
        <v/>
      </c>
      <c r="C276" s="12">
        <f>INDEX(families!$A:$A,MATCH(D276,families!$B:$B,0))</f>
        <v>42</v>
      </c>
      <c r="D276" s="1" t="s">
        <v>8036</v>
      </c>
      <c r="E276" s="1" t="s">
        <v>8036</v>
      </c>
      <c r="F276" s="1" t="str">
        <f t="shared" si="18"/>
        <v>°  Induction Bend (5B−IB−2262)</v>
      </c>
      <c r="G276" s="1">
        <f t="shared" si="19"/>
        <v>0</v>
      </c>
      <c r="L276" s="1">
        <v>275</v>
      </c>
      <c r="M276" s="1" t="s">
        <v>8355</v>
      </c>
      <c r="N276" s="1" t="s">
        <v>8072</v>
      </c>
      <c r="V276" s="1" t="s">
        <v>58</v>
      </c>
      <c r="AA276" s="1" t="s">
        <v>58</v>
      </c>
      <c r="AB276" s="1" t="s">
        <v>58</v>
      </c>
      <c r="AC276" s="1" t="s">
        <v>58</v>
      </c>
      <c r="AD276" s="1" t="s">
        <v>58</v>
      </c>
      <c r="AE276" s="1">
        <v>9</v>
      </c>
    </row>
    <row r="277" spans="1:31" x14ac:dyDescent="0.2">
      <c r="A277" s="1">
        <f t="shared" si="16"/>
        <v>1038034</v>
      </c>
      <c r="B277" s="1">
        <f t="shared" si="17"/>
        <v>1038034</v>
      </c>
      <c r="C277" s="12">
        <f>INDEX(families!$A:$A,MATCH(D277,families!$B:$B,0))</f>
        <v>42</v>
      </c>
      <c r="D277" s="1" t="s">
        <v>8036</v>
      </c>
      <c r="E277" s="1" t="s">
        <v>8036</v>
      </c>
      <c r="F277" s="1" t="str">
        <f t="shared" si="18"/>
        <v>33° SB Induction Bend (5B−IB−2263)</v>
      </c>
      <c r="G277" s="1">
        <f t="shared" si="19"/>
        <v>33</v>
      </c>
      <c r="L277" s="1">
        <v>276</v>
      </c>
      <c r="M277" s="1" t="s">
        <v>8354</v>
      </c>
      <c r="N277" s="1" t="s">
        <v>8353</v>
      </c>
      <c r="O277" s="1">
        <v>1038034</v>
      </c>
      <c r="P277" s="1">
        <v>914.4</v>
      </c>
      <c r="Q277" s="1">
        <v>23.7</v>
      </c>
      <c r="R277" s="1">
        <v>21.3</v>
      </c>
      <c r="S277" s="1" t="s">
        <v>8032</v>
      </c>
      <c r="T277" s="1">
        <v>33</v>
      </c>
      <c r="U277" s="1" t="s">
        <v>8031</v>
      </c>
      <c r="V277" s="1" t="s">
        <v>8078</v>
      </c>
      <c r="W277" s="1">
        <v>1500</v>
      </c>
      <c r="X277" s="1">
        <v>1500</v>
      </c>
      <c r="Y277" s="1">
        <v>3687</v>
      </c>
      <c r="Z277" s="1">
        <v>6687</v>
      </c>
      <c r="AA277" s="1" t="s">
        <v>8189</v>
      </c>
      <c r="AB277" s="1" t="s">
        <v>8189</v>
      </c>
      <c r="AC277" s="1" t="s">
        <v>8318</v>
      </c>
      <c r="AD277" s="1" t="s">
        <v>58</v>
      </c>
      <c r="AE277" s="1">
        <v>26</v>
      </c>
    </row>
    <row r="278" spans="1:31" x14ac:dyDescent="0.2">
      <c r="A278" s="1">
        <f t="shared" si="16"/>
        <v>1038692</v>
      </c>
      <c r="B278" s="1">
        <f t="shared" si="17"/>
        <v>1038692</v>
      </c>
      <c r="C278" s="12">
        <f>INDEX(families!$A:$A,MATCH(D278,families!$B:$B,0))</f>
        <v>42</v>
      </c>
      <c r="D278" s="1" t="s">
        <v>8036</v>
      </c>
      <c r="E278" s="1" t="s">
        <v>8036</v>
      </c>
      <c r="F278" s="1" t="str">
        <f t="shared" si="18"/>
        <v>20° SB Induction Bend (5B−IB−2264)</v>
      </c>
      <c r="G278" s="1">
        <f t="shared" si="19"/>
        <v>20</v>
      </c>
      <c r="L278" s="1">
        <v>277</v>
      </c>
      <c r="M278" s="1" t="s">
        <v>8352</v>
      </c>
      <c r="N278" s="1" t="s">
        <v>8351</v>
      </c>
      <c r="O278" s="1">
        <v>1038692</v>
      </c>
      <c r="P278" s="1">
        <v>914.4</v>
      </c>
      <c r="Q278" s="1">
        <v>23.7</v>
      </c>
      <c r="R278" s="1">
        <v>21.3</v>
      </c>
      <c r="S278" s="1" t="s">
        <v>8032</v>
      </c>
      <c r="T278" s="1">
        <v>20</v>
      </c>
      <c r="U278" s="1" t="s">
        <v>8031</v>
      </c>
      <c r="V278" s="1" t="s">
        <v>8078</v>
      </c>
      <c r="W278" s="1">
        <v>1500</v>
      </c>
      <c r="X278" s="1">
        <v>1500</v>
      </c>
      <c r="Y278" s="1">
        <v>2234</v>
      </c>
      <c r="Z278" s="1">
        <v>5234</v>
      </c>
      <c r="AA278" s="1" t="s">
        <v>8189</v>
      </c>
      <c r="AB278" s="1" t="s">
        <v>8189</v>
      </c>
      <c r="AC278" s="1" t="s">
        <v>8318</v>
      </c>
      <c r="AD278" s="1" t="s">
        <v>58</v>
      </c>
      <c r="AE278" s="1">
        <v>6</v>
      </c>
    </row>
    <row r="279" spans="1:31" x14ac:dyDescent="0.2">
      <c r="A279" s="1">
        <f t="shared" si="16"/>
        <v>1039108</v>
      </c>
      <c r="B279" s="1">
        <f t="shared" si="17"/>
        <v>1039108</v>
      </c>
      <c r="C279" s="12">
        <f>INDEX(families!$A:$A,MATCH(D279,families!$B:$B,0))</f>
        <v>42</v>
      </c>
      <c r="D279" s="1" t="s">
        <v>8036</v>
      </c>
      <c r="E279" s="1" t="s">
        <v>8036</v>
      </c>
      <c r="F279" s="1" t="str">
        <f t="shared" si="18"/>
        <v>15° RT Induction Bend (5B−IB−2265)</v>
      </c>
      <c r="G279" s="1">
        <f t="shared" si="19"/>
        <v>15</v>
      </c>
      <c r="L279" s="1">
        <v>278</v>
      </c>
      <c r="M279" s="1" t="s">
        <v>8350</v>
      </c>
      <c r="N279" s="1" t="s">
        <v>8349</v>
      </c>
      <c r="O279" s="1">
        <v>1039108</v>
      </c>
      <c r="P279" s="1">
        <v>914.4</v>
      </c>
      <c r="Q279" s="1">
        <v>23.7</v>
      </c>
      <c r="R279" s="1">
        <v>21.3</v>
      </c>
      <c r="S279" s="1" t="s">
        <v>8032</v>
      </c>
      <c r="T279" s="1">
        <v>15</v>
      </c>
      <c r="U279" s="1" t="s">
        <v>8031</v>
      </c>
      <c r="V279" s="1" t="s">
        <v>8030</v>
      </c>
      <c r="W279" s="1">
        <v>1500</v>
      </c>
      <c r="X279" s="1">
        <v>1500</v>
      </c>
      <c r="Y279" s="1">
        <v>1676</v>
      </c>
      <c r="Z279" s="1">
        <v>4676</v>
      </c>
      <c r="AA279" s="1" t="s">
        <v>8189</v>
      </c>
      <c r="AB279" s="1" t="s">
        <v>8189</v>
      </c>
      <c r="AC279" s="1" t="s">
        <v>8318</v>
      </c>
      <c r="AD279" s="1" t="s">
        <v>58</v>
      </c>
    </row>
    <row r="280" spans="1:31" x14ac:dyDescent="0.2">
      <c r="A280" s="1">
        <f t="shared" si="16"/>
        <v>1039127</v>
      </c>
      <c r="B280" s="1">
        <f t="shared" si="17"/>
        <v>1039127</v>
      </c>
      <c r="C280" s="12">
        <f>INDEX(families!$A:$A,MATCH(D280,families!$B:$B,0))</f>
        <v>42</v>
      </c>
      <c r="D280" s="1" t="s">
        <v>8036</v>
      </c>
      <c r="E280" s="1" t="s">
        <v>8036</v>
      </c>
      <c r="F280" s="1" t="str">
        <f t="shared" si="18"/>
        <v>15° RT Induction Bend (5B−IB−2266)</v>
      </c>
      <c r="G280" s="1">
        <f t="shared" si="19"/>
        <v>15</v>
      </c>
      <c r="L280" s="1">
        <v>279</v>
      </c>
      <c r="M280" s="1" t="s">
        <v>8348</v>
      </c>
      <c r="N280" s="1" t="s">
        <v>8347</v>
      </c>
      <c r="O280" s="1">
        <v>1039127</v>
      </c>
      <c r="P280" s="1">
        <v>914.4</v>
      </c>
      <c r="Q280" s="1">
        <v>23.7</v>
      </c>
      <c r="R280" s="1">
        <v>21.3</v>
      </c>
      <c r="S280" s="1" t="s">
        <v>8032</v>
      </c>
      <c r="T280" s="1">
        <v>15</v>
      </c>
      <c r="U280" s="1" t="s">
        <v>8031</v>
      </c>
      <c r="V280" s="1" t="s">
        <v>8030</v>
      </c>
      <c r="W280" s="1">
        <v>1500</v>
      </c>
      <c r="X280" s="1">
        <v>1500</v>
      </c>
      <c r="Y280" s="1">
        <v>1676</v>
      </c>
      <c r="Z280" s="1">
        <v>4676</v>
      </c>
      <c r="AA280" s="1" t="s">
        <v>8189</v>
      </c>
      <c r="AB280" s="1" t="s">
        <v>8189</v>
      </c>
      <c r="AC280" s="1" t="s">
        <v>8318</v>
      </c>
      <c r="AD280" s="1" t="s">
        <v>58</v>
      </c>
    </row>
    <row r="281" spans="1:31" x14ac:dyDescent="0.2">
      <c r="A281" s="1">
        <f t="shared" si="16"/>
        <v>1039168</v>
      </c>
      <c r="B281" s="1">
        <f t="shared" si="17"/>
        <v>1039168</v>
      </c>
      <c r="C281" s="12">
        <f>INDEX(families!$A:$A,MATCH(D281,families!$B:$B,0))</f>
        <v>42</v>
      </c>
      <c r="D281" s="1" t="s">
        <v>8036</v>
      </c>
      <c r="E281" s="1" t="s">
        <v>8036</v>
      </c>
      <c r="F281" s="1" t="str">
        <f t="shared" si="18"/>
        <v>18° RT Induction Bend (5B−IB−2267)</v>
      </c>
      <c r="G281" s="1">
        <f t="shared" si="19"/>
        <v>18</v>
      </c>
      <c r="L281" s="1">
        <v>280</v>
      </c>
      <c r="M281" s="1" t="s">
        <v>8346</v>
      </c>
      <c r="N281" s="1" t="s">
        <v>8345</v>
      </c>
      <c r="O281" s="1">
        <v>1039168</v>
      </c>
      <c r="P281" s="1">
        <v>914.4</v>
      </c>
      <c r="Q281" s="1">
        <v>23.7</v>
      </c>
      <c r="R281" s="1">
        <v>21.3</v>
      </c>
      <c r="S281" s="1" t="s">
        <v>8032</v>
      </c>
      <c r="T281" s="1">
        <v>18</v>
      </c>
      <c r="U281" s="1" t="s">
        <v>8031</v>
      </c>
      <c r="V281" s="1" t="s">
        <v>8030</v>
      </c>
      <c r="W281" s="1">
        <v>1500</v>
      </c>
      <c r="X281" s="1">
        <v>1500</v>
      </c>
      <c r="Y281" s="1">
        <v>2011</v>
      </c>
      <c r="Z281" s="1">
        <v>5011</v>
      </c>
      <c r="AA281" s="1" t="s">
        <v>8189</v>
      </c>
      <c r="AB281" s="1" t="s">
        <v>8189</v>
      </c>
      <c r="AC281" s="1" t="s">
        <v>8318</v>
      </c>
      <c r="AD281" s="1" t="s">
        <v>58</v>
      </c>
    </row>
    <row r="282" spans="1:31" x14ac:dyDescent="0.2">
      <c r="A282" s="1">
        <f t="shared" si="16"/>
        <v>1039368</v>
      </c>
      <c r="B282" s="1">
        <f t="shared" si="17"/>
        <v>1039368</v>
      </c>
      <c r="C282" s="12">
        <f>INDEX(families!$A:$A,MATCH(D282,families!$B:$B,0))</f>
        <v>42</v>
      </c>
      <c r="D282" s="1" t="s">
        <v>8036</v>
      </c>
      <c r="E282" s="1" t="s">
        <v>8036</v>
      </c>
      <c r="F282" s="1" t="str">
        <f t="shared" si="18"/>
        <v>22° LT Induction Bend (5B−IB−2268)</v>
      </c>
      <c r="G282" s="1">
        <f t="shared" si="19"/>
        <v>22</v>
      </c>
      <c r="L282" s="1">
        <v>281</v>
      </c>
      <c r="M282" s="1" t="s">
        <v>8344</v>
      </c>
      <c r="N282" s="1" t="s">
        <v>8343</v>
      </c>
      <c r="O282" s="1">
        <v>1039368</v>
      </c>
      <c r="P282" s="1">
        <v>914.4</v>
      </c>
      <c r="Q282" s="1">
        <v>23.7</v>
      </c>
      <c r="R282" s="1">
        <v>21.3</v>
      </c>
      <c r="S282" s="1" t="s">
        <v>8032</v>
      </c>
      <c r="T282" s="1">
        <v>22</v>
      </c>
      <c r="U282" s="1" t="s">
        <v>8031</v>
      </c>
      <c r="V282" s="1" t="s">
        <v>8039</v>
      </c>
      <c r="W282" s="1">
        <v>1500</v>
      </c>
      <c r="X282" s="1">
        <v>1500</v>
      </c>
      <c r="Y282" s="1">
        <v>2458</v>
      </c>
      <c r="Z282" s="1">
        <v>5458</v>
      </c>
      <c r="AA282" s="1" t="s">
        <v>8189</v>
      </c>
      <c r="AB282" s="1" t="s">
        <v>8189</v>
      </c>
      <c r="AC282" s="1" t="s">
        <v>8318</v>
      </c>
      <c r="AD282" s="1" t="s">
        <v>58</v>
      </c>
    </row>
    <row r="283" spans="1:31" x14ac:dyDescent="0.2">
      <c r="A283" s="1">
        <f t="shared" si="16"/>
        <v>1039388</v>
      </c>
      <c r="B283" s="1">
        <f t="shared" si="17"/>
        <v>1039388</v>
      </c>
      <c r="C283" s="12">
        <f>INDEX(families!$A:$A,MATCH(D283,families!$B:$B,0))</f>
        <v>42</v>
      </c>
      <c r="D283" s="1" t="s">
        <v>8036</v>
      </c>
      <c r="E283" s="1" t="s">
        <v>8036</v>
      </c>
      <c r="F283" s="1" t="str">
        <f t="shared" si="18"/>
        <v>16° LT Induction Bend (5B−IB−2269)</v>
      </c>
      <c r="G283" s="1">
        <f t="shared" si="19"/>
        <v>16</v>
      </c>
      <c r="L283" s="1">
        <v>282</v>
      </c>
      <c r="M283" s="1" t="s">
        <v>8342</v>
      </c>
      <c r="N283" s="1" t="s">
        <v>8341</v>
      </c>
      <c r="O283" s="1">
        <v>1039388</v>
      </c>
      <c r="P283" s="1">
        <v>914.4</v>
      </c>
      <c r="Q283" s="1">
        <v>23.7</v>
      </c>
      <c r="R283" s="1">
        <v>21.3</v>
      </c>
      <c r="S283" s="1" t="s">
        <v>8032</v>
      </c>
      <c r="T283" s="1">
        <v>16</v>
      </c>
      <c r="U283" s="1" t="s">
        <v>8031</v>
      </c>
      <c r="V283" s="1" t="s">
        <v>8039</v>
      </c>
      <c r="W283" s="1">
        <v>1500</v>
      </c>
      <c r="X283" s="1">
        <v>1500</v>
      </c>
      <c r="Y283" s="1">
        <v>1787</v>
      </c>
      <c r="Z283" s="1">
        <v>4787</v>
      </c>
      <c r="AA283" s="1" t="s">
        <v>8189</v>
      </c>
      <c r="AB283" s="1" t="s">
        <v>8189</v>
      </c>
      <c r="AC283" s="1" t="s">
        <v>8318</v>
      </c>
      <c r="AD283" s="1" t="s">
        <v>58</v>
      </c>
    </row>
    <row r="284" spans="1:31" x14ac:dyDescent="0.2">
      <c r="A284" s="1">
        <f t="shared" si="16"/>
        <v>1039847</v>
      </c>
      <c r="B284" s="1">
        <f t="shared" si="17"/>
        <v>1039847</v>
      </c>
      <c r="C284" s="12">
        <f>INDEX(families!$A:$A,MATCH(D284,families!$B:$B,0))</f>
        <v>42</v>
      </c>
      <c r="D284" s="1" t="s">
        <v>8036</v>
      </c>
      <c r="E284" s="1" t="s">
        <v>8036</v>
      </c>
      <c r="F284" s="1" t="str">
        <f t="shared" si="18"/>
        <v>20° OB Induction Bend (5B−IB−2270)</v>
      </c>
      <c r="G284" s="1">
        <f t="shared" si="19"/>
        <v>20</v>
      </c>
      <c r="L284" s="1">
        <v>283</v>
      </c>
      <c r="M284" s="1" t="s">
        <v>8340</v>
      </c>
      <c r="N284" s="1" t="s">
        <v>8339</v>
      </c>
      <c r="O284" s="1">
        <v>1039847</v>
      </c>
      <c r="P284" s="1">
        <v>914.4</v>
      </c>
      <c r="Q284" s="1">
        <v>23.7</v>
      </c>
      <c r="R284" s="1">
        <v>21.3</v>
      </c>
      <c r="S284" s="1" t="s">
        <v>8032</v>
      </c>
      <c r="T284" s="1">
        <v>20</v>
      </c>
      <c r="U284" s="1" t="s">
        <v>8031</v>
      </c>
      <c r="V284" s="1" t="s">
        <v>8075</v>
      </c>
      <c r="W284" s="1">
        <v>1500</v>
      </c>
      <c r="X284" s="1">
        <v>1500</v>
      </c>
      <c r="Y284" s="1">
        <v>2234</v>
      </c>
      <c r="Z284" s="1">
        <v>5234</v>
      </c>
      <c r="AA284" s="1" t="s">
        <v>8189</v>
      </c>
      <c r="AB284" s="1" t="s">
        <v>8189</v>
      </c>
      <c r="AC284" s="1" t="s">
        <v>8318</v>
      </c>
      <c r="AD284" s="1" t="s">
        <v>58</v>
      </c>
    </row>
    <row r="285" spans="1:31" x14ac:dyDescent="0.2">
      <c r="A285" s="1">
        <f t="shared" si="16"/>
        <v>1040531</v>
      </c>
      <c r="B285" s="1">
        <f t="shared" si="17"/>
        <v>1040531</v>
      </c>
      <c r="C285" s="12">
        <f>INDEX(families!$A:$A,MATCH(D285,families!$B:$B,0))</f>
        <v>42</v>
      </c>
      <c r="D285" s="1" t="s">
        <v>8036</v>
      </c>
      <c r="E285" s="1" t="s">
        <v>8036</v>
      </c>
      <c r="F285" s="1" t="str">
        <f t="shared" si="18"/>
        <v>32° LT Induction Bend (5B−IB−2271)</v>
      </c>
      <c r="G285" s="1">
        <f t="shared" si="19"/>
        <v>32</v>
      </c>
      <c r="L285" s="1">
        <v>284</v>
      </c>
      <c r="M285" s="1" t="s">
        <v>8338</v>
      </c>
      <c r="N285" s="1" t="s">
        <v>8337</v>
      </c>
      <c r="O285" s="1">
        <v>1040531</v>
      </c>
      <c r="P285" s="1">
        <v>914.4</v>
      </c>
      <c r="Q285" s="1">
        <v>23.7</v>
      </c>
      <c r="R285" s="1">
        <v>21.3</v>
      </c>
      <c r="S285" s="1" t="s">
        <v>8032</v>
      </c>
      <c r="T285" s="1">
        <v>32</v>
      </c>
      <c r="U285" s="1" t="s">
        <v>8031</v>
      </c>
      <c r="V285" s="1" t="s">
        <v>8039</v>
      </c>
      <c r="W285" s="1">
        <v>1500</v>
      </c>
      <c r="X285" s="1">
        <v>1500</v>
      </c>
      <c r="Y285" s="1">
        <v>3575</v>
      </c>
      <c r="Z285" s="1">
        <v>6575</v>
      </c>
      <c r="AA285" s="1" t="s">
        <v>8189</v>
      </c>
      <c r="AB285" s="1" t="s">
        <v>8189</v>
      </c>
      <c r="AC285" s="1" t="s">
        <v>8318</v>
      </c>
      <c r="AD285" s="1" t="s">
        <v>58</v>
      </c>
    </row>
    <row r="286" spans="1:31" x14ac:dyDescent="0.2">
      <c r="A286" s="1">
        <f t="shared" si="16"/>
        <v>1040658</v>
      </c>
      <c r="B286" s="1">
        <f t="shared" si="17"/>
        <v>1040658</v>
      </c>
      <c r="C286" s="12">
        <f>INDEX(families!$A:$A,MATCH(D286,families!$B:$B,0))</f>
        <v>42</v>
      </c>
      <c r="D286" s="1" t="s">
        <v>8036</v>
      </c>
      <c r="E286" s="1" t="s">
        <v>8036</v>
      </c>
      <c r="F286" s="1" t="str">
        <f t="shared" si="18"/>
        <v>15° RT Induction Bend (5B−IB−2272)</v>
      </c>
      <c r="G286" s="1">
        <f t="shared" si="19"/>
        <v>15</v>
      </c>
      <c r="L286" s="1">
        <v>285</v>
      </c>
      <c r="M286" s="1" t="s">
        <v>8336</v>
      </c>
      <c r="N286" s="1" t="s">
        <v>8335</v>
      </c>
      <c r="O286" s="1">
        <v>1040658</v>
      </c>
      <c r="P286" s="1">
        <v>914.4</v>
      </c>
      <c r="Q286" s="1">
        <v>23.7</v>
      </c>
      <c r="R286" s="1">
        <v>21.3</v>
      </c>
      <c r="S286" s="1" t="s">
        <v>8032</v>
      </c>
      <c r="T286" s="1">
        <v>15</v>
      </c>
      <c r="U286" s="1" t="s">
        <v>8031</v>
      </c>
      <c r="V286" s="1" t="s">
        <v>8030</v>
      </c>
      <c r="W286" s="1">
        <v>1500</v>
      </c>
      <c r="X286" s="1">
        <v>1500</v>
      </c>
      <c r="Y286" s="1">
        <v>1676</v>
      </c>
      <c r="Z286" s="1">
        <v>4676</v>
      </c>
      <c r="AA286" s="1" t="s">
        <v>8189</v>
      </c>
      <c r="AB286" s="1" t="s">
        <v>8189</v>
      </c>
      <c r="AC286" s="1" t="s">
        <v>8318</v>
      </c>
      <c r="AD286" s="1" t="s">
        <v>58</v>
      </c>
    </row>
    <row r="287" spans="1:31" x14ac:dyDescent="0.2">
      <c r="A287" s="1">
        <f t="shared" si="16"/>
        <v>1040704</v>
      </c>
      <c r="B287" s="1">
        <f t="shared" si="17"/>
        <v>1040704</v>
      </c>
      <c r="C287" s="12">
        <f>INDEX(families!$A:$A,MATCH(D287,families!$B:$B,0))</f>
        <v>42</v>
      </c>
      <c r="D287" s="1" t="s">
        <v>8036</v>
      </c>
      <c r="E287" s="1" t="s">
        <v>8036</v>
      </c>
      <c r="F287" s="1" t="str">
        <f t="shared" si="18"/>
        <v>28° Rolled (OB, LT) Induction Bend (5B−IB−2273)</v>
      </c>
      <c r="G287" s="1">
        <f t="shared" si="19"/>
        <v>28</v>
      </c>
      <c r="L287" s="1">
        <v>286</v>
      </c>
      <c r="M287" s="1" t="s">
        <v>8334</v>
      </c>
      <c r="N287" s="1" t="s">
        <v>8333</v>
      </c>
      <c r="O287" s="1">
        <v>1040704</v>
      </c>
      <c r="P287" s="1">
        <v>914.4</v>
      </c>
      <c r="Q287" s="1">
        <v>23.7</v>
      </c>
      <c r="R287" s="1">
        <v>21.3</v>
      </c>
      <c r="S287" s="1" t="s">
        <v>8032</v>
      </c>
      <c r="T287" s="1">
        <v>28</v>
      </c>
      <c r="U287" s="1" t="s">
        <v>8031</v>
      </c>
      <c r="V287" s="1" t="s">
        <v>8207</v>
      </c>
      <c r="W287" s="1">
        <v>1500</v>
      </c>
      <c r="X287" s="1">
        <v>1500</v>
      </c>
      <c r="Y287" s="1">
        <v>3128</v>
      </c>
      <c r="Z287" s="1">
        <v>6128</v>
      </c>
      <c r="AA287" s="1" t="s">
        <v>8189</v>
      </c>
      <c r="AB287" s="1" t="s">
        <v>8189</v>
      </c>
      <c r="AC287" s="1" t="s">
        <v>8318</v>
      </c>
      <c r="AD287" s="1" t="s">
        <v>58</v>
      </c>
    </row>
    <row r="288" spans="1:31" x14ac:dyDescent="0.2">
      <c r="A288" s="1">
        <f t="shared" si="16"/>
        <v>1040718</v>
      </c>
      <c r="B288" s="1">
        <f t="shared" si="17"/>
        <v>1040718</v>
      </c>
      <c r="C288" s="12">
        <f>INDEX(families!$A:$A,MATCH(D288,families!$B:$B,0))</f>
        <v>42</v>
      </c>
      <c r="D288" s="1" t="s">
        <v>8036</v>
      </c>
      <c r="E288" s="1" t="s">
        <v>8036</v>
      </c>
      <c r="F288" s="1" t="str">
        <f t="shared" si="18"/>
        <v>24° SB Induction Bend (5B−IB−2386)</v>
      </c>
      <c r="G288" s="1">
        <f t="shared" si="19"/>
        <v>24</v>
      </c>
      <c r="L288" s="1">
        <v>287</v>
      </c>
      <c r="M288" s="1" t="s">
        <v>8332</v>
      </c>
      <c r="N288" s="1" t="s">
        <v>8331</v>
      </c>
      <c r="O288" s="1">
        <v>1040718</v>
      </c>
      <c r="P288" s="1">
        <v>914.4</v>
      </c>
      <c r="Q288" s="1">
        <v>23.7</v>
      </c>
      <c r="R288" s="1">
        <v>21.3</v>
      </c>
      <c r="S288" s="1" t="s">
        <v>8032</v>
      </c>
      <c r="T288" s="1">
        <v>24</v>
      </c>
      <c r="U288" s="1" t="s">
        <v>8031</v>
      </c>
      <c r="V288" s="1" t="s">
        <v>8078</v>
      </c>
      <c r="W288" s="1">
        <v>1500</v>
      </c>
      <c r="X288" s="1">
        <v>1500</v>
      </c>
      <c r="Y288" s="1">
        <v>2681</v>
      </c>
      <c r="Z288" s="1">
        <v>5681</v>
      </c>
      <c r="AA288" s="1" t="s">
        <v>8189</v>
      </c>
      <c r="AB288" s="1" t="s">
        <v>8189</v>
      </c>
      <c r="AC288" s="1" t="s">
        <v>8318</v>
      </c>
      <c r="AD288" s="1" t="s">
        <v>58</v>
      </c>
    </row>
    <row r="289" spans="1:31" x14ac:dyDescent="0.2">
      <c r="A289" s="1">
        <f t="shared" si="16"/>
        <v>1040805</v>
      </c>
      <c r="B289" s="1">
        <f t="shared" si="17"/>
        <v>1040805</v>
      </c>
      <c r="C289" s="12">
        <f>INDEX(families!$A:$A,MATCH(D289,families!$B:$B,0))</f>
        <v>42</v>
      </c>
      <c r="D289" s="1" t="s">
        <v>8036</v>
      </c>
      <c r="E289" s="1" t="s">
        <v>8036</v>
      </c>
      <c r="F289" s="1" t="str">
        <f t="shared" si="18"/>
        <v>36° Rolled (SB, LT) Induction Bend (5B−IB−2274)</v>
      </c>
      <c r="G289" s="1">
        <f t="shared" si="19"/>
        <v>36</v>
      </c>
      <c r="L289" s="1">
        <v>288</v>
      </c>
      <c r="M289" s="1" t="s">
        <v>8330</v>
      </c>
      <c r="N289" s="1" t="s">
        <v>8329</v>
      </c>
      <c r="O289" s="1">
        <v>1040805</v>
      </c>
      <c r="P289" s="1">
        <v>914.4</v>
      </c>
      <c r="Q289" s="1">
        <v>23.7</v>
      </c>
      <c r="R289" s="1">
        <v>21.3</v>
      </c>
      <c r="S289" s="1" t="s">
        <v>8032</v>
      </c>
      <c r="T289" s="1">
        <v>36</v>
      </c>
      <c r="U289" s="1" t="s">
        <v>8031</v>
      </c>
      <c r="V289" s="1" t="s">
        <v>8313</v>
      </c>
      <c r="W289" s="1">
        <v>1500</v>
      </c>
      <c r="X289" s="1">
        <v>1500</v>
      </c>
      <c r="Y289" s="1">
        <v>4022</v>
      </c>
      <c r="Z289" s="1">
        <v>7022</v>
      </c>
      <c r="AA289" s="1" t="s">
        <v>8189</v>
      </c>
      <c r="AB289" s="1" t="s">
        <v>8189</v>
      </c>
      <c r="AC289" s="1" t="s">
        <v>8318</v>
      </c>
      <c r="AD289" s="1" t="s">
        <v>58</v>
      </c>
    </row>
    <row r="290" spans="1:31" x14ac:dyDescent="0.2">
      <c r="A290" s="1">
        <f t="shared" si="16"/>
        <v>1040815</v>
      </c>
      <c r="B290" s="1">
        <f t="shared" si="17"/>
        <v>1040815</v>
      </c>
      <c r="C290" s="12">
        <f>INDEX(families!$A:$A,MATCH(D290,families!$B:$B,0))</f>
        <v>42</v>
      </c>
      <c r="D290" s="1" t="s">
        <v>8036</v>
      </c>
      <c r="E290" s="1" t="s">
        <v>8036</v>
      </c>
      <c r="F290" s="1" t="str">
        <f t="shared" si="18"/>
        <v>36° Rolled (OB, RT) Induction Bend (5B−IB−2275)</v>
      </c>
      <c r="G290" s="1">
        <f t="shared" si="19"/>
        <v>36</v>
      </c>
      <c r="L290" s="1">
        <v>289</v>
      </c>
      <c r="M290" s="1" t="s">
        <v>8328</v>
      </c>
      <c r="N290" s="1" t="s">
        <v>8327</v>
      </c>
      <c r="O290" s="1">
        <v>1040815</v>
      </c>
      <c r="P290" s="1">
        <v>914.4</v>
      </c>
      <c r="Q290" s="1">
        <v>23.7</v>
      </c>
      <c r="R290" s="1">
        <v>21.3</v>
      </c>
      <c r="S290" s="1" t="s">
        <v>8032</v>
      </c>
      <c r="T290" s="1">
        <v>36</v>
      </c>
      <c r="U290" s="1" t="s">
        <v>8031</v>
      </c>
      <c r="V290" s="1" t="s">
        <v>8140</v>
      </c>
      <c r="W290" s="1">
        <v>1500</v>
      </c>
      <c r="X290" s="1">
        <v>1500</v>
      </c>
      <c r="Y290" s="1">
        <v>4022</v>
      </c>
      <c r="Z290" s="1">
        <v>7022</v>
      </c>
      <c r="AA290" s="1" t="s">
        <v>8189</v>
      </c>
      <c r="AB290" s="1" t="s">
        <v>8189</v>
      </c>
      <c r="AC290" s="1" t="s">
        <v>8318</v>
      </c>
      <c r="AD290" s="1" t="s">
        <v>58</v>
      </c>
    </row>
    <row r="291" spans="1:31" x14ac:dyDescent="0.2">
      <c r="A291" s="1">
        <f t="shared" si="16"/>
        <v>1040944</v>
      </c>
      <c r="B291" s="1">
        <f t="shared" si="17"/>
        <v>1040944</v>
      </c>
      <c r="C291" s="12">
        <f>INDEX(families!$A:$A,MATCH(D291,families!$B:$B,0))</f>
        <v>42</v>
      </c>
      <c r="D291" s="1" t="s">
        <v>8036</v>
      </c>
      <c r="E291" s="1" t="s">
        <v>8036</v>
      </c>
      <c r="F291" s="1" t="str">
        <f t="shared" si="18"/>
        <v>35° OB Induction Bend (5B−IB−2276)</v>
      </c>
      <c r="G291" s="1">
        <f t="shared" si="19"/>
        <v>35</v>
      </c>
      <c r="L291" s="1">
        <v>290</v>
      </c>
      <c r="M291" s="1" t="s">
        <v>8326</v>
      </c>
      <c r="N291" s="1" t="s">
        <v>8325</v>
      </c>
      <c r="O291" s="1">
        <v>1040944</v>
      </c>
      <c r="P291" s="1">
        <v>914.4</v>
      </c>
      <c r="Q291" s="1">
        <v>23.7</v>
      </c>
      <c r="R291" s="1">
        <v>21.3</v>
      </c>
      <c r="S291" s="1" t="s">
        <v>8032</v>
      </c>
      <c r="T291" s="1">
        <v>35</v>
      </c>
      <c r="U291" s="1" t="s">
        <v>8031</v>
      </c>
      <c r="V291" s="1" t="s">
        <v>8075</v>
      </c>
      <c r="W291" s="1">
        <v>1500</v>
      </c>
      <c r="X291" s="1">
        <v>1500</v>
      </c>
      <c r="Y291" s="1">
        <v>3910</v>
      </c>
      <c r="Z291" s="1">
        <v>6910</v>
      </c>
      <c r="AA291" s="1" t="s">
        <v>8189</v>
      </c>
      <c r="AB291" s="1" t="s">
        <v>8324</v>
      </c>
      <c r="AC291" s="1" t="s">
        <v>8318</v>
      </c>
      <c r="AD291" s="1" t="s">
        <v>58</v>
      </c>
      <c r="AE291" s="1">
        <v>2</v>
      </c>
    </row>
    <row r="292" spans="1:31" x14ac:dyDescent="0.2">
      <c r="A292" s="1">
        <f t="shared" si="16"/>
        <v>1040951</v>
      </c>
      <c r="B292" s="1">
        <f t="shared" si="17"/>
        <v>1040951</v>
      </c>
      <c r="C292" s="12">
        <f>INDEX(families!$A:$A,MATCH(D292,families!$B:$B,0))</f>
        <v>42</v>
      </c>
      <c r="D292" s="1" t="s">
        <v>8036</v>
      </c>
      <c r="E292" s="1" t="s">
        <v>8036</v>
      </c>
      <c r="F292" s="1" t="str">
        <f t="shared" si="18"/>
        <v>23° RT Induction Bend (5B−IB−2277)</v>
      </c>
      <c r="G292" s="1">
        <f t="shared" si="19"/>
        <v>23</v>
      </c>
      <c r="L292" s="1">
        <v>291</v>
      </c>
      <c r="M292" s="1" t="s">
        <v>8323</v>
      </c>
      <c r="N292" s="1" t="s">
        <v>8322</v>
      </c>
      <c r="O292" s="1">
        <v>1040951</v>
      </c>
      <c r="P292" s="1">
        <v>914.4</v>
      </c>
      <c r="Q292" s="1">
        <v>23.7</v>
      </c>
      <c r="R292" s="1">
        <v>21.3</v>
      </c>
      <c r="S292" s="1" t="s">
        <v>8032</v>
      </c>
      <c r="T292" s="1">
        <v>23</v>
      </c>
      <c r="U292" s="1" t="s">
        <v>8031</v>
      </c>
      <c r="V292" s="1" t="s">
        <v>8030</v>
      </c>
      <c r="W292" s="1">
        <v>3000</v>
      </c>
      <c r="X292" s="1">
        <v>1500</v>
      </c>
      <c r="Y292" s="1">
        <v>2569</v>
      </c>
      <c r="Z292" s="1">
        <v>7069</v>
      </c>
      <c r="AA292" s="1" t="s">
        <v>8321</v>
      </c>
      <c r="AB292" s="1" t="s">
        <v>8189</v>
      </c>
      <c r="AC292" s="1" t="s">
        <v>8318</v>
      </c>
      <c r="AD292" s="1" t="s">
        <v>58</v>
      </c>
      <c r="AE292" s="1" t="s">
        <v>8135</v>
      </c>
    </row>
    <row r="293" spans="1:31" x14ac:dyDescent="0.2">
      <c r="A293" s="1">
        <f t="shared" si="16"/>
        <v>1040988</v>
      </c>
      <c r="B293" s="1">
        <f t="shared" si="17"/>
        <v>1040988</v>
      </c>
      <c r="C293" s="12">
        <f>INDEX(families!$A:$A,MATCH(D293,families!$B:$B,0))</f>
        <v>42</v>
      </c>
      <c r="D293" s="1" t="s">
        <v>8036</v>
      </c>
      <c r="E293" s="1" t="s">
        <v>8036</v>
      </c>
      <c r="F293" s="1" t="str">
        <f t="shared" si="18"/>
        <v>16° RT Induction Bend (5B−IB−2278)</v>
      </c>
      <c r="G293" s="1">
        <f t="shared" si="19"/>
        <v>16</v>
      </c>
      <c r="L293" s="1">
        <v>292</v>
      </c>
      <c r="M293" s="1" t="s">
        <v>8320</v>
      </c>
      <c r="N293" s="1" t="s">
        <v>8319</v>
      </c>
      <c r="O293" s="1">
        <v>1040988</v>
      </c>
      <c r="P293" s="1">
        <v>914.4</v>
      </c>
      <c r="Q293" s="1">
        <v>23.7</v>
      </c>
      <c r="R293" s="1">
        <v>21.3</v>
      </c>
      <c r="S293" s="1" t="s">
        <v>8032</v>
      </c>
      <c r="T293" s="1">
        <v>16</v>
      </c>
      <c r="U293" s="1" t="s">
        <v>8031</v>
      </c>
      <c r="V293" s="1" t="s">
        <v>8030</v>
      </c>
      <c r="W293" s="1">
        <v>1500</v>
      </c>
      <c r="X293" s="1">
        <v>1500</v>
      </c>
      <c r="Y293" s="1">
        <v>1787</v>
      </c>
      <c r="Z293" s="1">
        <v>4787</v>
      </c>
      <c r="AA293" s="1" t="s">
        <v>8189</v>
      </c>
      <c r="AB293" s="1" t="s">
        <v>8189</v>
      </c>
      <c r="AC293" s="1" t="s">
        <v>8318</v>
      </c>
      <c r="AD293" s="1" t="s">
        <v>58</v>
      </c>
    </row>
    <row r="294" spans="1:31" x14ac:dyDescent="0.2">
      <c r="A294" s="1">
        <f t="shared" si="16"/>
        <v>1041115</v>
      </c>
      <c r="B294" s="1">
        <f t="shared" si="17"/>
        <v>1041115</v>
      </c>
      <c r="C294" s="12">
        <f>INDEX(families!$A:$A,MATCH(D294,families!$B:$B,0))</f>
        <v>42</v>
      </c>
      <c r="D294" s="1" t="s">
        <v>8036</v>
      </c>
      <c r="E294" s="1" t="s">
        <v>8036</v>
      </c>
      <c r="F294" s="1" t="str">
        <f t="shared" si="18"/>
        <v>90° Rolled (SB, LT) Induction Bend (5B−IB−2279)</v>
      </c>
      <c r="G294" s="1">
        <f t="shared" si="19"/>
        <v>90</v>
      </c>
      <c r="L294" s="1">
        <v>293</v>
      </c>
      <c r="M294" s="1" t="s">
        <v>8317</v>
      </c>
      <c r="N294" s="1" t="s">
        <v>8316</v>
      </c>
      <c r="O294" s="1">
        <v>1041115</v>
      </c>
      <c r="P294" s="1">
        <v>914.4</v>
      </c>
      <c r="Q294" s="1">
        <v>23.7</v>
      </c>
      <c r="R294" s="1">
        <v>21.3</v>
      </c>
      <c r="S294" s="1" t="s">
        <v>8032</v>
      </c>
      <c r="T294" s="1">
        <v>90</v>
      </c>
      <c r="U294" s="1" t="s">
        <v>7362</v>
      </c>
      <c r="V294" s="1" t="s">
        <v>8313</v>
      </c>
      <c r="W294" s="1">
        <v>1500</v>
      </c>
      <c r="X294" s="1">
        <v>1500</v>
      </c>
      <c r="Y294" s="1">
        <v>7182</v>
      </c>
      <c r="Z294" s="1">
        <v>10182</v>
      </c>
      <c r="AA294" s="1" t="s">
        <v>8189</v>
      </c>
      <c r="AB294" s="1" t="s">
        <v>8189</v>
      </c>
      <c r="AC294" s="1" t="s">
        <v>8028</v>
      </c>
      <c r="AD294" s="1" t="s">
        <v>58</v>
      </c>
    </row>
    <row r="295" spans="1:31" x14ac:dyDescent="0.2">
      <c r="A295" s="1">
        <f t="shared" si="16"/>
        <v>1041615</v>
      </c>
      <c r="B295" s="1">
        <f t="shared" si="17"/>
        <v>1041615</v>
      </c>
      <c r="C295" s="12">
        <f>INDEX(families!$A:$A,MATCH(D295,families!$B:$B,0))</f>
        <v>42</v>
      </c>
      <c r="D295" s="1" t="s">
        <v>8036</v>
      </c>
      <c r="E295" s="1" t="s">
        <v>8036</v>
      </c>
      <c r="F295" s="1" t="str">
        <f t="shared" si="18"/>
        <v>47° Rolled (SB, LT) Induction Bend (5B−IB−2281)</v>
      </c>
      <c r="G295" s="1">
        <f t="shared" si="19"/>
        <v>47</v>
      </c>
      <c r="L295" s="1">
        <v>294</v>
      </c>
      <c r="M295" s="1" t="s">
        <v>8315</v>
      </c>
      <c r="N295" s="1" t="s">
        <v>8314</v>
      </c>
      <c r="O295" s="1">
        <v>1041615</v>
      </c>
      <c r="P295" s="1">
        <v>914.4</v>
      </c>
      <c r="Q295" s="1">
        <v>19</v>
      </c>
      <c r="R295" s="1">
        <v>16.2</v>
      </c>
      <c r="S295" s="1" t="s">
        <v>8032</v>
      </c>
      <c r="T295" s="1">
        <v>47</v>
      </c>
      <c r="U295" s="1" t="s">
        <v>7362</v>
      </c>
      <c r="V295" s="1" t="s">
        <v>8313</v>
      </c>
      <c r="W295" s="1">
        <v>1500</v>
      </c>
      <c r="X295" s="1">
        <v>1500</v>
      </c>
      <c r="Y295" s="1">
        <v>3750</v>
      </c>
      <c r="Z295" s="1">
        <v>6750</v>
      </c>
      <c r="AA295" s="1" t="s">
        <v>8029</v>
      </c>
      <c r="AB295" s="1" t="s">
        <v>8029</v>
      </c>
      <c r="AC295" s="1" t="s">
        <v>8074</v>
      </c>
      <c r="AD295" s="1" t="s">
        <v>58</v>
      </c>
    </row>
    <row r="296" spans="1:31" x14ac:dyDescent="0.2">
      <c r="A296" s="1">
        <f t="shared" si="16"/>
        <v>1041684</v>
      </c>
      <c r="B296" s="1">
        <f t="shared" si="17"/>
        <v>1041684</v>
      </c>
      <c r="C296" s="12">
        <f>INDEX(families!$A:$A,MATCH(D296,families!$B:$B,0))</f>
        <v>42</v>
      </c>
      <c r="D296" s="1" t="s">
        <v>8036</v>
      </c>
      <c r="E296" s="1" t="s">
        <v>8036</v>
      </c>
      <c r="F296" s="1" t="str">
        <f t="shared" si="18"/>
        <v>80° Rolled (OB, RT) Induction Bend (5B−IB−2282)</v>
      </c>
      <c r="G296" s="1">
        <f t="shared" si="19"/>
        <v>80</v>
      </c>
      <c r="L296" s="1">
        <v>295</v>
      </c>
      <c r="M296" s="1" t="s">
        <v>8312</v>
      </c>
      <c r="N296" s="1" t="s">
        <v>8311</v>
      </c>
      <c r="O296" s="1">
        <v>1041684</v>
      </c>
      <c r="P296" s="1">
        <v>914.4</v>
      </c>
      <c r="Q296" s="1">
        <v>19</v>
      </c>
      <c r="R296" s="1">
        <v>16.2</v>
      </c>
      <c r="S296" s="1" t="s">
        <v>8032</v>
      </c>
      <c r="T296" s="1">
        <v>80</v>
      </c>
      <c r="U296" s="1" t="s">
        <v>7362</v>
      </c>
      <c r="V296" s="1" t="s">
        <v>8140</v>
      </c>
      <c r="W296" s="1">
        <v>1500</v>
      </c>
      <c r="X296" s="1">
        <v>1500</v>
      </c>
      <c r="Y296" s="1">
        <v>6384</v>
      </c>
      <c r="Z296" s="1">
        <v>9384</v>
      </c>
      <c r="AA296" s="1" t="s">
        <v>8029</v>
      </c>
      <c r="AB296" s="1" t="s">
        <v>8029</v>
      </c>
      <c r="AC296" s="1" t="s">
        <v>8074</v>
      </c>
      <c r="AD296" s="1" t="s">
        <v>58</v>
      </c>
    </row>
    <row r="297" spans="1:31" x14ac:dyDescent="0.2">
      <c r="A297" s="1">
        <f t="shared" si="16"/>
        <v>1041786</v>
      </c>
      <c r="B297" s="1">
        <f t="shared" si="17"/>
        <v>1041786</v>
      </c>
      <c r="C297" s="12">
        <f>INDEX(families!$A:$A,MATCH(D297,families!$B:$B,0))</f>
        <v>42</v>
      </c>
      <c r="D297" s="1" t="s">
        <v>8036</v>
      </c>
      <c r="E297" s="1" t="s">
        <v>8036</v>
      </c>
      <c r="F297" s="1" t="str">
        <f t="shared" si="18"/>
        <v>27° LT Induction Bend (5B−IB−2283)</v>
      </c>
      <c r="G297" s="1">
        <f t="shared" si="19"/>
        <v>27</v>
      </c>
      <c r="L297" s="1">
        <v>296</v>
      </c>
      <c r="M297" s="1" t="s">
        <v>8310</v>
      </c>
      <c r="N297" s="1" t="s">
        <v>8309</v>
      </c>
      <c r="O297" s="1">
        <v>1041786</v>
      </c>
      <c r="P297" s="1">
        <v>914.4</v>
      </c>
      <c r="Q297" s="1">
        <v>19</v>
      </c>
      <c r="R297" s="1">
        <v>16.2</v>
      </c>
      <c r="S297" s="1" t="s">
        <v>8032</v>
      </c>
      <c r="T297" s="1">
        <v>27</v>
      </c>
      <c r="U297" s="1" t="s">
        <v>7362</v>
      </c>
      <c r="V297" s="1" t="s">
        <v>8039</v>
      </c>
      <c r="W297" s="1">
        <v>1500</v>
      </c>
      <c r="X297" s="1">
        <v>1500</v>
      </c>
      <c r="Y297" s="1">
        <v>2155</v>
      </c>
      <c r="Z297" s="1">
        <v>5155</v>
      </c>
      <c r="AA297" s="1" t="s">
        <v>8029</v>
      </c>
      <c r="AB297" s="1" t="s">
        <v>8029</v>
      </c>
      <c r="AC297" s="1" t="s">
        <v>8074</v>
      </c>
      <c r="AD297" s="1" t="s">
        <v>58</v>
      </c>
    </row>
    <row r="298" spans="1:31" x14ac:dyDescent="0.2">
      <c r="A298" s="1">
        <f t="shared" si="16"/>
        <v>1042006</v>
      </c>
      <c r="B298" s="1">
        <f t="shared" si="17"/>
        <v>1042006</v>
      </c>
      <c r="C298" s="12">
        <f>INDEX(families!$A:$A,MATCH(D298,families!$B:$B,0))</f>
        <v>42</v>
      </c>
      <c r="D298" s="1" t="s">
        <v>8036</v>
      </c>
      <c r="E298" s="1" t="s">
        <v>8036</v>
      </c>
      <c r="F298" s="1" t="str">
        <f t="shared" si="18"/>
        <v>25° RT Induction Bend (5B−IB−2284)</v>
      </c>
      <c r="G298" s="1">
        <f t="shared" si="19"/>
        <v>25</v>
      </c>
      <c r="L298" s="1">
        <v>297</v>
      </c>
      <c r="M298" s="1" t="s">
        <v>8308</v>
      </c>
      <c r="N298" s="1" t="s">
        <v>8307</v>
      </c>
      <c r="O298" s="1">
        <v>1042006</v>
      </c>
      <c r="P298" s="1">
        <v>914.4</v>
      </c>
      <c r="Q298" s="1">
        <v>19</v>
      </c>
      <c r="R298" s="1">
        <v>16.2</v>
      </c>
      <c r="S298" s="1" t="s">
        <v>8032</v>
      </c>
      <c r="T298" s="1">
        <v>25</v>
      </c>
      <c r="U298" s="1" t="s">
        <v>7362</v>
      </c>
      <c r="V298" s="1" t="s">
        <v>8030</v>
      </c>
      <c r="W298" s="1">
        <v>1500</v>
      </c>
      <c r="X298" s="1">
        <v>1500</v>
      </c>
      <c r="Y298" s="1">
        <v>1995</v>
      </c>
      <c r="Z298" s="1">
        <v>4995</v>
      </c>
      <c r="AA298" s="1" t="s">
        <v>8029</v>
      </c>
      <c r="AB298" s="1" t="s">
        <v>8029</v>
      </c>
      <c r="AC298" s="1" t="s">
        <v>8074</v>
      </c>
      <c r="AD298" s="1" t="s">
        <v>58</v>
      </c>
    </row>
    <row r="299" spans="1:31" x14ac:dyDescent="0.2">
      <c r="A299" s="1">
        <f t="shared" si="16"/>
        <v>1042038</v>
      </c>
      <c r="B299" s="1">
        <f t="shared" si="17"/>
        <v>1042038</v>
      </c>
      <c r="C299" s="12">
        <f>INDEX(families!$A:$A,MATCH(D299,families!$B:$B,0))</f>
        <v>42</v>
      </c>
      <c r="D299" s="1" t="s">
        <v>8036</v>
      </c>
      <c r="E299" s="1" t="s">
        <v>8036</v>
      </c>
      <c r="F299" s="1" t="str">
        <f t="shared" si="18"/>
        <v>21° LT Induction Bend (5B−IB−2285)</v>
      </c>
      <c r="G299" s="1">
        <f t="shared" si="19"/>
        <v>21</v>
      </c>
      <c r="L299" s="1">
        <v>298</v>
      </c>
      <c r="M299" s="1" t="s">
        <v>8306</v>
      </c>
      <c r="N299" s="1" t="s">
        <v>8305</v>
      </c>
      <c r="O299" s="1">
        <v>1042038</v>
      </c>
      <c r="P299" s="1">
        <v>914.4</v>
      </c>
      <c r="Q299" s="1">
        <v>19</v>
      </c>
      <c r="R299" s="1">
        <v>16.2</v>
      </c>
      <c r="S299" s="1" t="s">
        <v>8032</v>
      </c>
      <c r="T299" s="1">
        <v>21</v>
      </c>
      <c r="U299" s="1" t="s">
        <v>7362</v>
      </c>
      <c r="V299" s="1" t="s">
        <v>8039</v>
      </c>
      <c r="W299" s="1">
        <v>1500</v>
      </c>
      <c r="X299" s="1">
        <v>1500</v>
      </c>
      <c r="Y299" s="1">
        <v>1676</v>
      </c>
      <c r="Z299" s="1">
        <v>4676</v>
      </c>
      <c r="AA299" s="1" t="s">
        <v>8029</v>
      </c>
      <c r="AB299" s="1" t="s">
        <v>8029</v>
      </c>
      <c r="AC299" s="1" t="s">
        <v>8074</v>
      </c>
      <c r="AD299" s="1" t="s">
        <v>58</v>
      </c>
    </row>
    <row r="300" spans="1:31" x14ac:dyDescent="0.2">
      <c r="A300" s="1">
        <f t="shared" si="16"/>
        <v>1042521</v>
      </c>
      <c r="B300" s="1">
        <f t="shared" si="17"/>
        <v>1042521</v>
      </c>
      <c r="C300" s="12">
        <f>INDEX(families!$A:$A,MATCH(D300,families!$B:$B,0))</f>
        <v>42</v>
      </c>
      <c r="D300" s="1" t="s">
        <v>8036</v>
      </c>
      <c r="E300" s="1" t="s">
        <v>8036</v>
      </c>
      <c r="F300" s="1" t="str">
        <f t="shared" si="18"/>
        <v>33° RT Induction Bend (5B−IB−2286)</v>
      </c>
      <c r="G300" s="1">
        <f t="shared" si="19"/>
        <v>33</v>
      </c>
      <c r="L300" s="1">
        <v>299</v>
      </c>
      <c r="M300" s="1" t="s">
        <v>8304</v>
      </c>
      <c r="N300" s="1" t="s">
        <v>8303</v>
      </c>
      <c r="O300" s="1">
        <v>1042521</v>
      </c>
      <c r="P300" s="1">
        <v>914.4</v>
      </c>
      <c r="Q300" s="1">
        <v>14.7</v>
      </c>
      <c r="R300" s="1">
        <v>13.1</v>
      </c>
      <c r="S300" s="1" t="s">
        <v>8032</v>
      </c>
      <c r="T300" s="1">
        <v>33</v>
      </c>
      <c r="U300" s="1" t="s">
        <v>7362</v>
      </c>
      <c r="V300" s="1" t="s">
        <v>8030</v>
      </c>
      <c r="W300" s="1">
        <v>1500</v>
      </c>
      <c r="X300" s="1">
        <v>1500</v>
      </c>
      <c r="Y300" s="1">
        <v>2633</v>
      </c>
      <c r="Z300" s="1">
        <v>5633</v>
      </c>
      <c r="AA300" s="1" t="s">
        <v>8047</v>
      </c>
      <c r="AB300" s="1" t="s">
        <v>8047</v>
      </c>
      <c r="AC300" s="1" t="s">
        <v>8046</v>
      </c>
      <c r="AD300" s="1" t="s">
        <v>58</v>
      </c>
    </row>
    <row r="301" spans="1:31" x14ac:dyDescent="0.2">
      <c r="A301" s="1" t="str">
        <f t="shared" si="16"/>
        <v/>
      </c>
      <c r="B301" s="1" t="str">
        <f t="shared" si="17"/>
        <v/>
      </c>
      <c r="C301" s="12">
        <f>INDEX(families!$A:$A,MATCH(D301,families!$B:$B,0))</f>
        <v>42</v>
      </c>
      <c r="D301" s="1" t="s">
        <v>8036</v>
      </c>
      <c r="E301" s="1" t="s">
        <v>8036</v>
      </c>
      <c r="F301" s="1" t="str">
        <f t="shared" si="18"/>
        <v>°  Induction Bend (5B−IB−2287)</v>
      </c>
      <c r="G301" s="1">
        <f t="shared" si="19"/>
        <v>0</v>
      </c>
      <c r="L301" s="1">
        <v>300</v>
      </c>
      <c r="M301" s="1" t="s">
        <v>8302</v>
      </c>
      <c r="N301" s="1" t="s">
        <v>8072</v>
      </c>
      <c r="V301" s="1" t="s">
        <v>58</v>
      </c>
      <c r="AA301" s="1" t="s">
        <v>58</v>
      </c>
      <c r="AB301" s="1" t="s">
        <v>58</v>
      </c>
      <c r="AC301" s="1" t="s">
        <v>58</v>
      </c>
      <c r="AD301" s="1" t="s">
        <v>58</v>
      </c>
      <c r="AE301" s="1">
        <v>10</v>
      </c>
    </row>
    <row r="302" spans="1:31" x14ac:dyDescent="0.2">
      <c r="A302" s="1" t="str">
        <f t="shared" si="16"/>
        <v/>
      </c>
      <c r="B302" s="1" t="str">
        <f t="shared" si="17"/>
        <v/>
      </c>
      <c r="C302" s="12">
        <f>INDEX(families!$A:$A,MATCH(D302,families!$B:$B,0))</f>
        <v>42</v>
      </c>
      <c r="D302" s="1" t="s">
        <v>8036</v>
      </c>
      <c r="E302" s="1" t="s">
        <v>8036</v>
      </c>
      <c r="F302" s="1" t="str">
        <f t="shared" si="18"/>
        <v>°  Induction Bend (5B−IB−2288)</v>
      </c>
      <c r="G302" s="1">
        <f t="shared" si="19"/>
        <v>0</v>
      </c>
      <c r="L302" s="1">
        <v>301</v>
      </c>
      <c r="M302" s="1" t="s">
        <v>8301</v>
      </c>
      <c r="N302" s="1" t="s">
        <v>8072</v>
      </c>
      <c r="V302" s="1" t="s">
        <v>58</v>
      </c>
      <c r="AA302" s="1" t="s">
        <v>58</v>
      </c>
      <c r="AB302" s="1" t="s">
        <v>58</v>
      </c>
      <c r="AC302" s="1" t="s">
        <v>58</v>
      </c>
      <c r="AD302" s="1" t="s">
        <v>58</v>
      </c>
      <c r="AE302" s="1">
        <v>10</v>
      </c>
    </row>
    <row r="303" spans="1:31" x14ac:dyDescent="0.2">
      <c r="A303" s="1">
        <f t="shared" si="16"/>
        <v>1043109</v>
      </c>
      <c r="B303" s="1">
        <f t="shared" si="17"/>
        <v>1043109</v>
      </c>
      <c r="C303" s="12">
        <f>INDEX(families!$A:$A,MATCH(D303,families!$B:$B,0))</f>
        <v>42</v>
      </c>
      <c r="D303" s="1" t="s">
        <v>8036</v>
      </c>
      <c r="E303" s="1" t="s">
        <v>8036</v>
      </c>
      <c r="F303" s="1" t="str">
        <f t="shared" si="18"/>
        <v>33° RT Induction Bend (5B−IB−2289)</v>
      </c>
      <c r="G303" s="1">
        <f t="shared" si="19"/>
        <v>33</v>
      </c>
      <c r="L303" s="1">
        <v>302</v>
      </c>
      <c r="M303" s="1" t="s">
        <v>8300</v>
      </c>
      <c r="N303" s="1" t="s">
        <v>8299</v>
      </c>
      <c r="O303" s="1">
        <v>1043109</v>
      </c>
      <c r="P303" s="1">
        <v>914.4</v>
      </c>
      <c r="Q303" s="1">
        <v>14.7</v>
      </c>
      <c r="R303" s="1">
        <v>13.1</v>
      </c>
      <c r="S303" s="1" t="s">
        <v>8032</v>
      </c>
      <c r="T303" s="1">
        <v>33</v>
      </c>
      <c r="U303" s="1" t="s">
        <v>7362</v>
      </c>
      <c r="V303" s="1" t="s">
        <v>8030</v>
      </c>
      <c r="W303" s="1">
        <v>1500</v>
      </c>
      <c r="X303" s="1">
        <v>1500</v>
      </c>
      <c r="Y303" s="1">
        <v>2633</v>
      </c>
      <c r="Z303" s="1">
        <v>5633</v>
      </c>
      <c r="AA303" s="1" t="s">
        <v>8047</v>
      </c>
      <c r="AB303" s="1" t="s">
        <v>8047</v>
      </c>
      <c r="AC303" s="1" t="s">
        <v>8046</v>
      </c>
      <c r="AD303" s="1" t="s">
        <v>2992</v>
      </c>
      <c r="AE303" s="1">
        <v>15</v>
      </c>
    </row>
    <row r="304" spans="1:31" x14ac:dyDescent="0.2">
      <c r="A304" s="1">
        <f t="shared" si="16"/>
        <v>1043127</v>
      </c>
      <c r="B304" s="1">
        <f t="shared" si="17"/>
        <v>1043127</v>
      </c>
      <c r="C304" s="12">
        <f>INDEX(families!$A:$A,MATCH(D304,families!$B:$B,0))</f>
        <v>42</v>
      </c>
      <c r="D304" s="1" t="s">
        <v>8036</v>
      </c>
      <c r="E304" s="1" t="s">
        <v>8036</v>
      </c>
      <c r="F304" s="1" t="str">
        <f t="shared" si="18"/>
        <v>44° RT Induction Bend (5B−IB−2290)</v>
      </c>
      <c r="G304" s="1">
        <f t="shared" si="19"/>
        <v>44</v>
      </c>
      <c r="L304" s="1">
        <v>303</v>
      </c>
      <c r="M304" s="1" t="s">
        <v>8298</v>
      </c>
      <c r="N304" s="1" t="s">
        <v>8297</v>
      </c>
      <c r="O304" s="1">
        <v>1043127</v>
      </c>
      <c r="P304" s="1">
        <v>914.4</v>
      </c>
      <c r="Q304" s="1">
        <v>14.7</v>
      </c>
      <c r="R304" s="1">
        <v>13.1</v>
      </c>
      <c r="S304" s="1" t="s">
        <v>8032</v>
      </c>
      <c r="T304" s="1">
        <v>44</v>
      </c>
      <c r="U304" s="1" t="s">
        <v>7362</v>
      </c>
      <c r="V304" s="1" t="s">
        <v>8030</v>
      </c>
      <c r="W304" s="1">
        <v>1500</v>
      </c>
      <c r="X304" s="1">
        <v>1500</v>
      </c>
      <c r="Y304" s="1">
        <v>3511</v>
      </c>
      <c r="Z304" s="1">
        <v>6511</v>
      </c>
      <c r="AA304" s="1" t="s">
        <v>8047</v>
      </c>
      <c r="AB304" s="1" t="s">
        <v>8047</v>
      </c>
      <c r="AC304" s="1" t="s">
        <v>8046</v>
      </c>
      <c r="AD304" s="1" t="s">
        <v>2992</v>
      </c>
      <c r="AE304" s="1">
        <v>15</v>
      </c>
    </row>
    <row r="305" spans="1:31" x14ac:dyDescent="0.2">
      <c r="A305" s="1">
        <f t="shared" si="16"/>
        <v>1043231</v>
      </c>
      <c r="B305" s="1">
        <f t="shared" si="17"/>
        <v>1043231</v>
      </c>
      <c r="C305" s="12">
        <f>INDEX(families!$A:$A,MATCH(D305,families!$B:$B,0))</f>
        <v>42</v>
      </c>
      <c r="D305" s="1" t="s">
        <v>8036</v>
      </c>
      <c r="E305" s="1" t="s">
        <v>8036</v>
      </c>
      <c r="F305" s="1" t="str">
        <f t="shared" si="18"/>
        <v>20° RT Induction Bend (5B−IB−2291)</v>
      </c>
      <c r="G305" s="1">
        <f t="shared" si="19"/>
        <v>20</v>
      </c>
      <c r="L305" s="1">
        <v>304</v>
      </c>
      <c r="M305" s="1" t="s">
        <v>8296</v>
      </c>
      <c r="N305" s="1" t="s">
        <v>8295</v>
      </c>
      <c r="O305" s="1">
        <v>1043231</v>
      </c>
      <c r="P305" s="1">
        <v>914.4</v>
      </c>
      <c r="Q305" s="1">
        <v>14.7</v>
      </c>
      <c r="R305" s="1">
        <v>13.1</v>
      </c>
      <c r="S305" s="1" t="s">
        <v>8032</v>
      </c>
      <c r="T305" s="1">
        <v>20</v>
      </c>
      <c r="U305" s="1" t="s">
        <v>7362</v>
      </c>
      <c r="V305" s="1" t="s">
        <v>8030</v>
      </c>
      <c r="W305" s="1">
        <v>1500</v>
      </c>
      <c r="X305" s="1">
        <v>1500</v>
      </c>
      <c r="Y305" s="1">
        <v>1596</v>
      </c>
      <c r="Z305" s="1">
        <v>4596</v>
      </c>
      <c r="AA305" s="1" t="s">
        <v>8047</v>
      </c>
      <c r="AB305" s="1" t="s">
        <v>8047</v>
      </c>
      <c r="AC305" s="1" t="s">
        <v>8046</v>
      </c>
      <c r="AD305" s="1" t="s">
        <v>2992</v>
      </c>
      <c r="AE305" s="1">
        <v>15</v>
      </c>
    </row>
    <row r="306" spans="1:31" x14ac:dyDescent="0.2">
      <c r="A306" s="1">
        <f t="shared" si="16"/>
        <v>1043284</v>
      </c>
      <c r="B306" s="1">
        <f t="shared" si="17"/>
        <v>1043284</v>
      </c>
      <c r="C306" s="12">
        <f>INDEX(families!$A:$A,MATCH(D306,families!$B:$B,0))</f>
        <v>42</v>
      </c>
      <c r="D306" s="1" t="s">
        <v>8036</v>
      </c>
      <c r="E306" s="1" t="s">
        <v>8036</v>
      </c>
      <c r="F306" s="1" t="str">
        <f t="shared" si="18"/>
        <v>46°  Induction Bend (5B−IB−2292)</v>
      </c>
      <c r="G306" s="1">
        <f t="shared" si="19"/>
        <v>46</v>
      </c>
      <c r="L306" s="1">
        <v>305</v>
      </c>
      <c r="M306" s="1" t="s">
        <v>8294</v>
      </c>
      <c r="N306" s="1" t="s">
        <v>8293</v>
      </c>
      <c r="O306" s="1">
        <v>1043284</v>
      </c>
      <c r="P306" s="1">
        <v>914.4</v>
      </c>
      <c r="Q306" s="1" t="s">
        <v>8054</v>
      </c>
      <c r="T306" s="1">
        <v>46</v>
      </c>
      <c r="U306" s="1" t="s">
        <v>8054</v>
      </c>
      <c r="V306" s="1" t="s">
        <v>58</v>
      </c>
      <c r="AA306" s="1" t="s">
        <v>58</v>
      </c>
      <c r="AB306" s="1" t="s">
        <v>58</v>
      </c>
      <c r="AC306" s="1" t="s">
        <v>58</v>
      </c>
      <c r="AD306" s="1" t="s">
        <v>58</v>
      </c>
      <c r="AE306" s="1">
        <v>15</v>
      </c>
    </row>
    <row r="307" spans="1:31" x14ac:dyDescent="0.2">
      <c r="A307" s="1">
        <f t="shared" si="16"/>
        <v>1043327</v>
      </c>
      <c r="B307" s="1">
        <f t="shared" si="17"/>
        <v>1043327</v>
      </c>
      <c r="C307" s="12">
        <f>INDEX(families!$A:$A,MATCH(D307,families!$B:$B,0))</f>
        <v>42</v>
      </c>
      <c r="D307" s="1" t="s">
        <v>8036</v>
      </c>
      <c r="E307" s="1" t="s">
        <v>8036</v>
      </c>
      <c r="F307" s="1" t="str">
        <f t="shared" si="18"/>
        <v>25°  Induction Bend (5B−IB−2293)</v>
      </c>
      <c r="G307" s="1">
        <f t="shared" si="19"/>
        <v>25</v>
      </c>
      <c r="L307" s="1">
        <v>306</v>
      </c>
      <c r="M307" s="1" t="s">
        <v>8292</v>
      </c>
      <c r="N307" s="1" t="s">
        <v>8291</v>
      </c>
      <c r="O307" s="1">
        <v>1043327</v>
      </c>
      <c r="P307" s="1">
        <v>914.4</v>
      </c>
      <c r="Q307" s="1" t="s">
        <v>8054</v>
      </c>
      <c r="T307" s="1">
        <v>25</v>
      </c>
      <c r="U307" s="1" t="s">
        <v>8054</v>
      </c>
      <c r="V307" s="1" t="s">
        <v>58</v>
      </c>
      <c r="AA307" s="1" t="s">
        <v>58</v>
      </c>
      <c r="AB307" s="1" t="s">
        <v>58</v>
      </c>
      <c r="AC307" s="1" t="s">
        <v>58</v>
      </c>
      <c r="AD307" s="1" t="s">
        <v>58</v>
      </c>
      <c r="AE307" s="1">
        <v>15</v>
      </c>
    </row>
    <row r="308" spans="1:31" x14ac:dyDescent="0.2">
      <c r="A308" s="1">
        <f t="shared" si="16"/>
        <v>1043556</v>
      </c>
      <c r="B308" s="1">
        <f t="shared" si="17"/>
        <v>1043556</v>
      </c>
      <c r="C308" s="12">
        <f>INDEX(families!$A:$A,MATCH(D308,families!$B:$B,0))</f>
        <v>42</v>
      </c>
      <c r="D308" s="1" t="s">
        <v>8036</v>
      </c>
      <c r="E308" s="1" t="s">
        <v>8036</v>
      </c>
      <c r="F308" s="1" t="str">
        <f t="shared" si="18"/>
        <v>17° RT Induction Bend (5B−IB−2294)</v>
      </c>
      <c r="G308" s="1">
        <f t="shared" si="19"/>
        <v>17</v>
      </c>
      <c r="L308" s="1">
        <v>307</v>
      </c>
      <c r="M308" s="1" t="s">
        <v>8290</v>
      </c>
      <c r="N308" s="1" t="s">
        <v>8289</v>
      </c>
      <c r="O308" s="1">
        <v>1043556</v>
      </c>
      <c r="P308" s="1">
        <v>914.4</v>
      </c>
      <c r="Q308" s="1">
        <v>14.7</v>
      </c>
      <c r="R308" s="1">
        <v>13.1</v>
      </c>
      <c r="S308" s="1" t="s">
        <v>8032</v>
      </c>
      <c r="T308" s="1">
        <v>17</v>
      </c>
      <c r="U308" s="1" t="s">
        <v>7362</v>
      </c>
      <c r="V308" s="1" t="s">
        <v>8030</v>
      </c>
      <c r="W308" s="1">
        <v>1500</v>
      </c>
      <c r="X308" s="1">
        <v>1500</v>
      </c>
      <c r="Y308" s="1">
        <v>1357</v>
      </c>
      <c r="Z308" s="1">
        <v>4357</v>
      </c>
      <c r="AA308" s="1" t="s">
        <v>8047</v>
      </c>
      <c r="AB308" s="1" t="s">
        <v>8047</v>
      </c>
      <c r="AC308" s="1" t="s">
        <v>8046</v>
      </c>
      <c r="AD308" s="1" t="s">
        <v>2992</v>
      </c>
      <c r="AE308" s="1">
        <v>16</v>
      </c>
    </row>
    <row r="309" spans="1:31" x14ac:dyDescent="0.2">
      <c r="A309" s="1">
        <f t="shared" si="16"/>
        <v>1043614</v>
      </c>
      <c r="B309" s="1">
        <f t="shared" si="17"/>
        <v>1043614</v>
      </c>
      <c r="C309" s="12">
        <f>INDEX(families!$A:$A,MATCH(D309,families!$B:$B,0))</f>
        <v>42</v>
      </c>
      <c r="D309" s="1" t="s">
        <v>8036</v>
      </c>
      <c r="E309" s="1" t="s">
        <v>8036</v>
      </c>
      <c r="F309" s="1" t="str">
        <f t="shared" si="18"/>
        <v>47°  Induction Bend (5B−IB−2295)</v>
      </c>
      <c r="G309" s="1">
        <f t="shared" si="19"/>
        <v>47</v>
      </c>
      <c r="L309" s="1">
        <v>308</v>
      </c>
      <c r="M309" s="1" t="s">
        <v>8288</v>
      </c>
      <c r="N309" s="1" t="s">
        <v>8287</v>
      </c>
      <c r="O309" s="1">
        <v>1043614</v>
      </c>
      <c r="P309" s="1">
        <v>914.4</v>
      </c>
      <c r="Q309" s="1" t="s">
        <v>8054</v>
      </c>
      <c r="T309" s="1">
        <v>47</v>
      </c>
      <c r="U309" s="1" t="s">
        <v>8054</v>
      </c>
      <c r="V309" s="1" t="s">
        <v>58</v>
      </c>
      <c r="AA309" s="1" t="s">
        <v>58</v>
      </c>
      <c r="AB309" s="1" t="s">
        <v>58</v>
      </c>
      <c r="AC309" s="1" t="s">
        <v>58</v>
      </c>
      <c r="AD309" s="1" t="s">
        <v>58</v>
      </c>
      <c r="AE309" s="1">
        <v>16</v>
      </c>
    </row>
    <row r="310" spans="1:31" x14ac:dyDescent="0.2">
      <c r="A310" s="1">
        <f t="shared" si="16"/>
        <v>1043621</v>
      </c>
      <c r="B310" s="1">
        <f t="shared" si="17"/>
        <v>1043621</v>
      </c>
      <c r="C310" s="12">
        <f>INDEX(families!$A:$A,MATCH(D310,families!$B:$B,0))</f>
        <v>42</v>
      </c>
      <c r="D310" s="1" t="s">
        <v>8036</v>
      </c>
      <c r="E310" s="1" t="s">
        <v>8036</v>
      </c>
      <c r="F310" s="1" t="str">
        <f t="shared" si="18"/>
        <v>50°  Induction Bend (5B−IB−2296)</v>
      </c>
      <c r="G310" s="1">
        <f t="shared" si="19"/>
        <v>50</v>
      </c>
      <c r="L310" s="1">
        <v>309</v>
      </c>
      <c r="M310" s="1" t="s">
        <v>8286</v>
      </c>
      <c r="N310" s="1" t="s">
        <v>8285</v>
      </c>
      <c r="O310" s="1">
        <v>1043621</v>
      </c>
      <c r="P310" s="1">
        <v>914.4</v>
      </c>
      <c r="Q310" s="1" t="s">
        <v>8054</v>
      </c>
      <c r="T310" s="1">
        <v>50</v>
      </c>
      <c r="U310" s="1" t="s">
        <v>8054</v>
      </c>
      <c r="V310" s="1" t="s">
        <v>58</v>
      </c>
      <c r="AA310" s="1" t="s">
        <v>58</v>
      </c>
      <c r="AB310" s="1" t="s">
        <v>58</v>
      </c>
      <c r="AC310" s="1" t="s">
        <v>58</v>
      </c>
      <c r="AD310" s="1" t="s">
        <v>58</v>
      </c>
      <c r="AE310" s="1">
        <v>16</v>
      </c>
    </row>
    <row r="311" spans="1:31" x14ac:dyDescent="0.2">
      <c r="A311" s="1">
        <f t="shared" si="16"/>
        <v>1043630</v>
      </c>
      <c r="B311" s="1">
        <f t="shared" si="17"/>
        <v>1043630</v>
      </c>
      <c r="C311" s="12">
        <f>INDEX(families!$A:$A,MATCH(D311,families!$B:$B,0))</f>
        <v>42</v>
      </c>
      <c r="D311" s="1" t="s">
        <v>8036</v>
      </c>
      <c r="E311" s="1" t="s">
        <v>8036</v>
      </c>
      <c r="F311" s="1" t="str">
        <f t="shared" si="18"/>
        <v>35°  Induction Bend (5B−IB−2297)</v>
      </c>
      <c r="G311" s="1">
        <f t="shared" si="19"/>
        <v>35</v>
      </c>
      <c r="L311" s="1">
        <v>310</v>
      </c>
      <c r="M311" s="1" t="s">
        <v>8284</v>
      </c>
      <c r="N311" s="1" t="s">
        <v>8283</v>
      </c>
      <c r="O311" s="1">
        <v>1043630</v>
      </c>
      <c r="P311" s="1">
        <v>914.4</v>
      </c>
      <c r="Q311" s="1" t="s">
        <v>8054</v>
      </c>
      <c r="T311" s="1">
        <v>35</v>
      </c>
      <c r="U311" s="1" t="s">
        <v>8054</v>
      </c>
      <c r="V311" s="1" t="s">
        <v>58</v>
      </c>
      <c r="AA311" s="1" t="s">
        <v>58</v>
      </c>
      <c r="AB311" s="1" t="s">
        <v>58</v>
      </c>
      <c r="AC311" s="1" t="s">
        <v>58</v>
      </c>
      <c r="AD311" s="1" t="s">
        <v>58</v>
      </c>
      <c r="AE311" s="1">
        <v>16</v>
      </c>
    </row>
    <row r="312" spans="1:31" x14ac:dyDescent="0.2">
      <c r="A312" s="1">
        <f t="shared" si="16"/>
        <v>1043646</v>
      </c>
      <c r="B312" s="1">
        <f t="shared" si="17"/>
        <v>1043646</v>
      </c>
      <c r="C312" s="12">
        <f>INDEX(families!$A:$A,MATCH(D312,families!$B:$B,0))</f>
        <v>42</v>
      </c>
      <c r="D312" s="1" t="s">
        <v>8036</v>
      </c>
      <c r="E312" s="1" t="s">
        <v>8036</v>
      </c>
      <c r="F312" s="1" t="str">
        <f t="shared" si="18"/>
        <v>90°  Induction Bend (5B−IB−2298)</v>
      </c>
      <c r="G312" s="1">
        <f t="shared" si="19"/>
        <v>90</v>
      </c>
      <c r="L312" s="1">
        <v>311</v>
      </c>
      <c r="M312" s="1" t="s">
        <v>8282</v>
      </c>
      <c r="N312" s="1" t="s">
        <v>8281</v>
      </c>
      <c r="O312" s="1">
        <v>1043646</v>
      </c>
      <c r="P312" s="1">
        <v>914.4</v>
      </c>
      <c r="Q312" s="1" t="s">
        <v>8054</v>
      </c>
      <c r="T312" s="1">
        <v>90</v>
      </c>
      <c r="U312" s="1" t="s">
        <v>8054</v>
      </c>
      <c r="V312" s="1" t="s">
        <v>58</v>
      </c>
      <c r="AA312" s="1" t="s">
        <v>58</v>
      </c>
      <c r="AB312" s="1" t="s">
        <v>58</v>
      </c>
      <c r="AC312" s="1" t="s">
        <v>58</v>
      </c>
      <c r="AD312" s="1" t="s">
        <v>58</v>
      </c>
      <c r="AE312" s="1">
        <v>16</v>
      </c>
    </row>
    <row r="313" spans="1:31" x14ac:dyDescent="0.2">
      <c r="A313" s="1">
        <f t="shared" si="16"/>
        <v>1043655</v>
      </c>
      <c r="B313" s="1">
        <f t="shared" si="17"/>
        <v>1043655</v>
      </c>
      <c r="C313" s="12">
        <f>INDEX(families!$A:$A,MATCH(D313,families!$B:$B,0))</f>
        <v>42</v>
      </c>
      <c r="D313" s="1" t="s">
        <v>8036</v>
      </c>
      <c r="E313" s="1" t="s">
        <v>8036</v>
      </c>
      <c r="F313" s="1" t="str">
        <f t="shared" si="18"/>
        <v>50°  Induction Bend (5B−IB−2299)</v>
      </c>
      <c r="G313" s="1">
        <f t="shared" si="19"/>
        <v>50</v>
      </c>
      <c r="L313" s="1">
        <v>312</v>
      </c>
      <c r="M313" s="1" t="s">
        <v>8280</v>
      </c>
      <c r="N313" s="1" t="s">
        <v>8279</v>
      </c>
      <c r="O313" s="1">
        <v>1043655</v>
      </c>
      <c r="P313" s="1">
        <v>914.4</v>
      </c>
      <c r="Q313" s="1" t="s">
        <v>8054</v>
      </c>
      <c r="T313" s="1">
        <v>50</v>
      </c>
      <c r="U313" s="1" t="s">
        <v>8054</v>
      </c>
      <c r="V313" s="1" t="s">
        <v>58</v>
      </c>
      <c r="AA313" s="1" t="s">
        <v>58</v>
      </c>
      <c r="AB313" s="1" t="s">
        <v>58</v>
      </c>
      <c r="AC313" s="1" t="s">
        <v>58</v>
      </c>
      <c r="AD313" s="1" t="s">
        <v>58</v>
      </c>
      <c r="AE313" s="1">
        <v>16</v>
      </c>
    </row>
    <row r="314" spans="1:31" x14ac:dyDescent="0.2">
      <c r="A314" s="1">
        <f t="shared" si="16"/>
        <v>1043678</v>
      </c>
      <c r="B314" s="1">
        <f t="shared" si="17"/>
        <v>1043678</v>
      </c>
      <c r="C314" s="12">
        <f>INDEX(families!$A:$A,MATCH(D314,families!$B:$B,0))</f>
        <v>42</v>
      </c>
      <c r="D314" s="1" t="s">
        <v>8036</v>
      </c>
      <c r="E314" s="1" t="s">
        <v>8036</v>
      </c>
      <c r="F314" s="1" t="str">
        <f t="shared" si="18"/>
        <v>30°  Induction Bend (5B−IB−2300)</v>
      </c>
      <c r="G314" s="1">
        <f t="shared" si="19"/>
        <v>30</v>
      </c>
      <c r="L314" s="1">
        <v>313</v>
      </c>
      <c r="M314" s="1" t="s">
        <v>8278</v>
      </c>
      <c r="N314" s="1" t="s">
        <v>8277</v>
      </c>
      <c r="O314" s="1">
        <v>1043678</v>
      </c>
      <c r="P314" s="1">
        <v>914.4</v>
      </c>
      <c r="Q314" s="1" t="s">
        <v>8054</v>
      </c>
      <c r="T314" s="1">
        <v>30</v>
      </c>
      <c r="U314" s="1" t="s">
        <v>8054</v>
      </c>
      <c r="V314" s="1" t="s">
        <v>58</v>
      </c>
      <c r="AA314" s="1" t="s">
        <v>58</v>
      </c>
      <c r="AB314" s="1" t="s">
        <v>58</v>
      </c>
      <c r="AC314" s="1" t="s">
        <v>58</v>
      </c>
      <c r="AD314" s="1" t="s">
        <v>58</v>
      </c>
      <c r="AE314" s="1">
        <v>16</v>
      </c>
    </row>
    <row r="315" spans="1:31" x14ac:dyDescent="0.2">
      <c r="A315" s="1">
        <f t="shared" si="16"/>
        <v>1043685</v>
      </c>
      <c r="B315" s="1">
        <f t="shared" si="17"/>
        <v>1043685</v>
      </c>
      <c r="C315" s="12">
        <f>INDEX(families!$A:$A,MATCH(D315,families!$B:$B,0))</f>
        <v>42</v>
      </c>
      <c r="D315" s="1" t="s">
        <v>8036</v>
      </c>
      <c r="E315" s="1" t="s">
        <v>8036</v>
      </c>
      <c r="F315" s="1" t="str">
        <f t="shared" si="18"/>
        <v>37°  Induction Bend (5B−IB−2301)</v>
      </c>
      <c r="G315" s="1">
        <f t="shared" si="19"/>
        <v>37</v>
      </c>
      <c r="L315" s="1">
        <v>314</v>
      </c>
      <c r="M315" s="1" t="s">
        <v>8276</v>
      </c>
      <c r="N315" s="1" t="s">
        <v>8275</v>
      </c>
      <c r="O315" s="1">
        <v>1043685</v>
      </c>
      <c r="P315" s="1">
        <v>914.4</v>
      </c>
      <c r="Q315" s="1" t="s">
        <v>8054</v>
      </c>
      <c r="T315" s="1">
        <v>37</v>
      </c>
      <c r="U315" s="1" t="s">
        <v>8054</v>
      </c>
      <c r="V315" s="1" t="s">
        <v>58</v>
      </c>
      <c r="AA315" s="1" t="s">
        <v>58</v>
      </c>
      <c r="AB315" s="1" t="s">
        <v>58</v>
      </c>
      <c r="AC315" s="1" t="s">
        <v>58</v>
      </c>
      <c r="AD315" s="1" t="s">
        <v>58</v>
      </c>
      <c r="AE315" s="1">
        <v>16</v>
      </c>
    </row>
    <row r="316" spans="1:31" x14ac:dyDescent="0.2">
      <c r="A316" s="1">
        <f t="shared" si="16"/>
        <v>1043749</v>
      </c>
      <c r="B316" s="1">
        <f t="shared" si="17"/>
        <v>1043749</v>
      </c>
      <c r="C316" s="12">
        <f>INDEX(families!$A:$A,MATCH(D316,families!$B:$B,0))</f>
        <v>42</v>
      </c>
      <c r="D316" s="1" t="s">
        <v>8036</v>
      </c>
      <c r="E316" s="1" t="s">
        <v>8036</v>
      </c>
      <c r="F316" s="1" t="str">
        <f t="shared" si="18"/>
        <v>21° RT Induction Bend (5B−IB−2302)</v>
      </c>
      <c r="G316" s="1">
        <f t="shared" si="19"/>
        <v>21</v>
      </c>
      <c r="L316" s="1">
        <v>315</v>
      </c>
      <c r="M316" s="1" t="s">
        <v>8274</v>
      </c>
      <c r="N316" s="1" t="s">
        <v>8273</v>
      </c>
      <c r="O316" s="1">
        <v>1043749</v>
      </c>
      <c r="P316" s="1">
        <v>914.4</v>
      </c>
      <c r="Q316" s="1">
        <v>14.7</v>
      </c>
      <c r="R316" s="1">
        <v>13.1</v>
      </c>
      <c r="S316" s="1" t="s">
        <v>8032</v>
      </c>
      <c r="T316" s="1">
        <v>21</v>
      </c>
      <c r="U316" s="1" t="s">
        <v>7362</v>
      </c>
      <c r="V316" s="1" t="s">
        <v>8030</v>
      </c>
      <c r="W316" s="1">
        <v>1500</v>
      </c>
      <c r="X316" s="1">
        <v>1500</v>
      </c>
      <c r="Y316" s="1">
        <v>1676</v>
      </c>
      <c r="Z316" s="1">
        <v>4676</v>
      </c>
      <c r="AA316" s="1" t="s">
        <v>8047</v>
      </c>
      <c r="AB316" s="1" t="s">
        <v>8047</v>
      </c>
      <c r="AC316" s="1" t="s">
        <v>8046</v>
      </c>
      <c r="AD316" s="1" t="s">
        <v>58</v>
      </c>
    </row>
    <row r="317" spans="1:31" x14ac:dyDescent="0.2">
      <c r="A317" s="1">
        <f t="shared" si="16"/>
        <v>1043804</v>
      </c>
      <c r="B317" s="1">
        <f t="shared" si="17"/>
        <v>1043804</v>
      </c>
      <c r="C317" s="12">
        <f>INDEX(families!$A:$A,MATCH(D317,families!$B:$B,0))</f>
        <v>42</v>
      </c>
      <c r="D317" s="1" t="s">
        <v>8036</v>
      </c>
      <c r="E317" s="1" t="s">
        <v>8036</v>
      </c>
      <c r="F317" s="1" t="str">
        <f t="shared" si="18"/>
        <v>28° LT Induction Bend (5B−IB−2303)</v>
      </c>
      <c r="G317" s="1">
        <f t="shared" si="19"/>
        <v>28</v>
      </c>
      <c r="L317" s="1">
        <v>316</v>
      </c>
      <c r="M317" s="1" t="s">
        <v>8272</v>
      </c>
      <c r="N317" s="1" t="s">
        <v>8271</v>
      </c>
      <c r="O317" s="1">
        <v>1043804</v>
      </c>
      <c r="P317" s="1">
        <v>914.4</v>
      </c>
      <c r="Q317" s="1">
        <v>14.7</v>
      </c>
      <c r="R317" s="1">
        <v>13.1</v>
      </c>
      <c r="S317" s="1" t="s">
        <v>8032</v>
      </c>
      <c r="T317" s="1">
        <v>28</v>
      </c>
      <c r="U317" s="1" t="s">
        <v>7362</v>
      </c>
      <c r="V317" s="1" t="s">
        <v>8039</v>
      </c>
      <c r="W317" s="1">
        <v>1500</v>
      </c>
      <c r="X317" s="1">
        <v>1500</v>
      </c>
      <c r="Y317" s="1">
        <v>2234</v>
      </c>
      <c r="Z317" s="1">
        <v>5234</v>
      </c>
      <c r="AA317" s="1" t="s">
        <v>8047</v>
      </c>
      <c r="AB317" s="1" t="s">
        <v>8047</v>
      </c>
      <c r="AC317" s="1" t="s">
        <v>8046</v>
      </c>
      <c r="AD317" s="1" t="s">
        <v>58</v>
      </c>
    </row>
    <row r="318" spans="1:31" x14ac:dyDescent="0.2">
      <c r="A318" s="1">
        <f t="shared" si="16"/>
        <v>1043991</v>
      </c>
      <c r="B318" s="1">
        <f t="shared" si="17"/>
        <v>1043991</v>
      </c>
      <c r="C318" s="12">
        <f>INDEX(families!$A:$A,MATCH(D318,families!$B:$B,0))</f>
        <v>42</v>
      </c>
      <c r="D318" s="1" t="s">
        <v>8036</v>
      </c>
      <c r="E318" s="1" t="s">
        <v>8036</v>
      </c>
      <c r="F318" s="1" t="str">
        <f t="shared" si="18"/>
        <v>29° RT Induction Bend (5B−IB−2304)</v>
      </c>
      <c r="G318" s="1">
        <f t="shared" si="19"/>
        <v>29</v>
      </c>
      <c r="L318" s="1">
        <v>317</v>
      </c>
      <c r="M318" s="1" t="s">
        <v>8270</v>
      </c>
      <c r="N318" s="1" t="s">
        <v>8269</v>
      </c>
      <c r="O318" s="1">
        <v>1043991</v>
      </c>
      <c r="P318" s="1">
        <v>914.4</v>
      </c>
      <c r="Q318" s="1">
        <v>14.7</v>
      </c>
      <c r="R318" s="1">
        <v>13.1</v>
      </c>
      <c r="S318" s="1" t="s">
        <v>8032</v>
      </c>
      <c r="T318" s="1">
        <v>29</v>
      </c>
      <c r="U318" s="1" t="s">
        <v>7362</v>
      </c>
      <c r="V318" s="1" t="s">
        <v>8030</v>
      </c>
      <c r="W318" s="1">
        <v>1500</v>
      </c>
      <c r="X318" s="1">
        <v>1500</v>
      </c>
      <c r="Y318" s="1">
        <v>2314</v>
      </c>
      <c r="Z318" s="1">
        <v>5314</v>
      </c>
      <c r="AA318" s="1" t="s">
        <v>8047</v>
      </c>
      <c r="AB318" s="1" t="s">
        <v>8029</v>
      </c>
      <c r="AC318" s="1" t="s">
        <v>8046</v>
      </c>
      <c r="AD318" s="1" t="s">
        <v>58</v>
      </c>
      <c r="AE318" s="1">
        <v>3</v>
      </c>
    </row>
    <row r="319" spans="1:31" x14ac:dyDescent="0.2">
      <c r="A319" s="1">
        <f t="shared" si="16"/>
        <v>1044015</v>
      </c>
      <c r="B319" s="1">
        <f t="shared" si="17"/>
        <v>1044015</v>
      </c>
      <c r="C319" s="12">
        <f>INDEX(families!$A:$A,MATCH(D319,families!$B:$B,0))</f>
        <v>42</v>
      </c>
      <c r="D319" s="1" t="s">
        <v>8036</v>
      </c>
      <c r="E319" s="1" t="s">
        <v>8036</v>
      </c>
      <c r="F319" s="1" t="str">
        <f t="shared" si="18"/>
        <v>66° RT Induction Bend (5B−IB−2305)</v>
      </c>
      <c r="G319" s="1">
        <f t="shared" si="19"/>
        <v>66</v>
      </c>
      <c r="L319" s="1">
        <v>318</v>
      </c>
      <c r="M319" s="1" t="s">
        <v>8268</v>
      </c>
      <c r="N319" s="1" t="s">
        <v>8267</v>
      </c>
      <c r="O319" s="1">
        <v>1044015</v>
      </c>
      <c r="P319" s="1">
        <v>914.4</v>
      </c>
      <c r="Q319" s="1">
        <v>19</v>
      </c>
      <c r="R319" s="1">
        <v>16.2</v>
      </c>
      <c r="S319" s="1" t="s">
        <v>8032</v>
      </c>
      <c r="T319" s="1">
        <v>66</v>
      </c>
      <c r="U319" s="1" t="s">
        <v>7362</v>
      </c>
      <c r="V319" s="1" t="s">
        <v>8030</v>
      </c>
      <c r="W319" s="1">
        <v>1500</v>
      </c>
      <c r="X319" s="1">
        <v>1500</v>
      </c>
      <c r="Y319" s="1">
        <v>5267</v>
      </c>
      <c r="Z319" s="1">
        <v>8267</v>
      </c>
      <c r="AA319" s="1" t="s">
        <v>8029</v>
      </c>
      <c r="AB319" s="1" t="s">
        <v>8029</v>
      </c>
      <c r="AC319" s="1" t="s">
        <v>8074</v>
      </c>
      <c r="AD319" s="1" t="s">
        <v>58</v>
      </c>
    </row>
    <row r="320" spans="1:31" x14ac:dyDescent="0.2">
      <c r="A320" s="1">
        <f t="shared" si="16"/>
        <v>1044111</v>
      </c>
      <c r="B320" s="1">
        <f t="shared" si="17"/>
        <v>1044111</v>
      </c>
      <c r="C320" s="12">
        <f>INDEX(families!$A:$A,MATCH(D320,families!$B:$B,0))</f>
        <v>42</v>
      </c>
      <c r="D320" s="1" t="s">
        <v>8036</v>
      </c>
      <c r="E320" s="1" t="s">
        <v>8036</v>
      </c>
      <c r="F320" s="1" t="str">
        <f t="shared" si="18"/>
        <v>69° LT Induction Bend (5B−IB−2306)</v>
      </c>
      <c r="G320" s="1">
        <f t="shared" si="19"/>
        <v>69</v>
      </c>
      <c r="L320" s="1">
        <v>319</v>
      </c>
      <c r="M320" s="1" t="s">
        <v>8266</v>
      </c>
      <c r="N320" s="1" t="s">
        <v>8265</v>
      </c>
      <c r="O320" s="1">
        <v>1044111</v>
      </c>
      <c r="P320" s="1">
        <v>914.4</v>
      </c>
      <c r="Q320" s="1">
        <v>19</v>
      </c>
      <c r="R320" s="1">
        <v>16.2</v>
      </c>
      <c r="S320" s="1" t="s">
        <v>8032</v>
      </c>
      <c r="T320" s="1">
        <v>69</v>
      </c>
      <c r="U320" s="1" t="s">
        <v>7362</v>
      </c>
      <c r="V320" s="1" t="s">
        <v>8039</v>
      </c>
      <c r="W320" s="1">
        <v>1500</v>
      </c>
      <c r="X320" s="1">
        <v>1500</v>
      </c>
      <c r="Y320" s="1">
        <v>5506</v>
      </c>
      <c r="Z320" s="1">
        <v>8506</v>
      </c>
      <c r="AA320" s="1" t="s">
        <v>8029</v>
      </c>
      <c r="AB320" s="1" t="s">
        <v>8029</v>
      </c>
      <c r="AC320" s="1" t="s">
        <v>8074</v>
      </c>
      <c r="AD320" s="1" t="s">
        <v>58</v>
      </c>
    </row>
    <row r="321" spans="1:31" x14ac:dyDescent="0.2">
      <c r="A321" s="1" t="str">
        <f t="shared" si="16"/>
        <v/>
      </c>
      <c r="B321" s="1" t="str">
        <f t="shared" si="17"/>
        <v/>
      </c>
      <c r="C321" s="12">
        <f>INDEX(families!$A:$A,MATCH(D321,families!$B:$B,0))</f>
        <v>42</v>
      </c>
      <c r="D321" s="1" t="s">
        <v>8036</v>
      </c>
      <c r="E321" s="1" t="s">
        <v>8036</v>
      </c>
      <c r="F321" s="1" t="str">
        <f t="shared" si="18"/>
        <v>20° LT Induction Bend (5B−IB−2307)</v>
      </c>
      <c r="G321" s="1">
        <f t="shared" si="19"/>
        <v>20</v>
      </c>
      <c r="L321" s="1">
        <v>320</v>
      </c>
      <c r="M321" s="1" t="s">
        <v>8264</v>
      </c>
      <c r="P321" s="1">
        <v>914.4</v>
      </c>
      <c r="Q321" s="1">
        <v>14.7</v>
      </c>
      <c r="R321" s="1">
        <v>13.1</v>
      </c>
      <c r="S321" s="1" t="s">
        <v>8032</v>
      </c>
      <c r="T321" s="1">
        <v>20</v>
      </c>
      <c r="U321" s="1" t="s">
        <v>7362</v>
      </c>
      <c r="V321" s="1" t="s">
        <v>8039</v>
      </c>
      <c r="W321" s="1">
        <v>1500</v>
      </c>
      <c r="X321" s="1">
        <v>1500</v>
      </c>
      <c r="Y321" s="1">
        <v>1596</v>
      </c>
      <c r="Z321" s="1">
        <v>4596</v>
      </c>
      <c r="AA321" s="1" t="s">
        <v>8047</v>
      </c>
      <c r="AB321" s="1" t="s">
        <v>8047</v>
      </c>
      <c r="AC321" s="1" t="s">
        <v>8046</v>
      </c>
      <c r="AD321" s="1" t="s">
        <v>58</v>
      </c>
      <c r="AE321" s="1" t="s">
        <v>8262</v>
      </c>
    </row>
    <row r="322" spans="1:31" x14ac:dyDescent="0.2">
      <c r="A322" s="1" t="str">
        <f t="shared" ref="A322:A385" si="20">IF(O322=0,"",O322)</f>
        <v/>
      </c>
      <c r="B322" s="1" t="str">
        <f t="shared" ref="B322:B385" si="21">A322</f>
        <v/>
      </c>
      <c r="C322" s="12">
        <f>INDEX(families!$A:$A,MATCH(D322,families!$B:$B,0))</f>
        <v>42</v>
      </c>
      <c r="D322" s="1" t="s">
        <v>8036</v>
      </c>
      <c r="E322" s="1" t="s">
        <v>8036</v>
      </c>
      <c r="F322" s="1" t="str">
        <f t="shared" ref="F322:F385" si="22">_xlfn.CONCAT(T322,"° ",V322," Induction Bend"," (",M322,")")</f>
        <v>15° LT Induction Bend (5B−IB−2417)</v>
      </c>
      <c r="G322" s="1">
        <f t="shared" si="19"/>
        <v>15</v>
      </c>
      <c r="L322" s="1">
        <v>321</v>
      </c>
      <c r="M322" s="1" t="s">
        <v>8263</v>
      </c>
      <c r="P322" s="1">
        <v>914.4</v>
      </c>
      <c r="Q322" s="1">
        <v>14.7</v>
      </c>
      <c r="R322" s="1">
        <v>13.1</v>
      </c>
      <c r="S322" s="1" t="s">
        <v>8032</v>
      </c>
      <c r="T322" s="1">
        <v>15</v>
      </c>
      <c r="U322" s="1" t="s">
        <v>7362</v>
      </c>
      <c r="V322" s="1" t="s">
        <v>8039</v>
      </c>
      <c r="W322" s="1">
        <v>1500</v>
      </c>
      <c r="X322" s="1">
        <v>1500</v>
      </c>
      <c r="Y322" s="1">
        <v>1197</v>
      </c>
      <c r="Z322" s="1">
        <v>4197</v>
      </c>
      <c r="AA322" s="1" t="s">
        <v>8047</v>
      </c>
      <c r="AB322" s="1" t="s">
        <v>8047</v>
      </c>
      <c r="AC322" s="1" t="s">
        <v>8046</v>
      </c>
      <c r="AD322" s="1" t="s">
        <v>58</v>
      </c>
      <c r="AE322" s="1" t="s">
        <v>8262</v>
      </c>
    </row>
    <row r="323" spans="1:31" x14ac:dyDescent="0.2">
      <c r="A323" s="1">
        <f t="shared" si="20"/>
        <v>1045524</v>
      </c>
      <c r="B323" s="1">
        <f t="shared" si="21"/>
        <v>1045524</v>
      </c>
      <c r="C323" s="12">
        <f>INDEX(families!$A:$A,MATCH(D323,families!$B:$B,0))</f>
        <v>42</v>
      </c>
      <c r="D323" s="1" t="s">
        <v>8036</v>
      </c>
      <c r="E323" s="1" t="s">
        <v>8036</v>
      </c>
      <c r="F323" s="1" t="str">
        <f t="shared" si="22"/>
        <v>24° RT Induction Bend (5B−IB−2310)</v>
      </c>
      <c r="G323" s="1">
        <f t="shared" ref="G323:G386" si="23">T323</f>
        <v>24</v>
      </c>
      <c r="L323" s="1">
        <v>322</v>
      </c>
      <c r="M323" s="1" t="s">
        <v>8261</v>
      </c>
      <c r="N323" s="1" t="s">
        <v>8260</v>
      </c>
      <c r="O323" s="1">
        <v>1045524</v>
      </c>
      <c r="P323" s="1">
        <v>914.4</v>
      </c>
      <c r="Q323" s="1">
        <v>19</v>
      </c>
      <c r="R323" s="1">
        <v>16.2</v>
      </c>
      <c r="S323" s="1" t="s">
        <v>8032</v>
      </c>
      <c r="T323" s="1">
        <v>24</v>
      </c>
      <c r="U323" s="1" t="s">
        <v>7362</v>
      </c>
      <c r="V323" s="1" t="s">
        <v>8030</v>
      </c>
      <c r="W323" s="1">
        <v>1500</v>
      </c>
      <c r="X323" s="1">
        <v>1500</v>
      </c>
      <c r="Y323" s="1">
        <v>1915</v>
      </c>
      <c r="Z323" s="1">
        <v>4915</v>
      </c>
      <c r="AA323" s="1" t="s">
        <v>8029</v>
      </c>
      <c r="AB323" s="1" t="s">
        <v>8029</v>
      </c>
      <c r="AC323" s="1" t="s">
        <v>8074</v>
      </c>
      <c r="AD323" s="1" t="s">
        <v>58</v>
      </c>
    </row>
    <row r="324" spans="1:31" x14ac:dyDescent="0.2">
      <c r="A324" s="1">
        <f t="shared" si="20"/>
        <v>1045984</v>
      </c>
      <c r="B324" s="1">
        <f t="shared" si="21"/>
        <v>1045984</v>
      </c>
      <c r="C324" s="12">
        <f>INDEX(families!$A:$A,MATCH(D324,families!$B:$B,0))</f>
        <v>42</v>
      </c>
      <c r="D324" s="1" t="s">
        <v>8036</v>
      </c>
      <c r="E324" s="1" t="s">
        <v>8036</v>
      </c>
      <c r="F324" s="1" t="str">
        <f t="shared" si="22"/>
        <v>38° LT Induction Bend (5B−IB−2311)</v>
      </c>
      <c r="G324" s="1">
        <f t="shared" si="23"/>
        <v>38</v>
      </c>
      <c r="L324" s="1">
        <v>323</v>
      </c>
      <c r="M324" s="1" t="s">
        <v>8259</v>
      </c>
      <c r="N324" s="1" t="s">
        <v>8258</v>
      </c>
      <c r="O324" s="1">
        <v>1045984</v>
      </c>
      <c r="P324" s="1">
        <v>914.4</v>
      </c>
      <c r="Q324" s="1">
        <v>19</v>
      </c>
      <c r="R324" s="1">
        <v>16.2</v>
      </c>
      <c r="S324" s="1" t="s">
        <v>8032</v>
      </c>
      <c r="T324" s="1">
        <v>38</v>
      </c>
      <c r="U324" s="1" t="s">
        <v>7362</v>
      </c>
      <c r="V324" s="1" t="s">
        <v>8039</v>
      </c>
      <c r="W324" s="1">
        <v>1500</v>
      </c>
      <c r="X324" s="1">
        <v>1500</v>
      </c>
      <c r="Y324" s="1">
        <v>3032</v>
      </c>
      <c r="Z324" s="1">
        <v>6032</v>
      </c>
      <c r="AA324" s="1" t="s">
        <v>8029</v>
      </c>
      <c r="AB324" s="1" t="s">
        <v>8029</v>
      </c>
      <c r="AC324" s="1" t="s">
        <v>8074</v>
      </c>
      <c r="AD324" s="1" t="s">
        <v>58</v>
      </c>
    </row>
    <row r="325" spans="1:31" x14ac:dyDescent="0.2">
      <c r="A325" s="1">
        <f t="shared" si="20"/>
        <v>1046232</v>
      </c>
      <c r="B325" s="1">
        <f t="shared" si="21"/>
        <v>1046232</v>
      </c>
      <c r="C325" s="12">
        <f>INDEX(families!$A:$A,MATCH(D325,families!$B:$B,0))</f>
        <v>42</v>
      </c>
      <c r="D325" s="1" t="s">
        <v>8036</v>
      </c>
      <c r="E325" s="1" t="s">
        <v>8036</v>
      </c>
      <c r="F325" s="1" t="str">
        <f t="shared" si="22"/>
        <v>22° RT Induction Bend (5B−IB−2312)</v>
      </c>
      <c r="G325" s="1">
        <f t="shared" si="23"/>
        <v>22</v>
      </c>
      <c r="L325" s="1">
        <v>324</v>
      </c>
      <c r="M325" s="1" t="s">
        <v>8257</v>
      </c>
      <c r="N325" s="1" t="s">
        <v>8256</v>
      </c>
      <c r="O325" s="1">
        <v>1046232</v>
      </c>
      <c r="P325" s="1">
        <v>914.4</v>
      </c>
      <c r="Q325" s="1">
        <v>19</v>
      </c>
      <c r="R325" s="1">
        <v>16.2</v>
      </c>
      <c r="S325" s="1" t="s">
        <v>8032</v>
      </c>
      <c r="T325" s="1">
        <v>22</v>
      </c>
      <c r="U325" s="1" t="s">
        <v>7362</v>
      </c>
      <c r="V325" s="1" t="s">
        <v>8030</v>
      </c>
      <c r="W325" s="1">
        <v>1500</v>
      </c>
      <c r="X325" s="1">
        <v>1500</v>
      </c>
      <c r="Y325" s="1">
        <v>1756</v>
      </c>
      <c r="Z325" s="1">
        <v>4756</v>
      </c>
      <c r="AA325" s="1" t="s">
        <v>8029</v>
      </c>
      <c r="AB325" s="1" t="s">
        <v>8029</v>
      </c>
      <c r="AC325" s="1" t="s">
        <v>8074</v>
      </c>
      <c r="AD325" s="1" t="s">
        <v>58</v>
      </c>
    </row>
    <row r="326" spans="1:31" x14ac:dyDescent="0.2">
      <c r="A326" s="1">
        <f t="shared" si="20"/>
        <v>1048778</v>
      </c>
      <c r="B326" s="1">
        <f t="shared" si="21"/>
        <v>1048778</v>
      </c>
      <c r="C326" s="12">
        <f>INDEX(families!$A:$A,MATCH(D326,families!$B:$B,0))</f>
        <v>42</v>
      </c>
      <c r="D326" s="1" t="s">
        <v>8036</v>
      </c>
      <c r="E326" s="1" t="s">
        <v>8036</v>
      </c>
      <c r="F326" s="1" t="str">
        <f t="shared" si="22"/>
        <v>22° LT Induction Bend (5B−IB−2313)</v>
      </c>
      <c r="G326" s="1">
        <f t="shared" si="23"/>
        <v>22</v>
      </c>
      <c r="L326" s="1">
        <v>325</v>
      </c>
      <c r="M326" s="1" t="s">
        <v>8255</v>
      </c>
      <c r="N326" s="1" t="s">
        <v>8254</v>
      </c>
      <c r="O326" s="1">
        <v>1048778</v>
      </c>
      <c r="P326" s="1">
        <v>914.4</v>
      </c>
      <c r="Q326" s="1">
        <v>19</v>
      </c>
      <c r="R326" s="1">
        <v>16.2</v>
      </c>
      <c r="S326" s="1" t="s">
        <v>8032</v>
      </c>
      <c r="T326" s="1">
        <v>22</v>
      </c>
      <c r="U326" s="1" t="s">
        <v>7362</v>
      </c>
      <c r="V326" s="1" t="s">
        <v>8039</v>
      </c>
      <c r="W326" s="1">
        <v>1500</v>
      </c>
      <c r="X326" s="1">
        <v>1500</v>
      </c>
      <c r="Y326" s="1">
        <v>1756</v>
      </c>
      <c r="Z326" s="1">
        <v>4756</v>
      </c>
      <c r="AA326" s="1" t="s">
        <v>8029</v>
      </c>
      <c r="AB326" s="1" t="s">
        <v>8029</v>
      </c>
      <c r="AC326" s="1" t="s">
        <v>8074</v>
      </c>
      <c r="AD326" s="1" t="s">
        <v>58</v>
      </c>
    </row>
    <row r="327" spans="1:31" x14ac:dyDescent="0.2">
      <c r="A327" s="1">
        <f t="shared" si="20"/>
        <v>1048910</v>
      </c>
      <c r="B327" s="1">
        <f t="shared" si="21"/>
        <v>1048910</v>
      </c>
      <c r="C327" s="12">
        <f>INDEX(families!$A:$A,MATCH(D327,families!$B:$B,0))</f>
        <v>42</v>
      </c>
      <c r="D327" s="1" t="s">
        <v>8036</v>
      </c>
      <c r="E327" s="1" t="s">
        <v>8036</v>
      </c>
      <c r="F327" s="1" t="str">
        <f t="shared" si="22"/>
        <v>78° LT Induction Bend (5B−IB−2314)</v>
      </c>
      <c r="G327" s="1">
        <f t="shared" si="23"/>
        <v>78</v>
      </c>
      <c r="L327" s="1">
        <v>326</v>
      </c>
      <c r="M327" s="1" t="s">
        <v>8253</v>
      </c>
      <c r="N327" s="1" t="s">
        <v>8252</v>
      </c>
      <c r="O327" s="1">
        <v>1048910</v>
      </c>
      <c r="P327" s="1">
        <v>914.4</v>
      </c>
      <c r="Q327" s="1">
        <v>19</v>
      </c>
      <c r="R327" s="1">
        <v>16.2</v>
      </c>
      <c r="S327" s="1" t="s">
        <v>8032</v>
      </c>
      <c r="T327" s="1">
        <v>78</v>
      </c>
      <c r="U327" s="1" t="s">
        <v>7362</v>
      </c>
      <c r="V327" s="1" t="s">
        <v>8039</v>
      </c>
      <c r="W327" s="1">
        <v>1500</v>
      </c>
      <c r="X327" s="1">
        <v>1500</v>
      </c>
      <c r="Y327" s="1">
        <v>6224</v>
      </c>
      <c r="Z327" s="1">
        <v>9224</v>
      </c>
      <c r="AA327" s="1" t="s">
        <v>8029</v>
      </c>
      <c r="AB327" s="1" t="s">
        <v>8029</v>
      </c>
      <c r="AC327" s="1" t="s">
        <v>8074</v>
      </c>
      <c r="AD327" s="1" t="s">
        <v>58</v>
      </c>
    </row>
    <row r="328" spans="1:31" x14ac:dyDescent="0.2">
      <c r="A328" s="1">
        <f t="shared" si="20"/>
        <v>1048942</v>
      </c>
      <c r="B328" s="1">
        <f t="shared" si="21"/>
        <v>1048942</v>
      </c>
      <c r="C328" s="12">
        <f>INDEX(families!$A:$A,MATCH(D328,families!$B:$B,0))</f>
        <v>42</v>
      </c>
      <c r="D328" s="1" t="s">
        <v>8036</v>
      </c>
      <c r="E328" s="1" t="s">
        <v>8036</v>
      </c>
      <c r="F328" s="1" t="str">
        <f t="shared" si="22"/>
        <v>16° LT Induction Bend (5B−IB−2315)</v>
      </c>
      <c r="G328" s="1">
        <f t="shared" si="23"/>
        <v>16</v>
      </c>
      <c r="L328" s="1">
        <v>327</v>
      </c>
      <c r="M328" s="1" t="s">
        <v>8251</v>
      </c>
      <c r="N328" s="1" t="s">
        <v>8106</v>
      </c>
      <c r="O328" s="1">
        <v>1048942</v>
      </c>
      <c r="P328" s="1" t="s">
        <v>8159</v>
      </c>
      <c r="Q328" s="1">
        <v>19</v>
      </c>
      <c r="R328" s="1">
        <v>16.2</v>
      </c>
      <c r="S328" s="1" t="s">
        <v>8032</v>
      </c>
      <c r="T328" s="1">
        <v>16</v>
      </c>
      <c r="U328" s="1" t="s">
        <v>7362</v>
      </c>
      <c r="V328" s="1" t="s">
        <v>8039</v>
      </c>
      <c r="W328" s="1">
        <v>1500</v>
      </c>
      <c r="X328" s="1">
        <v>1500</v>
      </c>
      <c r="Y328" s="1">
        <v>1277</v>
      </c>
      <c r="Z328" s="1">
        <v>4277</v>
      </c>
      <c r="AA328" s="1" t="s">
        <v>8029</v>
      </c>
      <c r="AB328" s="1" t="s">
        <v>8029</v>
      </c>
      <c r="AC328" s="1" t="s">
        <v>8074</v>
      </c>
      <c r="AD328" s="1" t="s">
        <v>2992</v>
      </c>
      <c r="AE328" s="1" t="s">
        <v>8090</v>
      </c>
    </row>
    <row r="329" spans="1:31" x14ac:dyDescent="0.2">
      <c r="A329" s="1">
        <f t="shared" si="20"/>
        <v>1048982</v>
      </c>
      <c r="B329" s="1">
        <f t="shared" si="21"/>
        <v>1048982</v>
      </c>
      <c r="C329" s="12">
        <f>INDEX(families!$A:$A,MATCH(D329,families!$B:$B,0))</f>
        <v>42</v>
      </c>
      <c r="D329" s="1" t="s">
        <v>8036</v>
      </c>
      <c r="E329" s="1" t="s">
        <v>8036</v>
      </c>
      <c r="F329" s="1" t="str">
        <f t="shared" si="22"/>
        <v>27° LT Induction Bend (5B−IB−2316)</v>
      </c>
      <c r="G329" s="1">
        <f t="shared" si="23"/>
        <v>27</v>
      </c>
      <c r="L329" s="1">
        <v>328</v>
      </c>
      <c r="M329" s="1" t="s">
        <v>8250</v>
      </c>
      <c r="N329" s="1" t="s">
        <v>8249</v>
      </c>
      <c r="O329" s="1">
        <v>1048982</v>
      </c>
      <c r="P329" s="1" t="s">
        <v>8159</v>
      </c>
      <c r="Q329" s="1">
        <v>19</v>
      </c>
      <c r="R329" s="1">
        <v>16.2</v>
      </c>
      <c r="S329" s="1" t="s">
        <v>8032</v>
      </c>
      <c r="T329" s="1">
        <v>27</v>
      </c>
      <c r="U329" s="1" t="s">
        <v>7362</v>
      </c>
      <c r="V329" s="1" t="s">
        <v>8039</v>
      </c>
      <c r="W329" s="1">
        <v>1500</v>
      </c>
      <c r="X329" s="1">
        <v>1500</v>
      </c>
      <c r="Y329" s="1">
        <v>2155</v>
      </c>
      <c r="Z329" s="1">
        <v>5155</v>
      </c>
      <c r="AA329" s="1" t="s">
        <v>8029</v>
      </c>
      <c r="AB329" s="1" t="s">
        <v>8029</v>
      </c>
      <c r="AC329" s="1" t="s">
        <v>8074</v>
      </c>
      <c r="AD329" s="1" t="s">
        <v>2992</v>
      </c>
      <c r="AE329" s="1" t="s">
        <v>8090</v>
      </c>
    </row>
    <row r="330" spans="1:31" x14ac:dyDescent="0.2">
      <c r="A330" s="1" t="str">
        <f t="shared" si="20"/>
        <v/>
      </c>
      <c r="B330" s="1" t="str">
        <f t="shared" si="21"/>
        <v/>
      </c>
      <c r="C330" s="12">
        <f>INDEX(families!$A:$A,MATCH(D330,families!$B:$B,0))</f>
        <v>42</v>
      </c>
      <c r="D330" s="1" t="s">
        <v>8036</v>
      </c>
      <c r="E330" s="1" t="s">
        <v>8036</v>
      </c>
      <c r="F330" s="1" t="str">
        <f t="shared" si="22"/>
        <v>°  Induction Bend (5B−IB−2317)</v>
      </c>
      <c r="G330" s="1">
        <f t="shared" si="23"/>
        <v>0</v>
      </c>
      <c r="L330" s="1">
        <v>329</v>
      </c>
      <c r="M330" s="1" t="s">
        <v>8248</v>
      </c>
      <c r="N330" s="1" t="s">
        <v>8072</v>
      </c>
      <c r="V330" s="1" t="s">
        <v>58</v>
      </c>
      <c r="AA330" s="1" t="s">
        <v>58</v>
      </c>
      <c r="AB330" s="1" t="s">
        <v>58</v>
      </c>
      <c r="AC330" s="1" t="s">
        <v>58</v>
      </c>
      <c r="AD330" s="1" t="s">
        <v>58</v>
      </c>
      <c r="AE330" s="1">
        <v>11</v>
      </c>
    </row>
    <row r="331" spans="1:31" x14ac:dyDescent="0.2">
      <c r="A331" s="1" t="str">
        <f t="shared" si="20"/>
        <v/>
      </c>
      <c r="B331" s="1" t="str">
        <f t="shared" si="21"/>
        <v/>
      </c>
      <c r="C331" s="12">
        <f>INDEX(families!$A:$A,MATCH(D331,families!$B:$B,0))</f>
        <v>42</v>
      </c>
      <c r="D331" s="1" t="s">
        <v>8036</v>
      </c>
      <c r="E331" s="1" t="s">
        <v>8036</v>
      </c>
      <c r="F331" s="1" t="str">
        <f t="shared" si="22"/>
        <v>°  Induction Bend (5B−IB−2318)</v>
      </c>
      <c r="G331" s="1">
        <f t="shared" si="23"/>
        <v>0</v>
      </c>
      <c r="L331" s="1">
        <v>330</v>
      </c>
      <c r="M331" s="1" t="s">
        <v>8247</v>
      </c>
      <c r="N331" s="1" t="s">
        <v>8072</v>
      </c>
      <c r="V331" s="1" t="s">
        <v>58</v>
      </c>
      <c r="AA331" s="1" t="s">
        <v>58</v>
      </c>
      <c r="AB331" s="1" t="s">
        <v>58</v>
      </c>
      <c r="AC331" s="1" t="s">
        <v>58</v>
      </c>
      <c r="AD331" s="1" t="s">
        <v>58</v>
      </c>
      <c r="AE331" s="1">
        <v>11</v>
      </c>
    </row>
    <row r="332" spans="1:31" x14ac:dyDescent="0.2">
      <c r="A332" s="1" t="str">
        <f t="shared" si="20"/>
        <v/>
      </c>
      <c r="B332" s="1" t="str">
        <f t="shared" si="21"/>
        <v/>
      </c>
      <c r="C332" s="12">
        <f>INDEX(families!$A:$A,MATCH(D332,families!$B:$B,0))</f>
        <v>42</v>
      </c>
      <c r="D332" s="1" t="s">
        <v>8036</v>
      </c>
      <c r="E332" s="1" t="s">
        <v>8036</v>
      </c>
      <c r="F332" s="1" t="str">
        <f t="shared" si="22"/>
        <v>°  Induction Bend (5B−IB−2430)</v>
      </c>
      <c r="G332" s="1">
        <f t="shared" si="23"/>
        <v>0</v>
      </c>
      <c r="L332" s="1">
        <v>331</v>
      </c>
      <c r="M332" s="1" t="s">
        <v>8246</v>
      </c>
      <c r="N332" s="1" t="s">
        <v>8072</v>
      </c>
      <c r="V332" s="1" t="s">
        <v>58</v>
      </c>
      <c r="AA332" s="1" t="s">
        <v>58</v>
      </c>
      <c r="AB332" s="1" t="s">
        <v>58</v>
      </c>
      <c r="AC332" s="1" t="s">
        <v>58</v>
      </c>
      <c r="AD332" s="1" t="s">
        <v>58</v>
      </c>
      <c r="AE332" s="1">
        <v>11</v>
      </c>
    </row>
    <row r="333" spans="1:31" x14ac:dyDescent="0.2">
      <c r="A333" s="1" t="str">
        <f t="shared" si="20"/>
        <v/>
      </c>
      <c r="B333" s="1" t="str">
        <f t="shared" si="21"/>
        <v/>
      </c>
      <c r="C333" s="12">
        <f>INDEX(families!$A:$A,MATCH(D333,families!$B:$B,0))</f>
        <v>42</v>
      </c>
      <c r="D333" s="1" t="s">
        <v>8036</v>
      </c>
      <c r="E333" s="1" t="s">
        <v>8036</v>
      </c>
      <c r="F333" s="1" t="str">
        <f t="shared" si="22"/>
        <v>°  Induction Bend (5B−IB−2431)</v>
      </c>
      <c r="G333" s="1">
        <f t="shared" si="23"/>
        <v>0</v>
      </c>
      <c r="L333" s="1">
        <v>332</v>
      </c>
      <c r="M333" s="1" t="s">
        <v>8245</v>
      </c>
      <c r="N333" s="1" t="s">
        <v>8072</v>
      </c>
      <c r="V333" s="1" t="s">
        <v>58</v>
      </c>
      <c r="AA333" s="1" t="s">
        <v>58</v>
      </c>
      <c r="AB333" s="1" t="s">
        <v>58</v>
      </c>
      <c r="AC333" s="1" t="s">
        <v>58</v>
      </c>
      <c r="AD333" s="1" t="s">
        <v>58</v>
      </c>
      <c r="AE333" s="1">
        <v>11</v>
      </c>
    </row>
    <row r="334" spans="1:31" x14ac:dyDescent="0.2">
      <c r="A334" s="1">
        <f t="shared" si="20"/>
        <v>1050862</v>
      </c>
      <c r="B334" s="1">
        <f t="shared" si="21"/>
        <v>1050862</v>
      </c>
      <c r="C334" s="12">
        <f>INDEX(families!$A:$A,MATCH(D334,families!$B:$B,0))</f>
        <v>42</v>
      </c>
      <c r="D334" s="1" t="s">
        <v>8036</v>
      </c>
      <c r="E334" s="1" t="s">
        <v>8036</v>
      </c>
      <c r="F334" s="1" t="str">
        <f t="shared" si="22"/>
        <v>19° LT Induction Bend (5B−IB−2319)</v>
      </c>
      <c r="G334" s="1">
        <f t="shared" si="23"/>
        <v>19</v>
      </c>
      <c r="L334" s="1">
        <v>333</v>
      </c>
      <c r="M334" s="1" t="s">
        <v>8244</v>
      </c>
      <c r="N334" s="1" t="s">
        <v>8243</v>
      </c>
      <c r="O334" s="1">
        <v>1050862</v>
      </c>
      <c r="P334" s="1">
        <v>914.4</v>
      </c>
      <c r="Q334" s="1">
        <v>19</v>
      </c>
      <c r="R334" s="1">
        <v>16.2</v>
      </c>
      <c r="S334" s="1" t="s">
        <v>8032</v>
      </c>
      <c r="T334" s="1">
        <v>19</v>
      </c>
      <c r="U334" s="1" t="s">
        <v>7362</v>
      </c>
      <c r="V334" s="1" t="s">
        <v>8039</v>
      </c>
      <c r="W334" s="1">
        <v>1500</v>
      </c>
      <c r="X334" s="1">
        <v>1500</v>
      </c>
      <c r="Y334" s="1">
        <v>1516</v>
      </c>
      <c r="Z334" s="1">
        <v>4516</v>
      </c>
      <c r="AA334" s="1" t="s">
        <v>8029</v>
      </c>
      <c r="AB334" s="1" t="s">
        <v>8029</v>
      </c>
      <c r="AC334" s="1" t="s">
        <v>8074</v>
      </c>
      <c r="AD334" s="1" t="s">
        <v>58</v>
      </c>
    </row>
    <row r="335" spans="1:31" x14ac:dyDescent="0.2">
      <c r="A335" s="1">
        <f t="shared" si="20"/>
        <v>1051713</v>
      </c>
      <c r="B335" s="1">
        <f t="shared" si="21"/>
        <v>1051713</v>
      </c>
      <c r="C335" s="12">
        <f>INDEX(families!$A:$A,MATCH(D335,families!$B:$B,0))</f>
        <v>42</v>
      </c>
      <c r="D335" s="1" t="s">
        <v>8036</v>
      </c>
      <c r="E335" s="1" t="s">
        <v>8036</v>
      </c>
      <c r="F335" s="1" t="str">
        <f t="shared" si="22"/>
        <v>30° LT Induction Bend (5B−IB−2320)</v>
      </c>
      <c r="G335" s="1">
        <f t="shared" si="23"/>
        <v>30</v>
      </c>
      <c r="L335" s="1">
        <v>334</v>
      </c>
      <c r="M335" s="1" t="s">
        <v>8242</v>
      </c>
      <c r="N335" s="1" t="s">
        <v>8241</v>
      </c>
      <c r="O335" s="1">
        <v>1051713</v>
      </c>
      <c r="P335" s="1">
        <v>914.4</v>
      </c>
      <c r="Q335" s="1">
        <v>19</v>
      </c>
      <c r="R335" s="1">
        <v>16.2</v>
      </c>
      <c r="S335" s="1" t="s">
        <v>8032</v>
      </c>
      <c r="T335" s="1">
        <v>30</v>
      </c>
      <c r="U335" s="1" t="s">
        <v>7362</v>
      </c>
      <c r="V335" s="1" t="s">
        <v>8039</v>
      </c>
      <c r="W335" s="1">
        <v>1500</v>
      </c>
      <c r="X335" s="1">
        <v>1500</v>
      </c>
      <c r="Y335" s="1">
        <v>2394</v>
      </c>
      <c r="Z335" s="1">
        <v>5394</v>
      </c>
      <c r="AA335" s="1" t="s">
        <v>8029</v>
      </c>
      <c r="AB335" s="1" t="s">
        <v>8029</v>
      </c>
      <c r="AC335" s="1" t="s">
        <v>8074</v>
      </c>
      <c r="AD335" s="1" t="s">
        <v>58</v>
      </c>
    </row>
    <row r="336" spans="1:31" x14ac:dyDescent="0.2">
      <c r="A336" s="1">
        <f t="shared" si="20"/>
        <v>1051727</v>
      </c>
      <c r="B336" s="1">
        <f t="shared" si="21"/>
        <v>1051727</v>
      </c>
      <c r="C336" s="12">
        <f>INDEX(families!$A:$A,MATCH(D336,families!$B:$B,0))</f>
        <v>42</v>
      </c>
      <c r="D336" s="1" t="s">
        <v>8036</v>
      </c>
      <c r="E336" s="1" t="s">
        <v>8036</v>
      </c>
      <c r="F336" s="1" t="str">
        <f t="shared" si="22"/>
        <v>29° RT Induction Bend (5B−IB−2321)</v>
      </c>
      <c r="G336" s="1">
        <f t="shared" si="23"/>
        <v>29</v>
      </c>
      <c r="L336" s="1">
        <v>335</v>
      </c>
      <c r="M336" s="1" t="s">
        <v>8240</v>
      </c>
      <c r="N336" s="1" t="s">
        <v>8239</v>
      </c>
      <c r="O336" s="1">
        <v>1051727</v>
      </c>
      <c r="P336" s="1">
        <v>914.4</v>
      </c>
      <c r="Q336" s="1">
        <v>19</v>
      </c>
      <c r="R336" s="1">
        <v>16.2</v>
      </c>
      <c r="S336" s="1" t="s">
        <v>8032</v>
      </c>
      <c r="T336" s="1">
        <v>29</v>
      </c>
      <c r="U336" s="1" t="s">
        <v>7362</v>
      </c>
      <c r="V336" s="1" t="s">
        <v>8030</v>
      </c>
      <c r="W336" s="1">
        <v>1500</v>
      </c>
      <c r="X336" s="1">
        <v>1500</v>
      </c>
      <c r="Y336" s="1">
        <v>2314</v>
      </c>
      <c r="Z336" s="1">
        <v>5314</v>
      </c>
      <c r="AA336" s="1" t="s">
        <v>8029</v>
      </c>
      <c r="AB336" s="1" t="s">
        <v>8029</v>
      </c>
      <c r="AC336" s="1" t="s">
        <v>8074</v>
      </c>
      <c r="AD336" s="1" t="s">
        <v>58</v>
      </c>
    </row>
    <row r="337" spans="1:31" x14ac:dyDescent="0.2">
      <c r="A337" s="1" t="str">
        <f t="shared" si="20"/>
        <v/>
      </c>
      <c r="B337" s="1" t="str">
        <f t="shared" si="21"/>
        <v/>
      </c>
      <c r="C337" s="12">
        <f>INDEX(families!$A:$A,MATCH(D337,families!$B:$B,0))</f>
        <v>42</v>
      </c>
      <c r="D337" s="1" t="s">
        <v>8036</v>
      </c>
      <c r="E337" s="1" t="s">
        <v>8036</v>
      </c>
      <c r="F337" s="1" t="str">
        <f t="shared" si="22"/>
        <v>°  Induction Bend (5B−IB−2322)</v>
      </c>
      <c r="G337" s="1">
        <f t="shared" si="23"/>
        <v>0</v>
      </c>
      <c r="L337" s="1">
        <v>336</v>
      </c>
      <c r="M337" s="1" t="s">
        <v>8238</v>
      </c>
      <c r="N337" s="1" t="s">
        <v>8072</v>
      </c>
      <c r="V337" s="1" t="s">
        <v>58</v>
      </c>
      <c r="AA337" s="1" t="s">
        <v>58</v>
      </c>
      <c r="AB337" s="1" t="s">
        <v>58</v>
      </c>
      <c r="AC337" s="1" t="s">
        <v>58</v>
      </c>
      <c r="AD337" s="1" t="s">
        <v>58</v>
      </c>
      <c r="AE337" s="1">
        <v>17</v>
      </c>
    </row>
    <row r="338" spans="1:31" x14ac:dyDescent="0.2">
      <c r="A338" s="1">
        <f t="shared" si="20"/>
        <v>1052862</v>
      </c>
      <c r="B338" s="1">
        <f t="shared" si="21"/>
        <v>1052862</v>
      </c>
      <c r="C338" s="12">
        <f>INDEX(families!$A:$A,MATCH(D338,families!$B:$B,0))</f>
        <v>42</v>
      </c>
      <c r="D338" s="1" t="s">
        <v>8036</v>
      </c>
      <c r="E338" s="1" t="s">
        <v>8036</v>
      </c>
      <c r="F338" s="1" t="str">
        <f t="shared" si="22"/>
        <v>17° RT Induction Bend (5B−IB−2323)</v>
      </c>
      <c r="G338" s="1">
        <f t="shared" si="23"/>
        <v>17</v>
      </c>
      <c r="L338" s="1">
        <v>337</v>
      </c>
      <c r="M338" s="1" t="s">
        <v>8237</v>
      </c>
      <c r="N338" s="1" t="s">
        <v>8236</v>
      </c>
      <c r="O338" s="1">
        <v>1052862</v>
      </c>
      <c r="P338" s="1">
        <v>914.4</v>
      </c>
      <c r="Q338" s="1">
        <v>14.7</v>
      </c>
      <c r="R338" s="1">
        <v>13.1</v>
      </c>
      <c r="S338" s="1" t="s">
        <v>8032</v>
      </c>
      <c r="T338" s="1">
        <v>17</v>
      </c>
      <c r="U338" s="1" t="s">
        <v>7362</v>
      </c>
      <c r="V338" s="1" t="s">
        <v>8030</v>
      </c>
      <c r="W338" s="1">
        <v>1500</v>
      </c>
      <c r="X338" s="1">
        <v>1500</v>
      </c>
      <c r="Y338" s="1">
        <v>1357</v>
      </c>
      <c r="Z338" s="1">
        <v>4357</v>
      </c>
      <c r="AA338" s="1" t="s">
        <v>8047</v>
      </c>
      <c r="AB338" s="1" t="s">
        <v>8047</v>
      </c>
      <c r="AC338" s="1" t="s">
        <v>8046</v>
      </c>
      <c r="AD338" s="1" t="s">
        <v>58</v>
      </c>
      <c r="AE338" s="1">
        <v>22</v>
      </c>
    </row>
    <row r="339" spans="1:31" x14ac:dyDescent="0.2">
      <c r="A339" s="1">
        <f t="shared" si="20"/>
        <v>1053084</v>
      </c>
      <c r="B339" s="1">
        <f t="shared" si="21"/>
        <v>1053084</v>
      </c>
      <c r="C339" s="12">
        <f>INDEX(families!$A:$A,MATCH(D339,families!$B:$B,0))</f>
        <v>42</v>
      </c>
      <c r="D339" s="1" t="s">
        <v>8036</v>
      </c>
      <c r="E339" s="1" t="s">
        <v>8036</v>
      </c>
      <c r="F339" s="1" t="str">
        <f t="shared" si="22"/>
        <v>30° LT Induction Bend (5B−IB−2324)</v>
      </c>
      <c r="G339" s="1">
        <f t="shared" si="23"/>
        <v>30</v>
      </c>
      <c r="L339" s="1">
        <v>338</v>
      </c>
      <c r="M339" s="1" t="s">
        <v>8235</v>
      </c>
      <c r="N339" s="1" t="s">
        <v>8234</v>
      </c>
      <c r="O339" s="1">
        <v>1053084</v>
      </c>
      <c r="P339" s="1">
        <v>914.4</v>
      </c>
      <c r="Q339" s="1">
        <v>14.7</v>
      </c>
      <c r="R339" s="1">
        <v>13.1</v>
      </c>
      <c r="S339" s="1" t="s">
        <v>8032</v>
      </c>
      <c r="T339" s="1">
        <v>30</v>
      </c>
      <c r="U339" s="1" t="s">
        <v>7362</v>
      </c>
      <c r="V339" s="1" t="s">
        <v>8039</v>
      </c>
      <c r="W339" s="1">
        <v>1500</v>
      </c>
      <c r="X339" s="1">
        <v>1500</v>
      </c>
      <c r="Y339" s="1">
        <v>2394</v>
      </c>
      <c r="Z339" s="1">
        <v>5394</v>
      </c>
      <c r="AA339" s="1" t="s">
        <v>8047</v>
      </c>
      <c r="AB339" s="1" t="s">
        <v>8047</v>
      </c>
      <c r="AC339" s="1" t="s">
        <v>8046</v>
      </c>
      <c r="AD339" s="1" t="s">
        <v>58</v>
      </c>
      <c r="AE339" s="1">
        <v>22</v>
      </c>
    </row>
    <row r="340" spans="1:31" x14ac:dyDescent="0.2">
      <c r="A340" s="1">
        <f t="shared" si="20"/>
        <v>1053094</v>
      </c>
      <c r="B340" s="1">
        <f t="shared" si="21"/>
        <v>1053094</v>
      </c>
      <c r="C340" s="12">
        <f>INDEX(families!$A:$A,MATCH(D340,families!$B:$B,0))</f>
        <v>42</v>
      </c>
      <c r="D340" s="1" t="s">
        <v>8036</v>
      </c>
      <c r="E340" s="1" t="s">
        <v>8036</v>
      </c>
      <c r="F340" s="1" t="str">
        <f t="shared" si="22"/>
        <v>30° RT Induction Bend (5B−IB−2325)</v>
      </c>
      <c r="G340" s="1">
        <f t="shared" si="23"/>
        <v>30</v>
      </c>
      <c r="L340" s="1">
        <v>339</v>
      </c>
      <c r="M340" s="1" t="s">
        <v>8233</v>
      </c>
      <c r="N340" s="1" t="s">
        <v>8232</v>
      </c>
      <c r="O340" s="1">
        <v>1053094</v>
      </c>
      <c r="P340" s="1">
        <v>914.4</v>
      </c>
      <c r="Q340" s="1">
        <v>14.7</v>
      </c>
      <c r="R340" s="1">
        <v>13.1</v>
      </c>
      <c r="S340" s="1" t="s">
        <v>8032</v>
      </c>
      <c r="T340" s="1">
        <v>30</v>
      </c>
      <c r="U340" s="1" t="s">
        <v>7362</v>
      </c>
      <c r="V340" s="1" t="s">
        <v>8030</v>
      </c>
      <c r="W340" s="1">
        <v>1500</v>
      </c>
      <c r="X340" s="1">
        <v>1500</v>
      </c>
      <c r="Y340" s="1">
        <v>2394</v>
      </c>
      <c r="Z340" s="1">
        <v>5394</v>
      </c>
      <c r="AA340" s="1" t="s">
        <v>8047</v>
      </c>
      <c r="AB340" s="1" t="s">
        <v>8047</v>
      </c>
      <c r="AC340" s="1" t="s">
        <v>8046</v>
      </c>
      <c r="AD340" s="1" t="s">
        <v>58</v>
      </c>
      <c r="AE340" s="1">
        <v>22</v>
      </c>
    </row>
    <row r="341" spans="1:31" x14ac:dyDescent="0.2">
      <c r="A341" s="1">
        <f t="shared" si="20"/>
        <v>1053132</v>
      </c>
      <c r="B341" s="1">
        <f t="shared" si="21"/>
        <v>1053132</v>
      </c>
      <c r="C341" s="12">
        <f>INDEX(families!$A:$A,MATCH(D341,families!$B:$B,0))</f>
        <v>42</v>
      </c>
      <c r="D341" s="1" t="s">
        <v>8036</v>
      </c>
      <c r="E341" s="1" t="s">
        <v>8036</v>
      </c>
      <c r="F341" s="1" t="str">
        <f t="shared" si="22"/>
        <v>28° OB Induction Bend (5B−IB−2387)</v>
      </c>
      <c r="G341" s="1">
        <f t="shared" si="23"/>
        <v>28</v>
      </c>
      <c r="L341" s="1">
        <v>340</v>
      </c>
      <c r="M341" s="1" t="s">
        <v>8231</v>
      </c>
      <c r="N341" s="1" t="s">
        <v>8230</v>
      </c>
      <c r="O341" s="1">
        <v>1053132</v>
      </c>
      <c r="P341" s="1">
        <v>914.4</v>
      </c>
      <c r="Q341" s="1">
        <v>14.7</v>
      </c>
      <c r="R341" s="1">
        <v>13.1</v>
      </c>
      <c r="S341" s="1" t="s">
        <v>8032</v>
      </c>
      <c r="T341" s="1">
        <v>28</v>
      </c>
      <c r="U341" s="1" t="s">
        <v>7362</v>
      </c>
      <c r="V341" s="1" t="s">
        <v>8075</v>
      </c>
      <c r="W341" s="1">
        <v>1500</v>
      </c>
      <c r="X341" s="1">
        <v>1500</v>
      </c>
      <c r="Y341" s="1">
        <v>2234</v>
      </c>
      <c r="Z341" s="1">
        <v>5234</v>
      </c>
      <c r="AA341" s="1" t="s">
        <v>8047</v>
      </c>
      <c r="AB341" s="1" t="s">
        <v>8047</v>
      </c>
      <c r="AC341" s="1" t="s">
        <v>8046</v>
      </c>
      <c r="AD341" s="1" t="s">
        <v>58</v>
      </c>
      <c r="AE341" s="1">
        <v>22</v>
      </c>
    </row>
    <row r="342" spans="1:31" x14ac:dyDescent="0.2">
      <c r="A342" s="1">
        <f t="shared" si="20"/>
        <v>1053145</v>
      </c>
      <c r="B342" s="1">
        <f t="shared" si="21"/>
        <v>1053145</v>
      </c>
      <c r="C342" s="12">
        <f>INDEX(families!$A:$A,MATCH(D342,families!$B:$B,0))</f>
        <v>42</v>
      </c>
      <c r="D342" s="1" t="s">
        <v>8036</v>
      </c>
      <c r="E342" s="1" t="s">
        <v>8036</v>
      </c>
      <c r="F342" s="1" t="str">
        <f t="shared" si="22"/>
        <v>28° SB Induction Bend (5B−IB−2388)</v>
      </c>
      <c r="G342" s="1">
        <f t="shared" si="23"/>
        <v>28</v>
      </c>
      <c r="L342" s="1">
        <v>341</v>
      </c>
      <c r="M342" s="1" t="s">
        <v>8229</v>
      </c>
      <c r="N342" s="1" t="s">
        <v>8228</v>
      </c>
      <c r="O342" s="1">
        <v>1053145</v>
      </c>
      <c r="P342" s="1">
        <v>914.4</v>
      </c>
      <c r="Q342" s="1">
        <v>14.7</v>
      </c>
      <c r="R342" s="1">
        <v>13.1</v>
      </c>
      <c r="S342" s="1" t="s">
        <v>8032</v>
      </c>
      <c r="T342" s="1">
        <v>28</v>
      </c>
      <c r="U342" s="1" t="s">
        <v>7362</v>
      </c>
      <c r="V342" s="1" t="s">
        <v>8078</v>
      </c>
      <c r="W342" s="1">
        <v>1500</v>
      </c>
      <c r="X342" s="1">
        <v>1500</v>
      </c>
      <c r="Y342" s="1">
        <v>2234</v>
      </c>
      <c r="Z342" s="1">
        <v>5234</v>
      </c>
      <c r="AA342" s="1" t="s">
        <v>8047</v>
      </c>
      <c r="AB342" s="1" t="s">
        <v>8047</v>
      </c>
      <c r="AC342" s="1" t="s">
        <v>8046</v>
      </c>
      <c r="AD342" s="1" t="s">
        <v>58</v>
      </c>
      <c r="AE342" s="1">
        <v>22</v>
      </c>
    </row>
    <row r="343" spans="1:31" x14ac:dyDescent="0.2">
      <c r="A343" s="1">
        <f t="shared" si="20"/>
        <v>1053247</v>
      </c>
      <c r="B343" s="1">
        <f t="shared" si="21"/>
        <v>1053247</v>
      </c>
      <c r="C343" s="12">
        <f>INDEX(families!$A:$A,MATCH(D343,families!$B:$B,0))</f>
        <v>42</v>
      </c>
      <c r="D343" s="1" t="s">
        <v>8036</v>
      </c>
      <c r="E343" s="1" t="s">
        <v>8036</v>
      </c>
      <c r="F343" s="1" t="str">
        <f t="shared" si="22"/>
        <v>30° RT Induction Bend (5B−IB−2326)</v>
      </c>
      <c r="G343" s="1">
        <f t="shared" si="23"/>
        <v>30</v>
      </c>
      <c r="L343" s="1">
        <v>342</v>
      </c>
      <c r="M343" s="1" t="s">
        <v>8227</v>
      </c>
      <c r="N343" s="1" t="s">
        <v>8226</v>
      </c>
      <c r="O343" s="1">
        <v>1053247</v>
      </c>
      <c r="P343" s="1">
        <v>914.4</v>
      </c>
      <c r="Q343" s="1">
        <v>14.7</v>
      </c>
      <c r="R343" s="1">
        <v>13.1</v>
      </c>
      <c r="S343" s="1" t="s">
        <v>8032</v>
      </c>
      <c r="T343" s="1">
        <v>30</v>
      </c>
      <c r="U343" s="1" t="s">
        <v>7362</v>
      </c>
      <c r="V343" s="1" t="s">
        <v>8030</v>
      </c>
      <c r="W343" s="1">
        <v>1500</v>
      </c>
      <c r="X343" s="1">
        <v>1500</v>
      </c>
      <c r="Y343" s="1">
        <v>2394</v>
      </c>
      <c r="Z343" s="1">
        <v>5394</v>
      </c>
      <c r="AA343" s="1" t="s">
        <v>8047</v>
      </c>
      <c r="AB343" s="1" t="s">
        <v>8047</v>
      </c>
      <c r="AC343" s="1" t="s">
        <v>8046</v>
      </c>
      <c r="AD343" s="1" t="s">
        <v>58</v>
      </c>
      <c r="AE343" s="1">
        <v>22</v>
      </c>
    </row>
    <row r="344" spans="1:31" x14ac:dyDescent="0.2">
      <c r="A344" s="1">
        <f t="shared" si="20"/>
        <v>1053257</v>
      </c>
      <c r="B344" s="1">
        <f t="shared" si="21"/>
        <v>1053257</v>
      </c>
      <c r="C344" s="12">
        <f>INDEX(families!$A:$A,MATCH(D344,families!$B:$B,0))</f>
        <v>42</v>
      </c>
      <c r="D344" s="1" t="s">
        <v>8036</v>
      </c>
      <c r="E344" s="1" t="s">
        <v>8036</v>
      </c>
      <c r="F344" s="1" t="str">
        <f t="shared" si="22"/>
        <v>30° LT Induction Bend (5B−IB−2327)</v>
      </c>
      <c r="G344" s="1">
        <f t="shared" si="23"/>
        <v>30</v>
      </c>
      <c r="L344" s="1">
        <v>343</v>
      </c>
      <c r="M344" s="1" t="s">
        <v>8225</v>
      </c>
      <c r="N344" s="1" t="s">
        <v>8224</v>
      </c>
      <c r="O344" s="1">
        <v>1053257</v>
      </c>
      <c r="P344" s="1">
        <v>914.4</v>
      </c>
      <c r="Q344" s="1">
        <v>14.7</v>
      </c>
      <c r="R344" s="1">
        <v>13.1</v>
      </c>
      <c r="S344" s="1" t="s">
        <v>8032</v>
      </c>
      <c r="T344" s="1">
        <v>30</v>
      </c>
      <c r="U344" s="1" t="s">
        <v>7362</v>
      </c>
      <c r="V344" s="1" t="s">
        <v>8039</v>
      </c>
      <c r="W344" s="1">
        <v>1500</v>
      </c>
      <c r="X344" s="1">
        <v>1500</v>
      </c>
      <c r="Y344" s="1">
        <v>2394</v>
      </c>
      <c r="Z344" s="1">
        <v>5394</v>
      </c>
      <c r="AA344" s="1" t="s">
        <v>8047</v>
      </c>
      <c r="AB344" s="1" t="s">
        <v>8198</v>
      </c>
      <c r="AC344" s="1" t="s">
        <v>8046</v>
      </c>
      <c r="AD344" s="1" t="s">
        <v>58</v>
      </c>
      <c r="AE344" s="1">
        <v>22</v>
      </c>
    </row>
    <row r="345" spans="1:31" x14ac:dyDescent="0.2">
      <c r="A345" s="1">
        <f t="shared" si="20"/>
        <v>1055259</v>
      </c>
      <c r="B345" s="1">
        <f t="shared" si="21"/>
        <v>1055259</v>
      </c>
      <c r="C345" s="12">
        <f>INDEX(families!$A:$A,MATCH(D345,families!$B:$B,0))</f>
        <v>42</v>
      </c>
      <c r="D345" s="1" t="s">
        <v>8036</v>
      </c>
      <c r="E345" s="1" t="s">
        <v>8036</v>
      </c>
      <c r="F345" s="1" t="str">
        <f t="shared" si="22"/>
        <v>90° RT Induction Bend (5B−IB−2418)</v>
      </c>
      <c r="G345" s="1">
        <f t="shared" si="23"/>
        <v>90</v>
      </c>
      <c r="L345" s="1">
        <v>344</v>
      </c>
      <c r="M345" s="1" t="s">
        <v>8223</v>
      </c>
      <c r="N345" s="1" t="s">
        <v>8222</v>
      </c>
      <c r="O345" s="1">
        <v>1055259</v>
      </c>
      <c r="P345" s="1">
        <v>914.4</v>
      </c>
      <c r="Q345" s="1">
        <v>14.7</v>
      </c>
      <c r="R345" s="1">
        <v>13.1</v>
      </c>
      <c r="S345" s="1" t="s">
        <v>8032</v>
      </c>
      <c r="T345" s="1">
        <v>90</v>
      </c>
      <c r="U345" s="1" t="s">
        <v>7362</v>
      </c>
      <c r="V345" s="1" t="s">
        <v>8030</v>
      </c>
      <c r="W345" s="1">
        <v>1500</v>
      </c>
      <c r="X345" s="1">
        <v>1500</v>
      </c>
      <c r="Y345" s="1">
        <v>7182</v>
      </c>
      <c r="Z345" s="1">
        <v>10182</v>
      </c>
      <c r="AA345" s="1" t="s">
        <v>8198</v>
      </c>
      <c r="AB345" s="1" t="s">
        <v>8047</v>
      </c>
      <c r="AC345" s="1" t="s">
        <v>8046</v>
      </c>
      <c r="AD345" s="1" t="s">
        <v>58</v>
      </c>
    </row>
    <row r="346" spans="1:31" x14ac:dyDescent="0.2">
      <c r="A346" s="1">
        <f t="shared" si="20"/>
        <v>1055319</v>
      </c>
      <c r="B346" s="1">
        <f t="shared" si="21"/>
        <v>1055319</v>
      </c>
      <c r="C346" s="12">
        <f>INDEX(families!$A:$A,MATCH(D346,families!$B:$B,0))</f>
        <v>42</v>
      </c>
      <c r="D346" s="1" t="s">
        <v>8036</v>
      </c>
      <c r="E346" s="1" t="s">
        <v>8036</v>
      </c>
      <c r="F346" s="1" t="str">
        <f t="shared" si="22"/>
        <v>90° LT Induction Bend (5B−IB−2419)</v>
      </c>
      <c r="G346" s="1">
        <f t="shared" si="23"/>
        <v>90</v>
      </c>
      <c r="L346" s="1">
        <v>345</v>
      </c>
      <c r="M346" s="1" t="s">
        <v>8221</v>
      </c>
      <c r="N346" s="1" t="s">
        <v>8220</v>
      </c>
      <c r="O346" s="1">
        <v>1055319</v>
      </c>
      <c r="P346" s="1">
        <v>914.4</v>
      </c>
      <c r="Q346" s="1">
        <v>14.7</v>
      </c>
      <c r="R346" s="1">
        <v>13.1</v>
      </c>
      <c r="S346" s="1" t="s">
        <v>8032</v>
      </c>
      <c r="T346" s="1">
        <v>90</v>
      </c>
      <c r="U346" s="1" t="s">
        <v>7362</v>
      </c>
      <c r="V346" s="1" t="s">
        <v>8039</v>
      </c>
      <c r="W346" s="1">
        <v>1500</v>
      </c>
      <c r="X346" s="1">
        <v>1500</v>
      </c>
      <c r="Y346" s="1">
        <v>7182</v>
      </c>
      <c r="Z346" s="1">
        <v>10182</v>
      </c>
      <c r="AA346" s="1" t="s">
        <v>8047</v>
      </c>
      <c r="AB346" s="1" t="s">
        <v>8047</v>
      </c>
      <c r="AC346" s="1" t="s">
        <v>8046</v>
      </c>
      <c r="AD346" s="1" t="s">
        <v>58</v>
      </c>
    </row>
    <row r="347" spans="1:31" x14ac:dyDescent="0.2">
      <c r="A347" s="1">
        <f t="shared" si="20"/>
        <v>1056064</v>
      </c>
      <c r="B347" s="1">
        <f t="shared" si="21"/>
        <v>1056064</v>
      </c>
      <c r="C347" s="12">
        <f>INDEX(families!$A:$A,MATCH(D347,families!$B:$B,0))</f>
        <v>42</v>
      </c>
      <c r="D347" s="1" t="s">
        <v>8036</v>
      </c>
      <c r="E347" s="1" t="s">
        <v>8036</v>
      </c>
      <c r="F347" s="1" t="str">
        <f t="shared" si="22"/>
        <v>90° LT Induction Bend (5B−IB−2420)</v>
      </c>
      <c r="G347" s="1">
        <f t="shared" si="23"/>
        <v>90</v>
      </c>
      <c r="L347" s="1">
        <v>346</v>
      </c>
      <c r="M347" s="1" t="s">
        <v>8219</v>
      </c>
      <c r="N347" s="1" t="s">
        <v>8218</v>
      </c>
      <c r="O347" s="1">
        <v>1056064</v>
      </c>
      <c r="P347" s="1">
        <v>914.4</v>
      </c>
      <c r="Q347" s="1">
        <v>14.7</v>
      </c>
      <c r="R347" s="1">
        <v>13.1</v>
      </c>
      <c r="S347" s="1" t="s">
        <v>8032</v>
      </c>
      <c r="T347" s="1">
        <v>90</v>
      </c>
      <c r="U347" s="1" t="s">
        <v>7362</v>
      </c>
      <c r="V347" s="1" t="s">
        <v>8039</v>
      </c>
      <c r="W347" s="1">
        <v>1500</v>
      </c>
      <c r="X347" s="1">
        <v>1500</v>
      </c>
      <c r="Y347" s="1">
        <v>7182</v>
      </c>
      <c r="Z347" s="1">
        <v>10182</v>
      </c>
      <c r="AA347" s="1" t="s">
        <v>8047</v>
      </c>
      <c r="AB347" s="1" t="s">
        <v>8047</v>
      </c>
      <c r="AC347" s="1" t="s">
        <v>8046</v>
      </c>
      <c r="AD347" s="1" t="s">
        <v>58</v>
      </c>
    </row>
    <row r="348" spans="1:31" x14ac:dyDescent="0.2">
      <c r="A348" s="1">
        <f t="shared" si="20"/>
        <v>1056141</v>
      </c>
      <c r="B348" s="1">
        <f t="shared" si="21"/>
        <v>1056141</v>
      </c>
      <c r="C348" s="12">
        <f>INDEX(families!$A:$A,MATCH(D348,families!$B:$B,0))</f>
        <v>42</v>
      </c>
      <c r="D348" s="1" t="s">
        <v>8036</v>
      </c>
      <c r="E348" s="1" t="s">
        <v>8036</v>
      </c>
      <c r="F348" s="1" t="str">
        <f t="shared" si="22"/>
        <v>49° RT Induction Bend (5B−IB−2421)</v>
      </c>
      <c r="G348" s="1">
        <f t="shared" si="23"/>
        <v>49</v>
      </c>
      <c r="L348" s="1">
        <v>347</v>
      </c>
      <c r="M348" s="1" t="s">
        <v>8217</v>
      </c>
      <c r="N348" s="1" t="s">
        <v>8216</v>
      </c>
      <c r="O348" s="1">
        <v>1056141</v>
      </c>
      <c r="P348" s="1">
        <v>914.4</v>
      </c>
      <c r="Q348" s="1">
        <v>14.7</v>
      </c>
      <c r="R348" s="1">
        <v>13.1</v>
      </c>
      <c r="S348" s="1" t="s">
        <v>8032</v>
      </c>
      <c r="T348" s="1">
        <v>49</v>
      </c>
      <c r="U348" s="1" t="s">
        <v>7362</v>
      </c>
      <c r="V348" s="1" t="s">
        <v>8030</v>
      </c>
      <c r="W348" s="1">
        <v>1500</v>
      </c>
      <c r="X348" s="1">
        <v>1500</v>
      </c>
      <c r="Y348" s="1">
        <v>3910</v>
      </c>
      <c r="Z348" s="1">
        <v>6910</v>
      </c>
      <c r="AA348" s="1" t="s">
        <v>8047</v>
      </c>
      <c r="AB348" s="1" t="s">
        <v>8198</v>
      </c>
      <c r="AC348" s="1" t="s">
        <v>8046</v>
      </c>
      <c r="AD348" s="1" t="s">
        <v>58</v>
      </c>
    </row>
    <row r="349" spans="1:31" x14ac:dyDescent="0.2">
      <c r="A349" s="1">
        <f t="shared" si="20"/>
        <v>1056865</v>
      </c>
      <c r="B349" s="1">
        <f t="shared" si="21"/>
        <v>1056865</v>
      </c>
      <c r="C349" s="12">
        <f>INDEX(families!$A:$A,MATCH(D349,families!$B:$B,0))</f>
        <v>42</v>
      </c>
      <c r="D349" s="1" t="s">
        <v>8036</v>
      </c>
      <c r="E349" s="1" t="s">
        <v>8036</v>
      </c>
      <c r="F349" s="1" t="str">
        <f t="shared" si="22"/>
        <v>37° RT Induction Bend (5B−IB−2422)</v>
      </c>
      <c r="G349" s="1">
        <f t="shared" si="23"/>
        <v>37</v>
      </c>
      <c r="L349" s="1">
        <v>348</v>
      </c>
      <c r="M349" s="1" t="s">
        <v>8215</v>
      </c>
      <c r="N349" s="1" t="s">
        <v>8214</v>
      </c>
      <c r="O349" s="1">
        <v>1056865</v>
      </c>
      <c r="P349" s="1">
        <v>914.4</v>
      </c>
      <c r="Q349" s="1">
        <v>14.7</v>
      </c>
      <c r="R349" s="1">
        <v>13.1</v>
      </c>
      <c r="S349" s="1" t="s">
        <v>8032</v>
      </c>
      <c r="T349" s="1">
        <v>37</v>
      </c>
      <c r="U349" s="1" t="s">
        <v>7362</v>
      </c>
      <c r="V349" s="1" t="s">
        <v>8030</v>
      </c>
      <c r="W349" s="1">
        <v>1500</v>
      </c>
      <c r="X349" s="1">
        <v>1500</v>
      </c>
      <c r="Y349" s="1">
        <v>2952</v>
      </c>
      <c r="Z349" s="1">
        <v>5952</v>
      </c>
      <c r="AA349" s="1" t="s">
        <v>8198</v>
      </c>
      <c r="AB349" s="1" t="s">
        <v>8198</v>
      </c>
      <c r="AC349" s="1" t="s">
        <v>8046</v>
      </c>
      <c r="AD349" s="1" t="s">
        <v>58</v>
      </c>
    </row>
    <row r="350" spans="1:31" x14ac:dyDescent="0.2">
      <c r="A350" s="1">
        <f t="shared" si="20"/>
        <v>1057252</v>
      </c>
      <c r="B350" s="1">
        <f t="shared" si="21"/>
        <v>1057252</v>
      </c>
      <c r="C350" s="12">
        <f>INDEX(families!$A:$A,MATCH(D350,families!$B:$B,0))</f>
        <v>42</v>
      </c>
      <c r="D350" s="1" t="s">
        <v>8036</v>
      </c>
      <c r="E350" s="1" t="s">
        <v>8036</v>
      </c>
      <c r="F350" s="1" t="str">
        <f t="shared" si="22"/>
        <v>15° RT Induction Bend (5B−IB−2328)</v>
      </c>
      <c r="G350" s="1">
        <f t="shared" si="23"/>
        <v>15</v>
      </c>
      <c r="L350" s="1">
        <v>349</v>
      </c>
      <c r="M350" s="1" t="s">
        <v>8213</v>
      </c>
      <c r="N350" s="1" t="s">
        <v>8212</v>
      </c>
      <c r="O350" s="1">
        <v>1057252</v>
      </c>
      <c r="P350" s="1">
        <v>914.4</v>
      </c>
      <c r="Q350" s="1">
        <v>14.7</v>
      </c>
      <c r="R350" s="1">
        <v>13.1</v>
      </c>
      <c r="S350" s="1" t="s">
        <v>8032</v>
      </c>
      <c r="T350" s="1">
        <v>15</v>
      </c>
      <c r="U350" s="1" t="s">
        <v>7362</v>
      </c>
      <c r="V350" s="1" t="s">
        <v>8030</v>
      </c>
      <c r="W350" s="1">
        <v>1500</v>
      </c>
      <c r="X350" s="1">
        <v>1500</v>
      </c>
      <c r="Y350" s="1">
        <v>1197</v>
      </c>
      <c r="Z350" s="1">
        <v>4197</v>
      </c>
      <c r="AA350" s="1" t="s">
        <v>8198</v>
      </c>
      <c r="AB350" s="1" t="s">
        <v>8198</v>
      </c>
      <c r="AC350" s="1" t="s">
        <v>8046</v>
      </c>
      <c r="AD350" s="1" t="s">
        <v>58</v>
      </c>
    </row>
    <row r="351" spans="1:31" x14ac:dyDescent="0.2">
      <c r="A351" s="1">
        <f t="shared" si="20"/>
        <v>1057336</v>
      </c>
      <c r="B351" s="1">
        <f t="shared" si="21"/>
        <v>1057336</v>
      </c>
      <c r="C351" s="12">
        <f>INDEX(families!$A:$A,MATCH(D351,families!$B:$B,0))</f>
        <v>42</v>
      </c>
      <c r="D351" s="1" t="s">
        <v>8036</v>
      </c>
      <c r="E351" s="1" t="s">
        <v>8036</v>
      </c>
      <c r="F351" s="1" t="str">
        <f t="shared" si="22"/>
        <v>15° RT Induction Bend (5B−IB−2329)</v>
      </c>
      <c r="G351" s="1">
        <f t="shared" si="23"/>
        <v>15</v>
      </c>
      <c r="L351" s="1">
        <v>350</v>
      </c>
      <c r="M351" s="1" t="s">
        <v>8211</v>
      </c>
      <c r="N351" s="1" t="s">
        <v>8210</v>
      </c>
      <c r="O351" s="1">
        <v>1057336</v>
      </c>
      <c r="P351" s="1">
        <v>914.4</v>
      </c>
      <c r="Q351" s="1">
        <v>14.7</v>
      </c>
      <c r="R351" s="1">
        <v>13.1</v>
      </c>
      <c r="S351" s="1" t="s">
        <v>8032</v>
      </c>
      <c r="T351" s="1">
        <v>15</v>
      </c>
      <c r="U351" s="1" t="s">
        <v>7362</v>
      </c>
      <c r="V351" s="1" t="s">
        <v>8030</v>
      </c>
      <c r="W351" s="1">
        <v>1500</v>
      </c>
      <c r="X351" s="1">
        <v>1500</v>
      </c>
      <c r="Y351" s="1">
        <v>1197</v>
      </c>
      <c r="Z351" s="1">
        <v>4197</v>
      </c>
      <c r="AA351" s="1" t="s">
        <v>8198</v>
      </c>
      <c r="AB351" s="1" t="s">
        <v>8198</v>
      </c>
      <c r="AC351" s="1" t="s">
        <v>8046</v>
      </c>
      <c r="AD351" s="1" t="s">
        <v>58</v>
      </c>
    </row>
    <row r="352" spans="1:31" x14ac:dyDescent="0.2">
      <c r="A352" s="1">
        <f t="shared" si="20"/>
        <v>1057492</v>
      </c>
      <c r="B352" s="1">
        <f t="shared" si="21"/>
        <v>1057492</v>
      </c>
      <c r="C352" s="12">
        <f>INDEX(families!$A:$A,MATCH(D352,families!$B:$B,0))</f>
        <v>42</v>
      </c>
      <c r="D352" s="1" t="s">
        <v>8036</v>
      </c>
      <c r="E352" s="1" t="s">
        <v>8036</v>
      </c>
      <c r="F352" s="1" t="str">
        <f t="shared" si="22"/>
        <v>25° Rolled (OB, LT) Induction Bend (5B−IB−2330)</v>
      </c>
      <c r="G352" s="1">
        <f t="shared" si="23"/>
        <v>25</v>
      </c>
      <c r="L352" s="1">
        <v>351</v>
      </c>
      <c r="M352" s="1" t="s">
        <v>8209</v>
      </c>
      <c r="N352" s="1" t="s">
        <v>8208</v>
      </c>
      <c r="O352" s="1">
        <v>1057492</v>
      </c>
      <c r="P352" s="1">
        <v>914.4</v>
      </c>
      <c r="Q352" s="1">
        <v>14.7</v>
      </c>
      <c r="R352" s="1">
        <v>13.1</v>
      </c>
      <c r="S352" s="1" t="s">
        <v>8032</v>
      </c>
      <c r="T352" s="1">
        <v>25</v>
      </c>
      <c r="U352" s="1" t="s">
        <v>7362</v>
      </c>
      <c r="V352" s="1" t="s">
        <v>8207</v>
      </c>
      <c r="W352" s="1">
        <v>1500</v>
      </c>
      <c r="X352" s="1">
        <v>1500</v>
      </c>
      <c r="Y352" s="1">
        <v>1995</v>
      </c>
      <c r="Z352" s="1">
        <v>4995</v>
      </c>
      <c r="AA352" s="1" t="s">
        <v>8047</v>
      </c>
      <c r="AB352" s="1" t="s">
        <v>8198</v>
      </c>
      <c r="AC352" s="1" t="s">
        <v>8046</v>
      </c>
      <c r="AD352" s="1" t="s">
        <v>58</v>
      </c>
    </row>
    <row r="353" spans="1:31" x14ac:dyDescent="0.2">
      <c r="A353" s="1">
        <f t="shared" si="20"/>
        <v>1058812</v>
      </c>
      <c r="B353" s="1">
        <f t="shared" si="21"/>
        <v>1058812</v>
      </c>
      <c r="C353" s="12">
        <f>INDEX(families!$A:$A,MATCH(D353,families!$B:$B,0))</f>
        <v>42</v>
      </c>
      <c r="D353" s="1" t="s">
        <v>8036</v>
      </c>
      <c r="E353" s="1" t="s">
        <v>8036</v>
      </c>
      <c r="F353" s="1" t="str">
        <f t="shared" si="22"/>
        <v>32° SB Induction Bend (5B−IB−2389)</v>
      </c>
      <c r="G353" s="1">
        <f t="shared" si="23"/>
        <v>32</v>
      </c>
      <c r="L353" s="1">
        <v>352</v>
      </c>
      <c r="M353" s="1" t="s">
        <v>8206</v>
      </c>
      <c r="N353" s="1" t="s">
        <v>8205</v>
      </c>
      <c r="O353" s="1">
        <v>1058812</v>
      </c>
      <c r="P353" s="1">
        <v>914.4</v>
      </c>
      <c r="Q353" s="1">
        <v>19</v>
      </c>
      <c r="R353" s="1">
        <v>16.2</v>
      </c>
      <c r="S353" s="1" t="s">
        <v>8032</v>
      </c>
      <c r="T353" s="1">
        <v>32</v>
      </c>
      <c r="U353" s="1" t="s">
        <v>7362</v>
      </c>
      <c r="V353" s="1" t="s">
        <v>8078</v>
      </c>
      <c r="W353" s="1">
        <v>1500</v>
      </c>
      <c r="X353" s="1">
        <v>3000</v>
      </c>
      <c r="Y353" s="1">
        <v>2553</v>
      </c>
      <c r="Z353" s="1">
        <v>7053</v>
      </c>
      <c r="AA353" s="1" t="s">
        <v>8029</v>
      </c>
      <c r="AB353" s="1" t="s">
        <v>8204</v>
      </c>
      <c r="AC353" s="1" t="s">
        <v>8074</v>
      </c>
      <c r="AD353" s="1" t="s">
        <v>58</v>
      </c>
      <c r="AE353" s="1" t="s">
        <v>8135</v>
      </c>
    </row>
    <row r="354" spans="1:31" x14ac:dyDescent="0.2">
      <c r="A354" s="1">
        <f t="shared" si="20"/>
        <v>1058820</v>
      </c>
      <c r="B354" s="1">
        <f t="shared" si="21"/>
        <v>1058820</v>
      </c>
      <c r="C354" s="12">
        <f>INDEX(families!$A:$A,MATCH(D354,families!$B:$B,0))</f>
        <v>42</v>
      </c>
      <c r="D354" s="1" t="s">
        <v>8036</v>
      </c>
      <c r="E354" s="1" t="s">
        <v>8036</v>
      </c>
      <c r="F354" s="1" t="str">
        <f t="shared" si="22"/>
        <v>32° OB Induction Bend (5B−IB−2390)</v>
      </c>
      <c r="G354" s="1">
        <f t="shared" si="23"/>
        <v>32</v>
      </c>
      <c r="L354" s="1">
        <v>353</v>
      </c>
      <c r="M354" s="1" t="s">
        <v>8203</v>
      </c>
      <c r="N354" s="1" t="s">
        <v>8202</v>
      </c>
      <c r="O354" s="1">
        <v>1058820</v>
      </c>
      <c r="P354" s="1">
        <v>914.4</v>
      </c>
      <c r="Q354" s="1">
        <v>19</v>
      </c>
      <c r="R354" s="1">
        <v>16.2</v>
      </c>
      <c r="S354" s="1" t="s">
        <v>8032</v>
      </c>
      <c r="T354" s="1">
        <v>32</v>
      </c>
      <c r="U354" s="1" t="s">
        <v>7362</v>
      </c>
      <c r="V354" s="1" t="s">
        <v>8075</v>
      </c>
      <c r="W354" s="1">
        <v>3000</v>
      </c>
      <c r="X354" s="1">
        <v>1500</v>
      </c>
      <c r="Y354" s="1">
        <v>2553</v>
      </c>
      <c r="Z354" s="1">
        <v>7053</v>
      </c>
      <c r="AA354" s="1" t="s">
        <v>8201</v>
      </c>
      <c r="AB354" s="1" t="s">
        <v>8029</v>
      </c>
      <c r="AC354" s="1" t="s">
        <v>8074</v>
      </c>
      <c r="AD354" s="1" t="s">
        <v>58</v>
      </c>
      <c r="AE354" s="1" t="s">
        <v>8135</v>
      </c>
    </row>
    <row r="355" spans="1:31" x14ac:dyDescent="0.2">
      <c r="A355" s="1">
        <f t="shared" si="20"/>
        <v>1059232</v>
      </c>
      <c r="B355" s="1">
        <f t="shared" si="21"/>
        <v>1059232</v>
      </c>
      <c r="C355" s="12">
        <f>INDEX(families!$A:$A,MATCH(D355,families!$B:$B,0))</f>
        <v>42</v>
      </c>
      <c r="D355" s="1" t="s">
        <v>8036</v>
      </c>
      <c r="E355" s="1" t="s">
        <v>8036</v>
      </c>
      <c r="F355" s="1" t="str">
        <f t="shared" si="22"/>
        <v>18° RT Induction Bend (5B−IB−2332)</v>
      </c>
      <c r="G355" s="1">
        <f t="shared" si="23"/>
        <v>18</v>
      </c>
      <c r="L355" s="1">
        <v>354</v>
      </c>
      <c r="M355" s="1" t="s">
        <v>8200</v>
      </c>
      <c r="N355" s="1" t="s">
        <v>8199</v>
      </c>
      <c r="O355" s="1">
        <v>1059232</v>
      </c>
      <c r="P355" s="1">
        <v>914.4</v>
      </c>
      <c r="Q355" s="1">
        <v>14.7</v>
      </c>
      <c r="R355" s="1">
        <v>13.1</v>
      </c>
      <c r="S355" s="1" t="s">
        <v>8032</v>
      </c>
      <c r="T355" s="1">
        <v>18</v>
      </c>
      <c r="U355" s="1" t="s">
        <v>7362</v>
      </c>
      <c r="V355" s="1" t="s">
        <v>8030</v>
      </c>
      <c r="W355" s="1">
        <v>1500</v>
      </c>
      <c r="X355" s="1">
        <v>1500</v>
      </c>
      <c r="Y355" s="1">
        <v>1436</v>
      </c>
      <c r="Z355" s="1">
        <v>4436</v>
      </c>
      <c r="AA355" s="1" t="s">
        <v>8198</v>
      </c>
      <c r="AB355" s="1" t="s">
        <v>8047</v>
      </c>
      <c r="AC355" s="1" t="s">
        <v>8046</v>
      </c>
      <c r="AD355" s="1" t="s">
        <v>58</v>
      </c>
    </row>
    <row r="356" spans="1:31" x14ac:dyDescent="0.2">
      <c r="A356" s="1">
        <f t="shared" si="20"/>
        <v>1059830</v>
      </c>
      <c r="B356" s="1">
        <f t="shared" si="21"/>
        <v>1059830</v>
      </c>
      <c r="C356" s="12">
        <f>INDEX(families!$A:$A,MATCH(D356,families!$B:$B,0))</f>
        <v>42</v>
      </c>
      <c r="D356" s="1" t="s">
        <v>8036</v>
      </c>
      <c r="E356" s="1" t="s">
        <v>8036</v>
      </c>
      <c r="F356" s="1" t="str">
        <f t="shared" si="22"/>
        <v>26° LT Induction Bend (5B−IB−2333)</v>
      </c>
      <c r="G356" s="1">
        <f t="shared" si="23"/>
        <v>26</v>
      </c>
      <c r="L356" s="1">
        <v>355</v>
      </c>
      <c r="M356" s="1" t="s">
        <v>8197</v>
      </c>
      <c r="N356" s="1" t="s">
        <v>8196</v>
      </c>
      <c r="O356" s="1">
        <v>1059830</v>
      </c>
      <c r="P356" s="1">
        <v>914.4</v>
      </c>
      <c r="Q356" s="1">
        <v>14.7</v>
      </c>
      <c r="R356" s="1">
        <v>13.1</v>
      </c>
      <c r="S356" s="1" t="s">
        <v>8032</v>
      </c>
      <c r="T356" s="1">
        <v>26</v>
      </c>
      <c r="U356" s="1" t="s">
        <v>7362</v>
      </c>
      <c r="V356" s="1" t="s">
        <v>8039</v>
      </c>
      <c r="W356" s="1">
        <v>1500</v>
      </c>
      <c r="X356" s="1">
        <v>1500</v>
      </c>
      <c r="Y356" s="1">
        <v>2075</v>
      </c>
      <c r="Z356" s="1">
        <v>5075</v>
      </c>
      <c r="AA356" s="1" t="s">
        <v>8047</v>
      </c>
      <c r="AB356" s="1" t="s">
        <v>8047</v>
      </c>
      <c r="AC356" s="1" t="s">
        <v>8046</v>
      </c>
      <c r="AD356" s="1" t="s">
        <v>58</v>
      </c>
    </row>
    <row r="357" spans="1:31" x14ac:dyDescent="0.2">
      <c r="A357" s="1">
        <f t="shared" si="20"/>
        <v>1060385</v>
      </c>
      <c r="B357" s="1">
        <f t="shared" si="21"/>
        <v>1060385</v>
      </c>
      <c r="C357" s="12">
        <f>INDEX(families!$A:$A,MATCH(D357,families!$B:$B,0))</f>
        <v>42</v>
      </c>
      <c r="D357" s="1" t="s">
        <v>8036</v>
      </c>
      <c r="E357" s="1" t="s">
        <v>8036</v>
      </c>
      <c r="F357" s="1" t="str">
        <f t="shared" si="22"/>
        <v>29° LT Induction Bend (5B−IB−2335)</v>
      </c>
      <c r="G357" s="1">
        <f t="shared" si="23"/>
        <v>29</v>
      </c>
      <c r="L357" s="1">
        <v>356</v>
      </c>
      <c r="M357" s="1" t="s">
        <v>8195</v>
      </c>
      <c r="N357" s="1" t="s">
        <v>8194</v>
      </c>
      <c r="O357" s="1">
        <v>1060385</v>
      </c>
      <c r="P357" s="1">
        <v>914.4</v>
      </c>
      <c r="Q357" s="1">
        <v>14.7</v>
      </c>
      <c r="R357" s="1">
        <v>13.1</v>
      </c>
      <c r="S357" s="1" t="s">
        <v>8032</v>
      </c>
      <c r="T357" s="1">
        <v>29</v>
      </c>
      <c r="U357" s="1" t="s">
        <v>7362</v>
      </c>
      <c r="V357" s="1" t="s">
        <v>8039</v>
      </c>
      <c r="W357" s="1">
        <v>1500</v>
      </c>
      <c r="X357" s="1">
        <v>1500</v>
      </c>
      <c r="Y357" s="1">
        <v>2314</v>
      </c>
      <c r="Z357" s="1">
        <v>5314</v>
      </c>
      <c r="AA357" s="1" t="s">
        <v>8047</v>
      </c>
      <c r="AB357" s="1" t="s">
        <v>8029</v>
      </c>
      <c r="AC357" s="1" t="s">
        <v>8046</v>
      </c>
      <c r="AD357" s="1" t="s">
        <v>58</v>
      </c>
      <c r="AE357" s="1">
        <v>3</v>
      </c>
    </row>
    <row r="358" spans="1:31" x14ac:dyDescent="0.2">
      <c r="A358" s="1">
        <f t="shared" si="20"/>
        <v>1060405</v>
      </c>
      <c r="B358" s="1">
        <f t="shared" si="21"/>
        <v>1060405</v>
      </c>
      <c r="C358" s="12">
        <f>INDEX(families!$A:$A,MATCH(D358,families!$B:$B,0))</f>
        <v>42</v>
      </c>
      <c r="D358" s="1" t="s">
        <v>8036</v>
      </c>
      <c r="E358" s="1" t="s">
        <v>8036</v>
      </c>
      <c r="F358" s="1" t="str">
        <f t="shared" si="22"/>
        <v>30° RT Induction Bend (5B−IB−2336)</v>
      </c>
      <c r="G358" s="1">
        <f t="shared" si="23"/>
        <v>30</v>
      </c>
      <c r="L358" s="1">
        <v>357</v>
      </c>
      <c r="M358" s="1" t="s">
        <v>8193</v>
      </c>
      <c r="N358" s="1" t="s">
        <v>8192</v>
      </c>
      <c r="O358" s="1">
        <v>1060405</v>
      </c>
      <c r="P358" s="1">
        <v>914.4</v>
      </c>
      <c r="Q358" s="1">
        <v>19</v>
      </c>
      <c r="R358" s="1">
        <v>16.2</v>
      </c>
      <c r="S358" s="1" t="s">
        <v>8032</v>
      </c>
      <c r="T358" s="1">
        <v>30</v>
      </c>
      <c r="U358" s="1" t="s">
        <v>7362</v>
      </c>
      <c r="V358" s="1" t="s">
        <v>8030</v>
      </c>
      <c r="W358" s="1">
        <v>1500</v>
      </c>
      <c r="X358" s="1">
        <v>1500</v>
      </c>
      <c r="Y358" s="1">
        <v>2394</v>
      </c>
      <c r="Z358" s="1">
        <v>5394</v>
      </c>
      <c r="AA358" s="1" t="s">
        <v>8029</v>
      </c>
      <c r="AB358" s="1" t="s">
        <v>8029</v>
      </c>
      <c r="AC358" s="1" t="s">
        <v>8074</v>
      </c>
      <c r="AD358" s="1" t="s">
        <v>58</v>
      </c>
    </row>
    <row r="359" spans="1:31" x14ac:dyDescent="0.2">
      <c r="A359" s="1">
        <f t="shared" si="20"/>
        <v>1061240</v>
      </c>
      <c r="B359" s="1">
        <f t="shared" si="21"/>
        <v>1061240</v>
      </c>
      <c r="C359" s="12">
        <f>INDEX(families!$A:$A,MATCH(D359,families!$B:$B,0))</f>
        <v>42</v>
      </c>
      <c r="D359" s="1" t="s">
        <v>8036</v>
      </c>
      <c r="E359" s="1" t="s">
        <v>8036</v>
      </c>
      <c r="F359" s="1" t="str">
        <f t="shared" si="22"/>
        <v>47° LT Induction Bend (5B−IB−2337)</v>
      </c>
      <c r="G359" s="1">
        <f t="shared" si="23"/>
        <v>47</v>
      </c>
      <c r="L359" s="1">
        <v>358</v>
      </c>
      <c r="M359" s="1" t="s">
        <v>8191</v>
      </c>
      <c r="N359" s="1" t="s">
        <v>8190</v>
      </c>
      <c r="O359" s="1">
        <v>1061240</v>
      </c>
      <c r="P359" s="1">
        <v>914.4</v>
      </c>
      <c r="Q359" s="1">
        <v>23.7</v>
      </c>
      <c r="R359" s="1">
        <v>21.3</v>
      </c>
      <c r="S359" s="1" t="s">
        <v>8032</v>
      </c>
      <c r="T359" s="1">
        <v>47</v>
      </c>
      <c r="U359" s="1" t="s">
        <v>7362</v>
      </c>
      <c r="V359" s="1" t="s">
        <v>8039</v>
      </c>
      <c r="W359" s="1">
        <v>1500</v>
      </c>
      <c r="X359" s="1">
        <v>1500</v>
      </c>
      <c r="Y359" s="1">
        <v>3750</v>
      </c>
      <c r="Z359" s="1">
        <v>6750</v>
      </c>
      <c r="AA359" s="1" t="s">
        <v>8189</v>
      </c>
      <c r="AB359" s="1" t="s">
        <v>8029</v>
      </c>
      <c r="AC359" s="1" t="s">
        <v>8028</v>
      </c>
      <c r="AD359" s="1" t="s">
        <v>58</v>
      </c>
    </row>
    <row r="360" spans="1:31" x14ac:dyDescent="0.2">
      <c r="A360" s="1">
        <f t="shared" si="20"/>
        <v>1061266</v>
      </c>
      <c r="B360" s="1">
        <f t="shared" si="21"/>
        <v>1061266</v>
      </c>
      <c r="C360" s="12">
        <f>INDEX(families!$A:$A,MATCH(D360,families!$B:$B,0))</f>
        <v>42</v>
      </c>
      <c r="D360" s="1" t="s">
        <v>8036</v>
      </c>
      <c r="E360" s="1" t="s">
        <v>8036</v>
      </c>
      <c r="F360" s="1" t="str">
        <f t="shared" si="22"/>
        <v>39° RT Induction Bend (5B−IB−2338)</v>
      </c>
      <c r="G360" s="1">
        <f t="shared" si="23"/>
        <v>39</v>
      </c>
      <c r="L360" s="1">
        <v>359</v>
      </c>
      <c r="M360" s="1" t="s">
        <v>8188</v>
      </c>
      <c r="N360" s="1" t="s">
        <v>8187</v>
      </c>
      <c r="O360" s="1">
        <v>1061266</v>
      </c>
      <c r="P360" s="1">
        <v>914.4</v>
      </c>
      <c r="Q360" s="1">
        <v>19</v>
      </c>
      <c r="R360" s="1">
        <v>16.2</v>
      </c>
      <c r="S360" s="1" t="s">
        <v>8032</v>
      </c>
      <c r="T360" s="1">
        <v>39</v>
      </c>
      <c r="U360" s="1" t="s">
        <v>7362</v>
      </c>
      <c r="V360" s="1" t="s">
        <v>8030</v>
      </c>
      <c r="W360" s="1">
        <v>1500</v>
      </c>
      <c r="X360" s="1">
        <v>1500</v>
      </c>
      <c r="Y360" s="1">
        <v>3112</v>
      </c>
      <c r="Z360" s="1">
        <v>6112</v>
      </c>
      <c r="AA360" s="1" t="s">
        <v>8029</v>
      </c>
      <c r="AB360" s="1" t="s">
        <v>8029</v>
      </c>
      <c r="AC360" s="1" t="s">
        <v>8074</v>
      </c>
      <c r="AD360" s="1" t="s">
        <v>58</v>
      </c>
    </row>
    <row r="361" spans="1:31" x14ac:dyDescent="0.2">
      <c r="A361" s="1">
        <f t="shared" si="20"/>
        <v>1061474</v>
      </c>
      <c r="B361" s="1">
        <f t="shared" si="21"/>
        <v>1061474</v>
      </c>
      <c r="C361" s="12">
        <f>INDEX(families!$A:$A,MATCH(D361,families!$B:$B,0))</f>
        <v>42</v>
      </c>
      <c r="D361" s="1" t="s">
        <v>8036</v>
      </c>
      <c r="E361" s="1" t="s">
        <v>8036</v>
      </c>
      <c r="F361" s="1" t="str">
        <f t="shared" si="22"/>
        <v>16° RT Induction Bend (5B−IB−2339)</v>
      </c>
      <c r="G361" s="1">
        <f t="shared" si="23"/>
        <v>16</v>
      </c>
      <c r="L361" s="1">
        <v>360</v>
      </c>
      <c r="M361" s="1" t="s">
        <v>8186</v>
      </c>
      <c r="N361" s="1" t="s">
        <v>8185</v>
      </c>
      <c r="O361" s="1">
        <v>1061474</v>
      </c>
      <c r="P361" s="1">
        <v>914.4</v>
      </c>
      <c r="Q361" s="1">
        <v>14.7</v>
      </c>
      <c r="R361" s="1">
        <v>13.1</v>
      </c>
      <c r="S361" s="1" t="s">
        <v>8032</v>
      </c>
      <c r="T361" s="1">
        <v>16</v>
      </c>
      <c r="U361" s="1" t="s">
        <v>7362</v>
      </c>
      <c r="V361" s="1" t="s">
        <v>8030</v>
      </c>
      <c r="W361" s="1">
        <v>1500</v>
      </c>
      <c r="X361" s="1">
        <v>1500</v>
      </c>
      <c r="Y361" s="1">
        <v>1277</v>
      </c>
      <c r="Z361" s="1">
        <v>4277</v>
      </c>
      <c r="AA361" s="1" t="s">
        <v>8047</v>
      </c>
      <c r="AB361" s="1" t="s">
        <v>8047</v>
      </c>
      <c r="AC361" s="1" t="s">
        <v>8046</v>
      </c>
      <c r="AD361" s="1" t="s">
        <v>58</v>
      </c>
    </row>
    <row r="362" spans="1:31" x14ac:dyDescent="0.2">
      <c r="A362" s="1">
        <f t="shared" si="20"/>
        <v>1062522</v>
      </c>
      <c r="B362" s="1">
        <f t="shared" si="21"/>
        <v>1062522</v>
      </c>
      <c r="C362" s="12">
        <f>INDEX(families!$A:$A,MATCH(D362,families!$B:$B,0))</f>
        <v>42</v>
      </c>
      <c r="D362" s="1" t="s">
        <v>8036</v>
      </c>
      <c r="E362" s="1" t="s">
        <v>8036</v>
      </c>
      <c r="F362" s="1" t="str">
        <f t="shared" si="22"/>
        <v>17° RT Induction Bend (5B−IB−2423)</v>
      </c>
      <c r="G362" s="1">
        <f t="shared" si="23"/>
        <v>17</v>
      </c>
      <c r="L362" s="1">
        <v>361</v>
      </c>
      <c r="M362" s="1" t="s">
        <v>8184</v>
      </c>
      <c r="N362" s="1" t="s">
        <v>8183</v>
      </c>
      <c r="O362" s="1">
        <v>1062522</v>
      </c>
      <c r="P362" s="1">
        <v>914.4</v>
      </c>
      <c r="Q362" s="1">
        <v>14.7</v>
      </c>
      <c r="R362" s="1">
        <v>13.1</v>
      </c>
      <c r="S362" s="1" t="s">
        <v>8032</v>
      </c>
      <c r="T362" s="1">
        <v>17</v>
      </c>
      <c r="U362" s="1" t="s">
        <v>7362</v>
      </c>
      <c r="V362" s="1" t="s">
        <v>8030</v>
      </c>
      <c r="W362" s="1">
        <v>1500</v>
      </c>
      <c r="X362" s="1">
        <v>1500</v>
      </c>
      <c r="Y362" s="1">
        <v>1357</v>
      </c>
      <c r="Z362" s="1">
        <v>4357</v>
      </c>
      <c r="AA362" s="1" t="s">
        <v>8047</v>
      </c>
      <c r="AB362" s="1" t="s">
        <v>8047</v>
      </c>
      <c r="AC362" s="1" t="s">
        <v>8046</v>
      </c>
      <c r="AD362" s="1" t="s">
        <v>58</v>
      </c>
    </row>
    <row r="363" spans="1:31" x14ac:dyDescent="0.2">
      <c r="A363" s="1" t="str">
        <f t="shared" si="20"/>
        <v/>
      </c>
      <c r="B363" s="1" t="str">
        <f t="shared" si="21"/>
        <v/>
      </c>
      <c r="C363" s="12">
        <f>INDEX(families!$A:$A,MATCH(D363,families!$B:$B,0))</f>
        <v>42</v>
      </c>
      <c r="D363" s="1" t="s">
        <v>8036</v>
      </c>
      <c r="E363" s="1" t="s">
        <v>8036</v>
      </c>
      <c r="F363" s="1" t="str">
        <f t="shared" si="22"/>
        <v>°  Induction Bend (5B−IB−2424)</v>
      </c>
      <c r="G363" s="1">
        <f t="shared" si="23"/>
        <v>0</v>
      </c>
      <c r="L363" s="1">
        <v>362</v>
      </c>
      <c r="M363" s="1" t="s">
        <v>8182</v>
      </c>
      <c r="N363" s="1" t="s">
        <v>8072</v>
      </c>
      <c r="V363" s="1" t="s">
        <v>58</v>
      </c>
      <c r="AA363" s="1" t="s">
        <v>58</v>
      </c>
      <c r="AB363" s="1" t="s">
        <v>58</v>
      </c>
      <c r="AC363" s="1" t="s">
        <v>58</v>
      </c>
      <c r="AD363" s="1" t="s">
        <v>58</v>
      </c>
      <c r="AE363" s="1">
        <v>14</v>
      </c>
    </row>
    <row r="364" spans="1:31" x14ac:dyDescent="0.2">
      <c r="A364" s="1" t="str">
        <f t="shared" si="20"/>
        <v/>
      </c>
      <c r="B364" s="1" t="str">
        <f t="shared" si="21"/>
        <v/>
      </c>
      <c r="C364" s="12">
        <f>INDEX(families!$A:$A,MATCH(D364,families!$B:$B,0))</f>
        <v>42</v>
      </c>
      <c r="D364" s="1" t="s">
        <v>8036</v>
      </c>
      <c r="E364" s="1" t="s">
        <v>8036</v>
      </c>
      <c r="F364" s="1" t="str">
        <f t="shared" si="22"/>
        <v>°  Induction Bend (5B−IB−2425)</v>
      </c>
      <c r="G364" s="1">
        <f t="shared" si="23"/>
        <v>0</v>
      </c>
      <c r="L364" s="1">
        <v>363</v>
      </c>
      <c r="M364" s="1" t="s">
        <v>8181</v>
      </c>
      <c r="N364" s="1" t="s">
        <v>8072</v>
      </c>
      <c r="V364" s="1" t="s">
        <v>58</v>
      </c>
      <c r="AA364" s="1" t="s">
        <v>58</v>
      </c>
      <c r="AB364" s="1" t="s">
        <v>58</v>
      </c>
      <c r="AC364" s="1" t="s">
        <v>58</v>
      </c>
      <c r="AD364" s="1" t="s">
        <v>58</v>
      </c>
      <c r="AE364" s="1">
        <v>14</v>
      </c>
    </row>
    <row r="365" spans="1:31" x14ac:dyDescent="0.2">
      <c r="A365" s="1" t="str">
        <f t="shared" si="20"/>
        <v/>
      </c>
      <c r="B365" s="1" t="str">
        <f t="shared" si="21"/>
        <v/>
      </c>
      <c r="C365" s="12">
        <f>INDEX(families!$A:$A,MATCH(D365,families!$B:$B,0))</f>
        <v>42</v>
      </c>
      <c r="D365" s="1" t="s">
        <v>8036</v>
      </c>
      <c r="E365" s="1" t="s">
        <v>8036</v>
      </c>
      <c r="F365" s="1" t="str">
        <f t="shared" si="22"/>
        <v>°  Induction Bend (5B−IB−2344)</v>
      </c>
      <c r="G365" s="1">
        <f t="shared" si="23"/>
        <v>0</v>
      </c>
      <c r="L365" s="1">
        <v>364</v>
      </c>
      <c r="M365" s="1" t="s">
        <v>8180</v>
      </c>
      <c r="N365" s="1" t="s">
        <v>8072</v>
      </c>
      <c r="V365" s="1" t="s">
        <v>58</v>
      </c>
      <c r="AA365" s="1" t="s">
        <v>58</v>
      </c>
      <c r="AB365" s="1" t="s">
        <v>58</v>
      </c>
      <c r="AC365" s="1" t="s">
        <v>58</v>
      </c>
      <c r="AD365" s="1" t="s">
        <v>58</v>
      </c>
      <c r="AE365" s="1">
        <v>14</v>
      </c>
    </row>
    <row r="366" spans="1:31" x14ac:dyDescent="0.2">
      <c r="A366" s="1" t="str">
        <f t="shared" si="20"/>
        <v/>
      </c>
      <c r="B366" s="1" t="str">
        <f t="shared" si="21"/>
        <v/>
      </c>
      <c r="C366" s="12">
        <f>INDEX(families!$A:$A,MATCH(D366,families!$B:$B,0))</f>
        <v>42</v>
      </c>
      <c r="D366" s="1" t="s">
        <v>8036</v>
      </c>
      <c r="E366" s="1" t="s">
        <v>8036</v>
      </c>
      <c r="F366" s="1" t="str">
        <f t="shared" si="22"/>
        <v>°  Induction Bend (5B−IB−2345)</v>
      </c>
      <c r="G366" s="1">
        <f t="shared" si="23"/>
        <v>0</v>
      </c>
      <c r="L366" s="1">
        <v>365</v>
      </c>
      <c r="M366" s="1" t="s">
        <v>8179</v>
      </c>
      <c r="N366" s="1" t="s">
        <v>8072</v>
      </c>
      <c r="V366" s="1" t="s">
        <v>58</v>
      </c>
      <c r="AA366" s="1" t="s">
        <v>58</v>
      </c>
      <c r="AB366" s="1" t="s">
        <v>58</v>
      </c>
      <c r="AC366" s="1" t="s">
        <v>58</v>
      </c>
      <c r="AD366" s="1" t="s">
        <v>58</v>
      </c>
      <c r="AE366" s="1">
        <v>14</v>
      </c>
    </row>
    <row r="367" spans="1:31" x14ac:dyDescent="0.2">
      <c r="A367" s="1" t="str">
        <f t="shared" si="20"/>
        <v/>
      </c>
      <c r="B367" s="1" t="str">
        <f t="shared" si="21"/>
        <v/>
      </c>
      <c r="C367" s="12">
        <f>INDEX(families!$A:$A,MATCH(D367,families!$B:$B,0))</f>
        <v>42</v>
      </c>
      <c r="D367" s="1" t="s">
        <v>8036</v>
      </c>
      <c r="E367" s="1" t="s">
        <v>8036</v>
      </c>
      <c r="F367" s="1" t="str">
        <f t="shared" si="22"/>
        <v>°  Induction Bend (5B−IB−2426)</v>
      </c>
      <c r="G367" s="1">
        <f t="shared" si="23"/>
        <v>0</v>
      </c>
      <c r="L367" s="1">
        <v>366</v>
      </c>
      <c r="M367" s="1" t="s">
        <v>8178</v>
      </c>
      <c r="N367" s="1" t="s">
        <v>8072</v>
      </c>
      <c r="V367" s="1" t="s">
        <v>58</v>
      </c>
      <c r="AA367" s="1" t="s">
        <v>58</v>
      </c>
      <c r="AB367" s="1" t="s">
        <v>58</v>
      </c>
      <c r="AC367" s="1" t="s">
        <v>58</v>
      </c>
      <c r="AD367" s="1" t="s">
        <v>58</v>
      </c>
      <c r="AE367" s="1">
        <v>18</v>
      </c>
    </row>
    <row r="368" spans="1:31" x14ac:dyDescent="0.2">
      <c r="A368" s="1" t="str">
        <f t="shared" si="20"/>
        <v/>
      </c>
      <c r="B368" s="1" t="str">
        <f t="shared" si="21"/>
        <v/>
      </c>
      <c r="C368" s="12">
        <f>INDEX(families!$A:$A,MATCH(D368,families!$B:$B,0))</f>
        <v>42</v>
      </c>
      <c r="D368" s="1" t="s">
        <v>8036</v>
      </c>
      <c r="E368" s="1" t="s">
        <v>8036</v>
      </c>
      <c r="F368" s="1" t="str">
        <f t="shared" si="22"/>
        <v>°  Induction Bend (5B−IB−2427)</v>
      </c>
      <c r="G368" s="1">
        <f t="shared" si="23"/>
        <v>0</v>
      </c>
      <c r="L368" s="1">
        <v>367</v>
      </c>
      <c r="M368" s="1" t="s">
        <v>8177</v>
      </c>
      <c r="N368" s="1" t="s">
        <v>8072</v>
      </c>
      <c r="V368" s="1" t="s">
        <v>58</v>
      </c>
      <c r="AA368" s="1" t="s">
        <v>58</v>
      </c>
      <c r="AB368" s="1" t="s">
        <v>58</v>
      </c>
      <c r="AC368" s="1" t="s">
        <v>58</v>
      </c>
      <c r="AD368" s="1" t="s">
        <v>58</v>
      </c>
      <c r="AE368" s="1">
        <v>18</v>
      </c>
    </row>
    <row r="369" spans="1:31" x14ac:dyDescent="0.2">
      <c r="A369" s="1" t="str">
        <f t="shared" si="20"/>
        <v/>
      </c>
      <c r="B369" s="1" t="str">
        <f t="shared" si="21"/>
        <v/>
      </c>
      <c r="C369" s="12">
        <f>INDEX(families!$A:$A,MATCH(D369,families!$B:$B,0))</f>
        <v>42</v>
      </c>
      <c r="D369" s="1" t="s">
        <v>8036</v>
      </c>
      <c r="E369" s="1" t="s">
        <v>8036</v>
      </c>
      <c r="F369" s="1" t="str">
        <f t="shared" si="22"/>
        <v>°  Induction Bend (5B−IB−2349)</v>
      </c>
      <c r="G369" s="1">
        <f t="shared" si="23"/>
        <v>0</v>
      </c>
      <c r="L369" s="1">
        <v>368</v>
      </c>
      <c r="M369" s="1" t="s">
        <v>8176</v>
      </c>
      <c r="N369" s="1" t="s">
        <v>8072</v>
      </c>
      <c r="V369" s="1" t="s">
        <v>58</v>
      </c>
      <c r="AA369" s="1" t="s">
        <v>58</v>
      </c>
      <c r="AB369" s="1" t="s">
        <v>58</v>
      </c>
      <c r="AC369" s="1" t="s">
        <v>58</v>
      </c>
      <c r="AD369" s="1" t="s">
        <v>58</v>
      </c>
      <c r="AE369" s="1">
        <v>18</v>
      </c>
    </row>
    <row r="370" spans="1:31" x14ac:dyDescent="0.2">
      <c r="A370" s="1" t="str">
        <f t="shared" si="20"/>
        <v/>
      </c>
      <c r="B370" s="1" t="str">
        <f t="shared" si="21"/>
        <v/>
      </c>
      <c r="C370" s="12">
        <f>INDEX(families!$A:$A,MATCH(D370,families!$B:$B,0))</f>
        <v>42</v>
      </c>
      <c r="D370" s="1" t="s">
        <v>8036</v>
      </c>
      <c r="E370" s="1" t="s">
        <v>8036</v>
      </c>
      <c r="F370" s="1" t="str">
        <f t="shared" si="22"/>
        <v>°  Induction Bend (5B−IB−2350)</v>
      </c>
      <c r="G370" s="1">
        <f t="shared" si="23"/>
        <v>0</v>
      </c>
      <c r="L370" s="1">
        <v>369</v>
      </c>
      <c r="M370" s="1" t="s">
        <v>8175</v>
      </c>
      <c r="N370" s="1" t="s">
        <v>8072</v>
      </c>
      <c r="V370" s="1" t="s">
        <v>58</v>
      </c>
      <c r="AA370" s="1" t="s">
        <v>58</v>
      </c>
      <c r="AB370" s="1" t="s">
        <v>58</v>
      </c>
      <c r="AC370" s="1" t="s">
        <v>58</v>
      </c>
      <c r="AD370" s="1" t="s">
        <v>58</v>
      </c>
      <c r="AE370" s="1">
        <v>18</v>
      </c>
    </row>
    <row r="371" spans="1:31" x14ac:dyDescent="0.2">
      <c r="A371" s="1" t="str">
        <f t="shared" si="20"/>
        <v/>
      </c>
      <c r="B371" s="1" t="str">
        <f t="shared" si="21"/>
        <v/>
      </c>
      <c r="C371" s="12">
        <f>INDEX(families!$A:$A,MATCH(D371,families!$B:$B,0))</f>
        <v>42</v>
      </c>
      <c r="D371" s="1" t="s">
        <v>8036</v>
      </c>
      <c r="E371" s="1" t="s">
        <v>8036</v>
      </c>
      <c r="F371" s="1" t="str">
        <f t="shared" si="22"/>
        <v>°  Induction Bend (5B−IB−2351)</v>
      </c>
      <c r="G371" s="1">
        <f t="shared" si="23"/>
        <v>0</v>
      </c>
      <c r="L371" s="1">
        <v>370</v>
      </c>
      <c r="M371" s="1" t="s">
        <v>8174</v>
      </c>
      <c r="N371" s="1" t="s">
        <v>8072</v>
      </c>
      <c r="V371" s="1" t="s">
        <v>58</v>
      </c>
      <c r="AA371" s="1" t="s">
        <v>58</v>
      </c>
      <c r="AB371" s="1" t="s">
        <v>58</v>
      </c>
      <c r="AC371" s="1" t="s">
        <v>58</v>
      </c>
      <c r="AD371" s="1" t="s">
        <v>58</v>
      </c>
      <c r="AE371" s="1">
        <v>18</v>
      </c>
    </row>
    <row r="372" spans="1:31" x14ac:dyDescent="0.2">
      <c r="A372" s="1" t="str">
        <f t="shared" si="20"/>
        <v/>
      </c>
      <c r="B372" s="1" t="str">
        <f t="shared" si="21"/>
        <v/>
      </c>
      <c r="C372" s="12">
        <f>INDEX(families!$A:$A,MATCH(D372,families!$B:$B,0))</f>
        <v>42</v>
      </c>
      <c r="D372" s="1" t="s">
        <v>8036</v>
      </c>
      <c r="E372" s="1" t="s">
        <v>8036</v>
      </c>
      <c r="F372" s="1" t="str">
        <f t="shared" si="22"/>
        <v>°  Induction Bend (5B−IB−2352)</v>
      </c>
      <c r="G372" s="1">
        <f t="shared" si="23"/>
        <v>0</v>
      </c>
      <c r="L372" s="1">
        <v>371</v>
      </c>
      <c r="M372" s="1" t="s">
        <v>8173</v>
      </c>
      <c r="N372" s="1" t="s">
        <v>8072</v>
      </c>
      <c r="V372" s="1" t="s">
        <v>58</v>
      </c>
      <c r="AA372" s="1" t="s">
        <v>58</v>
      </c>
      <c r="AB372" s="1" t="s">
        <v>58</v>
      </c>
      <c r="AC372" s="1" t="s">
        <v>58</v>
      </c>
      <c r="AD372" s="1" t="s">
        <v>58</v>
      </c>
      <c r="AE372" s="1">
        <v>18</v>
      </c>
    </row>
    <row r="373" spans="1:31" x14ac:dyDescent="0.2">
      <c r="A373" s="1" t="str">
        <f t="shared" si="20"/>
        <v/>
      </c>
      <c r="B373" s="1" t="str">
        <f t="shared" si="21"/>
        <v/>
      </c>
      <c r="C373" s="12">
        <f>INDEX(families!$A:$A,MATCH(D373,families!$B:$B,0))</f>
        <v>42</v>
      </c>
      <c r="D373" s="1" t="s">
        <v>8036</v>
      </c>
      <c r="E373" s="1" t="s">
        <v>8036</v>
      </c>
      <c r="F373" s="1" t="str">
        <f t="shared" si="22"/>
        <v>°  Induction Bend (5B−IB−2353)</v>
      </c>
      <c r="G373" s="1">
        <f t="shared" si="23"/>
        <v>0</v>
      </c>
      <c r="L373" s="1">
        <v>372</v>
      </c>
      <c r="M373" s="1" t="s">
        <v>8172</v>
      </c>
      <c r="N373" s="1" t="s">
        <v>8072</v>
      </c>
      <c r="V373" s="1" t="s">
        <v>58</v>
      </c>
      <c r="AA373" s="1" t="s">
        <v>58</v>
      </c>
      <c r="AB373" s="1" t="s">
        <v>58</v>
      </c>
      <c r="AC373" s="1" t="s">
        <v>58</v>
      </c>
      <c r="AD373" s="1" t="s">
        <v>58</v>
      </c>
      <c r="AE373" s="1">
        <v>18</v>
      </c>
    </row>
    <row r="374" spans="1:31" x14ac:dyDescent="0.2">
      <c r="A374" s="1" t="str">
        <f t="shared" si="20"/>
        <v/>
      </c>
      <c r="B374" s="1" t="str">
        <f t="shared" si="21"/>
        <v/>
      </c>
      <c r="C374" s="12">
        <f>INDEX(families!$A:$A,MATCH(D374,families!$B:$B,0))</f>
        <v>42</v>
      </c>
      <c r="D374" s="1" t="s">
        <v>8036</v>
      </c>
      <c r="E374" s="1" t="s">
        <v>8036</v>
      </c>
      <c r="F374" s="1" t="str">
        <f t="shared" si="22"/>
        <v>°  Induction Bend (5B−IB−2354)</v>
      </c>
      <c r="G374" s="1">
        <f t="shared" si="23"/>
        <v>0</v>
      </c>
      <c r="L374" s="1">
        <v>373</v>
      </c>
      <c r="M374" s="1" t="s">
        <v>8171</v>
      </c>
      <c r="N374" s="1" t="s">
        <v>8072</v>
      </c>
      <c r="V374" s="1" t="s">
        <v>58</v>
      </c>
      <c r="AA374" s="1" t="s">
        <v>58</v>
      </c>
      <c r="AB374" s="1" t="s">
        <v>58</v>
      </c>
      <c r="AC374" s="1" t="s">
        <v>58</v>
      </c>
      <c r="AD374" s="1" t="s">
        <v>58</v>
      </c>
      <c r="AE374" s="1">
        <v>18</v>
      </c>
    </row>
    <row r="375" spans="1:31" x14ac:dyDescent="0.2">
      <c r="A375" s="1" t="str">
        <f t="shared" si="20"/>
        <v/>
      </c>
      <c r="B375" s="1" t="str">
        <f t="shared" si="21"/>
        <v/>
      </c>
      <c r="C375" s="12">
        <f>INDEX(families!$A:$A,MATCH(D375,families!$B:$B,0))</f>
        <v>42</v>
      </c>
      <c r="D375" s="1" t="s">
        <v>8036</v>
      </c>
      <c r="E375" s="1" t="s">
        <v>8036</v>
      </c>
      <c r="F375" s="1" t="str">
        <f t="shared" si="22"/>
        <v>°  Induction Bend (5B−IB−2355)</v>
      </c>
      <c r="G375" s="1">
        <f t="shared" si="23"/>
        <v>0</v>
      </c>
      <c r="L375" s="1">
        <v>374</v>
      </c>
      <c r="M375" s="1" t="s">
        <v>8170</v>
      </c>
      <c r="N375" s="1" t="s">
        <v>8072</v>
      </c>
      <c r="V375" s="1" t="s">
        <v>58</v>
      </c>
      <c r="AA375" s="1" t="s">
        <v>58</v>
      </c>
      <c r="AB375" s="1" t="s">
        <v>58</v>
      </c>
      <c r="AC375" s="1" t="s">
        <v>58</v>
      </c>
      <c r="AD375" s="1" t="s">
        <v>58</v>
      </c>
      <c r="AE375" s="1">
        <v>18</v>
      </c>
    </row>
    <row r="376" spans="1:31" x14ac:dyDescent="0.2">
      <c r="A376" s="1" t="str">
        <f t="shared" si="20"/>
        <v/>
      </c>
      <c r="B376" s="1" t="str">
        <f t="shared" si="21"/>
        <v/>
      </c>
      <c r="C376" s="12">
        <f>INDEX(families!$A:$A,MATCH(D376,families!$B:$B,0))</f>
        <v>42</v>
      </c>
      <c r="D376" s="1" t="s">
        <v>8036</v>
      </c>
      <c r="E376" s="1" t="s">
        <v>8036</v>
      </c>
      <c r="F376" s="1" t="str">
        <f t="shared" si="22"/>
        <v>°  Induction Bend (5B−IB−2356)</v>
      </c>
      <c r="G376" s="1">
        <f t="shared" si="23"/>
        <v>0</v>
      </c>
      <c r="L376" s="1">
        <v>375</v>
      </c>
      <c r="M376" s="1" t="s">
        <v>8169</v>
      </c>
      <c r="N376" s="1" t="s">
        <v>8072</v>
      </c>
      <c r="V376" s="1" t="s">
        <v>58</v>
      </c>
      <c r="AA376" s="1" t="s">
        <v>58</v>
      </c>
      <c r="AB376" s="1" t="s">
        <v>58</v>
      </c>
      <c r="AC376" s="1" t="s">
        <v>58</v>
      </c>
      <c r="AD376" s="1" t="s">
        <v>58</v>
      </c>
      <c r="AE376" s="1">
        <v>18</v>
      </c>
    </row>
    <row r="377" spans="1:31" x14ac:dyDescent="0.2">
      <c r="A377" s="1" t="str">
        <f t="shared" si="20"/>
        <v/>
      </c>
      <c r="B377" s="1" t="str">
        <f t="shared" si="21"/>
        <v/>
      </c>
      <c r="C377" s="12">
        <f>INDEX(families!$A:$A,MATCH(D377,families!$B:$B,0))</f>
        <v>42</v>
      </c>
      <c r="D377" s="1" t="s">
        <v>8036</v>
      </c>
      <c r="E377" s="1" t="s">
        <v>8036</v>
      </c>
      <c r="F377" s="1" t="str">
        <f t="shared" si="22"/>
        <v>°  Induction Bend (5B−IB−2357)</v>
      </c>
      <c r="G377" s="1">
        <f t="shared" si="23"/>
        <v>0</v>
      </c>
      <c r="L377" s="1">
        <v>376</v>
      </c>
      <c r="M377" s="1" t="s">
        <v>8168</v>
      </c>
      <c r="N377" s="1" t="s">
        <v>8072</v>
      </c>
      <c r="V377" s="1" t="s">
        <v>58</v>
      </c>
      <c r="AA377" s="1" t="s">
        <v>58</v>
      </c>
      <c r="AB377" s="1" t="s">
        <v>58</v>
      </c>
      <c r="AC377" s="1" t="s">
        <v>58</v>
      </c>
      <c r="AD377" s="1" t="s">
        <v>58</v>
      </c>
      <c r="AE377" s="1">
        <v>18</v>
      </c>
    </row>
    <row r="378" spans="1:31" x14ac:dyDescent="0.2">
      <c r="A378" s="1" t="str">
        <f t="shared" si="20"/>
        <v/>
      </c>
      <c r="B378" s="1" t="str">
        <f t="shared" si="21"/>
        <v/>
      </c>
      <c r="C378" s="12">
        <f>INDEX(families!$A:$A,MATCH(D378,families!$B:$B,0))</f>
        <v>42</v>
      </c>
      <c r="D378" s="1" t="s">
        <v>8036</v>
      </c>
      <c r="E378" s="1" t="s">
        <v>8036</v>
      </c>
      <c r="F378" s="1" t="str">
        <f t="shared" si="22"/>
        <v>°  Induction Bend (5B−IB−2359)</v>
      </c>
      <c r="G378" s="1">
        <f t="shared" si="23"/>
        <v>0</v>
      </c>
      <c r="L378" s="1">
        <v>377</v>
      </c>
      <c r="M378" s="1" t="s">
        <v>8167</v>
      </c>
      <c r="N378" s="1" t="s">
        <v>8072</v>
      </c>
      <c r="V378" s="1" t="s">
        <v>58</v>
      </c>
      <c r="AA378" s="1" t="s">
        <v>58</v>
      </c>
      <c r="AB378" s="1" t="s">
        <v>58</v>
      </c>
      <c r="AC378" s="1" t="s">
        <v>58</v>
      </c>
      <c r="AD378" s="1" t="s">
        <v>58</v>
      </c>
      <c r="AE378" s="1">
        <v>18</v>
      </c>
    </row>
    <row r="379" spans="1:31" x14ac:dyDescent="0.2">
      <c r="A379" s="1" t="str">
        <f t="shared" si="20"/>
        <v/>
      </c>
      <c r="B379" s="1" t="str">
        <f t="shared" si="21"/>
        <v/>
      </c>
      <c r="C379" s="12">
        <f>INDEX(families!$A:$A,MATCH(D379,families!$B:$B,0))</f>
        <v>42</v>
      </c>
      <c r="D379" s="1" t="s">
        <v>8036</v>
      </c>
      <c r="E379" s="1" t="s">
        <v>8036</v>
      </c>
      <c r="F379" s="1" t="str">
        <f t="shared" si="22"/>
        <v>°  Induction Bend (5B−IB−2360)</v>
      </c>
      <c r="G379" s="1">
        <f t="shared" si="23"/>
        <v>0</v>
      </c>
      <c r="L379" s="1">
        <v>378</v>
      </c>
      <c r="M379" s="1" t="s">
        <v>8166</v>
      </c>
      <c r="N379" s="1" t="s">
        <v>8072</v>
      </c>
      <c r="V379" s="1" t="s">
        <v>58</v>
      </c>
      <c r="AA379" s="1" t="s">
        <v>58</v>
      </c>
      <c r="AB379" s="1" t="s">
        <v>58</v>
      </c>
      <c r="AC379" s="1" t="s">
        <v>58</v>
      </c>
      <c r="AD379" s="1" t="s">
        <v>58</v>
      </c>
      <c r="AE379" s="1">
        <v>18</v>
      </c>
    </row>
    <row r="380" spans="1:31" x14ac:dyDescent="0.2">
      <c r="A380" s="1" t="str">
        <f t="shared" si="20"/>
        <v/>
      </c>
      <c r="B380" s="1" t="str">
        <f t="shared" si="21"/>
        <v/>
      </c>
      <c r="C380" s="12">
        <f>INDEX(families!$A:$A,MATCH(D380,families!$B:$B,0))</f>
        <v>42</v>
      </c>
      <c r="D380" s="1" t="s">
        <v>8036</v>
      </c>
      <c r="E380" s="1" t="s">
        <v>8036</v>
      </c>
      <c r="F380" s="1" t="str">
        <f t="shared" si="22"/>
        <v>°  Induction Bend (5B−IB−2361)</v>
      </c>
      <c r="G380" s="1">
        <f t="shared" si="23"/>
        <v>0</v>
      </c>
      <c r="L380" s="1">
        <v>379</v>
      </c>
      <c r="M380" s="1" t="s">
        <v>8165</v>
      </c>
      <c r="N380" s="1" t="s">
        <v>8072</v>
      </c>
      <c r="V380" s="1" t="s">
        <v>58</v>
      </c>
      <c r="AA380" s="1" t="s">
        <v>58</v>
      </c>
      <c r="AB380" s="1" t="s">
        <v>58</v>
      </c>
      <c r="AC380" s="1" t="s">
        <v>58</v>
      </c>
      <c r="AD380" s="1" t="s">
        <v>58</v>
      </c>
      <c r="AE380" s="1">
        <v>18</v>
      </c>
    </row>
    <row r="381" spans="1:31" x14ac:dyDescent="0.2">
      <c r="A381" s="1" t="str">
        <f t="shared" si="20"/>
        <v/>
      </c>
      <c r="B381" s="1" t="str">
        <f t="shared" si="21"/>
        <v/>
      </c>
      <c r="C381" s="12">
        <f>INDEX(families!$A:$A,MATCH(D381,families!$B:$B,0))</f>
        <v>42</v>
      </c>
      <c r="D381" s="1" t="s">
        <v>8036</v>
      </c>
      <c r="E381" s="1" t="s">
        <v>8036</v>
      </c>
      <c r="F381" s="1" t="str">
        <f t="shared" si="22"/>
        <v>°  Induction Bend (5B−IB−2362)</v>
      </c>
      <c r="G381" s="1">
        <f t="shared" si="23"/>
        <v>0</v>
      </c>
      <c r="L381" s="1">
        <v>380</v>
      </c>
      <c r="M381" s="1" t="s">
        <v>8164</v>
      </c>
      <c r="N381" s="1" t="s">
        <v>8072</v>
      </c>
      <c r="V381" s="1" t="s">
        <v>58</v>
      </c>
      <c r="AA381" s="1" t="s">
        <v>58</v>
      </c>
      <c r="AB381" s="1" t="s">
        <v>58</v>
      </c>
      <c r="AC381" s="1" t="s">
        <v>58</v>
      </c>
      <c r="AD381" s="1" t="s">
        <v>58</v>
      </c>
      <c r="AE381" s="1">
        <v>18</v>
      </c>
    </row>
    <row r="382" spans="1:31" x14ac:dyDescent="0.2">
      <c r="A382" s="1" t="str">
        <f t="shared" si="20"/>
        <v/>
      </c>
      <c r="B382" s="1" t="str">
        <f t="shared" si="21"/>
        <v/>
      </c>
      <c r="C382" s="12">
        <f>INDEX(families!$A:$A,MATCH(D382,families!$B:$B,0))</f>
        <v>42</v>
      </c>
      <c r="D382" s="1" t="s">
        <v>8036</v>
      </c>
      <c r="E382" s="1" t="s">
        <v>8036</v>
      </c>
      <c r="F382" s="1" t="str">
        <f t="shared" si="22"/>
        <v>°  Induction Bend (5B−IB−2363)</v>
      </c>
      <c r="G382" s="1">
        <f t="shared" si="23"/>
        <v>0</v>
      </c>
      <c r="L382" s="1">
        <v>381</v>
      </c>
      <c r="M382" s="1" t="s">
        <v>8163</v>
      </c>
      <c r="N382" s="1" t="s">
        <v>8072</v>
      </c>
      <c r="V382" s="1" t="s">
        <v>58</v>
      </c>
      <c r="AA382" s="1" t="s">
        <v>58</v>
      </c>
      <c r="AB382" s="1" t="s">
        <v>58</v>
      </c>
      <c r="AC382" s="1" t="s">
        <v>58</v>
      </c>
      <c r="AD382" s="1" t="s">
        <v>58</v>
      </c>
      <c r="AE382" s="1">
        <v>18</v>
      </c>
    </row>
    <row r="383" spans="1:31" x14ac:dyDescent="0.2">
      <c r="A383" s="1" t="str">
        <f t="shared" si="20"/>
        <v/>
      </c>
      <c r="B383" s="1" t="str">
        <f t="shared" si="21"/>
        <v/>
      </c>
      <c r="C383" s="12">
        <f>INDEX(families!$A:$A,MATCH(D383,families!$B:$B,0))</f>
        <v>42</v>
      </c>
      <c r="D383" s="1" t="s">
        <v>8036</v>
      </c>
      <c r="E383" s="1" t="s">
        <v>8036</v>
      </c>
      <c r="F383" s="1" t="str">
        <f t="shared" si="22"/>
        <v>°  Induction Bend (5B−IB−2364)</v>
      </c>
      <c r="G383" s="1">
        <f t="shared" si="23"/>
        <v>0</v>
      </c>
      <c r="L383" s="1">
        <v>382</v>
      </c>
      <c r="M383" s="1" t="s">
        <v>8162</v>
      </c>
      <c r="N383" s="1" t="s">
        <v>8072</v>
      </c>
      <c r="V383" s="1" t="s">
        <v>58</v>
      </c>
      <c r="AA383" s="1" t="s">
        <v>58</v>
      </c>
      <c r="AB383" s="1" t="s">
        <v>58</v>
      </c>
      <c r="AC383" s="1" t="s">
        <v>58</v>
      </c>
      <c r="AD383" s="1" t="s">
        <v>58</v>
      </c>
      <c r="AE383" s="1">
        <v>18</v>
      </c>
    </row>
    <row r="384" spans="1:31" x14ac:dyDescent="0.2">
      <c r="A384" s="1">
        <f t="shared" si="20"/>
        <v>1067596</v>
      </c>
      <c r="B384" s="1">
        <f t="shared" si="21"/>
        <v>1067596</v>
      </c>
      <c r="C384" s="12">
        <f>INDEX(families!$A:$A,MATCH(D384,families!$B:$B,0))</f>
        <v>42</v>
      </c>
      <c r="D384" s="1" t="s">
        <v>8036</v>
      </c>
      <c r="E384" s="1" t="s">
        <v>8036</v>
      </c>
      <c r="F384" s="1" t="str">
        <f t="shared" si="22"/>
        <v>20° OB Induction Bend (5B−IB−2365)</v>
      </c>
      <c r="G384" s="1">
        <f t="shared" si="23"/>
        <v>20</v>
      </c>
      <c r="L384" s="1">
        <v>383</v>
      </c>
      <c r="M384" s="1" t="s">
        <v>8161</v>
      </c>
      <c r="N384" s="1" t="s">
        <v>8160</v>
      </c>
      <c r="O384" s="1">
        <v>1067596</v>
      </c>
      <c r="P384" s="1" t="s">
        <v>8159</v>
      </c>
      <c r="Q384" s="1">
        <v>14.7</v>
      </c>
      <c r="R384" s="1">
        <v>13.1</v>
      </c>
      <c r="S384" s="1" t="s">
        <v>8032</v>
      </c>
      <c r="T384" s="1">
        <v>20</v>
      </c>
      <c r="U384" s="1" t="s">
        <v>7362</v>
      </c>
      <c r="V384" s="1" t="s">
        <v>8075</v>
      </c>
      <c r="W384" s="1">
        <v>1500</v>
      </c>
      <c r="X384" s="1">
        <v>1500</v>
      </c>
      <c r="Y384" s="1">
        <v>1596</v>
      </c>
      <c r="Z384" s="1">
        <v>4596</v>
      </c>
      <c r="AA384" s="1" t="s">
        <v>8047</v>
      </c>
      <c r="AB384" s="1" t="s">
        <v>8047</v>
      </c>
      <c r="AC384" s="1" t="s">
        <v>8046</v>
      </c>
      <c r="AD384" s="1">
        <v>5</v>
      </c>
    </row>
    <row r="385" spans="1:31" x14ac:dyDescent="0.2">
      <c r="A385" s="1">
        <f t="shared" si="20"/>
        <v>1067608</v>
      </c>
      <c r="B385" s="1">
        <f t="shared" si="21"/>
        <v>1067608</v>
      </c>
      <c r="C385" s="12">
        <f>INDEX(families!$A:$A,MATCH(D385,families!$B:$B,0))</f>
        <v>42</v>
      </c>
      <c r="D385" s="1" t="s">
        <v>8036</v>
      </c>
      <c r="E385" s="1" t="s">
        <v>8036</v>
      </c>
      <c r="F385" s="1" t="str">
        <f t="shared" si="22"/>
        <v>20° SB Induction Bend (5B−IB−2366)</v>
      </c>
      <c r="G385" s="1">
        <f t="shared" si="23"/>
        <v>20</v>
      </c>
      <c r="L385" s="1">
        <v>384</v>
      </c>
      <c r="M385" s="1" t="s">
        <v>8158</v>
      </c>
      <c r="N385" s="1" t="s">
        <v>8157</v>
      </c>
      <c r="O385" s="1">
        <v>1067608</v>
      </c>
      <c r="P385" s="1">
        <v>914.4</v>
      </c>
      <c r="Q385" s="1">
        <v>14.7</v>
      </c>
      <c r="R385" s="1">
        <v>13.1</v>
      </c>
      <c r="S385" s="1" t="s">
        <v>8032</v>
      </c>
      <c r="T385" s="1">
        <v>20</v>
      </c>
      <c r="U385" s="1" t="s">
        <v>7362</v>
      </c>
      <c r="V385" s="1" t="s">
        <v>8078</v>
      </c>
      <c r="W385" s="1">
        <v>1500</v>
      </c>
      <c r="X385" s="1">
        <v>1500</v>
      </c>
      <c r="Y385" s="1">
        <v>1596</v>
      </c>
      <c r="Z385" s="1">
        <v>4596</v>
      </c>
      <c r="AA385" s="1" t="s">
        <v>8047</v>
      </c>
      <c r="AB385" s="1" t="s">
        <v>8047</v>
      </c>
      <c r="AC385" s="1" t="s">
        <v>8046</v>
      </c>
      <c r="AD385" s="1" t="s">
        <v>58</v>
      </c>
    </row>
    <row r="386" spans="1:31" x14ac:dyDescent="0.2">
      <c r="A386" s="1">
        <f t="shared" ref="A386:A438" si="24">IF(O386=0,"",O386)</f>
        <v>1068918</v>
      </c>
      <c r="B386" s="1">
        <f t="shared" ref="B386:B438" si="25">A386</f>
        <v>1068918</v>
      </c>
      <c r="C386" s="12">
        <f>INDEX(families!$A:$A,MATCH(D386,families!$B:$B,0))</f>
        <v>42</v>
      </c>
      <c r="D386" s="1" t="s">
        <v>8036</v>
      </c>
      <c r="E386" s="1" t="s">
        <v>8036</v>
      </c>
      <c r="F386" s="1" t="str">
        <f t="shared" ref="F386:F438" si="26">_xlfn.CONCAT(T386,"° ",V386," Induction Bend"," (",M386,")")</f>
        <v>74° RT Induction Bend (5B−IB−2367)</v>
      </c>
      <c r="G386" s="1">
        <f t="shared" si="23"/>
        <v>74</v>
      </c>
      <c r="L386" s="1">
        <v>385</v>
      </c>
      <c r="M386" s="1" t="s">
        <v>8156</v>
      </c>
      <c r="N386" s="1" t="s">
        <v>8155</v>
      </c>
      <c r="O386" s="1">
        <v>1068918</v>
      </c>
      <c r="P386" s="1">
        <v>914.4</v>
      </c>
      <c r="Q386" s="1">
        <v>14.7</v>
      </c>
      <c r="R386" s="1">
        <v>13.1</v>
      </c>
      <c r="S386" s="1" t="s">
        <v>8032</v>
      </c>
      <c r="T386" s="1">
        <v>74</v>
      </c>
      <c r="U386" s="1" t="s">
        <v>7362</v>
      </c>
      <c r="V386" s="1" t="s">
        <v>8030</v>
      </c>
      <c r="W386" s="1">
        <v>1500</v>
      </c>
      <c r="X386" s="1">
        <v>1500</v>
      </c>
      <c r="Y386" s="1">
        <v>5905</v>
      </c>
      <c r="Z386" s="1">
        <v>8905</v>
      </c>
      <c r="AA386" s="1" t="s">
        <v>8047</v>
      </c>
      <c r="AB386" s="1" t="s">
        <v>8047</v>
      </c>
      <c r="AC386" s="1" t="s">
        <v>8046</v>
      </c>
      <c r="AD386" s="1" t="s">
        <v>58</v>
      </c>
    </row>
    <row r="387" spans="1:31" x14ac:dyDescent="0.2">
      <c r="A387" s="1">
        <f t="shared" si="24"/>
        <v>1069020</v>
      </c>
      <c r="B387" s="1">
        <f t="shared" si="25"/>
        <v>1069020</v>
      </c>
      <c r="C387" s="12">
        <f>INDEX(families!$A:$A,MATCH(D387,families!$B:$B,0))</f>
        <v>42</v>
      </c>
      <c r="D387" s="1" t="s">
        <v>8036</v>
      </c>
      <c r="E387" s="1" t="s">
        <v>8036</v>
      </c>
      <c r="F387" s="1" t="str">
        <f t="shared" si="26"/>
        <v>66° LT Induction Bend (5B−IB−2368)</v>
      </c>
      <c r="G387" s="1">
        <f t="shared" ref="G387:G438" si="27">T387</f>
        <v>66</v>
      </c>
      <c r="L387" s="1">
        <v>386</v>
      </c>
      <c r="M387" s="1" t="s">
        <v>8154</v>
      </c>
      <c r="N387" s="1" t="s">
        <v>8153</v>
      </c>
      <c r="O387" s="1">
        <v>1069020</v>
      </c>
      <c r="P387" s="1">
        <v>914.4</v>
      </c>
      <c r="Q387" s="1">
        <v>14.7</v>
      </c>
      <c r="R387" s="1">
        <v>13.1</v>
      </c>
      <c r="S387" s="1" t="s">
        <v>8032</v>
      </c>
      <c r="T387" s="1">
        <v>66</v>
      </c>
      <c r="U387" s="1" t="s">
        <v>7362</v>
      </c>
      <c r="V387" s="1" t="s">
        <v>8039</v>
      </c>
      <c r="W387" s="1">
        <v>1500</v>
      </c>
      <c r="X387" s="1">
        <v>1500</v>
      </c>
      <c r="Y387" s="1">
        <v>5267</v>
      </c>
      <c r="Z387" s="1">
        <v>8267</v>
      </c>
      <c r="AA387" s="1" t="s">
        <v>8047</v>
      </c>
      <c r="AB387" s="1" t="s">
        <v>8047</v>
      </c>
      <c r="AC387" s="1" t="s">
        <v>8046</v>
      </c>
      <c r="AD387" s="1" t="s">
        <v>58</v>
      </c>
    </row>
    <row r="388" spans="1:31" x14ac:dyDescent="0.2">
      <c r="A388" s="1">
        <f t="shared" si="24"/>
        <v>1069127</v>
      </c>
      <c r="B388" s="1">
        <f t="shared" si="25"/>
        <v>1069127</v>
      </c>
      <c r="C388" s="12">
        <f>INDEX(families!$A:$A,MATCH(D388,families!$B:$B,0))</f>
        <v>42</v>
      </c>
      <c r="D388" s="1" t="s">
        <v>8036</v>
      </c>
      <c r="E388" s="1" t="s">
        <v>8036</v>
      </c>
      <c r="F388" s="1" t="str">
        <f t="shared" si="26"/>
        <v>33° Rolled (OB, RT) Induction Bend (5B−IB−2391)</v>
      </c>
      <c r="G388" s="1">
        <f t="shared" si="27"/>
        <v>33</v>
      </c>
      <c r="L388" s="1">
        <v>387</v>
      </c>
      <c r="M388" s="1" t="s">
        <v>8152</v>
      </c>
      <c r="N388" s="1" t="s">
        <v>8151</v>
      </c>
      <c r="O388" s="1">
        <v>1069127</v>
      </c>
      <c r="P388" s="1">
        <v>914.4</v>
      </c>
      <c r="Q388" s="1">
        <v>14.7</v>
      </c>
      <c r="R388" s="1">
        <v>13.1</v>
      </c>
      <c r="S388" s="1" t="s">
        <v>8032</v>
      </c>
      <c r="T388" s="1">
        <v>33</v>
      </c>
      <c r="U388" s="1" t="s">
        <v>7362</v>
      </c>
      <c r="V388" s="1" t="s">
        <v>8140</v>
      </c>
      <c r="W388" s="1">
        <v>1500</v>
      </c>
      <c r="X388" s="1">
        <v>1500</v>
      </c>
      <c r="Y388" s="1">
        <v>2633</v>
      </c>
      <c r="Z388" s="1">
        <v>5633</v>
      </c>
      <c r="AA388" s="1" t="s">
        <v>8047</v>
      </c>
      <c r="AB388" s="1" t="s">
        <v>8047</v>
      </c>
      <c r="AC388" s="1" t="s">
        <v>8046</v>
      </c>
      <c r="AD388" s="1" t="s">
        <v>58</v>
      </c>
    </row>
    <row r="389" spans="1:31" x14ac:dyDescent="0.2">
      <c r="A389" s="1">
        <f t="shared" si="24"/>
        <v>1069138</v>
      </c>
      <c r="B389" s="1">
        <f t="shared" si="25"/>
        <v>1069138</v>
      </c>
      <c r="C389" s="12">
        <f>INDEX(families!$A:$A,MATCH(D389,families!$B:$B,0))</f>
        <v>42</v>
      </c>
      <c r="D389" s="1" t="s">
        <v>8036</v>
      </c>
      <c r="E389" s="1" t="s">
        <v>8036</v>
      </c>
      <c r="F389" s="1" t="str">
        <f t="shared" si="26"/>
        <v>30° SB Induction Bend (5B−IB−2392)</v>
      </c>
      <c r="G389" s="1">
        <f t="shared" si="27"/>
        <v>30</v>
      </c>
      <c r="L389" s="1">
        <v>388</v>
      </c>
      <c r="M389" s="1" t="s">
        <v>8150</v>
      </c>
      <c r="N389" s="1" t="s">
        <v>8149</v>
      </c>
      <c r="O389" s="1">
        <v>1069138</v>
      </c>
      <c r="P389" s="1">
        <v>914.4</v>
      </c>
      <c r="Q389" s="1">
        <v>14.7</v>
      </c>
      <c r="R389" s="1">
        <v>13.1</v>
      </c>
      <c r="S389" s="1" t="s">
        <v>8032</v>
      </c>
      <c r="T389" s="1">
        <v>30</v>
      </c>
      <c r="U389" s="1" t="s">
        <v>7362</v>
      </c>
      <c r="V389" s="1" t="s">
        <v>8078</v>
      </c>
      <c r="W389" s="1">
        <v>1500</v>
      </c>
      <c r="X389" s="1">
        <v>1500</v>
      </c>
      <c r="Y389" s="1">
        <v>2394</v>
      </c>
      <c r="Z389" s="1">
        <v>5394</v>
      </c>
      <c r="AA389" s="1" t="s">
        <v>8047</v>
      </c>
      <c r="AB389" s="1" t="s">
        <v>8029</v>
      </c>
      <c r="AC389" s="1" t="s">
        <v>8046</v>
      </c>
      <c r="AD389" s="1" t="s">
        <v>58</v>
      </c>
      <c r="AE389" s="1">
        <v>3</v>
      </c>
    </row>
    <row r="390" spans="1:31" x14ac:dyDescent="0.2">
      <c r="A390" s="1">
        <f t="shared" si="24"/>
        <v>1069193</v>
      </c>
      <c r="B390" s="1">
        <f t="shared" si="25"/>
        <v>1069193</v>
      </c>
      <c r="C390" s="12">
        <f>INDEX(families!$A:$A,MATCH(D390,families!$B:$B,0))</f>
        <v>42</v>
      </c>
      <c r="D390" s="1" t="s">
        <v>8036</v>
      </c>
      <c r="E390" s="1" t="s">
        <v>8036</v>
      </c>
      <c r="F390" s="1" t="str">
        <f t="shared" si="26"/>
        <v>24° SB Induction Bend (5B−IB−2393)</v>
      </c>
      <c r="G390" s="1">
        <f t="shared" si="27"/>
        <v>24</v>
      </c>
      <c r="L390" s="1">
        <v>389</v>
      </c>
      <c r="M390" s="1" t="s">
        <v>8148</v>
      </c>
      <c r="N390" s="1" t="s">
        <v>8147</v>
      </c>
      <c r="O390" s="1">
        <v>1069193</v>
      </c>
      <c r="P390" s="1">
        <v>914.4</v>
      </c>
      <c r="Q390" s="1">
        <v>19</v>
      </c>
      <c r="R390" s="1">
        <v>16.2</v>
      </c>
      <c r="S390" s="1" t="s">
        <v>8032</v>
      </c>
      <c r="T390" s="1">
        <v>24</v>
      </c>
      <c r="U390" s="1" t="s">
        <v>7362</v>
      </c>
      <c r="V390" s="1" t="s">
        <v>8078</v>
      </c>
      <c r="W390" s="1">
        <v>1500</v>
      </c>
      <c r="X390" s="1">
        <v>1500</v>
      </c>
      <c r="Y390" s="1">
        <v>1915</v>
      </c>
      <c r="Z390" s="1">
        <v>4915</v>
      </c>
      <c r="AA390" s="1" t="s">
        <v>8029</v>
      </c>
      <c r="AB390" s="1" t="s">
        <v>8029</v>
      </c>
      <c r="AC390" s="1" t="s">
        <v>8074</v>
      </c>
      <c r="AD390" s="1" t="s">
        <v>58</v>
      </c>
    </row>
    <row r="391" spans="1:31" x14ac:dyDescent="0.2">
      <c r="A391" s="1">
        <f t="shared" si="24"/>
        <v>1069203</v>
      </c>
      <c r="B391" s="1">
        <f t="shared" si="25"/>
        <v>1069203</v>
      </c>
      <c r="C391" s="12">
        <f>INDEX(families!$A:$A,MATCH(D391,families!$B:$B,0))</f>
        <v>42</v>
      </c>
      <c r="D391" s="1" t="s">
        <v>8036</v>
      </c>
      <c r="E391" s="1" t="s">
        <v>8036</v>
      </c>
      <c r="F391" s="1" t="str">
        <f t="shared" si="26"/>
        <v>24° OB Induction Bend (5B−IB−2394)</v>
      </c>
      <c r="G391" s="1">
        <f t="shared" si="27"/>
        <v>24</v>
      </c>
      <c r="L391" s="1">
        <v>390</v>
      </c>
      <c r="M391" s="1" t="s">
        <v>8146</v>
      </c>
      <c r="N391" s="1" t="s">
        <v>8145</v>
      </c>
      <c r="O391" s="1">
        <v>1069203</v>
      </c>
      <c r="P391" s="1">
        <v>914.4</v>
      </c>
      <c r="Q391" s="1">
        <v>19</v>
      </c>
      <c r="R391" s="1">
        <v>16.2</v>
      </c>
      <c r="S391" s="1" t="s">
        <v>8032</v>
      </c>
      <c r="T391" s="1">
        <v>24</v>
      </c>
      <c r="U391" s="1" t="s">
        <v>7362</v>
      </c>
      <c r="V391" s="1" t="s">
        <v>8075</v>
      </c>
      <c r="W391" s="1">
        <v>1500</v>
      </c>
      <c r="X391" s="1">
        <v>1500</v>
      </c>
      <c r="Y391" s="1">
        <v>1915</v>
      </c>
      <c r="Z391" s="1">
        <v>4915</v>
      </c>
      <c r="AA391" s="1" t="s">
        <v>8029</v>
      </c>
      <c r="AB391" s="1" t="s">
        <v>8029</v>
      </c>
      <c r="AC391" s="1" t="s">
        <v>8074</v>
      </c>
      <c r="AD391" s="1" t="s">
        <v>58</v>
      </c>
    </row>
    <row r="392" spans="1:31" x14ac:dyDescent="0.2">
      <c r="A392" s="1">
        <f t="shared" si="24"/>
        <v>1069641</v>
      </c>
      <c r="B392" s="1">
        <f t="shared" si="25"/>
        <v>1069641</v>
      </c>
      <c r="C392" s="12">
        <f>INDEX(families!$A:$A,MATCH(D392,families!$B:$B,0))</f>
        <v>42</v>
      </c>
      <c r="D392" s="1" t="s">
        <v>8036</v>
      </c>
      <c r="E392" s="1" t="s">
        <v>8036</v>
      </c>
      <c r="F392" s="1" t="str">
        <f t="shared" si="26"/>
        <v>17° RT Induction Bend (5B−IB−2369)</v>
      </c>
      <c r="G392" s="1">
        <f t="shared" si="27"/>
        <v>17</v>
      </c>
      <c r="L392" s="1">
        <v>391</v>
      </c>
      <c r="M392" s="1" t="s">
        <v>8144</v>
      </c>
      <c r="N392" s="1" t="s">
        <v>8143</v>
      </c>
      <c r="O392" s="1">
        <v>1069641</v>
      </c>
      <c r="P392" s="1">
        <v>914.4</v>
      </c>
      <c r="Q392" s="1">
        <v>14.7</v>
      </c>
      <c r="R392" s="1">
        <v>13.1</v>
      </c>
      <c r="S392" s="1" t="s">
        <v>8032</v>
      </c>
      <c r="T392" s="1">
        <v>17</v>
      </c>
      <c r="U392" s="1" t="s">
        <v>7362</v>
      </c>
      <c r="V392" s="1" t="s">
        <v>8030</v>
      </c>
      <c r="W392" s="1">
        <v>1500</v>
      </c>
      <c r="X392" s="1">
        <v>1500</v>
      </c>
      <c r="Y392" s="1">
        <v>1357</v>
      </c>
      <c r="Z392" s="1">
        <v>4357</v>
      </c>
      <c r="AA392" s="1" t="s">
        <v>8047</v>
      </c>
      <c r="AB392" s="1" t="s">
        <v>8047</v>
      </c>
      <c r="AC392" s="1" t="s">
        <v>8046</v>
      </c>
      <c r="AD392" s="1" t="s">
        <v>58</v>
      </c>
    </row>
    <row r="393" spans="1:31" x14ac:dyDescent="0.2">
      <c r="A393" s="1">
        <f t="shared" si="24"/>
        <v>1070587</v>
      </c>
      <c r="B393" s="1">
        <f t="shared" si="25"/>
        <v>1070587</v>
      </c>
      <c r="C393" s="12">
        <f>INDEX(families!$A:$A,MATCH(D393,families!$B:$B,0))</f>
        <v>42</v>
      </c>
      <c r="D393" s="1" t="s">
        <v>8036</v>
      </c>
      <c r="E393" s="1" t="s">
        <v>8036</v>
      </c>
      <c r="F393" s="1" t="str">
        <f t="shared" si="26"/>
        <v>34° Rolled (OB, RT) Induction Bend (5B−IB−2395)</v>
      </c>
      <c r="G393" s="1">
        <f t="shared" si="27"/>
        <v>34</v>
      </c>
      <c r="L393" s="1">
        <v>392</v>
      </c>
      <c r="M393" s="1" t="s">
        <v>8142</v>
      </c>
      <c r="N393" s="1" t="s">
        <v>8141</v>
      </c>
      <c r="O393" s="1">
        <v>1070587</v>
      </c>
      <c r="P393" s="1">
        <v>914.4</v>
      </c>
      <c r="Q393" s="1">
        <v>19</v>
      </c>
      <c r="R393" s="1">
        <v>16.2</v>
      </c>
      <c r="S393" s="1" t="s">
        <v>8032</v>
      </c>
      <c r="T393" s="1">
        <v>34</v>
      </c>
      <c r="U393" s="1" t="s">
        <v>7362</v>
      </c>
      <c r="V393" s="1" t="s">
        <v>8140</v>
      </c>
      <c r="W393" s="1">
        <v>1500</v>
      </c>
      <c r="X393" s="1">
        <v>1500</v>
      </c>
      <c r="Y393" s="1">
        <v>2713</v>
      </c>
      <c r="Z393" s="1">
        <v>5713</v>
      </c>
      <c r="AA393" s="1" t="s">
        <v>8029</v>
      </c>
      <c r="AB393" s="1" t="s">
        <v>8139</v>
      </c>
      <c r="AC393" s="1" t="s">
        <v>8074</v>
      </c>
      <c r="AD393" s="1" t="s">
        <v>58</v>
      </c>
      <c r="AE393" s="1">
        <v>2</v>
      </c>
    </row>
    <row r="394" spans="1:31" x14ac:dyDescent="0.2">
      <c r="A394" s="1">
        <f t="shared" si="24"/>
        <v>1070594</v>
      </c>
      <c r="B394" s="1">
        <f t="shared" si="25"/>
        <v>1070594</v>
      </c>
      <c r="C394" s="12">
        <f>INDEX(families!$A:$A,MATCH(D394,families!$B:$B,0))</f>
        <v>42</v>
      </c>
      <c r="D394" s="1" t="s">
        <v>8036</v>
      </c>
      <c r="E394" s="1" t="s">
        <v>8036</v>
      </c>
      <c r="F394" s="1" t="str">
        <f t="shared" si="26"/>
        <v>37° SB Induction Bend (5B−IB−2396)</v>
      </c>
      <c r="G394" s="1">
        <f t="shared" si="27"/>
        <v>37</v>
      </c>
      <c r="L394" s="1">
        <v>393</v>
      </c>
      <c r="M394" s="1" t="s">
        <v>8138</v>
      </c>
      <c r="N394" s="1" t="s">
        <v>8137</v>
      </c>
      <c r="O394" s="1">
        <v>1070594</v>
      </c>
      <c r="P394" s="1">
        <v>914.4</v>
      </c>
      <c r="Q394" s="1">
        <v>19</v>
      </c>
      <c r="R394" s="1">
        <v>16.2</v>
      </c>
      <c r="S394" s="1" t="s">
        <v>8032</v>
      </c>
      <c r="T394" s="1">
        <v>37</v>
      </c>
      <c r="U394" s="1" t="s">
        <v>7362</v>
      </c>
      <c r="V394" s="1" t="s">
        <v>8078</v>
      </c>
      <c r="W394" s="1">
        <v>3000</v>
      </c>
      <c r="X394" s="1">
        <v>1500</v>
      </c>
      <c r="Y394" s="1">
        <v>2952</v>
      </c>
      <c r="Z394" s="1">
        <v>7452</v>
      </c>
      <c r="AA394" s="1" t="s">
        <v>8136</v>
      </c>
      <c r="AB394" s="1" t="s">
        <v>8029</v>
      </c>
      <c r="AC394" s="1" t="s">
        <v>8074</v>
      </c>
      <c r="AD394" s="1" t="s">
        <v>58</v>
      </c>
      <c r="AE394" s="1" t="s">
        <v>8135</v>
      </c>
    </row>
    <row r="395" spans="1:31" x14ac:dyDescent="0.2">
      <c r="A395" s="1">
        <f t="shared" si="24"/>
        <v>1071798</v>
      </c>
      <c r="B395" s="1">
        <f t="shared" si="25"/>
        <v>1071798</v>
      </c>
      <c r="C395" s="12">
        <f>INDEX(families!$A:$A,MATCH(D395,families!$B:$B,0))</f>
        <v>42</v>
      </c>
      <c r="D395" s="1" t="s">
        <v>8036</v>
      </c>
      <c r="E395" s="1" t="s">
        <v>8036</v>
      </c>
      <c r="F395" s="1" t="str">
        <f t="shared" si="26"/>
        <v>15° RT Induction Bend (5B−IB−2370)</v>
      </c>
      <c r="G395" s="1">
        <f t="shared" si="27"/>
        <v>15</v>
      </c>
      <c r="L395" s="1">
        <v>394</v>
      </c>
      <c r="M395" s="1" t="s">
        <v>8134</v>
      </c>
      <c r="N395" s="1" t="s">
        <v>8133</v>
      </c>
      <c r="O395" s="1">
        <v>1071798</v>
      </c>
      <c r="P395" s="1">
        <v>914.4</v>
      </c>
      <c r="Q395" s="1">
        <v>14.7</v>
      </c>
      <c r="R395" s="1">
        <v>13.1</v>
      </c>
      <c r="S395" s="1" t="s">
        <v>8032</v>
      </c>
      <c r="T395" s="1">
        <v>15</v>
      </c>
      <c r="U395" s="1" t="s">
        <v>7362</v>
      </c>
      <c r="V395" s="1" t="s">
        <v>8030</v>
      </c>
      <c r="W395" s="1">
        <v>1500</v>
      </c>
      <c r="X395" s="1">
        <v>1500</v>
      </c>
      <c r="Y395" s="1">
        <v>1197</v>
      </c>
      <c r="Z395" s="1">
        <v>4197</v>
      </c>
      <c r="AA395" s="1" t="s">
        <v>8047</v>
      </c>
      <c r="AB395" s="1" t="s">
        <v>8047</v>
      </c>
      <c r="AC395" s="1" t="s">
        <v>8046</v>
      </c>
      <c r="AD395" s="1" t="s">
        <v>58</v>
      </c>
    </row>
    <row r="396" spans="1:31" x14ac:dyDescent="0.2">
      <c r="A396" s="1">
        <f t="shared" si="24"/>
        <v>1072172</v>
      </c>
      <c r="B396" s="1">
        <f t="shared" si="25"/>
        <v>1072172</v>
      </c>
      <c r="C396" s="12">
        <f>INDEX(families!$A:$A,MATCH(D396,families!$B:$B,0))</f>
        <v>42</v>
      </c>
      <c r="D396" s="1" t="s">
        <v>8036</v>
      </c>
      <c r="E396" s="1" t="s">
        <v>8036</v>
      </c>
      <c r="F396" s="1" t="str">
        <f t="shared" si="26"/>
        <v>21° RT Induction Bend (5B−IB−2371)</v>
      </c>
      <c r="G396" s="1">
        <f t="shared" si="27"/>
        <v>21</v>
      </c>
      <c r="L396" s="1">
        <v>395</v>
      </c>
      <c r="M396" s="1" t="s">
        <v>8132</v>
      </c>
      <c r="N396" s="1" t="s">
        <v>8131</v>
      </c>
      <c r="O396" s="1">
        <v>1072172</v>
      </c>
      <c r="P396" s="1">
        <v>914.4</v>
      </c>
      <c r="Q396" s="1">
        <v>19</v>
      </c>
      <c r="R396" s="1">
        <v>16.2</v>
      </c>
      <c r="S396" s="1" t="s">
        <v>8032</v>
      </c>
      <c r="T396" s="1">
        <v>21</v>
      </c>
      <c r="U396" s="1" t="s">
        <v>7362</v>
      </c>
      <c r="V396" s="1" t="s">
        <v>8030</v>
      </c>
      <c r="W396" s="1">
        <v>1500</v>
      </c>
      <c r="X396" s="1">
        <v>1500</v>
      </c>
      <c r="Y396" s="1">
        <v>1676</v>
      </c>
      <c r="Z396" s="1">
        <v>4676</v>
      </c>
      <c r="AA396" s="1" t="s">
        <v>8029</v>
      </c>
      <c r="AB396" s="1" t="s">
        <v>8029</v>
      </c>
      <c r="AC396" s="1" t="s">
        <v>8074</v>
      </c>
      <c r="AD396" s="1" t="s">
        <v>58</v>
      </c>
    </row>
    <row r="397" spans="1:31" x14ac:dyDescent="0.2">
      <c r="A397" s="1">
        <f t="shared" si="24"/>
        <v>1073324</v>
      </c>
      <c r="B397" s="1">
        <f t="shared" si="25"/>
        <v>1073324</v>
      </c>
      <c r="C397" s="12">
        <f>INDEX(families!$A:$A,MATCH(D397,families!$B:$B,0))</f>
        <v>42</v>
      </c>
      <c r="D397" s="1" t="s">
        <v>8036</v>
      </c>
      <c r="E397" s="1" t="s">
        <v>8036</v>
      </c>
      <c r="F397" s="1" t="str">
        <f t="shared" si="26"/>
        <v>15° LT Induction Bend (5B−IB−2372)</v>
      </c>
      <c r="G397" s="1">
        <f t="shared" si="27"/>
        <v>15</v>
      </c>
      <c r="L397" s="1">
        <v>396</v>
      </c>
      <c r="M397" s="1" t="s">
        <v>8130</v>
      </c>
      <c r="N397" s="1" t="s">
        <v>8129</v>
      </c>
      <c r="O397" s="1">
        <v>1073324</v>
      </c>
      <c r="P397" s="1">
        <v>914.4</v>
      </c>
      <c r="Q397" s="1">
        <v>19</v>
      </c>
      <c r="R397" s="1">
        <v>16.2</v>
      </c>
      <c r="S397" s="1" t="s">
        <v>8032</v>
      </c>
      <c r="T397" s="1">
        <v>15</v>
      </c>
      <c r="U397" s="1" t="s">
        <v>7362</v>
      </c>
      <c r="V397" s="1" t="s">
        <v>8039</v>
      </c>
      <c r="W397" s="1">
        <v>1500</v>
      </c>
      <c r="X397" s="1">
        <v>1500</v>
      </c>
      <c r="Y397" s="1">
        <v>1197</v>
      </c>
      <c r="Z397" s="1">
        <v>4197</v>
      </c>
      <c r="AA397" s="1" t="s">
        <v>8029</v>
      </c>
      <c r="AB397" s="1" t="s">
        <v>8029</v>
      </c>
      <c r="AC397" s="1" t="s">
        <v>8074</v>
      </c>
      <c r="AD397" s="1" t="s">
        <v>58</v>
      </c>
    </row>
    <row r="398" spans="1:31" x14ac:dyDescent="0.2">
      <c r="A398" s="1">
        <f t="shared" si="24"/>
        <v>1073923</v>
      </c>
      <c r="B398" s="1">
        <f t="shared" si="25"/>
        <v>1073923</v>
      </c>
      <c r="C398" s="12">
        <f>INDEX(families!$A:$A,MATCH(D398,families!$B:$B,0))</f>
        <v>42</v>
      </c>
      <c r="D398" s="1" t="s">
        <v>8036</v>
      </c>
      <c r="E398" s="1" t="s">
        <v>8036</v>
      </c>
      <c r="F398" s="1" t="str">
        <f t="shared" si="26"/>
        <v>15° RT Induction Bend (5B−IB−2373)</v>
      </c>
      <c r="G398" s="1">
        <f t="shared" si="27"/>
        <v>15</v>
      </c>
      <c r="L398" s="1">
        <v>397</v>
      </c>
      <c r="M398" s="1" t="s">
        <v>8128</v>
      </c>
      <c r="N398" s="1" t="s">
        <v>8127</v>
      </c>
      <c r="O398" s="1">
        <v>1073923</v>
      </c>
      <c r="P398" s="1">
        <v>914.4</v>
      </c>
      <c r="Q398" s="1">
        <v>19</v>
      </c>
      <c r="R398" s="1">
        <v>16.2</v>
      </c>
      <c r="S398" s="1" t="s">
        <v>8032</v>
      </c>
      <c r="T398" s="1">
        <v>15</v>
      </c>
      <c r="U398" s="1" t="s">
        <v>7362</v>
      </c>
      <c r="V398" s="1" t="s">
        <v>8030</v>
      </c>
      <c r="W398" s="1">
        <v>1500</v>
      </c>
      <c r="X398" s="1">
        <v>1500</v>
      </c>
      <c r="Y398" s="1">
        <v>1197</v>
      </c>
      <c r="Z398" s="1">
        <v>4197</v>
      </c>
      <c r="AA398" s="1" t="s">
        <v>8029</v>
      </c>
      <c r="AB398" s="1" t="s">
        <v>8029</v>
      </c>
      <c r="AC398" s="1" t="s">
        <v>8074</v>
      </c>
      <c r="AD398" s="1" t="s">
        <v>58</v>
      </c>
    </row>
    <row r="399" spans="1:31" x14ac:dyDescent="0.2">
      <c r="A399" s="1" t="str">
        <f t="shared" si="24"/>
        <v/>
      </c>
      <c r="B399" s="1" t="str">
        <f t="shared" si="25"/>
        <v/>
      </c>
      <c r="C399" s="12">
        <f>INDEX(families!$A:$A,MATCH(D399,families!$B:$B,0))</f>
        <v>42</v>
      </c>
      <c r="D399" s="1" t="s">
        <v>8036</v>
      </c>
      <c r="E399" s="1" t="s">
        <v>8036</v>
      </c>
      <c r="F399" s="1" t="str">
        <f t="shared" si="26"/>
        <v>°  Induction Bend (5B−IB−2442)</v>
      </c>
      <c r="G399" s="1">
        <f t="shared" si="27"/>
        <v>0</v>
      </c>
      <c r="L399" s="1">
        <v>398</v>
      </c>
      <c r="M399" s="1" t="s">
        <v>8126</v>
      </c>
      <c r="N399" s="1" t="s">
        <v>8072</v>
      </c>
      <c r="V399" s="1" t="s">
        <v>58</v>
      </c>
      <c r="AA399" s="1" t="s">
        <v>58</v>
      </c>
      <c r="AB399" s="1" t="s">
        <v>58</v>
      </c>
      <c r="AC399" s="1" t="s">
        <v>58</v>
      </c>
      <c r="AD399" s="1" t="s">
        <v>58</v>
      </c>
      <c r="AE399" s="1" t="s">
        <v>8123</v>
      </c>
    </row>
    <row r="400" spans="1:31" x14ac:dyDescent="0.2">
      <c r="A400" s="1" t="str">
        <f t="shared" si="24"/>
        <v/>
      </c>
      <c r="B400" s="1" t="str">
        <f t="shared" si="25"/>
        <v/>
      </c>
      <c r="C400" s="12">
        <f>INDEX(families!$A:$A,MATCH(D400,families!$B:$B,0))</f>
        <v>42</v>
      </c>
      <c r="D400" s="1" t="s">
        <v>8036</v>
      </c>
      <c r="E400" s="1" t="s">
        <v>8036</v>
      </c>
      <c r="F400" s="1" t="str">
        <f t="shared" si="26"/>
        <v>°  Induction Bend (5B−IB−2443)</v>
      </c>
      <c r="G400" s="1">
        <f t="shared" si="27"/>
        <v>0</v>
      </c>
      <c r="L400" s="1">
        <v>399</v>
      </c>
      <c r="M400" s="1" t="s">
        <v>8125</v>
      </c>
      <c r="N400" s="1" t="s">
        <v>8072</v>
      </c>
      <c r="V400" s="1" t="s">
        <v>58</v>
      </c>
      <c r="AA400" s="1" t="s">
        <v>58</v>
      </c>
      <c r="AB400" s="1" t="s">
        <v>58</v>
      </c>
      <c r="AC400" s="1" t="s">
        <v>58</v>
      </c>
      <c r="AD400" s="1" t="s">
        <v>58</v>
      </c>
      <c r="AE400" s="1" t="s">
        <v>8123</v>
      </c>
    </row>
    <row r="401" spans="1:31" x14ac:dyDescent="0.2">
      <c r="A401" s="1" t="str">
        <f t="shared" si="24"/>
        <v/>
      </c>
      <c r="B401" s="1" t="str">
        <f t="shared" si="25"/>
        <v/>
      </c>
      <c r="C401" s="12">
        <f>INDEX(families!$A:$A,MATCH(D401,families!$B:$B,0))</f>
        <v>42</v>
      </c>
      <c r="D401" s="1" t="s">
        <v>8036</v>
      </c>
      <c r="E401" s="1" t="s">
        <v>8036</v>
      </c>
      <c r="F401" s="1" t="str">
        <f t="shared" si="26"/>
        <v>°  Induction Bend (5B−IB−2444)</v>
      </c>
      <c r="G401" s="1">
        <f t="shared" si="27"/>
        <v>0</v>
      </c>
      <c r="L401" s="1">
        <v>400</v>
      </c>
      <c r="M401" s="1" t="s">
        <v>8124</v>
      </c>
      <c r="N401" s="1" t="s">
        <v>8072</v>
      </c>
      <c r="V401" s="1" t="s">
        <v>58</v>
      </c>
      <c r="AA401" s="1" t="s">
        <v>58</v>
      </c>
      <c r="AB401" s="1" t="s">
        <v>58</v>
      </c>
      <c r="AC401" s="1" t="s">
        <v>58</v>
      </c>
      <c r="AD401" s="1" t="s">
        <v>58</v>
      </c>
      <c r="AE401" s="1" t="s">
        <v>8123</v>
      </c>
    </row>
    <row r="402" spans="1:31" x14ac:dyDescent="0.2">
      <c r="A402" s="1">
        <f t="shared" si="24"/>
        <v>1024467</v>
      </c>
      <c r="B402" s="1">
        <f t="shared" si="25"/>
        <v>1024467</v>
      </c>
      <c r="C402" s="12">
        <f>INDEX(families!$A:$A,MATCH(D402,families!$B:$B,0))</f>
        <v>42</v>
      </c>
      <c r="D402" s="1" t="s">
        <v>8036</v>
      </c>
      <c r="E402" s="1" t="s">
        <v>8036</v>
      </c>
      <c r="F402" s="1" t="str">
        <f t="shared" si="26"/>
        <v>36° LT Induction Bend (5B−IB−2445)</v>
      </c>
      <c r="G402" s="1">
        <f t="shared" si="27"/>
        <v>36</v>
      </c>
      <c r="L402" s="1">
        <v>401</v>
      </c>
      <c r="M402" s="1" t="s">
        <v>8122</v>
      </c>
      <c r="N402" s="1" t="s">
        <v>8121</v>
      </c>
      <c r="O402" s="1">
        <v>1024467</v>
      </c>
      <c r="P402" s="1">
        <v>914.4</v>
      </c>
      <c r="Q402" s="1">
        <v>23.7</v>
      </c>
      <c r="R402" s="1">
        <v>21.3</v>
      </c>
      <c r="S402" s="1" t="s">
        <v>8032</v>
      </c>
      <c r="T402" s="1">
        <v>36</v>
      </c>
      <c r="U402" s="1" t="s">
        <v>8031</v>
      </c>
      <c r="V402" s="1" t="s">
        <v>8039</v>
      </c>
      <c r="W402" s="1">
        <v>1500</v>
      </c>
      <c r="X402" s="1">
        <v>1500</v>
      </c>
      <c r="Y402" s="1">
        <v>4022</v>
      </c>
      <c r="Z402" s="1">
        <v>7022</v>
      </c>
      <c r="AA402" s="1" t="s">
        <v>8029</v>
      </c>
      <c r="AB402" s="1" t="s">
        <v>8029</v>
      </c>
      <c r="AC402" s="1" t="s">
        <v>8028</v>
      </c>
      <c r="AD402" s="1" t="s">
        <v>58</v>
      </c>
      <c r="AE402" s="1" t="s">
        <v>8120</v>
      </c>
    </row>
    <row r="403" spans="1:31" x14ac:dyDescent="0.2">
      <c r="A403" s="1">
        <f t="shared" si="24"/>
        <v>1037723</v>
      </c>
      <c r="B403" s="1">
        <f t="shared" si="25"/>
        <v>1037723</v>
      </c>
      <c r="C403" s="12">
        <f>INDEX(families!$A:$A,MATCH(D403,families!$B:$B,0))</f>
        <v>42</v>
      </c>
      <c r="D403" s="1" t="s">
        <v>8036</v>
      </c>
      <c r="E403" s="1" t="s">
        <v>8036</v>
      </c>
      <c r="F403" s="1" t="str">
        <f t="shared" si="26"/>
        <v>20°  Induction Bend (5B−IB−2438)</v>
      </c>
      <c r="G403" s="1">
        <f t="shared" si="27"/>
        <v>20</v>
      </c>
      <c r="L403" s="1">
        <v>402</v>
      </c>
      <c r="M403" s="1" t="s">
        <v>8119</v>
      </c>
      <c r="N403" s="1" t="s">
        <v>8118</v>
      </c>
      <c r="O403" s="1">
        <v>1037723</v>
      </c>
      <c r="P403" s="1">
        <v>914.4</v>
      </c>
      <c r="Q403" s="1" t="s">
        <v>8054</v>
      </c>
      <c r="T403" s="1">
        <v>20</v>
      </c>
      <c r="U403" s="1" t="s">
        <v>8054</v>
      </c>
      <c r="V403" s="1" t="s">
        <v>58</v>
      </c>
      <c r="AA403" s="1" t="s">
        <v>58</v>
      </c>
      <c r="AB403" s="1" t="s">
        <v>58</v>
      </c>
      <c r="AC403" s="1" t="s">
        <v>58</v>
      </c>
      <c r="AD403" s="1" t="s">
        <v>58</v>
      </c>
      <c r="AE403" s="1" t="s">
        <v>8111</v>
      </c>
    </row>
    <row r="404" spans="1:31" x14ac:dyDescent="0.2">
      <c r="A404" s="1">
        <f t="shared" si="24"/>
        <v>1037778</v>
      </c>
      <c r="B404" s="1">
        <f t="shared" si="25"/>
        <v>1037778</v>
      </c>
      <c r="C404" s="12">
        <f>INDEX(families!$A:$A,MATCH(D404,families!$B:$B,0))</f>
        <v>42</v>
      </c>
      <c r="D404" s="1" t="s">
        <v>8036</v>
      </c>
      <c r="E404" s="1" t="s">
        <v>8036</v>
      </c>
      <c r="F404" s="1" t="str">
        <f t="shared" si="26"/>
        <v>29°  Induction Bend (5B−IB−2439)</v>
      </c>
      <c r="G404" s="1">
        <f t="shared" si="27"/>
        <v>29</v>
      </c>
      <c r="L404" s="1">
        <v>403</v>
      </c>
      <c r="M404" s="1" t="s">
        <v>8117</v>
      </c>
      <c r="N404" s="1" t="s">
        <v>8116</v>
      </c>
      <c r="O404" s="1">
        <v>1037778</v>
      </c>
      <c r="P404" s="1">
        <v>914.4</v>
      </c>
      <c r="Q404" s="1" t="s">
        <v>8054</v>
      </c>
      <c r="T404" s="1">
        <v>29</v>
      </c>
      <c r="U404" s="1" t="s">
        <v>8054</v>
      </c>
      <c r="V404" s="1" t="s">
        <v>58</v>
      </c>
      <c r="AA404" s="1" t="s">
        <v>58</v>
      </c>
      <c r="AB404" s="1" t="s">
        <v>58</v>
      </c>
      <c r="AC404" s="1" t="s">
        <v>58</v>
      </c>
      <c r="AD404" s="1" t="s">
        <v>58</v>
      </c>
      <c r="AE404" s="1" t="s">
        <v>8111</v>
      </c>
    </row>
    <row r="405" spans="1:31" x14ac:dyDescent="0.2">
      <c r="A405" s="1">
        <f t="shared" si="24"/>
        <v>1037842</v>
      </c>
      <c r="B405" s="1">
        <f t="shared" si="25"/>
        <v>1037842</v>
      </c>
      <c r="C405" s="12">
        <f>INDEX(families!$A:$A,MATCH(D405,families!$B:$B,0))</f>
        <v>42</v>
      </c>
      <c r="D405" s="1" t="s">
        <v>8036</v>
      </c>
      <c r="E405" s="1" t="s">
        <v>8036</v>
      </c>
      <c r="F405" s="1" t="str">
        <f t="shared" si="26"/>
        <v>24°  Induction Bend (5B−IB−2440)</v>
      </c>
      <c r="G405" s="1">
        <f t="shared" si="27"/>
        <v>24</v>
      </c>
      <c r="L405" s="1">
        <v>404</v>
      </c>
      <c r="M405" s="1" t="s">
        <v>8115</v>
      </c>
      <c r="N405" s="1" t="s">
        <v>8114</v>
      </c>
      <c r="O405" s="1">
        <v>1037842</v>
      </c>
      <c r="P405" s="1">
        <v>914.4</v>
      </c>
      <c r="Q405" s="1" t="s">
        <v>8054</v>
      </c>
      <c r="T405" s="1">
        <v>24</v>
      </c>
      <c r="U405" s="1" t="s">
        <v>8054</v>
      </c>
      <c r="V405" s="1" t="s">
        <v>58</v>
      </c>
      <c r="AA405" s="1" t="s">
        <v>58</v>
      </c>
      <c r="AB405" s="1" t="s">
        <v>58</v>
      </c>
      <c r="AC405" s="1" t="s">
        <v>58</v>
      </c>
      <c r="AD405" s="1" t="s">
        <v>58</v>
      </c>
      <c r="AE405" s="1" t="s">
        <v>8111</v>
      </c>
    </row>
    <row r="406" spans="1:31" x14ac:dyDescent="0.2">
      <c r="A406" s="1">
        <f t="shared" si="24"/>
        <v>1037906</v>
      </c>
      <c r="B406" s="1">
        <f t="shared" si="25"/>
        <v>1037906</v>
      </c>
      <c r="C406" s="12">
        <f>INDEX(families!$A:$A,MATCH(D406,families!$B:$B,0))</f>
        <v>42</v>
      </c>
      <c r="D406" s="1" t="s">
        <v>8036</v>
      </c>
      <c r="E406" s="1" t="s">
        <v>8036</v>
      </c>
      <c r="F406" s="1" t="str">
        <f t="shared" si="26"/>
        <v>21°  Induction Bend (5B−IB−2441)</v>
      </c>
      <c r="G406" s="1">
        <f t="shared" si="27"/>
        <v>21</v>
      </c>
      <c r="L406" s="1">
        <v>405</v>
      </c>
      <c r="M406" s="1" t="s">
        <v>8113</v>
      </c>
      <c r="N406" s="1" t="s">
        <v>8112</v>
      </c>
      <c r="O406" s="1">
        <v>1037906</v>
      </c>
      <c r="P406" s="1">
        <v>914.4</v>
      </c>
      <c r="Q406" s="1" t="s">
        <v>8054</v>
      </c>
      <c r="T406" s="1">
        <v>21</v>
      </c>
      <c r="U406" s="1" t="s">
        <v>8054</v>
      </c>
      <c r="V406" s="1" t="s">
        <v>58</v>
      </c>
      <c r="AA406" s="1" t="s">
        <v>58</v>
      </c>
      <c r="AB406" s="1" t="s">
        <v>58</v>
      </c>
      <c r="AC406" s="1" t="s">
        <v>58</v>
      </c>
      <c r="AD406" s="1" t="s">
        <v>58</v>
      </c>
      <c r="AE406" s="1" t="s">
        <v>8111</v>
      </c>
    </row>
    <row r="407" spans="1:31" x14ac:dyDescent="0.2">
      <c r="A407" s="1">
        <f t="shared" si="24"/>
        <v>1042606</v>
      </c>
      <c r="B407" s="1">
        <f t="shared" si="25"/>
        <v>1042606</v>
      </c>
      <c r="C407" s="12">
        <f>INDEX(families!$A:$A,MATCH(D407,families!$B:$B,0))</f>
        <v>42</v>
      </c>
      <c r="D407" s="1" t="s">
        <v>8036</v>
      </c>
      <c r="E407" s="1" t="s">
        <v>8036</v>
      </c>
      <c r="F407" s="1" t="str">
        <f t="shared" si="26"/>
        <v>66°  Induction Bend (5B−IB−2433)</v>
      </c>
      <c r="G407" s="1">
        <f t="shared" si="27"/>
        <v>66</v>
      </c>
      <c r="L407" s="1">
        <v>406</v>
      </c>
      <c r="M407" s="1" t="s">
        <v>8110</v>
      </c>
      <c r="N407" s="1" t="s">
        <v>8109</v>
      </c>
      <c r="O407" s="1">
        <v>1042606</v>
      </c>
      <c r="P407" s="1">
        <v>914.4</v>
      </c>
      <c r="Q407" s="1" t="s">
        <v>8054</v>
      </c>
      <c r="T407" s="1">
        <v>66</v>
      </c>
      <c r="U407" s="1" t="s">
        <v>8054</v>
      </c>
      <c r="V407" s="1" t="s">
        <v>58</v>
      </c>
      <c r="AA407" s="1" t="s">
        <v>58</v>
      </c>
      <c r="AB407" s="1" t="s">
        <v>58</v>
      </c>
      <c r="AC407" s="1" t="s">
        <v>58</v>
      </c>
      <c r="AD407" s="1" t="s">
        <v>58</v>
      </c>
      <c r="AE407" s="1" t="s">
        <v>8108</v>
      </c>
    </row>
    <row r="408" spans="1:31" x14ac:dyDescent="0.2">
      <c r="A408" s="1">
        <f t="shared" si="24"/>
        <v>1048942</v>
      </c>
      <c r="B408" s="1">
        <f t="shared" si="25"/>
        <v>1048942</v>
      </c>
      <c r="C408" s="12">
        <f>INDEX(families!$A:$A,MATCH(D408,families!$B:$B,0))</f>
        <v>42</v>
      </c>
      <c r="D408" s="1" t="s">
        <v>8036</v>
      </c>
      <c r="E408" s="1" t="s">
        <v>8036</v>
      </c>
      <c r="F408" s="1" t="str">
        <f t="shared" si="26"/>
        <v>28°  Induction Bend (5B−IB−2434)</v>
      </c>
      <c r="G408" s="1">
        <f t="shared" si="27"/>
        <v>28</v>
      </c>
      <c r="L408" s="1">
        <v>407</v>
      </c>
      <c r="M408" s="1" t="s">
        <v>8107</v>
      </c>
      <c r="N408" s="1" t="s">
        <v>8106</v>
      </c>
      <c r="O408" s="1">
        <v>1048942</v>
      </c>
      <c r="P408" s="1">
        <v>914.4</v>
      </c>
      <c r="Q408" s="1" t="s">
        <v>8054</v>
      </c>
      <c r="T408" s="1">
        <v>28</v>
      </c>
      <c r="U408" s="1" t="s">
        <v>8054</v>
      </c>
      <c r="V408" s="1" t="s">
        <v>58</v>
      </c>
      <c r="AA408" s="1" t="s">
        <v>58</v>
      </c>
      <c r="AB408" s="1" t="s">
        <v>58</v>
      </c>
      <c r="AC408" s="1" t="s">
        <v>58</v>
      </c>
      <c r="AD408" s="1" t="s">
        <v>58</v>
      </c>
      <c r="AE408" s="1" t="s">
        <v>8090</v>
      </c>
    </row>
    <row r="409" spans="1:31" x14ac:dyDescent="0.2">
      <c r="A409" s="1">
        <f t="shared" si="24"/>
        <v>1048967</v>
      </c>
      <c r="B409" s="1">
        <f t="shared" si="25"/>
        <v>1048967</v>
      </c>
      <c r="C409" s="12">
        <f>INDEX(families!$A:$A,MATCH(D409,families!$B:$B,0))</f>
        <v>42</v>
      </c>
      <c r="D409" s="1" t="s">
        <v>8036</v>
      </c>
      <c r="E409" s="1" t="s">
        <v>8036</v>
      </c>
      <c r="F409" s="1" t="str">
        <f t="shared" si="26"/>
        <v>16°  Induction Bend (5B−IB−2435)</v>
      </c>
      <c r="G409" s="1">
        <f t="shared" si="27"/>
        <v>16</v>
      </c>
      <c r="L409" s="1">
        <v>408</v>
      </c>
      <c r="M409" s="1" t="s">
        <v>8105</v>
      </c>
      <c r="N409" s="1" t="s">
        <v>8104</v>
      </c>
      <c r="O409" s="1">
        <v>1048967</v>
      </c>
      <c r="P409" s="1">
        <v>914.4</v>
      </c>
      <c r="Q409" s="1" t="s">
        <v>8054</v>
      </c>
      <c r="T409" s="1">
        <v>16</v>
      </c>
      <c r="U409" s="1" t="s">
        <v>8054</v>
      </c>
      <c r="V409" s="1" t="s">
        <v>58</v>
      </c>
      <c r="AA409" s="1" t="s">
        <v>58</v>
      </c>
      <c r="AB409" s="1" t="s">
        <v>58</v>
      </c>
      <c r="AC409" s="1" t="s">
        <v>58</v>
      </c>
      <c r="AD409" s="1" t="s">
        <v>58</v>
      </c>
      <c r="AE409" s="1" t="s">
        <v>8090</v>
      </c>
    </row>
    <row r="410" spans="1:31" x14ac:dyDescent="0.2">
      <c r="A410" s="1">
        <f t="shared" si="24"/>
        <v>1049158</v>
      </c>
      <c r="B410" s="1">
        <f t="shared" si="25"/>
        <v>1049158</v>
      </c>
      <c r="C410" s="12">
        <f>INDEX(families!$A:$A,MATCH(D410,families!$B:$B,0))</f>
        <v>42</v>
      </c>
      <c r="D410" s="1" t="s">
        <v>8036</v>
      </c>
      <c r="E410" s="1" t="s">
        <v>8036</v>
      </c>
      <c r="F410" s="1" t="str">
        <f t="shared" si="26"/>
        <v>26°  Induction Bend (5B−IB−2436)</v>
      </c>
      <c r="G410" s="1">
        <f t="shared" si="27"/>
        <v>26</v>
      </c>
      <c r="L410" s="1">
        <v>409</v>
      </c>
      <c r="M410" s="1" t="s">
        <v>8103</v>
      </c>
      <c r="N410" s="1" t="s">
        <v>8102</v>
      </c>
      <c r="O410" s="1">
        <v>1049158</v>
      </c>
      <c r="P410" s="1">
        <v>914.4</v>
      </c>
      <c r="Q410" s="1" t="s">
        <v>8054</v>
      </c>
      <c r="T410" s="1">
        <v>26</v>
      </c>
      <c r="U410" s="1" t="s">
        <v>8054</v>
      </c>
      <c r="V410" s="1" t="s">
        <v>58</v>
      </c>
      <c r="AA410" s="1" t="s">
        <v>58</v>
      </c>
      <c r="AB410" s="1" t="s">
        <v>58</v>
      </c>
      <c r="AC410" s="1" t="s">
        <v>58</v>
      </c>
      <c r="AD410" s="1" t="s">
        <v>58</v>
      </c>
      <c r="AE410" s="1" t="s">
        <v>8090</v>
      </c>
    </row>
    <row r="411" spans="1:31" x14ac:dyDescent="0.2">
      <c r="A411" s="1">
        <f t="shared" si="24"/>
        <v>1049216</v>
      </c>
      <c r="B411" s="1">
        <f t="shared" si="25"/>
        <v>1049216</v>
      </c>
      <c r="C411" s="12">
        <f>INDEX(families!$A:$A,MATCH(D411,families!$B:$B,0))</f>
        <v>42</v>
      </c>
      <c r="D411" s="1" t="s">
        <v>8036</v>
      </c>
      <c r="E411" s="1" t="s">
        <v>8036</v>
      </c>
      <c r="F411" s="1" t="str">
        <f t="shared" si="26"/>
        <v>43°  Induction Bend (5B−IB−2437)</v>
      </c>
      <c r="G411" s="1">
        <f t="shared" si="27"/>
        <v>43</v>
      </c>
      <c r="L411" s="1">
        <v>410</v>
      </c>
      <c r="M411" s="1" t="s">
        <v>8101</v>
      </c>
      <c r="N411" s="1" t="s">
        <v>8100</v>
      </c>
      <c r="O411" s="1">
        <v>1049216</v>
      </c>
      <c r="P411" s="1">
        <v>914.4</v>
      </c>
      <c r="Q411" s="1" t="s">
        <v>8054</v>
      </c>
      <c r="T411" s="1">
        <v>43</v>
      </c>
      <c r="U411" s="1" t="s">
        <v>8054</v>
      </c>
      <c r="V411" s="1" t="s">
        <v>58</v>
      </c>
      <c r="AA411" s="1" t="s">
        <v>58</v>
      </c>
      <c r="AB411" s="1" t="s">
        <v>58</v>
      </c>
      <c r="AC411" s="1" t="s">
        <v>58</v>
      </c>
      <c r="AD411" s="1" t="s">
        <v>58</v>
      </c>
      <c r="AE411" s="1" t="s">
        <v>8090</v>
      </c>
    </row>
    <row r="412" spans="1:31" x14ac:dyDescent="0.2">
      <c r="A412" s="1">
        <f t="shared" si="24"/>
        <v>1049078</v>
      </c>
      <c r="B412" s="1">
        <f t="shared" si="25"/>
        <v>1049078</v>
      </c>
      <c r="C412" s="12">
        <f>INDEX(families!$A:$A,MATCH(D412,families!$B:$B,0))</f>
        <v>42</v>
      </c>
      <c r="D412" s="1" t="s">
        <v>8036</v>
      </c>
      <c r="E412" s="1" t="s">
        <v>8036</v>
      </c>
      <c r="F412" s="1" t="str">
        <f t="shared" si="26"/>
        <v>25° OB Induction Bend (5B−IB−2452)</v>
      </c>
      <c r="G412" s="1">
        <f t="shared" si="27"/>
        <v>25</v>
      </c>
      <c r="L412" s="1">
        <v>411</v>
      </c>
      <c r="M412" s="1" t="s">
        <v>8099</v>
      </c>
      <c r="N412" s="1" t="s">
        <v>8098</v>
      </c>
      <c r="O412" s="1">
        <v>1049078</v>
      </c>
      <c r="P412" s="1">
        <v>914.4</v>
      </c>
      <c r="Q412" s="1">
        <v>19</v>
      </c>
      <c r="R412" s="1">
        <v>16.2</v>
      </c>
      <c r="S412" s="1" t="s">
        <v>8032</v>
      </c>
      <c r="T412" s="1">
        <v>25</v>
      </c>
      <c r="U412" s="1" t="s">
        <v>7362</v>
      </c>
      <c r="V412" s="1" t="s">
        <v>8075</v>
      </c>
      <c r="W412" s="1">
        <v>1500</v>
      </c>
      <c r="X412" s="1">
        <v>1500</v>
      </c>
      <c r="Y412" s="1">
        <v>1995</v>
      </c>
      <c r="Z412" s="1">
        <v>4995</v>
      </c>
      <c r="AA412" s="1" t="s">
        <v>8029</v>
      </c>
      <c r="AB412" s="1" t="s">
        <v>8029</v>
      </c>
      <c r="AC412" s="1" t="s">
        <v>8074</v>
      </c>
      <c r="AD412" s="1" t="s">
        <v>2992</v>
      </c>
      <c r="AE412" s="1" t="s">
        <v>8090</v>
      </c>
    </row>
    <row r="413" spans="1:31" x14ac:dyDescent="0.2">
      <c r="A413" s="1">
        <f t="shared" si="24"/>
        <v>1049090</v>
      </c>
      <c r="B413" s="1">
        <f t="shared" si="25"/>
        <v>1049090</v>
      </c>
      <c r="C413" s="12">
        <f>INDEX(families!$A:$A,MATCH(D413,families!$B:$B,0))</f>
        <v>42</v>
      </c>
      <c r="D413" s="1" t="s">
        <v>8036</v>
      </c>
      <c r="E413" s="1" t="s">
        <v>8036</v>
      </c>
      <c r="F413" s="1" t="str">
        <f t="shared" si="26"/>
        <v>25° SB Induction Bend (5B−IB−2446)</v>
      </c>
      <c r="G413" s="1">
        <f t="shared" si="27"/>
        <v>25</v>
      </c>
      <c r="L413" s="1">
        <v>412</v>
      </c>
      <c r="M413" s="1" t="s">
        <v>8097</v>
      </c>
      <c r="N413" s="1" t="s">
        <v>8096</v>
      </c>
      <c r="O413" s="1">
        <v>1049090</v>
      </c>
      <c r="P413" s="1">
        <v>914.4</v>
      </c>
      <c r="Q413" s="1">
        <v>19</v>
      </c>
      <c r="R413" s="1">
        <v>16.2</v>
      </c>
      <c r="S413" s="1" t="s">
        <v>8032</v>
      </c>
      <c r="T413" s="1">
        <v>25</v>
      </c>
      <c r="U413" s="1" t="s">
        <v>7362</v>
      </c>
      <c r="V413" s="1" t="s">
        <v>8078</v>
      </c>
      <c r="W413" s="1">
        <v>1500</v>
      </c>
      <c r="X413" s="1">
        <v>1500</v>
      </c>
      <c r="Y413" s="1">
        <v>1995</v>
      </c>
      <c r="Z413" s="1">
        <v>4995</v>
      </c>
      <c r="AA413" s="1" t="s">
        <v>8029</v>
      </c>
      <c r="AB413" s="1" t="s">
        <v>8029</v>
      </c>
      <c r="AC413" s="1" t="s">
        <v>8074</v>
      </c>
      <c r="AD413" s="1" t="s">
        <v>8093</v>
      </c>
      <c r="AE413" s="1" t="s">
        <v>8090</v>
      </c>
    </row>
    <row r="414" spans="1:31" x14ac:dyDescent="0.2">
      <c r="A414" s="1">
        <f t="shared" si="24"/>
        <v>1049152</v>
      </c>
      <c r="B414" s="1">
        <f t="shared" si="25"/>
        <v>1049152</v>
      </c>
      <c r="C414" s="12">
        <f>INDEX(families!$A:$A,MATCH(D414,families!$B:$B,0))</f>
        <v>42</v>
      </c>
      <c r="D414" s="1" t="s">
        <v>8036</v>
      </c>
      <c r="E414" s="1" t="s">
        <v>8036</v>
      </c>
      <c r="F414" s="1" t="str">
        <f t="shared" si="26"/>
        <v>34° RT Induction Bend (5B−IB−2447)</v>
      </c>
      <c r="G414" s="1">
        <f t="shared" si="27"/>
        <v>34</v>
      </c>
      <c r="L414" s="1">
        <v>413</v>
      </c>
      <c r="M414" s="1" t="s">
        <v>8095</v>
      </c>
      <c r="N414" s="1" t="s">
        <v>8094</v>
      </c>
      <c r="O414" s="1">
        <v>1049152</v>
      </c>
      <c r="P414" s="1">
        <v>914.4</v>
      </c>
      <c r="Q414" s="1">
        <v>19</v>
      </c>
      <c r="R414" s="1">
        <v>16.2</v>
      </c>
      <c r="S414" s="1" t="s">
        <v>8032</v>
      </c>
      <c r="T414" s="1">
        <v>34</v>
      </c>
      <c r="U414" s="1" t="s">
        <v>7362</v>
      </c>
      <c r="V414" s="1" t="s">
        <v>8030</v>
      </c>
      <c r="W414" s="1">
        <v>1500</v>
      </c>
      <c r="X414" s="1">
        <v>1500</v>
      </c>
      <c r="Y414" s="1">
        <v>2713</v>
      </c>
      <c r="Z414" s="1">
        <v>5713</v>
      </c>
      <c r="AA414" s="1" t="s">
        <v>8029</v>
      </c>
      <c r="AB414" s="1" t="s">
        <v>8029</v>
      </c>
      <c r="AC414" s="1" t="s">
        <v>8074</v>
      </c>
      <c r="AD414" s="1" t="s">
        <v>8093</v>
      </c>
      <c r="AE414" s="1" t="s">
        <v>8090</v>
      </c>
    </row>
    <row r="415" spans="1:31" x14ac:dyDescent="0.2">
      <c r="A415" s="1">
        <f t="shared" si="24"/>
        <v>1049176</v>
      </c>
      <c r="B415" s="1">
        <f t="shared" si="25"/>
        <v>1049176</v>
      </c>
      <c r="C415" s="12">
        <f>INDEX(families!$A:$A,MATCH(D415,families!$B:$B,0))</f>
        <v>42</v>
      </c>
      <c r="D415" s="1" t="s">
        <v>8036</v>
      </c>
      <c r="E415" s="1" t="s">
        <v>8036</v>
      </c>
      <c r="F415" s="1" t="str">
        <f t="shared" si="26"/>
        <v>41° LT Induction Bend (5B−IB−2448)</v>
      </c>
      <c r="G415" s="1">
        <f t="shared" si="27"/>
        <v>41</v>
      </c>
      <c r="L415" s="1">
        <v>414</v>
      </c>
      <c r="M415" s="1" t="s">
        <v>8092</v>
      </c>
      <c r="N415" s="1" t="s">
        <v>8091</v>
      </c>
      <c r="O415" s="1">
        <v>1049176</v>
      </c>
      <c r="P415" s="1">
        <v>914.4</v>
      </c>
      <c r="Q415" s="1">
        <v>19</v>
      </c>
      <c r="R415" s="1">
        <v>16.2</v>
      </c>
      <c r="S415" s="1" t="s">
        <v>8032</v>
      </c>
      <c r="T415" s="1">
        <v>41</v>
      </c>
      <c r="U415" s="1" t="s">
        <v>7362</v>
      </c>
      <c r="V415" s="1" t="s">
        <v>8039</v>
      </c>
      <c r="W415" s="1">
        <v>1500</v>
      </c>
      <c r="X415" s="1">
        <v>1500</v>
      </c>
      <c r="Y415" s="1">
        <v>3272</v>
      </c>
      <c r="Z415" s="1">
        <v>6272</v>
      </c>
      <c r="AA415" s="1" t="s">
        <v>8029</v>
      </c>
      <c r="AB415" s="1" t="s">
        <v>8029</v>
      </c>
      <c r="AC415" s="1" t="s">
        <v>8074</v>
      </c>
      <c r="AD415" s="1" t="s">
        <v>2992</v>
      </c>
      <c r="AE415" s="1" t="s">
        <v>8090</v>
      </c>
    </row>
    <row r="416" spans="1:31" x14ac:dyDescent="0.2">
      <c r="A416" s="1">
        <f t="shared" si="24"/>
        <v>1007935</v>
      </c>
      <c r="B416" s="1">
        <f t="shared" si="25"/>
        <v>1007935</v>
      </c>
      <c r="C416" s="12">
        <f>INDEX(families!$A:$A,MATCH(D416,families!$B:$B,0))</f>
        <v>42</v>
      </c>
      <c r="D416" s="1" t="s">
        <v>8036</v>
      </c>
      <c r="E416" s="1" t="s">
        <v>8036</v>
      </c>
      <c r="F416" s="1" t="str">
        <f t="shared" si="26"/>
        <v>80° RT Induction Bend (5B−IB−2450)</v>
      </c>
      <c r="G416" s="1">
        <f t="shared" si="27"/>
        <v>80</v>
      </c>
      <c r="L416" s="1">
        <v>415</v>
      </c>
      <c r="M416" s="1" t="s">
        <v>8089</v>
      </c>
      <c r="N416" s="1" t="s">
        <v>8088</v>
      </c>
      <c r="O416" s="1">
        <v>1007935</v>
      </c>
      <c r="P416" s="1">
        <v>914.4</v>
      </c>
      <c r="Q416" s="1">
        <v>19</v>
      </c>
      <c r="R416" s="1">
        <v>16.2</v>
      </c>
      <c r="S416" s="1" t="s">
        <v>8032</v>
      </c>
      <c r="T416" s="1">
        <v>80</v>
      </c>
      <c r="U416" s="1" t="s">
        <v>7362</v>
      </c>
      <c r="V416" s="1" t="s">
        <v>8030</v>
      </c>
      <c r="W416" s="1">
        <v>1500</v>
      </c>
      <c r="X416" s="1">
        <v>1500</v>
      </c>
      <c r="Y416" s="1">
        <v>6384</v>
      </c>
      <c r="Z416" s="1">
        <v>9384</v>
      </c>
      <c r="AA416" s="1" t="s">
        <v>8029</v>
      </c>
      <c r="AB416" s="1" t="s">
        <v>8029</v>
      </c>
      <c r="AC416" s="1" t="s">
        <v>8074</v>
      </c>
      <c r="AD416" s="1" t="s">
        <v>2992</v>
      </c>
      <c r="AE416" s="1">
        <v>13</v>
      </c>
    </row>
    <row r="417" spans="1:31" x14ac:dyDescent="0.2">
      <c r="A417" s="1">
        <f t="shared" si="24"/>
        <v>1008050</v>
      </c>
      <c r="B417" s="1">
        <f t="shared" si="25"/>
        <v>1008050</v>
      </c>
      <c r="C417" s="12">
        <f>INDEX(families!$A:$A,MATCH(D417,families!$B:$B,0))</f>
        <v>42</v>
      </c>
      <c r="D417" s="1" t="s">
        <v>8036</v>
      </c>
      <c r="E417" s="1" t="s">
        <v>8036</v>
      </c>
      <c r="F417" s="1" t="str">
        <f t="shared" si="26"/>
        <v>32° SB Induction Bend (5B−IB−2451)</v>
      </c>
      <c r="G417" s="1">
        <f t="shared" si="27"/>
        <v>32</v>
      </c>
      <c r="L417" s="1">
        <v>416</v>
      </c>
      <c r="M417" s="1" t="s">
        <v>8087</v>
      </c>
      <c r="N417" s="1" t="s">
        <v>8086</v>
      </c>
      <c r="O417" s="1">
        <v>1008050</v>
      </c>
      <c r="P417" s="1">
        <v>914.4</v>
      </c>
      <c r="Q417" s="1">
        <v>19</v>
      </c>
      <c r="R417" s="1">
        <v>16.2</v>
      </c>
      <c r="S417" s="1" t="s">
        <v>8032</v>
      </c>
      <c r="T417" s="1">
        <v>32</v>
      </c>
      <c r="U417" s="1" t="s">
        <v>7362</v>
      </c>
      <c r="V417" s="1" t="s">
        <v>8078</v>
      </c>
      <c r="W417" s="1">
        <v>1500</v>
      </c>
      <c r="X417" s="1">
        <v>1500</v>
      </c>
      <c r="Y417" s="1">
        <v>2553</v>
      </c>
      <c r="Z417" s="1">
        <v>5553</v>
      </c>
      <c r="AA417" s="1" t="s">
        <v>8029</v>
      </c>
      <c r="AB417" s="1" t="s">
        <v>8029</v>
      </c>
      <c r="AC417" s="1" t="s">
        <v>8074</v>
      </c>
      <c r="AD417" s="1" t="s">
        <v>58</v>
      </c>
      <c r="AE417" s="1">
        <v>13</v>
      </c>
    </row>
    <row r="418" spans="1:31" x14ac:dyDescent="0.2">
      <c r="A418" s="1">
        <f t="shared" si="24"/>
        <v>1008209</v>
      </c>
      <c r="B418" s="1">
        <f t="shared" si="25"/>
        <v>1008209</v>
      </c>
      <c r="C418" s="12">
        <f>INDEX(families!$A:$A,MATCH(D418,families!$B:$B,0))</f>
        <v>42</v>
      </c>
      <c r="D418" s="1" t="s">
        <v>8036</v>
      </c>
      <c r="E418" s="1" t="s">
        <v>8036</v>
      </c>
      <c r="F418" s="1" t="str">
        <f t="shared" si="26"/>
        <v>17° SB Induction Bend (5B−IB−2453)</v>
      </c>
      <c r="G418" s="1">
        <f t="shared" si="27"/>
        <v>17</v>
      </c>
      <c r="L418" s="1">
        <v>417</v>
      </c>
      <c r="M418" s="1" t="s">
        <v>8085</v>
      </c>
      <c r="N418" s="1" t="s">
        <v>8084</v>
      </c>
      <c r="O418" s="1">
        <v>1008209</v>
      </c>
      <c r="P418" s="1">
        <v>914.4</v>
      </c>
      <c r="Q418" s="1">
        <v>19</v>
      </c>
      <c r="R418" s="1">
        <v>16.2</v>
      </c>
      <c r="S418" s="1" t="s">
        <v>8032</v>
      </c>
      <c r="T418" s="1">
        <v>17</v>
      </c>
      <c r="U418" s="1" t="s">
        <v>7362</v>
      </c>
      <c r="V418" s="1" t="s">
        <v>8078</v>
      </c>
      <c r="W418" s="1">
        <v>1500</v>
      </c>
      <c r="X418" s="1">
        <v>1500</v>
      </c>
      <c r="Y418" s="1">
        <v>1357</v>
      </c>
      <c r="Z418" s="1">
        <v>4357</v>
      </c>
      <c r="AA418" s="1" t="s">
        <v>8029</v>
      </c>
      <c r="AB418" s="1" t="s">
        <v>8029</v>
      </c>
      <c r="AC418" s="1" t="s">
        <v>8074</v>
      </c>
      <c r="AD418" s="1" t="s">
        <v>58</v>
      </c>
      <c r="AE418" s="1">
        <v>13</v>
      </c>
    </row>
    <row r="419" spans="1:31" x14ac:dyDescent="0.2">
      <c r="A419" s="1">
        <f t="shared" si="24"/>
        <v>1008264</v>
      </c>
      <c r="B419" s="1">
        <f t="shared" si="25"/>
        <v>1008264</v>
      </c>
      <c r="C419" s="12">
        <f>INDEX(families!$A:$A,MATCH(D419,families!$B:$B,0))</f>
        <v>42</v>
      </c>
      <c r="D419" s="1" t="s">
        <v>8036</v>
      </c>
      <c r="E419" s="1" t="s">
        <v>8036</v>
      </c>
      <c r="F419" s="1" t="str">
        <f t="shared" si="26"/>
        <v>88° Rolled (LT, OB) Induction Bend (5B−IB−2454)</v>
      </c>
      <c r="G419" s="1">
        <f t="shared" si="27"/>
        <v>88</v>
      </c>
      <c r="L419" s="1">
        <v>418</v>
      </c>
      <c r="M419" s="1" t="s">
        <v>8083</v>
      </c>
      <c r="N419" s="1" t="s">
        <v>8082</v>
      </c>
      <c r="O419" s="1">
        <v>1008264</v>
      </c>
      <c r="P419" s="1">
        <v>914.4</v>
      </c>
      <c r="Q419" s="1">
        <v>19</v>
      </c>
      <c r="R419" s="1">
        <v>16.2</v>
      </c>
      <c r="S419" s="1" t="s">
        <v>8032</v>
      </c>
      <c r="T419" s="1">
        <v>88</v>
      </c>
      <c r="U419" s="1" t="s">
        <v>7362</v>
      </c>
      <c r="V419" s="1" t="s">
        <v>8081</v>
      </c>
      <c r="W419" s="1">
        <v>1500</v>
      </c>
      <c r="X419" s="1">
        <v>1500</v>
      </c>
      <c r="Y419" s="1">
        <v>7022</v>
      </c>
      <c r="Z419" s="1">
        <v>10022</v>
      </c>
      <c r="AA419" s="1" t="s">
        <v>8029</v>
      </c>
      <c r="AB419" s="1" t="s">
        <v>8029</v>
      </c>
      <c r="AC419" s="1" t="s">
        <v>8074</v>
      </c>
      <c r="AD419" s="1" t="s">
        <v>58</v>
      </c>
      <c r="AE419" s="1">
        <v>13</v>
      </c>
    </row>
    <row r="420" spans="1:31" x14ac:dyDescent="0.2">
      <c r="A420" s="1">
        <f t="shared" si="24"/>
        <v>1008174</v>
      </c>
      <c r="B420" s="1">
        <f t="shared" si="25"/>
        <v>1008174</v>
      </c>
      <c r="C420" s="12">
        <f>INDEX(families!$A:$A,MATCH(D420,families!$B:$B,0))</f>
        <v>42</v>
      </c>
      <c r="D420" s="1" t="s">
        <v>8036</v>
      </c>
      <c r="E420" s="1" t="s">
        <v>8036</v>
      </c>
      <c r="F420" s="1" t="str">
        <f t="shared" si="26"/>
        <v>20° SB Induction Bend (5B−IB−2455)</v>
      </c>
      <c r="G420" s="1">
        <f t="shared" si="27"/>
        <v>20</v>
      </c>
      <c r="L420" s="1">
        <v>419</v>
      </c>
      <c r="M420" s="1" t="s">
        <v>8080</v>
      </c>
      <c r="N420" s="1" t="s">
        <v>8079</v>
      </c>
      <c r="O420" s="1">
        <v>1008174</v>
      </c>
      <c r="P420" s="1">
        <v>914.4</v>
      </c>
      <c r="Q420" s="1">
        <v>19</v>
      </c>
      <c r="R420" s="1">
        <v>16.2</v>
      </c>
      <c r="S420" s="1" t="s">
        <v>8032</v>
      </c>
      <c r="T420" s="1">
        <v>20</v>
      </c>
      <c r="U420" s="1" t="s">
        <v>7362</v>
      </c>
      <c r="V420" s="1" t="s">
        <v>8078</v>
      </c>
      <c r="W420" s="1">
        <v>1500</v>
      </c>
      <c r="X420" s="1">
        <v>1500</v>
      </c>
      <c r="Y420" s="1">
        <v>1596</v>
      </c>
      <c r="Z420" s="1">
        <v>4596</v>
      </c>
      <c r="AA420" s="1" t="s">
        <v>8029</v>
      </c>
      <c r="AB420" s="1" t="s">
        <v>8029</v>
      </c>
      <c r="AC420" s="1" t="s">
        <v>8074</v>
      </c>
      <c r="AD420" s="1" t="s">
        <v>58</v>
      </c>
      <c r="AE420" s="1">
        <v>13</v>
      </c>
    </row>
    <row r="421" spans="1:31" x14ac:dyDescent="0.2">
      <c r="A421" s="1">
        <f t="shared" si="24"/>
        <v>1008153</v>
      </c>
      <c r="B421" s="1">
        <f t="shared" si="25"/>
        <v>1008153</v>
      </c>
      <c r="C421" s="12">
        <f>INDEX(families!$A:$A,MATCH(D421,families!$B:$B,0))</f>
        <v>42</v>
      </c>
      <c r="D421" s="1" t="s">
        <v>8036</v>
      </c>
      <c r="E421" s="1" t="s">
        <v>8036</v>
      </c>
      <c r="F421" s="1" t="str">
        <f t="shared" si="26"/>
        <v>25° OB Induction Bend (5B−IB−2456)</v>
      </c>
      <c r="G421" s="1">
        <f t="shared" si="27"/>
        <v>25</v>
      </c>
      <c r="L421" s="1">
        <v>420</v>
      </c>
      <c r="M421" s="1" t="s">
        <v>8077</v>
      </c>
      <c r="N421" s="1" t="s">
        <v>8076</v>
      </c>
      <c r="O421" s="1">
        <v>1008153</v>
      </c>
      <c r="P421" s="1">
        <v>914.4</v>
      </c>
      <c r="Q421" s="1">
        <v>19</v>
      </c>
      <c r="R421" s="1">
        <v>16.2</v>
      </c>
      <c r="S421" s="1" t="s">
        <v>8032</v>
      </c>
      <c r="T421" s="1">
        <v>25</v>
      </c>
      <c r="U421" s="1" t="s">
        <v>7362</v>
      </c>
      <c r="V421" s="1" t="s">
        <v>8075</v>
      </c>
      <c r="W421" s="1">
        <v>1500</v>
      </c>
      <c r="X421" s="1">
        <v>1500</v>
      </c>
      <c r="Y421" s="1">
        <v>1995</v>
      </c>
      <c r="Z421" s="1">
        <v>4995</v>
      </c>
      <c r="AA421" s="1" t="s">
        <v>8047</v>
      </c>
      <c r="AB421" s="1" t="s">
        <v>8029</v>
      </c>
      <c r="AC421" s="1" t="s">
        <v>8074</v>
      </c>
      <c r="AD421" s="1" t="s">
        <v>58</v>
      </c>
      <c r="AE421" s="1">
        <v>13</v>
      </c>
    </row>
    <row r="422" spans="1:31" x14ac:dyDescent="0.2">
      <c r="A422" s="1" t="str">
        <f t="shared" si="24"/>
        <v/>
      </c>
      <c r="B422" s="1" t="str">
        <f t="shared" si="25"/>
        <v/>
      </c>
      <c r="C422" s="12">
        <f>INDEX(families!$A:$A,MATCH(D422,families!$B:$B,0))</f>
        <v>42</v>
      </c>
      <c r="D422" s="1" t="s">
        <v>8036</v>
      </c>
      <c r="E422" s="1" t="s">
        <v>8036</v>
      </c>
      <c r="F422" s="1" t="str">
        <f t="shared" si="26"/>
        <v>°  Induction Bend (5B−IB−2449)</v>
      </c>
      <c r="G422" s="1">
        <f t="shared" si="27"/>
        <v>0</v>
      </c>
      <c r="L422" s="1">
        <v>421</v>
      </c>
      <c r="M422" s="1" t="s">
        <v>8073</v>
      </c>
      <c r="N422" s="1" t="s">
        <v>8072</v>
      </c>
      <c r="V422" s="1" t="s">
        <v>58</v>
      </c>
      <c r="AA422" s="1" t="s">
        <v>58</v>
      </c>
      <c r="AB422" s="1" t="s">
        <v>58</v>
      </c>
      <c r="AC422" s="1" t="s">
        <v>58</v>
      </c>
      <c r="AD422" s="1" t="s">
        <v>58</v>
      </c>
      <c r="AE422" s="1">
        <v>20</v>
      </c>
    </row>
    <row r="423" spans="1:31" x14ac:dyDescent="0.2">
      <c r="A423" s="1" t="str">
        <f t="shared" si="24"/>
        <v/>
      </c>
      <c r="B423" s="1" t="str">
        <f t="shared" si="25"/>
        <v/>
      </c>
      <c r="C423" s="12">
        <f>INDEX(families!$A:$A,MATCH(D423,families!$B:$B,0))</f>
        <v>42</v>
      </c>
      <c r="D423" s="1" t="s">
        <v>8036</v>
      </c>
      <c r="E423" s="1" t="s">
        <v>8036</v>
      </c>
      <c r="F423" s="1" t="str">
        <f t="shared" si="26"/>
        <v>17°  Induction Bend (5B−IB−2457)</v>
      </c>
      <c r="G423" s="1">
        <f t="shared" si="27"/>
        <v>17</v>
      </c>
      <c r="L423" s="1">
        <v>422</v>
      </c>
      <c r="M423" s="1" t="s">
        <v>8071</v>
      </c>
      <c r="N423" s="1" t="s">
        <v>961</v>
      </c>
      <c r="P423" s="1">
        <v>914.4</v>
      </c>
      <c r="Q423" s="1" t="s">
        <v>8054</v>
      </c>
      <c r="T423" s="1">
        <v>17</v>
      </c>
      <c r="U423" s="1" t="s">
        <v>8054</v>
      </c>
      <c r="V423" s="1" t="s">
        <v>58</v>
      </c>
      <c r="AA423" s="1" t="s">
        <v>58</v>
      </c>
      <c r="AB423" s="1" t="s">
        <v>58</v>
      </c>
      <c r="AC423" s="1" t="s">
        <v>58</v>
      </c>
      <c r="AD423" s="1" t="s">
        <v>58</v>
      </c>
      <c r="AE423" s="1" t="s">
        <v>8069</v>
      </c>
    </row>
    <row r="424" spans="1:31" x14ac:dyDescent="0.2">
      <c r="A424" s="1" t="str">
        <f t="shared" si="24"/>
        <v/>
      </c>
      <c r="B424" s="1" t="str">
        <f t="shared" si="25"/>
        <v/>
      </c>
      <c r="C424" s="12">
        <f>INDEX(families!$A:$A,MATCH(D424,families!$B:$B,0))</f>
        <v>42</v>
      </c>
      <c r="D424" s="1" t="s">
        <v>8036</v>
      </c>
      <c r="E424" s="1" t="s">
        <v>8036</v>
      </c>
      <c r="F424" s="1" t="str">
        <f t="shared" si="26"/>
        <v>27°  Induction Bend (5B−IB−2458)</v>
      </c>
      <c r="G424" s="1">
        <f t="shared" si="27"/>
        <v>27</v>
      </c>
      <c r="L424" s="1">
        <v>423</v>
      </c>
      <c r="M424" s="1" t="s">
        <v>8070</v>
      </c>
      <c r="N424" s="1" t="s">
        <v>961</v>
      </c>
      <c r="P424" s="1">
        <v>914.4</v>
      </c>
      <c r="Q424" s="1" t="s">
        <v>8054</v>
      </c>
      <c r="T424" s="1">
        <v>27</v>
      </c>
      <c r="U424" s="1" t="s">
        <v>8054</v>
      </c>
      <c r="V424" s="1" t="s">
        <v>58</v>
      </c>
      <c r="AA424" s="1" t="s">
        <v>58</v>
      </c>
      <c r="AB424" s="1" t="s">
        <v>58</v>
      </c>
      <c r="AC424" s="1" t="s">
        <v>58</v>
      </c>
      <c r="AD424" s="1" t="s">
        <v>58</v>
      </c>
      <c r="AE424" s="1" t="s">
        <v>8069</v>
      </c>
    </row>
    <row r="425" spans="1:31" x14ac:dyDescent="0.2">
      <c r="A425" s="1">
        <f t="shared" si="24"/>
        <v>1044920</v>
      </c>
      <c r="B425" s="1">
        <f t="shared" si="25"/>
        <v>1044920</v>
      </c>
      <c r="C425" s="12">
        <f>INDEX(families!$A:$A,MATCH(D425,families!$B:$B,0))</f>
        <v>42</v>
      </c>
      <c r="D425" s="1" t="s">
        <v>8036</v>
      </c>
      <c r="E425" s="1" t="s">
        <v>8036</v>
      </c>
      <c r="F425" s="1" t="str">
        <f t="shared" si="26"/>
        <v>32°  Induction Bend (5B−IB−2459)</v>
      </c>
      <c r="G425" s="1">
        <f t="shared" si="27"/>
        <v>32</v>
      </c>
      <c r="L425" s="1">
        <v>424</v>
      </c>
      <c r="M425" s="1" t="s">
        <v>8068</v>
      </c>
      <c r="N425" s="1" t="s">
        <v>8067</v>
      </c>
      <c r="O425" s="1">
        <v>1044920</v>
      </c>
      <c r="P425" s="1">
        <v>914.4</v>
      </c>
      <c r="Q425" s="1" t="s">
        <v>8054</v>
      </c>
      <c r="T425" s="1">
        <v>32</v>
      </c>
      <c r="U425" s="1" t="s">
        <v>8054</v>
      </c>
      <c r="V425" s="1" t="s">
        <v>58</v>
      </c>
      <c r="AA425" s="1" t="s">
        <v>58</v>
      </c>
      <c r="AB425" s="1" t="s">
        <v>58</v>
      </c>
      <c r="AC425" s="1" t="s">
        <v>58</v>
      </c>
      <c r="AD425" s="1" t="s">
        <v>58</v>
      </c>
      <c r="AE425" s="1">
        <v>24</v>
      </c>
    </row>
    <row r="426" spans="1:31" x14ac:dyDescent="0.2">
      <c r="A426" s="1">
        <f t="shared" si="24"/>
        <v>1045052</v>
      </c>
      <c r="B426" s="1">
        <f t="shared" si="25"/>
        <v>1045052</v>
      </c>
      <c r="C426" s="12">
        <f>INDEX(families!$A:$A,MATCH(D426,families!$B:$B,0))</f>
        <v>42</v>
      </c>
      <c r="D426" s="1" t="s">
        <v>8036</v>
      </c>
      <c r="E426" s="1" t="s">
        <v>8036</v>
      </c>
      <c r="F426" s="1" t="str">
        <f t="shared" si="26"/>
        <v>26°  Induction Bend (5B−IB−2460)</v>
      </c>
      <c r="G426" s="1">
        <f t="shared" si="27"/>
        <v>26</v>
      </c>
      <c r="L426" s="1">
        <v>425</v>
      </c>
      <c r="M426" s="1" t="s">
        <v>8066</v>
      </c>
      <c r="N426" s="1" t="s">
        <v>8065</v>
      </c>
      <c r="O426" s="1">
        <v>1045052</v>
      </c>
      <c r="P426" s="1">
        <v>914.4</v>
      </c>
      <c r="Q426" s="1" t="s">
        <v>8054</v>
      </c>
      <c r="T426" s="1">
        <v>26</v>
      </c>
      <c r="U426" s="1" t="s">
        <v>8054</v>
      </c>
      <c r="V426" s="1" t="s">
        <v>58</v>
      </c>
      <c r="AA426" s="1" t="s">
        <v>58</v>
      </c>
      <c r="AB426" s="1" t="s">
        <v>58</v>
      </c>
      <c r="AC426" s="1" t="s">
        <v>58</v>
      </c>
      <c r="AD426" s="1" t="s">
        <v>58</v>
      </c>
      <c r="AE426" s="1">
        <v>24</v>
      </c>
    </row>
    <row r="427" spans="1:31" x14ac:dyDescent="0.2">
      <c r="A427" s="1">
        <f t="shared" si="24"/>
        <v>1072046</v>
      </c>
      <c r="B427" s="1">
        <f t="shared" si="25"/>
        <v>1072046</v>
      </c>
      <c r="C427" s="12">
        <f>INDEX(families!$A:$A,MATCH(D427,families!$B:$B,0))</f>
        <v>42</v>
      </c>
      <c r="D427" s="1" t="s">
        <v>8036</v>
      </c>
      <c r="E427" s="1" t="s">
        <v>8036</v>
      </c>
      <c r="F427" s="1" t="str">
        <f t="shared" si="26"/>
        <v>15° LT Induction Bend (5B−IB−2461)</v>
      </c>
      <c r="G427" s="1">
        <f t="shared" si="27"/>
        <v>15</v>
      </c>
      <c r="L427" s="1">
        <v>426</v>
      </c>
      <c r="M427" s="1" t="s">
        <v>8064</v>
      </c>
      <c r="N427" s="1" t="s">
        <v>8063</v>
      </c>
      <c r="O427" s="1">
        <v>1072046</v>
      </c>
      <c r="P427" s="1">
        <v>914.4</v>
      </c>
      <c r="Q427" s="1">
        <v>14.7</v>
      </c>
      <c r="R427" s="1">
        <v>13.1</v>
      </c>
      <c r="S427" s="1" t="s">
        <v>8032</v>
      </c>
      <c r="T427" s="1">
        <v>15</v>
      </c>
      <c r="U427" s="1" t="s">
        <v>7362</v>
      </c>
      <c r="V427" s="1" t="s">
        <v>8039</v>
      </c>
      <c r="W427" s="1">
        <v>1500</v>
      </c>
      <c r="X427" s="1">
        <v>1500</v>
      </c>
      <c r="Y427" s="1">
        <v>1197</v>
      </c>
      <c r="Z427" s="1">
        <v>4197</v>
      </c>
      <c r="AA427" s="1" t="s">
        <v>8047</v>
      </c>
      <c r="AB427" s="1" t="s">
        <v>8047</v>
      </c>
      <c r="AC427" s="1" t="s">
        <v>8046</v>
      </c>
      <c r="AD427" s="1" t="s">
        <v>2992</v>
      </c>
      <c r="AE427" s="1">
        <v>25</v>
      </c>
    </row>
    <row r="428" spans="1:31" x14ac:dyDescent="0.2">
      <c r="A428" s="1">
        <f t="shared" si="24"/>
        <v>1072067</v>
      </c>
      <c r="B428" s="1">
        <f t="shared" si="25"/>
        <v>1072067</v>
      </c>
      <c r="C428" s="12">
        <f>INDEX(families!$A:$A,MATCH(D428,families!$B:$B,0))</f>
        <v>42</v>
      </c>
      <c r="D428" s="1" t="s">
        <v>8036</v>
      </c>
      <c r="E428" s="1" t="s">
        <v>8036</v>
      </c>
      <c r="F428" s="1" t="str">
        <f t="shared" si="26"/>
        <v>15° RT Induction Bend (5B−IB−2462)</v>
      </c>
      <c r="G428" s="1">
        <f t="shared" si="27"/>
        <v>15</v>
      </c>
      <c r="L428" s="1">
        <v>427</v>
      </c>
      <c r="M428" s="1" t="s">
        <v>8062</v>
      </c>
      <c r="N428" s="1" t="s">
        <v>8061</v>
      </c>
      <c r="O428" s="1">
        <v>1072067</v>
      </c>
      <c r="P428" s="1">
        <v>914.4</v>
      </c>
      <c r="Q428" s="1">
        <v>14.7</v>
      </c>
      <c r="R428" s="1">
        <v>13.1</v>
      </c>
      <c r="S428" s="1" t="s">
        <v>8032</v>
      </c>
      <c r="T428" s="1">
        <v>15</v>
      </c>
      <c r="U428" s="1" t="s">
        <v>7362</v>
      </c>
      <c r="V428" s="1" t="s">
        <v>8030</v>
      </c>
      <c r="W428" s="1">
        <v>1500</v>
      </c>
      <c r="X428" s="1">
        <v>1500</v>
      </c>
      <c r="Y428" s="1">
        <v>1197</v>
      </c>
      <c r="Z428" s="1">
        <v>4197</v>
      </c>
      <c r="AA428" s="1" t="s">
        <v>8047</v>
      </c>
      <c r="AB428" s="1" t="s">
        <v>8047</v>
      </c>
      <c r="AC428" s="1" t="s">
        <v>8046</v>
      </c>
      <c r="AD428" s="1" t="s">
        <v>2992</v>
      </c>
      <c r="AE428" s="1">
        <v>25</v>
      </c>
    </row>
    <row r="429" spans="1:31" x14ac:dyDescent="0.2">
      <c r="A429" s="1">
        <f t="shared" si="24"/>
        <v>1072268</v>
      </c>
      <c r="B429" s="1">
        <f t="shared" si="25"/>
        <v>1072268</v>
      </c>
      <c r="C429" s="12">
        <f>INDEX(families!$A:$A,MATCH(D429,families!$B:$B,0))</f>
        <v>42</v>
      </c>
      <c r="D429" s="1" t="s">
        <v>8036</v>
      </c>
      <c r="E429" s="1" t="s">
        <v>8036</v>
      </c>
      <c r="F429" s="1" t="str">
        <f t="shared" si="26"/>
        <v>15° RT Induction Bend (5B−IB−2463)</v>
      </c>
      <c r="G429" s="1">
        <f t="shared" si="27"/>
        <v>15</v>
      </c>
      <c r="L429" s="1">
        <v>428</v>
      </c>
      <c r="M429" s="1" t="s">
        <v>8060</v>
      </c>
      <c r="N429" s="1" t="s">
        <v>8059</v>
      </c>
      <c r="O429" s="1">
        <v>1072268</v>
      </c>
      <c r="P429" s="1">
        <v>914.4</v>
      </c>
      <c r="Q429" s="1">
        <v>14.7</v>
      </c>
      <c r="R429" s="1">
        <v>13.1</v>
      </c>
      <c r="S429" s="1" t="s">
        <v>8032</v>
      </c>
      <c r="T429" s="1">
        <v>15</v>
      </c>
      <c r="U429" s="1" t="s">
        <v>7362</v>
      </c>
      <c r="V429" s="1" t="s">
        <v>8030</v>
      </c>
      <c r="W429" s="1">
        <v>1500</v>
      </c>
      <c r="X429" s="1">
        <v>1500</v>
      </c>
      <c r="Y429" s="1">
        <v>1197</v>
      </c>
      <c r="Z429" s="1">
        <v>4197</v>
      </c>
      <c r="AA429" s="1" t="s">
        <v>8047</v>
      </c>
      <c r="AB429" s="1" t="s">
        <v>8047</v>
      </c>
      <c r="AC429" s="1" t="s">
        <v>8046</v>
      </c>
      <c r="AD429" s="1" t="s">
        <v>2992</v>
      </c>
      <c r="AE429" s="1">
        <v>25</v>
      </c>
    </row>
    <row r="430" spans="1:31" x14ac:dyDescent="0.2">
      <c r="A430" s="1">
        <f t="shared" si="24"/>
        <v>1072289</v>
      </c>
      <c r="B430" s="1">
        <f t="shared" si="25"/>
        <v>1072289</v>
      </c>
      <c r="C430" s="12">
        <f>INDEX(families!$A:$A,MATCH(D430,families!$B:$B,0))</f>
        <v>42</v>
      </c>
      <c r="D430" s="1" t="s">
        <v>8036</v>
      </c>
      <c r="E430" s="1" t="s">
        <v>8036</v>
      </c>
      <c r="F430" s="1" t="str">
        <f t="shared" si="26"/>
        <v>15° LT Induction Bend (5B−IB−2464)</v>
      </c>
      <c r="G430" s="1">
        <f t="shared" si="27"/>
        <v>15</v>
      </c>
      <c r="L430" s="1">
        <v>429</v>
      </c>
      <c r="M430" s="1" t="s">
        <v>8058</v>
      </c>
      <c r="N430" s="1" t="s">
        <v>8057</v>
      </c>
      <c r="O430" s="1">
        <v>1072289</v>
      </c>
      <c r="P430" s="1">
        <v>914.4</v>
      </c>
      <c r="Q430" s="1">
        <v>14.7</v>
      </c>
      <c r="R430" s="1">
        <v>13.1</v>
      </c>
      <c r="S430" s="1" t="s">
        <v>8032</v>
      </c>
      <c r="T430" s="1">
        <v>15</v>
      </c>
      <c r="U430" s="1" t="s">
        <v>7362</v>
      </c>
      <c r="V430" s="1" t="s">
        <v>8039</v>
      </c>
      <c r="W430" s="1">
        <v>1500</v>
      </c>
      <c r="X430" s="1">
        <v>1500</v>
      </c>
      <c r="Y430" s="1">
        <v>1197</v>
      </c>
      <c r="Z430" s="1">
        <v>4197</v>
      </c>
      <c r="AA430" s="1" t="s">
        <v>8047</v>
      </c>
      <c r="AB430" s="1" t="s">
        <v>8047</v>
      </c>
      <c r="AC430" s="1" t="s">
        <v>8046</v>
      </c>
      <c r="AD430" s="1" t="s">
        <v>2992</v>
      </c>
      <c r="AE430" s="1">
        <v>25</v>
      </c>
    </row>
    <row r="431" spans="1:31" x14ac:dyDescent="0.2">
      <c r="A431" s="1">
        <f t="shared" si="24"/>
        <v>1070600</v>
      </c>
      <c r="B431" s="1">
        <f t="shared" si="25"/>
        <v>1070600</v>
      </c>
      <c r="C431" s="12">
        <f>INDEX(families!$A:$A,MATCH(D431,families!$B:$B,0))</f>
        <v>42</v>
      </c>
      <c r="D431" s="1" t="s">
        <v>8036</v>
      </c>
      <c r="E431" s="1" t="s">
        <v>8036</v>
      </c>
      <c r="F431" s="1" t="str">
        <f t="shared" si="26"/>
        <v>16°  Induction Bend (5B−IB−2465)</v>
      </c>
      <c r="G431" s="1">
        <f t="shared" si="27"/>
        <v>16</v>
      </c>
      <c r="L431" s="1">
        <v>430</v>
      </c>
      <c r="M431" s="1" t="s">
        <v>8056</v>
      </c>
      <c r="N431" s="1" t="s">
        <v>8055</v>
      </c>
      <c r="O431" s="1">
        <v>1070600</v>
      </c>
      <c r="P431" s="1">
        <v>914.4</v>
      </c>
      <c r="Q431" s="1" t="s">
        <v>8054</v>
      </c>
      <c r="T431" s="1">
        <v>16</v>
      </c>
      <c r="U431" s="1" t="s">
        <v>8054</v>
      </c>
      <c r="V431" s="1" t="s">
        <v>58</v>
      </c>
      <c r="AA431" s="1" t="s">
        <v>58</v>
      </c>
      <c r="AB431" s="1" t="s">
        <v>58</v>
      </c>
      <c r="AC431" s="1" t="s">
        <v>58</v>
      </c>
      <c r="AD431" s="1" t="s">
        <v>58</v>
      </c>
      <c r="AE431" s="1">
        <v>25</v>
      </c>
    </row>
    <row r="432" spans="1:31" x14ac:dyDescent="0.2">
      <c r="A432" s="1">
        <f t="shared" si="24"/>
        <v>1070770</v>
      </c>
      <c r="B432" s="1">
        <f t="shared" si="25"/>
        <v>1070770</v>
      </c>
      <c r="C432" s="12">
        <f>INDEX(families!$A:$A,MATCH(D432,families!$B:$B,0))</f>
        <v>42</v>
      </c>
      <c r="D432" s="1" t="s">
        <v>8036</v>
      </c>
      <c r="E432" s="1" t="s">
        <v>8036</v>
      </c>
      <c r="F432" s="1" t="str">
        <f t="shared" si="26"/>
        <v>17° RT Induction Bend (5B−IB−2466)</v>
      </c>
      <c r="G432" s="1">
        <f t="shared" si="27"/>
        <v>17</v>
      </c>
      <c r="L432" s="1">
        <v>431</v>
      </c>
      <c r="M432" s="1" t="s">
        <v>8053</v>
      </c>
      <c r="N432" s="1" t="s">
        <v>8052</v>
      </c>
      <c r="O432" s="1">
        <v>1070770</v>
      </c>
      <c r="P432" s="1">
        <v>914.4</v>
      </c>
      <c r="Q432" s="1">
        <v>14.7</v>
      </c>
      <c r="R432" s="1">
        <v>13.1</v>
      </c>
      <c r="S432" s="1" t="s">
        <v>8032</v>
      </c>
      <c r="T432" s="1">
        <v>17</v>
      </c>
      <c r="U432" s="1" t="s">
        <v>7362</v>
      </c>
      <c r="V432" s="1" t="s">
        <v>8030</v>
      </c>
      <c r="W432" s="1">
        <v>1500</v>
      </c>
      <c r="X432" s="1">
        <v>1500</v>
      </c>
      <c r="Y432" s="1">
        <v>1357</v>
      </c>
      <c r="Z432" s="1">
        <v>4357</v>
      </c>
      <c r="AA432" s="1" t="s">
        <v>8047</v>
      </c>
      <c r="AB432" s="1" t="s">
        <v>8051</v>
      </c>
      <c r="AC432" s="1" t="s">
        <v>8046</v>
      </c>
      <c r="AD432" s="1" t="s">
        <v>2992</v>
      </c>
      <c r="AE432" s="1">
        <v>25</v>
      </c>
    </row>
    <row r="433" spans="1:31" x14ac:dyDescent="0.2">
      <c r="A433" s="1">
        <f t="shared" si="24"/>
        <v>1070772</v>
      </c>
      <c r="B433" s="1">
        <f t="shared" si="25"/>
        <v>1070772</v>
      </c>
      <c r="C433" s="12">
        <f>INDEX(families!$A:$A,MATCH(D433,families!$B:$B,0))</f>
        <v>42</v>
      </c>
      <c r="D433" s="1" t="s">
        <v>8036</v>
      </c>
      <c r="E433" s="1" t="s">
        <v>8036</v>
      </c>
      <c r="F433" s="1" t="str">
        <f t="shared" si="26"/>
        <v>17° LT Induction Bend (5B−IB−2467)</v>
      </c>
      <c r="G433" s="1">
        <f t="shared" si="27"/>
        <v>17</v>
      </c>
      <c r="L433" s="1">
        <v>432</v>
      </c>
      <c r="M433" s="1" t="s">
        <v>8050</v>
      </c>
      <c r="N433" s="1" t="s">
        <v>8049</v>
      </c>
      <c r="O433" s="1">
        <v>1070772</v>
      </c>
      <c r="P433" s="1">
        <v>914.4</v>
      </c>
      <c r="Q433" s="1">
        <v>14.7</v>
      </c>
      <c r="R433" s="1">
        <v>13.1</v>
      </c>
      <c r="S433" s="1" t="s">
        <v>8032</v>
      </c>
      <c r="T433" s="1">
        <v>17</v>
      </c>
      <c r="U433" s="1" t="s">
        <v>7362</v>
      </c>
      <c r="V433" s="1" t="s">
        <v>8039</v>
      </c>
      <c r="W433" s="1">
        <v>1500</v>
      </c>
      <c r="X433" s="1">
        <v>1500</v>
      </c>
      <c r="Y433" s="1">
        <v>1357</v>
      </c>
      <c r="Z433" s="1">
        <v>4357</v>
      </c>
      <c r="AA433" s="1" t="s">
        <v>8048</v>
      </c>
      <c r="AB433" s="1" t="s">
        <v>8047</v>
      </c>
      <c r="AC433" s="1" t="s">
        <v>8046</v>
      </c>
      <c r="AD433" s="1" t="s">
        <v>2992</v>
      </c>
      <c r="AE433" s="1">
        <v>25</v>
      </c>
    </row>
    <row r="434" spans="1:31" x14ac:dyDescent="0.2">
      <c r="A434" s="1">
        <f t="shared" si="24"/>
        <v>1017668</v>
      </c>
      <c r="B434" s="1">
        <f t="shared" si="25"/>
        <v>1017668</v>
      </c>
      <c r="C434" s="12">
        <f>INDEX(families!$A:$A,MATCH(D434,families!$B:$B,0))</f>
        <v>42</v>
      </c>
      <c r="D434" s="1" t="s">
        <v>8036</v>
      </c>
      <c r="E434" s="1" t="s">
        <v>8036</v>
      </c>
      <c r="F434" s="1" t="str">
        <f t="shared" si="26"/>
        <v>15° LT Induction Bend (5B−IB−2468)</v>
      </c>
      <c r="G434" s="1">
        <f t="shared" si="27"/>
        <v>15</v>
      </c>
      <c r="L434" s="1">
        <v>433</v>
      </c>
      <c r="M434" s="1" t="s">
        <v>8045</v>
      </c>
      <c r="N434" s="1" t="s">
        <v>8044</v>
      </c>
      <c r="O434" s="1">
        <v>1017668</v>
      </c>
      <c r="P434" s="1">
        <v>914.4</v>
      </c>
      <c r="Q434" s="1">
        <v>23.7</v>
      </c>
      <c r="R434" s="1">
        <v>21.3</v>
      </c>
      <c r="S434" s="1" t="s">
        <v>8032</v>
      </c>
      <c r="T434" s="1">
        <v>15</v>
      </c>
      <c r="U434" s="1" t="s">
        <v>8031</v>
      </c>
      <c r="V434" s="1" t="s">
        <v>8039</v>
      </c>
      <c r="W434" s="1">
        <v>1500</v>
      </c>
      <c r="X434" s="1">
        <v>1500</v>
      </c>
      <c r="Y434" s="1">
        <v>1676</v>
      </c>
      <c r="Z434" s="1">
        <v>4676</v>
      </c>
      <c r="AA434" s="1" t="s">
        <v>8029</v>
      </c>
      <c r="AB434" s="1" t="s">
        <v>8029</v>
      </c>
      <c r="AC434" s="1" t="s">
        <v>8028</v>
      </c>
      <c r="AD434" s="1" t="s">
        <v>2992</v>
      </c>
      <c r="AE434" s="1">
        <v>25</v>
      </c>
    </row>
    <row r="435" spans="1:31" x14ac:dyDescent="0.2">
      <c r="A435" s="1">
        <f t="shared" si="24"/>
        <v>1018317</v>
      </c>
      <c r="B435" s="1">
        <f t="shared" si="25"/>
        <v>1018317</v>
      </c>
      <c r="C435" s="12">
        <f>INDEX(families!$A:$A,MATCH(D435,families!$B:$B,0))</f>
        <v>42</v>
      </c>
      <c r="D435" s="1" t="s">
        <v>8036</v>
      </c>
      <c r="E435" s="1" t="s">
        <v>8036</v>
      </c>
      <c r="F435" s="1" t="str">
        <f t="shared" si="26"/>
        <v>16° LT Induction Bend (5B−IB−2469)</v>
      </c>
      <c r="G435" s="1">
        <f t="shared" si="27"/>
        <v>16</v>
      </c>
      <c r="L435" s="1">
        <v>434</v>
      </c>
      <c r="M435" s="1" t="s">
        <v>8043</v>
      </c>
      <c r="N435" s="1" t="s">
        <v>8042</v>
      </c>
      <c r="O435" s="1">
        <v>1018317</v>
      </c>
      <c r="P435" s="1">
        <v>914.4</v>
      </c>
      <c r="Q435" s="1">
        <v>23.7</v>
      </c>
      <c r="R435" s="1">
        <v>21.3</v>
      </c>
      <c r="S435" s="1" t="s">
        <v>8032</v>
      </c>
      <c r="T435" s="1">
        <v>16</v>
      </c>
      <c r="U435" s="1" t="s">
        <v>8031</v>
      </c>
      <c r="V435" s="1" t="s">
        <v>8039</v>
      </c>
      <c r="W435" s="1">
        <v>1500</v>
      </c>
      <c r="X435" s="1">
        <v>1500</v>
      </c>
      <c r="Y435" s="1">
        <v>1787</v>
      </c>
      <c r="Z435" s="1">
        <v>4787</v>
      </c>
      <c r="AA435" s="1" t="s">
        <v>8029</v>
      </c>
      <c r="AB435" s="1" t="s">
        <v>8029</v>
      </c>
      <c r="AC435" s="1" t="s">
        <v>8028</v>
      </c>
      <c r="AD435" s="1" t="s">
        <v>2992</v>
      </c>
      <c r="AE435" s="1">
        <v>25</v>
      </c>
    </row>
    <row r="436" spans="1:31" x14ac:dyDescent="0.2">
      <c r="A436" s="1">
        <f t="shared" si="24"/>
        <v>1018438</v>
      </c>
      <c r="B436" s="1">
        <f t="shared" si="25"/>
        <v>1018438</v>
      </c>
      <c r="C436" s="12">
        <f>INDEX(families!$A:$A,MATCH(D436,families!$B:$B,0))</f>
        <v>42</v>
      </c>
      <c r="D436" s="1" t="s">
        <v>8036</v>
      </c>
      <c r="E436" s="1" t="s">
        <v>8036</v>
      </c>
      <c r="F436" s="1" t="str">
        <f t="shared" si="26"/>
        <v>16° LT Induction Bend (5B−IB−2470)</v>
      </c>
      <c r="G436" s="1">
        <f t="shared" si="27"/>
        <v>16</v>
      </c>
      <c r="L436" s="1">
        <v>435</v>
      </c>
      <c r="M436" s="1" t="s">
        <v>8041</v>
      </c>
      <c r="N436" s="1" t="s">
        <v>8040</v>
      </c>
      <c r="O436" s="1">
        <v>1018438</v>
      </c>
      <c r="P436" s="1">
        <v>914.4</v>
      </c>
      <c r="Q436" s="1">
        <v>23.7</v>
      </c>
      <c r="R436" s="1">
        <v>21.3</v>
      </c>
      <c r="S436" s="1" t="s">
        <v>8032</v>
      </c>
      <c r="T436" s="1">
        <v>16</v>
      </c>
      <c r="U436" s="1" t="s">
        <v>8031</v>
      </c>
      <c r="V436" s="1" t="s">
        <v>8039</v>
      </c>
      <c r="W436" s="1">
        <v>1500</v>
      </c>
      <c r="X436" s="1">
        <v>1500</v>
      </c>
      <c r="Y436" s="1">
        <v>1787</v>
      </c>
      <c r="Z436" s="1">
        <v>4787</v>
      </c>
      <c r="AA436" s="1" t="s">
        <v>8029</v>
      </c>
      <c r="AB436" s="1" t="s">
        <v>8029</v>
      </c>
      <c r="AC436" s="1" t="s">
        <v>58</v>
      </c>
      <c r="AD436" s="1" t="s">
        <v>2992</v>
      </c>
      <c r="AE436" s="1">
        <v>25</v>
      </c>
    </row>
    <row r="437" spans="1:31" x14ac:dyDescent="0.2">
      <c r="A437" s="1">
        <f t="shared" si="24"/>
        <v>1024053</v>
      </c>
      <c r="B437" s="1">
        <f t="shared" si="25"/>
        <v>1024053</v>
      </c>
      <c r="C437" s="12">
        <f>INDEX(families!$A:$A,MATCH(D437,families!$B:$B,0))</f>
        <v>42</v>
      </c>
      <c r="D437" s="1" t="s">
        <v>8036</v>
      </c>
      <c r="E437" s="1" t="s">
        <v>8036</v>
      </c>
      <c r="F437" s="1" t="str">
        <f t="shared" si="26"/>
        <v>18° RT Induction Bend (5B−IB−2471)</v>
      </c>
      <c r="G437" s="1">
        <f t="shared" si="27"/>
        <v>18</v>
      </c>
      <c r="L437" s="1">
        <v>436</v>
      </c>
      <c r="M437" s="1" t="s">
        <v>8038</v>
      </c>
      <c r="N437" s="1" t="s">
        <v>8037</v>
      </c>
      <c r="O437" s="1">
        <v>1024053</v>
      </c>
      <c r="P437" s="1">
        <v>914.4</v>
      </c>
      <c r="Q437" s="1">
        <v>23.7</v>
      </c>
      <c r="R437" s="1">
        <v>21.3</v>
      </c>
      <c r="S437" s="1" t="s">
        <v>8032</v>
      </c>
      <c r="T437" s="1">
        <v>18</v>
      </c>
      <c r="U437" s="1" t="s">
        <v>8031</v>
      </c>
      <c r="V437" s="1" t="s">
        <v>8030</v>
      </c>
      <c r="W437" s="1">
        <v>1500</v>
      </c>
      <c r="X437" s="1">
        <v>1500</v>
      </c>
      <c r="Y437" s="1">
        <v>2011</v>
      </c>
      <c r="Z437" s="1">
        <v>5011</v>
      </c>
      <c r="AA437" s="1" t="s">
        <v>8029</v>
      </c>
      <c r="AB437" s="1" t="s">
        <v>8029</v>
      </c>
      <c r="AC437" s="1" t="s">
        <v>8028</v>
      </c>
      <c r="AD437" s="1" t="s">
        <v>58</v>
      </c>
      <c r="AE437" s="1">
        <v>8</v>
      </c>
    </row>
    <row r="438" spans="1:31" x14ac:dyDescent="0.2">
      <c r="A438" s="1">
        <f t="shared" si="24"/>
        <v>1024233</v>
      </c>
      <c r="B438" s="1">
        <f t="shared" si="25"/>
        <v>1024233</v>
      </c>
      <c r="C438" s="12">
        <f>INDEX(families!$A:$A,MATCH(D438,families!$B:$B,0))</f>
        <v>42</v>
      </c>
      <c r="D438" s="1" t="s">
        <v>8036</v>
      </c>
      <c r="E438" s="1" t="s">
        <v>8036</v>
      </c>
      <c r="F438" s="1" t="str">
        <f t="shared" si="26"/>
        <v>29° RT Induction Bend (5B−IB−2472)</v>
      </c>
      <c r="G438" s="1">
        <f t="shared" si="27"/>
        <v>29</v>
      </c>
      <c r="L438" s="1">
        <v>437</v>
      </c>
      <c r="M438" s="1" t="s">
        <v>8034</v>
      </c>
      <c r="N438" s="1" t="s">
        <v>8033</v>
      </c>
      <c r="O438" s="1">
        <v>1024233</v>
      </c>
      <c r="P438" s="1">
        <v>914.4</v>
      </c>
      <c r="Q438" s="1">
        <v>23.7</v>
      </c>
      <c r="R438" s="1">
        <v>21.3</v>
      </c>
      <c r="S438" s="1" t="s">
        <v>8032</v>
      </c>
      <c r="T438" s="1">
        <v>29</v>
      </c>
      <c r="U438" s="1" t="s">
        <v>8031</v>
      </c>
      <c r="V438" s="1" t="s">
        <v>8030</v>
      </c>
      <c r="W438" s="1">
        <v>1500</v>
      </c>
      <c r="X438" s="1">
        <v>1500</v>
      </c>
      <c r="Y438" s="1">
        <v>3240</v>
      </c>
      <c r="Z438" s="1">
        <v>6240</v>
      </c>
      <c r="AA438" s="1" t="s">
        <v>8029</v>
      </c>
      <c r="AB438" s="1" t="s">
        <v>8029</v>
      </c>
      <c r="AC438" s="1" t="s">
        <v>8028</v>
      </c>
      <c r="AD438" s="1" t="s">
        <v>58</v>
      </c>
      <c r="AE438" s="1">
        <v>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0A56F-A689-C549-BF70-70D65EB591E9}">
  <dimension ref="A1:AS126"/>
  <sheetViews>
    <sheetView topLeftCell="C1" workbookViewId="0">
      <selection activeCell="H7" sqref="H7"/>
    </sheetView>
  </sheetViews>
  <sheetFormatPr baseColWidth="10" defaultColWidth="12.5" defaultRowHeight="17" customHeight="1" x14ac:dyDescent="0.2"/>
  <cols>
    <col min="1" max="2" width="12.1640625" bestFit="1" customWidth="1"/>
    <col min="3" max="3" width="88.83203125" bestFit="1" customWidth="1"/>
    <col min="4" max="4" width="10" bestFit="1" customWidth="1"/>
    <col min="5" max="5" width="43.1640625" customWidth="1"/>
    <col min="6" max="6" width="7" style="3" bestFit="1" customWidth="1"/>
    <col min="7" max="7" width="5.5" style="3" bestFit="1" customWidth="1"/>
    <col min="8" max="8" width="8.83203125" style="3" bestFit="1" customWidth="1"/>
    <col min="9" max="9" width="12" style="3" bestFit="1" customWidth="1"/>
    <col min="12" max="12" width="10" bestFit="1" customWidth="1"/>
    <col min="13" max="13" width="2.1640625" bestFit="1" customWidth="1"/>
    <col min="15" max="15" width="2.1640625" bestFit="1" customWidth="1"/>
    <col min="16" max="16" width="10" bestFit="1" customWidth="1"/>
    <col min="17" max="17" width="68" bestFit="1" customWidth="1"/>
    <col min="18" max="23" width="12.1640625" bestFit="1" customWidth="1"/>
    <col min="24" max="24" width="55.6640625" bestFit="1" customWidth="1"/>
    <col min="25" max="25" width="25.33203125" bestFit="1" customWidth="1"/>
    <col min="26" max="26" width="69" bestFit="1" customWidth="1"/>
    <col min="27" max="27" width="9.83203125" bestFit="1" customWidth="1"/>
    <col min="28" max="28" width="31" bestFit="1" customWidth="1"/>
    <col min="29" max="29" width="22.1640625" bestFit="1" customWidth="1"/>
    <col min="30" max="30" width="132.83203125" bestFit="1" customWidth="1"/>
    <col min="31" max="31" width="14.33203125" bestFit="1" customWidth="1"/>
    <col min="32" max="32" width="255.83203125" bestFit="1" customWidth="1"/>
    <col min="33" max="33" width="4.83203125" bestFit="1" customWidth="1"/>
    <col min="34" max="34" width="8.6640625" bestFit="1" customWidth="1"/>
    <col min="35" max="35" width="14.5" bestFit="1" customWidth="1"/>
    <col min="36" max="36" width="12.83203125" bestFit="1" customWidth="1"/>
    <col min="37" max="39" width="255.83203125" bestFit="1" customWidth="1"/>
    <col min="40" max="40" width="254.1640625" bestFit="1" customWidth="1"/>
    <col min="41" max="41" width="255.83203125" bestFit="1" customWidth="1"/>
    <col min="42" max="42" width="13.6640625" bestFit="1" customWidth="1"/>
    <col min="43" max="43" width="12.83203125" bestFit="1" customWidth="1"/>
    <col min="44" max="44" width="17.33203125" bestFit="1" customWidth="1"/>
    <col min="45" max="45" width="114.83203125" bestFit="1" customWidth="1"/>
  </cols>
  <sheetData>
    <row r="1" spans="1:45" ht="17" customHeight="1" x14ac:dyDescent="0.2">
      <c r="A1" t="s">
        <v>9823</v>
      </c>
      <c r="B1" t="s">
        <v>9824</v>
      </c>
      <c r="C1" t="s">
        <v>1588</v>
      </c>
      <c r="D1" t="s">
        <v>1587</v>
      </c>
      <c r="E1" t="s">
        <v>9819</v>
      </c>
      <c r="F1" s="3" t="s">
        <v>1585</v>
      </c>
      <c r="G1" s="3" t="s">
        <v>1586</v>
      </c>
      <c r="H1" s="3" t="s">
        <v>9820</v>
      </c>
      <c r="I1" s="3" t="s">
        <v>9818</v>
      </c>
      <c r="Q1" t="s">
        <v>868</v>
      </c>
      <c r="R1" t="s">
        <v>1606</v>
      </c>
      <c r="S1" t="s">
        <v>1607</v>
      </c>
      <c r="T1" t="s">
        <v>1608</v>
      </c>
      <c r="U1" t="s">
        <v>1609</v>
      </c>
      <c r="V1" t="s">
        <v>1610</v>
      </c>
      <c r="W1" t="s">
        <v>1611</v>
      </c>
      <c r="X1" t="s">
        <v>864</v>
      </c>
      <c r="Y1" t="s">
        <v>865</v>
      </c>
      <c r="Z1" t="s">
        <v>866</v>
      </c>
      <c r="AA1" t="s">
        <v>869</v>
      </c>
      <c r="AB1" t="s">
        <v>879</v>
      </c>
      <c r="AC1" t="s">
        <v>881</v>
      </c>
      <c r="AD1" t="s">
        <v>882</v>
      </c>
      <c r="AE1" t="s">
        <v>883</v>
      </c>
      <c r="AF1" t="s">
        <v>49</v>
      </c>
      <c r="AG1" t="s">
        <v>889</v>
      </c>
      <c r="AH1" t="s">
        <v>890</v>
      </c>
      <c r="AI1" t="s">
        <v>891</v>
      </c>
      <c r="AJ1" t="s">
        <v>892</v>
      </c>
      <c r="AK1" t="s">
        <v>893</v>
      </c>
      <c r="AL1" t="s">
        <v>894</v>
      </c>
      <c r="AM1" t="s">
        <v>895</v>
      </c>
      <c r="AN1" t="s">
        <v>896</v>
      </c>
      <c r="AO1" t="s">
        <v>897</v>
      </c>
      <c r="AP1" t="s">
        <v>884</v>
      </c>
      <c r="AQ1" t="s">
        <v>887</v>
      </c>
      <c r="AR1" t="s">
        <v>888</v>
      </c>
      <c r="AS1" t="s">
        <v>870</v>
      </c>
    </row>
    <row r="2" spans="1:45" ht="17" customHeight="1" x14ac:dyDescent="0.2">
      <c r="A2">
        <v>1041520</v>
      </c>
      <c r="B2">
        <v>1043410</v>
      </c>
      <c r="C2" t="str">
        <f t="shared" ref="C2:C33" si="0">_xlfn.CONCAT(Q2," - ",Y2)</f>
        <v>Barn Owl Candidate Critical Habitat (Hope) (Location of Interest)  - WF-BO-08</v>
      </c>
      <c r="D2" t="str">
        <f t="shared" ref="D2:D33" si="1">_xlfn.CONCAT(P2)</f>
        <v>Bird</v>
      </c>
      <c r="F2" s="3" t="s">
        <v>9414</v>
      </c>
      <c r="G2" s="3">
        <f>O2</f>
        <v>3</v>
      </c>
      <c r="H2" s="12">
        <f>INDEX(families!$A:$A,MATCH(I2,families!$B:$B,0))</f>
        <v>43</v>
      </c>
      <c r="I2" s="3" t="str">
        <f>F2</f>
        <v>WL</v>
      </c>
      <c r="L2" t="s">
        <v>9418</v>
      </c>
      <c r="M2">
        <v>1</v>
      </c>
      <c r="O2">
        <f>INDEX(M:M,MATCH(P2,L:L,0))</f>
        <v>3</v>
      </c>
      <c r="P2" t="s">
        <v>9417</v>
      </c>
      <c r="Q2" t="s">
        <v>9403</v>
      </c>
      <c r="R2">
        <v>1041583.686</v>
      </c>
      <c r="S2">
        <v>1043415.139</v>
      </c>
      <c r="T2">
        <v>614029</v>
      </c>
      <c r="U2">
        <v>5470111</v>
      </c>
      <c r="V2">
        <v>612530</v>
      </c>
      <c r="W2">
        <v>5469505</v>
      </c>
      <c r="X2" t="s">
        <v>9401</v>
      </c>
      <c r="Y2" t="s">
        <v>9402</v>
      </c>
      <c r="AC2" t="s">
        <v>915</v>
      </c>
      <c r="AJ2" t="s">
        <v>1020</v>
      </c>
      <c r="AK2" t="s">
        <v>9404</v>
      </c>
      <c r="AL2" s="5" t="s">
        <v>9405</v>
      </c>
      <c r="AM2" s="5" t="s">
        <v>9406</v>
      </c>
      <c r="AN2" s="5" t="s">
        <v>9407</v>
      </c>
      <c r="AO2" s="5" t="s">
        <v>9408</v>
      </c>
      <c r="AP2" t="s">
        <v>984</v>
      </c>
      <c r="AQ2" t="s">
        <v>1825</v>
      </c>
      <c r="AR2" s="4">
        <v>44606</v>
      </c>
    </row>
    <row r="3" spans="1:45" ht="17" customHeight="1" x14ac:dyDescent="0.2">
      <c r="A3">
        <v>1075900</v>
      </c>
      <c r="B3">
        <v>1075920</v>
      </c>
      <c r="C3" t="str">
        <f t="shared" si="0"/>
        <v>Coastal Giant Salamander Critical Habitat (core). Bridal Creek area. - WILD-74a</v>
      </c>
      <c r="D3" t="str">
        <f t="shared" si="1"/>
        <v>Amphibian</v>
      </c>
      <c r="F3" s="3" t="s">
        <v>9414</v>
      </c>
      <c r="G3" s="3">
        <f t="shared" ref="G3:G66" si="2">O3</f>
        <v>8</v>
      </c>
      <c r="H3" s="12">
        <f>INDEX(families!$A:$A,MATCH(I3,families!$B:$B,0))</f>
        <v>43</v>
      </c>
      <c r="I3" s="3" t="str">
        <f t="shared" ref="I3:I66" si="3">F3</f>
        <v>WL</v>
      </c>
      <c r="L3" t="s">
        <v>9419</v>
      </c>
      <c r="M3">
        <v>2</v>
      </c>
      <c r="O3">
        <f t="shared" ref="O3:O66" si="4">INDEX(M:M,MATCH(P3,L:L,0))</f>
        <v>8</v>
      </c>
      <c r="P3" t="s">
        <v>9416</v>
      </c>
      <c r="Q3" t="s">
        <v>9413</v>
      </c>
      <c r="R3">
        <v>1075900</v>
      </c>
      <c r="S3">
        <v>1075920</v>
      </c>
      <c r="T3">
        <v>592387.7905</v>
      </c>
      <c r="U3">
        <v>5449934.4299999997</v>
      </c>
      <c r="V3">
        <v>592380.12029999995</v>
      </c>
      <c r="W3">
        <v>5449915.9730000002</v>
      </c>
      <c r="X3" t="s">
        <v>9401</v>
      </c>
      <c r="Y3" t="s">
        <v>9412</v>
      </c>
      <c r="AA3">
        <v>0</v>
      </c>
      <c r="AC3" t="s">
        <v>915</v>
      </c>
      <c r="AJ3" t="s">
        <v>906</v>
      </c>
      <c r="AP3" t="s">
        <v>984</v>
      </c>
    </row>
    <row r="4" spans="1:45" ht="17" customHeight="1" x14ac:dyDescent="0.2">
      <c r="A4">
        <v>990273</v>
      </c>
      <c r="B4">
        <v>1033220</v>
      </c>
      <c r="C4" t="str">
        <f t="shared" si="0"/>
        <v>Grizzly Bear Population Unit - North Cascades GBPU-1</v>
      </c>
      <c r="D4" t="str">
        <f t="shared" si="1"/>
        <v>Bear</v>
      </c>
      <c r="F4" s="3" t="s">
        <v>9414</v>
      </c>
      <c r="G4" s="3">
        <f t="shared" si="2"/>
        <v>1</v>
      </c>
      <c r="H4" s="12">
        <f>INDEX(families!$A:$A,MATCH(I4,families!$B:$B,0))</f>
        <v>43</v>
      </c>
      <c r="I4" s="3" t="str">
        <f t="shared" si="3"/>
        <v>WL</v>
      </c>
      <c r="L4" t="s">
        <v>9417</v>
      </c>
      <c r="M4">
        <v>3</v>
      </c>
      <c r="O4">
        <f t="shared" si="4"/>
        <v>1</v>
      </c>
      <c r="P4" t="s">
        <v>9418</v>
      </c>
      <c r="Q4" t="s">
        <v>9019</v>
      </c>
      <c r="R4">
        <v>990272.20920000004</v>
      </c>
      <c r="S4">
        <v>1033208.797</v>
      </c>
      <c r="T4">
        <v>643265</v>
      </c>
      <c r="U4">
        <v>5499708</v>
      </c>
      <c r="V4">
        <v>621495</v>
      </c>
      <c r="W4">
        <v>5471531</v>
      </c>
      <c r="X4" t="s">
        <v>9017</v>
      </c>
      <c r="Y4" t="s">
        <v>9018</v>
      </c>
      <c r="AA4">
        <v>0</v>
      </c>
      <c r="AB4" t="s">
        <v>1932</v>
      </c>
      <c r="AC4" t="s">
        <v>915</v>
      </c>
      <c r="AG4" t="s">
        <v>985</v>
      </c>
      <c r="AH4" t="s">
        <v>987</v>
      </c>
      <c r="AI4" s="4">
        <v>44599</v>
      </c>
      <c r="AJ4" t="s">
        <v>1020</v>
      </c>
      <c r="AK4" t="s">
        <v>9020</v>
      </c>
      <c r="AL4" t="s">
        <v>9021</v>
      </c>
      <c r="AM4" s="5" t="s">
        <v>9022</v>
      </c>
      <c r="AN4" s="5" t="s">
        <v>9023</v>
      </c>
      <c r="AP4" t="s">
        <v>1110</v>
      </c>
    </row>
    <row r="5" spans="1:45" ht="17" customHeight="1" x14ac:dyDescent="0.2">
      <c r="A5">
        <v>1040790</v>
      </c>
      <c r="B5">
        <v>1075916</v>
      </c>
      <c r="C5" t="str">
        <f t="shared" si="0"/>
        <v>Grizzly Bear Population Unit - North Cascades GBPU-2</v>
      </c>
      <c r="D5" t="str">
        <f t="shared" si="1"/>
        <v>Bear</v>
      </c>
      <c r="F5" s="3" t="s">
        <v>9414</v>
      </c>
      <c r="G5" s="3">
        <f t="shared" si="2"/>
        <v>1</v>
      </c>
      <c r="H5" s="12">
        <f>INDEX(families!$A:$A,MATCH(I5,families!$B:$B,0))</f>
        <v>43</v>
      </c>
      <c r="I5" s="3" t="str">
        <f t="shared" si="3"/>
        <v>WL</v>
      </c>
      <c r="L5" t="s">
        <v>9422</v>
      </c>
      <c r="M5">
        <v>4</v>
      </c>
      <c r="O5">
        <f t="shared" si="4"/>
        <v>1</v>
      </c>
      <c r="P5" t="s">
        <v>9418</v>
      </c>
      <c r="Q5" t="s">
        <v>9019</v>
      </c>
      <c r="R5">
        <v>1040793.84</v>
      </c>
      <c r="S5">
        <v>1075917.8540000001</v>
      </c>
      <c r="T5">
        <v>614613</v>
      </c>
      <c r="U5">
        <v>5470384</v>
      </c>
      <c r="V5">
        <v>592379</v>
      </c>
      <c r="W5">
        <v>5449919</v>
      </c>
      <c r="X5" t="s">
        <v>9017</v>
      </c>
      <c r="Y5" t="s">
        <v>9024</v>
      </c>
      <c r="AA5">
        <v>0</v>
      </c>
      <c r="AB5" t="s">
        <v>1932</v>
      </c>
      <c r="AC5" t="s">
        <v>915</v>
      </c>
      <c r="AG5" t="s">
        <v>985</v>
      </c>
      <c r="AH5" t="s">
        <v>987</v>
      </c>
      <c r="AI5" s="4">
        <v>44599</v>
      </c>
      <c r="AJ5" t="s">
        <v>906</v>
      </c>
      <c r="AK5" t="s">
        <v>9020</v>
      </c>
      <c r="AL5" t="s">
        <v>9021</v>
      </c>
      <c r="AM5" s="5" t="s">
        <v>9022</v>
      </c>
      <c r="AN5" s="5" t="s">
        <v>9023</v>
      </c>
      <c r="AP5" t="s">
        <v>1110</v>
      </c>
    </row>
    <row r="6" spans="1:45" ht="17" customHeight="1" x14ac:dyDescent="0.2">
      <c r="A6">
        <v>1061250</v>
      </c>
      <c r="B6">
        <v>1062610</v>
      </c>
      <c r="C6" t="str">
        <f t="shared" si="0"/>
        <v>NO LABEL ON STAKES. Peters Indian Reserves No. 1 and 1A. Oregon Forestsnail - Peters Indian Reserves</v>
      </c>
      <c r="D6" t="str">
        <f t="shared" si="1"/>
        <v>Snail</v>
      </c>
      <c r="F6" s="3" t="s">
        <v>9414</v>
      </c>
      <c r="G6" s="3">
        <f t="shared" si="2"/>
        <v>6</v>
      </c>
      <c r="H6" s="12">
        <f>INDEX(families!$A:$A,MATCH(I6,families!$B:$B,0))</f>
        <v>43</v>
      </c>
      <c r="I6" s="3" t="str">
        <f t="shared" si="3"/>
        <v>WL</v>
      </c>
      <c r="L6" t="s">
        <v>9415</v>
      </c>
      <c r="M6">
        <v>5</v>
      </c>
      <c r="O6">
        <f t="shared" si="4"/>
        <v>6</v>
      </c>
      <c r="P6" t="s">
        <v>9420</v>
      </c>
      <c r="Q6" t="s">
        <v>9013</v>
      </c>
      <c r="R6">
        <v>1061250</v>
      </c>
      <c r="S6">
        <v>1062610</v>
      </c>
      <c r="T6">
        <v>598485.91159999999</v>
      </c>
      <c r="U6">
        <v>5461863.7649999997</v>
      </c>
      <c r="V6">
        <v>597566.53489999997</v>
      </c>
      <c r="W6">
        <v>5460926.6560000004</v>
      </c>
      <c r="X6" t="s">
        <v>9011</v>
      </c>
      <c r="Y6" t="s">
        <v>9012</v>
      </c>
      <c r="AA6">
        <v>0</v>
      </c>
      <c r="AB6">
        <v>67</v>
      </c>
      <c r="AC6" t="s">
        <v>915</v>
      </c>
      <c r="AL6" t="s">
        <v>9014</v>
      </c>
      <c r="AP6" t="s">
        <v>984</v>
      </c>
    </row>
    <row r="7" spans="1:45" ht="17" customHeight="1" x14ac:dyDescent="0.2">
      <c r="A7">
        <v>1073650</v>
      </c>
      <c r="B7">
        <v>1075020</v>
      </c>
      <c r="C7" t="str">
        <f t="shared" si="0"/>
        <v>Oregon Forestsnail - Popkum Indian Reserve No. 1 - Popkum Indian Reserve No. 1</v>
      </c>
      <c r="D7" t="str">
        <f t="shared" si="1"/>
        <v>Snail</v>
      </c>
      <c r="F7" s="3" t="s">
        <v>9414</v>
      </c>
      <c r="G7" s="3">
        <f t="shared" si="2"/>
        <v>6</v>
      </c>
      <c r="H7" s="12">
        <f>INDEX(families!$A:$A,MATCH(I7,families!$B:$B,0))</f>
        <v>43</v>
      </c>
      <c r="I7" s="3" t="str">
        <f t="shared" si="3"/>
        <v>WL</v>
      </c>
      <c r="L7" t="s">
        <v>9420</v>
      </c>
      <c r="M7">
        <v>6</v>
      </c>
      <c r="O7">
        <f t="shared" si="4"/>
        <v>6</v>
      </c>
      <c r="P7" t="s">
        <v>9420</v>
      </c>
      <c r="Q7" t="s">
        <v>9015</v>
      </c>
      <c r="R7">
        <v>1073650</v>
      </c>
      <c r="S7">
        <v>1075020</v>
      </c>
      <c r="T7">
        <v>594088.03980000003</v>
      </c>
      <c r="U7">
        <v>5451391.7369999997</v>
      </c>
      <c r="V7">
        <v>593053.08360000001</v>
      </c>
      <c r="W7">
        <v>5450505.3020000001</v>
      </c>
      <c r="X7" t="s">
        <v>9011</v>
      </c>
      <c r="Y7" t="s">
        <v>1869</v>
      </c>
      <c r="AA7">
        <v>0</v>
      </c>
      <c r="AB7">
        <v>67</v>
      </c>
      <c r="AC7" t="s">
        <v>322</v>
      </c>
      <c r="AD7" t="s">
        <v>9016</v>
      </c>
      <c r="AL7" t="s">
        <v>9014</v>
      </c>
      <c r="AP7" t="s">
        <v>984</v>
      </c>
    </row>
    <row r="8" spans="1:45" ht="17" customHeight="1" x14ac:dyDescent="0.2">
      <c r="A8">
        <v>1053210</v>
      </c>
      <c r="B8">
        <v>1054600</v>
      </c>
      <c r="C8" t="str">
        <f t="shared" si="0"/>
        <v>Oregon Forestsnail Critical Habitat. Hunter Creek area.  - WF-OFS-01</v>
      </c>
      <c r="D8" t="str">
        <f t="shared" si="1"/>
        <v>Snail</v>
      </c>
      <c r="F8" s="3" t="s">
        <v>9414</v>
      </c>
      <c r="G8" s="3">
        <f t="shared" si="2"/>
        <v>6</v>
      </c>
      <c r="H8" s="12">
        <f>INDEX(families!$A:$A,MATCH(I8,families!$B:$B,0))</f>
        <v>43</v>
      </c>
      <c r="I8" s="3" t="str">
        <f t="shared" si="3"/>
        <v>WL</v>
      </c>
      <c r="L8" t="s">
        <v>9421</v>
      </c>
      <c r="M8">
        <v>7</v>
      </c>
      <c r="O8">
        <f t="shared" si="4"/>
        <v>6</v>
      </c>
      <c r="P8" t="s">
        <v>9420</v>
      </c>
      <c r="Q8" t="s">
        <v>9409</v>
      </c>
      <c r="R8">
        <v>1053210</v>
      </c>
      <c r="S8">
        <v>1054600</v>
      </c>
      <c r="T8">
        <v>603481.84569999995</v>
      </c>
      <c r="U8">
        <v>5467794.2989999996</v>
      </c>
      <c r="V8">
        <v>602427.55590000004</v>
      </c>
      <c r="W8">
        <v>5466898.2740000002</v>
      </c>
      <c r="X8" t="s">
        <v>9401</v>
      </c>
      <c r="Y8" t="s">
        <v>1883</v>
      </c>
      <c r="AA8">
        <v>0</v>
      </c>
      <c r="AB8">
        <v>121</v>
      </c>
      <c r="AC8" t="s">
        <v>915</v>
      </c>
      <c r="AK8" s="5" t="s">
        <v>9376</v>
      </c>
      <c r="AL8" s="5" t="s">
        <v>9410</v>
      </c>
      <c r="AM8" s="5" t="s">
        <v>9378</v>
      </c>
      <c r="AN8" s="5" t="s">
        <v>9379</v>
      </c>
      <c r="AO8" s="5" t="s">
        <v>9411</v>
      </c>
      <c r="AP8" t="s">
        <v>984</v>
      </c>
    </row>
    <row r="9" spans="1:45" ht="17" customHeight="1" x14ac:dyDescent="0.2">
      <c r="A9">
        <v>1020230</v>
      </c>
      <c r="B9">
        <v>1023910</v>
      </c>
      <c r="C9" t="str">
        <f t="shared" si="0"/>
        <v>Sowaqua Spotted Owl WHA (2-498) - WFA-35</v>
      </c>
      <c r="D9" t="str">
        <f t="shared" si="1"/>
        <v>Bird</v>
      </c>
      <c r="F9" s="3" t="s">
        <v>9414</v>
      </c>
      <c r="G9" s="3">
        <f t="shared" si="2"/>
        <v>3</v>
      </c>
      <c r="H9" s="12">
        <f>INDEX(families!$A:$A,MATCH(I9,families!$B:$B,0))</f>
        <v>43</v>
      </c>
      <c r="I9" s="3" t="str">
        <f t="shared" si="3"/>
        <v>WL</v>
      </c>
      <c r="L9" t="s">
        <v>9416</v>
      </c>
      <c r="M9">
        <v>8</v>
      </c>
      <c r="O9">
        <f t="shared" si="4"/>
        <v>3</v>
      </c>
      <c r="P9" t="s">
        <v>9417</v>
      </c>
      <c r="Q9" t="s">
        <v>8983</v>
      </c>
      <c r="R9">
        <v>1020240.765</v>
      </c>
      <c r="S9">
        <v>1023909.839</v>
      </c>
      <c r="T9">
        <v>626685</v>
      </c>
      <c r="U9">
        <v>5481616</v>
      </c>
      <c r="V9">
        <v>625437</v>
      </c>
      <c r="W9">
        <v>5478530</v>
      </c>
      <c r="X9" t="s">
        <v>8982</v>
      </c>
      <c r="Y9" t="s">
        <v>1918</v>
      </c>
      <c r="AA9">
        <v>0</v>
      </c>
      <c r="AB9">
        <v>138</v>
      </c>
      <c r="AC9" t="s">
        <v>915</v>
      </c>
      <c r="AE9" t="s">
        <v>902</v>
      </c>
      <c r="AG9" t="s">
        <v>985</v>
      </c>
      <c r="AH9" t="s">
        <v>987</v>
      </c>
      <c r="AI9" s="4">
        <v>44599</v>
      </c>
      <c r="AJ9" t="s">
        <v>906</v>
      </c>
      <c r="AL9" s="5" t="s">
        <v>8984</v>
      </c>
      <c r="AM9" t="s">
        <v>8985</v>
      </c>
      <c r="AN9" s="5" t="s">
        <v>8986</v>
      </c>
      <c r="AO9" s="5" t="s">
        <v>8987</v>
      </c>
      <c r="AP9" t="s">
        <v>984</v>
      </c>
    </row>
    <row r="10" spans="1:45" ht="17" customHeight="1" x14ac:dyDescent="0.2">
      <c r="A10">
        <v>1026230</v>
      </c>
      <c r="B10">
        <v>1029780</v>
      </c>
      <c r="C10" t="str">
        <f t="shared" si="0"/>
        <v>Sowaqua Spotted Owl WHA (2-498) - WFA-36</v>
      </c>
      <c r="D10" t="str">
        <f t="shared" si="1"/>
        <v>Bird</v>
      </c>
      <c r="F10" s="3" t="s">
        <v>9414</v>
      </c>
      <c r="G10" s="3">
        <f t="shared" si="2"/>
        <v>3</v>
      </c>
      <c r="H10" s="12">
        <f>INDEX(families!$A:$A,MATCH(I10,families!$B:$B,0))</f>
        <v>43</v>
      </c>
      <c r="I10" s="3" t="str">
        <f t="shared" si="3"/>
        <v>WL</v>
      </c>
      <c r="O10">
        <f t="shared" si="4"/>
        <v>3</v>
      </c>
      <c r="P10" t="s">
        <v>9417</v>
      </c>
      <c r="Q10" t="s">
        <v>8983</v>
      </c>
      <c r="R10">
        <v>1026232.068</v>
      </c>
      <c r="S10">
        <v>1029778.4179999999</v>
      </c>
      <c r="T10">
        <v>623507</v>
      </c>
      <c r="U10">
        <v>5477620</v>
      </c>
      <c r="V10">
        <v>622167</v>
      </c>
      <c r="W10">
        <v>5474563</v>
      </c>
      <c r="X10" t="s">
        <v>8982</v>
      </c>
      <c r="Y10" t="s">
        <v>1915</v>
      </c>
      <c r="AA10">
        <v>0</v>
      </c>
      <c r="AB10">
        <v>138</v>
      </c>
      <c r="AC10" t="s">
        <v>915</v>
      </c>
      <c r="AE10" t="s">
        <v>902</v>
      </c>
      <c r="AG10" t="s">
        <v>985</v>
      </c>
      <c r="AH10" t="s">
        <v>987</v>
      </c>
      <c r="AI10" s="4">
        <v>44599</v>
      </c>
      <c r="AJ10" t="s">
        <v>906</v>
      </c>
      <c r="AL10" s="5" t="s">
        <v>8984</v>
      </c>
      <c r="AM10" t="s">
        <v>8985</v>
      </c>
      <c r="AN10" s="5" t="s">
        <v>8986</v>
      </c>
      <c r="AO10" s="5" t="s">
        <v>8987</v>
      </c>
      <c r="AP10" t="s">
        <v>984</v>
      </c>
    </row>
    <row r="11" spans="1:45" ht="17" customHeight="1" x14ac:dyDescent="0.2">
      <c r="A11">
        <v>1030140</v>
      </c>
      <c r="B11">
        <v>1030670</v>
      </c>
      <c r="C11" t="str">
        <f t="shared" si="0"/>
        <v>Sowaqua Spotted Owl WHA (2-498) - WFA-37</v>
      </c>
      <c r="D11" t="str">
        <f t="shared" si="1"/>
        <v>Bird</v>
      </c>
      <c r="F11" s="3" t="s">
        <v>9414</v>
      </c>
      <c r="G11" s="3">
        <f t="shared" si="2"/>
        <v>3</v>
      </c>
      <c r="H11" s="12">
        <f>INDEX(families!$A:$A,MATCH(I11,families!$B:$B,0))</f>
        <v>43</v>
      </c>
      <c r="I11" s="3" t="str">
        <f t="shared" si="3"/>
        <v>WL</v>
      </c>
      <c r="O11">
        <f t="shared" si="4"/>
        <v>3</v>
      </c>
      <c r="P11" t="s">
        <v>9417</v>
      </c>
      <c r="Q11" t="s">
        <v>8983</v>
      </c>
      <c r="R11">
        <v>1030145.726</v>
      </c>
      <c r="S11">
        <v>1030671.263</v>
      </c>
      <c r="T11">
        <v>622236</v>
      </c>
      <c r="U11">
        <v>5474210</v>
      </c>
      <c r="V11">
        <v>622114</v>
      </c>
      <c r="W11">
        <v>5473748</v>
      </c>
      <c r="X11" t="s">
        <v>8982</v>
      </c>
      <c r="Y11" t="s">
        <v>1912</v>
      </c>
      <c r="AA11">
        <v>0</v>
      </c>
      <c r="AB11">
        <v>138</v>
      </c>
      <c r="AC11" t="s">
        <v>915</v>
      </c>
      <c r="AE11" t="s">
        <v>902</v>
      </c>
      <c r="AG11" t="s">
        <v>985</v>
      </c>
      <c r="AH11" t="s">
        <v>987</v>
      </c>
      <c r="AI11" s="4">
        <v>44599</v>
      </c>
      <c r="AJ11" t="s">
        <v>906</v>
      </c>
      <c r="AL11" s="5" t="s">
        <v>8984</v>
      </c>
      <c r="AM11" t="s">
        <v>8985</v>
      </c>
      <c r="AN11" s="5" t="s">
        <v>8986</v>
      </c>
      <c r="AO11" s="5" t="s">
        <v>8987</v>
      </c>
      <c r="AP11" t="s">
        <v>984</v>
      </c>
    </row>
    <row r="12" spans="1:45" ht="17" customHeight="1" x14ac:dyDescent="0.2">
      <c r="A12">
        <v>1030880</v>
      </c>
      <c r="B12">
        <v>1031950</v>
      </c>
      <c r="C12" t="str">
        <f t="shared" si="0"/>
        <v>Sowaqua Spotted Owl WHA (2-498) - WFA-38</v>
      </c>
      <c r="D12" t="str">
        <f t="shared" si="1"/>
        <v>Bird</v>
      </c>
      <c r="F12" s="3" t="s">
        <v>9414</v>
      </c>
      <c r="G12" s="3">
        <f t="shared" si="2"/>
        <v>3</v>
      </c>
      <c r="H12" s="12">
        <f>INDEX(families!$A:$A,MATCH(I12,families!$B:$B,0))</f>
        <v>43</v>
      </c>
      <c r="I12" s="3" t="str">
        <f t="shared" si="3"/>
        <v>WL</v>
      </c>
      <c r="O12">
        <f t="shared" si="4"/>
        <v>3</v>
      </c>
      <c r="P12" t="s">
        <v>9417</v>
      </c>
      <c r="Q12" t="s">
        <v>8983</v>
      </c>
      <c r="R12">
        <v>1030883.35</v>
      </c>
      <c r="S12">
        <v>1031948.634</v>
      </c>
      <c r="T12">
        <v>622145</v>
      </c>
      <c r="U12">
        <v>5473544</v>
      </c>
      <c r="V12">
        <v>621906</v>
      </c>
      <c r="W12">
        <v>5472537</v>
      </c>
      <c r="X12" t="s">
        <v>8982</v>
      </c>
      <c r="Y12" t="s">
        <v>1909</v>
      </c>
      <c r="AA12">
        <v>0</v>
      </c>
      <c r="AB12">
        <v>138</v>
      </c>
      <c r="AC12" t="s">
        <v>915</v>
      </c>
      <c r="AE12" t="s">
        <v>902</v>
      </c>
      <c r="AG12" t="s">
        <v>985</v>
      </c>
      <c r="AH12" t="s">
        <v>987</v>
      </c>
      <c r="AI12" s="4">
        <v>44599</v>
      </c>
      <c r="AJ12" t="s">
        <v>906</v>
      </c>
      <c r="AL12" s="5" t="s">
        <v>8984</v>
      </c>
      <c r="AM12" t="s">
        <v>8985</v>
      </c>
      <c r="AN12" s="5" t="s">
        <v>8986</v>
      </c>
      <c r="AO12" s="5" t="s">
        <v>8987</v>
      </c>
      <c r="AP12" t="s">
        <v>984</v>
      </c>
    </row>
    <row r="13" spans="1:45" ht="17" customHeight="1" x14ac:dyDescent="0.2">
      <c r="A13">
        <v>1032500</v>
      </c>
      <c r="B13">
        <v>1033560</v>
      </c>
      <c r="C13" t="str">
        <f t="shared" si="0"/>
        <v>Sowaqua Spotted Owl WHA (2-498) - WFA-39</v>
      </c>
      <c r="D13" t="str">
        <f t="shared" si="1"/>
        <v>Bird</v>
      </c>
      <c r="F13" s="3" t="s">
        <v>9414</v>
      </c>
      <c r="G13" s="3">
        <f t="shared" si="2"/>
        <v>3</v>
      </c>
      <c r="H13" s="12">
        <f>INDEX(families!$A:$A,MATCH(I13,families!$B:$B,0))</f>
        <v>43</v>
      </c>
      <c r="I13" s="3" t="str">
        <f t="shared" si="3"/>
        <v>WL</v>
      </c>
      <c r="O13">
        <f t="shared" si="4"/>
        <v>3</v>
      </c>
      <c r="P13" t="s">
        <v>9417</v>
      </c>
      <c r="Q13" t="s">
        <v>8983</v>
      </c>
      <c r="R13">
        <v>1032486.831</v>
      </c>
      <c r="S13">
        <v>1033546.651</v>
      </c>
      <c r="T13">
        <v>621960</v>
      </c>
      <c r="U13">
        <v>5472003</v>
      </c>
      <c r="V13">
        <v>621255</v>
      </c>
      <c r="W13">
        <v>5471296</v>
      </c>
      <c r="X13" t="s">
        <v>8982</v>
      </c>
      <c r="Y13" t="s">
        <v>1906</v>
      </c>
      <c r="AA13">
        <v>0</v>
      </c>
      <c r="AB13">
        <v>138</v>
      </c>
      <c r="AC13" t="s">
        <v>915</v>
      </c>
      <c r="AE13" t="s">
        <v>902</v>
      </c>
      <c r="AG13" t="s">
        <v>985</v>
      </c>
      <c r="AH13" t="s">
        <v>987</v>
      </c>
      <c r="AI13" s="4">
        <v>44599</v>
      </c>
      <c r="AJ13" t="s">
        <v>906</v>
      </c>
      <c r="AL13" s="5" t="s">
        <v>8984</v>
      </c>
      <c r="AM13" t="s">
        <v>8985</v>
      </c>
      <c r="AN13" s="5" t="s">
        <v>8986</v>
      </c>
      <c r="AO13" s="5" t="s">
        <v>8987</v>
      </c>
      <c r="AP13" t="s">
        <v>984</v>
      </c>
    </row>
    <row r="14" spans="1:45" ht="17" customHeight="1" x14ac:dyDescent="0.2">
      <c r="A14">
        <v>1033890</v>
      </c>
      <c r="B14">
        <v>1034170</v>
      </c>
      <c r="C14" t="str">
        <f t="shared" si="0"/>
        <v>Sowaqua Spotted Owl WHA (2-498) - WFA-40</v>
      </c>
      <c r="D14" t="str">
        <f t="shared" si="1"/>
        <v>Bird</v>
      </c>
      <c r="F14" s="3" t="s">
        <v>9414</v>
      </c>
      <c r="G14" s="3">
        <f t="shared" si="2"/>
        <v>3</v>
      </c>
      <c r="H14" s="12">
        <f>INDEX(families!$A:$A,MATCH(I14,families!$B:$B,0))</f>
        <v>43</v>
      </c>
      <c r="I14" s="3" t="str">
        <f t="shared" si="3"/>
        <v>WL</v>
      </c>
      <c r="O14">
        <f t="shared" si="4"/>
        <v>3</v>
      </c>
      <c r="P14" t="s">
        <v>9417</v>
      </c>
      <c r="Q14" t="s">
        <v>8983</v>
      </c>
      <c r="R14">
        <v>1033886.15</v>
      </c>
      <c r="S14">
        <v>1034167.779</v>
      </c>
      <c r="T14">
        <v>620925</v>
      </c>
      <c r="U14">
        <v>5471276</v>
      </c>
      <c r="V14">
        <v>620651</v>
      </c>
      <c r="W14">
        <v>5471286</v>
      </c>
      <c r="X14" t="s">
        <v>8982</v>
      </c>
      <c r="Y14" t="s">
        <v>1903</v>
      </c>
      <c r="AA14">
        <v>0</v>
      </c>
      <c r="AB14">
        <v>138</v>
      </c>
      <c r="AC14" t="s">
        <v>915</v>
      </c>
      <c r="AE14" t="s">
        <v>902</v>
      </c>
      <c r="AG14" t="s">
        <v>985</v>
      </c>
      <c r="AH14" t="s">
        <v>987</v>
      </c>
      <c r="AI14" s="4">
        <v>44599</v>
      </c>
      <c r="AJ14" t="s">
        <v>906</v>
      </c>
      <c r="AL14" s="5" t="s">
        <v>8984</v>
      </c>
      <c r="AM14" t="s">
        <v>8985</v>
      </c>
      <c r="AN14" s="5" t="s">
        <v>8986</v>
      </c>
      <c r="AO14" s="5" t="s">
        <v>8987</v>
      </c>
      <c r="AP14" t="s">
        <v>984</v>
      </c>
    </row>
    <row r="15" spans="1:45" ht="17" customHeight="1" x14ac:dyDescent="0.2">
      <c r="A15">
        <v>1035360</v>
      </c>
      <c r="B15">
        <v>1035750</v>
      </c>
      <c r="C15" t="str">
        <f t="shared" si="0"/>
        <v>Sowaqua Spotted Owl WHA (2-498) - WFA-41</v>
      </c>
      <c r="D15" t="str">
        <f t="shared" si="1"/>
        <v>Bird</v>
      </c>
      <c r="F15" s="3" t="s">
        <v>9414</v>
      </c>
      <c r="G15" s="3">
        <f t="shared" si="2"/>
        <v>3</v>
      </c>
      <c r="H15" s="12">
        <f>INDEX(families!$A:$A,MATCH(I15,families!$B:$B,0))</f>
        <v>43</v>
      </c>
      <c r="I15" s="3" t="str">
        <f t="shared" si="3"/>
        <v>WL</v>
      </c>
      <c r="O15">
        <f t="shared" si="4"/>
        <v>3</v>
      </c>
      <c r="P15" t="s">
        <v>9417</v>
      </c>
      <c r="Q15" t="s">
        <v>8983</v>
      </c>
      <c r="R15">
        <v>1035352.3320000001</v>
      </c>
      <c r="S15">
        <v>1035749.182</v>
      </c>
      <c r="T15">
        <v>619614</v>
      </c>
      <c r="U15">
        <v>5471265</v>
      </c>
      <c r="V15">
        <v>619249</v>
      </c>
      <c r="W15">
        <v>5471395</v>
      </c>
      <c r="X15" t="s">
        <v>8982</v>
      </c>
      <c r="Y15" t="s">
        <v>1898</v>
      </c>
      <c r="AA15">
        <v>0</v>
      </c>
      <c r="AB15">
        <v>138</v>
      </c>
      <c r="AC15" t="s">
        <v>915</v>
      </c>
      <c r="AE15" t="s">
        <v>902</v>
      </c>
      <c r="AG15" t="s">
        <v>985</v>
      </c>
      <c r="AH15" t="s">
        <v>987</v>
      </c>
      <c r="AI15" s="4">
        <v>44599</v>
      </c>
      <c r="AJ15" t="s">
        <v>906</v>
      </c>
      <c r="AL15" s="5" t="s">
        <v>8984</v>
      </c>
      <c r="AM15" t="s">
        <v>8985</v>
      </c>
      <c r="AN15" s="5" t="s">
        <v>8986</v>
      </c>
      <c r="AO15" s="5" t="s">
        <v>8987</v>
      </c>
      <c r="AP15" t="s">
        <v>984</v>
      </c>
    </row>
    <row r="16" spans="1:45" ht="17" customHeight="1" x14ac:dyDescent="0.2">
      <c r="A16">
        <v>1027140</v>
      </c>
      <c r="B16">
        <v>1028670</v>
      </c>
      <c r="C16" t="str">
        <f t="shared" si="0"/>
        <v>UWR - Mule Deer and Columbian
Black-Tailed Deer (U-2-006) - WFA-34</v>
      </c>
      <c r="D16" t="str">
        <f t="shared" si="1"/>
        <v>Deer</v>
      </c>
      <c r="F16" s="3" t="s">
        <v>9414</v>
      </c>
      <c r="G16" s="3">
        <f t="shared" si="2"/>
        <v>4</v>
      </c>
      <c r="H16" s="12">
        <f>INDEX(families!$A:$A,MATCH(I16,families!$B:$B,0))</f>
        <v>43</v>
      </c>
      <c r="I16" s="3" t="str">
        <f t="shared" si="3"/>
        <v>WL</v>
      </c>
      <c r="O16">
        <f t="shared" si="4"/>
        <v>4</v>
      </c>
      <c r="P16" t="s">
        <v>9422</v>
      </c>
      <c r="Q16" s="5" t="s">
        <v>8989</v>
      </c>
      <c r="R16">
        <v>1027137.562</v>
      </c>
      <c r="S16">
        <v>1028673.343</v>
      </c>
      <c r="T16">
        <v>622890</v>
      </c>
      <c r="U16">
        <v>5477007</v>
      </c>
      <c r="V16">
        <v>622436</v>
      </c>
      <c r="W16">
        <v>5475598</v>
      </c>
      <c r="X16" t="s">
        <v>8982</v>
      </c>
      <c r="Y16" t="s">
        <v>8988</v>
      </c>
      <c r="AE16" t="s">
        <v>902</v>
      </c>
      <c r="AG16" t="s">
        <v>985</v>
      </c>
      <c r="AH16" t="s">
        <v>987</v>
      </c>
      <c r="AI16" s="4">
        <v>44600</v>
      </c>
      <c r="AJ16" t="s">
        <v>1503</v>
      </c>
      <c r="AL16" s="5" t="s">
        <v>8990</v>
      </c>
      <c r="AM16" s="5" t="s">
        <v>8990</v>
      </c>
      <c r="AN16" t="s">
        <v>8991</v>
      </c>
    </row>
    <row r="17" spans="1:45" ht="17" customHeight="1" x14ac:dyDescent="0.2">
      <c r="A17">
        <v>1007190</v>
      </c>
      <c r="B17">
        <v>1007200</v>
      </c>
      <c r="C17" t="str">
        <f t="shared" si="0"/>
        <v>American Pika  - WILD-94c</v>
      </c>
      <c r="D17" t="str">
        <f t="shared" si="1"/>
        <v>Rodent</v>
      </c>
      <c r="E17" t="str">
        <f t="shared" ref="E17:E48" si="5">AF17</f>
        <v>Adult observed foraging within rocky hummock and observed entering and exiting interstitial spaces adjacent to boulders.</v>
      </c>
      <c r="F17" s="3" t="s">
        <v>9414</v>
      </c>
      <c r="G17" s="3">
        <f t="shared" si="2"/>
        <v>5</v>
      </c>
      <c r="H17" s="12">
        <f>INDEX(families!$A:$A,MATCH(I17,families!$B:$B,0))</f>
        <v>43</v>
      </c>
      <c r="I17" s="3" t="str">
        <f t="shared" si="3"/>
        <v>WL</v>
      </c>
      <c r="O17">
        <f t="shared" si="4"/>
        <v>5</v>
      </c>
      <c r="P17" t="s">
        <v>9415</v>
      </c>
      <c r="Q17" t="s">
        <v>9136</v>
      </c>
      <c r="R17">
        <v>1007189.174</v>
      </c>
      <c r="S17">
        <v>1007201.2439999999</v>
      </c>
      <c r="T17">
        <v>631083</v>
      </c>
      <c r="U17">
        <v>5491067</v>
      </c>
      <c r="V17">
        <v>631078</v>
      </c>
      <c r="W17">
        <v>5491056</v>
      </c>
      <c r="X17" t="s">
        <v>9025</v>
      </c>
      <c r="Y17" t="s">
        <v>9134</v>
      </c>
      <c r="Z17" t="s">
        <v>9135</v>
      </c>
      <c r="AA17">
        <v>30</v>
      </c>
      <c r="AC17" t="s">
        <v>322</v>
      </c>
      <c r="AD17" t="s">
        <v>9051</v>
      </c>
      <c r="AF17" t="s">
        <v>9137</v>
      </c>
      <c r="AG17" t="s">
        <v>1019</v>
      </c>
      <c r="AH17" t="s">
        <v>987</v>
      </c>
      <c r="AI17" s="4">
        <v>44439</v>
      </c>
      <c r="AJ17" t="s">
        <v>906</v>
      </c>
      <c r="AK17" t="s">
        <v>9138</v>
      </c>
      <c r="AL17" s="5" t="s">
        <v>9139</v>
      </c>
      <c r="AM17" t="s">
        <v>9140</v>
      </c>
      <c r="AN17" t="s">
        <v>9141</v>
      </c>
      <c r="AP17" t="s">
        <v>984</v>
      </c>
      <c r="AQ17" t="s">
        <v>1019</v>
      </c>
      <c r="AR17" s="4">
        <v>44439</v>
      </c>
    </row>
    <row r="18" spans="1:45" ht="17" customHeight="1" x14ac:dyDescent="0.2">
      <c r="A18">
        <v>997530</v>
      </c>
      <c r="C18" t="str">
        <f t="shared" si="0"/>
        <v>Bear den - WILD-100b</v>
      </c>
      <c r="D18" t="str">
        <f t="shared" si="1"/>
        <v>Bear</v>
      </c>
      <c r="E18" t="str">
        <f t="shared" si="5"/>
        <v>Bear den</v>
      </c>
      <c r="F18" s="3" t="s">
        <v>9414</v>
      </c>
      <c r="G18" s="3">
        <f t="shared" si="2"/>
        <v>1</v>
      </c>
      <c r="H18" s="12">
        <f>INDEX(families!$A:$A,MATCH(I18,families!$B:$B,0))</f>
        <v>43</v>
      </c>
      <c r="I18" s="3" t="str">
        <f t="shared" si="3"/>
        <v>WL</v>
      </c>
      <c r="O18">
        <f t="shared" si="4"/>
        <v>1</v>
      </c>
      <c r="P18" t="s">
        <v>9418</v>
      </c>
      <c r="Q18" t="s">
        <v>9071</v>
      </c>
      <c r="R18">
        <v>997524.53650000005</v>
      </c>
      <c r="T18">
        <v>637883</v>
      </c>
      <c r="U18">
        <v>5495077</v>
      </c>
      <c r="X18" t="s">
        <v>9025</v>
      </c>
      <c r="Y18" t="s">
        <v>9069</v>
      </c>
      <c r="Z18" t="s">
        <v>9070</v>
      </c>
      <c r="AA18">
        <v>50</v>
      </c>
      <c r="AC18" t="s">
        <v>915</v>
      </c>
      <c r="AE18" t="s">
        <v>1013</v>
      </c>
      <c r="AF18" t="s">
        <v>9071</v>
      </c>
      <c r="AG18" t="s">
        <v>985</v>
      </c>
      <c r="AH18" t="s">
        <v>987</v>
      </c>
      <c r="AI18" s="4">
        <v>44064</v>
      </c>
      <c r="AJ18" t="s">
        <v>906</v>
      </c>
      <c r="AK18" t="s">
        <v>9072</v>
      </c>
      <c r="AL18" t="s">
        <v>9073</v>
      </c>
      <c r="AM18" t="s">
        <v>9074</v>
      </c>
      <c r="AN18" t="s">
        <v>9034</v>
      </c>
      <c r="AP18" t="s">
        <v>984</v>
      </c>
      <c r="AQ18" t="s">
        <v>9068</v>
      </c>
      <c r="AR18" s="4">
        <v>44057</v>
      </c>
    </row>
    <row r="19" spans="1:45" ht="17" customHeight="1" x14ac:dyDescent="0.2">
      <c r="A19">
        <v>995420</v>
      </c>
      <c r="B19">
        <v>995565</v>
      </c>
      <c r="C19" t="str">
        <f t="shared" si="0"/>
        <v>Mountain beaver burrows - WILD-99a</v>
      </c>
      <c r="D19" t="str">
        <f t="shared" si="1"/>
        <v>Beaver</v>
      </c>
      <c r="E19" t="str">
        <f t="shared" si="5"/>
        <v>Burrows from 995.47-995.515</v>
      </c>
      <c r="F19" s="3" t="s">
        <v>9414</v>
      </c>
      <c r="G19" s="3">
        <f t="shared" si="2"/>
        <v>2</v>
      </c>
      <c r="H19" s="12">
        <f>INDEX(families!$A:$A,MATCH(I19,families!$B:$B,0))</f>
        <v>43</v>
      </c>
      <c r="I19" s="3" t="str">
        <f t="shared" si="3"/>
        <v>WL</v>
      </c>
      <c r="O19">
        <f t="shared" si="4"/>
        <v>2</v>
      </c>
      <c r="P19" t="s">
        <v>9419</v>
      </c>
      <c r="Q19" t="s">
        <v>9050</v>
      </c>
      <c r="R19">
        <v>995423.02560000005</v>
      </c>
      <c r="S19">
        <v>995565.20970000001</v>
      </c>
      <c r="T19">
        <v>639387</v>
      </c>
      <c r="U19">
        <v>5496441</v>
      </c>
      <c r="V19">
        <v>639288</v>
      </c>
      <c r="W19">
        <v>5496339</v>
      </c>
      <c r="X19" t="s">
        <v>9025</v>
      </c>
      <c r="Y19" t="s">
        <v>9048</v>
      </c>
      <c r="Z19" t="s">
        <v>9049</v>
      </c>
      <c r="AA19">
        <v>50</v>
      </c>
      <c r="AC19" t="s">
        <v>9028</v>
      </c>
      <c r="AD19" t="s">
        <v>9051</v>
      </c>
      <c r="AF19" t="s">
        <v>9052</v>
      </c>
      <c r="AG19" t="s">
        <v>985</v>
      </c>
      <c r="AH19" t="s">
        <v>987</v>
      </c>
      <c r="AI19" s="4">
        <v>44106</v>
      </c>
      <c r="AJ19" t="s">
        <v>906</v>
      </c>
      <c r="AK19" t="s">
        <v>9053</v>
      </c>
      <c r="AL19" t="s">
        <v>9054</v>
      </c>
      <c r="AM19" t="s">
        <v>9055</v>
      </c>
      <c r="AN19" t="s">
        <v>9034</v>
      </c>
      <c r="AO19" t="s">
        <v>9056</v>
      </c>
      <c r="AP19" t="s">
        <v>984</v>
      </c>
      <c r="AQ19" t="s">
        <v>9057</v>
      </c>
      <c r="AR19" s="4">
        <v>44106</v>
      </c>
    </row>
    <row r="20" spans="1:45" ht="17" customHeight="1" x14ac:dyDescent="0.2">
      <c r="A20">
        <v>1008990</v>
      </c>
      <c r="B20">
        <v>1009345</v>
      </c>
      <c r="C20" t="str">
        <f t="shared" si="0"/>
        <v>Mountain beaver burrows - WILD-88a</v>
      </c>
      <c r="D20" t="str">
        <f t="shared" si="1"/>
        <v>Beaver</v>
      </c>
      <c r="E20" t="str">
        <f t="shared" si="5"/>
        <v>Burrows located from 1009.04 to 1009.295</v>
      </c>
      <c r="F20" s="3" t="s">
        <v>9414</v>
      </c>
      <c r="G20" s="3">
        <f t="shared" si="2"/>
        <v>2</v>
      </c>
      <c r="H20" s="12">
        <f>INDEX(families!$A:$A,MATCH(I20,families!$B:$B,0))</f>
        <v>43</v>
      </c>
      <c r="I20" s="3" t="str">
        <f t="shared" si="3"/>
        <v>WL</v>
      </c>
      <c r="O20">
        <f t="shared" si="4"/>
        <v>2</v>
      </c>
      <c r="P20" t="s">
        <v>9419</v>
      </c>
      <c r="Q20" t="s">
        <v>9050</v>
      </c>
      <c r="R20">
        <v>1008985.0550000001</v>
      </c>
      <c r="S20">
        <v>1009343.343</v>
      </c>
      <c r="T20">
        <v>630343</v>
      </c>
      <c r="U20">
        <v>5489721</v>
      </c>
      <c r="V20">
        <v>630284</v>
      </c>
      <c r="W20">
        <v>5489368</v>
      </c>
      <c r="X20" t="s">
        <v>9025</v>
      </c>
      <c r="Y20" t="s">
        <v>9153</v>
      </c>
      <c r="Z20" t="s">
        <v>9154</v>
      </c>
      <c r="AA20">
        <v>50</v>
      </c>
      <c r="AC20" t="s">
        <v>9028</v>
      </c>
      <c r="AD20" t="s">
        <v>9051</v>
      </c>
      <c r="AF20" t="s">
        <v>9155</v>
      </c>
      <c r="AG20" t="s">
        <v>985</v>
      </c>
      <c r="AH20" t="s">
        <v>987</v>
      </c>
      <c r="AI20" s="4">
        <v>44497</v>
      </c>
      <c r="AJ20" t="s">
        <v>906</v>
      </c>
      <c r="AK20" t="s">
        <v>9053</v>
      </c>
      <c r="AL20" t="s">
        <v>9054</v>
      </c>
      <c r="AM20" t="s">
        <v>9055</v>
      </c>
      <c r="AN20" t="s">
        <v>9034</v>
      </c>
      <c r="AO20" t="s">
        <v>9056</v>
      </c>
      <c r="AP20" t="s">
        <v>984</v>
      </c>
      <c r="AQ20" t="s">
        <v>9156</v>
      </c>
      <c r="AR20" s="4">
        <v>44501</v>
      </c>
    </row>
    <row r="21" spans="1:45" ht="17" customHeight="1" x14ac:dyDescent="0.2">
      <c r="A21">
        <v>1009340</v>
      </c>
      <c r="B21">
        <v>1009460</v>
      </c>
      <c r="C21" t="str">
        <f t="shared" si="0"/>
        <v>Mountain beaver burrows  - WILD-88b</v>
      </c>
      <c r="D21" t="str">
        <f t="shared" si="1"/>
        <v>Beaver</v>
      </c>
      <c r="E21" t="str">
        <f t="shared" si="5"/>
        <v>Burrows located within 15 m of west boundary. KP range of of burrows: 1009.39-1009.41 burrows</v>
      </c>
      <c r="F21" s="3" t="s">
        <v>9414</v>
      </c>
      <c r="G21" s="3">
        <f t="shared" si="2"/>
        <v>2</v>
      </c>
      <c r="H21" s="12">
        <f>INDEX(families!$A:$A,MATCH(I21,families!$B:$B,0))</f>
        <v>43</v>
      </c>
      <c r="I21" s="3" t="str">
        <f t="shared" si="3"/>
        <v>WL</v>
      </c>
      <c r="O21">
        <f t="shared" si="4"/>
        <v>2</v>
      </c>
      <c r="P21" t="s">
        <v>9419</v>
      </c>
      <c r="Q21" t="s">
        <v>9162</v>
      </c>
      <c r="R21">
        <v>1008989.746</v>
      </c>
      <c r="S21">
        <v>1009453.09</v>
      </c>
      <c r="T21">
        <v>630329</v>
      </c>
      <c r="U21">
        <v>5489719</v>
      </c>
      <c r="V21">
        <v>630215</v>
      </c>
      <c r="W21">
        <v>5489282</v>
      </c>
      <c r="X21" t="s">
        <v>9025</v>
      </c>
      <c r="Y21" t="s">
        <v>9160</v>
      </c>
      <c r="Z21" t="s">
        <v>9161</v>
      </c>
      <c r="AA21">
        <v>50</v>
      </c>
      <c r="AC21" t="s">
        <v>9028</v>
      </c>
      <c r="AD21" t="s">
        <v>9051</v>
      </c>
      <c r="AF21" t="s">
        <v>9163</v>
      </c>
      <c r="AG21" t="s">
        <v>985</v>
      </c>
      <c r="AH21" t="s">
        <v>987</v>
      </c>
      <c r="AI21" s="4">
        <v>44497</v>
      </c>
      <c r="AJ21" t="s">
        <v>1020</v>
      </c>
      <c r="AK21" t="s">
        <v>9053</v>
      </c>
      <c r="AL21" t="s">
        <v>9054</v>
      </c>
      <c r="AM21" t="s">
        <v>9055</v>
      </c>
      <c r="AN21" t="s">
        <v>9034</v>
      </c>
      <c r="AO21" t="s">
        <v>9056</v>
      </c>
      <c r="AP21" t="s">
        <v>984</v>
      </c>
      <c r="AQ21" t="s">
        <v>9156</v>
      </c>
      <c r="AR21" s="4">
        <v>44502</v>
      </c>
    </row>
    <row r="22" spans="1:45" ht="17" customHeight="1" x14ac:dyDescent="0.2">
      <c r="A22">
        <v>1010860</v>
      </c>
      <c r="B22">
        <v>1011170</v>
      </c>
      <c r="C22" t="str">
        <f t="shared" si="0"/>
        <v>Amphibian Breeding Stream - WILD-83b</v>
      </c>
      <c r="D22" t="str">
        <f t="shared" si="1"/>
        <v>Amphibian</v>
      </c>
      <c r="E22" t="str">
        <f t="shared" si="5"/>
        <v>coastal tailed frog - Associated with BC-608</v>
      </c>
      <c r="F22" s="3" t="s">
        <v>9414</v>
      </c>
      <c r="G22" s="3">
        <f t="shared" si="2"/>
        <v>8</v>
      </c>
      <c r="H22" s="12">
        <f>INDEX(families!$A:$A,MATCH(I22,families!$B:$B,0))</f>
        <v>43</v>
      </c>
      <c r="I22" s="3" t="str">
        <f t="shared" si="3"/>
        <v>WL</v>
      </c>
      <c r="O22">
        <f t="shared" si="4"/>
        <v>8</v>
      </c>
      <c r="P22" t="s">
        <v>9416</v>
      </c>
      <c r="Q22" t="s">
        <v>9059</v>
      </c>
      <c r="R22">
        <v>1010859.291</v>
      </c>
      <c r="S22">
        <v>1011173.522</v>
      </c>
      <c r="T22">
        <v>629815</v>
      </c>
      <c r="U22">
        <v>5487940</v>
      </c>
      <c r="V22">
        <v>629719</v>
      </c>
      <c r="W22">
        <v>5487648</v>
      </c>
      <c r="X22" t="s">
        <v>9025</v>
      </c>
      <c r="Y22" t="s">
        <v>9203</v>
      </c>
      <c r="AA22">
        <v>150</v>
      </c>
      <c r="AC22" t="s">
        <v>322</v>
      </c>
      <c r="AD22" t="s">
        <v>9040</v>
      </c>
      <c r="AF22" t="s">
        <v>9204</v>
      </c>
      <c r="AG22" t="s">
        <v>985</v>
      </c>
      <c r="AH22" t="s">
        <v>987</v>
      </c>
      <c r="AI22" s="4">
        <v>44069</v>
      </c>
      <c r="AJ22" t="s">
        <v>906</v>
      </c>
      <c r="AK22" t="s">
        <v>9042</v>
      </c>
      <c r="AL22" s="5" t="s">
        <v>9043</v>
      </c>
      <c r="AM22" s="5" t="s">
        <v>9044</v>
      </c>
      <c r="AN22" t="s">
        <v>9045</v>
      </c>
      <c r="AO22" t="s">
        <v>9046</v>
      </c>
      <c r="AP22" t="s">
        <v>984</v>
      </c>
      <c r="AQ22" t="s">
        <v>9170</v>
      </c>
      <c r="AR22" s="4">
        <v>44062</v>
      </c>
      <c r="AS22" t="s">
        <v>9205</v>
      </c>
    </row>
    <row r="23" spans="1:45" ht="17" customHeight="1" x14ac:dyDescent="0.2">
      <c r="A23">
        <v>1012050</v>
      </c>
      <c r="B23">
        <v>1012350</v>
      </c>
      <c r="C23" t="str">
        <f t="shared" si="0"/>
        <v>Amphibian Breeding Stream  - WILD-59a</v>
      </c>
      <c r="D23" t="str">
        <f t="shared" si="1"/>
        <v>Amphibian</v>
      </c>
      <c r="E23" t="str">
        <f t="shared" si="5"/>
        <v>coastal tailed frog - Associated with BC-616</v>
      </c>
      <c r="F23" s="3" t="s">
        <v>9414</v>
      </c>
      <c r="G23" s="3">
        <f t="shared" si="2"/>
        <v>8</v>
      </c>
      <c r="H23" s="12">
        <f>INDEX(families!$A:$A,MATCH(I23,families!$B:$B,0))</f>
        <v>43</v>
      </c>
      <c r="I23" s="3" t="str">
        <f t="shared" si="3"/>
        <v>WL</v>
      </c>
      <c r="O23">
        <f t="shared" si="4"/>
        <v>8</v>
      </c>
      <c r="P23" t="s">
        <v>9416</v>
      </c>
      <c r="Q23" t="s">
        <v>9039</v>
      </c>
      <c r="R23">
        <v>1012046.586</v>
      </c>
      <c r="S23">
        <v>1012353.447</v>
      </c>
      <c r="T23">
        <v>629714</v>
      </c>
      <c r="U23">
        <v>5486786</v>
      </c>
      <c r="V23">
        <v>629823</v>
      </c>
      <c r="W23">
        <v>5486503</v>
      </c>
      <c r="X23" t="s">
        <v>9025</v>
      </c>
      <c r="Y23" t="s">
        <v>9224</v>
      </c>
      <c r="AA23">
        <v>150</v>
      </c>
      <c r="AC23" t="s">
        <v>322</v>
      </c>
      <c r="AD23" t="s">
        <v>9040</v>
      </c>
      <c r="AF23" t="s">
        <v>9225</v>
      </c>
      <c r="AG23" t="s">
        <v>985</v>
      </c>
      <c r="AH23" t="s">
        <v>987</v>
      </c>
      <c r="AI23" s="4">
        <v>44069</v>
      </c>
      <c r="AJ23" t="s">
        <v>906</v>
      </c>
      <c r="AK23" t="s">
        <v>9042</v>
      </c>
      <c r="AL23" s="5" t="s">
        <v>9043</v>
      </c>
      <c r="AM23" s="5" t="s">
        <v>9044</v>
      </c>
      <c r="AN23" t="s">
        <v>9045</v>
      </c>
      <c r="AO23" t="s">
        <v>9046</v>
      </c>
      <c r="AP23" t="s">
        <v>984</v>
      </c>
      <c r="AQ23" t="s">
        <v>9226</v>
      </c>
      <c r="AR23" s="4">
        <v>44411</v>
      </c>
      <c r="AS23" t="s">
        <v>9227</v>
      </c>
    </row>
    <row r="24" spans="1:45" ht="17" customHeight="1" x14ac:dyDescent="0.2">
      <c r="A24">
        <v>1012290</v>
      </c>
      <c r="B24">
        <v>1012710</v>
      </c>
      <c r="C24" t="str">
        <f t="shared" si="0"/>
        <v>Amphibian Breeding Stream - WILD-59b</v>
      </c>
      <c r="D24" t="str">
        <f t="shared" si="1"/>
        <v>Amphibian</v>
      </c>
      <c r="E24" t="str">
        <f t="shared" si="5"/>
        <v>coastal tailed frog - Associated with BC-617/end KP within active logging block</v>
      </c>
      <c r="F24" s="3" t="s">
        <v>9414</v>
      </c>
      <c r="G24" s="3">
        <f t="shared" si="2"/>
        <v>8</v>
      </c>
      <c r="H24" s="12">
        <f>INDEX(families!$A:$A,MATCH(I24,families!$B:$B,0))</f>
        <v>43</v>
      </c>
      <c r="I24" s="3" t="str">
        <f t="shared" si="3"/>
        <v>WL</v>
      </c>
      <c r="O24">
        <f t="shared" si="4"/>
        <v>8</v>
      </c>
      <c r="P24" t="s">
        <v>9416</v>
      </c>
      <c r="Q24" t="s">
        <v>9059</v>
      </c>
      <c r="R24">
        <v>1012704.399</v>
      </c>
      <c r="S24">
        <v>1012483.902</v>
      </c>
      <c r="T24">
        <v>629948</v>
      </c>
      <c r="U24">
        <v>5486170</v>
      </c>
      <c r="V24">
        <v>629872</v>
      </c>
      <c r="W24">
        <v>5486383</v>
      </c>
      <c r="X24" t="s">
        <v>9025</v>
      </c>
      <c r="Y24" t="s">
        <v>9228</v>
      </c>
      <c r="AA24">
        <v>150</v>
      </c>
      <c r="AC24" t="s">
        <v>322</v>
      </c>
      <c r="AD24" t="s">
        <v>9040</v>
      </c>
      <c r="AF24" t="s">
        <v>9229</v>
      </c>
      <c r="AG24" t="s">
        <v>985</v>
      </c>
      <c r="AH24" t="s">
        <v>987</v>
      </c>
      <c r="AI24" s="4">
        <v>44069</v>
      </c>
      <c r="AJ24" t="s">
        <v>906</v>
      </c>
      <c r="AK24" t="s">
        <v>9042</v>
      </c>
      <c r="AL24" s="5" t="s">
        <v>9043</v>
      </c>
      <c r="AM24" s="5" t="s">
        <v>9044</v>
      </c>
      <c r="AN24" t="s">
        <v>9045</v>
      </c>
      <c r="AO24" t="s">
        <v>9046</v>
      </c>
      <c r="AP24" t="s">
        <v>984</v>
      </c>
      <c r="AQ24" t="s">
        <v>9156</v>
      </c>
      <c r="AR24" s="4">
        <v>44501</v>
      </c>
      <c r="AS24" t="s">
        <v>9230</v>
      </c>
    </row>
    <row r="25" spans="1:45" ht="17" customHeight="1" x14ac:dyDescent="0.2">
      <c r="A25">
        <v>1021615</v>
      </c>
      <c r="B25">
        <v>1022050</v>
      </c>
      <c r="C25" t="str">
        <f t="shared" si="0"/>
        <v>Amphibian Breeding Stream  - WILD-65a</v>
      </c>
      <c r="D25" t="str">
        <f t="shared" si="1"/>
        <v>Amphibian</v>
      </c>
      <c r="E25" t="str">
        <f t="shared" si="5"/>
        <v>coastal tailed frog - Associated with BC-634</v>
      </c>
      <c r="F25" s="3" t="s">
        <v>9414</v>
      </c>
      <c r="G25" s="3">
        <f t="shared" si="2"/>
        <v>8</v>
      </c>
      <c r="H25" s="12">
        <f>INDEX(families!$A:$A,MATCH(I25,families!$B:$B,0))</f>
        <v>43</v>
      </c>
      <c r="I25" s="3" t="str">
        <f t="shared" si="3"/>
        <v>WL</v>
      </c>
      <c r="O25">
        <f t="shared" si="4"/>
        <v>8</v>
      </c>
      <c r="P25" t="s">
        <v>9416</v>
      </c>
      <c r="Q25" t="s">
        <v>9039</v>
      </c>
      <c r="R25">
        <v>1021613.742</v>
      </c>
      <c r="S25">
        <v>1022006.143</v>
      </c>
      <c r="T25">
        <v>626560</v>
      </c>
      <c r="U25">
        <v>5480274</v>
      </c>
      <c r="V25">
        <v>626467</v>
      </c>
      <c r="W25">
        <v>5479977</v>
      </c>
      <c r="X25" t="s">
        <v>9025</v>
      </c>
      <c r="Y25" t="s">
        <v>9281</v>
      </c>
      <c r="AA25">
        <v>150</v>
      </c>
      <c r="AC25" t="s">
        <v>9028</v>
      </c>
      <c r="AD25" t="s">
        <v>9040</v>
      </c>
      <c r="AF25" t="s">
        <v>9282</v>
      </c>
      <c r="AG25" t="s">
        <v>985</v>
      </c>
      <c r="AH25" t="s">
        <v>987</v>
      </c>
      <c r="AI25" s="4">
        <v>44070</v>
      </c>
      <c r="AJ25" t="s">
        <v>906</v>
      </c>
      <c r="AK25" t="s">
        <v>9042</v>
      </c>
      <c r="AL25" s="5" t="s">
        <v>9043</v>
      </c>
      <c r="AM25" s="5" t="s">
        <v>9044</v>
      </c>
      <c r="AN25" t="s">
        <v>9045</v>
      </c>
      <c r="AO25" t="s">
        <v>9046</v>
      </c>
      <c r="AP25" t="s">
        <v>984</v>
      </c>
      <c r="AQ25" t="s">
        <v>9283</v>
      </c>
      <c r="AR25" s="4">
        <v>44070</v>
      </c>
      <c r="AS25" t="s">
        <v>9284</v>
      </c>
    </row>
    <row r="26" spans="1:45" ht="17" customHeight="1" x14ac:dyDescent="0.2">
      <c r="A26">
        <v>1030540</v>
      </c>
      <c r="B26">
        <v>1030840</v>
      </c>
      <c r="C26" t="str">
        <f t="shared" si="0"/>
        <v>Amphibian Breeding Stream  - WILD-78a</v>
      </c>
      <c r="D26" t="str">
        <f t="shared" si="1"/>
        <v>Amphibian</v>
      </c>
      <c r="E26" t="str">
        <f t="shared" si="5"/>
        <v>coastal tailed frog - Associated with BC-645d</v>
      </c>
      <c r="F26" s="3" t="s">
        <v>9414</v>
      </c>
      <c r="G26" s="3">
        <f t="shared" si="2"/>
        <v>8</v>
      </c>
      <c r="H26" s="12">
        <f>INDEX(families!$A:$A,MATCH(I26,families!$B:$B,0))</f>
        <v>43</v>
      </c>
      <c r="I26" s="3" t="str">
        <f t="shared" si="3"/>
        <v>WL</v>
      </c>
      <c r="O26">
        <f t="shared" si="4"/>
        <v>8</v>
      </c>
      <c r="P26" t="s">
        <v>9416</v>
      </c>
      <c r="Q26" t="s">
        <v>9039</v>
      </c>
      <c r="R26">
        <v>1030542.263</v>
      </c>
      <c r="S26">
        <v>1030844.28</v>
      </c>
      <c r="T26">
        <v>622076</v>
      </c>
      <c r="U26">
        <v>5473872</v>
      </c>
      <c r="V26">
        <v>622135</v>
      </c>
      <c r="W26">
        <v>5473576</v>
      </c>
      <c r="X26" t="s">
        <v>9025</v>
      </c>
      <c r="Y26" t="s">
        <v>9309</v>
      </c>
      <c r="AA26">
        <v>150</v>
      </c>
      <c r="AC26" t="s">
        <v>9028</v>
      </c>
      <c r="AD26" t="s">
        <v>9301</v>
      </c>
      <c r="AF26" t="s">
        <v>9310</v>
      </c>
      <c r="AG26" t="s">
        <v>985</v>
      </c>
      <c r="AH26" t="s">
        <v>987</v>
      </c>
      <c r="AI26" s="4">
        <v>44070</v>
      </c>
      <c r="AJ26" t="s">
        <v>906</v>
      </c>
      <c r="AK26" t="s">
        <v>9042</v>
      </c>
      <c r="AL26" s="5" t="s">
        <v>9043</v>
      </c>
      <c r="AM26" s="5" t="s">
        <v>9044</v>
      </c>
      <c r="AN26" t="s">
        <v>9045</v>
      </c>
      <c r="AO26" t="s">
        <v>9046</v>
      </c>
      <c r="AP26" t="s">
        <v>984</v>
      </c>
      <c r="AQ26" t="s">
        <v>1825</v>
      </c>
      <c r="AR26" s="4">
        <v>44604</v>
      </c>
      <c r="AS26" t="s">
        <v>9311</v>
      </c>
    </row>
    <row r="27" spans="1:45" ht="17" customHeight="1" x14ac:dyDescent="0.2">
      <c r="A27">
        <v>1004180</v>
      </c>
      <c r="B27">
        <v>1004480</v>
      </c>
      <c r="C27" t="str">
        <f t="shared" si="0"/>
        <v>Amphibian Breeding Stream  - WILD-96d</v>
      </c>
      <c r="D27" t="str">
        <f t="shared" si="1"/>
        <v>Amphibian</v>
      </c>
      <c r="E27" t="str">
        <f t="shared" si="5"/>
        <v>coastal tailed frog - BC-592j.1</v>
      </c>
      <c r="F27" s="3" t="s">
        <v>9414</v>
      </c>
      <c r="G27" s="3">
        <f t="shared" si="2"/>
        <v>8</v>
      </c>
      <c r="H27" s="12">
        <f>INDEX(families!$A:$A,MATCH(I27,families!$B:$B,0))</f>
        <v>43</v>
      </c>
      <c r="I27" s="3" t="str">
        <f t="shared" si="3"/>
        <v>WL</v>
      </c>
      <c r="O27">
        <f t="shared" si="4"/>
        <v>8</v>
      </c>
      <c r="P27" t="s">
        <v>9416</v>
      </c>
      <c r="Q27" t="s">
        <v>9039</v>
      </c>
      <c r="R27">
        <v>1004323.9449999999</v>
      </c>
      <c r="S27">
        <v>1004480</v>
      </c>
      <c r="T27">
        <v>632227</v>
      </c>
      <c r="U27">
        <v>5493621</v>
      </c>
      <c r="V27">
        <v>632170.23320000002</v>
      </c>
      <c r="W27">
        <v>5493475.6270000003</v>
      </c>
      <c r="X27" t="s">
        <v>9025</v>
      </c>
      <c r="Y27" t="s">
        <v>9111</v>
      </c>
      <c r="AA27">
        <v>150</v>
      </c>
      <c r="AC27" t="s">
        <v>9028</v>
      </c>
      <c r="AD27" t="s">
        <v>9040</v>
      </c>
      <c r="AF27" t="s">
        <v>9112</v>
      </c>
      <c r="AG27" t="s">
        <v>1019</v>
      </c>
      <c r="AH27" t="s">
        <v>987</v>
      </c>
      <c r="AI27" s="4">
        <v>44488</v>
      </c>
      <c r="AJ27" t="s">
        <v>1020</v>
      </c>
      <c r="AK27" t="s">
        <v>9042</v>
      </c>
      <c r="AL27" s="5" t="s">
        <v>9113</v>
      </c>
      <c r="AM27" s="5" t="s">
        <v>9044</v>
      </c>
      <c r="AN27" t="s">
        <v>9045</v>
      </c>
      <c r="AO27" t="s">
        <v>9046</v>
      </c>
      <c r="AP27" t="s">
        <v>984</v>
      </c>
      <c r="AQ27" t="s">
        <v>9109</v>
      </c>
      <c r="AR27" s="4">
        <v>44489</v>
      </c>
      <c r="AS27" t="s">
        <v>2740</v>
      </c>
    </row>
    <row r="28" spans="1:45" ht="17" customHeight="1" x14ac:dyDescent="0.2">
      <c r="A28">
        <v>1001175</v>
      </c>
      <c r="B28">
        <v>1001910</v>
      </c>
      <c r="C28" t="str">
        <f t="shared" si="0"/>
        <v>Amphibian Breeding Stream  - WILD-92a</v>
      </c>
      <c r="D28" t="str">
        <f t="shared" si="1"/>
        <v>Amphibian</v>
      </c>
      <c r="E28" t="str">
        <f t="shared" si="5"/>
        <v>coastal tailed frog - Boston Bar Creek. No WC crossing. All Boston Bar Creek tailed frog buffers are named WILD-92a</v>
      </c>
      <c r="F28" s="3" t="s">
        <v>9414</v>
      </c>
      <c r="G28" s="3">
        <f t="shared" si="2"/>
        <v>8</v>
      </c>
      <c r="H28" s="12">
        <f>INDEX(families!$A:$A,MATCH(I28,families!$B:$B,0))</f>
        <v>43</v>
      </c>
      <c r="I28" s="3" t="str">
        <f t="shared" si="3"/>
        <v>WL</v>
      </c>
      <c r="O28">
        <f t="shared" si="4"/>
        <v>8</v>
      </c>
      <c r="P28" t="s">
        <v>9416</v>
      </c>
      <c r="Q28" t="s">
        <v>9039</v>
      </c>
      <c r="R28">
        <v>1001176.202</v>
      </c>
      <c r="S28">
        <v>1001915.9570000001</v>
      </c>
      <c r="T28">
        <v>634486</v>
      </c>
      <c r="U28">
        <v>5495438</v>
      </c>
      <c r="V28">
        <v>633772</v>
      </c>
      <c r="W28">
        <v>5495252</v>
      </c>
      <c r="X28" t="s">
        <v>9025</v>
      </c>
      <c r="Y28" t="s">
        <v>9091</v>
      </c>
      <c r="AA28">
        <v>150</v>
      </c>
      <c r="AC28" t="s">
        <v>9028</v>
      </c>
      <c r="AD28" t="s">
        <v>9040</v>
      </c>
      <c r="AF28" t="s">
        <v>9092</v>
      </c>
      <c r="AG28" t="s">
        <v>985</v>
      </c>
      <c r="AH28" t="s">
        <v>987</v>
      </c>
      <c r="AI28" s="4">
        <v>44075</v>
      </c>
      <c r="AJ28" t="s">
        <v>906</v>
      </c>
      <c r="AK28" t="s">
        <v>9042</v>
      </c>
      <c r="AL28" s="5" t="s">
        <v>9043</v>
      </c>
      <c r="AM28" s="5" t="s">
        <v>9044</v>
      </c>
      <c r="AN28" t="s">
        <v>9045</v>
      </c>
      <c r="AO28" t="s">
        <v>9046</v>
      </c>
      <c r="AP28" t="s">
        <v>984</v>
      </c>
      <c r="AQ28" t="s">
        <v>9093</v>
      </c>
      <c r="AR28" s="4">
        <v>44048</v>
      </c>
    </row>
    <row r="29" spans="1:45" ht="17" customHeight="1" x14ac:dyDescent="0.2">
      <c r="A29">
        <v>1002080</v>
      </c>
      <c r="B29">
        <v>1003210</v>
      </c>
      <c r="C29" t="str">
        <f t="shared" si="0"/>
        <v>Amphibian Breeding Stream  - WILD-92a</v>
      </c>
      <c r="D29" t="str">
        <f t="shared" si="1"/>
        <v>Amphibian</v>
      </c>
      <c r="E29" t="str">
        <f t="shared" si="5"/>
        <v>coastal tailed frog - Boston Bar Creek. No WC crossing. All Boston Bar Creek tailed frog buffers are named WILD-92a</v>
      </c>
      <c r="F29" s="3" t="s">
        <v>9414</v>
      </c>
      <c r="G29" s="3">
        <f t="shared" si="2"/>
        <v>8</v>
      </c>
      <c r="H29" s="12">
        <f>INDEX(families!$A:$A,MATCH(I29,families!$B:$B,0))</f>
        <v>43</v>
      </c>
      <c r="I29" s="3" t="str">
        <f t="shared" si="3"/>
        <v>WL</v>
      </c>
      <c r="O29">
        <f t="shared" si="4"/>
        <v>8</v>
      </c>
      <c r="P29" t="s">
        <v>9416</v>
      </c>
      <c r="Q29" t="s">
        <v>9039</v>
      </c>
      <c r="R29">
        <v>1002085.2389999999</v>
      </c>
      <c r="S29">
        <v>1003208.774</v>
      </c>
      <c r="T29">
        <v>633605</v>
      </c>
      <c r="U29">
        <v>5495223</v>
      </c>
      <c r="V29">
        <v>632759</v>
      </c>
      <c r="W29">
        <v>5494578</v>
      </c>
      <c r="X29" t="s">
        <v>9025</v>
      </c>
      <c r="Y29" t="s">
        <v>9091</v>
      </c>
      <c r="AA29">
        <v>150</v>
      </c>
      <c r="AC29" t="s">
        <v>9028</v>
      </c>
      <c r="AD29" t="s">
        <v>9040</v>
      </c>
      <c r="AF29" t="s">
        <v>9092</v>
      </c>
      <c r="AG29" t="s">
        <v>985</v>
      </c>
      <c r="AH29" t="s">
        <v>987</v>
      </c>
      <c r="AI29" s="4">
        <v>44075</v>
      </c>
      <c r="AJ29" t="s">
        <v>906</v>
      </c>
      <c r="AK29" t="s">
        <v>9042</v>
      </c>
      <c r="AL29" s="5" t="s">
        <v>9043</v>
      </c>
      <c r="AM29" s="5" t="s">
        <v>9044</v>
      </c>
      <c r="AN29" t="s">
        <v>9045</v>
      </c>
      <c r="AO29" t="s">
        <v>9046</v>
      </c>
      <c r="AP29" t="s">
        <v>984</v>
      </c>
      <c r="AQ29" t="s">
        <v>9093</v>
      </c>
      <c r="AR29" s="4">
        <v>44048</v>
      </c>
    </row>
    <row r="30" spans="1:45" ht="17" customHeight="1" x14ac:dyDescent="0.2">
      <c r="A30">
        <v>1003990</v>
      </c>
      <c r="B30">
        <v>1005350</v>
      </c>
      <c r="C30" t="str">
        <f t="shared" si="0"/>
        <v>Amphibian Breeding Stream  - WILD-92a</v>
      </c>
      <c r="D30" t="str">
        <f t="shared" si="1"/>
        <v>Amphibian</v>
      </c>
      <c r="E30" t="str">
        <f t="shared" si="5"/>
        <v>coastal tailed frog - Boston Bar Creek. No WC crossing. All Boston Bar Creek tailed frog buffers are named WILD-92a</v>
      </c>
      <c r="F30" s="3" t="s">
        <v>9414</v>
      </c>
      <c r="G30" s="3">
        <f t="shared" si="2"/>
        <v>8</v>
      </c>
      <c r="H30" s="12">
        <f>INDEX(families!$A:$A,MATCH(I30,families!$B:$B,0))</f>
        <v>43</v>
      </c>
      <c r="I30" s="3" t="str">
        <f t="shared" si="3"/>
        <v>WL</v>
      </c>
      <c r="O30">
        <f t="shared" si="4"/>
        <v>8</v>
      </c>
      <c r="P30" t="s">
        <v>9416</v>
      </c>
      <c r="Q30" t="s">
        <v>9039</v>
      </c>
      <c r="R30">
        <v>1003984.902</v>
      </c>
      <c r="S30">
        <v>1005348.189</v>
      </c>
      <c r="T30">
        <v>632352</v>
      </c>
      <c r="U30">
        <v>5493933</v>
      </c>
      <c r="V30">
        <v>631691</v>
      </c>
      <c r="W30">
        <v>5492775</v>
      </c>
      <c r="X30" t="s">
        <v>9025</v>
      </c>
      <c r="Y30" t="s">
        <v>9091</v>
      </c>
      <c r="AA30">
        <v>150</v>
      </c>
      <c r="AC30" t="s">
        <v>9028</v>
      </c>
      <c r="AD30" t="s">
        <v>9040</v>
      </c>
      <c r="AF30" t="s">
        <v>9092</v>
      </c>
      <c r="AG30" t="s">
        <v>985</v>
      </c>
      <c r="AH30" t="s">
        <v>987</v>
      </c>
      <c r="AI30" s="4">
        <v>44075</v>
      </c>
      <c r="AJ30" t="s">
        <v>906</v>
      </c>
      <c r="AK30" t="s">
        <v>9042</v>
      </c>
      <c r="AL30" s="5" t="s">
        <v>9043</v>
      </c>
      <c r="AM30" s="5" t="s">
        <v>9044</v>
      </c>
      <c r="AN30" t="s">
        <v>9045</v>
      </c>
      <c r="AO30" t="s">
        <v>9046</v>
      </c>
      <c r="AP30" t="s">
        <v>984</v>
      </c>
      <c r="AQ30" t="s">
        <v>9093</v>
      </c>
      <c r="AR30" s="4">
        <v>44048</v>
      </c>
    </row>
    <row r="31" spans="1:45" ht="17" customHeight="1" x14ac:dyDescent="0.2">
      <c r="A31">
        <v>1005595</v>
      </c>
      <c r="B31">
        <v>1005850</v>
      </c>
      <c r="C31" t="str">
        <f t="shared" si="0"/>
        <v>Amphibian Breeding Stream  - WILD-92a</v>
      </c>
      <c r="D31" t="str">
        <f t="shared" si="1"/>
        <v>Amphibian</v>
      </c>
      <c r="E31" t="str">
        <f t="shared" si="5"/>
        <v>coastal tailed frog - Boston Bar Creek. No WC crossing. All Boston Bar Creek tailed frog buffers are named WILD-92a</v>
      </c>
      <c r="F31" s="3" t="s">
        <v>9414</v>
      </c>
      <c r="G31" s="3">
        <f t="shared" si="2"/>
        <v>8</v>
      </c>
      <c r="H31" s="12">
        <f>INDEX(families!$A:$A,MATCH(I31,families!$B:$B,0))</f>
        <v>43</v>
      </c>
      <c r="I31" s="3" t="str">
        <f t="shared" si="3"/>
        <v>WL</v>
      </c>
      <c r="O31">
        <f t="shared" si="4"/>
        <v>8</v>
      </c>
      <c r="P31" t="s">
        <v>9416</v>
      </c>
      <c r="Q31" t="s">
        <v>9039</v>
      </c>
      <c r="R31">
        <v>1005595.22</v>
      </c>
      <c r="S31">
        <v>1005843.84</v>
      </c>
      <c r="T31">
        <v>631612</v>
      </c>
      <c r="U31">
        <v>5492541</v>
      </c>
      <c r="V31">
        <v>631528</v>
      </c>
      <c r="W31">
        <v>5492307</v>
      </c>
      <c r="X31" t="s">
        <v>9025</v>
      </c>
      <c r="Y31" t="s">
        <v>9091</v>
      </c>
      <c r="AA31">
        <v>150</v>
      </c>
      <c r="AC31" t="s">
        <v>322</v>
      </c>
      <c r="AD31" t="s">
        <v>9040</v>
      </c>
      <c r="AF31" t="s">
        <v>9092</v>
      </c>
      <c r="AG31" t="s">
        <v>985</v>
      </c>
      <c r="AH31" t="s">
        <v>987</v>
      </c>
      <c r="AI31" s="4">
        <v>44075</v>
      </c>
      <c r="AJ31" t="s">
        <v>906</v>
      </c>
      <c r="AK31" t="s">
        <v>9042</v>
      </c>
      <c r="AL31" s="5" t="s">
        <v>9043</v>
      </c>
      <c r="AM31" s="5" t="s">
        <v>9044</v>
      </c>
      <c r="AN31" t="s">
        <v>9045</v>
      </c>
      <c r="AO31" t="s">
        <v>9046</v>
      </c>
      <c r="AP31" t="s">
        <v>984</v>
      </c>
      <c r="AQ31" t="s">
        <v>9093</v>
      </c>
      <c r="AR31" s="4">
        <v>44048</v>
      </c>
    </row>
    <row r="32" spans="1:45" ht="17" customHeight="1" x14ac:dyDescent="0.2">
      <c r="A32">
        <v>1007950</v>
      </c>
      <c r="B32">
        <v>1009750</v>
      </c>
      <c r="C32" t="str">
        <f t="shared" si="0"/>
        <v>Amphibian Breeding Stream  - WILD-92a</v>
      </c>
      <c r="D32" t="str">
        <f t="shared" si="1"/>
        <v>Amphibian</v>
      </c>
      <c r="E32" t="str">
        <f t="shared" si="5"/>
        <v>coastal tailed frog - Boston Bar Creek. No WC crossing. All Boston Bar Creek tailed frog buffers are named WILD-92a</v>
      </c>
      <c r="F32" s="3" t="s">
        <v>9414</v>
      </c>
      <c r="G32" s="3">
        <f t="shared" si="2"/>
        <v>8</v>
      </c>
      <c r="H32" s="12">
        <f>INDEX(families!$A:$A,MATCH(I32,families!$B:$B,0))</f>
        <v>43</v>
      </c>
      <c r="I32" s="3" t="str">
        <f t="shared" si="3"/>
        <v>WL</v>
      </c>
      <c r="O32">
        <f t="shared" si="4"/>
        <v>8</v>
      </c>
      <c r="P32" t="s">
        <v>9416</v>
      </c>
      <c r="Q32" t="s">
        <v>9039</v>
      </c>
      <c r="R32">
        <v>1008046.4620000001</v>
      </c>
      <c r="S32">
        <v>1009752.727</v>
      </c>
      <c r="T32">
        <v>630733</v>
      </c>
      <c r="U32">
        <v>5490510</v>
      </c>
      <c r="V32">
        <v>630114</v>
      </c>
      <c r="W32">
        <v>5488997</v>
      </c>
      <c r="X32" t="s">
        <v>9025</v>
      </c>
      <c r="Y32" t="s">
        <v>9091</v>
      </c>
      <c r="AA32">
        <v>150</v>
      </c>
      <c r="AC32" t="s">
        <v>322</v>
      </c>
      <c r="AD32" t="s">
        <v>9040</v>
      </c>
      <c r="AF32" t="s">
        <v>9092</v>
      </c>
      <c r="AG32" t="s">
        <v>985</v>
      </c>
      <c r="AH32" t="s">
        <v>987</v>
      </c>
      <c r="AI32" s="4">
        <v>44075</v>
      </c>
      <c r="AJ32" t="s">
        <v>906</v>
      </c>
      <c r="AK32" t="s">
        <v>9042</v>
      </c>
      <c r="AL32" s="5" t="s">
        <v>9043</v>
      </c>
      <c r="AM32" s="5" t="s">
        <v>9044</v>
      </c>
      <c r="AN32" t="s">
        <v>9045</v>
      </c>
      <c r="AO32" t="s">
        <v>9046</v>
      </c>
      <c r="AP32" t="s">
        <v>984</v>
      </c>
      <c r="AQ32" t="s">
        <v>9093</v>
      </c>
      <c r="AR32" s="4">
        <v>44048</v>
      </c>
    </row>
    <row r="33" spans="1:45" ht="17" customHeight="1" x14ac:dyDescent="0.2">
      <c r="A33">
        <v>1012330</v>
      </c>
      <c r="B33">
        <v>1013845</v>
      </c>
      <c r="C33" t="str">
        <f t="shared" si="0"/>
        <v>Amphibian Breeding Stream  - WILD-92a</v>
      </c>
      <c r="D33" t="str">
        <f t="shared" si="1"/>
        <v>Amphibian</v>
      </c>
      <c r="E33" t="str">
        <f t="shared" si="5"/>
        <v>coastal tailed frog - Boston Bar Creek. No WC crossing. All Boston Bar Creek tailed frog buffers are named WILD-92a</v>
      </c>
      <c r="F33" s="3" t="s">
        <v>9414</v>
      </c>
      <c r="G33" s="3">
        <f t="shared" si="2"/>
        <v>8</v>
      </c>
      <c r="H33" s="12">
        <f>INDEX(families!$A:$A,MATCH(I33,families!$B:$B,0))</f>
        <v>43</v>
      </c>
      <c r="I33" s="3" t="str">
        <f t="shared" si="3"/>
        <v>WL</v>
      </c>
      <c r="O33">
        <f t="shared" si="4"/>
        <v>8</v>
      </c>
      <c r="P33" t="s">
        <v>9416</v>
      </c>
      <c r="Q33" t="s">
        <v>9039</v>
      </c>
      <c r="R33">
        <v>1012325.134</v>
      </c>
      <c r="S33">
        <v>1013845.068</v>
      </c>
      <c r="T33">
        <v>629806</v>
      </c>
      <c r="U33">
        <v>5486525</v>
      </c>
      <c r="V33">
        <v>630271</v>
      </c>
      <c r="W33">
        <v>5485184</v>
      </c>
      <c r="X33" t="s">
        <v>9025</v>
      </c>
      <c r="Y33" t="s">
        <v>9091</v>
      </c>
      <c r="AA33">
        <v>150</v>
      </c>
      <c r="AC33" t="s">
        <v>322</v>
      </c>
      <c r="AD33" t="s">
        <v>9040</v>
      </c>
      <c r="AF33" t="s">
        <v>9092</v>
      </c>
      <c r="AG33" t="s">
        <v>985</v>
      </c>
      <c r="AH33" t="s">
        <v>987</v>
      </c>
      <c r="AI33" s="4">
        <v>44075</v>
      </c>
      <c r="AJ33" t="s">
        <v>906</v>
      </c>
      <c r="AK33" t="s">
        <v>9042</v>
      </c>
      <c r="AL33" s="5" t="s">
        <v>9043</v>
      </c>
      <c r="AM33" s="5" t="s">
        <v>9044</v>
      </c>
      <c r="AN33" t="s">
        <v>9045</v>
      </c>
      <c r="AO33" t="s">
        <v>9046</v>
      </c>
      <c r="AP33" t="s">
        <v>984</v>
      </c>
      <c r="AQ33" t="s">
        <v>9093</v>
      </c>
      <c r="AR33" s="4">
        <v>44048</v>
      </c>
    </row>
    <row r="34" spans="1:45" ht="17" customHeight="1" x14ac:dyDescent="0.2">
      <c r="A34">
        <v>1018810</v>
      </c>
      <c r="B34">
        <v>1019220</v>
      </c>
      <c r="C34" t="str">
        <f t="shared" ref="C34:C65" si="6">_xlfn.CONCAT(Q34," - ",Y34)</f>
        <v>Amphibian Breeding Stream - WILD-64a-1</v>
      </c>
      <c r="D34" t="str">
        <f t="shared" ref="D34:D65" si="7">_xlfn.CONCAT(P34)</f>
        <v>Amphibian</v>
      </c>
      <c r="E34" t="str">
        <f t="shared" si="5"/>
        <v xml:space="preserve">coastal tailed frog - Coquihalla River. </v>
      </c>
      <c r="F34" s="3" t="s">
        <v>9414</v>
      </c>
      <c r="G34" s="3">
        <f t="shared" si="2"/>
        <v>8</v>
      </c>
      <c r="H34" s="12">
        <f>INDEX(families!$A:$A,MATCH(I34,families!$B:$B,0))</f>
        <v>43</v>
      </c>
      <c r="I34" s="3" t="str">
        <f t="shared" si="3"/>
        <v>WL</v>
      </c>
      <c r="O34">
        <f t="shared" si="4"/>
        <v>8</v>
      </c>
      <c r="P34" t="s">
        <v>9416</v>
      </c>
      <c r="Q34" t="s">
        <v>9059</v>
      </c>
      <c r="R34">
        <v>1019057.943</v>
      </c>
      <c r="S34">
        <v>1019220</v>
      </c>
      <c r="T34">
        <v>626797</v>
      </c>
      <c r="U34">
        <v>5482632</v>
      </c>
      <c r="V34">
        <v>626935.82279999997</v>
      </c>
      <c r="W34">
        <v>5482548.3760000002</v>
      </c>
      <c r="X34" t="s">
        <v>9025</v>
      </c>
      <c r="Y34" t="s">
        <v>9274</v>
      </c>
      <c r="AA34">
        <v>150</v>
      </c>
      <c r="AC34" t="s">
        <v>9028</v>
      </c>
      <c r="AD34" t="s">
        <v>9040</v>
      </c>
      <c r="AF34" t="s">
        <v>9275</v>
      </c>
      <c r="AG34" t="s">
        <v>985</v>
      </c>
      <c r="AH34" t="s">
        <v>987</v>
      </c>
      <c r="AI34" s="4">
        <v>44453</v>
      </c>
      <c r="AJ34" t="s">
        <v>1020</v>
      </c>
      <c r="AK34" t="s">
        <v>9042</v>
      </c>
      <c r="AL34" s="5" t="s">
        <v>9113</v>
      </c>
      <c r="AM34" s="5" t="s">
        <v>9044</v>
      </c>
      <c r="AN34" t="s">
        <v>9045</v>
      </c>
      <c r="AO34" t="s">
        <v>9046</v>
      </c>
      <c r="AP34" t="s">
        <v>984</v>
      </c>
      <c r="AQ34" t="s">
        <v>9276</v>
      </c>
      <c r="AR34" s="4">
        <v>44462</v>
      </c>
      <c r="AS34" t="s">
        <v>2420</v>
      </c>
    </row>
    <row r="35" spans="1:45" ht="17" customHeight="1" x14ac:dyDescent="0.2">
      <c r="A35">
        <v>1029980</v>
      </c>
      <c r="B35">
        <v>1030310</v>
      </c>
      <c r="C35" t="str">
        <f t="shared" si="6"/>
        <v>Amphibian Breeding Stream  - WILD-78.2</v>
      </c>
      <c r="D35" t="str">
        <f t="shared" si="7"/>
        <v>Amphibian</v>
      </c>
      <c r="E35" t="str">
        <f t="shared" si="5"/>
        <v xml:space="preserve">coastal tailed frog - Coquihalla river. </v>
      </c>
      <c r="F35" s="3" t="s">
        <v>9414</v>
      </c>
      <c r="G35" s="3">
        <f t="shared" si="2"/>
        <v>8</v>
      </c>
      <c r="H35" s="12">
        <f>INDEX(families!$A:$A,MATCH(I35,families!$B:$B,0))</f>
        <v>43</v>
      </c>
      <c r="I35" s="3" t="str">
        <f t="shared" si="3"/>
        <v>WL</v>
      </c>
      <c r="O35">
        <f t="shared" si="4"/>
        <v>8</v>
      </c>
      <c r="P35" t="s">
        <v>9416</v>
      </c>
      <c r="Q35" t="s">
        <v>9039</v>
      </c>
      <c r="R35">
        <v>1030139.8959999999</v>
      </c>
      <c r="S35">
        <v>1030310</v>
      </c>
      <c r="T35">
        <v>622241</v>
      </c>
      <c r="U35">
        <v>5474215</v>
      </c>
      <c r="V35">
        <v>622195.86510000005</v>
      </c>
      <c r="W35">
        <v>5474051.8439999996</v>
      </c>
      <c r="X35" t="s">
        <v>9025</v>
      </c>
      <c r="Y35" t="s">
        <v>9307</v>
      </c>
      <c r="AA35">
        <v>150</v>
      </c>
      <c r="AC35" t="s">
        <v>9028</v>
      </c>
      <c r="AD35" t="s">
        <v>9040</v>
      </c>
      <c r="AF35" t="s">
        <v>9308</v>
      </c>
      <c r="AG35" t="s">
        <v>985</v>
      </c>
      <c r="AH35" t="s">
        <v>987</v>
      </c>
      <c r="AI35" s="4">
        <v>44446</v>
      </c>
      <c r="AJ35" t="s">
        <v>1020</v>
      </c>
      <c r="AK35" t="s">
        <v>9042</v>
      </c>
      <c r="AL35" s="5" t="s">
        <v>9043</v>
      </c>
      <c r="AM35" s="5" t="s">
        <v>9044</v>
      </c>
      <c r="AN35" t="s">
        <v>9045</v>
      </c>
      <c r="AO35" t="s">
        <v>9046</v>
      </c>
      <c r="AP35" t="s">
        <v>984</v>
      </c>
      <c r="AQ35" t="s">
        <v>1825</v>
      </c>
      <c r="AR35" s="4">
        <v>44603</v>
      </c>
      <c r="AS35" t="s">
        <v>2315</v>
      </c>
    </row>
    <row r="36" spans="1:45" ht="17" customHeight="1" x14ac:dyDescent="0.2">
      <c r="A36">
        <v>1020040</v>
      </c>
      <c r="B36">
        <v>1020350</v>
      </c>
      <c r="C36" t="str">
        <f t="shared" si="6"/>
        <v>Amphibian Breeding Stream  - WILD-64b</v>
      </c>
      <c r="D36" t="str">
        <f t="shared" si="7"/>
        <v>Amphibian</v>
      </c>
      <c r="E36" t="str">
        <f t="shared" si="5"/>
        <v>coastal tailed frog - Dewdney Creek.</v>
      </c>
      <c r="F36" s="3" t="s">
        <v>9414</v>
      </c>
      <c r="G36" s="3">
        <f t="shared" si="2"/>
        <v>8</v>
      </c>
      <c r="H36" s="12">
        <f>INDEX(families!$A:$A,MATCH(I36,families!$B:$B,0))</f>
        <v>43</v>
      </c>
      <c r="I36" s="3" t="str">
        <f t="shared" si="3"/>
        <v>WL</v>
      </c>
      <c r="O36">
        <f t="shared" si="4"/>
        <v>8</v>
      </c>
      <c r="P36" t="s">
        <v>9416</v>
      </c>
      <c r="Q36" t="s">
        <v>9039</v>
      </c>
      <c r="R36">
        <v>1020196.154</v>
      </c>
      <c r="S36">
        <v>1020350</v>
      </c>
      <c r="T36">
        <v>626700</v>
      </c>
      <c r="U36">
        <v>5481658</v>
      </c>
      <c r="V36">
        <v>626660.92879999999</v>
      </c>
      <c r="W36">
        <v>5481512.5659999996</v>
      </c>
      <c r="X36" t="s">
        <v>9025</v>
      </c>
      <c r="Y36" t="s">
        <v>9279</v>
      </c>
      <c r="AA36">
        <v>150</v>
      </c>
      <c r="AC36" t="s">
        <v>9028</v>
      </c>
      <c r="AD36" t="s">
        <v>9040</v>
      </c>
      <c r="AF36" t="s">
        <v>9280</v>
      </c>
      <c r="AG36" t="s">
        <v>985</v>
      </c>
      <c r="AH36" t="s">
        <v>987</v>
      </c>
      <c r="AI36" s="4">
        <v>44453</v>
      </c>
      <c r="AJ36" t="s">
        <v>1020</v>
      </c>
      <c r="AK36" t="s">
        <v>9042</v>
      </c>
      <c r="AL36" s="5" t="s">
        <v>9113</v>
      </c>
      <c r="AM36" s="5" t="s">
        <v>9044</v>
      </c>
      <c r="AN36" t="s">
        <v>9045</v>
      </c>
      <c r="AO36" t="s">
        <v>9046</v>
      </c>
      <c r="AP36" t="s">
        <v>984</v>
      </c>
      <c r="AQ36" t="s">
        <v>9276</v>
      </c>
      <c r="AR36" s="4">
        <v>44462</v>
      </c>
      <c r="AS36" t="s">
        <v>2411</v>
      </c>
    </row>
    <row r="37" spans="1:45" ht="17" customHeight="1" x14ac:dyDescent="0.2">
      <c r="A37">
        <v>1075800</v>
      </c>
      <c r="B37">
        <v>1075920</v>
      </c>
      <c r="C37" t="str">
        <f t="shared" si="6"/>
        <v>Amphibian Breeding Stream - WILD-74</v>
      </c>
      <c r="D37" t="str">
        <f t="shared" si="7"/>
        <v>Amphibian</v>
      </c>
      <c r="E37" t="str">
        <f t="shared" si="5"/>
        <v>coastal tailed frog - Unknown watercourse in Spread 6</v>
      </c>
      <c r="F37" s="3" t="s">
        <v>9414</v>
      </c>
      <c r="G37" s="3">
        <f t="shared" si="2"/>
        <v>8</v>
      </c>
      <c r="H37" s="12">
        <f>INDEX(families!$A:$A,MATCH(I37,families!$B:$B,0))</f>
        <v>43</v>
      </c>
      <c r="I37" s="3" t="str">
        <f t="shared" si="3"/>
        <v>WL</v>
      </c>
      <c r="O37">
        <f t="shared" si="4"/>
        <v>8</v>
      </c>
      <c r="P37" t="s">
        <v>9416</v>
      </c>
      <c r="Q37" t="s">
        <v>9059</v>
      </c>
      <c r="R37">
        <v>1075959.2</v>
      </c>
      <c r="S37">
        <v>1075920</v>
      </c>
      <c r="T37">
        <v>592317</v>
      </c>
      <c r="U37">
        <v>5449796</v>
      </c>
      <c r="V37">
        <v>592380.12029999995</v>
      </c>
      <c r="W37">
        <v>5449915.9730000002</v>
      </c>
      <c r="X37" t="s">
        <v>9025</v>
      </c>
      <c r="Y37" t="s">
        <v>9391</v>
      </c>
      <c r="AA37">
        <v>150</v>
      </c>
      <c r="AC37" t="s">
        <v>9028</v>
      </c>
      <c r="AD37" t="s">
        <v>9040</v>
      </c>
      <c r="AF37" t="s">
        <v>9392</v>
      </c>
      <c r="AJ37" t="s">
        <v>906</v>
      </c>
      <c r="AK37" t="s">
        <v>9042</v>
      </c>
      <c r="AL37" s="5" t="s">
        <v>9043</v>
      </c>
      <c r="AM37" s="5" t="s">
        <v>9044</v>
      </c>
      <c r="AN37" t="s">
        <v>9045</v>
      </c>
      <c r="AO37" t="s">
        <v>9046</v>
      </c>
      <c r="AP37" t="s">
        <v>984</v>
      </c>
    </row>
    <row r="38" spans="1:45" ht="17" customHeight="1" x14ac:dyDescent="0.2">
      <c r="A38">
        <v>996865</v>
      </c>
      <c r="B38">
        <v>997170</v>
      </c>
      <c r="C38" t="str">
        <f t="shared" si="6"/>
        <v>Amphibian Breeding Stream - WILD-100a</v>
      </c>
      <c r="D38" t="str">
        <f t="shared" si="7"/>
        <v>Amphibian</v>
      </c>
      <c r="E38" t="str">
        <f t="shared" si="5"/>
        <v>coastal tailed frog - Watercourse 590.05d</v>
      </c>
      <c r="F38" s="3" t="s">
        <v>9414</v>
      </c>
      <c r="G38" s="3">
        <f t="shared" si="2"/>
        <v>8</v>
      </c>
      <c r="H38" s="12">
        <f>INDEX(families!$A:$A,MATCH(I38,families!$B:$B,0))</f>
        <v>43</v>
      </c>
      <c r="I38" s="3" t="str">
        <f t="shared" si="3"/>
        <v>WL</v>
      </c>
      <c r="O38">
        <f t="shared" si="4"/>
        <v>8</v>
      </c>
      <c r="P38" t="s">
        <v>9416</v>
      </c>
      <c r="Q38" t="s">
        <v>9059</v>
      </c>
      <c r="R38">
        <v>997013.48239999998</v>
      </c>
      <c r="S38">
        <v>997170</v>
      </c>
      <c r="T38">
        <v>638312</v>
      </c>
      <c r="U38">
        <v>5495307</v>
      </c>
      <c r="V38">
        <v>638197.54949999996</v>
      </c>
      <c r="W38">
        <v>5495200.1809999999</v>
      </c>
      <c r="X38" t="s">
        <v>9025</v>
      </c>
      <c r="Y38" t="s">
        <v>9062</v>
      </c>
      <c r="AA38">
        <v>150</v>
      </c>
      <c r="AC38" t="s">
        <v>9028</v>
      </c>
      <c r="AD38" t="s">
        <v>9040</v>
      </c>
      <c r="AF38" t="s">
        <v>9063</v>
      </c>
      <c r="AG38" t="s">
        <v>985</v>
      </c>
      <c r="AH38" t="s">
        <v>987</v>
      </c>
      <c r="AI38" s="4">
        <v>44061</v>
      </c>
      <c r="AJ38" t="s">
        <v>906</v>
      </c>
      <c r="AK38" t="s">
        <v>9042</v>
      </c>
      <c r="AL38" s="5" t="s">
        <v>9043</v>
      </c>
      <c r="AM38" s="5" t="s">
        <v>9044</v>
      </c>
      <c r="AN38" t="s">
        <v>9045</v>
      </c>
      <c r="AO38" t="s">
        <v>9046</v>
      </c>
      <c r="AP38" t="s">
        <v>984</v>
      </c>
      <c r="AQ38" t="s">
        <v>9064</v>
      </c>
      <c r="AR38" s="4">
        <v>44055</v>
      </c>
      <c r="AS38" t="s">
        <v>9065</v>
      </c>
    </row>
    <row r="39" spans="1:45" ht="17" customHeight="1" x14ac:dyDescent="0.2">
      <c r="A39">
        <v>994790</v>
      </c>
      <c r="B39">
        <v>995220</v>
      </c>
      <c r="C39" t="str">
        <f t="shared" si="6"/>
        <v>Amphibian Breeding Stream  - WILD-99</v>
      </c>
      <c r="D39" t="str">
        <f t="shared" si="7"/>
        <v>Amphibian</v>
      </c>
      <c r="E39" t="str">
        <f t="shared" si="5"/>
        <v>coastal tailed frog - watercourse BC-589</v>
      </c>
      <c r="F39" s="3" t="s">
        <v>9414</v>
      </c>
      <c r="G39" s="3">
        <f t="shared" si="2"/>
        <v>8</v>
      </c>
      <c r="H39" s="12">
        <f>INDEX(families!$A:$A,MATCH(I39,families!$B:$B,0))</f>
        <v>43</v>
      </c>
      <c r="I39" s="3" t="str">
        <f t="shared" si="3"/>
        <v>WL</v>
      </c>
      <c r="O39">
        <f t="shared" si="4"/>
        <v>8</v>
      </c>
      <c r="P39" t="s">
        <v>9416</v>
      </c>
      <c r="Q39" t="s">
        <v>9039</v>
      </c>
      <c r="R39">
        <v>994994.26089999999</v>
      </c>
      <c r="S39">
        <v>995220</v>
      </c>
      <c r="T39">
        <v>639684</v>
      </c>
      <c r="U39">
        <v>5496735</v>
      </c>
      <c r="V39">
        <v>639534.18850000005</v>
      </c>
      <c r="W39">
        <v>5496580.8399999999</v>
      </c>
      <c r="X39" t="s">
        <v>9025</v>
      </c>
      <c r="Y39" t="s">
        <v>9038</v>
      </c>
      <c r="AA39">
        <v>150</v>
      </c>
      <c r="AC39" t="s">
        <v>9028</v>
      </c>
      <c r="AD39" t="s">
        <v>9040</v>
      </c>
      <c r="AF39" t="s">
        <v>9041</v>
      </c>
      <c r="AJ39" t="s">
        <v>906</v>
      </c>
      <c r="AK39" t="s">
        <v>9042</v>
      </c>
      <c r="AL39" s="5" t="s">
        <v>9043</v>
      </c>
      <c r="AM39" s="5" t="s">
        <v>9044</v>
      </c>
      <c r="AN39" t="s">
        <v>9045</v>
      </c>
      <c r="AO39" t="s">
        <v>9046</v>
      </c>
      <c r="AP39" t="s">
        <v>984</v>
      </c>
      <c r="AS39" t="s">
        <v>9047</v>
      </c>
    </row>
    <row r="40" spans="1:45" ht="17" customHeight="1" x14ac:dyDescent="0.2">
      <c r="A40">
        <v>995770</v>
      </c>
      <c r="B40">
        <v>996110</v>
      </c>
      <c r="C40" t="str">
        <f t="shared" si="6"/>
        <v>Amphibian Breeding Stream - WILD-100</v>
      </c>
      <c r="D40" t="str">
        <f t="shared" si="7"/>
        <v>Amphibian</v>
      </c>
      <c r="E40" t="str">
        <f t="shared" si="5"/>
        <v>coastal tailed frog - watercourse BC-590</v>
      </c>
      <c r="F40" s="3" t="s">
        <v>9414</v>
      </c>
      <c r="G40" s="3">
        <f t="shared" si="2"/>
        <v>8</v>
      </c>
      <c r="H40" s="12">
        <f>INDEX(families!$A:$A,MATCH(I40,families!$B:$B,0))</f>
        <v>43</v>
      </c>
      <c r="I40" s="3" t="str">
        <f t="shared" si="3"/>
        <v>WL</v>
      </c>
      <c r="O40">
        <f t="shared" si="4"/>
        <v>8</v>
      </c>
      <c r="P40" t="s">
        <v>9416</v>
      </c>
      <c r="Q40" t="s">
        <v>9059</v>
      </c>
      <c r="R40">
        <v>995937.85069999995</v>
      </c>
      <c r="S40">
        <v>996110</v>
      </c>
      <c r="T40">
        <v>639036</v>
      </c>
      <c r="U40">
        <v>5496073</v>
      </c>
      <c r="V40">
        <v>638925.91110000003</v>
      </c>
      <c r="W40">
        <v>5495940.9440000001</v>
      </c>
      <c r="X40" t="s">
        <v>9025</v>
      </c>
      <c r="Y40" t="s">
        <v>9058</v>
      </c>
      <c r="AA40">
        <v>150</v>
      </c>
      <c r="AC40" t="s">
        <v>9028</v>
      </c>
      <c r="AD40" t="s">
        <v>9040</v>
      </c>
      <c r="AF40" t="s">
        <v>9060</v>
      </c>
      <c r="AJ40" t="s">
        <v>906</v>
      </c>
      <c r="AK40" t="s">
        <v>9042</v>
      </c>
      <c r="AL40" s="5" t="s">
        <v>9043</v>
      </c>
      <c r="AM40" s="5" t="s">
        <v>9044</v>
      </c>
      <c r="AN40" t="s">
        <v>9045</v>
      </c>
      <c r="AO40" t="s">
        <v>9046</v>
      </c>
      <c r="AP40" t="s">
        <v>984</v>
      </c>
      <c r="AS40" t="s">
        <v>9061</v>
      </c>
    </row>
    <row r="41" spans="1:45" ht="17" customHeight="1" x14ac:dyDescent="0.2">
      <c r="A41">
        <v>999250</v>
      </c>
      <c r="B41">
        <v>999930</v>
      </c>
      <c r="C41" t="str">
        <f t="shared" si="6"/>
        <v>Amphibian Breeding Stream  - WILD-100d</v>
      </c>
      <c r="D41" t="str">
        <f t="shared" si="7"/>
        <v>Amphibian</v>
      </c>
      <c r="E41" t="str">
        <f t="shared" si="5"/>
        <v>coastal tailed frog - Watercourse BC-590a.2 Adult and larvae observed.</v>
      </c>
      <c r="F41" s="3" t="s">
        <v>9414</v>
      </c>
      <c r="G41" s="3">
        <f t="shared" si="2"/>
        <v>8</v>
      </c>
      <c r="H41" s="12">
        <f>INDEX(families!$A:$A,MATCH(I41,families!$B:$B,0))</f>
        <v>43</v>
      </c>
      <c r="I41" s="3" t="str">
        <f t="shared" si="3"/>
        <v>WL</v>
      </c>
      <c r="O41">
        <f t="shared" si="4"/>
        <v>8</v>
      </c>
      <c r="P41" t="s">
        <v>9416</v>
      </c>
      <c r="Q41" t="s">
        <v>9039</v>
      </c>
      <c r="R41">
        <v>999246.47239999997</v>
      </c>
      <c r="S41">
        <v>999937.00139999995</v>
      </c>
      <c r="T41">
        <v>636305</v>
      </c>
      <c r="U41">
        <v>5495121</v>
      </c>
      <c r="V41">
        <v>635629</v>
      </c>
      <c r="W41">
        <v>5495133</v>
      </c>
      <c r="X41" t="s">
        <v>9025</v>
      </c>
      <c r="Y41" t="s">
        <v>9075</v>
      </c>
      <c r="AA41">
        <v>150</v>
      </c>
      <c r="AC41" t="s">
        <v>9028</v>
      </c>
      <c r="AD41" t="s">
        <v>9040</v>
      </c>
      <c r="AE41" t="s">
        <v>1013</v>
      </c>
      <c r="AF41" t="s">
        <v>9076</v>
      </c>
      <c r="AG41" t="s">
        <v>985</v>
      </c>
      <c r="AH41" t="s">
        <v>987</v>
      </c>
      <c r="AI41" s="4">
        <v>44064</v>
      </c>
      <c r="AJ41" t="s">
        <v>906</v>
      </c>
      <c r="AK41" t="s">
        <v>9042</v>
      </c>
      <c r="AL41" s="5" t="s">
        <v>9043</v>
      </c>
      <c r="AM41" s="5" t="s">
        <v>9044</v>
      </c>
      <c r="AN41" t="s">
        <v>9045</v>
      </c>
      <c r="AO41" t="s">
        <v>9046</v>
      </c>
      <c r="AP41" t="s">
        <v>984</v>
      </c>
      <c r="AQ41" t="s">
        <v>9077</v>
      </c>
      <c r="AR41" s="4">
        <v>44060</v>
      </c>
      <c r="AS41" t="s">
        <v>9078</v>
      </c>
    </row>
    <row r="42" spans="1:45" ht="17" customHeight="1" x14ac:dyDescent="0.2">
      <c r="A42">
        <v>999850</v>
      </c>
      <c r="B42">
        <v>1000320</v>
      </c>
      <c r="C42" t="str">
        <f t="shared" si="6"/>
        <v>Amphibian Breeding Stream  - WILD-92</v>
      </c>
      <c r="D42" t="str">
        <f t="shared" si="7"/>
        <v>Amphibian</v>
      </c>
      <c r="E42" t="str">
        <f t="shared" si="5"/>
        <v>coastal tailed frog - Watercourse BC-591</v>
      </c>
      <c r="F42" s="3" t="s">
        <v>9414</v>
      </c>
      <c r="G42" s="3">
        <f t="shared" si="2"/>
        <v>8</v>
      </c>
      <c r="H42" s="12">
        <f>INDEX(families!$A:$A,MATCH(I42,families!$B:$B,0))</f>
        <v>43</v>
      </c>
      <c r="I42" s="3" t="str">
        <f t="shared" si="3"/>
        <v>WL</v>
      </c>
      <c r="O42">
        <f t="shared" si="4"/>
        <v>8</v>
      </c>
      <c r="P42" t="s">
        <v>9416</v>
      </c>
      <c r="Q42" t="s">
        <v>9039</v>
      </c>
      <c r="R42">
        <v>1000056.965</v>
      </c>
      <c r="S42">
        <v>1000320</v>
      </c>
      <c r="T42">
        <v>635503</v>
      </c>
      <c r="U42">
        <v>5495151</v>
      </c>
      <c r="V42">
        <v>635328.51670000004</v>
      </c>
      <c r="W42">
        <v>5495322.824</v>
      </c>
      <c r="X42" t="s">
        <v>9025</v>
      </c>
      <c r="Y42" t="s">
        <v>9084</v>
      </c>
      <c r="AA42">
        <v>150</v>
      </c>
      <c r="AC42" t="s">
        <v>9028</v>
      </c>
      <c r="AD42" t="s">
        <v>9040</v>
      </c>
      <c r="AF42" t="s">
        <v>9085</v>
      </c>
      <c r="AJ42" t="s">
        <v>906</v>
      </c>
      <c r="AK42" t="s">
        <v>9042</v>
      </c>
      <c r="AL42" s="5" t="s">
        <v>9043</v>
      </c>
      <c r="AM42" s="5" t="s">
        <v>9044</v>
      </c>
      <c r="AN42" t="s">
        <v>9045</v>
      </c>
      <c r="AO42" t="s">
        <v>9046</v>
      </c>
      <c r="AP42" t="s">
        <v>984</v>
      </c>
      <c r="AS42" t="s">
        <v>9086</v>
      </c>
    </row>
    <row r="43" spans="1:45" ht="17" customHeight="1" x14ac:dyDescent="0.2">
      <c r="A43">
        <v>1001490</v>
      </c>
      <c r="B43">
        <v>1001810</v>
      </c>
      <c r="C43" t="str">
        <f t="shared" si="6"/>
        <v>Amphibian Breeding Stream  - WILD-92a.1</v>
      </c>
      <c r="D43" t="str">
        <f t="shared" si="7"/>
        <v>Amphibian</v>
      </c>
      <c r="E43" t="str">
        <f t="shared" si="5"/>
        <v>coastal tailed frog - Watercourse BC-592</v>
      </c>
      <c r="F43" s="3" t="s">
        <v>9414</v>
      </c>
      <c r="G43" s="3">
        <f t="shared" si="2"/>
        <v>8</v>
      </c>
      <c r="H43" s="12">
        <f>INDEX(families!$A:$A,MATCH(I43,families!$B:$B,0))</f>
        <v>43</v>
      </c>
      <c r="I43" s="3" t="str">
        <f t="shared" si="3"/>
        <v>WL</v>
      </c>
      <c r="O43">
        <f t="shared" si="4"/>
        <v>8</v>
      </c>
      <c r="P43" t="s">
        <v>9416</v>
      </c>
      <c r="Q43" t="s">
        <v>9039</v>
      </c>
      <c r="R43">
        <v>1001488.385</v>
      </c>
      <c r="S43">
        <v>1001806.292</v>
      </c>
      <c r="T43">
        <v>634190</v>
      </c>
      <c r="U43">
        <v>5495341</v>
      </c>
      <c r="V43">
        <v>633878</v>
      </c>
      <c r="W43">
        <v>5495280</v>
      </c>
      <c r="X43" t="s">
        <v>9025</v>
      </c>
      <c r="Y43" t="s">
        <v>9082</v>
      </c>
      <c r="AA43">
        <v>150</v>
      </c>
      <c r="AC43" t="s">
        <v>9028</v>
      </c>
      <c r="AD43" t="s">
        <v>9040</v>
      </c>
      <c r="AF43" t="s">
        <v>9094</v>
      </c>
      <c r="AG43" t="s">
        <v>985</v>
      </c>
      <c r="AH43" t="s">
        <v>987</v>
      </c>
      <c r="AI43" s="4">
        <v>44069</v>
      </c>
      <c r="AJ43" t="s">
        <v>906</v>
      </c>
      <c r="AK43" t="s">
        <v>9042</v>
      </c>
      <c r="AL43" s="5" t="s">
        <v>9043</v>
      </c>
      <c r="AM43" s="5" t="s">
        <v>9044</v>
      </c>
      <c r="AN43" t="s">
        <v>9045</v>
      </c>
      <c r="AO43" t="s">
        <v>9046</v>
      </c>
      <c r="AP43" t="s">
        <v>984</v>
      </c>
      <c r="AQ43" t="s">
        <v>9077</v>
      </c>
      <c r="AR43" s="4">
        <v>44062</v>
      </c>
      <c r="AS43" t="s">
        <v>9095</v>
      </c>
    </row>
    <row r="44" spans="1:45" ht="17" customHeight="1" x14ac:dyDescent="0.2">
      <c r="A44">
        <v>1003900</v>
      </c>
      <c r="B44">
        <v>1004200</v>
      </c>
      <c r="C44" t="str">
        <f t="shared" si="6"/>
        <v>Amphibian Breeding Stream  - WILD-96a</v>
      </c>
      <c r="D44" t="str">
        <f t="shared" si="7"/>
        <v>Amphibian</v>
      </c>
      <c r="E44" t="str">
        <f t="shared" si="5"/>
        <v>coastal tailed frog - Watercourse BC-592i.6</v>
      </c>
      <c r="F44" s="3" t="s">
        <v>9414</v>
      </c>
      <c r="G44" s="3">
        <f t="shared" si="2"/>
        <v>8</v>
      </c>
      <c r="H44" s="12">
        <f>INDEX(families!$A:$A,MATCH(I44,families!$B:$B,0))</f>
        <v>43</v>
      </c>
      <c r="I44" s="3" t="str">
        <f t="shared" si="3"/>
        <v>WL</v>
      </c>
      <c r="O44">
        <f t="shared" si="4"/>
        <v>8</v>
      </c>
      <c r="P44" t="s">
        <v>9416</v>
      </c>
      <c r="Q44" t="s">
        <v>9039</v>
      </c>
      <c r="R44">
        <v>1004054.9790000001</v>
      </c>
      <c r="S44">
        <v>1004200</v>
      </c>
      <c r="T44">
        <v>632347</v>
      </c>
      <c r="U44">
        <v>5493864</v>
      </c>
      <c r="V44">
        <v>632284.53650000005</v>
      </c>
      <c r="W44">
        <v>5493730.909</v>
      </c>
      <c r="X44" t="s">
        <v>9025</v>
      </c>
      <c r="Y44" t="s">
        <v>9100</v>
      </c>
      <c r="AA44">
        <v>150</v>
      </c>
      <c r="AC44" t="s">
        <v>9028</v>
      </c>
      <c r="AD44" t="s">
        <v>9040</v>
      </c>
      <c r="AF44" t="s">
        <v>9101</v>
      </c>
      <c r="AG44" t="s">
        <v>985</v>
      </c>
      <c r="AH44" t="s">
        <v>987</v>
      </c>
      <c r="AI44" s="4">
        <v>44061</v>
      </c>
      <c r="AJ44" t="s">
        <v>906</v>
      </c>
      <c r="AK44" t="s">
        <v>9042</v>
      </c>
      <c r="AL44" s="5" t="s">
        <v>9043</v>
      </c>
      <c r="AM44" s="5" t="s">
        <v>9044</v>
      </c>
      <c r="AN44" t="s">
        <v>9045</v>
      </c>
      <c r="AO44" t="s">
        <v>9046</v>
      </c>
      <c r="AP44" t="s">
        <v>984</v>
      </c>
      <c r="AQ44" t="s">
        <v>9102</v>
      </c>
      <c r="AR44" s="4">
        <v>44048</v>
      </c>
      <c r="AS44" t="s">
        <v>9103</v>
      </c>
    </row>
    <row r="45" spans="1:45" ht="17" customHeight="1" x14ac:dyDescent="0.2">
      <c r="A45">
        <v>1004030</v>
      </c>
      <c r="B45">
        <v>1004330</v>
      </c>
      <c r="C45" t="str">
        <f t="shared" si="6"/>
        <v>Amphibian Breeding Stream - WILD-96c</v>
      </c>
      <c r="D45" t="str">
        <f t="shared" si="7"/>
        <v>Amphibian</v>
      </c>
      <c r="E45" t="str">
        <f t="shared" si="5"/>
        <v>coastal tailed frog - Watercourse ﻿﻿﻿BC-592i.8</v>
      </c>
      <c r="F45" s="3" t="s">
        <v>9414</v>
      </c>
      <c r="G45" s="3">
        <f t="shared" si="2"/>
        <v>8</v>
      </c>
      <c r="H45" s="12">
        <f>INDEX(families!$A:$A,MATCH(I45,families!$B:$B,0))</f>
        <v>43</v>
      </c>
      <c r="I45" s="3" t="str">
        <f t="shared" si="3"/>
        <v>WL</v>
      </c>
      <c r="O45">
        <f t="shared" si="4"/>
        <v>8</v>
      </c>
      <c r="P45" t="s">
        <v>9416</v>
      </c>
      <c r="Q45" t="s">
        <v>9059</v>
      </c>
      <c r="R45">
        <v>1004170.785</v>
      </c>
      <c r="S45">
        <v>1004330</v>
      </c>
      <c r="T45">
        <v>632319</v>
      </c>
      <c r="U45">
        <v>5493746</v>
      </c>
      <c r="V45">
        <v>632226.27240000002</v>
      </c>
      <c r="W45">
        <v>5493614.7649999997</v>
      </c>
      <c r="X45" t="s">
        <v>9025</v>
      </c>
      <c r="Y45" t="s">
        <v>9104</v>
      </c>
      <c r="AA45">
        <v>150</v>
      </c>
      <c r="AC45" t="s">
        <v>9028</v>
      </c>
      <c r="AD45" t="s">
        <v>9040</v>
      </c>
      <c r="AF45" t="s">
        <v>9105</v>
      </c>
      <c r="AG45" t="s">
        <v>985</v>
      </c>
      <c r="AH45" t="s">
        <v>987</v>
      </c>
      <c r="AI45" s="4">
        <v>44061</v>
      </c>
      <c r="AJ45" t="s">
        <v>906</v>
      </c>
      <c r="AK45" t="s">
        <v>9042</v>
      </c>
      <c r="AL45" s="5" t="s">
        <v>9043</v>
      </c>
      <c r="AM45" s="5" t="s">
        <v>9044</v>
      </c>
      <c r="AN45" t="s">
        <v>9045</v>
      </c>
      <c r="AO45" t="s">
        <v>9046</v>
      </c>
      <c r="AP45" t="s">
        <v>984</v>
      </c>
      <c r="AQ45" t="s">
        <v>9102</v>
      </c>
      <c r="AR45" s="4">
        <v>44049</v>
      </c>
      <c r="AS45" t="s">
        <v>9106</v>
      </c>
    </row>
    <row r="46" spans="1:45" ht="17" customHeight="1" x14ac:dyDescent="0.2">
      <c r="A46">
        <v>1004170</v>
      </c>
      <c r="B46">
        <v>1004470</v>
      </c>
      <c r="C46" t="str">
        <f t="shared" si="6"/>
        <v>Amphibian Breeding Stream  - WILD-96b</v>
      </c>
      <c r="D46" t="str">
        <f t="shared" si="7"/>
        <v>Amphibian</v>
      </c>
      <c r="E46" t="str">
        <f t="shared" si="5"/>
        <v>coastal tailed frog - Watercourse BC-592j? (ASTR stream is 10 m south of where BC-592j is mapped. Triton did not accept AEW's WC changes in this area.)</v>
      </c>
      <c r="F46" s="3" t="s">
        <v>9414</v>
      </c>
      <c r="G46" s="3">
        <f t="shared" si="2"/>
        <v>8</v>
      </c>
      <c r="H46" s="12">
        <f>INDEX(families!$A:$A,MATCH(I46,families!$B:$B,0))</f>
        <v>43</v>
      </c>
      <c r="I46" s="3" t="str">
        <f t="shared" si="3"/>
        <v>WL</v>
      </c>
      <c r="O46">
        <f t="shared" si="4"/>
        <v>8</v>
      </c>
      <c r="P46" t="s">
        <v>9416</v>
      </c>
      <c r="Q46" t="s">
        <v>9039</v>
      </c>
      <c r="R46">
        <v>1004330.438</v>
      </c>
      <c r="S46">
        <v>1004470</v>
      </c>
      <c r="T46">
        <v>632227</v>
      </c>
      <c r="U46">
        <v>5493614</v>
      </c>
      <c r="V46">
        <v>632173.96909999999</v>
      </c>
      <c r="W46">
        <v>5493484.9029999999</v>
      </c>
      <c r="X46" t="s">
        <v>9025</v>
      </c>
      <c r="Y46" t="s">
        <v>9107</v>
      </c>
      <c r="AA46">
        <v>150</v>
      </c>
      <c r="AC46" t="s">
        <v>9028</v>
      </c>
      <c r="AD46" t="s">
        <v>9040</v>
      </c>
      <c r="AF46" t="s">
        <v>9108</v>
      </c>
      <c r="AG46" t="s">
        <v>985</v>
      </c>
      <c r="AH46" t="s">
        <v>987</v>
      </c>
      <c r="AI46" s="4">
        <v>44061</v>
      </c>
      <c r="AJ46" t="s">
        <v>906</v>
      </c>
      <c r="AK46" t="s">
        <v>9042</v>
      </c>
      <c r="AL46" s="5" t="s">
        <v>9043</v>
      </c>
      <c r="AM46" s="5" t="s">
        <v>9044</v>
      </c>
      <c r="AN46" t="s">
        <v>9045</v>
      </c>
      <c r="AO46" t="s">
        <v>9046</v>
      </c>
      <c r="AP46" t="s">
        <v>984</v>
      </c>
      <c r="AQ46" t="s">
        <v>9109</v>
      </c>
      <c r="AR46" s="4">
        <v>44489</v>
      </c>
      <c r="AS46" t="s">
        <v>9110</v>
      </c>
    </row>
    <row r="47" spans="1:45" ht="17" customHeight="1" x14ac:dyDescent="0.2">
      <c r="A47">
        <v>1004400</v>
      </c>
      <c r="B47">
        <v>1004820</v>
      </c>
      <c r="C47" t="str">
        <f t="shared" si="6"/>
        <v>Amphibian Breeding Stream  - WILD-96</v>
      </c>
      <c r="D47" t="str">
        <f t="shared" si="7"/>
        <v>Amphibian</v>
      </c>
      <c r="E47" t="str">
        <f t="shared" si="5"/>
        <v>coastal tailed frog - Watercourse BC-593</v>
      </c>
      <c r="F47" s="3" t="s">
        <v>9414</v>
      </c>
      <c r="G47" s="3">
        <f t="shared" si="2"/>
        <v>8</v>
      </c>
      <c r="H47" s="12">
        <f>INDEX(families!$A:$A,MATCH(I47,families!$B:$B,0))</f>
        <v>43</v>
      </c>
      <c r="I47" s="3" t="str">
        <f t="shared" si="3"/>
        <v>WL</v>
      </c>
      <c r="O47">
        <f t="shared" si="4"/>
        <v>8</v>
      </c>
      <c r="P47" t="s">
        <v>9416</v>
      </c>
      <c r="Q47" t="s">
        <v>9039</v>
      </c>
      <c r="R47">
        <v>1004648.787</v>
      </c>
      <c r="S47">
        <v>1004820</v>
      </c>
      <c r="T47">
        <v>632065</v>
      </c>
      <c r="U47">
        <v>5493344</v>
      </c>
      <c r="V47">
        <v>631929.71070000005</v>
      </c>
      <c r="W47">
        <v>5493242.932</v>
      </c>
      <c r="X47" t="s">
        <v>9025</v>
      </c>
      <c r="Y47" t="s">
        <v>9114</v>
      </c>
      <c r="AA47">
        <v>150</v>
      </c>
      <c r="AC47" t="s">
        <v>9028</v>
      </c>
      <c r="AD47" t="s">
        <v>9040</v>
      </c>
      <c r="AF47" t="s">
        <v>9115</v>
      </c>
      <c r="AJ47" t="s">
        <v>906</v>
      </c>
      <c r="AK47" t="s">
        <v>9042</v>
      </c>
      <c r="AL47" s="5" t="s">
        <v>9043</v>
      </c>
      <c r="AM47" s="5" t="s">
        <v>9044</v>
      </c>
      <c r="AN47" t="s">
        <v>9045</v>
      </c>
      <c r="AO47" t="s">
        <v>9046</v>
      </c>
      <c r="AP47" t="s">
        <v>984</v>
      </c>
      <c r="AS47" t="s">
        <v>9116</v>
      </c>
    </row>
    <row r="48" spans="1:45" ht="17" customHeight="1" x14ac:dyDescent="0.2">
      <c r="A48">
        <v>1005460</v>
      </c>
      <c r="B48">
        <v>1005800</v>
      </c>
      <c r="C48" t="str">
        <f t="shared" si="6"/>
        <v>Amphibian Breeding Stream  - WILD-95</v>
      </c>
      <c r="D48" t="str">
        <f t="shared" si="7"/>
        <v>Amphibian</v>
      </c>
      <c r="E48" t="str">
        <f t="shared" si="5"/>
        <v>coastal tailed frog - Watercourse BC-594</v>
      </c>
      <c r="F48" s="3" t="s">
        <v>9414</v>
      </c>
      <c r="G48" s="3">
        <f t="shared" si="2"/>
        <v>8</v>
      </c>
      <c r="H48" s="12">
        <f>INDEX(families!$A:$A,MATCH(I48,families!$B:$B,0))</f>
        <v>43</v>
      </c>
      <c r="I48" s="3" t="str">
        <f t="shared" si="3"/>
        <v>WL</v>
      </c>
      <c r="O48">
        <f t="shared" si="4"/>
        <v>8</v>
      </c>
      <c r="P48" t="s">
        <v>9416</v>
      </c>
      <c r="Q48" t="s">
        <v>9039</v>
      </c>
      <c r="R48">
        <v>1005621.949</v>
      </c>
      <c r="S48">
        <v>1005800</v>
      </c>
      <c r="T48">
        <v>631622</v>
      </c>
      <c r="U48">
        <v>5492509</v>
      </c>
      <c r="V48">
        <v>631542.58860000002</v>
      </c>
      <c r="W48">
        <v>5492348.3420000002</v>
      </c>
      <c r="X48" t="s">
        <v>9025</v>
      </c>
      <c r="Y48" t="s">
        <v>9121</v>
      </c>
      <c r="AA48">
        <v>150</v>
      </c>
      <c r="AC48" t="s">
        <v>9028</v>
      </c>
      <c r="AD48" t="s">
        <v>9040</v>
      </c>
      <c r="AF48" t="s">
        <v>9122</v>
      </c>
      <c r="AJ48" t="s">
        <v>906</v>
      </c>
      <c r="AK48" t="s">
        <v>9042</v>
      </c>
      <c r="AL48" s="5" t="s">
        <v>9043</v>
      </c>
      <c r="AM48" s="5" t="s">
        <v>9044</v>
      </c>
      <c r="AN48" t="s">
        <v>9045</v>
      </c>
      <c r="AO48" t="s">
        <v>9046</v>
      </c>
      <c r="AP48" t="s">
        <v>984</v>
      </c>
      <c r="AS48" t="s">
        <v>9123</v>
      </c>
    </row>
    <row r="49" spans="1:45" ht="17" customHeight="1" x14ac:dyDescent="0.2">
      <c r="A49">
        <v>1006170</v>
      </c>
      <c r="B49">
        <v>1006500</v>
      </c>
      <c r="C49" t="str">
        <f t="shared" si="6"/>
        <v>Amphibian Breeding Stream  - WILD-94</v>
      </c>
      <c r="D49" t="str">
        <f t="shared" si="7"/>
        <v>Amphibian</v>
      </c>
      <c r="E49" t="str">
        <f t="shared" ref="E49:E80" si="8">AF49</f>
        <v>coastal tailed frog - Watercourse BC-595</v>
      </c>
      <c r="F49" s="3" t="s">
        <v>9414</v>
      </c>
      <c r="G49" s="3">
        <f t="shared" si="2"/>
        <v>8</v>
      </c>
      <c r="H49" s="12">
        <f>INDEX(families!$A:$A,MATCH(I49,families!$B:$B,0))</f>
        <v>43</v>
      </c>
      <c r="I49" s="3" t="str">
        <f t="shared" si="3"/>
        <v>WL</v>
      </c>
      <c r="O49">
        <f t="shared" si="4"/>
        <v>8</v>
      </c>
      <c r="P49" t="s">
        <v>9416</v>
      </c>
      <c r="Q49" t="s">
        <v>9039</v>
      </c>
      <c r="R49">
        <v>1006342.861</v>
      </c>
      <c r="S49">
        <v>1006500</v>
      </c>
      <c r="T49">
        <v>631417</v>
      </c>
      <c r="U49">
        <v>5491826</v>
      </c>
      <c r="V49">
        <v>631310.88340000005</v>
      </c>
      <c r="W49">
        <v>5491708.8760000002</v>
      </c>
      <c r="X49" t="s">
        <v>9025</v>
      </c>
      <c r="Y49" t="s">
        <v>9124</v>
      </c>
      <c r="AA49">
        <v>150</v>
      </c>
      <c r="AC49" t="s">
        <v>9028</v>
      </c>
      <c r="AD49" t="s">
        <v>9040</v>
      </c>
      <c r="AF49" t="s">
        <v>9125</v>
      </c>
      <c r="AJ49" t="s">
        <v>906</v>
      </c>
      <c r="AK49" t="s">
        <v>9042</v>
      </c>
      <c r="AL49" s="5" t="s">
        <v>9043</v>
      </c>
      <c r="AM49" s="5" t="s">
        <v>9044</v>
      </c>
      <c r="AN49" t="s">
        <v>9045</v>
      </c>
      <c r="AO49" t="s">
        <v>9046</v>
      </c>
      <c r="AP49" t="s">
        <v>984</v>
      </c>
      <c r="AS49" t="s">
        <v>9126</v>
      </c>
    </row>
    <row r="50" spans="1:45" ht="17" customHeight="1" x14ac:dyDescent="0.2">
      <c r="A50">
        <v>1006430</v>
      </c>
      <c r="B50">
        <v>1006730</v>
      </c>
      <c r="C50" t="str">
        <f t="shared" si="6"/>
        <v>Amphibian Breeding Stream  - WILD-94a</v>
      </c>
      <c r="D50" t="str">
        <f t="shared" si="7"/>
        <v>Amphibian</v>
      </c>
      <c r="E50" t="str">
        <f t="shared" si="8"/>
        <v>coastal tailed frog - Watercourse BC-595a</v>
      </c>
      <c r="F50" s="3" t="s">
        <v>9414</v>
      </c>
      <c r="G50" s="3">
        <f t="shared" si="2"/>
        <v>8</v>
      </c>
      <c r="H50" s="12">
        <f>INDEX(families!$A:$A,MATCH(I50,families!$B:$B,0))</f>
        <v>43</v>
      </c>
      <c r="I50" s="3" t="str">
        <f t="shared" si="3"/>
        <v>WL</v>
      </c>
      <c r="O50">
        <f t="shared" si="4"/>
        <v>8</v>
      </c>
      <c r="P50" t="s">
        <v>9416</v>
      </c>
      <c r="Q50" t="s">
        <v>9039</v>
      </c>
      <c r="R50">
        <v>1006577.086</v>
      </c>
      <c r="S50">
        <v>1006730</v>
      </c>
      <c r="T50">
        <v>631270</v>
      </c>
      <c r="U50">
        <v>5491644</v>
      </c>
      <c r="V50">
        <v>631232.19460000005</v>
      </c>
      <c r="W50">
        <v>5491496.2050000001</v>
      </c>
      <c r="X50" t="s">
        <v>9025</v>
      </c>
      <c r="Y50" t="s">
        <v>9127</v>
      </c>
      <c r="AA50">
        <v>150</v>
      </c>
      <c r="AC50" t="s">
        <v>9028</v>
      </c>
      <c r="AD50" t="s">
        <v>9040</v>
      </c>
      <c r="AF50" t="s">
        <v>9128</v>
      </c>
      <c r="AG50" t="s">
        <v>985</v>
      </c>
      <c r="AH50" t="s">
        <v>987</v>
      </c>
      <c r="AI50" s="4">
        <v>44061</v>
      </c>
      <c r="AJ50" t="s">
        <v>906</v>
      </c>
      <c r="AK50" t="s">
        <v>9042</v>
      </c>
      <c r="AL50" s="5" t="s">
        <v>9043</v>
      </c>
      <c r="AM50" s="5" t="s">
        <v>9044</v>
      </c>
      <c r="AN50" t="s">
        <v>9045</v>
      </c>
      <c r="AO50" t="s">
        <v>9046</v>
      </c>
      <c r="AP50" t="s">
        <v>984</v>
      </c>
      <c r="AQ50" t="s">
        <v>9129</v>
      </c>
      <c r="AR50" s="4">
        <v>44057</v>
      </c>
      <c r="AS50" t="s">
        <v>9130</v>
      </c>
    </row>
    <row r="51" spans="1:45" ht="17" customHeight="1" x14ac:dyDescent="0.2">
      <c r="A51">
        <v>1007140</v>
      </c>
      <c r="B51">
        <v>1007440</v>
      </c>
      <c r="C51" t="str">
        <f t="shared" si="6"/>
        <v>Amphibian Breeding Stream - WILD-94b</v>
      </c>
      <c r="D51" t="str">
        <f t="shared" si="7"/>
        <v>Amphibian</v>
      </c>
      <c r="E51" t="str">
        <f t="shared" si="8"/>
        <v>coastal tailed frog - Watercourse BC-595a.9</v>
      </c>
      <c r="F51" s="3" t="s">
        <v>9414</v>
      </c>
      <c r="G51" s="3">
        <f t="shared" si="2"/>
        <v>8</v>
      </c>
      <c r="H51" s="12">
        <f>INDEX(families!$A:$A,MATCH(I51,families!$B:$B,0))</f>
        <v>43</v>
      </c>
      <c r="I51" s="3" t="str">
        <f t="shared" si="3"/>
        <v>WL</v>
      </c>
      <c r="O51">
        <f t="shared" si="4"/>
        <v>8</v>
      </c>
      <c r="P51" t="s">
        <v>9416</v>
      </c>
      <c r="Q51" t="s">
        <v>9059</v>
      </c>
      <c r="R51">
        <v>1007297.2929999999</v>
      </c>
      <c r="S51">
        <v>1007440</v>
      </c>
      <c r="T51">
        <v>631016</v>
      </c>
      <c r="U51">
        <v>5490981</v>
      </c>
      <c r="V51">
        <v>630957.85609999998</v>
      </c>
      <c r="W51">
        <v>5490851.3389999997</v>
      </c>
      <c r="X51" t="s">
        <v>9025</v>
      </c>
      <c r="Y51" t="s">
        <v>9131</v>
      </c>
      <c r="AA51">
        <v>150</v>
      </c>
      <c r="AC51" t="s">
        <v>9028</v>
      </c>
      <c r="AD51" t="s">
        <v>9040</v>
      </c>
      <c r="AF51" t="s">
        <v>9132</v>
      </c>
      <c r="AG51" t="s">
        <v>985</v>
      </c>
      <c r="AH51" t="s">
        <v>987</v>
      </c>
      <c r="AI51" s="4">
        <v>44061</v>
      </c>
      <c r="AJ51" t="s">
        <v>906</v>
      </c>
      <c r="AK51" t="s">
        <v>9042</v>
      </c>
      <c r="AL51" s="5" t="s">
        <v>9043</v>
      </c>
      <c r="AM51" s="5" t="s">
        <v>9044</v>
      </c>
      <c r="AN51" t="s">
        <v>9045</v>
      </c>
      <c r="AO51" t="s">
        <v>9046</v>
      </c>
      <c r="AP51" t="s">
        <v>984</v>
      </c>
      <c r="AQ51" t="s">
        <v>9129</v>
      </c>
      <c r="AR51" s="4">
        <v>44057</v>
      </c>
      <c r="AS51" t="s">
        <v>9133</v>
      </c>
    </row>
    <row r="52" spans="1:45" ht="17" customHeight="1" x14ac:dyDescent="0.2">
      <c r="A52">
        <v>1008480</v>
      </c>
      <c r="B52">
        <v>1008800</v>
      </c>
      <c r="C52" t="str">
        <f t="shared" si="6"/>
        <v>Amphibian Breeding Stream  - WILD-93a</v>
      </c>
      <c r="D52" t="str">
        <f t="shared" si="7"/>
        <v>Amphibian</v>
      </c>
      <c r="E52" t="str">
        <f t="shared" si="8"/>
        <v>coastal tailed frog - Watercourse BC-598b</v>
      </c>
      <c r="F52" s="3" t="s">
        <v>9414</v>
      </c>
      <c r="G52" s="3">
        <f t="shared" si="2"/>
        <v>8</v>
      </c>
      <c r="H52" s="12">
        <f>INDEX(families!$A:$A,MATCH(I52,families!$B:$B,0))</f>
        <v>43</v>
      </c>
      <c r="I52" s="3" t="str">
        <f t="shared" si="3"/>
        <v>WL</v>
      </c>
      <c r="O52">
        <f t="shared" si="4"/>
        <v>8</v>
      </c>
      <c r="P52" t="s">
        <v>9416</v>
      </c>
      <c r="Q52" t="s">
        <v>9039</v>
      </c>
      <c r="R52">
        <v>1008646.427</v>
      </c>
      <c r="S52">
        <v>1008800</v>
      </c>
      <c r="T52">
        <v>630457</v>
      </c>
      <c r="U52">
        <v>5490036</v>
      </c>
      <c r="V52">
        <v>630397.5246</v>
      </c>
      <c r="W52">
        <v>5489898.8370000003</v>
      </c>
      <c r="X52" t="s">
        <v>9025</v>
      </c>
      <c r="Y52" t="s">
        <v>9146</v>
      </c>
      <c r="AA52">
        <v>150</v>
      </c>
      <c r="AC52" t="s">
        <v>9028</v>
      </c>
      <c r="AD52" t="s">
        <v>9040</v>
      </c>
      <c r="AF52" t="s">
        <v>9147</v>
      </c>
      <c r="AG52" t="s">
        <v>985</v>
      </c>
      <c r="AH52" t="s">
        <v>987</v>
      </c>
      <c r="AI52" s="4">
        <v>44061</v>
      </c>
      <c r="AJ52" t="s">
        <v>906</v>
      </c>
      <c r="AK52" t="s">
        <v>9042</v>
      </c>
      <c r="AL52" s="5" t="s">
        <v>9043</v>
      </c>
      <c r="AM52" s="5" t="s">
        <v>9044</v>
      </c>
      <c r="AN52" t="s">
        <v>9045</v>
      </c>
      <c r="AO52" t="s">
        <v>9046</v>
      </c>
      <c r="AP52" t="s">
        <v>984</v>
      </c>
      <c r="AQ52" t="s">
        <v>9148</v>
      </c>
      <c r="AR52" s="4">
        <v>44058</v>
      </c>
      <c r="AS52" t="s">
        <v>9149</v>
      </c>
    </row>
    <row r="53" spans="1:45" ht="17" customHeight="1" x14ac:dyDescent="0.2">
      <c r="A53">
        <v>1008890</v>
      </c>
      <c r="B53">
        <v>1009260</v>
      </c>
      <c r="C53" t="str">
        <f t="shared" si="6"/>
        <v>Amphibian Breeding Stream  - WILD-88</v>
      </c>
      <c r="D53" t="str">
        <f t="shared" si="7"/>
        <v>Amphibian</v>
      </c>
      <c r="E53" t="str">
        <f t="shared" si="8"/>
        <v>coastal tailed frog - Watercourse BC-599</v>
      </c>
      <c r="F53" s="3" t="s">
        <v>9414</v>
      </c>
      <c r="G53" s="3">
        <f t="shared" si="2"/>
        <v>8</v>
      </c>
      <c r="H53" s="12">
        <f>INDEX(families!$A:$A,MATCH(I53,families!$B:$B,0))</f>
        <v>43</v>
      </c>
      <c r="I53" s="3" t="str">
        <f t="shared" si="3"/>
        <v>WL</v>
      </c>
      <c r="O53">
        <f t="shared" si="4"/>
        <v>8</v>
      </c>
      <c r="P53" t="s">
        <v>9416</v>
      </c>
      <c r="Q53" t="s">
        <v>9039</v>
      </c>
      <c r="R53">
        <v>1009074.285</v>
      </c>
      <c r="S53">
        <v>1009260</v>
      </c>
      <c r="T53">
        <v>630323</v>
      </c>
      <c r="U53">
        <v>5489634</v>
      </c>
      <c r="V53">
        <v>630307.8432</v>
      </c>
      <c r="W53">
        <v>5489447.6639999999</v>
      </c>
      <c r="X53" t="s">
        <v>9025</v>
      </c>
      <c r="Y53" t="s">
        <v>9150</v>
      </c>
      <c r="AA53">
        <v>150</v>
      </c>
      <c r="AC53" t="s">
        <v>9028</v>
      </c>
      <c r="AD53" t="s">
        <v>9040</v>
      </c>
      <c r="AF53" t="s">
        <v>9151</v>
      </c>
      <c r="AJ53" t="s">
        <v>906</v>
      </c>
      <c r="AK53" t="s">
        <v>9042</v>
      </c>
      <c r="AL53" s="5" t="s">
        <v>9043</v>
      </c>
      <c r="AM53" s="5" t="s">
        <v>9044</v>
      </c>
      <c r="AN53" t="s">
        <v>9045</v>
      </c>
      <c r="AO53" t="s">
        <v>9046</v>
      </c>
      <c r="AP53" t="s">
        <v>984</v>
      </c>
      <c r="AS53" t="s">
        <v>9152</v>
      </c>
    </row>
    <row r="54" spans="1:45" ht="17" customHeight="1" x14ac:dyDescent="0.2">
      <c r="A54">
        <v>1009330</v>
      </c>
      <c r="B54">
        <v>1009650</v>
      </c>
      <c r="C54" t="str">
        <f t="shared" si="6"/>
        <v>Amphibian Breeding Stream  - WILD-89</v>
      </c>
      <c r="D54" t="str">
        <f t="shared" si="7"/>
        <v>Amphibian</v>
      </c>
      <c r="E54" t="str">
        <f t="shared" si="8"/>
        <v>coastal tailed frog - Watercourse BC-600.1</v>
      </c>
      <c r="F54" s="3" t="s">
        <v>9414</v>
      </c>
      <c r="G54" s="3">
        <f t="shared" si="2"/>
        <v>8</v>
      </c>
      <c r="H54" s="12">
        <f>INDEX(families!$A:$A,MATCH(I54,families!$B:$B,0))</f>
        <v>43</v>
      </c>
      <c r="I54" s="3" t="str">
        <f t="shared" si="3"/>
        <v>WL</v>
      </c>
      <c r="O54">
        <f t="shared" si="4"/>
        <v>8</v>
      </c>
      <c r="P54" t="s">
        <v>9416</v>
      </c>
      <c r="Q54" t="s">
        <v>9039</v>
      </c>
      <c r="R54">
        <v>1009491.954</v>
      </c>
      <c r="S54">
        <v>1009650</v>
      </c>
      <c r="T54">
        <v>630202</v>
      </c>
      <c r="U54">
        <v>5489241</v>
      </c>
      <c r="V54">
        <v>630158.07109999994</v>
      </c>
      <c r="W54">
        <v>5489089.4670000002</v>
      </c>
      <c r="X54" t="s">
        <v>9025</v>
      </c>
      <c r="Y54" t="s">
        <v>9157</v>
      </c>
      <c r="AA54">
        <v>150</v>
      </c>
      <c r="AC54" t="s">
        <v>9028</v>
      </c>
      <c r="AD54" t="s">
        <v>9040</v>
      </c>
      <c r="AF54" t="s">
        <v>9158</v>
      </c>
      <c r="AJ54" t="s">
        <v>906</v>
      </c>
      <c r="AK54" t="s">
        <v>9042</v>
      </c>
      <c r="AL54" s="5" t="s">
        <v>9043</v>
      </c>
      <c r="AM54" s="5" t="s">
        <v>9044</v>
      </c>
      <c r="AN54" t="s">
        <v>9045</v>
      </c>
      <c r="AO54" t="s">
        <v>9046</v>
      </c>
      <c r="AP54" t="s">
        <v>984</v>
      </c>
      <c r="AS54" t="s">
        <v>9159</v>
      </c>
    </row>
    <row r="55" spans="1:45" ht="17" customHeight="1" x14ac:dyDescent="0.2">
      <c r="A55">
        <v>1009495</v>
      </c>
      <c r="B55">
        <v>1009795</v>
      </c>
      <c r="C55" t="str">
        <f t="shared" si="6"/>
        <v>Amphibian Breeding Stream  - WILD-89a</v>
      </c>
      <c r="D55" t="str">
        <f t="shared" si="7"/>
        <v>Amphibian</v>
      </c>
      <c r="E55" t="str">
        <f t="shared" si="8"/>
        <v>coastal tailed frog - Watercourse BC-600d</v>
      </c>
      <c r="F55" s="3" t="s">
        <v>9414</v>
      </c>
      <c r="G55" s="3">
        <f t="shared" si="2"/>
        <v>8</v>
      </c>
      <c r="H55" s="12">
        <f>INDEX(families!$A:$A,MATCH(I55,families!$B:$B,0))</f>
        <v>43</v>
      </c>
      <c r="I55" s="3" t="str">
        <f t="shared" si="3"/>
        <v>WL</v>
      </c>
      <c r="O55">
        <f t="shared" si="4"/>
        <v>8</v>
      </c>
      <c r="P55" t="s">
        <v>9416</v>
      </c>
      <c r="Q55" t="s">
        <v>9039</v>
      </c>
      <c r="R55">
        <v>1009643.74</v>
      </c>
      <c r="S55">
        <v>1009795</v>
      </c>
      <c r="T55">
        <v>630161</v>
      </c>
      <c r="U55">
        <v>5489095</v>
      </c>
      <c r="V55">
        <v>630101.44050000003</v>
      </c>
      <c r="W55">
        <v>5488956.6339999996</v>
      </c>
      <c r="X55" t="s">
        <v>9025</v>
      </c>
      <c r="Y55" t="s">
        <v>9164</v>
      </c>
      <c r="AA55">
        <v>150</v>
      </c>
      <c r="AC55" t="s">
        <v>9028</v>
      </c>
      <c r="AD55" t="s">
        <v>9040</v>
      </c>
      <c r="AF55" t="s">
        <v>9165</v>
      </c>
      <c r="AG55" t="s">
        <v>985</v>
      </c>
      <c r="AH55" t="s">
        <v>987</v>
      </c>
      <c r="AI55" s="4">
        <v>44061</v>
      </c>
      <c r="AJ55" t="s">
        <v>906</v>
      </c>
      <c r="AK55" t="s">
        <v>9042</v>
      </c>
      <c r="AL55" s="5" t="s">
        <v>9043</v>
      </c>
      <c r="AM55" s="5" t="s">
        <v>9044</v>
      </c>
      <c r="AN55" t="s">
        <v>9045</v>
      </c>
      <c r="AO55" t="s">
        <v>9046</v>
      </c>
      <c r="AP55" t="s">
        <v>984</v>
      </c>
      <c r="AQ55" t="s">
        <v>9148</v>
      </c>
      <c r="AR55" s="4">
        <v>44058</v>
      </c>
      <c r="AS55" t="s">
        <v>9166</v>
      </c>
    </row>
    <row r="56" spans="1:45" ht="17" customHeight="1" x14ac:dyDescent="0.2">
      <c r="A56">
        <v>1009570</v>
      </c>
      <c r="B56">
        <v>1009910</v>
      </c>
      <c r="C56" t="str">
        <f t="shared" si="6"/>
        <v>Amphibian Breeding Stream  - WILD-91</v>
      </c>
      <c r="D56" t="str">
        <f t="shared" si="7"/>
        <v>Amphibian</v>
      </c>
      <c r="E56" t="str">
        <f t="shared" si="8"/>
        <v>coastal tailed frog - Watercourse BC-601</v>
      </c>
      <c r="F56" s="3" t="s">
        <v>9414</v>
      </c>
      <c r="G56" s="3">
        <f t="shared" si="2"/>
        <v>8</v>
      </c>
      <c r="H56" s="12">
        <f>INDEX(families!$A:$A,MATCH(I56,families!$B:$B,0))</f>
        <v>43</v>
      </c>
      <c r="I56" s="3" t="str">
        <f t="shared" si="3"/>
        <v>WL</v>
      </c>
      <c r="O56">
        <f t="shared" si="4"/>
        <v>8</v>
      </c>
      <c r="P56" t="s">
        <v>9416</v>
      </c>
      <c r="Q56" t="s">
        <v>9039</v>
      </c>
      <c r="R56">
        <v>1009723.103</v>
      </c>
      <c r="S56">
        <v>1009910</v>
      </c>
      <c r="T56">
        <v>630104</v>
      </c>
      <c r="U56">
        <v>5489034</v>
      </c>
      <c r="V56">
        <v>630066.21400000004</v>
      </c>
      <c r="W56">
        <v>5488847.1619999995</v>
      </c>
      <c r="X56" t="s">
        <v>9025</v>
      </c>
      <c r="Y56" t="s">
        <v>9171</v>
      </c>
      <c r="AA56">
        <v>150</v>
      </c>
      <c r="AC56" t="s">
        <v>9028</v>
      </c>
      <c r="AD56" t="s">
        <v>9040</v>
      </c>
      <c r="AF56" t="s">
        <v>9172</v>
      </c>
      <c r="AJ56" t="s">
        <v>906</v>
      </c>
      <c r="AK56" t="s">
        <v>9042</v>
      </c>
      <c r="AL56" s="5" t="s">
        <v>9043</v>
      </c>
      <c r="AM56" s="5" t="s">
        <v>9044</v>
      </c>
      <c r="AN56" t="s">
        <v>9045</v>
      </c>
      <c r="AO56" t="s">
        <v>9046</v>
      </c>
      <c r="AP56" t="s">
        <v>984</v>
      </c>
      <c r="AS56" t="s">
        <v>9173</v>
      </c>
    </row>
    <row r="57" spans="1:45" ht="17" customHeight="1" x14ac:dyDescent="0.2">
      <c r="A57">
        <v>1009630</v>
      </c>
      <c r="B57">
        <v>1009950</v>
      </c>
      <c r="C57" t="str">
        <f t="shared" si="6"/>
        <v>Amphibian Breeding Stream  - WILD-90</v>
      </c>
      <c r="D57" t="str">
        <f t="shared" si="7"/>
        <v>Amphibian</v>
      </c>
      <c r="E57" t="str">
        <f t="shared" si="8"/>
        <v>coastal tailed frog - Watercourse BC-601a</v>
      </c>
      <c r="F57" s="3" t="s">
        <v>9414</v>
      </c>
      <c r="G57" s="3">
        <f t="shared" si="2"/>
        <v>8</v>
      </c>
      <c r="H57" s="12">
        <f>INDEX(families!$A:$A,MATCH(I57,families!$B:$B,0))</f>
        <v>43</v>
      </c>
      <c r="I57" s="3" t="str">
        <f t="shared" si="3"/>
        <v>WL</v>
      </c>
      <c r="O57">
        <f t="shared" si="4"/>
        <v>8</v>
      </c>
      <c r="P57" t="s">
        <v>9416</v>
      </c>
      <c r="Q57" t="s">
        <v>9039</v>
      </c>
      <c r="R57">
        <v>1009775.277</v>
      </c>
      <c r="S57">
        <v>1009950</v>
      </c>
      <c r="T57">
        <v>630087</v>
      </c>
      <c r="U57">
        <v>5488982</v>
      </c>
      <c r="V57">
        <v>630053.96140000003</v>
      </c>
      <c r="W57">
        <v>5488809.085</v>
      </c>
      <c r="X57" t="s">
        <v>9025</v>
      </c>
      <c r="Y57" t="s">
        <v>9177</v>
      </c>
      <c r="AA57">
        <v>150</v>
      </c>
      <c r="AC57" t="s">
        <v>9028</v>
      </c>
      <c r="AD57" t="s">
        <v>9040</v>
      </c>
      <c r="AF57" t="s">
        <v>9178</v>
      </c>
      <c r="AJ57" t="s">
        <v>906</v>
      </c>
      <c r="AK57" t="s">
        <v>9042</v>
      </c>
      <c r="AL57" s="5" t="s">
        <v>9043</v>
      </c>
      <c r="AM57" s="5" t="s">
        <v>9044</v>
      </c>
      <c r="AN57" t="s">
        <v>9045</v>
      </c>
      <c r="AO57" t="s">
        <v>9046</v>
      </c>
      <c r="AP57" t="s">
        <v>984</v>
      </c>
      <c r="AS57" t="s">
        <v>9179</v>
      </c>
    </row>
    <row r="58" spans="1:45" ht="17" customHeight="1" x14ac:dyDescent="0.2">
      <c r="A58">
        <v>1009674</v>
      </c>
      <c r="B58">
        <v>1009974</v>
      </c>
      <c r="C58" t="str">
        <f t="shared" si="6"/>
        <v>Amphibian Breeding Stream  - WILD-91a</v>
      </c>
      <c r="D58" t="str">
        <f t="shared" si="7"/>
        <v>Amphibian</v>
      </c>
      <c r="E58" t="str">
        <f t="shared" si="8"/>
        <v>coastal tailed frog - Watercourse BC-601b</v>
      </c>
      <c r="F58" s="3" t="s">
        <v>9414</v>
      </c>
      <c r="G58" s="3">
        <f t="shared" si="2"/>
        <v>8</v>
      </c>
      <c r="H58" s="12">
        <f>INDEX(families!$A:$A,MATCH(I58,families!$B:$B,0))</f>
        <v>43</v>
      </c>
      <c r="I58" s="3" t="str">
        <f t="shared" si="3"/>
        <v>WL</v>
      </c>
      <c r="O58">
        <f t="shared" si="4"/>
        <v>8</v>
      </c>
      <c r="P58" t="s">
        <v>9416</v>
      </c>
      <c r="Q58" t="s">
        <v>9039</v>
      </c>
      <c r="R58">
        <v>1009823.8909999999</v>
      </c>
      <c r="S58">
        <v>1009974</v>
      </c>
      <c r="T58">
        <v>630093</v>
      </c>
      <c r="U58">
        <v>5488929</v>
      </c>
      <c r="V58">
        <v>630046.60979999998</v>
      </c>
      <c r="W58">
        <v>5488786.2390000001</v>
      </c>
      <c r="X58" t="s">
        <v>9025</v>
      </c>
      <c r="Y58" t="s">
        <v>9180</v>
      </c>
      <c r="AA58">
        <v>150</v>
      </c>
      <c r="AC58" t="s">
        <v>9028</v>
      </c>
      <c r="AD58" t="s">
        <v>9040</v>
      </c>
      <c r="AF58" t="s">
        <v>9181</v>
      </c>
      <c r="AG58" t="s">
        <v>985</v>
      </c>
      <c r="AH58" t="s">
        <v>987</v>
      </c>
      <c r="AI58" s="4">
        <v>44061</v>
      </c>
      <c r="AJ58" t="s">
        <v>906</v>
      </c>
      <c r="AK58" t="s">
        <v>9042</v>
      </c>
      <c r="AL58" s="5" t="s">
        <v>9043</v>
      </c>
      <c r="AM58" s="5" t="s">
        <v>9044</v>
      </c>
      <c r="AN58" t="s">
        <v>9045</v>
      </c>
      <c r="AO58" t="s">
        <v>9046</v>
      </c>
      <c r="AP58" t="s">
        <v>984</v>
      </c>
      <c r="AQ58" t="s">
        <v>9129</v>
      </c>
      <c r="AR58" s="4">
        <v>44057</v>
      </c>
      <c r="AS58" t="s">
        <v>9182</v>
      </c>
    </row>
    <row r="59" spans="1:45" ht="17" customHeight="1" x14ac:dyDescent="0.2">
      <c r="A59">
        <v>1009810</v>
      </c>
      <c r="B59">
        <v>1010110</v>
      </c>
      <c r="C59" t="str">
        <f t="shared" si="6"/>
        <v>Amphibian Breeding Stream - WILD-90a</v>
      </c>
      <c r="D59" t="str">
        <f t="shared" si="7"/>
        <v>Amphibian</v>
      </c>
      <c r="E59" t="str">
        <f t="shared" si="8"/>
        <v>coastal tailed frog - Watercourse BC-601c</v>
      </c>
      <c r="F59" s="3" t="s">
        <v>9414</v>
      </c>
      <c r="G59" s="3">
        <f t="shared" si="2"/>
        <v>8</v>
      </c>
      <c r="H59" s="12">
        <f>INDEX(families!$A:$A,MATCH(I59,families!$B:$B,0))</f>
        <v>43</v>
      </c>
      <c r="I59" s="3" t="str">
        <f t="shared" si="3"/>
        <v>WL</v>
      </c>
      <c r="O59">
        <f t="shared" si="4"/>
        <v>8</v>
      </c>
      <c r="P59" t="s">
        <v>9416</v>
      </c>
      <c r="Q59" t="s">
        <v>9059</v>
      </c>
      <c r="R59">
        <v>1009959.5550000001</v>
      </c>
      <c r="S59">
        <v>1010110</v>
      </c>
      <c r="T59">
        <v>630051</v>
      </c>
      <c r="U59">
        <v>5488800</v>
      </c>
      <c r="V59">
        <v>630002.95330000005</v>
      </c>
      <c r="W59">
        <v>5488657.4390000002</v>
      </c>
      <c r="X59" t="s">
        <v>9025</v>
      </c>
      <c r="Y59" t="s">
        <v>9183</v>
      </c>
      <c r="AA59">
        <v>150</v>
      </c>
      <c r="AC59" t="s">
        <v>9028</v>
      </c>
      <c r="AD59" t="s">
        <v>9040</v>
      </c>
      <c r="AF59" t="s">
        <v>9184</v>
      </c>
      <c r="AG59" t="s">
        <v>985</v>
      </c>
      <c r="AH59" t="s">
        <v>987</v>
      </c>
      <c r="AI59" s="4">
        <v>44061</v>
      </c>
      <c r="AJ59" t="s">
        <v>906</v>
      </c>
      <c r="AK59" t="s">
        <v>9042</v>
      </c>
      <c r="AL59" s="5" t="s">
        <v>9043</v>
      </c>
      <c r="AM59" s="5" t="s">
        <v>9044</v>
      </c>
      <c r="AN59" t="s">
        <v>9045</v>
      </c>
      <c r="AO59" t="s">
        <v>9046</v>
      </c>
      <c r="AP59" t="s">
        <v>984</v>
      </c>
      <c r="AQ59" t="s">
        <v>9185</v>
      </c>
      <c r="AR59" s="4">
        <v>44060</v>
      </c>
      <c r="AS59" t="s">
        <v>9186</v>
      </c>
    </row>
    <row r="60" spans="1:45" ht="17" customHeight="1" x14ac:dyDescent="0.2">
      <c r="A60">
        <v>1009960</v>
      </c>
      <c r="B60">
        <v>1010340</v>
      </c>
      <c r="C60" t="str">
        <f t="shared" si="6"/>
        <v>Amphibian Breeding Stream  - WILD-86</v>
      </c>
      <c r="D60" t="str">
        <f t="shared" si="7"/>
        <v>Amphibian</v>
      </c>
      <c r="E60" t="str">
        <f t="shared" si="8"/>
        <v>coastal tailed frog - Watercourse BC-602</v>
      </c>
      <c r="F60" s="3" t="s">
        <v>9414</v>
      </c>
      <c r="G60" s="3">
        <f t="shared" si="2"/>
        <v>8</v>
      </c>
      <c r="H60" s="12">
        <f>INDEX(families!$A:$A,MATCH(I60,families!$B:$B,0))</f>
        <v>43</v>
      </c>
      <c r="I60" s="3" t="str">
        <f t="shared" si="3"/>
        <v>WL</v>
      </c>
      <c r="O60">
        <f t="shared" si="4"/>
        <v>8</v>
      </c>
      <c r="P60" t="s">
        <v>9416</v>
      </c>
      <c r="Q60" t="s">
        <v>9039</v>
      </c>
      <c r="R60">
        <v>1010145.348</v>
      </c>
      <c r="S60">
        <v>1010340</v>
      </c>
      <c r="T60">
        <v>629971</v>
      </c>
      <c r="U60">
        <v>5488631</v>
      </c>
      <c r="V60">
        <v>629922.3075</v>
      </c>
      <c r="W60">
        <v>5488442.1529999999</v>
      </c>
      <c r="X60" t="s">
        <v>9025</v>
      </c>
      <c r="Y60" t="s">
        <v>9191</v>
      </c>
      <c r="AA60">
        <v>150</v>
      </c>
      <c r="AC60" t="s">
        <v>9028</v>
      </c>
      <c r="AD60" t="s">
        <v>9040</v>
      </c>
      <c r="AF60" t="s">
        <v>9192</v>
      </c>
      <c r="AJ60" t="s">
        <v>906</v>
      </c>
      <c r="AK60" t="s">
        <v>9042</v>
      </c>
      <c r="AL60" s="5" t="s">
        <v>9043</v>
      </c>
      <c r="AM60" s="5" t="s">
        <v>9044</v>
      </c>
      <c r="AN60" t="s">
        <v>9045</v>
      </c>
      <c r="AO60" t="s">
        <v>9046</v>
      </c>
      <c r="AP60" t="s">
        <v>984</v>
      </c>
      <c r="AS60" t="s">
        <v>9193</v>
      </c>
    </row>
    <row r="61" spans="1:45" ht="17" customHeight="1" x14ac:dyDescent="0.2">
      <c r="A61">
        <v>1010200</v>
      </c>
      <c r="B61">
        <v>1010530</v>
      </c>
      <c r="C61" t="str">
        <f t="shared" si="6"/>
        <v>Amphibian Breeding Stream - WILD-85</v>
      </c>
      <c r="D61" t="str">
        <f t="shared" si="7"/>
        <v>Amphibian</v>
      </c>
      <c r="E61" t="str">
        <f t="shared" si="8"/>
        <v>coastal tailed frog - Watercourse BC-604</v>
      </c>
      <c r="F61" s="3" t="s">
        <v>9414</v>
      </c>
      <c r="G61" s="3">
        <f t="shared" si="2"/>
        <v>8</v>
      </c>
      <c r="H61" s="12">
        <f>INDEX(families!$A:$A,MATCH(I61,families!$B:$B,0))</f>
        <v>43</v>
      </c>
      <c r="I61" s="3" t="str">
        <f t="shared" si="3"/>
        <v>WL</v>
      </c>
      <c r="O61">
        <f t="shared" si="4"/>
        <v>8</v>
      </c>
      <c r="P61" t="s">
        <v>9416</v>
      </c>
      <c r="Q61" t="s">
        <v>9059</v>
      </c>
      <c r="R61">
        <v>1010368.301</v>
      </c>
      <c r="S61">
        <v>1010530</v>
      </c>
      <c r="T61">
        <v>629892</v>
      </c>
      <c r="U61">
        <v>5488424</v>
      </c>
      <c r="V61">
        <v>629849.56279999996</v>
      </c>
      <c r="W61">
        <v>5488266.9510000004</v>
      </c>
      <c r="X61" t="s">
        <v>9025</v>
      </c>
      <c r="Y61" t="s">
        <v>9194</v>
      </c>
      <c r="AA61">
        <v>150</v>
      </c>
      <c r="AC61" t="s">
        <v>9028</v>
      </c>
      <c r="AD61" t="s">
        <v>9040</v>
      </c>
      <c r="AF61" t="s">
        <v>9195</v>
      </c>
      <c r="AJ61" t="s">
        <v>906</v>
      </c>
      <c r="AK61" t="s">
        <v>9042</v>
      </c>
      <c r="AL61" s="5" t="s">
        <v>9043</v>
      </c>
      <c r="AM61" s="5" t="s">
        <v>9044</v>
      </c>
      <c r="AN61" t="s">
        <v>9045</v>
      </c>
      <c r="AO61" t="s">
        <v>9046</v>
      </c>
      <c r="AP61" t="s">
        <v>984</v>
      </c>
      <c r="AS61" t="s">
        <v>9196</v>
      </c>
    </row>
    <row r="62" spans="1:45" ht="17" customHeight="1" x14ac:dyDescent="0.2">
      <c r="A62">
        <v>1010640</v>
      </c>
      <c r="B62">
        <v>1010970</v>
      </c>
      <c r="C62" t="str">
        <f t="shared" si="6"/>
        <v>Amphibian Breeding Stream  - WILD-84</v>
      </c>
      <c r="D62" t="str">
        <f t="shared" si="7"/>
        <v>Amphibian</v>
      </c>
      <c r="E62" t="str">
        <f t="shared" si="8"/>
        <v>coastal tailed frog - Watercourse BC-605g</v>
      </c>
      <c r="F62" s="3" t="s">
        <v>9414</v>
      </c>
      <c r="G62" s="3">
        <f t="shared" si="2"/>
        <v>8</v>
      </c>
      <c r="H62" s="12">
        <f>INDEX(families!$A:$A,MATCH(I62,families!$B:$B,0))</f>
        <v>43</v>
      </c>
      <c r="I62" s="3" t="str">
        <f t="shared" si="3"/>
        <v>WL</v>
      </c>
      <c r="O62">
        <f t="shared" si="4"/>
        <v>8</v>
      </c>
      <c r="P62" t="s">
        <v>9416</v>
      </c>
      <c r="Q62" t="s">
        <v>9039</v>
      </c>
      <c r="R62">
        <v>1010795.4449999999</v>
      </c>
      <c r="S62">
        <v>1010970</v>
      </c>
      <c r="T62">
        <v>629802</v>
      </c>
      <c r="U62">
        <v>5488005</v>
      </c>
      <c r="V62">
        <v>629778.42879999999</v>
      </c>
      <c r="W62">
        <v>5487836.6030000001</v>
      </c>
      <c r="X62" t="s">
        <v>9025</v>
      </c>
      <c r="Y62" t="s">
        <v>9197</v>
      </c>
      <c r="AA62">
        <v>150</v>
      </c>
      <c r="AC62" t="s">
        <v>9028</v>
      </c>
      <c r="AD62" t="s">
        <v>9040</v>
      </c>
      <c r="AF62" t="s">
        <v>9198</v>
      </c>
      <c r="AJ62" t="s">
        <v>906</v>
      </c>
      <c r="AK62" t="s">
        <v>9042</v>
      </c>
      <c r="AL62" s="5" t="s">
        <v>9043</v>
      </c>
      <c r="AM62" s="5" t="s">
        <v>9044</v>
      </c>
      <c r="AN62" t="s">
        <v>9045</v>
      </c>
      <c r="AO62" t="s">
        <v>9046</v>
      </c>
      <c r="AP62" t="s">
        <v>984</v>
      </c>
      <c r="AS62" t="s">
        <v>9199</v>
      </c>
    </row>
    <row r="63" spans="1:45" ht="17" customHeight="1" x14ac:dyDescent="0.2">
      <c r="A63">
        <v>1010767</v>
      </c>
      <c r="B63">
        <v>1011065</v>
      </c>
      <c r="C63" t="str">
        <f t="shared" si="6"/>
        <v>Amphibian Breeding Stream - WILD-83a</v>
      </c>
      <c r="D63" t="str">
        <f t="shared" si="7"/>
        <v>Amphibian</v>
      </c>
      <c r="E63" t="str">
        <f t="shared" si="8"/>
        <v>coastal tailed frog - Watercourse BC-607</v>
      </c>
      <c r="F63" s="3" t="s">
        <v>9414</v>
      </c>
      <c r="G63" s="3">
        <f t="shared" si="2"/>
        <v>8</v>
      </c>
      <c r="H63" s="12">
        <f>INDEX(families!$A:$A,MATCH(I63,families!$B:$B,0))</f>
        <v>43</v>
      </c>
      <c r="I63" s="3" t="str">
        <f t="shared" si="3"/>
        <v>WL</v>
      </c>
      <c r="O63">
        <f t="shared" si="4"/>
        <v>8</v>
      </c>
      <c r="P63" t="s">
        <v>9416</v>
      </c>
      <c r="Q63" t="s">
        <v>9059</v>
      </c>
      <c r="R63">
        <v>1010916.561</v>
      </c>
      <c r="S63">
        <v>1011065</v>
      </c>
      <c r="T63">
        <v>629800</v>
      </c>
      <c r="U63">
        <v>5487885</v>
      </c>
      <c r="V63">
        <v>629730.75210000004</v>
      </c>
      <c r="W63">
        <v>5487755.8849999998</v>
      </c>
      <c r="X63" t="s">
        <v>9025</v>
      </c>
      <c r="Y63" t="s">
        <v>9200</v>
      </c>
      <c r="AA63">
        <v>150</v>
      </c>
      <c r="AC63" t="s">
        <v>9028</v>
      </c>
      <c r="AD63" t="s">
        <v>9040</v>
      </c>
      <c r="AF63" t="s">
        <v>9201</v>
      </c>
      <c r="AG63" t="s">
        <v>985</v>
      </c>
      <c r="AH63" t="s">
        <v>987</v>
      </c>
      <c r="AI63" s="4">
        <v>44061</v>
      </c>
      <c r="AJ63" t="s">
        <v>906</v>
      </c>
      <c r="AK63" t="s">
        <v>9042</v>
      </c>
      <c r="AL63" s="5" t="s">
        <v>9043</v>
      </c>
      <c r="AM63" s="5" t="s">
        <v>9044</v>
      </c>
      <c r="AN63" t="s">
        <v>9045</v>
      </c>
      <c r="AO63" t="s">
        <v>9046</v>
      </c>
      <c r="AP63" t="s">
        <v>984</v>
      </c>
      <c r="AQ63" t="s">
        <v>9185</v>
      </c>
      <c r="AR63" s="4">
        <v>44060</v>
      </c>
      <c r="AS63" t="s">
        <v>9202</v>
      </c>
    </row>
    <row r="64" spans="1:45" ht="17" customHeight="1" x14ac:dyDescent="0.2">
      <c r="A64">
        <v>1010920</v>
      </c>
      <c r="B64">
        <v>1011270</v>
      </c>
      <c r="C64" t="str">
        <f t="shared" si="6"/>
        <v>Amphibian Breeding Stream  - WILD-82</v>
      </c>
      <c r="D64" t="str">
        <f t="shared" si="7"/>
        <v>Amphibian</v>
      </c>
      <c r="E64" t="str">
        <f t="shared" si="8"/>
        <v>coastal tailed frog - Watercourse BC-609</v>
      </c>
      <c r="F64" s="3" t="s">
        <v>9414</v>
      </c>
      <c r="G64" s="3">
        <f t="shared" si="2"/>
        <v>8</v>
      </c>
      <c r="H64" s="12">
        <f>INDEX(families!$A:$A,MATCH(I64,families!$B:$B,0))</f>
        <v>43</v>
      </c>
      <c r="I64" s="3" t="str">
        <f t="shared" si="3"/>
        <v>WL</v>
      </c>
      <c r="O64">
        <f t="shared" si="4"/>
        <v>8</v>
      </c>
      <c r="P64" t="s">
        <v>9416</v>
      </c>
      <c r="Q64" t="s">
        <v>9039</v>
      </c>
      <c r="R64">
        <v>1011091.436</v>
      </c>
      <c r="S64">
        <v>1011270</v>
      </c>
      <c r="T64">
        <v>629707</v>
      </c>
      <c r="U64">
        <v>5487732</v>
      </c>
      <c r="V64">
        <v>629707.39069999999</v>
      </c>
      <c r="W64">
        <v>5487552.2209999999</v>
      </c>
      <c r="X64" t="s">
        <v>9025</v>
      </c>
      <c r="Y64" t="s">
        <v>9206</v>
      </c>
      <c r="AA64">
        <v>150</v>
      </c>
      <c r="AC64" t="s">
        <v>9028</v>
      </c>
      <c r="AD64" t="s">
        <v>9040</v>
      </c>
      <c r="AF64" t="s">
        <v>9207</v>
      </c>
      <c r="AJ64" t="s">
        <v>906</v>
      </c>
      <c r="AK64" t="s">
        <v>9042</v>
      </c>
      <c r="AL64" s="5" t="s">
        <v>9043</v>
      </c>
      <c r="AM64" s="5" t="s">
        <v>9044</v>
      </c>
      <c r="AN64" t="s">
        <v>9045</v>
      </c>
      <c r="AO64" t="s">
        <v>9046</v>
      </c>
      <c r="AP64" t="s">
        <v>984</v>
      </c>
      <c r="AS64" t="s">
        <v>9208</v>
      </c>
    </row>
    <row r="65" spans="1:45" ht="17" customHeight="1" x14ac:dyDescent="0.2">
      <c r="A65">
        <v>1011080</v>
      </c>
      <c r="B65">
        <v>1011450</v>
      </c>
      <c r="C65" t="str">
        <f t="shared" si="6"/>
        <v>Amphibian Breeding Stream - WILD-56</v>
      </c>
      <c r="D65" t="str">
        <f t="shared" si="7"/>
        <v>Amphibian</v>
      </c>
      <c r="E65" t="str">
        <f t="shared" si="8"/>
        <v>coastal tailed frog - Watercourse BC-610</v>
      </c>
      <c r="F65" s="3" t="s">
        <v>9414</v>
      </c>
      <c r="G65" s="3">
        <f t="shared" si="2"/>
        <v>8</v>
      </c>
      <c r="H65" s="12">
        <f>INDEX(families!$A:$A,MATCH(I65,families!$B:$B,0))</f>
        <v>43</v>
      </c>
      <c r="I65" s="3" t="str">
        <f t="shared" si="3"/>
        <v>WL</v>
      </c>
      <c r="O65">
        <f t="shared" si="4"/>
        <v>8</v>
      </c>
      <c r="P65" t="s">
        <v>9416</v>
      </c>
      <c r="Q65" t="s">
        <v>9059</v>
      </c>
      <c r="R65">
        <v>1011230.361</v>
      </c>
      <c r="S65">
        <v>1011450</v>
      </c>
      <c r="T65">
        <v>629691</v>
      </c>
      <c r="U65">
        <v>5487594</v>
      </c>
      <c r="V65">
        <v>629696.46829999995</v>
      </c>
      <c r="W65">
        <v>5487375.2259999998</v>
      </c>
      <c r="X65" t="s">
        <v>9025</v>
      </c>
      <c r="Y65" t="s">
        <v>9209</v>
      </c>
      <c r="AA65">
        <v>150</v>
      </c>
      <c r="AC65" t="s">
        <v>9028</v>
      </c>
      <c r="AD65" t="s">
        <v>9040</v>
      </c>
      <c r="AF65" t="s">
        <v>9210</v>
      </c>
      <c r="AJ65" t="s">
        <v>906</v>
      </c>
      <c r="AK65" t="s">
        <v>9042</v>
      </c>
      <c r="AL65" s="5" t="s">
        <v>9043</v>
      </c>
      <c r="AM65" s="5" t="s">
        <v>9044</v>
      </c>
      <c r="AN65" t="s">
        <v>9045</v>
      </c>
      <c r="AO65" t="s">
        <v>9046</v>
      </c>
      <c r="AP65" t="s">
        <v>984</v>
      </c>
      <c r="AS65" t="s">
        <v>9211</v>
      </c>
    </row>
    <row r="66" spans="1:45" ht="17" customHeight="1" x14ac:dyDescent="0.2">
      <c r="A66">
        <v>1011170</v>
      </c>
      <c r="B66">
        <v>1011480</v>
      </c>
      <c r="C66" t="str">
        <f t="shared" ref="C66:C97" si="9">_xlfn.CONCAT(Q66," - ",Y66)</f>
        <v>Amphibian Breeding Stream - WILD-57</v>
      </c>
      <c r="D66" t="str">
        <f t="shared" ref="D66:D97" si="10">_xlfn.CONCAT(P66)</f>
        <v>Amphibian</v>
      </c>
      <c r="E66" t="str">
        <f t="shared" si="8"/>
        <v>coastal tailed frog - Watercourse BC-611</v>
      </c>
      <c r="F66" s="3" t="s">
        <v>9414</v>
      </c>
      <c r="G66" s="3">
        <f t="shared" si="2"/>
        <v>8</v>
      </c>
      <c r="H66" s="12">
        <f>INDEX(families!$A:$A,MATCH(I66,families!$B:$B,0))</f>
        <v>43</v>
      </c>
      <c r="I66" s="3" t="str">
        <f t="shared" si="3"/>
        <v>WL</v>
      </c>
      <c r="O66">
        <f t="shared" si="4"/>
        <v>8</v>
      </c>
      <c r="P66" t="s">
        <v>9416</v>
      </c>
      <c r="Q66" t="s">
        <v>9059</v>
      </c>
      <c r="R66">
        <v>1011324.798</v>
      </c>
      <c r="S66">
        <v>1011480</v>
      </c>
      <c r="T66">
        <v>629679</v>
      </c>
      <c r="U66">
        <v>5487502</v>
      </c>
      <c r="V66">
        <v>629699.4118</v>
      </c>
      <c r="W66">
        <v>5487345.9189999998</v>
      </c>
      <c r="X66" t="s">
        <v>9025</v>
      </c>
      <c r="Y66" t="s">
        <v>9212</v>
      </c>
      <c r="AA66">
        <v>150</v>
      </c>
      <c r="AC66" t="s">
        <v>9028</v>
      </c>
      <c r="AD66" t="s">
        <v>9040</v>
      </c>
      <c r="AF66" t="s">
        <v>9213</v>
      </c>
      <c r="AJ66" t="s">
        <v>906</v>
      </c>
      <c r="AK66" t="s">
        <v>9042</v>
      </c>
      <c r="AL66" s="5" t="s">
        <v>9043</v>
      </c>
      <c r="AM66" s="5" t="s">
        <v>9044</v>
      </c>
      <c r="AN66" t="s">
        <v>9045</v>
      </c>
      <c r="AO66" t="s">
        <v>9046</v>
      </c>
      <c r="AP66" t="s">
        <v>984</v>
      </c>
      <c r="AS66" t="s">
        <v>9214</v>
      </c>
    </row>
    <row r="67" spans="1:45" ht="17" customHeight="1" x14ac:dyDescent="0.2">
      <c r="A67">
        <v>1011590</v>
      </c>
      <c r="B67">
        <v>1011960</v>
      </c>
      <c r="C67" t="str">
        <f t="shared" si="9"/>
        <v>Amphibian Breeding Stream  - WILD-58</v>
      </c>
      <c r="D67" t="str">
        <f t="shared" si="10"/>
        <v>Amphibian</v>
      </c>
      <c r="E67" t="str">
        <f t="shared" si="8"/>
        <v>coastal tailed frog - Watercourse BC-614</v>
      </c>
      <c r="F67" s="3" t="s">
        <v>9414</v>
      </c>
      <c r="G67" s="3">
        <f t="shared" ref="G67:G126" si="11">O67</f>
        <v>8</v>
      </c>
      <c r="H67" s="12">
        <f>INDEX(families!$A:$A,MATCH(I67,families!$B:$B,0))</f>
        <v>43</v>
      </c>
      <c r="I67" s="3" t="str">
        <f t="shared" ref="I67:I126" si="12">F67</f>
        <v>WL</v>
      </c>
      <c r="O67">
        <f t="shared" ref="O67:O126" si="13">INDEX(M:M,MATCH(P67,L:L,0))</f>
        <v>8</v>
      </c>
      <c r="P67" t="s">
        <v>9416</v>
      </c>
      <c r="Q67" t="s">
        <v>9039</v>
      </c>
      <c r="R67">
        <v>1011751.361</v>
      </c>
      <c r="S67">
        <v>1011960</v>
      </c>
      <c r="T67">
        <v>629650</v>
      </c>
      <c r="U67">
        <v>5487077</v>
      </c>
      <c r="V67">
        <v>629691.68000000005</v>
      </c>
      <c r="W67">
        <v>5486869.4419999998</v>
      </c>
      <c r="X67" t="s">
        <v>9025</v>
      </c>
      <c r="Y67" t="s">
        <v>9215</v>
      </c>
      <c r="AA67">
        <v>150</v>
      </c>
      <c r="AC67" t="s">
        <v>9028</v>
      </c>
      <c r="AD67" t="s">
        <v>9040</v>
      </c>
      <c r="AF67" t="s">
        <v>9216</v>
      </c>
      <c r="AJ67" t="s">
        <v>906</v>
      </c>
      <c r="AK67" t="s">
        <v>9042</v>
      </c>
      <c r="AL67" s="5" t="s">
        <v>9043</v>
      </c>
      <c r="AM67" s="5" t="s">
        <v>9044</v>
      </c>
      <c r="AN67" t="s">
        <v>9045</v>
      </c>
      <c r="AO67" t="s">
        <v>9046</v>
      </c>
      <c r="AP67" t="s">
        <v>984</v>
      </c>
      <c r="AS67" t="s">
        <v>9217</v>
      </c>
    </row>
    <row r="68" spans="1:45" ht="17" customHeight="1" x14ac:dyDescent="0.2">
      <c r="A68">
        <v>1011810</v>
      </c>
      <c r="B68">
        <v>1012160</v>
      </c>
      <c r="C68" t="str">
        <f t="shared" si="9"/>
        <v>Amphibian Breeding Stream  - WILD-59</v>
      </c>
      <c r="D68" t="str">
        <f t="shared" si="10"/>
        <v>Amphibian</v>
      </c>
      <c r="E68" t="str">
        <f t="shared" si="8"/>
        <v>coastal tailed frog - Watercourse BC-615</v>
      </c>
      <c r="F68" s="3" t="s">
        <v>9414</v>
      </c>
      <c r="G68" s="3">
        <f t="shared" si="11"/>
        <v>8</v>
      </c>
      <c r="H68" s="12">
        <f>INDEX(families!$A:$A,MATCH(I68,families!$B:$B,0))</f>
        <v>43</v>
      </c>
      <c r="I68" s="3" t="str">
        <f t="shared" si="12"/>
        <v>WL</v>
      </c>
      <c r="O68">
        <f t="shared" si="13"/>
        <v>8</v>
      </c>
      <c r="P68" t="s">
        <v>9416</v>
      </c>
      <c r="Q68" t="s">
        <v>9039</v>
      </c>
      <c r="R68">
        <v>1012002.044</v>
      </c>
      <c r="S68">
        <v>1012160</v>
      </c>
      <c r="T68">
        <v>629680</v>
      </c>
      <c r="U68">
        <v>5486822</v>
      </c>
      <c r="V68">
        <v>629748.147</v>
      </c>
      <c r="W68">
        <v>5486677.8490000004</v>
      </c>
      <c r="X68" t="s">
        <v>9025</v>
      </c>
      <c r="Y68" t="s">
        <v>9221</v>
      </c>
      <c r="AA68">
        <v>150</v>
      </c>
      <c r="AC68" t="s">
        <v>9028</v>
      </c>
      <c r="AD68" t="s">
        <v>9040</v>
      </c>
      <c r="AF68" t="s">
        <v>9222</v>
      </c>
      <c r="AJ68" t="s">
        <v>906</v>
      </c>
      <c r="AK68" t="s">
        <v>9042</v>
      </c>
      <c r="AL68" s="5" t="s">
        <v>9043</v>
      </c>
      <c r="AM68" s="5" t="s">
        <v>9044</v>
      </c>
      <c r="AN68" t="s">
        <v>9045</v>
      </c>
      <c r="AO68" t="s">
        <v>9046</v>
      </c>
      <c r="AP68" t="s">
        <v>984</v>
      </c>
      <c r="AS68" t="s">
        <v>9223</v>
      </c>
    </row>
    <row r="69" spans="1:45" ht="17" customHeight="1" x14ac:dyDescent="0.2">
      <c r="A69">
        <v>1012860</v>
      </c>
      <c r="B69">
        <v>1013240</v>
      </c>
      <c r="C69" t="str">
        <f t="shared" si="9"/>
        <v>Amphibian Breeding Stream - WILD-60</v>
      </c>
      <c r="D69" t="str">
        <f t="shared" si="10"/>
        <v>Amphibian</v>
      </c>
      <c r="E69" t="str">
        <f t="shared" si="8"/>
        <v>coastal tailed frog - Watercourse BC-620</v>
      </c>
      <c r="F69" s="3" t="s">
        <v>9414</v>
      </c>
      <c r="G69" s="3">
        <f t="shared" si="11"/>
        <v>8</v>
      </c>
      <c r="H69" s="12">
        <f>INDEX(families!$A:$A,MATCH(I69,families!$B:$B,0))</f>
        <v>43</v>
      </c>
      <c r="I69" s="3" t="str">
        <f t="shared" si="12"/>
        <v>WL</v>
      </c>
      <c r="O69">
        <f t="shared" si="13"/>
        <v>8</v>
      </c>
      <c r="P69" t="s">
        <v>9416</v>
      </c>
      <c r="Q69" t="s">
        <v>9059</v>
      </c>
      <c r="R69">
        <v>1013037.1459999999</v>
      </c>
      <c r="S69">
        <v>1013240</v>
      </c>
      <c r="T69">
        <v>630012</v>
      </c>
      <c r="U69">
        <v>5485862</v>
      </c>
      <c r="V69">
        <v>630124.03110000002</v>
      </c>
      <c r="W69">
        <v>5485705.1550000003</v>
      </c>
      <c r="X69" t="s">
        <v>9025</v>
      </c>
      <c r="Y69" t="s">
        <v>9237</v>
      </c>
      <c r="AA69">
        <v>150</v>
      </c>
      <c r="AC69" t="s">
        <v>9028</v>
      </c>
      <c r="AD69" t="s">
        <v>9040</v>
      </c>
      <c r="AF69" t="s">
        <v>9238</v>
      </c>
      <c r="AJ69" t="s">
        <v>906</v>
      </c>
      <c r="AK69" t="s">
        <v>9042</v>
      </c>
      <c r="AL69" s="5" t="s">
        <v>9043</v>
      </c>
      <c r="AM69" s="5" t="s">
        <v>9044</v>
      </c>
      <c r="AN69" t="s">
        <v>9045</v>
      </c>
      <c r="AO69" t="s">
        <v>9046</v>
      </c>
      <c r="AP69" t="s">
        <v>984</v>
      </c>
      <c r="AS69" t="s">
        <v>9239</v>
      </c>
    </row>
    <row r="70" spans="1:45" ht="17" customHeight="1" x14ac:dyDescent="0.2">
      <c r="A70">
        <v>1015860</v>
      </c>
      <c r="B70">
        <v>1016250</v>
      </c>
      <c r="C70" t="str">
        <f t="shared" si="9"/>
        <v>Amphibian Breeding Stream - WILD-81</v>
      </c>
      <c r="D70" t="str">
        <f t="shared" si="10"/>
        <v>Amphibian</v>
      </c>
      <c r="E70" t="str">
        <f t="shared" si="8"/>
        <v>coastal tailed frog - Watercourse BC-623</v>
      </c>
      <c r="F70" s="3" t="s">
        <v>9414</v>
      </c>
      <c r="G70" s="3">
        <f t="shared" si="11"/>
        <v>8</v>
      </c>
      <c r="H70" s="12">
        <f>INDEX(families!$A:$A,MATCH(I70,families!$B:$B,0))</f>
        <v>43</v>
      </c>
      <c r="I70" s="3" t="str">
        <f t="shared" si="12"/>
        <v>WL</v>
      </c>
      <c r="O70">
        <f t="shared" si="13"/>
        <v>8</v>
      </c>
      <c r="P70" t="s">
        <v>9416</v>
      </c>
      <c r="Q70" t="s">
        <v>9059</v>
      </c>
      <c r="R70">
        <v>1016057.557</v>
      </c>
      <c r="S70">
        <v>1016250</v>
      </c>
      <c r="T70">
        <v>628947</v>
      </c>
      <c r="U70">
        <v>5483868</v>
      </c>
      <c r="V70">
        <v>628759.35149999999</v>
      </c>
      <c r="W70">
        <v>5483868.3789999997</v>
      </c>
      <c r="X70" t="s">
        <v>9025</v>
      </c>
      <c r="Y70" t="s">
        <v>9253</v>
      </c>
      <c r="AA70">
        <v>150</v>
      </c>
      <c r="AC70" t="s">
        <v>9028</v>
      </c>
      <c r="AD70" t="s">
        <v>9040</v>
      </c>
      <c r="AF70" t="s">
        <v>9254</v>
      </c>
      <c r="AJ70" t="s">
        <v>906</v>
      </c>
      <c r="AK70" t="s">
        <v>9042</v>
      </c>
      <c r="AL70" s="5" t="s">
        <v>9043</v>
      </c>
      <c r="AM70" s="5" t="s">
        <v>9044</v>
      </c>
      <c r="AN70" t="s">
        <v>9045</v>
      </c>
      <c r="AO70" t="s">
        <v>9046</v>
      </c>
      <c r="AP70" t="s">
        <v>984</v>
      </c>
      <c r="AS70" t="s">
        <v>9255</v>
      </c>
    </row>
    <row r="71" spans="1:45" ht="17" customHeight="1" x14ac:dyDescent="0.2">
      <c r="A71">
        <v>1016220</v>
      </c>
      <c r="B71">
        <v>1016550</v>
      </c>
      <c r="C71" t="str">
        <f t="shared" si="9"/>
        <v>Amphibian Breeding Stream - WILD-61</v>
      </c>
      <c r="D71" t="str">
        <f t="shared" si="10"/>
        <v>Amphibian</v>
      </c>
      <c r="E71" t="str">
        <f t="shared" si="8"/>
        <v>coastal tailed frog - Watercourse BC-625</v>
      </c>
      <c r="F71" s="3" t="s">
        <v>9414</v>
      </c>
      <c r="G71" s="3">
        <f t="shared" si="11"/>
        <v>8</v>
      </c>
      <c r="H71" s="12">
        <f>INDEX(families!$A:$A,MATCH(I71,families!$B:$B,0))</f>
        <v>43</v>
      </c>
      <c r="I71" s="3" t="str">
        <f t="shared" si="12"/>
        <v>WL</v>
      </c>
      <c r="O71">
        <f t="shared" si="13"/>
        <v>8</v>
      </c>
      <c r="P71" t="s">
        <v>9416</v>
      </c>
      <c r="Q71" t="s">
        <v>9059</v>
      </c>
      <c r="R71">
        <v>1016381.554</v>
      </c>
      <c r="S71">
        <v>1016550</v>
      </c>
      <c r="T71">
        <v>628628</v>
      </c>
      <c r="U71">
        <v>5483859</v>
      </c>
      <c r="V71">
        <v>628462.29779999994</v>
      </c>
      <c r="W71">
        <v>5483851.2359999996</v>
      </c>
      <c r="X71" t="s">
        <v>9025</v>
      </c>
      <c r="Y71" t="s">
        <v>9256</v>
      </c>
      <c r="AA71">
        <v>150</v>
      </c>
      <c r="AC71" t="s">
        <v>9028</v>
      </c>
      <c r="AD71" t="s">
        <v>9040</v>
      </c>
      <c r="AF71" t="s">
        <v>9257</v>
      </c>
      <c r="AJ71" t="s">
        <v>906</v>
      </c>
      <c r="AK71" t="s">
        <v>9042</v>
      </c>
      <c r="AL71" s="5" t="s">
        <v>9043</v>
      </c>
      <c r="AM71" s="5" t="s">
        <v>9044</v>
      </c>
      <c r="AN71" t="s">
        <v>9045</v>
      </c>
      <c r="AO71" t="s">
        <v>9046</v>
      </c>
      <c r="AP71" t="s">
        <v>984</v>
      </c>
      <c r="AS71" t="s">
        <v>9258</v>
      </c>
    </row>
    <row r="72" spans="1:45" ht="17" customHeight="1" x14ac:dyDescent="0.2">
      <c r="A72">
        <v>1016660</v>
      </c>
      <c r="B72">
        <v>1017030</v>
      </c>
      <c r="C72" t="str">
        <f t="shared" si="9"/>
        <v>Amphibian Breeding Stream - WILD-62</v>
      </c>
      <c r="D72" t="str">
        <f t="shared" si="10"/>
        <v>Amphibian</v>
      </c>
      <c r="E72" t="str">
        <f t="shared" si="8"/>
        <v>coastal tailed frog - Watercourse BC-627</v>
      </c>
      <c r="F72" s="3" t="s">
        <v>9414</v>
      </c>
      <c r="G72" s="3">
        <f t="shared" si="11"/>
        <v>8</v>
      </c>
      <c r="H72" s="12">
        <f>INDEX(families!$A:$A,MATCH(I72,families!$B:$B,0))</f>
        <v>43</v>
      </c>
      <c r="I72" s="3" t="str">
        <f t="shared" si="12"/>
        <v>WL</v>
      </c>
      <c r="O72">
        <f t="shared" si="13"/>
        <v>8</v>
      </c>
      <c r="P72" t="s">
        <v>9416</v>
      </c>
      <c r="Q72" t="s">
        <v>9059</v>
      </c>
      <c r="R72">
        <v>1016811.628</v>
      </c>
      <c r="S72">
        <v>1017030</v>
      </c>
      <c r="T72">
        <v>628203</v>
      </c>
      <c r="U72">
        <v>5483887</v>
      </c>
      <c r="V72">
        <v>627988.44220000005</v>
      </c>
      <c r="W72">
        <v>5483843.5219999999</v>
      </c>
      <c r="X72" t="s">
        <v>9025</v>
      </c>
      <c r="Y72" t="s">
        <v>9259</v>
      </c>
      <c r="AA72">
        <v>150</v>
      </c>
      <c r="AC72" t="s">
        <v>9028</v>
      </c>
      <c r="AD72" t="s">
        <v>9040</v>
      </c>
      <c r="AF72" t="s">
        <v>9260</v>
      </c>
      <c r="AJ72" t="s">
        <v>906</v>
      </c>
      <c r="AK72" t="s">
        <v>9042</v>
      </c>
      <c r="AL72" s="5" t="s">
        <v>9043</v>
      </c>
      <c r="AM72" s="5" t="s">
        <v>9044</v>
      </c>
      <c r="AN72" t="s">
        <v>9045</v>
      </c>
      <c r="AO72" t="s">
        <v>9046</v>
      </c>
      <c r="AP72" t="s">
        <v>984</v>
      </c>
      <c r="AS72" t="s">
        <v>9261</v>
      </c>
    </row>
    <row r="73" spans="1:45" ht="17" customHeight="1" x14ac:dyDescent="0.2">
      <c r="A73">
        <v>1016810</v>
      </c>
      <c r="B73">
        <v>1017140</v>
      </c>
      <c r="C73" t="str">
        <f t="shared" si="9"/>
        <v>Amphibian Breeding Stream - WILD-63</v>
      </c>
      <c r="D73" t="str">
        <f t="shared" si="10"/>
        <v>Amphibian</v>
      </c>
      <c r="E73" t="str">
        <f t="shared" si="8"/>
        <v>coastal tailed frog - Watercourse BC-628</v>
      </c>
      <c r="F73" s="3" t="s">
        <v>9414</v>
      </c>
      <c r="G73" s="3">
        <f t="shared" si="11"/>
        <v>8</v>
      </c>
      <c r="H73" s="12">
        <f>INDEX(families!$A:$A,MATCH(I73,families!$B:$B,0))</f>
        <v>43</v>
      </c>
      <c r="I73" s="3" t="str">
        <f t="shared" si="12"/>
        <v>WL</v>
      </c>
      <c r="O73">
        <f t="shared" si="13"/>
        <v>8</v>
      </c>
      <c r="P73" t="s">
        <v>9416</v>
      </c>
      <c r="Q73" t="s">
        <v>9059</v>
      </c>
      <c r="R73">
        <v>1016970.198</v>
      </c>
      <c r="S73">
        <v>1017140</v>
      </c>
      <c r="T73">
        <v>628045</v>
      </c>
      <c r="U73">
        <v>5483862</v>
      </c>
      <c r="V73">
        <v>627887.95140000002</v>
      </c>
      <c r="W73">
        <v>5483798.7829999998</v>
      </c>
      <c r="X73" t="s">
        <v>9025</v>
      </c>
      <c r="Y73" t="s">
        <v>9262</v>
      </c>
      <c r="AA73">
        <v>150</v>
      </c>
      <c r="AC73" t="s">
        <v>9028</v>
      </c>
      <c r="AD73" t="s">
        <v>9040</v>
      </c>
      <c r="AF73" t="s">
        <v>9263</v>
      </c>
      <c r="AJ73" t="s">
        <v>906</v>
      </c>
      <c r="AK73" t="s">
        <v>9042</v>
      </c>
      <c r="AL73" s="5" t="s">
        <v>9043</v>
      </c>
      <c r="AM73" s="5" t="s">
        <v>9044</v>
      </c>
      <c r="AN73" t="s">
        <v>9045</v>
      </c>
      <c r="AO73" t="s">
        <v>9046</v>
      </c>
      <c r="AP73" t="s">
        <v>984</v>
      </c>
      <c r="AS73" t="s">
        <v>9264</v>
      </c>
    </row>
    <row r="74" spans="1:45" ht="17" customHeight="1" x14ac:dyDescent="0.2">
      <c r="A74">
        <v>1018080</v>
      </c>
      <c r="B74">
        <v>1018410</v>
      </c>
      <c r="C74" t="str">
        <f t="shared" si="9"/>
        <v>Amphibian Breeding Stream  - WILD-80</v>
      </c>
      <c r="D74" t="str">
        <f t="shared" si="10"/>
        <v>Amphibian</v>
      </c>
      <c r="E74" t="str">
        <f t="shared" si="8"/>
        <v>coastal tailed frog - Watercourse BC-629a</v>
      </c>
      <c r="F74" s="3" t="s">
        <v>9414</v>
      </c>
      <c r="G74" s="3">
        <f t="shared" si="11"/>
        <v>8</v>
      </c>
      <c r="H74" s="12">
        <f>INDEX(families!$A:$A,MATCH(I74,families!$B:$B,0))</f>
        <v>43</v>
      </c>
      <c r="I74" s="3" t="str">
        <f t="shared" si="12"/>
        <v>WL</v>
      </c>
      <c r="O74">
        <f t="shared" si="13"/>
        <v>8</v>
      </c>
      <c r="P74" t="s">
        <v>9416</v>
      </c>
      <c r="Q74" t="s">
        <v>9039</v>
      </c>
      <c r="R74">
        <v>1018245.069</v>
      </c>
      <c r="S74">
        <v>1018410</v>
      </c>
      <c r="T74">
        <v>626930</v>
      </c>
      <c r="U74">
        <v>5483386</v>
      </c>
      <c r="V74">
        <v>626848.64989999996</v>
      </c>
      <c r="W74">
        <v>5483248.074</v>
      </c>
      <c r="X74" t="s">
        <v>9025</v>
      </c>
      <c r="Y74" t="s">
        <v>9265</v>
      </c>
      <c r="AA74">
        <v>150</v>
      </c>
      <c r="AC74" t="s">
        <v>9028</v>
      </c>
      <c r="AD74" t="s">
        <v>9040</v>
      </c>
      <c r="AF74" t="s">
        <v>9266</v>
      </c>
      <c r="AJ74" t="s">
        <v>906</v>
      </c>
      <c r="AK74" t="s">
        <v>9042</v>
      </c>
      <c r="AL74" s="5" t="s">
        <v>9043</v>
      </c>
      <c r="AM74" s="5" t="s">
        <v>9044</v>
      </c>
      <c r="AN74" t="s">
        <v>9045</v>
      </c>
      <c r="AO74" t="s">
        <v>9046</v>
      </c>
      <c r="AP74" t="s">
        <v>984</v>
      </c>
      <c r="AS74" t="s">
        <v>9267</v>
      </c>
    </row>
    <row r="75" spans="1:45" ht="17" customHeight="1" x14ac:dyDescent="0.2">
      <c r="A75">
        <v>1018180</v>
      </c>
      <c r="B75">
        <v>1018590</v>
      </c>
      <c r="C75" t="str">
        <f t="shared" si="9"/>
        <v>Amphibian Breeding Stream  - WILD-64</v>
      </c>
      <c r="D75" t="str">
        <f t="shared" si="10"/>
        <v>Amphibian</v>
      </c>
      <c r="E75" t="str">
        <f t="shared" si="8"/>
        <v>coastal tailed frog - Watercourse BC-630</v>
      </c>
      <c r="F75" s="3" t="s">
        <v>9414</v>
      </c>
      <c r="G75" s="3">
        <f t="shared" si="11"/>
        <v>8</v>
      </c>
      <c r="H75" s="12">
        <f>INDEX(families!$A:$A,MATCH(I75,families!$B:$B,0))</f>
        <v>43</v>
      </c>
      <c r="I75" s="3" t="str">
        <f t="shared" si="12"/>
        <v>WL</v>
      </c>
      <c r="O75">
        <f t="shared" si="13"/>
        <v>8</v>
      </c>
      <c r="P75" t="s">
        <v>9416</v>
      </c>
      <c r="Q75" t="s">
        <v>9039</v>
      </c>
      <c r="R75">
        <v>1018375.2340000001</v>
      </c>
      <c r="S75">
        <v>1018590</v>
      </c>
      <c r="T75">
        <v>626848</v>
      </c>
      <c r="U75">
        <v>5483285</v>
      </c>
      <c r="V75">
        <v>626832.32880000002</v>
      </c>
      <c r="W75">
        <v>5483072.977</v>
      </c>
      <c r="X75" t="s">
        <v>9025</v>
      </c>
      <c r="Y75" t="s">
        <v>9268</v>
      </c>
      <c r="AA75">
        <v>150</v>
      </c>
      <c r="AC75" t="s">
        <v>9028</v>
      </c>
      <c r="AD75" t="s">
        <v>9040</v>
      </c>
      <c r="AF75" t="s">
        <v>9269</v>
      </c>
      <c r="AJ75" t="s">
        <v>906</v>
      </c>
      <c r="AK75" t="s">
        <v>9042</v>
      </c>
      <c r="AL75" s="5" t="s">
        <v>9043</v>
      </c>
      <c r="AM75" s="5" t="s">
        <v>9044</v>
      </c>
      <c r="AN75" t="s">
        <v>9045</v>
      </c>
      <c r="AO75" t="s">
        <v>9046</v>
      </c>
      <c r="AP75" t="s">
        <v>984</v>
      </c>
      <c r="AS75" t="s">
        <v>9270</v>
      </c>
    </row>
    <row r="76" spans="1:45" ht="17" customHeight="1" x14ac:dyDescent="0.2">
      <c r="A76">
        <v>1022670</v>
      </c>
      <c r="B76">
        <v>1022980</v>
      </c>
      <c r="C76" t="str">
        <f t="shared" si="9"/>
        <v>Amphibian Breeding Stream - WILD-66</v>
      </c>
      <c r="D76" t="str">
        <f t="shared" si="10"/>
        <v>Amphibian</v>
      </c>
      <c r="E76" t="str">
        <f t="shared" si="8"/>
        <v>coastal tailed frog - Watercourse BC-634i</v>
      </c>
      <c r="F76" s="3" t="s">
        <v>9414</v>
      </c>
      <c r="G76" s="3">
        <f t="shared" si="11"/>
        <v>8</v>
      </c>
      <c r="H76" s="12">
        <f>INDEX(families!$A:$A,MATCH(I76,families!$B:$B,0))</f>
        <v>43</v>
      </c>
      <c r="I76" s="3" t="str">
        <f t="shared" si="12"/>
        <v>WL</v>
      </c>
      <c r="O76">
        <f t="shared" si="13"/>
        <v>8</v>
      </c>
      <c r="P76" t="s">
        <v>9416</v>
      </c>
      <c r="Q76" t="s">
        <v>9059</v>
      </c>
      <c r="R76">
        <v>1022827.595</v>
      </c>
      <c r="S76">
        <v>1022980</v>
      </c>
      <c r="T76">
        <v>626148</v>
      </c>
      <c r="U76">
        <v>5479335</v>
      </c>
      <c r="V76">
        <v>626045.96959999995</v>
      </c>
      <c r="W76">
        <v>5479221.7319999998</v>
      </c>
      <c r="X76" t="s">
        <v>9025</v>
      </c>
      <c r="Y76" t="s">
        <v>9285</v>
      </c>
      <c r="AA76">
        <v>150</v>
      </c>
      <c r="AC76" t="s">
        <v>9028</v>
      </c>
      <c r="AD76" t="s">
        <v>9040</v>
      </c>
      <c r="AF76" t="s">
        <v>9286</v>
      </c>
      <c r="AJ76" t="s">
        <v>906</v>
      </c>
      <c r="AK76" t="s">
        <v>9042</v>
      </c>
      <c r="AL76" s="5" t="s">
        <v>9043</v>
      </c>
      <c r="AM76" s="5" t="s">
        <v>9044</v>
      </c>
      <c r="AN76" t="s">
        <v>9045</v>
      </c>
      <c r="AO76" t="s">
        <v>9046</v>
      </c>
      <c r="AP76" t="s">
        <v>984</v>
      </c>
      <c r="AS76" t="s">
        <v>9287</v>
      </c>
    </row>
    <row r="77" spans="1:45" ht="17" customHeight="1" x14ac:dyDescent="0.2">
      <c r="A77">
        <v>1022670</v>
      </c>
      <c r="B77">
        <v>1023040</v>
      </c>
      <c r="C77" t="str">
        <f t="shared" si="9"/>
        <v>Amphibian Breeding Stream - WILD-79</v>
      </c>
      <c r="D77" t="str">
        <f t="shared" si="10"/>
        <v>Amphibian</v>
      </c>
      <c r="E77" t="str">
        <f t="shared" si="8"/>
        <v>coastal tailed frog - Watercourse BC-635</v>
      </c>
      <c r="F77" s="3" t="s">
        <v>9414</v>
      </c>
      <c r="G77" s="3">
        <f t="shared" si="11"/>
        <v>8</v>
      </c>
      <c r="H77" s="12">
        <f>INDEX(families!$A:$A,MATCH(I77,families!$B:$B,0))</f>
        <v>43</v>
      </c>
      <c r="I77" s="3" t="str">
        <f t="shared" si="12"/>
        <v>WL</v>
      </c>
      <c r="O77">
        <f t="shared" si="13"/>
        <v>8</v>
      </c>
      <c r="P77" t="s">
        <v>9416</v>
      </c>
      <c r="Q77" t="s">
        <v>9059</v>
      </c>
      <c r="R77">
        <v>1022873.999</v>
      </c>
      <c r="S77">
        <v>1023040.334</v>
      </c>
      <c r="T77">
        <v>626128</v>
      </c>
      <c r="U77">
        <v>5479291</v>
      </c>
      <c r="V77">
        <v>626009.81229999999</v>
      </c>
      <c r="W77">
        <v>5479173.9589999998</v>
      </c>
      <c r="X77" t="s">
        <v>9025</v>
      </c>
      <c r="Y77" t="s">
        <v>9288</v>
      </c>
      <c r="AA77">
        <v>150</v>
      </c>
      <c r="AC77" t="s">
        <v>9028</v>
      </c>
      <c r="AD77" t="s">
        <v>9040</v>
      </c>
      <c r="AF77" t="s">
        <v>9289</v>
      </c>
      <c r="AJ77" t="s">
        <v>906</v>
      </c>
      <c r="AK77" t="s">
        <v>9042</v>
      </c>
      <c r="AL77" s="5" t="s">
        <v>9043</v>
      </c>
      <c r="AM77" s="5" t="s">
        <v>9044</v>
      </c>
      <c r="AN77" t="s">
        <v>9045</v>
      </c>
      <c r="AO77" t="s">
        <v>9046</v>
      </c>
      <c r="AP77" t="s">
        <v>984</v>
      </c>
      <c r="AS77" t="s">
        <v>9290</v>
      </c>
    </row>
    <row r="78" spans="1:45" ht="17" customHeight="1" x14ac:dyDescent="0.2">
      <c r="A78">
        <v>1028810</v>
      </c>
      <c r="B78">
        <v>1029130</v>
      </c>
      <c r="C78" t="str">
        <f t="shared" si="9"/>
        <v>Amphibian Breeding Stream - WILD-78</v>
      </c>
      <c r="D78" t="str">
        <f t="shared" si="10"/>
        <v>Amphibian</v>
      </c>
      <c r="E78" t="str">
        <f t="shared" si="8"/>
        <v>coastal tailed frog - Watercourse BC-644</v>
      </c>
      <c r="F78" s="3" t="s">
        <v>9414</v>
      </c>
      <c r="G78" s="3">
        <f t="shared" si="11"/>
        <v>8</v>
      </c>
      <c r="H78" s="12">
        <f>INDEX(families!$A:$A,MATCH(I78,families!$B:$B,0))</f>
        <v>43</v>
      </c>
      <c r="I78" s="3" t="str">
        <f t="shared" si="12"/>
        <v>WL</v>
      </c>
      <c r="O78">
        <f t="shared" si="13"/>
        <v>8</v>
      </c>
      <c r="P78" t="s">
        <v>9416</v>
      </c>
      <c r="Q78" t="s">
        <v>9059</v>
      </c>
      <c r="R78">
        <v>1028968.3149999999</v>
      </c>
      <c r="S78">
        <v>1029130</v>
      </c>
      <c r="T78">
        <v>622277</v>
      </c>
      <c r="U78">
        <v>5475350</v>
      </c>
      <c r="V78">
        <v>622221.39910000004</v>
      </c>
      <c r="W78">
        <v>5475201.0310000004</v>
      </c>
      <c r="X78" t="s">
        <v>9025</v>
      </c>
      <c r="Y78" t="s">
        <v>9300</v>
      </c>
      <c r="AA78">
        <v>150</v>
      </c>
      <c r="AC78" t="s">
        <v>9028</v>
      </c>
      <c r="AD78" t="s">
        <v>9301</v>
      </c>
      <c r="AF78" t="s">
        <v>9302</v>
      </c>
      <c r="AJ78" t="s">
        <v>906</v>
      </c>
      <c r="AK78" t="s">
        <v>9042</v>
      </c>
      <c r="AL78" s="5" t="s">
        <v>9043</v>
      </c>
      <c r="AM78" s="5" t="s">
        <v>9044</v>
      </c>
      <c r="AN78" t="s">
        <v>9045</v>
      </c>
      <c r="AO78" t="s">
        <v>9046</v>
      </c>
      <c r="AP78" t="s">
        <v>984</v>
      </c>
      <c r="AQ78" t="s">
        <v>9303</v>
      </c>
      <c r="AR78" s="4">
        <v>44481</v>
      </c>
      <c r="AS78" t="s">
        <v>9304</v>
      </c>
    </row>
    <row r="79" spans="1:45" ht="17" customHeight="1" x14ac:dyDescent="0.2">
      <c r="A79">
        <v>1030620</v>
      </c>
      <c r="B79">
        <v>1030990</v>
      </c>
      <c r="C79" t="str">
        <f t="shared" si="9"/>
        <v>Amphibian Breeding Stream - WILD-67</v>
      </c>
      <c r="D79" t="str">
        <f t="shared" si="10"/>
        <v>Amphibian</v>
      </c>
      <c r="E79" t="str">
        <f t="shared" si="8"/>
        <v>coastal tailed frog - Watercourse BC-646</v>
      </c>
      <c r="F79" s="3" t="s">
        <v>9414</v>
      </c>
      <c r="G79" s="3">
        <f t="shared" si="11"/>
        <v>8</v>
      </c>
      <c r="H79" s="12">
        <f>INDEX(families!$A:$A,MATCH(I79,families!$B:$B,0))</f>
        <v>43</v>
      </c>
      <c r="I79" s="3" t="str">
        <f t="shared" si="12"/>
        <v>WL</v>
      </c>
      <c r="O79">
        <f t="shared" si="13"/>
        <v>8</v>
      </c>
      <c r="P79" t="s">
        <v>9416</v>
      </c>
      <c r="Q79" t="s">
        <v>9059</v>
      </c>
      <c r="R79">
        <v>1030788.836</v>
      </c>
      <c r="S79">
        <v>1030990</v>
      </c>
      <c r="T79">
        <v>622128</v>
      </c>
      <c r="U79">
        <v>5473631</v>
      </c>
      <c r="V79">
        <v>622156.66119999997</v>
      </c>
      <c r="W79">
        <v>5473439.1030000001</v>
      </c>
      <c r="X79" t="s">
        <v>9025</v>
      </c>
      <c r="Y79" t="s">
        <v>9314</v>
      </c>
      <c r="AA79">
        <v>150</v>
      </c>
      <c r="AC79" t="s">
        <v>9028</v>
      </c>
      <c r="AD79" t="s">
        <v>9301</v>
      </c>
      <c r="AF79" t="s">
        <v>9315</v>
      </c>
      <c r="AJ79" t="s">
        <v>906</v>
      </c>
      <c r="AK79" t="s">
        <v>9042</v>
      </c>
      <c r="AL79" s="5" t="s">
        <v>9043</v>
      </c>
      <c r="AM79" s="5" t="s">
        <v>9044</v>
      </c>
      <c r="AN79" t="s">
        <v>9045</v>
      </c>
      <c r="AO79" t="s">
        <v>9046</v>
      </c>
      <c r="AP79" t="s">
        <v>984</v>
      </c>
      <c r="AQ79" t="s">
        <v>1825</v>
      </c>
      <c r="AR79" s="4">
        <v>44604</v>
      </c>
      <c r="AS79" t="s">
        <v>9316</v>
      </c>
    </row>
    <row r="80" spans="1:45" ht="17" customHeight="1" x14ac:dyDescent="0.2">
      <c r="A80">
        <v>1061036</v>
      </c>
      <c r="B80">
        <v>1061350</v>
      </c>
      <c r="C80" t="str">
        <f t="shared" si="9"/>
        <v>Amphibian Breeding Stream  - WILD-115a</v>
      </c>
      <c r="D80" t="str">
        <f t="shared" si="10"/>
        <v>Amphibian</v>
      </c>
      <c r="E80" t="str">
        <f t="shared" si="8"/>
        <v>coastal tailed frog - Watercourse BC-669a</v>
      </c>
      <c r="F80" s="3" t="s">
        <v>9414</v>
      </c>
      <c r="G80" s="3">
        <f t="shared" si="11"/>
        <v>8</v>
      </c>
      <c r="H80" s="12">
        <f>INDEX(families!$A:$A,MATCH(I80,families!$B:$B,0))</f>
        <v>43</v>
      </c>
      <c r="I80" s="3" t="str">
        <f t="shared" si="12"/>
        <v>WL</v>
      </c>
      <c r="O80">
        <f t="shared" si="13"/>
        <v>8</v>
      </c>
      <c r="P80" t="s">
        <v>9416</v>
      </c>
      <c r="Q80" t="s">
        <v>9039</v>
      </c>
      <c r="R80">
        <v>1061035.8970000001</v>
      </c>
      <c r="S80">
        <v>1061350.5900000001</v>
      </c>
      <c r="T80">
        <v>598620</v>
      </c>
      <c r="U80">
        <v>5462027</v>
      </c>
      <c r="V80">
        <v>598426</v>
      </c>
      <c r="W80">
        <v>5461782</v>
      </c>
      <c r="X80" t="s">
        <v>9025</v>
      </c>
      <c r="Y80" t="s">
        <v>9348</v>
      </c>
      <c r="Z80" t="s">
        <v>9349</v>
      </c>
      <c r="AA80">
        <v>150</v>
      </c>
      <c r="AC80" t="s">
        <v>9028</v>
      </c>
      <c r="AD80" t="s">
        <v>9040</v>
      </c>
      <c r="AE80" t="s">
        <v>1013</v>
      </c>
      <c r="AF80" t="s">
        <v>9350</v>
      </c>
      <c r="AG80" t="s">
        <v>985</v>
      </c>
      <c r="AH80" t="s">
        <v>987</v>
      </c>
      <c r="AI80" s="4">
        <v>44097</v>
      </c>
      <c r="AJ80" t="s">
        <v>906</v>
      </c>
      <c r="AK80" t="s">
        <v>9042</v>
      </c>
      <c r="AL80" s="5" t="s">
        <v>9043</v>
      </c>
      <c r="AM80" s="5" t="s">
        <v>9044</v>
      </c>
      <c r="AN80" t="s">
        <v>9045</v>
      </c>
      <c r="AO80" t="s">
        <v>9046</v>
      </c>
      <c r="AP80" t="s">
        <v>984</v>
      </c>
      <c r="AQ80" t="s">
        <v>9351</v>
      </c>
      <c r="AR80" s="4">
        <v>44092</v>
      </c>
      <c r="AS80" t="s">
        <v>9352</v>
      </c>
    </row>
    <row r="81" spans="1:45" ht="17" customHeight="1" x14ac:dyDescent="0.2">
      <c r="A81">
        <v>1063857</v>
      </c>
      <c r="B81">
        <v>1064260</v>
      </c>
      <c r="C81" t="str">
        <f t="shared" si="9"/>
        <v>Amphibian Breeding Stream - WILD-115b</v>
      </c>
      <c r="D81" t="str">
        <f t="shared" si="10"/>
        <v>Amphibian</v>
      </c>
      <c r="E81" t="str">
        <f t="shared" ref="E81:E112" si="14">AF81</f>
        <v>coastal tailed frog - Watercourse BC-678</v>
      </c>
      <c r="F81" s="3" t="s">
        <v>9414</v>
      </c>
      <c r="G81" s="3">
        <f t="shared" si="11"/>
        <v>8</v>
      </c>
      <c r="H81" s="12">
        <f>INDEX(families!$A:$A,MATCH(I81,families!$B:$B,0))</f>
        <v>43</v>
      </c>
      <c r="I81" s="3" t="str">
        <f t="shared" si="12"/>
        <v>WL</v>
      </c>
      <c r="O81">
        <f t="shared" si="13"/>
        <v>8</v>
      </c>
      <c r="P81" t="s">
        <v>9416</v>
      </c>
      <c r="Q81" t="s">
        <v>9059</v>
      </c>
      <c r="R81">
        <v>1063857.656</v>
      </c>
      <c r="S81">
        <v>1064261.625</v>
      </c>
      <c r="T81">
        <v>596887</v>
      </c>
      <c r="U81">
        <v>5460036</v>
      </c>
      <c r="V81">
        <v>596824</v>
      </c>
      <c r="W81">
        <v>5459637</v>
      </c>
      <c r="X81" t="s">
        <v>9025</v>
      </c>
      <c r="Y81" t="s">
        <v>9353</v>
      </c>
      <c r="AA81">
        <v>150</v>
      </c>
      <c r="AC81" t="s">
        <v>9028</v>
      </c>
      <c r="AD81" t="s">
        <v>9040</v>
      </c>
      <c r="AF81" t="s">
        <v>9354</v>
      </c>
      <c r="AG81" t="s">
        <v>985</v>
      </c>
      <c r="AH81" t="s">
        <v>987</v>
      </c>
      <c r="AI81" s="4">
        <v>44103</v>
      </c>
      <c r="AJ81" t="s">
        <v>906</v>
      </c>
      <c r="AK81" t="s">
        <v>9042</v>
      </c>
      <c r="AL81" s="5" t="s">
        <v>9043</v>
      </c>
      <c r="AM81" s="5" t="s">
        <v>9044</v>
      </c>
      <c r="AN81" t="s">
        <v>9045</v>
      </c>
      <c r="AO81" t="s">
        <v>9046</v>
      </c>
      <c r="AP81" t="s">
        <v>984</v>
      </c>
      <c r="AQ81" t="s">
        <v>9355</v>
      </c>
      <c r="AR81" s="4">
        <v>44103</v>
      </c>
      <c r="AS81" t="s">
        <v>9356</v>
      </c>
    </row>
    <row r="82" spans="1:45" ht="17" customHeight="1" x14ac:dyDescent="0.2">
      <c r="A82">
        <v>1067200</v>
      </c>
      <c r="B82">
        <v>1067610</v>
      </c>
      <c r="C82" t="str">
        <f t="shared" si="9"/>
        <v>Amphibian Breeding Stream - WILD-68</v>
      </c>
      <c r="D82" t="str">
        <f t="shared" si="10"/>
        <v>Amphibian</v>
      </c>
      <c r="E82" t="str">
        <f t="shared" si="14"/>
        <v>coastal tailed frog - Watercourse BC-682</v>
      </c>
      <c r="F82" s="3" t="s">
        <v>9414</v>
      </c>
      <c r="G82" s="3">
        <f t="shared" si="11"/>
        <v>8</v>
      </c>
      <c r="H82" s="12">
        <f>INDEX(families!$A:$A,MATCH(I82,families!$B:$B,0))</f>
        <v>43</v>
      </c>
      <c r="I82" s="3" t="str">
        <f t="shared" si="12"/>
        <v>WL</v>
      </c>
      <c r="O82">
        <f t="shared" si="13"/>
        <v>8</v>
      </c>
      <c r="P82" t="s">
        <v>9416</v>
      </c>
      <c r="Q82" t="s">
        <v>9059</v>
      </c>
      <c r="R82">
        <v>1067208.648</v>
      </c>
      <c r="S82">
        <v>1067610</v>
      </c>
      <c r="T82">
        <v>596246</v>
      </c>
      <c r="U82">
        <v>5456763</v>
      </c>
      <c r="V82">
        <v>596343.00589999999</v>
      </c>
      <c r="W82">
        <v>5456346.7199999997</v>
      </c>
      <c r="X82" t="s">
        <v>9025</v>
      </c>
      <c r="Y82" t="s">
        <v>9357</v>
      </c>
      <c r="AA82">
        <v>150</v>
      </c>
      <c r="AC82" t="s">
        <v>9028</v>
      </c>
      <c r="AD82" t="s">
        <v>9040</v>
      </c>
      <c r="AF82" t="s">
        <v>9358</v>
      </c>
      <c r="AJ82" t="s">
        <v>906</v>
      </c>
      <c r="AK82" t="s">
        <v>9042</v>
      </c>
      <c r="AL82" s="5" t="s">
        <v>9043</v>
      </c>
      <c r="AM82" s="5" t="s">
        <v>9044</v>
      </c>
      <c r="AN82" t="s">
        <v>9045</v>
      </c>
      <c r="AO82" t="s">
        <v>9046</v>
      </c>
      <c r="AP82" t="s">
        <v>984</v>
      </c>
      <c r="AS82" t="s">
        <v>9359</v>
      </c>
    </row>
    <row r="83" spans="1:45" ht="17" customHeight="1" x14ac:dyDescent="0.2">
      <c r="A83">
        <v>1069790</v>
      </c>
      <c r="B83">
        <v>1070280</v>
      </c>
      <c r="C83" t="str">
        <f t="shared" si="9"/>
        <v>Amphibian Breeding Stream - WILD-77</v>
      </c>
      <c r="D83" t="str">
        <f t="shared" si="10"/>
        <v>Amphibian</v>
      </c>
      <c r="E83" t="str">
        <f t="shared" si="14"/>
        <v>coastal tailed frog - Watercourse BC-688</v>
      </c>
      <c r="F83" s="3" t="s">
        <v>9414</v>
      </c>
      <c r="G83" s="3">
        <f t="shared" si="11"/>
        <v>8</v>
      </c>
      <c r="H83" s="12">
        <f>INDEX(families!$A:$A,MATCH(I83,families!$B:$B,0))</f>
        <v>43</v>
      </c>
      <c r="I83" s="3" t="str">
        <f t="shared" si="12"/>
        <v>WL</v>
      </c>
      <c r="O83">
        <f t="shared" si="13"/>
        <v>8</v>
      </c>
      <c r="P83" t="s">
        <v>9416</v>
      </c>
      <c r="Q83" t="s">
        <v>9059</v>
      </c>
      <c r="R83">
        <v>1070121.5179999999</v>
      </c>
      <c r="S83">
        <v>1070280</v>
      </c>
      <c r="T83">
        <v>596018</v>
      </c>
      <c r="U83">
        <v>5454191</v>
      </c>
      <c r="V83">
        <v>595986.04070000001</v>
      </c>
      <c r="W83">
        <v>5454035.7759999996</v>
      </c>
      <c r="X83" t="s">
        <v>9025</v>
      </c>
      <c r="Y83" t="s">
        <v>9360</v>
      </c>
      <c r="AA83">
        <v>150</v>
      </c>
      <c r="AC83" t="s">
        <v>9028</v>
      </c>
      <c r="AD83" t="s">
        <v>9040</v>
      </c>
      <c r="AF83" t="s">
        <v>9361</v>
      </c>
      <c r="AJ83" t="s">
        <v>906</v>
      </c>
      <c r="AK83" t="s">
        <v>9042</v>
      </c>
      <c r="AL83" s="5" t="s">
        <v>9043</v>
      </c>
      <c r="AM83" s="5" t="s">
        <v>9044</v>
      </c>
      <c r="AN83" t="s">
        <v>9045</v>
      </c>
      <c r="AO83" t="s">
        <v>9046</v>
      </c>
      <c r="AP83" t="s">
        <v>984</v>
      </c>
      <c r="AS83" t="s">
        <v>9362</v>
      </c>
    </row>
    <row r="84" spans="1:45" ht="17" customHeight="1" x14ac:dyDescent="0.2">
      <c r="A84">
        <v>1070460</v>
      </c>
      <c r="B84">
        <v>1070830</v>
      </c>
      <c r="C84" t="str">
        <f t="shared" si="9"/>
        <v>Amphibian Breeding Stream - WILD-69</v>
      </c>
      <c r="D84" t="str">
        <f t="shared" si="10"/>
        <v>Amphibian</v>
      </c>
      <c r="E84" t="str">
        <f t="shared" si="14"/>
        <v>coastal tailed frog - Watercourse BC-690</v>
      </c>
      <c r="F84" s="3" t="s">
        <v>9414</v>
      </c>
      <c r="G84" s="3">
        <f t="shared" si="11"/>
        <v>8</v>
      </c>
      <c r="H84" s="12">
        <f>INDEX(families!$A:$A,MATCH(I84,families!$B:$B,0))</f>
        <v>43</v>
      </c>
      <c r="I84" s="3" t="str">
        <f t="shared" si="12"/>
        <v>WL</v>
      </c>
      <c r="O84">
        <f t="shared" si="13"/>
        <v>8</v>
      </c>
      <c r="P84" t="s">
        <v>9416</v>
      </c>
      <c r="Q84" t="s">
        <v>9059</v>
      </c>
      <c r="R84">
        <v>1070632.345</v>
      </c>
      <c r="S84">
        <v>1070832.916</v>
      </c>
      <c r="T84">
        <v>595931</v>
      </c>
      <c r="U84">
        <v>5453691</v>
      </c>
      <c r="V84">
        <v>595829.6409</v>
      </c>
      <c r="W84">
        <v>5453516.8169999998</v>
      </c>
      <c r="X84" t="s">
        <v>9025</v>
      </c>
      <c r="Y84" t="s">
        <v>9363</v>
      </c>
      <c r="AA84">
        <v>150</v>
      </c>
      <c r="AC84" t="s">
        <v>9028</v>
      </c>
      <c r="AD84" t="s">
        <v>9040</v>
      </c>
      <c r="AF84" t="s">
        <v>9364</v>
      </c>
      <c r="AJ84" t="s">
        <v>906</v>
      </c>
      <c r="AK84" t="s">
        <v>9042</v>
      </c>
      <c r="AL84" s="5" t="s">
        <v>9043</v>
      </c>
      <c r="AM84" s="5" t="s">
        <v>9044</v>
      </c>
      <c r="AN84" t="s">
        <v>9045</v>
      </c>
      <c r="AO84" t="s">
        <v>9046</v>
      </c>
      <c r="AP84" t="s">
        <v>984</v>
      </c>
      <c r="AS84" t="s">
        <v>9365</v>
      </c>
    </row>
    <row r="85" spans="1:45" ht="17" customHeight="1" x14ac:dyDescent="0.2">
      <c r="A85">
        <v>1070840</v>
      </c>
      <c r="B85">
        <v>1071300</v>
      </c>
      <c r="C85" t="str">
        <f t="shared" si="9"/>
        <v>Amphibian Breeding Stream  - WILD-70</v>
      </c>
      <c r="D85" t="str">
        <f t="shared" si="10"/>
        <v>Amphibian</v>
      </c>
      <c r="E85" t="str">
        <f t="shared" si="14"/>
        <v>coastal tailed frog - Watercourse BC-693</v>
      </c>
      <c r="F85" s="3" t="s">
        <v>9414</v>
      </c>
      <c r="G85" s="3">
        <f t="shared" si="11"/>
        <v>8</v>
      </c>
      <c r="H85" s="12">
        <f>INDEX(families!$A:$A,MATCH(I85,families!$B:$B,0))</f>
        <v>43</v>
      </c>
      <c r="I85" s="3" t="str">
        <f t="shared" si="12"/>
        <v>WL</v>
      </c>
      <c r="O85">
        <f t="shared" si="13"/>
        <v>8</v>
      </c>
      <c r="P85" t="s">
        <v>9416</v>
      </c>
      <c r="Q85" t="s">
        <v>9039</v>
      </c>
      <c r="R85">
        <v>1071021.8219999999</v>
      </c>
      <c r="S85">
        <v>1071300</v>
      </c>
      <c r="T85">
        <v>595720</v>
      </c>
      <c r="U85">
        <v>5453363</v>
      </c>
      <c r="V85">
        <v>595576.53359999997</v>
      </c>
      <c r="W85">
        <v>5453125.9069999997</v>
      </c>
      <c r="X85" t="s">
        <v>9025</v>
      </c>
      <c r="Y85" t="s">
        <v>9366</v>
      </c>
      <c r="AA85">
        <v>150</v>
      </c>
      <c r="AC85" t="s">
        <v>9028</v>
      </c>
      <c r="AD85" t="s">
        <v>9040</v>
      </c>
      <c r="AF85" t="s">
        <v>9367</v>
      </c>
      <c r="AJ85" t="s">
        <v>906</v>
      </c>
      <c r="AK85" t="s">
        <v>9042</v>
      </c>
      <c r="AL85" s="5" t="s">
        <v>9043</v>
      </c>
      <c r="AM85" s="5" t="s">
        <v>9044</v>
      </c>
      <c r="AN85" t="s">
        <v>9045</v>
      </c>
      <c r="AO85" t="s">
        <v>9046</v>
      </c>
      <c r="AP85" t="s">
        <v>984</v>
      </c>
      <c r="AS85" t="s">
        <v>9368</v>
      </c>
    </row>
    <row r="86" spans="1:45" ht="17" customHeight="1" x14ac:dyDescent="0.2">
      <c r="A86">
        <v>1071260</v>
      </c>
      <c r="B86">
        <v>1071660</v>
      </c>
      <c r="C86" t="str">
        <f t="shared" si="9"/>
        <v>Amphibian Breeding Stream - WILD-71</v>
      </c>
      <c r="D86" t="str">
        <f t="shared" si="10"/>
        <v>Amphibian</v>
      </c>
      <c r="E86" t="str">
        <f t="shared" si="14"/>
        <v>coastal tailed frog - Watercourse BC-694</v>
      </c>
      <c r="F86" s="3" t="s">
        <v>9414</v>
      </c>
      <c r="G86" s="3">
        <f t="shared" si="11"/>
        <v>8</v>
      </c>
      <c r="H86" s="12">
        <f>INDEX(families!$A:$A,MATCH(I86,families!$B:$B,0))</f>
        <v>43</v>
      </c>
      <c r="I86" s="3" t="str">
        <f t="shared" si="12"/>
        <v>WL</v>
      </c>
      <c r="O86">
        <f t="shared" si="13"/>
        <v>8</v>
      </c>
      <c r="P86" t="s">
        <v>9416</v>
      </c>
      <c r="Q86" t="s">
        <v>9059</v>
      </c>
      <c r="R86">
        <v>1071489.5209999999</v>
      </c>
      <c r="S86">
        <v>1071660</v>
      </c>
      <c r="T86">
        <v>595506</v>
      </c>
      <c r="U86">
        <v>5452950</v>
      </c>
      <c r="V86">
        <v>595442.43790000002</v>
      </c>
      <c r="W86">
        <v>5452791.8140000002</v>
      </c>
      <c r="X86" t="s">
        <v>9025</v>
      </c>
      <c r="Y86" t="s">
        <v>9369</v>
      </c>
      <c r="AA86">
        <v>150</v>
      </c>
      <c r="AC86" t="s">
        <v>9028</v>
      </c>
      <c r="AD86" t="s">
        <v>9040</v>
      </c>
      <c r="AF86" t="s">
        <v>9370</v>
      </c>
      <c r="AJ86" t="s">
        <v>906</v>
      </c>
      <c r="AK86" t="s">
        <v>9042</v>
      </c>
      <c r="AL86" s="5" t="s">
        <v>9043</v>
      </c>
      <c r="AM86" s="5" t="s">
        <v>9044</v>
      </c>
      <c r="AN86" t="s">
        <v>9045</v>
      </c>
      <c r="AO86" t="s">
        <v>9046</v>
      </c>
      <c r="AP86" t="s">
        <v>984</v>
      </c>
      <c r="AS86" t="s">
        <v>9371</v>
      </c>
    </row>
    <row r="87" spans="1:45" ht="17" customHeight="1" x14ac:dyDescent="0.2">
      <c r="A87">
        <v>1071880</v>
      </c>
      <c r="B87">
        <v>1072230</v>
      </c>
      <c r="C87" t="str">
        <f t="shared" si="9"/>
        <v>Amphibian Breeding Stream - WILD-72</v>
      </c>
      <c r="D87" t="str">
        <f t="shared" si="10"/>
        <v>Amphibian</v>
      </c>
      <c r="E87" t="str">
        <f t="shared" si="14"/>
        <v>coastal tailed frog - Watercourse BC-695</v>
      </c>
      <c r="F87" s="3" t="s">
        <v>9414</v>
      </c>
      <c r="G87" s="3">
        <f t="shared" si="11"/>
        <v>8</v>
      </c>
      <c r="H87" s="12">
        <f>INDEX(families!$A:$A,MATCH(I87,families!$B:$B,0))</f>
        <v>43</v>
      </c>
      <c r="I87" s="3" t="str">
        <f t="shared" si="12"/>
        <v>WL</v>
      </c>
      <c r="O87">
        <f t="shared" si="13"/>
        <v>8</v>
      </c>
      <c r="P87" t="s">
        <v>9416</v>
      </c>
      <c r="Q87" t="s">
        <v>9059</v>
      </c>
      <c r="R87">
        <v>1072057.675</v>
      </c>
      <c r="S87">
        <v>1072230</v>
      </c>
      <c r="T87">
        <v>595274</v>
      </c>
      <c r="U87">
        <v>5452434</v>
      </c>
      <c r="V87">
        <v>595165.35290000006</v>
      </c>
      <c r="W87">
        <v>5452303.4409999996</v>
      </c>
      <c r="X87" t="s">
        <v>9025</v>
      </c>
      <c r="Y87" t="s">
        <v>9382</v>
      </c>
      <c r="AA87">
        <v>150</v>
      </c>
      <c r="AC87" t="s">
        <v>9028</v>
      </c>
      <c r="AD87" t="s">
        <v>9040</v>
      </c>
      <c r="AF87" t="s">
        <v>9383</v>
      </c>
      <c r="AJ87" t="s">
        <v>906</v>
      </c>
      <c r="AK87" t="s">
        <v>9042</v>
      </c>
      <c r="AL87" s="5" t="s">
        <v>9043</v>
      </c>
      <c r="AM87" s="5" t="s">
        <v>9044</v>
      </c>
      <c r="AN87" t="s">
        <v>9045</v>
      </c>
      <c r="AO87" t="s">
        <v>9046</v>
      </c>
      <c r="AP87" t="s">
        <v>984</v>
      </c>
      <c r="AS87" t="s">
        <v>9384</v>
      </c>
    </row>
    <row r="88" spans="1:45" ht="17" customHeight="1" x14ac:dyDescent="0.2">
      <c r="A88">
        <v>1072360</v>
      </c>
      <c r="B88">
        <v>1072790</v>
      </c>
      <c r="C88" t="str">
        <f t="shared" si="9"/>
        <v>Amphibian Breeding Stream - WILD-73</v>
      </c>
      <c r="D88" t="str">
        <f t="shared" si="10"/>
        <v>Amphibian</v>
      </c>
      <c r="E88" t="str">
        <f t="shared" si="14"/>
        <v>coastal tailed frog - Watercourse BC-697</v>
      </c>
      <c r="F88" s="3" t="s">
        <v>9414</v>
      </c>
      <c r="G88" s="3">
        <f t="shared" si="11"/>
        <v>8</v>
      </c>
      <c r="H88" s="12">
        <f>INDEX(families!$A:$A,MATCH(I88,families!$B:$B,0))</f>
        <v>43</v>
      </c>
      <c r="I88" s="3" t="str">
        <f t="shared" si="12"/>
        <v>WL</v>
      </c>
      <c r="O88">
        <f t="shared" si="13"/>
        <v>8</v>
      </c>
      <c r="P88" t="s">
        <v>9416</v>
      </c>
      <c r="Q88" t="s">
        <v>9059</v>
      </c>
      <c r="R88">
        <v>1072575.676</v>
      </c>
      <c r="S88">
        <v>1072790</v>
      </c>
      <c r="T88">
        <v>594889</v>
      </c>
      <c r="U88">
        <v>5452097</v>
      </c>
      <c r="V88">
        <v>594716.78289999999</v>
      </c>
      <c r="W88">
        <v>5451968.2029999997</v>
      </c>
      <c r="X88" t="s">
        <v>9025</v>
      </c>
      <c r="Y88" t="s">
        <v>9388</v>
      </c>
      <c r="AA88">
        <v>150</v>
      </c>
      <c r="AC88" t="s">
        <v>9028</v>
      </c>
      <c r="AD88" t="s">
        <v>9040</v>
      </c>
      <c r="AF88" t="s">
        <v>9389</v>
      </c>
      <c r="AJ88" t="s">
        <v>906</v>
      </c>
      <c r="AK88" t="s">
        <v>9042</v>
      </c>
      <c r="AL88" s="5" t="s">
        <v>9043</v>
      </c>
      <c r="AM88" s="5" t="s">
        <v>9044</v>
      </c>
      <c r="AN88" t="s">
        <v>9045</v>
      </c>
      <c r="AO88" t="s">
        <v>9046</v>
      </c>
      <c r="AP88" t="s">
        <v>984</v>
      </c>
      <c r="AS88" t="s">
        <v>9390</v>
      </c>
    </row>
    <row r="89" spans="1:45" ht="17" customHeight="1" x14ac:dyDescent="0.2">
      <c r="A89">
        <v>1029850</v>
      </c>
      <c r="B89">
        <v>1030300</v>
      </c>
      <c r="C89" t="str">
        <f t="shared" si="9"/>
        <v>Amphibian Breeding Stream - WILD-78.1</v>
      </c>
      <c r="D89" t="str">
        <f t="shared" si="10"/>
        <v>Amphibian</v>
      </c>
      <c r="E89" t="str">
        <f t="shared" si="14"/>
        <v xml:space="preserve">coastal tailed frog - WC flows along edge of temporary workspace into the Coquihalla river. </v>
      </c>
      <c r="F89" s="3" t="s">
        <v>9414</v>
      </c>
      <c r="G89" s="3">
        <f t="shared" si="11"/>
        <v>8</v>
      </c>
      <c r="H89" s="12">
        <f>INDEX(families!$A:$A,MATCH(I89,families!$B:$B,0))</f>
        <v>43</v>
      </c>
      <c r="I89" s="3" t="str">
        <f t="shared" si="12"/>
        <v>WL</v>
      </c>
      <c r="O89">
        <f t="shared" si="13"/>
        <v>8</v>
      </c>
      <c r="P89" t="s">
        <v>9416</v>
      </c>
      <c r="Q89" t="s">
        <v>9059</v>
      </c>
      <c r="R89">
        <v>1030039.304</v>
      </c>
      <c r="S89">
        <v>1030300</v>
      </c>
      <c r="T89">
        <v>622271</v>
      </c>
      <c r="U89">
        <v>5474320</v>
      </c>
      <c r="V89">
        <v>622200.07109999994</v>
      </c>
      <c r="W89">
        <v>5474060.9160000002</v>
      </c>
      <c r="X89" t="s">
        <v>9025</v>
      </c>
      <c r="Y89" t="s">
        <v>9305</v>
      </c>
      <c r="AA89">
        <v>150</v>
      </c>
      <c r="AC89" t="s">
        <v>9028</v>
      </c>
      <c r="AD89" t="s">
        <v>9040</v>
      </c>
      <c r="AF89" t="s">
        <v>9306</v>
      </c>
      <c r="AG89" t="s">
        <v>985</v>
      </c>
      <c r="AH89" t="s">
        <v>987</v>
      </c>
      <c r="AI89" s="4">
        <v>44446</v>
      </c>
      <c r="AJ89" t="s">
        <v>1020</v>
      </c>
      <c r="AK89" t="s">
        <v>9042</v>
      </c>
      <c r="AL89" s="5" t="s">
        <v>9043</v>
      </c>
      <c r="AM89" s="5" t="s">
        <v>9044</v>
      </c>
      <c r="AN89" t="s">
        <v>9045</v>
      </c>
      <c r="AO89" t="s">
        <v>9046</v>
      </c>
      <c r="AP89" t="s">
        <v>984</v>
      </c>
      <c r="AQ89" t="s">
        <v>1825</v>
      </c>
      <c r="AR89" s="4">
        <v>44603</v>
      </c>
      <c r="AS89" t="s">
        <v>2321</v>
      </c>
    </row>
    <row r="90" spans="1:45" ht="17" customHeight="1" x14ac:dyDescent="0.2">
      <c r="A90">
        <v>997400</v>
      </c>
      <c r="B90">
        <v>997620</v>
      </c>
      <c r="C90" t="str">
        <f t="shared" si="9"/>
        <v>Amphibian Breeding Pond  - WILD-100c</v>
      </c>
      <c r="D90" t="str">
        <f t="shared" si="10"/>
        <v>Amphibian</v>
      </c>
      <c r="E90" t="str">
        <f t="shared" si="14"/>
        <v>Columbia spotted frog, long-toed salamander, northern pacific treefrog - 15 AMMA larvae, 1 PSRE, 1 RALU</v>
      </c>
      <c r="F90" s="3" t="s">
        <v>9414</v>
      </c>
      <c r="G90" s="3">
        <f t="shared" si="11"/>
        <v>8</v>
      </c>
      <c r="H90" s="12">
        <f>INDEX(families!$A:$A,MATCH(I90,families!$B:$B,0))</f>
        <v>43</v>
      </c>
      <c r="I90" s="3" t="str">
        <f t="shared" si="12"/>
        <v>WL</v>
      </c>
      <c r="O90">
        <f t="shared" si="13"/>
        <v>8</v>
      </c>
      <c r="P90" t="s">
        <v>9416</v>
      </c>
      <c r="Q90" t="s">
        <v>9027</v>
      </c>
      <c r="R90">
        <v>997402.09120000002</v>
      </c>
      <c r="S90">
        <v>997621.3395</v>
      </c>
      <c r="T90">
        <v>638000</v>
      </c>
      <c r="U90">
        <v>5495108</v>
      </c>
      <c r="V90">
        <v>637807</v>
      </c>
      <c r="W90">
        <v>5495022</v>
      </c>
      <c r="X90" t="s">
        <v>9025</v>
      </c>
      <c r="Y90" t="s">
        <v>1532</v>
      </c>
      <c r="Z90" t="s">
        <v>9066</v>
      </c>
      <c r="AA90">
        <v>150</v>
      </c>
      <c r="AC90" t="s">
        <v>9028</v>
      </c>
      <c r="AD90" t="s">
        <v>9029</v>
      </c>
      <c r="AE90" t="s">
        <v>1013</v>
      </c>
      <c r="AF90" t="s">
        <v>9067</v>
      </c>
      <c r="AG90" t="s">
        <v>985</v>
      </c>
      <c r="AH90" t="s">
        <v>987</v>
      </c>
      <c r="AI90" s="4">
        <v>44375</v>
      </c>
      <c r="AJ90" t="s">
        <v>906</v>
      </c>
      <c r="AK90" t="s">
        <v>9031</v>
      </c>
      <c r="AL90" s="5" t="s">
        <v>9032</v>
      </c>
      <c r="AM90" s="5" t="s">
        <v>9033</v>
      </c>
      <c r="AN90" t="s">
        <v>9034</v>
      </c>
      <c r="AO90" t="s">
        <v>9035</v>
      </c>
      <c r="AP90" t="s">
        <v>984</v>
      </c>
      <c r="AQ90" t="s">
        <v>9068</v>
      </c>
      <c r="AR90" s="4">
        <v>44056</v>
      </c>
      <c r="AS90" t="s">
        <v>1531</v>
      </c>
    </row>
    <row r="91" spans="1:45" ht="17" customHeight="1" x14ac:dyDescent="0.2">
      <c r="A91">
        <v>1030630</v>
      </c>
      <c r="B91">
        <v>1030940</v>
      </c>
      <c r="C91" t="str">
        <f t="shared" si="9"/>
        <v>Snake hibernacula - WILD-67b</v>
      </c>
      <c r="D91" t="str">
        <f t="shared" si="10"/>
        <v>Snake</v>
      </c>
      <c r="E91" t="str">
        <f t="shared" si="14"/>
        <v>Den located within the bern on the north side of Railway creek.</v>
      </c>
      <c r="F91" s="3" t="s">
        <v>9414</v>
      </c>
      <c r="G91" s="3">
        <f t="shared" si="11"/>
        <v>7</v>
      </c>
      <c r="H91" s="12">
        <f>INDEX(families!$A:$A,MATCH(I91,families!$B:$B,0))</f>
        <v>43</v>
      </c>
      <c r="I91" s="3" t="str">
        <f t="shared" si="12"/>
        <v>WL</v>
      </c>
      <c r="O91">
        <f t="shared" si="13"/>
        <v>7</v>
      </c>
      <c r="P91" t="s">
        <v>9421</v>
      </c>
      <c r="Q91" t="s">
        <v>9319</v>
      </c>
      <c r="R91">
        <v>1030632.272</v>
      </c>
      <c r="S91">
        <v>1030941.292</v>
      </c>
      <c r="T91">
        <v>622095</v>
      </c>
      <c r="U91">
        <v>5473784</v>
      </c>
      <c r="V91">
        <v>622156</v>
      </c>
      <c r="W91">
        <v>5473487</v>
      </c>
      <c r="X91" t="s">
        <v>9025</v>
      </c>
      <c r="Y91" t="s">
        <v>9317</v>
      </c>
      <c r="Z91" t="s">
        <v>9318</v>
      </c>
      <c r="AA91">
        <v>150</v>
      </c>
      <c r="AC91" t="s">
        <v>9028</v>
      </c>
      <c r="AD91" t="s">
        <v>9051</v>
      </c>
      <c r="AF91" t="s">
        <v>9320</v>
      </c>
      <c r="AG91" t="s">
        <v>985</v>
      </c>
      <c r="AH91" t="s">
        <v>987</v>
      </c>
      <c r="AI91" s="4">
        <v>44497</v>
      </c>
      <c r="AJ91" t="s">
        <v>1020</v>
      </c>
      <c r="AK91" t="s">
        <v>9321</v>
      </c>
      <c r="AL91" s="5" t="s">
        <v>9322</v>
      </c>
      <c r="AM91" t="s">
        <v>9323</v>
      </c>
      <c r="AN91" t="s">
        <v>9324</v>
      </c>
      <c r="AO91" t="s">
        <v>9325</v>
      </c>
      <c r="AP91" t="s">
        <v>2024</v>
      </c>
      <c r="AQ91" t="s">
        <v>1825</v>
      </c>
      <c r="AR91" s="4">
        <v>44604</v>
      </c>
    </row>
    <row r="92" spans="1:45" ht="17" customHeight="1" x14ac:dyDescent="0.2">
      <c r="A92">
        <v>1027990</v>
      </c>
      <c r="C92" t="str">
        <f t="shared" si="9"/>
        <v>Spotted Owl - Suitable Nest Tree - WILD-569</v>
      </c>
      <c r="D92" t="str">
        <f t="shared" si="10"/>
        <v>Bird</v>
      </c>
      <c r="E92" t="str">
        <f t="shared" si="14"/>
        <v>Douglas-fir (decay class 1; 241 cm dbh). Veteran tree. Near west boundary of pipeline construction footprint (TWS).</v>
      </c>
      <c r="F92" s="3" t="s">
        <v>9414</v>
      </c>
      <c r="G92" s="3">
        <f t="shared" si="11"/>
        <v>3</v>
      </c>
      <c r="H92" s="12">
        <f>INDEX(families!$A:$A,MATCH(I92,families!$B:$B,0))</f>
        <v>43</v>
      </c>
      <c r="I92" s="3" t="str">
        <f t="shared" si="12"/>
        <v>WL</v>
      </c>
      <c r="O92">
        <f t="shared" si="13"/>
        <v>3</v>
      </c>
      <c r="P92" t="s">
        <v>9417</v>
      </c>
      <c r="Q92" t="s">
        <v>8993</v>
      </c>
      <c r="R92">
        <v>1027989.806</v>
      </c>
      <c r="T92">
        <v>622624</v>
      </c>
      <c r="U92">
        <v>5476233</v>
      </c>
      <c r="X92" t="s">
        <v>8982</v>
      </c>
      <c r="Y92" t="s">
        <v>9002</v>
      </c>
      <c r="AC92" t="s">
        <v>8994</v>
      </c>
      <c r="AD92" t="s">
        <v>8995</v>
      </c>
      <c r="AF92" t="s">
        <v>9003</v>
      </c>
      <c r="AG92" t="s">
        <v>985</v>
      </c>
      <c r="AH92" t="s">
        <v>987</v>
      </c>
      <c r="AI92" s="4">
        <v>44599</v>
      </c>
      <c r="AJ92" t="s">
        <v>906</v>
      </c>
      <c r="AK92" t="s">
        <v>8997</v>
      </c>
      <c r="AL92" s="5" t="s">
        <v>8998</v>
      </c>
      <c r="AN92" s="5" t="s">
        <v>8999</v>
      </c>
      <c r="AP92" t="s">
        <v>984</v>
      </c>
    </row>
    <row r="93" spans="1:45" ht="17" customHeight="1" x14ac:dyDescent="0.2">
      <c r="A93">
        <v>1027980</v>
      </c>
      <c r="C93" t="str">
        <f t="shared" si="9"/>
        <v>Spotted Owl - Suitable Nest Tree - WILD-570</v>
      </c>
      <c r="D93" t="str">
        <f t="shared" si="10"/>
        <v>Bird</v>
      </c>
      <c r="E93" t="str">
        <f t="shared" si="14"/>
        <v>Douglas-fir (decay class 2; 179 cm dbh). Broken top above canopy. Near west boundary of pipeline construction footprint (TWS).</v>
      </c>
      <c r="F93" s="3" t="s">
        <v>9414</v>
      </c>
      <c r="G93" s="3">
        <f t="shared" si="11"/>
        <v>3</v>
      </c>
      <c r="H93" s="12">
        <f>INDEX(families!$A:$A,MATCH(I93,families!$B:$B,0))</f>
        <v>43</v>
      </c>
      <c r="I93" s="3" t="str">
        <f t="shared" si="12"/>
        <v>WL</v>
      </c>
      <c r="O93">
        <f t="shared" si="13"/>
        <v>3</v>
      </c>
      <c r="P93" t="s">
        <v>9417</v>
      </c>
      <c r="Q93" t="s">
        <v>8993</v>
      </c>
      <c r="R93">
        <v>1027979.048</v>
      </c>
      <c r="T93">
        <v>622626</v>
      </c>
      <c r="U93">
        <v>5476244</v>
      </c>
      <c r="X93" t="s">
        <v>8982</v>
      </c>
      <c r="Y93" t="s">
        <v>9000</v>
      </c>
      <c r="AC93" t="s">
        <v>8994</v>
      </c>
      <c r="AD93" t="s">
        <v>8995</v>
      </c>
      <c r="AF93" t="s">
        <v>9001</v>
      </c>
      <c r="AG93" t="s">
        <v>985</v>
      </c>
      <c r="AH93" t="s">
        <v>987</v>
      </c>
      <c r="AI93" s="4">
        <v>44599</v>
      </c>
      <c r="AJ93" t="s">
        <v>906</v>
      </c>
      <c r="AK93" t="s">
        <v>8997</v>
      </c>
      <c r="AL93" s="5" t="s">
        <v>8998</v>
      </c>
      <c r="AN93" s="5" t="s">
        <v>8999</v>
      </c>
      <c r="AP93" t="s">
        <v>984</v>
      </c>
    </row>
    <row r="94" spans="1:45" ht="17" customHeight="1" x14ac:dyDescent="0.2">
      <c r="A94">
        <v>1027240</v>
      </c>
      <c r="C94" t="str">
        <f t="shared" si="9"/>
        <v>Spotted Owl - Suitable Nest Tree - WILD-568</v>
      </c>
      <c r="D94" t="str">
        <f t="shared" si="10"/>
        <v>Bird</v>
      </c>
      <c r="E94" t="str">
        <f t="shared" si="14"/>
        <v>Douglas-fir (decay class 2; 183 cm dbh). Existing cavity present. Near east boundary of pipeline construction footprint (TWS).</v>
      </c>
      <c r="F94" s="3" t="s">
        <v>9414</v>
      </c>
      <c r="G94" s="3">
        <f t="shared" si="11"/>
        <v>3</v>
      </c>
      <c r="H94" s="12">
        <f>INDEX(families!$A:$A,MATCH(I94,families!$B:$B,0))</f>
        <v>43</v>
      </c>
      <c r="I94" s="3" t="str">
        <f t="shared" si="12"/>
        <v>WL</v>
      </c>
      <c r="O94">
        <f t="shared" si="13"/>
        <v>3</v>
      </c>
      <c r="P94" t="s">
        <v>9417</v>
      </c>
      <c r="Q94" t="s">
        <v>8993</v>
      </c>
      <c r="R94">
        <v>1027243.607</v>
      </c>
      <c r="T94">
        <v>622889</v>
      </c>
      <c r="U94">
        <v>5476906</v>
      </c>
      <c r="X94" t="s">
        <v>8982</v>
      </c>
      <c r="Y94" t="s">
        <v>8992</v>
      </c>
      <c r="AC94" t="s">
        <v>8994</v>
      </c>
      <c r="AD94" t="s">
        <v>8995</v>
      </c>
      <c r="AF94" t="s">
        <v>8996</v>
      </c>
      <c r="AG94" t="s">
        <v>985</v>
      </c>
      <c r="AH94" t="s">
        <v>987</v>
      </c>
      <c r="AI94" s="4">
        <v>44599</v>
      </c>
      <c r="AJ94" t="s">
        <v>906</v>
      </c>
      <c r="AK94" t="s">
        <v>8997</v>
      </c>
      <c r="AL94" s="5" t="s">
        <v>8998</v>
      </c>
      <c r="AN94" s="5" t="s">
        <v>8999</v>
      </c>
      <c r="AP94" t="s">
        <v>984</v>
      </c>
    </row>
    <row r="95" spans="1:45" ht="17" customHeight="1" x14ac:dyDescent="0.2">
      <c r="A95">
        <v>1013300</v>
      </c>
      <c r="B95">
        <v>1013510</v>
      </c>
      <c r="C95" t="str">
        <f t="shared" si="9"/>
        <v>American pika  - WILD-60b</v>
      </c>
      <c r="D95" t="str">
        <f t="shared" si="10"/>
        <v>Rodent</v>
      </c>
      <c r="E95" t="str">
        <f t="shared" si="14"/>
        <v>Feature previously removed as it did not overlap with project footprint; updated alignment now overlaps with the feature. One pika observed upslope of ROW. Heard calling then saw individual. Was on top of rock that has crevices underneath</v>
      </c>
      <c r="F95" s="3" t="s">
        <v>9414</v>
      </c>
      <c r="G95" s="3">
        <f t="shared" si="11"/>
        <v>5</v>
      </c>
      <c r="H95" s="12">
        <f>INDEX(families!$A:$A,MATCH(I95,families!$B:$B,0))</f>
        <v>43</v>
      </c>
      <c r="I95" s="3" t="str">
        <f t="shared" si="12"/>
        <v>WL</v>
      </c>
      <c r="O95">
        <f t="shared" si="13"/>
        <v>5</v>
      </c>
      <c r="P95" t="s">
        <v>9415</v>
      </c>
      <c r="Q95" t="s">
        <v>9248</v>
      </c>
      <c r="R95">
        <v>1013262.322</v>
      </c>
      <c r="S95">
        <v>1013480.143</v>
      </c>
      <c r="T95">
        <v>630134</v>
      </c>
      <c r="U95">
        <v>5485685</v>
      </c>
      <c r="V95">
        <v>630234</v>
      </c>
      <c r="W95">
        <v>5485496</v>
      </c>
      <c r="X95" t="s">
        <v>9025</v>
      </c>
      <c r="Y95" t="s">
        <v>9246</v>
      </c>
      <c r="Z95" t="s">
        <v>9247</v>
      </c>
      <c r="AA95">
        <v>30</v>
      </c>
      <c r="AC95" t="s">
        <v>322</v>
      </c>
      <c r="AD95" t="s">
        <v>9249</v>
      </c>
      <c r="AF95" t="s">
        <v>9250</v>
      </c>
      <c r="AG95" t="s">
        <v>1019</v>
      </c>
      <c r="AH95" t="s">
        <v>987</v>
      </c>
      <c r="AI95" s="4">
        <v>44117</v>
      </c>
      <c r="AJ95" t="s">
        <v>906</v>
      </c>
      <c r="AK95" t="s">
        <v>9138</v>
      </c>
      <c r="AL95" s="5" t="s">
        <v>9139</v>
      </c>
      <c r="AM95" t="s">
        <v>9140</v>
      </c>
      <c r="AN95" t="s">
        <v>9251</v>
      </c>
      <c r="AP95" t="s">
        <v>984</v>
      </c>
      <c r="AQ95" t="s">
        <v>9252</v>
      </c>
      <c r="AR95" s="4">
        <v>44113</v>
      </c>
    </row>
    <row r="96" spans="1:45" ht="17" customHeight="1" x14ac:dyDescent="0.2">
      <c r="A96">
        <v>1009850</v>
      </c>
      <c r="B96">
        <v>1010030</v>
      </c>
      <c r="C96" t="str">
        <f t="shared" si="9"/>
        <v>Mountain beaver burrows - WILD-91a.1</v>
      </c>
      <c r="D96" t="str">
        <f t="shared" si="10"/>
        <v>Beaver</v>
      </c>
      <c r="E96" t="str">
        <f t="shared" si="14"/>
        <v>KP of burrows are 1009.91-1009.98</v>
      </c>
      <c r="F96" s="3" t="s">
        <v>9414</v>
      </c>
      <c r="G96" s="3">
        <f t="shared" si="11"/>
        <v>2</v>
      </c>
      <c r="H96" s="12">
        <f>INDEX(families!$A:$A,MATCH(I96,families!$B:$B,0))</f>
        <v>43</v>
      </c>
      <c r="I96" s="3" t="str">
        <f t="shared" si="12"/>
        <v>WL</v>
      </c>
      <c r="O96">
        <f t="shared" si="13"/>
        <v>2</v>
      </c>
      <c r="P96" t="s">
        <v>9419</v>
      </c>
      <c r="Q96" t="s">
        <v>9050</v>
      </c>
      <c r="R96">
        <v>1009855.819</v>
      </c>
      <c r="S96">
        <v>1010030.399</v>
      </c>
      <c r="T96">
        <v>630082</v>
      </c>
      <c r="U96">
        <v>5488899</v>
      </c>
      <c r="V96">
        <v>630028</v>
      </c>
      <c r="W96">
        <v>5488733</v>
      </c>
      <c r="X96" t="s">
        <v>9025</v>
      </c>
      <c r="Y96" t="s">
        <v>9187</v>
      </c>
      <c r="Z96" t="s">
        <v>9188</v>
      </c>
      <c r="AA96">
        <v>50</v>
      </c>
      <c r="AC96" t="s">
        <v>9028</v>
      </c>
      <c r="AD96" t="s">
        <v>9051</v>
      </c>
      <c r="AF96" t="s">
        <v>9189</v>
      </c>
      <c r="AG96" t="s">
        <v>985</v>
      </c>
      <c r="AH96" t="s">
        <v>987</v>
      </c>
      <c r="AI96" s="4">
        <v>44075</v>
      </c>
      <c r="AJ96" t="s">
        <v>906</v>
      </c>
      <c r="AK96" t="s">
        <v>9053</v>
      </c>
      <c r="AL96" t="s">
        <v>9054</v>
      </c>
      <c r="AM96" t="s">
        <v>9055</v>
      </c>
      <c r="AN96" t="s">
        <v>9034</v>
      </c>
      <c r="AO96" t="s">
        <v>9056</v>
      </c>
      <c r="AP96" t="s">
        <v>984</v>
      </c>
      <c r="AQ96" t="s">
        <v>9190</v>
      </c>
      <c r="AR96" s="4">
        <v>44074</v>
      </c>
    </row>
    <row r="97" spans="1:45" ht="17" customHeight="1" x14ac:dyDescent="0.2">
      <c r="A97">
        <v>1008232.577</v>
      </c>
      <c r="B97">
        <v>1008308.073</v>
      </c>
      <c r="C97" t="str">
        <f t="shared" si="9"/>
        <v>Mountain beaver burrows - WILD-93a.2</v>
      </c>
      <c r="D97" t="str">
        <f t="shared" si="10"/>
        <v>Beaver</v>
      </c>
      <c r="E97" t="str">
        <f t="shared" si="14"/>
        <v>KP range of burrows: VKP 1007+810+420 - VKP 1007+810+427</v>
      </c>
      <c r="F97" s="3" t="s">
        <v>9414</v>
      </c>
      <c r="G97" s="3">
        <f t="shared" si="11"/>
        <v>2</v>
      </c>
      <c r="H97" s="12">
        <f>INDEX(families!$A:$A,MATCH(I97,families!$B:$B,0))</f>
        <v>43</v>
      </c>
      <c r="I97" s="3" t="str">
        <f t="shared" si="12"/>
        <v>WL</v>
      </c>
      <c r="O97">
        <f t="shared" si="13"/>
        <v>2</v>
      </c>
      <c r="P97" t="s">
        <v>9419</v>
      </c>
      <c r="Q97" t="s">
        <v>9050</v>
      </c>
      <c r="R97">
        <v>1008232.577</v>
      </c>
      <c r="S97">
        <v>1008308.073</v>
      </c>
      <c r="T97">
        <v>630546</v>
      </c>
      <c r="U97">
        <v>5490505</v>
      </c>
      <c r="V97">
        <v>630527</v>
      </c>
      <c r="W97">
        <v>5490351</v>
      </c>
      <c r="X97" t="s">
        <v>9025</v>
      </c>
      <c r="Y97" t="s">
        <v>9393</v>
      </c>
      <c r="Z97" t="s">
        <v>9394</v>
      </c>
      <c r="AA97">
        <v>50</v>
      </c>
      <c r="AC97" t="s">
        <v>9028</v>
      </c>
      <c r="AD97" t="s">
        <v>9051</v>
      </c>
      <c r="AF97" t="s">
        <v>9395</v>
      </c>
      <c r="AG97" t="s">
        <v>985</v>
      </c>
      <c r="AH97" t="s">
        <v>987</v>
      </c>
      <c r="AI97" s="4">
        <v>44111</v>
      </c>
      <c r="AJ97" t="s">
        <v>906</v>
      </c>
      <c r="AK97" t="s">
        <v>9053</v>
      </c>
      <c r="AL97" t="s">
        <v>9054</v>
      </c>
      <c r="AM97" t="s">
        <v>9055</v>
      </c>
      <c r="AN97" t="s">
        <v>9034</v>
      </c>
      <c r="AO97" t="s">
        <v>9056</v>
      </c>
      <c r="AP97" t="s">
        <v>984</v>
      </c>
      <c r="AQ97" t="s">
        <v>9396</v>
      </c>
      <c r="AR97" s="4">
        <v>44111</v>
      </c>
    </row>
    <row r="98" spans="1:45" ht="17" customHeight="1" x14ac:dyDescent="0.2">
      <c r="A98">
        <v>1011700</v>
      </c>
      <c r="C98" t="str">
        <f t="shared" ref="C98:C126" si="15">_xlfn.CONCAT(Q98," - ",Y98)</f>
        <v>Mountain beaver burrows  - WILD-58a</v>
      </c>
      <c r="D98" t="str">
        <f t="shared" ref="D98:D126" si="16">_xlfn.CONCAT(P98)</f>
        <v>Beaver</v>
      </c>
      <c r="E98" t="str">
        <f t="shared" si="14"/>
        <v>KP range of of burrows: 1011.75 burrows</v>
      </c>
      <c r="F98" s="3" t="s">
        <v>9414</v>
      </c>
      <c r="G98" s="3">
        <f t="shared" si="11"/>
        <v>2</v>
      </c>
      <c r="H98" s="12">
        <f>INDEX(families!$A:$A,MATCH(I98,families!$B:$B,0))</f>
        <v>43</v>
      </c>
      <c r="I98" s="3" t="str">
        <f t="shared" si="12"/>
        <v>WL</v>
      </c>
      <c r="O98">
        <f t="shared" si="13"/>
        <v>2</v>
      </c>
      <c r="P98" t="s">
        <v>9419</v>
      </c>
      <c r="Q98" t="s">
        <v>9162</v>
      </c>
      <c r="R98">
        <v>1011702.654</v>
      </c>
      <c r="T98">
        <v>629650</v>
      </c>
      <c r="U98">
        <v>5487127</v>
      </c>
      <c r="X98" t="s">
        <v>9025</v>
      </c>
      <c r="Y98" t="s">
        <v>9218</v>
      </c>
      <c r="Z98" t="s">
        <v>9219</v>
      </c>
      <c r="AA98">
        <v>50</v>
      </c>
      <c r="AC98" t="s">
        <v>9028</v>
      </c>
      <c r="AD98" t="s">
        <v>9051</v>
      </c>
      <c r="AF98" t="s">
        <v>9220</v>
      </c>
      <c r="AG98" t="s">
        <v>985</v>
      </c>
      <c r="AH98" t="s">
        <v>987</v>
      </c>
      <c r="AI98" s="4">
        <v>44497</v>
      </c>
      <c r="AJ98" t="s">
        <v>1020</v>
      </c>
      <c r="AK98" t="s">
        <v>9053</v>
      </c>
      <c r="AL98" t="s">
        <v>9054</v>
      </c>
      <c r="AM98" t="s">
        <v>9055</v>
      </c>
      <c r="AN98" t="s">
        <v>9034</v>
      </c>
      <c r="AO98" t="s">
        <v>9056</v>
      </c>
      <c r="AP98" t="s">
        <v>984</v>
      </c>
      <c r="AQ98" t="s">
        <v>9156</v>
      </c>
      <c r="AR98" s="4">
        <v>44502</v>
      </c>
    </row>
    <row r="99" spans="1:45" ht="17" customHeight="1" x14ac:dyDescent="0.2">
      <c r="A99">
        <v>1012520</v>
      </c>
      <c r="B99">
        <v>1012660</v>
      </c>
      <c r="C99" t="str">
        <f t="shared" si="15"/>
        <v>Mountain beaver burrows  - WILD-59b.1</v>
      </c>
      <c r="D99" t="str">
        <f t="shared" si="16"/>
        <v>Beaver</v>
      </c>
      <c r="E99" t="str">
        <f t="shared" si="14"/>
        <v>KP range of of burrows: 1012.575-1012.615 burrows</v>
      </c>
      <c r="F99" s="3" t="s">
        <v>9414</v>
      </c>
      <c r="G99" s="3">
        <f t="shared" si="11"/>
        <v>2</v>
      </c>
      <c r="H99" s="12">
        <f>INDEX(families!$A:$A,MATCH(I99,families!$B:$B,0))</f>
        <v>43</v>
      </c>
      <c r="I99" s="3" t="str">
        <f t="shared" si="12"/>
        <v>WL</v>
      </c>
      <c r="O99">
        <f t="shared" si="13"/>
        <v>2</v>
      </c>
      <c r="P99" t="s">
        <v>9419</v>
      </c>
      <c r="Q99" t="s">
        <v>9162</v>
      </c>
      <c r="R99">
        <v>1012527.72</v>
      </c>
      <c r="S99">
        <v>1012657.948</v>
      </c>
      <c r="T99">
        <v>629872</v>
      </c>
      <c r="U99">
        <v>5486337</v>
      </c>
      <c r="V99">
        <v>629901</v>
      </c>
      <c r="W99">
        <v>5486214</v>
      </c>
      <c r="X99" t="s">
        <v>9025</v>
      </c>
      <c r="Y99" t="s">
        <v>9231</v>
      </c>
      <c r="Z99" t="s">
        <v>9232</v>
      </c>
      <c r="AA99">
        <v>50</v>
      </c>
      <c r="AC99" t="s">
        <v>9028</v>
      </c>
      <c r="AD99" t="s">
        <v>9051</v>
      </c>
      <c r="AF99" t="s">
        <v>9233</v>
      </c>
      <c r="AG99" t="s">
        <v>985</v>
      </c>
      <c r="AH99" t="s">
        <v>987</v>
      </c>
      <c r="AI99" s="4">
        <v>44497</v>
      </c>
      <c r="AJ99" t="s">
        <v>1020</v>
      </c>
      <c r="AK99" t="s">
        <v>9053</v>
      </c>
      <c r="AL99" t="s">
        <v>9054</v>
      </c>
      <c r="AM99" t="s">
        <v>9055</v>
      </c>
      <c r="AN99" t="s">
        <v>9034</v>
      </c>
      <c r="AO99" t="s">
        <v>9056</v>
      </c>
      <c r="AP99" t="s">
        <v>984</v>
      </c>
      <c r="AQ99" t="s">
        <v>1825</v>
      </c>
      <c r="AR99" s="4">
        <v>44609</v>
      </c>
    </row>
    <row r="100" spans="1:45" ht="17" customHeight="1" x14ac:dyDescent="0.2">
      <c r="A100">
        <v>1012770</v>
      </c>
      <c r="B100">
        <v>1013060</v>
      </c>
      <c r="C100" t="str">
        <f t="shared" si="15"/>
        <v>Mountain beaver burrows  - WILD-59c</v>
      </c>
      <c r="D100" t="str">
        <f t="shared" si="16"/>
        <v>Beaver</v>
      </c>
      <c r="E100" t="str">
        <f t="shared" si="14"/>
        <v>KP range of of burrows: 1012.82-1013.01</v>
      </c>
      <c r="F100" s="3" t="s">
        <v>9414</v>
      </c>
      <c r="G100" s="3">
        <f t="shared" si="11"/>
        <v>2</v>
      </c>
      <c r="H100" s="12">
        <f>INDEX(families!$A:$A,MATCH(I100,families!$B:$B,0))</f>
        <v>43</v>
      </c>
      <c r="I100" s="3" t="str">
        <f t="shared" si="12"/>
        <v>WL</v>
      </c>
      <c r="O100">
        <f t="shared" si="13"/>
        <v>2</v>
      </c>
      <c r="P100" t="s">
        <v>9419</v>
      </c>
      <c r="Q100" t="s">
        <v>9162</v>
      </c>
      <c r="R100">
        <v>1012657.948</v>
      </c>
      <c r="S100">
        <v>1012764.171</v>
      </c>
      <c r="T100">
        <v>629901</v>
      </c>
      <c r="U100">
        <v>5486214</v>
      </c>
      <c r="V100">
        <v>629964</v>
      </c>
      <c r="W100">
        <v>5486111</v>
      </c>
      <c r="X100" t="s">
        <v>9025</v>
      </c>
      <c r="Y100" t="s">
        <v>9234</v>
      </c>
      <c r="Z100" t="s">
        <v>9235</v>
      </c>
      <c r="AA100">
        <v>50</v>
      </c>
      <c r="AC100" t="s">
        <v>9028</v>
      </c>
      <c r="AD100" t="s">
        <v>9051</v>
      </c>
      <c r="AF100" t="s">
        <v>9236</v>
      </c>
      <c r="AG100" t="s">
        <v>985</v>
      </c>
      <c r="AH100" t="s">
        <v>987</v>
      </c>
      <c r="AI100" s="4">
        <v>44497</v>
      </c>
      <c r="AJ100" t="s">
        <v>906</v>
      </c>
      <c r="AK100" t="s">
        <v>9053</v>
      </c>
      <c r="AL100" t="s">
        <v>9054</v>
      </c>
      <c r="AM100" t="s">
        <v>9055</v>
      </c>
      <c r="AN100" t="s">
        <v>9034</v>
      </c>
      <c r="AO100" t="s">
        <v>9056</v>
      </c>
      <c r="AP100" t="s">
        <v>984</v>
      </c>
      <c r="AQ100" t="s">
        <v>9156</v>
      </c>
      <c r="AR100" s="4">
        <v>44501</v>
      </c>
    </row>
    <row r="101" spans="1:45" ht="17" customHeight="1" x14ac:dyDescent="0.2">
      <c r="A101">
        <v>1013030</v>
      </c>
      <c r="C101" t="str">
        <f t="shared" si="15"/>
        <v>Mountain beaver burrows  - WILD-59c.1</v>
      </c>
      <c r="D101" t="str">
        <f t="shared" si="16"/>
        <v>Beaver</v>
      </c>
      <c r="E101" t="str">
        <f t="shared" si="14"/>
        <v>KP range of of burrows: 1013.08-1013.15 burrows</v>
      </c>
      <c r="F101" s="3" t="s">
        <v>9414</v>
      </c>
      <c r="G101" s="3">
        <f t="shared" si="11"/>
        <v>2</v>
      </c>
      <c r="H101" s="12">
        <f>INDEX(families!$A:$A,MATCH(I101,families!$B:$B,0))</f>
        <v>43</v>
      </c>
      <c r="I101" s="3" t="str">
        <f t="shared" si="12"/>
        <v>WL</v>
      </c>
      <c r="O101">
        <f t="shared" si="13"/>
        <v>2</v>
      </c>
      <c r="P101" t="s">
        <v>9419</v>
      </c>
      <c r="Q101" t="s">
        <v>9162</v>
      </c>
      <c r="R101">
        <v>1012764.171</v>
      </c>
      <c r="T101">
        <v>629964</v>
      </c>
      <c r="U101">
        <v>5486111</v>
      </c>
      <c r="X101" t="s">
        <v>9025</v>
      </c>
      <c r="Y101" t="s">
        <v>9240</v>
      </c>
      <c r="Z101" t="s">
        <v>9241</v>
      </c>
      <c r="AA101">
        <v>50</v>
      </c>
      <c r="AC101" t="s">
        <v>9028</v>
      </c>
      <c r="AD101" t="s">
        <v>9051</v>
      </c>
      <c r="AF101" t="s">
        <v>9242</v>
      </c>
      <c r="AG101" t="s">
        <v>985</v>
      </c>
      <c r="AH101" t="s">
        <v>987</v>
      </c>
      <c r="AI101" s="4">
        <v>44497</v>
      </c>
      <c r="AJ101" t="s">
        <v>1020</v>
      </c>
      <c r="AK101" t="s">
        <v>9053</v>
      </c>
      <c r="AL101" t="s">
        <v>9054</v>
      </c>
      <c r="AM101" t="s">
        <v>9055</v>
      </c>
      <c r="AN101" t="s">
        <v>9034</v>
      </c>
      <c r="AO101" t="s">
        <v>9056</v>
      </c>
      <c r="AP101" t="s">
        <v>984</v>
      </c>
      <c r="AQ101" t="s">
        <v>9156</v>
      </c>
      <c r="AR101" s="4">
        <v>44502</v>
      </c>
    </row>
    <row r="102" spans="1:45" ht="17" customHeight="1" x14ac:dyDescent="0.2">
      <c r="A102">
        <v>1013140</v>
      </c>
      <c r="B102">
        <v>1013270</v>
      </c>
      <c r="C102" t="str">
        <f t="shared" si="15"/>
        <v>Mountain beaver burrows  - WILD-60a</v>
      </c>
      <c r="D102" t="str">
        <f t="shared" si="16"/>
        <v>Beaver</v>
      </c>
      <c r="E102" t="str">
        <f t="shared" si="14"/>
        <v>KP range of of burrows: 1013.19-1013.23 burrows</v>
      </c>
      <c r="F102" s="3" t="s">
        <v>9414</v>
      </c>
      <c r="G102" s="3">
        <f t="shared" si="11"/>
        <v>2</v>
      </c>
      <c r="H102" s="12">
        <f>INDEX(families!$A:$A,MATCH(I102,families!$B:$B,0))</f>
        <v>43</v>
      </c>
      <c r="I102" s="3" t="str">
        <f t="shared" si="12"/>
        <v>WL</v>
      </c>
      <c r="O102">
        <f t="shared" si="13"/>
        <v>2</v>
      </c>
      <c r="P102" t="s">
        <v>9419</v>
      </c>
      <c r="Q102" t="s">
        <v>9162</v>
      </c>
      <c r="R102">
        <v>1013123.505</v>
      </c>
      <c r="S102">
        <v>1013239.649</v>
      </c>
      <c r="T102">
        <v>630066</v>
      </c>
      <c r="U102">
        <v>5485802</v>
      </c>
      <c r="V102">
        <v>630113</v>
      </c>
      <c r="W102">
        <v>5485697</v>
      </c>
      <c r="X102" t="s">
        <v>9025</v>
      </c>
      <c r="Y102" t="s">
        <v>9243</v>
      </c>
      <c r="Z102" t="s">
        <v>9244</v>
      </c>
      <c r="AA102">
        <v>50</v>
      </c>
      <c r="AC102" t="s">
        <v>9028</v>
      </c>
      <c r="AD102" t="s">
        <v>9051</v>
      </c>
      <c r="AF102" t="s">
        <v>9245</v>
      </c>
      <c r="AG102" t="s">
        <v>985</v>
      </c>
      <c r="AH102" t="s">
        <v>987</v>
      </c>
      <c r="AI102" s="4">
        <v>44497</v>
      </c>
      <c r="AJ102" t="s">
        <v>1020</v>
      </c>
      <c r="AK102" t="s">
        <v>9053</v>
      </c>
      <c r="AL102" t="s">
        <v>9054</v>
      </c>
      <c r="AM102" t="s">
        <v>9055</v>
      </c>
      <c r="AN102" t="s">
        <v>9034</v>
      </c>
      <c r="AO102" t="s">
        <v>9056</v>
      </c>
      <c r="AP102" t="s">
        <v>984</v>
      </c>
      <c r="AQ102" t="s">
        <v>9156</v>
      </c>
      <c r="AR102" s="4">
        <v>44501</v>
      </c>
    </row>
    <row r="103" spans="1:45" ht="17" customHeight="1" x14ac:dyDescent="0.2">
      <c r="A103">
        <v>1018250</v>
      </c>
      <c r="B103">
        <v>1018290</v>
      </c>
      <c r="C103" t="str">
        <f t="shared" si="15"/>
        <v>American Pika  - WILD-80a</v>
      </c>
      <c r="D103" t="str">
        <f t="shared" si="16"/>
        <v>Rodent</v>
      </c>
      <c r="E103" t="str">
        <f t="shared" si="14"/>
        <v>Large pile of rocks and boulders. Auditory and visual detection of at least three pika.</v>
      </c>
      <c r="F103" s="3" t="s">
        <v>9414</v>
      </c>
      <c r="G103" s="3">
        <f t="shared" si="11"/>
        <v>5</v>
      </c>
      <c r="H103" s="12">
        <f>INDEX(families!$A:$A,MATCH(I103,families!$B:$B,0))</f>
        <v>43</v>
      </c>
      <c r="I103" s="3" t="str">
        <f t="shared" si="12"/>
        <v>WL</v>
      </c>
      <c r="O103">
        <f t="shared" si="13"/>
        <v>5</v>
      </c>
      <c r="P103" t="s">
        <v>9415</v>
      </c>
      <c r="Q103" t="s">
        <v>9136</v>
      </c>
      <c r="R103">
        <v>1018251.197</v>
      </c>
      <c r="S103">
        <v>1018278.323</v>
      </c>
      <c r="T103">
        <v>626943</v>
      </c>
      <c r="U103">
        <v>5483361</v>
      </c>
      <c r="V103">
        <v>626929</v>
      </c>
      <c r="W103">
        <v>5483340</v>
      </c>
      <c r="X103" t="s">
        <v>9025</v>
      </c>
      <c r="Y103" t="s">
        <v>9271</v>
      </c>
      <c r="Z103" t="s">
        <v>9272</v>
      </c>
      <c r="AA103">
        <v>30</v>
      </c>
      <c r="AC103" t="s">
        <v>322</v>
      </c>
      <c r="AD103" t="s">
        <v>9051</v>
      </c>
      <c r="AF103" t="s">
        <v>9273</v>
      </c>
      <c r="AG103" t="s">
        <v>1019</v>
      </c>
      <c r="AH103" t="s">
        <v>987</v>
      </c>
      <c r="AI103" s="4">
        <v>44497</v>
      </c>
      <c r="AJ103" t="s">
        <v>1020</v>
      </c>
      <c r="AK103" t="s">
        <v>9138</v>
      </c>
      <c r="AL103" s="5" t="s">
        <v>9139</v>
      </c>
      <c r="AM103" t="s">
        <v>9140</v>
      </c>
      <c r="AN103" t="s">
        <v>9251</v>
      </c>
      <c r="AP103" t="s">
        <v>984</v>
      </c>
      <c r="AQ103" t="s">
        <v>1825</v>
      </c>
      <c r="AR103" s="4">
        <v>44606</v>
      </c>
    </row>
    <row r="104" spans="1:45" ht="17" customHeight="1" x14ac:dyDescent="0.2">
      <c r="A104">
        <v>1002900</v>
      </c>
      <c r="B104">
        <v>1003240</v>
      </c>
      <c r="C104" t="str">
        <f t="shared" si="15"/>
        <v>Amphibian Breeding Pond  - WILD-92b</v>
      </c>
      <c r="D104" t="str">
        <f t="shared" si="16"/>
        <v>Amphibian</v>
      </c>
      <c r="E104" t="str">
        <f t="shared" si="14"/>
        <v>long-toed salamander - 100s of larval AMMA. NOTE that species assignment of AMMA Is suspected based on shape, size and coloration. Is unconfirmed because survey is only visual and we are not able to get that close to the larvae to confirm ID features.</v>
      </c>
      <c r="F104" s="3" t="s">
        <v>9414</v>
      </c>
      <c r="G104" s="3">
        <f t="shared" si="11"/>
        <v>8</v>
      </c>
      <c r="H104" s="12">
        <f>INDEX(families!$A:$A,MATCH(I104,families!$B:$B,0))</f>
        <v>43</v>
      </c>
      <c r="I104" s="3" t="str">
        <f t="shared" si="12"/>
        <v>WL</v>
      </c>
      <c r="O104">
        <f t="shared" si="13"/>
        <v>8</v>
      </c>
      <c r="P104" t="s">
        <v>9416</v>
      </c>
      <c r="Q104" t="s">
        <v>9027</v>
      </c>
      <c r="R104">
        <v>1003050.834</v>
      </c>
      <c r="S104">
        <v>1003081.566</v>
      </c>
      <c r="T104">
        <v>632792</v>
      </c>
      <c r="U104">
        <v>5494737</v>
      </c>
      <c r="V104">
        <v>632773</v>
      </c>
      <c r="W104">
        <v>5494712</v>
      </c>
      <c r="X104" t="s">
        <v>9025</v>
      </c>
      <c r="Y104" t="s">
        <v>1551</v>
      </c>
      <c r="Z104" t="s">
        <v>9098</v>
      </c>
      <c r="AA104">
        <v>150</v>
      </c>
      <c r="AC104" t="s">
        <v>322</v>
      </c>
      <c r="AD104" t="s">
        <v>9029</v>
      </c>
      <c r="AE104" t="s">
        <v>1013</v>
      </c>
      <c r="AF104" t="s">
        <v>9099</v>
      </c>
      <c r="AG104" t="s">
        <v>985</v>
      </c>
      <c r="AH104" t="s">
        <v>987</v>
      </c>
      <c r="AI104" s="4">
        <v>44375</v>
      </c>
      <c r="AJ104" t="s">
        <v>906</v>
      </c>
      <c r="AK104" t="s">
        <v>9031</v>
      </c>
      <c r="AL104" s="5" t="s">
        <v>9032</v>
      </c>
      <c r="AM104" s="5" t="s">
        <v>9033</v>
      </c>
      <c r="AN104" t="s">
        <v>9034</v>
      </c>
      <c r="AO104" t="s">
        <v>9035</v>
      </c>
      <c r="AP104" t="s">
        <v>984</v>
      </c>
      <c r="AQ104" t="s">
        <v>1558</v>
      </c>
      <c r="AR104" s="4">
        <v>44048</v>
      </c>
      <c r="AS104" t="s">
        <v>1548</v>
      </c>
    </row>
    <row r="105" spans="1:45" ht="17" customHeight="1" x14ac:dyDescent="0.2">
      <c r="A105">
        <v>1030600</v>
      </c>
      <c r="B105">
        <v>1030700</v>
      </c>
      <c r="C105" t="str">
        <f t="shared" si="15"/>
        <v>Amphibian Breeding Pond  - WILD-78a-1</v>
      </c>
      <c r="D105" t="str">
        <f t="shared" si="16"/>
        <v>Amphibian</v>
      </c>
      <c r="E105" t="str">
        <f t="shared" si="14"/>
        <v>long-toed salamander - AMMA larvae present.</v>
      </c>
      <c r="F105" s="3" t="s">
        <v>9414</v>
      </c>
      <c r="G105" s="3">
        <f t="shared" si="11"/>
        <v>8</v>
      </c>
      <c r="H105" s="12">
        <f>INDEX(families!$A:$A,MATCH(I105,families!$B:$B,0))</f>
        <v>43</v>
      </c>
      <c r="I105" s="3" t="str">
        <f t="shared" si="12"/>
        <v>WL</v>
      </c>
      <c r="O105">
        <f t="shared" si="13"/>
        <v>8</v>
      </c>
      <c r="P105" t="s">
        <v>9416</v>
      </c>
      <c r="Q105" t="s">
        <v>9027</v>
      </c>
      <c r="R105">
        <v>1030496.035</v>
      </c>
      <c r="S105">
        <v>1030607.1459999999</v>
      </c>
      <c r="T105">
        <v>622078</v>
      </c>
      <c r="U105">
        <v>5473923</v>
      </c>
      <c r="V105">
        <v>622121</v>
      </c>
      <c r="W105">
        <v>5473816</v>
      </c>
      <c r="X105" t="s">
        <v>9025</v>
      </c>
      <c r="Y105" t="s">
        <v>1583</v>
      </c>
      <c r="Z105" t="s">
        <v>9312</v>
      </c>
      <c r="AA105">
        <v>150</v>
      </c>
      <c r="AC105" t="s">
        <v>9028</v>
      </c>
      <c r="AD105" t="s">
        <v>9029</v>
      </c>
      <c r="AF105" t="s">
        <v>9313</v>
      </c>
      <c r="AG105" t="s">
        <v>985</v>
      </c>
      <c r="AH105" t="s">
        <v>987</v>
      </c>
      <c r="AI105" s="4">
        <v>44419</v>
      </c>
      <c r="AJ105" t="s">
        <v>906</v>
      </c>
      <c r="AK105" t="s">
        <v>9031</v>
      </c>
      <c r="AL105" s="5" t="s">
        <v>9032</v>
      </c>
      <c r="AM105" s="5" t="s">
        <v>9033</v>
      </c>
      <c r="AN105" t="s">
        <v>9034</v>
      </c>
      <c r="AO105" t="s">
        <v>9035</v>
      </c>
      <c r="AP105" t="s">
        <v>984</v>
      </c>
      <c r="AQ105" t="s">
        <v>9303</v>
      </c>
      <c r="AR105" s="4">
        <v>44481</v>
      </c>
      <c r="AS105" t="s">
        <v>1568</v>
      </c>
    </row>
    <row r="106" spans="1:45" ht="17" customHeight="1" x14ac:dyDescent="0.2">
      <c r="A106">
        <v>1019750</v>
      </c>
      <c r="B106">
        <v>1020800</v>
      </c>
      <c r="C106" t="str">
        <f t="shared" si="15"/>
        <v>Amphibian Breeding Pond  - WILD-64a</v>
      </c>
      <c r="D106" t="str">
        <f t="shared" si="16"/>
        <v>Amphibian</v>
      </c>
      <c r="E106" t="str">
        <f t="shared" si="14"/>
        <v>long-toed salamander - ﻿Associated with WT-710a. PSRE and AMMA larvae</v>
      </c>
      <c r="F106" s="3" t="s">
        <v>9414</v>
      </c>
      <c r="G106" s="3">
        <f t="shared" si="11"/>
        <v>8</v>
      </c>
      <c r="H106" s="12">
        <f>INDEX(families!$A:$A,MATCH(I106,families!$B:$B,0))</f>
        <v>43</v>
      </c>
      <c r="I106" s="3" t="str">
        <f t="shared" si="12"/>
        <v>WL</v>
      </c>
      <c r="O106">
        <f t="shared" si="13"/>
        <v>8</v>
      </c>
      <c r="P106" t="s">
        <v>9416</v>
      </c>
      <c r="Q106" t="s">
        <v>9027</v>
      </c>
      <c r="R106">
        <v>1019750.4620000001</v>
      </c>
      <c r="S106">
        <v>1020078.416</v>
      </c>
      <c r="T106">
        <v>626840</v>
      </c>
      <c r="U106">
        <v>5482058</v>
      </c>
      <c r="V106">
        <v>626715</v>
      </c>
      <c r="W106">
        <v>5481774</v>
      </c>
      <c r="X106" t="s">
        <v>9025</v>
      </c>
      <c r="Y106" t="s">
        <v>1561</v>
      </c>
      <c r="AA106">
        <v>150</v>
      </c>
      <c r="AC106" t="s">
        <v>9028</v>
      </c>
      <c r="AD106" t="s">
        <v>9029</v>
      </c>
      <c r="AF106" t="s">
        <v>9277</v>
      </c>
      <c r="AG106" t="s">
        <v>985</v>
      </c>
      <c r="AH106" t="s">
        <v>987</v>
      </c>
      <c r="AI106" s="4">
        <v>44095</v>
      </c>
      <c r="AJ106" t="s">
        <v>906</v>
      </c>
      <c r="AK106" t="s">
        <v>9031</v>
      </c>
      <c r="AL106" s="5" t="s">
        <v>9032</v>
      </c>
      <c r="AM106" s="5" t="s">
        <v>9278</v>
      </c>
      <c r="AN106" t="s">
        <v>9034</v>
      </c>
      <c r="AO106" t="s">
        <v>9035</v>
      </c>
      <c r="AP106" t="s">
        <v>984</v>
      </c>
      <c r="AQ106" t="s">
        <v>1006</v>
      </c>
      <c r="AR106" s="4">
        <v>44033</v>
      </c>
      <c r="AS106" t="s">
        <v>1560</v>
      </c>
    </row>
    <row r="107" spans="1:45" ht="17" customHeight="1" x14ac:dyDescent="0.2">
      <c r="A107">
        <v>999800</v>
      </c>
      <c r="B107">
        <v>1001140</v>
      </c>
      <c r="C107" t="str">
        <f t="shared" si="15"/>
        <v>Amphibian Breeding Pond  - WILD-100d.1</v>
      </c>
      <c r="D107" t="str">
        <f t="shared" si="16"/>
        <v>Amphibian</v>
      </c>
      <c r="E107" t="str">
        <f t="shared" si="14"/>
        <v xml:space="preserve">long-toed salamander - Larval salmanders </v>
      </c>
      <c r="F107" s="3" t="s">
        <v>9414</v>
      </c>
      <c r="G107" s="3">
        <f t="shared" si="11"/>
        <v>8</v>
      </c>
      <c r="H107" s="12">
        <f>INDEX(families!$A:$A,MATCH(I107,families!$B:$B,0))</f>
        <v>43</v>
      </c>
      <c r="I107" s="3" t="str">
        <f t="shared" si="12"/>
        <v>WL</v>
      </c>
      <c r="O107">
        <f t="shared" si="13"/>
        <v>8</v>
      </c>
      <c r="P107" t="s">
        <v>9416</v>
      </c>
      <c r="Q107" t="s">
        <v>9027</v>
      </c>
      <c r="R107">
        <v>999800.95420000004</v>
      </c>
      <c r="S107">
        <v>1000141.965</v>
      </c>
      <c r="T107">
        <v>635760</v>
      </c>
      <c r="U107">
        <v>5495165</v>
      </c>
      <c r="V107">
        <v>635475</v>
      </c>
      <c r="W107">
        <v>5495234</v>
      </c>
      <c r="X107" t="s">
        <v>9025</v>
      </c>
      <c r="Y107" t="s">
        <v>1537</v>
      </c>
      <c r="Z107" t="s">
        <v>9082</v>
      </c>
      <c r="AA107">
        <v>150</v>
      </c>
      <c r="AC107" t="s">
        <v>9028</v>
      </c>
      <c r="AD107" t="s">
        <v>9029</v>
      </c>
      <c r="AE107" t="s">
        <v>1013</v>
      </c>
      <c r="AF107" t="s">
        <v>9083</v>
      </c>
      <c r="AG107" t="s">
        <v>985</v>
      </c>
      <c r="AH107" t="s">
        <v>987</v>
      </c>
      <c r="AI107" s="4">
        <v>44375</v>
      </c>
      <c r="AJ107" t="s">
        <v>906</v>
      </c>
      <c r="AK107" t="s">
        <v>9031</v>
      </c>
      <c r="AL107" s="5" t="s">
        <v>9032</v>
      </c>
      <c r="AM107" s="5" t="s">
        <v>9033</v>
      </c>
      <c r="AN107" t="s">
        <v>9034</v>
      </c>
      <c r="AO107" t="s">
        <v>9035</v>
      </c>
      <c r="AP107" t="s">
        <v>984</v>
      </c>
      <c r="AQ107" t="s">
        <v>1539</v>
      </c>
      <c r="AR107" s="4">
        <v>44090</v>
      </c>
      <c r="AS107" t="s">
        <v>1535</v>
      </c>
    </row>
    <row r="108" spans="1:45" ht="17" customHeight="1" x14ac:dyDescent="0.2">
      <c r="A108">
        <v>999660</v>
      </c>
      <c r="B108">
        <v>999950</v>
      </c>
      <c r="C108" t="str">
        <f t="shared" si="15"/>
        <v>Amphibian Breeding Pond  - WILD-999</v>
      </c>
      <c r="D108" t="str">
        <f t="shared" si="16"/>
        <v>Amphibian</v>
      </c>
      <c r="E108" t="str">
        <f t="shared" si="14"/>
        <v>long-toed salamander - Larval salmanders - Buffer overlap from Access Road. No associated wetland.</v>
      </c>
      <c r="F108" s="3" t="s">
        <v>9414</v>
      </c>
      <c r="G108" s="3">
        <f t="shared" si="11"/>
        <v>8</v>
      </c>
      <c r="H108" s="12">
        <f>INDEX(families!$A:$A,MATCH(I108,families!$B:$B,0))</f>
        <v>43</v>
      </c>
      <c r="I108" s="3" t="str">
        <f t="shared" si="12"/>
        <v>WL</v>
      </c>
      <c r="O108">
        <f t="shared" si="13"/>
        <v>8</v>
      </c>
      <c r="P108" t="s">
        <v>9416</v>
      </c>
      <c r="Q108" t="s">
        <v>9027</v>
      </c>
      <c r="R108">
        <v>999572.95499999996</v>
      </c>
      <c r="S108">
        <v>999952.96829999995</v>
      </c>
      <c r="T108">
        <v>635985</v>
      </c>
      <c r="U108">
        <v>5495144</v>
      </c>
      <c r="V108">
        <v>635613</v>
      </c>
      <c r="W108">
        <v>5495133</v>
      </c>
      <c r="X108" t="s">
        <v>9025</v>
      </c>
      <c r="Y108" t="s">
        <v>9079</v>
      </c>
      <c r="Z108" t="s">
        <v>9080</v>
      </c>
      <c r="AA108">
        <v>150</v>
      </c>
      <c r="AC108" t="s">
        <v>9028</v>
      </c>
      <c r="AD108" t="s">
        <v>9029</v>
      </c>
      <c r="AE108" t="s">
        <v>1013</v>
      </c>
      <c r="AF108" t="s">
        <v>9081</v>
      </c>
      <c r="AG108" t="s">
        <v>985</v>
      </c>
      <c r="AH108" t="s">
        <v>987</v>
      </c>
      <c r="AI108" s="4">
        <v>44375</v>
      </c>
      <c r="AJ108" t="s">
        <v>906</v>
      </c>
      <c r="AK108" t="s">
        <v>9031</v>
      </c>
      <c r="AL108" s="5" t="s">
        <v>9032</v>
      </c>
      <c r="AM108" s="5" t="s">
        <v>9033</v>
      </c>
      <c r="AN108" t="s">
        <v>9034</v>
      </c>
      <c r="AO108" t="s">
        <v>9035</v>
      </c>
      <c r="AP108" t="s">
        <v>984</v>
      </c>
      <c r="AQ108" t="s">
        <v>2038</v>
      </c>
      <c r="AR108" s="4">
        <v>44085</v>
      </c>
    </row>
    <row r="109" spans="1:45" ht="17" customHeight="1" x14ac:dyDescent="0.2">
      <c r="A109">
        <v>1002260</v>
      </c>
      <c r="B109">
        <v>1002605</v>
      </c>
      <c r="C109" t="str">
        <f t="shared" si="15"/>
        <v>Amphibian Breeding Pond  - WILD-1002</v>
      </c>
      <c r="D109" t="str">
        <f t="shared" si="16"/>
        <v>Amphibian</v>
      </c>
      <c r="E109" t="str">
        <f t="shared" si="14"/>
        <v>long-toed salamander - Salamander (AMMA) larvae. KP 1002.44 Buffer overlap from Access Road</v>
      </c>
      <c r="F109" s="3" t="s">
        <v>9414</v>
      </c>
      <c r="G109" s="3">
        <f t="shared" si="11"/>
        <v>8</v>
      </c>
      <c r="H109" s="12">
        <f>INDEX(families!$A:$A,MATCH(I109,families!$B:$B,0))</f>
        <v>43</v>
      </c>
      <c r="I109" s="3" t="str">
        <f t="shared" si="12"/>
        <v>WL</v>
      </c>
      <c r="O109">
        <f t="shared" si="13"/>
        <v>8</v>
      </c>
      <c r="P109" t="s">
        <v>9416</v>
      </c>
      <c r="Q109" t="s">
        <v>9027</v>
      </c>
      <c r="R109">
        <v>1002268.677</v>
      </c>
      <c r="S109">
        <v>1002604.079</v>
      </c>
      <c r="T109">
        <v>633417</v>
      </c>
      <c r="U109">
        <v>5495235</v>
      </c>
      <c r="V109">
        <v>633111</v>
      </c>
      <c r="W109">
        <v>5495065</v>
      </c>
      <c r="X109" t="s">
        <v>9025</v>
      </c>
      <c r="Y109" t="s">
        <v>1544</v>
      </c>
      <c r="Z109" t="s">
        <v>9096</v>
      </c>
      <c r="AA109">
        <v>150</v>
      </c>
      <c r="AC109" t="s">
        <v>9028</v>
      </c>
      <c r="AD109" t="s">
        <v>9029</v>
      </c>
      <c r="AF109" t="s">
        <v>9097</v>
      </c>
      <c r="AG109" t="s">
        <v>985</v>
      </c>
      <c r="AH109" t="s">
        <v>987</v>
      </c>
      <c r="AI109" s="4">
        <v>44375</v>
      </c>
      <c r="AJ109" t="s">
        <v>906</v>
      </c>
      <c r="AK109" t="s">
        <v>9031</v>
      </c>
      <c r="AL109" s="5" t="s">
        <v>9032</v>
      </c>
      <c r="AM109" s="5" t="s">
        <v>9033</v>
      </c>
      <c r="AN109" t="s">
        <v>9034</v>
      </c>
      <c r="AO109" t="s">
        <v>9035</v>
      </c>
      <c r="AP109" t="s">
        <v>984</v>
      </c>
      <c r="AQ109" t="s">
        <v>9090</v>
      </c>
      <c r="AR109" s="4">
        <v>44062</v>
      </c>
      <c r="AS109" t="s">
        <v>1541</v>
      </c>
    </row>
    <row r="110" spans="1:45" ht="17" customHeight="1" x14ac:dyDescent="0.2">
      <c r="A110">
        <v>1000200</v>
      </c>
      <c r="B110">
        <v>1000505</v>
      </c>
      <c r="C110" t="str">
        <f t="shared" si="15"/>
        <v>Amphibian Breeding Pond  - WILD-1000</v>
      </c>
      <c r="D110" t="str">
        <f t="shared" si="16"/>
        <v>Amphibian</v>
      </c>
      <c r="E110" t="str">
        <f t="shared" si="14"/>
        <v>long-toed salamander - Salamander (AMMA) larvae. Note that this site is ephemeral, larvae were observed directly on the existing AR. KP 1000.36. No associated wetland.</v>
      </c>
      <c r="F110" s="3" t="s">
        <v>9414</v>
      </c>
      <c r="G110" s="3">
        <f t="shared" si="11"/>
        <v>8</v>
      </c>
      <c r="H110" s="12">
        <f>INDEX(families!$A:$A,MATCH(I110,families!$B:$B,0))</f>
        <v>43</v>
      </c>
      <c r="I110" s="3" t="str">
        <f t="shared" si="12"/>
        <v>WL</v>
      </c>
      <c r="O110">
        <f t="shared" si="13"/>
        <v>8</v>
      </c>
      <c r="P110" t="s">
        <v>9416</v>
      </c>
      <c r="Q110" t="s">
        <v>9027</v>
      </c>
      <c r="R110">
        <v>1000202.0649999999</v>
      </c>
      <c r="S110">
        <v>1000506.9449999999</v>
      </c>
      <c r="T110">
        <v>635436</v>
      </c>
      <c r="U110">
        <v>5495278</v>
      </c>
      <c r="V110">
        <v>635149</v>
      </c>
      <c r="W110">
        <v>5495375</v>
      </c>
      <c r="X110" t="s">
        <v>9025</v>
      </c>
      <c r="Y110" t="s">
        <v>9087</v>
      </c>
      <c r="Z110" t="s">
        <v>9088</v>
      </c>
      <c r="AA110">
        <v>150</v>
      </c>
      <c r="AC110" t="s">
        <v>9028</v>
      </c>
      <c r="AD110" t="s">
        <v>9029</v>
      </c>
      <c r="AE110" t="s">
        <v>1013</v>
      </c>
      <c r="AF110" t="s">
        <v>9089</v>
      </c>
      <c r="AG110" t="s">
        <v>985</v>
      </c>
      <c r="AH110" t="s">
        <v>987</v>
      </c>
      <c r="AI110" s="4">
        <v>44375</v>
      </c>
      <c r="AJ110" t="s">
        <v>906</v>
      </c>
      <c r="AK110" t="s">
        <v>9031</v>
      </c>
      <c r="AL110" s="5" t="s">
        <v>9032</v>
      </c>
      <c r="AM110" s="5" t="s">
        <v>9033</v>
      </c>
      <c r="AN110" t="s">
        <v>9034</v>
      </c>
      <c r="AO110" t="s">
        <v>9035</v>
      </c>
      <c r="AP110" t="s">
        <v>984</v>
      </c>
      <c r="AQ110" t="s">
        <v>9090</v>
      </c>
      <c r="AR110" s="4">
        <v>44060</v>
      </c>
    </row>
    <row r="111" spans="1:45" ht="17" customHeight="1" x14ac:dyDescent="0.2">
      <c r="A111">
        <v>1007330</v>
      </c>
      <c r="B111">
        <v>1007630</v>
      </c>
      <c r="C111" t="str">
        <f t="shared" si="15"/>
        <v>Amphibian Breeding Pond  - WILD-1007</v>
      </c>
      <c r="D111" t="str">
        <f t="shared" si="16"/>
        <v>Amphibian</v>
      </c>
      <c r="E111" t="str">
        <f t="shared" si="14"/>
        <v>long-toed salamander - Salamander (AMMA) larvae. Note that this site is ephemeral. KP 1007.47 Buffer overlap from Access Road. No associated wetland.</v>
      </c>
      <c r="F111" s="3" t="s">
        <v>9414</v>
      </c>
      <c r="G111" s="3">
        <f t="shared" si="11"/>
        <v>8</v>
      </c>
      <c r="H111" s="12">
        <f>INDEX(families!$A:$A,MATCH(I111,families!$B:$B,0))</f>
        <v>43</v>
      </c>
      <c r="I111" s="3" t="str">
        <f t="shared" si="12"/>
        <v>WL</v>
      </c>
      <c r="O111">
        <f t="shared" si="13"/>
        <v>8</v>
      </c>
      <c r="P111" t="s">
        <v>9416</v>
      </c>
      <c r="Q111" t="s">
        <v>9027</v>
      </c>
      <c r="R111">
        <v>1007329.401</v>
      </c>
      <c r="S111">
        <v>1007634.965</v>
      </c>
      <c r="T111">
        <v>630999</v>
      </c>
      <c r="U111">
        <v>5490954</v>
      </c>
      <c r="V111">
        <v>630905</v>
      </c>
      <c r="W111">
        <v>5490664</v>
      </c>
      <c r="X111" t="s">
        <v>9025</v>
      </c>
      <c r="Y111" t="s">
        <v>9142</v>
      </c>
      <c r="Z111" t="s">
        <v>9143</v>
      </c>
      <c r="AA111">
        <v>150</v>
      </c>
      <c r="AC111" t="s">
        <v>9028</v>
      </c>
      <c r="AD111" t="s">
        <v>9029</v>
      </c>
      <c r="AF111" t="s">
        <v>9144</v>
      </c>
      <c r="AG111" t="s">
        <v>985</v>
      </c>
      <c r="AH111" t="s">
        <v>987</v>
      </c>
      <c r="AI111" s="4">
        <v>44375</v>
      </c>
      <c r="AJ111" t="s">
        <v>906</v>
      </c>
      <c r="AK111" t="s">
        <v>9031</v>
      </c>
      <c r="AL111" s="5" t="s">
        <v>9032</v>
      </c>
      <c r="AM111" s="5" t="s">
        <v>9033</v>
      </c>
      <c r="AN111" t="s">
        <v>9034</v>
      </c>
      <c r="AO111" t="s">
        <v>9035</v>
      </c>
      <c r="AP111" t="s">
        <v>984</v>
      </c>
      <c r="AQ111" t="s">
        <v>9145</v>
      </c>
      <c r="AR111" s="4">
        <v>44057</v>
      </c>
    </row>
    <row r="112" spans="1:45" ht="17" customHeight="1" x14ac:dyDescent="0.2">
      <c r="A112">
        <v>1004620</v>
      </c>
      <c r="B112">
        <v>1004940</v>
      </c>
      <c r="C112" t="str">
        <f t="shared" si="15"/>
        <v>Amphibian Breeding Pond  - WILD-96a-1</v>
      </c>
      <c r="D112" t="str">
        <f t="shared" si="16"/>
        <v>Amphibian</v>
      </c>
      <c r="E112" t="str">
        <f t="shared" si="14"/>
        <v xml:space="preserve">long-toed salamander, northern pacific treefrog - AMMA larvae and adult PSRE. </v>
      </c>
      <c r="F112" s="3" t="s">
        <v>9414</v>
      </c>
      <c r="G112" s="3">
        <f t="shared" si="11"/>
        <v>8</v>
      </c>
      <c r="H112" s="12">
        <f>INDEX(families!$A:$A,MATCH(I112,families!$B:$B,0))</f>
        <v>43</v>
      </c>
      <c r="I112" s="3" t="str">
        <f t="shared" si="12"/>
        <v>WL</v>
      </c>
      <c r="O112">
        <f t="shared" si="13"/>
        <v>8</v>
      </c>
      <c r="P112" t="s">
        <v>9416</v>
      </c>
      <c r="Q112" t="s">
        <v>9027</v>
      </c>
      <c r="R112">
        <v>1004784.992</v>
      </c>
      <c r="S112">
        <v>1004803.867</v>
      </c>
      <c r="T112">
        <v>631970</v>
      </c>
      <c r="U112">
        <v>5493257</v>
      </c>
      <c r="V112">
        <v>631953</v>
      </c>
      <c r="W112">
        <v>5493246</v>
      </c>
      <c r="X112" t="s">
        <v>9025</v>
      </c>
      <c r="Y112" t="s">
        <v>9117</v>
      </c>
      <c r="Z112" t="s">
        <v>9118</v>
      </c>
      <c r="AA112">
        <v>150</v>
      </c>
      <c r="AC112" t="s">
        <v>9028</v>
      </c>
      <c r="AD112" t="s">
        <v>9029</v>
      </c>
      <c r="AE112" t="s">
        <v>1013</v>
      </c>
      <c r="AF112" t="s">
        <v>9119</v>
      </c>
      <c r="AG112" t="s">
        <v>985</v>
      </c>
      <c r="AH112" t="s">
        <v>987</v>
      </c>
      <c r="AI112" s="4">
        <v>44453</v>
      </c>
      <c r="AJ112" t="s">
        <v>906</v>
      </c>
      <c r="AK112" t="s">
        <v>9031</v>
      </c>
      <c r="AL112" s="5" t="s">
        <v>9032</v>
      </c>
      <c r="AM112" s="5" t="s">
        <v>9033</v>
      </c>
      <c r="AN112" t="s">
        <v>9034</v>
      </c>
      <c r="AO112" t="s">
        <v>9035</v>
      </c>
      <c r="AP112" t="s">
        <v>984</v>
      </c>
      <c r="AQ112" t="s">
        <v>9120</v>
      </c>
      <c r="AR112" s="4">
        <v>44441</v>
      </c>
    </row>
    <row r="113" spans="1:45" ht="17" customHeight="1" x14ac:dyDescent="0.2">
      <c r="A113">
        <v>1028450</v>
      </c>
      <c r="B113">
        <v>1028860</v>
      </c>
      <c r="C113" t="str">
        <f t="shared" si="15"/>
        <v>Amphibian Breeding Pond  - WILD-79d</v>
      </c>
      <c r="D113" t="str">
        <f t="shared" si="16"/>
        <v>Amphibian</v>
      </c>
      <c r="E113" t="str">
        <f t="shared" ref="E113:E126" si="17">AF113</f>
        <v xml:space="preserve">long-toed salamander, northern pacific treefrog - Associated with WT-710b. Larvae and PSRE adult observed in July ( From triton SC: SP5b-ACR2-0711-F1: tadpoles and chorus frogs were observed within the standing pools). Site has been dry since early August. </v>
      </c>
      <c r="F113" s="3" t="s">
        <v>9414</v>
      </c>
      <c r="G113" s="3">
        <f t="shared" si="11"/>
        <v>8</v>
      </c>
      <c r="H113" s="12">
        <f>INDEX(families!$A:$A,MATCH(I113,families!$B:$B,0))</f>
        <v>43</v>
      </c>
      <c r="I113" s="3" t="str">
        <f t="shared" si="12"/>
        <v>WL</v>
      </c>
      <c r="O113">
        <f t="shared" si="13"/>
        <v>8</v>
      </c>
      <c r="P113" t="s">
        <v>9416</v>
      </c>
      <c r="Q113" t="s">
        <v>9027</v>
      </c>
      <c r="R113">
        <v>1028446.454</v>
      </c>
      <c r="S113">
        <v>1028858.955</v>
      </c>
      <c r="T113">
        <v>622554</v>
      </c>
      <c r="U113">
        <v>5475789</v>
      </c>
      <c r="V113">
        <v>622331</v>
      </c>
      <c r="W113">
        <v>5475445</v>
      </c>
      <c r="X113" t="s">
        <v>9025</v>
      </c>
      <c r="Y113" t="s">
        <v>1566</v>
      </c>
      <c r="AA113">
        <v>150</v>
      </c>
      <c r="AC113" t="s">
        <v>9028</v>
      </c>
      <c r="AD113" t="s">
        <v>9029</v>
      </c>
      <c r="AE113" t="s">
        <v>1013</v>
      </c>
      <c r="AF113" t="s">
        <v>9299</v>
      </c>
      <c r="AG113" t="s">
        <v>985</v>
      </c>
      <c r="AH113" t="s">
        <v>987</v>
      </c>
      <c r="AI113" s="4">
        <v>44375</v>
      </c>
      <c r="AJ113" t="s">
        <v>906</v>
      </c>
      <c r="AK113" t="s">
        <v>9031</v>
      </c>
      <c r="AL113" s="5" t="s">
        <v>9032</v>
      </c>
      <c r="AM113" s="5" t="s">
        <v>9033</v>
      </c>
      <c r="AN113" t="s">
        <v>9034</v>
      </c>
      <c r="AO113" t="s">
        <v>9035</v>
      </c>
      <c r="AP113" t="s">
        <v>984</v>
      </c>
      <c r="AQ113" t="s">
        <v>1006</v>
      </c>
      <c r="AR113" s="4">
        <v>44085</v>
      </c>
      <c r="AS113" t="s">
        <v>1564</v>
      </c>
    </row>
    <row r="114" spans="1:45" ht="17" customHeight="1" x14ac:dyDescent="0.2">
      <c r="A114">
        <v>1008287.433</v>
      </c>
      <c r="B114">
        <v>1008442.9080000001</v>
      </c>
      <c r="C114" t="str">
        <f t="shared" si="15"/>
        <v>Mountain beaver burrows - WILD-93a.3</v>
      </c>
      <c r="D114" t="str">
        <f t="shared" si="16"/>
        <v>Beaver</v>
      </c>
      <c r="E114" t="str">
        <f t="shared" si="17"/>
        <v>Mountain beaver burrows on access road and ROW on either side of BC-598. KP range of burrows: KP 1008.33-1008.41</v>
      </c>
      <c r="F114" s="3" t="s">
        <v>9414</v>
      </c>
      <c r="G114" s="3">
        <f t="shared" si="11"/>
        <v>2</v>
      </c>
      <c r="H114" s="12">
        <f>INDEX(families!$A:$A,MATCH(I114,families!$B:$B,0))</f>
        <v>43</v>
      </c>
      <c r="I114" s="3" t="str">
        <f t="shared" si="12"/>
        <v>WL</v>
      </c>
      <c r="O114">
        <f t="shared" si="13"/>
        <v>2</v>
      </c>
      <c r="P114" t="s">
        <v>9419</v>
      </c>
      <c r="Q114" t="s">
        <v>9050</v>
      </c>
      <c r="R114">
        <v>1008287.433</v>
      </c>
      <c r="S114">
        <v>1008442.9080000001</v>
      </c>
      <c r="T114">
        <v>630530</v>
      </c>
      <c r="U114">
        <v>5490366</v>
      </c>
      <c r="V114">
        <v>630512</v>
      </c>
      <c r="W114">
        <v>5490217</v>
      </c>
      <c r="X114" t="s">
        <v>9025</v>
      </c>
      <c r="Y114" t="s">
        <v>9397</v>
      </c>
      <c r="Z114" t="s">
        <v>9398</v>
      </c>
      <c r="AA114">
        <v>50</v>
      </c>
      <c r="AC114" t="s">
        <v>9028</v>
      </c>
      <c r="AD114" t="s">
        <v>9051</v>
      </c>
      <c r="AF114" t="s">
        <v>9399</v>
      </c>
      <c r="AG114" t="s">
        <v>985</v>
      </c>
      <c r="AH114" t="s">
        <v>987</v>
      </c>
      <c r="AI114" s="4">
        <v>44111</v>
      </c>
      <c r="AJ114" t="s">
        <v>906</v>
      </c>
      <c r="AK114" t="s">
        <v>9053</v>
      </c>
      <c r="AL114" t="s">
        <v>9054</v>
      </c>
      <c r="AM114" t="s">
        <v>9055</v>
      </c>
      <c r="AN114" t="s">
        <v>9034</v>
      </c>
      <c r="AO114" t="s">
        <v>9056</v>
      </c>
      <c r="AP114" t="s">
        <v>984</v>
      </c>
      <c r="AQ114" t="s">
        <v>9400</v>
      </c>
      <c r="AR114" s="4">
        <v>44098</v>
      </c>
    </row>
    <row r="115" spans="1:45" ht="17" customHeight="1" x14ac:dyDescent="0.2">
      <c r="A115">
        <v>989360</v>
      </c>
      <c r="B115">
        <v>989680</v>
      </c>
      <c r="C115" t="str">
        <f t="shared" si="15"/>
        <v>Amphibian Breeding Pond  - WILD-98a</v>
      </c>
      <c r="D115" t="str">
        <f t="shared" si="16"/>
        <v>Amphibian</v>
      </c>
      <c r="E115" t="str">
        <f t="shared" si="17"/>
        <v xml:space="preserve">northern pacific treefrog - Amphibian breeding pond (seasonal graminoid marsh). Shallow with lots of vegetation for egg laying. Subsurface inflow at N extent,
surface outflow at SW. PSRE egg masses and adilt observed and heard calling. </v>
      </c>
      <c r="F115" s="3" t="s">
        <v>9414</v>
      </c>
      <c r="G115" s="3">
        <f t="shared" si="11"/>
        <v>8</v>
      </c>
      <c r="H115" s="12">
        <f>INDEX(families!$A:$A,MATCH(I115,families!$B:$B,0))</f>
        <v>43</v>
      </c>
      <c r="I115" s="3" t="str">
        <f t="shared" si="12"/>
        <v>WL</v>
      </c>
      <c r="O115">
        <f t="shared" si="13"/>
        <v>8</v>
      </c>
      <c r="P115" t="s">
        <v>9416</v>
      </c>
      <c r="Q115" t="s">
        <v>9027</v>
      </c>
      <c r="R115">
        <v>989498.17290000001</v>
      </c>
      <c r="S115">
        <v>989538.58759999997</v>
      </c>
      <c r="T115">
        <v>643863</v>
      </c>
      <c r="U115">
        <v>5500212</v>
      </c>
      <c r="V115">
        <v>643836</v>
      </c>
      <c r="W115">
        <v>5500174</v>
      </c>
      <c r="X115" t="s">
        <v>9025</v>
      </c>
      <c r="Y115" t="s">
        <v>1528</v>
      </c>
      <c r="Z115" t="s">
        <v>9026</v>
      </c>
      <c r="AA115">
        <v>150</v>
      </c>
      <c r="AC115" t="s">
        <v>9028</v>
      </c>
      <c r="AD115" t="s">
        <v>9029</v>
      </c>
      <c r="AF115" s="5" t="s">
        <v>9030</v>
      </c>
      <c r="AG115" t="s">
        <v>985</v>
      </c>
      <c r="AH115" t="s">
        <v>987</v>
      </c>
      <c r="AI115" s="4">
        <v>44375</v>
      </c>
      <c r="AJ115" t="s">
        <v>906</v>
      </c>
      <c r="AK115" t="s">
        <v>9031</v>
      </c>
      <c r="AL115" s="5" t="s">
        <v>9032</v>
      </c>
      <c r="AM115" s="5" t="s">
        <v>9033</v>
      </c>
      <c r="AN115" t="s">
        <v>9034</v>
      </c>
      <c r="AO115" t="s">
        <v>9035</v>
      </c>
      <c r="AP115" t="s">
        <v>984</v>
      </c>
      <c r="AQ115" t="s">
        <v>9036</v>
      </c>
      <c r="AR115" s="4">
        <v>44354</v>
      </c>
      <c r="AS115" t="s">
        <v>9037</v>
      </c>
    </row>
    <row r="116" spans="1:45" ht="17" customHeight="1" x14ac:dyDescent="0.2">
      <c r="A116">
        <v>1024460</v>
      </c>
      <c r="B116">
        <v>1024570</v>
      </c>
      <c r="C116" t="str">
        <f t="shared" si="15"/>
        <v>American Pika  - WILD-79a</v>
      </c>
      <c r="D116" t="str">
        <f t="shared" si="16"/>
        <v>Rodent</v>
      </c>
      <c r="E116" t="str">
        <f t="shared" si="17"/>
        <v>﻿Observed American Pika within talus/boulder area in extra temporary workspace at between 1024.46-1024.57. At least two individuals were heard calling. Habitat is highly suitable for pika.</v>
      </c>
      <c r="F116" s="3" t="s">
        <v>9414</v>
      </c>
      <c r="G116" s="3">
        <f t="shared" si="11"/>
        <v>5</v>
      </c>
      <c r="H116" s="12">
        <f>INDEX(families!$A:$A,MATCH(I116,families!$B:$B,0))</f>
        <v>43</v>
      </c>
      <c r="I116" s="3" t="str">
        <f t="shared" si="12"/>
        <v>WL</v>
      </c>
      <c r="O116">
        <f t="shared" si="13"/>
        <v>5</v>
      </c>
      <c r="P116" t="s">
        <v>9415</v>
      </c>
      <c r="Q116" t="s">
        <v>9136</v>
      </c>
      <c r="R116">
        <v>1024406.0330000001</v>
      </c>
      <c r="S116">
        <v>1024561.96</v>
      </c>
      <c r="T116">
        <v>624982</v>
      </c>
      <c r="U116">
        <v>5478395</v>
      </c>
      <c r="V116">
        <v>624889</v>
      </c>
      <c r="W116">
        <v>5478362</v>
      </c>
      <c r="X116" t="s">
        <v>9025</v>
      </c>
      <c r="Y116" t="s">
        <v>9291</v>
      </c>
      <c r="AA116">
        <v>30</v>
      </c>
      <c r="AC116" t="s">
        <v>322</v>
      </c>
      <c r="AD116" t="s">
        <v>9051</v>
      </c>
      <c r="AF116" t="s">
        <v>9292</v>
      </c>
      <c r="AG116" t="s">
        <v>1019</v>
      </c>
      <c r="AH116" t="s">
        <v>987</v>
      </c>
      <c r="AI116" s="4">
        <v>44070</v>
      </c>
      <c r="AJ116" t="s">
        <v>906</v>
      </c>
      <c r="AK116" t="s">
        <v>9138</v>
      </c>
      <c r="AL116" s="5" t="s">
        <v>9139</v>
      </c>
      <c r="AM116" t="s">
        <v>9140</v>
      </c>
      <c r="AN116" t="s">
        <v>9293</v>
      </c>
      <c r="AP116" t="s">
        <v>984</v>
      </c>
      <c r="AQ116" t="s">
        <v>9294</v>
      </c>
      <c r="AR116" s="4">
        <v>44034</v>
      </c>
    </row>
    <row r="117" spans="1:45" ht="17" customHeight="1" x14ac:dyDescent="0.2">
      <c r="A117">
        <v>1051870</v>
      </c>
      <c r="B117">
        <v>1052500</v>
      </c>
      <c r="C117" t="str">
        <f t="shared" si="15"/>
        <v>Raptor nest - WILD-115</v>
      </c>
      <c r="D117" t="str">
        <f t="shared" si="16"/>
        <v>Bird</v>
      </c>
      <c r="E117" t="str">
        <f t="shared" si="17"/>
        <v>Peregrine falcon nest</v>
      </c>
      <c r="F117" s="3" t="s">
        <v>9414</v>
      </c>
      <c r="G117" s="3">
        <f t="shared" si="11"/>
        <v>3</v>
      </c>
      <c r="H117" s="12">
        <f>INDEX(families!$A:$A,MATCH(I117,families!$B:$B,0))</f>
        <v>43</v>
      </c>
      <c r="I117" s="3" t="str">
        <f t="shared" si="12"/>
        <v>WL</v>
      </c>
      <c r="O117">
        <f t="shared" si="13"/>
        <v>3</v>
      </c>
      <c r="P117" t="s">
        <v>9417</v>
      </c>
      <c r="Q117" t="s">
        <v>9338</v>
      </c>
      <c r="R117">
        <v>1052193.821</v>
      </c>
      <c r="S117">
        <v>1052500</v>
      </c>
      <c r="T117">
        <v>604096</v>
      </c>
      <c r="U117">
        <v>5468587</v>
      </c>
      <c r="V117">
        <v>603902.92720000003</v>
      </c>
      <c r="W117">
        <v>5468359.8109999998</v>
      </c>
      <c r="X117" t="s">
        <v>9025</v>
      </c>
      <c r="Y117" t="s">
        <v>9337</v>
      </c>
      <c r="AA117" s="5" t="s">
        <v>9339</v>
      </c>
      <c r="AC117" t="s">
        <v>8994</v>
      </c>
      <c r="AD117" t="s">
        <v>9009</v>
      </c>
      <c r="AF117" t="s">
        <v>9340</v>
      </c>
      <c r="AJ117" t="s">
        <v>906</v>
      </c>
      <c r="AK117" t="s">
        <v>9341</v>
      </c>
      <c r="AL117" s="5" t="s">
        <v>9342</v>
      </c>
      <c r="AM117" s="5" t="s">
        <v>9343</v>
      </c>
      <c r="AN117" t="s">
        <v>9034</v>
      </c>
      <c r="AP117" t="s">
        <v>984</v>
      </c>
    </row>
    <row r="118" spans="1:45" ht="17" customHeight="1" x14ac:dyDescent="0.2">
      <c r="A118">
        <v>1027690</v>
      </c>
      <c r="B118">
        <v>1027710</v>
      </c>
      <c r="C118" t="str">
        <f t="shared" si="15"/>
        <v>American Pika  - WILD-79c</v>
      </c>
      <c r="D118" t="str">
        <f t="shared" si="16"/>
        <v>Rodent</v>
      </c>
      <c r="E118" t="str">
        <f t="shared" si="17"/>
        <v>Pika heard from talus slope adjacent to ROW. Talus overlaps slightly with ROW.</v>
      </c>
      <c r="F118" s="3" t="s">
        <v>9414</v>
      </c>
      <c r="G118" s="3">
        <f t="shared" si="11"/>
        <v>5</v>
      </c>
      <c r="H118" s="12">
        <f>INDEX(families!$A:$A,MATCH(I118,families!$B:$B,0))</f>
        <v>43</v>
      </c>
      <c r="I118" s="3" t="str">
        <f t="shared" si="12"/>
        <v>WL</v>
      </c>
      <c r="O118">
        <f t="shared" si="13"/>
        <v>5</v>
      </c>
      <c r="P118" t="s">
        <v>9415</v>
      </c>
      <c r="Q118" t="s">
        <v>9136</v>
      </c>
      <c r="R118">
        <v>1027684.454</v>
      </c>
      <c r="S118">
        <v>1027710.9840000001</v>
      </c>
      <c r="T118">
        <v>622820</v>
      </c>
      <c r="U118">
        <v>5476470</v>
      </c>
      <c r="V118">
        <v>622808</v>
      </c>
      <c r="W118">
        <v>5476445</v>
      </c>
      <c r="X118" t="s">
        <v>9025</v>
      </c>
      <c r="Y118" t="s">
        <v>9295</v>
      </c>
      <c r="Z118" t="s">
        <v>9296</v>
      </c>
      <c r="AA118">
        <v>30</v>
      </c>
      <c r="AC118" t="s">
        <v>322</v>
      </c>
      <c r="AD118" t="s">
        <v>9051</v>
      </c>
      <c r="AF118" t="s">
        <v>9297</v>
      </c>
      <c r="AG118" t="s">
        <v>1019</v>
      </c>
      <c r="AH118" t="s">
        <v>987</v>
      </c>
      <c r="AI118" s="4">
        <v>44070</v>
      </c>
      <c r="AJ118" t="s">
        <v>906</v>
      </c>
      <c r="AK118" t="s">
        <v>9138</v>
      </c>
      <c r="AL118" s="5" t="s">
        <v>9139</v>
      </c>
      <c r="AM118" t="s">
        <v>9140</v>
      </c>
      <c r="AN118" t="s">
        <v>9251</v>
      </c>
      <c r="AP118" t="s">
        <v>984</v>
      </c>
      <c r="AQ118" t="s">
        <v>9298</v>
      </c>
      <c r="AR118" s="4">
        <v>44068</v>
      </c>
    </row>
    <row r="119" spans="1:45" ht="17" customHeight="1" x14ac:dyDescent="0.2">
      <c r="A119">
        <v>1035500</v>
      </c>
      <c r="C119" t="str">
        <f t="shared" si="15"/>
        <v>Spotted Owl - Suitable Nest Tree - WILD-570a</v>
      </c>
      <c r="D119" t="str">
        <f t="shared" si="16"/>
        <v>Bird</v>
      </c>
      <c r="E119" t="str">
        <f t="shared" si="17"/>
        <v xml:space="preserve">Potential nesting tree. Western red cedar (decay class 5, 92 cm DBH, broken off top, approx. 10m high). Located on south side of ROW. Update: Tree was cleared off the ROW. A replacement nest structure was created off-ROW. This tree is shorter than typical/known for nesting sites however it is at the top of a gully so it’s about  20m above ground in gully.  </v>
      </c>
      <c r="F119" s="3" t="s">
        <v>9414</v>
      </c>
      <c r="G119" s="3">
        <f t="shared" si="11"/>
        <v>3</v>
      </c>
      <c r="H119" s="12">
        <f>INDEX(families!$A:$A,MATCH(I119,families!$B:$B,0))</f>
        <v>43</v>
      </c>
      <c r="I119" s="3" t="str">
        <f t="shared" si="12"/>
        <v>WL</v>
      </c>
      <c r="O119">
        <f t="shared" si="13"/>
        <v>3</v>
      </c>
      <c r="P119" t="s">
        <v>9417</v>
      </c>
      <c r="Q119" t="s">
        <v>8993</v>
      </c>
      <c r="R119">
        <v>1035507.654</v>
      </c>
      <c r="T119">
        <v>619482</v>
      </c>
      <c r="U119">
        <v>5471333</v>
      </c>
      <c r="X119" t="s">
        <v>8982</v>
      </c>
      <c r="Y119" t="s">
        <v>9004</v>
      </c>
      <c r="Z119" t="s">
        <v>9005</v>
      </c>
      <c r="AC119" t="s">
        <v>8994</v>
      </c>
      <c r="AD119" t="s">
        <v>8995</v>
      </c>
      <c r="AF119" t="s">
        <v>9006</v>
      </c>
      <c r="AG119" t="s">
        <v>985</v>
      </c>
      <c r="AH119" t="s">
        <v>987</v>
      </c>
      <c r="AI119" s="4">
        <v>44599</v>
      </c>
      <c r="AJ119" t="s">
        <v>906</v>
      </c>
      <c r="AK119" t="s">
        <v>8997</v>
      </c>
      <c r="AL119" s="5" t="s">
        <v>8998</v>
      </c>
      <c r="AN119" s="5" t="s">
        <v>8999</v>
      </c>
      <c r="AP119" t="s">
        <v>984</v>
      </c>
      <c r="AQ119" t="s">
        <v>9007</v>
      </c>
      <c r="AR119" s="4">
        <v>44070</v>
      </c>
    </row>
    <row r="120" spans="1:45" ht="17" customHeight="1" x14ac:dyDescent="0.2">
      <c r="A120">
        <v>1055210</v>
      </c>
      <c r="B120">
        <v>1055300</v>
      </c>
      <c r="C120" t="str">
        <f t="shared" si="15"/>
        <v>Amphibian Breeding Pond - WILD-115a-1</v>
      </c>
      <c r="D120" t="str">
        <f t="shared" si="16"/>
        <v>Amphibian</v>
      </c>
      <c r="E120" t="str">
        <f t="shared" si="17"/>
        <v>PSRE larvae observed. Woody, herbaceous and graminoid vegetation and submergent vegetation, deep wet areas. Possible watercourse as there is a culvert going under the highway (west) and wet area continues far past the E limit of ROW.</v>
      </c>
      <c r="F120" s="3" t="s">
        <v>9414</v>
      </c>
      <c r="G120" s="3">
        <f t="shared" si="11"/>
        <v>8</v>
      </c>
      <c r="H120" s="12">
        <f>INDEX(families!$A:$A,MATCH(I120,families!$B:$B,0))</f>
        <v>43</v>
      </c>
      <c r="I120" s="3" t="str">
        <f t="shared" si="12"/>
        <v>WL</v>
      </c>
      <c r="O120">
        <f t="shared" si="13"/>
        <v>8</v>
      </c>
      <c r="P120" t="s">
        <v>9416</v>
      </c>
      <c r="Q120" t="s">
        <v>9346</v>
      </c>
      <c r="R120">
        <v>1055210.524</v>
      </c>
      <c r="S120">
        <v>1055354.686</v>
      </c>
      <c r="T120">
        <v>602076</v>
      </c>
      <c r="U120">
        <v>5466399</v>
      </c>
      <c r="V120">
        <v>601985</v>
      </c>
      <c r="W120">
        <v>5466364</v>
      </c>
      <c r="X120" t="s">
        <v>9025</v>
      </c>
      <c r="Y120" t="s">
        <v>9344</v>
      </c>
      <c r="Z120" t="s">
        <v>9345</v>
      </c>
      <c r="AA120">
        <v>50</v>
      </c>
      <c r="AC120" t="s">
        <v>9028</v>
      </c>
      <c r="AD120" t="s">
        <v>9029</v>
      </c>
      <c r="AF120" t="s">
        <v>9347</v>
      </c>
      <c r="AG120" t="s">
        <v>985</v>
      </c>
      <c r="AH120" t="s">
        <v>987</v>
      </c>
      <c r="AI120" s="4">
        <v>44419</v>
      </c>
      <c r="AJ120" t="s">
        <v>906</v>
      </c>
      <c r="AK120" t="s">
        <v>9031</v>
      </c>
      <c r="AL120" s="5" t="s">
        <v>9032</v>
      </c>
      <c r="AM120" s="5" t="s">
        <v>9033</v>
      </c>
      <c r="AN120" t="s">
        <v>9034</v>
      </c>
      <c r="AO120" t="s">
        <v>9035</v>
      </c>
      <c r="AP120" t="s">
        <v>984</v>
      </c>
      <c r="AQ120" t="s">
        <v>1825</v>
      </c>
      <c r="AR120" s="4">
        <v>44603</v>
      </c>
      <c r="AS120" t="s">
        <v>2208</v>
      </c>
    </row>
    <row r="121" spans="1:45" ht="17" customHeight="1" x14ac:dyDescent="0.2">
      <c r="A121">
        <v>1034600</v>
      </c>
      <c r="B121">
        <v>1034710</v>
      </c>
      <c r="C121" t="str">
        <f t="shared" si="15"/>
        <v>Marmot den site - WILD-67a</v>
      </c>
      <c r="D121" t="str">
        <f t="shared" si="16"/>
        <v>Rodent</v>
      </c>
      <c r="E121" t="str">
        <f t="shared" si="17"/>
        <v>Rocky slope with grassy and wildflower base. Woody vegetation along slope, larger rock piles at base, smaller rocks along slope.
Adult seen at “end point” on rocks and den is located in larger rock pile in the middle.</v>
      </c>
      <c r="F121" s="3" t="s">
        <v>9414</v>
      </c>
      <c r="G121" s="3">
        <f t="shared" si="11"/>
        <v>5</v>
      </c>
      <c r="H121" s="12">
        <f>INDEX(families!$A:$A,MATCH(I121,families!$B:$B,0))</f>
        <v>43</v>
      </c>
      <c r="I121" s="3" t="str">
        <f t="shared" si="12"/>
        <v>WL</v>
      </c>
      <c r="O121">
        <f t="shared" si="13"/>
        <v>5</v>
      </c>
      <c r="P121" t="s">
        <v>9415</v>
      </c>
      <c r="Q121" t="s">
        <v>9328</v>
      </c>
      <c r="R121">
        <v>1034599.036</v>
      </c>
      <c r="S121">
        <v>1034730.157</v>
      </c>
      <c r="T121">
        <v>620287</v>
      </c>
      <c r="U121">
        <v>5471064</v>
      </c>
      <c r="V121">
        <v>620160</v>
      </c>
      <c r="W121">
        <v>5471045</v>
      </c>
      <c r="X121" t="s">
        <v>9025</v>
      </c>
      <c r="Y121" t="s">
        <v>9326</v>
      </c>
      <c r="Z121" t="s">
        <v>9327</v>
      </c>
      <c r="AA121">
        <v>15</v>
      </c>
      <c r="AC121" t="s">
        <v>9028</v>
      </c>
      <c r="AD121" t="s">
        <v>9329</v>
      </c>
      <c r="AF121" s="5" t="s">
        <v>9330</v>
      </c>
      <c r="AG121" t="s">
        <v>1019</v>
      </c>
      <c r="AH121" t="s">
        <v>987</v>
      </c>
      <c r="AI121" s="4">
        <v>44645</v>
      </c>
      <c r="AJ121" t="s">
        <v>1020</v>
      </c>
      <c r="AK121" t="s">
        <v>9331</v>
      </c>
      <c r="AL121" s="5" t="s">
        <v>9332</v>
      </c>
      <c r="AM121" s="5" t="s">
        <v>9333</v>
      </c>
      <c r="AN121" t="s">
        <v>9334</v>
      </c>
      <c r="AO121" t="s">
        <v>9335</v>
      </c>
      <c r="AP121" t="s">
        <v>2024</v>
      </c>
      <c r="AQ121" t="s">
        <v>9336</v>
      </c>
      <c r="AR121" s="4">
        <v>44483</v>
      </c>
    </row>
    <row r="122" spans="1:45" ht="17" customHeight="1" x14ac:dyDescent="0.2">
      <c r="A122">
        <v>1071910</v>
      </c>
      <c r="B122">
        <v>1072110</v>
      </c>
      <c r="C122" t="str">
        <f t="shared" si="15"/>
        <v>Oregon Forestsnail mating area - WILD-72a-1</v>
      </c>
      <c r="D122" t="str">
        <f t="shared" si="16"/>
        <v>Snail</v>
      </c>
      <c r="E122" t="str">
        <f t="shared" si="17"/>
        <v>Segment of ROW with multiple patches of stinging nettle containing high density of Oregon forestsnail including one mating pair.</v>
      </c>
      <c r="F122" s="3" t="s">
        <v>9414</v>
      </c>
      <c r="G122" s="3">
        <f t="shared" si="11"/>
        <v>6</v>
      </c>
      <c r="H122" s="12">
        <f>INDEX(families!$A:$A,MATCH(I122,families!$B:$B,0))</f>
        <v>43</v>
      </c>
      <c r="I122" s="3" t="str">
        <f t="shared" si="12"/>
        <v>WL</v>
      </c>
      <c r="O122">
        <f t="shared" si="13"/>
        <v>6</v>
      </c>
      <c r="P122" t="s">
        <v>9420</v>
      </c>
      <c r="Q122" t="s">
        <v>9374</v>
      </c>
      <c r="R122">
        <v>1071906.2709999999</v>
      </c>
      <c r="S122">
        <v>1072120.1000000001</v>
      </c>
      <c r="T122">
        <v>595346</v>
      </c>
      <c r="U122">
        <v>5452567</v>
      </c>
      <c r="V122">
        <v>595241</v>
      </c>
      <c r="W122">
        <v>5452381</v>
      </c>
      <c r="X122" t="s">
        <v>9025</v>
      </c>
      <c r="Y122" t="s">
        <v>9385</v>
      </c>
      <c r="Z122" t="s">
        <v>2149</v>
      </c>
      <c r="AA122">
        <v>0</v>
      </c>
      <c r="AC122" t="s">
        <v>915</v>
      </c>
      <c r="AF122" t="s">
        <v>9386</v>
      </c>
      <c r="AG122" t="s">
        <v>985</v>
      </c>
      <c r="AH122" t="s">
        <v>987</v>
      </c>
      <c r="AI122" s="4">
        <v>44312</v>
      </c>
      <c r="AJ122" t="s">
        <v>1020</v>
      </c>
      <c r="AK122" s="5" t="s">
        <v>9376</v>
      </c>
      <c r="AL122" s="5" t="s">
        <v>9387</v>
      </c>
      <c r="AM122" s="5" t="s">
        <v>9378</v>
      </c>
      <c r="AN122" s="5" t="s">
        <v>9379</v>
      </c>
      <c r="AP122" t="s">
        <v>9380</v>
      </c>
      <c r="AQ122" t="s">
        <v>1019</v>
      </c>
      <c r="AR122" s="4">
        <v>44296</v>
      </c>
    </row>
    <row r="123" spans="1:45" ht="17" customHeight="1" x14ac:dyDescent="0.2">
      <c r="A123">
        <v>1071290</v>
      </c>
      <c r="B123">
        <v>1071450</v>
      </c>
      <c r="C123" t="str">
        <f t="shared" si="15"/>
        <v>Oregon Forestsnail mating area - WILD-70a</v>
      </c>
      <c r="D123" t="str">
        <f t="shared" si="16"/>
        <v>Snail</v>
      </c>
      <c r="E123" t="str">
        <f t="shared" si="17"/>
        <v xml:space="preserve">Segment of ROW with multiple patches of stinging nettle containing high density of Oregon forestsnail including two mating pairs. Mar 2022: Debris flow from fall 2021 flooding eliminated approx 50 m of suitable OFS habitat (1071.45-1071.50). </v>
      </c>
      <c r="F123" s="3" t="s">
        <v>9414</v>
      </c>
      <c r="G123" s="3">
        <f t="shared" si="11"/>
        <v>6</v>
      </c>
      <c r="H123" s="12">
        <f>INDEX(families!$A:$A,MATCH(I123,families!$B:$B,0))</f>
        <v>43</v>
      </c>
      <c r="I123" s="3" t="str">
        <f t="shared" si="12"/>
        <v>WL</v>
      </c>
      <c r="O123">
        <f t="shared" si="13"/>
        <v>6</v>
      </c>
      <c r="P123" t="s">
        <v>9420</v>
      </c>
      <c r="Q123" t="s">
        <v>9374</v>
      </c>
      <c r="R123">
        <v>1071289.3419999999</v>
      </c>
      <c r="S123">
        <v>1071452.0109999999</v>
      </c>
      <c r="T123">
        <v>595580</v>
      </c>
      <c r="U123">
        <v>5453136</v>
      </c>
      <c r="V123">
        <v>595517</v>
      </c>
      <c r="W123">
        <v>5452986</v>
      </c>
      <c r="X123" t="s">
        <v>9025</v>
      </c>
      <c r="Y123" t="s">
        <v>9372</v>
      </c>
      <c r="Z123" t="s">
        <v>9373</v>
      </c>
      <c r="AA123">
        <v>0</v>
      </c>
      <c r="AC123" t="s">
        <v>915</v>
      </c>
      <c r="AF123" t="s">
        <v>9375</v>
      </c>
      <c r="AG123" t="s">
        <v>985</v>
      </c>
      <c r="AH123" t="s">
        <v>987</v>
      </c>
      <c r="AI123" s="4">
        <v>44628</v>
      </c>
      <c r="AJ123" t="s">
        <v>906</v>
      </c>
      <c r="AK123" s="5" t="s">
        <v>9376</v>
      </c>
      <c r="AL123" s="5" t="s">
        <v>9377</v>
      </c>
      <c r="AM123" s="5" t="s">
        <v>9378</v>
      </c>
      <c r="AN123" s="5" t="s">
        <v>9379</v>
      </c>
      <c r="AP123" t="s">
        <v>9380</v>
      </c>
      <c r="AQ123" t="s">
        <v>9381</v>
      </c>
      <c r="AR123" s="4">
        <v>44313</v>
      </c>
    </row>
    <row r="124" spans="1:45" ht="17" customHeight="1" x14ac:dyDescent="0.2">
      <c r="A124">
        <v>1009500</v>
      </c>
      <c r="B124">
        <v>1009690</v>
      </c>
      <c r="C124" t="str">
        <f t="shared" si="15"/>
        <v>Mountain beaver burrows - WILD-89a.1</v>
      </c>
      <c r="D124" t="str">
        <f t="shared" si="16"/>
        <v>Beaver</v>
      </c>
      <c r="E124" t="str">
        <f t="shared" si="17"/>
        <v>System of mountain beaver burrows, burrows approx. 12 cm diameter (&gt;20 observed) within ferns. KPs of colony 1009.55-1009.64</v>
      </c>
      <c r="F124" s="3" t="s">
        <v>9414</v>
      </c>
      <c r="G124" s="3">
        <f t="shared" si="11"/>
        <v>2</v>
      </c>
      <c r="H124" s="12">
        <f>INDEX(families!$A:$A,MATCH(I124,families!$B:$B,0))</f>
        <v>43</v>
      </c>
      <c r="I124" s="3" t="str">
        <f t="shared" si="12"/>
        <v>WL</v>
      </c>
      <c r="O124">
        <f t="shared" si="13"/>
        <v>2</v>
      </c>
      <c r="P124" t="s">
        <v>9419</v>
      </c>
      <c r="Q124" t="s">
        <v>9050</v>
      </c>
      <c r="R124">
        <v>1009569.032</v>
      </c>
      <c r="S124">
        <v>1009644.621</v>
      </c>
      <c r="T124">
        <v>630196</v>
      </c>
      <c r="U124">
        <v>5489161</v>
      </c>
      <c r="V124">
        <v>630161</v>
      </c>
      <c r="W124">
        <v>5489094</v>
      </c>
      <c r="X124" t="s">
        <v>9025</v>
      </c>
      <c r="Y124" t="s">
        <v>9167</v>
      </c>
      <c r="Z124" t="s">
        <v>9168</v>
      </c>
      <c r="AA124">
        <v>50</v>
      </c>
      <c r="AC124" t="s">
        <v>9028</v>
      </c>
      <c r="AD124" t="s">
        <v>9051</v>
      </c>
      <c r="AF124" t="s">
        <v>9169</v>
      </c>
      <c r="AG124" t="s">
        <v>985</v>
      </c>
      <c r="AH124" t="s">
        <v>987</v>
      </c>
      <c r="AI124" s="4">
        <v>44069</v>
      </c>
      <c r="AJ124" t="s">
        <v>906</v>
      </c>
      <c r="AK124" t="s">
        <v>9053</v>
      </c>
      <c r="AL124" t="s">
        <v>9054</v>
      </c>
      <c r="AM124" t="s">
        <v>9055</v>
      </c>
      <c r="AN124" t="s">
        <v>9034</v>
      </c>
      <c r="AO124" t="s">
        <v>9056</v>
      </c>
      <c r="AP124" t="s">
        <v>984</v>
      </c>
      <c r="AQ124" t="s">
        <v>9170</v>
      </c>
      <c r="AR124" s="4">
        <v>44062</v>
      </c>
    </row>
    <row r="125" spans="1:45" ht="17" customHeight="1" x14ac:dyDescent="0.2">
      <c r="A125">
        <v>1009630</v>
      </c>
      <c r="B125">
        <v>1009800</v>
      </c>
      <c r="C125" t="str">
        <f t="shared" si="15"/>
        <v>Mountain beaver burrows - WILD-89a.2</v>
      </c>
      <c r="D125" t="str">
        <f t="shared" si="16"/>
        <v>Beaver</v>
      </c>
      <c r="E125" t="str">
        <f t="shared" si="17"/>
        <v>System of mountain beaver burrows. KPs of colony 1009.68-1009.75</v>
      </c>
      <c r="F125" s="3" t="s">
        <v>9414</v>
      </c>
      <c r="G125" s="3">
        <f t="shared" si="11"/>
        <v>2</v>
      </c>
      <c r="H125" s="12">
        <f>INDEX(families!$A:$A,MATCH(I125,families!$B:$B,0))</f>
        <v>43</v>
      </c>
      <c r="I125" s="3" t="str">
        <f t="shared" si="12"/>
        <v>WL</v>
      </c>
      <c r="O125">
        <f t="shared" si="13"/>
        <v>2</v>
      </c>
      <c r="P125" t="s">
        <v>9419</v>
      </c>
      <c r="Q125" t="s">
        <v>9050</v>
      </c>
      <c r="R125">
        <v>1009681.329</v>
      </c>
      <c r="S125">
        <v>1009752.727</v>
      </c>
      <c r="T125">
        <v>630143</v>
      </c>
      <c r="U125">
        <v>5489062</v>
      </c>
      <c r="V125">
        <v>630114</v>
      </c>
      <c r="W125">
        <v>5488997</v>
      </c>
      <c r="X125" t="s">
        <v>9025</v>
      </c>
      <c r="Y125" t="s">
        <v>9174</v>
      </c>
      <c r="Z125" t="s">
        <v>9175</v>
      </c>
      <c r="AA125">
        <v>50</v>
      </c>
      <c r="AC125" t="s">
        <v>9028</v>
      </c>
      <c r="AD125" t="s">
        <v>9051</v>
      </c>
      <c r="AF125" t="s">
        <v>9176</v>
      </c>
      <c r="AG125" t="s">
        <v>985</v>
      </c>
      <c r="AH125" t="s">
        <v>987</v>
      </c>
      <c r="AI125" s="4">
        <v>44069</v>
      </c>
      <c r="AJ125" t="s">
        <v>906</v>
      </c>
      <c r="AK125" t="s">
        <v>9053</v>
      </c>
      <c r="AL125" t="s">
        <v>9054</v>
      </c>
      <c r="AM125" t="s">
        <v>9055</v>
      </c>
      <c r="AN125" t="s">
        <v>9034</v>
      </c>
      <c r="AO125" t="s">
        <v>9056</v>
      </c>
      <c r="AP125" t="s">
        <v>984</v>
      </c>
      <c r="AQ125" t="s">
        <v>9007</v>
      </c>
      <c r="AR125" s="4">
        <v>44070</v>
      </c>
    </row>
    <row r="126" spans="1:45" ht="17" customHeight="1" x14ac:dyDescent="0.2">
      <c r="A126">
        <v>1035570</v>
      </c>
      <c r="C126" t="str">
        <f t="shared" si="15"/>
        <v>Spotted Owl - Suitable Nest Tree - WILD-571</v>
      </c>
      <c r="D126" t="str">
        <f t="shared" si="16"/>
        <v>Bird</v>
      </c>
      <c r="E126" t="str">
        <f t="shared" si="17"/>
        <v>Western hemlock (decay class 3; 81 cm dbh). Existing cavity present. Near south boundary of pipeline construction footprint (TWS). Update: Tree was cleared off the ROW. A replacement nest structure was created off-ROW.</v>
      </c>
      <c r="F126" s="3" t="s">
        <v>9414</v>
      </c>
      <c r="G126" s="3">
        <f t="shared" si="11"/>
        <v>3</v>
      </c>
      <c r="H126" s="12">
        <f>INDEX(families!$A:$A,MATCH(I126,families!$B:$B,0))</f>
        <v>43</v>
      </c>
      <c r="I126" s="3" t="str">
        <f t="shared" si="12"/>
        <v>WL</v>
      </c>
      <c r="O126">
        <f t="shared" si="13"/>
        <v>3</v>
      </c>
      <c r="P126" t="s">
        <v>9417</v>
      </c>
      <c r="Q126" t="s">
        <v>8993</v>
      </c>
      <c r="R126">
        <v>1035566.5060000001</v>
      </c>
      <c r="T126">
        <v>619421</v>
      </c>
      <c r="U126">
        <v>5471320</v>
      </c>
      <c r="X126" t="s">
        <v>8982</v>
      </c>
      <c r="Y126" t="s">
        <v>9008</v>
      </c>
      <c r="AC126" t="s">
        <v>8994</v>
      </c>
      <c r="AD126" t="s">
        <v>9009</v>
      </c>
      <c r="AF126" t="s">
        <v>9010</v>
      </c>
      <c r="AG126" t="s">
        <v>985</v>
      </c>
      <c r="AH126" t="s">
        <v>987</v>
      </c>
      <c r="AI126" s="4">
        <v>44599</v>
      </c>
      <c r="AJ126" t="s">
        <v>906</v>
      </c>
      <c r="AK126" t="s">
        <v>8997</v>
      </c>
      <c r="AL126" s="5" t="s">
        <v>8998</v>
      </c>
      <c r="AN126" s="5" t="s">
        <v>8999</v>
      </c>
      <c r="AP126" t="s">
        <v>984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6B905-0D13-9243-9E4A-4DDB4B6EFA58}">
  <dimension ref="A1:T630"/>
  <sheetViews>
    <sheetView workbookViewId="0">
      <selection activeCell="G11" sqref="G11"/>
    </sheetView>
  </sheetViews>
  <sheetFormatPr baseColWidth="10" defaultRowHeight="16" x14ac:dyDescent="0.2"/>
  <cols>
    <col min="1" max="2" width="12" style="1" bestFit="1" customWidth="1"/>
    <col min="3" max="3" width="16.1640625" style="1" bestFit="1" customWidth="1"/>
    <col min="4" max="4" width="45" style="1" bestFit="1" customWidth="1"/>
    <col min="5" max="5" width="7.33203125" style="1" bestFit="1" customWidth="1"/>
    <col min="6" max="6" width="8" style="1" bestFit="1" customWidth="1"/>
    <col min="7" max="7" width="8" style="1" customWidth="1"/>
    <col min="8" max="8" width="6.5" style="2" customWidth="1"/>
  </cols>
  <sheetData>
    <row r="1" spans="1:20" x14ac:dyDescent="0.2">
      <c r="A1" s="1" t="s">
        <v>9823</v>
      </c>
      <c r="B1" s="1" t="s">
        <v>9824</v>
      </c>
      <c r="C1" s="1" t="s">
        <v>1587</v>
      </c>
      <c r="D1" s="1" t="s">
        <v>1588</v>
      </c>
      <c r="E1" s="1" t="s">
        <v>1585</v>
      </c>
      <c r="F1" s="1" t="s">
        <v>1586</v>
      </c>
      <c r="G1" s="11" t="s">
        <v>9820</v>
      </c>
      <c r="H1" s="12" t="s">
        <v>9818</v>
      </c>
      <c r="M1" t="s">
        <v>9823</v>
      </c>
      <c r="N1" t="s">
        <v>9824</v>
      </c>
      <c r="O1" t="s">
        <v>711</v>
      </c>
      <c r="P1" t="s">
        <v>712</v>
      </c>
      <c r="Q1" t="s">
        <v>713</v>
      </c>
      <c r="R1" t="s">
        <v>714</v>
      </c>
      <c r="S1" t="s">
        <v>715</v>
      </c>
      <c r="T1" t="s">
        <v>32</v>
      </c>
    </row>
    <row r="2" spans="1:20" x14ac:dyDescent="0.2">
      <c r="A2" s="1">
        <f>M2</f>
        <v>950000</v>
      </c>
      <c r="B2" s="1">
        <f>N2</f>
        <v>985795</v>
      </c>
      <c r="C2" s="1" t="str">
        <f>R2</f>
        <v>0.9m FG</v>
      </c>
      <c r="D2" s="1" t="str">
        <f>R2&amp;" - "&amp;Q2</f>
        <v>0.9m FG - Default Depth</v>
      </c>
      <c r="E2" s="1" t="s">
        <v>38</v>
      </c>
      <c r="F2" s="1">
        <f>_xlfn.NUMBERVALUE(TRIM(LEFT(R2,3)))</f>
        <v>0.9</v>
      </c>
      <c r="G2" s="12">
        <f>INDEX(families!$A:$A,MATCH(H2,families!$B:$B,0))</f>
        <v>8</v>
      </c>
      <c r="H2" s="12" t="s">
        <v>38</v>
      </c>
      <c r="M2">
        <v>950000</v>
      </c>
      <c r="N2">
        <v>985795</v>
      </c>
      <c r="O2">
        <v>0.9</v>
      </c>
      <c r="P2" t="s">
        <v>716</v>
      </c>
      <c r="Q2" t="s">
        <v>717</v>
      </c>
      <c r="R2" t="s">
        <v>718</v>
      </c>
      <c r="S2" t="s">
        <v>719</v>
      </c>
      <c r="T2">
        <v>35795</v>
      </c>
    </row>
    <row r="3" spans="1:20" x14ac:dyDescent="0.2">
      <c r="A3" s="1">
        <f t="shared" ref="A3:B66" si="0">M3</f>
        <v>985795</v>
      </c>
      <c r="B3" s="1">
        <f t="shared" si="0"/>
        <v>985855</v>
      </c>
      <c r="C3" s="1" t="str">
        <f t="shared" ref="C3:C66" si="1">R3</f>
        <v>1.5m CG</v>
      </c>
      <c r="D3" s="1" t="str">
        <f t="shared" ref="D3:D66" si="2">R3&amp;" - "&amp;Q3</f>
        <v>1.5m CG - Alignment Sheets</v>
      </c>
      <c r="E3" s="1" t="s">
        <v>38</v>
      </c>
      <c r="F3" s="1">
        <f t="shared" ref="F3:F66" si="3">_xlfn.NUMBERVALUE(TRIM(LEFT(R3,3)))</f>
        <v>1.5</v>
      </c>
      <c r="G3" s="12">
        <f>INDEX(families!$A:$A,MATCH(H3,families!$B:$B,0))</f>
        <v>8</v>
      </c>
      <c r="H3" s="12" t="s">
        <v>38</v>
      </c>
      <c r="M3">
        <v>985795</v>
      </c>
      <c r="N3">
        <v>985855</v>
      </c>
      <c r="O3">
        <v>1.5</v>
      </c>
      <c r="P3" t="s">
        <v>720</v>
      </c>
      <c r="Q3" t="s">
        <v>721</v>
      </c>
      <c r="R3" t="s">
        <v>722</v>
      </c>
      <c r="S3" t="s">
        <v>723</v>
      </c>
      <c r="T3">
        <v>60</v>
      </c>
    </row>
    <row r="4" spans="1:20" x14ac:dyDescent="0.2">
      <c r="A4" s="1">
        <f t="shared" si="0"/>
        <v>985855</v>
      </c>
      <c r="B4" s="1">
        <f t="shared" si="0"/>
        <v>986208</v>
      </c>
      <c r="C4" s="1" t="str">
        <f t="shared" si="1"/>
        <v>0.9m FG</v>
      </c>
      <c r="D4" s="1" t="str">
        <f t="shared" si="2"/>
        <v>0.9m FG - Default Depth</v>
      </c>
      <c r="E4" s="1" t="s">
        <v>38</v>
      </c>
      <c r="F4" s="1">
        <f t="shared" si="3"/>
        <v>0.9</v>
      </c>
      <c r="G4" s="12">
        <f>INDEX(families!$A:$A,MATCH(H4,families!$B:$B,0))</f>
        <v>8</v>
      </c>
      <c r="H4" s="12" t="s">
        <v>38</v>
      </c>
      <c r="M4">
        <v>985855</v>
      </c>
      <c r="N4">
        <v>986208</v>
      </c>
      <c r="O4">
        <v>0.9</v>
      </c>
      <c r="P4" t="s">
        <v>716</v>
      </c>
      <c r="Q4" t="s">
        <v>717</v>
      </c>
      <c r="R4" t="s">
        <v>718</v>
      </c>
      <c r="S4" t="s">
        <v>719</v>
      </c>
      <c r="T4">
        <v>353</v>
      </c>
    </row>
    <row r="5" spans="1:20" x14ac:dyDescent="0.2">
      <c r="A5" s="1">
        <f t="shared" si="0"/>
        <v>986208</v>
      </c>
      <c r="B5" s="1">
        <f t="shared" si="0"/>
        <v>986248</v>
      </c>
      <c r="C5" s="1" t="str">
        <f t="shared" si="1"/>
        <v>1.5m FG</v>
      </c>
      <c r="D5" s="1" t="str">
        <f t="shared" si="2"/>
        <v>1.5m FG - Alignment Sheets</v>
      </c>
      <c r="E5" s="1" t="s">
        <v>38</v>
      </c>
      <c r="F5" s="1">
        <f t="shared" si="3"/>
        <v>1.5</v>
      </c>
      <c r="G5" s="12">
        <f>INDEX(families!$A:$A,MATCH(H5,families!$B:$B,0))</f>
        <v>8</v>
      </c>
      <c r="H5" s="12" t="s">
        <v>38</v>
      </c>
      <c r="M5">
        <v>986208</v>
      </c>
      <c r="N5">
        <v>986248</v>
      </c>
      <c r="O5">
        <v>1.5</v>
      </c>
      <c r="P5" t="s">
        <v>716</v>
      </c>
      <c r="Q5" t="s">
        <v>721</v>
      </c>
      <c r="R5" t="s">
        <v>724</v>
      </c>
      <c r="S5" t="s">
        <v>725</v>
      </c>
      <c r="T5">
        <v>40</v>
      </c>
    </row>
    <row r="6" spans="1:20" x14ac:dyDescent="0.2">
      <c r="A6" s="1">
        <f t="shared" si="0"/>
        <v>986248</v>
      </c>
      <c r="B6" s="1">
        <f t="shared" si="0"/>
        <v>987074</v>
      </c>
      <c r="C6" s="1" t="str">
        <f t="shared" si="1"/>
        <v>0.9m FG</v>
      </c>
      <c r="D6" s="1" t="str">
        <f t="shared" si="2"/>
        <v>0.9m FG - Default Depth</v>
      </c>
      <c r="E6" s="1" t="s">
        <v>38</v>
      </c>
      <c r="F6" s="1">
        <f t="shared" si="3"/>
        <v>0.9</v>
      </c>
      <c r="G6" s="12">
        <f>INDEX(families!$A:$A,MATCH(H6,families!$B:$B,0))</f>
        <v>8</v>
      </c>
      <c r="H6" s="12" t="s">
        <v>38</v>
      </c>
      <c r="M6">
        <v>986248</v>
      </c>
      <c r="N6">
        <v>987074</v>
      </c>
      <c r="O6">
        <v>0.9</v>
      </c>
      <c r="P6" t="s">
        <v>716</v>
      </c>
      <c r="Q6" t="s">
        <v>717</v>
      </c>
      <c r="R6" t="s">
        <v>718</v>
      </c>
      <c r="S6" t="s">
        <v>719</v>
      </c>
      <c r="T6">
        <v>826</v>
      </c>
    </row>
    <row r="7" spans="1:20" x14ac:dyDescent="0.2">
      <c r="A7" s="1">
        <f t="shared" si="0"/>
        <v>987074</v>
      </c>
      <c r="B7" s="1">
        <f t="shared" si="0"/>
        <v>987114</v>
      </c>
      <c r="C7" s="1" t="str">
        <f t="shared" si="1"/>
        <v>1.5m FG</v>
      </c>
      <c r="D7" s="1" t="str">
        <f t="shared" si="2"/>
        <v>1.5m FG - Alignment Sheets</v>
      </c>
      <c r="E7" s="1" t="s">
        <v>38</v>
      </c>
      <c r="F7" s="1">
        <f t="shared" si="3"/>
        <v>1.5</v>
      </c>
      <c r="G7" s="12">
        <f>INDEX(families!$A:$A,MATCH(H7,families!$B:$B,0))</f>
        <v>8</v>
      </c>
      <c r="H7" s="12" t="s">
        <v>38</v>
      </c>
      <c r="M7">
        <v>987074</v>
      </c>
      <c r="N7">
        <v>987114</v>
      </c>
      <c r="O7">
        <v>1.5</v>
      </c>
      <c r="P7" t="s">
        <v>716</v>
      </c>
      <c r="Q7" t="s">
        <v>721</v>
      </c>
      <c r="R7" t="s">
        <v>724</v>
      </c>
      <c r="S7" t="s">
        <v>725</v>
      </c>
      <c r="T7">
        <v>40</v>
      </c>
    </row>
    <row r="8" spans="1:20" x14ac:dyDescent="0.2">
      <c r="A8" s="1">
        <f t="shared" si="0"/>
        <v>987114</v>
      </c>
      <c r="B8" s="1">
        <f t="shared" si="0"/>
        <v>987641</v>
      </c>
      <c r="C8" s="1" t="str">
        <f t="shared" si="1"/>
        <v>0.9m FG</v>
      </c>
      <c r="D8" s="1" t="str">
        <f t="shared" si="2"/>
        <v>0.9m FG - Default Depth</v>
      </c>
      <c r="E8" s="1" t="s">
        <v>38</v>
      </c>
      <c r="F8" s="1">
        <f t="shared" si="3"/>
        <v>0.9</v>
      </c>
      <c r="G8" s="12">
        <f>INDEX(families!$A:$A,MATCH(H8,families!$B:$B,0))</f>
        <v>8</v>
      </c>
      <c r="H8" s="12" t="s">
        <v>38</v>
      </c>
      <c r="M8">
        <v>987114</v>
      </c>
      <c r="N8">
        <v>987641</v>
      </c>
      <c r="O8">
        <v>0.9</v>
      </c>
      <c r="P8" t="s">
        <v>716</v>
      </c>
      <c r="Q8" t="s">
        <v>717</v>
      </c>
      <c r="R8" t="s">
        <v>718</v>
      </c>
      <c r="S8" t="s">
        <v>719</v>
      </c>
      <c r="T8">
        <v>527</v>
      </c>
    </row>
    <row r="9" spans="1:20" x14ac:dyDescent="0.2">
      <c r="A9" s="1">
        <f t="shared" si="0"/>
        <v>987641</v>
      </c>
      <c r="B9" s="1">
        <f t="shared" si="0"/>
        <v>987665</v>
      </c>
      <c r="C9" s="1" t="str">
        <f t="shared" si="1"/>
        <v>1.2m FG</v>
      </c>
      <c r="D9" s="1" t="str">
        <f t="shared" si="2"/>
        <v>1.2m FG - Alignment Sheets</v>
      </c>
      <c r="E9" s="1" t="s">
        <v>38</v>
      </c>
      <c r="F9" s="1">
        <f t="shared" si="3"/>
        <v>1.2</v>
      </c>
      <c r="G9" s="12">
        <f>INDEX(families!$A:$A,MATCH(H9,families!$B:$B,0))</f>
        <v>8</v>
      </c>
      <c r="H9" s="12" t="s">
        <v>38</v>
      </c>
      <c r="M9">
        <v>987641</v>
      </c>
      <c r="N9">
        <v>987665</v>
      </c>
      <c r="O9">
        <v>1.2</v>
      </c>
      <c r="P9" t="s">
        <v>716</v>
      </c>
      <c r="Q9" t="s">
        <v>721</v>
      </c>
      <c r="R9" t="s">
        <v>726</v>
      </c>
      <c r="S9" t="s">
        <v>727</v>
      </c>
      <c r="T9">
        <v>24</v>
      </c>
    </row>
    <row r="10" spans="1:20" x14ac:dyDescent="0.2">
      <c r="A10" s="1">
        <f t="shared" si="0"/>
        <v>987665</v>
      </c>
      <c r="B10" s="1">
        <f t="shared" si="0"/>
        <v>990260.66</v>
      </c>
      <c r="C10" s="1" t="str">
        <f t="shared" si="1"/>
        <v>0.9m FG</v>
      </c>
      <c r="D10" s="1" t="str">
        <f t="shared" si="2"/>
        <v>0.9m FG - Default Depth</v>
      </c>
      <c r="E10" s="1" t="s">
        <v>38</v>
      </c>
      <c r="F10" s="1">
        <f t="shared" si="3"/>
        <v>0.9</v>
      </c>
      <c r="G10" s="12">
        <f>INDEX(families!$A:$A,MATCH(H10,families!$B:$B,0))</f>
        <v>8</v>
      </c>
      <c r="H10" s="12" t="s">
        <v>38</v>
      </c>
      <c r="M10">
        <v>987665</v>
      </c>
      <c r="N10">
        <v>990260.66</v>
      </c>
      <c r="O10">
        <v>0.9</v>
      </c>
      <c r="P10" t="s">
        <v>716</v>
      </c>
      <c r="Q10" t="s">
        <v>717</v>
      </c>
      <c r="R10" t="s">
        <v>718</v>
      </c>
      <c r="S10" t="s">
        <v>719</v>
      </c>
      <c r="T10">
        <v>2595.6600000000299</v>
      </c>
    </row>
    <row r="11" spans="1:20" x14ac:dyDescent="0.2">
      <c r="A11" s="1">
        <f t="shared" si="0"/>
        <v>990260.66</v>
      </c>
      <c r="B11" s="1">
        <f t="shared" si="0"/>
        <v>990284.66</v>
      </c>
      <c r="C11" s="1" t="str">
        <f t="shared" si="1"/>
        <v>1.2m WC</v>
      </c>
      <c r="D11" s="1" t="str">
        <f t="shared" si="2"/>
        <v>1.2m WC - DWG# PT610201</v>
      </c>
      <c r="E11" s="1" t="s">
        <v>38</v>
      </c>
      <c r="F11" s="1">
        <f t="shared" si="3"/>
        <v>1.2</v>
      </c>
      <c r="G11" s="12">
        <f>INDEX(families!$A:$A,MATCH(H11,families!$B:$B,0))</f>
        <v>8</v>
      </c>
      <c r="H11" s="12" t="s">
        <v>38</v>
      </c>
      <c r="M11">
        <v>990260.66</v>
      </c>
      <c r="N11">
        <v>990284.66</v>
      </c>
      <c r="O11">
        <v>1.2</v>
      </c>
      <c r="P11" t="s">
        <v>732</v>
      </c>
      <c r="Q11" t="s">
        <v>733</v>
      </c>
      <c r="R11" t="s">
        <v>734</v>
      </c>
      <c r="S11" t="s">
        <v>734</v>
      </c>
      <c r="T11">
        <v>24</v>
      </c>
    </row>
    <row r="12" spans="1:20" x14ac:dyDescent="0.2">
      <c r="A12" s="1">
        <f t="shared" si="0"/>
        <v>990284.66</v>
      </c>
      <c r="B12" s="1">
        <f t="shared" si="0"/>
        <v>990454.33</v>
      </c>
      <c r="C12" s="1" t="str">
        <f t="shared" si="1"/>
        <v>0.9m FG</v>
      </c>
      <c r="D12" s="1" t="str">
        <f t="shared" si="2"/>
        <v>0.9m FG - Default Depth</v>
      </c>
      <c r="E12" s="1" t="s">
        <v>38</v>
      </c>
      <c r="F12" s="1">
        <f t="shared" si="3"/>
        <v>0.9</v>
      </c>
      <c r="G12" s="12">
        <f>INDEX(families!$A:$A,MATCH(H12,families!$B:$B,0))</f>
        <v>8</v>
      </c>
      <c r="H12" s="12" t="s">
        <v>38</v>
      </c>
      <c r="M12">
        <v>990284.66</v>
      </c>
      <c r="N12">
        <v>990454.33</v>
      </c>
      <c r="O12">
        <v>0.9</v>
      </c>
      <c r="P12" t="s">
        <v>716</v>
      </c>
      <c r="Q12" t="s">
        <v>717</v>
      </c>
      <c r="R12" t="s">
        <v>718</v>
      </c>
      <c r="S12" t="s">
        <v>719</v>
      </c>
      <c r="T12">
        <v>169.66999999992501</v>
      </c>
    </row>
    <row r="13" spans="1:20" x14ac:dyDescent="0.2">
      <c r="A13" s="1">
        <f t="shared" si="0"/>
        <v>990454.33</v>
      </c>
      <c r="B13" s="1">
        <f t="shared" si="0"/>
        <v>990478.33</v>
      </c>
      <c r="C13" s="1" t="str">
        <f t="shared" si="1"/>
        <v>1.2m WC</v>
      </c>
      <c r="D13" s="1" t="str">
        <f t="shared" si="2"/>
        <v>1.2m WC - DWG# PT610201</v>
      </c>
      <c r="E13" s="1" t="s">
        <v>38</v>
      </c>
      <c r="F13" s="1">
        <f t="shared" si="3"/>
        <v>1.2</v>
      </c>
      <c r="G13" s="12">
        <f>INDEX(families!$A:$A,MATCH(H13,families!$B:$B,0))</f>
        <v>8</v>
      </c>
      <c r="H13" s="12" t="s">
        <v>38</v>
      </c>
      <c r="M13">
        <v>990454.33</v>
      </c>
      <c r="N13">
        <v>990478.33</v>
      </c>
      <c r="O13">
        <v>1.2</v>
      </c>
      <c r="P13" t="s">
        <v>732</v>
      </c>
      <c r="Q13" t="s">
        <v>733</v>
      </c>
      <c r="R13" t="s">
        <v>734</v>
      </c>
      <c r="S13" t="s">
        <v>734</v>
      </c>
      <c r="T13">
        <v>24</v>
      </c>
    </row>
    <row r="14" spans="1:20" x14ac:dyDescent="0.2">
      <c r="A14" s="1">
        <f t="shared" si="0"/>
        <v>990478.33</v>
      </c>
      <c r="B14" s="1">
        <f t="shared" si="0"/>
        <v>990583.48</v>
      </c>
      <c r="C14" s="1" t="str">
        <f t="shared" si="1"/>
        <v>0.9m FG</v>
      </c>
      <c r="D14" s="1" t="str">
        <f t="shared" si="2"/>
        <v>0.9m FG - Default Depth</v>
      </c>
      <c r="E14" s="1" t="s">
        <v>38</v>
      </c>
      <c r="F14" s="1">
        <f t="shared" si="3"/>
        <v>0.9</v>
      </c>
      <c r="G14" s="12">
        <f>INDEX(families!$A:$A,MATCH(H14,families!$B:$B,0))</f>
        <v>8</v>
      </c>
      <c r="H14" s="12" t="s">
        <v>38</v>
      </c>
      <c r="M14">
        <v>990478.33</v>
      </c>
      <c r="N14">
        <v>990583.48</v>
      </c>
      <c r="O14">
        <v>0.9</v>
      </c>
      <c r="P14" t="s">
        <v>716</v>
      </c>
      <c r="Q14" t="s">
        <v>717</v>
      </c>
      <c r="R14" t="s">
        <v>718</v>
      </c>
      <c r="S14" t="s">
        <v>719</v>
      </c>
      <c r="T14">
        <v>105.150000000023</v>
      </c>
    </row>
    <row r="15" spans="1:20" x14ac:dyDescent="0.2">
      <c r="A15" s="1">
        <f t="shared" si="0"/>
        <v>990583.48</v>
      </c>
      <c r="B15" s="1">
        <f t="shared" si="0"/>
        <v>990601</v>
      </c>
      <c r="C15" s="1" t="str">
        <f t="shared" si="1"/>
        <v>1.2m WC</v>
      </c>
      <c r="D15" s="1" t="str">
        <f t="shared" si="2"/>
        <v>1.2m WC - DWG# PT610201</v>
      </c>
      <c r="E15" s="1" t="s">
        <v>38</v>
      </c>
      <c r="F15" s="1">
        <f t="shared" si="3"/>
        <v>1.2</v>
      </c>
      <c r="G15" s="12">
        <f>INDEX(families!$A:$A,MATCH(H15,families!$B:$B,0))</f>
        <v>8</v>
      </c>
      <c r="H15" s="12" t="s">
        <v>38</v>
      </c>
      <c r="M15">
        <v>990583.48</v>
      </c>
      <c r="N15">
        <v>990601</v>
      </c>
      <c r="O15">
        <v>1.2</v>
      </c>
      <c r="P15" t="s">
        <v>732</v>
      </c>
      <c r="Q15" t="s">
        <v>733</v>
      </c>
      <c r="R15" t="s">
        <v>734</v>
      </c>
      <c r="S15" t="s">
        <v>734</v>
      </c>
      <c r="T15">
        <v>17.520000000018602</v>
      </c>
    </row>
    <row r="16" spans="1:20" x14ac:dyDescent="0.2">
      <c r="A16" s="1">
        <f t="shared" si="0"/>
        <v>990601</v>
      </c>
      <c r="B16" s="1">
        <f t="shared" si="0"/>
        <v>990681</v>
      </c>
      <c r="C16" s="1" t="str">
        <f t="shared" si="1"/>
        <v>1.5m FG</v>
      </c>
      <c r="D16" s="1" t="str">
        <f t="shared" si="2"/>
        <v>1.5m FG - Alignment Sheets</v>
      </c>
      <c r="E16" s="1" t="s">
        <v>38</v>
      </c>
      <c r="F16" s="1">
        <f t="shared" si="3"/>
        <v>1.5</v>
      </c>
      <c r="G16" s="12">
        <f>INDEX(families!$A:$A,MATCH(H16,families!$B:$B,0))</f>
        <v>8</v>
      </c>
      <c r="H16" s="12" t="s">
        <v>38</v>
      </c>
      <c r="M16">
        <v>990601</v>
      </c>
      <c r="N16">
        <v>990681</v>
      </c>
      <c r="O16">
        <v>1.5</v>
      </c>
      <c r="P16" t="s">
        <v>716</v>
      </c>
      <c r="Q16" t="s">
        <v>721</v>
      </c>
      <c r="R16" t="s">
        <v>724</v>
      </c>
      <c r="S16" t="s">
        <v>725</v>
      </c>
      <c r="T16">
        <v>80</v>
      </c>
    </row>
    <row r="17" spans="1:20" x14ac:dyDescent="0.2">
      <c r="A17" s="1">
        <f t="shared" si="0"/>
        <v>990681</v>
      </c>
      <c r="B17" s="1">
        <f t="shared" si="0"/>
        <v>990746.45</v>
      </c>
      <c r="C17" s="1" t="str">
        <f t="shared" si="1"/>
        <v>0.9m FG</v>
      </c>
      <c r="D17" s="1" t="str">
        <f t="shared" si="2"/>
        <v>0.9m FG - Default Depth</v>
      </c>
      <c r="E17" s="1" t="s">
        <v>38</v>
      </c>
      <c r="F17" s="1">
        <f t="shared" si="3"/>
        <v>0.9</v>
      </c>
      <c r="G17" s="12">
        <f>INDEX(families!$A:$A,MATCH(H17,families!$B:$B,0))</f>
        <v>8</v>
      </c>
      <c r="H17" s="12" t="s">
        <v>38</v>
      </c>
      <c r="M17">
        <v>990681</v>
      </c>
      <c r="N17">
        <v>990746.45</v>
      </c>
      <c r="O17">
        <v>0.9</v>
      </c>
      <c r="P17" t="s">
        <v>716</v>
      </c>
      <c r="Q17" t="s">
        <v>717</v>
      </c>
      <c r="R17" t="s">
        <v>718</v>
      </c>
      <c r="S17" t="s">
        <v>719</v>
      </c>
      <c r="T17">
        <v>65.449999999953405</v>
      </c>
    </row>
    <row r="18" spans="1:20" x14ac:dyDescent="0.2">
      <c r="A18" s="1">
        <f t="shared" si="0"/>
        <v>990746.45</v>
      </c>
      <c r="B18" s="1">
        <f t="shared" si="0"/>
        <v>990770.45</v>
      </c>
      <c r="C18" s="1" t="str">
        <f t="shared" si="1"/>
        <v>1.2m WC</v>
      </c>
      <c r="D18" s="1" t="str">
        <f t="shared" si="2"/>
        <v>1.2m WC - DWG# PT610201</v>
      </c>
      <c r="E18" s="1" t="s">
        <v>38</v>
      </c>
      <c r="F18" s="1">
        <f t="shared" si="3"/>
        <v>1.2</v>
      </c>
      <c r="G18" s="12">
        <f>INDEX(families!$A:$A,MATCH(H18,families!$B:$B,0))</f>
        <v>8</v>
      </c>
      <c r="H18" s="12" t="s">
        <v>38</v>
      </c>
      <c r="M18">
        <v>990746.45</v>
      </c>
      <c r="N18">
        <v>990770.45</v>
      </c>
      <c r="O18">
        <v>1.2</v>
      </c>
      <c r="P18" t="s">
        <v>732</v>
      </c>
      <c r="Q18" t="s">
        <v>733</v>
      </c>
      <c r="R18" t="s">
        <v>734</v>
      </c>
      <c r="S18" t="s">
        <v>734</v>
      </c>
      <c r="T18">
        <v>24</v>
      </c>
    </row>
    <row r="19" spans="1:20" x14ac:dyDescent="0.2">
      <c r="A19" s="1">
        <f t="shared" si="0"/>
        <v>990770.45</v>
      </c>
      <c r="B19" s="1">
        <f t="shared" si="0"/>
        <v>990788.43</v>
      </c>
      <c r="C19" s="1" t="str">
        <f t="shared" si="1"/>
        <v>0.9m FG</v>
      </c>
      <c r="D19" s="1" t="str">
        <f t="shared" si="2"/>
        <v>0.9m FG - Default Depth</v>
      </c>
      <c r="E19" s="1" t="s">
        <v>38</v>
      </c>
      <c r="F19" s="1">
        <f t="shared" si="3"/>
        <v>0.9</v>
      </c>
      <c r="G19" s="12">
        <f>INDEX(families!$A:$A,MATCH(H19,families!$B:$B,0))</f>
        <v>8</v>
      </c>
      <c r="H19" s="12" t="s">
        <v>38</v>
      </c>
      <c r="M19">
        <v>990770.45</v>
      </c>
      <c r="N19">
        <v>990788.43</v>
      </c>
      <c r="O19">
        <v>0.9</v>
      </c>
      <c r="P19" t="s">
        <v>716</v>
      </c>
      <c r="Q19" t="s">
        <v>717</v>
      </c>
      <c r="R19" t="s">
        <v>718</v>
      </c>
      <c r="S19" t="s">
        <v>719</v>
      </c>
      <c r="T19">
        <v>17.9800000000977</v>
      </c>
    </row>
    <row r="20" spans="1:20" x14ac:dyDescent="0.2">
      <c r="A20" s="1">
        <f t="shared" si="0"/>
        <v>990788.43</v>
      </c>
      <c r="B20" s="1">
        <f t="shared" si="0"/>
        <v>990812.43</v>
      </c>
      <c r="C20" s="1" t="str">
        <f t="shared" si="1"/>
        <v>1.2m WC</v>
      </c>
      <c r="D20" s="1" t="str">
        <f t="shared" si="2"/>
        <v>1.2m WC - DWG# PT610201</v>
      </c>
      <c r="E20" s="1" t="s">
        <v>38</v>
      </c>
      <c r="F20" s="1">
        <f t="shared" si="3"/>
        <v>1.2</v>
      </c>
      <c r="G20" s="12">
        <f>INDEX(families!$A:$A,MATCH(H20,families!$B:$B,0))</f>
        <v>8</v>
      </c>
      <c r="H20" s="12" t="s">
        <v>38</v>
      </c>
      <c r="M20">
        <v>990788.43</v>
      </c>
      <c r="N20">
        <v>990812.43</v>
      </c>
      <c r="O20">
        <v>1.2</v>
      </c>
      <c r="P20" t="s">
        <v>732</v>
      </c>
      <c r="Q20" t="s">
        <v>733</v>
      </c>
      <c r="R20" t="s">
        <v>734</v>
      </c>
      <c r="S20" t="s">
        <v>734</v>
      </c>
      <c r="T20">
        <v>24</v>
      </c>
    </row>
    <row r="21" spans="1:20" x14ac:dyDescent="0.2">
      <c r="A21" s="1">
        <f t="shared" si="0"/>
        <v>990812.43</v>
      </c>
      <c r="B21" s="1">
        <f t="shared" si="0"/>
        <v>990846.41</v>
      </c>
      <c r="C21" s="1" t="str">
        <f t="shared" si="1"/>
        <v>0.9m FG</v>
      </c>
      <c r="D21" s="1" t="str">
        <f t="shared" si="2"/>
        <v>0.9m FG - Default Depth</v>
      </c>
      <c r="E21" s="1" t="s">
        <v>38</v>
      </c>
      <c r="F21" s="1">
        <f t="shared" si="3"/>
        <v>0.9</v>
      </c>
      <c r="G21" s="12">
        <f>INDEX(families!$A:$A,MATCH(H21,families!$B:$B,0))</f>
        <v>8</v>
      </c>
      <c r="H21" s="12" t="s">
        <v>38</v>
      </c>
      <c r="M21">
        <v>990812.43</v>
      </c>
      <c r="N21">
        <v>990846.41</v>
      </c>
      <c r="O21">
        <v>0.9</v>
      </c>
      <c r="P21" t="s">
        <v>716</v>
      </c>
      <c r="Q21" t="s">
        <v>717</v>
      </c>
      <c r="R21" t="s">
        <v>718</v>
      </c>
      <c r="S21" t="s">
        <v>719</v>
      </c>
      <c r="T21">
        <v>33.979999999981302</v>
      </c>
    </row>
    <row r="22" spans="1:20" x14ac:dyDescent="0.2">
      <c r="A22" s="1">
        <f t="shared" si="0"/>
        <v>990846.41</v>
      </c>
      <c r="B22" s="1">
        <f t="shared" si="0"/>
        <v>990870.41</v>
      </c>
      <c r="C22" s="1" t="str">
        <f t="shared" si="1"/>
        <v>1.2m WC</v>
      </c>
      <c r="D22" s="1" t="str">
        <f t="shared" si="2"/>
        <v>1.2m WC - DWG# PT610201</v>
      </c>
      <c r="E22" s="1" t="s">
        <v>38</v>
      </c>
      <c r="F22" s="1">
        <f t="shared" si="3"/>
        <v>1.2</v>
      </c>
      <c r="G22" s="12">
        <f>INDEX(families!$A:$A,MATCH(H22,families!$B:$B,0))</f>
        <v>8</v>
      </c>
      <c r="H22" s="12" t="s">
        <v>38</v>
      </c>
      <c r="M22">
        <v>990846.41</v>
      </c>
      <c r="N22">
        <v>990870.41</v>
      </c>
      <c r="O22">
        <v>1.2</v>
      </c>
      <c r="P22" t="s">
        <v>732</v>
      </c>
      <c r="Q22" t="s">
        <v>733</v>
      </c>
      <c r="R22" t="s">
        <v>734</v>
      </c>
      <c r="S22" t="s">
        <v>734</v>
      </c>
      <c r="T22">
        <v>24</v>
      </c>
    </row>
    <row r="23" spans="1:20" x14ac:dyDescent="0.2">
      <c r="A23" s="1">
        <f t="shared" si="0"/>
        <v>990870.41</v>
      </c>
      <c r="B23" s="1">
        <f t="shared" si="0"/>
        <v>990893</v>
      </c>
      <c r="C23" s="1" t="str">
        <f t="shared" si="1"/>
        <v>0.9m FG</v>
      </c>
      <c r="D23" s="1" t="str">
        <f t="shared" si="2"/>
        <v>0.9m FG - Default Depth</v>
      </c>
      <c r="E23" s="1" t="s">
        <v>38</v>
      </c>
      <c r="F23" s="1">
        <f t="shared" si="3"/>
        <v>0.9</v>
      </c>
      <c r="G23" s="12">
        <f>INDEX(families!$A:$A,MATCH(H23,families!$B:$B,0))</f>
        <v>8</v>
      </c>
      <c r="H23" s="12" t="s">
        <v>38</v>
      </c>
      <c r="M23">
        <v>990870.41</v>
      </c>
      <c r="N23">
        <v>990893</v>
      </c>
      <c r="O23">
        <v>0.9</v>
      </c>
      <c r="P23" t="s">
        <v>716</v>
      </c>
      <c r="Q23" t="s">
        <v>717</v>
      </c>
      <c r="R23" t="s">
        <v>718</v>
      </c>
      <c r="S23" t="s">
        <v>719</v>
      </c>
      <c r="T23">
        <v>22.5899999999674</v>
      </c>
    </row>
    <row r="24" spans="1:20" x14ac:dyDescent="0.2">
      <c r="A24" s="1">
        <f t="shared" si="0"/>
        <v>990893</v>
      </c>
      <c r="B24" s="1">
        <f t="shared" si="0"/>
        <v>990973</v>
      </c>
      <c r="C24" s="1" t="str">
        <f t="shared" si="1"/>
        <v>1.5m FG</v>
      </c>
      <c r="D24" s="1" t="str">
        <f t="shared" si="2"/>
        <v>1.5m FG - Alignment Sheets</v>
      </c>
      <c r="E24" s="1" t="s">
        <v>38</v>
      </c>
      <c r="F24" s="1">
        <f t="shared" si="3"/>
        <v>1.5</v>
      </c>
      <c r="G24" s="12">
        <f>INDEX(families!$A:$A,MATCH(H24,families!$B:$B,0))</f>
        <v>8</v>
      </c>
      <c r="H24" s="12" t="s">
        <v>38</v>
      </c>
      <c r="M24">
        <v>990893</v>
      </c>
      <c r="N24">
        <v>990973</v>
      </c>
      <c r="O24">
        <v>1.5</v>
      </c>
      <c r="P24" t="s">
        <v>716</v>
      </c>
      <c r="Q24" t="s">
        <v>721</v>
      </c>
      <c r="R24" t="s">
        <v>724</v>
      </c>
      <c r="S24" t="s">
        <v>725</v>
      </c>
      <c r="T24">
        <v>80</v>
      </c>
    </row>
    <row r="25" spans="1:20" x14ac:dyDescent="0.2">
      <c r="A25" s="1">
        <f t="shared" si="0"/>
        <v>990973</v>
      </c>
      <c r="B25" s="1">
        <f t="shared" si="0"/>
        <v>990974.45</v>
      </c>
      <c r="C25" s="1" t="str">
        <f t="shared" si="1"/>
        <v>1.2m WC</v>
      </c>
      <c r="D25" s="1" t="str">
        <f t="shared" si="2"/>
        <v>1.2m WC - DWG# PT610201</v>
      </c>
      <c r="E25" s="1" t="s">
        <v>38</v>
      </c>
      <c r="F25" s="1">
        <f t="shared" si="3"/>
        <v>1.2</v>
      </c>
      <c r="G25" s="12">
        <f>INDEX(families!$A:$A,MATCH(H25,families!$B:$B,0))</f>
        <v>8</v>
      </c>
      <c r="H25" s="12" t="s">
        <v>38</v>
      </c>
      <c r="M25">
        <v>990973</v>
      </c>
      <c r="N25">
        <v>990974.45</v>
      </c>
      <c r="O25">
        <v>1.2</v>
      </c>
      <c r="P25" t="s">
        <v>732</v>
      </c>
      <c r="Q25" t="s">
        <v>733</v>
      </c>
      <c r="R25" t="s">
        <v>734</v>
      </c>
      <c r="S25" t="s">
        <v>734</v>
      </c>
      <c r="T25">
        <v>1.4499999999534301</v>
      </c>
    </row>
    <row r="26" spans="1:20" x14ac:dyDescent="0.2">
      <c r="A26" s="1">
        <f t="shared" si="0"/>
        <v>990974.45</v>
      </c>
      <c r="B26" s="1">
        <f t="shared" si="0"/>
        <v>991078.36</v>
      </c>
      <c r="C26" s="1" t="str">
        <f t="shared" si="1"/>
        <v>0.9m FG</v>
      </c>
      <c r="D26" s="1" t="str">
        <f t="shared" si="2"/>
        <v>0.9m FG - Default Depth</v>
      </c>
      <c r="E26" s="1" t="s">
        <v>38</v>
      </c>
      <c r="F26" s="1">
        <f t="shared" si="3"/>
        <v>0.9</v>
      </c>
      <c r="G26" s="12">
        <f>INDEX(families!$A:$A,MATCH(H26,families!$B:$B,0))</f>
        <v>8</v>
      </c>
      <c r="H26" s="12" t="s">
        <v>38</v>
      </c>
      <c r="M26">
        <v>990974.45</v>
      </c>
      <c r="N26">
        <v>991078.36</v>
      </c>
      <c r="O26">
        <v>0.9</v>
      </c>
      <c r="P26" t="s">
        <v>716</v>
      </c>
      <c r="Q26" t="s">
        <v>717</v>
      </c>
      <c r="R26" t="s">
        <v>718</v>
      </c>
      <c r="S26" t="s">
        <v>719</v>
      </c>
      <c r="T26">
        <v>103.910000000032</v>
      </c>
    </row>
    <row r="27" spans="1:20" x14ac:dyDescent="0.2">
      <c r="A27" s="1">
        <f t="shared" si="0"/>
        <v>991078.36</v>
      </c>
      <c r="B27" s="1">
        <f t="shared" si="0"/>
        <v>991102.36</v>
      </c>
      <c r="C27" s="1" t="str">
        <f t="shared" si="1"/>
        <v>1.2m WC</v>
      </c>
      <c r="D27" s="1" t="str">
        <f t="shared" si="2"/>
        <v>1.2m WC - DWG# PT610201</v>
      </c>
      <c r="E27" s="1" t="s">
        <v>38</v>
      </c>
      <c r="F27" s="1">
        <f t="shared" si="3"/>
        <v>1.2</v>
      </c>
      <c r="G27" s="12">
        <f>INDEX(families!$A:$A,MATCH(H27,families!$B:$B,0))</f>
        <v>8</v>
      </c>
      <c r="H27" s="12" t="s">
        <v>38</v>
      </c>
      <c r="M27">
        <v>991078.36</v>
      </c>
      <c r="N27">
        <v>991102.36</v>
      </c>
      <c r="O27">
        <v>1.2</v>
      </c>
      <c r="P27" t="s">
        <v>732</v>
      </c>
      <c r="Q27" t="s">
        <v>733</v>
      </c>
      <c r="R27" t="s">
        <v>734</v>
      </c>
      <c r="S27" t="s">
        <v>734</v>
      </c>
      <c r="T27">
        <v>24</v>
      </c>
    </row>
    <row r="28" spans="1:20" x14ac:dyDescent="0.2">
      <c r="A28" s="1">
        <f t="shared" si="0"/>
        <v>991102.36</v>
      </c>
      <c r="B28" s="1">
        <f t="shared" si="0"/>
        <v>991114.23</v>
      </c>
      <c r="C28" s="1" t="str">
        <f t="shared" si="1"/>
        <v>0.9m FG</v>
      </c>
      <c r="D28" s="1" t="str">
        <f t="shared" si="2"/>
        <v>0.9m FG - Default Depth</v>
      </c>
      <c r="E28" s="1" t="s">
        <v>38</v>
      </c>
      <c r="F28" s="1">
        <f t="shared" si="3"/>
        <v>0.9</v>
      </c>
      <c r="G28" s="12">
        <f>INDEX(families!$A:$A,MATCH(H28,families!$B:$B,0))</f>
        <v>8</v>
      </c>
      <c r="H28" s="12" t="s">
        <v>38</v>
      </c>
      <c r="M28">
        <v>991102.36</v>
      </c>
      <c r="N28">
        <v>991114.23</v>
      </c>
      <c r="O28">
        <v>0.9</v>
      </c>
      <c r="P28" t="s">
        <v>716</v>
      </c>
      <c r="Q28" t="s">
        <v>717</v>
      </c>
      <c r="R28" t="s">
        <v>718</v>
      </c>
      <c r="S28" t="s">
        <v>719</v>
      </c>
      <c r="T28">
        <v>11.869999999995301</v>
      </c>
    </row>
    <row r="29" spans="1:20" x14ac:dyDescent="0.2">
      <c r="A29" s="1">
        <f t="shared" si="0"/>
        <v>991114.23</v>
      </c>
      <c r="B29" s="1">
        <f t="shared" si="0"/>
        <v>991126.23</v>
      </c>
      <c r="C29" s="1" t="str">
        <f t="shared" si="1"/>
        <v>1.5m RD</v>
      </c>
      <c r="D29" s="1" t="str">
        <f t="shared" si="2"/>
        <v>1.5m RD - DWG# PT640301</v>
      </c>
      <c r="E29" s="1" t="s">
        <v>38</v>
      </c>
      <c r="F29" s="1">
        <f t="shared" si="3"/>
        <v>1.5</v>
      </c>
      <c r="G29" s="12">
        <f>INDEX(families!$A:$A,MATCH(H29,families!$B:$B,0))</f>
        <v>8</v>
      </c>
      <c r="H29" s="12" t="s">
        <v>38</v>
      </c>
      <c r="M29">
        <v>991114.23</v>
      </c>
      <c r="N29">
        <v>991126.23</v>
      </c>
      <c r="O29">
        <v>1.5</v>
      </c>
      <c r="P29" t="s">
        <v>735</v>
      </c>
      <c r="Q29" t="s">
        <v>736</v>
      </c>
      <c r="R29" t="s">
        <v>737</v>
      </c>
      <c r="S29" t="s">
        <v>737</v>
      </c>
      <c r="T29">
        <v>12</v>
      </c>
    </row>
    <row r="30" spans="1:20" x14ac:dyDescent="0.2">
      <c r="A30" s="1">
        <f t="shared" si="0"/>
        <v>991126.23</v>
      </c>
      <c r="B30" s="1">
        <f t="shared" si="0"/>
        <v>991139.21</v>
      </c>
      <c r="C30" s="1" t="str">
        <f t="shared" si="1"/>
        <v>0.9m FG</v>
      </c>
      <c r="D30" s="1" t="str">
        <f t="shared" si="2"/>
        <v>0.9m FG - Default Depth</v>
      </c>
      <c r="E30" s="1" t="s">
        <v>38</v>
      </c>
      <c r="F30" s="1">
        <f t="shared" si="3"/>
        <v>0.9</v>
      </c>
      <c r="G30" s="12">
        <f>INDEX(families!$A:$A,MATCH(H30,families!$B:$B,0))</f>
        <v>8</v>
      </c>
      <c r="H30" s="12" t="s">
        <v>38</v>
      </c>
      <c r="M30">
        <v>991126.23</v>
      </c>
      <c r="N30">
        <v>991139.21</v>
      </c>
      <c r="O30">
        <v>0.9</v>
      </c>
      <c r="P30" t="s">
        <v>716</v>
      </c>
      <c r="Q30" t="s">
        <v>717</v>
      </c>
      <c r="R30" t="s">
        <v>718</v>
      </c>
      <c r="S30" t="s">
        <v>719</v>
      </c>
      <c r="T30">
        <v>12.979999999981301</v>
      </c>
    </row>
    <row r="31" spans="1:20" x14ac:dyDescent="0.2">
      <c r="A31" s="1">
        <f t="shared" si="0"/>
        <v>991139.21</v>
      </c>
      <c r="B31" s="1">
        <f t="shared" si="0"/>
        <v>991163.21</v>
      </c>
      <c r="C31" s="1" t="str">
        <f t="shared" si="1"/>
        <v>1.2m WC</v>
      </c>
      <c r="D31" s="1" t="str">
        <f t="shared" si="2"/>
        <v>1.2m WC - DWG# PT610201</v>
      </c>
      <c r="E31" s="1" t="s">
        <v>38</v>
      </c>
      <c r="F31" s="1">
        <f t="shared" si="3"/>
        <v>1.2</v>
      </c>
      <c r="G31" s="12">
        <f>INDEX(families!$A:$A,MATCH(H31,families!$B:$B,0))</f>
        <v>8</v>
      </c>
      <c r="H31" s="12" t="s">
        <v>38</v>
      </c>
      <c r="M31">
        <v>991139.21</v>
      </c>
      <c r="N31">
        <v>991163.21</v>
      </c>
      <c r="O31">
        <v>1.2</v>
      </c>
      <c r="P31" t="s">
        <v>732</v>
      </c>
      <c r="Q31" t="s">
        <v>733</v>
      </c>
      <c r="R31" t="s">
        <v>734</v>
      </c>
      <c r="S31" t="s">
        <v>734</v>
      </c>
      <c r="T31">
        <v>24</v>
      </c>
    </row>
    <row r="32" spans="1:20" x14ac:dyDescent="0.2">
      <c r="A32" s="1">
        <f t="shared" si="0"/>
        <v>991163.21</v>
      </c>
      <c r="B32" s="1">
        <f t="shared" si="0"/>
        <v>991216.17</v>
      </c>
      <c r="C32" s="1" t="str">
        <f t="shared" si="1"/>
        <v>0.9m FG</v>
      </c>
      <c r="D32" s="1" t="str">
        <f t="shared" si="2"/>
        <v>0.9m FG - Default Depth</v>
      </c>
      <c r="E32" s="1" t="s">
        <v>38</v>
      </c>
      <c r="F32" s="1">
        <f t="shared" si="3"/>
        <v>0.9</v>
      </c>
      <c r="G32" s="12">
        <f>INDEX(families!$A:$A,MATCH(H32,families!$B:$B,0))</f>
        <v>8</v>
      </c>
      <c r="H32" s="12" t="s">
        <v>38</v>
      </c>
      <c r="M32">
        <v>991163.21</v>
      </c>
      <c r="N32">
        <v>991216.17</v>
      </c>
      <c r="O32">
        <v>0.9</v>
      </c>
      <c r="P32" t="s">
        <v>716</v>
      </c>
      <c r="Q32" t="s">
        <v>717</v>
      </c>
      <c r="R32" t="s">
        <v>718</v>
      </c>
      <c r="S32" t="s">
        <v>719</v>
      </c>
      <c r="T32">
        <v>52.960000000079098</v>
      </c>
    </row>
    <row r="33" spans="1:20" x14ac:dyDescent="0.2">
      <c r="A33" s="1">
        <f t="shared" si="0"/>
        <v>991216.17</v>
      </c>
      <c r="B33" s="1">
        <f t="shared" si="0"/>
        <v>991240.17</v>
      </c>
      <c r="C33" s="1" t="str">
        <f t="shared" si="1"/>
        <v>1.2m WC</v>
      </c>
      <c r="D33" s="1" t="str">
        <f t="shared" si="2"/>
        <v>1.2m WC - DWG# PT610201</v>
      </c>
      <c r="E33" s="1" t="s">
        <v>38</v>
      </c>
      <c r="F33" s="1">
        <f t="shared" si="3"/>
        <v>1.2</v>
      </c>
      <c r="G33" s="12">
        <f>INDEX(families!$A:$A,MATCH(H33,families!$B:$B,0))</f>
        <v>8</v>
      </c>
      <c r="H33" s="12" t="s">
        <v>38</v>
      </c>
      <c r="M33">
        <v>991216.17</v>
      </c>
      <c r="N33">
        <v>991240.17</v>
      </c>
      <c r="O33">
        <v>1.2</v>
      </c>
      <c r="P33" t="s">
        <v>732</v>
      </c>
      <c r="Q33" t="s">
        <v>733</v>
      </c>
      <c r="R33" t="s">
        <v>734</v>
      </c>
      <c r="S33" t="s">
        <v>734</v>
      </c>
      <c r="T33">
        <v>24</v>
      </c>
    </row>
    <row r="34" spans="1:20" x14ac:dyDescent="0.2">
      <c r="A34" s="1">
        <f t="shared" si="0"/>
        <v>991240.17</v>
      </c>
      <c r="B34" s="1">
        <f t="shared" si="0"/>
        <v>991325.23</v>
      </c>
      <c r="C34" s="1" t="str">
        <f t="shared" si="1"/>
        <v>0.9m FG</v>
      </c>
      <c r="D34" s="1" t="str">
        <f t="shared" si="2"/>
        <v>0.9m FG - Default Depth</v>
      </c>
      <c r="E34" s="1" t="s">
        <v>38</v>
      </c>
      <c r="F34" s="1">
        <f t="shared" si="3"/>
        <v>0.9</v>
      </c>
      <c r="G34" s="12">
        <f>INDEX(families!$A:$A,MATCH(H34,families!$B:$B,0))</f>
        <v>8</v>
      </c>
      <c r="H34" s="12" t="s">
        <v>38</v>
      </c>
      <c r="M34">
        <v>991240.17</v>
      </c>
      <c r="N34">
        <v>991325.23</v>
      </c>
      <c r="O34">
        <v>0.9</v>
      </c>
      <c r="P34" t="s">
        <v>716</v>
      </c>
      <c r="Q34" t="s">
        <v>717</v>
      </c>
      <c r="R34" t="s">
        <v>718</v>
      </c>
      <c r="S34" t="s">
        <v>719</v>
      </c>
      <c r="T34">
        <v>85.059999999939393</v>
      </c>
    </row>
    <row r="35" spans="1:20" x14ac:dyDescent="0.2">
      <c r="A35" s="1">
        <f t="shared" si="0"/>
        <v>991325.23</v>
      </c>
      <c r="B35" s="1">
        <f t="shared" si="0"/>
        <v>991349.23</v>
      </c>
      <c r="C35" s="1" t="str">
        <f t="shared" si="1"/>
        <v>1.2m WC</v>
      </c>
      <c r="D35" s="1" t="str">
        <f t="shared" si="2"/>
        <v>1.2m WC - DWG# PT610201</v>
      </c>
      <c r="E35" s="1" t="s">
        <v>38</v>
      </c>
      <c r="F35" s="1">
        <f t="shared" si="3"/>
        <v>1.2</v>
      </c>
      <c r="G35" s="12">
        <f>INDEX(families!$A:$A,MATCH(H35,families!$B:$B,0))</f>
        <v>8</v>
      </c>
      <c r="H35" s="12" t="s">
        <v>38</v>
      </c>
      <c r="M35">
        <v>991325.23</v>
      </c>
      <c r="N35">
        <v>991349.23</v>
      </c>
      <c r="O35">
        <v>1.2</v>
      </c>
      <c r="P35" t="s">
        <v>732</v>
      </c>
      <c r="Q35" t="s">
        <v>733</v>
      </c>
      <c r="R35" t="s">
        <v>734</v>
      </c>
      <c r="S35" t="s">
        <v>734</v>
      </c>
      <c r="T35">
        <v>24</v>
      </c>
    </row>
    <row r="36" spans="1:20" x14ac:dyDescent="0.2">
      <c r="A36" s="1">
        <f t="shared" si="0"/>
        <v>991349.23</v>
      </c>
      <c r="B36" s="1">
        <f t="shared" si="0"/>
        <v>991357</v>
      </c>
      <c r="C36" s="1" t="str">
        <f t="shared" si="1"/>
        <v>0.9m FG</v>
      </c>
      <c r="D36" s="1" t="str">
        <f t="shared" si="2"/>
        <v>0.9m FG - Default Depth</v>
      </c>
      <c r="E36" s="1" t="s">
        <v>38</v>
      </c>
      <c r="F36" s="1">
        <f t="shared" si="3"/>
        <v>0.9</v>
      </c>
      <c r="G36" s="12">
        <f>INDEX(families!$A:$A,MATCH(H36,families!$B:$B,0))</f>
        <v>8</v>
      </c>
      <c r="H36" s="12" t="s">
        <v>38</v>
      </c>
      <c r="M36">
        <v>991349.23</v>
      </c>
      <c r="N36">
        <v>991357</v>
      </c>
      <c r="O36">
        <v>0.9</v>
      </c>
      <c r="P36" t="s">
        <v>716</v>
      </c>
      <c r="Q36" t="s">
        <v>717</v>
      </c>
      <c r="R36" t="s">
        <v>718</v>
      </c>
      <c r="S36" t="s">
        <v>719</v>
      </c>
      <c r="T36">
        <v>7.7700000000186202</v>
      </c>
    </row>
    <row r="37" spans="1:20" x14ac:dyDescent="0.2">
      <c r="A37" s="1">
        <f t="shared" si="0"/>
        <v>991357</v>
      </c>
      <c r="B37" s="1">
        <f t="shared" si="0"/>
        <v>991381</v>
      </c>
      <c r="C37" s="1" t="str">
        <f t="shared" si="1"/>
        <v>1.2m WC</v>
      </c>
      <c r="D37" s="1" t="str">
        <f t="shared" si="2"/>
        <v>1.2m WC - DWG# PT610201</v>
      </c>
      <c r="E37" s="1" t="s">
        <v>38</v>
      </c>
      <c r="F37" s="1">
        <f t="shared" si="3"/>
        <v>1.2</v>
      </c>
      <c r="G37" s="12">
        <f>INDEX(families!$A:$A,MATCH(H37,families!$B:$B,0))</f>
        <v>8</v>
      </c>
      <c r="H37" s="12" t="s">
        <v>38</v>
      </c>
      <c r="M37">
        <v>991357</v>
      </c>
      <c r="N37">
        <v>991381</v>
      </c>
      <c r="O37">
        <v>1.2</v>
      </c>
      <c r="P37" t="s">
        <v>732</v>
      </c>
      <c r="Q37" t="s">
        <v>733</v>
      </c>
      <c r="R37" t="s">
        <v>734</v>
      </c>
      <c r="S37" t="s">
        <v>734</v>
      </c>
      <c r="T37">
        <v>24</v>
      </c>
    </row>
    <row r="38" spans="1:20" x14ac:dyDescent="0.2">
      <c r="A38" s="1">
        <f t="shared" si="0"/>
        <v>991381</v>
      </c>
      <c r="B38" s="1">
        <f t="shared" si="0"/>
        <v>991604.84</v>
      </c>
      <c r="C38" s="1" t="str">
        <f t="shared" si="1"/>
        <v>0.9m FG</v>
      </c>
      <c r="D38" s="1" t="str">
        <f t="shared" si="2"/>
        <v>0.9m FG - Default Depth</v>
      </c>
      <c r="E38" s="1" t="s">
        <v>38</v>
      </c>
      <c r="F38" s="1">
        <f t="shared" si="3"/>
        <v>0.9</v>
      </c>
      <c r="G38" s="12">
        <f>INDEX(families!$A:$A,MATCH(H38,families!$B:$B,0))</f>
        <v>8</v>
      </c>
      <c r="H38" s="12" t="s">
        <v>38</v>
      </c>
      <c r="M38">
        <v>991381</v>
      </c>
      <c r="N38">
        <v>991604.84</v>
      </c>
      <c r="O38">
        <v>0.9</v>
      </c>
      <c r="P38" t="s">
        <v>716</v>
      </c>
      <c r="Q38" t="s">
        <v>717</v>
      </c>
      <c r="R38" t="s">
        <v>718</v>
      </c>
      <c r="S38" t="s">
        <v>719</v>
      </c>
      <c r="T38">
        <v>223.83999999996701</v>
      </c>
    </row>
    <row r="39" spans="1:20" x14ac:dyDescent="0.2">
      <c r="A39" s="1">
        <f t="shared" si="0"/>
        <v>991604.84</v>
      </c>
      <c r="B39" s="1">
        <f t="shared" si="0"/>
        <v>991628.84</v>
      </c>
      <c r="C39" s="1" t="str">
        <f t="shared" si="1"/>
        <v>1.2m WC</v>
      </c>
      <c r="D39" s="1" t="str">
        <f t="shared" si="2"/>
        <v>1.2m WC - DWG# PT610201</v>
      </c>
      <c r="E39" s="1" t="s">
        <v>38</v>
      </c>
      <c r="F39" s="1">
        <f t="shared" si="3"/>
        <v>1.2</v>
      </c>
      <c r="G39" s="12">
        <f>INDEX(families!$A:$A,MATCH(H39,families!$B:$B,0))</f>
        <v>8</v>
      </c>
      <c r="H39" s="12" t="s">
        <v>38</v>
      </c>
      <c r="M39">
        <v>991604.84</v>
      </c>
      <c r="N39">
        <v>991628.84</v>
      </c>
      <c r="O39">
        <v>1.2</v>
      </c>
      <c r="P39" t="s">
        <v>732</v>
      </c>
      <c r="Q39" t="s">
        <v>733</v>
      </c>
      <c r="R39" t="s">
        <v>734</v>
      </c>
      <c r="S39" t="s">
        <v>734</v>
      </c>
      <c r="T39">
        <v>24</v>
      </c>
    </row>
    <row r="40" spans="1:20" x14ac:dyDescent="0.2">
      <c r="A40" s="1">
        <f t="shared" si="0"/>
        <v>991628.84</v>
      </c>
      <c r="B40" s="1">
        <f t="shared" si="0"/>
        <v>991926.81</v>
      </c>
      <c r="C40" s="1" t="str">
        <f t="shared" si="1"/>
        <v>0.9m FG</v>
      </c>
      <c r="D40" s="1" t="str">
        <f t="shared" si="2"/>
        <v>0.9m FG - Default Depth</v>
      </c>
      <c r="E40" s="1" t="s">
        <v>38</v>
      </c>
      <c r="F40" s="1">
        <f t="shared" si="3"/>
        <v>0.9</v>
      </c>
      <c r="G40" s="12">
        <f>INDEX(families!$A:$A,MATCH(H40,families!$B:$B,0))</f>
        <v>8</v>
      </c>
      <c r="H40" s="12" t="s">
        <v>38</v>
      </c>
      <c r="M40">
        <v>991628.84</v>
      </c>
      <c r="N40">
        <v>991926.81</v>
      </c>
      <c r="O40">
        <v>0.9</v>
      </c>
      <c r="P40" t="s">
        <v>716</v>
      </c>
      <c r="Q40" t="s">
        <v>717</v>
      </c>
      <c r="R40" t="s">
        <v>718</v>
      </c>
      <c r="S40" t="s">
        <v>719</v>
      </c>
      <c r="T40">
        <v>297.97000000008802</v>
      </c>
    </row>
    <row r="41" spans="1:20" x14ac:dyDescent="0.2">
      <c r="A41" s="1">
        <f t="shared" si="0"/>
        <v>991926.81</v>
      </c>
      <c r="B41" s="1">
        <f t="shared" si="0"/>
        <v>991950.81</v>
      </c>
      <c r="C41" s="1" t="str">
        <f t="shared" si="1"/>
        <v>1.2m WC</v>
      </c>
      <c r="D41" s="1" t="str">
        <f t="shared" si="2"/>
        <v>1.2m WC - DWG# PT610201</v>
      </c>
      <c r="E41" s="1" t="s">
        <v>38</v>
      </c>
      <c r="F41" s="1">
        <f t="shared" si="3"/>
        <v>1.2</v>
      </c>
      <c r="G41" s="12">
        <f>INDEX(families!$A:$A,MATCH(H41,families!$B:$B,0))</f>
        <v>8</v>
      </c>
      <c r="H41" s="12" t="s">
        <v>38</v>
      </c>
      <c r="M41">
        <v>991926.81</v>
      </c>
      <c r="N41">
        <v>991950.81</v>
      </c>
      <c r="O41">
        <v>1.2</v>
      </c>
      <c r="P41" t="s">
        <v>732</v>
      </c>
      <c r="Q41" t="s">
        <v>733</v>
      </c>
      <c r="R41" t="s">
        <v>734</v>
      </c>
      <c r="S41" t="s">
        <v>734</v>
      </c>
      <c r="T41">
        <v>24</v>
      </c>
    </row>
    <row r="42" spans="1:20" x14ac:dyDescent="0.2">
      <c r="A42" s="1">
        <f t="shared" si="0"/>
        <v>991950.81</v>
      </c>
      <c r="B42" s="1">
        <f t="shared" si="0"/>
        <v>992131.22</v>
      </c>
      <c r="C42" s="1" t="str">
        <f t="shared" si="1"/>
        <v>0.9m FG</v>
      </c>
      <c r="D42" s="1" t="str">
        <f t="shared" si="2"/>
        <v>0.9m FG - Default Depth</v>
      </c>
      <c r="E42" s="1" t="s">
        <v>38</v>
      </c>
      <c r="F42" s="1">
        <f t="shared" si="3"/>
        <v>0.9</v>
      </c>
      <c r="G42" s="12">
        <f>INDEX(families!$A:$A,MATCH(H42,families!$B:$B,0))</f>
        <v>8</v>
      </c>
      <c r="H42" s="12" t="s">
        <v>38</v>
      </c>
      <c r="M42">
        <v>991950.81</v>
      </c>
      <c r="N42">
        <v>992131.22</v>
      </c>
      <c r="O42">
        <v>0.9</v>
      </c>
      <c r="P42" t="s">
        <v>716</v>
      </c>
      <c r="Q42" t="s">
        <v>717</v>
      </c>
      <c r="R42" t="s">
        <v>718</v>
      </c>
      <c r="S42" t="s">
        <v>719</v>
      </c>
      <c r="T42">
        <v>180.40999999991601</v>
      </c>
    </row>
    <row r="43" spans="1:20" x14ac:dyDescent="0.2">
      <c r="A43" s="1">
        <f t="shared" si="0"/>
        <v>992131.22</v>
      </c>
      <c r="B43" s="1">
        <f t="shared" si="0"/>
        <v>992155.22</v>
      </c>
      <c r="C43" s="1" t="str">
        <f t="shared" si="1"/>
        <v>1.5m WC</v>
      </c>
      <c r="D43" s="1" t="str">
        <f t="shared" si="2"/>
        <v>1.5m WC - DWG# PT610001</v>
      </c>
      <c r="E43" s="1" t="s">
        <v>38</v>
      </c>
      <c r="F43" s="1">
        <f t="shared" si="3"/>
        <v>1.5</v>
      </c>
      <c r="G43" s="12">
        <f>INDEX(families!$A:$A,MATCH(H43,families!$B:$B,0))</f>
        <v>8</v>
      </c>
      <c r="H43" s="12" t="s">
        <v>38</v>
      </c>
      <c r="M43">
        <v>992131.22</v>
      </c>
      <c r="N43">
        <v>992155.22</v>
      </c>
      <c r="O43">
        <v>1.5</v>
      </c>
      <c r="P43" t="s">
        <v>732</v>
      </c>
      <c r="Q43" t="s">
        <v>738</v>
      </c>
      <c r="R43" t="s">
        <v>739</v>
      </c>
      <c r="S43" t="s">
        <v>739</v>
      </c>
      <c r="T43">
        <v>24</v>
      </c>
    </row>
    <row r="44" spans="1:20" x14ac:dyDescent="0.2">
      <c r="A44" s="1">
        <f t="shared" si="0"/>
        <v>992155.22</v>
      </c>
      <c r="B44" s="1">
        <f t="shared" si="0"/>
        <v>992306.47</v>
      </c>
      <c r="C44" s="1" t="str">
        <f t="shared" si="1"/>
        <v>0.9m FG</v>
      </c>
      <c r="D44" s="1" t="str">
        <f t="shared" si="2"/>
        <v>0.9m FG - Default Depth</v>
      </c>
      <c r="E44" s="1" t="s">
        <v>38</v>
      </c>
      <c r="F44" s="1">
        <f t="shared" si="3"/>
        <v>0.9</v>
      </c>
      <c r="G44" s="12">
        <f>INDEX(families!$A:$A,MATCH(H44,families!$B:$B,0))</f>
        <v>8</v>
      </c>
      <c r="H44" s="12" t="s">
        <v>38</v>
      </c>
      <c r="M44">
        <v>992155.22</v>
      </c>
      <c r="N44">
        <v>992306.47</v>
      </c>
      <c r="O44">
        <v>0.9</v>
      </c>
      <c r="P44" t="s">
        <v>716</v>
      </c>
      <c r="Q44" t="s">
        <v>717</v>
      </c>
      <c r="R44" t="s">
        <v>718</v>
      </c>
      <c r="S44" t="s">
        <v>719</v>
      </c>
      <c r="T44">
        <v>151.25</v>
      </c>
    </row>
    <row r="45" spans="1:20" x14ac:dyDescent="0.2">
      <c r="A45" s="1">
        <f t="shared" si="0"/>
        <v>992306.47</v>
      </c>
      <c r="B45" s="1">
        <f t="shared" si="0"/>
        <v>992330.47</v>
      </c>
      <c r="C45" s="1" t="str">
        <f t="shared" si="1"/>
        <v>1.2m WC</v>
      </c>
      <c r="D45" s="1" t="str">
        <f t="shared" si="2"/>
        <v>1.2m WC - DWG# PT610201</v>
      </c>
      <c r="E45" s="1" t="s">
        <v>38</v>
      </c>
      <c r="F45" s="1">
        <f t="shared" si="3"/>
        <v>1.2</v>
      </c>
      <c r="G45" s="12">
        <f>INDEX(families!$A:$A,MATCH(H45,families!$B:$B,0))</f>
        <v>8</v>
      </c>
      <c r="H45" s="12" t="s">
        <v>38</v>
      </c>
      <c r="M45">
        <v>992306.47</v>
      </c>
      <c r="N45">
        <v>992330.47</v>
      </c>
      <c r="O45">
        <v>1.2</v>
      </c>
      <c r="P45" t="s">
        <v>732</v>
      </c>
      <c r="Q45" t="s">
        <v>733</v>
      </c>
      <c r="R45" t="s">
        <v>734</v>
      </c>
      <c r="S45" t="s">
        <v>734</v>
      </c>
      <c r="T45">
        <v>24</v>
      </c>
    </row>
    <row r="46" spans="1:20" x14ac:dyDescent="0.2">
      <c r="A46" s="1">
        <f t="shared" si="0"/>
        <v>992330.47</v>
      </c>
      <c r="B46" s="1">
        <f t="shared" si="0"/>
        <v>992343</v>
      </c>
      <c r="C46" s="1" t="str">
        <f t="shared" si="1"/>
        <v>0.9m FG</v>
      </c>
      <c r="D46" s="1" t="str">
        <f t="shared" si="2"/>
        <v>0.9m FG - Default Depth</v>
      </c>
      <c r="E46" s="1" t="s">
        <v>38</v>
      </c>
      <c r="F46" s="1">
        <f t="shared" si="3"/>
        <v>0.9</v>
      </c>
      <c r="G46" s="12">
        <f>INDEX(families!$A:$A,MATCH(H46,families!$B:$B,0))</f>
        <v>8</v>
      </c>
      <c r="H46" s="12" t="s">
        <v>38</v>
      </c>
      <c r="M46">
        <v>992330.47</v>
      </c>
      <c r="N46">
        <v>992343</v>
      </c>
      <c r="O46">
        <v>0.9</v>
      </c>
      <c r="P46" t="s">
        <v>716</v>
      </c>
      <c r="Q46" t="s">
        <v>717</v>
      </c>
      <c r="R46" t="s">
        <v>718</v>
      </c>
      <c r="S46" t="s">
        <v>719</v>
      </c>
      <c r="T46">
        <v>12.530000000027901</v>
      </c>
    </row>
    <row r="47" spans="1:20" x14ac:dyDescent="0.2">
      <c r="A47" s="1">
        <f t="shared" si="0"/>
        <v>992343</v>
      </c>
      <c r="B47" s="1">
        <f t="shared" si="0"/>
        <v>992485</v>
      </c>
      <c r="C47" s="1" t="str">
        <f t="shared" si="1"/>
        <v>1.5m FG</v>
      </c>
      <c r="D47" s="1" t="str">
        <f t="shared" si="2"/>
        <v>1.5m FG - Alignment Sheets</v>
      </c>
      <c r="E47" s="1" t="s">
        <v>38</v>
      </c>
      <c r="F47" s="1">
        <f t="shared" si="3"/>
        <v>1.5</v>
      </c>
      <c r="G47" s="12">
        <f>INDEX(families!$A:$A,MATCH(H47,families!$B:$B,0))</f>
        <v>8</v>
      </c>
      <c r="H47" s="12" t="s">
        <v>38</v>
      </c>
      <c r="M47">
        <v>992343</v>
      </c>
      <c r="N47">
        <v>992485</v>
      </c>
      <c r="O47">
        <v>1.5</v>
      </c>
      <c r="P47" t="s">
        <v>716</v>
      </c>
      <c r="Q47" t="s">
        <v>721</v>
      </c>
      <c r="R47" t="s">
        <v>724</v>
      </c>
      <c r="S47" t="s">
        <v>725</v>
      </c>
      <c r="T47">
        <v>142</v>
      </c>
    </row>
    <row r="48" spans="1:20" x14ac:dyDescent="0.2">
      <c r="A48" s="1">
        <f t="shared" si="0"/>
        <v>992485</v>
      </c>
      <c r="B48" s="1">
        <f t="shared" si="0"/>
        <v>992790</v>
      </c>
      <c r="C48" s="1" t="str">
        <f t="shared" si="1"/>
        <v>0.9m FG</v>
      </c>
      <c r="D48" s="1" t="str">
        <f t="shared" si="2"/>
        <v>0.9m FG - Default Depth</v>
      </c>
      <c r="E48" s="1" t="s">
        <v>38</v>
      </c>
      <c r="F48" s="1">
        <f t="shared" si="3"/>
        <v>0.9</v>
      </c>
      <c r="G48" s="12">
        <f>INDEX(families!$A:$A,MATCH(H48,families!$B:$B,0))</f>
        <v>8</v>
      </c>
      <c r="H48" s="12" t="s">
        <v>38</v>
      </c>
      <c r="M48">
        <v>992485</v>
      </c>
      <c r="N48">
        <v>992790</v>
      </c>
      <c r="O48">
        <v>0.9</v>
      </c>
      <c r="P48" t="s">
        <v>716</v>
      </c>
      <c r="Q48" t="s">
        <v>717</v>
      </c>
      <c r="R48" t="s">
        <v>718</v>
      </c>
      <c r="S48" t="s">
        <v>719</v>
      </c>
      <c r="T48">
        <v>305</v>
      </c>
    </row>
    <row r="49" spans="1:20" x14ac:dyDescent="0.2">
      <c r="A49" s="1">
        <f t="shared" si="0"/>
        <v>992790</v>
      </c>
      <c r="B49" s="1">
        <f t="shared" si="0"/>
        <v>993150</v>
      </c>
      <c r="C49" s="1" t="str">
        <f t="shared" si="1"/>
        <v>1.5m CG/2.3m FG</v>
      </c>
      <c r="D49" s="1" t="str">
        <f t="shared" si="2"/>
        <v>1.5m CG/2.3m FG - Alignment Sheets</v>
      </c>
      <c r="E49" s="1" t="s">
        <v>38</v>
      </c>
      <c r="F49" s="1">
        <f t="shared" si="3"/>
        <v>1.5</v>
      </c>
      <c r="G49" s="12">
        <f>INDEX(families!$A:$A,MATCH(H49,families!$B:$B,0))</f>
        <v>8</v>
      </c>
      <c r="H49" s="12" t="s">
        <v>38</v>
      </c>
      <c r="M49">
        <v>992790</v>
      </c>
      <c r="N49">
        <v>993150</v>
      </c>
      <c r="O49" t="s">
        <v>740</v>
      </c>
      <c r="P49" t="s">
        <v>741</v>
      </c>
      <c r="Q49" t="s">
        <v>721</v>
      </c>
      <c r="R49" t="s">
        <v>742</v>
      </c>
      <c r="S49" t="s">
        <v>743</v>
      </c>
      <c r="T49">
        <v>360</v>
      </c>
    </row>
    <row r="50" spans="1:20" x14ac:dyDescent="0.2">
      <c r="A50" s="1">
        <f t="shared" si="0"/>
        <v>993150</v>
      </c>
      <c r="B50" s="1">
        <f t="shared" si="0"/>
        <v>993271.5</v>
      </c>
      <c r="C50" s="1" t="str">
        <f t="shared" si="1"/>
        <v>0.9m FG</v>
      </c>
      <c r="D50" s="1" t="str">
        <f t="shared" si="2"/>
        <v>0.9m FG - Default Depth</v>
      </c>
      <c r="E50" s="1" t="s">
        <v>38</v>
      </c>
      <c r="F50" s="1">
        <f t="shared" si="3"/>
        <v>0.9</v>
      </c>
      <c r="G50" s="12">
        <f>INDEX(families!$A:$A,MATCH(H50,families!$B:$B,0))</f>
        <v>8</v>
      </c>
      <c r="H50" s="12" t="s">
        <v>38</v>
      </c>
      <c r="M50">
        <v>993150</v>
      </c>
      <c r="N50">
        <v>993271.5</v>
      </c>
      <c r="O50">
        <v>0.9</v>
      </c>
      <c r="P50" t="s">
        <v>716</v>
      </c>
      <c r="Q50" t="s">
        <v>717</v>
      </c>
      <c r="R50" t="s">
        <v>718</v>
      </c>
      <c r="S50" t="s">
        <v>719</v>
      </c>
      <c r="T50">
        <v>121.5</v>
      </c>
    </row>
    <row r="51" spans="1:20" x14ac:dyDescent="0.2">
      <c r="A51" s="1">
        <f t="shared" si="0"/>
        <v>993271.5</v>
      </c>
      <c r="B51" s="1">
        <f t="shared" si="0"/>
        <v>993295.5</v>
      </c>
      <c r="C51" s="1" t="str">
        <f t="shared" si="1"/>
        <v>1.2m WC</v>
      </c>
      <c r="D51" s="1" t="str">
        <f t="shared" si="2"/>
        <v>1.2m WC - DWG# PT610201</v>
      </c>
      <c r="E51" s="1" t="s">
        <v>38</v>
      </c>
      <c r="F51" s="1">
        <f t="shared" si="3"/>
        <v>1.2</v>
      </c>
      <c r="G51" s="12">
        <f>INDEX(families!$A:$A,MATCH(H51,families!$B:$B,0))</f>
        <v>8</v>
      </c>
      <c r="H51" s="12" t="s">
        <v>38</v>
      </c>
      <c r="M51">
        <v>993271.5</v>
      </c>
      <c r="N51">
        <v>993295.5</v>
      </c>
      <c r="O51">
        <v>1.2</v>
      </c>
      <c r="P51" t="s">
        <v>732</v>
      </c>
      <c r="Q51" t="s">
        <v>733</v>
      </c>
      <c r="R51" t="s">
        <v>734</v>
      </c>
      <c r="S51" t="s">
        <v>734</v>
      </c>
      <c r="T51">
        <v>24</v>
      </c>
    </row>
    <row r="52" spans="1:20" x14ac:dyDescent="0.2">
      <c r="A52" s="1">
        <f t="shared" si="0"/>
        <v>993295.5</v>
      </c>
      <c r="B52" s="1">
        <f t="shared" si="0"/>
        <v>994117.02</v>
      </c>
      <c r="C52" s="1" t="str">
        <f t="shared" si="1"/>
        <v>0.9m FG</v>
      </c>
      <c r="D52" s="1" t="str">
        <f t="shared" si="2"/>
        <v>0.9m FG - Default Depth</v>
      </c>
      <c r="E52" s="1" t="s">
        <v>38</v>
      </c>
      <c r="F52" s="1">
        <f t="shared" si="3"/>
        <v>0.9</v>
      </c>
      <c r="G52" s="12">
        <f>INDEX(families!$A:$A,MATCH(H52,families!$B:$B,0))</f>
        <v>8</v>
      </c>
      <c r="H52" s="12" t="s">
        <v>38</v>
      </c>
      <c r="M52">
        <v>993295.5</v>
      </c>
      <c r="N52">
        <v>994117.02</v>
      </c>
      <c r="O52">
        <v>0.9</v>
      </c>
      <c r="P52" t="s">
        <v>716</v>
      </c>
      <c r="Q52" t="s">
        <v>717</v>
      </c>
      <c r="R52" t="s">
        <v>718</v>
      </c>
      <c r="S52" t="s">
        <v>719</v>
      </c>
      <c r="T52">
        <v>821.52000000001794</v>
      </c>
    </row>
    <row r="53" spans="1:20" x14ac:dyDescent="0.2">
      <c r="A53" s="1">
        <f t="shared" si="0"/>
        <v>994117.02</v>
      </c>
      <c r="B53" s="1">
        <f t="shared" si="0"/>
        <v>994141.02</v>
      </c>
      <c r="C53" s="1" t="str">
        <f t="shared" si="1"/>
        <v>1.2m WC</v>
      </c>
      <c r="D53" s="1" t="str">
        <f t="shared" si="2"/>
        <v>1.2m WC - DWG# PT610201</v>
      </c>
      <c r="E53" s="1" t="s">
        <v>38</v>
      </c>
      <c r="F53" s="1">
        <f t="shared" si="3"/>
        <v>1.2</v>
      </c>
      <c r="G53" s="12">
        <f>INDEX(families!$A:$A,MATCH(H53,families!$B:$B,0))</f>
        <v>8</v>
      </c>
      <c r="H53" s="12" t="s">
        <v>38</v>
      </c>
      <c r="M53">
        <v>994117.02</v>
      </c>
      <c r="N53">
        <v>994141.02</v>
      </c>
      <c r="O53">
        <v>1.2</v>
      </c>
      <c r="P53" t="s">
        <v>732</v>
      </c>
      <c r="Q53" t="s">
        <v>733</v>
      </c>
      <c r="R53" t="s">
        <v>734</v>
      </c>
      <c r="S53" t="s">
        <v>734</v>
      </c>
      <c r="T53">
        <v>24</v>
      </c>
    </row>
    <row r="54" spans="1:20" x14ac:dyDescent="0.2">
      <c r="A54" s="1">
        <f t="shared" si="0"/>
        <v>994141.02</v>
      </c>
      <c r="B54" s="1">
        <f t="shared" si="0"/>
        <v>994175.91</v>
      </c>
      <c r="C54" s="1" t="str">
        <f t="shared" si="1"/>
        <v>0.9m FG</v>
      </c>
      <c r="D54" s="1" t="str">
        <f t="shared" si="2"/>
        <v>0.9m FG - Default Depth</v>
      </c>
      <c r="E54" s="1" t="s">
        <v>38</v>
      </c>
      <c r="F54" s="1">
        <f t="shared" si="3"/>
        <v>0.9</v>
      </c>
      <c r="G54" s="12">
        <f>INDEX(families!$A:$A,MATCH(H54,families!$B:$B,0))</f>
        <v>8</v>
      </c>
      <c r="H54" s="12" t="s">
        <v>38</v>
      </c>
      <c r="M54">
        <v>994141.02</v>
      </c>
      <c r="N54">
        <v>994175.91</v>
      </c>
      <c r="O54">
        <v>0.9</v>
      </c>
      <c r="P54" t="s">
        <v>716</v>
      </c>
      <c r="Q54" t="s">
        <v>717</v>
      </c>
      <c r="R54" t="s">
        <v>718</v>
      </c>
      <c r="S54" t="s">
        <v>719</v>
      </c>
      <c r="T54">
        <v>34.890000000013899</v>
      </c>
    </row>
    <row r="55" spans="1:20" x14ac:dyDescent="0.2">
      <c r="A55" s="1">
        <f t="shared" si="0"/>
        <v>994175.91</v>
      </c>
      <c r="B55" s="1">
        <f t="shared" si="0"/>
        <v>994199.91</v>
      </c>
      <c r="C55" s="1" t="str">
        <f t="shared" si="1"/>
        <v>1.5m WC</v>
      </c>
      <c r="D55" s="1" t="str">
        <f t="shared" si="2"/>
        <v>1.5m WC - DWG# PT610601</v>
      </c>
      <c r="E55" s="1" t="s">
        <v>38</v>
      </c>
      <c r="F55" s="1">
        <f t="shared" si="3"/>
        <v>1.5</v>
      </c>
      <c r="G55" s="12">
        <f>INDEX(families!$A:$A,MATCH(H55,families!$B:$B,0))</f>
        <v>8</v>
      </c>
      <c r="H55" s="12" t="s">
        <v>38</v>
      </c>
      <c r="M55">
        <v>994175.91</v>
      </c>
      <c r="N55">
        <v>994199.91</v>
      </c>
      <c r="O55">
        <v>1.5</v>
      </c>
      <c r="P55" t="s">
        <v>732</v>
      </c>
      <c r="Q55" t="s">
        <v>744</v>
      </c>
      <c r="R55" t="s">
        <v>739</v>
      </c>
      <c r="S55" t="s">
        <v>739</v>
      </c>
      <c r="T55">
        <v>24</v>
      </c>
    </row>
    <row r="56" spans="1:20" x14ac:dyDescent="0.2">
      <c r="A56" s="1">
        <f t="shared" si="0"/>
        <v>994199.91</v>
      </c>
      <c r="B56" s="1">
        <f t="shared" si="0"/>
        <v>994228</v>
      </c>
      <c r="C56" s="1" t="str">
        <f t="shared" si="1"/>
        <v>0.9m FG</v>
      </c>
      <c r="D56" s="1" t="str">
        <f t="shared" si="2"/>
        <v>0.9m FG - Default Depth</v>
      </c>
      <c r="E56" s="1" t="s">
        <v>38</v>
      </c>
      <c r="F56" s="1">
        <f t="shared" si="3"/>
        <v>0.9</v>
      </c>
      <c r="G56" s="12">
        <f>INDEX(families!$A:$A,MATCH(H56,families!$B:$B,0))</f>
        <v>8</v>
      </c>
      <c r="H56" s="12" t="s">
        <v>38</v>
      </c>
      <c r="M56">
        <v>994199.91</v>
      </c>
      <c r="N56">
        <v>994228</v>
      </c>
      <c r="O56">
        <v>0.9</v>
      </c>
      <c r="P56" t="s">
        <v>716</v>
      </c>
      <c r="Q56" t="s">
        <v>717</v>
      </c>
      <c r="R56" t="s">
        <v>718</v>
      </c>
      <c r="S56" t="s">
        <v>719</v>
      </c>
      <c r="T56">
        <v>28.0899999999674</v>
      </c>
    </row>
    <row r="57" spans="1:20" x14ac:dyDescent="0.2">
      <c r="A57" s="1">
        <f t="shared" si="0"/>
        <v>994228</v>
      </c>
      <c r="B57" s="1">
        <f t="shared" si="0"/>
        <v>994258</v>
      </c>
      <c r="C57" s="1" t="str">
        <f t="shared" si="1"/>
        <v>1.5m FG</v>
      </c>
      <c r="D57" s="1" t="str">
        <f t="shared" si="2"/>
        <v>1.5m FG - Alignment Sheets</v>
      </c>
      <c r="E57" s="1" t="s">
        <v>38</v>
      </c>
      <c r="F57" s="1">
        <f t="shared" si="3"/>
        <v>1.5</v>
      </c>
      <c r="G57" s="12">
        <f>INDEX(families!$A:$A,MATCH(H57,families!$B:$B,0))</f>
        <v>8</v>
      </c>
      <c r="H57" s="12" t="s">
        <v>38</v>
      </c>
      <c r="M57">
        <v>994228</v>
      </c>
      <c r="N57">
        <v>994258</v>
      </c>
      <c r="O57">
        <v>1.5</v>
      </c>
      <c r="P57" t="s">
        <v>716</v>
      </c>
      <c r="Q57" t="s">
        <v>721</v>
      </c>
      <c r="R57" t="s">
        <v>724</v>
      </c>
      <c r="S57" t="s">
        <v>725</v>
      </c>
      <c r="T57">
        <v>30</v>
      </c>
    </row>
    <row r="58" spans="1:20" x14ac:dyDescent="0.2">
      <c r="A58" s="1">
        <f t="shared" si="0"/>
        <v>994258</v>
      </c>
      <c r="B58" s="1">
        <f t="shared" si="0"/>
        <v>994315.64</v>
      </c>
      <c r="C58" s="1" t="str">
        <f t="shared" si="1"/>
        <v>0.9m FG</v>
      </c>
      <c r="D58" s="1" t="str">
        <f t="shared" si="2"/>
        <v>0.9m FG - Default Depth</v>
      </c>
      <c r="E58" s="1" t="s">
        <v>38</v>
      </c>
      <c r="F58" s="1">
        <f t="shared" si="3"/>
        <v>0.9</v>
      </c>
      <c r="G58" s="12">
        <f>INDEX(families!$A:$A,MATCH(H58,families!$B:$B,0))</f>
        <v>8</v>
      </c>
      <c r="H58" s="12" t="s">
        <v>38</v>
      </c>
      <c r="M58">
        <v>994258</v>
      </c>
      <c r="N58">
        <v>994315.64</v>
      </c>
      <c r="O58">
        <v>0.9</v>
      </c>
      <c r="P58" t="s">
        <v>716</v>
      </c>
      <c r="Q58" t="s">
        <v>717</v>
      </c>
      <c r="R58" t="s">
        <v>718</v>
      </c>
      <c r="S58" t="s">
        <v>719</v>
      </c>
      <c r="T58">
        <v>57.640000000013899</v>
      </c>
    </row>
    <row r="59" spans="1:20" x14ac:dyDescent="0.2">
      <c r="A59" s="1">
        <f t="shared" si="0"/>
        <v>994315.64</v>
      </c>
      <c r="B59" s="1">
        <f t="shared" si="0"/>
        <v>994327.64</v>
      </c>
      <c r="C59" s="1" t="str">
        <f t="shared" si="1"/>
        <v>2.0m RD</v>
      </c>
      <c r="D59" s="1" t="str">
        <f t="shared" si="2"/>
        <v>2.0m RD - DWG# PT640801</v>
      </c>
      <c r="E59" s="1" t="s">
        <v>38</v>
      </c>
      <c r="F59" s="1">
        <f t="shared" si="3"/>
        <v>2</v>
      </c>
      <c r="G59" s="12">
        <f>INDEX(families!$A:$A,MATCH(H59,families!$B:$B,0))</f>
        <v>8</v>
      </c>
      <c r="H59" s="12" t="s">
        <v>38</v>
      </c>
      <c r="M59">
        <v>994315.64</v>
      </c>
      <c r="N59">
        <v>994327.64</v>
      </c>
      <c r="O59">
        <v>2</v>
      </c>
      <c r="P59" t="s">
        <v>735</v>
      </c>
      <c r="Q59" t="s">
        <v>745</v>
      </c>
      <c r="R59" t="s">
        <v>746</v>
      </c>
      <c r="S59" t="s">
        <v>746</v>
      </c>
      <c r="T59">
        <v>12</v>
      </c>
    </row>
    <row r="60" spans="1:20" x14ac:dyDescent="0.2">
      <c r="A60" s="1">
        <f t="shared" si="0"/>
        <v>994327.64</v>
      </c>
      <c r="B60" s="1">
        <f t="shared" si="0"/>
        <v>994871.34</v>
      </c>
      <c r="C60" s="1" t="str">
        <f t="shared" si="1"/>
        <v>0.9m FG</v>
      </c>
      <c r="D60" s="1" t="str">
        <f t="shared" si="2"/>
        <v>0.9m FG - Default Depth</v>
      </c>
      <c r="E60" s="1" t="s">
        <v>38</v>
      </c>
      <c r="F60" s="1">
        <f t="shared" si="3"/>
        <v>0.9</v>
      </c>
      <c r="G60" s="12">
        <f>INDEX(families!$A:$A,MATCH(H60,families!$B:$B,0))</f>
        <v>8</v>
      </c>
      <c r="H60" s="12" t="s">
        <v>38</v>
      </c>
      <c r="M60">
        <v>994327.64</v>
      </c>
      <c r="N60">
        <v>994871.34</v>
      </c>
      <c r="O60">
        <v>0.9</v>
      </c>
      <c r="P60" t="s">
        <v>716</v>
      </c>
      <c r="Q60" t="s">
        <v>717</v>
      </c>
      <c r="R60" t="s">
        <v>718</v>
      </c>
      <c r="S60" t="s">
        <v>719</v>
      </c>
      <c r="T60">
        <v>543.69999999995298</v>
      </c>
    </row>
    <row r="61" spans="1:20" x14ac:dyDescent="0.2">
      <c r="A61" s="1">
        <f t="shared" si="0"/>
        <v>994871.34</v>
      </c>
      <c r="B61" s="1">
        <f t="shared" si="0"/>
        <v>994895.34</v>
      </c>
      <c r="C61" s="1" t="str">
        <f t="shared" si="1"/>
        <v>1.2m WC</v>
      </c>
      <c r="D61" s="1" t="str">
        <f t="shared" si="2"/>
        <v>1.2m WC - DWG# PT610201</v>
      </c>
      <c r="E61" s="1" t="s">
        <v>38</v>
      </c>
      <c r="F61" s="1">
        <f t="shared" si="3"/>
        <v>1.2</v>
      </c>
      <c r="G61" s="12">
        <f>INDEX(families!$A:$A,MATCH(H61,families!$B:$B,0))</f>
        <v>8</v>
      </c>
      <c r="H61" s="12" t="s">
        <v>38</v>
      </c>
      <c r="M61">
        <v>994871.34</v>
      </c>
      <c r="N61">
        <v>994895.34</v>
      </c>
      <c r="O61">
        <v>1.2</v>
      </c>
      <c r="P61" t="s">
        <v>732</v>
      </c>
      <c r="Q61" t="s">
        <v>733</v>
      </c>
      <c r="R61" t="s">
        <v>734</v>
      </c>
      <c r="S61" t="s">
        <v>734</v>
      </c>
      <c r="T61">
        <v>24</v>
      </c>
    </row>
    <row r="62" spans="1:20" x14ac:dyDescent="0.2">
      <c r="A62" s="1">
        <f t="shared" si="0"/>
        <v>994895.34</v>
      </c>
      <c r="B62" s="1">
        <f t="shared" si="0"/>
        <v>994935</v>
      </c>
      <c r="C62" s="1" t="str">
        <f t="shared" si="1"/>
        <v>0.9m FG</v>
      </c>
      <c r="D62" s="1" t="str">
        <f t="shared" si="2"/>
        <v>0.9m FG - Default Depth</v>
      </c>
      <c r="E62" s="1" t="s">
        <v>38</v>
      </c>
      <c r="F62" s="1">
        <f t="shared" si="3"/>
        <v>0.9</v>
      </c>
      <c r="G62" s="12">
        <f>INDEX(families!$A:$A,MATCH(H62,families!$B:$B,0))</f>
        <v>8</v>
      </c>
      <c r="H62" s="12" t="s">
        <v>38</v>
      </c>
      <c r="M62">
        <v>994895.34</v>
      </c>
      <c r="N62">
        <v>994935</v>
      </c>
      <c r="O62">
        <v>0.9</v>
      </c>
      <c r="P62" t="s">
        <v>716</v>
      </c>
      <c r="Q62" t="s">
        <v>717</v>
      </c>
      <c r="R62" t="s">
        <v>718</v>
      </c>
      <c r="S62" t="s">
        <v>719</v>
      </c>
      <c r="T62">
        <v>39.660000000032497</v>
      </c>
    </row>
    <row r="63" spans="1:20" x14ac:dyDescent="0.2">
      <c r="A63" s="1">
        <f t="shared" si="0"/>
        <v>994935</v>
      </c>
      <c r="B63" s="1">
        <f t="shared" si="0"/>
        <v>995066</v>
      </c>
      <c r="C63" s="1" t="str">
        <f t="shared" si="1"/>
        <v>1.5m FG</v>
      </c>
      <c r="D63" s="1" t="str">
        <f t="shared" si="2"/>
        <v>1.5m FG - Alignment Sheets</v>
      </c>
      <c r="E63" s="1" t="s">
        <v>38</v>
      </c>
      <c r="F63" s="1">
        <f t="shared" si="3"/>
        <v>1.5</v>
      </c>
      <c r="G63" s="12">
        <f>INDEX(families!$A:$A,MATCH(H63,families!$B:$B,0))</f>
        <v>8</v>
      </c>
      <c r="H63" s="12" t="s">
        <v>38</v>
      </c>
      <c r="M63">
        <v>994935</v>
      </c>
      <c r="N63">
        <v>995066</v>
      </c>
      <c r="O63">
        <v>1.5</v>
      </c>
      <c r="P63" t="s">
        <v>716</v>
      </c>
      <c r="Q63" t="s">
        <v>721</v>
      </c>
      <c r="R63" t="s">
        <v>724</v>
      </c>
      <c r="S63" t="s">
        <v>725</v>
      </c>
      <c r="T63">
        <v>131</v>
      </c>
    </row>
    <row r="64" spans="1:20" x14ac:dyDescent="0.2">
      <c r="A64" s="1">
        <f t="shared" si="0"/>
        <v>995066</v>
      </c>
      <c r="B64" s="1">
        <f t="shared" si="0"/>
        <v>995082.01</v>
      </c>
      <c r="C64" s="1" t="str">
        <f t="shared" si="1"/>
        <v>1.5m WC</v>
      </c>
      <c r="D64" s="1" t="str">
        <f t="shared" si="2"/>
        <v>1.5m WC - DWG# PT610601</v>
      </c>
      <c r="E64" s="1" t="s">
        <v>38</v>
      </c>
      <c r="F64" s="1">
        <f t="shared" si="3"/>
        <v>1.5</v>
      </c>
      <c r="G64" s="12">
        <f>INDEX(families!$A:$A,MATCH(H64,families!$B:$B,0))</f>
        <v>8</v>
      </c>
      <c r="H64" s="12" t="s">
        <v>38</v>
      </c>
      <c r="M64">
        <v>995066</v>
      </c>
      <c r="N64">
        <v>995082.01</v>
      </c>
      <c r="O64">
        <v>1.5</v>
      </c>
      <c r="P64" t="s">
        <v>732</v>
      </c>
      <c r="Q64" t="s">
        <v>744</v>
      </c>
      <c r="R64" t="s">
        <v>739</v>
      </c>
      <c r="S64" t="s">
        <v>739</v>
      </c>
      <c r="T64">
        <v>16.010000000009299</v>
      </c>
    </row>
    <row r="65" spans="1:20" x14ac:dyDescent="0.2">
      <c r="A65" s="1">
        <f t="shared" si="0"/>
        <v>995082.01</v>
      </c>
      <c r="B65" s="1">
        <f t="shared" si="0"/>
        <v>995147.26</v>
      </c>
      <c r="C65" s="1" t="str">
        <f t="shared" si="1"/>
        <v>0.9m FG</v>
      </c>
      <c r="D65" s="1" t="str">
        <f t="shared" si="2"/>
        <v>0.9m FG - Default Depth</v>
      </c>
      <c r="E65" s="1" t="s">
        <v>38</v>
      </c>
      <c r="F65" s="1">
        <f t="shared" si="3"/>
        <v>0.9</v>
      </c>
      <c r="G65" s="12">
        <f>INDEX(families!$A:$A,MATCH(H65,families!$B:$B,0))</f>
        <v>8</v>
      </c>
      <c r="H65" s="12" t="s">
        <v>38</v>
      </c>
      <c r="M65">
        <v>995082.01</v>
      </c>
      <c r="N65">
        <v>995147.26</v>
      </c>
      <c r="O65">
        <v>0.9</v>
      </c>
      <c r="P65" t="s">
        <v>716</v>
      </c>
      <c r="Q65" t="s">
        <v>717</v>
      </c>
      <c r="R65" t="s">
        <v>718</v>
      </c>
      <c r="S65" t="s">
        <v>719</v>
      </c>
      <c r="T65">
        <v>65.25</v>
      </c>
    </row>
    <row r="66" spans="1:20" x14ac:dyDescent="0.2">
      <c r="A66" s="1">
        <f t="shared" si="0"/>
        <v>995147.26</v>
      </c>
      <c r="B66" s="1">
        <f t="shared" si="0"/>
        <v>995171.26</v>
      </c>
      <c r="C66" s="1" t="str">
        <f t="shared" si="1"/>
        <v>1.2m WC</v>
      </c>
      <c r="D66" s="1" t="str">
        <f t="shared" si="2"/>
        <v>1.2m WC - DWG# PT610201</v>
      </c>
      <c r="E66" s="1" t="s">
        <v>38</v>
      </c>
      <c r="F66" s="1">
        <f t="shared" si="3"/>
        <v>1.2</v>
      </c>
      <c r="G66" s="12">
        <f>INDEX(families!$A:$A,MATCH(H66,families!$B:$B,0))</f>
        <v>8</v>
      </c>
      <c r="H66" s="12" t="s">
        <v>38</v>
      </c>
      <c r="M66">
        <v>995147.26</v>
      </c>
      <c r="N66">
        <v>995171.26</v>
      </c>
      <c r="O66">
        <v>1.2</v>
      </c>
      <c r="P66" t="s">
        <v>732</v>
      </c>
      <c r="Q66" t="s">
        <v>733</v>
      </c>
      <c r="R66" t="s">
        <v>734</v>
      </c>
      <c r="S66" t="s">
        <v>734</v>
      </c>
      <c r="T66">
        <v>24</v>
      </c>
    </row>
    <row r="67" spans="1:20" x14ac:dyDescent="0.2">
      <c r="A67" s="1">
        <f t="shared" ref="A67:B130" si="4">M67</f>
        <v>995171.26</v>
      </c>
      <c r="B67" s="1">
        <f t="shared" si="4"/>
        <v>995525.63</v>
      </c>
      <c r="C67" s="1" t="str">
        <f t="shared" ref="C67:C130" si="5">R67</f>
        <v>0.9m FG</v>
      </c>
      <c r="D67" s="1" t="str">
        <f t="shared" ref="D67:D130" si="6">R67&amp;" - "&amp;Q67</f>
        <v>0.9m FG - Default Depth</v>
      </c>
      <c r="E67" s="1" t="s">
        <v>38</v>
      </c>
      <c r="F67" s="1">
        <f t="shared" ref="F67:F130" si="7">_xlfn.NUMBERVALUE(TRIM(LEFT(R67,3)))</f>
        <v>0.9</v>
      </c>
      <c r="G67" s="12">
        <f>INDEX(families!$A:$A,MATCH(H67,families!$B:$B,0))</f>
        <v>8</v>
      </c>
      <c r="H67" s="12" t="s">
        <v>38</v>
      </c>
      <c r="M67">
        <v>995171.26</v>
      </c>
      <c r="N67">
        <v>995525.63</v>
      </c>
      <c r="O67">
        <v>0.9</v>
      </c>
      <c r="P67" t="s">
        <v>716</v>
      </c>
      <c r="Q67" t="s">
        <v>717</v>
      </c>
      <c r="R67" t="s">
        <v>718</v>
      </c>
      <c r="S67" t="s">
        <v>719</v>
      </c>
      <c r="T67">
        <v>354.369999999995</v>
      </c>
    </row>
    <row r="68" spans="1:20" x14ac:dyDescent="0.2">
      <c r="A68" s="1">
        <f t="shared" si="4"/>
        <v>995525.63</v>
      </c>
      <c r="B68" s="1">
        <f t="shared" si="4"/>
        <v>995526.98</v>
      </c>
      <c r="C68" s="1" t="str">
        <f t="shared" si="5"/>
        <v>1.2m WC</v>
      </c>
      <c r="D68" s="1" t="str">
        <f t="shared" si="6"/>
        <v>1.2m WC - DWG# PT610201</v>
      </c>
      <c r="E68" s="1" t="s">
        <v>38</v>
      </c>
      <c r="F68" s="1">
        <f t="shared" si="7"/>
        <v>1.2</v>
      </c>
      <c r="G68" s="12">
        <f>INDEX(families!$A:$A,MATCH(H68,families!$B:$B,0))</f>
        <v>8</v>
      </c>
      <c r="H68" s="12" t="s">
        <v>38</v>
      </c>
      <c r="M68">
        <v>995525.63</v>
      </c>
      <c r="N68">
        <v>995526.98</v>
      </c>
      <c r="O68">
        <v>1.2</v>
      </c>
      <c r="P68" t="s">
        <v>732</v>
      </c>
      <c r="Q68" t="s">
        <v>733</v>
      </c>
      <c r="R68" t="s">
        <v>734</v>
      </c>
      <c r="S68" t="s">
        <v>734</v>
      </c>
      <c r="T68">
        <v>1.3499999999767101</v>
      </c>
    </row>
    <row r="69" spans="1:20" x14ac:dyDescent="0.2">
      <c r="A69" s="1">
        <f t="shared" si="4"/>
        <v>995526.98</v>
      </c>
      <c r="B69" s="1">
        <f t="shared" si="4"/>
        <v>995550.98</v>
      </c>
      <c r="C69" s="1" t="str">
        <f t="shared" si="5"/>
        <v>1.5m WC</v>
      </c>
      <c r="D69" s="1" t="str">
        <f t="shared" si="6"/>
        <v>1.5m WC - DWG# PT610001</v>
      </c>
      <c r="E69" s="1" t="s">
        <v>38</v>
      </c>
      <c r="F69" s="1">
        <f t="shared" si="7"/>
        <v>1.5</v>
      </c>
      <c r="G69" s="12">
        <f>INDEX(families!$A:$A,MATCH(H69,families!$B:$B,0))</f>
        <v>8</v>
      </c>
      <c r="H69" s="12" t="s">
        <v>38</v>
      </c>
      <c r="M69">
        <v>995526.98</v>
      </c>
      <c r="N69">
        <v>995550.98</v>
      </c>
      <c r="O69">
        <v>1.5</v>
      </c>
      <c r="P69" t="s">
        <v>732</v>
      </c>
      <c r="Q69" t="s">
        <v>738</v>
      </c>
      <c r="R69" t="s">
        <v>739</v>
      </c>
      <c r="S69" t="s">
        <v>739</v>
      </c>
      <c r="T69">
        <v>24</v>
      </c>
    </row>
    <row r="70" spans="1:20" x14ac:dyDescent="0.2">
      <c r="A70" s="1">
        <f t="shared" si="4"/>
        <v>995550.98</v>
      </c>
      <c r="B70" s="1">
        <f t="shared" si="4"/>
        <v>995684.72</v>
      </c>
      <c r="C70" s="1" t="str">
        <f t="shared" si="5"/>
        <v>0.9m FG</v>
      </c>
      <c r="D70" s="1" t="str">
        <f t="shared" si="6"/>
        <v>0.9m FG - Default Depth</v>
      </c>
      <c r="E70" s="1" t="s">
        <v>38</v>
      </c>
      <c r="F70" s="1">
        <f t="shared" si="7"/>
        <v>0.9</v>
      </c>
      <c r="G70" s="12">
        <f>INDEX(families!$A:$A,MATCH(H70,families!$B:$B,0))</f>
        <v>8</v>
      </c>
      <c r="H70" s="12" t="s">
        <v>38</v>
      </c>
      <c r="M70">
        <v>995550.98</v>
      </c>
      <c r="N70">
        <v>995684.72</v>
      </c>
      <c r="O70">
        <v>0.9</v>
      </c>
      <c r="P70" t="s">
        <v>716</v>
      </c>
      <c r="Q70" t="s">
        <v>717</v>
      </c>
      <c r="R70" t="s">
        <v>718</v>
      </c>
      <c r="S70" t="s">
        <v>719</v>
      </c>
      <c r="T70">
        <v>133.73999999999</v>
      </c>
    </row>
    <row r="71" spans="1:20" x14ac:dyDescent="0.2">
      <c r="A71" s="1">
        <f t="shared" si="4"/>
        <v>995684.72</v>
      </c>
      <c r="B71" s="1">
        <f t="shared" si="4"/>
        <v>995708.72</v>
      </c>
      <c r="C71" s="1" t="str">
        <f t="shared" si="5"/>
        <v>1.2m WC</v>
      </c>
      <c r="D71" s="1" t="str">
        <f t="shared" si="6"/>
        <v>1.2m WC - DWG# PT610201</v>
      </c>
      <c r="E71" s="1" t="s">
        <v>38</v>
      </c>
      <c r="F71" s="1">
        <f t="shared" si="7"/>
        <v>1.2</v>
      </c>
      <c r="G71" s="12">
        <f>INDEX(families!$A:$A,MATCH(H71,families!$B:$B,0))</f>
        <v>8</v>
      </c>
      <c r="H71" s="12" t="s">
        <v>38</v>
      </c>
      <c r="M71">
        <v>995684.72</v>
      </c>
      <c r="N71">
        <v>995708.72</v>
      </c>
      <c r="O71">
        <v>1.2</v>
      </c>
      <c r="P71" t="s">
        <v>732</v>
      </c>
      <c r="Q71" t="s">
        <v>733</v>
      </c>
      <c r="R71" t="s">
        <v>734</v>
      </c>
      <c r="S71" t="s">
        <v>734</v>
      </c>
      <c r="T71">
        <v>24</v>
      </c>
    </row>
    <row r="72" spans="1:20" x14ac:dyDescent="0.2">
      <c r="A72" s="1">
        <f t="shared" si="4"/>
        <v>995708.72</v>
      </c>
      <c r="B72" s="1">
        <f t="shared" si="4"/>
        <v>995815.86</v>
      </c>
      <c r="C72" s="1" t="str">
        <f t="shared" si="5"/>
        <v>0.9m FG</v>
      </c>
      <c r="D72" s="1" t="str">
        <f t="shared" si="6"/>
        <v>0.9m FG - Default Depth</v>
      </c>
      <c r="E72" s="1" t="s">
        <v>38</v>
      </c>
      <c r="F72" s="1">
        <f t="shared" si="7"/>
        <v>0.9</v>
      </c>
      <c r="G72" s="12">
        <f>INDEX(families!$A:$A,MATCH(H72,families!$B:$B,0))</f>
        <v>8</v>
      </c>
      <c r="H72" s="12" t="s">
        <v>38</v>
      </c>
      <c r="M72">
        <v>995708.72</v>
      </c>
      <c r="N72">
        <v>995815.86</v>
      </c>
      <c r="O72">
        <v>0.9</v>
      </c>
      <c r="P72" t="s">
        <v>716</v>
      </c>
      <c r="Q72" t="s">
        <v>717</v>
      </c>
      <c r="R72" t="s">
        <v>718</v>
      </c>
      <c r="S72" t="s">
        <v>719</v>
      </c>
      <c r="T72">
        <v>107.140000000013</v>
      </c>
    </row>
    <row r="73" spans="1:20" x14ac:dyDescent="0.2">
      <c r="A73" s="1">
        <f t="shared" si="4"/>
        <v>995815.86</v>
      </c>
      <c r="B73" s="1">
        <f t="shared" si="4"/>
        <v>995839.86</v>
      </c>
      <c r="C73" s="1" t="str">
        <f t="shared" si="5"/>
        <v>1.2m WC</v>
      </c>
      <c r="D73" s="1" t="str">
        <f t="shared" si="6"/>
        <v>1.2m WC - DWG# PT610201</v>
      </c>
      <c r="E73" s="1" t="s">
        <v>38</v>
      </c>
      <c r="F73" s="1">
        <f t="shared" si="7"/>
        <v>1.2</v>
      </c>
      <c r="G73" s="12">
        <f>INDEX(families!$A:$A,MATCH(H73,families!$B:$B,0))</f>
        <v>8</v>
      </c>
      <c r="H73" s="12" t="s">
        <v>38</v>
      </c>
      <c r="M73">
        <v>995815.86</v>
      </c>
      <c r="N73">
        <v>995839.86</v>
      </c>
      <c r="O73">
        <v>1.2</v>
      </c>
      <c r="P73" t="s">
        <v>732</v>
      </c>
      <c r="Q73" t="s">
        <v>733</v>
      </c>
      <c r="R73" t="s">
        <v>734</v>
      </c>
      <c r="S73" t="s">
        <v>734</v>
      </c>
      <c r="T73">
        <v>24</v>
      </c>
    </row>
    <row r="74" spans="1:20" x14ac:dyDescent="0.2">
      <c r="A74" s="1">
        <f t="shared" si="4"/>
        <v>995839.86</v>
      </c>
      <c r="B74" s="1">
        <f t="shared" si="4"/>
        <v>995870.06</v>
      </c>
      <c r="C74" s="1" t="str">
        <f t="shared" si="5"/>
        <v>0.9m FG</v>
      </c>
      <c r="D74" s="1" t="str">
        <f t="shared" si="6"/>
        <v>0.9m FG - Default Depth</v>
      </c>
      <c r="E74" s="1" t="s">
        <v>38</v>
      </c>
      <c r="F74" s="1">
        <f t="shared" si="7"/>
        <v>0.9</v>
      </c>
      <c r="G74" s="12">
        <f>INDEX(families!$A:$A,MATCH(H74,families!$B:$B,0))</f>
        <v>8</v>
      </c>
      <c r="H74" s="12" t="s">
        <v>38</v>
      </c>
      <c r="M74">
        <v>995839.86</v>
      </c>
      <c r="N74">
        <v>995870.06</v>
      </c>
      <c r="O74">
        <v>0.9</v>
      </c>
      <c r="P74" t="s">
        <v>716</v>
      </c>
      <c r="Q74" t="s">
        <v>717</v>
      </c>
      <c r="R74" t="s">
        <v>718</v>
      </c>
      <c r="S74" t="s">
        <v>719</v>
      </c>
      <c r="T74">
        <v>30.200000000069799</v>
      </c>
    </row>
    <row r="75" spans="1:20" x14ac:dyDescent="0.2">
      <c r="A75" s="1">
        <f t="shared" si="4"/>
        <v>995870.06</v>
      </c>
      <c r="B75" s="1">
        <f t="shared" si="4"/>
        <v>995894.06</v>
      </c>
      <c r="C75" s="1" t="str">
        <f t="shared" si="5"/>
        <v>1.2m WC</v>
      </c>
      <c r="D75" s="1" t="str">
        <f t="shared" si="6"/>
        <v>1.2m WC - DWG# PT610201</v>
      </c>
      <c r="E75" s="1" t="s">
        <v>38</v>
      </c>
      <c r="F75" s="1">
        <f t="shared" si="7"/>
        <v>1.2</v>
      </c>
      <c r="G75" s="12">
        <f>INDEX(families!$A:$A,MATCH(H75,families!$B:$B,0))</f>
        <v>8</v>
      </c>
      <c r="H75" s="12" t="s">
        <v>38</v>
      </c>
      <c r="M75">
        <v>995870.06</v>
      </c>
      <c r="N75">
        <v>995894.06</v>
      </c>
      <c r="O75">
        <v>1.2</v>
      </c>
      <c r="P75" t="s">
        <v>732</v>
      </c>
      <c r="Q75" t="s">
        <v>733</v>
      </c>
      <c r="R75" t="s">
        <v>734</v>
      </c>
      <c r="S75" t="s">
        <v>734</v>
      </c>
      <c r="T75">
        <v>24</v>
      </c>
    </row>
    <row r="76" spans="1:20" x14ac:dyDescent="0.2">
      <c r="A76" s="1">
        <f t="shared" si="4"/>
        <v>995894.06</v>
      </c>
      <c r="B76" s="1">
        <f t="shared" si="4"/>
        <v>995922.26</v>
      </c>
      <c r="C76" s="1" t="str">
        <f t="shared" si="5"/>
        <v>0.9m FG</v>
      </c>
      <c r="D76" s="1" t="str">
        <f t="shared" si="6"/>
        <v>0.9m FG - Default Depth</v>
      </c>
      <c r="E76" s="1" t="s">
        <v>38</v>
      </c>
      <c r="F76" s="1">
        <f t="shared" si="7"/>
        <v>0.9</v>
      </c>
      <c r="G76" s="12">
        <f>INDEX(families!$A:$A,MATCH(H76,families!$B:$B,0))</f>
        <v>8</v>
      </c>
      <c r="H76" s="12" t="s">
        <v>38</v>
      </c>
      <c r="M76">
        <v>995894.06</v>
      </c>
      <c r="N76">
        <v>995922.26</v>
      </c>
      <c r="O76">
        <v>0.9</v>
      </c>
      <c r="P76" t="s">
        <v>716</v>
      </c>
      <c r="Q76" t="s">
        <v>717</v>
      </c>
      <c r="R76" t="s">
        <v>718</v>
      </c>
      <c r="S76" t="s">
        <v>719</v>
      </c>
      <c r="T76">
        <v>28.199999999953398</v>
      </c>
    </row>
    <row r="77" spans="1:20" x14ac:dyDescent="0.2">
      <c r="A77" s="1">
        <f t="shared" si="4"/>
        <v>995922.26</v>
      </c>
      <c r="B77" s="1">
        <f t="shared" si="4"/>
        <v>995946.26</v>
      </c>
      <c r="C77" s="1" t="str">
        <f t="shared" si="5"/>
        <v>1.5m WC</v>
      </c>
      <c r="D77" s="1" t="str">
        <f t="shared" si="6"/>
        <v>1.5m WC - DWG# PT610001</v>
      </c>
      <c r="E77" s="1" t="s">
        <v>38</v>
      </c>
      <c r="F77" s="1">
        <f t="shared" si="7"/>
        <v>1.5</v>
      </c>
      <c r="G77" s="12">
        <f>INDEX(families!$A:$A,MATCH(H77,families!$B:$B,0))</f>
        <v>8</v>
      </c>
      <c r="H77" s="12" t="s">
        <v>38</v>
      </c>
      <c r="M77">
        <v>995922.26</v>
      </c>
      <c r="N77">
        <v>995946.26</v>
      </c>
      <c r="O77">
        <v>1.5</v>
      </c>
      <c r="P77" t="s">
        <v>732</v>
      </c>
      <c r="Q77" t="s">
        <v>738</v>
      </c>
      <c r="R77" t="s">
        <v>739</v>
      </c>
      <c r="S77" t="s">
        <v>739</v>
      </c>
      <c r="T77">
        <v>24</v>
      </c>
    </row>
    <row r="78" spans="1:20" x14ac:dyDescent="0.2">
      <c r="A78" s="1">
        <f t="shared" si="4"/>
        <v>995946.26</v>
      </c>
      <c r="B78" s="1">
        <f t="shared" si="4"/>
        <v>996487.38</v>
      </c>
      <c r="C78" s="1" t="str">
        <f t="shared" si="5"/>
        <v>0.9m FG</v>
      </c>
      <c r="D78" s="1" t="str">
        <f t="shared" si="6"/>
        <v>0.9m FG - Default Depth</v>
      </c>
      <c r="E78" s="1" t="s">
        <v>38</v>
      </c>
      <c r="F78" s="1">
        <f t="shared" si="7"/>
        <v>0.9</v>
      </c>
      <c r="G78" s="12">
        <f>INDEX(families!$A:$A,MATCH(H78,families!$B:$B,0))</f>
        <v>8</v>
      </c>
      <c r="H78" s="12" t="s">
        <v>38</v>
      </c>
      <c r="M78">
        <v>995946.26</v>
      </c>
      <c r="N78">
        <v>996487.38</v>
      </c>
      <c r="O78">
        <v>0.9</v>
      </c>
      <c r="P78" t="s">
        <v>716</v>
      </c>
      <c r="Q78" t="s">
        <v>717</v>
      </c>
      <c r="R78" t="s">
        <v>718</v>
      </c>
      <c r="S78" t="s">
        <v>719</v>
      </c>
      <c r="T78">
        <v>541.119999999995</v>
      </c>
    </row>
    <row r="79" spans="1:20" x14ac:dyDescent="0.2">
      <c r="A79" s="1">
        <f t="shared" si="4"/>
        <v>996487.38</v>
      </c>
      <c r="B79" s="1">
        <f t="shared" si="4"/>
        <v>996533.61</v>
      </c>
      <c r="C79" s="1" t="str">
        <f t="shared" si="5"/>
        <v>1.2m WC</v>
      </c>
      <c r="D79" s="1" t="str">
        <f t="shared" si="6"/>
        <v>1.2m WC - DWG# PT610201</v>
      </c>
      <c r="E79" s="1" t="s">
        <v>38</v>
      </c>
      <c r="F79" s="1">
        <f t="shared" si="7"/>
        <v>1.2</v>
      </c>
      <c r="G79" s="12">
        <f>INDEX(families!$A:$A,MATCH(H79,families!$B:$B,0))</f>
        <v>8</v>
      </c>
      <c r="H79" s="12" t="s">
        <v>38</v>
      </c>
      <c r="M79">
        <v>996487.38</v>
      </c>
      <c r="N79">
        <v>996533.61</v>
      </c>
      <c r="O79">
        <v>1.2</v>
      </c>
      <c r="P79" t="s">
        <v>732</v>
      </c>
      <c r="Q79" t="s">
        <v>733</v>
      </c>
      <c r="R79" t="s">
        <v>734</v>
      </c>
      <c r="S79" t="s">
        <v>734</v>
      </c>
      <c r="T79">
        <v>46.229999999981302</v>
      </c>
    </row>
    <row r="80" spans="1:20" x14ac:dyDescent="0.2">
      <c r="A80" s="1">
        <f t="shared" si="4"/>
        <v>996533.61</v>
      </c>
      <c r="B80" s="1">
        <f t="shared" si="4"/>
        <v>996886.79</v>
      </c>
      <c r="C80" s="1" t="str">
        <f t="shared" si="5"/>
        <v>0.9m FG</v>
      </c>
      <c r="D80" s="1" t="str">
        <f t="shared" si="6"/>
        <v>0.9m FG - Default Depth</v>
      </c>
      <c r="E80" s="1" t="s">
        <v>38</v>
      </c>
      <c r="F80" s="1">
        <f t="shared" si="7"/>
        <v>0.9</v>
      </c>
      <c r="G80" s="12">
        <f>INDEX(families!$A:$A,MATCH(H80,families!$B:$B,0))</f>
        <v>8</v>
      </c>
      <c r="H80" s="12" t="s">
        <v>38</v>
      </c>
      <c r="M80">
        <v>996533.61</v>
      </c>
      <c r="N80">
        <v>996886.79</v>
      </c>
      <c r="O80">
        <v>0.9</v>
      </c>
      <c r="P80" t="s">
        <v>716</v>
      </c>
      <c r="Q80" t="s">
        <v>717</v>
      </c>
      <c r="R80" t="s">
        <v>718</v>
      </c>
      <c r="S80" t="s">
        <v>719</v>
      </c>
      <c r="T80">
        <v>353.180000000051</v>
      </c>
    </row>
    <row r="81" spans="1:20" x14ac:dyDescent="0.2">
      <c r="A81" s="1">
        <f t="shared" si="4"/>
        <v>996886.79</v>
      </c>
      <c r="B81" s="1">
        <f t="shared" si="4"/>
        <v>996910.79</v>
      </c>
      <c r="C81" s="1" t="str">
        <f t="shared" si="5"/>
        <v>1.2m WC</v>
      </c>
      <c r="D81" s="1" t="str">
        <f t="shared" si="6"/>
        <v>1.2m WC - DWG# PT610201</v>
      </c>
      <c r="E81" s="1" t="s">
        <v>38</v>
      </c>
      <c r="F81" s="1">
        <f t="shared" si="7"/>
        <v>1.2</v>
      </c>
      <c r="G81" s="12">
        <f>INDEX(families!$A:$A,MATCH(H81,families!$B:$B,0))</f>
        <v>8</v>
      </c>
      <c r="H81" s="12" t="s">
        <v>38</v>
      </c>
      <c r="M81">
        <v>996886.79</v>
      </c>
      <c r="N81">
        <v>996910.79</v>
      </c>
      <c r="O81">
        <v>1.2</v>
      </c>
      <c r="P81" t="s">
        <v>732</v>
      </c>
      <c r="Q81" t="s">
        <v>733</v>
      </c>
      <c r="R81" t="s">
        <v>734</v>
      </c>
      <c r="S81" t="s">
        <v>734</v>
      </c>
      <c r="T81">
        <v>24</v>
      </c>
    </row>
    <row r="82" spans="1:20" x14ac:dyDescent="0.2">
      <c r="A82" s="1">
        <f t="shared" si="4"/>
        <v>996910.79</v>
      </c>
      <c r="B82" s="1">
        <f t="shared" si="4"/>
        <v>997001.48</v>
      </c>
      <c r="C82" s="1" t="str">
        <f t="shared" si="5"/>
        <v>0.9m FG</v>
      </c>
      <c r="D82" s="1" t="str">
        <f t="shared" si="6"/>
        <v>0.9m FG - Default Depth</v>
      </c>
      <c r="E82" s="1" t="s">
        <v>38</v>
      </c>
      <c r="F82" s="1">
        <f t="shared" si="7"/>
        <v>0.9</v>
      </c>
      <c r="G82" s="12">
        <f>INDEX(families!$A:$A,MATCH(H82,families!$B:$B,0))</f>
        <v>8</v>
      </c>
      <c r="H82" s="12" t="s">
        <v>38</v>
      </c>
      <c r="M82">
        <v>996910.79</v>
      </c>
      <c r="N82">
        <v>997001.48</v>
      </c>
      <c r="O82">
        <v>0.9</v>
      </c>
      <c r="P82" t="s">
        <v>716</v>
      </c>
      <c r="Q82" t="s">
        <v>717</v>
      </c>
      <c r="R82" t="s">
        <v>718</v>
      </c>
      <c r="S82" t="s">
        <v>719</v>
      </c>
      <c r="T82">
        <v>90.689999999944106</v>
      </c>
    </row>
    <row r="83" spans="1:20" x14ac:dyDescent="0.2">
      <c r="A83" s="1">
        <f t="shared" si="4"/>
        <v>997001.48</v>
      </c>
      <c r="B83" s="1">
        <f t="shared" si="4"/>
        <v>997025.48</v>
      </c>
      <c r="C83" s="1" t="str">
        <f t="shared" si="5"/>
        <v>1.2m WC</v>
      </c>
      <c r="D83" s="1" t="str">
        <f t="shared" si="6"/>
        <v>1.2m WC - DWG# PT610201</v>
      </c>
      <c r="E83" s="1" t="s">
        <v>38</v>
      </c>
      <c r="F83" s="1">
        <f t="shared" si="7"/>
        <v>1.2</v>
      </c>
      <c r="G83" s="12">
        <f>INDEX(families!$A:$A,MATCH(H83,families!$B:$B,0))</f>
        <v>8</v>
      </c>
      <c r="H83" s="12" t="s">
        <v>38</v>
      </c>
      <c r="M83">
        <v>997001.48</v>
      </c>
      <c r="N83">
        <v>997025.48</v>
      </c>
      <c r="O83">
        <v>1.2</v>
      </c>
      <c r="P83" t="s">
        <v>732</v>
      </c>
      <c r="Q83" t="s">
        <v>733</v>
      </c>
      <c r="R83" t="s">
        <v>734</v>
      </c>
      <c r="S83" t="s">
        <v>734</v>
      </c>
      <c r="T83">
        <v>24</v>
      </c>
    </row>
    <row r="84" spans="1:20" x14ac:dyDescent="0.2">
      <c r="A84" s="1">
        <f t="shared" si="4"/>
        <v>997025.48</v>
      </c>
      <c r="B84" s="1">
        <f t="shared" si="4"/>
        <v>997180.19</v>
      </c>
      <c r="C84" s="1" t="str">
        <f t="shared" si="5"/>
        <v>0.9m FG</v>
      </c>
      <c r="D84" s="1" t="str">
        <f t="shared" si="6"/>
        <v>0.9m FG - Default Depth</v>
      </c>
      <c r="E84" s="1" t="s">
        <v>38</v>
      </c>
      <c r="F84" s="1">
        <f t="shared" si="7"/>
        <v>0.9</v>
      </c>
      <c r="G84" s="12">
        <f>INDEX(families!$A:$A,MATCH(H84,families!$B:$B,0))</f>
        <v>8</v>
      </c>
      <c r="H84" s="12" t="s">
        <v>38</v>
      </c>
      <c r="M84">
        <v>997025.48</v>
      </c>
      <c r="N84">
        <v>997180.19</v>
      </c>
      <c r="O84">
        <v>0.9</v>
      </c>
      <c r="P84" t="s">
        <v>716</v>
      </c>
      <c r="Q84" t="s">
        <v>717</v>
      </c>
      <c r="R84" t="s">
        <v>718</v>
      </c>
      <c r="S84" t="s">
        <v>719</v>
      </c>
      <c r="T84">
        <v>154.70999999996201</v>
      </c>
    </row>
    <row r="85" spans="1:20" x14ac:dyDescent="0.2">
      <c r="A85" s="1">
        <f t="shared" si="4"/>
        <v>997180.19</v>
      </c>
      <c r="B85" s="1">
        <f t="shared" si="4"/>
        <v>997204.19</v>
      </c>
      <c r="C85" s="1" t="str">
        <f t="shared" si="5"/>
        <v>1.2m WC</v>
      </c>
      <c r="D85" s="1" t="str">
        <f t="shared" si="6"/>
        <v>1.2m WC - DWG# PT610201</v>
      </c>
      <c r="E85" s="1" t="s">
        <v>38</v>
      </c>
      <c r="F85" s="1">
        <f t="shared" si="7"/>
        <v>1.2</v>
      </c>
      <c r="G85" s="12">
        <f>INDEX(families!$A:$A,MATCH(H85,families!$B:$B,0))</f>
        <v>8</v>
      </c>
      <c r="H85" s="12" t="s">
        <v>38</v>
      </c>
      <c r="M85">
        <v>997180.19</v>
      </c>
      <c r="N85">
        <v>997204.19</v>
      </c>
      <c r="O85">
        <v>1.2</v>
      </c>
      <c r="P85" t="s">
        <v>732</v>
      </c>
      <c r="Q85" t="s">
        <v>733</v>
      </c>
      <c r="R85" t="s">
        <v>734</v>
      </c>
      <c r="S85" t="s">
        <v>734</v>
      </c>
      <c r="T85">
        <v>24</v>
      </c>
    </row>
    <row r="86" spans="1:20" x14ac:dyDescent="0.2">
      <c r="A86" s="1">
        <f t="shared" si="4"/>
        <v>997204.19</v>
      </c>
      <c r="B86" s="1">
        <f t="shared" si="4"/>
        <v>997269.9</v>
      </c>
      <c r="C86" s="1" t="str">
        <f t="shared" si="5"/>
        <v>0.9m FG</v>
      </c>
      <c r="D86" s="1" t="str">
        <f t="shared" si="6"/>
        <v>0.9m FG - Default Depth</v>
      </c>
      <c r="E86" s="1" t="s">
        <v>38</v>
      </c>
      <c r="F86" s="1">
        <f t="shared" si="7"/>
        <v>0.9</v>
      </c>
      <c r="G86" s="12">
        <f>INDEX(families!$A:$A,MATCH(H86,families!$B:$B,0))</f>
        <v>8</v>
      </c>
      <c r="H86" s="12" t="s">
        <v>38</v>
      </c>
      <c r="M86">
        <v>997204.19</v>
      </c>
      <c r="N86">
        <v>997269.9</v>
      </c>
      <c r="O86">
        <v>0.9</v>
      </c>
      <c r="P86" t="s">
        <v>716</v>
      </c>
      <c r="Q86" t="s">
        <v>717</v>
      </c>
      <c r="R86" t="s">
        <v>718</v>
      </c>
      <c r="S86" t="s">
        <v>719</v>
      </c>
      <c r="T86">
        <v>65.710000000079106</v>
      </c>
    </row>
    <row r="87" spans="1:20" x14ac:dyDescent="0.2">
      <c r="A87" s="1">
        <f t="shared" si="4"/>
        <v>997269.9</v>
      </c>
      <c r="B87" s="1">
        <f t="shared" si="4"/>
        <v>997293.9</v>
      </c>
      <c r="C87" s="1" t="str">
        <f t="shared" si="5"/>
        <v>1.2m WC</v>
      </c>
      <c r="D87" s="1" t="str">
        <f t="shared" si="6"/>
        <v>1.2m WC - DWG# PT610201</v>
      </c>
      <c r="E87" s="1" t="s">
        <v>38</v>
      </c>
      <c r="F87" s="1">
        <f t="shared" si="7"/>
        <v>1.2</v>
      </c>
      <c r="G87" s="12">
        <f>INDEX(families!$A:$A,MATCH(H87,families!$B:$B,0))</f>
        <v>8</v>
      </c>
      <c r="H87" s="12" t="s">
        <v>38</v>
      </c>
      <c r="M87">
        <v>997269.9</v>
      </c>
      <c r="N87">
        <v>997293.9</v>
      </c>
      <c r="O87">
        <v>1.2</v>
      </c>
      <c r="P87" t="s">
        <v>732</v>
      </c>
      <c r="Q87" t="s">
        <v>733</v>
      </c>
      <c r="R87" t="s">
        <v>734</v>
      </c>
      <c r="S87" t="s">
        <v>734</v>
      </c>
      <c r="T87">
        <v>24</v>
      </c>
    </row>
    <row r="88" spans="1:20" x14ac:dyDescent="0.2">
      <c r="A88" s="1">
        <f t="shared" si="4"/>
        <v>997293.9</v>
      </c>
      <c r="B88" s="1">
        <f t="shared" si="4"/>
        <v>997298.21</v>
      </c>
      <c r="C88" s="1" t="str">
        <f t="shared" si="5"/>
        <v>0.9m FG</v>
      </c>
      <c r="D88" s="1" t="str">
        <f t="shared" si="6"/>
        <v>0.9m FG - Default Depth</v>
      </c>
      <c r="E88" s="1" t="s">
        <v>38</v>
      </c>
      <c r="F88" s="1">
        <f t="shared" si="7"/>
        <v>0.9</v>
      </c>
      <c r="G88" s="12">
        <f>INDEX(families!$A:$A,MATCH(H88,families!$B:$B,0))</f>
        <v>8</v>
      </c>
      <c r="H88" s="12" t="s">
        <v>38</v>
      </c>
      <c r="M88">
        <v>997293.9</v>
      </c>
      <c r="N88">
        <v>997298.21</v>
      </c>
      <c r="O88">
        <v>0.9</v>
      </c>
      <c r="P88" t="s">
        <v>716</v>
      </c>
      <c r="Q88" t="s">
        <v>717</v>
      </c>
      <c r="R88" t="s">
        <v>718</v>
      </c>
      <c r="S88" t="s">
        <v>719</v>
      </c>
      <c r="T88">
        <v>4.3099999999394596</v>
      </c>
    </row>
    <row r="89" spans="1:20" x14ac:dyDescent="0.2">
      <c r="A89" s="1">
        <f t="shared" si="4"/>
        <v>997298.21</v>
      </c>
      <c r="B89" s="1">
        <f t="shared" si="4"/>
        <v>997334.25</v>
      </c>
      <c r="C89" s="1" t="str">
        <f t="shared" si="5"/>
        <v>1.2m WC</v>
      </c>
      <c r="D89" s="1" t="str">
        <f t="shared" si="6"/>
        <v>1.2m WC - DWG# PT610201</v>
      </c>
      <c r="E89" s="1" t="s">
        <v>38</v>
      </c>
      <c r="F89" s="1">
        <f t="shared" si="7"/>
        <v>1.2</v>
      </c>
      <c r="G89" s="12">
        <f>INDEX(families!$A:$A,MATCH(H89,families!$B:$B,0))</f>
        <v>8</v>
      </c>
      <c r="H89" s="12" t="s">
        <v>38</v>
      </c>
      <c r="M89">
        <v>997298.21</v>
      </c>
      <c r="N89">
        <v>997334.25</v>
      </c>
      <c r="O89">
        <v>1.2</v>
      </c>
      <c r="P89" t="s">
        <v>732</v>
      </c>
      <c r="Q89" t="s">
        <v>733</v>
      </c>
      <c r="R89" t="s">
        <v>734</v>
      </c>
      <c r="S89" t="s">
        <v>734</v>
      </c>
      <c r="T89">
        <v>36.040000000037203</v>
      </c>
    </row>
    <row r="90" spans="1:20" x14ac:dyDescent="0.2">
      <c r="A90" s="1">
        <f t="shared" si="4"/>
        <v>997334.25</v>
      </c>
      <c r="B90" s="1">
        <f t="shared" si="4"/>
        <v>997553.03</v>
      </c>
      <c r="C90" s="1" t="str">
        <f t="shared" si="5"/>
        <v>0.9m FG</v>
      </c>
      <c r="D90" s="1" t="str">
        <f t="shared" si="6"/>
        <v>0.9m FG - Default Depth</v>
      </c>
      <c r="E90" s="1" t="s">
        <v>38</v>
      </c>
      <c r="F90" s="1">
        <f t="shared" si="7"/>
        <v>0.9</v>
      </c>
      <c r="G90" s="12">
        <f>INDEX(families!$A:$A,MATCH(H90,families!$B:$B,0))</f>
        <v>8</v>
      </c>
      <c r="H90" s="12" t="s">
        <v>38</v>
      </c>
      <c r="M90">
        <v>997334.25</v>
      </c>
      <c r="N90">
        <v>997553.03</v>
      </c>
      <c r="O90">
        <v>0.9</v>
      </c>
      <c r="P90" t="s">
        <v>716</v>
      </c>
      <c r="Q90" t="s">
        <v>717</v>
      </c>
      <c r="R90" t="s">
        <v>718</v>
      </c>
      <c r="S90" t="s">
        <v>719</v>
      </c>
      <c r="T90">
        <v>218.780000000027</v>
      </c>
    </row>
    <row r="91" spans="1:20" x14ac:dyDescent="0.2">
      <c r="A91" s="1">
        <f t="shared" si="4"/>
        <v>997553.03</v>
      </c>
      <c r="B91" s="1">
        <f t="shared" si="4"/>
        <v>997577.03</v>
      </c>
      <c r="C91" s="1" t="str">
        <f t="shared" si="5"/>
        <v>1.2m WC</v>
      </c>
      <c r="D91" s="1" t="str">
        <f t="shared" si="6"/>
        <v>1.2m WC - DWG# PT610201</v>
      </c>
      <c r="E91" s="1" t="s">
        <v>38</v>
      </c>
      <c r="F91" s="1">
        <f t="shared" si="7"/>
        <v>1.2</v>
      </c>
      <c r="G91" s="12">
        <f>INDEX(families!$A:$A,MATCH(H91,families!$B:$B,0))</f>
        <v>8</v>
      </c>
      <c r="H91" s="12" t="s">
        <v>38</v>
      </c>
      <c r="M91">
        <v>997553.03</v>
      </c>
      <c r="N91">
        <v>997577.03</v>
      </c>
      <c r="O91">
        <v>1.2</v>
      </c>
      <c r="P91" t="s">
        <v>732</v>
      </c>
      <c r="Q91" t="s">
        <v>733</v>
      </c>
      <c r="R91" t="s">
        <v>734</v>
      </c>
      <c r="S91" t="s">
        <v>734</v>
      </c>
      <c r="T91">
        <v>24</v>
      </c>
    </row>
    <row r="92" spans="1:20" x14ac:dyDescent="0.2">
      <c r="A92" s="1">
        <f t="shared" si="4"/>
        <v>997577.03</v>
      </c>
      <c r="B92" s="1">
        <f t="shared" si="4"/>
        <v>997712</v>
      </c>
      <c r="C92" s="1" t="str">
        <f t="shared" si="5"/>
        <v>0.9m FG</v>
      </c>
      <c r="D92" s="1" t="str">
        <f t="shared" si="6"/>
        <v>0.9m FG - Default Depth</v>
      </c>
      <c r="E92" s="1" t="s">
        <v>38</v>
      </c>
      <c r="F92" s="1">
        <f t="shared" si="7"/>
        <v>0.9</v>
      </c>
      <c r="G92" s="12">
        <f>INDEX(families!$A:$A,MATCH(H92,families!$B:$B,0))</f>
        <v>8</v>
      </c>
      <c r="H92" s="12" t="s">
        <v>38</v>
      </c>
      <c r="M92">
        <v>997577.03</v>
      </c>
      <c r="N92">
        <v>997712</v>
      </c>
      <c r="O92">
        <v>0.9</v>
      </c>
      <c r="P92" t="s">
        <v>716</v>
      </c>
      <c r="Q92" t="s">
        <v>717</v>
      </c>
      <c r="R92" t="s">
        <v>718</v>
      </c>
      <c r="S92" t="s">
        <v>719</v>
      </c>
      <c r="T92">
        <v>134.969999999972</v>
      </c>
    </row>
    <row r="93" spans="1:20" x14ac:dyDescent="0.2">
      <c r="A93" s="1">
        <f t="shared" si="4"/>
        <v>997712</v>
      </c>
      <c r="B93" s="1">
        <f t="shared" si="4"/>
        <v>997792</v>
      </c>
      <c r="C93" s="1" t="str">
        <f t="shared" si="5"/>
        <v>1.5m FG</v>
      </c>
      <c r="D93" s="1" t="str">
        <f t="shared" si="6"/>
        <v>1.5m FG - Alignment Sheets</v>
      </c>
      <c r="E93" s="1" t="s">
        <v>38</v>
      </c>
      <c r="F93" s="1">
        <f t="shared" si="7"/>
        <v>1.5</v>
      </c>
      <c r="G93" s="12">
        <f>INDEX(families!$A:$A,MATCH(H93,families!$B:$B,0))</f>
        <v>8</v>
      </c>
      <c r="H93" s="12" t="s">
        <v>38</v>
      </c>
      <c r="M93">
        <v>997712</v>
      </c>
      <c r="N93">
        <v>997792</v>
      </c>
      <c r="O93">
        <v>1.5</v>
      </c>
      <c r="P93" t="s">
        <v>716</v>
      </c>
      <c r="Q93" t="s">
        <v>721</v>
      </c>
      <c r="R93" t="s">
        <v>724</v>
      </c>
      <c r="S93" t="s">
        <v>725</v>
      </c>
      <c r="T93">
        <v>80</v>
      </c>
    </row>
    <row r="94" spans="1:20" x14ac:dyDescent="0.2">
      <c r="A94" s="1">
        <f t="shared" si="4"/>
        <v>997792</v>
      </c>
      <c r="B94" s="1">
        <f t="shared" si="4"/>
        <v>998077.16</v>
      </c>
      <c r="C94" s="1" t="str">
        <f t="shared" si="5"/>
        <v>0.9m FG</v>
      </c>
      <c r="D94" s="1" t="str">
        <f t="shared" si="6"/>
        <v>0.9m FG - Default Depth</v>
      </c>
      <c r="E94" s="1" t="s">
        <v>38</v>
      </c>
      <c r="F94" s="1">
        <f t="shared" si="7"/>
        <v>0.9</v>
      </c>
      <c r="G94" s="12">
        <f>INDEX(families!$A:$A,MATCH(H94,families!$B:$B,0))</f>
        <v>8</v>
      </c>
      <c r="H94" s="12" t="s">
        <v>38</v>
      </c>
      <c r="M94">
        <v>997792</v>
      </c>
      <c r="N94">
        <v>998077.16</v>
      </c>
      <c r="O94">
        <v>0.9</v>
      </c>
      <c r="P94" t="s">
        <v>716</v>
      </c>
      <c r="Q94" t="s">
        <v>717</v>
      </c>
      <c r="R94" t="s">
        <v>718</v>
      </c>
      <c r="S94" t="s">
        <v>719</v>
      </c>
      <c r="T94">
        <v>285.16000000003203</v>
      </c>
    </row>
    <row r="95" spans="1:20" x14ac:dyDescent="0.2">
      <c r="A95" s="1">
        <f t="shared" si="4"/>
        <v>998077.16</v>
      </c>
      <c r="B95" s="1">
        <f t="shared" si="4"/>
        <v>998101.16</v>
      </c>
      <c r="C95" s="1" t="str">
        <f t="shared" si="5"/>
        <v>1.5m WC</v>
      </c>
      <c r="D95" s="1" t="str">
        <f t="shared" si="6"/>
        <v>1.5m WC - DWG# PT610001</v>
      </c>
      <c r="E95" s="1" t="s">
        <v>38</v>
      </c>
      <c r="F95" s="1">
        <f t="shared" si="7"/>
        <v>1.5</v>
      </c>
      <c r="G95" s="12">
        <f>INDEX(families!$A:$A,MATCH(H95,families!$B:$B,0))</f>
        <v>8</v>
      </c>
      <c r="H95" s="12" t="s">
        <v>38</v>
      </c>
      <c r="M95">
        <v>998077.16</v>
      </c>
      <c r="N95">
        <v>998101.16</v>
      </c>
      <c r="O95">
        <v>1.5</v>
      </c>
      <c r="P95" t="s">
        <v>732</v>
      </c>
      <c r="Q95" t="s">
        <v>738</v>
      </c>
      <c r="R95" t="s">
        <v>739</v>
      </c>
      <c r="S95" t="s">
        <v>739</v>
      </c>
      <c r="T95">
        <v>24</v>
      </c>
    </row>
    <row r="96" spans="1:20" x14ac:dyDescent="0.2">
      <c r="A96" s="1">
        <f t="shared" si="4"/>
        <v>998101.16</v>
      </c>
      <c r="B96" s="1">
        <f t="shared" si="4"/>
        <v>999408.15</v>
      </c>
      <c r="C96" s="1" t="str">
        <f t="shared" si="5"/>
        <v>0.9m FG</v>
      </c>
      <c r="D96" s="1" t="str">
        <f t="shared" si="6"/>
        <v>0.9m FG - Default Depth</v>
      </c>
      <c r="E96" s="1" t="s">
        <v>38</v>
      </c>
      <c r="F96" s="1">
        <f t="shared" si="7"/>
        <v>0.9</v>
      </c>
      <c r="G96" s="12">
        <f>INDEX(families!$A:$A,MATCH(H96,families!$B:$B,0))</f>
        <v>8</v>
      </c>
      <c r="H96" s="12" t="s">
        <v>38</v>
      </c>
      <c r="M96">
        <v>998101.16</v>
      </c>
      <c r="N96">
        <v>999408.15</v>
      </c>
      <c r="O96">
        <v>0.9</v>
      </c>
      <c r="P96" t="s">
        <v>716</v>
      </c>
      <c r="Q96" t="s">
        <v>717</v>
      </c>
      <c r="R96" t="s">
        <v>718</v>
      </c>
      <c r="S96" t="s">
        <v>719</v>
      </c>
      <c r="T96">
        <v>1306.98999999999</v>
      </c>
    </row>
    <row r="97" spans="1:20" x14ac:dyDescent="0.2">
      <c r="A97" s="1">
        <f t="shared" si="4"/>
        <v>999408.15</v>
      </c>
      <c r="B97" s="1">
        <f t="shared" si="4"/>
        <v>999422.35</v>
      </c>
      <c r="C97" s="1" t="str">
        <f t="shared" si="5"/>
        <v>1.2m WC</v>
      </c>
      <c r="D97" s="1" t="str">
        <f t="shared" si="6"/>
        <v>1.2m WC - DWG# PT610201</v>
      </c>
      <c r="E97" s="1" t="s">
        <v>38</v>
      </c>
      <c r="F97" s="1">
        <f t="shared" si="7"/>
        <v>1.2</v>
      </c>
      <c r="G97" s="12">
        <f>INDEX(families!$A:$A,MATCH(H97,families!$B:$B,0))</f>
        <v>8</v>
      </c>
      <c r="H97" s="12" t="s">
        <v>38</v>
      </c>
      <c r="M97">
        <v>999408.15</v>
      </c>
      <c r="N97">
        <v>999422.35</v>
      </c>
      <c r="O97">
        <v>1.2</v>
      </c>
      <c r="P97" t="s">
        <v>732</v>
      </c>
      <c r="Q97" t="s">
        <v>733</v>
      </c>
      <c r="R97" t="s">
        <v>734</v>
      </c>
      <c r="S97" t="s">
        <v>734</v>
      </c>
      <c r="T97">
        <v>14.1999999999534</v>
      </c>
    </row>
    <row r="98" spans="1:20" x14ac:dyDescent="0.2">
      <c r="A98" s="1">
        <f t="shared" si="4"/>
        <v>999422.35</v>
      </c>
      <c r="B98" s="1">
        <f t="shared" si="4"/>
        <v>999446.35</v>
      </c>
      <c r="C98" s="1" t="str">
        <f t="shared" si="5"/>
        <v>1.5m WC</v>
      </c>
      <c r="D98" s="1" t="str">
        <f t="shared" si="6"/>
        <v>1.5m WC - DWG# PT610001</v>
      </c>
      <c r="E98" s="1" t="s">
        <v>38</v>
      </c>
      <c r="F98" s="1">
        <f t="shared" si="7"/>
        <v>1.5</v>
      </c>
      <c r="G98" s="12">
        <f>INDEX(families!$A:$A,MATCH(H98,families!$B:$B,0))</f>
        <v>8</v>
      </c>
      <c r="H98" s="12" t="s">
        <v>38</v>
      </c>
      <c r="M98">
        <v>999422.35</v>
      </c>
      <c r="N98">
        <v>999446.35</v>
      </c>
      <c r="O98">
        <v>1.5</v>
      </c>
      <c r="P98" t="s">
        <v>732</v>
      </c>
      <c r="Q98" t="s">
        <v>738</v>
      </c>
      <c r="R98" t="s">
        <v>739</v>
      </c>
      <c r="S98" t="s">
        <v>739</v>
      </c>
      <c r="T98">
        <v>24</v>
      </c>
    </row>
    <row r="99" spans="1:20" x14ac:dyDescent="0.2">
      <c r="A99" s="1">
        <f t="shared" si="4"/>
        <v>999446.35</v>
      </c>
      <c r="B99" s="1">
        <f t="shared" si="4"/>
        <v>999513</v>
      </c>
      <c r="C99" s="1" t="str">
        <f t="shared" si="5"/>
        <v>1.5m FG</v>
      </c>
      <c r="D99" s="1" t="str">
        <f t="shared" si="6"/>
        <v>1.5m FG - Alignment Sheets</v>
      </c>
      <c r="E99" s="1" t="s">
        <v>38</v>
      </c>
      <c r="F99" s="1">
        <f t="shared" si="7"/>
        <v>1.5</v>
      </c>
      <c r="G99" s="12">
        <f>INDEX(families!$A:$A,MATCH(H99,families!$B:$B,0))</f>
        <v>8</v>
      </c>
      <c r="H99" s="12" t="s">
        <v>38</v>
      </c>
      <c r="M99">
        <v>999446.35</v>
      </c>
      <c r="N99">
        <v>999513</v>
      </c>
      <c r="O99">
        <v>1.5</v>
      </c>
      <c r="P99" t="s">
        <v>716</v>
      </c>
      <c r="Q99" t="s">
        <v>721</v>
      </c>
      <c r="R99" t="s">
        <v>724</v>
      </c>
      <c r="S99" t="s">
        <v>725</v>
      </c>
      <c r="T99">
        <v>66.650000000023198</v>
      </c>
    </row>
    <row r="100" spans="1:20" x14ac:dyDescent="0.2">
      <c r="A100" s="1">
        <f t="shared" si="4"/>
        <v>999513</v>
      </c>
      <c r="B100" s="1">
        <f t="shared" si="4"/>
        <v>999518</v>
      </c>
      <c r="C100" s="1" t="str">
        <f t="shared" si="5"/>
        <v>1.2m CG/1.5m FG</v>
      </c>
      <c r="D100" s="1" t="str">
        <f t="shared" si="6"/>
        <v>1.2m CG/1.5m FG - Alignment Sheets</v>
      </c>
      <c r="E100" s="1" t="s">
        <v>38</v>
      </c>
      <c r="F100" s="1">
        <f t="shared" si="7"/>
        <v>1.2</v>
      </c>
      <c r="G100" s="12">
        <f>INDEX(families!$A:$A,MATCH(H100,families!$B:$B,0))</f>
        <v>8</v>
      </c>
      <c r="H100" s="12" t="s">
        <v>38</v>
      </c>
      <c r="M100">
        <v>999513</v>
      </c>
      <c r="N100">
        <v>999518</v>
      </c>
      <c r="O100" t="s">
        <v>747</v>
      </c>
      <c r="P100" t="s">
        <v>741</v>
      </c>
      <c r="Q100" t="s">
        <v>721</v>
      </c>
      <c r="R100" t="s">
        <v>748</v>
      </c>
      <c r="S100" t="s">
        <v>749</v>
      </c>
      <c r="T100">
        <v>5</v>
      </c>
    </row>
    <row r="101" spans="1:20" x14ac:dyDescent="0.2">
      <c r="A101" s="1">
        <f t="shared" si="4"/>
        <v>999518</v>
      </c>
      <c r="B101" s="1">
        <f t="shared" si="4"/>
        <v>999522</v>
      </c>
      <c r="C101" s="1" t="str">
        <f t="shared" si="5"/>
        <v>1.5m FG</v>
      </c>
      <c r="D101" s="1" t="str">
        <f t="shared" si="6"/>
        <v>1.5m FG - Alignment Sheets</v>
      </c>
      <c r="E101" s="1" t="s">
        <v>38</v>
      </c>
      <c r="F101" s="1">
        <f t="shared" si="7"/>
        <v>1.5</v>
      </c>
      <c r="G101" s="12">
        <f>INDEX(families!$A:$A,MATCH(H101,families!$B:$B,0))</f>
        <v>8</v>
      </c>
      <c r="H101" s="12" t="s">
        <v>38</v>
      </c>
      <c r="M101">
        <v>999518</v>
      </c>
      <c r="N101">
        <v>999522</v>
      </c>
      <c r="O101">
        <v>1.5</v>
      </c>
      <c r="P101" t="s">
        <v>716</v>
      </c>
      <c r="Q101" t="s">
        <v>721</v>
      </c>
      <c r="R101" t="s">
        <v>724</v>
      </c>
      <c r="S101" t="s">
        <v>725</v>
      </c>
      <c r="T101">
        <v>4</v>
      </c>
    </row>
    <row r="102" spans="1:20" x14ac:dyDescent="0.2">
      <c r="A102" s="1">
        <f t="shared" si="4"/>
        <v>999522</v>
      </c>
      <c r="B102" s="1">
        <f t="shared" si="4"/>
        <v>999777.27</v>
      </c>
      <c r="C102" s="1" t="str">
        <f t="shared" si="5"/>
        <v>0.9m FG</v>
      </c>
      <c r="D102" s="1" t="str">
        <f t="shared" si="6"/>
        <v>0.9m FG - Default Depth</v>
      </c>
      <c r="E102" s="1" t="s">
        <v>38</v>
      </c>
      <c r="F102" s="1">
        <f t="shared" si="7"/>
        <v>0.9</v>
      </c>
      <c r="G102" s="12">
        <f>INDEX(families!$A:$A,MATCH(H102,families!$B:$B,0))</f>
        <v>8</v>
      </c>
      <c r="H102" s="12" t="s">
        <v>38</v>
      </c>
      <c r="M102">
        <v>999522</v>
      </c>
      <c r="N102">
        <v>999777.27</v>
      </c>
      <c r="O102">
        <v>0.9</v>
      </c>
      <c r="P102" t="s">
        <v>716</v>
      </c>
      <c r="Q102" t="s">
        <v>717</v>
      </c>
      <c r="R102" t="s">
        <v>718</v>
      </c>
      <c r="S102" t="s">
        <v>719</v>
      </c>
      <c r="T102">
        <v>255.270000000018</v>
      </c>
    </row>
    <row r="103" spans="1:20" x14ac:dyDescent="0.2">
      <c r="A103" s="1">
        <f t="shared" si="4"/>
        <v>999777.27</v>
      </c>
      <c r="B103" s="1">
        <f t="shared" si="4"/>
        <v>999801.27</v>
      </c>
      <c r="C103" s="1" t="str">
        <f t="shared" si="5"/>
        <v>1.2m WC</v>
      </c>
      <c r="D103" s="1" t="str">
        <f t="shared" si="6"/>
        <v>1.2m WC - DWG# PT610201</v>
      </c>
      <c r="E103" s="1" t="s">
        <v>38</v>
      </c>
      <c r="F103" s="1">
        <f t="shared" si="7"/>
        <v>1.2</v>
      </c>
      <c r="G103" s="12">
        <f>INDEX(families!$A:$A,MATCH(H103,families!$B:$B,0))</f>
        <v>8</v>
      </c>
      <c r="H103" s="12" t="s">
        <v>38</v>
      </c>
      <c r="M103">
        <v>999777.27</v>
      </c>
      <c r="N103">
        <v>999801.27</v>
      </c>
      <c r="O103">
        <v>1.2</v>
      </c>
      <c r="P103" t="s">
        <v>732</v>
      </c>
      <c r="Q103" t="s">
        <v>733</v>
      </c>
      <c r="R103" t="s">
        <v>734</v>
      </c>
      <c r="S103" t="s">
        <v>734</v>
      </c>
      <c r="T103">
        <v>24</v>
      </c>
    </row>
    <row r="104" spans="1:20" x14ac:dyDescent="0.2">
      <c r="A104" s="1">
        <f t="shared" si="4"/>
        <v>999801.27</v>
      </c>
      <c r="B104" s="1">
        <f t="shared" si="4"/>
        <v>999902.98</v>
      </c>
      <c r="C104" s="1" t="str">
        <f t="shared" si="5"/>
        <v>0.9m FG</v>
      </c>
      <c r="D104" s="1" t="str">
        <f t="shared" si="6"/>
        <v>0.9m FG - Default Depth</v>
      </c>
      <c r="E104" s="1" t="s">
        <v>38</v>
      </c>
      <c r="F104" s="1">
        <f t="shared" si="7"/>
        <v>0.9</v>
      </c>
      <c r="G104" s="12">
        <f>INDEX(families!$A:$A,MATCH(H104,families!$B:$B,0))</f>
        <v>8</v>
      </c>
      <c r="H104" s="12" t="s">
        <v>38</v>
      </c>
      <c r="M104">
        <v>999801.27</v>
      </c>
      <c r="N104">
        <v>999902.98</v>
      </c>
      <c r="O104">
        <v>0.9</v>
      </c>
      <c r="P104" t="s">
        <v>716</v>
      </c>
      <c r="Q104" t="s">
        <v>717</v>
      </c>
      <c r="R104" t="s">
        <v>718</v>
      </c>
      <c r="S104" t="s">
        <v>719</v>
      </c>
      <c r="T104">
        <v>101.70999999996199</v>
      </c>
    </row>
    <row r="105" spans="1:20" x14ac:dyDescent="0.2">
      <c r="A105" s="1">
        <f t="shared" si="4"/>
        <v>999902.98</v>
      </c>
      <c r="B105" s="1">
        <f t="shared" si="4"/>
        <v>999911.94</v>
      </c>
      <c r="C105" s="1" t="str">
        <f t="shared" si="5"/>
        <v>1.2m WC</v>
      </c>
      <c r="D105" s="1" t="str">
        <f t="shared" si="6"/>
        <v>1.2m WC - DWG# PT610201</v>
      </c>
      <c r="E105" s="1" t="s">
        <v>38</v>
      </c>
      <c r="F105" s="1">
        <f t="shared" si="7"/>
        <v>1.2</v>
      </c>
      <c r="G105" s="12">
        <f>INDEX(families!$A:$A,MATCH(H105,families!$B:$B,0))</f>
        <v>8</v>
      </c>
      <c r="H105" s="12" t="s">
        <v>38</v>
      </c>
      <c r="M105">
        <v>999902.98</v>
      </c>
      <c r="N105">
        <v>999911.94</v>
      </c>
      <c r="O105">
        <v>1.2</v>
      </c>
      <c r="P105" t="s">
        <v>732</v>
      </c>
      <c r="Q105" t="s">
        <v>733</v>
      </c>
      <c r="R105" t="s">
        <v>734</v>
      </c>
      <c r="S105" t="s">
        <v>734</v>
      </c>
      <c r="T105">
        <v>8.95999999996274</v>
      </c>
    </row>
    <row r="106" spans="1:20" x14ac:dyDescent="0.2">
      <c r="A106" s="1">
        <f t="shared" si="4"/>
        <v>999911.94</v>
      </c>
      <c r="B106" s="1">
        <f t="shared" si="4"/>
        <v>999923.94</v>
      </c>
      <c r="C106" s="1" t="str">
        <f t="shared" si="5"/>
        <v>1.5m RD</v>
      </c>
      <c r="D106" s="1" t="str">
        <f t="shared" si="6"/>
        <v>1.5m RD - DWG# PT640301</v>
      </c>
      <c r="E106" s="1" t="s">
        <v>38</v>
      </c>
      <c r="F106" s="1">
        <f t="shared" si="7"/>
        <v>1.5</v>
      </c>
      <c r="G106" s="12">
        <f>INDEX(families!$A:$A,MATCH(H106,families!$B:$B,0))</f>
        <v>8</v>
      </c>
      <c r="H106" s="12" t="s">
        <v>38</v>
      </c>
      <c r="M106">
        <v>999911.94</v>
      </c>
      <c r="N106">
        <v>999923.94</v>
      </c>
      <c r="O106">
        <v>1.5</v>
      </c>
      <c r="P106" t="s">
        <v>735</v>
      </c>
      <c r="Q106" t="s">
        <v>736</v>
      </c>
      <c r="R106" t="s">
        <v>737</v>
      </c>
      <c r="S106" t="s">
        <v>737</v>
      </c>
      <c r="T106">
        <v>12</v>
      </c>
    </row>
    <row r="107" spans="1:20" x14ac:dyDescent="0.2">
      <c r="A107" s="1">
        <f t="shared" si="4"/>
        <v>999923.94</v>
      </c>
      <c r="B107" s="1">
        <f t="shared" si="4"/>
        <v>999926.98</v>
      </c>
      <c r="C107" s="1" t="str">
        <f t="shared" si="5"/>
        <v>1.2m WC</v>
      </c>
      <c r="D107" s="1" t="str">
        <f t="shared" si="6"/>
        <v>1.2m WC - DWG# PT610201</v>
      </c>
      <c r="E107" s="1" t="s">
        <v>38</v>
      </c>
      <c r="F107" s="1">
        <f t="shared" si="7"/>
        <v>1.2</v>
      </c>
      <c r="G107" s="12">
        <f>INDEX(families!$A:$A,MATCH(H107,families!$B:$B,0))</f>
        <v>8</v>
      </c>
      <c r="H107" s="12" t="s">
        <v>38</v>
      </c>
      <c r="M107">
        <v>999923.94</v>
      </c>
      <c r="N107">
        <v>999926.98</v>
      </c>
      <c r="O107">
        <v>1.2</v>
      </c>
      <c r="P107" t="s">
        <v>732</v>
      </c>
      <c r="Q107" t="s">
        <v>733</v>
      </c>
      <c r="R107" t="s">
        <v>734</v>
      </c>
      <c r="S107" t="s">
        <v>734</v>
      </c>
      <c r="T107">
        <v>3.0400000000372498</v>
      </c>
    </row>
    <row r="108" spans="1:20" x14ac:dyDescent="0.2">
      <c r="A108" s="1">
        <f t="shared" si="4"/>
        <v>999926.98</v>
      </c>
      <c r="B108" s="1">
        <f t="shared" si="4"/>
        <v>999997.02</v>
      </c>
      <c r="C108" s="1" t="str">
        <f t="shared" si="5"/>
        <v>0.9m FG</v>
      </c>
      <c r="D108" s="1" t="str">
        <f t="shared" si="6"/>
        <v>0.9m FG - Default Depth</v>
      </c>
      <c r="E108" s="1" t="s">
        <v>38</v>
      </c>
      <c r="F108" s="1">
        <f t="shared" si="7"/>
        <v>0.9</v>
      </c>
      <c r="G108" s="12">
        <f>INDEX(families!$A:$A,MATCH(H108,families!$B:$B,0))</f>
        <v>8</v>
      </c>
      <c r="H108" s="12" t="s">
        <v>38</v>
      </c>
      <c r="M108">
        <v>999926.98</v>
      </c>
      <c r="N108">
        <v>999997.02</v>
      </c>
      <c r="O108">
        <v>0.9</v>
      </c>
      <c r="P108" t="s">
        <v>716</v>
      </c>
      <c r="Q108" t="s">
        <v>717</v>
      </c>
      <c r="R108" t="s">
        <v>718</v>
      </c>
      <c r="S108" t="s">
        <v>719</v>
      </c>
      <c r="T108">
        <v>70.040000000037196</v>
      </c>
    </row>
    <row r="109" spans="1:20" x14ac:dyDescent="0.2">
      <c r="A109" s="1">
        <f t="shared" si="4"/>
        <v>999997.02</v>
      </c>
      <c r="B109" s="1">
        <f t="shared" si="4"/>
        <v>1000013</v>
      </c>
      <c r="C109" s="1" t="str">
        <f t="shared" si="5"/>
        <v>1.2m WC</v>
      </c>
      <c r="D109" s="1" t="str">
        <f t="shared" si="6"/>
        <v>1.2m WC - DWG# PT610201</v>
      </c>
      <c r="E109" s="1" t="s">
        <v>38</v>
      </c>
      <c r="F109" s="1">
        <f t="shared" si="7"/>
        <v>1.2</v>
      </c>
      <c r="G109" s="12">
        <f>INDEX(families!$A:$A,MATCH(H109,families!$B:$B,0))</f>
        <v>8</v>
      </c>
      <c r="H109" s="12" t="s">
        <v>38</v>
      </c>
      <c r="M109">
        <v>999997.02</v>
      </c>
      <c r="N109">
        <v>1000013</v>
      </c>
      <c r="O109">
        <v>1.2</v>
      </c>
      <c r="P109" t="s">
        <v>732</v>
      </c>
      <c r="Q109" t="s">
        <v>733</v>
      </c>
      <c r="R109" t="s">
        <v>734</v>
      </c>
      <c r="S109" t="s">
        <v>734</v>
      </c>
      <c r="T109">
        <v>15.979999999981301</v>
      </c>
    </row>
    <row r="110" spans="1:20" x14ac:dyDescent="0.2">
      <c r="A110" s="1">
        <f t="shared" si="4"/>
        <v>1000013</v>
      </c>
      <c r="B110" s="1">
        <f t="shared" si="4"/>
        <v>1000116</v>
      </c>
      <c r="C110" s="1" t="str">
        <f t="shared" si="5"/>
        <v>1.5m FG</v>
      </c>
      <c r="D110" s="1" t="str">
        <f t="shared" si="6"/>
        <v>1.5m FG - Alignment Sheets</v>
      </c>
      <c r="E110" s="1" t="s">
        <v>38</v>
      </c>
      <c r="F110" s="1">
        <f t="shared" si="7"/>
        <v>1.5</v>
      </c>
      <c r="G110" s="12">
        <f>INDEX(families!$A:$A,MATCH(H110,families!$B:$B,0))</f>
        <v>8</v>
      </c>
      <c r="H110" s="12" t="s">
        <v>38</v>
      </c>
      <c r="M110">
        <v>1000013</v>
      </c>
      <c r="N110">
        <v>1000116</v>
      </c>
      <c r="O110">
        <v>1.5</v>
      </c>
      <c r="P110" t="s">
        <v>716</v>
      </c>
      <c r="Q110" t="s">
        <v>721</v>
      </c>
      <c r="R110" t="s">
        <v>724</v>
      </c>
      <c r="S110" t="s">
        <v>725</v>
      </c>
      <c r="T110">
        <v>103</v>
      </c>
    </row>
    <row r="111" spans="1:20" x14ac:dyDescent="0.2">
      <c r="A111" s="1">
        <f t="shared" si="4"/>
        <v>1000116</v>
      </c>
      <c r="B111" s="1">
        <f t="shared" si="4"/>
        <v>1000170.54</v>
      </c>
      <c r="C111" s="1" t="str">
        <f t="shared" si="5"/>
        <v>0.9m FG</v>
      </c>
      <c r="D111" s="1" t="str">
        <f t="shared" si="6"/>
        <v>0.9m FG - Default Depth</v>
      </c>
      <c r="E111" s="1" t="s">
        <v>38</v>
      </c>
      <c r="F111" s="1">
        <f t="shared" si="7"/>
        <v>0.9</v>
      </c>
      <c r="G111" s="12">
        <f>INDEX(families!$A:$A,MATCH(H111,families!$B:$B,0))</f>
        <v>8</v>
      </c>
      <c r="H111" s="12" t="s">
        <v>38</v>
      </c>
      <c r="M111">
        <v>1000116</v>
      </c>
      <c r="N111">
        <v>1000170.54</v>
      </c>
      <c r="O111">
        <v>0.9</v>
      </c>
      <c r="P111" t="s">
        <v>716</v>
      </c>
      <c r="Q111" t="s">
        <v>717</v>
      </c>
      <c r="R111" t="s">
        <v>718</v>
      </c>
      <c r="S111" t="s">
        <v>719</v>
      </c>
      <c r="T111">
        <v>54.540000000037203</v>
      </c>
    </row>
    <row r="112" spans="1:20" x14ac:dyDescent="0.2">
      <c r="A112" s="1">
        <f t="shared" si="4"/>
        <v>1000170.54</v>
      </c>
      <c r="B112" s="1">
        <f t="shared" si="4"/>
        <v>1000182.54</v>
      </c>
      <c r="C112" s="1" t="str">
        <f t="shared" si="5"/>
        <v>1.5m RD</v>
      </c>
      <c r="D112" s="1" t="str">
        <f t="shared" si="6"/>
        <v>1.5m RD - DWG# PT640301</v>
      </c>
      <c r="E112" s="1" t="s">
        <v>38</v>
      </c>
      <c r="F112" s="1">
        <f t="shared" si="7"/>
        <v>1.5</v>
      </c>
      <c r="G112" s="12">
        <f>INDEX(families!$A:$A,MATCH(H112,families!$B:$B,0))</f>
        <v>8</v>
      </c>
      <c r="H112" s="12" t="s">
        <v>38</v>
      </c>
      <c r="M112">
        <v>1000170.54</v>
      </c>
      <c r="N112">
        <v>1000182.54</v>
      </c>
      <c r="O112">
        <v>1.5</v>
      </c>
      <c r="P112" t="s">
        <v>735</v>
      </c>
      <c r="Q112" t="s">
        <v>736</v>
      </c>
      <c r="R112" t="s">
        <v>737</v>
      </c>
      <c r="S112" t="s">
        <v>737</v>
      </c>
      <c r="T112">
        <v>12</v>
      </c>
    </row>
    <row r="113" spans="1:20" x14ac:dyDescent="0.2">
      <c r="A113" s="1">
        <f t="shared" si="4"/>
        <v>1000182.54</v>
      </c>
      <c r="B113" s="1">
        <f t="shared" si="4"/>
        <v>1000270.62</v>
      </c>
      <c r="C113" s="1" t="str">
        <f t="shared" si="5"/>
        <v>0.9m FG</v>
      </c>
      <c r="D113" s="1" t="str">
        <f t="shared" si="6"/>
        <v>0.9m FG - Default Depth</v>
      </c>
      <c r="E113" s="1" t="s">
        <v>38</v>
      </c>
      <c r="F113" s="1">
        <f t="shared" si="7"/>
        <v>0.9</v>
      </c>
      <c r="G113" s="12">
        <f>INDEX(families!$A:$A,MATCH(H113,families!$B:$B,0))</f>
        <v>8</v>
      </c>
      <c r="H113" s="12" t="s">
        <v>38</v>
      </c>
      <c r="M113">
        <v>1000182.54</v>
      </c>
      <c r="N113">
        <v>1000270.62</v>
      </c>
      <c r="O113">
        <v>0.9</v>
      </c>
      <c r="P113" t="s">
        <v>716</v>
      </c>
      <c r="Q113" t="s">
        <v>717</v>
      </c>
      <c r="R113" t="s">
        <v>718</v>
      </c>
      <c r="S113" t="s">
        <v>719</v>
      </c>
      <c r="T113">
        <v>88.079999999958005</v>
      </c>
    </row>
    <row r="114" spans="1:20" x14ac:dyDescent="0.2">
      <c r="A114" s="1">
        <f t="shared" si="4"/>
        <v>1000270.62</v>
      </c>
      <c r="B114" s="1">
        <f t="shared" si="4"/>
        <v>1000294.62</v>
      </c>
      <c r="C114" s="1" t="str">
        <f t="shared" si="5"/>
        <v>1.2m WC</v>
      </c>
      <c r="D114" s="1" t="str">
        <f t="shared" si="6"/>
        <v>1.2m WC - DWG# PT610201</v>
      </c>
      <c r="E114" s="1" t="s">
        <v>38</v>
      </c>
      <c r="F114" s="1">
        <f t="shared" si="7"/>
        <v>1.2</v>
      </c>
      <c r="G114" s="12">
        <f>INDEX(families!$A:$A,MATCH(H114,families!$B:$B,0))</f>
        <v>8</v>
      </c>
      <c r="H114" s="12" t="s">
        <v>38</v>
      </c>
      <c r="M114">
        <v>1000270.62</v>
      </c>
      <c r="N114">
        <v>1000294.62</v>
      </c>
      <c r="O114">
        <v>1.2</v>
      </c>
      <c r="P114" t="s">
        <v>732</v>
      </c>
      <c r="Q114" t="s">
        <v>733</v>
      </c>
      <c r="R114" t="s">
        <v>734</v>
      </c>
      <c r="S114" t="s">
        <v>734</v>
      </c>
      <c r="T114">
        <v>24</v>
      </c>
    </row>
    <row r="115" spans="1:20" x14ac:dyDescent="0.2">
      <c r="A115" s="1">
        <f t="shared" si="4"/>
        <v>1000294.62</v>
      </c>
      <c r="B115" s="1">
        <f t="shared" si="4"/>
        <v>1000376.55</v>
      </c>
      <c r="C115" s="1" t="str">
        <f t="shared" si="5"/>
        <v>0.9m FG</v>
      </c>
      <c r="D115" s="1" t="str">
        <f t="shared" si="6"/>
        <v>0.9m FG - Default Depth</v>
      </c>
      <c r="E115" s="1" t="s">
        <v>38</v>
      </c>
      <c r="F115" s="1">
        <f t="shared" si="7"/>
        <v>0.9</v>
      </c>
      <c r="G115" s="12">
        <f>INDEX(families!$A:$A,MATCH(H115,families!$B:$B,0))</f>
        <v>8</v>
      </c>
      <c r="H115" s="12" t="s">
        <v>38</v>
      </c>
      <c r="M115">
        <v>1000294.62</v>
      </c>
      <c r="N115">
        <v>1000376.55</v>
      </c>
      <c r="O115">
        <v>0.9</v>
      </c>
      <c r="P115" t="s">
        <v>716</v>
      </c>
      <c r="Q115" t="s">
        <v>717</v>
      </c>
      <c r="R115" t="s">
        <v>718</v>
      </c>
      <c r="S115" t="s">
        <v>719</v>
      </c>
      <c r="T115">
        <v>81.930000000051194</v>
      </c>
    </row>
    <row r="116" spans="1:20" x14ac:dyDescent="0.2">
      <c r="A116" s="1">
        <f t="shared" si="4"/>
        <v>1000376.55</v>
      </c>
      <c r="B116" s="1">
        <f t="shared" si="4"/>
        <v>1000412.91</v>
      </c>
      <c r="C116" s="1" t="str">
        <f t="shared" si="5"/>
        <v>1.2m WC</v>
      </c>
      <c r="D116" s="1" t="str">
        <f t="shared" si="6"/>
        <v>1.2m WC - DWG# PT610201</v>
      </c>
      <c r="E116" s="1" t="s">
        <v>38</v>
      </c>
      <c r="F116" s="1">
        <f t="shared" si="7"/>
        <v>1.2</v>
      </c>
      <c r="G116" s="12">
        <f>INDEX(families!$A:$A,MATCH(H116,families!$B:$B,0))</f>
        <v>8</v>
      </c>
      <c r="H116" s="12" t="s">
        <v>38</v>
      </c>
      <c r="M116">
        <v>1000376.55</v>
      </c>
      <c r="N116">
        <v>1000412.91</v>
      </c>
      <c r="O116">
        <v>1.2</v>
      </c>
      <c r="P116" t="s">
        <v>732</v>
      </c>
      <c r="Q116" t="s">
        <v>733</v>
      </c>
      <c r="R116" t="s">
        <v>734</v>
      </c>
      <c r="S116" t="s">
        <v>734</v>
      </c>
      <c r="T116">
        <v>36.359999999986002</v>
      </c>
    </row>
    <row r="117" spans="1:20" x14ac:dyDescent="0.2">
      <c r="A117" s="1">
        <f t="shared" si="4"/>
        <v>1000412.91</v>
      </c>
      <c r="B117" s="1">
        <f t="shared" si="4"/>
        <v>1000780.35</v>
      </c>
      <c r="C117" s="1" t="str">
        <f t="shared" si="5"/>
        <v>0.9m FG</v>
      </c>
      <c r="D117" s="1" t="str">
        <f t="shared" si="6"/>
        <v>0.9m FG - Default Depth</v>
      </c>
      <c r="E117" s="1" t="s">
        <v>38</v>
      </c>
      <c r="F117" s="1">
        <f t="shared" si="7"/>
        <v>0.9</v>
      </c>
      <c r="G117" s="12">
        <f>INDEX(families!$A:$A,MATCH(H117,families!$B:$B,0))</f>
        <v>8</v>
      </c>
      <c r="H117" s="12" t="s">
        <v>38</v>
      </c>
      <c r="M117">
        <v>1000412.91</v>
      </c>
      <c r="N117">
        <v>1000780.35</v>
      </c>
      <c r="O117">
        <v>0.9</v>
      </c>
      <c r="P117" t="s">
        <v>716</v>
      </c>
      <c r="Q117" t="s">
        <v>717</v>
      </c>
      <c r="R117" t="s">
        <v>718</v>
      </c>
      <c r="S117" t="s">
        <v>719</v>
      </c>
      <c r="T117">
        <v>367.43999999994401</v>
      </c>
    </row>
    <row r="118" spans="1:20" x14ac:dyDescent="0.2">
      <c r="A118" s="1">
        <f t="shared" si="4"/>
        <v>1000780.35</v>
      </c>
      <c r="B118" s="1">
        <f t="shared" si="4"/>
        <v>1000804.35</v>
      </c>
      <c r="C118" s="1" t="str">
        <f t="shared" si="5"/>
        <v>1.2m WC</v>
      </c>
      <c r="D118" s="1" t="str">
        <f t="shared" si="6"/>
        <v>1.2m WC - DWG# PT610201</v>
      </c>
      <c r="E118" s="1" t="s">
        <v>38</v>
      </c>
      <c r="F118" s="1">
        <f t="shared" si="7"/>
        <v>1.2</v>
      </c>
      <c r="G118" s="12">
        <f>INDEX(families!$A:$A,MATCH(H118,families!$B:$B,0))</f>
        <v>8</v>
      </c>
      <c r="H118" s="12" t="s">
        <v>38</v>
      </c>
      <c r="M118">
        <v>1000780.35</v>
      </c>
      <c r="N118">
        <v>1000804.35</v>
      </c>
      <c r="O118">
        <v>1.2</v>
      </c>
      <c r="P118" t="s">
        <v>732</v>
      </c>
      <c r="Q118" t="s">
        <v>733</v>
      </c>
      <c r="R118" t="s">
        <v>734</v>
      </c>
      <c r="S118" t="s">
        <v>734</v>
      </c>
      <c r="T118">
        <v>24</v>
      </c>
    </row>
    <row r="119" spans="1:20" x14ac:dyDescent="0.2">
      <c r="A119" s="1">
        <f t="shared" si="4"/>
        <v>1000804.35</v>
      </c>
      <c r="B119" s="1">
        <f t="shared" si="4"/>
        <v>1000984.53</v>
      </c>
      <c r="C119" s="1" t="str">
        <f t="shared" si="5"/>
        <v>0.9m FG</v>
      </c>
      <c r="D119" s="1" t="str">
        <f t="shared" si="6"/>
        <v>0.9m FG - Default Depth</v>
      </c>
      <c r="E119" s="1" t="s">
        <v>38</v>
      </c>
      <c r="F119" s="1">
        <f t="shared" si="7"/>
        <v>0.9</v>
      </c>
      <c r="G119" s="12">
        <f>INDEX(families!$A:$A,MATCH(H119,families!$B:$B,0))</f>
        <v>8</v>
      </c>
      <c r="H119" s="12" t="s">
        <v>38</v>
      </c>
      <c r="M119">
        <v>1000804.35</v>
      </c>
      <c r="N119">
        <v>1000984.53</v>
      </c>
      <c r="O119">
        <v>0.9</v>
      </c>
      <c r="P119" t="s">
        <v>716</v>
      </c>
      <c r="Q119" t="s">
        <v>717</v>
      </c>
      <c r="R119" t="s">
        <v>718</v>
      </c>
      <c r="S119" t="s">
        <v>719</v>
      </c>
      <c r="T119">
        <v>180.180000000051</v>
      </c>
    </row>
    <row r="120" spans="1:20" x14ac:dyDescent="0.2">
      <c r="A120" s="1">
        <f t="shared" si="4"/>
        <v>1000984.53</v>
      </c>
      <c r="B120" s="1">
        <f t="shared" si="4"/>
        <v>1001008.53</v>
      </c>
      <c r="C120" s="1" t="str">
        <f t="shared" si="5"/>
        <v>1.2m WC</v>
      </c>
      <c r="D120" s="1" t="str">
        <f t="shared" si="6"/>
        <v>1.2m WC - DWG# PT610201</v>
      </c>
      <c r="E120" s="1" t="s">
        <v>38</v>
      </c>
      <c r="F120" s="1">
        <f t="shared" si="7"/>
        <v>1.2</v>
      </c>
      <c r="G120" s="12">
        <f>INDEX(families!$A:$A,MATCH(H120,families!$B:$B,0))</f>
        <v>8</v>
      </c>
      <c r="H120" s="12" t="s">
        <v>38</v>
      </c>
      <c r="M120">
        <v>1000984.53</v>
      </c>
      <c r="N120">
        <v>1001008.53</v>
      </c>
      <c r="O120">
        <v>1.2</v>
      </c>
      <c r="P120" t="s">
        <v>732</v>
      </c>
      <c r="Q120" t="s">
        <v>733</v>
      </c>
      <c r="R120" t="s">
        <v>734</v>
      </c>
      <c r="S120" t="s">
        <v>734</v>
      </c>
      <c r="T120">
        <v>24</v>
      </c>
    </row>
    <row r="121" spans="1:20" x14ac:dyDescent="0.2">
      <c r="A121" s="1">
        <f t="shared" si="4"/>
        <v>1001008.53</v>
      </c>
      <c r="B121" s="1">
        <f t="shared" si="4"/>
        <v>1001026.63</v>
      </c>
      <c r="C121" s="1" t="str">
        <f t="shared" si="5"/>
        <v>0.9m FG</v>
      </c>
      <c r="D121" s="1" t="str">
        <f t="shared" si="6"/>
        <v>0.9m FG - Default Depth</v>
      </c>
      <c r="E121" s="1" t="s">
        <v>38</v>
      </c>
      <c r="F121" s="1">
        <f t="shared" si="7"/>
        <v>0.9</v>
      </c>
      <c r="G121" s="12">
        <f>INDEX(families!$A:$A,MATCH(H121,families!$B:$B,0))</f>
        <v>8</v>
      </c>
      <c r="H121" s="12" t="s">
        <v>38</v>
      </c>
      <c r="M121">
        <v>1001008.53</v>
      </c>
      <c r="N121">
        <v>1001026.63</v>
      </c>
      <c r="O121">
        <v>0.9</v>
      </c>
      <c r="P121" t="s">
        <v>716</v>
      </c>
      <c r="Q121" t="s">
        <v>717</v>
      </c>
      <c r="R121" t="s">
        <v>718</v>
      </c>
      <c r="S121" t="s">
        <v>719</v>
      </c>
      <c r="T121">
        <v>18.099999999976699</v>
      </c>
    </row>
    <row r="122" spans="1:20" x14ac:dyDescent="0.2">
      <c r="A122" s="1">
        <f t="shared" si="4"/>
        <v>1001026.63</v>
      </c>
      <c r="B122" s="1">
        <f t="shared" si="4"/>
        <v>1001063.62</v>
      </c>
      <c r="C122" s="1" t="str">
        <f t="shared" si="5"/>
        <v>1.2m WC</v>
      </c>
      <c r="D122" s="1" t="str">
        <f t="shared" si="6"/>
        <v>1.2m WC - DWG# PT610201</v>
      </c>
      <c r="E122" s="1" t="s">
        <v>38</v>
      </c>
      <c r="F122" s="1">
        <f t="shared" si="7"/>
        <v>1.2</v>
      </c>
      <c r="G122" s="12">
        <f>INDEX(families!$A:$A,MATCH(H122,families!$B:$B,0))</f>
        <v>8</v>
      </c>
      <c r="H122" s="12" t="s">
        <v>38</v>
      </c>
      <c r="M122">
        <v>1001026.63</v>
      </c>
      <c r="N122">
        <v>1001063.62</v>
      </c>
      <c r="O122">
        <v>1.2</v>
      </c>
      <c r="P122" t="s">
        <v>732</v>
      </c>
      <c r="Q122" t="s">
        <v>733</v>
      </c>
      <c r="R122" t="s">
        <v>734</v>
      </c>
      <c r="S122" t="s">
        <v>734</v>
      </c>
      <c r="T122">
        <v>36.989999999990602</v>
      </c>
    </row>
    <row r="123" spans="1:20" x14ac:dyDescent="0.2">
      <c r="A123" s="1">
        <f t="shared" si="4"/>
        <v>1001063.62</v>
      </c>
      <c r="B123" s="1">
        <f t="shared" si="4"/>
        <v>1001609.97</v>
      </c>
      <c r="C123" s="1" t="str">
        <f t="shared" si="5"/>
        <v>0.9m FG</v>
      </c>
      <c r="D123" s="1" t="str">
        <f t="shared" si="6"/>
        <v>0.9m FG - Default Depth</v>
      </c>
      <c r="E123" s="1" t="s">
        <v>38</v>
      </c>
      <c r="F123" s="1">
        <f t="shared" si="7"/>
        <v>0.9</v>
      </c>
      <c r="G123" s="12">
        <f>INDEX(families!$A:$A,MATCH(H123,families!$B:$B,0))</f>
        <v>8</v>
      </c>
      <c r="H123" s="12" t="s">
        <v>38</v>
      </c>
      <c r="M123">
        <v>1001063.62</v>
      </c>
      <c r="N123">
        <v>1001609.97</v>
      </c>
      <c r="O123">
        <v>0.9</v>
      </c>
      <c r="P123" t="s">
        <v>716</v>
      </c>
      <c r="Q123" t="s">
        <v>717</v>
      </c>
      <c r="R123" t="s">
        <v>718</v>
      </c>
      <c r="S123" t="s">
        <v>719</v>
      </c>
      <c r="T123">
        <v>546.34999999997603</v>
      </c>
    </row>
    <row r="124" spans="1:20" x14ac:dyDescent="0.2">
      <c r="A124" s="1">
        <f t="shared" si="4"/>
        <v>1001609.97</v>
      </c>
      <c r="B124" s="1">
        <f t="shared" si="4"/>
        <v>1001629.89</v>
      </c>
      <c r="C124" s="1" t="str">
        <f t="shared" si="5"/>
        <v>1.2m WC</v>
      </c>
      <c r="D124" s="1" t="str">
        <f t="shared" si="6"/>
        <v>1.2m WC - DWG# PT610201</v>
      </c>
      <c r="E124" s="1" t="s">
        <v>38</v>
      </c>
      <c r="F124" s="1">
        <f t="shared" si="7"/>
        <v>1.2</v>
      </c>
      <c r="G124" s="12">
        <f>INDEX(families!$A:$A,MATCH(H124,families!$B:$B,0))</f>
        <v>8</v>
      </c>
      <c r="H124" s="12" t="s">
        <v>38</v>
      </c>
      <c r="M124">
        <v>1001609.97</v>
      </c>
      <c r="N124">
        <v>1001629.89</v>
      </c>
      <c r="O124">
        <v>1.2</v>
      </c>
      <c r="P124" t="s">
        <v>732</v>
      </c>
      <c r="Q124" t="s">
        <v>733</v>
      </c>
      <c r="R124" t="s">
        <v>734</v>
      </c>
      <c r="S124" t="s">
        <v>734</v>
      </c>
      <c r="T124">
        <v>19.920000000041899</v>
      </c>
    </row>
    <row r="125" spans="1:20" x14ac:dyDescent="0.2">
      <c r="A125" s="1">
        <f t="shared" si="4"/>
        <v>1001629.89</v>
      </c>
      <c r="B125" s="1">
        <f t="shared" si="4"/>
        <v>1001649</v>
      </c>
      <c r="C125" s="1" t="str">
        <f t="shared" si="5"/>
        <v>1.5m WC</v>
      </c>
      <c r="D125" s="1" t="str">
        <f t="shared" si="6"/>
        <v>1.5m WC - DWG# PT610001</v>
      </c>
      <c r="E125" s="1" t="s">
        <v>38</v>
      </c>
      <c r="F125" s="1">
        <f t="shared" si="7"/>
        <v>1.5</v>
      </c>
      <c r="G125" s="12">
        <f>INDEX(families!$A:$A,MATCH(H125,families!$B:$B,0))</f>
        <v>8</v>
      </c>
      <c r="H125" s="12" t="s">
        <v>38</v>
      </c>
      <c r="M125">
        <v>1001629.89</v>
      </c>
      <c r="N125">
        <v>1001649</v>
      </c>
      <c r="O125">
        <v>1.5</v>
      </c>
      <c r="P125" t="s">
        <v>732</v>
      </c>
      <c r="Q125" t="s">
        <v>738</v>
      </c>
      <c r="R125" t="s">
        <v>739</v>
      </c>
      <c r="S125" t="s">
        <v>739</v>
      </c>
      <c r="T125">
        <v>19.109999999986002</v>
      </c>
    </row>
    <row r="126" spans="1:20" x14ac:dyDescent="0.2">
      <c r="A126" s="1">
        <f t="shared" si="4"/>
        <v>1001649</v>
      </c>
      <c r="B126" s="1">
        <f t="shared" si="4"/>
        <v>1007920</v>
      </c>
      <c r="C126" s="1" t="str">
        <f t="shared" si="5"/>
        <v>2.5m FG</v>
      </c>
      <c r="D126" s="1" t="str">
        <f t="shared" si="6"/>
        <v>2.5m FG - BGC Dominant Design</v>
      </c>
      <c r="E126" s="1" t="s">
        <v>38</v>
      </c>
      <c r="F126" s="1">
        <f t="shared" si="7"/>
        <v>2.5</v>
      </c>
      <c r="G126" s="12">
        <f>INDEX(families!$A:$A,MATCH(H126,families!$B:$B,0))</f>
        <v>8</v>
      </c>
      <c r="H126" s="12" t="s">
        <v>38</v>
      </c>
      <c r="M126">
        <v>1001649</v>
      </c>
      <c r="N126">
        <v>1007920</v>
      </c>
      <c r="O126">
        <v>2.5</v>
      </c>
      <c r="P126" t="s">
        <v>716</v>
      </c>
      <c r="Q126" t="s">
        <v>729</v>
      </c>
      <c r="R126" t="s">
        <v>759</v>
      </c>
      <c r="S126" t="s">
        <v>760</v>
      </c>
      <c r="T126">
        <v>6271</v>
      </c>
    </row>
    <row r="127" spans="1:20" x14ac:dyDescent="0.2">
      <c r="A127" s="1">
        <f t="shared" si="4"/>
        <v>1007920</v>
      </c>
      <c r="B127" s="1">
        <f t="shared" si="4"/>
        <v>1008263</v>
      </c>
      <c r="C127" s="1" t="str">
        <f t="shared" si="5"/>
        <v>2.5m CG/2.5m FG</v>
      </c>
      <c r="D127" s="1" t="str">
        <f t="shared" si="6"/>
        <v>2.5m CG/2.5m FG - Alignment Sheets</v>
      </c>
      <c r="E127" s="1" t="s">
        <v>38</v>
      </c>
      <c r="F127" s="1">
        <f t="shared" si="7"/>
        <v>2.5</v>
      </c>
      <c r="G127" s="12">
        <f>INDEX(families!$A:$A,MATCH(H127,families!$B:$B,0))</f>
        <v>8</v>
      </c>
      <c r="H127" s="12" t="s">
        <v>38</v>
      </c>
      <c r="M127">
        <v>1007920</v>
      </c>
      <c r="N127">
        <v>1008263</v>
      </c>
      <c r="O127">
        <v>2.5</v>
      </c>
      <c r="P127" t="s">
        <v>741</v>
      </c>
      <c r="Q127" t="s">
        <v>721</v>
      </c>
      <c r="R127" t="s">
        <v>753</v>
      </c>
      <c r="S127" t="s">
        <v>754</v>
      </c>
      <c r="T127">
        <v>343</v>
      </c>
    </row>
    <row r="128" spans="1:20" x14ac:dyDescent="0.2">
      <c r="A128" s="1">
        <f t="shared" si="4"/>
        <v>1008263</v>
      </c>
      <c r="B128" s="1">
        <f t="shared" si="4"/>
        <v>1008354</v>
      </c>
      <c r="C128" s="1" t="str">
        <f t="shared" si="5"/>
        <v>1.5m CG/2.5m FG</v>
      </c>
      <c r="D128" s="1" t="str">
        <f t="shared" si="6"/>
        <v>1.5m CG/2.5m FG - Alignment Sheets</v>
      </c>
      <c r="E128" s="1" t="s">
        <v>38</v>
      </c>
      <c r="F128" s="1">
        <f t="shared" si="7"/>
        <v>1.5</v>
      </c>
      <c r="G128" s="12">
        <f>INDEX(families!$A:$A,MATCH(H128,families!$B:$B,0))</f>
        <v>8</v>
      </c>
      <c r="H128" s="12" t="s">
        <v>38</v>
      </c>
      <c r="M128">
        <v>1008263</v>
      </c>
      <c r="N128">
        <v>1008354</v>
      </c>
      <c r="O128" t="s">
        <v>750</v>
      </c>
      <c r="P128" t="s">
        <v>741</v>
      </c>
      <c r="Q128" t="s">
        <v>721</v>
      </c>
      <c r="R128" t="s">
        <v>751</v>
      </c>
      <c r="S128" t="s">
        <v>752</v>
      </c>
      <c r="T128">
        <v>91</v>
      </c>
    </row>
    <row r="129" spans="1:20" x14ac:dyDescent="0.2">
      <c r="A129" s="1">
        <f t="shared" si="4"/>
        <v>1008354</v>
      </c>
      <c r="B129" s="1">
        <f t="shared" si="4"/>
        <v>1008357</v>
      </c>
      <c r="C129" s="1" t="str">
        <f t="shared" si="5"/>
        <v>2.5m CG/2.5m FG</v>
      </c>
      <c r="D129" s="1" t="str">
        <f t="shared" si="6"/>
        <v>2.5m CG/2.5m FG - Alignment Sheets</v>
      </c>
      <c r="E129" s="1" t="s">
        <v>38</v>
      </c>
      <c r="F129" s="1">
        <f t="shared" si="7"/>
        <v>2.5</v>
      </c>
      <c r="G129" s="12">
        <f>INDEX(families!$A:$A,MATCH(H129,families!$B:$B,0))</f>
        <v>8</v>
      </c>
      <c r="H129" s="12" t="s">
        <v>38</v>
      </c>
      <c r="M129">
        <v>1008354</v>
      </c>
      <c r="N129">
        <v>1008357</v>
      </c>
      <c r="O129">
        <v>2.5</v>
      </c>
      <c r="P129" t="s">
        <v>741</v>
      </c>
      <c r="Q129" t="s">
        <v>721</v>
      </c>
      <c r="R129" t="s">
        <v>753</v>
      </c>
      <c r="S129" t="s">
        <v>754</v>
      </c>
      <c r="T129">
        <v>3</v>
      </c>
    </row>
    <row r="130" spans="1:20" x14ac:dyDescent="0.2">
      <c r="A130" s="1">
        <f t="shared" si="4"/>
        <v>1008357</v>
      </c>
      <c r="B130" s="1">
        <f t="shared" si="4"/>
        <v>1009031</v>
      </c>
      <c r="C130" s="1" t="str">
        <f t="shared" si="5"/>
        <v>1.5m CG/2.5m FG</v>
      </c>
      <c r="D130" s="1" t="str">
        <f t="shared" si="6"/>
        <v>1.5m CG/2.5m FG - Alignment Sheets</v>
      </c>
      <c r="E130" s="1" t="s">
        <v>38</v>
      </c>
      <c r="F130" s="1">
        <f t="shared" si="7"/>
        <v>1.5</v>
      </c>
      <c r="G130" s="12">
        <f>INDEX(families!$A:$A,MATCH(H130,families!$B:$B,0))</f>
        <v>8</v>
      </c>
      <c r="H130" s="12" t="s">
        <v>38</v>
      </c>
      <c r="M130">
        <v>1008357</v>
      </c>
      <c r="N130">
        <v>1009031</v>
      </c>
      <c r="O130" t="s">
        <v>750</v>
      </c>
      <c r="P130" t="s">
        <v>741</v>
      </c>
      <c r="Q130" t="s">
        <v>721</v>
      </c>
      <c r="R130" t="s">
        <v>751</v>
      </c>
      <c r="S130" t="s">
        <v>752</v>
      </c>
      <c r="T130">
        <v>674</v>
      </c>
    </row>
    <row r="131" spans="1:20" x14ac:dyDescent="0.2">
      <c r="A131" s="1">
        <f t="shared" ref="A131:B194" si="8">M131</f>
        <v>1009031</v>
      </c>
      <c r="B131" s="1">
        <f t="shared" si="8"/>
        <v>1009035</v>
      </c>
      <c r="C131" s="1" t="str">
        <f t="shared" ref="C131:C194" si="9">R131</f>
        <v>1.5m CG/1.5m FG</v>
      </c>
      <c r="D131" s="1" t="str">
        <f t="shared" ref="D131:D194" si="10">R131&amp;" - "&amp;Q131</f>
        <v>1.5m CG/1.5m FG - Alignment Sheets</v>
      </c>
      <c r="E131" s="1" t="s">
        <v>38</v>
      </c>
      <c r="F131" s="1">
        <f t="shared" ref="F131:F194" si="11">_xlfn.NUMBERVALUE(TRIM(LEFT(R131,3)))</f>
        <v>1.5</v>
      </c>
      <c r="G131" s="12">
        <f>INDEX(families!$A:$A,MATCH(H131,families!$B:$B,0))</f>
        <v>8</v>
      </c>
      <c r="H131" s="12" t="s">
        <v>38</v>
      </c>
      <c r="M131">
        <v>1009031</v>
      </c>
      <c r="N131">
        <v>1009035</v>
      </c>
      <c r="O131">
        <v>1.5</v>
      </c>
      <c r="P131" t="s">
        <v>741</v>
      </c>
      <c r="Q131" t="s">
        <v>721</v>
      </c>
      <c r="R131" t="s">
        <v>755</v>
      </c>
      <c r="S131" t="s">
        <v>756</v>
      </c>
      <c r="T131">
        <v>4</v>
      </c>
    </row>
    <row r="132" spans="1:20" x14ac:dyDescent="0.2">
      <c r="A132" s="1">
        <f t="shared" si="8"/>
        <v>1009035</v>
      </c>
      <c r="B132" s="1">
        <f t="shared" si="8"/>
        <v>1009413</v>
      </c>
      <c r="C132" s="1" t="str">
        <f t="shared" si="9"/>
        <v>2.5m FG</v>
      </c>
      <c r="D132" s="1" t="str">
        <f t="shared" si="10"/>
        <v>2.5m FG - BGC Dominant Design</v>
      </c>
      <c r="E132" s="1" t="s">
        <v>38</v>
      </c>
      <c r="F132" s="1">
        <f t="shared" si="11"/>
        <v>2.5</v>
      </c>
      <c r="G132" s="12">
        <f>INDEX(families!$A:$A,MATCH(H132,families!$B:$B,0))</f>
        <v>8</v>
      </c>
      <c r="H132" s="12" t="s">
        <v>38</v>
      </c>
      <c r="M132">
        <v>1009035</v>
      </c>
      <c r="N132">
        <v>1009413</v>
      </c>
      <c r="O132">
        <v>2.5</v>
      </c>
      <c r="P132" t="s">
        <v>716</v>
      </c>
      <c r="Q132" t="s">
        <v>729</v>
      </c>
      <c r="R132" t="s">
        <v>759</v>
      </c>
      <c r="S132" t="s">
        <v>760</v>
      </c>
      <c r="T132">
        <v>378</v>
      </c>
    </row>
    <row r="133" spans="1:20" x14ac:dyDescent="0.2">
      <c r="A133" s="1">
        <f t="shared" si="8"/>
        <v>1009413</v>
      </c>
      <c r="B133" s="1">
        <f t="shared" si="8"/>
        <v>1009433</v>
      </c>
      <c r="C133" s="1" t="str">
        <f t="shared" si="9"/>
        <v>1.5m CG/1.5m FG</v>
      </c>
      <c r="D133" s="1" t="str">
        <f t="shared" si="10"/>
        <v>1.5m CG/1.5m FG - Alignment Sheets</v>
      </c>
      <c r="E133" s="1" t="s">
        <v>38</v>
      </c>
      <c r="F133" s="1">
        <f t="shared" si="11"/>
        <v>1.5</v>
      </c>
      <c r="G133" s="12">
        <f>INDEX(families!$A:$A,MATCH(H133,families!$B:$B,0))</f>
        <v>8</v>
      </c>
      <c r="H133" s="12" t="s">
        <v>38</v>
      </c>
      <c r="M133">
        <v>1009413</v>
      </c>
      <c r="N133">
        <v>1009433</v>
      </c>
      <c r="O133">
        <v>1.5</v>
      </c>
      <c r="P133" t="s">
        <v>741</v>
      </c>
      <c r="Q133" t="s">
        <v>721</v>
      </c>
      <c r="R133" t="s">
        <v>755</v>
      </c>
      <c r="S133" t="s">
        <v>756</v>
      </c>
      <c r="T133">
        <v>20</v>
      </c>
    </row>
    <row r="134" spans="1:20" x14ac:dyDescent="0.2">
      <c r="A134" s="1">
        <f t="shared" si="8"/>
        <v>1009433</v>
      </c>
      <c r="B134" s="1">
        <f t="shared" si="8"/>
        <v>1010880</v>
      </c>
      <c r="C134" s="1" t="str">
        <f t="shared" si="9"/>
        <v>1.5m CG/2.5m FG</v>
      </c>
      <c r="D134" s="1" t="str">
        <f t="shared" si="10"/>
        <v>1.5m CG/2.5m FG - Alignment Sheets</v>
      </c>
      <c r="E134" s="1" t="s">
        <v>38</v>
      </c>
      <c r="F134" s="1">
        <f t="shared" si="11"/>
        <v>1.5</v>
      </c>
      <c r="G134" s="12">
        <f>INDEX(families!$A:$A,MATCH(H134,families!$B:$B,0))</f>
        <v>8</v>
      </c>
      <c r="H134" s="12" t="s">
        <v>38</v>
      </c>
      <c r="M134">
        <v>1009433</v>
      </c>
      <c r="N134">
        <v>1010880</v>
      </c>
      <c r="O134" t="s">
        <v>750</v>
      </c>
      <c r="P134" t="s">
        <v>741</v>
      </c>
      <c r="Q134" t="s">
        <v>721</v>
      </c>
      <c r="R134" t="s">
        <v>751</v>
      </c>
      <c r="S134" t="s">
        <v>752</v>
      </c>
      <c r="T134">
        <v>1447</v>
      </c>
    </row>
    <row r="135" spans="1:20" x14ac:dyDescent="0.2">
      <c r="A135" s="1">
        <f t="shared" si="8"/>
        <v>1010880</v>
      </c>
      <c r="B135" s="1">
        <f t="shared" si="8"/>
        <v>1010896</v>
      </c>
      <c r="C135" s="1" t="str">
        <f t="shared" si="9"/>
        <v>2.0m CE</v>
      </c>
      <c r="D135" s="1" t="str">
        <f t="shared" si="10"/>
        <v>2.0m CE - BGC Dominant Design</v>
      </c>
      <c r="E135" s="1" t="s">
        <v>38</v>
      </c>
      <c r="F135" s="1">
        <f t="shared" si="11"/>
        <v>2</v>
      </c>
      <c r="G135" s="12">
        <f>INDEX(families!$A:$A,MATCH(H135,families!$B:$B,0))</f>
        <v>8</v>
      </c>
      <c r="H135" s="12" t="s">
        <v>38</v>
      </c>
      <c r="M135">
        <v>1010880</v>
      </c>
      <c r="N135">
        <v>1010896</v>
      </c>
      <c r="O135">
        <v>2</v>
      </c>
      <c r="P135" t="s">
        <v>9444</v>
      </c>
      <c r="Q135" t="s">
        <v>729</v>
      </c>
      <c r="R135" t="s">
        <v>9448</v>
      </c>
      <c r="S135" t="s">
        <v>9447</v>
      </c>
      <c r="T135">
        <v>16</v>
      </c>
    </row>
    <row r="136" spans="1:20" x14ac:dyDescent="0.2">
      <c r="A136" s="1">
        <f t="shared" si="8"/>
        <v>1010896</v>
      </c>
      <c r="B136" s="1">
        <f t="shared" si="8"/>
        <v>1010943</v>
      </c>
      <c r="C136" s="1" t="str">
        <f t="shared" si="9"/>
        <v>2.5m FG</v>
      </c>
      <c r="D136" s="1" t="str">
        <f t="shared" si="10"/>
        <v>2.5m FG - BGC Dominant Design</v>
      </c>
      <c r="E136" s="1" t="s">
        <v>38</v>
      </c>
      <c r="F136" s="1">
        <f t="shared" si="11"/>
        <v>2.5</v>
      </c>
      <c r="G136" s="12">
        <f>INDEX(families!$A:$A,MATCH(H136,families!$B:$B,0))</f>
        <v>8</v>
      </c>
      <c r="H136" s="12" t="s">
        <v>38</v>
      </c>
      <c r="M136">
        <v>1010896</v>
      </c>
      <c r="N136">
        <v>1010943</v>
      </c>
      <c r="O136">
        <v>2.5</v>
      </c>
      <c r="P136" t="s">
        <v>716</v>
      </c>
      <c r="Q136" t="s">
        <v>729</v>
      </c>
      <c r="R136" t="s">
        <v>759</v>
      </c>
      <c r="S136" t="s">
        <v>760</v>
      </c>
      <c r="T136">
        <v>47</v>
      </c>
    </row>
    <row r="137" spans="1:20" x14ac:dyDescent="0.2">
      <c r="A137" s="1">
        <f t="shared" si="8"/>
        <v>1010943</v>
      </c>
      <c r="B137" s="1">
        <f t="shared" si="8"/>
        <v>1011191</v>
      </c>
      <c r="C137" s="1" t="str">
        <f t="shared" si="9"/>
        <v>2.5m FG</v>
      </c>
      <c r="D137" s="1" t="str">
        <f t="shared" si="10"/>
        <v>2.5m FG - Alignment Sheets</v>
      </c>
      <c r="E137" s="1" t="s">
        <v>38</v>
      </c>
      <c r="F137" s="1">
        <f t="shared" si="11"/>
        <v>2.5</v>
      </c>
      <c r="G137" s="12">
        <f>INDEX(families!$A:$A,MATCH(H137,families!$B:$B,0))</f>
        <v>8</v>
      </c>
      <c r="H137" s="12" t="s">
        <v>38</v>
      </c>
      <c r="M137">
        <v>1010943</v>
      </c>
      <c r="N137">
        <v>1011191</v>
      </c>
      <c r="O137">
        <v>2.5</v>
      </c>
      <c r="P137" t="s">
        <v>716</v>
      </c>
      <c r="Q137" t="s">
        <v>721</v>
      </c>
      <c r="R137" t="s">
        <v>759</v>
      </c>
      <c r="S137" t="s">
        <v>760</v>
      </c>
      <c r="T137">
        <v>248</v>
      </c>
    </row>
    <row r="138" spans="1:20" x14ac:dyDescent="0.2">
      <c r="A138" s="1">
        <f t="shared" si="8"/>
        <v>1011191</v>
      </c>
      <c r="B138" s="1">
        <f t="shared" si="8"/>
        <v>1011197</v>
      </c>
      <c r="C138" s="1" t="str">
        <f t="shared" si="9"/>
        <v>2.0m CE</v>
      </c>
      <c r="D138" s="1" t="str">
        <f t="shared" si="10"/>
        <v>2.0m CE - BGC Dominant Design</v>
      </c>
      <c r="E138" s="1" t="s">
        <v>38</v>
      </c>
      <c r="F138" s="1">
        <f t="shared" si="11"/>
        <v>2</v>
      </c>
      <c r="G138" s="12">
        <f>INDEX(families!$A:$A,MATCH(H138,families!$B:$B,0))</f>
        <v>8</v>
      </c>
      <c r="H138" s="12" t="s">
        <v>38</v>
      </c>
      <c r="M138">
        <v>1011191</v>
      </c>
      <c r="N138">
        <v>1011197</v>
      </c>
      <c r="O138">
        <v>2</v>
      </c>
      <c r="P138" t="s">
        <v>9444</v>
      </c>
      <c r="Q138" t="s">
        <v>729</v>
      </c>
      <c r="R138" t="s">
        <v>9448</v>
      </c>
      <c r="S138" t="s">
        <v>9447</v>
      </c>
      <c r="T138">
        <v>6</v>
      </c>
    </row>
    <row r="139" spans="1:20" x14ac:dyDescent="0.2">
      <c r="A139" s="1">
        <f t="shared" si="8"/>
        <v>1011197</v>
      </c>
      <c r="B139" s="1">
        <f t="shared" si="8"/>
        <v>1011755</v>
      </c>
      <c r="C139" s="1" t="str">
        <f t="shared" si="9"/>
        <v>2.5m FG</v>
      </c>
      <c r="D139" s="1" t="str">
        <f t="shared" si="10"/>
        <v>2.5m FG - BGC Dominant Design</v>
      </c>
      <c r="E139" s="1" t="s">
        <v>38</v>
      </c>
      <c r="F139" s="1">
        <f t="shared" si="11"/>
        <v>2.5</v>
      </c>
      <c r="G139" s="12">
        <f>INDEX(families!$A:$A,MATCH(H139,families!$B:$B,0))</f>
        <v>8</v>
      </c>
      <c r="H139" s="12" t="s">
        <v>38</v>
      </c>
      <c r="M139">
        <v>1011197</v>
      </c>
      <c r="N139">
        <v>1011755</v>
      </c>
      <c r="O139">
        <v>2.5</v>
      </c>
      <c r="P139" t="s">
        <v>716</v>
      </c>
      <c r="Q139" t="s">
        <v>729</v>
      </c>
      <c r="R139" t="s">
        <v>759</v>
      </c>
      <c r="S139" t="s">
        <v>760</v>
      </c>
      <c r="T139">
        <v>558</v>
      </c>
    </row>
    <row r="140" spans="1:20" x14ac:dyDescent="0.2">
      <c r="A140" s="1">
        <f t="shared" si="8"/>
        <v>1011755</v>
      </c>
      <c r="B140" s="1">
        <f t="shared" si="8"/>
        <v>1011771</v>
      </c>
      <c r="C140" s="1" t="str">
        <f t="shared" si="9"/>
        <v>2.5m CG/2.5m FG</v>
      </c>
      <c r="D140" s="1" t="str">
        <f t="shared" si="10"/>
        <v>2.5m CG/2.5m FG - Alignment Sheets</v>
      </c>
      <c r="E140" s="1" t="s">
        <v>38</v>
      </c>
      <c r="F140" s="1">
        <f t="shared" si="11"/>
        <v>2.5</v>
      </c>
      <c r="G140" s="12">
        <f>INDEX(families!$A:$A,MATCH(H140,families!$B:$B,0))</f>
        <v>8</v>
      </c>
      <c r="H140" s="12" t="s">
        <v>38</v>
      </c>
      <c r="M140">
        <v>1011755</v>
      </c>
      <c r="N140">
        <v>1011771</v>
      </c>
      <c r="O140">
        <v>2.5</v>
      </c>
      <c r="P140" t="s">
        <v>741</v>
      </c>
      <c r="Q140" t="s">
        <v>721</v>
      </c>
      <c r="R140" t="s">
        <v>753</v>
      </c>
      <c r="S140" t="s">
        <v>754</v>
      </c>
      <c r="T140">
        <v>16</v>
      </c>
    </row>
    <row r="141" spans="1:20" x14ac:dyDescent="0.2">
      <c r="A141" s="1">
        <f t="shared" si="8"/>
        <v>1011771</v>
      </c>
      <c r="B141" s="1">
        <f t="shared" si="8"/>
        <v>1012300</v>
      </c>
      <c r="C141" s="1" t="str">
        <f t="shared" si="9"/>
        <v>1.5m CG/2.5m FG</v>
      </c>
      <c r="D141" s="1" t="str">
        <f t="shared" si="10"/>
        <v>1.5m CG/2.5m FG - Alignment Sheets</v>
      </c>
      <c r="E141" s="1" t="s">
        <v>38</v>
      </c>
      <c r="F141" s="1">
        <f t="shared" si="11"/>
        <v>1.5</v>
      </c>
      <c r="G141" s="12">
        <f>INDEX(families!$A:$A,MATCH(H141,families!$B:$B,0))</f>
        <v>8</v>
      </c>
      <c r="H141" s="12" t="s">
        <v>38</v>
      </c>
      <c r="M141">
        <v>1011771</v>
      </c>
      <c r="N141">
        <v>1012300</v>
      </c>
      <c r="O141" t="s">
        <v>750</v>
      </c>
      <c r="P141" t="s">
        <v>741</v>
      </c>
      <c r="Q141" t="s">
        <v>721</v>
      </c>
      <c r="R141" t="s">
        <v>751</v>
      </c>
      <c r="S141" t="s">
        <v>752</v>
      </c>
      <c r="T141">
        <v>529</v>
      </c>
    </row>
    <row r="142" spans="1:20" x14ac:dyDescent="0.2">
      <c r="A142" s="1">
        <f t="shared" si="8"/>
        <v>1012300</v>
      </c>
      <c r="B142" s="1">
        <f t="shared" si="8"/>
        <v>1012309.89</v>
      </c>
      <c r="C142" s="1" t="str">
        <f t="shared" si="9"/>
        <v>1.2m FG</v>
      </c>
      <c r="D142" s="1" t="str">
        <f t="shared" si="10"/>
        <v>1.2m FG - BGC Dominant Design</v>
      </c>
      <c r="E142" s="1" t="s">
        <v>38</v>
      </c>
      <c r="F142" s="1">
        <f t="shared" si="11"/>
        <v>1.2</v>
      </c>
      <c r="G142" s="12">
        <f>INDEX(families!$A:$A,MATCH(H142,families!$B:$B,0))</f>
        <v>8</v>
      </c>
      <c r="H142" s="12" t="s">
        <v>38</v>
      </c>
      <c r="M142">
        <v>1012300</v>
      </c>
      <c r="N142">
        <v>1012309.89</v>
      </c>
      <c r="O142">
        <v>1.2</v>
      </c>
      <c r="P142" t="s">
        <v>716</v>
      </c>
      <c r="Q142" t="s">
        <v>729</v>
      </c>
      <c r="R142" t="s">
        <v>726</v>
      </c>
      <c r="S142" t="s">
        <v>727</v>
      </c>
      <c r="T142">
        <v>9.8900000000139698</v>
      </c>
    </row>
    <row r="143" spans="1:20" x14ac:dyDescent="0.2">
      <c r="A143" s="1">
        <f t="shared" si="8"/>
        <v>1012309.89</v>
      </c>
      <c r="B143" s="1">
        <f t="shared" si="8"/>
        <v>1012317</v>
      </c>
      <c r="C143" s="1" t="str">
        <f t="shared" si="9"/>
        <v>1.5m RD</v>
      </c>
      <c r="D143" s="1" t="str">
        <f t="shared" si="10"/>
        <v>1.5m RD - DWG# PT640301</v>
      </c>
      <c r="E143" s="1" t="s">
        <v>38</v>
      </c>
      <c r="F143" s="1">
        <f t="shared" si="11"/>
        <v>1.5</v>
      </c>
      <c r="G143" s="12">
        <f>INDEX(families!$A:$A,MATCH(H143,families!$B:$B,0))</f>
        <v>8</v>
      </c>
      <c r="H143" s="12" t="s">
        <v>38</v>
      </c>
      <c r="M143">
        <v>1012309.89</v>
      </c>
      <c r="N143">
        <v>1012317</v>
      </c>
      <c r="O143">
        <v>1.5</v>
      </c>
      <c r="P143" t="s">
        <v>735</v>
      </c>
      <c r="Q143" t="s">
        <v>736</v>
      </c>
      <c r="R143" t="s">
        <v>737</v>
      </c>
      <c r="S143" t="s">
        <v>737</v>
      </c>
      <c r="T143">
        <v>7.1099999999860302</v>
      </c>
    </row>
    <row r="144" spans="1:20" x14ac:dyDescent="0.2">
      <c r="A144" s="1">
        <f t="shared" si="8"/>
        <v>1012317</v>
      </c>
      <c r="B144" s="1">
        <f t="shared" si="8"/>
        <v>1012349</v>
      </c>
      <c r="C144" s="1" t="str">
        <f t="shared" si="9"/>
        <v>2.3m WC</v>
      </c>
      <c r="D144" s="1" t="str">
        <f t="shared" si="10"/>
        <v>2.3m WC - DWG# PT610801</v>
      </c>
      <c r="E144" s="1" t="s">
        <v>38</v>
      </c>
      <c r="F144" s="1">
        <f t="shared" si="11"/>
        <v>2.2999999999999998</v>
      </c>
      <c r="G144" s="12">
        <f>INDEX(families!$A:$A,MATCH(H144,families!$B:$B,0))</f>
        <v>8</v>
      </c>
      <c r="H144" s="12" t="s">
        <v>38</v>
      </c>
      <c r="M144">
        <v>1012317</v>
      </c>
      <c r="N144">
        <v>1012349</v>
      </c>
      <c r="O144">
        <v>2.2999999999999998</v>
      </c>
      <c r="P144" t="s">
        <v>732</v>
      </c>
      <c r="Q144" t="s">
        <v>763</v>
      </c>
      <c r="R144" t="s">
        <v>764</v>
      </c>
      <c r="S144" t="s">
        <v>764</v>
      </c>
      <c r="T144">
        <v>32</v>
      </c>
    </row>
    <row r="145" spans="1:20" x14ac:dyDescent="0.2">
      <c r="A145" s="1">
        <f t="shared" si="8"/>
        <v>1012349</v>
      </c>
      <c r="B145" s="1">
        <f t="shared" si="8"/>
        <v>1012357.47</v>
      </c>
      <c r="C145" s="1" t="str">
        <f t="shared" si="9"/>
        <v>1.5m RD</v>
      </c>
      <c r="D145" s="1" t="str">
        <f t="shared" si="10"/>
        <v>1.5m RD - DWG# PT640301</v>
      </c>
      <c r="E145" s="1" t="s">
        <v>38</v>
      </c>
      <c r="F145" s="1">
        <f t="shared" si="11"/>
        <v>1.5</v>
      </c>
      <c r="G145" s="12">
        <f>INDEX(families!$A:$A,MATCH(H145,families!$B:$B,0))</f>
        <v>8</v>
      </c>
      <c r="H145" s="12" t="s">
        <v>38</v>
      </c>
      <c r="M145">
        <v>1012349</v>
      </c>
      <c r="N145">
        <v>1012357.47</v>
      </c>
      <c r="O145">
        <v>1.5</v>
      </c>
      <c r="P145" t="s">
        <v>735</v>
      </c>
      <c r="Q145" t="s">
        <v>736</v>
      </c>
      <c r="R145" t="s">
        <v>737</v>
      </c>
      <c r="S145" t="s">
        <v>737</v>
      </c>
      <c r="T145">
        <v>8.4699999999720603</v>
      </c>
    </row>
    <row r="146" spans="1:20" x14ac:dyDescent="0.2">
      <c r="A146" s="1">
        <f t="shared" si="8"/>
        <v>1012357.47</v>
      </c>
      <c r="B146" s="1">
        <f t="shared" si="8"/>
        <v>1012415.2</v>
      </c>
      <c r="C146" s="1" t="str">
        <f t="shared" si="9"/>
        <v>1.2m FG</v>
      </c>
      <c r="D146" s="1" t="str">
        <f t="shared" si="10"/>
        <v>1.2m FG - BGC Dominant Design</v>
      </c>
      <c r="E146" s="1" t="s">
        <v>38</v>
      </c>
      <c r="F146" s="1">
        <f t="shared" si="11"/>
        <v>1.2</v>
      </c>
      <c r="G146" s="12">
        <f>INDEX(families!$A:$A,MATCH(H146,families!$B:$B,0))</f>
        <v>8</v>
      </c>
      <c r="H146" s="12" t="s">
        <v>38</v>
      </c>
      <c r="M146">
        <v>1012357.47</v>
      </c>
      <c r="N146">
        <v>1012415.2</v>
      </c>
      <c r="O146">
        <v>1.2</v>
      </c>
      <c r="P146" t="s">
        <v>716</v>
      </c>
      <c r="Q146" t="s">
        <v>729</v>
      </c>
      <c r="R146" t="s">
        <v>726</v>
      </c>
      <c r="S146" t="s">
        <v>727</v>
      </c>
      <c r="T146">
        <v>57.729999999981302</v>
      </c>
    </row>
    <row r="147" spans="1:20" x14ac:dyDescent="0.2">
      <c r="A147" s="1">
        <f t="shared" si="8"/>
        <v>1012415.2</v>
      </c>
      <c r="B147" s="1">
        <f t="shared" si="8"/>
        <v>1012427.2</v>
      </c>
      <c r="C147" s="1" t="str">
        <f t="shared" si="9"/>
        <v>1.5m RD</v>
      </c>
      <c r="D147" s="1" t="str">
        <f t="shared" si="10"/>
        <v>1.5m RD - DWG# PT640301</v>
      </c>
      <c r="E147" s="1" t="s">
        <v>38</v>
      </c>
      <c r="F147" s="1">
        <f t="shared" si="11"/>
        <v>1.5</v>
      </c>
      <c r="G147" s="12">
        <f>INDEX(families!$A:$A,MATCH(H147,families!$B:$B,0))</f>
        <v>8</v>
      </c>
      <c r="H147" s="12" t="s">
        <v>38</v>
      </c>
      <c r="M147">
        <v>1012415.2</v>
      </c>
      <c r="N147">
        <v>1012427.2</v>
      </c>
      <c r="O147">
        <v>1.5</v>
      </c>
      <c r="P147" t="s">
        <v>735</v>
      </c>
      <c r="Q147" t="s">
        <v>736</v>
      </c>
      <c r="R147" t="s">
        <v>737</v>
      </c>
      <c r="S147" t="s">
        <v>737</v>
      </c>
      <c r="T147">
        <v>12</v>
      </c>
    </row>
    <row r="148" spans="1:20" x14ac:dyDescent="0.2">
      <c r="A148" s="1">
        <f t="shared" si="8"/>
        <v>1012427.2</v>
      </c>
      <c r="B148" s="1">
        <f t="shared" si="8"/>
        <v>1012475.64</v>
      </c>
      <c r="C148" s="1" t="str">
        <f t="shared" si="9"/>
        <v>1.2m FG</v>
      </c>
      <c r="D148" s="1" t="str">
        <f t="shared" si="10"/>
        <v>1.2m FG - BGC Dominant Design</v>
      </c>
      <c r="E148" s="1" t="s">
        <v>38</v>
      </c>
      <c r="F148" s="1">
        <f t="shared" si="11"/>
        <v>1.2</v>
      </c>
      <c r="G148" s="12">
        <f>INDEX(families!$A:$A,MATCH(H148,families!$B:$B,0))</f>
        <v>8</v>
      </c>
      <c r="H148" s="12" t="s">
        <v>38</v>
      </c>
      <c r="M148">
        <v>1012427.2</v>
      </c>
      <c r="N148">
        <v>1012475.64</v>
      </c>
      <c r="O148">
        <v>1.2</v>
      </c>
      <c r="P148" t="s">
        <v>716</v>
      </c>
      <c r="Q148" t="s">
        <v>729</v>
      </c>
      <c r="R148" t="s">
        <v>726</v>
      </c>
      <c r="S148" t="s">
        <v>727</v>
      </c>
      <c r="T148">
        <v>48.4400000000605</v>
      </c>
    </row>
    <row r="149" spans="1:20" x14ac:dyDescent="0.2">
      <c r="A149" s="1">
        <f t="shared" si="8"/>
        <v>1012475.64</v>
      </c>
      <c r="B149" s="1">
        <f t="shared" si="8"/>
        <v>1012499.64</v>
      </c>
      <c r="C149" s="1" t="str">
        <f t="shared" si="9"/>
        <v>1.5m WC</v>
      </c>
      <c r="D149" s="1" t="str">
        <f t="shared" si="10"/>
        <v>1.5m WC - DWG# PT610001</v>
      </c>
      <c r="E149" s="1" t="s">
        <v>38</v>
      </c>
      <c r="F149" s="1">
        <f t="shared" si="11"/>
        <v>1.5</v>
      </c>
      <c r="G149" s="12">
        <f>INDEX(families!$A:$A,MATCH(H149,families!$B:$B,0))</f>
        <v>8</v>
      </c>
      <c r="H149" s="12" t="s">
        <v>38</v>
      </c>
      <c r="M149">
        <v>1012475.64</v>
      </c>
      <c r="N149">
        <v>1012499.64</v>
      </c>
      <c r="O149">
        <v>1.5</v>
      </c>
      <c r="P149" t="s">
        <v>732</v>
      </c>
      <c r="Q149" t="s">
        <v>738</v>
      </c>
      <c r="R149" t="s">
        <v>739</v>
      </c>
      <c r="S149" t="s">
        <v>739</v>
      </c>
      <c r="T149">
        <v>24</v>
      </c>
    </row>
    <row r="150" spans="1:20" x14ac:dyDescent="0.2">
      <c r="A150" s="1">
        <f t="shared" si="8"/>
        <v>1012499.64</v>
      </c>
      <c r="B150" s="1">
        <f t="shared" si="8"/>
        <v>1012522</v>
      </c>
      <c r="C150" s="1" t="str">
        <f t="shared" si="9"/>
        <v>1.5m CG</v>
      </c>
      <c r="D150" s="1" t="str">
        <f t="shared" si="10"/>
        <v>1.5m CG - Alignment Sheets</v>
      </c>
      <c r="E150" s="1" t="s">
        <v>38</v>
      </c>
      <c r="F150" s="1">
        <f t="shared" si="11"/>
        <v>1.5</v>
      </c>
      <c r="G150" s="12">
        <f>INDEX(families!$A:$A,MATCH(H150,families!$B:$B,0))</f>
        <v>8</v>
      </c>
      <c r="H150" s="12" t="s">
        <v>38</v>
      </c>
      <c r="M150">
        <v>1012499.64</v>
      </c>
      <c r="N150">
        <v>1012522</v>
      </c>
      <c r="O150">
        <v>1.5</v>
      </c>
      <c r="P150" t="s">
        <v>720</v>
      </c>
      <c r="Q150" t="s">
        <v>721</v>
      </c>
      <c r="R150" t="s">
        <v>722</v>
      </c>
      <c r="S150" t="s">
        <v>723</v>
      </c>
      <c r="T150">
        <v>22.359999999986002</v>
      </c>
    </row>
    <row r="151" spans="1:20" x14ac:dyDescent="0.2">
      <c r="A151" s="1">
        <f t="shared" si="8"/>
        <v>1012522</v>
      </c>
      <c r="B151" s="1">
        <f t="shared" si="8"/>
        <v>1015597</v>
      </c>
      <c r="C151" s="1" t="str">
        <f t="shared" si="9"/>
        <v>2.5m CG/1.5m CG</v>
      </c>
      <c r="D151" s="1" t="str">
        <f t="shared" si="10"/>
        <v>2.5m CG/1.5m CG - Alignment Sheets</v>
      </c>
      <c r="E151" s="1" t="s">
        <v>38</v>
      </c>
      <c r="F151" s="1">
        <f t="shared" si="11"/>
        <v>2.5</v>
      </c>
      <c r="G151" s="12">
        <f>INDEX(families!$A:$A,MATCH(H151,families!$B:$B,0))</f>
        <v>8</v>
      </c>
      <c r="H151" s="12" t="s">
        <v>38</v>
      </c>
      <c r="M151">
        <v>1012522</v>
      </c>
      <c r="N151">
        <v>1015597</v>
      </c>
      <c r="O151" t="s">
        <v>765</v>
      </c>
      <c r="P151" t="s">
        <v>720</v>
      </c>
      <c r="Q151" t="s">
        <v>721</v>
      </c>
      <c r="R151" t="s">
        <v>766</v>
      </c>
      <c r="S151" t="s">
        <v>767</v>
      </c>
      <c r="T151">
        <v>3075</v>
      </c>
    </row>
    <row r="152" spans="1:20" x14ac:dyDescent="0.2">
      <c r="A152" s="1">
        <f t="shared" si="8"/>
        <v>1015597</v>
      </c>
      <c r="B152" s="1">
        <f t="shared" si="8"/>
        <v>1015633</v>
      </c>
      <c r="C152" s="1" t="str">
        <f t="shared" si="9"/>
        <v>1.5m FG</v>
      </c>
      <c r="D152" s="1" t="str">
        <f t="shared" si="10"/>
        <v>1.5m FG - Alignment Sheets</v>
      </c>
      <c r="E152" s="1" t="s">
        <v>38</v>
      </c>
      <c r="F152" s="1">
        <f t="shared" si="11"/>
        <v>1.5</v>
      </c>
      <c r="G152" s="12">
        <f>INDEX(families!$A:$A,MATCH(H152,families!$B:$B,0))</f>
        <v>8</v>
      </c>
      <c r="H152" s="12" t="s">
        <v>38</v>
      </c>
      <c r="M152">
        <v>1015597</v>
      </c>
      <c r="N152">
        <v>1015633</v>
      </c>
      <c r="O152">
        <v>1.5</v>
      </c>
      <c r="P152" t="s">
        <v>716</v>
      </c>
      <c r="Q152" t="s">
        <v>721</v>
      </c>
      <c r="R152" t="s">
        <v>724</v>
      </c>
      <c r="S152" t="s">
        <v>725</v>
      </c>
      <c r="T152">
        <v>36</v>
      </c>
    </row>
    <row r="153" spans="1:20" x14ac:dyDescent="0.2">
      <c r="A153" s="1">
        <f t="shared" si="8"/>
        <v>1015633</v>
      </c>
      <c r="B153" s="1">
        <f t="shared" si="8"/>
        <v>1015708</v>
      </c>
      <c r="C153" s="1" t="str">
        <f t="shared" si="9"/>
        <v>0.9m FG</v>
      </c>
      <c r="D153" s="1" t="str">
        <f t="shared" si="10"/>
        <v>0.9m FG - Default Depth</v>
      </c>
      <c r="E153" s="1" t="s">
        <v>38</v>
      </c>
      <c r="F153" s="1">
        <f t="shared" si="11"/>
        <v>0.9</v>
      </c>
      <c r="G153" s="12">
        <f>INDEX(families!$A:$A,MATCH(H153,families!$B:$B,0))</f>
        <v>8</v>
      </c>
      <c r="H153" s="12" t="s">
        <v>38</v>
      </c>
      <c r="M153">
        <v>1015633</v>
      </c>
      <c r="N153">
        <v>1015708</v>
      </c>
      <c r="O153">
        <v>0.9</v>
      </c>
      <c r="P153" t="s">
        <v>716</v>
      </c>
      <c r="Q153" t="s">
        <v>717</v>
      </c>
      <c r="R153" t="s">
        <v>718</v>
      </c>
      <c r="S153" t="s">
        <v>719</v>
      </c>
      <c r="T153">
        <v>75</v>
      </c>
    </row>
    <row r="154" spans="1:20" x14ac:dyDescent="0.2">
      <c r="A154" s="1">
        <f t="shared" si="8"/>
        <v>1015708</v>
      </c>
      <c r="B154" s="1">
        <f t="shared" si="8"/>
        <v>1016404</v>
      </c>
      <c r="C154" s="1" t="str">
        <f t="shared" si="9"/>
        <v>2.0m MOTI</v>
      </c>
      <c r="D154" s="1" t="str">
        <f t="shared" si="10"/>
        <v>2.0m MOTI - MOTI Encroachment</v>
      </c>
      <c r="E154" s="1" t="s">
        <v>38</v>
      </c>
      <c r="F154" s="1">
        <f t="shared" si="11"/>
        <v>2</v>
      </c>
      <c r="G154" s="12">
        <f>INDEX(families!$A:$A,MATCH(H154,families!$B:$B,0))</f>
        <v>8</v>
      </c>
      <c r="H154" s="12" t="s">
        <v>38</v>
      </c>
      <c r="M154">
        <v>1015708</v>
      </c>
      <c r="N154">
        <v>1016404</v>
      </c>
      <c r="O154">
        <v>2</v>
      </c>
      <c r="P154" t="s">
        <v>768</v>
      </c>
      <c r="Q154" t="s">
        <v>769</v>
      </c>
      <c r="R154" t="s">
        <v>770</v>
      </c>
      <c r="S154" t="s">
        <v>771</v>
      </c>
      <c r="T154">
        <v>696</v>
      </c>
    </row>
    <row r="155" spans="1:20" x14ac:dyDescent="0.2">
      <c r="A155" s="1">
        <f t="shared" si="8"/>
        <v>1016404</v>
      </c>
      <c r="B155" s="1">
        <f t="shared" si="8"/>
        <v>1016706.15</v>
      </c>
      <c r="C155" s="1" t="str">
        <f t="shared" si="9"/>
        <v>0.9m FG</v>
      </c>
      <c r="D155" s="1" t="str">
        <f t="shared" si="10"/>
        <v>0.9m FG - Default Depth</v>
      </c>
      <c r="E155" s="1" t="s">
        <v>38</v>
      </c>
      <c r="F155" s="1">
        <f t="shared" si="11"/>
        <v>0.9</v>
      </c>
      <c r="G155" s="12">
        <f>INDEX(families!$A:$A,MATCH(H155,families!$B:$B,0))</f>
        <v>8</v>
      </c>
      <c r="H155" s="12" t="s">
        <v>38</v>
      </c>
      <c r="M155">
        <v>1016404</v>
      </c>
      <c r="N155">
        <v>1016706.15</v>
      </c>
      <c r="O155">
        <v>0.9</v>
      </c>
      <c r="P155" t="s">
        <v>716</v>
      </c>
      <c r="Q155" t="s">
        <v>717</v>
      </c>
      <c r="R155" t="s">
        <v>718</v>
      </c>
      <c r="S155" t="s">
        <v>719</v>
      </c>
      <c r="T155">
        <v>302.150000000023</v>
      </c>
    </row>
    <row r="156" spans="1:20" x14ac:dyDescent="0.2">
      <c r="A156" s="1">
        <f t="shared" si="8"/>
        <v>1016706.15</v>
      </c>
      <c r="B156" s="1">
        <f t="shared" si="8"/>
        <v>1016730.15</v>
      </c>
      <c r="C156" s="1" t="str">
        <f t="shared" si="9"/>
        <v>1.2m WC</v>
      </c>
      <c r="D156" s="1" t="str">
        <f t="shared" si="10"/>
        <v>1.2m WC - DWG# PT610201</v>
      </c>
      <c r="E156" s="1" t="s">
        <v>38</v>
      </c>
      <c r="F156" s="1">
        <f t="shared" si="11"/>
        <v>1.2</v>
      </c>
      <c r="G156" s="12">
        <f>INDEX(families!$A:$A,MATCH(H156,families!$B:$B,0))</f>
        <v>8</v>
      </c>
      <c r="H156" s="12" t="s">
        <v>38</v>
      </c>
      <c r="M156">
        <v>1016706.15</v>
      </c>
      <c r="N156">
        <v>1016730.15</v>
      </c>
      <c r="O156">
        <v>1.2</v>
      </c>
      <c r="P156" t="s">
        <v>732</v>
      </c>
      <c r="Q156" t="s">
        <v>733</v>
      </c>
      <c r="R156" t="s">
        <v>734</v>
      </c>
      <c r="S156" t="s">
        <v>734</v>
      </c>
      <c r="T156">
        <v>24</v>
      </c>
    </row>
    <row r="157" spans="1:20" x14ac:dyDescent="0.2">
      <c r="A157" s="1">
        <f t="shared" si="8"/>
        <v>1016730.15</v>
      </c>
      <c r="B157" s="1">
        <f t="shared" si="8"/>
        <v>1016732</v>
      </c>
      <c r="C157" s="1" t="str">
        <f t="shared" si="9"/>
        <v>0.9m FG</v>
      </c>
      <c r="D157" s="1" t="str">
        <f t="shared" si="10"/>
        <v>0.9m FG - Default Depth</v>
      </c>
      <c r="E157" s="1" t="s">
        <v>38</v>
      </c>
      <c r="F157" s="1">
        <f t="shared" si="11"/>
        <v>0.9</v>
      </c>
      <c r="G157" s="12">
        <f>INDEX(families!$A:$A,MATCH(H157,families!$B:$B,0))</f>
        <v>8</v>
      </c>
      <c r="H157" s="12" t="s">
        <v>38</v>
      </c>
      <c r="M157">
        <v>1016730.15</v>
      </c>
      <c r="N157">
        <v>1016732</v>
      </c>
      <c r="O157">
        <v>0.9</v>
      </c>
      <c r="P157" t="s">
        <v>716</v>
      </c>
      <c r="Q157" t="s">
        <v>717</v>
      </c>
      <c r="R157" t="s">
        <v>718</v>
      </c>
      <c r="S157" t="s">
        <v>719</v>
      </c>
      <c r="T157">
        <v>1.8499999999767101</v>
      </c>
    </row>
    <row r="158" spans="1:20" x14ac:dyDescent="0.2">
      <c r="A158" s="1">
        <f t="shared" si="8"/>
        <v>1016732</v>
      </c>
      <c r="B158" s="1">
        <f t="shared" si="8"/>
        <v>1016748</v>
      </c>
      <c r="C158" s="1" t="str">
        <f t="shared" si="9"/>
        <v>1.2m CG</v>
      </c>
      <c r="D158" s="1" t="str">
        <f t="shared" si="10"/>
        <v>1.2m CG - Alignment Sheets</v>
      </c>
      <c r="E158" s="1" t="s">
        <v>38</v>
      </c>
      <c r="F158" s="1">
        <f t="shared" si="11"/>
        <v>1.2</v>
      </c>
      <c r="G158" s="12">
        <f>INDEX(families!$A:$A,MATCH(H158,families!$B:$B,0))</f>
        <v>8</v>
      </c>
      <c r="H158" s="12" t="s">
        <v>38</v>
      </c>
      <c r="M158">
        <v>1016732</v>
      </c>
      <c r="N158">
        <v>1016748</v>
      </c>
      <c r="O158">
        <v>1.2</v>
      </c>
      <c r="P158" t="s">
        <v>720</v>
      </c>
      <c r="Q158" t="s">
        <v>721</v>
      </c>
      <c r="R158" t="s">
        <v>761</v>
      </c>
      <c r="S158" t="s">
        <v>762</v>
      </c>
      <c r="T158">
        <v>16</v>
      </c>
    </row>
    <row r="159" spans="1:20" x14ac:dyDescent="0.2">
      <c r="A159" s="1">
        <f t="shared" si="8"/>
        <v>1016748</v>
      </c>
      <c r="B159" s="1">
        <f t="shared" si="8"/>
        <v>1016805.19</v>
      </c>
      <c r="C159" s="1" t="str">
        <f t="shared" si="9"/>
        <v>0.9m FG</v>
      </c>
      <c r="D159" s="1" t="str">
        <f t="shared" si="10"/>
        <v>0.9m FG - Default Depth</v>
      </c>
      <c r="E159" s="1" t="s">
        <v>38</v>
      </c>
      <c r="F159" s="1">
        <f t="shared" si="11"/>
        <v>0.9</v>
      </c>
      <c r="G159" s="12">
        <f>INDEX(families!$A:$A,MATCH(H159,families!$B:$B,0))</f>
        <v>8</v>
      </c>
      <c r="H159" s="12" t="s">
        <v>38</v>
      </c>
      <c r="M159">
        <v>1016748</v>
      </c>
      <c r="N159">
        <v>1016805.19</v>
      </c>
      <c r="O159">
        <v>0.9</v>
      </c>
      <c r="P159" t="s">
        <v>716</v>
      </c>
      <c r="Q159" t="s">
        <v>717</v>
      </c>
      <c r="R159" t="s">
        <v>718</v>
      </c>
      <c r="S159" t="s">
        <v>719</v>
      </c>
      <c r="T159">
        <v>57.189999999944099</v>
      </c>
    </row>
    <row r="160" spans="1:20" x14ac:dyDescent="0.2">
      <c r="A160" s="1">
        <f t="shared" si="8"/>
        <v>1016805.19</v>
      </c>
      <c r="B160" s="1">
        <f t="shared" si="8"/>
        <v>1016829.19</v>
      </c>
      <c r="C160" s="1" t="str">
        <f t="shared" si="9"/>
        <v>1.2m WC</v>
      </c>
      <c r="D160" s="1" t="str">
        <f t="shared" si="10"/>
        <v>1.2m WC - DWG# PT610201</v>
      </c>
      <c r="E160" s="1" t="s">
        <v>38</v>
      </c>
      <c r="F160" s="1">
        <f t="shared" si="11"/>
        <v>1.2</v>
      </c>
      <c r="G160" s="12">
        <f>INDEX(families!$A:$A,MATCH(H160,families!$B:$B,0))</f>
        <v>8</v>
      </c>
      <c r="H160" s="12" t="s">
        <v>38</v>
      </c>
      <c r="M160">
        <v>1016805.19</v>
      </c>
      <c r="N160">
        <v>1016829.19</v>
      </c>
      <c r="O160">
        <v>1.2</v>
      </c>
      <c r="P160" t="s">
        <v>732</v>
      </c>
      <c r="Q160" t="s">
        <v>733</v>
      </c>
      <c r="R160" t="s">
        <v>734</v>
      </c>
      <c r="S160" t="s">
        <v>734</v>
      </c>
      <c r="T160">
        <v>24</v>
      </c>
    </row>
    <row r="161" spans="1:20" x14ac:dyDescent="0.2">
      <c r="A161" s="1">
        <f t="shared" si="8"/>
        <v>1016829.19</v>
      </c>
      <c r="B161" s="1">
        <f t="shared" si="8"/>
        <v>1016951</v>
      </c>
      <c r="C161" s="1" t="str">
        <f t="shared" si="9"/>
        <v>0.9m FG</v>
      </c>
      <c r="D161" s="1" t="str">
        <f t="shared" si="10"/>
        <v>0.9m FG - Default Depth</v>
      </c>
      <c r="E161" s="1" t="s">
        <v>38</v>
      </c>
      <c r="F161" s="1">
        <f t="shared" si="11"/>
        <v>0.9</v>
      </c>
      <c r="G161" s="12">
        <f>INDEX(families!$A:$A,MATCH(H161,families!$B:$B,0))</f>
        <v>8</v>
      </c>
      <c r="H161" s="12" t="s">
        <v>38</v>
      </c>
      <c r="M161">
        <v>1016829.19</v>
      </c>
      <c r="N161">
        <v>1016951</v>
      </c>
      <c r="O161">
        <v>0.9</v>
      </c>
      <c r="P161" t="s">
        <v>716</v>
      </c>
      <c r="Q161" t="s">
        <v>717</v>
      </c>
      <c r="R161" t="s">
        <v>718</v>
      </c>
      <c r="S161" t="s">
        <v>719</v>
      </c>
      <c r="T161">
        <v>121.810000000055</v>
      </c>
    </row>
    <row r="162" spans="1:20" x14ac:dyDescent="0.2">
      <c r="A162" s="1">
        <f t="shared" si="8"/>
        <v>1016951</v>
      </c>
      <c r="B162" s="1">
        <f t="shared" si="8"/>
        <v>1016976</v>
      </c>
      <c r="C162" s="1" t="str">
        <f t="shared" si="9"/>
        <v>1.2m FG</v>
      </c>
      <c r="D162" s="1" t="str">
        <f t="shared" si="10"/>
        <v>1.2m FG - BGC Dominant Design</v>
      </c>
      <c r="E162" s="1" t="s">
        <v>38</v>
      </c>
      <c r="F162" s="1">
        <f t="shared" si="11"/>
        <v>1.2</v>
      </c>
      <c r="G162" s="12">
        <f>INDEX(families!$A:$A,MATCH(H162,families!$B:$B,0))</f>
        <v>8</v>
      </c>
      <c r="H162" s="12" t="s">
        <v>38</v>
      </c>
      <c r="M162">
        <v>1016951</v>
      </c>
      <c r="N162">
        <v>1016976</v>
      </c>
      <c r="O162">
        <v>1.2</v>
      </c>
      <c r="P162" t="s">
        <v>716</v>
      </c>
      <c r="Q162" t="s">
        <v>729</v>
      </c>
      <c r="R162" t="s">
        <v>726</v>
      </c>
      <c r="S162" t="s">
        <v>727</v>
      </c>
      <c r="T162">
        <v>25</v>
      </c>
    </row>
    <row r="163" spans="1:20" x14ac:dyDescent="0.2">
      <c r="A163" s="1">
        <f t="shared" si="8"/>
        <v>1016976</v>
      </c>
      <c r="B163" s="1">
        <f t="shared" si="8"/>
        <v>1016981.91</v>
      </c>
      <c r="C163" s="1" t="str">
        <f t="shared" si="9"/>
        <v>1.2m WC</v>
      </c>
      <c r="D163" s="1" t="str">
        <f t="shared" si="10"/>
        <v>1.2m WC - DWG# PT610201</v>
      </c>
      <c r="E163" s="1" t="s">
        <v>38</v>
      </c>
      <c r="F163" s="1">
        <f t="shared" si="11"/>
        <v>1.2</v>
      </c>
      <c r="G163" s="12">
        <f>INDEX(families!$A:$A,MATCH(H163,families!$B:$B,0))</f>
        <v>8</v>
      </c>
      <c r="H163" s="12" t="s">
        <v>38</v>
      </c>
      <c r="M163">
        <v>1016976</v>
      </c>
      <c r="N163">
        <v>1016981.91</v>
      </c>
      <c r="O163">
        <v>1.2</v>
      </c>
      <c r="P163" t="s">
        <v>732</v>
      </c>
      <c r="Q163" t="s">
        <v>733</v>
      </c>
      <c r="R163" t="s">
        <v>734</v>
      </c>
      <c r="S163" t="s">
        <v>734</v>
      </c>
      <c r="T163">
        <v>5.9100000000325901</v>
      </c>
    </row>
    <row r="164" spans="1:20" x14ac:dyDescent="0.2">
      <c r="A164" s="1">
        <f t="shared" si="8"/>
        <v>1016981.91</v>
      </c>
      <c r="B164" s="1">
        <f t="shared" si="8"/>
        <v>1017469</v>
      </c>
      <c r="C164" s="1" t="str">
        <f t="shared" si="9"/>
        <v>0.9m FG</v>
      </c>
      <c r="D164" s="1" t="str">
        <f t="shared" si="10"/>
        <v>0.9m FG - Default Depth</v>
      </c>
      <c r="E164" s="1" t="s">
        <v>38</v>
      </c>
      <c r="F164" s="1">
        <f t="shared" si="11"/>
        <v>0.9</v>
      </c>
      <c r="G164" s="12">
        <f>INDEX(families!$A:$A,MATCH(H164,families!$B:$B,0))</f>
        <v>8</v>
      </c>
      <c r="H164" s="12" t="s">
        <v>38</v>
      </c>
      <c r="M164">
        <v>1016981.91</v>
      </c>
      <c r="N164">
        <v>1017469</v>
      </c>
      <c r="O164">
        <v>0.9</v>
      </c>
      <c r="P164" t="s">
        <v>716</v>
      </c>
      <c r="Q164" t="s">
        <v>717</v>
      </c>
      <c r="R164" t="s">
        <v>718</v>
      </c>
      <c r="S164" t="s">
        <v>719</v>
      </c>
      <c r="T164">
        <v>487.08999999996701</v>
      </c>
    </row>
    <row r="165" spans="1:20" x14ac:dyDescent="0.2">
      <c r="A165" s="1">
        <f t="shared" si="8"/>
        <v>1017469</v>
      </c>
      <c r="B165" s="1">
        <f t="shared" si="8"/>
        <v>1017522</v>
      </c>
      <c r="C165" s="1" t="str">
        <f t="shared" si="9"/>
        <v>1.5m FG</v>
      </c>
      <c r="D165" s="1" t="str">
        <f t="shared" si="10"/>
        <v>1.5m FG - Alignment Sheets</v>
      </c>
      <c r="E165" s="1" t="s">
        <v>38</v>
      </c>
      <c r="F165" s="1">
        <f t="shared" si="11"/>
        <v>1.5</v>
      </c>
      <c r="G165" s="12">
        <f>INDEX(families!$A:$A,MATCH(H165,families!$B:$B,0))</f>
        <v>8</v>
      </c>
      <c r="H165" s="12" t="s">
        <v>38</v>
      </c>
      <c r="M165">
        <v>1017469</v>
      </c>
      <c r="N165">
        <v>1017522</v>
      </c>
      <c r="O165">
        <v>1.5</v>
      </c>
      <c r="P165" t="s">
        <v>716</v>
      </c>
      <c r="Q165" t="s">
        <v>721</v>
      </c>
      <c r="R165" t="s">
        <v>724</v>
      </c>
      <c r="S165" t="s">
        <v>725</v>
      </c>
      <c r="T165">
        <v>53</v>
      </c>
    </row>
    <row r="166" spans="1:20" x14ac:dyDescent="0.2">
      <c r="A166" s="1">
        <f t="shared" si="8"/>
        <v>1017522</v>
      </c>
      <c r="B166" s="1">
        <f t="shared" si="8"/>
        <v>1017537</v>
      </c>
      <c r="C166" s="1" t="str">
        <f t="shared" si="9"/>
        <v>0.9m FG</v>
      </c>
      <c r="D166" s="1" t="str">
        <f t="shared" si="10"/>
        <v>0.9m FG - Default Depth</v>
      </c>
      <c r="E166" s="1" t="s">
        <v>38</v>
      </c>
      <c r="F166" s="1">
        <f t="shared" si="11"/>
        <v>0.9</v>
      </c>
      <c r="G166" s="12">
        <f>INDEX(families!$A:$A,MATCH(H166,families!$B:$B,0))</f>
        <v>8</v>
      </c>
      <c r="H166" s="12" t="s">
        <v>38</v>
      </c>
      <c r="M166">
        <v>1017522</v>
      </c>
      <c r="N166">
        <v>1017537</v>
      </c>
      <c r="O166">
        <v>0.9</v>
      </c>
      <c r="P166" t="s">
        <v>716</v>
      </c>
      <c r="Q166" t="s">
        <v>717</v>
      </c>
      <c r="R166" t="s">
        <v>718</v>
      </c>
      <c r="S166" t="s">
        <v>719</v>
      </c>
      <c r="T166">
        <v>15</v>
      </c>
    </row>
    <row r="167" spans="1:20" x14ac:dyDescent="0.2">
      <c r="A167" s="1">
        <f t="shared" si="8"/>
        <v>1017537</v>
      </c>
      <c r="B167" s="1">
        <f t="shared" si="8"/>
        <v>1017556</v>
      </c>
      <c r="C167" s="1" t="str">
        <f t="shared" si="9"/>
        <v>2.0m CG</v>
      </c>
      <c r="D167" s="1" t="str">
        <f t="shared" si="10"/>
        <v>2.0m CG - Alignment Sheets</v>
      </c>
      <c r="E167" s="1" t="s">
        <v>38</v>
      </c>
      <c r="F167" s="1">
        <f t="shared" si="11"/>
        <v>2</v>
      </c>
      <c r="G167" s="12">
        <f>INDEX(families!$A:$A,MATCH(H167,families!$B:$B,0))</f>
        <v>8</v>
      </c>
      <c r="H167" s="12" t="s">
        <v>38</v>
      </c>
      <c r="M167">
        <v>1017537</v>
      </c>
      <c r="N167">
        <v>1017556</v>
      </c>
      <c r="O167">
        <v>2</v>
      </c>
      <c r="P167" t="s">
        <v>720</v>
      </c>
      <c r="Q167" t="s">
        <v>721</v>
      </c>
      <c r="R167" t="s">
        <v>772</v>
      </c>
      <c r="S167" t="s">
        <v>773</v>
      </c>
      <c r="T167">
        <v>19</v>
      </c>
    </row>
    <row r="168" spans="1:20" x14ac:dyDescent="0.2">
      <c r="A168" s="1">
        <f t="shared" si="8"/>
        <v>1017556</v>
      </c>
      <c r="B168" s="1">
        <f t="shared" si="8"/>
        <v>1018237.45</v>
      </c>
      <c r="C168" s="1" t="str">
        <f t="shared" si="9"/>
        <v>0.9m FG</v>
      </c>
      <c r="D168" s="1" t="str">
        <f t="shared" si="10"/>
        <v>0.9m FG - Default Depth</v>
      </c>
      <c r="E168" s="1" t="s">
        <v>38</v>
      </c>
      <c r="F168" s="1">
        <f t="shared" si="11"/>
        <v>0.9</v>
      </c>
      <c r="G168" s="12">
        <f>INDEX(families!$A:$A,MATCH(H168,families!$B:$B,0))</f>
        <v>8</v>
      </c>
      <c r="H168" s="12" t="s">
        <v>38</v>
      </c>
      <c r="M168">
        <v>1017556</v>
      </c>
      <c r="N168">
        <v>1018237.45</v>
      </c>
      <c r="O168">
        <v>0.9</v>
      </c>
      <c r="P168" t="s">
        <v>716</v>
      </c>
      <c r="Q168" t="s">
        <v>717</v>
      </c>
      <c r="R168" t="s">
        <v>718</v>
      </c>
      <c r="S168" t="s">
        <v>719</v>
      </c>
      <c r="T168">
        <v>681.44999999995298</v>
      </c>
    </row>
    <row r="169" spans="1:20" x14ac:dyDescent="0.2">
      <c r="A169" s="1">
        <f t="shared" si="8"/>
        <v>1018237.45</v>
      </c>
      <c r="B169" s="1">
        <f t="shared" si="8"/>
        <v>1018261.45</v>
      </c>
      <c r="C169" s="1" t="str">
        <f t="shared" si="9"/>
        <v>1.5m WC</v>
      </c>
      <c r="D169" s="1" t="str">
        <f t="shared" si="10"/>
        <v>1.5m WC - DWG# PT610001</v>
      </c>
      <c r="E169" s="1" t="s">
        <v>38</v>
      </c>
      <c r="F169" s="1">
        <f t="shared" si="11"/>
        <v>1.5</v>
      </c>
      <c r="G169" s="12">
        <f>INDEX(families!$A:$A,MATCH(H169,families!$B:$B,0))</f>
        <v>8</v>
      </c>
      <c r="H169" s="12" t="s">
        <v>38</v>
      </c>
      <c r="M169">
        <v>1018237.45</v>
      </c>
      <c r="N169">
        <v>1018261.45</v>
      </c>
      <c r="O169">
        <v>1.5</v>
      </c>
      <c r="P169" t="s">
        <v>732</v>
      </c>
      <c r="Q169" t="s">
        <v>738</v>
      </c>
      <c r="R169" t="s">
        <v>739</v>
      </c>
      <c r="S169" t="s">
        <v>739</v>
      </c>
      <c r="T169">
        <v>24</v>
      </c>
    </row>
    <row r="170" spans="1:20" x14ac:dyDescent="0.2">
      <c r="A170" s="1">
        <f t="shared" si="8"/>
        <v>1018261.45</v>
      </c>
      <c r="B170" s="1">
        <f t="shared" si="8"/>
        <v>1018373</v>
      </c>
      <c r="C170" s="1" t="str">
        <f t="shared" si="9"/>
        <v>0.9m FG</v>
      </c>
      <c r="D170" s="1" t="str">
        <f t="shared" si="10"/>
        <v>0.9m FG - Default Depth</v>
      </c>
      <c r="E170" s="1" t="s">
        <v>38</v>
      </c>
      <c r="F170" s="1">
        <f t="shared" si="11"/>
        <v>0.9</v>
      </c>
      <c r="G170" s="12">
        <f>INDEX(families!$A:$A,MATCH(H170,families!$B:$B,0))</f>
        <v>8</v>
      </c>
      <c r="H170" s="12" t="s">
        <v>38</v>
      </c>
      <c r="M170">
        <v>1018261.45</v>
      </c>
      <c r="N170">
        <v>1018373</v>
      </c>
      <c r="O170">
        <v>0.9</v>
      </c>
      <c r="P170" t="s">
        <v>716</v>
      </c>
      <c r="Q170" t="s">
        <v>717</v>
      </c>
      <c r="R170" t="s">
        <v>718</v>
      </c>
      <c r="S170" t="s">
        <v>719</v>
      </c>
      <c r="T170">
        <v>111.550000000046</v>
      </c>
    </row>
    <row r="171" spans="1:20" x14ac:dyDescent="0.2">
      <c r="A171" s="1">
        <f t="shared" si="8"/>
        <v>1018373</v>
      </c>
      <c r="B171" s="1">
        <f t="shared" si="8"/>
        <v>1018382</v>
      </c>
      <c r="C171" s="1" t="str">
        <f t="shared" si="9"/>
        <v>1.5m TL</v>
      </c>
      <c r="D171" s="1" t="str">
        <f t="shared" si="10"/>
        <v>1.5m TL - BGC Dominant Design</v>
      </c>
      <c r="E171" s="1" t="s">
        <v>38</v>
      </c>
      <c r="F171" s="1">
        <f t="shared" si="11"/>
        <v>1.5</v>
      </c>
      <c r="G171" s="12">
        <f>INDEX(families!$A:$A,MATCH(H171,families!$B:$B,0))</f>
        <v>8</v>
      </c>
      <c r="H171" s="12" t="s">
        <v>38</v>
      </c>
      <c r="M171">
        <v>1018373</v>
      </c>
      <c r="N171">
        <v>1018382</v>
      </c>
      <c r="O171">
        <v>1.5</v>
      </c>
      <c r="P171" t="s">
        <v>9451</v>
      </c>
      <c r="Q171" t="s">
        <v>729</v>
      </c>
      <c r="R171" t="s">
        <v>9455</v>
      </c>
      <c r="S171" t="s">
        <v>9454</v>
      </c>
      <c r="T171">
        <v>9</v>
      </c>
    </row>
    <row r="172" spans="1:20" x14ac:dyDescent="0.2">
      <c r="A172" s="1">
        <f t="shared" si="8"/>
        <v>1018382</v>
      </c>
      <c r="B172" s="1">
        <f t="shared" si="8"/>
        <v>1019028</v>
      </c>
      <c r="C172" s="1" t="str">
        <f t="shared" si="9"/>
        <v>0.9m FG</v>
      </c>
      <c r="D172" s="1" t="str">
        <f t="shared" si="10"/>
        <v>0.9m FG - Default Depth</v>
      </c>
      <c r="E172" s="1" t="s">
        <v>38</v>
      </c>
      <c r="F172" s="1">
        <f t="shared" si="11"/>
        <v>0.9</v>
      </c>
      <c r="G172" s="12">
        <f>INDEX(families!$A:$A,MATCH(H172,families!$B:$B,0))</f>
        <v>8</v>
      </c>
      <c r="H172" s="12" t="s">
        <v>38</v>
      </c>
      <c r="M172">
        <v>1018382</v>
      </c>
      <c r="N172">
        <v>1019028</v>
      </c>
      <c r="O172">
        <v>0.9</v>
      </c>
      <c r="P172" t="s">
        <v>716</v>
      </c>
      <c r="Q172" t="s">
        <v>717</v>
      </c>
      <c r="R172" t="s">
        <v>718</v>
      </c>
      <c r="S172" t="s">
        <v>719</v>
      </c>
      <c r="T172">
        <v>646</v>
      </c>
    </row>
    <row r="173" spans="1:20" x14ac:dyDescent="0.2">
      <c r="A173" s="1">
        <f t="shared" si="8"/>
        <v>1019028</v>
      </c>
      <c r="B173" s="1">
        <f t="shared" si="8"/>
        <v>1019092</v>
      </c>
      <c r="C173" s="1" t="str">
        <f t="shared" si="9"/>
        <v>3.0m CE</v>
      </c>
      <c r="D173" s="1" t="str">
        <f t="shared" si="10"/>
        <v>3.0m CE - BGC Dominant Design</v>
      </c>
      <c r="E173" s="1" t="s">
        <v>38</v>
      </c>
      <c r="F173" s="1">
        <f t="shared" si="11"/>
        <v>3</v>
      </c>
      <c r="G173" s="12">
        <f>INDEX(families!$A:$A,MATCH(H173,families!$B:$B,0))</f>
        <v>8</v>
      </c>
      <c r="H173" s="12" t="s">
        <v>38</v>
      </c>
      <c r="M173">
        <v>1019028</v>
      </c>
      <c r="N173">
        <v>1019092</v>
      </c>
      <c r="O173">
        <v>3</v>
      </c>
      <c r="P173" t="s">
        <v>9444</v>
      </c>
      <c r="Q173" t="s">
        <v>729</v>
      </c>
      <c r="R173" t="s">
        <v>9446</v>
      </c>
      <c r="S173" t="s">
        <v>9445</v>
      </c>
      <c r="T173">
        <v>64</v>
      </c>
    </row>
    <row r="174" spans="1:20" x14ac:dyDescent="0.2">
      <c r="A174" s="1">
        <f t="shared" si="8"/>
        <v>1019092</v>
      </c>
      <c r="B174" s="1">
        <f t="shared" si="8"/>
        <v>1019108</v>
      </c>
      <c r="C174" s="1" t="str">
        <f t="shared" si="9"/>
        <v>0.9m FG</v>
      </c>
      <c r="D174" s="1" t="str">
        <f t="shared" si="10"/>
        <v>0.9m FG - Default Depth</v>
      </c>
      <c r="E174" s="1" t="s">
        <v>38</v>
      </c>
      <c r="F174" s="1">
        <f t="shared" si="11"/>
        <v>0.9</v>
      </c>
      <c r="G174" s="12">
        <f>INDEX(families!$A:$A,MATCH(H174,families!$B:$B,0))</f>
        <v>8</v>
      </c>
      <c r="H174" s="12" t="s">
        <v>38</v>
      </c>
      <c r="M174">
        <v>1019092</v>
      </c>
      <c r="N174">
        <v>1019108</v>
      </c>
      <c r="O174">
        <v>0.9</v>
      </c>
      <c r="P174" t="s">
        <v>716</v>
      </c>
      <c r="Q174" t="s">
        <v>717</v>
      </c>
      <c r="R174" t="s">
        <v>718</v>
      </c>
      <c r="S174" t="s">
        <v>719</v>
      </c>
      <c r="T174">
        <v>16</v>
      </c>
    </row>
    <row r="175" spans="1:20" x14ac:dyDescent="0.2">
      <c r="A175" s="1">
        <f t="shared" si="8"/>
        <v>1019108</v>
      </c>
      <c r="B175" s="1">
        <f t="shared" si="8"/>
        <v>1019284</v>
      </c>
      <c r="C175" s="1" t="str">
        <f t="shared" si="9"/>
        <v>1.5m FG</v>
      </c>
      <c r="D175" s="1" t="str">
        <f t="shared" si="10"/>
        <v>1.5m FG - Alignment Sheets</v>
      </c>
      <c r="E175" s="1" t="s">
        <v>38</v>
      </c>
      <c r="F175" s="1">
        <f t="shared" si="11"/>
        <v>1.5</v>
      </c>
      <c r="G175" s="12">
        <f>INDEX(families!$A:$A,MATCH(H175,families!$B:$B,0))</f>
        <v>8</v>
      </c>
      <c r="H175" s="12" t="s">
        <v>38</v>
      </c>
      <c r="M175">
        <v>1019108</v>
      </c>
      <c r="N175">
        <v>1019284</v>
      </c>
      <c r="O175">
        <v>1.5</v>
      </c>
      <c r="P175" t="s">
        <v>716</v>
      </c>
      <c r="Q175" t="s">
        <v>721</v>
      </c>
      <c r="R175" t="s">
        <v>724</v>
      </c>
      <c r="S175" t="s">
        <v>725</v>
      </c>
      <c r="T175">
        <v>176</v>
      </c>
    </row>
    <row r="176" spans="1:20" x14ac:dyDescent="0.2">
      <c r="A176" s="1">
        <f t="shared" si="8"/>
        <v>1019284</v>
      </c>
      <c r="B176" s="1">
        <f t="shared" si="8"/>
        <v>1019447.05</v>
      </c>
      <c r="C176" s="1" t="str">
        <f t="shared" si="9"/>
        <v>0.9m FG</v>
      </c>
      <c r="D176" s="1" t="str">
        <f t="shared" si="10"/>
        <v>0.9m FG - Default Depth</v>
      </c>
      <c r="E176" s="1" t="s">
        <v>38</v>
      </c>
      <c r="F176" s="1">
        <f t="shared" si="11"/>
        <v>0.9</v>
      </c>
      <c r="G176" s="12">
        <f>INDEX(families!$A:$A,MATCH(H176,families!$B:$B,0))</f>
        <v>8</v>
      </c>
      <c r="H176" s="12" t="s">
        <v>38</v>
      </c>
      <c r="M176">
        <v>1019284</v>
      </c>
      <c r="N176">
        <v>1019447.05</v>
      </c>
      <c r="O176">
        <v>0.9</v>
      </c>
      <c r="P176" t="s">
        <v>716</v>
      </c>
      <c r="Q176" t="s">
        <v>717</v>
      </c>
      <c r="R176" t="s">
        <v>718</v>
      </c>
      <c r="S176" t="s">
        <v>719</v>
      </c>
      <c r="T176">
        <v>163.050000000046</v>
      </c>
    </row>
    <row r="177" spans="1:20" x14ac:dyDescent="0.2">
      <c r="A177" s="1">
        <f t="shared" si="8"/>
        <v>1019447.05</v>
      </c>
      <c r="B177" s="1">
        <f t="shared" si="8"/>
        <v>1019471.05</v>
      </c>
      <c r="C177" s="1" t="str">
        <f t="shared" si="9"/>
        <v>1.2m WC</v>
      </c>
      <c r="D177" s="1" t="str">
        <f t="shared" si="10"/>
        <v>1.2m WC - DWG# PT610201</v>
      </c>
      <c r="E177" s="1" t="s">
        <v>38</v>
      </c>
      <c r="F177" s="1">
        <f t="shared" si="11"/>
        <v>1.2</v>
      </c>
      <c r="G177" s="12">
        <f>INDEX(families!$A:$A,MATCH(H177,families!$B:$B,0))</f>
        <v>8</v>
      </c>
      <c r="H177" s="12" t="s">
        <v>38</v>
      </c>
      <c r="M177">
        <v>1019447.05</v>
      </c>
      <c r="N177">
        <v>1019471.05</v>
      </c>
      <c r="O177">
        <v>1.2</v>
      </c>
      <c r="P177" t="s">
        <v>732</v>
      </c>
      <c r="Q177" t="s">
        <v>733</v>
      </c>
      <c r="R177" t="s">
        <v>734</v>
      </c>
      <c r="S177" t="s">
        <v>734</v>
      </c>
      <c r="T177">
        <v>24</v>
      </c>
    </row>
    <row r="178" spans="1:20" x14ac:dyDescent="0.2">
      <c r="A178" s="1">
        <f t="shared" si="8"/>
        <v>1019471.05</v>
      </c>
      <c r="B178" s="1">
        <f t="shared" si="8"/>
        <v>1019543</v>
      </c>
      <c r="C178" s="1" t="str">
        <f t="shared" si="9"/>
        <v>0.9m FG</v>
      </c>
      <c r="D178" s="1" t="str">
        <f t="shared" si="10"/>
        <v>0.9m FG - Default Depth</v>
      </c>
      <c r="E178" s="1" t="s">
        <v>38</v>
      </c>
      <c r="F178" s="1">
        <f t="shared" si="11"/>
        <v>0.9</v>
      </c>
      <c r="G178" s="12">
        <f>INDEX(families!$A:$A,MATCH(H178,families!$B:$B,0))</f>
        <v>8</v>
      </c>
      <c r="H178" s="12" t="s">
        <v>38</v>
      </c>
      <c r="M178">
        <v>1019471.05</v>
      </c>
      <c r="N178">
        <v>1019543</v>
      </c>
      <c r="O178">
        <v>0.9</v>
      </c>
      <c r="P178" t="s">
        <v>716</v>
      </c>
      <c r="Q178" t="s">
        <v>717</v>
      </c>
      <c r="R178" t="s">
        <v>718</v>
      </c>
      <c r="S178" t="s">
        <v>719</v>
      </c>
      <c r="T178">
        <v>71.949999999953405</v>
      </c>
    </row>
    <row r="179" spans="1:20" x14ac:dyDescent="0.2">
      <c r="A179" s="1">
        <f t="shared" si="8"/>
        <v>1019543</v>
      </c>
      <c r="B179" s="1">
        <f t="shared" si="8"/>
        <v>1019603</v>
      </c>
      <c r="C179" s="1" t="str">
        <f t="shared" si="9"/>
        <v>1.5m FG</v>
      </c>
      <c r="D179" s="1" t="str">
        <f t="shared" si="10"/>
        <v>1.5m FG - Alignment Sheets</v>
      </c>
      <c r="E179" s="1" t="s">
        <v>38</v>
      </c>
      <c r="F179" s="1">
        <f t="shared" si="11"/>
        <v>1.5</v>
      </c>
      <c r="G179" s="12">
        <f>INDEX(families!$A:$A,MATCH(H179,families!$B:$B,0))</f>
        <v>8</v>
      </c>
      <c r="H179" s="12" t="s">
        <v>38</v>
      </c>
      <c r="M179">
        <v>1019543</v>
      </c>
      <c r="N179">
        <v>1019603</v>
      </c>
      <c r="O179">
        <v>1.5</v>
      </c>
      <c r="P179" t="s">
        <v>716</v>
      </c>
      <c r="Q179" t="s">
        <v>721</v>
      </c>
      <c r="R179" t="s">
        <v>724</v>
      </c>
      <c r="S179" t="s">
        <v>725</v>
      </c>
      <c r="T179">
        <v>60</v>
      </c>
    </row>
    <row r="180" spans="1:20" x14ac:dyDescent="0.2">
      <c r="A180" s="1">
        <f t="shared" si="8"/>
        <v>1019603</v>
      </c>
      <c r="B180" s="1">
        <f t="shared" si="8"/>
        <v>1019789.89</v>
      </c>
      <c r="C180" s="1" t="str">
        <f t="shared" si="9"/>
        <v>0.9m FG</v>
      </c>
      <c r="D180" s="1" t="str">
        <f t="shared" si="10"/>
        <v>0.9m FG - Default Depth</v>
      </c>
      <c r="E180" s="1" t="s">
        <v>38</v>
      </c>
      <c r="F180" s="1">
        <f t="shared" si="11"/>
        <v>0.9</v>
      </c>
      <c r="G180" s="12">
        <f>INDEX(families!$A:$A,MATCH(H180,families!$B:$B,0))</f>
        <v>8</v>
      </c>
      <c r="H180" s="12" t="s">
        <v>38</v>
      </c>
      <c r="M180">
        <v>1019603</v>
      </c>
      <c r="N180">
        <v>1019789.89</v>
      </c>
      <c r="O180">
        <v>0.9</v>
      </c>
      <c r="P180" t="s">
        <v>716</v>
      </c>
      <c r="Q180" t="s">
        <v>717</v>
      </c>
      <c r="R180" t="s">
        <v>718</v>
      </c>
      <c r="S180" t="s">
        <v>719</v>
      </c>
      <c r="T180">
        <v>186.890000000013</v>
      </c>
    </row>
    <row r="181" spans="1:20" x14ac:dyDescent="0.2">
      <c r="A181" s="1">
        <f t="shared" si="8"/>
        <v>1019789.89</v>
      </c>
      <c r="B181" s="1">
        <f t="shared" si="8"/>
        <v>1019801.89</v>
      </c>
      <c r="C181" s="1" t="str">
        <f t="shared" si="9"/>
        <v>1.5m RD</v>
      </c>
      <c r="D181" s="1" t="str">
        <f t="shared" si="10"/>
        <v>1.5m RD - DWG# PT640301</v>
      </c>
      <c r="E181" s="1" t="s">
        <v>38</v>
      </c>
      <c r="F181" s="1">
        <f t="shared" si="11"/>
        <v>1.5</v>
      </c>
      <c r="G181" s="12">
        <f>INDEX(families!$A:$A,MATCH(H181,families!$B:$B,0))</f>
        <v>8</v>
      </c>
      <c r="H181" s="12" t="s">
        <v>38</v>
      </c>
      <c r="M181">
        <v>1019789.89</v>
      </c>
      <c r="N181">
        <v>1019801.89</v>
      </c>
      <c r="O181">
        <v>1.5</v>
      </c>
      <c r="P181" t="s">
        <v>735</v>
      </c>
      <c r="Q181" t="s">
        <v>736</v>
      </c>
      <c r="R181" t="s">
        <v>737</v>
      </c>
      <c r="S181" t="s">
        <v>737</v>
      </c>
      <c r="T181">
        <v>12</v>
      </c>
    </row>
    <row r="182" spans="1:20" x14ac:dyDescent="0.2">
      <c r="A182" s="1">
        <f t="shared" si="8"/>
        <v>1019801.89</v>
      </c>
      <c r="B182" s="1">
        <f t="shared" si="8"/>
        <v>1019848</v>
      </c>
      <c r="C182" s="1" t="str">
        <f t="shared" si="9"/>
        <v>0.9m FG</v>
      </c>
      <c r="D182" s="1" t="str">
        <f t="shared" si="10"/>
        <v>0.9m FG - Default Depth</v>
      </c>
      <c r="E182" s="1" t="s">
        <v>38</v>
      </c>
      <c r="F182" s="1">
        <f t="shared" si="11"/>
        <v>0.9</v>
      </c>
      <c r="G182" s="12">
        <f>INDEX(families!$A:$A,MATCH(H182,families!$B:$B,0))</f>
        <v>8</v>
      </c>
      <c r="H182" s="12" t="s">
        <v>38</v>
      </c>
      <c r="M182">
        <v>1019801.89</v>
      </c>
      <c r="N182">
        <v>1019848</v>
      </c>
      <c r="O182">
        <v>0.9</v>
      </c>
      <c r="P182" t="s">
        <v>716</v>
      </c>
      <c r="Q182" t="s">
        <v>717</v>
      </c>
      <c r="R182" t="s">
        <v>718</v>
      </c>
      <c r="S182" t="s">
        <v>719</v>
      </c>
      <c r="T182">
        <v>46.109999999986002</v>
      </c>
    </row>
    <row r="183" spans="1:20" x14ac:dyDescent="0.2">
      <c r="A183" s="1">
        <f t="shared" si="8"/>
        <v>1019848</v>
      </c>
      <c r="B183" s="1">
        <f t="shared" si="8"/>
        <v>1019908</v>
      </c>
      <c r="C183" s="1" t="str">
        <f t="shared" si="9"/>
        <v>1.5m FG</v>
      </c>
      <c r="D183" s="1" t="str">
        <f t="shared" si="10"/>
        <v>1.5m FG - Alignment Sheets</v>
      </c>
      <c r="E183" s="1" t="s">
        <v>38</v>
      </c>
      <c r="F183" s="1">
        <f t="shared" si="11"/>
        <v>1.5</v>
      </c>
      <c r="G183" s="12">
        <f>INDEX(families!$A:$A,MATCH(H183,families!$B:$B,0))</f>
        <v>8</v>
      </c>
      <c r="H183" s="12" t="s">
        <v>38</v>
      </c>
      <c r="M183">
        <v>1019848</v>
      </c>
      <c r="N183">
        <v>1019908</v>
      </c>
      <c r="O183">
        <v>1.5</v>
      </c>
      <c r="P183" t="s">
        <v>716</v>
      </c>
      <c r="Q183" t="s">
        <v>721</v>
      </c>
      <c r="R183" t="s">
        <v>724</v>
      </c>
      <c r="S183" t="s">
        <v>725</v>
      </c>
      <c r="T183">
        <v>60</v>
      </c>
    </row>
    <row r="184" spans="1:20" x14ac:dyDescent="0.2">
      <c r="A184" s="1">
        <f t="shared" si="8"/>
        <v>1019908</v>
      </c>
      <c r="B184" s="1">
        <f t="shared" si="8"/>
        <v>1020080.3</v>
      </c>
      <c r="C184" s="1" t="str">
        <f t="shared" si="9"/>
        <v>0.9m FG</v>
      </c>
      <c r="D184" s="1" t="str">
        <f t="shared" si="10"/>
        <v>0.9m FG - Default Depth</v>
      </c>
      <c r="E184" s="1" t="s">
        <v>38</v>
      </c>
      <c r="F184" s="1">
        <f t="shared" si="11"/>
        <v>0.9</v>
      </c>
      <c r="G184" s="12">
        <f>INDEX(families!$A:$A,MATCH(H184,families!$B:$B,0))</f>
        <v>8</v>
      </c>
      <c r="H184" s="12" t="s">
        <v>38</v>
      </c>
      <c r="M184">
        <v>1019908</v>
      </c>
      <c r="N184">
        <v>1020080.3</v>
      </c>
      <c r="O184">
        <v>0.9</v>
      </c>
      <c r="P184" t="s">
        <v>716</v>
      </c>
      <c r="Q184" t="s">
        <v>717</v>
      </c>
      <c r="R184" t="s">
        <v>718</v>
      </c>
      <c r="S184" t="s">
        <v>719</v>
      </c>
      <c r="T184">
        <v>172.300000000046</v>
      </c>
    </row>
    <row r="185" spans="1:20" x14ac:dyDescent="0.2">
      <c r="A185" s="1">
        <f t="shared" si="8"/>
        <v>1020080.3</v>
      </c>
      <c r="B185" s="1">
        <f t="shared" si="8"/>
        <v>1020092.3</v>
      </c>
      <c r="C185" s="1" t="str">
        <f t="shared" si="9"/>
        <v>2.0m RD</v>
      </c>
      <c r="D185" s="1" t="str">
        <f t="shared" si="10"/>
        <v>2.0m RD - DWG# PT640801</v>
      </c>
      <c r="E185" s="1" t="s">
        <v>38</v>
      </c>
      <c r="F185" s="1">
        <f t="shared" si="11"/>
        <v>2</v>
      </c>
      <c r="G185" s="12">
        <f>INDEX(families!$A:$A,MATCH(H185,families!$B:$B,0))</f>
        <v>8</v>
      </c>
      <c r="H185" s="12" t="s">
        <v>38</v>
      </c>
      <c r="M185">
        <v>1020080.3</v>
      </c>
      <c r="N185">
        <v>1020092.3</v>
      </c>
      <c r="O185">
        <v>2</v>
      </c>
      <c r="P185" t="s">
        <v>735</v>
      </c>
      <c r="Q185" t="s">
        <v>745</v>
      </c>
      <c r="R185" t="s">
        <v>746</v>
      </c>
      <c r="S185" t="s">
        <v>746</v>
      </c>
      <c r="T185">
        <v>12</v>
      </c>
    </row>
    <row r="186" spans="1:20" x14ac:dyDescent="0.2">
      <c r="A186" s="1">
        <f t="shared" si="8"/>
        <v>1020092.3</v>
      </c>
      <c r="B186" s="1">
        <f t="shared" si="8"/>
        <v>1020095.05</v>
      </c>
      <c r="C186" s="1" t="str">
        <f t="shared" si="9"/>
        <v>0.9m FG</v>
      </c>
      <c r="D186" s="1" t="str">
        <f t="shared" si="10"/>
        <v>0.9m FG - Default Depth</v>
      </c>
      <c r="E186" s="1" t="s">
        <v>38</v>
      </c>
      <c r="F186" s="1">
        <f t="shared" si="11"/>
        <v>0.9</v>
      </c>
      <c r="G186" s="12">
        <f>INDEX(families!$A:$A,MATCH(H186,families!$B:$B,0))</f>
        <v>8</v>
      </c>
      <c r="H186" s="12" t="s">
        <v>38</v>
      </c>
      <c r="M186">
        <v>1020092.3</v>
      </c>
      <c r="N186">
        <v>1020095.05</v>
      </c>
      <c r="O186">
        <v>0.9</v>
      </c>
      <c r="P186" t="s">
        <v>716</v>
      </c>
      <c r="Q186" t="s">
        <v>717</v>
      </c>
      <c r="R186" t="s">
        <v>718</v>
      </c>
      <c r="S186" t="s">
        <v>719</v>
      </c>
      <c r="T186">
        <v>2.75</v>
      </c>
    </row>
    <row r="187" spans="1:20" x14ac:dyDescent="0.2">
      <c r="A187" s="1">
        <f t="shared" si="8"/>
        <v>1020095.05</v>
      </c>
      <c r="B187" s="1">
        <f t="shared" si="8"/>
        <v>1020107.05</v>
      </c>
      <c r="C187" s="1" t="str">
        <f t="shared" si="9"/>
        <v>2.0m RD</v>
      </c>
      <c r="D187" s="1" t="str">
        <f t="shared" si="10"/>
        <v>2.0m RD - DWG# PT640801</v>
      </c>
      <c r="E187" s="1" t="s">
        <v>38</v>
      </c>
      <c r="F187" s="1">
        <f t="shared" si="11"/>
        <v>2</v>
      </c>
      <c r="G187" s="12">
        <f>INDEX(families!$A:$A,MATCH(H187,families!$B:$B,0))</f>
        <v>8</v>
      </c>
      <c r="H187" s="12" t="s">
        <v>38</v>
      </c>
      <c r="M187">
        <v>1020095.05</v>
      </c>
      <c r="N187">
        <v>1020107.05</v>
      </c>
      <c r="O187">
        <v>2</v>
      </c>
      <c r="P187" t="s">
        <v>735</v>
      </c>
      <c r="Q187" t="s">
        <v>745</v>
      </c>
      <c r="R187" t="s">
        <v>746</v>
      </c>
      <c r="S187" t="s">
        <v>746</v>
      </c>
      <c r="T187">
        <v>12</v>
      </c>
    </row>
    <row r="188" spans="1:20" x14ac:dyDescent="0.2">
      <c r="A188" s="1">
        <f t="shared" si="8"/>
        <v>1020107.05</v>
      </c>
      <c r="B188" s="1">
        <f t="shared" si="8"/>
        <v>1020135</v>
      </c>
      <c r="C188" s="1" t="str">
        <f t="shared" si="9"/>
        <v>0.9m FG</v>
      </c>
      <c r="D188" s="1" t="str">
        <f t="shared" si="10"/>
        <v>0.9m FG - Default Depth</v>
      </c>
      <c r="E188" s="1" t="s">
        <v>38</v>
      </c>
      <c r="F188" s="1">
        <f t="shared" si="11"/>
        <v>0.9</v>
      </c>
      <c r="G188" s="12">
        <f>INDEX(families!$A:$A,MATCH(H188,families!$B:$B,0))</f>
        <v>8</v>
      </c>
      <c r="H188" s="12" t="s">
        <v>38</v>
      </c>
      <c r="M188">
        <v>1020107.05</v>
      </c>
      <c r="N188">
        <v>1020135</v>
      </c>
      <c r="O188">
        <v>0.9</v>
      </c>
      <c r="P188" t="s">
        <v>716</v>
      </c>
      <c r="Q188" t="s">
        <v>717</v>
      </c>
      <c r="R188" t="s">
        <v>718</v>
      </c>
      <c r="S188" t="s">
        <v>719</v>
      </c>
      <c r="T188">
        <v>27.949999999953398</v>
      </c>
    </row>
    <row r="189" spans="1:20" x14ac:dyDescent="0.2">
      <c r="A189" s="1">
        <f t="shared" si="8"/>
        <v>1020135</v>
      </c>
      <c r="B189" s="1">
        <f t="shared" si="8"/>
        <v>1020180</v>
      </c>
      <c r="C189" s="1" t="str">
        <f t="shared" si="9"/>
        <v>1.2m CG</v>
      </c>
      <c r="D189" s="1" t="str">
        <f t="shared" si="10"/>
        <v>1.2m CG - Alignment Sheets</v>
      </c>
      <c r="E189" s="1" t="s">
        <v>38</v>
      </c>
      <c r="F189" s="1">
        <f t="shared" si="11"/>
        <v>1.2</v>
      </c>
      <c r="G189" s="12">
        <f>INDEX(families!$A:$A,MATCH(H189,families!$B:$B,0))</f>
        <v>8</v>
      </c>
      <c r="H189" s="12" t="s">
        <v>38</v>
      </c>
      <c r="M189">
        <v>1020135</v>
      </c>
      <c r="N189">
        <v>1020180</v>
      </c>
      <c r="O189">
        <v>1.2</v>
      </c>
      <c r="P189" t="s">
        <v>720</v>
      </c>
      <c r="Q189" t="s">
        <v>721</v>
      </c>
      <c r="R189" t="s">
        <v>761</v>
      </c>
      <c r="S189" t="s">
        <v>762</v>
      </c>
      <c r="T189">
        <v>45</v>
      </c>
    </row>
    <row r="190" spans="1:20" x14ac:dyDescent="0.2">
      <c r="A190" s="1">
        <f t="shared" si="8"/>
        <v>1020180</v>
      </c>
      <c r="B190" s="1">
        <f t="shared" si="8"/>
        <v>1020239</v>
      </c>
      <c r="C190" s="1" t="str">
        <f t="shared" si="9"/>
        <v>2.0m CG</v>
      </c>
      <c r="D190" s="1" t="str">
        <f t="shared" si="10"/>
        <v>2.0m CG - Alignment Sheets</v>
      </c>
      <c r="E190" s="1" t="s">
        <v>38</v>
      </c>
      <c r="F190" s="1">
        <f t="shared" si="11"/>
        <v>2</v>
      </c>
      <c r="G190" s="12">
        <f>INDEX(families!$A:$A,MATCH(H190,families!$B:$B,0))</f>
        <v>8</v>
      </c>
      <c r="H190" s="12" t="s">
        <v>38</v>
      </c>
      <c r="M190">
        <v>1020180</v>
      </c>
      <c r="N190">
        <v>1020239</v>
      </c>
      <c r="O190">
        <v>2</v>
      </c>
      <c r="P190" t="s">
        <v>720</v>
      </c>
      <c r="Q190" t="s">
        <v>721</v>
      </c>
      <c r="R190" t="s">
        <v>772</v>
      </c>
      <c r="S190" t="s">
        <v>773</v>
      </c>
      <c r="T190">
        <v>59</v>
      </c>
    </row>
    <row r="191" spans="1:20" x14ac:dyDescent="0.2">
      <c r="A191" s="1">
        <f t="shared" si="8"/>
        <v>1020239</v>
      </c>
      <c r="B191" s="1">
        <f t="shared" si="8"/>
        <v>1020295</v>
      </c>
      <c r="C191" s="1" t="str">
        <f t="shared" si="9"/>
        <v>1.5m FG</v>
      </c>
      <c r="D191" s="1" t="str">
        <f t="shared" si="10"/>
        <v>1.5m FG - Alignment Sheets</v>
      </c>
      <c r="E191" s="1" t="s">
        <v>38</v>
      </c>
      <c r="F191" s="1">
        <f t="shared" si="11"/>
        <v>1.5</v>
      </c>
      <c r="G191" s="12">
        <f>INDEX(families!$A:$A,MATCH(H191,families!$B:$B,0))</f>
        <v>8</v>
      </c>
      <c r="H191" s="12" t="s">
        <v>38</v>
      </c>
      <c r="M191">
        <v>1020239</v>
      </c>
      <c r="N191">
        <v>1020295</v>
      </c>
      <c r="O191">
        <v>1.5</v>
      </c>
      <c r="P191" t="s">
        <v>716</v>
      </c>
      <c r="Q191" t="s">
        <v>721</v>
      </c>
      <c r="R191" t="s">
        <v>724</v>
      </c>
      <c r="S191" t="s">
        <v>725</v>
      </c>
      <c r="T191">
        <v>56</v>
      </c>
    </row>
    <row r="192" spans="1:20" x14ac:dyDescent="0.2">
      <c r="A192" s="1">
        <f t="shared" si="8"/>
        <v>1020295</v>
      </c>
      <c r="B192" s="1">
        <f t="shared" si="8"/>
        <v>1020446.31</v>
      </c>
      <c r="C192" s="1" t="str">
        <f t="shared" si="9"/>
        <v>0.9m FG</v>
      </c>
      <c r="D192" s="1" t="str">
        <f t="shared" si="10"/>
        <v>0.9m FG - Default Depth</v>
      </c>
      <c r="E192" s="1" t="s">
        <v>38</v>
      </c>
      <c r="F192" s="1">
        <f t="shared" si="11"/>
        <v>0.9</v>
      </c>
      <c r="G192" s="12">
        <f>INDEX(families!$A:$A,MATCH(H192,families!$B:$B,0))</f>
        <v>8</v>
      </c>
      <c r="H192" s="12" t="s">
        <v>38</v>
      </c>
      <c r="M192">
        <v>1020295</v>
      </c>
      <c r="N192">
        <v>1020446.31</v>
      </c>
      <c r="O192">
        <v>0.9</v>
      </c>
      <c r="P192" t="s">
        <v>716</v>
      </c>
      <c r="Q192" t="s">
        <v>717</v>
      </c>
      <c r="R192" t="s">
        <v>718</v>
      </c>
      <c r="S192" t="s">
        <v>719</v>
      </c>
      <c r="T192">
        <v>151.310000000055</v>
      </c>
    </row>
    <row r="193" spans="1:20" x14ac:dyDescent="0.2">
      <c r="A193" s="1">
        <f t="shared" si="8"/>
        <v>1020446.31</v>
      </c>
      <c r="B193" s="1">
        <f t="shared" si="8"/>
        <v>1020458.31</v>
      </c>
      <c r="C193" s="1" t="str">
        <f t="shared" si="9"/>
        <v>2.0m RD</v>
      </c>
      <c r="D193" s="1" t="str">
        <f t="shared" si="10"/>
        <v>2.0m RD - DWG# PT640801</v>
      </c>
      <c r="E193" s="1" t="s">
        <v>38</v>
      </c>
      <c r="F193" s="1">
        <f t="shared" si="11"/>
        <v>2</v>
      </c>
      <c r="G193" s="12">
        <f>INDEX(families!$A:$A,MATCH(H193,families!$B:$B,0))</f>
        <v>8</v>
      </c>
      <c r="H193" s="12" t="s">
        <v>38</v>
      </c>
      <c r="M193">
        <v>1020446.31</v>
      </c>
      <c r="N193">
        <v>1020458.31</v>
      </c>
      <c r="O193">
        <v>2</v>
      </c>
      <c r="P193" t="s">
        <v>735</v>
      </c>
      <c r="Q193" t="s">
        <v>745</v>
      </c>
      <c r="R193" t="s">
        <v>746</v>
      </c>
      <c r="S193" t="s">
        <v>746</v>
      </c>
      <c r="T193">
        <v>12</v>
      </c>
    </row>
    <row r="194" spans="1:20" x14ac:dyDescent="0.2">
      <c r="A194" s="1">
        <f t="shared" si="8"/>
        <v>1020458.31</v>
      </c>
      <c r="B194" s="1">
        <f t="shared" si="8"/>
        <v>1020592.67</v>
      </c>
      <c r="C194" s="1" t="str">
        <f t="shared" si="9"/>
        <v>0.9m FG</v>
      </c>
      <c r="D194" s="1" t="str">
        <f t="shared" si="10"/>
        <v>0.9m FG - Default Depth</v>
      </c>
      <c r="E194" s="1" t="s">
        <v>38</v>
      </c>
      <c r="F194" s="1">
        <f t="shared" si="11"/>
        <v>0.9</v>
      </c>
      <c r="G194" s="12">
        <f>INDEX(families!$A:$A,MATCH(H194,families!$B:$B,0))</f>
        <v>8</v>
      </c>
      <c r="H194" s="12" t="s">
        <v>38</v>
      </c>
      <c r="M194">
        <v>1020458.31</v>
      </c>
      <c r="N194">
        <v>1020592.67</v>
      </c>
      <c r="O194">
        <v>0.9</v>
      </c>
      <c r="P194" t="s">
        <v>716</v>
      </c>
      <c r="Q194" t="s">
        <v>717</v>
      </c>
      <c r="R194" t="s">
        <v>718</v>
      </c>
      <c r="S194" t="s">
        <v>719</v>
      </c>
      <c r="T194">
        <v>134.359999999986</v>
      </c>
    </row>
    <row r="195" spans="1:20" x14ac:dyDescent="0.2">
      <c r="A195" s="1">
        <f t="shared" ref="A195:B258" si="12">M195</f>
        <v>1020592.67</v>
      </c>
      <c r="B195" s="1">
        <f t="shared" si="12"/>
        <v>1020604.67</v>
      </c>
      <c r="C195" s="1" t="str">
        <f t="shared" ref="C195:C258" si="13">R195</f>
        <v>2.0m RD</v>
      </c>
      <c r="D195" s="1" t="str">
        <f t="shared" ref="D195:D258" si="14">R195&amp;" - "&amp;Q195</f>
        <v>2.0m RD - DWG# PT640801</v>
      </c>
      <c r="E195" s="1" t="s">
        <v>38</v>
      </c>
      <c r="F195" s="1">
        <f t="shared" ref="F195:F258" si="15">_xlfn.NUMBERVALUE(TRIM(LEFT(R195,3)))</f>
        <v>2</v>
      </c>
      <c r="G195" s="12">
        <f>INDEX(families!$A:$A,MATCH(H195,families!$B:$B,0))</f>
        <v>8</v>
      </c>
      <c r="H195" s="12" t="s">
        <v>38</v>
      </c>
      <c r="M195">
        <v>1020592.67</v>
      </c>
      <c r="N195">
        <v>1020604.67</v>
      </c>
      <c r="O195">
        <v>2</v>
      </c>
      <c r="P195" t="s">
        <v>735</v>
      </c>
      <c r="Q195" t="s">
        <v>745</v>
      </c>
      <c r="R195" t="s">
        <v>746</v>
      </c>
      <c r="S195" t="s">
        <v>746</v>
      </c>
      <c r="T195">
        <v>12</v>
      </c>
    </row>
    <row r="196" spans="1:20" x14ac:dyDescent="0.2">
      <c r="A196" s="1">
        <f t="shared" si="12"/>
        <v>1020604.67</v>
      </c>
      <c r="B196" s="1">
        <f t="shared" si="12"/>
        <v>1020988.95</v>
      </c>
      <c r="C196" s="1" t="str">
        <f t="shared" si="13"/>
        <v>0.9m FG</v>
      </c>
      <c r="D196" s="1" t="str">
        <f t="shared" si="14"/>
        <v>0.9m FG - Default Depth</v>
      </c>
      <c r="E196" s="1" t="s">
        <v>38</v>
      </c>
      <c r="F196" s="1">
        <f t="shared" si="15"/>
        <v>0.9</v>
      </c>
      <c r="G196" s="12">
        <f>INDEX(families!$A:$A,MATCH(H196,families!$B:$B,0))</f>
        <v>8</v>
      </c>
      <c r="H196" s="12" t="s">
        <v>38</v>
      </c>
      <c r="M196">
        <v>1020604.67</v>
      </c>
      <c r="N196">
        <v>1020988.95</v>
      </c>
      <c r="O196">
        <v>0.9</v>
      </c>
      <c r="P196" t="s">
        <v>716</v>
      </c>
      <c r="Q196" t="s">
        <v>717</v>
      </c>
      <c r="R196" t="s">
        <v>718</v>
      </c>
      <c r="S196" t="s">
        <v>719</v>
      </c>
      <c r="T196">
        <v>384.27999999991101</v>
      </c>
    </row>
    <row r="197" spans="1:20" x14ac:dyDescent="0.2">
      <c r="A197" s="1">
        <f t="shared" si="12"/>
        <v>1020988.95</v>
      </c>
      <c r="B197" s="1">
        <f t="shared" si="12"/>
        <v>1021012.95</v>
      </c>
      <c r="C197" s="1" t="str">
        <f t="shared" si="13"/>
        <v>1.2m WC</v>
      </c>
      <c r="D197" s="1" t="str">
        <f t="shared" si="14"/>
        <v>1.2m WC - DWG# PT610201</v>
      </c>
      <c r="E197" s="1" t="s">
        <v>38</v>
      </c>
      <c r="F197" s="1">
        <f t="shared" si="15"/>
        <v>1.2</v>
      </c>
      <c r="G197" s="12">
        <f>INDEX(families!$A:$A,MATCH(H197,families!$B:$B,0))</f>
        <v>8</v>
      </c>
      <c r="H197" s="12" t="s">
        <v>38</v>
      </c>
      <c r="M197">
        <v>1020988.95</v>
      </c>
      <c r="N197">
        <v>1021012.95</v>
      </c>
      <c r="O197">
        <v>1.2</v>
      </c>
      <c r="P197" t="s">
        <v>732</v>
      </c>
      <c r="Q197" t="s">
        <v>733</v>
      </c>
      <c r="R197" t="s">
        <v>734</v>
      </c>
      <c r="S197" t="s">
        <v>734</v>
      </c>
      <c r="T197">
        <v>24</v>
      </c>
    </row>
    <row r="198" spans="1:20" x14ac:dyDescent="0.2">
      <c r="A198" s="1">
        <f t="shared" si="12"/>
        <v>1021012.95</v>
      </c>
      <c r="B198" s="1">
        <f t="shared" si="12"/>
        <v>1021065.61</v>
      </c>
      <c r="C198" s="1" t="str">
        <f t="shared" si="13"/>
        <v>0.9m FG</v>
      </c>
      <c r="D198" s="1" t="str">
        <f t="shared" si="14"/>
        <v>0.9m FG - Default Depth</v>
      </c>
      <c r="E198" s="1" t="s">
        <v>38</v>
      </c>
      <c r="F198" s="1">
        <f t="shared" si="15"/>
        <v>0.9</v>
      </c>
      <c r="G198" s="12">
        <f>INDEX(families!$A:$A,MATCH(H198,families!$B:$B,0))</f>
        <v>8</v>
      </c>
      <c r="H198" s="12" t="s">
        <v>38</v>
      </c>
      <c r="M198">
        <v>1021012.95</v>
      </c>
      <c r="N198">
        <v>1021065.61</v>
      </c>
      <c r="O198">
        <v>0.9</v>
      </c>
      <c r="P198" t="s">
        <v>716</v>
      </c>
      <c r="Q198" t="s">
        <v>717</v>
      </c>
      <c r="R198" t="s">
        <v>718</v>
      </c>
      <c r="S198" t="s">
        <v>719</v>
      </c>
      <c r="T198">
        <v>52.660000000032497</v>
      </c>
    </row>
    <row r="199" spans="1:20" x14ac:dyDescent="0.2">
      <c r="A199" s="1">
        <f t="shared" si="12"/>
        <v>1021065.61</v>
      </c>
      <c r="B199" s="1">
        <f t="shared" si="12"/>
        <v>1021077.61</v>
      </c>
      <c r="C199" s="1" t="str">
        <f t="shared" si="13"/>
        <v>2.0m RD</v>
      </c>
      <c r="D199" s="1" t="str">
        <f t="shared" si="14"/>
        <v>2.0m RD - DWG# PT640801</v>
      </c>
      <c r="E199" s="1" t="s">
        <v>38</v>
      </c>
      <c r="F199" s="1">
        <f t="shared" si="15"/>
        <v>2</v>
      </c>
      <c r="G199" s="12">
        <f>INDEX(families!$A:$A,MATCH(H199,families!$B:$B,0))</f>
        <v>8</v>
      </c>
      <c r="H199" s="12" t="s">
        <v>38</v>
      </c>
      <c r="M199">
        <v>1021065.61</v>
      </c>
      <c r="N199">
        <v>1021077.61</v>
      </c>
      <c r="O199">
        <v>2</v>
      </c>
      <c r="P199" t="s">
        <v>735</v>
      </c>
      <c r="Q199" t="s">
        <v>745</v>
      </c>
      <c r="R199" t="s">
        <v>746</v>
      </c>
      <c r="S199" t="s">
        <v>746</v>
      </c>
      <c r="T199">
        <v>12</v>
      </c>
    </row>
    <row r="200" spans="1:20" x14ac:dyDescent="0.2">
      <c r="A200" s="1">
        <f t="shared" si="12"/>
        <v>1021077.61</v>
      </c>
      <c r="B200" s="1">
        <f t="shared" si="12"/>
        <v>1021401.86</v>
      </c>
      <c r="C200" s="1" t="str">
        <f t="shared" si="13"/>
        <v>0.9m FG</v>
      </c>
      <c r="D200" s="1" t="str">
        <f t="shared" si="14"/>
        <v>0.9m FG - Default Depth</v>
      </c>
      <c r="E200" s="1" t="s">
        <v>38</v>
      </c>
      <c r="F200" s="1">
        <f t="shared" si="15"/>
        <v>0.9</v>
      </c>
      <c r="G200" s="12">
        <f>INDEX(families!$A:$A,MATCH(H200,families!$B:$B,0))</f>
        <v>8</v>
      </c>
      <c r="H200" s="12" t="s">
        <v>38</v>
      </c>
      <c r="M200">
        <v>1021077.61</v>
      </c>
      <c r="N200">
        <v>1021401.86</v>
      </c>
      <c r="O200">
        <v>0.9</v>
      </c>
      <c r="P200" t="s">
        <v>716</v>
      </c>
      <c r="Q200" t="s">
        <v>717</v>
      </c>
      <c r="R200" t="s">
        <v>718</v>
      </c>
      <c r="S200" t="s">
        <v>719</v>
      </c>
      <c r="T200">
        <v>324.25</v>
      </c>
    </row>
    <row r="201" spans="1:20" x14ac:dyDescent="0.2">
      <c r="A201" s="1">
        <f t="shared" si="12"/>
        <v>1021401.86</v>
      </c>
      <c r="B201" s="1">
        <f t="shared" si="12"/>
        <v>1021413.86</v>
      </c>
      <c r="C201" s="1" t="str">
        <f t="shared" si="13"/>
        <v>1.5m RD</v>
      </c>
      <c r="D201" s="1" t="str">
        <f t="shared" si="14"/>
        <v>1.5m RD - DWG# PT640301</v>
      </c>
      <c r="E201" s="1" t="s">
        <v>38</v>
      </c>
      <c r="F201" s="1">
        <f t="shared" si="15"/>
        <v>1.5</v>
      </c>
      <c r="G201" s="12">
        <f>INDEX(families!$A:$A,MATCH(H201,families!$B:$B,0))</f>
        <v>8</v>
      </c>
      <c r="H201" s="12" t="s">
        <v>38</v>
      </c>
      <c r="M201">
        <v>1021401.86</v>
      </c>
      <c r="N201">
        <v>1021413.86</v>
      </c>
      <c r="O201">
        <v>1.5</v>
      </c>
      <c r="P201" t="s">
        <v>735</v>
      </c>
      <c r="Q201" t="s">
        <v>736</v>
      </c>
      <c r="R201" t="s">
        <v>737</v>
      </c>
      <c r="S201" t="s">
        <v>737</v>
      </c>
      <c r="T201">
        <v>12</v>
      </c>
    </row>
    <row r="202" spans="1:20" x14ac:dyDescent="0.2">
      <c r="A202" s="1">
        <f t="shared" si="12"/>
        <v>1021413.86</v>
      </c>
      <c r="B202" s="1">
        <f t="shared" si="12"/>
        <v>1021497.3</v>
      </c>
      <c r="C202" s="1" t="str">
        <f t="shared" si="13"/>
        <v>0.9m FG</v>
      </c>
      <c r="D202" s="1" t="str">
        <f t="shared" si="14"/>
        <v>0.9m FG - Default Depth</v>
      </c>
      <c r="E202" s="1" t="s">
        <v>38</v>
      </c>
      <c r="F202" s="1">
        <f t="shared" si="15"/>
        <v>0.9</v>
      </c>
      <c r="G202" s="12">
        <f>INDEX(families!$A:$A,MATCH(H202,families!$B:$B,0))</f>
        <v>8</v>
      </c>
      <c r="H202" s="12" t="s">
        <v>38</v>
      </c>
      <c r="M202">
        <v>1021413.86</v>
      </c>
      <c r="N202">
        <v>1021497.3</v>
      </c>
      <c r="O202">
        <v>0.9</v>
      </c>
      <c r="P202" t="s">
        <v>716</v>
      </c>
      <c r="Q202" t="s">
        <v>717</v>
      </c>
      <c r="R202" t="s">
        <v>718</v>
      </c>
      <c r="S202" t="s">
        <v>719</v>
      </c>
      <c r="T202">
        <v>83.440000000060493</v>
      </c>
    </row>
    <row r="203" spans="1:20" x14ac:dyDescent="0.2">
      <c r="A203" s="1">
        <f t="shared" si="12"/>
        <v>1021497.3</v>
      </c>
      <c r="B203" s="1">
        <f t="shared" si="12"/>
        <v>1021521.3</v>
      </c>
      <c r="C203" s="1" t="str">
        <f t="shared" si="13"/>
        <v>1.2m WC</v>
      </c>
      <c r="D203" s="1" t="str">
        <f t="shared" si="14"/>
        <v>1.2m WC - DWG# PT610201</v>
      </c>
      <c r="E203" s="1" t="s">
        <v>38</v>
      </c>
      <c r="F203" s="1">
        <f t="shared" si="15"/>
        <v>1.2</v>
      </c>
      <c r="G203" s="12">
        <f>INDEX(families!$A:$A,MATCH(H203,families!$B:$B,0))</f>
        <v>8</v>
      </c>
      <c r="H203" s="12" t="s">
        <v>38</v>
      </c>
      <c r="M203">
        <v>1021497.3</v>
      </c>
      <c r="N203">
        <v>1021521.3</v>
      </c>
      <c r="O203">
        <v>1.2</v>
      </c>
      <c r="P203" t="s">
        <v>732</v>
      </c>
      <c r="Q203" t="s">
        <v>733</v>
      </c>
      <c r="R203" t="s">
        <v>734</v>
      </c>
      <c r="S203" t="s">
        <v>734</v>
      </c>
      <c r="T203">
        <v>24</v>
      </c>
    </row>
    <row r="204" spans="1:20" x14ac:dyDescent="0.2">
      <c r="A204" s="1">
        <f t="shared" si="12"/>
        <v>1021521.3</v>
      </c>
      <c r="B204" s="1">
        <f t="shared" si="12"/>
        <v>1021548.31</v>
      </c>
      <c r="C204" s="1" t="str">
        <f t="shared" si="13"/>
        <v>0.9m FG</v>
      </c>
      <c r="D204" s="1" t="str">
        <f t="shared" si="14"/>
        <v>0.9m FG - Default Depth</v>
      </c>
      <c r="E204" s="1" t="s">
        <v>38</v>
      </c>
      <c r="F204" s="1">
        <f t="shared" si="15"/>
        <v>0.9</v>
      </c>
      <c r="G204" s="12">
        <f>INDEX(families!$A:$A,MATCH(H204,families!$B:$B,0))</f>
        <v>8</v>
      </c>
      <c r="H204" s="12" t="s">
        <v>38</v>
      </c>
      <c r="M204">
        <v>1021521.3</v>
      </c>
      <c r="N204">
        <v>1021548.31</v>
      </c>
      <c r="O204">
        <v>0.9</v>
      </c>
      <c r="P204" t="s">
        <v>716</v>
      </c>
      <c r="Q204" t="s">
        <v>717</v>
      </c>
      <c r="R204" t="s">
        <v>718</v>
      </c>
      <c r="S204" t="s">
        <v>719</v>
      </c>
      <c r="T204">
        <v>27.010000000009299</v>
      </c>
    </row>
    <row r="205" spans="1:20" x14ac:dyDescent="0.2">
      <c r="A205" s="1">
        <f t="shared" si="12"/>
        <v>1021548.31</v>
      </c>
      <c r="B205" s="1">
        <f t="shared" si="12"/>
        <v>1021572.31</v>
      </c>
      <c r="C205" s="1" t="str">
        <f t="shared" si="13"/>
        <v>1.2m WC</v>
      </c>
      <c r="D205" s="1" t="str">
        <f t="shared" si="14"/>
        <v>1.2m WC - DWG# PT610201</v>
      </c>
      <c r="E205" s="1" t="s">
        <v>38</v>
      </c>
      <c r="F205" s="1">
        <f t="shared" si="15"/>
        <v>1.2</v>
      </c>
      <c r="G205" s="12">
        <f>INDEX(families!$A:$A,MATCH(H205,families!$B:$B,0))</f>
        <v>8</v>
      </c>
      <c r="H205" s="12" t="s">
        <v>38</v>
      </c>
      <c r="M205">
        <v>1021548.31</v>
      </c>
      <c r="N205">
        <v>1021572.31</v>
      </c>
      <c r="O205">
        <v>1.2</v>
      </c>
      <c r="P205" t="s">
        <v>732</v>
      </c>
      <c r="Q205" t="s">
        <v>733</v>
      </c>
      <c r="R205" t="s">
        <v>734</v>
      </c>
      <c r="S205" t="s">
        <v>734</v>
      </c>
      <c r="T205">
        <v>24</v>
      </c>
    </row>
    <row r="206" spans="1:20" x14ac:dyDescent="0.2">
      <c r="A206" s="1">
        <f t="shared" si="12"/>
        <v>1021572.31</v>
      </c>
      <c r="B206" s="1">
        <f t="shared" si="12"/>
        <v>1021768</v>
      </c>
      <c r="C206" s="1" t="str">
        <f t="shared" si="13"/>
        <v>0.9m FG</v>
      </c>
      <c r="D206" s="1" t="str">
        <f t="shared" si="14"/>
        <v>0.9m FG - Default Depth</v>
      </c>
      <c r="E206" s="1" t="s">
        <v>38</v>
      </c>
      <c r="F206" s="1">
        <f t="shared" si="15"/>
        <v>0.9</v>
      </c>
      <c r="G206" s="12">
        <f>INDEX(families!$A:$A,MATCH(H206,families!$B:$B,0))</f>
        <v>8</v>
      </c>
      <c r="H206" s="12" t="s">
        <v>38</v>
      </c>
      <c r="M206">
        <v>1021572.31</v>
      </c>
      <c r="N206">
        <v>1021768</v>
      </c>
      <c r="O206">
        <v>0.9</v>
      </c>
      <c r="P206" t="s">
        <v>716</v>
      </c>
      <c r="Q206" t="s">
        <v>717</v>
      </c>
      <c r="R206" t="s">
        <v>718</v>
      </c>
      <c r="S206" t="s">
        <v>719</v>
      </c>
      <c r="T206">
        <v>195.68999999994401</v>
      </c>
    </row>
    <row r="207" spans="1:20" x14ac:dyDescent="0.2">
      <c r="A207" s="1">
        <f t="shared" si="12"/>
        <v>1021768</v>
      </c>
      <c r="B207" s="1">
        <f t="shared" si="12"/>
        <v>1021793</v>
      </c>
      <c r="C207" s="1" t="str">
        <f t="shared" si="13"/>
        <v>1.5m CG</v>
      </c>
      <c r="D207" s="1" t="str">
        <f t="shared" si="14"/>
        <v>1.5m CG - Alignment Sheets</v>
      </c>
      <c r="E207" s="1" t="s">
        <v>38</v>
      </c>
      <c r="F207" s="1">
        <f t="shared" si="15"/>
        <v>1.5</v>
      </c>
      <c r="G207" s="12">
        <f>INDEX(families!$A:$A,MATCH(H207,families!$B:$B,0))</f>
        <v>8</v>
      </c>
      <c r="H207" s="12" t="s">
        <v>38</v>
      </c>
      <c r="M207">
        <v>1021768</v>
      </c>
      <c r="N207">
        <v>1021793</v>
      </c>
      <c r="O207">
        <v>1.5</v>
      </c>
      <c r="P207" t="s">
        <v>720</v>
      </c>
      <c r="Q207" t="s">
        <v>721</v>
      </c>
      <c r="R207" t="s">
        <v>722</v>
      </c>
      <c r="S207" t="s">
        <v>723</v>
      </c>
      <c r="T207">
        <v>25</v>
      </c>
    </row>
    <row r="208" spans="1:20" x14ac:dyDescent="0.2">
      <c r="A208" s="1">
        <f t="shared" si="12"/>
        <v>1021793</v>
      </c>
      <c r="B208" s="1">
        <f t="shared" si="12"/>
        <v>1021831</v>
      </c>
      <c r="C208" s="1" t="str">
        <f t="shared" si="13"/>
        <v>0.9m FG</v>
      </c>
      <c r="D208" s="1" t="str">
        <f t="shared" si="14"/>
        <v>0.9m FG - Default Depth</v>
      </c>
      <c r="E208" s="1" t="s">
        <v>38</v>
      </c>
      <c r="F208" s="1">
        <f t="shared" si="15"/>
        <v>0.9</v>
      </c>
      <c r="G208" s="12">
        <f>INDEX(families!$A:$A,MATCH(H208,families!$B:$B,0))</f>
        <v>8</v>
      </c>
      <c r="H208" s="12" t="s">
        <v>38</v>
      </c>
      <c r="M208">
        <v>1021793</v>
      </c>
      <c r="N208">
        <v>1021831</v>
      </c>
      <c r="O208">
        <v>0.9</v>
      </c>
      <c r="P208" t="s">
        <v>716</v>
      </c>
      <c r="Q208" t="s">
        <v>717</v>
      </c>
      <c r="R208" t="s">
        <v>718</v>
      </c>
      <c r="S208" t="s">
        <v>719</v>
      </c>
      <c r="T208">
        <v>38</v>
      </c>
    </row>
    <row r="209" spans="1:20" x14ac:dyDescent="0.2">
      <c r="A209" s="1">
        <f t="shared" si="12"/>
        <v>1021831</v>
      </c>
      <c r="B209" s="1">
        <f t="shared" si="12"/>
        <v>1021891</v>
      </c>
      <c r="C209" s="1" t="str">
        <f t="shared" si="13"/>
        <v>1.5m FG</v>
      </c>
      <c r="D209" s="1" t="str">
        <f t="shared" si="14"/>
        <v>1.5m FG - Alignment Sheets</v>
      </c>
      <c r="E209" s="1" t="s">
        <v>38</v>
      </c>
      <c r="F209" s="1">
        <f t="shared" si="15"/>
        <v>1.5</v>
      </c>
      <c r="G209" s="12">
        <f>INDEX(families!$A:$A,MATCH(H209,families!$B:$B,0))</f>
        <v>8</v>
      </c>
      <c r="H209" s="12" t="s">
        <v>38</v>
      </c>
      <c r="M209">
        <v>1021831</v>
      </c>
      <c r="N209">
        <v>1021891</v>
      </c>
      <c r="O209">
        <v>1.5</v>
      </c>
      <c r="P209" t="s">
        <v>716</v>
      </c>
      <c r="Q209" t="s">
        <v>721</v>
      </c>
      <c r="R209" t="s">
        <v>724</v>
      </c>
      <c r="S209" t="s">
        <v>725</v>
      </c>
      <c r="T209">
        <v>60</v>
      </c>
    </row>
    <row r="210" spans="1:20" x14ac:dyDescent="0.2">
      <c r="A210" s="1">
        <f t="shared" si="12"/>
        <v>1021891</v>
      </c>
      <c r="B210" s="1">
        <f t="shared" si="12"/>
        <v>1021893.89</v>
      </c>
      <c r="C210" s="1" t="str">
        <f t="shared" si="13"/>
        <v>1.2m WC</v>
      </c>
      <c r="D210" s="1" t="str">
        <f t="shared" si="14"/>
        <v>1.2m WC - DWG# PT610201</v>
      </c>
      <c r="E210" s="1" t="s">
        <v>38</v>
      </c>
      <c r="F210" s="1">
        <f t="shared" si="15"/>
        <v>1.2</v>
      </c>
      <c r="G210" s="12">
        <f>INDEX(families!$A:$A,MATCH(H210,families!$B:$B,0))</f>
        <v>8</v>
      </c>
      <c r="H210" s="12" t="s">
        <v>38</v>
      </c>
      <c r="M210">
        <v>1021891</v>
      </c>
      <c r="N210">
        <v>1021893.89</v>
      </c>
      <c r="O210">
        <v>1.2</v>
      </c>
      <c r="P210" t="s">
        <v>732</v>
      </c>
      <c r="Q210" t="s">
        <v>733</v>
      </c>
      <c r="R210" t="s">
        <v>734</v>
      </c>
      <c r="S210" t="s">
        <v>734</v>
      </c>
      <c r="T210">
        <v>2.8900000000139698</v>
      </c>
    </row>
    <row r="211" spans="1:20" x14ac:dyDescent="0.2">
      <c r="A211" s="1">
        <f t="shared" si="12"/>
        <v>1021893.89</v>
      </c>
      <c r="B211" s="1">
        <f t="shared" si="12"/>
        <v>1022013</v>
      </c>
      <c r="C211" s="1" t="str">
        <f t="shared" si="13"/>
        <v>0.9m FG</v>
      </c>
      <c r="D211" s="1" t="str">
        <f t="shared" si="14"/>
        <v>0.9m FG - Default Depth</v>
      </c>
      <c r="E211" s="1" t="s">
        <v>38</v>
      </c>
      <c r="F211" s="1">
        <f t="shared" si="15"/>
        <v>0.9</v>
      </c>
      <c r="G211" s="12">
        <f>INDEX(families!$A:$A,MATCH(H211,families!$B:$B,0))</f>
        <v>8</v>
      </c>
      <c r="H211" s="12" t="s">
        <v>38</v>
      </c>
      <c r="M211">
        <v>1021893.89</v>
      </c>
      <c r="N211">
        <v>1022013</v>
      </c>
      <c r="O211">
        <v>0.9</v>
      </c>
      <c r="P211" t="s">
        <v>716</v>
      </c>
      <c r="Q211" t="s">
        <v>717</v>
      </c>
      <c r="R211" t="s">
        <v>718</v>
      </c>
      <c r="S211" t="s">
        <v>719</v>
      </c>
      <c r="T211">
        <v>119.109999999986</v>
      </c>
    </row>
    <row r="212" spans="1:20" x14ac:dyDescent="0.2">
      <c r="A212" s="1">
        <f t="shared" si="12"/>
        <v>1022013</v>
      </c>
      <c r="B212" s="1">
        <f t="shared" si="12"/>
        <v>1022073</v>
      </c>
      <c r="C212" s="1" t="str">
        <f t="shared" si="13"/>
        <v>1.5m FG</v>
      </c>
      <c r="D212" s="1" t="str">
        <f t="shared" si="14"/>
        <v>1.5m FG - Alignment Sheets</v>
      </c>
      <c r="E212" s="1" t="s">
        <v>38</v>
      </c>
      <c r="F212" s="1">
        <f t="shared" si="15"/>
        <v>1.5</v>
      </c>
      <c r="G212" s="12">
        <f>INDEX(families!$A:$A,MATCH(H212,families!$B:$B,0))</f>
        <v>8</v>
      </c>
      <c r="H212" s="12" t="s">
        <v>38</v>
      </c>
      <c r="M212">
        <v>1022013</v>
      </c>
      <c r="N212">
        <v>1022073</v>
      </c>
      <c r="O212">
        <v>1.5</v>
      </c>
      <c r="P212" t="s">
        <v>716</v>
      </c>
      <c r="Q212" t="s">
        <v>721</v>
      </c>
      <c r="R212" t="s">
        <v>724</v>
      </c>
      <c r="S212" t="s">
        <v>725</v>
      </c>
      <c r="T212">
        <v>60</v>
      </c>
    </row>
    <row r="213" spans="1:20" x14ac:dyDescent="0.2">
      <c r="A213" s="1">
        <f t="shared" si="12"/>
        <v>1022073</v>
      </c>
      <c r="B213" s="1">
        <f t="shared" si="12"/>
        <v>1022093.88</v>
      </c>
      <c r="C213" s="1" t="str">
        <f t="shared" si="13"/>
        <v>0.9m FG</v>
      </c>
      <c r="D213" s="1" t="str">
        <f t="shared" si="14"/>
        <v>0.9m FG - Default Depth</v>
      </c>
      <c r="E213" s="1" t="s">
        <v>38</v>
      </c>
      <c r="F213" s="1">
        <f t="shared" si="15"/>
        <v>0.9</v>
      </c>
      <c r="G213" s="12">
        <f>INDEX(families!$A:$A,MATCH(H213,families!$B:$B,0))</f>
        <v>8</v>
      </c>
      <c r="H213" s="12" t="s">
        <v>38</v>
      </c>
      <c r="M213">
        <v>1022073</v>
      </c>
      <c r="N213">
        <v>1022093.88</v>
      </c>
      <c r="O213">
        <v>0.9</v>
      </c>
      <c r="P213" t="s">
        <v>716</v>
      </c>
      <c r="Q213" t="s">
        <v>717</v>
      </c>
      <c r="R213" t="s">
        <v>718</v>
      </c>
      <c r="S213" t="s">
        <v>719</v>
      </c>
      <c r="T213">
        <v>20.8800000000046</v>
      </c>
    </row>
    <row r="214" spans="1:20" x14ac:dyDescent="0.2">
      <c r="A214" s="1">
        <f t="shared" si="12"/>
        <v>1022093.88</v>
      </c>
      <c r="B214" s="1">
        <f t="shared" si="12"/>
        <v>1022117.88</v>
      </c>
      <c r="C214" s="1" t="str">
        <f t="shared" si="13"/>
        <v>1.2m WC</v>
      </c>
      <c r="D214" s="1" t="str">
        <f t="shared" si="14"/>
        <v>1.2m WC - DWG# PT610201</v>
      </c>
      <c r="E214" s="1" t="s">
        <v>38</v>
      </c>
      <c r="F214" s="1">
        <f t="shared" si="15"/>
        <v>1.2</v>
      </c>
      <c r="G214" s="12">
        <f>INDEX(families!$A:$A,MATCH(H214,families!$B:$B,0))</f>
        <v>8</v>
      </c>
      <c r="H214" s="12" t="s">
        <v>38</v>
      </c>
      <c r="M214">
        <v>1022093.88</v>
      </c>
      <c r="N214">
        <v>1022117.88</v>
      </c>
      <c r="O214">
        <v>1.2</v>
      </c>
      <c r="P214" t="s">
        <v>732</v>
      </c>
      <c r="Q214" t="s">
        <v>733</v>
      </c>
      <c r="R214" t="s">
        <v>734</v>
      </c>
      <c r="S214" t="s">
        <v>734</v>
      </c>
      <c r="T214">
        <v>24</v>
      </c>
    </row>
    <row r="215" spans="1:20" x14ac:dyDescent="0.2">
      <c r="A215" s="1">
        <f t="shared" si="12"/>
        <v>1022117.88</v>
      </c>
      <c r="B215" s="1">
        <f t="shared" si="12"/>
        <v>1022253.46</v>
      </c>
      <c r="C215" s="1" t="str">
        <f t="shared" si="13"/>
        <v>0.9m FG</v>
      </c>
      <c r="D215" s="1" t="str">
        <f t="shared" si="14"/>
        <v>0.9m FG - Default Depth</v>
      </c>
      <c r="E215" s="1" t="s">
        <v>38</v>
      </c>
      <c r="F215" s="1">
        <f t="shared" si="15"/>
        <v>0.9</v>
      </c>
      <c r="G215" s="12">
        <f>INDEX(families!$A:$A,MATCH(H215,families!$B:$B,0))</f>
        <v>8</v>
      </c>
      <c r="H215" s="12" t="s">
        <v>38</v>
      </c>
      <c r="M215">
        <v>1022117.88</v>
      </c>
      <c r="N215">
        <v>1022253.46</v>
      </c>
      <c r="O215">
        <v>0.9</v>
      </c>
      <c r="P215" t="s">
        <v>716</v>
      </c>
      <c r="Q215" t="s">
        <v>717</v>
      </c>
      <c r="R215" t="s">
        <v>718</v>
      </c>
      <c r="S215" t="s">
        <v>719</v>
      </c>
      <c r="T215">
        <v>135.57999999995801</v>
      </c>
    </row>
    <row r="216" spans="1:20" x14ac:dyDescent="0.2">
      <c r="A216" s="1">
        <f t="shared" si="12"/>
        <v>1022253.46</v>
      </c>
      <c r="B216" s="1">
        <f t="shared" si="12"/>
        <v>1022265.46</v>
      </c>
      <c r="C216" s="1" t="str">
        <f t="shared" si="13"/>
        <v>1.5m RD</v>
      </c>
      <c r="D216" s="1" t="str">
        <f t="shared" si="14"/>
        <v>1.5m RD - DWG# PT640301</v>
      </c>
      <c r="E216" s="1" t="s">
        <v>38</v>
      </c>
      <c r="F216" s="1">
        <f t="shared" si="15"/>
        <v>1.5</v>
      </c>
      <c r="G216" s="12">
        <f>INDEX(families!$A:$A,MATCH(H216,families!$B:$B,0))</f>
        <v>8</v>
      </c>
      <c r="H216" s="12" t="s">
        <v>38</v>
      </c>
      <c r="M216">
        <v>1022253.46</v>
      </c>
      <c r="N216">
        <v>1022265.46</v>
      </c>
      <c r="O216">
        <v>1.5</v>
      </c>
      <c r="P216" t="s">
        <v>735</v>
      </c>
      <c r="Q216" t="s">
        <v>736</v>
      </c>
      <c r="R216" t="s">
        <v>737</v>
      </c>
      <c r="S216" t="s">
        <v>737</v>
      </c>
      <c r="T216">
        <v>12</v>
      </c>
    </row>
    <row r="217" spans="1:20" x14ac:dyDescent="0.2">
      <c r="A217" s="1">
        <f t="shared" si="12"/>
        <v>1022265.46</v>
      </c>
      <c r="B217" s="1">
        <f t="shared" si="12"/>
        <v>1022317.33</v>
      </c>
      <c r="C217" s="1" t="str">
        <f t="shared" si="13"/>
        <v>0.9m FG</v>
      </c>
      <c r="D217" s="1" t="str">
        <f t="shared" si="14"/>
        <v>0.9m FG - Default Depth</v>
      </c>
      <c r="E217" s="1" t="s">
        <v>38</v>
      </c>
      <c r="F217" s="1">
        <f t="shared" si="15"/>
        <v>0.9</v>
      </c>
      <c r="G217" s="12">
        <f>INDEX(families!$A:$A,MATCH(H217,families!$B:$B,0))</f>
        <v>8</v>
      </c>
      <c r="H217" s="12" t="s">
        <v>38</v>
      </c>
      <c r="M217">
        <v>1022265.46</v>
      </c>
      <c r="N217">
        <v>1022317.33</v>
      </c>
      <c r="O217">
        <v>0.9</v>
      </c>
      <c r="P217" t="s">
        <v>716</v>
      </c>
      <c r="Q217" t="s">
        <v>717</v>
      </c>
      <c r="R217" t="s">
        <v>718</v>
      </c>
      <c r="S217" t="s">
        <v>719</v>
      </c>
      <c r="T217">
        <v>51.869999999995301</v>
      </c>
    </row>
    <row r="218" spans="1:20" x14ac:dyDescent="0.2">
      <c r="A218" s="1">
        <f t="shared" si="12"/>
        <v>1022317.33</v>
      </c>
      <c r="B218" s="1">
        <f t="shared" si="12"/>
        <v>1022341.33</v>
      </c>
      <c r="C218" s="1" t="str">
        <f t="shared" si="13"/>
        <v>1.2m WC</v>
      </c>
      <c r="D218" s="1" t="str">
        <f t="shared" si="14"/>
        <v>1.2m WC - DWG# PT610201</v>
      </c>
      <c r="E218" s="1" t="s">
        <v>38</v>
      </c>
      <c r="F218" s="1">
        <f t="shared" si="15"/>
        <v>1.2</v>
      </c>
      <c r="G218" s="12">
        <f>INDEX(families!$A:$A,MATCH(H218,families!$B:$B,0))</f>
        <v>8</v>
      </c>
      <c r="H218" s="12" t="s">
        <v>38</v>
      </c>
      <c r="M218">
        <v>1022317.33</v>
      </c>
      <c r="N218">
        <v>1022341.33</v>
      </c>
      <c r="O218">
        <v>1.2</v>
      </c>
      <c r="P218" t="s">
        <v>732</v>
      </c>
      <c r="Q218" t="s">
        <v>733</v>
      </c>
      <c r="R218" t="s">
        <v>734</v>
      </c>
      <c r="S218" t="s">
        <v>734</v>
      </c>
      <c r="T218">
        <v>24</v>
      </c>
    </row>
    <row r="219" spans="1:20" x14ac:dyDescent="0.2">
      <c r="A219" s="1">
        <f t="shared" si="12"/>
        <v>1022341.33</v>
      </c>
      <c r="B219" s="1">
        <f t="shared" si="12"/>
        <v>1022345</v>
      </c>
      <c r="C219" s="1" t="str">
        <f t="shared" si="13"/>
        <v>0.9m FG</v>
      </c>
      <c r="D219" s="1" t="str">
        <f t="shared" si="14"/>
        <v>0.9m FG - Default Depth</v>
      </c>
      <c r="E219" s="1" t="s">
        <v>38</v>
      </c>
      <c r="F219" s="1">
        <f t="shared" si="15"/>
        <v>0.9</v>
      </c>
      <c r="G219" s="12">
        <f>INDEX(families!$A:$A,MATCH(H219,families!$B:$B,0))</f>
        <v>8</v>
      </c>
      <c r="H219" s="12" t="s">
        <v>38</v>
      </c>
      <c r="M219">
        <v>1022341.33</v>
      </c>
      <c r="N219">
        <v>1022345</v>
      </c>
      <c r="O219">
        <v>0.9</v>
      </c>
      <c r="P219" t="s">
        <v>716</v>
      </c>
      <c r="Q219" t="s">
        <v>717</v>
      </c>
      <c r="R219" t="s">
        <v>718</v>
      </c>
      <c r="S219" t="s">
        <v>719</v>
      </c>
      <c r="T219">
        <v>3.6700000000419002</v>
      </c>
    </row>
    <row r="220" spans="1:20" x14ac:dyDescent="0.2">
      <c r="A220" s="1">
        <f t="shared" si="12"/>
        <v>1022345</v>
      </c>
      <c r="B220" s="1">
        <f t="shared" si="12"/>
        <v>1022438</v>
      </c>
      <c r="C220" s="1" t="str">
        <f t="shared" si="13"/>
        <v>2.0m FG</v>
      </c>
      <c r="D220" s="1" t="str">
        <f t="shared" si="14"/>
        <v>2.0m FG - Alignment Sheets</v>
      </c>
      <c r="E220" s="1" t="s">
        <v>38</v>
      </c>
      <c r="F220" s="1">
        <f t="shared" si="15"/>
        <v>2</v>
      </c>
      <c r="G220" s="12">
        <f>INDEX(families!$A:$A,MATCH(H220,families!$B:$B,0))</f>
        <v>8</v>
      </c>
      <c r="H220" s="12" t="s">
        <v>38</v>
      </c>
      <c r="M220">
        <v>1022345</v>
      </c>
      <c r="N220">
        <v>1022438</v>
      </c>
      <c r="O220">
        <v>2</v>
      </c>
      <c r="P220" t="s">
        <v>716</v>
      </c>
      <c r="Q220" t="s">
        <v>721</v>
      </c>
      <c r="R220" t="s">
        <v>757</v>
      </c>
      <c r="S220" t="s">
        <v>758</v>
      </c>
      <c r="T220">
        <v>93</v>
      </c>
    </row>
    <row r="221" spans="1:20" x14ac:dyDescent="0.2">
      <c r="A221" s="1">
        <f t="shared" si="12"/>
        <v>1022438</v>
      </c>
      <c r="B221" s="1">
        <f t="shared" si="12"/>
        <v>1022491.56</v>
      </c>
      <c r="C221" s="1" t="str">
        <f t="shared" si="13"/>
        <v>0.9m FG</v>
      </c>
      <c r="D221" s="1" t="str">
        <f t="shared" si="14"/>
        <v>0.9m FG - Default Depth</v>
      </c>
      <c r="E221" s="1" t="s">
        <v>38</v>
      </c>
      <c r="F221" s="1">
        <f t="shared" si="15"/>
        <v>0.9</v>
      </c>
      <c r="G221" s="12">
        <f>INDEX(families!$A:$A,MATCH(H221,families!$B:$B,0))</f>
        <v>8</v>
      </c>
      <c r="H221" s="12" t="s">
        <v>38</v>
      </c>
      <c r="M221">
        <v>1022438</v>
      </c>
      <c r="N221">
        <v>1022491.56</v>
      </c>
      <c r="O221">
        <v>0.9</v>
      </c>
      <c r="P221" t="s">
        <v>716</v>
      </c>
      <c r="Q221" t="s">
        <v>717</v>
      </c>
      <c r="R221" t="s">
        <v>718</v>
      </c>
      <c r="S221" t="s">
        <v>719</v>
      </c>
      <c r="T221">
        <v>53.560000000055801</v>
      </c>
    </row>
    <row r="222" spans="1:20" x14ac:dyDescent="0.2">
      <c r="A222" s="1">
        <f t="shared" si="12"/>
        <v>1022491.56</v>
      </c>
      <c r="B222" s="1">
        <f t="shared" si="12"/>
        <v>1022496.35</v>
      </c>
      <c r="C222" s="1" t="str">
        <f t="shared" si="13"/>
        <v>1.2m WC</v>
      </c>
      <c r="D222" s="1" t="str">
        <f t="shared" si="14"/>
        <v>1.2m WC - DWG# PT610201</v>
      </c>
      <c r="E222" s="1" t="s">
        <v>38</v>
      </c>
      <c r="F222" s="1">
        <f t="shared" si="15"/>
        <v>1.2</v>
      </c>
      <c r="G222" s="12">
        <f>INDEX(families!$A:$A,MATCH(H222,families!$B:$B,0))</f>
        <v>8</v>
      </c>
      <c r="H222" s="12" t="s">
        <v>38</v>
      </c>
      <c r="M222">
        <v>1022491.56</v>
      </c>
      <c r="N222">
        <v>1022496.35</v>
      </c>
      <c r="O222">
        <v>1.2</v>
      </c>
      <c r="P222" t="s">
        <v>732</v>
      </c>
      <c r="Q222" t="s">
        <v>733</v>
      </c>
      <c r="R222" t="s">
        <v>734</v>
      </c>
      <c r="S222" t="s">
        <v>734</v>
      </c>
      <c r="T222">
        <v>4.7899999999208296</v>
      </c>
    </row>
    <row r="223" spans="1:20" x14ac:dyDescent="0.2">
      <c r="A223" s="1">
        <f t="shared" si="12"/>
        <v>1022496.35</v>
      </c>
      <c r="B223" s="1">
        <f t="shared" si="12"/>
        <v>1022508.35</v>
      </c>
      <c r="C223" s="1" t="str">
        <f t="shared" si="13"/>
        <v>1.5m RD</v>
      </c>
      <c r="D223" s="1" t="str">
        <f t="shared" si="14"/>
        <v>1.5m RD - DWG# PT640301</v>
      </c>
      <c r="E223" s="1" t="s">
        <v>38</v>
      </c>
      <c r="F223" s="1">
        <f t="shared" si="15"/>
        <v>1.5</v>
      </c>
      <c r="G223" s="12">
        <f>INDEX(families!$A:$A,MATCH(H223,families!$B:$B,0))</f>
        <v>8</v>
      </c>
      <c r="H223" s="12" t="s">
        <v>38</v>
      </c>
      <c r="M223">
        <v>1022496.35</v>
      </c>
      <c r="N223">
        <v>1022508.35</v>
      </c>
      <c r="O223">
        <v>1.5</v>
      </c>
      <c r="P223" t="s">
        <v>735</v>
      </c>
      <c r="Q223" t="s">
        <v>736</v>
      </c>
      <c r="R223" t="s">
        <v>737</v>
      </c>
      <c r="S223" t="s">
        <v>737</v>
      </c>
      <c r="T223">
        <v>12</v>
      </c>
    </row>
    <row r="224" spans="1:20" x14ac:dyDescent="0.2">
      <c r="A224" s="1">
        <f t="shared" si="12"/>
        <v>1022508.35</v>
      </c>
      <c r="B224" s="1">
        <f t="shared" si="12"/>
        <v>1022515.56</v>
      </c>
      <c r="C224" s="1" t="str">
        <f t="shared" si="13"/>
        <v>1.2m WC</v>
      </c>
      <c r="D224" s="1" t="str">
        <f t="shared" si="14"/>
        <v>1.2m WC - DWG# PT610201</v>
      </c>
      <c r="E224" s="1" t="s">
        <v>38</v>
      </c>
      <c r="F224" s="1">
        <f t="shared" si="15"/>
        <v>1.2</v>
      </c>
      <c r="G224" s="12">
        <f>INDEX(families!$A:$A,MATCH(H224,families!$B:$B,0))</f>
        <v>8</v>
      </c>
      <c r="H224" s="12" t="s">
        <v>38</v>
      </c>
      <c r="M224">
        <v>1022508.35</v>
      </c>
      <c r="N224">
        <v>1022515.56</v>
      </c>
      <c r="O224">
        <v>1.2</v>
      </c>
      <c r="P224" t="s">
        <v>732</v>
      </c>
      <c r="Q224" t="s">
        <v>733</v>
      </c>
      <c r="R224" t="s">
        <v>734</v>
      </c>
      <c r="S224" t="s">
        <v>734</v>
      </c>
      <c r="T224">
        <v>7.2100000000791598</v>
      </c>
    </row>
    <row r="225" spans="1:20" x14ac:dyDescent="0.2">
      <c r="A225" s="1">
        <f t="shared" si="12"/>
        <v>1022515.56</v>
      </c>
      <c r="B225" s="1">
        <f t="shared" si="12"/>
        <v>1022533.51</v>
      </c>
      <c r="C225" s="1" t="str">
        <f t="shared" si="13"/>
        <v>0.9m FG</v>
      </c>
      <c r="D225" s="1" t="str">
        <f t="shared" si="14"/>
        <v>0.9m FG - Default Depth</v>
      </c>
      <c r="E225" s="1" t="s">
        <v>38</v>
      </c>
      <c r="F225" s="1">
        <f t="shared" si="15"/>
        <v>0.9</v>
      </c>
      <c r="G225" s="12">
        <f>INDEX(families!$A:$A,MATCH(H225,families!$B:$B,0))</f>
        <v>8</v>
      </c>
      <c r="H225" s="12" t="s">
        <v>38</v>
      </c>
      <c r="M225">
        <v>1022515.56</v>
      </c>
      <c r="N225">
        <v>1022533.51</v>
      </c>
      <c r="O225">
        <v>0.9</v>
      </c>
      <c r="P225" t="s">
        <v>716</v>
      </c>
      <c r="Q225" t="s">
        <v>717</v>
      </c>
      <c r="R225" t="s">
        <v>718</v>
      </c>
      <c r="S225" t="s">
        <v>719</v>
      </c>
      <c r="T225">
        <v>17.949999999953398</v>
      </c>
    </row>
    <row r="226" spans="1:20" x14ac:dyDescent="0.2">
      <c r="A226" s="1">
        <f t="shared" si="12"/>
        <v>1022533.51</v>
      </c>
      <c r="B226" s="1">
        <f t="shared" si="12"/>
        <v>1022545.51</v>
      </c>
      <c r="C226" s="1" t="str">
        <f t="shared" si="13"/>
        <v>1.5m RD</v>
      </c>
      <c r="D226" s="1" t="str">
        <f t="shared" si="14"/>
        <v>1.5m RD - DWG# PT640301</v>
      </c>
      <c r="E226" s="1" t="s">
        <v>38</v>
      </c>
      <c r="F226" s="1">
        <f t="shared" si="15"/>
        <v>1.5</v>
      </c>
      <c r="G226" s="12">
        <f>INDEX(families!$A:$A,MATCH(H226,families!$B:$B,0))</f>
        <v>8</v>
      </c>
      <c r="H226" s="12" t="s">
        <v>38</v>
      </c>
      <c r="M226">
        <v>1022533.51</v>
      </c>
      <c r="N226">
        <v>1022545.51</v>
      </c>
      <c r="O226">
        <v>1.5</v>
      </c>
      <c r="P226" t="s">
        <v>735</v>
      </c>
      <c r="Q226" t="s">
        <v>736</v>
      </c>
      <c r="R226" t="s">
        <v>737</v>
      </c>
      <c r="S226" t="s">
        <v>737</v>
      </c>
      <c r="T226">
        <v>12</v>
      </c>
    </row>
    <row r="227" spans="1:20" x14ac:dyDescent="0.2">
      <c r="A227" s="1">
        <f t="shared" si="12"/>
        <v>1022545.51</v>
      </c>
      <c r="B227" s="1">
        <f t="shared" si="12"/>
        <v>1022633.34</v>
      </c>
      <c r="C227" s="1" t="str">
        <f t="shared" si="13"/>
        <v>0.9m FG</v>
      </c>
      <c r="D227" s="1" t="str">
        <f t="shared" si="14"/>
        <v>0.9m FG - Default Depth</v>
      </c>
      <c r="E227" s="1" t="s">
        <v>38</v>
      </c>
      <c r="F227" s="1">
        <f t="shared" si="15"/>
        <v>0.9</v>
      </c>
      <c r="G227" s="12">
        <f>INDEX(families!$A:$A,MATCH(H227,families!$B:$B,0))</f>
        <v>8</v>
      </c>
      <c r="H227" s="12" t="s">
        <v>38</v>
      </c>
      <c r="M227">
        <v>1022545.51</v>
      </c>
      <c r="N227">
        <v>1022633.34</v>
      </c>
      <c r="O227">
        <v>0.9</v>
      </c>
      <c r="P227" t="s">
        <v>716</v>
      </c>
      <c r="Q227" t="s">
        <v>717</v>
      </c>
      <c r="R227" t="s">
        <v>718</v>
      </c>
      <c r="S227" t="s">
        <v>719</v>
      </c>
      <c r="T227">
        <v>87.829999999958005</v>
      </c>
    </row>
    <row r="228" spans="1:20" x14ac:dyDescent="0.2">
      <c r="A228" s="1">
        <f t="shared" si="12"/>
        <v>1022633.34</v>
      </c>
      <c r="B228" s="1">
        <f t="shared" si="12"/>
        <v>1022657.34</v>
      </c>
      <c r="C228" s="1" t="str">
        <f t="shared" si="13"/>
        <v>1.2m WC</v>
      </c>
      <c r="D228" s="1" t="str">
        <f t="shared" si="14"/>
        <v>1.2m WC - DWG# PT610201</v>
      </c>
      <c r="E228" s="1" t="s">
        <v>38</v>
      </c>
      <c r="F228" s="1">
        <f t="shared" si="15"/>
        <v>1.2</v>
      </c>
      <c r="G228" s="12">
        <f>INDEX(families!$A:$A,MATCH(H228,families!$B:$B,0))</f>
        <v>8</v>
      </c>
      <c r="H228" s="12" t="s">
        <v>38</v>
      </c>
      <c r="M228">
        <v>1022633.34</v>
      </c>
      <c r="N228">
        <v>1022657.34</v>
      </c>
      <c r="O228">
        <v>1.2</v>
      </c>
      <c r="P228" t="s">
        <v>732</v>
      </c>
      <c r="Q228" t="s">
        <v>733</v>
      </c>
      <c r="R228" t="s">
        <v>734</v>
      </c>
      <c r="S228" t="s">
        <v>734</v>
      </c>
      <c r="T228">
        <v>24</v>
      </c>
    </row>
    <row r="229" spans="1:20" x14ac:dyDescent="0.2">
      <c r="A229" s="1">
        <f t="shared" si="12"/>
        <v>1022657.34</v>
      </c>
      <c r="B229" s="1">
        <f t="shared" si="12"/>
        <v>1022674</v>
      </c>
      <c r="C229" s="1" t="str">
        <f t="shared" si="13"/>
        <v>1.2m CG</v>
      </c>
      <c r="D229" s="1" t="str">
        <f t="shared" si="14"/>
        <v>1.2m CG - Alignment Sheets</v>
      </c>
      <c r="E229" s="1" t="s">
        <v>38</v>
      </c>
      <c r="F229" s="1">
        <f t="shared" si="15"/>
        <v>1.2</v>
      </c>
      <c r="G229" s="12">
        <f>INDEX(families!$A:$A,MATCH(H229,families!$B:$B,0))</f>
        <v>8</v>
      </c>
      <c r="H229" s="12" t="s">
        <v>38</v>
      </c>
      <c r="M229">
        <v>1022657.34</v>
      </c>
      <c r="N229">
        <v>1022674</v>
      </c>
      <c r="O229">
        <v>1.2</v>
      </c>
      <c r="P229" t="s">
        <v>720</v>
      </c>
      <c r="Q229" t="s">
        <v>721</v>
      </c>
      <c r="R229" t="s">
        <v>761</v>
      </c>
      <c r="S229" t="s">
        <v>762</v>
      </c>
      <c r="T229">
        <v>16.6600000000325</v>
      </c>
    </row>
    <row r="230" spans="1:20" x14ac:dyDescent="0.2">
      <c r="A230" s="1">
        <f t="shared" si="12"/>
        <v>1022674</v>
      </c>
      <c r="B230" s="1">
        <f t="shared" si="12"/>
        <v>1022693</v>
      </c>
      <c r="C230" s="1" t="str">
        <f t="shared" si="13"/>
        <v>0.9m FG</v>
      </c>
      <c r="D230" s="1" t="str">
        <f t="shared" si="14"/>
        <v>0.9m FG - Default Depth</v>
      </c>
      <c r="E230" s="1" t="s">
        <v>38</v>
      </c>
      <c r="F230" s="1">
        <f t="shared" si="15"/>
        <v>0.9</v>
      </c>
      <c r="G230" s="12">
        <f>INDEX(families!$A:$A,MATCH(H230,families!$B:$B,0))</f>
        <v>8</v>
      </c>
      <c r="H230" s="12" t="s">
        <v>38</v>
      </c>
      <c r="M230">
        <v>1022674</v>
      </c>
      <c r="N230">
        <v>1022693</v>
      </c>
      <c r="O230">
        <v>0.9</v>
      </c>
      <c r="P230" t="s">
        <v>716</v>
      </c>
      <c r="Q230" t="s">
        <v>717</v>
      </c>
      <c r="R230" t="s">
        <v>718</v>
      </c>
      <c r="S230" t="s">
        <v>719</v>
      </c>
      <c r="T230">
        <v>19</v>
      </c>
    </row>
    <row r="231" spans="1:20" x14ac:dyDescent="0.2">
      <c r="A231" s="1">
        <f t="shared" si="12"/>
        <v>1022693</v>
      </c>
      <c r="B231" s="1">
        <f t="shared" si="12"/>
        <v>1022753</v>
      </c>
      <c r="C231" s="1" t="str">
        <f t="shared" si="13"/>
        <v>1.5m FG</v>
      </c>
      <c r="D231" s="1" t="str">
        <f t="shared" si="14"/>
        <v>1.5m FG - Alignment Sheets</v>
      </c>
      <c r="E231" s="1" t="s">
        <v>38</v>
      </c>
      <c r="F231" s="1">
        <f t="shared" si="15"/>
        <v>1.5</v>
      </c>
      <c r="G231" s="12">
        <f>INDEX(families!$A:$A,MATCH(H231,families!$B:$B,0))</f>
        <v>8</v>
      </c>
      <c r="H231" s="12" t="s">
        <v>38</v>
      </c>
      <c r="M231">
        <v>1022693</v>
      </c>
      <c r="N231">
        <v>1022753</v>
      </c>
      <c r="O231">
        <v>1.5</v>
      </c>
      <c r="P231" t="s">
        <v>716</v>
      </c>
      <c r="Q231" t="s">
        <v>721</v>
      </c>
      <c r="R231" t="s">
        <v>724</v>
      </c>
      <c r="S231" t="s">
        <v>725</v>
      </c>
      <c r="T231">
        <v>60</v>
      </c>
    </row>
    <row r="232" spans="1:20" x14ac:dyDescent="0.2">
      <c r="A232" s="1">
        <f t="shared" si="12"/>
        <v>1022753</v>
      </c>
      <c r="B232" s="1">
        <f t="shared" si="12"/>
        <v>1022755.5</v>
      </c>
      <c r="C232" s="1" t="str">
        <f t="shared" si="13"/>
        <v>1.2m WC</v>
      </c>
      <c r="D232" s="1" t="str">
        <f t="shared" si="14"/>
        <v>1.2m WC - DWG# PT610201</v>
      </c>
      <c r="E232" s="1" t="s">
        <v>38</v>
      </c>
      <c r="F232" s="1">
        <f t="shared" si="15"/>
        <v>1.2</v>
      </c>
      <c r="G232" s="12">
        <f>INDEX(families!$A:$A,MATCH(H232,families!$B:$B,0))</f>
        <v>8</v>
      </c>
      <c r="H232" s="12" t="s">
        <v>38</v>
      </c>
      <c r="M232">
        <v>1022753</v>
      </c>
      <c r="N232">
        <v>1022755.5</v>
      </c>
      <c r="O232">
        <v>1.2</v>
      </c>
      <c r="P232" t="s">
        <v>732</v>
      </c>
      <c r="Q232" t="s">
        <v>733</v>
      </c>
      <c r="R232" t="s">
        <v>734</v>
      </c>
      <c r="S232" t="s">
        <v>734</v>
      </c>
      <c r="T232">
        <v>2.5</v>
      </c>
    </row>
    <row r="233" spans="1:20" x14ac:dyDescent="0.2">
      <c r="A233" s="1">
        <f t="shared" si="12"/>
        <v>1022755.5</v>
      </c>
      <c r="B233" s="1">
        <f t="shared" si="12"/>
        <v>1022778.13</v>
      </c>
      <c r="C233" s="1" t="str">
        <f t="shared" si="13"/>
        <v>0.9m FG</v>
      </c>
      <c r="D233" s="1" t="str">
        <f t="shared" si="14"/>
        <v>0.9m FG - Default Depth</v>
      </c>
      <c r="E233" s="1" t="s">
        <v>38</v>
      </c>
      <c r="F233" s="1">
        <f t="shared" si="15"/>
        <v>0.9</v>
      </c>
      <c r="G233" s="12">
        <f>INDEX(families!$A:$A,MATCH(H233,families!$B:$B,0))</f>
        <v>8</v>
      </c>
      <c r="H233" s="12" t="s">
        <v>38</v>
      </c>
      <c r="M233">
        <v>1022755.5</v>
      </c>
      <c r="N233">
        <v>1022778.13</v>
      </c>
      <c r="O233">
        <v>0.9</v>
      </c>
      <c r="P233" t="s">
        <v>716</v>
      </c>
      <c r="Q233" t="s">
        <v>717</v>
      </c>
      <c r="R233" t="s">
        <v>718</v>
      </c>
      <c r="S233" t="s">
        <v>719</v>
      </c>
      <c r="T233">
        <v>22.6300000000046</v>
      </c>
    </row>
    <row r="234" spans="1:20" x14ac:dyDescent="0.2">
      <c r="A234" s="1">
        <f t="shared" si="12"/>
        <v>1022778.13</v>
      </c>
      <c r="B234" s="1">
        <f t="shared" si="12"/>
        <v>1022802.13</v>
      </c>
      <c r="C234" s="1" t="str">
        <f t="shared" si="13"/>
        <v>1.2m WC</v>
      </c>
      <c r="D234" s="1" t="str">
        <f t="shared" si="14"/>
        <v>1.2m WC - DWG# PT610201</v>
      </c>
      <c r="E234" s="1" t="s">
        <v>38</v>
      </c>
      <c r="F234" s="1">
        <f t="shared" si="15"/>
        <v>1.2</v>
      </c>
      <c r="G234" s="12">
        <f>INDEX(families!$A:$A,MATCH(H234,families!$B:$B,0))</f>
        <v>8</v>
      </c>
      <c r="H234" s="12" t="s">
        <v>38</v>
      </c>
      <c r="M234">
        <v>1022778.13</v>
      </c>
      <c r="N234">
        <v>1022802.13</v>
      </c>
      <c r="O234">
        <v>1.2</v>
      </c>
      <c r="P234" t="s">
        <v>732</v>
      </c>
      <c r="Q234" t="s">
        <v>733</v>
      </c>
      <c r="R234" t="s">
        <v>734</v>
      </c>
      <c r="S234" t="s">
        <v>734</v>
      </c>
      <c r="T234">
        <v>24</v>
      </c>
    </row>
    <row r="235" spans="1:20" x14ac:dyDescent="0.2">
      <c r="A235" s="1">
        <f t="shared" si="12"/>
        <v>1022802.13</v>
      </c>
      <c r="B235" s="1">
        <f t="shared" si="12"/>
        <v>1022845.52</v>
      </c>
      <c r="C235" s="1" t="str">
        <f t="shared" si="13"/>
        <v>1.2m FG</v>
      </c>
      <c r="D235" s="1" t="str">
        <f t="shared" si="14"/>
        <v>1.2m FG - BGC Dominant Design</v>
      </c>
      <c r="E235" s="1" t="s">
        <v>38</v>
      </c>
      <c r="F235" s="1">
        <f t="shared" si="15"/>
        <v>1.2</v>
      </c>
      <c r="G235" s="12">
        <f>INDEX(families!$A:$A,MATCH(H235,families!$B:$B,0))</f>
        <v>8</v>
      </c>
      <c r="H235" s="12" t="s">
        <v>38</v>
      </c>
      <c r="M235">
        <v>1022802.13</v>
      </c>
      <c r="N235">
        <v>1022845.52</v>
      </c>
      <c r="O235">
        <v>1.2</v>
      </c>
      <c r="P235" t="s">
        <v>716</v>
      </c>
      <c r="Q235" t="s">
        <v>729</v>
      </c>
      <c r="R235" t="s">
        <v>726</v>
      </c>
      <c r="S235" t="s">
        <v>727</v>
      </c>
      <c r="T235">
        <v>43.390000000013899</v>
      </c>
    </row>
    <row r="236" spans="1:20" x14ac:dyDescent="0.2">
      <c r="A236" s="1">
        <f t="shared" si="12"/>
        <v>1022845.52</v>
      </c>
      <c r="B236" s="1">
        <f t="shared" si="12"/>
        <v>1022857.52</v>
      </c>
      <c r="C236" s="1" t="str">
        <f t="shared" si="13"/>
        <v>1.5m RD</v>
      </c>
      <c r="D236" s="1" t="str">
        <f t="shared" si="14"/>
        <v>1.5m RD - DWG# PT640301</v>
      </c>
      <c r="E236" s="1" t="s">
        <v>38</v>
      </c>
      <c r="F236" s="1">
        <f t="shared" si="15"/>
        <v>1.5</v>
      </c>
      <c r="G236" s="12">
        <f>INDEX(families!$A:$A,MATCH(H236,families!$B:$B,0))</f>
        <v>8</v>
      </c>
      <c r="H236" s="12" t="s">
        <v>38</v>
      </c>
      <c r="M236">
        <v>1022845.52</v>
      </c>
      <c r="N236">
        <v>1022857.52</v>
      </c>
      <c r="O236">
        <v>1.5</v>
      </c>
      <c r="P236" t="s">
        <v>735</v>
      </c>
      <c r="Q236" t="s">
        <v>736</v>
      </c>
      <c r="R236" t="s">
        <v>737</v>
      </c>
      <c r="S236" t="s">
        <v>737</v>
      </c>
      <c r="T236">
        <v>12</v>
      </c>
    </row>
    <row r="237" spans="1:20" x14ac:dyDescent="0.2">
      <c r="A237" s="1">
        <f t="shared" si="12"/>
        <v>1022857.52</v>
      </c>
      <c r="B237" s="1">
        <f t="shared" si="12"/>
        <v>1022876</v>
      </c>
      <c r="C237" s="1" t="str">
        <f t="shared" si="13"/>
        <v>1.2m FG</v>
      </c>
      <c r="D237" s="1" t="str">
        <f t="shared" si="14"/>
        <v>1.2m FG - BGC Dominant Design</v>
      </c>
      <c r="E237" s="1" t="s">
        <v>38</v>
      </c>
      <c r="F237" s="1">
        <f t="shared" si="15"/>
        <v>1.2</v>
      </c>
      <c r="G237" s="12">
        <f>INDEX(families!$A:$A,MATCH(H237,families!$B:$B,0))</f>
        <v>8</v>
      </c>
      <c r="H237" s="12" t="s">
        <v>38</v>
      </c>
      <c r="M237">
        <v>1022857.52</v>
      </c>
      <c r="N237">
        <v>1022876</v>
      </c>
      <c r="O237">
        <v>1.2</v>
      </c>
      <c r="P237" t="s">
        <v>716</v>
      </c>
      <c r="Q237" t="s">
        <v>729</v>
      </c>
      <c r="R237" t="s">
        <v>726</v>
      </c>
      <c r="S237" t="s">
        <v>727</v>
      </c>
      <c r="T237">
        <v>18.479999999981299</v>
      </c>
    </row>
    <row r="238" spans="1:20" x14ac:dyDescent="0.2">
      <c r="A238" s="1">
        <f t="shared" si="12"/>
        <v>1022876</v>
      </c>
      <c r="B238" s="1">
        <f t="shared" si="12"/>
        <v>1022885</v>
      </c>
      <c r="C238" s="1" t="str">
        <f t="shared" si="13"/>
        <v>1.5m FG</v>
      </c>
      <c r="D238" s="1" t="str">
        <f t="shared" si="14"/>
        <v>1.5m FG - BGC Dominant Design</v>
      </c>
      <c r="E238" s="1" t="s">
        <v>38</v>
      </c>
      <c r="F238" s="1">
        <f t="shared" si="15"/>
        <v>1.5</v>
      </c>
      <c r="G238" s="12">
        <f>INDEX(families!$A:$A,MATCH(H238,families!$B:$B,0))</f>
        <v>8</v>
      </c>
      <c r="H238" s="12" t="s">
        <v>38</v>
      </c>
      <c r="M238">
        <v>1022876</v>
      </c>
      <c r="N238">
        <v>1022885</v>
      </c>
      <c r="O238">
        <v>1.5</v>
      </c>
      <c r="P238" t="s">
        <v>716</v>
      </c>
      <c r="Q238" t="s">
        <v>729</v>
      </c>
      <c r="R238" t="s">
        <v>724</v>
      </c>
      <c r="S238" t="s">
        <v>725</v>
      </c>
      <c r="T238">
        <v>9</v>
      </c>
    </row>
    <row r="239" spans="1:20" x14ac:dyDescent="0.2">
      <c r="A239" s="1">
        <f t="shared" si="12"/>
        <v>1022885</v>
      </c>
      <c r="B239" s="1">
        <f t="shared" si="12"/>
        <v>1023096</v>
      </c>
      <c r="C239" s="1" t="str">
        <f t="shared" si="13"/>
        <v>1.2m CG</v>
      </c>
      <c r="D239" s="1" t="str">
        <f t="shared" si="14"/>
        <v>1.2m CG - Alignment Sheets</v>
      </c>
      <c r="E239" s="1" t="s">
        <v>38</v>
      </c>
      <c r="F239" s="1">
        <f t="shared" si="15"/>
        <v>1.2</v>
      </c>
      <c r="G239" s="12">
        <f>INDEX(families!$A:$A,MATCH(H239,families!$B:$B,0))</f>
        <v>8</v>
      </c>
      <c r="H239" s="12" t="s">
        <v>38</v>
      </c>
      <c r="M239">
        <v>1022885</v>
      </c>
      <c r="N239">
        <v>1023096</v>
      </c>
      <c r="O239">
        <v>1.2</v>
      </c>
      <c r="P239" t="s">
        <v>720</v>
      </c>
      <c r="Q239" t="s">
        <v>721</v>
      </c>
      <c r="R239" t="s">
        <v>761</v>
      </c>
      <c r="S239" t="s">
        <v>762</v>
      </c>
      <c r="T239">
        <v>211</v>
      </c>
    </row>
    <row r="240" spans="1:20" x14ac:dyDescent="0.2">
      <c r="A240" s="1">
        <f t="shared" si="12"/>
        <v>1023096</v>
      </c>
      <c r="B240" s="1">
        <f t="shared" si="12"/>
        <v>1023169</v>
      </c>
      <c r="C240" s="1" t="str">
        <f t="shared" si="13"/>
        <v>2.0m CG/1.2m CG</v>
      </c>
      <c r="D240" s="1" t="str">
        <f t="shared" si="14"/>
        <v>2.0m CG/1.2m CG - Alignment Sheets</v>
      </c>
      <c r="E240" s="1" t="s">
        <v>38</v>
      </c>
      <c r="F240" s="1">
        <f t="shared" si="15"/>
        <v>2</v>
      </c>
      <c r="G240" s="12">
        <f>INDEX(families!$A:$A,MATCH(H240,families!$B:$B,0))</f>
        <v>8</v>
      </c>
      <c r="H240" s="12" t="s">
        <v>38</v>
      </c>
      <c r="M240">
        <v>1023096</v>
      </c>
      <c r="N240">
        <v>1023169</v>
      </c>
      <c r="O240" t="s">
        <v>777</v>
      </c>
      <c r="P240" t="s">
        <v>720</v>
      </c>
      <c r="Q240" t="s">
        <v>721</v>
      </c>
      <c r="R240" t="s">
        <v>778</v>
      </c>
      <c r="S240" t="s">
        <v>779</v>
      </c>
      <c r="T240">
        <v>73</v>
      </c>
    </row>
    <row r="241" spans="1:20" x14ac:dyDescent="0.2">
      <c r="A241" s="1">
        <f t="shared" si="12"/>
        <v>1023169</v>
      </c>
      <c r="B241" s="1">
        <f t="shared" si="12"/>
        <v>1023184</v>
      </c>
      <c r="C241" s="1" t="str">
        <f t="shared" si="13"/>
        <v>2.0m CG</v>
      </c>
      <c r="D241" s="1" t="str">
        <f t="shared" si="14"/>
        <v>2.0m CG - Alignment Sheets</v>
      </c>
      <c r="E241" s="1" t="s">
        <v>38</v>
      </c>
      <c r="F241" s="1">
        <f t="shared" si="15"/>
        <v>2</v>
      </c>
      <c r="G241" s="12">
        <f>INDEX(families!$A:$A,MATCH(H241,families!$B:$B,0))</f>
        <v>8</v>
      </c>
      <c r="H241" s="12" t="s">
        <v>38</v>
      </c>
      <c r="M241">
        <v>1023169</v>
      </c>
      <c r="N241">
        <v>1023184</v>
      </c>
      <c r="O241">
        <v>2</v>
      </c>
      <c r="P241" t="s">
        <v>720</v>
      </c>
      <c r="Q241" t="s">
        <v>721</v>
      </c>
      <c r="R241" t="s">
        <v>772</v>
      </c>
      <c r="S241" t="s">
        <v>773</v>
      </c>
      <c r="T241">
        <v>15</v>
      </c>
    </row>
    <row r="242" spans="1:20" x14ac:dyDescent="0.2">
      <c r="A242" s="1">
        <f t="shared" si="12"/>
        <v>1023184</v>
      </c>
      <c r="B242" s="1">
        <f t="shared" si="12"/>
        <v>1023317</v>
      </c>
      <c r="C242" s="1" t="str">
        <f t="shared" si="13"/>
        <v>2.0m CG/1.5m CG/1.8m FG</v>
      </c>
      <c r="D242" s="1" t="str">
        <f t="shared" si="14"/>
        <v>2.0m CG/1.5m CG/1.8m FG - Alignment Sheets</v>
      </c>
      <c r="E242" s="1" t="s">
        <v>38</v>
      </c>
      <c r="F242" s="1">
        <f t="shared" si="15"/>
        <v>2</v>
      </c>
      <c r="G242" s="12">
        <f>INDEX(families!$A:$A,MATCH(H242,families!$B:$B,0))</f>
        <v>8</v>
      </c>
      <c r="H242" s="12" t="s">
        <v>38</v>
      </c>
      <c r="M242">
        <v>1023184</v>
      </c>
      <c r="N242">
        <v>1023317</v>
      </c>
      <c r="O242" t="s">
        <v>780</v>
      </c>
      <c r="P242" t="s">
        <v>741</v>
      </c>
      <c r="Q242" t="s">
        <v>721</v>
      </c>
      <c r="R242" t="s">
        <v>781</v>
      </c>
      <c r="S242" t="s">
        <v>782</v>
      </c>
      <c r="T242">
        <v>133</v>
      </c>
    </row>
    <row r="243" spans="1:20" x14ac:dyDescent="0.2">
      <c r="A243" s="1">
        <f t="shared" si="12"/>
        <v>1023317</v>
      </c>
      <c r="B243" s="1">
        <f t="shared" si="12"/>
        <v>1023639</v>
      </c>
      <c r="C243" s="1" t="str">
        <f t="shared" si="13"/>
        <v>2.0m CG</v>
      </c>
      <c r="D243" s="1" t="str">
        <f t="shared" si="14"/>
        <v>2.0m CG - Alignment Sheets</v>
      </c>
      <c r="E243" s="1" t="s">
        <v>38</v>
      </c>
      <c r="F243" s="1">
        <f t="shared" si="15"/>
        <v>2</v>
      </c>
      <c r="G243" s="12">
        <f>INDEX(families!$A:$A,MATCH(H243,families!$B:$B,0))</f>
        <v>8</v>
      </c>
      <c r="H243" s="12" t="s">
        <v>38</v>
      </c>
      <c r="M243">
        <v>1023317</v>
      </c>
      <c r="N243">
        <v>1023639</v>
      </c>
      <c r="O243">
        <v>2</v>
      </c>
      <c r="P243" t="s">
        <v>720</v>
      </c>
      <c r="Q243" t="s">
        <v>721</v>
      </c>
      <c r="R243" t="s">
        <v>772</v>
      </c>
      <c r="S243" t="s">
        <v>773</v>
      </c>
      <c r="T243">
        <v>322</v>
      </c>
    </row>
    <row r="244" spans="1:20" x14ac:dyDescent="0.2">
      <c r="A244" s="1">
        <f t="shared" si="12"/>
        <v>1023639</v>
      </c>
      <c r="B244" s="1">
        <f t="shared" si="12"/>
        <v>1023760</v>
      </c>
      <c r="C244" s="1" t="str">
        <f t="shared" si="13"/>
        <v>2.0m CG/1.5m CG/2.3m FG</v>
      </c>
      <c r="D244" s="1" t="str">
        <f t="shared" si="14"/>
        <v>2.0m CG/1.5m CG/2.3m FG - Alignment Sheets</v>
      </c>
      <c r="E244" s="1" t="s">
        <v>38</v>
      </c>
      <c r="F244" s="1">
        <f t="shared" si="15"/>
        <v>2</v>
      </c>
      <c r="G244" s="12">
        <f>INDEX(families!$A:$A,MATCH(H244,families!$B:$B,0))</f>
        <v>8</v>
      </c>
      <c r="H244" s="12" t="s">
        <v>38</v>
      </c>
      <c r="M244">
        <v>1023639</v>
      </c>
      <c r="N244">
        <v>1023760</v>
      </c>
      <c r="O244" t="s">
        <v>783</v>
      </c>
      <c r="P244" t="s">
        <v>741</v>
      </c>
      <c r="Q244" t="s">
        <v>721</v>
      </c>
      <c r="R244" t="s">
        <v>784</v>
      </c>
      <c r="S244" t="s">
        <v>785</v>
      </c>
      <c r="T244">
        <v>121</v>
      </c>
    </row>
    <row r="245" spans="1:20" x14ac:dyDescent="0.2">
      <c r="A245" s="1">
        <f t="shared" si="12"/>
        <v>1023760</v>
      </c>
      <c r="B245" s="1">
        <f t="shared" si="12"/>
        <v>1023763</v>
      </c>
      <c r="C245" s="1" t="str">
        <f t="shared" si="13"/>
        <v>2.0m CG</v>
      </c>
      <c r="D245" s="1" t="str">
        <f t="shared" si="14"/>
        <v>2.0m CG - Alignment Sheets</v>
      </c>
      <c r="E245" s="1" t="s">
        <v>38</v>
      </c>
      <c r="F245" s="1">
        <f t="shared" si="15"/>
        <v>2</v>
      </c>
      <c r="G245" s="12">
        <f>INDEX(families!$A:$A,MATCH(H245,families!$B:$B,0))</f>
        <v>8</v>
      </c>
      <c r="H245" s="12" t="s">
        <v>38</v>
      </c>
      <c r="M245">
        <v>1023760</v>
      </c>
      <c r="N245">
        <v>1023763</v>
      </c>
      <c r="O245">
        <v>2</v>
      </c>
      <c r="P245" t="s">
        <v>720</v>
      </c>
      <c r="Q245" t="s">
        <v>721</v>
      </c>
      <c r="R245" t="s">
        <v>772</v>
      </c>
      <c r="S245" t="s">
        <v>773</v>
      </c>
      <c r="T245">
        <v>3</v>
      </c>
    </row>
    <row r="246" spans="1:20" x14ac:dyDescent="0.2">
      <c r="A246" s="1">
        <f t="shared" si="12"/>
        <v>1023763</v>
      </c>
      <c r="B246" s="1">
        <f t="shared" si="12"/>
        <v>1023787</v>
      </c>
      <c r="C246" s="1" t="str">
        <f t="shared" si="13"/>
        <v>2.0m CG/1.2m FG</v>
      </c>
      <c r="D246" s="1" t="str">
        <f t="shared" si="14"/>
        <v>2.0m CG/1.2m FG - Alignment Sheets</v>
      </c>
      <c r="E246" s="1" t="s">
        <v>38</v>
      </c>
      <c r="F246" s="1">
        <f t="shared" si="15"/>
        <v>2</v>
      </c>
      <c r="G246" s="12">
        <f>INDEX(families!$A:$A,MATCH(H246,families!$B:$B,0))</f>
        <v>8</v>
      </c>
      <c r="H246" s="12" t="s">
        <v>38</v>
      </c>
      <c r="M246">
        <v>1023763</v>
      </c>
      <c r="N246">
        <v>1023787</v>
      </c>
      <c r="O246" t="s">
        <v>777</v>
      </c>
      <c r="P246" t="s">
        <v>741</v>
      </c>
      <c r="Q246" t="s">
        <v>721</v>
      </c>
      <c r="R246" t="s">
        <v>786</v>
      </c>
      <c r="S246" t="s">
        <v>787</v>
      </c>
      <c r="T246">
        <v>24</v>
      </c>
    </row>
    <row r="247" spans="1:20" x14ac:dyDescent="0.2">
      <c r="A247" s="1">
        <f t="shared" si="12"/>
        <v>1023787</v>
      </c>
      <c r="B247" s="1">
        <f t="shared" si="12"/>
        <v>1023895</v>
      </c>
      <c r="C247" s="1" t="str">
        <f t="shared" si="13"/>
        <v>2.0m CG</v>
      </c>
      <c r="D247" s="1" t="str">
        <f t="shared" si="14"/>
        <v>2.0m CG - Alignment Sheets</v>
      </c>
      <c r="E247" s="1" t="s">
        <v>38</v>
      </c>
      <c r="F247" s="1">
        <f t="shared" si="15"/>
        <v>2</v>
      </c>
      <c r="G247" s="12">
        <f>INDEX(families!$A:$A,MATCH(H247,families!$B:$B,0))</f>
        <v>8</v>
      </c>
      <c r="H247" s="12" t="s">
        <v>38</v>
      </c>
      <c r="M247">
        <v>1023787</v>
      </c>
      <c r="N247">
        <v>1023895</v>
      </c>
      <c r="O247">
        <v>2</v>
      </c>
      <c r="P247" t="s">
        <v>720</v>
      </c>
      <c r="Q247" t="s">
        <v>721</v>
      </c>
      <c r="R247" t="s">
        <v>772</v>
      </c>
      <c r="S247" t="s">
        <v>773</v>
      </c>
      <c r="T247">
        <v>108</v>
      </c>
    </row>
    <row r="248" spans="1:20" x14ac:dyDescent="0.2">
      <c r="A248" s="1">
        <f t="shared" si="12"/>
        <v>1023895</v>
      </c>
      <c r="B248" s="1">
        <f t="shared" si="12"/>
        <v>1023965</v>
      </c>
      <c r="C248" s="1" t="str">
        <f t="shared" si="13"/>
        <v>2.5m TL</v>
      </c>
      <c r="D248" s="1" t="str">
        <f t="shared" si="14"/>
        <v>2.5m TL - BGC Dominant Design</v>
      </c>
      <c r="E248" s="1" t="s">
        <v>38</v>
      </c>
      <c r="F248" s="1">
        <f t="shared" si="15"/>
        <v>2.5</v>
      </c>
      <c r="G248" s="12">
        <f>INDEX(families!$A:$A,MATCH(H248,families!$B:$B,0))</f>
        <v>8</v>
      </c>
      <c r="H248" s="12" t="s">
        <v>38</v>
      </c>
      <c r="M248">
        <v>1023895</v>
      </c>
      <c r="N248">
        <v>1023965</v>
      </c>
      <c r="O248">
        <v>2.5</v>
      </c>
      <c r="P248" t="s">
        <v>9451</v>
      </c>
      <c r="Q248" t="s">
        <v>729</v>
      </c>
      <c r="R248" t="s">
        <v>9453</v>
      </c>
      <c r="S248" t="s">
        <v>9452</v>
      </c>
      <c r="T248">
        <v>70</v>
      </c>
    </row>
    <row r="249" spans="1:20" x14ac:dyDescent="0.2">
      <c r="A249" s="1">
        <f t="shared" si="12"/>
        <v>1023965</v>
      </c>
      <c r="B249" s="1">
        <f t="shared" si="12"/>
        <v>1023972</v>
      </c>
      <c r="C249" s="1" t="str">
        <f t="shared" si="13"/>
        <v>2.5m CG/2.0m CG</v>
      </c>
      <c r="D249" s="1" t="str">
        <f t="shared" si="14"/>
        <v>2.5m CG/2.0m CG - Alignment Sheets</v>
      </c>
      <c r="E249" s="1" t="s">
        <v>38</v>
      </c>
      <c r="F249" s="1">
        <f t="shared" si="15"/>
        <v>2.5</v>
      </c>
      <c r="G249" s="12">
        <f>INDEX(families!$A:$A,MATCH(H249,families!$B:$B,0))</f>
        <v>8</v>
      </c>
      <c r="H249" s="12" t="s">
        <v>38</v>
      </c>
      <c r="M249">
        <v>1023965</v>
      </c>
      <c r="N249">
        <v>1023972</v>
      </c>
      <c r="O249" t="s">
        <v>788</v>
      </c>
      <c r="P249" t="s">
        <v>720</v>
      </c>
      <c r="Q249" t="s">
        <v>721</v>
      </c>
      <c r="R249" t="s">
        <v>789</v>
      </c>
      <c r="S249" t="s">
        <v>790</v>
      </c>
      <c r="T249">
        <v>7</v>
      </c>
    </row>
    <row r="250" spans="1:20" x14ac:dyDescent="0.2">
      <c r="A250" s="1">
        <f t="shared" si="12"/>
        <v>1023972</v>
      </c>
      <c r="B250" s="1">
        <f t="shared" si="12"/>
        <v>1024008</v>
      </c>
      <c r="C250" s="1" t="str">
        <f t="shared" si="13"/>
        <v>2.0m CG/1.5m FG</v>
      </c>
      <c r="D250" s="1" t="str">
        <f t="shared" si="14"/>
        <v>2.0m CG/1.5m FG - Alignment Sheets</v>
      </c>
      <c r="E250" s="1" t="s">
        <v>38</v>
      </c>
      <c r="F250" s="1">
        <f t="shared" si="15"/>
        <v>2</v>
      </c>
      <c r="G250" s="12">
        <f>INDEX(families!$A:$A,MATCH(H250,families!$B:$B,0))</f>
        <v>8</v>
      </c>
      <c r="H250" s="12" t="s">
        <v>38</v>
      </c>
      <c r="M250">
        <v>1023972</v>
      </c>
      <c r="N250">
        <v>1024008</v>
      </c>
      <c r="O250" t="s">
        <v>791</v>
      </c>
      <c r="P250" t="s">
        <v>741</v>
      </c>
      <c r="Q250" t="s">
        <v>721</v>
      </c>
      <c r="R250" t="s">
        <v>792</v>
      </c>
      <c r="S250" t="s">
        <v>793</v>
      </c>
      <c r="T250">
        <v>36</v>
      </c>
    </row>
    <row r="251" spans="1:20" x14ac:dyDescent="0.2">
      <c r="A251" s="1">
        <f t="shared" si="12"/>
        <v>1024008</v>
      </c>
      <c r="B251" s="1">
        <f t="shared" si="12"/>
        <v>1024467</v>
      </c>
      <c r="C251" s="1" t="str">
        <f t="shared" si="13"/>
        <v>2.0m CG</v>
      </c>
      <c r="D251" s="1" t="str">
        <f t="shared" si="14"/>
        <v>2.0m CG - Alignment Sheets</v>
      </c>
      <c r="E251" s="1" t="s">
        <v>38</v>
      </c>
      <c r="F251" s="1">
        <f t="shared" si="15"/>
        <v>2</v>
      </c>
      <c r="G251" s="12">
        <f>INDEX(families!$A:$A,MATCH(H251,families!$B:$B,0))</f>
        <v>8</v>
      </c>
      <c r="H251" s="12" t="s">
        <v>38</v>
      </c>
      <c r="M251">
        <v>1024008</v>
      </c>
      <c r="N251">
        <v>1024467</v>
      </c>
      <c r="O251">
        <v>2</v>
      </c>
      <c r="P251" t="s">
        <v>720</v>
      </c>
      <c r="Q251" t="s">
        <v>721</v>
      </c>
      <c r="R251" t="s">
        <v>772</v>
      </c>
      <c r="S251" t="s">
        <v>773</v>
      </c>
      <c r="T251">
        <v>459</v>
      </c>
    </row>
    <row r="252" spans="1:20" x14ac:dyDescent="0.2">
      <c r="A252" s="1">
        <f t="shared" si="12"/>
        <v>1024467</v>
      </c>
      <c r="B252" s="1">
        <f t="shared" si="12"/>
        <v>1024734.99999999</v>
      </c>
      <c r="C252" s="1" t="str">
        <f t="shared" si="13"/>
        <v>0.9m FG</v>
      </c>
      <c r="D252" s="1" t="str">
        <f t="shared" si="14"/>
        <v>0.9m FG - Default Depth</v>
      </c>
      <c r="E252" s="1" t="s">
        <v>38</v>
      </c>
      <c r="F252" s="1">
        <f t="shared" si="15"/>
        <v>0.9</v>
      </c>
      <c r="G252" s="12">
        <f>INDEX(families!$A:$A,MATCH(H252,families!$B:$B,0))</f>
        <v>8</v>
      </c>
      <c r="H252" s="12" t="s">
        <v>38</v>
      </c>
      <c r="M252">
        <v>1024467</v>
      </c>
      <c r="N252">
        <v>1024734.99999999</v>
      </c>
      <c r="O252">
        <v>0.9</v>
      </c>
      <c r="P252" t="s">
        <v>716</v>
      </c>
      <c r="Q252" t="s">
        <v>717</v>
      </c>
      <c r="R252" t="s">
        <v>718</v>
      </c>
      <c r="S252" t="s">
        <v>719</v>
      </c>
      <c r="T252">
        <v>267.99999999988302</v>
      </c>
    </row>
    <row r="253" spans="1:20" x14ac:dyDescent="0.2">
      <c r="A253" s="1">
        <f t="shared" si="12"/>
        <v>1024734.99999999</v>
      </c>
      <c r="B253" s="1">
        <f t="shared" si="12"/>
        <v>1024801.92</v>
      </c>
      <c r="C253" s="1" t="str">
        <f t="shared" si="13"/>
        <v>1.2m FG</v>
      </c>
      <c r="D253" s="1" t="str">
        <f t="shared" si="14"/>
        <v>1.2m FG - BGC Dominant Design</v>
      </c>
      <c r="E253" s="1" t="s">
        <v>38</v>
      </c>
      <c r="F253" s="1">
        <f t="shared" si="15"/>
        <v>1.2</v>
      </c>
      <c r="G253" s="12">
        <f>INDEX(families!$A:$A,MATCH(H253,families!$B:$B,0))</f>
        <v>8</v>
      </c>
      <c r="H253" s="12" t="s">
        <v>38</v>
      </c>
      <c r="M253">
        <v>1024734.99999999</v>
      </c>
      <c r="N253">
        <v>1024801.92</v>
      </c>
      <c r="O253">
        <v>1.2</v>
      </c>
      <c r="P253" t="s">
        <v>716</v>
      </c>
      <c r="Q253" t="s">
        <v>729</v>
      </c>
      <c r="R253" t="s">
        <v>726</v>
      </c>
      <c r="S253" t="s">
        <v>727</v>
      </c>
      <c r="T253">
        <v>66.920000000158296</v>
      </c>
    </row>
    <row r="254" spans="1:20" x14ac:dyDescent="0.2">
      <c r="A254" s="1">
        <f t="shared" si="12"/>
        <v>1024801.92</v>
      </c>
      <c r="B254" s="1">
        <f t="shared" si="12"/>
        <v>1024825.92</v>
      </c>
      <c r="C254" s="1" t="str">
        <f t="shared" si="13"/>
        <v>2.0m WC</v>
      </c>
      <c r="D254" s="1" t="str">
        <f t="shared" si="14"/>
        <v>2.0m WC - DWG# PT610301</v>
      </c>
      <c r="E254" s="1" t="s">
        <v>38</v>
      </c>
      <c r="F254" s="1">
        <f t="shared" si="15"/>
        <v>2</v>
      </c>
      <c r="G254" s="12">
        <f>INDEX(families!$A:$A,MATCH(H254,families!$B:$B,0))</f>
        <v>8</v>
      </c>
      <c r="H254" s="12" t="s">
        <v>38</v>
      </c>
      <c r="M254">
        <v>1024801.92</v>
      </c>
      <c r="N254">
        <v>1024825.92</v>
      </c>
      <c r="O254">
        <v>2</v>
      </c>
      <c r="P254" t="s">
        <v>732</v>
      </c>
      <c r="Q254" t="s">
        <v>794</v>
      </c>
      <c r="R254" t="s">
        <v>795</v>
      </c>
      <c r="S254" t="s">
        <v>795</v>
      </c>
      <c r="T254">
        <v>24</v>
      </c>
    </row>
    <row r="255" spans="1:20" x14ac:dyDescent="0.2">
      <c r="A255" s="1">
        <f t="shared" si="12"/>
        <v>1024825.92</v>
      </c>
      <c r="B255" s="1">
        <f t="shared" si="12"/>
        <v>1024826</v>
      </c>
      <c r="C255" s="1" t="str">
        <f t="shared" si="13"/>
        <v>2.0m FG</v>
      </c>
      <c r="D255" s="1" t="str">
        <f t="shared" si="14"/>
        <v>2.0m FG - BGC Dominant Design</v>
      </c>
      <c r="E255" s="1" t="s">
        <v>38</v>
      </c>
      <c r="F255" s="1">
        <f t="shared" si="15"/>
        <v>2</v>
      </c>
      <c r="G255" s="12">
        <f>INDEX(families!$A:$A,MATCH(H255,families!$B:$B,0))</f>
        <v>8</v>
      </c>
      <c r="H255" s="12" t="s">
        <v>38</v>
      </c>
      <c r="M255">
        <v>1024825.92</v>
      </c>
      <c r="N255">
        <v>1024826</v>
      </c>
      <c r="O255">
        <v>2</v>
      </c>
      <c r="P255" t="s">
        <v>716</v>
      </c>
      <c r="Q255" t="s">
        <v>729</v>
      </c>
      <c r="R255" t="s">
        <v>757</v>
      </c>
      <c r="S255" t="s">
        <v>758</v>
      </c>
      <c r="T255">
        <v>7.9999999958090401E-2</v>
      </c>
    </row>
    <row r="256" spans="1:20" x14ac:dyDescent="0.2">
      <c r="A256" s="1">
        <f t="shared" si="12"/>
        <v>1024826</v>
      </c>
      <c r="B256" s="1">
        <f t="shared" si="12"/>
        <v>1025049</v>
      </c>
      <c r="C256" s="1" t="str">
        <f t="shared" si="13"/>
        <v>1.2m CG</v>
      </c>
      <c r="D256" s="1" t="str">
        <f t="shared" si="14"/>
        <v>1.2m CG - Alignment Sheets</v>
      </c>
      <c r="E256" s="1" t="s">
        <v>38</v>
      </c>
      <c r="F256" s="1">
        <f t="shared" si="15"/>
        <v>1.2</v>
      </c>
      <c r="G256" s="12">
        <f>INDEX(families!$A:$A,MATCH(H256,families!$B:$B,0))</f>
        <v>8</v>
      </c>
      <c r="H256" s="12" t="s">
        <v>38</v>
      </c>
      <c r="M256">
        <v>1024826</v>
      </c>
      <c r="N256">
        <v>1025049</v>
      </c>
      <c r="O256">
        <v>1.2</v>
      </c>
      <c r="P256" t="s">
        <v>720</v>
      </c>
      <c r="Q256" t="s">
        <v>721</v>
      </c>
      <c r="R256" t="s">
        <v>761</v>
      </c>
      <c r="S256" t="s">
        <v>762</v>
      </c>
      <c r="T256">
        <v>223</v>
      </c>
    </row>
    <row r="257" spans="1:20" x14ac:dyDescent="0.2">
      <c r="A257" s="1">
        <f t="shared" si="12"/>
        <v>1025049</v>
      </c>
      <c r="B257" s="1">
        <f t="shared" si="12"/>
        <v>1025050.03</v>
      </c>
      <c r="C257" s="1" t="str">
        <f t="shared" si="13"/>
        <v>1.2m RD</v>
      </c>
      <c r="D257" s="1" t="str">
        <f t="shared" si="14"/>
        <v>1.2m RD - DWG# PT640001</v>
      </c>
      <c r="E257" s="1" t="s">
        <v>38</v>
      </c>
      <c r="F257" s="1">
        <f t="shared" si="15"/>
        <v>1.2</v>
      </c>
      <c r="G257" s="12">
        <f>INDEX(families!$A:$A,MATCH(H257,families!$B:$B,0))</f>
        <v>8</v>
      </c>
      <c r="H257" s="12" t="s">
        <v>38</v>
      </c>
      <c r="M257">
        <v>1025049</v>
      </c>
      <c r="N257">
        <v>1025050.03</v>
      </c>
      <c r="O257">
        <v>1.2</v>
      </c>
      <c r="P257" t="s">
        <v>735</v>
      </c>
      <c r="Q257" t="s">
        <v>796</v>
      </c>
      <c r="R257" t="s">
        <v>797</v>
      </c>
      <c r="S257" t="s">
        <v>797</v>
      </c>
      <c r="T257">
        <v>1.0300000000279299</v>
      </c>
    </row>
    <row r="258" spans="1:20" x14ac:dyDescent="0.2">
      <c r="A258" s="1">
        <f t="shared" si="12"/>
        <v>1025050.03</v>
      </c>
      <c r="B258" s="1">
        <f t="shared" si="12"/>
        <v>1025261.87</v>
      </c>
      <c r="C258" s="1" t="str">
        <f t="shared" si="13"/>
        <v>0.9m FG</v>
      </c>
      <c r="D258" s="1" t="str">
        <f t="shared" si="14"/>
        <v>0.9m FG - Default Depth</v>
      </c>
      <c r="E258" s="1" t="s">
        <v>38</v>
      </c>
      <c r="F258" s="1">
        <f t="shared" si="15"/>
        <v>0.9</v>
      </c>
      <c r="G258" s="12">
        <f>INDEX(families!$A:$A,MATCH(H258,families!$B:$B,0))</f>
        <v>8</v>
      </c>
      <c r="H258" s="12" t="s">
        <v>38</v>
      </c>
      <c r="M258">
        <v>1025050.03</v>
      </c>
      <c r="N258">
        <v>1025261.87</v>
      </c>
      <c r="O258">
        <v>0.9</v>
      </c>
      <c r="P258" t="s">
        <v>716</v>
      </c>
      <c r="Q258" t="s">
        <v>717</v>
      </c>
      <c r="R258" t="s">
        <v>718</v>
      </c>
      <c r="S258" t="s">
        <v>719</v>
      </c>
      <c r="T258">
        <v>211.83999999996701</v>
      </c>
    </row>
    <row r="259" spans="1:20" x14ac:dyDescent="0.2">
      <c r="A259" s="1">
        <f t="shared" ref="A259:B322" si="16">M259</f>
        <v>1025261.87</v>
      </c>
      <c r="B259" s="1">
        <f t="shared" si="16"/>
        <v>1025273.87</v>
      </c>
      <c r="C259" s="1" t="str">
        <f t="shared" ref="C259:C322" si="17">R259</f>
        <v>1.2m RD</v>
      </c>
      <c r="D259" s="1" t="str">
        <f t="shared" ref="D259:D322" si="18">R259&amp;" - "&amp;Q259</f>
        <v>1.2m RD - DWG# PT640001</v>
      </c>
      <c r="E259" s="1" t="s">
        <v>38</v>
      </c>
      <c r="F259" s="1">
        <f t="shared" ref="F259:F322" si="19">_xlfn.NUMBERVALUE(TRIM(LEFT(R259,3)))</f>
        <v>1.2</v>
      </c>
      <c r="G259" s="12">
        <f>INDEX(families!$A:$A,MATCH(H259,families!$B:$B,0))</f>
        <v>8</v>
      </c>
      <c r="H259" s="12" t="s">
        <v>38</v>
      </c>
      <c r="M259">
        <v>1025261.87</v>
      </c>
      <c r="N259">
        <v>1025273.87</v>
      </c>
      <c r="O259">
        <v>1.2</v>
      </c>
      <c r="P259" t="s">
        <v>735</v>
      </c>
      <c r="Q259" t="s">
        <v>796</v>
      </c>
      <c r="R259" t="s">
        <v>797</v>
      </c>
      <c r="S259" t="s">
        <v>797</v>
      </c>
      <c r="T259">
        <v>12</v>
      </c>
    </row>
    <row r="260" spans="1:20" x14ac:dyDescent="0.2">
      <c r="A260" s="1">
        <f t="shared" si="16"/>
        <v>1025273.87</v>
      </c>
      <c r="B260" s="1">
        <f t="shared" si="16"/>
        <v>1025615</v>
      </c>
      <c r="C260" s="1" t="str">
        <f t="shared" si="17"/>
        <v>0.9m FG</v>
      </c>
      <c r="D260" s="1" t="str">
        <f t="shared" si="18"/>
        <v>0.9m FG - Default Depth</v>
      </c>
      <c r="E260" s="1" t="s">
        <v>38</v>
      </c>
      <c r="F260" s="1">
        <f t="shared" si="19"/>
        <v>0.9</v>
      </c>
      <c r="G260" s="12">
        <f>INDEX(families!$A:$A,MATCH(H260,families!$B:$B,0))</f>
        <v>8</v>
      </c>
      <c r="H260" s="12" t="s">
        <v>38</v>
      </c>
      <c r="M260">
        <v>1025273.87</v>
      </c>
      <c r="N260">
        <v>1025615</v>
      </c>
      <c r="O260">
        <v>0.9</v>
      </c>
      <c r="P260" t="s">
        <v>716</v>
      </c>
      <c r="Q260" t="s">
        <v>717</v>
      </c>
      <c r="R260" t="s">
        <v>718</v>
      </c>
      <c r="S260" t="s">
        <v>719</v>
      </c>
      <c r="T260">
        <v>341.13000000000397</v>
      </c>
    </row>
    <row r="261" spans="1:20" x14ac:dyDescent="0.2">
      <c r="A261" s="1">
        <f t="shared" si="16"/>
        <v>1025615</v>
      </c>
      <c r="B261" s="1">
        <f t="shared" si="16"/>
        <v>1025806</v>
      </c>
      <c r="C261" s="1" t="str">
        <f t="shared" si="17"/>
        <v>2.0m MOTI</v>
      </c>
      <c r="D261" s="1" t="str">
        <f t="shared" si="18"/>
        <v>2.0m MOTI - MOTI Encroachment</v>
      </c>
      <c r="E261" s="1" t="s">
        <v>38</v>
      </c>
      <c r="F261" s="1">
        <f t="shared" si="19"/>
        <v>2</v>
      </c>
      <c r="G261" s="12">
        <f>INDEX(families!$A:$A,MATCH(H261,families!$B:$B,0))</f>
        <v>8</v>
      </c>
      <c r="H261" s="12" t="s">
        <v>38</v>
      </c>
      <c r="M261">
        <v>1025615</v>
      </c>
      <c r="N261">
        <v>1025806</v>
      </c>
      <c r="O261">
        <v>2</v>
      </c>
      <c r="P261" t="s">
        <v>768</v>
      </c>
      <c r="Q261" t="s">
        <v>769</v>
      </c>
      <c r="R261" t="s">
        <v>770</v>
      </c>
      <c r="S261" t="s">
        <v>771</v>
      </c>
      <c r="T261">
        <v>191</v>
      </c>
    </row>
    <row r="262" spans="1:20" x14ac:dyDescent="0.2">
      <c r="A262" s="1">
        <f t="shared" si="16"/>
        <v>1025806</v>
      </c>
      <c r="B262" s="1">
        <f t="shared" si="16"/>
        <v>1025861</v>
      </c>
      <c r="C262" s="1" t="str">
        <f t="shared" si="17"/>
        <v>0.9m FG</v>
      </c>
      <c r="D262" s="1" t="str">
        <f t="shared" si="18"/>
        <v>0.9m FG - Default Depth</v>
      </c>
      <c r="E262" s="1" t="s">
        <v>38</v>
      </c>
      <c r="F262" s="1">
        <f t="shared" si="19"/>
        <v>0.9</v>
      </c>
      <c r="G262" s="12">
        <f>INDEX(families!$A:$A,MATCH(H262,families!$B:$B,0))</f>
        <v>8</v>
      </c>
      <c r="H262" s="12" t="s">
        <v>38</v>
      </c>
      <c r="M262">
        <v>1025806</v>
      </c>
      <c r="N262">
        <v>1025861</v>
      </c>
      <c r="O262">
        <v>0.9</v>
      </c>
      <c r="P262" t="s">
        <v>716</v>
      </c>
      <c r="Q262" t="s">
        <v>717</v>
      </c>
      <c r="R262" t="s">
        <v>718</v>
      </c>
      <c r="S262" t="s">
        <v>719</v>
      </c>
      <c r="T262">
        <v>55.000000000116401</v>
      </c>
    </row>
    <row r="263" spans="1:20" x14ac:dyDescent="0.2">
      <c r="A263" s="1">
        <f t="shared" si="16"/>
        <v>1025861</v>
      </c>
      <c r="B263" s="1">
        <f t="shared" si="16"/>
        <v>1025936.99999999</v>
      </c>
      <c r="C263" s="1" t="str">
        <f t="shared" si="17"/>
        <v>2.0m MOTI</v>
      </c>
      <c r="D263" s="1" t="str">
        <f t="shared" si="18"/>
        <v>2.0m MOTI - MOTI Encroachment</v>
      </c>
      <c r="E263" s="1" t="s">
        <v>38</v>
      </c>
      <c r="F263" s="1">
        <f t="shared" si="19"/>
        <v>2</v>
      </c>
      <c r="G263" s="12">
        <f>INDEX(families!$A:$A,MATCH(H263,families!$B:$B,0))</f>
        <v>8</v>
      </c>
      <c r="H263" s="12" t="s">
        <v>38</v>
      </c>
      <c r="M263">
        <v>1025861</v>
      </c>
      <c r="N263">
        <v>1025936.99999999</v>
      </c>
      <c r="O263">
        <v>2</v>
      </c>
      <c r="P263" t="s">
        <v>768</v>
      </c>
      <c r="Q263" t="s">
        <v>769</v>
      </c>
      <c r="R263" t="s">
        <v>770</v>
      </c>
      <c r="S263" t="s">
        <v>771</v>
      </c>
      <c r="T263">
        <v>75.999999999767098</v>
      </c>
    </row>
    <row r="264" spans="1:20" x14ac:dyDescent="0.2">
      <c r="A264" s="1">
        <f t="shared" si="16"/>
        <v>1025936.99999999</v>
      </c>
      <c r="B264" s="1">
        <f t="shared" si="16"/>
        <v>1026133</v>
      </c>
      <c r="C264" s="1" t="str">
        <f t="shared" si="17"/>
        <v>0.9m FG</v>
      </c>
      <c r="D264" s="1" t="str">
        <f t="shared" si="18"/>
        <v>0.9m FG - Default Depth</v>
      </c>
      <c r="E264" s="1" t="s">
        <v>38</v>
      </c>
      <c r="F264" s="1">
        <f t="shared" si="19"/>
        <v>0.9</v>
      </c>
      <c r="G264" s="12">
        <f>INDEX(families!$A:$A,MATCH(H264,families!$B:$B,0))</f>
        <v>8</v>
      </c>
      <c r="H264" s="12" t="s">
        <v>38</v>
      </c>
      <c r="M264">
        <v>1025936.99999999</v>
      </c>
      <c r="N264">
        <v>1026133</v>
      </c>
      <c r="O264">
        <v>0.9</v>
      </c>
      <c r="P264" t="s">
        <v>716</v>
      </c>
      <c r="Q264" t="s">
        <v>717</v>
      </c>
      <c r="R264" t="s">
        <v>718</v>
      </c>
      <c r="S264" t="s">
        <v>719</v>
      </c>
      <c r="T264">
        <v>196.00000000011599</v>
      </c>
    </row>
    <row r="265" spans="1:20" x14ac:dyDescent="0.2">
      <c r="A265" s="1">
        <f t="shared" si="16"/>
        <v>1026133</v>
      </c>
      <c r="B265" s="1">
        <f t="shared" si="16"/>
        <v>1026219</v>
      </c>
      <c r="C265" s="1" t="str">
        <f t="shared" si="17"/>
        <v>3.0m CG/3.0m FG</v>
      </c>
      <c r="D265" s="1" t="str">
        <f t="shared" si="18"/>
        <v>3.0m CG/3.0m FG - Alignment Sheets</v>
      </c>
      <c r="E265" s="1" t="s">
        <v>38</v>
      </c>
      <c r="F265" s="1">
        <f t="shared" si="19"/>
        <v>3</v>
      </c>
      <c r="G265" s="12">
        <f>INDEX(families!$A:$A,MATCH(H265,families!$B:$B,0))</f>
        <v>8</v>
      </c>
      <c r="H265" s="12" t="s">
        <v>38</v>
      </c>
      <c r="M265">
        <v>1026133</v>
      </c>
      <c r="N265">
        <v>1026219</v>
      </c>
      <c r="O265">
        <v>3</v>
      </c>
      <c r="P265" t="s">
        <v>741</v>
      </c>
      <c r="Q265" t="s">
        <v>721</v>
      </c>
      <c r="R265" t="s">
        <v>798</v>
      </c>
      <c r="S265" t="s">
        <v>799</v>
      </c>
      <c r="T265">
        <v>86</v>
      </c>
    </row>
    <row r="266" spans="1:20" x14ac:dyDescent="0.2">
      <c r="A266" s="1">
        <f t="shared" si="16"/>
        <v>1026219</v>
      </c>
      <c r="B266" s="1">
        <f t="shared" si="16"/>
        <v>1026280</v>
      </c>
      <c r="C266" s="1" t="str">
        <f t="shared" si="17"/>
        <v>1.5m FG</v>
      </c>
      <c r="D266" s="1" t="str">
        <f t="shared" si="18"/>
        <v>1.5m FG - Alignment Sheets</v>
      </c>
      <c r="E266" s="1" t="s">
        <v>38</v>
      </c>
      <c r="F266" s="1">
        <f t="shared" si="19"/>
        <v>1.5</v>
      </c>
      <c r="G266" s="12">
        <f>INDEX(families!$A:$A,MATCH(H266,families!$B:$B,0))</f>
        <v>8</v>
      </c>
      <c r="H266" s="12" t="s">
        <v>38</v>
      </c>
      <c r="M266">
        <v>1026219</v>
      </c>
      <c r="N266">
        <v>1026280</v>
      </c>
      <c r="O266">
        <v>1.5</v>
      </c>
      <c r="P266" t="s">
        <v>716</v>
      </c>
      <c r="Q266" t="s">
        <v>721</v>
      </c>
      <c r="R266" t="s">
        <v>724</v>
      </c>
      <c r="S266" t="s">
        <v>725</v>
      </c>
      <c r="T266">
        <v>61</v>
      </c>
    </row>
    <row r="267" spans="1:20" x14ac:dyDescent="0.2">
      <c r="A267" s="1">
        <f t="shared" si="16"/>
        <v>1026280</v>
      </c>
      <c r="B267" s="1">
        <f t="shared" si="16"/>
        <v>1026347</v>
      </c>
      <c r="C267" s="1" t="str">
        <f t="shared" si="17"/>
        <v>0.9m FG</v>
      </c>
      <c r="D267" s="1" t="str">
        <f t="shared" si="18"/>
        <v>0.9m FG - Default Depth</v>
      </c>
      <c r="E267" s="1" t="s">
        <v>38</v>
      </c>
      <c r="F267" s="1">
        <f t="shared" si="19"/>
        <v>0.9</v>
      </c>
      <c r="G267" s="12">
        <f>INDEX(families!$A:$A,MATCH(H267,families!$B:$B,0))</f>
        <v>8</v>
      </c>
      <c r="H267" s="12" t="s">
        <v>38</v>
      </c>
      <c r="M267">
        <v>1026280</v>
      </c>
      <c r="N267">
        <v>1026347</v>
      </c>
      <c r="O267">
        <v>0.9</v>
      </c>
      <c r="P267" t="s">
        <v>716</v>
      </c>
      <c r="Q267" t="s">
        <v>717</v>
      </c>
      <c r="R267" t="s">
        <v>718</v>
      </c>
      <c r="S267" t="s">
        <v>719</v>
      </c>
      <c r="T267">
        <v>67</v>
      </c>
    </row>
    <row r="268" spans="1:20" x14ac:dyDescent="0.2">
      <c r="A268" s="1">
        <f t="shared" si="16"/>
        <v>1026347</v>
      </c>
      <c r="B268" s="1">
        <f t="shared" si="16"/>
        <v>1026445</v>
      </c>
      <c r="C268" s="1" t="str">
        <f t="shared" si="17"/>
        <v>1.2m FG</v>
      </c>
      <c r="D268" s="1" t="str">
        <f t="shared" si="18"/>
        <v>1.2m FG - BGC Dominant Design</v>
      </c>
      <c r="E268" s="1" t="s">
        <v>38</v>
      </c>
      <c r="F268" s="1">
        <f t="shared" si="19"/>
        <v>1.2</v>
      </c>
      <c r="G268" s="12">
        <f>INDEX(families!$A:$A,MATCH(H268,families!$B:$B,0))</f>
        <v>8</v>
      </c>
      <c r="H268" s="12" t="s">
        <v>38</v>
      </c>
      <c r="M268">
        <v>1026347</v>
      </c>
      <c r="N268">
        <v>1026445</v>
      </c>
      <c r="O268">
        <v>1.2</v>
      </c>
      <c r="P268" t="s">
        <v>716</v>
      </c>
      <c r="Q268" t="s">
        <v>729</v>
      </c>
      <c r="R268" t="s">
        <v>726</v>
      </c>
      <c r="S268" t="s">
        <v>727</v>
      </c>
      <c r="T268">
        <v>98</v>
      </c>
    </row>
    <row r="269" spans="1:20" x14ac:dyDescent="0.2">
      <c r="A269" s="1">
        <f t="shared" si="16"/>
        <v>1026445</v>
      </c>
      <c r="B269" s="1">
        <f t="shared" si="16"/>
        <v>1026490</v>
      </c>
      <c r="C269" s="1" t="str">
        <f t="shared" si="17"/>
        <v>1.2m CG/1.5m FG</v>
      </c>
      <c r="D269" s="1" t="str">
        <f t="shared" si="18"/>
        <v>1.2m CG/1.5m FG - Alignment Sheets</v>
      </c>
      <c r="E269" s="1" t="s">
        <v>38</v>
      </c>
      <c r="F269" s="1">
        <f t="shared" si="19"/>
        <v>1.2</v>
      </c>
      <c r="G269" s="12">
        <f>INDEX(families!$A:$A,MATCH(H269,families!$B:$B,0))</f>
        <v>8</v>
      </c>
      <c r="H269" s="12" t="s">
        <v>38</v>
      </c>
      <c r="M269">
        <v>1026445</v>
      </c>
      <c r="N269">
        <v>1026490</v>
      </c>
      <c r="O269" t="s">
        <v>747</v>
      </c>
      <c r="P269" t="s">
        <v>741</v>
      </c>
      <c r="Q269" t="s">
        <v>721</v>
      </c>
      <c r="R269" t="s">
        <v>748</v>
      </c>
      <c r="S269" t="s">
        <v>749</v>
      </c>
      <c r="T269">
        <v>45</v>
      </c>
    </row>
    <row r="270" spans="1:20" x14ac:dyDescent="0.2">
      <c r="A270" s="1">
        <f t="shared" si="16"/>
        <v>1026490</v>
      </c>
      <c r="B270" s="1">
        <f t="shared" si="16"/>
        <v>1026496</v>
      </c>
      <c r="C270" s="1" t="str">
        <f t="shared" si="17"/>
        <v>1.5m CG/1.5m FG</v>
      </c>
      <c r="D270" s="1" t="str">
        <f t="shared" si="18"/>
        <v>1.5m CG/1.5m FG - Alignment Sheets</v>
      </c>
      <c r="E270" s="1" t="s">
        <v>38</v>
      </c>
      <c r="F270" s="1">
        <f t="shared" si="19"/>
        <v>1.5</v>
      </c>
      <c r="G270" s="12">
        <f>INDEX(families!$A:$A,MATCH(H270,families!$B:$B,0))</f>
        <v>8</v>
      </c>
      <c r="H270" s="12" t="s">
        <v>38</v>
      </c>
      <c r="M270">
        <v>1026490</v>
      </c>
      <c r="N270">
        <v>1026496</v>
      </c>
      <c r="O270">
        <v>1.5</v>
      </c>
      <c r="P270" t="s">
        <v>741</v>
      </c>
      <c r="Q270" t="s">
        <v>721</v>
      </c>
      <c r="R270" t="s">
        <v>755</v>
      </c>
      <c r="S270" t="s">
        <v>756</v>
      </c>
      <c r="T270">
        <v>6</v>
      </c>
    </row>
    <row r="271" spans="1:20" x14ac:dyDescent="0.2">
      <c r="A271" s="1">
        <f t="shared" si="16"/>
        <v>1026496</v>
      </c>
      <c r="B271" s="1">
        <f t="shared" si="16"/>
        <v>1026506</v>
      </c>
      <c r="C271" s="1" t="str">
        <f t="shared" si="17"/>
        <v>1.2m CG/1.5m FG</v>
      </c>
      <c r="D271" s="1" t="str">
        <f t="shared" si="18"/>
        <v>1.2m CG/1.5m FG - Alignment Sheets</v>
      </c>
      <c r="E271" s="1" t="s">
        <v>38</v>
      </c>
      <c r="F271" s="1">
        <f t="shared" si="19"/>
        <v>1.2</v>
      </c>
      <c r="G271" s="12">
        <f>INDEX(families!$A:$A,MATCH(H271,families!$B:$B,0))</f>
        <v>8</v>
      </c>
      <c r="H271" s="12" t="s">
        <v>38</v>
      </c>
      <c r="M271">
        <v>1026496</v>
      </c>
      <c r="N271">
        <v>1026506</v>
      </c>
      <c r="O271" t="s">
        <v>747</v>
      </c>
      <c r="P271" t="s">
        <v>741</v>
      </c>
      <c r="Q271" t="s">
        <v>721</v>
      </c>
      <c r="R271" t="s">
        <v>748</v>
      </c>
      <c r="S271" t="s">
        <v>749</v>
      </c>
      <c r="T271">
        <v>10</v>
      </c>
    </row>
    <row r="272" spans="1:20" x14ac:dyDescent="0.2">
      <c r="A272" s="1">
        <f t="shared" si="16"/>
        <v>1026506</v>
      </c>
      <c r="B272" s="1">
        <f t="shared" si="16"/>
        <v>1026507.59</v>
      </c>
      <c r="C272" s="1" t="str">
        <f t="shared" si="17"/>
        <v>1.5m WC</v>
      </c>
      <c r="D272" s="1" t="str">
        <f t="shared" si="18"/>
        <v>1.5m WC - DWG# PT610001</v>
      </c>
      <c r="E272" s="1" t="s">
        <v>38</v>
      </c>
      <c r="F272" s="1">
        <f t="shared" si="19"/>
        <v>1.5</v>
      </c>
      <c r="G272" s="12">
        <f>INDEX(families!$A:$A,MATCH(H272,families!$B:$B,0))</f>
        <v>8</v>
      </c>
      <c r="H272" s="12" t="s">
        <v>38</v>
      </c>
      <c r="M272">
        <v>1026506</v>
      </c>
      <c r="N272">
        <v>1026507.59</v>
      </c>
      <c r="O272">
        <v>1.5</v>
      </c>
      <c r="P272" t="s">
        <v>732</v>
      </c>
      <c r="Q272" t="s">
        <v>738</v>
      </c>
      <c r="R272" t="s">
        <v>739</v>
      </c>
      <c r="S272" t="s">
        <v>739</v>
      </c>
      <c r="T272">
        <v>1.5899999999673999</v>
      </c>
    </row>
    <row r="273" spans="1:20" x14ac:dyDescent="0.2">
      <c r="A273" s="1">
        <f t="shared" si="16"/>
        <v>1026507.59</v>
      </c>
      <c r="B273" s="1">
        <f t="shared" si="16"/>
        <v>1026548</v>
      </c>
      <c r="C273" s="1" t="str">
        <f t="shared" si="17"/>
        <v>1.2m CG/1.2m FG</v>
      </c>
      <c r="D273" s="1" t="str">
        <f t="shared" si="18"/>
        <v>1.2m CG/1.2m FG - Alignment Sheets</v>
      </c>
      <c r="E273" s="1" t="s">
        <v>38</v>
      </c>
      <c r="F273" s="1">
        <f t="shared" si="19"/>
        <v>1.2</v>
      </c>
      <c r="G273" s="12">
        <f>INDEX(families!$A:$A,MATCH(H273,families!$B:$B,0))</f>
        <v>8</v>
      </c>
      <c r="H273" s="12" t="s">
        <v>38</v>
      </c>
      <c r="M273">
        <v>1026507.59</v>
      </c>
      <c r="N273">
        <v>1026548</v>
      </c>
      <c r="O273">
        <v>1.2</v>
      </c>
      <c r="P273" t="s">
        <v>741</v>
      </c>
      <c r="Q273" t="s">
        <v>721</v>
      </c>
      <c r="R273" t="s">
        <v>800</v>
      </c>
      <c r="S273" t="s">
        <v>801</v>
      </c>
      <c r="T273">
        <v>40.410000000032497</v>
      </c>
    </row>
    <row r="274" spans="1:20" x14ac:dyDescent="0.2">
      <c r="A274" s="1">
        <f t="shared" si="16"/>
        <v>1026548</v>
      </c>
      <c r="B274" s="1">
        <f t="shared" si="16"/>
        <v>1026570.72</v>
      </c>
      <c r="C274" s="1" t="str">
        <f t="shared" si="17"/>
        <v>0.9m FG</v>
      </c>
      <c r="D274" s="1" t="str">
        <f t="shared" si="18"/>
        <v>0.9m FG - Default Depth</v>
      </c>
      <c r="E274" s="1" t="s">
        <v>38</v>
      </c>
      <c r="F274" s="1">
        <f t="shared" si="19"/>
        <v>0.9</v>
      </c>
      <c r="G274" s="12">
        <f>INDEX(families!$A:$A,MATCH(H274,families!$B:$B,0))</f>
        <v>8</v>
      </c>
      <c r="H274" s="12" t="s">
        <v>38</v>
      </c>
      <c r="M274">
        <v>1026548</v>
      </c>
      <c r="N274">
        <v>1026570.72</v>
      </c>
      <c r="O274">
        <v>0.9</v>
      </c>
      <c r="P274" t="s">
        <v>716</v>
      </c>
      <c r="Q274" t="s">
        <v>717</v>
      </c>
      <c r="R274" t="s">
        <v>718</v>
      </c>
      <c r="S274" t="s">
        <v>719</v>
      </c>
      <c r="T274">
        <v>22.719999999972</v>
      </c>
    </row>
    <row r="275" spans="1:20" x14ac:dyDescent="0.2">
      <c r="A275" s="1">
        <f t="shared" si="16"/>
        <v>1026570.72</v>
      </c>
      <c r="B275" s="1">
        <f t="shared" si="16"/>
        <v>1026582.72</v>
      </c>
      <c r="C275" s="1" t="str">
        <f t="shared" si="17"/>
        <v>1.5m RD</v>
      </c>
      <c r="D275" s="1" t="str">
        <f t="shared" si="18"/>
        <v>1.5m RD - DWG# PT640301</v>
      </c>
      <c r="E275" s="1" t="s">
        <v>38</v>
      </c>
      <c r="F275" s="1">
        <f t="shared" si="19"/>
        <v>1.5</v>
      </c>
      <c r="G275" s="12">
        <f>INDEX(families!$A:$A,MATCH(H275,families!$B:$B,0))</f>
        <v>8</v>
      </c>
      <c r="H275" s="12" t="s">
        <v>38</v>
      </c>
      <c r="M275">
        <v>1026570.72</v>
      </c>
      <c r="N275">
        <v>1026582.72</v>
      </c>
      <c r="O275">
        <v>1.5</v>
      </c>
      <c r="P275" t="s">
        <v>735</v>
      </c>
      <c r="Q275" t="s">
        <v>736</v>
      </c>
      <c r="R275" t="s">
        <v>737</v>
      </c>
      <c r="S275" t="s">
        <v>737</v>
      </c>
      <c r="T275">
        <v>12</v>
      </c>
    </row>
    <row r="276" spans="1:20" x14ac:dyDescent="0.2">
      <c r="A276" s="1">
        <f t="shared" si="16"/>
        <v>1026582.72</v>
      </c>
      <c r="B276" s="1">
        <f t="shared" si="16"/>
        <v>1026648.7</v>
      </c>
      <c r="C276" s="1" t="str">
        <f t="shared" si="17"/>
        <v>0.9m FG</v>
      </c>
      <c r="D276" s="1" t="str">
        <f t="shared" si="18"/>
        <v>0.9m FG - Default Depth</v>
      </c>
      <c r="E276" s="1" t="s">
        <v>38</v>
      </c>
      <c r="F276" s="1">
        <f t="shared" si="19"/>
        <v>0.9</v>
      </c>
      <c r="G276" s="12">
        <f>INDEX(families!$A:$A,MATCH(H276,families!$B:$B,0))</f>
        <v>8</v>
      </c>
      <c r="H276" s="12" t="s">
        <v>38</v>
      </c>
      <c r="M276">
        <v>1026582.72</v>
      </c>
      <c r="N276">
        <v>1026648.7</v>
      </c>
      <c r="O276">
        <v>0.9</v>
      </c>
      <c r="P276" t="s">
        <v>716</v>
      </c>
      <c r="Q276" t="s">
        <v>717</v>
      </c>
      <c r="R276" t="s">
        <v>718</v>
      </c>
      <c r="S276" t="s">
        <v>719</v>
      </c>
      <c r="T276">
        <v>65.979999999981302</v>
      </c>
    </row>
    <row r="277" spans="1:20" x14ac:dyDescent="0.2">
      <c r="A277" s="1">
        <f t="shared" si="16"/>
        <v>1026648.7</v>
      </c>
      <c r="B277" s="1">
        <f t="shared" si="16"/>
        <v>1026660.7</v>
      </c>
      <c r="C277" s="1" t="str">
        <f t="shared" si="17"/>
        <v>1.5m RD</v>
      </c>
      <c r="D277" s="1" t="str">
        <f t="shared" si="18"/>
        <v>1.5m RD - DWG# PT640301</v>
      </c>
      <c r="E277" s="1" t="s">
        <v>38</v>
      </c>
      <c r="F277" s="1">
        <f t="shared" si="19"/>
        <v>1.5</v>
      </c>
      <c r="G277" s="12">
        <f>INDEX(families!$A:$A,MATCH(H277,families!$B:$B,0))</f>
        <v>8</v>
      </c>
      <c r="H277" s="12" t="s">
        <v>38</v>
      </c>
      <c r="M277">
        <v>1026648.7</v>
      </c>
      <c r="N277">
        <v>1026660.7</v>
      </c>
      <c r="O277">
        <v>1.5</v>
      </c>
      <c r="P277" t="s">
        <v>735</v>
      </c>
      <c r="Q277" t="s">
        <v>736</v>
      </c>
      <c r="R277" t="s">
        <v>737</v>
      </c>
      <c r="S277" t="s">
        <v>737</v>
      </c>
      <c r="T277">
        <v>12</v>
      </c>
    </row>
    <row r="278" spans="1:20" x14ac:dyDescent="0.2">
      <c r="A278" s="1">
        <f t="shared" si="16"/>
        <v>1026660.7</v>
      </c>
      <c r="B278" s="1">
        <f t="shared" si="16"/>
        <v>1026803</v>
      </c>
      <c r="C278" s="1" t="str">
        <f t="shared" si="17"/>
        <v>0.9m FG</v>
      </c>
      <c r="D278" s="1" t="str">
        <f t="shared" si="18"/>
        <v>0.9m FG - Default Depth</v>
      </c>
      <c r="E278" s="1" t="s">
        <v>38</v>
      </c>
      <c r="F278" s="1">
        <f t="shared" si="19"/>
        <v>0.9</v>
      </c>
      <c r="G278" s="12">
        <f>INDEX(families!$A:$A,MATCH(H278,families!$B:$B,0))</f>
        <v>8</v>
      </c>
      <c r="H278" s="12" t="s">
        <v>38</v>
      </c>
      <c r="M278">
        <v>1026660.7</v>
      </c>
      <c r="N278">
        <v>1026803</v>
      </c>
      <c r="O278">
        <v>0.9</v>
      </c>
      <c r="P278" t="s">
        <v>716</v>
      </c>
      <c r="Q278" t="s">
        <v>717</v>
      </c>
      <c r="R278" t="s">
        <v>718</v>
      </c>
      <c r="S278" t="s">
        <v>719</v>
      </c>
      <c r="T278">
        <v>142.300000000046</v>
      </c>
    </row>
    <row r="279" spans="1:20" x14ac:dyDescent="0.2">
      <c r="A279" s="1">
        <f t="shared" si="16"/>
        <v>1026803</v>
      </c>
      <c r="B279" s="1">
        <f t="shared" si="16"/>
        <v>1026863</v>
      </c>
      <c r="C279" s="1" t="str">
        <f t="shared" si="17"/>
        <v>1.8m CG/2.3m FG</v>
      </c>
      <c r="D279" s="1" t="str">
        <f t="shared" si="18"/>
        <v>1.8m CG/2.3m FG - Alignment Sheets</v>
      </c>
      <c r="E279" s="1" t="s">
        <v>38</v>
      </c>
      <c r="F279" s="1">
        <f t="shared" si="19"/>
        <v>1.8</v>
      </c>
      <c r="G279" s="12">
        <f>INDEX(families!$A:$A,MATCH(H279,families!$B:$B,0))</f>
        <v>8</v>
      </c>
      <c r="H279" s="12" t="s">
        <v>38</v>
      </c>
      <c r="M279">
        <v>1026803</v>
      </c>
      <c r="N279">
        <v>1026863</v>
      </c>
      <c r="O279" t="s">
        <v>802</v>
      </c>
      <c r="P279" t="s">
        <v>741</v>
      </c>
      <c r="Q279" t="s">
        <v>721</v>
      </c>
      <c r="R279" t="s">
        <v>803</v>
      </c>
      <c r="S279" t="s">
        <v>804</v>
      </c>
      <c r="T279">
        <v>60</v>
      </c>
    </row>
    <row r="280" spans="1:20" x14ac:dyDescent="0.2">
      <c r="A280" s="1">
        <f t="shared" si="16"/>
        <v>1026863</v>
      </c>
      <c r="B280" s="1">
        <f t="shared" si="16"/>
        <v>1026978</v>
      </c>
      <c r="C280" s="1" t="str">
        <f t="shared" si="17"/>
        <v>0.9m FG</v>
      </c>
      <c r="D280" s="1" t="str">
        <f t="shared" si="18"/>
        <v>0.9m FG - Default Depth</v>
      </c>
      <c r="E280" s="1" t="s">
        <v>38</v>
      </c>
      <c r="F280" s="1">
        <f t="shared" si="19"/>
        <v>0.9</v>
      </c>
      <c r="G280" s="12">
        <f>INDEX(families!$A:$A,MATCH(H280,families!$B:$B,0))</f>
        <v>8</v>
      </c>
      <c r="H280" s="12" t="s">
        <v>38</v>
      </c>
      <c r="M280">
        <v>1026863</v>
      </c>
      <c r="N280">
        <v>1026978</v>
      </c>
      <c r="O280">
        <v>0.9</v>
      </c>
      <c r="P280" t="s">
        <v>716</v>
      </c>
      <c r="Q280" t="s">
        <v>717</v>
      </c>
      <c r="R280" t="s">
        <v>718</v>
      </c>
      <c r="S280" t="s">
        <v>719</v>
      </c>
      <c r="T280">
        <v>115</v>
      </c>
    </row>
    <row r="281" spans="1:20" x14ac:dyDescent="0.2">
      <c r="A281" s="1">
        <f t="shared" si="16"/>
        <v>1026978</v>
      </c>
      <c r="B281" s="1">
        <f t="shared" si="16"/>
        <v>1027773</v>
      </c>
      <c r="C281" s="1" t="str">
        <f t="shared" si="17"/>
        <v>1.8m CG/2.3m FG</v>
      </c>
      <c r="D281" s="1" t="str">
        <f t="shared" si="18"/>
        <v>1.8m CG/2.3m FG - Alignment Sheets</v>
      </c>
      <c r="E281" s="1" t="s">
        <v>38</v>
      </c>
      <c r="F281" s="1">
        <f t="shared" si="19"/>
        <v>1.8</v>
      </c>
      <c r="G281" s="12">
        <f>INDEX(families!$A:$A,MATCH(H281,families!$B:$B,0))</f>
        <v>8</v>
      </c>
      <c r="H281" s="12" t="s">
        <v>38</v>
      </c>
      <c r="M281">
        <v>1026978</v>
      </c>
      <c r="N281">
        <v>1027773</v>
      </c>
      <c r="O281" t="s">
        <v>802</v>
      </c>
      <c r="P281" t="s">
        <v>741</v>
      </c>
      <c r="Q281" t="s">
        <v>721</v>
      </c>
      <c r="R281" t="s">
        <v>803</v>
      </c>
      <c r="S281" t="s">
        <v>804</v>
      </c>
      <c r="T281">
        <v>795</v>
      </c>
    </row>
    <row r="282" spans="1:20" x14ac:dyDescent="0.2">
      <c r="A282" s="1">
        <f t="shared" si="16"/>
        <v>1027773</v>
      </c>
      <c r="B282" s="1">
        <f t="shared" si="16"/>
        <v>1027849.99999999</v>
      </c>
      <c r="C282" s="1" t="str">
        <f t="shared" si="17"/>
        <v>0.9m FG</v>
      </c>
      <c r="D282" s="1" t="str">
        <f t="shared" si="18"/>
        <v>0.9m FG - Default Depth</v>
      </c>
      <c r="E282" s="1" t="s">
        <v>38</v>
      </c>
      <c r="F282" s="1">
        <f t="shared" si="19"/>
        <v>0.9</v>
      </c>
      <c r="G282" s="12">
        <f>INDEX(families!$A:$A,MATCH(H282,families!$B:$B,0))</f>
        <v>8</v>
      </c>
      <c r="H282" s="12" t="s">
        <v>38</v>
      </c>
      <c r="M282">
        <v>1027773</v>
      </c>
      <c r="N282">
        <v>1027849.99999999</v>
      </c>
      <c r="O282">
        <v>0.9</v>
      </c>
      <c r="P282" t="s">
        <v>716</v>
      </c>
      <c r="Q282" t="s">
        <v>717</v>
      </c>
      <c r="R282" t="s">
        <v>718</v>
      </c>
      <c r="S282" t="s">
        <v>719</v>
      </c>
      <c r="T282">
        <v>76.999999999883499</v>
      </c>
    </row>
    <row r="283" spans="1:20" x14ac:dyDescent="0.2">
      <c r="A283" s="1">
        <f t="shared" si="16"/>
        <v>1027849.99999999</v>
      </c>
      <c r="B283" s="1">
        <f t="shared" si="16"/>
        <v>1027967</v>
      </c>
      <c r="C283" s="1" t="str">
        <f t="shared" si="17"/>
        <v>1.2m FG</v>
      </c>
      <c r="D283" s="1" t="str">
        <f t="shared" si="18"/>
        <v>1.2m FG - BGC Dominant Design</v>
      </c>
      <c r="E283" s="1" t="s">
        <v>38</v>
      </c>
      <c r="F283" s="1">
        <f t="shared" si="19"/>
        <v>1.2</v>
      </c>
      <c r="G283" s="12">
        <f>INDEX(families!$A:$A,MATCH(H283,families!$B:$B,0))</f>
        <v>8</v>
      </c>
      <c r="H283" s="12" t="s">
        <v>38</v>
      </c>
      <c r="M283">
        <v>1027849.99999999</v>
      </c>
      <c r="N283">
        <v>1027967</v>
      </c>
      <c r="O283">
        <v>1.2</v>
      </c>
      <c r="P283" t="s">
        <v>716</v>
      </c>
      <c r="Q283" t="s">
        <v>729</v>
      </c>
      <c r="R283" t="s">
        <v>726</v>
      </c>
      <c r="S283" t="s">
        <v>727</v>
      </c>
      <c r="T283">
        <v>117.00000000023201</v>
      </c>
    </row>
    <row r="284" spans="1:20" x14ac:dyDescent="0.2">
      <c r="A284" s="1">
        <f t="shared" si="16"/>
        <v>1027967</v>
      </c>
      <c r="B284" s="1">
        <f t="shared" si="16"/>
        <v>1028180.98</v>
      </c>
      <c r="C284" s="1" t="str">
        <f t="shared" si="17"/>
        <v>1.2m CG/1.2m FG</v>
      </c>
      <c r="D284" s="1" t="str">
        <f t="shared" si="18"/>
        <v>1.2m CG/1.2m FG - Alignment Sheets</v>
      </c>
      <c r="E284" s="1" t="s">
        <v>38</v>
      </c>
      <c r="F284" s="1">
        <f t="shared" si="19"/>
        <v>1.2</v>
      </c>
      <c r="G284" s="12">
        <f>INDEX(families!$A:$A,MATCH(H284,families!$B:$B,0))</f>
        <v>8</v>
      </c>
      <c r="H284" s="12" t="s">
        <v>38</v>
      </c>
      <c r="M284">
        <v>1027967</v>
      </c>
      <c r="N284">
        <v>1028180.98</v>
      </c>
      <c r="O284">
        <v>1.2</v>
      </c>
      <c r="P284" t="s">
        <v>741</v>
      </c>
      <c r="Q284" t="s">
        <v>721</v>
      </c>
      <c r="R284" t="s">
        <v>800</v>
      </c>
      <c r="S284" t="s">
        <v>801</v>
      </c>
      <c r="T284">
        <v>213.97999999986399</v>
      </c>
    </row>
    <row r="285" spans="1:20" x14ac:dyDescent="0.2">
      <c r="A285" s="1">
        <f t="shared" si="16"/>
        <v>1028180.98</v>
      </c>
      <c r="B285" s="1">
        <f t="shared" si="16"/>
        <v>1028212.98</v>
      </c>
      <c r="C285" s="1" t="str">
        <f t="shared" si="17"/>
        <v>2.3m WC</v>
      </c>
      <c r="D285" s="1" t="str">
        <f t="shared" si="18"/>
        <v>2.3m WC - DWG# PT610801</v>
      </c>
      <c r="E285" s="1" t="s">
        <v>38</v>
      </c>
      <c r="F285" s="1">
        <f t="shared" si="19"/>
        <v>2.2999999999999998</v>
      </c>
      <c r="G285" s="12">
        <f>INDEX(families!$A:$A,MATCH(H285,families!$B:$B,0))</f>
        <v>8</v>
      </c>
      <c r="H285" s="12" t="s">
        <v>38</v>
      </c>
      <c r="M285">
        <v>1028180.98</v>
      </c>
      <c r="N285">
        <v>1028212.98</v>
      </c>
      <c r="O285">
        <v>2.2999999999999998</v>
      </c>
      <c r="P285" t="s">
        <v>732</v>
      </c>
      <c r="Q285" t="s">
        <v>763</v>
      </c>
      <c r="R285" t="s">
        <v>764</v>
      </c>
      <c r="S285" t="s">
        <v>764</v>
      </c>
      <c r="T285">
        <v>32</v>
      </c>
    </row>
    <row r="286" spans="1:20" x14ac:dyDescent="0.2">
      <c r="A286" s="1">
        <f t="shared" si="16"/>
        <v>1028212.98</v>
      </c>
      <c r="B286" s="1">
        <f t="shared" si="16"/>
        <v>1028704</v>
      </c>
      <c r="C286" s="1" t="str">
        <f t="shared" si="17"/>
        <v>1.8m CG/2.3m FG</v>
      </c>
      <c r="D286" s="1" t="str">
        <f t="shared" si="18"/>
        <v>1.8m CG/2.3m FG - Alignment Sheets</v>
      </c>
      <c r="E286" s="1" t="s">
        <v>38</v>
      </c>
      <c r="F286" s="1">
        <f t="shared" si="19"/>
        <v>1.8</v>
      </c>
      <c r="G286" s="12">
        <f>INDEX(families!$A:$A,MATCH(H286,families!$B:$B,0))</f>
        <v>8</v>
      </c>
      <c r="H286" s="12" t="s">
        <v>38</v>
      </c>
      <c r="M286">
        <v>1028212.98</v>
      </c>
      <c r="N286">
        <v>1028704</v>
      </c>
      <c r="O286" t="s">
        <v>802</v>
      </c>
      <c r="P286" t="s">
        <v>741</v>
      </c>
      <c r="Q286" t="s">
        <v>721</v>
      </c>
      <c r="R286" t="s">
        <v>803</v>
      </c>
      <c r="S286" t="s">
        <v>804</v>
      </c>
      <c r="T286">
        <v>491.020000000018</v>
      </c>
    </row>
    <row r="287" spans="1:20" x14ac:dyDescent="0.2">
      <c r="A287" s="1">
        <f t="shared" si="16"/>
        <v>1028704</v>
      </c>
      <c r="B287" s="1">
        <f t="shared" si="16"/>
        <v>1028929</v>
      </c>
      <c r="C287" s="1" t="str">
        <f t="shared" si="17"/>
        <v>2.3m FG</v>
      </c>
      <c r="D287" s="1" t="str">
        <f t="shared" si="18"/>
        <v>2.3m FG - Alignment Sheets</v>
      </c>
      <c r="E287" s="1" t="s">
        <v>38</v>
      </c>
      <c r="F287" s="1">
        <f t="shared" si="19"/>
        <v>2.2999999999999998</v>
      </c>
      <c r="G287" s="12">
        <f>INDEX(families!$A:$A,MATCH(H287,families!$B:$B,0))</f>
        <v>8</v>
      </c>
      <c r="H287" s="12" t="s">
        <v>38</v>
      </c>
      <c r="M287">
        <v>1028704</v>
      </c>
      <c r="N287">
        <v>1028929</v>
      </c>
      <c r="O287">
        <v>2.2999999999999998</v>
      </c>
      <c r="P287" t="s">
        <v>716</v>
      </c>
      <c r="Q287" t="s">
        <v>721</v>
      </c>
      <c r="R287" t="s">
        <v>805</v>
      </c>
      <c r="S287" t="s">
        <v>806</v>
      </c>
      <c r="T287">
        <v>225</v>
      </c>
    </row>
    <row r="288" spans="1:20" x14ac:dyDescent="0.2">
      <c r="A288" s="1">
        <f t="shared" si="16"/>
        <v>1028929</v>
      </c>
      <c r="B288" s="1">
        <f t="shared" si="16"/>
        <v>1028961</v>
      </c>
      <c r="C288" s="1" t="str">
        <f t="shared" si="17"/>
        <v>1.2m CG/2.3m FG</v>
      </c>
      <c r="D288" s="1" t="str">
        <f t="shared" si="18"/>
        <v>1.2m CG/2.3m FG - Alignment Sheets</v>
      </c>
      <c r="E288" s="1" t="s">
        <v>38</v>
      </c>
      <c r="F288" s="1">
        <f t="shared" si="19"/>
        <v>1.2</v>
      </c>
      <c r="G288" s="12">
        <f>INDEX(families!$A:$A,MATCH(H288,families!$B:$B,0))</f>
        <v>8</v>
      </c>
      <c r="H288" s="12" t="s">
        <v>38</v>
      </c>
      <c r="M288">
        <v>1028929</v>
      </c>
      <c r="N288">
        <v>1028961</v>
      </c>
      <c r="O288" t="s">
        <v>807</v>
      </c>
      <c r="P288" t="s">
        <v>741</v>
      </c>
      <c r="Q288" t="s">
        <v>721</v>
      </c>
      <c r="R288" t="s">
        <v>808</v>
      </c>
      <c r="S288" t="s">
        <v>809</v>
      </c>
      <c r="T288">
        <v>32</v>
      </c>
    </row>
    <row r="289" spans="1:20" x14ac:dyDescent="0.2">
      <c r="A289" s="1">
        <f t="shared" si="16"/>
        <v>1028961</v>
      </c>
      <c r="B289" s="1">
        <f t="shared" si="16"/>
        <v>1028968</v>
      </c>
      <c r="C289" s="1" t="str">
        <f t="shared" si="17"/>
        <v>1.5m CG/2.3m FG</v>
      </c>
      <c r="D289" s="1" t="str">
        <f t="shared" si="18"/>
        <v>1.5m CG/2.3m FG - Alignment Sheets</v>
      </c>
      <c r="E289" s="1" t="s">
        <v>38</v>
      </c>
      <c r="F289" s="1">
        <f t="shared" si="19"/>
        <v>1.5</v>
      </c>
      <c r="G289" s="12">
        <f>INDEX(families!$A:$A,MATCH(H289,families!$B:$B,0))</f>
        <v>8</v>
      </c>
      <c r="H289" s="12" t="s">
        <v>38</v>
      </c>
      <c r="M289">
        <v>1028961</v>
      </c>
      <c r="N289">
        <v>1028968</v>
      </c>
      <c r="O289" t="s">
        <v>740</v>
      </c>
      <c r="P289" t="s">
        <v>741</v>
      </c>
      <c r="Q289" t="s">
        <v>721</v>
      </c>
      <c r="R289" t="s">
        <v>742</v>
      </c>
      <c r="S289" t="s">
        <v>743</v>
      </c>
      <c r="T289">
        <v>7</v>
      </c>
    </row>
    <row r="290" spans="1:20" x14ac:dyDescent="0.2">
      <c r="A290" s="1">
        <f t="shared" si="16"/>
        <v>1028968</v>
      </c>
      <c r="B290" s="1">
        <f t="shared" si="16"/>
        <v>1029009</v>
      </c>
      <c r="C290" s="1" t="str">
        <f t="shared" si="17"/>
        <v>1.2m CG/2.3m FG</v>
      </c>
      <c r="D290" s="1" t="str">
        <f t="shared" si="18"/>
        <v>1.2m CG/2.3m FG - Alignment Sheets</v>
      </c>
      <c r="E290" s="1" t="s">
        <v>38</v>
      </c>
      <c r="F290" s="1">
        <f t="shared" si="19"/>
        <v>1.2</v>
      </c>
      <c r="G290" s="12">
        <f>INDEX(families!$A:$A,MATCH(H290,families!$B:$B,0))</f>
        <v>8</v>
      </c>
      <c r="H290" s="12" t="s">
        <v>38</v>
      </c>
      <c r="M290">
        <v>1028968</v>
      </c>
      <c r="N290">
        <v>1029009</v>
      </c>
      <c r="O290" t="s">
        <v>807</v>
      </c>
      <c r="P290" t="s">
        <v>741</v>
      </c>
      <c r="Q290" t="s">
        <v>721</v>
      </c>
      <c r="R290" t="s">
        <v>808</v>
      </c>
      <c r="S290" t="s">
        <v>809</v>
      </c>
      <c r="T290">
        <v>41</v>
      </c>
    </row>
    <row r="291" spans="1:20" x14ac:dyDescent="0.2">
      <c r="A291" s="1">
        <f t="shared" si="16"/>
        <v>1029009</v>
      </c>
      <c r="B291" s="1">
        <f t="shared" si="16"/>
        <v>1029569</v>
      </c>
      <c r="C291" s="1" t="str">
        <f t="shared" si="17"/>
        <v>1.8m CG/2.3m FG</v>
      </c>
      <c r="D291" s="1" t="str">
        <f t="shared" si="18"/>
        <v>1.8m CG/2.3m FG - Alignment Sheets</v>
      </c>
      <c r="E291" s="1" t="s">
        <v>38</v>
      </c>
      <c r="F291" s="1">
        <f t="shared" si="19"/>
        <v>1.8</v>
      </c>
      <c r="G291" s="12">
        <f>INDEX(families!$A:$A,MATCH(H291,families!$B:$B,0))</f>
        <v>8</v>
      </c>
      <c r="H291" s="12" t="s">
        <v>38</v>
      </c>
      <c r="M291">
        <v>1029009</v>
      </c>
      <c r="N291">
        <v>1029569</v>
      </c>
      <c r="O291" t="s">
        <v>802</v>
      </c>
      <c r="P291" t="s">
        <v>741</v>
      </c>
      <c r="Q291" t="s">
        <v>721</v>
      </c>
      <c r="R291" t="s">
        <v>803</v>
      </c>
      <c r="S291" t="s">
        <v>804</v>
      </c>
      <c r="T291">
        <v>560</v>
      </c>
    </row>
    <row r="292" spans="1:20" x14ac:dyDescent="0.2">
      <c r="A292" s="1">
        <f t="shared" si="16"/>
        <v>1029569</v>
      </c>
      <c r="B292" s="1">
        <f t="shared" si="16"/>
        <v>1030000</v>
      </c>
      <c r="C292" s="1" t="str">
        <f t="shared" si="17"/>
        <v>2.3m CG/2.3m FG</v>
      </c>
      <c r="D292" s="1" t="str">
        <f t="shared" si="18"/>
        <v>2.3m CG/2.3m FG - Alignment Sheets</v>
      </c>
      <c r="E292" s="1" t="s">
        <v>38</v>
      </c>
      <c r="F292" s="1">
        <f t="shared" si="19"/>
        <v>2.2999999999999998</v>
      </c>
      <c r="G292" s="12">
        <f>INDEX(families!$A:$A,MATCH(H292,families!$B:$B,0))</f>
        <v>8</v>
      </c>
      <c r="H292" s="12" t="s">
        <v>38</v>
      </c>
      <c r="M292">
        <v>1029569</v>
      </c>
      <c r="N292">
        <v>1030000</v>
      </c>
      <c r="O292">
        <v>2.2999999999999998</v>
      </c>
      <c r="P292" t="s">
        <v>741</v>
      </c>
      <c r="Q292" t="s">
        <v>721</v>
      </c>
      <c r="R292" t="s">
        <v>810</v>
      </c>
      <c r="S292" t="s">
        <v>811</v>
      </c>
      <c r="T292">
        <v>431</v>
      </c>
    </row>
    <row r="293" spans="1:20" x14ac:dyDescent="0.2">
      <c r="A293" s="1">
        <f t="shared" si="16"/>
        <v>1030000</v>
      </c>
      <c r="B293" s="1">
        <f t="shared" si="16"/>
        <v>1030042</v>
      </c>
      <c r="C293" s="1" t="str">
        <f t="shared" si="17"/>
        <v>0.9m FG</v>
      </c>
      <c r="D293" s="1" t="str">
        <f t="shared" si="18"/>
        <v>0.9m FG - Default Depth</v>
      </c>
      <c r="E293" s="1" t="s">
        <v>38</v>
      </c>
      <c r="F293" s="1">
        <f t="shared" si="19"/>
        <v>0.9</v>
      </c>
      <c r="G293" s="12">
        <f>INDEX(families!$A:$A,MATCH(H293,families!$B:$B,0))</f>
        <v>8</v>
      </c>
      <c r="H293" s="12" t="s">
        <v>38</v>
      </c>
      <c r="M293">
        <v>1030000</v>
      </c>
      <c r="N293">
        <v>1030042</v>
      </c>
      <c r="O293">
        <v>0.9</v>
      </c>
      <c r="P293" t="s">
        <v>716</v>
      </c>
      <c r="Q293" t="s">
        <v>717</v>
      </c>
      <c r="R293" t="s">
        <v>718</v>
      </c>
      <c r="S293" t="s">
        <v>719</v>
      </c>
      <c r="T293">
        <v>42</v>
      </c>
    </row>
    <row r="294" spans="1:20" x14ac:dyDescent="0.2">
      <c r="A294" s="1">
        <f t="shared" si="16"/>
        <v>1030042</v>
      </c>
      <c r="B294" s="1">
        <f t="shared" si="16"/>
        <v>1030106</v>
      </c>
      <c r="C294" s="1" t="str">
        <f t="shared" si="17"/>
        <v>1.5m FG</v>
      </c>
      <c r="D294" s="1" t="str">
        <f t="shared" si="18"/>
        <v>1.5m FG - Alignment Sheets</v>
      </c>
      <c r="E294" s="1" t="s">
        <v>38</v>
      </c>
      <c r="F294" s="1">
        <f t="shared" si="19"/>
        <v>1.5</v>
      </c>
      <c r="G294" s="12">
        <f>INDEX(families!$A:$A,MATCH(H294,families!$B:$B,0))</f>
        <v>8</v>
      </c>
      <c r="H294" s="12" t="s">
        <v>38</v>
      </c>
      <c r="M294">
        <v>1030042</v>
      </c>
      <c r="N294">
        <v>1030106</v>
      </c>
      <c r="O294">
        <v>1.5</v>
      </c>
      <c r="P294" t="s">
        <v>716</v>
      </c>
      <c r="Q294" t="s">
        <v>721</v>
      </c>
      <c r="R294" t="s">
        <v>724</v>
      </c>
      <c r="S294" t="s">
        <v>725</v>
      </c>
      <c r="T294">
        <v>64</v>
      </c>
    </row>
    <row r="295" spans="1:20" x14ac:dyDescent="0.2">
      <c r="A295" s="1">
        <f t="shared" si="16"/>
        <v>1030106</v>
      </c>
      <c r="B295" s="1">
        <f t="shared" si="16"/>
        <v>1030234</v>
      </c>
      <c r="C295" s="1" t="str">
        <f t="shared" si="17"/>
        <v>3.0m FG</v>
      </c>
      <c r="D295" s="1" t="str">
        <f t="shared" si="18"/>
        <v>3.0m FG - Alignment Sheets</v>
      </c>
      <c r="E295" s="1" t="s">
        <v>38</v>
      </c>
      <c r="F295" s="1">
        <f t="shared" si="19"/>
        <v>3</v>
      </c>
      <c r="G295" s="12">
        <f>INDEX(families!$A:$A,MATCH(H295,families!$B:$B,0))</f>
        <v>8</v>
      </c>
      <c r="H295" s="12" t="s">
        <v>38</v>
      </c>
      <c r="M295">
        <v>1030106</v>
      </c>
      <c r="N295">
        <v>1030234</v>
      </c>
      <c r="O295">
        <v>3</v>
      </c>
      <c r="P295" t="s">
        <v>716</v>
      </c>
      <c r="Q295" t="s">
        <v>721</v>
      </c>
      <c r="R295" t="s">
        <v>812</v>
      </c>
      <c r="S295" t="s">
        <v>813</v>
      </c>
      <c r="T295">
        <v>128</v>
      </c>
    </row>
    <row r="296" spans="1:20" x14ac:dyDescent="0.2">
      <c r="A296" s="1">
        <f t="shared" si="16"/>
        <v>1030234</v>
      </c>
      <c r="B296" s="1">
        <f t="shared" si="16"/>
        <v>1030490.53</v>
      </c>
      <c r="C296" s="1" t="str">
        <f t="shared" si="17"/>
        <v>0.9m FG</v>
      </c>
      <c r="D296" s="1" t="str">
        <f t="shared" si="18"/>
        <v>0.9m FG - Default Depth</v>
      </c>
      <c r="E296" s="1" t="s">
        <v>38</v>
      </c>
      <c r="F296" s="1">
        <f t="shared" si="19"/>
        <v>0.9</v>
      </c>
      <c r="G296" s="12">
        <f>INDEX(families!$A:$A,MATCH(H296,families!$B:$B,0))</f>
        <v>8</v>
      </c>
      <c r="H296" s="12" t="s">
        <v>38</v>
      </c>
      <c r="M296">
        <v>1030234</v>
      </c>
      <c r="N296">
        <v>1030490.53</v>
      </c>
      <c r="O296">
        <v>0.9</v>
      </c>
      <c r="P296" t="s">
        <v>716</v>
      </c>
      <c r="Q296" t="s">
        <v>717</v>
      </c>
      <c r="R296" t="s">
        <v>718</v>
      </c>
      <c r="S296" t="s">
        <v>719</v>
      </c>
      <c r="T296">
        <v>256.53000000002697</v>
      </c>
    </row>
    <row r="297" spans="1:20" x14ac:dyDescent="0.2">
      <c r="A297" s="1">
        <f t="shared" si="16"/>
        <v>1030490.53</v>
      </c>
      <c r="B297" s="1">
        <f t="shared" si="16"/>
        <v>1030514.53</v>
      </c>
      <c r="C297" s="1" t="str">
        <f t="shared" si="17"/>
        <v>2.0m WC</v>
      </c>
      <c r="D297" s="1" t="str">
        <f t="shared" si="18"/>
        <v>2.0m WC - DWG# PT610301</v>
      </c>
      <c r="E297" s="1" t="s">
        <v>38</v>
      </c>
      <c r="F297" s="1">
        <f t="shared" si="19"/>
        <v>2</v>
      </c>
      <c r="G297" s="12">
        <f>INDEX(families!$A:$A,MATCH(H297,families!$B:$B,0))</f>
        <v>8</v>
      </c>
      <c r="H297" s="12" t="s">
        <v>38</v>
      </c>
      <c r="M297">
        <v>1030490.53</v>
      </c>
      <c r="N297">
        <v>1030514.53</v>
      </c>
      <c r="O297">
        <v>2</v>
      </c>
      <c r="P297" t="s">
        <v>732</v>
      </c>
      <c r="Q297" t="s">
        <v>794</v>
      </c>
      <c r="R297" t="s">
        <v>795</v>
      </c>
      <c r="S297" t="s">
        <v>795</v>
      </c>
      <c r="T297">
        <v>24</v>
      </c>
    </row>
    <row r="298" spans="1:20" x14ac:dyDescent="0.2">
      <c r="A298" s="1">
        <f t="shared" si="16"/>
        <v>1030514.53</v>
      </c>
      <c r="B298" s="1">
        <f t="shared" si="16"/>
        <v>1030535.73</v>
      </c>
      <c r="C298" s="1" t="str">
        <f t="shared" si="17"/>
        <v>1.2m WC</v>
      </c>
      <c r="D298" s="1" t="str">
        <f t="shared" si="18"/>
        <v>1.2m WC - DWG# PT610201</v>
      </c>
      <c r="E298" s="1" t="s">
        <v>38</v>
      </c>
      <c r="F298" s="1">
        <f t="shared" si="19"/>
        <v>1.2</v>
      </c>
      <c r="G298" s="12">
        <f>INDEX(families!$A:$A,MATCH(H298,families!$B:$B,0))</f>
        <v>8</v>
      </c>
      <c r="H298" s="12" t="s">
        <v>38</v>
      </c>
      <c r="M298">
        <v>1030514.53</v>
      </c>
      <c r="N298">
        <v>1030535.73</v>
      </c>
      <c r="O298">
        <v>1.2</v>
      </c>
      <c r="P298" t="s">
        <v>732</v>
      </c>
      <c r="Q298" t="s">
        <v>733</v>
      </c>
      <c r="R298" t="s">
        <v>734</v>
      </c>
      <c r="S298" t="s">
        <v>734</v>
      </c>
      <c r="T298">
        <v>21.199999999953398</v>
      </c>
    </row>
    <row r="299" spans="1:20" x14ac:dyDescent="0.2">
      <c r="A299" s="1">
        <f t="shared" si="16"/>
        <v>1030535.73</v>
      </c>
      <c r="B299" s="1">
        <f t="shared" si="16"/>
        <v>1030582.94</v>
      </c>
      <c r="C299" s="1" t="str">
        <f t="shared" si="17"/>
        <v>0.9m FG</v>
      </c>
      <c r="D299" s="1" t="str">
        <f t="shared" si="18"/>
        <v>0.9m FG - Default Depth</v>
      </c>
      <c r="E299" s="1" t="s">
        <v>38</v>
      </c>
      <c r="F299" s="1">
        <f t="shared" si="19"/>
        <v>0.9</v>
      </c>
      <c r="G299" s="12">
        <f>INDEX(families!$A:$A,MATCH(H299,families!$B:$B,0))</f>
        <v>8</v>
      </c>
      <c r="H299" s="12" t="s">
        <v>38</v>
      </c>
      <c r="M299">
        <v>1030535.73</v>
      </c>
      <c r="N299">
        <v>1030582.94</v>
      </c>
      <c r="O299">
        <v>0.9</v>
      </c>
      <c r="P299" t="s">
        <v>716</v>
      </c>
      <c r="Q299" t="s">
        <v>717</v>
      </c>
      <c r="R299" t="s">
        <v>718</v>
      </c>
      <c r="S299" t="s">
        <v>719</v>
      </c>
      <c r="T299">
        <v>47.209999999962697</v>
      </c>
    </row>
    <row r="300" spans="1:20" x14ac:dyDescent="0.2">
      <c r="A300" s="1">
        <f t="shared" si="16"/>
        <v>1030582.94</v>
      </c>
      <c r="B300" s="1">
        <f t="shared" si="16"/>
        <v>1030606.94</v>
      </c>
      <c r="C300" s="1" t="str">
        <f t="shared" si="17"/>
        <v>1.2m WC</v>
      </c>
      <c r="D300" s="1" t="str">
        <f t="shared" si="18"/>
        <v>1.2m WC - DWG# PT610201</v>
      </c>
      <c r="E300" s="1" t="s">
        <v>38</v>
      </c>
      <c r="F300" s="1">
        <f t="shared" si="19"/>
        <v>1.2</v>
      </c>
      <c r="G300" s="12">
        <f>INDEX(families!$A:$A,MATCH(H300,families!$B:$B,0))</f>
        <v>8</v>
      </c>
      <c r="H300" s="12" t="s">
        <v>38</v>
      </c>
      <c r="M300">
        <v>1030582.94</v>
      </c>
      <c r="N300">
        <v>1030606.94</v>
      </c>
      <c r="O300">
        <v>1.2</v>
      </c>
      <c r="P300" t="s">
        <v>732</v>
      </c>
      <c r="Q300" t="s">
        <v>733</v>
      </c>
      <c r="R300" t="s">
        <v>734</v>
      </c>
      <c r="S300" t="s">
        <v>734</v>
      </c>
      <c r="T300">
        <v>24</v>
      </c>
    </row>
    <row r="301" spans="1:20" x14ac:dyDescent="0.2">
      <c r="A301" s="1">
        <f t="shared" si="16"/>
        <v>1030606.94</v>
      </c>
      <c r="B301" s="1">
        <f t="shared" si="16"/>
        <v>1030676.93</v>
      </c>
      <c r="C301" s="1" t="str">
        <f t="shared" si="17"/>
        <v>0.9m FG</v>
      </c>
      <c r="D301" s="1" t="str">
        <f t="shared" si="18"/>
        <v>0.9m FG - Default Depth</v>
      </c>
      <c r="E301" s="1" t="s">
        <v>38</v>
      </c>
      <c r="F301" s="1">
        <f t="shared" si="19"/>
        <v>0.9</v>
      </c>
      <c r="G301" s="12">
        <f>INDEX(families!$A:$A,MATCH(H301,families!$B:$B,0))</f>
        <v>8</v>
      </c>
      <c r="H301" s="12" t="s">
        <v>38</v>
      </c>
      <c r="M301">
        <v>1030606.94</v>
      </c>
      <c r="N301">
        <v>1030676.93</v>
      </c>
      <c r="O301">
        <v>0.9</v>
      </c>
      <c r="P301" t="s">
        <v>716</v>
      </c>
      <c r="Q301" t="s">
        <v>717</v>
      </c>
      <c r="R301" t="s">
        <v>718</v>
      </c>
      <c r="S301" t="s">
        <v>719</v>
      </c>
      <c r="T301">
        <v>69.990000000107102</v>
      </c>
    </row>
    <row r="302" spans="1:20" x14ac:dyDescent="0.2">
      <c r="A302" s="1">
        <f t="shared" si="16"/>
        <v>1030676.93</v>
      </c>
      <c r="B302" s="1">
        <f t="shared" si="16"/>
        <v>1030708.93</v>
      </c>
      <c r="C302" s="1" t="str">
        <f t="shared" si="17"/>
        <v>2.3m WC</v>
      </c>
      <c r="D302" s="1" t="str">
        <f t="shared" si="18"/>
        <v>2.3m WC - DWG# PT610801</v>
      </c>
      <c r="E302" s="1" t="s">
        <v>38</v>
      </c>
      <c r="F302" s="1">
        <f t="shared" si="19"/>
        <v>2.2999999999999998</v>
      </c>
      <c r="G302" s="12">
        <f>INDEX(families!$A:$A,MATCH(H302,families!$B:$B,0))</f>
        <v>8</v>
      </c>
      <c r="H302" s="12" t="s">
        <v>38</v>
      </c>
      <c r="M302">
        <v>1030676.93</v>
      </c>
      <c r="N302">
        <v>1030708.93</v>
      </c>
      <c r="O302">
        <v>2.2999999999999998</v>
      </c>
      <c r="P302" t="s">
        <v>732</v>
      </c>
      <c r="Q302" t="s">
        <v>763</v>
      </c>
      <c r="R302" t="s">
        <v>764</v>
      </c>
      <c r="S302" t="s">
        <v>764</v>
      </c>
      <c r="T302">
        <v>32</v>
      </c>
    </row>
    <row r="303" spans="1:20" x14ac:dyDescent="0.2">
      <c r="A303" s="1">
        <f t="shared" si="16"/>
        <v>1030708.93</v>
      </c>
      <c r="B303" s="1">
        <f t="shared" si="16"/>
        <v>1030778</v>
      </c>
      <c r="C303" s="1" t="str">
        <f t="shared" si="17"/>
        <v>1.2m CG</v>
      </c>
      <c r="D303" s="1" t="str">
        <f t="shared" si="18"/>
        <v>1.2m CG - Alignment Sheets</v>
      </c>
      <c r="E303" s="1" t="s">
        <v>38</v>
      </c>
      <c r="F303" s="1">
        <f t="shared" si="19"/>
        <v>1.2</v>
      </c>
      <c r="G303" s="12">
        <f>INDEX(families!$A:$A,MATCH(H303,families!$B:$B,0))</f>
        <v>8</v>
      </c>
      <c r="H303" s="12" t="s">
        <v>38</v>
      </c>
      <c r="M303">
        <v>1030708.93</v>
      </c>
      <c r="N303">
        <v>1030778</v>
      </c>
      <c r="O303">
        <v>1.2</v>
      </c>
      <c r="P303" t="s">
        <v>720</v>
      </c>
      <c r="Q303" t="s">
        <v>721</v>
      </c>
      <c r="R303" t="s">
        <v>761</v>
      </c>
      <c r="S303" t="s">
        <v>762</v>
      </c>
      <c r="T303">
        <v>69.069999999948706</v>
      </c>
    </row>
    <row r="304" spans="1:20" x14ac:dyDescent="0.2">
      <c r="A304" s="1">
        <f t="shared" si="16"/>
        <v>1030778</v>
      </c>
      <c r="B304" s="1">
        <f t="shared" si="16"/>
        <v>1030798</v>
      </c>
      <c r="C304" s="1" t="str">
        <f t="shared" si="17"/>
        <v>2.0m CG</v>
      </c>
      <c r="D304" s="1" t="str">
        <f t="shared" si="18"/>
        <v>2.0m CG - Alignment Sheets</v>
      </c>
      <c r="E304" s="1" t="s">
        <v>38</v>
      </c>
      <c r="F304" s="1">
        <f t="shared" si="19"/>
        <v>2</v>
      </c>
      <c r="G304" s="12">
        <f>INDEX(families!$A:$A,MATCH(H304,families!$B:$B,0))</f>
        <v>8</v>
      </c>
      <c r="H304" s="12" t="s">
        <v>38</v>
      </c>
      <c r="M304">
        <v>1030778</v>
      </c>
      <c r="N304">
        <v>1030798</v>
      </c>
      <c r="O304">
        <v>2</v>
      </c>
      <c r="P304" t="s">
        <v>720</v>
      </c>
      <c r="Q304" t="s">
        <v>721</v>
      </c>
      <c r="R304" t="s">
        <v>772</v>
      </c>
      <c r="S304" t="s">
        <v>773</v>
      </c>
      <c r="T304">
        <v>20</v>
      </c>
    </row>
    <row r="305" spans="1:20" x14ac:dyDescent="0.2">
      <c r="A305" s="1">
        <f t="shared" si="16"/>
        <v>1030798</v>
      </c>
      <c r="B305" s="1">
        <f t="shared" si="16"/>
        <v>1030816</v>
      </c>
      <c r="C305" s="1" t="str">
        <f t="shared" si="17"/>
        <v>1.2m CG</v>
      </c>
      <c r="D305" s="1" t="str">
        <f t="shared" si="18"/>
        <v>1.2m CG - Alignment Sheets</v>
      </c>
      <c r="E305" s="1" t="s">
        <v>38</v>
      </c>
      <c r="F305" s="1">
        <f t="shared" si="19"/>
        <v>1.2</v>
      </c>
      <c r="G305" s="12">
        <f>INDEX(families!$A:$A,MATCH(H305,families!$B:$B,0))</f>
        <v>8</v>
      </c>
      <c r="H305" s="12" t="s">
        <v>38</v>
      </c>
      <c r="M305">
        <v>1030798</v>
      </c>
      <c r="N305">
        <v>1030816</v>
      </c>
      <c r="O305">
        <v>1.2</v>
      </c>
      <c r="P305" t="s">
        <v>720</v>
      </c>
      <c r="Q305" t="s">
        <v>721</v>
      </c>
      <c r="R305" t="s">
        <v>761</v>
      </c>
      <c r="S305" t="s">
        <v>762</v>
      </c>
      <c r="T305">
        <v>18</v>
      </c>
    </row>
    <row r="306" spans="1:20" x14ac:dyDescent="0.2">
      <c r="A306" s="1">
        <f t="shared" si="16"/>
        <v>1030816</v>
      </c>
      <c r="B306" s="1">
        <f t="shared" si="16"/>
        <v>1030881</v>
      </c>
      <c r="C306" s="1" t="str">
        <f t="shared" si="17"/>
        <v>1.2m FG</v>
      </c>
      <c r="D306" s="1" t="str">
        <f t="shared" si="18"/>
        <v>1.2m FG - BGC Dominant Design</v>
      </c>
      <c r="E306" s="1" t="s">
        <v>38</v>
      </c>
      <c r="F306" s="1">
        <f t="shared" si="19"/>
        <v>1.2</v>
      </c>
      <c r="G306" s="12">
        <f>INDEX(families!$A:$A,MATCH(H306,families!$B:$B,0))</f>
        <v>8</v>
      </c>
      <c r="H306" s="12" t="s">
        <v>38</v>
      </c>
      <c r="M306">
        <v>1030816</v>
      </c>
      <c r="N306">
        <v>1030881</v>
      </c>
      <c r="O306">
        <v>1.2</v>
      </c>
      <c r="P306" t="s">
        <v>716</v>
      </c>
      <c r="Q306" t="s">
        <v>729</v>
      </c>
      <c r="R306" t="s">
        <v>726</v>
      </c>
      <c r="S306" t="s">
        <v>727</v>
      </c>
      <c r="T306">
        <v>65.000000000116401</v>
      </c>
    </row>
    <row r="307" spans="1:20" x14ac:dyDescent="0.2">
      <c r="A307" s="1">
        <f t="shared" si="16"/>
        <v>1030881</v>
      </c>
      <c r="B307" s="1">
        <f t="shared" si="16"/>
        <v>1031757.58</v>
      </c>
      <c r="C307" s="1" t="str">
        <f t="shared" si="17"/>
        <v>0.9m FG</v>
      </c>
      <c r="D307" s="1" t="str">
        <f t="shared" si="18"/>
        <v>0.9m FG - Default Depth</v>
      </c>
      <c r="E307" s="1" t="s">
        <v>38</v>
      </c>
      <c r="F307" s="1">
        <f t="shared" si="19"/>
        <v>0.9</v>
      </c>
      <c r="G307" s="12">
        <f>INDEX(families!$A:$A,MATCH(H307,families!$B:$B,0))</f>
        <v>8</v>
      </c>
      <c r="H307" s="12" t="s">
        <v>38</v>
      </c>
      <c r="M307">
        <v>1030881</v>
      </c>
      <c r="N307">
        <v>1031757.58</v>
      </c>
      <c r="O307">
        <v>0.9</v>
      </c>
      <c r="P307" t="s">
        <v>716</v>
      </c>
      <c r="Q307" t="s">
        <v>717</v>
      </c>
      <c r="R307" t="s">
        <v>718</v>
      </c>
      <c r="S307" t="s">
        <v>719</v>
      </c>
      <c r="T307">
        <v>876.57999999984099</v>
      </c>
    </row>
    <row r="308" spans="1:20" x14ac:dyDescent="0.2">
      <c r="A308" s="1">
        <f t="shared" si="16"/>
        <v>1031757.58</v>
      </c>
      <c r="B308" s="1">
        <f t="shared" si="16"/>
        <v>1031781.58</v>
      </c>
      <c r="C308" s="1" t="str">
        <f t="shared" si="17"/>
        <v>2.0m WC</v>
      </c>
      <c r="D308" s="1" t="str">
        <f t="shared" si="18"/>
        <v>2.0m WC - DWG# PT610301</v>
      </c>
      <c r="E308" s="1" t="s">
        <v>38</v>
      </c>
      <c r="F308" s="1">
        <f t="shared" si="19"/>
        <v>2</v>
      </c>
      <c r="G308" s="12">
        <f>INDEX(families!$A:$A,MATCH(H308,families!$B:$B,0))</f>
        <v>8</v>
      </c>
      <c r="H308" s="12" t="s">
        <v>38</v>
      </c>
      <c r="M308">
        <v>1031757.58</v>
      </c>
      <c r="N308">
        <v>1031781.58</v>
      </c>
      <c r="O308">
        <v>2</v>
      </c>
      <c r="P308" t="s">
        <v>732</v>
      </c>
      <c r="Q308" t="s">
        <v>794</v>
      </c>
      <c r="R308" t="s">
        <v>795</v>
      </c>
      <c r="S308" t="s">
        <v>795</v>
      </c>
      <c r="T308">
        <v>24</v>
      </c>
    </row>
    <row r="309" spans="1:20" x14ac:dyDescent="0.2">
      <c r="A309" s="1">
        <f t="shared" si="16"/>
        <v>1031781.58</v>
      </c>
      <c r="B309" s="1">
        <f t="shared" si="16"/>
        <v>1031793</v>
      </c>
      <c r="C309" s="1" t="str">
        <f t="shared" si="17"/>
        <v>0.9m FG</v>
      </c>
      <c r="D309" s="1" t="str">
        <f t="shared" si="18"/>
        <v>0.9m FG - Default Depth</v>
      </c>
      <c r="E309" s="1" t="s">
        <v>38</v>
      </c>
      <c r="F309" s="1">
        <f t="shared" si="19"/>
        <v>0.9</v>
      </c>
      <c r="G309" s="12">
        <f>INDEX(families!$A:$A,MATCH(H309,families!$B:$B,0))</f>
        <v>8</v>
      </c>
      <c r="H309" s="12" t="s">
        <v>38</v>
      </c>
      <c r="M309">
        <v>1031781.58</v>
      </c>
      <c r="N309">
        <v>1031793</v>
      </c>
      <c r="O309">
        <v>0.9</v>
      </c>
      <c r="P309" t="s">
        <v>716</v>
      </c>
      <c r="Q309" t="s">
        <v>717</v>
      </c>
      <c r="R309" t="s">
        <v>718</v>
      </c>
      <c r="S309" t="s">
        <v>719</v>
      </c>
      <c r="T309">
        <v>11.420000000041901</v>
      </c>
    </row>
    <row r="310" spans="1:20" x14ac:dyDescent="0.2">
      <c r="A310" s="1">
        <f t="shared" si="16"/>
        <v>1031793</v>
      </c>
      <c r="B310" s="1">
        <f t="shared" si="16"/>
        <v>1031817</v>
      </c>
      <c r="C310" s="1" t="str">
        <f t="shared" si="17"/>
        <v>1.2m FG</v>
      </c>
      <c r="D310" s="1" t="str">
        <f t="shared" si="18"/>
        <v>1.2m FG - Alignment Sheets</v>
      </c>
      <c r="E310" s="1" t="s">
        <v>38</v>
      </c>
      <c r="F310" s="1">
        <f t="shared" si="19"/>
        <v>1.2</v>
      </c>
      <c r="G310" s="12">
        <f>INDEX(families!$A:$A,MATCH(H310,families!$B:$B,0))</f>
        <v>8</v>
      </c>
      <c r="H310" s="12" t="s">
        <v>38</v>
      </c>
      <c r="M310">
        <v>1031793</v>
      </c>
      <c r="N310">
        <v>1031817</v>
      </c>
      <c r="O310">
        <v>1.2</v>
      </c>
      <c r="P310" t="s">
        <v>716</v>
      </c>
      <c r="Q310" t="s">
        <v>721</v>
      </c>
      <c r="R310" t="s">
        <v>726</v>
      </c>
      <c r="S310" t="s">
        <v>727</v>
      </c>
      <c r="T310">
        <v>24</v>
      </c>
    </row>
    <row r="311" spans="1:20" x14ac:dyDescent="0.2">
      <c r="A311" s="1">
        <f t="shared" si="16"/>
        <v>1031817</v>
      </c>
      <c r="B311" s="1">
        <f t="shared" si="16"/>
        <v>1031830.86</v>
      </c>
      <c r="C311" s="1" t="str">
        <f t="shared" si="17"/>
        <v>0.9m FG</v>
      </c>
      <c r="D311" s="1" t="str">
        <f t="shared" si="18"/>
        <v>0.9m FG - Default Depth</v>
      </c>
      <c r="E311" s="1" t="s">
        <v>38</v>
      </c>
      <c r="F311" s="1">
        <f t="shared" si="19"/>
        <v>0.9</v>
      </c>
      <c r="G311" s="12">
        <f>INDEX(families!$A:$A,MATCH(H311,families!$B:$B,0))</f>
        <v>8</v>
      </c>
      <c r="H311" s="12" t="s">
        <v>38</v>
      </c>
      <c r="M311">
        <v>1031817</v>
      </c>
      <c r="N311">
        <v>1031830.86</v>
      </c>
      <c r="O311">
        <v>0.9</v>
      </c>
      <c r="P311" t="s">
        <v>716</v>
      </c>
      <c r="Q311" t="s">
        <v>717</v>
      </c>
      <c r="R311" t="s">
        <v>718</v>
      </c>
      <c r="S311" t="s">
        <v>719</v>
      </c>
      <c r="T311">
        <v>13.859999999986</v>
      </c>
    </row>
    <row r="312" spans="1:20" x14ac:dyDescent="0.2">
      <c r="A312" s="1">
        <f t="shared" si="16"/>
        <v>1031830.86</v>
      </c>
      <c r="B312" s="1">
        <f t="shared" si="16"/>
        <v>1031854.86</v>
      </c>
      <c r="C312" s="1" t="str">
        <f t="shared" si="17"/>
        <v>1.2m WC</v>
      </c>
      <c r="D312" s="1" t="str">
        <f t="shared" si="18"/>
        <v>1.2m WC - DWG# PT610201</v>
      </c>
      <c r="E312" s="1" t="s">
        <v>38</v>
      </c>
      <c r="F312" s="1">
        <f t="shared" si="19"/>
        <v>1.2</v>
      </c>
      <c r="G312" s="12">
        <f>INDEX(families!$A:$A,MATCH(H312,families!$B:$B,0))</f>
        <v>8</v>
      </c>
      <c r="H312" s="12" t="s">
        <v>38</v>
      </c>
      <c r="M312">
        <v>1031830.86</v>
      </c>
      <c r="N312">
        <v>1031854.86</v>
      </c>
      <c r="O312">
        <v>1.2</v>
      </c>
      <c r="P312" t="s">
        <v>732</v>
      </c>
      <c r="Q312" t="s">
        <v>733</v>
      </c>
      <c r="R312" t="s">
        <v>734</v>
      </c>
      <c r="S312" t="s">
        <v>734</v>
      </c>
      <c r="T312">
        <v>24</v>
      </c>
    </row>
    <row r="313" spans="1:20" x14ac:dyDescent="0.2">
      <c r="A313" s="1">
        <f t="shared" si="16"/>
        <v>1031854.86</v>
      </c>
      <c r="B313" s="1">
        <f t="shared" si="16"/>
        <v>1032178.07</v>
      </c>
      <c r="C313" s="1" t="str">
        <f t="shared" si="17"/>
        <v>0.9m FG</v>
      </c>
      <c r="D313" s="1" t="str">
        <f t="shared" si="18"/>
        <v>0.9m FG - Default Depth</v>
      </c>
      <c r="E313" s="1" t="s">
        <v>38</v>
      </c>
      <c r="F313" s="1">
        <f t="shared" si="19"/>
        <v>0.9</v>
      </c>
      <c r="G313" s="12">
        <f>INDEX(families!$A:$A,MATCH(H313,families!$B:$B,0))</f>
        <v>8</v>
      </c>
      <c r="H313" s="12" t="s">
        <v>38</v>
      </c>
      <c r="M313">
        <v>1031854.86</v>
      </c>
      <c r="N313">
        <v>1032178.07</v>
      </c>
      <c r="O313">
        <v>0.9</v>
      </c>
      <c r="P313" t="s">
        <v>716</v>
      </c>
      <c r="Q313" t="s">
        <v>717</v>
      </c>
      <c r="R313" t="s">
        <v>718</v>
      </c>
      <c r="S313" t="s">
        <v>719</v>
      </c>
      <c r="T313">
        <v>323.20999999996201</v>
      </c>
    </row>
    <row r="314" spans="1:20" x14ac:dyDescent="0.2">
      <c r="A314" s="1">
        <f t="shared" si="16"/>
        <v>1032178.07</v>
      </c>
      <c r="B314" s="1">
        <f t="shared" si="16"/>
        <v>1032190.07</v>
      </c>
      <c r="C314" s="1" t="str">
        <f t="shared" si="17"/>
        <v>1.5m RD</v>
      </c>
      <c r="D314" s="1" t="str">
        <f t="shared" si="18"/>
        <v>1.5m RD - DWG# PT640301</v>
      </c>
      <c r="E314" s="1" t="s">
        <v>38</v>
      </c>
      <c r="F314" s="1">
        <f t="shared" si="19"/>
        <v>1.5</v>
      </c>
      <c r="G314" s="12">
        <f>INDEX(families!$A:$A,MATCH(H314,families!$B:$B,0))</f>
        <v>8</v>
      </c>
      <c r="H314" s="12" t="s">
        <v>38</v>
      </c>
      <c r="M314">
        <v>1032178.07</v>
      </c>
      <c r="N314">
        <v>1032190.07</v>
      </c>
      <c r="O314">
        <v>1.5</v>
      </c>
      <c r="P314" t="s">
        <v>735</v>
      </c>
      <c r="Q314" t="s">
        <v>736</v>
      </c>
      <c r="R314" t="s">
        <v>737</v>
      </c>
      <c r="S314" t="s">
        <v>737</v>
      </c>
      <c r="T314">
        <v>12</v>
      </c>
    </row>
    <row r="315" spans="1:20" x14ac:dyDescent="0.2">
      <c r="A315" s="1">
        <f t="shared" si="16"/>
        <v>1032190.07</v>
      </c>
      <c r="B315" s="1">
        <f t="shared" si="16"/>
        <v>1032290.08</v>
      </c>
      <c r="C315" s="1" t="str">
        <f t="shared" si="17"/>
        <v>0.9m FG</v>
      </c>
      <c r="D315" s="1" t="str">
        <f t="shared" si="18"/>
        <v>0.9m FG - Default Depth</v>
      </c>
      <c r="E315" s="1" t="s">
        <v>38</v>
      </c>
      <c r="F315" s="1">
        <f t="shared" si="19"/>
        <v>0.9</v>
      </c>
      <c r="G315" s="12">
        <f>INDEX(families!$A:$A,MATCH(H315,families!$B:$B,0))</f>
        <v>8</v>
      </c>
      <c r="H315" s="12" t="s">
        <v>38</v>
      </c>
      <c r="M315">
        <v>1032190.07</v>
      </c>
      <c r="N315">
        <v>1032290.08</v>
      </c>
      <c r="O315">
        <v>0.9</v>
      </c>
      <c r="P315" t="s">
        <v>716</v>
      </c>
      <c r="Q315" t="s">
        <v>717</v>
      </c>
      <c r="R315" t="s">
        <v>718</v>
      </c>
      <c r="S315" t="s">
        <v>719</v>
      </c>
      <c r="T315">
        <v>100.010000000009</v>
      </c>
    </row>
    <row r="316" spans="1:20" x14ac:dyDescent="0.2">
      <c r="A316" s="1">
        <f t="shared" si="16"/>
        <v>1032290.08</v>
      </c>
      <c r="B316" s="1">
        <f t="shared" si="16"/>
        <v>1032302.08</v>
      </c>
      <c r="C316" s="1" t="str">
        <f t="shared" si="17"/>
        <v>1.2m RD</v>
      </c>
      <c r="D316" s="1" t="str">
        <f t="shared" si="18"/>
        <v>1.2m RD - DWG# PT640001</v>
      </c>
      <c r="E316" s="1" t="s">
        <v>38</v>
      </c>
      <c r="F316" s="1">
        <f t="shared" si="19"/>
        <v>1.2</v>
      </c>
      <c r="G316" s="12">
        <f>INDEX(families!$A:$A,MATCH(H316,families!$B:$B,0))</f>
        <v>8</v>
      </c>
      <c r="H316" s="12" t="s">
        <v>38</v>
      </c>
      <c r="M316">
        <v>1032290.08</v>
      </c>
      <c r="N316">
        <v>1032302.08</v>
      </c>
      <c r="O316">
        <v>1.2</v>
      </c>
      <c r="P316" t="s">
        <v>735</v>
      </c>
      <c r="Q316" t="s">
        <v>796</v>
      </c>
      <c r="R316" t="s">
        <v>797</v>
      </c>
      <c r="S316" t="s">
        <v>797</v>
      </c>
      <c r="T316">
        <v>12</v>
      </c>
    </row>
    <row r="317" spans="1:20" x14ac:dyDescent="0.2">
      <c r="A317" s="1">
        <f t="shared" si="16"/>
        <v>1032302.08</v>
      </c>
      <c r="B317" s="1">
        <f t="shared" si="16"/>
        <v>1032388.64</v>
      </c>
      <c r="C317" s="1" t="str">
        <f t="shared" si="17"/>
        <v>0.9m FG</v>
      </c>
      <c r="D317" s="1" t="str">
        <f t="shared" si="18"/>
        <v>0.9m FG - Default Depth</v>
      </c>
      <c r="E317" s="1" t="s">
        <v>38</v>
      </c>
      <c r="F317" s="1">
        <f t="shared" si="19"/>
        <v>0.9</v>
      </c>
      <c r="G317" s="12">
        <f>INDEX(families!$A:$A,MATCH(H317,families!$B:$B,0))</f>
        <v>8</v>
      </c>
      <c r="H317" s="12" t="s">
        <v>38</v>
      </c>
      <c r="M317">
        <v>1032302.08</v>
      </c>
      <c r="N317">
        <v>1032388.64</v>
      </c>
      <c r="O317">
        <v>0.9</v>
      </c>
      <c r="P317" t="s">
        <v>716</v>
      </c>
      <c r="Q317" t="s">
        <v>717</v>
      </c>
      <c r="R317" t="s">
        <v>718</v>
      </c>
      <c r="S317" t="s">
        <v>719</v>
      </c>
      <c r="T317">
        <v>86.560000000055794</v>
      </c>
    </row>
    <row r="318" spans="1:20" x14ac:dyDescent="0.2">
      <c r="A318" s="1">
        <f t="shared" si="16"/>
        <v>1032388.64</v>
      </c>
      <c r="B318" s="1">
        <f t="shared" si="16"/>
        <v>1032400.64</v>
      </c>
      <c r="C318" s="1" t="str">
        <f t="shared" si="17"/>
        <v>1.2m RD</v>
      </c>
      <c r="D318" s="1" t="str">
        <f t="shared" si="18"/>
        <v>1.2m RD - DWG# PT640001</v>
      </c>
      <c r="E318" s="1" t="s">
        <v>38</v>
      </c>
      <c r="F318" s="1">
        <f t="shared" si="19"/>
        <v>1.2</v>
      </c>
      <c r="G318" s="12">
        <f>INDEX(families!$A:$A,MATCH(H318,families!$B:$B,0))</f>
        <v>8</v>
      </c>
      <c r="H318" s="12" t="s">
        <v>38</v>
      </c>
      <c r="M318">
        <v>1032388.64</v>
      </c>
      <c r="N318">
        <v>1032400.64</v>
      </c>
      <c r="O318">
        <v>1.2</v>
      </c>
      <c r="P318" t="s">
        <v>735</v>
      </c>
      <c r="Q318" t="s">
        <v>796</v>
      </c>
      <c r="R318" t="s">
        <v>797</v>
      </c>
      <c r="S318" t="s">
        <v>797</v>
      </c>
      <c r="T318">
        <v>12</v>
      </c>
    </row>
    <row r="319" spans="1:20" x14ac:dyDescent="0.2">
      <c r="A319" s="1">
        <f t="shared" si="16"/>
        <v>1032400.64</v>
      </c>
      <c r="B319" s="1">
        <f t="shared" si="16"/>
        <v>1032537</v>
      </c>
      <c r="C319" s="1" t="str">
        <f t="shared" si="17"/>
        <v>0.9m FG</v>
      </c>
      <c r="D319" s="1" t="str">
        <f t="shared" si="18"/>
        <v>0.9m FG - Default Depth</v>
      </c>
      <c r="E319" s="1" t="s">
        <v>38</v>
      </c>
      <c r="F319" s="1">
        <f t="shared" si="19"/>
        <v>0.9</v>
      </c>
      <c r="G319" s="12">
        <f>INDEX(families!$A:$A,MATCH(H319,families!$B:$B,0))</f>
        <v>8</v>
      </c>
      <c r="H319" s="12" t="s">
        <v>38</v>
      </c>
      <c r="M319">
        <v>1032400.64</v>
      </c>
      <c r="N319">
        <v>1032537</v>
      </c>
      <c r="O319">
        <v>0.9</v>
      </c>
      <c r="P319" t="s">
        <v>716</v>
      </c>
      <c r="Q319" t="s">
        <v>717</v>
      </c>
      <c r="R319" t="s">
        <v>718</v>
      </c>
      <c r="S319" t="s">
        <v>719</v>
      </c>
      <c r="T319">
        <v>136.359999999986</v>
      </c>
    </row>
    <row r="320" spans="1:20" x14ac:dyDescent="0.2">
      <c r="A320" s="1">
        <f t="shared" si="16"/>
        <v>1032537</v>
      </c>
      <c r="B320" s="1">
        <f t="shared" si="16"/>
        <v>1032596</v>
      </c>
      <c r="C320" s="1" t="str">
        <f t="shared" si="17"/>
        <v>2.0m MOTI</v>
      </c>
      <c r="D320" s="1" t="str">
        <f t="shared" si="18"/>
        <v>2.0m MOTI - MOTI Encroachment</v>
      </c>
      <c r="E320" s="1" t="s">
        <v>38</v>
      </c>
      <c r="F320" s="1">
        <f t="shared" si="19"/>
        <v>2</v>
      </c>
      <c r="G320" s="12">
        <f>INDEX(families!$A:$A,MATCH(H320,families!$B:$B,0))</f>
        <v>8</v>
      </c>
      <c r="H320" s="12" t="s">
        <v>38</v>
      </c>
      <c r="M320">
        <v>1032537</v>
      </c>
      <c r="N320">
        <v>1032596</v>
      </c>
      <c r="O320">
        <v>2</v>
      </c>
      <c r="P320" t="s">
        <v>768</v>
      </c>
      <c r="Q320" t="s">
        <v>769</v>
      </c>
      <c r="R320" t="s">
        <v>770</v>
      </c>
      <c r="S320" t="s">
        <v>771</v>
      </c>
      <c r="T320">
        <v>59</v>
      </c>
    </row>
    <row r="321" spans="1:20" x14ac:dyDescent="0.2">
      <c r="A321" s="1">
        <f t="shared" si="16"/>
        <v>1032596</v>
      </c>
      <c r="B321" s="1">
        <f t="shared" si="16"/>
        <v>1032622</v>
      </c>
      <c r="C321" s="1" t="str">
        <f t="shared" si="17"/>
        <v>1.5m FG</v>
      </c>
      <c r="D321" s="1" t="str">
        <f t="shared" si="18"/>
        <v>1.5m FG - Alignment Sheets</v>
      </c>
      <c r="E321" s="1" t="s">
        <v>38</v>
      </c>
      <c r="F321" s="1">
        <f t="shared" si="19"/>
        <v>1.5</v>
      </c>
      <c r="G321" s="12">
        <f>INDEX(families!$A:$A,MATCH(H321,families!$B:$B,0))</f>
        <v>8</v>
      </c>
      <c r="H321" s="12" t="s">
        <v>38</v>
      </c>
      <c r="M321">
        <v>1032596</v>
      </c>
      <c r="N321">
        <v>1032622</v>
      </c>
      <c r="O321">
        <v>1.5</v>
      </c>
      <c r="P321" t="s">
        <v>716</v>
      </c>
      <c r="Q321" t="s">
        <v>721</v>
      </c>
      <c r="R321" t="s">
        <v>724</v>
      </c>
      <c r="S321" t="s">
        <v>725</v>
      </c>
      <c r="T321">
        <v>26</v>
      </c>
    </row>
    <row r="322" spans="1:20" x14ac:dyDescent="0.2">
      <c r="A322" s="1">
        <f t="shared" si="16"/>
        <v>1032622</v>
      </c>
      <c r="B322" s="1">
        <f t="shared" si="16"/>
        <v>1032705.43</v>
      </c>
      <c r="C322" s="1" t="str">
        <f t="shared" si="17"/>
        <v>0.9m FG</v>
      </c>
      <c r="D322" s="1" t="str">
        <f t="shared" si="18"/>
        <v>0.9m FG - Default Depth</v>
      </c>
      <c r="E322" s="1" t="s">
        <v>38</v>
      </c>
      <c r="F322" s="1">
        <f t="shared" si="19"/>
        <v>0.9</v>
      </c>
      <c r="G322" s="12">
        <f>INDEX(families!$A:$A,MATCH(H322,families!$B:$B,0))</f>
        <v>8</v>
      </c>
      <c r="H322" s="12" t="s">
        <v>38</v>
      </c>
      <c r="M322">
        <v>1032622</v>
      </c>
      <c r="N322">
        <v>1032705.43</v>
      </c>
      <c r="O322">
        <v>0.9</v>
      </c>
      <c r="P322" t="s">
        <v>716</v>
      </c>
      <c r="Q322" t="s">
        <v>717</v>
      </c>
      <c r="R322" t="s">
        <v>718</v>
      </c>
      <c r="S322" t="s">
        <v>719</v>
      </c>
      <c r="T322">
        <v>83.430000000051194</v>
      </c>
    </row>
    <row r="323" spans="1:20" x14ac:dyDescent="0.2">
      <c r="A323" s="1">
        <f t="shared" ref="A323:B386" si="20">M323</f>
        <v>1032705.43</v>
      </c>
      <c r="B323" s="1">
        <f t="shared" si="20"/>
        <v>1032729.43</v>
      </c>
      <c r="C323" s="1" t="str">
        <f t="shared" ref="C323:C386" si="21">R323</f>
        <v>1.2m WC</v>
      </c>
      <c r="D323" s="1" t="str">
        <f t="shared" ref="D323:D386" si="22">R323&amp;" - "&amp;Q323</f>
        <v>1.2m WC - DWG# PT610201</v>
      </c>
      <c r="E323" s="1" t="s">
        <v>38</v>
      </c>
      <c r="F323" s="1">
        <f t="shared" ref="F323:F386" si="23">_xlfn.NUMBERVALUE(TRIM(LEFT(R323,3)))</f>
        <v>1.2</v>
      </c>
      <c r="G323" s="12">
        <f>INDEX(families!$A:$A,MATCH(H323,families!$B:$B,0))</f>
        <v>8</v>
      </c>
      <c r="H323" s="12" t="s">
        <v>38</v>
      </c>
      <c r="M323">
        <v>1032705.43</v>
      </c>
      <c r="N323">
        <v>1032729.43</v>
      </c>
      <c r="O323">
        <v>1.2</v>
      </c>
      <c r="P323" t="s">
        <v>732</v>
      </c>
      <c r="Q323" t="s">
        <v>733</v>
      </c>
      <c r="R323" t="s">
        <v>734</v>
      </c>
      <c r="S323" t="s">
        <v>734</v>
      </c>
      <c r="T323">
        <v>24</v>
      </c>
    </row>
    <row r="324" spans="1:20" x14ac:dyDescent="0.2">
      <c r="A324" s="1">
        <f t="shared" si="20"/>
        <v>1032729.43</v>
      </c>
      <c r="B324" s="1">
        <f t="shared" si="20"/>
        <v>1032807</v>
      </c>
      <c r="C324" s="1" t="str">
        <f t="shared" si="21"/>
        <v>0.9m FG</v>
      </c>
      <c r="D324" s="1" t="str">
        <f t="shared" si="22"/>
        <v>0.9m FG - Default Depth</v>
      </c>
      <c r="E324" s="1" t="s">
        <v>38</v>
      </c>
      <c r="F324" s="1">
        <f t="shared" si="23"/>
        <v>0.9</v>
      </c>
      <c r="G324" s="12">
        <f>INDEX(families!$A:$A,MATCH(H324,families!$B:$B,0))</f>
        <v>8</v>
      </c>
      <c r="H324" s="12" t="s">
        <v>38</v>
      </c>
      <c r="M324">
        <v>1032729.43</v>
      </c>
      <c r="N324">
        <v>1032807</v>
      </c>
      <c r="O324">
        <v>0.9</v>
      </c>
      <c r="P324" t="s">
        <v>716</v>
      </c>
      <c r="Q324" t="s">
        <v>717</v>
      </c>
      <c r="R324" t="s">
        <v>718</v>
      </c>
      <c r="S324" t="s">
        <v>719</v>
      </c>
      <c r="T324">
        <v>77.569999999948706</v>
      </c>
    </row>
    <row r="325" spans="1:20" x14ac:dyDescent="0.2">
      <c r="A325" s="1">
        <f t="shared" si="20"/>
        <v>1032807</v>
      </c>
      <c r="B325" s="1">
        <f t="shared" si="20"/>
        <v>1032867</v>
      </c>
      <c r="C325" s="1" t="str">
        <f t="shared" si="21"/>
        <v>1.8m FG</v>
      </c>
      <c r="D325" s="1" t="str">
        <f t="shared" si="22"/>
        <v>1.8m FG - Alignment Sheets</v>
      </c>
      <c r="E325" s="1" t="s">
        <v>38</v>
      </c>
      <c r="F325" s="1">
        <f t="shared" si="23"/>
        <v>1.8</v>
      </c>
      <c r="G325" s="12">
        <f>INDEX(families!$A:$A,MATCH(H325,families!$B:$B,0))</f>
        <v>8</v>
      </c>
      <c r="H325" s="12" t="s">
        <v>38</v>
      </c>
      <c r="M325">
        <v>1032807</v>
      </c>
      <c r="N325">
        <v>1032867</v>
      </c>
      <c r="O325">
        <v>1.8</v>
      </c>
      <c r="P325" t="s">
        <v>716</v>
      </c>
      <c r="Q325" t="s">
        <v>721</v>
      </c>
      <c r="R325" t="s">
        <v>814</v>
      </c>
      <c r="S325" t="s">
        <v>815</v>
      </c>
      <c r="T325">
        <v>60</v>
      </c>
    </row>
    <row r="326" spans="1:20" x14ac:dyDescent="0.2">
      <c r="A326" s="1">
        <f t="shared" si="20"/>
        <v>1032867</v>
      </c>
      <c r="B326" s="1">
        <f t="shared" si="20"/>
        <v>1033195</v>
      </c>
      <c r="C326" s="1" t="str">
        <f t="shared" si="21"/>
        <v>0.9m FG</v>
      </c>
      <c r="D326" s="1" t="str">
        <f t="shared" si="22"/>
        <v>0.9m FG - Default Depth</v>
      </c>
      <c r="E326" s="1" t="s">
        <v>38</v>
      </c>
      <c r="F326" s="1">
        <f t="shared" si="23"/>
        <v>0.9</v>
      </c>
      <c r="G326" s="12">
        <f>INDEX(families!$A:$A,MATCH(H326,families!$B:$B,0))</f>
        <v>8</v>
      </c>
      <c r="H326" s="12" t="s">
        <v>38</v>
      </c>
      <c r="M326">
        <v>1032867</v>
      </c>
      <c r="N326">
        <v>1033195</v>
      </c>
      <c r="O326">
        <v>0.9</v>
      </c>
      <c r="P326" t="s">
        <v>716</v>
      </c>
      <c r="Q326" t="s">
        <v>717</v>
      </c>
      <c r="R326" t="s">
        <v>718</v>
      </c>
      <c r="S326" t="s">
        <v>719</v>
      </c>
      <c r="T326">
        <v>328</v>
      </c>
    </row>
    <row r="327" spans="1:20" x14ac:dyDescent="0.2">
      <c r="A327" s="1">
        <f t="shared" si="20"/>
        <v>1033195</v>
      </c>
      <c r="B327" s="1">
        <f t="shared" si="20"/>
        <v>1033237.14</v>
      </c>
      <c r="C327" s="1" t="str">
        <f t="shared" si="21"/>
        <v>1.5m FG</v>
      </c>
      <c r="D327" s="1" t="str">
        <f t="shared" si="22"/>
        <v>1.5m FG - Alignment Sheets</v>
      </c>
      <c r="E327" s="1" t="s">
        <v>38</v>
      </c>
      <c r="F327" s="1">
        <f t="shared" si="23"/>
        <v>1.5</v>
      </c>
      <c r="G327" s="12">
        <f>INDEX(families!$A:$A,MATCH(H327,families!$B:$B,0))</f>
        <v>8</v>
      </c>
      <c r="H327" s="12" t="s">
        <v>38</v>
      </c>
      <c r="M327">
        <v>1033195</v>
      </c>
      <c r="N327">
        <v>1033237.14</v>
      </c>
      <c r="O327">
        <v>1.5</v>
      </c>
      <c r="P327" t="s">
        <v>716</v>
      </c>
      <c r="Q327" t="s">
        <v>721</v>
      </c>
      <c r="R327" t="s">
        <v>724</v>
      </c>
      <c r="S327" t="s">
        <v>725</v>
      </c>
      <c r="T327">
        <v>42.140000000013899</v>
      </c>
    </row>
    <row r="328" spans="1:20" x14ac:dyDescent="0.2">
      <c r="A328" s="1">
        <f t="shared" si="20"/>
        <v>1033237.14</v>
      </c>
      <c r="B328" s="1">
        <f t="shared" si="20"/>
        <v>1033249.14</v>
      </c>
      <c r="C328" s="1" t="str">
        <f t="shared" si="21"/>
        <v>2.0m RD</v>
      </c>
      <c r="D328" s="1" t="str">
        <f t="shared" si="22"/>
        <v>2.0m RD - DWG# PT640801</v>
      </c>
      <c r="E328" s="1" t="s">
        <v>38</v>
      </c>
      <c r="F328" s="1">
        <f t="shared" si="23"/>
        <v>2</v>
      </c>
      <c r="G328" s="12">
        <f>INDEX(families!$A:$A,MATCH(H328,families!$B:$B,0))</f>
        <v>8</v>
      </c>
      <c r="H328" s="12" t="s">
        <v>38</v>
      </c>
      <c r="M328">
        <v>1033237.14</v>
      </c>
      <c r="N328">
        <v>1033249.14</v>
      </c>
      <c r="O328">
        <v>2</v>
      </c>
      <c r="P328" t="s">
        <v>735</v>
      </c>
      <c r="Q328" t="s">
        <v>745</v>
      </c>
      <c r="R328" t="s">
        <v>746</v>
      </c>
      <c r="S328" t="s">
        <v>746</v>
      </c>
      <c r="T328">
        <v>12</v>
      </c>
    </row>
    <row r="329" spans="1:20" x14ac:dyDescent="0.2">
      <c r="A329" s="1">
        <f t="shared" si="20"/>
        <v>1033249.14</v>
      </c>
      <c r="B329" s="1">
        <f t="shared" si="20"/>
        <v>1033255</v>
      </c>
      <c r="C329" s="1" t="str">
        <f t="shared" si="21"/>
        <v>1.5m FG</v>
      </c>
      <c r="D329" s="1" t="str">
        <f t="shared" si="22"/>
        <v>1.5m FG - Alignment Sheets</v>
      </c>
      <c r="E329" s="1" t="s">
        <v>38</v>
      </c>
      <c r="F329" s="1">
        <f t="shared" si="23"/>
        <v>1.5</v>
      </c>
      <c r="G329" s="12">
        <f>INDEX(families!$A:$A,MATCH(H329,families!$B:$B,0))</f>
        <v>8</v>
      </c>
      <c r="H329" s="12" t="s">
        <v>38</v>
      </c>
      <c r="M329">
        <v>1033249.14</v>
      </c>
      <c r="N329">
        <v>1033255</v>
      </c>
      <c r="O329">
        <v>1.5</v>
      </c>
      <c r="P329" t="s">
        <v>716</v>
      </c>
      <c r="Q329" t="s">
        <v>721</v>
      </c>
      <c r="R329" t="s">
        <v>724</v>
      </c>
      <c r="S329" t="s">
        <v>725</v>
      </c>
      <c r="T329">
        <v>5.8599999999860302</v>
      </c>
    </row>
    <row r="330" spans="1:20" x14ac:dyDescent="0.2">
      <c r="A330" s="1">
        <f t="shared" si="20"/>
        <v>1033255</v>
      </c>
      <c r="B330" s="1">
        <f t="shared" si="20"/>
        <v>1033881.55</v>
      </c>
      <c r="C330" s="1" t="str">
        <f t="shared" si="21"/>
        <v>0.9m FG</v>
      </c>
      <c r="D330" s="1" t="str">
        <f t="shared" si="22"/>
        <v>0.9m FG - Default Depth</v>
      </c>
      <c r="E330" s="1" t="s">
        <v>38</v>
      </c>
      <c r="F330" s="1">
        <f t="shared" si="23"/>
        <v>0.9</v>
      </c>
      <c r="G330" s="12">
        <f>INDEX(families!$A:$A,MATCH(H330,families!$B:$B,0))</f>
        <v>8</v>
      </c>
      <c r="H330" s="12" t="s">
        <v>38</v>
      </c>
      <c r="M330">
        <v>1033255</v>
      </c>
      <c r="N330">
        <v>1033881.55</v>
      </c>
      <c r="O330">
        <v>0.9</v>
      </c>
      <c r="P330" t="s">
        <v>716</v>
      </c>
      <c r="Q330" t="s">
        <v>717</v>
      </c>
      <c r="R330" t="s">
        <v>718</v>
      </c>
      <c r="S330" t="s">
        <v>719</v>
      </c>
      <c r="T330">
        <v>626.550000000046</v>
      </c>
    </row>
    <row r="331" spans="1:20" x14ac:dyDescent="0.2">
      <c r="A331" s="1">
        <f t="shared" si="20"/>
        <v>1033881.55</v>
      </c>
      <c r="B331" s="1">
        <f t="shared" si="20"/>
        <v>1033905.55</v>
      </c>
      <c r="C331" s="1" t="str">
        <f t="shared" si="21"/>
        <v>1.2m WC</v>
      </c>
      <c r="D331" s="1" t="str">
        <f t="shared" si="22"/>
        <v>1.2m WC - DWG# PT610201</v>
      </c>
      <c r="E331" s="1" t="s">
        <v>38</v>
      </c>
      <c r="F331" s="1">
        <f t="shared" si="23"/>
        <v>1.2</v>
      </c>
      <c r="G331" s="12">
        <f>INDEX(families!$A:$A,MATCH(H331,families!$B:$B,0))</f>
        <v>8</v>
      </c>
      <c r="H331" s="12" t="s">
        <v>38</v>
      </c>
      <c r="M331">
        <v>1033881.55</v>
      </c>
      <c r="N331">
        <v>1033905.55</v>
      </c>
      <c r="O331">
        <v>1.2</v>
      </c>
      <c r="P331" t="s">
        <v>732</v>
      </c>
      <c r="Q331" t="s">
        <v>733</v>
      </c>
      <c r="R331" t="s">
        <v>734</v>
      </c>
      <c r="S331" t="s">
        <v>734</v>
      </c>
      <c r="T331">
        <v>24</v>
      </c>
    </row>
    <row r="332" spans="1:20" x14ac:dyDescent="0.2">
      <c r="A332" s="1">
        <f t="shared" si="20"/>
        <v>1033905.55</v>
      </c>
      <c r="B332" s="1">
        <f t="shared" si="20"/>
        <v>1033996.81</v>
      </c>
      <c r="C332" s="1" t="str">
        <f t="shared" si="21"/>
        <v>0.9m FG</v>
      </c>
      <c r="D332" s="1" t="str">
        <f t="shared" si="22"/>
        <v>0.9m FG - Default Depth</v>
      </c>
      <c r="E332" s="1" t="s">
        <v>38</v>
      </c>
      <c r="F332" s="1">
        <f t="shared" si="23"/>
        <v>0.9</v>
      </c>
      <c r="G332" s="12">
        <f>INDEX(families!$A:$A,MATCH(H332,families!$B:$B,0))</f>
        <v>8</v>
      </c>
      <c r="H332" s="12" t="s">
        <v>38</v>
      </c>
      <c r="M332">
        <v>1033905.55</v>
      </c>
      <c r="N332">
        <v>1033996.81</v>
      </c>
      <c r="O332">
        <v>0.9</v>
      </c>
      <c r="P332" t="s">
        <v>716</v>
      </c>
      <c r="Q332" t="s">
        <v>717</v>
      </c>
      <c r="R332" t="s">
        <v>718</v>
      </c>
      <c r="S332" t="s">
        <v>719</v>
      </c>
      <c r="T332">
        <v>91.260000000009299</v>
      </c>
    </row>
    <row r="333" spans="1:20" x14ac:dyDescent="0.2">
      <c r="A333" s="1">
        <f t="shared" si="20"/>
        <v>1033996.81</v>
      </c>
      <c r="B333" s="1">
        <f t="shared" si="20"/>
        <v>1034041.17</v>
      </c>
      <c r="C333" s="1" t="str">
        <f t="shared" si="21"/>
        <v>1.2m WC</v>
      </c>
      <c r="D333" s="1" t="str">
        <f t="shared" si="22"/>
        <v>1.2m WC - DWG# PT610201</v>
      </c>
      <c r="E333" s="1" t="s">
        <v>38</v>
      </c>
      <c r="F333" s="1">
        <f t="shared" si="23"/>
        <v>1.2</v>
      </c>
      <c r="G333" s="12">
        <f>INDEX(families!$A:$A,MATCH(H333,families!$B:$B,0))</f>
        <v>8</v>
      </c>
      <c r="H333" s="12" t="s">
        <v>38</v>
      </c>
      <c r="M333">
        <v>1033996.81</v>
      </c>
      <c r="N333">
        <v>1034041.17</v>
      </c>
      <c r="O333">
        <v>1.2</v>
      </c>
      <c r="P333" t="s">
        <v>732</v>
      </c>
      <c r="Q333" t="s">
        <v>733</v>
      </c>
      <c r="R333" t="s">
        <v>734</v>
      </c>
      <c r="S333" t="s">
        <v>734</v>
      </c>
      <c r="T333">
        <v>44.359999999986002</v>
      </c>
    </row>
    <row r="334" spans="1:20" x14ac:dyDescent="0.2">
      <c r="A334" s="1">
        <f t="shared" si="20"/>
        <v>1034041.17</v>
      </c>
      <c r="B334" s="1">
        <f t="shared" si="20"/>
        <v>1034123.73</v>
      </c>
      <c r="C334" s="1" t="str">
        <f t="shared" si="21"/>
        <v>0.9m FG</v>
      </c>
      <c r="D334" s="1" t="str">
        <f t="shared" si="22"/>
        <v>0.9m FG - Default Depth</v>
      </c>
      <c r="E334" s="1" t="s">
        <v>38</v>
      </c>
      <c r="F334" s="1">
        <f t="shared" si="23"/>
        <v>0.9</v>
      </c>
      <c r="G334" s="12">
        <f>INDEX(families!$A:$A,MATCH(H334,families!$B:$B,0))</f>
        <v>8</v>
      </c>
      <c r="H334" s="12" t="s">
        <v>38</v>
      </c>
      <c r="M334">
        <v>1034041.17</v>
      </c>
      <c r="N334">
        <v>1034123.73</v>
      </c>
      <c r="O334">
        <v>0.9</v>
      </c>
      <c r="P334" t="s">
        <v>716</v>
      </c>
      <c r="Q334" t="s">
        <v>717</v>
      </c>
      <c r="R334" t="s">
        <v>718</v>
      </c>
      <c r="S334" t="s">
        <v>719</v>
      </c>
      <c r="T334">
        <v>82.559999999939393</v>
      </c>
    </row>
    <row r="335" spans="1:20" x14ac:dyDescent="0.2">
      <c r="A335" s="1">
        <f t="shared" si="20"/>
        <v>1034123.73</v>
      </c>
      <c r="B335" s="1">
        <f t="shared" si="20"/>
        <v>1034147.73</v>
      </c>
      <c r="C335" s="1" t="str">
        <f t="shared" si="21"/>
        <v>1.2m WC</v>
      </c>
      <c r="D335" s="1" t="str">
        <f t="shared" si="22"/>
        <v>1.2m WC - DWG# PT610201</v>
      </c>
      <c r="E335" s="1" t="s">
        <v>38</v>
      </c>
      <c r="F335" s="1">
        <f t="shared" si="23"/>
        <v>1.2</v>
      </c>
      <c r="G335" s="12">
        <f>INDEX(families!$A:$A,MATCH(H335,families!$B:$B,0))</f>
        <v>8</v>
      </c>
      <c r="H335" s="12" t="s">
        <v>38</v>
      </c>
      <c r="M335">
        <v>1034123.73</v>
      </c>
      <c r="N335">
        <v>1034147.73</v>
      </c>
      <c r="O335">
        <v>1.2</v>
      </c>
      <c r="P335" t="s">
        <v>732</v>
      </c>
      <c r="Q335" t="s">
        <v>733</v>
      </c>
      <c r="R335" t="s">
        <v>734</v>
      </c>
      <c r="S335" t="s">
        <v>734</v>
      </c>
      <c r="T335">
        <v>24</v>
      </c>
    </row>
    <row r="336" spans="1:20" x14ac:dyDescent="0.2">
      <c r="A336" s="1">
        <f t="shared" si="20"/>
        <v>1034147.73</v>
      </c>
      <c r="B336" s="1">
        <f t="shared" si="20"/>
        <v>1034227.15</v>
      </c>
      <c r="C336" s="1" t="str">
        <f t="shared" si="21"/>
        <v>0.9m FG</v>
      </c>
      <c r="D336" s="1" t="str">
        <f t="shared" si="22"/>
        <v>0.9m FG - Default Depth</v>
      </c>
      <c r="E336" s="1" t="s">
        <v>38</v>
      </c>
      <c r="F336" s="1">
        <f t="shared" si="23"/>
        <v>0.9</v>
      </c>
      <c r="G336" s="12">
        <f>INDEX(families!$A:$A,MATCH(H336,families!$B:$B,0))</f>
        <v>8</v>
      </c>
      <c r="H336" s="12" t="s">
        <v>38</v>
      </c>
      <c r="M336">
        <v>1034147.73</v>
      </c>
      <c r="N336">
        <v>1034227.15</v>
      </c>
      <c r="O336">
        <v>0.9</v>
      </c>
      <c r="P336" t="s">
        <v>716</v>
      </c>
      <c r="Q336" t="s">
        <v>717</v>
      </c>
      <c r="R336" t="s">
        <v>718</v>
      </c>
      <c r="S336" t="s">
        <v>719</v>
      </c>
      <c r="T336">
        <v>79.420000000041895</v>
      </c>
    </row>
    <row r="337" spans="1:20" x14ac:dyDescent="0.2">
      <c r="A337" s="1">
        <f t="shared" si="20"/>
        <v>1034227.15</v>
      </c>
      <c r="B337" s="1">
        <f t="shared" si="20"/>
        <v>1034251.15</v>
      </c>
      <c r="C337" s="1" t="str">
        <f t="shared" si="21"/>
        <v>1.2m WC</v>
      </c>
      <c r="D337" s="1" t="str">
        <f t="shared" si="22"/>
        <v>1.2m WC - DWG# PT610201</v>
      </c>
      <c r="E337" s="1" t="s">
        <v>38</v>
      </c>
      <c r="F337" s="1">
        <f t="shared" si="23"/>
        <v>1.2</v>
      </c>
      <c r="G337" s="12">
        <f>INDEX(families!$A:$A,MATCH(H337,families!$B:$B,0))</f>
        <v>8</v>
      </c>
      <c r="H337" s="12" t="s">
        <v>38</v>
      </c>
      <c r="M337">
        <v>1034227.15</v>
      </c>
      <c r="N337">
        <v>1034251.15</v>
      </c>
      <c r="O337">
        <v>1.2</v>
      </c>
      <c r="P337" t="s">
        <v>732</v>
      </c>
      <c r="Q337" t="s">
        <v>733</v>
      </c>
      <c r="R337" t="s">
        <v>734</v>
      </c>
      <c r="S337" t="s">
        <v>734</v>
      </c>
      <c r="T337">
        <v>24</v>
      </c>
    </row>
    <row r="338" spans="1:20" x14ac:dyDescent="0.2">
      <c r="A338" s="1">
        <f t="shared" si="20"/>
        <v>1034251.15</v>
      </c>
      <c r="B338" s="1">
        <f t="shared" si="20"/>
        <v>1034319.99999999</v>
      </c>
      <c r="C338" s="1" t="str">
        <f t="shared" si="21"/>
        <v>0.9m FG</v>
      </c>
      <c r="D338" s="1" t="str">
        <f t="shared" si="22"/>
        <v>0.9m FG - Default Depth</v>
      </c>
      <c r="E338" s="1" t="s">
        <v>38</v>
      </c>
      <c r="F338" s="1">
        <f t="shared" si="23"/>
        <v>0.9</v>
      </c>
      <c r="G338" s="12">
        <f>INDEX(families!$A:$A,MATCH(H338,families!$B:$B,0))</f>
        <v>8</v>
      </c>
      <c r="H338" s="12" t="s">
        <v>38</v>
      </c>
      <c r="M338">
        <v>1034251.15</v>
      </c>
      <c r="N338">
        <v>1034319.99999999</v>
      </c>
      <c r="O338">
        <v>0.9</v>
      </c>
      <c r="P338" t="s">
        <v>716</v>
      </c>
      <c r="Q338" t="s">
        <v>717</v>
      </c>
      <c r="R338" t="s">
        <v>718</v>
      </c>
      <c r="S338" t="s">
        <v>719</v>
      </c>
      <c r="T338">
        <v>68.849999999860302</v>
      </c>
    </row>
    <row r="339" spans="1:20" x14ac:dyDescent="0.2">
      <c r="A339" s="1">
        <f t="shared" si="20"/>
        <v>1034319.99999999</v>
      </c>
      <c r="B339" s="1">
        <f t="shared" si="20"/>
        <v>1035107</v>
      </c>
      <c r="C339" s="1" t="str">
        <f t="shared" si="21"/>
        <v>1.8m FG</v>
      </c>
      <c r="D339" s="1" t="str">
        <f t="shared" si="22"/>
        <v>1.8m FG - BGC Dominant Design</v>
      </c>
      <c r="E339" s="1" t="s">
        <v>38</v>
      </c>
      <c r="F339" s="1">
        <f t="shared" si="23"/>
        <v>1.8</v>
      </c>
      <c r="G339" s="12">
        <f>INDEX(families!$A:$A,MATCH(H339,families!$B:$B,0))</f>
        <v>8</v>
      </c>
      <c r="H339" s="12" t="s">
        <v>38</v>
      </c>
      <c r="M339">
        <v>1034319.99999999</v>
      </c>
      <c r="N339">
        <v>1035107</v>
      </c>
      <c r="O339">
        <v>1.8</v>
      </c>
      <c r="P339" t="s">
        <v>716</v>
      </c>
      <c r="Q339" t="s">
        <v>729</v>
      </c>
      <c r="R339" t="s">
        <v>814</v>
      </c>
      <c r="S339" t="s">
        <v>815</v>
      </c>
      <c r="T339">
        <v>787.00000000011596</v>
      </c>
    </row>
    <row r="340" spans="1:20" x14ac:dyDescent="0.2">
      <c r="A340" s="1">
        <f t="shared" si="20"/>
        <v>1035107</v>
      </c>
      <c r="B340" s="1">
        <f t="shared" si="20"/>
        <v>1035575.02</v>
      </c>
      <c r="C340" s="1" t="str">
        <f t="shared" si="21"/>
        <v>1.2m CG</v>
      </c>
      <c r="D340" s="1" t="str">
        <f t="shared" si="22"/>
        <v>1.2m CG - Alignment Sheets</v>
      </c>
      <c r="E340" s="1" t="s">
        <v>38</v>
      </c>
      <c r="F340" s="1">
        <f t="shared" si="23"/>
        <v>1.2</v>
      </c>
      <c r="G340" s="12">
        <f>INDEX(families!$A:$A,MATCH(H340,families!$B:$B,0))</f>
        <v>8</v>
      </c>
      <c r="H340" s="12" t="s">
        <v>38</v>
      </c>
      <c r="M340">
        <v>1035107</v>
      </c>
      <c r="N340">
        <v>1035575.02</v>
      </c>
      <c r="O340">
        <v>1.2</v>
      </c>
      <c r="P340" t="s">
        <v>720</v>
      </c>
      <c r="Q340" t="s">
        <v>721</v>
      </c>
      <c r="R340" t="s">
        <v>761</v>
      </c>
      <c r="S340" t="s">
        <v>762</v>
      </c>
      <c r="T340">
        <v>468.020000000018</v>
      </c>
    </row>
    <row r="341" spans="1:20" x14ac:dyDescent="0.2">
      <c r="A341" s="1">
        <f t="shared" si="20"/>
        <v>1035575.02</v>
      </c>
      <c r="B341" s="1">
        <f t="shared" si="20"/>
        <v>1035587.02</v>
      </c>
      <c r="C341" s="1" t="str">
        <f t="shared" si="21"/>
        <v>1.5m RD</v>
      </c>
      <c r="D341" s="1" t="str">
        <f t="shared" si="22"/>
        <v>1.5m RD - DWG# PT640301</v>
      </c>
      <c r="E341" s="1" t="s">
        <v>38</v>
      </c>
      <c r="F341" s="1">
        <f t="shared" si="23"/>
        <v>1.5</v>
      </c>
      <c r="G341" s="12">
        <f>INDEX(families!$A:$A,MATCH(H341,families!$B:$B,0))</f>
        <v>8</v>
      </c>
      <c r="H341" s="12" t="s">
        <v>38</v>
      </c>
      <c r="M341">
        <v>1035575.02</v>
      </c>
      <c r="N341">
        <v>1035587.02</v>
      </c>
      <c r="O341">
        <v>1.5</v>
      </c>
      <c r="P341" t="s">
        <v>735</v>
      </c>
      <c r="Q341" t="s">
        <v>736</v>
      </c>
      <c r="R341" t="s">
        <v>737</v>
      </c>
      <c r="S341" t="s">
        <v>737</v>
      </c>
      <c r="T341">
        <v>12</v>
      </c>
    </row>
    <row r="342" spans="1:20" x14ac:dyDescent="0.2">
      <c r="A342" s="1">
        <f t="shared" si="20"/>
        <v>1035587.02</v>
      </c>
      <c r="B342" s="1">
        <f t="shared" si="20"/>
        <v>1035653</v>
      </c>
      <c r="C342" s="1" t="str">
        <f t="shared" si="21"/>
        <v>1.2m CG</v>
      </c>
      <c r="D342" s="1" t="str">
        <f t="shared" si="22"/>
        <v>1.2m CG - Alignment Sheets</v>
      </c>
      <c r="E342" s="1" t="s">
        <v>38</v>
      </c>
      <c r="F342" s="1">
        <f t="shared" si="23"/>
        <v>1.2</v>
      </c>
      <c r="G342" s="12">
        <f>INDEX(families!$A:$A,MATCH(H342,families!$B:$B,0))</f>
        <v>8</v>
      </c>
      <c r="H342" s="12" t="s">
        <v>38</v>
      </c>
      <c r="M342">
        <v>1035587.02</v>
      </c>
      <c r="N342">
        <v>1035653</v>
      </c>
      <c r="O342">
        <v>1.2</v>
      </c>
      <c r="P342" t="s">
        <v>720</v>
      </c>
      <c r="Q342" t="s">
        <v>721</v>
      </c>
      <c r="R342" t="s">
        <v>761</v>
      </c>
      <c r="S342" t="s">
        <v>762</v>
      </c>
      <c r="T342">
        <v>65.979999999981302</v>
      </c>
    </row>
    <row r="343" spans="1:20" x14ac:dyDescent="0.2">
      <c r="A343" s="1">
        <f t="shared" si="20"/>
        <v>1035653</v>
      </c>
      <c r="B343" s="1">
        <f t="shared" si="20"/>
        <v>1035713</v>
      </c>
      <c r="C343" s="1" t="str">
        <f t="shared" si="21"/>
        <v>1.2m CG/2.0m FG</v>
      </c>
      <c r="D343" s="1" t="str">
        <f t="shared" si="22"/>
        <v>1.2m CG/2.0m FG - Alignment Sheets</v>
      </c>
      <c r="E343" s="1" t="s">
        <v>38</v>
      </c>
      <c r="F343" s="1">
        <f t="shared" si="23"/>
        <v>1.2</v>
      </c>
      <c r="G343" s="12">
        <f>INDEX(families!$A:$A,MATCH(H343,families!$B:$B,0))</f>
        <v>8</v>
      </c>
      <c r="H343" s="12" t="s">
        <v>38</v>
      </c>
      <c r="M343">
        <v>1035653</v>
      </c>
      <c r="N343">
        <v>1035713</v>
      </c>
      <c r="O343" t="s">
        <v>818</v>
      </c>
      <c r="P343" t="s">
        <v>741</v>
      </c>
      <c r="Q343" t="s">
        <v>721</v>
      </c>
      <c r="R343" t="s">
        <v>819</v>
      </c>
      <c r="S343" t="s">
        <v>820</v>
      </c>
      <c r="T343">
        <v>60</v>
      </c>
    </row>
    <row r="344" spans="1:20" x14ac:dyDescent="0.2">
      <c r="A344" s="1">
        <f t="shared" si="20"/>
        <v>1035713</v>
      </c>
      <c r="B344" s="1">
        <f t="shared" si="20"/>
        <v>1036082</v>
      </c>
      <c r="C344" s="1" t="str">
        <f t="shared" si="21"/>
        <v>1.2m CG</v>
      </c>
      <c r="D344" s="1" t="str">
        <f t="shared" si="22"/>
        <v>1.2m CG - Alignment Sheets</v>
      </c>
      <c r="E344" s="1" t="s">
        <v>38</v>
      </c>
      <c r="F344" s="1">
        <f t="shared" si="23"/>
        <v>1.2</v>
      </c>
      <c r="G344" s="12">
        <f>INDEX(families!$A:$A,MATCH(H344,families!$B:$B,0))</f>
        <v>8</v>
      </c>
      <c r="H344" s="12" t="s">
        <v>38</v>
      </c>
      <c r="M344">
        <v>1035713</v>
      </c>
      <c r="N344">
        <v>1036082</v>
      </c>
      <c r="O344">
        <v>1.2</v>
      </c>
      <c r="P344" t="s">
        <v>720</v>
      </c>
      <c r="Q344" t="s">
        <v>721</v>
      </c>
      <c r="R344" t="s">
        <v>761</v>
      </c>
      <c r="S344" t="s">
        <v>762</v>
      </c>
      <c r="T344">
        <v>369</v>
      </c>
    </row>
    <row r="345" spans="1:20" x14ac:dyDescent="0.2">
      <c r="A345" s="1">
        <f t="shared" si="20"/>
        <v>1036082</v>
      </c>
      <c r="B345" s="1">
        <f t="shared" si="20"/>
        <v>1036142</v>
      </c>
      <c r="C345" s="1" t="str">
        <f t="shared" si="21"/>
        <v>1.2m CG/1.5m FG</v>
      </c>
      <c r="D345" s="1" t="str">
        <f t="shared" si="22"/>
        <v>1.2m CG/1.5m FG - Alignment Sheets</v>
      </c>
      <c r="E345" s="1" t="s">
        <v>38</v>
      </c>
      <c r="F345" s="1">
        <f t="shared" si="23"/>
        <v>1.2</v>
      </c>
      <c r="G345" s="12">
        <f>INDEX(families!$A:$A,MATCH(H345,families!$B:$B,0))</f>
        <v>8</v>
      </c>
      <c r="H345" s="12" t="s">
        <v>38</v>
      </c>
      <c r="M345">
        <v>1036082</v>
      </c>
      <c r="N345">
        <v>1036142</v>
      </c>
      <c r="O345" t="s">
        <v>747</v>
      </c>
      <c r="P345" t="s">
        <v>741</v>
      </c>
      <c r="Q345" t="s">
        <v>721</v>
      </c>
      <c r="R345" t="s">
        <v>748</v>
      </c>
      <c r="S345" t="s">
        <v>749</v>
      </c>
      <c r="T345">
        <v>60</v>
      </c>
    </row>
    <row r="346" spans="1:20" x14ac:dyDescent="0.2">
      <c r="A346" s="1">
        <f t="shared" si="20"/>
        <v>1036142</v>
      </c>
      <c r="B346" s="1">
        <f t="shared" si="20"/>
        <v>1036320</v>
      </c>
      <c r="C346" s="1" t="str">
        <f t="shared" si="21"/>
        <v>1.2m CG</v>
      </c>
      <c r="D346" s="1" t="str">
        <f t="shared" si="22"/>
        <v>1.2m CG - Alignment Sheets</v>
      </c>
      <c r="E346" s="1" t="s">
        <v>38</v>
      </c>
      <c r="F346" s="1">
        <f t="shared" si="23"/>
        <v>1.2</v>
      </c>
      <c r="G346" s="12">
        <f>INDEX(families!$A:$A,MATCH(H346,families!$B:$B,0))</f>
        <v>8</v>
      </c>
      <c r="H346" s="12" t="s">
        <v>38</v>
      </c>
      <c r="M346">
        <v>1036142</v>
      </c>
      <c r="N346">
        <v>1036320</v>
      </c>
      <c r="O346">
        <v>1.2</v>
      </c>
      <c r="P346" t="s">
        <v>720</v>
      </c>
      <c r="Q346" t="s">
        <v>721</v>
      </c>
      <c r="R346" t="s">
        <v>761</v>
      </c>
      <c r="S346" t="s">
        <v>762</v>
      </c>
      <c r="T346">
        <v>178</v>
      </c>
    </row>
    <row r="347" spans="1:20" x14ac:dyDescent="0.2">
      <c r="A347" s="1">
        <f t="shared" si="20"/>
        <v>1036320</v>
      </c>
      <c r="B347" s="1">
        <f t="shared" si="20"/>
        <v>1036409</v>
      </c>
      <c r="C347" s="1" t="str">
        <f t="shared" si="21"/>
        <v>1.2m CG/1.5m FG</v>
      </c>
      <c r="D347" s="1" t="str">
        <f t="shared" si="22"/>
        <v>1.2m CG/1.5m FG - Alignment Sheets</v>
      </c>
      <c r="E347" s="1" t="s">
        <v>38</v>
      </c>
      <c r="F347" s="1">
        <f t="shared" si="23"/>
        <v>1.2</v>
      </c>
      <c r="G347" s="12">
        <f>INDEX(families!$A:$A,MATCH(H347,families!$B:$B,0))</f>
        <v>8</v>
      </c>
      <c r="H347" s="12" t="s">
        <v>38</v>
      </c>
      <c r="M347">
        <v>1036320</v>
      </c>
      <c r="N347">
        <v>1036409</v>
      </c>
      <c r="O347" t="s">
        <v>747</v>
      </c>
      <c r="P347" t="s">
        <v>741</v>
      </c>
      <c r="Q347" t="s">
        <v>721</v>
      </c>
      <c r="R347" t="s">
        <v>748</v>
      </c>
      <c r="S347" t="s">
        <v>749</v>
      </c>
      <c r="T347">
        <v>89</v>
      </c>
    </row>
    <row r="348" spans="1:20" x14ac:dyDescent="0.2">
      <c r="A348" s="1">
        <f t="shared" si="20"/>
        <v>1036409</v>
      </c>
      <c r="B348" s="1">
        <f t="shared" si="20"/>
        <v>1037732</v>
      </c>
      <c r="C348" s="1" t="str">
        <f t="shared" si="21"/>
        <v>1.2m CG</v>
      </c>
      <c r="D348" s="1" t="str">
        <f t="shared" si="22"/>
        <v>1.2m CG - Alignment Sheets</v>
      </c>
      <c r="E348" s="1" t="s">
        <v>38</v>
      </c>
      <c r="F348" s="1">
        <f t="shared" si="23"/>
        <v>1.2</v>
      </c>
      <c r="G348" s="12">
        <f>INDEX(families!$A:$A,MATCH(H348,families!$B:$B,0))</f>
        <v>8</v>
      </c>
      <c r="H348" s="12" t="s">
        <v>38</v>
      </c>
      <c r="M348">
        <v>1036409</v>
      </c>
      <c r="N348">
        <v>1037732</v>
      </c>
      <c r="O348">
        <v>1.2</v>
      </c>
      <c r="P348" t="s">
        <v>720</v>
      </c>
      <c r="Q348" t="s">
        <v>721</v>
      </c>
      <c r="R348" t="s">
        <v>761</v>
      </c>
      <c r="S348" t="s">
        <v>762</v>
      </c>
      <c r="T348">
        <v>1323</v>
      </c>
    </row>
    <row r="349" spans="1:20" x14ac:dyDescent="0.2">
      <c r="A349" s="1">
        <f t="shared" si="20"/>
        <v>1037732</v>
      </c>
      <c r="B349" s="1">
        <f t="shared" si="20"/>
        <v>1037839</v>
      </c>
      <c r="C349" s="1" t="str">
        <f t="shared" si="21"/>
        <v>1.2m CG/1.5m FG</v>
      </c>
      <c r="D349" s="1" t="str">
        <f t="shared" si="22"/>
        <v>1.2m CG/1.5m FG - Alignment Sheets</v>
      </c>
      <c r="E349" s="1" t="s">
        <v>38</v>
      </c>
      <c r="F349" s="1">
        <f t="shared" si="23"/>
        <v>1.2</v>
      </c>
      <c r="G349" s="12">
        <f>INDEX(families!$A:$A,MATCH(H349,families!$B:$B,0))</f>
        <v>8</v>
      </c>
      <c r="H349" s="12" t="s">
        <v>38</v>
      </c>
      <c r="M349">
        <v>1037732</v>
      </c>
      <c r="N349">
        <v>1037839</v>
      </c>
      <c r="O349" t="s">
        <v>747</v>
      </c>
      <c r="P349" t="s">
        <v>741</v>
      </c>
      <c r="Q349" t="s">
        <v>721</v>
      </c>
      <c r="R349" t="s">
        <v>748</v>
      </c>
      <c r="S349" t="s">
        <v>749</v>
      </c>
      <c r="T349">
        <v>107</v>
      </c>
    </row>
    <row r="350" spans="1:20" x14ac:dyDescent="0.2">
      <c r="A350" s="1">
        <f t="shared" si="20"/>
        <v>1037839</v>
      </c>
      <c r="B350" s="1">
        <f t="shared" si="20"/>
        <v>1037846</v>
      </c>
      <c r="C350" s="1" t="str">
        <f t="shared" si="21"/>
        <v>1.2m CG</v>
      </c>
      <c r="D350" s="1" t="str">
        <f t="shared" si="22"/>
        <v>1.2m CG - Alignment Sheets</v>
      </c>
      <c r="E350" s="1" t="s">
        <v>38</v>
      </c>
      <c r="F350" s="1">
        <f t="shared" si="23"/>
        <v>1.2</v>
      </c>
      <c r="G350" s="12">
        <f>INDEX(families!$A:$A,MATCH(H350,families!$B:$B,0))</f>
        <v>8</v>
      </c>
      <c r="H350" s="12" t="s">
        <v>38</v>
      </c>
      <c r="M350">
        <v>1037839</v>
      </c>
      <c r="N350">
        <v>1037846</v>
      </c>
      <c r="O350">
        <v>1.2</v>
      </c>
      <c r="P350" t="s">
        <v>720</v>
      </c>
      <c r="Q350" t="s">
        <v>721</v>
      </c>
      <c r="R350" t="s">
        <v>761</v>
      </c>
      <c r="S350" t="s">
        <v>762</v>
      </c>
      <c r="T350">
        <v>7</v>
      </c>
    </row>
    <row r="351" spans="1:20" x14ac:dyDescent="0.2">
      <c r="A351" s="1">
        <f t="shared" si="20"/>
        <v>1037846</v>
      </c>
      <c r="B351" s="1">
        <f t="shared" si="20"/>
        <v>1037858</v>
      </c>
      <c r="C351" s="1" t="str">
        <f t="shared" si="21"/>
        <v>1.5m RD</v>
      </c>
      <c r="D351" s="1" t="str">
        <f t="shared" si="22"/>
        <v>1.5m RD - DWG# PT640301</v>
      </c>
      <c r="E351" s="1" t="s">
        <v>38</v>
      </c>
      <c r="F351" s="1">
        <f t="shared" si="23"/>
        <v>1.5</v>
      </c>
      <c r="G351" s="12">
        <f>INDEX(families!$A:$A,MATCH(H351,families!$B:$B,0))</f>
        <v>8</v>
      </c>
      <c r="H351" s="12" t="s">
        <v>38</v>
      </c>
      <c r="M351">
        <v>1037846</v>
      </c>
      <c r="N351">
        <v>1037858</v>
      </c>
      <c r="O351">
        <v>1.5</v>
      </c>
      <c r="P351" t="s">
        <v>735</v>
      </c>
      <c r="Q351" t="s">
        <v>736</v>
      </c>
      <c r="R351" t="s">
        <v>737</v>
      </c>
      <c r="S351" t="s">
        <v>737</v>
      </c>
      <c r="T351">
        <v>12</v>
      </c>
    </row>
    <row r="352" spans="1:20" x14ac:dyDescent="0.2">
      <c r="A352" s="1">
        <f t="shared" si="20"/>
        <v>1037858</v>
      </c>
      <c r="B352" s="1">
        <f t="shared" si="20"/>
        <v>1038564.35</v>
      </c>
      <c r="C352" s="1" t="str">
        <f t="shared" si="21"/>
        <v>1.2m CG</v>
      </c>
      <c r="D352" s="1" t="str">
        <f t="shared" si="22"/>
        <v>1.2m CG - Alignment Sheets</v>
      </c>
      <c r="E352" s="1" t="s">
        <v>38</v>
      </c>
      <c r="F352" s="1">
        <f t="shared" si="23"/>
        <v>1.2</v>
      </c>
      <c r="G352" s="12">
        <f>INDEX(families!$A:$A,MATCH(H352,families!$B:$B,0))</f>
        <v>8</v>
      </c>
      <c r="H352" s="12" t="s">
        <v>38</v>
      </c>
      <c r="M352">
        <v>1037858</v>
      </c>
      <c r="N352">
        <v>1038564.35</v>
      </c>
      <c r="O352">
        <v>1.2</v>
      </c>
      <c r="P352" t="s">
        <v>720</v>
      </c>
      <c r="Q352" t="s">
        <v>721</v>
      </c>
      <c r="R352" t="s">
        <v>761</v>
      </c>
      <c r="S352" t="s">
        <v>762</v>
      </c>
      <c r="T352">
        <v>706.34999999997603</v>
      </c>
    </row>
    <row r="353" spans="1:20" x14ac:dyDescent="0.2">
      <c r="A353" s="1">
        <f t="shared" si="20"/>
        <v>1038564.35</v>
      </c>
      <c r="B353" s="1">
        <f t="shared" si="20"/>
        <v>1038576.35</v>
      </c>
      <c r="C353" s="1" t="str">
        <f t="shared" si="21"/>
        <v>1.5m RD</v>
      </c>
      <c r="D353" s="1" t="str">
        <f t="shared" si="22"/>
        <v>1.5m RD - DWG# PT640301</v>
      </c>
      <c r="E353" s="1" t="s">
        <v>38</v>
      </c>
      <c r="F353" s="1">
        <f t="shared" si="23"/>
        <v>1.5</v>
      </c>
      <c r="G353" s="12">
        <f>INDEX(families!$A:$A,MATCH(H353,families!$B:$B,0))</f>
        <v>8</v>
      </c>
      <c r="H353" s="12" t="s">
        <v>38</v>
      </c>
      <c r="M353">
        <v>1038564.35</v>
      </c>
      <c r="N353">
        <v>1038576.35</v>
      </c>
      <c r="O353">
        <v>1.5</v>
      </c>
      <c r="P353" t="s">
        <v>735</v>
      </c>
      <c r="Q353" t="s">
        <v>736</v>
      </c>
      <c r="R353" t="s">
        <v>737</v>
      </c>
      <c r="S353" t="s">
        <v>737</v>
      </c>
      <c r="T353">
        <v>12</v>
      </c>
    </row>
    <row r="354" spans="1:20" x14ac:dyDescent="0.2">
      <c r="A354" s="1">
        <f t="shared" si="20"/>
        <v>1038576.35</v>
      </c>
      <c r="B354" s="1">
        <f t="shared" si="20"/>
        <v>1039358.05</v>
      </c>
      <c r="C354" s="1" t="str">
        <f t="shared" si="21"/>
        <v>1.2m CG</v>
      </c>
      <c r="D354" s="1" t="str">
        <f t="shared" si="22"/>
        <v>1.2m CG - Alignment Sheets</v>
      </c>
      <c r="E354" s="1" t="s">
        <v>38</v>
      </c>
      <c r="F354" s="1">
        <f t="shared" si="23"/>
        <v>1.2</v>
      </c>
      <c r="G354" s="12">
        <f>INDEX(families!$A:$A,MATCH(H354,families!$B:$B,0))</f>
        <v>8</v>
      </c>
      <c r="H354" s="12" t="s">
        <v>38</v>
      </c>
      <c r="M354">
        <v>1038576.35</v>
      </c>
      <c r="N354">
        <v>1039358.05</v>
      </c>
      <c r="O354">
        <v>1.2</v>
      </c>
      <c r="P354" t="s">
        <v>720</v>
      </c>
      <c r="Q354" t="s">
        <v>721</v>
      </c>
      <c r="R354" t="s">
        <v>761</v>
      </c>
      <c r="S354" t="s">
        <v>762</v>
      </c>
      <c r="T354">
        <v>781.70000000006905</v>
      </c>
    </row>
    <row r="355" spans="1:20" x14ac:dyDescent="0.2">
      <c r="A355" s="1">
        <f t="shared" si="20"/>
        <v>1039358.05</v>
      </c>
      <c r="B355" s="1">
        <f t="shared" si="20"/>
        <v>1039370.05</v>
      </c>
      <c r="C355" s="1" t="str">
        <f t="shared" si="21"/>
        <v>1.5m RD</v>
      </c>
      <c r="D355" s="1" t="str">
        <f t="shared" si="22"/>
        <v>1.5m RD - DWG# PT640301</v>
      </c>
      <c r="E355" s="1" t="s">
        <v>38</v>
      </c>
      <c r="F355" s="1">
        <f t="shared" si="23"/>
        <v>1.5</v>
      </c>
      <c r="G355" s="12">
        <f>INDEX(families!$A:$A,MATCH(H355,families!$B:$B,0))</f>
        <v>8</v>
      </c>
      <c r="H355" s="12" t="s">
        <v>38</v>
      </c>
      <c r="M355">
        <v>1039358.05</v>
      </c>
      <c r="N355">
        <v>1039370.05</v>
      </c>
      <c r="O355">
        <v>1.5</v>
      </c>
      <c r="P355" t="s">
        <v>735</v>
      </c>
      <c r="Q355" t="s">
        <v>736</v>
      </c>
      <c r="R355" t="s">
        <v>737</v>
      </c>
      <c r="S355" t="s">
        <v>737</v>
      </c>
      <c r="T355">
        <v>12</v>
      </c>
    </row>
    <row r="356" spans="1:20" x14ac:dyDescent="0.2">
      <c r="A356" s="1">
        <f t="shared" si="20"/>
        <v>1039370.05</v>
      </c>
      <c r="B356" s="1">
        <f t="shared" si="20"/>
        <v>1039652.17</v>
      </c>
      <c r="C356" s="1" t="str">
        <f t="shared" si="21"/>
        <v>1.2m CG</v>
      </c>
      <c r="D356" s="1" t="str">
        <f t="shared" si="22"/>
        <v>1.2m CG - Alignment Sheets</v>
      </c>
      <c r="E356" s="1" t="s">
        <v>38</v>
      </c>
      <c r="F356" s="1">
        <f t="shared" si="23"/>
        <v>1.2</v>
      </c>
      <c r="G356" s="12">
        <f>INDEX(families!$A:$A,MATCH(H356,families!$B:$B,0))</f>
        <v>8</v>
      </c>
      <c r="H356" s="12" t="s">
        <v>38</v>
      </c>
      <c r="M356">
        <v>1039370.05</v>
      </c>
      <c r="N356">
        <v>1039652.17</v>
      </c>
      <c r="O356">
        <v>1.2</v>
      </c>
      <c r="P356" t="s">
        <v>720</v>
      </c>
      <c r="Q356" t="s">
        <v>721</v>
      </c>
      <c r="R356" t="s">
        <v>761</v>
      </c>
      <c r="S356" t="s">
        <v>762</v>
      </c>
      <c r="T356">
        <v>282.119999999995</v>
      </c>
    </row>
    <row r="357" spans="1:20" x14ac:dyDescent="0.2">
      <c r="A357" s="1">
        <f t="shared" si="20"/>
        <v>1039652.17</v>
      </c>
      <c r="B357" s="1">
        <f t="shared" si="20"/>
        <v>1039664.17</v>
      </c>
      <c r="C357" s="1" t="str">
        <f t="shared" si="21"/>
        <v>1.5m RD</v>
      </c>
      <c r="D357" s="1" t="str">
        <f t="shared" si="22"/>
        <v>1.5m RD - DWG# PT640301</v>
      </c>
      <c r="E357" s="1" t="s">
        <v>38</v>
      </c>
      <c r="F357" s="1">
        <f t="shared" si="23"/>
        <v>1.5</v>
      </c>
      <c r="G357" s="12">
        <f>INDEX(families!$A:$A,MATCH(H357,families!$B:$B,0))</f>
        <v>8</v>
      </c>
      <c r="H357" s="12" t="s">
        <v>38</v>
      </c>
      <c r="M357">
        <v>1039652.17</v>
      </c>
      <c r="N357">
        <v>1039664.17</v>
      </c>
      <c r="O357">
        <v>1.5</v>
      </c>
      <c r="P357" t="s">
        <v>735</v>
      </c>
      <c r="Q357" t="s">
        <v>736</v>
      </c>
      <c r="R357" t="s">
        <v>737</v>
      </c>
      <c r="S357" t="s">
        <v>737</v>
      </c>
      <c r="T357">
        <v>12</v>
      </c>
    </row>
    <row r="358" spans="1:20" x14ac:dyDescent="0.2">
      <c r="A358" s="1">
        <f t="shared" si="20"/>
        <v>1039664.17</v>
      </c>
      <c r="B358" s="1">
        <f t="shared" si="20"/>
        <v>1039684.99</v>
      </c>
      <c r="C358" s="1" t="str">
        <f t="shared" si="21"/>
        <v>1.2m CG</v>
      </c>
      <c r="D358" s="1" t="str">
        <f t="shared" si="22"/>
        <v>1.2m CG - Alignment Sheets</v>
      </c>
      <c r="E358" s="1" t="s">
        <v>38</v>
      </c>
      <c r="F358" s="1">
        <f t="shared" si="23"/>
        <v>1.2</v>
      </c>
      <c r="G358" s="12">
        <f>INDEX(families!$A:$A,MATCH(H358,families!$B:$B,0))</f>
        <v>8</v>
      </c>
      <c r="H358" s="12" t="s">
        <v>38</v>
      </c>
      <c r="M358">
        <v>1039664.17</v>
      </c>
      <c r="N358">
        <v>1039684.99</v>
      </c>
      <c r="O358">
        <v>1.2</v>
      </c>
      <c r="P358" t="s">
        <v>720</v>
      </c>
      <c r="Q358" t="s">
        <v>721</v>
      </c>
      <c r="R358" t="s">
        <v>761</v>
      </c>
      <c r="S358" t="s">
        <v>762</v>
      </c>
      <c r="T358">
        <v>20.819999999948699</v>
      </c>
    </row>
    <row r="359" spans="1:20" x14ac:dyDescent="0.2">
      <c r="A359" s="1">
        <f t="shared" si="20"/>
        <v>1039684.99</v>
      </c>
      <c r="B359" s="1">
        <f t="shared" si="20"/>
        <v>1039696.99</v>
      </c>
      <c r="C359" s="1" t="str">
        <f t="shared" si="21"/>
        <v>1.5m RD</v>
      </c>
      <c r="D359" s="1" t="str">
        <f t="shared" si="22"/>
        <v>1.5m RD - DWG# PT640301</v>
      </c>
      <c r="E359" s="1" t="s">
        <v>38</v>
      </c>
      <c r="F359" s="1">
        <f t="shared" si="23"/>
        <v>1.5</v>
      </c>
      <c r="G359" s="12">
        <f>INDEX(families!$A:$A,MATCH(H359,families!$B:$B,0))</f>
        <v>8</v>
      </c>
      <c r="H359" s="12" t="s">
        <v>38</v>
      </c>
      <c r="M359">
        <v>1039684.99</v>
      </c>
      <c r="N359">
        <v>1039696.99</v>
      </c>
      <c r="O359">
        <v>1.5</v>
      </c>
      <c r="P359" t="s">
        <v>735</v>
      </c>
      <c r="Q359" t="s">
        <v>736</v>
      </c>
      <c r="R359" t="s">
        <v>737</v>
      </c>
      <c r="S359" t="s">
        <v>737</v>
      </c>
      <c r="T359">
        <v>12</v>
      </c>
    </row>
    <row r="360" spans="1:20" x14ac:dyDescent="0.2">
      <c r="A360" s="1">
        <f t="shared" si="20"/>
        <v>1039696.99</v>
      </c>
      <c r="B360" s="1">
        <f t="shared" si="20"/>
        <v>1039775.56</v>
      </c>
      <c r="C360" s="1" t="str">
        <f t="shared" si="21"/>
        <v>1.2m CG</v>
      </c>
      <c r="D360" s="1" t="str">
        <f t="shared" si="22"/>
        <v>1.2m CG - Alignment Sheets</v>
      </c>
      <c r="E360" s="1" t="s">
        <v>38</v>
      </c>
      <c r="F360" s="1">
        <f t="shared" si="23"/>
        <v>1.2</v>
      </c>
      <c r="G360" s="12">
        <f>INDEX(families!$A:$A,MATCH(H360,families!$B:$B,0))</f>
        <v>8</v>
      </c>
      <c r="H360" s="12" t="s">
        <v>38</v>
      </c>
      <c r="M360">
        <v>1039696.99</v>
      </c>
      <c r="N360">
        <v>1039775.56</v>
      </c>
      <c r="O360">
        <v>1.2</v>
      </c>
      <c r="P360" t="s">
        <v>720</v>
      </c>
      <c r="Q360" t="s">
        <v>721</v>
      </c>
      <c r="R360" t="s">
        <v>761</v>
      </c>
      <c r="S360" t="s">
        <v>762</v>
      </c>
      <c r="T360">
        <v>78.570000000065093</v>
      </c>
    </row>
    <row r="361" spans="1:20" x14ac:dyDescent="0.2">
      <c r="A361" s="1">
        <f t="shared" si="20"/>
        <v>1039775.56</v>
      </c>
      <c r="B361" s="1">
        <f t="shared" si="20"/>
        <v>1039787.56</v>
      </c>
      <c r="C361" s="1" t="str">
        <f t="shared" si="21"/>
        <v>1.5m RD</v>
      </c>
      <c r="D361" s="1" t="str">
        <f t="shared" si="22"/>
        <v>1.5m RD - DWG# PT640301</v>
      </c>
      <c r="E361" s="1" t="s">
        <v>38</v>
      </c>
      <c r="F361" s="1">
        <f t="shared" si="23"/>
        <v>1.5</v>
      </c>
      <c r="G361" s="12">
        <f>INDEX(families!$A:$A,MATCH(H361,families!$B:$B,0))</f>
        <v>8</v>
      </c>
      <c r="H361" s="12" t="s">
        <v>38</v>
      </c>
      <c r="M361">
        <v>1039775.56</v>
      </c>
      <c r="N361">
        <v>1039787.56</v>
      </c>
      <c r="O361">
        <v>1.5</v>
      </c>
      <c r="P361" t="s">
        <v>735</v>
      </c>
      <c r="Q361" t="s">
        <v>736</v>
      </c>
      <c r="R361" t="s">
        <v>737</v>
      </c>
      <c r="S361" t="s">
        <v>737</v>
      </c>
      <c r="T361">
        <v>12</v>
      </c>
    </row>
    <row r="362" spans="1:20" x14ac:dyDescent="0.2">
      <c r="A362" s="1">
        <f t="shared" si="20"/>
        <v>1039787.56</v>
      </c>
      <c r="B362" s="1">
        <f t="shared" si="20"/>
        <v>1039807</v>
      </c>
      <c r="C362" s="1" t="str">
        <f t="shared" si="21"/>
        <v>1.2m CG</v>
      </c>
      <c r="D362" s="1" t="str">
        <f t="shared" si="22"/>
        <v>1.2m CG - Alignment Sheets</v>
      </c>
      <c r="E362" s="1" t="s">
        <v>38</v>
      </c>
      <c r="F362" s="1">
        <f t="shared" si="23"/>
        <v>1.2</v>
      </c>
      <c r="G362" s="12">
        <f>INDEX(families!$A:$A,MATCH(H362,families!$B:$B,0))</f>
        <v>8</v>
      </c>
      <c r="H362" s="12" t="s">
        <v>38</v>
      </c>
      <c r="M362">
        <v>1039787.56</v>
      </c>
      <c r="N362">
        <v>1039807</v>
      </c>
      <c r="O362">
        <v>1.2</v>
      </c>
      <c r="P362" t="s">
        <v>720</v>
      </c>
      <c r="Q362" t="s">
        <v>721</v>
      </c>
      <c r="R362" t="s">
        <v>761</v>
      </c>
      <c r="S362" t="s">
        <v>762</v>
      </c>
      <c r="T362">
        <v>19.439999999944099</v>
      </c>
    </row>
    <row r="363" spans="1:20" x14ac:dyDescent="0.2">
      <c r="A363" s="1">
        <f t="shared" si="20"/>
        <v>1039807</v>
      </c>
      <c r="B363" s="1">
        <f t="shared" si="20"/>
        <v>1039887</v>
      </c>
      <c r="C363" s="1" t="str">
        <f t="shared" si="21"/>
        <v>1.2m CG/1.5m FG</v>
      </c>
      <c r="D363" s="1" t="str">
        <f t="shared" si="22"/>
        <v>1.2m CG/1.5m FG - Alignment Sheets</v>
      </c>
      <c r="E363" s="1" t="s">
        <v>38</v>
      </c>
      <c r="F363" s="1">
        <f t="shared" si="23"/>
        <v>1.2</v>
      </c>
      <c r="G363" s="12">
        <f>INDEX(families!$A:$A,MATCH(H363,families!$B:$B,0))</f>
        <v>8</v>
      </c>
      <c r="H363" s="12" t="s">
        <v>38</v>
      </c>
      <c r="M363">
        <v>1039807</v>
      </c>
      <c r="N363">
        <v>1039887</v>
      </c>
      <c r="O363" t="s">
        <v>747</v>
      </c>
      <c r="P363" t="s">
        <v>741</v>
      </c>
      <c r="Q363" t="s">
        <v>721</v>
      </c>
      <c r="R363" t="s">
        <v>748</v>
      </c>
      <c r="S363" t="s">
        <v>749</v>
      </c>
      <c r="T363">
        <v>80</v>
      </c>
    </row>
    <row r="364" spans="1:20" x14ac:dyDescent="0.2">
      <c r="A364" s="1">
        <f t="shared" si="20"/>
        <v>1039887</v>
      </c>
      <c r="B364" s="1">
        <f t="shared" si="20"/>
        <v>1039899.51</v>
      </c>
      <c r="C364" s="1" t="str">
        <f t="shared" si="21"/>
        <v>1.2m CG</v>
      </c>
      <c r="D364" s="1" t="str">
        <f t="shared" si="22"/>
        <v>1.2m CG - Alignment Sheets</v>
      </c>
      <c r="E364" s="1" t="s">
        <v>38</v>
      </c>
      <c r="F364" s="1">
        <f t="shared" si="23"/>
        <v>1.2</v>
      </c>
      <c r="G364" s="12">
        <f>INDEX(families!$A:$A,MATCH(H364,families!$B:$B,0))</f>
        <v>8</v>
      </c>
      <c r="H364" s="12" t="s">
        <v>38</v>
      </c>
      <c r="M364">
        <v>1039887</v>
      </c>
      <c r="N364">
        <v>1039899.51</v>
      </c>
      <c r="O364">
        <v>1.2</v>
      </c>
      <c r="P364" t="s">
        <v>720</v>
      </c>
      <c r="Q364" t="s">
        <v>721</v>
      </c>
      <c r="R364" t="s">
        <v>761</v>
      </c>
      <c r="S364" t="s">
        <v>762</v>
      </c>
      <c r="T364">
        <v>12.510000000009301</v>
      </c>
    </row>
    <row r="365" spans="1:20" x14ac:dyDescent="0.2">
      <c r="A365" s="1">
        <f t="shared" si="20"/>
        <v>1039899.51</v>
      </c>
      <c r="B365" s="1">
        <f t="shared" si="20"/>
        <v>1039911.51</v>
      </c>
      <c r="C365" s="1" t="str">
        <f t="shared" si="21"/>
        <v>1.5m RD</v>
      </c>
      <c r="D365" s="1" t="str">
        <f t="shared" si="22"/>
        <v>1.5m RD - DWG# PT640301</v>
      </c>
      <c r="E365" s="1" t="s">
        <v>38</v>
      </c>
      <c r="F365" s="1">
        <f t="shared" si="23"/>
        <v>1.5</v>
      </c>
      <c r="G365" s="12">
        <f>INDEX(families!$A:$A,MATCH(H365,families!$B:$B,0))</f>
        <v>8</v>
      </c>
      <c r="H365" s="12" t="s">
        <v>38</v>
      </c>
      <c r="M365">
        <v>1039899.51</v>
      </c>
      <c r="N365">
        <v>1039911.51</v>
      </c>
      <c r="O365">
        <v>1.5</v>
      </c>
      <c r="P365" t="s">
        <v>735</v>
      </c>
      <c r="Q365" t="s">
        <v>736</v>
      </c>
      <c r="R365" t="s">
        <v>737</v>
      </c>
      <c r="S365" t="s">
        <v>737</v>
      </c>
      <c r="T365">
        <v>12</v>
      </c>
    </row>
    <row r="366" spans="1:20" x14ac:dyDescent="0.2">
      <c r="A366" s="1">
        <f t="shared" si="20"/>
        <v>1039911.51</v>
      </c>
      <c r="B366" s="1">
        <f t="shared" si="20"/>
        <v>1040203.46</v>
      </c>
      <c r="C366" s="1" t="str">
        <f t="shared" si="21"/>
        <v>1.2m CG</v>
      </c>
      <c r="D366" s="1" t="str">
        <f t="shared" si="22"/>
        <v>1.2m CG - Alignment Sheets</v>
      </c>
      <c r="E366" s="1" t="s">
        <v>38</v>
      </c>
      <c r="F366" s="1">
        <f t="shared" si="23"/>
        <v>1.2</v>
      </c>
      <c r="G366" s="12">
        <f>INDEX(families!$A:$A,MATCH(H366,families!$B:$B,0))</f>
        <v>8</v>
      </c>
      <c r="H366" s="12" t="s">
        <v>38</v>
      </c>
      <c r="M366">
        <v>1039911.51</v>
      </c>
      <c r="N366">
        <v>1040203.46</v>
      </c>
      <c r="O366">
        <v>1.2</v>
      </c>
      <c r="P366" t="s">
        <v>720</v>
      </c>
      <c r="Q366" t="s">
        <v>721</v>
      </c>
      <c r="R366" t="s">
        <v>761</v>
      </c>
      <c r="S366" t="s">
        <v>762</v>
      </c>
      <c r="T366">
        <v>291.94999999995298</v>
      </c>
    </row>
    <row r="367" spans="1:20" x14ac:dyDescent="0.2">
      <c r="A367" s="1">
        <f t="shared" si="20"/>
        <v>1040203.46</v>
      </c>
      <c r="B367" s="1">
        <f t="shared" si="20"/>
        <v>1040215.46</v>
      </c>
      <c r="C367" s="1" t="str">
        <f t="shared" si="21"/>
        <v>1.5m RD</v>
      </c>
      <c r="D367" s="1" t="str">
        <f t="shared" si="22"/>
        <v>1.5m RD - DWG# PT640301</v>
      </c>
      <c r="E367" s="1" t="s">
        <v>38</v>
      </c>
      <c r="F367" s="1">
        <f t="shared" si="23"/>
        <v>1.5</v>
      </c>
      <c r="G367" s="12">
        <f>INDEX(families!$A:$A,MATCH(H367,families!$B:$B,0))</f>
        <v>8</v>
      </c>
      <c r="H367" s="12" t="s">
        <v>38</v>
      </c>
      <c r="M367">
        <v>1040203.46</v>
      </c>
      <c r="N367">
        <v>1040215.46</v>
      </c>
      <c r="O367">
        <v>1.5</v>
      </c>
      <c r="P367" t="s">
        <v>735</v>
      </c>
      <c r="Q367" t="s">
        <v>736</v>
      </c>
      <c r="R367" t="s">
        <v>737</v>
      </c>
      <c r="S367" t="s">
        <v>737</v>
      </c>
      <c r="T367">
        <v>12</v>
      </c>
    </row>
    <row r="368" spans="1:20" x14ac:dyDescent="0.2">
      <c r="A368" s="1">
        <f t="shared" si="20"/>
        <v>1040215.46</v>
      </c>
      <c r="B368" s="1">
        <f t="shared" si="20"/>
        <v>1040291</v>
      </c>
      <c r="C368" s="1" t="str">
        <f t="shared" si="21"/>
        <v>1.2m CG</v>
      </c>
      <c r="D368" s="1" t="str">
        <f t="shared" si="22"/>
        <v>1.2m CG - Alignment Sheets</v>
      </c>
      <c r="E368" s="1" t="s">
        <v>38</v>
      </c>
      <c r="F368" s="1">
        <f t="shared" si="23"/>
        <v>1.2</v>
      </c>
      <c r="G368" s="12">
        <f>INDEX(families!$A:$A,MATCH(H368,families!$B:$B,0))</f>
        <v>8</v>
      </c>
      <c r="H368" s="12" t="s">
        <v>38</v>
      </c>
      <c r="M368">
        <v>1040215.46</v>
      </c>
      <c r="N368">
        <v>1040291</v>
      </c>
      <c r="O368">
        <v>1.2</v>
      </c>
      <c r="P368" t="s">
        <v>720</v>
      </c>
      <c r="Q368" t="s">
        <v>721</v>
      </c>
      <c r="R368" t="s">
        <v>761</v>
      </c>
      <c r="S368" t="s">
        <v>762</v>
      </c>
      <c r="T368">
        <v>75.540000000037196</v>
      </c>
    </row>
    <row r="369" spans="1:20" x14ac:dyDescent="0.2">
      <c r="A369" s="1">
        <f t="shared" si="20"/>
        <v>1040291</v>
      </c>
      <c r="B369" s="1">
        <f t="shared" si="20"/>
        <v>1040315</v>
      </c>
      <c r="C369" s="1" t="str">
        <f t="shared" si="21"/>
        <v>1.2m CG/1.2m FG</v>
      </c>
      <c r="D369" s="1" t="str">
        <f t="shared" si="22"/>
        <v>1.2m CG/1.2m FG - Alignment Sheets</v>
      </c>
      <c r="E369" s="1" t="s">
        <v>38</v>
      </c>
      <c r="F369" s="1">
        <f t="shared" si="23"/>
        <v>1.2</v>
      </c>
      <c r="G369" s="12">
        <f>INDEX(families!$A:$A,MATCH(H369,families!$B:$B,0))</f>
        <v>8</v>
      </c>
      <c r="H369" s="12" t="s">
        <v>38</v>
      </c>
      <c r="M369">
        <v>1040291</v>
      </c>
      <c r="N369">
        <v>1040315</v>
      </c>
      <c r="O369">
        <v>1.2</v>
      </c>
      <c r="P369" t="s">
        <v>741</v>
      </c>
      <c r="Q369" t="s">
        <v>721</v>
      </c>
      <c r="R369" t="s">
        <v>800</v>
      </c>
      <c r="S369" t="s">
        <v>801</v>
      </c>
      <c r="T369">
        <v>24</v>
      </c>
    </row>
    <row r="370" spans="1:20" x14ac:dyDescent="0.2">
      <c r="A370" s="1">
        <f t="shared" si="20"/>
        <v>1040315</v>
      </c>
      <c r="B370" s="1">
        <f t="shared" si="20"/>
        <v>1040511</v>
      </c>
      <c r="C370" s="1" t="str">
        <f t="shared" si="21"/>
        <v>1.2m CG/1.5m FG</v>
      </c>
      <c r="D370" s="1" t="str">
        <f t="shared" si="22"/>
        <v>1.2m CG/1.5m FG - Alignment Sheets</v>
      </c>
      <c r="E370" s="1" t="s">
        <v>38</v>
      </c>
      <c r="F370" s="1">
        <f t="shared" si="23"/>
        <v>1.2</v>
      </c>
      <c r="G370" s="12">
        <f>INDEX(families!$A:$A,MATCH(H370,families!$B:$B,0))</f>
        <v>8</v>
      </c>
      <c r="H370" s="12" t="s">
        <v>38</v>
      </c>
      <c r="M370">
        <v>1040315</v>
      </c>
      <c r="N370">
        <v>1040511</v>
      </c>
      <c r="O370" t="s">
        <v>747</v>
      </c>
      <c r="P370" t="s">
        <v>741</v>
      </c>
      <c r="Q370" t="s">
        <v>721</v>
      </c>
      <c r="R370" t="s">
        <v>748</v>
      </c>
      <c r="S370" t="s">
        <v>749</v>
      </c>
      <c r="T370">
        <v>196</v>
      </c>
    </row>
    <row r="371" spans="1:20" x14ac:dyDescent="0.2">
      <c r="A371" s="1">
        <f t="shared" si="20"/>
        <v>1040511</v>
      </c>
      <c r="B371" s="1">
        <f t="shared" si="20"/>
        <v>1040723</v>
      </c>
      <c r="C371" s="1" t="str">
        <f t="shared" si="21"/>
        <v>2.0m CG/1.5m FG</v>
      </c>
      <c r="D371" s="1" t="str">
        <f t="shared" si="22"/>
        <v>2.0m CG/1.5m FG - Alignment Sheets</v>
      </c>
      <c r="E371" s="1" t="s">
        <v>38</v>
      </c>
      <c r="F371" s="1">
        <f t="shared" si="23"/>
        <v>2</v>
      </c>
      <c r="G371" s="12">
        <f>INDEX(families!$A:$A,MATCH(H371,families!$B:$B,0))</f>
        <v>8</v>
      </c>
      <c r="H371" s="12" t="s">
        <v>38</v>
      </c>
      <c r="M371">
        <v>1040511</v>
      </c>
      <c r="N371">
        <v>1040723</v>
      </c>
      <c r="O371" t="s">
        <v>791</v>
      </c>
      <c r="P371" t="s">
        <v>741</v>
      </c>
      <c r="Q371" t="s">
        <v>721</v>
      </c>
      <c r="R371" t="s">
        <v>792</v>
      </c>
      <c r="S371" t="s">
        <v>793</v>
      </c>
      <c r="T371">
        <v>212</v>
      </c>
    </row>
    <row r="372" spans="1:20" x14ac:dyDescent="0.2">
      <c r="A372" s="1">
        <f t="shared" si="20"/>
        <v>1040723</v>
      </c>
      <c r="B372" s="1">
        <f t="shared" si="20"/>
        <v>1040805</v>
      </c>
      <c r="C372" s="1" t="str">
        <f t="shared" si="21"/>
        <v>3.0m CE</v>
      </c>
      <c r="D372" s="1" t="str">
        <f t="shared" si="22"/>
        <v>3.0m CE - BGC Dominant Design</v>
      </c>
      <c r="E372" s="1" t="s">
        <v>38</v>
      </c>
      <c r="F372" s="1">
        <f t="shared" si="23"/>
        <v>3</v>
      </c>
      <c r="G372" s="12">
        <f>INDEX(families!$A:$A,MATCH(H372,families!$B:$B,0))</f>
        <v>8</v>
      </c>
      <c r="H372" s="12" t="s">
        <v>38</v>
      </c>
      <c r="M372">
        <v>1040723</v>
      </c>
      <c r="N372">
        <v>1040805</v>
      </c>
      <c r="O372">
        <v>3</v>
      </c>
      <c r="P372" t="s">
        <v>9444</v>
      </c>
      <c r="Q372" t="s">
        <v>729</v>
      </c>
      <c r="R372" t="s">
        <v>9446</v>
      </c>
      <c r="S372" t="s">
        <v>9445</v>
      </c>
      <c r="T372">
        <v>82.000000000116401</v>
      </c>
    </row>
    <row r="373" spans="1:20" x14ac:dyDescent="0.2">
      <c r="A373" s="1">
        <f t="shared" si="20"/>
        <v>1040805</v>
      </c>
      <c r="B373" s="1">
        <f t="shared" si="20"/>
        <v>1040856</v>
      </c>
      <c r="C373" s="1" t="str">
        <f t="shared" si="21"/>
        <v>2.0m FG</v>
      </c>
      <c r="D373" s="1" t="str">
        <f t="shared" si="22"/>
        <v>2.0m FG - BGC Dominant Design</v>
      </c>
      <c r="E373" s="1" t="s">
        <v>38</v>
      </c>
      <c r="F373" s="1">
        <f t="shared" si="23"/>
        <v>2</v>
      </c>
      <c r="G373" s="12">
        <f>INDEX(families!$A:$A,MATCH(H373,families!$B:$B,0))</f>
        <v>8</v>
      </c>
      <c r="H373" s="12" t="s">
        <v>38</v>
      </c>
      <c r="M373">
        <v>1040805</v>
      </c>
      <c r="N373">
        <v>1040856</v>
      </c>
      <c r="O373">
        <v>2</v>
      </c>
      <c r="P373" t="s">
        <v>716</v>
      </c>
      <c r="Q373" t="s">
        <v>729</v>
      </c>
      <c r="R373" t="s">
        <v>757</v>
      </c>
      <c r="S373" t="s">
        <v>758</v>
      </c>
      <c r="T373">
        <v>50.999999999883499</v>
      </c>
    </row>
    <row r="374" spans="1:20" x14ac:dyDescent="0.2">
      <c r="A374" s="1">
        <f t="shared" si="20"/>
        <v>1040856</v>
      </c>
      <c r="B374" s="1">
        <f t="shared" si="20"/>
        <v>1040904</v>
      </c>
      <c r="C374" s="1" t="str">
        <f t="shared" si="21"/>
        <v>0.9m FG</v>
      </c>
      <c r="D374" s="1" t="str">
        <f t="shared" si="22"/>
        <v>0.9m FG - Default Depth</v>
      </c>
      <c r="E374" s="1" t="s">
        <v>38</v>
      </c>
      <c r="F374" s="1">
        <f t="shared" si="23"/>
        <v>0.9</v>
      </c>
      <c r="G374" s="12">
        <f>INDEX(families!$A:$A,MATCH(H374,families!$B:$B,0))</f>
        <v>8</v>
      </c>
      <c r="H374" s="12" t="s">
        <v>38</v>
      </c>
      <c r="M374">
        <v>1040856</v>
      </c>
      <c r="N374">
        <v>1040904</v>
      </c>
      <c r="O374">
        <v>0.9</v>
      </c>
      <c r="P374" t="s">
        <v>716</v>
      </c>
      <c r="Q374" t="s">
        <v>717</v>
      </c>
      <c r="R374" t="s">
        <v>718</v>
      </c>
      <c r="S374" t="s">
        <v>719</v>
      </c>
      <c r="T374">
        <v>48</v>
      </c>
    </row>
    <row r="375" spans="1:20" x14ac:dyDescent="0.2">
      <c r="A375" s="1">
        <f t="shared" si="20"/>
        <v>1040904</v>
      </c>
      <c r="B375" s="1">
        <f t="shared" si="20"/>
        <v>1040984</v>
      </c>
      <c r="C375" s="1" t="str">
        <f t="shared" si="21"/>
        <v>1.5m FG</v>
      </c>
      <c r="D375" s="1" t="str">
        <f t="shared" si="22"/>
        <v>1.5m FG - Alignment Sheets</v>
      </c>
      <c r="E375" s="1" t="s">
        <v>38</v>
      </c>
      <c r="F375" s="1">
        <f t="shared" si="23"/>
        <v>1.5</v>
      </c>
      <c r="G375" s="12">
        <f>INDEX(families!$A:$A,MATCH(H375,families!$B:$B,0))</f>
        <v>8</v>
      </c>
      <c r="H375" s="12" t="s">
        <v>38</v>
      </c>
      <c r="M375">
        <v>1040904</v>
      </c>
      <c r="N375">
        <v>1040984</v>
      </c>
      <c r="O375">
        <v>1.5</v>
      </c>
      <c r="P375" t="s">
        <v>716</v>
      </c>
      <c r="Q375" t="s">
        <v>721</v>
      </c>
      <c r="R375" t="s">
        <v>724</v>
      </c>
      <c r="S375" t="s">
        <v>725</v>
      </c>
      <c r="T375">
        <v>80</v>
      </c>
    </row>
    <row r="376" spans="1:20" x14ac:dyDescent="0.2">
      <c r="A376" s="1">
        <f t="shared" si="20"/>
        <v>1040984</v>
      </c>
      <c r="B376" s="1">
        <f t="shared" si="20"/>
        <v>1040998.18</v>
      </c>
      <c r="C376" s="1" t="str">
        <f t="shared" si="21"/>
        <v>0.9m FG</v>
      </c>
      <c r="D376" s="1" t="str">
        <f t="shared" si="22"/>
        <v>0.9m FG - Default Depth</v>
      </c>
      <c r="E376" s="1" t="s">
        <v>38</v>
      </c>
      <c r="F376" s="1">
        <f t="shared" si="23"/>
        <v>0.9</v>
      </c>
      <c r="G376" s="12">
        <f>INDEX(families!$A:$A,MATCH(H376,families!$B:$B,0))</f>
        <v>8</v>
      </c>
      <c r="H376" s="12" t="s">
        <v>38</v>
      </c>
      <c r="M376">
        <v>1040984</v>
      </c>
      <c r="N376">
        <v>1040998.18</v>
      </c>
      <c r="O376">
        <v>0.9</v>
      </c>
      <c r="P376" t="s">
        <v>716</v>
      </c>
      <c r="Q376" t="s">
        <v>717</v>
      </c>
      <c r="R376" t="s">
        <v>718</v>
      </c>
      <c r="S376" t="s">
        <v>719</v>
      </c>
      <c r="T376">
        <v>14.1800000000512</v>
      </c>
    </row>
    <row r="377" spans="1:20" x14ac:dyDescent="0.2">
      <c r="A377" s="1">
        <f t="shared" si="20"/>
        <v>1040998.18</v>
      </c>
      <c r="B377" s="1">
        <f t="shared" si="20"/>
        <v>1041010.18</v>
      </c>
      <c r="C377" s="1" t="str">
        <f t="shared" si="21"/>
        <v>1.5m RD</v>
      </c>
      <c r="D377" s="1" t="str">
        <f t="shared" si="22"/>
        <v>1.5m RD - DWG# PT640301</v>
      </c>
      <c r="E377" s="1" t="s">
        <v>38</v>
      </c>
      <c r="F377" s="1">
        <f t="shared" si="23"/>
        <v>1.5</v>
      </c>
      <c r="G377" s="12">
        <f>INDEX(families!$A:$A,MATCH(H377,families!$B:$B,0))</f>
        <v>8</v>
      </c>
      <c r="H377" s="12" t="s">
        <v>38</v>
      </c>
      <c r="M377">
        <v>1040998.18</v>
      </c>
      <c r="N377">
        <v>1041010.18</v>
      </c>
      <c r="O377">
        <v>1.5</v>
      </c>
      <c r="P377" t="s">
        <v>735</v>
      </c>
      <c r="Q377" t="s">
        <v>736</v>
      </c>
      <c r="R377" t="s">
        <v>737</v>
      </c>
      <c r="S377" t="s">
        <v>737</v>
      </c>
      <c r="T377">
        <v>12</v>
      </c>
    </row>
    <row r="378" spans="1:20" x14ac:dyDescent="0.2">
      <c r="A378" s="1">
        <f t="shared" si="20"/>
        <v>1041010.18</v>
      </c>
      <c r="B378" s="1">
        <f t="shared" si="20"/>
        <v>1041115</v>
      </c>
      <c r="C378" s="1" t="str">
        <f t="shared" si="21"/>
        <v>0.9m FG</v>
      </c>
      <c r="D378" s="1" t="str">
        <f t="shared" si="22"/>
        <v>0.9m FG - Default Depth</v>
      </c>
      <c r="E378" s="1" t="s">
        <v>38</v>
      </c>
      <c r="F378" s="1">
        <f t="shared" si="23"/>
        <v>0.9</v>
      </c>
      <c r="G378" s="12">
        <f>INDEX(families!$A:$A,MATCH(H378,families!$B:$B,0))</f>
        <v>8</v>
      </c>
      <c r="H378" s="12" t="s">
        <v>38</v>
      </c>
      <c r="M378">
        <v>1041010.18</v>
      </c>
      <c r="N378">
        <v>1041115</v>
      </c>
      <c r="O378">
        <v>0.9</v>
      </c>
      <c r="P378" t="s">
        <v>716</v>
      </c>
      <c r="Q378" t="s">
        <v>717</v>
      </c>
      <c r="R378" t="s">
        <v>718</v>
      </c>
      <c r="S378" t="s">
        <v>719</v>
      </c>
      <c r="T378">
        <v>104.819999999948</v>
      </c>
    </row>
    <row r="379" spans="1:20" x14ac:dyDescent="0.2">
      <c r="A379" s="1">
        <f t="shared" si="20"/>
        <v>1041115</v>
      </c>
      <c r="B379" s="1">
        <f t="shared" si="20"/>
        <v>1041164</v>
      </c>
      <c r="C379" s="1" t="str">
        <f t="shared" si="21"/>
        <v>1.5m FG</v>
      </c>
      <c r="D379" s="1" t="str">
        <f t="shared" si="22"/>
        <v>1.5m FG - Alignment Sheets</v>
      </c>
      <c r="E379" s="1" t="s">
        <v>38</v>
      </c>
      <c r="F379" s="1">
        <f t="shared" si="23"/>
        <v>1.5</v>
      </c>
      <c r="G379" s="12">
        <f>INDEX(families!$A:$A,MATCH(H379,families!$B:$B,0))</f>
        <v>8</v>
      </c>
      <c r="H379" s="12" t="s">
        <v>38</v>
      </c>
      <c r="M379">
        <v>1041115</v>
      </c>
      <c r="N379">
        <v>1041164</v>
      </c>
      <c r="O379">
        <v>1.5</v>
      </c>
      <c r="P379" t="s">
        <v>716</v>
      </c>
      <c r="Q379" t="s">
        <v>721</v>
      </c>
      <c r="R379" t="s">
        <v>724</v>
      </c>
      <c r="S379" t="s">
        <v>725</v>
      </c>
      <c r="T379">
        <v>49</v>
      </c>
    </row>
    <row r="380" spans="1:20" x14ac:dyDescent="0.2">
      <c r="A380" s="1">
        <f t="shared" si="20"/>
        <v>1041164</v>
      </c>
      <c r="B380" s="1">
        <f t="shared" si="20"/>
        <v>1041369</v>
      </c>
      <c r="C380" s="1" t="str">
        <f t="shared" si="21"/>
        <v>0.9m FG</v>
      </c>
      <c r="D380" s="1" t="str">
        <f t="shared" si="22"/>
        <v>0.9m FG - Default Depth</v>
      </c>
      <c r="E380" s="1" t="s">
        <v>38</v>
      </c>
      <c r="F380" s="1">
        <f t="shared" si="23"/>
        <v>0.9</v>
      </c>
      <c r="G380" s="12">
        <f>INDEX(families!$A:$A,MATCH(H380,families!$B:$B,0))</f>
        <v>8</v>
      </c>
      <c r="H380" s="12" t="s">
        <v>38</v>
      </c>
      <c r="M380">
        <v>1041164</v>
      </c>
      <c r="N380">
        <v>1041369</v>
      </c>
      <c r="O380">
        <v>0.9</v>
      </c>
      <c r="P380" t="s">
        <v>716</v>
      </c>
      <c r="Q380" t="s">
        <v>717</v>
      </c>
      <c r="R380" t="s">
        <v>718</v>
      </c>
      <c r="S380" t="s">
        <v>719</v>
      </c>
      <c r="T380">
        <v>205</v>
      </c>
    </row>
    <row r="381" spans="1:20" x14ac:dyDescent="0.2">
      <c r="A381" s="1">
        <f t="shared" si="20"/>
        <v>1041369</v>
      </c>
      <c r="B381" s="1">
        <f t="shared" si="20"/>
        <v>1041584</v>
      </c>
      <c r="C381" s="1" t="str">
        <f t="shared" si="21"/>
        <v>1.5m FG</v>
      </c>
      <c r="D381" s="1" t="str">
        <f t="shared" si="22"/>
        <v>1.5m FG - Alignment Sheets</v>
      </c>
      <c r="E381" s="1" t="s">
        <v>38</v>
      </c>
      <c r="F381" s="1">
        <f t="shared" si="23"/>
        <v>1.5</v>
      </c>
      <c r="G381" s="12">
        <f>INDEX(families!$A:$A,MATCH(H381,families!$B:$B,0))</f>
        <v>8</v>
      </c>
      <c r="H381" s="12" t="s">
        <v>38</v>
      </c>
      <c r="M381">
        <v>1041369</v>
      </c>
      <c r="N381">
        <v>1041584</v>
      </c>
      <c r="O381">
        <v>1.5</v>
      </c>
      <c r="P381" t="s">
        <v>716</v>
      </c>
      <c r="Q381" t="s">
        <v>721</v>
      </c>
      <c r="R381" t="s">
        <v>724</v>
      </c>
      <c r="S381" t="s">
        <v>725</v>
      </c>
      <c r="T381">
        <v>215</v>
      </c>
    </row>
    <row r="382" spans="1:20" x14ac:dyDescent="0.2">
      <c r="A382" s="1">
        <f t="shared" si="20"/>
        <v>1041584</v>
      </c>
      <c r="B382" s="1">
        <f t="shared" si="20"/>
        <v>1041680</v>
      </c>
      <c r="C382" s="1" t="str">
        <f t="shared" si="21"/>
        <v>0.9m FG</v>
      </c>
      <c r="D382" s="1" t="str">
        <f t="shared" si="22"/>
        <v>0.9m FG - Default Depth</v>
      </c>
      <c r="E382" s="1" t="s">
        <v>38</v>
      </c>
      <c r="F382" s="1">
        <f t="shared" si="23"/>
        <v>0.9</v>
      </c>
      <c r="G382" s="12">
        <f>INDEX(families!$A:$A,MATCH(H382,families!$B:$B,0))</f>
        <v>8</v>
      </c>
      <c r="H382" s="12" t="s">
        <v>38</v>
      </c>
      <c r="M382">
        <v>1041584</v>
      </c>
      <c r="N382">
        <v>1041680</v>
      </c>
      <c r="O382">
        <v>0.9</v>
      </c>
      <c r="P382" t="s">
        <v>716</v>
      </c>
      <c r="Q382" t="s">
        <v>717</v>
      </c>
      <c r="R382" t="s">
        <v>718</v>
      </c>
      <c r="S382" t="s">
        <v>719</v>
      </c>
      <c r="T382">
        <v>96.000000000116401</v>
      </c>
    </row>
    <row r="383" spans="1:20" x14ac:dyDescent="0.2">
      <c r="A383" s="1">
        <f t="shared" si="20"/>
        <v>1041680</v>
      </c>
      <c r="B383" s="1">
        <f t="shared" si="20"/>
        <v>1041900</v>
      </c>
      <c r="C383" s="1" t="str">
        <f t="shared" si="21"/>
        <v>2.0m MOTI</v>
      </c>
      <c r="D383" s="1" t="str">
        <f t="shared" si="22"/>
        <v>2.0m MOTI - MOTI Encroachment</v>
      </c>
      <c r="E383" s="1" t="s">
        <v>38</v>
      </c>
      <c r="F383" s="1">
        <f t="shared" si="23"/>
        <v>2</v>
      </c>
      <c r="G383" s="12">
        <f>INDEX(families!$A:$A,MATCH(H383,families!$B:$B,0))</f>
        <v>8</v>
      </c>
      <c r="H383" s="12" t="s">
        <v>38</v>
      </c>
      <c r="M383">
        <v>1041680</v>
      </c>
      <c r="N383">
        <v>1041900</v>
      </c>
      <c r="O383">
        <v>2</v>
      </c>
      <c r="P383" t="s">
        <v>768</v>
      </c>
      <c r="Q383" t="s">
        <v>769</v>
      </c>
      <c r="R383" t="s">
        <v>770</v>
      </c>
      <c r="S383" t="s">
        <v>771</v>
      </c>
      <c r="T383">
        <v>220</v>
      </c>
    </row>
    <row r="384" spans="1:20" x14ac:dyDescent="0.2">
      <c r="A384" s="1">
        <f t="shared" si="20"/>
        <v>1041900</v>
      </c>
      <c r="B384" s="1">
        <f t="shared" si="20"/>
        <v>1041961</v>
      </c>
      <c r="C384" s="1" t="str">
        <f t="shared" si="21"/>
        <v>0.9m FG</v>
      </c>
      <c r="D384" s="1" t="str">
        <f t="shared" si="22"/>
        <v>0.9m FG - Default Depth</v>
      </c>
      <c r="E384" s="1" t="s">
        <v>38</v>
      </c>
      <c r="F384" s="1">
        <f t="shared" si="23"/>
        <v>0.9</v>
      </c>
      <c r="G384" s="12">
        <f>INDEX(families!$A:$A,MATCH(H384,families!$B:$B,0))</f>
        <v>8</v>
      </c>
      <c r="H384" s="12" t="s">
        <v>38</v>
      </c>
      <c r="M384">
        <v>1041900</v>
      </c>
      <c r="N384">
        <v>1041961</v>
      </c>
      <c r="O384">
        <v>0.9</v>
      </c>
      <c r="P384" t="s">
        <v>716</v>
      </c>
      <c r="Q384" t="s">
        <v>717</v>
      </c>
      <c r="R384" t="s">
        <v>718</v>
      </c>
      <c r="S384" t="s">
        <v>719</v>
      </c>
      <c r="T384">
        <v>60.999999999883499</v>
      </c>
    </row>
    <row r="385" spans="1:20" x14ac:dyDescent="0.2">
      <c r="A385" s="1">
        <f t="shared" si="20"/>
        <v>1041961</v>
      </c>
      <c r="B385" s="1">
        <f t="shared" si="20"/>
        <v>1042102.1</v>
      </c>
      <c r="C385" s="1" t="str">
        <f t="shared" si="21"/>
        <v>2.0m FG</v>
      </c>
      <c r="D385" s="1" t="str">
        <f t="shared" si="22"/>
        <v>2.0m FG - BGC Dominant Design</v>
      </c>
      <c r="E385" s="1" t="s">
        <v>38</v>
      </c>
      <c r="F385" s="1">
        <f t="shared" si="23"/>
        <v>2</v>
      </c>
      <c r="G385" s="12">
        <f>INDEX(families!$A:$A,MATCH(H385,families!$B:$B,0))</f>
        <v>8</v>
      </c>
      <c r="H385" s="12" t="s">
        <v>38</v>
      </c>
      <c r="M385">
        <v>1041961</v>
      </c>
      <c r="N385">
        <v>1042102.1</v>
      </c>
      <c r="O385">
        <v>2</v>
      </c>
      <c r="P385" t="s">
        <v>716</v>
      </c>
      <c r="Q385" t="s">
        <v>729</v>
      </c>
      <c r="R385" t="s">
        <v>757</v>
      </c>
      <c r="S385" t="s">
        <v>758</v>
      </c>
      <c r="T385">
        <v>141.09999999997601</v>
      </c>
    </row>
    <row r="386" spans="1:20" x14ac:dyDescent="0.2">
      <c r="A386" s="1">
        <f t="shared" si="20"/>
        <v>1042102.1</v>
      </c>
      <c r="B386" s="1">
        <f t="shared" si="20"/>
        <v>1042165.74</v>
      </c>
      <c r="C386" s="1" t="str">
        <f t="shared" si="21"/>
        <v>2.3m WC</v>
      </c>
      <c r="D386" s="1" t="str">
        <f t="shared" si="22"/>
        <v>2.3m WC - DWG# PT610801</v>
      </c>
      <c r="E386" s="1" t="s">
        <v>38</v>
      </c>
      <c r="F386" s="1">
        <f t="shared" si="23"/>
        <v>2.2999999999999998</v>
      </c>
      <c r="G386" s="12">
        <f>INDEX(families!$A:$A,MATCH(H386,families!$B:$B,0))</f>
        <v>8</v>
      </c>
      <c r="H386" s="12" t="s">
        <v>38</v>
      </c>
      <c r="M386">
        <v>1042102.1</v>
      </c>
      <c r="N386">
        <v>1042165.74</v>
      </c>
      <c r="O386">
        <v>2.2999999999999998</v>
      </c>
      <c r="P386" t="s">
        <v>732</v>
      </c>
      <c r="Q386" t="s">
        <v>763</v>
      </c>
      <c r="R386" t="s">
        <v>764</v>
      </c>
      <c r="S386" t="s">
        <v>764</v>
      </c>
      <c r="T386">
        <v>63.640000000013899</v>
      </c>
    </row>
    <row r="387" spans="1:20" x14ac:dyDescent="0.2">
      <c r="A387" s="1">
        <f t="shared" ref="A387:B445" si="24">M387</f>
        <v>1042165.74</v>
      </c>
      <c r="B387" s="1">
        <f t="shared" si="24"/>
        <v>1042285</v>
      </c>
      <c r="C387" s="1" t="str">
        <f t="shared" ref="C387:C450" si="25">R387</f>
        <v>2.0m FG</v>
      </c>
      <c r="D387" s="1" t="str">
        <f t="shared" ref="D387:D450" si="26">R387&amp;" - "&amp;Q387</f>
        <v>2.0m FG - BGC Dominant Design</v>
      </c>
      <c r="E387" s="1" t="s">
        <v>38</v>
      </c>
      <c r="F387" s="1">
        <f t="shared" ref="F387:F450" si="27">_xlfn.NUMBERVALUE(TRIM(LEFT(R387,3)))</f>
        <v>2</v>
      </c>
      <c r="G387" s="12">
        <f>INDEX(families!$A:$A,MATCH(H387,families!$B:$B,0))</f>
        <v>8</v>
      </c>
      <c r="H387" s="12" t="s">
        <v>38</v>
      </c>
      <c r="M387">
        <v>1042165.74</v>
      </c>
      <c r="N387">
        <v>1042285</v>
      </c>
      <c r="O387">
        <v>2</v>
      </c>
      <c r="P387" t="s">
        <v>716</v>
      </c>
      <c r="Q387" t="s">
        <v>729</v>
      </c>
      <c r="R387" t="s">
        <v>757</v>
      </c>
      <c r="S387" t="s">
        <v>758</v>
      </c>
      <c r="T387">
        <v>119.260000000125</v>
      </c>
    </row>
    <row r="388" spans="1:20" x14ac:dyDescent="0.2">
      <c r="A388" s="1">
        <f t="shared" si="24"/>
        <v>1042285</v>
      </c>
      <c r="B388" s="1">
        <f t="shared" si="24"/>
        <v>1042329.99999999</v>
      </c>
      <c r="C388" s="1" t="str">
        <f t="shared" si="25"/>
        <v>3.0m CE</v>
      </c>
      <c r="D388" s="1" t="str">
        <f t="shared" si="26"/>
        <v>3.0m CE - BGC Dominant Design</v>
      </c>
      <c r="E388" s="1" t="s">
        <v>38</v>
      </c>
      <c r="F388" s="1">
        <f t="shared" si="27"/>
        <v>3</v>
      </c>
      <c r="G388" s="12">
        <f>INDEX(families!$A:$A,MATCH(H388,families!$B:$B,0))</f>
        <v>8</v>
      </c>
      <c r="H388" s="12" t="s">
        <v>38</v>
      </c>
      <c r="M388">
        <v>1042285</v>
      </c>
      <c r="N388">
        <v>1042329.99999999</v>
      </c>
      <c r="O388">
        <v>3</v>
      </c>
      <c r="P388" t="s">
        <v>9444</v>
      </c>
      <c r="Q388" t="s">
        <v>729</v>
      </c>
      <c r="R388" t="s">
        <v>9446</v>
      </c>
      <c r="S388" t="s">
        <v>9445</v>
      </c>
      <c r="T388">
        <v>44.999999999767098</v>
      </c>
    </row>
    <row r="389" spans="1:20" x14ac:dyDescent="0.2">
      <c r="A389" s="1">
        <f t="shared" si="24"/>
        <v>1042329.99999999</v>
      </c>
      <c r="B389" s="1">
        <f t="shared" si="24"/>
        <v>1042534</v>
      </c>
      <c r="C389" s="1" t="str">
        <f t="shared" si="25"/>
        <v>2.0m FG</v>
      </c>
      <c r="D389" s="1" t="str">
        <f t="shared" si="26"/>
        <v>2.0m FG - BGC Dominant Design</v>
      </c>
      <c r="E389" s="1" t="s">
        <v>38</v>
      </c>
      <c r="F389" s="1">
        <f t="shared" si="27"/>
        <v>2</v>
      </c>
      <c r="G389" s="12">
        <f>INDEX(families!$A:$A,MATCH(H389,families!$B:$B,0))</f>
        <v>8</v>
      </c>
      <c r="H389" s="12" t="s">
        <v>38</v>
      </c>
      <c r="M389">
        <v>1042329.99999999</v>
      </c>
      <c r="N389">
        <v>1042534</v>
      </c>
      <c r="O389">
        <v>2</v>
      </c>
      <c r="P389" t="s">
        <v>716</v>
      </c>
      <c r="Q389" t="s">
        <v>729</v>
      </c>
      <c r="R389" t="s">
        <v>757</v>
      </c>
      <c r="S389" t="s">
        <v>758</v>
      </c>
      <c r="T389">
        <v>204.00000000023201</v>
      </c>
    </row>
    <row r="390" spans="1:20" x14ac:dyDescent="0.2">
      <c r="A390" s="1">
        <f t="shared" si="24"/>
        <v>1042534</v>
      </c>
      <c r="B390" s="1">
        <f t="shared" si="24"/>
        <v>1042593</v>
      </c>
      <c r="C390" s="1" t="str">
        <f t="shared" si="25"/>
        <v>0.9m FG</v>
      </c>
      <c r="D390" s="1" t="str">
        <f t="shared" si="26"/>
        <v>0.9m FG - Default Depth</v>
      </c>
      <c r="E390" s="1" t="s">
        <v>38</v>
      </c>
      <c r="F390" s="1">
        <f t="shared" si="27"/>
        <v>0.9</v>
      </c>
      <c r="G390" s="12">
        <f>INDEX(families!$A:$A,MATCH(H390,families!$B:$B,0))</f>
        <v>8</v>
      </c>
      <c r="H390" s="12" t="s">
        <v>38</v>
      </c>
      <c r="M390">
        <v>1042534</v>
      </c>
      <c r="N390">
        <v>1042593</v>
      </c>
      <c r="O390">
        <v>0.9</v>
      </c>
      <c r="P390" t="s">
        <v>716</v>
      </c>
      <c r="Q390" t="s">
        <v>717</v>
      </c>
      <c r="R390" t="s">
        <v>718</v>
      </c>
      <c r="S390" t="s">
        <v>719</v>
      </c>
      <c r="T390">
        <v>59</v>
      </c>
    </row>
    <row r="391" spans="1:20" x14ac:dyDescent="0.2">
      <c r="A391" s="1">
        <f t="shared" si="24"/>
        <v>1042593</v>
      </c>
      <c r="B391" s="1">
        <f t="shared" si="24"/>
        <v>1042823</v>
      </c>
      <c r="C391" s="1" t="str">
        <f t="shared" si="25"/>
        <v>2.0m MOTI</v>
      </c>
      <c r="D391" s="1" t="str">
        <f t="shared" si="26"/>
        <v>2.0m MOTI - MOTI Encroachment</v>
      </c>
      <c r="E391" s="1" t="s">
        <v>38</v>
      </c>
      <c r="F391" s="1">
        <f t="shared" si="27"/>
        <v>2</v>
      </c>
      <c r="G391" s="12">
        <f>INDEX(families!$A:$A,MATCH(H391,families!$B:$B,0))</f>
        <v>8</v>
      </c>
      <c r="H391" s="12" t="s">
        <v>38</v>
      </c>
      <c r="M391">
        <v>1042593</v>
      </c>
      <c r="N391">
        <v>1042823</v>
      </c>
      <c r="O391">
        <v>2</v>
      </c>
      <c r="P391" t="s">
        <v>768</v>
      </c>
      <c r="Q391" t="s">
        <v>769</v>
      </c>
      <c r="R391" t="s">
        <v>770</v>
      </c>
      <c r="S391" t="s">
        <v>771</v>
      </c>
      <c r="T391">
        <v>230</v>
      </c>
    </row>
    <row r="392" spans="1:20" x14ac:dyDescent="0.2">
      <c r="A392" s="1">
        <f t="shared" si="24"/>
        <v>1042823</v>
      </c>
      <c r="B392" s="1">
        <f t="shared" si="24"/>
        <v>1043032.99999999</v>
      </c>
      <c r="C392" s="1" t="str">
        <f t="shared" si="25"/>
        <v>0.9m FG</v>
      </c>
      <c r="D392" s="1" t="str">
        <f t="shared" si="26"/>
        <v>0.9m FG - Default Depth</v>
      </c>
      <c r="E392" s="1" t="s">
        <v>38</v>
      </c>
      <c r="F392" s="1">
        <f t="shared" si="27"/>
        <v>0.9</v>
      </c>
      <c r="G392" s="12">
        <f>INDEX(families!$A:$A,MATCH(H392,families!$B:$B,0))</f>
        <v>8</v>
      </c>
      <c r="H392" s="12" t="s">
        <v>38</v>
      </c>
      <c r="M392">
        <v>1042823</v>
      </c>
      <c r="N392">
        <v>1043032.99999999</v>
      </c>
      <c r="O392">
        <v>0.9</v>
      </c>
      <c r="P392" t="s">
        <v>716</v>
      </c>
      <c r="Q392" t="s">
        <v>717</v>
      </c>
      <c r="R392" t="s">
        <v>718</v>
      </c>
      <c r="S392" t="s">
        <v>719</v>
      </c>
      <c r="T392">
        <v>209.999999999767</v>
      </c>
    </row>
    <row r="393" spans="1:20" x14ac:dyDescent="0.2">
      <c r="A393" s="1">
        <f t="shared" si="24"/>
        <v>1043032.99999999</v>
      </c>
      <c r="B393" s="1">
        <f t="shared" si="24"/>
        <v>1043327</v>
      </c>
      <c r="C393" s="1" t="str">
        <f t="shared" si="25"/>
        <v>2.0m MOTI</v>
      </c>
      <c r="D393" s="1" t="str">
        <f t="shared" si="26"/>
        <v>2.0m MOTI - MOTI Encroachment</v>
      </c>
      <c r="E393" s="1" t="s">
        <v>38</v>
      </c>
      <c r="F393" s="1">
        <f t="shared" si="27"/>
        <v>2</v>
      </c>
      <c r="G393" s="12">
        <f>INDEX(families!$A:$A,MATCH(H393,families!$B:$B,0))</f>
        <v>8</v>
      </c>
      <c r="H393" s="12" t="s">
        <v>38</v>
      </c>
      <c r="M393">
        <v>1043032.99999999</v>
      </c>
      <c r="N393">
        <v>1043327</v>
      </c>
      <c r="O393">
        <v>2</v>
      </c>
      <c r="P393" t="s">
        <v>768</v>
      </c>
      <c r="Q393" t="s">
        <v>769</v>
      </c>
      <c r="R393" t="s">
        <v>770</v>
      </c>
      <c r="S393" t="s">
        <v>771</v>
      </c>
      <c r="T393">
        <v>294.00000000011602</v>
      </c>
    </row>
    <row r="394" spans="1:20" x14ac:dyDescent="0.2">
      <c r="A394" s="1">
        <f t="shared" si="24"/>
        <v>1043327</v>
      </c>
      <c r="B394" s="1">
        <f t="shared" si="24"/>
        <v>1043425.26</v>
      </c>
      <c r="C394" s="1" t="str">
        <f t="shared" si="25"/>
        <v>0.9m FG</v>
      </c>
      <c r="D394" s="1" t="str">
        <f t="shared" si="26"/>
        <v>0.9m FG - Default Depth</v>
      </c>
      <c r="E394" s="1" t="s">
        <v>38</v>
      </c>
      <c r="F394" s="1">
        <f t="shared" si="27"/>
        <v>0.9</v>
      </c>
      <c r="G394" s="12">
        <f>INDEX(families!$A:$A,MATCH(H394,families!$B:$B,0))</f>
        <v>8</v>
      </c>
      <c r="H394" s="12" t="s">
        <v>38</v>
      </c>
      <c r="M394">
        <v>1043327</v>
      </c>
      <c r="N394">
        <v>1043425.26</v>
      </c>
      <c r="O394">
        <v>0.9</v>
      </c>
      <c r="P394" t="s">
        <v>716</v>
      </c>
      <c r="Q394" t="s">
        <v>717</v>
      </c>
      <c r="R394" t="s">
        <v>718</v>
      </c>
      <c r="S394" t="s">
        <v>719</v>
      </c>
      <c r="T394">
        <v>98.260000000009299</v>
      </c>
    </row>
    <row r="395" spans="1:20" x14ac:dyDescent="0.2">
      <c r="A395" s="1">
        <f t="shared" si="24"/>
        <v>1043425.26</v>
      </c>
      <c r="B395" s="1">
        <f t="shared" si="24"/>
        <v>1043437.26</v>
      </c>
      <c r="C395" s="1" t="str">
        <f t="shared" si="25"/>
        <v>1.5m RD</v>
      </c>
      <c r="D395" s="1" t="str">
        <f t="shared" si="26"/>
        <v>1.5m RD - DWG# PT640301</v>
      </c>
      <c r="E395" s="1" t="s">
        <v>38</v>
      </c>
      <c r="F395" s="1">
        <f t="shared" si="27"/>
        <v>1.5</v>
      </c>
      <c r="G395" s="12">
        <f>INDEX(families!$A:$A,MATCH(H395,families!$B:$B,0))</f>
        <v>8</v>
      </c>
      <c r="H395" s="12" t="s">
        <v>38</v>
      </c>
      <c r="M395">
        <v>1043425.26</v>
      </c>
      <c r="N395">
        <v>1043437.26</v>
      </c>
      <c r="O395">
        <v>1.5</v>
      </c>
      <c r="P395" t="s">
        <v>735</v>
      </c>
      <c r="Q395" t="s">
        <v>736</v>
      </c>
      <c r="R395" t="s">
        <v>737</v>
      </c>
      <c r="S395" t="s">
        <v>737</v>
      </c>
      <c r="T395">
        <v>12</v>
      </c>
    </row>
    <row r="396" spans="1:20" x14ac:dyDescent="0.2">
      <c r="A396" s="1">
        <f t="shared" si="24"/>
        <v>1043437.26</v>
      </c>
      <c r="B396" s="1">
        <f t="shared" si="24"/>
        <v>1043590</v>
      </c>
      <c r="C396" s="1" t="str">
        <f t="shared" si="25"/>
        <v>0.9m FG</v>
      </c>
      <c r="D396" s="1" t="str">
        <f t="shared" si="26"/>
        <v>0.9m FG - Default Depth</v>
      </c>
      <c r="E396" s="1" t="s">
        <v>38</v>
      </c>
      <c r="F396" s="1">
        <f t="shared" si="27"/>
        <v>0.9</v>
      </c>
      <c r="G396" s="12">
        <f>INDEX(families!$A:$A,MATCH(H396,families!$B:$B,0))</f>
        <v>8</v>
      </c>
      <c r="H396" s="12" t="s">
        <v>38</v>
      </c>
      <c r="M396">
        <v>1043437.26</v>
      </c>
      <c r="N396">
        <v>1043590</v>
      </c>
      <c r="O396">
        <v>0.9</v>
      </c>
      <c r="P396" t="s">
        <v>716</v>
      </c>
      <c r="Q396" t="s">
        <v>717</v>
      </c>
      <c r="R396" t="s">
        <v>718</v>
      </c>
      <c r="S396" t="s">
        <v>719</v>
      </c>
      <c r="T396">
        <v>152.73999999999</v>
      </c>
    </row>
    <row r="397" spans="1:20" x14ac:dyDescent="0.2">
      <c r="A397" s="1">
        <f t="shared" si="24"/>
        <v>1043590</v>
      </c>
      <c r="B397" s="1">
        <f t="shared" si="24"/>
        <v>1043695</v>
      </c>
      <c r="C397" s="1" t="str">
        <f t="shared" si="25"/>
        <v>1.5m FG</v>
      </c>
      <c r="D397" s="1" t="str">
        <f t="shared" si="26"/>
        <v>1.5m FG - Alignment Sheets</v>
      </c>
      <c r="E397" s="1" t="s">
        <v>38</v>
      </c>
      <c r="F397" s="1">
        <f t="shared" si="27"/>
        <v>1.5</v>
      </c>
      <c r="G397" s="12">
        <f>INDEX(families!$A:$A,MATCH(H397,families!$B:$B,0))</f>
        <v>8</v>
      </c>
      <c r="H397" s="12" t="s">
        <v>38</v>
      </c>
      <c r="M397">
        <v>1043590</v>
      </c>
      <c r="N397">
        <v>1043695</v>
      </c>
      <c r="O397">
        <v>1.5</v>
      </c>
      <c r="P397" t="s">
        <v>716</v>
      </c>
      <c r="Q397" t="s">
        <v>721</v>
      </c>
      <c r="R397" t="s">
        <v>724</v>
      </c>
      <c r="S397" t="s">
        <v>725</v>
      </c>
      <c r="T397">
        <v>105</v>
      </c>
    </row>
    <row r="398" spans="1:20" x14ac:dyDescent="0.2">
      <c r="A398" s="1">
        <f t="shared" si="24"/>
        <v>1043695</v>
      </c>
      <c r="B398" s="1">
        <f t="shared" si="24"/>
        <v>1044108</v>
      </c>
      <c r="C398" s="1" t="str">
        <f t="shared" si="25"/>
        <v>0.9m FG</v>
      </c>
      <c r="D398" s="1" t="str">
        <f t="shared" si="26"/>
        <v>0.9m FG - Default Depth</v>
      </c>
      <c r="E398" s="1" t="s">
        <v>38</v>
      </c>
      <c r="F398" s="1">
        <f t="shared" si="27"/>
        <v>0.9</v>
      </c>
      <c r="G398" s="12">
        <f>INDEX(families!$A:$A,MATCH(H398,families!$B:$B,0))</f>
        <v>8</v>
      </c>
      <c r="H398" s="12" t="s">
        <v>38</v>
      </c>
      <c r="M398">
        <v>1043695</v>
      </c>
      <c r="N398">
        <v>1044108</v>
      </c>
      <c r="O398">
        <v>0.9</v>
      </c>
      <c r="P398" t="s">
        <v>716</v>
      </c>
      <c r="Q398" t="s">
        <v>717</v>
      </c>
      <c r="R398" t="s">
        <v>718</v>
      </c>
      <c r="S398" t="s">
        <v>719</v>
      </c>
      <c r="T398">
        <v>413</v>
      </c>
    </row>
    <row r="399" spans="1:20" x14ac:dyDescent="0.2">
      <c r="A399" s="1">
        <f t="shared" si="24"/>
        <v>1044108</v>
      </c>
      <c r="B399" s="1">
        <f t="shared" si="24"/>
        <v>1044174</v>
      </c>
      <c r="C399" s="1" t="str">
        <f t="shared" si="25"/>
        <v>2.0m MOTI</v>
      </c>
      <c r="D399" s="1" t="str">
        <f t="shared" si="26"/>
        <v>2.0m MOTI - MOTI Encroachment</v>
      </c>
      <c r="E399" s="1" t="s">
        <v>38</v>
      </c>
      <c r="F399" s="1">
        <f t="shared" si="27"/>
        <v>2</v>
      </c>
      <c r="G399" s="12">
        <f>INDEX(families!$A:$A,MATCH(H399,families!$B:$B,0))</f>
        <v>8</v>
      </c>
      <c r="H399" s="12" t="s">
        <v>38</v>
      </c>
      <c r="M399">
        <v>1044108</v>
      </c>
      <c r="N399">
        <v>1044174</v>
      </c>
      <c r="O399">
        <v>2</v>
      </c>
      <c r="P399" t="s">
        <v>768</v>
      </c>
      <c r="Q399" t="s">
        <v>769</v>
      </c>
      <c r="R399" t="s">
        <v>770</v>
      </c>
      <c r="S399" t="s">
        <v>771</v>
      </c>
      <c r="T399">
        <v>66</v>
      </c>
    </row>
    <row r="400" spans="1:20" x14ac:dyDescent="0.2">
      <c r="A400" s="1">
        <f t="shared" si="24"/>
        <v>1044174</v>
      </c>
      <c r="B400" s="1">
        <f t="shared" si="24"/>
        <v>1044196.21</v>
      </c>
      <c r="C400" s="1" t="str">
        <f t="shared" si="25"/>
        <v>0.9m FG</v>
      </c>
      <c r="D400" s="1" t="str">
        <f t="shared" si="26"/>
        <v>0.9m FG - Default Depth</v>
      </c>
      <c r="E400" s="1" t="s">
        <v>38</v>
      </c>
      <c r="F400" s="1">
        <f t="shared" si="27"/>
        <v>0.9</v>
      </c>
      <c r="G400" s="12">
        <f>INDEX(families!$A:$A,MATCH(H400,families!$B:$B,0))</f>
        <v>8</v>
      </c>
      <c r="H400" s="12" t="s">
        <v>38</v>
      </c>
      <c r="M400">
        <v>1044174</v>
      </c>
      <c r="N400">
        <v>1044196.21</v>
      </c>
      <c r="O400">
        <v>0.9</v>
      </c>
      <c r="P400" t="s">
        <v>716</v>
      </c>
      <c r="Q400" t="s">
        <v>717</v>
      </c>
      <c r="R400" t="s">
        <v>718</v>
      </c>
      <c r="S400" t="s">
        <v>719</v>
      </c>
      <c r="T400">
        <v>22.209999999962701</v>
      </c>
    </row>
    <row r="401" spans="1:20" x14ac:dyDescent="0.2">
      <c r="A401" s="1">
        <f t="shared" si="24"/>
        <v>1044196.21</v>
      </c>
      <c r="B401" s="1">
        <f t="shared" si="24"/>
        <v>1044208.21</v>
      </c>
      <c r="C401" s="1" t="str">
        <f t="shared" si="25"/>
        <v>1.2m RD</v>
      </c>
      <c r="D401" s="1" t="str">
        <f t="shared" si="26"/>
        <v>1.2m RD - DWG# PT640001</v>
      </c>
      <c r="E401" s="1" t="s">
        <v>38</v>
      </c>
      <c r="F401" s="1">
        <f t="shared" si="27"/>
        <v>1.2</v>
      </c>
      <c r="G401" s="12">
        <f>INDEX(families!$A:$A,MATCH(H401,families!$B:$B,0))</f>
        <v>8</v>
      </c>
      <c r="H401" s="12" t="s">
        <v>38</v>
      </c>
      <c r="M401">
        <v>1044196.21</v>
      </c>
      <c r="N401">
        <v>1044208.21</v>
      </c>
      <c r="O401">
        <v>1.2</v>
      </c>
      <c r="P401" t="s">
        <v>735</v>
      </c>
      <c r="Q401" t="s">
        <v>796</v>
      </c>
      <c r="R401" t="s">
        <v>797</v>
      </c>
      <c r="S401" t="s">
        <v>797</v>
      </c>
      <c r="T401">
        <v>12</v>
      </c>
    </row>
    <row r="402" spans="1:20" x14ac:dyDescent="0.2">
      <c r="A402" s="1">
        <f t="shared" si="24"/>
        <v>1044208.21</v>
      </c>
      <c r="B402" s="1">
        <f t="shared" si="24"/>
        <v>1044390.19</v>
      </c>
      <c r="C402" s="1" t="str">
        <f t="shared" si="25"/>
        <v>0.9m FG</v>
      </c>
      <c r="D402" s="1" t="str">
        <f t="shared" si="26"/>
        <v>0.9m FG - Default Depth</v>
      </c>
      <c r="E402" s="1" t="s">
        <v>38</v>
      </c>
      <c r="F402" s="1">
        <f t="shared" si="27"/>
        <v>0.9</v>
      </c>
      <c r="G402" s="12">
        <f>INDEX(families!$A:$A,MATCH(H402,families!$B:$B,0))</f>
        <v>8</v>
      </c>
      <c r="H402" s="12" t="s">
        <v>38</v>
      </c>
      <c r="M402">
        <v>1044208.21</v>
      </c>
      <c r="N402">
        <v>1044390.19</v>
      </c>
      <c r="O402">
        <v>0.9</v>
      </c>
      <c r="P402" t="s">
        <v>716</v>
      </c>
      <c r="Q402" t="s">
        <v>717</v>
      </c>
      <c r="R402" t="s">
        <v>718</v>
      </c>
      <c r="S402" t="s">
        <v>719</v>
      </c>
      <c r="T402">
        <v>181.979999999981</v>
      </c>
    </row>
    <row r="403" spans="1:20" x14ac:dyDescent="0.2">
      <c r="A403" s="1">
        <f t="shared" si="24"/>
        <v>1044390.19</v>
      </c>
      <c r="B403" s="1">
        <f t="shared" si="24"/>
        <v>1044402.19</v>
      </c>
      <c r="C403" s="1" t="str">
        <f t="shared" si="25"/>
        <v>1.2m RD</v>
      </c>
      <c r="D403" s="1" t="str">
        <f t="shared" si="26"/>
        <v>1.2m RD - DWG# PT640001</v>
      </c>
      <c r="E403" s="1" t="s">
        <v>38</v>
      </c>
      <c r="F403" s="1">
        <f t="shared" si="27"/>
        <v>1.2</v>
      </c>
      <c r="G403" s="12">
        <f>INDEX(families!$A:$A,MATCH(H403,families!$B:$B,0))</f>
        <v>8</v>
      </c>
      <c r="H403" s="12" t="s">
        <v>38</v>
      </c>
      <c r="M403">
        <v>1044390.19</v>
      </c>
      <c r="N403">
        <v>1044402.19</v>
      </c>
      <c r="O403">
        <v>1.2</v>
      </c>
      <c r="P403" t="s">
        <v>735</v>
      </c>
      <c r="Q403" t="s">
        <v>796</v>
      </c>
      <c r="R403" t="s">
        <v>797</v>
      </c>
      <c r="S403" t="s">
        <v>797</v>
      </c>
      <c r="T403">
        <v>12</v>
      </c>
    </row>
    <row r="404" spans="1:20" x14ac:dyDescent="0.2">
      <c r="A404" s="1">
        <f t="shared" si="24"/>
        <v>1044402.19</v>
      </c>
      <c r="B404" s="1">
        <f t="shared" si="24"/>
        <v>1044430</v>
      </c>
      <c r="C404" s="1" t="str">
        <f t="shared" si="25"/>
        <v>0.9m FG</v>
      </c>
      <c r="D404" s="1" t="str">
        <f t="shared" si="26"/>
        <v>0.9m FG - Default Depth</v>
      </c>
      <c r="E404" s="1" t="s">
        <v>38</v>
      </c>
      <c r="F404" s="1">
        <f t="shared" si="27"/>
        <v>0.9</v>
      </c>
      <c r="G404" s="12">
        <f>INDEX(families!$A:$A,MATCH(H404,families!$B:$B,0))</f>
        <v>8</v>
      </c>
      <c r="H404" s="12" t="s">
        <v>38</v>
      </c>
      <c r="M404">
        <v>1044402.19</v>
      </c>
      <c r="N404">
        <v>1044430</v>
      </c>
      <c r="O404">
        <v>0.9</v>
      </c>
      <c r="P404" t="s">
        <v>716</v>
      </c>
      <c r="Q404" t="s">
        <v>717</v>
      </c>
      <c r="R404" t="s">
        <v>718</v>
      </c>
      <c r="S404" t="s">
        <v>719</v>
      </c>
      <c r="T404">
        <v>27.810000000055801</v>
      </c>
    </row>
    <row r="405" spans="1:20" x14ac:dyDescent="0.2">
      <c r="A405" s="1">
        <f t="shared" si="24"/>
        <v>1044430</v>
      </c>
      <c r="B405" s="1">
        <f t="shared" si="24"/>
        <v>1044454</v>
      </c>
      <c r="C405" s="1" t="str">
        <f t="shared" si="25"/>
        <v>1.2m FG</v>
      </c>
      <c r="D405" s="1" t="str">
        <f t="shared" si="26"/>
        <v>1.2m FG - Alignment Sheets</v>
      </c>
      <c r="E405" s="1" t="s">
        <v>38</v>
      </c>
      <c r="F405" s="1">
        <f t="shared" si="27"/>
        <v>1.2</v>
      </c>
      <c r="G405" s="12">
        <f>INDEX(families!$A:$A,MATCH(H405,families!$B:$B,0))</f>
        <v>8</v>
      </c>
      <c r="H405" s="12" t="s">
        <v>38</v>
      </c>
      <c r="M405">
        <v>1044430</v>
      </c>
      <c r="N405">
        <v>1044454</v>
      </c>
      <c r="O405">
        <v>1.2</v>
      </c>
      <c r="P405" t="s">
        <v>716</v>
      </c>
      <c r="Q405" t="s">
        <v>721</v>
      </c>
      <c r="R405" t="s">
        <v>726</v>
      </c>
      <c r="S405" t="s">
        <v>727</v>
      </c>
      <c r="T405">
        <v>24</v>
      </c>
    </row>
    <row r="406" spans="1:20" x14ac:dyDescent="0.2">
      <c r="A406" s="1">
        <f t="shared" si="24"/>
        <v>1044454</v>
      </c>
      <c r="B406" s="1">
        <f t="shared" si="24"/>
        <v>1044557.33</v>
      </c>
      <c r="C406" s="1" t="str">
        <f t="shared" si="25"/>
        <v>0.9m FG</v>
      </c>
      <c r="D406" s="1" t="str">
        <f t="shared" si="26"/>
        <v>0.9m FG - Default Depth</v>
      </c>
      <c r="E406" s="1" t="s">
        <v>38</v>
      </c>
      <c r="F406" s="1">
        <f t="shared" si="27"/>
        <v>0.9</v>
      </c>
      <c r="G406" s="12">
        <f>INDEX(families!$A:$A,MATCH(H406,families!$B:$B,0))</f>
        <v>8</v>
      </c>
      <c r="H406" s="12" t="s">
        <v>38</v>
      </c>
      <c r="M406">
        <v>1044454</v>
      </c>
      <c r="N406">
        <v>1044557.33</v>
      </c>
      <c r="O406">
        <v>0.9</v>
      </c>
      <c r="P406" t="s">
        <v>716</v>
      </c>
      <c r="Q406" t="s">
        <v>717</v>
      </c>
      <c r="R406" t="s">
        <v>718</v>
      </c>
      <c r="S406" t="s">
        <v>719</v>
      </c>
      <c r="T406">
        <v>103.32999999995801</v>
      </c>
    </row>
    <row r="407" spans="1:20" x14ac:dyDescent="0.2">
      <c r="A407" s="1">
        <f t="shared" si="24"/>
        <v>1044557.33</v>
      </c>
      <c r="B407" s="1">
        <f t="shared" si="24"/>
        <v>1044569.33</v>
      </c>
      <c r="C407" s="1" t="str">
        <f t="shared" si="25"/>
        <v>1.2m RD</v>
      </c>
      <c r="D407" s="1" t="str">
        <f t="shared" si="26"/>
        <v>1.2m RD - DWG# PT640001</v>
      </c>
      <c r="E407" s="1" t="s">
        <v>38</v>
      </c>
      <c r="F407" s="1">
        <f t="shared" si="27"/>
        <v>1.2</v>
      </c>
      <c r="G407" s="12">
        <f>INDEX(families!$A:$A,MATCH(H407,families!$B:$B,0))</f>
        <v>8</v>
      </c>
      <c r="H407" s="12" t="s">
        <v>38</v>
      </c>
      <c r="M407">
        <v>1044557.33</v>
      </c>
      <c r="N407">
        <v>1044569.33</v>
      </c>
      <c r="O407">
        <v>1.2</v>
      </c>
      <c r="P407" t="s">
        <v>735</v>
      </c>
      <c r="Q407" t="s">
        <v>796</v>
      </c>
      <c r="R407" t="s">
        <v>797</v>
      </c>
      <c r="S407" t="s">
        <v>797</v>
      </c>
      <c r="T407">
        <v>12</v>
      </c>
    </row>
    <row r="408" spans="1:20" x14ac:dyDescent="0.2">
      <c r="A408" s="1">
        <f t="shared" si="24"/>
        <v>1044569.33</v>
      </c>
      <c r="B408" s="1">
        <f t="shared" si="24"/>
        <v>1044656.24</v>
      </c>
      <c r="C408" s="1" t="str">
        <f t="shared" si="25"/>
        <v>0.9m FG</v>
      </c>
      <c r="D408" s="1" t="str">
        <f t="shared" si="26"/>
        <v>0.9m FG - Default Depth</v>
      </c>
      <c r="E408" s="1" t="s">
        <v>38</v>
      </c>
      <c r="F408" s="1">
        <f t="shared" si="27"/>
        <v>0.9</v>
      </c>
      <c r="G408" s="12">
        <f>INDEX(families!$A:$A,MATCH(H408,families!$B:$B,0))</f>
        <v>8</v>
      </c>
      <c r="H408" s="12" t="s">
        <v>38</v>
      </c>
      <c r="M408">
        <v>1044569.33</v>
      </c>
      <c r="N408">
        <v>1044656.24</v>
      </c>
      <c r="O408">
        <v>0.9</v>
      </c>
      <c r="P408" t="s">
        <v>716</v>
      </c>
      <c r="Q408" t="s">
        <v>717</v>
      </c>
      <c r="R408" t="s">
        <v>718</v>
      </c>
      <c r="S408" t="s">
        <v>719</v>
      </c>
      <c r="T408">
        <v>86.910000000032596</v>
      </c>
    </row>
    <row r="409" spans="1:20" x14ac:dyDescent="0.2">
      <c r="A409" s="1">
        <f t="shared" si="24"/>
        <v>1044656.24</v>
      </c>
      <c r="B409" s="1">
        <f t="shared" si="24"/>
        <v>1044668.24</v>
      </c>
      <c r="C409" s="1" t="str">
        <f t="shared" si="25"/>
        <v>1.2m RD</v>
      </c>
      <c r="D409" s="1" t="str">
        <f t="shared" si="26"/>
        <v>1.2m RD - DWG# PT640001</v>
      </c>
      <c r="E409" s="1" t="s">
        <v>38</v>
      </c>
      <c r="F409" s="1">
        <f t="shared" si="27"/>
        <v>1.2</v>
      </c>
      <c r="G409" s="12">
        <f>INDEX(families!$A:$A,MATCH(H409,families!$B:$B,0))</f>
        <v>8</v>
      </c>
      <c r="H409" s="12" t="s">
        <v>38</v>
      </c>
      <c r="M409">
        <v>1044656.24</v>
      </c>
      <c r="N409">
        <v>1044668.24</v>
      </c>
      <c r="O409">
        <v>1.2</v>
      </c>
      <c r="P409" t="s">
        <v>735</v>
      </c>
      <c r="Q409" t="s">
        <v>796</v>
      </c>
      <c r="R409" t="s">
        <v>797</v>
      </c>
      <c r="S409" t="s">
        <v>797</v>
      </c>
      <c r="T409">
        <v>12</v>
      </c>
    </row>
    <row r="410" spans="1:20" x14ac:dyDescent="0.2">
      <c r="A410" s="1">
        <f t="shared" si="24"/>
        <v>1044668.24</v>
      </c>
      <c r="B410" s="1">
        <f t="shared" si="24"/>
        <v>1044741</v>
      </c>
      <c r="C410" s="1" t="str">
        <f t="shared" si="25"/>
        <v>0.9m FG</v>
      </c>
      <c r="D410" s="1" t="str">
        <f t="shared" si="26"/>
        <v>0.9m FG - Default Depth</v>
      </c>
      <c r="E410" s="1" t="s">
        <v>38</v>
      </c>
      <c r="F410" s="1">
        <f t="shared" si="27"/>
        <v>0.9</v>
      </c>
      <c r="G410" s="12">
        <f>INDEX(families!$A:$A,MATCH(H410,families!$B:$B,0))</f>
        <v>8</v>
      </c>
      <c r="H410" s="12" t="s">
        <v>38</v>
      </c>
      <c r="M410">
        <v>1044668.24</v>
      </c>
      <c r="N410">
        <v>1044741</v>
      </c>
      <c r="O410">
        <v>0.9</v>
      </c>
      <c r="P410" t="s">
        <v>716</v>
      </c>
      <c r="Q410" t="s">
        <v>717</v>
      </c>
      <c r="R410" t="s">
        <v>718</v>
      </c>
      <c r="S410" t="s">
        <v>719</v>
      </c>
      <c r="T410">
        <v>72.760000000009299</v>
      </c>
    </row>
    <row r="411" spans="1:20" x14ac:dyDescent="0.2">
      <c r="A411" s="1">
        <f t="shared" si="24"/>
        <v>1044741</v>
      </c>
      <c r="B411" s="1">
        <f t="shared" si="24"/>
        <v>1044810.99999999</v>
      </c>
      <c r="C411" s="1" t="str">
        <f t="shared" si="25"/>
        <v>2.0m MOTI</v>
      </c>
      <c r="D411" s="1" t="str">
        <f t="shared" si="26"/>
        <v>2.0m MOTI - MOTI Encroachment</v>
      </c>
      <c r="E411" s="1" t="s">
        <v>38</v>
      </c>
      <c r="F411" s="1">
        <f t="shared" si="27"/>
        <v>2</v>
      </c>
      <c r="G411" s="12">
        <f>INDEX(families!$A:$A,MATCH(H411,families!$B:$B,0))</f>
        <v>8</v>
      </c>
      <c r="H411" s="12" t="s">
        <v>38</v>
      </c>
      <c r="M411">
        <v>1044741</v>
      </c>
      <c r="N411">
        <v>1044810.99999999</v>
      </c>
      <c r="O411">
        <v>2</v>
      </c>
      <c r="P411" t="s">
        <v>768</v>
      </c>
      <c r="Q411" t="s">
        <v>769</v>
      </c>
      <c r="R411" t="s">
        <v>770</v>
      </c>
      <c r="S411" t="s">
        <v>771</v>
      </c>
      <c r="T411">
        <v>69.999999999883499</v>
      </c>
    </row>
    <row r="412" spans="1:20" x14ac:dyDescent="0.2">
      <c r="A412" s="1">
        <f t="shared" si="24"/>
        <v>1044810.99999999</v>
      </c>
      <c r="B412" s="1">
        <f t="shared" si="24"/>
        <v>1044877</v>
      </c>
      <c r="C412" s="1" t="str">
        <f t="shared" si="25"/>
        <v>2.5m TL</v>
      </c>
      <c r="D412" s="1" t="str">
        <f t="shared" si="26"/>
        <v>2.5m TL - BGC Dominant Design</v>
      </c>
      <c r="E412" s="1" t="s">
        <v>38</v>
      </c>
      <c r="F412" s="1">
        <f t="shared" si="27"/>
        <v>2.5</v>
      </c>
      <c r="G412" s="12">
        <f>INDEX(families!$A:$A,MATCH(H412,families!$B:$B,0))</f>
        <v>8</v>
      </c>
      <c r="H412" s="12" t="s">
        <v>38</v>
      </c>
      <c r="M412">
        <v>1044810.99999999</v>
      </c>
      <c r="N412">
        <v>1044877</v>
      </c>
      <c r="O412">
        <v>2.5</v>
      </c>
      <c r="P412" t="s">
        <v>9451</v>
      </c>
      <c r="Q412" t="s">
        <v>729</v>
      </c>
      <c r="R412" t="s">
        <v>9453</v>
      </c>
      <c r="S412" t="s">
        <v>9452</v>
      </c>
      <c r="T412">
        <v>66.000000000116401</v>
      </c>
    </row>
    <row r="413" spans="1:20" x14ac:dyDescent="0.2">
      <c r="A413" s="1">
        <f t="shared" si="24"/>
        <v>1044877</v>
      </c>
      <c r="B413" s="1">
        <f t="shared" si="24"/>
        <v>1044904</v>
      </c>
      <c r="C413" s="1" t="str">
        <f t="shared" si="25"/>
        <v>2.0m MOTI</v>
      </c>
      <c r="D413" s="1" t="str">
        <f t="shared" si="26"/>
        <v>2.0m MOTI - MOTI Encroachment</v>
      </c>
      <c r="E413" s="1" t="s">
        <v>38</v>
      </c>
      <c r="F413" s="1">
        <f t="shared" si="27"/>
        <v>2</v>
      </c>
      <c r="G413" s="12">
        <f>INDEX(families!$A:$A,MATCH(H413,families!$B:$B,0))</f>
        <v>8</v>
      </c>
      <c r="H413" s="12" t="s">
        <v>38</v>
      </c>
      <c r="M413">
        <v>1044877</v>
      </c>
      <c r="N413">
        <v>1044904</v>
      </c>
      <c r="O413">
        <v>2</v>
      </c>
      <c r="P413" t="s">
        <v>768</v>
      </c>
      <c r="Q413" t="s">
        <v>769</v>
      </c>
      <c r="R413" t="s">
        <v>770</v>
      </c>
      <c r="S413" t="s">
        <v>771</v>
      </c>
      <c r="T413">
        <v>27</v>
      </c>
    </row>
    <row r="414" spans="1:20" x14ac:dyDescent="0.2">
      <c r="A414" s="1">
        <f t="shared" si="24"/>
        <v>1044904</v>
      </c>
      <c r="B414" s="1">
        <f t="shared" si="24"/>
        <v>1044904.16</v>
      </c>
      <c r="C414" s="1" t="str">
        <f t="shared" si="25"/>
        <v>1.2m RD</v>
      </c>
      <c r="D414" s="1" t="str">
        <f t="shared" si="26"/>
        <v>1.2m RD - DWG# PT640001</v>
      </c>
      <c r="E414" s="1" t="s">
        <v>38</v>
      </c>
      <c r="F414" s="1">
        <f t="shared" si="27"/>
        <v>1.2</v>
      </c>
      <c r="G414" s="12">
        <f>INDEX(families!$A:$A,MATCH(H414,families!$B:$B,0))</f>
        <v>8</v>
      </c>
      <c r="H414" s="12" t="s">
        <v>38</v>
      </c>
      <c r="M414">
        <v>1044904</v>
      </c>
      <c r="N414">
        <v>1044904.16</v>
      </c>
      <c r="O414">
        <v>1.2</v>
      </c>
      <c r="P414" t="s">
        <v>735</v>
      </c>
      <c r="Q414" t="s">
        <v>796</v>
      </c>
      <c r="R414" t="s">
        <v>797</v>
      </c>
      <c r="S414" t="s">
        <v>797</v>
      </c>
      <c r="T414">
        <v>0.16000000003259601</v>
      </c>
    </row>
    <row r="415" spans="1:20" x14ac:dyDescent="0.2">
      <c r="A415" s="1">
        <f t="shared" si="24"/>
        <v>1044904.16</v>
      </c>
      <c r="B415" s="1">
        <f t="shared" si="24"/>
        <v>1044935.92</v>
      </c>
      <c r="C415" s="1" t="str">
        <f t="shared" si="25"/>
        <v>0.9m FG</v>
      </c>
      <c r="D415" s="1" t="str">
        <f t="shared" si="26"/>
        <v>0.9m FG - Default Depth</v>
      </c>
      <c r="E415" s="1" t="s">
        <v>38</v>
      </c>
      <c r="F415" s="1">
        <f t="shared" si="27"/>
        <v>0.9</v>
      </c>
      <c r="G415" s="12">
        <f>INDEX(families!$A:$A,MATCH(H415,families!$B:$B,0))</f>
        <v>8</v>
      </c>
      <c r="H415" s="12" t="s">
        <v>38</v>
      </c>
      <c r="M415">
        <v>1044904.16</v>
      </c>
      <c r="N415">
        <v>1044935.92</v>
      </c>
      <c r="O415">
        <v>0.9</v>
      </c>
      <c r="P415" t="s">
        <v>716</v>
      </c>
      <c r="Q415" t="s">
        <v>717</v>
      </c>
      <c r="R415" t="s">
        <v>718</v>
      </c>
      <c r="S415" t="s">
        <v>719</v>
      </c>
      <c r="T415">
        <v>31.760000000009299</v>
      </c>
    </row>
    <row r="416" spans="1:20" x14ac:dyDescent="0.2">
      <c r="A416" s="1">
        <f t="shared" si="24"/>
        <v>1044935.92</v>
      </c>
      <c r="B416" s="1">
        <f t="shared" si="24"/>
        <v>1044947.92</v>
      </c>
      <c r="C416" s="1" t="str">
        <f t="shared" si="25"/>
        <v>1.2m RD</v>
      </c>
      <c r="D416" s="1" t="str">
        <f t="shared" si="26"/>
        <v>1.2m RD - DWG# PT640001</v>
      </c>
      <c r="E416" s="1" t="s">
        <v>38</v>
      </c>
      <c r="F416" s="1">
        <f t="shared" si="27"/>
        <v>1.2</v>
      </c>
      <c r="G416" s="12">
        <f>INDEX(families!$A:$A,MATCH(H416,families!$B:$B,0))</f>
        <v>8</v>
      </c>
      <c r="H416" s="12" t="s">
        <v>38</v>
      </c>
      <c r="M416">
        <v>1044935.92</v>
      </c>
      <c r="N416">
        <v>1044947.92</v>
      </c>
      <c r="O416">
        <v>1.2</v>
      </c>
      <c r="P416" t="s">
        <v>735</v>
      </c>
      <c r="Q416" t="s">
        <v>796</v>
      </c>
      <c r="R416" t="s">
        <v>797</v>
      </c>
      <c r="S416" t="s">
        <v>797</v>
      </c>
      <c r="T416">
        <v>12</v>
      </c>
    </row>
    <row r="417" spans="1:20" x14ac:dyDescent="0.2">
      <c r="A417" s="1">
        <f t="shared" si="24"/>
        <v>1044947.92</v>
      </c>
      <c r="B417" s="1">
        <f t="shared" si="24"/>
        <v>1044967.65</v>
      </c>
      <c r="C417" s="1" t="str">
        <f t="shared" si="25"/>
        <v>0.9m FG</v>
      </c>
      <c r="D417" s="1" t="str">
        <f t="shared" si="26"/>
        <v>0.9m FG - Default Depth</v>
      </c>
      <c r="E417" s="1" t="s">
        <v>38</v>
      </c>
      <c r="F417" s="1">
        <f t="shared" si="27"/>
        <v>0.9</v>
      </c>
      <c r="G417" s="12">
        <f>INDEX(families!$A:$A,MATCH(H417,families!$B:$B,0))</f>
        <v>8</v>
      </c>
      <c r="H417" s="12" t="s">
        <v>38</v>
      </c>
      <c r="M417">
        <v>1044947.92</v>
      </c>
      <c r="N417">
        <v>1044967.65</v>
      </c>
      <c r="O417">
        <v>0.9</v>
      </c>
      <c r="P417" t="s">
        <v>716</v>
      </c>
      <c r="Q417" t="s">
        <v>717</v>
      </c>
      <c r="R417" t="s">
        <v>718</v>
      </c>
      <c r="S417" t="s">
        <v>719</v>
      </c>
      <c r="T417">
        <v>19.729999999981299</v>
      </c>
    </row>
    <row r="418" spans="1:20" x14ac:dyDescent="0.2">
      <c r="A418" s="1">
        <f t="shared" si="24"/>
        <v>1044967.65</v>
      </c>
      <c r="B418" s="1">
        <f t="shared" si="24"/>
        <v>1044979.65</v>
      </c>
      <c r="C418" s="1" t="str">
        <f t="shared" si="25"/>
        <v>1.2m RD</v>
      </c>
      <c r="D418" s="1" t="str">
        <f t="shared" si="26"/>
        <v>1.2m RD - DWG# PT640001</v>
      </c>
      <c r="E418" s="1" t="s">
        <v>38</v>
      </c>
      <c r="F418" s="1">
        <f t="shared" si="27"/>
        <v>1.2</v>
      </c>
      <c r="G418" s="12">
        <f>INDEX(families!$A:$A,MATCH(H418,families!$B:$B,0))</f>
        <v>8</v>
      </c>
      <c r="H418" s="12" t="s">
        <v>38</v>
      </c>
      <c r="M418">
        <v>1044967.65</v>
      </c>
      <c r="N418">
        <v>1044979.65</v>
      </c>
      <c r="O418">
        <v>1.2</v>
      </c>
      <c r="P418" t="s">
        <v>735</v>
      </c>
      <c r="Q418" t="s">
        <v>796</v>
      </c>
      <c r="R418" t="s">
        <v>797</v>
      </c>
      <c r="S418" t="s">
        <v>797</v>
      </c>
      <c r="T418">
        <v>12</v>
      </c>
    </row>
    <row r="419" spans="1:20" x14ac:dyDescent="0.2">
      <c r="A419" s="1">
        <f t="shared" si="24"/>
        <v>1044979.65</v>
      </c>
      <c r="B419" s="1">
        <f t="shared" si="24"/>
        <v>1045006.31</v>
      </c>
      <c r="C419" s="1" t="str">
        <f t="shared" si="25"/>
        <v>0.9m FG</v>
      </c>
      <c r="D419" s="1" t="str">
        <f t="shared" si="26"/>
        <v>0.9m FG - Default Depth</v>
      </c>
      <c r="E419" s="1" t="s">
        <v>38</v>
      </c>
      <c r="F419" s="1">
        <f t="shared" si="27"/>
        <v>0.9</v>
      </c>
      <c r="G419" s="12">
        <f>INDEX(families!$A:$A,MATCH(H419,families!$B:$B,0))</f>
        <v>8</v>
      </c>
      <c r="H419" s="12" t="s">
        <v>38</v>
      </c>
      <c r="M419">
        <v>1044979.65</v>
      </c>
      <c r="N419">
        <v>1045006.31</v>
      </c>
      <c r="O419">
        <v>0.9</v>
      </c>
      <c r="P419" t="s">
        <v>716</v>
      </c>
      <c r="Q419" t="s">
        <v>717</v>
      </c>
      <c r="R419" t="s">
        <v>718</v>
      </c>
      <c r="S419" t="s">
        <v>719</v>
      </c>
      <c r="T419">
        <v>26.6600000000325</v>
      </c>
    </row>
    <row r="420" spans="1:20" x14ac:dyDescent="0.2">
      <c r="A420" s="1">
        <f t="shared" si="24"/>
        <v>1045006.31</v>
      </c>
      <c r="B420" s="1">
        <f t="shared" si="24"/>
        <v>1045018.31</v>
      </c>
      <c r="C420" s="1" t="str">
        <f t="shared" si="25"/>
        <v>1.2m RD</v>
      </c>
      <c r="D420" s="1" t="str">
        <f t="shared" si="26"/>
        <v>1.2m RD - DWG# PT640001</v>
      </c>
      <c r="E420" s="1" t="s">
        <v>38</v>
      </c>
      <c r="F420" s="1">
        <f t="shared" si="27"/>
        <v>1.2</v>
      </c>
      <c r="G420" s="12">
        <f>INDEX(families!$A:$A,MATCH(H420,families!$B:$B,0))</f>
        <v>8</v>
      </c>
      <c r="H420" s="12" t="s">
        <v>38</v>
      </c>
      <c r="M420">
        <v>1045006.31</v>
      </c>
      <c r="N420">
        <v>1045018.31</v>
      </c>
      <c r="O420">
        <v>1.2</v>
      </c>
      <c r="P420" t="s">
        <v>735</v>
      </c>
      <c r="Q420" t="s">
        <v>796</v>
      </c>
      <c r="R420" t="s">
        <v>797</v>
      </c>
      <c r="S420" t="s">
        <v>797</v>
      </c>
      <c r="T420">
        <v>12</v>
      </c>
    </row>
    <row r="421" spans="1:20" x14ac:dyDescent="0.2">
      <c r="A421" s="1">
        <f t="shared" si="24"/>
        <v>1045018.31</v>
      </c>
      <c r="B421" s="1">
        <f t="shared" si="24"/>
        <v>1045025</v>
      </c>
      <c r="C421" s="1" t="str">
        <f t="shared" si="25"/>
        <v>0.9m FG</v>
      </c>
      <c r="D421" s="1" t="str">
        <f t="shared" si="26"/>
        <v>0.9m FG - Default Depth</v>
      </c>
      <c r="E421" s="1" t="s">
        <v>38</v>
      </c>
      <c r="F421" s="1">
        <f t="shared" si="27"/>
        <v>0.9</v>
      </c>
      <c r="G421" s="12">
        <f>INDEX(families!$A:$A,MATCH(H421,families!$B:$B,0))</f>
        <v>8</v>
      </c>
      <c r="H421" s="12" t="s">
        <v>38</v>
      </c>
      <c r="M421">
        <v>1045018.31</v>
      </c>
      <c r="N421">
        <v>1045025</v>
      </c>
      <c r="O421">
        <v>0.9</v>
      </c>
      <c r="P421" t="s">
        <v>716</v>
      </c>
      <c r="Q421" t="s">
        <v>717</v>
      </c>
      <c r="R421" t="s">
        <v>718</v>
      </c>
      <c r="S421" t="s">
        <v>719</v>
      </c>
      <c r="T421">
        <v>6.6899999999441198</v>
      </c>
    </row>
    <row r="422" spans="1:20" x14ac:dyDescent="0.2">
      <c r="A422" s="1">
        <f t="shared" si="24"/>
        <v>1045025</v>
      </c>
      <c r="B422" s="1">
        <f t="shared" si="24"/>
        <v>1045124</v>
      </c>
      <c r="C422" s="1" t="str">
        <f t="shared" si="25"/>
        <v>1.2m CG</v>
      </c>
      <c r="D422" s="1" t="str">
        <f t="shared" si="26"/>
        <v>1.2m CG - Alignment Sheets</v>
      </c>
      <c r="E422" s="1" t="s">
        <v>38</v>
      </c>
      <c r="F422" s="1">
        <f t="shared" si="27"/>
        <v>1.2</v>
      </c>
      <c r="G422" s="12">
        <f>INDEX(families!$A:$A,MATCH(H422,families!$B:$B,0))</f>
        <v>8</v>
      </c>
      <c r="H422" s="12" t="s">
        <v>38</v>
      </c>
      <c r="M422">
        <v>1045025</v>
      </c>
      <c r="N422">
        <v>1045124</v>
      </c>
      <c r="O422">
        <v>1.2</v>
      </c>
      <c r="P422" t="s">
        <v>720</v>
      </c>
      <c r="Q422" t="s">
        <v>721</v>
      </c>
      <c r="R422" t="s">
        <v>761</v>
      </c>
      <c r="S422" t="s">
        <v>762</v>
      </c>
      <c r="T422">
        <v>99</v>
      </c>
    </row>
    <row r="423" spans="1:20" x14ac:dyDescent="0.2">
      <c r="A423" s="1">
        <f t="shared" si="24"/>
        <v>1045124</v>
      </c>
      <c r="B423" s="1">
        <f t="shared" si="24"/>
        <v>1045148</v>
      </c>
      <c r="C423" s="1" t="str">
        <f t="shared" si="25"/>
        <v>1.2m CG/1.2m FG</v>
      </c>
      <c r="D423" s="1" t="str">
        <f t="shared" si="26"/>
        <v>1.2m CG/1.2m FG - Alignment Sheets</v>
      </c>
      <c r="E423" s="1" t="s">
        <v>38</v>
      </c>
      <c r="F423" s="1">
        <f t="shared" si="27"/>
        <v>1.2</v>
      </c>
      <c r="G423" s="12">
        <f>INDEX(families!$A:$A,MATCH(H423,families!$B:$B,0))</f>
        <v>8</v>
      </c>
      <c r="H423" s="12" t="s">
        <v>38</v>
      </c>
      <c r="M423">
        <v>1045124</v>
      </c>
      <c r="N423">
        <v>1045148</v>
      </c>
      <c r="O423">
        <v>1.2</v>
      </c>
      <c r="P423" t="s">
        <v>741</v>
      </c>
      <c r="Q423" t="s">
        <v>721</v>
      </c>
      <c r="R423" t="s">
        <v>800</v>
      </c>
      <c r="S423" t="s">
        <v>801</v>
      </c>
      <c r="T423">
        <v>24</v>
      </c>
    </row>
    <row r="424" spans="1:20" x14ac:dyDescent="0.2">
      <c r="A424" s="1">
        <f t="shared" si="24"/>
        <v>1045148</v>
      </c>
      <c r="B424" s="1">
        <f t="shared" si="24"/>
        <v>1045353.96</v>
      </c>
      <c r="C424" s="1" t="str">
        <f t="shared" si="25"/>
        <v>1.2m CG</v>
      </c>
      <c r="D424" s="1" t="str">
        <f t="shared" si="26"/>
        <v>1.2m CG - Alignment Sheets</v>
      </c>
      <c r="E424" s="1" t="s">
        <v>38</v>
      </c>
      <c r="F424" s="1">
        <f t="shared" si="27"/>
        <v>1.2</v>
      </c>
      <c r="G424" s="12">
        <f>INDEX(families!$A:$A,MATCH(H424,families!$B:$B,0))</f>
        <v>8</v>
      </c>
      <c r="H424" s="12" t="s">
        <v>38</v>
      </c>
      <c r="M424">
        <v>1045148</v>
      </c>
      <c r="N424">
        <v>1045353.96</v>
      </c>
      <c r="O424">
        <v>1.2</v>
      </c>
      <c r="P424" t="s">
        <v>720</v>
      </c>
      <c r="Q424" t="s">
        <v>721</v>
      </c>
      <c r="R424" t="s">
        <v>761</v>
      </c>
      <c r="S424" t="s">
        <v>762</v>
      </c>
      <c r="T424">
        <v>205.95999999996201</v>
      </c>
    </row>
    <row r="425" spans="1:20" x14ac:dyDescent="0.2">
      <c r="A425" s="1">
        <f t="shared" si="24"/>
        <v>1045353.96</v>
      </c>
      <c r="B425" s="1">
        <f t="shared" si="24"/>
        <v>1045377.96</v>
      </c>
      <c r="C425" s="1" t="str">
        <f t="shared" si="25"/>
        <v>1.5m WC</v>
      </c>
      <c r="D425" s="1" t="str">
        <f t="shared" si="26"/>
        <v>1.5m WC - DWG# PT610001</v>
      </c>
      <c r="E425" s="1" t="s">
        <v>38</v>
      </c>
      <c r="F425" s="1">
        <f t="shared" si="27"/>
        <v>1.5</v>
      </c>
      <c r="G425" s="12">
        <f>INDEX(families!$A:$A,MATCH(H425,families!$B:$B,0))</f>
        <v>8</v>
      </c>
      <c r="H425" s="12" t="s">
        <v>38</v>
      </c>
      <c r="M425">
        <v>1045353.96</v>
      </c>
      <c r="N425">
        <v>1045377.96</v>
      </c>
      <c r="O425">
        <v>1.5</v>
      </c>
      <c r="P425" t="s">
        <v>732</v>
      </c>
      <c r="Q425" t="s">
        <v>738</v>
      </c>
      <c r="R425" t="s">
        <v>739</v>
      </c>
      <c r="S425" t="s">
        <v>739</v>
      </c>
      <c r="T425">
        <v>24</v>
      </c>
    </row>
    <row r="426" spans="1:20" x14ac:dyDescent="0.2">
      <c r="A426" s="1">
        <f t="shared" si="24"/>
        <v>1045377.96</v>
      </c>
      <c r="B426" s="1">
        <f t="shared" si="24"/>
        <v>1045831.17</v>
      </c>
      <c r="C426" s="1" t="str">
        <f t="shared" si="25"/>
        <v>1.2m CG</v>
      </c>
      <c r="D426" s="1" t="str">
        <f t="shared" si="26"/>
        <v>1.2m CG - Alignment Sheets</v>
      </c>
      <c r="E426" s="1" t="s">
        <v>38</v>
      </c>
      <c r="F426" s="1">
        <f t="shared" si="27"/>
        <v>1.2</v>
      </c>
      <c r="G426" s="12">
        <f>INDEX(families!$A:$A,MATCH(H426,families!$B:$B,0))</f>
        <v>8</v>
      </c>
      <c r="H426" s="12" t="s">
        <v>38</v>
      </c>
      <c r="M426">
        <v>1045377.96</v>
      </c>
      <c r="N426">
        <v>1045831.17</v>
      </c>
      <c r="O426">
        <v>1.2</v>
      </c>
      <c r="P426" t="s">
        <v>720</v>
      </c>
      <c r="Q426" t="s">
        <v>721</v>
      </c>
      <c r="R426" t="s">
        <v>761</v>
      </c>
      <c r="S426" t="s">
        <v>762</v>
      </c>
      <c r="T426">
        <v>453.21000000007899</v>
      </c>
    </row>
    <row r="427" spans="1:20" x14ac:dyDescent="0.2">
      <c r="A427" s="1">
        <f t="shared" si="24"/>
        <v>1045831.17</v>
      </c>
      <c r="B427" s="1">
        <f t="shared" si="24"/>
        <v>1045843.17</v>
      </c>
      <c r="C427" s="1" t="str">
        <f t="shared" si="25"/>
        <v>1.5m RD</v>
      </c>
      <c r="D427" s="1" t="str">
        <f t="shared" si="26"/>
        <v>1.5m RD - DWG# PT640301</v>
      </c>
      <c r="E427" s="1" t="s">
        <v>38</v>
      </c>
      <c r="F427" s="1">
        <f t="shared" si="27"/>
        <v>1.5</v>
      </c>
      <c r="G427" s="12">
        <f>INDEX(families!$A:$A,MATCH(H427,families!$B:$B,0))</f>
        <v>8</v>
      </c>
      <c r="H427" s="12" t="s">
        <v>38</v>
      </c>
      <c r="M427">
        <v>1045831.17</v>
      </c>
      <c r="N427">
        <v>1045843.17</v>
      </c>
      <c r="O427">
        <v>1.5</v>
      </c>
      <c r="P427" t="s">
        <v>735</v>
      </c>
      <c r="Q427" t="s">
        <v>736</v>
      </c>
      <c r="R427" t="s">
        <v>737</v>
      </c>
      <c r="S427" t="s">
        <v>737</v>
      </c>
      <c r="T427">
        <v>12</v>
      </c>
    </row>
    <row r="428" spans="1:20" x14ac:dyDescent="0.2">
      <c r="A428" s="1">
        <f t="shared" si="24"/>
        <v>1045843.17</v>
      </c>
      <c r="B428" s="1">
        <f t="shared" si="24"/>
        <v>1046041.99</v>
      </c>
      <c r="C428" s="1" t="str">
        <f t="shared" si="25"/>
        <v>1.2m CG</v>
      </c>
      <c r="D428" s="1" t="str">
        <f t="shared" si="26"/>
        <v>1.2m CG - Alignment Sheets</v>
      </c>
      <c r="E428" s="1" t="s">
        <v>38</v>
      </c>
      <c r="F428" s="1">
        <f t="shared" si="27"/>
        <v>1.2</v>
      </c>
      <c r="G428" s="12">
        <f>INDEX(families!$A:$A,MATCH(H428,families!$B:$B,0))</f>
        <v>8</v>
      </c>
      <c r="H428" s="12" t="s">
        <v>38</v>
      </c>
      <c r="M428">
        <v>1045843.17</v>
      </c>
      <c r="N428">
        <v>1046041.99</v>
      </c>
      <c r="O428">
        <v>1.2</v>
      </c>
      <c r="P428" t="s">
        <v>720</v>
      </c>
      <c r="Q428" t="s">
        <v>721</v>
      </c>
      <c r="R428" t="s">
        <v>761</v>
      </c>
      <c r="S428" t="s">
        <v>762</v>
      </c>
      <c r="T428">
        <v>198.81999999994801</v>
      </c>
    </row>
    <row r="429" spans="1:20" x14ac:dyDescent="0.2">
      <c r="A429" s="1">
        <f t="shared" si="24"/>
        <v>1046041.99</v>
      </c>
      <c r="B429" s="1">
        <f t="shared" si="24"/>
        <v>1046053.99</v>
      </c>
      <c r="C429" s="1" t="str">
        <f t="shared" si="25"/>
        <v>1.5m RD</v>
      </c>
      <c r="D429" s="1" t="str">
        <f t="shared" si="26"/>
        <v>1.5m RD - DWG# PT640301</v>
      </c>
      <c r="E429" s="1" t="s">
        <v>38</v>
      </c>
      <c r="F429" s="1">
        <f t="shared" si="27"/>
        <v>1.5</v>
      </c>
      <c r="G429" s="12">
        <f>INDEX(families!$A:$A,MATCH(H429,families!$B:$B,0))</f>
        <v>8</v>
      </c>
      <c r="H429" s="12" t="s">
        <v>38</v>
      </c>
      <c r="M429">
        <v>1046041.99</v>
      </c>
      <c r="N429">
        <v>1046053.99</v>
      </c>
      <c r="O429">
        <v>1.5</v>
      </c>
      <c r="P429" t="s">
        <v>735</v>
      </c>
      <c r="Q429" t="s">
        <v>736</v>
      </c>
      <c r="R429" t="s">
        <v>737</v>
      </c>
      <c r="S429" t="s">
        <v>737</v>
      </c>
      <c r="T429">
        <v>12</v>
      </c>
    </row>
    <row r="430" spans="1:20" x14ac:dyDescent="0.2">
      <c r="A430" s="1">
        <f t="shared" si="24"/>
        <v>1046053.99</v>
      </c>
      <c r="B430" s="1">
        <f t="shared" si="24"/>
        <v>1046221.75</v>
      </c>
      <c r="C430" s="1" t="str">
        <f t="shared" si="25"/>
        <v>1.2m CG</v>
      </c>
      <c r="D430" s="1" t="str">
        <f t="shared" si="26"/>
        <v>1.2m CG - Alignment Sheets</v>
      </c>
      <c r="E430" s="1" t="s">
        <v>38</v>
      </c>
      <c r="F430" s="1">
        <f t="shared" si="27"/>
        <v>1.2</v>
      </c>
      <c r="G430" s="12">
        <f>INDEX(families!$A:$A,MATCH(H430,families!$B:$B,0))</f>
        <v>8</v>
      </c>
      <c r="H430" s="12" t="s">
        <v>38</v>
      </c>
      <c r="M430">
        <v>1046053.99</v>
      </c>
      <c r="N430">
        <v>1046221.75</v>
      </c>
      <c r="O430">
        <v>1.2</v>
      </c>
      <c r="P430" t="s">
        <v>720</v>
      </c>
      <c r="Q430" t="s">
        <v>721</v>
      </c>
      <c r="R430" t="s">
        <v>761</v>
      </c>
      <c r="S430" t="s">
        <v>762</v>
      </c>
      <c r="T430">
        <v>167.760000000009</v>
      </c>
    </row>
    <row r="431" spans="1:20" x14ac:dyDescent="0.2">
      <c r="A431" s="1">
        <f t="shared" si="24"/>
        <v>1046221.75</v>
      </c>
      <c r="B431" s="1">
        <f t="shared" si="24"/>
        <v>1046233.75</v>
      </c>
      <c r="C431" s="1" t="str">
        <f t="shared" si="25"/>
        <v>1.5m RD</v>
      </c>
      <c r="D431" s="1" t="str">
        <f t="shared" si="26"/>
        <v>1.5m RD - DWG# PT640301</v>
      </c>
      <c r="E431" s="1" t="s">
        <v>38</v>
      </c>
      <c r="F431" s="1">
        <f t="shared" si="27"/>
        <v>1.5</v>
      </c>
      <c r="G431" s="12">
        <f>INDEX(families!$A:$A,MATCH(H431,families!$B:$B,0))</f>
        <v>8</v>
      </c>
      <c r="H431" s="12" t="s">
        <v>38</v>
      </c>
      <c r="M431">
        <v>1046221.75</v>
      </c>
      <c r="N431">
        <v>1046233.75</v>
      </c>
      <c r="O431">
        <v>1.5</v>
      </c>
      <c r="P431" t="s">
        <v>735</v>
      </c>
      <c r="Q431" t="s">
        <v>736</v>
      </c>
      <c r="R431" t="s">
        <v>737</v>
      </c>
      <c r="S431" t="s">
        <v>737</v>
      </c>
      <c r="T431">
        <v>12</v>
      </c>
    </row>
    <row r="432" spans="1:20" x14ac:dyDescent="0.2">
      <c r="A432" s="1">
        <f t="shared" si="24"/>
        <v>1046233.75</v>
      </c>
      <c r="B432" s="1">
        <f t="shared" si="24"/>
        <v>1046538.04</v>
      </c>
      <c r="C432" s="1" t="str">
        <f t="shared" si="25"/>
        <v>1.2m CG</v>
      </c>
      <c r="D432" s="1" t="str">
        <f t="shared" si="26"/>
        <v>1.2m CG - Alignment Sheets</v>
      </c>
      <c r="E432" s="1" t="s">
        <v>38</v>
      </c>
      <c r="F432" s="1">
        <f t="shared" si="27"/>
        <v>1.2</v>
      </c>
      <c r="G432" s="12">
        <f>INDEX(families!$A:$A,MATCH(H432,families!$B:$B,0))</f>
        <v>8</v>
      </c>
      <c r="H432" s="12" t="s">
        <v>38</v>
      </c>
      <c r="M432">
        <v>1046233.75</v>
      </c>
      <c r="N432">
        <v>1046538.04</v>
      </c>
      <c r="O432">
        <v>1.2</v>
      </c>
      <c r="P432" t="s">
        <v>720</v>
      </c>
      <c r="Q432" t="s">
        <v>721</v>
      </c>
      <c r="R432" t="s">
        <v>761</v>
      </c>
      <c r="S432" t="s">
        <v>762</v>
      </c>
      <c r="T432">
        <v>304.29000000003703</v>
      </c>
    </row>
    <row r="433" spans="1:20" x14ac:dyDescent="0.2">
      <c r="A433" s="1">
        <f t="shared" si="24"/>
        <v>1046538.04</v>
      </c>
      <c r="B433" s="1">
        <f t="shared" si="24"/>
        <v>1046550.04</v>
      </c>
      <c r="C433" s="1" t="str">
        <f t="shared" si="25"/>
        <v>1.5m RD</v>
      </c>
      <c r="D433" s="1" t="str">
        <f t="shared" si="26"/>
        <v>1.5m RD - DWG# PT640301</v>
      </c>
      <c r="E433" s="1" t="s">
        <v>38</v>
      </c>
      <c r="F433" s="1">
        <f t="shared" si="27"/>
        <v>1.5</v>
      </c>
      <c r="G433" s="12">
        <f>INDEX(families!$A:$A,MATCH(H433,families!$B:$B,0))</f>
        <v>8</v>
      </c>
      <c r="H433" s="12" t="s">
        <v>38</v>
      </c>
      <c r="M433">
        <v>1046538.04</v>
      </c>
      <c r="N433">
        <v>1046550.04</v>
      </c>
      <c r="O433">
        <v>1.5</v>
      </c>
      <c r="P433" t="s">
        <v>735</v>
      </c>
      <c r="Q433" t="s">
        <v>736</v>
      </c>
      <c r="R433" t="s">
        <v>737</v>
      </c>
      <c r="S433" t="s">
        <v>737</v>
      </c>
      <c r="T433">
        <v>12</v>
      </c>
    </row>
    <row r="434" spans="1:20" x14ac:dyDescent="0.2">
      <c r="A434" s="1">
        <f t="shared" si="24"/>
        <v>1046550.04</v>
      </c>
      <c r="B434" s="1">
        <f t="shared" si="24"/>
        <v>1046708.18</v>
      </c>
      <c r="C434" s="1" t="str">
        <f t="shared" si="25"/>
        <v>1.2m CG</v>
      </c>
      <c r="D434" s="1" t="str">
        <f t="shared" si="26"/>
        <v>1.2m CG - Alignment Sheets</v>
      </c>
      <c r="E434" s="1" t="s">
        <v>38</v>
      </c>
      <c r="F434" s="1">
        <f t="shared" si="27"/>
        <v>1.2</v>
      </c>
      <c r="G434" s="12">
        <f>INDEX(families!$A:$A,MATCH(H434,families!$B:$B,0))</f>
        <v>8</v>
      </c>
      <c r="H434" s="12" t="s">
        <v>38</v>
      </c>
      <c r="M434">
        <v>1046550.04</v>
      </c>
      <c r="N434">
        <v>1046708.18</v>
      </c>
      <c r="O434">
        <v>1.2</v>
      </c>
      <c r="P434" t="s">
        <v>720</v>
      </c>
      <c r="Q434" t="s">
        <v>721</v>
      </c>
      <c r="R434" t="s">
        <v>761</v>
      </c>
      <c r="S434" t="s">
        <v>762</v>
      </c>
      <c r="T434">
        <v>158.140000000013</v>
      </c>
    </row>
    <row r="435" spans="1:20" x14ac:dyDescent="0.2">
      <c r="A435" s="1">
        <f t="shared" si="24"/>
        <v>1046708.18</v>
      </c>
      <c r="B435" s="1">
        <f t="shared" si="24"/>
        <v>1046720.18</v>
      </c>
      <c r="C435" s="1" t="str">
        <f t="shared" si="25"/>
        <v>1.5m RD</v>
      </c>
      <c r="D435" s="1" t="str">
        <f t="shared" si="26"/>
        <v>1.5m RD - DWG# PT640301</v>
      </c>
      <c r="E435" s="1" t="s">
        <v>38</v>
      </c>
      <c r="F435" s="1">
        <f t="shared" si="27"/>
        <v>1.5</v>
      </c>
      <c r="G435" s="12">
        <f>INDEX(families!$A:$A,MATCH(H435,families!$B:$B,0))</f>
        <v>8</v>
      </c>
      <c r="H435" s="12" t="s">
        <v>38</v>
      </c>
      <c r="M435">
        <v>1046708.18</v>
      </c>
      <c r="N435">
        <v>1046720.18</v>
      </c>
      <c r="O435">
        <v>1.5</v>
      </c>
      <c r="P435" t="s">
        <v>735</v>
      </c>
      <c r="Q435" t="s">
        <v>736</v>
      </c>
      <c r="R435" t="s">
        <v>737</v>
      </c>
      <c r="S435" t="s">
        <v>737</v>
      </c>
      <c r="T435">
        <v>12</v>
      </c>
    </row>
    <row r="436" spans="1:20" x14ac:dyDescent="0.2">
      <c r="A436" s="1">
        <f t="shared" si="24"/>
        <v>1046720.18</v>
      </c>
      <c r="B436" s="1">
        <f t="shared" si="24"/>
        <v>1046838.65</v>
      </c>
      <c r="C436" s="1" t="str">
        <f t="shared" si="25"/>
        <v>1.2m CG</v>
      </c>
      <c r="D436" s="1" t="str">
        <f t="shared" si="26"/>
        <v>1.2m CG - Alignment Sheets</v>
      </c>
      <c r="E436" s="1" t="s">
        <v>38</v>
      </c>
      <c r="F436" s="1">
        <f t="shared" si="27"/>
        <v>1.2</v>
      </c>
      <c r="G436" s="12">
        <f>INDEX(families!$A:$A,MATCH(H436,families!$B:$B,0))</f>
        <v>8</v>
      </c>
      <c r="H436" s="12" t="s">
        <v>38</v>
      </c>
      <c r="M436">
        <v>1046720.18</v>
      </c>
      <c r="N436">
        <v>1046838.65</v>
      </c>
      <c r="O436">
        <v>1.2</v>
      </c>
      <c r="P436" t="s">
        <v>720</v>
      </c>
      <c r="Q436" t="s">
        <v>721</v>
      </c>
      <c r="R436" t="s">
        <v>761</v>
      </c>
      <c r="S436" t="s">
        <v>762</v>
      </c>
      <c r="T436">
        <v>118.469999999972</v>
      </c>
    </row>
    <row r="437" spans="1:20" x14ac:dyDescent="0.2">
      <c r="A437" s="1">
        <f t="shared" si="24"/>
        <v>1046838.65</v>
      </c>
      <c r="B437" s="1">
        <f t="shared" si="24"/>
        <v>1046850.65</v>
      </c>
      <c r="C437" s="1" t="str">
        <f t="shared" si="25"/>
        <v>1.5m RD</v>
      </c>
      <c r="D437" s="1" t="str">
        <f t="shared" si="26"/>
        <v>1.5m RD - DWG# PT640301</v>
      </c>
      <c r="E437" s="1" t="s">
        <v>38</v>
      </c>
      <c r="F437" s="1">
        <f t="shared" si="27"/>
        <v>1.5</v>
      </c>
      <c r="G437" s="12">
        <f>INDEX(families!$A:$A,MATCH(H437,families!$B:$B,0))</f>
        <v>8</v>
      </c>
      <c r="H437" s="12" t="s">
        <v>38</v>
      </c>
      <c r="M437">
        <v>1046838.65</v>
      </c>
      <c r="N437">
        <v>1046850.65</v>
      </c>
      <c r="O437">
        <v>1.5</v>
      </c>
      <c r="P437" t="s">
        <v>735</v>
      </c>
      <c r="Q437" t="s">
        <v>736</v>
      </c>
      <c r="R437" t="s">
        <v>737</v>
      </c>
      <c r="S437" t="s">
        <v>737</v>
      </c>
      <c r="T437">
        <v>12</v>
      </c>
    </row>
    <row r="438" spans="1:20" x14ac:dyDescent="0.2">
      <c r="A438" s="1">
        <f t="shared" si="24"/>
        <v>1046850.65</v>
      </c>
      <c r="B438" s="1">
        <f t="shared" si="24"/>
        <v>1047559.48</v>
      </c>
      <c r="C438" s="1" t="str">
        <f t="shared" si="25"/>
        <v>1.2m CG</v>
      </c>
      <c r="D438" s="1" t="str">
        <f t="shared" si="26"/>
        <v>1.2m CG - Alignment Sheets</v>
      </c>
      <c r="E438" s="1" t="s">
        <v>38</v>
      </c>
      <c r="F438" s="1">
        <f t="shared" si="27"/>
        <v>1.2</v>
      </c>
      <c r="G438" s="12">
        <f>INDEX(families!$A:$A,MATCH(H438,families!$B:$B,0))</f>
        <v>8</v>
      </c>
      <c r="H438" s="12" t="s">
        <v>38</v>
      </c>
      <c r="M438">
        <v>1046850.65</v>
      </c>
      <c r="N438">
        <v>1047559.48</v>
      </c>
      <c r="O438">
        <v>1.2</v>
      </c>
      <c r="P438" t="s">
        <v>720</v>
      </c>
      <c r="Q438" t="s">
        <v>721</v>
      </c>
      <c r="R438" t="s">
        <v>761</v>
      </c>
      <c r="S438" t="s">
        <v>762</v>
      </c>
      <c r="T438">
        <v>708.82999999995798</v>
      </c>
    </row>
    <row r="439" spans="1:20" x14ac:dyDescent="0.2">
      <c r="A439" s="1">
        <f t="shared" si="24"/>
        <v>1047559.48</v>
      </c>
      <c r="B439" s="1">
        <f t="shared" si="24"/>
        <v>1047571.48</v>
      </c>
      <c r="C439" s="1" t="str">
        <f t="shared" si="25"/>
        <v>1.5m RD</v>
      </c>
      <c r="D439" s="1" t="str">
        <f t="shared" si="26"/>
        <v>1.5m RD - DWG# PT640301</v>
      </c>
      <c r="E439" s="1" t="s">
        <v>38</v>
      </c>
      <c r="F439" s="1">
        <f t="shared" si="27"/>
        <v>1.5</v>
      </c>
      <c r="G439" s="12">
        <f>INDEX(families!$A:$A,MATCH(H439,families!$B:$B,0))</f>
        <v>8</v>
      </c>
      <c r="H439" s="12" t="s">
        <v>38</v>
      </c>
      <c r="M439">
        <v>1047559.48</v>
      </c>
      <c r="N439">
        <v>1047571.48</v>
      </c>
      <c r="O439">
        <v>1.5</v>
      </c>
      <c r="P439" t="s">
        <v>735</v>
      </c>
      <c r="Q439" t="s">
        <v>736</v>
      </c>
      <c r="R439" t="s">
        <v>737</v>
      </c>
      <c r="S439" t="s">
        <v>737</v>
      </c>
      <c r="T439">
        <v>12</v>
      </c>
    </row>
    <row r="440" spans="1:20" x14ac:dyDescent="0.2">
      <c r="A440" s="1">
        <f t="shared" si="24"/>
        <v>1047571.48</v>
      </c>
      <c r="B440" s="1">
        <f t="shared" si="24"/>
        <v>1047625.69</v>
      </c>
      <c r="C440" s="1" t="str">
        <f t="shared" si="25"/>
        <v>1.2m CG</v>
      </c>
      <c r="D440" s="1" t="str">
        <f t="shared" si="26"/>
        <v>1.2m CG - Alignment Sheets</v>
      </c>
      <c r="E440" s="1" t="s">
        <v>38</v>
      </c>
      <c r="F440" s="1">
        <f t="shared" si="27"/>
        <v>1.2</v>
      </c>
      <c r="G440" s="12">
        <f>INDEX(families!$A:$A,MATCH(H440,families!$B:$B,0))</f>
        <v>8</v>
      </c>
      <c r="H440" s="12" t="s">
        <v>38</v>
      </c>
      <c r="M440">
        <v>1047571.48</v>
      </c>
      <c r="N440">
        <v>1047625.69</v>
      </c>
      <c r="O440">
        <v>1.2</v>
      </c>
      <c r="P440" t="s">
        <v>720</v>
      </c>
      <c r="Q440" t="s">
        <v>721</v>
      </c>
      <c r="R440" t="s">
        <v>761</v>
      </c>
      <c r="S440" t="s">
        <v>762</v>
      </c>
      <c r="T440">
        <v>54.209999999962697</v>
      </c>
    </row>
    <row r="441" spans="1:20" x14ac:dyDescent="0.2">
      <c r="A441" s="1">
        <f t="shared" si="24"/>
        <v>1047625.69</v>
      </c>
      <c r="B441" s="1">
        <f t="shared" si="24"/>
        <v>1047637.69</v>
      </c>
      <c r="C441" s="1" t="str">
        <f t="shared" si="25"/>
        <v>1.5m RD</v>
      </c>
      <c r="D441" s="1" t="str">
        <f t="shared" si="26"/>
        <v>1.5m RD - DWG# PT640301</v>
      </c>
      <c r="E441" s="1" t="s">
        <v>38</v>
      </c>
      <c r="F441" s="1">
        <f t="shared" si="27"/>
        <v>1.5</v>
      </c>
      <c r="G441" s="12">
        <f>INDEX(families!$A:$A,MATCH(H441,families!$B:$B,0))</f>
        <v>8</v>
      </c>
      <c r="H441" s="12" t="s">
        <v>38</v>
      </c>
      <c r="M441">
        <v>1047625.69</v>
      </c>
      <c r="N441">
        <v>1047637.69</v>
      </c>
      <c r="O441">
        <v>1.5</v>
      </c>
      <c r="P441" t="s">
        <v>735</v>
      </c>
      <c r="Q441" t="s">
        <v>736</v>
      </c>
      <c r="R441" t="s">
        <v>737</v>
      </c>
      <c r="S441" t="s">
        <v>737</v>
      </c>
      <c r="T441">
        <v>12</v>
      </c>
    </row>
    <row r="442" spans="1:20" x14ac:dyDescent="0.2">
      <c r="A442" s="1">
        <f t="shared" si="24"/>
        <v>1047637.69</v>
      </c>
      <c r="B442" s="1">
        <f t="shared" si="24"/>
        <v>1047657.68</v>
      </c>
      <c r="C442" s="1" t="str">
        <f t="shared" si="25"/>
        <v>1.2m CG</v>
      </c>
      <c r="D442" s="1" t="str">
        <f t="shared" si="26"/>
        <v>1.2m CG - Alignment Sheets</v>
      </c>
      <c r="E442" s="1" t="s">
        <v>38</v>
      </c>
      <c r="F442" s="1">
        <f t="shared" si="27"/>
        <v>1.2</v>
      </c>
      <c r="G442" s="12">
        <f>INDEX(families!$A:$A,MATCH(H442,families!$B:$B,0))</f>
        <v>8</v>
      </c>
      <c r="H442" s="12" t="s">
        <v>38</v>
      </c>
      <c r="M442">
        <v>1047637.69</v>
      </c>
      <c r="N442">
        <v>1047657.68</v>
      </c>
      <c r="O442">
        <v>1.2</v>
      </c>
      <c r="P442" t="s">
        <v>720</v>
      </c>
      <c r="Q442" t="s">
        <v>721</v>
      </c>
      <c r="R442" t="s">
        <v>761</v>
      </c>
      <c r="S442" t="s">
        <v>762</v>
      </c>
      <c r="T442">
        <v>19.990000000107099</v>
      </c>
    </row>
    <row r="443" spans="1:20" x14ac:dyDescent="0.2">
      <c r="A443" s="1">
        <f t="shared" si="24"/>
        <v>1047657.68</v>
      </c>
      <c r="B443" s="1">
        <f t="shared" si="24"/>
        <v>1047669.68</v>
      </c>
      <c r="C443" s="1" t="str">
        <f t="shared" si="25"/>
        <v>1.5m RD</v>
      </c>
      <c r="D443" s="1" t="str">
        <f t="shared" si="26"/>
        <v>1.5m RD - DWG# PT640301</v>
      </c>
      <c r="E443" s="1" t="s">
        <v>38</v>
      </c>
      <c r="F443" s="1">
        <f t="shared" si="27"/>
        <v>1.5</v>
      </c>
      <c r="G443" s="12">
        <f>INDEX(families!$A:$A,MATCH(H443,families!$B:$B,0))</f>
        <v>8</v>
      </c>
      <c r="H443" s="12" t="s">
        <v>38</v>
      </c>
      <c r="M443">
        <v>1047657.68</v>
      </c>
      <c r="N443">
        <v>1047669.68</v>
      </c>
      <c r="O443">
        <v>1.5</v>
      </c>
      <c r="P443" t="s">
        <v>735</v>
      </c>
      <c r="Q443" t="s">
        <v>736</v>
      </c>
      <c r="R443" t="s">
        <v>737</v>
      </c>
      <c r="S443" t="s">
        <v>737</v>
      </c>
      <c r="T443">
        <v>12</v>
      </c>
    </row>
    <row r="444" spans="1:20" x14ac:dyDescent="0.2">
      <c r="A444" s="1">
        <f t="shared" si="24"/>
        <v>1047669.68</v>
      </c>
      <c r="B444" s="1">
        <f t="shared" si="24"/>
        <v>1047694.99</v>
      </c>
      <c r="C444" s="1" t="str">
        <f t="shared" si="25"/>
        <v>1.2m CG</v>
      </c>
      <c r="D444" s="1" t="str">
        <f t="shared" si="26"/>
        <v>1.2m CG - Alignment Sheets</v>
      </c>
      <c r="E444" s="1" t="s">
        <v>38</v>
      </c>
      <c r="F444" s="1">
        <f t="shared" si="27"/>
        <v>1.2</v>
      </c>
      <c r="G444" s="12">
        <f>INDEX(families!$A:$A,MATCH(H444,families!$B:$B,0))</f>
        <v>8</v>
      </c>
      <c r="H444" s="12" t="s">
        <v>38</v>
      </c>
      <c r="M444">
        <v>1047669.68</v>
      </c>
      <c r="N444">
        <v>1047694.99</v>
      </c>
      <c r="O444">
        <v>1.2</v>
      </c>
      <c r="P444" t="s">
        <v>720</v>
      </c>
      <c r="Q444" t="s">
        <v>721</v>
      </c>
      <c r="R444" t="s">
        <v>761</v>
      </c>
      <c r="S444" t="s">
        <v>762</v>
      </c>
      <c r="T444">
        <v>25.3099999999394</v>
      </c>
    </row>
    <row r="445" spans="1:20" x14ac:dyDescent="0.2">
      <c r="A445" s="1">
        <f t="shared" si="24"/>
        <v>1047694.99</v>
      </c>
      <c r="B445" s="1">
        <f t="shared" si="24"/>
        <v>1047706.99</v>
      </c>
      <c r="C445" s="1" t="str">
        <f t="shared" si="25"/>
        <v>1.5m RD</v>
      </c>
      <c r="D445" s="1" t="str">
        <f t="shared" si="26"/>
        <v>1.5m RD - DWG# PT640301</v>
      </c>
      <c r="E445" s="1" t="s">
        <v>38</v>
      </c>
      <c r="F445" s="1">
        <f t="shared" si="27"/>
        <v>1.5</v>
      </c>
      <c r="G445" s="12">
        <f>INDEX(families!$A:$A,MATCH(H445,families!$B:$B,0))</f>
        <v>8</v>
      </c>
      <c r="H445" s="12" t="s">
        <v>38</v>
      </c>
      <c r="M445">
        <v>1047694.99</v>
      </c>
      <c r="N445">
        <v>1047706.99</v>
      </c>
      <c r="O445">
        <v>1.5</v>
      </c>
      <c r="P445" t="s">
        <v>735</v>
      </c>
      <c r="Q445" t="s">
        <v>736</v>
      </c>
      <c r="R445" t="s">
        <v>737</v>
      </c>
      <c r="S445" t="s">
        <v>737</v>
      </c>
      <c r="T445">
        <v>12</v>
      </c>
    </row>
    <row r="446" spans="1:20" x14ac:dyDescent="0.2">
      <c r="A446" s="1">
        <f t="shared" ref="A446:B509" si="28">M446</f>
        <v>1047706.99</v>
      </c>
      <c r="B446" s="1">
        <f t="shared" si="28"/>
        <v>1047778.76</v>
      </c>
      <c r="C446" s="1" t="str">
        <f t="shared" si="25"/>
        <v>1.2m CG</v>
      </c>
      <c r="D446" s="1" t="str">
        <f t="shared" si="26"/>
        <v>1.2m CG - Alignment Sheets</v>
      </c>
      <c r="E446" s="1" t="s">
        <v>38</v>
      </c>
      <c r="F446" s="1">
        <f t="shared" si="27"/>
        <v>1.2</v>
      </c>
      <c r="G446" s="12">
        <f>INDEX(families!$A:$A,MATCH(H446,families!$B:$B,0))</f>
        <v>8</v>
      </c>
      <c r="H446" s="12" t="s">
        <v>38</v>
      </c>
      <c r="M446">
        <v>1047706.99</v>
      </c>
      <c r="N446">
        <v>1047778.76</v>
      </c>
      <c r="O446">
        <v>1.2</v>
      </c>
      <c r="P446" t="s">
        <v>720</v>
      </c>
      <c r="Q446" t="s">
        <v>721</v>
      </c>
      <c r="R446" t="s">
        <v>761</v>
      </c>
      <c r="S446" t="s">
        <v>762</v>
      </c>
      <c r="T446">
        <v>71.770000000018598</v>
      </c>
    </row>
    <row r="447" spans="1:20" x14ac:dyDescent="0.2">
      <c r="A447" s="1">
        <f t="shared" si="28"/>
        <v>1047778.76</v>
      </c>
      <c r="B447" s="1">
        <f t="shared" si="28"/>
        <v>1047790.76</v>
      </c>
      <c r="C447" s="1" t="str">
        <f t="shared" si="25"/>
        <v>1.5m RD</v>
      </c>
      <c r="D447" s="1" t="str">
        <f t="shared" si="26"/>
        <v>1.5m RD - DWG# PT640301</v>
      </c>
      <c r="E447" s="1" t="s">
        <v>38</v>
      </c>
      <c r="F447" s="1">
        <f t="shared" si="27"/>
        <v>1.5</v>
      </c>
      <c r="G447" s="12">
        <f>INDEX(families!$A:$A,MATCH(H447,families!$B:$B,0))</f>
        <v>8</v>
      </c>
      <c r="H447" s="12" t="s">
        <v>38</v>
      </c>
      <c r="M447">
        <v>1047778.76</v>
      </c>
      <c r="N447">
        <v>1047790.76</v>
      </c>
      <c r="O447">
        <v>1.5</v>
      </c>
      <c r="P447" t="s">
        <v>735</v>
      </c>
      <c r="Q447" t="s">
        <v>736</v>
      </c>
      <c r="R447" t="s">
        <v>737</v>
      </c>
      <c r="S447" t="s">
        <v>737</v>
      </c>
      <c r="T447">
        <v>12</v>
      </c>
    </row>
    <row r="448" spans="1:20" x14ac:dyDescent="0.2">
      <c r="A448" s="1">
        <f t="shared" si="28"/>
        <v>1047790.76</v>
      </c>
      <c r="B448" s="1">
        <f t="shared" si="28"/>
        <v>1047807.26</v>
      </c>
      <c r="C448" s="1" t="str">
        <f t="shared" si="25"/>
        <v>1.2m CG</v>
      </c>
      <c r="D448" s="1" t="str">
        <f t="shared" si="26"/>
        <v>1.2m CG - Alignment Sheets</v>
      </c>
      <c r="E448" s="1" t="s">
        <v>38</v>
      </c>
      <c r="F448" s="1">
        <f t="shared" si="27"/>
        <v>1.2</v>
      </c>
      <c r="G448" s="12">
        <f>INDEX(families!$A:$A,MATCH(H448,families!$B:$B,0))</f>
        <v>8</v>
      </c>
      <c r="H448" s="12" t="s">
        <v>38</v>
      </c>
      <c r="M448">
        <v>1047790.76</v>
      </c>
      <c r="N448">
        <v>1047807.26</v>
      </c>
      <c r="O448">
        <v>1.2</v>
      </c>
      <c r="P448" t="s">
        <v>720</v>
      </c>
      <c r="Q448" t="s">
        <v>721</v>
      </c>
      <c r="R448" t="s">
        <v>761</v>
      </c>
      <c r="S448" t="s">
        <v>762</v>
      </c>
      <c r="T448">
        <v>16.5</v>
      </c>
    </row>
    <row r="449" spans="1:20" x14ac:dyDescent="0.2">
      <c r="A449" s="1">
        <f t="shared" si="28"/>
        <v>1047807.26</v>
      </c>
      <c r="B449" s="1">
        <f t="shared" si="28"/>
        <v>1047819.26</v>
      </c>
      <c r="C449" s="1" t="str">
        <f t="shared" si="25"/>
        <v>1.5m RD</v>
      </c>
      <c r="D449" s="1" t="str">
        <f t="shared" si="26"/>
        <v>1.5m RD - DWG# PT640301</v>
      </c>
      <c r="E449" s="1" t="s">
        <v>38</v>
      </c>
      <c r="F449" s="1">
        <f t="shared" si="27"/>
        <v>1.5</v>
      </c>
      <c r="G449" s="12">
        <f>INDEX(families!$A:$A,MATCH(H449,families!$B:$B,0))</f>
        <v>8</v>
      </c>
      <c r="H449" s="12" t="s">
        <v>38</v>
      </c>
      <c r="M449">
        <v>1047807.26</v>
      </c>
      <c r="N449">
        <v>1047819.26</v>
      </c>
      <c r="O449">
        <v>1.5</v>
      </c>
      <c r="P449" t="s">
        <v>735</v>
      </c>
      <c r="Q449" t="s">
        <v>736</v>
      </c>
      <c r="R449" t="s">
        <v>737</v>
      </c>
      <c r="S449" t="s">
        <v>737</v>
      </c>
      <c r="T449">
        <v>12</v>
      </c>
    </row>
    <row r="450" spans="1:20" x14ac:dyDescent="0.2">
      <c r="A450" s="1">
        <f t="shared" si="28"/>
        <v>1047819.26</v>
      </c>
      <c r="B450" s="1">
        <f t="shared" si="28"/>
        <v>1047860.51</v>
      </c>
      <c r="C450" s="1" t="str">
        <f t="shared" si="25"/>
        <v>1.2m CG</v>
      </c>
      <c r="D450" s="1" t="str">
        <f t="shared" si="26"/>
        <v>1.2m CG - Alignment Sheets</v>
      </c>
      <c r="E450" s="1" t="s">
        <v>38</v>
      </c>
      <c r="F450" s="1">
        <f t="shared" si="27"/>
        <v>1.2</v>
      </c>
      <c r="G450" s="12">
        <f>INDEX(families!$A:$A,MATCH(H450,families!$B:$B,0))</f>
        <v>8</v>
      </c>
      <c r="H450" s="12" t="s">
        <v>38</v>
      </c>
      <c r="M450">
        <v>1047819.26</v>
      </c>
      <c r="N450">
        <v>1047860.51</v>
      </c>
      <c r="O450">
        <v>1.2</v>
      </c>
      <c r="P450" t="s">
        <v>720</v>
      </c>
      <c r="Q450" t="s">
        <v>721</v>
      </c>
      <c r="R450" t="s">
        <v>761</v>
      </c>
      <c r="S450" t="s">
        <v>762</v>
      </c>
      <c r="T450">
        <v>41.25</v>
      </c>
    </row>
    <row r="451" spans="1:20" x14ac:dyDescent="0.2">
      <c r="A451" s="1">
        <f t="shared" si="28"/>
        <v>1047860.51</v>
      </c>
      <c r="B451" s="1">
        <f t="shared" si="28"/>
        <v>1047872.51</v>
      </c>
      <c r="C451" s="1" t="str">
        <f t="shared" ref="C451:C514" si="29">R451</f>
        <v>1.5m RD</v>
      </c>
      <c r="D451" s="1" t="str">
        <f t="shared" ref="D451:D514" si="30">R451&amp;" - "&amp;Q451</f>
        <v>1.5m RD - DWG# PT640301</v>
      </c>
      <c r="E451" s="1" t="s">
        <v>38</v>
      </c>
      <c r="F451" s="1">
        <f t="shared" ref="F451:F514" si="31">_xlfn.NUMBERVALUE(TRIM(LEFT(R451,3)))</f>
        <v>1.5</v>
      </c>
      <c r="G451" s="12">
        <f>INDEX(families!$A:$A,MATCH(H451,families!$B:$B,0))</f>
        <v>8</v>
      </c>
      <c r="H451" s="12" t="s">
        <v>38</v>
      </c>
      <c r="M451">
        <v>1047860.51</v>
      </c>
      <c r="N451">
        <v>1047872.51</v>
      </c>
      <c r="O451">
        <v>1.5</v>
      </c>
      <c r="P451" t="s">
        <v>735</v>
      </c>
      <c r="Q451" t="s">
        <v>736</v>
      </c>
      <c r="R451" t="s">
        <v>737</v>
      </c>
      <c r="S451" t="s">
        <v>737</v>
      </c>
      <c r="T451">
        <v>12</v>
      </c>
    </row>
    <row r="452" spans="1:20" x14ac:dyDescent="0.2">
      <c r="A452" s="1">
        <f t="shared" si="28"/>
        <v>1047872.51</v>
      </c>
      <c r="B452" s="1">
        <f t="shared" si="28"/>
        <v>1048049.69</v>
      </c>
      <c r="C452" s="1" t="str">
        <f t="shared" si="29"/>
        <v>1.2m CG</v>
      </c>
      <c r="D452" s="1" t="str">
        <f t="shared" si="30"/>
        <v>1.2m CG - Alignment Sheets</v>
      </c>
      <c r="E452" s="1" t="s">
        <v>38</v>
      </c>
      <c r="F452" s="1">
        <f t="shared" si="31"/>
        <v>1.2</v>
      </c>
      <c r="G452" s="12">
        <f>INDEX(families!$A:$A,MATCH(H452,families!$B:$B,0))</f>
        <v>8</v>
      </c>
      <c r="H452" s="12" t="s">
        <v>38</v>
      </c>
      <c r="M452">
        <v>1047872.51</v>
      </c>
      <c r="N452">
        <v>1048049.69</v>
      </c>
      <c r="O452">
        <v>1.2</v>
      </c>
      <c r="P452" t="s">
        <v>720</v>
      </c>
      <c r="Q452" t="s">
        <v>721</v>
      </c>
      <c r="R452" t="s">
        <v>761</v>
      </c>
      <c r="S452" t="s">
        <v>762</v>
      </c>
      <c r="T452">
        <v>177.17999999993401</v>
      </c>
    </row>
    <row r="453" spans="1:20" x14ac:dyDescent="0.2">
      <c r="A453" s="1">
        <f t="shared" si="28"/>
        <v>1048049.69</v>
      </c>
      <c r="B453" s="1">
        <f t="shared" si="28"/>
        <v>1048061.69</v>
      </c>
      <c r="C453" s="1" t="str">
        <f t="shared" si="29"/>
        <v>1.5m RD</v>
      </c>
      <c r="D453" s="1" t="str">
        <f t="shared" si="30"/>
        <v>1.5m RD - DWG# PT640301</v>
      </c>
      <c r="E453" s="1" t="s">
        <v>38</v>
      </c>
      <c r="F453" s="1">
        <f t="shared" si="31"/>
        <v>1.5</v>
      </c>
      <c r="G453" s="12">
        <f>INDEX(families!$A:$A,MATCH(H453,families!$B:$B,0))</f>
        <v>8</v>
      </c>
      <c r="H453" s="12" t="s">
        <v>38</v>
      </c>
      <c r="M453">
        <v>1048049.69</v>
      </c>
      <c r="N453">
        <v>1048061.69</v>
      </c>
      <c r="O453">
        <v>1.5</v>
      </c>
      <c r="P453" t="s">
        <v>735</v>
      </c>
      <c r="Q453" t="s">
        <v>736</v>
      </c>
      <c r="R453" t="s">
        <v>737</v>
      </c>
      <c r="S453" t="s">
        <v>737</v>
      </c>
      <c r="T453">
        <v>12</v>
      </c>
    </row>
    <row r="454" spans="1:20" x14ac:dyDescent="0.2">
      <c r="A454" s="1">
        <f t="shared" si="28"/>
        <v>1048061.69</v>
      </c>
      <c r="B454" s="1">
        <f t="shared" si="28"/>
        <v>1048234.16</v>
      </c>
      <c r="C454" s="1" t="str">
        <f t="shared" si="29"/>
        <v>1.2m CG</v>
      </c>
      <c r="D454" s="1" t="str">
        <f t="shared" si="30"/>
        <v>1.2m CG - Alignment Sheets</v>
      </c>
      <c r="E454" s="1" t="s">
        <v>38</v>
      </c>
      <c r="F454" s="1">
        <f t="shared" si="31"/>
        <v>1.2</v>
      </c>
      <c r="G454" s="12">
        <f>INDEX(families!$A:$A,MATCH(H454,families!$B:$B,0))</f>
        <v>8</v>
      </c>
      <c r="H454" s="12" t="s">
        <v>38</v>
      </c>
      <c r="M454">
        <v>1048061.69</v>
      </c>
      <c r="N454">
        <v>1048234.16</v>
      </c>
      <c r="O454">
        <v>1.2</v>
      </c>
      <c r="P454" t="s">
        <v>720</v>
      </c>
      <c r="Q454" t="s">
        <v>721</v>
      </c>
      <c r="R454" t="s">
        <v>761</v>
      </c>
      <c r="S454" t="s">
        <v>762</v>
      </c>
      <c r="T454">
        <v>172.47000000008799</v>
      </c>
    </row>
    <row r="455" spans="1:20" x14ac:dyDescent="0.2">
      <c r="A455" s="1">
        <f t="shared" si="28"/>
        <v>1048234.16</v>
      </c>
      <c r="B455" s="1">
        <f t="shared" si="28"/>
        <v>1048246.16</v>
      </c>
      <c r="C455" s="1" t="str">
        <f t="shared" si="29"/>
        <v>1.5m RD</v>
      </c>
      <c r="D455" s="1" t="str">
        <f t="shared" si="30"/>
        <v>1.5m RD - DWG# PT640301</v>
      </c>
      <c r="E455" s="1" t="s">
        <v>38</v>
      </c>
      <c r="F455" s="1">
        <f t="shared" si="31"/>
        <v>1.5</v>
      </c>
      <c r="G455" s="12">
        <f>INDEX(families!$A:$A,MATCH(H455,families!$B:$B,0))</f>
        <v>8</v>
      </c>
      <c r="H455" s="12" t="s">
        <v>38</v>
      </c>
      <c r="M455">
        <v>1048234.16</v>
      </c>
      <c r="N455">
        <v>1048246.16</v>
      </c>
      <c r="O455">
        <v>1.5</v>
      </c>
      <c r="P455" t="s">
        <v>735</v>
      </c>
      <c r="Q455" t="s">
        <v>736</v>
      </c>
      <c r="R455" t="s">
        <v>737</v>
      </c>
      <c r="S455" t="s">
        <v>737</v>
      </c>
      <c r="T455">
        <v>12</v>
      </c>
    </row>
    <row r="456" spans="1:20" x14ac:dyDescent="0.2">
      <c r="A456" s="1">
        <f t="shared" si="28"/>
        <v>1048246.16</v>
      </c>
      <c r="B456" s="1">
        <f t="shared" si="28"/>
        <v>1048310.55</v>
      </c>
      <c r="C456" s="1" t="str">
        <f t="shared" si="29"/>
        <v>1.2m CG</v>
      </c>
      <c r="D456" s="1" t="str">
        <f t="shared" si="30"/>
        <v>1.2m CG - Alignment Sheets</v>
      </c>
      <c r="E456" s="1" t="s">
        <v>38</v>
      </c>
      <c r="F456" s="1">
        <f t="shared" si="31"/>
        <v>1.2</v>
      </c>
      <c r="G456" s="12">
        <f>INDEX(families!$A:$A,MATCH(H456,families!$B:$B,0))</f>
        <v>8</v>
      </c>
      <c r="H456" s="12" t="s">
        <v>38</v>
      </c>
      <c r="M456">
        <v>1048246.16</v>
      </c>
      <c r="N456">
        <v>1048310.55</v>
      </c>
      <c r="O456">
        <v>1.2</v>
      </c>
      <c r="P456" t="s">
        <v>720</v>
      </c>
      <c r="Q456" t="s">
        <v>721</v>
      </c>
      <c r="R456" t="s">
        <v>761</v>
      </c>
      <c r="S456" t="s">
        <v>762</v>
      </c>
      <c r="T456">
        <v>64.390000000013899</v>
      </c>
    </row>
    <row r="457" spans="1:20" x14ac:dyDescent="0.2">
      <c r="A457" s="1">
        <f t="shared" si="28"/>
        <v>1048310.55</v>
      </c>
      <c r="B457" s="1">
        <f t="shared" si="28"/>
        <v>1048322.55</v>
      </c>
      <c r="C457" s="1" t="str">
        <f t="shared" si="29"/>
        <v>1.5m RD</v>
      </c>
      <c r="D457" s="1" t="str">
        <f t="shared" si="30"/>
        <v>1.5m RD - DWG# PT640301</v>
      </c>
      <c r="E457" s="1" t="s">
        <v>38</v>
      </c>
      <c r="F457" s="1">
        <f t="shared" si="31"/>
        <v>1.5</v>
      </c>
      <c r="G457" s="12">
        <f>INDEX(families!$A:$A,MATCH(H457,families!$B:$B,0))</f>
        <v>8</v>
      </c>
      <c r="H457" s="12" t="s">
        <v>38</v>
      </c>
      <c r="M457">
        <v>1048310.55</v>
      </c>
      <c r="N457">
        <v>1048322.55</v>
      </c>
      <c r="O457">
        <v>1.5</v>
      </c>
      <c r="P457" t="s">
        <v>735</v>
      </c>
      <c r="Q457" t="s">
        <v>736</v>
      </c>
      <c r="R457" t="s">
        <v>737</v>
      </c>
      <c r="S457" t="s">
        <v>737</v>
      </c>
      <c r="T457">
        <v>12</v>
      </c>
    </row>
    <row r="458" spans="1:20" x14ac:dyDescent="0.2">
      <c r="A458" s="1">
        <f t="shared" si="28"/>
        <v>1048322.55</v>
      </c>
      <c r="B458" s="1">
        <f t="shared" si="28"/>
        <v>1048466.67</v>
      </c>
      <c r="C458" s="1" t="str">
        <f t="shared" si="29"/>
        <v>1.2m CG</v>
      </c>
      <c r="D458" s="1" t="str">
        <f t="shared" si="30"/>
        <v>1.2m CG - Alignment Sheets</v>
      </c>
      <c r="E458" s="1" t="s">
        <v>38</v>
      </c>
      <c r="F458" s="1">
        <f t="shared" si="31"/>
        <v>1.2</v>
      </c>
      <c r="G458" s="12">
        <f>INDEX(families!$A:$A,MATCH(H458,families!$B:$B,0))</f>
        <v>8</v>
      </c>
      <c r="H458" s="12" t="s">
        <v>38</v>
      </c>
      <c r="M458">
        <v>1048322.55</v>
      </c>
      <c r="N458">
        <v>1048466.67</v>
      </c>
      <c r="O458">
        <v>1.2</v>
      </c>
      <c r="P458" t="s">
        <v>720</v>
      </c>
      <c r="Q458" t="s">
        <v>721</v>
      </c>
      <c r="R458" t="s">
        <v>761</v>
      </c>
      <c r="S458" t="s">
        <v>762</v>
      </c>
      <c r="T458">
        <v>144.119999999995</v>
      </c>
    </row>
    <row r="459" spans="1:20" x14ac:dyDescent="0.2">
      <c r="A459" s="1">
        <f t="shared" si="28"/>
        <v>1048466.67</v>
      </c>
      <c r="B459" s="1">
        <f t="shared" si="28"/>
        <v>1048478.67</v>
      </c>
      <c r="C459" s="1" t="str">
        <f t="shared" si="29"/>
        <v>1.5m RD</v>
      </c>
      <c r="D459" s="1" t="str">
        <f t="shared" si="30"/>
        <v>1.5m RD - DWG# PT640301</v>
      </c>
      <c r="E459" s="1" t="s">
        <v>38</v>
      </c>
      <c r="F459" s="1">
        <f t="shared" si="31"/>
        <v>1.5</v>
      </c>
      <c r="G459" s="12">
        <f>INDEX(families!$A:$A,MATCH(H459,families!$B:$B,0))</f>
        <v>8</v>
      </c>
      <c r="H459" s="12" t="s">
        <v>38</v>
      </c>
      <c r="M459">
        <v>1048466.67</v>
      </c>
      <c r="N459">
        <v>1048478.67</v>
      </c>
      <c r="O459">
        <v>1.5</v>
      </c>
      <c r="P459" t="s">
        <v>735</v>
      </c>
      <c r="Q459" t="s">
        <v>736</v>
      </c>
      <c r="R459" t="s">
        <v>737</v>
      </c>
      <c r="S459" t="s">
        <v>737</v>
      </c>
      <c r="T459">
        <v>12</v>
      </c>
    </row>
    <row r="460" spans="1:20" x14ac:dyDescent="0.2">
      <c r="A460" s="1">
        <f t="shared" si="28"/>
        <v>1048478.67</v>
      </c>
      <c r="B460" s="1">
        <f t="shared" si="28"/>
        <v>1048743</v>
      </c>
      <c r="C460" s="1" t="str">
        <f t="shared" si="29"/>
        <v>1.2m CG</v>
      </c>
      <c r="D460" s="1" t="str">
        <f t="shared" si="30"/>
        <v>1.2m CG - Alignment Sheets</v>
      </c>
      <c r="E460" s="1" t="s">
        <v>38</v>
      </c>
      <c r="F460" s="1">
        <f t="shared" si="31"/>
        <v>1.2</v>
      </c>
      <c r="G460" s="12">
        <f>INDEX(families!$A:$A,MATCH(H460,families!$B:$B,0))</f>
        <v>8</v>
      </c>
      <c r="H460" s="12" t="s">
        <v>38</v>
      </c>
      <c r="M460">
        <v>1048478.67</v>
      </c>
      <c r="N460">
        <v>1048743</v>
      </c>
      <c r="O460">
        <v>1.2</v>
      </c>
      <c r="P460" t="s">
        <v>720</v>
      </c>
      <c r="Q460" t="s">
        <v>721</v>
      </c>
      <c r="R460" t="s">
        <v>761</v>
      </c>
      <c r="S460" t="s">
        <v>762</v>
      </c>
      <c r="T460">
        <v>264.32999999995798</v>
      </c>
    </row>
    <row r="461" spans="1:20" x14ac:dyDescent="0.2">
      <c r="A461" s="1">
        <f t="shared" si="28"/>
        <v>1048743</v>
      </c>
      <c r="B461" s="1">
        <f t="shared" si="28"/>
        <v>1048791</v>
      </c>
      <c r="C461" s="1" t="str">
        <f t="shared" si="29"/>
        <v>2.0m MOTI</v>
      </c>
      <c r="D461" s="1" t="str">
        <f t="shared" si="30"/>
        <v>2.0m MOTI - MOTI Encroachment</v>
      </c>
      <c r="E461" s="1" t="s">
        <v>38</v>
      </c>
      <c r="F461" s="1">
        <f t="shared" si="31"/>
        <v>2</v>
      </c>
      <c r="G461" s="12">
        <f>INDEX(families!$A:$A,MATCH(H461,families!$B:$B,0))</f>
        <v>8</v>
      </c>
      <c r="H461" s="12" t="s">
        <v>38</v>
      </c>
      <c r="M461">
        <v>1048743</v>
      </c>
      <c r="N461">
        <v>1048791</v>
      </c>
      <c r="O461">
        <v>2</v>
      </c>
      <c r="P461" t="s">
        <v>768</v>
      </c>
      <c r="Q461" t="s">
        <v>769</v>
      </c>
      <c r="R461" t="s">
        <v>770</v>
      </c>
      <c r="S461" t="s">
        <v>771</v>
      </c>
      <c r="T461">
        <v>48</v>
      </c>
    </row>
    <row r="462" spans="1:20" x14ac:dyDescent="0.2">
      <c r="A462" s="1">
        <f t="shared" si="28"/>
        <v>1048791</v>
      </c>
      <c r="B462" s="1">
        <f t="shared" si="28"/>
        <v>1048907</v>
      </c>
      <c r="C462" s="1" t="str">
        <f t="shared" si="29"/>
        <v>1.2m CG</v>
      </c>
      <c r="D462" s="1" t="str">
        <f t="shared" si="30"/>
        <v>1.2m CG - Alignment Sheets</v>
      </c>
      <c r="E462" s="1" t="s">
        <v>38</v>
      </c>
      <c r="F462" s="1">
        <f t="shared" si="31"/>
        <v>1.2</v>
      </c>
      <c r="G462" s="12">
        <f>INDEX(families!$A:$A,MATCH(H462,families!$B:$B,0))</f>
        <v>8</v>
      </c>
      <c r="H462" s="12" t="s">
        <v>38</v>
      </c>
      <c r="M462">
        <v>1048791</v>
      </c>
      <c r="N462">
        <v>1048907</v>
      </c>
      <c r="O462">
        <v>1.2</v>
      </c>
      <c r="P462" t="s">
        <v>720</v>
      </c>
      <c r="Q462" t="s">
        <v>721</v>
      </c>
      <c r="R462" t="s">
        <v>761</v>
      </c>
      <c r="S462" t="s">
        <v>762</v>
      </c>
      <c r="T462">
        <v>116</v>
      </c>
    </row>
    <row r="463" spans="1:20" x14ac:dyDescent="0.2">
      <c r="A463" s="1">
        <f t="shared" si="28"/>
        <v>1048907</v>
      </c>
      <c r="B463" s="1">
        <f t="shared" si="28"/>
        <v>1048968</v>
      </c>
      <c r="C463" s="1" t="str">
        <f t="shared" si="29"/>
        <v>2.0m MOTI</v>
      </c>
      <c r="D463" s="1" t="str">
        <f t="shared" si="30"/>
        <v>2.0m MOTI - MOTI Encroachment</v>
      </c>
      <c r="E463" s="1" t="s">
        <v>38</v>
      </c>
      <c r="F463" s="1">
        <f t="shared" si="31"/>
        <v>2</v>
      </c>
      <c r="G463" s="12">
        <f>INDEX(families!$A:$A,MATCH(H463,families!$B:$B,0))</f>
        <v>8</v>
      </c>
      <c r="H463" s="12" t="s">
        <v>38</v>
      </c>
      <c r="M463">
        <v>1048907</v>
      </c>
      <c r="N463">
        <v>1048968</v>
      </c>
      <c r="O463">
        <v>2</v>
      </c>
      <c r="P463" t="s">
        <v>768</v>
      </c>
      <c r="Q463" t="s">
        <v>769</v>
      </c>
      <c r="R463" t="s">
        <v>770</v>
      </c>
      <c r="S463" t="s">
        <v>771</v>
      </c>
      <c r="T463">
        <v>61</v>
      </c>
    </row>
    <row r="464" spans="1:20" x14ac:dyDescent="0.2">
      <c r="A464" s="1">
        <f t="shared" si="28"/>
        <v>1048968</v>
      </c>
      <c r="B464" s="1">
        <f t="shared" si="28"/>
        <v>1049087</v>
      </c>
      <c r="C464" s="1" t="str">
        <f t="shared" si="29"/>
        <v>1.2m CG</v>
      </c>
      <c r="D464" s="1" t="str">
        <f t="shared" si="30"/>
        <v>1.2m CG - Alignment Sheets</v>
      </c>
      <c r="E464" s="1" t="s">
        <v>38</v>
      </c>
      <c r="F464" s="1">
        <f t="shared" si="31"/>
        <v>1.2</v>
      </c>
      <c r="G464" s="12">
        <f>INDEX(families!$A:$A,MATCH(H464,families!$B:$B,0))</f>
        <v>8</v>
      </c>
      <c r="H464" s="12" t="s">
        <v>38</v>
      </c>
      <c r="M464">
        <v>1048968</v>
      </c>
      <c r="N464">
        <v>1049087</v>
      </c>
      <c r="O464">
        <v>1.2</v>
      </c>
      <c r="P464" t="s">
        <v>720</v>
      </c>
      <c r="Q464" t="s">
        <v>721</v>
      </c>
      <c r="R464" t="s">
        <v>761</v>
      </c>
      <c r="S464" t="s">
        <v>762</v>
      </c>
      <c r="T464">
        <v>119</v>
      </c>
    </row>
    <row r="465" spans="1:20" x14ac:dyDescent="0.2">
      <c r="A465" s="1">
        <f t="shared" si="28"/>
        <v>1049087</v>
      </c>
      <c r="B465" s="1">
        <f t="shared" si="28"/>
        <v>1050337</v>
      </c>
      <c r="C465" s="1" t="str">
        <f t="shared" si="29"/>
        <v>2.0m MOTI</v>
      </c>
      <c r="D465" s="1" t="str">
        <f t="shared" si="30"/>
        <v>2.0m MOTI - MOTI Encroachment</v>
      </c>
      <c r="E465" s="1" t="s">
        <v>38</v>
      </c>
      <c r="F465" s="1">
        <f t="shared" si="31"/>
        <v>2</v>
      </c>
      <c r="G465" s="12">
        <f>INDEX(families!$A:$A,MATCH(H465,families!$B:$B,0))</f>
        <v>8</v>
      </c>
      <c r="H465" s="12" t="s">
        <v>38</v>
      </c>
      <c r="M465">
        <v>1049087</v>
      </c>
      <c r="N465">
        <v>1050337</v>
      </c>
      <c r="O465">
        <v>2</v>
      </c>
      <c r="P465" t="s">
        <v>768</v>
      </c>
      <c r="Q465" t="s">
        <v>769</v>
      </c>
      <c r="R465" t="s">
        <v>770</v>
      </c>
      <c r="S465" t="s">
        <v>771</v>
      </c>
      <c r="T465">
        <v>1250</v>
      </c>
    </row>
    <row r="466" spans="1:20" x14ac:dyDescent="0.2">
      <c r="A466" s="1">
        <f t="shared" si="28"/>
        <v>1050337</v>
      </c>
      <c r="B466" s="1">
        <f t="shared" si="28"/>
        <v>1050511</v>
      </c>
      <c r="C466" s="1" t="str">
        <f t="shared" si="29"/>
        <v>2.0m FG</v>
      </c>
      <c r="D466" s="1" t="str">
        <f t="shared" si="30"/>
        <v>2.0m FG - BGC Dominant Design</v>
      </c>
      <c r="E466" s="1" t="s">
        <v>38</v>
      </c>
      <c r="F466" s="1">
        <f t="shared" si="31"/>
        <v>2</v>
      </c>
      <c r="G466" s="12">
        <f>INDEX(families!$A:$A,MATCH(H466,families!$B:$B,0))</f>
        <v>8</v>
      </c>
      <c r="H466" s="12" t="s">
        <v>38</v>
      </c>
      <c r="M466">
        <v>1050337</v>
      </c>
      <c r="N466">
        <v>1050511</v>
      </c>
      <c r="O466">
        <v>2</v>
      </c>
      <c r="P466" t="s">
        <v>716</v>
      </c>
      <c r="Q466" t="s">
        <v>729</v>
      </c>
      <c r="R466" t="s">
        <v>757</v>
      </c>
      <c r="S466" t="s">
        <v>758</v>
      </c>
      <c r="T466">
        <v>174</v>
      </c>
    </row>
    <row r="467" spans="1:20" x14ac:dyDescent="0.2">
      <c r="A467" s="1">
        <f t="shared" si="28"/>
        <v>1050511</v>
      </c>
      <c r="B467" s="1">
        <f t="shared" si="28"/>
        <v>1050641</v>
      </c>
      <c r="C467" s="1" t="str">
        <f t="shared" si="29"/>
        <v>2.0m CG</v>
      </c>
      <c r="D467" s="1" t="str">
        <f t="shared" si="30"/>
        <v>2.0m CG - Alignment Sheets</v>
      </c>
      <c r="E467" s="1" t="s">
        <v>38</v>
      </c>
      <c r="F467" s="1">
        <f t="shared" si="31"/>
        <v>2</v>
      </c>
      <c r="G467" s="12">
        <f>INDEX(families!$A:$A,MATCH(H467,families!$B:$B,0))</f>
        <v>8</v>
      </c>
      <c r="H467" s="12" t="s">
        <v>38</v>
      </c>
      <c r="M467">
        <v>1050511</v>
      </c>
      <c r="N467">
        <v>1050641</v>
      </c>
      <c r="O467">
        <v>2</v>
      </c>
      <c r="P467" t="s">
        <v>720</v>
      </c>
      <c r="Q467" t="s">
        <v>721</v>
      </c>
      <c r="R467" t="s">
        <v>772</v>
      </c>
      <c r="S467" t="s">
        <v>773</v>
      </c>
      <c r="T467">
        <v>130</v>
      </c>
    </row>
    <row r="468" spans="1:20" x14ac:dyDescent="0.2">
      <c r="A468" s="1">
        <f t="shared" si="28"/>
        <v>1050641</v>
      </c>
      <c r="B468" s="1">
        <f t="shared" si="28"/>
        <v>1050660</v>
      </c>
      <c r="C468" s="1" t="str">
        <f t="shared" si="29"/>
        <v>3.0m CE</v>
      </c>
      <c r="D468" s="1" t="str">
        <f t="shared" si="30"/>
        <v>3.0m CE - BGC Dominant Design</v>
      </c>
      <c r="E468" s="1" t="s">
        <v>38</v>
      </c>
      <c r="F468" s="1">
        <f t="shared" si="31"/>
        <v>3</v>
      </c>
      <c r="G468" s="12">
        <f>INDEX(families!$A:$A,MATCH(H468,families!$B:$B,0))</f>
        <v>8</v>
      </c>
      <c r="H468" s="12" t="s">
        <v>38</v>
      </c>
      <c r="M468">
        <v>1050641</v>
      </c>
      <c r="N468">
        <v>1050660</v>
      </c>
      <c r="O468">
        <v>3</v>
      </c>
      <c r="P468" t="s">
        <v>9444</v>
      </c>
      <c r="Q468" t="s">
        <v>729</v>
      </c>
      <c r="R468" t="s">
        <v>9446</v>
      </c>
      <c r="S468" t="s">
        <v>9445</v>
      </c>
      <c r="T468">
        <v>19</v>
      </c>
    </row>
    <row r="469" spans="1:20" x14ac:dyDescent="0.2">
      <c r="A469" s="1">
        <f t="shared" si="28"/>
        <v>1050660</v>
      </c>
      <c r="B469" s="1">
        <f t="shared" si="28"/>
        <v>1050781</v>
      </c>
      <c r="C469" s="1" t="str">
        <f t="shared" si="29"/>
        <v>2.0m CG</v>
      </c>
      <c r="D469" s="1" t="str">
        <f t="shared" si="30"/>
        <v>2.0m CG - Alignment Sheets</v>
      </c>
      <c r="E469" s="1" t="s">
        <v>38</v>
      </c>
      <c r="F469" s="1">
        <f t="shared" si="31"/>
        <v>2</v>
      </c>
      <c r="G469" s="12">
        <f>INDEX(families!$A:$A,MATCH(H469,families!$B:$B,0))</f>
        <v>8</v>
      </c>
      <c r="H469" s="12" t="s">
        <v>38</v>
      </c>
      <c r="M469">
        <v>1050660</v>
      </c>
      <c r="N469">
        <v>1050781</v>
      </c>
      <c r="O469">
        <v>2</v>
      </c>
      <c r="P469" t="s">
        <v>720</v>
      </c>
      <c r="Q469" t="s">
        <v>721</v>
      </c>
      <c r="R469" t="s">
        <v>772</v>
      </c>
      <c r="S469" t="s">
        <v>773</v>
      </c>
      <c r="T469">
        <v>121</v>
      </c>
    </row>
    <row r="470" spans="1:20" x14ac:dyDescent="0.2">
      <c r="A470" s="1">
        <f t="shared" si="28"/>
        <v>1050781</v>
      </c>
      <c r="B470" s="1">
        <f t="shared" si="28"/>
        <v>1050812</v>
      </c>
      <c r="C470" s="1" t="str">
        <f t="shared" si="29"/>
        <v>3.0m CG</v>
      </c>
      <c r="D470" s="1" t="str">
        <f t="shared" si="30"/>
        <v>3.0m CG - Alignment Sheets</v>
      </c>
      <c r="E470" s="1" t="s">
        <v>38</v>
      </c>
      <c r="F470" s="1">
        <f t="shared" si="31"/>
        <v>3</v>
      </c>
      <c r="G470" s="12">
        <f>INDEX(families!$A:$A,MATCH(H470,families!$B:$B,0))</f>
        <v>8</v>
      </c>
      <c r="H470" s="12" t="s">
        <v>38</v>
      </c>
      <c r="M470">
        <v>1050781</v>
      </c>
      <c r="N470">
        <v>1050812</v>
      </c>
      <c r="O470">
        <v>3</v>
      </c>
      <c r="P470" t="s">
        <v>720</v>
      </c>
      <c r="Q470" t="s">
        <v>721</v>
      </c>
      <c r="R470" t="s">
        <v>823</v>
      </c>
      <c r="S470" t="s">
        <v>824</v>
      </c>
      <c r="T470">
        <v>31</v>
      </c>
    </row>
    <row r="471" spans="1:20" x14ac:dyDescent="0.2">
      <c r="A471" s="1">
        <f t="shared" si="28"/>
        <v>1050812</v>
      </c>
      <c r="B471" s="1">
        <f t="shared" si="28"/>
        <v>1051001</v>
      </c>
      <c r="C471" s="1" t="str">
        <f t="shared" si="29"/>
        <v>2.0m FG</v>
      </c>
      <c r="D471" s="1" t="str">
        <f t="shared" si="30"/>
        <v>2.0m FG - BGC Dominant Design</v>
      </c>
      <c r="E471" s="1" t="s">
        <v>38</v>
      </c>
      <c r="F471" s="1">
        <f t="shared" si="31"/>
        <v>2</v>
      </c>
      <c r="G471" s="12">
        <f>INDEX(families!$A:$A,MATCH(H471,families!$B:$B,0))</f>
        <v>8</v>
      </c>
      <c r="H471" s="12" t="s">
        <v>38</v>
      </c>
      <c r="M471">
        <v>1050812</v>
      </c>
      <c r="N471">
        <v>1051001</v>
      </c>
      <c r="O471">
        <v>2</v>
      </c>
      <c r="P471" t="s">
        <v>716</v>
      </c>
      <c r="Q471" t="s">
        <v>729</v>
      </c>
      <c r="R471" t="s">
        <v>757</v>
      </c>
      <c r="S471" t="s">
        <v>758</v>
      </c>
      <c r="T471">
        <v>189</v>
      </c>
    </row>
    <row r="472" spans="1:20" x14ac:dyDescent="0.2">
      <c r="A472" s="1">
        <f t="shared" si="28"/>
        <v>1051001</v>
      </c>
      <c r="B472" s="1">
        <f t="shared" si="28"/>
        <v>1051018</v>
      </c>
      <c r="C472" s="1" t="str">
        <f t="shared" si="29"/>
        <v>1.2m CG</v>
      </c>
      <c r="D472" s="1" t="str">
        <f t="shared" si="30"/>
        <v>1.2m CG - Alignment Sheets</v>
      </c>
      <c r="E472" s="1" t="s">
        <v>38</v>
      </c>
      <c r="F472" s="1">
        <f t="shared" si="31"/>
        <v>1.2</v>
      </c>
      <c r="G472" s="12">
        <f>INDEX(families!$A:$A,MATCH(H472,families!$B:$B,0))</f>
        <v>8</v>
      </c>
      <c r="H472" s="12" t="s">
        <v>38</v>
      </c>
      <c r="M472">
        <v>1051001</v>
      </c>
      <c r="N472">
        <v>1051018</v>
      </c>
      <c r="O472">
        <v>1.2</v>
      </c>
      <c r="P472" t="s">
        <v>720</v>
      </c>
      <c r="Q472" t="s">
        <v>721</v>
      </c>
      <c r="R472" t="s">
        <v>761</v>
      </c>
      <c r="S472" t="s">
        <v>762</v>
      </c>
      <c r="T472">
        <v>17</v>
      </c>
    </row>
    <row r="473" spans="1:20" x14ac:dyDescent="0.2">
      <c r="A473" s="1">
        <f t="shared" si="28"/>
        <v>1051018</v>
      </c>
      <c r="B473" s="1">
        <f t="shared" si="28"/>
        <v>1051092</v>
      </c>
      <c r="C473" s="1" t="str">
        <f t="shared" si="29"/>
        <v>0.9m FG</v>
      </c>
      <c r="D473" s="1" t="str">
        <f t="shared" si="30"/>
        <v>0.9m FG - Default Depth</v>
      </c>
      <c r="E473" s="1" t="s">
        <v>38</v>
      </c>
      <c r="F473" s="1">
        <f t="shared" si="31"/>
        <v>0.9</v>
      </c>
      <c r="G473" s="12">
        <f>INDEX(families!$A:$A,MATCH(H473,families!$B:$B,0))</f>
        <v>8</v>
      </c>
      <c r="H473" s="12" t="s">
        <v>38</v>
      </c>
      <c r="M473">
        <v>1051018</v>
      </c>
      <c r="N473">
        <v>1051092</v>
      </c>
      <c r="O473">
        <v>0.9</v>
      </c>
      <c r="P473" t="s">
        <v>716</v>
      </c>
      <c r="Q473" t="s">
        <v>717</v>
      </c>
      <c r="R473" t="s">
        <v>718</v>
      </c>
      <c r="S473" t="s">
        <v>719</v>
      </c>
      <c r="T473">
        <v>74</v>
      </c>
    </row>
    <row r="474" spans="1:20" x14ac:dyDescent="0.2">
      <c r="A474" s="1">
        <f t="shared" si="28"/>
        <v>1051092</v>
      </c>
      <c r="B474" s="1">
        <f t="shared" si="28"/>
        <v>1051103</v>
      </c>
      <c r="C474" s="1" t="str">
        <f t="shared" si="29"/>
        <v>1.2m FG</v>
      </c>
      <c r="D474" s="1" t="str">
        <f t="shared" si="30"/>
        <v>1.2m FG - BGC Dominant Design</v>
      </c>
      <c r="E474" s="1" t="s">
        <v>38</v>
      </c>
      <c r="F474" s="1">
        <f t="shared" si="31"/>
        <v>1.2</v>
      </c>
      <c r="G474" s="12">
        <f>INDEX(families!$A:$A,MATCH(H474,families!$B:$B,0))</f>
        <v>8</v>
      </c>
      <c r="H474" s="12" t="s">
        <v>38</v>
      </c>
      <c r="M474">
        <v>1051092</v>
      </c>
      <c r="N474">
        <v>1051103</v>
      </c>
      <c r="O474">
        <v>1.2</v>
      </c>
      <c r="P474" t="s">
        <v>716</v>
      </c>
      <c r="Q474" t="s">
        <v>729</v>
      </c>
      <c r="R474" t="s">
        <v>726</v>
      </c>
      <c r="S474" t="s">
        <v>727</v>
      </c>
      <c r="T474">
        <v>11</v>
      </c>
    </row>
    <row r="475" spans="1:20" x14ac:dyDescent="0.2">
      <c r="A475" s="1">
        <f t="shared" si="28"/>
        <v>1051103</v>
      </c>
      <c r="B475" s="1">
        <f t="shared" si="28"/>
        <v>1051104</v>
      </c>
      <c r="C475" s="1" t="str">
        <f t="shared" si="29"/>
        <v>1.2m CG</v>
      </c>
      <c r="D475" s="1" t="str">
        <f t="shared" si="30"/>
        <v>1.2m CG - Alignment Sheets</v>
      </c>
      <c r="E475" s="1" t="s">
        <v>38</v>
      </c>
      <c r="F475" s="1">
        <f t="shared" si="31"/>
        <v>1.2</v>
      </c>
      <c r="G475" s="12">
        <f>INDEX(families!$A:$A,MATCH(H475,families!$B:$B,0))</f>
        <v>8</v>
      </c>
      <c r="H475" s="12" t="s">
        <v>38</v>
      </c>
      <c r="M475">
        <v>1051103</v>
      </c>
      <c r="N475">
        <v>1051104</v>
      </c>
      <c r="O475">
        <v>1.2</v>
      </c>
      <c r="P475" t="s">
        <v>720</v>
      </c>
      <c r="Q475" t="s">
        <v>721</v>
      </c>
      <c r="R475" t="s">
        <v>761</v>
      </c>
      <c r="S475" t="s">
        <v>762</v>
      </c>
      <c r="T475">
        <v>1</v>
      </c>
    </row>
    <row r="476" spans="1:20" x14ac:dyDescent="0.2">
      <c r="A476" s="1">
        <f t="shared" si="28"/>
        <v>1051104</v>
      </c>
      <c r="B476" s="1">
        <f t="shared" si="28"/>
        <v>1051423</v>
      </c>
      <c r="C476" s="1" t="str">
        <f t="shared" si="29"/>
        <v>0.9m FG</v>
      </c>
      <c r="D476" s="1" t="str">
        <f t="shared" si="30"/>
        <v>0.9m FG - Default Depth</v>
      </c>
      <c r="E476" s="1" t="s">
        <v>38</v>
      </c>
      <c r="F476" s="1">
        <f t="shared" si="31"/>
        <v>0.9</v>
      </c>
      <c r="G476" s="12">
        <f>INDEX(families!$A:$A,MATCH(H476,families!$B:$B,0))</f>
        <v>8</v>
      </c>
      <c r="H476" s="12" t="s">
        <v>38</v>
      </c>
      <c r="M476">
        <v>1051104</v>
      </c>
      <c r="N476">
        <v>1051423</v>
      </c>
      <c r="O476">
        <v>0.9</v>
      </c>
      <c r="P476" t="s">
        <v>716</v>
      </c>
      <c r="Q476" t="s">
        <v>717</v>
      </c>
      <c r="R476" t="s">
        <v>718</v>
      </c>
      <c r="S476" t="s">
        <v>719</v>
      </c>
      <c r="T476">
        <v>319</v>
      </c>
    </row>
    <row r="477" spans="1:20" x14ac:dyDescent="0.2">
      <c r="A477" s="1">
        <f t="shared" si="28"/>
        <v>1051423</v>
      </c>
      <c r="B477" s="1">
        <f t="shared" si="28"/>
        <v>1051563</v>
      </c>
      <c r="C477" s="1" t="str">
        <f t="shared" si="29"/>
        <v>1.2m FG</v>
      </c>
      <c r="D477" s="1" t="str">
        <f t="shared" si="30"/>
        <v>1.2m FG - BGC Dominant Design</v>
      </c>
      <c r="E477" s="1" t="s">
        <v>38</v>
      </c>
      <c r="F477" s="1">
        <f t="shared" si="31"/>
        <v>1.2</v>
      </c>
      <c r="G477" s="12">
        <f>INDEX(families!$A:$A,MATCH(H477,families!$B:$B,0))</f>
        <v>8</v>
      </c>
      <c r="H477" s="12" t="s">
        <v>38</v>
      </c>
      <c r="M477">
        <v>1051423</v>
      </c>
      <c r="N477">
        <v>1051563</v>
      </c>
      <c r="O477">
        <v>1.2</v>
      </c>
      <c r="P477" t="s">
        <v>716</v>
      </c>
      <c r="Q477" t="s">
        <v>729</v>
      </c>
      <c r="R477" t="s">
        <v>726</v>
      </c>
      <c r="S477" t="s">
        <v>727</v>
      </c>
      <c r="T477">
        <v>140</v>
      </c>
    </row>
    <row r="478" spans="1:20" x14ac:dyDescent="0.2">
      <c r="A478" s="1">
        <f t="shared" si="28"/>
        <v>1051563</v>
      </c>
      <c r="B478" s="1">
        <f t="shared" si="28"/>
        <v>1051691.94</v>
      </c>
      <c r="C478" s="1" t="str">
        <f t="shared" si="29"/>
        <v>1.2m CG</v>
      </c>
      <c r="D478" s="1" t="str">
        <f t="shared" si="30"/>
        <v>1.2m CG - Alignment Sheets</v>
      </c>
      <c r="E478" s="1" t="s">
        <v>38</v>
      </c>
      <c r="F478" s="1">
        <f t="shared" si="31"/>
        <v>1.2</v>
      </c>
      <c r="G478" s="12">
        <f>INDEX(families!$A:$A,MATCH(H478,families!$B:$B,0))</f>
        <v>8</v>
      </c>
      <c r="H478" s="12" t="s">
        <v>38</v>
      </c>
      <c r="M478">
        <v>1051563</v>
      </c>
      <c r="N478">
        <v>1051691.94</v>
      </c>
      <c r="O478">
        <v>1.2</v>
      </c>
      <c r="P478" t="s">
        <v>720</v>
      </c>
      <c r="Q478" t="s">
        <v>721</v>
      </c>
      <c r="R478" t="s">
        <v>761</v>
      </c>
      <c r="S478" t="s">
        <v>762</v>
      </c>
      <c r="T478">
        <v>128.93999999994401</v>
      </c>
    </row>
    <row r="479" spans="1:20" x14ac:dyDescent="0.2">
      <c r="A479" s="1">
        <f t="shared" si="28"/>
        <v>1051691.94</v>
      </c>
      <c r="B479" s="1">
        <f t="shared" si="28"/>
        <v>1051715.94</v>
      </c>
      <c r="C479" s="1" t="str">
        <f t="shared" si="29"/>
        <v>1.5m WC</v>
      </c>
      <c r="D479" s="1" t="str">
        <f t="shared" si="30"/>
        <v>1.5m WC - DWG# PT610001</v>
      </c>
      <c r="E479" s="1" t="s">
        <v>38</v>
      </c>
      <c r="F479" s="1">
        <f t="shared" si="31"/>
        <v>1.5</v>
      </c>
      <c r="G479" s="12">
        <f>INDEX(families!$A:$A,MATCH(H479,families!$B:$B,0))</f>
        <v>8</v>
      </c>
      <c r="H479" s="12" t="s">
        <v>38</v>
      </c>
      <c r="M479">
        <v>1051691.94</v>
      </c>
      <c r="N479">
        <v>1051715.94</v>
      </c>
      <c r="O479">
        <v>1.5</v>
      </c>
      <c r="P479" t="s">
        <v>732</v>
      </c>
      <c r="Q479" t="s">
        <v>738</v>
      </c>
      <c r="R479" t="s">
        <v>739</v>
      </c>
      <c r="S479" t="s">
        <v>739</v>
      </c>
      <c r="T479">
        <v>24</v>
      </c>
    </row>
    <row r="480" spans="1:20" x14ac:dyDescent="0.2">
      <c r="A480" s="1">
        <f t="shared" si="28"/>
        <v>1051715.94</v>
      </c>
      <c r="B480" s="1">
        <f t="shared" si="28"/>
        <v>1051882</v>
      </c>
      <c r="C480" s="1" t="str">
        <f t="shared" si="29"/>
        <v>1.2m CG</v>
      </c>
      <c r="D480" s="1" t="str">
        <f t="shared" si="30"/>
        <v>1.2m CG - Alignment Sheets</v>
      </c>
      <c r="E480" s="1" t="s">
        <v>38</v>
      </c>
      <c r="F480" s="1">
        <f t="shared" si="31"/>
        <v>1.2</v>
      </c>
      <c r="G480" s="12">
        <f>INDEX(families!$A:$A,MATCH(H480,families!$B:$B,0))</f>
        <v>8</v>
      </c>
      <c r="H480" s="12" t="s">
        <v>38</v>
      </c>
      <c r="M480">
        <v>1051715.94</v>
      </c>
      <c r="N480">
        <v>1051882</v>
      </c>
      <c r="O480">
        <v>1.2</v>
      </c>
      <c r="P480" t="s">
        <v>720</v>
      </c>
      <c r="Q480" t="s">
        <v>721</v>
      </c>
      <c r="R480" t="s">
        <v>761</v>
      </c>
      <c r="S480" t="s">
        <v>762</v>
      </c>
      <c r="T480">
        <v>166.060000000055</v>
      </c>
    </row>
    <row r="481" spans="1:20" x14ac:dyDescent="0.2">
      <c r="A481" s="1">
        <f t="shared" si="28"/>
        <v>1051882</v>
      </c>
      <c r="B481" s="1">
        <f t="shared" si="28"/>
        <v>1052082</v>
      </c>
      <c r="C481" s="1" t="str">
        <f t="shared" si="29"/>
        <v>0.9m FG</v>
      </c>
      <c r="D481" s="1" t="str">
        <f t="shared" si="30"/>
        <v>0.9m FG - Default Depth</v>
      </c>
      <c r="E481" s="1" t="s">
        <v>38</v>
      </c>
      <c r="F481" s="1">
        <f t="shared" si="31"/>
        <v>0.9</v>
      </c>
      <c r="G481" s="12">
        <f>INDEX(families!$A:$A,MATCH(H481,families!$B:$B,0))</f>
        <v>8</v>
      </c>
      <c r="H481" s="12" t="s">
        <v>38</v>
      </c>
      <c r="M481">
        <v>1051882</v>
      </c>
      <c r="N481">
        <v>1052082</v>
      </c>
      <c r="O481">
        <v>0.9</v>
      </c>
      <c r="P481" t="s">
        <v>716</v>
      </c>
      <c r="Q481" t="s">
        <v>717</v>
      </c>
      <c r="R481" t="s">
        <v>718</v>
      </c>
      <c r="S481" t="s">
        <v>719</v>
      </c>
      <c r="T481">
        <v>200</v>
      </c>
    </row>
    <row r="482" spans="1:20" x14ac:dyDescent="0.2">
      <c r="A482" s="1">
        <f t="shared" si="28"/>
        <v>1052082</v>
      </c>
      <c r="B482" s="1">
        <f t="shared" si="28"/>
        <v>1052432</v>
      </c>
      <c r="C482" s="1" t="str">
        <f t="shared" si="29"/>
        <v>2.0m MOTI</v>
      </c>
      <c r="D482" s="1" t="str">
        <f t="shared" si="30"/>
        <v>2.0m MOTI - MOTI Encroachment</v>
      </c>
      <c r="E482" s="1" t="s">
        <v>38</v>
      </c>
      <c r="F482" s="1">
        <f t="shared" si="31"/>
        <v>2</v>
      </c>
      <c r="G482" s="12">
        <f>INDEX(families!$A:$A,MATCH(H482,families!$B:$B,0))</f>
        <v>8</v>
      </c>
      <c r="H482" s="12" t="s">
        <v>38</v>
      </c>
      <c r="M482">
        <v>1052082</v>
      </c>
      <c r="N482">
        <v>1052432</v>
      </c>
      <c r="O482">
        <v>2</v>
      </c>
      <c r="P482" t="s">
        <v>768</v>
      </c>
      <c r="Q482" t="s">
        <v>769</v>
      </c>
      <c r="R482" t="s">
        <v>770</v>
      </c>
      <c r="S482" t="s">
        <v>771</v>
      </c>
      <c r="T482">
        <v>350</v>
      </c>
    </row>
    <row r="483" spans="1:20" x14ac:dyDescent="0.2">
      <c r="A483" s="1">
        <f t="shared" si="28"/>
        <v>1052432</v>
      </c>
      <c r="B483" s="1">
        <f t="shared" si="28"/>
        <v>1052446.74</v>
      </c>
      <c r="C483" s="1" t="str">
        <f t="shared" si="29"/>
        <v>0.9m FG</v>
      </c>
      <c r="D483" s="1" t="str">
        <f t="shared" si="30"/>
        <v>0.9m FG - Default Depth</v>
      </c>
      <c r="E483" s="1" t="s">
        <v>38</v>
      </c>
      <c r="F483" s="1">
        <f t="shared" si="31"/>
        <v>0.9</v>
      </c>
      <c r="G483" s="12">
        <f>INDEX(families!$A:$A,MATCH(H483,families!$B:$B,0))</f>
        <v>8</v>
      </c>
      <c r="H483" s="12" t="s">
        <v>38</v>
      </c>
      <c r="M483">
        <v>1052432</v>
      </c>
      <c r="N483">
        <v>1052446.74</v>
      </c>
      <c r="O483">
        <v>0.9</v>
      </c>
      <c r="P483" t="s">
        <v>716</v>
      </c>
      <c r="Q483" t="s">
        <v>717</v>
      </c>
      <c r="R483" t="s">
        <v>718</v>
      </c>
      <c r="S483" t="s">
        <v>719</v>
      </c>
      <c r="T483">
        <v>14.7399999999906</v>
      </c>
    </row>
    <row r="484" spans="1:20" x14ac:dyDescent="0.2">
      <c r="A484" s="1">
        <f t="shared" si="28"/>
        <v>1052446.74</v>
      </c>
      <c r="B484" s="1">
        <f t="shared" si="28"/>
        <v>1052458.74</v>
      </c>
      <c r="C484" s="1" t="str">
        <f t="shared" si="29"/>
        <v>1.2m RD</v>
      </c>
      <c r="D484" s="1" t="str">
        <f t="shared" si="30"/>
        <v>1.2m RD - DWG# PT640001</v>
      </c>
      <c r="E484" s="1" t="s">
        <v>38</v>
      </c>
      <c r="F484" s="1">
        <f t="shared" si="31"/>
        <v>1.2</v>
      </c>
      <c r="G484" s="12">
        <f>INDEX(families!$A:$A,MATCH(H484,families!$B:$B,0))</f>
        <v>8</v>
      </c>
      <c r="H484" s="12" t="s">
        <v>38</v>
      </c>
      <c r="M484">
        <v>1052446.74</v>
      </c>
      <c r="N484">
        <v>1052458.74</v>
      </c>
      <c r="O484">
        <v>1.2</v>
      </c>
      <c r="P484" t="s">
        <v>735</v>
      </c>
      <c r="Q484" t="s">
        <v>796</v>
      </c>
      <c r="R484" t="s">
        <v>797</v>
      </c>
      <c r="S484" t="s">
        <v>797</v>
      </c>
      <c r="T484">
        <v>12</v>
      </c>
    </row>
    <row r="485" spans="1:20" x14ac:dyDescent="0.2">
      <c r="A485" s="1">
        <f t="shared" si="28"/>
        <v>1052458.74</v>
      </c>
      <c r="B485" s="1">
        <f t="shared" si="28"/>
        <v>1052488.3500000001</v>
      </c>
      <c r="C485" s="1" t="str">
        <f t="shared" si="29"/>
        <v>0.9m FG</v>
      </c>
      <c r="D485" s="1" t="str">
        <f t="shared" si="30"/>
        <v>0.9m FG - Default Depth</v>
      </c>
      <c r="E485" s="1" t="s">
        <v>38</v>
      </c>
      <c r="F485" s="1">
        <f t="shared" si="31"/>
        <v>0.9</v>
      </c>
      <c r="G485" s="12">
        <f>INDEX(families!$A:$A,MATCH(H485,families!$B:$B,0))</f>
        <v>8</v>
      </c>
      <c r="H485" s="12" t="s">
        <v>38</v>
      </c>
      <c r="M485">
        <v>1052458.74</v>
      </c>
      <c r="N485">
        <v>1052488.3500000001</v>
      </c>
      <c r="O485">
        <v>0.9</v>
      </c>
      <c r="P485" t="s">
        <v>716</v>
      </c>
      <c r="Q485" t="s">
        <v>717</v>
      </c>
      <c r="R485" t="s">
        <v>718</v>
      </c>
      <c r="S485" t="s">
        <v>719</v>
      </c>
      <c r="T485">
        <v>29.610000000102399</v>
      </c>
    </row>
    <row r="486" spans="1:20" x14ac:dyDescent="0.2">
      <c r="A486" s="1">
        <f t="shared" si="28"/>
        <v>1052488.3500000001</v>
      </c>
      <c r="B486" s="1">
        <f t="shared" si="28"/>
        <v>1052512.3500000001</v>
      </c>
      <c r="C486" s="1" t="str">
        <f t="shared" si="29"/>
        <v>1.2m WC</v>
      </c>
      <c r="D486" s="1" t="str">
        <f t="shared" si="30"/>
        <v>1.2m WC - DWG# PT610201</v>
      </c>
      <c r="E486" s="1" t="s">
        <v>38</v>
      </c>
      <c r="F486" s="1">
        <f t="shared" si="31"/>
        <v>1.2</v>
      </c>
      <c r="G486" s="12">
        <f>INDEX(families!$A:$A,MATCH(H486,families!$B:$B,0))</f>
        <v>8</v>
      </c>
      <c r="H486" s="12" t="s">
        <v>38</v>
      </c>
      <c r="M486">
        <v>1052488.3500000001</v>
      </c>
      <c r="N486">
        <v>1052512.3500000001</v>
      </c>
      <c r="O486">
        <v>1.2</v>
      </c>
      <c r="P486" t="s">
        <v>732</v>
      </c>
      <c r="Q486" t="s">
        <v>733</v>
      </c>
      <c r="R486" t="s">
        <v>734</v>
      </c>
      <c r="S486" t="s">
        <v>734</v>
      </c>
      <c r="T486">
        <v>24</v>
      </c>
    </row>
    <row r="487" spans="1:20" x14ac:dyDescent="0.2">
      <c r="A487" s="1">
        <f t="shared" si="28"/>
        <v>1052512.3500000001</v>
      </c>
      <c r="B487" s="1">
        <f t="shared" si="28"/>
        <v>1052597</v>
      </c>
      <c r="C487" s="1" t="str">
        <f t="shared" si="29"/>
        <v>0.9m FG</v>
      </c>
      <c r="D487" s="1" t="str">
        <f t="shared" si="30"/>
        <v>0.9m FG - Default Depth</v>
      </c>
      <c r="E487" s="1" t="s">
        <v>38</v>
      </c>
      <c r="F487" s="1">
        <f t="shared" si="31"/>
        <v>0.9</v>
      </c>
      <c r="G487" s="12">
        <f>INDEX(families!$A:$A,MATCH(H487,families!$B:$B,0))</f>
        <v>8</v>
      </c>
      <c r="H487" s="12" t="s">
        <v>38</v>
      </c>
      <c r="M487">
        <v>1052512.3500000001</v>
      </c>
      <c r="N487">
        <v>1052597</v>
      </c>
      <c r="O487">
        <v>0.9</v>
      </c>
      <c r="P487" t="s">
        <v>716</v>
      </c>
      <c r="Q487" t="s">
        <v>717</v>
      </c>
      <c r="R487" t="s">
        <v>718</v>
      </c>
      <c r="S487" t="s">
        <v>719</v>
      </c>
      <c r="T487">
        <v>84.649999999906797</v>
      </c>
    </row>
    <row r="488" spans="1:20" x14ac:dyDescent="0.2">
      <c r="A488" s="1">
        <f t="shared" si="28"/>
        <v>1052597</v>
      </c>
      <c r="B488" s="1">
        <f t="shared" si="28"/>
        <v>1052621</v>
      </c>
      <c r="C488" s="1" t="str">
        <f t="shared" si="29"/>
        <v>1.2m FG</v>
      </c>
      <c r="D488" s="1" t="str">
        <f t="shared" si="30"/>
        <v>1.2m FG - Alignment Sheets</v>
      </c>
      <c r="E488" s="1" t="s">
        <v>38</v>
      </c>
      <c r="F488" s="1">
        <f t="shared" si="31"/>
        <v>1.2</v>
      </c>
      <c r="G488" s="12">
        <f>INDEX(families!$A:$A,MATCH(H488,families!$B:$B,0))</f>
        <v>8</v>
      </c>
      <c r="H488" s="12" t="s">
        <v>38</v>
      </c>
      <c r="M488">
        <v>1052597</v>
      </c>
      <c r="N488">
        <v>1052621</v>
      </c>
      <c r="O488">
        <v>1.2</v>
      </c>
      <c r="P488" t="s">
        <v>716</v>
      </c>
      <c r="Q488" t="s">
        <v>721</v>
      </c>
      <c r="R488" t="s">
        <v>726</v>
      </c>
      <c r="S488" t="s">
        <v>727</v>
      </c>
      <c r="T488">
        <v>24</v>
      </c>
    </row>
    <row r="489" spans="1:20" x14ac:dyDescent="0.2">
      <c r="A489" s="1">
        <f t="shared" si="28"/>
        <v>1052621</v>
      </c>
      <c r="B489" s="1">
        <f t="shared" si="28"/>
        <v>1052759</v>
      </c>
      <c r="C489" s="1" t="str">
        <f t="shared" si="29"/>
        <v>0.9m FG</v>
      </c>
      <c r="D489" s="1" t="str">
        <f t="shared" si="30"/>
        <v>0.9m FG - Default Depth</v>
      </c>
      <c r="E489" s="1" t="s">
        <v>38</v>
      </c>
      <c r="F489" s="1">
        <f t="shared" si="31"/>
        <v>0.9</v>
      </c>
      <c r="G489" s="12">
        <f>INDEX(families!$A:$A,MATCH(H489,families!$B:$B,0))</f>
        <v>8</v>
      </c>
      <c r="H489" s="12" t="s">
        <v>38</v>
      </c>
      <c r="M489">
        <v>1052621</v>
      </c>
      <c r="N489">
        <v>1052759</v>
      </c>
      <c r="O489">
        <v>0.9</v>
      </c>
      <c r="P489" t="s">
        <v>716</v>
      </c>
      <c r="Q489" t="s">
        <v>717</v>
      </c>
      <c r="R489" t="s">
        <v>718</v>
      </c>
      <c r="S489" t="s">
        <v>719</v>
      </c>
      <c r="T489">
        <v>138</v>
      </c>
    </row>
    <row r="490" spans="1:20" x14ac:dyDescent="0.2">
      <c r="A490" s="1">
        <f t="shared" si="28"/>
        <v>1052759</v>
      </c>
      <c r="B490" s="1">
        <f t="shared" si="28"/>
        <v>1052761</v>
      </c>
      <c r="C490" s="1" t="str">
        <f t="shared" si="29"/>
        <v>1.2m FG</v>
      </c>
      <c r="D490" s="1" t="str">
        <f t="shared" si="30"/>
        <v>1.2m FG - BGC Dominant Design</v>
      </c>
      <c r="E490" s="1" t="s">
        <v>38</v>
      </c>
      <c r="F490" s="1">
        <f t="shared" si="31"/>
        <v>1.2</v>
      </c>
      <c r="G490" s="12">
        <f>INDEX(families!$A:$A,MATCH(H490,families!$B:$B,0))</f>
        <v>8</v>
      </c>
      <c r="H490" s="12" t="s">
        <v>38</v>
      </c>
      <c r="M490">
        <v>1052759</v>
      </c>
      <c r="N490">
        <v>1052761</v>
      </c>
      <c r="O490">
        <v>1.2</v>
      </c>
      <c r="P490" t="s">
        <v>716</v>
      </c>
      <c r="Q490" t="s">
        <v>729</v>
      </c>
      <c r="R490" t="s">
        <v>726</v>
      </c>
      <c r="S490" t="s">
        <v>727</v>
      </c>
      <c r="T490">
        <v>2</v>
      </c>
    </row>
    <row r="491" spans="1:20" x14ac:dyDescent="0.2">
      <c r="A491" s="1">
        <f t="shared" si="28"/>
        <v>1052761</v>
      </c>
      <c r="B491" s="1">
        <f t="shared" si="28"/>
        <v>1053092</v>
      </c>
      <c r="C491" s="1" t="str">
        <f t="shared" si="29"/>
        <v>0.9m FG</v>
      </c>
      <c r="D491" s="1" t="str">
        <f t="shared" si="30"/>
        <v>0.9m FG - Default Depth</v>
      </c>
      <c r="E491" s="1" t="s">
        <v>38</v>
      </c>
      <c r="F491" s="1">
        <f t="shared" si="31"/>
        <v>0.9</v>
      </c>
      <c r="G491" s="12">
        <f>INDEX(families!$A:$A,MATCH(H491,families!$B:$B,0))</f>
        <v>8</v>
      </c>
      <c r="H491" s="12" t="s">
        <v>38</v>
      </c>
      <c r="M491">
        <v>1052761</v>
      </c>
      <c r="N491">
        <v>1053092</v>
      </c>
      <c r="O491">
        <v>0.9</v>
      </c>
      <c r="P491" t="s">
        <v>716</v>
      </c>
      <c r="Q491" t="s">
        <v>717</v>
      </c>
      <c r="R491" t="s">
        <v>718</v>
      </c>
      <c r="S491" t="s">
        <v>719</v>
      </c>
      <c r="T491">
        <v>331</v>
      </c>
    </row>
    <row r="492" spans="1:20" x14ac:dyDescent="0.2">
      <c r="A492" s="1">
        <f t="shared" si="28"/>
        <v>1053092</v>
      </c>
      <c r="B492" s="1">
        <f t="shared" si="28"/>
        <v>1053152</v>
      </c>
      <c r="C492" s="1" t="str">
        <f t="shared" si="29"/>
        <v>1.5m FG</v>
      </c>
      <c r="D492" s="1" t="str">
        <f t="shared" si="30"/>
        <v>1.5m FG - Alignment Sheets</v>
      </c>
      <c r="E492" s="1" t="s">
        <v>38</v>
      </c>
      <c r="F492" s="1">
        <f t="shared" si="31"/>
        <v>1.5</v>
      </c>
      <c r="G492" s="12">
        <f>INDEX(families!$A:$A,MATCH(H492,families!$B:$B,0))</f>
        <v>8</v>
      </c>
      <c r="H492" s="12" t="s">
        <v>38</v>
      </c>
      <c r="M492">
        <v>1053092</v>
      </c>
      <c r="N492">
        <v>1053152</v>
      </c>
      <c r="O492">
        <v>1.5</v>
      </c>
      <c r="P492" t="s">
        <v>716</v>
      </c>
      <c r="Q492" t="s">
        <v>721</v>
      </c>
      <c r="R492" t="s">
        <v>724</v>
      </c>
      <c r="S492" t="s">
        <v>725</v>
      </c>
      <c r="T492">
        <v>60</v>
      </c>
    </row>
    <row r="493" spans="1:20" x14ac:dyDescent="0.2">
      <c r="A493" s="1">
        <f t="shared" si="28"/>
        <v>1053152</v>
      </c>
      <c r="B493" s="1">
        <f t="shared" si="28"/>
        <v>1053185</v>
      </c>
      <c r="C493" s="1" t="str">
        <f t="shared" si="29"/>
        <v>2.0m CG</v>
      </c>
      <c r="D493" s="1" t="str">
        <f t="shared" si="30"/>
        <v>2.0m CG - Alignment Sheets</v>
      </c>
      <c r="E493" s="1" t="s">
        <v>38</v>
      </c>
      <c r="F493" s="1">
        <f t="shared" si="31"/>
        <v>2</v>
      </c>
      <c r="G493" s="12">
        <f>INDEX(families!$A:$A,MATCH(H493,families!$B:$B,0))</f>
        <v>8</v>
      </c>
      <c r="H493" s="12" t="s">
        <v>38</v>
      </c>
      <c r="M493">
        <v>1053152</v>
      </c>
      <c r="N493">
        <v>1053185</v>
      </c>
      <c r="O493">
        <v>2</v>
      </c>
      <c r="P493" t="s">
        <v>720</v>
      </c>
      <c r="Q493" t="s">
        <v>721</v>
      </c>
      <c r="R493" t="s">
        <v>772</v>
      </c>
      <c r="S493" t="s">
        <v>773</v>
      </c>
      <c r="T493">
        <v>33</v>
      </c>
    </row>
    <row r="494" spans="1:20" x14ac:dyDescent="0.2">
      <c r="A494" s="1">
        <f t="shared" si="28"/>
        <v>1053185</v>
      </c>
      <c r="B494" s="1">
        <f t="shared" si="28"/>
        <v>1053207</v>
      </c>
      <c r="C494" s="1" t="str">
        <f t="shared" si="29"/>
        <v>2.5m CG</v>
      </c>
      <c r="D494" s="1" t="str">
        <f t="shared" si="30"/>
        <v>2.5m CG - Alignment Sheets</v>
      </c>
      <c r="E494" s="1" t="s">
        <v>38</v>
      </c>
      <c r="F494" s="1">
        <f t="shared" si="31"/>
        <v>2.5</v>
      </c>
      <c r="G494" s="12">
        <f>INDEX(families!$A:$A,MATCH(H494,families!$B:$B,0))</f>
        <v>8</v>
      </c>
      <c r="H494" s="12" t="s">
        <v>38</v>
      </c>
      <c r="M494">
        <v>1053185</v>
      </c>
      <c r="N494">
        <v>1053207</v>
      </c>
      <c r="O494">
        <v>2.5</v>
      </c>
      <c r="P494" t="s">
        <v>720</v>
      </c>
      <c r="Q494" t="s">
        <v>721</v>
      </c>
      <c r="R494" t="s">
        <v>825</v>
      </c>
      <c r="S494" t="s">
        <v>826</v>
      </c>
      <c r="T494">
        <v>22</v>
      </c>
    </row>
    <row r="495" spans="1:20" x14ac:dyDescent="0.2">
      <c r="A495" s="1">
        <f t="shared" si="28"/>
        <v>1053207</v>
      </c>
      <c r="B495" s="1">
        <f t="shared" si="28"/>
        <v>1053494</v>
      </c>
      <c r="C495" s="1" t="str">
        <f t="shared" si="29"/>
        <v>0.9m FG</v>
      </c>
      <c r="D495" s="1" t="str">
        <f t="shared" si="30"/>
        <v>0.9m FG - Default Depth</v>
      </c>
      <c r="E495" s="1" t="s">
        <v>38</v>
      </c>
      <c r="F495" s="1">
        <f t="shared" si="31"/>
        <v>0.9</v>
      </c>
      <c r="G495" s="12">
        <f>INDEX(families!$A:$A,MATCH(H495,families!$B:$B,0))</f>
        <v>8</v>
      </c>
      <c r="H495" s="12" t="s">
        <v>38</v>
      </c>
      <c r="M495">
        <v>1053207</v>
      </c>
      <c r="N495">
        <v>1053494</v>
      </c>
      <c r="O495">
        <v>0.9</v>
      </c>
      <c r="P495" t="s">
        <v>716</v>
      </c>
      <c r="Q495" t="s">
        <v>717</v>
      </c>
      <c r="R495" t="s">
        <v>718</v>
      </c>
      <c r="S495" t="s">
        <v>719</v>
      </c>
      <c r="T495">
        <v>287</v>
      </c>
    </row>
    <row r="496" spans="1:20" x14ac:dyDescent="0.2">
      <c r="A496" s="1">
        <f t="shared" si="28"/>
        <v>1053494</v>
      </c>
      <c r="B496" s="1">
        <f t="shared" si="28"/>
        <v>1053518</v>
      </c>
      <c r="C496" s="1" t="str">
        <f t="shared" si="29"/>
        <v>1.2m FG</v>
      </c>
      <c r="D496" s="1" t="str">
        <f t="shared" si="30"/>
        <v>1.2m FG - Alignment Sheets</v>
      </c>
      <c r="E496" s="1" t="s">
        <v>38</v>
      </c>
      <c r="F496" s="1">
        <f t="shared" si="31"/>
        <v>1.2</v>
      </c>
      <c r="G496" s="12">
        <f>INDEX(families!$A:$A,MATCH(H496,families!$B:$B,0))</f>
        <v>8</v>
      </c>
      <c r="H496" s="12" t="s">
        <v>38</v>
      </c>
      <c r="M496">
        <v>1053494</v>
      </c>
      <c r="N496">
        <v>1053518</v>
      </c>
      <c r="O496">
        <v>1.2</v>
      </c>
      <c r="P496" t="s">
        <v>716</v>
      </c>
      <c r="Q496" t="s">
        <v>721</v>
      </c>
      <c r="R496" t="s">
        <v>726</v>
      </c>
      <c r="S496" t="s">
        <v>727</v>
      </c>
      <c r="T496">
        <v>24</v>
      </c>
    </row>
    <row r="497" spans="1:20" x14ac:dyDescent="0.2">
      <c r="A497" s="1">
        <f t="shared" si="28"/>
        <v>1053518</v>
      </c>
      <c r="B497" s="1">
        <f t="shared" si="28"/>
        <v>1053878.0900000001</v>
      </c>
      <c r="C497" s="1" t="str">
        <f t="shared" si="29"/>
        <v>0.9m FG</v>
      </c>
      <c r="D497" s="1" t="str">
        <f t="shared" si="30"/>
        <v>0.9m FG - Default Depth</v>
      </c>
      <c r="E497" s="1" t="s">
        <v>38</v>
      </c>
      <c r="F497" s="1">
        <f t="shared" si="31"/>
        <v>0.9</v>
      </c>
      <c r="G497" s="12">
        <f>INDEX(families!$A:$A,MATCH(H497,families!$B:$B,0))</f>
        <v>8</v>
      </c>
      <c r="H497" s="12" t="s">
        <v>38</v>
      </c>
      <c r="M497">
        <v>1053518</v>
      </c>
      <c r="N497">
        <v>1053878.0900000001</v>
      </c>
      <c r="O497">
        <v>0.9</v>
      </c>
      <c r="P497" t="s">
        <v>716</v>
      </c>
      <c r="Q497" t="s">
        <v>717</v>
      </c>
      <c r="R497" t="s">
        <v>718</v>
      </c>
      <c r="S497" t="s">
        <v>719</v>
      </c>
      <c r="T497">
        <v>360.09000000008302</v>
      </c>
    </row>
    <row r="498" spans="1:20" x14ac:dyDescent="0.2">
      <c r="A498" s="1">
        <f t="shared" si="28"/>
        <v>1053878.0900000001</v>
      </c>
      <c r="B498" s="1">
        <f t="shared" si="28"/>
        <v>1053890.0900000001</v>
      </c>
      <c r="C498" s="1" t="str">
        <f t="shared" si="29"/>
        <v>1.5m RD</v>
      </c>
      <c r="D498" s="1" t="str">
        <f t="shared" si="30"/>
        <v>1.5m RD - DWG# PT640301</v>
      </c>
      <c r="E498" s="1" t="s">
        <v>38</v>
      </c>
      <c r="F498" s="1">
        <f t="shared" si="31"/>
        <v>1.5</v>
      </c>
      <c r="G498" s="12">
        <f>INDEX(families!$A:$A,MATCH(H498,families!$B:$B,0))</f>
        <v>8</v>
      </c>
      <c r="H498" s="12" t="s">
        <v>38</v>
      </c>
      <c r="M498">
        <v>1053878.0900000001</v>
      </c>
      <c r="N498">
        <v>1053890.0900000001</v>
      </c>
      <c r="O498">
        <v>1.5</v>
      </c>
      <c r="P498" t="s">
        <v>735</v>
      </c>
      <c r="Q498" t="s">
        <v>736</v>
      </c>
      <c r="R498" t="s">
        <v>737</v>
      </c>
      <c r="S498" t="s">
        <v>737</v>
      </c>
      <c r="T498">
        <v>12</v>
      </c>
    </row>
    <row r="499" spans="1:20" x14ac:dyDescent="0.2">
      <c r="A499" s="1">
        <f t="shared" si="28"/>
        <v>1053890.0900000001</v>
      </c>
      <c r="B499" s="1">
        <f t="shared" si="28"/>
        <v>1054166.69</v>
      </c>
      <c r="C499" s="1" t="str">
        <f t="shared" si="29"/>
        <v>0.9m FG</v>
      </c>
      <c r="D499" s="1" t="str">
        <f t="shared" si="30"/>
        <v>0.9m FG - Default Depth</v>
      </c>
      <c r="E499" s="1" t="s">
        <v>38</v>
      </c>
      <c r="F499" s="1">
        <f t="shared" si="31"/>
        <v>0.9</v>
      </c>
      <c r="G499" s="12">
        <f>INDEX(families!$A:$A,MATCH(H499,families!$B:$B,0))</f>
        <v>8</v>
      </c>
      <c r="H499" s="12" t="s">
        <v>38</v>
      </c>
      <c r="M499">
        <v>1053890.0900000001</v>
      </c>
      <c r="N499">
        <v>1054166.69</v>
      </c>
      <c r="O499">
        <v>0.9</v>
      </c>
      <c r="P499" t="s">
        <v>716</v>
      </c>
      <c r="Q499" t="s">
        <v>717</v>
      </c>
      <c r="R499" t="s">
        <v>718</v>
      </c>
      <c r="S499" t="s">
        <v>719</v>
      </c>
      <c r="T499">
        <v>276.59999999986002</v>
      </c>
    </row>
    <row r="500" spans="1:20" x14ac:dyDescent="0.2">
      <c r="A500" s="1">
        <f t="shared" si="28"/>
        <v>1054166.69</v>
      </c>
      <c r="B500" s="1">
        <f t="shared" si="28"/>
        <v>1054178.69</v>
      </c>
      <c r="C500" s="1" t="str">
        <f t="shared" si="29"/>
        <v>2.0m RD</v>
      </c>
      <c r="D500" s="1" t="str">
        <f t="shared" si="30"/>
        <v>2.0m RD - DWG# PT640801</v>
      </c>
      <c r="E500" s="1" t="s">
        <v>38</v>
      </c>
      <c r="F500" s="1">
        <f t="shared" si="31"/>
        <v>2</v>
      </c>
      <c r="G500" s="12">
        <f>INDEX(families!$A:$A,MATCH(H500,families!$B:$B,0))</f>
        <v>8</v>
      </c>
      <c r="H500" s="12" t="s">
        <v>38</v>
      </c>
      <c r="M500">
        <v>1054166.69</v>
      </c>
      <c r="N500">
        <v>1054178.69</v>
      </c>
      <c r="O500">
        <v>2</v>
      </c>
      <c r="P500" t="s">
        <v>735</v>
      </c>
      <c r="Q500" t="s">
        <v>745</v>
      </c>
      <c r="R500" t="s">
        <v>746</v>
      </c>
      <c r="S500" t="s">
        <v>746</v>
      </c>
      <c r="T500">
        <v>12</v>
      </c>
    </row>
    <row r="501" spans="1:20" x14ac:dyDescent="0.2">
      <c r="A501" s="1">
        <f t="shared" si="28"/>
        <v>1054178.69</v>
      </c>
      <c r="B501" s="1">
        <f t="shared" si="28"/>
        <v>1054225.8799999999</v>
      </c>
      <c r="C501" s="1" t="str">
        <f t="shared" si="29"/>
        <v>0.9m FG</v>
      </c>
      <c r="D501" s="1" t="str">
        <f t="shared" si="30"/>
        <v>0.9m FG - Default Depth</v>
      </c>
      <c r="E501" s="1" t="s">
        <v>38</v>
      </c>
      <c r="F501" s="1">
        <f t="shared" si="31"/>
        <v>0.9</v>
      </c>
      <c r="G501" s="12">
        <f>INDEX(families!$A:$A,MATCH(H501,families!$B:$B,0))</f>
        <v>8</v>
      </c>
      <c r="H501" s="12" t="s">
        <v>38</v>
      </c>
      <c r="M501">
        <v>1054178.69</v>
      </c>
      <c r="N501">
        <v>1054225.8799999999</v>
      </c>
      <c r="O501">
        <v>0.9</v>
      </c>
      <c r="P501" t="s">
        <v>716</v>
      </c>
      <c r="Q501" t="s">
        <v>717</v>
      </c>
      <c r="R501" t="s">
        <v>718</v>
      </c>
      <c r="S501" t="s">
        <v>719</v>
      </c>
      <c r="T501">
        <v>47.189999999944099</v>
      </c>
    </row>
    <row r="502" spans="1:20" x14ac:dyDescent="0.2">
      <c r="A502" s="1">
        <f t="shared" si="28"/>
        <v>1054225.8799999999</v>
      </c>
      <c r="B502" s="1">
        <f t="shared" si="28"/>
        <v>1054237.8799999999</v>
      </c>
      <c r="C502" s="1" t="str">
        <f t="shared" si="29"/>
        <v>1.5m RD</v>
      </c>
      <c r="D502" s="1" t="str">
        <f t="shared" si="30"/>
        <v>1.5m RD - DWG# PT640301</v>
      </c>
      <c r="E502" s="1" t="s">
        <v>38</v>
      </c>
      <c r="F502" s="1">
        <f t="shared" si="31"/>
        <v>1.5</v>
      </c>
      <c r="G502" s="12">
        <f>INDEX(families!$A:$A,MATCH(H502,families!$B:$B,0))</f>
        <v>8</v>
      </c>
      <c r="H502" s="12" t="s">
        <v>38</v>
      </c>
      <c r="M502">
        <v>1054225.8799999999</v>
      </c>
      <c r="N502">
        <v>1054237.8799999999</v>
      </c>
      <c r="O502">
        <v>1.5</v>
      </c>
      <c r="P502" t="s">
        <v>735</v>
      </c>
      <c r="Q502" t="s">
        <v>736</v>
      </c>
      <c r="R502" t="s">
        <v>737</v>
      </c>
      <c r="S502" t="s">
        <v>737</v>
      </c>
      <c r="T502">
        <v>12</v>
      </c>
    </row>
    <row r="503" spans="1:20" x14ac:dyDescent="0.2">
      <c r="A503" s="1">
        <f t="shared" si="28"/>
        <v>1054237.8799999999</v>
      </c>
      <c r="B503" s="1">
        <f t="shared" si="28"/>
        <v>1054350.9099999999</v>
      </c>
      <c r="C503" s="1" t="str">
        <f t="shared" si="29"/>
        <v>0.9m FG</v>
      </c>
      <c r="D503" s="1" t="str">
        <f t="shared" si="30"/>
        <v>0.9m FG - Default Depth</v>
      </c>
      <c r="E503" s="1" t="s">
        <v>38</v>
      </c>
      <c r="F503" s="1">
        <f t="shared" si="31"/>
        <v>0.9</v>
      </c>
      <c r="G503" s="12">
        <f>INDEX(families!$A:$A,MATCH(H503,families!$B:$B,0))</f>
        <v>8</v>
      </c>
      <c r="H503" s="12" t="s">
        <v>38</v>
      </c>
      <c r="M503">
        <v>1054237.8799999999</v>
      </c>
      <c r="N503">
        <v>1054350.9099999999</v>
      </c>
      <c r="O503">
        <v>0.9</v>
      </c>
      <c r="P503" t="s">
        <v>716</v>
      </c>
      <c r="Q503" t="s">
        <v>717</v>
      </c>
      <c r="R503" t="s">
        <v>718</v>
      </c>
      <c r="S503" t="s">
        <v>719</v>
      </c>
      <c r="T503">
        <v>113.030000000027</v>
      </c>
    </row>
    <row r="504" spans="1:20" x14ac:dyDescent="0.2">
      <c r="A504" s="1">
        <f t="shared" si="28"/>
        <v>1054350.9099999999</v>
      </c>
      <c r="B504" s="1">
        <f t="shared" si="28"/>
        <v>1054374.9099999999</v>
      </c>
      <c r="C504" s="1" t="str">
        <f t="shared" si="29"/>
        <v>1.2m WC</v>
      </c>
      <c r="D504" s="1" t="str">
        <f t="shared" si="30"/>
        <v>1.2m WC - DWG# PT610201</v>
      </c>
      <c r="E504" s="1" t="s">
        <v>38</v>
      </c>
      <c r="F504" s="1">
        <f t="shared" si="31"/>
        <v>1.2</v>
      </c>
      <c r="G504" s="12">
        <f>INDEX(families!$A:$A,MATCH(H504,families!$B:$B,0))</f>
        <v>8</v>
      </c>
      <c r="H504" s="12" t="s">
        <v>38</v>
      </c>
      <c r="M504">
        <v>1054350.9099999999</v>
      </c>
      <c r="N504">
        <v>1054374.9099999999</v>
      </c>
      <c r="O504">
        <v>1.2</v>
      </c>
      <c r="P504" t="s">
        <v>732</v>
      </c>
      <c r="Q504" t="s">
        <v>733</v>
      </c>
      <c r="R504" t="s">
        <v>734</v>
      </c>
      <c r="S504" t="s">
        <v>734</v>
      </c>
      <c r="T504">
        <v>24</v>
      </c>
    </row>
    <row r="505" spans="1:20" x14ac:dyDescent="0.2">
      <c r="A505" s="1">
        <f t="shared" si="28"/>
        <v>1054374.9099999999</v>
      </c>
      <c r="B505" s="1">
        <f t="shared" si="28"/>
        <v>1054474</v>
      </c>
      <c r="C505" s="1" t="str">
        <f t="shared" si="29"/>
        <v>0.9m FG</v>
      </c>
      <c r="D505" s="1" t="str">
        <f t="shared" si="30"/>
        <v>0.9m FG - Default Depth</v>
      </c>
      <c r="E505" s="1" t="s">
        <v>38</v>
      </c>
      <c r="F505" s="1">
        <f t="shared" si="31"/>
        <v>0.9</v>
      </c>
      <c r="G505" s="12">
        <f>INDEX(families!$A:$A,MATCH(H505,families!$B:$B,0))</f>
        <v>8</v>
      </c>
      <c r="H505" s="12" t="s">
        <v>38</v>
      </c>
      <c r="M505">
        <v>1054374.9099999999</v>
      </c>
      <c r="N505">
        <v>1054474</v>
      </c>
      <c r="O505">
        <v>0.9</v>
      </c>
      <c r="P505" t="s">
        <v>716</v>
      </c>
      <c r="Q505" t="s">
        <v>717</v>
      </c>
      <c r="R505" t="s">
        <v>718</v>
      </c>
      <c r="S505" t="s">
        <v>719</v>
      </c>
      <c r="T505">
        <v>99.090000000083805</v>
      </c>
    </row>
    <row r="506" spans="1:20" x14ac:dyDescent="0.2">
      <c r="A506" s="1">
        <f t="shared" si="28"/>
        <v>1054474</v>
      </c>
      <c r="B506" s="1">
        <f t="shared" si="28"/>
        <v>1055316</v>
      </c>
      <c r="C506" s="1" t="str">
        <f t="shared" si="29"/>
        <v>1.2m CG</v>
      </c>
      <c r="D506" s="1" t="str">
        <f t="shared" si="30"/>
        <v>1.2m CG - Alignment Sheets</v>
      </c>
      <c r="E506" s="1" t="s">
        <v>38</v>
      </c>
      <c r="F506" s="1">
        <f t="shared" si="31"/>
        <v>1.2</v>
      </c>
      <c r="G506" s="12">
        <f>INDEX(families!$A:$A,MATCH(H506,families!$B:$B,0))</f>
        <v>8</v>
      </c>
      <c r="H506" s="12" t="s">
        <v>38</v>
      </c>
      <c r="M506">
        <v>1054474</v>
      </c>
      <c r="N506">
        <v>1055316</v>
      </c>
      <c r="O506">
        <v>1.2</v>
      </c>
      <c r="P506" t="s">
        <v>720</v>
      </c>
      <c r="Q506" t="s">
        <v>721</v>
      </c>
      <c r="R506" t="s">
        <v>761</v>
      </c>
      <c r="S506" t="s">
        <v>762</v>
      </c>
      <c r="T506">
        <v>842</v>
      </c>
    </row>
    <row r="507" spans="1:20" x14ac:dyDescent="0.2">
      <c r="A507" s="1">
        <f t="shared" si="28"/>
        <v>1055316</v>
      </c>
      <c r="B507" s="1">
        <f t="shared" si="28"/>
        <v>1056651</v>
      </c>
      <c r="C507" s="1" t="str">
        <f t="shared" si="29"/>
        <v>2.0m MOTI</v>
      </c>
      <c r="D507" s="1" t="str">
        <f t="shared" si="30"/>
        <v>2.0m MOTI - MOTI Encroachment</v>
      </c>
      <c r="E507" s="1" t="s">
        <v>38</v>
      </c>
      <c r="F507" s="1">
        <f t="shared" si="31"/>
        <v>2</v>
      </c>
      <c r="G507" s="12">
        <f>INDEX(families!$A:$A,MATCH(H507,families!$B:$B,0))</f>
        <v>8</v>
      </c>
      <c r="H507" s="12" t="s">
        <v>38</v>
      </c>
      <c r="M507">
        <v>1055316</v>
      </c>
      <c r="N507">
        <v>1056651</v>
      </c>
      <c r="O507">
        <v>2</v>
      </c>
      <c r="P507" t="s">
        <v>768</v>
      </c>
      <c r="Q507" t="s">
        <v>769</v>
      </c>
      <c r="R507" t="s">
        <v>770</v>
      </c>
      <c r="S507" t="s">
        <v>771</v>
      </c>
      <c r="T507">
        <v>1335</v>
      </c>
    </row>
    <row r="508" spans="1:20" x14ac:dyDescent="0.2">
      <c r="A508" s="1">
        <f t="shared" si="28"/>
        <v>1056651</v>
      </c>
      <c r="B508" s="1">
        <f t="shared" si="28"/>
        <v>1058366</v>
      </c>
      <c r="C508" s="1" t="str">
        <f t="shared" si="29"/>
        <v>1.2m CG</v>
      </c>
      <c r="D508" s="1" t="str">
        <f t="shared" si="30"/>
        <v>1.2m CG - Alignment Sheets</v>
      </c>
      <c r="E508" s="1" t="s">
        <v>38</v>
      </c>
      <c r="F508" s="1">
        <f t="shared" si="31"/>
        <v>1.2</v>
      </c>
      <c r="G508" s="12">
        <f>INDEX(families!$A:$A,MATCH(H508,families!$B:$B,0))</f>
        <v>8</v>
      </c>
      <c r="H508" s="12" t="s">
        <v>38</v>
      </c>
      <c r="M508">
        <v>1056651</v>
      </c>
      <c r="N508">
        <v>1058366</v>
      </c>
      <c r="O508">
        <v>1.2</v>
      </c>
      <c r="P508" t="s">
        <v>720</v>
      </c>
      <c r="Q508" t="s">
        <v>721</v>
      </c>
      <c r="R508" t="s">
        <v>761</v>
      </c>
      <c r="S508" t="s">
        <v>762</v>
      </c>
      <c r="T508">
        <v>1715</v>
      </c>
    </row>
    <row r="509" spans="1:20" x14ac:dyDescent="0.2">
      <c r="A509" s="1">
        <f t="shared" si="28"/>
        <v>1058366</v>
      </c>
      <c r="B509" s="1">
        <f t="shared" si="28"/>
        <v>1058390</v>
      </c>
      <c r="C509" s="1" t="str">
        <f t="shared" si="29"/>
        <v>1.2m CG/1.2m FG</v>
      </c>
      <c r="D509" s="1" t="str">
        <f t="shared" si="30"/>
        <v>1.2m CG/1.2m FG - Alignment Sheets</v>
      </c>
      <c r="E509" s="1" t="s">
        <v>38</v>
      </c>
      <c r="F509" s="1">
        <f t="shared" si="31"/>
        <v>1.2</v>
      </c>
      <c r="G509" s="12">
        <f>INDEX(families!$A:$A,MATCH(H509,families!$B:$B,0))</f>
        <v>8</v>
      </c>
      <c r="H509" s="12" t="s">
        <v>38</v>
      </c>
      <c r="M509">
        <v>1058366</v>
      </c>
      <c r="N509">
        <v>1058390</v>
      </c>
      <c r="O509">
        <v>1.2</v>
      </c>
      <c r="P509" t="s">
        <v>741</v>
      </c>
      <c r="Q509" t="s">
        <v>721</v>
      </c>
      <c r="R509" t="s">
        <v>800</v>
      </c>
      <c r="S509" t="s">
        <v>801</v>
      </c>
      <c r="T509">
        <v>24</v>
      </c>
    </row>
    <row r="510" spans="1:20" x14ac:dyDescent="0.2">
      <c r="A510" s="1">
        <f t="shared" ref="A510:B573" si="32">M510</f>
        <v>1058390</v>
      </c>
      <c r="B510" s="1">
        <f t="shared" si="32"/>
        <v>1058707</v>
      </c>
      <c r="C510" s="1" t="str">
        <f t="shared" si="29"/>
        <v>1.2m CG</v>
      </c>
      <c r="D510" s="1" t="str">
        <f t="shared" si="30"/>
        <v>1.2m CG - Alignment Sheets</v>
      </c>
      <c r="E510" s="1" t="s">
        <v>38</v>
      </c>
      <c r="F510" s="1">
        <f t="shared" si="31"/>
        <v>1.2</v>
      </c>
      <c r="G510" s="12">
        <f>INDEX(families!$A:$A,MATCH(H510,families!$B:$B,0))</f>
        <v>8</v>
      </c>
      <c r="H510" s="12" t="s">
        <v>38</v>
      </c>
      <c r="M510">
        <v>1058390</v>
      </c>
      <c r="N510">
        <v>1058707</v>
      </c>
      <c r="O510">
        <v>1.2</v>
      </c>
      <c r="P510" t="s">
        <v>720</v>
      </c>
      <c r="Q510" t="s">
        <v>721</v>
      </c>
      <c r="R510" t="s">
        <v>761</v>
      </c>
      <c r="S510" t="s">
        <v>762</v>
      </c>
      <c r="T510">
        <v>317</v>
      </c>
    </row>
    <row r="511" spans="1:20" x14ac:dyDescent="0.2">
      <c r="A511" s="1">
        <f t="shared" si="32"/>
        <v>1058707</v>
      </c>
      <c r="B511" s="1">
        <f t="shared" si="32"/>
        <v>1058743</v>
      </c>
      <c r="C511" s="1" t="str">
        <f t="shared" si="29"/>
        <v>1.2m CG/1.2m FG</v>
      </c>
      <c r="D511" s="1" t="str">
        <f t="shared" si="30"/>
        <v>1.2m CG/1.2m FG - Alignment Sheets</v>
      </c>
      <c r="E511" s="1" t="s">
        <v>38</v>
      </c>
      <c r="F511" s="1">
        <f t="shared" si="31"/>
        <v>1.2</v>
      </c>
      <c r="G511" s="12">
        <f>INDEX(families!$A:$A,MATCH(H511,families!$B:$B,0))</f>
        <v>8</v>
      </c>
      <c r="H511" s="12" t="s">
        <v>38</v>
      </c>
      <c r="M511">
        <v>1058707</v>
      </c>
      <c r="N511">
        <v>1058743</v>
      </c>
      <c r="O511">
        <v>1.2</v>
      </c>
      <c r="P511" t="s">
        <v>741</v>
      </c>
      <c r="Q511" t="s">
        <v>721</v>
      </c>
      <c r="R511" t="s">
        <v>800</v>
      </c>
      <c r="S511" t="s">
        <v>801</v>
      </c>
      <c r="T511">
        <v>36</v>
      </c>
    </row>
    <row r="512" spans="1:20" x14ac:dyDescent="0.2">
      <c r="A512" s="1">
        <f t="shared" si="32"/>
        <v>1058743</v>
      </c>
      <c r="B512" s="1">
        <f t="shared" si="32"/>
        <v>1058746</v>
      </c>
      <c r="C512" s="1" t="str">
        <f t="shared" si="29"/>
        <v>1.2m FG</v>
      </c>
      <c r="D512" s="1" t="str">
        <f t="shared" si="30"/>
        <v>1.2m FG - Alignment Sheets</v>
      </c>
      <c r="E512" s="1" t="s">
        <v>38</v>
      </c>
      <c r="F512" s="1">
        <f t="shared" si="31"/>
        <v>1.2</v>
      </c>
      <c r="G512" s="12">
        <f>INDEX(families!$A:$A,MATCH(H512,families!$B:$B,0))</f>
        <v>8</v>
      </c>
      <c r="H512" s="12" t="s">
        <v>38</v>
      </c>
      <c r="M512">
        <v>1058743</v>
      </c>
      <c r="N512">
        <v>1058746</v>
      </c>
      <c r="O512">
        <v>1.2</v>
      </c>
      <c r="P512" t="s">
        <v>716</v>
      </c>
      <c r="Q512" t="s">
        <v>721</v>
      </c>
      <c r="R512" t="s">
        <v>726</v>
      </c>
      <c r="S512" t="s">
        <v>727</v>
      </c>
      <c r="T512">
        <v>3</v>
      </c>
    </row>
    <row r="513" spans="1:20" x14ac:dyDescent="0.2">
      <c r="A513" s="1">
        <f t="shared" si="32"/>
        <v>1058746</v>
      </c>
      <c r="B513" s="1">
        <f t="shared" si="32"/>
        <v>1058809</v>
      </c>
      <c r="C513" s="1" t="str">
        <f t="shared" si="29"/>
        <v>1.8m FG/1.2m FG</v>
      </c>
      <c r="D513" s="1" t="str">
        <f t="shared" si="30"/>
        <v>1.8m FG/1.2m FG - Alignment Sheets</v>
      </c>
      <c r="E513" s="1" t="s">
        <v>38</v>
      </c>
      <c r="F513" s="1">
        <f t="shared" si="31"/>
        <v>1.8</v>
      </c>
      <c r="G513" s="12">
        <f>INDEX(families!$A:$A,MATCH(H513,families!$B:$B,0))</f>
        <v>8</v>
      </c>
      <c r="H513" s="12" t="s">
        <v>38</v>
      </c>
      <c r="M513">
        <v>1058746</v>
      </c>
      <c r="N513">
        <v>1058809</v>
      </c>
      <c r="O513" t="s">
        <v>827</v>
      </c>
      <c r="P513" t="s">
        <v>716</v>
      </c>
      <c r="Q513" t="s">
        <v>721</v>
      </c>
      <c r="R513" t="s">
        <v>828</v>
      </c>
      <c r="S513" t="s">
        <v>829</v>
      </c>
      <c r="T513">
        <v>63</v>
      </c>
    </row>
    <row r="514" spans="1:20" x14ac:dyDescent="0.2">
      <c r="A514" s="1">
        <f t="shared" si="32"/>
        <v>1058809</v>
      </c>
      <c r="B514" s="1">
        <f t="shared" si="32"/>
        <v>1058854</v>
      </c>
      <c r="C514" s="1" t="str">
        <f t="shared" si="29"/>
        <v>1.5m FG/1.2m FG</v>
      </c>
      <c r="D514" s="1" t="str">
        <f t="shared" si="30"/>
        <v>1.5m FG/1.2m FG - Alignment Sheets</v>
      </c>
      <c r="E514" s="1" t="s">
        <v>38</v>
      </c>
      <c r="F514" s="1">
        <f t="shared" si="31"/>
        <v>1.5</v>
      </c>
      <c r="G514" s="12">
        <f>INDEX(families!$A:$A,MATCH(H514,families!$B:$B,0))</f>
        <v>8</v>
      </c>
      <c r="H514" s="12" t="s">
        <v>38</v>
      </c>
      <c r="M514">
        <v>1058809</v>
      </c>
      <c r="N514">
        <v>1058854</v>
      </c>
      <c r="O514" t="s">
        <v>774</v>
      </c>
      <c r="P514" t="s">
        <v>716</v>
      </c>
      <c r="Q514" t="s">
        <v>721</v>
      </c>
      <c r="R514" t="s">
        <v>830</v>
      </c>
      <c r="S514" t="s">
        <v>831</v>
      </c>
      <c r="T514">
        <v>45</v>
      </c>
    </row>
    <row r="515" spans="1:20" x14ac:dyDescent="0.2">
      <c r="A515" s="1">
        <f t="shared" si="32"/>
        <v>1058854</v>
      </c>
      <c r="B515" s="1">
        <f t="shared" si="32"/>
        <v>1059245</v>
      </c>
      <c r="C515" s="1" t="str">
        <f t="shared" ref="C515:C578" si="33">R515</f>
        <v>1.2m FG</v>
      </c>
      <c r="D515" s="1" t="str">
        <f t="shared" ref="D515:D578" si="34">R515&amp;" - "&amp;Q515</f>
        <v>1.2m FG - Alignment Sheets</v>
      </c>
      <c r="E515" s="1" t="s">
        <v>38</v>
      </c>
      <c r="F515" s="1">
        <f t="shared" ref="F515:F578" si="35">_xlfn.NUMBERVALUE(TRIM(LEFT(R515,3)))</f>
        <v>1.2</v>
      </c>
      <c r="G515" s="12">
        <f>INDEX(families!$A:$A,MATCH(H515,families!$B:$B,0))</f>
        <v>8</v>
      </c>
      <c r="H515" s="12" t="s">
        <v>38</v>
      </c>
      <c r="M515">
        <v>1058854</v>
      </c>
      <c r="N515">
        <v>1059245</v>
      </c>
      <c r="O515">
        <v>1.2</v>
      </c>
      <c r="P515" t="s">
        <v>716</v>
      </c>
      <c r="Q515" t="s">
        <v>721</v>
      </c>
      <c r="R515" t="s">
        <v>726</v>
      </c>
      <c r="S515" t="s">
        <v>727</v>
      </c>
      <c r="T515">
        <v>391</v>
      </c>
    </row>
    <row r="516" spans="1:20" x14ac:dyDescent="0.2">
      <c r="A516" s="1">
        <f t="shared" si="32"/>
        <v>1059245</v>
      </c>
      <c r="B516" s="1">
        <f t="shared" si="32"/>
        <v>1059316</v>
      </c>
      <c r="C516" s="1" t="str">
        <f t="shared" si="33"/>
        <v>1.2m CG/1.2m FG</v>
      </c>
      <c r="D516" s="1" t="str">
        <f t="shared" si="34"/>
        <v>1.2m CG/1.2m FG - Alignment Sheets</v>
      </c>
      <c r="E516" s="1" t="s">
        <v>38</v>
      </c>
      <c r="F516" s="1">
        <f t="shared" si="35"/>
        <v>1.2</v>
      </c>
      <c r="G516" s="12">
        <f>INDEX(families!$A:$A,MATCH(H516,families!$B:$B,0))</f>
        <v>8</v>
      </c>
      <c r="H516" s="12" t="s">
        <v>38</v>
      </c>
      <c r="M516">
        <v>1059245</v>
      </c>
      <c r="N516">
        <v>1059316</v>
      </c>
      <c r="O516">
        <v>1.2</v>
      </c>
      <c r="P516" t="s">
        <v>741</v>
      </c>
      <c r="Q516" t="s">
        <v>721</v>
      </c>
      <c r="R516" t="s">
        <v>800</v>
      </c>
      <c r="S516" t="s">
        <v>801</v>
      </c>
      <c r="T516">
        <v>71</v>
      </c>
    </row>
    <row r="517" spans="1:20" x14ac:dyDescent="0.2">
      <c r="A517" s="1">
        <f t="shared" si="32"/>
        <v>1059316</v>
      </c>
      <c r="B517" s="1">
        <f t="shared" si="32"/>
        <v>1059410</v>
      </c>
      <c r="C517" s="1" t="str">
        <f t="shared" si="33"/>
        <v>2.0m TL</v>
      </c>
      <c r="D517" s="1" t="str">
        <f t="shared" si="34"/>
        <v>2.0m TL - BGC Dominant Design</v>
      </c>
      <c r="E517" s="1" t="s">
        <v>38</v>
      </c>
      <c r="F517" s="1">
        <f t="shared" si="35"/>
        <v>2</v>
      </c>
      <c r="G517" s="12">
        <f>INDEX(families!$A:$A,MATCH(H517,families!$B:$B,0))</f>
        <v>8</v>
      </c>
      <c r="H517" s="12" t="s">
        <v>38</v>
      </c>
      <c r="M517">
        <v>1059316</v>
      </c>
      <c r="N517">
        <v>1059410</v>
      </c>
      <c r="O517">
        <v>2</v>
      </c>
      <c r="P517" t="s">
        <v>9451</v>
      </c>
      <c r="Q517" t="s">
        <v>729</v>
      </c>
      <c r="R517" t="s">
        <v>9450</v>
      </c>
      <c r="S517" t="s">
        <v>9449</v>
      </c>
      <c r="T517">
        <v>94</v>
      </c>
    </row>
    <row r="518" spans="1:20" x14ac:dyDescent="0.2">
      <c r="A518" s="1">
        <f t="shared" si="32"/>
        <v>1059410</v>
      </c>
      <c r="B518" s="1">
        <f t="shared" si="32"/>
        <v>1059468</v>
      </c>
      <c r="C518" s="1" t="str">
        <f t="shared" si="33"/>
        <v>2.0m CG/1.2m FG</v>
      </c>
      <c r="D518" s="1" t="str">
        <f t="shared" si="34"/>
        <v>2.0m CG/1.2m FG - Alignment Sheets</v>
      </c>
      <c r="E518" s="1" t="s">
        <v>38</v>
      </c>
      <c r="F518" s="1">
        <f t="shared" si="35"/>
        <v>2</v>
      </c>
      <c r="G518" s="12">
        <f>INDEX(families!$A:$A,MATCH(H518,families!$B:$B,0))</f>
        <v>8</v>
      </c>
      <c r="H518" s="12" t="s">
        <v>38</v>
      </c>
      <c r="M518">
        <v>1059410</v>
      </c>
      <c r="N518">
        <v>1059468</v>
      </c>
      <c r="O518" t="s">
        <v>777</v>
      </c>
      <c r="P518" t="s">
        <v>741</v>
      </c>
      <c r="Q518" t="s">
        <v>721</v>
      </c>
      <c r="R518" t="s">
        <v>786</v>
      </c>
      <c r="S518" t="s">
        <v>787</v>
      </c>
      <c r="T518">
        <v>58</v>
      </c>
    </row>
    <row r="519" spans="1:20" x14ac:dyDescent="0.2">
      <c r="A519" s="1">
        <f t="shared" si="32"/>
        <v>1059468</v>
      </c>
      <c r="B519" s="1">
        <f t="shared" si="32"/>
        <v>1059683</v>
      </c>
      <c r="C519" s="1" t="str">
        <f t="shared" si="33"/>
        <v>1.2m FG</v>
      </c>
      <c r="D519" s="1" t="str">
        <f t="shared" si="34"/>
        <v>1.2m FG - Alignment Sheets</v>
      </c>
      <c r="E519" s="1" t="s">
        <v>38</v>
      </c>
      <c r="F519" s="1">
        <f t="shared" si="35"/>
        <v>1.2</v>
      </c>
      <c r="G519" s="12">
        <f>INDEX(families!$A:$A,MATCH(H519,families!$B:$B,0))</f>
        <v>8</v>
      </c>
      <c r="H519" s="12" t="s">
        <v>38</v>
      </c>
      <c r="M519">
        <v>1059468</v>
      </c>
      <c r="N519">
        <v>1059683</v>
      </c>
      <c r="O519">
        <v>1.2</v>
      </c>
      <c r="P519" t="s">
        <v>716</v>
      </c>
      <c r="Q519" t="s">
        <v>721</v>
      </c>
      <c r="R519" t="s">
        <v>726</v>
      </c>
      <c r="S519" t="s">
        <v>727</v>
      </c>
      <c r="T519">
        <v>215</v>
      </c>
    </row>
    <row r="520" spans="1:20" x14ac:dyDescent="0.2">
      <c r="A520" s="1">
        <f t="shared" si="32"/>
        <v>1059683</v>
      </c>
      <c r="B520" s="1">
        <f t="shared" si="32"/>
        <v>1059898</v>
      </c>
      <c r="C520" s="1" t="str">
        <f t="shared" si="33"/>
        <v>0.9m FG</v>
      </c>
      <c r="D520" s="1" t="str">
        <f t="shared" si="34"/>
        <v>0.9m FG - Default Depth</v>
      </c>
      <c r="E520" s="1" t="s">
        <v>38</v>
      </c>
      <c r="F520" s="1">
        <f t="shared" si="35"/>
        <v>0.9</v>
      </c>
      <c r="G520" s="12">
        <f>INDEX(families!$A:$A,MATCH(H520,families!$B:$B,0))</f>
        <v>8</v>
      </c>
      <c r="H520" s="12" t="s">
        <v>38</v>
      </c>
      <c r="M520">
        <v>1059683</v>
      </c>
      <c r="N520">
        <v>1059898</v>
      </c>
      <c r="O520">
        <v>0.9</v>
      </c>
      <c r="P520" t="s">
        <v>716</v>
      </c>
      <c r="Q520" t="s">
        <v>717</v>
      </c>
      <c r="R520" t="s">
        <v>718</v>
      </c>
      <c r="S520" t="s">
        <v>719</v>
      </c>
      <c r="T520">
        <v>215</v>
      </c>
    </row>
    <row r="521" spans="1:20" x14ac:dyDescent="0.2">
      <c r="A521" s="1">
        <f t="shared" si="32"/>
        <v>1059898</v>
      </c>
      <c r="B521" s="1">
        <f t="shared" si="32"/>
        <v>1059999</v>
      </c>
      <c r="C521" s="1" t="str">
        <f t="shared" si="33"/>
        <v>2.0m MOTI</v>
      </c>
      <c r="D521" s="1" t="str">
        <f t="shared" si="34"/>
        <v>2.0m MOTI - MOTI Encroachment</v>
      </c>
      <c r="E521" s="1" t="s">
        <v>38</v>
      </c>
      <c r="F521" s="1">
        <f t="shared" si="35"/>
        <v>2</v>
      </c>
      <c r="G521" s="12">
        <f>INDEX(families!$A:$A,MATCH(H521,families!$B:$B,0))</f>
        <v>8</v>
      </c>
      <c r="H521" s="12" t="s">
        <v>38</v>
      </c>
      <c r="M521">
        <v>1059898</v>
      </c>
      <c r="N521">
        <v>1059999</v>
      </c>
      <c r="O521">
        <v>2</v>
      </c>
      <c r="P521" t="s">
        <v>768</v>
      </c>
      <c r="Q521" t="s">
        <v>769</v>
      </c>
      <c r="R521" t="s">
        <v>770</v>
      </c>
      <c r="S521" t="s">
        <v>771</v>
      </c>
      <c r="T521">
        <v>101</v>
      </c>
    </row>
    <row r="522" spans="1:20" x14ac:dyDescent="0.2">
      <c r="A522" s="1">
        <f t="shared" si="32"/>
        <v>1059999</v>
      </c>
      <c r="B522" s="1">
        <f t="shared" si="32"/>
        <v>1060026</v>
      </c>
      <c r="C522" s="1" t="str">
        <f t="shared" si="33"/>
        <v>0.9m FG</v>
      </c>
      <c r="D522" s="1" t="str">
        <f t="shared" si="34"/>
        <v>0.9m FG - Default Depth</v>
      </c>
      <c r="E522" s="1" t="s">
        <v>38</v>
      </c>
      <c r="F522" s="1">
        <f t="shared" si="35"/>
        <v>0.9</v>
      </c>
      <c r="G522" s="12">
        <f>INDEX(families!$A:$A,MATCH(H522,families!$B:$B,0))</f>
        <v>8</v>
      </c>
      <c r="H522" s="12" t="s">
        <v>38</v>
      </c>
      <c r="M522">
        <v>1059999</v>
      </c>
      <c r="N522">
        <v>1060026</v>
      </c>
      <c r="O522">
        <v>0.9</v>
      </c>
      <c r="P522" t="s">
        <v>716</v>
      </c>
      <c r="Q522" t="s">
        <v>717</v>
      </c>
      <c r="R522" t="s">
        <v>718</v>
      </c>
      <c r="S522" t="s">
        <v>719</v>
      </c>
      <c r="T522">
        <v>27</v>
      </c>
    </row>
    <row r="523" spans="1:20" x14ac:dyDescent="0.2">
      <c r="A523" s="1">
        <f t="shared" si="32"/>
        <v>1060026</v>
      </c>
      <c r="B523" s="1">
        <f t="shared" si="32"/>
        <v>1061246</v>
      </c>
      <c r="C523" s="1" t="str">
        <f t="shared" si="33"/>
        <v>2.0m MOTI</v>
      </c>
      <c r="D523" s="1" t="str">
        <f t="shared" si="34"/>
        <v>2.0m MOTI - MOTI Encroachment</v>
      </c>
      <c r="E523" s="1" t="s">
        <v>38</v>
      </c>
      <c r="F523" s="1">
        <f t="shared" si="35"/>
        <v>2</v>
      </c>
      <c r="G523" s="12">
        <f>INDEX(families!$A:$A,MATCH(H523,families!$B:$B,0))</f>
        <v>8</v>
      </c>
      <c r="H523" s="12" t="s">
        <v>38</v>
      </c>
      <c r="M523">
        <v>1060026</v>
      </c>
      <c r="N523">
        <v>1061246</v>
      </c>
      <c r="O523">
        <v>2</v>
      </c>
      <c r="P523" t="s">
        <v>768</v>
      </c>
      <c r="Q523" t="s">
        <v>769</v>
      </c>
      <c r="R523" t="s">
        <v>770</v>
      </c>
      <c r="S523" t="s">
        <v>771</v>
      </c>
      <c r="T523">
        <v>1220</v>
      </c>
    </row>
    <row r="524" spans="1:20" x14ac:dyDescent="0.2">
      <c r="A524" s="1">
        <f t="shared" si="32"/>
        <v>1061246</v>
      </c>
      <c r="B524" s="1">
        <f t="shared" si="32"/>
        <v>1061252</v>
      </c>
      <c r="C524" s="1" t="str">
        <f t="shared" si="33"/>
        <v>1.2m FG</v>
      </c>
      <c r="D524" s="1" t="str">
        <f t="shared" si="34"/>
        <v>1.2m FG - BGC Dominant Design</v>
      </c>
      <c r="E524" s="1" t="s">
        <v>38</v>
      </c>
      <c r="F524" s="1">
        <f t="shared" si="35"/>
        <v>1.2</v>
      </c>
      <c r="G524" s="12">
        <f>INDEX(families!$A:$A,MATCH(H524,families!$B:$B,0))</f>
        <v>8</v>
      </c>
      <c r="H524" s="12" t="s">
        <v>38</v>
      </c>
      <c r="M524">
        <v>1061246</v>
      </c>
      <c r="N524">
        <v>1061252</v>
      </c>
      <c r="O524">
        <v>1.2</v>
      </c>
      <c r="P524" t="s">
        <v>716</v>
      </c>
      <c r="Q524" t="s">
        <v>729</v>
      </c>
      <c r="R524" t="s">
        <v>726</v>
      </c>
      <c r="S524" t="s">
        <v>727</v>
      </c>
      <c r="T524">
        <v>6</v>
      </c>
    </row>
    <row r="525" spans="1:20" x14ac:dyDescent="0.2">
      <c r="A525" s="1">
        <f t="shared" si="32"/>
        <v>1061252</v>
      </c>
      <c r="B525" s="1">
        <f t="shared" si="32"/>
        <v>1061466</v>
      </c>
      <c r="C525" s="1" t="str">
        <f t="shared" si="33"/>
        <v>1.2m CG</v>
      </c>
      <c r="D525" s="1" t="str">
        <f t="shared" si="34"/>
        <v>1.2m CG - Alignment Sheets</v>
      </c>
      <c r="E525" s="1" t="s">
        <v>38</v>
      </c>
      <c r="F525" s="1">
        <f t="shared" si="35"/>
        <v>1.2</v>
      </c>
      <c r="G525" s="12">
        <f>INDEX(families!$A:$A,MATCH(H525,families!$B:$B,0))</f>
        <v>8</v>
      </c>
      <c r="H525" s="12" t="s">
        <v>38</v>
      </c>
      <c r="M525">
        <v>1061252</v>
      </c>
      <c r="N525">
        <v>1061466</v>
      </c>
      <c r="O525">
        <v>1.2</v>
      </c>
      <c r="P525" t="s">
        <v>720</v>
      </c>
      <c r="Q525" t="s">
        <v>721</v>
      </c>
      <c r="R525" t="s">
        <v>761</v>
      </c>
      <c r="S525" t="s">
        <v>762</v>
      </c>
      <c r="T525">
        <v>214</v>
      </c>
    </row>
    <row r="526" spans="1:20" x14ac:dyDescent="0.2">
      <c r="A526" s="1">
        <f t="shared" si="32"/>
        <v>1061466</v>
      </c>
      <c r="B526" s="1">
        <f t="shared" si="32"/>
        <v>1061487.6100000001</v>
      </c>
      <c r="C526" s="1" t="str">
        <f t="shared" si="33"/>
        <v>1.2m WC</v>
      </c>
      <c r="D526" s="1" t="str">
        <f t="shared" si="34"/>
        <v>1.2m WC - DWG# PT610201</v>
      </c>
      <c r="E526" s="1" t="s">
        <v>38</v>
      </c>
      <c r="F526" s="1">
        <f t="shared" si="35"/>
        <v>1.2</v>
      </c>
      <c r="G526" s="12">
        <f>INDEX(families!$A:$A,MATCH(H526,families!$B:$B,0))</f>
        <v>8</v>
      </c>
      <c r="H526" s="12" t="s">
        <v>38</v>
      </c>
      <c r="M526">
        <v>1061466</v>
      </c>
      <c r="N526">
        <v>1061487.6100000001</v>
      </c>
      <c r="O526">
        <v>1.2</v>
      </c>
      <c r="P526" t="s">
        <v>732</v>
      </c>
      <c r="Q526" t="s">
        <v>733</v>
      </c>
      <c r="R526" t="s">
        <v>734</v>
      </c>
      <c r="S526" t="s">
        <v>734</v>
      </c>
      <c r="T526">
        <v>21.610000000102399</v>
      </c>
    </row>
    <row r="527" spans="1:20" x14ac:dyDescent="0.2">
      <c r="A527" s="1">
        <f t="shared" si="32"/>
        <v>1061487.6100000001</v>
      </c>
      <c r="B527" s="1">
        <f t="shared" si="32"/>
        <v>1061493.72</v>
      </c>
      <c r="C527" s="1" t="str">
        <f t="shared" si="33"/>
        <v>0.9m FG</v>
      </c>
      <c r="D527" s="1" t="str">
        <f t="shared" si="34"/>
        <v>0.9m FG - Default Depth</v>
      </c>
      <c r="E527" s="1" t="s">
        <v>38</v>
      </c>
      <c r="F527" s="1">
        <f t="shared" si="35"/>
        <v>0.9</v>
      </c>
      <c r="G527" s="12">
        <f>INDEX(families!$A:$A,MATCH(H527,families!$B:$B,0))</f>
        <v>8</v>
      </c>
      <c r="H527" s="12" t="s">
        <v>38</v>
      </c>
      <c r="M527">
        <v>1061487.6100000001</v>
      </c>
      <c r="N527">
        <v>1061493.72</v>
      </c>
      <c r="O527">
        <v>0.9</v>
      </c>
      <c r="P527" t="s">
        <v>716</v>
      </c>
      <c r="Q527" t="s">
        <v>717</v>
      </c>
      <c r="R527" t="s">
        <v>718</v>
      </c>
      <c r="S527" t="s">
        <v>719</v>
      </c>
      <c r="T527">
        <v>6.1099999998696104</v>
      </c>
    </row>
    <row r="528" spans="1:20" x14ac:dyDescent="0.2">
      <c r="A528" s="1">
        <f t="shared" si="32"/>
        <v>1061493.72</v>
      </c>
      <c r="B528" s="1">
        <f t="shared" si="32"/>
        <v>1061517.72</v>
      </c>
      <c r="C528" s="1" t="str">
        <f t="shared" si="33"/>
        <v>1.2m WC</v>
      </c>
      <c r="D528" s="1" t="str">
        <f t="shared" si="34"/>
        <v>1.2m WC - DWG# PT610201</v>
      </c>
      <c r="E528" s="1" t="s">
        <v>38</v>
      </c>
      <c r="F528" s="1">
        <f t="shared" si="35"/>
        <v>1.2</v>
      </c>
      <c r="G528" s="12">
        <f>INDEX(families!$A:$A,MATCH(H528,families!$B:$B,0))</f>
        <v>8</v>
      </c>
      <c r="H528" s="12" t="s">
        <v>38</v>
      </c>
      <c r="M528">
        <v>1061493.72</v>
      </c>
      <c r="N528">
        <v>1061517.72</v>
      </c>
      <c r="O528">
        <v>1.2</v>
      </c>
      <c r="P528" t="s">
        <v>732</v>
      </c>
      <c r="Q528" t="s">
        <v>733</v>
      </c>
      <c r="R528" t="s">
        <v>734</v>
      </c>
      <c r="S528" t="s">
        <v>734</v>
      </c>
      <c r="T528">
        <v>24</v>
      </c>
    </row>
    <row r="529" spans="1:20" x14ac:dyDescent="0.2">
      <c r="A529" s="1">
        <f t="shared" si="32"/>
        <v>1061517.72</v>
      </c>
      <c r="B529" s="1">
        <f t="shared" si="32"/>
        <v>1061809.51</v>
      </c>
      <c r="C529" s="1" t="str">
        <f t="shared" si="33"/>
        <v>1.2m CG</v>
      </c>
      <c r="D529" s="1" t="str">
        <f t="shared" si="34"/>
        <v>1.2m CG - Alignment Sheets</v>
      </c>
      <c r="E529" s="1" t="s">
        <v>38</v>
      </c>
      <c r="F529" s="1">
        <f t="shared" si="35"/>
        <v>1.2</v>
      </c>
      <c r="G529" s="12">
        <f>INDEX(families!$A:$A,MATCH(H529,families!$B:$B,0))</f>
        <v>8</v>
      </c>
      <c r="H529" s="12" t="s">
        <v>38</v>
      </c>
      <c r="M529">
        <v>1061517.72</v>
      </c>
      <c r="N529">
        <v>1061809.51</v>
      </c>
      <c r="O529">
        <v>1.2</v>
      </c>
      <c r="P529" t="s">
        <v>720</v>
      </c>
      <c r="Q529" t="s">
        <v>721</v>
      </c>
      <c r="R529" t="s">
        <v>761</v>
      </c>
      <c r="S529" t="s">
        <v>762</v>
      </c>
      <c r="T529">
        <v>291.79000000003703</v>
      </c>
    </row>
    <row r="530" spans="1:20" x14ac:dyDescent="0.2">
      <c r="A530" s="1">
        <f t="shared" si="32"/>
        <v>1061809.51</v>
      </c>
      <c r="B530" s="1">
        <f t="shared" si="32"/>
        <v>1061833.51</v>
      </c>
      <c r="C530" s="1" t="str">
        <f t="shared" si="33"/>
        <v>2.0m WC</v>
      </c>
      <c r="D530" s="1" t="str">
        <f t="shared" si="34"/>
        <v>2.0m WC - DWG# PT610301</v>
      </c>
      <c r="E530" s="1" t="s">
        <v>38</v>
      </c>
      <c r="F530" s="1">
        <f t="shared" si="35"/>
        <v>2</v>
      </c>
      <c r="G530" s="12">
        <f>INDEX(families!$A:$A,MATCH(H530,families!$B:$B,0))</f>
        <v>8</v>
      </c>
      <c r="H530" s="12" t="s">
        <v>38</v>
      </c>
      <c r="M530">
        <v>1061809.51</v>
      </c>
      <c r="N530">
        <v>1061833.51</v>
      </c>
      <c r="O530">
        <v>2</v>
      </c>
      <c r="P530" t="s">
        <v>732</v>
      </c>
      <c r="Q530" t="s">
        <v>794</v>
      </c>
      <c r="R530" t="s">
        <v>795</v>
      </c>
      <c r="S530" t="s">
        <v>795</v>
      </c>
      <c r="T530">
        <v>24</v>
      </c>
    </row>
    <row r="531" spans="1:20" x14ac:dyDescent="0.2">
      <c r="A531" s="1">
        <f t="shared" si="32"/>
        <v>1061833.51</v>
      </c>
      <c r="B531" s="1">
        <f t="shared" si="32"/>
        <v>1061838</v>
      </c>
      <c r="C531" s="1" t="str">
        <f t="shared" si="33"/>
        <v>2.0m CE</v>
      </c>
      <c r="D531" s="1" t="str">
        <f t="shared" si="34"/>
        <v>2.0m CE - BGC Dominant Design</v>
      </c>
      <c r="E531" s="1" t="s">
        <v>38</v>
      </c>
      <c r="F531" s="1">
        <f t="shared" si="35"/>
        <v>2</v>
      </c>
      <c r="G531" s="12">
        <f>INDEX(families!$A:$A,MATCH(H531,families!$B:$B,0))</f>
        <v>8</v>
      </c>
      <c r="H531" s="12" t="s">
        <v>38</v>
      </c>
      <c r="M531">
        <v>1061833.51</v>
      </c>
      <c r="N531">
        <v>1061838</v>
      </c>
      <c r="O531">
        <v>2</v>
      </c>
      <c r="P531" t="s">
        <v>9444</v>
      </c>
      <c r="Q531" t="s">
        <v>729</v>
      </c>
      <c r="R531" t="s">
        <v>9448</v>
      </c>
      <c r="S531" t="s">
        <v>9447</v>
      </c>
      <c r="T531">
        <v>4.4899999999906797</v>
      </c>
    </row>
    <row r="532" spans="1:20" x14ac:dyDescent="0.2">
      <c r="A532" s="1">
        <f t="shared" si="32"/>
        <v>1061838</v>
      </c>
      <c r="B532" s="1">
        <f t="shared" si="32"/>
        <v>1062050.25</v>
      </c>
      <c r="C532" s="1" t="str">
        <f t="shared" si="33"/>
        <v>1.2m CG</v>
      </c>
      <c r="D532" s="1" t="str">
        <f t="shared" si="34"/>
        <v>1.2m CG - Alignment Sheets</v>
      </c>
      <c r="E532" s="1" t="s">
        <v>38</v>
      </c>
      <c r="F532" s="1">
        <f t="shared" si="35"/>
        <v>1.2</v>
      </c>
      <c r="G532" s="12">
        <f>INDEX(families!$A:$A,MATCH(H532,families!$B:$B,0))</f>
        <v>8</v>
      </c>
      <c r="H532" s="12" t="s">
        <v>38</v>
      </c>
      <c r="M532">
        <v>1061838</v>
      </c>
      <c r="N532">
        <v>1062050.25</v>
      </c>
      <c r="O532">
        <v>1.2</v>
      </c>
      <c r="P532" t="s">
        <v>720</v>
      </c>
      <c r="Q532" t="s">
        <v>721</v>
      </c>
      <c r="R532" t="s">
        <v>761</v>
      </c>
      <c r="S532" t="s">
        <v>762</v>
      </c>
      <c r="T532">
        <v>212.25</v>
      </c>
    </row>
    <row r="533" spans="1:20" x14ac:dyDescent="0.2">
      <c r="A533" s="1">
        <f t="shared" si="32"/>
        <v>1062050.25</v>
      </c>
      <c r="B533" s="1">
        <f t="shared" si="32"/>
        <v>1062062.25</v>
      </c>
      <c r="C533" s="1" t="str">
        <f t="shared" si="33"/>
        <v>1.5m RD</v>
      </c>
      <c r="D533" s="1" t="str">
        <f t="shared" si="34"/>
        <v>1.5m RD - DWG# PT640301</v>
      </c>
      <c r="E533" s="1" t="s">
        <v>38</v>
      </c>
      <c r="F533" s="1">
        <f t="shared" si="35"/>
        <v>1.5</v>
      </c>
      <c r="G533" s="12">
        <f>INDEX(families!$A:$A,MATCH(H533,families!$B:$B,0))</f>
        <v>8</v>
      </c>
      <c r="H533" s="12" t="s">
        <v>38</v>
      </c>
      <c r="M533">
        <v>1062050.25</v>
      </c>
      <c r="N533">
        <v>1062062.25</v>
      </c>
      <c r="O533">
        <v>1.5</v>
      </c>
      <c r="P533" t="s">
        <v>735</v>
      </c>
      <c r="Q533" t="s">
        <v>736</v>
      </c>
      <c r="R533" t="s">
        <v>737</v>
      </c>
      <c r="S533" t="s">
        <v>737</v>
      </c>
      <c r="T533">
        <v>12</v>
      </c>
    </row>
    <row r="534" spans="1:20" x14ac:dyDescent="0.2">
      <c r="A534" s="1">
        <f t="shared" si="32"/>
        <v>1062062.25</v>
      </c>
      <c r="B534" s="1">
        <f t="shared" si="32"/>
        <v>1062609</v>
      </c>
      <c r="C534" s="1" t="str">
        <f t="shared" si="33"/>
        <v>1.2m CG</v>
      </c>
      <c r="D534" s="1" t="str">
        <f t="shared" si="34"/>
        <v>1.2m CG - Alignment Sheets</v>
      </c>
      <c r="E534" s="1" t="s">
        <v>38</v>
      </c>
      <c r="F534" s="1">
        <f t="shared" si="35"/>
        <v>1.2</v>
      </c>
      <c r="G534" s="12">
        <f>INDEX(families!$A:$A,MATCH(H534,families!$B:$B,0))</f>
        <v>8</v>
      </c>
      <c r="H534" s="12" t="s">
        <v>38</v>
      </c>
      <c r="M534">
        <v>1062062.25</v>
      </c>
      <c r="N534">
        <v>1062609</v>
      </c>
      <c r="O534">
        <v>1.2</v>
      </c>
      <c r="P534" t="s">
        <v>720</v>
      </c>
      <c r="Q534" t="s">
        <v>721</v>
      </c>
      <c r="R534" t="s">
        <v>761</v>
      </c>
      <c r="S534" t="s">
        <v>762</v>
      </c>
      <c r="T534">
        <v>546.75</v>
      </c>
    </row>
    <row r="535" spans="1:20" x14ac:dyDescent="0.2">
      <c r="A535" s="1">
        <f t="shared" si="32"/>
        <v>1062609</v>
      </c>
      <c r="B535" s="1">
        <f t="shared" si="32"/>
        <v>1062788</v>
      </c>
      <c r="C535" s="1" t="str">
        <f t="shared" si="33"/>
        <v>2.0m MOTI</v>
      </c>
      <c r="D535" s="1" t="str">
        <f t="shared" si="34"/>
        <v>2.0m MOTI - MOTI Encroachment</v>
      </c>
      <c r="E535" s="1" t="s">
        <v>38</v>
      </c>
      <c r="F535" s="1">
        <f t="shared" si="35"/>
        <v>2</v>
      </c>
      <c r="G535" s="12">
        <f>INDEX(families!$A:$A,MATCH(H535,families!$B:$B,0))</f>
        <v>8</v>
      </c>
      <c r="H535" s="12" t="s">
        <v>38</v>
      </c>
      <c r="M535">
        <v>1062609</v>
      </c>
      <c r="N535">
        <v>1062788</v>
      </c>
      <c r="O535">
        <v>2</v>
      </c>
      <c r="P535" t="s">
        <v>768</v>
      </c>
      <c r="Q535" t="s">
        <v>769</v>
      </c>
      <c r="R535" t="s">
        <v>770</v>
      </c>
      <c r="S535" t="s">
        <v>771</v>
      </c>
      <c r="T535">
        <v>179</v>
      </c>
    </row>
    <row r="536" spans="1:20" x14ac:dyDescent="0.2">
      <c r="A536" s="1">
        <f t="shared" si="32"/>
        <v>1062788</v>
      </c>
      <c r="B536" s="1">
        <f t="shared" si="32"/>
        <v>1062805</v>
      </c>
      <c r="C536" s="1" t="str">
        <f t="shared" si="33"/>
        <v>2.5m CE</v>
      </c>
      <c r="D536" s="1" t="str">
        <f t="shared" si="34"/>
        <v>2.5m CE - BGC Dominant Design</v>
      </c>
      <c r="E536" s="1" t="s">
        <v>38</v>
      </c>
      <c r="F536" s="1">
        <f t="shared" si="35"/>
        <v>2.5</v>
      </c>
      <c r="G536" s="12">
        <f>INDEX(families!$A:$A,MATCH(H536,families!$B:$B,0))</f>
        <v>8</v>
      </c>
      <c r="H536" s="12" t="s">
        <v>38</v>
      </c>
      <c r="M536">
        <v>1062788</v>
      </c>
      <c r="N536">
        <v>1062805</v>
      </c>
      <c r="O536">
        <v>2.5</v>
      </c>
      <c r="P536" t="s">
        <v>9444</v>
      </c>
      <c r="Q536" t="s">
        <v>729</v>
      </c>
      <c r="R536" t="s">
        <v>9443</v>
      </c>
      <c r="S536" t="s">
        <v>9442</v>
      </c>
      <c r="T536">
        <v>17</v>
      </c>
    </row>
    <row r="537" spans="1:20" x14ac:dyDescent="0.2">
      <c r="A537" s="1">
        <f t="shared" si="32"/>
        <v>1062805</v>
      </c>
      <c r="B537" s="1">
        <f t="shared" si="32"/>
        <v>1063248.97</v>
      </c>
      <c r="C537" s="1" t="str">
        <f t="shared" si="33"/>
        <v>2.0m MOTI</v>
      </c>
      <c r="D537" s="1" t="str">
        <f t="shared" si="34"/>
        <v>2.0m MOTI - MOTI Encroachment</v>
      </c>
      <c r="E537" s="1" t="s">
        <v>38</v>
      </c>
      <c r="F537" s="1">
        <f t="shared" si="35"/>
        <v>2</v>
      </c>
      <c r="G537" s="12">
        <f>INDEX(families!$A:$A,MATCH(H537,families!$B:$B,0))</f>
        <v>8</v>
      </c>
      <c r="H537" s="12" t="s">
        <v>38</v>
      </c>
      <c r="M537">
        <v>1062805</v>
      </c>
      <c r="N537">
        <v>1063248.97</v>
      </c>
      <c r="O537">
        <v>2</v>
      </c>
      <c r="P537" t="s">
        <v>768</v>
      </c>
      <c r="Q537" t="s">
        <v>769</v>
      </c>
      <c r="R537" t="s">
        <v>770</v>
      </c>
      <c r="S537" t="s">
        <v>771</v>
      </c>
      <c r="T537">
        <v>443.969999999972</v>
      </c>
    </row>
    <row r="538" spans="1:20" x14ac:dyDescent="0.2">
      <c r="A538" s="1">
        <f t="shared" si="32"/>
        <v>1063248.97</v>
      </c>
      <c r="B538" s="1">
        <f t="shared" si="32"/>
        <v>1063256</v>
      </c>
      <c r="C538" s="1" t="str">
        <f t="shared" si="33"/>
        <v>2.3m WC</v>
      </c>
      <c r="D538" s="1" t="str">
        <f t="shared" si="34"/>
        <v>2.3m WC - DWG# PT610801</v>
      </c>
      <c r="E538" s="1" t="s">
        <v>38</v>
      </c>
      <c r="F538" s="1">
        <f t="shared" si="35"/>
        <v>2.2999999999999998</v>
      </c>
      <c r="G538" s="12">
        <f>INDEX(families!$A:$A,MATCH(H538,families!$B:$B,0))</f>
        <v>8</v>
      </c>
      <c r="H538" s="12" t="s">
        <v>38</v>
      </c>
      <c r="M538">
        <v>1063248.97</v>
      </c>
      <c r="N538">
        <v>1063256</v>
      </c>
      <c r="O538">
        <v>2.2999999999999998</v>
      </c>
      <c r="P538" t="s">
        <v>732</v>
      </c>
      <c r="Q538" t="s">
        <v>763</v>
      </c>
      <c r="R538" t="s">
        <v>764</v>
      </c>
      <c r="S538" t="s">
        <v>764</v>
      </c>
      <c r="T538">
        <v>7.0300000000279397</v>
      </c>
    </row>
    <row r="539" spans="1:20" x14ac:dyDescent="0.2">
      <c r="A539" s="1">
        <f t="shared" si="32"/>
        <v>1063256</v>
      </c>
      <c r="B539" s="1">
        <f t="shared" si="32"/>
        <v>1063279</v>
      </c>
      <c r="C539" s="1" t="str">
        <f t="shared" si="33"/>
        <v>3.0m CG</v>
      </c>
      <c r="D539" s="1" t="str">
        <f t="shared" si="34"/>
        <v>3.0m CG - Alignment Sheets</v>
      </c>
      <c r="E539" s="1" t="s">
        <v>38</v>
      </c>
      <c r="F539" s="1">
        <f t="shared" si="35"/>
        <v>3</v>
      </c>
      <c r="G539" s="12">
        <f>INDEX(families!$A:$A,MATCH(H539,families!$B:$B,0))</f>
        <v>8</v>
      </c>
      <c r="H539" s="12" t="s">
        <v>38</v>
      </c>
      <c r="M539">
        <v>1063256</v>
      </c>
      <c r="N539">
        <v>1063279</v>
      </c>
      <c r="O539">
        <v>3</v>
      </c>
      <c r="P539" t="s">
        <v>720</v>
      </c>
      <c r="Q539" t="s">
        <v>721</v>
      </c>
      <c r="R539" t="s">
        <v>823</v>
      </c>
      <c r="S539" t="s">
        <v>824</v>
      </c>
      <c r="T539">
        <v>23</v>
      </c>
    </row>
    <row r="540" spans="1:20" x14ac:dyDescent="0.2">
      <c r="A540" s="1">
        <f t="shared" si="32"/>
        <v>1063279</v>
      </c>
      <c r="B540" s="1">
        <f t="shared" si="32"/>
        <v>1063280.97</v>
      </c>
      <c r="C540" s="1" t="str">
        <f t="shared" si="33"/>
        <v>2.3m WC</v>
      </c>
      <c r="D540" s="1" t="str">
        <f t="shared" si="34"/>
        <v>2.3m WC - DWG# PT610801</v>
      </c>
      <c r="E540" s="1" t="s">
        <v>38</v>
      </c>
      <c r="F540" s="1">
        <f t="shared" si="35"/>
        <v>2.2999999999999998</v>
      </c>
      <c r="G540" s="12">
        <f>INDEX(families!$A:$A,MATCH(H540,families!$B:$B,0))</f>
        <v>8</v>
      </c>
      <c r="H540" s="12" t="s">
        <v>38</v>
      </c>
      <c r="M540">
        <v>1063279</v>
      </c>
      <c r="N540">
        <v>1063280.97</v>
      </c>
      <c r="O540">
        <v>2.2999999999999998</v>
      </c>
      <c r="P540" t="s">
        <v>732</v>
      </c>
      <c r="Q540" t="s">
        <v>763</v>
      </c>
      <c r="R540" t="s">
        <v>764</v>
      </c>
      <c r="S540" t="s">
        <v>764</v>
      </c>
      <c r="T540">
        <v>1.9699999999720601</v>
      </c>
    </row>
    <row r="541" spans="1:20" x14ac:dyDescent="0.2">
      <c r="A541" s="1">
        <f t="shared" si="32"/>
        <v>1063280.97</v>
      </c>
      <c r="B541" s="1">
        <f t="shared" si="32"/>
        <v>1064262</v>
      </c>
      <c r="C541" s="1" t="str">
        <f t="shared" si="33"/>
        <v>2.0m MOTI</v>
      </c>
      <c r="D541" s="1" t="str">
        <f t="shared" si="34"/>
        <v>2.0m MOTI - MOTI Encroachment</v>
      </c>
      <c r="E541" s="1" t="s">
        <v>38</v>
      </c>
      <c r="F541" s="1">
        <f t="shared" si="35"/>
        <v>2</v>
      </c>
      <c r="G541" s="12">
        <f>INDEX(families!$A:$A,MATCH(H541,families!$B:$B,0))</f>
        <v>8</v>
      </c>
      <c r="H541" s="12" t="s">
        <v>38</v>
      </c>
      <c r="M541">
        <v>1063280.97</v>
      </c>
      <c r="N541">
        <v>1064262</v>
      </c>
      <c r="O541">
        <v>2</v>
      </c>
      <c r="P541" t="s">
        <v>768</v>
      </c>
      <c r="Q541" t="s">
        <v>769</v>
      </c>
      <c r="R541" t="s">
        <v>770</v>
      </c>
      <c r="S541" t="s">
        <v>771</v>
      </c>
      <c r="T541">
        <v>981.03000000002703</v>
      </c>
    </row>
    <row r="542" spans="1:20" x14ac:dyDescent="0.2">
      <c r="A542" s="1">
        <f t="shared" si="32"/>
        <v>1064262</v>
      </c>
      <c r="B542" s="1">
        <f t="shared" si="32"/>
        <v>1064434</v>
      </c>
      <c r="C542" s="1" t="str">
        <f t="shared" si="33"/>
        <v>1.2m FG</v>
      </c>
      <c r="D542" s="1" t="str">
        <f t="shared" si="34"/>
        <v>1.2m FG - BGC Dominant Design</v>
      </c>
      <c r="E542" s="1" t="s">
        <v>38</v>
      </c>
      <c r="F542" s="1">
        <f t="shared" si="35"/>
        <v>1.2</v>
      </c>
      <c r="G542" s="12">
        <f>INDEX(families!$A:$A,MATCH(H542,families!$B:$B,0))</f>
        <v>8</v>
      </c>
      <c r="H542" s="12" t="s">
        <v>38</v>
      </c>
      <c r="M542">
        <v>1064262</v>
      </c>
      <c r="N542">
        <v>1064434</v>
      </c>
      <c r="O542">
        <v>1.2</v>
      </c>
      <c r="P542" t="s">
        <v>716</v>
      </c>
      <c r="Q542" t="s">
        <v>729</v>
      </c>
      <c r="R542" t="s">
        <v>726</v>
      </c>
      <c r="S542" t="s">
        <v>727</v>
      </c>
      <c r="T542">
        <v>172</v>
      </c>
    </row>
    <row r="543" spans="1:20" x14ac:dyDescent="0.2">
      <c r="A543" s="1">
        <f t="shared" si="32"/>
        <v>1064434</v>
      </c>
      <c r="B543" s="1">
        <f t="shared" si="32"/>
        <v>1064630</v>
      </c>
      <c r="C543" s="1" t="str">
        <f t="shared" si="33"/>
        <v>1.2m CG</v>
      </c>
      <c r="D543" s="1" t="str">
        <f t="shared" si="34"/>
        <v>1.2m CG - Alignment Sheets</v>
      </c>
      <c r="E543" s="1" t="s">
        <v>38</v>
      </c>
      <c r="F543" s="1">
        <f t="shared" si="35"/>
        <v>1.2</v>
      </c>
      <c r="G543" s="12">
        <f>INDEX(families!$A:$A,MATCH(H543,families!$B:$B,0))</f>
        <v>8</v>
      </c>
      <c r="H543" s="12" t="s">
        <v>38</v>
      </c>
      <c r="M543">
        <v>1064434</v>
      </c>
      <c r="N543">
        <v>1064630</v>
      </c>
      <c r="O543">
        <v>1.2</v>
      </c>
      <c r="P543" t="s">
        <v>720</v>
      </c>
      <c r="Q543" t="s">
        <v>721</v>
      </c>
      <c r="R543" t="s">
        <v>761</v>
      </c>
      <c r="S543" t="s">
        <v>762</v>
      </c>
      <c r="T543">
        <v>196</v>
      </c>
    </row>
    <row r="544" spans="1:20" x14ac:dyDescent="0.2">
      <c r="A544" s="1">
        <f t="shared" si="32"/>
        <v>1064630</v>
      </c>
      <c r="B544" s="1">
        <f t="shared" si="32"/>
        <v>1064666.96</v>
      </c>
      <c r="C544" s="1" t="str">
        <f t="shared" si="33"/>
        <v>0.9m FG</v>
      </c>
      <c r="D544" s="1" t="str">
        <f t="shared" si="34"/>
        <v>0.9m FG - Default Depth</v>
      </c>
      <c r="E544" s="1" t="s">
        <v>38</v>
      </c>
      <c r="F544" s="1">
        <f t="shared" si="35"/>
        <v>0.9</v>
      </c>
      <c r="G544" s="12">
        <f>INDEX(families!$A:$A,MATCH(H544,families!$B:$B,0))</f>
        <v>8</v>
      </c>
      <c r="H544" s="12" t="s">
        <v>38</v>
      </c>
      <c r="M544">
        <v>1064630</v>
      </c>
      <c r="N544">
        <v>1064666.96</v>
      </c>
      <c r="O544">
        <v>0.9</v>
      </c>
      <c r="P544" t="s">
        <v>716</v>
      </c>
      <c r="Q544" t="s">
        <v>717</v>
      </c>
      <c r="R544" t="s">
        <v>718</v>
      </c>
      <c r="S544" t="s">
        <v>719</v>
      </c>
      <c r="T544">
        <v>36.959999999962697</v>
      </c>
    </row>
    <row r="545" spans="1:20" x14ac:dyDescent="0.2">
      <c r="A545" s="1">
        <f t="shared" si="32"/>
        <v>1064666.96</v>
      </c>
      <c r="B545" s="1">
        <f t="shared" si="32"/>
        <v>1064690.96</v>
      </c>
      <c r="C545" s="1" t="str">
        <f t="shared" si="33"/>
        <v>1.2m WC</v>
      </c>
      <c r="D545" s="1" t="str">
        <f t="shared" si="34"/>
        <v>1.2m WC - DWG# PT610201</v>
      </c>
      <c r="E545" s="1" t="s">
        <v>38</v>
      </c>
      <c r="F545" s="1">
        <f t="shared" si="35"/>
        <v>1.2</v>
      </c>
      <c r="G545" s="12">
        <f>INDEX(families!$A:$A,MATCH(H545,families!$B:$B,0))</f>
        <v>8</v>
      </c>
      <c r="H545" s="12" t="s">
        <v>38</v>
      </c>
      <c r="M545">
        <v>1064666.96</v>
      </c>
      <c r="N545">
        <v>1064690.96</v>
      </c>
      <c r="O545">
        <v>1.2</v>
      </c>
      <c r="P545" t="s">
        <v>732</v>
      </c>
      <c r="Q545" t="s">
        <v>733</v>
      </c>
      <c r="R545" t="s">
        <v>734</v>
      </c>
      <c r="S545" t="s">
        <v>734</v>
      </c>
      <c r="T545">
        <v>24</v>
      </c>
    </row>
    <row r="546" spans="1:20" x14ac:dyDescent="0.2">
      <c r="A546" s="1">
        <f t="shared" si="32"/>
        <v>1064690.96</v>
      </c>
      <c r="B546" s="1">
        <f t="shared" si="32"/>
        <v>1064769</v>
      </c>
      <c r="C546" s="1" t="str">
        <f t="shared" si="33"/>
        <v>0.9m FG</v>
      </c>
      <c r="D546" s="1" t="str">
        <f t="shared" si="34"/>
        <v>0.9m FG - Default Depth</v>
      </c>
      <c r="E546" s="1" t="s">
        <v>38</v>
      </c>
      <c r="F546" s="1">
        <f t="shared" si="35"/>
        <v>0.9</v>
      </c>
      <c r="G546" s="12">
        <f>INDEX(families!$A:$A,MATCH(H546,families!$B:$B,0))</f>
        <v>8</v>
      </c>
      <c r="H546" s="12" t="s">
        <v>38</v>
      </c>
      <c r="M546">
        <v>1064690.96</v>
      </c>
      <c r="N546">
        <v>1064769</v>
      </c>
      <c r="O546">
        <v>0.9</v>
      </c>
      <c r="P546" t="s">
        <v>716</v>
      </c>
      <c r="Q546" t="s">
        <v>717</v>
      </c>
      <c r="R546" t="s">
        <v>718</v>
      </c>
      <c r="S546" t="s">
        <v>719</v>
      </c>
      <c r="T546">
        <v>78.040000000037196</v>
      </c>
    </row>
    <row r="547" spans="1:20" x14ac:dyDescent="0.2">
      <c r="A547" s="1">
        <f t="shared" si="32"/>
        <v>1064769</v>
      </c>
      <c r="B547" s="1">
        <f t="shared" si="32"/>
        <v>1064773</v>
      </c>
      <c r="C547" s="1" t="str">
        <f t="shared" si="33"/>
        <v>1.2m FG</v>
      </c>
      <c r="D547" s="1" t="str">
        <f t="shared" si="34"/>
        <v>1.2m FG - BGC Dominant Design</v>
      </c>
      <c r="E547" s="1" t="s">
        <v>38</v>
      </c>
      <c r="F547" s="1">
        <f t="shared" si="35"/>
        <v>1.2</v>
      </c>
      <c r="G547" s="12">
        <f>INDEX(families!$A:$A,MATCH(H547,families!$B:$B,0))</f>
        <v>8</v>
      </c>
      <c r="H547" s="12" t="s">
        <v>38</v>
      </c>
      <c r="M547">
        <v>1064769</v>
      </c>
      <c r="N547">
        <v>1064773</v>
      </c>
      <c r="O547">
        <v>1.2</v>
      </c>
      <c r="P547" t="s">
        <v>716</v>
      </c>
      <c r="Q547" t="s">
        <v>729</v>
      </c>
      <c r="R547" t="s">
        <v>726</v>
      </c>
      <c r="S547" t="s">
        <v>727</v>
      </c>
      <c r="T547">
        <v>4</v>
      </c>
    </row>
    <row r="548" spans="1:20" x14ac:dyDescent="0.2">
      <c r="A548" s="1">
        <f t="shared" si="32"/>
        <v>1064773</v>
      </c>
      <c r="B548" s="1">
        <f t="shared" si="32"/>
        <v>1064895</v>
      </c>
      <c r="C548" s="1" t="str">
        <f t="shared" si="33"/>
        <v>0.9m FG</v>
      </c>
      <c r="D548" s="1" t="str">
        <f t="shared" si="34"/>
        <v>0.9m FG - Default Depth</v>
      </c>
      <c r="E548" s="1" t="s">
        <v>38</v>
      </c>
      <c r="F548" s="1">
        <f t="shared" si="35"/>
        <v>0.9</v>
      </c>
      <c r="G548" s="12">
        <f>INDEX(families!$A:$A,MATCH(H548,families!$B:$B,0))</f>
        <v>8</v>
      </c>
      <c r="H548" s="12" t="s">
        <v>38</v>
      </c>
      <c r="M548">
        <v>1064773</v>
      </c>
      <c r="N548">
        <v>1064895</v>
      </c>
      <c r="O548">
        <v>0.9</v>
      </c>
      <c r="P548" t="s">
        <v>716</v>
      </c>
      <c r="Q548" t="s">
        <v>717</v>
      </c>
      <c r="R548" t="s">
        <v>718</v>
      </c>
      <c r="S548" t="s">
        <v>719</v>
      </c>
      <c r="T548">
        <v>122</v>
      </c>
    </row>
    <row r="549" spans="1:20" x14ac:dyDescent="0.2">
      <c r="A549" s="1">
        <f t="shared" si="32"/>
        <v>1064895</v>
      </c>
      <c r="B549" s="1">
        <f t="shared" si="32"/>
        <v>1065360</v>
      </c>
      <c r="C549" s="1" t="str">
        <f t="shared" si="33"/>
        <v>2.0m FG</v>
      </c>
      <c r="D549" s="1" t="str">
        <f t="shared" si="34"/>
        <v>2.0m FG - Alignment Sheets</v>
      </c>
      <c r="E549" s="1" t="s">
        <v>38</v>
      </c>
      <c r="F549" s="1">
        <f t="shared" si="35"/>
        <v>2</v>
      </c>
      <c r="G549" s="12">
        <f>INDEX(families!$A:$A,MATCH(H549,families!$B:$B,0))</f>
        <v>8</v>
      </c>
      <c r="H549" s="12" t="s">
        <v>38</v>
      </c>
      <c r="M549">
        <v>1064895</v>
      </c>
      <c r="N549">
        <v>1065360</v>
      </c>
      <c r="O549">
        <v>2</v>
      </c>
      <c r="P549" t="s">
        <v>716</v>
      </c>
      <c r="Q549" t="s">
        <v>721</v>
      </c>
      <c r="R549" t="s">
        <v>757</v>
      </c>
      <c r="S549" t="s">
        <v>758</v>
      </c>
      <c r="T549">
        <v>465</v>
      </c>
    </row>
    <row r="550" spans="1:20" x14ac:dyDescent="0.2">
      <c r="A550" s="1">
        <f t="shared" si="32"/>
        <v>1065360</v>
      </c>
      <c r="B550" s="1">
        <f t="shared" si="32"/>
        <v>1065805</v>
      </c>
      <c r="C550" s="1" t="str">
        <f t="shared" si="33"/>
        <v>0.9m FG</v>
      </c>
      <c r="D550" s="1" t="str">
        <f t="shared" si="34"/>
        <v>0.9m FG - Default Depth</v>
      </c>
      <c r="E550" s="1" t="s">
        <v>38</v>
      </c>
      <c r="F550" s="1">
        <f t="shared" si="35"/>
        <v>0.9</v>
      </c>
      <c r="G550" s="12">
        <f>INDEX(families!$A:$A,MATCH(H550,families!$B:$B,0))</f>
        <v>8</v>
      </c>
      <c r="H550" s="12" t="s">
        <v>38</v>
      </c>
      <c r="M550">
        <v>1065360</v>
      </c>
      <c r="N550">
        <v>1065805</v>
      </c>
      <c r="O550">
        <v>0.9</v>
      </c>
      <c r="P550" t="s">
        <v>716</v>
      </c>
      <c r="Q550" t="s">
        <v>717</v>
      </c>
      <c r="R550" t="s">
        <v>718</v>
      </c>
      <c r="S550" t="s">
        <v>719</v>
      </c>
      <c r="T550">
        <v>445</v>
      </c>
    </row>
    <row r="551" spans="1:20" x14ac:dyDescent="0.2">
      <c r="A551" s="1">
        <f t="shared" si="32"/>
        <v>1065805</v>
      </c>
      <c r="B551" s="1">
        <f t="shared" si="32"/>
        <v>1065870</v>
      </c>
      <c r="C551" s="1" t="str">
        <f t="shared" si="33"/>
        <v>2.0m MOTI</v>
      </c>
      <c r="D551" s="1" t="str">
        <f t="shared" si="34"/>
        <v>2.0m MOTI - MOTI Encroachment</v>
      </c>
      <c r="E551" s="1" t="s">
        <v>38</v>
      </c>
      <c r="F551" s="1">
        <f t="shared" si="35"/>
        <v>2</v>
      </c>
      <c r="G551" s="12">
        <f>INDEX(families!$A:$A,MATCH(H551,families!$B:$B,0))</f>
        <v>8</v>
      </c>
      <c r="H551" s="12" t="s">
        <v>38</v>
      </c>
      <c r="M551">
        <v>1065805</v>
      </c>
      <c r="N551">
        <v>1065870</v>
      </c>
      <c r="O551">
        <v>2</v>
      </c>
      <c r="P551" t="s">
        <v>768</v>
      </c>
      <c r="Q551" t="s">
        <v>769</v>
      </c>
      <c r="R551" t="s">
        <v>770</v>
      </c>
      <c r="S551" t="s">
        <v>771</v>
      </c>
      <c r="T551">
        <v>65</v>
      </c>
    </row>
    <row r="552" spans="1:20" x14ac:dyDescent="0.2">
      <c r="A552" s="1">
        <f t="shared" si="32"/>
        <v>1065870</v>
      </c>
      <c r="B552" s="1">
        <f t="shared" si="32"/>
        <v>1065937</v>
      </c>
      <c r="C552" s="1" t="str">
        <f t="shared" si="33"/>
        <v>0.9m FG</v>
      </c>
      <c r="D552" s="1" t="str">
        <f t="shared" si="34"/>
        <v>0.9m FG - Default Depth</v>
      </c>
      <c r="E552" s="1" t="s">
        <v>38</v>
      </c>
      <c r="F552" s="1">
        <f t="shared" si="35"/>
        <v>0.9</v>
      </c>
      <c r="G552" s="12">
        <f>INDEX(families!$A:$A,MATCH(H552,families!$B:$B,0))</f>
        <v>8</v>
      </c>
      <c r="H552" s="12" t="s">
        <v>38</v>
      </c>
      <c r="M552">
        <v>1065870</v>
      </c>
      <c r="N552">
        <v>1065937</v>
      </c>
      <c r="O552">
        <v>0.9</v>
      </c>
      <c r="P552" t="s">
        <v>716</v>
      </c>
      <c r="Q552" t="s">
        <v>717</v>
      </c>
      <c r="R552" t="s">
        <v>718</v>
      </c>
      <c r="S552" t="s">
        <v>719</v>
      </c>
      <c r="T552">
        <v>67</v>
      </c>
    </row>
    <row r="553" spans="1:20" x14ac:dyDescent="0.2">
      <c r="A553" s="1">
        <f t="shared" si="32"/>
        <v>1065937</v>
      </c>
      <c r="B553" s="1">
        <f t="shared" si="32"/>
        <v>1066029</v>
      </c>
      <c r="C553" s="1" t="str">
        <f t="shared" si="33"/>
        <v>2.0m MOTI</v>
      </c>
      <c r="D553" s="1" t="str">
        <f t="shared" si="34"/>
        <v>2.0m MOTI - MOTI Encroachment</v>
      </c>
      <c r="E553" s="1" t="s">
        <v>38</v>
      </c>
      <c r="F553" s="1">
        <f t="shared" si="35"/>
        <v>2</v>
      </c>
      <c r="G553" s="12">
        <f>INDEX(families!$A:$A,MATCH(H553,families!$B:$B,0))</f>
        <v>8</v>
      </c>
      <c r="H553" s="12" t="s">
        <v>38</v>
      </c>
      <c r="M553">
        <v>1065937</v>
      </c>
      <c r="N553">
        <v>1066029</v>
      </c>
      <c r="O553">
        <v>2</v>
      </c>
      <c r="P553" t="s">
        <v>768</v>
      </c>
      <c r="Q553" t="s">
        <v>769</v>
      </c>
      <c r="R553" t="s">
        <v>770</v>
      </c>
      <c r="S553" t="s">
        <v>771</v>
      </c>
      <c r="T553">
        <v>92</v>
      </c>
    </row>
    <row r="554" spans="1:20" x14ac:dyDescent="0.2">
      <c r="A554" s="1">
        <f t="shared" si="32"/>
        <v>1066029</v>
      </c>
      <c r="B554" s="1">
        <f t="shared" si="32"/>
        <v>1066053.27</v>
      </c>
      <c r="C554" s="1" t="str">
        <f t="shared" si="33"/>
        <v>0.9m FG</v>
      </c>
      <c r="D554" s="1" t="str">
        <f t="shared" si="34"/>
        <v>0.9m FG - Default Depth</v>
      </c>
      <c r="E554" s="1" t="s">
        <v>38</v>
      </c>
      <c r="F554" s="1">
        <f t="shared" si="35"/>
        <v>0.9</v>
      </c>
      <c r="G554" s="12">
        <f>INDEX(families!$A:$A,MATCH(H554,families!$B:$B,0))</f>
        <v>8</v>
      </c>
      <c r="H554" s="12" t="s">
        <v>38</v>
      </c>
      <c r="M554">
        <v>1066029</v>
      </c>
      <c r="N554">
        <v>1066053.27</v>
      </c>
      <c r="O554">
        <v>0.9</v>
      </c>
      <c r="P554" t="s">
        <v>716</v>
      </c>
      <c r="Q554" t="s">
        <v>717</v>
      </c>
      <c r="R554" t="s">
        <v>718</v>
      </c>
      <c r="S554" t="s">
        <v>719</v>
      </c>
      <c r="T554">
        <v>24.270000000018602</v>
      </c>
    </row>
    <row r="555" spans="1:20" x14ac:dyDescent="0.2">
      <c r="A555" s="1">
        <f t="shared" si="32"/>
        <v>1066053.27</v>
      </c>
      <c r="B555" s="1">
        <f t="shared" si="32"/>
        <v>1066077.27</v>
      </c>
      <c r="C555" s="1" t="str">
        <f t="shared" si="33"/>
        <v>1.2m WC</v>
      </c>
      <c r="D555" s="1" t="str">
        <f t="shared" si="34"/>
        <v>1.2m WC - DWG# PT610201</v>
      </c>
      <c r="E555" s="1" t="s">
        <v>38</v>
      </c>
      <c r="F555" s="1">
        <f t="shared" si="35"/>
        <v>1.2</v>
      </c>
      <c r="G555" s="12">
        <f>INDEX(families!$A:$A,MATCH(H555,families!$B:$B,0))</f>
        <v>8</v>
      </c>
      <c r="H555" s="12" t="s">
        <v>38</v>
      </c>
      <c r="M555">
        <v>1066053.27</v>
      </c>
      <c r="N555">
        <v>1066077.27</v>
      </c>
      <c r="O555">
        <v>1.2</v>
      </c>
      <c r="P555" t="s">
        <v>732</v>
      </c>
      <c r="Q555" t="s">
        <v>733</v>
      </c>
      <c r="R555" t="s">
        <v>734</v>
      </c>
      <c r="S555" t="s">
        <v>734</v>
      </c>
      <c r="T555">
        <v>24</v>
      </c>
    </row>
    <row r="556" spans="1:20" x14ac:dyDescent="0.2">
      <c r="A556" s="1">
        <f t="shared" si="32"/>
        <v>1066077.27</v>
      </c>
      <c r="B556" s="1">
        <f t="shared" si="32"/>
        <v>1066317.1000000001</v>
      </c>
      <c r="C556" s="1" t="str">
        <f t="shared" si="33"/>
        <v>0.9m FG</v>
      </c>
      <c r="D556" s="1" t="str">
        <f t="shared" si="34"/>
        <v>0.9m FG - Default Depth</v>
      </c>
      <c r="E556" s="1" t="s">
        <v>38</v>
      </c>
      <c r="F556" s="1">
        <f t="shared" si="35"/>
        <v>0.9</v>
      </c>
      <c r="G556" s="12">
        <f>INDEX(families!$A:$A,MATCH(H556,families!$B:$B,0))</f>
        <v>8</v>
      </c>
      <c r="H556" s="12" t="s">
        <v>38</v>
      </c>
      <c r="M556">
        <v>1066077.27</v>
      </c>
      <c r="N556">
        <v>1066317.1000000001</v>
      </c>
      <c r="O556">
        <v>0.9</v>
      </c>
      <c r="P556" t="s">
        <v>716</v>
      </c>
      <c r="Q556" t="s">
        <v>717</v>
      </c>
      <c r="R556" t="s">
        <v>718</v>
      </c>
      <c r="S556" t="s">
        <v>719</v>
      </c>
      <c r="T556">
        <v>239.83000000007399</v>
      </c>
    </row>
    <row r="557" spans="1:20" x14ac:dyDescent="0.2">
      <c r="A557" s="1">
        <f t="shared" si="32"/>
        <v>1066317.1000000001</v>
      </c>
      <c r="B557" s="1">
        <f t="shared" si="32"/>
        <v>1066341.1000000001</v>
      </c>
      <c r="C557" s="1" t="str">
        <f t="shared" si="33"/>
        <v>1.2m WC</v>
      </c>
      <c r="D557" s="1" t="str">
        <f t="shared" si="34"/>
        <v>1.2m WC - DWG# PT610201</v>
      </c>
      <c r="E557" s="1" t="s">
        <v>38</v>
      </c>
      <c r="F557" s="1">
        <f t="shared" si="35"/>
        <v>1.2</v>
      </c>
      <c r="G557" s="12">
        <f>INDEX(families!$A:$A,MATCH(H557,families!$B:$B,0))</f>
        <v>8</v>
      </c>
      <c r="H557" s="12" t="s">
        <v>38</v>
      </c>
      <c r="M557">
        <v>1066317.1000000001</v>
      </c>
      <c r="N557">
        <v>1066341.1000000001</v>
      </c>
      <c r="O557">
        <v>1.2</v>
      </c>
      <c r="P557" t="s">
        <v>732</v>
      </c>
      <c r="Q557" t="s">
        <v>733</v>
      </c>
      <c r="R557" t="s">
        <v>734</v>
      </c>
      <c r="S557" t="s">
        <v>734</v>
      </c>
      <c r="T557">
        <v>24</v>
      </c>
    </row>
    <row r="558" spans="1:20" x14ac:dyDescent="0.2">
      <c r="A558" s="1">
        <f t="shared" si="32"/>
        <v>1066341.1000000001</v>
      </c>
      <c r="B558" s="1">
        <f t="shared" si="32"/>
        <v>1066930</v>
      </c>
      <c r="C558" s="1" t="str">
        <f t="shared" si="33"/>
        <v>0.9m FG</v>
      </c>
      <c r="D558" s="1" t="str">
        <f t="shared" si="34"/>
        <v>0.9m FG - Default Depth</v>
      </c>
      <c r="E558" s="1" t="s">
        <v>38</v>
      </c>
      <c r="F558" s="1">
        <f t="shared" si="35"/>
        <v>0.9</v>
      </c>
      <c r="G558" s="12">
        <f>INDEX(families!$A:$A,MATCH(H558,families!$B:$B,0))</f>
        <v>8</v>
      </c>
      <c r="H558" s="12" t="s">
        <v>38</v>
      </c>
      <c r="M558">
        <v>1066341.1000000001</v>
      </c>
      <c r="N558">
        <v>1066930</v>
      </c>
      <c r="O558">
        <v>0.9</v>
      </c>
      <c r="P558" t="s">
        <v>716</v>
      </c>
      <c r="Q558" t="s">
        <v>717</v>
      </c>
      <c r="R558" t="s">
        <v>718</v>
      </c>
      <c r="S558" t="s">
        <v>719</v>
      </c>
      <c r="T558">
        <v>588.89999999990596</v>
      </c>
    </row>
    <row r="559" spans="1:20" x14ac:dyDescent="0.2">
      <c r="A559" s="1">
        <f t="shared" si="32"/>
        <v>1066930</v>
      </c>
      <c r="B559" s="1">
        <f t="shared" si="32"/>
        <v>1066947</v>
      </c>
      <c r="C559" s="1" t="str">
        <f t="shared" si="33"/>
        <v>2.0m MOTI</v>
      </c>
      <c r="D559" s="1" t="str">
        <f t="shared" si="34"/>
        <v>2.0m MOTI - MOTI Encroachment</v>
      </c>
      <c r="E559" s="1" t="s">
        <v>38</v>
      </c>
      <c r="F559" s="1">
        <f t="shared" si="35"/>
        <v>2</v>
      </c>
      <c r="G559" s="12">
        <f>INDEX(families!$A:$A,MATCH(H559,families!$B:$B,0))</f>
        <v>8</v>
      </c>
      <c r="H559" s="12" t="s">
        <v>38</v>
      </c>
      <c r="M559">
        <v>1066930</v>
      </c>
      <c r="N559">
        <v>1066947</v>
      </c>
      <c r="O559">
        <v>2</v>
      </c>
      <c r="P559" t="s">
        <v>768</v>
      </c>
      <c r="Q559" t="s">
        <v>769</v>
      </c>
      <c r="R559" t="s">
        <v>770</v>
      </c>
      <c r="S559" t="s">
        <v>771</v>
      </c>
      <c r="T559">
        <v>17</v>
      </c>
    </row>
    <row r="560" spans="1:20" x14ac:dyDescent="0.2">
      <c r="A560" s="1">
        <f t="shared" si="32"/>
        <v>1066947</v>
      </c>
      <c r="B560" s="1">
        <f t="shared" si="32"/>
        <v>1066989</v>
      </c>
      <c r="C560" s="1" t="str">
        <f t="shared" si="33"/>
        <v>2.3m CG</v>
      </c>
      <c r="D560" s="1" t="str">
        <f t="shared" si="34"/>
        <v>2.3m CG - Alignment Sheets</v>
      </c>
      <c r="E560" s="1" t="s">
        <v>38</v>
      </c>
      <c r="F560" s="1">
        <f t="shared" si="35"/>
        <v>2.2999999999999998</v>
      </c>
      <c r="G560" s="12">
        <f>INDEX(families!$A:$A,MATCH(H560,families!$B:$B,0))</f>
        <v>8</v>
      </c>
      <c r="H560" s="12" t="s">
        <v>38</v>
      </c>
      <c r="M560">
        <v>1066947</v>
      </c>
      <c r="N560">
        <v>1066989</v>
      </c>
      <c r="O560">
        <v>2.2999999999999998</v>
      </c>
      <c r="P560" t="s">
        <v>720</v>
      </c>
      <c r="Q560" t="s">
        <v>721</v>
      </c>
      <c r="R560" t="s">
        <v>837</v>
      </c>
      <c r="S560" t="s">
        <v>838</v>
      </c>
      <c r="T560">
        <v>42</v>
      </c>
    </row>
    <row r="561" spans="1:20" x14ac:dyDescent="0.2">
      <c r="A561" s="1">
        <f t="shared" si="32"/>
        <v>1066989</v>
      </c>
      <c r="B561" s="1">
        <f t="shared" si="32"/>
        <v>1066991</v>
      </c>
      <c r="C561" s="1" t="str">
        <f t="shared" si="33"/>
        <v>2.0m MOTI</v>
      </c>
      <c r="D561" s="1" t="str">
        <f t="shared" si="34"/>
        <v>2.0m MOTI - MOTI Encroachment</v>
      </c>
      <c r="E561" s="1" t="s">
        <v>38</v>
      </c>
      <c r="F561" s="1">
        <f t="shared" si="35"/>
        <v>2</v>
      </c>
      <c r="G561" s="12">
        <f>INDEX(families!$A:$A,MATCH(H561,families!$B:$B,0))</f>
        <v>8</v>
      </c>
      <c r="H561" s="12" t="s">
        <v>38</v>
      </c>
      <c r="M561">
        <v>1066989</v>
      </c>
      <c r="N561">
        <v>1066991</v>
      </c>
      <c r="O561">
        <v>2</v>
      </c>
      <c r="P561" t="s">
        <v>768</v>
      </c>
      <c r="Q561" t="s">
        <v>769</v>
      </c>
      <c r="R561" t="s">
        <v>770</v>
      </c>
      <c r="S561" t="s">
        <v>771</v>
      </c>
      <c r="T561">
        <v>2</v>
      </c>
    </row>
    <row r="562" spans="1:20" x14ac:dyDescent="0.2">
      <c r="A562" s="1">
        <f t="shared" si="32"/>
        <v>1066991</v>
      </c>
      <c r="B562" s="1">
        <f t="shared" si="32"/>
        <v>1067010</v>
      </c>
      <c r="C562" s="1" t="str">
        <f t="shared" si="33"/>
        <v>2.5m CG</v>
      </c>
      <c r="D562" s="1" t="str">
        <f t="shared" si="34"/>
        <v>2.5m CG - Alignment Sheets</v>
      </c>
      <c r="E562" s="1" t="s">
        <v>38</v>
      </c>
      <c r="F562" s="1">
        <f t="shared" si="35"/>
        <v>2.5</v>
      </c>
      <c r="G562" s="12">
        <f>INDEX(families!$A:$A,MATCH(H562,families!$B:$B,0))</f>
        <v>8</v>
      </c>
      <c r="H562" s="12" t="s">
        <v>38</v>
      </c>
      <c r="M562">
        <v>1066991</v>
      </c>
      <c r="N562">
        <v>1067010</v>
      </c>
      <c r="O562">
        <v>2.5</v>
      </c>
      <c r="P562" t="s">
        <v>720</v>
      </c>
      <c r="Q562" t="s">
        <v>721</v>
      </c>
      <c r="R562" t="s">
        <v>825</v>
      </c>
      <c r="S562" t="s">
        <v>826</v>
      </c>
      <c r="T562">
        <v>19</v>
      </c>
    </row>
    <row r="563" spans="1:20" x14ac:dyDescent="0.2">
      <c r="A563" s="1">
        <f t="shared" si="32"/>
        <v>1067010</v>
      </c>
      <c r="B563" s="1">
        <f t="shared" si="32"/>
        <v>1067047</v>
      </c>
      <c r="C563" s="1" t="str">
        <f t="shared" si="33"/>
        <v>2.3m FG</v>
      </c>
      <c r="D563" s="1" t="str">
        <f t="shared" si="34"/>
        <v>2.3m FG - BGC Dominant Design</v>
      </c>
      <c r="E563" s="1" t="s">
        <v>38</v>
      </c>
      <c r="F563" s="1">
        <f t="shared" si="35"/>
        <v>2.2999999999999998</v>
      </c>
      <c r="G563" s="12">
        <f>INDEX(families!$A:$A,MATCH(H563,families!$B:$B,0))</f>
        <v>8</v>
      </c>
      <c r="H563" s="12" t="s">
        <v>38</v>
      </c>
      <c r="M563">
        <v>1067010</v>
      </c>
      <c r="N563">
        <v>1067047</v>
      </c>
      <c r="O563">
        <v>2.2999999999999998</v>
      </c>
      <c r="P563" t="s">
        <v>716</v>
      </c>
      <c r="Q563" t="s">
        <v>729</v>
      </c>
      <c r="R563" t="s">
        <v>805</v>
      </c>
      <c r="S563" t="s">
        <v>806</v>
      </c>
      <c r="T563">
        <v>37</v>
      </c>
    </row>
    <row r="564" spans="1:20" x14ac:dyDescent="0.2">
      <c r="A564" s="1">
        <f t="shared" si="32"/>
        <v>1067047</v>
      </c>
      <c r="B564" s="1">
        <f t="shared" si="32"/>
        <v>1067370</v>
      </c>
      <c r="C564" s="1" t="str">
        <f t="shared" si="33"/>
        <v>2.0m MOTI</v>
      </c>
      <c r="D564" s="1" t="str">
        <f t="shared" si="34"/>
        <v>2.0m MOTI - MOTI Encroachment</v>
      </c>
      <c r="E564" s="1" t="s">
        <v>38</v>
      </c>
      <c r="F564" s="1">
        <f t="shared" si="35"/>
        <v>2</v>
      </c>
      <c r="G564" s="12">
        <f>INDEX(families!$A:$A,MATCH(H564,families!$B:$B,0))</f>
        <v>8</v>
      </c>
      <c r="H564" s="12" t="s">
        <v>38</v>
      </c>
      <c r="M564">
        <v>1067047</v>
      </c>
      <c r="N564">
        <v>1067370</v>
      </c>
      <c r="O564">
        <v>2</v>
      </c>
      <c r="P564" t="s">
        <v>768</v>
      </c>
      <c r="Q564" t="s">
        <v>769</v>
      </c>
      <c r="R564" t="s">
        <v>770</v>
      </c>
      <c r="S564" t="s">
        <v>771</v>
      </c>
      <c r="T564">
        <v>323</v>
      </c>
    </row>
    <row r="565" spans="1:20" x14ac:dyDescent="0.2">
      <c r="A565" s="1">
        <f t="shared" si="32"/>
        <v>1067370</v>
      </c>
      <c r="B565" s="1">
        <f t="shared" si="32"/>
        <v>1067557</v>
      </c>
      <c r="C565" s="1" t="str">
        <f t="shared" si="33"/>
        <v>2.3m FG</v>
      </c>
      <c r="D565" s="1" t="str">
        <f t="shared" si="34"/>
        <v>2.3m FG - BGC Dominant Design</v>
      </c>
      <c r="E565" s="1" t="s">
        <v>38</v>
      </c>
      <c r="F565" s="1">
        <f t="shared" si="35"/>
        <v>2.2999999999999998</v>
      </c>
      <c r="G565" s="12">
        <f>INDEX(families!$A:$A,MATCH(H565,families!$B:$B,0))</f>
        <v>8</v>
      </c>
      <c r="H565" s="12" t="s">
        <v>38</v>
      </c>
      <c r="M565">
        <v>1067370</v>
      </c>
      <c r="N565">
        <v>1067557</v>
      </c>
      <c r="O565">
        <v>2.2999999999999998</v>
      </c>
      <c r="P565" t="s">
        <v>716</v>
      </c>
      <c r="Q565" t="s">
        <v>729</v>
      </c>
      <c r="R565" t="s">
        <v>805</v>
      </c>
      <c r="S565" t="s">
        <v>806</v>
      </c>
      <c r="T565">
        <v>187</v>
      </c>
    </row>
    <row r="566" spans="1:20" x14ac:dyDescent="0.2">
      <c r="A566" s="1">
        <f t="shared" si="32"/>
        <v>1067557</v>
      </c>
      <c r="B566" s="1">
        <f t="shared" si="32"/>
        <v>1067616</v>
      </c>
      <c r="C566" s="1" t="str">
        <f t="shared" si="33"/>
        <v>1.2m CG/1.5m FG</v>
      </c>
      <c r="D566" s="1" t="str">
        <f t="shared" si="34"/>
        <v>1.2m CG/1.5m FG - Alignment Sheets</v>
      </c>
      <c r="E566" s="1" t="s">
        <v>38</v>
      </c>
      <c r="F566" s="1">
        <f t="shared" si="35"/>
        <v>1.2</v>
      </c>
      <c r="G566" s="12">
        <f>INDEX(families!$A:$A,MATCH(H566,families!$B:$B,0))</f>
        <v>8</v>
      </c>
      <c r="H566" s="12" t="s">
        <v>38</v>
      </c>
      <c r="M566">
        <v>1067557</v>
      </c>
      <c r="N566">
        <v>1067616</v>
      </c>
      <c r="O566" t="s">
        <v>747</v>
      </c>
      <c r="P566" t="s">
        <v>741</v>
      </c>
      <c r="Q566" t="s">
        <v>721</v>
      </c>
      <c r="R566" t="s">
        <v>748</v>
      </c>
      <c r="S566" t="s">
        <v>749</v>
      </c>
      <c r="T566">
        <v>59</v>
      </c>
    </row>
    <row r="567" spans="1:20" x14ac:dyDescent="0.2">
      <c r="A567" s="1">
        <f t="shared" si="32"/>
        <v>1067616</v>
      </c>
      <c r="B567" s="1">
        <f t="shared" si="32"/>
        <v>1068616</v>
      </c>
      <c r="C567" s="1" t="str">
        <f t="shared" si="33"/>
        <v>1.2m FG</v>
      </c>
      <c r="D567" s="1" t="str">
        <f t="shared" si="34"/>
        <v>1.2m FG - BGC Dominant Design</v>
      </c>
      <c r="E567" s="1" t="s">
        <v>38</v>
      </c>
      <c r="F567" s="1">
        <f t="shared" si="35"/>
        <v>1.2</v>
      </c>
      <c r="G567" s="12">
        <f>INDEX(families!$A:$A,MATCH(H567,families!$B:$B,0))</f>
        <v>8</v>
      </c>
      <c r="H567" s="12" t="s">
        <v>38</v>
      </c>
      <c r="M567">
        <v>1067616</v>
      </c>
      <c r="N567">
        <v>1068616</v>
      </c>
      <c r="O567">
        <v>1.2</v>
      </c>
      <c r="P567" t="s">
        <v>716</v>
      </c>
      <c r="Q567" t="s">
        <v>729</v>
      </c>
      <c r="R567" t="s">
        <v>726</v>
      </c>
      <c r="S567" t="s">
        <v>727</v>
      </c>
      <c r="T567">
        <v>1000</v>
      </c>
    </row>
    <row r="568" spans="1:20" x14ac:dyDescent="0.2">
      <c r="A568" s="1">
        <f t="shared" si="32"/>
        <v>1068616</v>
      </c>
      <c r="B568" s="1">
        <f t="shared" si="32"/>
        <v>1068651</v>
      </c>
      <c r="C568" s="1" t="str">
        <f t="shared" si="33"/>
        <v>2.0m MOTI</v>
      </c>
      <c r="D568" s="1" t="str">
        <f t="shared" si="34"/>
        <v>2.0m MOTI - MOTI Encroachment</v>
      </c>
      <c r="E568" s="1" t="s">
        <v>38</v>
      </c>
      <c r="F568" s="1">
        <f t="shared" si="35"/>
        <v>2</v>
      </c>
      <c r="G568" s="12">
        <f>INDEX(families!$A:$A,MATCH(H568,families!$B:$B,0))</f>
        <v>8</v>
      </c>
      <c r="H568" s="12" t="s">
        <v>38</v>
      </c>
      <c r="M568">
        <v>1068616</v>
      </c>
      <c r="N568">
        <v>1068651</v>
      </c>
      <c r="O568">
        <v>2</v>
      </c>
      <c r="P568" t="s">
        <v>768</v>
      </c>
      <c r="Q568" t="s">
        <v>769</v>
      </c>
      <c r="R568" t="s">
        <v>770</v>
      </c>
      <c r="S568" t="s">
        <v>771</v>
      </c>
      <c r="T568">
        <v>35</v>
      </c>
    </row>
    <row r="569" spans="1:20" x14ac:dyDescent="0.2">
      <c r="A569" s="1">
        <f t="shared" si="32"/>
        <v>1068651</v>
      </c>
      <c r="B569" s="1">
        <f t="shared" si="32"/>
        <v>1068686</v>
      </c>
      <c r="C569" s="1" t="str">
        <f t="shared" si="33"/>
        <v>3.0m CG</v>
      </c>
      <c r="D569" s="1" t="str">
        <f t="shared" si="34"/>
        <v>3.0m CG - Alignment Sheets</v>
      </c>
      <c r="E569" s="1" t="s">
        <v>38</v>
      </c>
      <c r="F569" s="1">
        <f t="shared" si="35"/>
        <v>3</v>
      </c>
      <c r="G569" s="12">
        <f>INDEX(families!$A:$A,MATCH(H569,families!$B:$B,0))</f>
        <v>8</v>
      </c>
      <c r="H569" s="12" t="s">
        <v>38</v>
      </c>
      <c r="M569">
        <v>1068651</v>
      </c>
      <c r="N569">
        <v>1068686</v>
      </c>
      <c r="O569">
        <v>3</v>
      </c>
      <c r="P569" t="s">
        <v>720</v>
      </c>
      <c r="Q569" t="s">
        <v>721</v>
      </c>
      <c r="R569" t="s">
        <v>823</v>
      </c>
      <c r="S569" t="s">
        <v>824</v>
      </c>
      <c r="T569">
        <v>35</v>
      </c>
    </row>
    <row r="570" spans="1:20" x14ac:dyDescent="0.2">
      <c r="A570" s="1">
        <f t="shared" si="32"/>
        <v>1068686</v>
      </c>
      <c r="B570" s="1">
        <f t="shared" si="32"/>
        <v>1068764</v>
      </c>
      <c r="C570" s="1" t="str">
        <f t="shared" si="33"/>
        <v>2.0m MOTI</v>
      </c>
      <c r="D570" s="1" t="str">
        <f t="shared" si="34"/>
        <v>2.0m MOTI - MOTI Encroachment</v>
      </c>
      <c r="E570" s="1" t="s">
        <v>38</v>
      </c>
      <c r="F570" s="1">
        <f t="shared" si="35"/>
        <v>2</v>
      </c>
      <c r="G570" s="12">
        <f>INDEX(families!$A:$A,MATCH(H570,families!$B:$B,0))</f>
        <v>8</v>
      </c>
      <c r="H570" s="12" t="s">
        <v>38</v>
      </c>
      <c r="M570">
        <v>1068686</v>
      </c>
      <c r="N570">
        <v>1068764</v>
      </c>
      <c r="O570">
        <v>2</v>
      </c>
      <c r="P570" t="s">
        <v>768</v>
      </c>
      <c r="Q570" t="s">
        <v>769</v>
      </c>
      <c r="R570" t="s">
        <v>770</v>
      </c>
      <c r="S570" t="s">
        <v>771</v>
      </c>
      <c r="T570">
        <v>78</v>
      </c>
    </row>
    <row r="571" spans="1:20" x14ac:dyDescent="0.2">
      <c r="A571" s="1">
        <f t="shared" si="32"/>
        <v>1068764</v>
      </c>
      <c r="B571" s="1">
        <f t="shared" si="32"/>
        <v>1068789</v>
      </c>
      <c r="C571" s="1" t="str">
        <f t="shared" si="33"/>
        <v>3.0m CG</v>
      </c>
      <c r="D571" s="1" t="str">
        <f t="shared" si="34"/>
        <v>3.0m CG - Alignment Sheets</v>
      </c>
      <c r="E571" s="1" t="s">
        <v>38</v>
      </c>
      <c r="F571" s="1">
        <f t="shared" si="35"/>
        <v>3</v>
      </c>
      <c r="G571" s="12">
        <f>INDEX(families!$A:$A,MATCH(H571,families!$B:$B,0))</f>
        <v>8</v>
      </c>
      <c r="H571" s="12" t="s">
        <v>38</v>
      </c>
      <c r="M571">
        <v>1068764</v>
      </c>
      <c r="N571">
        <v>1068789</v>
      </c>
      <c r="O571">
        <v>3</v>
      </c>
      <c r="P571" t="s">
        <v>720</v>
      </c>
      <c r="Q571" t="s">
        <v>721</v>
      </c>
      <c r="R571" t="s">
        <v>823</v>
      </c>
      <c r="S571" t="s">
        <v>824</v>
      </c>
      <c r="T571">
        <v>25</v>
      </c>
    </row>
    <row r="572" spans="1:20" x14ac:dyDescent="0.2">
      <c r="A572" s="1">
        <f t="shared" si="32"/>
        <v>1068789</v>
      </c>
      <c r="B572" s="1">
        <f t="shared" si="32"/>
        <v>1068797</v>
      </c>
      <c r="C572" s="1" t="str">
        <f t="shared" si="33"/>
        <v>2.0m MOTI</v>
      </c>
      <c r="D572" s="1" t="str">
        <f t="shared" si="34"/>
        <v>2.0m MOTI - MOTI Encroachment</v>
      </c>
      <c r="E572" s="1" t="s">
        <v>38</v>
      </c>
      <c r="F572" s="1">
        <f t="shared" si="35"/>
        <v>2</v>
      </c>
      <c r="G572" s="12">
        <f>INDEX(families!$A:$A,MATCH(H572,families!$B:$B,0))</f>
        <v>8</v>
      </c>
      <c r="H572" s="12" t="s">
        <v>38</v>
      </c>
      <c r="M572">
        <v>1068789</v>
      </c>
      <c r="N572">
        <v>1068797</v>
      </c>
      <c r="O572">
        <v>2</v>
      </c>
      <c r="P572" t="s">
        <v>768</v>
      </c>
      <c r="Q572" t="s">
        <v>769</v>
      </c>
      <c r="R572" t="s">
        <v>770</v>
      </c>
      <c r="S572" t="s">
        <v>771</v>
      </c>
      <c r="T572">
        <v>8</v>
      </c>
    </row>
    <row r="573" spans="1:20" x14ac:dyDescent="0.2">
      <c r="A573" s="1">
        <f t="shared" si="32"/>
        <v>1068797</v>
      </c>
      <c r="B573" s="1">
        <f t="shared" si="32"/>
        <v>1068898</v>
      </c>
      <c r="C573" s="1" t="str">
        <f t="shared" si="33"/>
        <v>2.0m FG</v>
      </c>
      <c r="D573" s="1" t="str">
        <f t="shared" si="34"/>
        <v>2.0m FG - BGC Dominant Design</v>
      </c>
      <c r="E573" s="1" t="s">
        <v>38</v>
      </c>
      <c r="F573" s="1">
        <f t="shared" si="35"/>
        <v>2</v>
      </c>
      <c r="G573" s="12">
        <f>INDEX(families!$A:$A,MATCH(H573,families!$B:$B,0))</f>
        <v>8</v>
      </c>
      <c r="H573" s="12" t="s">
        <v>38</v>
      </c>
      <c r="M573">
        <v>1068797</v>
      </c>
      <c r="N573">
        <v>1068898</v>
      </c>
      <c r="O573">
        <v>2</v>
      </c>
      <c r="P573" t="s">
        <v>716</v>
      </c>
      <c r="Q573" t="s">
        <v>729</v>
      </c>
      <c r="R573" t="s">
        <v>757</v>
      </c>
      <c r="S573" t="s">
        <v>758</v>
      </c>
      <c r="T573">
        <v>101</v>
      </c>
    </row>
    <row r="574" spans="1:20" x14ac:dyDescent="0.2">
      <c r="A574" s="1">
        <f t="shared" ref="A574:B606" si="36">M574</f>
        <v>1068898</v>
      </c>
      <c r="B574" s="1">
        <f t="shared" si="36"/>
        <v>1068990</v>
      </c>
      <c r="C574" s="1" t="str">
        <f t="shared" si="33"/>
        <v>0.9m FG</v>
      </c>
      <c r="D574" s="1" t="str">
        <f t="shared" si="34"/>
        <v>0.9m FG - Default Depth</v>
      </c>
      <c r="E574" s="1" t="s">
        <v>38</v>
      </c>
      <c r="F574" s="1">
        <f t="shared" si="35"/>
        <v>0.9</v>
      </c>
      <c r="G574" s="12">
        <f>INDEX(families!$A:$A,MATCH(H574,families!$B:$B,0))</f>
        <v>8</v>
      </c>
      <c r="H574" s="12" t="s">
        <v>38</v>
      </c>
      <c r="M574">
        <v>1068898</v>
      </c>
      <c r="N574">
        <v>1068990</v>
      </c>
      <c r="O574">
        <v>0.9</v>
      </c>
      <c r="P574" t="s">
        <v>716</v>
      </c>
      <c r="Q574" t="s">
        <v>717</v>
      </c>
      <c r="R574" t="s">
        <v>718</v>
      </c>
      <c r="S574" t="s">
        <v>719</v>
      </c>
      <c r="T574">
        <v>92</v>
      </c>
    </row>
    <row r="575" spans="1:20" x14ac:dyDescent="0.2">
      <c r="A575" s="1">
        <f t="shared" si="36"/>
        <v>1068990</v>
      </c>
      <c r="B575" s="1">
        <f t="shared" si="36"/>
        <v>1069151</v>
      </c>
      <c r="C575" s="1" t="str">
        <f t="shared" si="33"/>
        <v>2.0m MOTI</v>
      </c>
      <c r="D575" s="1" t="str">
        <f t="shared" si="34"/>
        <v>2.0m MOTI - MOTI Encroachment</v>
      </c>
      <c r="E575" s="1" t="s">
        <v>38</v>
      </c>
      <c r="F575" s="1">
        <f t="shared" si="35"/>
        <v>2</v>
      </c>
      <c r="G575" s="12">
        <f>INDEX(families!$A:$A,MATCH(H575,families!$B:$B,0))</f>
        <v>8</v>
      </c>
      <c r="H575" s="12" t="s">
        <v>38</v>
      </c>
      <c r="M575">
        <v>1068990</v>
      </c>
      <c r="N575">
        <v>1069151</v>
      </c>
      <c r="O575">
        <v>2</v>
      </c>
      <c r="P575" t="s">
        <v>768</v>
      </c>
      <c r="Q575" t="s">
        <v>769</v>
      </c>
      <c r="R575" t="s">
        <v>770</v>
      </c>
      <c r="S575" t="s">
        <v>771</v>
      </c>
      <c r="T575">
        <v>161</v>
      </c>
    </row>
    <row r="576" spans="1:20" x14ac:dyDescent="0.2">
      <c r="A576" s="1">
        <f t="shared" si="36"/>
        <v>1069151</v>
      </c>
      <c r="B576" s="1">
        <f t="shared" si="36"/>
        <v>1069180</v>
      </c>
      <c r="C576" s="1" t="str">
        <f t="shared" si="33"/>
        <v>3.0m CG/1.5m FG</v>
      </c>
      <c r="D576" s="1" t="str">
        <f t="shared" si="34"/>
        <v>3.0m CG/1.5m FG - Alignment Sheets</v>
      </c>
      <c r="E576" s="1" t="s">
        <v>38</v>
      </c>
      <c r="F576" s="1">
        <f t="shared" si="35"/>
        <v>3</v>
      </c>
      <c r="G576" s="12">
        <f>INDEX(families!$A:$A,MATCH(H576,families!$B:$B,0))</f>
        <v>8</v>
      </c>
      <c r="H576" s="12" t="s">
        <v>38</v>
      </c>
      <c r="M576">
        <v>1069151</v>
      </c>
      <c r="N576">
        <v>1069180</v>
      </c>
      <c r="O576" t="s">
        <v>839</v>
      </c>
      <c r="P576" t="s">
        <v>741</v>
      </c>
      <c r="Q576" t="s">
        <v>721</v>
      </c>
      <c r="R576" t="s">
        <v>840</v>
      </c>
      <c r="S576" t="s">
        <v>841</v>
      </c>
      <c r="T576">
        <v>29</v>
      </c>
    </row>
    <row r="577" spans="1:20" x14ac:dyDescent="0.2">
      <c r="A577" s="1">
        <f t="shared" si="36"/>
        <v>1069180</v>
      </c>
      <c r="B577" s="1">
        <f t="shared" si="36"/>
        <v>1069619</v>
      </c>
      <c r="C577" s="1" t="str">
        <f t="shared" si="33"/>
        <v>2.0m MOTI</v>
      </c>
      <c r="D577" s="1" t="str">
        <f t="shared" si="34"/>
        <v>2.0m MOTI - MOTI Encroachment</v>
      </c>
      <c r="E577" s="1" t="s">
        <v>38</v>
      </c>
      <c r="F577" s="1">
        <f t="shared" si="35"/>
        <v>2</v>
      </c>
      <c r="G577" s="12">
        <f>INDEX(families!$A:$A,MATCH(H577,families!$B:$B,0))</f>
        <v>8</v>
      </c>
      <c r="H577" s="12" t="s">
        <v>38</v>
      </c>
      <c r="M577">
        <v>1069180</v>
      </c>
      <c r="N577">
        <v>1069619</v>
      </c>
      <c r="O577">
        <v>2</v>
      </c>
      <c r="P577" t="s">
        <v>768</v>
      </c>
      <c r="Q577" t="s">
        <v>769</v>
      </c>
      <c r="R577" t="s">
        <v>770</v>
      </c>
      <c r="S577" t="s">
        <v>771</v>
      </c>
      <c r="T577">
        <v>439</v>
      </c>
    </row>
    <row r="578" spans="1:20" x14ac:dyDescent="0.2">
      <c r="A578" s="1">
        <f t="shared" si="36"/>
        <v>1069619</v>
      </c>
      <c r="B578" s="1">
        <f t="shared" si="36"/>
        <v>1069659</v>
      </c>
      <c r="C578" s="1" t="str">
        <f t="shared" si="33"/>
        <v>1.2m FG</v>
      </c>
      <c r="D578" s="1" t="str">
        <f t="shared" si="34"/>
        <v>1.2m FG - BGC Dominant Design</v>
      </c>
      <c r="E578" s="1" t="s">
        <v>38</v>
      </c>
      <c r="F578" s="1">
        <f t="shared" si="35"/>
        <v>1.2</v>
      </c>
      <c r="G578" s="12">
        <f>INDEX(families!$A:$A,MATCH(H578,families!$B:$B,0))</f>
        <v>8</v>
      </c>
      <c r="H578" s="12" t="s">
        <v>38</v>
      </c>
      <c r="M578">
        <v>1069619</v>
      </c>
      <c r="N578">
        <v>1069659</v>
      </c>
      <c r="O578">
        <v>1.2</v>
      </c>
      <c r="P578" t="s">
        <v>716</v>
      </c>
      <c r="Q578" t="s">
        <v>729</v>
      </c>
      <c r="R578" t="s">
        <v>726</v>
      </c>
      <c r="S578" t="s">
        <v>727</v>
      </c>
      <c r="T578">
        <v>40</v>
      </c>
    </row>
    <row r="579" spans="1:20" x14ac:dyDescent="0.2">
      <c r="A579" s="1">
        <f t="shared" si="36"/>
        <v>1069659</v>
      </c>
      <c r="B579" s="1">
        <f t="shared" si="36"/>
        <v>1070040</v>
      </c>
      <c r="C579" s="1" t="str">
        <f t="shared" ref="C579:C606" si="37">R579</f>
        <v>2.0m FG</v>
      </c>
      <c r="D579" s="1" t="str">
        <f t="shared" ref="D579:D606" si="38">R579&amp;" - "&amp;Q579</f>
        <v>2.0m FG - BGC Dominant Design</v>
      </c>
      <c r="E579" s="1" t="s">
        <v>38</v>
      </c>
      <c r="F579" s="1">
        <f t="shared" ref="F579:F606" si="39">_xlfn.NUMBERVALUE(TRIM(LEFT(R579,3)))</f>
        <v>2</v>
      </c>
      <c r="G579" s="12">
        <f>INDEX(families!$A:$A,MATCH(H579,families!$B:$B,0))</f>
        <v>8</v>
      </c>
      <c r="H579" s="12" t="s">
        <v>38</v>
      </c>
      <c r="M579">
        <v>1069659</v>
      </c>
      <c r="N579">
        <v>1070040</v>
      </c>
      <c r="O579">
        <v>2</v>
      </c>
      <c r="P579" t="s">
        <v>716</v>
      </c>
      <c r="Q579" t="s">
        <v>729</v>
      </c>
      <c r="R579" t="s">
        <v>757</v>
      </c>
      <c r="S579" t="s">
        <v>758</v>
      </c>
      <c r="T579">
        <v>381</v>
      </c>
    </row>
    <row r="580" spans="1:20" x14ac:dyDescent="0.2">
      <c r="A580" s="1">
        <f t="shared" si="36"/>
        <v>1070040</v>
      </c>
      <c r="B580" s="1">
        <f t="shared" si="36"/>
        <v>1070106</v>
      </c>
      <c r="C580" s="1" t="str">
        <f t="shared" si="37"/>
        <v>2.0m CG</v>
      </c>
      <c r="D580" s="1" t="str">
        <f t="shared" si="38"/>
        <v>2.0m CG - Alignment Sheets</v>
      </c>
      <c r="E580" s="1" t="s">
        <v>38</v>
      </c>
      <c r="F580" s="1">
        <f t="shared" si="39"/>
        <v>2</v>
      </c>
      <c r="G580" s="12">
        <f>INDEX(families!$A:$A,MATCH(H580,families!$B:$B,0))</f>
        <v>8</v>
      </c>
      <c r="H580" s="12" t="s">
        <v>38</v>
      </c>
      <c r="M580">
        <v>1070040</v>
      </c>
      <c r="N580">
        <v>1070106</v>
      </c>
      <c r="O580">
        <v>2</v>
      </c>
      <c r="P580" t="s">
        <v>720</v>
      </c>
      <c r="Q580" t="s">
        <v>721</v>
      </c>
      <c r="R580" t="s">
        <v>772</v>
      </c>
      <c r="S580" t="s">
        <v>773</v>
      </c>
      <c r="T580">
        <v>66</v>
      </c>
    </row>
    <row r="581" spans="1:20" x14ac:dyDescent="0.2">
      <c r="A581" s="1">
        <f t="shared" si="36"/>
        <v>1070106</v>
      </c>
      <c r="B581" s="1">
        <f t="shared" si="36"/>
        <v>1070122</v>
      </c>
      <c r="C581" s="1" t="str">
        <f t="shared" si="37"/>
        <v>3.0m CE</v>
      </c>
      <c r="D581" s="1" t="str">
        <f t="shared" si="38"/>
        <v>3.0m CE - BGC Dominant Design</v>
      </c>
      <c r="E581" s="1" t="s">
        <v>38</v>
      </c>
      <c r="F581" s="1">
        <f t="shared" si="39"/>
        <v>3</v>
      </c>
      <c r="G581" s="12">
        <f>INDEX(families!$A:$A,MATCH(H581,families!$B:$B,0))</f>
        <v>8</v>
      </c>
      <c r="H581" s="12" t="s">
        <v>38</v>
      </c>
      <c r="M581">
        <v>1070106</v>
      </c>
      <c r="N581">
        <v>1070122</v>
      </c>
      <c r="O581">
        <v>3</v>
      </c>
      <c r="P581" t="s">
        <v>9444</v>
      </c>
      <c r="Q581" t="s">
        <v>729</v>
      </c>
      <c r="R581" t="s">
        <v>9446</v>
      </c>
      <c r="S581" t="s">
        <v>9445</v>
      </c>
      <c r="T581">
        <v>16</v>
      </c>
    </row>
    <row r="582" spans="1:20" x14ac:dyDescent="0.2">
      <c r="A582" s="1">
        <f t="shared" si="36"/>
        <v>1070122</v>
      </c>
      <c r="B582" s="1">
        <f t="shared" si="36"/>
        <v>1070361</v>
      </c>
      <c r="C582" s="1" t="str">
        <f t="shared" si="37"/>
        <v>2.0m CG</v>
      </c>
      <c r="D582" s="1" t="str">
        <f t="shared" si="38"/>
        <v>2.0m CG - Alignment Sheets</v>
      </c>
      <c r="E582" s="1" t="s">
        <v>38</v>
      </c>
      <c r="F582" s="1">
        <f t="shared" si="39"/>
        <v>2</v>
      </c>
      <c r="G582" s="12">
        <f>INDEX(families!$A:$A,MATCH(H582,families!$B:$B,0))</f>
        <v>8</v>
      </c>
      <c r="H582" s="12" t="s">
        <v>38</v>
      </c>
      <c r="M582">
        <v>1070122</v>
      </c>
      <c r="N582">
        <v>1070361</v>
      </c>
      <c r="O582">
        <v>2</v>
      </c>
      <c r="P582" t="s">
        <v>720</v>
      </c>
      <c r="Q582" t="s">
        <v>721</v>
      </c>
      <c r="R582" t="s">
        <v>772</v>
      </c>
      <c r="S582" t="s">
        <v>773</v>
      </c>
      <c r="T582">
        <v>239</v>
      </c>
    </row>
    <row r="583" spans="1:20" x14ac:dyDescent="0.2">
      <c r="A583" s="1">
        <f t="shared" si="36"/>
        <v>1070361</v>
      </c>
      <c r="B583" s="1">
        <f t="shared" si="36"/>
        <v>1070371</v>
      </c>
      <c r="C583" s="1" t="str">
        <f t="shared" si="37"/>
        <v>3.0m FG</v>
      </c>
      <c r="D583" s="1" t="str">
        <f t="shared" si="38"/>
        <v>3.0m FG - BGC Dominant Design</v>
      </c>
      <c r="E583" s="1" t="s">
        <v>38</v>
      </c>
      <c r="F583" s="1">
        <f t="shared" si="39"/>
        <v>3</v>
      </c>
      <c r="G583" s="12">
        <f>INDEX(families!$A:$A,MATCH(H583,families!$B:$B,0))</f>
        <v>8</v>
      </c>
      <c r="H583" s="12" t="s">
        <v>38</v>
      </c>
      <c r="M583">
        <v>1070361</v>
      </c>
      <c r="N583">
        <v>1070371</v>
      </c>
      <c r="O583">
        <v>3</v>
      </c>
      <c r="P583" t="s">
        <v>716</v>
      </c>
      <c r="Q583" t="s">
        <v>729</v>
      </c>
      <c r="R583" t="s">
        <v>812</v>
      </c>
      <c r="S583" t="s">
        <v>813</v>
      </c>
      <c r="T583">
        <v>10</v>
      </c>
    </row>
    <row r="584" spans="1:20" x14ac:dyDescent="0.2">
      <c r="A584" s="1">
        <f t="shared" si="36"/>
        <v>1070371</v>
      </c>
      <c r="B584" s="1">
        <f t="shared" si="36"/>
        <v>1070374</v>
      </c>
      <c r="C584" s="1" t="str">
        <f t="shared" si="37"/>
        <v>3.0m CG</v>
      </c>
      <c r="D584" s="1" t="str">
        <f t="shared" si="38"/>
        <v>3.0m CG - Alignment Sheets</v>
      </c>
      <c r="E584" s="1" t="s">
        <v>38</v>
      </c>
      <c r="F584" s="1">
        <f t="shared" si="39"/>
        <v>3</v>
      </c>
      <c r="G584" s="12">
        <f>INDEX(families!$A:$A,MATCH(H584,families!$B:$B,0))</f>
        <v>8</v>
      </c>
      <c r="H584" s="12" t="s">
        <v>38</v>
      </c>
      <c r="M584">
        <v>1070371</v>
      </c>
      <c r="N584">
        <v>1070374</v>
      </c>
      <c r="O584">
        <v>3</v>
      </c>
      <c r="P584" t="s">
        <v>720</v>
      </c>
      <c r="Q584" t="s">
        <v>721</v>
      </c>
      <c r="R584" t="s">
        <v>823</v>
      </c>
      <c r="S584" t="s">
        <v>824</v>
      </c>
      <c r="T584">
        <v>3</v>
      </c>
    </row>
    <row r="585" spans="1:20" x14ac:dyDescent="0.2">
      <c r="A585" s="1">
        <f t="shared" si="36"/>
        <v>1070374</v>
      </c>
      <c r="B585" s="1">
        <f t="shared" si="36"/>
        <v>1070515</v>
      </c>
      <c r="C585" s="1" t="str">
        <f t="shared" si="37"/>
        <v>2.0m FG</v>
      </c>
      <c r="D585" s="1" t="str">
        <f t="shared" si="38"/>
        <v>2.0m FG - BGC Dominant Design</v>
      </c>
      <c r="E585" s="1" t="s">
        <v>38</v>
      </c>
      <c r="F585" s="1">
        <f t="shared" si="39"/>
        <v>2</v>
      </c>
      <c r="G585" s="12">
        <f>INDEX(families!$A:$A,MATCH(H585,families!$B:$B,0))</f>
        <v>8</v>
      </c>
      <c r="H585" s="12" t="s">
        <v>38</v>
      </c>
      <c r="M585">
        <v>1070374</v>
      </c>
      <c r="N585">
        <v>1070515</v>
      </c>
      <c r="O585">
        <v>2</v>
      </c>
      <c r="P585" t="s">
        <v>716</v>
      </c>
      <c r="Q585" t="s">
        <v>729</v>
      </c>
      <c r="R585" t="s">
        <v>757</v>
      </c>
      <c r="S585" t="s">
        <v>758</v>
      </c>
      <c r="T585">
        <v>141</v>
      </c>
    </row>
    <row r="586" spans="1:20" x14ac:dyDescent="0.2">
      <c r="A586" s="1">
        <f t="shared" si="36"/>
        <v>1070515</v>
      </c>
      <c r="B586" s="1">
        <f t="shared" si="36"/>
        <v>1070547</v>
      </c>
      <c r="C586" s="1" t="str">
        <f t="shared" si="37"/>
        <v>2.0m CG</v>
      </c>
      <c r="D586" s="1" t="str">
        <f t="shared" si="38"/>
        <v>2.0m CG - Alignment Sheets</v>
      </c>
      <c r="E586" s="1" t="s">
        <v>38</v>
      </c>
      <c r="F586" s="1">
        <f t="shared" si="39"/>
        <v>2</v>
      </c>
      <c r="G586" s="12">
        <f>INDEX(families!$A:$A,MATCH(H586,families!$B:$B,0))</f>
        <v>8</v>
      </c>
      <c r="H586" s="12" t="s">
        <v>38</v>
      </c>
      <c r="M586">
        <v>1070515</v>
      </c>
      <c r="N586">
        <v>1070547</v>
      </c>
      <c r="O586">
        <v>2</v>
      </c>
      <c r="P586" t="s">
        <v>720</v>
      </c>
      <c r="Q586" t="s">
        <v>721</v>
      </c>
      <c r="R586" t="s">
        <v>772</v>
      </c>
      <c r="S586" t="s">
        <v>773</v>
      </c>
      <c r="T586">
        <v>32</v>
      </c>
    </row>
    <row r="587" spans="1:20" x14ac:dyDescent="0.2">
      <c r="A587" s="1">
        <f t="shared" si="36"/>
        <v>1070547</v>
      </c>
      <c r="B587" s="1">
        <f t="shared" si="36"/>
        <v>1070601</v>
      </c>
      <c r="C587" s="1" t="str">
        <f t="shared" si="37"/>
        <v>2.0m CG/1.5m FG</v>
      </c>
      <c r="D587" s="1" t="str">
        <f t="shared" si="38"/>
        <v>2.0m CG/1.5m FG - Alignment Sheets</v>
      </c>
      <c r="E587" s="1" t="s">
        <v>38</v>
      </c>
      <c r="F587" s="1">
        <f t="shared" si="39"/>
        <v>2</v>
      </c>
      <c r="G587" s="12">
        <f>INDEX(families!$A:$A,MATCH(H587,families!$B:$B,0))</f>
        <v>8</v>
      </c>
      <c r="H587" s="12" t="s">
        <v>38</v>
      </c>
      <c r="M587">
        <v>1070547</v>
      </c>
      <c r="N587">
        <v>1070601</v>
      </c>
      <c r="O587" t="s">
        <v>791</v>
      </c>
      <c r="P587" t="s">
        <v>741</v>
      </c>
      <c r="Q587" t="s">
        <v>721</v>
      </c>
      <c r="R587" t="s">
        <v>792</v>
      </c>
      <c r="S587" t="s">
        <v>793</v>
      </c>
      <c r="T587">
        <v>54</v>
      </c>
    </row>
    <row r="588" spans="1:20" x14ac:dyDescent="0.2">
      <c r="A588" s="1">
        <f t="shared" si="36"/>
        <v>1070601</v>
      </c>
      <c r="B588" s="1">
        <f t="shared" si="36"/>
        <v>1070607</v>
      </c>
      <c r="C588" s="1" t="str">
        <f t="shared" si="37"/>
        <v>3.0m CG/1.5m FG</v>
      </c>
      <c r="D588" s="1" t="str">
        <f t="shared" si="38"/>
        <v>3.0m CG/1.5m FG - Alignment Sheets</v>
      </c>
      <c r="E588" s="1" t="s">
        <v>38</v>
      </c>
      <c r="F588" s="1">
        <f t="shared" si="39"/>
        <v>3</v>
      </c>
      <c r="G588" s="12">
        <f>INDEX(families!$A:$A,MATCH(H588,families!$B:$B,0))</f>
        <v>8</v>
      </c>
      <c r="H588" s="12" t="s">
        <v>38</v>
      </c>
      <c r="M588">
        <v>1070601</v>
      </c>
      <c r="N588">
        <v>1070607</v>
      </c>
      <c r="O588" t="s">
        <v>839</v>
      </c>
      <c r="P588" t="s">
        <v>741</v>
      </c>
      <c r="Q588" t="s">
        <v>721</v>
      </c>
      <c r="R588" t="s">
        <v>840</v>
      </c>
      <c r="S588" t="s">
        <v>841</v>
      </c>
      <c r="T588">
        <v>6</v>
      </c>
    </row>
    <row r="589" spans="1:20" x14ac:dyDescent="0.2">
      <c r="A589" s="1">
        <f t="shared" si="36"/>
        <v>1070607</v>
      </c>
      <c r="B589" s="1">
        <f t="shared" si="36"/>
        <v>1070657</v>
      </c>
      <c r="C589" s="1" t="str">
        <f t="shared" si="37"/>
        <v>3.0m CG</v>
      </c>
      <c r="D589" s="1" t="str">
        <f t="shared" si="38"/>
        <v>3.0m CG - Alignment Sheets</v>
      </c>
      <c r="E589" s="1" t="s">
        <v>38</v>
      </c>
      <c r="F589" s="1">
        <f t="shared" si="39"/>
        <v>3</v>
      </c>
      <c r="G589" s="12">
        <f>INDEX(families!$A:$A,MATCH(H589,families!$B:$B,0))</f>
        <v>8</v>
      </c>
      <c r="H589" s="12" t="s">
        <v>38</v>
      </c>
      <c r="M589">
        <v>1070607</v>
      </c>
      <c r="N589">
        <v>1070657</v>
      </c>
      <c r="O589">
        <v>3</v>
      </c>
      <c r="P589" t="s">
        <v>720</v>
      </c>
      <c r="Q589" t="s">
        <v>721</v>
      </c>
      <c r="R589" t="s">
        <v>823</v>
      </c>
      <c r="S589" t="s">
        <v>824</v>
      </c>
      <c r="T589">
        <v>50</v>
      </c>
    </row>
    <row r="590" spans="1:20" x14ac:dyDescent="0.2">
      <c r="A590" s="1">
        <f t="shared" si="36"/>
        <v>1070657</v>
      </c>
      <c r="B590" s="1">
        <f t="shared" si="36"/>
        <v>1070663</v>
      </c>
      <c r="C590" s="1" t="str">
        <f t="shared" si="37"/>
        <v>2.0m FG</v>
      </c>
      <c r="D590" s="1" t="str">
        <f t="shared" si="38"/>
        <v>2.0m FG - BGC Dominant Design</v>
      </c>
      <c r="E590" s="1" t="s">
        <v>38</v>
      </c>
      <c r="F590" s="1">
        <f t="shared" si="39"/>
        <v>2</v>
      </c>
      <c r="G590" s="12">
        <f>INDEX(families!$A:$A,MATCH(H590,families!$B:$B,0))</f>
        <v>8</v>
      </c>
      <c r="H590" s="12" t="s">
        <v>38</v>
      </c>
      <c r="M590">
        <v>1070657</v>
      </c>
      <c r="N590">
        <v>1070663</v>
      </c>
      <c r="O590">
        <v>2</v>
      </c>
      <c r="P590" t="s">
        <v>716</v>
      </c>
      <c r="Q590" t="s">
        <v>729</v>
      </c>
      <c r="R590" t="s">
        <v>757</v>
      </c>
      <c r="S590" t="s">
        <v>758</v>
      </c>
      <c r="T590">
        <v>6</v>
      </c>
    </row>
    <row r="591" spans="1:20" x14ac:dyDescent="0.2">
      <c r="A591" s="1">
        <f t="shared" si="36"/>
        <v>1070663</v>
      </c>
      <c r="B591" s="1">
        <f t="shared" si="36"/>
        <v>1070677</v>
      </c>
      <c r="C591" s="1" t="str">
        <f t="shared" si="37"/>
        <v>0.9m FG</v>
      </c>
      <c r="D591" s="1" t="str">
        <f t="shared" si="38"/>
        <v>0.9m FG - Default Depth</v>
      </c>
      <c r="E591" s="1" t="s">
        <v>38</v>
      </c>
      <c r="F591" s="1">
        <f t="shared" si="39"/>
        <v>0.9</v>
      </c>
      <c r="G591" s="12">
        <f>INDEX(families!$A:$A,MATCH(H591,families!$B:$B,0))</f>
        <v>8</v>
      </c>
      <c r="H591" s="12" t="s">
        <v>38</v>
      </c>
      <c r="M591">
        <v>1070663</v>
      </c>
      <c r="N591">
        <v>1070677</v>
      </c>
      <c r="O591">
        <v>0.9</v>
      </c>
      <c r="P591" t="s">
        <v>716</v>
      </c>
      <c r="Q591" t="s">
        <v>717</v>
      </c>
      <c r="R591" t="s">
        <v>718</v>
      </c>
      <c r="S591" t="s">
        <v>719</v>
      </c>
      <c r="T591">
        <v>14</v>
      </c>
    </row>
    <row r="592" spans="1:20" x14ac:dyDescent="0.2">
      <c r="A592" s="1">
        <f t="shared" si="36"/>
        <v>1070677</v>
      </c>
      <c r="B592" s="1">
        <f t="shared" si="36"/>
        <v>1070701</v>
      </c>
      <c r="C592" s="1" t="str">
        <f t="shared" si="37"/>
        <v>1.2m WC</v>
      </c>
      <c r="D592" s="1" t="str">
        <f t="shared" si="38"/>
        <v>1.2m WC - DWG# PT610201</v>
      </c>
      <c r="E592" s="1" t="s">
        <v>38</v>
      </c>
      <c r="F592" s="1">
        <f t="shared" si="39"/>
        <v>1.2</v>
      </c>
      <c r="G592" s="12">
        <f>INDEX(families!$A:$A,MATCH(H592,families!$B:$B,0))</f>
        <v>8</v>
      </c>
      <c r="H592" s="12" t="s">
        <v>38</v>
      </c>
      <c r="M592">
        <v>1070677</v>
      </c>
      <c r="N592">
        <v>1070701</v>
      </c>
      <c r="O592">
        <v>1.2</v>
      </c>
      <c r="P592" t="s">
        <v>732</v>
      </c>
      <c r="Q592" t="s">
        <v>733</v>
      </c>
      <c r="R592" t="s">
        <v>734</v>
      </c>
      <c r="S592" t="s">
        <v>734</v>
      </c>
      <c r="T592">
        <v>24</v>
      </c>
    </row>
    <row r="593" spans="1:20" x14ac:dyDescent="0.2">
      <c r="A593" s="1">
        <f t="shared" si="36"/>
        <v>1070701</v>
      </c>
      <c r="B593" s="1">
        <f t="shared" si="36"/>
        <v>1070890.1599999999</v>
      </c>
      <c r="C593" s="1" t="str">
        <f t="shared" si="37"/>
        <v>1.2m FG</v>
      </c>
      <c r="D593" s="1" t="str">
        <f t="shared" si="38"/>
        <v>1.2m FG - BGC Dominant Design</v>
      </c>
      <c r="E593" s="1" t="s">
        <v>38</v>
      </c>
      <c r="F593" s="1">
        <f t="shared" si="39"/>
        <v>1.2</v>
      </c>
      <c r="G593" s="12">
        <f>INDEX(families!$A:$A,MATCH(H593,families!$B:$B,0))</f>
        <v>8</v>
      </c>
      <c r="H593" s="12" t="s">
        <v>38</v>
      </c>
      <c r="M593">
        <v>1070701</v>
      </c>
      <c r="N593">
        <v>1070890.1599999999</v>
      </c>
      <c r="O593">
        <v>1.2</v>
      </c>
      <c r="P593" t="s">
        <v>716</v>
      </c>
      <c r="Q593" t="s">
        <v>729</v>
      </c>
      <c r="R593" t="s">
        <v>726</v>
      </c>
      <c r="S593" t="s">
        <v>727</v>
      </c>
      <c r="T593">
        <v>189.15999999991601</v>
      </c>
    </row>
    <row r="594" spans="1:20" x14ac:dyDescent="0.2">
      <c r="A594" s="1">
        <f t="shared" si="36"/>
        <v>1070890.1599999999</v>
      </c>
      <c r="B594" s="1">
        <f t="shared" si="36"/>
        <v>1070914.1599999999</v>
      </c>
      <c r="C594" s="1" t="str">
        <f t="shared" si="37"/>
        <v>1.5m WC</v>
      </c>
      <c r="D594" s="1" t="str">
        <f t="shared" si="38"/>
        <v>1.5m WC - DWG# PT610001</v>
      </c>
      <c r="E594" s="1" t="s">
        <v>38</v>
      </c>
      <c r="F594" s="1">
        <f t="shared" si="39"/>
        <v>1.5</v>
      </c>
      <c r="G594" s="12">
        <f>INDEX(families!$A:$A,MATCH(H594,families!$B:$B,0))</f>
        <v>8</v>
      </c>
      <c r="H594" s="12" t="s">
        <v>38</v>
      </c>
      <c r="M594">
        <v>1070890.1599999999</v>
      </c>
      <c r="N594">
        <v>1070914.1599999999</v>
      </c>
      <c r="O594">
        <v>1.5</v>
      </c>
      <c r="P594" t="s">
        <v>732</v>
      </c>
      <c r="Q594" t="s">
        <v>738</v>
      </c>
      <c r="R594" t="s">
        <v>739</v>
      </c>
      <c r="S594" t="s">
        <v>739</v>
      </c>
      <c r="T594">
        <v>24</v>
      </c>
    </row>
    <row r="595" spans="1:20" x14ac:dyDescent="0.2">
      <c r="A595" s="1">
        <f t="shared" si="36"/>
        <v>1070914.1599999999</v>
      </c>
      <c r="B595" s="1">
        <f t="shared" si="36"/>
        <v>1071015</v>
      </c>
      <c r="C595" s="1" t="str">
        <f t="shared" si="37"/>
        <v>1.5m CG</v>
      </c>
      <c r="D595" s="1" t="str">
        <f t="shared" si="38"/>
        <v>1.5m CG - Alignment Sheets</v>
      </c>
      <c r="E595" s="1" t="s">
        <v>38</v>
      </c>
      <c r="F595" s="1">
        <f t="shared" si="39"/>
        <v>1.5</v>
      </c>
      <c r="G595" s="12">
        <f>INDEX(families!$A:$A,MATCH(H595,families!$B:$B,0))</f>
        <v>8</v>
      </c>
      <c r="H595" s="12" t="s">
        <v>38</v>
      </c>
      <c r="M595">
        <v>1070914.1599999999</v>
      </c>
      <c r="N595">
        <v>1071015</v>
      </c>
      <c r="O595">
        <v>1.5</v>
      </c>
      <c r="P595" t="s">
        <v>720</v>
      </c>
      <c r="Q595" t="s">
        <v>721</v>
      </c>
      <c r="R595" t="s">
        <v>722</v>
      </c>
      <c r="S595" t="s">
        <v>723</v>
      </c>
      <c r="T595">
        <v>100.84000000008299</v>
      </c>
    </row>
    <row r="596" spans="1:20" x14ac:dyDescent="0.2">
      <c r="A596" s="1">
        <f t="shared" si="36"/>
        <v>1071015</v>
      </c>
      <c r="B596" s="1">
        <f t="shared" si="36"/>
        <v>1071034.01</v>
      </c>
      <c r="C596" s="1" t="str">
        <f t="shared" si="37"/>
        <v>1.5m WC</v>
      </c>
      <c r="D596" s="1" t="str">
        <f t="shared" si="38"/>
        <v>1.5m WC - DWG# PT610001</v>
      </c>
      <c r="E596" s="1" t="s">
        <v>38</v>
      </c>
      <c r="F596" s="1">
        <f t="shared" si="39"/>
        <v>1.5</v>
      </c>
      <c r="G596" s="12">
        <f>INDEX(families!$A:$A,MATCH(H596,families!$B:$B,0))</f>
        <v>8</v>
      </c>
      <c r="H596" s="12" t="s">
        <v>38</v>
      </c>
      <c r="M596">
        <v>1071015</v>
      </c>
      <c r="N596">
        <v>1071034.01</v>
      </c>
      <c r="O596">
        <v>1.5</v>
      </c>
      <c r="P596" t="s">
        <v>732</v>
      </c>
      <c r="Q596" t="s">
        <v>738</v>
      </c>
      <c r="R596" t="s">
        <v>739</v>
      </c>
      <c r="S596" t="s">
        <v>739</v>
      </c>
      <c r="T596">
        <v>19.010000000009299</v>
      </c>
    </row>
    <row r="597" spans="1:20" x14ac:dyDescent="0.2">
      <c r="A597" s="1">
        <f t="shared" si="36"/>
        <v>1071034.01</v>
      </c>
      <c r="B597" s="1">
        <f t="shared" si="36"/>
        <v>1071477.8</v>
      </c>
      <c r="C597" s="1" t="str">
        <f t="shared" si="37"/>
        <v>1.2m CG</v>
      </c>
      <c r="D597" s="1" t="str">
        <f t="shared" si="38"/>
        <v>1.2m CG - Alignment Sheets</v>
      </c>
      <c r="E597" s="1" t="s">
        <v>38</v>
      </c>
      <c r="F597" s="1">
        <f t="shared" si="39"/>
        <v>1.2</v>
      </c>
      <c r="G597" s="12">
        <f>INDEX(families!$A:$A,MATCH(H597,families!$B:$B,0))</f>
        <v>8</v>
      </c>
      <c r="H597" s="12" t="s">
        <v>38</v>
      </c>
      <c r="M597">
        <v>1071034.01</v>
      </c>
      <c r="N597">
        <v>1071477.8</v>
      </c>
      <c r="O597">
        <v>1.2</v>
      </c>
      <c r="P597" t="s">
        <v>720</v>
      </c>
      <c r="Q597" t="s">
        <v>721</v>
      </c>
      <c r="R597" t="s">
        <v>761</v>
      </c>
      <c r="S597" t="s">
        <v>762</v>
      </c>
      <c r="T597">
        <v>443.79000000003703</v>
      </c>
    </row>
    <row r="598" spans="1:20" x14ac:dyDescent="0.2">
      <c r="A598" s="1">
        <f t="shared" si="36"/>
        <v>1071477.8</v>
      </c>
      <c r="B598" s="1">
        <f t="shared" si="36"/>
        <v>1071501.8</v>
      </c>
      <c r="C598" s="1" t="str">
        <f t="shared" si="37"/>
        <v>1.5m WC</v>
      </c>
      <c r="D598" s="1" t="str">
        <f t="shared" si="38"/>
        <v>1.5m WC - DWG# PT610001</v>
      </c>
      <c r="E598" s="1" t="s">
        <v>38</v>
      </c>
      <c r="F598" s="1">
        <f t="shared" si="39"/>
        <v>1.5</v>
      </c>
      <c r="G598" s="12">
        <f>INDEX(families!$A:$A,MATCH(H598,families!$B:$B,0))</f>
        <v>8</v>
      </c>
      <c r="H598" s="12" t="s">
        <v>38</v>
      </c>
      <c r="M598">
        <v>1071477.8</v>
      </c>
      <c r="N598">
        <v>1071501.8</v>
      </c>
      <c r="O598">
        <v>1.5</v>
      </c>
      <c r="P598" t="s">
        <v>732</v>
      </c>
      <c r="Q598" t="s">
        <v>738</v>
      </c>
      <c r="R598" t="s">
        <v>739</v>
      </c>
      <c r="S598" t="s">
        <v>739</v>
      </c>
      <c r="T598">
        <v>24</v>
      </c>
    </row>
    <row r="599" spans="1:20" x14ac:dyDescent="0.2">
      <c r="A599" s="1">
        <f t="shared" si="36"/>
        <v>1071501.8</v>
      </c>
      <c r="B599" s="1">
        <f t="shared" si="36"/>
        <v>1071508</v>
      </c>
      <c r="C599" s="1" t="str">
        <f t="shared" si="37"/>
        <v>1.2m CG</v>
      </c>
      <c r="D599" s="1" t="str">
        <f t="shared" si="38"/>
        <v>1.2m CG - Alignment Sheets</v>
      </c>
      <c r="E599" s="1" t="s">
        <v>38</v>
      </c>
      <c r="F599" s="1">
        <f t="shared" si="39"/>
        <v>1.2</v>
      </c>
      <c r="G599" s="12">
        <f>INDEX(families!$A:$A,MATCH(H599,families!$B:$B,0))</f>
        <v>8</v>
      </c>
      <c r="H599" s="12" t="s">
        <v>38</v>
      </c>
      <c r="M599">
        <v>1071501.8</v>
      </c>
      <c r="N599">
        <v>1071508</v>
      </c>
      <c r="O599">
        <v>1.2</v>
      </c>
      <c r="P599" t="s">
        <v>720</v>
      </c>
      <c r="Q599" t="s">
        <v>721</v>
      </c>
      <c r="R599" t="s">
        <v>761</v>
      </c>
      <c r="S599" t="s">
        <v>762</v>
      </c>
      <c r="T599">
        <v>6.1999999999534303</v>
      </c>
    </row>
    <row r="600" spans="1:20" x14ac:dyDescent="0.2">
      <c r="A600" s="1">
        <f t="shared" si="36"/>
        <v>1071508</v>
      </c>
      <c r="B600" s="1">
        <f t="shared" si="36"/>
        <v>1071520</v>
      </c>
      <c r="C600" s="1" t="str">
        <f t="shared" si="37"/>
        <v>1.5m CG CE</v>
      </c>
      <c r="D600" s="1" t="str">
        <f t="shared" si="38"/>
        <v>1.5m CG CE - Alignment Sheets</v>
      </c>
      <c r="E600" s="1" t="s">
        <v>38</v>
      </c>
      <c r="F600" s="1">
        <f t="shared" si="39"/>
        <v>1.5</v>
      </c>
      <c r="G600" s="12">
        <f>INDEX(families!$A:$A,MATCH(H600,families!$B:$B,0))</f>
        <v>8</v>
      </c>
      <c r="H600" s="12" t="s">
        <v>38</v>
      </c>
      <c r="M600">
        <v>1071508</v>
      </c>
      <c r="N600">
        <v>1071520</v>
      </c>
      <c r="O600">
        <v>1.5</v>
      </c>
      <c r="P600" t="s">
        <v>832</v>
      </c>
      <c r="Q600" t="s">
        <v>721</v>
      </c>
      <c r="R600" t="s">
        <v>842</v>
      </c>
      <c r="S600" t="s">
        <v>843</v>
      </c>
      <c r="T600">
        <v>12</v>
      </c>
    </row>
    <row r="601" spans="1:20" x14ac:dyDescent="0.2">
      <c r="A601" s="1">
        <f t="shared" si="36"/>
        <v>1071520</v>
      </c>
      <c r="B601" s="1">
        <f t="shared" si="36"/>
        <v>1071522</v>
      </c>
      <c r="C601" s="1" t="str">
        <f t="shared" si="37"/>
        <v>1.2m CG</v>
      </c>
      <c r="D601" s="1" t="str">
        <f t="shared" si="38"/>
        <v>1.2m CG - Alignment Sheets</v>
      </c>
      <c r="E601" s="1" t="s">
        <v>38</v>
      </c>
      <c r="F601" s="1">
        <f t="shared" si="39"/>
        <v>1.2</v>
      </c>
      <c r="G601" s="12">
        <f>INDEX(families!$A:$A,MATCH(H601,families!$B:$B,0))</f>
        <v>8</v>
      </c>
      <c r="H601" s="12" t="s">
        <v>38</v>
      </c>
      <c r="M601">
        <v>1071520</v>
      </c>
      <c r="N601">
        <v>1071522</v>
      </c>
      <c r="O601">
        <v>1.2</v>
      </c>
      <c r="P601" t="s">
        <v>720</v>
      </c>
      <c r="Q601" t="s">
        <v>721</v>
      </c>
      <c r="R601" t="s">
        <v>761</v>
      </c>
      <c r="S601" t="s">
        <v>762</v>
      </c>
      <c r="T601">
        <v>2</v>
      </c>
    </row>
    <row r="602" spans="1:20" x14ac:dyDescent="0.2">
      <c r="A602" s="1">
        <f t="shared" si="36"/>
        <v>1071522</v>
      </c>
      <c r="B602" s="1">
        <f t="shared" si="36"/>
        <v>1071787.3999999999</v>
      </c>
      <c r="C602" s="1" t="str">
        <f t="shared" si="37"/>
        <v>0.9m FG</v>
      </c>
      <c r="D602" s="1" t="str">
        <f t="shared" si="38"/>
        <v>0.9m FG - Default Depth</v>
      </c>
      <c r="E602" s="1" t="s">
        <v>38</v>
      </c>
      <c r="F602" s="1">
        <f t="shared" si="39"/>
        <v>0.9</v>
      </c>
      <c r="G602" s="12">
        <f>INDEX(families!$A:$A,MATCH(H602,families!$B:$B,0))</f>
        <v>8</v>
      </c>
      <c r="H602" s="12" t="s">
        <v>38</v>
      </c>
      <c r="M602">
        <v>1071522</v>
      </c>
      <c r="N602">
        <v>1071787.3999999999</v>
      </c>
      <c r="O602">
        <v>0.9</v>
      </c>
      <c r="P602" t="s">
        <v>716</v>
      </c>
      <c r="Q602" t="s">
        <v>717</v>
      </c>
      <c r="R602" t="s">
        <v>718</v>
      </c>
      <c r="S602" t="s">
        <v>719</v>
      </c>
      <c r="T602">
        <v>265.39999999990602</v>
      </c>
    </row>
    <row r="603" spans="1:20" x14ac:dyDescent="0.2">
      <c r="A603" s="1">
        <f t="shared" si="36"/>
        <v>1071787.3999999999</v>
      </c>
      <c r="B603" s="1">
        <f t="shared" si="36"/>
        <v>1071799.3999999999</v>
      </c>
      <c r="C603" s="1" t="str">
        <f t="shared" si="37"/>
        <v>1.5m RD</v>
      </c>
      <c r="D603" s="1" t="str">
        <f t="shared" si="38"/>
        <v>1.5m RD - DWG# PT640301</v>
      </c>
      <c r="E603" s="1" t="s">
        <v>38</v>
      </c>
      <c r="F603" s="1">
        <f t="shared" si="39"/>
        <v>1.5</v>
      </c>
      <c r="G603" s="12">
        <f>INDEX(families!$A:$A,MATCH(H603,families!$B:$B,0))</f>
        <v>8</v>
      </c>
      <c r="H603" s="12" t="s">
        <v>38</v>
      </c>
      <c r="M603">
        <v>1071787.3999999999</v>
      </c>
      <c r="N603">
        <v>1071799.3999999999</v>
      </c>
      <c r="O603">
        <v>1.5</v>
      </c>
      <c r="P603" t="s">
        <v>735</v>
      </c>
      <c r="Q603" t="s">
        <v>736</v>
      </c>
      <c r="R603" t="s">
        <v>737</v>
      </c>
      <c r="S603" t="s">
        <v>737</v>
      </c>
      <c r="T603">
        <v>12</v>
      </c>
    </row>
    <row r="604" spans="1:20" x14ac:dyDescent="0.2">
      <c r="A604" s="1">
        <f t="shared" si="36"/>
        <v>1071799.3999999999</v>
      </c>
      <c r="B604" s="1">
        <f t="shared" si="36"/>
        <v>1071951.45</v>
      </c>
      <c r="C604" s="1" t="str">
        <f t="shared" si="37"/>
        <v>0.9m FG</v>
      </c>
      <c r="D604" s="1" t="str">
        <f t="shared" si="38"/>
        <v>0.9m FG - Default Depth</v>
      </c>
      <c r="E604" s="1" t="s">
        <v>38</v>
      </c>
      <c r="F604" s="1">
        <f t="shared" si="39"/>
        <v>0.9</v>
      </c>
      <c r="G604" s="12">
        <f>INDEX(families!$A:$A,MATCH(H604,families!$B:$B,0))</f>
        <v>8</v>
      </c>
      <c r="H604" s="12" t="s">
        <v>38</v>
      </c>
      <c r="M604">
        <v>1071799.3999999999</v>
      </c>
      <c r="N604">
        <v>1071951.45</v>
      </c>
      <c r="O604">
        <v>0.9</v>
      </c>
      <c r="P604" t="s">
        <v>716</v>
      </c>
      <c r="Q604" t="s">
        <v>717</v>
      </c>
      <c r="R604" t="s">
        <v>718</v>
      </c>
      <c r="S604" t="s">
        <v>719</v>
      </c>
      <c r="T604">
        <v>152.050000000046</v>
      </c>
    </row>
    <row r="605" spans="1:20" x14ac:dyDescent="0.2">
      <c r="A605" s="1">
        <f t="shared" si="36"/>
        <v>1071951.45</v>
      </c>
      <c r="B605" s="1">
        <f t="shared" si="36"/>
        <v>1071963.45</v>
      </c>
      <c r="C605" s="1" t="str">
        <f t="shared" si="37"/>
        <v>1.5m RD</v>
      </c>
      <c r="D605" s="1" t="str">
        <f t="shared" si="38"/>
        <v>1.5m RD - DWG# PT640301</v>
      </c>
      <c r="E605" s="1" t="s">
        <v>38</v>
      </c>
      <c r="F605" s="1">
        <f t="shared" si="39"/>
        <v>1.5</v>
      </c>
      <c r="G605" s="12">
        <f>INDEX(families!$A:$A,MATCH(H605,families!$B:$B,0))</f>
        <v>8</v>
      </c>
      <c r="H605" s="12" t="s">
        <v>38</v>
      </c>
      <c r="M605">
        <v>1071951.45</v>
      </c>
      <c r="N605">
        <v>1071963.45</v>
      </c>
      <c r="O605">
        <v>1.5</v>
      </c>
      <c r="P605" t="s">
        <v>735</v>
      </c>
      <c r="Q605" t="s">
        <v>736</v>
      </c>
      <c r="R605" t="s">
        <v>737</v>
      </c>
      <c r="S605" t="s">
        <v>737</v>
      </c>
      <c r="T605">
        <v>12</v>
      </c>
    </row>
    <row r="606" spans="1:20" x14ac:dyDescent="0.2">
      <c r="A606" s="1">
        <f t="shared" si="36"/>
        <v>1071963.45</v>
      </c>
      <c r="B606" s="1">
        <f t="shared" si="36"/>
        <v>1072004</v>
      </c>
      <c r="C606" s="1" t="str">
        <f t="shared" si="37"/>
        <v>0.9m FG</v>
      </c>
      <c r="D606" s="1" t="str">
        <f t="shared" si="38"/>
        <v>0.9m FG - Default Depth</v>
      </c>
      <c r="E606" s="1" t="s">
        <v>38</v>
      </c>
      <c r="F606" s="1">
        <f t="shared" si="39"/>
        <v>0.9</v>
      </c>
      <c r="G606" s="12">
        <f>INDEX(families!$A:$A,MATCH(H606,families!$B:$B,0))</f>
        <v>8</v>
      </c>
      <c r="H606" s="12" t="s">
        <v>38</v>
      </c>
      <c r="M606">
        <v>1071963.45</v>
      </c>
      <c r="N606">
        <v>1072004</v>
      </c>
      <c r="O606">
        <v>0.9</v>
      </c>
      <c r="P606" t="s">
        <v>716</v>
      </c>
      <c r="Q606" t="s">
        <v>717</v>
      </c>
      <c r="R606" t="s">
        <v>718</v>
      </c>
      <c r="S606" t="s">
        <v>719</v>
      </c>
      <c r="T606">
        <v>40.550000000046502</v>
      </c>
    </row>
    <row r="607" spans="1:20" x14ac:dyDescent="0.2">
      <c r="A607" s="1">
        <f t="shared" ref="A607:A630" si="40">M607</f>
        <v>1072004</v>
      </c>
      <c r="B607" s="1">
        <f t="shared" ref="B607:B630" si="41">N607</f>
        <v>1072042</v>
      </c>
      <c r="C607" s="1" t="str">
        <f t="shared" ref="C607:C630" si="42">R607</f>
        <v>2.5m CG</v>
      </c>
      <c r="D607" s="1" t="str">
        <f t="shared" ref="D607:D630" si="43">R607&amp;" - "&amp;Q607</f>
        <v>2.5m CG - Alignment Sheets</v>
      </c>
      <c r="E607" s="1" t="s">
        <v>38</v>
      </c>
      <c r="F607" s="1">
        <f t="shared" ref="F607:F630" si="44">_xlfn.NUMBERVALUE(TRIM(LEFT(R607,3)))</f>
        <v>2.5</v>
      </c>
      <c r="G607" s="12">
        <f>INDEX(families!$A:$A,MATCH(H607,families!$B:$B,0))</f>
        <v>8</v>
      </c>
      <c r="H607" s="12" t="s">
        <v>38</v>
      </c>
      <c r="M607">
        <v>1072004</v>
      </c>
      <c r="N607">
        <v>1072042</v>
      </c>
      <c r="O607">
        <v>2.5</v>
      </c>
      <c r="P607" t="s">
        <v>720</v>
      </c>
      <c r="Q607" t="s">
        <v>721</v>
      </c>
      <c r="R607" t="s">
        <v>825</v>
      </c>
      <c r="S607" t="s">
        <v>826</v>
      </c>
      <c r="T607">
        <v>38</v>
      </c>
    </row>
    <row r="608" spans="1:20" x14ac:dyDescent="0.2">
      <c r="A608" s="1">
        <f t="shared" si="40"/>
        <v>1072042</v>
      </c>
      <c r="B608" s="1">
        <f t="shared" si="41"/>
        <v>1072054</v>
      </c>
      <c r="C608" s="1" t="str">
        <f t="shared" si="42"/>
        <v>2.5m CG CE</v>
      </c>
      <c r="D608" s="1" t="str">
        <f t="shared" si="43"/>
        <v>2.5m CG CE - Alignment Sheets</v>
      </c>
      <c r="E608" s="1" t="s">
        <v>38</v>
      </c>
      <c r="F608" s="1">
        <f t="shared" si="44"/>
        <v>2.5</v>
      </c>
      <c r="G608" s="12">
        <f>INDEX(families!$A:$A,MATCH(H608,families!$B:$B,0))</f>
        <v>8</v>
      </c>
      <c r="H608" s="12" t="s">
        <v>38</v>
      </c>
      <c r="M608">
        <v>1072042</v>
      </c>
      <c r="N608">
        <v>1072054</v>
      </c>
      <c r="O608">
        <v>2.5</v>
      </c>
      <c r="P608" t="s">
        <v>832</v>
      </c>
      <c r="Q608" t="s">
        <v>721</v>
      </c>
      <c r="R608" t="s">
        <v>844</v>
      </c>
      <c r="S608" t="s">
        <v>845</v>
      </c>
      <c r="T608">
        <v>12</v>
      </c>
    </row>
    <row r="609" spans="1:20" x14ac:dyDescent="0.2">
      <c r="A609" s="1">
        <f t="shared" si="40"/>
        <v>1072054</v>
      </c>
      <c r="B609" s="1">
        <f t="shared" si="41"/>
        <v>1072253</v>
      </c>
      <c r="C609" s="1" t="str">
        <f t="shared" si="42"/>
        <v>2.5m FG</v>
      </c>
      <c r="D609" s="1" t="str">
        <f t="shared" si="43"/>
        <v>2.5m FG - BGC Dominant Design</v>
      </c>
      <c r="E609" s="1" t="s">
        <v>38</v>
      </c>
      <c r="F609" s="1">
        <f t="shared" si="44"/>
        <v>2.5</v>
      </c>
      <c r="G609" s="12">
        <f>INDEX(families!$A:$A,MATCH(H609,families!$B:$B,0))</f>
        <v>8</v>
      </c>
      <c r="H609" s="12" t="s">
        <v>38</v>
      </c>
      <c r="M609">
        <v>1072054</v>
      </c>
      <c r="N609">
        <v>1072253</v>
      </c>
      <c r="O609">
        <v>2.5</v>
      </c>
      <c r="P609" t="s">
        <v>716</v>
      </c>
      <c r="Q609" t="s">
        <v>729</v>
      </c>
      <c r="R609" t="s">
        <v>759</v>
      </c>
      <c r="S609" t="s">
        <v>760</v>
      </c>
      <c r="T609">
        <v>199</v>
      </c>
    </row>
    <row r="610" spans="1:20" x14ac:dyDescent="0.2">
      <c r="A610" s="1">
        <f t="shared" si="40"/>
        <v>1072253</v>
      </c>
      <c r="B610" s="1">
        <f t="shared" si="41"/>
        <v>1072550</v>
      </c>
      <c r="C610" s="1" t="str">
        <f t="shared" si="42"/>
        <v>2.5m CG</v>
      </c>
      <c r="D610" s="1" t="str">
        <f t="shared" si="43"/>
        <v>2.5m CG - Alignment Sheets</v>
      </c>
      <c r="E610" s="1" t="s">
        <v>38</v>
      </c>
      <c r="F610" s="1">
        <f t="shared" si="44"/>
        <v>2.5</v>
      </c>
      <c r="G610" s="12">
        <f>INDEX(families!$A:$A,MATCH(H610,families!$B:$B,0))</f>
        <v>8</v>
      </c>
      <c r="H610" s="12" t="s">
        <v>38</v>
      </c>
      <c r="M610">
        <v>1072253</v>
      </c>
      <c r="N610">
        <v>1072550</v>
      </c>
      <c r="O610">
        <v>2.5</v>
      </c>
      <c r="P610" t="s">
        <v>720</v>
      </c>
      <c r="Q610" t="s">
        <v>721</v>
      </c>
      <c r="R610" t="s">
        <v>825</v>
      </c>
      <c r="S610" t="s">
        <v>826</v>
      </c>
      <c r="T610">
        <v>297</v>
      </c>
    </row>
    <row r="611" spans="1:20" x14ac:dyDescent="0.2">
      <c r="A611" s="1">
        <f t="shared" si="40"/>
        <v>1072550</v>
      </c>
      <c r="B611" s="1">
        <f t="shared" si="41"/>
        <v>1072567</v>
      </c>
      <c r="C611" s="1" t="str">
        <f t="shared" si="42"/>
        <v>2.5m FG</v>
      </c>
      <c r="D611" s="1" t="str">
        <f t="shared" si="43"/>
        <v>2.5m FG - BGC Dominant Design</v>
      </c>
      <c r="E611" s="1" t="s">
        <v>38</v>
      </c>
      <c r="F611" s="1">
        <f t="shared" si="44"/>
        <v>2.5</v>
      </c>
      <c r="G611" s="12">
        <f>INDEX(families!$A:$A,MATCH(H611,families!$B:$B,0))</f>
        <v>8</v>
      </c>
      <c r="H611" s="12" t="s">
        <v>38</v>
      </c>
      <c r="M611">
        <v>1072550</v>
      </c>
      <c r="N611">
        <v>1072567</v>
      </c>
      <c r="O611">
        <v>2.5</v>
      </c>
      <c r="P611" t="s">
        <v>716</v>
      </c>
      <c r="Q611" t="s">
        <v>729</v>
      </c>
      <c r="R611" t="s">
        <v>759</v>
      </c>
      <c r="S611" t="s">
        <v>760</v>
      </c>
      <c r="T611">
        <v>17</v>
      </c>
    </row>
    <row r="612" spans="1:20" x14ac:dyDescent="0.2">
      <c r="A612" s="1">
        <f t="shared" si="40"/>
        <v>1072567</v>
      </c>
      <c r="B612" s="1">
        <f t="shared" si="41"/>
        <v>1072592</v>
      </c>
      <c r="C612" s="1" t="str">
        <f t="shared" si="42"/>
        <v>2.5m CG CE</v>
      </c>
      <c r="D612" s="1" t="str">
        <f t="shared" si="43"/>
        <v>2.5m CG CE - Alignment Sheets</v>
      </c>
      <c r="E612" s="1" t="s">
        <v>38</v>
      </c>
      <c r="F612" s="1">
        <f t="shared" si="44"/>
        <v>2.5</v>
      </c>
      <c r="G612" s="12">
        <f>INDEX(families!$A:$A,MATCH(H612,families!$B:$B,0))</f>
        <v>8</v>
      </c>
      <c r="H612" s="12" t="s">
        <v>38</v>
      </c>
      <c r="M612">
        <v>1072567</v>
      </c>
      <c r="N612">
        <v>1072592</v>
      </c>
      <c r="O612">
        <v>2.5</v>
      </c>
      <c r="P612" t="s">
        <v>832</v>
      </c>
      <c r="Q612" t="s">
        <v>721</v>
      </c>
      <c r="R612" t="s">
        <v>844</v>
      </c>
      <c r="S612" t="s">
        <v>845</v>
      </c>
      <c r="T612">
        <v>25</v>
      </c>
    </row>
    <row r="613" spans="1:20" x14ac:dyDescent="0.2">
      <c r="A613" s="1">
        <f t="shared" si="40"/>
        <v>1072592</v>
      </c>
      <c r="B613" s="1">
        <f t="shared" si="41"/>
        <v>1072832</v>
      </c>
      <c r="C613" s="1" t="str">
        <f t="shared" si="42"/>
        <v>2.5m FG</v>
      </c>
      <c r="D613" s="1" t="str">
        <f t="shared" si="43"/>
        <v>2.5m FG - BGC Dominant Design</v>
      </c>
      <c r="E613" s="1" t="s">
        <v>38</v>
      </c>
      <c r="F613" s="1">
        <f t="shared" si="44"/>
        <v>2.5</v>
      </c>
      <c r="G613" s="12">
        <f>INDEX(families!$A:$A,MATCH(H613,families!$B:$B,0))</f>
        <v>8</v>
      </c>
      <c r="H613" s="12" t="s">
        <v>38</v>
      </c>
      <c r="M613">
        <v>1072592</v>
      </c>
      <c r="N613">
        <v>1072832</v>
      </c>
      <c r="O613">
        <v>2.5</v>
      </c>
      <c r="P613" t="s">
        <v>716</v>
      </c>
      <c r="Q613" t="s">
        <v>729</v>
      </c>
      <c r="R613" t="s">
        <v>759</v>
      </c>
      <c r="S613" t="s">
        <v>760</v>
      </c>
      <c r="T613">
        <v>240</v>
      </c>
    </row>
    <row r="614" spans="1:20" x14ac:dyDescent="0.2">
      <c r="A614" s="1">
        <f t="shared" si="40"/>
        <v>1072832</v>
      </c>
      <c r="B614" s="1">
        <f t="shared" si="41"/>
        <v>1072843</v>
      </c>
      <c r="C614" s="1" t="str">
        <f t="shared" si="42"/>
        <v>2.5m CE</v>
      </c>
      <c r="D614" s="1" t="str">
        <f t="shared" si="43"/>
        <v>2.5m CE - BGC Dominant Design</v>
      </c>
      <c r="E614" s="1" t="s">
        <v>38</v>
      </c>
      <c r="F614" s="1">
        <f t="shared" si="44"/>
        <v>2.5</v>
      </c>
      <c r="G614" s="12">
        <f>INDEX(families!$A:$A,MATCH(H614,families!$B:$B,0))</f>
        <v>8</v>
      </c>
      <c r="H614" s="12" t="s">
        <v>38</v>
      </c>
      <c r="M614">
        <v>1072832</v>
      </c>
      <c r="N614">
        <v>1072843</v>
      </c>
      <c r="O614">
        <v>2.5</v>
      </c>
      <c r="P614" t="s">
        <v>9444</v>
      </c>
      <c r="Q614" t="s">
        <v>729</v>
      </c>
      <c r="R614" t="s">
        <v>9443</v>
      </c>
      <c r="S614" t="s">
        <v>9442</v>
      </c>
      <c r="T614">
        <v>11</v>
      </c>
    </row>
    <row r="615" spans="1:20" x14ac:dyDescent="0.2">
      <c r="A615" s="1">
        <f t="shared" si="40"/>
        <v>1072843</v>
      </c>
      <c r="B615" s="1">
        <f t="shared" si="41"/>
        <v>1072981</v>
      </c>
      <c r="C615" s="1" t="str">
        <f t="shared" si="42"/>
        <v>2.5m FG</v>
      </c>
      <c r="D615" s="1" t="str">
        <f t="shared" si="43"/>
        <v>2.5m FG - BGC Dominant Design</v>
      </c>
      <c r="E615" s="1" t="s">
        <v>38</v>
      </c>
      <c r="F615" s="1">
        <f t="shared" si="44"/>
        <v>2.5</v>
      </c>
      <c r="G615" s="12">
        <f>INDEX(families!$A:$A,MATCH(H615,families!$B:$B,0))</f>
        <v>8</v>
      </c>
      <c r="H615" s="12" t="s">
        <v>38</v>
      </c>
      <c r="M615">
        <v>1072843</v>
      </c>
      <c r="N615">
        <v>1072981</v>
      </c>
      <c r="O615">
        <v>2.5</v>
      </c>
      <c r="P615" t="s">
        <v>716</v>
      </c>
      <c r="Q615" t="s">
        <v>729</v>
      </c>
      <c r="R615" t="s">
        <v>759</v>
      </c>
      <c r="S615" t="s">
        <v>760</v>
      </c>
      <c r="T615">
        <v>138</v>
      </c>
    </row>
    <row r="616" spans="1:20" x14ac:dyDescent="0.2">
      <c r="A616" s="1">
        <f t="shared" si="40"/>
        <v>1072981</v>
      </c>
      <c r="B616" s="1">
        <f t="shared" si="41"/>
        <v>1073804</v>
      </c>
      <c r="C616" s="1" t="str">
        <f t="shared" si="42"/>
        <v>2.5m CG</v>
      </c>
      <c r="D616" s="1" t="str">
        <f t="shared" si="43"/>
        <v>2.5m CG - Alignment Sheets</v>
      </c>
      <c r="E616" s="1" t="s">
        <v>38</v>
      </c>
      <c r="F616" s="1">
        <f t="shared" si="44"/>
        <v>2.5</v>
      </c>
      <c r="G616" s="12">
        <f>INDEX(families!$A:$A,MATCH(H616,families!$B:$B,0))</f>
        <v>8</v>
      </c>
      <c r="H616" s="12" t="s">
        <v>38</v>
      </c>
      <c r="M616">
        <v>1072981</v>
      </c>
      <c r="N616">
        <v>1073804</v>
      </c>
      <c r="O616">
        <v>2.5</v>
      </c>
      <c r="P616" t="s">
        <v>720</v>
      </c>
      <c r="Q616" t="s">
        <v>721</v>
      </c>
      <c r="R616" t="s">
        <v>825</v>
      </c>
      <c r="S616" t="s">
        <v>826</v>
      </c>
      <c r="T616">
        <v>823</v>
      </c>
    </row>
    <row r="617" spans="1:20" x14ac:dyDescent="0.2">
      <c r="A617" s="1">
        <f t="shared" si="40"/>
        <v>1073804</v>
      </c>
      <c r="B617" s="1">
        <f t="shared" si="41"/>
        <v>1073822</v>
      </c>
      <c r="C617" s="1" t="str">
        <f t="shared" si="42"/>
        <v>2.5m FG</v>
      </c>
      <c r="D617" s="1" t="str">
        <f t="shared" si="43"/>
        <v>2.5m FG - BGC Dominant Design</v>
      </c>
      <c r="E617" s="1" t="s">
        <v>38</v>
      </c>
      <c r="F617" s="1">
        <f t="shared" si="44"/>
        <v>2.5</v>
      </c>
      <c r="G617" s="12">
        <f>INDEX(families!$A:$A,MATCH(H617,families!$B:$B,0))</f>
        <v>8</v>
      </c>
      <c r="H617" s="12" t="s">
        <v>38</v>
      </c>
      <c r="M617">
        <v>1073804</v>
      </c>
      <c r="N617">
        <v>1073822</v>
      </c>
      <c r="O617">
        <v>2.5</v>
      </c>
      <c r="P617" t="s">
        <v>716</v>
      </c>
      <c r="Q617" t="s">
        <v>729</v>
      </c>
      <c r="R617" t="s">
        <v>759</v>
      </c>
      <c r="S617" t="s">
        <v>760</v>
      </c>
      <c r="T617">
        <v>18</v>
      </c>
    </row>
    <row r="618" spans="1:20" x14ac:dyDescent="0.2">
      <c r="A618" s="1">
        <f t="shared" si="40"/>
        <v>1073822</v>
      </c>
      <c r="B618" s="1">
        <f t="shared" si="41"/>
        <v>1073852</v>
      </c>
      <c r="C618" s="1" t="str">
        <f t="shared" si="42"/>
        <v>2.5m CG CE</v>
      </c>
      <c r="D618" s="1" t="str">
        <f t="shared" si="43"/>
        <v>2.5m CG CE - Alignment Sheets</v>
      </c>
      <c r="E618" s="1" t="s">
        <v>38</v>
      </c>
      <c r="F618" s="1">
        <f t="shared" si="44"/>
        <v>2.5</v>
      </c>
      <c r="G618" s="12">
        <f>INDEX(families!$A:$A,MATCH(H618,families!$B:$B,0))</f>
        <v>8</v>
      </c>
      <c r="H618" s="12" t="s">
        <v>38</v>
      </c>
      <c r="M618">
        <v>1073822</v>
      </c>
      <c r="N618">
        <v>1073852</v>
      </c>
      <c r="O618">
        <v>2.5</v>
      </c>
      <c r="P618" t="s">
        <v>832</v>
      </c>
      <c r="Q618" t="s">
        <v>721</v>
      </c>
      <c r="R618" t="s">
        <v>844</v>
      </c>
      <c r="S618" t="s">
        <v>845</v>
      </c>
      <c r="T618">
        <v>30</v>
      </c>
    </row>
    <row r="619" spans="1:20" x14ac:dyDescent="0.2">
      <c r="A619" s="1">
        <f t="shared" si="40"/>
        <v>1073852</v>
      </c>
      <c r="B619" s="1">
        <f t="shared" si="41"/>
        <v>1074513.3500000001</v>
      </c>
      <c r="C619" s="1" t="str">
        <f t="shared" si="42"/>
        <v>1.2m CG</v>
      </c>
      <c r="D619" s="1" t="str">
        <f t="shared" si="43"/>
        <v>1.2m CG - Alignment Sheets</v>
      </c>
      <c r="E619" s="1" t="s">
        <v>38</v>
      </c>
      <c r="F619" s="1">
        <f t="shared" si="44"/>
        <v>1.2</v>
      </c>
      <c r="G619" s="12">
        <f>INDEX(families!$A:$A,MATCH(H619,families!$B:$B,0))</f>
        <v>8</v>
      </c>
      <c r="H619" s="12" t="s">
        <v>38</v>
      </c>
      <c r="M619">
        <v>1073852</v>
      </c>
      <c r="N619">
        <v>1074513.3500000001</v>
      </c>
      <c r="O619">
        <v>1.2</v>
      </c>
      <c r="P619" t="s">
        <v>720</v>
      </c>
      <c r="Q619" t="s">
        <v>721</v>
      </c>
      <c r="R619" t="s">
        <v>761</v>
      </c>
      <c r="S619" t="s">
        <v>762</v>
      </c>
      <c r="T619">
        <v>661.35000000009302</v>
      </c>
    </row>
    <row r="620" spans="1:20" x14ac:dyDescent="0.2">
      <c r="A620" s="1">
        <f t="shared" si="40"/>
        <v>1074513.3500000001</v>
      </c>
      <c r="B620" s="1">
        <f t="shared" si="41"/>
        <v>1074537.3500000001</v>
      </c>
      <c r="C620" s="1" t="str">
        <f t="shared" si="42"/>
        <v>1.5m WC</v>
      </c>
      <c r="D620" s="1" t="str">
        <f t="shared" si="43"/>
        <v>1.5m WC - DWG# PT610001</v>
      </c>
      <c r="E620" s="1" t="s">
        <v>38</v>
      </c>
      <c r="F620" s="1">
        <f t="shared" si="44"/>
        <v>1.5</v>
      </c>
      <c r="G620" s="12">
        <f>INDEX(families!$A:$A,MATCH(H620,families!$B:$B,0))</f>
        <v>8</v>
      </c>
      <c r="H620" s="12" t="s">
        <v>38</v>
      </c>
      <c r="M620">
        <v>1074513.3500000001</v>
      </c>
      <c r="N620">
        <v>1074537.3500000001</v>
      </c>
      <c r="O620">
        <v>1.5</v>
      </c>
      <c r="P620" t="s">
        <v>732</v>
      </c>
      <c r="Q620" t="s">
        <v>738</v>
      </c>
      <c r="R620" t="s">
        <v>739</v>
      </c>
      <c r="S620" t="s">
        <v>739</v>
      </c>
      <c r="T620">
        <v>24</v>
      </c>
    </row>
    <row r="621" spans="1:20" x14ac:dyDescent="0.2">
      <c r="A621" s="1">
        <f t="shared" si="40"/>
        <v>1074537.3500000001</v>
      </c>
      <c r="B621" s="1">
        <f t="shared" si="41"/>
        <v>1075026</v>
      </c>
      <c r="C621" s="1" t="str">
        <f t="shared" si="42"/>
        <v>1.2m CG</v>
      </c>
      <c r="D621" s="1" t="str">
        <f t="shared" si="43"/>
        <v>1.2m CG - Alignment Sheets</v>
      </c>
      <c r="E621" s="1" t="s">
        <v>38</v>
      </c>
      <c r="F621" s="1">
        <f t="shared" si="44"/>
        <v>1.2</v>
      </c>
      <c r="G621" s="12">
        <f>INDEX(families!$A:$A,MATCH(H621,families!$B:$B,0))</f>
        <v>8</v>
      </c>
      <c r="H621" s="12" t="s">
        <v>38</v>
      </c>
      <c r="M621">
        <v>1074537.3500000001</v>
      </c>
      <c r="N621">
        <v>1075026</v>
      </c>
      <c r="O621">
        <v>1.2</v>
      </c>
      <c r="P621" t="s">
        <v>720</v>
      </c>
      <c r="Q621" t="s">
        <v>721</v>
      </c>
      <c r="R621" t="s">
        <v>761</v>
      </c>
      <c r="S621" t="s">
        <v>762</v>
      </c>
      <c r="T621">
        <v>488.64999999990602</v>
      </c>
    </row>
    <row r="622" spans="1:20" x14ac:dyDescent="0.2">
      <c r="A622" s="1">
        <f t="shared" si="40"/>
        <v>1075026</v>
      </c>
      <c r="B622" s="1">
        <f t="shared" si="41"/>
        <v>1075285</v>
      </c>
      <c r="C622" s="1" t="str">
        <f t="shared" si="42"/>
        <v>1.2m CG/1.5m FG</v>
      </c>
      <c r="D622" s="1" t="str">
        <f t="shared" si="43"/>
        <v>1.2m CG/1.5m FG - Alignment Sheets</v>
      </c>
      <c r="E622" s="1" t="s">
        <v>38</v>
      </c>
      <c r="F622" s="1">
        <f t="shared" si="44"/>
        <v>1.2</v>
      </c>
      <c r="G622" s="12">
        <f>INDEX(families!$A:$A,MATCH(H622,families!$B:$B,0))</f>
        <v>8</v>
      </c>
      <c r="H622" s="12" t="s">
        <v>38</v>
      </c>
      <c r="M622">
        <v>1075026</v>
      </c>
      <c r="N622">
        <v>1075285</v>
      </c>
      <c r="O622" t="s">
        <v>747</v>
      </c>
      <c r="P622" t="s">
        <v>741</v>
      </c>
      <c r="Q622" t="s">
        <v>721</v>
      </c>
      <c r="R622" t="s">
        <v>748</v>
      </c>
      <c r="S622" t="s">
        <v>749</v>
      </c>
      <c r="T622">
        <v>259</v>
      </c>
    </row>
    <row r="623" spans="1:20" x14ac:dyDescent="0.2">
      <c r="A623" s="1">
        <f t="shared" si="40"/>
        <v>1075285</v>
      </c>
      <c r="B623" s="1">
        <f t="shared" si="41"/>
        <v>1075457</v>
      </c>
      <c r="C623" s="1" t="str">
        <f t="shared" si="42"/>
        <v>1.2m CG</v>
      </c>
      <c r="D623" s="1" t="str">
        <f t="shared" si="43"/>
        <v>1.2m CG - Alignment Sheets</v>
      </c>
      <c r="E623" s="1" t="s">
        <v>38</v>
      </c>
      <c r="F623" s="1">
        <f t="shared" si="44"/>
        <v>1.2</v>
      </c>
      <c r="G623" s="12">
        <f>INDEX(families!$A:$A,MATCH(H623,families!$B:$B,0))</f>
        <v>8</v>
      </c>
      <c r="H623" s="12" t="s">
        <v>38</v>
      </c>
      <c r="M623">
        <v>1075285</v>
      </c>
      <c r="N623">
        <v>1075457</v>
      </c>
      <c r="O623">
        <v>1.2</v>
      </c>
      <c r="P623" t="s">
        <v>720</v>
      </c>
      <c r="Q623" t="s">
        <v>721</v>
      </c>
      <c r="R623" t="s">
        <v>761</v>
      </c>
      <c r="S623" t="s">
        <v>762</v>
      </c>
      <c r="T623">
        <v>172</v>
      </c>
    </row>
    <row r="624" spans="1:20" x14ac:dyDescent="0.2">
      <c r="A624" s="1">
        <f t="shared" si="40"/>
        <v>1075457</v>
      </c>
      <c r="B624" s="1">
        <f t="shared" si="41"/>
        <v>1075523</v>
      </c>
      <c r="C624" s="1" t="str">
        <f t="shared" si="42"/>
        <v>2.0m MOTI</v>
      </c>
      <c r="D624" s="1" t="str">
        <f t="shared" si="43"/>
        <v>2.0m MOTI - MOTI Encroachment</v>
      </c>
      <c r="E624" s="1" t="s">
        <v>38</v>
      </c>
      <c r="F624" s="1">
        <f t="shared" si="44"/>
        <v>2</v>
      </c>
      <c r="G624" s="12">
        <f>INDEX(families!$A:$A,MATCH(H624,families!$B:$B,0))</f>
        <v>8</v>
      </c>
      <c r="H624" s="12" t="s">
        <v>38</v>
      </c>
      <c r="M624">
        <v>1075457</v>
      </c>
      <c r="N624">
        <v>1075523</v>
      </c>
      <c r="O624">
        <v>2</v>
      </c>
      <c r="P624" t="s">
        <v>768</v>
      </c>
      <c r="Q624" t="s">
        <v>769</v>
      </c>
      <c r="R624" t="s">
        <v>770</v>
      </c>
      <c r="S624" t="s">
        <v>771</v>
      </c>
      <c r="T624">
        <v>66</v>
      </c>
    </row>
    <row r="625" spans="1:20" x14ac:dyDescent="0.2">
      <c r="A625" s="1">
        <f t="shared" si="40"/>
        <v>1075523</v>
      </c>
      <c r="B625" s="1">
        <f t="shared" si="41"/>
        <v>1075601</v>
      </c>
      <c r="C625" s="1" t="str">
        <f t="shared" si="42"/>
        <v>1.2m CG</v>
      </c>
      <c r="D625" s="1" t="str">
        <f t="shared" si="43"/>
        <v>1.2m CG - Alignment Sheets</v>
      </c>
      <c r="E625" s="1" t="s">
        <v>38</v>
      </c>
      <c r="F625" s="1">
        <f t="shared" si="44"/>
        <v>1.2</v>
      </c>
      <c r="G625" s="12">
        <f>INDEX(families!$A:$A,MATCH(H625,families!$B:$B,0))</f>
        <v>8</v>
      </c>
      <c r="H625" s="12" t="s">
        <v>38</v>
      </c>
      <c r="M625">
        <v>1075523</v>
      </c>
      <c r="N625">
        <v>1075601</v>
      </c>
      <c r="O625">
        <v>1.2</v>
      </c>
      <c r="P625" t="s">
        <v>720</v>
      </c>
      <c r="Q625" t="s">
        <v>721</v>
      </c>
      <c r="R625" t="s">
        <v>761</v>
      </c>
      <c r="S625" t="s">
        <v>762</v>
      </c>
      <c r="T625">
        <v>78</v>
      </c>
    </row>
    <row r="626" spans="1:20" x14ac:dyDescent="0.2">
      <c r="A626" s="1">
        <f t="shared" si="40"/>
        <v>1075601</v>
      </c>
      <c r="B626" s="1">
        <f t="shared" si="41"/>
        <v>1075656</v>
      </c>
      <c r="C626" s="1" t="str">
        <f t="shared" si="42"/>
        <v>2.0m MOTI</v>
      </c>
      <c r="D626" s="1" t="str">
        <f t="shared" si="43"/>
        <v>2.0m MOTI - MOTI Encroachment</v>
      </c>
      <c r="E626" s="1" t="s">
        <v>38</v>
      </c>
      <c r="F626" s="1">
        <f t="shared" si="44"/>
        <v>2</v>
      </c>
      <c r="G626" s="12">
        <f>INDEX(families!$A:$A,MATCH(H626,families!$B:$B,0))</f>
        <v>8</v>
      </c>
      <c r="H626" s="12" t="s">
        <v>38</v>
      </c>
      <c r="M626">
        <v>1075601</v>
      </c>
      <c r="N626">
        <v>1075656</v>
      </c>
      <c r="O626">
        <v>2</v>
      </c>
      <c r="P626" t="s">
        <v>768</v>
      </c>
      <c r="Q626" t="s">
        <v>769</v>
      </c>
      <c r="R626" t="s">
        <v>770</v>
      </c>
      <c r="S626" t="s">
        <v>771</v>
      </c>
      <c r="T626">
        <v>55</v>
      </c>
    </row>
    <row r="627" spans="1:20" x14ac:dyDescent="0.2">
      <c r="A627" s="1">
        <f t="shared" si="40"/>
        <v>1075656</v>
      </c>
      <c r="B627" s="1">
        <f t="shared" si="41"/>
        <v>1075700</v>
      </c>
      <c r="C627" s="1" t="str">
        <f t="shared" si="42"/>
        <v>1.2m CG</v>
      </c>
      <c r="D627" s="1" t="str">
        <f t="shared" si="43"/>
        <v>1.2m CG - Alignment Sheets</v>
      </c>
      <c r="E627" s="1" t="s">
        <v>38</v>
      </c>
      <c r="F627" s="1">
        <f t="shared" si="44"/>
        <v>1.2</v>
      </c>
      <c r="G627" s="12">
        <f>INDEX(families!$A:$A,MATCH(H627,families!$B:$B,0))</f>
        <v>8</v>
      </c>
      <c r="H627" s="12" t="s">
        <v>38</v>
      </c>
      <c r="M627">
        <v>1075656</v>
      </c>
      <c r="N627">
        <v>1075700</v>
      </c>
      <c r="O627">
        <v>1.2</v>
      </c>
      <c r="P627" t="s">
        <v>720</v>
      </c>
      <c r="Q627" t="s">
        <v>721</v>
      </c>
      <c r="R627" t="s">
        <v>761</v>
      </c>
      <c r="S627" t="s">
        <v>762</v>
      </c>
      <c r="T627">
        <v>44</v>
      </c>
    </row>
    <row r="628" spans="1:20" x14ac:dyDescent="0.2">
      <c r="A628" s="1">
        <f t="shared" si="40"/>
        <v>1075700</v>
      </c>
      <c r="B628" s="1">
        <f t="shared" si="41"/>
        <v>1075843</v>
      </c>
      <c r="C628" s="1" t="str">
        <f t="shared" si="42"/>
        <v>1.2m FG</v>
      </c>
      <c r="D628" s="1" t="str">
        <f t="shared" si="43"/>
        <v>1.2m FG - BGC Dominant Design</v>
      </c>
      <c r="E628" s="1" t="s">
        <v>38</v>
      </c>
      <c r="F628" s="1">
        <f t="shared" si="44"/>
        <v>1.2</v>
      </c>
      <c r="G628" s="12">
        <f>INDEX(families!$A:$A,MATCH(H628,families!$B:$B,0))</f>
        <v>8</v>
      </c>
      <c r="H628" s="12" t="s">
        <v>38</v>
      </c>
      <c r="M628">
        <v>1075700</v>
      </c>
      <c r="N628">
        <v>1075843</v>
      </c>
      <c r="O628">
        <v>1.2</v>
      </c>
      <c r="P628" t="s">
        <v>716</v>
      </c>
      <c r="Q628" t="s">
        <v>729</v>
      </c>
      <c r="R628" t="s">
        <v>726</v>
      </c>
      <c r="S628" t="s">
        <v>727</v>
      </c>
      <c r="T628">
        <v>143</v>
      </c>
    </row>
    <row r="629" spans="1:20" x14ac:dyDescent="0.2">
      <c r="A629" s="1">
        <f t="shared" si="40"/>
        <v>1075843</v>
      </c>
      <c r="B629" s="1">
        <f t="shared" si="41"/>
        <v>1075916</v>
      </c>
      <c r="C629" s="1" t="str">
        <f t="shared" si="42"/>
        <v>1.2m CG/1.5m FG</v>
      </c>
      <c r="D629" s="1" t="str">
        <f t="shared" si="43"/>
        <v>1.2m CG/1.5m FG - Alignment Sheets</v>
      </c>
      <c r="E629" s="1" t="s">
        <v>38</v>
      </c>
      <c r="F629" s="1">
        <f t="shared" si="44"/>
        <v>1.2</v>
      </c>
      <c r="G629" s="12">
        <f>INDEX(families!$A:$A,MATCH(H629,families!$B:$B,0))</f>
        <v>8</v>
      </c>
      <c r="H629" s="12" t="s">
        <v>38</v>
      </c>
      <c r="M629">
        <v>1075843</v>
      </c>
      <c r="N629">
        <v>1075916</v>
      </c>
      <c r="O629" t="s">
        <v>747</v>
      </c>
      <c r="P629" t="s">
        <v>741</v>
      </c>
      <c r="Q629" t="s">
        <v>721</v>
      </c>
      <c r="R629" t="s">
        <v>748</v>
      </c>
      <c r="S629" t="s">
        <v>749</v>
      </c>
      <c r="T629">
        <v>73</v>
      </c>
    </row>
    <row r="630" spans="1:20" x14ac:dyDescent="0.2">
      <c r="A630" s="1">
        <f t="shared" si="40"/>
        <v>1075916</v>
      </c>
      <c r="B630" s="1">
        <f t="shared" si="41"/>
        <v>1075916.3700000001</v>
      </c>
      <c r="C630" s="1" t="str">
        <f t="shared" si="42"/>
        <v>0.9m FG</v>
      </c>
      <c r="D630" s="1" t="str">
        <f t="shared" si="43"/>
        <v>0.9m FG - Default Depth</v>
      </c>
      <c r="E630" s="1" t="s">
        <v>38</v>
      </c>
      <c r="F630" s="1">
        <f t="shared" si="44"/>
        <v>0.9</v>
      </c>
      <c r="G630" s="12">
        <f>INDEX(families!$A:$A,MATCH(H630,families!$B:$B,0))</f>
        <v>8</v>
      </c>
      <c r="H630" s="12" t="s">
        <v>38</v>
      </c>
      <c r="M630">
        <v>1075916</v>
      </c>
      <c r="N630">
        <v>1075916.3700000001</v>
      </c>
      <c r="O630">
        <v>0.9</v>
      </c>
      <c r="P630" t="s">
        <v>716</v>
      </c>
      <c r="Q630" t="s">
        <v>717</v>
      </c>
      <c r="R630" t="s">
        <v>718</v>
      </c>
      <c r="S630" t="s">
        <v>719</v>
      </c>
      <c r="T630">
        <v>0.37000000011175799</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DCEC4-92D3-564D-8F91-3910666738DF}">
  <dimension ref="A1:T640"/>
  <sheetViews>
    <sheetView workbookViewId="0">
      <selection activeCell="G10" sqref="G10"/>
    </sheetView>
  </sheetViews>
  <sheetFormatPr baseColWidth="10" defaultRowHeight="16" x14ac:dyDescent="0.2"/>
  <cols>
    <col min="1" max="2" width="12" style="1" bestFit="1" customWidth="1"/>
    <col min="3" max="3" width="16.1640625" style="1" bestFit="1" customWidth="1"/>
    <col min="4" max="4" width="45" style="1" bestFit="1" customWidth="1"/>
    <col min="5" max="5" width="7.33203125" style="1" bestFit="1" customWidth="1"/>
    <col min="6" max="6" width="8" style="1" bestFit="1" customWidth="1"/>
    <col min="7" max="7" width="8" style="1" customWidth="1"/>
    <col min="8" max="8" width="6.5" style="2" customWidth="1"/>
  </cols>
  <sheetData>
    <row r="1" spans="1:20" x14ac:dyDescent="0.2">
      <c r="A1" s="1" t="s">
        <v>9823</v>
      </c>
      <c r="B1" s="1" t="s">
        <v>9824</v>
      </c>
      <c r="C1" s="1" t="s">
        <v>1587</v>
      </c>
      <c r="D1" s="1" t="s">
        <v>1588</v>
      </c>
      <c r="E1" s="1" t="s">
        <v>1585</v>
      </c>
      <c r="F1" s="1" t="s">
        <v>1586</v>
      </c>
      <c r="G1" s="11" t="s">
        <v>9820</v>
      </c>
      <c r="H1" s="12" t="s">
        <v>9818</v>
      </c>
      <c r="M1" t="s">
        <v>9823</v>
      </c>
      <c r="N1" t="s">
        <v>9824</v>
      </c>
      <c r="O1" t="s">
        <v>711</v>
      </c>
      <c r="P1" t="s">
        <v>712</v>
      </c>
      <c r="Q1" t="s">
        <v>713</v>
      </c>
      <c r="R1" t="s">
        <v>714</v>
      </c>
      <c r="S1" t="s">
        <v>715</v>
      </c>
      <c r="T1" t="s">
        <v>32</v>
      </c>
    </row>
    <row r="2" spans="1:20" x14ac:dyDescent="0.2">
      <c r="A2" s="1">
        <f>M2</f>
        <v>950000</v>
      </c>
      <c r="B2" s="1">
        <f>N2</f>
        <v>990260.66</v>
      </c>
      <c r="C2" s="1" t="str">
        <f>R2</f>
        <v>0.9m FG</v>
      </c>
      <c r="D2" s="1" t="str">
        <f>R2&amp;" - "&amp;Q2</f>
        <v>0.9m FG - Default Depth</v>
      </c>
      <c r="E2" s="1" t="s">
        <v>38</v>
      </c>
      <c r="F2" s="1">
        <f>_xlfn.NUMBERVALUE(TRIM(LEFT(R2,3)))</f>
        <v>0.9</v>
      </c>
      <c r="G2" s="12">
        <f>INDEX(families!$A:$A,MATCH(H2,families!$B:$B,0))</f>
        <v>8</v>
      </c>
      <c r="H2" s="12" t="s">
        <v>38</v>
      </c>
      <c r="M2">
        <v>950000</v>
      </c>
      <c r="N2">
        <v>990260.66</v>
      </c>
      <c r="O2">
        <v>0.9</v>
      </c>
      <c r="P2" t="s">
        <v>716</v>
      </c>
      <c r="Q2" t="s">
        <v>717</v>
      </c>
      <c r="R2" t="s">
        <v>718</v>
      </c>
      <c r="S2" t="s">
        <v>719</v>
      </c>
      <c r="T2">
        <v>40260.660000000003</v>
      </c>
    </row>
    <row r="3" spans="1:20" x14ac:dyDescent="0.2">
      <c r="A3" s="1">
        <f t="shared" ref="A3:B66" si="0">M3</f>
        <v>990260.66</v>
      </c>
      <c r="B3" s="1">
        <f t="shared" si="0"/>
        <v>990284.66</v>
      </c>
      <c r="C3" s="1" t="str">
        <f t="shared" ref="C3:C66" si="1">R3</f>
        <v>1.2m WC</v>
      </c>
      <c r="D3" s="1" t="str">
        <f t="shared" ref="D3:D66" si="2">R3&amp;" - "&amp;Q3</f>
        <v>1.2m WC - DWG# PT610201</v>
      </c>
      <c r="E3" s="1" t="s">
        <v>38</v>
      </c>
      <c r="F3" s="1">
        <f t="shared" ref="F3:F66" si="3">_xlfn.NUMBERVALUE(TRIM(LEFT(R3,3)))</f>
        <v>1.2</v>
      </c>
      <c r="G3" s="12">
        <f>INDEX(families!$A:$A,MATCH(H3,families!$B:$B,0))</f>
        <v>8</v>
      </c>
      <c r="H3" s="12" t="s">
        <v>38</v>
      </c>
      <c r="M3">
        <v>990260.66</v>
      </c>
      <c r="N3">
        <v>990284.66</v>
      </c>
      <c r="O3">
        <v>1.2</v>
      </c>
      <c r="P3" t="s">
        <v>732</v>
      </c>
      <c r="Q3" t="s">
        <v>733</v>
      </c>
      <c r="R3" t="s">
        <v>734</v>
      </c>
      <c r="S3" t="s">
        <v>734</v>
      </c>
      <c r="T3">
        <v>24</v>
      </c>
    </row>
    <row r="4" spans="1:20" x14ac:dyDescent="0.2">
      <c r="A4" s="1">
        <f t="shared" si="0"/>
        <v>990284.66</v>
      </c>
      <c r="B4" s="1">
        <f t="shared" si="0"/>
        <v>990454.33</v>
      </c>
      <c r="C4" s="1" t="str">
        <f t="shared" si="1"/>
        <v>0.9m FG</v>
      </c>
      <c r="D4" s="1" t="str">
        <f t="shared" si="2"/>
        <v>0.9m FG - Default Depth</v>
      </c>
      <c r="E4" s="1" t="s">
        <v>38</v>
      </c>
      <c r="F4" s="1">
        <f t="shared" si="3"/>
        <v>0.9</v>
      </c>
      <c r="G4" s="12">
        <f>INDEX(families!$A:$A,MATCH(H4,families!$B:$B,0))</f>
        <v>8</v>
      </c>
      <c r="H4" s="12" t="s">
        <v>38</v>
      </c>
      <c r="M4">
        <v>990284.66</v>
      </c>
      <c r="N4">
        <v>990454.33</v>
      </c>
      <c r="O4">
        <v>0.9</v>
      </c>
      <c r="P4" t="s">
        <v>716</v>
      </c>
      <c r="Q4" t="s">
        <v>717</v>
      </c>
      <c r="R4" t="s">
        <v>718</v>
      </c>
      <c r="S4" t="s">
        <v>719</v>
      </c>
      <c r="T4">
        <v>169.66999999992501</v>
      </c>
    </row>
    <row r="5" spans="1:20" x14ac:dyDescent="0.2">
      <c r="A5" s="1">
        <f t="shared" si="0"/>
        <v>990454.33</v>
      </c>
      <c r="B5" s="1">
        <f t="shared" si="0"/>
        <v>990478.33</v>
      </c>
      <c r="C5" s="1" t="str">
        <f t="shared" si="1"/>
        <v>1.2m WC</v>
      </c>
      <c r="D5" s="1" t="str">
        <f t="shared" si="2"/>
        <v>1.2m WC - DWG# PT610201</v>
      </c>
      <c r="E5" s="1" t="s">
        <v>38</v>
      </c>
      <c r="F5" s="1">
        <f t="shared" si="3"/>
        <v>1.2</v>
      </c>
      <c r="G5" s="12">
        <f>INDEX(families!$A:$A,MATCH(H5,families!$B:$B,0))</f>
        <v>8</v>
      </c>
      <c r="H5" s="12" t="s">
        <v>38</v>
      </c>
      <c r="M5">
        <v>990454.33</v>
      </c>
      <c r="N5">
        <v>990478.33</v>
      </c>
      <c r="O5">
        <v>1.2</v>
      </c>
      <c r="P5" t="s">
        <v>732</v>
      </c>
      <c r="Q5" t="s">
        <v>733</v>
      </c>
      <c r="R5" t="s">
        <v>734</v>
      </c>
      <c r="S5" t="s">
        <v>734</v>
      </c>
      <c r="T5">
        <v>24</v>
      </c>
    </row>
    <row r="6" spans="1:20" x14ac:dyDescent="0.2">
      <c r="A6" s="1">
        <f t="shared" si="0"/>
        <v>990478.33</v>
      </c>
      <c r="B6" s="1">
        <f t="shared" si="0"/>
        <v>990583.48</v>
      </c>
      <c r="C6" s="1" t="str">
        <f t="shared" si="1"/>
        <v>0.9m FG</v>
      </c>
      <c r="D6" s="1" t="str">
        <f t="shared" si="2"/>
        <v>0.9m FG - Default Depth</v>
      </c>
      <c r="E6" s="1" t="s">
        <v>38</v>
      </c>
      <c r="F6" s="1">
        <f t="shared" si="3"/>
        <v>0.9</v>
      </c>
      <c r="G6" s="12">
        <f>INDEX(families!$A:$A,MATCH(H6,families!$B:$B,0))</f>
        <v>8</v>
      </c>
      <c r="H6" s="12" t="s">
        <v>38</v>
      </c>
      <c r="M6">
        <v>990478.33</v>
      </c>
      <c r="N6">
        <v>990583.48</v>
      </c>
      <c r="O6">
        <v>0.9</v>
      </c>
      <c r="P6" t="s">
        <v>716</v>
      </c>
      <c r="Q6" t="s">
        <v>717</v>
      </c>
      <c r="R6" t="s">
        <v>718</v>
      </c>
      <c r="S6" t="s">
        <v>719</v>
      </c>
      <c r="T6">
        <v>105.150000000023</v>
      </c>
    </row>
    <row r="7" spans="1:20" x14ac:dyDescent="0.2">
      <c r="A7" s="1">
        <f t="shared" si="0"/>
        <v>990583.48</v>
      </c>
      <c r="B7" s="1">
        <f t="shared" si="0"/>
        <v>990601</v>
      </c>
      <c r="C7" s="1" t="str">
        <f t="shared" si="1"/>
        <v>1.2m WC</v>
      </c>
      <c r="D7" s="1" t="str">
        <f t="shared" si="2"/>
        <v>1.2m WC - DWG# PT610201</v>
      </c>
      <c r="E7" s="1" t="s">
        <v>38</v>
      </c>
      <c r="F7" s="1">
        <f t="shared" si="3"/>
        <v>1.2</v>
      </c>
      <c r="G7" s="12">
        <f>INDEX(families!$A:$A,MATCH(H7,families!$B:$B,0))</f>
        <v>8</v>
      </c>
      <c r="H7" s="12" t="s">
        <v>38</v>
      </c>
      <c r="M7">
        <v>990583.48</v>
      </c>
      <c r="N7">
        <v>990601</v>
      </c>
      <c r="O7">
        <v>1.2</v>
      </c>
      <c r="P7" t="s">
        <v>732</v>
      </c>
      <c r="Q7" t="s">
        <v>733</v>
      </c>
      <c r="R7" t="s">
        <v>734</v>
      </c>
      <c r="S7" t="s">
        <v>734</v>
      </c>
      <c r="T7">
        <v>17.520000000018602</v>
      </c>
    </row>
    <row r="8" spans="1:20" x14ac:dyDescent="0.2">
      <c r="A8" s="1">
        <f t="shared" si="0"/>
        <v>990601</v>
      </c>
      <c r="B8" s="1">
        <f t="shared" si="0"/>
        <v>990681</v>
      </c>
      <c r="C8" s="1" t="str">
        <f t="shared" si="1"/>
        <v>1.5m FG</v>
      </c>
      <c r="D8" s="1" t="str">
        <f t="shared" si="2"/>
        <v>1.5m FG - Alignment Sheets</v>
      </c>
      <c r="E8" s="1" t="s">
        <v>38</v>
      </c>
      <c r="F8" s="1">
        <f t="shared" si="3"/>
        <v>1.5</v>
      </c>
      <c r="G8" s="12">
        <f>INDEX(families!$A:$A,MATCH(H8,families!$B:$B,0))</f>
        <v>8</v>
      </c>
      <c r="H8" s="12" t="s">
        <v>38</v>
      </c>
      <c r="M8">
        <v>990601</v>
      </c>
      <c r="N8">
        <v>990681</v>
      </c>
      <c r="O8">
        <v>1.5</v>
      </c>
      <c r="P8" t="s">
        <v>716</v>
      </c>
      <c r="Q8" t="s">
        <v>721</v>
      </c>
      <c r="R8" t="s">
        <v>724</v>
      </c>
      <c r="S8" t="s">
        <v>725</v>
      </c>
      <c r="T8">
        <v>80</v>
      </c>
    </row>
    <row r="9" spans="1:20" x14ac:dyDescent="0.2">
      <c r="A9" s="1">
        <f t="shared" si="0"/>
        <v>990681</v>
      </c>
      <c r="B9" s="1">
        <f t="shared" si="0"/>
        <v>990746.45</v>
      </c>
      <c r="C9" s="1" t="str">
        <f t="shared" si="1"/>
        <v>0.9m FG</v>
      </c>
      <c r="D9" s="1" t="str">
        <f t="shared" si="2"/>
        <v>0.9m FG - Default Depth</v>
      </c>
      <c r="E9" s="1" t="s">
        <v>38</v>
      </c>
      <c r="F9" s="1">
        <f t="shared" si="3"/>
        <v>0.9</v>
      </c>
      <c r="G9" s="12">
        <f>INDEX(families!$A:$A,MATCH(H9,families!$B:$B,0))</f>
        <v>8</v>
      </c>
      <c r="H9" s="12" t="s">
        <v>38</v>
      </c>
      <c r="M9">
        <v>990681</v>
      </c>
      <c r="N9">
        <v>990746.45</v>
      </c>
      <c r="O9">
        <v>0.9</v>
      </c>
      <c r="P9" t="s">
        <v>716</v>
      </c>
      <c r="Q9" t="s">
        <v>717</v>
      </c>
      <c r="R9" t="s">
        <v>718</v>
      </c>
      <c r="S9" t="s">
        <v>719</v>
      </c>
      <c r="T9">
        <v>65.449999999953405</v>
      </c>
    </row>
    <row r="10" spans="1:20" x14ac:dyDescent="0.2">
      <c r="A10" s="1">
        <f t="shared" si="0"/>
        <v>990746.45</v>
      </c>
      <c r="B10" s="1">
        <f t="shared" si="0"/>
        <v>990770.45</v>
      </c>
      <c r="C10" s="1" t="str">
        <f t="shared" si="1"/>
        <v>1.2m WC</v>
      </c>
      <c r="D10" s="1" t="str">
        <f t="shared" si="2"/>
        <v>1.2m WC - DWG# PT610201</v>
      </c>
      <c r="E10" s="1" t="s">
        <v>38</v>
      </c>
      <c r="F10" s="1">
        <f t="shared" si="3"/>
        <v>1.2</v>
      </c>
      <c r="G10" s="12">
        <f>INDEX(families!$A:$A,MATCH(H10,families!$B:$B,0))</f>
        <v>8</v>
      </c>
      <c r="H10" s="12" t="s">
        <v>38</v>
      </c>
      <c r="M10">
        <v>990746.45</v>
      </c>
      <c r="N10">
        <v>990770.45</v>
      </c>
      <c r="O10">
        <v>1.2</v>
      </c>
      <c r="P10" t="s">
        <v>732</v>
      </c>
      <c r="Q10" t="s">
        <v>733</v>
      </c>
      <c r="R10" t="s">
        <v>734</v>
      </c>
      <c r="S10" t="s">
        <v>734</v>
      </c>
      <c r="T10">
        <v>24</v>
      </c>
    </row>
    <row r="11" spans="1:20" x14ac:dyDescent="0.2">
      <c r="A11" s="1">
        <f t="shared" si="0"/>
        <v>990770.45</v>
      </c>
      <c r="B11" s="1">
        <f t="shared" si="0"/>
        <v>990788.43</v>
      </c>
      <c r="C11" s="1" t="str">
        <f t="shared" si="1"/>
        <v>0.9m FG</v>
      </c>
      <c r="D11" s="1" t="str">
        <f t="shared" si="2"/>
        <v>0.9m FG - Default Depth</v>
      </c>
      <c r="E11" s="1" t="s">
        <v>38</v>
      </c>
      <c r="F11" s="1">
        <f t="shared" si="3"/>
        <v>0.9</v>
      </c>
      <c r="G11" s="12">
        <f>INDEX(families!$A:$A,MATCH(H11,families!$B:$B,0))</f>
        <v>8</v>
      </c>
      <c r="H11" s="12" t="s">
        <v>38</v>
      </c>
      <c r="M11">
        <v>990770.45</v>
      </c>
      <c r="N11">
        <v>990788.43</v>
      </c>
      <c r="O11">
        <v>0.9</v>
      </c>
      <c r="P11" t="s">
        <v>716</v>
      </c>
      <c r="Q11" t="s">
        <v>717</v>
      </c>
      <c r="R11" t="s">
        <v>718</v>
      </c>
      <c r="S11" t="s">
        <v>719</v>
      </c>
      <c r="T11">
        <v>17.9800000000977</v>
      </c>
    </row>
    <row r="12" spans="1:20" x14ac:dyDescent="0.2">
      <c r="A12" s="1">
        <f t="shared" si="0"/>
        <v>990788.43</v>
      </c>
      <c r="B12" s="1">
        <f t="shared" si="0"/>
        <v>990812.43</v>
      </c>
      <c r="C12" s="1" t="str">
        <f t="shared" si="1"/>
        <v>1.2m WC</v>
      </c>
      <c r="D12" s="1" t="str">
        <f t="shared" si="2"/>
        <v>1.2m WC - DWG# PT610201</v>
      </c>
      <c r="E12" s="1" t="s">
        <v>38</v>
      </c>
      <c r="F12" s="1">
        <f t="shared" si="3"/>
        <v>1.2</v>
      </c>
      <c r="G12" s="12">
        <f>INDEX(families!$A:$A,MATCH(H12,families!$B:$B,0))</f>
        <v>8</v>
      </c>
      <c r="H12" s="12" t="s">
        <v>38</v>
      </c>
      <c r="M12">
        <v>990788.43</v>
      </c>
      <c r="N12">
        <v>990812.43</v>
      </c>
      <c r="O12">
        <v>1.2</v>
      </c>
      <c r="P12" t="s">
        <v>732</v>
      </c>
      <c r="Q12" t="s">
        <v>733</v>
      </c>
      <c r="R12" t="s">
        <v>734</v>
      </c>
      <c r="S12" t="s">
        <v>734</v>
      </c>
      <c r="T12">
        <v>24</v>
      </c>
    </row>
    <row r="13" spans="1:20" x14ac:dyDescent="0.2">
      <c r="A13" s="1">
        <f t="shared" si="0"/>
        <v>990812.43</v>
      </c>
      <c r="B13" s="1">
        <f t="shared" si="0"/>
        <v>990846.41</v>
      </c>
      <c r="C13" s="1" t="str">
        <f t="shared" si="1"/>
        <v>0.9m FG</v>
      </c>
      <c r="D13" s="1" t="str">
        <f t="shared" si="2"/>
        <v>0.9m FG - Default Depth</v>
      </c>
      <c r="E13" s="1" t="s">
        <v>38</v>
      </c>
      <c r="F13" s="1">
        <f t="shared" si="3"/>
        <v>0.9</v>
      </c>
      <c r="G13" s="12">
        <f>INDEX(families!$A:$A,MATCH(H13,families!$B:$B,0))</f>
        <v>8</v>
      </c>
      <c r="H13" s="12" t="s">
        <v>38</v>
      </c>
      <c r="M13">
        <v>990812.43</v>
      </c>
      <c r="N13">
        <v>990846.41</v>
      </c>
      <c r="O13">
        <v>0.9</v>
      </c>
      <c r="P13" t="s">
        <v>716</v>
      </c>
      <c r="Q13" t="s">
        <v>717</v>
      </c>
      <c r="R13" t="s">
        <v>718</v>
      </c>
      <c r="S13" t="s">
        <v>719</v>
      </c>
      <c r="T13">
        <v>33.979999999981302</v>
      </c>
    </row>
    <row r="14" spans="1:20" x14ac:dyDescent="0.2">
      <c r="A14" s="1">
        <f t="shared" si="0"/>
        <v>990846.41</v>
      </c>
      <c r="B14" s="1">
        <f t="shared" si="0"/>
        <v>990870.41</v>
      </c>
      <c r="C14" s="1" t="str">
        <f t="shared" si="1"/>
        <v>1.2m WC</v>
      </c>
      <c r="D14" s="1" t="str">
        <f t="shared" si="2"/>
        <v>1.2m WC - DWG# PT610201</v>
      </c>
      <c r="E14" s="1" t="s">
        <v>38</v>
      </c>
      <c r="F14" s="1">
        <f t="shared" si="3"/>
        <v>1.2</v>
      </c>
      <c r="G14" s="12">
        <f>INDEX(families!$A:$A,MATCH(H14,families!$B:$B,0))</f>
        <v>8</v>
      </c>
      <c r="H14" s="12" t="s">
        <v>38</v>
      </c>
      <c r="M14">
        <v>990846.41</v>
      </c>
      <c r="N14">
        <v>990870.41</v>
      </c>
      <c r="O14">
        <v>1.2</v>
      </c>
      <c r="P14" t="s">
        <v>732</v>
      </c>
      <c r="Q14" t="s">
        <v>733</v>
      </c>
      <c r="R14" t="s">
        <v>734</v>
      </c>
      <c r="S14" t="s">
        <v>734</v>
      </c>
      <c r="T14">
        <v>24</v>
      </c>
    </row>
    <row r="15" spans="1:20" x14ac:dyDescent="0.2">
      <c r="A15" s="1">
        <f t="shared" si="0"/>
        <v>990870.41</v>
      </c>
      <c r="B15" s="1">
        <f t="shared" si="0"/>
        <v>990893</v>
      </c>
      <c r="C15" s="1" t="str">
        <f t="shared" si="1"/>
        <v>0.9m FG</v>
      </c>
      <c r="D15" s="1" t="str">
        <f t="shared" si="2"/>
        <v>0.9m FG - Default Depth</v>
      </c>
      <c r="E15" s="1" t="s">
        <v>38</v>
      </c>
      <c r="F15" s="1">
        <f t="shared" si="3"/>
        <v>0.9</v>
      </c>
      <c r="G15" s="12">
        <f>INDEX(families!$A:$A,MATCH(H15,families!$B:$B,0))</f>
        <v>8</v>
      </c>
      <c r="H15" s="12" t="s">
        <v>38</v>
      </c>
      <c r="M15">
        <v>990870.41</v>
      </c>
      <c r="N15">
        <v>990893</v>
      </c>
      <c r="O15">
        <v>0.9</v>
      </c>
      <c r="P15" t="s">
        <v>716</v>
      </c>
      <c r="Q15" t="s">
        <v>717</v>
      </c>
      <c r="R15" t="s">
        <v>718</v>
      </c>
      <c r="S15" t="s">
        <v>719</v>
      </c>
      <c r="T15">
        <v>22.5899999999674</v>
      </c>
    </row>
    <row r="16" spans="1:20" x14ac:dyDescent="0.2">
      <c r="A16" s="1">
        <f t="shared" si="0"/>
        <v>990893</v>
      </c>
      <c r="B16" s="1">
        <f t="shared" si="0"/>
        <v>990973</v>
      </c>
      <c r="C16" s="1" t="str">
        <f t="shared" si="1"/>
        <v>1.5m FG</v>
      </c>
      <c r="D16" s="1" t="str">
        <f t="shared" si="2"/>
        <v>1.5m FG - Alignment Sheets</v>
      </c>
      <c r="E16" s="1" t="s">
        <v>38</v>
      </c>
      <c r="F16" s="1">
        <f t="shared" si="3"/>
        <v>1.5</v>
      </c>
      <c r="G16" s="12">
        <f>INDEX(families!$A:$A,MATCH(H16,families!$B:$B,0))</f>
        <v>8</v>
      </c>
      <c r="H16" s="12" t="s">
        <v>38</v>
      </c>
      <c r="M16">
        <v>990893</v>
      </c>
      <c r="N16">
        <v>990973</v>
      </c>
      <c r="O16">
        <v>1.5</v>
      </c>
      <c r="P16" t="s">
        <v>716</v>
      </c>
      <c r="Q16" t="s">
        <v>721</v>
      </c>
      <c r="R16" t="s">
        <v>724</v>
      </c>
      <c r="S16" t="s">
        <v>725</v>
      </c>
      <c r="T16">
        <v>80</v>
      </c>
    </row>
    <row r="17" spans="1:20" x14ac:dyDescent="0.2">
      <c r="A17" s="1">
        <f t="shared" si="0"/>
        <v>990973</v>
      </c>
      <c r="B17" s="1">
        <f t="shared" si="0"/>
        <v>990974.45</v>
      </c>
      <c r="C17" s="1" t="str">
        <f t="shared" si="1"/>
        <v>1.2m WC</v>
      </c>
      <c r="D17" s="1" t="str">
        <f t="shared" si="2"/>
        <v>1.2m WC - DWG# PT610201</v>
      </c>
      <c r="E17" s="1" t="s">
        <v>38</v>
      </c>
      <c r="F17" s="1">
        <f t="shared" si="3"/>
        <v>1.2</v>
      </c>
      <c r="G17" s="12">
        <f>INDEX(families!$A:$A,MATCH(H17,families!$B:$B,0))</f>
        <v>8</v>
      </c>
      <c r="H17" s="12" t="s">
        <v>38</v>
      </c>
      <c r="M17">
        <v>990973</v>
      </c>
      <c r="N17">
        <v>990974.45</v>
      </c>
      <c r="O17">
        <v>1.2</v>
      </c>
      <c r="P17" t="s">
        <v>732</v>
      </c>
      <c r="Q17" t="s">
        <v>733</v>
      </c>
      <c r="R17" t="s">
        <v>734</v>
      </c>
      <c r="S17" t="s">
        <v>734</v>
      </c>
      <c r="T17">
        <v>1.4499999999534301</v>
      </c>
    </row>
    <row r="18" spans="1:20" x14ac:dyDescent="0.2">
      <c r="A18" s="1">
        <f t="shared" si="0"/>
        <v>990974.45</v>
      </c>
      <c r="B18" s="1">
        <f t="shared" si="0"/>
        <v>991078.36</v>
      </c>
      <c r="C18" s="1" t="str">
        <f t="shared" si="1"/>
        <v>0.9m FG</v>
      </c>
      <c r="D18" s="1" t="str">
        <f t="shared" si="2"/>
        <v>0.9m FG - Default Depth</v>
      </c>
      <c r="E18" s="1" t="s">
        <v>38</v>
      </c>
      <c r="F18" s="1">
        <f t="shared" si="3"/>
        <v>0.9</v>
      </c>
      <c r="G18" s="12">
        <f>INDEX(families!$A:$A,MATCH(H18,families!$B:$B,0))</f>
        <v>8</v>
      </c>
      <c r="H18" s="12" t="s">
        <v>38</v>
      </c>
      <c r="M18">
        <v>990974.45</v>
      </c>
      <c r="N18">
        <v>991078.36</v>
      </c>
      <c r="O18">
        <v>0.9</v>
      </c>
      <c r="P18" t="s">
        <v>716</v>
      </c>
      <c r="Q18" t="s">
        <v>717</v>
      </c>
      <c r="R18" t="s">
        <v>718</v>
      </c>
      <c r="S18" t="s">
        <v>719</v>
      </c>
      <c r="T18">
        <v>103.910000000032</v>
      </c>
    </row>
    <row r="19" spans="1:20" x14ac:dyDescent="0.2">
      <c r="A19" s="1">
        <f t="shared" si="0"/>
        <v>991078.36</v>
      </c>
      <c r="B19" s="1">
        <f t="shared" si="0"/>
        <v>991102.36</v>
      </c>
      <c r="C19" s="1" t="str">
        <f t="shared" si="1"/>
        <v>1.2m WC</v>
      </c>
      <c r="D19" s="1" t="str">
        <f t="shared" si="2"/>
        <v>1.2m WC - DWG# PT610201</v>
      </c>
      <c r="E19" s="1" t="s">
        <v>38</v>
      </c>
      <c r="F19" s="1">
        <f t="shared" si="3"/>
        <v>1.2</v>
      </c>
      <c r="G19" s="12">
        <f>INDEX(families!$A:$A,MATCH(H19,families!$B:$B,0))</f>
        <v>8</v>
      </c>
      <c r="H19" s="12" t="s">
        <v>38</v>
      </c>
      <c r="M19">
        <v>991078.36</v>
      </c>
      <c r="N19">
        <v>991102.36</v>
      </c>
      <c r="O19">
        <v>1.2</v>
      </c>
      <c r="P19" t="s">
        <v>732</v>
      </c>
      <c r="Q19" t="s">
        <v>733</v>
      </c>
      <c r="R19" t="s">
        <v>734</v>
      </c>
      <c r="S19" t="s">
        <v>734</v>
      </c>
      <c r="T19">
        <v>24</v>
      </c>
    </row>
    <row r="20" spans="1:20" x14ac:dyDescent="0.2">
      <c r="A20" s="1">
        <f t="shared" si="0"/>
        <v>991102.36</v>
      </c>
      <c r="B20" s="1">
        <f t="shared" si="0"/>
        <v>991114.23</v>
      </c>
      <c r="C20" s="1" t="str">
        <f t="shared" si="1"/>
        <v>0.9m FG</v>
      </c>
      <c r="D20" s="1" t="str">
        <f t="shared" si="2"/>
        <v>0.9m FG - Default Depth</v>
      </c>
      <c r="E20" s="1" t="s">
        <v>38</v>
      </c>
      <c r="F20" s="1">
        <f t="shared" si="3"/>
        <v>0.9</v>
      </c>
      <c r="G20" s="12">
        <f>INDEX(families!$A:$A,MATCH(H20,families!$B:$B,0))</f>
        <v>8</v>
      </c>
      <c r="H20" s="12" t="s">
        <v>38</v>
      </c>
      <c r="M20">
        <v>991102.36</v>
      </c>
      <c r="N20">
        <v>991114.23</v>
      </c>
      <c r="O20">
        <v>0.9</v>
      </c>
      <c r="P20" t="s">
        <v>716</v>
      </c>
      <c r="Q20" t="s">
        <v>717</v>
      </c>
      <c r="R20" t="s">
        <v>718</v>
      </c>
      <c r="S20" t="s">
        <v>719</v>
      </c>
      <c r="T20">
        <v>11.869999999995301</v>
      </c>
    </row>
    <row r="21" spans="1:20" x14ac:dyDescent="0.2">
      <c r="A21" s="1">
        <f t="shared" si="0"/>
        <v>991114.23</v>
      </c>
      <c r="B21" s="1">
        <f t="shared" si="0"/>
        <v>991126.23</v>
      </c>
      <c r="C21" s="1" t="str">
        <f t="shared" si="1"/>
        <v>1.5m RD</v>
      </c>
      <c r="D21" s="1" t="str">
        <f t="shared" si="2"/>
        <v>1.5m RD - DWG# PT640301</v>
      </c>
      <c r="E21" s="1" t="s">
        <v>38</v>
      </c>
      <c r="F21" s="1">
        <f t="shared" si="3"/>
        <v>1.5</v>
      </c>
      <c r="G21" s="12">
        <f>INDEX(families!$A:$A,MATCH(H21,families!$B:$B,0))</f>
        <v>8</v>
      </c>
      <c r="H21" s="12" t="s">
        <v>38</v>
      </c>
      <c r="M21">
        <v>991114.23</v>
      </c>
      <c r="N21">
        <v>991126.23</v>
      </c>
      <c r="O21">
        <v>1.5</v>
      </c>
      <c r="P21" t="s">
        <v>735</v>
      </c>
      <c r="Q21" t="s">
        <v>736</v>
      </c>
      <c r="R21" t="s">
        <v>737</v>
      </c>
      <c r="S21" t="s">
        <v>737</v>
      </c>
      <c r="T21">
        <v>12</v>
      </c>
    </row>
    <row r="22" spans="1:20" x14ac:dyDescent="0.2">
      <c r="A22" s="1">
        <f t="shared" si="0"/>
        <v>991126.23</v>
      </c>
      <c r="B22" s="1">
        <f t="shared" si="0"/>
        <v>991139.21</v>
      </c>
      <c r="C22" s="1" t="str">
        <f t="shared" si="1"/>
        <v>0.9m FG</v>
      </c>
      <c r="D22" s="1" t="str">
        <f t="shared" si="2"/>
        <v>0.9m FG - Default Depth</v>
      </c>
      <c r="E22" s="1" t="s">
        <v>38</v>
      </c>
      <c r="F22" s="1">
        <f t="shared" si="3"/>
        <v>0.9</v>
      </c>
      <c r="G22" s="12">
        <f>INDEX(families!$A:$A,MATCH(H22,families!$B:$B,0))</f>
        <v>8</v>
      </c>
      <c r="H22" s="12" t="s">
        <v>38</v>
      </c>
      <c r="M22">
        <v>991126.23</v>
      </c>
      <c r="N22">
        <v>991139.21</v>
      </c>
      <c r="O22">
        <v>0.9</v>
      </c>
      <c r="P22" t="s">
        <v>716</v>
      </c>
      <c r="Q22" t="s">
        <v>717</v>
      </c>
      <c r="R22" t="s">
        <v>718</v>
      </c>
      <c r="S22" t="s">
        <v>719</v>
      </c>
      <c r="T22">
        <v>12.979999999981301</v>
      </c>
    </row>
    <row r="23" spans="1:20" x14ac:dyDescent="0.2">
      <c r="A23" s="1">
        <f t="shared" si="0"/>
        <v>991139.21</v>
      </c>
      <c r="B23" s="1">
        <f t="shared" si="0"/>
        <v>991163.21</v>
      </c>
      <c r="C23" s="1" t="str">
        <f t="shared" si="1"/>
        <v>1.2m WC</v>
      </c>
      <c r="D23" s="1" t="str">
        <f t="shared" si="2"/>
        <v>1.2m WC - DWG# PT610201</v>
      </c>
      <c r="E23" s="1" t="s">
        <v>38</v>
      </c>
      <c r="F23" s="1">
        <f t="shared" si="3"/>
        <v>1.2</v>
      </c>
      <c r="G23" s="12">
        <f>INDEX(families!$A:$A,MATCH(H23,families!$B:$B,0))</f>
        <v>8</v>
      </c>
      <c r="H23" s="12" t="s">
        <v>38</v>
      </c>
      <c r="M23">
        <v>991139.21</v>
      </c>
      <c r="N23">
        <v>991163.21</v>
      </c>
      <c r="O23">
        <v>1.2</v>
      </c>
      <c r="P23" t="s">
        <v>732</v>
      </c>
      <c r="Q23" t="s">
        <v>733</v>
      </c>
      <c r="R23" t="s">
        <v>734</v>
      </c>
      <c r="S23" t="s">
        <v>734</v>
      </c>
      <c r="T23">
        <v>24</v>
      </c>
    </row>
    <row r="24" spans="1:20" x14ac:dyDescent="0.2">
      <c r="A24" s="1">
        <f t="shared" si="0"/>
        <v>991163.21</v>
      </c>
      <c r="B24" s="1">
        <f t="shared" si="0"/>
        <v>991216.17</v>
      </c>
      <c r="C24" s="1" t="str">
        <f t="shared" si="1"/>
        <v>0.9m FG</v>
      </c>
      <c r="D24" s="1" t="str">
        <f t="shared" si="2"/>
        <v>0.9m FG - Default Depth</v>
      </c>
      <c r="E24" s="1" t="s">
        <v>38</v>
      </c>
      <c r="F24" s="1">
        <f t="shared" si="3"/>
        <v>0.9</v>
      </c>
      <c r="G24" s="12">
        <f>INDEX(families!$A:$A,MATCH(H24,families!$B:$B,0))</f>
        <v>8</v>
      </c>
      <c r="H24" s="12" t="s">
        <v>38</v>
      </c>
      <c r="M24">
        <v>991163.21</v>
      </c>
      <c r="N24">
        <v>991216.17</v>
      </c>
      <c r="O24">
        <v>0.9</v>
      </c>
      <c r="P24" t="s">
        <v>716</v>
      </c>
      <c r="Q24" t="s">
        <v>717</v>
      </c>
      <c r="R24" t="s">
        <v>718</v>
      </c>
      <c r="S24" t="s">
        <v>719</v>
      </c>
      <c r="T24">
        <v>52.960000000079098</v>
      </c>
    </row>
    <row r="25" spans="1:20" x14ac:dyDescent="0.2">
      <c r="A25" s="1">
        <f t="shared" si="0"/>
        <v>991216.17</v>
      </c>
      <c r="B25" s="1">
        <f t="shared" si="0"/>
        <v>991240.17</v>
      </c>
      <c r="C25" s="1" t="str">
        <f t="shared" si="1"/>
        <v>1.2m WC</v>
      </c>
      <c r="D25" s="1" t="str">
        <f t="shared" si="2"/>
        <v>1.2m WC - DWG# PT610201</v>
      </c>
      <c r="E25" s="1" t="s">
        <v>38</v>
      </c>
      <c r="F25" s="1">
        <f t="shared" si="3"/>
        <v>1.2</v>
      </c>
      <c r="G25" s="12">
        <f>INDEX(families!$A:$A,MATCH(H25,families!$B:$B,0))</f>
        <v>8</v>
      </c>
      <c r="H25" s="12" t="s">
        <v>38</v>
      </c>
      <c r="M25">
        <v>991216.17</v>
      </c>
      <c r="N25">
        <v>991240.17</v>
      </c>
      <c r="O25">
        <v>1.2</v>
      </c>
      <c r="P25" t="s">
        <v>732</v>
      </c>
      <c r="Q25" t="s">
        <v>733</v>
      </c>
      <c r="R25" t="s">
        <v>734</v>
      </c>
      <c r="S25" t="s">
        <v>734</v>
      </c>
      <c r="T25">
        <v>24</v>
      </c>
    </row>
    <row r="26" spans="1:20" x14ac:dyDescent="0.2">
      <c r="A26" s="1">
        <f t="shared" si="0"/>
        <v>991240.17</v>
      </c>
      <c r="B26" s="1">
        <f t="shared" si="0"/>
        <v>991325.23</v>
      </c>
      <c r="C26" s="1" t="str">
        <f t="shared" si="1"/>
        <v>0.9m FG</v>
      </c>
      <c r="D26" s="1" t="str">
        <f t="shared" si="2"/>
        <v>0.9m FG - Default Depth</v>
      </c>
      <c r="E26" s="1" t="s">
        <v>38</v>
      </c>
      <c r="F26" s="1">
        <f t="shared" si="3"/>
        <v>0.9</v>
      </c>
      <c r="G26" s="12">
        <f>INDEX(families!$A:$A,MATCH(H26,families!$B:$B,0))</f>
        <v>8</v>
      </c>
      <c r="H26" s="12" t="s">
        <v>38</v>
      </c>
      <c r="M26">
        <v>991240.17</v>
      </c>
      <c r="N26">
        <v>991325.23</v>
      </c>
      <c r="O26">
        <v>0.9</v>
      </c>
      <c r="P26" t="s">
        <v>716</v>
      </c>
      <c r="Q26" t="s">
        <v>717</v>
      </c>
      <c r="R26" t="s">
        <v>718</v>
      </c>
      <c r="S26" t="s">
        <v>719</v>
      </c>
      <c r="T26">
        <v>85.059999999939393</v>
      </c>
    </row>
    <row r="27" spans="1:20" x14ac:dyDescent="0.2">
      <c r="A27" s="1">
        <f t="shared" si="0"/>
        <v>991325.23</v>
      </c>
      <c r="B27" s="1">
        <f t="shared" si="0"/>
        <v>991349.23</v>
      </c>
      <c r="C27" s="1" t="str">
        <f t="shared" si="1"/>
        <v>1.2m WC</v>
      </c>
      <c r="D27" s="1" t="str">
        <f t="shared" si="2"/>
        <v>1.2m WC - DWG# PT610201</v>
      </c>
      <c r="E27" s="1" t="s">
        <v>38</v>
      </c>
      <c r="F27" s="1">
        <f t="shared" si="3"/>
        <v>1.2</v>
      </c>
      <c r="G27" s="12">
        <f>INDEX(families!$A:$A,MATCH(H27,families!$B:$B,0))</f>
        <v>8</v>
      </c>
      <c r="H27" s="12" t="s">
        <v>38</v>
      </c>
      <c r="M27">
        <v>991325.23</v>
      </c>
      <c r="N27">
        <v>991349.23</v>
      </c>
      <c r="O27">
        <v>1.2</v>
      </c>
      <c r="P27" t="s">
        <v>732</v>
      </c>
      <c r="Q27" t="s">
        <v>733</v>
      </c>
      <c r="R27" t="s">
        <v>734</v>
      </c>
      <c r="S27" t="s">
        <v>734</v>
      </c>
      <c r="T27">
        <v>24</v>
      </c>
    </row>
    <row r="28" spans="1:20" x14ac:dyDescent="0.2">
      <c r="A28" s="1">
        <f t="shared" si="0"/>
        <v>991349.23</v>
      </c>
      <c r="B28" s="1">
        <f t="shared" si="0"/>
        <v>991357</v>
      </c>
      <c r="C28" s="1" t="str">
        <f t="shared" si="1"/>
        <v>0.9m FG</v>
      </c>
      <c r="D28" s="1" t="str">
        <f t="shared" si="2"/>
        <v>0.9m FG - Default Depth</v>
      </c>
      <c r="E28" s="1" t="s">
        <v>38</v>
      </c>
      <c r="F28" s="1">
        <f t="shared" si="3"/>
        <v>0.9</v>
      </c>
      <c r="G28" s="12">
        <f>INDEX(families!$A:$A,MATCH(H28,families!$B:$B,0))</f>
        <v>8</v>
      </c>
      <c r="H28" s="12" t="s">
        <v>38</v>
      </c>
      <c r="M28">
        <v>991349.23</v>
      </c>
      <c r="N28">
        <v>991357</v>
      </c>
      <c r="O28">
        <v>0.9</v>
      </c>
      <c r="P28" t="s">
        <v>716</v>
      </c>
      <c r="Q28" t="s">
        <v>717</v>
      </c>
      <c r="R28" t="s">
        <v>718</v>
      </c>
      <c r="S28" t="s">
        <v>719</v>
      </c>
      <c r="T28">
        <v>7.7700000000186202</v>
      </c>
    </row>
    <row r="29" spans="1:20" x14ac:dyDescent="0.2">
      <c r="A29" s="1">
        <f t="shared" si="0"/>
        <v>991357</v>
      </c>
      <c r="B29" s="1">
        <f t="shared" si="0"/>
        <v>991381</v>
      </c>
      <c r="C29" s="1" t="str">
        <f t="shared" si="1"/>
        <v>1.2m WC</v>
      </c>
      <c r="D29" s="1" t="str">
        <f t="shared" si="2"/>
        <v>1.2m WC - DWG# PT610201</v>
      </c>
      <c r="E29" s="1" t="s">
        <v>38</v>
      </c>
      <c r="F29" s="1">
        <f t="shared" si="3"/>
        <v>1.2</v>
      </c>
      <c r="G29" s="12">
        <f>INDEX(families!$A:$A,MATCH(H29,families!$B:$B,0))</f>
        <v>8</v>
      </c>
      <c r="H29" s="12" t="s">
        <v>38</v>
      </c>
      <c r="M29">
        <v>991357</v>
      </c>
      <c r="N29">
        <v>991381</v>
      </c>
      <c r="O29">
        <v>1.2</v>
      </c>
      <c r="P29" t="s">
        <v>732</v>
      </c>
      <c r="Q29" t="s">
        <v>733</v>
      </c>
      <c r="R29" t="s">
        <v>734</v>
      </c>
      <c r="S29" t="s">
        <v>734</v>
      </c>
      <c r="T29">
        <v>24</v>
      </c>
    </row>
    <row r="30" spans="1:20" x14ac:dyDescent="0.2">
      <c r="A30" s="1">
        <f t="shared" si="0"/>
        <v>991381</v>
      </c>
      <c r="B30" s="1">
        <f t="shared" si="0"/>
        <v>991604.84</v>
      </c>
      <c r="C30" s="1" t="str">
        <f t="shared" si="1"/>
        <v>0.9m FG</v>
      </c>
      <c r="D30" s="1" t="str">
        <f t="shared" si="2"/>
        <v>0.9m FG - Default Depth</v>
      </c>
      <c r="E30" s="1" t="s">
        <v>38</v>
      </c>
      <c r="F30" s="1">
        <f t="shared" si="3"/>
        <v>0.9</v>
      </c>
      <c r="G30" s="12">
        <f>INDEX(families!$A:$A,MATCH(H30,families!$B:$B,0))</f>
        <v>8</v>
      </c>
      <c r="H30" s="12" t="s">
        <v>38</v>
      </c>
      <c r="M30">
        <v>991381</v>
      </c>
      <c r="N30">
        <v>991604.84</v>
      </c>
      <c r="O30">
        <v>0.9</v>
      </c>
      <c r="P30" t="s">
        <v>716</v>
      </c>
      <c r="Q30" t="s">
        <v>717</v>
      </c>
      <c r="R30" t="s">
        <v>718</v>
      </c>
      <c r="S30" t="s">
        <v>719</v>
      </c>
      <c r="T30">
        <v>223.83999999996701</v>
      </c>
    </row>
    <row r="31" spans="1:20" x14ac:dyDescent="0.2">
      <c r="A31" s="1">
        <f t="shared" si="0"/>
        <v>991604.84</v>
      </c>
      <c r="B31" s="1">
        <f t="shared" si="0"/>
        <v>991628.84</v>
      </c>
      <c r="C31" s="1" t="str">
        <f t="shared" si="1"/>
        <v>1.2m WC</v>
      </c>
      <c r="D31" s="1" t="str">
        <f t="shared" si="2"/>
        <v>1.2m WC - DWG# PT610201</v>
      </c>
      <c r="E31" s="1" t="s">
        <v>38</v>
      </c>
      <c r="F31" s="1">
        <f t="shared" si="3"/>
        <v>1.2</v>
      </c>
      <c r="G31" s="12">
        <f>INDEX(families!$A:$A,MATCH(H31,families!$B:$B,0))</f>
        <v>8</v>
      </c>
      <c r="H31" s="12" t="s">
        <v>38</v>
      </c>
      <c r="M31">
        <v>991604.84</v>
      </c>
      <c r="N31">
        <v>991628.84</v>
      </c>
      <c r="O31">
        <v>1.2</v>
      </c>
      <c r="P31" t="s">
        <v>732</v>
      </c>
      <c r="Q31" t="s">
        <v>733</v>
      </c>
      <c r="R31" t="s">
        <v>734</v>
      </c>
      <c r="S31" t="s">
        <v>734</v>
      </c>
      <c r="T31">
        <v>24</v>
      </c>
    </row>
    <row r="32" spans="1:20" x14ac:dyDescent="0.2">
      <c r="A32" s="1">
        <f t="shared" si="0"/>
        <v>991628.84</v>
      </c>
      <c r="B32" s="1">
        <f t="shared" si="0"/>
        <v>991926.81</v>
      </c>
      <c r="C32" s="1" t="str">
        <f t="shared" si="1"/>
        <v>0.9m FG</v>
      </c>
      <c r="D32" s="1" t="str">
        <f t="shared" si="2"/>
        <v>0.9m FG - Default Depth</v>
      </c>
      <c r="E32" s="1" t="s">
        <v>38</v>
      </c>
      <c r="F32" s="1">
        <f t="shared" si="3"/>
        <v>0.9</v>
      </c>
      <c r="G32" s="12">
        <f>INDEX(families!$A:$A,MATCH(H32,families!$B:$B,0))</f>
        <v>8</v>
      </c>
      <c r="H32" s="12" t="s">
        <v>38</v>
      </c>
      <c r="M32">
        <v>991628.84</v>
      </c>
      <c r="N32">
        <v>991926.81</v>
      </c>
      <c r="O32">
        <v>0.9</v>
      </c>
      <c r="P32" t="s">
        <v>716</v>
      </c>
      <c r="Q32" t="s">
        <v>717</v>
      </c>
      <c r="R32" t="s">
        <v>718</v>
      </c>
      <c r="S32" t="s">
        <v>719</v>
      </c>
      <c r="T32">
        <v>297.97000000008802</v>
      </c>
    </row>
    <row r="33" spans="1:20" x14ac:dyDescent="0.2">
      <c r="A33" s="1">
        <f t="shared" si="0"/>
        <v>991926.81</v>
      </c>
      <c r="B33" s="1">
        <f t="shared" si="0"/>
        <v>991950.81</v>
      </c>
      <c r="C33" s="1" t="str">
        <f t="shared" si="1"/>
        <v>1.2m WC</v>
      </c>
      <c r="D33" s="1" t="str">
        <f t="shared" si="2"/>
        <v>1.2m WC - DWG# PT610201</v>
      </c>
      <c r="E33" s="1" t="s">
        <v>38</v>
      </c>
      <c r="F33" s="1">
        <f t="shared" si="3"/>
        <v>1.2</v>
      </c>
      <c r="G33" s="12">
        <f>INDEX(families!$A:$A,MATCH(H33,families!$B:$B,0))</f>
        <v>8</v>
      </c>
      <c r="H33" s="12" t="s">
        <v>38</v>
      </c>
      <c r="M33">
        <v>991926.81</v>
      </c>
      <c r="N33">
        <v>991950.81</v>
      </c>
      <c r="O33">
        <v>1.2</v>
      </c>
      <c r="P33" t="s">
        <v>732</v>
      </c>
      <c r="Q33" t="s">
        <v>733</v>
      </c>
      <c r="R33" t="s">
        <v>734</v>
      </c>
      <c r="S33" t="s">
        <v>734</v>
      </c>
      <c r="T33">
        <v>24</v>
      </c>
    </row>
    <row r="34" spans="1:20" x14ac:dyDescent="0.2">
      <c r="A34" s="1">
        <f t="shared" si="0"/>
        <v>991950.81</v>
      </c>
      <c r="B34" s="1">
        <f t="shared" si="0"/>
        <v>992131.22</v>
      </c>
      <c r="C34" s="1" t="str">
        <f t="shared" si="1"/>
        <v>0.9m FG</v>
      </c>
      <c r="D34" s="1" t="str">
        <f t="shared" si="2"/>
        <v>0.9m FG - Default Depth</v>
      </c>
      <c r="E34" s="1" t="s">
        <v>38</v>
      </c>
      <c r="F34" s="1">
        <f t="shared" si="3"/>
        <v>0.9</v>
      </c>
      <c r="G34" s="12">
        <f>INDEX(families!$A:$A,MATCH(H34,families!$B:$B,0))</f>
        <v>8</v>
      </c>
      <c r="H34" s="12" t="s">
        <v>38</v>
      </c>
      <c r="M34">
        <v>991950.81</v>
      </c>
      <c r="N34">
        <v>992131.22</v>
      </c>
      <c r="O34">
        <v>0.9</v>
      </c>
      <c r="P34" t="s">
        <v>716</v>
      </c>
      <c r="Q34" t="s">
        <v>717</v>
      </c>
      <c r="R34" t="s">
        <v>718</v>
      </c>
      <c r="S34" t="s">
        <v>719</v>
      </c>
      <c r="T34">
        <v>180.40999999991601</v>
      </c>
    </row>
    <row r="35" spans="1:20" x14ac:dyDescent="0.2">
      <c r="A35" s="1">
        <f t="shared" si="0"/>
        <v>992131.22</v>
      </c>
      <c r="B35" s="1">
        <f t="shared" si="0"/>
        <v>992155.22</v>
      </c>
      <c r="C35" s="1" t="str">
        <f t="shared" si="1"/>
        <v>1.5m WC</v>
      </c>
      <c r="D35" s="1" t="str">
        <f t="shared" si="2"/>
        <v>1.5m WC - DWG# PT610001</v>
      </c>
      <c r="E35" s="1" t="s">
        <v>38</v>
      </c>
      <c r="F35" s="1">
        <f t="shared" si="3"/>
        <v>1.5</v>
      </c>
      <c r="G35" s="12">
        <f>INDEX(families!$A:$A,MATCH(H35,families!$B:$B,0))</f>
        <v>8</v>
      </c>
      <c r="H35" s="12" t="s">
        <v>38</v>
      </c>
      <c r="M35">
        <v>992131.22</v>
      </c>
      <c r="N35">
        <v>992155.22</v>
      </c>
      <c r="O35">
        <v>1.5</v>
      </c>
      <c r="P35" t="s">
        <v>732</v>
      </c>
      <c r="Q35" t="s">
        <v>738</v>
      </c>
      <c r="R35" t="s">
        <v>739</v>
      </c>
      <c r="S35" t="s">
        <v>739</v>
      </c>
      <c r="T35">
        <v>24</v>
      </c>
    </row>
    <row r="36" spans="1:20" x14ac:dyDescent="0.2">
      <c r="A36" s="1">
        <f t="shared" si="0"/>
        <v>992155.22</v>
      </c>
      <c r="B36" s="1">
        <f t="shared" si="0"/>
        <v>992306.47</v>
      </c>
      <c r="C36" s="1" t="str">
        <f t="shared" si="1"/>
        <v>0.9m FG</v>
      </c>
      <c r="D36" s="1" t="str">
        <f t="shared" si="2"/>
        <v>0.9m FG - Default Depth</v>
      </c>
      <c r="E36" s="1" t="s">
        <v>38</v>
      </c>
      <c r="F36" s="1">
        <f t="shared" si="3"/>
        <v>0.9</v>
      </c>
      <c r="G36" s="12">
        <f>INDEX(families!$A:$A,MATCH(H36,families!$B:$B,0))</f>
        <v>8</v>
      </c>
      <c r="H36" s="12" t="s">
        <v>38</v>
      </c>
      <c r="M36">
        <v>992155.22</v>
      </c>
      <c r="N36">
        <v>992306.47</v>
      </c>
      <c r="O36">
        <v>0.9</v>
      </c>
      <c r="P36" t="s">
        <v>716</v>
      </c>
      <c r="Q36" t="s">
        <v>717</v>
      </c>
      <c r="R36" t="s">
        <v>718</v>
      </c>
      <c r="S36" t="s">
        <v>719</v>
      </c>
      <c r="T36">
        <v>151.25</v>
      </c>
    </row>
    <row r="37" spans="1:20" x14ac:dyDescent="0.2">
      <c r="A37" s="1">
        <f t="shared" si="0"/>
        <v>992306.47</v>
      </c>
      <c r="B37" s="1">
        <f t="shared" si="0"/>
        <v>992330.47</v>
      </c>
      <c r="C37" s="1" t="str">
        <f t="shared" si="1"/>
        <v>1.2m WC</v>
      </c>
      <c r="D37" s="1" t="str">
        <f t="shared" si="2"/>
        <v>1.2m WC - DWG# PT610201</v>
      </c>
      <c r="E37" s="1" t="s">
        <v>38</v>
      </c>
      <c r="F37" s="1">
        <f t="shared" si="3"/>
        <v>1.2</v>
      </c>
      <c r="G37" s="12">
        <f>INDEX(families!$A:$A,MATCH(H37,families!$B:$B,0))</f>
        <v>8</v>
      </c>
      <c r="H37" s="12" t="s">
        <v>38</v>
      </c>
      <c r="M37">
        <v>992306.47</v>
      </c>
      <c r="N37">
        <v>992330.47</v>
      </c>
      <c r="O37">
        <v>1.2</v>
      </c>
      <c r="P37" t="s">
        <v>732</v>
      </c>
      <c r="Q37" t="s">
        <v>733</v>
      </c>
      <c r="R37" t="s">
        <v>734</v>
      </c>
      <c r="S37" t="s">
        <v>734</v>
      </c>
      <c r="T37">
        <v>24</v>
      </c>
    </row>
    <row r="38" spans="1:20" x14ac:dyDescent="0.2">
      <c r="A38" s="1">
        <f t="shared" si="0"/>
        <v>992330.47</v>
      </c>
      <c r="B38" s="1">
        <f t="shared" si="0"/>
        <v>992343</v>
      </c>
      <c r="C38" s="1" t="str">
        <f t="shared" si="1"/>
        <v>0.9m FG</v>
      </c>
      <c r="D38" s="1" t="str">
        <f t="shared" si="2"/>
        <v>0.9m FG - Default Depth</v>
      </c>
      <c r="E38" s="1" t="s">
        <v>38</v>
      </c>
      <c r="F38" s="1">
        <f t="shared" si="3"/>
        <v>0.9</v>
      </c>
      <c r="G38" s="12">
        <f>INDEX(families!$A:$A,MATCH(H38,families!$B:$B,0))</f>
        <v>8</v>
      </c>
      <c r="H38" s="12" t="s">
        <v>38</v>
      </c>
      <c r="M38">
        <v>992330.47</v>
      </c>
      <c r="N38">
        <v>992343</v>
      </c>
      <c r="O38">
        <v>0.9</v>
      </c>
      <c r="P38" t="s">
        <v>716</v>
      </c>
      <c r="Q38" t="s">
        <v>717</v>
      </c>
      <c r="R38" t="s">
        <v>718</v>
      </c>
      <c r="S38" t="s">
        <v>719</v>
      </c>
      <c r="T38">
        <v>12.530000000027901</v>
      </c>
    </row>
    <row r="39" spans="1:20" x14ac:dyDescent="0.2">
      <c r="A39" s="1">
        <f t="shared" si="0"/>
        <v>992343</v>
      </c>
      <c r="B39" s="1">
        <f t="shared" si="0"/>
        <v>992485</v>
      </c>
      <c r="C39" s="1" t="str">
        <f t="shared" si="1"/>
        <v>1.5m FG</v>
      </c>
      <c r="D39" s="1" t="str">
        <f t="shared" si="2"/>
        <v>1.5m FG - Alignment Sheets</v>
      </c>
      <c r="E39" s="1" t="s">
        <v>38</v>
      </c>
      <c r="F39" s="1">
        <f t="shared" si="3"/>
        <v>1.5</v>
      </c>
      <c r="G39" s="12">
        <f>INDEX(families!$A:$A,MATCH(H39,families!$B:$B,0))</f>
        <v>8</v>
      </c>
      <c r="H39" s="12" t="s">
        <v>38</v>
      </c>
      <c r="M39">
        <v>992343</v>
      </c>
      <c r="N39">
        <v>992485</v>
      </c>
      <c r="O39">
        <v>1.5</v>
      </c>
      <c r="P39" t="s">
        <v>716</v>
      </c>
      <c r="Q39" t="s">
        <v>721</v>
      </c>
      <c r="R39" t="s">
        <v>724</v>
      </c>
      <c r="S39" t="s">
        <v>725</v>
      </c>
      <c r="T39">
        <v>142</v>
      </c>
    </row>
    <row r="40" spans="1:20" x14ac:dyDescent="0.2">
      <c r="A40" s="1">
        <f t="shared" si="0"/>
        <v>992485</v>
      </c>
      <c r="B40" s="1">
        <f t="shared" si="0"/>
        <v>992790</v>
      </c>
      <c r="C40" s="1" t="str">
        <f t="shared" si="1"/>
        <v>0.9m FG</v>
      </c>
      <c r="D40" s="1" t="str">
        <f t="shared" si="2"/>
        <v>0.9m FG - Default Depth</v>
      </c>
      <c r="E40" s="1" t="s">
        <v>38</v>
      </c>
      <c r="F40" s="1">
        <f t="shared" si="3"/>
        <v>0.9</v>
      </c>
      <c r="G40" s="12">
        <f>INDEX(families!$A:$A,MATCH(H40,families!$B:$B,0))</f>
        <v>8</v>
      </c>
      <c r="H40" s="12" t="s">
        <v>38</v>
      </c>
      <c r="M40">
        <v>992485</v>
      </c>
      <c r="N40">
        <v>992790</v>
      </c>
      <c r="O40">
        <v>0.9</v>
      </c>
      <c r="P40" t="s">
        <v>716</v>
      </c>
      <c r="Q40" t="s">
        <v>717</v>
      </c>
      <c r="R40" t="s">
        <v>718</v>
      </c>
      <c r="S40" t="s">
        <v>719</v>
      </c>
      <c r="T40">
        <v>305</v>
      </c>
    </row>
    <row r="41" spans="1:20" x14ac:dyDescent="0.2">
      <c r="A41" s="1">
        <f t="shared" si="0"/>
        <v>992790</v>
      </c>
      <c r="B41" s="1">
        <f t="shared" si="0"/>
        <v>993150</v>
      </c>
      <c r="C41" s="1" t="str">
        <f t="shared" si="1"/>
        <v>1.5m CG/2.3m FG</v>
      </c>
      <c r="D41" s="1" t="str">
        <f t="shared" si="2"/>
        <v>1.5m CG/2.3m FG - Alignment Sheets</v>
      </c>
      <c r="E41" s="1" t="s">
        <v>38</v>
      </c>
      <c r="F41" s="1">
        <f t="shared" si="3"/>
        <v>1.5</v>
      </c>
      <c r="G41" s="12">
        <f>INDEX(families!$A:$A,MATCH(H41,families!$B:$B,0))</f>
        <v>8</v>
      </c>
      <c r="H41" s="12" t="s">
        <v>38</v>
      </c>
      <c r="M41">
        <v>992790</v>
      </c>
      <c r="N41">
        <v>993150</v>
      </c>
      <c r="O41" t="s">
        <v>740</v>
      </c>
      <c r="P41" t="s">
        <v>741</v>
      </c>
      <c r="Q41" t="s">
        <v>721</v>
      </c>
      <c r="R41" t="s">
        <v>742</v>
      </c>
      <c r="S41" t="s">
        <v>743</v>
      </c>
      <c r="T41">
        <v>360</v>
      </c>
    </row>
    <row r="42" spans="1:20" x14ac:dyDescent="0.2">
      <c r="A42" s="1">
        <f t="shared" si="0"/>
        <v>993150</v>
      </c>
      <c r="B42" s="1">
        <f t="shared" si="0"/>
        <v>993271.5</v>
      </c>
      <c r="C42" s="1" t="str">
        <f t="shared" si="1"/>
        <v>0.9m FG</v>
      </c>
      <c r="D42" s="1" t="str">
        <f t="shared" si="2"/>
        <v>0.9m FG - Default Depth</v>
      </c>
      <c r="E42" s="1" t="s">
        <v>38</v>
      </c>
      <c r="F42" s="1">
        <f t="shared" si="3"/>
        <v>0.9</v>
      </c>
      <c r="G42" s="12">
        <f>INDEX(families!$A:$A,MATCH(H42,families!$B:$B,0))</f>
        <v>8</v>
      </c>
      <c r="H42" s="12" t="s">
        <v>38</v>
      </c>
      <c r="M42">
        <v>993150</v>
      </c>
      <c r="N42">
        <v>993271.5</v>
      </c>
      <c r="O42">
        <v>0.9</v>
      </c>
      <c r="P42" t="s">
        <v>716</v>
      </c>
      <c r="Q42" t="s">
        <v>717</v>
      </c>
      <c r="R42" t="s">
        <v>718</v>
      </c>
      <c r="S42" t="s">
        <v>719</v>
      </c>
      <c r="T42">
        <v>121.5</v>
      </c>
    </row>
    <row r="43" spans="1:20" x14ac:dyDescent="0.2">
      <c r="A43" s="1">
        <f t="shared" si="0"/>
        <v>993271.5</v>
      </c>
      <c r="B43" s="1">
        <f t="shared" si="0"/>
        <v>993295.5</v>
      </c>
      <c r="C43" s="1" t="str">
        <f t="shared" si="1"/>
        <v>1.2m WC</v>
      </c>
      <c r="D43" s="1" t="str">
        <f t="shared" si="2"/>
        <v>1.2m WC - DWG# PT610201</v>
      </c>
      <c r="E43" s="1" t="s">
        <v>38</v>
      </c>
      <c r="F43" s="1">
        <f t="shared" si="3"/>
        <v>1.2</v>
      </c>
      <c r="G43" s="12">
        <f>INDEX(families!$A:$A,MATCH(H43,families!$B:$B,0))</f>
        <v>8</v>
      </c>
      <c r="H43" s="12" t="s">
        <v>38</v>
      </c>
      <c r="M43">
        <v>993271.5</v>
      </c>
      <c r="N43">
        <v>993295.5</v>
      </c>
      <c r="O43">
        <v>1.2</v>
      </c>
      <c r="P43" t="s">
        <v>732</v>
      </c>
      <c r="Q43" t="s">
        <v>733</v>
      </c>
      <c r="R43" t="s">
        <v>734</v>
      </c>
      <c r="S43" t="s">
        <v>734</v>
      </c>
      <c r="T43">
        <v>24</v>
      </c>
    </row>
    <row r="44" spans="1:20" x14ac:dyDescent="0.2">
      <c r="A44" s="1">
        <f t="shared" si="0"/>
        <v>993295.5</v>
      </c>
      <c r="B44" s="1">
        <f t="shared" si="0"/>
        <v>994117.02</v>
      </c>
      <c r="C44" s="1" t="str">
        <f t="shared" si="1"/>
        <v>0.9m FG</v>
      </c>
      <c r="D44" s="1" t="str">
        <f t="shared" si="2"/>
        <v>0.9m FG - Default Depth</v>
      </c>
      <c r="E44" s="1" t="s">
        <v>38</v>
      </c>
      <c r="F44" s="1">
        <f t="shared" si="3"/>
        <v>0.9</v>
      </c>
      <c r="G44" s="12">
        <f>INDEX(families!$A:$A,MATCH(H44,families!$B:$B,0))</f>
        <v>8</v>
      </c>
      <c r="H44" s="12" t="s">
        <v>38</v>
      </c>
      <c r="M44">
        <v>993295.5</v>
      </c>
      <c r="N44">
        <v>994117.02</v>
      </c>
      <c r="O44">
        <v>0.9</v>
      </c>
      <c r="P44" t="s">
        <v>716</v>
      </c>
      <c r="Q44" t="s">
        <v>717</v>
      </c>
      <c r="R44" t="s">
        <v>718</v>
      </c>
      <c r="S44" t="s">
        <v>719</v>
      </c>
      <c r="T44">
        <v>821.52000000001794</v>
      </c>
    </row>
    <row r="45" spans="1:20" x14ac:dyDescent="0.2">
      <c r="A45" s="1">
        <f t="shared" si="0"/>
        <v>994117.02</v>
      </c>
      <c r="B45" s="1">
        <f t="shared" si="0"/>
        <v>994141.02</v>
      </c>
      <c r="C45" s="1" t="str">
        <f t="shared" si="1"/>
        <v>1.2m WC</v>
      </c>
      <c r="D45" s="1" t="str">
        <f t="shared" si="2"/>
        <v>1.2m WC - DWG# PT610201</v>
      </c>
      <c r="E45" s="1" t="s">
        <v>38</v>
      </c>
      <c r="F45" s="1">
        <f t="shared" si="3"/>
        <v>1.2</v>
      </c>
      <c r="G45" s="12">
        <f>INDEX(families!$A:$A,MATCH(H45,families!$B:$B,0))</f>
        <v>8</v>
      </c>
      <c r="H45" s="12" t="s">
        <v>38</v>
      </c>
      <c r="M45">
        <v>994117.02</v>
      </c>
      <c r="N45">
        <v>994141.02</v>
      </c>
      <c r="O45">
        <v>1.2</v>
      </c>
      <c r="P45" t="s">
        <v>732</v>
      </c>
      <c r="Q45" t="s">
        <v>733</v>
      </c>
      <c r="R45" t="s">
        <v>734</v>
      </c>
      <c r="S45" t="s">
        <v>734</v>
      </c>
      <c r="T45">
        <v>24</v>
      </c>
    </row>
    <row r="46" spans="1:20" x14ac:dyDescent="0.2">
      <c r="A46" s="1">
        <f t="shared" si="0"/>
        <v>994141.02</v>
      </c>
      <c r="B46" s="1">
        <f t="shared" si="0"/>
        <v>994175.91</v>
      </c>
      <c r="C46" s="1" t="str">
        <f t="shared" si="1"/>
        <v>0.9m FG</v>
      </c>
      <c r="D46" s="1" t="str">
        <f t="shared" si="2"/>
        <v>0.9m FG - Default Depth</v>
      </c>
      <c r="E46" s="1" t="s">
        <v>38</v>
      </c>
      <c r="F46" s="1">
        <f t="shared" si="3"/>
        <v>0.9</v>
      </c>
      <c r="G46" s="12">
        <f>INDEX(families!$A:$A,MATCH(H46,families!$B:$B,0))</f>
        <v>8</v>
      </c>
      <c r="H46" s="12" t="s">
        <v>38</v>
      </c>
      <c r="M46">
        <v>994141.02</v>
      </c>
      <c r="N46">
        <v>994175.91</v>
      </c>
      <c r="O46">
        <v>0.9</v>
      </c>
      <c r="P46" t="s">
        <v>716</v>
      </c>
      <c r="Q46" t="s">
        <v>717</v>
      </c>
      <c r="R46" t="s">
        <v>718</v>
      </c>
      <c r="S46" t="s">
        <v>719</v>
      </c>
      <c r="T46">
        <v>34.890000000013899</v>
      </c>
    </row>
    <row r="47" spans="1:20" x14ac:dyDescent="0.2">
      <c r="A47" s="1">
        <f t="shared" si="0"/>
        <v>994175.91</v>
      </c>
      <c r="B47" s="1">
        <f t="shared" si="0"/>
        <v>994199.91</v>
      </c>
      <c r="C47" s="1" t="str">
        <f t="shared" si="1"/>
        <v>1.5m WC</v>
      </c>
      <c r="D47" s="1" t="str">
        <f t="shared" si="2"/>
        <v>1.5m WC - DWG# PT610601</v>
      </c>
      <c r="E47" s="1" t="s">
        <v>38</v>
      </c>
      <c r="F47" s="1">
        <f t="shared" si="3"/>
        <v>1.5</v>
      </c>
      <c r="G47" s="12">
        <f>INDEX(families!$A:$A,MATCH(H47,families!$B:$B,0))</f>
        <v>8</v>
      </c>
      <c r="H47" s="12" t="s">
        <v>38</v>
      </c>
      <c r="M47">
        <v>994175.91</v>
      </c>
      <c r="N47">
        <v>994199.91</v>
      </c>
      <c r="O47">
        <v>1.5</v>
      </c>
      <c r="P47" t="s">
        <v>732</v>
      </c>
      <c r="Q47" t="s">
        <v>744</v>
      </c>
      <c r="R47" t="s">
        <v>739</v>
      </c>
      <c r="S47" t="s">
        <v>739</v>
      </c>
      <c r="T47">
        <v>24</v>
      </c>
    </row>
    <row r="48" spans="1:20" x14ac:dyDescent="0.2">
      <c r="A48" s="1">
        <f t="shared" si="0"/>
        <v>994199.91</v>
      </c>
      <c r="B48" s="1">
        <f t="shared" si="0"/>
        <v>994228</v>
      </c>
      <c r="C48" s="1" t="str">
        <f t="shared" si="1"/>
        <v>0.9m FG</v>
      </c>
      <c r="D48" s="1" t="str">
        <f t="shared" si="2"/>
        <v>0.9m FG - Default Depth</v>
      </c>
      <c r="E48" s="1" t="s">
        <v>38</v>
      </c>
      <c r="F48" s="1">
        <f t="shared" si="3"/>
        <v>0.9</v>
      </c>
      <c r="G48" s="12">
        <f>INDEX(families!$A:$A,MATCH(H48,families!$B:$B,0))</f>
        <v>8</v>
      </c>
      <c r="H48" s="12" t="s">
        <v>38</v>
      </c>
      <c r="M48">
        <v>994199.91</v>
      </c>
      <c r="N48">
        <v>994228</v>
      </c>
      <c r="O48">
        <v>0.9</v>
      </c>
      <c r="P48" t="s">
        <v>716</v>
      </c>
      <c r="Q48" t="s">
        <v>717</v>
      </c>
      <c r="R48" t="s">
        <v>718</v>
      </c>
      <c r="S48" t="s">
        <v>719</v>
      </c>
      <c r="T48">
        <v>28.0899999999674</v>
      </c>
    </row>
    <row r="49" spans="1:20" x14ac:dyDescent="0.2">
      <c r="A49" s="1">
        <f t="shared" si="0"/>
        <v>994228</v>
      </c>
      <c r="B49" s="1">
        <f t="shared" si="0"/>
        <v>994258</v>
      </c>
      <c r="C49" s="1" t="str">
        <f t="shared" si="1"/>
        <v>1.5m CE</v>
      </c>
      <c r="D49" s="1" t="str">
        <f t="shared" si="2"/>
        <v>1.5m CE - BGC Dominant Design</v>
      </c>
      <c r="E49" s="1" t="s">
        <v>38</v>
      </c>
      <c r="F49" s="1">
        <f t="shared" si="3"/>
        <v>1.5</v>
      </c>
      <c r="G49" s="12">
        <f>INDEX(families!$A:$A,MATCH(H49,families!$B:$B,0))</f>
        <v>8</v>
      </c>
      <c r="H49" s="12" t="s">
        <v>38</v>
      </c>
      <c r="M49">
        <v>994228</v>
      </c>
      <c r="N49">
        <v>994258</v>
      </c>
      <c r="O49">
        <v>1.5</v>
      </c>
      <c r="P49" t="s">
        <v>9444</v>
      </c>
      <c r="Q49" t="s">
        <v>729</v>
      </c>
      <c r="R49" t="s">
        <v>9456</v>
      </c>
      <c r="S49" t="s">
        <v>9457</v>
      </c>
      <c r="T49">
        <v>30</v>
      </c>
    </row>
    <row r="50" spans="1:20" x14ac:dyDescent="0.2">
      <c r="A50" s="1">
        <f t="shared" si="0"/>
        <v>994258</v>
      </c>
      <c r="B50" s="1">
        <f t="shared" si="0"/>
        <v>994315.64</v>
      </c>
      <c r="C50" s="1" t="str">
        <f t="shared" si="1"/>
        <v>0.9m FG</v>
      </c>
      <c r="D50" s="1" t="str">
        <f t="shared" si="2"/>
        <v>0.9m FG - Default Depth</v>
      </c>
      <c r="E50" s="1" t="s">
        <v>38</v>
      </c>
      <c r="F50" s="1">
        <f t="shared" si="3"/>
        <v>0.9</v>
      </c>
      <c r="G50" s="12">
        <f>INDEX(families!$A:$A,MATCH(H50,families!$B:$B,0))</f>
        <v>8</v>
      </c>
      <c r="H50" s="12" t="s">
        <v>38</v>
      </c>
      <c r="M50">
        <v>994258</v>
      </c>
      <c r="N50">
        <v>994315.64</v>
      </c>
      <c r="O50">
        <v>0.9</v>
      </c>
      <c r="P50" t="s">
        <v>716</v>
      </c>
      <c r="Q50" t="s">
        <v>717</v>
      </c>
      <c r="R50" t="s">
        <v>718</v>
      </c>
      <c r="S50" t="s">
        <v>719</v>
      </c>
      <c r="T50">
        <v>57.640000000013899</v>
      </c>
    </row>
    <row r="51" spans="1:20" x14ac:dyDescent="0.2">
      <c r="A51" s="1">
        <f t="shared" si="0"/>
        <v>994315.64</v>
      </c>
      <c r="B51" s="1">
        <f t="shared" si="0"/>
        <v>994327.64</v>
      </c>
      <c r="C51" s="1" t="str">
        <f t="shared" si="1"/>
        <v>2.0m RD</v>
      </c>
      <c r="D51" s="1" t="str">
        <f t="shared" si="2"/>
        <v>2.0m RD - DWG# PT640801</v>
      </c>
      <c r="E51" s="1" t="s">
        <v>38</v>
      </c>
      <c r="F51" s="1">
        <f t="shared" si="3"/>
        <v>2</v>
      </c>
      <c r="G51" s="12">
        <f>INDEX(families!$A:$A,MATCH(H51,families!$B:$B,0))</f>
        <v>8</v>
      </c>
      <c r="H51" s="12" t="s">
        <v>38</v>
      </c>
      <c r="M51">
        <v>994315.64</v>
      </c>
      <c r="N51">
        <v>994327.64</v>
      </c>
      <c r="O51">
        <v>2</v>
      </c>
      <c r="P51" t="s">
        <v>735</v>
      </c>
      <c r="Q51" t="s">
        <v>745</v>
      </c>
      <c r="R51" t="s">
        <v>746</v>
      </c>
      <c r="S51" t="s">
        <v>746</v>
      </c>
      <c r="T51">
        <v>12</v>
      </c>
    </row>
    <row r="52" spans="1:20" x14ac:dyDescent="0.2">
      <c r="A52" s="1">
        <f t="shared" si="0"/>
        <v>994327.64</v>
      </c>
      <c r="B52" s="1">
        <f t="shared" si="0"/>
        <v>994871.34</v>
      </c>
      <c r="C52" s="1" t="str">
        <f t="shared" si="1"/>
        <v>0.9m FG</v>
      </c>
      <c r="D52" s="1" t="str">
        <f t="shared" si="2"/>
        <v>0.9m FG - Default Depth</v>
      </c>
      <c r="E52" s="1" t="s">
        <v>38</v>
      </c>
      <c r="F52" s="1">
        <f t="shared" si="3"/>
        <v>0.9</v>
      </c>
      <c r="G52" s="12">
        <f>INDEX(families!$A:$A,MATCH(H52,families!$B:$B,0))</f>
        <v>8</v>
      </c>
      <c r="H52" s="12" t="s">
        <v>38</v>
      </c>
      <c r="M52">
        <v>994327.64</v>
      </c>
      <c r="N52">
        <v>994871.34</v>
      </c>
      <c r="O52">
        <v>0.9</v>
      </c>
      <c r="P52" t="s">
        <v>716</v>
      </c>
      <c r="Q52" t="s">
        <v>717</v>
      </c>
      <c r="R52" t="s">
        <v>718</v>
      </c>
      <c r="S52" t="s">
        <v>719</v>
      </c>
      <c r="T52">
        <v>543.69999999995298</v>
      </c>
    </row>
    <row r="53" spans="1:20" x14ac:dyDescent="0.2">
      <c r="A53" s="1">
        <f t="shared" si="0"/>
        <v>994871.34</v>
      </c>
      <c r="B53" s="1">
        <f t="shared" si="0"/>
        <v>994895.34</v>
      </c>
      <c r="C53" s="1" t="str">
        <f t="shared" si="1"/>
        <v>1.2m WC</v>
      </c>
      <c r="D53" s="1" t="str">
        <f t="shared" si="2"/>
        <v>1.2m WC - DWG# PT610201</v>
      </c>
      <c r="E53" s="1" t="s">
        <v>38</v>
      </c>
      <c r="F53" s="1">
        <f t="shared" si="3"/>
        <v>1.2</v>
      </c>
      <c r="G53" s="12">
        <f>INDEX(families!$A:$A,MATCH(H53,families!$B:$B,0))</f>
        <v>8</v>
      </c>
      <c r="H53" s="12" t="s">
        <v>38</v>
      </c>
      <c r="M53">
        <v>994871.34</v>
      </c>
      <c r="N53">
        <v>994895.34</v>
      </c>
      <c r="O53">
        <v>1.2</v>
      </c>
      <c r="P53" t="s">
        <v>732</v>
      </c>
      <c r="Q53" t="s">
        <v>733</v>
      </c>
      <c r="R53" t="s">
        <v>734</v>
      </c>
      <c r="S53" t="s">
        <v>734</v>
      </c>
      <c r="T53">
        <v>24</v>
      </c>
    </row>
    <row r="54" spans="1:20" x14ac:dyDescent="0.2">
      <c r="A54" s="1">
        <f t="shared" si="0"/>
        <v>994895.34</v>
      </c>
      <c r="B54" s="1">
        <f t="shared" si="0"/>
        <v>994935</v>
      </c>
      <c r="C54" s="1" t="str">
        <f t="shared" si="1"/>
        <v>0.9m FG</v>
      </c>
      <c r="D54" s="1" t="str">
        <f t="shared" si="2"/>
        <v>0.9m FG - Default Depth</v>
      </c>
      <c r="E54" s="1" t="s">
        <v>38</v>
      </c>
      <c r="F54" s="1">
        <f t="shared" si="3"/>
        <v>0.9</v>
      </c>
      <c r="G54" s="12">
        <f>INDEX(families!$A:$A,MATCH(H54,families!$B:$B,0))</f>
        <v>8</v>
      </c>
      <c r="H54" s="12" t="s">
        <v>38</v>
      </c>
      <c r="M54">
        <v>994895.34</v>
      </c>
      <c r="N54">
        <v>994935</v>
      </c>
      <c r="O54">
        <v>0.9</v>
      </c>
      <c r="P54" t="s">
        <v>716</v>
      </c>
      <c r="Q54" t="s">
        <v>717</v>
      </c>
      <c r="R54" t="s">
        <v>718</v>
      </c>
      <c r="S54" t="s">
        <v>719</v>
      </c>
      <c r="T54">
        <v>39.660000000032497</v>
      </c>
    </row>
    <row r="55" spans="1:20" x14ac:dyDescent="0.2">
      <c r="A55" s="1">
        <f t="shared" si="0"/>
        <v>994935</v>
      </c>
      <c r="B55" s="1">
        <f t="shared" si="0"/>
        <v>995066</v>
      </c>
      <c r="C55" s="1" t="str">
        <f t="shared" si="1"/>
        <v>1.5m FG</v>
      </c>
      <c r="D55" s="1" t="str">
        <f t="shared" si="2"/>
        <v>1.5m FG - Alignment Sheets</v>
      </c>
      <c r="E55" s="1" t="s">
        <v>38</v>
      </c>
      <c r="F55" s="1">
        <f t="shared" si="3"/>
        <v>1.5</v>
      </c>
      <c r="G55" s="12">
        <f>INDEX(families!$A:$A,MATCH(H55,families!$B:$B,0))</f>
        <v>8</v>
      </c>
      <c r="H55" s="12" t="s">
        <v>38</v>
      </c>
      <c r="M55">
        <v>994935</v>
      </c>
      <c r="N55">
        <v>995066</v>
      </c>
      <c r="O55">
        <v>1.5</v>
      </c>
      <c r="P55" t="s">
        <v>716</v>
      </c>
      <c r="Q55" t="s">
        <v>721</v>
      </c>
      <c r="R55" t="s">
        <v>724</v>
      </c>
      <c r="S55" t="s">
        <v>725</v>
      </c>
      <c r="T55">
        <v>131</v>
      </c>
    </row>
    <row r="56" spans="1:20" x14ac:dyDescent="0.2">
      <c r="A56" s="1">
        <f t="shared" si="0"/>
        <v>995066</v>
      </c>
      <c r="B56" s="1">
        <f t="shared" si="0"/>
        <v>995082.01</v>
      </c>
      <c r="C56" s="1" t="str">
        <f t="shared" si="1"/>
        <v>1.5m WC</v>
      </c>
      <c r="D56" s="1" t="str">
        <f t="shared" si="2"/>
        <v>1.5m WC - DWG# PT610601</v>
      </c>
      <c r="E56" s="1" t="s">
        <v>38</v>
      </c>
      <c r="F56" s="1">
        <f t="shared" si="3"/>
        <v>1.5</v>
      </c>
      <c r="G56" s="12">
        <f>INDEX(families!$A:$A,MATCH(H56,families!$B:$B,0))</f>
        <v>8</v>
      </c>
      <c r="H56" s="12" t="s">
        <v>38</v>
      </c>
      <c r="M56">
        <v>995066</v>
      </c>
      <c r="N56">
        <v>995082.01</v>
      </c>
      <c r="O56">
        <v>1.5</v>
      </c>
      <c r="P56" t="s">
        <v>732</v>
      </c>
      <c r="Q56" t="s">
        <v>744</v>
      </c>
      <c r="R56" t="s">
        <v>739</v>
      </c>
      <c r="S56" t="s">
        <v>739</v>
      </c>
      <c r="T56">
        <v>16.010000000009299</v>
      </c>
    </row>
    <row r="57" spans="1:20" x14ac:dyDescent="0.2">
      <c r="A57" s="1">
        <f t="shared" si="0"/>
        <v>995082.01</v>
      </c>
      <c r="B57" s="1">
        <f t="shared" si="0"/>
        <v>995147.26</v>
      </c>
      <c r="C57" s="1" t="str">
        <f t="shared" si="1"/>
        <v>0.9m FG</v>
      </c>
      <c r="D57" s="1" t="str">
        <f t="shared" si="2"/>
        <v>0.9m FG - Default Depth</v>
      </c>
      <c r="E57" s="1" t="s">
        <v>38</v>
      </c>
      <c r="F57" s="1">
        <f t="shared" si="3"/>
        <v>0.9</v>
      </c>
      <c r="G57" s="12">
        <f>INDEX(families!$A:$A,MATCH(H57,families!$B:$B,0))</f>
        <v>8</v>
      </c>
      <c r="H57" s="12" t="s">
        <v>38</v>
      </c>
      <c r="M57">
        <v>995082.01</v>
      </c>
      <c r="N57">
        <v>995147.26</v>
      </c>
      <c r="O57">
        <v>0.9</v>
      </c>
      <c r="P57" t="s">
        <v>716</v>
      </c>
      <c r="Q57" t="s">
        <v>717</v>
      </c>
      <c r="R57" t="s">
        <v>718</v>
      </c>
      <c r="S57" t="s">
        <v>719</v>
      </c>
      <c r="T57">
        <v>65.25</v>
      </c>
    </row>
    <row r="58" spans="1:20" x14ac:dyDescent="0.2">
      <c r="A58" s="1">
        <f t="shared" si="0"/>
        <v>995147.26</v>
      </c>
      <c r="B58" s="1">
        <f t="shared" si="0"/>
        <v>995171.26</v>
      </c>
      <c r="C58" s="1" t="str">
        <f t="shared" si="1"/>
        <v>1.2m WC</v>
      </c>
      <c r="D58" s="1" t="str">
        <f t="shared" si="2"/>
        <v>1.2m WC - DWG# PT610201</v>
      </c>
      <c r="E58" s="1" t="s">
        <v>38</v>
      </c>
      <c r="F58" s="1">
        <f t="shared" si="3"/>
        <v>1.2</v>
      </c>
      <c r="G58" s="12">
        <f>INDEX(families!$A:$A,MATCH(H58,families!$B:$B,0))</f>
        <v>8</v>
      </c>
      <c r="H58" s="12" t="s">
        <v>38</v>
      </c>
      <c r="M58">
        <v>995147.26</v>
      </c>
      <c r="N58">
        <v>995171.26</v>
      </c>
      <c r="O58">
        <v>1.2</v>
      </c>
      <c r="P58" t="s">
        <v>732</v>
      </c>
      <c r="Q58" t="s">
        <v>733</v>
      </c>
      <c r="R58" t="s">
        <v>734</v>
      </c>
      <c r="S58" t="s">
        <v>734</v>
      </c>
      <c r="T58">
        <v>24</v>
      </c>
    </row>
    <row r="59" spans="1:20" x14ac:dyDescent="0.2">
      <c r="A59" s="1">
        <f t="shared" si="0"/>
        <v>995171.26</v>
      </c>
      <c r="B59" s="1">
        <f t="shared" si="0"/>
        <v>995525.63</v>
      </c>
      <c r="C59" s="1" t="str">
        <f t="shared" si="1"/>
        <v>0.9m FG</v>
      </c>
      <c r="D59" s="1" t="str">
        <f t="shared" si="2"/>
        <v>0.9m FG - Default Depth</v>
      </c>
      <c r="E59" s="1" t="s">
        <v>38</v>
      </c>
      <c r="F59" s="1">
        <f t="shared" si="3"/>
        <v>0.9</v>
      </c>
      <c r="G59" s="12">
        <f>INDEX(families!$A:$A,MATCH(H59,families!$B:$B,0))</f>
        <v>8</v>
      </c>
      <c r="H59" s="12" t="s">
        <v>38</v>
      </c>
      <c r="M59">
        <v>995171.26</v>
      </c>
      <c r="N59">
        <v>995525.63</v>
      </c>
      <c r="O59">
        <v>0.9</v>
      </c>
      <c r="P59" t="s">
        <v>716</v>
      </c>
      <c r="Q59" t="s">
        <v>717</v>
      </c>
      <c r="R59" t="s">
        <v>718</v>
      </c>
      <c r="S59" t="s">
        <v>719</v>
      </c>
      <c r="T59">
        <v>354.369999999995</v>
      </c>
    </row>
    <row r="60" spans="1:20" x14ac:dyDescent="0.2">
      <c r="A60" s="1">
        <f t="shared" si="0"/>
        <v>995525.63</v>
      </c>
      <c r="B60" s="1">
        <f t="shared" si="0"/>
        <v>995526.98</v>
      </c>
      <c r="C60" s="1" t="str">
        <f t="shared" si="1"/>
        <v>1.2m WC</v>
      </c>
      <c r="D60" s="1" t="str">
        <f t="shared" si="2"/>
        <v>1.2m WC - DWG# PT610201</v>
      </c>
      <c r="E60" s="1" t="s">
        <v>38</v>
      </c>
      <c r="F60" s="1">
        <f t="shared" si="3"/>
        <v>1.2</v>
      </c>
      <c r="G60" s="12">
        <f>INDEX(families!$A:$A,MATCH(H60,families!$B:$B,0))</f>
        <v>8</v>
      </c>
      <c r="H60" s="12" t="s">
        <v>38</v>
      </c>
      <c r="M60">
        <v>995525.63</v>
      </c>
      <c r="N60">
        <v>995526.98</v>
      </c>
      <c r="O60">
        <v>1.2</v>
      </c>
      <c r="P60" t="s">
        <v>732</v>
      </c>
      <c r="Q60" t="s">
        <v>733</v>
      </c>
      <c r="R60" t="s">
        <v>734</v>
      </c>
      <c r="S60" t="s">
        <v>734</v>
      </c>
      <c r="T60">
        <v>1.3499999999767101</v>
      </c>
    </row>
    <row r="61" spans="1:20" x14ac:dyDescent="0.2">
      <c r="A61" s="1">
        <f t="shared" si="0"/>
        <v>995526.98</v>
      </c>
      <c r="B61" s="1">
        <f t="shared" si="0"/>
        <v>995550.98</v>
      </c>
      <c r="C61" s="1" t="str">
        <f t="shared" si="1"/>
        <v>1.5m WC</v>
      </c>
      <c r="D61" s="1" t="str">
        <f t="shared" si="2"/>
        <v>1.5m WC - DWG# PT610001</v>
      </c>
      <c r="E61" s="1" t="s">
        <v>38</v>
      </c>
      <c r="F61" s="1">
        <f t="shared" si="3"/>
        <v>1.5</v>
      </c>
      <c r="G61" s="12">
        <f>INDEX(families!$A:$A,MATCH(H61,families!$B:$B,0))</f>
        <v>8</v>
      </c>
      <c r="H61" s="12" t="s">
        <v>38</v>
      </c>
      <c r="M61">
        <v>995526.98</v>
      </c>
      <c r="N61">
        <v>995550.98</v>
      </c>
      <c r="O61">
        <v>1.5</v>
      </c>
      <c r="P61" t="s">
        <v>732</v>
      </c>
      <c r="Q61" t="s">
        <v>738</v>
      </c>
      <c r="R61" t="s">
        <v>739</v>
      </c>
      <c r="S61" t="s">
        <v>739</v>
      </c>
      <c r="T61">
        <v>24</v>
      </c>
    </row>
    <row r="62" spans="1:20" x14ac:dyDescent="0.2">
      <c r="A62" s="1">
        <f t="shared" si="0"/>
        <v>995550.98</v>
      </c>
      <c r="B62" s="1">
        <f t="shared" si="0"/>
        <v>995684.72</v>
      </c>
      <c r="C62" s="1" t="str">
        <f t="shared" si="1"/>
        <v>0.9m FG</v>
      </c>
      <c r="D62" s="1" t="str">
        <f t="shared" si="2"/>
        <v>0.9m FG - Default Depth</v>
      </c>
      <c r="E62" s="1" t="s">
        <v>38</v>
      </c>
      <c r="F62" s="1">
        <f t="shared" si="3"/>
        <v>0.9</v>
      </c>
      <c r="G62" s="12">
        <f>INDEX(families!$A:$A,MATCH(H62,families!$B:$B,0))</f>
        <v>8</v>
      </c>
      <c r="H62" s="12" t="s">
        <v>38</v>
      </c>
      <c r="M62">
        <v>995550.98</v>
      </c>
      <c r="N62">
        <v>995684.72</v>
      </c>
      <c r="O62">
        <v>0.9</v>
      </c>
      <c r="P62" t="s">
        <v>716</v>
      </c>
      <c r="Q62" t="s">
        <v>717</v>
      </c>
      <c r="R62" t="s">
        <v>718</v>
      </c>
      <c r="S62" t="s">
        <v>719</v>
      </c>
      <c r="T62">
        <v>133.73999999999</v>
      </c>
    </row>
    <row r="63" spans="1:20" x14ac:dyDescent="0.2">
      <c r="A63" s="1">
        <f t="shared" si="0"/>
        <v>995684.72</v>
      </c>
      <c r="B63" s="1">
        <f t="shared" si="0"/>
        <v>995708.72</v>
      </c>
      <c r="C63" s="1" t="str">
        <f t="shared" si="1"/>
        <v>1.2m WC</v>
      </c>
      <c r="D63" s="1" t="str">
        <f t="shared" si="2"/>
        <v>1.2m WC - DWG# PT610201</v>
      </c>
      <c r="E63" s="1" t="s">
        <v>38</v>
      </c>
      <c r="F63" s="1">
        <f t="shared" si="3"/>
        <v>1.2</v>
      </c>
      <c r="G63" s="12">
        <f>INDEX(families!$A:$A,MATCH(H63,families!$B:$B,0))</f>
        <v>8</v>
      </c>
      <c r="H63" s="12" t="s">
        <v>38</v>
      </c>
      <c r="M63">
        <v>995684.72</v>
      </c>
      <c r="N63">
        <v>995708.72</v>
      </c>
      <c r="O63">
        <v>1.2</v>
      </c>
      <c r="P63" t="s">
        <v>732</v>
      </c>
      <c r="Q63" t="s">
        <v>733</v>
      </c>
      <c r="R63" t="s">
        <v>734</v>
      </c>
      <c r="S63" t="s">
        <v>734</v>
      </c>
      <c r="T63">
        <v>24</v>
      </c>
    </row>
    <row r="64" spans="1:20" x14ac:dyDescent="0.2">
      <c r="A64" s="1">
        <f t="shared" si="0"/>
        <v>995708.72</v>
      </c>
      <c r="B64" s="1">
        <f t="shared" si="0"/>
        <v>995815.86</v>
      </c>
      <c r="C64" s="1" t="str">
        <f t="shared" si="1"/>
        <v>0.9m FG</v>
      </c>
      <c r="D64" s="1" t="str">
        <f t="shared" si="2"/>
        <v>0.9m FG - Default Depth</v>
      </c>
      <c r="E64" s="1" t="s">
        <v>38</v>
      </c>
      <c r="F64" s="1">
        <f t="shared" si="3"/>
        <v>0.9</v>
      </c>
      <c r="G64" s="12">
        <f>INDEX(families!$A:$A,MATCH(H64,families!$B:$B,0))</f>
        <v>8</v>
      </c>
      <c r="H64" s="12" t="s">
        <v>38</v>
      </c>
      <c r="M64">
        <v>995708.72</v>
      </c>
      <c r="N64">
        <v>995815.86</v>
      </c>
      <c r="O64">
        <v>0.9</v>
      </c>
      <c r="P64" t="s">
        <v>716</v>
      </c>
      <c r="Q64" t="s">
        <v>717</v>
      </c>
      <c r="R64" t="s">
        <v>718</v>
      </c>
      <c r="S64" t="s">
        <v>719</v>
      </c>
      <c r="T64">
        <v>107.140000000013</v>
      </c>
    </row>
    <row r="65" spans="1:20" x14ac:dyDescent="0.2">
      <c r="A65" s="1">
        <f t="shared" si="0"/>
        <v>995815.86</v>
      </c>
      <c r="B65" s="1">
        <f t="shared" si="0"/>
        <v>995839.86</v>
      </c>
      <c r="C65" s="1" t="str">
        <f t="shared" si="1"/>
        <v>1.2m WC</v>
      </c>
      <c r="D65" s="1" t="str">
        <f t="shared" si="2"/>
        <v>1.2m WC - DWG# PT610201</v>
      </c>
      <c r="E65" s="1" t="s">
        <v>38</v>
      </c>
      <c r="F65" s="1">
        <f t="shared" si="3"/>
        <v>1.2</v>
      </c>
      <c r="G65" s="12">
        <f>INDEX(families!$A:$A,MATCH(H65,families!$B:$B,0))</f>
        <v>8</v>
      </c>
      <c r="H65" s="12" t="s">
        <v>38</v>
      </c>
      <c r="M65">
        <v>995815.86</v>
      </c>
      <c r="N65">
        <v>995839.86</v>
      </c>
      <c r="O65">
        <v>1.2</v>
      </c>
      <c r="P65" t="s">
        <v>732</v>
      </c>
      <c r="Q65" t="s">
        <v>733</v>
      </c>
      <c r="R65" t="s">
        <v>734</v>
      </c>
      <c r="S65" t="s">
        <v>734</v>
      </c>
      <c r="T65">
        <v>24</v>
      </c>
    </row>
    <row r="66" spans="1:20" x14ac:dyDescent="0.2">
      <c r="A66" s="1">
        <f t="shared" si="0"/>
        <v>995839.86</v>
      </c>
      <c r="B66" s="1">
        <f t="shared" si="0"/>
        <v>995870.06</v>
      </c>
      <c r="C66" s="1" t="str">
        <f t="shared" si="1"/>
        <v>0.9m FG</v>
      </c>
      <c r="D66" s="1" t="str">
        <f t="shared" si="2"/>
        <v>0.9m FG - Default Depth</v>
      </c>
      <c r="E66" s="1" t="s">
        <v>38</v>
      </c>
      <c r="F66" s="1">
        <f t="shared" si="3"/>
        <v>0.9</v>
      </c>
      <c r="G66" s="12">
        <f>INDEX(families!$A:$A,MATCH(H66,families!$B:$B,0))</f>
        <v>8</v>
      </c>
      <c r="H66" s="12" t="s">
        <v>38</v>
      </c>
      <c r="M66">
        <v>995839.86</v>
      </c>
      <c r="N66">
        <v>995870.06</v>
      </c>
      <c r="O66">
        <v>0.9</v>
      </c>
      <c r="P66" t="s">
        <v>716</v>
      </c>
      <c r="Q66" t="s">
        <v>717</v>
      </c>
      <c r="R66" t="s">
        <v>718</v>
      </c>
      <c r="S66" t="s">
        <v>719</v>
      </c>
      <c r="T66">
        <v>30.200000000069799</v>
      </c>
    </row>
    <row r="67" spans="1:20" x14ac:dyDescent="0.2">
      <c r="A67" s="1">
        <f t="shared" ref="A67:B130" si="4">M67</f>
        <v>995870.06</v>
      </c>
      <c r="B67" s="1">
        <f t="shared" si="4"/>
        <v>995894.06</v>
      </c>
      <c r="C67" s="1" t="str">
        <f t="shared" ref="C67:C130" si="5">R67</f>
        <v>1.2m WC</v>
      </c>
      <c r="D67" s="1" t="str">
        <f t="shared" ref="D67:D130" si="6">R67&amp;" - "&amp;Q67</f>
        <v>1.2m WC - DWG# PT610201</v>
      </c>
      <c r="E67" s="1" t="s">
        <v>38</v>
      </c>
      <c r="F67" s="1">
        <f t="shared" ref="F67:F130" si="7">_xlfn.NUMBERVALUE(TRIM(LEFT(R67,3)))</f>
        <v>1.2</v>
      </c>
      <c r="G67" s="12">
        <f>INDEX(families!$A:$A,MATCH(H67,families!$B:$B,0))</f>
        <v>8</v>
      </c>
      <c r="H67" s="12" t="s">
        <v>38</v>
      </c>
      <c r="M67">
        <v>995870.06</v>
      </c>
      <c r="N67">
        <v>995894.06</v>
      </c>
      <c r="O67">
        <v>1.2</v>
      </c>
      <c r="P67" t="s">
        <v>732</v>
      </c>
      <c r="Q67" t="s">
        <v>733</v>
      </c>
      <c r="R67" t="s">
        <v>734</v>
      </c>
      <c r="S67" t="s">
        <v>734</v>
      </c>
      <c r="T67">
        <v>24</v>
      </c>
    </row>
    <row r="68" spans="1:20" x14ac:dyDescent="0.2">
      <c r="A68" s="1">
        <f t="shared" si="4"/>
        <v>995894.06</v>
      </c>
      <c r="B68" s="1">
        <f t="shared" si="4"/>
        <v>995922.26</v>
      </c>
      <c r="C68" s="1" t="str">
        <f t="shared" si="5"/>
        <v>0.9m FG</v>
      </c>
      <c r="D68" s="1" t="str">
        <f t="shared" si="6"/>
        <v>0.9m FG - Default Depth</v>
      </c>
      <c r="E68" s="1" t="s">
        <v>38</v>
      </c>
      <c r="F68" s="1">
        <f t="shared" si="7"/>
        <v>0.9</v>
      </c>
      <c r="G68" s="12">
        <f>INDEX(families!$A:$A,MATCH(H68,families!$B:$B,0))</f>
        <v>8</v>
      </c>
      <c r="H68" s="12" t="s">
        <v>38</v>
      </c>
      <c r="M68">
        <v>995894.06</v>
      </c>
      <c r="N68">
        <v>995922.26</v>
      </c>
      <c r="O68">
        <v>0.9</v>
      </c>
      <c r="P68" t="s">
        <v>716</v>
      </c>
      <c r="Q68" t="s">
        <v>717</v>
      </c>
      <c r="R68" t="s">
        <v>718</v>
      </c>
      <c r="S68" t="s">
        <v>719</v>
      </c>
      <c r="T68">
        <v>28.199999999953398</v>
      </c>
    </row>
    <row r="69" spans="1:20" x14ac:dyDescent="0.2">
      <c r="A69" s="1">
        <f t="shared" si="4"/>
        <v>995922.26</v>
      </c>
      <c r="B69" s="1">
        <f t="shared" si="4"/>
        <v>995946.26</v>
      </c>
      <c r="C69" s="1" t="str">
        <f t="shared" si="5"/>
        <v>1.5m WC</v>
      </c>
      <c r="D69" s="1" t="str">
        <f t="shared" si="6"/>
        <v>1.5m WC - DWG# PT610001</v>
      </c>
      <c r="E69" s="1" t="s">
        <v>38</v>
      </c>
      <c r="F69" s="1">
        <f t="shared" si="7"/>
        <v>1.5</v>
      </c>
      <c r="G69" s="12">
        <f>INDEX(families!$A:$A,MATCH(H69,families!$B:$B,0))</f>
        <v>8</v>
      </c>
      <c r="H69" s="12" t="s">
        <v>38</v>
      </c>
      <c r="M69">
        <v>995922.26</v>
      </c>
      <c r="N69">
        <v>995946.26</v>
      </c>
      <c r="O69">
        <v>1.5</v>
      </c>
      <c r="P69" t="s">
        <v>732</v>
      </c>
      <c r="Q69" t="s">
        <v>738</v>
      </c>
      <c r="R69" t="s">
        <v>739</v>
      </c>
      <c r="S69" t="s">
        <v>739</v>
      </c>
      <c r="T69">
        <v>24</v>
      </c>
    </row>
    <row r="70" spans="1:20" x14ac:dyDescent="0.2">
      <c r="A70" s="1">
        <f t="shared" si="4"/>
        <v>995946.26</v>
      </c>
      <c r="B70" s="1">
        <f t="shared" si="4"/>
        <v>996487.38</v>
      </c>
      <c r="C70" s="1" t="str">
        <f t="shared" si="5"/>
        <v>0.9m FG</v>
      </c>
      <c r="D70" s="1" t="str">
        <f t="shared" si="6"/>
        <v>0.9m FG - Default Depth</v>
      </c>
      <c r="E70" s="1" t="s">
        <v>38</v>
      </c>
      <c r="F70" s="1">
        <f t="shared" si="7"/>
        <v>0.9</v>
      </c>
      <c r="G70" s="12">
        <f>INDEX(families!$A:$A,MATCH(H70,families!$B:$B,0))</f>
        <v>8</v>
      </c>
      <c r="H70" s="12" t="s">
        <v>38</v>
      </c>
      <c r="M70">
        <v>995946.26</v>
      </c>
      <c r="N70">
        <v>996487.38</v>
      </c>
      <c r="O70">
        <v>0.9</v>
      </c>
      <c r="P70" t="s">
        <v>716</v>
      </c>
      <c r="Q70" t="s">
        <v>717</v>
      </c>
      <c r="R70" t="s">
        <v>718</v>
      </c>
      <c r="S70" t="s">
        <v>719</v>
      </c>
      <c r="T70">
        <v>541.119999999995</v>
      </c>
    </row>
    <row r="71" spans="1:20" x14ac:dyDescent="0.2">
      <c r="A71" s="1">
        <f t="shared" si="4"/>
        <v>996487.38</v>
      </c>
      <c r="B71" s="1">
        <f t="shared" si="4"/>
        <v>996533.61</v>
      </c>
      <c r="C71" s="1" t="str">
        <f t="shared" si="5"/>
        <v>1.2m WC</v>
      </c>
      <c r="D71" s="1" t="str">
        <f t="shared" si="6"/>
        <v>1.2m WC - DWG# PT610201</v>
      </c>
      <c r="E71" s="1" t="s">
        <v>38</v>
      </c>
      <c r="F71" s="1">
        <f t="shared" si="7"/>
        <v>1.2</v>
      </c>
      <c r="G71" s="12">
        <f>INDEX(families!$A:$A,MATCH(H71,families!$B:$B,0))</f>
        <v>8</v>
      </c>
      <c r="H71" s="12" t="s">
        <v>38</v>
      </c>
      <c r="M71">
        <v>996487.38</v>
      </c>
      <c r="N71">
        <v>996533.61</v>
      </c>
      <c r="O71">
        <v>1.2</v>
      </c>
      <c r="P71" t="s">
        <v>732</v>
      </c>
      <c r="Q71" t="s">
        <v>733</v>
      </c>
      <c r="R71" t="s">
        <v>734</v>
      </c>
      <c r="S71" t="s">
        <v>734</v>
      </c>
      <c r="T71">
        <v>46.229999999981302</v>
      </c>
    </row>
    <row r="72" spans="1:20" x14ac:dyDescent="0.2">
      <c r="A72" s="1">
        <f t="shared" si="4"/>
        <v>996533.61</v>
      </c>
      <c r="B72" s="1">
        <f t="shared" si="4"/>
        <v>996886.79</v>
      </c>
      <c r="C72" s="1" t="str">
        <f t="shared" si="5"/>
        <v>0.9m FG</v>
      </c>
      <c r="D72" s="1" t="str">
        <f t="shared" si="6"/>
        <v>0.9m FG - Default Depth</v>
      </c>
      <c r="E72" s="1" t="s">
        <v>38</v>
      </c>
      <c r="F72" s="1">
        <f t="shared" si="7"/>
        <v>0.9</v>
      </c>
      <c r="G72" s="12">
        <f>INDEX(families!$A:$A,MATCH(H72,families!$B:$B,0))</f>
        <v>8</v>
      </c>
      <c r="H72" s="12" t="s">
        <v>38</v>
      </c>
      <c r="M72">
        <v>996533.61</v>
      </c>
      <c r="N72">
        <v>996886.79</v>
      </c>
      <c r="O72">
        <v>0.9</v>
      </c>
      <c r="P72" t="s">
        <v>716</v>
      </c>
      <c r="Q72" t="s">
        <v>717</v>
      </c>
      <c r="R72" t="s">
        <v>718</v>
      </c>
      <c r="S72" t="s">
        <v>719</v>
      </c>
      <c r="T72">
        <v>353.180000000051</v>
      </c>
    </row>
    <row r="73" spans="1:20" x14ac:dyDescent="0.2">
      <c r="A73" s="1">
        <f t="shared" si="4"/>
        <v>996886.79</v>
      </c>
      <c r="B73" s="1">
        <f t="shared" si="4"/>
        <v>996910.79</v>
      </c>
      <c r="C73" s="1" t="str">
        <f t="shared" si="5"/>
        <v>1.2m WC</v>
      </c>
      <c r="D73" s="1" t="str">
        <f t="shared" si="6"/>
        <v>1.2m WC - DWG# PT610201</v>
      </c>
      <c r="E73" s="1" t="s">
        <v>38</v>
      </c>
      <c r="F73" s="1">
        <f t="shared" si="7"/>
        <v>1.2</v>
      </c>
      <c r="G73" s="12">
        <f>INDEX(families!$A:$A,MATCH(H73,families!$B:$B,0))</f>
        <v>8</v>
      </c>
      <c r="H73" s="12" t="s">
        <v>38</v>
      </c>
      <c r="M73">
        <v>996886.79</v>
      </c>
      <c r="N73">
        <v>996910.79</v>
      </c>
      <c r="O73">
        <v>1.2</v>
      </c>
      <c r="P73" t="s">
        <v>732</v>
      </c>
      <c r="Q73" t="s">
        <v>733</v>
      </c>
      <c r="R73" t="s">
        <v>734</v>
      </c>
      <c r="S73" t="s">
        <v>734</v>
      </c>
      <c r="T73">
        <v>24</v>
      </c>
    </row>
    <row r="74" spans="1:20" x14ac:dyDescent="0.2">
      <c r="A74" s="1">
        <f t="shared" si="4"/>
        <v>996910.79</v>
      </c>
      <c r="B74" s="1">
        <f t="shared" si="4"/>
        <v>997001.48</v>
      </c>
      <c r="C74" s="1" t="str">
        <f t="shared" si="5"/>
        <v>0.9m FG</v>
      </c>
      <c r="D74" s="1" t="str">
        <f t="shared" si="6"/>
        <v>0.9m FG - Default Depth</v>
      </c>
      <c r="E74" s="1" t="s">
        <v>38</v>
      </c>
      <c r="F74" s="1">
        <f t="shared" si="7"/>
        <v>0.9</v>
      </c>
      <c r="G74" s="12">
        <f>INDEX(families!$A:$A,MATCH(H74,families!$B:$B,0))</f>
        <v>8</v>
      </c>
      <c r="H74" s="12" t="s">
        <v>38</v>
      </c>
      <c r="M74">
        <v>996910.79</v>
      </c>
      <c r="N74">
        <v>997001.48</v>
      </c>
      <c r="O74">
        <v>0.9</v>
      </c>
      <c r="P74" t="s">
        <v>716</v>
      </c>
      <c r="Q74" t="s">
        <v>717</v>
      </c>
      <c r="R74" t="s">
        <v>718</v>
      </c>
      <c r="S74" t="s">
        <v>719</v>
      </c>
      <c r="T74">
        <v>90.689999999944106</v>
      </c>
    </row>
    <row r="75" spans="1:20" x14ac:dyDescent="0.2">
      <c r="A75" s="1">
        <f t="shared" si="4"/>
        <v>997001.48</v>
      </c>
      <c r="B75" s="1">
        <f t="shared" si="4"/>
        <v>997025.48</v>
      </c>
      <c r="C75" s="1" t="str">
        <f t="shared" si="5"/>
        <v>1.2m WC</v>
      </c>
      <c r="D75" s="1" t="str">
        <f t="shared" si="6"/>
        <v>1.2m WC - DWG# PT610201</v>
      </c>
      <c r="E75" s="1" t="s">
        <v>38</v>
      </c>
      <c r="F75" s="1">
        <f t="shared" si="7"/>
        <v>1.2</v>
      </c>
      <c r="G75" s="12">
        <f>INDEX(families!$A:$A,MATCH(H75,families!$B:$B,0))</f>
        <v>8</v>
      </c>
      <c r="H75" s="12" t="s">
        <v>38</v>
      </c>
      <c r="M75">
        <v>997001.48</v>
      </c>
      <c r="N75">
        <v>997025.48</v>
      </c>
      <c r="O75">
        <v>1.2</v>
      </c>
      <c r="P75" t="s">
        <v>732</v>
      </c>
      <c r="Q75" t="s">
        <v>733</v>
      </c>
      <c r="R75" t="s">
        <v>734</v>
      </c>
      <c r="S75" t="s">
        <v>734</v>
      </c>
      <c r="T75">
        <v>24</v>
      </c>
    </row>
    <row r="76" spans="1:20" x14ac:dyDescent="0.2">
      <c r="A76" s="1">
        <f t="shared" si="4"/>
        <v>997025.48</v>
      </c>
      <c r="B76" s="1">
        <f t="shared" si="4"/>
        <v>997180.19</v>
      </c>
      <c r="C76" s="1" t="str">
        <f t="shared" si="5"/>
        <v>0.9m FG</v>
      </c>
      <c r="D76" s="1" t="str">
        <f t="shared" si="6"/>
        <v>0.9m FG - Default Depth</v>
      </c>
      <c r="E76" s="1" t="s">
        <v>38</v>
      </c>
      <c r="F76" s="1">
        <f t="shared" si="7"/>
        <v>0.9</v>
      </c>
      <c r="G76" s="12">
        <f>INDEX(families!$A:$A,MATCH(H76,families!$B:$B,0))</f>
        <v>8</v>
      </c>
      <c r="H76" s="12" t="s">
        <v>38</v>
      </c>
      <c r="M76">
        <v>997025.48</v>
      </c>
      <c r="N76">
        <v>997180.19</v>
      </c>
      <c r="O76">
        <v>0.9</v>
      </c>
      <c r="P76" t="s">
        <v>716</v>
      </c>
      <c r="Q76" t="s">
        <v>717</v>
      </c>
      <c r="R76" t="s">
        <v>718</v>
      </c>
      <c r="S76" t="s">
        <v>719</v>
      </c>
      <c r="T76">
        <v>154.70999999996201</v>
      </c>
    </row>
    <row r="77" spans="1:20" x14ac:dyDescent="0.2">
      <c r="A77" s="1">
        <f t="shared" si="4"/>
        <v>997180.19</v>
      </c>
      <c r="B77" s="1">
        <f t="shared" si="4"/>
        <v>997204.19</v>
      </c>
      <c r="C77" s="1" t="str">
        <f t="shared" si="5"/>
        <v>1.2m WC</v>
      </c>
      <c r="D77" s="1" t="str">
        <f t="shared" si="6"/>
        <v>1.2m WC - DWG# PT610201</v>
      </c>
      <c r="E77" s="1" t="s">
        <v>38</v>
      </c>
      <c r="F77" s="1">
        <f t="shared" si="7"/>
        <v>1.2</v>
      </c>
      <c r="G77" s="12">
        <f>INDEX(families!$A:$A,MATCH(H77,families!$B:$B,0))</f>
        <v>8</v>
      </c>
      <c r="H77" s="12" t="s">
        <v>38</v>
      </c>
      <c r="M77">
        <v>997180.19</v>
      </c>
      <c r="N77">
        <v>997204.19</v>
      </c>
      <c r="O77">
        <v>1.2</v>
      </c>
      <c r="P77" t="s">
        <v>732</v>
      </c>
      <c r="Q77" t="s">
        <v>733</v>
      </c>
      <c r="R77" t="s">
        <v>734</v>
      </c>
      <c r="S77" t="s">
        <v>734</v>
      </c>
      <c r="T77">
        <v>24</v>
      </c>
    </row>
    <row r="78" spans="1:20" x14ac:dyDescent="0.2">
      <c r="A78" s="1">
        <f t="shared" si="4"/>
        <v>997204.19</v>
      </c>
      <c r="B78" s="1">
        <f t="shared" si="4"/>
        <v>997269.9</v>
      </c>
      <c r="C78" s="1" t="str">
        <f t="shared" si="5"/>
        <v>0.9m FG</v>
      </c>
      <c r="D78" s="1" t="str">
        <f t="shared" si="6"/>
        <v>0.9m FG - Default Depth</v>
      </c>
      <c r="E78" s="1" t="s">
        <v>38</v>
      </c>
      <c r="F78" s="1">
        <f t="shared" si="7"/>
        <v>0.9</v>
      </c>
      <c r="G78" s="12">
        <f>INDEX(families!$A:$A,MATCH(H78,families!$B:$B,0))</f>
        <v>8</v>
      </c>
      <c r="H78" s="12" t="s">
        <v>38</v>
      </c>
      <c r="M78">
        <v>997204.19</v>
      </c>
      <c r="N78">
        <v>997269.9</v>
      </c>
      <c r="O78">
        <v>0.9</v>
      </c>
      <c r="P78" t="s">
        <v>716</v>
      </c>
      <c r="Q78" t="s">
        <v>717</v>
      </c>
      <c r="R78" t="s">
        <v>718</v>
      </c>
      <c r="S78" t="s">
        <v>719</v>
      </c>
      <c r="T78">
        <v>65.710000000079106</v>
      </c>
    </row>
    <row r="79" spans="1:20" x14ac:dyDescent="0.2">
      <c r="A79" s="1">
        <f t="shared" si="4"/>
        <v>997269.9</v>
      </c>
      <c r="B79" s="1">
        <f t="shared" si="4"/>
        <v>997293.9</v>
      </c>
      <c r="C79" s="1" t="str">
        <f t="shared" si="5"/>
        <v>1.2m WC</v>
      </c>
      <c r="D79" s="1" t="str">
        <f t="shared" si="6"/>
        <v>1.2m WC - DWG# PT610201</v>
      </c>
      <c r="E79" s="1" t="s">
        <v>38</v>
      </c>
      <c r="F79" s="1">
        <f t="shared" si="7"/>
        <v>1.2</v>
      </c>
      <c r="G79" s="12">
        <f>INDEX(families!$A:$A,MATCH(H79,families!$B:$B,0))</f>
        <v>8</v>
      </c>
      <c r="H79" s="12" t="s">
        <v>38</v>
      </c>
      <c r="M79">
        <v>997269.9</v>
      </c>
      <c r="N79">
        <v>997293.9</v>
      </c>
      <c r="O79">
        <v>1.2</v>
      </c>
      <c r="P79" t="s">
        <v>732</v>
      </c>
      <c r="Q79" t="s">
        <v>733</v>
      </c>
      <c r="R79" t="s">
        <v>734</v>
      </c>
      <c r="S79" t="s">
        <v>734</v>
      </c>
      <c r="T79">
        <v>24</v>
      </c>
    </row>
    <row r="80" spans="1:20" x14ac:dyDescent="0.2">
      <c r="A80" s="1">
        <f t="shared" si="4"/>
        <v>997293.9</v>
      </c>
      <c r="B80" s="1">
        <f t="shared" si="4"/>
        <v>997298.21</v>
      </c>
      <c r="C80" s="1" t="str">
        <f t="shared" si="5"/>
        <v>0.9m FG</v>
      </c>
      <c r="D80" s="1" t="str">
        <f t="shared" si="6"/>
        <v>0.9m FG - Default Depth</v>
      </c>
      <c r="E80" s="1" t="s">
        <v>38</v>
      </c>
      <c r="F80" s="1">
        <f t="shared" si="7"/>
        <v>0.9</v>
      </c>
      <c r="G80" s="12">
        <f>INDEX(families!$A:$A,MATCH(H80,families!$B:$B,0))</f>
        <v>8</v>
      </c>
      <c r="H80" s="12" t="s">
        <v>38</v>
      </c>
      <c r="M80">
        <v>997293.9</v>
      </c>
      <c r="N80">
        <v>997298.21</v>
      </c>
      <c r="O80">
        <v>0.9</v>
      </c>
      <c r="P80" t="s">
        <v>716</v>
      </c>
      <c r="Q80" t="s">
        <v>717</v>
      </c>
      <c r="R80" t="s">
        <v>718</v>
      </c>
      <c r="S80" t="s">
        <v>719</v>
      </c>
      <c r="T80">
        <v>4.3099999999394596</v>
      </c>
    </row>
    <row r="81" spans="1:20" x14ac:dyDescent="0.2">
      <c r="A81" s="1">
        <f t="shared" si="4"/>
        <v>997298.21</v>
      </c>
      <c r="B81" s="1">
        <f t="shared" si="4"/>
        <v>997334.25</v>
      </c>
      <c r="C81" s="1" t="str">
        <f t="shared" si="5"/>
        <v>1.2m WC</v>
      </c>
      <c r="D81" s="1" t="str">
        <f t="shared" si="6"/>
        <v>1.2m WC - DWG# PT610201</v>
      </c>
      <c r="E81" s="1" t="s">
        <v>38</v>
      </c>
      <c r="F81" s="1">
        <f t="shared" si="7"/>
        <v>1.2</v>
      </c>
      <c r="G81" s="12">
        <f>INDEX(families!$A:$A,MATCH(H81,families!$B:$B,0))</f>
        <v>8</v>
      </c>
      <c r="H81" s="12" t="s">
        <v>38</v>
      </c>
      <c r="M81">
        <v>997298.21</v>
      </c>
      <c r="N81">
        <v>997334.25</v>
      </c>
      <c r="O81">
        <v>1.2</v>
      </c>
      <c r="P81" t="s">
        <v>732</v>
      </c>
      <c r="Q81" t="s">
        <v>733</v>
      </c>
      <c r="R81" t="s">
        <v>734</v>
      </c>
      <c r="S81" t="s">
        <v>734</v>
      </c>
      <c r="T81">
        <v>36.040000000037203</v>
      </c>
    </row>
    <row r="82" spans="1:20" x14ac:dyDescent="0.2">
      <c r="A82" s="1">
        <f t="shared" si="4"/>
        <v>997334.25</v>
      </c>
      <c r="B82" s="1">
        <f t="shared" si="4"/>
        <v>997553.03</v>
      </c>
      <c r="C82" s="1" t="str">
        <f t="shared" si="5"/>
        <v>0.9m FG</v>
      </c>
      <c r="D82" s="1" t="str">
        <f t="shared" si="6"/>
        <v>0.9m FG - Default Depth</v>
      </c>
      <c r="E82" s="1" t="s">
        <v>38</v>
      </c>
      <c r="F82" s="1">
        <f t="shared" si="7"/>
        <v>0.9</v>
      </c>
      <c r="G82" s="12">
        <f>INDEX(families!$A:$A,MATCH(H82,families!$B:$B,0))</f>
        <v>8</v>
      </c>
      <c r="H82" s="12" t="s">
        <v>38</v>
      </c>
      <c r="M82">
        <v>997334.25</v>
      </c>
      <c r="N82">
        <v>997553.03</v>
      </c>
      <c r="O82">
        <v>0.9</v>
      </c>
      <c r="P82" t="s">
        <v>716</v>
      </c>
      <c r="Q82" t="s">
        <v>717</v>
      </c>
      <c r="R82" t="s">
        <v>718</v>
      </c>
      <c r="S82" t="s">
        <v>719</v>
      </c>
      <c r="T82">
        <v>218.780000000027</v>
      </c>
    </row>
    <row r="83" spans="1:20" x14ac:dyDescent="0.2">
      <c r="A83" s="1">
        <f t="shared" si="4"/>
        <v>997553.03</v>
      </c>
      <c r="B83" s="1">
        <f t="shared" si="4"/>
        <v>997577.03</v>
      </c>
      <c r="C83" s="1" t="str">
        <f t="shared" si="5"/>
        <v>1.2m WC</v>
      </c>
      <c r="D83" s="1" t="str">
        <f t="shared" si="6"/>
        <v>1.2m WC - DWG# PT610201</v>
      </c>
      <c r="E83" s="1" t="s">
        <v>38</v>
      </c>
      <c r="F83" s="1">
        <f t="shared" si="7"/>
        <v>1.2</v>
      </c>
      <c r="G83" s="12">
        <f>INDEX(families!$A:$A,MATCH(H83,families!$B:$B,0))</f>
        <v>8</v>
      </c>
      <c r="H83" s="12" t="s">
        <v>38</v>
      </c>
      <c r="M83">
        <v>997553.03</v>
      </c>
      <c r="N83">
        <v>997577.03</v>
      </c>
      <c r="O83">
        <v>1.2</v>
      </c>
      <c r="P83" t="s">
        <v>732</v>
      </c>
      <c r="Q83" t="s">
        <v>733</v>
      </c>
      <c r="R83" t="s">
        <v>734</v>
      </c>
      <c r="S83" t="s">
        <v>734</v>
      </c>
      <c r="T83">
        <v>24</v>
      </c>
    </row>
    <row r="84" spans="1:20" x14ac:dyDescent="0.2">
      <c r="A84" s="1">
        <f t="shared" si="4"/>
        <v>997577.03</v>
      </c>
      <c r="B84" s="1">
        <f t="shared" si="4"/>
        <v>997712</v>
      </c>
      <c r="C84" s="1" t="str">
        <f t="shared" si="5"/>
        <v>0.9m FG</v>
      </c>
      <c r="D84" s="1" t="str">
        <f t="shared" si="6"/>
        <v>0.9m FG - Default Depth</v>
      </c>
      <c r="E84" s="1" t="s">
        <v>38</v>
      </c>
      <c r="F84" s="1">
        <f t="shared" si="7"/>
        <v>0.9</v>
      </c>
      <c r="G84" s="12">
        <f>INDEX(families!$A:$A,MATCH(H84,families!$B:$B,0))</f>
        <v>8</v>
      </c>
      <c r="H84" s="12" t="s">
        <v>38</v>
      </c>
      <c r="M84">
        <v>997577.03</v>
      </c>
      <c r="N84">
        <v>997712</v>
      </c>
      <c r="O84">
        <v>0.9</v>
      </c>
      <c r="P84" t="s">
        <v>716</v>
      </c>
      <c r="Q84" t="s">
        <v>717</v>
      </c>
      <c r="R84" t="s">
        <v>718</v>
      </c>
      <c r="S84" t="s">
        <v>719</v>
      </c>
      <c r="T84">
        <v>134.969999999972</v>
      </c>
    </row>
    <row r="85" spans="1:20" x14ac:dyDescent="0.2">
      <c r="A85" s="1">
        <f t="shared" si="4"/>
        <v>997712</v>
      </c>
      <c r="B85" s="1">
        <f t="shared" si="4"/>
        <v>997792</v>
      </c>
      <c r="C85" s="1" t="str">
        <f t="shared" si="5"/>
        <v>1.5m FG</v>
      </c>
      <c r="D85" s="1" t="str">
        <f t="shared" si="6"/>
        <v>1.5m FG - Alignment Sheets</v>
      </c>
      <c r="E85" s="1" t="s">
        <v>38</v>
      </c>
      <c r="F85" s="1">
        <f t="shared" si="7"/>
        <v>1.5</v>
      </c>
      <c r="G85" s="12">
        <f>INDEX(families!$A:$A,MATCH(H85,families!$B:$B,0))</f>
        <v>8</v>
      </c>
      <c r="H85" s="12" t="s">
        <v>38</v>
      </c>
      <c r="M85">
        <v>997712</v>
      </c>
      <c r="N85">
        <v>997792</v>
      </c>
      <c r="O85">
        <v>1.5</v>
      </c>
      <c r="P85" t="s">
        <v>716</v>
      </c>
      <c r="Q85" t="s">
        <v>721</v>
      </c>
      <c r="R85" t="s">
        <v>724</v>
      </c>
      <c r="S85" t="s">
        <v>725</v>
      </c>
      <c r="T85">
        <v>80</v>
      </c>
    </row>
    <row r="86" spans="1:20" x14ac:dyDescent="0.2">
      <c r="A86" s="1">
        <f t="shared" si="4"/>
        <v>997792</v>
      </c>
      <c r="B86" s="1">
        <f t="shared" si="4"/>
        <v>998077.16</v>
      </c>
      <c r="C86" s="1" t="str">
        <f t="shared" si="5"/>
        <v>0.9m FG</v>
      </c>
      <c r="D86" s="1" t="str">
        <f t="shared" si="6"/>
        <v>0.9m FG - Default Depth</v>
      </c>
      <c r="E86" s="1" t="s">
        <v>38</v>
      </c>
      <c r="F86" s="1">
        <f t="shared" si="7"/>
        <v>0.9</v>
      </c>
      <c r="G86" s="12">
        <f>INDEX(families!$A:$A,MATCH(H86,families!$B:$B,0))</f>
        <v>8</v>
      </c>
      <c r="H86" s="12" t="s">
        <v>38</v>
      </c>
      <c r="M86">
        <v>997792</v>
      </c>
      <c r="N86">
        <v>998077.16</v>
      </c>
      <c r="O86">
        <v>0.9</v>
      </c>
      <c r="P86" t="s">
        <v>716</v>
      </c>
      <c r="Q86" t="s">
        <v>717</v>
      </c>
      <c r="R86" t="s">
        <v>718</v>
      </c>
      <c r="S86" t="s">
        <v>719</v>
      </c>
      <c r="T86">
        <v>285.16000000003203</v>
      </c>
    </row>
    <row r="87" spans="1:20" x14ac:dyDescent="0.2">
      <c r="A87" s="1">
        <f t="shared" si="4"/>
        <v>998077.16</v>
      </c>
      <c r="B87" s="1">
        <f t="shared" si="4"/>
        <v>998101.16</v>
      </c>
      <c r="C87" s="1" t="str">
        <f t="shared" si="5"/>
        <v>1.5m WC</v>
      </c>
      <c r="D87" s="1" t="str">
        <f t="shared" si="6"/>
        <v>1.5m WC - DWG# PT610001</v>
      </c>
      <c r="E87" s="1" t="s">
        <v>38</v>
      </c>
      <c r="F87" s="1">
        <f t="shared" si="7"/>
        <v>1.5</v>
      </c>
      <c r="G87" s="12">
        <f>INDEX(families!$A:$A,MATCH(H87,families!$B:$B,0))</f>
        <v>8</v>
      </c>
      <c r="H87" s="12" t="s">
        <v>38</v>
      </c>
      <c r="M87">
        <v>998077.16</v>
      </c>
      <c r="N87">
        <v>998101.16</v>
      </c>
      <c r="O87">
        <v>1.5</v>
      </c>
      <c r="P87" t="s">
        <v>732</v>
      </c>
      <c r="Q87" t="s">
        <v>738</v>
      </c>
      <c r="R87" t="s">
        <v>739</v>
      </c>
      <c r="S87" t="s">
        <v>739</v>
      </c>
      <c r="T87">
        <v>24</v>
      </c>
    </row>
    <row r="88" spans="1:20" x14ac:dyDescent="0.2">
      <c r="A88" s="1">
        <f t="shared" si="4"/>
        <v>998101.16</v>
      </c>
      <c r="B88" s="1">
        <f t="shared" si="4"/>
        <v>999408.15</v>
      </c>
      <c r="C88" s="1" t="str">
        <f t="shared" si="5"/>
        <v>0.9m FG</v>
      </c>
      <c r="D88" s="1" t="str">
        <f t="shared" si="6"/>
        <v>0.9m FG - Default Depth</v>
      </c>
      <c r="E88" s="1" t="s">
        <v>38</v>
      </c>
      <c r="F88" s="1">
        <f t="shared" si="7"/>
        <v>0.9</v>
      </c>
      <c r="G88" s="12">
        <f>INDEX(families!$A:$A,MATCH(H88,families!$B:$B,0))</f>
        <v>8</v>
      </c>
      <c r="H88" s="12" t="s">
        <v>38</v>
      </c>
      <c r="M88">
        <v>998101.16</v>
      </c>
      <c r="N88">
        <v>999408.15</v>
      </c>
      <c r="O88">
        <v>0.9</v>
      </c>
      <c r="P88" t="s">
        <v>716</v>
      </c>
      <c r="Q88" t="s">
        <v>717</v>
      </c>
      <c r="R88" t="s">
        <v>718</v>
      </c>
      <c r="S88" t="s">
        <v>719</v>
      </c>
      <c r="T88">
        <v>1306.98999999999</v>
      </c>
    </row>
    <row r="89" spans="1:20" x14ac:dyDescent="0.2">
      <c r="A89" s="1">
        <f t="shared" si="4"/>
        <v>999408.15</v>
      </c>
      <c r="B89" s="1">
        <f t="shared" si="4"/>
        <v>999422.35</v>
      </c>
      <c r="C89" s="1" t="str">
        <f t="shared" si="5"/>
        <v>1.2m WC</v>
      </c>
      <c r="D89" s="1" t="str">
        <f t="shared" si="6"/>
        <v>1.2m WC - DWG# PT610201</v>
      </c>
      <c r="E89" s="1" t="s">
        <v>38</v>
      </c>
      <c r="F89" s="1">
        <f t="shared" si="7"/>
        <v>1.2</v>
      </c>
      <c r="G89" s="12">
        <f>INDEX(families!$A:$A,MATCH(H89,families!$B:$B,0))</f>
        <v>8</v>
      </c>
      <c r="H89" s="12" t="s">
        <v>38</v>
      </c>
      <c r="M89">
        <v>999408.15</v>
      </c>
      <c r="N89">
        <v>999422.35</v>
      </c>
      <c r="O89">
        <v>1.2</v>
      </c>
      <c r="P89" t="s">
        <v>732</v>
      </c>
      <c r="Q89" t="s">
        <v>733</v>
      </c>
      <c r="R89" t="s">
        <v>734</v>
      </c>
      <c r="S89" t="s">
        <v>734</v>
      </c>
      <c r="T89">
        <v>14.1999999999534</v>
      </c>
    </row>
    <row r="90" spans="1:20" x14ac:dyDescent="0.2">
      <c r="A90" s="1">
        <f t="shared" si="4"/>
        <v>999422.35</v>
      </c>
      <c r="B90" s="1">
        <f t="shared" si="4"/>
        <v>999446.35</v>
      </c>
      <c r="C90" s="1" t="str">
        <f t="shared" si="5"/>
        <v>1.5m WC</v>
      </c>
      <c r="D90" s="1" t="str">
        <f t="shared" si="6"/>
        <v>1.5m WC - DWG# PT610001</v>
      </c>
      <c r="E90" s="1" t="s">
        <v>38</v>
      </c>
      <c r="F90" s="1">
        <f t="shared" si="7"/>
        <v>1.5</v>
      </c>
      <c r="G90" s="12">
        <f>INDEX(families!$A:$A,MATCH(H90,families!$B:$B,0))</f>
        <v>8</v>
      </c>
      <c r="H90" s="12" t="s">
        <v>38</v>
      </c>
      <c r="M90">
        <v>999422.35</v>
      </c>
      <c r="N90">
        <v>999446.35</v>
      </c>
      <c r="O90">
        <v>1.5</v>
      </c>
      <c r="P90" t="s">
        <v>732</v>
      </c>
      <c r="Q90" t="s">
        <v>738</v>
      </c>
      <c r="R90" t="s">
        <v>739</v>
      </c>
      <c r="S90" t="s">
        <v>739</v>
      </c>
      <c r="T90">
        <v>24</v>
      </c>
    </row>
    <row r="91" spans="1:20" x14ac:dyDescent="0.2">
      <c r="A91" s="1">
        <f t="shared" si="4"/>
        <v>999446.35</v>
      </c>
      <c r="B91" s="1">
        <f t="shared" si="4"/>
        <v>999513</v>
      </c>
      <c r="C91" s="1" t="str">
        <f t="shared" si="5"/>
        <v>1.5m FG</v>
      </c>
      <c r="D91" s="1" t="str">
        <f t="shared" si="6"/>
        <v>1.5m FG - Alignment Sheets</v>
      </c>
      <c r="E91" s="1" t="s">
        <v>38</v>
      </c>
      <c r="F91" s="1">
        <f t="shared" si="7"/>
        <v>1.5</v>
      </c>
      <c r="G91" s="12">
        <f>INDEX(families!$A:$A,MATCH(H91,families!$B:$B,0))</f>
        <v>8</v>
      </c>
      <c r="H91" s="12" t="s">
        <v>38</v>
      </c>
      <c r="M91">
        <v>999446.35</v>
      </c>
      <c r="N91">
        <v>999513</v>
      </c>
      <c r="O91">
        <v>1.5</v>
      </c>
      <c r="P91" t="s">
        <v>716</v>
      </c>
      <c r="Q91" t="s">
        <v>721</v>
      </c>
      <c r="R91" t="s">
        <v>724</v>
      </c>
      <c r="S91" t="s">
        <v>725</v>
      </c>
      <c r="T91">
        <v>66.650000000023198</v>
      </c>
    </row>
    <row r="92" spans="1:20" x14ac:dyDescent="0.2">
      <c r="A92" s="1">
        <f t="shared" si="4"/>
        <v>999513</v>
      </c>
      <c r="B92" s="1">
        <f t="shared" si="4"/>
        <v>999518</v>
      </c>
      <c r="C92" s="1" t="str">
        <f t="shared" si="5"/>
        <v>1.2m CG/1.5m FG</v>
      </c>
      <c r="D92" s="1" t="str">
        <f t="shared" si="6"/>
        <v>1.2m CG/1.5m FG - Alignment Sheets</v>
      </c>
      <c r="E92" s="1" t="s">
        <v>38</v>
      </c>
      <c r="F92" s="1">
        <f t="shared" si="7"/>
        <v>1.2</v>
      </c>
      <c r="G92" s="12">
        <f>INDEX(families!$A:$A,MATCH(H92,families!$B:$B,0))</f>
        <v>8</v>
      </c>
      <c r="H92" s="12" t="s">
        <v>38</v>
      </c>
      <c r="M92">
        <v>999513</v>
      </c>
      <c r="N92">
        <v>999518</v>
      </c>
      <c r="O92" t="s">
        <v>747</v>
      </c>
      <c r="P92" t="s">
        <v>741</v>
      </c>
      <c r="Q92" t="s">
        <v>721</v>
      </c>
      <c r="R92" t="s">
        <v>748</v>
      </c>
      <c r="S92" t="s">
        <v>749</v>
      </c>
      <c r="T92">
        <v>5</v>
      </c>
    </row>
    <row r="93" spans="1:20" x14ac:dyDescent="0.2">
      <c r="A93" s="1">
        <f t="shared" si="4"/>
        <v>999518</v>
      </c>
      <c r="B93" s="1">
        <f t="shared" si="4"/>
        <v>999522</v>
      </c>
      <c r="C93" s="1" t="str">
        <f t="shared" si="5"/>
        <v>1.5m FG</v>
      </c>
      <c r="D93" s="1" t="str">
        <f t="shared" si="6"/>
        <v>1.5m FG - Alignment Sheets</v>
      </c>
      <c r="E93" s="1" t="s">
        <v>38</v>
      </c>
      <c r="F93" s="1">
        <f t="shared" si="7"/>
        <v>1.5</v>
      </c>
      <c r="G93" s="12">
        <f>INDEX(families!$A:$A,MATCH(H93,families!$B:$B,0))</f>
        <v>8</v>
      </c>
      <c r="H93" s="12" t="s">
        <v>38</v>
      </c>
      <c r="M93">
        <v>999518</v>
      </c>
      <c r="N93">
        <v>999522</v>
      </c>
      <c r="O93">
        <v>1.5</v>
      </c>
      <c r="P93" t="s">
        <v>716</v>
      </c>
      <c r="Q93" t="s">
        <v>721</v>
      </c>
      <c r="R93" t="s">
        <v>724</v>
      </c>
      <c r="S93" t="s">
        <v>725</v>
      </c>
      <c r="T93">
        <v>4</v>
      </c>
    </row>
    <row r="94" spans="1:20" x14ac:dyDescent="0.2">
      <c r="A94" s="1">
        <f t="shared" si="4"/>
        <v>999522</v>
      </c>
      <c r="B94" s="1">
        <f t="shared" si="4"/>
        <v>999777.27</v>
      </c>
      <c r="C94" s="1" t="str">
        <f t="shared" si="5"/>
        <v>0.9m FG</v>
      </c>
      <c r="D94" s="1" t="str">
        <f t="shared" si="6"/>
        <v>0.9m FG - Default Depth</v>
      </c>
      <c r="E94" s="1" t="s">
        <v>38</v>
      </c>
      <c r="F94" s="1">
        <f t="shared" si="7"/>
        <v>0.9</v>
      </c>
      <c r="G94" s="12">
        <f>INDEX(families!$A:$A,MATCH(H94,families!$B:$B,0))</f>
        <v>8</v>
      </c>
      <c r="H94" s="12" t="s">
        <v>38</v>
      </c>
      <c r="M94">
        <v>999522</v>
      </c>
      <c r="N94">
        <v>999777.27</v>
      </c>
      <c r="O94">
        <v>0.9</v>
      </c>
      <c r="P94" t="s">
        <v>716</v>
      </c>
      <c r="Q94" t="s">
        <v>717</v>
      </c>
      <c r="R94" t="s">
        <v>718</v>
      </c>
      <c r="S94" t="s">
        <v>719</v>
      </c>
      <c r="T94">
        <v>255.270000000018</v>
      </c>
    </row>
    <row r="95" spans="1:20" x14ac:dyDescent="0.2">
      <c r="A95" s="1">
        <f t="shared" si="4"/>
        <v>999777.27</v>
      </c>
      <c r="B95" s="1">
        <f t="shared" si="4"/>
        <v>999801.27</v>
      </c>
      <c r="C95" s="1" t="str">
        <f t="shared" si="5"/>
        <v>1.2m WC</v>
      </c>
      <c r="D95" s="1" t="str">
        <f t="shared" si="6"/>
        <v>1.2m WC - DWG# PT610201</v>
      </c>
      <c r="E95" s="1" t="s">
        <v>38</v>
      </c>
      <c r="F95" s="1">
        <f t="shared" si="7"/>
        <v>1.2</v>
      </c>
      <c r="G95" s="12">
        <f>INDEX(families!$A:$A,MATCH(H95,families!$B:$B,0))</f>
        <v>8</v>
      </c>
      <c r="H95" s="12" t="s">
        <v>38</v>
      </c>
      <c r="M95">
        <v>999777.27</v>
      </c>
      <c r="N95">
        <v>999801.27</v>
      </c>
      <c r="O95">
        <v>1.2</v>
      </c>
      <c r="P95" t="s">
        <v>732</v>
      </c>
      <c r="Q95" t="s">
        <v>733</v>
      </c>
      <c r="R95" t="s">
        <v>734</v>
      </c>
      <c r="S95" t="s">
        <v>734</v>
      </c>
      <c r="T95">
        <v>24</v>
      </c>
    </row>
    <row r="96" spans="1:20" x14ac:dyDescent="0.2">
      <c r="A96" s="1">
        <f t="shared" si="4"/>
        <v>999801.27</v>
      </c>
      <c r="B96" s="1">
        <f t="shared" si="4"/>
        <v>999902.98</v>
      </c>
      <c r="C96" s="1" t="str">
        <f t="shared" si="5"/>
        <v>0.9m FG</v>
      </c>
      <c r="D96" s="1" t="str">
        <f t="shared" si="6"/>
        <v>0.9m FG - Default Depth</v>
      </c>
      <c r="E96" s="1" t="s">
        <v>38</v>
      </c>
      <c r="F96" s="1">
        <f t="shared" si="7"/>
        <v>0.9</v>
      </c>
      <c r="G96" s="12">
        <f>INDEX(families!$A:$A,MATCH(H96,families!$B:$B,0))</f>
        <v>8</v>
      </c>
      <c r="H96" s="12" t="s">
        <v>38</v>
      </c>
      <c r="M96">
        <v>999801.27</v>
      </c>
      <c r="N96">
        <v>999902.98</v>
      </c>
      <c r="O96">
        <v>0.9</v>
      </c>
      <c r="P96" t="s">
        <v>716</v>
      </c>
      <c r="Q96" t="s">
        <v>717</v>
      </c>
      <c r="R96" t="s">
        <v>718</v>
      </c>
      <c r="S96" t="s">
        <v>719</v>
      </c>
      <c r="T96">
        <v>101.70999999996199</v>
      </c>
    </row>
    <row r="97" spans="1:20" x14ac:dyDescent="0.2">
      <c r="A97" s="1">
        <f t="shared" si="4"/>
        <v>999902.98</v>
      </c>
      <c r="B97" s="1">
        <f t="shared" si="4"/>
        <v>999911.94</v>
      </c>
      <c r="C97" s="1" t="str">
        <f t="shared" si="5"/>
        <v>1.2m WC</v>
      </c>
      <c r="D97" s="1" t="str">
        <f t="shared" si="6"/>
        <v>1.2m WC - DWG# PT610201</v>
      </c>
      <c r="E97" s="1" t="s">
        <v>38</v>
      </c>
      <c r="F97" s="1">
        <f t="shared" si="7"/>
        <v>1.2</v>
      </c>
      <c r="G97" s="12">
        <f>INDEX(families!$A:$A,MATCH(H97,families!$B:$B,0))</f>
        <v>8</v>
      </c>
      <c r="H97" s="12" t="s">
        <v>38</v>
      </c>
      <c r="M97">
        <v>999902.98</v>
      </c>
      <c r="N97">
        <v>999911.94</v>
      </c>
      <c r="O97">
        <v>1.2</v>
      </c>
      <c r="P97" t="s">
        <v>732</v>
      </c>
      <c r="Q97" t="s">
        <v>733</v>
      </c>
      <c r="R97" t="s">
        <v>734</v>
      </c>
      <c r="S97" t="s">
        <v>734</v>
      </c>
      <c r="T97">
        <v>8.95999999996274</v>
      </c>
    </row>
    <row r="98" spans="1:20" x14ac:dyDescent="0.2">
      <c r="A98" s="1">
        <f t="shared" si="4"/>
        <v>999911.94</v>
      </c>
      <c r="B98" s="1">
        <f t="shared" si="4"/>
        <v>999923.94</v>
      </c>
      <c r="C98" s="1" t="str">
        <f t="shared" si="5"/>
        <v>1.5m RD</v>
      </c>
      <c r="D98" s="1" t="str">
        <f t="shared" si="6"/>
        <v>1.5m RD - DWG# PT640301</v>
      </c>
      <c r="E98" s="1" t="s">
        <v>38</v>
      </c>
      <c r="F98" s="1">
        <f t="shared" si="7"/>
        <v>1.5</v>
      </c>
      <c r="G98" s="12">
        <f>INDEX(families!$A:$A,MATCH(H98,families!$B:$B,0))</f>
        <v>8</v>
      </c>
      <c r="H98" s="12" t="s">
        <v>38</v>
      </c>
      <c r="M98">
        <v>999911.94</v>
      </c>
      <c r="N98">
        <v>999923.94</v>
      </c>
      <c r="O98">
        <v>1.5</v>
      </c>
      <c r="P98" t="s">
        <v>735</v>
      </c>
      <c r="Q98" t="s">
        <v>736</v>
      </c>
      <c r="R98" t="s">
        <v>737</v>
      </c>
      <c r="S98" t="s">
        <v>737</v>
      </c>
      <c r="T98">
        <v>12</v>
      </c>
    </row>
    <row r="99" spans="1:20" x14ac:dyDescent="0.2">
      <c r="A99" s="1">
        <f t="shared" si="4"/>
        <v>999923.94</v>
      </c>
      <c r="B99" s="1">
        <f t="shared" si="4"/>
        <v>999926.98</v>
      </c>
      <c r="C99" s="1" t="str">
        <f t="shared" si="5"/>
        <v>1.2m WC</v>
      </c>
      <c r="D99" s="1" t="str">
        <f t="shared" si="6"/>
        <v>1.2m WC - DWG# PT610201</v>
      </c>
      <c r="E99" s="1" t="s">
        <v>38</v>
      </c>
      <c r="F99" s="1">
        <f t="shared" si="7"/>
        <v>1.2</v>
      </c>
      <c r="G99" s="12">
        <f>INDEX(families!$A:$A,MATCH(H99,families!$B:$B,0))</f>
        <v>8</v>
      </c>
      <c r="H99" s="12" t="s">
        <v>38</v>
      </c>
      <c r="M99">
        <v>999923.94</v>
      </c>
      <c r="N99">
        <v>999926.98</v>
      </c>
      <c r="O99">
        <v>1.2</v>
      </c>
      <c r="P99" t="s">
        <v>732</v>
      </c>
      <c r="Q99" t="s">
        <v>733</v>
      </c>
      <c r="R99" t="s">
        <v>734</v>
      </c>
      <c r="S99" t="s">
        <v>734</v>
      </c>
      <c r="T99">
        <v>3.0400000000372498</v>
      </c>
    </row>
    <row r="100" spans="1:20" x14ac:dyDescent="0.2">
      <c r="A100" s="1">
        <f t="shared" si="4"/>
        <v>999926.98</v>
      </c>
      <c r="B100" s="1">
        <f t="shared" si="4"/>
        <v>999997.02</v>
      </c>
      <c r="C100" s="1" t="str">
        <f t="shared" si="5"/>
        <v>0.9m FG</v>
      </c>
      <c r="D100" s="1" t="str">
        <f t="shared" si="6"/>
        <v>0.9m FG - Default Depth</v>
      </c>
      <c r="E100" s="1" t="s">
        <v>38</v>
      </c>
      <c r="F100" s="1">
        <f t="shared" si="7"/>
        <v>0.9</v>
      </c>
      <c r="G100" s="12">
        <f>INDEX(families!$A:$A,MATCH(H100,families!$B:$B,0))</f>
        <v>8</v>
      </c>
      <c r="H100" s="12" t="s">
        <v>38</v>
      </c>
      <c r="M100">
        <v>999926.98</v>
      </c>
      <c r="N100">
        <v>999997.02</v>
      </c>
      <c r="O100">
        <v>0.9</v>
      </c>
      <c r="P100" t="s">
        <v>716</v>
      </c>
      <c r="Q100" t="s">
        <v>717</v>
      </c>
      <c r="R100" t="s">
        <v>718</v>
      </c>
      <c r="S100" t="s">
        <v>719</v>
      </c>
      <c r="T100">
        <v>70.040000000037196</v>
      </c>
    </row>
    <row r="101" spans="1:20" x14ac:dyDescent="0.2">
      <c r="A101" s="1">
        <f t="shared" si="4"/>
        <v>999997.02</v>
      </c>
      <c r="B101" s="1">
        <f t="shared" si="4"/>
        <v>1000013</v>
      </c>
      <c r="C101" s="1" t="str">
        <f t="shared" si="5"/>
        <v>1.2m WC</v>
      </c>
      <c r="D101" s="1" t="str">
        <f t="shared" si="6"/>
        <v>1.2m WC - DWG# PT610201</v>
      </c>
      <c r="E101" s="1" t="s">
        <v>38</v>
      </c>
      <c r="F101" s="1">
        <f t="shared" si="7"/>
        <v>1.2</v>
      </c>
      <c r="G101" s="12">
        <f>INDEX(families!$A:$A,MATCH(H101,families!$B:$B,0))</f>
        <v>8</v>
      </c>
      <c r="H101" s="12" t="s">
        <v>38</v>
      </c>
      <c r="M101">
        <v>999997.02</v>
      </c>
      <c r="N101">
        <v>1000013</v>
      </c>
      <c r="O101">
        <v>1.2</v>
      </c>
      <c r="P101" t="s">
        <v>732</v>
      </c>
      <c r="Q101" t="s">
        <v>733</v>
      </c>
      <c r="R101" t="s">
        <v>734</v>
      </c>
      <c r="S101" t="s">
        <v>734</v>
      </c>
      <c r="T101">
        <v>15.979999999981301</v>
      </c>
    </row>
    <row r="102" spans="1:20" x14ac:dyDescent="0.2">
      <c r="A102" s="1">
        <f t="shared" si="4"/>
        <v>1000013</v>
      </c>
      <c r="B102" s="1">
        <f t="shared" si="4"/>
        <v>1000116</v>
      </c>
      <c r="C102" s="1" t="str">
        <f t="shared" si="5"/>
        <v>1.5m FG</v>
      </c>
      <c r="D102" s="1" t="str">
        <f t="shared" si="6"/>
        <v>1.5m FG - Alignment Sheets</v>
      </c>
      <c r="E102" s="1" t="s">
        <v>38</v>
      </c>
      <c r="F102" s="1">
        <f t="shared" si="7"/>
        <v>1.5</v>
      </c>
      <c r="G102" s="12">
        <f>INDEX(families!$A:$A,MATCH(H102,families!$B:$B,0))</f>
        <v>8</v>
      </c>
      <c r="H102" s="12" t="s">
        <v>38</v>
      </c>
      <c r="M102">
        <v>1000013</v>
      </c>
      <c r="N102">
        <v>1000116</v>
      </c>
      <c r="O102">
        <v>1.5</v>
      </c>
      <c r="P102" t="s">
        <v>716</v>
      </c>
      <c r="Q102" t="s">
        <v>721</v>
      </c>
      <c r="R102" t="s">
        <v>724</v>
      </c>
      <c r="S102" t="s">
        <v>725</v>
      </c>
      <c r="T102">
        <v>103</v>
      </c>
    </row>
    <row r="103" spans="1:20" x14ac:dyDescent="0.2">
      <c r="A103" s="1">
        <f t="shared" si="4"/>
        <v>1000116</v>
      </c>
      <c r="B103" s="1">
        <f t="shared" si="4"/>
        <v>1000170.54</v>
      </c>
      <c r="C103" s="1" t="str">
        <f t="shared" si="5"/>
        <v>0.9m FG</v>
      </c>
      <c r="D103" s="1" t="str">
        <f t="shared" si="6"/>
        <v>0.9m FG - Default Depth</v>
      </c>
      <c r="E103" s="1" t="s">
        <v>38</v>
      </c>
      <c r="F103" s="1">
        <f t="shared" si="7"/>
        <v>0.9</v>
      </c>
      <c r="G103" s="12">
        <f>INDEX(families!$A:$A,MATCH(H103,families!$B:$B,0))</f>
        <v>8</v>
      </c>
      <c r="H103" s="12" t="s">
        <v>38</v>
      </c>
      <c r="M103">
        <v>1000116</v>
      </c>
      <c r="N103">
        <v>1000170.54</v>
      </c>
      <c r="O103">
        <v>0.9</v>
      </c>
      <c r="P103" t="s">
        <v>716</v>
      </c>
      <c r="Q103" t="s">
        <v>717</v>
      </c>
      <c r="R103" t="s">
        <v>718</v>
      </c>
      <c r="S103" t="s">
        <v>719</v>
      </c>
      <c r="T103">
        <v>54.540000000037203</v>
      </c>
    </row>
    <row r="104" spans="1:20" x14ac:dyDescent="0.2">
      <c r="A104" s="1">
        <f t="shared" si="4"/>
        <v>1000170.54</v>
      </c>
      <c r="B104" s="1">
        <f t="shared" si="4"/>
        <v>1000182.54</v>
      </c>
      <c r="C104" s="1" t="str">
        <f t="shared" si="5"/>
        <v>1.5m RD</v>
      </c>
      <c r="D104" s="1" t="str">
        <f t="shared" si="6"/>
        <v>1.5m RD - DWG# PT640301</v>
      </c>
      <c r="E104" s="1" t="s">
        <v>38</v>
      </c>
      <c r="F104" s="1">
        <f t="shared" si="7"/>
        <v>1.5</v>
      </c>
      <c r="G104" s="12">
        <f>INDEX(families!$A:$A,MATCH(H104,families!$B:$B,0))</f>
        <v>8</v>
      </c>
      <c r="H104" s="12" t="s">
        <v>38</v>
      </c>
      <c r="M104">
        <v>1000170.54</v>
      </c>
      <c r="N104">
        <v>1000182.54</v>
      </c>
      <c r="O104">
        <v>1.5</v>
      </c>
      <c r="P104" t="s">
        <v>735</v>
      </c>
      <c r="Q104" t="s">
        <v>736</v>
      </c>
      <c r="R104" t="s">
        <v>737</v>
      </c>
      <c r="S104" t="s">
        <v>737</v>
      </c>
      <c r="T104">
        <v>12</v>
      </c>
    </row>
    <row r="105" spans="1:20" x14ac:dyDescent="0.2">
      <c r="A105" s="1">
        <f t="shared" si="4"/>
        <v>1000182.54</v>
      </c>
      <c r="B105" s="1">
        <f t="shared" si="4"/>
        <v>1000270.62</v>
      </c>
      <c r="C105" s="1" t="str">
        <f t="shared" si="5"/>
        <v>0.9m FG</v>
      </c>
      <c r="D105" s="1" t="str">
        <f t="shared" si="6"/>
        <v>0.9m FG - Default Depth</v>
      </c>
      <c r="E105" s="1" t="s">
        <v>38</v>
      </c>
      <c r="F105" s="1">
        <f t="shared" si="7"/>
        <v>0.9</v>
      </c>
      <c r="G105" s="12">
        <f>INDEX(families!$A:$A,MATCH(H105,families!$B:$B,0))</f>
        <v>8</v>
      </c>
      <c r="H105" s="12" t="s">
        <v>38</v>
      </c>
      <c r="M105">
        <v>1000182.54</v>
      </c>
      <c r="N105">
        <v>1000270.62</v>
      </c>
      <c r="O105">
        <v>0.9</v>
      </c>
      <c r="P105" t="s">
        <v>716</v>
      </c>
      <c r="Q105" t="s">
        <v>717</v>
      </c>
      <c r="R105" t="s">
        <v>718</v>
      </c>
      <c r="S105" t="s">
        <v>719</v>
      </c>
      <c r="T105">
        <v>88.079999999958005</v>
      </c>
    </row>
    <row r="106" spans="1:20" x14ac:dyDescent="0.2">
      <c r="A106" s="1">
        <f t="shared" si="4"/>
        <v>1000270.62</v>
      </c>
      <c r="B106" s="1">
        <f t="shared" si="4"/>
        <v>1000294.62</v>
      </c>
      <c r="C106" s="1" t="str">
        <f t="shared" si="5"/>
        <v>1.2m WC</v>
      </c>
      <c r="D106" s="1" t="str">
        <f t="shared" si="6"/>
        <v>1.2m WC - DWG# PT610201</v>
      </c>
      <c r="E106" s="1" t="s">
        <v>38</v>
      </c>
      <c r="F106" s="1">
        <f t="shared" si="7"/>
        <v>1.2</v>
      </c>
      <c r="G106" s="12">
        <f>INDEX(families!$A:$A,MATCH(H106,families!$B:$B,0))</f>
        <v>8</v>
      </c>
      <c r="H106" s="12" t="s">
        <v>38</v>
      </c>
      <c r="M106">
        <v>1000270.62</v>
      </c>
      <c r="N106">
        <v>1000294.62</v>
      </c>
      <c r="O106">
        <v>1.2</v>
      </c>
      <c r="P106" t="s">
        <v>732</v>
      </c>
      <c r="Q106" t="s">
        <v>733</v>
      </c>
      <c r="R106" t="s">
        <v>734</v>
      </c>
      <c r="S106" t="s">
        <v>734</v>
      </c>
      <c r="T106">
        <v>24</v>
      </c>
    </row>
    <row r="107" spans="1:20" x14ac:dyDescent="0.2">
      <c r="A107" s="1">
        <f t="shared" si="4"/>
        <v>1000294.62</v>
      </c>
      <c r="B107" s="1">
        <f t="shared" si="4"/>
        <v>1000376.55</v>
      </c>
      <c r="C107" s="1" t="str">
        <f t="shared" si="5"/>
        <v>0.9m FG</v>
      </c>
      <c r="D107" s="1" t="str">
        <f t="shared" si="6"/>
        <v>0.9m FG - Default Depth</v>
      </c>
      <c r="E107" s="1" t="s">
        <v>38</v>
      </c>
      <c r="F107" s="1">
        <f t="shared" si="7"/>
        <v>0.9</v>
      </c>
      <c r="G107" s="12">
        <f>INDEX(families!$A:$A,MATCH(H107,families!$B:$B,0))</f>
        <v>8</v>
      </c>
      <c r="H107" s="12" t="s">
        <v>38</v>
      </c>
      <c r="M107">
        <v>1000294.62</v>
      </c>
      <c r="N107">
        <v>1000376.55</v>
      </c>
      <c r="O107">
        <v>0.9</v>
      </c>
      <c r="P107" t="s">
        <v>716</v>
      </c>
      <c r="Q107" t="s">
        <v>717</v>
      </c>
      <c r="R107" t="s">
        <v>718</v>
      </c>
      <c r="S107" t="s">
        <v>719</v>
      </c>
      <c r="T107">
        <v>81.930000000051194</v>
      </c>
    </row>
    <row r="108" spans="1:20" x14ac:dyDescent="0.2">
      <c r="A108" s="1">
        <f t="shared" si="4"/>
        <v>1000376.55</v>
      </c>
      <c r="B108" s="1">
        <f t="shared" si="4"/>
        <v>1000412.91</v>
      </c>
      <c r="C108" s="1" t="str">
        <f t="shared" si="5"/>
        <v>1.2m WC</v>
      </c>
      <c r="D108" s="1" t="str">
        <f t="shared" si="6"/>
        <v>1.2m WC - DWG# PT610201</v>
      </c>
      <c r="E108" s="1" t="s">
        <v>38</v>
      </c>
      <c r="F108" s="1">
        <f t="shared" si="7"/>
        <v>1.2</v>
      </c>
      <c r="G108" s="12">
        <f>INDEX(families!$A:$A,MATCH(H108,families!$B:$B,0))</f>
        <v>8</v>
      </c>
      <c r="H108" s="12" t="s">
        <v>38</v>
      </c>
      <c r="M108">
        <v>1000376.55</v>
      </c>
      <c r="N108">
        <v>1000412.91</v>
      </c>
      <c r="O108">
        <v>1.2</v>
      </c>
      <c r="P108" t="s">
        <v>732</v>
      </c>
      <c r="Q108" t="s">
        <v>733</v>
      </c>
      <c r="R108" t="s">
        <v>734</v>
      </c>
      <c r="S108" t="s">
        <v>734</v>
      </c>
      <c r="T108">
        <v>36.359999999986002</v>
      </c>
    </row>
    <row r="109" spans="1:20" x14ac:dyDescent="0.2">
      <c r="A109" s="1">
        <f t="shared" si="4"/>
        <v>1000412.91</v>
      </c>
      <c r="B109" s="1">
        <f t="shared" si="4"/>
        <v>1000780.35</v>
      </c>
      <c r="C109" s="1" t="str">
        <f t="shared" si="5"/>
        <v>0.9m FG</v>
      </c>
      <c r="D109" s="1" t="str">
        <f t="shared" si="6"/>
        <v>0.9m FG - Default Depth</v>
      </c>
      <c r="E109" s="1" t="s">
        <v>38</v>
      </c>
      <c r="F109" s="1">
        <f t="shared" si="7"/>
        <v>0.9</v>
      </c>
      <c r="G109" s="12">
        <f>INDEX(families!$A:$A,MATCH(H109,families!$B:$B,0))</f>
        <v>8</v>
      </c>
      <c r="H109" s="12" t="s">
        <v>38</v>
      </c>
      <c r="M109">
        <v>1000412.91</v>
      </c>
      <c r="N109">
        <v>1000780.35</v>
      </c>
      <c r="O109">
        <v>0.9</v>
      </c>
      <c r="P109" t="s">
        <v>716</v>
      </c>
      <c r="Q109" t="s">
        <v>717</v>
      </c>
      <c r="R109" t="s">
        <v>718</v>
      </c>
      <c r="S109" t="s">
        <v>719</v>
      </c>
      <c r="T109">
        <v>367.43999999994401</v>
      </c>
    </row>
    <row r="110" spans="1:20" x14ac:dyDescent="0.2">
      <c r="A110" s="1">
        <f t="shared" si="4"/>
        <v>1000780.35</v>
      </c>
      <c r="B110" s="1">
        <f t="shared" si="4"/>
        <v>1000804.35</v>
      </c>
      <c r="C110" s="1" t="str">
        <f t="shared" si="5"/>
        <v>1.2m WC</v>
      </c>
      <c r="D110" s="1" t="str">
        <f t="shared" si="6"/>
        <v>1.2m WC - DWG# PT610201</v>
      </c>
      <c r="E110" s="1" t="s">
        <v>38</v>
      </c>
      <c r="F110" s="1">
        <f t="shared" si="7"/>
        <v>1.2</v>
      </c>
      <c r="G110" s="12">
        <f>INDEX(families!$A:$A,MATCH(H110,families!$B:$B,0))</f>
        <v>8</v>
      </c>
      <c r="H110" s="12" t="s">
        <v>38</v>
      </c>
      <c r="M110">
        <v>1000780.35</v>
      </c>
      <c r="N110">
        <v>1000804.35</v>
      </c>
      <c r="O110">
        <v>1.2</v>
      </c>
      <c r="P110" t="s">
        <v>732</v>
      </c>
      <c r="Q110" t="s">
        <v>733</v>
      </c>
      <c r="R110" t="s">
        <v>734</v>
      </c>
      <c r="S110" t="s">
        <v>734</v>
      </c>
      <c r="T110">
        <v>24</v>
      </c>
    </row>
    <row r="111" spans="1:20" x14ac:dyDescent="0.2">
      <c r="A111" s="1">
        <f t="shared" si="4"/>
        <v>1000804.35</v>
      </c>
      <c r="B111" s="1">
        <f t="shared" si="4"/>
        <v>1000984.53</v>
      </c>
      <c r="C111" s="1" t="str">
        <f t="shared" si="5"/>
        <v>0.9m FG</v>
      </c>
      <c r="D111" s="1" t="str">
        <f t="shared" si="6"/>
        <v>0.9m FG - Default Depth</v>
      </c>
      <c r="E111" s="1" t="s">
        <v>38</v>
      </c>
      <c r="F111" s="1">
        <f t="shared" si="7"/>
        <v>0.9</v>
      </c>
      <c r="G111" s="12">
        <f>INDEX(families!$A:$A,MATCH(H111,families!$B:$B,0))</f>
        <v>8</v>
      </c>
      <c r="H111" s="12" t="s">
        <v>38</v>
      </c>
      <c r="M111">
        <v>1000804.35</v>
      </c>
      <c r="N111">
        <v>1000984.53</v>
      </c>
      <c r="O111">
        <v>0.9</v>
      </c>
      <c r="P111" t="s">
        <v>716</v>
      </c>
      <c r="Q111" t="s">
        <v>717</v>
      </c>
      <c r="R111" t="s">
        <v>718</v>
      </c>
      <c r="S111" t="s">
        <v>719</v>
      </c>
      <c r="T111">
        <v>180.180000000051</v>
      </c>
    </row>
    <row r="112" spans="1:20" x14ac:dyDescent="0.2">
      <c r="A112" s="1">
        <f t="shared" si="4"/>
        <v>1000984.53</v>
      </c>
      <c r="B112" s="1">
        <f t="shared" si="4"/>
        <v>1001008.53</v>
      </c>
      <c r="C112" s="1" t="str">
        <f t="shared" si="5"/>
        <v>1.2m WC</v>
      </c>
      <c r="D112" s="1" t="str">
        <f t="shared" si="6"/>
        <v>1.2m WC - DWG# PT610201</v>
      </c>
      <c r="E112" s="1" t="s">
        <v>38</v>
      </c>
      <c r="F112" s="1">
        <f t="shared" si="7"/>
        <v>1.2</v>
      </c>
      <c r="G112" s="12">
        <f>INDEX(families!$A:$A,MATCH(H112,families!$B:$B,0))</f>
        <v>8</v>
      </c>
      <c r="H112" s="12" t="s">
        <v>38</v>
      </c>
      <c r="M112">
        <v>1000984.53</v>
      </c>
      <c r="N112">
        <v>1001008.53</v>
      </c>
      <c r="O112">
        <v>1.2</v>
      </c>
      <c r="P112" t="s">
        <v>732</v>
      </c>
      <c r="Q112" t="s">
        <v>733</v>
      </c>
      <c r="R112" t="s">
        <v>734</v>
      </c>
      <c r="S112" t="s">
        <v>734</v>
      </c>
      <c r="T112">
        <v>24</v>
      </c>
    </row>
    <row r="113" spans="1:20" x14ac:dyDescent="0.2">
      <c r="A113" s="1">
        <f t="shared" si="4"/>
        <v>1001008.53</v>
      </c>
      <c r="B113" s="1">
        <f t="shared" si="4"/>
        <v>1001026.63</v>
      </c>
      <c r="C113" s="1" t="str">
        <f t="shared" si="5"/>
        <v>0.9m FG</v>
      </c>
      <c r="D113" s="1" t="str">
        <f t="shared" si="6"/>
        <v>0.9m FG - Default Depth</v>
      </c>
      <c r="E113" s="1" t="s">
        <v>38</v>
      </c>
      <c r="F113" s="1">
        <f t="shared" si="7"/>
        <v>0.9</v>
      </c>
      <c r="G113" s="12">
        <f>INDEX(families!$A:$A,MATCH(H113,families!$B:$B,0))</f>
        <v>8</v>
      </c>
      <c r="H113" s="12" t="s">
        <v>38</v>
      </c>
      <c r="M113">
        <v>1001008.53</v>
      </c>
      <c r="N113">
        <v>1001026.63</v>
      </c>
      <c r="O113">
        <v>0.9</v>
      </c>
      <c r="P113" t="s">
        <v>716</v>
      </c>
      <c r="Q113" t="s">
        <v>717</v>
      </c>
      <c r="R113" t="s">
        <v>718</v>
      </c>
      <c r="S113" t="s">
        <v>719</v>
      </c>
      <c r="T113">
        <v>18.099999999976699</v>
      </c>
    </row>
    <row r="114" spans="1:20" x14ac:dyDescent="0.2">
      <c r="A114" s="1">
        <f t="shared" si="4"/>
        <v>1001026.63</v>
      </c>
      <c r="B114" s="1">
        <f t="shared" si="4"/>
        <v>1001063.62</v>
      </c>
      <c r="C114" s="1" t="str">
        <f t="shared" si="5"/>
        <v>1.2m WC</v>
      </c>
      <c r="D114" s="1" t="str">
        <f t="shared" si="6"/>
        <v>1.2m WC - DWG# PT610201</v>
      </c>
      <c r="E114" s="1" t="s">
        <v>38</v>
      </c>
      <c r="F114" s="1">
        <f t="shared" si="7"/>
        <v>1.2</v>
      </c>
      <c r="G114" s="12">
        <f>INDEX(families!$A:$A,MATCH(H114,families!$B:$B,0))</f>
        <v>8</v>
      </c>
      <c r="H114" s="12" t="s">
        <v>38</v>
      </c>
      <c r="M114">
        <v>1001026.63</v>
      </c>
      <c r="N114">
        <v>1001063.62</v>
      </c>
      <c r="O114">
        <v>1.2</v>
      </c>
      <c r="P114" t="s">
        <v>732</v>
      </c>
      <c r="Q114" t="s">
        <v>733</v>
      </c>
      <c r="R114" t="s">
        <v>734</v>
      </c>
      <c r="S114" t="s">
        <v>734</v>
      </c>
      <c r="T114">
        <v>36.989999999990602</v>
      </c>
    </row>
    <row r="115" spans="1:20" x14ac:dyDescent="0.2">
      <c r="A115" s="1">
        <f t="shared" si="4"/>
        <v>1001063.62</v>
      </c>
      <c r="B115" s="1">
        <f t="shared" si="4"/>
        <v>1001609.97</v>
      </c>
      <c r="C115" s="1" t="str">
        <f t="shared" si="5"/>
        <v>0.9m FG</v>
      </c>
      <c r="D115" s="1" t="str">
        <f t="shared" si="6"/>
        <v>0.9m FG - Default Depth</v>
      </c>
      <c r="E115" s="1" t="s">
        <v>38</v>
      </c>
      <c r="F115" s="1">
        <f t="shared" si="7"/>
        <v>0.9</v>
      </c>
      <c r="G115" s="12">
        <f>INDEX(families!$A:$A,MATCH(H115,families!$B:$B,0))</f>
        <v>8</v>
      </c>
      <c r="H115" s="12" t="s">
        <v>38</v>
      </c>
      <c r="M115">
        <v>1001063.62</v>
      </c>
      <c r="N115">
        <v>1001609.97</v>
      </c>
      <c r="O115">
        <v>0.9</v>
      </c>
      <c r="P115" t="s">
        <v>716</v>
      </c>
      <c r="Q115" t="s">
        <v>717</v>
      </c>
      <c r="R115" t="s">
        <v>718</v>
      </c>
      <c r="S115" t="s">
        <v>719</v>
      </c>
      <c r="T115">
        <v>546.34999999997603</v>
      </c>
    </row>
    <row r="116" spans="1:20" x14ac:dyDescent="0.2">
      <c r="A116" s="1">
        <f t="shared" si="4"/>
        <v>1001609.97</v>
      </c>
      <c r="B116" s="1">
        <f t="shared" si="4"/>
        <v>1001629.89</v>
      </c>
      <c r="C116" s="1" t="str">
        <f t="shared" si="5"/>
        <v>1.2m WC</v>
      </c>
      <c r="D116" s="1" t="str">
        <f t="shared" si="6"/>
        <v>1.2m WC - DWG# PT610201</v>
      </c>
      <c r="E116" s="1" t="s">
        <v>38</v>
      </c>
      <c r="F116" s="1">
        <f t="shared" si="7"/>
        <v>1.2</v>
      </c>
      <c r="G116" s="12">
        <f>INDEX(families!$A:$A,MATCH(H116,families!$B:$B,0))</f>
        <v>8</v>
      </c>
      <c r="H116" s="12" t="s">
        <v>38</v>
      </c>
      <c r="M116">
        <v>1001609.97</v>
      </c>
      <c r="N116">
        <v>1001629.89</v>
      </c>
      <c r="O116">
        <v>1.2</v>
      </c>
      <c r="P116" t="s">
        <v>732</v>
      </c>
      <c r="Q116" t="s">
        <v>733</v>
      </c>
      <c r="R116" t="s">
        <v>734</v>
      </c>
      <c r="S116" t="s">
        <v>734</v>
      </c>
      <c r="T116">
        <v>19.920000000041899</v>
      </c>
    </row>
    <row r="117" spans="1:20" x14ac:dyDescent="0.2">
      <c r="A117" s="1">
        <f t="shared" si="4"/>
        <v>1001629.89</v>
      </c>
      <c r="B117" s="1">
        <f t="shared" si="4"/>
        <v>1001649</v>
      </c>
      <c r="C117" s="1" t="str">
        <f t="shared" si="5"/>
        <v>1.5m WC</v>
      </c>
      <c r="D117" s="1" t="str">
        <f t="shared" si="6"/>
        <v>1.5m WC - DWG# PT610001</v>
      </c>
      <c r="E117" s="1" t="s">
        <v>38</v>
      </c>
      <c r="F117" s="1">
        <f t="shared" si="7"/>
        <v>1.5</v>
      </c>
      <c r="G117" s="12">
        <f>INDEX(families!$A:$A,MATCH(H117,families!$B:$B,0))</f>
        <v>8</v>
      </c>
      <c r="H117" s="12" t="s">
        <v>38</v>
      </c>
      <c r="M117">
        <v>1001629.89</v>
      </c>
      <c r="N117">
        <v>1001649</v>
      </c>
      <c r="O117">
        <v>1.5</v>
      </c>
      <c r="P117" t="s">
        <v>732</v>
      </c>
      <c r="Q117" t="s">
        <v>738</v>
      </c>
      <c r="R117" t="s">
        <v>739</v>
      </c>
      <c r="S117" t="s">
        <v>739</v>
      </c>
      <c r="T117">
        <v>19.109999999986002</v>
      </c>
    </row>
    <row r="118" spans="1:20" x14ac:dyDescent="0.2">
      <c r="A118" s="1">
        <f t="shared" si="4"/>
        <v>1001649</v>
      </c>
      <c r="B118" s="1">
        <f t="shared" si="4"/>
        <v>1003100</v>
      </c>
      <c r="C118" s="1" t="str">
        <f t="shared" si="5"/>
        <v>1.5m CG/2.5m FG</v>
      </c>
      <c r="D118" s="1" t="str">
        <f t="shared" si="6"/>
        <v>1.5m CG/2.5m FG - Alignment Sheets</v>
      </c>
      <c r="E118" s="1" t="s">
        <v>38</v>
      </c>
      <c r="F118" s="1">
        <f t="shared" si="7"/>
        <v>1.5</v>
      </c>
      <c r="G118" s="12">
        <f>INDEX(families!$A:$A,MATCH(H118,families!$B:$B,0))</f>
        <v>8</v>
      </c>
      <c r="H118" s="12" t="s">
        <v>38</v>
      </c>
      <c r="M118">
        <v>1001649</v>
      </c>
      <c r="N118">
        <v>1003100</v>
      </c>
      <c r="O118" t="s">
        <v>750</v>
      </c>
      <c r="P118" t="s">
        <v>741</v>
      </c>
      <c r="Q118" t="s">
        <v>721</v>
      </c>
      <c r="R118" t="s">
        <v>751</v>
      </c>
      <c r="S118" t="s">
        <v>752</v>
      </c>
      <c r="T118">
        <v>1451</v>
      </c>
    </row>
    <row r="119" spans="1:20" x14ac:dyDescent="0.2">
      <c r="A119" s="1">
        <f t="shared" si="4"/>
        <v>1003100</v>
      </c>
      <c r="B119" s="1">
        <f t="shared" si="4"/>
        <v>1007920</v>
      </c>
      <c r="C119" s="1" t="str">
        <f t="shared" si="5"/>
        <v>2.5m FG</v>
      </c>
      <c r="D119" s="1" t="str">
        <f t="shared" si="6"/>
        <v>2.5m FG - BGC Dominant Design</v>
      </c>
      <c r="E119" s="1" t="s">
        <v>38</v>
      </c>
      <c r="F119" s="1">
        <f t="shared" si="7"/>
        <v>2.5</v>
      </c>
      <c r="G119" s="12">
        <f>INDEX(families!$A:$A,MATCH(H119,families!$B:$B,0))</f>
        <v>8</v>
      </c>
      <c r="H119" s="12" t="s">
        <v>38</v>
      </c>
      <c r="M119">
        <v>1003100</v>
      </c>
      <c r="N119">
        <v>1007920</v>
      </c>
      <c r="O119">
        <v>2.5</v>
      </c>
      <c r="P119" t="s">
        <v>716</v>
      </c>
      <c r="Q119" t="s">
        <v>729</v>
      </c>
      <c r="R119" t="s">
        <v>759</v>
      </c>
      <c r="S119" t="s">
        <v>760</v>
      </c>
      <c r="T119">
        <v>4820</v>
      </c>
    </row>
    <row r="120" spans="1:20" x14ac:dyDescent="0.2">
      <c r="A120" s="1">
        <f t="shared" si="4"/>
        <v>1007920</v>
      </c>
      <c r="B120" s="1">
        <f t="shared" si="4"/>
        <v>1008182</v>
      </c>
      <c r="C120" s="1" t="str">
        <f t="shared" si="5"/>
        <v>0.9m FG</v>
      </c>
      <c r="D120" s="1" t="str">
        <f t="shared" si="6"/>
        <v>0.9m FG - Default Depth</v>
      </c>
      <c r="E120" s="1" t="s">
        <v>38</v>
      </c>
      <c r="F120" s="1">
        <f t="shared" si="7"/>
        <v>0.9</v>
      </c>
      <c r="G120" s="12">
        <f>INDEX(families!$A:$A,MATCH(H120,families!$B:$B,0))</f>
        <v>8</v>
      </c>
      <c r="H120" s="12" t="s">
        <v>38</v>
      </c>
      <c r="M120">
        <v>1007920</v>
      </c>
      <c r="N120">
        <v>1008182</v>
      </c>
      <c r="O120">
        <v>0.9</v>
      </c>
      <c r="P120" t="s">
        <v>716</v>
      </c>
      <c r="Q120" t="s">
        <v>717</v>
      </c>
      <c r="R120" t="s">
        <v>718</v>
      </c>
      <c r="S120" t="s">
        <v>719</v>
      </c>
      <c r="T120">
        <v>262</v>
      </c>
    </row>
    <row r="121" spans="1:20" x14ac:dyDescent="0.2">
      <c r="A121" s="1">
        <f t="shared" si="4"/>
        <v>1008182</v>
      </c>
      <c r="B121" s="1">
        <f t="shared" si="4"/>
        <v>1008211</v>
      </c>
      <c r="C121" s="1" t="str">
        <f t="shared" si="5"/>
        <v>2.2m CE</v>
      </c>
      <c r="D121" s="1" t="str">
        <f t="shared" si="6"/>
        <v>2.2m CE - BGC Dominant Design</v>
      </c>
      <c r="E121" s="1" t="s">
        <v>38</v>
      </c>
      <c r="F121" s="1">
        <f t="shared" si="7"/>
        <v>2.2000000000000002</v>
      </c>
      <c r="G121" s="12">
        <f>INDEX(families!$A:$A,MATCH(H121,families!$B:$B,0))</f>
        <v>8</v>
      </c>
      <c r="H121" s="12" t="s">
        <v>38</v>
      </c>
      <c r="M121">
        <v>1008182</v>
      </c>
      <c r="N121">
        <v>1008211</v>
      </c>
      <c r="O121">
        <v>2.2000000000000002</v>
      </c>
      <c r="P121" t="s">
        <v>9444</v>
      </c>
      <c r="Q121" t="s">
        <v>729</v>
      </c>
      <c r="R121" t="s">
        <v>9458</v>
      </c>
      <c r="S121" t="s">
        <v>9459</v>
      </c>
      <c r="T121">
        <v>29</v>
      </c>
    </row>
    <row r="122" spans="1:20" x14ac:dyDescent="0.2">
      <c r="A122" s="1">
        <f t="shared" si="4"/>
        <v>1008211</v>
      </c>
      <c r="B122" s="1">
        <f t="shared" si="4"/>
        <v>1008237</v>
      </c>
      <c r="C122" s="1" t="str">
        <f t="shared" si="5"/>
        <v>0.9m FG</v>
      </c>
      <c r="D122" s="1" t="str">
        <f t="shared" si="6"/>
        <v>0.9m FG - Default Depth</v>
      </c>
      <c r="E122" s="1" t="s">
        <v>38</v>
      </c>
      <c r="F122" s="1">
        <f t="shared" si="7"/>
        <v>0.9</v>
      </c>
      <c r="G122" s="12">
        <f>INDEX(families!$A:$A,MATCH(H122,families!$B:$B,0))</f>
        <v>8</v>
      </c>
      <c r="H122" s="12" t="s">
        <v>38</v>
      </c>
      <c r="M122">
        <v>1008211</v>
      </c>
      <c r="N122">
        <v>1008237</v>
      </c>
      <c r="O122">
        <v>0.9</v>
      </c>
      <c r="P122" t="s">
        <v>716</v>
      </c>
      <c r="Q122" t="s">
        <v>717</v>
      </c>
      <c r="R122" t="s">
        <v>718</v>
      </c>
      <c r="S122" t="s">
        <v>719</v>
      </c>
      <c r="T122">
        <v>26</v>
      </c>
    </row>
    <row r="123" spans="1:20" x14ac:dyDescent="0.2">
      <c r="A123" s="1">
        <f t="shared" si="4"/>
        <v>1008237</v>
      </c>
      <c r="B123" s="1">
        <f t="shared" si="4"/>
        <v>1008354</v>
      </c>
      <c r="C123" s="1" t="str">
        <f t="shared" si="5"/>
        <v>2.5m FG</v>
      </c>
      <c r="D123" s="1" t="str">
        <f t="shared" si="6"/>
        <v>2.5m FG - BGC Dominant Design</v>
      </c>
      <c r="E123" s="1" t="s">
        <v>38</v>
      </c>
      <c r="F123" s="1">
        <f t="shared" si="7"/>
        <v>2.5</v>
      </c>
      <c r="G123" s="12">
        <f>INDEX(families!$A:$A,MATCH(H123,families!$B:$B,0))</f>
        <v>8</v>
      </c>
      <c r="H123" s="12" t="s">
        <v>38</v>
      </c>
      <c r="M123">
        <v>1008237</v>
      </c>
      <c r="N123">
        <v>1008354</v>
      </c>
      <c r="O123">
        <v>2.5</v>
      </c>
      <c r="P123" t="s">
        <v>716</v>
      </c>
      <c r="Q123" t="s">
        <v>729</v>
      </c>
      <c r="R123" t="s">
        <v>759</v>
      </c>
      <c r="S123" t="s">
        <v>760</v>
      </c>
      <c r="T123">
        <v>117</v>
      </c>
    </row>
    <row r="124" spans="1:20" x14ac:dyDescent="0.2">
      <c r="A124" s="1">
        <f t="shared" si="4"/>
        <v>1008354</v>
      </c>
      <c r="B124" s="1">
        <f t="shared" si="4"/>
        <v>1008357</v>
      </c>
      <c r="C124" s="1" t="str">
        <f t="shared" si="5"/>
        <v>2.5m CE</v>
      </c>
      <c r="D124" s="1" t="str">
        <f t="shared" si="6"/>
        <v>2.5m CE - BGC Dominant Design</v>
      </c>
      <c r="E124" s="1" t="s">
        <v>38</v>
      </c>
      <c r="F124" s="1">
        <f t="shared" si="7"/>
        <v>2.5</v>
      </c>
      <c r="G124" s="12">
        <f>INDEX(families!$A:$A,MATCH(H124,families!$B:$B,0))</f>
        <v>8</v>
      </c>
      <c r="H124" s="12" t="s">
        <v>38</v>
      </c>
      <c r="M124">
        <v>1008354</v>
      </c>
      <c r="N124">
        <v>1008357</v>
      </c>
      <c r="O124">
        <v>2.5</v>
      </c>
      <c r="P124" t="s">
        <v>9444</v>
      </c>
      <c r="Q124" t="s">
        <v>729</v>
      </c>
      <c r="R124" t="s">
        <v>9443</v>
      </c>
      <c r="S124" t="s">
        <v>9442</v>
      </c>
      <c r="T124">
        <v>3</v>
      </c>
    </row>
    <row r="125" spans="1:20" x14ac:dyDescent="0.2">
      <c r="A125" s="1">
        <f t="shared" si="4"/>
        <v>1008357</v>
      </c>
      <c r="B125" s="1">
        <f t="shared" si="4"/>
        <v>1008667</v>
      </c>
      <c r="C125" s="1" t="str">
        <f t="shared" si="5"/>
        <v>2.5m FG</v>
      </c>
      <c r="D125" s="1" t="str">
        <f t="shared" si="6"/>
        <v>2.5m FG - BGC Dominant Design</v>
      </c>
      <c r="E125" s="1" t="s">
        <v>38</v>
      </c>
      <c r="F125" s="1">
        <f t="shared" si="7"/>
        <v>2.5</v>
      </c>
      <c r="G125" s="12">
        <f>INDEX(families!$A:$A,MATCH(H125,families!$B:$B,0))</f>
        <v>8</v>
      </c>
      <c r="H125" s="12" t="s">
        <v>38</v>
      </c>
      <c r="M125">
        <v>1008357</v>
      </c>
      <c r="N125">
        <v>1008667</v>
      </c>
      <c r="O125">
        <v>2.5</v>
      </c>
      <c r="P125" t="s">
        <v>716</v>
      </c>
      <c r="Q125" t="s">
        <v>729</v>
      </c>
      <c r="R125" t="s">
        <v>759</v>
      </c>
      <c r="S125" t="s">
        <v>760</v>
      </c>
      <c r="T125">
        <v>310</v>
      </c>
    </row>
    <row r="126" spans="1:20" x14ac:dyDescent="0.2">
      <c r="A126" s="1">
        <f t="shared" si="4"/>
        <v>1008667</v>
      </c>
      <c r="B126" s="1">
        <f t="shared" si="4"/>
        <v>1008669</v>
      </c>
      <c r="C126" s="1" t="str">
        <f t="shared" si="5"/>
        <v>1.5m CE</v>
      </c>
      <c r="D126" s="1" t="str">
        <f t="shared" si="6"/>
        <v>1.5m CE - BGC Dominant Design</v>
      </c>
      <c r="E126" s="1" t="s">
        <v>38</v>
      </c>
      <c r="F126" s="1">
        <f t="shared" si="7"/>
        <v>1.5</v>
      </c>
      <c r="G126" s="12">
        <f>INDEX(families!$A:$A,MATCH(H126,families!$B:$B,0))</f>
        <v>8</v>
      </c>
      <c r="H126" s="12" t="s">
        <v>38</v>
      </c>
      <c r="M126">
        <v>1008667</v>
      </c>
      <c r="N126">
        <v>1008669</v>
      </c>
      <c r="O126">
        <v>1.5</v>
      </c>
      <c r="P126" t="s">
        <v>9444</v>
      </c>
      <c r="Q126" t="s">
        <v>729</v>
      </c>
      <c r="R126" t="s">
        <v>9456</v>
      </c>
      <c r="S126" t="s">
        <v>9457</v>
      </c>
      <c r="T126">
        <v>2</v>
      </c>
    </row>
    <row r="127" spans="1:20" x14ac:dyDescent="0.2">
      <c r="A127" s="1">
        <f t="shared" si="4"/>
        <v>1008669</v>
      </c>
      <c r="B127" s="1">
        <f t="shared" si="4"/>
        <v>1008707</v>
      </c>
      <c r="C127" s="1" t="str">
        <f t="shared" si="5"/>
        <v>2.5m FG</v>
      </c>
      <c r="D127" s="1" t="str">
        <f t="shared" si="6"/>
        <v>2.5m FG - BGC Dominant Design</v>
      </c>
      <c r="E127" s="1" t="s">
        <v>38</v>
      </c>
      <c r="F127" s="1">
        <f t="shared" si="7"/>
        <v>2.5</v>
      </c>
      <c r="G127" s="12">
        <f>INDEX(families!$A:$A,MATCH(H127,families!$B:$B,0))</f>
        <v>8</v>
      </c>
      <c r="H127" s="12" t="s">
        <v>38</v>
      </c>
      <c r="M127">
        <v>1008669</v>
      </c>
      <c r="N127">
        <v>1008707</v>
      </c>
      <c r="O127">
        <v>2.5</v>
      </c>
      <c r="P127" t="s">
        <v>716</v>
      </c>
      <c r="Q127" t="s">
        <v>729</v>
      </c>
      <c r="R127" t="s">
        <v>759</v>
      </c>
      <c r="S127" t="s">
        <v>760</v>
      </c>
      <c r="T127">
        <v>38</v>
      </c>
    </row>
    <row r="128" spans="1:20" x14ac:dyDescent="0.2">
      <c r="A128" s="1">
        <f t="shared" si="4"/>
        <v>1008707</v>
      </c>
      <c r="B128" s="1">
        <f t="shared" si="4"/>
        <v>1008710</v>
      </c>
      <c r="C128" s="1" t="str">
        <f t="shared" si="5"/>
        <v>1.5m CE</v>
      </c>
      <c r="D128" s="1" t="str">
        <f t="shared" si="6"/>
        <v>1.5m CE - BGC Dominant Design</v>
      </c>
      <c r="E128" s="1" t="s">
        <v>38</v>
      </c>
      <c r="F128" s="1">
        <f t="shared" si="7"/>
        <v>1.5</v>
      </c>
      <c r="G128" s="12">
        <f>INDEX(families!$A:$A,MATCH(H128,families!$B:$B,0))</f>
        <v>8</v>
      </c>
      <c r="H128" s="12" t="s">
        <v>38</v>
      </c>
      <c r="M128">
        <v>1008707</v>
      </c>
      <c r="N128">
        <v>1008710</v>
      </c>
      <c r="O128">
        <v>1.5</v>
      </c>
      <c r="P128" t="s">
        <v>9444</v>
      </c>
      <c r="Q128" t="s">
        <v>729</v>
      </c>
      <c r="R128" t="s">
        <v>9456</v>
      </c>
      <c r="S128" t="s">
        <v>9457</v>
      </c>
      <c r="T128">
        <v>3</v>
      </c>
    </row>
    <row r="129" spans="1:20" x14ac:dyDescent="0.2">
      <c r="A129" s="1">
        <f t="shared" si="4"/>
        <v>1008710</v>
      </c>
      <c r="B129" s="1">
        <f t="shared" si="4"/>
        <v>1009031</v>
      </c>
      <c r="C129" s="1" t="str">
        <f t="shared" si="5"/>
        <v>2.5m FG</v>
      </c>
      <c r="D129" s="1" t="str">
        <f t="shared" si="6"/>
        <v>2.5m FG - BGC Dominant Design</v>
      </c>
      <c r="E129" s="1" t="s">
        <v>38</v>
      </c>
      <c r="F129" s="1">
        <f t="shared" si="7"/>
        <v>2.5</v>
      </c>
      <c r="G129" s="12">
        <f>INDEX(families!$A:$A,MATCH(H129,families!$B:$B,0))</f>
        <v>8</v>
      </c>
      <c r="H129" s="12" t="s">
        <v>38</v>
      </c>
      <c r="M129">
        <v>1008710</v>
      </c>
      <c r="N129">
        <v>1009031</v>
      </c>
      <c r="O129">
        <v>2.5</v>
      </c>
      <c r="P129" t="s">
        <v>716</v>
      </c>
      <c r="Q129" t="s">
        <v>729</v>
      </c>
      <c r="R129" t="s">
        <v>759</v>
      </c>
      <c r="S129" t="s">
        <v>760</v>
      </c>
      <c r="T129">
        <v>321</v>
      </c>
    </row>
    <row r="130" spans="1:20" x14ac:dyDescent="0.2">
      <c r="A130" s="1">
        <f t="shared" si="4"/>
        <v>1009031</v>
      </c>
      <c r="B130" s="1">
        <f t="shared" si="4"/>
        <v>1009035</v>
      </c>
      <c r="C130" s="1" t="str">
        <f t="shared" si="5"/>
        <v>1.5m WC</v>
      </c>
      <c r="D130" s="1" t="str">
        <f t="shared" si="6"/>
        <v>1.5m WC - DWG# PT610001</v>
      </c>
      <c r="E130" s="1" t="s">
        <v>38</v>
      </c>
      <c r="F130" s="1">
        <f t="shared" si="7"/>
        <v>1.5</v>
      </c>
      <c r="G130" s="12">
        <f>INDEX(families!$A:$A,MATCH(H130,families!$B:$B,0))</f>
        <v>8</v>
      </c>
      <c r="H130" s="12" t="s">
        <v>38</v>
      </c>
      <c r="M130">
        <v>1009031</v>
      </c>
      <c r="N130">
        <v>1009035</v>
      </c>
      <c r="O130">
        <v>1.5</v>
      </c>
      <c r="P130" t="s">
        <v>732</v>
      </c>
      <c r="Q130" t="s">
        <v>738</v>
      </c>
      <c r="R130" t="s">
        <v>739</v>
      </c>
      <c r="S130" t="s">
        <v>739</v>
      </c>
      <c r="T130">
        <v>4</v>
      </c>
    </row>
    <row r="131" spans="1:20" x14ac:dyDescent="0.2">
      <c r="A131" s="1">
        <f t="shared" ref="A131:B194" si="8">M131</f>
        <v>1009035</v>
      </c>
      <c r="B131" s="1">
        <f t="shared" si="8"/>
        <v>1009413</v>
      </c>
      <c r="C131" s="1" t="str">
        <f t="shared" ref="C131:C194" si="9">R131</f>
        <v>2.5m FG</v>
      </c>
      <c r="D131" s="1" t="str">
        <f t="shared" ref="D131:D194" si="10">R131&amp;" - "&amp;Q131</f>
        <v>2.5m FG - BGC Dominant Design</v>
      </c>
      <c r="E131" s="1" t="s">
        <v>38</v>
      </c>
      <c r="F131" s="1">
        <f t="shared" ref="F131:F194" si="11">_xlfn.NUMBERVALUE(TRIM(LEFT(R131,3)))</f>
        <v>2.5</v>
      </c>
      <c r="G131" s="12">
        <f>INDEX(families!$A:$A,MATCH(H131,families!$B:$B,0))</f>
        <v>8</v>
      </c>
      <c r="H131" s="12" t="s">
        <v>38</v>
      </c>
      <c r="M131">
        <v>1009035</v>
      </c>
      <c r="N131">
        <v>1009413</v>
      </c>
      <c r="O131">
        <v>2.5</v>
      </c>
      <c r="P131" t="s">
        <v>716</v>
      </c>
      <c r="Q131" t="s">
        <v>729</v>
      </c>
      <c r="R131" t="s">
        <v>759</v>
      </c>
      <c r="S131" t="s">
        <v>760</v>
      </c>
      <c r="T131">
        <v>378</v>
      </c>
    </row>
    <row r="132" spans="1:20" x14ac:dyDescent="0.2">
      <c r="A132" s="1">
        <f t="shared" si="8"/>
        <v>1009413</v>
      </c>
      <c r="B132" s="1">
        <f t="shared" si="8"/>
        <v>1009433</v>
      </c>
      <c r="C132" s="1" t="str">
        <f t="shared" si="9"/>
        <v>1.5m CG/1.5m FG</v>
      </c>
      <c r="D132" s="1" t="str">
        <f t="shared" si="10"/>
        <v>1.5m CG/1.5m FG - Alignment Sheets</v>
      </c>
      <c r="E132" s="1" t="s">
        <v>38</v>
      </c>
      <c r="F132" s="1">
        <f t="shared" si="11"/>
        <v>1.5</v>
      </c>
      <c r="G132" s="12">
        <f>INDEX(families!$A:$A,MATCH(H132,families!$B:$B,0))</f>
        <v>8</v>
      </c>
      <c r="H132" s="12" t="s">
        <v>38</v>
      </c>
      <c r="M132">
        <v>1009413</v>
      </c>
      <c r="N132">
        <v>1009433</v>
      </c>
      <c r="O132">
        <v>1.5</v>
      </c>
      <c r="P132" t="s">
        <v>741</v>
      </c>
      <c r="Q132" t="s">
        <v>721</v>
      </c>
      <c r="R132" t="s">
        <v>755</v>
      </c>
      <c r="S132" t="s">
        <v>756</v>
      </c>
      <c r="T132">
        <v>20</v>
      </c>
    </row>
    <row r="133" spans="1:20" x14ac:dyDescent="0.2">
      <c r="A133" s="1">
        <f t="shared" si="8"/>
        <v>1009433</v>
      </c>
      <c r="B133" s="1">
        <f t="shared" si="8"/>
        <v>1010880</v>
      </c>
      <c r="C133" s="1" t="str">
        <f t="shared" si="9"/>
        <v>1.5m CG/2.5m FG</v>
      </c>
      <c r="D133" s="1" t="str">
        <f t="shared" si="10"/>
        <v>1.5m CG/2.5m FG - Alignment Sheets</v>
      </c>
      <c r="E133" s="1" t="s">
        <v>38</v>
      </c>
      <c r="F133" s="1">
        <f t="shared" si="11"/>
        <v>1.5</v>
      </c>
      <c r="G133" s="12">
        <f>INDEX(families!$A:$A,MATCH(H133,families!$B:$B,0))</f>
        <v>8</v>
      </c>
      <c r="H133" s="12" t="s">
        <v>38</v>
      </c>
      <c r="M133">
        <v>1009433</v>
      </c>
      <c r="N133">
        <v>1010880</v>
      </c>
      <c r="O133" t="s">
        <v>750</v>
      </c>
      <c r="P133" t="s">
        <v>741</v>
      </c>
      <c r="Q133" t="s">
        <v>721</v>
      </c>
      <c r="R133" t="s">
        <v>751</v>
      </c>
      <c r="S133" t="s">
        <v>752</v>
      </c>
      <c r="T133">
        <v>1447</v>
      </c>
    </row>
    <row r="134" spans="1:20" x14ac:dyDescent="0.2">
      <c r="A134" s="1">
        <f t="shared" si="8"/>
        <v>1010880</v>
      </c>
      <c r="B134" s="1">
        <f t="shared" si="8"/>
        <v>1010896</v>
      </c>
      <c r="C134" s="1" t="str">
        <f t="shared" si="9"/>
        <v>2.0m FG</v>
      </c>
      <c r="D134" s="1" t="str">
        <f t="shared" si="10"/>
        <v>2.0m FG - Alignment Sheets</v>
      </c>
      <c r="E134" s="1" t="s">
        <v>38</v>
      </c>
      <c r="F134" s="1">
        <f t="shared" si="11"/>
        <v>2</v>
      </c>
      <c r="G134" s="12">
        <f>INDEX(families!$A:$A,MATCH(H134,families!$B:$B,0))</f>
        <v>8</v>
      </c>
      <c r="H134" s="12" t="s">
        <v>38</v>
      </c>
      <c r="M134">
        <v>1010880</v>
      </c>
      <c r="N134">
        <v>1010896</v>
      </c>
      <c r="O134">
        <v>2</v>
      </c>
      <c r="P134" t="s">
        <v>716</v>
      </c>
      <c r="Q134" t="s">
        <v>721</v>
      </c>
      <c r="R134" t="s">
        <v>757</v>
      </c>
      <c r="S134" t="s">
        <v>758</v>
      </c>
      <c r="T134">
        <v>16</v>
      </c>
    </row>
    <row r="135" spans="1:20" x14ac:dyDescent="0.2">
      <c r="A135" s="1">
        <f t="shared" si="8"/>
        <v>1010896</v>
      </c>
      <c r="B135" s="1">
        <f t="shared" si="8"/>
        <v>1010943</v>
      </c>
      <c r="C135" s="1" t="str">
        <f t="shared" si="9"/>
        <v>2.5m FG</v>
      </c>
      <c r="D135" s="1" t="str">
        <f t="shared" si="10"/>
        <v>2.5m FG - BGC Dominant Design</v>
      </c>
      <c r="E135" s="1" t="s">
        <v>38</v>
      </c>
      <c r="F135" s="1">
        <f t="shared" si="11"/>
        <v>2.5</v>
      </c>
      <c r="G135" s="12">
        <f>INDEX(families!$A:$A,MATCH(H135,families!$B:$B,0))</f>
        <v>8</v>
      </c>
      <c r="H135" s="12" t="s">
        <v>38</v>
      </c>
      <c r="M135">
        <v>1010896</v>
      </c>
      <c r="N135">
        <v>1010943</v>
      </c>
      <c r="O135">
        <v>2.5</v>
      </c>
      <c r="P135" t="s">
        <v>716</v>
      </c>
      <c r="Q135" t="s">
        <v>729</v>
      </c>
      <c r="R135" t="s">
        <v>759</v>
      </c>
      <c r="S135" t="s">
        <v>760</v>
      </c>
      <c r="T135">
        <v>47</v>
      </c>
    </row>
    <row r="136" spans="1:20" x14ac:dyDescent="0.2">
      <c r="A136" s="1">
        <f t="shared" si="8"/>
        <v>1010943</v>
      </c>
      <c r="B136" s="1">
        <f t="shared" si="8"/>
        <v>1011191</v>
      </c>
      <c r="C136" s="1" t="str">
        <f t="shared" si="9"/>
        <v>1.5m CG/2.5m FG</v>
      </c>
      <c r="D136" s="1" t="str">
        <f t="shared" si="10"/>
        <v>1.5m CG/2.5m FG - Alignment Sheets</v>
      </c>
      <c r="E136" s="1" t="s">
        <v>38</v>
      </c>
      <c r="F136" s="1">
        <f t="shared" si="11"/>
        <v>1.5</v>
      </c>
      <c r="G136" s="12">
        <f>INDEX(families!$A:$A,MATCH(H136,families!$B:$B,0))</f>
        <v>8</v>
      </c>
      <c r="H136" s="12" t="s">
        <v>38</v>
      </c>
      <c r="M136">
        <v>1010943</v>
      </c>
      <c r="N136">
        <v>1011191</v>
      </c>
      <c r="O136" t="s">
        <v>750</v>
      </c>
      <c r="P136" t="s">
        <v>741</v>
      </c>
      <c r="Q136" t="s">
        <v>721</v>
      </c>
      <c r="R136" t="s">
        <v>751</v>
      </c>
      <c r="S136" t="s">
        <v>752</v>
      </c>
      <c r="T136">
        <v>248</v>
      </c>
    </row>
    <row r="137" spans="1:20" x14ac:dyDescent="0.2">
      <c r="A137" s="1">
        <f t="shared" si="8"/>
        <v>1011191</v>
      </c>
      <c r="B137" s="1">
        <f t="shared" si="8"/>
        <v>1011197</v>
      </c>
      <c r="C137" s="1" t="str">
        <f t="shared" si="9"/>
        <v>2.0m FG</v>
      </c>
      <c r="D137" s="1" t="str">
        <f t="shared" si="10"/>
        <v>2.0m FG - Alignment Sheets</v>
      </c>
      <c r="E137" s="1" t="s">
        <v>38</v>
      </c>
      <c r="F137" s="1">
        <f t="shared" si="11"/>
        <v>2</v>
      </c>
      <c r="G137" s="12">
        <f>INDEX(families!$A:$A,MATCH(H137,families!$B:$B,0))</f>
        <v>8</v>
      </c>
      <c r="H137" s="12" t="s">
        <v>38</v>
      </c>
      <c r="M137">
        <v>1011191</v>
      </c>
      <c r="N137">
        <v>1011197</v>
      </c>
      <c r="O137">
        <v>2</v>
      </c>
      <c r="P137" t="s">
        <v>716</v>
      </c>
      <c r="Q137" t="s">
        <v>721</v>
      </c>
      <c r="R137" t="s">
        <v>757</v>
      </c>
      <c r="S137" t="s">
        <v>758</v>
      </c>
      <c r="T137">
        <v>6</v>
      </c>
    </row>
    <row r="138" spans="1:20" x14ac:dyDescent="0.2">
      <c r="A138" s="1">
        <f t="shared" si="8"/>
        <v>1011197</v>
      </c>
      <c r="B138" s="1">
        <f t="shared" si="8"/>
        <v>1011755</v>
      </c>
      <c r="C138" s="1" t="str">
        <f t="shared" si="9"/>
        <v>2.5m FG</v>
      </c>
      <c r="D138" s="1" t="str">
        <f t="shared" si="10"/>
        <v>2.5m FG - BGC Dominant Design</v>
      </c>
      <c r="E138" s="1" t="s">
        <v>38</v>
      </c>
      <c r="F138" s="1">
        <f t="shared" si="11"/>
        <v>2.5</v>
      </c>
      <c r="G138" s="12">
        <f>INDEX(families!$A:$A,MATCH(H138,families!$B:$B,0))</f>
        <v>8</v>
      </c>
      <c r="H138" s="12" t="s">
        <v>38</v>
      </c>
      <c r="M138">
        <v>1011197</v>
      </c>
      <c r="N138">
        <v>1011755</v>
      </c>
      <c r="O138">
        <v>2.5</v>
      </c>
      <c r="P138" t="s">
        <v>716</v>
      </c>
      <c r="Q138" t="s">
        <v>729</v>
      </c>
      <c r="R138" t="s">
        <v>759</v>
      </c>
      <c r="S138" t="s">
        <v>760</v>
      </c>
      <c r="T138">
        <v>558</v>
      </c>
    </row>
    <row r="139" spans="1:20" x14ac:dyDescent="0.2">
      <c r="A139" s="1">
        <f t="shared" si="8"/>
        <v>1011755</v>
      </c>
      <c r="B139" s="1">
        <f t="shared" si="8"/>
        <v>1011771</v>
      </c>
      <c r="C139" s="1" t="str">
        <f t="shared" si="9"/>
        <v>2.5m CG/2.5m FG</v>
      </c>
      <c r="D139" s="1" t="str">
        <f t="shared" si="10"/>
        <v>2.5m CG/2.5m FG - Alignment Sheets</v>
      </c>
      <c r="E139" s="1" t="s">
        <v>38</v>
      </c>
      <c r="F139" s="1">
        <f t="shared" si="11"/>
        <v>2.5</v>
      </c>
      <c r="G139" s="12">
        <f>INDEX(families!$A:$A,MATCH(H139,families!$B:$B,0))</f>
        <v>8</v>
      </c>
      <c r="H139" s="12" t="s">
        <v>38</v>
      </c>
      <c r="M139">
        <v>1011755</v>
      </c>
      <c r="N139">
        <v>1011771</v>
      </c>
      <c r="O139">
        <v>2.5</v>
      </c>
      <c r="P139" t="s">
        <v>741</v>
      </c>
      <c r="Q139" t="s">
        <v>721</v>
      </c>
      <c r="R139" t="s">
        <v>753</v>
      </c>
      <c r="S139" t="s">
        <v>754</v>
      </c>
      <c r="T139">
        <v>16</v>
      </c>
    </row>
    <row r="140" spans="1:20" x14ac:dyDescent="0.2">
      <c r="A140" s="1">
        <f t="shared" si="8"/>
        <v>1011771</v>
      </c>
      <c r="B140" s="1">
        <f t="shared" si="8"/>
        <v>1012300</v>
      </c>
      <c r="C140" s="1" t="str">
        <f t="shared" si="9"/>
        <v>1.5m CG/2.5m FG</v>
      </c>
      <c r="D140" s="1" t="str">
        <f t="shared" si="10"/>
        <v>1.5m CG/2.5m FG - Alignment Sheets</v>
      </c>
      <c r="E140" s="1" t="s">
        <v>38</v>
      </c>
      <c r="F140" s="1">
        <f t="shared" si="11"/>
        <v>1.5</v>
      </c>
      <c r="G140" s="12">
        <f>INDEX(families!$A:$A,MATCH(H140,families!$B:$B,0))</f>
        <v>8</v>
      </c>
      <c r="H140" s="12" t="s">
        <v>38</v>
      </c>
      <c r="M140">
        <v>1011771</v>
      </c>
      <c r="N140">
        <v>1012300</v>
      </c>
      <c r="O140" t="s">
        <v>750</v>
      </c>
      <c r="P140" t="s">
        <v>741</v>
      </c>
      <c r="Q140" t="s">
        <v>721</v>
      </c>
      <c r="R140" t="s">
        <v>751</v>
      </c>
      <c r="S140" t="s">
        <v>752</v>
      </c>
      <c r="T140">
        <v>529</v>
      </c>
    </row>
    <row r="141" spans="1:20" x14ac:dyDescent="0.2">
      <c r="A141" s="1">
        <f t="shared" si="8"/>
        <v>1012300</v>
      </c>
      <c r="B141" s="1">
        <f t="shared" si="8"/>
        <v>1012309.89</v>
      </c>
      <c r="C141" s="1" t="str">
        <f t="shared" si="9"/>
        <v>1.2m CG</v>
      </c>
      <c r="D141" s="1" t="str">
        <f t="shared" si="10"/>
        <v>1.2m CG - Alignment Sheets</v>
      </c>
      <c r="E141" s="1" t="s">
        <v>38</v>
      </c>
      <c r="F141" s="1">
        <f t="shared" si="11"/>
        <v>1.2</v>
      </c>
      <c r="G141" s="12">
        <f>INDEX(families!$A:$A,MATCH(H141,families!$B:$B,0))</f>
        <v>8</v>
      </c>
      <c r="H141" s="12" t="s">
        <v>38</v>
      </c>
      <c r="M141">
        <v>1012300</v>
      </c>
      <c r="N141">
        <v>1012309.89</v>
      </c>
      <c r="O141">
        <v>1.2</v>
      </c>
      <c r="P141" t="s">
        <v>720</v>
      </c>
      <c r="Q141" t="s">
        <v>721</v>
      </c>
      <c r="R141" t="s">
        <v>761</v>
      </c>
      <c r="S141" t="s">
        <v>762</v>
      </c>
      <c r="T141">
        <v>9.8900000000139698</v>
      </c>
    </row>
    <row r="142" spans="1:20" x14ac:dyDescent="0.2">
      <c r="A142" s="1">
        <f t="shared" si="8"/>
        <v>1012309.89</v>
      </c>
      <c r="B142" s="1">
        <f t="shared" si="8"/>
        <v>1012317</v>
      </c>
      <c r="C142" s="1" t="str">
        <f t="shared" si="9"/>
        <v>1.5m RD</v>
      </c>
      <c r="D142" s="1" t="str">
        <f t="shared" si="10"/>
        <v>1.5m RD - DWG# PT640301</v>
      </c>
      <c r="E142" s="1" t="s">
        <v>38</v>
      </c>
      <c r="F142" s="1">
        <f t="shared" si="11"/>
        <v>1.5</v>
      </c>
      <c r="G142" s="12">
        <f>INDEX(families!$A:$A,MATCH(H142,families!$B:$B,0))</f>
        <v>8</v>
      </c>
      <c r="H142" s="12" t="s">
        <v>38</v>
      </c>
      <c r="M142">
        <v>1012309.89</v>
      </c>
      <c r="N142">
        <v>1012317</v>
      </c>
      <c r="O142">
        <v>1.5</v>
      </c>
      <c r="P142" t="s">
        <v>735</v>
      </c>
      <c r="Q142" t="s">
        <v>736</v>
      </c>
      <c r="R142" t="s">
        <v>737</v>
      </c>
      <c r="S142" t="s">
        <v>737</v>
      </c>
      <c r="T142">
        <v>7.1099999999860302</v>
      </c>
    </row>
    <row r="143" spans="1:20" x14ac:dyDescent="0.2">
      <c r="A143" s="1">
        <f t="shared" si="8"/>
        <v>1012317</v>
      </c>
      <c r="B143" s="1">
        <f t="shared" si="8"/>
        <v>1012349</v>
      </c>
      <c r="C143" s="1" t="str">
        <f t="shared" si="9"/>
        <v>2.3m WC</v>
      </c>
      <c r="D143" s="1" t="str">
        <f t="shared" si="10"/>
        <v>2.3m WC - DWG# PT610801</v>
      </c>
      <c r="E143" s="1" t="s">
        <v>38</v>
      </c>
      <c r="F143" s="1">
        <f t="shared" si="11"/>
        <v>2.2999999999999998</v>
      </c>
      <c r="G143" s="12">
        <f>INDEX(families!$A:$A,MATCH(H143,families!$B:$B,0))</f>
        <v>8</v>
      </c>
      <c r="H143" s="12" t="s">
        <v>38</v>
      </c>
      <c r="M143">
        <v>1012317</v>
      </c>
      <c r="N143">
        <v>1012349</v>
      </c>
      <c r="O143">
        <v>2.2999999999999998</v>
      </c>
      <c r="P143" t="s">
        <v>732</v>
      </c>
      <c r="Q143" t="s">
        <v>763</v>
      </c>
      <c r="R143" t="s">
        <v>764</v>
      </c>
      <c r="S143" t="s">
        <v>764</v>
      </c>
      <c r="T143">
        <v>32</v>
      </c>
    </row>
    <row r="144" spans="1:20" x14ac:dyDescent="0.2">
      <c r="A144" s="1">
        <f t="shared" si="8"/>
        <v>1012349</v>
      </c>
      <c r="B144" s="1">
        <f t="shared" si="8"/>
        <v>1012357.47</v>
      </c>
      <c r="C144" s="1" t="str">
        <f t="shared" si="9"/>
        <v>1.5m RD</v>
      </c>
      <c r="D144" s="1" t="str">
        <f t="shared" si="10"/>
        <v>1.5m RD - DWG# PT640301</v>
      </c>
      <c r="E144" s="1" t="s">
        <v>38</v>
      </c>
      <c r="F144" s="1">
        <f t="shared" si="11"/>
        <v>1.5</v>
      </c>
      <c r="G144" s="12">
        <f>INDEX(families!$A:$A,MATCH(H144,families!$B:$B,0))</f>
        <v>8</v>
      </c>
      <c r="H144" s="12" t="s">
        <v>38</v>
      </c>
      <c r="M144">
        <v>1012349</v>
      </c>
      <c r="N144">
        <v>1012357.47</v>
      </c>
      <c r="O144">
        <v>1.5</v>
      </c>
      <c r="P144" t="s">
        <v>735</v>
      </c>
      <c r="Q144" t="s">
        <v>736</v>
      </c>
      <c r="R144" t="s">
        <v>737</v>
      </c>
      <c r="S144" t="s">
        <v>737</v>
      </c>
      <c r="T144">
        <v>8.4699999999720603</v>
      </c>
    </row>
    <row r="145" spans="1:20" x14ac:dyDescent="0.2">
      <c r="A145" s="1">
        <f t="shared" si="8"/>
        <v>1012357.47</v>
      </c>
      <c r="B145" s="1">
        <f t="shared" si="8"/>
        <v>1012415.2</v>
      </c>
      <c r="C145" s="1" t="str">
        <f t="shared" si="9"/>
        <v>1.2m CG</v>
      </c>
      <c r="D145" s="1" t="str">
        <f t="shared" si="10"/>
        <v>1.2m CG - Alignment Sheets</v>
      </c>
      <c r="E145" s="1" t="s">
        <v>38</v>
      </c>
      <c r="F145" s="1">
        <f t="shared" si="11"/>
        <v>1.2</v>
      </c>
      <c r="G145" s="12">
        <f>INDEX(families!$A:$A,MATCH(H145,families!$B:$B,0))</f>
        <v>8</v>
      </c>
      <c r="H145" s="12" t="s">
        <v>38</v>
      </c>
      <c r="M145">
        <v>1012357.47</v>
      </c>
      <c r="N145">
        <v>1012415.2</v>
      </c>
      <c r="O145">
        <v>1.2</v>
      </c>
      <c r="P145" t="s">
        <v>720</v>
      </c>
      <c r="Q145" t="s">
        <v>721</v>
      </c>
      <c r="R145" t="s">
        <v>761</v>
      </c>
      <c r="S145" t="s">
        <v>762</v>
      </c>
      <c r="T145">
        <v>57.729999999981302</v>
      </c>
    </row>
    <row r="146" spans="1:20" x14ac:dyDescent="0.2">
      <c r="A146" s="1">
        <f t="shared" si="8"/>
        <v>1012415.2</v>
      </c>
      <c r="B146" s="1">
        <f t="shared" si="8"/>
        <v>1012427.2</v>
      </c>
      <c r="C146" s="1" t="str">
        <f t="shared" si="9"/>
        <v>1.5m RD</v>
      </c>
      <c r="D146" s="1" t="str">
        <f t="shared" si="10"/>
        <v>1.5m RD - DWG# PT640301</v>
      </c>
      <c r="E146" s="1" t="s">
        <v>38</v>
      </c>
      <c r="F146" s="1">
        <f t="shared" si="11"/>
        <v>1.5</v>
      </c>
      <c r="G146" s="12">
        <f>INDEX(families!$A:$A,MATCH(H146,families!$B:$B,0))</f>
        <v>8</v>
      </c>
      <c r="H146" s="12" t="s">
        <v>38</v>
      </c>
      <c r="M146">
        <v>1012415.2</v>
      </c>
      <c r="N146">
        <v>1012427.2</v>
      </c>
      <c r="O146">
        <v>1.5</v>
      </c>
      <c r="P146" t="s">
        <v>735</v>
      </c>
      <c r="Q146" t="s">
        <v>736</v>
      </c>
      <c r="R146" t="s">
        <v>737</v>
      </c>
      <c r="S146" t="s">
        <v>737</v>
      </c>
      <c r="T146">
        <v>12</v>
      </c>
    </row>
    <row r="147" spans="1:20" x14ac:dyDescent="0.2">
      <c r="A147" s="1">
        <f t="shared" si="8"/>
        <v>1012427.2</v>
      </c>
      <c r="B147" s="1">
        <f t="shared" si="8"/>
        <v>1012475.64</v>
      </c>
      <c r="C147" s="1" t="str">
        <f t="shared" si="9"/>
        <v>1.2m CG</v>
      </c>
      <c r="D147" s="1" t="str">
        <f t="shared" si="10"/>
        <v>1.2m CG - Alignment Sheets</v>
      </c>
      <c r="E147" s="1" t="s">
        <v>38</v>
      </c>
      <c r="F147" s="1">
        <f t="shared" si="11"/>
        <v>1.2</v>
      </c>
      <c r="G147" s="12">
        <f>INDEX(families!$A:$A,MATCH(H147,families!$B:$B,0))</f>
        <v>8</v>
      </c>
      <c r="H147" s="12" t="s">
        <v>38</v>
      </c>
      <c r="M147">
        <v>1012427.2</v>
      </c>
      <c r="N147">
        <v>1012475.64</v>
      </c>
      <c r="O147">
        <v>1.2</v>
      </c>
      <c r="P147" t="s">
        <v>720</v>
      </c>
      <c r="Q147" t="s">
        <v>721</v>
      </c>
      <c r="R147" t="s">
        <v>761</v>
      </c>
      <c r="S147" t="s">
        <v>762</v>
      </c>
      <c r="T147">
        <v>48.4400000000605</v>
      </c>
    </row>
    <row r="148" spans="1:20" x14ac:dyDescent="0.2">
      <c r="A148" s="1">
        <f t="shared" si="8"/>
        <v>1012475.64</v>
      </c>
      <c r="B148" s="1">
        <f t="shared" si="8"/>
        <v>1012499.64</v>
      </c>
      <c r="C148" s="1" t="str">
        <f t="shared" si="9"/>
        <v>1.5m WC</v>
      </c>
      <c r="D148" s="1" t="str">
        <f t="shared" si="10"/>
        <v>1.5m WC - DWG# PT610001</v>
      </c>
      <c r="E148" s="1" t="s">
        <v>38</v>
      </c>
      <c r="F148" s="1">
        <f t="shared" si="11"/>
        <v>1.5</v>
      </c>
      <c r="G148" s="12">
        <f>INDEX(families!$A:$A,MATCH(H148,families!$B:$B,0))</f>
        <v>8</v>
      </c>
      <c r="H148" s="12" t="s">
        <v>38</v>
      </c>
      <c r="M148">
        <v>1012475.64</v>
      </c>
      <c r="N148">
        <v>1012499.64</v>
      </c>
      <c r="O148">
        <v>1.5</v>
      </c>
      <c r="P148" t="s">
        <v>732</v>
      </c>
      <c r="Q148" t="s">
        <v>738</v>
      </c>
      <c r="R148" t="s">
        <v>739</v>
      </c>
      <c r="S148" t="s">
        <v>739</v>
      </c>
      <c r="T148">
        <v>24</v>
      </c>
    </row>
    <row r="149" spans="1:20" x14ac:dyDescent="0.2">
      <c r="A149" s="1">
        <f t="shared" si="8"/>
        <v>1012499.64</v>
      </c>
      <c r="B149" s="1">
        <f t="shared" si="8"/>
        <v>1012522</v>
      </c>
      <c r="C149" s="1" t="str">
        <f t="shared" si="9"/>
        <v>1.5m FG</v>
      </c>
      <c r="D149" s="1" t="str">
        <f t="shared" si="10"/>
        <v>1.5m FG - BGC Dominant Design</v>
      </c>
      <c r="E149" s="1" t="s">
        <v>38</v>
      </c>
      <c r="F149" s="1">
        <f t="shared" si="11"/>
        <v>1.5</v>
      </c>
      <c r="G149" s="12">
        <f>INDEX(families!$A:$A,MATCH(H149,families!$B:$B,0))</f>
        <v>8</v>
      </c>
      <c r="H149" s="12" t="s">
        <v>38</v>
      </c>
      <c r="M149">
        <v>1012499.64</v>
      </c>
      <c r="N149">
        <v>1012522</v>
      </c>
      <c r="O149">
        <v>1.5</v>
      </c>
      <c r="P149" t="s">
        <v>716</v>
      </c>
      <c r="Q149" t="s">
        <v>729</v>
      </c>
      <c r="R149" t="s">
        <v>724</v>
      </c>
      <c r="S149" t="s">
        <v>725</v>
      </c>
      <c r="T149">
        <v>22.359999999986002</v>
      </c>
    </row>
    <row r="150" spans="1:20" x14ac:dyDescent="0.2">
      <c r="A150" s="1">
        <f t="shared" si="8"/>
        <v>1012522</v>
      </c>
      <c r="B150" s="1">
        <f t="shared" si="8"/>
        <v>1012540</v>
      </c>
      <c r="C150" s="1" t="str">
        <f t="shared" si="9"/>
        <v>0.9m FG</v>
      </c>
      <c r="D150" s="1" t="str">
        <f t="shared" si="10"/>
        <v>0.9m FG - Default Depth</v>
      </c>
      <c r="E150" s="1" t="s">
        <v>38</v>
      </c>
      <c r="F150" s="1">
        <f t="shared" si="11"/>
        <v>0.9</v>
      </c>
      <c r="G150" s="12">
        <f>INDEX(families!$A:$A,MATCH(H150,families!$B:$B,0))</f>
        <v>8</v>
      </c>
      <c r="H150" s="12" t="s">
        <v>38</v>
      </c>
      <c r="M150">
        <v>1012522</v>
      </c>
      <c r="N150">
        <v>1012540</v>
      </c>
      <c r="O150">
        <v>0.9</v>
      </c>
      <c r="P150" t="s">
        <v>716</v>
      </c>
      <c r="Q150" t="s">
        <v>717</v>
      </c>
      <c r="R150" t="s">
        <v>718</v>
      </c>
      <c r="S150" t="s">
        <v>719</v>
      </c>
      <c r="T150">
        <v>18</v>
      </c>
    </row>
    <row r="151" spans="1:20" x14ac:dyDescent="0.2">
      <c r="A151" s="1">
        <f t="shared" si="8"/>
        <v>1012540</v>
      </c>
      <c r="B151" s="1">
        <f t="shared" si="8"/>
        <v>1015597</v>
      </c>
      <c r="C151" s="1" t="str">
        <f t="shared" si="9"/>
        <v>2.5m FG</v>
      </c>
      <c r="D151" s="1" t="str">
        <f t="shared" si="10"/>
        <v>2.5m FG - BGC Dominant Design</v>
      </c>
      <c r="E151" s="1" t="s">
        <v>38</v>
      </c>
      <c r="F151" s="1">
        <f t="shared" si="11"/>
        <v>2.5</v>
      </c>
      <c r="G151" s="12">
        <f>INDEX(families!$A:$A,MATCH(H151,families!$B:$B,0))</f>
        <v>8</v>
      </c>
      <c r="H151" s="12" t="s">
        <v>38</v>
      </c>
      <c r="M151">
        <v>1012540</v>
      </c>
      <c r="N151">
        <v>1015597</v>
      </c>
      <c r="O151">
        <v>2.5</v>
      </c>
      <c r="P151" t="s">
        <v>716</v>
      </c>
      <c r="Q151" t="s">
        <v>729</v>
      </c>
      <c r="R151" t="s">
        <v>759</v>
      </c>
      <c r="S151" t="s">
        <v>760</v>
      </c>
      <c r="T151">
        <v>3057</v>
      </c>
    </row>
    <row r="152" spans="1:20" x14ac:dyDescent="0.2">
      <c r="A152" s="1">
        <f t="shared" si="8"/>
        <v>1015597</v>
      </c>
      <c r="B152" s="1">
        <f t="shared" si="8"/>
        <v>1015633</v>
      </c>
      <c r="C152" s="1" t="str">
        <f t="shared" si="9"/>
        <v>1.5m FG</v>
      </c>
      <c r="D152" s="1" t="str">
        <f t="shared" si="10"/>
        <v>1.5m FG - Alignment Sheets</v>
      </c>
      <c r="E152" s="1" t="s">
        <v>38</v>
      </c>
      <c r="F152" s="1">
        <f t="shared" si="11"/>
        <v>1.5</v>
      </c>
      <c r="G152" s="12">
        <f>INDEX(families!$A:$A,MATCH(H152,families!$B:$B,0))</f>
        <v>8</v>
      </c>
      <c r="H152" s="12" t="s">
        <v>38</v>
      </c>
      <c r="M152">
        <v>1015597</v>
      </c>
      <c r="N152">
        <v>1015633</v>
      </c>
      <c r="O152">
        <v>1.5</v>
      </c>
      <c r="P152" t="s">
        <v>716</v>
      </c>
      <c r="Q152" t="s">
        <v>721</v>
      </c>
      <c r="R152" t="s">
        <v>724</v>
      </c>
      <c r="S152" t="s">
        <v>725</v>
      </c>
      <c r="T152">
        <v>36</v>
      </c>
    </row>
    <row r="153" spans="1:20" x14ac:dyDescent="0.2">
      <c r="A153" s="1">
        <f t="shared" si="8"/>
        <v>1015633</v>
      </c>
      <c r="B153" s="1">
        <f t="shared" si="8"/>
        <v>1015708</v>
      </c>
      <c r="C153" s="1" t="str">
        <f t="shared" si="9"/>
        <v>0.9m FG</v>
      </c>
      <c r="D153" s="1" t="str">
        <f t="shared" si="10"/>
        <v>0.9m FG - Default Depth</v>
      </c>
      <c r="E153" s="1" t="s">
        <v>38</v>
      </c>
      <c r="F153" s="1">
        <f t="shared" si="11"/>
        <v>0.9</v>
      </c>
      <c r="G153" s="12">
        <f>INDEX(families!$A:$A,MATCH(H153,families!$B:$B,0))</f>
        <v>8</v>
      </c>
      <c r="H153" s="12" t="s">
        <v>38</v>
      </c>
      <c r="M153">
        <v>1015633</v>
      </c>
      <c r="N153">
        <v>1015708</v>
      </c>
      <c r="O153">
        <v>0.9</v>
      </c>
      <c r="P153" t="s">
        <v>716</v>
      </c>
      <c r="Q153" t="s">
        <v>717</v>
      </c>
      <c r="R153" t="s">
        <v>718</v>
      </c>
      <c r="S153" t="s">
        <v>719</v>
      </c>
      <c r="T153">
        <v>75</v>
      </c>
    </row>
    <row r="154" spans="1:20" x14ac:dyDescent="0.2">
      <c r="A154" s="1">
        <f t="shared" si="8"/>
        <v>1015708</v>
      </c>
      <c r="B154" s="1">
        <f t="shared" si="8"/>
        <v>1016404</v>
      </c>
      <c r="C154" s="1" t="str">
        <f t="shared" si="9"/>
        <v>2.0m MOTI</v>
      </c>
      <c r="D154" s="1" t="str">
        <f t="shared" si="10"/>
        <v>2.0m MOTI - MOTI Encroachment</v>
      </c>
      <c r="E154" s="1" t="s">
        <v>38</v>
      </c>
      <c r="F154" s="1">
        <f t="shared" si="11"/>
        <v>2</v>
      </c>
      <c r="G154" s="12">
        <f>INDEX(families!$A:$A,MATCH(H154,families!$B:$B,0))</f>
        <v>8</v>
      </c>
      <c r="H154" s="12" t="s">
        <v>38</v>
      </c>
      <c r="M154">
        <v>1015708</v>
      </c>
      <c r="N154">
        <v>1016404</v>
      </c>
      <c r="O154">
        <v>2</v>
      </c>
      <c r="P154" t="s">
        <v>768</v>
      </c>
      <c r="Q154" t="s">
        <v>769</v>
      </c>
      <c r="R154" t="s">
        <v>770</v>
      </c>
      <c r="S154" t="s">
        <v>771</v>
      </c>
      <c r="T154">
        <v>696</v>
      </c>
    </row>
    <row r="155" spans="1:20" x14ac:dyDescent="0.2">
      <c r="A155" s="1">
        <f t="shared" si="8"/>
        <v>1016404</v>
      </c>
      <c r="B155" s="1">
        <f t="shared" si="8"/>
        <v>1016706.15</v>
      </c>
      <c r="C155" s="1" t="str">
        <f t="shared" si="9"/>
        <v>0.9m FG</v>
      </c>
      <c r="D155" s="1" t="str">
        <f t="shared" si="10"/>
        <v>0.9m FG - Default Depth</v>
      </c>
      <c r="E155" s="1" t="s">
        <v>38</v>
      </c>
      <c r="F155" s="1">
        <f t="shared" si="11"/>
        <v>0.9</v>
      </c>
      <c r="G155" s="12">
        <f>INDEX(families!$A:$A,MATCH(H155,families!$B:$B,0))</f>
        <v>8</v>
      </c>
      <c r="H155" s="12" t="s">
        <v>38</v>
      </c>
      <c r="M155">
        <v>1016404</v>
      </c>
      <c r="N155">
        <v>1016706.15</v>
      </c>
      <c r="O155">
        <v>0.9</v>
      </c>
      <c r="P155" t="s">
        <v>716</v>
      </c>
      <c r="Q155" t="s">
        <v>717</v>
      </c>
      <c r="R155" t="s">
        <v>718</v>
      </c>
      <c r="S155" t="s">
        <v>719</v>
      </c>
      <c r="T155">
        <v>302.150000000023</v>
      </c>
    </row>
    <row r="156" spans="1:20" x14ac:dyDescent="0.2">
      <c r="A156" s="1">
        <f t="shared" si="8"/>
        <v>1016706.15</v>
      </c>
      <c r="B156" s="1">
        <f t="shared" si="8"/>
        <v>1016730.15</v>
      </c>
      <c r="C156" s="1" t="str">
        <f t="shared" si="9"/>
        <v>1.2m WC</v>
      </c>
      <c r="D156" s="1" t="str">
        <f t="shared" si="10"/>
        <v>1.2m WC - DWG# PT610201</v>
      </c>
      <c r="E156" s="1" t="s">
        <v>38</v>
      </c>
      <c r="F156" s="1">
        <f t="shared" si="11"/>
        <v>1.2</v>
      </c>
      <c r="G156" s="12">
        <f>INDEX(families!$A:$A,MATCH(H156,families!$B:$B,0))</f>
        <v>8</v>
      </c>
      <c r="H156" s="12" t="s">
        <v>38</v>
      </c>
      <c r="M156">
        <v>1016706.15</v>
      </c>
      <c r="N156">
        <v>1016730.15</v>
      </c>
      <c r="O156">
        <v>1.2</v>
      </c>
      <c r="P156" t="s">
        <v>732</v>
      </c>
      <c r="Q156" t="s">
        <v>733</v>
      </c>
      <c r="R156" t="s">
        <v>734</v>
      </c>
      <c r="S156" t="s">
        <v>734</v>
      </c>
      <c r="T156">
        <v>24</v>
      </c>
    </row>
    <row r="157" spans="1:20" x14ac:dyDescent="0.2">
      <c r="A157" s="1">
        <f t="shared" si="8"/>
        <v>1016730.15</v>
      </c>
      <c r="B157" s="1">
        <f t="shared" si="8"/>
        <v>1016732</v>
      </c>
      <c r="C157" s="1" t="str">
        <f t="shared" si="9"/>
        <v>0.9m FG</v>
      </c>
      <c r="D157" s="1" t="str">
        <f t="shared" si="10"/>
        <v>0.9m FG - Default Depth</v>
      </c>
      <c r="E157" s="1" t="s">
        <v>38</v>
      </c>
      <c r="F157" s="1">
        <f t="shared" si="11"/>
        <v>0.9</v>
      </c>
      <c r="G157" s="12">
        <f>INDEX(families!$A:$A,MATCH(H157,families!$B:$B,0))</f>
        <v>8</v>
      </c>
      <c r="H157" s="12" t="s">
        <v>38</v>
      </c>
      <c r="M157">
        <v>1016730.15</v>
      </c>
      <c r="N157">
        <v>1016732</v>
      </c>
      <c r="O157">
        <v>0.9</v>
      </c>
      <c r="P157" t="s">
        <v>716</v>
      </c>
      <c r="Q157" t="s">
        <v>717</v>
      </c>
      <c r="R157" t="s">
        <v>718</v>
      </c>
      <c r="S157" t="s">
        <v>719</v>
      </c>
      <c r="T157">
        <v>1.8499999999767101</v>
      </c>
    </row>
    <row r="158" spans="1:20" x14ac:dyDescent="0.2">
      <c r="A158" s="1">
        <f t="shared" si="8"/>
        <v>1016732</v>
      </c>
      <c r="B158" s="1">
        <f t="shared" si="8"/>
        <v>1016748</v>
      </c>
      <c r="C158" s="1" t="str">
        <f t="shared" si="9"/>
        <v>1.2m CG</v>
      </c>
      <c r="D158" s="1" t="str">
        <f t="shared" si="10"/>
        <v>1.2m CG - Alignment Sheets</v>
      </c>
      <c r="E158" s="1" t="s">
        <v>38</v>
      </c>
      <c r="F158" s="1">
        <f t="shared" si="11"/>
        <v>1.2</v>
      </c>
      <c r="G158" s="12">
        <f>INDEX(families!$A:$A,MATCH(H158,families!$B:$B,0))</f>
        <v>8</v>
      </c>
      <c r="H158" s="12" t="s">
        <v>38</v>
      </c>
      <c r="M158">
        <v>1016732</v>
      </c>
      <c r="N158">
        <v>1016748</v>
      </c>
      <c r="O158">
        <v>1.2</v>
      </c>
      <c r="P158" t="s">
        <v>720</v>
      </c>
      <c r="Q158" t="s">
        <v>721</v>
      </c>
      <c r="R158" t="s">
        <v>761</v>
      </c>
      <c r="S158" t="s">
        <v>762</v>
      </c>
      <c r="T158">
        <v>16</v>
      </c>
    </row>
    <row r="159" spans="1:20" x14ac:dyDescent="0.2">
      <c r="A159" s="1">
        <f t="shared" si="8"/>
        <v>1016748</v>
      </c>
      <c r="B159" s="1">
        <f t="shared" si="8"/>
        <v>1016805.19</v>
      </c>
      <c r="C159" s="1" t="str">
        <f t="shared" si="9"/>
        <v>0.9m FG</v>
      </c>
      <c r="D159" s="1" t="str">
        <f t="shared" si="10"/>
        <v>0.9m FG - Default Depth</v>
      </c>
      <c r="E159" s="1" t="s">
        <v>38</v>
      </c>
      <c r="F159" s="1">
        <f t="shared" si="11"/>
        <v>0.9</v>
      </c>
      <c r="G159" s="12">
        <f>INDEX(families!$A:$A,MATCH(H159,families!$B:$B,0))</f>
        <v>8</v>
      </c>
      <c r="H159" s="12" t="s">
        <v>38</v>
      </c>
      <c r="M159">
        <v>1016748</v>
      </c>
      <c r="N159">
        <v>1016805.19</v>
      </c>
      <c r="O159">
        <v>0.9</v>
      </c>
      <c r="P159" t="s">
        <v>716</v>
      </c>
      <c r="Q159" t="s">
        <v>717</v>
      </c>
      <c r="R159" t="s">
        <v>718</v>
      </c>
      <c r="S159" t="s">
        <v>719</v>
      </c>
      <c r="T159">
        <v>57.189999999944099</v>
      </c>
    </row>
    <row r="160" spans="1:20" x14ac:dyDescent="0.2">
      <c r="A160" s="1">
        <f t="shared" si="8"/>
        <v>1016805.19</v>
      </c>
      <c r="B160" s="1">
        <f t="shared" si="8"/>
        <v>1016829.19</v>
      </c>
      <c r="C160" s="1" t="str">
        <f t="shared" si="9"/>
        <v>1.2m WC</v>
      </c>
      <c r="D160" s="1" t="str">
        <f t="shared" si="10"/>
        <v>1.2m WC - DWG# PT610201</v>
      </c>
      <c r="E160" s="1" t="s">
        <v>38</v>
      </c>
      <c r="F160" s="1">
        <f t="shared" si="11"/>
        <v>1.2</v>
      </c>
      <c r="G160" s="12">
        <f>INDEX(families!$A:$A,MATCH(H160,families!$B:$B,0))</f>
        <v>8</v>
      </c>
      <c r="H160" s="12" t="s">
        <v>38</v>
      </c>
      <c r="M160">
        <v>1016805.19</v>
      </c>
      <c r="N160">
        <v>1016829.19</v>
      </c>
      <c r="O160">
        <v>1.2</v>
      </c>
      <c r="P160" t="s">
        <v>732</v>
      </c>
      <c r="Q160" t="s">
        <v>733</v>
      </c>
      <c r="R160" t="s">
        <v>734</v>
      </c>
      <c r="S160" t="s">
        <v>734</v>
      </c>
      <c r="T160">
        <v>24</v>
      </c>
    </row>
    <row r="161" spans="1:20" x14ac:dyDescent="0.2">
      <c r="A161" s="1">
        <f t="shared" si="8"/>
        <v>1016829.19</v>
      </c>
      <c r="B161" s="1">
        <f t="shared" si="8"/>
        <v>1016951</v>
      </c>
      <c r="C161" s="1" t="str">
        <f t="shared" si="9"/>
        <v>0.9m FG</v>
      </c>
      <c r="D161" s="1" t="str">
        <f t="shared" si="10"/>
        <v>0.9m FG - Default Depth</v>
      </c>
      <c r="E161" s="1" t="s">
        <v>38</v>
      </c>
      <c r="F161" s="1">
        <f t="shared" si="11"/>
        <v>0.9</v>
      </c>
      <c r="G161" s="12">
        <f>INDEX(families!$A:$A,MATCH(H161,families!$B:$B,0))</f>
        <v>8</v>
      </c>
      <c r="H161" s="12" t="s">
        <v>38</v>
      </c>
      <c r="M161">
        <v>1016829.19</v>
      </c>
      <c r="N161">
        <v>1016951</v>
      </c>
      <c r="O161">
        <v>0.9</v>
      </c>
      <c r="P161" t="s">
        <v>716</v>
      </c>
      <c r="Q161" t="s">
        <v>717</v>
      </c>
      <c r="R161" t="s">
        <v>718</v>
      </c>
      <c r="S161" t="s">
        <v>719</v>
      </c>
      <c r="T161">
        <v>121.810000000055</v>
      </c>
    </row>
    <row r="162" spans="1:20" x14ac:dyDescent="0.2">
      <c r="A162" s="1">
        <f t="shared" si="8"/>
        <v>1016951</v>
      </c>
      <c r="B162" s="1">
        <f t="shared" si="8"/>
        <v>1016976</v>
      </c>
      <c r="C162" s="1" t="str">
        <f t="shared" si="9"/>
        <v>1.2m FG</v>
      </c>
      <c r="D162" s="1" t="str">
        <f t="shared" si="10"/>
        <v>1.2m FG - BGC Dominant Design</v>
      </c>
      <c r="E162" s="1" t="s">
        <v>38</v>
      </c>
      <c r="F162" s="1">
        <f t="shared" si="11"/>
        <v>1.2</v>
      </c>
      <c r="G162" s="12">
        <f>INDEX(families!$A:$A,MATCH(H162,families!$B:$B,0))</f>
        <v>8</v>
      </c>
      <c r="H162" s="12" t="s">
        <v>38</v>
      </c>
      <c r="M162">
        <v>1016951</v>
      </c>
      <c r="N162">
        <v>1016976</v>
      </c>
      <c r="O162">
        <v>1.2</v>
      </c>
      <c r="P162" t="s">
        <v>716</v>
      </c>
      <c r="Q162" t="s">
        <v>729</v>
      </c>
      <c r="R162" t="s">
        <v>726</v>
      </c>
      <c r="S162" t="s">
        <v>727</v>
      </c>
      <c r="T162">
        <v>25</v>
      </c>
    </row>
    <row r="163" spans="1:20" x14ac:dyDescent="0.2">
      <c r="A163" s="1">
        <f t="shared" si="8"/>
        <v>1016976</v>
      </c>
      <c r="B163" s="1">
        <f t="shared" si="8"/>
        <v>1016981.91</v>
      </c>
      <c r="C163" s="1" t="str">
        <f t="shared" si="9"/>
        <v>1.2m WC</v>
      </c>
      <c r="D163" s="1" t="str">
        <f t="shared" si="10"/>
        <v>1.2m WC - DWG# PT610201</v>
      </c>
      <c r="E163" s="1" t="s">
        <v>38</v>
      </c>
      <c r="F163" s="1">
        <f t="shared" si="11"/>
        <v>1.2</v>
      </c>
      <c r="G163" s="12">
        <f>INDEX(families!$A:$A,MATCH(H163,families!$B:$B,0))</f>
        <v>8</v>
      </c>
      <c r="H163" s="12" t="s">
        <v>38</v>
      </c>
      <c r="M163">
        <v>1016976</v>
      </c>
      <c r="N163">
        <v>1016981.91</v>
      </c>
      <c r="O163">
        <v>1.2</v>
      </c>
      <c r="P163" t="s">
        <v>732</v>
      </c>
      <c r="Q163" t="s">
        <v>733</v>
      </c>
      <c r="R163" t="s">
        <v>734</v>
      </c>
      <c r="S163" t="s">
        <v>734</v>
      </c>
      <c r="T163">
        <v>5.9100000000325901</v>
      </c>
    </row>
    <row r="164" spans="1:20" x14ac:dyDescent="0.2">
      <c r="A164" s="1">
        <f t="shared" si="8"/>
        <v>1016981.91</v>
      </c>
      <c r="B164" s="1">
        <f t="shared" si="8"/>
        <v>1017469</v>
      </c>
      <c r="C164" s="1" t="str">
        <f t="shared" si="9"/>
        <v>0.9m FG</v>
      </c>
      <c r="D164" s="1" t="str">
        <f t="shared" si="10"/>
        <v>0.9m FG - Default Depth</v>
      </c>
      <c r="E164" s="1" t="s">
        <v>38</v>
      </c>
      <c r="F164" s="1">
        <f t="shared" si="11"/>
        <v>0.9</v>
      </c>
      <c r="G164" s="12">
        <f>INDEX(families!$A:$A,MATCH(H164,families!$B:$B,0))</f>
        <v>8</v>
      </c>
      <c r="H164" s="12" t="s">
        <v>38</v>
      </c>
      <c r="M164">
        <v>1016981.91</v>
      </c>
      <c r="N164">
        <v>1017469</v>
      </c>
      <c r="O164">
        <v>0.9</v>
      </c>
      <c r="P164" t="s">
        <v>716</v>
      </c>
      <c r="Q164" t="s">
        <v>717</v>
      </c>
      <c r="R164" t="s">
        <v>718</v>
      </c>
      <c r="S164" t="s">
        <v>719</v>
      </c>
      <c r="T164">
        <v>487.08999999996701</v>
      </c>
    </row>
    <row r="165" spans="1:20" x14ac:dyDescent="0.2">
      <c r="A165" s="1">
        <f t="shared" si="8"/>
        <v>1017469</v>
      </c>
      <c r="B165" s="1">
        <f t="shared" si="8"/>
        <v>1017522</v>
      </c>
      <c r="C165" s="1" t="str">
        <f t="shared" si="9"/>
        <v>1.5m FG</v>
      </c>
      <c r="D165" s="1" t="str">
        <f t="shared" si="10"/>
        <v>1.5m FG - Alignment Sheets</v>
      </c>
      <c r="E165" s="1" t="s">
        <v>38</v>
      </c>
      <c r="F165" s="1">
        <f t="shared" si="11"/>
        <v>1.5</v>
      </c>
      <c r="G165" s="12">
        <f>INDEX(families!$A:$A,MATCH(H165,families!$B:$B,0))</f>
        <v>8</v>
      </c>
      <c r="H165" s="12" t="s">
        <v>38</v>
      </c>
      <c r="M165">
        <v>1017469</v>
      </c>
      <c r="N165">
        <v>1017522</v>
      </c>
      <c r="O165">
        <v>1.5</v>
      </c>
      <c r="P165" t="s">
        <v>716</v>
      </c>
      <c r="Q165" t="s">
        <v>721</v>
      </c>
      <c r="R165" t="s">
        <v>724</v>
      </c>
      <c r="S165" t="s">
        <v>725</v>
      </c>
      <c r="T165">
        <v>53</v>
      </c>
    </row>
    <row r="166" spans="1:20" x14ac:dyDescent="0.2">
      <c r="A166" s="1">
        <f t="shared" si="8"/>
        <v>1017522</v>
      </c>
      <c r="B166" s="1">
        <f t="shared" si="8"/>
        <v>1017547</v>
      </c>
      <c r="C166" s="1" t="str">
        <f t="shared" si="9"/>
        <v>0.9m FG</v>
      </c>
      <c r="D166" s="1" t="str">
        <f t="shared" si="10"/>
        <v>0.9m FG - Default Depth</v>
      </c>
      <c r="E166" s="1" t="s">
        <v>38</v>
      </c>
      <c r="F166" s="1">
        <f t="shared" si="11"/>
        <v>0.9</v>
      </c>
      <c r="G166" s="12">
        <f>INDEX(families!$A:$A,MATCH(H166,families!$B:$B,0))</f>
        <v>8</v>
      </c>
      <c r="H166" s="12" t="s">
        <v>38</v>
      </c>
      <c r="M166">
        <v>1017522</v>
      </c>
      <c r="N166">
        <v>1017547</v>
      </c>
      <c r="O166">
        <v>0.9</v>
      </c>
      <c r="P166" t="s">
        <v>716</v>
      </c>
      <c r="Q166" t="s">
        <v>717</v>
      </c>
      <c r="R166" t="s">
        <v>718</v>
      </c>
      <c r="S166" t="s">
        <v>719</v>
      </c>
      <c r="T166">
        <v>25</v>
      </c>
    </row>
    <row r="167" spans="1:20" x14ac:dyDescent="0.2">
      <c r="A167" s="1">
        <f t="shared" si="8"/>
        <v>1017547</v>
      </c>
      <c r="B167" s="1">
        <f t="shared" si="8"/>
        <v>1017556</v>
      </c>
      <c r="C167" s="1" t="str">
        <f t="shared" si="9"/>
        <v>2.0m CG</v>
      </c>
      <c r="D167" s="1" t="str">
        <f t="shared" si="10"/>
        <v>2.0m CG - Alignment Sheets</v>
      </c>
      <c r="E167" s="1" t="s">
        <v>38</v>
      </c>
      <c r="F167" s="1">
        <f t="shared" si="11"/>
        <v>2</v>
      </c>
      <c r="G167" s="12">
        <f>INDEX(families!$A:$A,MATCH(H167,families!$B:$B,0))</f>
        <v>8</v>
      </c>
      <c r="H167" s="12" t="s">
        <v>38</v>
      </c>
      <c r="M167">
        <v>1017547</v>
      </c>
      <c r="N167">
        <v>1017556</v>
      </c>
      <c r="O167">
        <v>2</v>
      </c>
      <c r="P167" t="s">
        <v>720</v>
      </c>
      <c r="Q167" t="s">
        <v>721</v>
      </c>
      <c r="R167" t="s">
        <v>772</v>
      </c>
      <c r="S167" t="s">
        <v>773</v>
      </c>
      <c r="T167">
        <v>9</v>
      </c>
    </row>
    <row r="168" spans="1:20" x14ac:dyDescent="0.2">
      <c r="A168" s="1">
        <f t="shared" si="8"/>
        <v>1017556</v>
      </c>
      <c r="B168" s="1">
        <f t="shared" si="8"/>
        <v>1018237.45</v>
      </c>
      <c r="C168" s="1" t="str">
        <f t="shared" si="9"/>
        <v>0.9m FG</v>
      </c>
      <c r="D168" s="1" t="str">
        <f t="shared" si="10"/>
        <v>0.9m FG - Default Depth</v>
      </c>
      <c r="E168" s="1" t="s">
        <v>38</v>
      </c>
      <c r="F168" s="1">
        <f t="shared" si="11"/>
        <v>0.9</v>
      </c>
      <c r="G168" s="12">
        <f>INDEX(families!$A:$A,MATCH(H168,families!$B:$B,0))</f>
        <v>8</v>
      </c>
      <c r="H168" s="12" t="s">
        <v>38</v>
      </c>
      <c r="M168">
        <v>1017556</v>
      </c>
      <c r="N168">
        <v>1018237.45</v>
      </c>
      <c r="O168">
        <v>0.9</v>
      </c>
      <c r="P168" t="s">
        <v>716</v>
      </c>
      <c r="Q168" t="s">
        <v>717</v>
      </c>
      <c r="R168" t="s">
        <v>718</v>
      </c>
      <c r="S168" t="s">
        <v>719</v>
      </c>
      <c r="T168">
        <v>681.44999999995298</v>
      </c>
    </row>
    <row r="169" spans="1:20" x14ac:dyDescent="0.2">
      <c r="A169" s="1">
        <f t="shared" si="8"/>
        <v>1018237.45</v>
      </c>
      <c r="B169" s="1">
        <f t="shared" si="8"/>
        <v>1018261.45</v>
      </c>
      <c r="C169" s="1" t="str">
        <f t="shared" si="9"/>
        <v>1.5m WC</v>
      </c>
      <c r="D169" s="1" t="str">
        <f t="shared" si="10"/>
        <v>1.5m WC - DWG# PT610001</v>
      </c>
      <c r="E169" s="1" t="s">
        <v>38</v>
      </c>
      <c r="F169" s="1">
        <f t="shared" si="11"/>
        <v>1.5</v>
      </c>
      <c r="G169" s="12">
        <f>INDEX(families!$A:$A,MATCH(H169,families!$B:$B,0))</f>
        <v>8</v>
      </c>
      <c r="H169" s="12" t="s">
        <v>38</v>
      </c>
      <c r="M169">
        <v>1018237.45</v>
      </c>
      <c r="N169">
        <v>1018261.45</v>
      </c>
      <c r="O169">
        <v>1.5</v>
      </c>
      <c r="P169" t="s">
        <v>732</v>
      </c>
      <c r="Q169" t="s">
        <v>738</v>
      </c>
      <c r="R169" t="s">
        <v>739</v>
      </c>
      <c r="S169" t="s">
        <v>739</v>
      </c>
      <c r="T169">
        <v>24</v>
      </c>
    </row>
    <row r="170" spans="1:20" x14ac:dyDescent="0.2">
      <c r="A170" s="1">
        <f t="shared" si="8"/>
        <v>1018261.45</v>
      </c>
      <c r="B170" s="1">
        <f t="shared" si="8"/>
        <v>1018373</v>
      </c>
      <c r="C170" s="1" t="str">
        <f t="shared" si="9"/>
        <v>0.9m FG</v>
      </c>
      <c r="D170" s="1" t="str">
        <f t="shared" si="10"/>
        <v>0.9m FG - Default Depth</v>
      </c>
      <c r="E170" s="1" t="s">
        <v>38</v>
      </c>
      <c r="F170" s="1">
        <f t="shared" si="11"/>
        <v>0.9</v>
      </c>
      <c r="G170" s="12">
        <f>INDEX(families!$A:$A,MATCH(H170,families!$B:$B,0))</f>
        <v>8</v>
      </c>
      <c r="H170" s="12" t="s">
        <v>38</v>
      </c>
      <c r="M170">
        <v>1018261.45</v>
      </c>
      <c r="N170">
        <v>1018373</v>
      </c>
      <c r="O170">
        <v>0.9</v>
      </c>
      <c r="P170" t="s">
        <v>716</v>
      </c>
      <c r="Q170" t="s">
        <v>717</v>
      </c>
      <c r="R170" t="s">
        <v>718</v>
      </c>
      <c r="S170" t="s">
        <v>719</v>
      </c>
      <c r="T170">
        <v>111.550000000046</v>
      </c>
    </row>
    <row r="171" spans="1:20" x14ac:dyDescent="0.2">
      <c r="A171" s="1">
        <f t="shared" si="8"/>
        <v>1018373</v>
      </c>
      <c r="B171" s="1">
        <f t="shared" si="8"/>
        <v>1018382</v>
      </c>
      <c r="C171" s="1" t="str">
        <f t="shared" si="9"/>
        <v>1.5m TL</v>
      </c>
      <c r="D171" s="1" t="str">
        <f t="shared" si="10"/>
        <v>1.5m TL - BGC Dominant Design</v>
      </c>
      <c r="E171" s="1" t="s">
        <v>38</v>
      </c>
      <c r="F171" s="1">
        <f t="shared" si="11"/>
        <v>1.5</v>
      </c>
      <c r="G171" s="12">
        <f>INDEX(families!$A:$A,MATCH(H171,families!$B:$B,0))</f>
        <v>8</v>
      </c>
      <c r="H171" s="12" t="s">
        <v>38</v>
      </c>
      <c r="M171">
        <v>1018373</v>
      </c>
      <c r="N171">
        <v>1018382</v>
      </c>
      <c r="O171">
        <v>1.5</v>
      </c>
      <c r="P171" t="s">
        <v>9451</v>
      </c>
      <c r="Q171" t="s">
        <v>729</v>
      </c>
      <c r="R171" t="s">
        <v>9455</v>
      </c>
      <c r="S171" t="s">
        <v>9454</v>
      </c>
      <c r="T171">
        <v>9</v>
      </c>
    </row>
    <row r="172" spans="1:20" x14ac:dyDescent="0.2">
      <c r="A172" s="1">
        <f t="shared" si="8"/>
        <v>1018382</v>
      </c>
      <c r="B172" s="1">
        <f t="shared" si="8"/>
        <v>1018437</v>
      </c>
      <c r="C172" s="1" t="str">
        <f t="shared" si="9"/>
        <v>1.5m CG</v>
      </c>
      <c r="D172" s="1" t="str">
        <f t="shared" si="10"/>
        <v>1.5m CG - Alignment Sheets</v>
      </c>
      <c r="E172" s="1" t="s">
        <v>38</v>
      </c>
      <c r="F172" s="1">
        <f t="shared" si="11"/>
        <v>1.5</v>
      </c>
      <c r="G172" s="12">
        <f>INDEX(families!$A:$A,MATCH(H172,families!$B:$B,0))</f>
        <v>8</v>
      </c>
      <c r="H172" s="12" t="s">
        <v>38</v>
      </c>
      <c r="M172">
        <v>1018382</v>
      </c>
      <c r="N172">
        <v>1018437</v>
      </c>
      <c r="O172">
        <v>1.5</v>
      </c>
      <c r="P172" t="s">
        <v>720</v>
      </c>
      <c r="Q172" t="s">
        <v>721</v>
      </c>
      <c r="R172" t="s">
        <v>722</v>
      </c>
      <c r="S172" t="s">
        <v>723</v>
      </c>
      <c r="T172">
        <v>55</v>
      </c>
    </row>
    <row r="173" spans="1:20" x14ac:dyDescent="0.2">
      <c r="A173" s="1">
        <f t="shared" si="8"/>
        <v>1018437</v>
      </c>
      <c r="B173" s="1">
        <f t="shared" si="8"/>
        <v>1019028</v>
      </c>
      <c r="C173" s="1" t="str">
        <f t="shared" si="9"/>
        <v>0.9m FG</v>
      </c>
      <c r="D173" s="1" t="str">
        <f t="shared" si="10"/>
        <v>0.9m FG - Default Depth</v>
      </c>
      <c r="E173" s="1" t="s">
        <v>38</v>
      </c>
      <c r="F173" s="1">
        <f t="shared" si="11"/>
        <v>0.9</v>
      </c>
      <c r="G173" s="12">
        <f>INDEX(families!$A:$A,MATCH(H173,families!$B:$B,0))</f>
        <v>8</v>
      </c>
      <c r="H173" s="12" t="s">
        <v>38</v>
      </c>
      <c r="M173">
        <v>1018437</v>
      </c>
      <c r="N173">
        <v>1019028</v>
      </c>
      <c r="O173">
        <v>0.9</v>
      </c>
      <c r="P173" t="s">
        <v>716</v>
      </c>
      <c r="Q173" t="s">
        <v>717</v>
      </c>
      <c r="R173" t="s">
        <v>718</v>
      </c>
      <c r="S173" t="s">
        <v>719</v>
      </c>
      <c r="T173">
        <v>591</v>
      </c>
    </row>
    <row r="174" spans="1:20" x14ac:dyDescent="0.2">
      <c r="A174" s="1">
        <f t="shared" si="8"/>
        <v>1019028</v>
      </c>
      <c r="B174" s="1">
        <f t="shared" si="8"/>
        <v>1019092</v>
      </c>
      <c r="C174" s="1" t="str">
        <f t="shared" si="9"/>
        <v>3.0m FG</v>
      </c>
      <c r="D174" s="1" t="str">
        <f t="shared" si="10"/>
        <v>3.0m FG - Alignment Sheets</v>
      </c>
      <c r="E174" s="1" t="s">
        <v>38</v>
      </c>
      <c r="F174" s="1">
        <f t="shared" si="11"/>
        <v>3</v>
      </c>
      <c r="G174" s="12">
        <f>INDEX(families!$A:$A,MATCH(H174,families!$B:$B,0))</f>
        <v>8</v>
      </c>
      <c r="H174" s="12" t="s">
        <v>38</v>
      </c>
      <c r="M174">
        <v>1019028</v>
      </c>
      <c r="N174">
        <v>1019092</v>
      </c>
      <c r="O174">
        <v>3</v>
      </c>
      <c r="P174" t="s">
        <v>716</v>
      </c>
      <c r="Q174" t="s">
        <v>721</v>
      </c>
      <c r="R174" t="s">
        <v>812</v>
      </c>
      <c r="S174" t="s">
        <v>813</v>
      </c>
      <c r="T174">
        <v>64</v>
      </c>
    </row>
    <row r="175" spans="1:20" x14ac:dyDescent="0.2">
      <c r="A175" s="1">
        <f t="shared" si="8"/>
        <v>1019092</v>
      </c>
      <c r="B175" s="1">
        <f t="shared" si="8"/>
        <v>1019108</v>
      </c>
      <c r="C175" s="1" t="str">
        <f t="shared" si="9"/>
        <v>0.9m FG</v>
      </c>
      <c r="D175" s="1" t="str">
        <f t="shared" si="10"/>
        <v>0.9m FG - Default Depth</v>
      </c>
      <c r="E175" s="1" t="s">
        <v>38</v>
      </c>
      <c r="F175" s="1">
        <f t="shared" si="11"/>
        <v>0.9</v>
      </c>
      <c r="G175" s="12">
        <f>INDEX(families!$A:$A,MATCH(H175,families!$B:$B,0))</f>
        <v>8</v>
      </c>
      <c r="H175" s="12" t="s">
        <v>38</v>
      </c>
      <c r="M175">
        <v>1019092</v>
      </c>
      <c r="N175">
        <v>1019108</v>
      </c>
      <c r="O175">
        <v>0.9</v>
      </c>
      <c r="P175" t="s">
        <v>716</v>
      </c>
      <c r="Q175" t="s">
        <v>717</v>
      </c>
      <c r="R175" t="s">
        <v>718</v>
      </c>
      <c r="S175" t="s">
        <v>719</v>
      </c>
      <c r="T175">
        <v>16</v>
      </c>
    </row>
    <row r="176" spans="1:20" x14ac:dyDescent="0.2">
      <c r="A176" s="1">
        <f t="shared" si="8"/>
        <v>1019108</v>
      </c>
      <c r="B176" s="1">
        <f t="shared" si="8"/>
        <v>1019284</v>
      </c>
      <c r="C176" s="1" t="str">
        <f t="shared" si="9"/>
        <v>1.5m FG</v>
      </c>
      <c r="D176" s="1" t="str">
        <f t="shared" si="10"/>
        <v>1.5m FG - Alignment Sheets</v>
      </c>
      <c r="E176" s="1" t="s">
        <v>38</v>
      </c>
      <c r="F176" s="1">
        <f t="shared" si="11"/>
        <v>1.5</v>
      </c>
      <c r="G176" s="12">
        <f>INDEX(families!$A:$A,MATCH(H176,families!$B:$B,0))</f>
        <v>8</v>
      </c>
      <c r="H176" s="12" t="s">
        <v>38</v>
      </c>
      <c r="M176">
        <v>1019108</v>
      </c>
      <c r="N176">
        <v>1019284</v>
      </c>
      <c r="O176">
        <v>1.5</v>
      </c>
      <c r="P176" t="s">
        <v>716</v>
      </c>
      <c r="Q176" t="s">
        <v>721</v>
      </c>
      <c r="R176" t="s">
        <v>724</v>
      </c>
      <c r="S176" t="s">
        <v>725</v>
      </c>
      <c r="T176">
        <v>176</v>
      </c>
    </row>
    <row r="177" spans="1:20" x14ac:dyDescent="0.2">
      <c r="A177" s="1">
        <f t="shared" si="8"/>
        <v>1019284</v>
      </c>
      <c r="B177" s="1">
        <f t="shared" si="8"/>
        <v>1019447.05</v>
      </c>
      <c r="C177" s="1" t="str">
        <f t="shared" si="9"/>
        <v>0.9m FG</v>
      </c>
      <c r="D177" s="1" t="str">
        <f t="shared" si="10"/>
        <v>0.9m FG - Default Depth</v>
      </c>
      <c r="E177" s="1" t="s">
        <v>38</v>
      </c>
      <c r="F177" s="1">
        <f t="shared" si="11"/>
        <v>0.9</v>
      </c>
      <c r="G177" s="12">
        <f>INDEX(families!$A:$A,MATCH(H177,families!$B:$B,0))</f>
        <v>8</v>
      </c>
      <c r="H177" s="12" t="s">
        <v>38</v>
      </c>
      <c r="M177">
        <v>1019284</v>
      </c>
      <c r="N177">
        <v>1019447.05</v>
      </c>
      <c r="O177">
        <v>0.9</v>
      </c>
      <c r="P177" t="s">
        <v>716</v>
      </c>
      <c r="Q177" t="s">
        <v>717</v>
      </c>
      <c r="R177" t="s">
        <v>718</v>
      </c>
      <c r="S177" t="s">
        <v>719</v>
      </c>
      <c r="T177">
        <v>163.050000000046</v>
      </c>
    </row>
    <row r="178" spans="1:20" x14ac:dyDescent="0.2">
      <c r="A178" s="1">
        <f t="shared" si="8"/>
        <v>1019447.05</v>
      </c>
      <c r="B178" s="1">
        <f t="shared" si="8"/>
        <v>1019471.05</v>
      </c>
      <c r="C178" s="1" t="str">
        <f t="shared" si="9"/>
        <v>1.2m WC</v>
      </c>
      <c r="D178" s="1" t="str">
        <f t="shared" si="10"/>
        <v>1.2m WC - DWG# PT610201</v>
      </c>
      <c r="E178" s="1" t="s">
        <v>38</v>
      </c>
      <c r="F178" s="1">
        <f t="shared" si="11"/>
        <v>1.2</v>
      </c>
      <c r="G178" s="12">
        <f>INDEX(families!$A:$A,MATCH(H178,families!$B:$B,0))</f>
        <v>8</v>
      </c>
      <c r="H178" s="12" t="s">
        <v>38</v>
      </c>
      <c r="M178">
        <v>1019447.05</v>
      </c>
      <c r="N178">
        <v>1019471.05</v>
      </c>
      <c r="O178">
        <v>1.2</v>
      </c>
      <c r="P178" t="s">
        <v>732</v>
      </c>
      <c r="Q178" t="s">
        <v>733</v>
      </c>
      <c r="R178" t="s">
        <v>734</v>
      </c>
      <c r="S178" t="s">
        <v>734</v>
      </c>
      <c r="T178">
        <v>24</v>
      </c>
    </row>
    <row r="179" spans="1:20" x14ac:dyDescent="0.2">
      <c r="A179" s="1">
        <f t="shared" si="8"/>
        <v>1019471.05</v>
      </c>
      <c r="B179" s="1">
        <f t="shared" si="8"/>
        <v>1019543</v>
      </c>
      <c r="C179" s="1" t="str">
        <f t="shared" si="9"/>
        <v>0.9m FG</v>
      </c>
      <c r="D179" s="1" t="str">
        <f t="shared" si="10"/>
        <v>0.9m FG - Default Depth</v>
      </c>
      <c r="E179" s="1" t="s">
        <v>38</v>
      </c>
      <c r="F179" s="1">
        <f t="shared" si="11"/>
        <v>0.9</v>
      </c>
      <c r="G179" s="12">
        <f>INDEX(families!$A:$A,MATCH(H179,families!$B:$B,0))</f>
        <v>8</v>
      </c>
      <c r="H179" s="12" t="s">
        <v>38</v>
      </c>
      <c r="M179">
        <v>1019471.05</v>
      </c>
      <c r="N179">
        <v>1019543</v>
      </c>
      <c r="O179">
        <v>0.9</v>
      </c>
      <c r="P179" t="s">
        <v>716</v>
      </c>
      <c r="Q179" t="s">
        <v>717</v>
      </c>
      <c r="R179" t="s">
        <v>718</v>
      </c>
      <c r="S179" t="s">
        <v>719</v>
      </c>
      <c r="T179">
        <v>71.949999999953405</v>
      </c>
    </row>
    <row r="180" spans="1:20" x14ac:dyDescent="0.2">
      <c r="A180" s="1">
        <f t="shared" si="8"/>
        <v>1019543</v>
      </c>
      <c r="B180" s="1">
        <f t="shared" si="8"/>
        <v>1019603</v>
      </c>
      <c r="C180" s="1" t="str">
        <f t="shared" si="9"/>
        <v>1.5m FG</v>
      </c>
      <c r="D180" s="1" t="str">
        <f t="shared" si="10"/>
        <v>1.5m FG - Alignment Sheets</v>
      </c>
      <c r="E180" s="1" t="s">
        <v>38</v>
      </c>
      <c r="F180" s="1">
        <f t="shared" si="11"/>
        <v>1.5</v>
      </c>
      <c r="G180" s="12">
        <f>INDEX(families!$A:$A,MATCH(H180,families!$B:$B,0))</f>
        <v>8</v>
      </c>
      <c r="H180" s="12" t="s">
        <v>38</v>
      </c>
      <c r="M180">
        <v>1019543</v>
      </c>
      <c r="N180">
        <v>1019603</v>
      </c>
      <c r="O180">
        <v>1.5</v>
      </c>
      <c r="P180" t="s">
        <v>716</v>
      </c>
      <c r="Q180" t="s">
        <v>721</v>
      </c>
      <c r="R180" t="s">
        <v>724</v>
      </c>
      <c r="S180" t="s">
        <v>725</v>
      </c>
      <c r="T180">
        <v>60</v>
      </c>
    </row>
    <row r="181" spans="1:20" x14ac:dyDescent="0.2">
      <c r="A181" s="1">
        <f t="shared" si="8"/>
        <v>1019603</v>
      </c>
      <c r="B181" s="1">
        <f t="shared" si="8"/>
        <v>1019789.89</v>
      </c>
      <c r="C181" s="1" t="str">
        <f t="shared" si="9"/>
        <v>0.9m FG</v>
      </c>
      <c r="D181" s="1" t="str">
        <f t="shared" si="10"/>
        <v>0.9m FG - Default Depth</v>
      </c>
      <c r="E181" s="1" t="s">
        <v>38</v>
      </c>
      <c r="F181" s="1">
        <f t="shared" si="11"/>
        <v>0.9</v>
      </c>
      <c r="G181" s="12">
        <f>INDEX(families!$A:$A,MATCH(H181,families!$B:$B,0))</f>
        <v>8</v>
      </c>
      <c r="H181" s="12" t="s">
        <v>38</v>
      </c>
      <c r="M181">
        <v>1019603</v>
      </c>
      <c r="N181">
        <v>1019789.89</v>
      </c>
      <c r="O181">
        <v>0.9</v>
      </c>
      <c r="P181" t="s">
        <v>716</v>
      </c>
      <c r="Q181" t="s">
        <v>717</v>
      </c>
      <c r="R181" t="s">
        <v>718</v>
      </c>
      <c r="S181" t="s">
        <v>719</v>
      </c>
      <c r="T181">
        <v>186.890000000013</v>
      </c>
    </row>
    <row r="182" spans="1:20" x14ac:dyDescent="0.2">
      <c r="A182" s="1">
        <f t="shared" si="8"/>
        <v>1019789.89</v>
      </c>
      <c r="B182" s="1">
        <f t="shared" si="8"/>
        <v>1019801.89</v>
      </c>
      <c r="C182" s="1" t="str">
        <f t="shared" si="9"/>
        <v>1.5m RD</v>
      </c>
      <c r="D182" s="1" t="str">
        <f t="shared" si="10"/>
        <v>1.5m RD - DWG# PT640301</v>
      </c>
      <c r="E182" s="1" t="s">
        <v>38</v>
      </c>
      <c r="F182" s="1">
        <f t="shared" si="11"/>
        <v>1.5</v>
      </c>
      <c r="G182" s="12">
        <f>INDEX(families!$A:$A,MATCH(H182,families!$B:$B,0))</f>
        <v>8</v>
      </c>
      <c r="H182" s="12" t="s">
        <v>38</v>
      </c>
      <c r="M182">
        <v>1019789.89</v>
      </c>
      <c r="N182">
        <v>1019801.89</v>
      </c>
      <c r="O182">
        <v>1.5</v>
      </c>
      <c r="P182" t="s">
        <v>735</v>
      </c>
      <c r="Q182" t="s">
        <v>736</v>
      </c>
      <c r="R182" t="s">
        <v>737</v>
      </c>
      <c r="S182" t="s">
        <v>737</v>
      </c>
      <c r="T182">
        <v>12</v>
      </c>
    </row>
    <row r="183" spans="1:20" x14ac:dyDescent="0.2">
      <c r="A183" s="1">
        <f t="shared" si="8"/>
        <v>1019801.89</v>
      </c>
      <c r="B183" s="1">
        <f t="shared" si="8"/>
        <v>1020080.3</v>
      </c>
      <c r="C183" s="1" t="str">
        <f t="shared" si="9"/>
        <v>0.9m FG</v>
      </c>
      <c r="D183" s="1" t="str">
        <f t="shared" si="10"/>
        <v>0.9m FG - Default Depth</v>
      </c>
      <c r="E183" s="1" t="s">
        <v>38</v>
      </c>
      <c r="F183" s="1">
        <f t="shared" si="11"/>
        <v>0.9</v>
      </c>
      <c r="G183" s="12">
        <f>INDEX(families!$A:$A,MATCH(H183,families!$B:$B,0))</f>
        <v>8</v>
      </c>
      <c r="H183" s="12" t="s">
        <v>38</v>
      </c>
      <c r="M183">
        <v>1019801.89</v>
      </c>
      <c r="N183">
        <v>1020080.3</v>
      </c>
      <c r="O183">
        <v>0.9</v>
      </c>
      <c r="P183" t="s">
        <v>716</v>
      </c>
      <c r="Q183" t="s">
        <v>717</v>
      </c>
      <c r="R183" t="s">
        <v>718</v>
      </c>
      <c r="S183" t="s">
        <v>719</v>
      </c>
      <c r="T183">
        <v>278.41000000003203</v>
      </c>
    </row>
    <row r="184" spans="1:20" x14ac:dyDescent="0.2">
      <c r="A184" s="1">
        <f t="shared" si="8"/>
        <v>1020080.3</v>
      </c>
      <c r="B184" s="1">
        <f t="shared" si="8"/>
        <v>1020092.3</v>
      </c>
      <c r="C184" s="1" t="str">
        <f t="shared" si="9"/>
        <v>2.0m RD</v>
      </c>
      <c r="D184" s="1" t="str">
        <f t="shared" si="10"/>
        <v>2.0m RD - DWG# PT640801</v>
      </c>
      <c r="E184" s="1" t="s">
        <v>38</v>
      </c>
      <c r="F184" s="1">
        <f t="shared" si="11"/>
        <v>2</v>
      </c>
      <c r="G184" s="12">
        <f>INDEX(families!$A:$A,MATCH(H184,families!$B:$B,0))</f>
        <v>8</v>
      </c>
      <c r="H184" s="12" t="s">
        <v>38</v>
      </c>
      <c r="M184">
        <v>1020080.3</v>
      </c>
      <c r="N184">
        <v>1020092.3</v>
      </c>
      <c r="O184">
        <v>2</v>
      </c>
      <c r="P184" t="s">
        <v>735</v>
      </c>
      <c r="Q184" t="s">
        <v>745</v>
      </c>
      <c r="R184" t="s">
        <v>746</v>
      </c>
      <c r="S184" t="s">
        <v>746</v>
      </c>
      <c r="T184">
        <v>12</v>
      </c>
    </row>
    <row r="185" spans="1:20" x14ac:dyDescent="0.2">
      <c r="A185" s="1">
        <f t="shared" si="8"/>
        <v>1020092.3</v>
      </c>
      <c r="B185" s="1">
        <f t="shared" si="8"/>
        <v>1020095.05</v>
      </c>
      <c r="C185" s="1" t="str">
        <f t="shared" si="9"/>
        <v>0.9m FG</v>
      </c>
      <c r="D185" s="1" t="str">
        <f t="shared" si="10"/>
        <v>0.9m FG - Default Depth</v>
      </c>
      <c r="E185" s="1" t="s">
        <v>38</v>
      </c>
      <c r="F185" s="1">
        <f t="shared" si="11"/>
        <v>0.9</v>
      </c>
      <c r="G185" s="12">
        <f>INDEX(families!$A:$A,MATCH(H185,families!$B:$B,0))</f>
        <v>8</v>
      </c>
      <c r="H185" s="12" t="s">
        <v>38</v>
      </c>
      <c r="M185">
        <v>1020092.3</v>
      </c>
      <c r="N185">
        <v>1020095.05</v>
      </c>
      <c r="O185">
        <v>0.9</v>
      </c>
      <c r="P185" t="s">
        <v>716</v>
      </c>
      <c r="Q185" t="s">
        <v>717</v>
      </c>
      <c r="R185" t="s">
        <v>718</v>
      </c>
      <c r="S185" t="s">
        <v>719</v>
      </c>
      <c r="T185">
        <v>2.75</v>
      </c>
    </row>
    <row r="186" spans="1:20" x14ac:dyDescent="0.2">
      <c r="A186" s="1">
        <f t="shared" si="8"/>
        <v>1020095.05</v>
      </c>
      <c r="B186" s="1">
        <f t="shared" si="8"/>
        <v>1020107.05</v>
      </c>
      <c r="C186" s="1" t="str">
        <f t="shared" si="9"/>
        <v>2.0m RD</v>
      </c>
      <c r="D186" s="1" t="str">
        <f t="shared" si="10"/>
        <v>2.0m RD - DWG# PT640801</v>
      </c>
      <c r="E186" s="1" t="s">
        <v>38</v>
      </c>
      <c r="F186" s="1">
        <f t="shared" si="11"/>
        <v>2</v>
      </c>
      <c r="G186" s="12">
        <f>INDEX(families!$A:$A,MATCH(H186,families!$B:$B,0))</f>
        <v>8</v>
      </c>
      <c r="H186" s="12" t="s">
        <v>38</v>
      </c>
      <c r="M186">
        <v>1020095.05</v>
      </c>
      <c r="N186">
        <v>1020107.05</v>
      </c>
      <c r="O186">
        <v>2</v>
      </c>
      <c r="P186" t="s">
        <v>735</v>
      </c>
      <c r="Q186" t="s">
        <v>745</v>
      </c>
      <c r="R186" t="s">
        <v>746</v>
      </c>
      <c r="S186" t="s">
        <v>746</v>
      </c>
      <c r="T186">
        <v>12</v>
      </c>
    </row>
    <row r="187" spans="1:20" x14ac:dyDescent="0.2">
      <c r="A187" s="1">
        <f t="shared" si="8"/>
        <v>1020107.05</v>
      </c>
      <c r="B187" s="1">
        <f t="shared" si="8"/>
        <v>1020135</v>
      </c>
      <c r="C187" s="1" t="str">
        <f t="shared" si="9"/>
        <v>0.9m FG</v>
      </c>
      <c r="D187" s="1" t="str">
        <f t="shared" si="10"/>
        <v>0.9m FG - Default Depth</v>
      </c>
      <c r="E187" s="1" t="s">
        <v>38</v>
      </c>
      <c r="F187" s="1">
        <f t="shared" si="11"/>
        <v>0.9</v>
      </c>
      <c r="G187" s="12">
        <f>INDEX(families!$A:$A,MATCH(H187,families!$B:$B,0))</f>
        <v>8</v>
      </c>
      <c r="H187" s="12" t="s">
        <v>38</v>
      </c>
      <c r="M187">
        <v>1020107.05</v>
      </c>
      <c r="N187">
        <v>1020135</v>
      </c>
      <c r="O187">
        <v>0.9</v>
      </c>
      <c r="P187" t="s">
        <v>716</v>
      </c>
      <c r="Q187" t="s">
        <v>717</v>
      </c>
      <c r="R187" t="s">
        <v>718</v>
      </c>
      <c r="S187" t="s">
        <v>719</v>
      </c>
      <c r="T187">
        <v>27.949999999953398</v>
      </c>
    </row>
    <row r="188" spans="1:20" x14ac:dyDescent="0.2">
      <c r="A188" s="1">
        <f t="shared" si="8"/>
        <v>1020135</v>
      </c>
      <c r="B188" s="1">
        <f t="shared" si="8"/>
        <v>1020180</v>
      </c>
      <c r="C188" s="1" t="str">
        <f t="shared" si="9"/>
        <v>1.2m FG</v>
      </c>
      <c r="D188" s="1" t="str">
        <f t="shared" si="10"/>
        <v>1.2m FG - BGC Dominant Design</v>
      </c>
      <c r="E188" s="1" t="s">
        <v>38</v>
      </c>
      <c r="F188" s="1">
        <f t="shared" si="11"/>
        <v>1.2</v>
      </c>
      <c r="G188" s="12">
        <f>INDEX(families!$A:$A,MATCH(H188,families!$B:$B,0))</f>
        <v>8</v>
      </c>
      <c r="H188" s="12" t="s">
        <v>38</v>
      </c>
      <c r="M188">
        <v>1020135</v>
      </c>
      <c r="N188">
        <v>1020180</v>
      </c>
      <c r="O188">
        <v>1.2</v>
      </c>
      <c r="P188" t="s">
        <v>716</v>
      </c>
      <c r="Q188" t="s">
        <v>729</v>
      </c>
      <c r="R188" t="s">
        <v>726</v>
      </c>
      <c r="S188" t="s">
        <v>727</v>
      </c>
      <c r="T188">
        <v>45</v>
      </c>
    </row>
    <row r="189" spans="1:20" x14ac:dyDescent="0.2">
      <c r="A189" s="1">
        <f t="shared" si="8"/>
        <v>1020180</v>
      </c>
      <c r="B189" s="1">
        <f t="shared" si="8"/>
        <v>1020239</v>
      </c>
      <c r="C189" s="1" t="str">
        <f t="shared" si="9"/>
        <v>2.0m TL</v>
      </c>
      <c r="D189" s="1" t="str">
        <f t="shared" si="10"/>
        <v>2.0m TL - BGC Dominant Design</v>
      </c>
      <c r="E189" s="1" t="s">
        <v>38</v>
      </c>
      <c r="F189" s="1">
        <f t="shared" si="11"/>
        <v>2</v>
      </c>
      <c r="G189" s="12">
        <f>INDEX(families!$A:$A,MATCH(H189,families!$B:$B,0))</f>
        <v>8</v>
      </c>
      <c r="H189" s="12" t="s">
        <v>38</v>
      </c>
      <c r="M189">
        <v>1020180</v>
      </c>
      <c r="N189">
        <v>1020239</v>
      </c>
      <c r="O189">
        <v>2</v>
      </c>
      <c r="P189" t="s">
        <v>9451</v>
      </c>
      <c r="Q189" t="s">
        <v>729</v>
      </c>
      <c r="R189" t="s">
        <v>9450</v>
      </c>
      <c r="S189" t="s">
        <v>9449</v>
      </c>
      <c r="T189">
        <v>59</v>
      </c>
    </row>
    <row r="190" spans="1:20" x14ac:dyDescent="0.2">
      <c r="A190" s="1">
        <f t="shared" si="8"/>
        <v>1020239</v>
      </c>
      <c r="B190" s="1">
        <f t="shared" si="8"/>
        <v>1020446.31</v>
      </c>
      <c r="C190" s="1" t="str">
        <f t="shared" si="9"/>
        <v>0.9m FG</v>
      </c>
      <c r="D190" s="1" t="str">
        <f t="shared" si="10"/>
        <v>0.9m FG - Default Depth</v>
      </c>
      <c r="E190" s="1" t="s">
        <v>38</v>
      </c>
      <c r="F190" s="1">
        <f t="shared" si="11"/>
        <v>0.9</v>
      </c>
      <c r="G190" s="12">
        <f>INDEX(families!$A:$A,MATCH(H190,families!$B:$B,0))</f>
        <v>8</v>
      </c>
      <c r="H190" s="12" t="s">
        <v>38</v>
      </c>
      <c r="M190">
        <v>1020239</v>
      </c>
      <c r="N190">
        <v>1020446.31</v>
      </c>
      <c r="O190">
        <v>0.9</v>
      </c>
      <c r="P190" t="s">
        <v>716</v>
      </c>
      <c r="Q190" t="s">
        <v>717</v>
      </c>
      <c r="R190" t="s">
        <v>718</v>
      </c>
      <c r="S190" t="s">
        <v>719</v>
      </c>
      <c r="T190">
        <v>207.310000000055</v>
      </c>
    </row>
    <row r="191" spans="1:20" x14ac:dyDescent="0.2">
      <c r="A191" s="1">
        <f t="shared" si="8"/>
        <v>1020446.31</v>
      </c>
      <c r="B191" s="1">
        <f t="shared" si="8"/>
        <v>1020458.31</v>
      </c>
      <c r="C191" s="1" t="str">
        <f t="shared" si="9"/>
        <v>2.0m RD</v>
      </c>
      <c r="D191" s="1" t="str">
        <f t="shared" si="10"/>
        <v>2.0m RD - DWG# PT640801</v>
      </c>
      <c r="E191" s="1" t="s">
        <v>38</v>
      </c>
      <c r="F191" s="1">
        <f t="shared" si="11"/>
        <v>2</v>
      </c>
      <c r="G191" s="12">
        <f>INDEX(families!$A:$A,MATCH(H191,families!$B:$B,0))</f>
        <v>8</v>
      </c>
      <c r="H191" s="12" t="s">
        <v>38</v>
      </c>
      <c r="M191">
        <v>1020446.31</v>
      </c>
      <c r="N191">
        <v>1020458.31</v>
      </c>
      <c r="O191">
        <v>2</v>
      </c>
      <c r="P191" t="s">
        <v>735</v>
      </c>
      <c r="Q191" t="s">
        <v>745</v>
      </c>
      <c r="R191" t="s">
        <v>746</v>
      </c>
      <c r="S191" t="s">
        <v>746</v>
      </c>
      <c r="T191">
        <v>12</v>
      </c>
    </row>
    <row r="192" spans="1:20" x14ac:dyDescent="0.2">
      <c r="A192" s="1">
        <f t="shared" si="8"/>
        <v>1020458.31</v>
      </c>
      <c r="B192" s="1">
        <f t="shared" si="8"/>
        <v>1020592.67</v>
      </c>
      <c r="C192" s="1" t="str">
        <f t="shared" si="9"/>
        <v>0.9m FG</v>
      </c>
      <c r="D192" s="1" t="str">
        <f t="shared" si="10"/>
        <v>0.9m FG - Default Depth</v>
      </c>
      <c r="E192" s="1" t="s">
        <v>38</v>
      </c>
      <c r="F192" s="1">
        <f t="shared" si="11"/>
        <v>0.9</v>
      </c>
      <c r="G192" s="12">
        <f>INDEX(families!$A:$A,MATCH(H192,families!$B:$B,0))</f>
        <v>8</v>
      </c>
      <c r="H192" s="12" t="s">
        <v>38</v>
      </c>
      <c r="M192">
        <v>1020458.31</v>
      </c>
      <c r="N192">
        <v>1020592.67</v>
      </c>
      <c r="O192">
        <v>0.9</v>
      </c>
      <c r="P192" t="s">
        <v>716</v>
      </c>
      <c r="Q192" t="s">
        <v>717</v>
      </c>
      <c r="R192" t="s">
        <v>718</v>
      </c>
      <c r="S192" t="s">
        <v>719</v>
      </c>
      <c r="T192">
        <v>134.359999999986</v>
      </c>
    </row>
    <row r="193" spans="1:20" x14ac:dyDescent="0.2">
      <c r="A193" s="1">
        <f t="shared" si="8"/>
        <v>1020592.67</v>
      </c>
      <c r="B193" s="1">
        <f t="shared" si="8"/>
        <v>1020604.67</v>
      </c>
      <c r="C193" s="1" t="str">
        <f t="shared" si="9"/>
        <v>2.0m RD</v>
      </c>
      <c r="D193" s="1" t="str">
        <f t="shared" si="10"/>
        <v>2.0m RD - DWG# PT640801</v>
      </c>
      <c r="E193" s="1" t="s">
        <v>38</v>
      </c>
      <c r="F193" s="1">
        <f t="shared" si="11"/>
        <v>2</v>
      </c>
      <c r="G193" s="12">
        <f>INDEX(families!$A:$A,MATCH(H193,families!$B:$B,0))</f>
        <v>8</v>
      </c>
      <c r="H193" s="12" t="s">
        <v>38</v>
      </c>
      <c r="M193">
        <v>1020592.67</v>
      </c>
      <c r="N193">
        <v>1020604.67</v>
      </c>
      <c r="O193">
        <v>2</v>
      </c>
      <c r="P193" t="s">
        <v>735</v>
      </c>
      <c r="Q193" t="s">
        <v>745</v>
      </c>
      <c r="R193" t="s">
        <v>746</v>
      </c>
      <c r="S193" t="s">
        <v>746</v>
      </c>
      <c r="T193">
        <v>12</v>
      </c>
    </row>
    <row r="194" spans="1:20" x14ac:dyDescent="0.2">
      <c r="A194" s="1">
        <f t="shared" si="8"/>
        <v>1020604.67</v>
      </c>
      <c r="B194" s="1">
        <f t="shared" si="8"/>
        <v>1020988.95</v>
      </c>
      <c r="C194" s="1" t="str">
        <f t="shared" si="9"/>
        <v>0.9m FG</v>
      </c>
      <c r="D194" s="1" t="str">
        <f t="shared" si="10"/>
        <v>0.9m FG - Default Depth</v>
      </c>
      <c r="E194" s="1" t="s">
        <v>38</v>
      </c>
      <c r="F194" s="1">
        <f t="shared" si="11"/>
        <v>0.9</v>
      </c>
      <c r="G194" s="12">
        <f>INDEX(families!$A:$A,MATCH(H194,families!$B:$B,0))</f>
        <v>8</v>
      </c>
      <c r="H194" s="12" t="s">
        <v>38</v>
      </c>
      <c r="M194">
        <v>1020604.67</v>
      </c>
      <c r="N194">
        <v>1020988.95</v>
      </c>
      <c r="O194">
        <v>0.9</v>
      </c>
      <c r="P194" t="s">
        <v>716</v>
      </c>
      <c r="Q194" t="s">
        <v>717</v>
      </c>
      <c r="R194" t="s">
        <v>718</v>
      </c>
      <c r="S194" t="s">
        <v>719</v>
      </c>
      <c r="T194">
        <v>384.27999999991101</v>
      </c>
    </row>
    <row r="195" spans="1:20" x14ac:dyDescent="0.2">
      <c r="A195" s="1">
        <f t="shared" ref="A195:B258" si="12">M195</f>
        <v>1020988.95</v>
      </c>
      <c r="B195" s="1">
        <f t="shared" si="12"/>
        <v>1021012.95</v>
      </c>
      <c r="C195" s="1" t="str">
        <f t="shared" ref="C195:C258" si="13">R195</f>
        <v>1.2m WC</v>
      </c>
      <c r="D195" s="1" t="str">
        <f t="shared" ref="D195:D258" si="14">R195&amp;" - "&amp;Q195</f>
        <v>1.2m WC - DWG# PT610201</v>
      </c>
      <c r="E195" s="1" t="s">
        <v>38</v>
      </c>
      <c r="F195" s="1">
        <f t="shared" ref="F195:F258" si="15">_xlfn.NUMBERVALUE(TRIM(LEFT(R195,3)))</f>
        <v>1.2</v>
      </c>
      <c r="G195" s="12">
        <f>INDEX(families!$A:$A,MATCH(H195,families!$B:$B,0))</f>
        <v>8</v>
      </c>
      <c r="H195" s="12" t="s">
        <v>38</v>
      </c>
      <c r="M195">
        <v>1020988.95</v>
      </c>
      <c r="N195">
        <v>1021012.95</v>
      </c>
      <c r="O195">
        <v>1.2</v>
      </c>
      <c r="P195" t="s">
        <v>732</v>
      </c>
      <c r="Q195" t="s">
        <v>733</v>
      </c>
      <c r="R195" t="s">
        <v>734</v>
      </c>
      <c r="S195" t="s">
        <v>734</v>
      </c>
      <c r="T195">
        <v>24</v>
      </c>
    </row>
    <row r="196" spans="1:20" x14ac:dyDescent="0.2">
      <c r="A196" s="1">
        <f t="shared" si="12"/>
        <v>1021012.95</v>
      </c>
      <c r="B196" s="1">
        <f t="shared" si="12"/>
        <v>1021065.61</v>
      </c>
      <c r="C196" s="1" t="str">
        <f t="shared" si="13"/>
        <v>0.9m FG</v>
      </c>
      <c r="D196" s="1" t="str">
        <f t="shared" si="14"/>
        <v>0.9m FG - Default Depth</v>
      </c>
      <c r="E196" s="1" t="s">
        <v>38</v>
      </c>
      <c r="F196" s="1">
        <f t="shared" si="15"/>
        <v>0.9</v>
      </c>
      <c r="G196" s="12">
        <f>INDEX(families!$A:$A,MATCH(H196,families!$B:$B,0))</f>
        <v>8</v>
      </c>
      <c r="H196" s="12" t="s">
        <v>38</v>
      </c>
      <c r="M196">
        <v>1021012.95</v>
      </c>
      <c r="N196">
        <v>1021065.61</v>
      </c>
      <c r="O196">
        <v>0.9</v>
      </c>
      <c r="P196" t="s">
        <v>716</v>
      </c>
      <c r="Q196" t="s">
        <v>717</v>
      </c>
      <c r="R196" t="s">
        <v>718</v>
      </c>
      <c r="S196" t="s">
        <v>719</v>
      </c>
      <c r="T196">
        <v>52.660000000032497</v>
      </c>
    </row>
    <row r="197" spans="1:20" x14ac:dyDescent="0.2">
      <c r="A197" s="1">
        <f t="shared" si="12"/>
        <v>1021065.61</v>
      </c>
      <c r="B197" s="1">
        <f t="shared" si="12"/>
        <v>1021077.61</v>
      </c>
      <c r="C197" s="1" t="str">
        <f t="shared" si="13"/>
        <v>2.0m RD</v>
      </c>
      <c r="D197" s="1" t="str">
        <f t="shared" si="14"/>
        <v>2.0m RD - DWG# PT640801</v>
      </c>
      <c r="E197" s="1" t="s">
        <v>38</v>
      </c>
      <c r="F197" s="1">
        <f t="shared" si="15"/>
        <v>2</v>
      </c>
      <c r="G197" s="12">
        <f>INDEX(families!$A:$A,MATCH(H197,families!$B:$B,0))</f>
        <v>8</v>
      </c>
      <c r="H197" s="12" t="s">
        <v>38</v>
      </c>
      <c r="M197">
        <v>1021065.61</v>
      </c>
      <c r="N197">
        <v>1021077.61</v>
      </c>
      <c r="O197">
        <v>2</v>
      </c>
      <c r="P197" t="s">
        <v>735</v>
      </c>
      <c r="Q197" t="s">
        <v>745</v>
      </c>
      <c r="R197" t="s">
        <v>746</v>
      </c>
      <c r="S197" t="s">
        <v>746</v>
      </c>
      <c r="T197">
        <v>12</v>
      </c>
    </row>
    <row r="198" spans="1:20" x14ac:dyDescent="0.2">
      <c r="A198" s="1">
        <f t="shared" si="12"/>
        <v>1021077.61</v>
      </c>
      <c r="B198" s="1">
        <f t="shared" si="12"/>
        <v>1021401.86</v>
      </c>
      <c r="C198" s="1" t="str">
        <f t="shared" si="13"/>
        <v>0.9m FG</v>
      </c>
      <c r="D198" s="1" t="str">
        <f t="shared" si="14"/>
        <v>0.9m FG - Default Depth</v>
      </c>
      <c r="E198" s="1" t="s">
        <v>38</v>
      </c>
      <c r="F198" s="1">
        <f t="shared" si="15"/>
        <v>0.9</v>
      </c>
      <c r="G198" s="12">
        <f>INDEX(families!$A:$A,MATCH(H198,families!$B:$B,0))</f>
        <v>8</v>
      </c>
      <c r="H198" s="12" t="s">
        <v>38</v>
      </c>
      <c r="M198">
        <v>1021077.61</v>
      </c>
      <c r="N198">
        <v>1021401.86</v>
      </c>
      <c r="O198">
        <v>0.9</v>
      </c>
      <c r="P198" t="s">
        <v>716</v>
      </c>
      <c r="Q198" t="s">
        <v>717</v>
      </c>
      <c r="R198" t="s">
        <v>718</v>
      </c>
      <c r="S198" t="s">
        <v>719</v>
      </c>
      <c r="T198">
        <v>324.25</v>
      </c>
    </row>
    <row r="199" spans="1:20" x14ac:dyDescent="0.2">
      <c r="A199" s="1">
        <f t="shared" si="12"/>
        <v>1021401.86</v>
      </c>
      <c r="B199" s="1">
        <f t="shared" si="12"/>
        <v>1021413.86</v>
      </c>
      <c r="C199" s="1" t="str">
        <f t="shared" si="13"/>
        <v>1.5m RD</v>
      </c>
      <c r="D199" s="1" t="str">
        <f t="shared" si="14"/>
        <v>1.5m RD - DWG# PT640301</v>
      </c>
      <c r="E199" s="1" t="s">
        <v>38</v>
      </c>
      <c r="F199" s="1">
        <f t="shared" si="15"/>
        <v>1.5</v>
      </c>
      <c r="G199" s="12">
        <f>INDEX(families!$A:$A,MATCH(H199,families!$B:$B,0))</f>
        <v>8</v>
      </c>
      <c r="H199" s="12" t="s">
        <v>38</v>
      </c>
      <c r="M199">
        <v>1021401.86</v>
      </c>
      <c r="N199">
        <v>1021413.86</v>
      </c>
      <c r="O199">
        <v>1.5</v>
      </c>
      <c r="P199" t="s">
        <v>735</v>
      </c>
      <c r="Q199" t="s">
        <v>736</v>
      </c>
      <c r="R199" t="s">
        <v>737</v>
      </c>
      <c r="S199" t="s">
        <v>737</v>
      </c>
      <c r="T199">
        <v>12</v>
      </c>
    </row>
    <row r="200" spans="1:20" x14ac:dyDescent="0.2">
      <c r="A200" s="1">
        <f t="shared" si="12"/>
        <v>1021413.86</v>
      </c>
      <c r="B200" s="1">
        <f t="shared" si="12"/>
        <v>1021497.3</v>
      </c>
      <c r="C200" s="1" t="str">
        <f t="shared" si="13"/>
        <v>0.9m FG</v>
      </c>
      <c r="D200" s="1" t="str">
        <f t="shared" si="14"/>
        <v>0.9m FG - Default Depth</v>
      </c>
      <c r="E200" s="1" t="s">
        <v>38</v>
      </c>
      <c r="F200" s="1">
        <f t="shared" si="15"/>
        <v>0.9</v>
      </c>
      <c r="G200" s="12">
        <f>INDEX(families!$A:$A,MATCH(H200,families!$B:$B,0))</f>
        <v>8</v>
      </c>
      <c r="H200" s="12" t="s">
        <v>38</v>
      </c>
      <c r="M200">
        <v>1021413.86</v>
      </c>
      <c r="N200">
        <v>1021497.3</v>
      </c>
      <c r="O200">
        <v>0.9</v>
      </c>
      <c r="P200" t="s">
        <v>716</v>
      </c>
      <c r="Q200" t="s">
        <v>717</v>
      </c>
      <c r="R200" t="s">
        <v>718</v>
      </c>
      <c r="S200" t="s">
        <v>719</v>
      </c>
      <c r="T200">
        <v>83.440000000060493</v>
      </c>
    </row>
    <row r="201" spans="1:20" x14ac:dyDescent="0.2">
      <c r="A201" s="1">
        <f t="shared" si="12"/>
        <v>1021497.3</v>
      </c>
      <c r="B201" s="1">
        <f t="shared" si="12"/>
        <v>1021521.3</v>
      </c>
      <c r="C201" s="1" t="str">
        <f t="shared" si="13"/>
        <v>1.2m WC</v>
      </c>
      <c r="D201" s="1" t="str">
        <f t="shared" si="14"/>
        <v>1.2m WC - DWG# PT610201</v>
      </c>
      <c r="E201" s="1" t="s">
        <v>38</v>
      </c>
      <c r="F201" s="1">
        <f t="shared" si="15"/>
        <v>1.2</v>
      </c>
      <c r="G201" s="12">
        <f>INDEX(families!$A:$A,MATCH(H201,families!$B:$B,0))</f>
        <v>8</v>
      </c>
      <c r="H201" s="12" t="s">
        <v>38</v>
      </c>
      <c r="M201">
        <v>1021497.3</v>
      </c>
      <c r="N201">
        <v>1021521.3</v>
      </c>
      <c r="O201">
        <v>1.2</v>
      </c>
      <c r="P201" t="s">
        <v>732</v>
      </c>
      <c r="Q201" t="s">
        <v>733</v>
      </c>
      <c r="R201" t="s">
        <v>734</v>
      </c>
      <c r="S201" t="s">
        <v>734</v>
      </c>
      <c r="T201">
        <v>24</v>
      </c>
    </row>
    <row r="202" spans="1:20" x14ac:dyDescent="0.2">
      <c r="A202" s="1">
        <f t="shared" si="12"/>
        <v>1021521.3</v>
      </c>
      <c r="B202" s="1">
        <f t="shared" si="12"/>
        <v>1021548.31</v>
      </c>
      <c r="C202" s="1" t="str">
        <f t="shared" si="13"/>
        <v>0.9m FG</v>
      </c>
      <c r="D202" s="1" t="str">
        <f t="shared" si="14"/>
        <v>0.9m FG - Default Depth</v>
      </c>
      <c r="E202" s="1" t="s">
        <v>38</v>
      </c>
      <c r="F202" s="1">
        <f t="shared" si="15"/>
        <v>0.9</v>
      </c>
      <c r="G202" s="12">
        <f>INDEX(families!$A:$A,MATCH(H202,families!$B:$B,0))</f>
        <v>8</v>
      </c>
      <c r="H202" s="12" t="s">
        <v>38</v>
      </c>
      <c r="M202">
        <v>1021521.3</v>
      </c>
      <c r="N202">
        <v>1021548.31</v>
      </c>
      <c r="O202">
        <v>0.9</v>
      </c>
      <c r="P202" t="s">
        <v>716</v>
      </c>
      <c r="Q202" t="s">
        <v>717</v>
      </c>
      <c r="R202" t="s">
        <v>718</v>
      </c>
      <c r="S202" t="s">
        <v>719</v>
      </c>
      <c r="T202">
        <v>27.010000000009299</v>
      </c>
    </row>
    <row r="203" spans="1:20" x14ac:dyDescent="0.2">
      <c r="A203" s="1">
        <f t="shared" si="12"/>
        <v>1021548.31</v>
      </c>
      <c r="B203" s="1">
        <f t="shared" si="12"/>
        <v>1021572.31</v>
      </c>
      <c r="C203" s="1" t="str">
        <f t="shared" si="13"/>
        <v>1.2m WC</v>
      </c>
      <c r="D203" s="1" t="str">
        <f t="shared" si="14"/>
        <v>1.2m WC - DWG# PT610201</v>
      </c>
      <c r="E203" s="1" t="s">
        <v>38</v>
      </c>
      <c r="F203" s="1">
        <f t="shared" si="15"/>
        <v>1.2</v>
      </c>
      <c r="G203" s="12">
        <f>INDEX(families!$A:$A,MATCH(H203,families!$B:$B,0))</f>
        <v>8</v>
      </c>
      <c r="H203" s="12" t="s">
        <v>38</v>
      </c>
      <c r="M203">
        <v>1021548.31</v>
      </c>
      <c r="N203">
        <v>1021572.31</v>
      </c>
      <c r="O203">
        <v>1.2</v>
      </c>
      <c r="P203" t="s">
        <v>732</v>
      </c>
      <c r="Q203" t="s">
        <v>733</v>
      </c>
      <c r="R203" t="s">
        <v>734</v>
      </c>
      <c r="S203" t="s">
        <v>734</v>
      </c>
      <c r="T203">
        <v>24</v>
      </c>
    </row>
    <row r="204" spans="1:20" x14ac:dyDescent="0.2">
      <c r="A204" s="1">
        <f t="shared" si="12"/>
        <v>1021572.31</v>
      </c>
      <c r="B204" s="1">
        <f t="shared" si="12"/>
        <v>1021786</v>
      </c>
      <c r="C204" s="1" t="str">
        <f t="shared" si="13"/>
        <v>0.9m FG</v>
      </c>
      <c r="D204" s="1" t="str">
        <f t="shared" si="14"/>
        <v>0.9m FG - Default Depth</v>
      </c>
      <c r="E204" s="1" t="s">
        <v>38</v>
      </c>
      <c r="F204" s="1">
        <f t="shared" si="15"/>
        <v>0.9</v>
      </c>
      <c r="G204" s="12">
        <f>INDEX(families!$A:$A,MATCH(H204,families!$B:$B,0))</f>
        <v>8</v>
      </c>
      <c r="H204" s="12" t="s">
        <v>38</v>
      </c>
      <c r="M204">
        <v>1021572.31</v>
      </c>
      <c r="N204">
        <v>1021786</v>
      </c>
      <c r="O204">
        <v>0.9</v>
      </c>
      <c r="P204" t="s">
        <v>716</v>
      </c>
      <c r="Q204" t="s">
        <v>717</v>
      </c>
      <c r="R204" t="s">
        <v>718</v>
      </c>
      <c r="S204" t="s">
        <v>719</v>
      </c>
      <c r="T204">
        <v>213.68999999994401</v>
      </c>
    </row>
    <row r="205" spans="1:20" x14ac:dyDescent="0.2">
      <c r="A205" s="1">
        <f t="shared" si="12"/>
        <v>1021786</v>
      </c>
      <c r="B205" s="1">
        <f t="shared" si="12"/>
        <v>1021793</v>
      </c>
      <c r="C205" s="1" t="str">
        <f t="shared" si="13"/>
        <v>1.5m FG</v>
      </c>
      <c r="D205" s="1" t="str">
        <f t="shared" si="14"/>
        <v>1.5m FG - Alignment Sheets</v>
      </c>
      <c r="E205" s="1" t="s">
        <v>38</v>
      </c>
      <c r="F205" s="1">
        <f t="shared" si="15"/>
        <v>1.5</v>
      </c>
      <c r="G205" s="12">
        <f>INDEX(families!$A:$A,MATCH(H205,families!$B:$B,0))</f>
        <v>8</v>
      </c>
      <c r="H205" s="12" t="s">
        <v>38</v>
      </c>
      <c r="M205">
        <v>1021786</v>
      </c>
      <c r="N205">
        <v>1021793</v>
      </c>
      <c r="O205">
        <v>1.5</v>
      </c>
      <c r="P205" t="s">
        <v>716</v>
      </c>
      <c r="Q205" t="s">
        <v>721</v>
      </c>
      <c r="R205" t="s">
        <v>724</v>
      </c>
      <c r="S205" t="s">
        <v>725</v>
      </c>
      <c r="T205">
        <v>7</v>
      </c>
    </row>
    <row r="206" spans="1:20" x14ac:dyDescent="0.2">
      <c r="A206" s="1">
        <f t="shared" si="12"/>
        <v>1021793</v>
      </c>
      <c r="B206" s="1">
        <f t="shared" si="12"/>
        <v>1021831</v>
      </c>
      <c r="C206" s="1" t="str">
        <f t="shared" si="13"/>
        <v>0.9m FG</v>
      </c>
      <c r="D206" s="1" t="str">
        <f t="shared" si="14"/>
        <v>0.9m FG - Default Depth</v>
      </c>
      <c r="E206" s="1" t="s">
        <v>38</v>
      </c>
      <c r="F206" s="1">
        <f t="shared" si="15"/>
        <v>0.9</v>
      </c>
      <c r="G206" s="12">
        <f>INDEX(families!$A:$A,MATCH(H206,families!$B:$B,0))</f>
        <v>8</v>
      </c>
      <c r="H206" s="12" t="s">
        <v>38</v>
      </c>
      <c r="M206">
        <v>1021793</v>
      </c>
      <c r="N206">
        <v>1021831</v>
      </c>
      <c r="O206">
        <v>0.9</v>
      </c>
      <c r="P206" t="s">
        <v>716</v>
      </c>
      <c r="Q206" t="s">
        <v>717</v>
      </c>
      <c r="R206" t="s">
        <v>718</v>
      </c>
      <c r="S206" t="s">
        <v>719</v>
      </c>
      <c r="T206">
        <v>38</v>
      </c>
    </row>
    <row r="207" spans="1:20" x14ac:dyDescent="0.2">
      <c r="A207" s="1">
        <f t="shared" si="12"/>
        <v>1021831</v>
      </c>
      <c r="B207" s="1">
        <f t="shared" si="12"/>
        <v>1021891</v>
      </c>
      <c r="C207" s="1" t="str">
        <f t="shared" si="13"/>
        <v>1.5m FG</v>
      </c>
      <c r="D207" s="1" t="str">
        <f t="shared" si="14"/>
        <v>1.5m FG - Alignment Sheets</v>
      </c>
      <c r="E207" s="1" t="s">
        <v>38</v>
      </c>
      <c r="F207" s="1">
        <f t="shared" si="15"/>
        <v>1.5</v>
      </c>
      <c r="G207" s="12">
        <f>INDEX(families!$A:$A,MATCH(H207,families!$B:$B,0))</f>
        <v>8</v>
      </c>
      <c r="H207" s="12" t="s">
        <v>38</v>
      </c>
      <c r="M207">
        <v>1021831</v>
      </c>
      <c r="N207">
        <v>1021891</v>
      </c>
      <c r="O207">
        <v>1.5</v>
      </c>
      <c r="P207" t="s">
        <v>716</v>
      </c>
      <c r="Q207" t="s">
        <v>721</v>
      </c>
      <c r="R207" t="s">
        <v>724</v>
      </c>
      <c r="S207" t="s">
        <v>725</v>
      </c>
      <c r="T207">
        <v>60</v>
      </c>
    </row>
    <row r="208" spans="1:20" x14ac:dyDescent="0.2">
      <c r="A208" s="1">
        <f t="shared" si="12"/>
        <v>1021891</v>
      </c>
      <c r="B208" s="1">
        <f t="shared" si="12"/>
        <v>1021893.89</v>
      </c>
      <c r="C208" s="1" t="str">
        <f t="shared" si="13"/>
        <v>1.2m WC</v>
      </c>
      <c r="D208" s="1" t="str">
        <f t="shared" si="14"/>
        <v>1.2m WC - DWG# PT610201</v>
      </c>
      <c r="E208" s="1" t="s">
        <v>38</v>
      </c>
      <c r="F208" s="1">
        <f t="shared" si="15"/>
        <v>1.2</v>
      </c>
      <c r="G208" s="12">
        <f>INDEX(families!$A:$A,MATCH(H208,families!$B:$B,0))</f>
        <v>8</v>
      </c>
      <c r="H208" s="12" t="s">
        <v>38</v>
      </c>
      <c r="M208">
        <v>1021891</v>
      </c>
      <c r="N208">
        <v>1021893.89</v>
      </c>
      <c r="O208">
        <v>1.2</v>
      </c>
      <c r="P208" t="s">
        <v>732</v>
      </c>
      <c r="Q208" t="s">
        <v>733</v>
      </c>
      <c r="R208" t="s">
        <v>734</v>
      </c>
      <c r="S208" t="s">
        <v>734</v>
      </c>
      <c r="T208">
        <v>2.8900000000139698</v>
      </c>
    </row>
    <row r="209" spans="1:20" x14ac:dyDescent="0.2">
      <c r="A209" s="1">
        <f t="shared" si="12"/>
        <v>1021893.89</v>
      </c>
      <c r="B209" s="1">
        <f t="shared" si="12"/>
        <v>1022013</v>
      </c>
      <c r="C209" s="1" t="str">
        <f t="shared" si="13"/>
        <v>0.9m FG</v>
      </c>
      <c r="D209" s="1" t="str">
        <f t="shared" si="14"/>
        <v>0.9m FG - Default Depth</v>
      </c>
      <c r="E209" s="1" t="s">
        <v>38</v>
      </c>
      <c r="F209" s="1">
        <f t="shared" si="15"/>
        <v>0.9</v>
      </c>
      <c r="G209" s="12">
        <f>INDEX(families!$A:$A,MATCH(H209,families!$B:$B,0))</f>
        <v>8</v>
      </c>
      <c r="H209" s="12" t="s">
        <v>38</v>
      </c>
      <c r="M209">
        <v>1021893.89</v>
      </c>
      <c r="N209">
        <v>1022013</v>
      </c>
      <c r="O209">
        <v>0.9</v>
      </c>
      <c r="P209" t="s">
        <v>716</v>
      </c>
      <c r="Q209" t="s">
        <v>717</v>
      </c>
      <c r="R209" t="s">
        <v>718</v>
      </c>
      <c r="S209" t="s">
        <v>719</v>
      </c>
      <c r="T209">
        <v>119.109999999986</v>
      </c>
    </row>
    <row r="210" spans="1:20" x14ac:dyDescent="0.2">
      <c r="A210" s="1">
        <f t="shared" si="12"/>
        <v>1022013</v>
      </c>
      <c r="B210" s="1">
        <f t="shared" si="12"/>
        <v>1022073</v>
      </c>
      <c r="C210" s="1" t="str">
        <f t="shared" si="13"/>
        <v>1.5m FG</v>
      </c>
      <c r="D210" s="1" t="str">
        <f t="shared" si="14"/>
        <v>1.5m FG - Alignment Sheets</v>
      </c>
      <c r="E210" s="1" t="s">
        <v>38</v>
      </c>
      <c r="F210" s="1">
        <f t="shared" si="15"/>
        <v>1.5</v>
      </c>
      <c r="G210" s="12">
        <f>INDEX(families!$A:$A,MATCH(H210,families!$B:$B,0))</f>
        <v>8</v>
      </c>
      <c r="H210" s="12" t="s">
        <v>38</v>
      </c>
      <c r="M210">
        <v>1022013</v>
      </c>
      <c r="N210">
        <v>1022073</v>
      </c>
      <c r="O210">
        <v>1.5</v>
      </c>
      <c r="P210" t="s">
        <v>716</v>
      </c>
      <c r="Q210" t="s">
        <v>721</v>
      </c>
      <c r="R210" t="s">
        <v>724</v>
      </c>
      <c r="S210" t="s">
        <v>725</v>
      </c>
      <c r="T210">
        <v>60</v>
      </c>
    </row>
    <row r="211" spans="1:20" x14ac:dyDescent="0.2">
      <c r="A211" s="1">
        <f t="shared" si="12"/>
        <v>1022073</v>
      </c>
      <c r="B211" s="1">
        <f t="shared" si="12"/>
        <v>1022093.88</v>
      </c>
      <c r="C211" s="1" t="str">
        <f t="shared" si="13"/>
        <v>0.9m FG</v>
      </c>
      <c r="D211" s="1" t="str">
        <f t="shared" si="14"/>
        <v>0.9m FG - Default Depth</v>
      </c>
      <c r="E211" s="1" t="s">
        <v>38</v>
      </c>
      <c r="F211" s="1">
        <f t="shared" si="15"/>
        <v>0.9</v>
      </c>
      <c r="G211" s="12">
        <f>INDEX(families!$A:$A,MATCH(H211,families!$B:$B,0))</f>
        <v>8</v>
      </c>
      <c r="H211" s="12" t="s">
        <v>38</v>
      </c>
      <c r="M211">
        <v>1022073</v>
      </c>
      <c r="N211">
        <v>1022093.88</v>
      </c>
      <c r="O211">
        <v>0.9</v>
      </c>
      <c r="P211" t="s">
        <v>716</v>
      </c>
      <c r="Q211" t="s">
        <v>717</v>
      </c>
      <c r="R211" t="s">
        <v>718</v>
      </c>
      <c r="S211" t="s">
        <v>719</v>
      </c>
      <c r="T211">
        <v>20.8800000000046</v>
      </c>
    </row>
    <row r="212" spans="1:20" x14ac:dyDescent="0.2">
      <c r="A212" s="1">
        <f t="shared" si="12"/>
        <v>1022093.88</v>
      </c>
      <c r="B212" s="1">
        <f t="shared" si="12"/>
        <v>1022117.88</v>
      </c>
      <c r="C212" s="1" t="str">
        <f t="shared" si="13"/>
        <v>1.2m WC</v>
      </c>
      <c r="D212" s="1" t="str">
        <f t="shared" si="14"/>
        <v>1.2m WC - DWG# PT610201</v>
      </c>
      <c r="E212" s="1" t="s">
        <v>38</v>
      </c>
      <c r="F212" s="1">
        <f t="shared" si="15"/>
        <v>1.2</v>
      </c>
      <c r="G212" s="12">
        <f>INDEX(families!$A:$A,MATCH(H212,families!$B:$B,0))</f>
        <v>8</v>
      </c>
      <c r="H212" s="12" t="s">
        <v>38</v>
      </c>
      <c r="M212">
        <v>1022093.88</v>
      </c>
      <c r="N212">
        <v>1022117.88</v>
      </c>
      <c r="O212">
        <v>1.2</v>
      </c>
      <c r="P212" t="s">
        <v>732</v>
      </c>
      <c r="Q212" t="s">
        <v>733</v>
      </c>
      <c r="R212" t="s">
        <v>734</v>
      </c>
      <c r="S212" t="s">
        <v>734</v>
      </c>
      <c r="T212">
        <v>24</v>
      </c>
    </row>
    <row r="213" spans="1:20" x14ac:dyDescent="0.2">
      <c r="A213" s="1">
        <f t="shared" si="12"/>
        <v>1022117.88</v>
      </c>
      <c r="B213" s="1">
        <f t="shared" si="12"/>
        <v>1022253.46</v>
      </c>
      <c r="C213" s="1" t="str">
        <f t="shared" si="13"/>
        <v>0.9m FG</v>
      </c>
      <c r="D213" s="1" t="str">
        <f t="shared" si="14"/>
        <v>0.9m FG - Default Depth</v>
      </c>
      <c r="E213" s="1" t="s">
        <v>38</v>
      </c>
      <c r="F213" s="1">
        <f t="shared" si="15"/>
        <v>0.9</v>
      </c>
      <c r="G213" s="12">
        <f>INDEX(families!$A:$A,MATCH(H213,families!$B:$B,0))</f>
        <v>8</v>
      </c>
      <c r="H213" s="12" t="s">
        <v>38</v>
      </c>
      <c r="M213">
        <v>1022117.88</v>
      </c>
      <c r="N213">
        <v>1022253.46</v>
      </c>
      <c r="O213">
        <v>0.9</v>
      </c>
      <c r="P213" t="s">
        <v>716</v>
      </c>
      <c r="Q213" t="s">
        <v>717</v>
      </c>
      <c r="R213" t="s">
        <v>718</v>
      </c>
      <c r="S213" t="s">
        <v>719</v>
      </c>
      <c r="T213">
        <v>135.57999999995801</v>
      </c>
    </row>
    <row r="214" spans="1:20" x14ac:dyDescent="0.2">
      <c r="A214" s="1">
        <f t="shared" si="12"/>
        <v>1022253.46</v>
      </c>
      <c r="B214" s="1">
        <f t="shared" si="12"/>
        <v>1022265.46</v>
      </c>
      <c r="C214" s="1" t="str">
        <f t="shared" si="13"/>
        <v>1.5m RD</v>
      </c>
      <c r="D214" s="1" t="str">
        <f t="shared" si="14"/>
        <v>1.5m RD - DWG# PT640301</v>
      </c>
      <c r="E214" s="1" t="s">
        <v>38</v>
      </c>
      <c r="F214" s="1">
        <f t="shared" si="15"/>
        <v>1.5</v>
      </c>
      <c r="G214" s="12">
        <f>INDEX(families!$A:$A,MATCH(H214,families!$B:$B,0))</f>
        <v>8</v>
      </c>
      <c r="H214" s="12" t="s">
        <v>38</v>
      </c>
      <c r="M214">
        <v>1022253.46</v>
      </c>
      <c r="N214">
        <v>1022265.46</v>
      </c>
      <c r="O214">
        <v>1.5</v>
      </c>
      <c r="P214" t="s">
        <v>735</v>
      </c>
      <c r="Q214" t="s">
        <v>736</v>
      </c>
      <c r="R214" t="s">
        <v>737</v>
      </c>
      <c r="S214" t="s">
        <v>737</v>
      </c>
      <c r="T214">
        <v>12</v>
      </c>
    </row>
    <row r="215" spans="1:20" x14ac:dyDescent="0.2">
      <c r="A215" s="1">
        <f t="shared" si="12"/>
        <v>1022265.46</v>
      </c>
      <c r="B215" s="1">
        <f t="shared" si="12"/>
        <v>1022317.33</v>
      </c>
      <c r="C215" s="1" t="str">
        <f t="shared" si="13"/>
        <v>0.9m FG</v>
      </c>
      <c r="D215" s="1" t="str">
        <f t="shared" si="14"/>
        <v>0.9m FG - Default Depth</v>
      </c>
      <c r="E215" s="1" t="s">
        <v>38</v>
      </c>
      <c r="F215" s="1">
        <f t="shared" si="15"/>
        <v>0.9</v>
      </c>
      <c r="G215" s="12">
        <f>INDEX(families!$A:$A,MATCH(H215,families!$B:$B,0))</f>
        <v>8</v>
      </c>
      <c r="H215" s="12" t="s">
        <v>38</v>
      </c>
      <c r="M215">
        <v>1022265.46</v>
      </c>
      <c r="N215">
        <v>1022317.33</v>
      </c>
      <c r="O215">
        <v>0.9</v>
      </c>
      <c r="P215" t="s">
        <v>716</v>
      </c>
      <c r="Q215" t="s">
        <v>717</v>
      </c>
      <c r="R215" t="s">
        <v>718</v>
      </c>
      <c r="S215" t="s">
        <v>719</v>
      </c>
      <c r="T215">
        <v>51.869999999995301</v>
      </c>
    </row>
    <row r="216" spans="1:20" x14ac:dyDescent="0.2">
      <c r="A216" s="1">
        <f t="shared" si="12"/>
        <v>1022317.33</v>
      </c>
      <c r="B216" s="1">
        <f t="shared" si="12"/>
        <v>1022341.33</v>
      </c>
      <c r="C216" s="1" t="str">
        <f t="shared" si="13"/>
        <v>1.2m WC</v>
      </c>
      <c r="D216" s="1" t="str">
        <f t="shared" si="14"/>
        <v>1.2m WC - DWG# PT610201</v>
      </c>
      <c r="E216" s="1" t="s">
        <v>38</v>
      </c>
      <c r="F216" s="1">
        <f t="shared" si="15"/>
        <v>1.2</v>
      </c>
      <c r="G216" s="12">
        <f>INDEX(families!$A:$A,MATCH(H216,families!$B:$B,0))</f>
        <v>8</v>
      </c>
      <c r="H216" s="12" t="s">
        <v>38</v>
      </c>
      <c r="M216">
        <v>1022317.33</v>
      </c>
      <c r="N216">
        <v>1022341.33</v>
      </c>
      <c r="O216">
        <v>1.2</v>
      </c>
      <c r="P216" t="s">
        <v>732</v>
      </c>
      <c r="Q216" t="s">
        <v>733</v>
      </c>
      <c r="R216" t="s">
        <v>734</v>
      </c>
      <c r="S216" t="s">
        <v>734</v>
      </c>
      <c r="T216">
        <v>24</v>
      </c>
    </row>
    <row r="217" spans="1:20" x14ac:dyDescent="0.2">
      <c r="A217" s="1">
        <f t="shared" si="12"/>
        <v>1022341.33</v>
      </c>
      <c r="B217" s="1">
        <f t="shared" si="12"/>
        <v>1022345</v>
      </c>
      <c r="C217" s="1" t="str">
        <f t="shared" si="13"/>
        <v>0.9m FG</v>
      </c>
      <c r="D217" s="1" t="str">
        <f t="shared" si="14"/>
        <v>0.9m FG - Default Depth</v>
      </c>
      <c r="E217" s="1" t="s">
        <v>38</v>
      </c>
      <c r="F217" s="1">
        <f t="shared" si="15"/>
        <v>0.9</v>
      </c>
      <c r="G217" s="12">
        <f>INDEX(families!$A:$A,MATCH(H217,families!$B:$B,0))</f>
        <v>8</v>
      </c>
      <c r="H217" s="12" t="s">
        <v>38</v>
      </c>
      <c r="M217">
        <v>1022341.33</v>
      </c>
      <c r="N217">
        <v>1022345</v>
      </c>
      <c r="O217">
        <v>0.9</v>
      </c>
      <c r="P217" t="s">
        <v>716</v>
      </c>
      <c r="Q217" t="s">
        <v>717</v>
      </c>
      <c r="R217" t="s">
        <v>718</v>
      </c>
      <c r="S217" t="s">
        <v>719</v>
      </c>
      <c r="T217">
        <v>3.6700000000419002</v>
      </c>
    </row>
    <row r="218" spans="1:20" x14ac:dyDescent="0.2">
      <c r="A218" s="1">
        <f t="shared" si="12"/>
        <v>1022345</v>
      </c>
      <c r="B218" s="1">
        <f t="shared" si="12"/>
        <v>1022438</v>
      </c>
      <c r="C218" s="1" t="str">
        <f t="shared" si="13"/>
        <v>2.0m FG</v>
      </c>
      <c r="D218" s="1" t="str">
        <f t="shared" si="14"/>
        <v>2.0m FG - Alignment Sheets</v>
      </c>
      <c r="E218" s="1" t="s">
        <v>38</v>
      </c>
      <c r="F218" s="1">
        <f t="shared" si="15"/>
        <v>2</v>
      </c>
      <c r="G218" s="12">
        <f>INDEX(families!$A:$A,MATCH(H218,families!$B:$B,0))</f>
        <v>8</v>
      </c>
      <c r="H218" s="12" t="s">
        <v>38</v>
      </c>
      <c r="M218">
        <v>1022345</v>
      </c>
      <c r="N218">
        <v>1022438</v>
      </c>
      <c r="O218">
        <v>2</v>
      </c>
      <c r="P218" t="s">
        <v>716</v>
      </c>
      <c r="Q218" t="s">
        <v>721</v>
      </c>
      <c r="R218" t="s">
        <v>757</v>
      </c>
      <c r="S218" t="s">
        <v>758</v>
      </c>
      <c r="T218">
        <v>93</v>
      </c>
    </row>
    <row r="219" spans="1:20" x14ac:dyDescent="0.2">
      <c r="A219" s="1">
        <f t="shared" si="12"/>
        <v>1022438</v>
      </c>
      <c r="B219" s="1">
        <f t="shared" si="12"/>
        <v>1022491.56</v>
      </c>
      <c r="C219" s="1" t="str">
        <f t="shared" si="13"/>
        <v>0.9m FG</v>
      </c>
      <c r="D219" s="1" t="str">
        <f t="shared" si="14"/>
        <v>0.9m FG - Default Depth</v>
      </c>
      <c r="E219" s="1" t="s">
        <v>38</v>
      </c>
      <c r="F219" s="1">
        <f t="shared" si="15"/>
        <v>0.9</v>
      </c>
      <c r="G219" s="12">
        <f>INDEX(families!$A:$A,MATCH(H219,families!$B:$B,0))</f>
        <v>8</v>
      </c>
      <c r="H219" s="12" t="s">
        <v>38</v>
      </c>
      <c r="M219">
        <v>1022438</v>
      </c>
      <c r="N219">
        <v>1022491.56</v>
      </c>
      <c r="O219">
        <v>0.9</v>
      </c>
      <c r="P219" t="s">
        <v>716</v>
      </c>
      <c r="Q219" t="s">
        <v>717</v>
      </c>
      <c r="R219" t="s">
        <v>718</v>
      </c>
      <c r="S219" t="s">
        <v>719</v>
      </c>
      <c r="T219">
        <v>53.560000000055801</v>
      </c>
    </row>
    <row r="220" spans="1:20" x14ac:dyDescent="0.2">
      <c r="A220" s="1">
        <f t="shared" si="12"/>
        <v>1022491.56</v>
      </c>
      <c r="B220" s="1">
        <f t="shared" si="12"/>
        <v>1022496.35</v>
      </c>
      <c r="C220" s="1" t="str">
        <f t="shared" si="13"/>
        <v>1.2m WC</v>
      </c>
      <c r="D220" s="1" t="str">
        <f t="shared" si="14"/>
        <v>1.2m WC - DWG# PT610201</v>
      </c>
      <c r="E220" s="1" t="s">
        <v>38</v>
      </c>
      <c r="F220" s="1">
        <f t="shared" si="15"/>
        <v>1.2</v>
      </c>
      <c r="G220" s="12">
        <f>INDEX(families!$A:$A,MATCH(H220,families!$B:$B,0))</f>
        <v>8</v>
      </c>
      <c r="H220" s="12" t="s">
        <v>38</v>
      </c>
      <c r="M220">
        <v>1022491.56</v>
      </c>
      <c r="N220">
        <v>1022496.35</v>
      </c>
      <c r="O220">
        <v>1.2</v>
      </c>
      <c r="P220" t="s">
        <v>732</v>
      </c>
      <c r="Q220" t="s">
        <v>733</v>
      </c>
      <c r="R220" t="s">
        <v>734</v>
      </c>
      <c r="S220" t="s">
        <v>734</v>
      </c>
      <c r="T220">
        <v>4.7899999999208296</v>
      </c>
    </row>
    <row r="221" spans="1:20" x14ac:dyDescent="0.2">
      <c r="A221" s="1">
        <f t="shared" si="12"/>
        <v>1022496.35</v>
      </c>
      <c r="B221" s="1">
        <f t="shared" si="12"/>
        <v>1022508.35</v>
      </c>
      <c r="C221" s="1" t="str">
        <f t="shared" si="13"/>
        <v>1.5m RD</v>
      </c>
      <c r="D221" s="1" t="str">
        <f t="shared" si="14"/>
        <v>1.5m RD - DWG# PT640301</v>
      </c>
      <c r="E221" s="1" t="s">
        <v>38</v>
      </c>
      <c r="F221" s="1">
        <f t="shared" si="15"/>
        <v>1.5</v>
      </c>
      <c r="G221" s="12">
        <f>INDEX(families!$A:$A,MATCH(H221,families!$B:$B,0))</f>
        <v>8</v>
      </c>
      <c r="H221" s="12" t="s">
        <v>38</v>
      </c>
      <c r="M221">
        <v>1022496.35</v>
      </c>
      <c r="N221">
        <v>1022508.35</v>
      </c>
      <c r="O221">
        <v>1.5</v>
      </c>
      <c r="P221" t="s">
        <v>735</v>
      </c>
      <c r="Q221" t="s">
        <v>736</v>
      </c>
      <c r="R221" t="s">
        <v>737</v>
      </c>
      <c r="S221" t="s">
        <v>737</v>
      </c>
      <c r="T221">
        <v>12</v>
      </c>
    </row>
    <row r="222" spans="1:20" x14ac:dyDescent="0.2">
      <c r="A222" s="1">
        <f t="shared" si="12"/>
        <v>1022508.35</v>
      </c>
      <c r="B222" s="1">
        <f t="shared" si="12"/>
        <v>1022515.56</v>
      </c>
      <c r="C222" s="1" t="str">
        <f t="shared" si="13"/>
        <v>1.2m WC</v>
      </c>
      <c r="D222" s="1" t="str">
        <f t="shared" si="14"/>
        <v>1.2m WC - DWG# PT610201</v>
      </c>
      <c r="E222" s="1" t="s">
        <v>38</v>
      </c>
      <c r="F222" s="1">
        <f t="shared" si="15"/>
        <v>1.2</v>
      </c>
      <c r="G222" s="12">
        <f>INDEX(families!$A:$A,MATCH(H222,families!$B:$B,0))</f>
        <v>8</v>
      </c>
      <c r="H222" s="12" t="s">
        <v>38</v>
      </c>
      <c r="M222">
        <v>1022508.35</v>
      </c>
      <c r="N222">
        <v>1022515.56</v>
      </c>
      <c r="O222">
        <v>1.2</v>
      </c>
      <c r="P222" t="s">
        <v>732</v>
      </c>
      <c r="Q222" t="s">
        <v>733</v>
      </c>
      <c r="R222" t="s">
        <v>734</v>
      </c>
      <c r="S222" t="s">
        <v>734</v>
      </c>
      <c r="T222">
        <v>7.2100000000791598</v>
      </c>
    </row>
    <row r="223" spans="1:20" x14ac:dyDescent="0.2">
      <c r="A223" s="1">
        <f t="shared" si="12"/>
        <v>1022515.56</v>
      </c>
      <c r="B223" s="1">
        <f t="shared" si="12"/>
        <v>1022533.51</v>
      </c>
      <c r="C223" s="1" t="str">
        <f t="shared" si="13"/>
        <v>0.9m FG</v>
      </c>
      <c r="D223" s="1" t="str">
        <f t="shared" si="14"/>
        <v>0.9m FG - Default Depth</v>
      </c>
      <c r="E223" s="1" t="s">
        <v>38</v>
      </c>
      <c r="F223" s="1">
        <f t="shared" si="15"/>
        <v>0.9</v>
      </c>
      <c r="G223" s="12">
        <f>INDEX(families!$A:$A,MATCH(H223,families!$B:$B,0))</f>
        <v>8</v>
      </c>
      <c r="H223" s="12" t="s">
        <v>38</v>
      </c>
      <c r="M223">
        <v>1022515.56</v>
      </c>
      <c r="N223">
        <v>1022533.51</v>
      </c>
      <c r="O223">
        <v>0.9</v>
      </c>
      <c r="P223" t="s">
        <v>716</v>
      </c>
      <c r="Q223" t="s">
        <v>717</v>
      </c>
      <c r="R223" t="s">
        <v>718</v>
      </c>
      <c r="S223" t="s">
        <v>719</v>
      </c>
      <c r="T223">
        <v>17.949999999953398</v>
      </c>
    </row>
    <row r="224" spans="1:20" x14ac:dyDescent="0.2">
      <c r="A224" s="1">
        <f t="shared" si="12"/>
        <v>1022533.51</v>
      </c>
      <c r="B224" s="1">
        <f t="shared" si="12"/>
        <v>1022545.51</v>
      </c>
      <c r="C224" s="1" t="str">
        <f t="shared" si="13"/>
        <v>1.5m RD</v>
      </c>
      <c r="D224" s="1" t="str">
        <f t="shared" si="14"/>
        <v>1.5m RD - DWG# PT640301</v>
      </c>
      <c r="E224" s="1" t="s">
        <v>38</v>
      </c>
      <c r="F224" s="1">
        <f t="shared" si="15"/>
        <v>1.5</v>
      </c>
      <c r="G224" s="12">
        <f>INDEX(families!$A:$A,MATCH(H224,families!$B:$B,0))</f>
        <v>8</v>
      </c>
      <c r="H224" s="12" t="s">
        <v>38</v>
      </c>
      <c r="M224">
        <v>1022533.51</v>
      </c>
      <c r="N224">
        <v>1022545.51</v>
      </c>
      <c r="O224">
        <v>1.5</v>
      </c>
      <c r="P224" t="s">
        <v>735</v>
      </c>
      <c r="Q224" t="s">
        <v>736</v>
      </c>
      <c r="R224" t="s">
        <v>737</v>
      </c>
      <c r="S224" t="s">
        <v>737</v>
      </c>
      <c r="T224">
        <v>12</v>
      </c>
    </row>
    <row r="225" spans="1:20" x14ac:dyDescent="0.2">
      <c r="A225" s="1">
        <f t="shared" si="12"/>
        <v>1022545.51</v>
      </c>
      <c r="B225" s="1">
        <f t="shared" si="12"/>
        <v>1022633.34</v>
      </c>
      <c r="C225" s="1" t="str">
        <f t="shared" si="13"/>
        <v>0.9m FG</v>
      </c>
      <c r="D225" s="1" t="str">
        <f t="shared" si="14"/>
        <v>0.9m FG - Default Depth</v>
      </c>
      <c r="E225" s="1" t="s">
        <v>38</v>
      </c>
      <c r="F225" s="1">
        <f t="shared" si="15"/>
        <v>0.9</v>
      </c>
      <c r="G225" s="12">
        <f>INDEX(families!$A:$A,MATCH(H225,families!$B:$B,0))</f>
        <v>8</v>
      </c>
      <c r="H225" s="12" t="s">
        <v>38</v>
      </c>
      <c r="M225">
        <v>1022545.51</v>
      </c>
      <c r="N225">
        <v>1022633.34</v>
      </c>
      <c r="O225">
        <v>0.9</v>
      </c>
      <c r="P225" t="s">
        <v>716</v>
      </c>
      <c r="Q225" t="s">
        <v>717</v>
      </c>
      <c r="R225" t="s">
        <v>718</v>
      </c>
      <c r="S225" t="s">
        <v>719</v>
      </c>
      <c r="T225">
        <v>87.829999999958005</v>
      </c>
    </row>
    <row r="226" spans="1:20" x14ac:dyDescent="0.2">
      <c r="A226" s="1">
        <f t="shared" si="12"/>
        <v>1022633.34</v>
      </c>
      <c r="B226" s="1">
        <f t="shared" si="12"/>
        <v>1022657.34</v>
      </c>
      <c r="C226" s="1" t="str">
        <f t="shared" si="13"/>
        <v>1.2m WC</v>
      </c>
      <c r="D226" s="1" t="str">
        <f t="shared" si="14"/>
        <v>1.2m WC - DWG# PT610201</v>
      </c>
      <c r="E226" s="1" t="s">
        <v>38</v>
      </c>
      <c r="F226" s="1">
        <f t="shared" si="15"/>
        <v>1.2</v>
      </c>
      <c r="G226" s="12">
        <f>INDEX(families!$A:$A,MATCH(H226,families!$B:$B,0))</f>
        <v>8</v>
      </c>
      <c r="H226" s="12" t="s">
        <v>38</v>
      </c>
      <c r="M226">
        <v>1022633.34</v>
      </c>
      <c r="N226">
        <v>1022657.34</v>
      </c>
      <c r="O226">
        <v>1.2</v>
      </c>
      <c r="P226" t="s">
        <v>732</v>
      </c>
      <c r="Q226" t="s">
        <v>733</v>
      </c>
      <c r="R226" t="s">
        <v>734</v>
      </c>
      <c r="S226" t="s">
        <v>734</v>
      </c>
      <c r="T226">
        <v>24</v>
      </c>
    </row>
    <row r="227" spans="1:20" x14ac:dyDescent="0.2">
      <c r="A227" s="1">
        <f t="shared" si="12"/>
        <v>1022657.34</v>
      </c>
      <c r="B227" s="1">
        <f t="shared" si="12"/>
        <v>1022674</v>
      </c>
      <c r="C227" s="1" t="str">
        <f t="shared" si="13"/>
        <v>1.2m CG</v>
      </c>
      <c r="D227" s="1" t="str">
        <f t="shared" si="14"/>
        <v>1.2m CG - Alignment Sheets</v>
      </c>
      <c r="E227" s="1" t="s">
        <v>38</v>
      </c>
      <c r="F227" s="1">
        <f t="shared" si="15"/>
        <v>1.2</v>
      </c>
      <c r="G227" s="12">
        <f>INDEX(families!$A:$A,MATCH(H227,families!$B:$B,0))</f>
        <v>8</v>
      </c>
      <c r="H227" s="12" t="s">
        <v>38</v>
      </c>
      <c r="M227">
        <v>1022657.34</v>
      </c>
      <c r="N227">
        <v>1022674</v>
      </c>
      <c r="O227">
        <v>1.2</v>
      </c>
      <c r="P227" t="s">
        <v>720</v>
      </c>
      <c r="Q227" t="s">
        <v>721</v>
      </c>
      <c r="R227" t="s">
        <v>761</v>
      </c>
      <c r="S227" t="s">
        <v>762</v>
      </c>
      <c r="T227">
        <v>16.6600000000325</v>
      </c>
    </row>
    <row r="228" spans="1:20" x14ac:dyDescent="0.2">
      <c r="A228" s="1">
        <f t="shared" si="12"/>
        <v>1022674</v>
      </c>
      <c r="B228" s="1">
        <f t="shared" si="12"/>
        <v>1022703</v>
      </c>
      <c r="C228" s="1" t="str">
        <f t="shared" si="13"/>
        <v>0.9m FG</v>
      </c>
      <c r="D228" s="1" t="str">
        <f t="shared" si="14"/>
        <v>0.9m FG - Default Depth</v>
      </c>
      <c r="E228" s="1" t="s">
        <v>38</v>
      </c>
      <c r="F228" s="1">
        <f t="shared" si="15"/>
        <v>0.9</v>
      </c>
      <c r="G228" s="12">
        <f>INDEX(families!$A:$A,MATCH(H228,families!$B:$B,0))</f>
        <v>8</v>
      </c>
      <c r="H228" s="12" t="s">
        <v>38</v>
      </c>
      <c r="M228">
        <v>1022674</v>
      </c>
      <c r="N228">
        <v>1022703</v>
      </c>
      <c r="O228">
        <v>0.9</v>
      </c>
      <c r="P228" t="s">
        <v>716</v>
      </c>
      <c r="Q228" t="s">
        <v>717</v>
      </c>
      <c r="R228" t="s">
        <v>718</v>
      </c>
      <c r="S228" t="s">
        <v>719</v>
      </c>
      <c r="T228">
        <v>29</v>
      </c>
    </row>
    <row r="229" spans="1:20" x14ac:dyDescent="0.2">
      <c r="A229" s="1">
        <f t="shared" si="12"/>
        <v>1022703</v>
      </c>
      <c r="B229" s="1">
        <f t="shared" si="12"/>
        <v>1022773</v>
      </c>
      <c r="C229" s="1" t="str">
        <f t="shared" si="13"/>
        <v>1.5m FG</v>
      </c>
      <c r="D229" s="1" t="str">
        <f t="shared" si="14"/>
        <v>1.5m FG - Alignment Sheets</v>
      </c>
      <c r="E229" s="1" t="s">
        <v>38</v>
      </c>
      <c r="F229" s="1">
        <f t="shared" si="15"/>
        <v>1.5</v>
      </c>
      <c r="G229" s="12">
        <f>INDEX(families!$A:$A,MATCH(H229,families!$B:$B,0))</f>
        <v>8</v>
      </c>
      <c r="H229" s="12" t="s">
        <v>38</v>
      </c>
      <c r="M229">
        <v>1022703</v>
      </c>
      <c r="N229">
        <v>1022773</v>
      </c>
      <c r="O229">
        <v>1.5</v>
      </c>
      <c r="P229" t="s">
        <v>716</v>
      </c>
      <c r="Q229" t="s">
        <v>721</v>
      </c>
      <c r="R229" t="s">
        <v>724</v>
      </c>
      <c r="S229" t="s">
        <v>725</v>
      </c>
      <c r="T229">
        <v>70</v>
      </c>
    </row>
    <row r="230" spans="1:20" x14ac:dyDescent="0.2">
      <c r="A230" s="1">
        <f t="shared" si="12"/>
        <v>1022773</v>
      </c>
      <c r="B230" s="1">
        <f t="shared" si="12"/>
        <v>1022778.13</v>
      </c>
      <c r="C230" s="1" t="str">
        <f t="shared" si="13"/>
        <v>0.9m FG</v>
      </c>
      <c r="D230" s="1" t="str">
        <f t="shared" si="14"/>
        <v>0.9m FG - Default Depth</v>
      </c>
      <c r="E230" s="1" t="s">
        <v>38</v>
      </c>
      <c r="F230" s="1">
        <f t="shared" si="15"/>
        <v>0.9</v>
      </c>
      <c r="G230" s="12">
        <f>INDEX(families!$A:$A,MATCH(H230,families!$B:$B,0))</f>
        <v>8</v>
      </c>
      <c r="H230" s="12" t="s">
        <v>38</v>
      </c>
      <c r="M230">
        <v>1022773</v>
      </c>
      <c r="N230">
        <v>1022778.13</v>
      </c>
      <c r="O230">
        <v>0.9</v>
      </c>
      <c r="P230" t="s">
        <v>716</v>
      </c>
      <c r="Q230" t="s">
        <v>717</v>
      </c>
      <c r="R230" t="s">
        <v>718</v>
      </c>
      <c r="S230" t="s">
        <v>719</v>
      </c>
      <c r="T230">
        <v>5.1300000000046504</v>
      </c>
    </row>
    <row r="231" spans="1:20" x14ac:dyDescent="0.2">
      <c r="A231" s="1">
        <f t="shared" si="12"/>
        <v>1022778.13</v>
      </c>
      <c r="B231" s="1">
        <f t="shared" si="12"/>
        <v>1022802.13</v>
      </c>
      <c r="C231" s="1" t="str">
        <f t="shared" si="13"/>
        <v>1.2m WC</v>
      </c>
      <c r="D231" s="1" t="str">
        <f t="shared" si="14"/>
        <v>1.2m WC - DWG# PT610201</v>
      </c>
      <c r="E231" s="1" t="s">
        <v>38</v>
      </c>
      <c r="F231" s="1">
        <f t="shared" si="15"/>
        <v>1.2</v>
      </c>
      <c r="G231" s="12">
        <f>INDEX(families!$A:$A,MATCH(H231,families!$B:$B,0))</f>
        <v>8</v>
      </c>
      <c r="H231" s="12" t="s">
        <v>38</v>
      </c>
      <c r="M231">
        <v>1022778.13</v>
      </c>
      <c r="N231">
        <v>1022802.13</v>
      </c>
      <c r="O231">
        <v>1.2</v>
      </c>
      <c r="P231" t="s">
        <v>732</v>
      </c>
      <c r="Q231" t="s">
        <v>733</v>
      </c>
      <c r="R231" t="s">
        <v>734</v>
      </c>
      <c r="S231" t="s">
        <v>734</v>
      </c>
      <c r="T231">
        <v>24</v>
      </c>
    </row>
    <row r="232" spans="1:20" x14ac:dyDescent="0.2">
      <c r="A232" s="1">
        <f t="shared" si="12"/>
        <v>1022802.13</v>
      </c>
      <c r="B232" s="1">
        <f t="shared" si="12"/>
        <v>1022845.52</v>
      </c>
      <c r="C232" s="1" t="str">
        <f t="shared" si="13"/>
        <v>1.2m FG</v>
      </c>
      <c r="D232" s="1" t="str">
        <f t="shared" si="14"/>
        <v>1.2m FG - BGC Dominant Design</v>
      </c>
      <c r="E232" s="1" t="s">
        <v>38</v>
      </c>
      <c r="F232" s="1">
        <f t="shared" si="15"/>
        <v>1.2</v>
      </c>
      <c r="G232" s="12">
        <f>INDEX(families!$A:$A,MATCH(H232,families!$B:$B,0))</f>
        <v>8</v>
      </c>
      <c r="H232" s="12" t="s">
        <v>38</v>
      </c>
      <c r="M232">
        <v>1022802.13</v>
      </c>
      <c r="N232">
        <v>1022845.52</v>
      </c>
      <c r="O232">
        <v>1.2</v>
      </c>
      <c r="P232" t="s">
        <v>716</v>
      </c>
      <c r="Q232" t="s">
        <v>729</v>
      </c>
      <c r="R232" t="s">
        <v>726</v>
      </c>
      <c r="S232" t="s">
        <v>727</v>
      </c>
      <c r="T232">
        <v>43.390000000013899</v>
      </c>
    </row>
    <row r="233" spans="1:20" x14ac:dyDescent="0.2">
      <c r="A233" s="1">
        <f t="shared" si="12"/>
        <v>1022845.52</v>
      </c>
      <c r="B233" s="1">
        <f t="shared" si="12"/>
        <v>1022857.52</v>
      </c>
      <c r="C233" s="1" t="str">
        <f t="shared" si="13"/>
        <v>1.5m RD</v>
      </c>
      <c r="D233" s="1" t="str">
        <f t="shared" si="14"/>
        <v>1.5m RD - DWG# PT640301</v>
      </c>
      <c r="E233" s="1" t="s">
        <v>38</v>
      </c>
      <c r="F233" s="1">
        <f t="shared" si="15"/>
        <v>1.5</v>
      </c>
      <c r="G233" s="12">
        <f>INDEX(families!$A:$A,MATCH(H233,families!$B:$B,0))</f>
        <v>8</v>
      </c>
      <c r="H233" s="12" t="s">
        <v>38</v>
      </c>
      <c r="M233">
        <v>1022845.52</v>
      </c>
      <c r="N233">
        <v>1022857.52</v>
      </c>
      <c r="O233">
        <v>1.5</v>
      </c>
      <c r="P233" t="s">
        <v>735</v>
      </c>
      <c r="Q233" t="s">
        <v>736</v>
      </c>
      <c r="R233" t="s">
        <v>737</v>
      </c>
      <c r="S233" t="s">
        <v>737</v>
      </c>
      <c r="T233">
        <v>12</v>
      </c>
    </row>
    <row r="234" spans="1:20" x14ac:dyDescent="0.2">
      <c r="A234" s="1">
        <f t="shared" si="12"/>
        <v>1022857.52</v>
      </c>
      <c r="B234" s="1">
        <f t="shared" si="12"/>
        <v>1022875</v>
      </c>
      <c r="C234" s="1" t="str">
        <f t="shared" si="13"/>
        <v>1.2m FG</v>
      </c>
      <c r="D234" s="1" t="str">
        <f t="shared" si="14"/>
        <v>1.2m FG - BGC Dominant Design</v>
      </c>
      <c r="E234" s="1" t="s">
        <v>38</v>
      </c>
      <c r="F234" s="1">
        <f t="shared" si="15"/>
        <v>1.2</v>
      </c>
      <c r="G234" s="12">
        <f>INDEX(families!$A:$A,MATCH(H234,families!$B:$B,0))</f>
        <v>8</v>
      </c>
      <c r="H234" s="12" t="s">
        <v>38</v>
      </c>
      <c r="M234">
        <v>1022857.52</v>
      </c>
      <c r="N234">
        <v>1022875</v>
      </c>
      <c r="O234">
        <v>1.2</v>
      </c>
      <c r="P234" t="s">
        <v>716</v>
      </c>
      <c r="Q234" t="s">
        <v>729</v>
      </c>
      <c r="R234" t="s">
        <v>726</v>
      </c>
      <c r="S234" t="s">
        <v>727</v>
      </c>
      <c r="T234">
        <v>17.479999999981299</v>
      </c>
    </row>
    <row r="235" spans="1:20" x14ac:dyDescent="0.2">
      <c r="A235" s="1">
        <f t="shared" si="12"/>
        <v>1022875</v>
      </c>
      <c r="B235" s="1">
        <f t="shared" si="12"/>
        <v>1022884</v>
      </c>
      <c r="C235" s="1" t="str">
        <f t="shared" si="13"/>
        <v>1.5m CG</v>
      </c>
      <c r="D235" s="1" t="str">
        <f t="shared" si="14"/>
        <v>1.5m CG - Alignment Sheets</v>
      </c>
      <c r="E235" s="1" t="s">
        <v>38</v>
      </c>
      <c r="F235" s="1">
        <f t="shared" si="15"/>
        <v>1.5</v>
      </c>
      <c r="G235" s="12">
        <f>INDEX(families!$A:$A,MATCH(H235,families!$B:$B,0))</f>
        <v>8</v>
      </c>
      <c r="H235" s="12" t="s">
        <v>38</v>
      </c>
      <c r="M235">
        <v>1022875</v>
      </c>
      <c r="N235">
        <v>1022884</v>
      </c>
      <c r="O235">
        <v>1.5</v>
      </c>
      <c r="P235" t="s">
        <v>720</v>
      </c>
      <c r="Q235" t="s">
        <v>721</v>
      </c>
      <c r="R235" t="s">
        <v>722</v>
      </c>
      <c r="S235" t="s">
        <v>723</v>
      </c>
      <c r="T235">
        <v>9</v>
      </c>
    </row>
    <row r="236" spans="1:20" x14ac:dyDescent="0.2">
      <c r="A236" s="1">
        <f t="shared" si="12"/>
        <v>1022884</v>
      </c>
      <c r="B236" s="1">
        <f t="shared" si="12"/>
        <v>1022885</v>
      </c>
      <c r="C236" s="1" t="str">
        <f t="shared" si="13"/>
        <v>1.5m FG</v>
      </c>
      <c r="D236" s="1" t="str">
        <f t="shared" si="14"/>
        <v>1.5m FG - BGC Dominant Design</v>
      </c>
      <c r="E236" s="1" t="s">
        <v>38</v>
      </c>
      <c r="F236" s="1">
        <f t="shared" si="15"/>
        <v>1.5</v>
      </c>
      <c r="G236" s="12">
        <f>INDEX(families!$A:$A,MATCH(H236,families!$B:$B,0))</f>
        <v>8</v>
      </c>
      <c r="H236" s="12" t="s">
        <v>38</v>
      </c>
      <c r="M236">
        <v>1022884</v>
      </c>
      <c r="N236">
        <v>1022885</v>
      </c>
      <c r="O236">
        <v>1.5</v>
      </c>
      <c r="P236" t="s">
        <v>716</v>
      </c>
      <c r="Q236" t="s">
        <v>729</v>
      </c>
      <c r="R236" t="s">
        <v>724</v>
      </c>
      <c r="S236" t="s">
        <v>725</v>
      </c>
      <c r="T236">
        <v>1</v>
      </c>
    </row>
    <row r="237" spans="1:20" x14ac:dyDescent="0.2">
      <c r="A237" s="1">
        <f t="shared" si="12"/>
        <v>1022885</v>
      </c>
      <c r="B237" s="1">
        <f t="shared" si="12"/>
        <v>1023169</v>
      </c>
      <c r="C237" s="1" t="str">
        <f t="shared" si="13"/>
        <v>1.2m CG</v>
      </c>
      <c r="D237" s="1" t="str">
        <f t="shared" si="14"/>
        <v>1.2m CG - Alignment Sheets</v>
      </c>
      <c r="E237" s="1" t="s">
        <v>38</v>
      </c>
      <c r="F237" s="1">
        <f t="shared" si="15"/>
        <v>1.2</v>
      </c>
      <c r="G237" s="12">
        <f>INDEX(families!$A:$A,MATCH(H237,families!$B:$B,0))</f>
        <v>8</v>
      </c>
      <c r="H237" s="12" t="s">
        <v>38</v>
      </c>
      <c r="M237">
        <v>1022885</v>
      </c>
      <c r="N237">
        <v>1023169</v>
      </c>
      <c r="O237">
        <v>1.2</v>
      </c>
      <c r="P237" t="s">
        <v>720</v>
      </c>
      <c r="Q237" t="s">
        <v>721</v>
      </c>
      <c r="R237" t="s">
        <v>761</v>
      </c>
      <c r="S237" t="s">
        <v>762</v>
      </c>
      <c r="T237">
        <v>284</v>
      </c>
    </row>
    <row r="238" spans="1:20" x14ac:dyDescent="0.2">
      <c r="A238" s="1">
        <f t="shared" si="12"/>
        <v>1023169</v>
      </c>
      <c r="B238" s="1">
        <f t="shared" si="12"/>
        <v>1023184</v>
      </c>
      <c r="C238" s="1" t="str">
        <f t="shared" si="13"/>
        <v>0.9m FG</v>
      </c>
      <c r="D238" s="1" t="str">
        <f t="shared" si="14"/>
        <v>0.9m FG - Default Depth</v>
      </c>
      <c r="E238" s="1" t="s">
        <v>38</v>
      </c>
      <c r="F238" s="1">
        <f t="shared" si="15"/>
        <v>0.9</v>
      </c>
      <c r="G238" s="12">
        <f>INDEX(families!$A:$A,MATCH(H238,families!$B:$B,0))</f>
        <v>8</v>
      </c>
      <c r="H238" s="12" t="s">
        <v>38</v>
      </c>
      <c r="M238">
        <v>1023169</v>
      </c>
      <c r="N238">
        <v>1023184</v>
      </c>
      <c r="O238">
        <v>0.9</v>
      </c>
      <c r="P238" t="s">
        <v>716</v>
      </c>
      <c r="Q238" t="s">
        <v>717</v>
      </c>
      <c r="R238" t="s">
        <v>718</v>
      </c>
      <c r="S238" t="s">
        <v>719</v>
      </c>
      <c r="T238">
        <v>15</v>
      </c>
    </row>
    <row r="239" spans="1:20" x14ac:dyDescent="0.2">
      <c r="A239" s="1">
        <f t="shared" si="12"/>
        <v>1023184</v>
      </c>
      <c r="B239" s="1">
        <f t="shared" si="12"/>
        <v>1023317</v>
      </c>
      <c r="C239" s="1" t="str">
        <f t="shared" si="13"/>
        <v>1.8m FG</v>
      </c>
      <c r="D239" s="1" t="str">
        <f t="shared" si="14"/>
        <v>1.8m FG - BGC Dominant Design</v>
      </c>
      <c r="E239" s="1" t="s">
        <v>38</v>
      </c>
      <c r="F239" s="1">
        <f t="shared" si="15"/>
        <v>1.8</v>
      </c>
      <c r="G239" s="12">
        <f>INDEX(families!$A:$A,MATCH(H239,families!$B:$B,0))</f>
        <v>8</v>
      </c>
      <c r="H239" s="12" t="s">
        <v>38</v>
      </c>
      <c r="M239">
        <v>1023184</v>
      </c>
      <c r="N239">
        <v>1023317</v>
      </c>
      <c r="O239">
        <v>1.8</v>
      </c>
      <c r="P239" t="s">
        <v>716</v>
      </c>
      <c r="Q239" t="s">
        <v>729</v>
      </c>
      <c r="R239" t="s">
        <v>814</v>
      </c>
      <c r="S239" t="s">
        <v>815</v>
      </c>
      <c r="T239">
        <v>133</v>
      </c>
    </row>
    <row r="240" spans="1:20" x14ac:dyDescent="0.2">
      <c r="A240" s="1">
        <f t="shared" si="12"/>
        <v>1023317</v>
      </c>
      <c r="B240" s="1">
        <f t="shared" si="12"/>
        <v>1023639</v>
      </c>
      <c r="C240" s="1" t="str">
        <f t="shared" si="13"/>
        <v>0.9m FG</v>
      </c>
      <c r="D240" s="1" t="str">
        <f t="shared" si="14"/>
        <v>0.9m FG - Default Depth</v>
      </c>
      <c r="E240" s="1" t="s">
        <v>38</v>
      </c>
      <c r="F240" s="1">
        <f t="shared" si="15"/>
        <v>0.9</v>
      </c>
      <c r="G240" s="12">
        <f>INDEX(families!$A:$A,MATCH(H240,families!$B:$B,0))</f>
        <v>8</v>
      </c>
      <c r="H240" s="12" t="s">
        <v>38</v>
      </c>
      <c r="M240">
        <v>1023317</v>
      </c>
      <c r="N240">
        <v>1023639</v>
      </c>
      <c r="O240">
        <v>0.9</v>
      </c>
      <c r="P240" t="s">
        <v>716</v>
      </c>
      <c r="Q240" t="s">
        <v>717</v>
      </c>
      <c r="R240" t="s">
        <v>718</v>
      </c>
      <c r="S240" t="s">
        <v>719</v>
      </c>
      <c r="T240">
        <v>322</v>
      </c>
    </row>
    <row r="241" spans="1:20" x14ac:dyDescent="0.2">
      <c r="A241" s="1">
        <f t="shared" si="12"/>
        <v>1023639</v>
      </c>
      <c r="B241" s="1">
        <f t="shared" si="12"/>
        <v>1023760</v>
      </c>
      <c r="C241" s="1" t="str">
        <f t="shared" si="13"/>
        <v>1.5m CG/2.3m FG</v>
      </c>
      <c r="D241" s="1" t="str">
        <f t="shared" si="14"/>
        <v>1.5m CG/2.3m FG - Alignment Sheets</v>
      </c>
      <c r="E241" s="1" t="s">
        <v>38</v>
      </c>
      <c r="F241" s="1">
        <f t="shared" si="15"/>
        <v>1.5</v>
      </c>
      <c r="G241" s="12">
        <f>INDEX(families!$A:$A,MATCH(H241,families!$B:$B,0))</f>
        <v>8</v>
      </c>
      <c r="H241" s="12" t="s">
        <v>38</v>
      </c>
      <c r="M241">
        <v>1023639</v>
      </c>
      <c r="N241">
        <v>1023760</v>
      </c>
      <c r="O241" t="s">
        <v>740</v>
      </c>
      <c r="P241" t="s">
        <v>741</v>
      </c>
      <c r="Q241" t="s">
        <v>721</v>
      </c>
      <c r="R241" t="s">
        <v>742</v>
      </c>
      <c r="S241" t="s">
        <v>743</v>
      </c>
      <c r="T241">
        <v>121</v>
      </c>
    </row>
    <row r="242" spans="1:20" x14ac:dyDescent="0.2">
      <c r="A242" s="1">
        <f t="shared" si="12"/>
        <v>1023760</v>
      </c>
      <c r="B242" s="1">
        <f t="shared" si="12"/>
        <v>1023761</v>
      </c>
      <c r="C242" s="1" t="str">
        <f t="shared" si="13"/>
        <v>2.3m FG</v>
      </c>
      <c r="D242" s="1" t="str">
        <f t="shared" si="14"/>
        <v>2.3m FG - Alignment Sheets</v>
      </c>
      <c r="E242" s="1" t="s">
        <v>38</v>
      </c>
      <c r="F242" s="1">
        <f t="shared" si="15"/>
        <v>2.2999999999999998</v>
      </c>
      <c r="G242" s="12">
        <f>INDEX(families!$A:$A,MATCH(H242,families!$B:$B,0))</f>
        <v>8</v>
      </c>
      <c r="H242" s="12" t="s">
        <v>38</v>
      </c>
      <c r="M242">
        <v>1023760</v>
      </c>
      <c r="N242">
        <v>1023761</v>
      </c>
      <c r="O242">
        <v>2.2999999999999998</v>
      </c>
      <c r="P242" t="s">
        <v>716</v>
      </c>
      <c r="Q242" t="s">
        <v>721</v>
      </c>
      <c r="R242" t="s">
        <v>805</v>
      </c>
      <c r="S242" t="s">
        <v>806</v>
      </c>
      <c r="T242">
        <v>1</v>
      </c>
    </row>
    <row r="243" spans="1:20" x14ac:dyDescent="0.2">
      <c r="A243" s="1">
        <f t="shared" si="12"/>
        <v>1023761</v>
      </c>
      <c r="B243" s="1">
        <f t="shared" si="12"/>
        <v>1023784.3</v>
      </c>
      <c r="C243" s="1" t="str">
        <f t="shared" si="13"/>
        <v>1.2m WC</v>
      </c>
      <c r="D243" s="1" t="str">
        <f t="shared" si="14"/>
        <v>1.2m WC - DWG# PT610201</v>
      </c>
      <c r="E243" s="1" t="s">
        <v>38</v>
      </c>
      <c r="F243" s="1">
        <f t="shared" si="15"/>
        <v>1.2</v>
      </c>
      <c r="G243" s="12">
        <f>INDEX(families!$A:$A,MATCH(H243,families!$B:$B,0))</f>
        <v>8</v>
      </c>
      <c r="H243" s="12" t="s">
        <v>38</v>
      </c>
      <c r="M243">
        <v>1023761</v>
      </c>
      <c r="N243">
        <v>1023784.3</v>
      </c>
      <c r="O243">
        <v>1.2</v>
      </c>
      <c r="P243" t="s">
        <v>732</v>
      </c>
      <c r="Q243" t="s">
        <v>733</v>
      </c>
      <c r="R243" t="s">
        <v>734</v>
      </c>
      <c r="S243" t="s">
        <v>734</v>
      </c>
      <c r="T243">
        <v>23.300000000046499</v>
      </c>
    </row>
    <row r="244" spans="1:20" x14ac:dyDescent="0.2">
      <c r="A244" s="1">
        <f t="shared" si="12"/>
        <v>1023784.3</v>
      </c>
      <c r="B244" s="1">
        <f t="shared" si="12"/>
        <v>1023787</v>
      </c>
      <c r="C244" s="1" t="str">
        <f t="shared" si="13"/>
        <v>1.2m FG</v>
      </c>
      <c r="D244" s="1" t="str">
        <f t="shared" si="14"/>
        <v>1.2m FG - Alignment Sheets</v>
      </c>
      <c r="E244" s="1" t="s">
        <v>38</v>
      </c>
      <c r="F244" s="1">
        <f t="shared" si="15"/>
        <v>1.2</v>
      </c>
      <c r="G244" s="12">
        <f>INDEX(families!$A:$A,MATCH(H244,families!$B:$B,0))</f>
        <v>8</v>
      </c>
      <c r="H244" s="12" t="s">
        <v>38</v>
      </c>
      <c r="M244">
        <v>1023784.3</v>
      </c>
      <c r="N244">
        <v>1023787</v>
      </c>
      <c r="O244">
        <v>1.2</v>
      </c>
      <c r="P244" t="s">
        <v>716</v>
      </c>
      <c r="Q244" t="s">
        <v>721</v>
      </c>
      <c r="R244" t="s">
        <v>726</v>
      </c>
      <c r="S244" t="s">
        <v>727</v>
      </c>
      <c r="T244">
        <v>2.6999999999534299</v>
      </c>
    </row>
    <row r="245" spans="1:20" x14ac:dyDescent="0.2">
      <c r="A245" s="1">
        <f t="shared" si="12"/>
        <v>1023787</v>
      </c>
      <c r="B245" s="1">
        <f t="shared" si="12"/>
        <v>1023790.74</v>
      </c>
      <c r="C245" s="1" t="str">
        <f t="shared" si="13"/>
        <v>1.2m WC</v>
      </c>
      <c r="D245" s="1" t="str">
        <f t="shared" si="14"/>
        <v>1.2m WC - DWG# PT610201</v>
      </c>
      <c r="E245" s="1" t="s">
        <v>38</v>
      </c>
      <c r="F245" s="1">
        <f t="shared" si="15"/>
        <v>1.2</v>
      </c>
      <c r="G245" s="12">
        <f>INDEX(families!$A:$A,MATCH(H245,families!$B:$B,0))</f>
        <v>8</v>
      </c>
      <c r="H245" s="12" t="s">
        <v>38</v>
      </c>
      <c r="M245">
        <v>1023787</v>
      </c>
      <c r="N245">
        <v>1023790.74</v>
      </c>
      <c r="O245">
        <v>1.2</v>
      </c>
      <c r="P245" t="s">
        <v>732</v>
      </c>
      <c r="Q245" t="s">
        <v>733</v>
      </c>
      <c r="R245" t="s">
        <v>734</v>
      </c>
      <c r="S245" t="s">
        <v>734</v>
      </c>
      <c r="T245">
        <v>3.7399999999906801</v>
      </c>
    </row>
    <row r="246" spans="1:20" x14ac:dyDescent="0.2">
      <c r="A246" s="1">
        <f t="shared" si="12"/>
        <v>1023790.74</v>
      </c>
      <c r="B246" s="1">
        <f t="shared" si="12"/>
        <v>1023802.74</v>
      </c>
      <c r="C246" s="1" t="str">
        <f t="shared" si="13"/>
        <v>2.0m RD</v>
      </c>
      <c r="D246" s="1" t="str">
        <f t="shared" si="14"/>
        <v>2.0m RD - DWG# PT640801</v>
      </c>
      <c r="E246" s="1" t="s">
        <v>38</v>
      </c>
      <c r="F246" s="1">
        <f t="shared" si="15"/>
        <v>2</v>
      </c>
      <c r="G246" s="12">
        <f>INDEX(families!$A:$A,MATCH(H246,families!$B:$B,0))</f>
        <v>8</v>
      </c>
      <c r="H246" s="12" t="s">
        <v>38</v>
      </c>
      <c r="M246">
        <v>1023790.74</v>
      </c>
      <c r="N246">
        <v>1023802.74</v>
      </c>
      <c r="O246">
        <v>2</v>
      </c>
      <c r="P246" t="s">
        <v>735</v>
      </c>
      <c r="Q246" t="s">
        <v>745</v>
      </c>
      <c r="R246" t="s">
        <v>746</v>
      </c>
      <c r="S246" t="s">
        <v>746</v>
      </c>
      <c r="T246">
        <v>12</v>
      </c>
    </row>
    <row r="247" spans="1:20" x14ac:dyDescent="0.2">
      <c r="A247" s="1">
        <f t="shared" si="12"/>
        <v>1023802.74</v>
      </c>
      <c r="B247" s="1">
        <f t="shared" si="12"/>
        <v>1023895</v>
      </c>
      <c r="C247" s="1" t="str">
        <f t="shared" si="13"/>
        <v>0.9m FG</v>
      </c>
      <c r="D247" s="1" t="str">
        <f t="shared" si="14"/>
        <v>0.9m FG - Default Depth</v>
      </c>
      <c r="E247" s="1" t="s">
        <v>38</v>
      </c>
      <c r="F247" s="1">
        <f t="shared" si="15"/>
        <v>0.9</v>
      </c>
      <c r="G247" s="12">
        <f>INDEX(families!$A:$A,MATCH(H247,families!$B:$B,0))</f>
        <v>8</v>
      </c>
      <c r="H247" s="12" t="s">
        <v>38</v>
      </c>
      <c r="M247">
        <v>1023802.74</v>
      </c>
      <c r="N247">
        <v>1023895</v>
      </c>
      <c r="O247">
        <v>0.9</v>
      </c>
      <c r="P247" t="s">
        <v>716</v>
      </c>
      <c r="Q247" t="s">
        <v>717</v>
      </c>
      <c r="R247" t="s">
        <v>718</v>
      </c>
      <c r="S247" t="s">
        <v>719</v>
      </c>
      <c r="T247">
        <v>92.260000000009299</v>
      </c>
    </row>
    <row r="248" spans="1:20" x14ac:dyDescent="0.2">
      <c r="A248" s="1">
        <f t="shared" si="12"/>
        <v>1023895</v>
      </c>
      <c r="B248" s="1">
        <f t="shared" si="12"/>
        <v>1023965</v>
      </c>
      <c r="C248" s="1" t="str">
        <f t="shared" si="13"/>
        <v>2.5m TL</v>
      </c>
      <c r="D248" s="1" t="str">
        <f t="shared" si="14"/>
        <v>2.5m TL - BGC Dominant Design</v>
      </c>
      <c r="E248" s="1" t="s">
        <v>38</v>
      </c>
      <c r="F248" s="1">
        <f t="shared" si="15"/>
        <v>2.5</v>
      </c>
      <c r="G248" s="12">
        <f>INDEX(families!$A:$A,MATCH(H248,families!$B:$B,0))</f>
        <v>8</v>
      </c>
      <c r="H248" s="12" t="s">
        <v>38</v>
      </c>
      <c r="M248">
        <v>1023895</v>
      </c>
      <c r="N248">
        <v>1023965</v>
      </c>
      <c r="O248">
        <v>2.5</v>
      </c>
      <c r="P248" t="s">
        <v>9451</v>
      </c>
      <c r="Q248" t="s">
        <v>729</v>
      </c>
      <c r="R248" t="s">
        <v>9453</v>
      </c>
      <c r="S248" t="s">
        <v>9452</v>
      </c>
      <c r="T248">
        <v>70</v>
      </c>
    </row>
    <row r="249" spans="1:20" x14ac:dyDescent="0.2">
      <c r="A249" s="1">
        <f t="shared" si="12"/>
        <v>1023965</v>
      </c>
      <c r="B249" s="1">
        <f t="shared" si="12"/>
        <v>1024027</v>
      </c>
      <c r="C249" s="1" t="str">
        <f t="shared" si="13"/>
        <v>1.5m CG/1.5m FG</v>
      </c>
      <c r="D249" s="1" t="str">
        <f t="shared" si="14"/>
        <v>1.5m CG/1.5m FG - Alignment Sheets</v>
      </c>
      <c r="E249" s="1" t="s">
        <v>38</v>
      </c>
      <c r="F249" s="1">
        <f t="shared" si="15"/>
        <v>1.5</v>
      </c>
      <c r="G249" s="12">
        <f>INDEX(families!$A:$A,MATCH(H249,families!$B:$B,0))</f>
        <v>8</v>
      </c>
      <c r="H249" s="12" t="s">
        <v>38</v>
      </c>
      <c r="M249">
        <v>1023965</v>
      </c>
      <c r="N249">
        <v>1024027</v>
      </c>
      <c r="O249">
        <v>1.5</v>
      </c>
      <c r="P249" t="s">
        <v>741</v>
      </c>
      <c r="Q249" t="s">
        <v>721</v>
      </c>
      <c r="R249" t="s">
        <v>755</v>
      </c>
      <c r="S249" t="s">
        <v>756</v>
      </c>
      <c r="T249">
        <v>62</v>
      </c>
    </row>
    <row r="250" spans="1:20" x14ac:dyDescent="0.2">
      <c r="A250" s="1">
        <f t="shared" si="12"/>
        <v>1024027</v>
      </c>
      <c r="B250" s="1">
        <f t="shared" si="12"/>
        <v>1024036</v>
      </c>
      <c r="C250" s="1" t="str">
        <f t="shared" si="13"/>
        <v>1.5m FG</v>
      </c>
      <c r="D250" s="1" t="str">
        <f t="shared" si="14"/>
        <v>1.5m FG - Alignment Sheets</v>
      </c>
      <c r="E250" s="1" t="s">
        <v>38</v>
      </c>
      <c r="F250" s="1">
        <f t="shared" si="15"/>
        <v>1.5</v>
      </c>
      <c r="G250" s="12">
        <f>INDEX(families!$A:$A,MATCH(H250,families!$B:$B,0))</f>
        <v>8</v>
      </c>
      <c r="H250" s="12" t="s">
        <v>38</v>
      </c>
      <c r="M250">
        <v>1024027</v>
      </c>
      <c r="N250">
        <v>1024036</v>
      </c>
      <c r="O250">
        <v>1.5</v>
      </c>
      <c r="P250" t="s">
        <v>716</v>
      </c>
      <c r="Q250" t="s">
        <v>721</v>
      </c>
      <c r="R250" t="s">
        <v>724</v>
      </c>
      <c r="S250" t="s">
        <v>725</v>
      </c>
      <c r="T250">
        <v>9</v>
      </c>
    </row>
    <row r="251" spans="1:20" x14ac:dyDescent="0.2">
      <c r="A251" s="1">
        <f t="shared" si="12"/>
        <v>1024036</v>
      </c>
      <c r="B251" s="1">
        <f t="shared" si="12"/>
        <v>1024153</v>
      </c>
      <c r="C251" s="1" t="str">
        <f t="shared" si="13"/>
        <v>0.9m FG</v>
      </c>
      <c r="D251" s="1" t="str">
        <f t="shared" si="14"/>
        <v>0.9m FG - Default Depth</v>
      </c>
      <c r="E251" s="1" t="s">
        <v>38</v>
      </c>
      <c r="F251" s="1">
        <f t="shared" si="15"/>
        <v>0.9</v>
      </c>
      <c r="G251" s="12">
        <f>INDEX(families!$A:$A,MATCH(H251,families!$B:$B,0))</f>
        <v>8</v>
      </c>
      <c r="H251" s="12" t="s">
        <v>38</v>
      </c>
      <c r="M251">
        <v>1024036</v>
      </c>
      <c r="N251">
        <v>1024153</v>
      </c>
      <c r="O251">
        <v>0.9</v>
      </c>
      <c r="P251" t="s">
        <v>716</v>
      </c>
      <c r="Q251" t="s">
        <v>717</v>
      </c>
      <c r="R251" t="s">
        <v>718</v>
      </c>
      <c r="S251" t="s">
        <v>719</v>
      </c>
      <c r="T251">
        <v>117</v>
      </c>
    </row>
    <row r="252" spans="1:20" x14ac:dyDescent="0.2">
      <c r="A252" s="1">
        <f t="shared" si="12"/>
        <v>1024153</v>
      </c>
      <c r="B252" s="1">
        <f t="shared" si="12"/>
        <v>1024467</v>
      </c>
      <c r="C252" s="1" t="str">
        <f t="shared" si="13"/>
        <v>2.0m FG</v>
      </c>
      <c r="D252" s="1" t="str">
        <f t="shared" si="14"/>
        <v>2.0m FG - Alignment Sheets</v>
      </c>
      <c r="E252" s="1" t="s">
        <v>38</v>
      </c>
      <c r="F252" s="1">
        <f t="shared" si="15"/>
        <v>2</v>
      </c>
      <c r="G252" s="12">
        <f>INDEX(families!$A:$A,MATCH(H252,families!$B:$B,0))</f>
        <v>8</v>
      </c>
      <c r="H252" s="12" t="s">
        <v>38</v>
      </c>
      <c r="M252">
        <v>1024153</v>
      </c>
      <c r="N252">
        <v>1024467</v>
      </c>
      <c r="O252">
        <v>2</v>
      </c>
      <c r="P252" t="s">
        <v>716</v>
      </c>
      <c r="Q252" t="s">
        <v>721</v>
      </c>
      <c r="R252" t="s">
        <v>757</v>
      </c>
      <c r="S252" t="s">
        <v>758</v>
      </c>
      <c r="T252">
        <v>314</v>
      </c>
    </row>
    <row r="253" spans="1:20" x14ac:dyDescent="0.2">
      <c r="A253" s="1">
        <f t="shared" si="12"/>
        <v>1024467</v>
      </c>
      <c r="B253" s="1">
        <f t="shared" si="12"/>
        <v>1024734.99999999</v>
      </c>
      <c r="C253" s="1" t="str">
        <f t="shared" si="13"/>
        <v>0.9m FG</v>
      </c>
      <c r="D253" s="1" t="str">
        <f t="shared" si="14"/>
        <v>0.9m FG - Default Depth</v>
      </c>
      <c r="E253" s="1" t="s">
        <v>38</v>
      </c>
      <c r="F253" s="1">
        <f t="shared" si="15"/>
        <v>0.9</v>
      </c>
      <c r="G253" s="12">
        <f>INDEX(families!$A:$A,MATCH(H253,families!$B:$B,0))</f>
        <v>8</v>
      </c>
      <c r="H253" s="12" t="s">
        <v>38</v>
      </c>
      <c r="M253">
        <v>1024467</v>
      </c>
      <c r="N253">
        <v>1024734.99999999</v>
      </c>
      <c r="O253">
        <v>0.9</v>
      </c>
      <c r="P253" t="s">
        <v>716</v>
      </c>
      <c r="Q253" t="s">
        <v>717</v>
      </c>
      <c r="R253" t="s">
        <v>718</v>
      </c>
      <c r="S253" t="s">
        <v>719</v>
      </c>
      <c r="T253">
        <v>267.99999999988302</v>
      </c>
    </row>
    <row r="254" spans="1:20" x14ac:dyDescent="0.2">
      <c r="A254" s="1">
        <f t="shared" si="12"/>
        <v>1024734.99999999</v>
      </c>
      <c r="B254" s="1">
        <f t="shared" si="12"/>
        <v>1024801.92</v>
      </c>
      <c r="C254" s="1" t="str">
        <f t="shared" si="13"/>
        <v>1.2m FG</v>
      </c>
      <c r="D254" s="1" t="str">
        <f t="shared" si="14"/>
        <v>1.2m FG - BGC Dominant Design</v>
      </c>
      <c r="E254" s="1" t="s">
        <v>38</v>
      </c>
      <c r="F254" s="1">
        <f t="shared" si="15"/>
        <v>1.2</v>
      </c>
      <c r="G254" s="12">
        <f>INDEX(families!$A:$A,MATCH(H254,families!$B:$B,0))</f>
        <v>8</v>
      </c>
      <c r="H254" s="12" t="s">
        <v>38</v>
      </c>
      <c r="M254">
        <v>1024734.99999999</v>
      </c>
      <c r="N254">
        <v>1024801.92</v>
      </c>
      <c r="O254">
        <v>1.2</v>
      </c>
      <c r="P254" t="s">
        <v>716</v>
      </c>
      <c r="Q254" t="s">
        <v>729</v>
      </c>
      <c r="R254" t="s">
        <v>726</v>
      </c>
      <c r="S254" t="s">
        <v>727</v>
      </c>
      <c r="T254">
        <v>66.920000000158296</v>
      </c>
    </row>
    <row r="255" spans="1:20" x14ac:dyDescent="0.2">
      <c r="A255" s="1">
        <f t="shared" si="12"/>
        <v>1024801.92</v>
      </c>
      <c r="B255" s="1">
        <f t="shared" si="12"/>
        <v>1024825.92</v>
      </c>
      <c r="C255" s="1" t="str">
        <f t="shared" si="13"/>
        <v>2.0m WC</v>
      </c>
      <c r="D255" s="1" t="str">
        <f t="shared" si="14"/>
        <v>2.0m WC - DWG# PT610301</v>
      </c>
      <c r="E255" s="1" t="s">
        <v>38</v>
      </c>
      <c r="F255" s="1">
        <f t="shared" si="15"/>
        <v>2</v>
      </c>
      <c r="G255" s="12">
        <f>INDEX(families!$A:$A,MATCH(H255,families!$B:$B,0))</f>
        <v>8</v>
      </c>
      <c r="H255" s="12" t="s">
        <v>38</v>
      </c>
      <c r="M255">
        <v>1024801.92</v>
      </c>
      <c r="N255">
        <v>1024825.92</v>
      </c>
      <c r="O255">
        <v>2</v>
      </c>
      <c r="P255" t="s">
        <v>732</v>
      </c>
      <c r="Q255" t="s">
        <v>794</v>
      </c>
      <c r="R255" t="s">
        <v>795</v>
      </c>
      <c r="S255" t="s">
        <v>795</v>
      </c>
      <c r="T255">
        <v>24</v>
      </c>
    </row>
    <row r="256" spans="1:20" x14ac:dyDescent="0.2">
      <c r="A256" s="1">
        <f t="shared" si="12"/>
        <v>1024825.92</v>
      </c>
      <c r="B256" s="1">
        <f t="shared" si="12"/>
        <v>1024826</v>
      </c>
      <c r="C256" s="1" t="str">
        <f t="shared" si="13"/>
        <v>2.0m FG</v>
      </c>
      <c r="D256" s="1" t="str">
        <f t="shared" si="14"/>
        <v>2.0m FG - BGC Dominant Design</v>
      </c>
      <c r="E256" s="1" t="s">
        <v>38</v>
      </c>
      <c r="F256" s="1">
        <f t="shared" si="15"/>
        <v>2</v>
      </c>
      <c r="G256" s="12">
        <f>INDEX(families!$A:$A,MATCH(H256,families!$B:$B,0))</f>
        <v>8</v>
      </c>
      <c r="H256" s="12" t="s">
        <v>38</v>
      </c>
      <c r="M256">
        <v>1024825.92</v>
      </c>
      <c r="N256">
        <v>1024826</v>
      </c>
      <c r="O256">
        <v>2</v>
      </c>
      <c r="P256" t="s">
        <v>716</v>
      </c>
      <c r="Q256" t="s">
        <v>729</v>
      </c>
      <c r="R256" t="s">
        <v>757</v>
      </c>
      <c r="S256" t="s">
        <v>758</v>
      </c>
      <c r="T256">
        <v>7.9999999958090401E-2</v>
      </c>
    </row>
    <row r="257" spans="1:20" x14ac:dyDescent="0.2">
      <c r="A257" s="1">
        <f t="shared" si="12"/>
        <v>1024826</v>
      </c>
      <c r="B257" s="1">
        <f t="shared" si="12"/>
        <v>1025049</v>
      </c>
      <c r="C257" s="1" t="str">
        <f t="shared" si="13"/>
        <v>1.2m FG</v>
      </c>
      <c r="D257" s="1" t="str">
        <f t="shared" si="14"/>
        <v>1.2m FG - BGC Dominant Design</v>
      </c>
      <c r="E257" s="1" t="s">
        <v>38</v>
      </c>
      <c r="F257" s="1">
        <f t="shared" si="15"/>
        <v>1.2</v>
      </c>
      <c r="G257" s="12">
        <f>INDEX(families!$A:$A,MATCH(H257,families!$B:$B,0))</f>
        <v>8</v>
      </c>
      <c r="H257" s="12" t="s">
        <v>38</v>
      </c>
      <c r="M257">
        <v>1024826</v>
      </c>
      <c r="N257">
        <v>1025049</v>
      </c>
      <c r="O257">
        <v>1.2</v>
      </c>
      <c r="P257" t="s">
        <v>716</v>
      </c>
      <c r="Q257" t="s">
        <v>729</v>
      </c>
      <c r="R257" t="s">
        <v>726</v>
      </c>
      <c r="S257" t="s">
        <v>727</v>
      </c>
      <c r="T257">
        <v>223</v>
      </c>
    </row>
    <row r="258" spans="1:20" x14ac:dyDescent="0.2">
      <c r="A258" s="1">
        <f t="shared" si="12"/>
        <v>1025049</v>
      </c>
      <c r="B258" s="1">
        <f t="shared" si="12"/>
        <v>1025050.03</v>
      </c>
      <c r="C258" s="1" t="str">
        <f t="shared" si="13"/>
        <v>1.2m RD</v>
      </c>
      <c r="D258" s="1" t="str">
        <f t="shared" si="14"/>
        <v>1.2m RD - DWG# PT640001</v>
      </c>
      <c r="E258" s="1" t="s">
        <v>38</v>
      </c>
      <c r="F258" s="1">
        <f t="shared" si="15"/>
        <v>1.2</v>
      </c>
      <c r="G258" s="12">
        <f>INDEX(families!$A:$A,MATCH(H258,families!$B:$B,0))</f>
        <v>8</v>
      </c>
      <c r="H258" s="12" t="s">
        <v>38</v>
      </c>
      <c r="M258">
        <v>1025049</v>
      </c>
      <c r="N258">
        <v>1025050.03</v>
      </c>
      <c r="O258">
        <v>1.2</v>
      </c>
      <c r="P258" t="s">
        <v>735</v>
      </c>
      <c r="Q258" t="s">
        <v>796</v>
      </c>
      <c r="R258" t="s">
        <v>797</v>
      </c>
      <c r="S258" t="s">
        <v>797</v>
      </c>
      <c r="T258">
        <v>1.0300000000279299</v>
      </c>
    </row>
    <row r="259" spans="1:20" x14ac:dyDescent="0.2">
      <c r="A259" s="1">
        <f t="shared" ref="A259:B322" si="16">M259</f>
        <v>1025050.03</v>
      </c>
      <c r="B259" s="1">
        <f t="shared" si="16"/>
        <v>1025261.87</v>
      </c>
      <c r="C259" s="1" t="str">
        <f t="shared" ref="C259:C322" si="17">R259</f>
        <v>0.9m FG</v>
      </c>
      <c r="D259" s="1" t="str">
        <f t="shared" ref="D259:D322" si="18">R259&amp;" - "&amp;Q259</f>
        <v>0.9m FG - Default Depth</v>
      </c>
      <c r="E259" s="1" t="s">
        <v>38</v>
      </c>
      <c r="F259" s="1">
        <f t="shared" ref="F259:F322" si="19">_xlfn.NUMBERVALUE(TRIM(LEFT(R259,3)))</f>
        <v>0.9</v>
      </c>
      <c r="G259" s="12">
        <f>INDEX(families!$A:$A,MATCH(H259,families!$B:$B,0))</f>
        <v>8</v>
      </c>
      <c r="H259" s="12" t="s">
        <v>38</v>
      </c>
      <c r="M259">
        <v>1025050.03</v>
      </c>
      <c r="N259">
        <v>1025261.87</v>
      </c>
      <c r="O259">
        <v>0.9</v>
      </c>
      <c r="P259" t="s">
        <v>716</v>
      </c>
      <c r="Q259" t="s">
        <v>717</v>
      </c>
      <c r="R259" t="s">
        <v>718</v>
      </c>
      <c r="S259" t="s">
        <v>719</v>
      </c>
      <c r="T259">
        <v>211.83999999996701</v>
      </c>
    </row>
    <row r="260" spans="1:20" x14ac:dyDescent="0.2">
      <c r="A260" s="1">
        <f t="shared" si="16"/>
        <v>1025261.87</v>
      </c>
      <c r="B260" s="1">
        <f t="shared" si="16"/>
        <v>1025273.87</v>
      </c>
      <c r="C260" s="1" t="str">
        <f t="shared" si="17"/>
        <v>1.2m RD</v>
      </c>
      <c r="D260" s="1" t="str">
        <f t="shared" si="18"/>
        <v>1.2m RD - DWG# PT640001</v>
      </c>
      <c r="E260" s="1" t="s">
        <v>38</v>
      </c>
      <c r="F260" s="1">
        <f t="shared" si="19"/>
        <v>1.2</v>
      </c>
      <c r="G260" s="12">
        <f>INDEX(families!$A:$A,MATCH(H260,families!$B:$B,0))</f>
        <v>8</v>
      </c>
      <c r="H260" s="12" t="s">
        <v>38</v>
      </c>
      <c r="M260">
        <v>1025261.87</v>
      </c>
      <c r="N260">
        <v>1025273.87</v>
      </c>
      <c r="O260">
        <v>1.2</v>
      </c>
      <c r="P260" t="s">
        <v>735</v>
      </c>
      <c r="Q260" t="s">
        <v>796</v>
      </c>
      <c r="R260" t="s">
        <v>797</v>
      </c>
      <c r="S260" t="s">
        <v>797</v>
      </c>
      <c r="T260">
        <v>12</v>
      </c>
    </row>
    <row r="261" spans="1:20" x14ac:dyDescent="0.2">
      <c r="A261" s="1">
        <f t="shared" si="16"/>
        <v>1025273.87</v>
      </c>
      <c r="B261" s="1">
        <f t="shared" si="16"/>
        <v>1025615</v>
      </c>
      <c r="C261" s="1" t="str">
        <f t="shared" si="17"/>
        <v>0.9m FG</v>
      </c>
      <c r="D261" s="1" t="str">
        <f t="shared" si="18"/>
        <v>0.9m FG - Default Depth</v>
      </c>
      <c r="E261" s="1" t="s">
        <v>38</v>
      </c>
      <c r="F261" s="1">
        <f t="shared" si="19"/>
        <v>0.9</v>
      </c>
      <c r="G261" s="12">
        <f>INDEX(families!$A:$A,MATCH(H261,families!$B:$B,0))</f>
        <v>8</v>
      </c>
      <c r="H261" s="12" t="s">
        <v>38</v>
      </c>
      <c r="M261">
        <v>1025273.87</v>
      </c>
      <c r="N261">
        <v>1025615</v>
      </c>
      <c r="O261">
        <v>0.9</v>
      </c>
      <c r="P261" t="s">
        <v>716</v>
      </c>
      <c r="Q261" t="s">
        <v>717</v>
      </c>
      <c r="R261" t="s">
        <v>718</v>
      </c>
      <c r="S261" t="s">
        <v>719</v>
      </c>
      <c r="T261">
        <v>341.13000000000397</v>
      </c>
    </row>
    <row r="262" spans="1:20" x14ac:dyDescent="0.2">
      <c r="A262" s="1">
        <f t="shared" si="16"/>
        <v>1025615</v>
      </c>
      <c r="B262" s="1">
        <f t="shared" si="16"/>
        <v>1025806</v>
      </c>
      <c r="C262" s="1" t="str">
        <f t="shared" si="17"/>
        <v>2.0m MOTI</v>
      </c>
      <c r="D262" s="1" t="str">
        <f t="shared" si="18"/>
        <v>2.0m MOTI - MOTI Encroachment</v>
      </c>
      <c r="E262" s="1" t="s">
        <v>38</v>
      </c>
      <c r="F262" s="1">
        <f t="shared" si="19"/>
        <v>2</v>
      </c>
      <c r="G262" s="12">
        <f>INDEX(families!$A:$A,MATCH(H262,families!$B:$B,0))</f>
        <v>8</v>
      </c>
      <c r="H262" s="12" t="s">
        <v>38</v>
      </c>
      <c r="M262">
        <v>1025615</v>
      </c>
      <c r="N262">
        <v>1025806</v>
      </c>
      <c r="O262">
        <v>2</v>
      </c>
      <c r="P262" t="s">
        <v>768</v>
      </c>
      <c r="Q262" t="s">
        <v>769</v>
      </c>
      <c r="R262" t="s">
        <v>770</v>
      </c>
      <c r="S262" t="s">
        <v>771</v>
      </c>
      <c r="T262">
        <v>191</v>
      </c>
    </row>
    <row r="263" spans="1:20" x14ac:dyDescent="0.2">
      <c r="A263" s="1">
        <f t="shared" si="16"/>
        <v>1025806</v>
      </c>
      <c r="B263" s="1">
        <f t="shared" si="16"/>
        <v>1025861</v>
      </c>
      <c r="C263" s="1" t="str">
        <f t="shared" si="17"/>
        <v>0.9m FG</v>
      </c>
      <c r="D263" s="1" t="str">
        <f t="shared" si="18"/>
        <v>0.9m FG - Default Depth</v>
      </c>
      <c r="E263" s="1" t="s">
        <v>38</v>
      </c>
      <c r="F263" s="1">
        <f t="shared" si="19"/>
        <v>0.9</v>
      </c>
      <c r="G263" s="12">
        <f>INDEX(families!$A:$A,MATCH(H263,families!$B:$B,0))</f>
        <v>8</v>
      </c>
      <c r="H263" s="12" t="s">
        <v>38</v>
      </c>
      <c r="M263">
        <v>1025806</v>
      </c>
      <c r="N263">
        <v>1025861</v>
      </c>
      <c r="O263">
        <v>0.9</v>
      </c>
      <c r="P263" t="s">
        <v>716</v>
      </c>
      <c r="Q263" t="s">
        <v>717</v>
      </c>
      <c r="R263" t="s">
        <v>718</v>
      </c>
      <c r="S263" t="s">
        <v>719</v>
      </c>
      <c r="T263">
        <v>55.000000000116401</v>
      </c>
    </row>
    <row r="264" spans="1:20" x14ac:dyDescent="0.2">
      <c r="A264" s="1">
        <f t="shared" si="16"/>
        <v>1025861</v>
      </c>
      <c r="B264" s="1">
        <f t="shared" si="16"/>
        <v>1025936.99999999</v>
      </c>
      <c r="C264" s="1" t="str">
        <f t="shared" si="17"/>
        <v>2.0m MOTI</v>
      </c>
      <c r="D264" s="1" t="str">
        <f t="shared" si="18"/>
        <v>2.0m MOTI - MOTI Encroachment</v>
      </c>
      <c r="E264" s="1" t="s">
        <v>38</v>
      </c>
      <c r="F264" s="1">
        <f t="shared" si="19"/>
        <v>2</v>
      </c>
      <c r="G264" s="12">
        <f>INDEX(families!$A:$A,MATCH(H264,families!$B:$B,0))</f>
        <v>8</v>
      </c>
      <c r="H264" s="12" t="s">
        <v>38</v>
      </c>
      <c r="M264">
        <v>1025861</v>
      </c>
      <c r="N264">
        <v>1025936.99999999</v>
      </c>
      <c r="O264">
        <v>2</v>
      </c>
      <c r="P264" t="s">
        <v>768</v>
      </c>
      <c r="Q264" t="s">
        <v>769</v>
      </c>
      <c r="R264" t="s">
        <v>770</v>
      </c>
      <c r="S264" t="s">
        <v>771</v>
      </c>
      <c r="T264">
        <v>75.999999999767098</v>
      </c>
    </row>
    <row r="265" spans="1:20" x14ac:dyDescent="0.2">
      <c r="A265" s="1">
        <f t="shared" si="16"/>
        <v>1025936.99999999</v>
      </c>
      <c r="B265" s="1">
        <f t="shared" si="16"/>
        <v>1026133</v>
      </c>
      <c r="C265" s="1" t="str">
        <f t="shared" si="17"/>
        <v>0.9m FG</v>
      </c>
      <c r="D265" s="1" t="str">
        <f t="shared" si="18"/>
        <v>0.9m FG - Default Depth</v>
      </c>
      <c r="E265" s="1" t="s">
        <v>38</v>
      </c>
      <c r="F265" s="1">
        <f t="shared" si="19"/>
        <v>0.9</v>
      </c>
      <c r="G265" s="12">
        <f>INDEX(families!$A:$A,MATCH(H265,families!$B:$B,0))</f>
        <v>8</v>
      </c>
      <c r="H265" s="12" t="s">
        <v>38</v>
      </c>
      <c r="M265">
        <v>1025936.99999999</v>
      </c>
      <c r="N265">
        <v>1026133</v>
      </c>
      <c r="O265">
        <v>0.9</v>
      </c>
      <c r="P265" t="s">
        <v>716</v>
      </c>
      <c r="Q265" t="s">
        <v>717</v>
      </c>
      <c r="R265" t="s">
        <v>718</v>
      </c>
      <c r="S265" t="s">
        <v>719</v>
      </c>
      <c r="T265">
        <v>196.00000000011599</v>
      </c>
    </row>
    <row r="266" spans="1:20" x14ac:dyDescent="0.2">
      <c r="A266" s="1">
        <f t="shared" si="16"/>
        <v>1026133</v>
      </c>
      <c r="B266" s="1">
        <f t="shared" si="16"/>
        <v>1026220</v>
      </c>
      <c r="C266" s="1" t="str">
        <f t="shared" si="17"/>
        <v>3.0m CG</v>
      </c>
      <c r="D266" s="1" t="str">
        <f t="shared" si="18"/>
        <v>3.0m CG - Alignment Sheets</v>
      </c>
      <c r="E266" s="1" t="s">
        <v>38</v>
      </c>
      <c r="F266" s="1">
        <f t="shared" si="19"/>
        <v>3</v>
      </c>
      <c r="G266" s="12">
        <f>INDEX(families!$A:$A,MATCH(H266,families!$B:$B,0))</f>
        <v>8</v>
      </c>
      <c r="H266" s="12" t="s">
        <v>38</v>
      </c>
      <c r="M266">
        <v>1026133</v>
      </c>
      <c r="N266">
        <v>1026220</v>
      </c>
      <c r="O266">
        <v>3</v>
      </c>
      <c r="P266" t="s">
        <v>720</v>
      </c>
      <c r="Q266" t="s">
        <v>721</v>
      </c>
      <c r="R266" t="s">
        <v>823</v>
      </c>
      <c r="S266" t="s">
        <v>824</v>
      </c>
      <c r="T266">
        <v>87</v>
      </c>
    </row>
    <row r="267" spans="1:20" x14ac:dyDescent="0.2">
      <c r="A267" s="1">
        <f t="shared" si="16"/>
        <v>1026220</v>
      </c>
      <c r="B267" s="1">
        <f t="shared" si="16"/>
        <v>1026280</v>
      </c>
      <c r="C267" s="1" t="str">
        <f t="shared" si="17"/>
        <v>1.5m FG</v>
      </c>
      <c r="D267" s="1" t="str">
        <f t="shared" si="18"/>
        <v>1.5m FG - Alignment Sheets</v>
      </c>
      <c r="E267" s="1" t="s">
        <v>38</v>
      </c>
      <c r="F267" s="1">
        <f t="shared" si="19"/>
        <v>1.5</v>
      </c>
      <c r="G267" s="12">
        <f>INDEX(families!$A:$A,MATCH(H267,families!$B:$B,0))</f>
        <v>8</v>
      </c>
      <c r="H267" s="12" t="s">
        <v>38</v>
      </c>
      <c r="M267">
        <v>1026220</v>
      </c>
      <c r="N267">
        <v>1026280</v>
      </c>
      <c r="O267">
        <v>1.5</v>
      </c>
      <c r="P267" t="s">
        <v>716</v>
      </c>
      <c r="Q267" t="s">
        <v>721</v>
      </c>
      <c r="R267" t="s">
        <v>724</v>
      </c>
      <c r="S267" t="s">
        <v>725</v>
      </c>
      <c r="T267">
        <v>60</v>
      </c>
    </row>
    <row r="268" spans="1:20" x14ac:dyDescent="0.2">
      <c r="A268" s="1">
        <f t="shared" si="16"/>
        <v>1026280</v>
      </c>
      <c r="B268" s="1">
        <f t="shared" si="16"/>
        <v>1026347</v>
      </c>
      <c r="C268" s="1" t="str">
        <f t="shared" si="17"/>
        <v>0.9m FG</v>
      </c>
      <c r="D268" s="1" t="str">
        <f t="shared" si="18"/>
        <v>0.9m FG - Default Depth</v>
      </c>
      <c r="E268" s="1" t="s">
        <v>38</v>
      </c>
      <c r="F268" s="1">
        <f t="shared" si="19"/>
        <v>0.9</v>
      </c>
      <c r="G268" s="12">
        <f>INDEX(families!$A:$A,MATCH(H268,families!$B:$B,0))</f>
        <v>8</v>
      </c>
      <c r="H268" s="12" t="s">
        <v>38</v>
      </c>
      <c r="M268">
        <v>1026280</v>
      </c>
      <c r="N268">
        <v>1026347</v>
      </c>
      <c r="O268">
        <v>0.9</v>
      </c>
      <c r="P268" t="s">
        <v>716</v>
      </c>
      <c r="Q268" t="s">
        <v>717</v>
      </c>
      <c r="R268" t="s">
        <v>718</v>
      </c>
      <c r="S268" t="s">
        <v>719</v>
      </c>
      <c r="T268">
        <v>67</v>
      </c>
    </row>
    <row r="269" spans="1:20" x14ac:dyDescent="0.2">
      <c r="A269" s="1">
        <f t="shared" si="16"/>
        <v>1026347</v>
      </c>
      <c r="B269" s="1">
        <f t="shared" si="16"/>
        <v>1026445</v>
      </c>
      <c r="C269" s="1" t="str">
        <f t="shared" si="17"/>
        <v>1.2m CG/1.2m FG</v>
      </c>
      <c r="D269" s="1" t="str">
        <f t="shared" si="18"/>
        <v>1.2m CG/1.2m FG - Alignment Sheets</v>
      </c>
      <c r="E269" s="1" t="s">
        <v>38</v>
      </c>
      <c r="F269" s="1">
        <f t="shared" si="19"/>
        <v>1.2</v>
      </c>
      <c r="G269" s="12">
        <f>INDEX(families!$A:$A,MATCH(H269,families!$B:$B,0))</f>
        <v>8</v>
      </c>
      <c r="H269" s="12" t="s">
        <v>38</v>
      </c>
      <c r="M269">
        <v>1026347</v>
      </c>
      <c r="N269">
        <v>1026445</v>
      </c>
      <c r="O269">
        <v>1.2</v>
      </c>
      <c r="P269" t="s">
        <v>741</v>
      </c>
      <c r="Q269" t="s">
        <v>721</v>
      </c>
      <c r="R269" t="s">
        <v>800</v>
      </c>
      <c r="S269" t="s">
        <v>801</v>
      </c>
      <c r="T269">
        <v>98</v>
      </c>
    </row>
    <row r="270" spans="1:20" x14ac:dyDescent="0.2">
      <c r="A270" s="1">
        <f t="shared" si="16"/>
        <v>1026445</v>
      </c>
      <c r="B270" s="1">
        <f t="shared" si="16"/>
        <v>1026490</v>
      </c>
      <c r="C270" s="1" t="str">
        <f t="shared" si="17"/>
        <v>1.2m CG/1.5m FG</v>
      </c>
      <c r="D270" s="1" t="str">
        <f t="shared" si="18"/>
        <v>1.2m CG/1.5m FG - Alignment Sheets</v>
      </c>
      <c r="E270" s="1" t="s">
        <v>38</v>
      </c>
      <c r="F270" s="1">
        <f t="shared" si="19"/>
        <v>1.2</v>
      </c>
      <c r="G270" s="12">
        <f>INDEX(families!$A:$A,MATCH(H270,families!$B:$B,0))</f>
        <v>8</v>
      </c>
      <c r="H270" s="12" t="s">
        <v>38</v>
      </c>
      <c r="M270">
        <v>1026445</v>
      </c>
      <c r="N270">
        <v>1026490</v>
      </c>
      <c r="O270" t="s">
        <v>747</v>
      </c>
      <c r="P270" t="s">
        <v>741</v>
      </c>
      <c r="Q270" t="s">
        <v>721</v>
      </c>
      <c r="R270" t="s">
        <v>748</v>
      </c>
      <c r="S270" t="s">
        <v>749</v>
      </c>
      <c r="T270">
        <v>45</v>
      </c>
    </row>
    <row r="271" spans="1:20" x14ac:dyDescent="0.2">
      <c r="A271" s="1">
        <f t="shared" si="16"/>
        <v>1026490</v>
      </c>
      <c r="B271" s="1">
        <f t="shared" si="16"/>
        <v>1026496</v>
      </c>
      <c r="C271" s="1" t="str">
        <f t="shared" si="17"/>
        <v>1.5m CG/1.5m FG</v>
      </c>
      <c r="D271" s="1" t="str">
        <f t="shared" si="18"/>
        <v>1.5m CG/1.5m FG - Alignment Sheets</v>
      </c>
      <c r="E271" s="1" t="s">
        <v>38</v>
      </c>
      <c r="F271" s="1">
        <f t="shared" si="19"/>
        <v>1.5</v>
      </c>
      <c r="G271" s="12">
        <f>INDEX(families!$A:$A,MATCH(H271,families!$B:$B,0))</f>
        <v>8</v>
      </c>
      <c r="H271" s="12" t="s">
        <v>38</v>
      </c>
      <c r="M271">
        <v>1026490</v>
      </c>
      <c r="N271">
        <v>1026496</v>
      </c>
      <c r="O271">
        <v>1.5</v>
      </c>
      <c r="P271" t="s">
        <v>741</v>
      </c>
      <c r="Q271" t="s">
        <v>721</v>
      </c>
      <c r="R271" t="s">
        <v>755</v>
      </c>
      <c r="S271" t="s">
        <v>756</v>
      </c>
      <c r="T271">
        <v>6</v>
      </c>
    </row>
    <row r="272" spans="1:20" x14ac:dyDescent="0.2">
      <c r="A272" s="1">
        <f t="shared" si="16"/>
        <v>1026496</v>
      </c>
      <c r="B272" s="1">
        <f t="shared" si="16"/>
        <v>1026506</v>
      </c>
      <c r="C272" s="1" t="str">
        <f t="shared" si="17"/>
        <v>1.2m CG/1.5m FG</v>
      </c>
      <c r="D272" s="1" t="str">
        <f t="shared" si="18"/>
        <v>1.2m CG/1.5m FG - Alignment Sheets</v>
      </c>
      <c r="E272" s="1" t="s">
        <v>38</v>
      </c>
      <c r="F272" s="1">
        <f t="shared" si="19"/>
        <v>1.2</v>
      </c>
      <c r="G272" s="12">
        <f>INDEX(families!$A:$A,MATCH(H272,families!$B:$B,0))</f>
        <v>8</v>
      </c>
      <c r="H272" s="12" t="s">
        <v>38</v>
      </c>
      <c r="M272">
        <v>1026496</v>
      </c>
      <c r="N272">
        <v>1026506</v>
      </c>
      <c r="O272" t="s">
        <v>747</v>
      </c>
      <c r="P272" t="s">
        <v>741</v>
      </c>
      <c r="Q272" t="s">
        <v>721</v>
      </c>
      <c r="R272" t="s">
        <v>748</v>
      </c>
      <c r="S272" t="s">
        <v>749</v>
      </c>
      <c r="T272">
        <v>10</v>
      </c>
    </row>
    <row r="273" spans="1:20" x14ac:dyDescent="0.2">
      <c r="A273" s="1">
        <f t="shared" si="16"/>
        <v>1026506</v>
      </c>
      <c r="B273" s="1">
        <f t="shared" si="16"/>
        <v>1026507.59</v>
      </c>
      <c r="C273" s="1" t="str">
        <f t="shared" si="17"/>
        <v>1.5m WC</v>
      </c>
      <c r="D273" s="1" t="str">
        <f t="shared" si="18"/>
        <v>1.5m WC - DWG# PT610001</v>
      </c>
      <c r="E273" s="1" t="s">
        <v>38</v>
      </c>
      <c r="F273" s="1">
        <f t="shared" si="19"/>
        <v>1.5</v>
      </c>
      <c r="G273" s="12">
        <f>INDEX(families!$A:$A,MATCH(H273,families!$B:$B,0))</f>
        <v>8</v>
      </c>
      <c r="H273" s="12" t="s">
        <v>38</v>
      </c>
      <c r="M273">
        <v>1026506</v>
      </c>
      <c r="N273">
        <v>1026507.59</v>
      </c>
      <c r="O273">
        <v>1.5</v>
      </c>
      <c r="P273" t="s">
        <v>732</v>
      </c>
      <c r="Q273" t="s">
        <v>738</v>
      </c>
      <c r="R273" t="s">
        <v>739</v>
      </c>
      <c r="S273" t="s">
        <v>739</v>
      </c>
      <c r="T273">
        <v>1.5899999999673999</v>
      </c>
    </row>
    <row r="274" spans="1:20" x14ac:dyDescent="0.2">
      <c r="A274" s="1">
        <f t="shared" si="16"/>
        <v>1026507.59</v>
      </c>
      <c r="B274" s="1">
        <f t="shared" si="16"/>
        <v>1026548</v>
      </c>
      <c r="C274" s="1" t="str">
        <f t="shared" si="17"/>
        <v>1.2m CG/1.2m FG</v>
      </c>
      <c r="D274" s="1" t="str">
        <f t="shared" si="18"/>
        <v>1.2m CG/1.2m FG - Alignment Sheets</v>
      </c>
      <c r="E274" s="1" t="s">
        <v>38</v>
      </c>
      <c r="F274" s="1">
        <f t="shared" si="19"/>
        <v>1.2</v>
      </c>
      <c r="G274" s="12">
        <f>INDEX(families!$A:$A,MATCH(H274,families!$B:$B,0))</f>
        <v>8</v>
      </c>
      <c r="H274" s="12" t="s">
        <v>38</v>
      </c>
      <c r="M274">
        <v>1026507.59</v>
      </c>
      <c r="N274">
        <v>1026548</v>
      </c>
      <c r="O274">
        <v>1.2</v>
      </c>
      <c r="P274" t="s">
        <v>741</v>
      </c>
      <c r="Q274" t="s">
        <v>721</v>
      </c>
      <c r="R274" t="s">
        <v>800</v>
      </c>
      <c r="S274" t="s">
        <v>801</v>
      </c>
      <c r="T274">
        <v>40.410000000032497</v>
      </c>
    </row>
    <row r="275" spans="1:20" x14ac:dyDescent="0.2">
      <c r="A275" s="1">
        <f t="shared" si="16"/>
        <v>1026548</v>
      </c>
      <c r="B275" s="1">
        <f t="shared" si="16"/>
        <v>1026570.72</v>
      </c>
      <c r="C275" s="1" t="str">
        <f t="shared" si="17"/>
        <v>0.9m FG</v>
      </c>
      <c r="D275" s="1" t="str">
        <f t="shared" si="18"/>
        <v>0.9m FG - Default Depth</v>
      </c>
      <c r="E275" s="1" t="s">
        <v>38</v>
      </c>
      <c r="F275" s="1">
        <f t="shared" si="19"/>
        <v>0.9</v>
      </c>
      <c r="G275" s="12">
        <f>INDEX(families!$A:$A,MATCH(H275,families!$B:$B,0))</f>
        <v>8</v>
      </c>
      <c r="H275" s="12" t="s">
        <v>38</v>
      </c>
      <c r="M275">
        <v>1026548</v>
      </c>
      <c r="N275">
        <v>1026570.72</v>
      </c>
      <c r="O275">
        <v>0.9</v>
      </c>
      <c r="P275" t="s">
        <v>716</v>
      </c>
      <c r="Q275" t="s">
        <v>717</v>
      </c>
      <c r="R275" t="s">
        <v>718</v>
      </c>
      <c r="S275" t="s">
        <v>719</v>
      </c>
      <c r="T275">
        <v>22.719999999972</v>
      </c>
    </row>
    <row r="276" spans="1:20" x14ac:dyDescent="0.2">
      <c r="A276" s="1">
        <f t="shared" si="16"/>
        <v>1026570.72</v>
      </c>
      <c r="B276" s="1">
        <f t="shared" si="16"/>
        <v>1026582.72</v>
      </c>
      <c r="C276" s="1" t="str">
        <f t="shared" si="17"/>
        <v>1.5m RD</v>
      </c>
      <c r="D276" s="1" t="str">
        <f t="shared" si="18"/>
        <v>1.5m RD - DWG# PT640301</v>
      </c>
      <c r="E276" s="1" t="s">
        <v>38</v>
      </c>
      <c r="F276" s="1">
        <f t="shared" si="19"/>
        <v>1.5</v>
      </c>
      <c r="G276" s="12">
        <f>INDEX(families!$A:$A,MATCH(H276,families!$B:$B,0))</f>
        <v>8</v>
      </c>
      <c r="H276" s="12" t="s">
        <v>38</v>
      </c>
      <c r="M276">
        <v>1026570.72</v>
      </c>
      <c r="N276">
        <v>1026582.72</v>
      </c>
      <c r="O276">
        <v>1.5</v>
      </c>
      <c r="P276" t="s">
        <v>735</v>
      </c>
      <c r="Q276" t="s">
        <v>736</v>
      </c>
      <c r="R276" t="s">
        <v>737</v>
      </c>
      <c r="S276" t="s">
        <v>737</v>
      </c>
      <c r="T276">
        <v>12</v>
      </c>
    </row>
    <row r="277" spans="1:20" x14ac:dyDescent="0.2">
      <c r="A277" s="1">
        <f t="shared" si="16"/>
        <v>1026582.72</v>
      </c>
      <c r="B277" s="1">
        <f t="shared" si="16"/>
        <v>1026648.7</v>
      </c>
      <c r="C277" s="1" t="str">
        <f t="shared" si="17"/>
        <v>0.9m FG</v>
      </c>
      <c r="D277" s="1" t="str">
        <f t="shared" si="18"/>
        <v>0.9m FG - Default Depth</v>
      </c>
      <c r="E277" s="1" t="s">
        <v>38</v>
      </c>
      <c r="F277" s="1">
        <f t="shared" si="19"/>
        <v>0.9</v>
      </c>
      <c r="G277" s="12">
        <f>INDEX(families!$A:$A,MATCH(H277,families!$B:$B,0))</f>
        <v>8</v>
      </c>
      <c r="H277" s="12" t="s">
        <v>38</v>
      </c>
      <c r="M277">
        <v>1026582.72</v>
      </c>
      <c r="N277">
        <v>1026648.7</v>
      </c>
      <c r="O277">
        <v>0.9</v>
      </c>
      <c r="P277" t="s">
        <v>716</v>
      </c>
      <c r="Q277" t="s">
        <v>717</v>
      </c>
      <c r="R277" t="s">
        <v>718</v>
      </c>
      <c r="S277" t="s">
        <v>719</v>
      </c>
      <c r="T277">
        <v>65.979999999981302</v>
      </c>
    </row>
    <row r="278" spans="1:20" x14ac:dyDescent="0.2">
      <c r="A278" s="1">
        <f t="shared" si="16"/>
        <v>1026648.7</v>
      </c>
      <c r="B278" s="1">
        <f t="shared" si="16"/>
        <v>1026660.7</v>
      </c>
      <c r="C278" s="1" t="str">
        <f t="shared" si="17"/>
        <v>1.5m RD</v>
      </c>
      <c r="D278" s="1" t="str">
        <f t="shared" si="18"/>
        <v>1.5m RD - DWG# PT640301</v>
      </c>
      <c r="E278" s="1" t="s">
        <v>38</v>
      </c>
      <c r="F278" s="1">
        <f t="shared" si="19"/>
        <v>1.5</v>
      </c>
      <c r="G278" s="12">
        <f>INDEX(families!$A:$A,MATCH(H278,families!$B:$B,0))</f>
        <v>8</v>
      </c>
      <c r="H278" s="12" t="s">
        <v>38</v>
      </c>
      <c r="M278">
        <v>1026648.7</v>
      </c>
      <c r="N278">
        <v>1026660.7</v>
      </c>
      <c r="O278">
        <v>1.5</v>
      </c>
      <c r="P278" t="s">
        <v>735</v>
      </c>
      <c r="Q278" t="s">
        <v>736</v>
      </c>
      <c r="R278" t="s">
        <v>737</v>
      </c>
      <c r="S278" t="s">
        <v>737</v>
      </c>
      <c r="T278">
        <v>12</v>
      </c>
    </row>
    <row r="279" spans="1:20" x14ac:dyDescent="0.2">
      <c r="A279" s="1">
        <f t="shared" si="16"/>
        <v>1026660.7</v>
      </c>
      <c r="B279" s="1">
        <f t="shared" si="16"/>
        <v>1026803</v>
      </c>
      <c r="C279" s="1" t="str">
        <f t="shared" si="17"/>
        <v>0.9m FG</v>
      </c>
      <c r="D279" s="1" t="str">
        <f t="shared" si="18"/>
        <v>0.9m FG - Default Depth</v>
      </c>
      <c r="E279" s="1" t="s">
        <v>38</v>
      </c>
      <c r="F279" s="1">
        <f t="shared" si="19"/>
        <v>0.9</v>
      </c>
      <c r="G279" s="12">
        <f>INDEX(families!$A:$A,MATCH(H279,families!$B:$B,0))</f>
        <v>8</v>
      </c>
      <c r="H279" s="12" t="s">
        <v>38</v>
      </c>
      <c r="M279">
        <v>1026660.7</v>
      </c>
      <c r="N279">
        <v>1026803</v>
      </c>
      <c r="O279">
        <v>0.9</v>
      </c>
      <c r="P279" t="s">
        <v>716</v>
      </c>
      <c r="Q279" t="s">
        <v>717</v>
      </c>
      <c r="R279" t="s">
        <v>718</v>
      </c>
      <c r="S279" t="s">
        <v>719</v>
      </c>
      <c r="T279">
        <v>142.300000000046</v>
      </c>
    </row>
    <row r="280" spans="1:20" x14ac:dyDescent="0.2">
      <c r="A280" s="1">
        <f t="shared" si="16"/>
        <v>1026803</v>
      </c>
      <c r="B280" s="1">
        <f t="shared" si="16"/>
        <v>1026863</v>
      </c>
      <c r="C280" s="1" t="str">
        <f t="shared" si="17"/>
        <v>1.8m CG/2.3m FG</v>
      </c>
      <c r="D280" s="1" t="str">
        <f t="shared" si="18"/>
        <v>1.8m CG/2.3m FG - Alignment Sheets</v>
      </c>
      <c r="E280" s="1" t="s">
        <v>38</v>
      </c>
      <c r="F280" s="1">
        <f t="shared" si="19"/>
        <v>1.8</v>
      </c>
      <c r="G280" s="12">
        <f>INDEX(families!$A:$A,MATCH(H280,families!$B:$B,0))</f>
        <v>8</v>
      </c>
      <c r="H280" s="12" t="s">
        <v>38</v>
      </c>
      <c r="M280">
        <v>1026803</v>
      </c>
      <c r="N280">
        <v>1026863</v>
      </c>
      <c r="O280" t="s">
        <v>802</v>
      </c>
      <c r="P280" t="s">
        <v>741</v>
      </c>
      <c r="Q280" t="s">
        <v>721</v>
      </c>
      <c r="R280" t="s">
        <v>803</v>
      </c>
      <c r="S280" t="s">
        <v>804</v>
      </c>
      <c r="T280">
        <v>60</v>
      </c>
    </row>
    <row r="281" spans="1:20" x14ac:dyDescent="0.2">
      <c r="A281" s="1">
        <f t="shared" si="16"/>
        <v>1026863</v>
      </c>
      <c r="B281" s="1">
        <f t="shared" si="16"/>
        <v>1026978</v>
      </c>
      <c r="C281" s="1" t="str">
        <f t="shared" si="17"/>
        <v>0.9m FG</v>
      </c>
      <c r="D281" s="1" t="str">
        <f t="shared" si="18"/>
        <v>0.9m FG - Default Depth</v>
      </c>
      <c r="E281" s="1" t="s">
        <v>38</v>
      </c>
      <c r="F281" s="1">
        <f t="shared" si="19"/>
        <v>0.9</v>
      </c>
      <c r="G281" s="12">
        <f>INDEX(families!$A:$A,MATCH(H281,families!$B:$B,0))</f>
        <v>8</v>
      </c>
      <c r="H281" s="12" t="s">
        <v>38</v>
      </c>
      <c r="M281">
        <v>1026863</v>
      </c>
      <c r="N281">
        <v>1026978</v>
      </c>
      <c r="O281">
        <v>0.9</v>
      </c>
      <c r="P281" t="s">
        <v>716</v>
      </c>
      <c r="Q281" t="s">
        <v>717</v>
      </c>
      <c r="R281" t="s">
        <v>718</v>
      </c>
      <c r="S281" t="s">
        <v>719</v>
      </c>
      <c r="T281">
        <v>115</v>
      </c>
    </row>
    <row r="282" spans="1:20" x14ac:dyDescent="0.2">
      <c r="A282" s="1">
        <f t="shared" si="16"/>
        <v>1026978</v>
      </c>
      <c r="B282" s="1">
        <f t="shared" si="16"/>
        <v>1027773</v>
      </c>
      <c r="C282" s="1" t="str">
        <f t="shared" si="17"/>
        <v>1.8m CG/2.3m FG</v>
      </c>
      <c r="D282" s="1" t="str">
        <f t="shared" si="18"/>
        <v>1.8m CG/2.3m FG - Alignment Sheets</v>
      </c>
      <c r="E282" s="1" t="s">
        <v>38</v>
      </c>
      <c r="F282" s="1">
        <f t="shared" si="19"/>
        <v>1.8</v>
      </c>
      <c r="G282" s="12">
        <f>INDEX(families!$A:$A,MATCH(H282,families!$B:$B,0))</f>
        <v>8</v>
      </c>
      <c r="H282" s="12" t="s">
        <v>38</v>
      </c>
      <c r="M282">
        <v>1026978</v>
      </c>
      <c r="N282">
        <v>1027773</v>
      </c>
      <c r="O282" t="s">
        <v>802</v>
      </c>
      <c r="P282" t="s">
        <v>741</v>
      </c>
      <c r="Q282" t="s">
        <v>721</v>
      </c>
      <c r="R282" t="s">
        <v>803</v>
      </c>
      <c r="S282" t="s">
        <v>804</v>
      </c>
      <c r="T282">
        <v>795</v>
      </c>
    </row>
    <row r="283" spans="1:20" x14ac:dyDescent="0.2">
      <c r="A283" s="1">
        <f t="shared" si="16"/>
        <v>1027773</v>
      </c>
      <c r="B283" s="1">
        <f t="shared" si="16"/>
        <v>1027849.99999999</v>
      </c>
      <c r="C283" s="1" t="str">
        <f t="shared" si="17"/>
        <v>0.9m FG</v>
      </c>
      <c r="D283" s="1" t="str">
        <f t="shared" si="18"/>
        <v>0.9m FG - Default Depth</v>
      </c>
      <c r="E283" s="1" t="s">
        <v>38</v>
      </c>
      <c r="F283" s="1">
        <f t="shared" si="19"/>
        <v>0.9</v>
      </c>
      <c r="G283" s="12">
        <f>INDEX(families!$A:$A,MATCH(H283,families!$B:$B,0))</f>
        <v>8</v>
      </c>
      <c r="H283" s="12" t="s">
        <v>38</v>
      </c>
      <c r="M283">
        <v>1027773</v>
      </c>
      <c r="N283">
        <v>1027849.99999999</v>
      </c>
      <c r="O283">
        <v>0.9</v>
      </c>
      <c r="P283" t="s">
        <v>716</v>
      </c>
      <c r="Q283" t="s">
        <v>717</v>
      </c>
      <c r="R283" t="s">
        <v>718</v>
      </c>
      <c r="S283" t="s">
        <v>719</v>
      </c>
      <c r="T283">
        <v>76.999999999883499</v>
      </c>
    </row>
    <row r="284" spans="1:20" x14ac:dyDescent="0.2">
      <c r="A284" s="1">
        <f t="shared" si="16"/>
        <v>1027849.99999999</v>
      </c>
      <c r="B284" s="1">
        <f t="shared" si="16"/>
        <v>1027967</v>
      </c>
      <c r="C284" s="1" t="str">
        <f t="shared" si="17"/>
        <v>1.2m FG</v>
      </c>
      <c r="D284" s="1" t="str">
        <f t="shared" si="18"/>
        <v>1.2m FG - BGC Dominant Design</v>
      </c>
      <c r="E284" s="1" t="s">
        <v>38</v>
      </c>
      <c r="F284" s="1">
        <f t="shared" si="19"/>
        <v>1.2</v>
      </c>
      <c r="G284" s="12">
        <f>INDEX(families!$A:$A,MATCH(H284,families!$B:$B,0))</f>
        <v>8</v>
      </c>
      <c r="H284" s="12" t="s">
        <v>38</v>
      </c>
      <c r="M284">
        <v>1027849.99999999</v>
      </c>
      <c r="N284">
        <v>1027967</v>
      </c>
      <c r="O284">
        <v>1.2</v>
      </c>
      <c r="P284" t="s">
        <v>716</v>
      </c>
      <c r="Q284" t="s">
        <v>729</v>
      </c>
      <c r="R284" t="s">
        <v>726</v>
      </c>
      <c r="S284" t="s">
        <v>727</v>
      </c>
      <c r="T284">
        <v>117.00000000023201</v>
      </c>
    </row>
    <row r="285" spans="1:20" x14ac:dyDescent="0.2">
      <c r="A285" s="1">
        <f t="shared" si="16"/>
        <v>1027967</v>
      </c>
      <c r="B285" s="1">
        <f t="shared" si="16"/>
        <v>1028180.98</v>
      </c>
      <c r="C285" s="1" t="str">
        <f t="shared" si="17"/>
        <v>1.2m CG</v>
      </c>
      <c r="D285" s="1" t="str">
        <f t="shared" si="18"/>
        <v>1.2m CG - Alignment Sheets</v>
      </c>
      <c r="E285" s="1" t="s">
        <v>38</v>
      </c>
      <c r="F285" s="1">
        <f t="shared" si="19"/>
        <v>1.2</v>
      </c>
      <c r="G285" s="12">
        <f>INDEX(families!$A:$A,MATCH(H285,families!$B:$B,0))</f>
        <v>8</v>
      </c>
      <c r="H285" s="12" t="s">
        <v>38</v>
      </c>
      <c r="M285">
        <v>1027967</v>
      </c>
      <c r="N285">
        <v>1028180.98</v>
      </c>
      <c r="O285">
        <v>1.2</v>
      </c>
      <c r="P285" t="s">
        <v>720</v>
      </c>
      <c r="Q285" t="s">
        <v>721</v>
      </c>
      <c r="R285" t="s">
        <v>761</v>
      </c>
      <c r="S285" t="s">
        <v>762</v>
      </c>
      <c r="T285">
        <v>213.97999999986399</v>
      </c>
    </row>
    <row r="286" spans="1:20" x14ac:dyDescent="0.2">
      <c r="A286" s="1">
        <f t="shared" si="16"/>
        <v>1028180.98</v>
      </c>
      <c r="B286" s="1">
        <f t="shared" si="16"/>
        <v>1028212.98</v>
      </c>
      <c r="C286" s="1" t="str">
        <f t="shared" si="17"/>
        <v>2.3m WC</v>
      </c>
      <c r="D286" s="1" t="str">
        <f t="shared" si="18"/>
        <v>2.3m WC - DWG# PT610801</v>
      </c>
      <c r="E286" s="1" t="s">
        <v>38</v>
      </c>
      <c r="F286" s="1">
        <f t="shared" si="19"/>
        <v>2.2999999999999998</v>
      </c>
      <c r="G286" s="12">
        <f>INDEX(families!$A:$A,MATCH(H286,families!$B:$B,0))</f>
        <v>8</v>
      </c>
      <c r="H286" s="12" t="s">
        <v>38</v>
      </c>
      <c r="M286">
        <v>1028180.98</v>
      </c>
      <c r="N286">
        <v>1028212.98</v>
      </c>
      <c r="O286">
        <v>2.2999999999999998</v>
      </c>
      <c r="P286" t="s">
        <v>732</v>
      </c>
      <c r="Q286" t="s">
        <v>763</v>
      </c>
      <c r="R286" t="s">
        <v>764</v>
      </c>
      <c r="S286" t="s">
        <v>764</v>
      </c>
      <c r="T286">
        <v>32</v>
      </c>
    </row>
    <row r="287" spans="1:20" x14ac:dyDescent="0.2">
      <c r="A287" s="1">
        <f t="shared" si="16"/>
        <v>1028212.98</v>
      </c>
      <c r="B287" s="1">
        <f t="shared" si="16"/>
        <v>1028490</v>
      </c>
      <c r="C287" s="1" t="str">
        <f t="shared" si="17"/>
        <v>2.3m FG</v>
      </c>
      <c r="D287" s="1" t="str">
        <f t="shared" si="18"/>
        <v>2.3m FG - BGC Dominant Design</v>
      </c>
      <c r="E287" s="1" t="s">
        <v>38</v>
      </c>
      <c r="F287" s="1">
        <f t="shared" si="19"/>
        <v>2.2999999999999998</v>
      </c>
      <c r="G287" s="12">
        <f>INDEX(families!$A:$A,MATCH(H287,families!$B:$B,0))</f>
        <v>8</v>
      </c>
      <c r="H287" s="12" t="s">
        <v>38</v>
      </c>
      <c r="M287">
        <v>1028212.98</v>
      </c>
      <c r="N287">
        <v>1028490</v>
      </c>
      <c r="O287">
        <v>2.2999999999999998</v>
      </c>
      <c r="P287" t="s">
        <v>716</v>
      </c>
      <c r="Q287" t="s">
        <v>729</v>
      </c>
      <c r="R287" t="s">
        <v>805</v>
      </c>
      <c r="S287" t="s">
        <v>806</v>
      </c>
      <c r="T287">
        <v>277.020000000018</v>
      </c>
    </row>
    <row r="288" spans="1:20" x14ac:dyDescent="0.2">
      <c r="A288" s="1">
        <f t="shared" si="16"/>
        <v>1028490</v>
      </c>
      <c r="B288" s="1">
        <f t="shared" si="16"/>
        <v>1028704</v>
      </c>
      <c r="C288" s="1" t="str">
        <f t="shared" si="17"/>
        <v>1.8m CG/2.3m FG</v>
      </c>
      <c r="D288" s="1" t="str">
        <f t="shared" si="18"/>
        <v>1.8m CG/2.3m FG - Alignment Sheets</v>
      </c>
      <c r="E288" s="1" t="s">
        <v>38</v>
      </c>
      <c r="F288" s="1">
        <f t="shared" si="19"/>
        <v>1.8</v>
      </c>
      <c r="G288" s="12">
        <f>INDEX(families!$A:$A,MATCH(H288,families!$B:$B,0))</f>
        <v>8</v>
      </c>
      <c r="H288" s="12" t="s">
        <v>38</v>
      </c>
      <c r="M288">
        <v>1028490</v>
      </c>
      <c r="N288">
        <v>1028704</v>
      </c>
      <c r="O288" t="s">
        <v>802</v>
      </c>
      <c r="P288" t="s">
        <v>741</v>
      </c>
      <c r="Q288" t="s">
        <v>721</v>
      </c>
      <c r="R288" t="s">
        <v>803</v>
      </c>
      <c r="S288" t="s">
        <v>804</v>
      </c>
      <c r="T288">
        <v>214</v>
      </c>
    </row>
    <row r="289" spans="1:20" x14ac:dyDescent="0.2">
      <c r="A289" s="1">
        <f t="shared" si="16"/>
        <v>1028704</v>
      </c>
      <c r="B289" s="1">
        <f t="shared" si="16"/>
        <v>1028929</v>
      </c>
      <c r="C289" s="1" t="str">
        <f t="shared" si="17"/>
        <v>0.9m FG</v>
      </c>
      <c r="D289" s="1" t="str">
        <f t="shared" si="18"/>
        <v>0.9m FG - Default Depth</v>
      </c>
      <c r="E289" s="1" t="s">
        <v>38</v>
      </c>
      <c r="F289" s="1">
        <f t="shared" si="19"/>
        <v>0.9</v>
      </c>
      <c r="G289" s="12">
        <f>INDEX(families!$A:$A,MATCH(H289,families!$B:$B,0))</f>
        <v>8</v>
      </c>
      <c r="H289" s="12" t="s">
        <v>38</v>
      </c>
      <c r="M289">
        <v>1028704</v>
      </c>
      <c r="N289">
        <v>1028929</v>
      </c>
      <c r="O289">
        <v>0.9</v>
      </c>
      <c r="P289" t="s">
        <v>716</v>
      </c>
      <c r="Q289" t="s">
        <v>717</v>
      </c>
      <c r="R289" t="s">
        <v>718</v>
      </c>
      <c r="S289" t="s">
        <v>719</v>
      </c>
      <c r="T289">
        <v>225</v>
      </c>
    </row>
    <row r="290" spans="1:20" x14ac:dyDescent="0.2">
      <c r="A290" s="1">
        <f t="shared" si="16"/>
        <v>1028929</v>
      </c>
      <c r="B290" s="1">
        <f t="shared" si="16"/>
        <v>1028955.03</v>
      </c>
      <c r="C290" s="1" t="str">
        <f t="shared" si="17"/>
        <v>1.2m CG</v>
      </c>
      <c r="D290" s="1" t="str">
        <f t="shared" si="18"/>
        <v>1.2m CG - Alignment Sheets</v>
      </c>
      <c r="E290" s="1" t="s">
        <v>38</v>
      </c>
      <c r="F290" s="1">
        <f t="shared" si="19"/>
        <v>1.2</v>
      </c>
      <c r="G290" s="12">
        <f>INDEX(families!$A:$A,MATCH(H290,families!$B:$B,0))</f>
        <v>8</v>
      </c>
      <c r="H290" s="12" t="s">
        <v>38</v>
      </c>
      <c r="M290">
        <v>1028929</v>
      </c>
      <c r="N290">
        <v>1028955.03</v>
      </c>
      <c r="O290">
        <v>1.2</v>
      </c>
      <c r="P290" t="s">
        <v>720</v>
      </c>
      <c r="Q290" t="s">
        <v>721</v>
      </c>
      <c r="R290" t="s">
        <v>761</v>
      </c>
      <c r="S290" t="s">
        <v>762</v>
      </c>
      <c r="T290">
        <v>26.030000000027901</v>
      </c>
    </row>
    <row r="291" spans="1:20" x14ac:dyDescent="0.2">
      <c r="A291" s="1">
        <f t="shared" si="16"/>
        <v>1028955.03</v>
      </c>
      <c r="B291" s="1">
        <f t="shared" si="16"/>
        <v>1028979.03</v>
      </c>
      <c r="C291" s="1" t="str">
        <f t="shared" si="17"/>
        <v>1.5m WC</v>
      </c>
      <c r="D291" s="1" t="str">
        <f t="shared" si="18"/>
        <v>1.5m WC - DWG# PT610001</v>
      </c>
      <c r="E291" s="1" t="s">
        <v>38</v>
      </c>
      <c r="F291" s="1">
        <f t="shared" si="19"/>
        <v>1.5</v>
      </c>
      <c r="G291" s="12">
        <f>INDEX(families!$A:$A,MATCH(H291,families!$B:$B,0))</f>
        <v>8</v>
      </c>
      <c r="H291" s="12" t="s">
        <v>38</v>
      </c>
      <c r="M291">
        <v>1028955.03</v>
      </c>
      <c r="N291">
        <v>1028979.03</v>
      </c>
      <c r="O291">
        <v>1.5</v>
      </c>
      <c r="P291" t="s">
        <v>732</v>
      </c>
      <c r="Q291" t="s">
        <v>738</v>
      </c>
      <c r="R291" t="s">
        <v>739</v>
      </c>
      <c r="S291" t="s">
        <v>739</v>
      </c>
      <c r="T291">
        <v>24</v>
      </c>
    </row>
    <row r="292" spans="1:20" x14ac:dyDescent="0.2">
      <c r="A292" s="1">
        <f t="shared" si="16"/>
        <v>1028979.03</v>
      </c>
      <c r="B292" s="1">
        <f t="shared" si="16"/>
        <v>1029009</v>
      </c>
      <c r="C292" s="1" t="str">
        <f t="shared" si="17"/>
        <v>1.2m CG</v>
      </c>
      <c r="D292" s="1" t="str">
        <f t="shared" si="18"/>
        <v>1.2m CG - Alignment Sheets</v>
      </c>
      <c r="E292" s="1" t="s">
        <v>38</v>
      </c>
      <c r="F292" s="1">
        <f t="shared" si="19"/>
        <v>1.2</v>
      </c>
      <c r="G292" s="12">
        <f>INDEX(families!$A:$A,MATCH(H292,families!$B:$B,0))</f>
        <v>8</v>
      </c>
      <c r="H292" s="12" t="s">
        <v>38</v>
      </c>
      <c r="M292">
        <v>1028979.03</v>
      </c>
      <c r="N292">
        <v>1029009</v>
      </c>
      <c r="O292">
        <v>1.2</v>
      </c>
      <c r="P292" t="s">
        <v>720</v>
      </c>
      <c r="Q292" t="s">
        <v>721</v>
      </c>
      <c r="R292" t="s">
        <v>761</v>
      </c>
      <c r="S292" t="s">
        <v>762</v>
      </c>
      <c r="T292">
        <v>29.969999999972</v>
      </c>
    </row>
    <row r="293" spans="1:20" x14ac:dyDescent="0.2">
      <c r="A293" s="1">
        <f t="shared" si="16"/>
        <v>1029009</v>
      </c>
      <c r="B293" s="1">
        <f t="shared" si="16"/>
        <v>1029569</v>
      </c>
      <c r="C293" s="1" t="str">
        <f t="shared" si="17"/>
        <v>1.8m CG/2.3m FG</v>
      </c>
      <c r="D293" s="1" t="str">
        <f t="shared" si="18"/>
        <v>1.8m CG/2.3m FG - Alignment Sheets</v>
      </c>
      <c r="E293" s="1" t="s">
        <v>38</v>
      </c>
      <c r="F293" s="1">
        <f t="shared" si="19"/>
        <v>1.8</v>
      </c>
      <c r="G293" s="12">
        <f>INDEX(families!$A:$A,MATCH(H293,families!$B:$B,0))</f>
        <v>8</v>
      </c>
      <c r="H293" s="12" t="s">
        <v>38</v>
      </c>
      <c r="M293">
        <v>1029009</v>
      </c>
      <c r="N293">
        <v>1029569</v>
      </c>
      <c r="O293" t="s">
        <v>802</v>
      </c>
      <c r="P293" t="s">
        <v>741</v>
      </c>
      <c r="Q293" t="s">
        <v>721</v>
      </c>
      <c r="R293" t="s">
        <v>803</v>
      </c>
      <c r="S293" t="s">
        <v>804</v>
      </c>
      <c r="T293">
        <v>560</v>
      </c>
    </row>
    <row r="294" spans="1:20" x14ac:dyDescent="0.2">
      <c r="A294" s="1">
        <f t="shared" si="16"/>
        <v>1029569</v>
      </c>
      <c r="B294" s="1">
        <f t="shared" si="16"/>
        <v>1030000</v>
      </c>
      <c r="C294" s="1" t="str">
        <f t="shared" si="17"/>
        <v>2.3m CG/2.3m FG</v>
      </c>
      <c r="D294" s="1" t="str">
        <f t="shared" si="18"/>
        <v>2.3m CG/2.3m FG - Alignment Sheets</v>
      </c>
      <c r="E294" s="1" t="s">
        <v>38</v>
      </c>
      <c r="F294" s="1">
        <f t="shared" si="19"/>
        <v>2.2999999999999998</v>
      </c>
      <c r="G294" s="12">
        <f>INDEX(families!$A:$A,MATCH(H294,families!$B:$B,0))</f>
        <v>8</v>
      </c>
      <c r="H294" s="12" t="s">
        <v>38</v>
      </c>
      <c r="M294">
        <v>1029569</v>
      </c>
      <c r="N294">
        <v>1030000</v>
      </c>
      <c r="O294">
        <v>2.2999999999999998</v>
      </c>
      <c r="P294" t="s">
        <v>741</v>
      </c>
      <c r="Q294" t="s">
        <v>721</v>
      </c>
      <c r="R294" t="s">
        <v>810</v>
      </c>
      <c r="S294" t="s">
        <v>811</v>
      </c>
      <c r="T294">
        <v>431</v>
      </c>
    </row>
    <row r="295" spans="1:20" x14ac:dyDescent="0.2">
      <c r="A295" s="1">
        <f t="shared" si="16"/>
        <v>1030000</v>
      </c>
      <c r="B295" s="1">
        <f t="shared" si="16"/>
        <v>1030042</v>
      </c>
      <c r="C295" s="1" t="str">
        <f t="shared" si="17"/>
        <v>0.9m FG</v>
      </c>
      <c r="D295" s="1" t="str">
        <f t="shared" si="18"/>
        <v>0.9m FG - Default Depth</v>
      </c>
      <c r="E295" s="1" t="s">
        <v>38</v>
      </c>
      <c r="F295" s="1">
        <f t="shared" si="19"/>
        <v>0.9</v>
      </c>
      <c r="G295" s="12">
        <f>INDEX(families!$A:$A,MATCH(H295,families!$B:$B,0))</f>
        <v>8</v>
      </c>
      <c r="H295" s="12" t="s">
        <v>38</v>
      </c>
      <c r="M295">
        <v>1030000</v>
      </c>
      <c r="N295">
        <v>1030042</v>
      </c>
      <c r="O295">
        <v>0.9</v>
      </c>
      <c r="P295" t="s">
        <v>716</v>
      </c>
      <c r="Q295" t="s">
        <v>717</v>
      </c>
      <c r="R295" t="s">
        <v>718</v>
      </c>
      <c r="S295" t="s">
        <v>719</v>
      </c>
      <c r="T295">
        <v>42</v>
      </c>
    </row>
    <row r="296" spans="1:20" x14ac:dyDescent="0.2">
      <c r="A296" s="1">
        <f t="shared" si="16"/>
        <v>1030042</v>
      </c>
      <c r="B296" s="1">
        <f t="shared" si="16"/>
        <v>1030106</v>
      </c>
      <c r="C296" s="1" t="str">
        <f t="shared" si="17"/>
        <v>1.5m FG</v>
      </c>
      <c r="D296" s="1" t="str">
        <f t="shared" si="18"/>
        <v>1.5m FG - Alignment Sheets</v>
      </c>
      <c r="E296" s="1" t="s">
        <v>38</v>
      </c>
      <c r="F296" s="1">
        <f t="shared" si="19"/>
        <v>1.5</v>
      </c>
      <c r="G296" s="12">
        <f>INDEX(families!$A:$A,MATCH(H296,families!$B:$B,0))</f>
        <v>8</v>
      </c>
      <c r="H296" s="12" t="s">
        <v>38</v>
      </c>
      <c r="M296">
        <v>1030042</v>
      </c>
      <c r="N296">
        <v>1030106</v>
      </c>
      <c r="O296">
        <v>1.5</v>
      </c>
      <c r="P296" t="s">
        <v>716</v>
      </c>
      <c r="Q296" t="s">
        <v>721</v>
      </c>
      <c r="R296" t="s">
        <v>724</v>
      </c>
      <c r="S296" t="s">
        <v>725</v>
      </c>
      <c r="T296">
        <v>64</v>
      </c>
    </row>
    <row r="297" spans="1:20" x14ac:dyDescent="0.2">
      <c r="A297" s="1">
        <f t="shared" si="16"/>
        <v>1030106</v>
      </c>
      <c r="B297" s="1">
        <f t="shared" si="16"/>
        <v>1030233.99999999</v>
      </c>
      <c r="C297" s="1" t="str">
        <f t="shared" si="17"/>
        <v>3.0m CE</v>
      </c>
      <c r="D297" s="1" t="str">
        <f t="shared" si="18"/>
        <v>3.0m CE - BGC Dominant Design</v>
      </c>
      <c r="E297" s="1" t="s">
        <v>38</v>
      </c>
      <c r="F297" s="1">
        <f t="shared" si="19"/>
        <v>3</v>
      </c>
      <c r="G297" s="12">
        <f>INDEX(families!$A:$A,MATCH(H297,families!$B:$B,0))</f>
        <v>8</v>
      </c>
      <c r="H297" s="12" t="s">
        <v>38</v>
      </c>
      <c r="M297">
        <v>1030106</v>
      </c>
      <c r="N297">
        <v>1030233.99999999</v>
      </c>
      <c r="O297">
        <v>3</v>
      </c>
      <c r="P297" t="s">
        <v>9444</v>
      </c>
      <c r="Q297" t="s">
        <v>729</v>
      </c>
      <c r="R297" t="s">
        <v>9446</v>
      </c>
      <c r="S297" t="s">
        <v>9445</v>
      </c>
      <c r="T297">
        <v>127.999999999883</v>
      </c>
    </row>
    <row r="298" spans="1:20" x14ac:dyDescent="0.2">
      <c r="A298" s="1">
        <f t="shared" si="16"/>
        <v>1030233.99999999</v>
      </c>
      <c r="B298" s="1">
        <f t="shared" si="16"/>
        <v>1030490.53</v>
      </c>
      <c r="C298" s="1" t="str">
        <f t="shared" si="17"/>
        <v>0.9m FG</v>
      </c>
      <c r="D298" s="1" t="str">
        <f t="shared" si="18"/>
        <v>0.9m FG - Default Depth</v>
      </c>
      <c r="E298" s="1" t="s">
        <v>38</v>
      </c>
      <c r="F298" s="1">
        <f t="shared" si="19"/>
        <v>0.9</v>
      </c>
      <c r="G298" s="12">
        <f>INDEX(families!$A:$A,MATCH(H298,families!$B:$B,0))</f>
        <v>8</v>
      </c>
      <c r="H298" s="12" t="s">
        <v>38</v>
      </c>
      <c r="M298">
        <v>1030233.99999999</v>
      </c>
      <c r="N298">
        <v>1030490.53</v>
      </c>
      <c r="O298">
        <v>0.9</v>
      </c>
      <c r="P298" t="s">
        <v>716</v>
      </c>
      <c r="Q298" t="s">
        <v>717</v>
      </c>
      <c r="R298" t="s">
        <v>718</v>
      </c>
      <c r="S298" t="s">
        <v>719</v>
      </c>
      <c r="T298">
        <v>256.53000000014401</v>
      </c>
    </row>
    <row r="299" spans="1:20" x14ac:dyDescent="0.2">
      <c r="A299" s="1">
        <f t="shared" si="16"/>
        <v>1030490.53</v>
      </c>
      <c r="B299" s="1">
        <f t="shared" si="16"/>
        <v>1030514.53</v>
      </c>
      <c r="C299" s="1" t="str">
        <f t="shared" si="17"/>
        <v>2.0m WC</v>
      </c>
      <c r="D299" s="1" t="str">
        <f t="shared" si="18"/>
        <v>2.0m WC - DWG# PT610301</v>
      </c>
      <c r="E299" s="1" t="s">
        <v>38</v>
      </c>
      <c r="F299" s="1">
        <f t="shared" si="19"/>
        <v>2</v>
      </c>
      <c r="G299" s="12">
        <f>INDEX(families!$A:$A,MATCH(H299,families!$B:$B,0))</f>
        <v>8</v>
      </c>
      <c r="H299" s="12" t="s">
        <v>38</v>
      </c>
      <c r="M299">
        <v>1030490.53</v>
      </c>
      <c r="N299">
        <v>1030514.53</v>
      </c>
      <c r="O299">
        <v>2</v>
      </c>
      <c r="P299" t="s">
        <v>732</v>
      </c>
      <c r="Q299" t="s">
        <v>794</v>
      </c>
      <c r="R299" t="s">
        <v>795</v>
      </c>
      <c r="S299" t="s">
        <v>795</v>
      </c>
      <c r="T299">
        <v>24</v>
      </c>
    </row>
    <row r="300" spans="1:20" x14ac:dyDescent="0.2">
      <c r="A300" s="1">
        <f t="shared" si="16"/>
        <v>1030514.53</v>
      </c>
      <c r="B300" s="1">
        <f t="shared" si="16"/>
        <v>1030535.73</v>
      </c>
      <c r="C300" s="1" t="str">
        <f t="shared" si="17"/>
        <v>1.2m WC</v>
      </c>
      <c r="D300" s="1" t="str">
        <f t="shared" si="18"/>
        <v>1.2m WC - DWG# PT610201</v>
      </c>
      <c r="E300" s="1" t="s">
        <v>38</v>
      </c>
      <c r="F300" s="1">
        <f t="shared" si="19"/>
        <v>1.2</v>
      </c>
      <c r="G300" s="12">
        <f>INDEX(families!$A:$A,MATCH(H300,families!$B:$B,0))</f>
        <v>8</v>
      </c>
      <c r="H300" s="12" t="s">
        <v>38</v>
      </c>
      <c r="M300">
        <v>1030514.53</v>
      </c>
      <c r="N300">
        <v>1030535.73</v>
      </c>
      <c r="O300">
        <v>1.2</v>
      </c>
      <c r="P300" t="s">
        <v>732</v>
      </c>
      <c r="Q300" t="s">
        <v>733</v>
      </c>
      <c r="R300" t="s">
        <v>734</v>
      </c>
      <c r="S300" t="s">
        <v>734</v>
      </c>
      <c r="T300">
        <v>21.199999999953398</v>
      </c>
    </row>
    <row r="301" spans="1:20" x14ac:dyDescent="0.2">
      <c r="A301" s="1">
        <f t="shared" si="16"/>
        <v>1030535.73</v>
      </c>
      <c r="B301" s="1">
        <f t="shared" si="16"/>
        <v>1030582.94</v>
      </c>
      <c r="C301" s="1" t="str">
        <f t="shared" si="17"/>
        <v>0.9m FG</v>
      </c>
      <c r="D301" s="1" t="str">
        <f t="shared" si="18"/>
        <v>0.9m FG - Default Depth</v>
      </c>
      <c r="E301" s="1" t="s">
        <v>38</v>
      </c>
      <c r="F301" s="1">
        <f t="shared" si="19"/>
        <v>0.9</v>
      </c>
      <c r="G301" s="12">
        <f>INDEX(families!$A:$A,MATCH(H301,families!$B:$B,0))</f>
        <v>8</v>
      </c>
      <c r="H301" s="12" t="s">
        <v>38</v>
      </c>
      <c r="M301">
        <v>1030535.73</v>
      </c>
      <c r="N301">
        <v>1030582.94</v>
      </c>
      <c r="O301">
        <v>0.9</v>
      </c>
      <c r="P301" t="s">
        <v>716</v>
      </c>
      <c r="Q301" t="s">
        <v>717</v>
      </c>
      <c r="R301" t="s">
        <v>718</v>
      </c>
      <c r="S301" t="s">
        <v>719</v>
      </c>
      <c r="T301">
        <v>47.209999999962697</v>
      </c>
    </row>
    <row r="302" spans="1:20" x14ac:dyDescent="0.2">
      <c r="A302" s="1">
        <f t="shared" si="16"/>
        <v>1030582.94</v>
      </c>
      <c r="B302" s="1">
        <f t="shared" si="16"/>
        <v>1030606.94</v>
      </c>
      <c r="C302" s="1" t="str">
        <f t="shared" si="17"/>
        <v>1.2m WC</v>
      </c>
      <c r="D302" s="1" t="str">
        <f t="shared" si="18"/>
        <v>1.2m WC - DWG# PT610201</v>
      </c>
      <c r="E302" s="1" t="s">
        <v>38</v>
      </c>
      <c r="F302" s="1">
        <f t="shared" si="19"/>
        <v>1.2</v>
      </c>
      <c r="G302" s="12">
        <f>INDEX(families!$A:$A,MATCH(H302,families!$B:$B,0))</f>
        <v>8</v>
      </c>
      <c r="H302" s="12" t="s">
        <v>38</v>
      </c>
      <c r="M302">
        <v>1030582.94</v>
      </c>
      <c r="N302">
        <v>1030606.94</v>
      </c>
      <c r="O302">
        <v>1.2</v>
      </c>
      <c r="P302" t="s">
        <v>732</v>
      </c>
      <c r="Q302" t="s">
        <v>733</v>
      </c>
      <c r="R302" t="s">
        <v>734</v>
      </c>
      <c r="S302" t="s">
        <v>734</v>
      </c>
      <c r="T302">
        <v>24</v>
      </c>
    </row>
    <row r="303" spans="1:20" x14ac:dyDescent="0.2">
      <c r="A303" s="1">
        <f t="shared" si="16"/>
        <v>1030606.94</v>
      </c>
      <c r="B303" s="1">
        <f t="shared" si="16"/>
        <v>1030676.93</v>
      </c>
      <c r="C303" s="1" t="str">
        <f t="shared" si="17"/>
        <v>0.9m FG</v>
      </c>
      <c r="D303" s="1" t="str">
        <f t="shared" si="18"/>
        <v>0.9m FG - Default Depth</v>
      </c>
      <c r="E303" s="1" t="s">
        <v>38</v>
      </c>
      <c r="F303" s="1">
        <f t="shared" si="19"/>
        <v>0.9</v>
      </c>
      <c r="G303" s="12">
        <f>INDEX(families!$A:$A,MATCH(H303,families!$B:$B,0))</f>
        <v>8</v>
      </c>
      <c r="H303" s="12" t="s">
        <v>38</v>
      </c>
      <c r="M303">
        <v>1030606.94</v>
      </c>
      <c r="N303">
        <v>1030676.93</v>
      </c>
      <c r="O303">
        <v>0.9</v>
      </c>
      <c r="P303" t="s">
        <v>716</v>
      </c>
      <c r="Q303" t="s">
        <v>717</v>
      </c>
      <c r="R303" t="s">
        <v>718</v>
      </c>
      <c r="S303" t="s">
        <v>719</v>
      </c>
      <c r="T303">
        <v>69.990000000107102</v>
      </c>
    </row>
    <row r="304" spans="1:20" x14ac:dyDescent="0.2">
      <c r="A304" s="1">
        <f t="shared" si="16"/>
        <v>1030676.93</v>
      </c>
      <c r="B304" s="1">
        <f t="shared" si="16"/>
        <v>1030708.93</v>
      </c>
      <c r="C304" s="1" t="str">
        <f t="shared" si="17"/>
        <v>2.3m WC</v>
      </c>
      <c r="D304" s="1" t="str">
        <f t="shared" si="18"/>
        <v>2.3m WC - DWG# PT610801</v>
      </c>
      <c r="E304" s="1" t="s">
        <v>38</v>
      </c>
      <c r="F304" s="1">
        <f t="shared" si="19"/>
        <v>2.2999999999999998</v>
      </c>
      <c r="G304" s="12">
        <f>INDEX(families!$A:$A,MATCH(H304,families!$B:$B,0))</f>
        <v>8</v>
      </c>
      <c r="H304" s="12" t="s">
        <v>38</v>
      </c>
      <c r="M304">
        <v>1030676.93</v>
      </c>
      <c r="N304">
        <v>1030708.93</v>
      </c>
      <c r="O304">
        <v>2.2999999999999998</v>
      </c>
      <c r="P304" t="s">
        <v>732</v>
      </c>
      <c r="Q304" t="s">
        <v>763</v>
      </c>
      <c r="R304" t="s">
        <v>764</v>
      </c>
      <c r="S304" t="s">
        <v>764</v>
      </c>
      <c r="T304">
        <v>32</v>
      </c>
    </row>
    <row r="305" spans="1:20" x14ac:dyDescent="0.2">
      <c r="A305" s="1">
        <f t="shared" si="16"/>
        <v>1030708.93</v>
      </c>
      <c r="B305" s="1">
        <f t="shared" si="16"/>
        <v>1030778</v>
      </c>
      <c r="C305" s="1" t="str">
        <f t="shared" si="17"/>
        <v>1.2m FG</v>
      </c>
      <c r="D305" s="1" t="str">
        <f t="shared" si="18"/>
        <v>1.2m FG - BGC Dominant Design</v>
      </c>
      <c r="E305" s="1" t="s">
        <v>38</v>
      </c>
      <c r="F305" s="1">
        <f t="shared" si="19"/>
        <v>1.2</v>
      </c>
      <c r="G305" s="12">
        <f>INDEX(families!$A:$A,MATCH(H305,families!$B:$B,0))</f>
        <v>8</v>
      </c>
      <c r="H305" s="12" t="s">
        <v>38</v>
      </c>
      <c r="M305">
        <v>1030708.93</v>
      </c>
      <c r="N305">
        <v>1030778</v>
      </c>
      <c r="O305">
        <v>1.2</v>
      </c>
      <c r="P305" t="s">
        <v>716</v>
      </c>
      <c r="Q305" t="s">
        <v>729</v>
      </c>
      <c r="R305" t="s">
        <v>726</v>
      </c>
      <c r="S305" t="s">
        <v>727</v>
      </c>
      <c r="T305">
        <v>69.069999999948706</v>
      </c>
    </row>
    <row r="306" spans="1:20" x14ac:dyDescent="0.2">
      <c r="A306" s="1">
        <f t="shared" si="16"/>
        <v>1030778</v>
      </c>
      <c r="B306" s="1">
        <f t="shared" si="16"/>
        <v>1030798</v>
      </c>
      <c r="C306" s="1" t="str">
        <f t="shared" si="17"/>
        <v>2.0m TL</v>
      </c>
      <c r="D306" s="1" t="str">
        <f t="shared" si="18"/>
        <v>2.0m TL - BGC Dominant Design</v>
      </c>
      <c r="E306" s="1" t="s">
        <v>38</v>
      </c>
      <c r="F306" s="1">
        <f t="shared" si="19"/>
        <v>2</v>
      </c>
      <c r="G306" s="12">
        <f>INDEX(families!$A:$A,MATCH(H306,families!$B:$B,0))</f>
        <v>8</v>
      </c>
      <c r="H306" s="12" t="s">
        <v>38</v>
      </c>
      <c r="M306">
        <v>1030778</v>
      </c>
      <c r="N306">
        <v>1030798</v>
      </c>
      <c r="O306">
        <v>2</v>
      </c>
      <c r="P306" t="s">
        <v>9451</v>
      </c>
      <c r="Q306" t="s">
        <v>729</v>
      </c>
      <c r="R306" t="s">
        <v>9450</v>
      </c>
      <c r="S306" t="s">
        <v>9449</v>
      </c>
      <c r="T306">
        <v>20</v>
      </c>
    </row>
    <row r="307" spans="1:20" x14ac:dyDescent="0.2">
      <c r="A307" s="1">
        <f t="shared" si="16"/>
        <v>1030798</v>
      </c>
      <c r="B307" s="1">
        <f t="shared" si="16"/>
        <v>1030881</v>
      </c>
      <c r="C307" s="1" t="str">
        <f t="shared" si="17"/>
        <v>1.2m FG</v>
      </c>
      <c r="D307" s="1" t="str">
        <f t="shared" si="18"/>
        <v>1.2m FG - BGC Dominant Design</v>
      </c>
      <c r="E307" s="1" t="s">
        <v>38</v>
      </c>
      <c r="F307" s="1">
        <f t="shared" si="19"/>
        <v>1.2</v>
      </c>
      <c r="G307" s="12">
        <f>INDEX(families!$A:$A,MATCH(H307,families!$B:$B,0))</f>
        <v>8</v>
      </c>
      <c r="H307" s="12" t="s">
        <v>38</v>
      </c>
      <c r="M307">
        <v>1030798</v>
      </c>
      <c r="N307">
        <v>1030881</v>
      </c>
      <c r="O307">
        <v>1.2</v>
      </c>
      <c r="P307" t="s">
        <v>716</v>
      </c>
      <c r="Q307" t="s">
        <v>729</v>
      </c>
      <c r="R307" t="s">
        <v>726</v>
      </c>
      <c r="S307" t="s">
        <v>727</v>
      </c>
      <c r="T307">
        <v>83.000000000116401</v>
      </c>
    </row>
    <row r="308" spans="1:20" x14ac:dyDescent="0.2">
      <c r="A308" s="1">
        <f t="shared" si="16"/>
        <v>1030881</v>
      </c>
      <c r="B308" s="1">
        <f t="shared" si="16"/>
        <v>1031757.58</v>
      </c>
      <c r="C308" s="1" t="str">
        <f t="shared" si="17"/>
        <v>0.9m FG</v>
      </c>
      <c r="D308" s="1" t="str">
        <f t="shared" si="18"/>
        <v>0.9m FG - Default Depth</v>
      </c>
      <c r="E308" s="1" t="s">
        <v>38</v>
      </c>
      <c r="F308" s="1">
        <f t="shared" si="19"/>
        <v>0.9</v>
      </c>
      <c r="G308" s="12">
        <f>INDEX(families!$A:$A,MATCH(H308,families!$B:$B,0))</f>
        <v>8</v>
      </c>
      <c r="H308" s="12" t="s">
        <v>38</v>
      </c>
      <c r="M308">
        <v>1030881</v>
      </c>
      <c r="N308">
        <v>1031757.58</v>
      </c>
      <c r="O308">
        <v>0.9</v>
      </c>
      <c r="P308" t="s">
        <v>716</v>
      </c>
      <c r="Q308" t="s">
        <v>717</v>
      </c>
      <c r="R308" t="s">
        <v>718</v>
      </c>
      <c r="S308" t="s">
        <v>719</v>
      </c>
      <c r="T308">
        <v>876.57999999984099</v>
      </c>
    </row>
    <row r="309" spans="1:20" x14ac:dyDescent="0.2">
      <c r="A309" s="1">
        <f t="shared" si="16"/>
        <v>1031757.58</v>
      </c>
      <c r="B309" s="1">
        <f t="shared" si="16"/>
        <v>1031781.58</v>
      </c>
      <c r="C309" s="1" t="str">
        <f t="shared" si="17"/>
        <v>2.0m WC</v>
      </c>
      <c r="D309" s="1" t="str">
        <f t="shared" si="18"/>
        <v>2.0m WC - DWG# PT610301</v>
      </c>
      <c r="E309" s="1" t="s">
        <v>38</v>
      </c>
      <c r="F309" s="1">
        <f t="shared" si="19"/>
        <v>2</v>
      </c>
      <c r="G309" s="12">
        <f>INDEX(families!$A:$A,MATCH(H309,families!$B:$B,0))</f>
        <v>8</v>
      </c>
      <c r="H309" s="12" t="s">
        <v>38</v>
      </c>
      <c r="M309">
        <v>1031757.58</v>
      </c>
      <c r="N309">
        <v>1031781.58</v>
      </c>
      <c r="O309">
        <v>2</v>
      </c>
      <c r="P309" t="s">
        <v>732</v>
      </c>
      <c r="Q309" t="s">
        <v>794</v>
      </c>
      <c r="R309" t="s">
        <v>795</v>
      </c>
      <c r="S309" t="s">
        <v>795</v>
      </c>
      <c r="T309">
        <v>24</v>
      </c>
    </row>
    <row r="310" spans="1:20" x14ac:dyDescent="0.2">
      <c r="A310" s="1">
        <f t="shared" si="16"/>
        <v>1031781.58</v>
      </c>
      <c r="B310" s="1">
        <f t="shared" si="16"/>
        <v>1031830.86</v>
      </c>
      <c r="C310" s="1" t="str">
        <f t="shared" si="17"/>
        <v>0.9m FG</v>
      </c>
      <c r="D310" s="1" t="str">
        <f t="shared" si="18"/>
        <v>0.9m FG - Default Depth</v>
      </c>
      <c r="E310" s="1" t="s">
        <v>38</v>
      </c>
      <c r="F310" s="1">
        <f t="shared" si="19"/>
        <v>0.9</v>
      </c>
      <c r="G310" s="12">
        <f>INDEX(families!$A:$A,MATCH(H310,families!$B:$B,0))</f>
        <v>8</v>
      </c>
      <c r="H310" s="12" t="s">
        <v>38</v>
      </c>
      <c r="M310">
        <v>1031781.58</v>
      </c>
      <c r="N310">
        <v>1031830.86</v>
      </c>
      <c r="O310">
        <v>0.9</v>
      </c>
      <c r="P310" t="s">
        <v>716</v>
      </c>
      <c r="Q310" t="s">
        <v>717</v>
      </c>
      <c r="R310" t="s">
        <v>718</v>
      </c>
      <c r="S310" t="s">
        <v>719</v>
      </c>
      <c r="T310">
        <v>49.280000000027897</v>
      </c>
    </row>
    <row r="311" spans="1:20" x14ac:dyDescent="0.2">
      <c r="A311" s="1">
        <f t="shared" si="16"/>
        <v>1031830.86</v>
      </c>
      <c r="B311" s="1">
        <f t="shared" si="16"/>
        <v>1031854.86</v>
      </c>
      <c r="C311" s="1" t="str">
        <f t="shared" si="17"/>
        <v>1.2m WC</v>
      </c>
      <c r="D311" s="1" t="str">
        <f t="shared" si="18"/>
        <v>1.2m WC - DWG# PT610201</v>
      </c>
      <c r="E311" s="1" t="s">
        <v>38</v>
      </c>
      <c r="F311" s="1">
        <f t="shared" si="19"/>
        <v>1.2</v>
      </c>
      <c r="G311" s="12">
        <f>INDEX(families!$A:$A,MATCH(H311,families!$B:$B,0))</f>
        <v>8</v>
      </c>
      <c r="H311" s="12" t="s">
        <v>38</v>
      </c>
      <c r="M311">
        <v>1031830.86</v>
      </c>
      <c r="N311">
        <v>1031854.86</v>
      </c>
      <c r="O311">
        <v>1.2</v>
      </c>
      <c r="P311" t="s">
        <v>732</v>
      </c>
      <c r="Q311" t="s">
        <v>733</v>
      </c>
      <c r="R311" t="s">
        <v>734</v>
      </c>
      <c r="S311" t="s">
        <v>734</v>
      </c>
      <c r="T311">
        <v>24</v>
      </c>
    </row>
    <row r="312" spans="1:20" x14ac:dyDescent="0.2">
      <c r="A312" s="1">
        <f t="shared" si="16"/>
        <v>1031854.86</v>
      </c>
      <c r="B312" s="1">
        <f t="shared" si="16"/>
        <v>1032178.07</v>
      </c>
      <c r="C312" s="1" t="str">
        <f t="shared" si="17"/>
        <v>0.9m FG</v>
      </c>
      <c r="D312" s="1" t="str">
        <f t="shared" si="18"/>
        <v>0.9m FG - Default Depth</v>
      </c>
      <c r="E312" s="1" t="s">
        <v>38</v>
      </c>
      <c r="F312" s="1">
        <f t="shared" si="19"/>
        <v>0.9</v>
      </c>
      <c r="G312" s="12">
        <f>INDEX(families!$A:$A,MATCH(H312,families!$B:$B,0))</f>
        <v>8</v>
      </c>
      <c r="H312" s="12" t="s">
        <v>38</v>
      </c>
      <c r="M312">
        <v>1031854.86</v>
      </c>
      <c r="N312">
        <v>1032178.07</v>
      </c>
      <c r="O312">
        <v>0.9</v>
      </c>
      <c r="P312" t="s">
        <v>716</v>
      </c>
      <c r="Q312" t="s">
        <v>717</v>
      </c>
      <c r="R312" t="s">
        <v>718</v>
      </c>
      <c r="S312" t="s">
        <v>719</v>
      </c>
      <c r="T312">
        <v>323.20999999996201</v>
      </c>
    </row>
    <row r="313" spans="1:20" x14ac:dyDescent="0.2">
      <c r="A313" s="1">
        <f t="shared" si="16"/>
        <v>1032178.07</v>
      </c>
      <c r="B313" s="1">
        <f t="shared" si="16"/>
        <v>1032190.07</v>
      </c>
      <c r="C313" s="1" t="str">
        <f t="shared" si="17"/>
        <v>1.5m RD</v>
      </c>
      <c r="D313" s="1" t="str">
        <f t="shared" si="18"/>
        <v>1.5m RD - DWG# PT640301</v>
      </c>
      <c r="E313" s="1" t="s">
        <v>38</v>
      </c>
      <c r="F313" s="1">
        <f t="shared" si="19"/>
        <v>1.5</v>
      </c>
      <c r="G313" s="12">
        <f>INDEX(families!$A:$A,MATCH(H313,families!$B:$B,0))</f>
        <v>8</v>
      </c>
      <c r="H313" s="12" t="s">
        <v>38</v>
      </c>
      <c r="M313">
        <v>1032178.07</v>
      </c>
      <c r="N313">
        <v>1032190.07</v>
      </c>
      <c r="O313">
        <v>1.5</v>
      </c>
      <c r="P313" t="s">
        <v>735</v>
      </c>
      <c r="Q313" t="s">
        <v>736</v>
      </c>
      <c r="R313" t="s">
        <v>737</v>
      </c>
      <c r="S313" t="s">
        <v>737</v>
      </c>
      <c r="T313">
        <v>12</v>
      </c>
    </row>
    <row r="314" spans="1:20" x14ac:dyDescent="0.2">
      <c r="A314" s="1">
        <f t="shared" si="16"/>
        <v>1032190.07</v>
      </c>
      <c r="B314" s="1">
        <f t="shared" si="16"/>
        <v>1032290.08</v>
      </c>
      <c r="C314" s="1" t="str">
        <f t="shared" si="17"/>
        <v>0.9m FG</v>
      </c>
      <c r="D314" s="1" t="str">
        <f t="shared" si="18"/>
        <v>0.9m FG - Default Depth</v>
      </c>
      <c r="E314" s="1" t="s">
        <v>38</v>
      </c>
      <c r="F314" s="1">
        <f t="shared" si="19"/>
        <v>0.9</v>
      </c>
      <c r="G314" s="12">
        <f>INDEX(families!$A:$A,MATCH(H314,families!$B:$B,0))</f>
        <v>8</v>
      </c>
      <c r="H314" s="12" t="s">
        <v>38</v>
      </c>
      <c r="M314">
        <v>1032190.07</v>
      </c>
      <c r="N314">
        <v>1032290.08</v>
      </c>
      <c r="O314">
        <v>0.9</v>
      </c>
      <c r="P314" t="s">
        <v>716</v>
      </c>
      <c r="Q314" t="s">
        <v>717</v>
      </c>
      <c r="R314" t="s">
        <v>718</v>
      </c>
      <c r="S314" t="s">
        <v>719</v>
      </c>
      <c r="T314">
        <v>100.010000000009</v>
      </c>
    </row>
    <row r="315" spans="1:20" x14ac:dyDescent="0.2">
      <c r="A315" s="1">
        <f t="shared" si="16"/>
        <v>1032290.08</v>
      </c>
      <c r="B315" s="1">
        <f t="shared" si="16"/>
        <v>1032302.08</v>
      </c>
      <c r="C315" s="1" t="str">
        <f t="shared" si="17"/>
        <v>1.2m RD</v>
      </c>
      <c r="D315" s="1" t="str">
        <f t="shared" si="18"/>
        <v>1.2m RD - DWG# PT640001</v>
      </c>
      <c r="E315" s="1" t="s">
        <v>38</v>
      </c>
      <c r="F315" s="1">
        <f t="shared" si="19"/>
        <v>1.2</v>
      </c>
      <c r="G315" s="12">
        <f>INDEX(families!$A:$A,MATCH(H315,families!$B:$B,0))</f>
        <v>8</v>
      </c>
      <c r="H315" s="12" t="s">
        <v>38</v>
      </c>
      <c r="M315">
        <v>1032290.08</v>
      </c>
      <c r="N315">
        <v>1032302.08</v>
      </c>
      <c r="O315">
        <v>1.2</v>
      </c>
      <c r="P315" t="s">
        <v>735</v>
      </c>
      <c r="Q315" t="s">
        <v>796</v>
      </c>
      <c r="R315" t="s">
        <v>797</v>
      </c>
      <c r="S315" t="s">
        <v>797</v>
      </c>
      <c r="T315">
        <v>12</v>
      </c>
    </row>
    <row r="316" spans="1:20" x14ac:dyDescent="0.2">
      <c r="A316" s="1">
        <f t="shared" si="16"/>
        <v>1032302.08</v>
      </c>
      <c r="B316" s="1">
        <f t="shared" si="16"/>
        <v>1032388.64</v>
      </c>
      <c r="C316" s="1" t="str">
        <f t="shared" si="17"/>
        <v>0.9m FG</v>
      </c>
      <c r="D316" s="1" t="str">
        <f t="shared" si="18"/>
        <v>0.9m FG - Default Depth</v>
      </c>
      <c r="E316" s="1" t="s">
        <v>38</v>
      </c>
      <c r="F316" s="1">
        <f t="shared" si="19"/>
        <v>0.9</v>
      </c>
      <c r="G316" s="12">
        <f>INDEX(families!$A:$A,MATCH(H316,families!$B:$B,0))</f>
        <v>8</v>
      </c>
      <c r="H316" s="12" t="s">
        <v>38</v>
      </c>
      <c r="M316">
        <v>1032302.08</v>
      </c>
      <c r="N316">
        <v>1032388.64</v>
      </c>
      <c r="O316">
        <v>0.9</v>
      </c>
      <c r="P316" t="s">
        <v>716</v>
      </c>
      <c r="Q316" t="s">
        <v>717</v>
      </c>
      <c r="R316" t="s">
        <v>718</v>
      </c>
      <c r="S316" t="s">
        <v>719</v>
      </c>
      <c r="T316">
        <v>86.560000000055794</v>
      </c>
    </row>
    <row r="317" spans="1:20" x14ac:dyDescent="0.2">
      <c r="A317" s="1">
        <f t="shared" si="16"/>
        <v>1032388.64</v>
      </c>
      <c r="B317" s="1">
        <f t="shared" si="16"/>
        <v>1032400.64</v>
      </c>
      <c r="C317" s="1" t="str">
        <f t="shared" si="17"/>
        <v>1.2m RD</v>
      </c>
      <c r="D317" s="1" t="str">
        <f t="shared" si="18"/>
        <v>1.2m RD - DWG# PT640001</v>
      </c>
      <c r="E317" s="1" t="s">
        <v>38</v>
      </c>
      <c r="F317" s="1">
        <f t="shared" si="19"/>
        <v>1.2</v>
      </c>
      <c r="G317" s="12">
        <f>INDEX(families!$A:$A,MATCH(H317,families!$B:$B,0))</f>
        <v>8</v>
      </c>
      <c r="H317" s="12" t="s">
        <v>38</v>
      </c>
      <c r="M317">
        <v>1032388.64</v>
      </c>
      <c r="N317">
        <v>1032400.64</v>
      </c>
      <c r="O317">
        <v>1.2</v>
      </c>
      <c r="P317" t="s">
        <v>735</v>
      </c>
      <c r="Q317" t="s">
        <v>796</v>
      </c>
      <c r="R317" t="s">
        <v>797</v>
      </c>
      <c r="S317" t="s">
        <v>797</v>
      </c>
      <c r="T317">
        <v>12</v>
      </c>
    </row>
    <row r="318" spans="1:20" x14ac:dyDescent="0.2">
      <c r="A318" s="1">
        <f t="shared" si="16"/>
        <v>1032400.64</v>
      </c>
      <c r="B318" s="1">
        <f t="shared" si="16"/>
        <v>1032537</v>
      </c>
      <c r="C318" s="1" t="str">
        <f t="shared" si="17"/>
        <v>0.9m FG</v>
      </c>
      <c r="D318" s="1" t="str">
        <f t="shared" si="18"/>
        <v>0.9m FG - Default Depth</v>
      </c>
      <c r="E318" s="1" t="s">
        <v>38</v>
      </c>
      <c r="F318" s="1">
        <f t="shared" si="19"/>
        <v>0.9</v>
      </c>
      <c r="G318" s="12">
        <f>INDEX(families!$A:$A,MATCH(H318,families!$B:$B,0))</f>
        <v>8</v>
      </c>
      <c r="H318" s="12" t="s">
        <v>38</v>
      </c>
      <c r="M318">
        <v>1032400.64</v>
      </c>
      <c r="N318">
        <v>1032537</v>
      </c>
      <c r="O318">
        <v>0.9</v>
      </c>
      <c r="P318" t="s">
        <v>716</v>
      </c>
      <c r="Q318" t="s">
        <v>717</v>
      </c>
      <c r="R318" t="s">
        <v>718</v>
      </c>
      <c r="S318" t="s">
        <v>719</v>
      </c>
      <c r="T318">
        <v>136.359999999986</v>
      </c>
    </row>
    <row r="319" spans="1:20" x14ac:dyDescent="0.2">
      <c r="A319" s="1">
        <f t="shared" si="16"/>
        <v>1032537</v>
      </c>
      <c r="B319" s="1">
        <f t="shared" si="16"/>
        <v>1032596</v>
      </c>
      <c r="C319" s="1" t="str">
        <f t="shared" si="17"/>
        <v>2.0m MOTI</v>
      </c>
      <c r="D319" s="1" t="str">
        <f t="shared" si="18"/>
        <v>2.0m MOTI - MOTI Encroachment</v>
      </c>
      <c r="E319" s="1" t="s">
        <v>38</v>
      </c>
      <c r="F319" s="1">
        <f t="shared" si="19"/>
        <v>2</v>
      </c>
      <c r="G319" s="12">
        <f>INDEX(families!$A:$A,MATCH(H319,families!$B:$B,0))</f>
        <v>8</v>
      </c>
      <c r="H319" s="12" t="s">
        <v>38</v>
      </c>
      <c r="M319">
        <v>1032537</v>
      </c>
      <c r="N319">
        <v>1032596</v>
      </c>
      <c r="O319">
        <v>2</v>
      </c>
      <c r="P319" t="s">
        <v>768</v>
      </c>
      <c r="Q319" t="s">
        <v>769</v>
      </c>
      <c r="R319" t="s">
        <v>770</v>
      </c>
      <c r="S319" t="s">
        <v>771</v>
      </c>
      <c r="T319">
        <v>59</v>
      </c>
    </row>
    <row r="320" spans="1:20" x14ac:dyDescent="0.2">
      <c r="A320" s="1">
        <f t="shared" si="16"/>
        <v>1032596</v>
      </c>
      <c r="B320" s="1">
        <f t="shared" si="16"/>
        <v>1032705.43</v>
      </c>
      <c r="C320" s="1" t="str">
        <f t="shared" si="17"/>
        <v>0.9m FG</v>
      </c>
      <c r="D320" s="1" t="str">
        <f t="shared" si="18"/>
        <v>0.9m FG - Default Depth</v>
      </c>
      <c r="E320" s="1" t="s">
        <v>38</v>
      </c>
      <c r="F320" s="1">
        <f t="shared" si="19"/>
        <v>0.9</v>
      </c>
      <c r="G320" s="12">
        <f>INDEX(families!$A:$A,MATCH(H320,families!$B:$B,0))</f>
        <v>8</v>
      </c>
      <c r="H320" s="12" t="s">
        <v>38</v>
      </c>
      <c r="M320">
        <v>1032596</v>
      </c>
      <c r="N320">
        <v>1032705.43</v>
      </c>
      <c r="O320">
        <v>0.9</v>
      </c>
      <c r="P320" t="s">
        <v>716</v>
      </c>
      <c r="Q320" t="s">
        <v>717</v>
      </c>
      <c r="R320" t="s">
        <v>718</v>
      </c>
      <c r="S320" t="s">
        <v>719</v>
      </c>
      <c r="T320">
        <v>109.430000000051</v>
      </c>
    </row>
    <row r="321" spans="1:20" x14ac:dyDescent="0.2">
      <c r="A321" s="1">
        <f t="shared" si="16"/>
        <v>1032705.43</v>
      </c>
      <c r="B321" s="1">
        <f t="shared" si="16"/>
        <v>1032729.43</v>
      </c>
      <c r="C321" s="1" t="str">
        <f t="shared" si="17"/>
        <v>1.2m WC</v>
      </c>
      <c r="D321" s="1" t="str">
        <f t="shared" si="18"/>
        <v>1.2m WC - DWG# PT610201</v>
      </c>
      <c r="E321" s="1" t="s">
        <v>38</v>
      </c>
      <c r="F321" s="1">
        <f t="shared" si="19"/>
        <v>1.2</v>
      </c>
      <c r="G321" s="12">
        <f>INDEX(families!$A:$A,MATCH(H321,families!$B:$B,0))</f>
        <v>8</v>
      </c>
      <c r="H321" s="12" t="s">
        <v>38</v>
      </c>
      <c r="M321">
        <v>1032705.43</v>
      </c>
      <c r="N321">
        <v>1032729.43</v>
      </c>
      <c r="O321">
        <v>1.2</v>
      </c>
      <c r="P321" t="s">
        <v>732</v>
      </c>
      <c r="Q321" t="s">
        <v>733</v>
      </c>
      <c r="R321" t="s">
        <v>734</v>
      </c>
      <c r="S321" t="s">
        <v>734</v>
      </c>
      <c r="T321">
        <v>24</v>
      </c>
    </row>
    <row r="322" spans="1:20" x14ac:dyDescent="0.2">
      <c r="A322" s="1">
        <f t="shared" si="16"/>
        <v>1032729.43</v>
      </c>
      <c r="B322" s="1">
        <f t="shared" si="16"/>
        <v>1033237.14</v>
      </c>
      <c r="C322" s="1" t="str">
        <f t="shared" si="17"/>
        <v>0.9m FG</v>
      </c>
      <c r="D322" s="1" t="str">
        <f t="shared" si="18"/>
        <v>0.9m FG - Default Depth</v>
      </c>
      <c r="E322" s="1" t="s">
        <v>38</v>
      </c>
      <c r="F322" s="1">
        <f t="shared" si="19"/>
        <v>0.9</v>
      </c>
      <c r="G322" s="12">
        <f>INDEX(families!$A:$A,MATCH(H322,families!$B:$B,0))</f>
        <v>8</v>
      </c>
      <c r="H322" s="12" t="s">
        <v>38</v>
      </c>
      <c r="M322">
        <v>1032729.43</v>
      </c>
      <c r="N322">
        <v>1033237.14</v>
      </c>
      <c r="O322">
        <v>0.9</v>
      </c>
      <c r="P322" t="s">
        <v>716</v>
      </c>
      <c r="Q322" t="s">
        <v>717</v>
      </c>
      <c r="R322" t="s">
        <v>718</v>
      </c>
      <c r="S322" t="s">
        <v>719</v>
      </c>
      <c r="T322">
        <v>507.70999999996201</v>
      </c>
    </row>
    <row r="323" spans="1:20" x14ac:dyDescent="0.2">
      <c r="A323" s="1">
        <f t="shared" ref="A323:B386" si="20">M323</f>
        <v>1033237.14</v>
      </c>
      <c r="B323" s="1">
        <f t="shared" si="20"/>
        <v>1033249.14</v>
      </c>
      <c r="C323" s="1" t="str">
        <f t="shared" ref="C323:C386" si="21">R323</f>
        <v>2.0m RD</v>
      </c>
      <c r="D323" s="1" t="str">
        <f t="shared" ref="D323:D386" si="22">R323&amp;" - "&amp;Q323</f>
        <v>2.0m RD - DWG# PT640801</v>
      </c>
      <c r="E323" s="1" t="s">
        <v>38</v>
      </c>
      <c r="F323" s="1">
        <f t="shared" ref="F323:F386" si="23">_xlfn.NUMBERVALUE(TRIM(LEFT(R323,3)))</f>
        <v>2</v>
      </c>
      <c r="G323" s="12">
        <f>INDEX(families!$A:$A,MATCH(H323,families!$B:$B,0))</f>
        <v>8</v>
      </c>
      <c r="H323" s="12" t="s">
        <v>38</v>
      </c>
      <c r="M323">
        <v>1033237.14</v>
      </c>
      <c r="N323">
        <v>1033249.14</v>
      </c>
      <c r="O323">
        <v>2</v>
      </c>
      <c r="P323" t="s">
        <v>735</v>
      </c>
      <c r="Q323" t="s">
        <v>745</v>
      </c>
      <c r="R323" t="s">
        <v>746</v>
      </c>
      <c r="S323" t="s">
        <v>746</v>
      </c>
      <c r="T323">
        <v>12</v>
      </c>
    </row>
    <row r="324" spans="1:20" x14ac:dyDescent="0.2">
      <c r="A324" s="1">
        <f t="shared" si="20"/>
        <v>1033249.14</v>
      </c>
      <c r="B324" s="1">
        <f t="shared" si="20"/>
        <v>1033881.55</v>
      </c>
      <c r="C324" s="1" t="str">
        <f t="shared" si="21"/>
        <v>0.9m FG</v>
      </c>
      <c r="D324" s="1" t="str">
        <f t="shared" si="22"/>
        <v>0.9m FG - Default Depth</v>
      </c>
      <c r="E324" s="1" t="s">
        <v>38</v>
      </c>
      <c r="F324" s="1">
        <f t="shared" si="23"/>
        <v>0.9</v>
      </c>
      <c r="G324" s="12">
        <f>INDEX(families!$A:$A,MATCH(H324,families!$B:$B,0))</f>
        <v>8</v>
      </c>
      <c r="H324" s="12" t="s">
        <v>38</v>
      </c>
      <c r="M324">
        <v>1033249.14</v>
      </c>
      <c r="N324">
        <v>1033881.55</v>
      </c>
      <c r="O324">
        <v>0.9</v>
      </c>
      <c r="P324" t="s">
        <v>716</v>
      </c>
      <c r="Q324" t="s">
        <v>717</v>
      </c>
      <c r="R324" t="s">
        <v>718</v>
      </c>
      <c r="S324" t="s">
        <v>719</v>
      </c>
      <c r="T324">
        <v>632.41000000003203</v>
      </c>
    </row>
    <row r="325" spans="1:20" x14ac:dyDescent="0.2">
      <c r="A325" s="1">
        <f t="shared" si="20"/>
        <v>1033881.55</v>
      </c>
      <c r="B325" s="1">
        <f t="shared" si="20"/>
        <v>1033905.55</v>
      </c>
      <c r="C325" s="1" t="str">
        <f t="shared" si="21"/>
        <v>1.2m WC</v>
      </c>
      <c r="D325" s="1" t="str">
        <f t="shared" si="22"/>
        <v>1.2m WC - DWG# PT610201</v>
      </c>
      <c r="E325" s="1" t="s">
        <v>38</v>
      </c>
      <c r="F325" s="1">
        <f t="shared" si="23"/>
        <v>1.2</v>
      </c>
      <c r="G325" s="12">
        <f>INDEX(families!$A:$A,MATCH(H325,families!$B:$B,0))</f>
        <v>8</v>
      </c>
      <c r="H325" s="12" t="s">
        <v>38</v>
      </c>
      <c r="M325">
        <v>1033881.55</v>
      </c>
      <c r="N325">
        <v>1033905.55</v>
      </c>
      <c r="O325">
        <v>1.2</v>
      </c>
      <c r="P325" t="s">
        <v>732</v>
      </c>
      <c r="Q325" t="s">
        <v>733</v>
      </c>
      <c r="R325" t="s">
        <v>734</v>
      </c>
      <c r="S325" t="s">
        <v>734</v>
      </c>
      <c r="T325">
        <v>24</v>
      </c>
    </row>
    <row r="326" spans="1:20" x14ac:dyDescent="0.2">
      <c r="A326" s="1">
        <f t="shared" si="20"/>
        <v>1033905.55</v>
      </c>
      <c r="B326" s="1">
        <f t="shared" si="20"/>
        <v>1033996.81</v>
      </c>
      <c r="C326" s="1" t="str">
        <f t="shared" si="21"/>
        <v>0.9m FG</v>
      </c>
      <c r="D326" s="1" t="str">
        <f t="shared" si="22"/>
        <v>0.9m FG - Default Depth</v>
      </c>
      <c r="E326" s="1" t="s">
        <v>38</v>
      </c>
      <c r="F326" s="1">
        <f t="shared" si="23"/>
        <v>0.9</v>
      </c>
      <c r="G326" s="12">
        <f>INDEX(families!$A:$A,MATCH(H326,families!$B:$B,0))</f>
        <v>8</v>
      </c>
      <c r="H326" s="12" t="s">
        <v>38</v>
      </c>
      <c r="M326">
        <v>1033905.55</v>
      </c>
      <c r="N326">
        <v>1033996.81</v>
      </c>
      <c r="O326">
        <v>0.9</v>
      </c>
      <c r="P326" t="s">
        <v>716</v>
      </c>
      <c r="Q326" t="s">
        <v>717</v>
      </c>
      <c r="R326" t="s">
        <v>718</v>
      </c>
      <c r="S326" t="s">
        <v>719</v>
      </c>
      <c r="T326">
        <v>91.260000000009299</v>
      </c>
    </row>
    <row r="327" spans="1:20" x14ac:dyDescent="0.2">
      <c r="A327" s="1">
        <f t="shared" si="20"/>
        <v>1033996.81</v>
      </c>
      <c r="B327" s="1">
        <f t="shared" si="20"/>
        <v>1034041.17</v>
      </c>
      <c r="C327" s="1" t="str">
        <f t="shared" si="21"/>
        <v>1.2m WC</v>
      </c>
      <c r="D327" s="1" t="str">
        <f t="shared" si="22"/>
        <v>1.2m WC - DWG# PT610201</v>
      </c>
      <c r="E327" s="1" t="s">
        <v>38</v>
      </c>
      <c r="F327" s="1">
        <f t="shared" si="23"/>
        <v>1.2</v>
      </c>
      <c r="G327" s="12">
        <f>INDEX(families!$A:$A,MATCH(H327,families!$B:$B,0))</f>
        <v>8</v>
      </c>
      <c r="H327" s="12" t="s">
        <v>38</v>
      </c>
      <c r="M327">
        <v>1033996.81</v>
      </c>
      <c r="N327">
        <v>1034041.17</v>
      </c>
      <c r="O327">
        <v>1.2</v>
      </c>
      <c r="P327" t="s">
        <v>732</v>
      </c>
      <c r="Q327" t="s">
        <v>733</v>
      </c>
      <c r="R327" t="s">
        <v>734</v>
      </c>
      <c r="S327" t="s">
        <v>734</v>
      </c>
      <c r="T327">
        <v>44.359999999986002</v>
      </c>
    </row>
    <row r="328" spans="1:20" x14ac:dyDescent="0.2">
      <c r="A328" s="1">
        <f t="shared" si="20"/>
        <v>1034041.17</v>
      </c>
      <c r="B328" s="1">
        <f t="shared" si="20"/>
        <v>1034123.73</v>
      </c>
      <c r="C328" s="1" t="str">
        <f t="shared" si="21"/>
        <v>0.9m FG</v>
      </c>
      <c r="D328" s="1" t="str">
        <f t="shared" si="22"/>
        <v>0.9m FG - Default Depth</v>
      </c>
      <c r="E328" s="1" t="s">
        <v>38</v>
      </c>
      <c r="F328" s="1">
        <f t="shared" si="23"/>
        <v>0.9</v>
      </c>
      <c r="G328" s="12">
        <f>INDEX(families!$A:$A,MATCH(H328,families!$B:$B,0))</f>
        <v>8</v>
      </c>
      <c r="H328" s="12" t="s">
        <v>38</v>
      </c>
      <c r="M328">
        <v>1034041.17</v>
      </c>
      <c r="N328">
        <v>1034123.73</v>
      </c>
      <c r="O328">
        <v>0.9</v>
      </c>
      <c r="P328" t="s">
        <v>716</v>
      </c>
      <c r="Q328" t="s">
        <v>717</v>
      </c>
      <c r="R328" t="s">
        <v>718</v>
      </c>
      <c r="S328" t="s">
        <v>719</v>
      </c>
      <c r="T328">
        <v>82.559999999939393</v>
      </c>
    </row>
    <row r="329" spans="1:20" x14ac:dyDescent="0.2">
      <c r="A329" s="1">
        <f t="shared" si="20"/>
        <v>1034123.73</v>
      </c>
      <c r="B329" s="1">
        <f t="shared" si="20"/>
        <v>1034147.73</v>
      </c>
      <c r="C329" s="1" t="str">
        <f t="shared" si="21"/>
        <v>1.2m WC</v>
      </c>
      <c r="D329" s="1" t="str">
        <f t="shared" si="22"/>
        <v>1.2m WC - DWG# PT610201</v>
      </c>
      <c r="E329" s="1" t="s">
        <v>38</v>
      </c>
      <c r="F329" s="1">
        <f t="shared" si="23"/>
        <v>1.2</v>
      </c>
      <c r="G329" s="12">
        <f>INDEX(families!$A:$A,MATCH(H329,families!$B:$B,0))</f>
        <v>8</v>
      </c>
      <c r="H329" s="12" t="s">
        <v>38</v>
      </c>
      <c r="M329">
        <v>1034123.73</v>
      </c>
      <c r="N329">
        <v>1034147.73</v>
      </c>
      <c r="O329">
        <v>1.2</v>
      </c>
      <c r="P329" t="s">
        <v>732</v>
      </c>
      <c r="Q329" t="s">
        <v>733</v>
      </c>
      <c r="R329" t="s">
        <v>734</v>
      </c>
      <c r="S329" t="s">
        <v>734</v>
      </c>
      <c r="T329">
        <v>24</v>
      </c>
    </row>
    <row r="330" spans="1:20" x14ac:dyDescent="0.2">
      <c r="A330" s="1">
        <f t="shared" si="20"/>
        <v>1034147.73</v>
      </c>
      <c r="B330" s="1">
        <f t="shared" si="20"/>
        <v>1034227.15</v>
      </c>
      <c r="C330" s="1" t="str">
        <f t="shared" si="21"/>
        <v>0.9m FG</v>
      </c>
      <c r="D330" s="1" t="str">
        <f t="shared" si="22"/>
        <v>0.9m FG - Default Depth</v>
      </c>
      <c r="E330" s="1" t="s">
        <v>38</v>
      </c>
      <c r="F330" s="1">
        <f t="shared" si="23"/>
        <v>0.9</v>
      </c>
      <c r="G330" s="12">
        <f>INDEX(families!$A:$A,MATCH(H330,families!$B:$B,0))</f>
        <v>8</v>
      </c>
      <c r="H330" s="12" t="s">
        <v>38</v>
      </c>
      <c r="M330">
        <v>1034147.73</v>
      </c>
      <c r="N330">
        <v>1034227.15</v>
      </c>
      <c r="O330">
        <v>0.9</v>
      </c>
      <c r="P330" t="s">
        <v>716</v>
      </c>
      <c r="Q330" t="s">
        <v>717</v>
      </c>
      <c r="R330" t="s">
        <v>718</v>
      </c>
      <c r="S330" t="s">
        <v>719</v>
      </c>
      <c r="T330">
        <v>79.420000000041895</v>
      </c>
    </row>
    <row r="331" spans="1:20" x14ac:dyDescent="0.2">
      <c r="A331" s="1">
        <f t="shared" si="20"/>
        <v>1034227.15</v>
      </c>
      <c r="B331" s="1">
        <f t="shared" si="20"/>
        <v>1034251.15</v>
      </c>
      <c r="C331" s="1" t="str">
        <f t="shared" si="21"/>
        <v>1.2m WC</v>
      </c>
      <c r="D331" s="1" t="str">
        <f t="shared" si="22"/>
        <v>1.2m WC - DWG# PT610201</v>
      </c>
      <c r="E331" s="1" t="s">
        <v>38</v>
      </c>
      <c r="F331" s="1">
        <f t="shared" si="23"/>
        <v>1.2</v>
      </c>
      <c r="G331" s="12">
        <f>INDEX(families!$A:$A,MATCH(H331,families!$B:$B,0))</f>
        <v>8</v>
      </c>
      <c r="H331" s="12" t="s">
        <v>38</v>
      </c>
      <c r="M331">
        <v>1034227.15</v>
      </c>
      <c r="N331">
        <v>1034251.15</v>
      </c>
      <c r="O331">
        <v>1.2</v>
      </c>
      <c r="P331" t="s">
        <v>732</v>
      </c>
      <c r="Q331" t="s">
        <v>733</v>
      </c>
      <c r="R331" t="s">
        <v>734</v>
      </c>
      <c r="S331" t="s">
        <v>734</v>
      </c>
      <c r="T331">
        <v>24</v>
      </c>
    </row>
    <row r="332" spans="1:20" x14ac:dyDescent="0.2">
      <c r="A332" s="1">
        <f t="shared" si="20"/>
        <v>1034251.15</v>
      </c>
      <c r="B332" s="1">
        <f t="shared" si="20"/>
        <v>1034319.99999999</v>
      </c>
      <c r="C332" s="1" t="str">
        <f t="shared" si="21"/>
        <v>0.9m FG</v>
      </c>
      <c r="D332" s="1" t="str">
        <f t="shared" si="22"/>
        <v>0.9m FG - Default Depth</v>
      </c>
      <c r="E332" s="1" t="s">
        <v>38</v>
      </c>
      <c r="F332" s="1">
        <f t="shared" si="23"/>
        <v>0.9</v>
      </c>
      <c r="G332" s="12">
        <f>INDEX(families!$A:$A,MATCH(H332,families!$B:$B,0))</f>
        <v>8</v>
      </c>
      <c r="H332" s="12" t="s">
        <v>38</v>
      </c>
      <c r="M332">
        <v>1034251.15</v>
      </c>
      <c r="N332">
        <v>1034319.99999999</v>
      </c>
      <c r="O332">
        <v>0.9</v>
      </c>
      <c r="P332" t="s">
        <v>716</v>
      </c>
      <c r="Q332" t="s">
        <v>717</v>
      </c>
      <c r="R332" t="s">
        <v>718</v>
      </c>
      <c r="S332" t="s">
        <v>719</v>
      </c>
      <c r="T332">
        <v>68.849999999860302</v>
      </c>
    </row>
    <row r="333" spans="1:20" x14ac:dyDescent="0.2">
      <c r="A333" s="1">
        <f t="shared" si="20"/>
        <v>1034319.99999999</v>
      </c>
      <c r="B333" s="1">
        <f t="shared" si="20"/>
        <v>1035107</v>
      </c>
      <c r="C333" s="1" t="str">
        <f t="shared" si="21"/>
        <v>1.8m FG</v>
      </c>
      <c r="D333" s="1" t="str">
        <f t="shared" si="22"/>
        <v>1.8m FG - BGC Dominant Design</v>
      </c>
      <c r="E333" s="1" t="s">
        <v>38</v>
      </c>
      <c r="F333" s="1">
        <f t="shared" si="23"/>
        <v>1.8</v>
      </c>
      <c r="G333" s="12">
        <f>INDEX(families!$A:$A,MATCH(H333,families!$B:$B,0))</f>
        <v>8</v>
      </c>
      <c r="H333" s="12" t="s">
        <v>38</v>
      </c>
      <c r="M333">
        <v>1034319.99999999</v>
      </c>
      <c r="N333">
        <v>1035107</v>
      </c>
      <c r="O333">
        <v>1.8</v>
      </c>
      <c r="P333" t="s">
        <v>716</v>
      </c>
      <c r="Q333" t="s">
        <v>729</v>
      </c>
      <c r="R333" t="s">
        <v>814</v>
      </c>
      <c r="S333" t="s">
        <v>815</v>
      </c>
      <c r="T333">
        <v>787.00000000011596</v>
      </c>
    </row>
    <row r="334" spans="1:20" x14ac:dyDescent="0.2">
      <c r="A334" s="1">
        <f t="shared" si="20"/>
        <v>1035107</v>
      </c>
      <c r="B334" s="1">
        <f t="shared" si="20"/>
        <v>1035132.76</v>
      </c>
      <c r="C334" s="1" t="str">
        <f t="shared" si="21"/>
        <v>0.9m FG</v>
      </c>
      <c r="D334" s="1" t="str">
        <f t="shared" si="22"/>
        <v>0.9m FG - Default Depth</v>
      </c>
      <c r="E334" s="1" t="s">
        <v>38</v>
      </c>
      <c r="F334" s="1">
        <f t="shared" si="23"/>
        <v>0.9</v>
      </c>
      <c r="G334" s="12">
        <f>INDEX(families!$A:$A,MATCH(H334,families!$B:$B,0))</f>
        <v>8</v>
      </c>
      <c r="H334" s="12" t="s">
        <v>38</v>
      </c>
      <c r="M334">
        <v>1035107</v>
      </c>
      <c r="N334">
        <v>1035132.76</v>
      </c>
      <c r="O334">
        <v>0.9</v>
      </c>
      <c r="P334" t="s">
        <v>716</v>
      </c>
      <c r="Q334" t="s">
        <v>717</v>
      </c>
      <c r="R334" t="s">
        <v>718</v>
      </c>
      <c r="S334" t="s">
        <v>719</v>
      </c>
      <c r="T334">
        <v>25.760000000009299</v>
      </c>
    </row>
    <row r="335" spans="1:20" x14ac:dyDescent="0.2">
      <c r="A335" s="1">
        <f t="shared" si="20"/>
        <v>1035132.76</v>
      </c>
      <c r="B335" s="1">
        <f t="shared" si="20"/>
        <v>1035144.76</v>
      </c>
      <c r="C335" s="1" t="str">
        <f t="shared" si="21"/>
        <v>1.2m RD</v>
      </c>
      <c r="D335" s="1" t="str">
        <f t="shared" si="22"/>
        <v>1.2m RD - DWG# PT640001</v>
      </c>
      <c r="E335" s="1" t="s">
        <v>38</v>
      </c>
      <c r="F335" s="1">
        <f t="shared" si="23"/>
        <v>1.2</v>
      </c>
      <c r="G335" s="12">
        <f>INDEX(families!$A:$A,MATCH(H335,families!$B:$B,0))</f>
        <v>8</v>
      </c>
      <c r="H335" s="12" t="s">
        <v>38</v>
      </c>
      <c r="M335">
        <v>1035132.76</v>
      </c>
      <c r="N335">
        <v>1035144.76</v>
      </c>
      <c r="O335">
        <v>1.2</v>
      </c>
      <c r="P335" t="s">
        <v>735</v>
      </c>
      <c r="Q335" t="s">
        <v>796</v>
      </c>
      <c r="R335" t="s">
        <v>797</v>
      </c>
      <c r="S335" t="s">
        <v>797</v>
      </c>
      <c r="T335">
        <v>12</v>
      </c>
    </row>
    <row r="336" spans="1:20" x14ac:dyDescent="0.2">
      <c r="A336" s="1">
        <f t="shared" si="20"/>
        <v>1035144.76</v>
      </c>
      <c r="B336" s="1">
        <f t="shared" si="20"/>
        <v>1035517.73</v>
      </c>
      <c r="C336" s="1" t="str">
        <f t="shared" si="21"/>
        <v>0.9m FG</v>
      </c>
      <c r="D336" s="1" t="str">
        <f t="shared" si="22"/>
        <v>0.9m FG - Default Depth</v>
      </c>
      <c r="E336" s="1" t="s">
        <v>38</v>
      </c>
      <c r="F336" s="1">
        <f t="shared" si="23"/>
        <v>0.9</v>
      </c>
      <c r="G336" s="12">
        <f>INDEX(families!$A:$A,MATCH(H336,families!$B:$B,0))</f>
        <v>8</v>
      </c>
      <c r="H336" s="12" t="s">
        <v>38</v>
      </c>
      <c r="M336">
        <v>1035144.76</v>
      </c>
      <c r="N336">
        <v>1035517.73</v>
      </c>
      <c r="O336">
        <v>0.9</v>
      </c>
      <c r="P336" t="s">
        <v>716</v>
      </c>
      <c r="Q336" t="s">
        <v>717</v>
      </c>
      <c r="R336" t="s">
        <v>718</v>
      </c>
      <c r="S336" t="s">
        <v>719</v>
      </c>
      <c r="T336">
        <v>372.969999999972</v>
      </c>
    </row>
    <row r="337" spans="1:20" x14ac:dyDescent="0.2">
      <c r="A337" s="1">
        <f t="shared" si="20"/>
        <v>1035517.73</v>
      </c>
      <c r="B337" s="1">
        <f t="shared" si="20"/>
        <v>1035541.73</v>
      </c>
      <c r="C337" s="1" t="str">
        <f t="shared" si="21"/>
        <v>1.2m WC</v>
      </c>
      <c r="D337" s="1" t="str">
        <f t="shared" si="22"/>
        <v>1.2m WC - DWG# PT610201</v>
      </c>
      <c r="E337" s="1" t="s">
        <v>38</v>
      </c>
      <c r="F337" s="1">
        <f t="shared" si="23"/>
        <v>1.2</v>
      </c>
      <c r="G337" s="12">
        <f>INDEX(families!$A:$A,MATCH(H337,families!$B:$B,0))</f>
        <v>8</v>
      </c>
      <c r="H337" s="12" t="s">
        <v>38</v>
      </c>
      <c r="M337">
        <v>1035517.73</v>
      </c>
      <c r="N337">
        <v>1035541.73</v>
      </c>
      <c r="O337">
        <v>1.2</v>
      </c>
      <c r="P337" t="s">
        <v>732</v>
      </c>
      <c r="Q337" t="s">
        <v>733</v>
      </c>
      <c r="R337" t="s">
        <v>734</v>
      </c>
      <c r="S337" t="s">
        <v>734</v>
      </c>
      <c r="T337">
        <v>24</v>
      </c>
    </row>
    <row r="338" spans="1:20" x14ac:dyDescent="0.2">
      <c r="A338" s="1">
        <f t="shared" si="20"/>
        <v>1035541.73</v>
      </c>
      <c r="B338" s="1">
        <f t="shared" si="20"/>
        <v>1035575.02</v>
      </c>
      <c r="C338" s="1" t="str">
        <f t="shared" si="21"/>
        <v>0.9m FG</v>
      </c>
      <c r="D338" s="1" t="str">
        <f t="shared" si="22"/>
        <v>0.9m FG - Default Depth</v>
      </c>
      <c r="E338" s="1" t="s">
        <v>38</v>
      </c>
      <c r="F338" s="1">
        <f t="shared" si="23"/>
        <v>0.9</v>
      </c>
      <c r="G338" s="12">
        <f>INDEX(families!$A:$A,MATCH(H338,families!$B:$B,0))</f>
        <v>8</v>
      </c>
      <c r="H338" s="12" t="s">
        <v>38</v>
      </c>
      <c r="M338">
        <v>1035541.73</v>
      </c>
      <c r="N338">
        <v>1035575.02</v>
      </c>
      <c r="O338">
        <v>0.9</v>
      </c>
      <c r="P338" t="s">
        <v>716</v>
      </c>
      <c r="Q338" t="s">
        <v>717</v>
      </c>
      <c r="R338" t="s">
        <v>718</v>
      </c>
      <c r="S338" t="s">
        <v>719</v>
      </c>
      <c r="T338">
        <v>33.290000000037203</v>
      </c>
    </row>
    <row r="339" spans="1:20" x14ac:dyDescent="0.2">
      <c r="A339" s="1">
        <f t="shared" si="20"/>
        <v>1035575.02</v>
      </c>
      <c r="B339" s="1">
        <f t="shared" si="20"/>
        <v>1035587.02</v>
      </c>
      <c r="C339" s="1" t="str">
        <f t="shared" si="21"/>
        <v>1.5m RD</v>
      </c>
      <c r="D339" s="1" t="str">
        <f t="shared" si="22"/>
        <v>1.5m RD - DWG# PT640301</v>
      </c>
      <c r="E339" s="1" t="s">
        <v>38</v>
      </c>
      <c r="F339" s="1">
        <f t="shared" si="23"/>
        <v>1.5</v>
      </c>
      <c r="G339" s="12">
        <f>INDEX(families!$A:$A,MATCH(H339,families!$B:$B,0))</f>
        <v>8</v>
      </c>
      <c r="H339" s="12" t="s">
        <v>38</v>
      </c>
      <c r="M339">
        <v>1035575.02</v>
      </c>
      <c r="N339">
        <v>1035587.02</v>
      </c>
      <c r="O339">
        <v>1.5</v>
      </c>
      <c r="P339" t="s">
        <v>735</v>
      </c>
      <c r="Q339" t="s">
        <v>736</v>
      </c>
      <c r="R339" t="s">
        <v>737</v>
      </c>
      <c r="S339" t="s">
        <v>737</v>
      </c>
      <c r="T339">
        <v>12</v>
      </c>
    </row>
    <row r="340" spans="1:20" x14ac:dyDescent="0.2">
      <c r="A340" s="1">
        <f t="shared" si="20"/>
        <v>1035587.02</v>
      </c>
      <c r="B340" s="1">
        <f t="shared" si="20"/>
        <v>1035653</v>
      </c>
      <c r="C340" s="1" t="str">
        <f t="shared" si="21"/>
        <v>0.9m FG</v>
      </c>
      <c r="D340" s="1" t="str">
        <f t="shared" si="22"/>
        <v>0.9m FG - Default Depth</v>
      </c>
      <c r="E340" s="1" t="s">
        <v>38</v>
      </c>
      <c r="F340" s="1">
        <f t="shared" si="23"/>
        <v>0.9</v>
      </c>
      <c r="G340" s="12">
        <f>INDEX(families!$A:$A,MATCH(H340,families!$B:$B,0))</f>
        <v>8</v>
      </c>
      <c r="H340" s="12" t="s">
        <v>38</v>
      </c>
      <c r="M340">
        <v>1035587.02</v>
      </c>
      <c r="N340">
        <v>1035653</v>
      </c>
      <c r="O340">
        <v>0.9</v>
      </c>
      <c r="P340" t="s">
        <v>716</v>
      </c>
      <c r="Q340" t="s">
        <v>717</v>
      </c>
      <c r="R340" t="s">
        <v>718</v>
      </c>
      <c r="S340" t="s">
        <v>719</v>
      </c>
      <c r="T340">
        <v>65.979999999981302</v>
      </c>
    </row>
    <row r="341" spans="1:20" x14ac:dyDescent="0.2">
      <c r="A341" s="1">
        <f t="shared" si="20"/>
        <v>1035653</v>
      </c>
      <c r="B341" s="1">
        <f t="shared" si="20"/>
        <v>1035713</v>
      </c>
      <c r="C341" s="1" t="str">
        <f t="shared" si="21"/>
        <v>2.0m FG</v>
      </c>
      <c r="D341" s="1" t="str">
        <f t="shared" si="22"/>
        <v>2.0m FG - Alignment Sheets</v>
      </c>
      <c r="E341" s="1" t="s">
        <v>38</v>
      </c>
      <c r="F341" s="1">
        <f t="shared" si="23"/>
        <v>2</v>
      </c>
      <c r="G341" s="12">
        <f>INDEX(families!$A:$A,MATCH(H341,families!$B:$B,0))</f>
        <v>8</v>
      </c>
      <c r="H341" s="12" t="s">
        <v>38</v>
      </c>
      <c r="M341">
        <v>1035653</v>
      </c>
      <c r="N341">
        <v>1035713</v>
      </c>
      <c r="O341">
        <v>2</v>
      </c>
      <c r="P341" t="s">
        <v>716</v>
      </c>
      <c r="Q341" t="s">
        <v>721</v>
      </c>
      <c r="R341" t="s">
        <v>757</v>
      </c>
      <c r="S341" t="s">
        <v>758</v>
      </c>
      <c r="T341">
        <v>60</v>
      </c>
    </row>
    <row r="342" spans="1:20" x14ac:dyDescent="0.2">
      <c r="A342" s="1">
        <f t="shared" si="20"/>
        <v>1035713</v>
      </c>
      <c r="B342" s="1">
        <f t="shared" si="20"/>
        <v>1035870</v>
      </c>
      <c r="C342" s="1" t="str">
        <f t="shared" si="21"/>
        <v>0.9m FG</v>
      </c>
      <c r="D342" s="1" t="str">
        <f t="shared" si="22"/>
        <v>0.9m FG - Default Depth</v>
      </c>
      <c r="E342" s="1" t="s">
        <v>38</v>
      </c>
      <c r="F342" s="1">
        <f t="shared" si="23"/>
        <v>0.9</v>
      </c>
      <c r="G342" s="12">
        <f>INDEX(families!$A:$A,MATCH(H342,families!$B:$B,0))</f>
        <v>8</v>
      </c>
      <c r="H342" s="12" t="s">
        <v>38</v>
      </c>
      <c r="M342">
        <v>1035713</v>
      </c>
      <c r="N342">
        <v>1035870</v>
      </c>
      <c r="O342">
        <v>0.9</v>
      </c>
      <c r="P342" t="s">
        <v>716</v>
      </c>
      <c r="Q342" t="s">
        <v>717</v>
      </c>
      <c r="R342" t="s">
        <v>718</v>
      </c>
      <c r="S342" t="s">
        <v>719</v>
      </c>
      <c r="T342">
        <v>157</v>
      </c>
    </row>
    <row r="343" spans="1:20" x14ac:dyDescent="0.2">
      <c r="A343" s="1">
        <f t="shared" si="20"/>
        <v>1035870</v>
      </c>
      <c r="B343" s="1">
        <f t="shared" si="20"/>
        <v>1035882</v>
      </c>
      <c r="C343" s="1" t="str">
        <f t="shared" si="21"/>
        <v>1.2m RD</v>
      </c>
      <c r="D343" s="1" t="str">
        <f t="shared" si="22"/>
        <v>1.2m RD - DWG# PT640001</v>
      </c>
      <c r="E343" s="1" t="s">
        <v>38</v>
      </c>
      <c r="F343" s="1">
        <f t="shared" si="23"/>
        <v>1.2</v>
      </c>
      <c r="G343" s="12">
        <f>INDEX(families!$A:$A,MATCH(H343,families!$B:$B,0))</f>
        <v>8</v>
      </c>
      <c r="H343" s="12" t="s">
        <v>38</v>
      </c>
      <c r="M343">
        <v>1035870</v>
      </c>
      <c r="N343">
        <v>1035882</v>
      </c>
      <c r="O343">
        <v>1.2</v>
      </c>
      <c r="P343" t="s">
        <v>735</v>
      </c>
      <c r="Q343" t="s">
        <v>796</v>
      </c>
      <c r="R343" t="s">
        <v>797</v>
      </c>
      <c r="S343" t="s">
        <v>797</v>
      </c>
      <c r="T343">
        <v>12</v>
      </c>
    </row>
    <row r="344" spans="1:20" x14ac:dyDescent="0.2">
      <c r="A344" s="1">
        <f t="shared" si="20"/>
        <v>1035882</v>
      </c>
      <c r="B344" s="1">
        <f t="shared" si="20"/>
        <v>1035948</v>
      </c>
      <c r="C344" s="1" t="str">
        <f t="shared" si="21"/>
        <v>0.9m FG</v>
      </c>
      <c r="D344" s="1" t="str">
        <f t="shared" si="22"/>
        <v>0.9m FG - Default Depth</v>
      </c>
      <c r="E344" s="1" t="s">
        <v>38</v>
      </c>
      <c r="F344" s="1">
        <f t="shared" si="23"/>
        <v>0.9</v>
      </c>
      <c r="G344" s="12">
        <f>INDEX(families!$A:$A,MATCH(H344,families!$B:$B,0))</f>
        <v>8</v>
      </c>
      <c r="H344" s="12" t="s">
        <v>38</v>
      </c>
      <c r="M344">
        <v>1035882</v>
      </c>
      <c r="N344">
        <v>1035948</v>
      </c>
      <c r="O344">
        <v>0.9</v>
      </c>
      <c r="P344" t="s">
        <v>716</v>
      </c>
      <c r="Q344" t="s">
        <v>717</v>
      </c>
      <c r="R344" t="s">
        <v>718</v>
      </c>
      <c r="S344" t="s">
        <v>719</v>
      </c>
      <c r="T344">
        <v>66</v>
      </c>
    </row>
    <row r="345" spans="1:20" x14ac:dyDescent="0.2">
      <c r="A345" s="1">
        <f t="shared" si="20"/>
        <v>1035948</v>
      </c>
      <c r="B345" s="1">
        <f t="shared" si="20"/>
        <v>1035960</v>
      </c>
      <c r="C345" s="1" t="str">
        <f t="shared" si="21"/>
        <v>1.2m RD</v>
      </c>
      <c r="D345" s="1" t="str">
        <f t="shared" si="22"/>
        <v>1.2m RD - DWG# PT640001</v>
      </c>
      <c r="E345" s="1" t="s">
        <v>38</v>
      </c>
      <c r="F345" s="1">
        <f t="shared" si="23"/>
        <v>1.2</v>
      </c>
      <c r="G345" s="12">
        <f>INDEX(families!$A:$A,MATCH(H345,families!$B:$B,0))</f>
        <v>8</v>
      </c>
      <c r="H345" s="12" t="s">
        <v>38</v>
      </c>
      <c r="M345">
        <v>1035948</v>
      </c>
      <c r="N345">
        <v>1035960</v>
      </c>
      <c r="O345">
        <v>1.2</v>
      </c>
      <c r="P345" t="s">
        <v>735</v>
      </c>
      <c r="Q345" t="s">
        <v>796</v>
      </c>
      <c r="R345" t="s">
        <v>797</v>
      </c>
      <c r="S345" t="s">
        <v>797</v>
      </c>
      <c r="T345">
        <v>12</v>
      </c>
    </row>
    <row r="346" spans="1:20" x14ac:dyDescent="0.2">
      <c r="A346" s="1">
        <f t="shared" si="20"/>
        <v>1035960</v>
      </c>
      <c r="B346" s="1">
        <f t="shared" si="20"/>
        <v>1035996</v>
      </c>
      <c r="C346" s="1" t="str">
        <f t="shared" si="21"/>
        <v>0.9m FG</v>
      </c>
      <c r="D346" s="1" t="str">
        <f t="shared" si="22"/>
        <v>0.9m FG - Default Depth</v>
      </c>
      <c r="E346" s="1" t="s">
        <v>38</v>
      </c>
      <c r="F346" s="1">
        <f t="shared" si="23"/>
        <v>0.9</v>
      </c>
      <c r="G346" s="12">
        <f>INDEX(families!$A:$A,MATCH(H346,families!$B:$B,0))</f>
        <v>8</v>
      </c>
      <c r="H346" s="12" t="s">
        <v>38</v>
      </c>
      <c r="M346">
        <v>1035960</v>
      </c>
      <c r="N346">
        <v>1035996</v>
      </c>
      <c r="O346">
        <v>0.9</v>
      </c>
      <c r="P346" t="s">
        <v>716</v>
      </c>
      <c r="Q346" t="s">
        <v>717</v>
      </c>
      <c r="R346" t="s">
        <v>718</v>
      </c>
      <c r="S346" t="s">
        <v>719</v>
      </c>
      <c r="T346">
        <v>36</v>
      </c>
    </row>
    <row r="347" spans="1:20" x14ac:dyDescent="0.2">
      <c r="A347" s="1">
        <f t="shared" si="20"/>
        <v>1035996</v>
      </c>
      <c r="B347" s="1">
        <f t="shared" si="20"/>
        <v>1036008</v>
      </c>
      <c r="C347" s="1" t="str">
        <f t="shared" si="21"/>
        <v>1.2m RD</v>
      </c>
      <c r="D347" s="1" t="str">
        <f t="shared" si="22"/>
        <v>1.2m RD - DWG# PT640001</v>
      </c>
      <c r="E347" s="1" t="s">
        <v>38</v>
      </c>
      <c r="F347" s="1">
        <f t="shared" si="23"/>
        <v>1.2</v>
      </c>
      <c r="G347" s="12">
        <f>INDEX(families!$A:$A,MATCH(H347,families!$B:$B,0))</f>
        <v>8</v>
      </c>
      <c r="H347" s="12" t="s">
        <v>38</v>
      </c>
      <c r="M347">
        <v>1035996</v>
      </c>
      <c r="N347">
        <v>1036008</v>
      </c>
      <c r="O347">
        <v>1.2</v>
      </c>
      <c r="P347" t="s">
        <v>735</v>
      </c>
      <c r="Q347" t="s">
        <v>796</v>
      </c>
      <c r="R347" t="s">
        <v>797</v>
      </c>
      <c r="S347" t="s">
        <v>797</v>
      </c>
      <c r="T347">
        <v>12</v>
      </c>
    </row>
    <row r="348" spans="1:20" x14ac:dyDescent="0.2">
      <c r="A348" s="1">
        <f t="shared" si="20"/>
        <v>1036008</v>
      </c>
      <c r="B348" s="1">
        <f t="shared" si="20"/>
        <v>1036082</v>
      </c>
      <c r="C348" s="1" t="str">
        <f t="shared" si="21"/>
        <v>0.9m FG</v>
      </c>
      <c r="D348" s="1" t="str">
        <f t="shared" si="22"/>
        <v>0.9m FG - Default Depth</v>
      </c>
      <c r="E348" s="1" t="s">
        <v>38</v>
      </c>
      <c r="F348" s="1">
        <f t="shared" si="23"/>
        <v>0.9</v>
      </c>
      <c r="G348" s="12">
        <f>INDEX(families!$A:$A,MATCH(H348,families!$B:$B,0))</f>
        <v>8</v>
      </c>
      <c r="H348" s="12" t="s">
        <v>38</v>
      </c>
      <c r="M348">
        <v>1036008</v>
      </c>
      <c r="N348">
        <v>1036082</v>
      </c>
      <c r="O348">
        <v>0.9</v>
      </c>
      <c r="P348" t="s">
        <v>716</v>
      </c>
      <c r="Q348" t="s">
        <v>717</v>
      </c>
      <c r="R348" t="s">
        <v>718</v>
      </c>
      <c r="S348" t="s">
        <v>719</v>
      </c>
      <c r="T348">
        <v>74</v>
      </c>
    </row>
    <row r="349" spans="1:20" x14ac:dyDescent="0.2">
      <c r="A349" s="1">
        <f t="shared" si="20"/>
        <v>1036082</v>
      </c>
      <c r="B349" s="1">
        <f t="shared" si="20"/>
        <v>1036142</v>
      </c>
      <c r="C349" s="1" t="str">
        <f t="shared" si="21"/>
        <v>1.5m FG</v>
      </c>
      <c r="D349" s="1" t="str">
        <f t="shared" si="22"/>
        <v>1.5m FG - Alignment Sheets</v>
      </c>
      <c r="E349" s="1" t="s">
        <v>38</v>
      </c>
      <c r="F349" s="1">
        <f t="shared" si="23"/>
        <v>1.5</v>
      </c>
      <c r="G349" s="12">
        <f>INDEX(families!$A:$A,MATCH(H349,families!$B:$B,0))</f>
        <v>8</v>
      </c>
      <c r="H349" s="12" t="s">
        <v>38</v>
      </c>
      <c r="M349">
        <v>1036082</v>
      </c>
      <c r="N349">
        <v>1036142</v>
      </c>
      <c r="O349">
        <v>1.5</v>
      </c>
      <c r="P349" t="s">
        <v>716</v>
      </c>
      <c r="Q349" t="s">
        <v>721</v>
      </c>
      <c r="R349" t="s">
        <v>724</v>
      </c>
      <c r="S349" t="s">
        <v>725</v>
      </c>
      <c r="T349">
        <v>60</v>
      </c>
    </row>
    <row r="350" spans="1:20" x14ac:dyDescent="0.2">
      <c r="A350" s="1">
        <f t="shared" si="20"/>
        <v>1036142</v>
      </c>
      <c r="B350" s="1">
        <f t="shared" si="20"/>
        <v>1036166</v>
      </c>
      <c r="C350" s="1" t="str">
        <f t="shared" si="21"/>
        <v>0.9m FG</v>
      </c>
      <c r="D350" s="1" t="str">
        <f t="shared" si="22"/>
        <v>0.9m FG - Default Depth</v>
      </c>
      <c r="E350" s="1" t="s">
        <v>38</v>
      </c>
      <c r="F350" s="1">
        <f t="shared" si="23"/>
        <v>0.9</v>
      </c>
      <c r="G350" s="12">
        <f>INDEX(families!$A:$A,MATCH(H350,families!$B:$B,0))</f>
        <v>8</v>
      </c>
      <c r="H350" s="12" t="s">
        <v>38</v>
      </c>
      <c r="M350">
        <v>1036142</v>
      </c>
      <c r="N350">
        <v>1036166</v>
      </c>
      <c r="O350">
        <v>0.9</v>
      </c>
      <c r="P350" t="s">
        <v>716</v>
      </c>
      <c r="Q350" t="s">
        <v>717</v>
      </c>
      <c r="R350" t="s">
        <v>718</v>
      </c>
      <c r="S350" t="s">
        <v>719</v>
      </c>
      <c r="T350">
        <v>24</v>
      </c>
    </row>
    <row r="351" spans="1:20" x14ac:dyDescent="0.2">
      <c r="A351" s="1">
        <f t="shared" si="20"/>
        <v>1036166</v>
      </c>
      <c r="B351" s="1">
        <f t="shared" si="20"/>
        <v>1036178</v>
      </c>
      <c r="C351" s="1" t="str">
        <f t="shared" si="21"/>
        <v>1.2m RD</v>
      </c>
      <c r="D351" s="1" t="str">
        <f t="shared" si="22"/>
        <v>1.2m RD - DWG# PT640001</v>
      </c>
      <c r="E351" s="1" t="s">
        <v>38</v>
      </c>
      <c r="F351" s="1">
        <f t="shared" si="23"/>
        <v>1.2</v>
      </c>
      <c r="G351" s="12">
        <f>INDEX(families!$A:$A,MATCH(H351,families!$B:$B,0))</f>
        <v>8</v>
      </c>
      <c r="H351" s="12" t="s">
        <v>38</v>
      </c>
      <c r="M351">
        <v>1036166</v>
      </c>
      <c r="N351">
        <v>1036178</v>
      </c>
      <c r="O351">
        <v>1.2</v>
      </c>
      <c r="P351" t="s">
        <v>735</v>
      </c>
      <c r="Q351" t="s">
        <v>796</v>
      </c>
      <c r="R351" t="s">
        <v>797</v>
      </c>
      <c r="S351" t="s">
        <v>797</v>
      </c>
      <c r="T351">
        <v>12</v>
      </c>
    </row>
    <row r="352" spans="1:20" x14ac:dyDescent="0.2">
      <c r="A352" s="1">
        <f t="shared" si="20"/>
        <v>1036178</v>
      </c>
      <c r="B352" s="1">
        <f t="shared" si="20"/>
        <v>1036317.18</v>
      </c>
      <c r="C352" s="1" t="str">
        <f t="shared" si="21"/>
        <v>0.9m FG</v>
      </c>
      <c r="D352" s="1" t="str">
        <f t="shared" si="22"/>
        <v>0.9m FG - Default Depth</v>
      </c>
      <c r="E352" s="1" t="s">
        <v>38</v>
      </c>
      <c r="F352" s="1">
        <f t="shared" si="23"/>
        <v>0.9</v>
      </c>
      <c r="G352" s="12">
        <f>INDEX(families!$A:$A,MATCH(H352,families!$B:$B,0))</f>
        <v>8</v>
      </c>
      <c r="H352" s="12" t="s">
        <v>38</v>
      </c>
      <c r="M352">
        <v>1036178</v>
      </c>
      <c r="N352">
        <v>1036317.18</v>
      </c>
      <c r="O352">
        <v>0.9</v>
      </c>
      <c r="P352" t="s">
        <v>716</v>
      </c>
      <c r="Q352" t="s">
        <v>717</v>
      </c>
      <c r="R352" t="s">
        <v>718</v>
      </c>
      <c r="S352" t="s">
        <v>719</v>
      </c>
      <c r="T352">
        <v>139.180000000051</v>
      </c>
    </row>
    <row r="353" spans="1:20" x14ac:dyDescent="0.2">
      <c r="A353" s="1">
        <f t="shared" si="20"/>
        <v>1036317.18</v>
      </c>
      <c r="B353" s="1">
        <f t="shared" si="20"/>
        <v>1036320</v>
      </c>
      <c r="C353" s="1" t="str">
        <f t="shared" si="21"/>
        <v>1.2m RD</v>
      </c>
      <c r="D353" s="1" t="str">
        <f t="shared" si="22"/>
        <v>1.2m RD - DWG# PT640001</v>
      </c>
      <c r="E353" s="1" t="s">
        <v>38</v>
      </c>
      <c r="F353" s="1">
        <f t="shared" si="23"/>
        <v>1.2</v>
      </c>
      <c r="G353" s="12">
        <f>INDEX(families!$A:$A,MATCH(H353,families!$B:$B,0))</f>
        <v>8</v>
      </c>
      <c r="H353" s="12" t="s">
        <v>38</v>
      </c>
      <c r="M353">
        <v>1036317.18</v>
      </c>
      <c r="N353">
        <v>1036320</v>
      </c>
      <c r="O353">
        <v>1.2</v>
      </c>
      <c r="P353" t="s">
        <v>735</v>
      </c>
      <c r="Q353" t="s">
        <v>796</v>
      </c>
      <c r="R353" t="s">
        <v>797</v>
      </c>
      <c r="S353" t="s">
        <v>797</v>
      </c>
      <c r="T353">
        <v>2.8199999999487702</v>
      </c>
    </row>
    <row r="354" spans="1:20" x14ac:dyDescent="0.2">
      <c r="A354" s="1">
        <f t="shared" si="20"/>
        <v>1036320</v>
      </c>
      <c r="B354" s="1">
        <f t="shared" si="20"/>
        <v>1036409</v>
      </c>
      <c r="C354" s="1" t="str">
        <f t="shared" si="21"/>
        <v>1.5m FG</v>
      </c>
      <c r="D354" s="1" t="str">
        <f t="shared" si="22"/>
        <v>1.5m FG - Alignment Sheets</v>
      </c>
      <c r="E354" s="1" t="s">
        <v>38</v>
      </c>
      <c r="F354" s="1">
        <f t="shared" si="23"/>
        <v>1.5</v>
      </c>
      <c r="G354" s="12">
        <f>INDEX(families!$A:$A,MATCH(H354,families!$B:$B,0))</f>
        <v>8</v>
      </c>
      <c r="H354" s="12" t="s">
        <v>38</v>
      </c>
      <c r="M354">
        <v>1036320</v>
      </c>
      <c r="N354">
        <v>1036409</v>
      </c>
      <c r="O354">
        <v>1.5</v>
      </c>
      <c r="P354" t="s">
        <v>716</v>
      </c>
      <c r="Q354" t="s">
        <v>721</v>
      </c>
      <c r="R354" t="s">
        <v>724</v>
      </c>
      <c r="S354" t="s">
        <v>725</v>
      </c>
      <c r="T354">
        <v>89</v>
      </c>
    </row>
    <row r="355" spans="1:20" x14ac:dyDescent="0.2">
      <c r="A355" s="1">
        <f t="shared" si="20"/>
        <v>1036409</v>
      </c>
      <c r="B355" s="1">
        <f t="shared" si="20"/>
        <v>1036409.2</v>
      </c>
      <c r="C355" s="1" t="str">
        <f t="shared" si="21"/>
        <v>1.2m RD</v>
      </c>
      <c r="D355" s="1" t="str">
        <f t="shared" si="22"/>
        <v>1.2m RD - DWG# PT640001</v>
      </c>
      <c r="E355" s="1" t="s">
        <v>38</v>
      </c>
      <c r="F355" s="1">
        <f t="shared" si="23"/>
        <v>1.2</v>
      </c>
      <c r="G355" s="12">
        <f>INDEX(families!$A:$A,MATCH(H355,families!$B:$B,0))</f>
        <v>8</v>
      </c>
      <c r="H355" s="12" t="s">
        <v>38</v>
      </c>
      <c r="M355">
        <v>1036409</v>
      </c>
      <c r="N355">
        <v>1036409.2</v>
      </c>
      <c r="O355">
        <v>1.2</v>
      </c>
      <c r="P355" t="s">
        <v>735</v>
      </c>
      <c r="Q355" t="s">
        <v>796</v>
      </c>
      <c r="R355" t="s">
        <v>797</v>
      </c>
      <c r="S355" t="s">
        <v>797</v>
      </c>
      <c r="T355">
        <v>0.19999999995343301</v>
      </c>
    </row>
    <row r="356" spans="1:20" x14ac:dyDescent="0.2">
      <c r="A356" s="1">
        <f t="shared" si="20"/>
        <v>1036409.2</v>
      </c>
      <c r="B356" s="1">
        <f t="shared" si="20"/>
        <v>1036937.43</v>
      </c>
      <c r="C356" s="1" t="str">
        <f t="shared" si="21"/>
        <v>0.9m FG</v>
      </c>
      <c r="D356" s="1" t="str">
        <f t="shared" si="22"/>
        <v>0.9m FG - Default Depth</v>
      </c>
      <c r="E356" s="1" t="s">
        <v>38</v>
      </c>
      <c r="F356" s="1">
        <f t="shared" si="23"/>
        <v>0.9</v>
      </c>
      <c r="G356" s="12">
        <f>INDEX(families!$A:$A,MATCH(H356,families!$B:$B,0))</f>
        <v>8</v>
      </c>
      <c r="H356" s="12" t="s">
        <v>38</v>
      </c>
      <c r="M356">
        <v>1036409.2</v>
      </c>
      <c r="N356">
        <v>1036937.43</v>
      </c>
      <c r="O356">
        <v>0.9</v>
      </c>
      <c r="P356" t="s">
        <v>716</v>
      </c>
      <c r="Q356" t="s">
        <v>717</v>
      </c>
      <c r="R356" t="s">
        <v>718</v>
      </c>
      <c r="S356" t="s">
        <v>719</v>
      </c>
      <c r="T356">
        <v>528.23000000009699</v>
      </c>
    </row>
    <row r="357" spans="1:20" x14ac:dyDescent="0.2">
      <c r="A357" s="1">
        <f t="shared" si="20"/>
        <v>1036937.43</v>
      </c>
      <c r="B357" s="1">
        <f t="shared" si="20"/>
        <v>1036949.43</v>
      </c>
      <c r="C357" s="1" t="str">
        <f t="shared" si="21"/>
        <v>1.2m RD</v>
      </c>
      <c r="D357" s="1" t="str">
        <f t="shared" si="22"/>
        <v>1.2m RD - DWG# PT640001</v>
      </c>
      <c r="E357" s="1" t="s">
        <v>38</v>
      </c>
      <c r="F357" s="1">
        <f t="shared" si="23"/>
        <v>1.2</v>
      </c>
      <c r="G357" s="12">
        <f>INDEX(families!$A:$A,MATCH(H357,families!$B:$B,0))</f>
        <v>8</v>
      </c>
      <c r="H357" s="12" t="s">
        <v>38</v>
      </c>
      <c r="M357">
        <v>1036937.43</v>
      </c>
      <c r="N357">
        <v>1036949.43</v>
      </c>
      <c r="O357">
        <v>1.2</v>
      </c>
      <c r="P357" t="s">
        <v>735</v>
      </c>
      <c r="Q357" t="s">
        <v>796</v>
      </c>
      <c r="R357" t="s">
        <v>797</v>
      </c>
      <c r="S357" t="s">
        <v>797</v>
      </c>
      <c r="T357">
        <v>12</v>
      </c>
    </row>
    <row r="358" spans="1:20" x14ac:dyDescent="0.2">
      <c r="A358" s="1">
        <f t="shared" si="20"/>
        <v>1036949.43</v>
      </c>
      <c r="B358" s="1">
        <f t="shared" si="20"/>
        <v>1037266</v>
      </c>
      <c r="C358" s="1" t="str">
        <f t="shared" si="21"/>
        <v>0.9m FG</v>
      </c>
      <c r="D358" s="1" t="str">
        <f t="shared" si="22"/>
        <v>0.9m FG - Default Depth</v>
      </c>
      <c r="E358" s="1" t="s">
        <v>38</v>
      </c>
      <c r="F358" s="1">
        <f t="shared" si="23"/>
        <v>0.9</v>
      </c>
      <c r="G358" s="12">
        <f>INDEX(families!$A:$A,MATCH(H358,families!$B:$B,0))</f>
        <v>8</v>
      </c>
      <c r="H358" s="12" t="s">
        <v>38</v>
      </c>
      <c r="M358">
        <v>1036949.43</v>
      </c>
      <c r="N358">
        <v>1037266</v>
      </c>
      <c r="O358">
        <v>0.9</v>
      </c>
      <c r="P358" t="s">
        <v>716</v>
      </c>
      <c r="Q358" t="s">
        <v>717</v>
      </c>
      <c r="R358" t="s">
        <v>718</v>
      </c>
      <c r="S358" t="s">
        <v>719</v>
      </c>
      <c r="T358">
        <v>316.56999999994798</v>
      </c>
    </row>
    <row r="359" spans="1:20" x14ac:dyDescent="0.2">
      <c r="A359" s="1">
        <f t="shared" si="20"/>
        <v>1037266</v>
      </c>
      <c r="B359" s="1">
        <f t="shared" si="20"/>
        <v>1037676</v>
      </c>
      <c r="C359" s="1" t="str">
        <f t="shared" si="21"/>
        <v>1.2m CG</v>
      </c>
      <c r="D359" s="1" t="str">
        <f t="shared" si="22"/>
        <v>1.2m CG - Alignment Sheets</v>
      </c>
      <c r="E359" s="1" t="s">
        <v>38</v>
      </c>
      <c r="F359" s="1">
        <f t="shared" si="23"/>
        <v>1.2</v>
      </c>
      <c r="G359" s="12">
        <f>INDEX(families!$A:$A,MATCH(H359,families!$B:$B,0))</f>
        <v>8</v>
      </c>
      <c r="H359" s="12" t="s">
        <v>38</v>
      </c>
      <c r="M359">
        <v>1037266</v>
      </c>
      <c r="N359">
        <v>1037676</v>
      </c>
      <c r="O359">
        <v>1.2</v>
      </c>
      <c r="P359" t="s">
        <v>720</v>
      </c>
      <c r="Q359" t="s">
        <v>721</v>
      </c>
      <c r="R359" t="s">
        <v>761</v>
      </c>
      <c r="S359" t="s">
        <v>762</v>
      </c>
      <c r="T359">
        <v>410</v>
      </c>
    </row>
    <row r="360" spans="1:20" x14ac:dyDescent="0.2">
      <c r="A360" s="1">
        <f t="shared" si="20"/>
        <v>1037676</v>
      </c>
      <c r="B360" s="1">
        <f t="shared" si="20"/>
        <v>1037732</v>
      </c>
      <c r="C360" s="1" t="str">
        <f t="shared" si="21"/>
        <v>0.9m FG</v>
      </c>
      <c r="D360" s="1" t="str">
        <f t="shared" si="22"/>
        <v>0.9m FG - Default Depth</v>
      </c>
      <c r="E360" s="1" t="s">
        <v>38</v>
      </c>
      <c r="F360" s="1">
        <f t="shared" si="23"/>
        <v>0.9</v>
      </c>
      <c r="G360" s="12">
        <f>INDEX(families!$A:$A,MATCH(H360,families!$B:$B,0))</f>
        <v>8</v>
      </c>
      <c r="H360" s="12" t="s">
        <v>38</v>
      </c>
      <c r="M360">
        <v>1037676</v>
      </c>
      <c r="N360">
        <v>1037732</v>
      </c>
      <c r="O360">
        <v>0.9</v>
      </c>
      <c r="P360" t="s">
        <v>716</v>
      </c>
      <c r="Q360" t="s">
        <v>717</v>
      </c>
      <c r="R360" t="s">
        <v>718</v>
      </c>
      <c r="S360" t="s">
        <v>719</v>
      </c>
      <c r="T360">
        <v>56</v>
      </c>
    </row>
    <row r="361" spans="1:20" x14ac:dyDescent="0.2">
      <c r="A361" s="1">
        <f t="shared" si="20"/>
        <v>1037732</v>
      </c>
      <c r="B361" s="1">
        <f t="shared" si="20"/>
        <v>1037839</v>
      </c>
      <c r="C361" s="1" t="str">
        <f t="shared" si="21"/>
        <v>1.5m FG</v>
      </c>
      <c r="D361" s="1" t="str">
        <f t="shared" si="22"/>
        <v>1.5m FG - Alignment Sheets</v>
      </c>
      <c r="E361" s="1" t="s">
        <v>38</v>
      </c>
      <c r="F361" s="1">
        <f t="shared" si="23"/>
        <v>1.5</v>
      </c>
      <c r="G361" s="12">
        <f>INDEX(families!$A:$A,MATCH(H361,families!$B:$B,0))</f>
        <v>8</v>
      </c>
      <c r="H361" s="12" t="s">
        <v>38</v>
      </c>
      <c r="M361">
        <v>1037732</v>
      </c>
      <c r="N361">
        <v>1037839</v>
      </c>
      <c r="O361">
        <v>1.5</v>
      </c>
      <c r="P361" t="s">
        <v>716</v>
      </c>
      <c r="Q361" t="s">
        <v>721</v>
      </c>
      <c r="R361" t="s">
        <v>724</v>
      </c>
      <c r="S361" t="s">
        <v>725</v>
      </c>
      <c r="T361">
        <v>107</v>
      </c>
    </row>
    <row r="362" spans="1:20" x14ac:dyDescent="0.2">
      <c r="A362" s="1">
        <f t="shared" si="20"/>
        <v>1037839</v>
      </c>
      <c r="B362" s="1">
        <f t="shared" si="20"/>
        <v>1037846</v>
      </c>
      <c r="C362" s="1" t="str">
        <f t="shared" si="21"/>
        <v>0.9m FG</v>
      </c>
      <c r="D362" s="1" t="str">
        <f t="shared" si="22"/>
        <v>0.9m FG - Default Depth</v>
      </c>
      <c r="E362" s="1" t="s">
        <v>38</v>
      </c>
      <c r="F362" s="1">
        <f t="shared" si="23"/>
        <v>0.9</v>
      </c>
      <c r="G362" s="12">
        <f>INDEX(families!$A:$A,MATCH(H362,families!$B:$B,0))</f>
        <v>8</v>
      </c>
      <c r="H362" s="12" t="s">
        <v>38</v>
      </c>
      <c r="M362">
        <v>1037839</v>
      </c>
      <c r="N362">
        <v>1037846</v>
      </c>
      <c r="O362">
        <v>0.9</v>
      </c>
      <c r="P362" t="s">
        <v>716</v>
      </c>
      <c r="Q362" t="s">
        <v>717</v>
      </c>
      <c r="R362" t="s">
        <v>718</v>
      </c>
      <c r="S362" t="s">
        <v>719</v>
      </c>
      <c r="T362">
        <v>7</v>
      </c>
    </row>
    <row r="363" spans="1:20" x14ac:dyDescent="0.2">
      <c r="A363" s="1">
        <f t="shared" si="20"/>
        <v>1037846</v>
      </c>
      <c r="B363" s="1">
        <f t="shared" si="20"/>
        <v>1037858</v>
      </c>
      <c r="C363" s="1" t="str">
        <f t="shared" si="21"/>
        <v>1.5m RD</v>
      </c>
      <c r="D363" s="1" t="str">
        <f t="shared" si="22"/>
        <v>1.5m RD - DWG# PT640301</v>
      </c>
      <c r="E363" s="1" t="s">
        <v>38</v>
      </c>
      <c r="F363" s="1">
        <f t="shared" si="23"/>
        <v>1.5</v>
      </c>
      <c r="G363" s="12">
        <f>INDEX(families!$A:$A,MATCH(H363,families!$B:$B,0))</f>
        <v>8</v>
      </c>
      <c r="H363" s="12" t="s">
        <v>38</v>
      </c>
      <c r="M363">
        <v>1037846</v>
      </c>
      <c r="N363">
        <v>1037858</v>
      </c>
      <c r="O363">
        <v>1.5</v>
      </c>
      <c r="P363" t="s">
        <v>735</v>
      </c>
      <c r="Q363" t="s">
        <v>736</v>
      </c>
      <c r="R363" t="s">
        <v>737</v>
      </c>
      <c r="S363" t="s">
        <v>737</v>
      </c>
      <c r="T363">
        <v>12</v>
      </c>
    </row>
    <row r="364" spans="1:20" x14ac:dyDescent="0.2">
      <c r="A364" s="1">
        <f t="shared" si="20"/>
        <v>1037858</v>
      </c>
      <c r="B364" s="1">
        <f t="shared" si="20"/>
        <v>1038040</v>
      </c>
      <c r="C364" s="1" t="str">
        <f t="shared" si="21"/>
        <v>0.9m FG</v>
      </c>
      <c r="D364" s="1" t="str">
        <f t="shared" si="22"/>
        <v>0.9m FG - Default Depth</v>
      </c>
      <c r="E364" s="1" t="s">
        <v>38</v>
      </c>
      <c r="F364" s="1">
        <f t="shared" si="23"/>
        <v>0.9</v>
      </c>
      <c r="G364" s="12">
        <f>INDEX(families!$A:$A,MATCH(H364,families!$B:$B,0))</f>
        <v>8</v>
      </c>
      <c r="H364" s="12" t="s">
        <v>38</v>
      </c>
      <c r="M364">
        <v>1037858</v>
      </c>
      <c r="N364">
        <v>1038040</v>
      </c>
      <c r="O364">
        <v>0.9</v>
      </c>
      <c r="P364" t="s">
        <v>716</v>
      </c>
      <c r="Q364" t="s">
        <v>717</v>
      </c>
      <c r="R364" t="s">
        <v>718</v>
      </c>
      <c r="S364" t="s">
        <v>719</v>
      </c>
      <c r="T364">
        <v>182</v>
      </c>
    </row>
    <row r="365" spans="1:20" x14ac:dyDescent="0.2">
      <c r="A365" s="1">
        <f t="shared" si="20"/>
        <v>1038040</v>
      </c>
      <c r="B365" s="1">
        <f t="shared" si="20"/>
        <v>1038064</v>
      </c>
      <c r="C365" s="1" t="str">
        <f t="shared" si="21"/>
        <v>1.2m WC</v>
      </c>
      <c r="D365" s="1" t="str">
        <f t="shared" si="22"/>
        <v>1.2m WC - DWG# PT610201</v>
      </c>
      <c r="E365" s="1" t="s">
        <v>38</v>
      </c>
      <c r="F365" s="1">
        <f t="shared" si="23"/>
        <v>1.2</v>
      </c>
      <c r="G365" s="12">
        <f>INDEX(families!$A:$A,MATCH(H365,families!$B:$B,0))</f>
        <v>8</v>
      </c>
      <c r="H365" s="12" t="s">
        <v>38</v>
      </c>
      <c r="M365">
        <v>1038040</v>
      </c>
      <c r="N365">
        <v>1038064</v>
      </c>
      <c r="O365">
        <v>1.2</v>
      </c>
      <c r="P365" t="s">
        <v>732</v>
      </c>
      <c r="Q365" t="s">
        <v>733</v>
      </c>
      <c r="R365" t="s">
        <v>734</v>
      </c>
      <c r="S365" t="s">
        <v>734</v>
      </c>
      <c r="T365">
        <v>24</v>
      </c>
    </row>
    <row r="366" spans="1:20" x14ac:dyDescent="0.2">
      <c r="A366" s="1">
        <f t="shared" si="20"/>
        <v>1038064</v>
      </c>
      <c r="B366" s="1">
        <f t="shared" si="20"/>
        <v>1038452.36</v>
      </c>
      <c r="C366" s="1" t="str">
        <f t="shared" si="21"/>
        <v>0.9m FG</v>
      </c>
      <c r="D366" s="1" t="str">
        <f t="shared" si="22"/>
        <v>0.9m FG - Default Depth</v>
      </c>
      <c r="E366" s="1" t="s">
        <v>38</v>
      </c>
      <c r="F366" s="1">
        <f t="shared" si="23"/>
        <v>0.9</v>
      </c>
      <c r="G366" s="12">
        <f>INDEX(families!$A:$A,MATCH(H366,families!$B:$B,0))</f>
        <v>8</v>
      </c>
      <c r="H366" s="12" t="s">
        <v>38</v>
      </c>
      <c r="M366">
        <v>1038064</v>
      </c>
      <c r="N366">
        <v>1038452.36</v>
      </c>
      <c r="O366">
        <v>0.9</v>
      </c>
      <c r="P366" t="s">
        <v>716</v>
      </c>
      <c r="Q366" t="s">
        <v>717</v>
      </c>
      <c r="R366" t="s">
        <v>718</v>
      </c>
      <c r="S366" t="s">
        <v>719</v>
      </c>
      <c r="T366">
        <v>388.35999999998597</v>
      </c>
    </row>
    <row r="367" spans="1:20" x14ac:dyDescent="0.2">
      <c r="A367" s="1">
        <f t="shared" si="20"/>
        <v>1038452.36</v>
      </c>
      <c r="B367" s="1">
        <f t="shared" si="20"/>
        <v>1038476.36</v>
      </c>
      <c r="C367" s="1" t="str">
        <f t="shared" si="21"/>
        <v>1.2m WC</v>
      </c>
      <c r="D367" s="1" t="str">
        <f t="shared" si="22"/>
        <v>1.2m WC - DWG# PT610201</v>
      </c>
      <c r="E367" s="1" t="s">
        <v>38</v>
      </c>
      <c r="F367" s="1">
        <f t="shared" si="23"/>
        <v>1.2</v>
      </c>
      <c r="G367" s="12">
        <f>INDEX(families!$A:$A,MATCH(H367,families!$B:$B,0))</f>
        <v>8</v>
      </c>
      <c r="H367" s="12" t="s">
        <v>38</v>
      </c>
      <c r="M367">
        <v>1038452.36</v>
      </c>
      <c r="N367">
        <v>1038476.36</v>
      </c>
      <c r="O367">
        <v>1.2</v>
      </c>
      <c r="P367" t="s">
        <v>732</v>
      </c>
      <c r="Q367" t="s">
        <v>733</v>
      </c>
      <c r="R367" t="s">
        <v>734</v>
      </c>
      <c r="S367" t="s">
        <v>734</v>
      </c>
      <c r="T367">
        <v>24</v>
      </c>
    </row>
    <row r="368" spans="1:20" x14ac:dyDescent="0.2">
      <c r="A368" s="1">
        <f t="shared" si="20"/>
        <v>1038476.36</v>
      </c>
      <c r="B368" s="1">
        <f t="shared" si="20"/>
        <v>1038512.17</v>
      </c>
      <c r="C368" s="1" t="str">
        <f t="shared" si="21"/>
        <v>0.9m FG</v>
      </c>
      <c r="D368" s="1" t="str">
        <f t="shared" si="22"/>
        <v>0.9m FG - Default Depth</v>
      </c>
      <c r="E368" s="1" t="s">
        <v>38</v>
      </c>
      <c r="F368" s="1">
        <f t="shared" si="23"/>
        <v>0.9</v>
      </c>
      <c r="G368" s="12">
        <f>INDEX(families!$A:$A,MATCH(H368,families!$B:$B,0))</f>
        <v>8</v>
      </c>
      <c r="H368" s="12" t="s">
        <v>38</v>
      </c>
      <c r="M368">
        <v>1038476.36</v>
      </c>
      <c r="N368">
        <v>1038512.17</v>
      </c>
      <c r="O368">
        <v>0.9</v>
      </c>
      <c r="P368" t="s">
        <v>716</v>
      </c>
      <c r="Q368" t="s">
        <v>717</v>
      </c>
      <c r="R368" t="s">
        <v>718</v>
      </c>
      <c r="S368" t="s">
        <v>719</v>
      </c>
      <c r="T368">
        <v>35.810000000055801</v>
      </c>
    </row>
    <row r="369" spans="1:20" x14ac:dyDescent="0.2">
      <c r="A369" s="1">
        <f t="shared" si="20"/>
        <v>1038512.17</v>
      </c>
      <c r="B369" s="1">
        <f t="shared" si="20"/>
        <v>1038536.17</v>
      </c>
      <c r="C369" s="1" t="str">
        <f t="shared" si="21"/>
        <v>1.2m WC</v>
      </c>
      <c r="D369" s="1" t="str">
        <f t="shared" si="22"/>
        <v>1.2m WC - DWG# PT610201</v>
      </c>
      <c r="E369" s="1" t="s">
        <v>38</v>
      </c>
      <c r="F369" s="1">
        <f t="shared" si="23"/>
        <v>1.2</v>
      </c>
      <c r="G369" s="12">
        <f>INDEX(families!$A:$A,MATCH(H369,families!$B:$B,0))</f>
        <v>8</v>
      </c>
      <c r="H369" s="12" t="s">
        <v>38</v>
      </c>
      <c r="M369">
        <v>1038512.17</v>
      </c>
      <c r="N369">
        <v>1038536.17</v>
      </c>
      <c r="O369">
        <v>1.2</v>
      </c>
      <c r="P369" t="s">
        <v>732</v>
      </c>
      <c r="Q369" t="s">
        <v>733</v>
      </c>
      <c r="R369" t="s">
        <v>734</v>
      </c>
      <c r="S369" t="s">
        <v>734</v>
      </c>
      <c r="T369">
        <v>24</v>
      </c>
    </row>
    <row r="370" spans="1:20" x14ac:dyDescent="0.2">
      <c r="A370" s="1">
        <f t="shared" si="20"/>
        <v>1038536.17</v>
      </c>
      <c r="B370" s="1">
        <f t="shared" si="20"/>
        <v>1038564.35</v>
      </c>
      <c r="C370" s="1" t="str">
        <f t="shared" si="21"/>
        <v>0.9m FG</v>
      </c>
      <c r="D370" s="1" t="str">
        <f t="shared" si="22"/>
        <v>0.9m FG - Default Depth</v>
      </c>
      <c r="E370" s="1" t="s">
        <v>38</v>
      </c>
      <c r="F370" s="1">
        <f t="shared" si="23"/>
        <v>0.9</v>
      </c>
      <c r="G370" s="12">
        <f>INDEX(families!$A:$A,MATCH(H370,families!$B:$B,0))</f>
        <v>8</v>
      </c>
      <c r="H370" s="12" t="s">
        <v>38</v>
      </c>
      <c r="M370">
        <v>1038536.17</v>
      </c>
      <c r="N370">
        <v>1038564.35</v>
      </c>
      <c r="O370">
        <v>0.9</v>
      </c>
      <c r="P370" t="s">
        <v>716</v>
      </c>
      <c r="Q370" t="s">
        <v>717</v>
      </c>
      <c r="R370" t="s">
        <v>718</v>
      </c>
      <c r="S370" t="s">
        <v>719</v>
      </c>
      <c r="T370">
        <v>28.1799999999348</v>
      </c>
    </row>
    <row r="371" spans="1:20" x14ac:dyDescent="0.2">
      <c r="A371" s="1">
        <f t="shared" si="20"/>
        <v>1038564.35</v>
      </c>
      <c r="B371" s="1">
        <f t="shared" si="20"/>
        <v>1038576.35</v>
      </c>
      <c r="C371" s="1" t="str">
        <f t="shared" si="21"/>
        <v>1.5m RD</v>
      </c>
      <c r="D371" s="1" t="str">
        <f t="shared" si="22"/>
        <v>1.5m RD - DWG# PT640301</v>
      </c>
      <c r="E371" s="1" t="s">
        <v>38</v>
      </c>
      <c r="F371" s="1">
        <f t="shared" si="23"/>
        <v>1.5</v>
      </c>
      <c r="G371" s="12">
        <f>INDEX(families!$A:$A,MATCH(H371,families!$B:$B,0))</f>
        <v>8</v>
      </c>
      <c r="H371" s="12" t="s">
        <v>38</v>
      </c>
      <c r="M371">
        <v>1038564.35</v>
      </c>
      <c r="N371">
        <v>1038576.35</v>
      </c>
      <c r="O371">
        <v>1.5</v>
      </c>
      <c r="P371" t="s">
        <v>735</v>
      </c>
      <c r="Q371" t="s">
        <v>736</v>
      </c>
      <c r="R371" t="s">
        <v>737</v>
      </c>
      <c r="S371" t="s">
        <v>737</v>
      </c>
      <c r="T371">
        <v>12</v>
      </c>
    </row>
    <row r="372" spans="1:20" x14ac:dyDescent="0.2">
      <c r="A372" s="1">
        <f t="shared" si="20"/>
        <v>1038576.35</v>
      </c>
      <c r="B372" s="1">
        <f t="shared" si="20"/>
        <v>1038578.79</v>
      </c>
      <c r="C372" s="1" t="str">
        <f t="shared" si="21"/>
        <v>0.9m FG</v>
      </c>
      <c r="D372" s="1" t="str">
        <f t="shared" si="22"/>
        <v>0.9m FG - Default Depth</v>
      </c>
      <c r="E372" s="1" t="s">
        <v>38</v>
      </c>
      <c r="F372" s="1">
        <f t="shared" si="23"/>
        <v>0.9</v>
      </c>
      <c r="G372" s="12">
        <f>INDEX(families!$A:$A,MATCH(H372,families!$B:$B,0))</f>
        <v>8</v>
      </c>
      <c r="H372" s="12" t="s">
        <v>38</v>
      </c>
      <c r="M372">
        <v>1038576.35</v>
      </c>
      <c r="N372">
        <v>1038578.79</v>
      </c>
      <c r="O372">
        <v>0.9</v>
      </c>
      <c r="P372" t="s">
        <v>716</v>
      </c>
      <c r="Q372" t="s">
        <v>717</v>
      </c>
      <c r="R372" t="s">
        <v>718</v>
      </c>
      <c r="S372" t="s">
        <v>719</v>
      </c>
      <c r="T372">
        <v>2.4400000000605302</v>
      </c>
    </row>
    <row r="373" spans="1:20" x14ac:dyDescent="0.2">
      <c r="A373" s="1">
        <f t="shared" si="20"/>
        <v>1038578.79</v>
      </c>
      <c r="B373" s="1">
        <f t="shared" si="20"/>
        <v>1038590.79</v>
      </c>
      <c r="C373" s="1" t="str">
        <f t="shared" si="21"/>
        <v>1.2m RD</v>
      </c>
      <c r="D373" s="1" t="str">
        <f t="shared" si="22"/>
        <v>1.2m RD - DWG# PT640001</v>
      </c>
      <c r="E373" s="1" t="s">
        <v>38</v>
      </c>
      <c r="F373" s="1">
        <f t="shared" si="23"/>
        <v>1.2</v>
      </c>
      <c r="G373" s="12">
        <f>INDEX(families!$A:$A,MATCH(H373,families!$B:$B,0))</f>
        <v>8</v>
      </c>
      <c r="H373" s="12" t="s">
        <v>38</v>
      </c>
      <c r="M373">
        <v>1038578.79</v>
      </c>
      <c r="N373">
        <v>1038590.79</v>
      </c>
      <c r="O373">
        <v>1.2</v>
      </c>
      <c r="P373" t="s">
        <v>735</v>
      </c>
      <c r="Q373" t="s">
        <v>796</v>
      </c>
      <c r="R373" t="s">
        <v>797</v>
      </c>
      <c r="S373" t="s">
        <v>797</v>
      </c>
      <c r="T373">
        <v>12</v>
      </c>
    </row>
    <row r="374" spans="1:20" x14ac:dyDescent="0.2">
      <c r="A374" s="1">
        <f t="shared" si="20"/>
        <v>1038590.79</v>
      </c>
      <c r="B374" s="1">
        <f t="shared" si="20"/>
        <v>1038843</v>
      </c>
      <c r="C374" s="1" t="str">
        <f t="shared" si="21"/>
        <v>0.9m FG</v>
      </c>
      <c r="D374" s="1" t="str">
        <f t="shared" si="22"/>
        <v>0.9m FG - Default Depth</v>
      </c>
      <c r="E374" s="1" t="s">
        <v>38</v>
      </c>
      <c r="F374" s="1">
        <f t="shared" si="23"/>
        <v>0.9</v>
      </c>
      <c r="G374" s="12">
        <f>INDEX(families!$A:$A,MATCH(H374,families!$B:$B,0))</f>
        <v>8</v>
      </c>
      <c r="H374" s="12" t="s">
        <v>38</v>
      </c>
      <c r="M374">
        <v>1038590.79</v>
      </c>
      <c r="N374">
        <v>1038843</v>
      </c>
      <c r="O374">
        <v>0.9</v>
      </c>
      <c r="P374" t="s">
        <v>716</v>
      </c>
      <c r="Q374" t="s">
        <v>717</v>
      </c>
      <c r="R374" t="s">
        <v>718</v>
      </c>
      <c r="S374" t="s">
        <v>719</v>
      </c>
      <c r="T374">
        <v>252.20999999996201</v>
      </c>
    </row>
    <row r="375" spans="1:20" x14ac:dyDescent="0.2">
      <c r="A375" s="1">
        <f t="shared" si="20"/>
        <v>1038843</v>
      </c>
      <c r="B375" s="1">
        <f t="shared" si="20"/>
        <v>1039358.05</v>
      </c>
      <c r="C375" s="1" t="str">
        <f t="shared" si="21"/>
        <v>1.2m CG</v>
      </c>
      <c r="D375" s="1" t="str">
        <f t="shared" si="22"/>
        <v>1.2m CG - Alignment Sheets</v>
      </c>
      <c r="E375" s="1" t="s">
        <v>38</v>
      </c>
      <c r="F375" s="1">
        <f t="shared" si="23"/>
        <v>1.2</v>
      </c>
      <c r="G375" s="12">
        <f>INDEX(families!$A:$A,MATCH(H375,families!$B:$B,0))</f>
        <v>8</v>
      </c>
      <c r="H375" s="12" t="s">
        <v>38</v>
      </c>
      <c r="M375">
        <v>1038843</v>
      </c>
      <c r="N375">
        <v>1039358.05</v>
      </c>
      <c r="O375">
        <v>1.2</v>
      </c>
      <c r="P375" t="s">
        <v>720</v>
      </c>
      <c r="Q375" t="s">
        <v>721</v>
      </c>
      <c r="R375" t="s">
        <v>761</v>
      </c>
      <c r="S375" t="s">
        <v>762</v>
      </c>
      <c r="T375">
        <v>515.050000000046</v>
      </c>
    </row>
    <row r="376" spans="1:20" x14ac:dyDescent="0.2">
      <c r="A376" s="1">
        <f t="shared" si="20"/>
        <v>1039358.05</v>
      </c>
      <c r="B376" s="1">
        <f t="shared" si="20"/>
        <v>1039370.05</v>
      </c>
      <c r="C376" s="1" t="str">
        <f t="shared" si="21"/>
        <v>1.5m RD</v>
      </c>
      <c r="D376" s="1" t="str">
        <f t="shared" si="22"/>
        <v>1.5m RD - DWG# PT640301</v>
      </c>
      <c r="E376" s="1" t="s">
        <v>38</v>
      </c>
      <c r="F376" s="1">
        <f t="shared" si="23"/>
        <v>1.5</v>
      </c>
      <c r="G376" s="12">
        <f>INDEX(families!$A:$A,MATCH(H376,families!$B:$B,0))</f>
        <v>8</v>
      </c>
      <c r="H376" s="12" t="s">
        <v>38</v>
      </c>
      <c r="M376">
        <v>1039358.05</v>
      </c>
      <c r="N376">
        <v>1039370.05</v>
      </c>
      <c r="O376">
        <v>1.5</v>
      </c>
      <c r="P376" t="s">
        <v>735</v>
      </c>
      <c r="Q376" t="s">
        <v>736</v>
      </c>
      <c r="R376" t="s">
        <v>737</v>
      </c>
      <c r="S376" t="s">
        <v>737</v>
      </c>
      <c r="T376">
        <v>12</v>
      </c>
    </row>
    <row r="377" spans="1:20" x14ac:dyDescent="0.2">
      <c r="A377" s="1">
        <f t="shared" si="20"/>
        <v>1039370.05</v>
      </c>
      <c r="B377" s="1">
        <f t="shared" si="20"/>
        <v>1039652.17</v>
      </c>
      <c r="C377" s="1" t="str">
        <f t="shared" si="21"/>
        <v>1.2m CG</v>
      </c>
      <c r="D377" s="1" t="str">
        <f t="shared" si="22"/>
        <v>1.2m CG - Alignment Sheets</v>
      </c>
      <c r="E377" s="1" t="s">
        <v>38</v>
      </c>
      <c r="F377" s="1">
        <f t="shared" si="23"/>
        <v>1.2</v>
      </c>
      <c r="G377" s="12">
        <f>INDEX(families!$A:$A,MATCH(H377,families!$B:$B,0))</f>
        <v>8</v>
      </c>
      <c r="H377" s="12" t="s">
        <v>38</v>
      </c>
      <c r="M377">
        <v>1039370.05</v>
      </c>
      <c r="N377">
        <v>1039652.17</v>
      </c>
      <c r="O377">
        <v>1.2</v>
      </c>
      <c r="P377" t="s">
        <v>720</v>
      </c>
      <c r="Q377" t="s">
        <v>721</v>
      </c>
      <c r="R377" t="s">
        <v>761</v>
      </c>
      <c r="S377" t="s">
        <v>762</v>
      </c>
      <c r="T377">
        <v>282.119999999995</v>
      </c>
    </row>
    <row r="378" spans="1:20" x14ac:dyDescent="0.2">
      <c r="A378" s="1">
        <f t="shared" si="20"/>
        <v>1039652.17</v>
      </c>
      <c r="B378" s="1">
        <f t="shared" si="20"/>
        <v>1039664.17</v>
      </c>
      <c r="C378" s="1" t="str">
        <f t="shared" si="21"/>
        <v>1.5m RD</v>
      </c>
      <c r="D378" s="1" t="str">
        <f t="shared" si="22"/>
        <v>1.5m RD - DWG# PT640301</v>
      </c>
      <c r="E378" s="1" t="s">
        <v>38</v>
      </c>
      <c r="F378" s="1">
        <f t="shared" si="23"/>
        <v>1.5</v>
      </c>
      <c r="G378" s="12">
        <f>INDEX(families!$A:$A,MATCH(H378,families!$B:$B,0))</f>
        <v>8</v>
      </c>
      <c r="H378" s="12" t="s">
        <v>38</v>
      </c>
      <c r="M378">
        <v>1039652.17</v>
      </c>
      <c r="N378">
        <v>1039664.17</v>
      </c>
      <c r="O378">
        <v>1.5</v>
      </c>
      <c r="P378" t="s">
        <v>735</v>
      </c>
      <c r="Q378" t="s">
        <v>736</v>
      </c>
      <c r="R378" t="s">
        <v>737</v>
      </c>
      <c r="S378" t="s">
        <v>737</v>
      </c>
      <c r="T378">
        <v>12</v>
      </c>
    </row>
    <row r="379" spans="1:20" x14ac:dyDescent="0.2">
      <c r="A379" s="1">
        <f t="shared" si="20"/>
        <v>1039664.17</v>
      </c>
      <c r="B379" s="1">
        <f t="shared" si="20"/>
        <v>1039684.99</v>
      </c>
      <c r="C379" s="1" t="str">
        <f t="shared" si="21"/>
        <v>1.2m CG</v>
      </c>
      <c r="D379" s="1" t="str">
        <f t="shared" si="22"/>
        <v>1.2m CG - Alignment Sheets</v>
      </c>
      <c r="E379" s="1" t="s">
        <v>38</v>
      </c>
      <c r="F379" s="1">
        <f t="shared" si="23"/>
        <v>1.2</v>
      </c>
      <c r="G379" s="12">
        <f>INDEX(families!$A:$A,MATCH(H379,families!$B:$B,0))</f>
        <v>8</v>
      </c>
      <c r="H379" s="12" t="s">
        <v>38</v>
      </c>
      <c r="M379">
        <v>1039664.17</v>
      </c>
      <c r="N379">
        <v>1039684.99</v>
      </c>
      <c r="O379">
        <v>1.2</v>
      </c>
      <c r="P379" t="s">
        <v>720</v>
      </c>
      <c r="Q379" t="s">
        <v>721</v>
      </c>
      <c r="R379" t="s">
        <v>761</v>
      </c>
      <c r="S379" t="s">
        <v>762</v>
      </c>
      <c r="T379">
        <v>20.819999999948699</v>
      </c>
    </row>
    <row r="380" spans="1:20" x14ac:dyDescent="0.2">
      <c r="A380" s="1">
        <f t="shared" si="20"/>
        <v>1039684.99</v>
      </c>
      <c r="B380" s="1">
        <f t="shared" si="20"/>
        <v>1039696.99</v>
      </c>
      <c r="C380" s="1" t="str">
        <f t="shared" si="21"/>
        <v>1.5m RD</v>
      </c>
      <c r="D380" s="1" t="str">
        <f t="shared" si="22"/>
        <v>1.5m RD - DWG# PT640301</v>
      </c>
      <c r="E380" s="1" t="s">
        <v>38</v>
      </c>
      <c r="F380" s="1">
        <f t="shared" si="23"/>
        <v>1.5</v>
      </c>
      <c r="G380" s="12">
        <f>INDEX(families!$A:$A,MATCH(H380,families!$B:$B,0))</f>
        <v>8</v>
      </c>
      <c r="H380" s="12" t="s">
        <v>38</v>
      </c>
      <c r="M380">
        <v>1039684.99</v>
      </c>
      <c r="N380">
        <v>1039696.99</v>
      </c>
      <c r="O380">
        <v>1.5</v>
      </c>
      <c r="P380" t="s">
        <v>735</v>
      </c>
      <c r="Q380" t="s">
        <v>736</v>
      </c>
      <c r="R380" t="s">
        <v>737</v>
      </c>
      <c r="S380" t="s">
        <v>737</v>
      </c>
      <c r="T380">
        <v>12</v>
      </c>
    </row>
    <row r="381" spans="1:20" x14ac:dyDescent="0.2">
      <c r="A381" s="1">
        <f t="shared" si="20"/>
        <v>1039696.99</v>
      </c>
      <c r="B381" s="1">
        <f t="shared" si="20"/>
        <v>1039775.56</v>
      </c>
      <c r="C381" s="1" t="str">
        <f t="shared" si="21"/>
        <v>1.2m CG</v>
      </c>
      <c r="D381" s="1" t="str">
        <f t="shared" si="22"/>
        <v>1.2m CG - Alignment Sheets</v>
      </c>
      <c r="E381" s="1" t="s">
        <v>38</v>
      </c>
      <c r="F381" s="1">
        <f t="shared" si="23"/>
        <v>1.2</v>
      </c>
      <c r="G381" s="12">
        <f>INDEX(families!$A:$A,MATCH(H381,families!$B:$B,0))</f>
        <v>8</v>
      </c>
      <c r="H381" s="12" t="s">
        <v>38</v>
      </c>
      <c r="M381">
        <v>1039696.99</v>
      </c>
      <c r="N381">
        <v>1039775.56</v>
      </c>
      <c r="O381">
        <v>1.2</v>
      </c>
      <c r="P381" t="s">
        <v>720</v>
      </c>
      <c r="Q381" t="s">
        <v>721</v>
      </c>
      <c r="R381" t="s">
        <v>761</v>
      </c>
      <c r="S381" t="s">
        <v>762</v>
      </c>
      <c r="T381">
        <v>78.570000000065093</v>
      </c>
    </row>
    <row r="382" spans="1:20" x14ac:dyDescent="0.2">
      <c r="A382" s="1">
        <f t="shared" si="20"/>
        <v>1039775.56</v>
      </c>
      <c r="B382" s="1">
        <f t="shared" si="20"/>
        <v>1039787.56</v>
      </c>
      <c r="C382" s="1" t="str">
        <f t="shared" si="21"/>
        <v>1.5m RD</v>
      </c>
      <c r="D382" s="1" t="str">
        <f t="shared" si="22"/>
        <v>1.5m RD - DWG# PT640301</v>
      </c>
      <c r="E382" s="1" t="s">
        <v>38</v>
      </c>
      <c r="F382" s="1">
        <f t="shared" si="23"/>
        <v>1.5</v>
      </c>
      <c r="G382" s="12">
        <f>INDEX(families!$A:$A,MATCH(H382,families!$B:$B,0))</f>
        <v>8</v>
      </c>
      <c r="H382" s="12" t="s">
        <v>38</v>
      </c>
      <c r="M382">
        <v>1039775.56</v>
      </c>
      <c r="N382">
        <v>1039787.56</v>
      </c>
      <c r="O382">
        <v>1.5</v>
      </c>
      <c r="P382" t="s">
        <v>735</v>
      </c>
      <c r="Q382" t="s">
        <v>736</v>
      </c>
      <c r="R382" t="s">
        <v>737</v>
      </c>
      <c r="S382" t="s">
        <v>737</v>
      </c>
      <c r="T382">
        <v>12</v>
      </c>
    </row>
    <row r="383" spans="1:20" x14ac:dyDescent="0.2">
      <c r="A383" s="1">
        <f t="shared" si="20"/>
        <v>1039787.56</v>
      </c>
      <c r="B383" s="1">
        <f t="shared" si="20"/>
        <v>1039807</v>
      </c>
      <c r="C383" s="1" t="str">
        <f t="shared" si="21"/>
        <v>1.2m CG</v>
      </c>
      <c r="D383" s="1" t="str">
        <f t="shared" si="22"/>
        <v>1.2m CG - Alignment Sheets</v>
      </c>
      <c r="E383" s="1" t="s">
        <v>38</v>
      </c>
      <c r="F383" s="1">
        <f t="shared" si="23"/>
        <v>1.2</v>
      </c>
      <c r="G383" s="12">
        <f>INDEX(families!$A:$A,MATCH(H383,families!$B:$B,0))</f>
        <v>8</v>
      </c>
      <c r="H383" s="12" t="s">
        <v>38</v>
      </c>
      <c r="M383">
        <v>1039787.56</v>
      </c>
      <c r="N383">
        <v>1039807</v>
      </c>
      <c r="O383">
        <v>1.2</v>
      </c>
      <c r="P383" t="s">
        <v>720</v>
      </c>
      <c r="Q383" t="s">
        <v>721</v>
      </c>
      <c r="R383" t="s">
        <v>761</v>
      </c>
      <c r="S383" t="s">
        <v>762</v>
      </c>
      <c r="T383">
        <v>19.439999999944099</v>
      </c>
    </row>
    <row r="384" spans="1:20" x14ac:dyDescent="0.2">
      <c r="A384" s="1">
        <f t="shared" si="20"/>
        <v>1039807</v>
      </c>
      <c r="B384" s="1">
        <f t="shared" si="20"/>
        <v>1039887</v>
      </c>
      <c r="C384" s="1" t="str">
        <f t="shared" si="21"/>
        <v>1.2m CG/1.5m FG</v>
      </c>
      <c r="D384" s="1" t="str">
        <f t="shared" si="22"/>
        <v>1.2m CG/1.5m FG - Alignment Sheets</v>
      </c>
      <c r="E384" s="1" t="s">
        <v>38</v>
      </c>
      <c r="F384" s="1">
        <f t="shared" si="23"/>
        <v>1.2</v>
      </c>
      <c r="G384" s="12">
        <f>INDEX(families!$A:$A,MATCH(H384,families!$B:$B,0))</f>
        <v>8</v>
      </c>
      <c r="H384" s="12" t="s">
        <v>38</v>
      </c>
      <c r="M384">
        <v>1039807</v>
      </c>
      <c r="N384">
        <v>1039887</v>
      </c>
      <c r="O384" t="s">
        <v>747</v>
      </c>
      <c r="P384" t="s">
        <v>741</v>
      </c>
      <c r="Q384" t="s">
        <v>721</v>
      </c>
      <c r="R384" t="s">
        <v>748</v>
      </c>
      <c r="S384" t="s">
        <v>749</v>
      </c>
      <c r="T384">
        <v>80</v>
      </c>
    </row>
    <row r="385" spans="1:20" x14ac:dyDescent="0.2">
      <c r="A385" s="1">
        <f t="shared" si="20"/>
        <v>1039887</v>
      </c>
      <c r="B385" s="1">
        <f t="shared" si="20"/>
        <v>1039899.51</v>
      </c>
      <c r="C385" s="1" t="str">
        <f t="shared" si="21"/>
        <v>1.2m CG</v>
      </c>
      <c r="D385" s="1" t="str">
        <f t="shared" si="22"/>
        <v>1.2m CG - Alignment Sheets</v>
      </c>
      <c r="E385" s="1" t="s">
        <v>38</v>
      </c>
      <c r="F385" s="1">
        <f t="shared" si="23"/>
        <v>1.2</v>
      </c>
      <c r="G385" s="12">
        <f>INDEX(families!$A:$A,MATCH(H385,families!$B:$B,0))</f>
        <v>8</v>
      </c>
      <c r="H385" s="12" t="s">
        <v>38</v>
      </c>
      <c r="M385">
        <v>1039887</v>
      </c>
      <c r="N385">
        <v>1039899.51</v>
      </c>
      <c r="O385">
        <v>1.2</v>
      </c>
      <c r="P385" t="s">
        <v>720</v>
      </c>
      <c r="Q385" t="s">
        <v>721</v>
      </c>
      <c r="R385" t="s">
        <v>761</v>
      </c>
      <c r="S385" t="s">
        <v>762</v>
      </c>
      <c r="T385">
        <v>12.510000000009301</v>
      </c>
    </row>
    <row r="386" spans="1:20" x14ac:dyDescent="0.2">
      <c r="A386" s="1">
        <f t="shared" si="20"/>
        <v>1039899.51</v>
      </c>
      <c r="B386" s="1">
        <f t="shared" si="20"/>
        <v>1039911.51</v>
      </c>
      <c r="C386" s="1" t="str">
        <f t="shared" si="21"/>
        <v>1.5m RD</v>
      </c>
      <c r="D386" s="1" t="str">
        <f t="shared" si="22"/>
        <v>1.5m RD - DWG# PT640301</v>
      </c>
      <c r="E386" s="1" t="s">
        <v>38</v>
      </c>
      <c r="F386" s="1">
        <f t="shared" si="23"/>
        <v>1.5</v>
      </c>
      <c r="G386" s="12">
        <f>INDEX(families!$A:$A,MATCH(H386,families!$B:$B,0))</f>
        <v>8</v>
      </c>
      <c r="H386" s="12" t="s">
        <v>38</v>
      </c>
      <c r="M386">
        <v>1039899.51</v>
      </c>
      <c r="N386">
        <v>1039911.51</v>
      </c>
      <c r="O386">
        <v>1.5</v>
      </c>
      <c r="P386" t="s">
        <v>735</v>
      </c>
      <c r="Q386" t="s">
        <v>736</v>
      </c>
      <c r="R386" t="s">
        <v>737</v>
      </c>
      <c r="S386" t="s">
        <v>737</v>
      </c>
      <c r="T386">
        <v>12</v>
      </c>
    </row>
    <row r="387" spans="1:20" x14ac:dyDescent="0.2">
      <c r="A387" s="1">
        <f t="shared" ref="A387:B445" si="24">M387</f>
        <v>1039911.51</v>
      </c>
      <c r="B387" s="1">
        <f t="shared" si="24"/>
        <v>1040203.46</v>
      </c>
      <c r="C387" s="1" t="str">
        <f t="shared" ref="C387:C450" si="25">R387</f>
        <v>1.2m CG</v>
      </c>
      <c r="D387" s="1" t="str">
        <f t="shared" ref="D387:D450" si="26">R387&amp;" - "&amp;Q387</f>
        <v>1.2m CG - Alignment Sheets</v>
      </c>
      <c r="E387" s="1" t="s">
        <v>38</v>
      </c>
      <c r="F387" s="1">
        <f t="shared" ref="F387:F450" si="27">_xlfn.NUMBERVALUE(TRIM(LEFT(R387,3)))</f>
        <v>1.2</v>
      </c>
      <c r="G387" s="12">
        <f>INDEX(families!$A:$A,MATCH(H387,families!$B:$B,0))</f>
        <v>8</v>
      </c>
      <c r="H387" s="12" t="s">
        <v>38</v>
      </c>
      <c r="M387">
        <v>1039911.51</v>
      </c>
      <c r="N387">
        <v>1040203.46</v>
      </c>
      <c r="O387">
        <v>1.2</v>
      </c>
      <c r="P387" t="s">
        <v>720</v>
      </c>
      <c r="Q387" t="s">
        <v>721</v>
      </c>
      <c r="R387" t="s">
        <v>761</v>
      </c>
      <c r="S387" t="s">
        <v>762</v>
      </c>
      <c r="T387">
        <v>291.94999999995298</v>
      </c>
    </row>
    <row r="388" spans="1:20" x14ac:dyDescent="0.2">
      <c r="A388" s="1">
        <f t="shared" si="24"/>
        <v>1040203.46</v>
      </c>
      <c r="B388" s="1">
        <f t="shared" si="24"/>
        <v>1040215.46</v>
      </c>
      <c r="C388" s="1" t="str">
        <f t="shared" si="25"/>
        <v>1.5m RD</v>
      </c>
      <c r="D388" s="1" t="str">
        <f t="shared" si="26"/>
        <v>1.5m RD - DWG# PT640301</v>
      </c>
      <c r="E388" s="1" t="s">
        <v>38</v>
      </c>
      <c r="F388" s="1">
        <f t="shared" si="27"/>
        <v>1.5</v>
      </c>
      <c r="G388" s="12">
        <f>INDEX(families!$A:$A,MATCH(H388,families!$B:$B,0))</f>
        <v>8</v>
      </c>
      <c r="H388" s="12" t="s">
        <v>38</v>
      </c>
      <c r="M388">
        <v>1040203.46</v>
      </c>
      <c r="N388">
        <v>1040215.46</v>
      </c>
      <c r="O388">
        <v>1.5</v>
      </c>
      <c r="P388" t="s">
        <v>735</v>
      </c>
      <c r="Q388" t="s">
        <v>736</v>
      </c>
      <c r="R388" t="s">
        <v>737</v>
      </c>
      <c r="S388" t="s">
        <v>737</v>
      </c>
      <c r="T388">
        <v>12</v>
      </c>
    </row>
    <row r="389" spans="1:20" x14ac:dyDescent="0.2">
      <c r="A389" s="1">
        <f t="shared" si="24"/>
        <v>1040215.46</v>
      </c>
      <c r="B389" s="1">
        <f t="shared" si="24"/>
        <v>1040291</v>
      </c>
      <c r="C389" s="1" t="str">
        <f t="shared" si="25"/>
        <v>1.2m CG</v>
      </c>
      <c r="D389" s="1" t="str">
        <f t="shared" si="26"/>
        <v>1.2m CG - Alignment Sheets</v>
      </c>
      <c r="E389" s="1" t="s">
        <v>38</v>
      </c>
      <c r="F389" s="1">
        <f t="shared" si="27"/>
        <v>1.2</v>
      </c>
      <c r="G389" s="12">
        <f>INDEX(families!$A:$A,MATCH(H389,families!$B:$B,0))</f>
        <v>8</v>
      </c>
      <c r="H389" s="12" t="s">
        <v>38</v>
      </c>
      <c r="M389">
        <v>1040215.46</v>
      </c>
      <c r="N389">
        <v>1040291</v>
      </c>
      <c r="O389">
        <v>1.2</v>
      </c>
      <c r="P389" t="s">
        <v>720</v>
      </c>
      <c r="Q389" t="s">
        <v>721</v>
      </c>
      <c r="R389" t="s">
        <v>761</v>
      </c>
      <c r="S389" t="s">
        <v>762</v>
      </c>
      <c r="T389">
        <v>75.540000000037196</v>
      </c>
    </row>
    <row r="390" spans="1:20" x14ac:dyDescent="0.2">
      <c r="A390" s="1">
        <f t="shared" si="24"/>
        <v>1040291</v>
      </c>
      <c r="B390" s="1">
        <f t="shared" si="24"/>
        <v>1040315</v>
      </c>
      <c r="C390" s="1" t="str">
        <f t="shared" si="25"/>
        <v>1.2m CG/1.2m FG</v>
      </c>
      <c r="D390" s="1" t="str">
        <f t="shared" si="26"/>
        <v>1.2m CG/1.2m FG - Alignment Sheets</v>
      </c>
      <c r="E390" s="1" t="s">
        <v>38</v>
      </c>
      <c r="F390" s="1">
        <f t="shared" si="27"/>
        <v>1.2</v>
      </c>
      <c r="G390" s="12">
        <f>INDEX(families!$A:$A,MATCH(H390,families!$B:$B,0))</f>
        <v>8</v>
      </c>
      <c r="H390" s="12" t="s">
        <v>38</v>
      </c>
      <c r="M390">
        <v>1040291</v>
      </c>
      <c r="N390">
        <v>1040315</v>
      </c>
      <c r="O390">
        <v>1.2</v>
      </c>
      <c r="P390" t="s">
        <v>741</v>
      </c>
      <c r="Q390" t="s">
        <v>721</v>
      </c>
      <c r="R390" t="s">
        <v>800</v>
      </c>
      <c r="S390" t="s">
        <v>801</v>
      </c>
      <c r="T390">
        <v>24</v>
      </c>
    </row>
    <row r="391" spans="1:20" x14ac:dyDescent="0.2">
      <c r="A391" s="1">
        <f t="shared" si="24"/>
        <v>1040315</v>
      </c>
      <c r="B391" s="1">
        <f t="shared" si="24"/>
        <v>1040346.7</v>
      </c>
      <c r="C391" s="1" t="str">
        <f t="shared" si="25"/>
        <v>1.2m CG</v>
      </c>
      <c r="D391" s="1" t="str">
        <f t="shared" si="26"/>
        <v>1.2m CG - Alignment Sheets</v>
      </c>
      <c r="E391" s="1" t="s">
        <v>38</v>
      </c>
      <c r="F391" s="1">
        <f t="shared" si="27"/>
        <v>1.2</v>
      </c>
      <c r="G391" s="12">
        <f>INDEX(families!$A:$A,MATCH(H391,families!$B:$B,0))</f>
        <v>8</v>
      </c>
      <c r="H391" s="12" t="s">
        <v>38</v>
      </c>
      <c r="M391">
        <v>1040315</v>
      </c>
      <c r="N391">
        <v>1040346.7</v>
      </c>
      <c r="O391">
        <v>1.2</v>
      </c>
      <c r="P391" t="s">
        <v>720</v>
      </c>
      <c r="Q391" t="s">
        <v>721</v>
      </c>
      <c r="R391" t="s">
        <v>761</v>
      </c>
      <c r="S391" t="s">
        <v>762</v>
      </c>
      <c r="T391">
        <v>31.699999999953398</v>
      </c>
    </row>
    <row r="392" spans="1:20" x14ac:dyDescent="0.2">
      <c r="A392" s="1">
        <f t="shared" si="24"/>
        <v>1040346.7</v>
      </c>
      <c r="B392" s="1">
        <f t="shared" si="24"/>
        <v>1040358.7</v>
      </c>
      <c r="C392" s="1" t="str">
        <f t="shared" si="25"/>
        <v>1.5m RD</v>
      </c>
      <c r="D392" s="1" t="str">
        <f t="shared" si="26"/>
        <v>1.5m RD - DWG# PT640301</v>
      </c>
      <c r="E392" s="1" t="s">
        <v>38</v>
      </c>
      <c r="F392" s="1">
        <f t="shared" si="27"/>
        <v>1.5</v>
      </c>
      <c r="G392" s="12">
        <f>INDEX(families!$A:$A,MATCH(H392,families!$B:$B,0))</f>
        <v>8</v>
      </c>
      <c r="H392" s="12" t="s">
        <v>38</v>
      </c>
      <c r="M392">
        <v>1040346.7</v>
      </c>
      <c r="N392">
        <v>1040358.7</v>
      </c>
      <c r="O392">
        <v>1.5</v>
      </c>
      <c r="P392" t="s">
        <v>735</v>
      </c>
      <c r="Q392" t="s">
        <v>736</v>
      </c>
      <c r="R392" t="s">
        <v>737</v>
      </c>
      <c r="S392" t="s">
        <v>737</v>
      </c>
      <c r="T392">
        <v>12</v>
      </c>
    </row>
    <row r="393" spans="1:20" x14ac:dyDescent="0.2">
      <c r="A393" s="1">
        <f t="shared" si="24"/>
        <v>1040358.7</v>
      </c>
      <c r="B393" s="1">
        <f t="shared" si="24"/>
        <v>1040466.28</v>
      </c>
      <c r="C393" s="1" t="str">
        <f t="shared" si="25"/>
        <v>1.2m CG</v>
      </c>
      <c r="D393" s="1" t="str">
        <f t="shared" si="26"/>
        <v>1.2m CG - Alignment Sheets</v>
      </c>
      <c r="E393" s="1" t="s">
        <v>38</v>
      </c>
      <c r="F393" s="1">
        <f t="shared" si="27"/>
        <v>1.2</v>
      </c>
      <c r="G393" s="12">
        <f>INDEX(families!$A:$A,MATCH(H393,families!$B:$B,0))</f>
        <v>8</v>
      </c>
      <c r="H393" s="12" t="s">
        <v>38</v>
      </c>
      <c r="M393">
        <v>1040358.7</v>
      </c>
      <c r="N393">
        <v>1040466.28</v>
      </c>
      <c r="O393">
        <v>1.2</v>
      </c>
      <c r="P393" t="s">
        <v>720</v>
      </c>
      <c r="Q393" t="s">
        <v>721</v>
      </c>
      <c r="R393" t="s">
        <v>761</v>
      </c>
      <c r="S393" t="s">
        <v>762</v>
      </c>
      <c r="T393">
        <v>107.58000000007399</v>
      </c>
    </row>
    <row r="394" spans="1:20" x14ac:dyDescent="0.2">
      <c r="A394" s="1">
        <f t="shared" si="24"/>
        <v>1040466.28</v>
      </c>
      <c r="B394" s="1">
        <f t="shared" si="24"/>
        <v>1040478.28</v>
      </c>
      <c r="C394" s="1" t="str">
        <f t="shared" si="25"/>
        <v>1.5m RD</v>
      </c>
      <c r="D394" s="1" t="str">
        <f t="shared" si="26"/>
        <v>1.5m RD - DWG# PT640301</v>
      </c>
      <c r="E394" s="1" t="s">
        <v>38</v>
      </c>
      <c r="F394" s="1">
        <f t="shared" si="27"/>
        <v>1.5</v>
      </c>
      <c r="G394" s="12">
        <f>INDEX(families!$A:$A,MATCH(H394,families!$B:$B,0))</f>
        <v>8</v>
      </c>
      <c r="H394" s="12" t="s">
        <v>38</v>
      </c>
      <c r="M394">
        <v>1040466.28</v>
      </c>
      <c r="N394">
        <v>1040478.28</v>
      </c>
      <c r="O394">
        <v>1.5</v>
      </c>
      <c r="P394" t="s">
        <v>735</v>
      </c>
      <c r="Q394" t="s">
        <v>736</v>
      </c>
      <c r="R394" t="s">
        <v>737</v>
      </c>
      <c r="S394" t="s">
        <v>737</v>
      </c>
      <c r="T394">
        <v>12</v>
      </c>
    </row>
    <row r="395" spans="1:20" x14ac:dyDescent="0.2">
      <c r="A395" s="1">
        <f t="shared" si="24"/>
        <v>1040478.28</v>
      </c>
      <c r="B395" s="1">
        <f t="shared" si="24"/>
        <v>1040511</v>
      </c>
      <c r="C395" s="1" t="str">
        <f t="shared" si="25"/>
        <v>1.2m CG</v>
      </c>
      <c r="D395" s="1" t="str">
        <f t="shared" si="26"/>
        <v>1.2m CG - Alignment Sheets</v>
      </c>
      <c r="E395" s="1" t="s">
        <v>38</v>
      </c>
      <c r="F395" s="1">
        <f t="shared" si="27"/>
        <v>1.2</v>
      </c>
      <c r="G395" s="12">
        <f>INDEX(families!$A:$A,MATCH(H395,families!$B:$B,0))</f>
        <v>8</v>
      </c>
      <c r="H395" s="12" t="s">
        <v>38</v>
      </c>
      <c r="M395">
        <v>1040478.28</v>
      </c>
      <c r="N395">
        <v>1040511</v>
      </c>
      <c r="O395">
        <v>1.2</v>
      </c>
      <c r="P395" t="s">
        <v>720</v>
      </c>
      <c r="Q395" t="s">
        <v>721</v>
      </c>
      <c r="R395" t="s">
        <v>761</v>
      </c>
      <c r="S395" t="s">
        <v>762</v>
      </c>
      <c r="T395">
        <v>32.719999999972003</v>
      </c>
    </row>
    <row r="396" spans="1:20" x14ac:dyDescent="0.2">
      <c r="A396" s="1">
        <f t="shared" si="24"/>
        <v>1040511</v>
      </c>
      <c r="B396" s="1">
        <f t="shared" si="24"/>
        <v>1040723</v>
      </c>
      <c r="C396" s="1" t="str">
        <f t="shared" si="25"/>
        <v>2.0m CG</v>
      </c>
      <c r="D396" s="1" t="str">
        <f t="shared" si="26"/>
        <v>2.0m CG - Alignment Sheets</v>
      </c>
      <c r="E396" s="1" t="s">
        <v>38</v>
      </c>
      <c r="F396" s="1">
        <f t="shared" si="27"/>
        <v>2</v>
      </c>
      <c r="G396" s="12">
        <f>INDEX(families!$A:$A,MATCH(H396,families!$B:$B,0))</f>
        <v>8</v>
      </c>
      <c r="H396" s="12" t="s">
        <v>38</v>
      </c>
      <c r="M396">
        <v>1040511</v>
      </c>
      <c r="N396">
        <v>1040723</v>
      </c>
      <c r="O396">
        <v>2</v>
      </c>
      <c r="P396" t="s">
        <v>720</v>
      </c>
      <c r="Q396" t="s">
        <v>721</v>
      </c>
      <c r="R396" t="s">
        <v>772</v>
      </c>
      <c r="S396" t="s">
        <v>773</v>
      </c>
      <c r="T396">
        <v>212</v>
      </c>
    </row>
    <row r="397" spans="1:20" x14ac:dyDescent="0.2">
      <c r="A397" s="1">
        <f t="shared" si="24"/>
        <v>1040723</v>
      </c>
      <c r="B397" s="1">
        <f t="shared" si="24"/>
        <v>1040805</v>
      </c>
      <c r="C397" s="1" t="str">
        <f t="shared" si="25"/>
        <v>3.0m CE</v>
      </c>
      <c r="D397" s="1" t="str">
        <f t="shared" si="26"/>
        <v>3.0m CE - BGC Dominant Design</v>
      </c>
      <c r="E397" s="1" t="s">
        <v>38</v>
      </c>
      <c r="F397" s="1">
        <f t="shared" si="27"/>
        <v>3</v>
      </c>
      <c r="G397" s="12">
        <f>INDEX(families!$A:$A,MATCH(H397,families!$B:$B,0))</f>
        <v>8</v>
      </c>
      <c r="H397" s="12" t="s">
        <v>38</v>
      </c>
      <c r="M397">
        <v>1040723</v>
      </c>
      <c r="N397">
        <v>1040805</v>
      </c>
      <c r="O397">
        <v>3</v>
      </c>
      <c r="P397" t="s">
        <v>9444</v>
      </c>
      <c r="Q397" t="s">
        <v>729</v>
      </c>
      <c r="R397" t="s">
        <v>9446</v>
      </c>
      <c r="S397" t="s">
        <v>9445</v>
      </c>
      <c r="T397">
        <v>82.000000000116401</v>
      </c>
    </row>
    <row r="398" spans="1:20" x14ac:dyDescent="0.2">
      <c r="A398" s="1">
        <f t="shared" si="24"/>
        <v>1040805</v>
      </c>
      <c r="B398" s="1">
        <f t="shared" si="24"/>
        <v>1040856</v>
      </c>
      <c r="C398" s="1" t="str">
        <f t="shared" si="25"/>
        <v>2.0m FG</v>
      </c>
      <c r="D398" s="1" t="str">
        <f t="shared" si="26"/>
        <v>2.0m FG - Alignment Sheets</v>
      </c>
      <c r="E398" s="1" t="s">
        <v>38</v>
      </c>
      <c r="F398" s="1">
        <f t="shared" si="27"/>
        <v>2</v>
      </c>
      <c r="G398" s="12">
        <f>INDEX(families!$A:$A,MATCH(H398,families!$B:$B,0))</f>
        <v>8</v>
      </c>
      <c r="H398" s="12" t="s">
        <v>38</v>
      </c>
      <c r="M398">
        <v>1040805</v>
      </c>
      <c r="N398">
        <v>1040856</v>
      </c>
      <c r="O398">
        <v>2</v>
      </c>
      <c r="P398" t="s">
        <v>716</v>
      </c>
      <c r="Q398" t="s">
        <v>721</v>
      </c>
      <c r="R398" t="s">
        <v>757</v>
      </c>
      <c r="S398" t="s">
        <v>758</v>
      </c>
      <c r="T398">
        <v>50.999999999883499</v>
      </c>
    </row>
    <row r="399" spans="1:20" x14ac:dyDescent="0.2">
      <c r="A399" s="1">
        <f t="shared" si="24"/>
        <v>1040856</v>
      </c>
      <c r="B399" s="1">
        <f t="shared" si="24"/>
        <v>1040904</v>
      </c>
      <c r="C399" s="1" t="str">
        <f t="shared" si="25"/>
        <v>0.9m FG</v>
      </c>
      <c r="D399" s="1" t="str">
        <f t="shared" si="26"/>
        <v>0.9m FG - Default Depth</v>
      </c>
      <c r="E399" s="1" t="s">
        <v>38</v>
      </c>
      <c r="F399" s="1">
        <f t="shared" si="27"/>
        <v>0.9</v>
      </c>
      <c r="G399" s="12">
        <f>INDEX(families!$A:$A,MATCH(H399,families!$B:$B,0))</f>
        <v>8</v>
      </c>
      <c r="H399" s="12" t="s">
        <v>38</v>
      </c>
      <c r="M399">
        <v>1040856</v>
      </c>
      <c r="N399">
        <v>1040904</v>
      </c>
      <c r="O399">
        <v>0.9</v>
      </c>
      <c r="P399" t="s">
        <v>716</v>
      </c>
      <c r="Q399" t="s">
        <v>717</v>
      </c>
      <c r="R399" t="s">
        <v>718</v>
      </c>
      <c r="S399" t="s">
        <v>719</v>
      </c>
      <c r="T399">
        <v>48</v>
      </c>
    </row>
    <row r="400" spans="1:20" x14ac:dyDescent="0.2">
      <c r="A400" s="1">
        <f t="shared" si="24"/>
        <v>1040904</v>
      </c>
      <c r="B400" s="1">
        <f t="shared" si="24"/>
        <v>1040984</v>
      </c>
      <c r="C400" s="1" t="str">
        <f t="shared" si="25"/>
        <v>1.5m FG</v>
      </c>
      <c r="D400" s="1" t="str">
        <f t="shared" si="26"/>
        <v>1.5m FG - Alignment Sheets</v>
      </c>
      <c r="E400" s="1" t="s">
        <v>38</v>
      </c>
      <c r="F400" s="1">
        <f t="shared" si="27"/>
        <v>1.5</v>
      </c>
      <c r="G400" s="12">
        <f>INDEX(families!$A:$A,MATCH(H400,families!$B:$B,0))</f>
        <v>8</v>
      </c>
      <c r="H400" s="12" t="s">
        <v>38</v>
      </c>
      <c r="M400">
        <v>1040904</v>
      </c>
      <c r="N400">
        <v>1040984</v>
      </c>
      <c r="O400">
        <v>1.5</v>
      </c>
      <c r="P400" t="s">
        <v>716</v>
      </c>
      <c r="Q400" t="s">
        <v>721</v>
      </c>
      <c r="R400" t="s">
        <v>724</v>
      </c>
      <c r="S400" t="s">
        <v>725</v>
      </c>
      <c r="T400">
        <v>80</v>
      </c>
    </row>
    <row r="401" spans="1:20" x14ac:dyDescent="0.2">
      <c r="A401" s="1">
        <f t="shared" si="24"/>
        <v>1040984</v>
      </c>
      <c r="B401" s="1">
        <f t="shared" si="24"/>
        <v>1040998.18</v>
      </c>
      <c r="C401" s="1" t="str">
        <f t="shared" si="25"/>
        <v>0.9m FG</v>
      </c>
      <c r="D401" s="1" t="str">
        <f t="shared" si="26"/>
        <v>0.9m FG - Default Depth</v>
      </c>
      <c r="E401" s="1" t="s">
        <v>38</v>
      </c>
      <c r="F401" s="1">
        <f t="shared" si="27"/>
        <v>0.9</v>
      </c>
      <c r="G401" s="12">
        <f>INDEX(families!$A:$A,MATCH(H401,families!$B:$B,0))</f>
        <v>8</v>
      </c>
      <c r="H401" s="12" t="s">
        <v>38</v>
      </c>
      <c r="M401">
        <v>1040984</v>
      </c>
      <c r="N401">
        <v>1040998.18</v>
      </c>
      <c r="O401">
        <v>0.9</v>
      </c>
      <c r="P401" t="s">
        <v>716</v>
      </c>
      <c r="Q401" t="s">
        <v>717</v>
      </c>
      <c r="R401" t="s">
        <v>718</v>
      </c>
      <c r="S401" t="s">
        <v>719</v>
      </c>
      <c r="T401">
        <v>14.1800000000512</v>
      </c>
    </row>
    <row r="402" spans="1:20" x14ac:dyDescent="0.2">
      <c r="A402" s="1">
        <f t="shared" si="24"/>
        <v>1040998.18</v>
      </c>
      <c r="B402" s="1">
        <f t="shared" si="24"/>
        <v>1041010.18</v>
      </c>
      <c r="C402" s="1" t="str">
        <f t="shared" si="25"/>
        <v>1.5m RD</v>
      </c>
      <c r="D402" s="1" t="str">
        <f t="shared" si="26"/>
        <v>1.5m RD - DWG# PT640301</v>
      </c>
      <c r="E402" s="1" t="s">
        <v>38</v>
      </c>
      <c r="F402" s="1">
        <f t="shared" si="27"/>
        <v>1.5</v>
      </c>
      <c r="G402" s="12">
        <f>INDEX(families!$A:$A,MATCH(H402,families!$B:$B,0))</f>
        <v>8</v>
      </c>
      <c r="H402" s="12" t="s">
        <v>38</v>
      </c>
      <c r="M402">
        <v>1040998.18</v>
      </c>
      <c r="N402">
        <v>1041010.18</v>
      </c>
      <c r="O402">
        <v>1.5</v>
      </c>
      <c r="P402" t="s">
        <v>735</v>
      </c>
      <c r="Q402" t="s">
        <v>736</v>
      </c>
      <c r="R402" t="s">
        <v>737</v>
      </c>
      <c r="S402" t="s">
        <v>737</v>
      </c>
      <c r="T402">
        <v>12</v>
      </c>
    </row>
    <row r="403" spans="1:20" x14ac:dyDescent="0.2">
      <c r="A403" s="1">
        <f t="shared" si="24"/>
        <v>1041010.18</v>
      </c>
      <c r="B403" s="1">
        <f t="shared" si="24"/>
        <v>1041115</v>
      </c>
      <c r="C403" s="1" t="str">
        <f t="shared" si="25"/>
        <v>0.9m FG</v>
      </c>
      <c r="D403" s="1" t="str">
        <f t="shared" si="26"/>
        <v>0.9m FG - Default Depth</v>
      </c>
      <c r="E403" s="1" t="s">
        <v>38</v>
      </c>
      <c r="F403" s="1">
        <f t="shared" si="27"/>
        <v>0.9</v>
      </c>
      <c r="G403" s="12">
        <f>INDEX(families!$A:$A,MATCH(H403,families!$B:$B,0))</f>
        <v>8</v>
      </c>
      <c r="H403" s="12" t="s">
        <v>38</v>
      </c>
      <c r="M403">
        <v>1041010.18</v>
      </c>
      <c r="N403">
        <v>1041115</v>
      </c>
      <c r="O403">
        <v>0.9</v>
      </c>
      <c r="P403" t="s">
        <v>716</v>
      </c>
      <c r="Q403" t="s">
        <v>717</v>
      </c>
      <c r="R403" t="s">
        <v>718</v>
      </c>
      <c r="S403" t="s">
        <v>719</v>
      </c>
      <c r="T403">
        <v>104.819999999948</v>
      </c>
    </row>
    <row r="404" spans="1:20" x14ac:dyDescent="0.2">
      <c r="A404" s="1">
        <f t="shared" si="24"/>
        <v>1041115</v>
      </c>
      <c r="B404" s="1">
        <f t="shared" si="24"/>
        <v>1041164</v>
      </c>
      <c r="C404" s="1" t="str">
        <f t="shared" si="25"/>
        <v>1.5m FG</v>
      </c>
      <c r="D404" s="1" t="str">
        <f t="shared" si="26"/>
        <v>1.5m FG - Alignment Sheets</v>
      </c>
      <c r="E404" s="1" t="s">
        <v>38</v>
      </c>
      <c r="F404" s="1">
        <f t="shared" si="27"/>
        <v>1.5</v>
      </c>
      <c r="G404" s="12">
        <f>INDEX(families!$A:$A,MATCH(H404,families!$B:$B,0))</f>
        <v>8</v>
      </c>
      <c r="H404" s="12" t="s">
        <v>38</v>
      </c>
      <c r="M404">
        <v>1041115</v>
      </c>
      <c r="N404">
        <v>1041164</v>
      </c>
      <c r="O404">
        <v>1.5</v>
      </c>
      <c r="P404" t="s">
        <v>716</v>
      </c>
      <c r="Q404" t="s">
        <v>721</v>
      </c>
      <c r="R404" t="s">
        <v>724</v>
      </c>
      <c r="S404" t="s">
        <v>725</v>
      </c>
      <c r="T404">
        <v>49</v>
      </c>
    </row>
    <row r="405" spans="1:20" x14ac:dyDescent="0.2">
      <c r="A405" s="1">
        <f t="shared" si="24"/>
        <v>1041164</v>
      </c>
      <c r="B405" s="1">
        <f t="shared" si="24"/>
        <v>1041447</v>
      </c>
      <c r="C405" s="1" t="str">
        <f t="shared" si="25"/>
        <v>0.9m FG</v>
      </c>
      <c r="D405" s="1" t="str">
        <f t="shared" si="26"/>
        <v>0.9m FG - Default Depth</v>
      </c>
      <c r="E405" s="1" t="s">
        <v>38</v>
      </c>
      <c r="F405" s="1">
        <f t="shared" si="27"/>
        <v>0.9</v>
      </c>
      <c r="G405" s="12">
        <f>INDEX(families!$A:$A,MATCH(H405,families!$B:$B,0))</f>
        <v>8</v>
      </c>
      <c r="H405" s="12" t="s">
        <v>38</v>
      </c>
      <c r="M405">
        <v>1041164</v>
      </c>
      <c r="N405">
        <v>1041447</v>
      </c>
      <c r="O405">
        <v>0.9</v>
      </c>
      <c r="P405" t="s">
        <v>716</v>
      </c>
      <c r="Q405" t="s">
        <v>717</v>
      </c>
      <c r="R405" t="s">
        <v>718</v>
      </c>
      <c r="S405" t="s">
        <v>719</v>
      </c>
      <c r="T405">
        <v>283</v>
      </c>
    </row>
    <row r="406" spans="1:20" x14ac:dyDescent="0.2">
      <c r="A406" s="1">
        <f t="shared" si="24"/>
        <v>1041447</v>
      </c>
      <c r="B406" s="1">
        <f t="shared" si="24"/>
        <v>1041580</v>
      </c>
      <c r="C406" s="1" t="str">
        <f t="shared" si="25"/>
        <v>1.5m FG</v>
      </c>
      <c r="D406" s="1" t="str">
        <f t="shared" si="26"/>
        <v>1.5m FG - Alignment Sheets</v>
      </c>
      <c r="E406" s="1" t="s">
        <v>38</v>
      </c>
      <c r="F406" s="1">
        <f t="shared" si="27"/>
        <v>1.5</v>
      </c>
      <c r="G406" s="12">
        <f>INDEX(families!$A:$A,MATCH(H406,families!$B:$B,0))</f>
        <v>8</v>
      </c>
      <c r="H406" s="12" t="s">
        <v>38</v>
      </c>
      <c r="M406">
        <v>1041447</v>
      </c>
      <c r="N406">
        <v>1041580</v>
      </c>
      <c r="O406">
        <v>1.5</v>
      </c>
      <c r="P406" t="s">
        <v>716</v>
      </c>
      <c r="Q406" t="s">
        <v>721</v>
      </c>
      <c r="R406" t="s">
        <v>724</v>
      </c>
      <c r="S406" t="s">
        <v>725</v>
      </c>
      <c r="T406">
        <v>133</v>
      </c>
    </row>
    <row r="407" spans="1:20" x14ac:dyDescent="0.2">
      <c r="A407" s="1">
        <f t="shared" si="24"/>
        <v>1041580</v>
      </c>
      <c r="B407" s="1">
        <f t="shared" si="24"/>
        <v>1041680</v>
      </c>
      <c r="C407" s="1" t="str">
        <f t="shared" si="25"/>
        <v>0.9m FG</v>
      </c>
      <c r="D407" s="1" t="str">
        <f t="shared" si="26"/>
        <v>0.9m FG - Default Depth</v>
      </c>
      <c r="E407" s="1" t="s">
        <v>38</v>
      </c>
      <c r="F407" s="1">
        <f t="shared" si="27"/>
        <v>0.9</v>
      </c>
      <c r="G407" s="12">
        <f>INDEX(families!$A:$A,MATCH(H407,families!$B:$B,0))</f>
        <v>8</v>
      </c>
      <c r="H407" s="12" t="s">
        <v>38</v>
      </c>
      <c r="M407">
        <v>1041580</v>
      </c>
      <c r="N407">
        <v>1041680</v>
      </c>
      <c r="O407">
        <v>0.9</v>
      </c>
      <c r="P407" t="s">
        <v>716</v>
      </c>
      <c r="Q407" t="s">
        <v>717</v>
      </c>
      <c r="R407" t="s">
        <v>718</v>
      </c>
      <c r="S407" t="s">
        <v>719</v>
      </c>
      <c r="T407">
        <v>100.000000000116</v>
      </c>
    </row>
    <row r="408" spans="1:20" x14ac:dyDescent="0.2">
      <c r="A408" s="1">
        <f t="shared" si="24"/>
        <v>1041680</v>
      </c>
      <c r="B408" s="1">
        <f t="shared" si="24"/>
        <v>1041900</v>
      </c>
      <c r="C408" s="1" t="str">
        <f t="shared" si="25"/>
        <v>2.0m MOTI</v>
      </c>
      <c r="D408" s="1" t="str">
        <f t="shared" si="26"/>
        <v>2.0m MOTI - MOTI Encroachment</v>
      </c>
      <c r="E408" s="1" t="s">
        <v>38</v>
      </c>
      <c r="F408" s="1">
        <f t="shared" si="27"/>
        <v>2</v>
      </c>
      <c r="G408" s="12">
        <f>INDEX(families!$A:$A,MATCH(H408,families!$B:$B,0))</f>
        <v>8</v>
      </c>
      <c r="H408" s="12" t="s">
        <v>38</v>
      </c>
      <c r="M408">
        <v>1041680</v>
      </c>
      <c r="N408">
        <v>1041900</v>
      </c>
      <c r="O408">
        <v>2</v>
      </c>
      <c r="P408" t="s">
        <v>768</v>
      </c>
      <c r="Q408" t="s">
        <v>769</v>
      </c>
      <c r="R408" t="s">
        <v>770</v>
      </c>
      <c r="S408" t="s">
        <v>771</v>
      </c>
      <c r="T408">
        <v>220</v>
      </c>
    </row>
    <row r="409" spans="1:20" x14ac:dyDescent="0.2">
      <c r="A409" s="1">
        <f t="shared" si="24"/>
        <v>1041900</v>
      </c>
      <c r="B409" s="1">
        <f t="shared" si="24"/>
        <v>1041961</v>
      </c>
      <c r="C409" s="1" t="str">
        <f t="shared" si="25"/>
        <v>0.9m FG</v>
      </c>
      <c r="D409" s="1" t="str">
        <f t="shared" si="26"/>
        <v>0.9m FG - Default Depth</v>
      </c>
      <c r="E409" s="1" t="s">
        <v>38</v>
      </c>
      <c r="F409" s="1">
        <f t="shared" si="27"/>
        <v>0.9</v>
      </c>
      <c r="G409" s="12">
        <f>INDEX(families!$A:$A,MATCH(H409,families!$B:$B,0))</f>
        <v>8</v>
      </c>
      <c r="H409" s="12" t="s">
        <v>38</v>
      </c>
      <c r="M409">
        <v>1041900</v>
      </c>
      <c r="N409">
        <v>1041961</v>
      </c>
      <c r="O409">
        <v>0.9</v>
      </c>
      <c r="P409" t="s">
        <v>716</v>
      </c>
      <c r="Q409" t="s">
        <v>717</v>
      </c>
      <c r="R409" t="s">
        <v>718</v>
      </c>
      <c r="S409" t="s">
        <v>719</v>
      </c>
      <c r="T409">
        <v>60.999999999883499</v>
      </c>
    </row>
    <row r="410" spans="1:20" x14ac:dyDescent="0.2">
      <c r="A410" s="1">
        <f t="shared" si="24"/>
        <v>1041961</v>
      </c>
      <c r="B410" s="1">
        <f t="shared" si="24"/>
        <v>1042102.1</v>
      </c>
      <c r="C410" s="1" t="str">
        <f t="shared" si="25"/>
        <v>2.0m FG</v>
      </c>
      <c r="D410" s="1" t="str">
        <f t="shared" si="26"/>
        <v>2.0m FG - BGC Dominant Design</v>
      </c>
      <c r="E410" s="1" t="s">
        <v>38</v>
      </c>
      <c r="F410" s="1">
        <f t="shared" si="27"/>
        <v>2</v>
      </c>
      <c r="G410" s="12">
        <f>INDEX(families!$A:$A,MATCH(H410,families!$B:$B,0))</f>
        <v>8</v>
      </c>
      <c r="H410" s="12" t="s">
        <v>38</v>
      </c>
      <c r="M410">
        <v>1041961</v>
      </c>
      <c r="N410">
        <v>1042102.1</v>
      </c>
      <c r="O410">
        <v>2</v>
      </c>
      <c r="P410" t="s">
        <v>716</v>
      </c>
      <c r="Q410" t="s">
        <v>729</v>
      </c>
      <c r="R410" t="s">
        <v>757</v>
      </c>
      <c r="S410" t="s">
        <v>758</v>
      </c>
      <c r="T410">
        <v>141.09999999997601</v>
      </c>
    </row>
    <row r="411" spans="1:20" x14ac:dyDescent="0.2">
      <c r="A411" s="1">
        <f t="shared" si="24"/>
        <v>1042102.1</v>
      </c>
      <c r="B411" s="1">
        <f t="shared" si="24"/>
        <v>1042165.74</v>
      </c>
      <c r="C411" s="1" t="str">
        <f t="shared" si="25"/>
        <v>2.3m WC</v>
      </c>
      <c r="D411" s="1" t="str">
        <f t="shared" si="26"/>
        <v>2.3m WC - DWG# PT610801</v>
      </c>
      <c r="E411" s="1" t="s">
        <v>38</v>
      </c>
      <c r="F411" s="1">
        <f t="shared" si="27"/>
        <v>2.2999999999999998</v>
      </c>
      <c r="G411" s="12">
        <f>INDEX(families!$A:$A,MATCH(H411,families!$B:$B,0))</f>
        <v>8</v>
      </c>
      <c r="H411" s="12" t="s">
        <v>38</v>
      </c>
      <c r="M411">
        <v>1042102.1</v>
      </c>
      <c r="N411">
        <v>1042165.74</v>
      </c>
      <c r="O411">
        <v>2.2999999999999998</v>
      </c>
      <c r="P411" t="s">
        <v>732</v>
      </c>
      <c r="Q411" t="s">
        <v>763</v>
      </c>
      <c r="R411" t="s">
        <v>764</v>
      </c>
      <c r="S411" t="s">
        <v>764</v>
      </c>
      <c r="T411">
        <v>63.640000000013899</v>
      </c>
    </row>
    <row r="412" spans="1:20" x14ac:dyDescent="0.2">
      <c r="A412" s="1">
        <f t="shared" si="24"/>
        <v>1042165.74</v>
      </c>
      <c r="B412" s="1">
        <f t="shared" si="24"/>
        <v>1042285</v>
      </c>
      <c r="C412" s="1" t="str">
        <f t="shared" si="25"/>
        <v>2.0m CG</v>
      </c>
      <c r="D412" s="1" t="str">
        <f t="shared" si="26"/>
        <v>2.0m CG - Alignment Sheets</v>
      </c>
      <c r="E412" s="1" t="s">
        <v>38</v>
      </c>
      <c r="F412" s="1">
        <f t="shared" si="27"/>
        <v>2</v>
      </c>
      <c r="G412" s="12">
        <f>INDEX(families!$A:$A,MATCH(H412,families!$B:$B,0))</f>
        <v>8</v>
      </c>
      <c r="H412" s="12" t="s">
        <v>38</v>
      </c>
      <c r="M412">
        <v>1042165.74</v>
      </c>
      <c r="N412">
        <v>1042285</v>
      </c>
      <c r="O412">
        <v>2</v>
      </c>
      <c r="P412" t="s">
        <v>720</v>
      </c>
      <c r="Q412" t="s">
        <v>721</v>
      </c>
      <c r="R412" t="s">
        <v>772</v>
      </c>
      <c r="S412" t="s">
        <v>773</v>
      </c>
      <c r="T412">
        <v>119.260000000009</v>
      </c>
    </row>
    <row r="413" spans="1:20" x14ac:dyDescent="0.2">
      <c r="A413" s="1">
        <f t="shared" si="24"/>
        <v>1042285</v>
      </c>
      <c r="B413" s="1">
        <f t="shared" si="24"/>
        <v>1042286</v>
      </c>
      <c r="C413" s="1" t="str">
        <f t="shared" si="25"/>
        <v>2.0m CG/3.0m FG</v>
      </c>
      <c r="D413" s="1" t="str">
        <f t="shared" si="26"/>
        <v>2.0m CG/3.0m FG - Alignment Sheets</v>
      </c>
      <c r="E413" s="1" t="s">
        <v>38</v>
      </c>
      <c r="F413" s="1">
        <f t="shared" si="27"/>
        <v>2</v>
      </c>
      <c r="G413" s="12">
        <f>INDEX(families!$A:$A,MATCH(H413,families!$B:$B,0))</f>
        <v>8</v>
      </c>
      <c r="H413" s="12" t="s">
        <v>38</v>
      </c>
      <c r="M413">
        <v>1042285</v>
      </c>
      <c r="N413">
        <v>1042286</v>
      </c>
      <c r="O413" t="s">
        <v>9460</v>
      </c>
      <c r="P413" t="s">
        <v>741</v>
      </c>
      <c r="Q413" t="s">
        <v>721</v>
      </c>
      <c r="R413" t="s">
        <v>9461</v>
      </c>
      <c r="S413" t="s">
        <v>9462</v>
      </c>
      <c r="T413">
        <v>1</v>
      </c>
    </row>
    <row r="414" spans="1:20" x14ac:dyDescent="0.2">
      <c r="A414" s="1">
        <f t="shared" si="24"/>
        <v>1042286</v>
      </c>
      <c r="B414" s="1">
        <f t="shared" si="24"/>
        <v>1042330</v>
      </c>
      <c r="C414" s="1" t="str">
        <f t="shared" si="25"/>
        <v>3.0m FG</v>
      </c>
      <c r="D414" s="1" t="str">
        <f t="shared" si="26"/>
        <v>3.0m FG - Alignment Sheets</v>
      </c>
      <c r="E414" s="1" t="s">
        <v>38</v>
      </c>
      <c r="F414" s="1">
        <f t="shared" si="27"/>
        <v>3</v>
      </c>
      <c r="G414" s="12">
        <f>INDEX(families!$A:$A,MATCH(H414,families!$B:$B,0))</f>
        <v>8</v>
      </c>
      <c r="H414" s="12" t="s">
        <v>38</v>
      </c>
      <c r="M414">
        <v>1042286</v>
      </c>
      <c r="N414">
        <v>1042330</v>
      </c>
      <c r="O414">
        <v>3</v>
      </c>
      <c r="P414" t="s">
        <v>716</v>
      </c>
      <c r="Q414" t="s">
        <v>721</v>
      </c>
      <c r="R414" t="s">
        <v>812</v>
      </c>
      <c r="S414" t="s">
        <v>813</v>
      </c>
      <c r="T414">
        <v>44</v>
      </c>
    </row>
    <row r="415" spans="1:20" x14ac:dyDescent="0.2">
      <c r="A415" s="1">
        <f t="shared" si="24"/>
        <v>1042330</v>
      </c>
      <c r="B415" s="1">
        <f t="shared" si="24"/>
        <v>1042534</v>
      </c>
      <c r="C415" s="1" t="str">
        <f t="shared" si="25"/>
        <v>2.0m FG</v>
      </c>
      <c r="D415" s="1" t="str">
        <f t="shared" si="26"/>
        <v>2.0m FG - BGC Dominant Design</v>
      </c>
      <c r="E415" s="1" t="s">
        <v>38</v>
      </c>
      <c r="F415" s="1">
        <f t="shared" si="27"/>
        <v>2</v>
      </c>
      <c r="G415" s="12">
        <f>INDEX(families!$A:$A,MATCH(H415,families!$B:$B,0))</f>
        <v>8</v>
      </c>
      <c r="H415" s="12" t="s">
        <v>38</v>
      </c>
      <c r="M415">
        <v>1042330</v>
      </c>
      <c r="N415">
        <v>1042534</v>
      </c>
      <c r="O415">
        <v>2</v>
      </c>
      <c r="P415" t="s">
        <v>716</v>
      </c>
      <c r="Q415" t="s">
        <v>729</v>
      </c>
      <c r="R415" t="s">
        <v>757</v>
      </c>
      <c r="S415" t="s">
        <v>758</v>
      </c>
      <c r="T415">
        <v>204.00000000011599</v>
      </c>
    </row>
    <row r="416" spans="1:20" x14ac:dyDescent="0.2">
      <c r="A416" s="1">
        <f t="shared" si="24"/>
        <v>1042534</v>
      </c>
      <c r="B416" s="1">
        <f t="shared" si="24"/>
        <v>1042593</v>
      </c>
      <c r="C416" s="1" t="str">
        <f t="shared" si="25"/>
        <v>0.9m FG</v>
      </c>
      <c r="D416" s="1" t="str">
        <f t="shared" si="26"/>
        <v>0.9m FG - Default Depth</v>
      </c>
      <c r="E416" s="1" t="s">
        <v>38</v>
      </c>
      <c r="F416" s="1">
        <f t="shared" si="27"/>
        <v>0.9</v>
      </c>
      <c r="G416" s="12">
        <f>INDEX(families!$A:$A,MATCH(H416,families!$B:$B,0))</f>
        <v>8</v>
      </c>
      <c r="H416" s="12" t="s">
        <v>38</v>
      </c>
      <c r="M416">
        <v>1042534</v>
      </c>
      <c r="N416">
        <v>1042593</v>
      </c>
      <c r="O416">
        <v>0.9</v>
      </c>
      <c r="P416" t="s">
        <v>716</v>
      </c>
      <c r="Q416" t="s">
        <v>717</v>
      </c>
      <c r="R416" t="s">
        <v>718</v>
      </c>
      <c r="S416" t="s">
        <v>719</v>
      </c>
      <c r="T416">
        <v>59</v>
      </c>
    </row>
    <row r="417" spans="1:20" x14ac:dyDescent="0.2">
      <c r="A417" s="1">
        <f t="shared" si="24"/>
        <v>1042593</v>
      </c>
      <c r="B417" s="1">
        <f t="shared" si="24"/>
        <v>1042823</v>
      </c>
      <c r="C417" s="1" t="str">
        <f t="shared" si="25"/>
        <v>2.0m MOTI</v>
      </c>
      <c r="D417" s="1" t="str">
        <f t="shared" si="26"/>
        <v>2.0m MOTI - MOTI Encroachment</v>
      </c>
      <c r="E417" s="1" t="s">
        <v>38</v>
      </c>
      <c r="F417" s="1">
        <f t="shared" si="27"/>
        <v>2</v>
      </c>
      <c r="G417" s="12">
        <f>INDEX(families!$A:$A,MATCH(H417,families!$B:$B,0))</f>
        <v>8</v>
      </c>
      <c r="H417" s="12" t="s">
        <v>38</v>
      </c>
      <c r="M417">
        <v>1042593</v>
      </c>
      <c r="N417">
        <v>1042823</v>
      </c>
      <c r="O417">
        <v>2</v>
      </c>
      <c r="P417" t="s">
        <v>768</v>
      </c>
      <c r="Q417" t="s">
        <v>769</v>
      </c>
      <c r="R417" t="s">
        <v>770</v>
      </c>
      <c r="S417" t="s">
        <v>771</v>
      </c>
      <c r="T417">
        <v>230</v>
      </c>
    </row>
    <row r="418" spans="1:20" x14ac:dyDescent="0.2">
      <c r="A418" s="1">
        <f t="shared" si="24"/>
        <v>1042823</v>
      </c>
      <c r="B418" s="1">
        <f t="shared" si="24"/>
        <v>1043032.99999999</v>
      </c>
      <c r="C418" s="1" t="str">
        <f t="shared" si="25"/>
        <v>0.9m FG</v>
      </c>
      <c r="D418" s="1" t="str">
        <f t="shared" si="26"/>
        <v>0.9m FG - Default Depth</v>
      </c>
      <c r="E418" s="1" t="s">
        <v>38</v>
      </c>
      <c r="F418" s="1">
        <f t="shared" si="27"/>
        <v>0.9</v>
      </c>
      <c r="G418" s="12">
        <f>INDEX(families!$A:$A,MATCH(H418,families!$B:$B,0))</f>
        <v>8</v>
      </c>
      <c r="H418" s="12" t="s">
        <v>38</v>
      </c>
      <c r="M418">
        <v>1042823</v>
      </c>
      <c r="N418">
        <v>1043032.99999999</v>
      </c>
      <c r="O418">
        <v>0.9</v>
      </c>
      <c r="P418" t="s">
        <v>716</v>
      </c>
      <c r="Q418" t="s">
        <v>717</v>
      </c>
      <c r="R418" t="s">
        <v>718</v>
      </c>
      <c r="S418" t="s">
        <v>719</v>
      </c>
      <c r="T418">
        <v>209.999999999767</v>
      </c>
    </row>
    <row r="419" spans="1:20" x14ac:dyDescent="0.2">
      <c r="A419" s="1">
        <f t="shared" si="24"/>
        <v>1043032.99999999</v>
      </c>
      <c r="B419" s="1">
        <f t="shared" si="24"/>
        <v>1043327</v>
      </c>
      <c r="C419" s="1" t="str">
        <f t="shared" si="25"/>
        <v>2.0m MOTI</v>
      </c>
      <c r="D419" s="1" t="str">
        <f t="shared" si="26"/>
        <v>2.0m MOTI - MOTI Encroachment</v>
      </c>
      <c r="E419" s="1" t="s">
        <v>38</v>
      </c>
      <c r="F419" s="1">
        <f t="shared" si="27"/>
        <v>2</v>
      </c>
      <c r="G419" s="12">
        <f>INDEX(families!$A:$A,MATCH(H419,families!$B:$B,0))</f>
        <v>8</v>
      </c>
      <c r="H419" s="12" t="s">
        <v>38</v>
      </c>
      <c r="M419">
        <v>1043032.99999999</v>
      </c>
      <c r="N419">
        <v>1043327</v>
      </c>
      <c r="O419">
        <v>2</v>
      </c>
      <c r="P419" t="s">
        <v>768</v>
      </c>
      <c r="Q419" t="s">
        <v>769</v>
      </c>
      <c r="R419" t="s">
        <v>770</v>
      </c>
      <c r="S419" t="s">
        <v>771</v>
      </c>
      <c r="T419">
        <v>294.00000000011602</v>
      </c>
    </row>
    <row r="420" spans="1:20" x14ac:dyDescent="0.2">
      <c r="A420" s="1">
        <f t="shared" si="24"/>
        <v>1043327</v>
      </c>
      <c r="B420" s="1">
        <f t="shared" si="24"/>
        <v>1043425.26</v>
      </c>
      <c r="C420" s="1" t="str">
        <f t="shared" si="25"/>
        <v>0.9m FG</v>
      </c>
      <c r="D420" s="1" t="str">
        <f t="shared" si="26"/>
        <v>0.9m FG - Default Depth</v>
      </c>
      <c r="E420" s="1" t="s">
        <v>38</v>
      </c>
      <c r="F420" s="1">
        <f t="shared" si="27"/>
        <v>0.9</v>
      </c>
      <c r="G420" s="12">
        <f>INDEX(families!$A:$A,MATCH(H420,families!$B:$B,0))</f>
        <v>8</v>
      </c>
      <c r="H420" s="12" t="s">
        <v>38</v>
      </c>
      <c r="M420">
        <v>1043327</v>
      </c>
      <c r="N420">
        <v>1043425.26</v>
      </c>
      <c r="O420">
        <v>0.9</v>
      </c>
      <c r="P420" t="s">
        <v>716</v>
      </c>
      <c r="Q420" t="s">
        <v>717</v>
      </c>
      <c r="R420" t="s">
        <v>718</v>
      </c>
      <c r="S420" t="s">
        <v>719</v>
      </c>
      <c r="T420">
        <v>98.260000000009299</v>
      </c>
    </row>
    <row r="421" spans="1:20" x14ac:dyDescent="0.2">
      <c r="A421" s="1">
        <f t="shared" si="24"/>
        <v>1043425.26</v>
      </c>
      <c r="B421" s="1">
        <f t="shared" si="24"/>
        <v>1043437.26</v>
      </c>
      <c r="C421" s="1" t="str">
        <f t="shared" si="25"/>
        <v>1.5m RD</v>
      </c>
      <c r="D421" s="1" t="str">
        <f t="shared" si="26"/>
        <v>1.5m RD - DWG# PT640301</v>
      </c>
      <c r="E421" s="1" t="s">
        <v>38</v>
      </c>
      <c r="F421" s="1">
        <f t="shared" si="27"/>
        <v>1.5</v>
      </c>
      <c r="G421" s="12">
        <f>INDEX(families!$A:$A,MATCH(H421,families!$B:$B,0))</f>
        <v>8</v>
      </c>
      <c r="H421" s="12" t="s">
        <v>38</v>
      </c>
      <c r="M421">
        <v>1043425.26</v>
      </c>
      <c r="N421">
        <v>1043437.26</v>
      </c>
      <c r="O421">
        <v>1.5</v>
      </c>
      <c r="P421" t="s">
        <v>735</v>
      </c>
      <c r="Q421" t="s">
        <v>736</v>
      </c>
      <c r="R421" t="s">
        <v>737</v>
      </c>
      <c r="S421" t="s">
        <v>737</v>
      </c>
      <c r="T421">
        <v>12</v>
      </c>
    </row>
    <row r="422" spans="1:20" x14ac:dyDescent="0.2">
      <c r="A422" s="1">
        <f t="shared" si="24"/>
        <v>1043437.26</v>
      </c>
      <c r="B422" s="1">
        <f t="shared" si="24"/>
        <v>1043590</v>
      </c>
      <c r="C422" s="1" t="str">
        <f t="shared" si="25"/>
        <v>0.9m FG</v>
      </c>
      <c r="D422" s="1" t="str">
        <f t="shared" si="26"/>
        <v>0.9m FG - Default Depth</v>
      </c>
      <c r="E422" s="1" t="s">
        <v>38</v>
      </c>
      <c r="F422" s="1">
        <f t="shared" si="27"/>
        <v>0.9</v>
      </c>
      <c r="G422" s="12">
        <f>INDEX(families!$A:$A,MATCH(H422,families!$B:$B,0))</f>
        <v>8</v>
      </c>
      <c r="H422" s="12" t="s">
        <v>38</v>
      </c>
      <c r="M422">
        <v>1043437.26</v>
      </c>
      <c r="N422">
        <v>1043590</v>
      </c>
      <c r="O422">
        <v>0.9</v>
      </c>
      <c r="P422" t="s">
        <v>716</v>
      </c>
      <c r="Q422" t="s">
        <v>717</v>
      </c>
      <c r="R422" t="s">
        <v>718</v>
      </c>
      <c r="S422" t="s">
        <v>719</v>
      </c>
      <c r="T422">
        <v>152.73999999999</v>
      </c>
    </row>
    <row r="423" spans="1:20" x14ac:dyDescent="0.2">
      <c r="A423" s="1">
        <f t="shared" si="24"/>
        <v>1043590</v>
      </c>
      <c r="B423" s="1">
        <f t="shared" si="24"/>
        <v>1043615</v>
      </c>
      <c r="C423" s="1" t="str">
        <f t="shared" si="25"/>
        <v>1.5m FG</v>
      </c>
      <c r="D423" s="1" t="str">
        <f t="shared" si="26"/>
        <v>1.5m FG - Alignment Sheets</v>
      </c>
      <c r="E423" s="1" t="s">
        <v>38</v>
      </c>
      <c r="F423" s="1">
        <f t="shared" si="27"/>
        <v>1.5</v>
      </c>
      <c r="G423" s="12">
        <f>INDEX(families!$A:$A,MATCH(H423,families!$B:$B,0))</f>
        <v>8</v>
      </c>
      <c r="H423" s="12" t="s">
        <v>38</v>
      </c>
      <c r="M423">
        <v>1043590</v>
      </c>
      <c r="N423">
        <v>1043615</v>
      </c>
      <c r="O423">
        <v>1.5</v>
      </c>
      <c r="P423" t="s">
        <v>716</v>
      </c>
      <c r="Q423" t="s">
        <v>721</v>
      </c>
      <c r="R423" t="s">
        <v>724</v>
      </c>
      <c r="S423" t="s">
        <v>725</v>
      </c>
      <c r="T423">
        <v>25</v>
      </c>
    </row>
    <row r="424" spans="1:20" x14ac:dyDescent="0.2">
      <c r="A424" s="1">
        <f t="shared" si="24"/>
        <v>1043615</v>
      </c>
      <c r="B424" s="1">
        <f t="shared" si="24"/>
        <v>1043653</v>
      </c>
      <c r="C424" s="1" t="str">
        <f t="shared" si="25"/>
        <v>0.9m FG</v>
      </c>
      <c r="D424" s="1" t="str">
        <f t="shared" si="26"/>
        <v>0.9m FG - Default Depth</v>
      </c>
      <c r="E424" s="1" t="s">
        <v>38</v>
      </c>
      <c r="F424" s="1">
        <f t="shared" si="27"/>
        <v>0.9</v>
      </c>
      <c r="G424" s="12">
        <f>INDEX(families!$A:$A,MATCH(H424,families!$B:$B,0))</f>
        <v>8</v>
      </c>
      <c r="H424" s="12" t="s">
        <v>38</v>
      </c>
      <c r="M424">
        <v>1043615</v>
      </c>
      <c r="N424">
        <v>1043653</v>
      </c>
      <c r="O424">
        <v>0.9</v>
      </c>
      <c r="P424" t="s">
        <v>716</v>
      </c>
      <c r="Q424" t="s">
        <v>717</v>
      </c>
      <c r="R424" t="s">
        <v>718</v>
      </c>
      <c r="S424" t="s">
        <v>719</v>
      </c>
      <c r="T424">
        <v>38</v>
      </c>
    </row>
    <row r="425" spans="1:20" x14ac:dyDescent="0.2">
      <c r="A425" s="1">
        <f t="shared" si="24"/>
        <v>1043653</v>
      </c>
      <c r="B425" s="1">
        <f t="shared" si="24"/>
        <v>1043655</v>
      </c>
      <c r="C425" s="1" t="str">
        <f t="shared" si="25"/>
        <v>1.5m FG</v>
      </c>
      <c r="D425" s="1" t="str">
        <f t="shared" si="26"/>
        <v>1.5m FG - Alignment Sheets</v>
      </c>
      <c r="E425" s="1" t="s">
        <v>38</v>
      </c>
      <c r="F425" s="1">
        <f t="shared" si="27"/>
        <v>1.5</v>
      </c>
      <c r="G425" s="12">
        <f>INDEX(families!$A:$A,MATCH(H425,families!$B:$B,0))</f>
        <v>8</v>
      </c>
      <c r="H425" s="12" t="s">
        <v>38</v>
      </c>
      <c r="M425">
        <v>1043653</v>
      </c>
      <c r="N425">
        <v>1043655</v>
      </c>
      <c r="O425">
        <v>1.5</v>
      </c>
      <c r="P425" t="s">
        <v>716</v>
      </c>
      <c r="Q425" t="s">
        <v>721</v>
      </c>
      <c r="R425" t="s">
        <v>724</v>
      </c>
      <c r="S425" t="s">
        <v>725</v>
      </c>
      <c r="T425">
        <v>2</v>
      </c>
    </row>
    <row r="426" spans="1:20" x14ac:dyDescent="0.2">
      <c r="A426" s="1">
        <f t="shared" si="24"/>
        <v>1043655</v>
      </c>
      <c r="B426" s="1">
        <f t="shared" si="24"/>
        <v>1044108</v>
      </c>
      <c r="C426" s="1" t="str">
        <f t="shared" si="25"/>
        <v>0.9m FG</v>
      </c>
      <c r="D426" s="1" t="str">
        <f t="shared" si="26"/>
        <v>0.9m FG - Default Depth</v>
      </c>
      <c r="E426" s="1" t="s">
        <v>38</v>
      </c>
      <c r="F426" s="1">
        <f t="shared" si="27"/>
        <v>0.9</v>
      </c>
      <c r="G426" s="12">
        <f>INDEX(families!$A:$A,MATCH(H426,families!$B:$B,0))</f>
        <v>8</v>
      </c>
      <c r="H426" s="12" t="s">
        <v>38</v>
      </c>
      <c r="M426">
        <v>1043655</v>
      </c>
      <c r="N426">
        <v>1044108</v>
      </c>
      <c r="O426">
        <v>0.9</v>
      </c>
      <c r="P426" t="s">
        <v>716</v>
      </c>
      <c r="Q426" t="s">
        <v>717</v>
      </c>
      <c r="R426" t="s">
        <v>718</v>
      </c>
      <c r="S426" t="s">
        <v>719</v>
      </c>
      <c r="T426">
        <v>453</v>
      </c>
    </row>
    <row r="427" spans="1:20" x14ac:dyDescent="0.2">
      <c r="A427" s="1">
        <f t="shared" si="24"/>
        <v>1044108</v>
      </c>
      <c r="B427" s="1">
        <f t="shared" si="24"/>
        <v>1044174</v>
      </c>
      <c r="C427" s="1" t="str">
        <f t="shared" si="25"/>
        <v>2.0m MOTI</v>
      </c>
      <c r="D427" s="1" t="str">
        <f t="shared" si="26"/>
        <v>2.0m MOTI - MOTI Encroachment</v>
      </c>
      <c r="E427" s="1" t="s">
        <v>38</v>
      </c>
      <c r="F427" s="1">
        <f t="shared" si="27"/>
        <v>2</v>
      </c>
      <c r="G427" s="12">
        <f>INDEX(families!$A:$A,MATCH(H427,families!$B:$B,0))</f>
        <v>8</v>
      </c>
      <c r="H427" s="12" t="s">
        <v>38</v>
      </c>
      <c r="M427">
        <v>1044108</v>
      </c>
      <c r="N427">
        <v>1044174</v>
      </c>
      <c r="O427">
        <v>2</v>
      </c>
      <c r="P427" t="s">
        <v>768</v>
      </c>
      <c r="Q427" t="s">
        <v>769</v>
      </c>
      <c r="R427" t="s">
        <v>770</v>
      </c>
      <c r="S427" t="s">
        <v>771</v>
      </c>
      <c r="T427">
        <v>66</v>
      </c>
    </row>
    <row r="428" spans="1:20" x14ac:dyDescent="0.2">
      <c r="A428" s="1">
        <f t="shared" si="24"/>
        <v>1044174</v>
      </c>
      <c r="B428" s="1">
        <f t="shared" si="24"/>
        <v>1044196.21</v>
      </c>
      <c r="C428" s="1" t="str">
        <f t="shared" si="25"/>
        <v>0.9m FG</v>
      </c>
      <c r="D428" s="1" t="str">
        <f t="shared" si="26"/>
        <v>0.9m FG - Default Depth</v>
      </c>
      <c r="E428" s="1" t="s">
        <v>38</v>
      </c>
      <c r="F428" s="1">
        <f t="shared" si="27"/>
        <v>0.9</v>
      </c>
      <c r="G428" s="12">
        <f>INDEX(families!$A:$A,MATCH(H428,families!$B:$B,0))</f>
        <v>8</v>
      </c>
      <c r="H428" s="12" t="s">
        <v>38</v>
      </c>
      <c r="M428">
        <v>1044174</v>
      </c>
      <c r="N428">
        <v>1044196.21</v>
      </c>
      <c r="O428">
        <v>0.9</v>
      </c>
      <c r="P428" t="s">
        <v>716</v>
      </c>
      <c r="Q428" t="s">
        <v>717</v>
      </c>
      <c r="R428" t="s">
        <v>718</v>
      </c>
      <c r="S428" t="s">
        <v>719</v>
      </c>
      <c r="T428">
        <v>22.209999999962701</v>
      </c>
    </row>
    <row r="429" spans="1:20" x14ac:dyDescent="0.2">
      <c r="A429" s="1">
        <f t="shared" si="24"/>
        <v>1044196.21</v>
      </c>
      <c r="B429" s="1">
        <f t="shared" si="24"/>
        <v>1044208.21</v>
      </c>
      <c r="C429" s="1" t="str">
        <f t="shared" si="25"/>
        <v>1.2m RD</v>
      </c>
      <c r="D429" s="1" t="str">
        <f t="shared" si="26"/>
        <v>1.2m RD - DWG# PT640001</v>
      </c>
      <c r="E429" s="1" t="s">
        <v>38</v>
      </c>
      <c r="F429" s="1">
        <f t="shared" si="27"/>
        <v>1.2</v>
      </c>
      <c r="G429" s="12">
        <f>INDEX(families!$A:$A,MATCH(H429,families!$B:$B,0))</f>
        <v>8</v>
      </c>
      <c r="H429" s="12" t="s">
        <v>38</v>
      </c>
      <c r="M429">
        <v>1044196.21</v>
      </c>
      <c r="N429">
        <v>1044208.21</v>
      </c>
      <c r="O429">
        <v>1.2</v>
      </c>
      <c r="P429" t="s">
        <v>735</v>
      </c>
      <c r="Q429" t="s">
        <v>796</v>
      </c>
      <c r="R429" t="s">
        <v>797</v>
      </c>
      <c r="S429" t="s">
        <v>797</v>
      </c>
      <c r="T429">
        <v>12</v>
      </c>
    </row>
    <row r="430" spans="1:20" x14ac:dyDescent="0.2">
      <c r="A430" s="1">
        <f t="shared" si="24"/>
        <v>1044208.21</v>
      </c>
      <c r="B430" s="1">
        <f t="shared" si="24"/>
        <v>1044390.19</v>
      </c>
      <c r="C430" s="1" t="str">
        <f t="shared" si="25"/>
        <v>0.9m FG</v>
      </c>
      <c r="D430" s="1" t="str">
        <f t="shared" si="26"/>
        <v>0.9m FG - Default Depth</v>
      </c>
      <c r="E430" s="1" t="s">
        <v>38</v>
      </c>
      <c r="F430" s="1">
        <f t="shared" si="27"/>
        <v>0.9</v>
      </c>
      <c r="G430" s="12">
        <f>INDEX(families!$A:$A,MATCH(H430,families!$B:$B,0))</f>
        <v>8</v>
      </c>
      <c r="H430" s="12" t="s">
        <v>38</v>
      </c>
      <c r="M430">
        <v>1044208.21</v>
      </c>
      <c r="N430">
        <v>1044390.19</v>
      </c>
      <c r="O430">
        <v>0.9</v>
      </c>
      <c r="P430" t="s">
        <v>716</v>
      </c>
      <c r="Q430" t="s">
        <v>717</v>
      </c>
      <c r="R430" t="s">
        <v>718</v>
      </c>
      <c r="S430" t="s">
        <v>719</v>
      </c>
      <c r="T430">
        <v>181.979999999981</v>
      </c>
    </row>
    <row r="431" spans="1:20" x14ac:dyDescent="0.2">
      <c r="A431" s="1">
        <f t="shared" si="24"/>
        <v>1044390.19</v>
      </c>
      <c r="B431" s="1">
        <f t="shared" si="24"/>
        <v>1044402.19</v>
      </c>
      <c r="C431" s="1" t="str">
        <f t="shared" si="25"/>
        <v>1.2m RD</v>
      </c>
      <c r="D431" s="1" t="str">
        <f t="shared" si="26"/>
        <v>1.2m RD - DWG# PT640001</v>
      </c>
      <c r="E431" s="1" t="s">
        <v>38</v>
      </c>
      <c r="F431" s="1">
        <f t="shared" si="27"/>
        <v>1.2</v>
      </c>
      <c r="G431" s="12">
        <f>INDEX(families!$A:$A,MATCH(H431,families!$B:$B,0))</f>
        <v>8</v>
      </c>
      <c r="H431" s="12" t="s">
        <v>38</v>
      </c>
      <c r="M431">
        <v>1044390.19</v>
      </c>
      <c r="N431">
        <v>1044402.19</v>
      </c>
      <c r="O431">
        <v>1.2</v>
      </c>
      <c r="P431" t="s">
        <v>735</v>
      </c>
      <c r="Q431" t="s">
        <v>796</v>
      </c>
      <c r="R431" t="s">
        <v>797</v>
      </c>
      <c r="S431" t="s">
        <v>797</v>
      </c>
      <c r="T431">
        <v>12</v>
      </c>
    </row>
    <row r="432" spans="1:20" x14ac:dyDescent="0.2">
      <c r="A432" s="1">
        <f t="shared" si="24"/>
        <v>1044402.19</v>
      </c>
      <c r="B432" s="1">
        <f t="shared" si="24"/>
        <v>1044557.33</v>
      </c>
      <c r="C432" s="1" t="str">
        <f t="shared" si="25"/>
        <v>0.9m FG</v>
      </c>
      <c r="D432" s="1" t="str">
        <f t="shared" si="26"/>
        <v>0.9m FG - Default Depth</v>
      </c>
      <c r="E432" s="1" t="s">
        <v>38</v>
      </c>
      <c r="F432" s="1">
        <f t="shared" si="27"/>
        <v>0.9</v>
      </c>
      <c r="G432" s="12">
        <f>INDEX(families!$A:$A,MATCH(H432,families!$B:$B,0))</f>
        <v>8</v>
      </c>
      <c r="H432" s="12" t="s">
        <v>38</v>
      </c>
      <c r="M432">
        <v>1044402.19</v>
      </c>
      <c r="N432">
        <v>1044557.33</v>
      </c>
      <c r="O432">
        <v>0.9</v>
      </c>
      <c r="P432" t="s">
        <v>716</v>
      </c>
      <c r="Q432" t="s">
        <v>717</v>
      </c>
      <c r="R432" t="s">
        <v>718</v>
      </c>
      <c r="S432" t="s">
        <v>719</v>
      </c>
      <c r="T432">
        <v>155.140000000013</v>
      </c>
    </row>
    <row r="433" spans="1:20" x14ac:dyDescent="0.2">
      <c r="A433" s="1">
        <f t="shared" si="24"/>
        <v>1044557.33</v>
      </c>
      <c r="B433" s="1">
        <f t="shared" si="24"/>
        <v>1044569.33</v>
      </c>
      <c r="C433" s="1" t="str">
        <f t="shared" si="25"/>
        <v>1.2m RD</v>
      </c>
      <c r="D433" s="1" t="str">
        <f t="shared" si="26"/>
        <v>1.2m RD - DWG# PT640001</v>
      </c>
      <c r="E433" s="1" t="s">
        <v>38</v>
      </c>
      <c r="F433" s="1">
        <f t="shared" si="27"/>
        <v>1.2</v>
      </c>
      <c r="G433" s="12">
        <f>INDEX(families!$A:$A,MATCH(H433,families!$B:$B,0))</f>
        <v>8</v>
      </c>
      <c r="H433" s="12" t="s">
        <v>38</v>
      </c>
      <c r="M433">
        <v>1044557.33</v>
      </c>
      <c r="N433">
        <v>1044569.33</v>
      </c>
      <c r="O433">
        <v>1.2</v>
      </c>
      <c r="P433" t="s">
        <v>735</v>
      </c>
      <c r="Q433" t="s">
        <v>796</v>
      </c>
      <c r="R433" t="s">
        <v>797</v>
      </c>
      <c r="S433" t="s">
        <v>797</v>
      </c>
      <c r="T433">
        <v>12</v>
      </c>
    </row>
    <row r="434" spans="1:20" x14ac:dyDescent="0.2">
      <c r="A434" s="1">
        <f t="shared" si="24"/>
        <v>1044569.33</v>
      </c>
      <c r="B434" s="1">
        <f t="shared" si="24"/>
        <v>1044656.24</v>
      </c>
      <c r="C434" s="1" t="str">
        <f t="shared" si="25"/>
        <v>0.9m FG</v>
      </c>
      <c r="D434" s="1" t="str">
        <f t="shared" si="26"/>
        <v>0.9m FG - Default Depth</v>
      </c>
      <c r="E434" s="1" t="s">
        <v>38</v>
      </c>
      <c r="F434" s="1">
        <f t="shared" si="27"/>
        <v>0.9</v>
      </c>
      <c r="G434" s="12">
        <f>INDEX(families!$A:$A,MATCH(H434,families!$B:$B,0))</f>
        <v>8</v>
      </c>
      <c r="H434" s="12" t="s">
        <v>38</v>
      </c>
      <c r="M434">
        <v>1044569.33</v>
      </c>
      <c r="N434">
        <v>1044656.24</v>
      </c>
      <c r="O434">
        <v>0.9</v>
      </c>
      <c r="P434" t="s">
        <v>716</v>
      </c>
      <c r="Q434" t="s">
        <v>717</v>
      </c>
      <c r="R434" t="s">
        <v>718</v>
      </c>
      <c r="S434" t="s">
        <v>719</v>
      </c>
      <c r="T434">
        <v>86.910000000032596</v>
      </c>
    </row>
    <row r="435" spans="1:20" x14ac:dyDescent="0.2">
      <c r="A435" s="1">
        <f t="shared" si="24"/>
        <v>1044656.24</v>
      </c>
      <c r="B435" s="1">
        <f t="shared" si="24"/>
        <v>1044668.24</v>
      </c>
      <c r="C435" s="1" t="str">
        <f t="shared" si="25"/>
        <v>1.2m RD</v>
      </c>
      <c r="D435" s="1" t="str">
        <f t="shared" si="26"/>
        <v>1.2m RD - DWG# PT640001</v>
      </c>
      <c r="E435" s="1" t="s">
        <v>38</v>
      </c>
      <c r="F435" s="1">
        <f t="shared" si="27"/>
        <v>1.2</v>
      </c>
      <c r="G435" s="12">
        <f>INDEX(families!$A:$A,MATCH(H435,families!$B:$B,0))</f>
        <v>8</v>
      </c>
      <c r="H435" s="12" t="s">
        <v>38</v>
      </c>
      <c r="M435">
        <v>1044656.24</v>
      </c>
      <c r="N435">
        <v>1044668.24</v>
      </c>
      <c r="O435">
        <v>1.2</v>
      </c>
      <c r="P435" t="s">
        <v>735</v>
      </c>
      <c r="Q435" t="s">
        <v>796</v>
      </c>
      <c r="R435" t="s">
        <v>797</v>
      </c>
      <c r="S435" t="s">
        <v>797</v>
      </c>
      <c r="T435">
        <v>12</v>
      </c>
    </row>
    <row r="436" spans="1:20" x14ac:dyDescent="0.2">
      <c r="A436" s="1">
        <f t="shared" si="24"/>
        <v>1044668.24</v>
      </c>
      <c r="B436" s="1">
        <f t="shared" si="24"/>
        <v>1044741</v>
      </c>
      <c r="C436" s="1" t="str">
        <f t="shared" si="25"/>
        <v>0.9m FG</v>
      </c>
      <c r="D436" s="1" t="str">
        <f t="shared" si="26"/>
        <v>0.9m FG - Default Depth</v>
      </c>
      <c r="E436" s="1" t="s">
        <v>38</v>
      </c>
      <c r="F436" s="1">
        <f t="shared" si="27"/>
        <v>0.9</v>
      </c>
      <c r="G436" s="12">
        <f>INDEX(families!$A:$A,MATCH(H436,families!$B:$B,0))</f>
        <v>8</v>
      </c>
      <c r="H436" s="12" t="s">
        <v>38</v>
      </c>
      <c r="M436">
        <v>1044668.24</v>
      </c>
      <c r="N436">
        <v>1044741</v>
      </c>
      <c r="O436">
        <v>0.9</v>
      </c>
      <c r="P436" t="s">
        <v>716</v>
      </c>
      <c r="Q436" t="s">
        <v>717</v>
      </c>
      <c r="R436" t="s">
        <v>718</v>
      </c>
      <c r="S436" t="s">
        <v>719</v>
      </c>
      <c r="T436">
        <v>72.760000000009299</v>
      </c>
    </row>
    <row r="437" spans="1:20" x14ac:dyDescent="0.2">
      <c r="A437" s="1">
        <f t="shared" si="24"/>
        <v>1044741</v>
      </c>
      <c r="B437" s="1">
        <f t="shared" si="24"/>
        <v>1044810.99999999</v>
      </c>
      <c r="C437" s="1" t="str">
        <f t="shared" si="25"/>
        <v>2.0m MOTI</v>
      </c>
      <c r="D437" s="1" t="str">
        <f t="shared" si="26"/>
        <v>2.0m MOTI - MOTI Encroachment</v>
      </c>
      <c r="E437" s="1" t="s">
        <v>38</v>
      </c>
      <c r="F437" s="1">
        <f t="shared" si="27"/>
        <v>2</v>
      </c>
      <c r="G437" s="12">
        <f>INDEX(families!$A:$A,MATCH(H437,families!$B:$B,0))</f>
        <v>8</v>
      </c>
      <c r="H437" s="12" t="s">
        <v>38</v>
      </c>
      <c r="M437">
        <v>1044741</v>
      </c>
      <c r="N437">
        <v>1044810.99999999</v>
      </c>
      <c r="O437">
        <v>2</v>
      </c>
      <c r="P437" t="s">
        <v>768</v>
      </c>
      <c r="Q437" t="s">
        <v>769</v>
      </c>
      <c r="R437" t="s">
        <v>770</v>
      </c>
      <c r="S437" t="s">
        <v>771</v>
      </c>
      <c r="T437">
        <v>69.999999999883499</v>
      </c>
    </row>
    <row r="438" spans="1:20" x14ac:dyDescent="0.2">
      <c r="A438" s="1">
        <f t="shared" si="24"/>
        <v>1044810.99999999</v>
      </c>
      <c r="B438" s="1">
        <f t="shared" si="24"/>
        <v>1044877</v>
      </c>
      <c r="C438" s="1" t="str">
        <f t="shared" si="25"/>
        <v>2.5m TL</v>
      </c>
      <c r="D438" s="1" t="str">
        <f t="shared" si="26"/>
        <v>2.5m TL - BGC Dominant Design</v>
      </c>
      <c r="E438" s="1" t="s">
        <v>38</v>
      </c>
      <c r="F438" s="1">
        <f t="shared" si="27"/>
        <v>2.5</v>
      </c>
      <c r="G438" s="12">
        <f>INDEX(families!$A:$A,MATCH(H438,families!$B:$B,0))</f>
        <v>8</v>
      </c>
      <c r="H438" s="12" t="s">
        <v>38</v>
      </c>
      <c r="M438">
        <v>1044810.99999999</v>
      </c>
      <c r="N438">
        <v>1044877</v>
      </c>
      <c r="O438">
        <v>2.5</v>
      </c>
      <c r="P438" t="s">
        <v>9451</v>
      </c>
      <c r="Q438" t="s">
        <v>729</v>
      </c>
      <c r="R438" t="s">
        <v>9453</v>
      </c>
      <c r="S438" t="s">
        <v>9452</v>
      </c>
      <c r="T438">
        <v>66.000000000116401</v>
      </c>
    </row>
    <row r="439" spans="1:20" x14ac:dyDescent="0.2">
      <c r="A439" s="1">
        <f t="shared" si="24"/>
        <v>1044877</v>
      </c>
      <c r="B439" s="1">
        <f t="shared" si="24"/>
        <v>1044904</v>
      </c>
      <c r="C439" s="1" t="str">
        <f t="shared" si="25"/>
        <v>2.0m MOTI</v>
      </c>
      <c r="D439" s="1" t="str">
        <f t="shared" si="26"/>
        <v>2.0m MOTI - MOTI Encroachment</v>
      </c>
      <c r="E439" s="1" t="s">
        <v>38</v>
      </c>
      <c r="F439" s="1">
        <f t="shared" si="27"/>
        <v>2</v>
      </c>
      <c r="G439" s="12">
        <f>INDEX(families!$A:$A,MATCH(H439,families!$B:$B,0))</f>
        <v>8</v>
      </c>
      <c r="H439" s="12" t="s">
        <v>38</v>
      </c>
      <c r="M439">
        <v>1044877</v>
      </c>
      <c r="N439">
        <v>1044904</v>
      </c>
      <c r="O439">
        <v>2</v>
      </c>
      <c r="P439" t="s">
        <v>768</v>
      </c>
      <c r="Q439" t="s">
        <v>769</v>
      </c>
      <c r="R439" t="s">
        <v>770</v>
      </c>
      <c r="S439" t="s">
        <v>771</v>
      </c>
      <c r="T439">
        <v>27</v>
      </c>
    </row>
    <row r="440" spans="1:20" x14ac:dyDescent="0.2">
      <c r="A440" s="1">
        <f t="shared" si="24"/>
        <v>1044904</v>
      </c>
      <c r="B440" s="1">
        <f t="shared" si="24"/>
        <v>1044904.16</v>
      </c>
      <c r="C440" s="1" t="str">
        <f t="shared" si="25"/>
        <v>1.2m RD</v>
      </c>
      <c r="D440" s="1" t="str">
        <f t="shared" si="26"/>
        <v>1.2m RD - DWG# PT640001</v>
      </c>
      <c r="E440" s="1" t="s">
        <v>38</v>
      </c>
      <c r="F440" s="1">
        <f t="shared" si="27"/>
        <v>1.2</v>
      </c>
      <c r="G440" s="12">
        <f>INDEX(families!$A:$A,MATCH(H440,families!$B:$B,0))</f>
        <v>8</v>
      </c>
      <c r="H440" s="12" t="s">
        <v>38</v>
      </c>
      <c r="M440">
        <v>1044904</v>
      </c>
      <c r="N440">
        <v>1044904.16</v>
      </c>
      <c r="O440">
        <v>1.2</v>
      </c>
      <c r="P440" t="s">
        <v>735</v>
      </c>
      <c r="Q440" t="s">
        <v>796</v>
      </c>
      <c r="R440" t="s">
        <v>797</v>
      </c>
      <c r="S440" t="s">
        <v>797</v>
      </c>
      <c r="T440">
        <v>0.16000000003259601</v>
      </c>
    </row>
    <row r="441" spans="1:20" x14ac:dyDescent="0.2">
      <c r="A441" s="1">
        <f t="shared" si="24"/>
        <v>1044904.16</v>
      </c>
      <c r="B441" s="1">
        <f t="shared" si="24"/>
        <v>1044935.92</v>
      </c>
      <c r="C441" s="1" t="str">
        <f t="shared" si="25"/>
        <v>0.9m FG</v>
      </c>
      <c r="D441" s="1" t="str">
        <f t="shared" si="26"/>
        <v>0.9m FG - Default Depth</v>
      </c>
      <c r="E441" s="1" t="s">
        <v>38</v>
      </c>
      <c r="F441" s="1">
        <f t="shared" si="27"/>
        <v>0.9</v>
      </c>
      <c r="G441" s="12">
        <f>INDEX(families!$A:$A,MATCH(H441,families!$B:$B,0))</f>
        <v>8</v>
      </c>
      <c r="H441" s="12" t="s">
        <v>38</v>
      </c>
      <c r="M441">
        <v>1044904.16</v>
      </c>
      <c r="N441">
        <v>1044935.92</v>
      </c>
      <c r="O441">
        <v>0.9</v>
      </c>
      <c r="P441" t="s">
        <v>716</v>
      </c>
      <c r="Q441" t="s">
        <v>717</v>
      </c>
      <c r="R441" t="s">
        <v>718</v>
      </c>
      <c r="S441" t="s">
        <v>719</v>
      </c>
      <c r="T441">
        <v>31.760000000009299</v>
      </c>
    </row>
    <row r="442" spans="1:20" x14ac:dyDescent="0.2">
      <c r="A442" s="1">
        <f t="shared" si="24"/>
        <v>1044935.92</v>
      </c>
      <c r="B442" s="1">
        <f t="shared" si="24"/>
        <v>1044947.92</v>
      </c>
      <c r="C442" s="1" t="str">
        <f t="shared" si="25"/>
        <v>1.2m RD</v>
      </c>
      <c r="D442" s="1" t="str">
        <f t="shared" si="26"/>
        <v>1.2m RD - DWG# PT640001</v>
      </c>
      <c r="E442" s="1" t="s">
        <v>38</v>
      </c>
      <c r="F442" s="1">
        <f t="shared" si="27"/>
        <v>1.2</v>
      </c>
      <c r="G442" s="12">
        <f>INDEX(families!$A:$A,MATCH(H442,families!$B:$B,0))</f>
        <v>8</v>
      </c>
      <c r="H442" s="12" t="s">
        <v>38</v>
      </c>
      <c r="M442">
        <v>1044935.92</v>
      </c>
      <c r="N442">
        <v>1044947.92</v>
      </c>
      <c r="O442">
        <v>1.2</v>
      </c>
      <c r="P442" t="s">
        <v>735</v>
      </c>
      <c r="Q442" t="s">
        <v>796</v>
      </c>
      <c r="R442" t="s">
        <v>797</v>
      </c>
      <c r="S442" t="s">
        <v>797</v>
      </c>
      <c r="T442">
        <v>12</v>
      </c>
    </row>
    <row r="443" spans="1:20" x14ac:dyDescent="0.2">
      <c r="A443" s="1">
        <f t="shared" si="24"/>
        <v>1044947.92</v>
      </c>
      <c r="B443" s="1">
        <f t="shared" si="24"/>
        <v>1044967.65</v>
      </c>
      <c r="C443" s="1" t="str">
        <f t="shared" si="25"/>
        <v>0.9m FG</v>
      </c>
      <c r="D443" s="1" t="str">
        <f t="shared" si="26"/>
        <v>0.9m FG - Default Depth</v>
      </c>
      <c r="E443" s="1" t="s">
        <v>38</v>
      </c>
      <c r="F443" s="1">
        <f t="shared" si="27"/>
        <v>0.9</v>
      </c>
      <c r="G443" s="12">
        <f>INDEX(families!$A:$A,MATCH(H443,families!$B:$B,0))</f>
        <v>8</v>
      </c>
      <c r="H443" s="12" t="s">
        <v>38</v>
      </c>
      <c r="M443">
        <v>1044947.92</v>
      </c>
      <c r="N443">
        <v>1044967.65</v>
      </c>
      <c r="O443">
        <v>0.9</v>
      </c>
      <c r="P443" t="s">
        <v>716</v>
      </c>
      <c r="Q443" t="s">
        <v>717</v>
      </c>
      <c r="R443" t="s">
        <v>718</v>
      </c>
      <c r="S443" t="s">
        <v>719</v>
      </c>
      <c r="T443">
        <v>19.729999999981299</v>
      </c>
    </row>
    <row r="444" spans="1:20" x14ac:dyDescent="0.2">
      <c r="A444" s="1">
        <f t="shared" si="24"/>
        <v>1044967.65</v>
      </c>
      <c r="B444" s="1">
        <f t="shared" si="24"/>
        <v>1044979.65</v>
      </c>
      <c r="C444" s="1" t="str">
        <f t="shared" si="25"/>
        <v>1.2m RD</v>
      </c>
      <c r="D444" s="1" t="str">
        <f t="shared" si="26"/>
        <v>1.2m RD - DWG# PT640001</v>
      </c>
      <c r="E444" s="1" t="s">
        <v>38</v>
      </c>
      <c r="F444" s="1">
        <f t="shared" si="27"/>
        <v>1.2</v>
      </c>
      <c r="G444" s="12">
        <f>INDEX(families!$A:$A,MATCH(H444,families!$B:$B,0))</f>
        <v>8</v>
      </c>
      <c r="H444" s="12" t="s">
        <v>38</v>
      </c>
      <c r="M444">
        <v>1044967.65</v>
      </c>
      <c r="N444">
        <v>1044979.65</v>
      </c>
      <c r="O444">
        <v>1.2</v>
      </c>
      <c r="P444" t="s">
        <v>735</v>
      </c>
      <c r="Q444" t="s">
        <v>796</v>
      </c>
      <c r="R444" t="s">
        <v>797</v>
      </c>
      <c r="S444" t="s">
        <v>797</v>
      </c>
      <c r="T444">
        <v>12</v>
      </c>
    </row>
    <row r="445" spans="1:20" x14ac:dyDescent="0.2">
      <c r="A445" s="1">
        <f t="shared" si="24"/>
        <v>1044979.65</v>
      </c>
      <c r="B445" s="1">
        <f t="shared" si="24"/>
        <v>1045006.31</v>
      </c>
      <c r="C445" s="1" t="str">
        <f t="shared" si="25"/>
        <v>0.9m FG</v>
      </c>
      <c r="D445" s="1" t="str">
        <f t="shared" si="26"/>
        <v>0.9m FG - Default Depth</v>
      </c>
      <c r="E445" s="1" t="s">
        <v>38</v>
      </c>
      <c r="F445" s="1">
        <f t="shared" si="27"/>
        <v>0.9</v>
      </c>
      <c r="G445" s="12">
        <f>INDEX(families!$A:$A,MATCH(H445,families!$B:$B,0))</f>
        <v>8</v>
      </c>
      <c r="H445" s="12" t="s">
        <v>38</v>
      </c>
      <c r="M445">
        <v>1044979.65</v>
      </c>
      <c r="N445">
        <v>1045006.31</v>
      </c>
      <c r="O445">
        <v>0.9</v>
      </c>
      <c r="P445" t="s">
        <v>716</v>
      </c>
      <c r="Q445" t="s">
        <v>717</v>
      </c>
      <c r="R445" t="s">
        <v>718</v>
      </c>
      <c r="S445" t="s">
        <v>719</v>
      </c>
      <c r="T445">
        <v>26.6600000000325</v>
      </c>
    </row>
    <row r="446" spans="1:20" x14ac:dyDescent="0.2">
      <c r="A446" s="1">
        <f t="shared" ref="A446:B509" si="28">M446</f>
        <v>1045006.31</v>
      </c>
      <c r="B446" s="1">
        <f t="shared" si="28"/>
        <v>1045018.31</v>
      </c>
      <c r="C446" s="1" t="str">
        <f t="shared" si="25"/>
        <v>1.2m RD</v>
      </c>
      <c r="D446" s="1" t="str">
        <f t="shared" si="26"/>
        <v>1.2m RD - DWG# PT640001</v>
      </c>
      <c r="E446" s="1" t="s">
        <v>38</v>
      </c>
      <c r="F446" s="1">
        <f t="shared" si="27"/>
        <v>1.2</v>
      </c>
      <c r="G446" s="12">
        <f>INDEX(families!$A:$A,MATCH(H446,families!$B:$B,0))</f>
        <v>8</v>
      </c>
      <c r="H446" s="12" t="s">
        <v>38</v>
      </c>
      <c r="M446">
        <v>1045006.31</v>
      </c>
      <c r="N446">
        <v>1045018.31</v>
      </c>
      <c r="O446">
        <v>1.2</v>
      </c>
      <c r="P446" t="s">
        <v>735</v>
      </c>
      <c r="Q446" t="s">
        <v>796</v>
      </c>
      <c r="R446" t="s">
        <v>797</v>
      </c>
      <c r="S446" t="s">
        <v>797</v>
      </c>
      <c r="T446">
        <v>12</v>
      </c>
    </row>
    <row r="447" spans="1:20" x14ac:dyDescent="0.2">
      <c r="A447" s="1">
        <f t="shared" si="28"/>
        <v>1045018.31</v>
      </c>
      <c r="B447" s="1">
        <f t="shared" si="28"/>
        <v>1045353.96</v>
      </c>
      <c r="C447" s="1" t="str">
        <f t="shared" si="25"/>
        <v>0.9m FG</v>
      </c>
      <c r="D447" s="1" t="str">
        <f t="shared" si="26"/>
        <v>0.9m FG - Default Depth</v>
      </c>
      <c r="E447" s="1" t="s">
        <v>38</v>
      </c>
      <c r="F447" s="1">
        <f t="shared" si="27"/>
        <v>0.9</v>
      </c>
      <c r="G447" s="12">
        <f>INDEX(families!$A:$A,MATCH(H447,families!$B:$B,0))</f>
        <v>8</v>
      </c>
      <c r="H447" s="12" t="s">
        <v>38</v>
      </c>
      <c r="M447">
        <v>1045018.31</v>
      </c>
      <c r="N447">
        <v>1045353.96</v>
      </c>
      <c r="O447">
        <v>0.9</v>
      </c>
      <c r="P447" t="s">
        <v>716</v>
      </c>
      <c r="Q447" t="s">
        <v>717</v>
      </c>
      <c r="R447" t="s">
        <v>718</v>
      </c>
      <c r="S447" t="s">
        <v>719</v>
      </c>
      <c r="T447">
        <v>335.64999999990602</v>
      </c>
    </row>
    <row r="448" spans="1:20" x14ac:dyDescent="0.2">
      <c r="A448" s="1">
        <f t="shared" si="28"/>
        <v>1045353.96</v>
      </c>
      <c r="B448" s="1">
        <f t="shared" si="28"/>
        <v>1045377.96</v>
      </c>
      <c r="C448" s="1" t="str">
        <f t="shared" si="25"/>
        <v>1.5m WC</v>
      </c>
      <c r="D448" s="1" t="str">
        <f t="shared" si="26"/>
        <v>1.5m WC - DWG# PT610001</v>
      </c>
      <c r="E448" s="1" t="s">
        <v>38</v>
      </c>
      <c r="F448" s="1">
        <f t="shared" si="27"/>
        <v>1.5</v>
      </c>
      <c r="G448" s="12">
        <f>INDEX(families!$A:$A,MATCH(H448,families!$B:$B,0))</f>
        <v>8</v>
      </c>
      <c r="H448" s="12" t="s">
        <v>38</v>
      </c>
      <c r="M448">
        <v>1045353.96</v>
      </c>
      <c r="N448">
        <v>1045377.96</v>
      </c>
      <c r="O448">
        <v>1.5</v>
      </c>
      <c r="P448" t="s">
        <v>732</v>
      </c>
      <c r="Q448" t="s">
        <v>738</v>
      </c>
      <c r="R448" t="s">
        <v>739</v>
      </c>
      <c r="S448" t="s">
        <v>739</v>
      </c>
      <c r="T448">
        <v>24</v>
      </c>
    </row>
    <row r="449" spans="1:20" x14ac:dyDescent="0.2">
      <c r="A449" s="1">
        <f t="shared" si="28"/>
        <v>1045377.96</v>
      </c>
      <c r="B449" s="1">
        <f t="shared" si="28"/>
        <v>1045500</v>
      </c>
      <c r="C449" s="1" t="str">
        <f t="shared" si="25"/>
        <v>0.9m FG</v>
      </c>
      <c r="D449" s="1" t="str">
        <f t="shared" si="26"/>
        <v>0.9m FG - Default Depth</v>
      </c>
      <c r="E449" s="1" t="s">
        <v>38</v>
      </c>
      <c r="F449" s="1">
        <f t="shared" si="27"/>
        <v>0.9</v>
      </c>
      <c r="G449" s="12">
        <f>INDEX(families!$A:$A,MATCH(H449,families!$B:$B,0))</f>
        <v>8</v>
      </c>
      <c r="H449" s="12" t="s">
        <v>38</v>
      </c>
      <c r="M449">
        <v>1045377.96</v>
      </c>
      <c r="N449">
        <v>1045500</v>
      </c>
      <c r="O449">
        <v>0.9</v>
      </c>
      <c r="P449" t="s">
        <v>716</v>
      </c>
      <c r="Q449" t="s">
        <v>717</v>
      </c>
      <c r="R449" t="s">
        <v>718</v>
      </c>
      <c r="S449" t="s">
        <v>719</v>
      </c>
      <c r="T449">
        <v>122.040000000037</v>
      </c>
    </row>
    <row r="450" spans="1:20" x14ac:dyDescent="0.2">
      <c r="A450" s="1">
        <f t="shared" si="28"/>
        <v>1045500</v>
      </c>
      <c r="B450" s="1">
        <f t="shared" si="28"/>
        <v>1045831.17</v>
      </c>
      <c r="C450" s="1" t="str">
        <f t="shared" si="25"/>
        <v>1.2m CG</v>
      </c>
      <c r="D450" s="1" t="str">
        <f t="shared" si="26"/>
        <v>1.2m CG - Alignment Sheets</v>
      </c>
      <c r="E450" s="1" t="s">
        <v>38</v>
      </c>
      <c r="F450" s="1">
        <f t="shared" si="27"/>
        <v>1.2</v>
      </c>
      <c r="G450" s="12">
        <f>INDEX(families!$A:$A,MATCH(H450,families!$B:$B,0))</f>
        <v>8</v>
      </c>
      <c r="H450" s="12" t="s">
        <v>38</v>
      </c>
      <c r="M450">
        <v>1045500</v>
      </c>
      <c r="N450">
        <v>1045831.17</v>
      </c>
      <c r="O450">
        <v>1.2</v>
      </c>
      <c r="P450" t="s">
        <v>720</v>
      </c>
      <c r="Q450" t="s">
        <v>721</v>
      </c>
      <c r="R450" t="s">
        <v>761</v>
      </c>
      <c r="S450" t="s">
        <v>762</v>
      </c>
      <c r="T450">
        <v>331.170000000041</v>
      </c>
    </row>
    <row r="451" spans="1:20" x14ac:dyDescent="0.2">
      <c r="A451" s="1">
        <f t="shared" si="28"/>
        <v>1045831.17</v>
      </c>
      <c r="B451" s="1">
        <f t="shared" si="28"/>
        <v>1045843.17</v>
      </c>
      <c r="C451" s="1" t="str">
        <f t="shared" ref="C451:C514" si="29">R451</f>
        <v>1.5m RD</v>
      </c>
      <c r="D451" s="1" t="str">
        <f t="shared" ref="D451:D514" si="30">R451&amp;" - "&amp;Q451</f>
        <v>1.5m RD - DWG# PT640301</v>
      </c>
      <c r="E451" s="1" t="s">
        <v>38</v>
      </c>
      <c r="F451" s="1">
        <f t="shared" ref="F451:F514" si="31">_xlfn.NUMBERVALUE(TRIM(LEFT(R451,3)))</f>
        <v>1.5</v>
      </c>
      <c r="G451" s="12">
        <f>INDEX(families!$A:$A,MATCH(H451,families!$B:$B,0))</f>
        <v>8</v>
      </c>
      <c r="H451" s="12" t="s">
        <v>38</v>
      </c>
      <c r="M451">
        <v>1045831.17</v>
      </c>
      <c r="N451">
        <v>1045843.17</v>
      </c>
      <c r="O451">
        <v>1.5</v>
      </c>
      <c r="P451" t="s">
        <v>735</v>
      </c>
      <c r="Q451" t="s">
        <v>736</v>
      </c>
      <c r="R451" t="s">
        <v>737</v>
      </c>
      <c r="S451" t="s">
        <v>737</v>
      </c>
      <c r="T451">
        <v>12</v>
      </c>
    </row>
    <row r="452" spans="1:20" x14ac:dyDescent="0.2">
      <c r="A452" s="1">
        <f t="shared" si="28"/>
        <v>1045843.17</v>
      </c>
      <c r="B452" s="1">
        <f t="shared" si="28"/>
        <v>1046041.99</v>
      </c>
      <c r="C452" s="1" t="str">
        <f t="shared" si="29"/>
        <v>1.2m CG</v>
      </c>
      <c r="D452" s="1" t="str">
        <f t="shared" si="30"/>
        <v>1.2m CG - Alignment Sheets</v>
      </c>
      <c r="E452" s="1" t="s">
        <v>38</v>
      </c>
      <c r="F452" s="1">
        <f t="shared" si="31"/>
        <v>1.2</v>
      </c>
      <c r="G452" s="12">
        <f>INDEX(families!$A:$A,MATCH(H452,families!$B:$B,0))</f>
        <v>8</v>
      </c>
      <c r="H452" s="12" t="s">
        <v>38</v>
      </c>
      <c r="M452">
        <v>1045843.17</v>
      </c>
      <c r="N452">
        <v>1046041.99</v>
      </c>
      <c r="O452">
        <v>1.2</v>
      </c>
      <c r="P452" t="s">
        <v>720</v>
      </c>
      <c r="Q452" t="s">
        <v>721</v>
      </c>
      <c r="R452" t="s">
        <v>761</v>
      </c>
      <c r="S452" t="s">
        <v>762</v>
      </c>
      <c r="T452">
        <v>198.81999999994801</v>
      </c>
    </row>
    <row r="453" spans="1:20" x14ac:dyDescent="0.2">
      <c r="A453" s="1">
        <f t="shared" si="28"/>
        <v>1046041.99</v>
      </c>
      <c r="B453" s="1">
        <f t="shared" si="28"/>
        <v>1046053.99</v>
      </c>
      <c r="C453" s="1" t="str">
        <f t="shared" si="29"/>
        <v>1.5m RD</v>
      </c>
      <c r="D453" s="1" t="str">
        <f t="shared" si="30"/>
        <v>1.5m RD - DWG# PT640301</v>
      </c>
      <c r="E453" s="1" t="s">
        <v>38</v>
      </c>
      <c r="F453" s="1">
        <f t="shared" si="31"/>
        <v>1.5</v>
      </c>
      <c r="G453" s="12">
        <f>INDEX(families!$A:$A,MATCH(H453,families!$B:$B,0))</f>
        <v>8</v>
      </c>
      <c r="H453" s="12" t="s">
        <v>38</v>
      </c>
      <c r="M453">
        <v>1046041.99</v>
      </c>
      <c r="N453">
        <v>1046053.99</v>
      </c>
      <c r="O453">
        <v>1.5</v>
      </c>
      <c r="P453" t="s">
        <v>735</v>
      </c>
      <c r="Q453" t="s">
        <v>736</v>
      </c>
      <c r="R453" t="s">
        <v>737</v>
      </c>
      <c r="S453" t="s">
        <v>737</v>
      </c>
      <c r="T453">
        <v>12</v>
      </c>
    </row>
    <row r="454" spans="1:20" x14ac:dyDescent="0.2">
      <c r="A454" s="1">
        <f t="shared" si="28"/>
        <v>1046053.99</v>
      </c>
      <c r="B454" s="1">
        <f t="shared" si="28"/>
        <v>1046221.75</v>
      </c>
      <c r="C454" s="1" t="str">
        <f t="shared" si="29"/>
        <v>1.2m CG</v>
      </c>
      <c r="D454" s="1" t="str">
        <f t="shared" si="30"/>
        <v>1.2m CG - Alignment Sheets</v>
      </c>
      <c r="E454" s="1" t="s">
        <v>38</v>
      </c>
      <c r="F454" s="1">
        <f t="shared" si="31"/>
        <v>1.2</v>
      </c>
      <c r="G454" s="12">
        <f>INDEX(families!$A:$A,MATCH(H454,families!$B:$B,0))</f>
        <v>8</v>
      </c>
      <c r="H454" s="12" t="s">
        <v>38</v>
      </c>
      <c r="M454">
        <v>1046053.99</v>
      </c>
      <c r="N454">
        <v>1046221.75</v>
      </c>
      <c r="O454">
        <v>1.2</v>
      </c>
      <c r="P454" t="s">
        <v>720</v>
      </c>
      <c r="Q454" t="s">
        <v>721</v>
      </c>
      <c r="R454" t="s">
        <v>761</v>
      </c>
      <c r="S454" t="s">
        <v>762</v>
      </c>
      <c r="T454">
        <v>167.760000000009</v>
      </c>
    </row>
    <row r="455" spans="1:20" x14ac:dyDescent="0.2">
      <c r="A455" s="1">
        <f t="shared" si="28"/>
        <v>1046221.75</v>
      </c>
      <c r="B455" s="1">
        <f t="shared" si="28"/>
        <v>1046233.75</v>
      </c>
      <c r="C455" s="1" t="str">
        <f t="shared" si="29"/>
        <v>1.5m RD</v>
      </c>
      <c r="D455" s="1" t="str">
        <f t="shared" si="30"/>
        <v>1.5m RD - DWG# PT640301</v>
      </c>
      <c r="E455" s="1" t="s">
        <v>38</v>
      </c>
      <c r="F455" s="1">
        <f t="shared" si="31"/>
        <v>1.5</v>
      </c>
      <c r="G455" s="12">
        <f>INDEX(families!$A:$A,MATCH(H455,families!$B:$B,0))</f>
        <v>8</v>
      </c>
      <c r="H455" s="12" t="s">
        <v>38</v>
      </c>
      <c r="M455">
        <v>1046221.75</v>
      </c>
      <c r="N455">
        <v>1046233.75</v>
      </c>
      <c r="O455">
        <v>1.5</v>
      </c>
      <c r="P455" t="s">
        <v>735</v>
      </c>
      <c r="Q455" t="s">
        <v>736</v>
      </c>
      <c r="R455" t="s">
        <v>737</v>
      </c>
      <c r="S455" t="s">
        <v>737</v>
      </c>
      <c r="T455">
        <v>12</v>
      </c>
    </row>
    <row r="456" spans="1:20" x14ac:dyDescent="0.2">
      <c r="A456" s="1">
        <f t="shared" si="28"/>
        <v>1046233.75</v>
      </c>
      <c r="B456" s="1">
        <f t="shared" si="28"/>
        <v>1046538.04</v>
      </c>
      <c r="C456" s="1" t="str">
        <f t="shared" si="29"/>
        <v>1.2m CG</v>
      </c>
      <c r="D456" s="1" t="str">
        <f t="shared" si="30"/>
        <v>1.2m CG - Alignment Sheets</v>
      </c>
      <c r="E456" s="1" t="s">
        <v>38</v>
      </c>
      <c r="F456" s="1">
        <f t="shared" si="31"/>
        <v>1.2</v>
      </c>
      <c r="G456" s="12">
        <f>INDEX(families!$A:$A,MATCH(H456,families!$B:$B,0))</f>
        <v>8</v>
      </c>
      <c r="H456" s="12" t="s">
        <v>38</v>
      </c>
      <c r="M456">
        <v>1046233.75</v>
      </c>
      <c r="N456">
        <v>1046538.04</v>
      </c>
      <c r="O456">
        <v>1.2</v>
      </c>
      <c r="P456" t="s">
        <v>720</v>
      </c>
      <c r="Q456" t="s">
        <v>721</v>
      </c>
      <c r="R456" t="s">
        <v>761</v>
      </c>
      <c r="S456" t="s">
        <v>762</v>
      </c>
      <c r="T456">
        <v>304.29000000003703</v>
      </c>
    </row>
    <row r="457" spans="1:20" x14ac:dyDescent="0.2">
      <c r="A457" s="1">
        <f t="shared" si="28"/>
        <v>1046538.04</v>
      </c>
      <c r="B457" s="1">
        <f t="shared" si="28"/>
        <v>1046550.04</v>
      </c>
      <c r="C457" s="1" t="str">
        <f t="shared" si="29"/>
        <v>1.5m RD</v>
      </c>
      <c r="D457" s="1" t="str">
        <f t="shared" si="30"/>
        <v>1.5m RD - DWG# PT640301</v>
      </c>
      <c r="E457" s="1" t="s">
        <v>38</v>
      </c>
      <c r="F457" s="1">
        <f t="shared" si="31"/>
        <v>1.5</v>
      </c>
      <c r="G457" s="12">
        <f>INDEX(families!$A:$A,MATCH(H457,families!$B:$B,0))</f>
        <v>8</v>
      </c>
      <c r="H457" s="12" t="s">
        <v>38</v>
      </c>
      <c r="M457">
        <v>1046538.04</v>
      </c>
      <c r="N457">
        <v>1046550.04</v>
      </c>
      <c r="O457">
        <v>1.5</v>
      </c>
      <c r="P457" t="s">
        <v>735</v>
      </c>
      <c r="Q457" t="s">
        <v>736</v>
      </c>
      <c r="R457" t="s">
        <v>737</v>
      </c>
      <c r="S457" t="s">
        <v>737</v>
      </c>
      <c r="T457">
        <v>12</v>
      </c>
    </row>
    <row r="458" spans="1:20" x14ac:dyDescent="0.2">
      <c r="A458" s="1">
        <f t="shared" si="28"/>
        <v>1046550.04</v>
      </c>
      <c r="B458" s="1">
        <f t="shared" si="28"/>
        <v>1046708.18</v>
      </c>
      <c r="C458" s="1" t="str">
        <f t="shared" si="29"/>
        <v>1.2m CG</v>
      </c>
      <c r="D458" s="1" t="str">
        <f t="shared" si="30"/>
        <v>1.2m CG - Alignment Sheets</v>
      </c>
      <c r="E458" s="1" t="s">
        <v>38</v>
      </c>
      <c r="F458" s="1">
        <f t="shared" si="31"/>
        <v>1.2</v>
      </c>
      <c r="G458" s="12">
        <f>INDEX(families!$A:$A,MATCH(H458,families!$B:$B,0))</f>
        <v>8</v>
      </c>
      <c r="H458" s="12" t="s">
        <v>38</v>
      </c>
      <c r="M458">
        <v>1046550.04</v>
      </c>
      <c r="N458">
        <v>1046708.18</v>
      </c>
      <c r="O458">
        <v>1.2</v>
      </c>
      <c r="P458" t="s">
        <v>720</v>
      </c>
      <c r="Q458" t="s">
        <v>721</v>
      </c>
      <c r="R458" t="s">
        <v>761</v>
      </c>
      <c r="S458" t="s">
        <v>762</v>
      </c>
      <c r="T458">
        <v>158.140000000013</v>
      </c>
    </row>
    <row r="459" spans="1:20" x14ac:dyDescent="0.2">
      <c r="A459" s="1">
        <f t="shared" si="28"/>
        <v>1046708.18</v>
      </c>
      <c r="B459" s="1">
        <f t="shared" si="28"/>
        <v>1046720.18</v>
      </c>
      <c r="C459" s="1" t="str">
        <f t="shared" si="29"/>
        <v>1.5m RD</v>
      </c>
      <c r="D459" s="1" t="str">
        <f t="shared" si="30"/>
        <v>1.5m RD - DWG# PT640301</v>
      </c>
      <c r="E459" s="1" t="s">
        <v>38</v>
      </c>
      <c r="F459" s="1">
        <f t="shared" si="31"/>
        <v>1.5</v>
      </c>
      <c r="G459" s="12">
        <f>INDEX(families!$A:$A,MATCH(H459,families!$B:$B,0))</f>
        <v>8</v>
      </c>
      <c r="H459" s="12" t="s">
        <v>38</v>
      </c>
      <c r="M459">
        <v>1046708.18</v>
      </c>
      <c r="N459">
        <v>1046720.18</v>
      </c>
      <c r="O459">
        <v>1.5</v>
      </c>
      <c r="P459" t="s">
        <v>735</v>
      </c>
      <c r="Q459" t="s">
        <v>736</v>
      </c>
      <c r="R459" t="s">
        <v>737</v>
      </c>
      <c r="S459" t="s">
        <v>737</v>
      </c>
      <c r="T459">
        <v>12</v>
      </c>
    </row>
    <row r="460" spans="1:20" x14ac:dyDescent="0.2">
      <c r="A460" s="1">
        <f t="shared" si="28"/>
        <v>1046720.18</v>
      </c>
      <c r="B460" s="1">
        <f t="shared" si="28"/>
        <v>1046838.65</v>
      </c>
      <c r="C460" s="1" t="str">
        <f t="shared" si="29"/>
        <v>1.2m CG</v>
      </c>
      <c r="D460" s="1" t="str">
        <f t="shared" si="30"/>
        <v>1.2m CG - Alignment Sheets</v>
      </c>
      <c r="E460" s="1" t="s">
        <v>38</v>
      </c>
      <c r="F460" s="1">
        <f t="shared" si="31"/>
        <v>1.2</v>
      </c>
      <c r="G460" s="12">
        <f>INDEX(families!$A:$A,MATCH(H460,families!$B:$B,0))</f>
        <v>8</v>
      </c>
      <c r="H460" s="12" t="s">
        <v>38</v>
      </c>
      <c r="M460">
        <v>1046720.18</v>
      </c>
      <c r="N460">
        <v>1046838.65</v>
      </c>
      <c r="O460">
        <v>1.2</v>
      </c>
      <c r="P460" t="s">
        <v>720</v>
      </c>
      <c r="Q460" t="s">
        <v>721</v>
      </c>
      <c r="R460" t="s">
        <v>761</v>
      </c>
      <c r="S460" t="s">
        <v>762</v>
      </c>
      <c r="T460">
        <v>118.469999999972</v>
      </c>
    </row>
    <row r="461" spans="1:20" x14ac:dyDescent="0.2">
      <c r="A461" s="1">
        <f t="shared" si="28"/>
        <v>1046838.65</v>
      </c>
      <c r="B461" s="1">
        <f t="shared" si="28"/>
        <v>1046850.65</v>
      </c>
      <c r="C461" s="1" t="str">
        <f t="shared" si="29"/>
        <v>1.5m RD</v>
      </c>
      <c r="D461" s="1" t="str">
        <f t="shared" si="30"/>
        <v>1.5m RD - DWG# PT640301</v>
      </c>
      <c r="E461" s="1" t="s">
        <v>38</v>
      </c>
      <c r="F461" s="1">
        <f t="shared" si="31"/>
        <v>1.5</v>
      </c>
      <c r="G461" s="12">
        <f>INDEX(families!$A:$A,MATCH(H461,families!$B:$B,0))</f>
        <v>8</v>
      </c>
      <c r="H461" s="12" t="s">
        <v>38</v>
      </c>
      <c r="M461">
        <v>1046838.65</v>
      </c>
      <c r="N461">
        <v>1046850.65</v>
      </c>
      <c r="O461">
        <v>1.5</v>
      </c>
      <c r="P461" t="s">
        <v>735</v>
      </c>
      <c r="Q461" t="s">
        <v>736</v>
      </c>
      <c r="R461" t="s">
        <v>737</v>
      </c>
      <c r="S461" t="s">
        <v>737</v>
      </c>
      <c r="T461">
        <v>12</v>
      </c>
    </row>
    <row r="462" spans="1:20" x14ac:dyDescent="0.2">
      <c r="A462" s="1">
        <f t="shared" si="28"/>
        <v>1046850.65</v>
      </c>
      <c r="B462" s="1">
        <f t="shared" si="28"/>
        <v>1047559.48</v>
      </c>
      <c r="C462" s="1" t="str">
        <f t="shared" si="29"/>
        <v>1.2m CG</v>
      </c>
      <c r="D462" s="1" t="str">
        <f t="shared" si="30"/>
        <v>1.2m CG - Alignment Sheets</v>
      </c>
      <c r="E462" s="1" t="s">
        <v>38</v>
      </c>
      <c r="F462" s="1">
        <f t="shared" si="31"/>
        <v>1.2</v>
      </c>
      <c r="G462" s="12">
        <f>INDEX(families!$A:$A,MATCH(H462,families!$B:$B,0))</f>
        <v>8</v>
      </c>
      <c r="H462" s="12" t="s">
        <v>38</v>
      </c>
      <c r="M462">
        <v>1046850.65</v>
      </c>
      <c r="N462">
        <v>1047559.48</v>
      </c>
      <c r="O462">
        <v>1.2</v>
      </c>
      <c r="P462" t="s">
        <v>720</v>
      </c>
      <c r="Q462" t="s">
        <v>721</v>
      </c>
      <c r="R462" t="s">
        <v>761</v>
      </c>
      <c r="S462" t="s">
        <v>762</v>
      </c>
      <c r="T462">
        <v>708.82999999995798</v>
      </c>
    </row>
    <row r="463" spans="1:20" x14ac:dyDescent="0.2">
      <c r="A463" s="1">
        <f t="shared" si="28"/>
        <v>1047559.48</v>
      </c>
      <c r="B463" s="1">
        <f t="shared" si="28"/>
        <v>1047571.48</v>
      </c>
      <c r="C463" s="1" t="str">
        <f t="shared" si="29"/>
        <v>1.5m RD</v>
      </c>
      <c r="D463" s="1" t="str">
        <f t="shared" si="30"/>
        <v>1.5m RD - DWG# PT640301</v>
      </c>
      <c r="E463" s="1" t="s">
        <v>38</v>
      </c>
      <c r="F463" s="1">
        <f t="shared" si="31"/>
        <v>1.5</v>
      </c>
      <c r="G463" s="12">
        <f>INDEX(families!$A:$A,MATCH(H463,families!$B:$B,0))</f>
        <v>8</v>
      </c>
      <c r="H463" s="12" t="s">
        <v>38</v>
      </c>
      <c r="M463">
        <v>1047559.48</v>
      </c>
      <c r="N463">
        <v>1047571.48</v>
      </c>
      <c r="O463">
        <v>1.5</v>
      </c>
      <c r="P463" t="s">
        <v>735</v>
      </c>
      <c r="Q463" t="s">
        <v>736</v>
      </c>
      <c r="R463" t="s">
        <v>737</v>
      </c>
      <c r="S463" t="s">
        <v>737</v>
      </c>
      <c r="T463">
        <v>12</v>
      </c>
    </row>
    <row r="464" spans="1:20" x14ac:dyDescent="0.2">
      <c r="A464" s="1">
        <f t="shared" si="28"/>
        <v>1047571.48</v>
      </c>
      <c r="B464" s="1">
        <f t="shared" si="28"/>
        <v>1047625.69</v>
      </c>
      <c r="C464" s="1" t="str">
        <f t="shared" si="29"/>
        <v>1.2m CG</v>
      </c>
      <c r="D464" s="1" t="str">
        <f t="shared" si="30"/>
        <v>1.2m CG - Alignment Sheets</v>
      </c>
      <c r="E464" s="1" t="s">
        <v>38</v>
      </c>
      <c r="F464" s="1">
        <f t="shared" si="31"/>
        <v>1.2</v>
      </c>
      <c r="G464" s="12">
        <f>INDEX(families!$A:$A,MATCH(H464,families!$B:$B,0))</f>
        <v>8</v>
      </c>
      <c r="H464" s="12" t="s">
        <v>38</v>
      </c>
      <c r="M464">
        <v>1047571.48</v>
      </c>
      <c r="N464">
        <v>1047625.69</v>
      </c>
      <c r="O464">
        <v>1.2</v>
      </c>
      <c r="P464" t="s">
        <v>720</v>
      </c>
      <c r="Q464" t="s">
        <v>721</v>
      </c>
      <c r="R464" t="s">
        <v>761</v>
      </c>
      <c r="S464" t="s">
        <v>762</v>
      </c>
      <c r="T464">
        <v>54.209999999962697</v>
      </c>
    </row>
    <row r="465" spans="1:20" x14ac:dyDescent="0.2">
      <c r="A465" s="1">
        <f t="shared" si="28"/>
        <v>1047625.69</v>
      </c>
      <c r="B465" s="1">
        <f t="shared" si="28"/>
        <v>1047637.69</v>
      </c>
      <c r="C465" s="1" t="str">
        <f t="shared" si="29"/>
        <v>1.5m RD</v>
      </c>
      <c r="D465" s="1" t="str">
        <f t="shared" si="30"/>
        <v>1.5m RD - DWG# PT640301</v>
      </c>
      <c r="E465" s="1" t="s">
        <v>38</v>
      </c>
      <c r="F465" s="1">
        <f t="shared" si="31"/>
        <v>1.5</v>
      </c>
      <c r="G465" s="12">
        <f>INDEX(families!$A:$A,MATCH(H465,families!$B:$B,0))</f>
        <v>8</v>
      </c>
      <c r="H465" s="12" t="s">
        <v>38</v>
      </c>
      <c r="M465">
        <v>1047625.69</v>
      </c>
      <c r="N465">
        <v>1047637.69</v>
      </c>
      <c r="O465">
        <v>1.5</v>
      </c>
      <c r="P465" t="s">
        <v>735</v>
      </c>
      <c r="Q465" t="s">
        <v>736</v>
      </c>
      <c r="R465" t="s">
        <v>737</v>
      </c>
      <c r="S465" t="s">
        <v>737</v>
      </c>
      <c r="T465">
        <v>12</v>
      </c>
    </row>
    <row r="466" spans="1:20" x14ac:dyDescent="0.2">
      <c r="A466" s="1">
        <f t="shared" si="28"/>
        <v>1047637.69</v>
      </c>
      <c r="B466" s="1">
        <f t="shared" si="28"/>
        <v>1047657.68</v>
      </c>
      <c r="C466" s="1" t="str">
        <f t="shared" si="29"/>
        <v>1.2m CG</v>
      </c>
      <c r="D466" s="1" t="str">
        <f t="shared" si="30"/>
        <v>1.2m CG - Alignment Sheets</v>
      </c>
      <c r="E466" s="1" t="s">
        <v>38</v>
      </c>
      <c r="F466" s="1">
        <f t="shared" si="31"/>
        <v>1.2</v>
      </c>
      <c r="G466" s="12">
        <f>INDEX(families!$A:$A,MATCH(H466,families!$B:$B,0))</f>
        <v>8</v>
      </c>
      <c r="H466" s="12" t="s">
        <v>38</v>
      </c>
      <c r="M466">
        <v>1047637.69</v>
      </c>
      <c r="N466">
        <v>1047657.68</v>
      </c>
      <c r="O466">
        <v>1.2</v>
      </c>
      <c r="P466" t="s">
        <v>720</v>
      </c>
      <c r="Q466" t="s">
        <v>721</v>
      </c>
      <c r="R466" t="s">
        <v>761</v>
      </c>
      <c r="S466" t="s">
        <v>762</v>
      </c>
      <c r="T466">
        <v>19.990000000107099</v>
      </c>
    </row>
    <row r="467" spans="1:20" x14ac:dyDescent="0.2">
      <c r="A467" s="1">
        <f t="shared" si="28"/>
        <v>1047657.68</v>
      </c>
      <c r="B467" s="1">
        <f t="shared" si="28"/>
        <v>1047669.68</v>
      </c>
      <c r="C467" s="1" t="str">
        <f t="shared" si="29"/>
        <v>1.5m RD</v>
      </c>
      <c r="D467" s="1" t="str">
        <f t="shared" si="30"/>
        <v>1.5m RD - DWG# PT640301</v>
      </c>
      <c r="E467" s="1" t="s">
        <v>38</v>
      </c>
      <c r="F467" s="1">
        <f t="shared" si="31"/>
        <v>1.5</v>
      </c>
      <c r="G467" s="12">
        <f>INDEX(families!$A:$A,MATCH(H467,families!$B:$B,0))</f>
        <v>8</v>
      </c>
      <c r="H467" s="12" t="s">
        <v>38</v>
      </c>
      <c r="M467">
        <v>1047657.68</v>
      </c>
      <c r="N467">
        <v>1047669.68</v>
      </c>
      <c r="O467">
        <v>1.5</v>
      </c>
      <c r="P467" t="s">
        <v>735</v>
      </c>
      <c r="Q467" t="s">
        <v>736</v>
      </c>
      <c r="R467" t="s">
        <v>737</v>
      </c>
      <c r="S467" t="s">
        <v>737</v>
      </c>
      <c r="T467">
        <v>12</v>
      </c>
    </row>
    <row r="468" spans="1:20" x14ac:dyDescent="0.2">
      <c r="A468" s="1">
        <f t="shared" si="28"/>
        <v>1047669.68</v>
      </c>
      <c r="B468" s="1">
        <f t="shared" si="28"/>
        <v>1047694.99</v>
      </c>
      <c r="C468" s="1" t="str">
        <f t="shared" si="29"/>
        <v>1.2m CG</v>
      </c>
      <c r="D468" s="1" t="str">
        <f t="shared" si="30"/>
        <v>1.2m CG - Alignment Sheets</v>
      </c>
      <c r="E468" s="1" t="s">
        <v>38</v>
      </c>
      <c r="F468" s="1">
        <f t="shared" si="31"/>
        <v>1.2</v>
      </c>
      <c r="G468" s="12">
        <f>INDEX(families!$A:$A,MATCH(H468,families!$B:$B,0))</f>
        <v>8</v>
      </c>
      <c r="H468" s="12" t="s">
        <v>38</v>
      </c>
      <c r="M468">
        <v>1047669.68</v>
      </c>
      <c r="N468">
        <v>1047694.99</v>
      </c>
      <c r="O468">
        <v>1.2</v>
      </c>
      <c r="P468" t="s">
        <v>720</v>
      </c>
      <c r="Q468" t="s">
        <v>721</v>
      </c>
      <c r="R468" t="s">
        <v>761</v>
      </c>
      <c r="S468" t="s">
        <v>762</v>
      </c>
      <c r="T468">
        <v>25.3099999999394</v>
      </c>
    </row>
    <row r="469" spans="1:20" x14ac:dyDescent="0.2">
      <c r="A469" s="1">
        <f t="shared" si="28"/>
        <v>1047694.99</v>
      </c>
      <c r="B469" s="1">
        <f t="shared" si="28"/>
        <v>1047706.99</v>
      </c>
      <c r="C469" s="1" t="str">
        <f t="shared" si="29"/>
        <v>1.5m RD</v>
      </c>
      <c r="D469" s="1" t="str">
        <f t="shared" si="30"/>
        <v>1.5m RD - DWG# PT640301</v>
      </c>
      <c r="E469" s="1" t="s">
        <v>38</v>
      </c>
      <c r="F469" s="1">
        <f t="shared" si="31"/>
        <v>1.5</v>
      </c>
      <c r="G469" s="12">
        <f>INDEX(families!$A:$A,MATCH(H469,families!$B:$B,0))</f>
        <v>8</v>
      </c>
      <c r="H469" s="12" t="s">
        <v>38</v>
      </c>
      <c r="M469">
        <v>1047694.99</v>
      </c>
      <c r="N469">
        <v>1047706.99</v>
      </c>
      <c r="O469">
        <v>1.5</v>
      </c>
      <c r="P469" t="s">
        <v>735</v>
      </c>
      <c r="Q469" t="s">
        <v>736</v>
      </c>
      <c r="R469" t="s">
        <v>737</v>
      </c>
      <c r="S469" t="s">
        <v>737</v>
      </c>
      <c r="T469">
        <v>12</v>
      </c>
    </row>
    <row r="470" spans="1:20" x14ac:dyDescent="0.2">
      <c r="A470" s="1">
        <f t="shared" si="28"/>
        <v>1047706.99</v>
      </c>
      <c r="B470" s="1">
        <f t="shared" si="28"/>
        <v>1047778.76</v>
      </c>
      <c r="C470" s="1" t="str">
        <f t="shared" si="29"/>
        <v>1.2m CG</v>
      </c>
      <c r="D470" s="1" t="str">
        <f t="shared" si="30"/>
        <v>1.2m CG - Alignment Sheets</v>
      </c>
      <c r="E470" s="1" t="s">
        <v>38</v>
      </c>
      <c r="F470" s="1">
        <f t="shared" si="31"/>
        <v>1.2</v>
      </c>
      <c r="G470" s="12">
        <f>INDEX(families!$A:$A,MATCH(H470,families!$B:$B,0))</f>
        <v>8</v>
      </c>
      <c r="H470" s="12" t="s">
        <v>38</v>
      </c>
      <c r="M470">
        <v>1047706.99</v>
      </c>
      <c r="N470">
        <v>1047778.76</v>
      </c>
      <c r="O470">
        <v>1.2</v>
      </c>
      <c r="P470" t="s">
        <v>720</v>
      </c>
      <c r="Q470" t="s">
        <v>721</v>
      </c>
      <c r="R470" t="s">
        <v>761</v>
      </c>
      <c r="S470" t="s">
        <v>762</v>
      </c>
      <c r="T470">
        <v>71.770000000018598</v>
      </c>
    </row>
    <row r="471" spans="1:20" x14ac:dyDescent="0.2">
      <c r="A471" s="1">
        <f t="shared" si="28"/>
        <v>1047778.76</v>
      </c>
      <c r="B471" s="1">
        <f t="shared" si="28"/>
        <v>1047790.76</v>
      </c>
      <c r="C471" s="1" t="str">
        <f t="shared" si="29"/>
        <v>1.5m RD</v>
      </c>
      <c r="D471" s="1" t="str">
        <f t="shared" si="30"/>
        <v>1.5m RD - DWG# PT640301</v>
      </c>
      <c r="E471" s="1" t="s">
        <v>38</v>
      </c>
      <c r="F471" s="1">
        <f t="shared" si="31"/>
        <v>1.5</v>
      </c>
      <c r="G471" s="12">
        <f>INDEX(families!$A:$A,MATCH(H471,families!$B:$B,0))</f>
        <v>8</v>
      </c>
      <c r="H471" s="12" t="s">
        <v>38</v>
      </c>
      <c r="M471">
        <v>1047778.76</v>
      </c>
      <c r="N471">
        <v>1047790.76</v>
      </c>
      <c r="O471">
        <v>1.5</v>
      </c>
      <c r="P471" t="s">
        <v>735</v>
      </c>
      <c r="Q471" t="s">
        <v>736</v>
      </c>
      <c r="R471" t="s">
        <v>737</v>
      </c>
      <c r="S471" t="s">
        <v>737</v>
      </c>
      <c r="T471">
        <v>12</v>
      </c>
    </row>
    <row r="472" spans="1:20" x14ac:dyDescent="0.2">
      <c r="A472" s="1">
        <f t="shared" si="28"/>
        <v>1047790.76</v>
      </c>
      <c r="B472" s="1">
        <f t="shared" si="28"/>
        <v>1047807.26</v>
      </c>
      <c r="C472" s="1" t="str">
        <f t="shared" si="29"/>
        <v>1.2m CG</v>
      </c>
      <c r="D472" s="1" t="str">
        <f t="shared" si="30"/>
        <v>1.2m CG - Alignment Sheets</v>
      </c>
      <c r="E472" s="1" t="s">
        <v>38</v>
      </c>
      <c r="F472" s="1">
        <f t="shared" si="31"/>
        <v>1.2</v>
      </c>
      <c r="G472" s="12">
        <f>INDEX(families!$A:$A,MATCH(H472,families!$B:$B,0))</f>
        <v>8</v>
      </c>
      <c r="H472" s="12" t="s">
        <v>38</v>
      </c>
      <c r="M472">
        <v>1047790.76</v>
      </c>
      <c r="N472">
        <v>1047807.26</v>
      </c>
      <c r="O472">
        <v>1.2</v>
      </c>
      <c r="P472" t="s">
        <v>720</v>
      </c>
      <c r="Q472" t="s">
        <v>721</v>
      </c>
      <c r="R472" t="s">
        <v>761</v>
      </c>
      <c r="S472" t="s">
        <v>762</v>
      </c>
      <c r="T472">
        <v>16.5</v>
      </c>
    </row>
    <row r="473" spans="1:20" x14ac:dyDescent="0.2">
      <c r="A473" s="1">
        <f t="shared" si="28"/>
        <v>1047807.26</v>
      </c>
      <c r="B473" s="1">
        <f t="shared" si="28"/>
        <v>1047819.26</v>
      </c>
      <c r="C473" s="1" t="str">
        <f t="shared" si="29"/>
        <v>1.5m RD</v>
      </c>
      <c r="D473" s="1" t="str">
        <f t="shared" si="30"/>
        <v>1.5m RD - DWG# PT640301</v>
      </c>
      <c r="E473" s="1" t="s">
        <v>38</v>
      </c>
      <c r="F473" s="1">
        <f t="shared" si="31"/>
        <v>1.5</v>
      </c>
      <c r="G473" s="12">
        <f>INDEX(families!$A:$A,MATCH(H473,families!$B:$B,0))</f>
        <v>8</v>
      </c>
      <c r="H473" s="12" t="s">
        <v>38</v>
      </c>
      <c r="M473">
        <v>1047807.26</v>
      </c>
      <c r="N473">
        <v>1047819.26</v>
      </c>
      <c r="O473">
        <v>1.5</v>
      </c>
      <c r="P473" t="s">
        <v>735</v>
      </c>
      <c r="Q473" t="s">
        <v>736</v>
      </c>
      <c r="R473" t="s">
        <v>737</v>
      </c>
      <c r="S473" t="s">
        <v>737</v>
      </c>
      <c r="T473">
        <v>12</v>
      </c>
    </row>
    <row r="474" spans="1:20" x14ac:dyDescent="0.2">
      <c r="A474" s="1">
        <f t="shared" si="28"/>
        <v>1047819.26</v>
      </c>
      <c r="B474" s="1">
        <f t="shared" si="28"/>
        <v>1047860.51</v>
      </c>
      <c r="C474" s="1" t="str">
        <f t="shared" si="29"/>
        <v>1.2m CG</v>
      </c>
      <c r="D474" s="1" t="str">
        <f t="shared" si="30"/>
        <v>1.2m CG - Alignment Sheets</v>
      </c>
      <c r="E474" s="1" t="s">
        <v>38</v>
      </c>
      <c r="F474" s="1">
        <f t="shared" si="31"/>
        <v>1.2</v>
      </c>
      <c r="G474" s="12">
        <f>INDEX(families!$A:$A,MATCH(H474,families!$B:$B,0))</f>
        <v>8</v>
      </c>
      <c r="H474" s="12" t="s">
        <v>38</v>
      </c>
      <c r="M474">
        <v>1047819.26</v>
      </c>
      <c r="N474">
        <v>1047860.51</v>
      </c>
      <c r="O474">
        <v>1.2</v>
      </c>
      <c r="P474" t="s">
        <v>720</v>
      </c>
      <c r="Q474" t="s">
        <v>721</v>
      </c>
      <c r="R474" t="s">
        <v>761</v>
      </c>
      <c r="S474" t="s">
        <v>762</v>
      </c>
      <c r="T474">
        <v>41.25</v>
      </c>
    </row>
    <row r="475" spans="1:20" x14ac:dyDescent="0.2">
      <c r="A475" s="1">
        <f t="shared" si="28"/>
        <v>1047860.51</v>
      </c>
      <c r="B475" s="1">
        <f t="shared" si="28"/>
        <v>1047872.51</v>
      </c>
      <c r="C475" s="1" t="str">
        <f t="shared" si="29"/>
        <v>1.5m RD</v>
      </c>
      <c r="D475" s="1" t="str">
        <f t="shared" si="30"/>
        <v>1.5m RD - DWG# PT640301</v>
      </c>
      <c r="E475" s="1" t="s">
        <v>38</v>
      </c>
      <c r="F475" s="1">
        <f t="shared" si="31"/>
        <v>1.5</v>
      </c>
      <c r="G475" s="12">
        <f>INDEX(families!$A:$A,MATCH(H475,families!$B:$B,0))</f>
        <v>8</v>
      </c>
      <c r="H475" s="12" t="s">
        <v>38</v>
      </c>
      <c r="M475">
        <v>1047860.51</v>
      </c>
      <c r="N475">
        <v>1047872.51</v>
      </c>
      <c r="O475">
        <v>1.5</v>
      </c>
      <c r="P475" t="s">
        <v>735</v>
      </c>
      <c r="Q475" t="s">
        <v>736</v>
      </c>
      <c r="R475" t="s">
        <v>737</v>
      </c>
      <c r="S475" t="s">
        <v>737</v>
      </c>
      <c r="T475">
        <v>12</v>
      </c>
    </row>
    <row r="476" spans="1:20" x14ac:dyDescent="0.2">
      <c r="A476" s="1">
        <f t="shared" si="28"/>
        <v>1047872.51</v>
      </c>
      <c r="B476" s="1">
        <f t="shared" si="28"/>
        <v>1048049.69</v>
      </c>
      <c r="C476" s="1" t="str">
        <f t="shared" si="29"/>
        <v>1.2m CG</v>
      </c>
      <c r="D476" s="1" t="str">
        <f t="shared" si="30"/>
        <v>1.2m CG - Alignment Sheets</v>
      </c>
      <c r="E476" s="1" t="s">
        <v>38</v>
      </c>
      <c r="F476" s="1">
        <f t="shared" si="31"/>
        <v>1.2</v>
      </c>
      <c r="G476" s="12">
        <f>INDEX(families!$A:$A,MATCH(H476,families!$B:$B,0))</f>
        <v>8</v>
      </c>
      <c r="H476" s="12" t="s">
        <v>38</v>
      </c>
      <c r="M476">
        <v>1047872.51</v>
      </c>
      <c r="N476">
        <v>1048049.69</v>
      </c>
      <c r="O476">
        <v>1.2</v>
      </c>
      <c r="P476" t="s">
        <v>720</v>
      </c>
      <c r="Q476" t="s">
        <v>721</v>
      </c>
      <c r="R476" t="s">
        <v>761</v>
      </c>
      <c r="S476" t="s">
        <v>762</v>
      </c>
      <c r="T476">
        <v>177.17999999993401</v>
      </c>
    </row>
    <row r="477" spans="1:20" x14ac:dyDescent="0.2">
      <c r="A477" s="1">
        <f t="shared" si="28"/>
        <v>1048049.69</v>
      </c>
      <c r="B477" s="1">
        <f t="shared" si="28"/>
        <v>1048061.69</v>
      </c>
      <c r="C477" s="1" t="str">
        <f t="shared" si="29"/>
        <v>1.5m RD</v>
      </c>
      <c r="D477" s="1" t="str">
        <f t="shared" si="30"/>
        <v>1.5m RD - DWG# PT640301</v>
      </c>
      <c r="E477" s="1" t="s">
        <v>38</v>
      </c>
      <c r="F477" s="1">
        <f t="shared" si="31"/>
        <v>1.5</v>
      </c>
      <c r="G477" s="12">
        <f>INDEX(families!$A:$A,MATCH(H477,families!$B:$B,0))</f>
        <v>8</v>
      </c>
      <c r="H477" s="12" t="s">
        <v>38</v>
      </c>
      <c r="M477">
        <v>1048049.69</v>
      </c>
      <c r="N477">
        <v>1048061.69</v>
      </c>
      <c r="O477">
        <v>1.5</v>
      </c>
      <c r="P477" t="s">
        <v>735</v>
      </c>
      <c r="Q477" t="s">
        <v>736</v>
      </c>
      <c r="R477" t="s">
        <v>737</v>
      </c>
      <c r="S477" t="s">
        <v>737</v>
      </c>
      <c r="T477">
        <v>12</v>
      </c>
    </row>
    <row r="478" spans="1:20" x14ac:dyDescent="0.2">
      <c r="A478" s="1">
        <f t="shared" si="28"/>
        <v>1048061.69</v>
      </c>
      <c r="B478" s="1">
        <f t="shared" si="28"/>
        <v>1048234.16</v>
      </c>
      <c r="C478" s="1" t="str">
        <f t="shared" si="29"/>
        <v>1.2m CG</v>
      </c>
      <c r="D478" s="1" t="str">
        <f t="shared" si="30"/>
        <v>1.2m CG - Alignment Sheets</v>
      </c>
      <c r="E478" s="1" t="s">
        <v>38</v>
      </c>
      <c r="F478" s="1">
        <f t="shared" si="31"/>
        <v>1.2</v>
      </c>
      <c r="G478" s="12">
        <f>INDEX(families!$A:$A,MATCH(H478,families!$B:$B,0))</f>
        <v>8</v>
      </c>
      <c r="H478" s="12" t="s">
        <v>38</v>
      </c>
      <c r="M478">
        <v>1048061.69</v>
      </c>
      <c r="N478">
        <v>1048234.16</v>
      </c>
      <c r="O478">
        <v>1.2</v>
      </c>
      <c r="P478" t="s">
        <v>720</v>
      </c>
      <c r="Q478" t="s">
        <v>721</v>
      </c>
      <c r="R478" t="s">
        <v>761</v>
      </c>
      <c r="S478" t="s">
        <v>762</v>
      </c>
      <c r="T478">
        <v>172.47000000008799</v>
      </c>
    </row>
    <row r="479" spans="1:20" x14ac:dyDescent="0.2">
      <c r="A479" s="1">
        <f t="shared" si="28"/>
        <v>1048234.16</v>
      </c>
      <c r="B479" s="1">
        <f t="shared" si="28"/>
        <v>1048246.16</v>
      </c>
      <c r="C479" s="1" t="str">
        <f t="shared" si="29"/>
        <v>1.5m RD</v>
      </c>
      <c r="D479" s="1" t="str">
        <f t="shared" si="30"/>
        <v>1.5m RD - DWG# PT640301</v>
      </c>
      <c r="E479" s="1" t="s">
        <v>38</v>
      </c>
      <c r="F479" s="1">
        <f t="shared" si="31"/>
        <v>1.5</v>
      </c>
      <c r="G479" s="12">
        <f>INDEX(families!$A:$A,MATCH(H479,families!$B:$B,0))</f>
        <v>8</v>
      </c>
      <c r="H479" s="12" t="s">
        <v>38</v>
      </c>
      <c r="M479">
        <v>1048234.16</v>
      </c>
      <c r="N479">
        <v>1048246.16</v>
      </c>
      <c r="O479">
        <v>1.5</v>
      </c>
      <c r="P479" t="s">
        <v>735</v>
      </c>
      <c r="Q479" t="s">
        <v>736</v>
      </c>
      <c r="R479" t="s">
        <v>737</v>
      </c>
      <c r="S479" t="s">
        <v>737</v>
      </c>
      <c r="T479">
        <v>12</v>
      </c>
    </row>
    <row r="480" spans="1:20" x14ac:dyDescent="0.2">
      <c r="A480" s="1">
        <f t="shared" si="28"/>
        <v>1048246.16</v>
      </c>
      <c r="B480" s="1">
        <f t="shared" si="28"/>
        <v>1048310.55</v>
      </c>
      <c r="C480" s="1" t="str">
        <f t="shared" si="29"/>
        <v>1.2m CG</v>
      </c>
      <c r="D480" s="1" t="str">
        <f t="shared" si="30"/>
        <v>1.2m CG - Alignment Sheets</v>
      </c>
      <c r="E480" s="1" t="s">
        <v>38</v>
      </c>
      <c r="F480" s="1">
        <f t="shared" si="31"/>
        <v>1.2</v>
      </c>
      <c r="G480" s="12">
        <f>INDEX(families!$A:$A,MATCH(H480,families!$B:$B,0))</f>
        <v>8</v>
      </c>
      <c r="H480" s="12" t="s">
        <v>38</v>
      </c>
      <c r="M480">
        <v>1048246.16</v>
      </c>
      <c r="N480">
        <v>1048310.55</v>
      </c>
      <c r="O480">
        <v>1.2</v>
      </c>
      <c r="P480" t="s">
        <v>720</v>
      </c>
      <c r="Q480" t="s">
        <v>721</v>
      </c>
      <c r="R480" t="s">
        <v>761</v>
      </c>
      <c r="S480" t="s">
        <v>762</v>
      </c>
      <c r="T480">
        <v>64.390000000013899</v>
      </c>
    </row>
    <row r="481" spans="1:20" x14ac:dyDescent="0.2">
      <c r="A481" s="1">
        <f t="shared" si="28"/>
        <v>1048310.55</v>
      </c>
      <c r="B481" s="1">
        <f t="shared" si="28"/>
        <v>1048322.55</v>
      </c>
      <c r="C481" s="1" t="str">
        <f t="shared" si="29"/>
        <v>1.5m RD</v>
      </c>
      <c r="D481" s="1" t="str">
        <f t="shared" si="30"/>
        <v>1.5m RD - DWG# PT640301</v>
      </c>
      <c r="E481" s="1" t="s">
        <v>38</v>
      </c>
      <c r="F481" s="1">
        <f t="shared" si="31"/>
        <v>1.5</v>
      </c>
      <c r="G481" s="12">
        <f>INDEX(families!$A:$A,MATCH(H481,families!$B:$B,0))</f>
        <v>8</v>
      </c>
      <c r="H481" s="12" t="s">
        <v>38</v>
      </c>
      <c r="M481">
        <v>1048310.55</v>
      </c>
      <c r="N481">
        <v>1048322.55</v>
      </c>
      <c r="O481">
        <v>1.5</v>
      </c>
      <c r="P481" t="s">
        <v>735</v>
      </c>
      <c r="Q481" t="s">
        <v>736</v>
      </c>
      <c r="R481" t="s">
        <v>737</v>
      </c>
      <c r="S481" t="s">
        <v>737</v>
      </c>
      <c r="T481">
        <v>12</v>
      </c>
    </row>
    <row r="482" spans="1:20" x14ac:dyDescent="0.2">
      <c r="A482" s="1">
        <f t="shared" si="28"/>
        <v>1048322.55</v>
      </c>
      <c r="B482" s="1">
        <f t="shared" si="28"/>
        <v>1048466.67</v>
      </c>
      <c r="C482" s="1" t="str">
        <f t="shared" si="29"/>
        <v>1.2m CG</v>
      </c>
      <c r="D482" s="1" t="str">
        <f t="shared" si="30"/>
        <v>1.2m CG - Alignment Sheets</v>
      </c>
      <c r="E482" s="1" t="s">
        <v>38</v>
      </c>
      <c r="F482" s="1">
        <f t="shared" si="31"/>
        <v>1.2</v>
      </c>
      <c r="G482" s="12">
        <f>INDEX(families!$A:$A,MATCH(H482,families!$B:$B,0))</f>
        <v>8</v>
      </c>
      <c r="H482" s="12" t="s">
        <v>38</v>
      </c>
      <c r="M482">
        <v>1048322.55</v>
      </c>
      <c r="N482">
        <v>1048466.67</v>
      </c>
      <c r="O482">
        <v>1.2</v>
      </c>
      <c r="P482" t="s">
        <v>720</v>
      </c>
      <c r="Q482" t="s">
        <v>721</v>
      </c>
      <c r="R482" t="s">
        <v>761</v>
      </c>
      <c r="S482" t="s">
        <v>762</v>
      </c>
      <c r="T482">
        <v>144.119999999995</v>
      </c>
    </row>
    <row r="483" spans="1:20" x14ac:dyDescent="0.2">
      <c r="A483" s="1">
        <f t="shared" si="28"/>
        <v>1048466.67</v>
      </c>
      <c r="B483" s="1">
        <f t="shared" si="28"/>
        <v>1048478.67</v>
      </c>
      <c r="C483" s="1" t="str">
        <f t="shared" si="29"/>
        <v>1.5m RD</v>
      </c>
      <c r="D483" s="1" t="str">
        <f t="shared" si="30"/>
        <v>1.5m RD - DWG# PT640301</v>
      </c>
      <c r="E483" s="1" t="s">
        <v>38</v>
      </c>
      <c r="F483" s="1">
        <f t="shared" si="31"/>
        <v>1.5</v>
      </c>
      <c r="G483" s="12">
        <f>INDEX(families!$A:$A,MATCH(H483,families!$B:$B,0))</f>
        <v>8</v>
      </c>
      <c r="H483" s="12" t="s">
        <v>38</v>
      </c>
      <c r="M483">
        <v>1048466.67</v>
      </c>
      <c r="N483">
        <v>1048478.67</v>
      </c>
      <c r="O483">
        <v>1.5</v>
      </c>
      <c r="P483" t="s">
        <v>735</v>
      </c>
      <c r="Q483" t="s">
        <v>736</v>
      </c>
      <c r="R483" t="s">
        <v>737</v>
      </c>
      <c r="S483" t="s">
        <v>737</v>
      </c>
      <c r="T483">
        <v>12</v>
      </c>
    </row>
    <row r="484" spans="1:20" x14ac:dyDescent="0.2">
      <c r="A484" s="1">
        <f t="shared" si="28"/>
        <v>1048478.67</v>
      </c>
      <c r="B484" s="1">
        <f t="shared" si="28"/>
        <v>1048743</v>
      </c>
      <c r="C484" s="1" t="str">
        <f t="shared" si="29"/>
        <v>1.2m CG</v>
      </c>
      <c r="D484" s="1" t="str">
        <f t="shared" si="30"/>
        <v>1.2m CG - Alignment Sheets</v>
      </c>
      <c r="E484" s="1" t="s">
        <v>38</v>
      </c>
      <c r="F484" s="1">
        <f t="shared" si="31"/>
        <v>1.2</v>
      </c>
      <c r="G484" s="12">
        <f>INDEX(families!$A:$A,MATCH(H484,families!$B:$B,0))</f>
        <v>8</v>
      </c>
      <c r="H484" s="12" t="s">
        <v>38</v>
      </c>
      <c r="M484">
        <v>1048478.67</v>
      </c>
      <c r="N484">
        <v>1048743</v>
      </c>
      <c r="O484">
        <v>1.2</v>
      </c>
      <c r="P484" t="s">
        <v>720</v>
      </c>
      <c r="Q484" t="s">
        <v>721</v>
      </c>
      <c r="R484" t="s">
        <v>761</v>
      </c>
      <c r="S484" t="s">
        <v>762</v>
      </c>
      <c r="T484">
        <v>264.32999999995798</v>
      </c>
    </row>
    <row r="485" spans="1:20" x14ac:dyDescent="0.2">
      <c r="A485" s="1">
        <f t="shared" si="28"/>
        <v>1048743</v>
      </c>
      <c r="B485" s="1">
        <f t="shared" si="28"/>
        <v>1048791</v>
      </c>
      <c r="C485" s="1" t="str">
        <f t="shared" si="29"/>
        <v>2.0m MOTI</v>
      </c>
      <c r="D485" s="1" t="str">
        <f t="shared" si="30"/>
        <v>2.0m MOTI - MOTI Encroachment</v>
      </c>
      <c r="E485" s="1" t="s">
        <v>38</v>
      </c>
      <c r="F485" s="1">
        <f t="shared" si="31"/>
        <v>2</v>
      </c>
      <c r="G485" s="12">
        <f>INDEX(families!$A:$A,MATCH(H485,families!$B:$B,0))</f>
        <v>8</v>
      </c>
      <c r="H485" s="12" t="s">
        <v>38</v>
      </c>
      <c r="M485">
        <v>1048743</v>
      </c>
      <c r="N485">
        <v>1048791</v>
      </c>
      <c r="O485">
        <v>2</v>
      </c>
      <c r="P485" t="s">
        <v>768</v>
      </c>
      <c r="Q485" t="s">
        <v>769</v>
      </c>
      <c r="R485" t="s">
        <v>770</v>
      </c>
      <c r="S485" t="s">
        <v>771</v>
      </c>
      <c r="T485">
        <v>48</v>
      </c>
    </row>
    <row r="486" spans="1:20" x14ac:dyDescent="0.2">
      <c r="A486" s="1">
        <f t="shared" si="28"/>
        <v>1048791</v>
      </c>
      <c r="B486" s="1">
        <f t="shared" si="28"/>
        <v>1048907</v>
      </c>
      <c r="C486" s="1" t="str">
        <f t="shared" si="29"/>
        <v>1.2m CG</v>
      </c>
      <c r="D486" s="1" t="str">
        <f t="shared" si="30"/>
        <v>1.2m CG - Alignment Sheets</v>
      </c>
      <c r="E486" s="1" t="s">
        <v>38</v>
      </c>
      <c r="F486" s="1">
        <f t="shared" si="31"/>
        <v>1.2</v>
      </c>
      <c r="G486" s="12">
        <f>INDEX(families!$A:$A,MATCH(H486,families!$B:$B,0))</f>
        <v>8</v>
      </c>
      <c r="H486" s="12" t="s">
        <v>38</v>
      </c>
      <c r="M486">
        <v>1048791</v>
      </c>
      <c r="N486">
        <v>1048907</v>
      </c>
      <c r="O486">
        <v>1.2</v>
      </c>
      <c r="P486" t="s">
        <v>720</v>
      </c>
      <c r="Q486" t="s">
        <v>721</v>
      </c>
      <c r="R486" t="s">
        <v>761</v>
      </c>
      <c r="S486" t="s">
        <v>762</v>
      </c>
      <c r="T486">
        <v>116</v>
      </c>
    </row>
    <row r="487" spans="1:20" x14ac:dyDescent="0.2">
      <c r="A487" s="1">
        <f t="shared" si="28"/>
        <v>1048907</v>
      </c>
      <c r="B487" s="1">
        <f t="shared" si="28"/>
        <v>1048968</v>
      </c>
      <c r="C487" s="1" t="str">
        <f t="shared" si="29"/>
        <v>2.0m MOTI</v>
      </c>
      <c r="D487" s="1" t="str">
        <f t="shared" si="30"/>
        <v>2.0m MOTI - MOTI Encroachment</v>
      </c>
      <c r="E487" s="1" t="s">
        <v>38</v>
      </c>
      <c r="F487" s="1">
        <f t="shared" si="31"/>
        <v>2</v>
      </c>
      <c r="G487" s="12">
        <f>INDEX(families!$A:$A,MATCH(H487,families!$B:$B,0))</f>
        <v>8</v>
      </c>
      <c r="H487" s="12" t="s">
        <v>38</v>
      </c>
      <c r="M487">
        <v>1048907</v>
      </c>
      <c r="N487">
        <v>1048968</v>
      </c>
      <c r="O487">
        <v>2</v>
      </c>
      <c r="P487" t="s">
        <v>768</v>
      </c>
      <c r="Q487" t="s">
        <v>769</v>
      </c>
      <c r="R487" t="s">
        <v>770</v>
      </c>
      <c r="S487" t="s">
        <v>771</v>
      </c>
      <c r="T487">
        <v>61</v>
      </c>
    </row>
    <row r="488" spans="1:20" x14ac:dyDescent="0.2">
      <c r="A488" s="1">
        <f t="shared" si="28"/>
        <v>1048968</v>
      </c>
      <c r="B488" s="1">
        <f t="shared" si="28"/>
        <v>1049087</v>
      </c>
      <c r="C488" s="1" t="str">
        <f t="shared" si="29"/>
        <v>1.2m CG</v>
      </c>
      <c r="D488" s="1" t="str">
        <f t="shared" si="30"/>
        <v>1.2m CG - Alignment Sheets</v>
      </c>
      <c r="E488" s="1" t="s">
        <v>38</v>
      </c>
      <c r="F488" s="1">
        <f t="shared" si="31"/>
        <v>1.2</v>
      </c>
      <c r="G488" s="12">
        <f>INDEX(families!$A:$A,MATCH(H488,families!$B:$B,0))</f>
        <v>8</v>
      </c>
      <c r="H488" s="12" t="s">
        <v>38</v>
      </c>
      <c r="M488">
        <v>1048968</v>
      </c>
      <c r="N488">
        <v>1049087</v>
      </c>
      <c r="O488">
        <v>1.2</v>
      </c>
      <c r="P488" t="s">
        <v>720</v>
      </c>
      <c r="Q488" t="s">
        <v>721</v>
      </c>
      <c r="R488" t="s">
        <v>761</v>
      </c>
      <c r="S488" t="s">
        <v>762</v>
      </c>
      <c r="T488">
        <v>119</v>
      </c>
    </row>
    <row r="489" spans="1:20" x14ac:dyDescent="0.2">
      <c r="A489" s="1">
        <f t="shared" si="28"/>
        <v>1049087</v>
      </c>
      <c r="B489" s="1">
        <f t="shared" si="28"/>
        <v>1050337</v>
      </c>
      <c r="C489" s="1" t="str">
        <f t="shared" si="29"/>
        <v>2.0m MOTI</v>
      </c>
      <c r="D489" s="1" t="str">
        <f t="shared" si="30"/>
        <v>2.0m MOTI - MOTI Encroachment</v>
      </c>
      <c r="E489" s="1" t="s">
        <v>38</v>
      </c>
      <c r="F489" s="1">
        <f t="shared" si="31"/>
        <v>2</v>
      </c>
      <c r="G489" s="12">
        <f>INDEX(families!$A:$A,MATCH(H489,families!$B:$B,0))</f>
        <v>8</v>
      </c>
      <c r="H489" s="12" t="s">
        <v>38</v>
      </c>
      <c r="M489">
        <v>1049087</v>
      </c>
      <c r="N489">
        <v>1050337</v>
      </c>
      <c r="O489">
        <v>2</v>
      </c>
      <c r="P489" t="s">
        <v>768</v>
      </c>
      <c r="Q489" t="s">
        <v>769</v>
      </c>
      <c r="R489" t="s">
        <v>770</v>
      </c>
      <c r="S489" t="s">
        <v>771</v>
      </c>
      <c r="T489">
        <v>1250</v>
      </c>
    </row>
    <row r="490" spans="1:20" x14ac:dyDescent="0.2">
      <c r="A490" s="1">
        <f t="shared" si="28"/>
        <v>1050337</v>
      </c>
      <c r="B490" s="1">
        <f t="shared" si="28"/>
        <v>1050641</v>
      </c>
      <c r="C490" s="1" t="str">
        <f t="shared" si="29"/>
        <v>2.0m CG</v>
      </c>
      <c r="D490" s="1" t="str">
        <f t="shared" si="30"/>
        <v>2.0m CG - Alignment Sheets</v>
      </c>
      <c r="E490" s="1" t="s">
        <v>38</v>
      </c>
      <c r="F490" s="1">
        <f t="shared" si="31"/>
        <v>2</v>
      </c>
      <c r="G490" s="12">
        <f>INDEX(families!$A:$A,MATCH(H490,families!$B:$B,0))</f>
        <v>8</v>
      </c>
      <c r="H490" s="12" t="s">
        <v>38</v>
      </c>
      <c r="M490">
        <v>1050337</v>
      </c>
      <c r="N490">
        <v>1050641</v>
      </c>
      <c r="O490">
        <v>2</v>
      </c>
      <c r="P490" t="s">
        <v>720</v>
      </c>
      <c r="Q490" t="s">
        <v>721</v>
      </c>
      <c r="R490" t="s">
        <v>772</v>
      </c>
      <c r="S490" t="s">
        <v>773</v>
      </c>
      <c r="T490">
        <v>304</v>
      </c>
    </row>
    <row r="491" spans="1:20" x14ac:dyDescent="0.2">
      <c r="A491" s="1">
        <f t="shared" si="28"/>
        <v>1050641</v>
      </c>
      <c r="B491" s="1">
        <f t="shared" si="28"/>
        <v>1050660</v>
      </c>
      <c r="C491" s="1" t="str">
        <f t="shared" si="29"/>
        <v>3.0m CE</v>
      </c>
      <c r="D491" s="1" t="str">
        <f t="shared" si="30"/>
        <v>3.0m CE - BGC Dominant Design</v>
      </c>
      <c r="E491" s="1" t="s">
        <v>38</v>
      </c>
      <c r="F491" s="1">
        <f t="shared" si="31"/>
        <v>3</v>
      </c>
      <c r="G491" s="12">
        <f>INDEX(families!$A:$A,MATCH(H491,families!$B:$B,0))</f>
        <v>8</v>
      </c>
      <c r="H491" s="12" t="s">
        <v>38</v>
      </c>
      <c r="M491">
        <v>1050641</v>
      </c>
      <c r="N491">
        <v>1050660</v>
      </c>
      <c r="O491">
        <v>3</v>
      </c>
      <c r="P491" t="s">
        <v>9444</v>
      </c>
      <c r="Q491" t="s">
        <v>729</v>
      </c>
      <c r="R491" t="s">
        <v>9446</v>
      </c>
      <c r="S491" t="s">
        <v>9445</v>
      </c>
      <c r="T491">
        <v>19</v>
      </c>
    </row>
    <row r="492" spans="1:20" x14ac:dyDescent="0.2">
      <c r="A492" s="1">
        <f t="shared" si="28"/>
        <v>1050660</v>
      </c>
      <c r="B492" s="1">
        <f t="shared" si="28"/>
        <v>1050781</v>
      </c>
      <c r="C492" s="1" t="str">
        <f t="shared" si="29"/>
        <v>2.0m FG</v>
      </c>
      <c r="D492" s="1" t="str">
        <f t="shared" si="30"/>
        <v>2.0m FG - BGC Dominant Design</v>
      </c>
      <c r="E492" s="1" t="s">
        <v>38</v>
      </c>
      <c r="F492" s="1">
        <f t="shared" si="31"/>
        <v>2</v>
      </c>
      <c r="G492" s="12">
        <f>INDEX(families!$A:$A,MATCH(H492,families!$B:$B,0))</f>
        <v>8</v>
      </c>
      <c r="H492" s="12" t="s">
        <v>38</v>
      </c>
      <c r="M492">
        <v>1050660</v>
      </c>
      <c r="N492">
        <v>1050781</v>
      </c>
      <c r="O492">
        <v>2</v>
      </c>
      <c r="P492" t="s">
        <v>716</v>
      </c>
      <c r="Q492" t="s">
        <v>729</v>
      </c>
      <c r="R492" t="s">
        <v>757</v>
      </c>
      <c r="S492" t="s">
        <v>758</v>
      </c>
      <c r="T492">
        <v>121</v>
      </c>
    </row>
    <row r="493" spans="1:20" x14ac:dyDescent="0.2">
      <c r="A493" s="1">
        <f t="shared" si="28"/>
        <v>1050781</v>
      </c>
      <c r="B493" s="1">
        <f t="shared" si="28"/>
        <v>1050812</v>
      </c>
      <c r="C493" s="1" t="str">
        <f t="shared" si="29"/>
        <v>3.0m CG</v>
      </c>
      <c r="D493" s="1" t="str">
        <f t="shared" si="30"/>
        <v>3.0m CG - Alignment Sheets</v>
      </c>
      <c r="E493" s="1" t="s">
        <v>38</v>
      </c>
      <c r="F493" s="1">
        <f t="shared" si="31"/>
        <v>3</v>
      </c>
      <c r="G493" s="12">
        <f>INDEX(families!$A:$A,MATCH(H493,families!$B:$B,0))</f>
        <v>8</v>
      </c>
      <c r="H493" s="12" t="s">
        <v>38</v>
      </c>
      <c r="M493">
        <v>1050781</v>
      </c>
      <c r="N493">
        <v>1050812</v>
      </c>
      <c r="O493">
        <v>3</v>
      </c>
      <c r="P493" t="s">
        <v>720</v>
      </c>
      <c r="Q493" t="s">
        <v>721</v>
      </c>
      <c r="R493" t="s">
        <v>823</v>
      </c>
      <c r="S493" t="s">
        <v>824</v>
      </c>
      <c r="T493">
        <v>31</v>
      </c>
    </row>
    <row r="494" spans="1:20" x14ac:dyDescent="0.2">
      <c r="A494" s="1">
        <f t="shared" si="28"/>
        <v>1050812</v>
      </c>
      <c r="B494" s="1">
        <f t="shared" si="28"/>
        <v>1051001</v>
      </c>
      <c r="C494" s="1" t="str">
        <f t="shared" si="29"/>
        <v>2.0m FG</v>
      </c>
      <c r="D494" s="1" t="str">
        <f t="shared" si="30"/>
        <v>2.0m FG - BGC Dominant Design</v>
      </c>
      <c r="E494" s="1" t="s">
        <v>38</v>
      </c>
      <c r="F494" s="1">
        <f t="shared" si="31"/>
        <v>2</v>
      </c>
      <c r="G494" s="12">
        <f>INDEX(families!$A:$A,MATCH(H494,families!$B:$B,0))</f>
        <v>8</v>
      </c>
      <c r="H494" s="12" t="s">
        <v>38</v>
      </c>
      <c r="M494">
        <v>1050812</v>
      </c>
      <c r="N494">
        <v>1051001</v>
      </c>
      <c r="O494">
        <v>2</v>
      </c>
      <c r="P494" t="s">
        <v>716</v>
      </c>
      <c r="Q494" t="s">
        <v>729</v>
      </c>
      <c r="R494" t="s">
        <v>757</v>
      </c>
      <c r="S494" t="s">
        <v>758</v>
      </c>
      <c r="T494">
        <v>189</v>
      </c>
    </row>
    <row r="495" spans="1:20" x14ac:dyDescent="0.2">
      <c r="A495" s="1">
        <f t="shared" si="28"/>
        <v>1051001</v>
      </c>
      <c r="B495" s="1">
        <f t="shared" si="28"/>
        <v>1051017</v>
      </c>
      <c r="C495" s="1" t="str">
        <f t="shared" si="29"/>
        <v>1.2m CG</v>
      </c>
      <c r="D495" s="1" t="str">
        <f t="shared" si="30"/>
        <v>1.2m CG - Alignment Sheets</v>
      </c>
      <c r="E495" s="1" t="s">
        <v>38</v>
      </c>
      <c r="F495" s="1">
        <f t="shared" si="31"/>
        <v>1.2</v>
      </c>
      <c r="G495" s="12">
        <f>INDEX(families!$A:$A,MATCH(H495,families!$B:$B,0))</f>
        <v>8</v>
      </c>
      <c r="H495" s="12" t="s">
        <v>38</v>
      </c>
      <c r="M495">
        <v>1051001</v>
      </c>
      <c r="N495">
        <v>1051017</v>
      </c>
      <c r="O495">
        <v>1.2</v>
      </c>
      <c r="P495" t="s">
        <v>720</v>
      </c>
      <c r="Q495" t="s">
        <v>721</v>
      </c>
      <c r="R495" t="s">
        <v>761</v>
      </c>
      <c r="S495" t="s">
        <v>762</v>
      </c>
      <c r="T495">
        <v>16</v>
      </c>
    </row>
    <row r="496" spans="1:20" x14ac:dyDescent="0.2">
      <c r="A496" s="1">
        <f t="shared" si="28"/>
        <v>1051017</v>
      </c>
      <c r="B496" s="1">
        <f t="shared" si="28"/>
        <v>1051092</v>
      </c>
      <c r="C496" s="1" t="str">
        <f t="shared" si="29"/>
        <v>0.9m FG</v>
      </c>
      <c r="D496" s="1" t="str">
        <f t="shared" si="30"/>
        <v>0.9m FG - Default Depth</v>
      </c>
      <c r="E496" s="1" t="s">
        <v>38</v>
      </c>
      <c r="F496" s="1">
        <f t="shared" si="31"/>
        <v>0.9</v>
      </c>
      <c r="G496" s="12">
        <f>INDEX(families!$A:$A,MATCH(H496,families!$B:$B,0))</f>
        <v>8</v>
      </c>
      <c r="H496" s="12" t="s">
        <v>38</v>
      </c>
      <c r="M496">
        <v>1051017</v>
      </c>
      <c r="N496">
        <v>1051092</v>
      </c>
      <c r="O496">
        <v>0.9</v>
      </c>
      <c r="P496" t="s">
        <v>716</v>
      </c>
      <c r="Q496" t="s">
        <v>717</v>
      </c>
      <c r="R496" t="s">
        <v>718</v>
      </c>
      <c r="S496" t="s">
        <v>719</v>
      </c>
      <c r="T496">
        <v>75</v>
      </c>
    </row>
    <row r="497" spans="1:20" x14ac:dyDescent="0.2">
      <c r="A497" s="1">
        <f t="shared" si="28"/>
        <v>1051092</v>
      </c>
      <c r="B497" s="1">
        <f t="shared" si="28"/>
        <v>1051103</v>
      </c>
      <c r="C497" s="1" t="str">
        <f t="shared" si="29"/>
        <v>1.2m CG</v>
      </c>
      <c r="D497" s="1" t="str">
        <f t="shared" si="30"/>
        <v>1.2m CG - Alignment Sheets</v>
      </c>
      <c r="E497" s="1" t="s">
        <v>38</v>
      </c>
      <c r="F497" s="1">
        <f t="shared" si="31"/>
        <v>1.2</v>
      </c>
      <c r="G497" s="12">
        <f>INDEX(families!$A:$A,MATCH(H497,families!$B:$B,0))</f>
        <v>8</v>
      </c>
      <c r="H497" s="12" t="s">
        <v>38</v>
      </c>
      <c r="M497">
        <v>1051092</v>
      </c>
      <c r="N497">
        <v>1051103</v>
      </c>
      <c r="O497">
        <v>1.2</v>
      </c>
      <c r="P497" t="s">
        <v>720</v>
      </c>
      <c r="Q497" t="s">
        <v>721</v>
      </c>
      <c r="R497" t="s">
        <v>761</v>
      </c>
      <c r="S497" t="s">
        <v>762</v>
      </c>
      <c r="T497">
        <v>11</v>
      </c>
    </row>
    <row r="498" spans="1:20" x14ac:dyDescent="0.2">
      <c r="A498" s="1">
        <f t="shared" si="28"/>
        <v>1051103</v>
      </c>
      <c r="B498" s="1">
        <f t="shared" si="28"/>
        <v>1051423</v>
      </c>
      <c r="C498" s="1" t="str">
        <f t="shared" si="29"/>
        <v>0.9m FG</v>
      </c>
      <c r="D498" s="1" t="str">
        <f t="shared" si="30"/>
        <v>0.9m FG - Default Depth</v>
      </c>
      <c r="E498" s="1" t="s">
        <v>38</v>
      </c>
      <c r="F498" s="1">
        <f t="shared" si="31"/>
        <v>0.9</v>
      </c>
      <c r="G498" s="12">
        <f>INDEX(families!$A:$A,MATCH(H498,families!$B:$B,0))</f>
        <v>8</v>
      </c>
      <c r="H498" s="12" t="s">
        <v>38</v>
      </c>
      <c r="M498">
        <v>1051103</v>
      </c>
      <c r="N498">
        <v>1051423</v>
      </c>
      <c r="O498">
        <v>0.9</v>
      </c>
      <c r="P498" t="s">
        <v>716</v>
      </c>
      <c r="Q498" t="s">
        <v>717</v>
      </c>
      <c r="R498" t="s">
        <v>718</v>
      </c>
      <c r="S498" t="s">
        <v>719</v>
      </c>
      <c r="T498">
        <v>320</v>
      </c>
    </row>
    <row r="499" spans="1:20" x14ac:dyDescent="0.2">
      <c r="A499" s="1">
        <f t="shared" si="28"/>
        <v>1051423</v>
      </c>
      <c r="B499" s="1">
        <f t="shared" si="28"/>
        <v>1051563</v>
      </c>
      <c r="C499" s="1" t="str">
        <f t="shared" si="29"/>
        <v>1.2m FG</v>
      </c>
      <c r="D499" s="1" t="str">
        <f t="shared" si="30"/>
        <v>1.2m FG - BGC Dominant Design</v>
      </c>
      <c r="E499" s="1" t="s">
        <v>38</v>
      </c>
      <c r="F499" s="1">
        <f t="shared" si="31"/>
        <v>1.2</v>
      </c>
      <c r="G499" s="12">
        <f>INDEX(families!$A:$A,MATCH(H499,families!$B:$B,0))</f>
        <v>8</v>
      </c>
      <c r="H499" s="12" t="s">
        <v>38</v>
      </c>
      <c r="M499">
        <v>1051423</v>
      </c>
      <c r="N499">
        <v>1051563</v>
      </c>
      <c r="O499">
        <v>1.2</v>
      </c>
      <c r="P499" t="s">
        <v>716</v>
      </c>
      <c r="Q499" t="s">
        <v>729</v>
      </c>
      <c r="R499" t="s">
        <v>726</v>
      </c>
      <c r="S499" t="s">
        <v>727</v>
      </c>
      <c r="T499">
        <v>140</v>
      </c>
    </row>
    <row r="500" spans="1:20" x14ac:dyDescent="0.2">
      <c r="A500" s="1">
        <f t="shared" si="28"/>
        <v>1051563</v>
      </c>
      <c r="B500" s="1">
        <f t="shared" si="28"/>
        <v>1051691.94</v>
      </c>
      <c r="C500" s="1" t="str">
        <f t="shared" si="29"/>
        <v>1.2m CG</v>
      </c>
      <c r="D500" s="1" t="str">
        <f t="shared" si="30"/>
        <v>1.2m CG - Alignment Sheets</v>
      </c>
      <c r="E500" s="1" t="s">
        <v>38</v>
      </c>
      <c r="F500" s="1">
        <f t="shared" si="31"/>
        <v>1.2</v>
      </c>
      <c r="G500" s="12">
        <f>INDEX(families!$A:$A,MATCH(H500,families!$B:$B,0))</f>
        <v>8</v>
      </c>
      <c r="H500" s="12" t="s">
        <v>38</v>
      </c>
      <c r="M500">
        <v>1051563</v>
      </c>
      <c r="N500">
        <v>1051691.94</v>
      </c>
      <c r="O500">
        <v>1.2</v>
      </c>
      <c r="P500" t="s">
        <v>720</v>
      </c>
      <c r="Q500" t="s">
        <v>721</v>
      </c>
      <c r="R500" t="s">
        <v>761</v>
      </c>
      <c r="S500" t="s">
        <v>762</v>
      </c>
      <c r="T500">
        <v>128.93999999994401</v>
      </c>
    </row>
    <row r="501" spans="1:20" x14ac:dyDescent="0.2">
      <c r="A501" s="1">
        <f t="shared" si="28"/>
        <v>1051691.94</v>
      </c>
      <c r="B501" s="1">
        <f t="shared" si="28"/>
        <v>1051715.94</v>
      </c>
      <c r="C501" s="1" t="str">
        <f t="shared" si="29"/>
        <v>1.5m WC</v>
      </c>
      <c r="D501" s="1" t="str">
        <f t="shared" si="30"/>
        <v>1.5m WC - DWG# PT610001</v>
      </c>
      <c r="E501" s="1" t="s">
        <v>38</v>
      </c>
      <c r="F501" s="1">
        <f t="shared" si="31"/>
        <v>1.5</v>
      </c>
      <c r="G501" s="12">
        <f>INDEX(families!$A:$A,MATCH(H501,families!$B:$B,0))</f>
        <v>8</v>
      </c>
      <c r="H501" s="12" t="s">
        <v>38</v>
      </c>
      <c r="M501">
        <v>1051691.94</v>
      </c>
      <c r="N501">
        <v>1051715.94</v>
      </c>
      <c r="O501">
        <v>1.5</v>
      </c>
      <c r="P501" t="s">
        <v>732</v>
      </c>
      <c r="Q501" t="s">
        <v>738</v>
      </c>
      <c r="R501" t="s">
        <v>739</v>
      </c>
      <c r="S501" t="s">
        <v>739</v>
      </c>
      <c r="T501">
        <v>24</v>
      </c>
    </row>
    <row r="502" spans="1:20" x14ac:dyDescent="0.2">
      <c r="A502" s="1">
        <f t="shared" si="28"/>
        <v>1051715.94</v>
      </c>
      <c r="B502" s="1">
        <f t="shared" si="28"/>
        <v>1051819</v>
      </c>
      <c r="C502" s="1" t="str">
        <f t="shared" si="29"/>
        <v>1.2m FG</v>
      </c>
      <c r="D502" s="1" t="str">
        <f t="shared" si="30"/>
        <v>1.2m FG - BGC Dominant Design</v>
      </c>
      <c r="E502" s="1" t="s">
        <v>38</v>
      </c>
      <c r="F502" s="1">
        <f t="shared" si="31"/>
        <v>1.2</v>
      </c>
      <c r="G502" s="12">
        <f>INDEX(families!$A:$A,MATCH(H502,families!$B:$B,0))</f>
        <v>8</v>
      </c>
      <c r="H502" s="12" t="s">
        <v>38</v>
      </c>
      <c r="M502">
        <v>1051715.94</v>
      </c>
      <c r="N502">
        <v>1051819</v>
      </c>
      <c r="O502">
        <v>1.2</v>
      </c>
      <c r="P502" t="s">
        <v>716</v>
      </c>
      <c r="Q502" t="s">
        <v>729</v>
      </c>
      <c r="R502" t="s">
        <v>726</v>
      </c>
      <c r="S502" t="s">
        <v>727</v>
      </c>
      <c r="T502">
        <v>103.060000000055</v>
      </c>
    </row>
    <row r="503" spans="1:20" x14ac:dyDescent="0.2">
      <c r="A503" s="1">
        <f t="shared" si="28"/>
        <v>1051819</v>
      </c>
      <c r="B503" s="1">
        <f t="shared" si="28"/>
        <v>1051882</v>
      </c>
      <c r="C503" s="1" t="str">
        <f t="shared" si="29"/>
        <v>1.2m CG</v>
      </c>
      <c r="D503" s="1" t="str">
        <f t="shared" si="30"/>
        <v>1.2m CG - Alignment Sheets</v>
      </c>
      <c r="E503" s="1" t="s">
        <v>38</v>
      </c>
      <c r="F503" s="1">
        <f t="shared" si="31"/>
        <v>1.2</v>
      </c>
      <c r="G503" s="12">
        <f>INDEX(families!$A:$A,MATCH(H503,families!$B:$B,0))</f>
        <v>8</v>
      </c>
      <c r="H503" s="12" t="s">
        <v>38</v>
      </c>
      <c r="M503">
        <v>1051819</v>
      </c>
      <c r="N503">
        <v>1051882</v>
      </c>
      <c r="O503">
        <v>1.2</v>
      </c>
      <c r="P503" t="s">
        <v>720</v>
      </c>
      <c r="Q503" t="s">
        <v>721</v>
      </c>
      <c r="R503" t="s">
        <v>761</v>
      </c>
      <c r="S503" t="s">
        <v>762</v>
      </c>
      <c r="T503">
        <v>63</v>
      </c>
    </row>
    <row r="504" spans="1:20" x14ac:dyDescent="0.2">
      <c r="A504" s="1">
        <f t="shared" si="28"/>
        <v>1051882</v>
      </c>
      <c r="B504" s="1">
        <f t="shared" si="28"/>
        <v>1052082</v>
      </c>
      <c r="C504" s="1" t="str">
        <f t="shared" si="29"/>
        <v>0.9m FG</v>
      </c>
      <c r="D504" s="1" t="str">
        <f t="shared" si="30"/>
        <v>0.9m FG - Default Depth</v>
      </c>
      <c r="E504" s="1" t="s">
        <v>38</v>
      </c>
      <c r="F504" s="1">
        <f t="shared" si="31"/>
        <v>0.9</v>
      </c>
      <c r="G504" s="12">
        <f>INDEX(families!$A:$A,MATCH(H504,families!$B:$B,0))</f>
        <v>8</v>
      </c>
      <c r="H504" s="12" t="s">
        <v>38</v>
      </c>
      <c r="M504">
        <v>1051882</v>
      </c>
      <c r="N504">
        <v>1052082</v>
      </c>
      <c r="O504">
        <v>0.9</v>
      </c>
      <c r="P504" t="s">
        <v>716</v>
      </c>
      <c r="Q504" t="s">
        <v>717</v>
      </c>
      <c r="R504" t="s">
        <v>718</v>
      </c>
      <c r="S504" t="s">
        <v>719</v>
      </c>
      <c r="T504">
        <v>200</v>
      </c>
    </row>
    <row r="505" spans="1:20" x14ac:dyDescent="0.2">
      <c r="A505" s="1">
        <f t="shared" si="28"/>
        <v>1052082</v>
      </c>
      <c r="B505" s="1">
        <f t="shared" si="28"/>
        <v>1052432</v>
      </c>
      <c r="C505" s="1" t="str">
        <f t="shared" si="29"/>
        <v>2.0m MOTI</v>
      </c>
      <c r="D505" s="1" t="str">
        <f t="shared" si="30"/>
        <v>2.0m MOTI - MOTI Encroachment</v>
      </c>
      <c r="E505" s="1" t="s">
        <v>38</v>
      </c>
      <c r="F505" s="1">
        <f t="shared" si="31"/>
        <v>2</v>
      </c>
      <c r="G505" s="12">
        <f>INDEX(families!$A:$A,MATCH(H505,families!$B:$B,0))</f>
        <v>8</v>
      </c>
      <c r="H505" s="12" t="s">
        <v>38</v>
      </c>
      <c r="M505">
        <v>1052082</v>
      </c>
      <c r="N505">
        <v>1052432</v>
      </c>
      <c r="O505">
        <v>2</v>
      </c>
      <c r="P505" t="s">
        <v>768</v>
      </c>
      <c r="Q505" t="s">
        <v>769</v>
      </c>
      <c r="R505" t="s">
        <v>770</v>
      </c>
      <c r="S505" t="s">
        <v>771</v>
      </c>
      <c r="T505">
        <v>350</v>
      </c>
    </row>
    <row r="506" spans="1:20" x14ac:dyDescent="0.2">
      <c r="A506" s="1">
        <f t="shared" si="28"/>
        <v>1052432</v>
      </c>
      <c r="B506" s="1">
        <f t="shared" si="28"/>
        <v>1052446.74</v>
      </c>
      <c r="C506" s="1" t="str">
        <f t="shared" si="29"/>
        <v>0.9m FG</v>
      </c>
      <c r="D506" s="1" t="str">
        <f t="shared" si="30"/>
        <v>0.9m FG - Default Depth</v>
      </c>
      <c r="E506" s="1" t="s">
        <v>38</v>
      </c>
      <c r="F506" s="1">
        <f t="shared" si="31"/>
        <v>0.9</v>
      </c>
      <c r="G506" s="12">
        <f>INDEX(families!$A:$A,MATCH(H506,families!$B:$B,0))</f>
        <v>8</v>
      </c>
      <c r="H506" s="12" t="s">
        <v>38</v>
      </c>
      <c r="M506">
        <v>1052432</v>
      </c>
      <c r="N506">
        <v>1052446.74</v>
      </c>
      <c r="O506">
        <v>0.9</v>
      </c>
      <c r="P506" t="s">
        <v>716</v>
      </c>
      <c r="Q506" t="s">
        <v>717</v>
      </c>
      <c r="R506" t="s">
        <v>718</v>
      </c>
      <c r="S506" t="s">
        <v>719</v>
      </c>
      <c r="T506">
        <v>14.7399999999906</v>
      </c>
    </row>
    <row r="507" spans="1:20" x14ac:dyDescent="0.2">
      <c r="A507" s="1">
        <f t="shared" si="28"/>
        <v>1052446.74</v>
      </c>
      <c r="B507" s="1">
        <f t="shared" si="28"/>
        <v>1052458.74</v>
      </c>
      <c r="C507" s="1" t="str">
        <f t="shared" si="29"/>
        <v>1.2m RD</v>
      </c>
      <c r="D507" s="1" t="str">
        <f t="shared" si="30"/>
        <v>1.2m RD - DWG# PT640001</v>
      </c>
      <c r="E507" s="1" t="s">
        <v>38</v>
      </c>
      <c r="F507" s="1">
        <f t="shared" si="31"/>
        <v>1.2</v>
      </c>
      <c r="G507" s="12">
        <f>INDEX(families!$A:$A,MATCH(H507,families!$B:$B,0))</f>
        <v>8</v>
      </c>
      <c r="H507" s="12" t="s">
        <v>38</v>
      </c>
      <c r="M507">
        <v>1052446.74</v>
      </c>
      <c r="N507">
        <v>1052458.74</v>
      </c>
      <c r="O507">
        <v>1.2</v>
      </c>
      <c r="P507" t="s">
        <v>735</v>
      </c>
      <c r="Q507" t="s">
        <v>796</v>
      </c>
      <c r="R507" t="s">
        <v>797</v>
      </c>
      <c r="S507" t="s">
        <v>797</v>
      </c>
      <c r="T507">
        <v>12</v>
      </c>
    </row>
    <row r="508" spans="1:20" x14ac:dyDescent="0.2">
      <c r="A508" s="1">
        <f t="shared" si="28"/>
        <v>1052458.74</v>
      </c>
      <c r="B508" s="1">
        <f t="shared" si="28"/>
        <v>1052488.3500000001</v>
      </c>
      <c r="C508" s="1" t="str">
        <f t="shared" si="29"/>
        <v>0.9m FG</v>
      </c>
      <c r="D508" s="1" t="str">
        <f t="shared" si="30"/>
        <v>0.9m FG - Default Depth</v>
      </c>
      <c r="E508" s="1" t="s">
        <v>38</v>
      </c>
      <c r="F508" s="1">
        <f t="shared" si="31"/>
        <v>0.9</v>
      </c>
      <c r="G508" s="12">
        <f>INDEX(families!$A:$A,MATCH(H508,families!$B:$B,0))</f>
        <v>8</v>
      </c>
      <c r="H508" s="12" t="s">
        <v>38</v>
      </c>
      <c r="M508">
        <v>1052458.74</v>
      </c>
      <c r="N508">
        <v>1052488.3500000001</v>
      </c>
      <c r="O508">
        <v>0.9</v>
      </c>
      <c r="P508" t="s">
        <v>716</v>
      </c>
      <c r="Q508" t="s">
        <v>717</v>
      </c>
      <c r="R508" t="s">
        <v>718</v>
      </c>
      <c r="S508" t="s">
        <v>719</v>
      </c>
      <c r="T508">
        <v>29.610000000102399</v>
      </c>
    </row>
    <row r="509" spans="1:20" x14ac:dyDescent="0.2">
      <c r="A509" s="1">
        <f t="shared" si="28"/>
        <v>1052488.3500000001</v>
      </c>
      <c r="B509" s="1">
        <f t="shared" si="28"/>
        <v>1052512.3500000001</v>
      </c>
      <c r="C509" s="1" t="str">
        <f t="shared" si="29"/>
        <v>1.2m WC</v>
      </c>
      <c r="D509" s="1" t="str">
        <f t="shared" si="30"/>
        <v>1.2m WC - DWG# PT610201</v>
      </c>
      <c r="E509" s="1" t="s">
        <v>38</v>
      </c>
      <c r="F509" s="1">
        <f t="shared" si="31"/>
        <v>1.2</v>
      </c>
      <c r="G509" s="12">
        <f>INDEX(families!$A:$A,MATCH(H509,families!$B:$B,0))</f>
        <v>8</v>
      </c>
      <c r="H509" s="12" t="s">
        <v>38</v>
      </c>
      <c r="M509">
        <v>1052488.3500000001</v>
      </c>
      <c r="N509">
        <v>1052512.3500000001</v>
      </c>
      <c r="O509">
        <v>1.2</v>
      </c>
      <c r="P509" t="s">
        <v>732</v>
      </c>
      <c r="Q509" t="s">
        <v>733</v>
      </c>
      <c r="R509" t="s">
        <v>734</v>
      </c>
      <c r="S509" t="s">
        <v>734</v>
      </c>
      <c r="T509">
        <v>24</v>
      </c>
    </row>
    <row r="510" spans="1:20" x14ac:dyDescent="0.2">
      <c r="A510" s="1">
        <f t="shared" ref="A510:B573" si="32">M510</f>
        <v>1052512.3500000001</v>
      </c>
      <c r="B510" s="1">
        <f t="shared" si="32"/>
        <v>1052597</v>
      </c>
      <c r="C510" s="1" t="str">
        <f t="shared" si="29"/>
        <v>0.9m FG</v>
      </c>
      <c r="D510" s="1" t="str">
        <f t="shared" si="30"/>
        <v>0.9m FG - Default Depth</v>
      </c>
      <c r="E510" s="1" t="s">
        <v>38</v>
      </c>
      <c r="F510" s="1">
        <f t="shared" si="31"/>
        <v>0.9</v>
      </c>
      <c r="G510" s="12">
        <f>INDEX(families!$A:$A,MATCH(H510,families!$B:$B,0))</f>
        <v>8</v>
      </c>
      <c r="H510" s="12" t="s">
        <v>38</v>
      </c>
      <c r="M510">
        <v>1052512.3500000001</v>
      </c>
      <c r="N510">
        <v>1052597</v>
      </c>
      <c r="O510">
        <v>0.9</v>
      </c>
      <c r="P510" t="s">
        <v>716</v>
      </c>
      <c r="Q510" t="s">
        <v>717</v>
      </c>
      <c r="R510" t="s">
        <v>718</v>
      </c>
      <c r="S510" t="s">
        <v>719</v>
      </c>
      <c r="T510">
        <v>84.649999999906797</v>
      </c>
    </row>
    <row r="511" spans="1:20" x14ac:dyDescent="0.2">
      <c r="A511" s="1">
        <f t="shared" si="32"/>
        <v>1052597</v>
      </c>
      <c r="B511" s="1">
        <f t="shared" si="32"/>
        <v>1052621</v>
      </c>
      <c r="C511" s="1" t="str">
        <f t="shared" si="29"/>
        <v>1.2m FG</v>
      </c>
      <c r="D511" s="1" t="str">
        <f t="shared" si="30"/>
        <v>1.2m FG - Alignment Sheets</v>
      </c>
      <c r="E511" s="1" t="s">
        <v>38</v>
      </c>
      <c r="F511" s="1">
        <f t="shared" si="31"/>
        <v>1.2</v>
      </c>
      <c r="G511" s="12">
        <f>INDEX(families!$A:$A,MATCH(H511,families!$B:$B,0))</f>
        <v>8</v>
      </c>
      <c r="H511" s="12" t="s">
        <v>38</v>
      </c>
      <c r="M511">
        <v>1052597</v>
      </c>
      <c r="N511">
        <v>1052621</v>
      </c>
      <c r="O511">
        <v>1.2</v>
      </c>
      <c r="P511" t="s">
        <v>716</v>
      </c>
      <c r="Q511" t="s">
        <v>721</v>
      </c>
      <c r="R511" t="s">
        <v>726</v>
      </c>
      <c r="S511" t="s">
        <v>727</v>
      </c>
      <c r="T511">
        <v>24</v>
      </c>
    </row>
    <row r="512" spans="1:20" x14ac:dyDescent="0.2">
      <c r="A512" s="1">
        <f t="shared" si="32"/>
        <v>1052621</v>
      </c>
      <c r="B512" s="1">
        <f t="shared" si="32"/>
        <v>1052759</v>
      </c>
      <c r="C512" s="1" t="str">
        <f t="shared" si="29"/>
        <v>0.9m FG</v>
      </c>
      <c r="D512" s="1" t="str">
        <f t="shared" si="30"/>
        <v>0.9m FG - Default Depth</v>
      </c>
      <c r="E512" s="1" t="s">
        <v>38</v>
      </c>
      <c r="F512" s="1">
        <f t="shared" si="31"/>
        <v>0.9</v>
      </c>
      <c r="G512" s="12">
        <f>INDEX(families!$A:$A,MATCH(H512,families!$B:$B,0))</f>
        <v>8</v>
      </c>
      <c r="H512" s="12" t="s">
        <v>38</v>
      </c>
      <c r="M512">
        <v>1052621</v>
      </c>
      <c r="N512">
        <v>1052759</v>
      </c>
      <c r="O512">
        <v>0.9</v>
      </c>
      <c r="P512" t="s">
        <v>716</v>
      </c>
      <c r="Q512" t="s">
        <v>717</v>
      </c>
      <c r="R512" t="s">
        <v>718</v>
      </c>
      <c r="S512" t="s">
        <v>719</v>
      </c>
      <c r="T512">
        <v>138</v>
      </c>
    </row>
    <row r="513" spans="1:20" x14ac:dyDescent="0.2">
      <c r="A513" s="1">
        <f t="shared" si="32"/>
        <v>1052759</v>
      </c>
      <c r="B513" s="1">
        <f t="shared" si="32"/>
        <v>1052761</v>
      </c>
      <c r="C513" s="1" t="str">
        <f t="shared" si="29"/>
        <v>1.2m CG</v>
      </c>
      <c r="D513" s="1" t="str">
        <f t="shared" si="30"/>
        <v>1.2m CG - Alignment Sheets</v>
      </c>
      <c r="E513" s="1" t="s">
        <v>38</v>
      </c>
      <c r="F513" s="1">
        <f t="shared" si="31"/>
        <v>1.2</v>
      </c>
      <c r="G513" s="12">
        <f>INDEX(families!$A:$A,MATCH(H513,families!$B:$B,0))</f>
        <v>8</v>
      </c>
      <c r="H513" s="12" t="s">
        <v>38</v>
      </c>
      <c r="M513">
        <v>1052759</v>
      </c>
      <c r="N513">
        <v>1052761</v>
      </c>
      <c r="O513">
        <v>1.2</v>
      </c>
      <c r="P513" t="s">
        <v>720</v>
      </c>
      <c r="Q513" t="s">
        <v>721</v>
      </c>
      <c r="R513" t="s">
        <v>761</v>
      </c>
      <c r="S513" t="s">
        <v>762</v>
      </c>
      <c r="T513">
        <v>2</v>
      </c>
    </row>
    <row r="514" spans="1:20" x14ac:dyDescent="0.2">
      <c r="A514" s="1">
        <f t="shared" si="32"/>
        <v>1052761</v>
      </c>
      <c r="B514" s="1">
        <f t="shared" si="32"/>
        <v>1053092</v>
      </c>
      <c r="C514" s="1" t="str">
        <f t="shared" si="29"/>
        <v>0.9m FG</v>
      </c>
      <c r="D514" s="1" t="str">
        <f t="shared" si="30"/>
        <v>0.9m FG - Default Depth</v>
      </c>
      <c r="E514" s="1" t="s">
        <v>38</v>
      </c>
      <c r="F514" s="1">
        <f t="shared" si="31"/>
        <v>0.9</v>
      </c>
      <c r="G514" s="12">
        <f>INDEX(families!$A:$A,MATCH(H514,families!$B:$B,0))</f>
        <v>8</v>
      </c>
      <c r="H514" s="12" t="s">
        <v>38</v>
      </c>
      <c r="M514">
        <v>1052761</v>
      </c>
      <c r="N514">
        <v>1053092</v>
      </c>
      <c r="O514">
        <v>0.9</v>
      </c>
      <c r="P514" t="s">
        <v>716</v>
      </c>
      <c r="Q514" t="s">
        <v>717</v>
      </c>
      <c r="R514" t="s">
        <v>718</v>
      </c>
      <c r="S514" t="s">
        <v>719</v>
      </c>
      <c r="T514">
        <v>331</v>
      </c>
    </row>
    <row r="515" spans="1:20" x14ac:dyDescent="0.2">
      <c r="A515" s="1">
        <f t="shared" si="32"/>
        <v>1053092</v>
      </c>
      <c r="B515" s="1">
        <f t="shared" si="32"/>
        <v>1053152</v>
      </c>
      <c r="C515" s="1" t="str">
        <f t="shared" ref="C515:C578" si="33">R515</f>
        <v>1.5m FG</v>
      </c>
      <c r="D515" s="1" t="str">
        <f t="shared" ref="D515:D578" si="34">R515&amp;" - "&amp;Q515</f>
        <v>1.5m FG - Alignment Sheets</v>
      </c>
      <c r="E515" s="1" t="s">
        <v>38</v>
      </c>
      <c r="F515" s="1">
        <f t="shared" ref="F515:F578" si="35">_xlfn.NUMBERVALUE(TRIM(LEFT(R515,3)))</f>
        <v>1.5</v>
      </c>
      <c r="G515" s="12">
        <f>INDEX(families!$A:$A,MATCH(H515,families!$B:$B,0))</f>
        <v>8</v>
      </c>
      <c r="H515" s="12" t="s">
        <v>38</v>
      </c>
      <c r="M515">
        <v>1053092</v>
      </c>
      <c r="N515">
        <v>1053152</v>
      </c>
      <c r="O515">
        <v>1.5</v>
      </c>
      <c r="P515" t="s">
        <v>716</v>
      </c>
      <c r="Q515" t="s">
        <v>721</v>
      </c>
      <c r="R515" t="s">
        <v>724</v>
      </c>
      <c r="S515" t="s">
        <v>725</v>
      </c>
      <c r="T515">
        <v>60</v>
      </c>
    </row>
    <row r="516" spans="1:20" x14ac:dyDescent="0.2">
      <c r="A516" s="1">
        <f t="shared" si="32"/>
        <v>1053152</v>
      </c>
      <c r="B516" s="1">
        <f t="shared" si="32"/>
        <v>1053185</v>
      </c>
      <c r="C516" s="1" t="str">
        <f t="shared" si="33"/>
        <v>2.0m TL</v>
      </c>
      <c r="D516" s="1" t="str">
        <f t="shared" si="34"/>
        <v>2.0m TL - BGC Dominant Design</v>
      </c>
      <c r="E516" s="1" t="s">
        <v>38</v>
      </c>
      <c r="F516" s="1">
        <f t="shared" si="35"/>
        <v>2</v>
      </c>
      <c r="G516" s="12">
        <f>INDEX(families!$A:$A,MATCH(H516,families!$B:$B,0))</f>
        <v>8</v>
      </c>
      <c r="H516" s="12" t="s">
        <v>38</v>
      </c>
      <c r="M516">
        <v>1053152</v>
      </c>
      <c r="N516">
        <v>1053185</v>
      </c>
      <c r="O516">
        <v>2</v>
      </c>
      <c r="P516" t="s">
        <v>9451</v>
      </c>
      <c r="Q516" t="s">
        <v>729</v>
      </c>
      <c r="R516" t="s">
        <v>9450</v>
      </c>
      <c r="S516" t="s">
        <v>9449</v>
      </c>
      <c r="T516">
        <v>33</v>
      </c>
    </row>
    <row r="517" spans="1:20" x14ac:dyDescent="0.2">
      <c r="A517" s="1">
        <f t="shared" si="32"/>
        <v>1053185</v>
      </c>
      <c r="B517" s="1">
        <f t="shared" si="32"/>
        <v>1053207</v>
      </c>
      <c r="C517" s="1" t="str">
        <f t="shared" si="33"/>
        <v>2.5m TL</v>
      </c>
      <c r="D517" s="1" t="str">
        <f t="shared" si="34"/>
        <v>2.5m TL - BGC Dominant Design</v>
      </c>
      <c r="E517" s="1" t="s">
        <v>38</v>
      </c>
      <c r="F517" s="1">
        <f t="shared" si="35"/>
        <v>2.5</v>
      </c>
      <c r="G517" s="12">
        <f>INDEX(families!$A:$A,MATCH(H517,families!$B:$B,0))</f>
        <v>8</v>
      </c>
      <c r="H517" s="12" t="s">
        <v>38</v>
      </c>
      <c r="M517">
        <v>1053185</v>
      </c>
      <c r="N517">
        <v>1053207</v>
      </c>
      <c r="O517">
        <v>2.5</v>
      </c>
      <c r="P517" t="s">
        <v>9451</v>
      </c>
      <c r="Q517" t="s">
        <v>729</v>
      </c>
      <c r="R517" t="s">
        <v>9453</v>
      </c>
      <c r="S517" t="s">
        <v>9452</v>
      </c>
      <c r="T517">
        <v>22</v>
      </c>
    </row>
    <row r="518" spans="1:20" x14ac:dyDescent="0.2">
      <c r="A518" s="1">
        <f t="shared" si="32"/>
        <v>1053207</v>
      </c>
      <c r="B518" s="1">
        <f t="shared" si="32"/>
        <v>1053495</v>
      </c>
      <c r="C518" s="1" t="str">
        <f t="shared" si="33"/>
        <v>0.9m FG</v>
      </c>
      <c r="D518" s="1" t="str">
        <f t="shared" si="34"/>
        <v>0.9m FG - Default Depth</v>
      </c>
      <c r="E518" s="1" t="s">
        <v>38</v>
      </c>
      <c r="F518" s="1">
        <f t="shared" si="35"/>
        <v>0.9</v>
      </c>
      <c r="G518" s="12">
        <f>INDEX(families!$A:$A,MATCH(H518,families!$B:$B,0))</f>
        <v>8</v>
      </c>
      <c r="H518" s="12" t="s">
        <v>38</v>
      </c>
      <c r="M518">
        <v>1053207</v>
      </c>
      <c r="N518">
        <v>1053495</v>
      </c>
      <c r="O518">
        <v>0.9</v>
      </c>
      <c r="P518" t="s">
        <v>716</v>
      </c>
      <c r="Q518" t="s">
        <v>717</v>
      </c>
      <c r="R518" t="s">
        <v>718</v>
      </c>
      <c r="S518" t="s">
        <v>719</v>
      </c>
      <c r="T518">
        <v>288</v>
      </c>
    </row>
    <row r="519" spans="1:20" x14ac:dyDescent="0.2">
      <c r="A519" s="1">
        <f t="shared" si="32"/>
        <v>1053495</v>
      </c>
      <c r="B519" s="1">
        <f t="shared" si="32"/>
        <v>1053519</v>
      </c>
      <c r="C519" s="1" t="str">
        <f t="shared" si="33"/>
        <v>1.2m FG</v>
      </c>
      <c r="D519" s="1" t="str">
        <f t="shared" si="34"/>
        <v>1.2m FG - Alignment Sheets</v>
      </c>
      <c r="E519" s="1" t="s">
        <v>38</v>
      </c>
      <c r="F519" s="1">
        <f t="shared" si="35"/>
        <v>1.2</v>
      </c>
      <c r="G519" s="12">
        <f>INDEX(families!$A:$A,MATCH(H519,families!$B:$B,0))</f>
        <v>8</v>
      </c>
      <c r="H519" s="12" t="s">
        <v>38</v>
      </c>
      <c r="M519">
        <v>1053495</v>
      </c>
      <c r="N519">
        <v>1053519</v>
      </c>
      <c r="O519">
        <v>1.2</v>
      </c>
      <c r="P519" t="s">
        <v>716</v>
      </c>
      <c r="Q519" t="s">
        <v>721</v>
      </c>
      <c r="R519" t="s">
        <v>726</v>
      </c>
      <c r="S519" t="s">
        <v>727</v>
      </c>
      <c r="T519">
        <v>24</v>
      </c>
    </row>
    <row r="520" spans="1:20" x14ac:dyDescent="0.2">
      <c r="A520" s="1">
        <f t="shared" si="32"/>
        <v>1053519</v>
      </c>
      <c r="B520" s="1">
        <f t="shared" si="32"/>
        <v>1053878.0900000001</v>
      </c>
      <c r="C520" s="1" t="str">
        <f t="shared" si="33"/>
        <v>0.9m FG</v>
      </c>
      <c r="D520" s="1" t="str">
        <f t="shared" si="34"/>
        <v>0.9m FG - Default Depth</v>
      </c>
      <c r="E520" s="1" t="s">
        <v>38</v>
      </c>
      <c r="F520" s="1">
        <f t="shared" si="35"/>
        <v>0.9</v>
      </c>
      <c r="G520" s="12">
        <f>INDEX(families!$A:$A,MATCH(H520,families!$B:$B,0))</f>
        <v>8</v>
      </c>
      <c r="H520" s="12" t="s">
        <v>38</v>
      </c>
      <c r="M520">
        <v>1053519</v>
      </c>
      <c r="N520">
        <v>1053878.0900000001</v>
      </c>
      <c r="O520">
        <v>0.9</v>
      </c>
      <c r="P520" t="s">
        <v>716</v>
      </c>
      <c r="Q520" t="s">
        <v>717</v>
      </c>
      <c r="R520" t="s">
        <v>718</v>
      </c>
      <c r="S520" t="s">
        <v>719</v>
      </c>
      <c r="T520">
        <v>359.09000000008302</v>
      </c>
    </row>
    <row r="521" spans="1:20" x14ac:dyDescent="0.2">
      <c r="A521" s="1">
        <f t="shared" si="32"/>
        <v>1053878.0900000001</v>
      </c>
      <c r="B521" s="1">
        <f t="shared" si="32"/>
        <v>1053890.0900000001</v>
      </c>
      <c r="C521" s="1" t="str">
        <f t="shared" si="33"/>
        <v>1.5m RD</v>
      </c>
      <c r="D521" s="1" t="str">
        <f t="shared" si="34"/>
        <v>1.5m RD - DWG# PT640301</v>
      </c>
      <c r="E521" s="1" t="s">
        <v>38</v>
      </c>
      <c r="F521" s="1">
        <f t="shared" si="35"/>
        <v>1.5</v>
      </c>
      <c r="G521" s="12">
        <f>INDEX(families!$A:$A,MATCH(H521,families!$B:$B,0))</f>
        <v>8</v>
      </c>
      <c r="H521" s="12" t="s">
        <v>38</v>
      </c>
      <c r="M521">
        <v>1053878.0900000001</v>
      </c>
      <c r="N521">
        <v>1053890.0900000001</v>
      </c>
      <c r="O521">
        <v>1.5</v>
      </c>
      <c r="P521" t="s">
        <v>735</v>
      </c>
      <c r="Q521" t="s">
        <v>736</v>
      </c>
      <c r="R521" t="s">
        <v>737</v>
      </c>
      <c r="S521" t="s">
        <v>737</v>
      </c>
      <c r="T521">
        <v>12</v>
      </c>
    </row>
    <row r="522" spans="1:20" x14ac:dyDescent="0.2">
      <c r="A522" s="1">
        <f t="shared" si="32"/>
        <v>1053890.0900000001</v>
      </c>
      <c r="B522" s="1">
        <f t="shared" si="32"/>
        <v>1054166.69</v>
      </c>
      <c r="C522" s="1" t="str">
        <f t="shared" si="33"/>
        <v>0.9m FG</v>
      </c>
      <c r="D522" s="1" t="str">
        <f t="shared" si="34"/>
        <v>0.9m FG - Default Depth</v>
      </c>
      <c r="E522" s="1" t="s">
        <v>38</v>
      </c>
      <c r="F522" s="1">
        <f t="shared" si="35"/>
        <v>0.9</v>
      </c>
      <c r="G522" s="12">
        <f>INDEX(families!$A:$A,MATCH(H522,families!$B:$B,0))</f>
        <v>8</v>
      </c>
      <c r="H522" s="12" t="s">
        <v>38</v>
      </c>
      <c r="M522">
        <v>1053890.0900000001</v>
      </c>
      <c r="N522">
        <v>1054166.69</v>
      </c>
      <c r="O522">
        <v>0.9</v>
      </c>
      <c r="P522" t="s">
        <v>716</v>
      </c>
      <c r="Q522" t="s">
        <v>717</v>
      </c>
      <c r="R522" t="s">
        <v>718</v>
      </c>
      <c r="S522" t="s">
        <v>719</v>
      </c>
      <c r="T522">
        <v>276.59999999986002</v>
      </c>
    </row>
    <row r="523" spans="1:20" x14ac:dyDescent="0.2">
      <c r="A523" s="1">
        <f t="shared" si="32"/>
        <v>1054166.69</v>
      </c>
      <c r="B523" s="1">
        <f t="shared" si="32"/>
        <v>1054178.69</v>
      </c>
      <c r="C523" s="1" t="str">
        <f t="shared" si="33"/>
        <v>2.0m RD</v>
      </c>
      <c r="D523" s="1" t="str">
        <f t="shared" si="34"/>
        <v>2.0m RD - DWG# PT640801</v>
      </c>
      <c r="E523" s="1" t="s">
        <v>38</v>
      </c>
      <c r="F523" s="1">
        <f t="shared" si="35"/>
        <v>2</v>
      </c>
      <c r="G523" s="12">
        <f>INDEX(families!$A:$A,MATCH(H523,families!$B:$B,0))</f>
        <v>8</v>
      </c>
      <c r="H523" s="12" t="s">
        <v>38</v>
      </c>
      <c r="M523">
        <v>1054166.69</v>
      </c>
      <c r="N523">
        <v>1054178.69</v>
      </c>
      <c r="O523">
        <v>2</v>
      </c>
      <c r="P523" t="s">
        <v>735</v>
      </c>
      <c r="Q523" t="s">
        <v>745</v>
      </c>
      <c r="R523" t="s">
        <v>746</v>
      </c>
      <c r="S523" t="s">
        <v>746</v>
      </c>
      <c r="T523">
        <v>12</v>
      </c>
    </row>
    <row r="524" spans="1:20" x14ac:dyDescent="0.2">
      <c r="A524" s="1">
        <f t="shared" si="32"/>
        <v>1054178.69</v>
      </c>
      <c r="B524" s="1">
        <f t="shared" si="32"/>
        <v>1054225.8799999999</v>
      </c>
      <c r="C524" s="1" t="str">
        <f t="shared" si="33"/>
        <v>0.9m FG</v>
      </c>
      <c r="D524" s="1" t="str">
        <f t="shared" si="34"/>
        <v>0.9m FG - Default Depth</v>
      </c>
      <c r="E524" s="1" t="s">
        <v>38</v>
      </c>
      <c r="F524" s="1">
        <f t="shared" si="35"/>
        <v>0.9</v>
      </c>
      <c r="G524" s="12">
        <f>INDEX(families!$A:$A,MATCH(H524,families!$B:$B,0))</f>
        <v>8</v>
      </c>
      <c r="H524" s="12" t="s">
        <v>38</v>
      </c>
      <c r="M524">
        <v>1054178.69</v>
      </c>
      <c r="N524">
        <v>1054225.8799999999</v>
      </c>
      <c r="O524">
        <v>0.9</v>
      </c>
      <c r="P524" t="s">
        <v>716</v>
      </c>
      <c r="Q524" t="s">
        <v>717</v>
      </c>
      <c r="R524" t="s">
        <v>718</v>
      </c>
      <c r="S524" t="s">
        <v>719</v>
      </c>
      <c r="T524">
        <v>47.189999999944099</v>
      </c>
    </row>
    <row r="525" spans="1:20" x14ac:dyDescent="0.2">
      <c r="A525" s="1">
        <f t="shared" si="32"/>
        <v>1054225.8799999999</v>
      </c>
      <c r="B525" s="1">
        <f t="shared" si="32"/>
        <v>1054237.8799999999</v>
      </c>
      <c r="C525" s="1" t="str">
        <f t="shared" si="33"/>
        <v>1.5m RD</v>
      </c>
      <c r="D525" s="1" t="str">
        <f t="shared" si="34"/>
        <v>1.5m RD - DWG# PT640301</v>
      </c>
      <c r="E525" s="1" t="s">
        <v>38</v>
      </c>
      <c r="F525" s="1">
        <f t="shared" si="35"/>
        <v>1.5</v>
      </c>
      <c r="G525" s="12">
        <f>INDEX(families!$A:$A,MATCH(H525,families!$B:$B,0))</f>
        <v>8</v>
      </c>
      <c r="H525" s="12" t="s">
        <v>38</v>
      </c>
      <c r="M525">
        <v>1054225.8799999999</v>
      </c>
      <c r="N525">
        <v>1054237.8799999999</v>
      </c>
      <c r="O525">
        <v>1.5</v>
      </c>
      <c r="P525" t="s">
        <v>735</v>
      </c>
      <c r="Q525" t="s">
        <v>736</v>
      </c>
      <c r="R525" t="s">
        <v>737</v>
      </c>
      <c r="S525" t="s">
        <v>737</v>
      </c>
      <c r="T525">
        <v>12</v>
      </c>
    </row>
    <row r="526" spans="1:20" x14ac:dyDescent="0.2">
      <c r="A526" s="1">
        <f t="shared" si="32"/>
        <v>1054237.8799999999</v>
      </c>
      <c r="B526" s="1">
        <f t="shared" si="32"/>
        <v>1054350.9099999999</v>
      </c>
      <c r="C526" s="1" t="str">
        <f t="shared" si="33"/>
        <v>0.9m FG</v>
      </c>
      <c r="D526" s="1" t="str">
        <f t="shared" si="34"/>
        <v>0.9m FG - Default Depth</v>
      </c>
      <c r="E526" s="1" t="s">
        <v>38</v>
      </c>
      <c r="F526" s="1">
        <f t="shared" si="35"/>
        <v>0.9</v>
      </c>
      <c r="G526" s="12">
        <f>INDEX(families!$A:$A,MATCH(H526,families!$B:$B,0))</f>
        <v>8</v>
      </c>
      <c r="H526" s="12" t="s">
        <v>38</v>
      </c>
      <c r="M526">
        <v>1054237.8799999999</v>
      </c>
      <c r="N526">
        <v>1054350.9099999999</v>
      </c>
      <c r="O526">
        <v>0.9</v>
      </c>
      <c r="P526" t="s">
        <v>716</v>
      </c>
      <c r="Q526" t="s">
        <v>717</v>
      </c>
      <c r="R526" t="s">
        <v>718</v>
      </c>
      <c r="S526" t="s">
        <v>719</v>
      </c>
      <c r="T526">
        <v>113.030000000027</v>
      </c>
    </row>
    <row r="527" spans="1:20" x14ac:dyDescent="0.2">
      <c r="A527" s="1">
        <f t="shared" si="32"/>
        <v>1054350.9099999999</v>
      </c>
      <c r="B527" s="1">
        <f t="shared" si="32"/>
        <v>1054374.9099999999</v>
      </c>
      <c r="C527" s="1" t="str">
        <f t="shared" si="33"/>
        <v>1.2m WC</v>
      </c>
      <c r="D527" s="1" t="str">
        <f t="shared" si="34"/>
        <v>1.2m WC - DWG# PT610201</v>
      </c>
      <c r="E527" s="1" t="s">
        <v>38</v>
      </c>
      <c r="F527" s="1">
        <f t="shared" si="35"/>
        <v>1.2</v>
      </c>
      <c r="G527" s="12">
        <f>INDEX(families!$A:$A,MATCH(H527,families!$B:$B,0))</f>
        <v>8</v>
      </c>
      <c r="H527" s="12" t="s">
        <v>38</v>
      </c>
      <c r="M527">
        <v>1054350.9099999999</v>
      </c>
      <c r="N527">
        <v>1054374.9099999999</v>
      </c>
      <c r="O527">
        <v>1.2</v>
      </c>
      <c r="P527" t="s">
        <v>732</v>
      </c>
      <c r="Q527" t="s">
        <v>733</v>
      </c>
      <c r="R527" t="s">
        <v>734</v>
      </c>
      <c r="S527" t="s">
        <v>734</v>
      </c>
      <c r="T527">
        <v>24</v>
      </c>
    </row>
    <row r="528" spans="1:20" x14ac:dyDescent="0.2">
      <c r="A528" s="1">
        <f t="shared" si="32"/>
        <v>1054374.9099999999</v>
      </c>
      <c r="B528" s="1">
        <f t="shared" si="32"/>
        <v>1054474</v>
      </c>
      <c r="C528" s="1" t="str">
        <f t="shared" si="33"/>
        <v>0.9m FG</v>
      </c>
      <c r="D528" s="1" t="str">
        <f t="shared" si="34"/>
        <v>0.9m FG - Default Depth</v>
      </c>
      <c r="E528" s="1" t="s">
        <v>38</v>
      </c>
      <c r="F528" s="1">
        <f t="shared" si="35"/>
        <v>0.9</v>
      </c>
      <c r="G528" s="12">
        <f>INDEX(families!$A:$A,MATCH(H528,families!$B:$B,0))</f>
        <v>8</v>
      </c>
      <c r="H528" s="12" t="s">
        <v>38</v>
      </c>
      <c r="M528">
        <v>1054374.9099999999</v>
      </c>
      <c r="N528">
        <v>1054474</v>
      </c>
      <c r="O528">
        <v>0.9</v>
      </c>
      <c r="P528" t="s">
        <v>716</v>
      </c>
      <c r="Q528" t="s">
        <v>717</v>
      </c>
      <c r="R528" t="s">
        <v>718</v>
      </c>
      <c r="S528" t="s">
        <v>719</v>
      </c>
      <c r="T528">
        <v>99.090000000083805</v>
      </c>
    </row>
    <row r="529" spans="1:20" x14ac:dyDescent="0.2">
      <c r="A529" s="1">
        <f t="shared" si="32"/>
        <v>1054474</v>
      </c>
      <c r="B529" s="1">
        <f t="shared" si="32"/>
        <v>1055316</v>
      </c>
      <c r="C529" s="1" t="str">
        <f t="shared" si="33"/>
        <v>1.2m CG</v>
      </c>
      <c r="D529" s="1" t="str">
        <f t="shared" si="34"/>
        <v>1.2m CG - Alignment Sheets</v>
      </c>
      <c r="E529" s="1" t="s">
        <v>38</v>
      </c>
      <c r="F529" s="1">
        <f t="shared" si="35"/>
        <v>1.2</v>
      </c>
      <c r="G529" s="12">
        <f>INDEX(families!$A:$A,MATCH(H529,families!$B:$B,0))</f>
        <v>8</v>
      </c>
      <c r="H529" s="12" t="s">
        <v>38</v>
      </c>
      <c r="M529">
        <v>1054474</v>
      </c>
      <c r="N529">
        <v>1055316</v>
      </c>
      <c r="O529">
        <v>1.2</v>
      </c>
      <c r="P529" t="s">
        <v>720</v>
      </c>
      <c r="Q529" t="s">
        <v>721</v>
      </c>
      <c r="R529" t="s">
        <v>761</v>
      </c>
      <c r="S529" t="s">
        <v>762</v>
      </c>
      <c r="T529">
        <v>842</v>
      </c>
    </row>
    <row r="530" spans="1:20" x14ac:dyDescent="0.2">
      <c r="A530" s="1">
        <f t="shared" si="32"/>
        <v>1055316</v>
      </c>
      <c r="B530" s="1">
        <f t="shared" si="32"/>
        <v>1056651</v>
      </c>
      <c r="C530" s="1" t="str">
        <f t="shared" si="33"/>
        <v>2.0m MOTI</v>
      </c>
      <c r="D530" s="1" t="str">
        <f t="shared" si="34"/>
        <v>2.0m MOTI - MOTI Encroachment</v>
      </c>
      <c r="E530" s="1" t="s">
        <v>38</v>
      </c>
      <c r="F530" s="1">
        <f t="shared" si="35"/>
        <v>2</v>
      </c>
      <c r="G530" s="12">
        <f>INDEX(families!$A:$A,MATCH(H530,families!$B:$B,0))</f>
        <v>8</v>
      </c>
      <c r="H530" s="12" t="s">
        <v>38</v>
      </c>
      <c r="M530">
        <v>1055316</v>
      </c>
      <c r="N530">
        <v>1056651</v>
      </c>
      <c r="O530">
        <v>2</v>
      </c>
      <c r="P530" t="s">
        <v>768</v>
      </c>
      <c r="Q530" t="s">
        <v>769</v>
      </c>
      <c r="R530" t="s">
        <v>770</v>
      </c>
      <c r="S530" t="s">
        <v>771</v>
      </c>
      <c r="T530">
        <v>1335</v>
      </c>
    </row>
    <row r="531" spans="1:20" x14ac:dyDescent="0.2">
      <c r="A531" s="1">
        <f t="shared" si="32"/>
        <v>1056651</v>
      </c>
      <c r="B531" s="1">
        <f t="shared" si="32"/>
        <v>1057200</v>
      </c>
      <c r="C531" s="1" t="str">
        <f t="shared" si="33"/>
        <v>1.2m CG</v>
      </c>
      <c r="D531" s="1" t="str">
        <f t="shared" si="34"/>
        <v>1.2m CG - Alignment Sheets</v>
      </c>
      <c r="E531" s="1" t="s">
        <v>38</v>
      </c>
      <c r="F531" s="1">
        <f t="shared" si="35"/>
        <v>1.2</v>
      </c>
      <c r="G531" s="12">
        <f>INDEX(families!$A:$A,MATCH(H531,families!$B:$B,0))</f>
        <v>8</v>
      </c>
      <c r="H531" s="12" t="s">
        <v>38</v>
      </c>
      <c r="M531">
        <v>1056651</v>
      </c>
      <c r="N531">
        <v>1057200</v>
      </c>
      <c r="O531">
        <v>1.2</v>
      </c>
      <c r="P531" t="s">
        <v>720</v>
      </c>
      <c r="Q531" t="s">
        <v>721</v>
      </c>
      <c r="R531" t="s">
        <v>761</v>
      </c>
      <c r="S531" t="s">
        <v>762</v>
      </c>
      <c r="T531">
        <v>549</v>
      </c>
    </row>
    <row r="532" spans="1:20" x14ac:dyDescent="0.2">
      <c r="A532" s="1">
        <f t="shared" si="32"/>
        <v>1057200</v>
      </c>
      <c r="B532" s="1">
        <f t="shared" si="32"/>
        <v>1058264.3799999999</v>
      </c>
      <c r="C532" s="1" t="str">
        <f t="shared" si="33"/>
        <v>0.9m FG</v>
      </c>
      <c r="D532" s="1" t="str">
        <f t="shared" si="34"/>
        <v>0.9m FG - Default Depth</v>
      </c>
      <c r="E532" s="1" t="s">
        <v>38</v>
      </c>
      <c r="F532" s="1">
        <f t="shared" si="35"/>
        <v>0.9</v>
      </c>
      <c r="G532" s="12">
        <f>INDEX(families!$A:$A,MATCH(H532,families!$B:$B,0))</f>
        <v>8</v>
      </c>
      <c r="H532" s="12" t="s">
        <v>38</v>
      </c>
      <c r="M532">
        <v>1057200</v>
      </c>
      <c r="N532">
        <v>1058264.3799999999</v>
      </c>
      <c r="O532">
        <v>0.9</v>
      </c>
      <c r="P532" t="s">
        <v>716</v>
      </c>
      <c r="Q532" t="s">
        <v>717</v>
      </c>
      <c r="R532" t="s">
        <v>718</v>
      </c>
      <c r="S532" t="s">
        <v>719</v>
      </c>
      <c r="T532">
        <v>1064.3799999998801</v>
      </c>
    </row>
    <row r="533" spans="1:20" x14ac:dyDescent="0.2">
      <c r="A533" s="1">
        <f t="shared" si="32"/>
        <v>1058264.3799999999</v>
      </c>
      <c r="B533" s="1">
        <f t="shared" si="32"/>
        <v>1058276.3799999999</v>
      </c>
      <c r="C533" s="1" t="str">
        <f t="shared" si="33"/>
        <v>1.2m RD</v>
      </c>
      <c r="D533" s="1" t="str">
        <f t="shared" si="34"/>
        <v>1.2m RD - DWG# PT640001</v>
      </c>
      <c r="E533" s="1" t="s">
        <v>38</v>
      </c>
      <c r="F533" s="1">
        <f t="shared" si="35"/>
        <v>1.2</v>
      </c>
      <c r="G533" s="12">
        <f>INDEX(families!$A:$A,MATCH(H533,families!$B:$B,0))</f>
        <v>8</v>
      </c>
      <c r="H533" s="12" t="s">
        <v>38</v>
      </c>
      <c r="M533">
        <v>1058264.3799999999</v>
      </c>
      <c r="N533">
        <v>1058276.3799999999</v>
      </c>
      <c r="O533">
        <v>1.2</v>
      </c>
      <c r="P533" t="s">
        <v>735</v>
      </c>
      <c r="Q533" t="s">
        <v>796</v>
      </c>
      <c r="R533" t="s">
        <v>797</v>
      </c>
      <c r="S533" t="s">
        <v>797</v>
      </c>
      <c r="T533">
        <v>12</v>
      </c>
    </row>
    <row r="534" spans="1:20" x14ac:dyDescent="0.2">
      <c r="A534" s="1">
        <f t="shared" si="32"/>
        <v>1058276.3799999999</v>
      </c>
      <c r="B534" s="1">
        <f t="shared" si="32"/>
        <v>1058755</v>
      </c>
      <c r="C534" s="1" t="str">
        <f t="shared" si="33"/>
        <v>0.9m FG</v>
      </c>
      <c r="D534" s="1" t="str">
        <f t="shared" si="34"/>
        <v>0.9m FG - Default Depth</v>
      </c>
      <c r="E534" s="1" t="s">
        <v>38</v>
      </c>
      <c r="F534" s="1">
        <f t="shared" si="35"/>
        <v>0.9</v>
      </c>
      <c r="G534" s="12">
        <f>INDEX(families!$A:$A,MATCH(H534,families!$B:$B,0))</f>
        <v>8</v>
      </c>
      <c r="H534" s="12" t="s">
        <v>38</v>
      </c>
      <c r="M534">
        <v>1058276.3799999999</v>
      </c>
      <c r="N534">
        <v>1058755</v>
      </c>
      <c r="O534">
        <v>0.9</v>
      </c>
      <c r="P534" t="s">
        <v>716</v>
      </c>
      <c r="Q534" t="s">
        <v>717</v>
      </c>
      <c r="R534" t="s">
        <v>718</v>
      </c>
      <c r="S534" t="s">
        <v>719</v>
      </c>
      <c r="T534">
        <v>478.62000000011102</v>
      </c>
    </row>
    <row r="535" spans="1:20" x14ac:dyDescent="0.2">
      <c r="A535" s="1">
        <f t="shared" si="32"/>
        <v>1058755</v>
      </c>
      <c r="B535" s="1">
        <f t="shared" si="32"/>
        <v>1058806</v>
      </c>
      <c r="C535" s="1" t="str">
        <f t="shared" si="33"/>
        <v>1.8m TL</v>
      </c>
      <c r="D535" s="1" t="str">
        <f t="shared" si="34"/>
        <v>1.8m TL - BGC Dominant Design</v>
      </c>
      <c r="E535" s="1" t="s">
        <v>38</v>
      </c>
      <c r="F535" s="1">
        <f t="shared" si="35"/>
        <v>1.8</v>
      </c>
      <c r="G535" s="12">
        <f>INDEX(families!$A:$A,MATCH(H535,families!$B:$B,0))</f>
        <v>8</v>
      </c>
      <c r="H535" s="12" t="s">
        <v>38</v>
      </c>
      <c r="M535">
        <v>1058755</v>
      </c>
      <c r="N535">
        <v>1058806</v>
      </c>
      <c r="O535">
        <v>1.8</v>
      </c>
      <c r="P535" t="s">
        <v>9451</v>
      </c>
      <c r="Q535" t="s">
        <v>729</v>
      </c>
      <c r="R535" t="s">
        <v>9463</v>
      </c>
      <c r="S535" t="s">
        <v>9464</v>
      </c>
      <c r="T535">
        <v>51</v>
      </c>
    </row>
    <row r="536" spans="1:20" x14ac:dyDescent="0.2">
      <c r="A536" s="1">
        <f t="shared" si="32"/>
        <v>1058806</v>
      </c>
      <c r="B536" s="1">
        <f t="shared" si="32"/>
        <v>1058983.68</v>
      </c>
      <c r="C536" s="1" t="str">
        <f t="shared" si="33"/>
        <v>0.9m FG</v>
      </c>
      <c r="D536" s="1" t="str">
        <f t="shared" si="34"/>
        <v>0.9m FG - Default Depth</v>
      </c>
      <c r="E536" s="1" t="s">
        <v>38</v>
      </c>
      <c r="F536" s="1">
        <f t="shared" si="35"/>
        <v>0.9</v>
      </c>
      <c r="G536" s="12">
        <f>INDEX(families!$A:$A,MATCH(H536,families!$B:$B,0))</f>
        <v>8</v>
      </c>
      <c r="H536" s="12" t="s">
        <v>38</v>
      </c>
      <c r="M536">
        <v>1058806</v>
      </c>
      <c r="N536">
        <v>1058983.68</v>
      </c>
      <c r="O536">
        <v>0.9</v>
      </c>
      <c r="P536" t="s">
        <v>716</v>
      </c>
      <c r="Q536" t="s">
        <v>717</v>
      </c>
      <c r="R536" t="s">
        <v>718</v>
      </c>
      <c r="S536" t="s">
        <v>719</v>
      </c>
      <c r="T536">
        <v>177.67999999993401</v>
      </c>
    </row>
    <row r="537" spans="1:20" x14ac:dyDescent="0.2">
      <c r="A537" s="1">
        <f t="shared" si="32"/>
        <v>1058983.68</v>
      </c>
      <c r="B537" s="1">
        <f t="shared" si="32"/>
        <v>1058995.68</v>
      </c>
      <c r="C537" s="1" t="str">
        <f t="shared" si="33"/>
        <v>1.2m RD</v>
      </c>
      <c r="D537" s="1" t="str">
        <f t="shared" si="34"/>
        <v>1.2m RD - DWG# PT640001</v>
      </c>
      <c r="E537" s="1" t="s">
        <v>38</v>
      </c>
      <c r="F537" s="1">
        <f t="shared" si="35"/>
        <v>1.2</v>
      </c>
      <c r="G537" s="12">
        <f>INDEX(families!$A:$A,MATCH(H537,families!$B:$B,0))</f>
        <v>8</v>
      </c>
      <c r="H537" s="12" t="s">
        <v>38</v>
      </c>
      <c r="M537">
        <v>1058983.68</v>
      </c>
      <c r="N537">
        <v>1058995.68</v>
      </c>
      <c r="O537">
        <v>1.2</v>
      </c>
      <c r="P537" t="s">
        <v>735</v>
      </c>
      <c r="Q537" t="s">
        <v>796</v>
      </c>
      <c r="R537" t="s">
        <v>797</v>
      </c>
      <c r="S537" t="s">
        <v>797</v>
      </c>
      <c r="T537">
        <v>12</v>
      </c>
    </row>
    <row r="538" spans="1:20" x14ac:dyDescent="0.2">
      <c r="A538" s="1">
        <f t="shared" si="32"/>
        <v>1058995.68</v>
      </c>
      <c r="B538" s="1">
        <f t="shared" si="32"/>
        <v>1059008.52</v>
      </c>
      <c r="C538" s="1" t="str">
        <f t="shared" si="33"/>
        <v>0.9m FG</v>
      </c>
      <c r="D538" s="1" t="str">
        <f t="shared" si="34"/>
        <v>0.9m FG - Default Depth</v>
      </c>
      <c r="E538" s="1" t="s">
        <v>38</v>
      </c>
      <c r="F538" s="1">
        <f t="shared" si="35"/>
        <v>0.9</v>
      </c>
      <c r="G538" s="12">
        <f>INDEX(families!$A:$A,MATCH(H538,families!$B:$B,0))</f>
        <v>8</v>
      </c>
      <c r="H538" s="12" t="s">
        <v>38</v>
      </c>
      <c r="M538">
        <v>1058995.68</v>
      </c>
      <c r="N538">
        <v>1059008.52</v>
      </c>
      <c r="O538">
        <v>0.9</v>
      </c>
      <c r="P538" t="s">
        <v>716</v>
      </c>
      <c r="Q538" t="s">
        <v>717</v>
      </c>
      <c r="R538" t="s">
        <v>718</v>
      </c>
      <c r="S538" t="s">
        <v>719</v>
      </c>
      <c r="T538">
        <v>12.840000000083799</v>
      </c>
    </row>
    <row r="539" spans="1:20" x14ac:dyDescent="0.2">
      <c r="A539" s="1">
        <f t="shared" si="32"/>
        <v>1059008.52</v>
      </c>
      <c r="B539" s="1">
        <f t="shared" si="32"/>
        <v>1059032.52</v>
      </c>
      <c r="C539" s="1" t="str">
        <f t="shared" si="33"/>
        <v>1.2m WC</v>
      </c>
      <c r="D539" s="1" t="str">
        <f t="shared" si="34"/>
        <v>1.2m WC - DWG# PT610201</v>
      </c>
      <c r="E539" s="1" t="s">
        <v>38</v>
      </c>
      <c r="F539" s="1">
        <f t="shared" si="35"/>
        <v>1.2</v>
      </c>
      <c r="G539" s="12">
        <f>INDEX(families!$A:$A,MATCH(H539,families!$B:$B,0))</f>
        <v>8</v>
      </c>
      <c r="H539" s="12" t="s">
        <v>38</v>
      </c>
      <c r="M539">
        <v>1059008.52</v>
      </c>
      <c r="N539">
        <v>1059032.52</v>
      </c>
      <c r="O539">
        <v>1.2</v>
      </c>
      <c r="P539" t="s">
        <v>732</v>
      </c>
      <c r="Q539" t="s">
        <v>733</v>
      </c>
      <c r="R539" t="s">
        <v>734</v>
      </c>
      <c r="S539" t="s">
        <v>734</v>
      </c>
      <c r="T539">
        <v>24</v>
      </c>
    </row>
    <row r="540" spans="1:20" x14ac:dyDescent="0.2">
      <c r="A540" s="1">
        <f t="shared" si="32"/>
        <v>1059032.52</v>
      </c>
      <c r="B540" s="1">
        <f t="shared" si="32"/>
        <v>1059246.8500000001</v>
      </c>
      <c r="C540" s="1" t="str">
        <f t="shared" si="33"/>
        <v>0.9m FG</v>
      </c>
      <c r="D540" s="1" t="str">
        <f t="shared" si="34"/>
        <v>0.9m FG - Default Depth</v>
      </c>
      <c r="E540" s="1" t="s">
        <v>38</v>
      </c>
      <c r="F540" s="1">
        <f t="shared" si="35"/>
        <v>0.9</v>
      </c>
      <c r="G540" s="12">
        <f>INDEX(families!$A:$A,MATCH(H540,families!$B:$B,0))</f>
        <v>8</v>
      </c>
      <c r="H540" s="12" t="s">
        <v>38</v>
      </c>
      <c r="M540">
        <v>1059032.52</v>
      </c>
      <c r="N540">
        <v>1059246.8500000001</v>
      </c>
      <c r="O540">
        <v>0.9</v>
      </c>
      <c r="P540" t="s">
        <v>716</v>
      </c>
      <c r="Q540" t="s">
        <v>717</v>
      </c>
      <c r="R540" t="s">
        <v>718</v>
      </c>
      <c r="S540" t="s">
        <v>719</v>
      </c>
      <c r="T540">
        <v>214.33000000007399</v>
      </c>
    </row>
    <row r="541" spans="1:20" x14ac:dyDescent="0.2">
      <c r="A541" s="1">
        <f t="shared" si="32"/>
        <v>1059246.8500000001</v>
      </c>
      <c r="B541" s="1">
        <f t="shared" si="32"/>
        <v>1059258.8500000001</v>
      </c>
      <c r="C541" s="1" t="str">
        <f t="shared" si="33"/>
        <v>1.2m RD</v>
      </c>
      <c r="D541" s="1" t="str">
        <f t="shared" si="34"/>
        <v>1.2m RD - DWG# PT640001</v>
      </c>
      <c r="E541" s="1" t="s">
        <v>38</v>
      </c>
      <c r="F541" s="1">
        <f t="shared" si="35"/>
        <v>1.2</v>
      </c>
      <c r="G541" s="12">
        <f>INDEX(families!$A:$A,MATCH(H541,families!$B:$B,0))</f>
        <v>8</v>
      </c>
      <c r="H541" s="12" t="s">
        <v>38</v>
      </c>
      <c r="M541">
        <v>1059246.8500000001</v>
      </c>
      <c r="N541">
        <v>1059258.8500000001</v>
      </c>
      <c r="O541">
        <v>1.2</v>
      </c>
      <c r="P541" t="s">
        <v>735</v>
      </c>
      <c r="Q541" t="s">
        <v>796</v>
      </c>
      <c r="R541" t="s">
        <v>797</v>
      </c>
      <c r="S541" t="s">
        <v>797</v>
      </c>
      <c r="T541">
        <v>12</v>
      </c>
    </row>
    <row r="542" spans="1:20" x14ac:dyDescent="0.2">
      <c r="A542" s="1">
        <f t="shared" si="32"/>
        <v>1059258.8500000001</v>
      </c>
      <c r="B542" s="1">
        <f t="shared" si="32"/>
        <v>1059309.02</v>
      </c>
      <c r="C542" s="1" t="str">
        <f t="shared" si="33"/>
        <v>0.9m FG</v>
      </c>
      <c r="D542" s="1" t="str">
        <f t="shared" si="34"/>
        <v>0.9m FG - Default Depth</v>
      </c>
      <c r="E542" s="1" t="s">
        <v>38</v>
      </c>
      <c r="F542" s="1">
        <f t="shared" si="35"/>
        <v>0.9</v>
      </c>
      <c r="G542" s="12">
        <f>INDEX(families!$A:$A,MATCH(H542,families!$B:$B,0))</f>
        <v>8</v>
      </c>
      <c r="H542" s="12" t="s">
        <v>38</v>
      </c>
      <c r="M542">
        <v>1059258.8500000001</v>
      </c>
      <c r="N542">
        <v>1059309.02</v>
      </c>
      <c r="O542">
        <v>0.9</v>
      </c>
      <c r="P542" t="s">
        <v>716</v>
      </c>
      <c r="Q542" t="s">
        <v>717</v>
      </c>
      <c r="R542" t="s">
        <v>718</v>
      </c>
      <c r="S542" t="s">
        <v>719</v>
      </c>
      <c r="T542">
        <v>50.169999999925402</v>
      </c>
    </row>
    <row r="543" spans="1:20" x14ac:dyDescent="0.2">
      <c r="A543" s="1">
        <f t="shared" si="32"/>
        <v>1059309.02</v>
      </c>
      <c r="B543" s="1">
        <f t="shared" si="32"/>
        <v>1059316</v>
      </c>
      <c r="C543" s="1" t="str">
        <f t="shared" si="33"/>
        <v>1.2m RD</v>
      </c>
      <c r="D543" s="1" t="str">
        <f t="shared" si="34"/>
        <v>1.2m RD - DWG# PT640001</v>
      </c>
      <c r="E543" s="1" t="s">
        <v>38</v>
      </c>
      <c r="F543" s="1">
        <f t="shared" si="35"/>
        <v>1.2</v>
      </c>
      <c r="G543" s="12">
        <f>INDEX(families!$A:$A,MATCH(H543,families!$B:$B,0))</f>
        <v>8</v>
      </c>
      <c r="H543" s="12" t="s">
        <v>38</v>
      </c>
      <c r="M543">
        <v>1059309.02</v>
      </c>
      <c r="N543">
        <v>1059316</v>
      </c>
      <c r="O543">
        <v>1.2</v>
      </c>
      <c r="P543" t="s">
        <v>735</v>
      </c>
      <c r="Q543" t="s">
        <v>796</v>
      </c>
      <c r="R543" t="s">
        <v>797</v>
      </c>
      <c r="S543" t="s">
        <v>797</v>
      </c>
      <c r="T543">
        <v>6.97999999998137</v>
      </c>
    </row>
    <row r="544" spans="1:20" x14ac:dyDescent="0.2">
      <c r="A544" s="1">
        <f t="shared" si="32"/>
        <v>1059316</v>
      </c>
      <c r="B544" s="1">
        <f t="shared" si="32"/>
        <v>1059468</v>
      </c>
      <c r="C544" s="1" t="str">
        <f t="shared" si="33"/>
        <v>2.0m TL</v>
      </c>
      <c r="D544" s="1" t="str">
        <f t="shared" si="34"/>
        <v>2.0m TL - BGC Dominant Design</v>
      </c>
      <c r="E544" s="1" t="s">
        <v>38</v>
      </c>
      <c r="F544" s="1">
        <f t="shared" si="35"/>
        <v>2</v>
      </c>
      <c r="G544" s="12">
        <f>INDEX(families!$A:$A,MATCH(H544,families!$B:$B,0))</f>
        <v>8</v>
      </c>
      <c r="H544" s="12" t="s">
        <v>38</v>
      </c>
      <c r="M544">
        <v>1059316</v>
      </c>
      <c r="N544">
        <v>1059468</v>
      </c>
      <c r="O544">
        <v>2</v>
      </c>
      <c r="P544" t="s">
        <v>9451</v>
      </c>
      <c r="Q544" t="s">
        <v>729</v>
      </c>
      <c r="R544" t="s">
        <v>9450</v>
      </c>
      <c r="S544" t="s">
        <v>9449</v>
      </c>
      <c r="T544">
        <v>152</v>
      </c>
    </row>
    <row r="545" spans="1:20" x14ac:dyDescent="0.2">
      <c r="A545" s="1">
        <f t="shared" si="32"/>
        <v>1059468</v>
      </c>
      <c r="B545" s="1">
        <f t="shared" si="32"/>
        <v>1059898</v>
      </c>
      <c r="C545" s="1" t="str">
        <f t="shared" si="33"/>
        <v>0.9m FG</v>
      </c>
      <c r="D545" s="1" t="str">
        <f t="shared" si="34"/>
        <v>0.9m FG - Default Depth</v>
      </c>
      <c r="E545" s="1" t="s">
        <v>38</v>
      </c>
      <c r="F545" s="1">
        <f t="shared" si="35"/>
        <v>0.9</v>
      </c>
      <c r="G545" s="12">
        <f>INDEX(families!$A:$A,MATCH(H545,families!$B:$B,0))</f>
        <v>8</v>
      </c>
      <c r="H545" s="12" t="s">
        <v>38</v>
      </c>
      <c r="M545">
        <v>1059468</v>
      </c>
      <c r="N545">
        <v>1059898</v>
      </c>
      <c r="O545">
        <v>0.9</v>
      </c>
      <c r="P545" t="s">
        <v>716</v>
      </c>
      <c r="Q545" t="s">
        <v>717</v>
      </c>
      <c r="R545" t="s">
        <v>718</v>
      </c>
      <c r="S545" t="s">
        <v>719</v>
      </c>
      <c r="T545">
        <v>430</v>
      </c>
    </row>
    <row r="546" spans="1:20" x14ac:dyDescent="0.2">
      <c r="A546" s="1">
        <f t="shared" si="32"/>
        <v>1059898</v>
      </c>
      <c r="B546" s="1">
        <f t="shared" si="32"/>
        <v>1059999</v>
      </c>
      <c r="C546" s="1" t="str">
        <f t="shared" si="33"/>
        <v>2.0m MOTI</v>
      </c>
      <c r="D546" s="1" t="str">
        <f t="shared" si="34"/>
        <v>2.0m MOTI - MOTI Encroachment</v>
      </c>
      <c r="E546" s="1" t="s">
        <v>38</v>
      </c>
      <c r="F546" s="1">
        <f t="shared" si="35"/>
        <v>2</v>
      </c>
      <c r="G546" s="12">
        <f>INDEX(families!$A:$A,MATCH(H546,families!$B:$B,0))</f>
        <v>8</v>
      </c>
      <c r="H546" s="12" t="s">
        <v>38</v>
      </c>
      <c r="M546">
        <v>1059898</v>
      </c>
      <c r="N546">
        <v>1059999</v>
      </c>
      <c r="O546">
        <v>2</v>
      </c>
      <c r="P546" t="s">
        <v>768</v>
      </c>
      <c r="Q546" t="s">
        <v>769</v>
      </c>
      <c r="R546" t="s">
        <v>770</v>
      </c>
      <c r="S546" t="s">
        <v>771</v>
      </c>
      <c r="T546">
        <v>101</v>
      </c>
    </row>
    <row r="547" spans="1:20" x14ac:dyDescent="0.2">
      <c r="A547" s="1">
        <f t="shared" si="32"/>
        <v>1059999</v>
      </c>
      <c r="B547" s="1">
        <f t="shared" si="32"/>
        <v>1060026</v>
      </c>
      <c r="C547" s="1" t="str">
        <f t="shared" si="33"/>
        <v>0.9m FG</v>
      </c>
      <c r="D547" s="1" t="str">
        <f t="shared" si="34"/>
        <v>0.9m FG - Default Depth</v>
      </c>
      <c r="E547" s="1" t="s">
        <v>38</v>
      </c>
      <c r="F547" s="1">
        <f t="shared" si="35"/>
        <v>0.9</v>
      </c>
      <c r="G547" s="12">
        <f>INDEX(families!$A:$A,MATCH(H547,families!$B:$B,0))</f>
        <v>8</v>
      </c>
      <c r="H547" s="12" t="s">
        <v>38</v>
      </c>
      <c r="M547">
        <v>1059999</v>
      </c>
      <c r="N547">
        <v>1060026</v>
      </c>
      <c r="O547">
        <v>0.9</v>
      </c>
      <c r="P547" t="s">
        <v>716</v>
      </c>
      <c r="Q547" t="s">
        <v>717</v>
      </c>
      <c r="R547" t="s">
        <v>718</v>
      </c>
      <c r="S547" t="s">
        <v>719</v>
      </c>
      <c r="T547">
        <v>27</v>
      </c>
    </row>
    <row r="548" spans="1:20" x14ac:dyDescent="0.2">
      <c r="A548" s="1">
        <f t="shared" si="32"/>
        <v>1060026</v>
      </c>
      <c r="B548" s="1">
        <f t="shared" si="32"/>
        <v>1061246</v>
      </c>
      <c r="C548" s="1" t="str">
        <f t="shared" si="33"/>
        <v>2.0m MOTI</v>
      </c>
      <c r="D548" s="1" t="str">
        <f t="shared" si="34"/>
        <v>2.0m MOTI - MOTI Encroachment</v>
      </c>
      <c r="E548" s="1" t="s">
        <v>38</v>
      </c>
      <c r="F548" s="1">
        <f t="shared" si="35"/>
        <v>2</v>
      </c>
      <c r="G548" s="12">
        <f>INDEX(families!$A:$A,MATCH(H548,families!$B:$B,0))</f>
        <v>8</v>
      </c>
      <c r="H548" s="12" t="s">
        <v>38</v>
      </c>
      <c r="M548">
        <v>1060026</v>
      </c>
      <c r="N548">
        <v>1061246</v>
      </c>
      <c r="O548">
        <v>2</v>
      </c>
      <c r="P548" t="s">
        <v>768</v>
      </c>
      <c r="Q548" t="s">
        <v>769</v>
      </c>
      <c r="R548" t="s">
        <v>770</v>
      </c>
      <c r="S548" t="s">
        <v>771</v>
      </c>
      <c r="T548">
        <v>1220</v>
      </c>
    </row>
    <row r="549" spans="1:20" x14ac:dyDescent="0.2">
      <c r="A549" s="1">
        <f t="shared" si="32"/>
        <v>1061246</v>
      </c>
      <c r="B549" s="1">
        <f t="shared" si="32"/>
        <v>1061252</v>
      </c>
      <c r="C549" s="1" t="str">
        <f t="shared" si="33"/>
        <v>1.2m FG</v>
      </c>
      <c r="D549" s="1" t="str">
        <f t="shared" si="34"/>
        <v>1.2m FG - BGC Dominant Design</v>
      </c>
      <c r="E549" s="1" t="s">
        <v>38</v>
      </c>
      <c r="F549" s="1">
        <f t="shared" si="35"/>
        <v>1.2</v>
      </c>
      <c r="G549" s="12">
        <f>INDEX(families!$A:$A,MATCH(H549,families!$B:$B,0))</f>
        <v>8</v>
      </c>
      <c r="H549" s="12" t="s">
        <v>38</v>
      </c>
      <c r="M549">
        <v>1061246</v>
      </c>
      <c r="N549">
        <v>1061252</v>
      </c>
      <c r="O549">
        <v>1.2</v>
      </c>
      <c r="P549" t="s">
        <v>716</v>
      </c>
      <c r="Q549" t="s">
        <v>729</v>
      </c>
      <c r="R549" t="s">
        <v>726</v>
      </c>
      <c r="S549" t="s">
        <v>727</v>
      </c>
      <c r="T549">
        <v>6</v>
      </c>
    </row>
    <row r="550" spans="1:20" x14ac:dyDescent="0.2">
      <c r="A550" s="1">
        <f t="shared" si="32"/>
        <v>1061252</v>
      </c>
      <c r="B550" s="1">
        <f t="shared" si="32"/>
        <v>1061465</v>
      </c>
      <c r="C550" s="1" t="str">
        <f t="shared" si="33"/>
        <v>1.2m CG</v>
      </c>
      <c r="D550" s="1" t="str">
        <f t="shared" si="34"/>
        <v>1.2m CG - Alignment Sheets</v>
      </c>
      <c r="E550" s="1" t="s">
        <v>38</v>
      </c>
      <c r="F550" s="1">
        <f t="shared" si="35"/>
        <v>1.2</v>
      </c>
      <c r="G550" s="12">
        <f>INDEX(families!$A:$A,MATCH(H550,families!$B:$B,0))</f>
        <v>8</v>
      </c>
      <c r="H550" s="12" t="s">
        <v>38</v>
      </c>
      <c r="M550">
        <v>1061252</v>
      </c>
      <c r="N550">
        <v>1061465</v>
      </c>
      <c r="O550">
        <v>1.2</v>
      </c>
      <c r="P550" t="s">
        <v>720</v>
      </c>
      <c r="Q550" t="s">
        <v>721</v>
      </c>
      <c r="R550" t="s">
        <v>761</v>
      </c>
      <c r="S550" t="s">
        <v>762</v>
      </c>
      <c r="T550">
        <v>213</v>
      </c>
    </row>
    <row r="551" spans="1:20" x14ac:dyDescent="0.2">
      <c r="A551" s="1">
        <f t="shared" si="32"/>
        <v>1061465</v>
      </c>
      <c r="B551" s="1">
        <f t="shared" si="32"/>
        <v>1061466</v>
      </c>
      <c r="C551" s="1" t="str">
        <f t="shared" si="33"/>
        <v>1.2m FG</v>
      </c>
      <c r="D551" s="1" t="str">
        <f t="shared" si="34"/>
        <v>1.2m FG - BGC Dominant Design</v>
      </c>
      <c r="E551" s="1" t="s">
        <v>38</v>
      </c>
      <c r="F551" s="1">
        <f t="shared" si="35"/>
        <v>1.2</v>
      </c>
      <c r="G551" s="12">
        <f>INDEX(families!$A:$A,MATCH(H551,families!$B:$B,0))</f>
        <v>8</v>
      </c>
      <c r="H551" s="12" t="s">
        <v>38</v>
      </c>
      <c r="M551">
        <v>1061465</v>
      </c>
      <c r="N551">
        <v>1061466</v>
      </c>
      <c r="O551">
        <v>1.2</v>
      </c>
      <c r="P551" t="s">
        <v>716</v>
      </c>
      <c r="Q551" t="s">
        <v>729</v>
      </c>
      <c r="R551" t="s">
        <v>726</v>
      </c>
      <c r="S551" t="s">
        <v>727</v>
      </c>
      <c r="T551">
        <v>1</v>
      </c>
    </row>
    <row r="552" spans="1:20" x14ac:dyDescent="0.2">
      <c r="A552" s="1">
        <f t="shared" si="32"/>
        <v>1061466</v>
      </c>
      <c r="B552" s="1">
        <f t="shared" si="32"/>
        <v>1061487.6100000001</v>
      </c>
      <c r="C552" s="1" t="str">
        <f t="shared" si="33"/>
        <v>1.2m WC</v>
      </c>
      <c r="D552" s="1" t="str">
        <f t="shared" si="34"/>
        <v>1.2m WC - DWG# PT610201</v>
      </c>
      <c r="E552" s="1" t="s">
        <v>38</v>
      </c>
      <c r="F552" s="1">
        <f t="shared" si="35"/>
        <v>1.2</v>
      </c>
      <c r="G552" s="12">
        <f>INDEX(families!$A:$A,MATCH(H552,families!$B:$B,0))</f>
        <v>8</v>
      </c>
      <c r="H552" s="12" t="s">
        <v>38</v>
      </c>
      <c r="M552">
        <v>1061466</v>
      </c>
      <c r="N552">
        <v>1061487.6100000001</v>
      </c>
      <c r="O552">
        <v>1.2</v>
      </c>
      <c r="P552" t="s">
        <v>732</v>
      </c>
      <c r="Q552" t="s">
        <v>733</v>
      </c>
      <c r="R552" t="s">
        <v>734</v>
      </c>
      <c r="S552" t="s">
        <v>734</v>
      </c>
      <c r="T552">
        <v>21.610000000102399</v>
      </c>
    </row>
    <row r="553" spans="1:20" x14ac:dyDescent="0.2">
      <c r="A553" s="1">
        <f t="shared" si="32"/>
        <v>1061487.6100000001</v>
      </c>
      <c r="B553" s="1">
        <f t="shared" si="32"/>
        <v>1061493.72</v>
      </c>
      <c r="C553" s="1" t="str">
        <f t="shared" si="33"/>
        <v>0.9m FG</v>
      </c>
      <c r="D553" s="1" t="str">
        <f t="shared" si="34"/>
        <v>0.9m FG - Default Depth</v>
      </c>
      <c r="E553" s="1" t="s">
        <v>38</v>
      </c>
      <c r="F553" s="1">
        <f t="shared" si="35"/>
        <v>0.9</v>
      </c>
      <c r="G553" s="12">
        <f>INDEX(families!$A:$A,MATCH(H553,families!$B:$B,0))</f>
        <v>8</v>
      </c>
      <c r="H553" s="12" t="s">
        <v>38</v>
      </c>
      <c r="M553">
        <v>1061487.6100000001</v>
      </c>
      <c r="N553">
        <v>1061493.72</v>
      </c>
      <c r="O553">
        <v>0.9</v>
      </c>
      <c r="P553" t="s">
        <v>716</v>
      </c>
      <c r="Q553" t="s">
        <v>717</v>
      </c>
      <c r="R553" t="s">
        <v>718</v>
      </c>
      <c r="S553" t="s">
        <v>719</v>
      </c>
      <c r="T553">
        <v>6.1099999998696104</v>
      </c>
    </row>
    <row r="554" spans="1:20" x14ac:dyDescent="0.2">
      <c r="A554" s="1">
        <f t="shared" si="32"/>
        <v>1061493.72</v>
      </c>
      <c r="B554" s="1">
        <f t="shared" si="32"/>
        <v>1061517.72</v>
      </c>
      <c r="C554" s="1" t="str">
        <f t="shared" si="33"/>
        <v>1.2m WC</v>
      </c>
      <c r="D554" s="1" t="str">
        <f t="shared" si="34"/>
        <v>1.2m WC - DWG# PT610201</v>
      </c>
      <c r="E554" s="1" t="s">
        <v>38</v>
      </c>
      <c r="F554" s="1">
        <f t="shared" si="35"/>
        <v>1.2</v>
      </c>
      <c r="G554" s="12">
        <f>INDEX(families!$A:$A,MATCH(H554,families!$B:$B,0))</f>
        <v>8</v>
      </c>
      <c r="H554" s="12" t="s">
        <v>38</v>
      </c>
      <c r="M554">
        <v>1061493.72</v>
      </c>
      <c r="N554">
        <v>1061517.72</v>
      </c>
      <c r="O554">
        <v>1.2</v>
      </c>
      <c r="P554" t="s">
        <v>732</v>
      </c>
      <c r="Q554" t="s">
        <v>733</v>
      </c>
      <c r="R554" t="s">
        <v>734</v>
      </c>
      <c r="S554" t="s">
        <v>734</v>
      </c>
      <c r="T554">
        <v>24</v>
      </c>
    </row>
    <row r="555" spans="1:20" x14ac:dyDescent="0.2">
      <c r="A555" s="1">
        <f t="shared" si="32"/>
        <v>1061517.72</v>
      </c>
      <c r="B555" s="1">
        <f t="shared" si="32"/>
        <v>1061809.51</v>
      </c>
      <c r="C555" s="1" t="str">
        <f t="shared" si="33"/>
        <v>1.2m CG</v>
      </c>
      <c r="D555" s="1" t="str">
        <f t="shared" si="34"/>
        <v>1.2m CG - Alignment Sheets</v>
      </c>
      <c r="E555" s="1" t="s">
        <v>38</v>
      </c>
      <c r="F555" s="1">
        <f t="shared" si="35"/>
        <v>1.2</v>
      </c>
      <c r="G555" s="12">
        <f>INDEX(families!$A:$A,MATCH(H555,families!$B:$B,0))</f>
        <v>8</v>
      </c>
      <c r="H555" s="12" t="s">
        <v>38</v>
      </c>
      <c r="M555">
        <v>1061517.72</v>
      </c>
      <c r="N555">
        <v>1061809.51</v>
      </c>
      <c r="O555">
        <v>1.2</v>
      </c>
      <c r="P555" t="s">
        <v>720</v>
      </c>
      <c r="Q555" t="s">
        <v>721</v>
      </c>
      <c r="R555" t="s">
        <v>761</v>
      </c>
      <c r="S555" t="s">
        <v>762</v>
      </c>
      <c r="T555">
        <v>291.79000000003703</v>
      </c>
    </row>
    <row r="556" spans="1:20" x14ac:dyDescent="0.2">
      <c r="A556" s="1">
        <f t="shared" si="32"/>
        <v>1061809.51</v>
      </c>
      <c r="B556" s="1">
        <f t="shared" si="32"/>
        <v>1061833.51</v>
      </c>
      <c r="C556" s="1" t="str">
        <f t="shared" si="33"/>
        <v>2.0m WC</v>
      </c>
      <c r="D556" s="1" t="str">
        <f t="shared" si="34"/>
        <v>2.0m WC - DWG# PT610301</v>
      </c>
      <c r="E556" s="1" t="s">
        <v>38</v>
      </c>
      <c r="F556" s="1">
        <f t="shared" si="35"/>
        <v>2</v>
      </c>
      <c r="G556" s="12">
        <f>INDEX(families!$A:$A,MATCH(H556,families!$B:$B,0))</f>
        <v>8</v>
      </c>
      <c r="H556" s="12" t="s">
        <v>38</v>
      </c>
      <c r="M556">
        <v>1061809.51</v>
      </c>
      <c r="N556">
        <v>1061833.51</v>
      </c>
      <c r="O556">
        <v>2</v>
      </c>
      <c r="P556" t="s">
        <v>732</v>
      </c>
      <c r="Q556" t="s">
        <v>794</v>
      </c>
      <c r="R556" t="s">
        <v>795</v>
      </c>
      <c r="S556" t="s">
        <v>795</v>
      </c>
      <c r="T556">
        <v>24</v>
      </c>
    </row>
    <row r="557" spans="1:20" x14ac:dyDescent="0.2">
      <c r="A557" s="1">
        <f t="shared" si="32"/>
        <v>1061833.51</v>
      </c>
      <c r="B557" s="1">
        <f t="shared" si="32"/>
        <v>1061838</v>
      </c>
      <c r="C557" s="1" t="str">
        <f t="shared" si="33"/>
        <v>2.0m CE</v>
      </c>
      <c r="D557" s="1" t="str">
        <f t="shared" si="34"/>
        <v>2.0m CE - BGC Dominant Design</v>
      </c>
      <c r="E557" s="1" t="s">
        <v>38</v>
      </c>
      <c r="F557" s="1">
        <f t="shared" si="35"/>
        <v>2</v>
      </c>
      <c r="G557" s="12">
        <f>INDEX(families!$A:$A,MATCH(H557,families!$B:$B,0))</f>
        <v>8</v>
      </c>
      <c r="H557" s="12" t="s">
        <v>38</v>
      </c>
      <c r="M557">
        <v>1061833.51</v>
      </c>
      <c r="N557">
        <v>1061838</v>
      </c>
      <c r="O557">
        <v>2</v>
      </c>
      <c r="P557" t="s">
        <v>9444</v>
      </c>
      <c r="Q557" t="s">
        <v>729</v>
      </c>
      <c r="R557" t="s">
        <v>9448</v>
      </c>
      <c r="S557" t="s">
        <v>9447</v>
      </c>
      <c r="T557">
        <v>4.4899999999906797</v>
      </c>
    </row>
    <row r="558" spans="1:20" x14ac:dyDescent="0.2">
      <c r="A558" s="1">
        <f t="shared" si="32"/>
        <v>1061838</v>
      </c>
      <c r="B558" s="1">
        <f t="shared" si="32"/>
        <v>1062050.25</v>
      </c>
      <c r="C558" s="1" t="str">
        <f t="shared" si="33"/>
        <v>1.2m CG</v>
      </c>
      <c r="D558" s="1" t="str">
        <f t="shared" si="34"/>
        <v>1.2m CG - Alignment Sheets</v>
      </c>
      <c r="E558" s="1" t="s">
        <v>38</v>
      </c>
      <c r="F558" s="1">
        <f t="shared" si="35"/>
        <v>1.2</v>
      </c>
      <c r="G558" s="12">
        <f>INDEX(families!$A:$A,MATCH(H558,families!$B:$B,0))</f>
        <v>8</v>
      </c>
      <c r="H558" s="12" t="s">
        <v>38</v>
      </c>
      <c r="M558">
        <v>1061838</v>
      </c>
      <c r="N558">
        <v>1062050.25</v>
      </c>
      <c r="O558">
        <v>1.2</v>
      </c>
      <c r="P558" t="s">
        <v>720</v>
      </c>
      <c r="Q558" t="s">
        <v>721</v>
      </c>
      <c r="R558" t="s">
        <v>761</v>
      </c>
      <c r="S558" t="s">
        <v>762</v>
      </c>
      <c r="T558">
        <v>212.25</v>
      </c>
    </row>
    <row r="559" spans="1:20" x14ac:dyDescent="0.2">
      <c r="A559" s="1">
        <f t="shared" si="32"/>
        <v>1062050.25</v>
      </c>
      <c r="B559" s="1">
        <f t="shared" si="32"/>
        <v>1062062.25</v>
      </c>
      <c r="C559" s="1" t="str">
        <f t="shared" si="33"/>
        <v>1.5m RD</v>
      </c>
      <c r="D559" s="1" t="str">
        <f t="shared" si="34"/>
        <v>1.5m RD - DWG# PT640301</v>
      </c>
      <c r="E559" s="1" t="s">
        <v>38</v>
      </c>
      <c r="F559" s="1">
        <f t="shared" si="35"/>
        <v>1.5</v>
      </c>
      <c r="G559" s="12">
        <f>INDEX(families!$A:$A,MATCH(H559,families!$B:$B,0))</f>
        <v>8</v>
      </c>
      <c r="H559" s="12" t="s">
        <v>38</v>
      </c>
      <c r="M559">
        <v>1062050.25</v>
      </c>
      <c r="N559">
        <v>1062062.25</v>
      </c>
      <c r="O559">
        <v>1.5</v>
      </c>
      <c r="P559" t="s">
        <v>735</v>
      </c>
      <c r="Q559" t="s">
        <v>736</v>
      </c>
      <c r="R559" t="s">
        <v>737</v>
      </c>
      <c r="S559" t="s">
        <v>737</v>
      </c>
      <c r="T559">
        <v>12</v>
      </c>
    </row>
    <row r="560" spans="1:20" x14ac:dyDescent="0.2">
      <c r="A560" s="1">
        <f t="shared" si="32"/>
        <v>1062062.25</v>
      </c>
      <c r="B560" s="1">
        <f t="shared" si="32"/>
        <v>1062609</v>
      </c>
      <c r="C560" s="1" t="str">
        <f t="shared" si="33"/>
        <v>1.2m CG</v>
      </c>
      <c r="D560" s="1" t="str">
        <f t="shared" si="34"/>
        <v>1.2m CG - Alignment Sheets</v>
      </c>
      <c r="E560" s="1" t="s">
        <v>38</v>
      </c>
      <c r="F560" s="1">
        <f t="shared" si="35"/>
        <v>1.2</v>
      </c>
      <c r="G560" s="12">
        <f>INDEX(families!$A:$A,MATCH(H560,families!$B:$B,0))</f>
        <v>8</v>
      </c>
      <c r="H560" s="12" t="s">
        <v>38</v>
      </c>
      <c r="M560">
        <v>1062062.25</v>
      </c>
      <c r="N560">
        <v>1062609</v>
      </c>
      <c r="O560">
        <v>1.2</v>
      </c>
      <c r="P560" t="s">
        <v>720</v>
      </c>
      <c r="Q560" t="s">
        <v>721</v>
      </c>
      <c r="R560" t="s">
        <v>761</v>
      </c>
      <c r="S560" t="s">
        <v>762</v>
      </c>
      <c r="T560">
        <v>546.75</v>
      </c>
    </row>
    <row r="561" spans="1:20" x14ac:dyDescent="0.2">
      <c r="A561" s="1">
        <f t="shared" si="32"/>
        <v>1062609</v>
      </c>
      <c r="B561" s="1">
        <f t="shared" si="32"/>
        <v>1062788</v>
      </c>
      <c r="C561" s="1" t="str">
        <f t="shared" si="33"/>
        <v>2.0m MOTI</v>
      </c>
      <c r="D561" s="1" t="str">
        <f t="shared" si="34"/>
        <v>2.0m MOTI - MOTI Encroachment</v>
      </c>
      <c r="E561" s="1" t="s">
        <v>38</v>
      </c>
      <c r="F561" s="1">
        <f t="shared" si="35"/>
        <v>2</v>
      </c>
      <c r="G561" s="12">
        <f>INDEX(families!$A:$A,MATCH(H561,families!$B:$B,0))</f>
        <v>8</v>
      </c>
      <c r="H561" s="12" t="s">
        <v>38</v>
      </c>
      <c r="M561">
        <v>1062609</v>
      </c>
      <c r="N561">
        <v>1062788</v>
      </c>
      <c r="O561">
        <v>2</v>
      </c>
      <c r="P561" t="s">
        <v>768</v>
      </c>
      <c r="Q561" t="s">
        <v>769</v>
      </c>
      <c r="R561" t="s">
        <v>770</v>
      </c>
      <c r="S561" t="s">
        <v>771</v>
      </c>
      <c r="T561">
        <v>179</v>
      </c>
    </row>
    <row r="562" spans="1:20" x14ac:dyDescent="0.2">
      <c r="A562" s="1">
        <f t="shared" si="32"/>
        <v>1062788</v>
      </c>
      <c r="B562" s="1">
        <f t="shared" si="32"/>
        <v>1062805</v>
      </c>
      <c r="C562" s="1" t="str">
        <f t="shared" si="33"/>
        <v>2.5m CG</v>
      </c>
      <c r="D562" s="1" t="str">
        <f t="shared" si="34"/>
        <v>2.5m CG - Alignment Sheets</v>
      </c>
      <c r="E562" s="1" t="s">
        <v>38</v>
      </c>
      <c r="F562" s="1">
        <f t="shared" si="35"/>
        <v>2.5</v>
      </c>
      <c r="G562" s="12">
        <f>INDEX(families!$A:$A,MATCH(H562,families!$B:$B,0))</f>
        <v>8</v>
      </c>
      <c r="H562" s="12" t="s">
        <v>38</v>
      </c>
      <c r="M562">
        <v>1062788</v>
      </c>
      <c r="N562">
        <v>1062805</v>
      </c>
      <c r="O562">
        <v>2.5</v>
      </c>
      <c r="P562" t="s">
        <v>720</v>
      </c>
      <c r="Q562" t="s">
        <v>721</v>
      </c>
      <c r="R562" t="s">
        <v>825</v>
      </c>
      <c r="S562" t="s">
        <v>826</v>
      </c>
      <c r="T562">
        <v>17</v>
      </c>
    </row>
    <row r="563" spans="1:20" x14ac:dyDescent="0.2">
      <c r="A563" s="1">
        <f t="shared" si="32"/>
        <v>1062805</v>
      </c>
      <c r="B563" s="1">
        <f t="shared" si="32"/>
        <v>1063248.97</v>
      </c>
      <c r="C563" s="1" t="str">
        <f t="shared" si="33"/>
        <v>2.0m MOTI</v>
      </c>
      <c r="D563" s="1" t="str">
        <f t="shared" si="34"/>
        <v>2.0m MOTI - MOTI Encroachment</v>
      </c>
      <c r="E563" s="1" t="s">
        <v>38</v>
      </c>
      <c r="F563" s="1">
        <f t="shared" si="35"/>
        <v>2</v>
      </c>
      <c r="G563" s="12">
        <f>INDEX(families!$A:$A,MATCH(H563,families!$B:$B,0))</f>
        <v>8</v>
      </c>
      <c r="H563" s="12" t="s">
        <v>38</v>
      </c>
      <c r="M563">
        <v>1062805</v>
      </c>
      <c r="N563">
        <v>1063248.97</v>
      </c>
      <c r="O563">
        <v>2</v>
      </c>
      <c r="P563" t="s">
        <v>768</v>
      </c>
      <c r="Q563" t="s">
        <v>769</v>
      </c>
      <c r="R563" t="s">
        <v>770</v>
      </c>
      <c r="S563" t="s">
        <v>771</v>
      </c>
      <c r="T563">
        <v>443.969999999972</v>
      </c>
    </row>
    <row r="564" spans="1:20" x14ac:dyDescent="0.2">
      <c r="A564" s="1">
        <f t="shared" si="32"/>
        <v>1063248.97</v>
      </c>
      <c r="B564" s="1">
        <f t="shared" si="32"/>
        <v>1063256</v>
      </c>
      <c r="C564" s="1" t="str">
        <f t="shared" si="33"/>
        <v>2.3m WC</v>
      </c>
      <c r="D564" s="1" t="str">
        <f t="shared" si="34"/>
        <v>2.3m WC - DWG# PT610801</v>
      </c>
      <c r="E564" s="1" t="s">
        <v>38</v>
      </c>
      <c r="F564" s="1">
        <f t="shared" si="35"/>
        <v>2.2999999999999998</v>
      </c>
      <c r="G564" s="12">
        <f>INDEX(families!$A:$A,MATCH(H564,families!$B:$B,0))</f>
        <v>8</v>
      </c>
      <c r="H564" s="12" t="s">
        <v>38</v>
      </c>
      <c r="M564">
        <v>1063248.97</v>
      </c>
      <c r="N564">
        <v>1063256</v>
      </c>
      <c r="O564">
        <v>2.2999999999999998</v>
      </c>
      <c r="P564" t="s">
        <v>732</v>
      </c>
      <c r="Q564" t="s">
        <v>763</v>
      </c>
      <c r="R564" t="s">
        <v>764</v>
      </c>
      <c r="S564" t="s">
        <v>764</v>
      </c>
      <c r="T564">
        <v>7.0300000000279397</v>
      </c>
    </row>
    <row r="565" spans="1:20" x14ac:dyDescent="0.2">
      <c r="A565" s="1">
        <f t="shared" si="32"/>
        <v>1063256</v>
      </c>
      <c r="B565" s="1">
        <f t="shared" si="32"/>
        <v>1063279</v>
      </c>
      <c r="C565" s="1" t="str">
        <f t="shared" si="33"/>
        <v>3.0m CE</v>
      </c>
      <c r="D565" s="1" t="str">
        <f t="shared" si="34"/>
        <v>3.0m CE - BGC Dominant Design</v>
      </c>
      <c r="E565" s="1" t="s">
        <v>38</v>
      </c>
      <c r="F565" s="1">
        <f t="shared" si="35"/>
        <v>3</v>
      </c>
      <c r="G565" s="12">
        <f>INDEX(families!$A:$A,MATCH(H565,families!$B:$B,0))</f>
        <v>8</v>
      </c>
      <c r="H565" s="12" t="s">
        <v>38</v>
      </c>
      <c r="M565">
        <v>1063256</v>
      </c>
      <c r="N565">
        <v>1063279</v>
      </c>
      <c r="O565">
        <v>3</v>
      </c>
      <c r="P565" t="s">
        <v>9444</v>
      </c>
      <c r="Q565" t="s">
        <v>729</v>
      </c>
      <c r="R565" t="s">
        <v>9446</v>
      </c>
      <c r="S565" t="s">
        <v>9445</v>
      </c>
      <c r="T565">
        <v>23</v>
      </c>
    </row>
    <row r="566" spans="1:20" x14ac:dyDescent="0.2">
      <c r="A566" s="1">
        <f t="shared" si="32"/>
        <v>1063279</v>
      </c>
      <c r="B566" s="1">
        <f t="shared" si="32"/>
        <v>1063280.97</v>
      </c>
      <c r="C566" s="1" t="str">
        <f t="shared" si="33"/>
        <v>2.3m WC</v>
      </c>
      <c r="D566" s="1" t="str">
        <f t="shared" si="34"/>
        <v>2.3m WC - DWG# PT610801</v>
      </c>
      <c r="E566" s="1" t="s">
        <v>38</v>
      </c>
      <c r="F566" s="1">
        <f t="shared" si="35"/>
        <v>2.2999999999999998</v>
      </c>
      <c r="G566" s="12">
        <f>INDEX(families!$A:$A,MATCH(H566,families!$B:$B,0))</f>
        <v>8</v>
      </c>
      <c r="H566" s="12" t="s">
        <v>38</v>
      </c>
      <c r="M566">
        <v>1063279</v>
      </c>
      <c r="N566">
        <v>1063280.97</v>
      </c>
      <c r="O566">
        <v>2.2999999999999998</v>
      </c>
      <c r="P566" t="s">
        <v>732</v>
      </c>
      <c r="Q566" t="s">
        <v>763</v>
      </c>
      <c r="R566" t="s">
        <v>764</v>
      </c>
      <c r="S566" t="s">
        <v>764</v>
      </c>
      <c r="T566">
        <v>1.9699999999720601</v>
      </c>
    </row>
    <row r="567" spans="1:20" x14ac:dyDescent="0.2">
      <c r="A567" s="1">
        <f t="shared" si="32"/>
        <v>1063280.97</v>
      </c>
      <c r="B567" s="1">
        <f t="shared" si="32"/>
        <v>1064262</v>
      </c>
      <c r="C567" s="1" t="str">
        <f t="shared" si="33"/>
        <v>2.0m MOTI</v>
      </c>
      <c r="D567" s="1" t="str">
        <f t="shared" si="34"/>
        <v>2.0m MOTI - MOTI Encroachment</v>
      </c>
      <c r="E567" s="1" t="s">
        <v>38</v>
      </c>
      <c r="F567" s="1">
        <f t="shared" si="35"/>
        <v>2</v>
      </c>
      <c r="G567" s="12">
        <f>INDEX(families!$A:$A,MATCH(H567,families!$B:$B,0))</f>
        <v>8</v>
      </c>
      <c r="H567" s="12" t="s">
        <v>38</v>
      </c>
      <c r="M567">
        <v>1063280.97</v>
      </c>
      <c r="N567">
        <v>1064262</v>
      </c>
      <c r="O567">
        <v>2</v>
      </c>
      <c r="P567" t="s">
        <v>768</v>
      </c>
      <c r="Q567" t="s">
        <v>769</v>
      </c>
      <c r="R567" t="s">
        <v>770</v>
      </c>
      <c r="S567" t="s">
        <v>771</v>
      </c>
      <c r="T567">
        <v>981.03000000002703</v>
      </c>
    </row>
    <row r="568" spans="1:20" x14ac:dyDescent="0.2">
      <c r="A568" s="1">
        <f t="shared" si="32"/>
        <v>1064262</v>
      </c>
      <c r="B568" s="1">
        <f t="shared" si="32"/>
        <v>1064433</v>
      </c>
      <c r="C568" s="1" t="str">
        <f t="shared" si="33"/>
        <v>1.2m FG</v>
      </c>
      <c r="D568" s="1" t="str">
        <f t="shared" si="34"/>
        <v>1.2m FG - BGC Dominant Design</v>
      </c>
      <c r="E568" s="1" t="s">
        <v>38</v>
      </c>
      <c r="F568" s="1">
        <f t="shared" si="35"/>
        <v>1.2</v>
      </c>
      <c r="G568" s="12">
        <f>INDEX(families!$A:$A,MATCH(H568,families!$B:$B,0))</f>
        <v>8</v>
      </c>
      <c r="H568" s="12" t="s">
        <v>38</v>
      </c>
      <c r="M568">
        <v>1064262</v>
      </c>
      <c r="N568">
        <v>1064433</v>
      </c>
      <c r="O568">
        <v>1.2</v>
      </c>
      <c r="P568" t="s">
        <v>716</v>
      </c>
      <c r="Q568" t="s">
        <v>729</v>
      </c>
      <c r="R568" t="s">
        <v>726</v>
      </c>
      <c r="S568" t="s">
        <v>727</v>
      </c>
      <c r="T568">
        <v>171</v>
      </c>
    </row>
    <row r="569" spans="1:20" x14ac:dyDescent="0.2">
      <c r="A569" s="1">
        <f t="shared" si="32"/>
        <v>1064433</v>
      </c>
      <c r="B569" s="1">
        <f t="shared" si="32"/>
        <v>1064772</v>
      </c>
      <c r="C569" s="1" t="str">
        <f t="shared" si="33"/>
        <v>2.3m CG/1.2m CG</v>
      </c>
      <c r="D569" s="1" t="str">
        <f t="shared" si="34"/>
        <v>2.3m CG/1.2m CG - Alignment Sheets</v>
      </c>
      <c r="E569" s="1" t="s">
        <v>38</v>
      </c>
      <c r="F569" s="1">
        <f t="shared" si="35"/>
        <v>2.2999999999999998</v>
      </c>
      <c r="G569" s="12">
        <f>INDEX(families!$A:$A,MATCH(H569,families!$B:$B,0))</f>
        <v>8</v>
      </c>
      <c r="H569" s="12" t="s">
        <v>38</v>
      </c>
      <c r="M569">
        <v>1064433</v>
      </c>
      <c r="N569">
        <v>1064772</v>
      </c>
      <c r="O569" t="s">
        <v>9465</v>
      </c>
      <c r="P569" t="s">
        <v>720</v>
      </c>
      <c r="Q569" t="s">
        <v>721</v>
      </c>
      <c r="R569" t="s">
        <v>9466</v>
      </c>
      <c r="S569" t="s">
        <v>9467</v>
      </c>
      <c r="T569">
        <v>339</v>
      </c>
    </row>
    <row r="570" spans="1:20" x14ac:dyDescent="0.2">
      <c r="A570" s="1">
        <f t="shared" si="32"/>
        <v>1064772</v>
      </c>
      <c r="B570" s="1">
        <f t="shared" si="32"/>
        <v>1066986</v>
      </c>
      <c r="C570" s="1" t="str">
        <f t="shared" si="33"/>
        <v>2.3m CG</v>
      </c>
      <c r="D570" s="1" t="str">
        <f t="shared" si="34"/>
        <v>2.3m CG - Alignment Sheets</v>
      </c>
      <c r="E570" s="1" t="s">
        <v>38</v>
      </c>
      <c r="F570" s="1">
        <f t="shared" si="35"/>
        <v>2.2999999999999998</v>
      </c>
      <c r="G570" s="12">
        <f>INDEX(families!$A:$A,MATCH(H570,families!$B:$B,0))</f>
        <v>8</v>
      </c>
      <c r="H570" s="12" t="s">
        <v>38</v>
      </c>
      <c r="M570">
        <v>1064772</v>
      </c>
      <c r="N570">
        <v>1066986</v>
      </c>
      <c r="O570">
        <v>2.2999999999999998</v>
      </c>
      <c r="P570" t="s">
        <v>720</v>
      </c>
      <c r="Q570" t="s">
        <v>721</v>
      </c>
      <c r="R570" t="s">
        <v>837</v>
      </c>
      <c r="S570" t="s">
        <v>838</v>
      </c>
      <c r="T570">
        <v>2214</v>
      </c>
    </row>
    <row r="571" spans="1:20" x14ac:dyDescent="0.2">
      <c r="A571" s="1">
        <f t="shared" si="32"/>
        <v>1066986</v>
      </c>
      <c r="B571" s="1">
        <f t="shared" si="32"/>
        <v>1066988</v>
      </c>
      <c r="C571" s="1" t="str">
        <f t="shared" si="33"/>
        <v>2.3m FG</v>
      </c>
      <c r="D571" s="1" t="str">
        <f t="shared" si="34"/>
        <v>2.3m FG - BGC Dominant Design</v>
      </c>
      <c r="E571" s="1" t="s">
        <v>38</v>
      </c>
      <c r="F571" s="1">
        <f t="shared" si="35"/>
        <v>2.2999999999999998</v>
      </c>
      <c r="G571" s="12">
        <f>INDEX(families!$A:$A,MATCH(H571,families!$B:$B,0))</f>
        <v>8</v>
      </c>
      <c r="H571" s="12" t="s">
        <v>38</v>
      </c>
      <c r="M571">
        <v>1066986</v>
      </c>
      <c r="N571">
        <v>1066988</v>
      </c>
      <c r="O571">
        <v>2.2999999999999998</v>
      </c>
      <c r="P571" t="s">
        <v>716</v>
      </c>
      <c r="Q571" t="s">
        <v>729</v>
      </c>
      <c r="R571" t="s">
        <v>805</v>
      </c>
      <c r="S571" t="s">
        <v>806</v>
      </c>
      <c r="T571">
        <v>2</v>
      </c>
    </row>
    <row r="572" spans="1:20" x14ac:dyDescent="0.2">
      <c r="A572" s="1">
        <f t="shared" si="32"/>
        <v>1066988</v>
      </c>
      <c r="B572" s="1">
        <f t="shared" si="32"/>
        <v>1067010</v>
      </c>
      <c r="C572" s="1" t="str">
        <f t="shared" si="33"/>
        <v>2.5m CG/2.5m FG</v>
      </c>
      <c r="D572" s="1" t="str">
        <f t="shared" si="34"/>
        <v>2.5m CG/2.5m FG - Alignment Sheets</v>
      </c>
      <c r="E572" s="1" t="s">
        <v>38</v>
      </c>
      <c r="F572" s="1">
        <f t="shared" si="35"/>
        <v>2.5</v>
      </c>
      <c r="G572" s="12">
        <f>INDEX(families!$A:$A,MATCH(H572,families!$B:$B,0))</f>
        <v>8</v>
      </c>
      <c r="H572" s="12" t="s">
        <v>38</v>
      </c>
      <c r="M572">
        <v>1066988</v>
      </c>
      <c r="N572">
        <v>1067010</v>
      </c>
      <c r="O572">
        <v>2.5</v>
      </c>
      <c r="P572" t="s">
        <v>741</v>
      </c>
      <c r="Q572" t="s">
        <v>721</v>
      </c>
      <c r="R572" t="s">
        <v>753</v>
      </c>
      <c r="S572" t="s">
        <v>754</v>
      </c>
      <c r="T572">
        <v>22</v>
      </c>
    </row>
    <row r="573" spans="1:20" x14ac:dyDescent="0.2">
      <c r="A573" s="1">
        <f t="shared" si="32"/>
        <v>1067010</v>
      </c>
      <c r="B573" s="1">
        <f t="shared" si="32"/>
        <v>1067047</v>
      </c>
      <c r="C573" s="1" t="str">
        <f t="shared" si="33"/>
        <v>2.3m FG</v>
      </c>
      <c r="D573" s="1" t="str">
        <f t="shared" si="34"/>
        <v>2.3m FG - BGC Dominant Design</v>
      </c>
      <c r="E573" s="1" t="s">
        <v>38</v>
      </c>
      <c r="F573" s="1">
        <f t="shared" si="35"/>
        <v>2.2999999999999998</v>
      </c>
      <c r="G573" s="12">
        <f>INDEX(families!$A:$A,MATCH(H573,families!$B:$B,0))</f>
        <v>8</v>
      </c>
      <c r="H573" s="12" t="s">
        <v>38</v>
      </c>
      <c r="M573">
        <v>1067010</v>
      </c>
      <c r="N573">
        <v>1067047</v>
      </c>
      <c r="O573">
        <v>2.2999999999999998</v>
      </c>
      <c r="P573" t="s">
        <v>716</v>
      </c>
      <c r="Q573" t="s">
        <v>729</v>
      </c>
      <c r="R573" t="s">
        <v>805</v>
      </c>
      <c r="S573" t="s">
        <v>806</v>
      </c>
      <c r="T573">
        <v>37</v>
      </c>
    </row>
    <row r="574" spans="1:20" x14ac:dyDescent="0.2">
      <c r="A574" s="1">
        <f t="shared" ref="A574:B606" si="36">M574</f>
        <v>1067047</v>
      </c>
      <c r="B574" s="1">
        <f t="shared" si="36"/>
        <v>1067367</v>
      </c>
      <c r="C574" s="1" t="str">
        <f t="shared" si="33"/>
        <v>2.0m MOTI</v>
      </c>
      <c r="D574" s="1" t="str">
        <f t="shared" si="34"/>
        <v>2.0m MOTI - MOTI Encroachment</v>
      </c>
      <c r="E574" s="1" t="s">
        <v>38</v>
      </c>
      <c r="F574" s="1">
        <f t="shared" si="35"/>
        <v>2</v>
      </c>
      <c r="G574" s="12">
        <f>INDEX(families!$A:$A,MATCH(H574,families!$B:$B,0))</f>
        <v>8</v>
      </c>
      <c r="H574" s="12" t="s">
        <v>38</v>
      </c>
      <c r="M574">
        <v>1067047</v>
      </c>
      <c r="N574">
        <v>1067367</v>
      </c>
      <c r="O574">
        <v>2</v>
      </c>
      <c r="P574" t="s">
        <v>768</v>
      </c>
      <c r="Q574" t="s">
        <v>769</v>
      </c>
      <c r="R574" t="s">
        <v>770</v>
      </c>
      <c r="S574" t="s">
        <v>771</v>
      </c>
      <c r="T574">
        <v>320</v>
      </c>
    </row>
    <row r="575" spans="1:20" x14ac:dyDescent="0.2">
      <c r="A575" s="1">
        <f t="shared" si="36"/>
        <v>1067367</v>
      </c>
      <c r="B575" s="1">
        <f t="shared" si="36"/>
        <v>1067554</v>
      </c>
      <c r="C575" s="1" t="str">
        <f t="shared" si="33"/>
        <v>2.3m CG</v>
      </c>
      <c r="D575" s="1" t="str">
        <f t="shared" si="34"/>
        <v>2.3m CG - Alignment Sheets</v>
      </c>
      <c r="E575" s="1" t="s">
        <v>38</v>
      </c>
      <c r="F575" s="1">
        <f t="shared" si="35"/>
        <v>2.2999999999999998</v>
      </c>
      <c r="G575" s="12">
        <f>INDEX(families!$A:$A,MATCH(H575,families!$B:$B,0))</f>
        <v>8</v>
      </c>
      <c r="H575" s="12" t="s">
        <v>38</v>
      </c>
      <c r="M575">
        <v>1067367</v>
      </c>
      <c r="N575">
        <v>1067554</v>
      </c>
      <c r="O575">
        <v>2.2999999999999998</v>
      </c>
      <c r="P575" t="s">
        <v>720</v>
      </c>
      <c r="Q575" t="s">
        <v>721</v>
      </c>
      <c r="R575" t="s">
        <v>837</v>
      </c>
      <c r="S575" t="s">
        <v>838</v>
      </c>
      <c r="T575">
        <v>187</v>
      </c>
    </row>
    <row r="576" spans="1:20" x14ac:dyDescent="0.2">
      <c r="A576" s="1">
        <f t="shared" si="36"/>
        <v>1067554</v>
      </c>
      <c r="B576" s="1">
        <f t="shared" si="36"/>
        <v>1067557</v>
      </c>
      <c r="C576" s="1" t="str">
        <f t="shared" si="33"/>
        <v>2.3m FG</v>
      </c>
      <c r="D576" s="1" t="str">
        <f t="shared" si="34"/>
        <v>2.3m FG - BGC Dominant Design</v>
      </c>
      <c r="E576" s="1" t="s">
        <v>38</v>
      </c>
      <c r="F576" s="1">
        <f t="shared" si="35"/>
        <v>2.2999999999999998</v>
      </c>
      <c r="G576" s="12">
        <f>INDEX(families!$A:$A,MATCH(H576,families!$B:$B,0))</f>
        <v>8</v>
      </c>
      <c r="H576" s="12" t="s">
        <v>38</v>
      </c>
      <c r="M576">
        <v>1067554</v>
      </c>
      <c r="N576">
        <v>1067557</v>
      </c>
      <c r="O576">
        <v>2.2999999999999998</v>
      </c>
      <c r="P576" t="s">
        <v>716</v>
      </c>
      <c r="Q576" t="s">
        <v>729</v>
      </c>
      <c r="R576" t="s">
        <v>805</v>
      </c>
      <c r="S576" t="s">
        <v>806</v>
      </c>
      <c r="T576">
        <v>3</v>
      </c>
    </row>
    <row r="577" spans="1:20" x14ac:dyDescent="0.2">
      <c r="A577" s="1">
        <f t="shared" si="36"/>
        <v>1067557</v>
      </c>
      <c r="B577" s="1">
        <f t="shared" si="36"/>
        <v>1068616</v>
      </c>
      <c r="C577" s="1" t="str">
        <f t="shared" si="33"/>
        <v>1.2m FG</v>
      </c>
      <c r="D577" s="1" t="str">
        <f t="shared" si="34"/>
        <v>1.2m FG - BGC Dominant Design</v>
      </c>
      <c r="E577" s="1" t="s">
        <v>38</v>
      </c>
      <c r="F577" s="1">
        <f t="shared" si="35"/>
        <v>1.2</v>
      </c>
      <c r="G577" s="12">
        <f>INDEX(families!$A:$A,MATCH(H577,families!$B:$B,0))</f>
        <v>8</v>
      </c>
      <c r="H577" s="12" t="s">
        <v>38</v>
      </c>
      <c r="M577">
        <v>1067557</v>
      </c>
      <c r="N577">
        <v>1068616</v>
      </c>
      <c r="O577">
        <v>1.2</v>
      </c>
      <c r="P577" t="s">
        <v>716</v>
      </c>
      <c r="Q577" t="s">
        <v>729</v>
      </c>
      <c r="R577" t="s">
        <v>726</v>
      </c>
      <c r="S577" t="s">
        <v>727</v>
      </c>
      <c r="T577">
        <v>1059</v>
      </c>
    </row>
    <row r="578" spans="1:20" x14ac:dyDescent="0.2">
      <c r="A578" s="1">
        <f t="shared" si="36"/>
        <v>1068616</v>
      </c>
      <c r="B578" s="1">
        <f t="shared" si="36"/>
        <v>1068651</v>
      </c>
      <c r="C578" s="1" t="str">
        <f t="shared" si="33"/>
        <v>2.0m MOTI</v>
      </c>
      <c r="D578" s="1" t="str">
        <f t="shared" si="34"/>
        <v>2.0m MOTI - MOTI Encroachment</v>
      </c>
      <c r="E578" s="1" t="s">
        <v>38</v>
      </c>
      <c r="F578" s="1">
        <f t="shared" si="35"/>
        <v>2</v>
      </c>
      <c r="G578" s="12">
        <f>INDEX(families!$A:$A,MATCH(H578,families!$B:$B,0))</f>
        <v>8</v>
      </c>
      <c r="H578" s="12" t="s">
        <v>38</v>
      </c>
      <c r="M578">
        <v>1068616</v>
      </c>
      <c r="N578">
        <v>1068651</v>
      </c>
      <c r="O578">
        <v>2</v>
      </c>
      <c r="P578" t="s">
        <v>768</v>
      </c>
      <c r="Q578" t="s">
        <v>769</v>
      </c>
      <c r="R578" t="s">
        <v>770</v>
      </c>
      <c r="S578" t="s">
        <v>771</v>
      </c>
      <c r="T578">
        <v>35</v>
      </c>
    </row>
    <row r="579" spans="1:20" x14ac:dyDescent="0.2">
      <c r="A579" s="1">
        <f t="shared" si="36"/>
        <v>1068651</v>
      </c>
      <c r="B579" s="1">
        <f t="shared" si="36"/>
        <v>1068686</v>
      </c>
      <c r="C579" s="1" t="str">
        <f t="shared" ref="C579:C630" si="37">R579</f>
        <v>3.0m FG</v>
      </c>
      <c r="D579" s="1" t="str">
        <f t="shared" ref="D579:D630" si="38">R579&amp;" - "&amp;Q579</f>
        <v>3.0m FG - Alignment Sheets</v>
      </c>
      <c r="E579" s="1" t="s">
        <v>38</v>
      </c>
      <c r="F579" s="1">
        <f t="shared" ref="F579:F630" si="39">_xlfn.NUMBERVALUE(TRIM(LEFT(R579,3)))</f>
        <v>3</v>
      </c>
      <c r="G579" s="12">
        <f>INDEX(families!$A:$A,MATCH(H579,families!$B:$B,0))</f>
        <v>8</v>
      </c>
      <c r="H579" s="12" t="s">
        <v>38</v>
      </c>
      <c r="M579">
        <v>1068651</v>
      </c>
      <c r="N579">
        <v>1068686</v>
      </c>
      <c r="O579">
        <v>3</v>
      </c>
      <c r="P579" t="s">
        <v>716</v>
      </c>
      <c r="Q579" t="s">
        <v>721</v>
      </c>
      <c r="R579" t="s">
        <v>812</v>
      </c>
      <c r="S579" t="s">
        <v>813</v>
      </c>
      <c r="T579">
        <v>35</v>
      </c>
    </row>
    <row r="580" spans="1:20" x14ac:dyDescent="0.2">
      <c r="A580" s="1">
        <f t="shared" si="36"/>
        <v>1068686</v>
      </c>
      <c r="B580" s="1">
        <f t="shared" si="36"/>
        <v>1068764</v>
      </c>
      <c r="C580" s="1" t="str">
        <f t="shared" si="37"/>
        <v>2.0m MOTI</v>
      </c>
      <c r="D580" s="1" t="str">
        <f t="shared" si="38"/>
        <v>2.0m MOTI - MOTI Encroachment</v>
      </c>
      <c r="E580" s="1" t="s">
        <v>38</v>
      </c>
      <c r="F580" s="1">
        <f t="shared" si="39"/>
        <v>2</v>
      </c>
      <c r="G580" s="12">
        <f>INDEX(families!$A:$A,MATCH(H580,families!$B:$B,0))</f>
        <v>8</v>
      </c>
      <c r="H580" s="12" t="s">
        <v>38</v>
      </c>
      <c r="M580">
        <v>1068686</v>
      </c>
      <c r="N580">
        <v>1068764</v>
      </c>
      <c r="O580">
        <v>2</v>
      </c>
      <c r="P580" t="s">
        <v>768</v>
      </c>
      <c r="Q580" t="s">
        <v>769</v>
      </c>
      <c r="R580" t="s">
        <v>770</v>
      </c>
      <c r="S580" t="s">
        <v>771</v>
      </c>
      <c r="T580">
        <v>78</v>
      </c>
    </row>
    <row r="581" spans="1:20" x14ac:dyDescent="0.2">
      <c r="A581" s="1">
        <f t="shared" si="36"/>
        <v>1068764</v>
      </c>
      <c r="B581" s="1">
        <f t="shared" si="36"/>
        <v>1068789</v>
      </c>
      <c r="C581" s="1" t="str">
        <f t="shared" si="37"/>
        <v>3.0m CE</v>
      </c>
      <c r="D581" s="1" t="str">
        <f t="shared" si="38"/>
        <v>3.0m CE - BGC Dominant Design</v>
      </c>
      <c r="E581" s="1" t="s">
        <v>38</v>
      </c>
      <c r="F581" s="1">
        <f t="shared" si="39"/>
        <v>3</v>
      </c>
      <c r="G581" s="12">
        <f>INDEX(families!$A:$A,MATCH(H581,families!$B:$B,0))</f>
        <v>8</v>
      </c>
      <c r="H581" s="12" t="s">
        <v>38</v>
      </c>
      <c r="M581">
        <v>1068764</v>
      </c>
      <c r="N581">
        <v>1068789</v>
      </c>
      <c r="O581">
        <v>3</v>
      </c>
      <c r="P581" t="s">
        <v>9444</v>
      </c>
      <c r="Q581" t="s">
        <v>729</v>
      </c>
      <c r="R581" t="s">
        <v>9446</v>
      </c>
      <c r="S581" t="s">
        <v>9445</v>
      </c>
      <c r="T581">
        <v>25</v>
      </c>
    </row>
    <row r="582" spans="1:20" x14ac:dyDescent="0.2">
      <c r="A582" s="1">
        <f t="shared" si="36"/>
        <v>1068789</v>
      </c>
      <c r="B582" s="1">
        <f t="shared" si="36"/>
        <v>1068797</v>
      </c>
      <c r="C582" s="1" t="str">
        <f t="shared" si="37"/>
        <v>2.0m MOTI</v>
      </c>
      <c r="D582" s="1" t="str">
        <f t="shared" si="38"/>
        <v>2.0m MOTI - MOTI Encroachment</v>
      </c>
      <c r="E582" s="1" t="s">
        <v>38</v>
      </c>
      <c r="F582" s="1">
        <f t="shared" si="39"/>
        <v>2</v>
      </c>
      <c r="G582" s="12">
        <f>INDEX(families!$A:$A,MATCH(H582,families!$B:$B,0))</f>
        <v>8</v>
      </c>
      <c r="H582" s="12" t="s">
        <v>38</v>
      </c>
      <c r="M582">
        <v>1068789</v>
      </c>
      <c r="N582">
        <v>1068797</v>
      </c>
      <c r="O582">
        <v>2</v>
      </c>
      <c r="P582" t="s">
        <v>768</v>
      </c>
      <c r="Q582" t="s">
        <v>769</v>
      </c>
      <c r="R582" t="s">
        <v>770</v>
      </c>
      <c r="S582" t="s">
        <v>771</v>
      </c>
      <c r="T582">
        <v>8</v>
      </c>
    </row>
    <row r="583" spans="1:20" x14ac:dyDescent="0.2">
      <c r="A583" s="1">
        <f t="shared" si="36"/>
        <v>1068797</v>
      </c>
      <c r="B583" s="1">
        <f t="shared" si="36"/>
        <v>1068898</v>
      </c>
      <c r="C583" s="1" t="str">
        <f t="shared" si="37"/>
        <v>2.0m FG</v>
      </c>
      <c r="D583" s="1" t="str">
        <f t="shared" si="38"/>
        <v>2.0m FG - Alignment Sheets</v>
      </c>
      <c r="E583" s="1" t="s">
        <v>38</v>
      </c>
      <c r="F583" s="1">
        <f t="shared" si="39"/>
        <v>2</v>
      </c>
      <c r="G583" s="12">
        <f>INDEX(families!$A:$A,MATCH(H583,families!$B:$B,0))</f>
        <v>8</v>
      </c>
      <c r="H583" s="12" t="s">
        <v>38</v>
      </c>
      <c r="M583">
        <v>1068797</v>
      </c>
      <c r="N583">
        <v>1068898</v>
      </c>
      <c r="O583">
        <v>2</v>
      </c>
      <c r="P583" t="s">
        <v>716</v>
      </c>
      <c r="Q583" t="s">
        <v>721</v>
      </c>
      <c r="R583" t="s">
        <v>757</v>
      </c>
      <c r="S583" t="s">
        <v>758</v>
      </c>
      <c r="T583">
        <v>101</v>
      </c>
    </row>
    <row r="584" spans="1:20" x14ac:dyDescent="0.2">
      <c r="A584" s="1">
        <f t="shared" si="36"/>
        <v>1068898</v>
      </c>
      <c r="B584" s="1">
        <f t="shared" si="36"/>
        <v>1068990</v>
      </c>
      <c r="C584" s="1" t="str">
        <f t="shared" si="37"/>
        <v>0.9m FG</v>
      </c>
      <c r="D584" s="1" t="str">
        <f t="shared" si="38"/>
        <v>0.9m FG - Default Depth</v>
      </c>
      <c r="E584" s="1" t="s">
        <v>38</v>
      </c>
      <c r="F584" s="1">
        <f t="shared" si="39"/>
        <v>0.9</v>
      </c>
      <c r="G584" s="12">
        <f>INDEX(families!$A:$A,MATCH(H584,families!$B:$B,0))</f>
        <v>8</v>
      </c>
      <c r="H584" s="12" t="s">
        <v>38</v>
      </c>
      <c r="M584">
        <v>1068898</v>
      </c>
      <c r="N584">
        <v>1068990</v>
      </c>
      <c r="O584">
        <v>0.9</v>
      </c>
      <c r="P584" t="s">
        <v>716</v>
      </c>
      <c r="Q584" t="s">
        <v>717</v>
      </c>
      <c r="R584" t="s">
        <v>718</v>
      </c>
      <c r="S584" t="s">
        <v>719</v>
      </c>
      <c r="T584">
        <v>92</v>
      </c>
    </row>
    <row r="585" spans="1:20" x14ac:dyDescent="0.2">
      <c r="A585" s="1">
        <f t="shared" si="36"/>
        <v>1068990</v>
      </c>
      <c r="B585" s="1">
        <f t="shared" si="36"/>
        <v>1069151</v>
      </c>
      <c r="C585" s="1" t="str">
        <f t="shared" si="37"/>
        <v>2.0m MOTI</v>
      </c>
      <c r="D585" s="1" t="str">
        <f t="shared" si="38"/>
        <v>2.0m MOTI - MOTI Encroachment</v>
      </c>
      <c r="E585" s="1" t="s">
        <v>38</v>
      </c>
      <c r="F585" s="1">
        <f t="shared" si="39"/>
        <v>2</v>
      </c>
      <c r="G585" s="12">
        <f>INDEX(families!$A:$A,MATCH(H585,families!$B:$B,0))</f>
        <v>8</v>
      </c>
      <c r="H585" s="12" t="s">
        <v>38</v>
      </c>
      <c r="M585">
        <v>1068990</v>
      </c>
      <c r="N585">
        <v>1069151</v>
      </c>
      <c r="O585">
        <v>2</v>
      </c>
      <c r="P585" t="s">
        <v>768</v>
      </c>
      <c r="Q585" t="s">
        <v>769</v>
      </c>
      <c r="R585" t="s">
        <v>770</v>
      </c>
      <c r="S585" t="s">
        <v>771</v>
      </c>
      <c r="T585">
        <v>161</v>
      </c>
    </row>
    <row r="586" spans="1:20" x14ac:dyDescent="0.2">
      <c r="A586" s="1">
        <f t="shared" si="36"/>
        <v>1069151</v>
      </c>
      <c r="B586" s="1">
        <f t="shared" si="36"/>
        <v>1069180</v>
      </c>
      <c r="C586" s="1" t="str">
        <f t="shared" si="37"/>
        <v>3.0m TL</v>
      </c>
      <c r="D586" s="1" t="str">
        <f t="shared" si="38"/>
        <v>3.0m TL - BGC Dominant Design</v>
      </c>
      <c r="E586" s="1" t="s">
        <v>38</v>
      </c>
      <c r="F586" s="1">
        <f t="shared" si="39"/>
        <v>3</v>
      </c>
      <c r="G586" s="12">
        <f>INDEX(families!$A:$A,MATCH(H586,families!$B:$B,0))</f>
        <v>8</v>
      </c>
      <c r="H586" s="12" t="s">
        <v>38</v>
      </c>
      <c r="M586">
        <v>1069151</v>
      </c>
      <c r="N586">
        <v>1069180</v>
      </c>
      <c r="O586">
        <v>3</v>
      </c>
      <c r="P586" t="s">
        <v>9451</v>
      </c>
      <c r="Q586" t="s">
        <v>729</v>
      </c>
      <c r="R586" t="s">
        <v>9468</v>
      </c>
      <c r="S586" t="s">
        <v>9469</v>
      </c>
      <c r="T586">
        <v>29</v>
      </c>
    </row>
    <row r="587" spans="1:20" x14ac:dyDescent="0.2">
      <c r="A587" s="1">
        <f t="shared" si="36"/>
        <v>1069180</v>
      </c>
      <c r="B587" s="1">
        <f t="shared" si="36"/>
        <v>1069619</v>
      </c>
      <c r="C587" s="1" t="str">
        <f t="shared" si="37"/>
        <v>2.0m MOTI</v>
      </c>
      <c r="D587" s="1" t="str">
        <f t="shared" si="38"/>
        <v>2.0m MOTI - MOTI Encroachment</v>
      </c>
      <c r="E587" s="1" t="s">
        <v>38</v>
      </c>
      <c r="F587" s="1">
        <f t="shared" si="39"/>
        <v>2</v>
      </c>
      <c r="G587" s="12">
        <f>INDEX(families!$A:$A,MATCH(H587,families!$B:$B,0))</f>
        <v>8</v>
      </c>
      <c r="H587" s="12" t="s">
        <v>38</v>
      </c>
      <c r="M587">
        <v>1069180</v>
      </c>
      <c r="N587">
        <v>1069619</v>
      </c>
      <c r="O587">
        <v>2</v>
      </c>
      <c r="P587" t="s">
        <v>768</v>
      </c>
      <c r="Q587" t="s">
        <v>769</v>
      </c>
      <c r="R587" t="s">
        <v>770</v>
      </c>
      <c r="S587" t="s">
        <v>771</v>
      </c>
      <c r="T587">
        <v>439</v>
      </c>
    </row>
    <row r="588" spans="1:20" x14ac:dyDescent="0.2">
      <c r="A588" s="1">
        <f t="shared" si="36"/>
        <v>1069619</v>
      </c>
      <c r="B588" s="1">
        <f t="shared" si="36"/>
        <v>1069659</v>
      </c>
      <c r="C588" s="1" t="str">
        <f t="shared" si="37"/>
        <v>1.2m FG</v>
      </c>
      <c r="D588" s="1" t="str">
        <f t="shared" si="38"/>
        <v>1.2m FG - BGC Dominant Design</v>
      </c>
      <c r="E588" s="1" t="s">
        <v>38</v>
      </c>
      <c r="F588" s="1">
        <f t="shared" si="39"/>
        <v>1.2</v>
      </c>
      <c r="G588" s="12">
        <f>INDEX(families!$A:$A,MATCH(H588,families!$B:$B,0))</f>
        <v>8</v>
      </c>
      <c r="H588" s="12" t="s">
        <v>38</v>
      </c>
      <c r="M588">
        <v>1069619</v>
      </c>
      <c r="N588">
        <v>1069659</v>
      </c>
      <c r="O588">
        <v>1.2</v>
      </c>
      <c r="P588" t="s">
        <v>716</v>
      </c>
      <c r="Q588" t="s">
        <v>729</v>
      </c>
      <c r="R588" t="s">
        <v>726</v>
      </c>
      <c r="S588" t="s">
        <v>727</v>
      </c>
      <c r="T588">
        <v>40</v>
      </c>
    </row>
    <row r="589" spans="1:20" x14ac:dyDescent="0.2">
      <c r="A589" s="1">
        <f t="shared" si="36"/>
        <v>1069659</v>
      </c>
      <c r="B589" s="1">
        <f t="shared" si="36"/>
        <v>1070040</v>
      </c>
      <c r="C589" s="1" t="str">
        <f t="shared" si="37"/>
        <v>2.0m FG</v>
      </c>
      <c r="D589" s="1" t="str">
        <f t="shared" si="38"/>
        <v>2.0m FG - BGC Dominant Design</v>
      </c>
      <c r="E589" s="1" t="s">
        <v>38</v>
      </c>
      <c r="F589" s="1">
        <f t="shared" si="39"/>
        <v>2</v>
      </c>
      <c r="G589" s="12">
        <f>INDEX(families!$A:$A,MATCH(H589,families!$B:$B,0))</f>
        <v>8</v>
      </c>
      <c r="H589" s="12" t="s">
        <v>38</v>
      </c>
      <c r="M589">
        <v>1069659</v>
      </c>
      <c r="N589">
        <v>1070040</v>
      </c>
      <c r="O589">
        <v>2</v>
      </c>
      <c r="P589" t="s">
        <v>716</v>
      </c>
      <c r="Q589" t="s">
        <v>729</v>
      </c>
      <c r="R589" t="s">
        <v>757</v>
      </c>
      <c r="S589" t="s">
        <v>758</v>
      </c>
      <c r="T589">
        <v>381</v>
      </c>
    </row>
    <row r="590" spans="1:20" x14ac:dyDescent="0.2">
      <c r="A590" s="1">
        <f t="shared" si="36"/>
        <v>1070040</v>
      </c>
      <c r="B590" s="1">
        <f t="shared" si="36"/>
        <v>1070106</v>
      </c>
      <c r="C590" s="1" t="str">
        <f t="shared" si="37"/>
        <v>2.0m FG</v>
      </c>
      <c r="D590" s="1" t="str">
        <f t="shared" si="38"/>
        <v>2.0m FG - Alignment Sheets</v>
      </c>
      <c r="E590" s="1" t="s">
        <v>38</v>
      </c>
      <c r="F590" s="1">
        <f t="shared" si="39"/>
        <v>2</v>
      </c>
      <c r="G590" s="12">
        <f>INDEX(families!$A:$A,MATCH(H590,families!$B:$B,0))</f>
        <v>8</v>
      </c>
      <c r="H590" s="12" t="s">
        <v>38</v>
      </c>
      <c r="M590">
        <v>1070040</v>
      </c>
      <c r="N590">
        <v>1070106</v>
      </c>
      <c r="O590">
        <v>2</v>
      </c>
      <c r="P590" t="s">
        <v>716</v>
      </c>
      <c r="Q590" t="s">
        <v>721</v>
      </c>
      <c r="R590" t="s">
        <v>757</v>
      </c>
      <c r="S590" t="s">
        <v>758</v>
      </c>
      <c r="T590">
        <v>66</v>
      </c>
    </row>
    <row r="591" spans="1:20" x14ac:dyDescent="0.2">
      <c r="A591" s="1">
        <f t="shared" si="36"/>
        <v>1070106</v>
      </c>
      <c r="B591" s="1">
        <f t="shared" si="36"/>
        <v>1070122</v>
      </c>
      <c r="C591" s="1" t="str">
        <f t="shared" si="37"/>
        <v>3.0m CE</v>
      </c>
      <c r="D591" s="1" t="str">
        <f t="shared" si="38"/>
        <v>3.0m CE - BGC Dominant Design</v>
      </c>
      <c r="E591" s="1" t="s">
        <v>38</v>
      </c>
      <c r="F591" s="1">
        <f t="shared" si="39"/>
        <v>3</v>
      </c>
      <c r="G591" s="12">
        <f>INDEX(families!$A:$A,MATCH(H591,families!$B:$B,0))</f>
        <v>8</v>
      </c>
      <c r="H591" s="12" t="s">
        <v>38</v>
      </c>
      <c r="M591">
        <v>1070106</v>
      </c>
      <c r="N591">
        <v>1070122</v>
      </c>
      <c r="O591">
        <v>3</v>
      </c>
      <c r="P591" t="s">
        <v>9444</v>
      </c>
      <c r="Q591" t="s">
        <v>729</v>
      </c>
      <c r="R591" t="s">
        <v>9446</v>
      </c>
      <c r="S591" t="s">
        <v>9445</v>
      </c>
      <c r="T591">
        <v>16</v>
      </c>
    </row>
    <row r="592" spans="1:20" x14ac:dyDescent="0.2">
      <c r="A592" s="1">
        <f t="shared" si="36"/>
        <v>1070122</v>
      </c>
      <c r="B592" s="1">
        <f t="shared" si="36"/>
        <v>1070289</v>
      </c>
      <c r="C592" s="1" t="str">
        <f t="shared" si="37"/>
        <v>2.0m FG</v>
      </c>
      <c r="D592" s="1" t="str">
        <f t="shared" si="38"/>
        <v>2.0m FG - BGC Dominant Design</v>
      </c>
      <c r="E592" s="1" t="s">
        <v>38</v>
      </c>
      <c r="F592" s="1">
        <f t="shared" si="39"/>
        <v>2</v>
      </c>
      <c r="G592" s="12">
        <f>INDEX(families!$A:$A,MATCH(H592,families!$B:$B,0))</f>
        <v>8</v>
      </c>
      <c r="H592" s="12" t="s">
        <v>38</v>
      </c>
      <c r="M592">
        <v>1070122</v>
      </c>
      <c r="N592">
        <v>1070289</v>
      </c>
      <c r="O592">
        <v>2</v>
      </c>
      <c r="P592" t="s">
        <v>716</v>
      </c>
      <c r="Q592" t="s">
        <v>729</v>
      </c>
      <c r="R592" t="s">
        <v>757</v>
      </c>
      <c r="S592" t="s">
        <v>758</v>
      </c>
      <c r="T592">
        <v>167</v>
      </c>
    </row>
    <row r="593" spans="1:20" x14ac:dyDescent="0.2">
      <c r="A593" s="1">
        <f t="shared" si="36"/>
        <v>1070289</v>
      </c>
      <c r="B593" s="1">
        <f t="shared" si="36"/>
        <v>1070361</v>
      </c>
      <c r="C593" s="1" t="str">
        <f t="shared" si="37"/>
        <v>2.0m FG</v>
      </c>
      <c r="D593" s="1" t="str">
        <f t="shared" si="38"/>
        <v>2.0m FG - Alignment Sheets</v>
      </c>
      <c r="E593" s="1" t="s">
        <v>38</v>
      </c>
      <c r="F593" s="1">
        <f t="shared" si="39"/>
        <v>2</v>
      </c>
      <c r="G593" s="12">
        <f>INDEX(families!$A:$A,MATCH(H593,families!$B:$B,0))</f>
        <v>8</v>
      </c>
      <c r="H593" s="12" t="s">
        <v>38</v>
      </c>
      <c r="M593">
        <v>1070289</v>
      </c>
      <c r="N593">
        <v>1070361</v>
      </c>
      <c r="O593">
        <v>2</v>
      </c>
      <c r="P593" t="s">
        <v>716</v>
      </c>
      <c r="Q593" t="s">
        <v>721</v>
      </c>
      <c r="R593" t="s">
        <v>757</v>
      </c>
      <c r="S593" t="s">
        <v>758</v>
      </c>
      <c r="T593">
        <v>72</v>
      </c>
    </row>
    <row r="594" spans="1:20" x14ac:dyDescent="0.2">
      <c r="A594" s="1">
        <f t="shared" si="36"/>
        <v>1070361</v>
      </c>
      <c r="B594" s="1">
        <f t="shared" si="36"/>
        <v>1070371</v>
      </c>
      <c r="C594" s="1" t="str">
        <f t="shared" si="37"/>
        <v>3.0m FG</v>
      </c>
      <c r="D594" s="1" t="str">
        <f t="shared" si="38"/>
        <v>3.0m FG - BGC Dominant Design</v>
      </c>
      <c r="E594" s="1" t="s">
        <v>38</v>
      </c>
      <c r="F594" s="1">
        <f t="shared" si="39"/>
        <v>3</v>
      </c>
      <c r="G594" s="12">
        <f>INDEX(families!$A:$A,MATCH(H594,families!$B:$B,0))</f>
        <v>8</v>
      </c>
      <c r="H594" s="12" t="s">
        <v>38</v>
      </c>
      <c r="M594">
        <v>1070361</v>
      </c>
      <c r="N594">
        <v>1070371</v>
      </c>
      <c r="O594">
        <v>3</v>
      </c>
      <c r="P594" t="s">
        <v>716</v>
      </c>
      <c r="Q594" t="s">
        <v>729</v>
      </c>
      <c r="R594" t="s">
        <v>812</v>
      </c>
      <c r="S594" t="s">
        <v>813</v>
      </c>
      <c r="T594">
        <v>10</v>
      </c>
    </row>
    <row r="595" spans="1:20" x14ac:dyDescent="0.2">
      <c r="A595" s="1">
        <f t="shared" si="36"/>
        <v>1070371</v>
      </c>
      <c r="B595" s="1">
        <f t="shared" si="36"/>
        <v>1070374</v>
      </c>
      <c r="C595" s="1" t="str">
        <f t="shared" si="37"/>
        <v>3.0m FG</v>
      </c>
      <c r="D595" s="1" t="str">
        <f t="shared" si="38"/>
        <v>3.0m FG - Alignment Sheets</v>
      </c>
      <c r="E595" s="1" t="s">
        <v>38</v>
      </c>
      <c r="F595" s="1">
        <f t="shared" si="39"/>
        <v>3</v>
      </c>
      <c r="G595" s="12">
        <f>INDEX(families!$A:$A,MATCH(H595,families!$B:$B,0))</f>
        <v>8</v>
      </c>
      <c r="H595" s="12" t="s">
        <v>38</v>
      </c>
      <c r="M595">
        <v>1070371</v>
      </c>
      <c r="N595">
        <v>1070374</v>
      </c>
      <c r="O595">
        <v>3</v>
      </c>
      <c r="P595" t="s">
        <v>716</v>
      </c>
      <c r="Q595" t="s">
        <v>721</v>
      </c>
      <c r="R595" t="s">
        <v>812</v>
      </c>
      <c r="S595" t="s">
        <v>813</v>
      </c>
      <c r="T595">
        <v>3</v>
      </c>
    </row>
    <row r="596" spans="1:20" x14ac:dyDescent="0.2">
      <c r="A596" s="1">
        <f t="shared" si="36"/>
        <v>1070374</v>
      </c>
      <c r="B596" s="1">
        <f t="shared" si="36"/>
        <v>1070515</v>
      </c>
      <c r="C596" s="1" t="str">
        <f t="shared" si="37"/>
        <v>2.0m FG</v>
      </c>
      <c r="D596" s="1" t="str">
        <f t="shared" si="38"/>
        <v>2.0m FG - BGC Dominant Design</v>
      </c>
      <c r="E596" s="1" t="s">
        <v>38</v>
      </c>
      <c r="F596" s="1">
        <f t="shared" si="39"/>
        <v>2</v>
      </c>
      <c r="G596" s="12">
        <f>INDEX(families!$A:$A,MATCH(H596,families!$B:$B,0))</f>
        <v>8</v>
      </c>
      <c r="H596" s="12" t="s">
        <v>38</v>
      </c>
      <c r="M596">
        <v>1070374</v>
      </c>
      <c r="N596">
        <v>1070515</v>
      </c>
      <c r="O596">
        <v>2</v>
      </c>
      <c r="P596" t="s">
        <v>716</v>
      </c>
      <c r="Q596" t="s">
        <v>729</v>
      </c>
      <c r="R596" t="s">
        <v>757</v>
      </c>
      <c r="S596" t="s">
        <v>758</v>
      </c>
      <c r="T596">
        <v>141</v>
      </c>
    </row>
    <row r="597" spans="1:20" x14ac:dyDescent="0.2">
      <c r="A597" s="1">
        <f t="shared" si="36"/>
        <v>1070515</v>
      </c>
      <c r="B597" s="1">
        <f t="shared" si="36"/>
        <v>1070613</v>
      </c>
      <c r="C597" s="1" t="str">
        <f t="shared" si="37"/>
        <v>2.0m FG</v>
      </c>
      <c r="D597" s="1" t="str">
        <f t="shared" si="38"/>
        <v>2.0m FG - Alignment Sheets</v>
      </c>
      <c r="E597" s="1" t="s">
        <v>38</v>
      </c>
      <c r="F597" s="1">
        <f t="shared" si="39"/>
        <v>2</v>
      </c>
      <c r="G597" s="12">
        <f>INDEX(families!$A:$A,MATCH(H597,families!$B:$B,0))</f>
        <v>8</v>
      </c>
      <c r="H597" s="12" t="s">
        <v>38</v>
      </c>
      <c r="M597">
        <v>1070515</v>
      </c>
      <c r="N597">
        <v>1070613</v>
      </c>
      <c r="O597">
        <v>2</v>
      </c>
      <c r="P597" t="s">
        <v>716</v>
      </c>
      <c r="Q597" t="s">
        <v>721</v>
      </c>
      <c r="R597" t="s">
        <v>757</v>
      </c>
      <c r="S597" t="s">
        <v>758</v>
      </c>
      <c r="T597">
        <v>98</v>
      </c>
    </row>
    <row r="598" spans="1:20" x14ac:dyDescent="0.2">
      <c r="A598" s="1">
        <f t="shared" si="36"/>
        <v>1070613</v>
      </c>
      <c r="B598" s="1">
        <f t="shared" si="36"/>
        <v>1070639</v>
      </c>
      <c r="C598" s="1" t="str">
        <f t="shared" si="37"/>
        <v>3.0m TL</v>
      </c>
      <c r="D598" s="1" t="str">
        <f t="shared" si="38"/>
        <v>3.0m TL - BGC Dominant Design</v>
      </c>
      <c r="E598" s="1" t="s">
        <v>38</v>
      </c>
      <c r="F598" s="1">
        <f t="shared" si="39"/>
        <v>3</v>
      </c>
      <c r="G598" s="12">
        <f>INDEX(families!$A:$A,MATCH(H598,families!$B:$B,0))</f>
        <v>8</v>
      </c>
      <c r="H598" s="12" t="s">
        <v>38</v>
      </c>
      <c r="M598">
        <v>1070613</v>
      </c>
      <c r="N598">
        <v>1070639</v>
      </c>
      <c r="O598">
        <v>3</v>
      </c>
      <c r="P598" t="s">
        <v>9451</v>
      </c>
      <c r="Q598" t="s">
        <v>729</v>
      </c>
      <c r="R598" t="s">
        <v>9468</v>
      </c>
      <c r="S598" t="s">
        <v>9469</v>
      </c>
      <c r="T598">
        <v>26</v>
      </c>
    </row>
    <row r="599" spans="1:20" x14ac:dyDescent="0.2">
      <c r="A599" s="1">
        <f t="shared" si="36"/>
        <v>1070639</v>
      </c>
      <c r="B599" s="1">
        <f t="shared" si="36"/>
        <v>1070663</v>
      </c>
      <c r="C599" s="1" t="str">
        <f t="shared" si="37"/>
        <v>2.0m FG</v>
      </c>
      <c r="D599" s="1" t="str">
        <f t="shared" si="38"/>
        <v>2.0m FG - BGC Dominant Design</v>
      </c>
      <c r="E599" s="1" t="s">
        <v>38</v>
      </c>
      <c r="F599" s="1">
        <f t="shared" si="39"/>
        <v>2</v>
      </c>
      <c r="G599" s="12">
        <f>INDEX(families!$A:$A,MATCH(H599,families!$B:$B,0))</f>
        <v>8</v>
      </c>
      <c r="H599" s="12" t="s">
        <v>38</v>
      </c>
      <c r="M599">
        <v>1070639</v>
      </c>
      <c r="N599">
        <v>1070663</v>
      </c>
      <c r="O599">
        <v>2</v>
      </c>
      <c r="P599" t="s">
        <v>716</v>
      </c>
      <c r="Q599" t="s">
        <v>729</v>
      </c>
      <c r="R599" t="s">
        <v>757</v>
      </c>
      <c r="S599" t="s">
        <v>758</v>
      </c>
      <c r="T599">
        <v>24</v>
      </c>
    </row>
    <row r="600" spans="1:20" x14ac:dyDescent="0.2">
      <c r="A600" s="1">
        <f t="shared" si="36"/>
        <v>1070663</v>
      </c>
      <c r="B600" s="1">
        <f t="shared" si="36"/>
        <v>1070677</v>
      </c>
      <c r="C600" s="1" t="str">
        <f t="shared" si="37"/>
        <v>0.9m FG</v>
      </c>
      <c r="D600" s="1" t="str">
        <f t="shared" si="38"/>
        <v>0.9m FG - Default Depth</v>
      </c>
      <c r="E600" s="1" t="s">
        <v>38</v>
      </c>
      <c r="F600" s="1">
        <f t="shared" si="39"/>
        <v>0.9</v>
      </c>
      <c r="G600" s="12">
        <f>INDEX(families!$A:$A,MATCH(H600,families!$B:$B,0))</f>
        <v>8</v>
      </c>
      <c r="H600" s="12" t="s">
        <v>38</v>
      </c>
      <c r="M600">
        <v>1070663</v>
      </c>
      <c r="N600">
        <v>1070677</v>
      </c>
      <c r="O600">
        <v>0.9</v>
      </c>
      <c r="P600" t="s">
        <v>716</v>
      </c>
      <c r="Q600" t="s">
        <v>717</v>
      </c>
      <c r="R600" t="s">
        <v>718</v>
      </c>
      <c r="S600" t="s">
        <v>719</v>
      </c>
      <c r="T600">
        <v>14</v>
      </c>
    </row>
    <row r="601" spans="1:20" x14ac:dyDescent="0.2">
      <c r="A601" s="1">
        <f t="shared" si="36"/>
        <v>1070677</v>
      </c>
      <c r="B601" s="1">
        <f t="shared" si="36"/>
        <v>1070701</v>
      </c>
      <c r="C601" s="1" t="str">
        <f t="shared" si="37"/>
        <v>1.2m WC</v>
      </c>
      <c r="D601" s="1" t="str">
        <f t="shared" si="38"/>
        <v>1.2m WC - DWG# PT610201</v>
      </c>
      <c r="E601" s="1" t="s">
        <v>38</v>
      </c>
      <c r="F601" s="1">
        <f t="shared" si="39"/>
        <v>1.2</v>
      </c>
      <c r="G601" s="12">
        <f>INDEX(families!$A:$A,MATCH(H601,families!$B:$B,0))</f>
        <v>8</v>
      </c>
      <c r="H601" s="12" t="s">
        <v>38</v>
      </c>
      <c r="M601">
        <v>1070677</v>
      </c>
      <c r="N601">
        <v>1070701</v>
      </c>
      <c r="O601">
        <v>1.2</v>
      </c>
      <c r="P601" t="s">
        <v>732</v>
      </c>
      <c r="Q601" t="s">
        <v>733</v>
      </c>
      <c r="R601" t="s">
        <v>734</v>
      </c>
      <c r="S601" t="s">
        <v>734</v>
      </c>
      <c r="T601">
        <v>24</v>
      </c>
    </row>
    <row r="602" spans="1:20" x14ac:dyDescent="0.2">
      <c r="A602" s="1">
        <f t="shared" si="36"/>
        <v>1070701</v>
      </c>
      <c r="B602" s="1">
        <f t="shared" si="36"/>
        <v>1070890.1599999999</v>
      </c>
      <c r="C602" s="1" t="str">
        <f t="shared" si="37"/>
        <v>1.2m FG</v>
      </c>
      <c r="D602" s="1" t="str">
        <f t="shared" si="38"/>
        <v>1.2m FG - Alignment Sheets</v>
      </c>
      <c r="E602" s="1" t="s">
        <v>38</v>
      </c>
      <c r="F602" s="1">
        <f t="shared" si="39"/>
        <v>1.2</v>
      </c>
      <c r="G602" s="12">
        <f>INDEX(families!$A:$A,MATCH(H602,families!$B:$B,0))</f>
        <v>8</v>
      </c>
      <c r="H602" s="12" t="s">
        <v>38</v>
      </c>
      <c r="M602">
        <v>1070701</v>
      </c>
      <c r="N602">
        <v>1070890.1599999999</v>
      </c>
      <c r="O602">
        <v>1.2</v>
      </c>
      <c r="P602" t="s">
        <v>716</v>
      </c>
      <c r="Q602" t="s">
        <v>721</v>
      </c>
      <c r="R602" t="s">
        <v>726</v>
      </c>
      <c r="S602" t="s">
        <v>727</v>
      </c>
      <c r="T602">
        <v>189.15999999991601</v>
      </c>
    </row>
    <row r="603" spans="1:20" x14ac:dyDescent="0.2">
      <c r="A603" s="1">
        <f t="shared" si="36"/>
        <v>1070890.1599999999</v>
      </c>
      <c r="B603" s="1">
        <f t="shared" si="36"/>
        <v>1070914.1599999999</v>
      </c>
      <c r="C603" s="1" t="str">
        <f t="shared" si="37"/>
        <v>1.5m WC</v>
      </c>
      <c r="D603" s="1" t="str">
        <f t="shared" si="38"/>
        <v>1.5m WC - DWG# PT610001</v>
      </c>
      <c r="E603" s="1" t="s">
        <v>38</v>
      </c>
      <c r="F603" s="1">
        <f t="shared" si="39"/>
        <v>1.5</v>
      </c>
      <c r="G603" s="12">
        <f>INDEX(families!$A:$A,MATCH(H603,families!$B:$B,0))</f>
        <v>8</v>
      </c>
      <c r="H603" s="12" t="s">
        <v>38</v>
      </c>
      <c r="M603">
        <v>1070890.1599999999</v>
      </c>
      <c r="N603">
        <v>1070914.1599999999</v>
      </c>
      <c r="O603">
        <v>1.5</v>
      </c>
      <c r="P603" t="s">
        <v>732</v>
      </c>
      <c r="Q603" t="s">
        <v>738</v>
      </c>
      <c r="R603" t="s">
        <v>739</v>
      </c>
      <c r="S603" t="s">
        <v>739</v>
      </c>
      <c r="T603">
        <v>24</v>
      </c>
    </row>
    <row r="604" spans="1:20" x14ac:dyDescent="0.2">
      <c r="A604" s="1">
        <f t="shared" si="36"/>
        <v>1070914.1599999999</v>
      </c>
      <c r="B604" s="1">
        <f t="shared" si="36"/>
        <v>1071010.01</v>
      </c>
      <c r="C604" s="1" t="str">
        <f t="shared" si="37"/>
        <v>1.2m FG</v>
      </c>
      <c r="D604" s="1" t="str">
        <f t="shared" si="38"/>
        <v>1.2m FG - BGC Dominant Design</v>
      </c>
      <c r="E604" s="1" t="s">
        <v>38</v>
      </c>
      <c r="F604" s="1">
        <f t="shared" si="39"/>
        <v>1.2</v>
      </c>
      <c r="G604" s="12">
        <f>INDEX(families!$A:$A,MATCH(H604,families!$B:$B,0))</f>
        <v>8</v>
      </c>
      <c r="H604" s="12" t="s">
        <v>38</v>
      </c>
      <c r="M604">
        <v>1070914.1599999999</v>
      </c>
      <c r="N604">
        <v>1071010.01</v>
      </c>
      <c r="O604">
        <v>1.2</v>
      </c>
      <c r="P604" t="s">
        <v>716</v>
      </c>
      <c r="Q604" t="s">
        <v>729</v>
      </c>
      <c r="R604" t="s">
        <v>726</v>
      </c>
      <c r="S604" t="s">
        <v>727</v>
      </c>
      <c r="T604">
        <v>95.850000000093104</v>
      </c>
    </row>
    <row r="605" spans="1:20" x14ac:dyDescent="0.2">
      <c r="A605" s="1">
        <f t="shared" si="36"/>
        <v>1071010.01</v>
      </c>
      <c r="B605" s="1">
        <f t="shared" si="36"/>
        <v>1071034.01</v>
      </c>
      <c r="C605" s="1" t="str">
        <f t="shared" si="37"/>
        <v>1.5m WC</v>
      </c>
      <c r="D605" s="1" t="str">
        <f t="shared" si="38"/>
        <v>1.5m WC - DWG# PT610001</v>
      </c>
      <c r="E605" s="1" t="s">
        <v>38</v>
      </c>
      <c r="F605" s="1">
        <f t="shared" si="39"/>
        <v>1.5</v>
      </c>
      <c r="G605" s="12">
        <f>INDEX(families!$A:$A,MATCH(H605,families!$B:$B,0))</f>
        <v>8</v>
      </c>
      <c r="H605" s="12" t="s">
        <v>38</v>
      </c>
      <c r="M605">
        <v>1071010.01</v>
      </c>
      <c r="N605">
        <v>1071034.01</v>
      </c>
      <c r="O605">
        <v>1.5</v>
      </c>
      <c r="P605" t="s">
        <v>732</v>
      </c>
      <c r="Q605" t="s">
        <v>738</v>
      </c>
      <c r="R605" t="s">
        <v>739</v>
      </c>
      <c r="S605" t="s">
        <v>739</v>
      </c>
      <c r="T605">
        <v>24</v>
      </c>
    </row>
    <row r="606" spans="1:20" x14ac:dyDescent="0.2">
      <c r="A606" s="1">
        <f t="shared" si="36"/>
        <v>1071034.01</v>
      </c>
      <c r="B606" s="1">
        <f t="shared" si="36"/>
        <v>1071097</v>
      </c>
      <c r="C606" s="1" t="str">
        <f t="shared" si="37"/>
        <v>1.2m FG</v>
      </c>
      <c r="D606" s="1" t="str">
        <f t="shared" si="38"/>
        <v>1.2m FG - BGC Dominant Design</v>
      </c>
      <c r="E606" s="1" t="s">
        <v>38</v>
      </c>
      <c r="F606" s="1">
        <f t="shared" si="39"/>
        <v>1.2</v>
      </c>
      <c r="G606" s="12">
        <f>INDEX(families!$A:$A,MATCH(H606,families!$B:$B,0))</f>
        <v>8</v>
      </c>
      <c r="H606" s="12" t="s">
        <v>38</v>
      </c>
      <c r="M606">
        <v>1071034.01</v>
      </c>
      <c r="N606">
        <v>1071097</v>
      </c>
      <c r="O606">
        <v>1.2</v>
      </c>
      <c r="P606" t="s">
        <v>716</v>
      </c>
      <c r="Q606" t="s">
        <v>729</v>
      </c>
      <c r="R606" t="s">
        <v>726</v>
      </c>
      <c r="S606" t="s">
        <v>727</v>
      </c>
      <c r="T606">
        <v>62.989999999990602</v>
      </c>
    </row>
    <row r="607" spans="1:20" x14ac:dyDescent="0.2">
      <c r="A607" s="1">
        <f t="shared" ref="A607:B630" si="40">M607</f>
        <v>1071097</v>
      </c>
      <c r="B607" s="1">
        <f t="shared" si="40"/>
        <v>1071477.8</v>
      </c>
      <c r="C607" s="1" t="str">
        <f t="shared" si="37"/>
        <v>1.2m CG</v>
      </c>
      <c r="D607" s="1" t="str">
        <f t="shared" si="38"/>
        <v>1.2m CG - Alignment Sheets</v>
      </c>
      <c r="E607" s="1" t="s">
        <v>38</v>
      </c>
      <c r="F607" s="1">
        <f t="shared" si="39"/>
        <v>1.2</v>
      </c>
      <c r="G607" s="12">
        <f>INDEX(families!$A:$A,MATCH(H607,families!$B:$B,0))</f>
        <v>8</v>
      </c>
      <c r="H607" s="12" t="s">
        <v>38</v>
      </c>
      <c r="M607">
        <v>1071097</v>
      </c>
      <c r="N607">
        <v>1071477.8</v>
      </c>
      <c r="O607">
        <v>1.2</v>
      </c>
      <c r="P607" t="s">
        <v>720</v>
      </c>
      <c r="Q607" t="s">
        <v>721</v>
      </c>
      <c r="R607" t="s">
        <v>761</v>
      </c>
      <c r="S607" t="s">
        <v>762</v>
      </c>
      <c r="T607">
        <v>380.800000000046</v>
      </c>
    </row>
    <row r="608" spans="1:20" x14ac:dyDescent="0.2">
      <c r="A608" s="1">
        <f t="shared" si="40"/>
        <v>1071477.8</v>
      </c>
      <c r="B608" s="1">
        <f t="shared" si="40"/>
        <v>1071501.8</v>
      </c>
      <c r="C608" s="1" t="str">
        <f t="shared" si="37"/>
        <v>1.5m WC</v>
      </c>
      <c r="D608" s="1" t="str">
        <f t="shared" si="38"/>
        <v>1.5m WC - DWG# PT610001</v>
      </c>
      <c r="E608" s="1" t="s">
        <v>38</v>
      </c>
      <c r="F608" s="1">
        <f t="shared" si="39"/>
        <v>1.5</v>
      </c>
      <c r="G608" s="12">
        <f>INDEX(families!$A:$A,MATCH(H608,families!$B:$B,0))</f>
        <v>8</v>
      </c>
      <c r="H608" s="12" t="s">
        <v>38</v>
      </c>
      <c r="M608">
        <v>1071477.8</v>
      </c>
      <c r="N608">
        <v>1071501.8</v>
      </c>
      <c r="O608">
        <v>1.5</v>
      </c>
      <c r="P608" t="s">
        <v>732</v>
      </c>
      <c r="Q608" t="s">
        <v>738</v>
      </c>
      <c r="R608" t="s">
        <v>739</v>
      </c>
      <c r="S608" t="s">
        <v>739</v>
      </c>
      <c r="T608">
        <v>24</v>
      </c>
    </row>
    <row r="609" spans="1:20" x14ac:dyDescent="0.2">
      <c r="A609" s="1">
        <f t="shared" si="40"/>
        <v>1071501.8</v>
      </c>
      <c r="B609" s="1">
        <f t="shared" si="40"/>
        <v>1071508</v>
      </c>
      <c r="C609" s="1" t="str">
        <f t="shared" si="37"/>
        <v>1.2m CG</v>
      </c>
      <c r="D609" s="1" t="str">
        <f t="shared" si="38"/>
        <v>1.2m CG - Alignment Sheets</v>
      </c>
      <c r="E609" s="1" t="s">
        <v>38</v>
      </c>
      <c r="F609" s="1">
        <f t="shared" si="39"/>
        <v>1.2</v>
      </c>
      <c r="G609" s="12">
        <f>INDEX(families!$A:$A,MATCH(H609,families!$B:$B,0))</f>
        <v>8</v>
      </c>
      <c r="H609" s="12" t="s">
        <v>38</v>
      </c>
      <c r="M609">
        <v>1071501.8</v>
      </c>
      <c r="N609">
        <v>1071508</v>
      </c>
      <c r="O609">
        <v>1.2</v>
      </c>
      <c r="P609" t="s">
        <v>720</v>
      </c>
      <c r="Q609" t="s">
        <v>721</v>
      </c>
      <c r="R609" t="s">
        <v>761</v>
      </c>
      <c r="S609" t="s">
        <v>762</v>
      </c>
      <c r="T609">
        <v>6.1999999999534303</v>
      </c>
    </row>
    <row r="610" spans="1:20" x14ac:dyDescent="0.2">
      <c r="A610" s="1">
        <f t="shared" si="40"/>
        <v>1071508</v>
      </c>
      <c r="B610" s="1">
        <f t="shared" si="40"/>
        <v>1071520</v>
      </c>
      <c r="C610" s="1" t="str">
        <f t="shared" si="37"/>
        <v>1.5m CE</v>
      </c>
      <c r="D610" s="1" t="str">
        <f t="shared" si="38"/>
        <v>1.5m CE - BGC Dominant Design</v>
      </c>
      <c r="E610" s="1" t="s">
        <v>38</v>
      </c>
      <c r="F610" s="1">
        <f t="shared" si="39"/>
        <v>1.5</v>
      </c>
      <c r="G610" s="12">
        <f>INDEX(families!$A:$A,MATCH(H610,families!$B:$B,0))</f>
        <v>8</v>
      </c>
      <c r="H610" s="12" t="s">
        <v>38</v>
      </c>
      <c r="M610">
        <v>1071508</v>
      </c>
      <c r="N610">
        <v>1071520</v>
      </c>
      <c r="O610">
        <v>1.5</v>
      </c>
      <c r="P610" t="s">
        <v>9444</v>
      </c>
      <c r="Q610" t="s">
        <v>729</v>
      </c>
      <c r="R610" t="s">
        <v>9456</v>
      </c>
      <c r="S610" t="s">
        <v>9457</v>
      </c>
      <c r="T610">
        <v>12</v>
      </c>
    </row>
    <row r="611" spans="1:20" x14ac:dyDescent="0.2">
      <c r="A611" s="1">
        <f t="shared" si="40"/>
        <v>1071520</v>
      </c>
      <c r="B611" s="1">
        <f t="shared" si="40"/>
        <v>1071522</v>
      </c>
      <c r="C611" s="1" t="str">
        <f t="shared" si="37"/>
        <v>1.2m FG</v>
      </c>
      <c r="D611" s="1" t="str">
        <f t="shared" si="38"/>
        <v>1.2m FG - BGC Dominant Design</v>
      </c>
      <c r="E611" s="1" t="s">
        <v>38</v>
      </c>
      <c r="F611" s="1">
        <f t="shared" si="39"/>
        <v>1.2</v>
      </c>
      <c r="G611" s="12">
        <f>INDEX(families!$A:$A,MATCH(H611,families!$B:$B,0))</f>
        <v>8</v>
      </c>
      <c r="H611" s="12" t="s">
        <v>38</v>
      </c>
      <c r="M611">
        <v>1071520</v>
      </c>
      <c r="N611">
        <v>1071522</v>
      </c>
      <c r="O611">
        <v>1.2</v>
      </c>
      <c r="P611" t="s">
        <v>716</v>
      </c>
      <c r="Q611" t="s">
        <v>729</v>
      </c>
      <c r="R611" t="s">
        <v>726</v>
      </c>
      <c r="S611" t="s">
        <v>727</v>
      </c>
      <c r="T611">
        <v>2</v>
      </c>
    </row>
    <row r="612" spans="1:20" x14ac:dyDescent="0.2">
      <c r="A612" s="1">
        <f t="shared" si="40"/>
        <v>1071522</v>
      </c>
      <c r="B612" s="1">
        <f t="shared" si="40"/>
        <v>1071787.3999999999</v>
      </c>
      <c r="C612" s="1" t="str">
        <f t="shared" si="37"/>
        <v>0.9m FG</v>
      </c>
      <c r="D612" s="1" t="str">
        <f t="shared" si="38"/>
        <v>0.9m FG - Default Depth</v>
      </c>
      <c r="E612" s="1" t="s">
        <v>38</v>
      </c>
      <c r="F612" s="1">
        <f t="shared" si="39"/>
        <v>0.9</v>
      </c>
      <c r="G612" s="12">
        <f>INDEX(families!$A:$A,MATCH(H612,families!$B:$B,0))</f>
        <v>8</v>
      </c>
      <c r="H612" s="12" t="s">
        <v>38</v>
      </c>
      <c r="M612">
        <v>1071522</v>
      </c>
      <c r="N612">
        <v>1071787.3999999999</v>
      </c>
      <c r="O612">
        <v>0.9</v>
      </c>
      <c r="P612" t="s">
        <v>716</v>
      </c>
      <c r="Q612" t="s">
        <v>717</v>
      </c>
      <c r="R612" t="s">
        <v>718</v>
      </c>
      <c r="S612" t="s">
        <v>719</v>
      </c>
      <c r="T612">
        <v>265.39999999990602</v>
      </c>
    </row>
    <row r="613" spans="1:20" x14ac:dyDescent="0.2">
      <c r="A613" s="1">
        <f t="shared" si="40"/>
        <v>1071787.3999999999</v>
      </c>
      <c r="B613" s="1">
        <f t="shared" si="40"/>
        <v>1071799.3999999999</v>
      </c>
      <c r="C613" s="1" t="str">
        <f t="shared" si="37"/>
        <v>1.5m RD</v>
      </c>
      <c r="D613" s="1" t="str">
        <f t="shared" si="38"/>
        <v>1.5m RD - DWG# PT640301</v>
      </c>
      <c r="E613" s="1" t="s">
        <v>38</v>
      </c>
      <c r="F613" s="1">
        <f t="shared" si="39"/>
        <v>1.5</v>
      </c>
      <c r="G613" s="12">
        <f>INDEX(families!$A:$A,MATCH(H613,families!$B:$B,0))</f>
        <v>8</v>
      </c>
      <c r="H613" s="12" t="s">
        <v>38</v>
      </c>
      <c r="M613">
        <v>1071787.3999999999</v>
      </c>
      <c r="N613">
        <v>1071799.3999999999</v>
      </c>
      <c r="O613">
        <v>1.5</v>
      </c>
      <c r="P613" t="s">
        <v>735</v>
      </c>
      <c r="Q613" t="s">
        <v>736</v>
      </c>
      <c r="R613" t="s">
        <v>737</v>
      </c>
      <c r="S613" t="s">
        <v>737</v>
      </c>
      <c r="T613">
        <v>12</v>
      </c>
    </row>
    <row r="614" spans="1:20" x14ac:dyDescent="0.2">
      <c r="A614" s="1">
        <f t="shared" si="40"/>
        <v>1071799.3999999999</v>
      </c>
      <c r="B614" s="1">
        <f t="shared" si="40"/>
        <v>1071951.45</v>
      </c>
      <c r="C614" s="1" t="str">
        <f t="shared" si="37"/>
        <v>0.9m FG</v>
      </c>
      <c r="D614" s="1" t="str">
        <f t="shared" si="38"/>
        <v>0.9m FG - Default Depth</v>
      </c>
      <c r="E614" s="1" t="s">
        <v>38</v>
      </c>
      <c r="F614" s="1">
        <f t="shared" si="39"/>
        <v>0.9</v>
      </c>
      <c r="G614" s="12">
        <f>INDEX(families!$A:$A,MATCH(H614,families!$B:$B,0))</f>
        <v>8</v>
      </c>
      <c r="H614" s="12" t="s">
        <v>38</v>
      </c>
      <c r="M614">
        <v>1071799.3999999999</v>
      </c>
      <c r="N614">
        <v>1071951.45</v>
      </c>
      <c r="O614">
        <v>0.9</v>
      </c>
      <c r="P614" t="s">
        <v>716</v>
      </c>
      <c r="Q614" t="s">
        <v>717</v>
      </c>
      <c r="R614" t="s">
        <v>718</v>
      </c>
      <c r="S614" t="s">
        <v>719</v>
      </c>
      <c r="T614">
        <v>152.050000000046</v>
      </c>
    </row>
    <row r="615" spans="1:20" x14ac:dyDescent="0.2">
      <c r="A615" s="1">
        <f t="shared" si="40"/>
        <v>1071951.45</v>
      </c>
      <c r="B615" s="1">
        <f t="shared" si="40"/>
        <v>1071963.45</v>
      </c>
      <c r="C615" s="1" t="str">
        <f t="shared" si="37"/>
        <v>1.5m RD</v>
      </c>
      <c r="D615" s="1" t="str">
        <f t="shared" si="38"/>
        <v>1.5m RD - DWG# PT640301</v>
      </c>
      <c r="E615" s="1" t="s">
        <v>38</v>
      </c>
      <c r="F615" s="1">
        <f t="shared" si="39"/>
        <v>1.5</v>
      </c>
      <c r="G615" s="12">
        <f>INDEX(families!$A:$A,MATCH(H615,families!$B:$B,0))</f>
        <v>8</v>
      </c>
      <c r="H615" s="12" t="s">
        <v>38</v>
      </c>
      <c r="M615">
        <v>1071951.45</v>
      </c>
      <c r="N615">
        <v>1071963.45</v>
      </c>
      <c r="O615">
        <v>1.5</v>
      </c>
      <c r="P615" t="s">
        <v>735</v>
      </c>
      <c r="Q615" t="s">
        <v>736</v>
      </c>
      <c r="R615" t="s">
        <v>737</v>
      </c>
      <c r="S615" t="s">
        <v>737</v>
      </c>
      <c r="T615">
        <v>12</v>
      </c>
    </row>
    <row r="616" spans="1:20" x14ac:dyDescent="0.2">
      <c r="A616" s="1">
        <f t="shared" si="40"/>
        <v>1071963.45</v>
      </c>
      <c r="B616" s="1">
        <f t="shared" si="40"/>
        <v>1072004</v>
      </c>
      <c r="C616" s="1" t="str">
        <f t="shared" si="37"/>
        <v>0.9m FG</v>
      </c>
      <c r="D616" s="1" t="str">
        <f t="shared" si="38"/>
        <v>0.9m FG - Default Depth</v>
      </c>
      <c r="E616" s="1" t="s">
        <v>38</v>
      </c>
      <c r="F616" s="1">
        <f t="shared" si="39"/>
        <v>0.9</v>
      </c>
      <c r="G616" s="12">
        <f>INDEX(families!$A:$A,MATCH(H616,families!$B:$B,0))</f>
        <v>8</v>
      </c>
      <c r="H616" s="12" t="s">
        <v>38</v>
      </c>
      <c r="M616">
        <v>1071963.45</v>
      </c>
      <c r="N616">
        <v>1072004</v>
      </c>
      <c r="O616">
        <v>0.9</v>
      </c>
      <c r="P616" t="s">
        <v>716</v>
      </c>
      <c r="Q616" t="s">
        <v>717</v>
      </c>
      <c r="R616" t="s">
        <v>718</v>
      </c>
      <c r="S616" t="s">
        <v>719</v>
      </c>
      <c r="T616">
        <v>40.550000000046502</v>
      </c>
    </row>
    <row r="617" spans="1:20" x14ac:dyDescent="0.2">
      <c r="A617" s="1">
        <f t="shared" si="40"/>
        <v>1072004</v>
      </c>
      <c r="B617" s="1">
        <f t="shared" si="40"/>
        <v>1072042</v>
      </c>
      <c r="C617" s="1" t="str">
        <f t="shared" si="37"/>
        <v>2.5m FG</v>
      </c>
      <c r="D617" s="1" t="str">
        <f t="shared" si="38"/>
        <v>2.5m FG - BGC Dominant Design</v>
      </c>
      <c r="E617" s="1" t="s">
        <v>38</v>
      </c>
      <c r="F617" s="1">
        <f t="shared" si="39"/>
        <v>2.5</v>
      </c>
      <c r="G617" s="12">
        <f>INDEX(families!$A:$A,MATCH(H617,families!$B:$B,0))</f>
        <v>8</v>
      </c>
      <c r="H617" s="12" t="s">
        <v>38</v>
      </c>
      <c r="M617">
        <v>1072004</v>
      </c>
      <c r="N617">
        <v>1072042</v>
      </c>
      <c r="O617">
        <v>2.5</v>
      </c>
      <c r="P617" t="s">
        <v>716</v>
      </c>
      <c r="Q617" t="s">
        <v>729</v>
      </c>
      <c r="R617" t="s">
        <v>759</v>
      </c>
      <c r="S617" t="s">
        <v>760</v>
      </c>
      <c r="T617">
        <v>38</v>
      </c>
    </row>
    <row r="618" spans="1:20" x14ac:dyDescent="0.2">
      <c r="A618" s="1">
        <f t="shared" si="40"/>
        <v>1072042</v>
      </c>
      <c r="B618" s="1">
        <f t="shared" si="40"/>
        <v>1072054</v>
      </c>
      <c r="C618" s="1" t="str">
        <f t="shared" si="37"/>
        <v>2.5m CE</v>
      </c>
      <c r="D618" s="1" t="str">
        <f t="shared" si="38"/>
        <v>2.5m CE - Alignment Sheets</v>
      </c>
      <c r="E618" s="1" t="s">
        <v>38</v>
      </c>
      <c r="F618" s="1">
        <f t="shared" si="39"/>
        <v>2.5</v>
      </c>
      <c r="G618" s="12">
        <f>INDEX(families!$A:$A,MATCH(H618,families!$B:$B,0))</f>
        <v>8</v>
      </c>
      <c r="H618" s="12" t="s">
        <v>38</v>
      </c>
      <c r="M618">
        <v>1072042</v>
      </c>
      <c r="N618">
        <v>1072054</v>
      </c>
      <c r="O618">
        <v>2.5</v>
      </c>
      <c r="P618" t="s">
        <v>9444</v>
      </c>
      <c r="Q618" t="s">
        <v>721</v>
      </c>
      <c r="R618" t="s">
        <v>9443</v>
      </c>
      <c r="S618" t="s">
        <v>9442</v>
      </c>
      <c r="T618">
        <v>12</v>
      </c>
    </row>
    <row r="619" spans="1:20" x14ac:dyDescent="0.2">
      <c r="A619" s="1">
        <f t="shared" si="40"/>
        <v>1072054</v>
      </c>
      <c r="B619" s="1">
        <f t="shared" si="40"/>
        <v>1072253</v>
      </c>
      <c r="C619" s="1" t="str">
        <f t="shared" si="37"/>
        <v>2.5m FG</v>
      </c>
      <c r="D619" s="1" t="str">
        <f t="shared" si="38"/>
        <v>2.5m FG - BGC Dominant Design</v>
      </c>
      <c r="E619" s="1" t="s">
        <v>38</v>
      </c>
      <c r="F619" s="1">
        <f t="shared" si="39"/>
        <v>2.5</v>
      </c>
      <c r="G619" s="12">
        <f>INDEX(families!$A:$A,MATCH(H619,families!$B:$B,0))</f>
        <v>8</v>
      </c>
      <c r="H619" s="12" t="s">
        <v>38</v>
      </c>
      <c r="M619">
        <v>1072054</v>
      </c>
      <c r="N619">
        <v>1072253</v>
      </c>
      <c r="O619">
        <v>2.5</v>
      </c>
      <c r="P619" t="s">
        <v>716</v>
      </c>
      <c r="Q619" t="s">
        <v>729</v>
      </c>
      <c r="R619" t="s">
        <v>759</v>
      </c>
      <c r="S619" t="s">
        <v>760</v>
      </c>
      <c r="T619">
        <v>199</v>
      </c>
    </row>
    <row r="620" spans="1:20" x14ac:dyDescent="0.2">
      <c r="A620" s="1">
        <f t="shared" si="40"/>
        <v>1072253</v>
      </c>
      <c r="B620" s="1">
        <f t="shared" si="40"/>
        <v>1072550</v>
      </c>
      <c r="C620" s="1" t="str">
        <f t="shared" si="37"/>
        <v>2.5m CG</v>
      </c>
      <c r="D620" s="1" t="str">
        <f t="shared" si="38"/>
        <v>2.5m CG - Alignment Sheets</v>
      </c>
      <c r="E620" s="1" t="s">
        <v>38</v>
      </c>
      <c r="F620" s="1">
        <f t="shared" si="39"/>
        <v>2.5</v>
      </c>
      <c r="G620" s="12">
        <f>INDEX(families!$A:$A,MATCH(H620,families!$B:$B,0))</f>
        <v>8</v>
      </c>
      <c r="H620" s="12" t="s">
        <v>38</v>
      </c>
      <c r="M620">
        <v>1072253</v>
      </c>
      <c r="N620">
        <v>1072550</v>
      </c>
      <c r="O620">
        <v>2.5</v>
      </c>
      <c r="P620" t="s">
        <v>720</v>
      </c>
      <c r="Q620" t="s">
        <v>721</v>
      </c>
      <c r="R620" t="s">
        <v>825</v>
      </c>
      <c r="S620" t="s">
        <v>826</v>
      </c>
      <c r="T620">
        <v>297</v>
      </c>
    </row>
    <row r="621" spans="1:20" x14ac:dyDescent="0.2">
      <c r="A621" s="1">
        <f t="shared" si="40"/>
        <v>1072550</v>
      </c>
      <c r="B621" s="1">
        <f t="shared" si="40"/>
        <v>1072567</v>
      </c>
      <c r="C621" s="1" t="str">
        <f t="shared" si="37"/>
        <v>2.5m FG</v>
      </c>
      <c r="D621" s="1" t="str">
        <f t="shared" si="38"/>
        <v>2.5m FG - BGC Dominant Design</v>
      </c>
      <c r="E621" s="1" t="s">
        <v>38</v>
      </c>
      <c r="F621" s="1">
        <f t="shared" si="39"/>
        <v>2.5</v>
      </c>
      <c r="G621" s="12">
        <f>INDEX(families!$A:$A,MATCH(H621,families!$B:$B,0))</f>
        <v>8</v>
      </c>
      <c r="H621" s="12" t="s">
        <v>38</v>
      </c>
      <c r="M621">
        <v>1072550</v>
      </c>
      <c r="N621">
        <v>1072567</v>
      </c>
      <c r="O621">
        <v>2.5</v>
      </c>
      <c r="P621" t="s">
        <v>716</v>
      </c>
      <c r="Q621" t="s">
        <v>729</v>
      </c>
      <c r="R621" t="s">
        <v>759</v>
      </c>
      <c r="S621" t="s">
        <v>760</v>
      </c>
      <c r="T621">
        <v>17</v>
      </c>
    </row>
    <row r="622" spans="1:20" x14ac:dyDescent="0.2">
      <c r="A622" s="1">
        <f t="shared" si="40"/>
        <v>1072567</v>
      </c>
      <c r="B622" s="1">
        <f t="shared" si="40"/>
        <v>1072592</v>
      </c>
      <c r="C622" s="1" t="str">
        <f t="shared" si="37"/>
        <v>2.5m CE</v>
      </c>
      <c r="D622" s="1" t="str">
        <f t="shared" si="38"/>
        <v>2.5m CE - Alignment Sheets</v>
      </c>
      <c r="E622" s="1" t="s">
        <v>38</v>
      </c>
      <c r="F622" s="1">
        <f t="shared" si="39"/>
        <v>2.5</v>
      </c>
      <c r="G622" s="12">
        <f>INDEX(families!$A:$A,MATCH(H622,families!$B:$B,0))</f>
        <v>8</v>
      </c>
      <c r="H622" s="12" t="s">
        <v>38</v>
      </c>
      <c r="M622">
        <v>1072567</v>
      </c>
      <c r="N622">
        <v>1072592</v>
      </c>
      <c r="O622">
        <v>2.5</v>
      </c>
      <c r="P622" t="s">
        <v>9444</v>
      </c>
      <c r="Q622" t="s">
        <v>721</v>
      </c>
      <c r="R622" t="s">
        <v>9443</v>
      </c>
      <c r="S622" t="s">
        <v>9442</v>
      </c>
      <c r="T622">
        <v>25</v>
      </c>
    </row>
    <row r="623" spans="1:20" x14ac:dyDescent="0.2">
      <c r="A623" s="1">
        <f t="shared" si="40"/>
        <v>1072592</v>
      </c>
      <c r="B623" s="1">
        <f t="shared" si="40"/>
        <v>1072650</v>
      </c>
      <c r="C623" s="1" t="str">
        <f t="shared" si="37"/>
        <v>2.5m FG</v>
      </c>
      <c r="D623" s="1" t="str">
        <f t="shared" si="38"/>
        <v>2.5m FG - BGC Dominant Design</v>
      </c>
      <c r="E623" s="1" t="s">
        <v>38</v>
      </c>
      <c r="F623" s="1">
        <f t="shared" si="39"/>
        <v>2.5</v>
      </c>
      <c r="G623" s="12">
        <f>INDEX(families!$A:$A,MATCH(H623,families!$B:$B,0))</f>
        <v>8</v>
      </c>
      <c r="H623" s="12" t="s">
        <v>38</v>
      </c>
      <c r="M623">
        <v>1072592</v>
      </c>
      <c r="N623">
        <v>1072650</v>
      </c>
      <c r="O623">
        <v>2.5</v>
      </c>
      <c r="P623" t="s">
        <v>716</v>
      </c>
      <c r="Q623" t="s">
        <v>729</v>
      </c>
      <c r="R623" t="s">
        <v>759</v>
      </c>
      <c r="S623" t="s">
        <v>760</v>
      </c>
      <c r="T623">
        <v>58</v>
      </c>
    </row>
    <row r="624" spans="1:20" x14ac:dyDescent="0.2">
      <c r="A624" s="1">
        <f t="shared" si="40"/>
        <v>1072650</v>
      </c>
      <c r="B624" s="1">
        <f t="shared" si="40"/>
        <v>1072832</v>
      </c>
      <c r="C624" s="1" t="str">
        <f t="shared" si="37"/>
        <v>2.5m CG</v>
      </c>
      <c r="D624" s="1" t="str">
        <f t="shared" si="38"/>
        <v>2.5m CG - Alignment Sheets</v>
      </c>
      <c r="E624" s="1" t="s">
        <v>38</v>
      </c>
      <c r="F624" s="1">
        <f t="shared" si="39"/>
        <v>2.5</v>
      </c>
      <c r="G624" s="12">
        <f>INDEX(families!$A:$A,MATCH(H624,families!$B:$B,0))</f>
        <v>8</v>
      </c>
      <c r="H624" s="12" t="s">
        <v>38</v>
      </c>
      <c r="M624">
        <v>1072650</v>
      </c>
      <c r="N624">
        <v>1072832</v>
      </c>
      <c r="O624">
        <v>2.5</v>
      </c>
      <c r="P624" t="s">
        <v>720</v>
      </c>
      <c r="Q624" t="s">
        <v>721</v>
      </c>
      <c r="R624" t="s">
        <v>825</v>
      </c>
      <c r="S624" t="s">
        <v>826</v>
      </c>
      <c r="T624">
        <v>182</v>
      </c>
    </row>
    <row r="625" spans="1:20" x14ac:dyDescent="0.2">
      <c r="A625" s="1">
        <f t="shared" si="40"/>
        <v>1072832</v>
      </c>
      <c r="B625" s="1">
        <f t="shared" si="40"/>
        <v>1072843</v>
      </c>
      <c r="C625" s="1" t="str">
        <f t="shared" si="37"/>
        <v>2.5m CE</v>
      </c>
      <c r="D625" s="1" t="str">
        <f t="shared" si="38"/>
        <v>2.5m CE - Alignment Sheets</v>
      </c>
      <c r="E625" s="1" t="s">
        <v>38</v>
      </c>
      <c r="F625" s="1">
        <f t="shared" si="39"/>
        <v>2.5</v>
      </c>
      <c r="G625" s="12">
        <f>INDEX(families!$A:$A,MATCH(H625,families!$B:$B,0))</f>
        <v>8</v>
      </c>
      <c r="H625" s="12" t="s">
        <v>38</v>
      </c>
      <c r="M625">
        <v>1072832</v>
      </c>
      <c r="N625">
        <v>1072843</v>
      </c>
      <c r="O625">
        <v>2.5</v>
      </c>
      <c r="P625" t="s">
        <v>9444</v>
      </c>
      <c r="Q625" t="s">
        <v>721</v>
      </c>
      <c r="R625" t="s">
        <v>9443</v>
      </c>
      <c r="S625" t="s">
        <v>9442</v>
      </c>
      <c r="T625">
        <v>11</v>
      </c>
    </row>
    <row r="626" spans="1:20" x14ac:dyDescent="0.2">
      <c r="A626" s="1">
        <f t="shared" si="40"/>
        <v>1072843</v>
      </c>
      <c r="B626" s="1">
        <f t="shared" si="40"/>
        <v>1073500</v>
      </c>
      <c r="C626" s="1" t="str">
        <f t="shared" si="37"/>
        <v>2.5m CG</v>
      </c>
      <c r="D626" s="1" t="str">
        <f t="shared" si="38"/>
        <v>2.5m CG - Alignment Sheets</v>
      </c>
      <c r="E626" s="1" t="s">
        <v>38</v>
      </c>
      <c r="F626" s="1">
        <f t="shared" si="39"/>
        <v>2.5</v>
      </c>
      <c r="G626" s="12">
        <f>INDEX(families!$A:$A,MATCH(H626,families!$B:$B,0))</f>
        <v>8</v>
      </c>
      <c r="H626" s="12" t="s">
        <v>38</v>
      </c>
      <c r="M626">
        <v>1072843</v>
      </c>
      <c r="N626">
        <v>1073500</v>
      </c>
      <c r="O626">
        <v>2.5</v>
      </c>
      <c r="P626" t="s">
        <v>720</v>
      </c>
      <c r="Q626" t="s">
        <v>721</v>
      </c>
      <c r="R626" t="s">
        <v>825</v>
      </c>
      <c r="S626" t="s">
        <v>826</v>
      </c>
      <c r="T626">
        <v>657</v>
      </c>
    </row>
    <row r="627" spans="1:20" x14ac:dyDescent="0.2">
      <c r="A627" s="1">
        <f t="shared" si="40"/>
        <v>1073500</v>
      </c>
      <c r="B627" s="1">
        <f t="shared" si="40"/>
        <v>1073822</v>
      </c>
      <c r="C627" s="1" t="str">
        <f t="shared" si="37"/>
        <v>2.5m FG</v>
      </c>
      <c r="D627" s="1" t="str">
        <f t="shared" si="38"/>
        <v>2.5m FG - BGC Dominant Design</v>
      </c>
      <c r="E627" s="1" t="s">
        <v>38</v>
      </c>
      <c r="F627" s="1">
        <f t="shared" si="39"/>
        <v>2.5</v>
      </c>
      <c r="G627" s="12">
        <f>INDEX(families!$A:$A,MATCH(H627,families!$B:$B,0))</f>
        <v>8</v>
      </c>
      <c r="H627" s="12" t="s">
        <v>38</v>
      </c>
      <c r="M627">
        <v>1073500</v>
      </c>
      <c r="N627">
        <v>1073822</v>
      </c>
      <c r="O627">
        <v>2.5</v>
      </c>
      <c r="P627" t="s">
        <v>716</v>
      </c>
      <c r="Q627" t="s">
        <v>729</v>
      </c>
      <c r="R627" t="s">
        <v>759</v>
      </c>
      <c r="S627" t="s">
        <v>760</v>
      </c>
      <c r="T627">
        <v>322</v>
      </c>
    </row>
    <row r="628" spans="1:20" x14ac:dyDescent="0.2">
      <c r="A628" s="1">
        <f t="shared" si="40"/>
        <v>1073822</v>
      </c>
      <c r="B628" s="1">
        <f t="shared" si="40"/>
        <v>1073847</v>
      </c>
      <c r="C628" s="1" t="str">
        <f t="shared" si="37"/>
        <v>2.5m FG</v>
      </c>
      <c r="D628" s="1" t="str">
        <f t="shared" si="38"/>
        <v>2.5m FG - Alignment Sheets</v>
      </c>
      <c r="E628" s="1" t="s">
        <v>38</v>
      </c>
      <c r="F628" s="1">
        <f t="shared" si="39"/>
        <v>2.5</v>
      </c>
      <c r="G628" s="12">
        <f>INDEX(families!$A:$A,MATCH(H628,families!$B:$B,0))</f>
        <v>8</v>
      </c>
      <c r="H628" s="12" t="s">
        <v>38</v>
      </c>
      <c r="M628">
        <v>1073822</v>
      </c>
      <c r="N628">
        <v>1073847</v>
      </c>
      <c r="O628">
        <v>2.5</v>
      </c>
      <c r="P628" t="s">
        <v>716</v>
      </c>
      <c r="Q628" t="s">
        <v>721</v>
      </c>
      <c r="R628" t="s">
        <v>759</v>
      </c>
      <c r="S628" t="s">
        <v>760</v>
      </c>
      <c r="T628">
        <v>25</v>
      </c>
    </row>
    <row r="629" spans="1:20" x14ac:dyDescent="0.2">
      <c r="A629" s="1">
        <f t="shared" si="40"/>
        <v>1073847</v>
      </c>
      <c r="B629" s="1">
        <f t="shared" si="40"/>
        <v>1074513.3500000001</v>
      </c>
      <c r="C629" s="1" t="str">
        <f t="shared" si="37"/>
        <v>1.2m FG</v>
      </c>
      <c r="D629" s="1" t="str">
        <f t="shared" si="38"/>
        <v>1.2m FG - Alignment Sheets</v>
      </c>
      <c r="E629" s="1" t="s">
        <v>38</v>
      </c>
      <c r="F629" s="1">
        <f t="shared" si="39"/>
        <v>1.2</v>
      </c>
      <c r="G629" s="12">
        <f>INDEX(families!$A:$A,MATCH(H629,families!$B:$B,0))</f>
        <v>8</v>
      </c>
      <c r="H629" s="12" t="s">
        <v>38</v>
      </c>
      <c r="M629">
        <v>1073847</v>
      </c>
      <c r="N629">
        <v>1074513.3500000001</v>
      </c>
      <c r="O629">
        <v>1.2</v>
      </c>
      <c r="P629" t="s">
        <v>716</v>
      </c>
      <c r="Q629" t="s">
        <v>721</v>
      </c>
      <c r="R629" t="s">
        <v>726</v>
      </c>
      <c r="S629" t="s">
        <v>727</v>
      </c>
      <c r="T629">
        <v>666.35000000009302</v>
      </c>
    </row>
    <row r="630" spans="1:20" x14ac:dyDescent="0.2">
      <c r="A630" s="1">
        <f t="shared" si="40"/>
        <v>1074513.3500000001</v>
      </c>
      <c r="B630" s="1">
        <f t="shared" si="40"/>
        <v>1074537.3500000001</v>
      </c>
      <c r="C630" s="1" t="str">
        <f t="shared" si="37"/>
        <v>1.5m WC</v>
      </c>
      <c r="D630" s="1" t="str">
        <f t="shared" si="38"/>
        <v>1.5m WC - DWG# PT610001</v>
      </c>
      <c r="E630" s="1" t="s">
        <v>38</v>
      </c>
      <c r="F630" s="1">
        <f t="shared" si="39"/>
        <v>1.5</v>
      </c>
      <c r="G630" s="12">
        <f>INDEX(families!$A:$A,MATCH(H630,families!$B:$B,0))</f>
        <v>8</v>
      </c>
      <c r="H630" s="12" t="s">
        <v>38</v>
      </c>
      <c r="M630">
        <v>1074513.3500000001</v>
      </c>
      <c r="N630">
        <v>1074537.3500000001</v>
      </c>
      <c r="O630">
        <v>1.5</v>
      </c>
      <c r="P630" t="s">
        <v>732</v>
      </c>
      <c r="Q630" t="s">
        <v>738</v>
      </c>
      <c r="R630" t="s">
        <v>739</v>
      </c>
      <c r="S630" t="s">
        <v>739</v>
      </c>
      <c r="T630">
        <v>24</v>
      </c>
    </row>
    <row r="631" spans="1:20" x14ac:dyDescent="0.2">
      <c r="A631" s="1">
        <f t="shared" ref="A631:A640" si="41">M631</f>
        <v>1074537.3500000001</v>
      </c>
      <c r="B631" s="1">
        <f t="shared" ref="B631:B640" si="42">N631</f>
        <v>1075286</v>
      </c>
      <c r="C631" s="1" t="str">
        <f t="shared" ref="C631:C640" si="43">R631</f>
        <v>1.2m FG</v>
      </c>
      <c r="D631" s="1" t="str">
        <f t="shared" ref="D631:D640" si="44">R631&amp;" - "&amp;Q631</f>
        <v>1.2m FG - Alignment Sheets</v>
      </c>
      <c r="E631" s="1" t="s">
        <v>38</v>
      </c>
      <c r="F631" s="1">
        <f t="shared" ref="F631:F640" si="45">_xlfn.NUMBERVALUE(TRIM(LEFT(R631,3)))</f>
        <v>1.2</v>
      </c>
      <c r="G631" s="12">
        <f>INDEX(families!$A:$A,MATCH(H631,families!$B:$B,0))</f>
        <v>8</v>
      </c>
      <c r="H631" s="12" t="s">
        <v>38</v>
      </c>
      <c r="M631">
        <v>1074537.3500000001</v>
      </c>
      <c r="N631">
        <v>1075286</v>
      </c>
      <c r="O631">
        <v>1.2</v>
      </c>
      <c r="P631" t="s">
        <v>716</v>
      </c>
      <c r="Q631" t="s">
        <v>721</v>
      </c>
      <c r="R631" t="s">
        <v>726</v>
      </c>
      <c r="S631" t="s">
        <v>727</v>
      </c>
      <c r="T631">
        <v>748.64999999990596</v>
      </c>
    </row>
    <row r="632" spans="1:20" x14ac:dyDescent="0.2">
      <c r="A632" s="1">
        <f t="shared" si="41"/>
        <v>1075286</v>
      </c>
      <c r="B632" s="1">
        <f t="shared" si="42"/>
        <v>1075457</v>
      </c>
      <c r="C632" s="1" t="str">
        <f t="shared" si="43"/>
        <v>0.9m FG</v>
      </c>
      <c r="D632" s="1" t="str">
        <f t="shared" si="44"/>
        <v>0.9m FG - Default Depth</v>
      </c>
      <c r="E632" s="1" t="s">
        <v>38</v>
      </c>
      <c r="F632" s="1">
        <f t="shared" si="45"/>
        <v>0.9</v>
      </c>
      <c r="G632" s="12">
        <f>INDEX(families!$A:$A,MATCH(H632,families!$B:$B,0))</f>
        <v>8</v>
      </c>
      <c r="H632" s="12" t="s">
        <v>38</v>
      </c>
      <c r="M632">
        <v>1075286</v>
      </c>
      <c r="N632">
        <v>1075457</v>
      </c>
      <c r="O632">
        <v>0.9</v>
      </c>
      <c r="P632" t="s">
        <v>716</v>
      </c>
      <c r="Q632" t="s">
        <v>717</v>
      </c>
      <c r="R632" t="s">
        <v>718</v>
      </c>
      <c r="S632" t="s">
        <v>719</v>
      </c>
      <c r="T632">
        <v>171</v>
      </c>
    </row>
    <row r="633" spans="1:20" x14ac:dyDescent="0.2">
      <c r="A633" s="1">
        <f t="shared" si="41"/>
        <v>1075457</v>
      </c>
      <c r="B633" s="1">
        <f t="shared" si="42"/>
        <v>1075523</v>
      </c>
      <c r="C633" s="1" t="str">
        <f t="shared" si="43"/>
        <v>2.0m MOTI</v>
      </c>
      <c r="D633" s="1" t="str">
        <f t="shared" si="44"/>
        <v>2.0m MOTI - MOTI Encroachment</v>
      </c>
      <c r="E633" s="1" t="s">
        <v>38</v>
      </c>
      <c r="F633" s="1">
        <f t="shared" si="45"/>
        <v>2</v>
      </c>
      <c r="G633" s="12">
        <f>INDEX(families!$A:$A,MATCH(H633,families!$B:$B,0))</f>
        <v>8</v>
      </c>
      <c r="H633" s="12" t="s">
        <v>38</v>
      </c>
      <c r="M633">
        <v>1075457</v>
      </c>
      <c r="N633">
        <v>1075523</v>
      </c>
      <c r="O633">
        <v>2</v>
      </c>
      <c r="P633" t="s">
        <v>768</v>
      </c>
      <c r="Q633" t="s">
        <v>769</v>
      </c>
      <c r="R633" t="s">
        <v>770</v>
      </c>
      <c r="S633" t="s">
        <v>771</v>
      </c>
      <c r="T633">
        <v>66</v>
      </c>
    </row>
    <row r="634" spans="1:20" x14ac:dyDescent="0.2">
      <c r="A634" s="1">
        <f t="shared" si="41"/>
        <v>1075523</v>
      </c>
      <c r="B634" s="1">
        <f t="shared" si="42"/>
        <v>1075576</v>
      </c>
      <c r="C634" s="1" t="str">
        <f t="shared" si="43"/>
        <v>0.9m FG</v>
      </c>
      <c r="D634" s="1" t="str">
        <f t="shared" si="44"/>
        <v>0.9m FG - Default Depth</v>
      </c>
      <c r="E634" s="1" t="s">
        <v>38</v>
      </c>
      <c r="F634" s="1">
        <f t="shared" si="45"/>
        <v>0.9</v>
      </c>
      <c r="G634" s="12">
        <f>INDEX(families!$A:$A,MATCH(H634,families!$B:$B,0))</f>
        <v>8</v>
      </c>
      <c r="H634" s="12" t="s">
        <v>38</v>
      </c>
      <c r="M634">
        <v>1075523</v>
      </c>
      <c r="N634">
        <v>1075576</v>
      </c>
      <c r="O634">
        <v>0.9</v>
      </c>
      <c r="P634" t="s">
        <v>716</v>
      </c>
      <c r="Q634" t="s">
        <v>717</v>
      </c>
      <c r="R634" t="s">
        <v>718</v>
      </c>
      <c r="S634" t="s">
        <v>719</v>
      </c>
      <c r="T634">
        <v>53</v>
      </c>
    </row>
    <row r="635" spans="1:20" x14ac:dyDescent="0.2">
      <c r="A635" s="1">
        <f t="shared" si="41"/>
        <v>1075576</v>
      </c>
      <c r="B635" s="1">
        <f t="shared" si="42"/>
        <v>1075582</v>
      </c>
      <c r="C635" s="1" t="str">
        <f t="shared" si="43"/>
        <v>1.2m FG</v>
      </c>
      <c r="D635" s="1" t="str">
        <f t="shared" si="44"/>
        <v>1.2m FG - BGC Dominant Design</v>
      </c>
      <c r="E635" s="1" t="s">
        <v>38</v>
      </c>
      <c r="F635" s="1">
        <f t="shared" si="45"/>
        <v>1.2</v>
      </c>
      <c r="G635" s="12">
        <f>INDEX(families!$A:$A,MATCH(H635,families!$B:$B,0))</f>
        <v>8</v>
      </c>
      <c r="H635" s="12" t="s">
        <v>38</v>
      </c>
      <c r="M635">
        <v>1075576</v>
      </c>
      <c r="N635">
        <v>1075582</v>
      </c>
      <c r="O635">
        <v>1.2</v>
      </c>
      <c r="P635" t="s">
        <v>716</v>
      </c>
      <c r="Q635" t="s">
        <v>729</v>
      </c>
      <c r="R635" t="s">
        <v>726</v>
      </c>
      <c r="S635" t="s">
        <v>727</v>
      </c>
      <c r="T635">
        <v>6</v>
      </c>
    </row>
    <row r="636" spans="1:20" x14ac:dyDescent="0.2">
      <c r="A636" s="1">
        <f t="shared" si="41"/>
        <v>1075582</v>
      </c>
      <c r="B636" s="1">
        <f t="shared" si="42"/>
        <v>1075601</v>
      </c>
      <c r="C636" s="1" t="str">
        <f t="shared" si="43"/>
        <v>0.9m FG</v>
      </c>
      <c r="D636" s="1" t="str">
        <f t="shared" si="44"/>
        <v>0.9m FG - Default Depth</v>
      </c>
      <c r="E636" s="1" t="s">
        <v>38</v>
      </c>
      <c r="F636" s="1">
        <f t="shared" si="45"/>
        <v>0.9</v>
      </c>
      <c r="G636" s="12">
        <f>INDEX(families!$A:$A,MATCH(H636,families!$B:$B,0))</f>
        <v>8</v>
      </c>
      <c r="H636" s="12" t="s">
        <v>38</v>
      </c>
      <c r="M636">
        <v>1075582</v>
      </c>
      <c r="N636">
        <v>1075601</v>
      </c>
      <c r="O636">
        <v>0.9</v>
      </c>
      <c r="P636" t="s">
        <v>716</v>
      </c>
      <c r="Q636" t="s">
        <v>717</v>
      </c>
      <c r="R636" t="s">
        <v>718</v>
      </c>
      <c r="S636" t="s">
        <v>719</v>
      </c>
      <c r="T636">
        <v>19</v>
      </c>
    </row>
    <row r="637" spans="1:20" x14ac:dyDescent="0.2">
      <c r="A637" s="1">
        <f t="shared" si="41"/>
        <v>1075601</v>
      </c>
      <c r="B637" s="1">
        <f t="shared" si="42"/>
        <v>1075656</v>
      </c>
      <c r="C637" s="1" t="str">
        <f t="shared" si="43"/>
        <v>2.0m MOTI</v>
      </c>
      <c r="D637" s="1" t="str">
        <f t="shared" si="44"/>
        <v>2.0m MOTI - MOTI Encroachment</v>
      </c>
      <c r="E637" s="1" t="s">
        <v>38</v>
      </c>
      <c r="F637" s="1">
        <f t="shared" si="45"/>
        <v>2</v>
      </c>
      <c r="G637" s="12">
        <f>INDEX(families!$A:$A,MATCH(H637,families!$B:$B,0))</f>
        <v>8</v>
      </c>
      <c r="H637" s="12" t="s">
        <v>38</v>
      </c>
      <c r="M637">
        <v>1075601</v>
      </c>
      <c r="N637">
        <v>1075656</v>
      </c>
      <c r="O637">
        <v>2</v>
      </c>
      <c r="P637" t="s">
        <v>768</v>
      </c>
      <c r="Q637" t="s">
        <v>769</v>
      </c>
      <c r="R637" t="s">
        <v>770</v>
      </c>
      <c r="S637" t="s">
        <v>771</v>
      </c>
      <c r="T637">
        <v>55</v>
      </c>
    </row>
    <row r="638" spans="1:20" x14ac:dyDescent="0.2">
      <c r="A638" s="1">
        <f t="shared" si="41"/>
        <v>1075656</v>
      </c>
      <c r="B638" s="1">
        <f t="shared" si="42"/>
        <v>1075699</v>
      </c>
      <c r="C638" s="1" t="str">
        <f t="shared" si="43"/>
        <v>0.9m FG</v>
      </c>
      <c r="D638" s="1" t="str">
        <f t="shared" si="44"/>
        <v>0.9m FG - Default Depth</v>
      </c>
      <c r="E638" s="1" t="s">
        <v>38</v>
      </c>
      <c r="F638" s="1">
        <f t="shared" si="45"/>
        <v>0.9</v>
      </c>
      <c r="G638" s="12">
        <f>INDEX(families!$A:$A,MATCH(H638,families!$B:$B,0))</f>
        <v>8</v>
      </c>
      <c r="H638" s="12" t="s">
        <v>38</v>
      </c>
      <c r="M638">
        <v>1075656</v>
      </c>
      <c r="N638">
        <v>1075699</v>
      </c>
      <c r="O638">
        <v>0.9</v>
      </c>
      <c r="P638" t="s">
        <v>716</v>
      </c>
      <c r="Q638" t="s">
        <v>717</v>
      </c>
      <c r="R638" t="s">
        <v>718</v>
      </c>
      <c r="S638" t="s">
        <v>719</v>
      </c>
      <c r="T638">
        <v>43</v>
      </c>
    </row>
    <row r="639" spans="1:20" x14ac:dyDescent="0.2">
      <c r="A639" s="1">
        <f t="shared" si="41"/>
        <v>1075699</v>
      </c>
      <c r="B639" s="1">
        <f t="shared" si="42"/>
        <v>1075843</v>
      </c>
      <c r="C639" s="1" t="str">
        <f t="shared" si="43"/>
        <v>1.2m FG</v>
      </c>
      <c r="D639" s="1" t="str">
        <f t="shared" si="44"/>
        <v>1.2m FG - BGC Dominant Design</v>
      </c>
      <c r="E639" s="1" t="s">
        <v>38</v>
      </c>
      <c r="F639" s="1">
        <f t="shared" si="45"/>
        <v>1.2</v>
      </c>
      <c r="G639" s="12">
        <f>INDEX(families!$A:$A,MATCH(H639,families!$B:$B,0))</f>
        <v>8</v>
      </c>
      <c r="H639" s="12" t="s">
        <v>38</v>
      </c>
      <c r="M639">
        <v>1075699</v>
      </c>
      <c r="N639">
        <v>1075843</v>
      </c>
      <c r="O639">
        <v>1.2</v>
      </c>
      <c r="P639" t="s">
        <v>716</v>
      </c>
      <c r="Q639" t="s">
        <v>729</v>
      </c>
      <c r="R639" t="s">
        <v>726</v>
      </c>
      <c r="S639" t="s">
        <v>727</v>
      </c>
      <c r="T639">
        <v>144</v>
      </c>
    </row>
    <row r="640" spans="1:20" x14ac:dyDescent="0.2">
      <c r="A640" s="1">
        <f t="shared" si="41"/>
        <v>1075843</v>
      </c>
      <c r="B640" s="1">
        <f t="shared" si="42"/>
        <v>1075959</v>
      </c>
      <c r="C640" s="1" t="str">
        <f t="shared" si="43"/>
        <v>1.2m CG/1.5m FG</v>
      </c>
      <c r="D640" s="1" t="str">
        <f t="shared" si="44"/>
        <v>1.2m CG/1.5m FG - Alignment Sheets</v>
      </c>
      <c r="E640" s="1" t="s">
        <v>38</v>
      </c>
      <c r="F640" s="1">
        <f t="shared" si="45"/>
        <v>1.2</v>
      </c>
      <c r="G640" s="12">
        <f>INDEX(families!$A:$A,MATCH(H640,families!$B:$B,0))</f>
        <v>8</v>
      </c>
      <c r="H640" s="12" t="s">
        <v>38</v>
      </c>
      <c r="M640">
        <v>1075843</v>
      </c>
      <c r="N640">
        <v>1075959</v>
      </c>
      <c r="O640" t="s">
        <v>747</v>
      </c>
      <c r="P640" t="s">
        <v>741</v>
      </c>
      <c r="Q640" t="s">
        <v>721</v>
      </c>
      <c r="R640" t="s">
        <v>748</v>
      </c>
      <c r="S640" t="s">
        <v>749</v>
      </c>
      <c r="T640">
        <v>116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7E571-258A-CB44-916A-B2B0BBFF288D}">
  <dimension ref="A1:AB1251"/>
  <sheetViews>
    <sheetView tabSelected="1" workbookViewId="0">
      <selection activeCell="H34" sqref="H34"/>
    </sheetView>
  </sheetViews>
  <sheetFormatPr baseColWidth="10" defaultColWidth="8.83203125" defaultRowHeight="15" x14ac:dyDescent="0.2"/>
  <cols>
    <col min="1" max="2" width="12.1640625" style="1" bestFit="1" customWidth="1"/>
    <col min="3" max="3" width="6.6640625" style="1" bestFit="1" customWidth="1"/>
    <col min="4" max="4" width="8.1640625" style="1" bestFit="1" customWidth="1"/>
    <col min="5" max="5" width="10.83203125" style="1" bestFit="1" customWidth="1"/>
    <col min="6" max="6" width="5.1640625" style="1" bestFit="1" customWidth="1"/>
    <col min="7" max="7" width="15.1640625" style="1" bestFit="1" customWidth="1"/>
    <col min="8" max="8" width="41" style="1" bestFit="1" customWidth="1"/>
    <col min="9" max="9" width="4.5" style="1" bestFit="1" customWidth="1"/>
    <col min="10" max="12" width="6.6640625" style="1" customWidth="1"/>
    <col min="13" max="13" width="6.1640625" style="1" bestFit="1" customWidth="1"/>
    <col min="14" max="14" width="16.1640625" style="1" bestFit="1" customWidth="1"/>
    <col min="15" max="15" width="14.83203125" style="1" bestFit="1" customWidth="1"/>
    <col min="16" max="16" width="12" style="1" bestFit="1" customWidth="1"/>
    <col min="17" max="17" width="9.1640625" style="1" bestFit="1" customWidth="1"/>
    <col min="18" max="18" width="8.5" style="1" bestFit="1" customWidth="1"/>
    <col min="19" max="19" width="8.83203125" style="1"/>
    <col min="20" max="20" width="15.5" style="1" bestFit="1" customWidth="1"/>
    <col min="21" max="21" width="24.5" style="1" bestFit="1" customWidth="1"/>
    <col min="22" max="22" width="50.83203125" style="1" bestFit="1" customWidth="1"/>
    <col min="23" max="23" width="22.1640625" style="1" bestFit="1" customWidth="1"/>
    <col min="24" max="24" width="20" style="1" bestFit="1" customWidth="1"/>
    <col min="25" max="25" width="18.6640625" style="1" bestFit="1" customWidth="1"/>
    <col min="26" max="26" width="12" style="1" bestFit="1" customWidth="1"/>
    <col min="27" max="27" width="8" style="1" bestFit="1" customWidth="1"/>
    <col min="28" max="28" width="3" style="1" bestFit="1" customWidth="1"/>
    <col min="29" max="16384" width="8.83203125" style="1"/>
  </cols>
  <sheetData>
    <row r="1" spans="1:24" x14ac:dyDescent="0.2">
      <c r="A1" s="1" t="s">
        <v>9823</v>
      </c>
      <c r="B1" s="1" t="s">
        <v>9824</v>
      </c>
      <c r="C1" s="11" t="s">
        <v>1585</v>
      </c>
      <c r="D1" s="11" t="s">
        <v>9820</v>
      </c>
      <c r="E1" s="11" t="s">
        <v>9818</v>
      </c>
      <c r="F1" s="1" t="s">
        <v>1586</v>
      </c>
      <c r="G1" s="1" t="s">
        <v>1587</v>
      </c>
      <c r="H1" s="1" t="s">
        <v>1588</v>
      </c>
      <c r="M1" s="1" t="s">
        <v>40</v>
      </c>
      <c r="N1" s="1" t="s">
        <v>41</v>
      </c>
      <c r="O1" s="1" t="s">
        <v>42</v>
      </c>
      <c r="P1" s="1" t="s">
        <v>43</v>
      </c>
      <c r="Q1" s="1" t="s">
        <v>44</v>
      </c>
      <c r="R1" s="1" t="s">
        <v>45</v>
      </c>
      <c r="S1" s="1" t="s">
        <v>46</v>
      </c>
      <c r="T1" s="1" t="s">
        <v>47</v>
      </c>
      <c r="U1" s="1" t="s">
        <v>48</v>
      </c>
      <c r="V1" s="1" t="s">
        <v>49</v>
      </c>
      <c r="W1" s="1" t="s">
        <v>50</v>
      </c>
      <c r="X1" s="1" t="s">
        <v>51</v>
      </c>
    </row>
    <row r="2" spans="1:24" x14ac:dyDescent="0.2">
      <c r="A2" s="1">
        <f t="shared" ref="A2:B65" si="0">IF(OR(AND(ISNUMBER(N2),N2&gt;0),ISNUMBER(SEARCH("+",N2))),IF(NOT(ISNUMBER(N2)),1000*LEFT(N2,SEARCH("+",N2)-1)+MID(N2,SEARCH("+",N2)+1,3)+RIGHT(N2,3),N2),"")</f>
        <v>987100</v>
      </c>
      <c r="B2" s="1">
        <f t="shared" si="0"/>
        <v>987220</v>
      </c>
      <c r="C2" s="11" t="s">
        <v>52</v>
      </c>
      <c r="D2" s="12">
        <f>INDEX(families!$A:$A,MATCH(E2,families!$B:$B,0))</f>
        <v>2</v>
      </c>
      <c r="E2" s="1" t="str">
        <f>TRIM(LEFT(S2,3))</f>
        <v>FBE</v>
      </c>
      <c r="F2" s="1">
        <f>R2</f>
        <v>14.7</v>
      </c>
      <c r="G2" s="1" t="str">
        <f>_xlfn.CONCAT(TEXT(R2,"0.0"),"mm ",S2)</f>
        <v>14.7mm FBE</v>
      </c>
      <c r="H2" s="1" t="str">
        <f>_xlfn.CONCAT(TEXT(R2,"0.0"),"mm ",INDEX('Pipe Lookup'!D:D,MATCH('~17 Pipe Segmentation'!S2,'Pipe Lookup'!C:C,0))," TYPE ",Q2)</f>
        <v>14.7mm Fusion-Bonded Epoxy TYPE 5</v>
      </c>
      <c r="M2" s="1" t="s">
        <v>9472</v>
      </c>
      <c r="N2" s="1">
        <v>987100</v>
      </c>
      <c r="O2" s="1">
        <v>987220</v>
      </c>
      <c r="P2" s="1">
        <v>120</v>
      </c>
      <c r="Q2" s="1">
        <v>5</v>
      </c>
      <c r="R2" s="1">
        <v>14.7</v>
      </c>
      <c r="S2" s="1" t="s">
        <v>54</v>
      </c>
      <c r="T2" s="1" t="s">
        <v>9473</v>
      </c>
      <c r="V2" s="1" t="s">
        <v>9474</v>
      </c>
    </row>
    <row r="3" spans="1:24" x14ac:dyDescent="0.2">
      <c r="A3" s="1">
        <f t="shared" si="0"/>
        <v>987220</v>
      </c>
      <c r="B3" s="1">
        <f t="shared" si="0"/>
        <v>987500</v>
      </c>
      <c r="C3" s="11" t="s">
        <v>52</v>
      </c>
      <c r="D3" s="12">
        <f>INDEX(families!$A:$A,MATCH(E3,families!$B:$B,0))</f>
        <v>2</v>
      </c>
      <c r="E3" s="1" t="str">
        <f t="shared" ref="E3:E66" si="1">TRIM(LEFT(S3,3))</f>
        <v>FBE</v>
      </c>
      <c r="F3" s="1">
        <f t="shared" ref="F3:F66" si="2">R3</f>
        <v>11.8</v>
      </c>
      <c r="G3" s="1" t="str">
        <f t="shared" ref="G3:G66" si="3">_xlfn.CONCAT(TEXT(R3,"0.0"),"mm ",S3)</f>
        <v>11.8mm FBE</v>
      </c>
      <c r="H3" s="1" t="str">
        <f>_xlfn.CONCAT(TEXT(R3,"0.0"),"mm ",INDEX('Pipe Lookup'!D:D,MATCH('~17 Pipe Segmentation'!S3,'Pipe Lookup'!C:C,0))," TYPE ",Q3)</f>
        <v>11.8mm Fusion-Bonded Epoxy TYPE 4</v>
      </c>
      <c r="M3" s="1" t="s">
        <v>9472</v>
      </c>
      <c r="N3" s="1">
        <v>987220</v>
      </c>
      <c r="O3" s="1">
        <v>987500</v>
      </c>
      <c r="P3" s="1">
        <v>280</v>
      </c>
      <c r="Q3" s="1">
        <v>4</v>
      </c>
      <c r="R3" s="1">
        <v>11.8</v>
      </c>
      <c r="S3" s="1" t="s">
        <v>54</v>
      </c>
      <c r="T3" s="1" t="s">
        <v>9473</v>
      </c>
      <c r="W3" s="1">
        <v>0</v>
      </c>
      <c r="X3" s="1" t="s">
        <v>58</v>
      </c>
    </row>
    <row r="4" spans="1:24" x14ac:dyDescent="0.2">
      <c r="A4" s="1">
        <f t="shared" si="0"/>
        <v>987500</v>
      </c>
      <c r="B4" s="1">
        <f t="shared" si="0"/>
        <v>987617</v>
      </c>
      <c r="C4" s="11" t="s">
        <v>52</v>
      </c>
      <c r="D4" s="12">
        <f>INDEX(families!$A:$A,MATCH(E4,families!$B:$B,0))</f>
        <v>2</v>
      </c>
      <c r="E4" s="1" t="str">
        <f t="shared" si="1"/>
        <v>FBE</v>
      </c>
      <c r="F4" s="1">
        <f t="shared" si="2"/>
        <v>11.8</v>
      </c>
      <c r="G4" s="1" t="str">
        <f t="shared" si="3"/>
        <v>11.8mm FBE</v>
      </c>
      <c r="H4" s="1" t="str">
        <f>_xlfn.CONCAT(TEXT(R4,"0.0"),"mm ",INDEX('Pipe Lookup'!D:D,MATCH('~17 Pipe Segmentation'!S4,'Pipe Lookup'!C:C,0))," TYPE ",Q4)</f>
        <v>11.8mm Fusion-Bonded Epoxy TYPE 4</v>
      </c>
      <c r="M4" s="1" t="s">
        <v>9472</v>
      </c>
      <c r="N4" s="1">
        <v>987500</v>
      </c>
      <c r="O4" s="1">
        <v>987617</v>
      </c>
      <c r="P4" s="1">
        <v>117</v>
      </c>
      <c r="Q4" s="1">
        <v>4</v>
      </c>
      <c r="R4" s="1">
        <v>11.8</v>
      </c>
      <c r="S4" s="1" t="s">
        <v>54</v>
      </c>
      <c r="T4" s="1" t="s">
        <v>9475</v>
      </c>
      <c r="W4" s="1">
        <v>0</v>
      </c>
      <c r="X4" s="1" t="s">
        <v>58</v>
      </c>
    </row>
    <row r="5" spans="1:24" x14ac:dyDescent="0.2">
      <c r="A5" s="1">
        <f t="shared" si="0"/>
        <v>987617</v>
      </c>
      <c r="B5" s="1">
        <f t="shared" si="0"/>
        <v>987641</v>
      </c>
      <c r="C5" s="11" t="s">
        <v>52</v>
      </c>
      <c r="D5" s="12">
        <f>INDEX(families!$A:$A,MATCH(E5,families!$B:$B,0))</f>
        <v>2</v>
      </c>
      <c r="E5" s="1" t="str">
        <f t="shared" si="1"/>
        <v>FBE</v>
      </c>
      <c r="F5" s="1">
        <f t="shared" si="2"/>
        <v>14.7</v>
      </c>
      <c r="G5" s="1" t="str">
        <f t="shared" si="3"/>
        <v>14.7mm FBE</v>
      </c>
      <c r="H5" s="1" t="str">
        <f>_xlfn.CONCAT(TEXT(R5,"0.0"),"mm ",INDEX('Pipe Lookup'!D:D,MATCH('~17 Pipe Segmentation'!S5,'Pipe Lookup'!C:C,0))," TYPE ",Q5)</f>
        <v>14.7mm Fusion-Bonded Epoxy TYPE 5</v>
      </c>
      <c r="M5" s="1" t="s">
        <v>9472</v>
      </c>
      <c r="N5" s="1">
        <v>987617</v>
      </c>
      <c r="O5" s="1">
        <v>987641</v>
      </c>
      <c r="P5" s="1">
        <v>24</v>
      </c>
      <c r="Q5" s="1">
        <v>5</v>
      </c>
      <c r="R5" s="1">
        <v>14.7</v>
      </c>
      <c r="S5" s="1" t="s">
        <v>54</v>
      </c>
      <c r="T5" s="1" t="s">
        <v>9475</v>
      </c>
      <c r="W5" s="1">
        <v>0</v>
      </c>
      <c r="X5" s="1" t="s">
        <v>58</v>
      </c>
    </row>
    <row r="6" spans="1:24" x14ac:dyDescent="0.2">
      <c r="A6" s="1">
        <f t="shared" si="0"/>
        <v>987641</v>
      </c>
      <c r="B6" s="1">
        <f t="shared" si="0"/>
        <v>987665</v>
      </c>
      <c r="C6" s="11" t="s">
        <v>52</v>
      </c>
      <c r="D6" s="12">
        <f>INDEX(families!$A:$A,MATCH(E6,families!$B:$B,0))</f>
        <v>2</v>
      </c>
      <c r="E6" s="1" t="str">
        <f t="shared" si="1"/>
        <v>FBE</v>
      </c>
      <c r="F6" s="1">
        <f t="shared" si="2"/>
        <v>19</v>
      </c>
      <c r="G6" s="1" t="str">
        <f t="shared" si="3"/>
        <v>19.0mm FBE-M45</v>
      </c>
      <c r="H6" s="1" t="str">
        <f>_xlfn.CONCAT(TEXT(R6,"0.0"),"mm ",INDEX('Pipe Lookup'!D:D,MATCH('~17 Pipe Segmentation'!S6,'Pipe Lookup'!C:C,0))," TYPE ",Q6)</f>
        <v>19.0mm Fusion-Bonded Epoxy (M45) TYPE 41</v>
      </c>
      <c r="M6" s="1" t="s">
        <v>9472</v>
      </c>
      <c r="N6" s="1">
        <v>987641</v>
      </c>
      <c r="O6" s="1">
        <v>987665</v>
      </c>
      <c r="P6" s="1">
        <v>24</v>
      </c>
      <c r="Q6" s="1">
        <v>41</v>
      </c>
      <c r="R6" s="1">
        <v>19</v>
      </c>
      <c r="S6" s="1" t="s">
        <v>419</v>
      </c>
      <c r="T6" s="1" t="s">
        <v>9475</v>
      </c>
      <c r="V6" s="1" t="s">
        <v>9476</v>
      </c>
      <c r="W6" s="1">
        <v>0</v>
      </c>
      <c r="X6" s="1" t="s">
        <v>58</v>
      </c>
    </row>
    <row r="7" spans="1:24" x14ac:dyDescent="0.2">
      <c r="A7" s="1">
        <f t="shared" si="0"/>
        <v>987665</v>
      </c>
      <c r="B7" s="1">
        <f t="shared" si="0"/>
        <v>987689</v>
      </c>
      <c r="C7" s="11" t="s">
        <v>52</v>
      </c>
      <c r="D7" s="12">
        <f>INDEX(families!$A:$A,MATCH(E7,families!$B:$B,0))</f>
        <v>2</v>
      </c>
      <c r="E7" s="1" t="str">
        <f t="shared" si="1"/>
        <v>FBE</v>
      </c>
      <c r="F7" s="1">
        <f t="shared" si="2"/>
        <v>14.7</v>
      </c>
      <c r="G7" s="1" t="str">
        <f t="shared" si="3"/>
        <v>14.7mm FBE</v>
      </c>
      <c r="H7" s="1" t="str">
        <f>_xlfn.CONCAT(TEXT(R7,"0.0"),"mm ",INDEX('Pipe Lookup'!D:D,MATCH('~17 Pipe Segmentation'!S7,'Pipe Lookup'!C:C,0))," TYPE ",Q7)</f>
        <v>14.7mm Fusion-Bonded Epoxy TYPE 5</v>
      </c>
      <c r="M7" s="1" t="s">
        <v>9472</v>
      </c>
      <c r="N7" s="1">
        <v>987665</v>
      </c>
      <c r="O7" s="1">
        <v>987689</v>
      </c>
      <c r="P7" s="1">
        <v>24</v>
      </c>
      <c r="Q7" s="1">
        <v>5</v>
      </c>
      <c r="R7" s="1">
        <v>14.7</v>
      </c>
      <c r="S7" s="1" t="s">
        <v>54</v>
      </c>
      <c r="T7" s="1" t="s">
        <v>9475</v>
      </c>
      <c r="W7" s="1">
        <v>0</v>
      </c>
      <c r="X7" s="1" t="s">
        <v>58</v>
      </c>
    </row>
    <row r="8" spans="1:24" x14ac:dyDescent="0.2">
      <c r="A8" s="1">
        <f t="shared" si="0"/>
        <v>987689</v>
      </c>
      <c r="B8" s="1">
        <f t="shared" si="0"/>
        <v>988558</v>
      </c>
      <c r="C8" s="11" t="s">
        <v>52</v>
      </c>
      <c r="D8" s="12">
        <f>INDEX(families!$A:$A,MATCH(E8,families!$B:$B,0))</f>
        <v>2</v>
      </c>
      <c r="E8" s="1" t="str">
        <f t="shared" si="1"/>
        <v>FBE</v>
      </c>
      <c r="F8" s="1">
        <f t="shared" si="2"/>
        <v>11.8</v>
      </c>
      <c r="G8" s="1" t="str">
        <f t="shared" si="3"/>
        <v>11.8mm FBE</v>
      </c>
      <c r="H8" s="1" t="str">
        <f>_xlfn.CONCAT(TEXT(R8,"0.0"),"mm ",INDEX('Pipe Lookup'!D:D,MATCH('~17 Pipe Segmentation'!S8,'Pipe Lookup'!C:C,0))," TYPE ",Q8)</f>
        <v>11.8mm Fusion-Bonded Epoxy TYPE 4</v>
      </c>
      <c r="M8" s="1" t="s">
        <v>9472</v>
      </c>
      <c r="N8" s="1">
        <v>987689</v>
      </c>
      <c r="O8" s="1">
        <v>988558</v>
      </c>
      <c r="P8" s="1">
        <v>869</v>
      </c>
      <c r="Q8" s="1">
        <v>4</v>
      </c>
      <c r="R8" s="1">
        <v>11.8</v>
      </c>
      <c r="S8" s="1" t="s">
        <v>54</v>
      </c>
      <c r="T8" s="1" t="s">
        <v>9475</v>
      </c>
      <c r="W8" s="1">
        <v>0</v>
      </c>
      <c r="X8" s="1" t="s">
        <v>58</v>
      </c>
    </row>
    <row r="9" spans="1:24" x14ac:dyDescent="0.2">
      <c r="A9" s="1">
        <f t="shared" si="0"/>
        <v>988558</v>
      </c>
      <c r="B9" s="1">
        <f t="shared" si="0"/>
        <v>988582.23</v>
      </c>
      <c r="C9" s="11" t="s">
        <v>52</v>
      </c>
      <c r="D9" s="12">
        <f>INDEX(families!$A:$A,MATCH(E9,families!$B:$B,0))</f>
        <v>2</v>
      </c>
      <c r="E9" s="1" t="str">
        <f t="shared" si="1"/>
        <v>FBE</v>
      </c>
      <c r="F9" s="1">
        <f t="shared" si="2"/>
        <v>14.7</v>
      </c>
      <c r="G9" s="1" t="str">
        <f t="shared" si="3"/>
        <v>14.7mm FBE</v>
      </c>
      <c r="H9" s="1" t="str">
        <f>_xlfn.CONCAT(TEXT(R9,"0.0"),"mm ",INDEX('Pipe Lookup'!D:D,MATCH('~17 Pipe Segmentation'!S9,'Pipe Lookup'!C:C,0))," TYPE ",Q9)</f>
        <v>14.7mm Fusion-Bonded Epoxy TYPE 5</v>
      </c>
      <c r="M9" s="1" t="s">
        <v>9472</v>
      </c>
      <c r="N9" s="1">
        <v>988558</v>
      </c>
      <c r="O9" s="1">
        <v>988582.23</v>
      </c>
      <c r="P9" s="1">
        <v>24.229999999981374</v>
      </c>
      <c r="Q9" s="1">
        <v>5</v>
      </c>
      <c r="R9" s="1">
        <v>14.7</v>
      </c>
      <c r="S9" s="1" t="s">
        <v>54</v>
      </c>
      <c r="T9" s="1" t="s">
        <v>9475</v>
      </c>
      <c r="W9" s="1">
        <v>0</v>
      </c>
      <c r="X9" s="1" t="s">
        <v>58</v>
      </c>
    </row>
    <row r="10" spans="1:24" x14ac:dyDescent="0.2">
      <c r="A10" s="1">
        <f t="shared" si="0"/>
        <v>988582.23</v>
      </c>
      <c r="B10" s="1">
        <f t="shared" si="0"/>
        <v>988606.23</v>
      </c>
      <c r="C10" s="11" t="s">
        <v>52</v>
      </c>
      <c r="D10" s="12">
        <f>INDEX(families!$A:$A,MATCH(E10,families!$B:$B,0))</f>
        <v>2</v>
      </c>
      <c r="E10" s="1" t="str">
        <f t="shared" si="1"/>
        <v>FBE</v>
      </c>
      <c r="F10" s="1">
        <f t="shared" si="2"/>
        <v>19</v>
      </c>
      <c r="G10" s="1" t="str">
        <f t="shared" si="3"/>
        <v>19.0mm FBE</v>
      </c>
      <c r="H10" s="1" t="str">
        <f>_xlfn.CONCAT(TEXT(R10,"0.0"),"mm ",INDEX('Pipe Lookup'!D:D,MATCH('~17 Pipe Segmentation'!S10,'Pipe Lookup'!C:C,0))," TYPE ",Q10)</f>
        <v>19.0mm Fusion-Bonded Epoxy TYPE 7</v>
      </c>
      <c r="M10" s="1" t="s">
        <v>9472</v>
      </c>
      <c r="N10" s="1">
        <v>988582.23</v>
      </c>
      <c r="O10" s="1">
        <v>988606.23</v>
      </c>
      <c r="P10" s="1">
        <v>24</v>
      </c>
      <c r="Q10" s="1">
        <v>7</v>
      </c>
      <c r="R10" s="1">
        <v>19</v>
      </c>
      <c r="S10" s="1" t="s">
        <v>54</v>
      </c>
      <c r="T10" s="1" t="s">
        <v>9475</v>
      </c>
      <c r="W10" s="1">
        <v>0</v>
      </c>
      <c r="X10" s="1" t="s">
        <v>58</v>
      </c>
    </row>
    <row r="11" spans="1:24" x14ac:dyDescent="0.2">
      <c r="A11" s="1">
        <f t="shared" si="0"/>
        <v>988606.23</v>
      </c>
      <c r="B11" s="1">
        <f t="shared" si="0"/>
        <v>988614.23</v>
      </c>
      <c r="C11" s="11" t="s">
        <v>52</v>
      </c>
      <c r="D11" s="12">
        <f>INDEX(families!$A:$A,MATCH(E11,families!$B:$B,0))</f>
        <v>3</v>
      </c>
      <c r="E11" s="1" t="str">
        <f t="shared" si="1"/>
        <v>LE</v>
      </c>
      <c r="F11" s="1">
        <f t="shared" si="2"/>
        <v>19</v>
      </c>
      <c r="G11" s="1" t="str">
        <f t="shared" si="3"/>
        <v>19.0mm LE</v>
      </c>
      <c r="H11" s="1" t="str">
        <f>_xlfn.CONCAT(TEXT(R11,"0.0"),"mm ",INDEX('Pipe Lookup'!D:D,MATCH('~17 Pipe Segmentation'!S11,'Pipe Lookup'!C:C,0))," TYPE ",Q11)</f>
        <v>19.0mm Elbow TYPE 26</v>
      </c>
      <c r="M11" s="1" t="s">
        <v>9472</v>
      </c>
      <c r="N11" s="1">
        <v>988606.23</v>
      </c>
      <c r="O11" s="1">
        <v>988614.23</v>
      </c>
      <c r="P11" s="1">
        <v>8</v>
      </c>
      <c r="Q11" s="1">
        <v>26</v>
      </c>
      <c r="R11" s="1">
        <v>19</v>
      </c>
      <c r="S11" s="1" t="s">
        <v>56</v>
      </c>
      <c r="T11" s="1" t="s">
        <v>9475</v>
      </c>
      <c r="V11" s="1" t="s">
        <v>9477</v>
      </c>
      <c r="W11" s="1">
        <v>0</v>
      </c>
      <c r="X11" s="1" t="s">
        <v>58</v>
      </c>
    </row>
    <row r="12" spans="1:24" x14ac:dyDescent="0.2">
      <c r="A12" s="1">
        <f t="shared" si="0"/>
        <v>988614.23</v>
      </c>
      <c r="B12" s="1">
        <f t="shared" si="0"/>
        <v>988638.23</v>
      </c>
      <c r="C12" s="11" t="s">
        <v>52</v>
      </c>
      <c r="D12" s="12">
        <f>INDEX(families!$A:$A,MATCH(E12,families!$B:$B,0))</f>
        <v>2</v>
      </c>
      <c r="E12" s="1" t="str">
        <f t="shared" si="1"/>
        <v>FBE</v>
      </c>
      <c r="F12" s="1">
        <f t="shared" si="2"/>
        <v>19</v>
      </c>
      <c r="G12" s="1" t="str">
        <f t="shared" si="3"/>
        <v>19.0mm FBE</v>
      </c>
      <c r="H12" s="1" t="str">
        <f>_xlfn.CONCAT(TEXT(R12,"0.0"),"mm ",INDEX('Pipe Lookup'!D:D,MATCH('~17 Pipe Segmentation'!S12,'Pipe Lookup'!C:C,0))," TYPE ",Q12)</f>
        <v>19.0mm Fusion-Bonded Epoxy TYPE 7</v>
      </c>
      <c r="M12" s="1" t="s">
        <v>9472</v>
      </c>
      <c r="N12" s="1">
        <v>988614.23</v>
      </c>
      <c r="O12" s="1">
        <v>988638.23</v>
      </c>
      <c r="P12" s="1">
        <v>24</v>
      </c>
      <c r="Q12" s="1">
        <v>7</v>
      </c>
      <c r="R12" s="1">
        <v>19</v>
      </c>
      <c r="S12" s="1" t="s">
        <v>54</v>
      </c>
      <c r="T12" s="1" t="s">
        <v>9475</v>
      </c>
      <c r="W12" s="1">
        <v>0</v>
      </c>
      <c r="X12" s="1" t="s">
        <v>58</v>
      </c>
    </row>
    <row r="13" spans="1:24" x14ac:dyDescent="0.2">
      <c r="A13" s="1">
        <f t="shared" si="0"/>
        <v>988638.23</v>
      </c>
      <c r="B13" s="1">
        <f t="shared" si="0"/>
        <v>988662.23</v>
      </c>
      <c r="C13" s="11" t="s">
        <v>52</v>
      </c>
      <c r="D13" s="12">
        <f>INDEX(families!$A:$A,MATCH(E13,families!$B:$B,0))</f>
        <v>2</v>
      </c>
      <c r="E13" s="1" t="str">
        <f t="shared" si="1"/>
        <v>FBE</v>
      </c>
      <c r="F13" s="1">
        <f t="shared" si="2"/>
        <v>14.7</v>
      </c>
      <c r="G13" s="1" t="str">
        <f t="shared" si="3"/>
        <v>14.7mm FBE</v>
      </c>
      <c r="H13" s="1" t="str">
        <f>_xlfn.CONCAT(TEXT(R13,"0.0"),"mm ",INDEX('Pipe Lookup'!D:D,MATCH('~17 Pipe Segmentation'!S13,'Pipe Lookup'!C:C,0))," TYPE ",Q13)</f>
        <v>14.7mm Fusion-Bonded Epoxy TYPE 5</v>
      </c>
      <c r="M13" s="1" t="s">
        <v>9472</v>
      </c>
      <c r="N13" s="1">
        <v>988638.23</v>
      </c>
      <c r="O13" s="1">
        <v>988662.23</v>
      </c>
      <c r="P13" s="1">
        <v>24</v>
      </c>
      <c r="Q13" s="1">
        <v>5</v>
      </c>
      <c r="R13" s="1">
        <v>14.7</v>
      </c>
      <c r="S13" s="1" t="s">
        <v>54</v>
      </c>
      <c r="T13" s="1" t="s">
        <v>9475</v>
      </c>
      <c r="W13" s="1">
        <v>0</v>
      </c>
      <c r="X13" s="1" t="s">
        <v>58</v>
      </c>
    </row>
    <row r="14" spans="1:24" x14ac:dyDescent="0.2">
      <c r="A14" s="1">
        <f t="shared" si="0"/>
        <v>988662.23</v>
      </c>
      <c r="B14" s="1">
        <f t="shared" si="0"/>
        <v>989127</v>
      </c>
      <c r="C14" s="11" t="s">
        <v>52</v>
      </c>
      <c r="D14" s="12">
        <f>INDEX(families!$A:$A,MATCH(E14,families!$B:$B,0))</f>
        <v>2</v>
      </c>
      <c r="E14" s="1" t="str">
        <f t="shared" si="1"/>
        <v>FBE</v>
      </c>
      <c r="F14" s="1">
        <f t="shared" si="2"/>
        <v>11.8</v>
      </c>
      <c r="G14" s="1" t="str">
        <f t="shared" si="3"/>
        <v>11.8mm FBE</v>
      </c>
      <c r="H14" s="1" t="str">
        <f>_xlfn.CONCAT(TEXT(R14,"0.0"),"mm ",INDEX('Pipe Lookup'!D:D,MATCH('~17 Pipe Segmentation'!S14,'Pipe Lookup'!C:C,0))," TYPE ",Q14)</f>
        <v>11.8mm Fusion-Bonded Epoxy TYPE 4</v>
      </c>
      <c r="M14" s="1" t="s">
        <v>9472</v>
      </c>
      <c r="N14" s="1">
        <v>988662.23</v>
      </c>
      <c r="O14" s="1">
        <v>989127</v>
      </c>
      <c r="P14" s="1">
        <v>464.77000000001863</v>
      </c>
      <c r="Q14" s="1">
        <v>4</v>
      </c>
      <c r="R14" s="1">
        <v>11.8</v>
      </c>
      <c r="S14" s="1" t="s">
        <v>54</v>
      </c>
      <c r="T14" s="1" t="s">
        <v>9475</v>
      </c>
      <c r="W14" s="1">
        <v>0</v>
      </c>
      <c r="X14" s="1" t="s">
        <v>58</v>
      </c>
    </row>
    <row r="15" spans="1:24" x14ac:dyDescent="0.2">
      <c r="A15" s="1">
        <f t="shared" si="0"/>
        <v>989127</v>
      </c>
      <c r="B15" s="1">
        <f t="shared" si="0"/>
        <v>989136.72</v>
      </c>
      <c r="C15" s="11" t="s">
        <v>52</v>
      </c>
      <c r="D15" s="12">
        <f>INDEX(families!$A:$A,MATCH(E15,families!$B:$B,0))</f>
        <v>3</v>
      </c>
      <c r="E15" s="1" t="str">
        <f t="shared" si="1"/>
        <v>LE</v>
      </c>
      <c r="F15" s="1">
        <f t="shared" si="2"/>
        <v>14.7</v>
      </c>
      <c r="G15" s="1" t="str">
        <f t="shared" si="3"/>
        <v>14.7mm LE</v>
      </c>
      <c r="H15" s="1" t="str">
        <f>_xlfn.CONCAT(TEXT(R15,"0.0"),"mm ",INDEX('Pipe Lookup'!D:D,MATCH('~17 Pipe Segmentation'!S15,'Pipe Lookup'!C:C,0))," TYPE ",Q15)</f>
        <v>14.7mm Elbow TYPE 22</v>
      </c>
      <c r="M15" s="1" t="s">
        <v>9472</v>
      </c>
      <c r="N15" s="1">
        <v>989127</v>
      </c>
      <c r="O15" s="1">
        <v>989136.72</v>
      </c>
      <c r="P15" s="1">
        <v>9.7199999999720603</v>
      </c>
      <c r="Q15" s="1">
        <v>22</v>
      </c>
      <c r="R15" s="1">
        <v>14.7</v>
      </c>
      <c r="S15" s="1" t="s">
        <v>56</v>
      </c>
      <c r="T15" s="1" t="s">
        <v>9475</v>
      </c>
      <c r="V15" s="1" t="s">
        <v>9478</v>
      </c>
      <c r="W15" s="1">
        <v>0</v>
      </c>
      <c r="X15" s="1" t="s">
        <v>58</v>
      </c>
    </row>
    <row r="16" spans="1:24" x14ac:dyDescent="0.2">
      <c r="A16" s="1">
        <f t="shared" si="0"/>
        <v>989136.72</v>
      </c>
      <c r="B16" s="1">
        <f t="shared" si="0"/>
        <v>989157</v>
      </c>
      <c r="C16" s="11" t="s">
        <v>52</v>
      </c>
      <c r="D16" s="12">
        <f>INDEX(families!$A:$A,MATCH(E16,families!$B:$B,0))</f>
        <v>2</v>
      </c>
      <c r="E16" s="1" t="str">
        <f t="shared" si="1"/>
        <v>FBE</v>
      </c>
      <c r="F16" s="1">
        <f t="shared" si="2"/>
        <v>14.7</v>
      </c>
      <c r="G16" s="1" t="str">
        <f t="shared" si="3"/>
        <v>14.7mm FBE</v>
      </c>
      <c r="H16" s="1" t="str">
        <f>_xlfn.CONCAT(TEXT(R16,"0.0"),"mm ",INDEX('Pipe Lookup'!D:D,MATCH('~17 Pipe Segmentation'!S16,'Pipe Lookup'!C:C,0))," TYPE ",Q16)</f>
        <v>14.7mm Fusion-Bonded Epoxy TYPE 5</v>
      </c>
      <c r="M16" s="1" t="s">
        <v>9472</v>
      </c>
      <c r="N16" s="1">
        <v>989136.72</v>
      </c>
      <c r="O16" s="1">
        <v>989157</v>
      </c>
      <c r="P16" s="1">
        <v>20.28000000002794</v>
      </c>
      <c r="Q16" s="1">
        <v>5</v>
      </c>
      <c r="R16" s="1">
        <v>14.7</v>
      </c>
      <c r="S16" s="1" t="s">
        <v>54</v>
      </c>
      <c r="T16" s="1" t="s">
        <v>9475</v>
      </c>
      <c r="W16" s="1">
        <v>0</v>
      </c>
      <c r="X16" s="1" t="s">
        <v>58</v>
      </c>
    </row>
    <row r="17" spans="1:24" x14ac:dyDescent="0.2">
      <c r="A17" s="1">
        <f t="shared" si="0"/>
        <v>989157</v>
      </c>
      <c r="B17" s="1">
        <f t="shared" si="0"/>
        <v>989166.66</v>
      </c>
      <c r="C17" s="11" t="s">
        <v>52</v>
      </c>
      <c r="D17" s="12">
        <f>INDEX(families!$A:$A,MATCH(E17,families!$B:$B,0))</f>
        <v>3</v>
      </c>
      <c r="E17" s="1" t="str">
        <f t="shared" si="1"/>
        <v>LE</v>
      </c>
      <c r="F17" s="1">
        <f t="shared" si="2"/>
        <v>14.7</v>
      </c>
      <c r="G17" s="1" t="str">
        <f t="shared" si="3"/>
        <v>14.7mm LE</v>
      </c>
      <c r="H17" s="1" t="str">
        <f>_xlfn.CONCAT(TEXT(R17,"0.0"),"mm ",INDEX('Pipe Lookup'!D:D,MATCH('~17 Pipe Segmentation'!S17,'Pipe Lookup'!C:C,0))," TYPE ",Q17)</f>
        <v>14.7mm Elbow TYPE 22</v>
      </c>
      <c r="M17" s="1" t="s">
        <v>9472</v>
      </c>
      <c r="N17" s="1">
        <v>989157</v>
      </c>
      <c r="O17" s="1">
        <v>989166.66</v>
      </c>
      <c r="P17" s="1">
        <v>9.6600000000325963</v>
      </c>
      <c r="Q17" s="1">
        <v>22</v>
      </c>
      <c r="R17" s="1">
        <v>14.7</v>
      </c>
      <c r="S17" s="1" t="s">
        <v>56</v>
      </c>
      <c r="T17" s="1" t="s">
        <v>9475</v>
      </c>
      <c r="V17" s="1" t="s">
        <v>9479</v>
      </c>
      <c r="W17" s="1">
        <v>0</v>
      </c>
      <c r="X17" s="1" t="s">
        <v>58</v>
      </c>
    </row>
    <row r="18" spans="1:24" x14ac:dyDescent="0.2">
      <c r="A18" s="1">
        <f t="shared" si="0"/>
        <v>989166.66</v>
      </c>
      <c r="B18" s="1">
        <f t="shared" si="0"/>
        <v>990260.66</v>
      </c>
      <c r="C18" s="11" t="s">
        <v>52</v>
      </c>
      <c r="D18" s="12">
        <f>INDEX(families!$A:$A,MATCH(E18,families!$B:$B,0))</f>
        <v>2</v>
      </c>
      <c r="E18" s="1" t="str">
        <f t="shared" si="1"/>
        <v>FBE</v>
      </c>
      <c r="F18" s="1">
        <f t="shared" si="2"/>
        <v>11.8</v>
      </c>
      <c r="G18" s="1" t="str">
        <f t="shared" si="3"/>
        <v>11.8mm FBE</v>
      </c>
      <c r="H18" s="1" t="str">
        <f>_xlfn.CONCAT(TEXT(R18,"0.0"),"mm ",INDEX('Pipe Lookup'!D:D,MATCH('~17 Pipe Segmentation'!S18,'Pipe Lookup'!C:C,0))," TYPE ",Q18)</f>
        <v>11.8mm Fusion-Bonded Epoxy TYPE 4</v>
      </c>
      <c r="M18" s="1" t="s">
        <v>9472</v>
      </c>
      <c r="N18" s="1">
        <v>989166.66</v>
      </c>
      <c r="O18" s="1">
        <v>990260.66</v>
      </c>
      <c r="P18" s="1">
        <v>1094</v>
      </c>
      <c r="Q18" s="1">
        <v>4</v>
      </c>
      <c r="R18" s="1">
        <v>11.8</v>
      </c>
      <c r="S18" s="1" t="s">
        <v>54</v>
      </c>
      <c r="T18" s="1" t="s">
        <v>9475</v>
      </c>
      <c r="W18" s="1">
        <v>0</v>
      </c>
      <c r="X18" s="1" t="s">
        <v>58</v>
      </c>
    </row>
    <row r="19" spans="1:24" x14ac:dyDescent="0.2">
      <c r="A19" s="1">
        <f t="shared" si="0"/>
        <v>990260.66</v>
      </c>
      <c r="B19" s="1">
        <f t="shared" si="0"/>
        <v>990272.66</v>
      </c>
      <c r="C19" s="11" t="s">
        <v>52</v>
      </c>
      <c r="D19" s="12">
        <f>INDEX(families!$A:$A,MATCH(E19,families!$B:$B,0))</f>
        <v>2</v>
      </c>
      <c r="E19" s="1" t="str">
        <f t="shared" si="1"/>
        <v>FBE</v>
      </c>
      <c r="F19" s="1">
        <f t="shared" si="2"/>
        <v>14.7</v>
      </c>
      <c r="G19" s="1" t="str">
        <f t="shared" si="3"/>
        <v>14.7mm FBE</v>
      </c>
      <c r="H19" s="1" t="str">
        <f>_xlfn.CONCAT(TEXT(R19,"0.0"),"mm ",INDEX('Pipe Lookup'!D:D,MATCH('~17 Pipe Segmentation'!S19,'Pipe Lookup'!C:C,0))," TYPE ",Q19)</f>
        <v>14.7mm Fusion-Bonded Epoxy TYPE 5</v>
      </c>
      <c r="M19" s="1" t="s">
        <v>9472</v>
      </c>
      <c r="N19" s="1">
        <v>990260.66</v>
      </c>
      <c r="O19" s="1">
        <v>990272.66</v>
      </c>
      <c r="P19" s="1">
        <v>12</v>
      </c>
      <c r="Q19" s="1">
        <v>5</v>
      </c>
      <c r="R19" s="1">
        <v>14.7</v>
      </c>
      <c r="S19" s="1" t="s">
        <v>54</v>
      </c>
      <c r="T19" s="1" t="s">
        <v>9475</v>
      </c>
      <c r="W19" s="1">
        <v>0</v>
      </c>
      <c r="X19" s="1" t="s">
        <v>58</v>
      </c>
    </row>
    <row r="20" spans="1:24" x14ac:dyDescent="0.2">
      <c r="A20" s="1">
        <f t="shared" si="0"/>
        <v>990272.66</v>
      </c>
      <c r="B20" s="1">
        <f t="shared" si="0"/>
        <v>990309.36</v>
      </c>
      <c r="C20" s="11" t="s">
        <v>52</v>
      </c>
      <c r="D20" s="12">
        <f>INDEX(families!$A:$A,MATCH(E20,families!$B:$B,0))</f>
        <v>2</v>
      </c>
      <c r="E20" s="1" t="str">
        <f t="shared" si="1"/>
        <v>FBE</v>
      </c>
      <c r="F20" s="1">
        <f t="shared" si="2"/>
        <v>19</v>
      </c>
      <c r="G20" s="1" t="str">
        <f t="shared" si="3"/>
        <v>19.0mm FBE</v>
      </c>
      <c r="H20" s="1" t="str">
        <f>_xlfn.CONCAT(TEXT(R20,"0.0"),"mm ",INDEX('Pipe Lookup'!D:D,MATCH('~17 Pipe Segmentation'!S20,'Pipe Lookup'!C:C,0))," TYPE ",Q20)</f>
        <v>19.0mm Fusion-Bonded Epoxy TYPE 7</v>
      </c>
      <c r="M20" s="1" t="s">
        <v>9472</v>
      </c>
      <c r="N20" s="1">
        <v>990272.66</v>
      </c>
      <c r="O20" s="1">
        <v>990309.36</v>
      </c>
      <c r="P20" s="1">
        <v>36.699999999953434</v>
      </c>
      <c r="Q20" s="1">
        <v>7</v>
      </c>
      <c r="R20" s="1">
        <v>19</v>
      </c>
      <c r="S20" s="1" t="s">
        <v>54</v>
      </c>
      <c r="T20" s="1" t="s">
        <v>55</v>
      </c>
      <c r="W20" s="1">
        <v>0</v>
      </c>
      <c r="X20" s="1" t="s">
        <v>58</v>
      </c>
    </row>
    <row r="21" spans="1:24" x14ac:dyDescent="0.2">
      <c r="A21" s="1">
        <f t="shared" si="0"/>
        <v>990309.36</v>
      </c>
      <c r="B21" s="1">
        <f t="shared" si="0"/>
        <v>990313.96</v>
      </c>
      <c r="C21" s="11" t="s">
        <v>52</v>
      </c>
      <c r="D21" s="12">
        <f>INDEX(families!$A:$A,MATCH(E21,families!$B:$B,0))</f>
        <v>3</v>
      </c>
      <c r="E21" s="1" t="str">
        <f t="shared" si="1"/>
        <v>LE</v>
      </c>
      <c r="F21" s="1">
        <f t="shared" si="2"/>
        <v>19</v>
      </c>
      <c r="G21" s="1" t="str">
        <f t="shared" si="3"/>
        <v>19.0mm LE</v>
      </c>
      <c r="H21" s="1" t="str">
        <f>_xlfn.CONCAT(TEXT(R21,"0.0"),"mm ",INDEX('Pipe Lookup'!D:D,MATCH('~17 Pipe Segmentation'!S21,'Pipe Lookup'!C:C,0))," TYPE ",Q21)</f>
        <v>19.0mm Elbow TYPE 26</v>
      </c>
      <c r="M21" s="1" t="s">
        <v>9472</v>
      </c>
      <c r="N21" s="1">
        <v>990309.36</v>
      </c>
      <c r="O21" s="1">
        <v>990313.96</v>
      </c>
      <c r="P21" s="1">
        <v>4.5999999999767169</v>
      </c>
      <c r="Q21" s="1">
        <v>26</v>
      </c>
      <c r="R21" s="1">
        <v>19</v>
      </c>
      <c r="S21" s="1" t="s">
        <v>56</v>
      </c>
      <c r="T21" s="1" t="s">
        <v>55</v>
      </c>
      <c r="V21" s="1" t="s">
        <v>57</v>
      </c>
      <c r="W21" s="1">
        <v>0</v>
      </c>
      <c r="X21" s="1" t="s">
        <v>58</v>
      </c>
    </row>
    <row r="22" spans="1:24" x14ac:dyDescent="0.2">
      <c r="A22" s="1">
        <f t="shared" si="0"/>
        <v>990313.96</v>
      </c>
      <c r="B22" s="1">
        <f t="shared" si="0"/>
        <v>990326.9</v>
      </c>
      <c r="C22" s="11" t="s">
        <v>52</v>
      </c>
      <c r="D22" s="12">
        <f>INDEX(families!$A:$A,MATCH(E22,families!$B:$B,0))</f>
        <v>2</v>
      </c>
      <c r="E22" s="1" t="str">
        <f t="shared" si="1"/>
        <v>FBE</v>
      </c>
      <c r="F22" s="1">
        <f t="shared" si="2"/>
        <v>19</v>
      </c>
      <c r="G22" s="1" t="str">
        <f t="shared" si="3"/>
        <v>19.0mm FBE</v>
      </c>
      <c r="H22" s="1" t="str">
        <f>_xlfn.CONCAT(TEXT(R22,"0.0"),"mm ",INDEX('Pipe Lookup'!D:D,MATCH('~17 Pipe Segmentation'!S22,'Pipe Lookup'!C:C,0))," TYPE ",Q22)</f>
        <v>19.0mm Fusion-Bonded Epoxy TYPE 7</v>
      </c>
      <c r="M22" s="1" t="s">
        <v>9472</v>
      </c>
      <c r="N22" s="1">
        <v>990313.96</v>
      </c>
      <c r="O22" s="1">
        <v>990326.9</v>
      </c>
      <c r="P22" s="1">
        <v>12.940000000060536</v>
      </c>
      <c r="Q22" s="1">
        <v>7</v>
      </c>
      <c r="R22" s="1">
        <v>19</v>
      </c>
      <c r="S22" s="1" t="s">
        <v>54</v>
      </c>
      <c r="T22" s="1" t="s">
        <v>55</v>
      </c>
      <c r="W22" s="1">
        <v>0</v>
      </c>
      <c r="X22" s="1" t="s">
        <v>58</v>
      </c>
    </row>
    <row r="23" spans="1:24" x14ac:dyDescent="0.2">
      <c r="A23" s="1">
        <f t="shared" si="0"/>
        <v>990326.9</v>
      </c>
      <c r="B23" s="1">
        <f t="shared" si="0"/>
        <v>990332</v>
      </c>
      <c r="C23" s="11" t="s">
        <v>52</v>
      </c>
      <c r="D23" s="12">
        <f>INDEX(families!$A:$A,MATCH(E23,families!$B:$B,0))</f>
        <v>3</v>
      </c>
      <c r="E23" s="1" t="str">
        <f t="shared" si="1"/>
        <v>LE</v>
      </c>
      <c r="F23" s="1">
        <f t="shared" si="2"/>
        <v>19</v>
      </c>
      <c r="G23" s="1" t="str">
        <f t="shared" si="3"/>
        <v>19.0mm LE</v>
      </c>
      <c r="H23" s="1" t="str">
        <f>_xlfn.CONCAT(TEXT(R23,"0.0"),"mm ",INDEX('Pipe Lookup'!D:D,MATCH('~17 Pipe Segmentation'!S23,'Pipe Lookup'!C:C,0))," TYPE ",Q23)</f>
        <v>19.0mm Elbow TYPE 26</v>
      </c>
      <c r="M23" s="1" t="s">
        <v>9472</v>
      </c>
      <c r="N23" s="1">
        <v>990326.9</v>
      </c>
      <c r="O23" s="1">
        <v>990332</v>
      </c>
      <c r="P23" s="1">
        <v>5.0999999999767169</v>
      </c>
      <c r="Q23" s="1">
        <v>26</v>
      </c>
      <c r="R23" s="1">
        <v>19</v>
      </c>
      <c r="S23" s="1" t="s">
        <v>56</v>
      </c>
      <c r="T23" s="1" t="s">
        <v>55</v>
      </c>
      <c r="V23" s="1" t="s">
        <v>59</v>
      </c>
      <c r="W23" s="1">
        <v>0</v>
      </c>
      <c r="X23" s="1" t="s">
        <v>58</v>
      </c>
    </row>
    <row r="24" spans="1:24" x14ac:dyDescent="0.2">
      <c r="A24" s="1">
        <f t="shared" si="0"/>
        <v>990332</v>
      </c>
      <c r="B24" s="1">
        <f t="shared" si="0"/>
        <v>990356</v>
      </c>
      <c r="C24" s="11" t="s">
        <v>52</v>
      </c>
      <c r="D24" s="12">
        <f>INDEX(families!$A:$A,MATCH(E24,families!$B:$B,0))</f>
        <v>2</v>
      </c>
      <c r="E24" s="1" t="str">
        <f t="shared" si="1"/>
        <v>FBE</v>
      </c>
      <c r="F24" s="1">
        <f t="shared" si="2"/>
        <v>19</v>
      </c>
      <c r="G24" s="1" t="str">
        <f t="shared" si="3"/>
        <v>19.0mm FBE</v>
      </c>
      <c r="H24" s="1" t="str">
        <f>_xlfn.CONCAT(TEXT(R24,"0.0"),"mm ",INDEX('Pipe Lookup'!D:D,MATCH('~17 Pipe Segmentation'!S24,'Pipe Lookup'!C:C,0))," TYPE ",Q24)</f>
        <v>19.0mm Fusion-Bonded Epoxy TYPE 7</v>
      </c>
      <c r="M24" s="1" t="s">
        <v>9472</v>
      </c>
      <c r="N24" s="1">
        <v>990332</v>
      </c>
      <c r="O24" s="1">
        <v>990356</v>
      </c>
      <c r="P24" s="1">
        <v>24</v>
      </c>
      <c r="Q24" s="1">
        <v>7</v>
      </c>
      <c r="R24" s="1">
        <v>19</v>
      </c>
      <c r="S24" s="1" t="s">
        <v>54</v>
      </c>
      <c r="T24" s="1" t="s">
        <v>55</v>
      </c>
      <c r="W24" s="1">
        <v>0</v>
      </c>
      <c r="X24" s="1" t="s">
        <v>58</v>
      </c>
    </row>
    <row r="25" spans="1:24" x14ac:dyDescent="0.2">
      <c r="A25" s="1">
        <f t="shared" si="0"/>
        <v>990356</v>
      </c>
      <c r="B25" s="1">
        <f t="shared" si="0"/>
        <v>990615</v>
      </c>
      <c r="C25" s="11" t="s">
        <v>52</v>
      </c>
      <c r="D25" s="12">
        <f>INDEX(families!$A:$A,MATCH(E25,families!$B:$B,0))</f>
        <v>2</v>
      </c>
      <c r="E25" s="1" t="str">
        <f t="shared" si="1"/>
        <v>FBE</v>
      </c>
      <c r="F25" s="1">
        <f t="shared" si="2"/>
        <v>14.7</v>
      </c>
      <c r="G25" s="1" t="str">
        <f t="shared" si="3"/>
        <v>14.7mm FBE</v>
      </c>
      <c r="H25" s="1" t="str">
        <f>_xlfn.CONCAT(TEXT(R25,"0.0"),"mm ",INDEX('Pipe Lookup'!D:D,MATCH('~17 Pipe Segmentation'!S25,'Pipe Lookup'!C:C,0))," TYPE ",Q25)</f>
        <v>14.7mm Fusion-Bonded Epoxy TYPE 5</v>
      </c>
      <c r="M25" s="1" t="s">
        <v>9472</v>
      </c>
      <c r="N25" s="1">
        <v>990356</v>
      </c>
      <c r="O25" s="1">
        <v>990615</v>
      </c>
      <c r="P25" s="1">
        <v>259</v>
      </c>
      <c r="Q25" s="1">
        <v>5</v>
      </c>
      <c r="R25" s="1">
        <v>14.7</v>
      </c>
      <c r="S25" s="1" t="s">
        <v>54</v>
      </c>
      <c r="T25" s="1" t="s">
        <v>55</v>
      </c>
      <c r="W25" s="1">
        <v>0</v>
      </c>
      <c r="X25" s="1" t="s">
        <v>58</v>
      </c>
    </row>
    <row r="26" spans="1:24" x14ac:dyDescent="0.2">
      <c r="A26" s="1">
        <f t="shared" si="0"/>
        <v>990615</v>
      </c>
      <c r="B26" s="1">
        <f t="shared" si="0"/>
        <v>990638.7</v>
      </c>
      <c r="C26" s="11" t="s">
        <v>52</v>
      </c>
      <c r="D26" s="12">
        <f>INDEX(families!$A:$A,MATCH(E26,families!$B:$B,0))</f>
        <v>2</v>
      </c>
      <c r="E26" s="1" t="str">
        <f t="shared" si="1"/>
        <v>FBE</v>
      </c>
      <c r="F26" s="1">
        <f t="shared" si="2"/>
        <v>19</v>
      </c>
      <c r="G26" s="1" t="str">
        <f t="shared" si="3"/>
        <v>19.0mm FBE</v>
      </c>
      <c r="H26" s="1" t="str">
        <f>_xlfn.CONCAT(TEXT(R26,"0.0"),"mm ",INDEX('Pipe Lookup'!D:D,MATCH('~17 Pipe Segmentation'!S26,'Pipe Lookup'!C:C,0))," TYPE ",Q26)</f>
        <v>19.0mm Fusion-Bonded Epoxy TYPE 7</v>
      </c>
      <c r="M26" s="1" t="s">
        <v>9472</v>
      </c>
      <c r="N26" s="1">
        <v>990615</v>
      </c>
      <c r="O26" s="1">
        <v>990638.7</v>
      </c>
      <c r="P26" s="1">
        <v>23.699999999953434</v>
      </c>
      <c r="Q26" s="1">
        <v>7</v>
      </c>
      <c r="R26" s="1">
        <v>19</v>
      </c>
      <c r="S26" s="1" t="s">
        <v>54</v>
      </c>
      <c r="T26" s="1" t="s">
        <v>55</v>
      </c>
      <c r="W26" s="1">
        <v>0</v>
      </c>
      <c r="X26" s="1" t="s">
        <v>58</v>
      </c>
    </row>
    <row r="27" spans="1:24" x14ac:dyDescent="0.2">
      <c r="A27" s="1">
        <f t="shared" si="0"/>
        <v>990638.7</v>
      </c>
      <c r="B27" s="1">
        <f t="shared" si="0"/>
        <v>990643.3</v>
      </c>
      <c r="C27" s="11" t="s">
        <v>52</v>
      </c>
      <c r="D27" s="12">
        <f>INDEX(families!$A:$A,MATCH(E27,families!$B:$B,0))</f>
        <v>3</v>
      </c>
      <c r="E27" s="1" t="str">
        <f t="shared" si="1"/>
        <v>LE</v>
      </c>
      <c r="F27" s="1">
        <f t="shared" si="2"/>
        <v>19</v>
      </c>
      <c r="G27" s="1" t="str">
        <f t="shared" si="3"/>
        <v>19.0mm LE</v>
      </c>
      <c r="H27" s="1" t="str">
        <f>_xlfn.CONCAT(TEXT(R27,"0.0"),"mm ",INDEX('Pipe Lookup'!D:D,MATCH('~17 Pipe Segmentation'!S27,'Pipe Lookup'!C:C,0))," TYPE ",Q27)</f>
        <v>19.0mm Elbow TYPE 26</v>
      </c>
      <c r="M27" s="1" t="s">
        <v>9472</v>
      </c>
      <c r="N27" s="1">
        <v>990638.7</v>
      </c>
      <c r="O27" s="1">
        <v>990643.3</v>
      </c>
      <c r="P27" s="1">
        <v>4.6000000000931323</v>
      </c>
      <c r="Q27" s="1">
        <v>26</v>
      </c>
      <c r="R27" s="1">
        <v>19</v>
      </c>
      <c r="S27" s="1" t="s">
        <v>56</v>
      </c>
      <c r="T27" s="1" t="s">
        <v>55</v>
      </c>
      <c r="V27" s="1" t="s">
        <v>60</v>
      </c>
      <c r="W27" s="1">
        <v>0</v>
      </c>
      <c r="X27" s="1" t="s">
        <v>58</v>
      </c>
    </row>
    <row r="28" spans="1:24" x14ac:dyDescent="0.2">
      <c r="A28" s="1">
        <f t="shared" si="0"/>
        <v>990643.3</v>
      </c>
      <c r="B28" s="1">
        <f t="shared" si="0"/>
        <v>990667</v>
      </c>
      <c r="C28" s="11" t="s">
        <v>52</v>
      </c>
      <c r="D28" s="12">
        <f>INDEX(families!$A:$A,MATCH(E28,families!$B:$B,0))</f>
        <v>2</v>
      </c>
      <c r="E28" s="1" t="str">
        <f t="shared" si="1"/>
        <v>FBE</v>
      </c>
      <c r="F28" s="1">
        <f t="shared" si="2"/>
        <v>19</v>
      </c>
      <c r="G28" s="1" t="str">
        <f t="shared" si="3"/>
        <v>19.0mm FBE</v>
      </c>
      <c r="H28" s="1" t="str">
        <f>_xlfn.CONCAT(TEXT(R28,"0.0"),"mm ",INDEX('Pipe Lookup'!D:D,MATCH('~17 Pipe Segmentation'!S28,'Pipe Lookup'!C:C,0))," TYPE ",Q28)</f>
        <v>19.0mm Fusion-Bonded Epoxy TYPE 7</v>
      </c>
      <c r="M28" s="1" t="s">
        <v>9472</v>
      </c>
      <c r="N28" s="1">
        <v>990643.3</v>
      </c>
      <c r="O28" s="1">
        <v>990667</v>
      </c>
      <c r="P28" s="1">
        <v>23.699999999953434</v>
      </c>
      <c r="Q28" s="1">
        <v>7</v>
      </c>
      <c r="R28" s="1">
        <v>19</v>
      </c>
      <c r="S28" s="1" t="s">
        <v>54</v>
      </c>
      <c r="T28" s="1" t="s">
        <v>55</v>
      </c>
      <c r="W28" s="1">
        <v>0</v>
      </c>
      <c r="X28" s="1" t="s">
        <v>58</v>
      </c>
    </row>
    <row r="29" spans="1:24" x14ac:dyDescent="0.2">
      <c r="A29" s="1">
        <f t="shared" si="0"/>
        <v>990667</v>
      </c>
      <c r="B29" s="1">
        <f t="shared" si="0"/>
        <v>990907</v>
      </c>
      <c r="C29" s="11" t="s">
        <v>52</v>
      </c>
      <c r="D29" s="12">
        <f>INDEX(families!$A:$A,MATCH(E29,families!$B:$B,0))</f>
        <v>2</v>
      </c>
      <c r="E29" s="1" t="str">
        <f t="shared" si="1"/>
        <v>FBE</v>
      </c>
      <c r="F29" s="1">
        <f t="shared" si="2"/>
        <v>14.7</v>
      </c>
      <c r="G29" s="1" t="str">
        <f t="shared" si="3"/>
        <v>14.7mm FBE</v>
      </c>
      <c r="H29" s="1" t="str">
        <f>_xlfn.CONCAT(TEXT(R29,"0.0"),"mm ",INDEX('Pipe Lookup'!D:D,MATCH('~17 Pipe Segmentation'!S29,'Pipe Lookup'!C:C,0))," TYPE ",Q29)</f>
        <v>14.7mm Fusion-Bonded Epoxy TYPE 5</v>
      </c>
      <c r="M29" s="1" t="s">
        <v>9472</v>
      </c>
      <c r="N29" s="1">
        <v>990667</v>
      </c>
      <c r="O29" s="1">
        <v>990907</v>
      </c>
      <c r="P29" s="1">
        <v>240</v>
      </c>
      <c r="Q29" s="1">
        <v>5</v>
      </c>
      <c r="R29" s="1">
        <v>14.7</v>
      </c>
      <c r="S29" s="1" t="s">
        <v>54</v>
      </c>
      <c r="T29" s="1" t="s">
        <v>55</v>
      </c>
      <c r="W29" s="1">
        <v>0</v>
      </c>
      <c r="X29" s="1" t="s">
        <v>58</v>
      </c>
    </row>
    <row r="30" spans="1:24" x14ac:dyDescent="0.2">
      <c r="A30" s="1">
        <f t="shared" si="0"/>
        <v>990907</v>
      </c>
      <c r="B30" s="1">
        <f t="shared" si="0"/>
        <v>990930.7</v>
      </c>
      <c r="C30" s="11" t="s">
        <v>52</v>
      </c>
      <c r="D30" s="12">
        <f>INDEX(families!$A:$A,MATCH(E30,families!$B:$B,0))</f>
        <v>2</v>
      </c>
      <c r="E30" s="1" t="str">
        <f t="shared" si="1"/>
        <v>FBE</v>
      </c>
      <c r="F30" s="1">
        <f t="shared" si="2"/>
        <v>19</v>
      </c>
      <c r="G30" s="1" t="str">
        <f t="shared" si="3"/>
        <v>19.0mm FBE</v>
      </c>
      <c r="H30" s="1" t="str">
        <f>_xlfn.CONCAT(TEXT(R30,"0.0"),"mm ",INDEX('Pipe Lookup'!D:D,MATCH('~17 Pipe Segmentation'!S30,'Pipe Lookup'!C:C,0))," TYPE ",Q30)</f>
        <v>19.0mm Fusion-Bonded Epoxy TYPE 7</v>
      </c>
      <c r="M30" s="1" t="s">
        <v>9472</v>
      </c>
      <c r="N30" s="1">
        <v>990907</v>
      </c>
      <c r="O30" s="1">
        <v>990930.7</v>
      </c>
      <c r="P30" s="1">
        <v>23.699999999953434</v>
      </c>
      <c r="Q30" s="1">
        <v>7</v>
      </c>
      <c r="R30" s="1">
        <v>19</v>
      </c>
      <c r="S30" s="1" t="s">
        <v>54</v>
      </c>
      <c r="T30" s="1" t="s">
        <v>55</v>
      </c>
      <c r="W30" s="1">
        <v>0</v>
      </c>
      <c r="X30" s="1" t="s">
        <v>58</v>
      </c>
    </row>
    <row r="31" spans="1:24" x14ac:dyDescent="0.2">
      <c r="A31" s="1">
        <f t="shared" si="0"/>
        <v>990930.7</v>
      </c>
      <c r="B31" s="1">
        <f t="shared" si="0"/>
        <v>990935.3</v>
      </c>
      <c r="C31" s="11" t="s">
        <v>52</v>
      </c>
      <c r="D31" s="12">
        <f>INDEX(families!$A:$A,MATCH(E31,families!$B:$B,0))</f>
        <v>3</v>
      </c>
      <c r="E31" s="1" t="str">
        <f t="shared" si="1"/>
        <v>LE</v>
      </c>
      <c r="F31" s="1">
        <f t="shared" si="2"/>
        <v>19</v>
      </c>
      <c r="G31" s="1" t="str">
        <f t="shared" si="3"/>
        <v>19.0mm LE</v>
      </c>
      <c r="H31" s="1" t="str">
        <f>_xlfn.CONCAT(TEXT(R31,"0.0"),"mm ",INDEX('Pipe Lookup'!D:D,MATCH('~17 Pipe Segmentation'!S31,'Pipe Lookup'!C:C,0))," TYPE ",Q31)</f>
        <v>19.0mm Elbow TYPE 26</v>
      </c>
      <c r="M31" s="1" t="s">
        <v>9472</v>
      </c>
      <c r="N31" s="1">
        <v>990930.7</v>
      </c>
      <c r="O31" s="1">
        <v>990935.3</v>
      </c>
      <c r="P31" s="1">
        <v>4.6000000000931323</v>
      </c>
      <c r="Q31" s="1">
        <v>26</v>
      </c>
      <c r="R31" s="1">
        <v>19</v>
      </c>
      <c r="S31" s="1" t="s">
        <v>56</v>
      </c>
      <c r="T31" s="1" t="s">
        <v>55</v>
      </c>
      <c r="V31" s="1" t="s">
        <v>61</v>
      </c>
      <c r="W31" s="1">
        <v>0</v>
      </c>
      <c r="X31" s="1" t="s">
        <v>58</v>
      </c>
    </row>
    <row r="32" spans="1:24" x14ac:dyDescent="0.2">
      <c r="A32" s="1">
        <f t="shared" si="0"/>
        <v>990935.3</v>
      </c>
      <c r="B32" s="1">
        <f t="shared" si="0"/>
        <v>990955.08</v>
      </c>
      <c r="C32" s="11" t="s">
        <v>52</v>
      </c>
      <c r="D32" s="12">
        <f>INDEX(families!$A:$A,MATCH(E32,families!$B:$B,0))</f>
        <v>2</v>
      </c>
      <c r="E32" s="1" t="str">
        <f t="shared" si="1"/>
        <v>FBE</v>
      </c>
      <c r="F32" s="1">
        <f t="shared" si="2"/>
        <v>19</v>
      </c>
      <c r="G32" s="1" t="str">
        <f t="shared" si="3"/>
        <v>19.0mm FBE</v>
      </c>
      <c r="H32" s="1" t="str">
        <f>_xlfn.CONCAT(TEXT(R32,"0.0"),"mm ",INDEX('Pipe Lookup'!D:D,MATCH('~17 Pipe Segmentation'!S32,'Pipe Lookup'!C:C,0))," TYPE ",Q32)</f>
        <v>19.0mm Fusion-Bonded Epoxy TYPE 7</v>
      </c>
      <c r="M32" s="1" t="s">
        <v>9472</v>
      </c>
      <c r="N32" s="1">
        <v>990935.3</v>
      </c>
      <c r="O32" s="1">
        <v>990955.08</v>
      </c>
      <c r="P32" s="1">
        <v>19.779999999911524</v>
      </c>
      <c r="Q32" s="1">
        <v>7</v>
      </c>
      <c r="R32" s="1">
        <v>19</v>
      </c>
      <c r="S32" s="1" t="s">
        <v>54</v>
      </c>
      <c r="T32" s="1" t="s">
        <v>55</v>
      </c>
      <c r="W32" s="1">
        <v>0</v>
      </c>
      <c r="X32" s="1" t="s">
        <v>58</v>
      </c>
    </row>
    <row r="33" spans="1:24" x14ac:dyDescent="0.2">
      <c r="A33" s="1">
        <f t="shared" si="0"/>
        <v>990955.08</v>
      </c>
      <c r="B33" s="1">
        <f t="shared" si="0"/>
        <v>990959.27</v>
      </c>
      <c r="C33" s="11" t="s">
        <v>52</v>
      </c>
      <c r="D33" s="12">
        <f>INDEX(families!$A:$A,MATCH(E33,families!$B:$B,0))</f>
        <v>3</v>
      </c>
      <c r="E33" s="1" t="str">
        <f t="shared" si="1"/>
        <v>LE</v>
      </c>
      <c r="F33" s="1">
        <f t="shared" si="2"/>
        <v>19</v>
      </c>
      <c r="G33" s="1" t="str">
        <f t="shared" si="3"/>
        <v>19.0mm LE</v>
      </c>
      <c r="H33" s="1" t="str">
        <f>_xlfn.CONCAT(TEXT(R33,"0.0"),"mm ",INDEX('Pipe Lookup'!D:D,MATCH('~17 Pipe Segmentation'!S33,'Pipe Lookup'!C:C,0))," TYPE ",Q33)</f>
        <v>19.0mm Elbow TYPE 26</v>
      </c>
      <c r="M33" s="1" t="s">
        <v>9472</v>
      </c>
      <c r="N33" s="1">
        <v>990955.08</v>
      </c>
      <c r="O33" s="1">
        <v>990959.27</v>
      </c>
      <c r="P33" s="1">
        <v>4.190000000060536</v>
      </c>
      <c r="Q33" s="1">
        <v>26</v>
      </c>
      <c r="R33" s="1">
        <v>19</v>
      </c>
      <c r="S33" s="1" t="s">
        <v>56</v>
      </c>
      <c r="T33" s="1" t="s">
        <v>55</v>
      </c>
      <c r="V33" s="1" t="s">
        <v>62</v>
      </c>
      <c r="W33" s="1">
        <v>0</v>
      </c>
      <c r="X33" s="1" t="s">
        <v>58</v>
      </c>
    </row>
    <row r="34" spans="1:24" x14ac:dyDescent="0.2">
      <c r="A34" s="1">
        <f t="shared" si="0"/>
        <v>990959.27</v>
      </c>
      <c r="B34" s="1">
        <f t="shared" si="0"/>
        <v>990983.27</v>
      </c>
      <c r="C34" s="11" t="s">
        <v>52</v>
      </c>
      <c r="D34" s="12">
        <f>INDEX(families!$A:$A,MATCH(E34,families!$B:$B,0))</f>
        <v>2</v>
      </c>
      <c r="E34" s="1" t="str">
        <f t="shared" si="1"/>
        <v>FBE</v>
      </c>
      <c r="F34" s="1">
        <f t="shared" si="2"/>
        <v>19</v>
      </c>
      <c r="G34" s="1" t="str">
        <f t="shared" si="3"/>
        <v>19.0mm FBE</v>
      </c>
      <c r="H34" s="1" t="str">
        <f>_xlfn.CONCAT(TEXT(R34,"0.0"),"mm ",INDEX('Pipe Lookup'!D:D,MATCH('~17 Pipe Segmentation'!S34,'Pipe Lookup'!C:C,0))," TYPE ",Q34)</f>
        <v>19.0mm Fusion-Bonded Epoxy TYPE 7</v>
      </c>
      <c r="M34" s="1" t="s">
        <v>9472</v>
      </c>
      <c r="N34" s="1">
        <v>990959.27</v>
      </c>
      <c r="O34" s="1">
        <v>990983.27</v>
      </c>
      <c r="P34" s="1">
        <v>24</v>
      </c>
      <c r="Q34" s="1">
        <v>7</v>
      </c>
      <c r="R34" s="1">
        <v>19</v>
      </c>
      <c r="S34" s="1" t="s">
        <v>54</v>
      </c>
      <c r="T34" s="1" t="s">
        <v>55</v>
      </c>
      <c r="W34" s="1">
        <v>0</v>
      </c>
      <c r="X34" s="1" t="s">
        <v>58</v>
      </c>
    </row>
    <row r="35" spans="1:24" x14ac:dyDescent="0.2">
      <c r="A35" s="1">
        <f t="shared" si="0"/>
        <v>990983.27</v>
      </c>
      <c r="B35" s="1">
        <f t="shared" si="0"/>
        <v>991437.46</v>
      </c>
      <c r="C35" s="11" t="s">
        <v>52</v>
      </c>
      <c r="D35" s="12">
        <f>INDEX(families!$A:$A,MATCH(E35,families!$B:$B,0))</f>
        <v>2</v>
      </c>
      <c r="E35" s="1" t="str">
        <f t="shared" si="1"/>
        <v>FBE</v>
      </c>
      <c r="F35" s="1">
        <f t="shared" si="2"/>
        <v>14.7</v>
      </c>
      <c r="G35" s="1" t="str">
        <f t="shared" si="3"/>
        <v>14.7mm FBE</v>
      </c>
      <c r="H35" s="1" t="str">
        <f>_xlfn.CONCAT(TEXT(R35,"0.0"),"mm ",INDEX('Pipe Lookup'!D:D,MATCH('~17 Pipe Segmentation'!S35,'Pipe Lookup'!C:C,0))," TYPE ",Q35)</f>
        <v>14.7mm Fusion-Bonded Epoxy TYPE 5</v>
      </c>
      <c r="M35" s="1" t="s">
        <v>9472</v>
      </c>
      <c r="N35" s="1">
        <v>990983.27</v>
      </c>
      <c r="O35" s="1">
        <v>991437.46</v>
      </c>
      <c r="P35" s="1">
        <v>454.18999999994412</v>
      </c>
      <c r="Q35" s="1">
        <v>5</v>
      </c>
      <c r="R35" s="1">
        <v>14.7</v>
      </c>
      <c r="S35" s="1" t="s">
        <v>54</v>
      </c>
      <c r="T35" s="1" t="s">
        <v>55</v>
      </c>
      <c r="W35" s="1">
        <v>0</v>
      </c>
      <c r="X35" s="1" t="s">
        <v>58</v>
      </c>
    </row>
    <row r="36" spans="1:24" x14ac:dyDescent="0.2">
      <c r="A36" s="1">
        <f t="shared" si="0"/>
        <v>991437.46</v>
      </c>
      <c r="B36" s="1">
        <f t="shared" si="0"/>
        <v>991461.46</v>
      </c>
      <c r="C36" s="11" t="s">
        <v>52</v>
      </c>
      <c r="D36" s="12">
        <f>INDEX(families!$A:$A,MATCH(E36,families!$B:$B,0))</f>
        <v>2</v>
      </c>
      <c r="E36" s="1" t="str">
        <f t="shared" si="1"/>
        <v>FBE</v>
      </c>
      <c r="F36" s="1">
        <f t="shared" si="2"/>
        <v>19</v>
      </c>
      <c r="G36" s="1" t="str">
        <f t="shared" si="3"/>
        <v>19.0mm FBE</v>
      </c>
      <c r="H36" s="1" t="str">
        <f>_xlfn.CONCAT(TEXT(R36,"0.0"),"mm ",INDEX('Pipe Lookup'!D:D,MATCH('~17 Pipe Segmentation'!S36,'Pipe Lookup'!C:C,0))," TYPE ",Q36)</f>
        <v>19.0mm Fusion-Bonded Epoxy TYPE 7</v>
      </c>
      <c r="M36" s="1" t="s">
        <v>9472</v>
      </c>
      <c r="N36" s="1">
        <v>991437.46</v>
      </c>
      <c r="O36" s="1">
        <v>991461.46</v>
      </c>
      <c r="P36" s="1">
        <v>24</v>
      </c>
      <c r="Q36" s="1">
        <v>7</v>
      </c>
      <c r="R36" s="1">
        <v>19</v>
      </c>
      <c r="S36" s="1" t="s">
        <v>54</v>
      </c>
      <c r="T36" s="1" t="s">
        <v>55</v>
      </c>
      <c r="W36" s="1">
        <v>0</v>
      </c>
      <c r="X36" s="1" t="s">
        <v>58</v>
      </c>
    </row>
    <row r="37" spans="1:24" x14ac:dyDescent="0.2">
      <c r="A37" s="1">
        <f t="shared" si="0"/>
        <v>991461.46</v>
      </c>
      <c r="B37" s="1">
        <f t="shared" si="0"/>
        <v>991465.66</v>
      </c>
      <c r="C37" s="11" t="s">
        <v>52</v>
      </c>
      <c r="D37" s="12">
        <f>INDEX(families!$A:$A,MATCH(E37,families!$B:$B,0))</f>
        <v>3</v>
      </c>
      <c r="E37" s="1" t="str">
        <f t="shared" si="1"/>
        <v>LE</v>
      </c>
      <c r="F37" s="1">
        <f t="shared" si="2"/>
        <v>19</v>
      </c>
      <c r="G37" s="1" t="str">
        <f t="shared" si="3"/>
        <v>19.0mm LE</v>
      </c>
      <c r="H37" s="1" t="str">
        <f>_xlfn.CONCAT(TEXT(R37,"0.0"),"mm ",INDEX('Pipe Lookup'!D:D,MATCH('~17 Pipe Segmentation'!S37,'Pipe Lookup'!C:C,0))," TYPE ",Q37)</f>
        <v>19.0mm Elbow TYPE 26</v>
      </c>
      <c r="M37" s="1" t="s">
        <v>9472</v>
      </c>
      <c r="N37" s="1">
        <v>991461.46</v>
      </c>
      <c r="O37" s="1">
        <v>991465.66</v>
      </c>
      <c r="P37" s="1">
        <v>4.2000000000698492</v>
      </c>
      <c r="Q37" s="1">
        <v>26</v>
      </c>
      <c r="R37" s="1">
        <v>19</v>
      </c>
      <c r="S37" s="1" t="s">
        <v>56</v>
      </c>
      <c r="T37" s="1" t="s">
        <v>55</v>
      </c>
      <c r="V37" s="1" t="s">
        <v>63</v>
      </c>
      <c r="W37" s="1">
        <v>0</v>
      </c>
      <c r="X37" s="1" t="s">
        <v>58</v>
      </c>
    </row>
    <row r="38" spans="1:24" x14ac:dyDescent="0.2">
      <c r="A38" s="1">
        <f t="shared" si="0"/>
        <v>991465.66</v>
      </c>
      <c r="B38" s="1">
        <f t="shared" si="0"/>
        <v>991489.66</v>
      </c>
      <c r="C38" s="11" t="s">
        <v>52</v>
      </c>
      <c r="D38" s="12">
        <f>INDEX(families!$A:$A,MATCH(E38,families!$B:$B,0))</f>
        <v>2</v>
      </c>
      <c r="E38" s="1" t="str">
        <f t="shared" si="1"/>
        <v>FBE</v>
      </c>
      <c r="F38" s="1">
        <f t="shared" si="2"/>
        <v>19</v>
      </c>
      <c r="G38" s="1" t="str">
        <f t="shared" si="3"/>
        <v>19.0mm FBE</v>
      </c>
      <c r="H38" s="1" t="str">
        <f>_xlfn.CONCAT(TEXT(R38,"0.0"),"mm ",INDEX('Pipe Lookup'!D:D,MATCH('~17 Pipe Segmentation'!S38,'Pipe Lookup'!C:C,0))," TYPE ",Q38)</f>
        <v>19.0mm Fusion-Bonded Epoxy TYPE 7</v>
      </c>
      <c r="M38" s="1" t="s">
        <v>9472</v>
      </c>
      <c r="N38" s="1">
        <v>991465.66</v>
      </c>
      <c r="O38" s="1">
        <v>991489.66</v>
      </c>
      <c r="P38" s="1">
        <v>24</v>
      </c>
      <c r="Q38" s="1">
        <v>7</v>
      </c>
      <c r="R38" s="1">
        <v>19</v>
      </c>
      <c r="S38" s="1" t="s">
        <v>54</v>
      </c>
      <c r="T38" s="1" t="s">
        <v>55</v>
      </c>
      <c r="W38" s="1">
        <v>0</v>
      </c>
      <c r="X38" s="1" t="s">
        <v>58</v>
      </c>
    </row>
    <row r="39" spans="1:24" x14ac:dyDescent="0.2">
      <c r="A39" s="1">
        <f t="shared" si="0"/>
        <v>991489.66</v>
      </c>
      <c r="B39" s="1">
        <f t="shared" si="0"/>
        <v>991569.65</v>
      </c>
      <c r="C39" s="11" t="s">
        <v>52</v>
      </c>
      <c r="D39" s="12">
        <f>INDEX(families!$A:$A,MATCH(E39,families!$B:$B,0))</f>
        <v>2</v>
      </c>
      <c r="E39" s="1" t="str">
        <f t="shared" si="1"/>
        <v>FBE</v>
      </c>
      <c r="F39" s="1">
        <f t="shared" si="2"/>
        <v>14.7</v>
      </c>
      <c r="G39" s="1" t="str">
        <f t="shared" si="3"/>
        <v>14.7mm FBE</v>
      </c>
      <c r="H39" s="1" t="str">
        <f>_xlfn.CONCAT(TEXT(R39,"0.0"),"mm ",INDEX('Pipe Lookup'!D:D,MATCH('~17 Pipe Segmentation'!S39,'Pipe Lookup'!C:C,0))," TYPE ",Q39)</f>
        <v>14.7mm Fusion-Bonded Epoxy TYPE 5</v>
      </c>
      <c r="M39" s="1" t="s">
        <v>9472</v>
      </c>
      <c r="N39" s="1">
        <v>991489.66</v>
      </c>
      <c r="O39" s="1">
        <v>991569.65</v>
      </c>
      <c r="P39" s="1">
        <v>79.989999999990687</v>
      </c>
      <c r="Q39" s="1">
        <v>5</v>
      </c>
      <c r="R39" s="1">
        <v>14.7</v>
      </c>
      <c r="S39" s="1" t="s">
        <v>54</v>
      </c>
      <c r="T39" s="1" t="s">
        <v>55</v>
      </c>
      <c r="W39" s="1">
        <v>0</v>
      </c>
      <c r="X39" s="1" t="s">
        <v>58</v>
      </c>
    </row>
    <row r="40" spans="1:24" x14ac:dyDescent="0.2">
      <c r="A40" s="1">
        <f t="shared" si="0"/>
        <v>991569.65</v>
      </c>
      <c r="B40" s="1">
        <f t="shared" si="0"/>
        <v>991593.65</v>
      </c>
      <c r="C40" s="11" t="s">
        <v>52</v>
      </c>
      <c r="D40" s="12">
        <f>INDEX(families!$A:$A,MATCH(E40,families!$B:$B,0))</f>
        <v>2</v>
      </c>
      <c r="E40" s="1" t="str">
        <f t="shared" si="1"/>
        <v>FBE</v>
      </c>
      <c r="F40" s="1">
        <f t="shared" si="2"/>
        <v>19</v>
      </c>
      <c r="G40" s="1" t="str">
        <f t="shared" si="3"/>
        <v>19.0mm FBE</v>
      </c>
      <c r="H40" s="1" t="str">
        <f>_xlfn.CONCAT(TEXT(R40,"0.0"),"mm ",INDEX('Pipe Lookup'!D:D,MATCH('~17 Pipe Segmentation'!S40,'Pipe Lookup'!C:C,0))," TYPE ",Q40)</f>
        <v>19.0mm Fusion-Bonded Epoxy TYPE 7</v>
      </c>
      <c r="M40" s="1" t="s">
        <v>9472</v>
      </c>
      <c r="N40" s="1">
        <v>991569.65</v>
      </c>
      <c r="O40" s="1">
        <v>991593.65</v>
      </c>
      <c r="P40" s="1">
        <v>24</v>
      </c>
      <c r="Q40" s="1">
        <v>7</v>
      </c>
      <c r="R40" s="1">
        <v>19</v>
      </c>
      <c r="S40" s="1" t="s">
        <v>54</v>
      </c>
      <c r="T40" s="1" t="s">
        <v>55</v>
      </c>
      <c r="W40" s="1">
        <v>0</v>
      </c>
      <c r="X40" s="1" t="s">
        <v>58</v>
      </c>
    </row>
    <row r="41" spans="1:24" x14ac:dyDescent="0.2">
      <c r="A41" s="1">
        <f t="shared" si="0"/>
        <v>991593.65</v>
      </c>
      <c r="B41" s="1">
        <f t="shared" si="0"/>
        <v>991599.04</v>
      </c>
      <c r="C41" s="11" t="s">
        <v>52</v>
      </c>
      <c r="D41" s="12">
        <f>INDEX(families!$A:$A,MATCH(E41,families!$B:$B,0))</f>
        <v>3</v>
      </c>
      <c r="E41" s="1" t="str">
        <f t="shared" si="1"/>
        <v>LE</v>
      </c>
      <c r="F41" s="1">
        <f t="shared" si="2"/>
        <v>19</v>
      </c>
      <c r="G41" s="1" t="str">
        <f t="shared" si="3"/>
        <v>19.0mm LE</v>
      </c>
      <c r="H41" s="1" t="str">
        <f>_xlfn.CONCAT(TEXT(R41,"0.0"),"mm ",INDEX('Pipe Lookup'!D:D,MATCH('~17 Pipe Segmentation'!S41,'Pipe Lookup'!C:C,0))," TYPE ",Q41)</f>
        <v>19.0mm Elbow TYPE 26</v>
      </c>
      <c r="M41" s="1" t="s">
        <v>9472</v>
      </c>
      <c r="N41" s="1">
        <v>991593.65</v>
      </c>
      <c r="O41" s="1">
        <v>991599.04</v>
      </c>
      <c r="P41" s="1">
        <v>5.3900000000139698</v>
      </c>
      <c r="Q41" s="1">
        <v>26</v>
      </c>
      <c r="R41" s="1">
        <v>19</v>
      </c>
      <c r="S41" s="1" t="s">
        <v>56</v>
      </c>
      <c r="T41" s="1" t="s">
        <v>55</v>
      </c>
      <c r="V41" s="1" t="s">
        <v>64</v>
      </c>
      <c r="W41" s="1">
        <v>0</v>
      </c>
      <c r="X41" s="1" t="s">
        <v>58</v>
      </c>
    </row>
    <row r="42" spans="1:24" x14ac:dyDescent="0.2">
      <c r="A42" s="1">
        <f t="shared" si="0"/>
        <v>991599.04</v>
      </c>
      <c r="B42" s="1">
        <f t="shared" si="0"/>
        <v>991623.04</v>
      </c>
      <c r="C42" s="11" t="s">
        <v>52</v>
      </c>
      <c r="D42" s="12">
        <f>INDEX(families!$A:$A,MATCH(E42,families!$B:$B,0))</f>
        <v>2</v>
      </c>
      <c r="E42" s="1" t="str">
        <f t="shared" si="1"/>
        <v>FBE</v>
      </c>
      <c r="F42" s="1">
        <f t="shared" si="2"/>
        <v>19</v>
      </c>
      <c r="G42" s="1" t="str">
        <f t="shared" si="3"/>
        <v>19.0mm FBE</v>
      </c>
      <c r="H42" s="1" t="str">
        <f>_xlfn.CONCAT(TEXT(R42,"0.0"),"mm ",INDEX('Pipe Lookup'!D:D,MATCH('~17 Pipe Segmentation'!S42,'Pipe Lookup'!C:C,0))," TYPE ",Q42)</f>
        <v>19.0mm Fusion-Bonded Epoxy TYPE 7</v>
      </c>
      <c r="M42" s="1" t="s">
        <v>9472</v>
      </c>
      <c r="N42" s="1">
        <v>991599.04</v>
      </c>
      <c r="O42" s="1">
        <v>991623.04</v>
      </c>
      <c r="P42" s="1">
        <v>24</v>
      </c>
      <c r="Q42" s="1">
        <v>7</v>
      </c>
      <c r="R42" s="1">
        <v>19</v>
      </c>
      <c r="S42" s="1" t="s">
        <v>54</v>
      </c>
      <c r="T42" s="1" t="s">
        <v>55</v>
      </c>
      <c r="W42" s="1">
        <v>0</v>
      </c>
      <c r="X42" s="1" t="s">
        <v>58</v>
      </c>
    </row>
    <row r="43" spans="1:24" x14ac:dyDescent="0.2">
      <c r="A43" s="1">
        <f t="shared" si="0"/>
        <v>991623.04</v>
      </c>
      <c r="B43" s="1">
        <f t="shared" si="0"/>
        <v>992006</v>
      </c>
      <c r="C43" s="11" t="s">
        <v>52</v>
      </c>
      <c r="D43" s="12">
        <f>INDEX(families!$A:$A,MATCH(E43,families!$B:$B,0))</f>
        <v>2</v>
      </c>
      <c r="E43" s="1" t="str">
        <f t="shared" si="1"/>
        <v>FBE</v>
      </c>
      <c r="F43" s="1">
        <f t="shared" si="2"/>
        <v>14.7</v>
      </c>
      <c r="G43" s="1" t="str">
        <f t="shared" si="3"/>
        <v>14.7mm FBE</v>
      </c>
      <c r="H43" s="1" t="str">
        <f>_xlfn.CONCAT(TEXT(R43,"0.0"),"mm ",INDEX('Pipe Lookup'!D:D,MATCH('~17 Pipe Segmentation'!S43,'Pipe Lookup'!C:C,0))," TYPE ",Q43)</f>
        <v>14.7mm Fusion-Bonded Epoxy TYPE 5</v>
      </c>
      <c r="M43" s="1" t="s">
        <v>9472</v>
      </c>
      <c r="N43" s="1">
        <v>991623.04</v>
      </c>
      <c r="O43" s="1">
        <v>992006</v>
      </c>
      <c r="P43" s="1">
        <v>382.95999999996275</v>
      </c>
      <c r="Q43" s="1">
        <v>5</v>
      </c>
      <c r="R43" s="1">
        <v>14.7</v>
      </c>
      <c r="S43" s="1" t="s">
        <v>54</v>
      </c>
      <c r="T43" s="1" t="s">
        <v>55</v>
      </c>
      <c r="V43" s="1" t="s">
        <v>9480</v>
      </c>
      <c r="W43" s="1">
        <v>0</v>
      </c>
      <c r="X43" s="1" t="s">
        <v>58</v>
      </c>
    </row>
    <row r="44" spans="1:24" x14ac:dyDescent="0.2">
      <c r="A44" s="1">
        <f t="shared" si="0"/>
        <v>992006</v>
      </c>
      <c r="B44" s="1">
        <f t="shared" si="0"/>
        <v>992030</v>
      </c>
      <c r="C44" s="11" t="s">
        <v>52</v>
      </c>
      <c r="D44" s="12">
        <f>INDEX(families!$A:$A,MATCH(E44,families!$B:$B,0))</f>
        <v>2</v>
      </c>
      <c r="E44" s="1" t="str">
        <f t="shared" si="1"/>
        <v>FBE</v>
      </c>
      <c r="F44" s="1">
        <f t="shared" si="2"/>
        <v>19</v>
      </c>
      <c r="G44" s="1" t="str">
        <f t="shared" si="3"/>
        <v>19.0mm FBE</v>
      </c>
      <c r="H44" s="1" t="str">
        <f>_xlfn.CONCAT(TEXT(R44,"0.0"),"mm ",INDEX('Pipe Lookup'!D:D,MATCH('~17 Pipe Segmentation'!S44,'Pipe Lookup'!C:C,0))," TYPE ",Q44)</f>
        <v>19.0mm Fusion-Bonded Epoxy TYPE 7</v>
      </c>
      <c r="M44" s="1" t="s">
        <v>9472</v>
      </c>
      <c r="N44" s="1">
        <v>992006</v>
      </c>
      <c r="O44" s="1">
        <v>992030</v>
      </c>
      <c r="P44" s="1">
        <v>24</v>
      </c>
      <c r="Q44" s="1">
        <v>7</v>
      </c>
      <c r="R44" s="1">
        <v>19</v>
      </c>
      <c r="S44" s="1" t="s">
        <v>54</v>
      </c>
      <c r="T44" s="1" t="s">
        <v>55</v>
      </c>
      <c r="W44" s="1">
        <v>0</v>
      </c>
      <c r="X44" s="1" t="s">
        <v>58</v>
      </c>
    </row>
    <row r="45" spans="1:24" x14ac:dyDescent="0.2">
      <c r="A45" s="1">
        <f t="shared" si="0"/>
        <v>992030</v>
      </c>
      <c r="B45" s="1">
        <f t="shared" si="0"/>
        <v>992054</v>
      </c>
      <c r="C45" s="11" t="s">
        <v>52</v>
      </c>
      <c r="D45" s="12">
        <f>INDEX(families!$A:$A,MATCH(E45,families!$B:$B,0))</f>
        <v>2</v>
      </c>
      <c r="E45" s="1" t="str">
        <f t="shared" si="1"/>
        <v>FBE</v>
      </c>
      <c r="F45" s="1">
        <f t="shared" si="2"/>
        <v>21.5</v>
      </c>
      <c r="G45" s="1" t="str">
        <f t="shared" si="3"/>
        <v>21.5mm FBE</v>
      </c>
      <c r="H45" s="1" t="str">
        <f>_xlfn.CONCAT(TEXT(R45,"0.0"),"mm ",INDEX('Pipe Lookup'!D:D,MATCH('~17 Pipe Segmentation'!S45,'Pipe Lookup'!C:C,0))," TYPE ",Q45)</f>
        <v>21.5mm Fusion-Bonded Epoxy TYPE 34</v>
      </c>
      <c r="M45" s="1" t="s">
        <v>9472</v>
      </c>
      <c r="N45" s="1">
        <v>992030</v>
      </c>
      <c r="O45" s="1">
        <v>992054</v>
      </c>
      <c r="P45" s="1">
        <v>24</v>
      </c>
      <c r="Q45" s="1">
        <v>34</v>
      </c>
      <c r="R45" s="1">
        <v>21.5</v>
      </c>
      <c r="S45" s="1" t="s">
        <v>54</v>
      </c>
      <c r="T45" s="1" t="s">
        <v>55</v>
      </c>
      <c r="W45" s="1">
        <v>0</v>
      </c>
      <c r="X45" s="1" t="s">
        <v>58</v>
      </c>
    </row>
    <row r="46" spans="1:24" x14ac:dyDescent="0.2">
      <c r="A46" s="1">
        <f t="shared" si="0"/>
        <v>992054</v>
      </c>
      <c r="B46" s="1">
        <f t="shared" si="0"/>
        <v>993100</v>
      </c>
      <c r="C46" s="11" t="s">
        <v>52</v>
      </c>
      <c r="D46" s="12">
        <f>INDEX(families!$A:$A,MATCH(E46,families!$B:$B,0))</f>
        <v>1</v>
      </c>
      <c r="E46" s="1" t="str">
        <f t="shared" si="1"/>
        <v>ARO</v>
      </c>
      <c r="F46" s="1">
        <f t="shared" si="2"/>
        <v>21.5</v>
      </c>
      <c r="G46" s="1" t="str">
        <f t="shared" si="3"/>
        <v>21.5mm ARO</v>
      </c>
      <c r="H46" s="1" t="str">
        <f>_xlfn.CONCAT(TEXT(R46,"0.0"),"mm ",INDEX('Pipe Lookup'!D:D,MATCH('~17 Pipe Segmentation'!S46,'Pipe Lookup'!C:C,0))," TYPE ",Q46)</f>
        <v>21.5mm Abrasion-Resistant Overcoat TYPE 15</v>
      </c>
      <c r="M46" s="1" t="s">
        <v>9472</v>
      </c>
      <c r="N46" s="1">
        <v>992054</v>
      </c>
      <c r="O46" s="1">
        <v>993100</v>
      </c>
      <c r="P46" s="1">
        <v>1046</v>
      </c>
      <c r="Q46" s="1">
        <v>15</v>
      </c>
      <c r="R46" s="1">
        <v>21.5</v>
      </c>
      <c r="S46" s="1" t="s">
        <v>78</v>
      </c>
      <c r="T46" s="1" t="s">
        <v>55</v>
      </c>
      <c r="V46" s="1" t="s">
        <v>9481</v>
      </c>
      <c r="W46" s="1">
        <v>0</v>
      </c>
      <c r="X46" s="1" t="s">
        <v>58</v>
      </c>
    </row>
    <row r="47" spans="1:24" x14ac:dyDescent="0.2">
      <c r="A47" s="1">
        <f t="shared" si="0"/>
        <v>993100</v>
      </c>
      <c r="B47" s="1">
        <f t="shared" si="0"/>
        <v>993849</v>
      </c>
      <c r="C47" s="11" t="s">
        <v>52</v>
      </c>
      <c r="D47" s="12">
        <f>INDEX(families!$A:$A,MATCH(E47,families!$B:$B,0))</f>
        <v>1</v>
      </c>
      <c r="E47" s="1" t="str">
        <f t="shared" si="1"/>
        <v>ARO</v>
      </c>
      <c r="F47" s="1">
        <f t="shared" si="2"/>
        <v>21.5</v>
      </c>
      <c r="G47" s="1" t="str">
        <f t="shared" si="3"/>
        <v>21.5mm ARO</v>
      </c>
      <c r="H47" s="1" t="str">
        <f>_xlfn.CONCAT(TEXT(R47,"0.0"),"mm ",INDEX('Pipe Lookup'!D:D,MATCH('~17 Pipe Segmentation'!S47,'Pipe Lookup'!C:C,0))," TYPE ",Q47)</f>
        <v>21.5mm Abrasion-Resistant Overcoat TYPE 15</v>
      </c>
      <c r="M47" s="1" t="s">
        <v>9472</v>
      </c>
      <c r="N47" s="1">
        <v>993100</v>
      </c>
      <c r="O47" s="1">
        <v>993849</v>
      </c>
      <c r="P47" s="1">
        <v>749</v>
      </c>
      <c r="Q47" s="1">
        <v>15</v>
      </c>
      <c r="R47" s="1">
        <v>21.5</v>
      </c>
      <c r="S47" s="1" t="s">
        <v>78</v>
      </c>
      <c r="T47" s="1" t="s">
        <v>74</v>
      </c>
      <c r="W47" s="1">
        <v>0</v>
      </c>
      <c r="X47" s="1" t="s">
        <v>58</v>
      </c>
    </row>
    <row r="48" spans="1:24" x14ac:dyDescent="0.2">
      <c r="A48" s="1">
        <f t="shared" si="0"/>
        <v>993849</v>
      </c>
      <c r="B48" s="1">
        <f t="shared" si="0"/>
        <v>993873</v>
      </c>
      <c r="C48" s="11" t="s">
        <v>52</v>
      </c>
      <c r="D48" s="12">
        <f>INDEX(families!$A:$A,MATCH(E48,families!$B:$B,0))</f>
        <v>2</v>
      </c>
      <c r="E48" s="1" t="str">
        <f t="shared" si="1"/>
        <v>FBE</v>
      </c>
      <c r="F48" s="1">
        <f t="shared" si="2"/>
        <v>21.5</v>
      </c>
      <c r="G48" s="1" t="str">
        <f t="shared" si="3"/>
        <v>21.5mm FBE</v>
      </c>
      <c r="H48" s="1" t="str">
        <f>_xlfn.CONCAT(TEXT(R48,"0.0"),"mm ",INDEX('Pipe Lookup'!D:D,MATCH('~17 Pipe Segmentation'!S48,'Pipe Lookup'!C:C,0))," TYPE ",Q48)</f>
        <v>21.5mm Fusion-Bonded Epoxy TYPE 34</v>
      </c>
      <c r="M48" s="1" t="s">
        <v>9472</v>
      </c>
      <c r="N48" s="1">
        <v>993849</v>
      </c>
      <c r="O48" s="1">
        <v>993873</v>
      </c>
      <c r="P48" s="1">
        <v>24</v>
      </c>
      <c r="Q48" s="1">
        <v>34</v>
      </c>
      <c r="R48" s="1">
        <v>21.5</v>
      </c>
      <c r="S48" s="1" t="s">
        <v>54</v>
      </c>
      <c r="T48" s="1" t="s">
        <v>74</v>
      </c>
      <c r="W48" s="1">
        <v>0</v>
      </c>
      <c r="X48" s="1" t="s">
        <v>58</v>
      </c>
    </row>
    <row r="49" spans="1:24" x14ac:dyDescent="0.2">
      <c r="A49" s="1">
        <f t="shared" si="0"/>
        <v>993873</v>
      </c>
      <c r="B49" s="1">
        <f t="shared" si="0"/>
        <v>993897</v>
      </c>
      <c r="C49" s="11" t="s">
        <v>52</v>
      </c>
      <c r="D49" s="12">
        <f>INDEX(families!$A:$A,MATCH(E49,families!$B:$B,0))</f>
        <v>2</v>
      </c>
      <c r="E49" s="1" t="str">
        <f t="shared" si="1"/>
        <v>FBE</v>
      </c>
      <c r="F49" s="1">
        <f t="shared" si="2"/>
        <v>19</v>
      </c>
      <c r="G49" s="1" t="str">
        <f t="shared" si="3"/>
        <v>19.0mm FBE</v>
      </c>
      <c r="H49" s="1" t="str">
        <f>_xlfn.CONCAT(TEXT(R49,"0.0"),"mm ",INDEX('Pipe Lookup'!D:D,MATCH('~17 Pipe Segmentation'!S49,'Pipe Lookup'!C:C,0))," TYPE ",Q49)</f>
        <v>19.0mm Fusion-Bonded Epoxy TYPE 7</v>
      </c>
      <c r="M49" s="1" t="s">
        <v>9472</v>
      </c>
      <c r="N49" s="1">
        <v>993873</v>
      </c>
      <c r="O49" s="1">
        <v>993897</v>
      </c>
      <c r="P49" s="1">
        <v>24</v>
      </c>
      <c r="Q49" s="1">
        <v>7</v>
      </c>
      <c r="R49" s="1">
        <v>19</v>
      </c>
      <c r="S49" s="1" t="s">
        <v>54</v>
      </c>
      <c r="T49" s="1" t="s">
        <v>74</v>
      </c>
      <c r="W49" s="1">
        <v>0</v>
      </c>
      <c r="X49" s="1" t="s">
        <v>58</v>
      </c>
    </row>
    <row r="50" spans="1:24" x14ac:dyDescent="0.2">
      <c r="A50" s="1">
        <f t="shared" si="0"/>
        <v>993897</v>
      </c>
      <c r="B50" s="1">
        <f t="shared" si="0"/>
        <v>994243</v>
      </c>
      <c r="C50" s="11" t="s">
        <v>52</v>
      </c>
      <c r="D50" s="12">
        <f>INDEX(families!$A:$A,MATCH(E50,families!$B:$B,0))</f>
        <v>2</v>
      </c>
      <c r="E50" s="1" t="str">
        <f t="shared" si="1"/>
        <v>FBE</v>
      </c>
      <c r="F50" s="1">
        <f t="shared" si="2"/>
        <v>14.7</v>
      </c>
      <c r="G50" s="1" t="str">
        <f t="shared" si="3"/>
        <v>14.7mm FBE</v>
      </c>
      <c r="H50" s="1" t="str">
        <f>_xlfn.CONCAT(TEXT(R50,"0.0"),"mm ",INDEX('Pipe Lookup'!D:D,MATCH('~17 Pipe Segmentation'!S50,'Pipe Lookup'!C:C,0))," TYPE ",Q50)</f>
        <v>14.7mm Fusion-Bonded Epoxy TYPE 5</v>
      </c>
      <c r="M50" s="1" t="s">
        <v>9472</v>
      </c>
      <c r="N50" s="1">
        <v>993897</v>
      </c>
      <c r="O50" s="1">
        <v>994243</v>
      </c>
      <c r="P50" s="1">
        <v>346</v>
      </c>
      <c r="Q50" s="1">
        <v>5</v>
      </c>
      <c r="R50" s="1">
        <v>14.7</v>
      </c>
      <c r="S50" s="1" t="s">
        <v>54</v>
      </c>
      <c r="T50" s="1" t="s">
        <v>74</v>
      </c>
      <c r="V50" s="1" t="s">
        <v>9482</v>
      </c>
      <c r="W50" s="1">
        <v>0</v>
      </c>
      <c r="X50" s="1" t="s">
        <v>58</v>
      </c>
    </row>
    <row r="51" spans="1:24" x14ac:dyDescent="0.2">
      <c r="A51" s="1">
        <f t="shared" si="0"/>
        <v>994243</v>
      </c>
      <c r="B51" s="1">
        <f t="shared" si="0"/>
        <v>994267</v>
      </c>
      <c r="C51" s="11" t="s">
        <v>52</v>
      </c>
      <c r="D51" s="12">
        <f>INDEX(families!$A:$A,MATCH(E51,families!$B:$B,0))</f>
        <v>2</v>
      </c>
      <c r="E51" s="1" t="str">
        <f t="shared" si="1"/>
        <v>FBE</v>
      </c>
      <c r="F51" s="1">
        <f t="shared" si="2"/>
        <v>19</v>
      </c>
      <c r="G51" s="1" t="str">
        <f t="shared" si="3"/>
        <v>19.0mm FBE</v>
      </c>
      <c r="H51" s="1" t="str">
        <f>_xlfn.CONCAT(TEXT(R51,"0.0"),"mm ",INDEX('Pipe Lookup'!D:D,MATCH('~17 Pipe Segmentation'!S51,'Pipe Lookup'!C:C,0))," TYPE ",Q51)</f>
        <v>19.0mm Fusion-Bonded Epoxy TYPE 7</v>
      </c>
      <c r="M51" s="1" t="s">
        <v>9472</v>
      </c>
      <c r="N51" s="1">
        <v>994243</v>
      </c>
      <c r="O51" s="1">
        <v>994267</v>
      </c>
      <c r="P51" s="1">
        <v>24</v>
      </c>
      <c r="Q51" s="1">
        <v>7</v>
      </c>
      <c r="R51" s="1">
        <v>19</v>
      </c>
      <c r="S51" s="1" t="s">
        <v>54</v>
      </c>
      <c r="T51" s="1" t="s">
        <v>74</v>
      </c>
      <c r="V51" s="1" t="s">
        <v>76</v>
      </c>
      <c r="W51" s="1">
        <v>0</v>
      </c>
      <c r="X51" s="1" t="s">
        <v>58</v>
      </c>
    </row>
    <row r="52" spans="1:24" x14ac:dyDescent="0.2">
      <c r="A52" s="1">
        <f t="shared" si="0"/>
        <v>994267</v>
      </c>
      <c r="B52" s="1">
        <f t="shared" si="0"/>
        <v>994272.39</v>
      </c>
      <c r="C52" s="11" t="s">
        <v>52</v>
      </c>
      <c r="D52" s="12">
        <f>INDEX(families!$A:$A,MATCH(E52,families!$B:$B,0))</f>
        <v>3</v>
      </c>
      <c r="E52" s="1" t="str">
        <f t="shared" si="1"/>
        <v>LE</v>
      </c>
      <c r="F52" s="1">
        <f t="shared" si="2"/>
        <v>19</v>
      </c>
      <c r="G52" s="1" t="str">
        <f t="shared" si="3"/>
        <v>19.0mm LE</v>
      </c>
      <c r="H52" s="1" t="str">
        <f>_xlfn.CONCAT(TEXT(R52,"0.0"),"mm ",INDEX('Pipe Lookup'!D:D,MATCH('~17 Pipe Segmentation'!S52,'Pipe Lookup'!C:C,0))," TYPE ",Q52)</f>
        <v>19.0mm Elbow TYPE 26</v>
      </c>
      <c r="M52" s="1" t="s">
        <v>9472</v>
      </c>
      <c r="N52" s="1">
        <v>994267</v>
      </c>
      <c r="O52" s="1">
        <v>994272.39</v>
      </c>
      <c r="P52" s="1">
        <v>5.3900000000139698</v>
      </c>
      <c r="Q52" s="1">
        <v>26</v>
      </c>
      <c r="R52" s="1">
        <v>19</v>
      </c>
      <c r="S52" s="1" t="s">
        <v>56</v>
      </c>
      <c r="T52" s="1" t="s">
        <v>74</v>
      </c>
      <c r="V52" s="1" t="s">
        <v>77</v>
      </c>
      <c r="W52" s="1">
        <v>0</v>
      </c>
      <c r="X52" s="1" t="s">
        <v>58</v>
      </c>
    </row>
    <row r="53" spans="1:24" x14ac:dyDescent="0.2">
      <c r="A53" s="1">
        <f t="shared" si="0"/>
        <v>994272.39</v>
      </c>
      <c r="B53" s="1">
        <f t="shared" si="0"/>
        <v>994308.97</v>
      </c>
      <c r="C53" s="11" t="s">
        <v>52</v>
      </c>
      <c r="D53" s="12">
        <f>INDEX(families!$A:$A,MATCH(E53,families!$B:$B,0))</f>
        <v>2</v>
      </c>
      <c r="E53" s="1" t="str">
        <f t="shared" si="1"/>
        <v>FBE</v>
      </c>
      <c r="F53" s="1">
        <f t="shared" si="2"/>
        <v>19</v>
      </c>
      <c r="G53" s="1" t="str">
        <f t="shared" si="3"/>
        <v>19.0mm FBE</v>
      </c>
      <c r="H53" s="1" t="str">
        <f>_xlfn.CONCAT(TEXT(R53,"0.0"),"mm ",INDEX('Pipe Lookup'!D:D,MATCH('~17 Pipe Segmentation'!S53,'Pipe Lookup'!C:C,0))," TYPE ",Q53)</f>
        <v>19.0mm Fusion-Bonded Epoxy TYPE 7</v>
      </c>
      <c r="M53" s="1" t="s">
        <v>9472</v>
      </c>
      <c r="N53" s="1">
        <v>994272.39</v>
      </c>
      <c r="O53" s="1">
        <v>994308.97</v>
      </c>
      <c r="P53" s="1">
        <v>36.57999999995809</v>
      </c>
      <c r="Q53" s="1">
        <v>7</v>
      </c>
      <c r="R53" s="1">
        <v>19</v>
      </c>
      <c r="S53" s="1" t="s">
        <v>54</v>
      </c>
      <c r="T53" s="1" t="s">
        <v>74</v>
      </c>
      <c r="W53" s="1">
        <v>0</v>
      </c>
      <c r="X53" s="1" t="s">
        <v>58</v>
      </c>
    </row>
    <row r="54" spans="1:24" x14ac:dyDescent="0.2">
      <c r="A54" s="1">
        <f t="shared" si="0"/>
        <v>994308.97</v>
      </c>
      <c r="B54" s="1">
        <f t="shared" si="0"/>
        <v>994332.97</v>
      </c>
      <c r="C54" s="11" t="s">
        <v>52</v>
      </c>
      <c r="D54" s="12">
        <f>INDEX(families!$A:$A,MATCH(E54,families!$B:$B,0))</f>
        <v>1</v>
      </c>
      <c r="E54" s="1" t="str">
        <f t="shared" si="1"/>
        <v>ARO</v>
      </c>
      <c r="F54" s="1">
        <f t="shared" si="2"/>
        <v>14.7</v>
      </c>
      <c r="G54" s="1" t="str">
        <f t="shared" si="3"/>
        <v>14.7mm ARO</v>
      </c>
      <c r="H54" s="1" t="str">
        <f>_xlfn.CONCAT(TEXT(R54,"0.0"),"mm ",INDEX('Pipe Lookup'!D:D,MATCH('~17 Pipe Segmentation'!S54,'Pipe Lookup'!C:C,0))," TYPE ",Q54)</f>
        <v>14.7mm Abrasion-Resistant Overcoat TYPE 6</v>
      </c>
      <c r="M54" s="1" t="s">
        <v>9472</v>
      </c>
      <c r="N54" s="1">
        <v>994308.97</v>
      </c>
      <c r="O54" s="1">
        <v>994332.97</v>
      </c>
      <c r="P54" s="1">
        <v>24</v>
      </c>
      <c r="Q54" s="1">
        <v>6</v>
      </c>
      <c r="R54" s="1">
        <v>14.7</v>
      </c>
      <c r="S54" s="1" t="s">
        <v>78</v>
      </c>
      <c r="T54" s="1" t="s">
        <v>74</v>
      </c>
      <c r="W54" s="1">
        <v>0</v>
      </c>
      <c r="X54" s="1" t="s">
        <v>58</v>
      </c>
    </row>
    <row r="55" spans="1:24" x14ac:dyDescent="0.2">
      <c r="A55" s="1">
        <f t="shared" si="0"/>
        <v>994332.97</v>
      </c>
      <c r="B55" s="1">
        <f t="shared" si="0"/>
        <v>994364.79</v>
      </c>
      <c r="C55" s="11" t="s">
        <v>52</v>
      </c>
      <c r="D55" s="12">
        <f>INDEX(families!$A:$A,MATCH(E55,families!$B:$B,0))</f>
        <v>2</v>
      </c>
      <c r="E55" s="1" t="str">
        <f t="shared" si="1"/>
        <v>FBE</v>
      </c>
      <c r="F55" s="1">
        <f t="shared" si="2"/>
        <v>14.7</v>
      </c>
      <c r="G55" s="1" t="str">
        <f t="shared" si="3"/>
        <v>14.7mm FBE</v>
      </c>
      <c r="H55" s="1" t="str">
        <f>_xlfn.CONCAT(TEXT(R55,"0.0"),"mm ",INDEX('Pipe Lookup'!D:D,MATCH('~17 Pipe Segmentation'!S55,'Pipe Lookup'!C:C,0))," TYPE ",Q55)</f>
        <v>14.7mm Fusion-Bonded Epoxy TYPE 5</v>
      </c>
      <c r="M55" s="1" t="s">
        <v>9472</v>
      </c>
      <c r="N55" s="1">
        <v>994332.97</v>
      </c>
      <c r="O55" s="1">
        <v>994364.79</v>
      </c>
      <c r="P55" s="1">
        <v>31.820000000065193</v>
      </c>
      <c r="Q55" s="1">
        <v>5</v>
      </c>
      <c r="R55" s="1">
        <v>14.7</v>
      </c>
      <c r="S55" s="1" t="s">
        <v>54</v>
      </c>
      <c r="T55" s="1" t="s">
        <v>74</v>
      </c>
      <c r="W55" s="1">
        <v>0</v>
      </c>
      <c r="X55" s="1" t="s">
        <v>58</v>
      </c>
    </row>
    <row r="56" spans="1:24" x14ac:dyDescent="0.2">
      <c r="A56" s="1">
        <f t="shared" si="0"/>
        <v>994364.79</v>
      </c>
      <c r="B56" s="1">
        <f t="shared" si="0"/>
        <v>994388.79</v>
      </c>
      <c r="C56" s="11" t="s">
        <v>52</v>
      </c>
      <c r="D56" s="12">
        <f>INDEX(families!$A:$A,MATCH(E56,families!$B:$B,0))</f>
        <v>2</v>
      </c>
      <c r="E56" s="1" t="str">
        <f t="shared" si="1"/>
        <v>FBE</v>
      </c>
      <c r="F56" s="1">
        <f t="shared" si="2"/>
        <v>19</v>
      </c>
      <c r="G56" s="1" t="str">
        <f t="shared" si="3"/>
        <v>19.0mm FBE</v>
      </c>
      <c r="H56" s="1" t="str">
        <f>_xlfn.CONCAT(TEXT(R56,"0.0"),"mm ",INDEX('Pipe Lookup'!D:D,MATCH('~17 Pipe Segmentation'!S56,'Pipe Lookup'!C:C,0))," TYPE ",Q56)</f>
        <v>19.0mm Fusion-Bonded Epoxy TYPE 7</v>
      </c>
      <c r="M56" s="1" t="s">
        <v>9472</v>
      </c>
      <c r="N56" s="1">
        <v>994364.79</v>
      </c>
      <c r="O56" s="1">
        <v>994388.79</v>
      </c>
      <c r="P56" s="1">
        <v>24</v>
      </c>
      <c r="Q56" s="1">
        <v>7</v>
      </c>
      <c r="R56" s="1">
        <v>19</v>
      </c>
      <c r="S56" s="1" t="s">
        <v>54</v>
      </c>
      <c r="T56" s="1" t="s">
        <v>74</v>
      </c>
      <c r="W56" s="1">
        <v>0</v>
      </c>
      <c r="X56" s="1" t="s">
        <v>58</v>
      </c>
    </row>
    <row r="57" spans="1:24" x14ac:dyDescent="0.2">
      <c r="A57" s="1">
        <f t="shared" si="0"/>
        <v>994388.79</v>
      </c>
      <c r="B57" s="1">
        <f t="shared" si="0"/>
        <v>994393.47</v>
      </c>
      <c r="C57" s="11" t="s">
        <v>52</v>
      </c>
      <c r="D57" s="12">
        <f>INDEX(families!$A:$A,MATCH(E57,families!$B:$B,0))</f>
        <v>3</v>
      </c>
      <c r="E57" s="1" t="str">
        <f t="shared" si="1"/>
        <v>LE</v>
      </c>
      <c r="F57" s="1">
        <f t="shared" si="2"/>
        <v>19</v>
      </c>
      <c r="G57" s="1" t="str">
        <f t="shared" si="3"/>
        <v>19.0mm LE</v>
      </c>
      <c r="H57" s="1" t="str">
        <f>_xlfn.CONCAT(TEXT(R57,"0.0"),"mm ",INDEX('Pipe Lookup'!D:D,MATCH('~17 Pipe Segmentation'!S57,'Pipe Lookup'!C:C,0))," TYPE ",Q57)</f>
        <v>19.0mm Elbow TYPE 26</v>
      </c>
      <c r="M57" s="1" t="s">
        <v>9472</v>
      </c>
      <c r="N57" s="1">
        <v>994388.79</v>
      </c>
      <c r="O57" s="1">
        <v>994393.47</v>
      </c>
      <c r="P57" s="1">
        <v>4.6799999999348074</v>
      </c>
      <c r="Q57" s="1">
        <v>26</v>
      </c>
      <c r="R57" s="1">
        <v>19</v>
      </c>
      <c r="S57" s="1" t="s">
        <v>56</v>
      </c>
      <c r="T57" s="1" t="s">
        <v>74</v>
      </c>
      <c r="V57" s="1" t="s">
        <v>79</v>
      </c>
      <c r="W57" s="1">
        <v>0</v>
      </c>
      <c r="X57" s="1" t="s">
        <v>58</v>
      </c>
    </row>
    <row r="58" spans="1:24" x14ac:dyDescent="0.2">
      <c r="A58" s="1">
        <f t="shared" si="0"/>
        <v>994393.47</v>
      </c>
      <c r="B58" s="1">
        <f t="shared" si="0"/>
        <v>994417.47</v>
      </c>
      <c r="C58" s="11" t="s">
        <v>52</v>
      </c>
      <c r="D58" s="12">
        <f>INDEX(families!$A:$A,MATCH(E58,families!$B:$B,0))</f>
        <v>2</v>
      </c>
      <c r="E58" s="1" t="str">
        <f t="shared" si="1"/>
        <v>FBE</v>
      </c>
      <c r="F58" s="1">
        <f t="shared" si="2"/>
        <v>19</v>
      </c>
      <c r="G58" s="1" t="str">
        <f t="shared" si="3"/>
        <v>19.0mm FBE</v>
      </c>
      <c r="H58" s="1" t="str">
        <f>_xlfn.CONCAT(TEXT(R58,"0.0"),"mm ",INDEX('Pipe Lookup'!D:D,MATCH('~17 Pipe Segmentation'!S58,'Pipe Lookup'!C:C,0))," TYPE ",Q58)</f>
        <v>19.0mm Fusion-Bonded Epoxy TYPE 7</v>
      </c>
      <c r="M58" s="1" t="s">
        <v>9472</v>
      </c>
      <c r="N58" s="1">
        <v>994393.47</v>
      </c>
      <c r="O58" s="1">
        <v>994417.47</v>
      </c>
      <c r="P58" s="1">
        <v>24</v>
      </c>
      <c r="Q58" s="1">
        <v>7</v>
      </c>
      <c r="R58" s="1">
        <v>19</v>
      </c>
      <c r="S58" s="1" t="s">
        <v>54</v>
      </c>
      <c r="T58" s="1" t="s">
        <v>74</v>
      </c>
      <c r="W58" s="1">
        <v>0</v>
      </c>
      <c r="X58" s="1" t="s">
        <v>58</v>
      </c>
    </row>
    <row r="59" spans="1:24" x14ac:dyDescent="0.2">
      <c r="A59" s="1">
        <f t="shared" si="0"/>
        <v>994417.47</v>
      </c>
      <c r="B59" s="1">
        <f t="shared" si="0"/>
        <v>994895.49</v>
      </c>
      <c r="C59" s="11" t="s">
        <v>52</v>
      </c>
      <c r="D59" s="12">
        <f>INDEX(families!$A:$A,MATCH(E59,families!$B:$B,0))</f>
        <v>2</v>
      </c>
      <c r="E59" s="1" t="str">
        <f t="shared" si="1"/>
        <v>FBE</v>
      </c>
      <c r="F59" s="1">
        <f t="shared" si="2"/>
        <v>14.7</v>
      </c>
      <c r="G59" s="1" t="str">
        <f t="shared" si="3"/>
        <v>14.7mm FBE</v>
      </c>
      <c r="H59" s="1" t="str">
        <f>_xlfn.CONCAT(TEXT(R59,"0.0"),"mm ",INDEX('Pipe Lookup'!D:D,MATCH('~17 Pipe Segmentation'!S59,'Pipe Lookup'!C:C,0))," TYPE ",Q59)</f>
        <v>14.7mm Fusion-Bonded Epoxy TYPE 5</v>
      </c>
      <c r="M59" s="1" t="s">
        <v>9472</v>
      </c>
      <c r="N59" s="1">
        <v>994417.47</v>
      </c>
      <c r="O59" s="1">
        <v>994895.49</v>
      </c>
      <c r="P59" s="1">
        <v>478.02000000001863</v>
      </c>
      <c r="Q59" s="1">
        <v>5</v>
      </c>
      <c r="R59" s="1">
        <v>14.7</v>
      </c>
      <c r="S59" s="1" t="s">
        <v>54</v>
      </c>
      <c r="T59" s="1" t="s">
        <v>74</v>
      </c>
      <c r="W59" s="1">
        <v>0</v>
      </c>
      <c r="X59" s="1" t="s">
        <v>58</v>
      </c>
    </row>
    <row r="60" spans="1:24" x14ac:dyDescent="0.2">
      <c r="A60" s="1">
        <f t="shared" si="0"/>
        <v>994895.49</v>
      </c>
      <c r="B60" s="1">
        <f t="shared" si="0"/>
        <v>994919.49</v>
      </c>
      <c r="C60" s="11" t="s">
        <v>52</v>
      </c>
      <c r="D60" s="12">
        <f>INDEX(families!$A:$A,MATCH(E60,families!$B:$B,0))</f>
        <v>2</v>
      </c>
      <c r="E60" s="1" t="str">
        <f t="shared" si="1"/>
        <v>FBE</v>
      </c>
      <c r="F60" s="1">
        <f t="shared" si="2"/>
        <v>19</v>
      </c>
      <c r="G60" s="1" t="str">
        <f t="shared" si="3"/>
        <v>19.0mm FBE</v>
      </c>
      <c r="H60" s="1" t="str">
        <f>_xlfn.CONCAT(TEXT(R60,"0.0"),"mm ",INDEX('Pipe Lookup'!D:D,MATCH('~17 Pipe Segmentation'!S60,'Pipe Lookup'!C:C,0))," TYPE ",Q60)</f>
        <v>19.0mm Fusion-Bonded Epoxy TYPE 7</v>
      </c>
      <c r="M60" s="1" t="s">
        <v>9472</v>
      </c>
      <c r="N60" s="1">
        <v>994895.49</v>
      </c>
      <c r="O60" s="1">
        <v>994919.49</v>
      </c>
      <c r="P60" s="1">
        <v>24</v>
      </c>
      <c r="Q60" s="1">
        <v>7</v>
      </c>
      <c r="R60" s="1">
        <v>19</v>
      </c>
      <c r="S60" s="1" t="s">
        <v>54</v>
      </c>
      <c r="T60" s="1" t="s">
        <v>74</v>
      </c>
      <c r="W60" s="1">
        <v>0</v>
      </c>
      <c r="X60" s="1" t="s">
        <v>58</v>
      </c>
    </row>
    <row r="61" spans="1:24" x14ac:dyDescent="0.2">
      <c r="A61" s="1">
        <f t="shared" si="0"/>
        <v>994919.49</v>
      </c>
      <c r="B61" s="1">
        <f t="shared" si="0"/>
        <v>994924.73</v>
      </c>
      <c r="C61" s="11" t="s">
        <v>52</v>
      </c>
      <c r="D61" s="12">
        <f>INDEX(families!$A:$A,MATCH(E61,families!$B:$B,0))</f>
        <v>3</v>
      </c>
      <c r="E61" s="1" t="str">
        <f t="shared" si="1"/>
        <v>LE</v>
      </c>
      <c r="F61" s="1">
        <f t="shared" si="2"/>
        <v>19</v>
      </c>
      <c r="G61" s="1" t="str">
        <f t="shared" si="3"/>
        <v>19.0mm LE</v>
      </c>
      <c r="H61" s="1" t="str">
        <f>_xlfn.CONCAT(TEXT(R61,"0.0"),"mm ",INDEX('Pipe Lookup'!D:D,MATCH('~17 Pipe Segmentation'!S61,'Pipe Lookup'!C:C,0))," TYPE ",Q61)</f>
        <v>19.0mm Elbow TYPE 26</v>
      </c>
      <c r="M61" s="1" t="s">
        <v>9472</v>
      </c>
      <c r="N61" s="1">
        <v>994919.49</v>
      </c>
      <c r="O61" s="1">
        <v>994924.73</v>
      </c>
      <c r="P61" s="1">
        <v>5.2399999999906868</v>
      </c>
      <c r="Q61" s="1">
        <v>26</v>
      </c>
      <c r="R61" s="1">
        <v>19</v>
      </c>
      <c r="S61" s="1" t="s">
        <v>56</v>
      </c>
      <c r="T61" s="1" t="s">
        <v>74</v>
      </c>
      <c r="V61" s="1" t="s">
        <v>80</v>
      </c>
      <c r="W61" s="1">
        <v>0</v>
      </c>
      <c r="X61" s="1" t="s">
        <v>58</v>
      </c>
    </row>
    <row r="62" spans="1:24" x14ac:dyDescent="0.2">
      <c r="A62" s="1">
        <f t="shared" si="0"/>
        <v>994924.73</v>
      </c>
      <c r="B62" s="1">
        <f t="shared" si="0"/>
        <v>994972.3</v>
      </c>
      <c r="C62" s="11" t="s">
        <v>52</v>
      </c>
      <c r="D62" s="12">
        <f>INDEX(families!$A:$A,MATCH(E62,families!$B:$B,0))</f>
        <v>2</v>
      </c>
      <c r="E62" s="1" t="str">
        <f t="shared" si="1"/>
        <v>FBE</v>
      </c>
      <c r="F62" s="1">
        <f t="shared" si="2"/>
        <v>19</v>
      </c>
      <c r="G62" s="1" t="str">
        <f t="shared" si="3"/>
        <v>19.0mm FBE</v>
      </c>
      <c r="H62" s="1" t="str">
        <f>_xlfn.CONCAT(TEXT(R62,"0.0"),"mm ",INDEX('Pipe Lookup'!D:D,MATCH('~17 Pipe Segmentation'!S62,'Pipe Lookup'!C:C,0))," TYPE ",Q62)</f>
        <v>19.0mm Fusion-Bonded Epoxy TYPE 7</v>
      </c>
      <c r="M62" s="1" t="s">
        <v>9472</v>
      </c>
      <c r="N62" s="1">
        <v>994924.73</v>
      </c>
      <c r="O62" s="1">
        <v>994972.3</v>
      </c>
      <c r="P62" s="1">
        <v>47.570000000065193</v>
      </c>
      <c r="Q62" s="1">
        <v>7</v>
      </c>
      <c r="R62" s="1">
        <v>19</v>
      </c>
      <c r="S62" s="1" t="s">
        <v>54</v>
      </c>
      <c r="T62" s="1" t="s">
        <v>74</v>
      </c>
      <c r="W62" s="1">
        <v>0</v>
      </c>
      <c r="X62" s="1" t="s">
        <v>58</v>
      </c>
    </row>
    <row r="63" spans="1:24" x14ac:dyDescent="0.2">
      <c r="A63" s="1">
        <f t="shared" si="0"/>
        <v>994972.3</v>
      </c>
      <c r="B63" s="1">
        <f t="shared" si="0"/>
        <v>994977.7</v>
      </c>
      <c r="C63" s="11" t="s">
        <v>52</v>
      </c>
      <c r="D63" s="12">
        <f>INDEX(families!$A:$A,MATCH(E63,families!$B:$B,0))</f>
        <v>3</v>
      </c>
      <c r="E63" s="1" t="str">
        <f t="shared" si="1"/>
        <v>LE</v>
      </c>
      <c r="F63" s="1">
        <f t="shared" si="2"/>
        <v>19</v>
      </c>
      <c r="G63" s="1" t="str">
        <f t="shared" si="3"/>
        <v>19.0mm LE</v>
      </c>
      <c r="H63" s="1" t="str">
        <f>_xlfn.CONCAT(TEXT(R63,"0.0"),"mm ",INDEX('Pipe Lookup'!D:D,MATCH('~17 Pipe Segmentation'!S63,'Pipe Lookup'!C:C,0))," TYPE ",Q63)</f>
        <v>19.0mm Elbow TYPE 26</v>
      </c>
      <c r="M63" s="1" t="s">
        <v>9472</v>
      </c>
      <c r="N63" s="1">
        <v>994972.3</v>
      </c>
      <c r="O63" s="1">
        <v>994977.7</v>
      </c>
      <c r="P63" s="1">
        <v>5.3999999999068677</v>
      </c>
      <c r="Q63" s="1">
        <v>26</v>
      </c>
      <c r="R63" s="1">
        <v>19</v>
      </c>
      <c r="S63" s="1" t="s">
        <v>56</v>
      </c>
      <c r="T63" s="1" t="s">
        <v>74</v>
      </c>
      <c r="V63" s="1" t="s">
        <v>81</v>
      </c>
      <c r="W63" s="1">
        <v>0</v>
      </c>
      <c r="X63" s="1" t="s">
        <v>58</v>
      </c>
    </row>
    <row r="64" spans="1:24" x14ac:dyDescent="0.2">
      <c r="A64" s="1">
        <f t="shared" si="0"/>
        <v>994977.7</v>
      </c>
      <c r="B64" s="1">
        <f t="shared" si="0"/>
        <v>994990.86</v>
      </c>
      <c r="C64" s="11" t="s">
        <v>52</v>
      </c>
      <c r="D64" s="12">
        <f>INDEX(families!$A:$A,MATCH(E64,families!$B:$B,0))</f>
        <v>2</v>
      </c>
      <c r="E64" s="1" t="str">
        <f t="shared" si="1"/>
        <v>FBE</v>
      </c>
      <c r="F64" s="1">
        <f t="shared" si="2"/>
        <v>19</v>
      </c>
      <c r="G64" s="1" t="str">
        <f t="shared" si="3"/>
        <v>19.0mm FBE</v>
      </c>
      <c r="H64" s="1" t="str">
        <f>_xlfn.CONCAT(TEXT(R64,"0.0"),"mm ",INDEX('Pipe Lookup'!D:D,MATCH('~17 Pipe Segmentation'!S64,'Pipe Lookup'!C:C,0))," TYPE ",Q64)</f>
        <v>19.0mm Fusion-Bonded Epoxy TYPE 7</v>
      </c>
      <c r="M64" s="1" t="s">
        <v>9472</v>
      </c>
      <c r="N64" s="1">
        <v>994977.7</v>
      </c>
      <c r="O64" s="1">
        <v>994990.86</v>
      </c>
      <c r="P64" s="1">
        <v>13.160000000032596</v>
      </c>
      <c r="Q64" s="1">
        <v>7</v>
      </c>
      <c r="R64" s="1">
        <v>19</v>
      </c>
      <c r="S64" s="1" t="s">
        <v>54</v>
      </c>
      <c r="T64" s="1" t="s">
        <v>74</v>
      </c>
      <c r="W64" s="1">
        <v>0</v>
      </c>
      <c r="X64" s="1" t="s">
        <v>58</v>
      </c>
    </row>
    <row r="65" spans="1:24" x14ac:dyDescent="0.2">
      <c r="A65" s="1">
        <f t="shared" si="0"/>
        <v>994990.86</v>
      </c>
      <c r="B65" s="1">
        <f t="shared" si="0"/>
        <v>994996.26</v>
      </c>
      <c r="C65" s="11" t="s">
        <v>52</v>
      </c>
      <c r="D65" s="12">
        <f>INDEX(families!$A:$A,MATCH(E65,families!$B:$B,0))</f>
        <v>3</v>
      </c>
      <c r="E65" s="1" t="str">
        <f t="shared" si="1"/>
        <v>LE</v>
      </c>
      <c r="F65" s="1">
        <f t="shared" si="2"/>
        <v>19</v>
      </c>
      <c r="G65" s="1" t="str">
        <f t="shared" si="3"/>
        <v>19.0mm LE</v>
      </c>
      <c r="H65" s="1" t="str">
        <f>_xlfn.CONCAT(TEXT(R65,"0.0"),"mm ",INDEX('Pipe Lookup'!D:D,MATCH('~17 Pipe Segmentation'!S65,'Pipe Lookup'!C:C,0))," TYPE ",Q65)</f>
        <v>19.0mm Elbow TYPE 26</v>
      </c>
      <c r="M65" s="1" t="s">
        <v>9472</v>
      </c>
      <c r="N65" s="1">
        <v>994990.86</v>
      </c>
      <c r="O65" s="1">
        <v>994996.26</v>
      </c>
      <c r="P65" s="1">
        <v>5.4000000000232831</v>
      </c>
      <c r="Q65" s="1">
        <v>26</v>
      </c>
      <c r="R65" s="1">
        <v>19</v>
      </c>
      <c r="S65" s="1" t="s">
        <v>56</v>
      </c>
      <c r="T65" s="1" t="s">
        <v>74</v>
      </c>
      <c r="V65" s="1" t="s">
        <v>82</v>
      </c>
      <c r="W65" s="1">
        <v>0</v>
      </c>
      <c r="X65" s="1" t="s">
        <v>58</v>
      </c>
    </row>
    <row r="66" spans="1:24" x14ac:dyDescent="0.2">
      <c r="A66" s="1">
        <f t="shared" ref="A66:B129" si="4">IF(OR(AND(ISNUMBER(N66),N66&gt;0),ISNUMBER(SEARCH("+",N66))),IF(NOT(ISNUMBER(N66)),1000*LEFT(N66,SEARCH("+",N66)-1)+MID(N66,SEARCH("+",N66)+1,3)+RIGHT(N66,3),N66),"")</f>
        <v>994996.26</v>
      </c>
      <c r="B66" s="1">
        <f t="shared" si="4"/>
        <v>995001.65</v>
      </c>
      <c r="C66" s="11" t="s">
        <v>52</v>
      </c>
      <c r="D66" s="12">
        <f>INDEX(families!$A:$A,MATCH(E66,families!$B:$B,0))</f>
        <v>3</v>
      </c>
      <c r="E66" s="1" t="str">
        <f t="shared" si="1"/>
        <v>LE</v>
      </c>
      <c r="F66" s="1">
        <f t="shared" si="2"/>
        <v>19</v>
      </c>
      <c r="G66" s="1" t="str">
        <f t="shared" si="3"/>
        <v>19.0mm LE</v>
      </c>
      <c r="H66" s="1" t="str">
        <f>_xlfn.CONCAT(TEXT(R66,"0.0"),"mm ",INDEX('Pipe Lookup'!D:D,MATCH('~17 Pipe Segmentation'!S66,'Pipe Lookup'!C:C,0))," TYPE ",Q66)</f>
        <v>19.0mm Elbow TYPE 26</v>
      </c>
      <c r="M66" s="1" t="s">
        <v>9472</v>
      </c>
      <c r="N66" s="1">
        <v>994996.26</v>
      </c>
      <c r="O66" s="1">
        <v>995001.65</v>
      </c>
      <c r="P66" s="1">
        <v>5.3900000000139698</v>
      </c>
      <c r="Q66" s="1">
        <v>26</v>
      </c>
      <c r="R66" s="1">
        <v>19</v>
      </c>
      <c r="S66" s="1" t="s">
        <v>56</v>
      </c>
      <c r="T66" s="1" t="s">
        <v>74</v>
      </c>
      <c r="V66" s="1" t="s">
        <v>83</v>
      </c>
      <c r="W66" s="1">
        <v>0</v>
      </c>
      <c r="X66" s="1" t="s">
        <v>84</v>
      </c>
    </row>
    <row r="67" spans="1:24" x14ac:dyDescent="0.2">
      <c r="A67" s="1">
        <f t="shared" si="4"/>
        <v>995001.65</v>
      </c>
      <c r="B67" s="1">
        <f t="shared" si="4"/>
        <v>995023.5</v>
      </c>
      <c r="C67" s="11" t="s">
        <v>52</v>
      </c>
      <c r="D67" s="12">
        <f>INDEX(families!$A:$A,MATCH(E67,families!$B:$B,0))</f>
        <v>2</v>
      </c>
      <c r="E67" s="1" t="str">
        <f t="shared" ref="E67:E130" si="5">TRIM(LEFT(S67,3))</f>
        <v>FBE</v>
      </c>
      <c r="F67" s="1">
        <f t="shared" ref="F67:F130" si="6">R67</f>
        <v>19</v>
      </c>
      <c r="G67" s="1" t="str">
        <f t="shared" ref="G67:G130" si="7">_xlfn.CONCAT(TEXT(R67,"0.0"),"mm ",S67)</f>
        <v>19.0mm FBE</v>
      </c>
      <c r="H67" s="1" t="str">
        <f>_xlfn.CONCAT(TEXT(R67,"0.0"),"mm ",INDEX('Pipe Lookup'!D:D,MATCH('~17 Pipe Segmentation'!S67,'Pipe Lookup'!C:C,0))," TYPE ",Q67)</f>
        <v>19.0mm Fusion-Bonded Epoxy TYPE 7</v>
      </c>
      <c r="M67" s="1" t="s">
        <v>9472</v>
      </c>
      <c r="N67" s="1">
        <v>995001.65</v>
      </c>
      <c r="O67" s="1">
        <v>995023.5</v>
      </c>
      <c r="P67" s="1">
        <v>21.849999999976717</v>
      </c>
      <c r="Q67" s="1">
        <v>7</v>
      </c>
      <c r="R67" s="1">
        <v>19</v>
      </c>
      <c r="S67" s="1" t="s">
        <v>54</v>
      </c>
      <c r="T67" s="1" t="s">
        <v>74</v>
      </c>
      <c r="W67" s="1">
        <v>0</v>
      </c>
      <c r="X67" s="1" t="s">
        <v>58</v>
      </c>
    </row>
    <row r="68" spans="1:24" x14ac:dyDescent="0.2">
      <c r="A68" s="1">
        <f t="shared" si="4"/>
        <v>995023.5</v>
      </c>
      <c r="B68" s="1">
        <f t="shared" si="4"/>
        <v>995028.5</v>
      </c>
      <c r="C68" s="11" t="s">
        <v>52</v>
      </c>
      <c r="D68" s="12">
        <f>INDEX(families!$A:$A,MATCH(E68,families!$B:$B,0))</f>
        <v>3</v>
      </c>
      <c r="E68" s="1" t="str">
        <f t="shared" si="5"/>
        <v>LE</v>
      </c>
      <c r="F68" s="1">
        <f t="shared" si="6"/>
        <v>19</v>
      </c>
      <c r="G68" s="1" t="str">
        <f t="shared" si="7"/>
        <v>19.0mm LE</v>
      </c>
      <c r="H68" s="1" t="str">
        <f>_xlfn.CONCAT(TEXT(R68,"0.0"),"mm ",INDEX('Pipe Lookup'!D:D,MATCH('~17 Pipe Segmentation'!S68,'Pipe Lookup'!C:C,0))," TYPE ",Q68)</f>
        <v>19.0mm Elbow TYPE 26</v>
      </c>
      <c r="M68" s="1" t="s">
        <v>9472</v>
      </c>
      <c r="N68" s="1">
        <v>995023.5</v>
      </c>
      <c r="O68" s="1">
        <v>995028.5</v>
      </c>
      <c r="P68" s="1">
        <v>5</v>
      </c>
      <c r="Q68" s="1">
        <v>26</v>
      </c>
      <c r="R68" s="1">
        <v>19</v>
      </c>
      <c r="S68" s="1" t="s">
        <v>56</v>
      </c>
      <c r="T68" s="1" t="s">
        <v>74</v>
      </c>
      <c r="V68" s="1" t="s">
        <v>85</v>
      </c>
      <c r="W68" s="1">
        <v>0</v>
      </c>
      <c r="X68" s="1" t="s">
        <v>58</v>
      </c>
    </row>
    <row r="69" spans="1:24" x14ac:dyDescent="0.2">
      <c r="A69" s="1">
        <f t="shared" si="4"/>
        <v>995028.5</v>
      </c>
      <c r="B69" s="1">
        <f t="shared" si="4"/>
        <v>995042.58</v>
      </c>
      <c r="C69" s="11" t="s">
        <v>52</v>
      </c>
      <c r="D69" s="12">
        <f>INDEX(families!$A:$A,MATCH(E69,families!$B:$B,0))</f>
        <v>2</v>
      </c>
      <c r="E69" s="1" t="str">
        <f t="shared" si="5"/>
        <v>FBE</v>
      </c>
      <c r="F69" s="1">
        <f t="shared" si="6"/>
        <v>19</v>
      </c>
      <c r="G69" s="1" t="str">
        <f t="shared" si="7"/>
        <v>19.0mm FBE</v>
      </c>
      <c r="H69" s="1" t="str">
        <f>_xlfn.CONCAT(TEXT(R69,"0.0"),"mm ",INDEX('Pipe Lookup'!D:D,MATCH('~17 Pipe Segmentation'!S69,'Pipe Lookup'!C:C,0))," TYPE ",Q69)</f>
        <v>19.0mm Fusion-Bonded Epoxy TYPE 7</v>
      </c>
      <c r="M69" s="1" t="s">
        <v>9472</v>
      </c>
      <c r="N69" s="1">
        <v>995028.5</v>
      </c>
      <c r="O69" s="1">
        <v>995042.58</v>
      </c>
      <c r="P69" s="1">
        <v>14.07999999995809</v>
      </c>
      <c r="Q69" s="1">
        <v>7</v>
      </c>
      <c r="R69" s="1">
        <v>19</v>
      </c>
      <c r="S69" s="1" t="s">
        <v>54</v>
      </c>
      <c r="T69" s="1" t="s">
        <v>74</v>
      </c>
      <c r="W69" s="1">
        <v>0</v>
      </c>
      <c r="X69" s="1" t="s">
        <v>58</v>
      </c>
    </row>
    <row r="70" spans="1:24" x14ac:dyDescent="0.2">
      <c r="A70" s="1">
        <f t="shared" si="4"/>
        <v>995042.58</v>
      </c>
      <c r="B70" s="1">
        <f t="shared" si="4"/>
        <v>995049.17</v>
      </c>
      <c r="C70" s="11" t="s">
        <v>52</v>
      </c>
      <c r="D70" s="12">
        <f>INDEX(families!$A:$A,MATCH(E70,families!$B:$B,0))</f>
        <v>3</v>
      </c>
      <c r="E70" s="1" t="str">
        <f t="shared" si="5"/>
        <v>LE</v>
      </c>
      <c r="F70" s="1">
        <f t="shared" si="6"/>
        <v>19</v>
      </c>
      <c r="G70" s="1" t="str">
        <f t="shared" si="7"/>
        <v>19.0mm LE</v>
      </c>
      <c r="H70" s="1" t="str">
        <f>_xlfn.CONCAT(TEXT(R70,"0.0"),"mm ",INDEX('Pipe Lookup'!D:D,MATCH('~17 Pipe Segmentation'!S70,'Pipe Lookup'!C:C,0))," TYPE ",Q70)</f>
        <v>19.0mm Elbow TYPE 26</v>
      </c>
      <c r="M70" s="1" t="s">
        <v>9472</v>
      </c>
      <c r="N70" s="1">
        <v>995042.58</v>
      </c>
      <c r="O70" s="1">
        <v>995049.17</v>
      </c>
      <c r="P70" s="1">
        <v>6.590000000083819</v>
      </c>
      <c r="Q70" s="1">
        <v>26</v>
      </c>
      <c r="R70" s="1">
        <v>19</v>
      </c>
      <c r="S70" s="1" t="s">
        <v>56</v>
      </c>
      <c r="T70" s="1" t="s">
        <v>74</v>
      </c>
      <c r="V70" s="1" t="s">
        <v>86</v>
      </c>
      <c r="W70" s="1">
        <v>0</v>
      </c>
      <c r="X70" s="1" t="s">
        <v>58</v>
      </c>
    </row>
    <row r="71" spans="1:24" x14ac:dyDescent="0.2">
      <c r="A71" s="1">
        <f t="shared" si="4"/>
        <v>995049.17</v>
      </c>
      <c r="B71" s="1">
        <f t="shared" si="4"/>
        <v>995073.16</v>
      </c>
      <c r="C71" s="11" t="s">
        <v>52</v>
      </c>
      <c r="D71" s="12">
        <f>INDEX(families!$A:$A,MATCH(E71,families!$B:$B,0))</f>
        <v>2</v>
      </c>
      <c r="E71" s="1" t="str">
        <f t="shared" si="5"/>
        <v>FBE</v>
      </c>
      <c r="F71" s="1">
        <f t="shared" si="6"/>
        <v>19</v>
      </c>
      <c r="G71" s="1" t="str">
        <f t="shared" si="7"/>
        <v>19.0mm FBE</v>
      </c>
      <c r="H71" s="1" t="str">
        <f>_xlfn.CONCAT(TEXT(R71,"0.0"),"mm ",INDEX('Pipe Lookup'!D:D,MATCH('~17 Pipe Segmentation'!S71,'Pipe Lookup'!C:C,0))," TYPE ",Q71)</f>
        <v>19.0mm Fusion-Bonded Epoxy TYPE 7</v>
      </c>
      <c r="M71" s="1" t="s">
        <v>9472</v>
      </c>
      <c r="N71" s="1">
        <v>995049.17</v>
      </c>
      <c r="O71" s="1">
        <v>995073.16</v>
      </c>
      <c r="P71" s="1">
        <v>23.989999999990687</v>
      </c>
      <c r="Q71" s="1">
        <v>7</v>
      </c>
      <c r="R71" s="1">
        <v>19</v>
      </c>
      <c r="S71" s="1" t="s">
        <v>54</v>
      </c>
      <c r="T71" s="1" t="s">
        <v>74</v>
      </c>
      <c r="W71" s="1">
        <v>0</v>
      </c>
      <c r="X71" s="1" t="s">
        <v>58</v>
      </c>
    </row>
    <row r="72" spans="1:24" x14ac:dyDescent="0.2">
      <c r="A72" s="1">
        <f t="shared" si="4"/>
        <v>995073.16</v>
      </c>
      <c r="B72" s="1">
        <f t="shared" si="4"/>
        <v>995131.37</v>
      </c>
      <c r="C72" s="11" t="s">
        <v>52</v>
      </c>
      <c r="D72" s="12">
        <f>INDEX(families!$A:$A,MATCH(E72,families!$B:$B,0))</f>
        <v>2</v>
      </c>
      <c r="E72" s="1" t="str">
        <f t="shared" si="5"/>
        <v>FBE</v>
      </c>
      <c r="F72" s="1">
        <f t="shared" si="6"/>
        <v>14.7</v>
      </c>
      <c r="G72" s="1" t="str">
        <f t="shared" si="7"/>
        <v>14.7mm FBE</v>
      </c>
      <c r="H72" s="1" t="str">
        <f>_xlfn.CONCAT(TEXT(R72,"0.0"),"mm ",INDEX('Pipe Lookup'!D:D,MATCH('~17 Pipe Segmentation'!S72,'Pipe Lookup'!C:C,0))," TYPE ",Q72)</f>
        <v>14.7mm Fusion-Bonded Epoxy TYPE 5</v>
      </c>
      <c r="M72" s="1" t="s">
        <v>9472</v>
      </c>
      <c r="N72" s="1">
        <v>995073.16</v>
      </c>
      <c r="O72" s="1">
        <v>995131.37</v>
      </c>
      <c r="P72" s="1">
        <v>58.209999999962747</v>
      </c>
      <c r="Q72" s="1">
        <v>5</v>
      </c>
      <c r="R72" s="1">
        <v>14.7</v>
      </c>
      <c r="S72" s="1" t="s">
        <v>54</v>
      </c>
      <c r="T72" s="1" t="s">
        <v>74</v>
      </c>
      <c r="W72" s="1">
        <v>0</v>
      </c>
      <c r="X72" s="1" t="s">
        <v>58</v>
      </c>
    </row>
    <row r="73" spans="1:24" x14ac:dyDescent="0.2">
      <c r="A73" s="1">
        <f t="shared" si="4"/>
        <v>995131.37</v>
      </c>
      <c r="B73" s="1">
        <f t="shared" si="4"/>
        <v>995155.38</v>
      </c>
      <c r="C73" s="11" t="s">
        <v>52</v>
      </c>
      <c r="D73" s="12">
        <f>INDEX(families!$A:$A,MATCH(E73,families!$B:$B,0))</f>
        <v>2</v>
      </c>
      <c r="E73" s="1" t="str">
        <f t="shared" si="5"/>
        <v>FBE</v>
      </c>
      <c r="F73" s="1">
        <f t="shared" si="6"/>
        <v>19</v>
      </c>
      <c r="G73" s="1" t="str">
        <f t="shared" si="7"/>
        <v>19.0mm FBE</v>
      </c>
      <c r="H73" s="1" t="str">
        <f>_xlfn.CONCAT(TEXT(R73,"0.0"),"mm ",INDEX('Pipe Lookup'!D:D,MATCH('~17 Pipe Segmentation'!S73,'Pipe Lookup'!C:C,0))," TYPE ",Q73)</f>
        <v>19.0mm Fusion-Bonded Epoxy TYPE 7</v>
      </c>
      <c r="M73" s="1" t="s">
        <v>9472</v>
      </c>
      <c r="N73" s="1">
        <v>995131.37</v>
      </c>
      <c r="O73" s="1">
        <v>995155.38</v>
      </c>
      <c r="P73" s="1">
        <v>24.010000000009313</v>
      </c>
      <c r="Q73" s="1">
        <v>7</v>
      </c>
      <c r="R73" s="1">
        <v>19</v>
      </c>
      <c r="S73" s="1" t="s">
        <v>54</v>
      </c>
      <c r="T73" s="1" t="s">
        <v>74</v>
      </c>
      <c r="W73" s="1">
        <v>0</v>
      </c>
      <c r="X73" s="1" t="s">
        <v>58</v>
      </c>
    </row>
    <row r="74" spans="1:24" x14ac:dyDescent="0.2">
      <c r="A74" s="1">
        <f t="shared" si="4"/>
        <v>995155.38</v>
      </c>
      <c r="B74" s="1">
        <f t="shared" si="4"/>
        <v>995159.73</v>
      </c>
      <c r="C74" s="11" t="s">
        <v>52</v>
      </c>
      <c r="D74" s="12">
        <f>INDEX(families!$A:$A,MATCH(E74,families!$B:$B,0))</f>
        <v>3</v>
      </c>
      <c r="E74" s="1" t="str">
        <f t="shared" si="5"/>
        <v>LE</v>
      </c>
      <c r="F74" s="1">
        <f t="shared" si="6"/>
        <v>19</v>
      </c>
      <c r="G74" s="1" t="str">
        <f t="shared" si="7"/>
        <v>19.0mm LE</v>
      </c>
      <c r="H74" s="1" t="str">
        <f>_xlfn.CONCAT(TEXT(R74,"0.0"),"mm ",INDEX('Pipe Lookup'!D:D,MATCH('~17 Pipe Segmentation'!S74,'Pipe Lookup'!C:C,0))," TYPE ",Q74)</f>
        <v>19.0mm Elbow TYPE 26</v>
      </c>
      <c r="M74" s="1" t="s">
        <v>9472</v>
      </c>
      <c r="N74" s="1">
        <v>995155.38</v>
      </c>
      <c r="O74" s="1">
        <v>995159.73</v>
      </c>
      <c r="P74" s="1">
        <v>4.3499999999767169</v>
      </c>
      <c r="Q74" s="1">
        <v>26</v>
      </c>
      <c r="R74" s="1">
        <v>19</v>
      </c>
      <c r="S74" s="1" t="s">
        <v>56</v>
      </c>
      <c r="T74" s="1" t="s">
        <v>74</v>
      </c>
      <c r="V74" s="1" t="s">
        <v>87</v>
      </c>
      <c r="W74" s="1">
        <v>0</v>
      </c>
      <c r="X74" s="1" t="s">
        <v>58</v>
      </c>
    </row>
    <row r="75" spans="1:24" x14ac:dyDescent="0.2">
      <c r="A75" s="1">
        <f t="shared" si="4"/>
        <v>995159.73</v>
      </c>
      <c r="B75" s="1">
        <f t="shared" si="4"/>
        <v>995183.73</v>
      </c>
      <c r="C75" s="11" t="s">
        <v>52</v>
      </c>
      <c r="D75" s="12">
        <f>INDEX(families!$A:$A,MATCH(E75,families!$B:$B,0))</f>
        <v>2</v>
      </c>
      <c r="E75" s="1" t="str">
        <f t="shared" si="5"/>
        <v>FBE</v>
      </c>
      <c r="F75" s="1">
        <f t="shared" si="6"/>
        <v>19</v>
      </c>
      <c r="G75" s="1" t="str">
        <f t="shared" si="7"/>
        <v>19.0mm FBE</v>
      </c>
      <c r="H75" s="1" t="str">
        <f>_xlfn.CONCAT(TEXT(R75,"0.0"),"mm ",INDEX('Pipe Lookup'!D:D,MATCH('~17 Pipe Segmentation'!S75,'Pipe Lookup'!C:C,0))," TYPE ",Q75)</f>
        <v>19.0mm Fusion-Bonded Epoxy TYPE 7</v>
      </c>
      <c r="M75" s="1" t="s">
        <v>9472</v>
      </c>
      <c r="N75" s="1">
        <v>995159.73</v>
      </c>
      <c r="O75" s="1">
        <v>995183.73</v>
      </c>
      <c r="P75" s="1">
        <v>24</v>
      </c>
      <c r="Q75" s="1">
        <v>7</v>
      </c>
      <c r="R75" s="1">
        <v>19</v>
      </c>
      <c r="S75" s="1" t="s">
        <v>54</v>
      </c>
      <c r="T75" s="1" t="s">
        <v>74</v>
      </c>
      <c r="W75" s="1">
        <v>0</v>
      </c>
      <c r="X75" s="1" t="s">
        <v>58</v>
      </c>
    </row>
    <row r="76" spans="1:24" x14ac:dyDescent="0.2">
      <c r="A76" s="1">
        <f t="shared" si="4"/>
        <v>995183.73</v>
      </c>
      <c r="B76" s="1">
        <f t="shared" si="4"/>
        <v>995511.1</v>
      </c>
      <c r="C76" s="11" t="s">
        <v>52</v>
      </c>
      <c r="D76" s="12">
        <f>INDEX(families!$A:$A,MATCH(E76,families!$B:$B,0))</f>
        <v>2</v>
      </c>
      <c r="E76" s="1" t="str">
        <f t="shared" si="5"/>
        <v>FBE</v>
      </c>
      <c r="F76" s="1">
        <f t="shared" si="6"/>
        <v>14.7</v>
      </c>
      <c r="G76" s="1" t="str">
        <f t="shared" si="7"/>
        <v>14.7mm FBE</v>
      </c>
      <c r="H76" s="1" t="str">
        <f>_xlfn.CONCAT(TEXT(R76,"0.0"),"mm ",INDEX('Pipe Lookup'!D:D,MATCH('~17 Pipe Segmentation'!S76,'Pipe Lookup'!C:C,0))," TYPE ",Q76)</f>
        <v>14.7mm Fusion-Bonded Epoxy TYPE 5</v>
      </c>
      <c r="M76" s="1" t="s">
        <v>9472</v>
      </c>
      <c r="N76" s="1">
        <v>995183.73</v>
      </c>
      <c r="O76" s="1">
        <v>995511.1</v>
      </c>
      <c r="P76" s="1">
        <v>327.36999999999534</v>
      </c>
      <c r="Q76" s="1">
        <v>5</v>
      </c>
      <c r="R76" s="1">
        <v>14.7</v>
      </c>
      <c r="S76" s="1" t="s">
        <v>54</v>
      </c>
      <c r="T76" s="1" t="s">
        <v>74</v>
      </c>
      <c r="W76" s="1">
        <v>0</v>
      </c>
      <c r="X76" s="1" t="s">
        <v>58</v>
      </c>
    </row>
    <row r="77" spans="1:24" x14ac:dyDescent="0.2">
      <c r="A77" s="1">
        <f t="shared" si="4"/>
        <v>995511.1</v>
      </c>
      <c r="B77" s="1">
        <f t="shared" si="4"/>
        <v>995535.1</v>
      </c>
      <c r="C77" s="11" t="s">
        <v>52</v>
      </c>
      <c r="D77" s="12">
        <f>INDEX(families!$A:$A,MATCH(E77,families!$B:$B,0))</f>
        <v>2</v>
      </c>
      <c r="E77" s="1" t="str">
        <f t="shared" si="5"/>
        <v>FBE</v>
      </c>
      <c r="F77" s="1">
        <f t="shared" si="6"/>
        <v>19</v>
      </c>
      <c r="G77" s="1" t="str">
        <f t="shared" si="7"/>
        <v>19.0mm FBE</v>
      </c>
      <c r="H77" s="1" t="str">
        <f>_xlfn.CONCAT(TEXT(R77,"0.0"),"mm ",INDEX('Pipe Lookup'!D:D,MATCH('~17 Pipe Segmentation'!S77,'Pipe Lookup'!C:C,0))," TYPE ",Q77)</f>
        <v>19.0mm Fusion-Bonded Epoxy TYPE 7</v>
      </c>
      <c r="M77" s="1" t="s">
        <v>9472</v>
      </c>
      <c r="N77" s="1">
        <v>995511.1</v>
      </c>
      <c r="O77" s="1">
        <v>995535.1</v>
      </c>
      <c r="P77" s="1">
        <v>24</v>
      </c>
      <c r="Q77" s="1">
        <v>7</v>
      </c>
      <c r="R77" s="1">
        <v>19</v>
      </c>
      <c r="S77" s="1" t="s">
        <v>54</v>
      </c>
      <c r="T77" s="1" t="s">
        <v>74</v>
      </c>
      <c r="W77" s="1">
        <v>0</v>
      </c>
      <c r="X77" s="1" t="s">
        <v>58</v>
      </c>
    </row>
    <row r="78" spans="1:24" x14ac:dyDescent="0.2">
      <c r="A78" s="1">
        <f t="shared" si="4"/>
        <v>995535.1</v>
      </c>
      <c r="B78" s="1">
        <f t="shared" si="4"/>
        <v>995540.89</v>
      </c>
      <c r="C78" s="11" t="s">
        <v>52</v>
      </c>
      <c r="D78" s="12">
        <f>INDEX(families!$A:$A,MATCH(E78,families!$B:$B,0))</f>
        <v>3</v>
      </c>
      <c r="E78" s="1" t="str">
        <f t="shared" si="5"/>
        <v>LE</v>
      </c>
      <c r="F78" s="1">
        <f t="shared" si="6"/>
        <v>19</v>
      </c>
      <c r="G78" s="1" t="str">
        <f t="shared" si="7"/>
        <v>19.0mm LE</v>
      </c>
      <c r="H78" s="1" t="str">
        <f>_xlfn.CONCAT(TEXT(R78,"0.0"),"mm ",INDEX('Pipe Lookup'!D:D,MATCH('~17 Pipe Segmentation'!S78,'Pipe Lookup'!C:C,0))," TYPE ",Q78)</f>
        <v>19.0mm Elbow TYPE 26</v>
      </c>
      <c r="M78" s="1" t="s">
        <v>9472</v>
      </c>
      <c r="N78" s="1">
        <v>995535.1</v>
      </c>
      <c r="O78" s="1">
        <v>995540.89</v>
      </c>
      <c r="P78" s="1">
        <v>5.7900000000372529</v>
      </c>
      <c r="Q78" s="1">
        <v>26</v>
      </c>
      <c r="R78" s="1">
        <v>19</v>
      </c>
      <c r="S78" s="1" t="s">
        <v>56</v>
      </c>
      <c r="T78" s="1" t="s">
        <v>74</v>
      </c>
      <c r="V78" s="1" t="s">
        <v>88</v>
      </c>
      <c r="W78" s="1">
        <v>0</v>
      </c>
      <c r="X78" s="1" t="s">
        <v>58</v>
      </c>
    </row>
    <row r="79" spans="1:24" x14ac:dyDescent="0.2">
      <c r="A79" s="1">
        <f t="shared" si="4"/>
        <v>995540.89</v>
      </c>
      <c r="B79" s="1">
        <f t="shared" si="4"/>
        <v>995564.89</v>
      </c>
      <c r="C79" s="11" t="s">
        <v>52</v>
      </c>
      <c r="D79" s="12">
        <f>INDEX(families!$A:$A,MATCH(E79,families!$B:$B,0))</f>
        <v>2</v>
      </c>
      <c r="E79" s="1" t="str">
        <f t="shared" si="5"/>
        <v>FBE</v>
      </c>
      <c r="F79" s="1">
        <f t="shared" si="6"/>
        <v>19</v>
      </c>
      <c r="G79" s="1" t="str">
        <f t="shared" si="7"/>
        <v>19.0mm FBE</v>
      </c>
      <c r="H79" s="1" t="str">
        <f>_xlfn.CONCAT(TEXT(R79,"0.0"),"mm ",INDEX('Pipe Lookup'!D:D,MATCH('~17 Pipe Segmentation'!S79,'Pipe Lookup'!C:C,0))," TYPE ",Q79)</f>
        <v>19.0mm Fusion-Bonded Epoxy TYPE 7</v>
      </c>
      <c r="M79" s="1" t="s">
        <v>9472</v>
      </c>
      <c r="N79" s="1">
        <v>995540.89</v>
      </c>
      <c r="O79" s="1">
        <v>995564.89</v>
      </c>
      <c r="P79" s="1">
        <v>24</v>
      </c>
      <c r="Q79" s="1">
        <v>7</v>
      </c>
      <c r="R79" s="1">
        <v>19</v>
      </c>
      <c r="S79" s="1" t="s">
        <v>54</v>
      </c>
      <c r="T79" s="1" t="s">
        <v>74</v>
      </c>
      <c r="W79" s="1">
        <v>0</v>
      </c>
      <c r="X79" s="1" t="s">
        <v>58</v>
      </c>
    </row>
    <row r="80" spans="1:24" x14ac:dyDescent="0.2">
      <c r="A80" s="1">
        <f t="shared" si="4"/>
        <v>995564.89</v>
      </c>
      <c r="B80" s="1">
        <f t="shared" si="4"/>
        <v>995684.45</v>
      </c>
      <c r="C80" s="11" t="s">
        <v>52</v>
      </c>
      <c r="D80" s="12">
        <f>INDEX(families!$A:$A,MATCH(E80,families!$B:$B,0))</f>
        <v>2</v>
      </c>
      <c r="E80" s="1" t="str">
        <f t="shared" si="5"/>
        <v>FBE</v>
      </c>
      <c r="F80" s="1">
        <f t="shared" si="6"/>
        <v>14.7</v>
      </c>
      <c r="G80" s="1" t="str">
        <f t="shared" si="7"/>
        <v>14.7mm FBE</v>
      </c>
      <c r="H80" s="1" t="str">
        <f>_xlfn.CONCAT(TEXT(R80,"0.0"),"mm ",INDEX('Pipe Lookup'!D:D,MATCH('~17 Pipe Segmentation'!S80,'Pipe Lookup'!C:C,0))," TYPE ",Q80)</f>
        <v>14.7mm Fusion-Bonded Epoxy TYPE 5</v>
      </c>
      <c r="M80" s="1" t="s">
        <v>9472</v>
      </c>
      <c r="N80" s="1">
        <v>995564.89</v>
      </c>
      <c r="O80" s="1">
        <v>995684.45</v>
      </c>
      <c r="P80" s="1">
        <v>119.55999999993946</v>
      </c>
      <c r="Q80" s="1">
        <v>5</v>
      </c>
      <c r="R80" s="1">
        <v>14.7</v>
      </c>
      <c r="S80" s="1" t="s">
        <v>54</v>
      </c>
      <c r="T80" s="1" t="s">
        <v>74</v>
      </c>
      <c r="W80" s="1">
        <v>0</v>
      </c>
      <c r="X80" s="1" t="s">
        <v>58</v>
      </c>
    </row>
    <row r="81" spans="1:24" x14ac:dyDescent="0.2">
      <c r="A81" s="1">
        <f t="shared" si="4"/>
        <v>995684.45</v>
      </c>
      <c r="B81" s="1">
        <f t="shared" si="4"/>
        <v>995708.45</v>
      </c>
      <c r="C81" s="11" t="s">
        <v>52</v>
      </c>
      <c r="D81" s="12">
        <f>INDEX(families!$A:$A,MATCH(E81,families!$B:$B,0))</f>
        <v>2</v>
      </c>
      <c r="E81" s="1" t="str">
        <f t="shared" si="5"/>
        <v>FBE</v>
      </c>
      <c r="F81" s="1">
        <f t="shared" si="6"/>
        <v>19</v>
      </c>
      <c r="G81" s="1" t="str">
        <f t="shared" si="7"/>
        <v>19.0mm FBE</v>
      </c>
      <c r="H81" s="1" t="str">
        <f>_xlfn.CONCAT(TEXT(R81,"0.0"),"mm ",INDEX('Pipe Lookup'!D:D,MATCH('~17 Pipe Segmentation'!S81,'Pipe Lookup'!C:C,0))," TYPE ",Q81)</f>
        <v>19.0mm Fusion-Bonded Epoxy TYPE 7</v>
      </c>
      <c r="M81" s="1" t="s">
        <v>9472</v>
      </c>
      <c r="N81" s="1">
        <v>995684.45</v>
      </c>
      <c r="O81" s="1">
        <v>995708.45</v>
      </c>
      <c r="P81" s="1">
        <v>24</v>
      </c>
      <c r="Q81" s="1">
        <v>7</v>
      </c>
      <c r="R81" s="1">
        <v>19</v>
      </c>
      <c r="S81" s="1" t="s">
        <v>54</v>
      </c>
      <c r="T81" s="1" t="s">
        <v>74</v>
      </c>
      <c r="W81" s="1">
        <v>0</v>
      </c>
      <c r="X81" s="1" t="s">
        <v>58</v>
      </c>
    </row>
    <row r="82" spans="1:24" x14ac:dyDescent="0.2">
      <c r="A82" s="1">
        <f t="shared" si="4"/>
        <v>995708.45</v>
      </c>
      <c r="B82" s="1">
        <f t="shared" si="4"/>
        <v>995713.12</v>
      </c>
      <c r="C82" s="11" t="s">
        <v>52</v>
      </c>
      <c r="D82" s="12">
        <f>INDEX(families!$A:$A,MATCH(E82,families!$B:$B,0))</f>
        <v>3</v>
      </c>
      <c r="E82" s="1" t="str">
        <f t="shared" si="5"/>
        <v>LE</v>
      </c>
      <c r="F82" s="1">
        <f t="shared" si="6"/>
        <v>19</v>
      </c>
      <c r="G82" s="1" t="str">
        <f t="shared" si="7"/>
        <v>19.0mm LE</v>
      </c>
      <c r="H82" s="1" t="str">
        <f>_xlfn.CONCAT(TEXT(R82,"0.0"),"mm ",INDEX('Pipe Lookup'!D:D,MATCH('~17 Pipe Segmentation'!S82,'Pipe Lookup'!C:C,0))," TYPE ",Q82)</f>
        <v>19.0mm Elbow TYPE 26</v>
      </c>
      <c r="M82" s="1" t="s">
        <v>9472</v>
      </c>
      <c r="N82" s="1">
        <v>995708.45</v>
      </c>
      <c r="O82" s="1">
        <v>995713.12</v>
      </c>
      <c r="P82" s="1">
        <v>4.6700000000419095</v>
      </c>
      <c r="Q82" s="1">
        <v>26</v>
      </c>
      <c r="R82" s="1">
        <v>19</v>
      </c>
      <c r="S82" s="1" t="s">
        <v>56</v>
      </c>
      <c r="T82" s="1" t="s">
        <v>74</v>
      </c>
      <c r="V82" s="1" t="s">
        <v>89</v>
      </c>
      <c r="W82" s="1">
        <v>0</v>
      </c>
      <c r="X82" s="1" t="s">
        <v>58</v>
      </c>
    </row>
    <row r="83" spans="1:24" x14ac:dyDescent="0.2">
      <c r="A83" s="1">
        <f t="shared" si="4"/>
        <v>995713.12</v>
      </c>
      <c r="B83" s="1">
        <f t="shared" si="4"/>
        <v>995737.12</v>
      </c>
      <c r="C83" s="11" t="s">
        <v>52</v>
      </c>
      <c r="D83" s="12">
        <f>INDEX(families!$A:$A,MATCH(E83,families!$B:$B,0))</f>
        <v>2</v>
      </c>
      <c r="E83" s="1" t="str">
        <f t="shared" si="5"/>
        <v>FBE</v>
      </c>
      <c r="F83" s="1">
        <f t="shared" si="6"/>
        <v>19</v>
      </c>
      <c r="G83" s="1" t="str">
        <f t="shared" si="7"/>
        <v>19.0mm FBE</v>
      </c>
      <c r="H83" s="1" t="str">
        <f>_xlfn.CONCAT(TEXT(R83,"0.0"),"mm ",INDEX('Pipe Lookup'!D:D,MATCH('~17 Pipe Segmentation'!S83,'Pipe Lookup'!C:C,0))," TYPE ",Q83)</f>
        <v>19.0mm Fusion-Bonded Epoxy TYPE 7</v>
      </c>
      <c r="M83" s="1" t="s">
        <v>9472</v>
      </c>
      <c r="N83" s="1">
        <v>995713.12</v>
      </c>
      <c r="O83" s="1">
        <v>995737.12</v>
      </c>
      <c r="P83" s="1">
        <v>24</v>
      </c>
      <c r="Q83" s="1">
        <v>7</v>
      </c>
      <c r="R83" s="1">
        <v>19</v>
      </c>
      <c r="S83" s="1" t="s">
        <v>54</v>
      </c>
      <c r="T83" s="1" t="s">
        <v>74</v>
      </c>
      <c r="W83" s="1">
        <v>0</v>
      </c>
      <c r="X83" s="1" t="s">
        <v>58</v>
      </c>
    </row>
    <row r="84" spans="1:24" x14ac:dyDescent="0.2">
      <c r="A84" s="1">
        <f t="shared" si="4"/>
        <v>995737.12</v>
      </c>
      <c r="B84" s="1">
        <f t="shared" si="4"/>
        <v>995763.76</v>
      </c>
      <c r="C84" s="11" t="s">
        <v>52</v>
      </c>
      <c r="D84" s="12">
        <f>INDEX(families!$A:$A,MATCH(E84,families!$B:$B,0))</f>
        <v>2</v>
      </c>
      <c r="E84" s="1" t="str">
        <f t="shared" si="5"/>
        <v>FBE</v>
      </c>
      <c r="F84" s="1">
        <f t="shared" si="6"/>
        <v>14.7</v>
      </c>
      <c r="G84" s="1" t="str">
        <f t="shared" si="7"/>
        <v>14.7mm FBE</v>
      </c>
      <c r="H84" s="1" t="str">
        <f>_xlfn.CONCAT(TEXT(R84,"0.0"),"mm ",INDEX('Pipe Lookup'!D:D,MATCH('~17 Pipe Segmentation'!S84,'Pipe Lookup'!C:C,0))," TYPE ",Q84)</f>
        <v>14.7mm Fusion-Bonded Epoxy TYPE 5</v>
      </c>
      <c r="M84" s="1" t="s">
        <v>9472</v>
      </c>
      <c r="N84" s="1">
        <v>995737.12</v>
      </c>
      <c r="O84" s="1">
        <v>995763.76</v>
      </c>
      <c r="P84" s="1">
        <v>26.64000000001397</v>
      </c>
      <c r="Q84" s="1">
        <v>5</v>
      </c>
      <c r="R84" s="1">
        <v>14.7</v>
      </c>
      <c r="S84" s="1" t="s">
        <v>54</v>
      </c>
      <c r="T84" s="1" t="s">
        <v>74</v>
      </c>
      <c r="W84" s="1">
        <v>0</v>
      </c>
      <c r="X84" s="1" t="s">
        <v>58</v>
      </c>
    </row>
    <row r="85" spans="1:24" x14ac:dyDescent="0.2">
      <c r="A85" s="1">
        <f t="shared" si="4"/>
        <v>995763.76</v>
      </c>
      <c r="B85" s="1">
        <f t="shared" si="4"/>
        <v>995787.76</v>
      </c>
      <c r="C85" s="11" t="s">
        <v>52</v>
      </c>
      <c r="D85" s="12">
        <f>INDEX(families!$A:$A,MATCH(E85,families!$B:$B,0))</f>
        <v>2</v>
      </c>
      <c r="E85" s="1" t="str">
        <f t="shared" si="5"/>
        <v>FBE</v>
      </c>
      <c r="F85" s="1">
        <f t="shared" si="6"/>
        <v>19</v>
      </c>
      <c r="G85" s="1" t="str">
        <f t="shared" si="7"/>
        <v>19.0mm FBE</v>
      </c>
      <c r="H85" s="1" t="str">
        <f>_xlfn.CONCAT(TEXT(R85,"0.0"),"mm ",INDEX('Pipe Lookup'!D:D,MATCH('~17 Pipe Segmentation'!S85,'Pipe Lookup'!C:C,0))," TYPE ",Q85)</f>
        <v>19.0mm Fusion-Bonded Epoxy TYPE 7</v>
      </c>
      <c r="M85" s="1" t="s">
        <v>9472</v>
      </c>
      <c r="N85" s="1">
        <v>995763.76</v>
      </c>
      <c r="O85" s="1">
        <v>995787.76</v>
      </c>
      <c r="P85" s="1">
        <v>24</v>
      </c>
      <c r="Q85" s="1">
        <v>7</v>
      </c>
      <c r="R85" s="1">
        <v>19</v>
      </c>
      <c r="S85" s="1" t="s">
        <v>54</v>
      </c>
      <c r="T85" s="1" t="s">
        <v>74</v>
      </c>
      <c r="W85" s="1">
        <v>0</v>
      </c>
      <c r="X85" s="1" t="s">
        <v>58</v>
      </c>
    </row>
    <row r="86" spans="1:24" x14ac:dyDescent="0.2">
      <c r="A86" s="1">
        <f t="shared" si="4"/>
        <v>995787.76</v>
      </c>
      <c r="B86" s="1">
        <f t="shared" si="4"/>
        <v>995793.07</v>
      </c>
      <c r="C86" s="11" t="s">
        <v>52</v>
      </c>
      <c r="D86" s="12">
        <f>INDEX(families!$A:$A,MATCH(E86,families!$B:$B,0))</f>
        <v>3</v>
      </c>
      <c r="E86" s="1" t="str">
        <f t="shared" si="5"/>
        <v>LE</v>
      </c>
      <c r="F86" s="1">
        <f t="shared" si="6"/>
        <v>19</v>
      </c>
      <c r="G86" s="1" t="str">
        <f t="shared" si="7"/>
        <v>19.0mm LE</v>
      </c>
      <c r="H86" s="1" t="str">
        <f>_xlfn.CONCAT(TEXT(R86,"0.0"),"mm ",INDEX('Pipe Lookup'!D:D,MATCH('~17 Pipe Segmentation'!S86,'Pipe Lookup'!C:C,0))," TYPE ",Q86)</f>
        <v>19.0mm Elbow TYPE 26</v>
      </c>
      <c r="M86" s="1" t="s">
        <v>9472</v>
      </c>
      <c r="N86" s="1">
        <v>995787.76</v>
      </c>
      <c r="O86" s="1">
        <v>995793.07</v>
      </c>
      <c r="P86" s="1">
        <v>5.309999999939464</v>
      </c>
      <c r="Q86" s="1">
        <v>26</v>
      </c>
      <c r="R86" s="1">
        <v>19</v>
      </c>
      <c r="S86" s="1" t="s">
        <v>56</v>
      </c>
      <c r="T86" s="1" t="s">
        <v>74</v>
      </c>
      <c r="V86" s="1" t="s">
        <v>90</v>
      </c>
      <c r="W86" s="1">
        <v>0</v>
      </c>
      <c r="X86" s="1" t="s">
        <v>58</v>
      </c>
    </row>
    <row r="87" spans="1:24" x14ac:dyDescent="0.2">
      <c r="A87" s="1">
        <f t="shared" si="4"/>
        <v>995793.07</v>
      </c>
      <c r="B87" s="1">
        <f t="shared" si="4"/>
        <v>995817.07</v>
      </c>
      <c r="C87" s="11" t="s">
        <v>52</v>
      </c>
      <c r="D87" s="12">
        <f>INDEX(families!$A:$A,MATCH(E87,families!$B:$B,0))</f>
        <v>2</v>
      </c>
      <c r="E87" s="1" t="str">
        <f t="shared" si="5"/>
        <v>FBE</v>
      </c>
      <c r="F87" s="1">
        <f t="shared" si="6"/>
        <v>19</v>
      </c>
      <c r="G87" s="1" t="str">
        <f t="shared" si="7"/>
        <v>19.0mm FBE</v>
      </c>
      <c r="H87" s="1" t="str">
        <f>_xlfn.CONCAT(TEXT(R87,"0.0"),"mm ",INDEX('Pipe Lookup'!D:D,MATCH('~17 Pipe Segmentation'!S87,'Pipe Lookup'!C:C,0))," TYPE ",Q87)</f>
        <v>19.0mm Fusion-Bonded Epoxy TYPE 7</v>
      </c>
      <c r="M87" s="1" t="s">
        <v>9472</v>
      </c>
      <c r="N87" s="1">
        <v>995793.07</v>
      </c>
      <c r="O87" s="1">
        <v>995817.07</v>
      </c>
      <c r="P87" s="1">
        <v>24</v>
      </c>
      <c r="Q87" s="1">
        <v>7</v>
      </c>
      <c r="R87" s="1">
        <v>19</v>
      </c>
      <c r="S87" s="1" t="s">
        <v>54</v>
      </c>
      <c r="T87" s="1" t="s">
        <v>74</v>
      </c>
      <c r="W87" s="1">
        <v>0</v>
      </c>
      <c r="X87" s="1" t="s">
        <v>58</v>
      </c>
    </row>
    <row r="88" spans="1:24" x14ac:dyDescent="0.2">
      <c r="A88" s="1">
        <f t="shared" si="4"/>
        <v>995817.07</v>
      </c>
      <c r="B88" s="1">
        <f t="shared" si="4"/>
        <v>995905.304</v>
      </c>
      <c r="C88" s="11" t="s">
        <v>52</v>
      </c>
      <c r="D88" s="12">
        <f>INDEX(families!$A:$A,MATCH(E88,families!$B:$B,0))</f>
        <v>2</v>
      </c>
      <c r="E88" s="1" t="str">
        <f t="shared" si="5"/>
        <v>FBE</v>
      </c>
      <c r="F88" s="1">
        <f t="shared" si="6"/>
        <v>14.7</v>
      </c>
      <c r="G88" s="1" t="str">
        <f t="shared" si="7"/>
        <v>14.7mm FBE</v>
      </c>
      <c r="H88" s="1" t="str">
        <f>_xlfn.CONCAT(TEXT(R88,"0.0"),"mm ",INDEX('Pipe Lookup'!D:D,MATCH('~17 Pipe Segmentation'!S88,'Pipe Lookup'!C:C,0))," TYPE ",Q88)</f>
        <v>14.7mm Fusion-Bonded Epoxy TYPE 5</v>
      </c>
      <c r="M88" s="1" t="s">
        <v>9472</v>
      </c>
      <c r="N88" s="1">
        <v>995817.07</v>
      </c>
      <c r="O88" s="1">
        <v>995905.304</v>
      </c>
      <c r="P88" s="1">
        <v>88.234000000054948</v>
      </c>
      <c r="Q88" s="1">
        <v>5</v>
      </c>
      <c r="R88" s="1">
        <v>14.7</v>
      </c>
      <c r="S88" s="1" t="s">
        <v>54</v>
      </c>
      <c r="T88" s="1" t="s">
        <v>74</v>
      </c>
      <c r="W88" s="1">
        <v>0</v>
      </c>
      <c r="X88" s="1" t="s">
        <v>58</v>
      </c>
    </row>
    <row r="89" spans="1:24" x14ac:dyDescent="0.2">
      <c r="A89" s="1">
        <f t="shared" si="4"/>
        <v>995905.304</v>
      </c>
      <c r="B89" s="1">
        <f t="shared" si="4"/>
        <v>995929.3</v>
      </c>
      <c r="C89" s="11" t="s">
        <v>52</v>
      </c>
      <c r="D89" s="12">
        <f>INDEX(families!$A:$A,MATCH(E89,families!$B:$B,0))</f>
        <v>2</v>
      </c>
      <c r="E89" s="1" t="str">
        <f t="shared" si="5"/>
        <v>FBE</v>
      </c>
      <c r="F89" s="1">
        <f t="shared" si="6"/>
        <v>19</v>
      </c>
      <c r="G89" s="1" t="str">
        <f t="shared" si="7"/>
        <v>19.0mm FBE</v>
      </c>
      <c r="H89" s="1" t="str">
        <f>_xlfn.CONCAT(TEXT(R89,"0.0"),"mm ",INDEX('Pipe Lookup'!D:D,MATCH('~17 Pipe Segmentation'!S89,'Pipe Lookup'!C:C,0))," TYPE ",Q89)</f>
        <v>19.0mm Fusion-Bonded Epoxy TYPE 7</v>
      </c>
      <c r="M89" s="1" t="s">
        <v>9472</v>
      </c>
      <c r="N89" s="1">
        <v>995905.304</v>
      </c>
      <c r="O89" s="1">
        <v>995929.3</v>
      </c>
      <c r="P89" s="1">
        <v>23.996000000042841</v>
      </c>
      <c r="Q89" s="1">
        <v>7</v>
      </c>
      <c r="R89" s="1">
        <v>19</v>
      </c>
      <c r="S89" s="1" t="s">
        <v>54</v>
      </c>
      <c r="T89" s="1" t="s">
        <v>74</v>
      </c>
      <c r="W89" s="1">
        <v>0</v>
      </c>
      <c r="X89" s="1" t="s">
        <v>58</v>
      </c>
    </row>
    <row r="90" spans="1:24" x14ac:dyDescent="0.2">
      <c r="A90" s="1">
        <f t="shared" si="4"/>
        <v>995929.3</v>
      </c>
      <c r="B90" s="1">
        <f t="shared" si="4"/>
        <v>995934.7</v>
      </c>
      <c r="C90" s="11" t="s">
        <v>52</v>
      </c>
      <c r="D90" s="12">
        <f>INDEX(families!$A:$A,MATCH(E90,families!$B:$B,0))</f>
        <v>3</v>
      </c>
      <c r="E90" s="1" t="str">
        <f t="shared" si="5"/>
        <v>LE</v>
      </c>
      <c r="F90" s="1">
        <f t="shared" si="6"/>
        <v>19</v>
      </c>
      <c r="G90" s="1" t="str">
        <f t="shared" si="7"/>
        <v>19.0mm LE</v>
      </c>
      <c r="H90" s="1" t="str">
        <f>_xlfn.CONCAT(TEXT(R90,"0.0"),"mm ",INDEX('Pipe Lookup'!D:D,MATCH('~17 Pipe Segmentation'!S90,'Pipe Lookup'!C:C,0))," TYPE ",Q90)</f>
        <v>19.0mm Elbow TYPE 26</v>
      </c>
      <c r="M90" s="1" t="s">
        <v>9472</v>
      </c>
      <c r="N90" s="1">
        <v>995929.3</v>
      </c>
      <c r="O90" s="1">
        <v>995934.7</v>
      </c>
      <c r="P90" s="1">
        <v>5.3999999999068677</v>
      </c>
      <c r="Q90" s="1">
        <v>26</v>
      </c>
      <c r="R90" s="1">
        <v>19</v>
      </c>
      <c r="S90" s="1" t="s">
        <v>56</v>
      </c>
      <c r="T90" s="1" t="s">
        <v>74</v>
      </c>
      <c r="V90" s="1" t="s">
        <v>91</v>
      </c>
      <c r="W90" s="1">
        <v>0</v>
      </c>
      <c r="X90" s="1" t="s">
        <v>58</v>
      </c>
    </row>
    <row r="91" spans="1:24" x14ac:dyDescent="0.2">
      <c r="A91" s="1">
        <f t="shared" si="4"/>
        <v>995934.7</v>
      </c>
      <c r="B91" s="1">
        <f t="shared" si="4"/>
        <v>995958.7</v>
      </c>
      <c r="C91" s="11" t="s">
        <v>52</v>
      </c>
      <c r="D91" s="12">
        <f>INDEX(families!$A:$A,MATCH(E91,families!$B:$B,0))</f>
        <v>2</v>
      </c>
      <c r="E91" s="1" t="str">
        <f t="shared" si="5"/>
        <v>FBE</v>
      </c>
      <c r="F91" s="1">
        <f t="shared" si="6"/>
        <v>19</v>
      </c>
      <c r="G91" s="1" t="str">
        <f t="shared" si="7"/>
        <v>19.0mm FBE</v>
      </c>
      <c r="H91" s="1" t="str">
        <f>_xlfn.CONCAT(TEXT(R91,"0.0"),"mm ",INDEX('Pipe Lookup'!D:D,MATCH('~17 Pipe Segmentation'!S91,'Pipe Lookup'!C:C,0))," TYPE ",Q91)</f>
        <v>19.0mm Fusion-Bonded Epoxy TYPE 7</v>
      </c>
      <c r="M91" s="1" t="s">
        <v>9472</v>
      </c>
      <c r="N91" s="1">
        <v>995934.7</v>
      </c>
      <c r="O91" s="1">
        <v>995958.7</v>
      </c>
      <c r="P91" s="1">
        <v>24</v>
      </c>
      <c r="Q91" s="1">
        <v>7</v>
      </c>
      <c r="R91" s="1">
        <v>19</v>
      </c>
      <c r="S91" s="1" t="s">
        <v>54</v>
      </c>
      <c r="T91" s="1" t="s">
        <v>74</v>
      </c>
      <c r="W91" s="1">
        <v>0</v>
      </c>
      <c r="X91" s="1" t="s">
        <v>58</v>
      </c>
    </row>
    <row r="92" spans="1:24" x14ac:dyDescent="0.2">
      <c r="A92" s="1">
        <f t="shared" si="4"/>
        <v>995958.7</v>
      </c>
      <c r="B92" s="1">
        <f t="shared" si="4"/>
        <v>996000</v>
      </c>
      <c r="C92" s="11" t="s">
        <v>52</v>
      </c>
      <c r="D92" s="12">
        <f>INDEX(families!$A:$A,MATCH(E92,families!$B:$B,0))</f>
        <v>2</v>
      </c>
      <c r="E92" s="1" t="str">
        <f t="shared" si="5"/>
        <v>FBE</v>
      </c>
      <c r="F92" s="1">
        <f t="shared" si="6"/>
        <v>14.7</v>
      </c>
      <c r="G92" s="1" t="str">
        <f t="shared" si="7"/>
        <v>14.7mm FBE</v>
      </c>
      <c r="H92" s="1" t="str">
        <f>_xlfn.CONCAT(TEXT(R92,"0.0"),"mm ",INDEX('Pipe Lookup'!D:D,MATCH('~17 Pipe Segmentation'!S92,'Pipe Lookup'!C:C,0))," TYPE ",Q92)</f>
        <v>14.7mm Fusion-Bonded Epoxy TYPE 5</v>
      </c>
      <c r="M92" s="1" t="s">
        <v>9472</v>
      </c>
      <c r="N92" s="1">
        <v>995958.7</v>
      </c>
      <c r="O92" s="1">
        <v>996000</v>
      </c>
      <c r="P92" s="1">
        <v>41.300000000046566</v>
      </c>
      <c r="Q92" s="1">
        <v>5</v>
      </c>
      <c r="R92" s="1">
        <v>14.7</v>
      </c>
      <c r="S92" s="1" t="s">
        <v>54</v>
      </c>
      <c r="T92" s="1" t="s">
        <v>74</v>
      </c>
      <c r="W92" s="1">
        <v>0</v>
      </c>
      <c r="X92" s="1" t="s">
        <v>58</v>
      </c>
    </row>
    <row r="93" spans="1:24" x14ac:dyDescent="0.2">
      <c r="A93" s="1">
        <f t="shared" si="4"/>
        <v>996000</v>
      </c>
      <c r="B93" s="1">
        <f t="shared" si="4"/>
        <v>996166.84</v>
      </c>
      <c r="C93" s="11" t="s">
        <v>52</v>
      </c>
      <c r="D93" s="12">
        <f>INDEX(families!$A:$A,MATCH(E93,families!$B:$B,0))</f>
        <v>2</v>
      </c>
      <c r="E93" s="1" t="str">
        <f t="shared" si="5"/>
        <v>FBE</v>
      </c>
      <c r="F93" s="1">
        <f t="shared" si="6"/>
        <v>14.7</v>
      </c>
      <c r="G93" s="1" t="str">
        <f t="shared" si="7"/>
        <v>14.7mm FBE</v>
      </c>
      <c r="H93" s="1" t="str">
        <f>_xlfn.CONCAT(TEXT(R93,"0.0"),"mm ",INDEX('Pipe Lookup'!D:D,MATCH('~17 Pipe Segmentation'!S93,'Pipe Lookup'!C:C,0))," TYPE ",Q93)</f>
        <v>14.7mm Fusion-Bonded Epoxy TYPE 5</v>
      </c>
      <c r="M93" s="1" t="s">
        <v>9472</v>
      </c>
      <c r="N93" s="1">
        <v>996000</v>
      </c>
      <c r="O93" s="1">
        <v>996166.84</v>
      </c>
      <c r="P93" s="1">
        <v>166.8399999999674</v>
      </c>
      <c r="Q93" s="1">
        <v>5</v>
      </c>
      <c r="R93" s="1">
        <v>14.7</v>
      </c>
      <c r="S93" s="1" t="s">
        <v>54</v>
      </c>
      <c r="T93" s="1" t="s">
        <v>92</v>
      </c>
      <c r="W93" s="1">
        <v>0</v>
      </c>
      <c r="X93" s="1" t="s">
        <v>58</v>
      </c>
    </row>
    <row r="94" spans="1:24" x14ac:dyDescent="0.2">
      <c r="A94" s="1">
        <f t="shared" si="4"/>
        <v>996166.84</v>
      </c>
      <c r="B94" s="1">
        <f t="shared" si="4"/>
        <v>996190.84</v>
      </c>
      <c r="C94" s="11" t="s">
        <v>52</v>
      </c>
      <c r="D94" s="12">
        <f>INDEX(families!$A:$A,MATCH(E94,families!$B:$B,0))</f>
        <v>2</v>
      </c>
      <c r="E94" s="1" t="str">
        <f t="shared" si="5"/>
        <v>FBE</v>
      </c>
      <c r="F94" s="1">
        <f t="shared" si="6"/>
        <v>19</v>
      </c>
      <c r="G94" s="1" t="str">
        <f t="shared" si="7"/>
        <v>19.0mm FBE</v>
      </c>
      <c r="H94" s="1" t="str">
        <f>_xlfn.CONCAT(TEXT(R94,"0.0"),"mm ",INDEX('Pipe Lookup'!D:D,MATCH('~17 Pipe Segmentation'!S94,'Pipe Lookup'!C:C,0))," TYPE ",Q94)</f>
        <v>19.0mm Fusion-Bonded Epoxy TYPE 7</v>
      </c>
      <c r="M94" s="1" t="s">
        <v>9472</v>
      </c>
      <c r="N94" s="1">
        <v>996166.84</v>
      </c>
      <c r="O94" s="1">
        <v>996190.84</v>
      </c>
      <c r="P94" s="1">
        <v>24</v>
      </c>
      <c r="Q94" s="1">
        <v>7</v>
      </c>
      <c r="R94" s="1">
        <v>19</v>
      </c>
      <c r="S94" s="1" t="s">
        <v>54</v>
      </c>
      <c r="T94" s="1" t="s">
        <v>92</v>
      </c>
      <c r="W94" s="1">
        <v>0</v>
      </c>
      <c r="X94" s="1" t="s">
        <v>58</v>
      </c>
    </row>
    <row r="95" spans="1:24" x14ac:dyDescent="0.2">
      <c r="A95" s="1">
        <f t="shared" si="4"/>
        <v>996190.84</v>
      </c>
      <c r="B95" s="1">
        <f t="shared" si="4"/>
        <v>996195.36</v>
      </c>
      <c r="C95" s="11" t="s">
        <v>52</v>
      </c>
      <c r="D95" s="12">
        <f>INDEX(families!$A:$A,MATCH(E95,families!$B:$B,0))</f>
        <v>3</v>
      </c>
      <c r="E95" s="1" t="str">
        <f t="shared" si="5"/>
        <v>LE</v>
      </c>
      <c r="F95" s="1">
        <f t="shared" si="6"/>
        <v>19</v>
      </c>
      <c r="G95" s="1" t="str">
        <f t="shared" si="7"/>
        <v>19.0mm LE</v>
      </c>
      <c r="H95" s="1" t="str">
        <f>_xlfn.CONCAT(TEXT(R95,"0.0"),"mm ",INDEX('Pipe Lookup'!D:D,MATCH('~17 Pipe Segmentation'!S95,'Pipe Lookup'!C:C,0))," TYPE ",Q95)</f>
        <v>19.0mm Elbow TYPE 26</v>
      </c>
      <c r="M95" s="1" t="s">
        <v>9472</v>
      </c>
      <c r="N95" s="1">
        <v>996190.84</v>
      </c>
      <c r="O95" s="1">
        <v>996195.36</v>
      </c>
      <c r="P95" s="1">
        <v>4.5200000000186265</v>
      </c>
      <c r="Q95" s="1">
        <v>26</v>
      </c>
      <c r="R95" s="1">
        <v>19</v>
      </c>
      <c r="S95" s="1" t="s">
        <v>56</v>
      </c>
      <c r="T95" s="1" t="s">
        <v>92</v>
      </c>
      <c r="V95" s="1" t="s">
        <v>93</v>
      </c>
      <c r="W95" s="1">
        <v>0</v>
      </c>
      <c r="X95" s="1" t="s">
        <v>58</v>
      </c>
    </row>
    <row r="96" spans="1:24" x14ac:dyDescent="0.2">
      <c r="A96" s="1">
        <f t="shared" si="4"/>
        <v>996195.36</v>
      </c>
      <c r="B96" s="1">
        <f t="shared" si="4"/>
        <v>996219.35</v>
      </c>
      <c r="C96" s="11" t="s">
        <v>52</v>
      </c>
      <c r="D96" s="12">
        <f>INDEX(families!$A:$A,MATCH(E96,families!$B:$B,0))</f>
        <v>2</v>
      </c>
      <c r="E96" s="1" t="str">
        <f t="shared" si="5"/>
        <v>FBE</v>
      </c>
      <c r="F96" s="1">
        <f t="shared" si="6"/>
        <v>19</v>
      </c>
      <c r="G96" s="1" t="str">
        <f t="shared" si="7"/>
        <v>19.0mm FBE</v>
      </c>
      <c r="H96" s="1" t="str">
        <f>_xlfn.CONCAT(TEXT(R96,"0.0"),"mm ",INDEX('Pipe Lookup'!D:D,MATCH('~17 Pipe Segmentation'!S96,'Pipe Lookup'!C:C,0))," TYPE ",Q96)</f>
        <v>19.0mm Fusion-Bonded Epoxy TYPE 7</v>
      </c>
      <c r="M96" s="1" t="s">
        <v>9472</v>
      </c>
      <c r="N96" s="1">
        <v>996195.36</v>
      </c>
      <c r="O96" s="1">
        <v>996219.35</v>
      </c>
      <c r="P96" s="1">
        <v>23.989999999990687</v>
      </c>
      <c r="Q96" s="1">
        <v>7</v>
      </c>
      <c r="R96" s="1">
        <v>19</v>
      </c>
      <c r="S96" s="1" t="s">
        <v>54</v>
      </c>
      <c r="T96" s="1" t="s">
        <v>92</v>
      </c>
      <c r="W96" s="1">
        <v>0</v>
      </c>
      <c r="X96" s="1" t="s">
        <v>58</v>
      </c>
    </row>
    <row r="97" spans="1:24" x14ac:dyDescent="0.2">
      <c r="A97" s="1">
        <f t="shared" si="4"/>
        <v>996219.35</v>
      </c>
      <c r="B97" s="1">
        <f t="shared" si="4"/>
        <v>996267.46</v>
      </c>
      <c r="C97" s="11" t="s">
        <v>52</v>
      </c>
      <c r="D97" s="12">
        <f>INDEX(families!$A:$A,MATCH(E97,families!$B:$B,0))</f>
        <v>2</v>
      </c>
      <c r="E97" s="1" t="str">
        <f t="shared" si="5"/>
        <v>FBE</v>
      </c>
      <c r="F97" s="1">
        <f t="shared" si="6"/>
        <v>14.7</v>
      </c>
      <c r="G97" s="1" t="str">
        <f t="shared" si="7"/>
        <v>14.7mm FBE</v>
      </c>
      <c r="H97" s="1" t="str">
        <f>_xlfn.CONCAT(TEXT(R97,"0.0"),"mm ",INDEX('Pipe Lookup'!D:D,MATCH('~17 Pipe Segmentation'!S97,'Pipe Lookup'!C:C,0))," TYPE ",Q97)</f>
        <v>14.7mm Fusion-Bonded Epoxy TYPE 5</v>
      </c>
      <c r="M97" s="1" t="s">
        <v>9472</v>
      </c>
      <c r="N97" s="1">
        <v>996219.35</v>
      </c>
      <c r="O97" s="1">
        <v>996267.46</v>
      </c>
      <c r="P97" s="1">
        <v>48.10999999998603</v>
      </c>
      <c r="Q97" s="1">
        <v>5</v>
      </c>
      <c r="R97" s="1">
        <v>14.7</v>
      </c>
      <c r="S97" s="1" t="s">
        <v>54</v>
      </c>
      <c r="T97" s="1" t="s">
        <v>92</v>
      </c>
      <c r="W97" s="1">
        <v>0</v>
      </c>
      <c r="X97" s="1" t="s">
        <v>58</v>
      </c>
    </row>
    <row r="98" spans="1:24" x14ac:dyDescent="0.2">
      <c r="A98" s="1">
        <f t="shared" si="4"/>
        <v>996267.46</v>
      </c>
      <c r="B98" s="1">
        <f t="shared" si="4"/>
        <v>996291.46</v>
      </c>
      <c r="C98" s="11" t="s">
        <v>52</v>
      </c>
      <c r="D98" s="12">
        <f>INDEX(families!$A:$A,MATCH(E98,families!$B:$B,0))</f>
        <v>2</v>
      </c>
      <c r="E98" s="1" t="str">
        <f t="shared" si="5"/>
        <v>FBE</v>
      </c>
      <c r="F98" s="1">
        <f t="shared" si="6"/>
        <v>19</v>
      </c>
      <c r="G98" s="1" t="str">
        <f t="shared" si="7"/>
        <v>19.0mm FBE</v>
      </c>
      <c r="H98" s="1" t="str">
        <f>_xlfn.CONCAT(TEXT(R98,"0.0"),"mm ",INDEX('Pipe Lookup'!D:D,MATCH('~17 Pipe Segmentation'!S98,'Pipe Lookup'!C:C,0))," TYPE ",Q98)</f>
        <v>19.0mm Fusion-Bonded Epoxy TYPE 7</v>
      </c>
      <c r="M98" s="1" t="s">
        <v>9472</v>
      </c>
      <c r="N98" s="1">
        <v>996267.46</v>
      </c>
      <c r="O98" s="1">
        <v>996291.46</v>
      </c>
      <c r="P98" s="1">
        <v>24</v>
      </c>
      <c r="Q98" s="1">
        <v>7</v>
      </c>
      <c r="R98" s="1">
        <v>19</v>
      </c>
      <c r="S98" s="1" t="s">
        <v>54</v>
      </c>
      <c r="T98" s="1" t="s">
        <v>92</v>
      </c>
      <c r="W98" s="1">
        <v>0</v>
      </c>
      <c r="X98" s="1" t="s">
        <v>58</v>
      </c>
    </row>
    <row r="99" spans="1:24" x14ac:dyDescent="0.2">
      <c r="A99" s="1">
        <f t="shared" si="4"/>
        <v>996291.46</v>
      </c>
      <c r="B99" s="1">
        <f t="shared" si="4"/>
        <v>996296.85</v>
      </c>
      <c r="C99" s="11" t="s">
        <v>52</v>
      </c>
      <c r="D99" s="12">
        <f>INDEX(families!$A:$A,MATCH(E99,families!$B:$B,0))</f>
        <v>3</v>
      </c>
      <c r="E99" s="1" t="str">
        <f t="shared" si="5"/>
        <v>LE</v>
      </c>
      <c r="F99" s="1">
        <f t="shared" si="6"/>
        <v>19</v>
      </c>
      <c r="G99" s="1" t="str">
        <f t="shared" si="7"/>
        <v>19.0mm LE</v>
      </c>
      <c r="H99" s="1" t="str">
        <f>_xlfn.CONCAT(TEXT(R99,"0.0"),"mm ",INDEX('Pipe Lookup'!D:D,MATCH('~17 Pipe Segmentation'!S99,'Pipe Lookup'!C:C,0))," TYPE ",Q99)</f>
        <v>19.0mm Elbow TYPE 26</v>
      </c>
      <c r="M99" s="1" t="s">
        <v>9472</v>
      </c>
      <c r="N99" s="1">
        <v>996291.46</v>
      </c>
      <c r="O99" s="1">
        <v>996296.85</v>
      </c>
      <c r="P99" s="1">
        <v>5.3900000000139698</v>
      </c>
      <c r="Q99" s="1">
        <v>26</v>
      </c>
      <c r="R99" s="1">
        <v>19</v>
      </c>
      <c r="S99" s="1" t="s">
        <v>56</v>
      </c>
      <c r="T99" s="1" t="s">
        <v>92</v>
      </c>
      <c r="V99" s="1" t="s">
        <v>94</v>
      </c>
      <c r="W99" s="1">
        <v>0</v>
      </c>
      <c r="X99" s="1" t="s">
        <v>58</v>
      </c>
    </row>
    <row r="100" spans="1:24" x14ac:dyDescent="0.2">
      <c r="A100" s="1">
        <f t="shared" si="4"/>
        <v>996296.85</v>
      </c>
      <c r="B100" s="1">
        <f t="shared" si="4"/>
        <v>996320.85</v>
      </c>
      <c r="C100" s="11" t="s">
        <v>52</v>
      </c>
      <c r="D100" s="12">
        <f>INDEX(families!$A:$A,MATCH(E100,families!$B:$B,0))</f>
        <v>2</v>
      </c>
      <c r="E100" s="1" t="str">
        <f t="shared" si="5"/>
        <v>FBE</v>
      </c>
      <c r="F100" s="1">
        <f t="shared" si="6"/>
        <v>19</v>
      </c>
      <c r="G100" s="1" t="str">
        <f t="shared" si="7"/>
        <v>19.0mm FBE</v>
      </c>
      <c r="H100" s="1" t="str">
        <f>_xlfn.CONCAT(TEXT(R100,"0.0"),"mm ",INDEX('Pipe Lookup'!D:D,MATCH('~17 Pipe Segmentation'!S100,'Pipe Lookup'!C:C,0))," TYPE ",Q100)</f>
        <v>19.0mm Fusion-Bonded Epoxy TYPE 7</v>
      </c>
      <c r="M100" s="1" t="s">
        <v>9472</v>
      </c>
      <c r="N100" s="1">
        <v>996296.85</v>
      </c>
      <c r="O100" s="1">
        <v>996320.85</v>
      </c>
      <c r="P100" s="1">
        <v>24</v>
      </c>
      <c r="Q100" s="1">
        <v>7</v>
      </c>
      <c r="R100" s="1">
        <v>19</v>
      </c>
      <c r="S100" s="1" t="s">
        <v>54</v>
      </c>
      <c r="T100" s="1" t="s">
        <v>92</v>
      </c>
      <c r="W100" s="1">
        <v>0</v>
      </c>
      <c r="X100" s="1" t="s">
        <v>58</v>
      </c>
    </row>
    <row r="101" spans="1:24" x14ac:dyDescent="0.2">
      <c r="A101" s="1">
        <f t="shared" si="4"/>
        <v>996320.85</v>
      </c>
      <c r="B101" s="1">
        <f t="shared" si="4"/>
        <v>997267.79</v>
      </c>
      <c r="C101" s="11" t="s">
        <v>52</v>
      </c>
      <c r="D101" s="12">
        <f>INDEX(families!$A:$A,MATCH(E101,families!$B:$B,0))</f>
        <v>2</v>
      </c>
      <c r="E101" s="1" t="str">
        <f t="shared" si="5"/>
        <v>FBE</v>
      </c>
      <c r="F101" s="1">
        <f t="shared" si="6"/>
        <v>14.7</v>
      </c>
      <c r="G101" s="1" t="str">
        <f t="shared" si="7"/>
        <v>14.7mm FBE</v>
      </c>
      <c r="H101" s="1" t="str">
        <f>_xlfn.CONCAT(TEXT(R101,"0.0"),"mm ",INDEX('Pipe Lookup'!D:D,MATCH('~17 Pipe Segmentation'!S101,'Pipe Lookup'!C:C,0))," TYPE ",Q101)</f>
        <v>14.7mm Fusion-Bonded Epoxy TYPE 5</v>
      </c>
      <c r="M101" s="1" t="s">
        <v>9472</v>
      </c>
      <c r="N101" s="1">
        <v>996320.85</v>
      </c>
      <c r="O101" s="1">
        <v>997267.79</v>
      </c>
      <c r="P101" s="1">
        <v>946.94000000006054</v>
      </c>
      <c r="Q101" s="1">
        <v>5</v>
      </c>
      <c r="R101" s="1">
        <v>14.7</v>
      </c>
      <c r="S101" s="1" t="s">
        <v>54</v>
      </c>
      <c r="T101" s="1" t="s">
        <v>92</v>
      </c>
      <c r="W101" s="1">
        <v>0</v>
      </c>
      <c r="X101" s="1" t="s">
        <v>58</v>
      </c>
    </row>
    <row r="102" spans="1:24" x14ac:dyDescent="0.2">
      <c r="A102" s="1">
        <f t="shared" si="4"/>
        <v>997267.79</v>
      </c>
      <c r="B102" s="1">
        <f t="shared" si="4"/>
        <v>997291.79</v>
      </c>
      <c r="C102" s="11" t="s">
        <v>52</v>
      </c>
      <c r="D102" s="12">
        <f>INDEX(families!$A:$A,MATCH(E102,families!$B:$B,0))</f>
        <v>2</v>
      </c>
      <c r="E102" s="1" t="str">
        <f t="shared" si="5"/>
        <v>FBE</v>
      </c>
      <c r="F102" s="1">
        <f t="shared" si="6"/>
        <v>19</v>
      </c>
      <c r="G102" s="1" t="str">
        <f t="shared" si="7"/>
        <v>19.0mm FBE</v>
      </c>
      <c r="H102" s="1" t="str">
        <f>_xlfn.CONCAT(TEXT(R102,"0.0"),"mm ",INDEX('Pipe Lookup'!D:D,MATCH('~17 Pipe Segmentation'!S102,'Pipe Lookup'!C:C,0))," TYPE ",Q102)</f>
        <v>19.0mm Fusion-Bonded Epoxy TYPE 7</v>
      </c>
      <c r="M102" s="1" t="s">
        <v>9472</v>
      </c>
      <c r="N102" s="1">
        <v>997267.79</v>
      </c>
      <c r="O102" s="1">
        <v>997291.79</v>
      </c>
      <c r="P102" s="1">
        <v>24</v>
      </c>
      <c r="Q102" s="1">
        <v>7</v>
      </c>
      <c r="R102" s="1">
        <v>19</v>
      </c>
      <c r="S102" s="1" t="s">
        <v>54</v>
      </c>
      <c r="T102" s="1" t="s">
        <v>92</v>
      </c>
      <c r="W102" s="1">
        <v>0</v>
      </c>
      <c r="X102" s="1" t="s">
        <v>58</v>
      </c>
    </row>
    <row r="103" spans="1:24" x14ac:dyDescent="0.2">
      <c r="A103" s="1">
        <f t="shared" si="4"/>
        <v>997291.79</v>
      </c>
      <c r="B103" s="1">
        <f t="shared" si="4"/>
        <v>997297.66</v>
      </c>
      <c r="C103" s="11" t="s">
        <v>52</v>
      </c>
      <c r="D103" s="12">
        <f>INDEX(families!$A:$A,MATCH(E103,families!$B:$B,0))</f>
        <v>3</v>
      </c>
      <c r="E103" s="1" t="str">
        <f t="shared" si="5"/>
        <v>LE</v>
      </c>
      <c r="F103" s="1">
        <f t="shared" si="6"/>
        <v>19</v>
      </c>
      <c r="G103" s="1" t="str">
        <f t="shared" si="7"/>
        <v>19.0mm LE</v>
      </c>
      <c r="H103" s="1" t="str">
        <f>_xlfn.CONCAT(TEXT(R103,"0.0"),"mm ",INDEX('Pipe Lookup'!D:D,MATCH('~17 Pipe Segmentation'!S103,'Pipe Lookup'!C:C,0))," TYPE ",Q103)</f>
        <v>19.0mm Elbow TYPE 26</v>
      </c>
      <c r="M103" s="1" t="s">
        <v>9472</v>
      </c>
      <c r="N103" s="1">
        <v>997291.79</v>
      </c>
      <c r="O103" s="1">
        <v>997297.66</v>
      </c>
      <c r="P103" s="1">
        <v>5.8699999999953434</v>
      </c>
      <c r="Q103" s="1">
        <v>26</v>
      </c>
      <c r="R103" s="1">
        <v>19</v>
      </c>
      <c r="S103" s="1" t="s">
        <v>56</v>
      </c>
      <c r="T103" s="1" t="s">
        <v>92</v>
      </c>
      <c r="V103" s="1" t="s">
        <v>95</v>
      </c>
      <c r="W103" s="1">
        <v>0</v>
      </c>
      <c r="X103" s="1" t="s">
        <v>58</v>
      </c>
    </row>
    <row r="104" spans="1:24" x14ac:dyDescent="0.2">
      <c r="A104" s="1">
        <f t="shared" si="4"/>
        <v>997297.66</v>
      </c>
      <c r="B104" s="1">
        <f t="shared" si="4"/>
        <v>997347.4</v>
      </c>
      <c r="C104" s="11" t="s">
        <v>52</v>
      </c>
      <c r="D104" s="12">
        <f>INDEX(families!$A:$A,MATCH(E104,families!$B:$B,0))</f>
        <v>2</v>
      </c>
      <c r="E104" s="1" t="str">
        <f t="shared" si="5"/>
        <v>FBE</v>
      </c>
      <c r="F104" s="1">
        <f t="shared" si="6"/>
        <v>19</v>
      </c>
      <c r="G104" s="1" t="str">
        <f t="shared" si="7"/>
        <v>19.0mm FBE</v>
      </c>
      <c r="H104" s="1" t="str">
        <f>_xlfn.CONCAT(TEXT(R104,"0.0"),"mm ",INDEX('Pipe Lookup'!D:D,MATCH('~17 Pipe Segmentation'!S104,'Pipe Lookup'!C:C,0))," TYPE ",Q104)</f>
        <v>19.0mm Fusion-Bonded Epoxy TYPE 7</v>
      </c>
      <c r="M104" s="1" t="s">
        <v>9472</v>
      </c>
      <c r="N104" s="1">
        <v>997297.66</v>
      </c>
      <c r="O104" s="1">
        <v>997347.4</v>
      </c>
      <c r="P104" s="1">
        <v>49.739999999990687</v>
      </c>
      <c r="Q104" s="1">
        <v>7</v>
      </c>
      <c r="R104" s="1">
        <v>19</v>
      </c>
      <c r="S104" s="1" t="s">
        <v>54</v>
      </c>
      <c r="T104" s="1" t="s">
        <v>92</v>
      </c>
      <c r="W104" s="1">
        <v>0</v>
      </c>
      <c r="X104" s="1" t="s">
        <v>58</v>
      </c>
    </row>
    <row r="105" spans="1:24" x14ac:dyDescent="0.2">
      <c r="A105" s="1">
        <f t="shared" si="4"/>
        <v>997347.4</v>
      </c>
      <c r="B105" s="1">
        <f t="shared" si="4"/>
        <v>997352.31</v>
      </c>
      <c r="C105" s="11" t="s">
        <v>52</v>
      </c>
      <c r="D105" s="12">
        <f>INDEX(families!$A:$A,MATCH(E105,families!$B:$B,0))</f>
        <v>3</v>
      </c>
      <c r="E105" s="1" t="str">
        <f t="shared" si="5"/>
        <v>LE</v>
      </c>
      <c r="F105" s="1">
        <f t="shared" si="6"/>
        <v>19</v>
      </c>
      <c r="G105" s="1" t="str">
        <f t="shared" si="7"/>
        <v>19.0mm LE</v>
      </c>
      <c r="H105" s="1" t="str">
        <f>_xlfn.CONCAT(TEXT(R105,"0.0"),"mm ",INDEX('Pipe Lookup'!D:D,MATCH('~17 Pipe Segmentation'!S105,'Pipe Lookup'!C:C,0))," TYPE ",Q105)</f>
        <v>19.0mm Elbow TYPE 26</v>
      </c>
      <c r="M105" s="1" t="s">
        <v>9472</v>
      </c>
      <c r="N105" s="1">
        <v>997347.4</v>
      </c>
      <c r="O105" s="1">
        <v>997352.31</v>
      </c>
      <c r="P105" s="1">
        <v>4.9100000000325963</v>
      </c>
      <c r="Q105" s="1">
        <v>26</v>
      </c>
      <c r="R105" s="1">
        <v>19</v>
      </c>
      <c r="S105" s="1" t="s">
        <v>56</v>
      </c>
      <c r="T105" s="1" t="s">
        <v>92</v>
      </c>
      <c r="V105" s="1" t="s">
        <v>96</v>
      </c>
      <c r="W105" s="1">
        <v>0</v>
      </c>
      <c r="X105" s="1" t="s">
        <v>58</v>
      </c>
    </row>
    <row r="106" spans="1:24" x14ac:dyDescent="0.2">
      <c r="A106" s="1">
        <f t="shared" si="4"/>
        <v>997352.31</v>
      </c>
      <c r="B106" s="1">
        <f t="shared" si="4"/>
        <v>997359.63</v>
      </c>
      <c r="C106" s="11" t="s">
        <v>52</v>
      </c>
      <c r="D106" s="12">
        <f>INDEX(families!$A:$A,MATCH(E106,families!$B:$B,0))</f>
        <v>2</v>
      </c>
      <c r="E106" s="1" t="str">
        <f t="shared" si="5"/>
        <v>FBE</v>
      </c>
      <c r="F106" s="1">
        <f t="shared" si="6"/>
        <v>19</v>
      </c>
      <c r="G106" s="1" t="str">
        <f t="shared" si="7"/>
        <v>19.0mm FBE</v>
      </c>
      <c r="H106" s="1" t="str">
        <f>_xlfn.CONCAT(TEXT(R106,"0.0"),"mm ",INDEX('Pipe Lookup'!D:D,MATCH('~17 Pipe Segmentation'!S106,'Pipe Lookup'!C:C,0))," TYPE ",Q106)</f>
        <v>19.0mm Fusion-Bonded Epoxy TYPE 7</v>
      </c>
      <c r="M106" s="1" t="s">
        <v>9472</v>
      </c>
      <c r="N106" s="1">
        <v>997352.31</v>
      </c>
      <c r="O106" s="1">
        <v>997359.63</v>
      </c>
      <c r="P106" s="1">
        <v>7.3199999999487773</v>
      </c>
      <c r="Q106" s="1">
        <v>7</v>
      </c>
      <c r="R106" s="1">
        <v>19</v>
      </c>
      <c r="S106" s="1" t="s">
        <v>54</v>
      </c>
      <c r="T106" s="1" t="s">
        <v>92</v>
      </c>
      <c r="W106" s="1">
        <v>0</v>
      </c>
      <c r="X106" s="1" t="s">
        <v>58</v>
      </c>
    </row>
    <row r="107" spans="1:24" x14ac:dyDescent="0.2">
      <c r="A107" s="1">
        <f t="shared" si="4"/>
        <v>997359.63</v>
      </c>
      <c r="B107" s="1">
        <f t="shared" si="4"/>
        <v>997363.83</v>
      </c>
      <c r="C107" s="11" t="s">
        <v>52</v>
      </c>
      <c r="D107" s="12">
        <f>INDEX(families!$A:$A,MATCH(E107,families!$B:$B,0))</f>
        <v>3</v>
      </c>
      <c r="E107" s="1" t="str">
        <f t="shared" si="5"/>
        <v>LE</v>
      </c>
      <c r="F107" s="1">
        <f t="shared" si="6"/>
        <v>19</v>
      </c>
      <c r="G107" s="1" t="str">
        <f t="shared" si="7"/>
        <v>19.0mm LE</v>
      </c>
      <c r="H107" s="1" t="str">
        <f>_xlfn.CONCAT(TEXT(R107,"0.0"),"mm ",INDEX('Pipe Lookup'!D:D,MATCH('~17 Pipe Segmentation'!S107,'Pipe Lookup'!C:C,0))," TYPE ",Q107)</f>
        <v>19.0mm Elbow TYPE 26</v>
      </c>
      <c r="M107" s="1" t="s">
        <v>9472</v>
      </c>
      <c r="N107" s="1">
        <v>997359.63</v>
      </c>
      <c r="O107" s="1">
        <v>997363.83</v>
      </c>
      <c r="P107" s="1">
        <v>4.1999999999534339</v>
      </c>
      <c r="Q107" s="1">
        <v>26</v>
      </c>
      <c r="R107" s="1">
        <v>19</v>
      </c>
      <c r="S107" s="1" t="s">
        <v>56</v>
      </c>
      <c r="T107" s="1" t="s">
        <v>92</v>
      </c>
      <c r="V107" s="1" t="s">
        <v>97</v>
      </c>
      <c r="W107" s="1">
        <v>0</v>
      </c>
      <c r="X107" s="1" t="s">
        <v>58</v>
      </c>
    </row>
    <row r="108" spans="1:24" x14ac:dyDescent="0.2">
      <c r="A108" s="1">
        <f t="shared" si="4"/>
        <v>997363.83</v>
      </c>
      <c r="B108" s="1">
        <f t="shared" si="4"/>
        <v>997373.16</v>
      </c>
      <c r="C108" s="11" t="s">
        <v>52</v>
      </c>
      <c r="D108" s="12">
        <f>INDEX(families!$A:$A,MATCH(E108,families!$B:$B,0))</f>
        <v>2</v>
      </c>
      <c r="E108" s="1" t="str">
        <f t="shared" si="5"/>
        <v>FBE</v>
      </c>
      <c r="F108" s="1">
        <f t="shared" si="6"/>
        <v>19</v>
      </c>
      <c r="G108" s="1" t="str">
        <f t="shared" si="7"/>
        <v>19.0mm FBE</v>
      </c>
      <c r="H108" s="1" t="str">
        <f>_xlfn.CONCAT(TEXT(R108,"0.0"),"mm ",INDEX('Pipe Lookup'!D:D,MATCH('~17 Pipe Segmentation'!S108,'Pipe Lookup'!C:C,0))," TYPE ",Q108)</f>
        <v>19.0mm Fusion-Bonded Epoxy TYPE 7</v>
      </c>
      <c r="M108" s="1" t="s">
        <v>9472</v>
      </c>
      <c r="N108" s="1">
        <v>997363.83</v>
      </c>
      <c r="O108" s="1">
        <v>997373.16</v>
      </c>
      <c r="P108" s="1">
        <v>9.3300000000745058</v>
      </c>
      <c r="Q108" s="1">
        <v>7</v>
      </c>
      <c r="R108" s="1">
        <v>19</v>
      </c>
      <c r="S108" s="1" t="s">
        <v>54</v>
      </c>
      <c r="T108" s="1" t="s">
        <v>92</v>
      </c>
      <c r="W108" s="1">
        <v>0</v>
      </c>
      <c r="X108" s="1" t="s">
        <v>58</v>
      </c>
    </row>
    <row r="109" spans="1:24" x14ac:dyDescent="0.2">
      <c r="A109" s="1">
        <f t="shared" si="4"/>
        <v>997373.16</v>
      </c>
      <c r="B109" s="1">
        <f t="shared" si="4"/>
        <v>997378.55</v>
      </c>
      <c r="C109" s="11" t="s">
        <v>52</v>
      </c>
      <c r="D109" s="12">
        <f>INDEX(families!$A:$A,MATCH(E109,families!$B:$B,0))</f>
        <v>3</v>
      </c>
      <c r="E109" s="1" t="str">
        <f t="shared" si="5"/>
        <v>LE</v>
      </c>
      <c r="F109" s="1">
        <f t="shared" si="6"/>
        <v>19</v>
      </c>
      <c r="G109" s="1" t="str">
        <f t="shared" si="7"/>
        <v>19.0mm LE</v>
      </c>
      <c r="H109" s="1" t="str">
        <f>_xlfn.CONCAT(TEXT(R109,"0.0"),"mm ",INDEX('Pipe Lookup'!D:D,MATCH('~17 Pipe Segmentation'!S109,'Pipe Lookup'!C:C,0))," TYPE ",Q109)</f>
        <v>19.0mm Elbow TYPE 26</v>
      </c>
      <c r="M109" s="1" t="s">
        <v>9472</v>
      </c>
      <c r="N109" s="1">
        <v>997373.16</v>
      </c>
      <c r="O109" s="1">
        <v>997378.55</v>
      </c>
      <c r="P109" s="1">
        <v>5.3900000000139698</v>
      </c>
      <c r="Q109" s="1">
        <v>26</v>
      </c>
      <c r="R109" s="1">
        <v>19</v>
      </c>
      <c r="S109" s="1" t="s">
        <v>56</v>
      </c>
      <c r="T109" s="1" t="s">
        <v>92</v>
      </c>
      <c r="V109" s="1" t="s">
        <v>98</v>
      </c>
      <c r="W109" s="1">
        <v>0</v>
      </c>
      <c r="X109" s="1" t="s">
        <v>58</v>
      </c>
    </row>
    <row r="110" spans="1:24" x14ac:dyDescent="0.2">
      <c r="A110" s="1">
        <f t="shared" si="4"/>
        <v>997378.55</v>
      </c>
      <c r="B110" s="1">
        <f t="shared" si="4"/>
        <v>997425.31</v>
      </c>
      <c r="C110" s="11" t="s">
        <v>52</v>
      </c>
      <c r="D110" s="12">
        <f>INDEX(families!$A:$A,MATCH(E110,families!$B:$B,0))</f>
        <v>2</v>
      </c>
      <c r="E110" s="1" t="str">
        <f t="shared" si="5"/>
        <v>FBE</v>
      </c>
      <c r="F110" s="1">
        <f t="shared" si="6"/>
        <v>19</v>
      </c>
      <c r="G110" s="1" t="str">
        <f t="shared" si="7"/>
        <v>19.0mm FBE</v>
      </c>
      <c r="H110" s="1" t="str">
        <f>_xlfn.CONCAT(TEXT(R110,"0.0"),"mm ",INDEX('Pipe Lookup'!D:D,MATCH('~17 Pipe Segmentation'!S110,'Pipe Lookup'!C:C,0))," TYPE ",Q110)</f>
        <v>19.0mm Fusion-Bonded Epoxy TYPE 7</v>
      </c>
      <c r="M110" s="1" t="s">
        <v>9472</v>
      </c>
      <c r="N110" s="1">
        <v>997378.55</v>
      </c>
      <c r="O110" s="1">
        <v>997425.31</v>
      </c>
      <c r="P110" s="1">
        <v>46.760000000009313</v>
      </c>
      <c r="Q110" s="1">
        <v>7</v>
      </c>
      <c r="R110" s="1">
        <v>19</v>
      </c>
      <c r="S110" s="1" t="s">
        <v>54</v>
      </c>
      <c r="T110" s="1" t="s">
        <v>92</v>
      </c>
      <c r="W110" s="1">
        <v>0</v>
      </c>
      <c r="X110" s="1" t="s">
        <v>58</v>
      </c>
    </row>
    <row r="111" spans="1:24" x14ac:dyDescent="0.2">
      <c r="A111" s="1">
        <f t="shared" si="4"/>
        <v>997425.31</v>
      </c>
      <c r="B111" s="1">
        <f t="shared" si="4"/>
        <v>997430.22</v>
      </c>
      <c r="C111" s="11" t="s">
        <v>52</v>
      </c>
      <c r="D111" s="12">
        <f>INDEX(families!$A:$A,MATCH(E111,families!$B:$B,0))</f>
        <v>3</v>
      </c>
      <c r="E111" s="1" t="str">
        <f t="shared" si="5"/>
        <v>LE</v>
      </c>
      <c r="F111" s="1">
        <f t="shared" si="6"/>
        <v>19</v>
      </c>
      <c r="G111" s="1" t="str">
        <f t="shared" si="7"/>
        <v>19.0mm LE</v>
      </c>
      <c r="H111" s="1" t="str">
        <f>_xlfn.CONCAT(TEXT(R111,"0.0"),"mm ",INDEX('Pipe Lookup'!D:D,MATCH('~17 Pipe Segmentation'!S111,'Pipe Lookup'!C:C,0))," TYPE ",Q111)</f>
        <v>19.0mm Elbow TYPE 26</v>
      </c>
      <c r="M111" s="1" t="s">
        <v>9472</v>
      </c>
      <c r="N111" s="1">
        <v>997425.31</v>
      </c>
      <c r="O111" s="1">
        <v>997430.22</v>
      </c>
      <c r="P111" s="1">
        <v>4.909999999916181</v>
      </c>
      <c r="Q111" s="1">
        <v>26</v>
      </c>
      <c r="R111" s="1">
        <v>19</v>
      </c>
      <c r="S111" s="1" t="s">
        <v>56</v>
      </c>
      <c r="T111" s="1" t="s">
        <v>92</v>
      </c>
      <c r="V111" s="1" t="s">
        <v>99</v>
      </c>
      <c r="W111" s="1">
        <v>0</v>
      </c>
      <c r="X111" s="1" t="s">
        <v>58</v>
      </c>
    </row>
    <row r="112" spans="1:24" x14ac:dyDescent="0.2">
      <c r="A112" s="1">
        <f t="shared" si="4"/>
        <v>997430.22</v>
      </c>
      <c r="B112" s="1">
        <f t="shared" si="4"/>
        <v>997454.22</v>
      </c>
      <c r="C112" s="11" t="s">
        <v>52</v>
      </c>
      <c r="D112" s="12">
        <f>INDEX(families!$A:$A,MATCH(E112,families!$B:$B,0))</f>
        <v>2</v>
      </c>
      <c r="E112" s="1" t="str">
        <f t="shared" si="5"/>
        <v>FBE</v>
      </c>
      <c r="F112" s="1">
        <f t="shared" si="6"/>
        <v>19</v>
      </c>
      <c r="G112" s="1" t="str">
        <f t="shared" si="7"/>
        <v>19.0mm FBE</v>
      </c>
      <c r="H112" s="1" t="str">
        <f>_xlfn.CONCAT(TEXT(R112,"0.0"),"mm ",INDEX('Pipe Lookup'!D:D,MATCH('~17 Pipe Segmentation'!S112,'Pipe Lookup'!C:C,0))," TYPE ",Q112)</f>
        <v>19.0mm Fusion-Bonded Epoxy TYPE 7</v>
      </c>
      <c r="M112" s="1" t="s">
        <v>9472</v>
      </c>
      <c r="N112" s="1">
        <v>997430.22</v>
      </c>
      <c r="O112" s="1">
        <v>997454.22</v>
      </c>
      <c r="P112" s="1">
        <v>24</v>
      </c>
      <c r="Q112" s="1">
        <v>7</v>
      </c>
      <c r="R112" s="1">
        <v>19</v>
      </c>
      <c r="S112" s="1" t="s">
        <v>54</v>
      </c>
      <c r="T112" s="1" t="s">
        <v>92</v>
      </c>
      <c r="W112" s="1">
        <v>0</v>
      </c>
      <c r="X112" s="1" t="s">
        <v>58</v>
      </c>
    </row>
    <row r="113" spans="1:24" x14ac:dyDescent="0.2">
      <c r="A113" s="1">
        <f t="shared" si="4"/>
        <v>997454.22</v>
      </c>
      <c r="B113" s="1">
        <f t="shared" si="4"/>
        <v>997548</v>
      </c>
      <c r="C113" s="11" t="s">
        <v>52</v>
      </c>
      <c r="D113" s="12">
        <f>INDEX(families!$A:$A,MATCH(E113,families!$B:$B,0))</f>
        <v>2</v>
      </c>
      <c r="E113" s="1" t="str">
        <f t="shared" si="5"/>
        <v>FBE</v>
      </c>
      <c r="F113" s="1">
        <f t="shared" si="6"/>
        <v>14.7</v>
      </c>
      <c r="G113" s="1" t="str">
        <f t="shared" si="7"/>
        <v>14.7mm FBE</v>
      </c>
      <c r="H113" s="1" t="str">
        <f>_xlfn.CONCAT(TEXT(R113,"0.0"),"mm ",INDEX('Pipe Lookup'!D:D,MATCH('~17 Pipe Segmentation'!S113,'Pipe Lookup'!C:C,0))," TYPE ",Q113)</f>
        <v>14.7mm Fusion-Bonded Epoxy TYPE 5</v>
      </c>
      <c r="M113" s="1" t="s">
        <v>9472</v>
      </c>
      <c r="N113" s="1">
        <v>997454.22</v>
      </c>
      <c r="O113" s="1">
        <v>997548</v>
      </c>
      <c r="P113" s="1">
        <v>93.78000000002794</v>
      </c>
      <c r="Q113" s="1">
        <v>5</v>
      </c>
      <c r="R113" s="1">
        <v>14.7</v>
      </c>
      <c r="S113" s="1" t="s">
        <v>54</v>
      </c>
      <c r="T113" s="1" t="s">
        <v>92</v>
      </c>
      <c r="W113" s="1">
        <v>0</v>
      </c>
      <c r="X113" s="1" t="s">
        <v>58</v>
      </c>
    </row>
    <row r="114" spans="1:24" x14ac:dyDescent="0.2">
      <c r="A114" s="1">
        <f t="shared" si="4"/>
        <v>997548</v>
      </c>
      <c r="B114" s="1">
        <f t="shared" si="4"/>
        <v>997589.3</v>
      </c>
      <c r="C114" s="11" t="s">
        <v>52</v>
      </c>
      <c r="D114" s="12">
        <f>INDEX(families!$A:$A,MATCH(E114,families!$B:$B,0))</f>
        <v>2</v>
      </c>
      <c r="E114" s="1" t="str">
        <f t="shared" si="5"/>
        <v>FBE</v>
      </c>
      <c r="F114" s="1">
        <f t="shared" si="6"/>
        <v>19</v>
      </c>
      <c r="G114" s="1" t="str">
        <f t="shared" si="7"/>
        <v>19.0mm FBE</v>
      </c>
      <c r="H114" s="1" t="str">
        <f>_xlfn.CONCAT(TEXT(R114,"0.0"),"mm ",INDEX('Pipe Lookup'!D:D,MATCH('~17 Pipe Segmentation'!S114,'Pipe Lookup'!C:C,0))," TYPE ",Q114)</f>
        <v>19.0mm Fusion-Bonded Epoxy TYPE 7</v>
      </c>
      <c r="M114" s="1" t="s">
        <v>9472</v>
      </c>
      <c r="N114" s="1">
        <v>997548</v>
      </c>
      <c r="O114" s="1">
        <v>997589.3</v>
      </c>
      <c r="P114" s="1">
        <v>41.300000000046566</v>
      </c>
      <c r="Q114" s="1">
        <v>7</v>
      </c>
      <c r="R114" s="1">
        <v>19</v>
      </c>
      <c r="S114" s="1" t="s">
        <v>54</v>
      </c>
      <c r="T114" s="1" t="s">
        <v>92</v>
      </c>
      <c r="V114" s="1" t="s">
        <v>65</v>
      </c>
      <c r="W114" s="1">
        <v>0</v>
      </c>
      <c r="X114" s="1" t="s">
        <v>58</v>
      </c>
    </row>
    <row r="115" spans="1:24" x14ac:dyDescent="0.2">
      <c r="A115" s="1">
        <f t="shared" si="4"/>
        <v>997589.3</v>
      </c>
      <c r="B115" s="1">
        <f t="shared" si="4"/>
        <v>997594.13</v>
      </c>
      <c r="C115" s="11" t="s">
        <v>52</v>
      </c>
      <c r="D115" s="12">
        <f>INDEX(families!$A:$A,MATCH(E115,families!$B:$B,0))</f>
        <v>3</v>
      </c>
      <c r="E115" s="1" t="str">
        <f t="shared" si="5"/>
        <v>LE</v>
      </c>
      <c r="F115" s="1">
        <f t="shared" si="6"/>
        <v>19</v>
      </c>
      <c r="G115" s="1" t="str">
        <f t="shared" si="7"/>
        <v>19.0mm LE</v>
      </c>
      <c r="H115" s="1" t="str">
        <f>_xlfn.CONCAT(TEXT(R115,"0.0"),"mm ",INDEX('Pipe Lookup'!D:D,MATCH('~17 Pipe Segmentation'!S115,'Pipe Lookup'!C:C,0))," TYPE ",Q115)</f>
        <v>19.0mm Elbow TYPE 26</v>
      </c>
      <c r="M115" s="1" t="s">
        <v>9472</v>
      </c>
      <c r="N115" s="1">
        <v>997589.3</v>
      </c>
      <c r="O115" s="1">
        <v>997594.13</v>
      </c>
      <c r="P115" s="1">
        <v>4.8299999999580905</v>
      </c>
      <c r="Q115" s="1">
        <v>26</v>
      </c>
      <c r="R115" s="1">
        <v>19</v>
      </c>
      <c r="S115" s="1" t="s">
        <v>56</v>
      </c>
      <c r="T115" s="1" t="s">
        <v>92</v>
      </c>
      <c r="V115" s="1" t="s">
        <v>100</v>
      </c>
      <c r="W115" s="1">
        <v>0</v>
      </c>
      <c r="X115" s="1" t="s">
        <v>58</v>
      </c>
    </row>
    <row r="116" spans="1:24" x14ac:dyDescent="0.2">
      <c r="A116" s="1">
        <f t="shared" si="4"/>
        <v>997594.13</v>
      </c>
      <c r="B116" s="1">
        <f t="shared" si="4"/>
        <v>997620</v>
      </c>
      <c r="C116" s="11" t="s">
        <v>52</v>
      </c>
      <c r="D116" s="12">
        <f>INDEX(families!$A:$A,MATCH(E116,families!$B:$B,0))</f>
        <v>2</v>
      </c>
      <c r="E116" s="1" t="str">
        <f t="shared" si="5"/>
        <v>FBE</v>
      </c>
      <c r="F116" s="1">
        <f t="shared" si="6"/>
        <v>19</v>
      </c>
      <c r="G116" s="1" t="str">
        <f t="shared" si="7"/>
        <v>19.0mm FBE</v>
      </c>
      <c r="H116" s="1" t="str">
        <f>_xlfn.CONCAT(TEXT(R116,"0.0"),"mm ",INDEX('Pipe Lookup'!D:D,MATCH('~17 Pipe Segmentation'!S116,'Pipe Lookup'!C:C,0))," TYPE ",Q116)</f>
        <v>19.0mm Fusion-Bonded Epoxy TYPE 7</v>
      </c>
      <c r="M116" s="1" t="s">
        <v>9472</v>
      </c>
      <c r="N116" s="1">
        <v>997594.13</v>
      </c>
      <c r="O116" s="1">
        <v>997620</v>
      </c>
      <c r="P116" s="1">
        <v>25.869999999995343</v>
      </c>
      <c r="Q116" s="1">
        <v>7</v>
      </c>
      <c r="R116" s="1">
        <v>19</v>
      </c>
      <c r="S116" s="1" t="s">
        <v>54</v>
      </c>
      <c r="T116" s="1" t="s">
        <v>92</v>
      </c>
      <c r="V116" s="1" t="s">
        <v>65</v>
      </c>
      <c r="W116" s="1">
        <v>0</v>
      </c>
      <c r="X116" s="1" t="s">
        <v>58</v>
      </c>
    </row>
    <row r="117" spans="1:24" x14ac:dyDescent="0.2">
      <c r="A117" s="1">
        <f t="shared" si="4"/>
        <v>997620</v>
      </c>
      <c r="B117" s="1">
        <f t="shared" si="4"/>
        <v>997739</v>
      </c>
      <c r="C117" s="11" t="s">
        <v>52</v>
      </c>
      <c r="D117" s="12">
        <f>INDEX(families!$A:$A,MATCH(E117,families!$B:$B,0))</f>
        <v>1</v>
      </c>
      <c r="E117" s="1" t="str">
        <f t="shared" si="5"/>
        <v>ARO</v>
      </c>
      <c r="F117" s="1">
        <f t="shared" si="6"/>
        <v>19</v>
      </c>
      <c r="G117" s="1" t="str">
        <f t="shared" si="7"/>
        <v>19.0mm ARO</v>
      </c>
      <c r="H117" s="1" t="str">
        <f>_xlfn.CONCAT(TEXT(R117,"0.0"),"mm ",INDEX('Pipe Lookup'!D:D,MATCH('~17 Pipe Segmentation'!S117,'Pipe Lookup'!C:C,0))," TYPE ",Q117)</f>
        <v>19.0mm Abrasion-Resistant Overcoat TYPE 8</v>
      </c>
      <c r="M117" s="1" t="s">
        <v>9472</v>
      </c>
      <c r="N117" s="1">
        <v>997620</v>
      </c>
      <c r="O117" s="1">
        <v>997739</v>
      </c>
      <c r="P117" s="1">
        <v>119</v>
      </c>
      <c r="Q117" s="1">
        <v>8</v>
      </c>
      <c r="R117" s="1">
        <v>19</v>
      </c>
      <c r="S117" s="1" t="s">
        <v>78</v>
      </c>
      <c r="T117" s="1" t="s">
        <v>92</v>
      </c>
      <c r="V117" s="1" t="s">
        <v>9483</v>
      </c>
      <c r="W117" s="1">
        <v>0</v>
      </c>
      <c r="X117" s="1" t="s">
        <v>58</v>
      </c>
    </row>
    <row r="118" spans="1:24" x14ac:dyDescent="0.2">
      <c r="A118" s="1">
        <f t="shared" si="4"/>
        <v>997739</v>
      </c>
      <c r="B118" s="1">
        <f t="shared" si="4"/>
        <v>997745</v>
      </c>
      <c r="C118" s="11" t="s">
        <v>52</v>
      </c>
      <c r="D118" s="12">
        <f>INDEX(families!$A:$A,MATCH(E118,families!$B:$B,0))</f>
        <v>3</v>
      </c>
      <c r="E118" s="1" t="str">
        <f t="shared" si="5"/>
        <v>LE</v>
      </c>
      <c r="F118" s="1">
        <f t="shared" si="6"/>
        <v>19</v>
      </c>
      <c r="G118" s="1" t="str">
        <f t="shared" si="7"/>
        <v>19.0mm LE</v>
      </c>
      <c r="H118" s="1" t="str">
        <f>_xlfn.CONCAT(TEXT(R118,"0.0"),"mm ",INDEX('Pipe Lookup'!D:D,MATCH('~17 Pipe Segmentation'!S118,'Pipe Lookup'!C:C,0))," TYPE ",Q118)</f>
        <v>19.0mm Elbow TYPE 26</v>
      </c>
      <c r="M118" s="1" t="s">
        <v>9472</v>
      </c>
      <c r="N118" s="1">
        <v>997739</v>
      </c>
      <c r="O118" s="1">
        <v>997745</v>
      </c>
      <c r="P118" s="1">
        <v>6</v>
      </c>
      <c r="Q118" s="1">
        <v>26</v>
      </c>
      <c r="R118" s="1">
        <v>19</v>
      </c>
      <c r="S118" s="1" t="s">
        <v>56</v>
      </c>
      <c r="T118" s="1" t="s">
        <v>92</v>
      </c>
      <c r="V118" s="1" t="s">
        <v>101</v>
      </c>
      <c r="W118" s="1">
        <v>0</v>
      </c>
      <c r="X118" s="1" t="s">
        <v>58</v>
      </c>
    </row>
    <row r="119" spans="1:24" x14ac:dyDescent="0.2">
      <c r="A119" s="1">
        <f t="shared" si="4"/>
        <v>997745</v>
      </c>
      <c r="B119" s="1">
        <f t="shared" si="4"/>
        <v>997749</v>
      </c>
      <c r="C119" s="11" t="s">
        <v>52</v>
      </c>
      <c r="D119" s="12">
        <f>INDEX(families!$A:$A,MATCH(E119,families!$B:$B,0))</f>
        <v>2</v>
      </c>
      <c r="E119" s="1" t="str">
        <f t="shared" si="5"/>
        <v>FBE</v>
      </c>
      <c r="F119" s="1">
        <f t="shared" si="6"/>
        <v>19</v>
      </c>
      <c r="G119" s="1" t="str">
        <f t="shared" si="7"/>
        <v>19.0mm FBE</v>
      </c>
      <c r="H119" s="1" t="str">
        <f>_xlfn.CONCAT(TEXT(R119,"0.0"),"mm ",INDEX('Pipe Lookup'!D:D,MATCH('~17 Pipe Segmentation'!S119,'Pipe Lookup'!C:C,0))," TYPE ",Q119)</f>
        <v>19.0mm Fusion-Bonded Epoxy TYPE 7</v>
      </c>
      <c r="M119" s="1" t="s">
        <v>9472</v>
      </c>
      <c r="N119" s="1">
        <v>997745</v>
      </c>
      <c r="O119" s="1">
        <v>997749</v>
      </c>
      <c r="P119" s="1">
        <v>4</v>
      </c>
      <c r="Q119" s="1">
        <v>7</v>
      </c>
      <c r="R119" s="1">
        <v>19</v>
      </c>
      <c r="S119" s="1" t="s">
        <v>54</v>
      </c>
      <c r="T119" s="1" t="s">
        <v>92</v>
      </c>
      <c r="V119" s="1" t="s">
        <v>65</v>
      </c>
      <c r="W119" s="1">
        <v>0</v>
      </c>
      <c r="X119" s="1" t="s">
        <v>58</v>
      </c>
    </row>
    <row r="120" spans="1:24" x14ac:dyDescent="0.2">
      <c r="A120" s="1">
        <f t="shared" si="4"/>
        <v>997749</v>
      </c>
      <c r="B120" s="1">
        <f t="shared" si="4"/>
        <v>997754.82</v>
      </c>
      <c r="C120" s="11" t="s">
        <v>52</v>
      </c>
      <c r="D120" s="12">
        <f>INDEX(families!$A:$A,MATCH(E120,families!$B:$B,0))</f>
        <v>3</v>
      </c>
      <c r="E120" s="1" t="str">
        <f t="shared" si="5"/>
        <v>LE</v>
      </c>
      <c r="F120" s="1">
        <f t="shared" si="6"/>
        <v>19</v>
      </c>
      <c r="G120" s="1" t="str">
        <f t="shared" si="7"/>
        <v>19.0mm LE</v>
      </c>
      <c r="H120" s="1" t="str">
        <f>_xlfn.CONCAT(TEXT(R120,"0.0"),"mm ",INDEX('Pipe Lookup'!D:D,MATCH('~17 Pipe Segmentation'!S120,'Pipe Lookup'!C:C,0))," TYPE ",Q120)</f>
        <v>19.0mm Elbow TYPE 26</v>
      </c>
      <c r="M120" s="1" t="s">
        <v>9472</v>
      </c>
      <c r="N120" s="1">
        <v>997749</v>
      </c>
      <c r="O120" s="1">
        <v>997754.82</v>
      </c>
      <c r="P120" s="1">
        <v>5.8199999999487773</v>
      </c>
      <c r="Q120" s="1">
        <v>26</v>
      </c>
      <c r="R120" s="1">
        <v>19</v>
      </c>
      <c r="S120" s="1" t="s">
        <v>56</v>
      </c>
      <c r="T120" s="1" t="s">
        <v>92</v>
      </c>
      <c r="V120" s="1" t="s">
        <v>102</v>
      </c>
      <c r="W120" s="1">
        <v>0</v>
      </c>
      <c r="X120" s="1" t="s">
        <v>58</v>
      </c>
    </row>
    <row r="121" spans="1:24" x14ac:dyDescent="0.2">
      <c r="A121" s="1">
        <f t="shared" si="4"/>
        <v>997754.82</v>
      </c>
      <c r="B121" s="1">
        <f t="shared" si="4"/>
        <v>997815.33</v>
      </c>
      <c r="C121" s="11" t="s">
        <v>52</v>
      </c>
      <c r="D121" s="12">
        <f>INDEX(families!$A:$A,MATCH(E121,families!$B:$B,0))</f>
        <v>2</v>
      </c>
      <c r="E121" s="1" t="str">
        <f t="shared" si="5"/>
        <v>FBE</v>
      </c>
      <c r="F121" s="1">
        <f t="shared" si="6"/>
        <v>19</v>
      </c>
      <c r="G121" s="1" t="str">
        <f t="shared" si="7"/>
        <v>19.0mm FBE</v>
      </c>
      <c r="H121" s="1" t="str">
        <f>_xlfn.CONCAT(TEXT(R121,"0.0"),"mm ",INDEX('Pipe Lookup'!D:D,MATCH('~17 Pipe Segmentation'!S121,'Pipe Lookup'!C:C,0))," TYPE ",Q121)</f>
        <v>19.0mm Fusion-Bonded Epoxy TYPE 7</v>
      </c>
      <c r="M121" s="1" t="s">
        <v>9472</v>
      </c>
      <c r="N121" s="1">
        <v>997754.82</v>
      </c>
      <c r="O121" s="1">
        <v>997815.33</v>
      </c>
      <c r="P121" s="1">
        <v>60.510000000009313</v>
      </c>
      <c r="Q121" s="1">
        <v>7</v>
      </c>
      <c r="R121" s="1">
        <v>19</v>
      </c>
      <c r="S121" s="1" t="s">
        <v>54</v>
      </c>
      <c r="T121" s="1" t="s">
        <v>92</v>
      </c>
      <c r="W121" s="1">
        <v>0</v>
      </c>
      <c r="X121" s="1" t="s">
        <v>58</v>
      </c>
    </row>
    <row r="122" spans="1:24" x14ac:dyDescent="0.2">
      <c r="A122" s="1">
        <f t="shared" si="4"/>
        <v>997815.33</v>
      </c>
      <c r="B122" s="1">
        <f t="shared" si="4"/>
        <v>997819.6</v>
      </c>
      <c r="C122" s="11" t="s">
        <v>52</v>
      </c>
      <c r="D122" s="12">
        <f>INDEX(families!$A:$A,MATCH(E122,families!$B:$B,0))</f>
        <v>3</v>
      </c>
      <c r="E122" s="1" t="str">
        <f t="shared" si="5"/>
        <v>LE</v>
      </c>
      <c r="F122" s="1">
        <f t="shared" si="6"/>
        <v>19</v>
      </c>
      <c r="G122" s="1" t="str">
        <f t="shared" si="7"/>
        <v>19.0mm LE</v>
      </c>
      <c r="H122" s="1" t="str">
        <f>_xlfn.CONCAT(TEXT(R122,"0.0"),"mm ",INDEX('Pipe Lookup'!D:D,MATCH('~17 Pipe Segmentation'!S122,'Pipe Lookup'!C:C,0))," TYPE ",Q122)</f>
        <v>19.0mm Elbow TYPE 26</v>
      </c>
      <c r="M122" s="1" t="s">
        <v>9472</v>
      </c>
      <c r="N122" s="1">
        <v>997815.33</v>
      </c>
      <c r="O122" s="1">
        <v>997819.6</v>
      </c>
      <c r="P122" s="1">
        <v>4.2700000000186265</v>
      </c>
      <c r="Q122" s="1">
        <v>26</v>
      </c>
      <c r="R122" s="1">
        <v>19</v>
      </c>
      <c r="S122" s="1" t="s">
        <v>56</v>
      </c>
      <c r="T122" s="1" t="s">
        <v>92</v>
      </c>
      <c r="V122" s="1" t="s">
        <v>103</v>
      </c>
      <c r="W122" s="1">
        <v>0</v>
      </c>
      <c r="X122" s="1" t="s">
        <v>58</v>
      </c>
    </row>
    <row r="123" spans="1:24" x14ac:dyDescent="0.2">
      <c r="A123" s="1">
        <f t="shared" si="4"/>
        <v>997819.6</v>
      </c>
      <c r="B123" s="1">
        <f t="shared" si="4"/>
        <v>997843.6</v>
      </c>
      <c r="C123" s="11" t="s">
        <v>52</v>
      </c>
      <c r="D123" s="12">
        <f>INDEX(families!$A:$A,MATCH(E123,families!$B:$B,0))</f>
        <v>2</v>
      </c>
      <c r="E123" s="1" t="str">
        <f t="shared" si="5"/>
        <v>FBE</v>
      </c>
      <c r="F123" s="1">
        <f t="shared" si="6"/>
        <v>19</v>
      </c>
      <c r="G123" s="1" t="str">
        <f t="shared" si="7"/>
        <v>19.0mm FBE</v>
      </c>
      <c r="H123" s="1" t="str">
        <f>_xlfn.CONCAT(TEXT(R123,"0.0"),"mm ",INDEX('Pipe Lookup'!D:D,MATCH('~17 Pipe Segmentation'!S123,'Pipe Lookup'!C:C,0))," TYPE ",Q123)</f>
        <v>19.0mm Fusion-Bonded Epoxy TYPE 7</v>
      </c>
      <c r="M123" s="1" t="s">
        <v>9472</v>
      </c>
      <c r="N123" s="1">
        <v>997819.6</v>
      </c>
      <c r="O123" s="1">
        <v>997843.6</v>
      </c>
      <c r="P123" s="1">
        <v>24</v>
      </c>
      <c r="Q123" s="1">
        <v>7</v>
      </c>
      <c r="R123" s="1">
        <v>19</v>
      </c>
      <c r="S123" s="1" t="s">
        <v>54</v>
      </c>
      <c r="T123" s="1" t="s">
        <v>92</v>
      </c>
      <c r="W123" s="1">
        <v>0</v>
      </c>
      <c r="X123" s="1" t="s">
        <v>58</v>
      </c>
    </row>
    <row r="124" spans="1:24" x14ac:dyDescent="0.2">
      <c r="A124" s="1">
        <f t="shared" si="4"/>
        <v>997843.6</v>
      </c>
      <c r="B124" s="1">
        <f t="shared" si="4"/>
        <v>998000</v>
      </c>
      <c r="C124" s="11" t="s">
        <v>52</v>
      </c>
      <c r="D124" s="12">
        <f>INDEX(families!$A:$A,MATCH(E124,families!$B:$B,0))</f>
        <v>2</v>
      </c>
      <c r="E124" s="1" t="str">
        <f t="shared" si="5"/>
        <v>FBE</v>
      </c>
      <c r="F124" s="1">
        <f t="shared" si="6"/>
        <v>14.7</v>
      </c>
      <c r="G124" s="1" t="str">
        <f t="shared" si="7"/>
        <v>14.7mm FBE</v>
      </c>
      <c r="H124" s="1" t="str">
        <f>_xlfn.CONCAT(TEXT(R124,"0.0"),"mm ",INDEX('Pipe Lookup'!D:D,MATCH('~17 Pipe Segmentation'!S124,'Pipe Lookup'!C:C,0))," TYPE ",Q124)</f>
        <v>14.7mm Fusion-Bonded Epoxy TYPE 5</v>
      </c>
      <c r="M124" s="1" t="s">
        <v>9472</v>
      </c>
      <c r="N124" s="1">
        <v>997843.6</v>
      </c>
      <c r="O124" s="1">
        <v>998000</v>
      </c>
      <c r="P124" s="1">
        <v>156.40000000002328</v>
      </c>
      <c r="Q124" s="1">
        <v>5</v>
      </c>
      <c r="R124" s="1">
        <v>14.7</v>
      </c>
      <c r="S124" s="1" t="s">
        <v>54</v>
      </c>
      <c r="T124" s="1" t="s">
        <v>92</v>
      </c>
      <c r="W124" s="1">
        <v>0</v>
      </c>
      <c r="X124" s="1" t="s">
        <v>58</v>
      </c>
    </row>
    <row r="125" spans="1:24" x14ac:dyDescent="0.2">
      <c r="A125" s="1">
        <f t="shared" si="4"/>
        <v>998000</v>
      </c>
      <c r="B125" s="1">
        <f t="shared" si="4"/>
        <v>998063.11</v>
      </c>
      <c r="C125" s="11" t="s">
        <v>52</v>
      </c>
      <c r="D125" s="12">
        <f>INDEX(families!$A:$A,MATCH(E125,families!$B:$B,0))</f>
        <v>2</v>
      </c>
      <c r="E125" s="1" t="str">
        <f t="shared" si="5"/>
        <v>FBE</v>
      </c>
      <c r="F125" s="1">
        <f t="shared" si="6"/>
        <v>14.7</v>
      </c>
      <c r="G125" s="1" t="str">
        <f t="shared" si="7"/>
        <v>14.7mm FBE</v>
      </c>
      <c r="H125" s="1" t="str">
        <f>_xlfn.CONCAT(TEXT(R125,"0.0"),"mm ",INDEX('Pipe Lookup'!D:D,MATCH('~17 Pipe Segmentation'!S125,'Pipe Lookup'!C:C,0))," TYPE ",Q125)</f>
        <v>14.7mm Fusion-Bonded Epoxy TYPE 5</v>
      </c>
      <c r="M125" s="1" t="s">
        <v>9472</v>
      </c>
      <c r="N125" s="1">
        <v>998000</v>
      </c>
      <c r="O125" s="1">
        <v>998063.11</v>
      </c>
      <c r="P125" s="1">
        <v>63.10999999998603</v>
      </c>
      <c r="Q125" s="1">
        <v>5</v>
      </c>
      <c r="R125" s="1">
        <v>14.7</v>
      </c>
      <c r="S125" s="1" t="s">
        <v>54</v>
      </c>
      <c r="T125" s="1" t="s">
        <v>104</v>
      </c>
      <c r="W125" s="1">
        <v>0</v>
      </c>
      <c r="X125" s="1" t="s">
        <v>58</v>
      </c>
    </row>
    <row r="126" spans="1:24" x14ac:dyDescent="0.2">
      <c r="A126" s="1">
        <f t="shared" si="4"/>
        <v>998063.11</v>
      </c>
      <c r="B126" s="1">
        <f t="shared" si="4"/>
        <v>998087.11</v>
      </c>
      <c r="C126" s="11" t="s">
        <v>52</v>
      </c>
      <c r="D126" s="12">
        <f>INDEX(families!$A:$A,MATCH(E126,families!$B:$B,0))</f>
        <v>2</v>
      </c>
      <c r="E126" s="1" t="str">
        <f t="shared" si="5"/>
        <v>FBE</v>
      </c>
      <c r="F126" s="1">
        <f t="shared" si="6"/>
        <v>19</v>
      </c>
      <c r="G126" s="1" t="str">
        <f t="shared" si="7"/>
        <v>19.0mm FBE</v>
      </c>
      <c r="H126" s="1" t="str">
        <f>_xlfn.CONCAT(TEXT(R126,"0.0"),"mm ",INDEX('Pipe Lookup'!D:D,MATCH('~17 Pipe Segmentation'!S126,'Pipe Lookup'!C:C,0))," TYPE ",Q126)</f>
        <v>19.0mm Fusion-Bonded Epoxy TYPE 7</v>
      </c>
      <c r="M126" s="1" t="s">
        <v>9472</v>
      </c>
      <c r="N126" s="1">
        <v>998063.11</v>
      </c>
      <c r="O126" s="1">
        <v>998087.11</v>
      </c>
      <c r="P126" s="1">
        <v>24</v>
      </c>
      <c r="Q126" s="1">
        <v>7</v>
      </c>
      <c r="R126" s="1">
        <v>19</v>
      </c>
      <c r="S126" s="1" t="s">
        <v>54</v>
      </c>
      <c r="T126" s="1" t="s">
        <v>104</v>
      </c>
      <c r="W126" s="1">
        <v>0</v>
      </c>
      <c r="X126" s="1" t="s">
        <v>58</v>
      </c>
    </row>
    <row r="127" spans="1:24" x14ac:dyDescent="0.2">
      <c r="A127" s="1">
        <f t="shared" si="4"/>
        <v>998087.11</v>
      </c>
      <c r="B127" s="1">
        <f t="shared" si="4"/>
        <v>998092.91</v>
      </c>
      <c r="C127" s="11" t="s">
        <v>52</v>
      </c>
      <c r="D127" s="12">
        <f>INDEX(families!$A:$A,MATCH(E127,families!$B:$B,0))</f>
        <v>3</v>
      </c>
      <c r="E127" s="1" t="str">
        <f t="shared" si="5"/>
        <v>LE</v>
      </c>
      <c r="F127" s="1">
        <f t="shared" si="6"/>
        <v>19</v>
      </c>
      <c r="G127" s="1" t="str">
        <f t="shared" si="7"/>
        <v>19.0mm LE</v>
      </c>
      <c r="H127" s="1" t="str">
        <f>_xlfn.CONCAT(TEXT(R127,"0.0"),"mm ",INDEX('Pipe Lookup'!D:D,MATCH('~17 Pipe Segmentation'!S127,'Pipe Lookup'!C:C,0))," TYPE ",Q127)</f>
        <v>19.0mm Elbow TYPE 26</v>
      </c>
      <c r="M127" s="1" t="s">
        <v>9472</v>
      </c>
      <c r="N127" s="1">
        <v>998087.11</v>
      </c>
      <c r="O127" s="1">
        <v>998092.91</v>
      </c>
      <c r="P127" s="1">
        <v>5.8000000000465661</v>
      </c>
      <c r="Q127" s="1">
        <v>26</v>
      </c>
      <c r="R127" s="1">
        <v>19</v>
      </c>
      <c r="S127" s="1" t="s">
        <v>56</v>
      </c>
      <c r="T127" s="1" t="s">
        <v>104</v>
      </c>
      <c r="V127" s="1" t="s">
        <v>105</v>
      </c>
      <c r="W127" s="1">
        <v>0</v>
      </c>
      <c r="X127" s="1" t="s">
        <v>58</v>
      </c>
    </row>
    <row r="128" spans="1:24" x14ac:dyDescent="0.2">
      <c r="A128" s="1">
        <f t="shared" si="4"/>
        <v>998092.91</v>
      </c>
      <c r="B128" s="1">
        <f t="shared" si="4"/>
        <v>998116.91</v>
      </c>
      <c r="C128" s="11" t="s">
        <v>52</v>
      </c>
      <c r="D128" s="12">
        <f>INDEX(families!$A:$A,MATCH(E128,families!$B:$B,0))</f>
        <v>2</v>
      </c>
      <c r="E128" s="1" t="str">
        <f t="shared" si="5"/>
        <v>FBE</v>
      </c>
      <c r="F128" s="1">
        <f t="shared" si="6"/>
        <v>19</v>
      </c>
      <c r="G128" s="1" t="str">
        <f t="shared" si="7"/>
        <v>19.0mm FBE</v>
      </c>
      <c r="H128" s="1" t="str">
        <f>_xlfn.CONCAT(TEXT(R128,"0.0"),"mm ",INDEX('Pipe Lookup'!D:D,MATCH('~17 Pipe Segmentation'!S128,'Pipe Lookup'!C:C,0))," TYPE ",Q128)</f>
        <v>19.0mm Fusion-Bonded Epoxy TYPE 7</v>
      </c>
      <c r="M128" s="1" t="s">
        <v>9472</v>
      </c>
      <c r="N128" s="1">
        <v>998092.91</v>
      </c>
      <c r="O128" s="1">
        <v>998116.91</v>
      </c>
      <c r="P128" s="1">
        <v>24</v>
      </c>
      <c r="Q128" s="1">
        <v>7</v>
      </c>
      <c r="R128" s="1">
        <v>19</v>
      </c>
      <c r="S128" s="1" t="s">
        <v>54</v>
      </c>
      <c r="T128" s="1" t="s">
        <v>104</v>
      </c>
      <c r="W128" s="1">
        <v>0</v>
      </c>
      <c r="X128" s="1" t="s">
        <v>58</v>
      </c>
    </row>
    <row r="129" spans="1:24" x14ac:dyDescent="0.2">
      <c r="A129" s="1">
        <f t="shared" si="4"/>
        <v>998116.91</v>
      </c>
      <c r="B129" s="1">
        <f t="shared" si="4"/>
        <v>998770.81</v>
      </c>
      <c r="C129" s="11" t="s">
        <v>52</v>
      </c>
      <c r="D129" s="12">
        <f>INDEX(families!$A:$A,MATCH(E129,families!$B:$B,0))</f>
        <v>2</v>
      </c>
      <c r="E129" s="1" t="str">
        <f t="shared" si="5"/>
        <v>FBE</v>
      </c>
      <c r="F129" s="1">
        <f t="shared" si="6"/>
        <v>14.7</v>
      </c>
      <c r="G129" s="1" t="str">
        <f t="shared" si="7"/>
        <v>14.7mm FBE</v>
      </c>
      <c r="H129" s="1" t="str">
        <f>_xlfn.CONCAT(TEXT(R129,"0.0"),"mm ",INDEX('Pipe Lookup'!D:D,MATCH('~17 Pipe Segmentation'!S129,'Pipe Lookup'!C:C,0))," TYPE ",Q129)</f>
        <v>14.7mm Fusion-Bonded Epoxy TYPE 5</v>
      </c>
      <c r="M129" s="1" t="s">
        <v>9472</v>
      </c>
      <c r="N129" s="1">
        <v>998116.91</v>
      </c>
      <c r="O129" s="1">
        <v>998770.81</v>
      </c>
      <c r="P129" s="1">
        <v>653.90000000002328</v>
      </c>
      <c r="Q129" s="1">
        <v>5</v>
      </c>
      <c r="R129" s="1">
        <v>14.7</v>
      </c>
      <c r="S129" s="1" t="s">
        <v>54</v>
      </c>
      <c r="T129" s="1" t="s">
        <v>104</v>
      </c>
      <c r="W129" s="1">
        <v>0</v>
      </c>
      <c r="X129" s="1" t="s">
        <v>58</v>
      </c>
    </row>
    <row r="130" spans="1:24" x14ac:dyDescent="0.2">
      <c r="A130" s="1">
        <f t="shared" ref="A130:B193" si="8">IF(OR(AND(ISNUMBER(N130),N130&gt;0),ISNUMBER(SEARCH("+",N130))),IF(NOT(ISNUMBER(N130)),1000*LEFT(N130,SEARCH("+",N130)-1)+MID(N130,SEARCH("+",N130)+1,3)+RIGHT(N130,3),N130),"")</f>
        <v>998770.81</v>
      </c>
      <c r="B130" s="1">
        <f t="shared" si="8"/>
        <v>998794.81</v>
      </c>
      <c r="C130" s="11" t="s">
        <v>52</v>
      </c>
      <c r="D130" s="12">
        <f>INDEX(families!$A:$A,MATCH(E130,families!$B:$B,0))</f>
        <v>2</v>
      </c>
      <c r="E130" s="1" t="str">
        <f t="shared" si="5"/>
        <v>FBE</v>
      </c>
      <c r="F130" s="1">
        <f t="shared" si="6"/>
        <v>19</v>
      </c>
      <c r="G130" s="1" t="str">
        <f t="shared" si="7"/>
        <v>19.0mm FBE</v>
      </c>
      <c r="H130" s="1" t="str">
        <f>_xlfn.CONCAT(TEXT(R130,"0.0"),"mm ",INDEX('Pipe Lookup'!D:D,MATCH('~17 Pipe Segmentation'!S130,'Pipe Lookup'!C:C,0))," TYPE ",Q130)</f>
        <v>19.0mm Fusion-Bonded Epoxy TYPE 7</v>
      </c>
      <c r="M130" s="1" t="s">
        <v>9472</v>
      </c>
      <c r="N130" s="1">
        <v>998770.81</v>
      </c>
      <c r="O130" s="1">
        <v>998794.81</v>
      </c>
      <c r="P130" s="1">
        <v>24</v>
      </c>
      <c r="Q130" s="1">
        <v>7</v>
      </c>
      <c r="R130" s="1">
        <v>19</v>
      </c>
      <c r="S130" s="1" t="s">
        <v>54</v>
      </c>
      <c r="T130" s="1" t="s">
        <v>104</v>
      </c>
      <c r="W130" s="1">
        <v>0</v>
      </c>
      <c r="X130" s="1" t="s">
        <v>58</v>
      </c>
    </row>
    <row r="131" spans="1:24" x14ac:dyDescent="0.2">
      <c r="A131" s="1">
        <f t="shared" si="8"/>
        <v>998794.81</v>
      </c>
      <c r="B131" s="1">
        <f t="shared" si="8"/>
        <v>998799.25</v>
      </c>
      <c r="C131" s="11" t="s">
        <v>52</v>
      </c>
      <c r="D131" s="12">
        <f>INDEX(families!$A:$A,MATCH(E131,families!$B:$B,0))</f>
        <v>3</v>
      </c>
      <c r="E131" s="1" t="str">
        <f t="shared" ref="E131:E194" si="9">TRIM(LEFT(S131,3))</f>
        <v>LE</v>
      </c>
      <c r="F131" s="1">
        <f t="shared" ref="F131:F194" si="10">R131</f>
        <v>19</v>
      </c>
      <c r="G131" s="1" t="str">
        <f t="shared" ref="G131:G194" si="11">_xlfn.CONCAT(TEXT(R131,"0.0"),"mm ",S131)</f>
        <v>19.0mm LE</v>
      </c>
      <c r="H131" s="1" t="str">
        <f>_xlfn.CONCAT(TEXT(R131,"0.0"),"mm ",INDEX('Pipe Lookup'!D:D,MATCH('~17 Pipe Segmentation'!S131,'Pipe Lookup'!C:C,0))," TYPE ",Q131)</f>
        <v>19.0mm Elbow TYPE 26</v>
      </c>
      <c r="M131" s="1" t="s">
        <v>9472</v>
      </c>
      <c r="N131" s="1">
        <v>998794.81</v>
      </c>
      <c r="O131" s="1">
        <v>998799.25</v>
      </c>
      <c r="P131" s="1">
        <v>4.4399999999441206</v>
      </c>
      <c r="Q131" s="1">
        <v>26</v>
      </c>
      <c r="R131" s="1">
        <v>19</v>
      </c>
      <c r="S131" s="1" t="s">
        <v>56</v>
      </c>
      <c r="T131" s="1" t="s">
        <v>104</v>
      </c>
      <c r="V131" s="1" t="s">
        <v>106</v>
      </c>
      <c r="W131" s="1">
        <v>0</v>
      </c>
      <c r="X131" s="1" t="s">
        <v>58</v>
      </c>
    </row>
    <row r="132" spans="1:24" x14ac:dyDescent="0.2">
      <c r="A132" s="1">
        <f t="shared" si="8"/>
        <v>998799.25</v>
      </c>
      <c r="B132" s="1">
        <f t="shared" si="8"/>
        <v>998823.25</v>
      </c>
      <c r="C132" s="11" t="s">
        <v>52</v>
      </c>
      <c r="D132" s="12">
        <f>INDEX(families!$A:$A,MATCH(E132,families!$B:$B,0))</f>
        <v>2</v>
      </c>
      <c r="E132" s="1" t="str">
        <f t="shared" si="9"/>
        <v>FBE</v>
      </c>
      <c r="F132" s="1">
        <f t="shared" si="10"/>
        <v>19</v>
      </c>
      <c r="G132" s="1" t="str">
        <f t="shared" si="11"/>
        <v>19.0mm FBE</v>
      </c>
      <c r="H132" s="1" t="str">
        <f>_xlfn.CONCAT(TEXT(R132,"0.0"),"mm ",INDEX('Pipe Lookup'!D:D,MATCH('~17 Pipe Segmentation'!S132,'Pipe Lookup'!C:C,0))," TYPE ",Q132)</f>
        <v>19.0mm Fusion-Bonded Epoxy TYPE 7</v>
      </c>
      <c r="M132" s="1" t="s">
        <v>9472</v>
      </c>
      <c r="N132" s="1">
        <v>998799.25</v>
      </c>
      <c r="O132" s="1">
        <v>998823.25</v>
      </c>
      <c r="P132" s="1">
        <v>24</v>
      </c>
      <c r="Q132" s="1">
        <v>7</v>
      </c>
      <c r="R132" s="1">
        <v>19</v>
      </c>
      <c r="S132" s="1" t="s">
        <v>54</v>
      </c>
      <c r="T132" s="1" t="s">
        <v>104</v>
      </c>
      <c r="W132" s="1">
        <v>0</v>
      </c>
      <c r="X132" s="1" t="s">
        <v>58</v>
      </c>
    </row>
    <row r="133" spans="1:24" x14ac:dyDescent="0.2">
      <c r="A133" s="1">
        <f t="shared" si="8"/>
        <v>998823.25</v>
      </c>
      <c r="B133" s="1">
        <f t="shared" si="8"/>
        <v>998867.59</v>
      </c>
      <c r="C133" s="11" t="s">
        <v>52</v>
      </c>
      <c r="D133" s="12">
        <f>INDEX(families!$A:$A,MATCH(E133,families!$B:$B,0))</f>
        <v>2</v>
      </c>
      <c r="E133" s="1" t="str">
        <f t="shared" si="9"/>
        <v>FBE</v>
      </c>
      <c r="F133" s="1">
        <f t="shared" si="10"/>
        <v>14.7</v>
      </c>
      <c r="G133" s="1" t="str">
        <f t="shared" si="11"/>
        <v>14.7mm FBE</v>
      </c>
      <c r="H133" s="1" t="str">
        <f>_xlfn.CONCAT(TEXT(R133,"0.0"),"mm ",INDEX('Pipe Lookup'!D:D,MATCH('~17 Pipe Segmentation'!S133,'Pipe Lookup'!C:C,0))," TYPE ",Q133)</f>
        <v>14.7mm Fusion-Bonded Epoxy TYPE 5</v>
      </c>
      <c r="M133" s="1" t="s">
        <v>9472</v>
      </c>
      <c r="N133" s="1">
        <v>998823.25</v>
      </c>
      <c r="O133" s="1">
        <v>998867.59</v>
      </c>
      <c r="P133" s="1">
        <v>44.339999999967404</v>
      </c>
      <c r="Q133" s="1">
        <v>5</v>
      </c>
      <c r="R133" s="1">
        <v>14.7</v>
      </c>
      <c r="S133" s="1" t="s">
        <v>54</v>
      </c>
      <c r="T133" s="1" t="s">
        <v>104</v>
      </c>
      <c r="W133" s="1">
        <v>0</v>
      </c>
      <c r="X133" s="1" t="s">
        <v>58</v>
      </c>
    </row>
    <row r="134" spans="1:24" x14ac:dyDescent="0.2">
      <c r="A134" s="1">
        <f t="shared" si="8"/>
        <v>998867.59</v>
      </c>
      <c r="B134" s="1">
        <f t="shared" si="8"/>
        <v>998891.59</v>
      </c>
      <c r="C134" s="11" t="s">
        <v>52</v>
      </c>
      <c r="D134" s="12">
        <f>INDEX(families!$A:$A,MATCH(E134,families!$B:$B,0))</f>
        <v>2</v>
      </c>
      <c r="E134" s="1" t="str">
        <f t="shared" si="9"/>
        <v>FBE</v>
      </c>
      <c r="F134" s="1">
        <f t="shared" si="10"/>
        <v>19</v>
      </c>
      <c r="G134" s="1" t="str">
        <f t="shared" si="11"/>
        <v>19.0mm FBE</v>
      </c>
      <c r="H134" s="1" t="str">
        <f>_xlfn.CONCAT(TEXT(R134,"0.0"),"mm ",INDEX('Pipe Lookup'!D:D,MATCH('~17 Pipe Segmentation'!S134,'Pipe Lookup'!C:C,0))," TYPE ",Q134)</f>
        <v>19.0mm Fusion-Bonded Epoxy TYPE 7</v>
      </c>
      <c r="M134" s="1" t="s">
        <v>9472</v>
      </c>
      <c r="N134" s="1">
        <v>998867.59</v>
      </c>
      <c r="O134" s="1">
        <v>998891.59</v>
      </c>
      <c r="P134" s="1">
        <v>24</v>
      </c>
      <c r="Q134" s="1">
        <v>7</v>
      </c>
      <c r="R134" s="1">
        <v>19</v>
      </c>
      <c r="S134" s="1" t="s">
        <v>54</v>
      </c>
      <c r="T134" s="1" t="s">
        <v>104</v>
      </c>
      <c r="W134" s="1">
        <v>0</v>
      </c>
      <c r="X134" s="1" t="s">
        <v>58</v>
      </c>
    </row>
    <row r="135" spans="1:24" x14ac:dyDescent="0.2">
      <c r="A135" s="1">
        <f t="shared" si="8"/>
        <v>998891.59</v>
      </c>
      <c r="B135" s="1">
        <f t="shared" si="8"/>
        <v>998895.79</v>
      </c>
      <c r="C135" s="11" t="s">
        <v>52</v>
      </c>
      <c r="D135" s="12">
        <f>INDEX(families!$A:$A,MATCH(E135,families!$B:$B,0))</f>
        <v>3</v>
      </c>
      <c r="E135" s="1" t="str">
        <f t="shared" si="9"/>
        <v>LE</v>
      </c>
      <c r="F135" s="1">
        <f t="shared" si="10"/>
        <v>19</v>
      </c>
      <c r="G135" s="1" t="str">
        <f t="shared" si="11"/>
        <v>19.0mm LE</v>
      </c>
      <c r="H135" s="1" t="str">
        <f>_xlfn.CONCAT(TEXT(R135,"0.0"),"mm ",INDEX('Pipe Lookup'!D:D,MATCH('~17 Pipe Segmentation'!S135,'Pipe Lookup'!C:C,0))," TYPE ",Q135)</f>
        <v>19.0mm Elbow TYPE 26</v>
      </c>
      <c r="M135" s="1" t="s">
        <v>9472</v>
      </c>
      <c r="N135" s="1">
        <v>998891.59</v>
      </c>
      <c r="O135" s="1">
        <v>998895.79</v>
      </c>
      <c r="P135" s="1">
        <v>4.2000000000698492</v>
      </c>
      <c r="Q135" s="1">
        <v>26</v>
      </c>
      <c r="R135" s="1">
        <v>19</v>
      </c>
      <c r="S135" s="1" t="s">
        <v>56</v>
      </c>
      <c r="T135" s="1" t="s">
        <v>104</v>
      </c>
      <c r="V135" s="1" t="s">
        <v>107</v>
      </c>
      <c r="W135" s="1">
        <v>0</v>
      </c>
      <c r="X135" s="1" t="s">
        <v>58</v>
      </c>
    </row>
    <row r="136" spans="1:24" x14ac:dyDescent="0.2">
      <c r="A136" s="1">
        <f t="shared" si="8"/>
        <v>998895.79</v>
      </c>
      <c r="B136" s="1">
        <f t="shared" si="8"/>
        <v>998919.79</v>
      </c>
      <c r="C136" s="11" t="s">
        <v>52</v>
      </c>
      <c r="D136" s="12">
        <f>INDEX(families!$A:$A,MATCH(E136,families!$B:$B,0))</f>
        <v>2</v>
      </c>
      <c r="E136" s="1" t="str">
        <f t="shared" si="9"/>
        <v>FBE</v>
      </c>
      <c r="F136" s="1">
        <f t="shared" si="10"/>
        <v>19</v>
      </c>
      <c r="G136" s="1" t="str">
        <f t="shared" si="11"/>
        <v>19.0mm FBE</v>
      </c>
      <c r="H136" s="1" t="str">
        <f>_xlfn.CONCAT(TEXT(R136,"0.0"),"mm ",INDEX('Pipe Lookup'!D:D,MATCH('~17 Pipe Segmentation'!S136,'Pipe Lookup'!C:C,0))," TYPE ",Q136)</f>
        <v>19.0mm Fusion-Bonded Epoxy TYPE 7</v>
      </c>
      <c r="M136" s="1" t="s">
        <v>9472</v>
      </c>
      <c r="N136" s="1">
        <v>998895.79</v>
      </c>
      <c r="O136" s="1">
        <v>998919.79</v>
      </c>
      <c r="P136" s="1">
        <v>24</v>
      </c>
      <c r="Q136" s="1">
        <v>7</v>
      </c>
      <c r="R136" s="1">
        <v>19</v>
      </c>
      <c r="S136" s="1" t="s">
        <v>54</v>
      </c>
      <c r="T136" s="1" t="s">
        <v>104</v>
      </c>
      <c r="W136" s="1">
        <v>0</v>
      </c>
      <c r="X136" s="1" t="s">
        <v>58</v>
      </c>
    </row>
    <row r="137" spans="1:24" x14ac:dyDescent="0.2">
      <c r="A137" s="1">
        <f t="shared" si="8"/>
        <v>998919.79</v>
      </c>
      <c r="B137" s="1">
        <f t="shared" si="8"/>
        <v>999273.21</v>
      </c>
      <c r="C137" s="11" t="s">
        <v>52</v>
      </c>
      <c r="D137" s="12">
        <f>INDEX(families!$A:$A,MATCH(E137,families!$B:$B,0))</f>
        <v>2</v>
      </c>
      <c r="E137" s="1" t="str">
        <f t="shared" si="9"/>
        <v>FBE</v>
      </c>
      <c r="F137" s="1">
        <f t="shared" si="10"/>
        <v>14.7</v>
      </c>
      <c r="G137" s="1" t="str">
        <f t="shared" si="11"/>
        <v>14.7mm FBE</v>
      </c>
      <c r="H137" s="1" t="str">
        <f>_xlfn.CONCAT(TEXT(R137,"0.0"),"mm ",INDEX('Pipe Lookup'!D:D,MATCH('~17 Pipe Segmentation'!S137,'Pipe Lookup'!C:C,0))," TYPE ",Q137)</f>
        <v>14.7mm Fusion-Bonded Epoxy TYPE 5</v>
      </c>
      <c r="M137" s="1" t="s">
        <v>9472</v>
      </c>
      <c r="N137" s="1">
        <v>998919.79</v>
      </c>
      <c r="O137" s="1">
        <v>999273.21</v>
      </c>
      <c r="P137" s="1">
        <v>353.41999999992549</v>
      </c>
      <c r="Q137" s="1">
        <v>5</v>
      </c>
      <c r="R137" s="1">
        <v>14.7</v>
      </c>
      <c r="S137" s="1" t="s">
        <v>54</v>
      </c>
      <c r="T137" s="1" t="s">
        <v>104</v>
      </c>
      <c r="W137" s="1">
        <v>0</v>
      </c>
      <c r="X137" s="1" t="s">
        <v>58</v>
      </c>
    </row>
    <row r="138" spans="1:24" x14ac:dyDescent="0.2">
      <c r="A138" s="1">
        <f t="shared" si="8"/>
        <v>999273.21</v>
      </c>
      <c r="B138" s="1">
        <f t="shared" si="8"/>
        <v>999297.21</v>
      </c>
      <c r="C138" s="11" t="s">
        <v>52</v>
      </c>
      <c r="D138" s="12">
        <f>INDEX(families!$A:$A,MATCH(E138,families!$B:$B,0))</f>
        <v>2</v>
      </c>
      <c r="E138" s="1" t="str">
        <f t="shared" si="9"/>
        <v>FBE</v>
      </c>
      <c r="F138" s="1">
        <f t="shared" si="10"/>
        <v>19</v>
      </c>
      <c r="G138" s="1" t="str">
        <f t="shared" si="11"/>
        <v>19.0mm FBE</v>
      </c>
      <c r="H138" s="1" t="str">
        <f>_xlfn.CONCAT(TEXT(R138,"0.0"),"mm ",INDEX('Pipe Lookup'!D:D,MATCH('~17 Pipe Segmentation'!S138,'Pipe Lookup'!C:C,0))," TYPE ",Q138)</f>
        <v>19.0mm Fusion-Bonded Epoxy TYPE 7</v>
      </c>
      <c r="M138" s="1" t="s">
        <v>9472</v>
      </c>
      <c r="N138" s="1">
        <v>999273.21</v>
      </c>
      <c r="O138" s="1">
        <v>999297.21</v>
      </c>
      <c r="P138" s="1">
        <v>24</v>
      </c>
      <c r="Q138" s="1">
        <v>7</v>
      </c>
      <c r="R138" s="1">
        <v>19</v>
      </c>
      <c r="S138" s="1" t="s">
        <v>54</v>
      </c>
      <c r="T138" s="1" t="s">
        <v>104</v>
      </c>
      <c r="W138" s="1">
        <v>0</v>
      </c>
      <c r="X138" s="1" t="s">
        <v>58</v>
      </c>
    </row>
    <row r="139" spans="1:24" x14ac:dyDescent="0.2">
      <c r="A139" s="1">
        <f t="shared" si="8"/>
        <v>999297.21</v>
      </c>
      <c r="B139" s="1">
        <f t="shared" si="8"/>
        <v>999301.96</v>
      </c>
      <c r="C139" s="11" t="s">
        <v>52</v>
      </c>
      <c r="D139" s="12">
        <f>INDEX(families!$A:$A,MATCH(E139,families!$B:$B,0))</f>
        <v>3</v>
      </c>
      <c r="E139" s="1" t="str">
        <f t="shared" si="9"/>
        <v>LE</v>
      </c>
      <c r="F139" s="1">
        <f t="shared" si="10"/>
        <v>19</v>
      </c>
      <c r="G139" s="1" t="str">
        <f t="shared" si="11"/>
        <v>19.0mm LE</v>
      </c>
      <c r="H139" s="1" t="str">
        <f>_xlfn.CONCAT(TEXT(R139,"0.0"),"mm ",INDEX('Pipe Lookup'!D:D,MATCH('~17 Pipe Segmentation'!S139,'Pipe Lookup'!C:C,0))," TYPE ",Q139)</f>
        <v>19.0mm Elbow TYPE 26</v>
      </c>
      <c r="M139" s="1" t="s">
        <v>9472</v>
      </c>
      <c r="N139" s="1">
        <v>999297.21</v>
      </c>
      <c r="O139" s="1">
        <v>999301.96</v>
      </c>
      <c r="P139" s="1">
        <v>4.75</v>
      </c>
      <c r="Q139" s="1">
        <v>26</v>
      </c>
      <c r="R139" s="1">
        <v>19</v>
      </c>
      <c r="S139" s="1" t="s">
        <v>56</v>
      </c>
      <c r="T139" s="1" t="s">
        <v>104</v>
      </c>
      <c r="V139" s="1" t="s">
        <v>108</v>
      </c>
      <c r="W139" s="1">
        <v>0</v>
      </c>
      <c r="X139" s="1" t="s">
        <v>58</v>
      </c>
    </row>
    <row r="140" spans="1:24" x14ac:dyDescent="0.2">
      <c r="A140" s="1">
        <f t="shared" si="8"/>
        <v>999301.96</v>
      </c>
      <c r="B140" s="1">
        <f t="shared" si="8"/>
        <v>999325.96</v>
      </c>
      <c r="C140" s="11" t="s">
        <v>52</v>
      </c>
      <c r="D140" s="12">
        <f>INDEX(families!$A:$A,MATCH(E140,families!$B:$B,0))</f>
        <v>2</v>
      </c>
      <c r="E140" s="1" t="str">
        <f t="shared" si="9"/>
        <v>FBE</v>
      </c>
      <c r="F140" s="1">
        <f t="shared" si="10"/>
        <v>19</v>
      </c>
      <c r="G140" s="1" t="str">
        <f t="shared" si="11"/>
        <v>19.0mm FBE</v>
      </c>
      <c r="H140" s="1" t="str">
        <f>_xlfn.CONCAT(TEXT(R140,"0.0"),"mm ",INDEX('Pipe Lookup'!D:D,MATCH('~17 Pipe Segmentation'!S140,'Pipe Lookup'!C:C,0))," TYPE ",Q140)</f>
        <v>19.0mm Fusion-Bonded Epoxy TYPE 7</v>
      </c>
      <c r="M140" s="1" t="s">
        <v>9472</v>
      </c>
      <c r="N140" s="1">
        <v>999301.96</v>
      </c>
      <c r="O140" s="1">
        <v>999325.96</v>
      </c>
      <c r="P140" s="1">
        <v>24</v>
      </c>
      <c r="Q140" s="1">
        <v>7</v>
      </c>
      <c r="R140" s="1">
        <v>19</v>
      </c>
      <c r="S140" s="1" t="s">
        <v>54</v>
      </c>
      <c r="T140" s="1" t="s">
        <v>104</v>
      </c>
      <c r="W140" s="1">
        <v>0</v>
      </c>
      <c r="X140" s="1" t="s">
        <v>58</v>
      </c>
    </row>
    <row r="141" spans="1:24" x14ac:dyDescent="0.2">
      <c r="A141" s="1">
        <f t="shared" si="8"/>
        <v>999325.96</v>
      </c>
      <c r="B141" s="1">
        <f t="shared" si="8"/>
        <v>999409.3</v>
      </c>
      <c r="C141" s="11" t="s">
        <v>52</v>
      </c>
      <c r="D141" s="12">
        <f>INDEX(families!$A:$A,MATCH(E141,families!$B:$B,0))</f>
        <v>2</v>
      </c>
      <c r="E141" s="1" t="str">
        <f t="shared" si="9"/>
        <v>FBE</v>
      </c>
      <c r="F141" s="1">
        <f t="shared" si="10"/>
        <v>14.7</v>
      </c>
      <c r="G141" s="1" t="str">
        <f t="shared" si="11"/>
        <v>14.7mm FBE</v>
      </c>
      <c r="H141" s="1" t="str">
        <f>_xlfn.CONCAT(TEXT(R141,"0.0"),"mm ",INDEX('Pipe Lookup'!D:D,MATCH('~17 Pipe Segmentation'!S141,'Pipe Lookup'!C:C,0))," TYPE ",Q141)</f>
        <v>14.7mm Fusion-Bonded Epoxy TYPE 5</v>
      </c>
      <c r="M141" s="1" t="s">
        <v>9472</v>
      </c>
      <c r="N141" s="1">
        <v>999325.96</v>
      </c>
      <c r="O141" s="1">
        <v>999409.3</v>
      </c>
      <c r="P141" s="1">
        <v>83.340000000083819</v>
      </c>
      <c r="Q141" s="1">
        <v>5</v>
      </c>
      <c r="R141" s="1">
        <v>14.7</v>
      </c>
      <c r="S141" s="1" t="s">
        <v>54</v>
      </c>
      <c r="T141" s="1" t="s">
        <v>104</v>
      </c>
      <c r="W141" s="1">
        <v>0</v>
      </c>
      <c r="X141" s="1" t="s">
        <v>58</v>
      </c>
    </row>
    <row r="142" spans="1:24" x14ac:dyDescent="0.2">
      <c r="A142" s="1">
        <f t="shared" si="8"/>
        <v>999409.3</v>
      </c>
      <c r="B142" s="1">
        <f t="shared" si="8"/>
        <v>999433.3</v>
      </c>
      <c r="C142" s="11" t="s">
        <v>52</v>
      </c>
      <c r="D142" s="12">
        <f>INDEX(families!$A:$A,MATCH(E142,families!$B:$B,0))</f>
        <v>2</v>
      </c>
      <c r="E142" s="1" t="str">
        <f t="shared" si="9"/>
        <v>FBE</v>
      </c>
      <c r="F142" s="1">
        <f t="shared" si="10"/>
        <v>19</v>
      </c>
      <c r="G142" s="1" t="str">
        <f t="shared" si="11"/>
        <v>19.0mm FBE</v>
      </c>
      <c r="H142" s="1" t="str">
        <f>_xlfn.CONCAT(TEXT(R142,"0.0"),"mm ",INDEX('Pipe Lookup'!D:D,MATCH('~17 Pipe Segmentation'!S142,'Pipe Lookup'!C:C,0))," TYPE ",Q142)</f>
        <v>19.0mm Fusion-Bonded Epoxy TYPE 7</v>
      </c>
      <c r="M142" s="1" t="s">
        <v>9472</v>
      </c>
      <c r="N142" s="1">
        <v>999409.3</v>
      </c>
      <c r="O142" s="1">
        <v>999433.3</v>
      </c>
      <c r="P142" s="1">
        <v>24</v>
      </c>
      <c r="Q142" s="1">
        <v>7</v>
      </c>
      <c r="R142" s="1">
        <v>19</v>
      </c>
      <c r="S142" s="1" t="s">
        <v>54</v>
      </c>
      <c r="T142" s="1" t="s">
        <v>104</v>
      </c>
      <c r="W142" s="1">
        <v>0</v>
      </c>
      <c r="X142" s="1" t="s">
        <v>58</v>
      </c>
    </row>
    <row r="143" spans="1:24" x14ac:dyDescent="0.2">
      <c r="A143" s="1">
        <f t="shared" si="8"/>
        <v>999433.3</v>
      </c>
      <c r="B143" s="1">
        <f t="shared" si="8"/>
        <v>999438.7</v>
      </c>
      <c r="C143" s="11" t="s">
        <v>52</v>
      </c>
      <c r="D143" s="12">
        <f>INDEX(families!$A:$A,MATCH(E143,families!$B:$B,0))</f>
        <v>3</v>
      </c>
      <c r="E143" s="1" t="str">
        <f t="shared" si="9"/>
        <v>LE</v>
      </c>
      <c r="F143" s="1">
        <f t="shared" si="10"/>
        <v>19</v>
      </c>
      <c r="G143" s="1" t="str">
        <f t="shared" si="11"/>
        <v>19.0mm LE</v>
      </c>
      <c r="H143" s="1" t="str">
        <f>_xlfn.CONCAT(TEXT(R143,"0.0"),"mm ",INDEX('Pipe Lookup'!D:D,MATCH('~17 Pipe Segmentation'!S143,'Pipe Lookup'!C:C,0))," TYPE ",Q143)</f>
        <v>19.0mm Elbow TYPE 26</v>
      </c>
      <c r="M143" s="1" t="s">
        <v>9472</v>
      </c>
      <c r="N143" s="1">
        <v>999433.3</v>
      </c>
      <c r="O143" s="1">
        <v>999438.7</v>
      </c>
      <c r="P143" s="1">
        <v>5.3999999999068677</v>
      </c>
      <c r="Q143" s="1">
        <v>26</v>
      </c>
      <c r="R143" s="1">
        <v>19</v>
      </c>
      <c r="S143" s="1" t="s">
        <v>56</v>
      </c>
      <c r="T143" s="1" t="s">
        <v>104</v>
      </c>
      <c r="V143" s="1" t="s">
        <v>109</v>
      </c>
      <c r="W143" s="1">
        <v>0</v>
      </c>
      <c r="X143" s="1" t="s">
        <v>58</v>
      </c>
    </row>
    <row r="144" spans="1:24" x14ac:dyDescent="0.2">
      <c r="A144" s="1">
        <f t="shared" si="8"/>
        <v>999438.7</v>
      </c>
      <c r="B144" s="1">
        <f t="shared" si="8"/>
        <v>999459.3</v>
      </c>
      <c r="C144" s="11" t="s">
        <v>52</v>
      </c>
      <c r="D144" s="12">
        <f>INDEX(families!$A:$A,MATCH(E144,families!$B:$B,0))</f>
        <v>2</v>
      </c>
      <c r="E144" s="1" t="str">
        <f t="shared" si="9"/>
        <v>FBE</v>
      </c>
      <c r="F144" s="1">
        <f t="shared" si="10"/>
        <v>19</v>
      </c>
      <c r="G144" s="1" t="str">
        <f t="shared" si="11"/>
        <v>19.0mm FBE</v>
      </c>
      <c r="H144" s="1" t="str">
        <f>_xlfn.CONCAT(TEXT(R144,"0.0"),"mm ",INDEX('Pipe Lookup'!D:D,MATCH('~17 Pipe Segmentation'!S144,'Pipe Lookup'!C:C,0))," TYPE ",Q144)</f>
        <v>19.0mm Fusion-Bonded Epoxy TYPE 7</v>
      </c>
      <c r="M144" s="1" t="s">
        <v>9472</v>
      </c>
      <c r="N144" s="1">
        <v>999438.7</v>
      </c>
      <c r="O144" s="1">
        <v>999459.3</v>
      </c>
      <c r="P144" s="1">
        <v>20.600000000093132</v>
      </c>
      <c r="Q144" s="1">
        <v>7</v>
      </c>
      <c r="R144" s="1">
        <v>19</v>
      </c>
      <c r="S144" s="1" t="s">
        <v>54</v>
      </c>
      <c r="T144" s="1" t="s">
        <v>104</v>
      </c>
      <c r="W144" s="1">
        <v>0</v>
      </c>
      <c r="X144" s="1" t="s">
        <v>58</v>
      </c>
    </row>
    <row r="145" spans="1:24" x14ac:dyDescent="0.2">
      <c r="A145" s="1">
        <f t="shared" si="8"/>
        <v>999459.3</v>
      </c>
      <c r="B145" s="1">
        <f t="shared" si="8"/>
        <v>999464.7</v>
      </c>
      <c r="C145" s="11" t="s">
        <v>52</v>
      </c>
      <c r="D145" s="12">
        <f>INDEX(families!$A:$A,MATCH(E145,families!$B:$B,0))</f>
        <v>3</v>
      </c>
      <c r="E145" s="1" t="str">
        <f t="shared" si="9"/>
        <v>LE</v>
      </c>
      <c r="F145" s="1">
        <f t="shared" si="10"/>
        <v>19</v>
      </c>
      <c r="G145" s="1" t="str">
        <f t="shared" si="11"/>
        <v>19.0mm LE</v>
      </c>
      <c r="H145" s="1" t="str">
        <f>_xlfn.CONCAT(TEXT(R145,"0.0"),"mm ",INDEX('Pipe Lookup'!D:D,MATCH('~17 Pipe Segmentation'!S145,'Pipe Lookup'!C:C,0))," TYPE ",Q145)</f>
        <v>19.0mm Elbow TYPE 26</v>
      </c>
      <c r="M145" s="1" t="s">
        <v>9472</v>
      </c>
      <c r="N145" s="1">
        <v>999459.3</v>
      </c>
      <c r="O145" s="1">
        <v>999464.7</v>
      </c>
      <c r="P145" s="1">
        <v>5.3999999999068677</v>
      </c>
      <c r="Q145" s="1">
        <v>26</v>
      </c>
      <c r="R145" s="1">
        <v>19</v>
      </c>
      <c r="S145" s="1" t="s">
        <v>56</v>
      </c>
      <c r="T145" s="1" t="s">
        <v>104</v>
      </c>
      <c r="V145" s="1" t="s">
        <v>110</v>
      </c>
      <c r="W145" s="1">
        <v>0</v>
      </c>
      <c r="X145" s="1" t="s">
        <v>58</v>
      </c>
    </row>
    <row r="146" spans="1:24" x14ac:dyDescent="0.2">
      <c r="A146" s="1">
        <f t="shared" si="8"/>
        <v>999464.7</v>
      </c>
      <c r="B146" s="1">
        <f t="shared" si="8"/>
        <v>999499</v>
      </c>
      <c r="C146" s="11" t="s">
        <v>52</v>
      </c>
      <c r="D146" s="12">
        <f>INDEX(families!$A:$A,MATCH(E146,families!$B:$B,0))</f>
        <v>2</v>
      </c>
      <c r="E146" s="1" t="str">
        <f t="shared" si="9"/>
        <v>FBE</v>
      </c>
      <c r="F146" s="1">
        <f t="shared" si="10"/>
        <v>19</v>
      </c>
      <c r="G146" s="1" t="str">
        <f t="shared" si="11"/>
        <v>19.0mm FBE</v>
      </c>
      <c r="H146" s="1" t="str">
        <f>_xlfn.CONCAT(TEXT(R146,"0.0"),"mm ",INDEX('Pipe Lookup'!D:D,MATCH('~17 Pipe Segmentation'!S146,'Pipe Lookup'!C:C,0))," TYPE ",Q146)</f>
        <v>19.0mm Fusion-Bonded Epoxy TYPE 7</v>
      </c>
      <c r="M146" s="1" t="s">
        <v>9472</v>
      </c>
      <c r="N146" s="1">
        <v>999464.7</v>
      </c>
      <c r="O146" s="1">
        <v>999499</v>
      </c>
      <c r="P146" s="1">
        <v>34.300000000046566</v>
      </c>
      <c r="Q146" s="1">
        <v>7</v>
      </c>
      <c r="R146" s="1">
        <v>19</v>
      </c>
      <c r="S146" s="1" t="s">
        <v>54</v>
      </c>
      <c r="T146" s="1" t="s">
        <v>104</v>
      </c>
      <c r="W146" s="1">
        <v>0</v>
      </c>
      <c r="X146" s="1" t="s">
        <v>58</v>
      </c>
    </row>
    <row r="147" spans="1:24" x14ac:dyDescent="0.2">
      <c r="A147" s="1">
        <f t="shared" si="8"/>
        <v>999499</v>
      </c>
      <c r="B147" s="1">
        <f t="shared" si="8"/>
        <v>999505</v>
      </c>
      <c r="C147" s="11" t="s">
        <v>52</v>
      </c>
      <c r="D147" s="12">
        <f>INDEX(families!$A:$A,MATCH(E147,families!$B:$B,0))</f>
        <v>3</v>
      </c>
      <c r="E147" s="1" t="str">
        <f t="shared" si="9"/>
        <v>LE</v>
      </c>
      <c r="F147" s="1">
        <f t="shared" si="10"/>
        <v>19</v>
      </c>
      <c r="G147" s="1" t="str">
        <f t="shared" si="11"/>
        <v>19.0mm LE</v>
      </c>
      <c r="H147" s="1" t="str">
        <f>_xlfn.CONCAT(TEXT(R147,"0.0"),"mm ",INDEX('Pipe Lookup'!D:D,MATCH('~17 Pipe Segmentation'!S147,'Pipe Lookup'!C:C,0))," TYPE ",Q147)</f>
        <v>19.0mm Elbow TYPE 26</v>
      </c>
      <c r="M147" s="1" t="s">
        <v>9472</v>
      </c>
      <c r="N147" s="1">
        <v>999499</v>
      </c>
      <c r="O147" s="1">
        <v>999505</v>
      </c>
      <c r="P147" s="1">
        <v>6</v>
      </c>
      <c r="Q147" s="1">
        <v>26</v>
      </c>
      <c r="R147" s="1">
        <v>19</v>
      </c>
      <c r="S147" s="1" t="s">
        <v>56</v>
      </c>
      <c r="T147" s="1" t="s">
        <v>104</v>
      </c>
      <c r="V147" s="1" t="s">
        <v>111</v>
      </c>
      <c r="W147" s="1">
        <v>0</v>
      </c>
      <c r="X147" s="1" t="s">
        <v>58</v>
      </c>
    </row>
    <row r="148" spans="1:24" x14ac:dyDescent="0.2">
      <c r="A148" s="1">
        <f t="shared" si="8"/>
        <v>999505</v>
      </c>
      <c r="B148" s="1">
        <f t="shared" si="8"/>
        <v>999514.91</v>
      </c>
      <c r="C148" s="11" t="s">
        <v>52</v>
      </c>
      <c r="D148" s="12">
        <f>INDEX(families!$A:$A,MATCH(E148,families!$B:$B,0))</f>
        <v>2</v>
      </c>
      <c r="E148" s="1" t="str">
        <f t="shared" si="9"/>
        <v>FBE</v>
      </c>
      <c r="F148" s="1">
        <f t="shared" si="10"/>
        <v>19</v>
      </c>
      <c r="G148" s="1" t="str">
        <f t="shared" si="11"/>
        <v>19.0mm FBE</v>
      </c>
      <c r="H148" s="1" t="str">
        <f>_xlfn.CONCAT(TEXT(R148,"0.0"),"mm ",INDEX('Pipe Lookup'!D:D,MATCH('~17 Pipe Segmentation'!S148,'Pipe Lookup'!C:C,0))," TYPE ",Q148)</f>
        <v>19.0mm Fusion-Bonded Epoxy TYPE 7</v>
      </c>
      <c r="M148" s="1" t="s">
        <v>9472</v>
      </c>
      <c r="N148" s="1">
        <v>999505</v>
      </c>
      <c r="O148" s="1">
        <v>999514.91</v>
      </c>
      <c r="P148" s="1">
        <v>9.9100000000325963</v>
      </c>
      <c r="Q148" s="1">
        <v>7</v>
      </c>
      <c r="R148" s="1">
        <v>19</v>
      </c>
      <c r="S148" s="1" t="s">
        <v>54</v>
      </c>
      <c r="T148" s="1" t="s">
        <v>104</v>
      </c>
      <c r="W148" s="1">
        <v>0</v>
      </c>
      <c r="X148" s="1" t="s">
        <v>58</v>
      </c>
    </row>
    <row r="149" spans="1:24" x14ac:dyDescent="0.2">
      <c r="A149" s="1">
        <f t="shared" si="8"/>
        <v>999514.91</v>
      </c>
      <c r="B149" s="1">
        <f t="shared" si="8"/>
        <v>999521.1</v>
      </c>
      <c r="C149" s="11" t="s">
        <v>52</v>
      </c>
      <c r="D149" s="12">
        <f>INDEX(families!$A:$A,MATCH(E149,families!$B:$B,0))</f>
        <v>3</v>
      </c>
      <c r="E149" s="1" t="str">
        <f t="shared" si="9"/>
        <v>LE</v>
      </c>
      <c r="F149" s="1">
        <f t="shared" si="10"/>
        <v>19</v>
      </c>
      <c r="G149" s="1" t="str">
        <f t="shared" si="11"/>
        <v>19.0mm LE</v>
      </c>
      <c r="H149" s="1" t="str">
        <f>_xlfn.CONCAT(TEXT(R149,"0.0"),"mm ",INDEX('Pipe Lookup'!D:D,MATCH('~17 Pipe Segmentation'!S149,'Pipe Lookup'!C:C,0))," TYPE ",Q149)</f>
        <v>19.0mm Elbow TYPE 26</v>
      </c>
      <c r="M149" s="1" t="s">
        <v>9472</v>
      </c>
      <c r="N149" s="1">
        <v>999514.91</v>
      </c>
      <c r="O149" s="1">
        <v>999521.1</v>
      </c>
      <c r="P149" s="1">
        <v>6.1899999999441206</v>
      </c>
      <c r="Q149" s="1">
        <v>26</v>
      </c>
      <c r="R149" s="1">
        <v>19</v>
      </c>
      <c r="S149" s="1" t="s">
        <v>56</v>
      </c>
      <c r="T149" s="1" t="s">
        <v>104</v>
      </c>
      <c r="V149" s="1" t="s">
        <v>112</v>
      </c>
      <c r="W149" s="1">
        <v>0</v>
      </c>
      <c r="X149" s="1" t="s">
        <v>58</v>
      </c>
    </row>
    <row r="150" spans="1:24" x14ac:dyDescent="0.2">
      <c r="A150" s="1">
        <f t="shared" si="8"/>
        <v>999521.1</v>
      </c>
      <c r="B150" s="1">
        <f t="shared" si="8"/>
        <v>999545.09</v>
      </c>
      <c r="C150" s="11" t="s">
        <v>52</v>
      </c>
      <c r="D150" s="12">
        <f>INDEX(families!$A:$A,MATCH(E150,families!$B:$B,0))</f>
        <v>2</v>
      </c>
      <c r="E150" s="1" t="str">
        <f t="shared" si="9"/>
        <v>FBE</v>
      </c>
      <c r="F150" s="1">
        <f t="shared" si="10"/>
        <v>19</v>
      </c>
      <c r="G150" s="1" t="str">
        <f t="shared" si="11"/>
        <v>19.0mm FBE</v>
      </c>
      <c r="H150" s="1" t="str">
        <f>_xlfn.CONCAT(TEXT(R150,"0.0"),"mm ",INDEX('Pipe Lookup'!D:D,MATCH('~17 Pipe Segmentation'!S150,'Pipe Lookup'!C:C,0))," TYPE ",Q150)</f>
        <v>19.0mm Fusion-Bonded Epoxy TYPE 7</v>
      </c>
      <c r="M150" s="1" t="s">
        <v>9472</v>
      </c>
      <c r="N150" s="1">
        <v>999521.1</v>
      </c>
      <c r="O150" s="1">
        <v>999545.09</v>
      </c>
      <c r="P150" s="1">
        <v>23.989999999990687</v>
      </c>
      <c r="Q150" s="1">
        <v>7</v>
      </c>
      <c r="R150" s="1">
        <v>19</v>
      </c>
      <c r="S150" s="1" t="s">
        <v>54</v>
      </c>
      <c r="T150" s="1" t="s">
        <v>104</v>
      </c>
      <c r="W150" s="1">
        <v>0</v>
      </c>
      <c r="X150" s="1" t="s">
        <v>58</v>
      </c>
    </row>
    <row r="151" spans="1:24" x14ac:dyDescent="0.2">
      <c r="A151" s="1">
        <f t="shared" si="8"/>
        <v>999545.09</v>
      </c>
      <c r="B151" s="1">
        <f t="shared" si="8"/>
        <v>999710.94</v>
      </c>
      <c r="C151" s="11" t="s">
        <v>52</v>
      </c>
      <c r="D151" s="12">
        <f>INDEX(families!$A:$A,MATCH(E151,families!$B:$B,0))</f>
        <v>2</v>
      </c>
      <c r="E151" s="1" t="str">
        <f t="shared" si="9"/>
        <v>FBE</v>
      </c>
      <c r="F151" s="1">
        <f t="shared" si="10"/>
        <v>14.7</v>
      </c>
      <c r="G151" s="1" t="str">
        <f t="shared" si="11"/>
        <v>14.7mm FBE</v>
      </c>
      <c r="H151" s="1" t="str">
        <f>_xlfn.CONCAT(TEXT(R151,"0.0"),"mm ",INDEX('Pipe Lookup'!D:D,MATCH('~17 Pipe Segmentation'!S151,'Pipe Lookup'!C:C,0))," TYPE ",Q151)</f>
        <v>14.7mm Fusion-Bonded Epoxy TYPE 5</v>
      </c>
      <c r="M151" s="1" t="s">
        <v>9472</v>
      </c>
      <c r="N151" s="1">
        <v>999545.09</v>
      </c>
      <c r="O151" s="1">
        <v>999710.94</v>
      </c>
      <c r="P151" s="1">
        <v>165.84999999997672</v>
      </c>
      <c r="Q151" s="1">
        <v>5</v>
      </c>
      <c r="R151" s="1">
        <v>14.7</v>
      </c>
      <c r="S151" s="1" t="s">
        <v>54</v>
      </c>
      <c r="T151" s="1" t="s">
        <v>104</v>
      </c>
      <c r="W151" s="1">
        <v>0</v>
      </c>
      <c r="X151" s="1" t="s">
        <v>58</v>
      </c>
    </row>
    <row r="152" spans="1:24" x14ac:dyDescent="0.2">
      <c r="A152" s="1">
        <f t="shared" si="8"/>
        <v>999710.94</v>
      </c>
      <c r="B152" s="1">
        <f t="shared" si="8"/>
        <v>999734.94</v>
      </c>
      <c r="C152" s="11" t="s">
        <v>52</v>
      </c>
      <c r="D152" s="12">
        <f>INDEX(families!$A:$A,MATCH(E152,families!$B:$B,0))</f>
        <v>2</v>
      </c>
      <c r="E152" s="1" t="str">
        <f t="shared" si="9"/>
        <v>FBE</v>
      </c>
      <c r="F152" s="1">
        <f t="shared" si="10"/>
        <v>19</v>
      </c>
      <c r="G152" s="1" t="str">
        <f t="shared" si="11"/>
        <v>19.0mm FBE</v>
      </c>
      <c r="H152" s="1" t="str">
        <f>_xlfn.CONCAT(TEXT(R152,"0.0"),"mm ",INDEX('Pipe Lookup'!D:D,MATCH('~17 Pipe Segmentation'!S152,'Pipe Lookup'!C:C,0))," TYPE ",Q152)</f>
        <v>19.0mm Fusion-Bonded Epoxy TYPE 7</v>
      </c>
      <c r="M152" s="1" t="s">
        <v>9472</v>
      </c>
      <c r="N152" s="1">
        <v>999710.94</v>
      </c>
      <c r="O152" s="1">
        <v>999734.94</v>
      </c>
      <c r="P152" s="1">
        <v>24</v>
      </c>
      <c r="Q152" s="1">
        <v>7</v>
      </c>
      <c r="R152" s="1">
        <v>19</v>
      </c>
      <c r="S152" s="1" t="s">
        <v>54</v>
      </c>
      <c r="T152" s="1" t="s">
        <v>104</v>
      </c>
      <c r="W152" s="1">
        <v>0</v>
      </c>
      <c r="X152" s="1" t="s">
        <v>58</v>
      </c>
    </row>
    <row r="153" spans="1:24" x14ac:dyDescent="0.2">
      <c r="A153" s="1">
        <f t="shared" si="8"/>
        <v>999734.94</v>
      </c>
      <c r="B153" s="1">
        <f t="shared" si="8"/>
        <v>999739.38</v>
      </c>
      <c r="C153" s="11" t="s">
        <v>52</v>
      </c>
      <c r="D153" s="12">
        <f>INDEX(families!$A:$A,MATCH(E153,families!$B:$B,0))</f>
        <v>3</v>
      </c>
      <c r="E153" s="1" t="str">
        <f t="shared" si="9"/>
        <v>LE</v>
      </c>
      <c r="F153" s="1">
        <f t="shared" si="10"/>
        <v>19</v>
      </c>
      <c r="G153" s="1" t="str">
        <f t="shared" si="11"/>
        <v>19.0mm LE</v>
      </c>
      <c r="H153" s="1" t="str">
        <f>_xlfn.CONCAT(TEXT(R153,"0.0"),"mm ",INDEX('Pipe Lookup'!D:D,MATCH('~17 Pipe Segmentation'!S153,'Pipe Lookup'!C:C,0))," TYPE ",Q153)</f>
        <v>19.0mm Elbow TYPE 26</v>
      </c>
      <c r="M153" s="1" t="s">
        <v>9472</v>
      </c>
      <c r="N153" s="1">
        <v>999734.94</v>
      </c>
      <c r="O153" s="1">
        <v>999739.38</v>
      </c>
      <c r="P153" s="1">
        <v>4.440000000060536</v>
      </c>
      <c r="Q153" s="1">
        <v>26</v>
      </c>
      <c r="R153" s="1">
        <v>19</v>
      </c>
      <c r="S153" s="1" t="s">
        <v>56</v>
      </c>
      <c r="T153" s="1" t="s">
        <v>104</v>
      </c>
      <c r="V153" s="1" t="s">
        <v>113</v>
      </c>
      <c r="W153" s="1">
        <v>0</v>
      </c>
      <c r="X153" s="1" t="s">
        <v>58</v>
      </c>
    </row>
    <row r="154" spans="1:24" x14ac:dyDescent="0.2">
      <c r="A154" s="1">
        <f t="shared" si="8"/>
        <v>999739.38</v>
      </c>
      <c r="B154" s="1">
        <f t="shared" si="8"/>
        <v>999763.38</v>
      </c>
      <c r="C154" s="11" t="s">
        <v>52</v>
      </c>
      <c r="D154" s="12">
        <f>INDEX(families!$A:$A,MATCH(E154,families!$B:$B,0))</f>
        <v>2</v>
      </c>
      <c r="E154" s="1" t="str">
        <f t="shared" si="9"/>
        <v>FBE</v>
      </c>
      <c r="F154" s="1">
        <f t="shared" si="10"/>
        <v>19</v>
      </c>
      <c r="G154" s="1" t="str">
        <f t="shared" si="11"/>
        <v>19.0mm FBE</v>
      </c>
      <c r="H154" s="1" t="str">
        <f>_xlfn.CONCAT(TEXT(R154,"0.0"),"mm ",INDEX('Pipe Lookup'!D:D,MATCH('~17 Pipe Segmentation'!S154,'Pipe Lookup'!C:C,0))," TYPE ",Q154)</f>
        <v>19.0mm Fusion-Bonded Epoxy TYPE 7</v>
      </c>
      <c r="M154" s="1" t="s">
        <v>9472</v>
      </c>
      <c r="N154" s="1">
        <v>999739.38</v>
      </c>
      <c r="O154" s="1">
        <v>999763.38</v>
      </c>
      <c r="P154" s="1">
        <v>24</v>
      </c>
      <c r="Q154" s="1">
        <v>7</v>
      </c>
      <c r="R154" s="1">
        <v>19</v>
      </c>
      <c r="S154" s="1" t="s">
        <v>54</v>
      </c>
      <c r="T154" s="1" t="s">
        <v>104</v>
      </c>
      <c r="W154" s="1">
        <v>0</v>
      </c>
      <c r="X154" s="1" t="s">
        <v>58</v>
      </c>
    </row>
    <row r="155" spans="1:24" x14ac:dyDescent="0.2">
      <c r="A155" s="1">
        <f t="shared" si="8"/>
        <v>999763.38</v>
      </c>
      <c r="B155" s="1">
        <f t="shared" si="8"/>
        <v>999885.83</v>
      </c>
      <c r="C155" s="11" t="s">
        <v>52</v>
      </c>
      <c r="D155" s="12">
        <f>INDEX(families!$A:$A,MATCH(E155,families!$B:$B,0))</f>
        <v>2</v>
      </c>
      <c r="E155" s="1" t="str">
        <f t="shared" si="9"/>
        <v>FBE</v>
      </c>
      <c r="F155" s="1">
        <f t="shared" si="10"/>
        <v>14.7</v>
      </c>
      <c r="G155" s="1" t="str">
        <f t="shared" si="11"/>
        <v>14.7mm FBE</v>
      </c>
      <c r="H155" s="1" t="str">
        <f>_xlfn.CONCAT(TEXT(R155,"0.0"),"mm ",INDEX('Pipe Lookup'!D:D,MATCH('~17 Pipe Segmentation'!S155,'Pipe Lookup'!C:C,0))," TYPE ",Q155)</f>
        <v>14.7mm Fusion-Bonded Epoxy TYPE 5</v>
      </c>
      <c r="M155" s="1" t="s">
        <v>9472</v>
      </c>
      <c r="N155" s="1">
        <v>999763.38</v>
      </c>
      <c r="O155" s="1">
        <v>999885.83</v>
      </c>
      <c r="P155" s="1">
        <v>122.44999999995343</v>
      </c>
      <c r="Q155" s="1">
        <v>5</v>
      </c>
      <c r="R155" s="1">
        <v>14.7</v>
      </c>
      <c r="S155" s="1" t="s">
        <v>54</v>
      </c>
      <c r="T155" s="1" t="s">
        <v>104</v>
      </c>
      <c r="W155" s="1">
        <v>0</v>
      </c>
      <c r="X155" s="1" t="s">
        <v>58</v>
      </c>
    </row>
    <row r="156" spans="1:24" x14ac:dyDescent="0.2">
      <c r="A156" s="1">
        <f t="shared" si="8"/>
        <v>999885.83</v>
      </c>
      <c r="B156" s="1">
        <f t="shared" si="8"/>
        <v>999890.35</v>
      </c>
      <c r="C156" s="11" t="s">
        <v>52</v>
      </c>
      <c r="D156" s="12">
        <f>INDEX(families!$A:$A,MATCH(E156,families!$B:$B,0))</f>
        <v>3</v>
      </c>
      <c r="E156" s="1" t="str">
        <f t="shared" si="9"/>
        <v>LE</v>
      </c>
      <c r="F156" s="1">
        <f t="shared" si="10"/>
        <v>14.7</v>
      </c>
      <c r="G156" s="1" t="str">
        <f t="shared" si="11"/>
        <v>14.7mm LE</v>
      </c>
      <c r="H156" s="1" t="str">
        <f>_xlfn.CONCAT(TEXT(R156,"0.0"),"mm ",INDEX('Pipe Lookup'!D:D,MATCH('~17 Pipe Segmentation'!S156,'Pipe Lookup'!C:C,0))," TYPE ",Q156)</f>
        <v>14.7mm Elbow TYPE 22</v>
      </c>
      <c r="M156" s="1" t="s">
        <v>9472</v>
      </c>
      <c r="N156" s="1">
        <v>999885.83</v>
      </c>
      <c r="O156" s="1">
        <v>999890.35</v>
      </c>
      <c r="P156" s="1">
        <v>4.5200000000186265</v>
      </c>
      <c r="Q156" s="1">
        <v>22</v>
      </c>
      <c r="R156" s="1">
        <v>14.7</v>
      </c>
      <c r="S156" s="1" t="s">
        <v>56</v>
      </c>
      <c r="T156" s="1" t="s">
        <v>104</v>
      </c>
      <c r="V156" s="1" t="s">
        <v>114</v>
      </c>
      <c r="W156" s="1">
        <v>0</v>
      </c>
      <c r="X156" s="1" t="s">
        <v>58</v>
      </c>
    </row>
    <row r="157" spans="1:24" x14ac:dyDescent="0.2">
      <c r="A157" s="1">
        <f t="shared" si="8"/>
        <v>999890.35</v>
      </c>
      <c r="B157" s="1">
        <f t="shared" si="8"/>
        <v>999994.89</v>
      </c>
      <c r="C157" s="11" t="s">
        <v>52</v>
      </c>
      <c r="D157" s="12">
        <f>INDEX(families!$A:$A,MATCH(E157,families!$B:$B,0))</f>
        <v>2</v>
      </c>
      <c r="E157" s="1" t="str">
        <f t="shared" si="9"/>
        <v>FBE</v>
      </c>
      <c r="F157" s="1">
        <f t="shared" si="10"/>
        <v>14.7</v>
      </c>
      <c r="G157" s="1" t="str">
        <f t="shared" si="11"/>
        <v>14.7mm FBE</v>
      </c>
      <c r="H157" s="1" t="str">
        <f>_xlfn.CONCAT(TEXT(R157,"0.0"),"mm ",INDEX('Pipe Lookup'!D:D,MATCH('~17 Pipe Segmentation'!S157,'Pipe Lookup'!C:C,0))," TYPE ",Q157)</f>
        <v>14.7mm Fusion-Bonded Epoxy TYPE 5</v>
      </c>
      <c r="M157" s="1" t="s">
        <v>9472</v>
      </c>
      <c r="N157" s="1">
        <v>999890.35</v>
      </c>
      <c r="O157" s="1">
        <v>999994.89</v>
      </c>
      <c r="P157" s="1">
        <v>104.54000000003725</v>
      </c>
      <c r="Q157" s="1">
        <v>5</v>
      </c>
      <c r="R157" s="1">
        <v>14.7</v>
      </c>
      <c r="S157" s="1" t="s">
        <v>54</v>
      </c>
      <c r="T157" s="1" t="s">
        <v>104</v>
      </c>
      <c r="W157" s="1">
        <v>0</v>
      </c>
      <c r="X157" s="1" t="s">
        <v>58</v>
      </c>
    </row>
    <row r="158" spans="1:24" x14ac:dyDescent="0.2">
      <c r="A158" s="1">
        <f t="shared" si="8"/>
        <v>999994.89</v>
      </c>
      <c r="B158" s="1">
        <f t="shared" si="8"/>
        <v>999999.81</v>
      </c>
      <c r="C158" s="11" t="s">
        <v>52</v>
      </c>
      <c r="D158" s="12">
        <f>INDEX(families!$A:$A,MATCH(E158,families!$B:$B,0))</f>
        <v>3</v>
      </c>
      <c r="E158" s="1" t="str">
        <f t="shared" si="9"/>
        <v>LE</v>
      </c>
      <c r="F158" s="1">
        <f t="shared" si="10"/>
        <v>14.7</v>
      </c>
      <c r="G158" s="1" t="str">
        <f t="shared" si="11"/>
        <v>14.7mm LE</v>
      </c>
      <c r="H158" s="1" t="str">
        <f>_xlfn.CONCAT(TEXT(R158,"0.0"),"mm ",INDEX('Pipe Lookup'!D:D,MATCH('~17 Pipe Segmentation'!S158,'Pipe Lookup'!C:C,0))," TYPE ",Q158)</f>
        <v>14.7mm Elbow TYPE 22</v>
      </c>
      <c r="M158" s="1" t="s">
        <v>9472</v>
      </c>
      <c r="N158" s="1">
        <v>999994.89</v>
      </c>
      <c r="O158" s="1">
        <v>999999.81</v>
      </c>
      <c r="P158" s="1">
        <v>4.9200000000419095</v>
      </c>
      <c r="Q158" s="1">
        <v>22</v>
      </c>
      <c r="R158" s="1">
        <v>14.7</v>
      </c>
      <c r="S158" s="1" t="s">
        <v>56</v>
      </c>
      <c r="T158" s="1" t="s">
        <v>104</v>
      </c>
      <c r="V158" s="1" t="s">
        <v>115</v>
      </c>
      <c r="W158" s="1">
        <v>0</v>
      </c>
      <c r="X158" s="1" t="s">
        <v>58</v>
      </c>
    </row>
    <row r="159" spans="1:24" x14ac:dyDescent="0.2">
      <c r="A159" s="1">
        <f t="shared" si="8"/>
        <v>999999.81</v>
      </c>
      <c r="B159" s="1">
        <f t="shared" si="8"/>
        <v>1000022.08</v>
      </c>
      <c r="C159" s="11" t="s">
        <v>52</v>
      </c>
      <c r="D159" s="12">
        <f>INDEX(families!$A:$A,MATCH(E159,families!$B:$B,0))</f>
        <v>2</v>
      </c>
      <c r="E159" s="1" t="str">
        <f t="shared" si="9"/>
        <v>FBE</v>
      </c>
      <c r="F159" s="1">
        <f t="shared" si="10"/>
        <v>14.7</v>
      </c>
      <c r="G159" s="1" t="str">
        <f t="shared" si="11"/>
        <v>14.7mm FBE</v>
      </c>
      <c r="H159" s="1" t="str">
        <f>_xlfn.CONCAT(TEXT(R159,"0.0"),"mm ",INDEX('Pipe Lookup'!D:D,MATCH('~17 Pipe Segmentation'!S159,'Pipe Lookup'!C:C,0))," TYPE ",Q159)</f>
        <v>14.7mm Fusion-Bonded Epoxy TYPE 5</v>
      </c>
      <c r="M159" s="1" t="s">
        <v>9472</v>
      </c>
      <c r="N159" s="1">
        <v>999999.81</v>
      </c>
      <c r="O159" s="1">
        <v>1000022.08</v>
      </c>
      <c r="P159" s="1">
        <v>22.269999999902211</v>
      </c>
      <c r="Q159" s="1">
        <v>5</v>
      </c>
      <c r="R159" s="1">
        <v>14.7</v>
      </c>
      <c r="S159" s="1" t="s">
        <v>54</v>
      </c>
      <c r="T159" s="1" t="s">
        <v>104</v>
      </c>
      <c r="W159" s="1">
        <v>0</v>
      </c>
      <c r="X159" s="1" t="s">
        <v>58</v>
      </c>
    </row>
    <row r="160" spans="1:24" x14ac:dyDescent="0.2">
      <c r="A160" s="1">
        <f t="shared" si="8"/>
        <v>1000022.08</v>
      </c>
      <c r="B160" s="1">
        <f t="shared" si="8"/>
        <v>1000026.84</v>
      </c>
      <c r="C160" s="11" t="s">
        <v>52</v>
      </c>
      <c r="D160" s="12">
        <f>INDEX(families!$A:$A,MATCH(E160,families!$B:$B,0))</f>
        <v>3</v>
      </c>
      <c r="E160" s="1" t="str">
        <f t="shared" si="9"/>
        <v>LE</v>
      </c>
      <c r="F160" s="1">
        <f t="shared" si="10"/>
        <v>14.7</v>
      </c>
      <c r="G160" s="1" t="str">
        <f t="shared" si="11"/>
        <v>14.7mm LE</v>
      </c>
      <c r="H160" s="1" t="str">
        <f>_xlfn.CONCAT(TEXT(R160,"0.0"),"mm ",INDEX('Pipe Lookup'!D:D,MATCH('~17 Pipe Segmentation'!S160,'Pipe Lookup'!C:C,0))," TYPE ",Q160)</f>
        <v>14.7mm Elbow TYPE 22</v>
      </c>
      <c r="M160" s="1" t="s">
        <v>9472</v>
      </c>
      <c r="N160" s="1">
        <v>1000022.08</v>
      </c>
      <c r="O160" s="1">
        <v>1000026.84</v>
      </c>
      <c r="P160" s="1">
        <v>4.7600000000093132</v>
      </c>
      <c r="Q160" s="1">
        <v>22</v>
      </c>
      <c r="R160" s="1">
        <v>14.7</v>
      </c>
      <c r="S160" s="1" t="s">
        <v>56</v>
      </c>
      <c r="T160" s="1" t="s">
        <v>104</v>
      </c>
      <c r="V160" s="1" t="s">
        <v>116</v>
      </c>
      <c r="W160" s="1">
        <v>0</v>
      </c>
      <c r="X160" s="1" t="s">
        <v>58</v>
      </c>
    </row>
    <row r="161" spans="1:24" x14ac:dyDescent="0.2">
      <c r="A161" s="1">
        <f t="shared" si="8"/>
        <v>1000026.84</v>
      </c>
      <c r="B161" s="1">
        <f t="shared" si="8"/>
        <v>1000050.77</v>
      </c>
      <c r="C161" s="11" t="s">
        <v>52</v>
      </c>
      <c r="D161" s="12">
        <f>INDEX(families!$A:$A,MATCH(E161,families!$B:$B,0))</f>
        <v>2</v>
      </c>
      <c r="E161" s="1" t="str">
        <f t="shared" si="9"/>
        <v>FBE</v>
      </c>
      <c r="F161" s="1">
        <f t="shared" si="10"/>
        <v>19</v>
      </c>
      <c r="G161" s="1" t="str">
        <f t="shared" si="11"/>
        <v>19.0mm FBE</v>
      </c>
      <c r="H161" s="1" t="str">
        <f>_xlfn.CONCAT(TEXT(R161,"0.0"),"mm ",INDEX('Pipe Lookup'!D:D,MATCH('~17 Pipe Segmentation'!S161,'Pipe Lookup'!C:C,0))," TYPE ",Q161)</f>
        <v>19.0mm Fusion-Bonded Epoxy TYPE 7</v>
      </c>
      <c r="M161" s="1" t="s">
        <v>9472</v>
      </c>
      <c r="N161" s="1">
        <v>1000026.84</v>
      </c>
      <c r="O161" s="1">
        <v>1000050.77</v>
      </c>
      <c r="P161" s="1">
        <v>23.930000000051223</v>
      </c>
      <c r="Q161" s="1">
        <v>7</v>
      </c>
      <c r="R161" s="1">
        <v>19</v>
      </c>
      <c r="S161" s="1" t="s">
        <v>54</v>
      </c>
      <c r="T161" s="1" t="s">
        <v>104</v>
      </c>
      <c r="W161" s="1">
        <v>0</v>
      </c>
      <c r="X161" s="1" t="s">
        <v>58</v>
      </c>
    </row>
    <row r="162" spans="1:24" x14ac:dyDescent="0.2">
      <c r="A162" s="1">
        <f t="shared" si="8"/>
        <v>1000050.77</v>
      </c>
      <c r="B162" s="1">
        <f t="shared" si="8"/>
        <v>1000055.77</v>
      </c>
      <c r="C162" s="11" t="s">
        <v>52</v>
      </c>
      <c r="D162" s="12">
        <f>INDEX(families!$A:$A,MATCH(E162,families!$B:$B,0))</f>
        <v>3</v>
      </c>
      <c r="E162" s="1" t="str">
        <f t="shared" si="9"/>
        <v>LE</v>
      </c>
      <c r="F162" s="1">
        <f t="shared" si="10"/>
        <v>19</v>
      </c>
      <c r="G162" s="1" t="str">
        <f t="shared" si="11"/>
        <v>19.0mm LE</v>
      </c>
      <c r="H162" s="1" t="str">
        <f>_xlfn.CONCAT(TEXT(R162,"0.0"),"mm ",INDEX('Pipe Lookup'!D:D,MATCH('~17 Pipe Segmentation'!S162,'Pipe Lookup'!C:C,0))," TYPE ",Q162)</f>
        <v>19.0mm Elbow TYPE 26</v>
      </c>
      <c r="M162" s="1" t="s">
        <v>9472</v>
      </c>
      <c r="N162" s="1">
        <v>1000050.77</v>
      </c>
      <c r="O162" s="1">
        <v>1000055.77</v>
      </c>
      <c r="P162" s="1">
        <v>5</v>
      </c>
      <c r="Q162" s="1">
        <v>26</v>
      </c>
      <c r="R162" s="1">
        <v>19</v>
      </c>
      <c r="S162" s="1" t="s">
        <v>56</v>
      </c>
      <c r="T162" s="1" t="s">
        <v>104</v>
      </c>
      <c r="V162" s="1" t="s">
        <v>117</v>
      </c>
      <c r="W162" s="1">
        <v>0</v>
      </c>
      <c r="X162" s="1" t="s">
        <v>58</v>
      </c>
    </row>
    <row r="163" spans="1:24" x14ac:dyDescent="0.2">
      <c r="A163" s="1">
        <f t="shared" si="8"/>
        <v>1000055.77</v>
      </c>
      <c r="B163" s="1">
        <f t="shared" si="8"/>
        <v>1000061.31</v>
      </c>
      <c r="C163" s="11" t="s">
        <v>52</v>
      </c>
      <c r="D163" s="12">
        <f>INDEX(families!$A:$A,MATCH(E163,families!$B:$B,0))</f>
        <v>3</v>
      </c>
      <c r="E163" s="1" t="str">
        <f t="shared" si="9"/>
        <v>LE</v>
      </c>
      <c r="F163" s="1">
        <f t="shared" si="10"/>
        <v>19</v>
      </c>
      <c r="G163" s="1" t="str">
        <f t="shared" si="11"/>
        <v>19.0mm LE</v>
      </c>
      <c r="H163" s="1" t="str">
        <f>_xlfn.CONCAT(TEXT(R163,"0.0"),"mm ",INDEX('Pipe Lookup'!D:D,MATCH('~17 Pipe Segmentation'!S163,'Pipe Lookup'!C:C,0))," TYPE ",Q163)</f>
        <v>19.0mm Elbow TYPE 26</v>
      </c>
      <c r="M163" s="1" t="s">
        <v>9472</v>
      </c>
      <c r="N163" s="1">
        <v>1000055.77</v>
      </c>
      <c r="O163" s="1">
        <v>1000061.31</v>
      </c>
      <c r="P163" s="1">
        <v>5.5400000000372529</v>
      </c>
      <c r="Q163" s="1">
        <v>26</v>
      </c>
      <c r="R163" s="1">
        <v>19</v>
      </c>
      <c r="S163" s="1" t="s">
        <v>56</v>
      </c>
      <c r="T163" s="1" t="s">
        <v>104</v>
      </c>
      <c r="V163" s="1" t="s">
        <v>118</v>
      </c>
      <c r="W163" s="1">
        <v>0</v>
      </c>
      <c r="X163" s="1" t="s">
        <v>84</v>
      </c>
    </row>
    <row r="164" spans="1:24" x14ac:dyDescent="0.2">
      <c r="A164" s="1">
        <f t="shared" si="8"/>
        <v>1000061.31</v>
      </c>
      <c r="B164" s="1">
        <f t="shared" si="8"/>
        <v>1000065.91</v>
      </c>
      <c r="C164" s="11" t="s">
        <v>52</v>
      </c>
      <c r="D164" s="12">
        <f>INDEX(families!$A:$A,MATCH(E164,families!$B:$B,0))</f>
        <v>3</v>
      </c>
      <c r="E164" s="1" t="str">
        <f t="shared" si="9"/>
        <v>LE</v>
      </c>
      <c r="F164" s="1">
        <f t="shared" si="10"/>
        <v>19</v>
      </c>
      <c r="G164" s="1" t="str">
        <f t="shared" si="11"/>
        <v>19.0mm LE</v>
      </c>
      <c r="H164" s="1" t="str">
        <f>_xlfn.CONCAT(TEXT(R164,"0.0"),"mm ",INDEX('Pipe Lookup'!D:D,MATCH('~17 Pipe Segmentation'!S164,'Pipe Lookup'!C:C,0))," TYPE ",Q164)</f>
        <v>19.0mm Elbow TYPE 26</v>
      </c>
      <c r="M164" s="1" t="s">
        <v>9472</v>
      </c>
      <c r="N164" s="1">
        <v>1000061.31</v>
      </c>
      <c r="O164" s="1">
        <v>1000065.91</v>
      </c>
      <c r="P164" s="1">
        <v>4.5999999999767169</v>
      </c>
      <c r="Q164" s="1">
        <v>26</v>
      </c>
      <c r="R164" s="1">
        <v>19</v>
      </c>
      <c r="S164" s="1" t="s">
        <v>56</v>
      </c>
      <c r="T164" s="1" t="s">
        <v>104</v>
      </c>
      <c r="V164" s="1" t="s">
        <v>119</v>
      </c>
      <c r="W164" s="1">
        <v>0</v>
      </c>
      <c r="X164" s="1" t="s">
        <v>84</v>
      </c>
    </row>
    <row r="165" spans="1:24" x14ac:dyDescent="0.2">
      <c r="A165" s="1">
        <f t="shared" si="8"/>
        <v>1000065.91</v>
      </c>
      <c r="B165" s="1">
        <f t="shared" si="8"/>
        <v>1000073.3</v>
      </c>
      <c r="C165" s="11" t="s">
        <v>52</v>
      </c>
      <c r="D165" s="12">
        <f>INDEX(families!$A:$A,MATCH(E165,families!$B:$B,0))</f>
        <v>2</v>
      </c>
      <c r="E165" s="1" t="str">
        <f t="shared" si="9"/>
        <v>FBE</v>
      </c>
      <c r="F165" s="1">
        <f t="shared" si="10"/>
        <v>19</v>
      </c>
      <c r="G165" s="1" t="str">
        <f t="shared" si="11"/>
        <v>19.0mm FBE</v>
      </c>
      <c r="H165" s="1" t="str">
        <f>_xlfn.CONCAT(TEXT(R165,"0.0"),"mm ",INDEX('Pipe Lookup'!D:D,MATCH('~17 Pipe Segmentation'!S165,'Pipe Lookup'!C:C,0))," TYPE ",Q165)</f>
        <v>19.0mm Fusion-Bonded Epoxy TYPE 7</v>
      </c>
      <c r="M165" s="1" t="s">
        <v>9472</v>
      </c>
      <c r="N165" s="1">
        <v>1000065.91</v>
      </c>
      <c r="O165" s="1">
        <v>1000073.3</v>
      </c>
      <c r="P165" s="1">
        <v>7.3900000000139698</v>
      </c>
      <c r="Q165" s="1">
        <v>7</v>
      </c>
      <c r="R165" s="1">
        <v>19</v>
      </c>
      <c r="S165" s="1" t="s">
        <v>54</v>
      </c>
      <c r="T165" s="1" t="s">
        <v>104</v>
      </c>
      <c r="W165" s="1">
        <v>0</v>
      </c>
      <c r="X165" s="1" t="s">
        <v>58</v>
      </c>
    </row>
    <row r="166" spans="1:24" x14ac:dyDescent="0.2">
      <c r="A166" s="1">
        <f t="shared" si="8"/>
        <v>1000073.3</v>
      </c>
      <c r="B166" s="1">
        <f t="shared" si="8"/>
        <v>1000078.7</v>
      </c>
      <c r="C166" s="11" t="s">
        <v>52</v>
      </c>
      <c r="D166" s="12">
        <f>INDEX(families!$A:$A,MATCH(E166,families!$B:$B,0))</f>
        <v>3</v>
      </c>
      <c r="E166" s="1" t="str">
        <f t="shared" si="9"/>
        <v>LE</v>
      </c>
      <c r="F166" s="1">
        <f t="shared" si="10"/>
        <v>19</v>
      </c>
      <c r="G166" s="1" t="str">
        <f t="shared" si="11"/>
        <v>19.0mm LE</v>
      </c>
      <c r="H166" s="1" t="str">
        <f>_xlfn.CONCAT(TEXT(R166,"0.0"),"mm ",INDEX('Pipe Lookup'!D:D,MATCH('~17 Pipe Segmentation'!S166,'Pipe Lookup'!C:C,0))," TYPE ",Q166)</f>
        <v>19.0mm Elbow TYPE 26</v>
      </c>
      <c r="M166" s="1" t="s">
        <v>9472</v>
      </c>
      <c r="N166" s="1">
        <v>1000073.3</v>
      </c>
      <c r="O166" s="1">
        <v>1000078.7</v>
      </c>
      <c r="P166" s="1">
        <v>5.3999999999068677</v>
      </c>
      <c r="Q166" s="1">
        <v>26</v>
      </c>
      <c r="R166" s="1">
        <v>19</v>
      </c>
      <c r="S166" s="1" t="s">
        <v>56</v>
      </c>
      <c r="T166" s="1" t="s">
        <v>104</v>
      </c>
      <c r="V166" s="1" t="s">
        <v>120</v>
      </c>
      <c r="W166" s="1">
        <v>0</v>
      </c>
      <c r="X166" s="1" t="s">
        <v>58</v>
      </c>
    </row>
    <row r="167" spans="1:24" x14ac:dyDescent="0.2">
      <c r="A167" s="1">
        <f t="shared" si="8"/>
        <v>1000078.7</v>
      </c>
      <c r="B167" s="1">
        <f t="shared" si="8"/>
        <v>1000103</v>
      </c>
      <c r="C167" s="11" t="s">
        <v>52</v>
      </c>
      <c r="D167" s="12">
        <f>INDEX(families!$A:$A,MATCH(E167,families!$B:$B,0))</f>
        <v>2</v>
      </c>
      <c r="E167" s="1" t="str">
        <f t="shared" si="9"/>
        <v>FBE</v>
      </c>
      <c r="F167" s="1">
        <f t="shared" si="10"/>
        <v>19</v>
      </c>
      <c r="G167" s="1" t="str">
        <f t="shared" si="11"/>
        <v>19.0mm FBE</v>
      </c>
      <c r="H167" s="1" t="str">
        <f>_xlfn.CONCAT(TEXT(R167,"0.0"),"mm ",INDEX('Pipe Lookup'!D:D,MATCH('~17 Pipe Segmentation'!S167,'Pipe Lookup'!C:C,0))," TYPE ",Q167)</f>
        <v>19.0mm Fusion-Bonded Epoxy TYPE 7</v>
      </c>
      <c r="M167" s="1" t="s">
        <v>9472</v>
      </c>
      <c r="N167" s="1">
        <v>1000078.7</v>
      </c>
      <c r="O167" s="1">
        <v>1000103</v>
      </c>
      <c r="P167" s="1">
        <v>24.300000000046566</v>
      </c>
      <c r="Q167" s="1">
        <v>7</v>
      </c>
      <c r="R167" s="1">
        <v>19</v>
      </c>
      <c r="S167" s="1" t="s">
        <v>54</v>
      </c>
      <c r="T167" s="1" t="s">
        <v>104</v>
      </c>
      <c r="W167" s="1">
        <v>0</v>
      </c>
      <c r="X167" s="1" t="s">
        <v>58</v>
      </c>
    </row>
    <row r="168" spans="1:24" x14ac:dyDescent="0.2">
      <c r="A168" s="1">
        <f t="shared" si="8"/>
        <v>1000103</v>
      </c>
      <c r="B168" s="1">
        <f t="shared" si="8"/>
        <v>1000159.32</v>
      </c>
      <c r="C168" s="11" t="s">
        <v>52</v>
      </c>
      <c r="D168" s="12">
        <f>INDEX(families!$A:$A,MATCH(E168,families!$B:$B,0))</f>
        <v>2</v>
      </c>
      <c r="E168" s="1" t="str">
        <f t="shared" si="9"/>
        <v>FBE</v>
      </c>
      <c r="F168" s="1">
        <f t="shared" si="10"/>
        <v>14.7</v>
      </c>
      <c r="G168" s="1" t="str">
        <f t="shared" si="11"/>
        <v>14.7mm FBE</v>
      </c>
      <c r="H168" s="1" t="str">
        <f>_xlfn.CONCAT(TEXT(R168,"0.0"),"mm ",INDEX('Pipe Lookup'!D:D,MATCH('~17 Pipe Segmentation'!S168,'Pipe Lookup'!C:C,0))," TYPE ",Q168)</f>
        <v>14.7mm Fusion-Bonded Epoxy TYPE 5</v>
      </c>
      <c r="M168" s="1" t="s">
        <v>9472</v>
      </c>
      <c r="N168" s="1">
        <v>1000103</v>
      </c>
      <c r="O168" s="1">
        <v>1000159.32</v>
      </c>
      <c r="P168" s="1">
        <v>56.319999999948777</v>
      </c>
      <c r="Q168" s="1">
        <v>5</v>
      </c>
      <c r="R168" s="1">
        <v>14.7</v>
      </c>
      <c r="S168" s="1" t="s">
        <v>54</v>
      </c>
      <c r="T168" s="1" t="s">
        <v>104</v>
      </c>
      <c r="W168" s="1">
        <v>0</v>
      </c>
      <c r="X168" s="1" t="s">
        <v>58</v>
      </c>
    </row>
    <row r="169" spans="1:24" x14ac:dyDescent="0.2">
      <c r="A169" s="1">
        <f t="shared" si="8"/>
        <v>1000159.32</v>
      </c>
      <c r="B169" s="1">
        <f t="shared" si="8"/>
        <v>1000183.32</v>
      </c>
      <c r="C169" s="11" t="s">
        <v>52</v>
      </c>
      <c r="D169" s="12">
        <f>INDEX(families!$A:$A,MATCH(E169,families!$B:$B,0))</f>
        <v>2</v>
      </c>
      <c r="E169" s="1" t="str">
        <f t="shared" si="9"/>
        <v>FBE</v>
      </c>
      <c r="F169" s="1">
        <f t="shared" si="10"/>
        <v>19</v>
      </c>
      <c r="G169" s="1" t="str">
        <f t="shared" si="11"/>
        <v>19.0mm FBE</v>
      </c>
      <c r="H169" s="1" t="str">
        <f>_xlfn.CONCAT(TEXT(R169,"0.0"),"mm ",INDEX('Pipe Lookup'!D:D,MATCH('~17 Pipe Segmentation'!S169,'Pipe Lookup'!C:C,0))," TYPE ",Q169)</f>
        <v>19.0mm Fusion-Bonded Epoxy TYPE 7</v>
      </c>
      <c r="M169" s="1" t="s">
        <v>9472</v>
      </c>
      <c r="N169" s="1">
        <v>1000159.32</v>
      </c>
      <c r="O169" s="1">
        <v>1000183.32</v>
      </c>
      <c r="P169" s="1">
        <v>24</v>
      </c>
      <c r="Q169" s="1">
        <v>7</v>
      </c>
      <c r="R169" s="1">
        <v>19</v>
      </c>
      <c r="S169" s="1" t="s">
        <v>54</v>
      </c>
      <c r="T169" s="1" t="s">
        <v>104</v>
      </c>
      <c r="W169" s="1">
        <v>0</v>
      </c>
      <c r="X169" s="1" t="s">
        <v>58</v>
      </c>
    </row>
    <row r="170" spans="1:24" x14ac:dyDescent="0.2">
      <c r="A170" s="1">
        <f t="shared" si="8"/>
        <v>1000183.32</v>
      </c>
      <c r="B170" s="1">
        <f t="shared" si="8"/>
        <v>1000188.23</v>
      </c>
      <c r="C170" s="11" t="s">
        <v>52</v>
      </c>
      <c r="D170" s="12">
        <f>INDEX(families!$A:$A,MATCH(E170,families!$B:$B,0))</f>
        <v>3</v>
      </c>
      <c r="E170" s="1" t="str">
        <f t="shared" si="9"/>
        <v>LE</v>
      </c>
      <c r="F170" s="1">
        <f t="shared" si="10"/>
        <v>19</v>
      </c>
      <c r="G170" s="1" t="str">
        <f t="shared" si="11"/>
        <v>19.0mm LE</v>
      </c>
      <c r="H170" s="1" t="str">
        <f>_xlfn.CONCAT(TEXT(R170,"0.0"),"mm ",INDEX('Pipe Lookup'!D:D,MATCH('~17 Pipe Segmentation'!S170,'Pipe Lookup'!C:C,0))," TYPE ",Q170)</f>
        <v>19.0mm Elbow TYPE 26</v>
      </c>
      <c r="M170" s="1" t="s">
        <v>9472</v>
      </c>
      <c r="N170" s="1">
        <v>1000183.32</v>
      </c>
      <c r="O170" s="1">
        <v>1000188.23</v>
      </c>
      <c r="P170" s="1">
        <v>4.9100000000325963</v>
      </c>
      <c r="Q170" s="1">
        <v>26</v>
      </c>
      <c r="R170" s="1">
        <v>19</v>
      </c>
      <c r="S170" s="1" t="s">
        <v>56</v>
      </c>
      <c r="T170" s="1" t="s">
        <v>104</v>
      </c>
      <c r="V170" s="1" t="s">
        <v>121</v>
      </c>
      <c r="W170" s="1">
        <v>0</v>
      </c>
      <c r="X170" s="1" t="s">
        <v>58</v>
      </c>
    </row>
    <row r="171" spans="1:24" x14ac:dyDescent="0.2">
      <c r="A171" s="1">
        <f t="shared" si="8"/>
        <v>1000188.23</v>
      </c>
      <c r="B171" s="1">
        <f t="shared" si="8"/>
        <v>1000237.49</v>
      </c>
      <c r="C171" s="11" t="s">
        <v>52</v>
      </c>
      <c r="D171" s="12">
        <f>INDEX(families!$A:$A,MATCH(E171,families!$B:$B,0))</f>
        <v>2</v>
      </c>
      <c r="E171" s="1" t="str">
        <f t="shared" si="9"/>
        <v>FBE</v>
      </c>
      <c r="F171" s="1">
        <f t="shared" si="10"/>
        <v>19</v>
      </c>
      <c r="G171" s="1" t="str">
        <f t="shared" si="11"/>
        <v>19.0mm FBE</v>
      </c>
      <c r="H171" s="1" t="str">
        <f>_xlfn.CONCAT(TEXT(R171,"0.0"),"mm ",INDEX('Pipe Lookup'!D:D,MATCH('~17 Pipe Segmentation'!S171,'Pipe Lookup'!C:C,0))," TYPE ",Q171)</f>
        <v>19.0mm Fusion-Bonded Epoxy TYPE 7</v>
      </c>
      <c r="M171" s="1" t="s">
        <v>9472</v>
      </c>
      <c r="N171" s="1">
        <v>1000188.23</v>
      </c>
      <c r="O171" s="1">
        <v>1000237.49</v>
      </c>
      <c r="P171" s="1">
        <v>49.260000000009313</v>
      </c>
      <c r="Q171" s="1">
        <v>7</v>
      </c>
      <c r="R171" s="1">
        <v>19</v>
      </c>
      <c r="S171" s="1" t="s">
        <v>54</v>
      </c>
      <c r="T171" s="1" t="s">
        <v>104</v>
      </c>
      <c r="W171" s="1">
        <v>0</v>
      </c>
      <c r="X171" s="1" t="s">
        <v>58</v>
      </c>
    </row>
    <row r="172" spans="1:24" x14ac:dyDescent="0.2">
      <c r="A172" s="1">
        <f t="shared" si="8"/>
        <v>1000237.49</v>
      </c>
      <c r="B172" s="1">
        <f t="shared" si="8"/>
        <v>1000241.85</v>
      </c>
      <c r="C172" s="11" t="s">
        <v>52</v>
      </c>
      <c r="D172" s="12">
        <f>INDEX(families!$A:$A,MATCH(E172,families!$B:$B,0))</f>
        <v>3</v>
      </c>
      <c r="E172" s="1" t="str">
        <f t="shared" si="9"/>
        <v>LE</v>
      </c>
      <c r="F172" s="1">
        <f t="shared" si="10"/>
        <v>19</v>
      </c>
      <c r="G172" s="1" t="str">
        <f t="shared" si="11"/>
        <v>19.0mm LE</v>
      </c>
      <c r="H172" s="1" t="str">
        <f>_xlfn.CONCAT(TEXT(R172,"0.0"),"mm ",INDEX('Pipe Lookup'!D:D,MATCH('~17 Pipe Segmentation'!S172,'Pipe Lookup'!C:C,0))," TYPE ",Q172)</f>
        <v>19.0mm Elbow TYPE 26</v>
      </c>
      <c r="M172" s="1" t="s">
        <v>9472</v>
      </c>
      <c r="N172" s="1">
        <v>1000237.49</v>
      </c>
      <c r="O172" s="1">
        <v>1000241.85</v>
      </c>
      <c r="P172" s="1">
        <v>4.3599999999860302</v>
      </c>
      <c r="Q172" s="1">
        <v>26</v>
      </c>
      <c r="R172" s="1">
        <v>19</v>
      </c>
      <c r="S172" s="1" t="s">
        <v>56</v>
      </c>
      <c r="T172" s="1" t="s">
        <v>104</v>
      </c>
      <c r="V172" s="1" t="s">
        <v>122</v>
      </c>
      <c r="W172" s="1">
        <v>0</v>
      </c>
      <c r="X172" s="1" t="s">
        <v>58</v>
      </c>
    </row>
    <row r="173" spans="1:24" x14ac:dyDescent="0.2">
      <c r="A173" s="1">
        <f t="shared" si="8"/>
        <v>1000241.85</v>
      </c>
      <c r="B173" s="1">
        <f t="shared" si="8"/>
        <v>1000265.85</v>
      </c>
      <c r="C173" s="11" t="s">
        <v>52</v>
      </c>
      <c r="D173" s="12">
        <f>INDEX(families!$A:$A,MATCH(E173,families!$B:$B,0))</f>
        <v>2</v>
      </c>
      <c r="E173" s="1" t="str">
        <f t="shared" si="9"/>
        <v>FBE</v>
      </c>
      <c r="F173" s="1">
        <f t="shared" si="10"/>
        <v>19</v>
      </c>
      <c r="G173" s="1" t="str">
        <f t="shared" si="11"/>
        <v>19.0mm FBE</v>
      </c>
      <c r="H173" s="1" t="str">
        <f>_xlfn.CONCAT(TEXT(R173,"0.0"),"mm ",INDEX('Pipe Lookup'!D:D,MATCH('~17 Pipe Segmentation'!S173,'Pipe Lookup'!C:C,0))," TYPE ",Q173)</f>
        <v>19.0mm Fusion-Bonded Epoxy TYPE 7</v>
      </c>
      <c r="M173" s="1" t="s">
        <v>9472</v>
      </c>
      <c r="N173" s="1">
        <v>1000241.85</v>
      </c>
      <c r="O173" s="1">
        <v>1000265.85</v>
      </c>
      <c r="P173" s="1">
        <v>24</v>
      </c>
      <c r="Q173" s="1">
        <v>7</v>
      </c>
      <c r="R173" s="1">
        <v>19</v>
      </c>
      <c r="S173" s="1" t="s">
        <v>54</v>
      </c>
      <c r="T173" s="1" t="s">
        <v>104</v>
      </c>
      <c r="W173" s="1">
        <v>0</v>
      </c>
      <c r="X173" s="1" t="s">
        <v>58</v>
      </c>
    </row>
    <row r="174" spans="1:24" x14ac:dyDescent="0.2">
      <c r="A174" s="1">
        <f t="shared" si="8"/>
        <v>1000265.85</v>
      </c>
      <c r="B174" s="1">
        <f t="shared" si="8"/>
        <v>1000316.51</v>
      </c>
      <c r="C174" s="11" t="s">
        <v>52</v>
      </c>
      <c r="D174" s="12">
        <f>INDEX(families!$A:$A,MATCH(E174,families!$B:$B,0))</f>
        <v>2</v>
      </c>
      <c r="E174" s="1" t="str">
        <f t="shared" si="9"/>
        <v>FBE</v>
      </c>
      <c r="F174" s="1">
        <f t="shared" si="10"/>
        <v>14.7</v>
      </c>
      <c r="G174" s="1" t="str">
        <f t="shared" si="11"/>
        <v>14.7mm FBE</v>
      </c>
      <c r="H174" s="1" t="str">
        <f>_xlfn.CONCAT(TEXT(R174,"0.0"),"mm ",INDEX('Pipe Lookup'!D:D,MATCH('~17 Pipe Segmentation'!S174,'Pipe Lookup'!C:C,0))," TYPE ",Q174)</f>
        <v>14.7mm Fusion-Bonded Epoxy TYPE 5</v>
      </c>
      <c r="M174" s="1" t="s">
        <v>9472</v>
      </c>
      <c r="N174" s="1">
        <v>1000265.85</v>
      </c>
      <c r="O174" s="1">
        <v>1000316.51</v>
      </c>
      <c r="P174" s="1">
        <v>50.660000000032596</v>
      </c>
      <c r="Q174" s="1">
        <v>5</v>
      </c>
      <c r="R174" s="1">
        <v>14.7</v>
      </c>
      <c r="S174" s="1" t="s">
        <v>54</v>
      </c>
      <c r="T174" s="1" t="s">
        <v>104</v>
      </c>
      <c r="W174" s="1">
        <v>0</v>
      </c>
      <c r="X174" s="1" t="s">
        <v>58</v>
      </c>
    </row>
    <row r="175" spans="1:24" x14ac:dyDescent="0.2">
      <c r="A175" s="1">
        <f t="shared" si="8"/>
        <v>1000316.51</v>
      </c>
      <c r="B175" s="1">
        <f t="shared" si="8"/>
        <v>1000340.51</v>
      </c>
      <c r="C175" s="11" t="s">
        <v>52</v>
      </c>
      <c r="D175" s="12">
        <f>INDEX(families!$A:$A,MATCH(E175,families!$B:$B,0))</f>
        <v>2</v>
      </c>
      <c r="E175" s="1" t="str">
        <f t="shared" si="9"/>
        <v>FBE</v>
      </c>
      <c r="F175" s="1">
        <f t="shared" si="10"/>
        <v>19</v>
      </c>
      <c r="G175" s="1" t="str">
        <f t="shared" si="11"/>
        <v>19.0mm FBE</v>
      </c>
      <c r="H175" s="1" t="str">
        <f>_xlfn.CONCAT(TEXT(R175,"0.0"),"mm ",INDEX('Pipe Lookup'!D:D,MATCH('~17 Pipe Segmentation'!S175,'Pipe Lookup'!C:C,0))," TYPE ",Q175)</f>
        <v>19.0mm Fusion-Bonded Epoxy TYPE 7</v>
      </c>
      <c r="M175" s="1" t="s">
        <v>9472</v>
      </c>
      <c r="N175" s="1">
        <v>1000316.51</v>
      </c>
      <c r="O175" s="1">
        <v>1000340.51</v>
      </c>
      <c r="P175" s="1">
        <v>24</v>
      </c>
      <c r="Q175" s="1">
        <v>7</v>
      </c>
      <c r="R175" s="1">
        <v>19</v>
      </c>
      <c r="S175" s="1" t="s">
        <v>54</v>
      </c>
      <c r="T175" s="1" t="s">
        <v>104</v>
      </c>
      <c r="W175" s="1">
        <v>0</v>
      </c>
      <c r="X175" s="1" t="s">
        <v>58</v>
      </c>
    </row>
    <row r="176" spans="1:24" x14ac:dyDescent="0.2">
      <c r="A176" s="1">
        <f t="shared" si="8"/>
        <v>1000340.51</v>
      </c>
      <c r="B176" s="1">
        <f t="shared" si="8"/>
        <v>1000345.5</v>
      </c>
      <c r="C176" s="11" t="s">
        <v>52</v>
      </c>
      <c r="D176" s="12">
        <f>INDEX(families!$A:$A,MATCH(E176,families!$B:$B,0))</f>
        <v>3</v>
      </c>
      <c r="E176" s="1" t="str">
        <f t="shared" si="9"/>
        <v>LE</v>
      </c>
      <c r="F176" s="1">
        <f t="shared" si="10"/>
        <v>19</v>
      </c>
      <c r="G176" s="1" t="str">
        <f t="shared" si="11"/>
        <v>19.0mm LE</v>
      </c>
      <c r="H176" s="1" t="str">
        <f>_xlfn.CONCAT(TEXT(R176,"0.0"),"mm ",INDEX('Pipe Lookup'!D:D,MATCH('~17 Pipe Segmentation'!S176,'Pipe Lookup'!C:C,0))," TYPE ",Q176)</f>
        <v>19.0mm Elbow TYPE 26</v>
      </c>
      <c r="M176" s="1" t="s">
        <v>9472</v>
      </c>
      <c r="N176" s="1">
        <v>1000340.51</v>
      </c>
      <c r="O176" s="1">
        <v>1000345.5</v>
      </c>
      <c r="P176" s="1">
        <v>4.9899999999906868</v>
      </c>
      <c r="Q176" s="1">
        <v>26</v>
      </c>
      <c r="R176" s="1">
        <v>19</v>
      </c>
      <c r="S176" s="1" t="s">
        <v>56</v>
      </c>
      <c r="T176" s="1" t="s">
        <v>104</v>
      </c>
      <c r="V176" s="1" t="s">
        <v>123</v>
      </c>
      <c r="W176" s="1">
        <v>0</v>
      </c>
      <c r="X176" s="1" t="s">
        <v>58</v>
      </c>
    </row>
    <row r="177" spans="1:24" x14ac:dyDescent="0.2">
      <c r="A177" s="1">
        <f t="shared" si="8"/>
        <v>1000345.5</v>
      </c>
      <c r="B177" s="1">
        <f t="shared" si="8"/>
        <v>1000369.5</v>
      </c>
      <c r="C177" s="11" t="s">
        <v>52</v>
      </c>
      <c r="D177" s="12">
        <f>INDEX(families!$A:$A,MATCH(E177,families!$B:$B,0))</f>
        <v>2</v>
      </c>
      <c r="E177" s="1" t="str">
        <f t="shared" si="9"/>
        <v>FBE</v>
      </c>
      <c r="F177" s="1">
        <f t="shared" si="10"/>
        <v>19</v>
      </c>
      <c r="G177" s="1" t="str">
        <f t="shared" si="11"/>
        <v>19.0mm FBE</v>
      </c>
      <c r="H177" s="1" t="str">
        <f>_xlfn.CONCAT(TEXT(R177,"0.0"),"mm ",INDEX('Pipe Lookup'!D:D,MATCH('~17 Pipe Segmentation'!S177,'Pipe Lookup'!C:C,0))," TYPE ",Q177)</f>
        <v>19.0mm Fusion-Bonded Epoxy TYPE 7</v>
      </c>
      <c r="M177" s="1" t="s">
        <v>9472</v>
      </c>
      <c r="N177" s="1">
        <v>1000345.5</v>
      </c>
      <c r="O177" s="1">
        <v>1000369.5</v>
      </c>
      <c r="P177" s="1">
        <v>24</v>
      </c>
      <c r="Q177" s="1">
        <v>7</v>
      </c>
      <c r="R177" s="1">
        <v>19</v>
      </c>
      <c r="S177" s="1" t="s">
        <v>54</v>
      </c>
      <c r="T177" s="1" t="s">
        <v>104</v>
      </c>
      <c r="W177" s="1">
        <v>0</v>
      </c>
      <c r="X177" s="1" t="s">
        <v>58</v>
      </c>
    </row>
    <row r="178" spans="1:24" x14ac:dyDescent="0.2">
      <c r="A178" s="1">
        <f t="shared" si="8"/>
        <v>1000369.5</v>
      </c>
      <c r="B178" s="1">
        <f t="shared" si="8"/>
        <v>1000821</v>
      </c>
      <c r="C178" s="11" t="s">
        <v>52</v>
      </c>
      <c r="D178" s="12">
        <f>INDEX(families!$A:$A,MATCH(E178,families!$B:$B,0))</f>
        <v>2</v>
      </c>
      <c r="E178" s="1" t="str">
        <f t="shared" si="9"/>
        <v>FBE</v>
      </c>
      <c r="F178" s="1">
        <f t="shared" si="10"/>
        <v>14.7</v>
      </c>
      <c r="G178" s="1" t="str">
        <f t="shared" si="11"/>
        <v>14.7mm FBE</v>
      </c>
      <c r="H178" s="1" t="str">
        <f>_xlfn.CONCAT(TEXT(R178,"0.0"),"mm ",INDEX('Pipe Lookup'!D:D,MATCH('~17 Pipe Segmentation'!S178,'Pipe Lookup'!C:C,0))," TYPE ",Q178)</f>
        <v>14.7mm Fusion-Bonded Epoxy TYPE 5</v>
      </c>
      <c r="M178" s="1" t="s">
        <v>9472</v>
      </c>
      <c r="N178" s="1">
        <v>1000369.5</v>
      </c>
      <c r="O178" s="1">
        <v>1000821</v>
      </c>
      <c r="P178" s="1">
        <v>451.5</v>
      </c>
      <c r="Q178" s="1">
        <v>5</v>
      </c>
      <c r="R178" s="1">
        <v>14.7</v>
      </c>
      <c r="S178" s="1" t="s">
        <v>54</v>
      </c>
      <c r="T178" s="1" t="s">
        <v>104</v>
      </c>
      <c r="W178" s="1">
        <v>0</v>
      </c>
      <c r="X178" s="1" t="s">
        <v>58</v>
      </c>
    </row>
    <row r="179" spans="1:24" x14ac:dyDescent="0.2">
      <c r="A179" s="1">
        <f t="shared" si="8"/>
        <v>1000821</v>
      </c>
      <c r="B179" s="1">
        <f t="shared" si="8"/>
        <v>1000845</v>
      </c>
      <c r="C179" s="11" t="s">
        <v>52</v>
      </c>
      <c r="D179" s="12">
        <f>INDEX(families!$A:$A,MATCH(E179,families!$B:$B,0))</f>
        <v>2</v>
      </c>
      <c r="E179" s="1" t="str">
        <f t="shared" si="9"/>
        <v>FBE</v>
      </c>
      <c r="F179" s="1">
        <f t="shared" si="10"/>
        <v>19</v>
      </c>
      <c r="G179" s="1" t="str">
        <f t="shared" si="11"/>
        <v>19.0mm FBE</v>
      </c>
      <c r="H179" s="1" t="str">
        <f>_xlfn.CONCAT(TEXT(R179,"0.0"),"mm ",INDEX('Pipe Lookup'!D:D,MATCH('~17 Pipe Segmentation'!S179,'Pipe Lookup'!C:C,0))," TYPE ",Q179)</f>
        <v>19.0mm Fusion-Bonded Epoxy TYPE 7</v>
      </c>
      <c r="M179" s="1" t="s">
        <v>9472</v>
      </c>
      <c r="N179" s="1">
        <v>1000821</v>
      </c>
      <c r="O179" s="1">
        <v>1000845</v>
      </c>
      <c r="P179" s="1">
        <v>24</v>
      </c>
      <c r="Q179" s="1">
        <v>7</v>
      </c>
      <c r="R179" s="1">
        <v>19</v>
      </c>
      <c r="S179" s="1" t="s">
        <v>54</v>
      </c>
      <c r="T179" s="1" t="s">
        <v>104</v>
      </c>
      <c r="V179" s="1" t="s">
        <v>124</v>
      </c>
      <c r="W179" s="1">
        <v>0</v>
      </c>
      <c r="X179" s="1" t="s">
        <v>58</v>
      </c>
    </row>
    <row r="180" spans="1:24" x14ac:dyDescent="0.2">
      <c r="A180" s="1">
        <f t="shared" si="8"/>
        <v>1000845</v>
      </c>
      <c r="B180" s="1">
        <f t="shared" si="8"/>
        <v>1001100</v>
      </c>
      <c r="C180" s="11" t="s">
        <v>52</v>
      </c>
      <c r="D180" s="12">
        <f>INDEX(families!$A:$A,MATCH(E180,families!$B:$B,0))</f>
        <v>2</v>
      </c>
      <c r="E180" s="1" t="str">
        <f t="shared" si="9"/>
        <v>FBE</v>
      </c>
      <c r="F180" s="1">
        <f t="shared" si="10"/>
        <v>14.7</v>
      </c>
      <c r="G180" s="1" t="str">
        <f t="shared" si="11"/>
        <v>14.7mm FBE</v>
      </c>
      <c r="H180" s="1" t="str">
        <f>_xlfn.CONCAT(TEXT(R180,"0.0"),"mm ",INDEX('Pipe Lookup'!D:D,MATCH('~17 Pipe Segmentation'!S180,'Pipe Lookup'!C:C,0))," TYPE ",Q180)</f>
        <v>14.7mm Fusion-Bonded Epoxy TYPE 5</v>
      </c>
      <c r="M180" s="1" t="s">
        <v>9472</v>
      </c>
      <c r="N180" s="1">
        <v>1000845</v>
      </c>
      <c r="O180" s="1">
        <v>1001100</v>
      </c>
      <c r="P180" s="1">
        <v>255</v>
      </c>
      <c r="Q180" s="1">
        <v>5</v>
      </c>
      <c r="R180" s="1">
        <v>14.7</v>
      </c>
      <c r="S180" s="1" t="s">
        <v>54</v>
      </c>
      <c r="T180" s="1" t="s">
        <v>104</v>
      </c>
      <c r="W180" s="1">
        <v>0</v>
      </c>
      <c r="X180" s="1" t="s">
        <v>58</v>
      </c>
    </row>
    <row r="181" spans="1:24" x14ac:dyDescent="0.2">
      <c r="A181" s="1">
        <f t="shared" si="8"/>
        <v>1001100</v>
      </c>
      <c r="B181" s="1">
        <f t="shared" si="8"/>
        <v>1001200</v>
      </c>
      <c r="C181" s="11" t="s">
        <v>52</v>
      </c>
      <c r="D181" s="12">
        <f>INDEX(families!$A:$A,MATCH(E181,families!$B:$B,0))</f>
        <v>2</v>
      </c>
      <c r="E181" s="1" t="str">
        <f t="shared" si="9"/>
        <v>FBE</v>
      </c>
      <c r="F181" s="1">
        <f t="shared" si="10"/>
        <v>14.7</v>
      </c>
      <c r="G181" s="1" t="str">
        <f t="shared" si="11"/>
        <v>14.7mm FBE</v>
      </c>
      <c r="H181" s="1" t="str">
        <f>_xlfn.CONCAT(TEXT(R181,"0.0"),"mm ",INDEX('Pipe Lookup'!D:D,MATCH('~17 Pipe Segmentation'!S181,'Pipe Lookup'!C:C,0))," TYPE ",Q181)</f>
        <v>14.7mm Fusion-Bonded Epoxy TYPE 5</v>
      </c>
      <c r="M181" s="1" t="s">
        <v>9472</v>
      </c>
      <c r="N181" s="1">
        <v>1001100</v>
      </c>
      <c r="O181" s="1">
        <v>1001200</v>
      </c>
      <c r="P181" s="1">
        <v>100</v>
      </c>
      <c r="Q181" s="1">
        <v>5</v>
      </c>
      <c r="R181" s="1">
        <v>14.7</v>
      </c>
      <c r="S181" s="1" t="s">
        <v>54</v>
      </c>
      <c r="T181" s="1" t="s">
        <v>125</v>
      </c>
      <c r="W181" s="1">
        <v>0</v>
      </c>
      <c r="X181" s="1" t="s">
        <v>58</v>
      </c>
    </row>
    <row r="182" spans="1:24" x14ac:dyDescent="0.2">
      <c r="A182" s="1">
        <f t="shared" si="8"/>
        <v>1001200</v>
      </c>
      <c r="B182" s="1">
        <f t="shared" si="8"/>
        <v>1001224</v>
      </c>
      <c r="C182" s="11" t="s">
        <v>52</v>
      </c>
      <c r="D182" s="12">
        <f>INDEX(families!$A:$A,MATCH(E182,families!$B:$B,0))</f>
        <v>2</v>
      </c>
      <c r="E182" s="1" t="str">
        <f t="shared" si="9"/>
        <v>FBE</v>
      </c>
      <c r="F182" s="1">
        <f t="shared" si="10"/>
        <v>19</v>
      </c>
      <c r="G182" s="1" t="str">
        <f t="shared" si="11"/>
        <v>19.0mm FBE</v>
      </c>
      <c r="H182" s="1" t="str">
        <f>_xlfn.CONCAT(TEXT(R182,"0.0"),"mm ",INDEX('Pipe Lookup'!D:D,MATCH('~17 Pipe Segmentation'!S182,'Pipe Lookup'!C:C,0))," TYPE ",Q182)</f>
        <v>19.0mm Fusion-Bonded Epoxy TYPE 7</v>
      </c>
      <c r="M182" s="1" t="s">
        <v>9472</v>
      </c>
      <c r="N182" s="1">
        <v>1001200</v>
      </c>
      <c r="O182" s="1">
        <v>1001224</v>
      </c>
      <c r="P182" s="1">
        <v>24</v>
      </c>
      <c r="Q182" s="1">
        <v>7</v>
      </c>
      <c r="R182" s="1">
        <v>19</v>
      </c>
      <c r="S182" s="1" t="s">
        <v>54</v>
      </c>
      <c r="T182" s="1" t="s">
        <v>125</v>
      </c>
      <c r="W182" s="1">
        <v>0</v>
      </c>
    </row>
    <row r="183" spans="1:24" x14ac:dyDescent="0.2">
      <c r="A183" s="1">
        <f t="shared" si="8"/>
        <v>1001224</v>
      </c>
      <c r="B183" s="1">
        <f t="shared" si="8"/>
        <v>1001290</v>
      </c>
      <c r="C183" s="11" t="s">
        <v>52</v>
      </c>
      <c r="D183" s="12">
        <f>INDEX(families!$A:$A,MATCH(E183,families!$B:$B,0))</f>
        <v>2</v>
      </c>
      <c r="E183" s="1" t="str">
        <f t="shared" si="9"/>
        <v>FBE</v>
      </c>
      <c r="F183" s="1">
        <f t="shared" si="10"/>
        <v>14.7</v>
      </c>
      <c r="G183" s="1" t="str">
        <f t="shared" si="11"/>
        <v>14.7mm FBE</v>
      </c>
      <c r="H183" s="1" t="str">
        <f>_xlfn.CONCAT(TEXT(R183,"0.0"),"mm ",INDEX('Pipe Lookup'!D:D,MATCH('~17 Pipe Segmentation'!S183,'Pipe Lookup'!C:C,0))," TYPE ",Q183)</f>
        <v>14.7mm Fusion-Bonded Epoxy TYPE 5</v>
      </c>
      <c r="M183" s="1" t="s">
        <v>9472</v>
      </c>
      <c r="N183" s="1">
        <v>1001224</v>
      </c>
      <c r="O183" s="1">
        <v>1001290</v>
      </c>
      <c r="P183" s="1">
        <v>66</v>
      </c>
      <c r="Q183" s="1">
        <v>5</v>
      </c>
      <c r="R183" s="1">
        <v>14.7</v>
      </c>
      <c r="S183" s="1" t="s">
        <v>54</v>
      </c>
      <c r="T183" s="1" t="s">
        <v>125</v>
      </c>
      <c r="W183" s="1">
        <v>0</v>
      </c>
    </row>
    <row r="184" spans="1:24" x14ac:dyDescent="0.2">
      <c r="A184" s="1">
        <f t="shared" si="8"/>
        <v>1001290</v>
      </c>
      <c r="B184" s="1">
        <f t="shared" si="8"/>
        <v>1001639.5</v>
      </c>
      <c r="C184" s="11" t="s">
        <v>52</v>
      </c>
      <c r="D184" s="12">
        <f>INDEX(families!$A:$A,MATCH(E184,families!$B:$B,0))</f>
        <v>2</v>
      </c>
      <c r="E184" s="1" t="str">
        <f t="shared" si="9"/>
        <v>FBE</v>
      </c>
      <c r="F184" s="1">
        <f t="shared" si="10"/>
        <v>19</v>
      </c>
      <c r="G184" s="1" t="str">
        <f t="shared" si="11"/>
        <v>19.0mm FBE</v>
      </c>
      <c r="H184" s="1" t="str">
        <f>_xlfn.CONCAT(TEXT(R184,"0.0"),"mm ",INDEX('Pipe Lookup'!D:D,MATCH('~17 Pipe Segmentation'!S184,'Pipe Lookup'!C:C,0))," TYPE ",Q184)</f>
        <v>19.0mm Fusion-Bonded Epoxy TYPE 7</v>
      </c>
      <c r="M184" s="1" t="s">
        <v>9472</v>
      </c>
      <c r="N184" s="1">
        <v>1001290</v>
      </c>
      <c r="O184" s="1">
        <v>1001639.5</v>
      </c>
      <c r="P184" s="1">
        <v>349.5</v>
      </c>
      <c r="Q184" s="1">
        <v>7</v>
      </c>
      <c r="R184" s="1">
        <v>19</v>
      </c>
      <c r="S184" s="1" t="s">
        <v>54</v>
      </c>
      <c r="T184" s="1" t="s">
        <v>125</v>
      </c>
      <c r="W184" s="1">
        <v>0</v>
      </c>
      <c r="X184" s="1" t="s">
        <v>58</v>
      </c>
    </row>
    <row r="185" spans="1:24" x14ac:dyDescent="0.2">
      <c r="A185" s="1">
        <f t="shared" si="8"/>
        <v>1001639.5</v>
      </c>
      <c r="B185" s="1">
        <f t="shared" si="8"/>
        <v>1001645</v>
      </c>
      <c r="C185" s="11" t="s">
        <v>52</v>
      </c>
      <c r="D185" s="12">
        <f>INDEX(families!$A:$A,MATCH(E185,families!$B:$B,0))</f>
        <v>3</v>
      </c>
      <c r="E185" s="1" t="str">
        <f t="shared" si="9"/>
        <v>LE</v>
      </c>
      <c r="F185" s="1">
        <f t="shared" si="10"/>
        <v>19</v>
      </c>
      <c r="G185" s="1" t="str">
        <f t="shared" si="11"/>
        <v>19.0mm LE</v>
      </c>
      <c r="H185" s="1" t="str">
        <f>_xlfn.CONCAT(TEXT(R185,"0.0"),"mm ",INDEX('Pipe Lookup'!D:D,MATCH('~17 Pipe Segmentation'!S185,'Pipe Lookup'!C:C,0))," TYPE ",Q185)</f>
        <v>19.0mm Elbow TYPE 26</v>
      </c>
      <c r="M185" s="1" t="s">
        <v>9472</v>
      </c>
      <c r="N185" s="1">
        <v>1001639.5</v>
      </c>
      <c r="O185" s="1">
        <v>1001645</v>
      </c>
      <c r="P185" s="1">
        <v>5.5</v>
      </c>
      <c r="Q185" s="1">
        <v>26</v>
      </c>
      <c r="R185" s="1">
        <v>19</v>
      </c>
      <c r="S185" s="1" t="s">
        <v>56</v>
      </c>
      <c r="T185" s="1" t="s">
        <v>125</v>
      </c>
      <c r="V185" s="1" t="s">
        <v>126</v>
      </c>
      <c r="W185" s="1">
        <v>0</v>
      </c>
      <c r="X185" s="1" t="s">
        <v>58</v>
      </c>
    </row>
    <row r="186" spans="1:24" x14ac:dyDescent="0.2">
      <c r="A186" s="1">
        <f t="shared" si="8"/>
        <v>1001645</v>
      </c>
      <c r="B186" s="1">
        <f t="shared" si="8"/>
        <v>1002232</v>
      </c>
      <c r="C186" s="11" t="s">
        <v>52</v>
      </c>
      <c r="D186" s="12">
        <f>INDEX(families!$A:$A,MATCH(E186,families!$B:$B,0))</f>
        <v>2</v>
      </c>
      <c r="E186" s="1" t="str">
        <f t="shared" si="9"/>
        <v>FBE</v>
      </c>
      <c r="F186" s="1">
        <f t="shared" si="10"/>
        <v>19</v>
      </c>
      <c r="G186" s="1" t="str">
        <f t="shared" si="11"/>
        <v>19.0mm FBE</v>
      </c>
      <c r="H186" s="1" t="str">
        <f>_xlfn.CONCAT(TEXT(R186,"0.0"),"mm ",INDEX('Pipe Lookup'!D:D,MATCH('~17 Pipe Segmentation'!S186,'Pipe Lookup'!C:C,0))," TYPE ",Q186)</f>
        <v>19.0mm Fusion-Bonded Epoxy TYPE 7</v>
      </c>
      <c r="M186" s="1" t="s">
        <v>9472</v>
      </c>
      <c r="N186" s="1">
        <v>1001645</v>
      </c>
      <c r="O186" s="1">
        <v>1002232</v>
      </c>
      <c r="P186" s="1">
        <v>587</v>
      </c>
      <c r="Q186" s="1">
        <v>7</v>
      </c>
      <c r="R186" s="1">
        <v>19</v>
      </c>
      <c r="S186" s="1" t="s">
        <v>54</v>
      </c>
      <c r="T186" s="1" t="s">
        <v>125</v>
      </c>
      <c r="W186" s="1">
        <v>0</v>
      </c>
      <c r="X186" s="1" t="s">
        <v>58</v>
      </c>
    </row>
    <row r="187" spans="1:24" x14ac:dyDescent="0.2">
      <c r="A187" s="1">
        <f t="shared" si="8"/>
        <v>1002232</v>
      </c>
      <c r="B187" s="1">
        <f t="shared" si="8"/>
        <v>1002271.49</v>
      </c>
      <c r="C187" s="11" t="s">
        <v>52</v>
      </c>
      <c r="D187" s="12">
        <f>INDEX(families!$A:$A,MATCH(E187,families!$B:$B,0))</f>
        <v>2</v>
      </c>
      <c r="E187" s="1" t="str">
        <f t="shared" si="9"/>
        <v>FBE</v>
      </c>
      <c r="F187" s="1">
        <f t="shared" si="10"/>
        <v>14.7</v>
      </c>
      <c r="G187" s="1" t="str">
        <f t="shared" si="11"/>
        <v>14.7mm FBE</v>
      </c>
      <c r="H187" s="1" t="str">
        <f>_xlfn.CONCAT(TEXT(R187,"0.0"),"mm ",INDEX('Pipe Lookup'!D:D,MATCH('~17 Pipe Segmentation'!S187,'Pipe Lookup'!C:C,0))," TYPE ",Q187)</f>
        <v>14.7mm Fusion-Bonded Epoxy TYPE 5</v>
      </c>
      <c r="M187" s="1" t="s">
        <v>9472</v>
      </c>
      <c r="N187" s="1">
        <v>1002232</v>
      </c>
      <c r="O187" s="1">
        <v>1002271.49</v>
      </c>
      <c r="P187" s="1">
        <v>39.489999999990687</v>
      </c>
      <c r="Q187" s="1">
        <v>5</v>
      </c>
      <c r="R187" s="1">
        <v>14.7</v>
      </c>
      <c r="S187" s="1" t="s">
        <v>54</v>
      </c>
      <c r="T187" s="1" t="s">
        <v>125</v>
      </c>
      <c r="W187" s="1">
        <v>0</v>
      </c>
      <c r="X187" s="1" t="s">
        <v>58</v>
      </c>
    </row>
    <row r="188" spans="1:24" x14ac:dyDescent="0.2">
      <c r="A188" s="1">
        <f t="shared" si="8"/>
        <v>1002271.49</v>
      </c>
      <c r="B188" s="1">
        <f t="shared" si="8"/>
        <v>1002295</v>
      </c>
      <c r="C188" s="11" t="s">
        <v>52</v>
      </c>
      <c r="D188" s="12">
        <f>INDEX(families!$A:$A,MATCH(E188,families!$B:$B,0))</f>
        <v>2</v>
      </c>
      <c r="E188" s="1" t="str">
        <f t="shared" si="9"/>
        <v>FBE</v>
      </c>
      <c r="F188" s="1">
        <f t="shared" si="10"/>
        <v>19</v>
      </c>
      <c r="G188" s="1" t="str">
        <f t="shared" si="11"/>
        <v>19.0mm FBE</v>
      </c>
      <c r="H188" s="1" t="str">
        <f>_xlfn.CONCAT(TEXT(R188,"0.0"),"mm ",INDEX('Pipe Lookup'!D:D,MATCH('~17 Pipe Segmentation'!S188,'Pipe Lookup'!C:C,0))," TYPE ",Q188)</f>
        <v>19.0mm Fusion-Bonded Epoxy TYPE 7</v>
      </c>
      <c r="M188" s="1" t="s">
        <v>9472</v>
      </c>
      <c r="N188" s="1">
        <v>1002271.49</v>
      </c>
      <c r="O188" s="1">
        <v>1002295</v>
      </c>
      <c r="P188" s="1">
        <v>23.510000000009313</v>
      </c>
      <c r="Q188" s="1">
        <v>7</v>
      </c>
      <c r="R188" s="1">
        <v>19</v>
      </c>
      <c r="S188" s="1" t="s">
        <v>54</v>
      </c>
      <c r="T188" s="1" t="s">
        <v>125</v>
      </c>
      <c r="W188" s="1">
        <v>0</v>
      </c>
      <c r="X188" s="1" t="s">
        <v>58</v>
      </c>
    </row>
    <row r="189" spans="1:24" x14ac:dyDescent="0.2">
      <c r="A189" s="1">
        <f t="shared" si="8"/>
        <v>1002295</v>
      </c>
      <c r="B189" s="1">
        <f t="shared" si="8"/>
        <v>1002365.9</v>
      </c>
      <c r="C189" s="11" t="s">
        <v>52</v>
      </c>
      <c r="D189" s="12">
        <f>INDEX(families!$A:$A,MATCH(E189,families!$B:$B,0))</f>
        <v>2</v>
      </c>
      <c r="E189" s="1" t="str">
        <f t="shared" si="9"/>
        <v>FBE</v>
      </c>
      <c r="F189" s="1">
        <f t="shared" si="10"/>
        <v>14.7</v>
      </c>
      <c r="G189" s="1" t="str">
        <f t="shared" si="11"/>
        <v>14.7mm FBE</v>
      </c>
      <c r="H189" s="1" t="str">
        <f>_xlfn.CONCAT(TEXT(R189,"0.0"),"mm ",INDEX('Pipe Lookup'!D:D,MATCH('~17 Pipe Segmentation'!S189,'Pipe Lookup'!C:C,0))," TYPE ",Q189)</f>
        <v>14.7mm Fusion-Bonded Epoxy TYPE 5</v>
      </c>
      <c r="M189" s="1" t="s">
        <v>9472</v>
      </c>
      <c r="N189" s="1">
        <v>1002295</v>
      </c>
      <c r="O189" s="1">
        <v>1002365.9</v>
      </c>
      <c r="P189" s="1">
        <v>70.900000000023283</v>
      </c>
      <c r="Q189" s="1">
        <v>5</v>
      </c>
      <c r="R189" s="1">
        <v>14.7</v>
      </c>
      <c r="S189" s="1" t="s">
        <v>54</v>
      </c>
      <c r="T189" s="1" t="s">
        <v>125</v>
      </c>
      <c r="W189" s="1">
        <v>0</v>
      </c>
      <c r="X189" s="1" t="s">
        <v>58</v>
      </c>
    </row>
    <row r="190" spans="1:24" x14ac:dyDescent="0.2">
      <c r="A190" s="1">
        <f t="shared" si="8"/>
        <v>1002365.9</v>
      </c>
      <c r="B190" s="1">
        <f t="shared" si="8"/>
        <v>1002389.9</v>
      </c>
      <c r="C190" s="11" t="s">
        <v>52</v>
      </c>
      <c r="D190" s="12">
        <f>INDEX(families!$A:$A,MATCH(E190,families!$B:$B,0))</f>
        <v>2</v>
      </c>
      <c r="E190" s="1" t="str">
        <f t="shared" si="9"/>
        <v>FBE</v>
      </c>
      <c r="F190" s="1">
        <f t="shared" si="10"/>
        <v>19</v>
      </c>
      <c r="G190" s="1" t="str">
        <f t="shared" si="11"/>
        <v>19.0mm FBE</v>
      </c>
      <c r="H190" s="1" t="str">
        <f>_xlfn.CONCAT(TEXT(R190,"0.0"),"mm ",INDEX('Pipe Lookup'!D:D,MATCH('~17 Pipe Segmentation'!S190,'Pipe Lookup'!C:C,0))," TYPE ",Q190)</f>
        <v>19.0mm Fusion-Bonded Epoxy TYPE 7</v>
      </c>
      <c r="M190" s="1" t="s">
        <v>9472</v>
      </c>
      <c r="N190" s="1">
        <v>1002365.9</v>
      </c>
      <c r="O190" s="1">
        <v>1002389.9</v>
      </c>
      <c r="P190" s="1">
        <v>24</v>
      </c>
      <c r="Q190" s="1">
        <v>7</v>
      </c>
      <c r="R190" s="1">
        <v>19</v>
      </c>
      <c r="S190" s="1" t="s">
        <v>54</v>
      </c>
      <c r="T190" s="1" t="s">
        <v>125</v>
      </c>
      <c r="W190" s="1">
        <v>0</v>
      </c>
      <c r="X190" s="1" t="s">
        <v>58</v>
      </c>
    </row>
    <row r="191" spans="1:24" x14ac:dyDescent="0.2">
      <c r="A191" s="1">
        <f t="shared" si="8"/>
        <v>1002389.9</v>
      </c>
      <c r="B191" s="1">
        <f t="shared" si="8"/>
        <v>1002395</v>
      </c>
      <c r="C191" s="11" t="s">
        <v>52</v>
      </c>
      <c r="D191" s="12">
        <f>INDEX(families!$A:$A,MATCH(E191,families!$B:$B,0))</f>
        <v>3</v>
      </c>
      <c r="E191" s="1" t="str">
        <f t="shared" si="9"/>
        <v>LE</v>
      </c>
      <c r="F191" s="1">
        <f t="shared" si="10"/>
        <v>19</v>
      </c>
      <c r="G191" s="1" t="str">
        <f t="shared" si="11"/>
        <v>19.0mm LE</v>
      </c>
      <c r="H191" s="1" t="str">
        <f>_xlfn.CONCAT(TEXT(R191,"0.0"),"mm ",INDEX('Pipe Lookup'!D:D,MATCH('~17 Pipe Segmentation'!S191,'Pipe Lookup'!C:C,0))," TYPE ",Q191)</f>
        <v>19.0mm Elbow TYPE 26</v>
      </c>
      <c r="M191" s="1" t="s">
        <v>9472</v>
      </c>
      <c r="N191" s="1">
        <v>1002389.9</v>
      </c>
      <c r="O191" s="1">
        <v>1002395</v>
      </c>
      <c r="P191" s="1">
        <v>5.0999999999767169</v>
      </c>
      <c r="Q191" s="1">
        <v>26</v>
      </c>
      <c r="R191" s="1">
        <v>19</v>
      </c>
      <c r="S191" s="1" t="s">
        <v>56</v>
      </c>
      <c r="T191" s="1" t="s">
        <v>125</v>
      </c>
      <c r="V191" s="1" t="s">
        <v>127</v>
      </c>
      <c r="W191" s="1">
        <v>0</v>
      </c>
      <c r="X191" s="1" t="s">
        <v>58</v>
      </c>
    </row>
    <row r="192" spans="1:24" x14ac:dyDescent="0.2">
      <c r="A192" s="1">
        <f t="shared" si="8"/>
        <v>1002395</v>
      </c>
      <c r="B192" s="1">
        <f t="shared" si="8"/>
        <v>1002419</v>
      </c>
      <c r="C192" s="11" t="s">
        <v>52</v>
      </c>
      <c r="D192" s="12">
        <f>INDEX(families!$A:$A,MATCH(E192,families!$B:$B,0))</f>
        <v>2</v>
      </c>
      <c r="E192" s="1" t="str">
        <f t="shared" si="9"/>
        <v>FBE</v>
      </c>
      <c r="F192" s="1">
        <f t="shared" si="10"/>
        <v>19</v>
      </c>
      <c r="G192" s="1" t="str">
        <f t="shared" si="11"/>
        <v>19.0mm FBE</v>
      </c>
      <c r="H192" s="1" t="str">
        <f>_xlfn.CONCAT(TEXT(R192,"0.0"),"mm ",INDEX('Pipe Lookup'!D:D,MATCH('~17 Pipe Segmentation'!S192,'Pipe Lookup'!C:C,0))," TYPE ",Q192)</f>
        <v>19.0mm Fusion-Bonded Epoxy TYPE 7</v>
      </c>
      <c r="M192" s="1" t="s">
        <v>9472</v>
      </c>
      <c r="N192" s="1">
        <v>1002395</v>
      </c>
      <c r="O192" s="1">
        <v>1002419</v>
      </c>
      <c r="P192" s="1">
        <v>24</v>
      </c>
      <c r="Q192" s="1">
        <v>7</v>
      </c>
      <c r="R192" s="1">
        <v>19</v>
      </c>
      <c r="S192" s="1" t="s">
        <v>54</v>
      </c>
      <c r="T192" s="1" t="s">
        <v>125</v>
      </c>
      <c r="W192" s="1">
        <v>0</v>
      </c>
      <c r="X192" s="1" t="s">
        <v>58</v>
      </c>
    </row>
    <row r="193" spans="1:24" x14ac:dyDescent="0.2">
      <c r="A193" s="1">
        <f t="shared" si="8"/>
        <v>1002419</v>
      </c>
      <c r="B193" s="1">
        <f t="shared" si="8"/>
        <v>1003100</v>
      </c>
      <c r="C193" s="11" t="s">
        <v>52</v>
      </c>
      <c r="D193" s="12">
        <f>INDEX(families!$A:$A,MATCH(E193,families!$B:$B,0))</f>
        <v>2</v>
      </c>
      <c r="E193" s="1" t="str">
        <f t="shared" si="9"/>
        <v>FBE</v>
      </c>
      <c r="F193" s="1">
        <f t="shared" si="10"/>
        <v>14.7</v>
      </c>
      <c r="G193" s="1" t="str">
        <f t="shared" si="11"/>
        <v>14.7mm FBE</v>
      </c>
      <c r="H193" s="1" t="str">
        <f>_xlfn.CONCAT(TEXT(R193,"0.0"),"mm ",INDEX('Pipe Lookup'!D:D,MATCH('~17 Pipe Segmentation'!S193,'Pipe Lookup'!C:C,0))," TYPE ",Q193)</f>
        <v>14.7mm Fusion-Bonded Epoxy TYPE 5</v>
      </c>
      <c r="M193" s="1" t="s">
        <v>9472</v>
      </c>
      <c r="N193" s="1">
        <v>1002419</v>
      </c>
      <c r="O193" s="1">
        <v>1003100</v>
      </c>
      <c r="P193" s="1">
        <v>681</v>
      </c>
      <c r="Q193" s="1">
        <v>5</v>
      </c>
      <c r="R193" s="1">
        <v>14.7</v>
      </c>
      <c r="S193" s="1" t="s">
        <v>54</v>
      </c>
      <c r="T193" s="1" t="s">
        <v>125</v>
      </c>
      <c r="W193" s="1">
        <v>0</v>
      </c>
      <c r="X193" s="1" t="s">
        <v>58</v>
      </c>
    </row>
    <row r="194" spans="1:24" x14ac:dyDescent="0.2">
      <c r="A194" s="1">
        <f t="shared" ref="A194:B257" si="12">IF(OR(AND(ISNUMBER(N194),N194&gt;0),ISNUMBER(SEARCH("+",N194))),IF(NOT(ISNUMBER(N194)),1000*LEFT(N194,SEARCH("+",N194)-1)+MID(N194,SEARCH("+",N194)+1,3)+RIGHT(N194,3),N194),"")</f>
        <v>1003100</v>
      </c>
      <c r="B194" s="1">
        <f t="shared" si="12"/>
        <v>1003617.47</v>
      </c>
      <c r="C194" s="11" t="s">
        <v>52</v>
      </c>
      <c r="D194" s="12">
        <f>INDEX(families!$A:$A,MATCH(E194,families!$B:$B,0))</f>
        <v>2</v>
      </c>
      <c r="E194" s="1" t="str">
        <f t="shared" si="9"/>
        <v>FBE</v>
      </c>
      <c r="F194" s="1">
        <f t="shared" si="10"/>
        <v>14.7</v>
      </c>
      <c r="G194" s="1" t="str">
        <f t="shared" si="11"/>
        <v>14.7mm FBE</v>
      </c>
      <c r="H194" s="1" t="str">
        <f>_xlfn.CONCAT(TEXT(R194,"0.0"),"mm ",INDEX('Pipe Lookup'!D:D,MATCH('~17 Pipe Segmentation'!S194,'Pipe Lookup'!C:C,0))," TYPE ",Q194)</f>
        <v>14.7mm Fusion-Bonded Epoxy TYPE 5</v>
      </c>
      <c r="M194" s="1" t="s">
        <v>9472</v>
      </c>
      <c r="N194" s="1">
        <v>1003100</v>
      </c>
      <c r="O194" s="1">
        <v>1003617.47</v>
      </c>
      <c r="P194" s="1">
        <v>517.46999999997206</v>
      </c>
      <c r="Q194" s="1">
        <v>5</v>
      </c>
      <c r="R194" s="1">
        <v>14.7</v>
      </c>
      <c r="S194" s="1" t="s">
        <v>54</v>
      </c>
      <c r="T194" s="1" t="s">
        <v>128</v>
      </c>
      <c r="W194" s="1">
        <v>0</v>
      </c>
      <c r="X194" s="1" t="s">
        <v>58</v>
      </c>
    </row>
    <row r="195" spans="1:24" x14ac:dyDescent="0.2">
      <c r="A195" s="1">
        <f t="shared" si="12"/>
        <v>1003617.47</v>
      </c>
      <c r="B195" s="1">
        <f t="shared" si="12"/>
        <v>1003641.47</v>
      </c>
      <c r="C195" s="11" t="s">
        <v>52</v>
      </c>
      <c r="D195" s="12">
        <f>INDEX(families!$A:$A,MATCH(E195,families!$B:$B,0))</f>
        <v>2</v>
      </c>
      <c r="E195" s="1" t="str">
        <f t="shared" ref="E195:E258" si="13">TRIM(LEFT(S195,3))</f>
        <v>FBE</v>
      </c>
      <c r="F195" s="1">
        <f t="shared" ref="F195:F258" si="14">R195</f>
        <v>19</v>
      </c>
      <c r="G195" s="1" t="str">
        <f t="shared" ref="G195:G258" si="15">_xlfn.CONCAT(TEXT(R195,"0.0"),"mm ",S195)</f>
        <v>19.0mm FBE</v>
      </c>
      <c r="H195" s="1" t="str">
        <f>_xlfn.CONCAT(TEXT(R195,"0.0"),"mm ",INDEX('Pipe Lookup'!D:D,MATCH('~17 Pipe Segmentation'!S195,'Pipe Lookup'!C:C,0))," TYPE ",Q195)</f>
        <v>19.0mm Fusion-Bonded Epoxy TYPE 7</v>
      </c>
      <c r="M195" s="1" t="s">
        <v>9472</v>
      </c>
      <c r="N195" s="1">
        <v>1003617.47</v>
      </c>
      <c r="O195" s="1">
        <v>1003641.47</v>
      </c>
      <c r="P195" s="1">
        <v>24</v>
      </c>
      <c r="Q195" s="1">
        <v>7</v>
      </c>
      <c r="R195" s="1">
        <v>19</v>
      </c>
      <c r="S195" s="1" t="s">
        <v>54</v>
      </c>
      <c r="T195" s="1" t="s">
        <v>128</v>
      </c>
      <c r="W195" s="1">
        <v>0</v>
      </c>
      <c r="X195" s="1" t="s">
        <v>58</v>
      </c>
    </row>
    <row r="196" spans="1:24" x14ac:dyDescent="0.2">
      <c r="A196" s="1">
        <f t="shared" si="12"/>
        <v>1003641.47</v>
      </c>
      <c r="B196" s="1">
        <f t="shared" si="12"/>
        <v>1003646.39</v>
      </c>
      <c r="C196" s="11" t="s">
        <v>52</v>
      </c>
      <c r="D196" s="12">
        <f>INDEX(families!$A:$A,MATCH(E196,families!$B:$B,0))</f>
        <v>3</v>
      </c>
      <c r="E196" s="1" t="str">
        <f t="shared" si="13"/>
        <v>LE</v>
      </c>
      <c r="F196" s="1">
        <f t="shared" si="14"/>
        <v>19</v>
      </c>
      <c r="G196" s="1" t="str">
        <f t="shared" si="15"/>
        <v>19.0mm LE</v>
      </c>
      <c r="H196" s="1" t="str">
        <f>_xlfn.CONCAT(TEXT(R196,"0.0"),"mm ",INDEX('Pipe Lookup'!D:D,MATCH('~17 Pipe Segmentation'!S196,'Pipe Lookup'!C:C,0))," TYPE ",Q196)</f>
        <v>19.0mm Elbow TYPE 26</v>
      </c>
      <c r="M196" s="1" t="s">
        <v>9472</v>
      </c>
      <c r="N196" s="1">
        <v>1003641.47</v>
      </c>
      <c r="O196" s="1">
        <v>1003646.39</v>
      </c>
      <c r="P196" s="1">
        <v>4.9200000000419095</v>
      </c>
      <c r="Q196" s="1">
        <v>26</v>
      </c>
      <c r="R196" s="1">
        <v>19</v>
      </c>
      <c r="S196" s="1" t="s">
        <v>56</v>
      </c>
      <c r="T196" s="1" t="s">
        <v>128</v>
      </c>
      <c r="V196" s="1" t="s">
        <v>129</v>
      </c>
      <c r="W196" s="1">
        <v>0</v>
      </c>
      <c r="X196" s="1" t="s">
        <v>58</v>
      </c>
    </row>
    <row r="197" spans="1:24" x14ac:dyDescent="0.2">
      <c r="A197" s="1">
        <f t="shared" si="12"/>
        <v>1003646.39</v>
      </c>
      <c r="B197" s="1">
        <f t="shared" si="12"/>
        <v>1003681.34</v>
      </c>
      <c r="C197" s="11" t="s">
        <v>52</v>
      </c>
      <c r="D197" s="12">
        <f>INDEX(families!$A:$A,MATCH(E197,families!$B:$B,0))</f>
        <v>2</v>
      </c>
      <c r="E197" s="1" t="str">
        <f t="shared" si="13"/>
        <v>FBE</v>
      </c>
      <c r="F197" s="1">
        <f t="shared" si="14"/>
        <v>19</v>
      </c>
      <c r="G197" s="1" t="str">
        <f t="shared" si="15"/>
        <v>19.0mm FBE</v>
      </c>
      <c r="H197" s="1" t="str">
        <f>_xlfn.CONCAT(TEXT(R197,"0.0"),"mm ",INDEX('Pipe Lookup'!D:D,MATCH('~17 Pipe Segmentation'!S197,'Pipe Lookup'!C:C,0))," TYPE ",Q197)</f>
        <v>19.0mm Fusion-Bonded Epoxy TYPE 7</v>
      </c>
      <c r="M197" s="1" t="s">
        <v>9472</v>
      </c>
      <c r="N197" s="1">
        <v>1003646.39</v>
      </c>
      <c r="O197" s="1">
        <v>1003681.34</v>
      </c>
      <c r="P197" s="1">
        <v>34.949999999953434</v>
      </c>
      <c r="Q197" s="1">
        <v>7</v>
      </c>
      <c r="R197" s="1">
        <v>19</v>
      </c>
      <c r="S197" s="1" t="s">
        <v>54</v>
      </c>
      <c r="T197" s="1" t="s">
        <v>128</v>
      </c>
      <c r="W197" s="1">
        <v>0</v>
      </c>
      <c r="X197" s="1" t="s">
        <v>58</v>
      </c>
    </row>
    <row r="198" spans="1:24" x14ac:dyDescent="0.2">
      <c r="A198" s="1">
        <f t="shared" si="12"/>
        <v>1003681.34</v>
      </c>
      <c r="B198" s="1">
        <f t="shared" si="12"/>
        <v>1003685.61</v>
      </c>
      <c r="C198" s="11" t="s">
        <v>52</v>
      </c>
      <c r="D198" s="12">
        <f>INDEX(families!$A:$A,MATCH(E198,families!$B:$B,0))</f>
        <v>3</v>
      </c>
      <c r="E198" s="1" t="str">
        <f t="shared" si="13"/>
        <v>LE</v>
      </c>
      <c r="F198" s="1">
        <f t="shared" si="14"/>
        <v>19</v>
      </c>
      <c r="G198" s="1" t="str">
        <f t="shared" si="15"/>
        <v>19.0mm LE</v>
      </c>
      <c r="H198" s="1" t="str">
        <f>_xlfn.CONCAT(TEXT(R198,"0.0"),"mm ",INDEX('Pipe Lookup'!D:D,MATCH('~17 Pipe Segmentation'!S198,'Pipe Lookup'!C:C,0))," TYPE ",Q198)</f>
        <v>19.0mm Elbow TYPE 26</v>
      </c>
      <c r="M198" s="1" t="s">
        <v>9472</v>
      </c>
      <c r="N198" s="1">
        <v>1003681.34</v>
      </c>
      <c r="O198" s="1">
        <v>1003685.61</v>
      </c>
      <c r="P198" s="1">
        <v>4.2700000000186265</v>
      </c>
      <c r="Q198" s="1">
        <v>26</v>
      </c>
      <c r="R198" s="1">
        <v>19</v>
      </c>
      <c r="S198" s="1" t="s">
        <v>56</v>
      </c>
      <c r="T198" s="1" t="s">
        <v>128</v>
      </c>
      <c r="V198" s="1" t="s">
        <v>130</v>
      </c>
      <c r="W198" s="1">
        <v>0</v>
      </c>
      <c r="X198" s="1" t="s">
        <v>58</v>
      </c>
    </row>
    <row r="199" spans="1:24" x14ac:dyDescent="0.2">
      <c r="A199" s="1">
        <f t="shared" si="12"/>
        <v>1003685.61</v>
      </c>
      <c r="B199" s="1">
        <f t="shared" si="12"/>
        <v>1003709.61</v>
      </c>
      <c r="C199" s="11" t="s">
        <v>52</v>
      </c>
      <c r="D199" s="12">
        <f>INDEX(families!$A:$A,MATCH(E199,families!$B:$B,0))</f>
        <v>2</v>
      </c>
      <c r="E199" s="1" t="str">
        <f t="shared" si="13"/>
        <v>FBE</v>
      </c>
      <c r="F199" s="1">
        <f t="shared" si="14"/>
        <v>19</v>
      </c>
      <c r="G199" s="1" t="str">
        <f t="shared" si="15"/>
        <v>19.0mm FBE</v>
      </c>
      <c r="H199" s="1" t="str">
        <f>_xlfn.CONCAT(TEXT(R199,"0.0"),"mm ",INDEX('Pipe Lookup'!D:D,MATCH('~17 Pipe Segmentation'!S199,'Pipe Lookup'!C:C,0))," TYPE ",Q199)</f>
        <v>19.0mm Fusion-Bonded Epoxy TYPE 7</v>
      </c>
      <c r="M199" s="1" t="s">
        <v>9472</v>
      </c>
      <c r="N199" s="1">
        <v>1003685.61</v>
      </c>
      <c r="O199" s="1">
        <v>1003709.61</v>
      </c>
      <c r="P199" s="1">
        <v>24</v>
      </c>
      <c r="Q199" s="1">
        <v>7</v>
      </c>
      <c r="R199" s="1">
        <v>19</v>
      </c>
      <c r="S199" s="1" t="s">
        <v>54</v>
      </c>
      <c r="T199" s="1" t="s">
        <v>128</v>
      </c>
      <c r="W199" s="1">
        <v>0</v>
      </c>
      <c r="X199" s="1" t="s">
        <v>58</v>
      </c>
    </row>
    <row r="200" spans="1:24" x14ac:dyDescent="0.2">
      <c r="A200" s="1">
        <f t="shared" si="12"/>
        <v>1003709.61</v>
      </c>
      <c r="B200" s="1">
        <f t="shared" si="12"/>
        <v>1003995.61</v>
      </c>
      <c r="C200" s="11" t="s">
        <v>52</v>
      </c>
      <c r="D200" s="12">
        <f>INDEX(families!$A:$A,MATCH(E200,families!$B:$B,0))</f>
        <v>2</v>
      </c>
      <c r="E200" s="1" t="str">
        <f t="shared" si="13"/>
        <v>FBE</v>
      </c>
      <c r="F200" s="1">
        <f t="shared" si="14"/>
        <v>14.7</v>
      </c>
      <c r="G200" s="1" t="str">
        <f t="shared" si="15"/>
        <v>14.7mm FBE</v>
      </c>
      <c r="H200" s="1" t="str">
        <f>_xlfn.CONCAT(TEXT(R200,"0.0"),"mm ",INDEX('Pipe Lookup'!D:D,MATCH('~17 Pipe Segmentation'!S200,'Pipe Lookup'!C:C,0))," TYPE ",Q200)</f>
        <v>14.7mm Fusion-Bonded Epoxy TYPE 5</v>
      </c>
      <c r="M200" s="1" t="s">
        <v>9472</v>
      </c>
      <c r="N200" s="1">
        <v>1003709.61</v>
      </c>
      <c r="O200" s="1">
        <v>1003995.61</v>
      </c>
      <c r="P200" s="1">
        <v>286</v>
      </c>
      <c r="Q200" s="1">
        <v>5</v>
      </c>
      <c r="R200" s="1">
        <v>14.7</v>
      </c>
      <c r="S200" s="1" t="s">
        <v>54</v>
      </c>
      <c r="T200" s="1" t="s">
        <v>128</v>
      </c>
      <c r="W200" s="1">
        <v>0</v>
      </c>
      <c r="X200" s="1" t="s">
        <v>58</v>
      </c>
    </row>
    <row r="201" spans="1:24" x14ac:dyDescent="0.2">
      <c r="A201" s="1">
        <f t="shared" si="12"/>
        <v>1003995.61</v>
      </c>
      <c r="B201" s="1">
        <f t="shared" si="12"/>
        <v>1004019.62</v>
      </c>
      <c r="C201" s="11" t="s">
        <v>52</v>
      </c>
      <c r="D201" s="12">
        <f>INDEX(families!$A:$A,MATCH(E201,families!$B:$B,0))</f>
        <v>2</v>
      </c>
      <c r="E201" s="1" t="str">
        <f t="shared" si="13"/>
        <v>FBE</v>
      </c>
      <c r="F201" s="1">
        <f t="shared" si="14"/>
        <v>19</v>
      </c>
      <c r="G201" s="1" t="str">
        <f t="shared" si="15"/>
        <v>19.0mm FBE</v>
      </c>
      <c r="H201" s="1" t="str">
        <f>_xlfn.CONCAT(TEXT(R201,"0.0"),"mm ",INDEX('Pipe Lookup'!D:D,MATCH('~17 Pipe Segmentation'!S201,'Pipe Lookup'!C:C,0))," TYPE ",Q201)</f>
        <v>19.0mm Fusion-Bonded Epoxy TYPE 7</v>
      </c>
      <c r="M201" s="1" t="s">
        <v>9472</v>
      </c>
      <c r="N201" s="1">
        <v>1003995.61</v>
      </c>
      <c r="O201" s="1">
        <v>1004019.62</v>
      </c>
      <c r="P201" s="1">
        <v>24.010000000009313</v>
      </c>
      <c r="Q201" s="1">
        <v>7</v>
      </c>
      <c r="R201" s="1">
        <v>19</v>
      </c>
      <c r="S201" s="1" t="s">
        <v>54</v>
      </c>
      <c r="T201" s="1" t="s">
        <v>128</v>
      </c>
      <c r="W201" s="1">
        <v>0</v>
      </c>
      <c r="X201" s="1" t="s">
        <v>58</v>
      </c>
    </row>
    <row r="202" spans="1:24" x14ac:dyDescent="0.2">
      <c r="A202" s="1">
        <f t="shared" si="12"/>
        <v>1004019.62</v>
      </c>
      <c r="B202" s="1">
        <f t="shared" si="12"/>
        <v>1004023.81</v>
      </c>
      <c r="C202" s="11" t="s">
        <v>52</v>
      </c>
      <c r="D202" s="12">
        <f>INDEX(families!$A:$A,MATCH(E202,families!$B:$B,0))</f>
        <v>3</v>
      </c>
      <c r="E202" s="1" t="str">
        <f t="shared" si="13"/>
        <v>LE</v>
      </c>
      <c r="F202" s="1">
        <f t="shared" si="14"/>
        <v>19</v>
      </c>
      <c r="G202" s="1" t="str">
        <f t="shared" si="15"/>
        <v>19.0mm LE</v>
      </c>
      <c r="H202" s="1" t="str">
        <f>_xlfn.CONCAT(TEXT(R202,"0.0"),"mm ",INDEX('Pipe Lookup'!D:D,MATCH('~17 Pipe Segmentation'!S202,'Pipe Lookup'!C:C,0))," TYPE ",Q202)</f>
        <v>19.0mm Elbow TYPE 26</v>
      </c>
      <c r="M202" s="1" t="s">
        <v>9472</v>
      </c>
      <c r="N202" s="1">
        <v>1004019.62</v>
      </c>
      <c r="O202" s="1">
        <v>1004023.81</v>
      </c>
      <c r="P202" s="1">
        <v>4.190000000060536</v>
      </c>
      <c r="Q202" s="1">
        <v>26</v>
      </c>
      <c r="R202" s="1">
        <v>19</v>
      </c>
      <c r="S202" s="1" t="s">
        <v>56</v>
      </c>
      <c r="T202" s="1" t="s">
        <v>128</v>
      </c>
      <c r="V202" s="1" t="s">
        <v>131</v>
      </c>
      <c r="W202" s="1">
        <v>0</v>
      </c>
      <c r="X202" s="1" t="s">
        <v>58</v>
      </c>
    </row>
    <row r="203" spans="1:24" x14ac:dyDescent="0.2">
      <c r="A203" s="1">
        <f t="shared" si="12"/>
        <v>1004023.81</v>
      </c>
      <c r="B203" s="1">
        <f t="shared" si="12"/>
        <v>1004047.81</v>
      </c>
      <c r="C203" s="11" t="s">
        <v>52</v>
      </c>
      <c r="D203" s="12">
        <f>INDEX(families!$A:$A,MATCH(E203,families!$B:$B,0))</f>
        <v>2</v>
      </c>
      <c r="E203" s="1" t="str">
        <f t="shared" si="13"/>
        <v>FBE</v>
      </c>
      <c r="F203" s="1">
        <f t="shared" si="14"/>
        <v>19</v>
      </c>
      <c r="G203" s="1" t="str">
        <f t="shared" si="15"/>
        <v>19.0mm FBE</v>
      </c>
      <c r="H203" s="1" t="str">
        <f>_xlfn.CONCAT(TEXT(R203,"0.0"),"mm ",INDEX('Pipe Lookup'!D:D,MATCH('~17 Pipe Segmentation'!S203,'Pipe Lookup'!C:C,0))," TYPE ",Q203)</f>
        <v>19.0mm Fusion-Bonded Epoxy TYPE 7</v>
      </c>
      <c r="M203" s="1" t="s">
        <v>9472</v>
      </c>
      <c r="N203" s="1">
        <v>1004023.81</v>
      </c>
      <c r="O203" s="1">
        <v>1004047.81</v>
      </c>
      <c r="P203" s="1">
        <v>24</v>
      </c>
      <c r="Q203" s="1">
        <v>7</v>
      </c>
      <c r="R203" s="1">
        <v>19</v>
      </c>
      <c r="S203" s="1" t="s">
        <v>54</v>
      </c>
      <c r="T203" s="1" t="s">
        <v>128</v>
      </c>
      <c r="W203" s="1">
        <v>0</v>
      </c>
      <c r="X203" s="1" t="s">
        <v>58</v>
      </c>
    </row>
    <row r="204" spans="1:24" x14ac:dyDescent="0.2">
      <c r="A204" s="1">
        <f t="shared" si="12"/>
        <v>1004047.81</v>
      </c>
      <c r="B204" s="1">
        <f t="shared" si="12"/>
        <v>1004116.77</v>
      </c>
      <c r="C204" s="11" t="s">
        <v>52</v>
      </c>
      <c r="D204" s="12">
        <f>INDEX(families!$A:$A,MATCH(E204,families!$B:$B,0))</f>
        <v>2</v>
      </c>
      <c r="E204" s="1" t="str">
        <f t="shared" si="13"/>
        <v>FBE</v>
      </c>
      <c r="F204" s="1">
        <f t="shared" si="14"/>
        <v>14.7</v>
      </c>
      <c r="G204" s="1" t="str">
        <f t="shared" si="15"/>
        <v>14.7mm FBE</v>
      </c>
      <c r="H204" s="1" t="str">
        <f>_xlfn.CONCAT(TEXT(R204,"0.0"),"mm ",INDEX('Pipe Lookup'!D:D,MATCH('~17 Pipe Segmentation'!S204,'Pipe Lookup'!C:C,0))," TYPE ",Q204)</f>
        <v>14.7mm Fusion-Bonded Epoxy TYPE 5</v>
      </c>
      <c r="M204" s="1" t="s">
        <v>9472</v>
      </c>
      <c r="N204" s="1">
        <v>1004047.81</v>
      </c>
      <c r="O204" s="1">
        <v>1004116.77</v>
      </c>
      <c r="P204" s="1">
        <v>68.959999999962747</v>
      </c>
      <c r="Q204" s="1">
        <v>5</v>
      </c>
      <c r="R204" s="1">
        <v>14.7</v>
      </c>
      <c r="S204" s="1" t="s">
        <v>54</v>
      </c>
      <c r="T204" s="1" t="s">
        <v>128</v>
      </c>
      <c r="W204" s="1">
        <v>0</v>
      </c>
      <c r="X204" s="1" t="s">
        <v>58</v>
      </c>
    </row>
    <row r="205" spans="1:24" x14ac:dyDescent="0.2">
      <c r="A205" s="1">
        <f t="shared" si="12"/>
        <v>1004116.77</v>
      </c>
      <c r="B205" s="1">
        <f t="shared" si="12"/>
        <v>1004140.77</v>
      </c>
      <c r="C205" s="11" t="s">
        <v>52</v>
      </c>
      <c r="D205" s="12">
        <f>INDEX(families!$A:$A,MATCH(E205,families!$B:$B,0))</f>
        <v>2</v>
      </c>
      <c r="E205" s="1" t="str">
        <f t="shared" si="13"/>
        <v>FBE</v>
      </c>
      <c r="F205" s="1">
        <f t="shared" si="14"/>
        <v>19</v>
      </c>
      <c r="G205" s="1" t="str">
        <f t="shared" si="15"/>
        <v>19.0mm FBE</v>
      </c>
      <c r="H205" s="1" t="str">
        <f>_xlfn.CONCAT(TEXT(R205,"0.0"),"mm ",INDEX('Pipe Lookup'!D:D,MATCH('~17 Pipe Segmentation'!S205,'Pipe Lookup'!C:C,0))," TYPE ",Q205)</f>
        <v>19.0mm Fusion-Bonded Epoxy TYPE 7</v>
      </c>
      <c r="M205" s="1" t="s">
        <v>9472</v>
      </c>
      <c r="N205" s="1">
        <v>1004116.77</v>
      </c>
      <c r="O205" s="1">
        <v>1004140.77</v>
      </c>
      <c r="P205" s="1">
        <v>24</v>
      </c>
      <c r="Q205" s="1">
        <v>7</v>
      </c>
      <c r="R205" s="1">
        <v>19</v>
      </c>
      <c r="S205" s="1" t="s">
        <v>54</v>
      </c>
      <c r="T205" s="1" t="s">
        <v>128</v>
      </c>
      <c r="W205" s="1">
        <v>0</v>
      </c>
      <c r="X205" s="1" t="s">
        <v>58</v>
      </c>
    </row>
    <row r="206" spans="1:24" x14ac:dyDescent="0.2">
      <c r="A206" s="1">
        <f t="shared" si="12"/>
        <v>1004140.77</v>
      </c>
      <c r="B206" s="1">
        <f t="shared" si="12"/>
        <v>1004145.05</v>
      </c>
      <c r="C206" s="11" t="s">
        <v>52</v>
      </c>
      <c r="D206" s="12">
        <f>INDEX(families!$A:$A,MATCH(E206,families!$B:$B,0))</f>
        <v>3</v>
      </c>
      <c r="E206" s="1" t="str">
        <f t="shared" si="13"/>
        <v>LE</v>
      </c>
      <c r="F206" s="1">
        <f t="shared" si="14"/>
        <v>19</v>
      </c>
      <c r="G206" s="1" t="str">
        <f t="shared" si="15"/>
        <v>19.0mm LE</v>
      </c>
      <c r="H206" s="1" t="str">
        <f>_xlfn.CONCAT(TEXT(R206,"0.0"),"mm ",INDEX('Pipe Lookup'!D:D,MATCH('~17 Pipe Segmentation'!S206,'Pipe Lookup'!C:C,0))," TYPE ",Q206)</f>
        <v>19.0mm Elbow TYPE 26</v>
      </c>
      <c r="M206" s="1" t="s">
        <v>9472</v>
      </c>
      <c r="N206" s="1">
        <v>1004140.77</v>
      </c>
      <c r="O206" s="1">
        <v>1004145.05</v>
      </c>
      <c r="P206" s="1">
        <v>4.2800000000279397</v>
      </c>
      <c r="Q206" s="1">
        <v>26</v>
      </c>
      <c r="R206" s="1">
        <v>19</v>
      </c>
      <c r="S206" s="1" t="s">
        <v>56</v>
      </c>
      <c r="T206" s="1" t="s">
        <v>128</v>
      </c>
      <c r="V206" s="1" t="s">
        <v>132</v>
      </c>
      <c r="W206" s="1">
        <v>0</v>
      </c>
      <c r="X206" s="1" t="s">
        <v>58</v>
      </c>
    </row>
    <row r="207" spans="1:24" x14ac:dyDescent="0.2">
      <c r="A207" s="1">
        <f t="shared" si="12"/>
        <v>1004145.05</v>
      </c>
      <c r="B207" s="1">
        <f t="shared" si="12"/>
        <v>1004169.05</v>
      </c>
      <c r="C207" s="11" t="s">
        <v>52</v>
      </c>
      <c r="D207" s="12">
        <f>INDEX(families!$A:$A,MATCH(E207,families!$B:$B,0))</f>
        <v>2</v>
      </c>
      <c r="E207" s="1" t="str">
        <f t="shared" si="13"/>
        <v>FBE</v>
      </c>
      <c r="F207" s="1">
        <f t="shared" si="14"/>
        <v>19</v>
      </c>
      <c r="G207" s="1" t="str">
        <f t="shared" si="15"/>
        <v>19.0mm FBE</v>
      </c>
      <c r="H207" s="1" t="str">
        <f>_xlfn.CONCAT(TEXT(R207,"0.0"),"mm ",INDEX('Pipe Lookup'!D:D,MATCH('~17 Pipe Segmentation'!S207,'Pipe Lookup'!C:C,0))," TYPE ",Q207)</f>
        <v>19.0mm Fusion-Bonded Epoxy TYPE 7</v>
      </c>
      <c r="M207" s="1" t="s">
        <v>9472</v>
      </c>
      <c r="N207" s="1">
        <v>1004145.05</v>
      </c>
      <c r="O207" s="1">
        <v>1004169.05</v>
      </c>
      <c r="P207" s="1">
        <v>24</v>
      </c>
      <c r="Q207" s="1">
        <v>7</v>
      </c>
      <c r="R207" s="1">
        <v>19</v>
      </c>
      <c r="S207" s="1" t="s">
        <v>54</v>
      </c>
      <c r="T207" s="1" t="s">
        <v>128</v>
      </c>
      <c r="W207" s="1">
        <v>0</v>
      </c>
      <c r="X207" s="1" t="s">
        <v>58</v>
      </c>
    </row>
    <row r="208" spans="1:24" x14ac:dyDescent="0.2">
      <c r="A208" s="1">
        <f t="shared" si="12"/>
        <v>1004169.05</v>
      </c>
      <c r="B208" s="1">
        <f t="shared" si="12"/>
        <v>1004532.06</v>
      </c>
      <c r="C208" s="11" t="s">
        <v>52</v>
      </c>
      <c r="D208" s="12">
        <f>INDEX(families!$A:$A,MATCH(E208,families!$B:$B,0))</f>
        <v>2</v>
      </c>
      <c r="E208" s="1" t="str">
        <f t="shared" si="13"/>
        <v>FBE</v>
      </c>
      <c r="F208" s="1">
        <f t="shared" si="14"/>
        <v>14.7</v>
      </c>
      <c r="G208" s="1" t="str">
        <f t="shared" si="15"/>
        <v>14.7mm FBE</v>
      </c>
      <c r="H208" s="1" t="str">
        <f>_xlfn.CONCAT(TEXT(R208,"0.0"),"mm ",INDEX('Pipe Lookup'!D:D,MATCH('~17 Pipe Segmentation'!S208,'Pipe Lookup'!C:C,0))," TYPE ",Q208)</f>
        <v>14.7mm Fusion-Bonded Epoxy TYPE 5</v>
      </c>
      <c r="M208" s="1" t="s">
        <v>9472</v>
      </c>
      <c r="N208" s="1">
        <v>1004169.05</v>
      </c>
      <c r="O208" s="1">
        <v>1004532.06</v>
      </c>
      <c r="P208" s="1">
        <v>363.01000000000931</v>
      </c>
      <c r="Q208" s="1">
        <v>5</v>
      </c>
      <c r="R208" s="1">
        <v>14.7</v>
      </c>
      <c r="S208" s="1" t="s">
        <v>54</v>
      </c>
      <c r="T208" s="1" t="s">
        <v>128</v>
      </c>
      <c r="W208" s="1">
        <v>0</v>
      </c>
      <c r="X208" s="1" t="s">
        <v>58</v>
      </c>
    </row>
    <row r="209" spans="1:24" x14ac:dyDescent="0.2">
      <c r="A209" s="1">
        <f t="shared" si="12"/>
        <v>1004532.06</v>
      </c>
      <c r="B209" s="1">
        <f t="shared" si="12"/>
        <v>1004556.06</v>
      </c>
      <c r="C209" s="11" t="s">
        <v>52</v>
      </c>
      <c r="D209" s="12">
        <f>INDEX(families!$A:$A,MATCH(E209,families!$B:$B,0))</f>
        <v>2</v>
      </c>
      <c r="E209" s="1" t="str">
        <f t="shared" si="13"/>
        <v>FBE</v>
      </c>
      <c r="F209" s="1">
        <f t="shared" si="14"/>
        <v>19</v>
      </c>
      <c r="G209" s="1" t="str">
        <f t="shared" si="15"/>
        <v>19.0mm FBE</v>
      </c>
      <c r="H209" s="1" t="str">
        <f>_xlfn.CONCAT(TEXT(R209,"0.0"),"mm ",INDEX('Pipe Lookup'!D:D,MATCH('~17 Pipe Segmentation'!S209,'Pipe Lookup'!C:C,0))," TYPE ",Q209)</f>
        <v>19.0mm Fusion-Bonded Epoxy TYPE 7</v>
      </c>
      <c r="M209" s="1" t="s">
        <v>9472</v>
      </c>
      <c r="N209" s="1">
        <v>1004532.06</v>
      </c>
      <c r="O209" s="1">
        <v>1004556.06</v>
      </c>
      <c r="P209" s="1">
        <v>24</v>
      </c>
      <c r="Q209" s="1">
        <v>7</v>
      </c>
      <c r="R209" s="1">
        <v>19</v>
      </c>
      <c r="S209" s="1" t="s">
        <v>54</v>
      </c>
      <c r="T209" s="1" t="s">
        <v>128</v>
      </c>
      <c r="W209" s="1">
        <v>0</v>
      </c>
      <c r="X209" s="1" t="s">
        <v>58</v>
      </c>
    </row>
    <row r="210" spans="1:24" x14ac:dyDescent="0.2">
      <c r="A210" s="1">
        <f t="shared" si="12"/>
        <v>1004556.06</v>
      </c>
      <c r="B210" s="1">
        <f t="shared" si="12"/>
        <v>1004560.57</v>
      </c>
      <c r="C210" s="11" t="s">
        <v>52</v>
      </c>
      <c r="D210" s="12">
        <f>INDEX(families!$A:$A,MATCH(E210,families!$B:$B,0))</f>
        <v>3</v>
      </c>
      <c r="E210" s="1" t="str">
        <f t="shared" si="13"/>
        <v>LE</v>
      </c>
      <c r="F210" s="1">
        <f t="shared" si="14"/>
        <v>19</v>
      </c>
      <c r="G210" s="1" t="str">
        <f t="shared" si="15"/>
        <v>19.0mm LE</v>
      </c>
      <c r="H210" s="1" t="str">
        <f>_xlfn.CONCAT(TEXT(R210,"0.0"),"mm ",INDEX('Pipe Lookup'!D:D,MATCH('~17 Pipe Segmentation'!S210,'Pipe Lookup'!C:C,0))," TYPE ",Q210)</f>
        <v>19.0mm Elbow TYPE 26</v>
      </c>
      <c r="M210" s="1" t="s">
        <v>9472</v>
      </c>
      <c r="N210" s="1">
        <v>1004556.06</v>
      </c>
      <c r="O210" s="1">
        <v>1004560.57</v>
      </c>
      <c r="P210" s="1">
        <v>4.5099999998928979</v>
      </c>
      <c r="Q210" s="1">
        <v>26</v>
      </c>
      <c r="R210" s="1">
        <v>19</v>
      </c>
      <c r="S210" s="1" t="s">
        <v>56</v>
      </c>
      <c r="T210" s="1" t="s">
        <v>128</v>
      </c>
      <c r="V210" s="1" t="s">
        <v>133</v>
      </c>
      <c r="W210" s="1">
        <v>0</v>
      </c>
      <c r="X210" s="1" t="s">
        <v>58</v>
      </c>
    </row>
    <row r="211" spans="1:24" x14ac:dyDescent="0.2">
      <c r="A211" s="1">
        <f t="shared" si="12"/>
        <v>1004560.57</v>
      </c>
      <c r="B211" s="1">
        <f t="shared" si="12"/>
        <v>1004584.57</v>
      </c>
      <c r="C211" s="11" t="s">
        <v>52</v>
      </c>
      <c r="D211" s="12">
        <f>INDEX(families!$A:$A,MATCH(E211,families!$B:$B,0))</f>
        <v>2</v>
      </c>
      <c r="E211" s="1" t="str">
        <f t="shared" si="13"/>
        <v>FBE</v>
      </c>
      <c r="F211" s="1">
        <f t="shared" si="14"/>
        <v>19</v>
      </c>
      <c r="G211" s="1" t="str">
        <f t="shared" si="15"/>
        <v>19.0mm FBE</v>
      </c>
      <c r="H211" s="1" t="str">
        <f>_xlfn.CONCAT(TEXT(R211,"0.0"),"mm ",INDEX('Pipe Lookup'!D:D,MATCH('~17 Pipe Segmentation'!S211,'Pipe Lookup'!C:C,0))," TYPE ",Q211)</f>
        <v>19.0mm Fusion-Bonded Epoxy TYPE 7</v>
      </c>
      <c r="M211" s="1" t="s">
        <v>9472</v>
      </c>
      <c r="N211" s="1">
        <v>1004560.57</v>
      </c>
      <c r="O211" s="1">
        <v>1004584.57</v>
      </c>
      <c r="P211" s="1">
        <v>24</v>
      </c>
      <c r="Q211" s="1">
        <v>7</v>
      </c>
      <c r="R211" s="1">
        <v>19</v>
      </c>
      <c r="S211" s="1" t="s">
        <v>54</v>
      </c>
      <c r="T211" s="1" t="s">
        <v>128</v>
      </c>
      <c r="W211" s="1">
        <v>0</v>
      </c>
      <c r="X211" s="1" t="s">
        <v>58</v>
      </c>
    </row>
    <row r="212" spans="1:24" x14ac:dyDescent="0.2">
      <c r="A212" s="1">
        <f t="shared" si="12"/>
        <v>1004584.57</v>
      </c>
      <c r="B212" s="1">
        <f t="shared" si="12"/>
        <v>1004743.91</v>
      </c>
      <c r="C212" s="11" t="s">
        <v>52</v>
      </c>
      <c r="D212" s="12">
        <f>INDEX(families!$A:$A,MATCH(E212,families!$B:$B,0))</f>
        <v>2</v>
      </c>
      <c r="E212" s="1" t="str">
        <f t="shared" si="13"/>
        <v>FBE</v>
      </c>
      <c r="F212" s="1">
        <f t="shared" si="14"/>
        <v>14.7</v>
      </c>
      <c r="G212" s="1" t="str">
        <f t="shared" si="15"/>
        <v>14.7mm FBE</v>
      </c>
      <c r="H212" s="1" t="str">
        <f>_xlfn.CONCAT(TEXT(R212,"0.0"),"mm ",INDEX('Pipe Lookup'!D:D,MATCH('~17 Pipe Segmentation'!S212,'Pipe Lookup'!C:C,0))," TYPE ",Q212)</f>
        <v>14.7mm Fusion-Bonded Epoxy TYPE 5</v>
      </c>
      <c r="M212" s="1" t="s">
        <v>9472</v>
      </c>
      <c r="N212" s="1">
        <v>1004584.57</v>
      </c>
      <c r="O212" s="1">
        <v>1004743.91</v>
      </c>
      <c r="P212" s="1">
        <v>159.34000000008382</v>
      </c>
      <c r="Q212" s="1">
        <v>5</v>
      </c>
      <c r="R212" s="1">
        <v>14.7</v>
      </c>
      <c r="S212" s="1" t="s">
        <v>54</v>
      </c>
      <c r="T212" s="1" t="s">
        <v>128</v>
      </c>
      <c r="W212" s="1">
        <v>0</v>
      </c>
      <c r="X212" s="1" t="s">
        <v>58</v>
      </c>
    </row>
    <row r="213" spans="1:24" x14ac:dyDescent="0.2">
      <c r="A213" s="1">
        <f t="shared" si="12"/>
        <v>1004743.91</v>
      </c>
      <c r="B213" s="1">
        <f t="shared" si="12"/>
        <v>1004767.91</v>
      </c>
      <c r="C213" s="11" t="s">
        <v>52</v>
      </c>
      <c r="D213" s="12">
        <f>INDEX(families!$A:$A,MATCH(E213,families!$B:$B,0))</f>
        <v>2</v>
      </c>
      <c r="E213" s="1" t="str">
        <f t="shared" si="13"/>
        <v>FBE</v>
      </c>
      <c r="F213" s="1">
        <f t="shared" si="14"/>
        <v>19</v>
      </c>
      <c r="G213" s="1" t="str">
        <f t="shared" si="15"/>
        <v>19.0mm FBE</v>
      </c>
      <c r="H213" s="1" t="str">
        <f>_xlfn.CONCAT(TEXT(R213,"0.0"),"mm ",INDEX('Pipe Lookup'!D:D,MATCH('~17 Pipe Segmentation'!S213,'Pipe Lookup'!C:C,0))," TYPE ",Q213)</f>
        <v>19.0mm Fusion-Bonded Epoxy TYPE 7</v>
      </c>
      <c r="M213" s="1" t="s">
        <v>9472</v>
      </c>
      <c r="N213" s="1">
        <v>1004743.91</v>
      </c>
      <c r="O213" s="1">
        <v>1004767.91</v>
      </c>
      <c r="P213" s="1">
        <v>24</v>
      </c>
      <c r="Q213" s="1">
        <v>7</v>
      </c>
      <c r="R213" s="1">
        <v>19</v>
      </c>
      <c r="S213" s="1" t="s">
        <v>54</v>
      </c>
      <c r="T213" s="1" t="s">
        <v>128</v>
      </c>
      <c r="W213" s="1">
        <v>0</v>
      </c>
      <c r="X213" s="1" t="s">
        <v>58</v>
      </c>
    </row>
    <row r="214" spans="1:24" x14ac:dyDescent="0.2">
      <c r="A214" s="1">
        <f t="shared" si="12"/>
        <v>1004767.91</v>
      </c>
      <c r="B214" s="1">
        <f t="shared" si="12"/>
        <v>1004772.35</v>
      </c>
      <c r="C214" s="11" t="s">
        <v>52</v>
      </c>
      <c r="D214" s="12">
        <f>INDEX(families!$A:$A,MATCH(E214,families!$B:$B,0))</f>
        <v>3</v>
      </c>
      <c r="E214" s="1" t="str">
        <f t="shared" si="13"/>
        <v>LE</v>
      </c>
      <c r="F214" s="1">
        <f t="shared" si="14"/>
        <v>19</v>
      </c>
      <c r="G214" s="1" t="str">
        <f t="shared" si="15"/>
        <v>19.0mm LE</v>
      </c>
      <c r="H214" s="1" t="str">
        <f>_xlfn.CONCAT(TEXT(R214,"0.0"),"mm ",INDEX('Pipe Lookup'!D:D,MATCH('~17 Pipe Segmentation'!S214,'Pipe Lookup'!C:C,0))," TYPE ",Q214)</f>
        <v>19.0mm Elbow TYPE 26</v>
      </c>
      <c r="M214" s="1" t="s">
        <v>9472</v>
      </c>
      <c r="N214" s="1">
        <v>1004767.91</v>
      </c>
      <c r="O214" s="1">
        <v>1004772.35</v>
      </c>
      <c r="P214" s="1">
        <v>4.4399999999441206</v>
      </c>
      <c r="Q214" s="1">
        <v>26</v>
      </c>
      <c r="R214" s="1">
        <v>19</v>
      </c>
      <c r="S214" s="1" t="s">
        <v>56</v>
      </c>
      <c r="T214" s="1" t="s">
        <v>128</v>
      </c>
      <c r="V214" s="1" t="s">
        <v>134</v>
      </c>
      <c r="W214" s="1">
        <v>0</v>
      </c>
      <c r="X214" s="1" t="s">
        <v>58</v>
      </c>
    </row>
    <row r="215" spans="1:24" x14ac:dyDescent="0.2">
      <c r="A215" s="1">
        <f t="shared" si="12"/>
        <v>1004772.35</v>
      </c>
      <c r="B215" s="1">
        <f t="shared" si="12"/>
        <v>1004804.5</v>
      </c>
      <c r="C215" s="11" t="s">
        <v>52</v>
      </c>
      <c r="D215" s="12">
        <f>INDEX(families!$A:$A,MATCH(E215,families!$B:$B,0))</f>
        <v>2</v>
      </c>
      <c r="E215" s="1" t="str">
        <f t="shared" si="13"/>
        <v>FBE</v>
      </c>
      <c r="F215" s="1">
        <f t="shared" si="14"/>
        <v>19</v>
      </c>
      <c r="G215" s="1" t="str">
        <f t="shared" si="15"/>
        <v>19.0mm FBE</v>
      </c>
      <c r="H215" s="1" t="str">
        <f>_xlfn.CONCAT(TEXT(R215,"0.0"),"mm ",INDEX('Pipe Lookup'!D:D,MATCH('~17 Pipe Segmentation'!S215,'Pipe Lookup'!C:C,0))," TYPE ",Q215)</f>
        <v>19.0mm Fusion-Bonded Epoxy TYPE 7</v>
      </c>
      <c r="M215" s="1" t="s">
        <v>9472</v>
      </c>
      <c r="N215" s="1">
        <v>1004772.35</v>
      </c>
      <c r="O215" s="1">
        <v>1004804.5</v>
      </c>
      <c r="P215" s="1">
        <v>32.150000000023283</v>
      </c>
      <c r="Q215" s="1">
        <v>7</v>
      </c>
      <c r="R215" s="1">
        <v>19</v>
      </c>
      <c r="S215" s="1" t="s">
        <v>54</v>
      </c>
      <c r="T215" s="1" t="s">
        <v>128</v>
      </c>
      <c r="W215" s="1">
        <v>0</v>
      </c>
      <c r="X215" s="1" t="s">
        <v>58</v>
      </c>
    </row>
    <row r="216" spans="1:24" x14ac:dyDescent="0.2">
      <c r="A216" s="1">
        <f t="shared" si="12"/>
        <v>1004804.5</v>
      </c>
      <c r="B216" s="1">
        <f t="shared" si="12"/>
        <v>1004810</v>
      </c>
      <c r="C216" s="11" t="s">
        <v>52</v>
      </c>
      <c r="D216" s="12">
        <f>INDEX(families!$A:$A,MATCH(E216,families!$B:$B,0))</f>
        <v>3</v>
      </c>
      <c r="E216" s="1" t="str">
        <f t="shared" si="13"/>
        <v>LE</v>
      </c>
      <c r="F216" s="1">
        <f t="shared" si="14"/>
        <v>19</v>
      </c>
      <c r="G216" s="1" t="str">
        <f t="shared" si="15"/>
        <v>19.0mm LE</v>
      </c>
      <c r="H216" s="1" t="str">
        <f>_xlfn.CONCAT(TEXT(R216,"0.0"),"mm ",INDEX('Pipe Lookup'!D:D,MATCH('~17 Pipe Segmentation'!S216,'Pipe Lookup'!C:C,0))," TYPE ",Q216)</f>
        <v>19.0mm Elbow TYPE 26</v>
      </c>
      <c r="M216" s="1" t="s">
        <v>9472</v>
      </c>
      <c r="N216" s="1">
        <v>1004804.5</v>
      </c>
      <c r="O216" s="1">
        <v>1004810</v>
      </c>
      <c r="P216" s="1">
        <v>5.5</v>
      </c>
      <c r="Q216" s="1">
        <v>26</v>
      </c>
      <c r="R216" s="1">
        <v>19</v>
      </c>
      <c r="S216" s="11" t="s">
        <v>56</v>
      </c>
      <c r="T216" s="1" t="s">
        <v>128</v>
      </c>
      <c r="V216" s="1" t="s">
        <v>135</v>
      </c>
      <c r="W216" s="1">
        <v>0</v>
      </c>
      <c r="X216" s="1" t="s">
        <v>58</v>
      </c>
    </row>
    <row r="217" spans="1:24" x14ac:dyDescent="0.2">
      <c r="A217" s="1">
        <f t="shared" si="12"/>
        <v>1004810</v>
      </c>
      <c r="B217" s="1">
        <f t="shared" si="12"/>
        <v>1004834</v>
      </c>
      <c r="C217" s="11" t="s">
        <v>52</v>
      </c>
      <c r="D217" s="12">
        <f>INDEX(families!$A:$A,MATCH(E217,families!$B:$B,0))</f>
        <v>2</v>
      </c>
      <c r="E217" s="1" t="str">
        <f t="shared" si="13"/>
        <v>FBE</v>
      </c>
      <c r="F217" s="1">
        <f t="shared" si="14"/>
        <v>19</v>
      </c>
      <c r="G217" s="1" t="str">
        <f t="shared" si="15"/>
        <v>19.0mm FBE</v>
      </c>
      <c r="H217" s="1" t="str">
        <f>_xlfn.CONCAT(TEXT(R217,"0.0"),"mm ",INDEX('Pipe Lookup'!D:D,MATCH('~17 Pipe Segmentation'!S217,'Pipe Lookup'!C:C,0))," TYPE ",Q217)</f>
        <v>19.0mm Fusion-Bonded Epoxy TYPE 7</v>
      </c>
      <c r="M217" s="1" t="s">
        <v>9472</v>
      </c>
      <c r="N217" s="1">
        <v>1004810</v>
      </c>
      <c r="O217" s="1">
        <v>1004834</v>
      </c>
      <c r="P217" s="1">
        <v>24</v>
      </c>
      <c r="Q217" s="1">
        <v>7</v>
      </c>
      <c r="R217" s="1">
        <v>19</v>
      </c>
      <c r="S217" s="1" t="s">
        <v>54</v>
      </c>
      <c r="T217" s="1" t="s">
        <v>128</v>
      </c>
      <c r="W217" s="1">
        <v>0</v>
      </c>
      <c r="X217" s="1" t="s">
        <v>58</v>
      </c>
    </row>
    <row r="218" spans="1:24" x14ac:dyDescent="0.2">
      <c r="A218" s="1">
        <f t="shared" si="12"/>
        <v>1004834</v>
      </c>
      <c r="B218" s="1">
        <f t="shared" si="12"/>
        <v>1004945</v>
      </c>
      <c r="C218" s="11" t="s">
        <v>52</v>
      </c>
      <c r="D218" s="12">
        <f>INDEX(families!$A:$A,MATCH(E218,families!$B:$B,0))</f>
        <v>2</v>
      </c>
      <c r="E218" s="1" t="str">
        <f t="shared" si="13"/>
        <v>FBE</v>
      </c>
      <c r="F218" s="1">
        <f t="shared" si="14"/>
        <v>14.7</v>
      </c>
      <c r="G218" s="1" t="str">
        <f t="shared" si="15"/>
        <v>14.7mm FBE</v>
      </c>
      <c r="H218" s="1" t="str">
        <f>_xlfn.CONCAT(TEXT(R218,"0.0"),"mm ",INDEX('Pipe Lookup'!D:D,MATCH('~17 Pipe Segmentation'!S218,'Pipe Lookup'!C:C,0))," TYPE ",Q218)</f>
        <v>14.7mm Fusion-Bonded Epoxy TYPE 5</v>
      </c>
      <c r="M218" s="1" t="s">
        <v>9472</v>
      </c>
      <c r="N218" s="1">
        <v>1004834</v>
      </c>
      <c r="O218" s="1">
        <v>1004945</v>
      </c>
      <c r="P218" s="1">
        <v>111</v>
      </c>
      <c r="Q218" s="1">
        <v>5</v>
      </c>
      <c r="R218" s="1">
        <v>14.7</v>
      </c>
      <c r="S218" s="1" t="s">
        <v>54</v>
      </c>
      <c r="T218" s="1" t="s">
        <v>128</v>
      </c>
      <c r="W218" s="1">
        <v>0</v>
      </c>
      <c r="X218" s="1" t="s">
        <v>58</v>
      </c>
    </row>
    <row r="219" spans="1:24" x14ac:dyDescent="0.2">
      <c r="A219" s="1">
        <f t="shared" si="12"/>
        <v>1004945</v>
      </c>
      <c r="B219" s="1">
        <f t="shared" si="12"/>
        <v>1004969</v>
      </c>
      <c r="C219" s="11" t="s">
        <v>52</v>
      </c>
      <c r="D219" s="12">
        <f>INDEX(families!$A:$A,MATCH(E219,families!$B:$B,0))</f>
        <v>2</v>
      </c>
      <c r="E219" s="1" t="str">
        <f t="shared" si="13"/>
        <v>FBE</v>
      </c>
      <c r="F219" s="1">
        <f t="shared" si="14"/>
        <v>19</v>
      </c>
      <c r="G219" s="1" t="str">
        <f t="shared" si="15"/>
        <v>19.0mm FBE</v>
      </c>
      <c r="H219" s="1" t="str">
        <f>_xlfn.CONCAT(TEXT(R219,"0.0"),"mm ",INDEX('Pipe Lookup'!D:D,MATCH('~17 Pipe Segmentation'!S219,'Pipe Lookup'!C:C,0))," TYPE ",Q219)</f>
        <v>19.0mm Fusion-Bonded Epoxy TYPE 7</v>
      </c>
      <c r="M219" s="1" t="s">
        <v>9472</v>
      </c>
      <c r="N219" s="1">
        <v>1004945</v>
      </c>
      <c r="O219" s="1">
        <v>1004969</v>
      </c>
      <c r="P219" s="1">
        <v>24</v>
      </c>
      <c r="Q219" s="1">
        <v>7</v>
      </c>
      <c r="R219" s="1">
        <v>19</v>
      </c>
      <c r="S219" s="1" t="s">
        <v>54</v>
      </c>
      <c r="T219" s="1" t="s">
        <v>128</v>
      </c>
      <c r="W219" s="1">
        <v>0</v>
      </c>
      <c r="X219" s="1" t="s">
        <v>58</v>
      </c>
    </row>
    <row r="220" spans="1:24" x14ac:dyDescent="0.2">
      <c r="A220" s="1">
        <f t="shared" si="12"/>
        <v>1004969</v>
      </c>
      <c r="B220" s="1">
        <f t="shared" si="12"/>
        <v>1006100</v>
      </c>
      <c r="C220" s="11" t="s">
        <v>52</v>
      </c>
      <c r="D220" s="12">
        <f>INDEX(families!$A:$A,MATCH(E220,families!$B:$B,0))</f>
        <v>2</v>
      </c>
      <c r="E220" s="1" t="str">
        <f t="shared" si="13"/>
        <v>FBE</v>
      </c>
      <c r="F220" s="1">
        <f t="shared" si="14"/>
        <v>14.7</v>
      </c>
      <c r="G220" s="1" t="str">
        <f t="shared" si="15"/>
        <v>14.7mm FBE</v>
      </c>
      <c r="H220" s="1" t="str">
        <f>_xlfn.CONCAT(TEXT(R220,"0.0"),"mm ",INDEX('Pipe Lookup'!D:D,MATCH('~17 Pipe Segmentation'!S220,'Pipe Lookup'!C:C,0))," TYPE ",Q220)</f>
        <v>14.7mm Fusion-Bonded Epoxy TYPE 5</v>
      </c>
      <c r="M220" s="1" t="s">
        <v>9472</v>
      </c>
      <c r="N220" s="1">
        <v>1004969</v>
      </c>
      <c r="O220" s="1">
        <v>1006100</v>
      </c>
      <c r="P220" s="1">
        <v>1131</v>
      </c>
      <c r="Q220" s="1">
        <v>5</v>
      </c>
      <c r="R220" s="1">
        <v>14.7</v>
      </c>
      <c r="S220" s="1" t="s">
        <v>54</v>
      </c>
      <c r="T220" s="1" t="s">
        <v>128</v>
      </c>
      <c r="W220" s="1">
        <v>0</v>
      </c>
      <c r="X220" s="1" t="s">
        <v>58</v>
      </c>
    </row>
    <row r="221" spans="1:24" x14ac:dyDescent="0.2">
      <c r="A221" s="1">
        <f t="shared" si="12"/>
        <v>1006100</v>
      </c>
      <c r="B221" s="1">
        <f t="shared" si="12"/>
        <v>1006163.43</v>
      </c>
      <c r="C221" s="11" t="s">
        <v>52</v>
      </c>
      <c r="D221" s="12">
        <f>INDEX(families!$A:$A,MATCH(E221,families!$B:$B,0))</f>
        <v>2</v>
      </c>
      <c r="E221" s="1" t="str">
        <f t="shared" si="13"/>
        <v>FBE</v>
      </c>
      <c r="F221" s="1">
        <f t="shared" si="14"/>
        <v>14.7</v>
      </c>
      <c r="G221" s="1" t="str">
        <f t="shared" si="15"/>
        <v>14.7mm FBE</v>
      </c>
      <c r="H221" s="1" t="str">
        <f>_xlfn.CONCAT(TEXT(R221,"0.0"),"mm ",INDEX('Pipe Lookup'!D:D,MATCH('~17 Pipe Segmentation'!S221,'Pipe Lookup'!C:C,0))," TYPE ",Q221)</f>
        <v>14.7mm Fusion-Bonded Epoxy TYPE 5</v>
      </c>
      <c r="M221" s="1" t="s">
        <v>9472</v>
      </c>
      <c r="N221" s="1">
        <v>1006100</v>
      </c>
      <c r="O221" s="1">
        <v>1006163.43</v>
      </c>
      <c r="P221" s="1">
        <v>63.430000000051223</v>
      </c>
      <c r="Q221" s="1">
        <v>5</v>
      </c>
      <c r="R221" s="1">
        <v>14.7</v>
      </c>
      <c r="S221" s="1" t="s">
        <v>54</v>
      </c>
      <c r="T221" s="1" t="s">
        <v>136</v>
      </c>
      <c r="W221" s="1">
        <v>0</v>
      </c>
      <c r="X221" s="1" t="s">
        <v>58</v>
      </c>
    </row>
    <row r="222" spans="1:24" x14ac:dyDescent="0.2">
      <c r="A222" s="1">
        <f t="shared" si="12"/>
        <v>1006163.43</v>
      </c>
      <c r="B222" s="1">
        <f t="shared" si="12"/>
        <v>1006186.86</v>
      </c>
      <c r="C222" s="11" t="s">
        <v>52</v>
      </c>
      <c r="D222" s="12">
        <f>INDEX(families!$A:$A,MATCH(E222,families!$B:$B,0))</f>
        <v>2</v>
      </c>
      <c r="E222" s="1" t="str">
        <f t="shared" si="13"/>
        <v>FBE</v>
      </c>
      <c r="F222" s="1">
        <f t="shared" si="14"/>
        <v>19</v>
      </c>
      <c r="G222" s="1" t="str">
        <f t="shared" si="15"/>
        <v>19.0mm FBE</v>
      </c>
      <c r="H222" s="1" t="str">
        <f>_xlfn.CONCAT(TEXT(R222,"0.0"),"mm ",INDEX('Pipe Lookup'!D:D,MATCH('~17 Pipe Segmentation'!S222,'Pipe Lookup'!C:C,0))," TYPE ",Q222)</f>
        <v>19.0mm Fusion-Bonded Epoxy TYPE 7</v>
      </c>
      <c r="M222" s="1" t="s">
        <v>9472</v>
      </c>
      <c r="N222" s="1">
        <v>1006163.43</v>
      </c>
      <c r="O222" s="1">
        <v>1006186.86</v>
      </c>
      <c r="P222" s="1">
        <v>23.429999999934807</v>
      </c>
      <c r="Q222" s="1">
        <v>7</v>
      </c>
      <c r="R222" s="1">
        <v>19</v>
      </c>
      <c r="S222" s="1" t="s">
        <v>54</v>
      </c>
      <c r="T222" s="1" t="s">
        <v>136</v>
      </c>
      <c r="W222" s="1">
        <v>0</v>
      </c>
      <c r="X222" s="1" t="s">
        <v>58</v>
      </c>
    </row>
    <row r="223" spans="1:24" x14ac:dyDescent="0.2">
      <c r="A223" s="1">
        <f t="shared" si="12"/>
        <v>1006186.86</v>
      </c>
      <c r="B223" s="1">
        <f t="shared" si="12"/>
        <v>1006191.77</v>
      </c>
      <c r="C223" s="11" t="s">
        <v>52</v>
      </c>
      <c r="D223" s="12">
        <f>INDEX(families!$A:$A,MATCH(E223,families!$B:$B,0))</f>
        <v>3</v>
      </c>
      <c r="E223" s="1" t="str">
        <f t="shared" si="13"/>
        <v>LE</v>
      </c>
      <c r="F223" s="1">
        <f t="shared" si="14"/>
        <v>19</v>
      </c>
      <c r="G223" s="1" t="str">
        <f t="shared" si="15"/>
        <v>19.0mm LE</v>
      </c>
      <c r="H223" s="1" t="str">
        <f>_xlfn.CONCAT(TEXT(R223,"0.0"),"mm ",INDEX('Pipe Lookup'!D:D,MATCH('~17 Pipe Segmentation'!S223,'Pipe Lookup'!C:C,0))," TYPE ",Q223)</f>
        <v>19.0mm Elbow TYPE 26</v>
      </c>
      <c r="M223" s="1" t="s">
        <v>9472</v>
      </c>
      <c r="N223" s="1">
        <v>1006186.86</v>
      </c>
      <c r="O223" s="1">
        <v>1006191.77</v>
      </c>
      <c r="P223" s="1">
        <v>4.9100000000325963</v>
      </c>
      <c r="Q223" s="1">
        <v>26</v>
      </c>
      <c r="R223" s="1">
        <v>19</v>
      </c>
      <c r="S223" s="1" t="s">
        <v>56</v>
      </c>
      <c r="T223" s="1" t="s">
        <v>136</v>
      </c>
      <c r="V223" s="1" t="s">
        <v>137</v>
      </c>
      <c r="W223" s="1">
        <v>0</v>
      </c>
      <c r="X223" s="1" t="s">
        <v>58</v>
      </c>
    </row>
    <row r="224" spans="1:24" x14ac:dyDescent="0.2">
      <c r="A224" s="1">
        <f t="shared" si="12"/>
        <v>1006191.77</v>
      </c>
      <c r="B224" s="1">
        <f t="shared" si="12"/>
        <v>1006245.4</v>
      </c>
      <c r="C224" s="11" t="s">
        <v>52</v>
      </c>
      <c r="D224" s="12">
        <f>INDEX(families!$A:$A,MATCH(E224,families!$B:$B,0))</f>
        <v>2</v>
      </c>
      <c r="E224" s="1" t="str">
        <f t="shared" si="13"/>
        <v>FBE</v>
      </c>
      <c r="F224" s="1">
        <f t="shared" si="14"/>
        <v>19</v>
      </c>
      <c r="G224" s="1" t="str">
        <f t="shared" si="15"/>
        <v>19.0mm FBE</v>
      </c>
      <c r="H224" s="1" t="str">
        <f>_xlfn.CONCAT(TEXT(R224,"0.0"),"mm ",INDEX('Pipe Lookup'!D:D,MATCH('~17 Pipe Segmentation'!S224,'Pipe Lookup'!C:C,0))," TYPE ",Q224)</f>
        <v>19.0mm Fusion-Bonded Epoxy TYPE 7</v>
      </c>
      <c r="M224" s="1" t="s">
        <v>9472</v>
      </c>
      <c r="N224" s="1">
        <v>1006191.77</v>
      </c>
      <c r="O224" s="1">
        <v>1006245.4</v>
      </c>
      <c r="P224" s="1">
        <v>53.630000000004657</v>
      </c>
      <c r="Q224" s="1">
        <v>7</v>
      </c>
      <c r="R224" s="1">
        <v>19</v>
      </c>
      <c r="S224" s="1" t="s">
        <v>54</v>
      </c>
      <c r="T224" s="1" t="s">
        <v>136</v>
      </c>
      <c r="W224" s="1">
        <v>0</v>
      </c>
      <c r="X224" s="1" t="s">
        <v>58</v>
      </c>
    </row>
    <row r="225" spans="1:24" x14ac:dyDescent="0.2">
      <c r="A225" s="1">
        <f t="shared" si="12"/>
        <v>1006245.4</v>
      </c>
      <c r="B225" s="1">
        <f t="shared" si="12"/>
        <v>1006252.22</v>
      </c>
      <c r="C225" s="11" t="s">
        <v>52</v>
      </c>
      <c r="D225" s="12">
        <f>INDEX(families!$A:$A,MATCH(E225,families!$B:$B,0))</f>
        <v>3</v>
      </c>
      <c r="E225" s="1" t="str">
        <f t="shared" si="13"/>
        <v>LE</v>
      </c>
      <c r="F225" s="1">
        <f t="shared" si="14"/>
        <v>19</v>
      </c>
      <c r="G225" s="1" t="str">
        <f t="shared" si="15"/>
        <v>19.0mm LE</v>
      </c>
      <c r="H225" s="1" t="str">
        <f>_xlfn.CONCAT(TEXT(R225,"0.0"),"mm ",INDEX('Pipe Lookup'!D:D,MATCH('~17 Pipe Segmentation'!S225,'Pipe Lookup'!C:C,0))," TYPE ",Q225)</f>
        <v>19.0mm Elbow TYPE 26</v>
      </c>
      <c r="M225" s="1" t="s">
        <v>9472</v>
      </c>
      <c r="N225" s="1">
        <v>1006245.4</v>
      </c>
      <c r="O225" s="1">
        <v>1006252.22</v>
      </c>
      <c r="P225" s="1">
        <v>6.8199999999487773</v>
      </c>
      <c r="Q225" s="1">
        <v>26</v>
      </c>
      <c r="R225" s="1">
        <v>19</v>
      </c>
      <c r="S225" s="1" t="s">
        <v>56</v>
      </c>
      <c r="T225" s="1" t="s">
        <v>136</v>
      </c>
      <c r="V225" s="1" t="s">
        <v>138</v>
      </c>
      <c r="W225" s="1">
        <v>0</v>
      </c>
      <c r="X225" s="1" t="s">
        <v>58</v>
      </c>
    </row>
    <row r="226" spans="1:24" x14ac:dyDescent="0.2">
      <c r="A226" s="1">
        <f t="shared" si="12"/>
        <v>1006252.22</v>
      </c>
      <c r="B226" s="1">
        <f t="shared" si="12"/>
        <v>1006276.22</v>
      </c>
      <c r="C226" s="11" t="s">
        <v>52</v>
      </c>
      <c r="D226" s="12">
        <f>INDEX(families!$A:$A,MATCH(E226,families!$B:$B,0))</f>
        <v>2</v>
      </c>
      <c r="E226" s="1" t="str">
        <f t="shared" si="13"/>
        <v>FBE</v>
      </c>
      <c r="F226" s="1">
        <f t="shared" si="14"/>
        <v>19</v>
      </c>
      <c r="G226" s="1" t="str">
        <f t="shared" si="15"/>
        <v>19.0mm FBE</v>
      </c>
      <c r="H226" s="1" t="str">
        <f>_xlfn.CONCAT(TEXT(R226,"0.0"),"mm ",INDEX('Pipe Lookup'!D:D,MATCH('~17 Pipe Segmentation'!S226,'Pipe Lookup'!C:C,0))," TYPE ",Q226)</f>
        <v>19.0mm Fusion-Bonded Epoxy TYPE 7</v>
      </c>
      <c r="M226" s="1" t="s">
        <v>9472</v>
      </c>
      <c r="N226" s="1">
        <v>1006252.22</v>
      </c>
      <c r="O226" s="1">
        <v>1006276.22</v>
      </c>
      <c r="P226" s="1">
        <v>24</v>
      </c>
      <c r="Q226" s="1">
        <v>7</v>
      </c>
      <c r="R226" s="1">
        <v>19</v>
      </c>
      <c r="S226" s="1" t="s">
        <v>54</v>
      </c>
      <c r="T226" s="1" t="s">
        <v>136</v>
      </c>
      <c r="W226" s="1">
        <v>0</v>
      </c>
      <c r="X226" s="1" t="s">
        <v>58</v>
      </c>
    </row>
    <row r="227" spans="1:24" x14ac:dyDescent="0.2">
      <c r="A227" s="1">
        <f t="shared" si="12"/>
        <v>1006276.22</v>
      </c>
      <c r="B227" s="1">
        <f t="shared" si="12"/>
        <v>1006325.09</v>
      </c>
      <c r="C227" s="11" t="s">
        <v>52</v>
      </c>
      <c r="D227" s="12">
        <f>INDEX(families!$A:$A,MATCH(E227,families!$B:$B,0))</f>
        <v>2</v>
      </c>
      <c r="E227" s="1" t="str">
        <f t="shared" si="13"/>
        <v>FBE</v>
      </c>
      <c r="F227" s="1">
        <f t="shared" si="14"/>
        <v>14.7</v>
      </c>
      <c r="G227" s="1" t="str">
        <f t="shared" si="15"/>
        <v>14.7mm FBE</v>
      </c>
      <c r="H227" s="1" t="str">
        <f>_xlfn.CONCAT(TEXT(R227,"0.0"),"mm ",INDEX('Pipe Lookup'!D:D,MATCH('~17 Pipe Segmentation'!S227,'Pipe Lookup'!C:C,0))," TYPE ",Q227)</f>
        <v>14.7mm Fusion-Bonded Epoxy TYPE 5</v>
      </c>
      <c r="M227" s="1" t="s">
        <v>9472</v>
      </c>
      <c r="N227" s="1">
        <v>1006276.22</v>
      </c>
      <c r="O227" s="1">
        <v>1006325.09</v>
      </c>
      <c r="P227" s="1">
        <v>48.869999999995343</v>
      </c>
      <c r="Q227" s="1">
        <v>5</v>
      </c>
      <c r="R227" s="1">
        <v>14.7</v>
      </c>
      <c r="S227" s="1" t="s">
        <v>54</v>
      </c>
      <c r="T227" s="1" t="s">
        <v>136</v>
      </c>
      <c r="W227" s="1">
        <v>0</v>
      </c>
      <c r="X227" s="1" t="s">
        <v>58</v>
      </c>
    </row>
    <row r="228" spans="1:24" x14ac:dyDescent="0.2">
      <c r="A228" s="1">
        <f t="shared" si="12"/>
        <v>1006325.09</v>
      </c>
      <c r="B228" s="1">
        <f t="shared" si="12"/>
        <v>1006349.09</v>
      </c>
      <c r="C228" s="11" t="s">
        <v>52</v>
      </c>
      <c r="D228" s="12">
        <f>INDEX(families!$A:$A,MATCH(E228,families!$B:$B,0))</f>
        <v>2</v>
      </c>
      <c r="E228" s="1" t="str">
        <f t="shared" si="13"/>
        <v>FBE</v>
      </c>
      <c r="F228" s="1">
        <f t="shared" si="14"/>
        <v>19</v>
      </c>
      <c r="G228" s="1" t="str">
        <f t="shared" si="15"/>
        <v>19.0mm FBE</v>
      </c>
      <c r="H228" s="1" t="str">
        <f>_xlfn.CONCAT(TEXT(R228,"0.0"),"mm ",INDEX('Pipe Lookup'!D:D,MATCH('~17 Pipe Segmentation'!S228,'Pipe Lookup'!C:C,0))," TYPE ",Q228)</f>
        <v>19.0mm Fusion-Bonded Epoxy TYPE 7</v>
      </c>
      <c r="M228" s="1" t="s">
        <v>9472</v>
      </c>
      <c r="N228" s="1">
        <v>1006325.09</v>
      </c>
      <c r="O228" s="1">
        <v>1006349.09</v>
      </c>
      <c r="P228" s="1">
        <v>24</v>
      </c>
      <c r="Q228" s="1">
        <v>7</v>
      </c>
      <c r="R228" s="1">
        <v>19</v>
      </c>
      <c r="S228" s="1" t="s">
        <v>54</v>
      </c>
      <c r="T228" s="1" t="s">
        <v>136</v>
      </c>
      <c r="W228" s="1">
        <v>0</v>
      </c>
      <c r="X228" s="1" t="s">
        <v>58</v>
      </c>
    </row>
    <row r="229" spans="1:24" x14ac:dyDescent="0.2">
      <c r="A229" s="1">
        <f t="shared" si="12"/>
        <v>1006349.09</v>
      </c>
      <c r="B229" s="1">
        <f t="shared" si="12"/>
        <v>1006354.09</v>
      </c>
      <c r="C229" s="11" t="s">
        <v>52</v>
      </c>
      <c r="D229" s="12">
        <f>INDEX(families!$A:$A,MATCH(E229,families!$B:$B,0))</f>
        <v>3</v>
      </c>
      <c r="E229" s="1" t="str">
        <f t="shared" si="13"/>
        <v>LE</v>
      </c>
      <c r="F229" s="1">
        <f t="shared" si="14"/>
        <v>19</v>
      </c>
      <c r="G229" s="1" t="str">
        <f t="shared" si="15"/>
        <v>19.0mm LE</v>
      </c>
      <c r="H229" s="1" t="str">
        <f>_xlfn.CONCAT(TEXT(R229,"0.0"),"mm ",INDEX('Pipe Lookup'!D:D,MATCH('~17 Pipe Segmentation'!S229,'Pipe Lookup'!C:C,0))," TYPE ",Q229)</f>
        <v>19.0mm Elbow TYPE 26</v>
      </c>
      <c r="M229" s="1" t="s">
        <v>9472</v>
      </c>
      <c r="N229" s="1">
        <v>1006349.09</v>
      </c>
      <c r="O229" s="1">
        <v>1006354.09</v>
      </c>
      <c r="P229" s="1">
        <v>5</v>
      </c>
      <c r="Q229" s="1">
        <v>26</v>
      </c>
      <c r="R229" s="1">
        <v>19</v>
      </c>
      <c r="S229" s="1" t="s">
        <v>56</v>
      </c>
      <c r="T229" s="1" t="s">
        <v>136</v>
      </c>
      <c r="V229" s="1" t="s">
        <v>139</v>
      </c>
      <c r="W229" s="1">
        <v>0</v>
      </c>
      <c r="X229" s="1" t="s">
        <v>58</v>
      </c>
    </row>
    <row r="230" spans="1:24" x14ac:dyDescent="0.2">
      <c r="A230" s="1">
        <f t="shared" si="12"/>
        <v>1006354.09</v>
      </c>
      <c r="B230" s="1">
        <f t="shared" si="12"/>
        <v>1006362.63</v>
      </c>
      <c r="C230" s="11" t="s">
        <v>52</v>
      </c>
      <c r="D230" s="12">
        <f>INDEX(families!$A:$A,MATCH(E230,families!$B:$B,0))</f>
        <v>2</v>
      </c>
      <c r="E230" s="1" t="str">
        <f t="shared" si="13"/>
        <v>FBE</v>
      </c>
      <c r="F230" s="1">
        <f t="shared" si="14"/>
        <v>19</v>
      </c>
      <c r="G230" s="1" t="str">
        <f t="shared" si="15"/>
        <v>19.0mm FBE</v>
      </c>
      <c r="H230" s="1" t="str">
        <f>_xlfn.CONCAT(TEXT(R230,"0.0"),"mm ",INDEX('Pipe Lookup'!D:D,MATCH('~17 Pipe Segmentation'!S230,'Pipe Lookup'!C:C,0))," TYPE ",Q230)</f>
        <v>19.0mm Fusion-Bonded Epoxy TYPE 7</v>
      </c>
      <c r="M230" s="1" t="s">
        <v>9472</v>
      </c>
      <c r="N230" s="1">
        <v>1006354.09</v>
      </c>
      <c r="O230" s="1">
        <v>1006362.63</v>
      </c>
      <c r="P230" s="1">
        <v>8.5400000000372529</v>
      </c>
      <c r="Q230" s="1">
        <v>7</v>
      </c>
      <c r="R230" s="1">
        <v>19</v>
      </c>
      <c r="S230" s="1" t="s">
        <v>54</v>
      </c>
      <c r="T230" s="1" t="s">
        <v>136</v>
      </c>
      <c r="W230" s="1">
        <v>0</v>
      </c>
      <c r="X230" s="1" t="s">
        <v>58</v>
      </c>
    </row>
    <row r="231" spans="1:24" x14ac:dyDescent="0.2">
      <c r="A231" s="1">
        <f t="shared" si="12"/>
        <v>1006362.63</v>
      </c>
      <c r="B231" s="1">
        <f t="shared" si="12"/>
        <v>1006368</v>
      </c>
      <c r="C231" s="11" t="s">
        <v>52</v>
      </c>
      <c r="D231" s="12">
        <f>INDEX(families!$A:$A,MATCH(E231,families!$B:$B,0))</f>
        <v>3</v>
      </c>
      <c r="E231" s="1" t="str">
        <f t="shared" si="13"/>
        <v>LE</v>
      </c>
      <c r="F231" s="1">
        <f t="shared" si="14"/>
        <v>19</v>
      </c>
      <c r="G231" s="1" t="str">
        <f t="shared" si="15"/>
        <v>19.0mm LE</v>
      </c>
      <c r="H231" s="1" t="str">
        <f>_xlfn.CONCAT(TEXT(R231,"0.0"),"mm ",INDEX('Pipe Lookup'!D:D,MATCH('~17 Pipe Segmentation'!S231,'Pipe Lookup'!C:C,0))," TYPE ",Q231)</f>
        <v>19.0mm Elbow TYPE 26</v>
      </c>
      <c r="M231" s="1" t="s">
        <v>9472</v>
      </c>
      <c r="N231" s="1">
        <v>1006362.63</v>
      </c>
      <c r="O231" s="1">
        <v>1006368</v>
      </c>
      <c r="P231" s="1">
        <v>5.3699999999953434</v>
      </c>
      <c r="Q231" s="1">
        <v>26</v>
      </c>
      <c r="R231" s="1">
        <v>19</v>
      </c>
      <c r="S231" s="1" t="s">
        <v>56</v>
      </c>
      <c r="T231" s="1" t="s">
        <v>136</v>
      </c>
      <c r="V231" s="1" t="s">
        <v>140</v>
      </c>
      <c r="W231" s="1">
        <v>0</v>
      </c>
      <c r="X231" s="1" t="s">
        <v>58</v>
      </c>
    </row>
    <row r="232" spans="1:24" x14ac:dyDescent="0.2">
      <c r="A232" s="1">
        <f t="shared" si="12"/>
        <v>1006368</v>
      </c>
      <c r="B232" s="1">
        <f t="shared" si="12"/>
        <v>1006392</v>
      </c>
      <c r="C232" s="11" t="s">
        <v>52</v>
      </c>
      <c r="D232" s="12">
        <f>INDEX(families!$A:$A,MATCH(E232,families!$B:$B,0))</f>
        <v>2</v>
      </c>
      <c r="E232" s="1" t="str">
        <f t="shared" si="13"/>
        <v>FBE</v>
      </c>
      <c r="F232" s="1">
        <f t="shared" si="14"/>
        <v>19</v>
      </c>
      <c r="G232" s="1" t="str">
        <f t="shared" si="15"/>
        <v>19.0mm FBE</v>
      </c>
      <c r="H232" s="1" t="str">
        <f>_xlfn.CONCAT(TEXT(R232,"0.0"),"mm ",INDEX('Pipe Lookup'!D:D,MATCH('~17 Pipe Segmentation'!S232,'Pipe Lookup'!C:C,0))," TYPE ",Q232)</f>
        <v>19.0mm Fusion-Bonded Epoxy TYPE 7</v>
      </c>
      <c r="M232" s="1" t="s">
        <v>9472</v>
      </c>
      <c r="N232" s="1">
        <v>1006368</v>
      </c>
      <c r="O232" s="1">
        <v>1006392</v>
      </c>
      <c r="P232" s="1">
        <v>24</v>
      </c>
      <c r="Q232" s="1">
        <v>7</v>
      </c>
      <c r="R232" s="1">
        <v>19</v>
      </c>
      <c r="S232" s="1" t="s">
        <v>54</v>
      </c>
      <c r="T232" s="1" t="s">
        <v>136</v>
      </c>
      <c r="W232" s="1">
        <v>0</v>
      </c>
      <c r="X232" s="1" t="s">
        <v>58</v>
      </c>
    </row>
    <row r="233" spans="1:24" x14ac:dyDescent="0.2">
      <c r="A233" s="1">
        <f t="shared" si="12"/>
        <v>1006392</v>
      </c>
      <c r="B233" s="1">
        <f t="shared" si="12"/>
        <v>1006543.86</v>
      </c>
      <c r="C233" s="11" t="s">
        <v>52</v>
      </c>
      <c r="D233" s="12">
        <f>INDEX(families!$A:$A,MATCH(E233,families!$B:$B,0))</f>
        <v>2</v>
      </c>
      <c r="E233" s="1" t="str">
        <f t="shared" si="13"/>
        <v>FBE</v>
      </c>
      <c r="F233" s="1">
        <f t="shared" si="14"/>
        <v>14.7</v>
      </c>
      <c r="G233" s="1" t="str">
        <f t="shared" si="15"/>
        <v>14.7mm FBE</v>
      </c>
      <c r="H233" s="1" t="str">
        <f>_xlfn.CONCAT(TEXT(R233,"0.0"),"mm ",INDEX('Pipe Lookup'!D:D,MATCH('~17 Pipe Segmentation'!S233,'Pipe Lookup'!C:C,0))," TYPE ",Q233)</f>
        <v>14.7mm Fusion-Bonded Epoxy TYPE 5</v>
      </c>
      <c r="M233" s="1" t="s">
        <v>9472</v>
      </c>
      <c r="N233" s="1">
        <v>1006392</v>
      </c>
      <c r="O233" s="1">
        <v>1006543.86</v>
      </c>
      <c r="P233" s="1">
        <v>151.85999999998603</v>
      </c>
      <c r="Q233" s="1">
        <v>5</v>
      </c>
      <c r="R233" s="1">
        <v>14.7</v>
      </c>
      <c r="S233" s="1" t="s">
        <v>54</v>
      </c>
      <c r="T233" s="1" t="s">
        <v>136</v>
      </c>
      <c r="W233" s="1">
        <v>0</v>
      </c>
      <c r="X233" s="1" t="s">
        <v>58</v>
      </c>
    </row>
    <row r="234" spans="1:24" x14ac:dyDescent="0.2">
      <c r="A234" s="1">
        <f t="shared" si="12"/>
        <v>1006543.86</v>
      </c>
      <c r="B234" s="1">
        <f t="shared" si="12"/>
        <v>1006567.86</v>
      </c>
      <c r="C234" s="11" t="s">
        <v>52</v>
      </c>
      <c r="D234" s="12">
        <f>INDEX(families!$A:$A,MATCH(E234,families!$B:$B,0))</f>
        <v>2</v>
      </c>
      <c r="E234" s="1" t="str">
        <f t="shared" si="13"/>
        <v>FBE</v>
      </c>
      <c r="F234" s="1">
        <f t="shared" si="14"/>
        <v>19</v>
      </c>
      <c r="G234" s="1" t="str">
        <f t="shared" si="15"/>
        <v>19.0mm FBE</v>
      </c>
      <c r="H234" s="1" t="str">
        <f>_xlfn.CONCAT(TEXT(R234,"0.0"),"mm ",INDEX('Pipe Lookup'!D:D,MATCH('~17 Pipe Segmentation'!S234,'Pipe Lookup'!C:C,0))," TYPE ",Q234)</f>
        <v>19.0mm Fusion-Bonded Epoxy TYPE 7</v>
      </c>
      <c r="M234" s="1" t="s">
        <v>9472</v>
      </c>
      <c r="N234" s="1">
        <v>1006543.86</v>
      </c>
      <c r="O234" s="1">
        <v>1006567.86</v>
      </c>
      <c r="P234" s="1">
        <v>24</v>
      </c>
      <c r="Q234" s="1">
        <v>7</v>
      </c>
      <c r="R234" s="1">
        <v>19</v>
      </c>
      <c r="S234" s="1" t="s">
        <v>54</v>
      </c>
      <c r="T234" s="1" t="s">
        <v>136</v>
      </c>
      <c r="W234" s="1">
        <v>0</v>
      </c>
      <c r="X234" s="1" t="s">
        <v>58</v>
      </c>
    </row>
    <row r="235" spans="1:24" x14ac:dyDescent="0.2">
      <c r="A235" s="1">
        <f t="shared" si="12"/>
        <v>1006567.86</v>
      </c>
      <c r="B235" s="1">
        <f t="shared" si="12"/>
        <v>1006572.54</v>
      </c>
      <c r="C235" s="11" t="s">
        <v>52</v>
      </c>
      <c r="D235" s="12">
        <f>INDEX(families!$A:$A,MATCH(E235,families!$B:$B,0))</f>
        <v>3</v>
      </c>
      <c r="E235" s="1" t="str">
        <f t="shared" si="13"/>
        <v>LE</v>
      </c>
      <c r="F235" s="1">
        <f t="shared" si="14"/>
        <v>19</v>
      </c>
      <c r="G235" s="1" t="str">
        <f t="shared" si="15"/>
        <v>19.0mm LE</v>
      </c>
      <c r="H235" s="1" t="str">
        <f>_xlfn.CONCAT(TEXT(R235,"0.0"),"mm ",INDEX('Pipe Lookup'!D:D,MATCH('~17 Pipe Segmentation'!S235,'Pipe Lookup'!C:C,0))," TYPE ",Q235)</f>
        <v>19.0mm Elbow TYPE 26</v>
      </c>
      <c r="M235" s="1" t="s">
        <v>9472</v>
      </c>
      <c r="N235" s="1">
        <v>1006567.86</v>
      </c>
      <c r="O235" s="1">
        <v>1006572.54</v>
      </c>
      <c r="P235" s="1">
        <v>4.6800000000512227</v>
      </c>
      <c r="Q235" s="1">
        <v>26</v>
      </c>
      <c r="R235" s="1">
        <v>19</v>
      </c>
      <c r="S235" s="1" t="s">
        <v>56</v>
      </c>
      <c r="T235" s="1" t="s">
        <v>136</v>
      </c>
      <c r="V235" s="1" t="s">
        <v>141</v>
      </c>
      <c r="W235" s="1">
        <v>0</v>
      </c>
      <c r="X235" s="1" t="s">
        <v>58</v>
      </c>
    </row>
    <row r="236" spans="1:24" x14ac:dyDescent="0.2">
      <c r="A236" s="1">
        <f t="shared" si="12"/>
        <v>1006572.54</v>
      </c>
      <c r="B236" s="1">
        <f t="shared" si="12"/>
        <v>1006596.54</v>
      </c>
      <c r="C236" s="11" t="s">
        <v>52</v>
      </c>
      <c r="D236" s="12">
        <f>INDEX(families!$A:$A,MATCH(E236,families!$B:$B,0))</f>
        <v>2</v>
      </c>
      <c r="E236" s="1" t="str">
        <f t="shared" si="13"/>
        <v>FBE</v>
      </c>
      <c r="F236" s="1">
        <f t="shared" si="14"/>
        <v>19</v>
      </c>
      <c r="G236" s="1" t="str">
        <f t="shared" si="15"/>
        <v>19.0mm FBE</v>
      </c>
      <c r="H236" s="1" t="str">
        <f>_xlfn.CONCAT(TEXT(R236,"0.0"),"mm ",INDEX('Pipe Lookup'!D:D,MATCH('~17 Pipe Segmentation'!S236,'Pipe Lookup'!C:C,0))," TYPE ",Q236)</f>
        <v>19.0mm Fusion-Bonded Epoxy TYPE 7</v>
      </c>
      <c r="M236" s="1" t="s">
        <v>9472</v>
      </c>
      <c r="N236" s="1">
        <v>1006572.54</v>
      </c>
      <c r="O236" s="1">
        <v>1006596.54</v>
      </c>
      <c r="P236" s="1">
        <v>24</v>
      </c>
      <c r="Q236" s="1">
        <v>7</v>
      </c>
      <c r="R236" s="1">
        <v>19</v>
      </c>
      <c r="S236" s="1" t="s">
        <v>54</v>
      </c>
      <c r="T236" s="1" t="s">
        <v>136</v>
      </c>
      <c r="W236" s="1">
        <v>0</v>
      </c>
      <c r="X236" s="1" t="s">
        <v>58</v>
      </c>
    </row>
    <row r="237" spans="1:24" x14ac:dyDescent="0.2">
      <c r="A237" s="1">
        <f t="shared" si="12"/>
        <v>1006596.54</v>
      </c>
      <c r="B237" s="1">
        <f t="shared" si="12"/>
        <v>1006638</v>
      </c>
      <c r="C237" s="11" t="s">
        <v>52</v>
      </c>
      <c r="D237" s="12">
        <f>INDEX(families!$A:$A,MATCH(E237,families!$B:$B,0))</f>
        <v>2</v>
      </c>
      <c r="E237" s="1" t="str">
        <f t="shared" si="13"/>
        <v>FBE</v>
      </c>
      <c r="F237" s="1">
        <f t="shared" si="14"/>
        <v>14.7</v>
      </c>
      <c r="G237" s="1" t="str">
        <f t="shared" si="15"/>
        <v>14.7mm FBE</v>
      </c>
      <c r="H237" s="1" t="str">
        <f>_xlfn.CONCAT(TEXT(R237,"0.0"),"mm ",INDEX('Pipe Lookup'!D:D,MATCH('~17 Pipe Segmentation'!S237,'Pipe Lookup'!C:C,0))," TYPE ",Q237)</f>
        <v>14.7mm Fusion-Bonded Epoxy TYPE 5</v>
      </c>
      <c r="M237" s="1" t="s">
        <v>9472</v>
      </c>
      <c r="N237" s="1">
        <v>1006596.54</v>
      </c>
      <c r="O237" s="1">
        <v>1006638</v>
      </c>
      <c r="P237" s="1">
        <v>41.459999999962747</v>
      </c>
      <c r="Q237" s="1">
        <v>5</v>
      </c>
      <c r="R237" s="1">
        <v>14.7</v>
      </c>
      <c r="S237" s="1" t="s">
        <v>54</v>
      </c>
      <c r="T237" s="1" t="s">
        <v>136</v>
      </c>
      <c r="W237" s="1">
        <v>0</v>
      </c>
      <c r="X237" s="1" t="s">
        <v>58</v>
      </c>
    </row>
    <row r="238" spans="1:24" x14ac:dyDescent="0.2">
      <c r="A238" s="1">
        <f t="shared" si="12"/>
        <v>1006638</v>
      </c>
      <c r="B238" s="1">
        <f t="shared" si="12"/>
        <v>1006662</v>
      </c>
      <c r="C238" s="11" t="s">
        <v>52</v>
      </c>
      <c r="D238" s="12">
        <f>INDEX(families!$A:$A,MATCH(E238,families!$B:$B,0))</f>
        <v>2</v>
      </c>
      <c r="E238" s="1" t="str">
        <f t="shared" si="13"/>
        <v>FBE</v>
      </c>
      <c r="F238" s="1">
        <f t="shared" si="14"/>
        <v>19</v>
      </c>
      <c r="G238" s="1" t="str">
        <f t="shared" si="15"/>
        <v>19.0mm FBE</v>
      </c>
      <c r="H238" s="1" t="str">
        <f>_xlfn.CONCAT(TEXT(R238,"0.0"),"mm ",INDEX('Pipe Lookup'!D:D,MATCH('~17 Pipe Segmentation'!S238,'Pipe Lookup'!C:C,0))," TYPE ",Q238)</f>
        <v>19.0mm Fusion-Bonded Epoxy TYPE 7</v>
      </c>
      <c r="M238" s="1" t="s">
        <v>9472</v>
      </c>
      <c r="N238" s="1">
        <v>1006638</v>
      </c>
      <c r="O238" s="1">
        <v>1006662</v>
      </c>
      <c r="P238" s="1">
        <v>24</v>
      </c>
      <c r="Q238" s="1">
        <v>7</v>
      </c>
      <c r="R238" s="1">
        <v>19</v>
      </c>
      <c r="S238" s="1" t="s">
        <v>54</v>
      </c>
      <c r="T238" s="1" t="s">
        <v>136</v>
      </c>
      <c r="W238" s="1">
        <v>0</v>
      </c>
      <c r="X238" s="1" t="s">
        <v>58</v>
      </c>
    </row>
    <row r="239" spans="1:24" x14ac:dyDescent="0.2">
      <c r="A239" s="1">
        <f t="shared" si="12"/>
        <v>1006662</v>
      </c>
      <c r="B239" s="1">
        <f t="shared" si="12"/>
        <v>1006948.58</v>
      </c>
      <c r="C239" s="11" t="s">
        <v>52</v>
      </c>
      <c r="D239" s="12">
        <f>INDEX(families!$A:$A,MATCH(E239,families!$B:$B,0))</f>
        <v>2</v>
      </c>
      <c r="E239" s="1" t="str">
        <f t="shared" si="13"/>
        <v>FBE</v>
      </c>
      <c r="F239" s="1">
        <f t="shared" si="14"/>
        <v>14.7</v>
      </c>
      <c r="G239" s="1" t="str">
        <f t="shared" si="15"/>
        <v>14.7mm FBE</v>
      </c>
      <c r="H239" s="1" t="str">
        <f>_xlfn.CONCAT(TEXT(R239,"0.0"),"mm ",INDEX('Pipe Lookup'!D:D,MATCH('~17 Pipe Segmentation'!S239,'Pipe Lookup'!C:C,0))," TYPE ",Q239)</f>
        <v>14.7mm Fusion-Bonded Epoxy TYPE 5</v>
      </c>
      <c r="M239" s="1" t="s">
        <v>9472</v>
      </c>
      <c r="N239" s="1">
        <v>1006662</v>
      </c>
      <c r="O239" s="1">
        <v>1006948.58</v>
      </c>
      <c r="P239" s="1">
        <v>286.57999999995809</v>
      </c>
      <c r="Q239" s="1">
        <v>5</v>
      </c>
      <c r="R239" s="1">
        <v>14.7</v>
      </c>
      <c r="S239" s="1" t="s">
        <v>54</v>
      </c>
      <c r="T239" s="1" t="s">
        <v>136</v>
      </c>
      <c r="V239" s="1" t="s">
        <v>142</v>
      </c>
      <c r="W239" s="1">
        <v>0</v>
      </c>
      <c r="X239" s="1" t="s">
        <v>58</v>
      </c>
    </row>
    <row r="240" spans="1:24" x14ac:dyDescent="0.2">
      <c r="A240" s="1">
        <f t="shared" si="12"/>
        <v>1006948.58</v>
      </c>
      <c r="B240" s="1">
        <f t="shared" si="12"/>
        <v>1006972.58</v>
      </c>
      <c r="C240" s="11" t="s">
        <v>52</v>
      </c>
      <c r="D240" s="12">
        <f>INDEX(families!$A:$A,MATCH(E240,families!$B:$B,0))</f>
        <v>2</v>
      </c>
      <c r="E240" s="1" t="str">
        <f t="shared" si="13"/>
        <v>FBE</v>
      </c>
      <c r="F240" s="1">
        <f t="shared" si="14"/>
        <v>19</v>
      </c>
      <c r="G240" s="1" t="str">
        <f t="shared" si="15"/>
        <v>19.0mm FBE</v>
      </c>
      <c r="H240" s="1" t="str">
        <f>_xlfn.CONCAT(TEXT(R240,"0.0"),"mm ",INDEX('Pipe Lookup'!D:D,MATCH('~17 Pipe Segmentation'!S240,'Pipe Lookup'!C:C,0))," TYPE ",Q240)</f>
        <v>19.0mm Fusion-Bonded Epoxy TYPE 7</v>
      </c>
      <c r="M240" s="1" t="s">
        <v>9472</v>
      </c>
      <c r="N240" s="1">
        <v>1006948.58</v>
      </c>
      <c r="O240" s="1">
        <v>1006972.58</v>
      </c>
      <c r="P240" s="1">
        <v>24</v>
      </c>
      <c r="Q240" s="1">
        <v>7</v>
      </c>
      <c r="R240" s="1">
        <v>19</v>
      </c>
      <c r="S240" s="1" t="s">
        <v>54</v>
      </c>
      <c r="T240" s="1" t="s">
        <v>136</v>
      </c>
      <c r="W240" s="1">
        <v>0</v>
      </c>
      <c r="X240" s="1" t="s">
        <v>58</v>
      </c>
    </row>
    <row r="241" spans="1:24" x14ac:dyDescent="0.2">
      <c r="A241" s="1">
        <f t="shared" si="12"/>
        <v>1006972.58</v>
      </c>
      <c r="B241" s="1">
        <f t="shared" si="12"/>
        <v>1006977.81</v>
      </c>
      <c r="C241" s="11" t="s">
        <v>52</v>
      </c>
      <c r="D241" s="12">
        <f>INDEX(families!$A:$A,MATCH(E241,families!$B:$B,0))</f>
        <v>3</v>
      </c>
      <c r="E241" s="1" t="str">
        <f t="shared" si="13"/>
        <v>LE</v>
      </c>
      <c r="F241" s="1">
        <f t="shared" si="14"/>
        <v>19</v>
      </c>
      <c r="G241" s="1" t="str">
        <f t="shared" si="15"/>
        <v>19.0mm LE</v>
      </c>
      <c r="H241" s="1" t="str">
        <f>_xlfn.CONCAT(TEXT(R241,"0.0"),"mm ",INDEX('Pipe Lookup'!D:D,MATCH('~17 Pipe Segmentation'!S241,'Pipe Lookup'!C:C,0))," TYPE ",Q241)</f>
        <v>19.0mm Elbow TYPE 26</v>
      </c>
      <c r="M241" s="1" t="s">
        <v>9472</v>
      </c>
      <c r="N241" s="1">
        <v>1006972.58</v>
      </c>
      <c r="O241" s="1">
        <v>1006977.81</v>
      </c>
      <c r="P241" s="1">
        <v>5.2300000000977889</v>
      </c>
      <c r="Q241" s="1">
        <v>26</v>
      </c>
      <c r="R241" s="1">
        <v>19</v>
      </c>
      <c r="S241" s="1" t="s">
        <v>56</v>
      </c>
      <c r="T241" s="1" t="s">
        <v>136</v>
      </c>
      <c r="V241" s="1" t="s">
        <v>143</v>
      </c>
      <c r="W241" s="1">
        <v>0</v>
      </c>
      <c r="X241" s="1" t="s">
        <v>58</v>
      </c>
    </row>
    <row r="242" spans="1:24" x14ac:dyDescent="0.2">
      <c r="A242" s="1">
        <f t="shared" si="12"/>
        <v>1006977.81</v>
      </c>
      <c r="B242" s="1">
        <f t="shared" si="12"/>
        <v>1007019.94</v>
      </c>
      <c r="C242" s="11" t="s">
        <v>52</v>
      </c>
      <c r="D242" s="12">
        <f>INDEX(families!$A:$A,MATCH(E242,families!$B:$B,0))</f>
        <v>2</v>
      </c>
      <c r="E242" s="1" t="str">
        <f t="shared" si="13"/>
        <v>FBE</v>
      </c>
      <c r="F242" s="1">
        <f t="shared" si="14"/>
        <v>19</v>
      </c>
      <c r="G242" s="1" t="str">
        <f t="shared" si="15"/>
        <v>19.0mm FBE</v>
      </c>
      <c r="H242" s="1" t="str">
        <f>_xlfn.CONCAT(TEXT(R242,"0.0"),"mm ",INDEX('Pipe Lookup'!D:D,MATCH('~17 Pipe Segmentation'!S242,'Pipe Lookup'!C:C,0))," TYPE ",Q242)</f>
        <v>19.0mm Fusion-Bonded Epoxy TYPE 7</v>
      </c>
      <c r="M242" s="1" t="s">
        <v>9472</v>
      </c>
      <c r="N242" s="1">
        <v>1006977.81</v>
      </c>
      <c r="O242" s="1">
        <v>1007019.94</v>
      </c>
      <c r="P242" s="1">
        <v>42.129999999888241</v>
      </c>
      <c r="Q242" s="1">
        <v>7</v>
      </c>
      <c r="R242" s="1">
        <v>19</v>
      </c>
      <c r="S242" s="1" t="s">
        <v>54</v>
      </c>
      <c r="T242" s="1" t="s">
        <v>136</v>
      </c>
      <c r="W242" s="1">
        <v>0</v>
      </c>
      <c r="X242" s="1" t="s">
        <v>58</v>
      </c>
    </row>
    <row r="243" spans="1:24" x14ac:dyDescent="0.2">
      <c r="A243" s="1">
        <f t="shared" si="12"/>
        <v>1007019.94</v>
      </c>
      <c r="B243" s="1">
        <f t="shared" si="12"/>
        <v>1007024.61</v>
      </c>
      <c r="C243" s="11" t="s">
        <v>52</v>
      </c>
      <c r="D243" s="12">
        <f>INDEX(families!$A:$A,MATCH(E243,families!$B:$B,0))</f>
        <v>3</v>
      </c>
      <c r="E243" s="1" t="str">
        <f t="shared" si="13"/>
        <v>LE</v>
      </c>
      <c r="F243" s="1">
        <f t="shared" si="14"/>
        <v>19</v>
      </c>
      <c r="G243" s="1" t="str">
        <f t="shared" si="15"/>
        <v>19.0mm LE</v>
      </c>
      <c r="H243" s="1" t="str">
        <f>_xlfn.CONCAT(TEXT(R243,"0.0"),"mm ",INDEX('Pipe Lookup'!D:D,MATCH('~17 Pipe Segmentation'!S243,'Pipe Lookup'!C:C,0))," TYPE ",Q243)</f>
        <v>19.0mm Elbow TYPE 26</v>
      </c>
      <c r="M243" s="1" t="s">
        <v>9472</v>
      </c>
      <c r="N243" s="1">
        <v>1007019.94</v>
      </c>
      <c r="O243" s="1">
        <v>1007024.61</v>
      </c>
      <c r="P243" s="1">
        <v>4.6700000000419095</v>
      </c>
      <c r="Q243" s="1">
        <v>26</v>
      </c>
      <c r="R243" s="1">
        <v>19</v>
      </c>
      <c r="S243" s="1" t="s">
        <v>56</v>
      </c>
      <c r="T243" s="1" t="s">
        <v>136</v>
      </c>
      <c r="V243" s="1" t="s">
        <v>144</v>
      </c>
      <c r="W243" s="1">
        <v>0</v>
      </c>
      <c r="X243" s="1" t="s">
        <v>58</v>
      </c>
    </row>
    <row r="244" spans="1:24" x14ac:dyDescent="0.2">
      <c r="A244" s="1">
        <f t="shared" si="12"/>
        <v>1007024.61</v>
      </c>
      <c r="B244" s="1">
        <f t="shared" si="12"/>
        <v>1007048.61</v>
      </c>
      <c r="C244" s="11" t="s">
        <v>52</v>
      </c>
      <c r="D244" s="12">
        <f>INDEX(families!$A:$A,MATCH(E244,families!$B:$B,0))</f>
        <v>2</v>
      </c>
      <c r="E244" s="1" t="str">
        <f t="shared" si="13"/>
        <v>FBE</v>
      </c>
      <c r="F244" s="1">
        <f t="shared" si="14"/>
        <v>19</v>
      </c>
      <c r="G244" s="1" t="str">
        <f t="shared" si="15"/>
        <v>19.0mm FBE</v>
      </c>
      <c r="H244" s="1" t="str">
        <f>_xlfn.CONCAT(TEXT(R244,"0.0"),"mm ",INDEX('Pipe Lookup'!D:D,MATCH('~17 Pipe Segmentation'!S244,'Pipe Lookup'!C:C,0))," TYPE ",Q244)</f>
        <v>19.0mm Fusion-Bonded Epoxy TYPE 7</v>
      </c>
      <c r="M244" s="1" t="s">
        <v>9472</v>
      </c>
      <c r="N244" s="1">
        <v>1007024.61</v>
      </c>
      <c r="O244" s="1">
        <v>1007048.61</v>
      </c>
      <c r="P244" s="1">
        <v>24</v>
      </c>
      <c r="Q244" s="1">
        <v>7</v>
      </c>
      <c r="R244" s="1">
        <v>19</v>
      </c>
      <c r="S244" s="1" t="s">
        <v>54</v>
      </c>
      <c r="T244" s="1" t="s">
        <v>136</v>
      </c>
      <c r="W244" s="1">
        <v>0</v>
      </c>
      <c r="X244" s="1" t="s">
        <v>58</v>
      </c>
    </row>
    <row r="245" spans="1:24" x14ac:dyDescent="0.2">
      <c r="A245" s="1">
        <f t="shared" si="12"/>
        <v>1007048.61</v>
      </c>
      <c r="B245" s="1">
        <f t="shared" si="12"/>
        <v>1007175.78</v>
      </c>
      <c r="C245" s="11" t="s">
        <v>52</v>
      </c>
      <c r="D245" s="12">
        <f>INDEX(families!$A:$A,MATCH(E245,families!$B:$B,0))</f>
        <v>2</v>
      </c>
      <c r="E245" s="1" t="str">
        <f t="shared" si="13"/>
        <v>FBE</v>
      </c>
      <c r="F245" s="1">
        <f t="shared" si="14"/>
        <v>14.7</v>
      </c>
      <c r="G245" s="1" t="str">
        <f t="shared" si="15"/>
        <v>14.7mm FBE</v>
      </c>
      <c r="H245" s="1" t="str">
        <f>_xlfn.CONCAT(TEXT(R245,"0.0"),"mm ",INDEX('Pipe Lookup'!D:D,MATCH('~17 Pipe Segmentation'!S245,'Pipe Lookup'!C:C,0))," TYPE ",Q245)</f>
        <v>14.7mm Fusion-Bonded Epoxy TYPE 5</v>
      </c>
      <c r="M245" s="1" t="s">
        <v>9472</v>
      </c>
      <c r="N245" s="1">
        <v>1007048.61</v>
      </c>
      <c r="O245" s="1">
        <v>1007175.78</v>
      </c>
      <c r="P245" s="1">
        <v>127.17000000004191</v>
      </c>
      <c r="Q245" s="1">
        <v>5</v>
      </c>
      <c r="R245" s="1">
        <v>14.7</v>
      </c>
      <c r="S245" s="1" t="s">
        <v>54</v>
      </c>
      <c r="T245" s="1" t="s">
        <v>136</v>
      </c>
      <c r="W245" s="1">
        <v>0</v>
      </c>
      <c r="X245" s="1" t="s">
        <v>58</v>
      </c>
    </row>
    <row r="246" spans="1:24" x14ac:dyDescent="0.2">
      <c r="A246" s="1">
        <f t="shared" si="12"/>
        <v>1007175.78</v>
      </c>
      <c r="B246" s="1">
        <f t="shared" si="12"/>
        <v>1007199.78</v>
      </c>
      <c r="C246" s="11" t="s">
        <v>52</v>
      </c>
      <c r="D246" s="12">
        <f>INDEX(families!$A:$A,MATCH(E246,families!$B:$B,0))</f>
        <v>2</v>
      </c>
      <c r="E246" s="1" t="str">
        <f t="shared" si="13"/>
        <v>FBE</v>
      </c>
      <c r="F246" s="1">
        <f t="shared" si="14"/>
        <v>19</v>
      </c>
      <c r="G246" s="1" t="str">
        <f t="shared" si="15"/>
        <v>19.0mm FBE</v>
      </c>
      <c r="H246" s="1" t="str">
        <f>_xlfn.CONCAT(TEXT(R246,"0.0"),"mm ",INDEX('Pipe Lookup'!D:D,MATCH('~17 Pipe Segmentation'!S246,'Pipe Lookup'!C:C,0))," TYPE ",Q246)</f>
        <v>19.0mm Fusion-Bonded Epoxy TYPE 7</v>
      </c>
      <c r="M246" s="1" t="s">
        <v>9472</v>
      </c>
      <c r="N246" s="1">
        <v>1007175.78</v>
      </c>
      <c r="O246" s="1">
        <v>1007199.78</v>
      </c>
      <c r="P246" s="1">
        <v>24</v>
      </c>
      <c r="Q246" s="1">
        <v>7</v>
      </c>
      <c r="R246" s="1">
        <v>19</v>
      </c>
      <c r="S246" s="1" t="s">
        <v>54</v>
      </c>
      <c r="T246" s="1" t="s">
        <v>136</v>
      </c>
      <c r="W246" s="1">
        <v>0</v>
      </c>
      <c r="X246" s="1" t="s">
        <v>58</v>
      </c>
    </row>
    <row r="247" spans="1:24" x14ac:dyDescent="0.2">
      <c r="A247" s="1">
        <f t="shared" si="12"/>
        <v>1007199.78</v>
      </c>
      <c r="B247" s="1">
        <f t="shared" si="12"/>
        <v>1007203.97</v>
      </c>
      <c r="C247" s="11" t="s">
        <v>52</v>
      </c>
      <c r="D247" s="12">
        <f>INDEX(families!$A:$A,MATCH(E247,families!$B:$B,0))</f>
        <v>3</v>
      </c>
      <c r="E247" s="1" t="str">
        <f t="shared" si="13"/>
        <v>LE</v>
      </c>
      <c r="F247" s="1">
        <f t="shared" si="14"/>
        <v>19</v>
      </c>
      <c r="G247" s="1" t="str">
        <f t="shared" si="15"/>
        <v>19.0mm LE</v>
      </c>
      <c r="H247" s="1" t="str">
        <f>_xlfn.CONCAT(TEXT(R247,"0.0"),"mm ",INDEX('Pipe Lookup'!D:D,MATCH('~17 Pipe Segmentation'!S247,'Pipe Lookup'!C:C,0))," TYPE ",Q247)</f>
        <v>19.0mm Elbow TYPE 26</v>
      </c>
      <c r="M247" s="1" t="s">
        <v>9472</v>
      </c>
      <c r="N247" s="1">
        <v>1007199.78</v>
      </c>
      <c r="O247" s="1">
        <v>1007203.97</v>
      </c>
      <c r="P247" s="1">
        <v>4.1899999999441206</v>
      </c>
      <c r="Q247" s="1">
        <v>26</v>
      </c>
      <c r="R247" s="1">
        <v>19</v>
      </c>
      <c r="S247" s="1" t="s">
        <v>56</v>
      </c>
      <c r="T247" s="1" t="s">
        <v>136</v>
      </c>
      <c r="V247" s="1" t="s">
        <v>145</v>
      </c>
      <c r="W247" s="1">
        <v>0</v>
      </c>
      <c r="X247" s="1" t="s">
        <v>58</v>
      </c>
    </row>
    <row r="248" spans="1:24" x14ac:dyDescent="0.2">
      <c r="A248" s="1">
        <f t="shared" si="12"/>
        <v>1007203.97</v>
      </c>
      <c r="B248" s="1">
        <f t="shared" si="12"/>
        <v>1007227.97</v>
      </c>
      <c r="C248" s="11" t="s">
        <v>52</v>
      </c>
      <c r="D248" s="12">
        <f>INDEX(families!$A:$A,MATCH(E248,families!$B:$B,0))</f>
        <v>2</v>
      </c>
      <c r="E248" s="1" t="str">
        <f t="shared" si="13"/>
        <v>FBE</v>
      </c>
      <c r="F248" s="1">
        <f t="shared" si="14"/>
        <v>19</v>
      </c>
      <c r="G248" s="1" t="str">
        <f t="shared" si="15"/>
        <v>19.0mm FBE</v>
      </c>
      <c r="H248" s="1" t="str">
        <f>_xlfn.CONCAT(TEXT(R248,"0.0"),"mm ",INDEX('Pipe Lookup'!D:D,MATCH('~17 Pipe Segmentation'!S248,'Pipe Lookup'!C:C,0))," TYPE ",Q248)</f>
        <v>19.0mm Fusion-Bonded Epoxy TYPE 7</v>
      </c>
      <c r="M248" s="1" t="s">
        <v>9472</v>
      </c>
      <c r="N248" s="1">
        <v>1007203.97</v>
      </c>
      <c r="O248" s="1">
        <v>1007227.97</v>
      </c>
      <c r="P248" s="1">
        <v>24</v>
      </c>
      <c r="Q248" s="1">
        <v>7</v>
      </c>
      <c r="R248" s="1">
        <v>19</v>
      </c>
      <c r="S248" s="1" t="s">
        <v>54</v>
      </c>
      <c r="T248" s="1" t="s">
        <v>136</v>
      </c>
      <c r="W248" s="1">
        <v>0</v>
      </c>
      <c r="X248" s="1" t="s">
        <v>58</v>
      </c>
    </row>
    <row r="249" spans="1:24" x14ac:dyDescent="0.2">
      <c r="A249" s="1">
        <f t="shared" si="12"/>
        <v>1007227.97</v>
      </c>
      <c r="B249" s="1">
        <f t="shared" si="12"/>
        <v>1007292.97</v>
      </c>
      <c r="C249" s="11" t="s">
        <v>52</v>
      </c>
      <c r="D249" s="12">
        <f>INDEX(families!$A:$A,MATCH(E249,families!$B:$B,0))</f>
        <v>2</v>
      </c>
      <c r="E249" s="1" t="str">
        <f t="shared" si="13"/>
        <v>FBE</v>
      </c>
      <c r="F249" s="1">
        <f t="shared" si="14"/>
        <v>14.7</v>
      </c>
      <c r="G249" s="1" t="str">
        <f t="shared" si="15"/>
        <v>14.7mm FBE</v>
      </c>
      <c r="H249" s="1" t="str">
        <f>_xlfn.CONCAT(TEXT(R249,"0.0"),"mm ",INDEX('Pipe Lookup'!D:D,MATCH('~17 Pipe Segmentation'!S249,'Pipe Lookup'!C:C,0))," TYPE ",Q249)</f>
        <v>14.7mm Fusion-Bonded Epoxy TYPE 5</v>
      </c>
      <c r="M249" s="1" t="s">
        <v>9472</v>
      </c>
      <c r="N249" s="1">
        <v>1007227.97</v>
      </c>
      <c r="O249" s="1">
        <v>1007292.97</v>
      </c>
      <c r="P249" s="1">
        <v>65</v>
      </c>
      <c r="Q249" s="1">
        <v>5</v>
      </c>
      <c r="R249" s="1">
        <v>14.7</v>
      </c>
      <c r="S249" s="1" t="s">
        <v>54</v>
      </c>
      <c r="T249" s="1" t="s">
        <v>136</v>
      </c>
      <c r="W249" s="1">
        <v>0</v>
      </c>
      <c r="X249" s="1" t="s">
        <v>58</v>
      </c>
    </row>
    <row r="250" spans="1:24" x14ac:dyDescent="0.2">
      <c r="A250" s="1">
        <f t="shared" si="12"/>
        <v>1007292.97</v>
      </c>
      <c r="B250" s="1">
        <f t="shared" si="12"/>
        <v>1007316.97</v>
      </c>
      <c r="C250" s="11" t="s">
        <v>52</v>
      </c>
      <c r="D250" s="12">
        <f>INDEX(families!$A:$A,MATCH(E250,families!$B:$B,0))</f>
        <v>2</v>
      </c>
      <c r="E250" s="1" t="str">
        <f t="shared" si="13"/>
        <v>FBE</v>
      </c>
      <c r="F250" s="1">
        <f t="shared" si="14"/>
        <v>19</v>
      </c>
      <c r="G250" s="1" t="str">
        <f t="shared" si="15"/>
        <v>19.0mm FBE</v>
      </c>
      <c r="H250" s="1" t="str">
        <f>_xlfn.CONCAT(TEXT(R250,"0.0"),"mm ",INDEX('Pipe Lookup'!D:D,MATCH('~17 Pipe Segmentation'!S250,'Pipe Lookup'!C:C,0))," TYPE ",Q250)</f>
        <v>19.0mm Fusion-Bonded Epoxy TYPE 7</v>
      </c>
      <c r="M250" s="1" t="s">
        <v>9472</v>
      </c>
      <c r="N250" s="1">
        <v>1007292.97</v>
      </c>
      <c r="O250" s="1">
        <v>1007316.97</v>
      </c>
      <c r="P250" s="1">
        <v>24</v>
      </c>
      <c r="Q250" s="1">
        <v>7</v>
      </c>
      <c r="R250" s="1">
        <v>19</v>
      </c>
      <c r="S250" s="1" t="s">
        <v>54</v>
      </c>
      <c r="T250" s="1" t="s">
        <v>136</v>
      </c>
      <c r="W250" s="1">
        <v>0</v>
      </c>
      <c r="X250" s="1" t="s">
        <v>58</v>
      </c>
    </row>
    <row r="251" spans="1:24" x14ac:dyDescent="0.2">
      <c r="A251" s="1">
        <f t="shared" si="12"/>
        <v>1007316.97</v>
      </c>
      <c r="B251" s="1">
        <f t="shared" si="12"/>
        <v>1007321</v>
      </c>
      <c r="C251" s="11" t="s">
        <v>52</v>
      </c>
      <c r="D251" s="12">
        <f>INDEX(families!$A:$A,MATCH(E251,families!$B:$B,0))</f>
        <v>3</v>
      </c>
      <c r="E251" s="1" t="str">
        <f t="shared" si="13"/>
        <v>LE</v>
      </c>
      <c r="F251" s="1">
        <f t="shared" si="14"/>
        <v>19</v>
      </c>
      <c r="G251" s="1" t="str">
        <f t="shared" si="15"/>
        <v>19.0mm LE</v>
      </c>
      <c r="H251" s="1" t="str">
        <f>_xlfn.CONCAT(TEXT(R251,"0.0"),"mm ",INDEX('Pipe Lookup'!D:D,MATCH('~17 Pipe Segmentation'!S251,'Pipe Lookup'!C:C,0))," TYPE ",Q251)</f>
        <v>19.0mm Elbow TYPE 26</v>
      </c>
      <c r="M251" s="1" t="s">
        <v>9472</v>
      </c>
      <c r="N251" s="1">
        <v>1007316.97</v>
      </c>
      <c r="O251" s="1">
        <v>1007321</v>
      </c>
      <c r="P251" s="1">
        <v>4.0300000000279397</v>
      </c>
      <c r="Q251" s="1">
        <v>26</v>
      </c>
      <c r="R251" s="1">
        <v>19</v>
      </c>
      <c r="S251" s="1" t="s">
        <v>56</v>
      </c>
      <c r="T251" s="1" t="s">
        <v>136</v>
      </c>
      <c r="V251" s="1" t="s">
        <v>146</v>
      </c>
      <c r="W251" s="1">
        <v>0</v>
      </c>
      <c r="X251" s="1" t="s">
        <v>58</v>
      </c>
    </row>
    <row r="252" spans="1:24" x14ac:dyDescent="0.2">
      <c r="A252" s="1">
        <f t="shared" si="12"/>
        <v>1007321</v>
      </c>
      <c r="B252" s="1">
        <f t="shared" si="12"/>
        <v>1007345</v>
      </c>
      <c r="C252" s="11" t="s">
        <v>52</v>
      </c>
      <c r="D252" s="12">
        <f>INDEX(families!$A:$A,MATCH(E252,families!$B:$B,0))</f>
        <v>2</v>
      </c>
      <c r="E252" s="1" t="str">
        <f t="shared" si="13"/>
        <v>FBE</v>
      </c>
      <c r="F252" s="1">
        <f t="shared" si="14"/>
        <v>19</v>
      </c>
      <c r="G252" s="1" t="str">
        <f t="shared" si="15"/>
        <v>19.0mm FBE</v>
      </c>
      <c r="H252" s="1" t="str">
        <f>_xlfn.CONCAT(TEXT(R252,"0.0"),"mm ",INDEX('Pipe Lookup'!D:D,MATCH('~17 Pipe Segmentation'!S252,'Pipe Lookup'!C:C,0))," TYPE ",Q252)</f>
        <v>19.0mm Fusion-Bonded Epoxy TYPE 7</v>
      </c>
      <c r="M252" s="1" t="s">
        <v>9472</v>
      </c>
      <c r="N252" s="1">
        <v>1007321</v>
      </c>
      <c r="O252" s="1">
        <v>1007345</v>
      </c>
      <c r="P252" s="1">
        <v>24</v>
      </c>
      <c r="Q252" s="1">
        <v>7</v>
      </c>
      <c r="R252" s="1">
        <v>19</v>
      </c>
      <c r="S252" s="1" t="s">
        <v>54</v>
      </c>
      <c r="T252" s="1" t="s">
        <v>136</v>
      </c>
      <c r="W252" s="1">
        <v>0</v>
      </c>
      <c r="X252" s="1" t="s">
        <v>58</v>
      </c>
    </row>
    <row r="253" spans="1:24" x14ac:dyDescent="0.2">
      <c r="A253" s="1">
        <f t="shared" si="12"/>
        <v>1007345</v>
      </c>
      <c r="B253" s="1">
        <f t="shared" si="12"/>
        <v>1007810</v>
      </c>
      <c r="C253" s="11" t="s">
        <v>52</v>
      </c>
      <c r="D253" s="12">
        <f>INDEX(families!$A:$A,MATCH(E253,families!$B:$B,0))</f>
        <v>2</v>
      </c>
      <c r="E253" s="1" t="str">
        <f t="shared" si="13"/>
        <v>FBE</v>
      </c>
      <c r="F253" s="1">
        <f t="shared" si="14"/>
        <v>14.7</v>
      </c>
      <c r="G253" s="1" t="str">
        <f t="shared" si="15"/>
        <v>14.7mm FBE</v>
      </c>
      <c r="H253" s="1" t="str">
        <f>_xlfn.CONCAT(TEXT(R253,"0.0"),"mm ",INDEX('Pipe Lookup'!D:D,MATCH('~17 Pipe Segmentation'!S253,'Pipe Lookup'!C:C,0))," TYPE ",Q253)</f>
        <v>14.7mm Fusion-Bonded Epoxy TYPE 5</v>
      </c>
      <c r="M253" s="1" t="s">
        <v>9472</v>
      </c>
      <c r="N253" s="1">
        <v>1007345</v>
      </c>
      <c r="O253" s="1">
        <v>1007810</v>
      </c>
      <c r="P253" s="1">
        <v>465</v>
      </c>
      <c r="Q253" s="1">
        <v>5</v>
      </c>
      <c r="R253" s="1">
        <v>14.7</v>
      </c>
      <c r="S253" s="1" t="s">
        <v>54</v>
      </c>
      <c r="T253" s="1" t="s">
        <v>136</v>
      </c>
      <c r="V253" s="1" t="s">
        <v>147</v>
      </c>
      <c r="W253" s="1">
        <v>0</v>
      </c>
      <c r="X253" s="1" t="s">
        <v>58</v>
      </c>
    </row>
    <row r="254" spans="1:24" x14ac:dyDescent="0.2">
      <c r="A254" s="1">
        <f t="shared" si="12"/>
        <v>1007810</v>
      </c>
      <c r="B254" s="1">
        <f t="shared" si="12"/>
        <v>1007906</v>
      </c>
      <c r="C254" s="11" t="s">
        <v>52</v>
      </c>
      <c r="D254" s="12">
        <f>INDEX(families!$A:$A,MATCH(E254,families!$B:$B,0))</f>
        <v>2</v>
      </c>
      <c r="E254" s="1" t="str">
        <f t="shared" si="13"/>
        <v>FBE</v>
      </c>
      <c r="F254" s="1">
        <f t="shared" si="14"/>
        <v>14.7</v>
      </c>
      <c r="G254" s="1" t="str">
        <f t="shared" si="15"/>
        <v>14.7mm FBE</v>
      </c>
      <c r="H254" s="1" t="str">
        <f>_xlfn.CONCAT(TEXT(R254,"0.0"),"mm ",INDEX('Pipe Lookup'!D:D,MATCH('~17 Pipe Segmentation'!S254,'Pipe Lookup'!C:C,0))," TYPE ",Q254)</f>
        <v>14.7mm Fusion-Bonded Epoxy TYPE 5</v>
      </c>
      <c r="M254" s="1" t="s">
        <v>9472</v>
      </c>
      <c r="N254" s="1">
        <v>1007810</v>
      </c>
      <c r="O254" s="1" t="s">
        <v>148</v>
      </c>
      <c r="P254" s="1">
        <v>96</v>
      </c>
      <c r="Q254" s="1">
        <v>5</v>
      </c>
      <c r="R254" s="1">
        <v>14.7</v>
      </c>
      <c r="S254" s="1" t="s">
        <v>54</v>
      </c>
      <c r="T254" s="1" t="s">
        <v>136</v>
      </c>
      <c r="W254" s="1">
        <v>0</v>
      </c>
      <c r="X254" s="1" t="s">
        <v>84</v>
      </c>
    </row>
    <row r="255" spans="1:24" x14ac:dyDescent="0.2">
      <c r="A255" s="1">
        <f t="shared" si="12"/>
        <v>1007906</v>
      </c>
      <c r="B255" s="1">
        <f t="shared" si="12"/>
        <v>1007930</v>
      </c>
      <c r="C255" s="11" t="s">
        <v>52</v>
      </c>
      <c r="D255" s="12">
        <f>INDEX(families!$A:$A,MATCH(E255,families!$B:$B,0))</f>
        <v>2</v>
      </c>
      <c r="E255" s="1" t="str">
        <f t="shared" si="13"/>
        <v>FBE</v>
      </c>
      <c r="F255" s="1">
        <f t="shared" si="14"/>
        <v>19</v>
      </c>
      <c r="G255" s="1" t="str">
        <f t="shared" si="15"/>
        <v>19.0mm FBE</v>
      </c>
      <c r="H255" s="1" t="str">
        <f>_xlfn.CONCAT(TEXT(R255,"0.0"),"mm ",INDEX('Pipe Lookup'!D:D,MATCH('~17 Pipe Segmentation'!S255,'Pipe Lookup'!C:C,0))," TYPE ",Q255)</f>
        <v>19.0mm Fusion-Bonded Epoxy TYPE 7</v>
      </c>
      <c r="M255" s="1" t="s">
        <v>9472</v>
      </c>
      <c r="N255" s="1" t="s">
        <v>148</v>
      </c>
      <c r="O255" s="1" t="s">
        <v>149</v>
      </c>
      <c r="P255" s="1">
        <v>24</v>
      </c>
      <c r="Q255" s="1">
        <v>7</v>
      </c>
      <c r="R255" s="1">
        <v>19</v>
      </c>
      <c r="S255" s="1" t="s">
        <v>54</v>
      </c>
      <c r="T255" s="1" t="s">
        <v>136</v>
      </c>
      <c r="W255" s="1">
        <v>0</v>
      </c>
      <c r="X255" s="1" t="s">
        <v>58</v>
      </c>
    </row>
    <row r="256" spans="1:24" x14ac:dyDescent="0.2">
      <c r="A256" s="1">
        <f t="shared" si="12"/>
        <v>1007930</v>
      </c>
      <c r="B256" s="1">
        <f t="shared" si="12"/>
        <v>1007939</v>
      </c>
      <c r="C256" s="11" t="s">
        <v>52</v>
      </c>
      <c r="D256" s="12">
        <f>INDEX(families!$A:$A,MATCH(E256,families!$B:$B,0))</f>
        <v>3</v>
      </c>
      <c r="E256" s="1" t="str">
        <f t="shared" si="13"/>
        <v>LE</v>
      </c>
      <c r="F256" s="1">
        <f t="shared" si="14"/>
        <v>19</v>
      </c>
      <c r="G256" s="1" t="str">
        <f t="shared" si="15"/>
        <v>19.0mm LE</v>
      </c>
      <c r="H256" s="1" t="str">
        <f>_xlfn.CONCAT(TEXT(R256,"0.0"),"mm ",INDEX('Pipe Lookup'!D:D,MATCH('~17 Pipe Segmentation'!S256,'Pipe Lookup'!C:C,0))," TYPE ",Q256)</f>
        <v>19.0mm Elbow TYPE 26</v>
      </c>
      <c r="M256" s="1" t="s">
        <v>9472</v>
      </c>
      <c r="N256" s="1" t="s">
        <v>149</v>
      </c>
      <c r="O256" s="1" t="s">
        <v>150</v>
      </c>
      <c r="P256" s="1">
        <v>9</v>
      </c>
      <c r="Q256" s="1">
        <v>26</v>
      </c>
      <c r="R256" s="1">
        <v>19</v>
      </c>
      <c r="S256" s="1" t="s">
        <v>56</v>
      </c>
      <c r="T256" s="1" t="s">
        <v>136</v>
      </c>
      <c r="V256" s="1" t="s">
        <v>151</v>
      </c>
      <c r="W256" s="1">
        <v>0</v>
      </c>
      <c r="X256" s="1" t="s">
        <v>58</v>
      </c>
    </row>
    <row r="257" spans="1:24" x14ac:dyDescent="0.2">
      <c r="A257" s="1">
        <f t="shared" si="12"/>
        <v>1007939</v>
      </c>
      <c r="B257" s="1">
        <f t="shared" si="12"/>
        <v>1008041</v>
      </c>
      <c r="C257" s="11" t="s">
        <v>52</v>
      </c>
      <c r="D257" s="12">
        <f>INDEX(families!$A:$A,MATCH(E257,families!$B:$B,0))</f>
        <v>2</v>
      </c>
      <c r="E257" s="1" t="str">
        <f t="shared" si="13"/>
        <v>FBE</v>
      </c>
      <c r="F257" s="1">
        <f t="shared" si="14"/>
        <v>19</v>
      </c>
      <c r="G257" s="1" t="str">
        <f t="shared" si="15"/>
        <v>19.0mm FBE</v>
      </c>
      <c r="H257" s="1" t="str">
        <f>_xlfn.CONCAT(TEXT(R257,"0.0"),"mm ",INDEX('Pipe Lookup'!D:D,MATCH('~17 Pipe Segmentation'!S257,'Pipe Lookup'!C:C,0))," TYPE ",Q257)</f>
        <v>19.0mm Fusion-Bonded Epoxy TYPE 7</v>
      </c>
      <c r="M257" s="1" t="s">
        <v>9472</v>
      </c>
      <c r="N257" s="1" t="s">
        <v>150</v>
      </c>
      <c r="O257" s="1" t="s">
        <v>152</v>
      </c>
      <c r="P257" s="1">
        <v>102</v>
      </c>
      <c r="Q257" s="1">
        <v>7</v>
      </c>
      <c r="R257" s="1">
        <v>19</v>
      </c>
      <c r="S257" s="1" t="s">
        <v>54</v>
      </c>
      <c r="T257" s="1" t="s">
        <v>136</v>
      </c>
      <c r="V257" s="1" t="s">
        <v>153</v>
      </c>
      <c r="W257" s="1">
        <v>0</v>
      </c>
      <c r="X257" s="1" t="s">
        <v>58</v>
      </c>
    </row>
    <row r="258" spans="1:24" x14ac:dyDescent="0.2">
      <c r="A258" s="1">
        <f t="shared" ref="A258:B321" si="16">IF(OR(AND(ISNUMBER(N258),N258&gt;0),ISNUMBER(SEARCH("+",N258))),IF(NOT(ISNUMBER(N258)),1000*LEFT(N258,SEARCH("+",N258)-1)+MID(N258,SEARCH("+",N258)+1,3)+RIGHT(N258,3),N258),"")</f>
        <v>1008041</v>
      </c>
      <c r="B258" s="1">
        <f t="shared" si="16"/>
        <v>1008047</v>
      </c>
      <c r="C258" s="11" t="s">
        <v>52</v>
      </c>
      <c r="D258" s="12">
        <f>INDEX(families!$A:$A,MATCH(E258,families!$B:$B,0))</f>
        <v>3</v>
      </c>
      <c r="E258" s="1" t="str">
        <f t="shared" si="13"/>
        <v>LE</v>
      </c>
      <c r="F258" s="1">
        <f t="shared" si="14"/>
        <v>19</v>
      </c>
      <c r="G258" s="1" t="str">
        <f t="shared" si="15"/>
        <v>19.0mm LE</v>
      </c>
      <c r="H258" s="1" t="str">
        <f>_xlfn.CONCAT(TEXT(R258,"0.0"),"mm ",INDEX('Pipe Lookup'!D:D,MATCH('~17 Pipe Segmentation'!S258,'Pipe Lookup'!C:C,0))," TYPE ",Q258)</f>
        <v>19.0mm Elbow TYPE 26</v>
      </c>
      <c r="M258" s="1" t="s">
        <v>9472</v>
      </c>
      <c r="N258" s="1" t="s">
        <v>152</v>
      </c>
      <c r="O258" s="1" t="s">
        <v>154</v>
      </c>
      <c r="P258" s="1">
        <v>6</v>
      </c>
      <c r="Q258" s="1">
        <v>26</v>
      </c>
      <c r="R258" s="1">
        <v>19</v>
      </c>
      <c r="S258" s="1" t="s">
        <v>56</v>
      </c>
      <c r="T258" s="1" t="s">
        <v>136</v>
      </c>
      <c r="V258" s="1" t="s">
        <v>155</v>
      </c>
      <c r="W258" s="1">
        <v>0</v>
      </c>
      <c r="X258" s="1" t="s">
        <v>58</v>
      </c>
    </row>
    <row r="259" spans="1:24" x14ac:dyDescent="0.2">
      <c r="A259" s="1">
        <f t="shared" si="16"/>
        <v>1008047</v>
      </c>
      <c r="B259" s="1">
        <f t="shared" si="16"/>
        <v>1008047</v>
      </c>
      <c r="C259" s="11" t="s">
        <v>52</v>
      </c>
      <c r="D259" s="12">
        <f>INDEX(families!$A:$A,MATCH(E259,families!$B:$B,0))</f>
        <v>2</v>
      </c>
      <c r="E259" s="1" t="str">
        <f t="shared" ref="E259:E322" si="17">TRIM(LEFT(S259,3))</f>
        <v>FBE</v>
      </c>
      <c r="F259" s="1">
        <f t="shared" ref="F259:F322" si="18">R259</f>
        <v>19</v>
      </c>
      <c r="G259" s="1" t="str">
        <f t="shared" ref="G259:G322" si="19">_xlfn.CONCAT(TEXT(R259,"0.0"),"mm ",S259)</f>
        <v>19.0mm FBE</v>
      </c>
      <c r="H259" s="1" t="str">
        <f>_xlfn.CONCAT(TEXT(R259,"0.0"),"mm ",INDEX('Pipe Lookup'!D:D,MATCH('~17 Pipe Segmentation'!S259,'Pipe Lookup'!C:C,0))," TYPE ",Q259)</f>
        <v>19.0mm Fusion-Bonded Epoxy TYPE 7</v>
      </c>
      <c r="M259" s="1" t="s">
        <v>9472</v>
      </c>
      <c r="N259" s="1" t="s">
        <v>154</v>
      </c>
      <c r="O259" s="1" t="s">
        <v>154</v>
      </c>
      <c r="P259" s="1">
        <v>1</v>
      </c>
      <c r="Q259" s="1">
        <v>7</v>
      </c>
      <c r="R259" s="1">
        <v>19</v>
      </c>
      <c r="S259" s="1" t="s">
        <v>54</v>
      </c>
      <c r="T259" s="1" t="s">
        <v>136</v>
      </c>
      <c r="W259" s="1">
        <v>0</v>
      </c>
      <c r="X259" s="1" t="s">
        <v>58</v>
      </c>
    </row>
    <row r="260" spans="1:24" x14ac:dyDescent="0.2">
      <c r="A260" s="1">
        <f t="shared" si="16"/>
        <v>1008047</v>
      </c>
      <c r="B260" s="1">
        <f t="shared" si="16"/>
        <v>1008053</v>
      </c>
      <c r="C260" s="11" t="s">
        <v>52</v>
      </c>
      <c r="D260" s="12">
        <f>INDEX(families!$A:$A,MATCH(E260,families!$B:$B,0))</f>
        <v>3</v>
      </c>
      <c r="E260" s="1" t="str">
        <f t="shared" si="17"/>
        <v>LE</v>
      </c>
      <c r="F260" s="1">
        <f t="shared" si="18"/>
        <v>19</v>
      </c>
      <c r="G260" s="1" t="str">
        <f t="shared" si="19"/>
        <v>19.0mm LE</v>
      </c>
      <c r="H260" s="1" t="str">
        <f>_xlfn.CONCAT(TEXT(R260,"0.0"),"mm ",INDEX('Pipe Lookup'!D:D,MATCH('~17 Pipe Segmentation'!S260,'Pipe Lookup'!C:C,0))," TYPE ",Q260)</f>
        <v>19.0mm Elbow TYPE 26</v>
      </c>
      <c r="M260" s="1" t="s">
        <v>9472</v>
      </c>
      <c r="N260" s="1" t="s">
        <v>154</v>
      </c>
      <c r="O260" s="1" t="s">
        <v>156</v>
      </c>
      <c r="P260" s="1">
        <v>6</v>
      </c>
      <c r="Q260" s="1">
        <v>26</v>
      </c>
      <c r="R260" s="1">
        <v>19</v>
      </c>
      <c r="S260" s="1" t="s">
        <v>56</v>
      </c>
      <c r="T260" s="1" t="s">
        <v>136</v>
      </c>
      <c r="V260" s="1" t="s">
        <v>157</v>
      </c>
      <c r="W260" s="1">
        <v>0</v>
      </c>
      <c r="X260" s="1" t="s">
        <v>58</v>
      </c>
    </row>
    <row r="261" spans="1:24" x14ac:dyDescent="0.2">
      <c r="A261" s="1">
        <f t="shared" si="16"/>
        <v>1008053</v>
      </c>
      <c r="B261" s="1">
        <f t="shared" si="16"/>
        <v>1008119</v>
      </c>
      <c r="C261" s="11" t="s">
        <v>52</v>
      </c>
      <c r="D261" s="12">
        <f>INDEX(families!$A:$A,MATCH(E261,families!$B:$B,0))</f>
        <v>1</v>
      </c>
      <c r="E261" s="1" t="str">
        <f t="shared" si="17"/>
        <v>ARO</v>
      </c>
      <c r="F261" s="1">
        <f t="shared" si="18"/>
        <v>19</v>
      </c>
      <c r="G261" s="1" t="str">
        <f t="shared" si="19"/>
        <v>19.0mm ARO</v>
      </c>
      <c r="H261" s="1" t="str">
        <f>_xlfn.CONCAT(TEXT(R261,"0.0"),"mm ",INDEX('Pipe Lookup'!D:D,MATCH('~17 Pipe Segmentation'!S261,'Pipe Lookup'!C:C,0))," TYPE ",Q261)</f>
        <v>19.0mm Abrasion-Resistant Overcoat TYPE 8</v>
      </c>
      <c r="M261" s="1" t="s">
        <v>9472</v>
      </c>
      <c r="N261" s="1" t="s">
        <v>156</v>
      </c>
      <c r="O261" s="1" t="s">
        <v>158</v>
      </c>
      <c r="P261" s="1">
        <v>66</v>
      </c>
      <c r="Q261" s="1">
        <v>8</v>
      </c>
      <c r="R261" s="1">
        <v>19</v>
      </c>
      <c r="S261" s="1" t="s">
        <v>78</v>
      </c>
      <c r="T261" s="1" t="s">
        <v>136</v>
      </c>
      <c r="V261" s="1" t="s">
        <v>159</v>
      </c>
      <c r="W261" s="1">
        <v>0</v>
      </c>
      <c r="X261" s="1" t="s">
        <v>58</v>
      </c>
    </row>
    <row r="262" spans="1:24" x14ac:dyDescent="0.2">
      <c r="A262" s="1">
        <f t="shared" si="16"/>
        <v>1008119</v>
      </c>
      <c r="B262" s="1">
        <f t="shared" si="16"/>
        <v>1008150</v>
      </c>
      <c r="C262" s="11" t="s">
        <v>52</v>
      </c>
      <c r="D262" s="12">
        <f>INDEX(families!$A:$A,MATCH(E262,families!$B:$B,0))</f>
        <v>2</v>
      </c>
      <c r="E262" s="1" t="str">
        <f t="shared" si="17"/>
        <v>FBE</v>
      </c>
      <c r="F262" s="1">
        <f t="shared" si="18"/>
        <v>19</v>
      </c>
      <c r="G262" s="1" t="str">
        <f t="shared" si="19"/>
        <v>19.0mm FBE</v>
      </c>
      <c r="H262" s="1" t="str">
        <f>_xlfn.CONCAT(TEXT(R262,"0.0"),"mm ",INDEX('Pipe Lookup'!D:D,MATCH('~17 Pipe Segmentation'!S262,'Pipe Lookup'!C:C,0))," TYPE ",Q262)</f>
        <v>19.0mm Fusion-Bonded Epoxy TYPE 7</v>
      </c>
      <c r="M262" s="1" t="s">
        <v>9472</v>
      </c>
      <c r="N262" s="1" t="s">
        <v>158</v>
      </c>
      <c r="O262" s="1" t="s">
        <v>160</v>
      </c>
      <c r="P262" s="1">
        <v>31</v>
      </c>
      <c r="Q262" s="1">
        <v>7</v>
      </c>
      <c r="R262" s="1">
        <v>19</v>
      </c>
      <c r="S262" s="1" t="s">
        <v>54</v>
      </c>
      <c r="T262" s="1" t="s">
        <v>136</v>
      </c>
      <c r="W262" s="1">
        <v>0</v>
      </c>
      <c r="X262" s="1" t="s">
        <v>58</v>
      </c>
    </row>
    <row r="263" spans="1:24" x14ac:dyDescent="0.2">
      <c r="A263" s="1">
        <f t="shared" si="16"/>
        <v>1008150</v>
      </c>
      <c r="B263" s="1">
        <f t="shared" si="16"/>
        <v>1008155</v>
      </c>
      <c r="C263" s="11" t="s">
        <v>52</v>
      </c>
      <c r="D263" s="12">
        <f>INDEX(families!$A:$A,MATCH(E263,families!$B:$B,0))</f>
        <v>3</v>
      </c>
      <c r="E263" s="1" t="str">
        <f t="shared" si="17"/>
        <v>LE</v>
      </c>
      <c r="F263" s="1">
        <f t="shared" si="18"/>
        <v>19</v>
      </c>
      <c r="G263" s="1" t="str">
        <f t="shared" si="19"/>
        <v>19.0mm LE</v>
      </c>
      <c r="H263" s="1" t="str">
        <f>_xlfn.CONCAT(TEXT(R263,"0.0"),"mm ",INDEX('Pipe Lookup'!D:D,MATCH('~17 Pipe Segmentation'!S263,'Pipe Lookup'!C:C,0))," TYPE ",Q263)</f>
        <v>19.0mm Elbow TYPE 26</v>
      </c>
      <c r="M263" s="1" t="s">
        <v>9472</v>
      </c>
      <c r="N263" s="1" t="s">
        <v>160</v>
      </c>
      <c r="O263" s="1" t="s">
        <v>161</v>
      </c>
      <c r="P263" s="1">
        <v>5</v>
      </c>
      <c r="Q263" s="1">
        <v>26</v>
      </c>
      <c r="R263" s="1">
        <v>19</v>
      </c>
      <c r="S263" s="1" t="s">
        <v>56</v>
      </c>
      <c r="T263" s="1" t="s">
        <v>136</v>
      </c>
      <c r="V263" s="1" t="s">
        <v>162</v>
      </c>
      <c r="W263" s="1">
        <v>0</v>
      </c>
      <c r="X263" s="1" t="s">
        <v>58</v>
      </c>
    </row>
    <row r="264" spans="1:24" x14ac:dyDescent="0.2">
      <c r="A264" s="1">
        <f t="shared" si="16"/>
        <v>1008155</v>
      </c>
      <c r="B264" s="1">
        <f t="shared" si="16"/>
        <v>1008172</v>
      </c>
      <c r="C264" s="11" t="s">
        <v>52</v>
      </c>
      <c r="D264" s="12">
        <f>INDEX(families!$A:$A,MATCH(E264,families!$B:$B,0))</f>
        <v>2</v>
      </c>
      <c r="E264" s="1" t="str">
        <f t="shared" si="17"/>
        <v>FBE</v>
      </c>
      <c r="F264" s="1">
        <f t="shared" si="18"/>
        <v>19</v>
      </c>
      <c r="G264" s="1" t="str">
        <f t="shared" si="19"/>
        <v>19.0mm FBE</v>
      </c>
      <c r="H264" s="1" t="str">
        <f>_xlfn.CONCAT(TEXT(R264,"0.0"),"mm ",INDEX('Pipe Lookup'!D:D,MATCH('~17 Pipe Segmentation'!S264,'Pipe Lookup'!C:C,0))," TYPE ",Q264)</f>
        <v>19.0mm Fusion-Bonded Epoxy TYPE 7</v>
      </c>
      <c r="M264" s="1" t="s">
        <v>9472</v>
      </c>
      <c r="N264" s="1" t="s">
        <v>161</v>
      </c>
      <c r="O264" s="1" t="s">
        <v>163</v>
      </c>
      <c r="P264" s="1">
        <v>17</v>
      </c>
      <c r="Q264" s="1">
        <v>7</v>
      </c>
      <c r="R264" s="1">
        <v>19</v>
      </c>
      <c r="S264" s="1" t="s">
        <v>54</v>
      </c>
      <c r="T264" s="1" t="s">
        <v>136</v>
      </c>
      <c r="W264" s="1">
        <v>0</v>
      </c>
      <c r="X264" s="1" t="s">
        <v>58</v>
      </c>
    </row>
    <row r="265" spans="1:24" x14ac:dyDescent="0.2">
      <c r="A265" s="1">
        <f t="shared" si="16"/>
        <v>1008172</v>
      </c>
      <c r="B265" s="1">
        <f t="shared" si="16"/>
        <v>1008177</v>
      </c>
      <c r="C265" s="11" t="s">
        <v>52</v>
      </c>
      <c r="D265" s="12">
        <f>INDEX(families!$A:$A,MATCH(E265,families!$B:$B,0))</f>
        <v>3</v>
      </c>
      <c r="E265" s="1" t="str">
        <f t="shared" si="17"/>
        <v>LE</v>
      </c>
      <c r="F265" s="1">
        <f t="shared" si="18"/>
        <v>19</v>
      </c>
      <c r="G265" s="1" t="str">
        <f t="shared" si="19"/>
        <v>19.0mm LE</v>
      </c>
      <c r="H265" s="1" t="str">
        <f>_xlfn.CONCAT(TEXT(R265,"0.0"),"mm ",INDEX('Pipe Lookup'!D:D,MATCH('~17 Pipe Segmentation'!S265,'Pipe Lookup'!C:C,0))," TYPE ",Q265)</f>
        <v>19.0mm Elbow TYPE 26</v>
      </c>
      <c r="M265" s="1" t="s">
        <v>9472</v>
      </c>
      <c r="N265" s="1" t="s">
        <v>163</v>
      </c>
      <c r="O265" s="1" t="s">
        <v>164</v>
      </c>
      <c r="P265" s="1">
        <v>5</v>
      </c>
      <c r="Q265" s="1">
        <v>26</v>
      </c>
      <c r="R265" s="1">
        <v>19</v>
      </c>
      <c r="S265" s="1" t="s">
        <v>56</v>
      </c>
      <c r="T265" s="1" t="s">
        <v>136</v>
      </c>
      <c r="V265" s="1" t="s">
        <v>165</v>
      </c>
      <c r="W265" s="1">
        <v>0</v>
      </c>
      <c r="X265" s="1" t="s">
        <v>58</v>
      </c>
    </row>
    <row r="266" spans="1:24" x14ac:dyDescent="0.2">
      <c r="A266" s="1">
        <f t="shared" si="16"/>
        <v>1008177</v>
      </c>
      <c r="B266" s="1">
        <f t="shared" si="16"/>
        <v>1008206</v>
      </c>
      <c r="C266" s="11" t="s">
        <v>52</v>
      </c>
      <c r="D266" s="12">
        <f>INDEX(families!$A:$A,MATCH(E266,families!$B:$B,0))</f>
        <v>2</v>
      </c>
      <c r="E266" s="1" t="str">
        <f t="shared" si="17"/>
        <v>FBE</v>
      </c>
      <c r="F266" s="1">
        <f t="shared" si="18"/>
        <v>19</v>
      </c>
      <c r="G266" s="1" t="str">
        <f t="shared" si="19"/>
        <v>19.0mm FBE</v>
      </c>
      <c r="H266" s="1" t="str">
        <f>_xlfn.CONCAT(TEXT(R266,"0.0"),"mm ",INDEX('Pipe Lookup'!D:D,MATCH('~17 Pipe Segmentation'!S266,'Pipe Lookup'!C:C,0))," TYPE ",Q266)</f>
        <v>19.0mm Fusion-Bonded Epoxy TYPE 7</v>
      </c>
      <c r="M266" s="1" t="s">
        <v>9472</v>
      </c>
      <c r="N266" s="1" t="s">
        <v>164</v>
      </c>
      <c r="O266" s="1" t="s">
        <v>166</v>
      </c>
      <c r="P266" s="1">
        <v>29</v>
      </c>
      <c r="Q266" s="1">
        <v>7</v>
      </c>
      <c r="R266" s="1">
        <v>19</v>
      </c>
      <c r="S266" s="1" t="s">
        <v>54</v>
      </c>
      <c r="T266" s="1" t="s">
        <v>136</v>
      </c>
      <c r="V266" s="1" t="s">
        <v>167</v>
      </c>
      <c r="W266" s="1">
        <v>0</v>
      </c>
      <c r="X266" s="1" t="s">
        <v>58</v>
      </c>
    </row>
    <row r="267" spans="1:24" x14ac:dyDescent="0.2">
      <c r="A267" s="1">
        <f t="shared" si="16"/>
        <v>1008206</v>
      </c>
      <c r="B267" s="1">
        <f t="shared" si="16"/>
        <v>1008211</v>
      </c>
      <c r="C267" s="11" t="s">
        <v>52</v>
      </c>
      <c r="D267" s="12">
        <f>INDEX(families!$A:$A,MATCH(E267,families!$B:$B,0))</f>
        <v>3</v>
      </c>
      <c r="E267" s="1" t="str">
        <f t="shared" si="17"/>
        <v>LE</v>
      </c>
      <c r="F267" s="1">
        <f t="shared" si="18"/>
        <v>19</v>
      </c>
      <c r="G267" s="1" t="str">
        <f t="shared" si="19"/>
        <v>19.0mm LE</v>
      </c>
      <c r="H267" s="1" t="str">
        <f>_xlfn.CONCAT(TEXT(R267,"0.0"),"mm ",INDEX('Pipe Lookup'!D:D,MATCH('~17 Pipe Segmentation'!S267,'Pipe Lookup'!C:C,0))," TYPE ",Q267)</f>
        <v>19.0mm Elbow TYPE 26</v>
      </c>
      <c r="M267" s="1" t="s">
        <v>9472</v>
      </c>
      <c r="N267" s="1" t="s">
        <v>166</v>
      </c>
      <c r="O267" s="1" t="s">
        <v>168</v>
      </c>
      <c r="P267" s="1">
        <v>5</v>
      </c>
      <c r="Q267" s="1">
        <v>26</v>
      </c>
      <c r="R267" s="1">
        <v>19</v>
      </c>
      <c r="S267" s="1" t="s">
        <v>56</v>
      </c>
      <c r="T267" s="1" t="s">
        <v>136</v>
      </c>
      <c r="V267" s="1" t="s">
        <v>169</v>
      </c>
      <c r="W267" s="1">
        <v>0</v>
      </c>
      <c r="X267" s="1" t="s">
        <v>58</v>
      </c>
    </row>
    <row r="268" spans="1:24" x14ac:dyDescent="0.2">
      <c r="A268" s="1">
        <f t="shared" si="16"/>
        <v>1008211</v>
      </c>
      <c r="B268" s="1">
        <f t="shared" si="16"/>
        <v>1008233</v>
      </c>
      <c r="C268" s="11" t="s">
        <v>52</v>
      </c>
      <c r="D268" s="12">
        <f>INDEX(families!$A:$A,MATCH(E268,families!$B:$B,0))</f>
        <v>2</v>
      </c>
      <c r="E268" s="1" t="str">
        <f t="shared" si="17"/>
        <v>FBE</v>
      </c>
      <c r="F268" s="1">
        <f t="shared" si="18"/>
        <v>19</v>
      </c>
      <c r="G268" s="1" t="str">
        <f t="shared" si="19"/>
        <v>19.0mm FBE</v>
      </c>
      <c r="H268" s="1" t="str">
        <f>_xlfn.CONCAT(TEXT(R268,"0.0"),"mm ",INDEX('Pipe Lookup'!D:D,MATCH('~17 Pipe Segmentation'!S268,'Pipe Lookup'!C:C,0))," TYPE ",Q268)</f>
        <v>19.0mm Fusion-Bonded Epoxy TYPE 7</v>
      </c>
      <c r="M268" s="1" t="s">
        <v>9472</v>
      </c>
      <c r="N268" s="1" t="s">
        <v>168</v>
      </c>
      <c r="O268" s="1" t="s">
        <v>170</v>
      </c>
      <c r="P268" s="1">
        <v>22</v>
      </c>
      <c r="Q268" s="1">
        <v>7</v>
      </c>
      <c r="R268" s="1">
        <v>19</v>
      </c>
      <c r="S268" s="1" t="s">
        <v>54</v>
      </c>
      <c r="T268" s="1" t="s">
        <v>136</v>
      </c>
      <c r="W268" s="1">
        <v>0</v>
      </c>
      <c r="X268" s="1" t="s">
        <v>58</v>
      </c>
    </row>
    <row r="269" spans="1:24" x14ac:dyDescent="0.2">
      <c r="A269" s="1">
        <f t="shared" si="16"/>
        <v>1008233</v>
      </c>
      <c r="B269" s="1">
        <f t="shared" si="16"/>
        <v>1008237</v>
      </c>
      <c r="C269" s="11" t="s">
        <v>52</v>
      </c>
      <c r="D269" s="12">
        <f>INDEX(families!$A:$A,MATCH(E269,families!$B:$B,0))</f>
        <v>3</v>
      </c>
      <c r="E269" s="1" t="str">
        <f t="shared" si="17"/>
        <v>LE</v>
      </c>
      <c r="F269" s="1">
        <f t="shared" si="18"/>
        <v>19</v>
      </c>
      <c r="G269" s="1" t="str">
        <f t="shared" si="19"/>
        <v>19.0mm LE</v>
      </c>
      <c r="H269" s="1" t="str">
        <f>_xlfn.CONCAT(TEXT(R269,"0.0"),"mm ",INDEX('Pipe Lookup'!D:D,MATCH('~17 Pipe Segmentation'!S269,'Pipe Lookup'!C:C,0))," TYPE ",Q269)</f>
        <v>19.0mm Elbow TYPE 26</v>
      </c>
      <c r="M269" s="1" t="s">
        <v>9472</v>
      </c>
      <c r="N269" s="1" t="s">
        <v>170</v>
      </c>
      <c r="O269" s="1" t="s">
        <v>171</v>
      </c>
      <c r="P269" s="1">
        <v>4</v>
      </c>
      <c r="Q269" s="1">
        <v>26</v>
      </c>
      <c r="R269" s="1">
        <v>19</v>
      </c>
      <c r="S269" s="1" t="s">
        <v>56</v>
      </c>
      <c r="T269" s="1" t="s">
        <v>136</v>
      </c>
      <c r="V269" s="1" t="s">
        <v>172</v>
      </c>
      <c r="W269" s="1">
        <v>0</v>
      </c>
      <c r="X269" s="1" t="s">
        <v>58</v>
      </c>
    </row>
    <row r="270" spans="1:24" x14ac:dyDescent="0.2">
      <c r="A270" s="1">
        <f t="shared" si="16"/>
        <v>1008264</v>
      </c>
      <c r="B270" s="1">
        <f t="shared" si="16"/>
        <v>1008269</v>
      </c>
      <c r="C270" s="11" t="s">
        <v>52</v>
      </c>
      <c r="D270" s="12">
        <f>INDEX(families!$A:$A,MATCH(E270,families!$B:$B,0))</f>
        <v>3</v>
      </c>
      <c r="E270" s="1" t="str">
        <f t="shared" si="17"/>
        <v>LE</v>
      </c>
      <c r="F270" s="1">
        <f t="shared" si="18"/>
        <v>19</v>
      </c>
      <c r="G270" s="1" t="str">
        <f t="shared" si="19"/>
        <v>19.0mm LE</v>
      </c>
      <c r="H270" s="1" t="str">
        <f>_xlfn.CONCAT(TEXT(R270,"0.0"),"mm ",INDEX('Pipe Lookup'!D:D,MATCH('~17 Pipe Segmentation'!S270,'Pipe Lookup'!C:C,0))," TYPE ",Q270)</f>
        <v>19.0mm Elbow TYPE 26</v>
      </c>
      <c r="M270" s="1" t="s">
        <v>9472</v>
      </c>
      <c r="N270" s="1">
        <v>1008264</v>
      </c>
      <c r="O270" s="1">
        <v>1008269</v>
      </c>
      <c r="P270" s="1">
        <v>5</v>
      </c>
      <c r="Q270" s="1">
        <v>26</v>
      </c>
      <c r="R270" s="1">
        <v>19</v>
      </c>
      <c r="S270" s="1" t="s">
        <v>56</v>
      </c>
      <c r="T270" s="1" t="s">
        <v>136</v>
      </c>
      <c r="V270" s="1" t="s">
        <v>172</v>
      </c>
      <c r="W270" s="1" t="s">
        <v>173</v>
      </c>
      <c r="X270" s="1" t="s">
        <v>84</v>
      </c>
    </row>
    <row r="271" spans="1:24" x14ac:dyDescent="0.2">
      <c r="A271" s="1">
        <f t="shared" si="16"/>
        <v>1008269</v>
      </c>
      <c r="B271" s="1">
        <f t="shared" si="16"/>
        <v>1008322.61</v>
      </c>
      <c r="C271" s="11" t="s">
        <v>52</v>
      </c>
      <c r="D271" s="12">
        <f>INDEX(families!$A:$A,MATCH(E271,families!$B:$B,0))</f>
        <v>2</v>
      </c>
      <c r="E271" s="1" t="str">
        <f t="shared" si="17"/>
        <v>FBE</v>
      </c>
      <c r="F271" s="1">
        <f t="shared" si="18"/>
        <v>19</v>
      </c>
      <c r="G271" s="1" t="str">
        <f t="shared" si="19"/>
        <v>19.0mm FBE</v>
      </c>
      <c r="H271" s="1" t="str">
        <f>_xlfn.CONCAT(TEXT(R271,"0.0"),"mm ",INDEX('Pipe Lookup'!D:D,MATCH('~17 Pipe Segmentation'!S271,'Pipe Lookup'!C:C,0))," TYPE ",Q271)</f>
        <v>19.0mm Fusion-Bonded Epoxy TYPE 7</v>
      </c>
      <c r="M271" s="1" t="s">
        <v>9472</v>
      </c>
      <c r="N271" s="1">
        <v>1008269</v>
      </c>
      <c r="O271" s="1">
        <v>1008322.61</v>
      </c>
      <c r="P271" s="1">
        <v>53.60999999998603</v>
      </c>
      <c r="Q271" s="1">
        <v>7</v>
      </c>
      <c r="R271" s="1">
        <v>19</v>
      </c>
      <c r="S271" s="1" t="s">
        <v>54</v>
      </c>
      <c r="T271" s="1" t="s">
        <v>136</v>
      </c>
      <c r="V271" s="1" t="s">
        <v>174</v>
      </c>
      <c r="W271" s="1">
        <v>0</v>
      </c>
      <c r="X271" s="1" t="s">
        <v>58</v>
      </c>
    </row>
    <row r="272" spans="1:24" x14ac:dyDescent="0.2">
      <c r="A272" s="1">
        <f t="shared" si="16"/>
        <v>1008322.61</v>
      </c>
      <c r="B272" s="1">
        <f t="shared" si="16"/>
        <v>1008400.31</v>
      </c>
      <c r="C272" s="11" t="s">
        <v>52</v>
      </c>
      <c r="D272" s="12">
        <f>INDEX(families!$A:$A,MATCH(E272,families!$B:$B,0))</f>
        <v>2</v>
      </c>
      <c r="E272" s="1" t="str">
        <f t="shared" si="17"/>
        <v>FBE</v>
      </c>
      <c r="F272" s="1">
        <f t="shared" si="18"/>
        <v>14.7</v>
      </c>
      <c r="G272" s="1" t="str">
        <f t="shared" si="19"/>
        <v>14.7mm FBE</v>
      </c>
      <c r="H272" s="1" t="str">
        <f>_xlfn.CONCAT(TEXT(R272,"0.0"),"mm ",INDEX('Pipe Lookup'!D:D,MATCH('~17 Pipe Segmentation'!S272,'Pipe Lookup'!C:C,0))," TYPE ",Q272)</f>
        <v>14.7mm Fusion-Bonded Epoxy TYPE 5</v>
      </c>
      <c r="M272" s="1" t="s">
        <v>9472</v>
      </c>
      <c r="N272" s="1">
        <v>1008322.61</v>
      </c>
      <c r="O272" s="1">
        <v>1008400.31</v>
      </c>
      <c r="P272" s="1">
        <v>77.700000000069849</v>
      </c>
      <c r="Q272" s="1">
        <v>5</v>
      </c>
      <c r="R272" s="1">
        <v>14.7</v>
      </c>
      <c r="S272" s="1" t="s">
        <v>54</v>
      </c>
      <c r="T272" s="1" t="s">
        <v>136</v>
      </c>
      <c r="W272" s="1">
        <v>0</v>
      </c>
      <c r="X272" s="1" t="s">
        <v>58</v>
      </c>
    </row>
    <row r="273" spans="1:24" x14ac:dyDescent="0.2">
      <c r="A273" s="1">
        <f t="shared" si="16"/>
        <v>1008400.31</v>
      </c>
      <c r="B273" s="1">
        <f t="shared" si="16"/>
        <v>1008424.31</v>
      </c>
      <c r="C273" s="11" t="s">
        <v>52</v>
      </c>
      <c r="D273" s="12">
        <f>INDEX(families!$A:$A,MATCH(E273,families!$B:$B,0))</f>
        <v>2</v>
      </c>
      <c r="E273" s="1" t="str">
        <f t="shared" si="17"/>
        <v>FBE</v>
      </c>
      <c r="F273" s="1">
        <f t="shared" si="18"/>
        <v>19</v>
      </c>
      <c r="G273" s="1" t="str">
        <f t="shared" si="19"/>
        <v>19.0mm FBE</v>
      </c>
      <c r="H273" s="1" t="str">
        <f>_xlfn.CONCAT(TEXT(R273,"0.0"),"mm ",INDEX('Pipe Lookup'!D:D,MATCH('~17 Pipe Segmentation'!S273,'Pipe Lookup'!C:C,0))," TYPE ",Q273)</f>
        <v>19.0mm Fusion-Bonded Epoxy TYPE 7</v>
      </c>
      <c r="M273" s="1" t="s">
        <v>9472</v>
      </c>
      <c r="N273" s="1">
        <v>1008400.31</v>
      </c>
      <c r="O273" s="1">
        <v>1008424.31</v>
      </c>
      <c r="P273" s="1">
        <v>24</v>
      </c>
      <c r="Q273" s="1">
        <v>7</v>
      </c>
      <c r="R273" s="1">
        <v>19</v>
      </c>
      <c r="S273" s="1" t="s">
        <v>54</v>
      </c>
      <c r="T273" s="1" t="s">
        <v>136</v>
      </c>
      <c r="W273" s="1">
        <v>0</v>
      </c>
      <c r="X273" s="1" t="s">
        <v>58</v>
      </c>
    </row>
    <row r="274" spans="1:24" x14ac:dyDescent="0.2">
      <c r="A274" s="1">
        <f t="shared" si="16"/>
        <v>1008424.31</v>
      </c>
      <c r="B274" s="1">
        <f t="shared" si="16"/>
        <v>1008429.61</v>
      </c>
      <c r="C274" s="11" t="s">
        <v>52</v>
      </c>
      <c r="D274" s="12">
        <f>INDEX(families!$A:$A,MATCH(E274,families!$B:$B,0))</f>
        <v>3</v>
      </c>
      <c r="E274" s="1" t="str">
        <f t="shared" si="17"/>
        <v>LE</v>
      </c>
      <c r="F274" s="1">
        <f t="shared" si="18"/>
        <v>19</v>
      </c>
      <c r="G274" s="1" t="str">
        <f t="shared" si="19"/>
        <v>19.0mm LE</v>
      </c>
      <c r="H274" s="1" t="str">
        <f>_xlfn.CONCAT(TEXT(R274,"0.0"),"mm ",INDEX('Pipe Lookup'!D:D,MATCH('~17 Pipe Segmentation'!S274,'Pipe Lookup'!C:C,0))," TYPE ",Q274)</f>
        <v>19.0mm Elbow TYPE 26</v>
      </c>
      <c r="M274" s="1" t="s">
        <v>9472</v>
      </c>
      <c r="N274" s="1">
        <v>1008424.31</v>
      </c>
      <c r="O274" s="1">
        <v>1008429.61</v>
      </c>
      <c r="P274" s="1">
        <v>5.2999999999301508</v>
      </c>
      <c r="Q274" s="1">
        <v>26</v>
      </c>
      <c r="R274" s="1">
        <v>19</v>
      </c>
      <c r="S274" s="1" t="s">
        <v>56</v>
      </c>
      <c r="T274" s="1" t="s">
        <v>136</v>
      </c>
      <c r="V274" s="1" t="s">
        <v>175</v>
      </c>
      <c r="W274" s="1">
        <v>0</v>
      </c>
      <c r="X274" s="1" t="s">
        <v>58</v>
      </c>
    </row>
    <row r="275" spans="1:24" x14ac:dyDescent="0.2">
      <c r="A275" s="1">
        <f t="shared" si="16"/>
        <v>1008429.61</v>
      </c>
      <c r="B275" s="1">
        <f t="shared" si="16"/>
        <v>1008453.61</v>
      </c>
      <c r="C275" s="11" t="s">
        <v>52</v>
      </c>
      <c r="D275" s="12">
        <f>INDEX(families!$A:$A,MATCH(E275,families!$B:$B,0))</f>
        <v>2</v>
      </c>
      <c r="E275" s="1" t="str">
        <f t="shared" si="17"/>
        <v>FBE</v>
      </c>
      <c r="F275" s="1">
        <f t="shared" si="18"/>
        <v>19</v>
      </c>
      <c r="G275" s="1" t="str">
        <f t="shared" si="19"/>
        <v>19.0mm FBE</v>
      </c>
      <c r="H275" s="1" t="str">
        <f>_xlfn.CONCAT(TEXT(R275,"0.0"),"mm ",INDEX('Pipe Lookup'!D:D,MATCH('~17 Pipe Segmentation'!S275,'Pipe Lookup'!C:C,0))," TYPE ",Q275)</f>
        <v>19.0mm Fusion-Bonded Epoxy TYPE 7</v>
      </c>
      <c r="M275" s="1" t="s">
        <v>9472</v>
      </c>
      <c r="N275" s="1">
        <v>1008429.61</v>
      </c>
      <c r="O275" s="1">
        <v>1008453.61</v>
      </c>
      <c r="P275" s="1">
        <v>24</v>
      </c>
      <c r="Q275" s="1">
        <v>7</v>
      </c>
      <c r="R275" s="1">
        <v>19</v>
      </c>
      <c r="S275" s="1" t="s">
        <v>54</v>
      </c>
      <c r="T275" s="1" t="s">
        <v>136</v>
      </c>
      <c r="W275" s="1">
        <v>0</v>
      </c>
      <c r="X275" s="1" t="s">
        <v>58</v>
      </c>
    </row>
    <row r="276" spans="1:24" x14ac:dyDescent="0.2">
      <c r="A276" s="1">
        <f t="shared" si="16"/>
        <v>1008453.61</v>
      </c>
      <c r="B276" s="1">
        <f t="shared" si="16"/>
        <v>1008601.33</v>
      </c>
      <c r="C276" s="11" t="s">
        <v>52</v>
      </c>
      <c r="D276" s="12">
        <f>INDEX(families!$A:$A,MATCH(E276,families!$B:$B,0))</f>
        <v>2</v>
      </c>
      <c r="E276" s="1" t="str">
        <f t="shared" si="17"/>
        <v>FBE</v>
      </c>
      <c r="F276" s="1">
        <f t="shared" si="18"/>
        <v>14.7</v>
      </c>
      <c r="G276" s="1" t="str">
        <f t="shared" si="19"/>
        <v>14.7mm FBE</v>
      </c>
      <c r="H276" s="1" t="str">
        <f>_xlfn.CONCAT(TEXT(R276,"0.0"),"mm ",INDEX('Pipe Lookup'!D:D,MATCH('~17 Pipe Segmentation'!S276,'Pipe Lookup'!C:C,0))," TYPE ",Q276)</f>
        <v>14.7mm Fusion-Bonded Epoxy TYPE 5</v>
      </c>
      <c r="M276" s="1" t="s">
        <v>9472</v>
      </c>
      <c r="N276" s="1">
        <v>1008453.61</v>
      </c>
      <c r="O276" s="1">
        <v>1008601.33</v>
      </c>
      <c r="P276" s="1">
        <v>147.71999999997206</v>
      </c>
      <c r="Q276" s="1">
        <v>5</v>
      </c>
      <c r="R276" s="1">
        <v>14.7</v>
      </c>
      <c r="S276" s="1" t="s">
        <v>54</v>
      </c>
      <c r="T276" s="1" t="s">
        <v>136</v>
      </c>
      <c r="W276" s="1">
        <v>0</v>
      </c>
      <c r="X276" s="1" t="s">
        <v>58</v>
      </c>
    </row>
    <row r="277" spans="1:24" x14ac:dyDescent="0.2">
      <c r="A277" s="1">
        <f t="shared" si="16"/>
        <v>1008601.33</v>
      </c>
      <c r="B277" s="1">
        <f t="shared" si="16"/>
        <v>1008608.24</v>
      </c>
      <c r="C277" s="11" t="s">
        <v>52</v>
      </c>
      <c r="D277" s="12">
        <f>INDEX(families!$A:$A,MATCH(E277,families!$B:$B,0))</f>
        <v>3</v>
      </c>
      <c r="E277" s="1" t="str">
        <f t="shared" si="17"/>
        <v>LE</v>
      </c>
      <c r="F277" s="1">
        <f t="shared" si="18"/>
        <v>14.7</v>
      </c>
      <c r="G277" s="1" t="str">
        <f t="shared" si="19"/>
        <v>14.7mm LE</v>
      </c>
      <c r="H277" s="1" t="str">
        <f>_xlfn.CONCAT(TEXT(R277,"0.0"),"mm ",INDEX('Pipe Lookup'!D:D,MATCH('~17 Pipe Segmentation'!S277,'Pipe Lookup'!C:C,0))," TYPE ",Q277)</f>
        <v>14.7mm Elbow TYPE 22</v>
      </c>
      <c r="M277" s="1" t="s">
        <v>9472</v>
      </c>
      <c r="N277" s="1">
        <v>1008601.33</v>
      </c>
      <c r="O277" s="1">
        <v>1008608.24</v>
      </c>
      <c r="P277" s="1">
        <v>6.9100000000325963</v>
      </c>
      <c r="Q277" s="1">
        <v>22</v>
      </c>
      <c r="R277" s="1">
        <v>14.7</v>
      </c>
      <c r="S277" s="1" t="s">
        <v>56</v>
      </c>
      <c r="T277" s="1" t="s">
        <v>136</v>
      </c>
      <c r="V277" s="1" t="s">
        <v>176</v>
      </c>
      <c r="W277" s="1">
        <v>0</v>
      </c>
      <c r="X277" s="1" t="s">
        <v>58</v>
      </c>
    </row>
    <row r="278" spans="1:24" x14ac:dyDescent="0.2">
      <c r="A278" s="1">
        <f t="shared" si="16"/>
        <v>1008608.24</v>
      </c>
      <c r="B278" s="1">
        <f t="shared" si="16"/>
        <v>1008664.76</v>
      </c>
      <c r="C278" s="11" t="s">
        <v>52</v>
      </c>
      <c r="D278" s="12">
        <f>INDEX(families!$A:$A,MATCH(E278,families!$B:$B,0))</f>
        <v>2</v>
      </c>
      <c r="E278" s="1" t="str">
        <f t="shared" si="17"/>
        <v>FBE</v>
      </c>
      <c r="F278" s="1">
        <f t="shared" si="18"/>
        <v>14.7</v>
      </c>
      <c r="G278" s="1" t="str">
        <f t="shared" si="19"/>
        <v>14.7mm FBE</v>
      </c>
      <c r="H278" s="1" t="str">
        <f>_xlfn.CONCAT(TEXT(R278,"0.0"),"mm ",INDEX('Pipe Lookup'!D:D,MATCH('~17 Pipe Segmentation'!S278,'Pipe Lookup'!C:C,0))," TYPE ",Q278)</f>
        <v>14.7mm Fusion-Bonded Epoxy TYPE 5</v>
      </c>
      <c r="M278" s="1" t="s">
        <v>9472</v>
      </c>
      <c r="N278" s="1">
        <v>1008608.24</v>
      </c>
      <c r="O278" s="1">
        <v>1008664.76</v>
      </c>
      <c r="P278" s="1">
        <v>56.520000000018626</v>
      </c>
      <c r="Q278" s="1">
        <v>5</v>
      </c>
      <c r="R278" s="1">
        <v>14.7</v>
      </c>
      <c r="S278" s="1" t="s">
        <v>54</v>
      </c>
      <c r="T278" s="1" t="s">
        <v>136</v>
      </c>
      <c r="W278" s="1">
        <v>0</v>
      </c>
      <c r="X278" s="1" t="s">
        <v>58</v>
      </c>
    </row>
    <row r="279" spans="1:24" x14ac:dyDescent="0.2">
      <c r="A279" s="1">
        <f t="shared" si="16"/>
        <v>1008664.76</v>
      </c>
      <c r="B279" s="1">
        <f t="shared" si="16"/>
        <v>1008669.43</v>
      </c>
      <c r="C279" s="11" t="s">
        <v>52</v>
      </c>
      <c r="D279" s="12">
        <f>INDEX(families!$A:$A,MATCH(E279,families!$B:$B,0))</f>
        <v>3</v>
      </c>
      <c r="E279" s="1" t="str">
        <f t="shared" si="17"/>
        <v>LE</v>
      </c>
      <c r="F279" s="1">
        <f t="shared" si="18"/>
        <v>14.7</v>
      </c>
      <c r="G279" s="1" t="str">
        <f t="shared" si="19"/>
        <v>14.7mm LE</v>
      </c>
      <c r="H279" s="1" t="str">
        <f>_xlfn.CONCAT(TEXT(R279,"0.0"),"mm ",INDEX('Pipe Lookup'!D:D,MATCH('~17 Pipe Segmentation'!S279,'Pipe Lookup'!C:C,0))," TYPE ",Q279)</f>
        <v>14.7mm Elbow TYPE 22</v>
      </c>
      <c r="M279" s="1" t="s">
        <v>9472</v>
      </c>
      <c r="N279" s="1">
        <v>1008664.76</v>
      </c>
      <c r="O279" s="1">
        <v>1008669.43</v>
      </c>
      <c r="P279" s="1">
        <v>4.6700000000419095</v>
      </c>
      <c r="Q279" s="1">
        <v>22</v>
      </c>
      <c r="R279" s="1">
        <v>14.7</v>
      </c>
      <c r="S279" s="1" t="s">
        <v>56</v>
      </c>
      <c r="T279" s="1" t="s">
        <v>136</v>
      </c>
      <c r="V279" s="1" t="s">
        <v>177</v>
      </c>
      <c r="W279" s="1">
        <v>0</v>
      </c>
      <c r="X279" s="1" t="s">
        <v>58</v>
      </c>
    </row>
    <row r="280" spans="1:24" x14ac:dyDescent="0.2">
      <c r="A280" s="1">
        <f t="shared" si="16"/>
        <v>1008669.43</v>
      </c>
      <c r="B280" s="1">
        <f t="shared" si="16"/>
        <v>1008713.68</v>
      </c>
      <c r="C280" s="11" t="s">
        <v>52</v>
      </c>
      <c r="D280" s="12">
        <f>INDEX(families!$A:$A,MATCH(E280,families!$B:$B,0))</f>
        <v>2</v>
      </c>
      <c r="E280" s="1" t="str">
        <f t="shared" si="17"/>
        <v>FBE</v>
      </c>
      <c r="F280" s="1">
        <f t="shared" si="18"/>
        <v>14.7</v>
      </c>
      <c r="G280" s="1" t="str">
        <f t="shared" si="19"/>
        <v>14.7mm FBE</v>
      </c>
      <c r="H280" s="1" t="str">
        <f>_xlfn.CONCAT(TEXT(R280,"0.0"),"mm ",INDEX('Pipe Lookup'!D:D,MATCH('~17 Pipe Segmentation'!S280,'Pipe Lookup'!C:C,0))," TYPE ",Q280)</f>
        <v>14.7mm Fusion-Bonded Epoxy TYPE 5</v>
      </c>
      <c r="M280" s="1" t="s">
        <v>9472</v>
      </c>
      <c r="N280" s="1">
        <v>1008669.43</v>
      </c>
      <c r="O280" s="1">
        <v>1008713.68</v>
      </c>
      <c r="P280" s="1">
        <v>44.25</v>
      </c>
      <c r="Q280" s="1">
        <v>5</v>
      </c>
      <c r="R280" s="1">
        <v>14.7</v>
      </c>
      <c r="S280" s="1" t="s">
        <v>54</v>
      </c>
      <c r="T280" s="1" t="s">
        <v>136</v>
      </c>
      <c r="W280" s="1">
        <v>0</v>
      </c>
      <c r="X280" s="1" t="s">
        <v>58</v>
      </c>
    </row>
    <row r="281" spans="1:24" x14ac:dyDescent="0.2">
      <c r="A281" s="1">
        <f t="shared" si="16"/>
        <v>1008713.68</v>
      </c>
      <c r="B281" s="1">
        <f t="shared" si="16"/>
        <v>1008718.59</v>
      </c>
      <c r="C281" s="11" t="s">
        <v>52</v>
      </c>
      <c r="D281" s="12">
        <f>INDEX(families!$A:$A,MATCH(E281,families!$B:$B,0))</f>
        <v>3</v>
      </c>
      <c r="E281" s="1" t="str">
        <f t="shared" si="17"/>
        <v>LE</v>
      </c>
      <c r="F281" s="1">
        <f t="shared" si="18"/>
        <v>14.7</v>
      </c>
      <c r="G281" s="1" t="str">
        <f t="shared" si="19"/>
        <v>14.7mm LE</v>
      </c>
      <c r="H281" s="1" t="str">
        <f>_xlfn.CONCAT(TEXT(R281,"0.0"),"mm ",INDEX('Pipe Lookup'!D:D,MATCH('~17 Pipe Segmentation'!S281,'Pipe Lookup'!C:C,0))," TYPE ",Q281)</f>
        <v>14.7mm Elbow TYPE 22</v>
      </c>
      <c r="M281" s="1" t="s">
        <v>9472</v>
      </c>
      <c r="N281" s="1">
        <v>1008713.68</v>
      </c>
      <c r="O281" s="1">
        <v>1008718.59</v>
      </c>
      <c r="P281" s="1">
        <v>4.909999999916181</v>
      </c>
      <c r="Q281" s="1">
        <v>22</v>
      </c>
      <c r="R281" s="1">
        <v>14.7</v>
      </c>
      <c r="S281" s="1" t="s">
        <v>56</v>
      </c>
      <c r="T281" s="1" t="s">
        <v>136</v>
      </c>
      <c r="V281" s="1" t="s">
        <v>178</v>
      </c>
      <c r="W281" s="1">
        <v>0</v>
      </c>
      <c r="X281" s="1" t="s">
        <v>58</v>
      </c>
    </row>
    <row r="282" spans="1:24" x14ac:dyDescent="0.2">
      <c r="A282" s="1">
        <f t="shared" si="16"/>
        <v>1008718.59</v>
      </c>
      <c r="B282" s="1">
        <f t="shared" si="16"/>
        <v>1009019</v>
      </c>
      <c r="C282" s="11" t="s">
        <v>52</v>
      </c>
      <c r="D282" s="12">
        <f>INDEX(families!$A:$A,MATCH(E282,families!$B:$B,0))</f>
        <v>2</v>
      </c>
      <c r="E282" s="1" t="str">
        <f t="shared" si="17"/>
        <v>FBE</v>
      </c>
      <c r="F282" s="1">
        <f t="shared" si="18"/>
        <v>14.7</v>
      </c>
      <c r="G282" s="1" t="str">
        <f t="shared" si="19"/>
        <v>14.7mm FBE</v>
      </c>
      <c r="H282" s="1" t="str">
        <f>_xlfn.CONCAT(TEXT(R282,"0.0"),"mm ",INDEX('Pipe Lookup'!D:D,MATCH('~17 Pipe Segmentation'!S282,'Pipe Lookup'!C:C,0))," TYPE ",Q282)</f>
        <v>14.7mm Fusion-Bonded Epoxy TYPE 5</v>
      </c>
      <c r="M282" s="1" t="s">
        <v>9472</v>
      </c>
      <c r="N282" s="1">
        <v>1008718.59</v>
      </c>
      <c r="O282" s="1">
        <v>1009019</v>
      </c>
      <c r="P282" s="1">
        <v>300.4100000000326</v>
      </c>
      <c r="Q282" s="1">
        <v>5</v>
      </c>
      <c r="R282" s="1">
        <v>14.7</v>
      </c>
      <c r="S282" s="1" t="s">
        <v>54</v>
      </c>
      <c r="T282" s="1" t="s">
        <v>136</v>
      </c>
      <c r="W282" s="1">
        <v>0</v>
      </c>
      <c r="X282" s="1" t="s">
        <v>58</v>
      </c>
    </row>
    <row r="283" spans="1:24" x14ac:dyDescent="0.2">
      <c r="A283" s="1">
        <f t="shared" si="16"/>
        <v>1009019</v>
      </c>
      <c r="B283" s="1">
        <f t="shared" si="16"/>
        <v>1009043</v>
      </c>
      <c r="C283" s="11" t="s">
        <v>52</v>
      </c>
      <c r="D283" s="12">
        <f>INDEX(families!$A:$A,MATCH(E283,families!$B:$B,0))</f>
        <v>2</v>
      </c>
      <c r="E283" s="1" t="str">
        <f t="shared" si="17"/>
        <v>FBE</v>
      </c>
      <c r="F283" s="1">
        <f t="shared" si="18"/>
        <v>19</v>
      </c>
      <c r="G283" s="1" t="str">
        <f t="shared" si="19"/>
        <v>19.0mm FBE</v>
      </c>
      <c r="H283" s="1" t="str">
        <f>_xlfn.CONCAT(TEXT(R283,"0.0"),"mm ",INDEX('Pipe Lookup'!D:D,MATCH('~17 Pipe Segmentation'!S283,'Pipe Lookup'!C:C,0))," TYPE ",Q283)</f>
        <v>19.0mm Fusion-Bonded Epoxy TYPE 7</v>
      </c>
      <c r="M283" s="1" t="s">
        <v>9472</v>
      </c>
      <c r="N283" s="1">
        <v>1009019</v>
      </c>
      <c r="O283" s="1">
        <v>1009043</v>
      </c>
      <c r="P283" s="1">
        <v>24</v>
      </c>
      <c r="Q283" s="1">
        <v>7</v>
      </c>
      <c r="R283" s="1">
        <v>19</v>
      </c>
      <c r="S283" s="1" t="s">
        <v>54</v>
      </c>
      <c r="T283" s="1" t="s">
        <v>136</v>
      </c>
      <c r="W283" s="1">
        <v>0</v>
      </c>
      <c r="X283" s="1" t="s">
        <v>58</v>
      </c>
    </row>
    <row r="284" spans="1:24" x14ac:dyDescent="0.2">
      <c r="A284" s="1">
        <f t="shared" si="16"/>
        <v>1009043</v>
      </c>
      <c r="B284" s="1">
        <f t="shared" si="16"/>
        <v>1009200</v>
      </c>
      <c r="C284" s="11" t="s">
        <v>52</v>
      </c>
      <c r="D284" s="12">
        <f>INDEX(families!$A:$A,MATCH(E284,families!$B:$B,0))</f>
        <v>2</v>
      </c>
      <c r="E284" s="1" t="str">
        <f t="shared" si="17"/>
        <v>FBE</v>
      </c>
      <c r="F284" s="1">
        <f t="shared" si="18"/>
        <v>14.7</v>
      </c>
      <c r="G284" s="1" t="str">
        <f t="shared" si="19"/>
        <v>14.7mm FBE</v>
      </c>
      <c r="H284" s="1" t="str">
        <f>_xlfn.CONCAT(TEXT(R284,"0.0"),"mm ",INDEX('Pipe Lookup'!D:D,MATCH('~17 Pipe Segmentation'!S284,'Pipe Lookup'!C:C,0))," TYPE ",Q284)</f>
        <v>14.7mm Fusion-Bonded Epoxy TYPE 5</v>
      </c>
      <c r="M284" s="1" t="s">
        <v>9472</v>
      </c>
      <c r="N284" s="1">
        <v>1009043</v>
      </c>
      <c r="O284" s="1">
        <v>1009200</v>
      </c>
      <c r="P284" s="1">
        <v>157</v>
      </c>
      <c r="Q284" s="1">
        <v>5</v>
      </c>
      <c r="R284" s="1">
        <v>14.7</v>
      </c>
      <c r="S284" s="1" t="s">
        <v>54</v>
      </c>
      <c r="T284" s="1" t="s">
        <v>136</v>
      </c>
      <c r="W284" s="1">
        <v>0</v>
      </c>
      <c r="X284" s="1" t="s">
        <v>58</v>
      </c>
    </row>
    <row r="285" spans="1:24" x14ac:dyDescent="0.2">
      <c r="A285" s="1">
        <f t="shared" si="16"/>
        <v>1009200</v>
      </c>
      <c r="B285" s="1">
        <f t="shared" si="16"/>
        <v>1009413</v>
      </c>
      <c r="C285" s="11" t="s">
        <v>52</v>
      </c>
      <c r="D285" s="12">
        <f>INDEX(families!$A:$A,MATCH(E285,families!$B:$B,0))</f>
        <v>2</v>
      </c>
      <c r="E285" s="1" t="str">
        <f t="shared" si="17"/>
        <v>FBE</v>
      </c>
      <c r="F285" s="1">
        <f t="shared" si="18"/>
        <v>14.7</v>
      </c>
      <c r="G285" s="1" t="str">
        <f t="shared" si="19"/>
        <v>14.7mm FBE</v>
      </c>
      <c r="H285" s="1" t="str">
        <f>_xlfn.CONCAT(TEXT(R285,"0.0"),"mm ",INDEX('Pipe Lookup'!D:D,MATCH('~17 Pipe Segmentation'!S285,'Pipe Lookup'!C:C,0))," TYPE ",Q285)</f>
        <v>14.7mm Fusion-Bonded Epoxy TYPE 5</v>
      </c>
      <c r="M285" s="1" t="s">
        <v>9472</v>
      </c>
      <c r="N285" s="1">
        <v>1009200</v>
      </c>
      <c r="O285" s="1">
        <v>1009413</v>
      </c>
      <c r="P285" s="1">
        <v>213</v>
      </c>
      <c r="Q285" s="1">
        <v>5</v>
      </c>
      <c r="R285" s="1">
        <v>14.7</v>
      </c>
      <c r="S285" s="1" t="s">
        <v>54</v>
      </c>
      <c r="T285" s="1" t="s">
        <v>179</v>
      </c>
      <c r="W285" s="1">
        <v>0</v>
      </c>
      <c r="X285" s="1" t="s">
        <v>58</v>
      </c>
    </row>
    <row r="286" spans="1:24" x14ac:dyDescent="0.2">
      <c r="A286" s="1">
        <f t="shared" si="16"/>
        <v>1009413</v>
      </c>
      <c r="B286" s="1">
        <f t="shared" si="16"/>
        <v>1009437</v>
      </c>
      <c r="C286" s="11" t="s">
        <v>52</v>
      </c>
      <c r="D286" s="12">
        <f>INDEX(families!$A:$A,MATCH(E286,families!$B:$B,0))</f>
        <v>2</v>
      </c>
      <c r="E286" s="1" t="str">
        <f t="shared" si="17"/>
        <v>FBE</v>
      </c>
      <c r="F286" s="1">
        <f t="shared" si="18"/>
        <v>19</v>
      </c>
      <c r="G286" s="1" t="str">
        <f t="shared" si="19"/>
        <v>19.0mm FBE</v>
      </c>
      <c r="H286" s="1" t="str">
        <f>_xlfn.CONCAT(TEXT(R286,"0.0"),"mm ",INDEX('Pipe Lookup'!D:D,MATCH('~17 Pipe Segmentation'!S286,'Pipe Lookup'!C:C,0))," TYPE ",Q286)</f>
        <v>19.0mm Fusion-Bonded Epoxy TYPE 7</v>
      </c>
      <c r="M286" s="1" t="s">
        <v>9472</v>
      </c>
      <c r="N286" s="1">
        <v>1009413</v>
      </c>
      <c r="O286" s="1">
        <v>1009437</v>
      </c>
      <c r="P286" s="1">
        <v>24</v>
      </c>
      <c r="Q286" s="1">
        <v>7</v>
      </c>
      <c r="R286" s="1">
        <v>19</v>
      </c>
      <c r="S286" s="1" t="s">
        <v>54</v>
      </c>
      <c r="T286" s="1" t="s">
        <v>179</v>
      </c>
      <c r="W286" s="1">
        <v>0</v>
      </c>
      <c r="X286" s="1" t="s">
        <v>58</v>
      </c>
    </row>
    <row r="287" spans="1:24" x14ac:dyDescent="0.2">
      <c r="A287" s="1">
        <f t="shared" si="16"/>
        <v>1009437</v>
      </c>
      <c r="B287" s="1">
        <f t="shared" si="16"/>
        <v>1010700</v>
      </c>
      <c r="C287" s="11" t="s">
        <v>52</v>
      </c>
      <c r="D287" s="12">
        <f>INDEX(families!$A:$A,MATCH(E287,families!$B:$B,0))</f>
        <v>2</v>
      </c>
      <c r="E287" s="1" t="str">
        <f t="shared" si="17"/>
        <v>FBE</v>
      </c>
      <c r="F287" s="1">
        <f t="shared" si="18"/>
        <v>14.7</v>
      </c>
      <c r="G287" s="1" t="str">
        <f t="shared" si="19"/>
        <v>14.7mm FBE</v>
      </c>
      <c r="H287" s="1" t="str">
        <f>_xlfn.CONCAT(TEXT(R287,"0.0"),"mm ",INDEX('Pipe Lookup'!D:D,MATCH('~17 Pipe Segmentation'!S287,'Pipe Lookup'!C:C,0))," TYPE ",Q287)</f>
        <v>14.7mm Fusion-Bonded Epoxy TYPE 5</v>
      </c>
      <c r="M287" s="1" t="s">
        <v>9472</v>
      </c>
      <c r="N287" s="1">
        <v>1009437</v>
      </c>
      <c r="O287" s="1">
        <v>1010700</v>
      </c>
      <c r="P287" s="1">
        <v>1263</v>
      </c>
      <c r="Q287" s="1">
        <v>5</v>
      </c>
      <c r="R287" s="1">
        <v>14.7</v>
      </c>
      <c r="S287" s="1" t="s">
        <v>54</v>
      </c>
      <c r="T287" s="1" t="s">
        <v>179</v>
      </c>
      <c r="W287" s="1">
        <v>0</v>
      </c>
      <c r="X287" s="1" t="s">
        <v>58</v>
      </c>
    </row>
    <row r="288" spans="1:24" x14ac:dyDescent="0.2">
      <c r="A288" s="1">
        <f t="shared" si="16"/>
        <v>1010700</v>
      </c>
      <c r="B288" s="1">
        <f t="shared" si="16"/>
        <v>1010880</v>
      </c>
      <c r="C288" s="11" t="s">
        <v>52</v>
      </c>
      <c r="D288" s="12">
        <f>INDEX(families!$A:$A,MATCH(E288,families!$B:$B,0))</f>
        <v>2</v>
      </c>
      <c r="E288" s="1" t="str">
        <f t="shared" si="17"/>
        <v>FBE</v>
      </c>
      <c r="F288" s="1">
        <f t="shared" si="18"/>
        <v>14.7</v>
      </c>
      <c r="G288" s="1" t="str">
        <f t="shared" si="19"/>
        <v>14.7mm FBE</v>
      </c>
      <c r="H288" s="1" t="str">
        <f>_xlfn.CONCAT(TEXT(R288,"0.0"),"mm ",INDEX('Pipe Lookup'!D:D,MATCH('~17 Pipe Segmentation'!S288,'Pipe Lookup'!C:C,0))," TYPE ",Q288)</f>
        <v>14.7mm Fusion-Bonded Epoxy TYPE 5</v>
      </c>
      <c r="M288" s="1" t="s">
        <v>9472</v>
      </c>
      <c r="N288" s="1">
        <v>1010700</v>
      </c>
      <c r="O288" s="1">
        <v>1010880</v>
      </c>
      <c r="P288" s="1">
        <v>180</v>
      </c>
      <c r="Q288" s="1">
        <v>5</v>
      </c>
      <c r="R288" s="1">
        <v>14.7</v>
      </c>
      <c r="S288" s="1" t="s">
        <v>54</v>
      </c>
      <c r="T288" s="1" t="s">
        <v>180</v>
      </c>
      <c r="W288" s="1">
        <v>0</v>
      </c>
      <c r="X288" s="1" t="s">
        <v>58</v>
      </c>
    </row>
    <row r="289" spans="1:24" x14ac:dyDescent="0.2">
      <c r="A289" s="1">
        <f t="shared" si="16"/>
        <v>1010880</v>
      </c>
      <c r="B289" s="1">
        <f t="shared" si="16"/>
        <v>1010886.11</v>
      </c>
      <c r="C289" s="11" t="s">
        <v>52</v>
      </c>
      <c r="D289" s="12">
        <f>INDEX(families!$A:$A,MATCH(E289,families!$B:$B,0))</f>
        <v>2</v>
      </c>
      <c r="E289" s="1" t="str">
        <f t="shared" si="17"/>
        <v>FBE</v>
      </c>
      <c r="F289" s="1">
        <f t="shared" si="18"/>
        <v>19</v>
      </c>
      <c r="G289" s="1" t="str">
        <f t="shared" si="19"/>
        <v>19.0mm FBE</v>
      </c>
      <c r="H289" s="1" t="str">
        <f>_xlfn.CONCAT(TEXT(R289,"0.0"),"mm ",INDEX('Pipe Lookup'!D:D,MATCH('~17 Pipe Segmentation'!S289,'Pipe Lookup'!C:C,0))," TYPE ",Q289)</f>
        <v>19.0mm Fusion-Bonded Epoxy TYPE 7</v>
      </c>
      <c r="M289" s="1" t="s">
        <v>9472</v>
      </c>
      <c r="N289" s="1">
        <v>1010880</v>
      </c>
      <c r="O289" s="1">
        <v>1010886.11</v>
      </c>
      <c r="P289" s="1">
        <v>6.1099999999860302</v>
      </c>
      <c r="Q289" s="1">
        <v>7</v>
      </c>
      <c r="R289" s="1">
        <v>19</v>
      </c>
      <c r="S289" s="1" t="s">
        <v>54</v>
      </c>
      <c r="T289" s="1" t="s">
        <v>180</v>
      </c>
      <c r="W289" s="1">
        <v>0</v>
      </c>
      <c r="X289" s="1" t="s">
        <v>58</v>
      </c>
    </row>
    <row r="290" spans="1:24" x14ac:dyDescent="0.2">
      <c r="A290" s="1">
        <f t="shared" si="16"/>
        <v>1010886.11</v>
      </c>
      <c r="B290" s="1">
        <f t="shared" si="16"/>
        <v>1010891.11</v>
      </c>
      <c r="C290" s="11" t="s">
        <v>52</v>
      </c>
      <c r="D290" s="12">
        <f>INDEX(families!$A:$A,MATCH(E290,families!$B:$B,0))</f>
        <v>3</v>
      </c>
      <c r="E290" s="1" t="str">
        <f t="shared" si="17"/>
        <v>LE</v>
      </c>
      <c r="F290" s="1">
        <f t="shared" si="18"/>
        <v>19</v>
      </c>
      <c r="G290" s="1" t="str">
        <f t="shared" si="19"/>
        <v>19.0mm LE</v>
      </c>
      <c r="H290" s="1" t="str">
        <f>_xlfn.CONCAT(TEXT(R290,"0.0"),"mm ",INDEX('Pipe Lookup'!D:D,MATCH('~17 Pipe Segmentation'!S290,'Pipe Lookup'!C:C,0))," TYPE ",Q290)</f>
        <v>19.0mm Elbow TYPE 26</v>
      </c>
      <c r="M290" s="1" t="s">
        <v>9472</v>
      </c>
      <c r="N290" s="1">
        <v>1010886.11</v>
      </c>
      <c r="O290" s="1">
        <v>1010891.11</v>
      </c>
      <c r="P290" s="1">
        <v>5</v>
      </c>
      <c r="Q290" s="1">
        <v>26</v>
      </c>
      <c r="R290" s="1">
        <v>19</v>
      </c>
      <c r="S290" s="1" t="s">
        <v>56</v>
      </c>
      <c r="T290" s="1" t="s">
        <v>180</v>
      </c>
      <c r="V290" s="1" t="s">
        <v>181</v>
      </c>
      <c r="W290" s="1">
        <v>0</v>
      </c>
      <c r="X290" s="1" t="s">
        <v>58</v>
      </c>
    </row>
    <row r="291" spans="1:24" x14ac:dyDescent="0.2">
      <c r="A291" s="1">
        <f t="shared" si="16"/>
        <v>1010891.11</v>
      </c>
      <c r="B291" s="1">
        <f t="shared" si="16"/>
        <v>1010896</v>
      </c>
      <c r="C291" s="11" t="s">
        <v>52</v>
      </c>
      <c r="D291" s="12">
        <f>INDEX(families!$A:$A,MATCH(E291,families!$B:$B,0))</f>
        <v>2</v>
      </c>
      <c r="E291" s="1" t="str">
        <f t="shared" si="17"/>
        <v>FBE</v>
      </c>
      <c r="F291" s="1">
        <f t="shared" si="18"/>
        <v>19</v>
      </c>
      <c r="G291" s="1" t="str">
        <f t="shared" si="19"/>
        <v>19.0mm FBE</v>
      </c>
      <c r="H291" s="1" t="str">
        <f>_xlfn.CONCAT(TEXT(R291,"0.0"),"mm ",INDEX('Pipe Lookup'!D:D,MATCH('~17 Pipe Segmentation'!S291,'Pipe Lookup'!C:C,0))," TYPE ",Q291)</f>
        <v>19.0mm Fusion-Bonded Epoxy TYPE 7</v>
      </c>
      <c r="M291" s="1" t="s">
        <v>9472</v>
      </c>
      <c r="N291" s="1">
        <v>1010891.11</v>
      </c>
      <c r="O291" s="1">
        <v>1010896</v>
      </c>
      <c r="P291" s="1">
        <v>4.8900000000139698</v>
      </c>
      <c r="Q291" s="1">
        <v>7</v>
      </c>
      <c r="R291" s="1">
        <v>19</v>
      </c>
      <c r="S291" s="1" t="s">
        <v>54</v>
      </c>
      <c r="T291" s="1" t="s">
        <v>180</v>
      </c>
      <c r="W291" s="1">
        <v>0</v>
      </c>
      <c r="X291" s="1" t="s">
        <v>58</v>
      </c>
    </row>
    <row r="292" spans="1:24" x14ac:dyDescent="0.2">
      <c r="A292" s="1">
        <f t="shared" si="16"/>
        <v>1010896</v>
      </c>
      <c r="B292" s="1">
        <f t="shared" si="16"/>
        <v>1010949.02</v>
      </c>
      <c r="C292" s="11" t="s">
        <v>52</v>
      </c>
      <c r="D292" s="12">
        <f>INDEX(families!$A:$A,MATCH(E292,families!$B:$B,0))</f>
        <v>2</v>
      </c>
      <c r="E292" s="1" t="str">
        <f t="shared" si="17"/>
        <v>FBE</v>
      </c>
      <c r="F292" s="1">
        <f t="shared" si="18"/>
        <v>14.7</v>
      </c>
      <c r="G292" s="1" t="str">
        <f t="shared" si="19"/>
        <v>14.7mm FBE</v>
      </c>
      <c r="H292" s="1" t="str">
        <f>_xlfn.CONCAT(TEXT(R292,"0.0"),"mm ",INDEX('Pipe Lookup'!D:D,MATCH('~17 Pipe Segmentation'!S292,'Pipe Lookup'!C:C,0))," TYPE ",Q292)</f>
        <v>14.7mm Fusion-Bonded Epoxy TYPE 5</v>
      </c>
      <c r="M292" s="1" t="s">
        <v>9472</v>
      </c>
      <c r="N292" s="1">
        <v>1010896</v>
      </c>
      <c r="O292" s="1">
        <v>1010949.02</v>
      </c>
      <c r="P292" s="1">
        <v>53.020000000018626</v>
      </c>
      <c r="Q292" s="1">
        <v>5</v>
      </c>
      <c r="R292" s="1">
        <v>14.7</v>
      </c>
      <c r="S292" s="1" t="s">
        <v>54</v>
      </c>
      <c r="T292" s="1" t="s">
        <v>180</v>
      </c>
      <c r="W292" s="1">
        <v>0</v>
      </c>
      <c r="X292" s="1" t="s">
        <v>58</v>
      </c>
    </row>
    <row r="293" spans="1:24" x14ac:dyDescent="0.2">
      <c r="A293" s="1">
        <f t="shared" si="16"/>
        <v>1010949.02</v>
      </c>
      <c r="B293" s="1">
        <f t="shared" si="16"/>
        <v>1010953.29</v>
      </c>
      <c r="C293" s="11" t="s">
        <v>52</v>
      </c>
      <c r="D293" s="12">
        <f>INDEX(families!$A:$A,MATCH(E293,families!$B:$B,0))</f>
        <v>3</v>
      </c>
      <c r="E293" s="1" t="str">
        <f t="shared" si="17"/>
        <v>LE</v>
      </c>
      <c r="F293" s="1">
        <f t="shared" si="18"/>
        <v>14.7</v>
      </c>
      <c r="G293" s="1" t="str">
        <f t="shared" si="19"/>
        <v>14.7mm LE</v>
      </c>
      <c r="H293" s="1" t="str">
        <f>_xlfn.CONCAT(TEXT(R293,"0.0"),"mm ",INDEX('Pipe Lookup'!D:D,MATCH('~17 Pipe Segmentation'!S293,'Pipe Lookup'!C:C,0))," TYPE ",Q293)</f>
        <v>14.7mm Elbow TYPE 22</v>
      </c>
      <c r="M293" s="1" t="s">
        <v>9472</v>
      </c>
      <c r="N293" s="1">
        <v>1010949.02</v>
      </c>
      <c r="O293" s="1">
        <v>1010953.29</v>
      </c>
      <c r="P293" s="1">
        <v>4.2700000000186265</v>
      </c>
      <c r="Q293" s="1">
        <v>22</v>
      </c>
      <c r="R293" s="1">
        <v>14.7</v>
      </c>
      <c r="S293" s="1" t="s">
        <v>56</v>
      </c>
      <c r="T293" s="1" t="s">
        <v>180</v>
      </c>
      <c r="V293" s="1" t="s">
        <v>182</v>
      </c>
      <c r="W293" s="1">
        <v>0</v>
      </c>
      <c r="X293" s="1" t="s">
        <v>58</v>
      </c>
    </row>
    <row r="294" spans="1:24" x14ac:dyDescent="0.2">
      <c r="A294" s="1">
        <f t="shared" si="16"/>
        <v>1010953.29</v>
      </c>
      <c r="B294" s="1">
        <f t="shared" si="16"/>
        <v>1011004.72</v>
      </c>
      <c r="C294" s="11" t="s">
        <v>52</v>
      </c>
      <c r="D294" s="12">
        <f>INDEX(families!$A:$A,MATCH(E294,families!$B:$B,0))</f>
        <v>2</v>
      </c>
      <c r="E294" s="1" t="str">
        <f t="shared" si="17"/>
        <v>FBE</v>
      </c>
      <c r="F294" s="1">
        <f t="shared" si="18"/>
        <v>14.7</v>
      </c>
      <c r="G294" s="1" t="str">
        <f t="shared" si="19"/>
        <v>14.7mm FBE</v>
      </c>
      <c r="H294" s="1" t="str">
        <f>_xlfn.CONCAT(TEXT(R294,"0.0"),"mm ",INDEX('Pipe Lookup'!D:D,MATCH('~17 Pipe Segmentation'!S294,'Pipe Lookup'!C:C,0))," TYPE ",Q294)</f>
        <v>14.7mm Fusion-Bonded Epoxy TYPE 5</v>
      </c>
      <c r="M294" s="1" t="s">
        <v>9472</v>
      </c>
      <c r="N294" s="1">
        <v>1010953.29</v>
      </c>
      <c r="O294" s="1">
        <v>1011004.72</v>
      </c>
      <c r="P294" s="1">
        <v>51.429999999934807</v>
      </c>
      <c r="Q294" s="1">
        <v>5</v>
      </c>
      <c r="R294" s="1">
        <v>14.7</v>
      </c>
      <c r="S294" s="1" t="s">
        <v>54</v>
      </c>
      <c r="T294" s="1" t="s">
        <v>180</v>
      </c>
      <c r="W294" s="1">
        <v>0</v>
      </c>
      <c r="X294" s="1" t="s">
        <v>58</v>
      </c>
    </row>
    <row r="295" spans="1:24" x14ac:dyDescent="0.2">
      <c r="A295" s="1">
        <f t="shared" si="16"/>
        <v>1011004.72</v>
      </c>
      <c r="B295" s="1">
        <f t="shared" si="16"/>
        <v>1011011</v>
      </c>
      <c r="C295" s="11" t="s">
        <v>52</v>
      </c>
      <c r="D295" s="12">
        <f>INDEX(families!$A:$A,MATCH(E295,families!$B:$B,0))</f>
        <v>3</v>
      </c>
      <c r="E295" s="1" t="str">
        <f t="shared" si="17"/>
        <v>LE</v>
      </c>
      <c r="F295" s="1">
        <f t="shared" si="18"/>
        <v>14.7</v>
      </c>
      <c r="G295" s="1" t="str">
        <f t="shared" si="19"/>
        <v>14.7mm LE</v>
      </c>
      <c r="H295" s="1" t="str">
        <f>_xlfn.CONCAT(TEXT(R295,"0.0"),"mm ",INDEX('Pipe Lookup'!D:D,MATCH('~17 Pipe Segmentation'!S295,'Pipe Lookup'!C:C,0))," TYPE ",Q295)</f>
        <v>14.7mm Elbow TYPE 22</v>
      </c>
      <c r="M295" s="1" t="s">
        <v>9472</v>
      </c>
      <c r="N295" s="1">
        <v>1011004.72</v>
      </c>
      <c r="O295" s="1">
        <v>1011011</v>
      </c>
      <c r="P295" s="1">
        <v>6.2800000000279397</v>
      </c>
      <c r="Q295" s="1">
        <v>22</v>
      </c>
      <c r="R295" s="1">
        <v>14.7</v>
      </c>
      <c r="S295" s="1" t="s">
        <v>56</v>
      </c>
      <c r="T295" s="1" t="s">
        <v>180</v>
      </c>
      <c r="V295" s="1" t="s">
        <v>183</v>
      </c>
      <c r="W295" s="1">
        <v>0</v>
      </c>
      <c r="X295" s="1" t="s">
        <v>58</v>
      </c>
    </row>
    <row r="296" spans="1:24" x14ac:dyDescent="0.2">
      <c r="A296" s="1">
        <f t="shared" si="16"/>
        <v>1011011</v>
      </c>
      <c r="B296" s="1">
        <f t="shared" si="16"/>
        <v>1011017.91</v>
      </c>
      <c r="C296" s="11" t="s">
        <v>52</v>
      </c>
      <c r="D296" s="12">
        <f>INDEX(families!$A:$A,MATCH(E296,families!$B:$B,0))</f>
        <v>3</v>
      </c>
      <c r="E296" s="1" t="str">
        <f t="shared" si="17"/>
        <v>LE</v>
      </c>
      <c r="F296" s="1">
        <f t="shared" si="18"/>
        <v>14.7</v>
      </c>
      <c r="G296" s="1" t="str">
        <f t="shared" si="19"/>
        <v>14.7mm LE</v>
      </c>
      <c r="H296" s="1" t="str">
        <f>_xlfn.CONCAT(TEXT(R296,"0.0"),"mm ",INDEX('Pipe Lookup'!D:D,MATCH('~17 Pipe Segmentation'!S296,'Pipe Lookup'!C:C,0))," TYPE ",Q296)</f>
        <v>14.7mm Elbow TYPE 22</v>
      </c>
      <c r="M296" s="1" t="s">
        <v>9472</v>
      </c>
      <c r="N296" s="1">
        <v>1011011</v>
      </c>
      <c r="O296" s="1">
        <v>1011017.91</v>
      </c>
      <c r="P296" s="1">
        <v>6.9100000000325963</v>
      </c>
      <c r="Q296" s="1">
        <v>22</v>
      </c>
      <c r="R296" s="1">
        <v>14.7</v>
      </c>
      <c r="S296" s="1" t="s">
        <v>56</v>
      </c>
      <c r="T296" s="1" t="s">
        <v>180</v>
      </c>
      <c r="V296" s="1" t="s">
        <v>184</v>
      </c>
      <c r="W296" s="1">
        <v>0</v>
      </c>
      <c r="X296" s="1" t="s">
        <v>84</v>
      </c>
    </row>
    <row r="297" spans="1:24" x14ac:dyDescent="0.2">
      <c r="A297" s="1">
        <f t="shared" si="16"/>
        <v>1011017.91</v>
      </c>
      <c r="B297" s="1">
        <f t="shared" si="16"/>
        <v>1011049.76</v>
      </c>
      <c r="C297" s="11" t="s">
        <v>52</v>
      </c>
      <c r="D297" s="12">
        <f>INDEX(families!$A:$A,MATCH(E297,families!$B:$B,0))</f>
        <v>2</v>
      </c>
      <c r="E297" s="1" t="str">
        <f t="shared" si="17"/>
        <v>FBE</v>
      </c>
      <c r="F297" s="1">
        <f t="shared" si="18"/>
        <v>14.7</v>
      </c>
      <c r="G297" s="1" t="str">
        <f t="shared" si="19"/>
        <v>14.7mm FBE</v>
      </c>
      <c r="H297" s="1" t="str">
        <f>_xlfn.CONCAT(TEXT(R297,"0.0"),"mm ",INDEX('Pipe Lookup'!D:D,MATCH('~17 Pipe Segmentation'!S297,'Pipe Lookup'!C:C,0))," TYPE ",Q297)</f>
        <v>14.7mm Fusion-Bonded Epoxy TYPE 5</v>
      </c>
      <c r="M297" s="1" t="s">
        <v>9472</v>
      </c>
      <c r="N297" s="1">
        <v>1011017.91</v>
      </c>
      <c r="O297" s="1">
        <v>1011049.76</v>
      </c>
      <c r="P297" s="1">
        <v>31.849999999976717</v>
      </c>
      <c r="Q297" s="1">
        <v>5</v>
      </c>
      <c r="R297" s="1">
        <v>14.7</v>
      </c>
      <c r="S297" s="1" t="s">
        <v>54</v>
      </c>
      <c r="T297" s="1" t="s">
        <v>180</v>
      </c>
      <c r="W297" s="1">
        <v>0</v>
      </c>
      <c r="X297" s="1" t="s">
        <v>58</v>
      </c>
    </row>
    <row r="298" spans="1:24" x14ac:dyDescent="0.2">
      <c r="A298" s="1">
        <f t="shared" si="16"/>
        <v>1011049.76</v>
      </c>
      <c r="B298" s="1">
        <f t="shared" si="16"/>
        <v>1011055</v>
      </c>
      <c r="C298" s="11" t="s">
        <v>52</v>
      </c>
      <c r="D298" s="12">
        <f>INDEX(families!$A:$A,MATCH(E298,families!$B:$B,0))</f>
        <v>3</v>
      </c>
      <c r="E298" s="1" t="str">
        <f t="shared" si="17"/>
        <v>LE</v>
      </c>
      <c r="F298" s="1">
        <f t="shared" si="18"/>
        <v>14.7</v>
      </c>
      <c r="G298" s="1" t="str">
        <f t="shared" si="19"/>
        <v>14.7mm LE</v>
      </c>
      <c r="H298" s="1" t="str">
        <f>_xlfn.CONCAT(TEXT(R298,"0.0"),"mm ",INDEX('Pipe Lookup'!D:D,MATCH('~17 Pipe Segmentation'!S298,'Pipe Lookup'!C:C,0))," TYPE ",Q298)</f>
        <v>14.7mm Elbow TYPE 22</v>
      </c>
      <c r="M298" s="1" t="s">
        <v>9472</v>
      </c>
      <c r="N298" s="1">
        <v>1011049.76</v>
      </c>
      <c r="O298" s="1">
        <v>1011055</v>
      </c>
      <c r="P298" s="1">
        <v>5.2399999999906868</v>
      </c>
      <c r="Q298" s="1">
        <v>22</v>
      </c>
      <c r="R298" s="1">
        <v>14.7</v>
      </c>
      <c r="S298" s="1" t="s">
        <v>56</v>
      </c>
      <c r="T298" s="1" t="s">
        <v>180</v>
      </c>
      <c r="V298" s="1" t="s">
        <v>185</v>
      </c>
      <c r="W298" s="1">
        <v>0</v>
      </c>
      <c r="X298" s="1" t="s">
        <v>58</v>
      </c>
    </row>
    <row r="299" spans="1:24" x14ac:dyDescent="0.2">
      <c r="A299" s="1">
        <f t="shared" si="16"/>
        <v>1011055</v>
      </c>
      <c r="B299" s="1">
        <f t="shared" si="16"/>
        <v>1011083.52</v>
      </c>
      <c r="C299" s="11" t="s">
        <v>52</v>
      </c>
      <c r="D299" s="12">
        <f>INDEX(families!$A:$A,MATCH(E299,families!$B:$B,0))</f>
        <v>2</v>
      </c>
      <c r="E299" s="1" t="str">
        <f t="shared" si="17"/>
        <v>FBE</v>
      </c>
      <c r="F299" s="1">
        <f t="shared" si="18"/>
        <v>14.7</v>
      </c>
      <c r="G299" s="1" t="str">
        <f t="shared" si="19"/>
        <v>14.7mm FBE</v>
      </c>
      <c r="H299" s="1" t="str">
        <f>_xlfn.CONCAT(TEXT(R299,"0.0"),"mm ",INDEX('Pipe Lookup'!D:D,MATCH('~17 Pipe Segmentation'!S299,'Pipe Lookup'!C:C,0))," TYPE ",Q299)</f>
        <v>14.7mm Fusion-Bonded Epoxy TYPE 5</v>
      </c>
      <c r="M299" s="1" t="s">
        <v>9472</v>
      </c>
      <c r="N299" s="1">
        <v>1011055</v>
      </c>
      <c r="O299" s="1">
        <v>1011083.52</v>
      </c>
      <c r="P299" s="1">
        <v>28.520000000018626</v>
      </c>
      <c r="Q299" s="1">
        <v>5</v>
      </c>
      <c r="R299" s="1">
        <v>14.7</v>
      </c>
      <c r="S299" s="1" t="s">
        <v>54</v>
      </c>
      <c r="T299" s="1" t="s">
        <v>180</v>
      </c>
      <c r="W299" s="1">
        <v>0</v>
      </c>
      <c r="X299" s="1" t="s">
        <v>58</v>
      </c>
    </row>
    <row r="300" spans="1:24" x14ac:dyDescent="0.2">
      <c r="A300" s="1">
        <f t="shared" si="16"/>
        <v>1011083.52</v>
      </c>
      <c r="B300" s="1">
        <f t="shared" si="16"/>
        <v>1011089.71</v>
      </c>
      <c r="C300" s="11" t="s">
        <v>52</v>
      </c>
      <c r="D300" s="12">
        <f>INDEX(families!$A:$A,MATCH(E300,families!$B:$B,0))</f>
        <v>3</v>
      </c>
      <c r="E300" s="1" t="str">
        <f t="shared" si="17"/>
        <v>LE</v>
      </c>
      <c r="F300" s="1">
        <f t="shared" si="18"/>
        <v>14.7</v>
      </c>
      <c r="G300" s="1" t="str">
        <f t="shared" si="19"/>
        <v>14.7mm LE</v>
      </c>
      <c r="H300" s="1" t="str">
        <f>_xlfn.CONCAT(TEXT(R300,"0.0"),"mm ",INDEX('Pipe Lookup'!D:D,MATCH('~17 Pipe Segmentation'!S300,'Pipe Lookup'!C:C,0))," TYPE ",Q300)</f>
        <v>14.7mm Elbow TYPE 22</v>
      </c>
      <c r="M300" s="1" t="s">
        <v>9472</v>
      </c>
      <c r="N300" s="1">
        <v>1011083.52</v>
      </c>
      <c r="O300" s="1">
        <v>1011089.71</v>
      </c>
      <c r="P300" s="1">
        <v>6.1899999999441206</v>
      </c>
      <c r="Q300" s="1">
        <v>22</v>
      </c>
      <c r="R300" s="1">
        <v>14.7</v>
      </c>
      <c r="S300" s="1" t="s">
        <v>56</v>
      </c>
      <c r="T300" s="1" t="s">
        <v>180</v>
      </c>
      <c r="V300" s="1" t="s">
        <v>186</v>
      </c>
      <c r="W300" s="1">
        <v>0</v>
      </c>
      <c r="X300" s="1" t="s">
        <v>58</v>
      </c>
    </row>
    <row r="301" spans="1:24" x14ac:dyDescent="0.2">
      <c r="A301" s="1">
        <f t="shared" si="16"/>
        <v>1011089.71</v>
      </c>
      <c r="B301" s="1">
        <f t="shared" si="16"/>
        <v>1011159.19</v>
      </c>
      <c r="C301" s="11" t="s">
        <v>52</v>
      </c>
      <c r="D301" s="12">
        <f>INDEX(families!$A:$A,MATCH(E301,families!$B:$B,0))</f>
        <v>2</v>
      </c>
      <c r="E301" s="1" t="str">
        <f t="shared" si="17"/>
        <v>FBE</v>
      </c>
      <c r="F301" s="1">
        <f t="shared" si="18"/>
        <v>14.7</v>
      </c>
      <c r="G301" s="1" t="str">
        <f t="shared" si="19"/>
        <v>14.7mm FBE</v>
      </c>
      <c r="H301" s="1" t="str">
        <f>_xlfn.CONCAT(TEXT(R301,"0.0"),"mm ",INDEX('Pipe Lookup'!D:D,MATCH('~17 Pipe Segmentation'!S301,'Pipe Lookup'!C:C,0))," TYPE ",Q301)</f>
        <v>14.7mm Fusion-Bonded Epoxy TYPE 5</v>
      </c>
      <c r="M301" s="1" t="s">
        <v>9472</v>
      </c>
      <c r="N301" s="1">
        <v>1011089.71</v>
      </c>
      <c r="O301" s="1">
        <v>1011159.19</v>
      </c>
      <c r="P301" s="1">
        <v>69.479999999981374</v>
      </c>
      <c r="Q301" s="1">
        <v>5</v>
      </c>
      <c r="R301" s="1">
        <v>14.7</v>
      </c>
      <c r="S301" s="1" t="s">
        <v>54</v>
      </c>
      <c r="T301" s="1" t="s">
        <v>180</v>
      </c>
      <c r="W301" s="1">
        <v>0</v>
      </c>
      <c r="X301" s="1" t="s">
        <v>58</v>
      </c>
    </row>
    <row r="302" spans="1:24" x14ac:dyDescent="0.2">
      <c r="A302" s="1">
        <f t="shared" si="16"/>
        <v>1011159.19</v>
      </c>
      <c r="B302" s="1">
        <f t="shared" si="16"/>
        <v>1011183.19</v>
      </c>
      <c r="C302" s="11" t="s">
        <v>52</v>
      </c>
      <c r="D302" s="12">
        <f>INDEX(families!$A:$A,MATCH(E302,families!$B:$B,0))</f>
        <v>2</v>
      </c>
      <c r="E302" s="1" t="str">
        <f t="shared" si="17"/>
        <v>FBE</v>
      </c>
      <c r="F302" s="1">
        <f t="shared" si="18"/>
        <v>19</v>
      </c>
      <c r="G302" s="1" t="str">
        <f t="shared" si="19"/>
        <v>19.0mm FBE</v>
      </c>
      <c r="H302" s="1" t="str">
        <f>_xlfn.CONCAT(TEXT(R302,"0.0"),"mm ",INDEX('Pipe Lookup'!D:D,MATCH('~17 Pipe Segmentation'!S302,'Pipe Lookup'!C:C,0))," TYPE ",Q302)</f>
        <v>19.0mm Fusion-Bonded Epoxy TYPE 7</v>
      </c>
      <c r="M302" s="1" t="s">
        <v>9472</v>
      </c>
      <c r="N302" s="1">
        <v>1011159.19</v>
      </c>
      <c r="O302" s="1">
        <v>1011183.19</v>
      </c>
      <c r="P302" s="1">
        <v>24</v>
      </c>
      <c r="Q302" s="1">
        <v>7</v>
      </c>
      <c r="R302" s="1">
        <v>19</v>
      </c>
      <c r="S302" s="1" t="s">
        <v>54</v>
      </c>
      <c r="T302" s="1" t="s">
        <v>180</v>
      </c>
      <c r="W302" s="1">
        <v>0</v>
      </c>
      <c r="X302" s="1" t="s">
        <v>58</v>
      </c>
    </row>
    <row r="303" spans="1:24" x14ac:dyDescent="0.2">
      <c r="A303" s="1">
        <f t="shared" si="16"/>
        <v>1011183.19</v>
      </c>
      <c r="B303" s="1">
        <f t="shared" si="16"/>
        <v>1011189.98</v>
      </c>
      <c r="C303" s="11" t="s">
        <v>52</v>
      </c>
      <c r="D303" s="12">
        <f>INDEX(families!$A:$A,MATCH(E303,families!$B:$B,0))</f>
        <v>3</v>
      </c>
      <c r="E303" s="1" t="str">
        <f t="shared" si="17"/>
        <v>LE</v>
      </c>
      <c r="F303" s="1">
        <f t="shared" si="18"/>
        <v>19</v>
      </c>
      <c r="G303" s="1" t="str">
        <f t="shared" si="19"/>
        <v>19.0mm LE</v>
      </c>
      <c r="H303" s="1" t="str">
        <f>_xlfn.CONCAT(TEXT(R303,"0.0"),"mm ",INDEX('Pipe Lookup'!D:D,MATCH('~17 Pipe Segmentation'!S303,'Pipe Lookup'!C:C,0))," TYPE ",Q303)</f>
        <v>19.0mm Elbow TYPE 26</v>
      </c>
      <c r="M303" s="1" t="s">
        <v>9472</v>
      </c>
      <c r="N303" s="1">
        <v>1011183.19</v>
      </c>
      <c r="O303" s="1">
        <v>1011189.98</v>
      </c>
      <c r="P303" s="1">
        <v>6.7900000000372529</v>
      </c>
      <c r="Q303" s="1">
        <v>26</v>
      </c>
      <c r="R303" s="1">
        <v>19</v>
      </c>
      <c r="S303" s="1" t="s">
        <v>56</v>
      </c>
      <c r="T303" s="1" t="s">
        <v>180</v>
      </c>
      <c r="V303" s="1" t="s">
        <v>187</v>
      </c>
      <c r="W303" s="1">
        <v>0</v>
      </c>
      <c r="X303" s="1" t="s">
        <v>58</v>
      </c>
    </row>
    <row r="304" spans="1:24" x14ac:dyDescent="0.2">
      <c r="A304" s="1">
        <f t="shared" si="16"/>
        <v>1011189.98</v>
      </c>
      <c r="B304" s="1">
        <f t="shared" si="16"/>
        <v>1011196.57</v>
      </c>
      <c r="C304" s="11" t="s">
        <v>52</v>
      </c>
      <c r="D304" s="12">
        <f>INDEX(families!$A:$A,MATCH(E304,families!$B:$B,0))</f>
        <v>3</v>
      </c>
      <c r="E304" s="1" t="str">
        <f t="shared" si="17"/>
        <v>LE</v>
      </c>
      <c r="F304" s="1">
        <f t="shared" si="18"/>
        <v>19</v>
      </c>
      <c r="G304" s="1" t="str">
        <f t="shared" si="19"/>
        <v>19.0mm LE</v>
      </c>
      <c r="H304" s="1" t="str">
        <f>_xlfn.CONCAT(TEXT(R304,"0.0"),"mm ",INDEX('Pipe Lookup'!D:D,MATCH('~17 Pipe Segmentation'!S304,'Pipe Lookup'!C:C,0))," TYPE ",Q304)</f>
        <v>19.0mm Elbow TYPE 26</v>
      </c>
      <c r="M304" s="1" t="s">
        <v>9472</v>
      </c>
      <c r="N304" s="1">
        <v>1011189.98</v>
      </c>
      <c r="O304" s="1">
        <v>1011196.57</v>
      </c>
      <c r="P304" s="1">
        <v>6.5899999999674037</v>
      </c>
      <c r="Q304" s="1">
        <v>26</v>
      </c>
      <c r="R304" s="1">
        <v>19</v>
      </c>
      <c r="S304" s="1" t="s">
        <v>56</v>
      </c>
      <c r="T304" s="1" t="s">
        <v>180</v>
      </c>
      <c r="V304" s="1" t="s">
        <v>188</v>
      </c>
      <c r="W304" s="1">
        <v>0</v>
      </c>
      <c r="X304" s="1" t="s">
        <v>84</v>
      </c>
    </row>
    <row r="305" spans="1:24" x14ac:dyDescent="0.2">
      <c r="A305" s="1">
        <f t="shared" si="16"/>
        <v>1011196.57</v>
      </c>
      <c r="B305" s="1">
        <f t="shared" si="16"/>
        <v>1011226.91</v>
      </c>
      <c r="C305" s="11" t="s">
        <v>52</v>
      </c>
      <c r="D305" s="12">
        <f>INDEX(families!$A:$A,MATCH(E305,families!$B:$B,0))</f>
        <v>2</v>
      </c>
      <c r="E305" s="1" t="str">
        <f t="shared" si="17"/>
        <v>FBE</v>
      </c>
      <c r="F305" s="1">
        <f t="shared" si="18"/>
        <v>19</v>
      </c>
      <c r="G305" s="1" t="str">
        <f t="shared" si="19"/>
        <v>19.0mm FBE</v>
      </c>
      <c r="H305" s="1" t="str">
        <f>_xlfn.CONCAT(TEXT(R305,"0.0"),"mm ",INDEX('Pipe Lookup'!D:D,MATCH('~17 Pipe Segmentation'!S305,'Pipe Lookup'!C:C,0))," TYPE ",Q305)</f>
        <v>19.0mm Fusion-Bonded Epoxy TYPE 7</v>
      </c>
      <c r="M305" s="1" t="s">
        <v>9472</v>
      </c>
      <c r="N305" s="1">
        <v>1011196.57</v>
      </c>
      <c r="O305" s="1">
        <v>1011226.91</v>
      </c>
      <c r="P305" s="1">
        <v>30.340000000083819</v>
      </c>
      <c r="Q305" s="1">
        <v>7</v>
      </c>
      <c r="R305" s="1">
        <v>19</v>
      </c>
      <c r="S305" s="1" t="s">
        <v>54</v>
      </c>
      <c r="T305" s="1" t="s">
        <v>180</v>
      </c>
      <c r="W305" s="1">
        <v>0</v>
      </c>
      <c r="X305" s="1" t="s">
        <v>58</v>
      </c>
    </row>
    <row r="306" spans="1:24" x14ac:dyDescent="0.2">
      <c r="A306" s="1">
        <f t="shared" si="16"/>
        <v>1011226.91</v>
      </c>
      <c r="B306" s="1">
        <f t="shared" si="16"/>
        <v>1011232.31</v>
      </c>
      <c r="C306" s="11" t="s">
        <v>52</v>
      </c>
      <c r="D306" s="12">
        <f>INDEX(families!$A:$A,MATCH(E306,families!$B:$B,0))</f>
        <v>3</v>
      </c>
      <c r="E306" s="1" t="str">
        <f t="shared" si="17"/>
        <v>LE</v>
      </c>
      <c r="F306" s="1">
        <f t="shared" si="18"/>
        <v>14.7</v>
      </c>
      <c r="G306" s="1" t="str">
        <f t="shared" si="19"/>
        <v>14.7mm LE</v>
      </c>
      <c r="H306" s="1" t="str">
        <f>_xlfn.CONCAT(TEXT(R306,"0.0"),"mm ",INDEX('Pipe Lookup'!D:D,MATCH('~17 Pipe Segmentation'!S306,'Pipe Lookup'!C:C,0))," TYPE ",Q306)</f>
        <v>14.7mm Elbow TYPE 22</v>
      </c>
      <c r="M306" s="1" t="s">
        <v>9472</v>
      </c>
      <c r="N306" s="1">
        <v>1011226.91</v>
      </c>
      <c r="O306" s="1">
        <v>1011232.31</v>
      </c>
      <c r="P306" s="1">
        <v>5.4000000000232831</v>
      </c>
      <c r="Q306" s="1">
        <v>22</v>
      </c>
      <c r="R306" s="1">
        <v>14.7</v>
      </c>
      <c r="S306" s="1" t="s">
        <v>56</v>
      </c>
      <c r="T306" s="1" t="s">
        <v>180</v>
      </c>
      <c r="V306" s="1" t="s">
        <v>189</v>
      </c>
      <c r="W306" s="1">
        <v>0</v>
      </c>
      <c r="X306" s="1" t="s">
        <v>58</v>
      </c>
    </row>
    <row r="307" spans="1:24" x14ac:dyDescent="0.2">
      <c r="A307" s="1">
        <f t="shared" si="16"/>
        <v>1011232.31</v>
      </c>
      <c r="B307" s="1">
        <f t="shared" si="16"/>
        <v>1011281.92</v>
      </c>
      <c r="C307" s="11" t="s">
        <v>52</v>
      </c>
      <c r="D307" s="12">
        <f>INDEX(families!$A:$A,MATCH(E307,families!$B:$B,0))</f>
        <v>2</v>
      </c>
      <c r="E307" s="1" t="str">
        <f t="shared" si="17"/>
        <v>FBE</v>
      </c>
      <c r="F307" s="1">
        <f t="shared" si="18"/>
        <v>14.7</v>
      </c>
      <c r="G307" s="1" t="str">
        <f t="shared" si="19"/>
        <v>14.7mm FBE</v>
      </c>
      <c r="H307" s="1" t="str">
        <f>_xlfn.CONCAT(TEXT(R307,"0.0"),"mm ",INDEX('Pipe Lookup'!D:D,MATCH('~17 Pipe Segmentation'!S307,'Pipe Lookup'!C:C,0))," TYPE ",Q307)</f>
        <v>14.7mm Fusion-Bonded Epoxy TYPE 5</v>
      </c>
      <c r="M307" s="1" t="s">
        <v>9472</v>
      </c>
      <c r="N307" s="1">
        <v>1011232.31</v>
      </c>
      <c r="O307" s="1">
        <v>1011281.92</v>
      </c>
      <c r="P307" s="1">
        <v>49.60999999998603</v>
      </c>
      <c r="Q307" s="1">
        <v>5</v>
      </c>
      <c r="R307" s="1">
        <v>14.7</v>
      </c>
      <c r="S307" s="1" t="s">
        <v>54</v>
      </c>
      <c r="T307" s="1" t="s">
        <v>180</v>
      </c>
      <c r="W307" s="1">
        <v>0</v>
      </c>
      <c r="X307" s="1" t="s">
        <v>58</v>
      </c>
    </row>
    <row r="308" spans="1:24" x14ac:dyDescent="0.2">
      <c r="A308" s="1">
        <f t="shared" si="16"/>
        <v>1011281.92</v>
      </c>
      <c r="B308" s="1">
        <f t="shared" si="16"/>
        <v>1011315.91</v>
      </c>
      <c r="C308" s="11" t="s">
        <v>52</v>
      </c>
      <c r="D308" s="12">
        <f>INDEX(families!$A:$A,MATCH(E308,families!$B:$B,0))</f>
        <v>2</v>
      </c>
      <c r="E308" s="1" t="str">
        <f t="shared" si="17"/>
        <v>FBE</v>
      </c>
      <c r="F308" s="1">
        <f t="shared" si="18"/>
        <v>19</v>
      </c>
      <c r="G308" s="1" t="str">
        <f t="shared" si="19"/>
        <v>19.0mm FBE</v>
      </c>
      <c r="H308" s="1" t="str">
        <f>_xlfn.CONCAT(TEXT(R308,"0.0"),"mm ",INDEX('Pipe Lookup'!D:D,MATCH('~17 Pipe Segmentation'!S308,'Pipe Lookup'!C:C,0))," TYPE ",Q308)</f>
        <v>19.0mm Fusion-Bonded Epoxy TYPE 7</v>
      </c>
      <c r="M308" s="1" t="s">
        <v>9472</v>
      </c>
      <c r="N308" s="1">
        <v>1011281.92</v>
      </c>
      <c r="O308" s="1">
        <v>1011315.91</v>
      </c>
      <c r="P308" s="1">
        <v>33.989999999990687</v>
      </c>
      <c r="Q308" s="1">
        <v>7</v>
      </c>
      <c r="R308" s="1">
        <v>19</v>
      </c>
      <c r="S308" s="1" t="s">
        <v>54</v>
      </c>
      <c r="T308" s="1" t="s">
        <v>180</v>
      </c>
      <c r="W308" s="1">
        <v>0</v>
      </c>
      <c r="X308" s="1" t="s">
        <v>58</v>
      </c>
    </row>
    <row r="309" spans="1:24" x14ac:dyDescent="0.2">
      <c r="A309" s="1">
        <f t="shared" si="16"/>
        <v>1011315.91</v>
      </c>
      <c r="B309" s="1">
        <f t="shared" si="16"/>
        <v>1011321.31</v>
      </c>
      <c r="C309" s="11" t="s">
        <v>52</v>
      </c>
      <c r="D309" s="12">
        <f>INDEX(families!$A:$A,MATCH(E309,families!$B:$B,0))</f>
        <v>3</v>
      </c>
      <c r="E309" s="1" t="str">
        <f t="shared" si="17"/>
        <v>LE</v>
      </c>
      <c r="F309" s="1">
        <f t="shared" si="18"/>
        <v>19</v>
      </c>
      <c r="G309" s="1" t="str">
        <f t="shared" si="19"/>
        <v>19.0mm LE</v>
      </c>
      <c r="H309" s="1" t="str">
        <f>_xlfn.CONCAT(TEXT(R309,"0.0"),"mm ",INDEX('Pipe Lookup'!D:D,MATCH('~17 Pipe Segmentation'!S309,'Pipe Lookup'!C:C,0))," TYPE ",Q309)</f>
        <v>19.0mm Elbow TYPE 26</v>
      </c>
      <c r="M309" s="1" t="s">
        <v>9472</v>
      </c>
      <c r="N309" s="1">
        <v>1011315.91</v>
      </c>
      <c r="O309" s="1">
        <v>1011321.31</v>
      </c>
      <c r="P309" s="1">
        <v>5.4000000000232831</v>
      </c>
      <c r="Q309" s="1">
        <v>26</v>
      </c>
      <c r="R309" s="1">
        <v>19</v>
      </c>
      <c r="S309" s="1" t="s">
        <v>56</v>
      </c>
      <c r="T309" s="1" t="s">
        <v>180</v>
      </c>
      <c r="V309" s="1" t="s">
        <v>190</v>
      </c>
      <c r="W309" s="1">
        <v>0</v>
      </c>
      <c r="X309" s="1" t="s">
        <v>58</v>
      </c>
    </row>
    <row r="310" spans="1:24" x14ac:dyDescent="0.2">
      <c r="A310" s="1">
        <f t="shared" si="16"/>
        <v>1011321.31</v>
      </c>
      <c r="B310" s="1">
        <f t="shared" si="16"/>
        <v>1011333.91</v>
      </c>
      <c r="C310" s="11" t="s">
        <v>52</v>
      </c>
      <c r="D310" s="12">
        <f>INDEX(families!$A:$A,MATCH(E310,families!$B:$B,0))</f>
        <v>2</v>
      </c>
      <c r="E310" s="1" t="str">
        <f t="shared" si="17"/>
        <v>FBE</v>
      </c>
      <c r="F310" s="1">
        <f t="shared" si="18"/>
        <v>19</v>
      </c>
      <c r="G310" s="1" t="str">
        <f t="shared" si="19"/>
        <v>19.0mm FBE</v>
      </c>
      <c r="H310" s="1" t="str">
        <f>_xlfn.CONCAT(TEXT(R310,"0.0"),"mm ",INDEX('Pipe Lookup'!D:D,MATCH('~17 Pipe Segmentation'!S310,'Pipe Lookup'!C:C,0))," TYPE ",Q310)</f>
        <v>19.0mm Fusion-Bonded Epoxy TYPE 7</v>
      </c>
      <c r="M310" s="1" t="s">
        <v>9472</v>
      </c>
      <c r="N310" s="1">
        <v>1011321.31</v>
      </c>
      <c r="O310" s="1">
        <v>1011333.91</v>
      </c>
      <c r="P310" s="1">
        <v>12.599999999976717</v>
      </c>
      <c r="Q310" s="1">
        <v>7</v>
      </c>
      <c r="R310" s="1">
        <v>19</v>
      </c>
      <c r="S310" s="1" t="s">
        <v>54</v>
      </c>
      <c r="T310" s="1" t="s">
        <v>180</v>
      </c>
      <c r="W310" s="1">
        <v>0</v>
      </c>
      <c r="X310" s="1" t="s">
        <v>58</v>
      </c>
    </row>
    <row r="311" spans="1:24" x14ac:dyDescent="0.2">
      <c r="A311" s="1">
        <f t="shared" si="16"/>
        <v>1011333.91</v>
      </c>
      <c r="B311" s="1">
        <f t="shared" si="16"/>
        <v>1011339.31</v>
      </c>
      <c r="C311" s="11" t="s">
        <v>52</v>
      </c>
      <c r="D311" s="12">
        <f>INDEX(families!$A:$A,MATCH(E311,families!$B:$B,0))</f>
        <v>3</v>
      </c>
      <c r="E311" s="1" t="str">
        <f t="shared" si="17"/>
        <v>LE</v>
      </c>
      <c r="F311" s="1">
        <f t="shared" si="18"/>
        <v>14.7</v>
      </c>
      <c r="G311" s="1" t="str">
        <f t="shared" si="19"/>
        <v>14.7mm LE</v>
      </c>
      <c r="H311" s="1" t="str">
        <f>_xlfn.CONCAT(TEXT(R311,"0.0"),"mm ",INDEX('Pipe Lookup'!D:D,MATCH('~17 Pipe Segmentation'!S311,'Pipe Lookup'!C:C,0))," TYPE ",Q311)</f>
        <v>14.7mm Elbow TYPE 22</v>
      </c>
      <c r="M311" s="1" t="s">
        <v>9472</v>
      </c>
      <c r="N311" s="1">
        <v>1011333.91</v>
      </c>
      <c r="O311" s="1">
        <v>1011339.31</v>
      </c>
      <c r="P311" s="1">
        <v>5.4000000000232831</v>
      </c>
      <c r="Q311" s="1">
        <v>22</v>
      </c>
      <c r="R311" s="1">
        <v>14.7</v>
      </c>
      <c r="S311" s="1" t="s">
        <v>56</v>
      </c>
      <c r="T311" s="1" t="s">
        <v>180</v>
      </c>
      <c r="V311" s="1" t="s">
        <v>191</v>
      </c>
      <c r="W311" s="1">
        <v>0</v>
      </c>
      <c r="X311" s="1" t="s">
        <v>58</v>
      </c>
    </row>
    <row r="312" spans="1:24" x14ac:dyDescent="0.2">
      <c r="A312" s="1">
        <f t="shared" si="16"/>
        <v>1011339.31</v>
      </c>
      <c r="B312" s="1">
        <f t="shared" si="16"/>
        <v>1011358.11</v>
      </c>
      <c r="C312" s="11" t="s">
        <v>52</v>
      </c>
      <c r="D312" s="12">
        <f>INDEX(families!$A:$A,MATCH(E312,families!$B:$B,0))</f>
        <v>2</v>
      </c>
      <c r="E312" s="1" t="str">
        <f t="shared" si="17"/>
        <v>FBE</v>
      </c>
      <c r="F312" s="1">
        <f t="shared" si="18"/>
        <v>14.7</v>
      </c>
      <c r="G312" s="1" t="str">
        <f t="shared" si="19"/>
        <v>14.7mm FBE</v>
      </c>
      <c r="H312" s="1" t="str">
        <f>_xlfn.CONCAT(TEXT(R312,"0.0"),"mm ",INDEX('Pipe Lookup'!D:D,MATCH('~17 Pipe Segmentation'!S312,'Pipe Lookup'!C:C,0))," TYPE ",Q312)</f>
        <v>14.7mm Fusion-Bonded Epoxy TYPE 5</v>
      </c>
      <c r="M312" s="1" t="s">
        <v>9472</v>
      </c>
      <c r="N312" s="1">
        <v>1011339.31</v>
      </c>
      <c r="O312" s="1">
        <v>1011358.11</v>
      </c>
      <c r="P312" s="1">
        <v>18.799999999930151</v>
      </c>
      <c r="Q312" s="1">
        <v>5</v>
      </c>
      <c r="R312" s="1">
        <v>14.7</v>
      </c>
      <c r="S312" s="1" t="s">
        <v>54</v>
      </c>
      <c r="T312" s="1" t="s">
        <v>180</v>
      </c>
      <c r="W312" s="1">
        <v>0</v>
      </c>
      <c r="X312" s="1" t="s">
        <v>58</v>
      </c>
    </row>
    <row r="313" spans="1:24" x14ac:dyDescent="0.2">
      <c r="A313" s="1">
        <f t="shared" si="16"/>
        <v>1011358.11</v>
      </c>
      <c r="B313" s="1">
        <f t="shared" si="16"/>
        <v>1011363.11</v>
      </c>
      <c r="C313" s="11" t="s">
        <v>52</v>
      </c>
      <c r="D313" s="12">
        <f>INDEX(families!$A:$A,MATCH(E313,families!$B:$B,0))</f>
        <v>3</v>
      </c>
      <c r="E313" s="1" t="str">
        <f t="shared" si="17"/>
        <v>LE</v>
      </c>
      <c r="F313" s="1">
        <f t="shared" si="18"/>
        <v>14.7</v>
      </c>
      <c r="G313" s="1" t="str">
        <f t="shared" si="19"/>
        <v>14.7mm LE</v>
      </c>
      <c r="H313" s="1" t="str">
        <f>_xlfn.CONCAT(TEXT(R313,"0.0"),"mm ",INDEX('Pipe Lookup'!D:D,MATCH('~17 Pipe Segmentation'!S313,'Pipe Lookup'!C:C,0))," TYPE ",Q313)</f>
        <v>14.7mm Elbow TYPE 22</v>
      </c>
      <c r="M313" s="1" t="s">
        <v>9472</v>
      </c>
      <c r="N313" s="1">
        <v>1011358.11</v>
      </c>
      <c r="O313" s="1">
        <v>1011363.11</v>
      </c>
      <c r="P313" s="1">
        <v>5</v>
      </c>
      <c r="Q313" s="1">
        <v>22</v>
      </c>
      <c r="R313" s="1">
        <v>14.7</v>
      </c>
      <c r="S313" s="1" t="s">
        <v>56</v>
      </c>
      <c r="T313" s="1" t="s">
        <v>180</v>
      </c>
      <c r="V313" s="1" t="s">
        <v>192</v>
      </c>
      <c r="W313" s="1">
        <v>0</v>
      </c>
      <c r="X313" s="1" t="s">
        <v>58</v>
      </c>
    </row>
    <row r="314" spans="1:24" x14ac:dyDescent="0.2">
      <c r="A314" s="1">
        <f t="shared" si="16"/>
        <v>1011363.11</v>
      </c>
      <c r="B314" s="1">
        <f t="shared" si="16"/>
        <v>1011372.51</v>
      </c>
      <c r="C314" s="11" t="s">
        <v>52</v>
      </c>
      <c r="D314" s="12">
        <f>INDEX(families!$A:$A,MATCH(E314,families!$B:$B,0))</f>
        <v>2</v>
      </c>
      <c r="E314" s="1" t="str">
        <f t="shared" si="17"/>
        <v>FBE</v>
      </c>
      <c r="F314" s="1">
        <f t="shared" si="18"/>
        <v>14.7</v>
      </c>
      <c r="G314" s="1" t="str">
        <f t="shared" si="19"/>
        <v>14.7mm FBE</v>
      </c>
      <c r="H314" s="1" t="str">
        <f>_xlfn.CONCAT(TEXT(R314,"0.0"),"mm ",INDEX('Pipe Lookup'!D:D,MATCH('~17 Pipe Segmentation'!S314,'Pipe Lookup'!C:C,0))," TYPE ",Q314)</f>
        <v>14.7mm Fusion-Bonded Epoxy TYPE 5</v>
      </c>
      <c r="M314" s="1" t="s">
        <v>9472</v>
      </c>
      <c r="N314" s="1">
        <v>1011363.11</v>
      </c>
      <c r="O314" s="1">
        <v>1011372.51</v>
      </c>
      <c r="P314" s="1">
        <v>9.4000000000232831</v>
      </c>
      <c r="Q314" s="1">
        <v>5</v>
      </c>
      <c r="R314" s="1">
        <v>14.7</v>
      </c>
      <c r="S314" s="1" t="s">
        <v>54</v>
      </c>
      <c r="T314" s="1" t="s">
        <v>180</v>
      </c>
      <c r="W314" s="1">
        <v>0</v>
      </c>
      <c r="X314" s="1" t="s">
        <v>58</v>
      </c>
    </row>
    <row r="315" spans="1:24" x14ac:dyDescent="0.2">
      <c r="A315" s="1">
        <f t="shared" si="16"/>
        <v>1011372.51</v>
      </c>
      <c r="B315" s="1">
        <f t="shared" si="16"/>
        <v>1011376.71</v>
      </c>
      <c r="C315" s="11" t="s">
        <v>52</v>
      </c>
      <c r="D315" s="12">
        <f>INDEX(families!$A:$A,MATCH(E315,families!$B:$B,0))</f>
        <v>3</v>
      </c>
      <c r="E315" s="1" t="str">
        <f t="shared" si="17"/>
        <v>LE</v>
      </c>
      <c r="F315" s="1">
        <f t="shared" si="18"/>
        <v>14.7</v>
      </c>
      <c r="G315" s="1" t="str">
        <f t="shared" si="19"/>
        <v>14.7mm LE</v>
      </c>
      <c r="H315" s="1" t="str">
        <f>_xlfn.CONCAT(TEXT(R315,"0.0"),"mm ",INDEX('Pipe Lookup'!D:D,MATCH('~17 Pipe Segmentation'!S315,'Pipe Lookup'!C:C,0))," TYPE ",Q315)</f>
        <v>14.7mm Elbow TYPE 22</v>
      </c>
      <c r="M315" s="1" t="s">
        <v>9472</v>
      </c>
      <c r="N315" s="1">
        <v>1011372.51</v>
      </c>
      <c r="O315" s="1">
        <v>1011376.71</v>
      </c>
      <c r="P315" s="1">
        <v>4.1999999999534339</v>
      </c>
      <c r="Q315" s="1">
        <v>22</v>
      </c>
      <c r="R315" s="1">
        <v>14.7</v>
      </c>
      <c r="S315" s="1" t="s">
        <v>56</v>
      </c>
      <c r="T315" s="1" t="s">
        <v>180</v>
      </c>
      <c r="V315" s="1" t="s">
        <v>193</v>
      </c>
      <c r="W315" s="1">
        <v>0</v>
      </c>
      <c r="X315" s="1" t="s">
        <v>58</v>
      </c>
    </row>
    <row r="316" spans="1:24" x14ac:dyDescent="0.2">
      <c r="A316" s="1">
        <f t="shared" si="16"/>
        <v>1011376.71</v>
      </c>
      <c r="B316" s="1">
        <f t="shared" si="16"/>
        <v>1011398.18</v>
      </c>
      <c r="C316" s="11" t="s">
        <v>52</v>
      </c>
      <c r="D316" s="12">
        <f>INDEX(families!$A:$A,MATCH(E316,families!$B:$B,0))</f>
        <v>2</v>
      </c>
      <c r="E316" s="1" t="str">
        <f t="shared" si="17"/>
        <v>FBE</v>
      </c>
      <c r="F316" s="1">
        <f t="shared" si="18"/>
        <v>14.7</v>
      </c>
      <c r="G316" s="1" t="str">
        <f t="shared" si="19"/>
        <v>14.7mm FBE</v>
      </c>
      <c r="H316" s="1" t="str">
        <f>_xlfn.CONCAT(TEXT(R316,"0.0"),"mm ",INDEX('Pipe Lookup'!D:D,MATCH('~17 Pipe Segmentation'!S316,'Pipe Lookup'!C:C,0))," TYPE ",Q316)</f>
        <v>14.7mm Fusion-Bonded Epoxy TYPE 5</v>
      </c>
      <c r="M316" s="1" t="s">
        <v>9472</v>
      </c>
      <c r="N316" s="1">
        <v>1011376.71</v>
      </c>
      <c r="O316" s="1">
        <v>1011398.18</v>
      </c>
      <c r="P316" s="1">
        <v>21.470000000088476</v>
      </c>
      <c r="Q316" s="1">
        <v>5</v>
      </c>
      <c r="R316" s="1">
        <v>14.7</v>
      </c>
      <c r="S316" s="1" t="s">
        <v>54</v>
      </c>
      <c r="T316" s="1" t="s">
        <v>180</v>
      </c>
      <c r="W316" s="1">
        <v>0</v>
      </c>
      <c r="X316" s="1" t="s">
        <v>58</v>
      </c>
    </row>
    <row r="317" spans="1:24" x14ac:dyDescent="0.2">
      <c r="A317" s="1">
        <f t="shared" si="16"/>
        <v>1011398.18</v>
      </c>
      <c r="B317" s="1">
        <f t="shared" si="16"/>
        <v>1011403.01</v>
      </c>
      <c r="C317" s="11" t="s">
        <v>52</v>
      </c>
      <c r="D317" s="12">
        <f>INDEX(families!$A:$A,MATCH(E317,families!$B:$B,0))</f>
        <v>3</v>
      </c>
      <c r="E317" s="1" t="str">
        <f t="shared" si="17"/>
        <v>LE</v>
      </c>
      <c r="F317" s="1">
        <f t="shared" si="18"/>
        <v>14.7</v>
      </c>
      <c r="G317" s="1" t="str">
        <f t="shared" si="19"/>
        <v>14.7mm LE</v>
      </c>
      <c r="H317" s="1" t="str">
        <f>_xlfn.CONCAT(TEXT(R317,"0.0"),"mm ",INDEX('Pipe Lookup'!D:D,MATCH('~17 Pipe Segmentation'!S317,'Pipe Lookup'!C:C,0))," TYPE ",Q317)</f>
        <v>14.7mm Elbow TYPE 22</v>
      </c>
      <c r="M317" s="1" t="s">
        <v>9472</v>
      </c>
      <c r="N317" s="1">
        <v>1011398.18</v>
      </c>
      <c r="O317" s="1">
        <v>1011403.01</v>
      </c>
      <c r="P317" s="1">
        <v>4.8299999999580905</v>
      </c>
      <c r="Q317" s="1">
        <v>22</v>
      </c>
      <c r="R317" s="1">
        <v>14.7</v>
      </c>
      <c r="S317" s="1" t="s">
        <v>56</v>
      </c>
      <c r="T317" s="1" t="s">
        <v>180</v>
      </c>
      <c r="V317" s="1" t="s">
        <v>194</v>
      </c>
      <c r="W317" s="1">
        <v>0</v>
      </c>
      <c r="X317" s="1" t="s">
        <v>58</v>
      </c>
    </row>
    <row r="318" spans="1:24" x14ac:dyDescent="0.2">
      <c r="A318" s="1">
        <f t="shared" si="16"/>
        <v>1011403.01</v>
      </c>
      <c r="B318" s="1">
        <f t="shared" si="16"/>
        <v>1011469.37</v>
      </c>
      <c r="C318" s="11" t="s">
        <v>52</v>
      </c>
      <c r="D318" s="12">
        <f>INDEX(families!$A:$A,MATCH(E318,families!$B:$B,0))</f>
        <v>2</v>
      </c>
      <c r="E318" s="1" t="str">
        <f t="shared" si="17"/>
        <v>FBE</v>
      </c>
      <c r="F318" s="1">
        <f t="shared" si="18"/>
        <v>14.7</v>
      </c>
      <c r="G318" s="1" t="str">
        <f t="shared" si="19"/>
        <v>14.7mm FBE</v>
      </c>
      <c r="H318" s="1" t="str">
        <f>_xlfn.CONCAT(TEXT(R318,"0.0"),"mm ",INDEX('Pipe Lookup'!D:D,MATCH('~17 Pipe Segmentation'!S318,'Pipe Lookup'!C:C,0))," TYPE ",Q318)</f>
        <v>14.7mm Fusion-Bonded Epoxy TYPE 5</v>
      </c>
      <c r="M318" s="1" t="s">
        <v>9472</v>
      </c>
      <c r="N318" s="1">
        <v>1011403.01</v>
      </c>
      <c r="O318" s="1">
        <v>1011469.37</v>
      </c>
      <c r="P318" s="1">
        <v>66.35999999998603</v>
      </c>
      <c r="Q318" s="1">
        <v>5</v>
      </c>
      <c r="R318" s="1">
        <v>14.7</v>
      </c>
      <c r="S318" s="1" t="s">
        <v>54</v>
      </c>
      <c r="T318" s="1" t="s">
        <v>180</v>
      </c>
      <c r="W318" s="1">
        <v>0</v>
      </c>
      <c r="X318" s="1" t="s">
        <v>58</v>
      </c>
    </row>
    <row r="319" spans="1:24" x14ac:dyDescent="0.2">
      <c r="A319" s="1">
        <f t="shared" si="16"/>
        <v>1011469.37</v>
      </c>
      <c r="B319" s="1">
        <f t="shared" si="16"/>
        <v>1011474.36</v>
      </c>
      <c r="C319" s="11" t="s">
        <v>52</v>
      </c>
      <c r="D319" s="12">
        <f>INDEX(families!$A:$A,MATCH(E319,families!$B:$B,0))</f>
        <v>3</v>
      </c>
      <c r="E319" s="1" t="str">
        <f t="shared" si="17"/>
        <v>LE</v>
      </c>
      <c r="F319" s="1">
        <f t="shared" si="18"/>
        <v>14.7</v>
      </c>
      <c r="G319" s="1" t="str">
        <f t="shared" si="19"/>
        <v>14.7mm LE</v>
      </c>
      <c r="H319" s="1" t="str">
        <f>_xlfn.CONCAT(TEXT(R319,"0.0"),"mm ",INDEX('Pipe Lookup'!D:D,MATCH('~17 Pipe Segmentation'!S319,'Pipe Lookup'!C:C,0))," TYPE ",Q319)</f>
        <v>14.7mm Elbow TYPE 22</v>
      </c>
      <c r="M319" s="1" t="s">
        <v>9472</v>
      </c>
      <c r="N319" s="1">
        <v>1011469.37</v>
      </c>
      <c r="O319" s="1">
        <v>1011474.36</v>
      </c>
      <c r="P319" s="1">
        <v>4.9899999999906868</v>
      </c>
      <c r="Q319" s="1">
        <v>22</v>
      </c>
      <c r="R319" s="1">
        <v>14.7</v>
      </c>
      <c r="S319" s="1" t="s">
        <v>56</v>
      </c>
      <c r="T319" s="1" t="s">
        <v>180</v>
      </c>
      <c r="V319" s="1" t="s">
        <v>195</v>
      </c>
      <c r="W319" s="1">
        <v>0</v>
      </c>
      <c r="X319" s="1" t="s">
        <v>58</v>
      </c>
    </row>
    <row r="320" spans="1:24" x14ac:dyDescent="0.2">
      <c r="A320" s="1">
        <f t="shared" si="16"/>
        <v>1011474.36</v>
      </c>
      <c r="B320" s="1">
        <f t="shared" si="16"/>
        <v>1011508.11</v>
      </c>
      <c r="C320" s="11" t="s">
        <v>52</v>
      </c>
      <c r="D320" s="12">
        <f>INDEX(families!$A:$A,MATCH(E320,families!$B:$B,0))</f>
        <v>2</v>
      </c>
      <c r="E320" s="1" t="str">
        <f t="shared" si="17"/>
        <v>FBE</v>
      </c>
      <c r="F320" s="1">
        <f t="shared" si="18"/>
        <v>14.7</v>
      </c>
      <c r="G320" s="1" t="str">
        <f t="shared" si="19"/>
        <v>14.7mm FBE</v>
      </c>
      <c r="H320" s="1" t="str">
        <f>_xlfn.CONCAT(TEXT(R320,"0.0"),"mm ",INDEX('Pipe Lookup'!D:D,MATCH('~17 Pipe Segmentation'!S320,'Pipe Lookup'!C:C,0))," TYPE ",Q320)</f>
        <v>14.7mm Fusion-Bonded Epoxy TYPE 5</v>
      </c>
      <c r="M320" s="1" t="s">
        <v>9472</v>
      </c>
      <c r="N320" s="1">
        <v>1011474.36</v>
      </c>
      <c r="O320" s="1">
        <v>1011508.11</v>
      </c>
      <c r="P320" s="1">
        <v>33.75</v>
      </c>
      <c r="Q320" s="1">
        <v>5</v>
      </c>
      <c r="R320" s="1">
        <v>14.7</v>
      </c>
      <c r="S320" s="1" t="s">
        <v>54</v>
      </c>
      <c r="T320" s="1" t="s">
        <v>180</v>
      </c>
      <c r="W320" s="1">
        <v>0</v>
      </c>
      <c r="X320" s="1" t="s">
        <v>58</v>
      </c>
    </row>
    <row r="321" spans="1:24" x14ac:dyDescent="0.2">
      <c r="A321" s="1">
        <f t="shared" si="16"/>
        <v>1011508.11</v>
      </c>
      <c r="B321" s="1">
        <f t="shared" si="16"/>
        <v>1011513.12</v>
      </c>
      <c r="C321" s="11" t="s">
        <v>52</v>
      </c>
      <c r="D321" s="12">
        <f>INDEX(families!$A:$A,MATCH(E321,families!$B:$B,0))</f>
        <v>3</v>
      </c>
      <c r="E321" s="1" t="str">
        <f t="shared" si="17"/>
        <v>LE</v>
      </c>
      <c r="F321" s="1">
        <f t="shared" si="18"/>
        <v>14.7</v>
      </c>
      <c r="G321" s="1" t="str">
        <f t="shared" si="19"/>
        <v>14.7mm LE</v>
      </c>
      <c r="H321" s="1" t="str">
        <f>_xlfn.CONCAT(TEXT(R321,"0.0"),"mm ",INDEX('Pipe Lookup'!D:D,MATCH('~17 Pipe Segmentation'!S321,'Pipe Lookup'!C:C,0))," TYPE ",Q321)</f>
        <v>14.7mm Elbow TYPE 22</v>
      </c>
      <c r="M321" s="1" t="s">
        <v>9472</v>
      </c>
      <c r="N321" s="1">
        <v>1011508.11</v>
      </c>
      <c r="O321" s="1">
        <v>1011513.12</v>
      </c>
      <c r="P321" s="1">
        <v>5.0100000000093132</v>
      </c>
      <c r="Q321" s="1">
        <v>22</v>
      </c>
      <c r="R321" s="1">
        <v>14.7</v>
      </c>
      <c r="S321" s="1" t="s">
        <v>56</v>
      </c>
      <c r="T321" s="1" t="s">
        <v>180</v>
      </c>
      <c r="V321" s="1" t="s">
        <v>196</v>
      </c>
      <c r="W321" s="1">
        <v>0</v>
      </c>
      <c r="X321" s="1" t="s">
        <v>58</v>
      </c>
    </row>
    <row r="322" spans="1:24" x14ac:dyDescent="0.2">
      <c r="A322" s="1">
        <f t="shared" ref="A322:B385" si="20">IF(OR(AND(ISNUMBER(N322),N322&gt;0),ISNUMBER(SEARCH("+",N322))),IF(NOT(ISNUMBER(N322)),1000*LEFT(N322,SEARCH("+",N322)-1)+MID(N322,SEARCH("+",N322)+1,3)+RIGHT(N322,3),N322),"")</f>
        <v>1011513.12</v>
      </c>
      <c r="B322" s="1">
        <f t="shared" si="20"/>
        <v>1011518.71</v>
      </c>
      <c r="C322" s="11" t="s">
        <v>52</v>
      </c>
      <c r="D322" s="12">
        <f>INDEX(families!$A:$A,MATCH(E322,families!$B:$B,0))</f>
        <v>3</v>
      </c>
      <c r="E322" s="1" t="str">
        <f t="shared" si="17"/>
        <v>LE</v>
      </c>
      <c r="F322" s="1">
        <f t="shared" si="18"/>
        <v>14.7</v>
      </c>
      <c r="G322" s="1" t="str">
        <f t="shared" si="19"/>
        <v>14.7mm LE</v>
      </c>
      <c r="H322" s="1" t="str">
        <f>_xlfn.CONCAT(TEXT(R322,"0.0"),"mm ",INDEX('Pipe Lookup'!D:D,MATCH('~17 Pipe Segmentation'!S322,'Pipe Lookup'!C:C,0))," TYPE ",Q322)</f>
        <v>14.7mm Elbow TYPE 22</v>
      </c>
      <c r="M322" s="1" t="s">
        <v>9472</v>
      </c>
      <c r="N322" s="1">
        <v>1011513.12</v>
      </c>
      <c r="O322" s="1">
        <v>1011518.71</v>
      </c>
      <c r="P322" s="1">
        <v>5.5899999999674037</v>
      </c>
      <c r="Q322" s="1">
        <v>22</v>
      </c>
      <c r="R322" s="1">
        <v>14.7</v>
      </c>
      <c r="S322" s="1" t="s">
        <v>56</v>
      </c>
      <c r="T322" s="1" t="s">
        <v>180</v>
      </c>
      <c r="V322" s="1" t="s">
        <v>197</v>
      </c>
      <c r="W322" s="1">
        <v>0</v>
      </c>
      <c r="X322" s="1" t="s">
        <v>84</v>
      </c>
    </row>
    <row r="323" spans="1:24" x14ac:dyDescent="0.2">
      <c r="A323" s="1">
        <f t="shared" si="20"/>
        <v>1011518.71</v>
      </c>
      <c r="B323" s="1">
        <f t="shared" si="20"/>
        <v>1011527.91</v>
      </c>
      <c r="C323" s="11" t="s">
        <v>52</v>
      </c>
      <c r="D323" s="12">
        <f>INDEX(families!$A:$A,MATCH(E323,families!$B:$B,0))</f>
        <v>2</v>
      </c>
      <c r="E323" s="1" t="str">
        <f t="shared" ref="E323:E386" si="21">TRIM(LEFT(S323,3))</f>
        <v>FBE</v>
      </c>
      <c r="F323" s="1">
        <f t="shared" ref="F323:F386" si="22">R323</f>
        <v>14.7</v>
      </c>
      <c r="G323" s="1" t="str">
        <f t="shared" ref="G323:G386" si="23">_xlfn.CONCAT(TEXT(R323,"0.0"),"mm ",S323)</f>
        <v>14.7mm FBE</v>
      </c>
      <c r="H323" s="1" t="str">
        <f>_xlfn.CONCAT(TEXT(R323,"0.0"),"mm ",INDEX('Pipe Lookup'!D:D,MATCH('~17 Pipe Segmentation'!S323,'Pipe Lookup'!C:C,0))," TYPE ",Q323)</f>
        <v>14.7mm Fusion-Bonded Epoxy TYPE 5</v>
      </c>
      <c r="M323" s="1" t="s">
        <v>9472</v>
      </c>
      <c r="N323" s="1">
        <v>1011518.71</v>
      </c>
      <c r="O323" s="1">
        <v>1011527.91</v>
      </c>
      <c r="P323" s="1">
        <v>9.2000000000698492</v>
      </c>
      <c r="Q323" s="1">
        <v>5</v>
      </c>
      <c r="R323" s="1">
        <v>14.7</v>
      </c>
      <c r="S323" s="1" t="s">
        <v>54</v>
      </c>
      <c r="T323" s="1" t="s">
        <v>180</v>
      </c>
      <c r="W323" s="1">
        <v>0</v>
      </c>
      <c r="X323" s="1" t="s">
        <v>58</v>
      </c>
    </row>
    <row r="324" spans="1:24" x14ac:dyDescent="0.2">
      <c r="A324" s="1">
        <f t="shared" si="20"/>
        <v>1011527.91</v>
      </c>
      <c r="B324" s="1">
        <f t="shared" si="20"/>
        <v>1011533.31</v>
      </c>
      <c r="C324" s="11" t="s">
        <v>52</v>
      </c>
      <c r="D324" s="12">
        <f>INDEX(families!$A:$A,MATCH(E324,families!$B:$B,0))</f>
        <v>3</v>
      </c>
      <c r="E324" s="1" t="str">
        <f t="shared" si="21"/>
        <v>LE</v>
      </c>
      <c r="F324" s="1">
        <f t="shared" si="22"/>
        <v>14.7</v>
      </c>
      <c r="G324" s="1" t="str">
        <f t="shared" si="23"/>
        <v>14.7mm LE</v>
      </c>
      <c r="H324" s="1" t="str">
        <f>_xlfn.CONCAT(TEXT(R324,"0.0"),"mm ",INDEX('Pipe Lookup'!D:D,MATCH('~17 Pipe Segmentation'!S324,'Pipe Lookup'!C:C,0))," TYPE ",Q324)</f>
        <v>14.7mm Elbow TYPE 22</v>
      </c>
      <c r="M324" s="1" t="s">
        <v>9472</v>
      </c>
      <c r="N324" s="1">
        <v>1011527.91</v>
      </c>
      <c r="O324" s="1">
        <v>1011533.31</v>
      </c>
      <c r="P324" s="1">
        <v>5.4000000000232831</v>
      </c>
      <c r="Q324" s="1">
        <v>22</v>
      </c>
      <c r="R324" s="1">
        <v>14.7</v>
      </c>
      <c r="S324" s="1" t="s">
        <v>56</v>
      </c>
      <c r="T324" s="1" t="s">
        <v>180</v>
      </c>
      <c r="V324" s="1" t="s">
        <v>198</v>
      </c>
      <c r="W324" s="1">
        <v>0</v>
      </c>
      <c r="X324" s="1" t="s">
        <v>58</v>
      </c>
    </row>
    <row r="325" spans="1:24" x14ac:dyDescent="0.2">
      <c r="A325" s="1">
        <f t="shared" si="20"/>
        <v>1011533.31</v>
      </c>
      <c r="B325" s="1">
        <f t="shared" si="20"/>
        <v>1011536.31</v>
      </c>
      <c r="C325" s="11" t="s">
        <v>52</v>
      </c>
      <c r="D325" s="12">
        <f>INDEX(families!$A:$A,MATCH(E325,families!$B:$B,0))</f>
        <v>2</v>
      </c>
      <c r="E325" s="1" t="str">
        <f t="shared" si="21"/>
        <v>FBE</v>
      </c>
      <c r="F325" s="1">
        <f t="shared" si="22"/>
        <v>14.7</v>
      </c>
      <c r="G325" s="1" t="str">
        <f t="shared" si="23"/>
        <v>14.7mm FBE</v>
      </c>
      <c r="H325" s="1" t="str">
        <f>_xlfn.CONCAT(TEXT(R325,"0.0"),"mm ",INDEX('Pipe Lookup'!D:D,MATCH('~17 Pipe Segmentation'!S325,'Pipe Lookup'!C:C,0))," TYPE ",Q325)</f>
        <v>14.7mm Fusion-Bonded Epoxy TYPE 5</v>
      </c>
      <c r="M325" s="1" t="s">
        <v>9472</v>
      </c>
      <c r="N325" s="1">
        <v>1011533.31</v>
      </c>
      <c r="O325" s="1">
        <v>1011536.31</v>
      </c>
      <c r="P325" s="1">
        <v>3</v>
      </c>
      <c r="Q325" s="1">
        <v>5</v>
      </c>
      <c r="R325" s="1">
        <v>14.7</v>
      </c>
      <c r="S325" s="1" t="s">
        <v>54</v>
      </c>
      <c r="T325" s="1" t="s">
        <v>180</v>
      </c>
      <c r="W325" s="1">
        <v>0</v>
      </c>
      <c r="X325" s="1" t="s">
        <v>58</v>
      </c>
    </row>
    <row r="326" spans="1:24" x14ac:dyDescent="0.2">
      <c r="A326" s="1">
        <f t="shared" si="20"/>
        <v>1011536.31</v>
      </c>
      <c r="B326" s="1">
        <f t="shared" si="20"/>
        <v>1011541.39</v>
      </c>
      <c r="C326" s="11" t="s">
        <v>52</v>
      </c>
      <c r="D326" s="12">
        <f>INDEX(families!$A:$A,MATCH(E326,families!$B:$B,0))</f>
        <v>3</v>
      </c>
      <c r="E326" s="1" t="str">
        <f t="shared" si="21"/>
        <v>LE</v>
      </c>
      <c r="F326" s="1">
        <f t="shared" si="22"/>
        <v>14.7</v>
      </c>
      <c r="G326" s="1" t="str">
        <f t="shared" si="23"/>
        <v>14.7mm LE</v>
      </c>
      <c r="H326" s="1" t="str">
        <f>_xlfn.CONCAT(TEXT(R326,"0.0"),"mm ",INDEX('Pipe Lookup'!D:D,MATCH('~17 Pipe Segmentation'!S326,'Pipe Lookup'!C:C,0))," TYPE ",Q326)</f>
        <v>14.7mm Elbow TYPE 22</v>
      </c>
      <c r="M326" s="1" t="s">
        <v>9472</v>
      </c>
      <c r="N326" s="1">
        <v>1011536.31</v>
      </c>
      <c r="O326" s="1">
        <v>1011541.39</v>
      </c>
      <c r="P326" s="1">
        <v>5.0799999999580905</v>
      </c>
      <c r="Q326" s="1">
        <v>22</v>
      </c>
      <c r="R326" s="1">
        <v>14.7</v>
      </c>
      <c r="S326" s="1" t="s">
        <v>56</v>
      </c>
      <c r="T326" s="1" t="s">
        <v>180</v>
      </c>
      <c r="V326" s="1" t="s">
        <v>199</v>
      </c>
      <c r="W326" s="1">
        <v>0</v>
      </c>
      <c r="X326" s="1" t="s">
        <v>58</v>
      </c>
    </row>
    <row r="327" spans="1:24" x14ac:dyDescent="0.2">
      <c r="A327" s="1">
        <f t="shared" si="20"/>
        <v>1011541.39</v>
      </c>
      <c r="B327" s="1">
        <f t="shared" si="20"/>
        <v>1011721.61</v>
      </c>
      <c r="C327" s="11" t="s">
        <v>52</v>
      </c>
      <c r="D327" s="12">
        <f>INDEX(families!$A:$A,MATCH(E327,families!$B:$B,0))</f>
        <v>2</v>
      </c>
      <c r="E327" s="1" t="str">
        <f t="shared" si="21"/>
        <v>FBE</v>
      </c>
      <c r="F327" s="1">
        <f t="shared" si="22"/>
        <v>14.7</v>
      </c>
      <c r="G327" s="1" t="str">
        <f t="shared" si="23"/>
        <v>14.7mm FBE</v>
      </c>
      <c r="H327" s="1" t="str">
        <f>_xlfn.CONCAT(TEXT(R327,"0.0"),"mm ",INDEX('Pipe Lookup'!D:D,MATCH('~17 Pipe Segmentation'!S327,'Pipe Lookup'!C:C,0))," TYPE ",Q327)</f>
        <v>14.7mm Fusion-Bonded Epoxy TYPE 5</v>
      </c>
      <c r="M327" s="1" t="s">
        <v>9472</v>
      </c>
      <c r="N327" s="1">
        <v>1011541.39</v>
      </c>
      <c r="O327" s="1">
        <v>1011721.61</v>
      </c>
      <c r="P327" s="1">
        <v>180.21999999997206</v>
      </c>
      <c r="Q327" s="1">
        <v>5</v>
      </c>
      <c r="R327" s="1">
        <v>14.7</v>
      </c>
      <c r="S327" s="1" t="s">
        <v>54</v>
      </c>
      <c r="T327" s="1" t="s">
        <v>180</v>
      </c>
      <c r="W327" s="1">
        <v>0</v>
      </c>
      <c r="X327" s="1" t="s">
        <v>58</v>
      </c>
    </row>
    <row r="328" spans="1:24" x14ac:dyDescent="0.2">
      <c r="A328" s="1">
        <f t="shared" si="20"/>
        <v>1011721.61</v>
      </c>
      <c r="B328" s="1">
        <f t="shared" si="20"/>
        <v>1011745.31</v>
      </c>
      <c r="C328" s="11" t="s">
        <v>52</v>
      </c>
      <c r="D328" s="12">
        <f>INDEX(families!$A:$A,MATCH(E328,families!$B:$B,0))</f>
        <v>2</v>
      </c>
      <c r="E328" s="1" t="str">
        <f t="shared" si="21"/>
        <v>FBE</v>
      </c>
      <c r="F328" s="1">
        <f t="shared" si="22"/>
        <v>19</v>
      </c>
      <c r="G328" s="1" t="str">
        <f t="shared" si="23"/>
        <v>19.0mm FBE</v>
      </c>
      <c r="H328" s="1" t="str">
        <f>_xlfn.CONCAT(TEXT(R328,"0.0"),"mm ",INDEX('Pipe Lookup'!D:D,MATCH('~17 Pipe Segmentation'!S328,'Pipe Lookup'!C:C,0))," TYPE ",Q328)</f>
        <v>19.0mm Fusion-Bonded Epoxy TYPE 7</v>
      </c>
      <c r="M328" s="1" t="s">
        <v>9472</v>
      </c>
      <c r="N328" s="1">
        <v>1011721.61</v>
      </c>
      <c r="O328" s="1">
        <v>1011745.31</v>
      </c>
      <c r="P328" s="1">
        <v>23.700000000069849</v>
      </c>
      <c r="Q328" s="1">
        <v>7</v>
      </c>
      <c r="R328" s="1">
        <v>19</v>
      </c>
      <c r="S328" s="1" t="s">
        <v>54</v>
      </c>
      <c r="T328" s="1" t="s">
        <v>180</v>
      </c>
      <c r="W328" s="1">
        <v>0</v>
      </c>
      <c r="X328" s="1" t="s">
        <v>58</v>
      </c>
    </row>
    <row r="329" spans="1:24" x14ac:dyDescent="0.2">
      <c r="A329" s="1">
        <f t="shared" si="20"/>
        <v>1011745.31</v>
      </c>
      <c r="B329" s="1">
        <f t="shared" si="20"/>
        <v>1011749.91</v>
      </c>
      <c r="C329" s="11" t="s">
        <v>52</v>
      </c>
      <c r="D329" s="12">
        <f>INDEX(families!$A:$A,MATCH(E329,families!$B:$B,0))</f>
        <v>3</v>
      </c>
      <c r="E329" s="1" t="str">
        <f t="shared" si="21"/>
        <v>LE</v>
      </c>
      <c r="F329" s="1">
        <f t="shared" si="22"/>
        <v>19</v>
      </c>
      <c r="G329" s="1" t="str">
        <f t="shared" si="23"/>
        <v>19.0mm LE</v>
      </c>
      <c r="H329" s="1" t="str">
        <f>_xlfn.CONCAT(TEXT(R329,"0.0"),"mm ",INDEX('Pipe Lookup'!D:D,MATCH('~17 Pipe Segmentation'!S329,'Pipe Lookup'!C:C,0))," TYPE ",Q329)</f>
        <v>19.0mm Elbow TYPE 26</v>
      </c>
      <c r="M329" s="1" t="s">
        <v>9472</v>
      </c>
      <c r="N329" s="1">
        <v>1011745.31</v>
      </c>
      <c r="O329" s="1">
        <v>1011749.91</v>
      </c>
      <c r="P329" s="1">
        <v>4.5999999999767169</v>
      </c>
      <c r="Q329" s="1">
        <v>26</v>
      </c>
      <c r="R329" s="1">
        <v>19</v>
      </c>
      <c r="S329" s="1" t="s">
        <v>56</v>
      </c>
      <c r="T329" s="1" t="s">
        <v>180</v>
      </c>
      <c r="V329" s="1" t="s">
        <v>200</v>
      </c>
      <c r="W329" s="1">
        <v>0</v>
      </c>
      <c r="X329" s="1" t="s">
        <v>58</v>
      </c>
    </row>
    <row r="330" spans="1:24" x14ac:dyDescent="0.2">
      <c r="A330" s="1">
        <f t="shared" si="20"/>
        <v>1011749.91</v>
      </c>
      <c r="B330" s="1">
        <f t="shared" si="20"/>
        <v>1011761.51</v>
      </c>
      <c r="C330" s="11" t="s">
        <v>52</v>
      </c>
      <c r="D330" s="12">
        <f>INDEX(families!$A:$A,MATCH(E330,families!$B:$B,0))</f>
        <v>2</v>
      </c>
      <c r="E330" s="1" t="str">
        <f t="shared" si="21"/>
        <v>FBE</v>
      </c>
      <c r="F330" s="1">
        <f t="shared" si="22"/>
        <v>19</v>
      </c>
      <c r="G330" s="1" t="str">
        <f t="shared" si="23"/>
        <v>19.0mm FBE</v>
      </c>
      <c r="H330" s="1" t="str">
        <f>_xlfn.CONCAT(TEXT(R330,"0.0"),"mm ",INDEX('Pipe Lookup'!D:D,MATCH('~17 Pipe Segmentation'!S330,'Pipe Lookup'!C:C,0))," TYPE ",Q330)</f>
        <v>19.0mm Fusion-Bonded Epoxy TYPE 7</v>
      </c>
      <c r="M330" s="1" t="s">
        <v>9472</v>
      </c>
      <c r="N330" s="1">
        <v>1011749.91</v>
      </c>
      <c r="O330" s="1">
        <v>1011761.51</v>
      </c>
      <c r="P330" s="1">
        <v>11.599999999976717</v>
      </c>
      <c r="Q330" s="1">
        <v>7</v>
      </c>
      <c r="R330" s="1">
        <v>19</v>
      </c>
      <c r="S330" s="1" t="s">
        <v>54</v>
      </c>
      <c r="T330" s="1" t="s">
        <v>180</v>
      </c>
      <c r="W330" s="1">
        <v>0</v>
      </c>
      <c r="X330" s="1" t="s">
        <v>58</v>
      </c>
    </row>
    <row r="331" spans="1:24" x14ac:dyDescent="0.2">
      <c r="A331" s="1">
        <f t="shared" si="20"/>
        <v>1011761.51</v>
      </c>
      <c r="B331" s="1">
        <f t="shared" si="20"/>
        <v>1011765.71</v>
      </c>
      <c r="C331" s="11" t="s">
        <v>52</v>
      </c>
      <c r="D331" s="12">
        <f>INDEX(families!$A:$A,MATCH(E331,families!$B:$B,0))</f>
        <v>3</v>
      </c>
      <c r="E331" s="1" t="str">
        <f t="shared" si="21"/>
        <v>LE</v>
      </c>
      <c r="F331" s="1">
        <f t="shared" si="22"/>
        <v>19</v>
      </c>
      <c r="G331" s="1" t="str">
        <f t="shared" si="23"/>
        <v>19.0mm LE</v>
      </c>
      <c r="H331" s="1" t="str">
        <f>_xlfn.CONCAT(TEXT(R331,"0.0"),"mm ",INDEX('Pipe Lookup'!D:D,MATCH('~17 Pipe Segmentation'!S331,'Pipe Lookup'!C:C,0))," TYPE ",Q331)</f>
        <v>19.0mm Elbow TYPE 26</v>
      </c>
      <c r="M331" s="1" t="s">
        <v>9472</v>
      </c>
      <c r="N331" s="1">
        <v>1011761.51</v>
      </c>
      <c r="O331" s="1">
        <v>1011765.71</v>
      </c>
      <c r="P331" s="1">
        <v>4.1999999999534339</v>
      </c>
      <c r="Q331" s="1">
        <v>26</v>
      </c>
      <c r="R331" s="1">
        <v>19</v>
      </c>
      <c r="S331" s="1" t="s">
        <v>56</v>
      </c>
      <c r="T331" s="1" t="s">
        <v>180</v>
      </c>
      <c r="V331" s="1" t="s">
        <v>201</v>
      </c>
      <c r="W331" s="1">
        <v>0</v>
      </c>
      <c r="X331" s="1" t="s">
        <v>58</v>
      </c>
    </row>
    <row r="332" spans="1:24" x14ac:dyDescent="0.2">
      <c r="A332" s="1">
        <f t="shared" si="20"/>
        <v>1011765.71</v>
      </c>
      <c r="B332" s="1">
        <f t="shared" si="20"/>
        <v>1011828.11</v>
      </c>
      <c r="C332" s="11" t="s">
        <v>52</v>
      </c>
      <c r="D332" s="12">
        <f>INDEX(families!$A:$A,MATCH(E332,families!$B:$B,0))</f>
        <v>2</v>
      </c>
      <c r="E332" s="1" t="str">
        <f t="shared" si="21"/>
        <v>FBE</v>
      </c>
      <c r="F332" s="1">
        <f t="shared" si="22"/>
        <v>19</v>
      </c>
      <c r="G332" s="1" t="str">
        <f t="shared" si="23"/>
        <v>19.0mm FBE</v>
      </c>
      <c r="H332" s="1" t="str">
        <f>_xlfn.CONCAT(TEXT(R332,"0.0"),"mm ",INDEX('Pipe Lookup'!D:D,MATCH('~17 Pipe Segmentation'!S332,'Pipe Lookup'!C:C,0))," TYPE ",Q332)</f>
        <v>19.0mm Fusion-Bonded Epoxy TYPE 7</v>
      </c>
      <c r="M332" s="1" t="s">
        <v>9472</v>
      </c>
      <c r="N332" s="1">
        <v>1011765.71</v>
      </c>
      <c r="O332" s="1">
        <v>1011828.11</v>
      </c>
      <c r="P332" s="1">
        <v>62.400000000023283</v>
      </c>
      <c r="Q332" s="1">
        <v>7</v>
      </c>
      <c r="R332" s="1">
        <v>19</v>
      </c>
      <c r="S332" s="1" t="s">
        <v>54</v>
      </c>
      <c r="T332" s="1" t="s">
        <v>180</v>
      </c>
      <c r="W332" s="1">
        <v>0</v>
      </c>
      <c r="X332" s="1" t="s">
        <v>58</v>
      </c>
    </row>
    <row r="333" spans="1:24" x14ac:dyDescent="0.2">
      <c r="A333" s="1">
        <f t="shared" si="20"/>
        <v>1011828.11</v>
      </c>
      <c r="B333" s="1">
        <f t="shared" si="20"/>
        <v>1011833.11</v>
      </c>
      <c r="C333" s="11" t="s">
        <v>52</v>
      </c>
      <c r="D333" s="12">
        <f>INDEX(families!$A:$A,MATCH(E333,families!$B:$B,0))</f>
        <v>3</v>
      </c>
      <c r="E333" s="1" t="str">
        <f t="shared" si="21"/>
        <v>LE</v>
      </c>
      <c r="F333" s="1">
        <f t="shared" si="22"/>
        <v>19</v>
      </c>
      <c r="G333" s="1" t="str">
        <f t="shared" si="23"/>
        <v>19.0mm LE</v>
      </c>
      <c r="H333" s="1" t="str">
        <f>_xlfn.CONCAT(TEXT(R333,"0.0"),"mm ",INDEX('Pipe Lookup'!D:D,MATCH('~17 Pipe Segmentation'!S333,'Pipe Lookup'!C:C,0))," TYPE ",Q333)</f>
        <v>19.0mm Elbow TYPE 26</v>
      </c>
      <c r="M333" s="1" t="s">
        <v>9472</v>
      </c>
      <c r="N333" s="1">
        <v>1011828.11</v>
      </c>
      <c r="O333" s="1">
        <v>1011833.11</v>
      </c>
      <c r="P333" s="1">
        <v>5</v>
      </c>
      <c r="Q333" s="1">
        <v>26</v>
      </c>
      <c r="R333" s="1">
        <v>19</v>
      </c>
      <c r="S333" s="1" t="s">
        <v>56</v>
      </c>
      <c r="T333" s="1" t="s">
        <v>180</v>
      </c>
      <c r="V333" s="1" t="s">
        <v>202</v>
      </c>
      <c r="W333" s="1">
        <v>0</v>
      </c>
      <c r="X333" s="1" t="s">
        <v>58</v>
      </c>
    </row>
    <row r="334" spans="1:24" x14ac:dyDescent="0.2">
      <c r="A334" s="1">
        <f t="shared" si="20"/>
        <v>1011833.11</v>
      </c>
      <c r="B334" s="1">
        <f t="shared" si="20"/>
        <v>1011857.11</v>
      </c>
      <c r="C334" s="11" t="s">
        <v>52</v>
      </c>
      <c r="D334" s="12">
        <f>INDEX(families!$A:$A,MATCH(E334,families!$B:$B,0))</f>
        <v>2</v>
      </c>
      <c r="E334" s="1" t="str">
        <f t="shared" si="21"/>
        <v>FBE</v>
      </c>
      <c r="F334" s="1">
        <f t="shared" si="22"/>
        <v>19</v>
      </c>
      <c r="G334" s="1" t="str">
        <f t="shared" si="23"/>
        <v>19.0mm FBE</v>
      </c>
      <c r="H334" s="1" t="str">
        <f>_xlfn.CONCAT(TEXT(R334,"0.0"),"mm ",INDEX('Pipe Lookup'!D:D,MATCH('~17 Pipe Segmentation'!S334,'Pipe Lookup'!C:C,0))," TYPE ",Q334)</f>
        <v>19.0mm Fusion-Bonded Epoxy TYPE 7</v>
      </c>
      <c r="M334" s="1" t="s">
        <v>9472</v>
      </c>
      <c r="N334" s="1">
        <v>1011833.11</v>
      </c>
      <c r="O334" s="1">
        <v>1011857.11</v>
      </c>
      <c r="P334" s="1">
        <v>24</v>
      </c>
      <c r="Q334" s="1">
        <v>7</v>
      </c>
      <c r="R334" s="1">
        <v>19</v>
      </c>
      <c r="S334" s="1" t="s">
        <v>54</v>
      </c>
      <c r="T334" s="1" t="s">
        <v>180</v>
      </c>
      <c r="W334" s="1">
        <v>0</v>
      </c>
      <c r="X334" s="1" t="s">
        <v>58</v>
      </c>
    </row>
    <row r="335" spans="1:24" x14ac:dyDescent="0.2">
      <c r="A335" s="1">
        <f t="shared" si="20"/>
        <v>1011857.11</v>
      </c>
      <c r="B335" s="1">
        <f t="shared" si="20"/>
        <v>1011966.31</v>
      </c>
      <c r="C335" s="11" t="s">
        <v>52</v>
      </c>
      <c r="D335" s="12">
        <f>INDEX(families!$A:$A,MATCH(E335,families!$B:$B,0))</f>
        <v>2</v>
      </c>
      <c r="E335" s="1" t="str">
        <f t="shared" si="21"/>
        <v>FBE</v>
      </c>
      <c r="F335" s="1">
        <f t="shared" si="22"/>
        <v>14.7</v>
      </c>
      <c r="G335" s="1" t="str">
        <f t="shared" si="23"/>
        <v>14.7mm FBE</v>
      </c>
      <c r="H335" s="1" t="str">
        <f>_xlfn.CONCAT(TEXT(R335,"0.0"),"mm ",INDEX('Pipe Lookup'!D:D,MATCH('~17 Pipe Segmentation'!S335,'Pipe Lookup'!C:C,0))," TYPE ",Q335)</f>
        <v>14.7mm Fusion-Bonded Epoxy TYPE 5</v>
      </c>
      <c r="M335" s="1" t="s">
        <v>9472</v>
      </c>
      <c r="N335" s="1">
        <v>1011857.11</v>
      </c>
      <c r="O335" s="1">
        <v>1011966.31</v>
      </c>
      <c r="P335" s="1">
        <v>109.20000000006985</v>
      </c>
      <c r="Q335" s="1">
        <v>5</v>
      </c>
      <c r="R335" s="1">
        <v>14.7</v>
      </c>
      <c r="S335" s="1" t="s">
        <v>54</v>
      </c>
      <c r="T335" s="1" t="s">
        <v>180</v>
      </c>
      <c r="W335" s="1">
        <v>0</v>
      </c>
      <c r="X335" s="1" t="s">
        <v>58</v>
      </c>
    </row>
    <row r="336" spans="1:24" x14ac:dyDescent="0.2">
      <c r="A336" s="1">
        <f t="shared" si="20"/>
        <v>1011966.31</v>
      </c>
      <c r="B336" s="1">
        <f t="shared" si="20"/>
        <v>1011990.31</v>
      </c>
      <c r="C336" s="11" t="s">
        <v>52</v>
      </c>
      <c r="D336" s="12">
        <f>INDEX(families!$A:$A,MATCH(E336,families!$B:$B,0))</f>
        <v>2</v>
      </c>
      <c r="E336" s="1" t="str">
        <f t="shared" si="21"/>
        <v>FBE</v>
      </c>
      <c r="F336" s="1">
        <f t="shared" si="22"/>
        <v>19</v>
      </c>
      <c r="G336" s="1" t="str">
        <f t="shared" si="23"/>
        <v>19.0mm FBE</v>
      </c>
      <c r="H336" s="1" t="str">
        <f>_xlfn.CONCAT(TEXT(R336,"0.0"),"mm ",INDEX('Pipe Lookup'!D:D,MATCH('~17 Pipe Segmentation'!S336,'Pipe Lookup'!C:C,0))," TYPE ",Q336)</f>
        <v>19.0mm Fusion-Bonded Epoxy TYPE 7</v>
      </c>
      <c r="M336" s="1" t="s">
        <v>9472</v>
      </c>
      <c r="N336" s="1">
        <v>1011966.31</v>
      </c>
      <c r="O336" s="1">
        <v>1011990.31</v>
      </c>
      <c r="P336" s="1">
        <v>24</v>
      </c>
      <c r="Q336" s="1">
        <v>7</v>
      </c>
      <c r="R336" s="1">
        <v>19</v>
      </c>
      <c r="S336" s="1" t="s">
        <v>54</v>
      </c>
      <c r="T336" s="1" t="s">
        <v>180</v>
      </c>
      <c r="W336" s="1">
        <v>0</v>
      </c>
      <c r="X336" s="1" t="s">
        <v>58</v>
      </c>
    </row>
    <row r="337" spans="1:24" x14ac:dyDescent="0.2">
      <c r="A337" s="1">
        <f t="shared" si="20"/>
        <v>1011990.31</v>
      </c>
      <c r="B337" s="1">
        <f t="shared" si="20"/>
        <v>1011994.91</v>
      </c>
      <c r="C337" s="11" t="s">
        <v>52</v>
      </c>
      <c r="D337" s="12">
        <f>INDEX(families!$A:$A,MATCH(E337,families!$B:$B,0))</f>
        <v>3</v>
      </c>
      <c r="E337" s="1" t="str">
        <f t="shared" si="21"/>
        <v>LE</v>
      </c>
      <c r="F337" s="1">
        <f t="shared" si="22"/>
        <v>19</v>
      </c>
      <c r="G337" s="1" t="str">
        <f t="shared" si="23"/>
        <v>19.0mm LE</v>
      </c>
      <c r="H337" s="1" t="str">
        <f>_xlfn.CONCAT(TEXT(R337,"0.0"),"mm ",INDEX('Pipe Lookup'!D:D,MATCH('~17 Pipe Segmentation'!S337,'Pipe Lookup'!C:C,0))," TYPE ",Q337)</f>
        <v>19.0mm Elbow TYPE 26</v>
      </c>
      <c r="M337" s="1" t="s">
        <v>9472</v>
      </c>
      <c r="N337" s="1">
        <v>1011990.31</v>
      </c>
      <c r="O337" s="1">
        <v>1011994.91</v>
      </c>
      <c r="P337" s="1">
        <v>4.5999999999767169</v>
      </c>
      <c r="Q337" s="1">
        <v>26</v>
      </c>
      <c r="R337" s="1">
        <v>19</v>
      </c>
      <c r="S337" s="1" t="s">
        <v>56</v>
      </c>
      <c r="T337" s="1" t="s">
        <v>180</v>
      </c>
      <c r="V337" s="1" t="s">
        <v>203</v>
      </c>
      <c r="W337" s="1">
        <v>0</v>
      </c>
      <c r="X337" s="1" t="s">
        <v>58</v>
      </c>
    </row>
    <row r="338" spans="1:24" x14ac:dyDescent="0.2">
      <c r="A338" s="1">
        <f t="shared" si="20"/>
        <v>1011994.91</v>
      </c>
      <c r="B338" s="1">
        <f t="shared" si="20"/>
        <v>1011997.91</v>
      </c>
      <c r="C338" s="11" t="s">
        <v>52</v>
      </c>
      <c r="D338" s="12">
        <f>INDEX(families!$A:$A,MATCH(E338,families!$B:$B,0))</f>
        <v>2</v>
      </c>
      <c r="E338" s="1" t="str">
        <f t="shared" si="21"/>
        <v>FBE</v>
      </c>
      <c r="F338" s="1">
        <f t="shared" si="22"/>
        <v>19</v>
      </c>
      <c r="G338" s="1" t="str">
        <f t="shared" si="23"/>
        <v>19.0mm FBE</v>
      </c>
      <c r="H338" s="1" t="str">
        <f>_xlfn.CONCAT(TEXT(R338,"0.0"),"mm ",INDEX('Pipe Lookup'!D:D,MATCH('~17 Pipe Segmentation'!S338,'Pipe Lookup'!C:C,0))," TYPE ",Q338)</f>
        <v>19.0mm Fusion-Bonded Epoxy TYPE 7</v>
      </c>
      <c r="M338" s="1" t="s">
        <v>9472</v>
      </c>
      <c r="N338" s="1">
        <v>1011994.91</v>
      </c>
      <c r="O338" s="1">
        <v>1011997.91</v>
      </c>
      <c r="P338" s="1">
        <v>3</v>
      </c>
      <c r="Q338" s="1">
        <v>7</v>
      </c>
      <c r="R338" s="1">
        <v>19</v>
      </c>
      <c r="S338" s="1" t="s">
        <v>54</v>
      </c>
      <c r="T338" s="1" t="s">
        <v>180</v>
      </c>
      <c r="W338" s="1">
        <v>0</v>
      </c>
      <c r="X338" s="1" t="s">
        <v>58</v>
      </c>
    </row>
    <row r="339" spans="1:24" x14ac:dyDescent="0.2">
      <c r="A339" s="1">
        <f t="shared" si="20"/>
        <v>1011997.91</v>
      </c>
      <c r="B339" s="1">
        <f t="shared" si="20"/>
        <v>1012000</v>
      </c>
      <c r="C339" s="11" t="s">
        <v>52</v>
      </c>
      <c r="D339" s="12">
        <f>INDEX(families!$A:$A,MATCH(E339,families!$B:$B,0))</f>
        <v>3</v>
      </c>
      <c r="E339" s="1" t="str">
        <f t="shared" si="21"/>
        <v>LE</v>
      </c>
      <c r="F339" s="1">
        <f t="shared" si="22"/>
        <v>14.7</v>
      </c>
      <c r="G339" s="1" t="str">
        <f t="shared" si="23"/>
        <v>14.7mm LE</v>
      </c>
      <c r="H339" s="1" t="str">
        <f>_xlfn.CONCAT(TEXT(R339,"0.0"),"mm ",INDEX('Pipe Lookup'!D:D,MATCH('~17 Pipe Segmentation'!S339,'Pipe Lookup'!C:C,0))," TYPE ",Q339)</f>
        <v>14.7mm Elbow TYPE 22</v>
      </c>
      <c r="M339" s="1" t="s">
        <v>9472</v>
      </c>
      <c r="N339" s="1">
        <v>1011997.91</v>
      </c>
      <c r="O339" s="1">
        <v>1012000</v>
      </c>
      <c r="P339" s="1">
        <v>2.0899999999674037</v>
      </c>
      <c r="Q339" s="1">
        <v>22</v>
      </c>
      <c r="R339" s="1">
        <v>14.7</v>
      </c>
      <c r="S339" s="1" t="s">
        <v>56</v>
      </c>
      <c r="T339" s="1" t="s">
        <v>180</v>
      </c>
      <c r="V339" s="1" t="s">
        <v>204</v>
      </c>
      <c r="W339" s="1">
        <v>0</v>
      </c>
      <c r="X339" s="1" t="s">
        <v>58</v>
      </c>
    </row>
    <row r="340" spans="1:24" x14ac:dyDescent="0.2">
      <c r="A340" s="1">
        <f t="shared" si="20"/>
        <v>1012000</v>
      </c>
      <c r="B340" s="1">
        <f t="shared" si="20"/>
        <v>1012003.31</v>
      </c>
      <c r="C340" s="11" t="s">
        <v>52</v>
      </c>
      <c r="D340" s="12">
        <f>INDEX(families!$A:$A,MATCH(E340,families!$B:$B,0))</f>
        <v>3</v>
      </c>
      <c r="E340" s="1" t="str">
        <f t="shared" si="21"/>
        <v>LE</v>
      </c>
      <c r="F340" s="1">
        <f t="shared" si="22"/>
        <v>14.7</v>
      </c>
      <c r="G340" s="1" t="str">
        <f t="shared" si="23"/>
        <v>14.7mm LE</v>
      </c>
      <c r="H340" s="1" t="str">
        <f>_xlfn.CONCAT(TEXT(R340,"0.0"),"mm ",INDEX('Pipe Lookup'!D:D,MATCH('~17 Pipe Segmentation'!S340,'Pipe Lookup'!C:C,0))," TYPE ",Q340)</f>
        <v>14.7mm Elbow TYPE 22</v>
      </c>
      <c r="M340" s="1" t="s">
        <v>9472</v>
      </c>
      <c r="N340" s="1">
        <v>1012000</v>
      </c>
      <c r="O340" s="1">
        <v>1012003.31</v>
      </c>
      <c r="P340" s="1">
        <v>3.3100000000558794</v>
      </c>
      <c r="Q340" s="1">
        <v>22</v>
      </c>
      <c r="R340" s="1">
        <v>14.7</v>
      </c>
      <c r="S340" s="1" t="s">
        <v>56</v>
      </c>
      <c r="T340" s="1" t="s">
        <v>205</v>
      </c>
      <c r="V340" s="1" t="s">
        <v>204</v>
      </c>
      <c r="W340" s="1">
        <v>0</v>
      </c>
      <c r="X340" s="1" t="s">
        <v>58</v>
      </c>
    </row>
    <row r="341" spans="1:24" x14ac:dyDescent="0.2">
      <c r="A341" s="1">
        <f t="shared" si="20"/>
        <v>1012003.31</v>
      </c>
      <c r="B341" s="1">
        <f t="shared" si="20"/>
        <v>1012080.52</v>
      </c>
      <c r="C341" s="11" t="s">
        <v>52</v>
      </c>
      <c r="D341" s="12">
        <f>INDEX(families!$A:$A,MATCH(E341,families!$B:$B,0))</f>
        <v>2</v>
      </c>
      <c r="E341" s="1" t="str">
        <f t="shared" si="21"/>
        <v>FBE</v>
      </c>
      <c r="F341" s="1">
        <f t="shared" si="22"/>
        <v>14.7</v>
      </c>
      <c r="G341" s="1" t="str">
        <f t="shared" si="23"/>
        <v>14.7mm FBE</v>
      </c>
      <c r="H341" s="1" t="str">
        <f>_xlfn.CONCAT(TEXT(R341,"0.0"),"mm ",INDEX('Pipe Lookup'!D:D,MATCH('~17 Pipe Segmentation'!S341,'Pipe Lookup'!C:C,0))," TYPE ",Q341)</f>
        <v>14.7mm Fusion-Bonded Epoxy TYPE 5</v>
      </c>
      <c r="M341" s="1" t="s">
        <v>9472</v>
      </c>
      <c r="N341" s="1">
        <v>1012003.31</v>
      </c>
      <c r="O341" s="1">
        <v>1012080.52</v>
      </c>
      <c r="P341" s="1">
        <v>77.209999999962747</v>
      </c>
      <c r="Q341" s="1">
        <v>5</v>
      </c>
      <c r="R341" s="1">
        <v>14.7</v>
      </c>
      <c r="S341" s="1" t="s">
        <v>54</v>
      </c>
      <c r="T341" s="1" t="s">
        <v>205</v>
      </c>
      <c r="W341" s="1">
        <v>0</v>
      </c>
      <c r="X341" s="1" t="s">
        <v>58</v>
      </c>
    </row>
    <row r="342" spans="1:24" x14ac:dyDescent="0.2">
      <c r="A342" s="1">
        <f t="shared" si="20"/>
        <v>1012080.52</v>
      </c>
      <c r="B342" s="1">
        <f t="shared" si="20"/>
        <v>1012086.71</v>
      </c>
      <c r="C342" s="11" t="s">
        <v>52</v>
      </c>
      <c r="D342" s="12">
        <f>INDEX(families!$A:$A,MATCH(E342,families!$B:$B,0))</f>
        <v>3</v>
      </c>
      <c r="E342" s="1" t="str">
        <f t="shared" si="21"/>
        <v>LE</v>
      </c>
      <c r="F342" s="1">
        <f t="shared" si="22"/>
        <v>14.7</v>
      </c>
      <c r="G342" s="1" t="str">
        <f t="shared" si="23"/>
        <v>14.7mm LE</v>
      </c>
      <c r="H342" s="1" t="str">
        <f>_xlfn.CONCAT(TEXT(R342,"0.0"),"mm ",INDEX('Pipe Lookup'!D:D,MATCH('~17 Pipe Segmentation'!S342,'Pipe Lookup'!C:C,0))," TYPE ",Q342)</f>
        <v>14.7mm Elbow TYPE 22</v>
      </c>
      <c r="M342" s="1" t="s">
        <v>9472</v>
      </c>
      <c r="N342" s="1">
        <v>1012080.52</v>
      </c>
      <c r="O342" s="1">
        <v>1012086.71</v>
      </c>
      <c r="P342" s="1">
        <v>6.1899999999441206</v>
      </c>
      <c r="Q342" s="1">
        <v>22</v>
      </c>
      <c r="R342" s="1">
        <v>14.7</v>
      </c>
      <c r="S342" s="1" t="s">
        <v>56</v>
      </c>
      <c r="T342" s="1" t="s">
        <v>205</v>
      </c>
      <c r="V342" s="1" t="s">
        <v>206</v>
      </c>
      <c r="W342" s="1">
        <v>0</v>
      </c>
      <c r="X342" s="1" t="s">
        <v>58</v>
      </c>
    </row>
    <row r="343" spans="1:24" x14ac:dyDescent="0.2">
      <c r="A343" s="1">
        <f t="shared" si="20"/>
        <v>1012086.71</v>
      </c>
      <c r="B343" s="1">
        <f t="shared" si="20"/>
        <v>1012275.38</v>
      </c>
      <c r="C343" s="11" t="s">
        <v>52</v>
      </c>
      <c r="D343" s="12">
        <f>INDEX(families!$A:$A,MATCH(E343,families!$B:$B,0))</f>
        <v>2</v>
      </c>
      <c r="E343" s="1" t="str">
        <f t="shared" si="21"/>
        <v>FBE</v>
      </c>
      <c r="F343" s="1">
        <f t="shared" si="22"/>
        <v>14.7</v>
      </c>
      <c r="G343" s="1" t="str">
        <f t="shared" si="23"/>
        <v>14.7mm FBE</v>
      </c>
      <c r="H343" s="1" t="str">
        <f>_xlfn.CONCAT(TEXT(R343,"0.0"),"mm ",INDEX('Pipe Lookup'!D:D,MATCH('~17 Pipe Segmentation'!S343,'Pipe Lookup'!C:C,0))," TYPE ",Q343)</f>
        <v>14.7mm Fusion-Bonded Epoxy TYPE 5</v>
      </c>
      <c r="M343" s="1" t="s">
        <v>9472</v>
      </c>
      <c r="N343" s="1">
        <v>1012086.71</v>
      </c>
      <c r="O343" s="1">
        <v>1012275.38</v>
      </c>
      <c r="P343" s="1">
        <v>188.67000000004191</v>
      </c>
      <c r="Q343" s="1">
        <v>5</v>
      </c>
      <c r="R343" s="1">
        <v>14.7</v>
      </c>
      <c r="S343" s="1" t="s">
        <v>54</v>
      </c>
      <c r="T343" s="1" t="s">
        <v>205</v>
      </c>
      <c r="W343" s="1">
        <v>0</v>
      </c>
      <c r="X343" s="1" t="s">
        <v>58</v>
      </c>
    </row>
    <row r="344" spans="1:24" x14ac:dyDescent="0.2">
      <c r="A344" s="1">
        <f t="shared" si="20"/>
        <v>1012275.38</v>
      </c>
      <c r="B344" s="1">
        <f t="shared" si="20"/>
        <v>1012299.38</v>
      </c>
      <c r="C344" s="11" t="s">
        <v>52</v>
      </c>
      <c r="D344" s="12">
        <f>INDEX(families!$A:$A,MATCH(E344,families!$B:$B,0))</f>
        <v>2</v>
      </c>
      <c r="E344" s="1" t="str">
        <f t="shared" si="21"/>
        <v>FBE</v>
      </c>
      <c r="F344" s="1">
        <f t="shared" si="22"/>
        <v>19</v>
      </c>
      <c r="G344" s="1" t="str">
        <f t="shared" si="23"/>
        <v>19.0mm FBE</v>
      </c>
      <c r="H344" s="1" t="str">
        <f>_xlfn.CONCAT(TEXT(R344,"0.0"),"mm ",INDEX('Pipe Lookup'!D:D,MATCH('~17 Pipe Segmentation'!S344,'Pipe Lookup'!C:C,0))," TYPE ",Q344)</f>
        <v>19.0mm Fusion-Bonded Epoxy TYPE 7</v>
      </c>
      <c r="M344" s="1" t="s">
        <v>9472</v>
      </c>
      <c r="N344" s="1">
        <v>1012275.38</v>
      </c>
      <c r="O344" s="1">
        <v>1012299.38</v>
      </c>
      <c r="P344" s="1">
        <v>24</v>
      </c>
      <c r="Q344" s="1">
        <v>7</v>
      </c>
      <c r="R344" s="1">
        <v>19</v>
      </c>
      <c r="S344" s="1" t="s">
        <v>54</v>
      </c>
      <c r="T344" s="1" t="s">
        <v>205</v>
      </c>
      <c r="W344" s="1">
        <v>0</v>
      </c>
      <c r="X344" s="1" t="s">
        <v>58</v>
      </c>
    </row>
    <row r="345" spans="1:24" x14ac:dyDescent="0.2">
      <c r="A345" s="1">
        <f t="shared" si="20"/>
        <v>1012299.38</v>
      </c>
      <c r="B345" s="1">
        <f t="shared" si="20"/>
        <v>1012304.83</v>
      </c>
      <c r="C345" s="11" t="s">
        <v>52</v>
      </c>
      <c r="D345" s="12">
        <f>INDEX(families!$A:$A,MATCH(E345,families!$B:$B,0))</f>
        <v>3</v>
      </c>
      <c r="E345" s="1" t="str">
        <f t="shared" si="21"/>
        <v>LE</v>
      </c>
      <c r="F345" s="1">
        <f t="shared" si="22"/>
        <v>19</v>
      </c>
      <c r="G345" s="1" t="str">
        <f t="shared" si="23"/>
        <v>19.0mm LE</v>
      </c>
      <c r="H345" s="1" t="str">
        <f>_xlfn.CONCAT(TEXT(R345,"0.0"),"mm ",INDEX('Pipe Lookup'!D:D,MATCH('~17 Pipe Segmentation'!S345,'Pipe Lookup'!C:C,0))," TYPE ",Q345)</f>
        <v>19.0mm Elbow TYPE 26</v>
      </c>
      <c r="M345" s="1" t="s">
        <v>9472</v>
      </c>
      <c r="N345" s="1">
        <v>1012299.38</v>
      </c>
      <c r="O345" s="1">
        <v>1012304.83</v>
      </c>
      <c r="P345" s="1">
        <v>5.4499999999534339</v>
      </c>
      <c r="Q345" s="1">
        <v>26</v>
      </c>
      <c r="R345" s="1">
        <v>19</v>
      </c>
      <c r="S345" s="1" t="s">
        <v>56</v>
      </c>
      <c r="T345" s="1" t="s">
        <v>205</v>
      </c>
      <c r="V345" s="1" t="s">
        <v>9484</v>
      </c>
      <c r="W345" s="1">
        <v>0</v>
      </c>
      <c r="X345" s="1" t="s">
        <v>58</v>
      </c>
    </row>
    <row r="346" spans="1:24" x14ac:dyDescent="0.2">
      <c r="A346" s="1">
        <f t="shared" si="20"/>
        <v>1012304.83</v>
      </c>
      <c r="B346" s="1">
        <f t="shared" si="20"/>
        <v>1012344.53</v>
      </c>
      <c r="C346" s="11" t="s">
        <v>52</v>
      </c>
      <c r="D346" s="12">
        <f>INDEX(families!$A:$A,MATCH(E346,families!$B:$B,0))</f>
        <v>2</v>
      </c>
      <c r="E346" s="1" t="str">
        <f t="shared" si="21"/>
        <v>FBE</v>
      </c>
      <c r="F346" s="1">
        <f t="shared" si="22"/>
        <v>19</v>
      </c>
      <c r="G346" s="1" t="str">
        <f t="shared" si="23"/>
        <v>19.0mm FBE</v>
      </c>
      <c r="H346" s="1" t="str">
        <f>_xlfn.CONCAT(TEXT(R346,"0.0"),"mm ",INDEX('Pipe Lookup'!D:D,MATCH('~17 Pipe Segmentation'!S346,'Pipe Lookup'!C:C,0))," TYPE ",Q346)</f>
        <v>19.0mm Fusion-Bonded Epoxy TYPE 7</v>
      </c>
      <c r="M346" s="1" t="s">
        <v>9472</v>
      </c>
      <c r="N346" s="1">
        <v>1012304.83</v>
      </c>
      <c r="O346" s="1">
        <v>1012344.53</v>
      </c>
      <c r="P346" s="1">
        <v>39.700000000069849</v>
      </c>
      <c r="Q346" s="1">
        <v>7</v>
      </c>
      <c r="R346" s="1">
        <v>19</v>
      </c>
      <c r="S346" s="1" t="s">
        <v>54</v>
      </c>
      <c r="T346" s="1" t="s">
        <v>205</v>
      </c>
      <c r="W346" s="1">
        <v>0</v>
      </c>
      <c r="X346" s="1" t="s">
        <v>58</v>
      </c>
    </row>
    <row r="347" spans="1:24" x14ac:dyDescent="0.2">
      <c r="A347" s="1">
        <f t="shared" si="20"/>
        <v>1012344.53</v>
      </c>
      <c r="B347" s="1">
        <f t="shared" si="20"/>
        <v>1012349.21</v>
      </c>
      <c r="C347" s="11" t="s">
        <v>52</v>
      </c>
      <c r="D347" s="12">
        <f>INDEX(families!$A:$A,MATCH(E347,families!$B:$B,0))</f>
        <v>3</v>
      </c>
      <c r="E347" s="1" t="str">
        <f t="shared" si="21"/>
        <v>LE</v>
      </c>
      <c r="F347" s="1">
        <f t="shared" si="22"/>
        <v>19</v>
      </c>
      <c r="G347" s="1" t="str">
        <f t="shared" si="23"/>
        <v>19.0mm LE</v>
      </c>
      <c r="H347" s="1" t="str">
        <f>_xlfn.CONCAT(TEXT(R347,"0.0"),"mm ",INDEX('Pipe Lookup'!D:D,MATCH('~17 Pipe Segmentation'!S347,'Pipe Lookup'!C:C,0))," TYPE ",Q347)</f>
        <v>19.0mm Elbow TYPE 26</v>
      </c>
      <c r="M347" s="1" t="s">
        <v>9472</v>
      </c>
      <c r="N347" s="1">
        <v>1012344.53</v>
      </c>
      <c r="O347" s="1">
        <v>1012349.21</v>
      </c>
      <c r="P347" s="1">
        <v>4.6799999999348074</v>
      </c>
      <c r="Q347" s="1">
        <v>26</v>
      </c>
      <c r="R347" s="1">
        <v>19</v>
      </c>
      <c r="S347" s="1" t="s">
        <v>56</v>
      </c>
      <c r="T347" s="1" t="s">
        <v>205</v>
      </c>
      <c r="V347" s="1" t="s">
        <v>9485</v>
      </c>
      <c r="W347" s="1">
        <v>0</v>
      </c>
      <c r="X347" s="1" t="s">
        <v>58</v>
      </c>
    </row>
    <row r="348" spans="1:24" x14ac:dyDescent="0.2">
      <c r="A348" s="1">
        <f t="shared" si="20"/>
        <v>1012349.21</v>
      </c>
      <c r="B348" s="1">
        <f t="shared" si="20"/>
        <v>1012353.8</v>
      </c>
      <c r="C348" s="11" t="s">
        <v>52</v>
      </c>
      <c r="D348" s="12">
        <f>INDEX(families!$A:$A,MATCH(E348,families!$B:$B,0))</f>
        <v>3</v>
      </c>
      <c r="E348" s="1" t="str">
        <f t="shared" si="21"/>
        <v>LE</v>
      </c>
      <c r="F348" s="1">
        <f t="shared" si="22"/>
        <v>19</v>
      </c>
      <c r="G348" s="1" t="str">
        <f t="shared" si="23"/>
        <v>19.0mm LE</v>
      </c>
      <c r="H348" s="1" t="str">
        <f>_xlfn.CONCAT(TEXT(R348,"0.0"),"mm ",INDEX('Pipe Lookup'!D:D,MATCH('~17 Pipe Segmentation'!S348,'Pipe Lookup'!C:C,0))," TYPE ",Q348)</f>
        <v>19.0mm Elbow TYPE 26</v>
      </c>
      <c r="M348" s="1" t="s">
        <v>9472</v>
      </c>
      <c r="N348" s="1">
        <v>1012349.21</v>
      </c>
      <c r="O348" s="1">
        <v>1012353.8</v>
      </c>
      <c r="P348" s="1">
        <v>4.590000000083819</v>
      </c>
      <c r="Q348" s="1">
        <v>26</v>
      </c>
      <c r="R348" s="1">
        <v>19</v>
      </c>
      <c r="S348" s="1" t="s">
        <v>56</v>
      </c>
      <c r="T348" s="1" t="s">
        <v>205</v>
      </c>
      <c r="V348" s="1" t="s">
        <v>9486</v>
      </c>
      <c r="W348" s="1">
        <v>0</v>
      </c>
      <c r="X348" s="1" t="s">
        <v>84</v>
      </c>
    </row>
    <row r="349" spans="1:24" x14ac:dyDescent="0.2">
      <c r="A349" s="1">
        <f t="shared" si="20"/>
        <v>1012353.8</v>
      </c>
      <c r="B349" s="1">
        <f t="shared" si="20"/>
        <v>1012397.6</v>
      </c>
      <c r="C349" s="11" t="s">
        <v>52</v>
      </c>
      <c r="D349" s="12">
        <f>INDEX(families!$A:$A,MATCH(E349,families!$B:$B,0))</f>
        <v>2</v>
      </c>
      <c r="E349" s="1" t="str">
        <f t="shared" si="21"/>
        <v>FBE</v>
      </c>
      <c r="F349" s="1">
        <f t="shared" si="22"/>
        <v>19</v>
      </c>
      <c r="G349" s="1" t="str">
        <f t="shared" si="23"/>
        <v>19.0mm FBE</v>
      </c>
      <c r="H349" s="1" t="str">
        <f>_xlfn.CONCAT(TEXT(R349,"0.0"),"mm ",INDEX('Pipe Lookup'!D:D,MATCH('~17 Pipe Segmentation'!S349,'Pipe Lookup'!C:C,0))," TYPE ",Q349)</f>
        <v>19.0mm Fusion-Bonded Epoxy TYPE 7</v>
      </c>
      <c r="M349" s="1" t="s">
        <v>9472</v>
      </c>
      <c r="N349" s="1">
        <v>1012353.8</v>
      </c>
      <c r="O349" s="1">
        <v>1012397.6</v>
      </c>
      <c r="P349" s="1">
        <v>43.799999999930151</v>
      </c>
      <c r="Q349" s="1">
        <v>7</v>
      </c>
      <c r="R349" s="1">
        <v>19</v>
      </c>
      <c r="S349" s="1" t="s">
        <v>54</v>
      </c>
      <c r="T349" s="1" t="s">
        <v>205</v>
      </c>
      <c r="W349" s="1">
        <v>0</v>
      </c>
      <c r="X349" s="1" t="s">
        <v>58</v>
      </c>
    </row>
    <row r="350" spans="1:24" x14ac:dyDescent="0.2">
      <c r="A350" s="1">
        <f t="shared" si="20"/>
        <v>1012397.6</v>
      </c>
      <c r="B350" s="1">
        <f t="shared" si="20"/>
        <v>1012402.27</v>
      </c>
      <c r="C350" s="11" t="s">
        <v>52</v>
      </c>
      <c r="D350" s="12">
        <f>INDEX(families!$A:$A,MATCH(E350,families!$B:$B,0))</f>
        <v>3</v>
      </c>
      <c r="E350" s="1" t="str">
        <f t="shared" si="21"/>
        <v>LE</v>
      </c>
      <c r="F350" s="1">
        <f t="shared" si="22"/>
        <v>19</v>
      </c>
      <c r="G350" s="1" t="str">
        <f t="shared" si="23"/>
        <v>19.0mm LE</v>
      </c>
      <c r="H350" s="1" t="str">
        <f>_xlfn.CONCAT(TEXT(R350,"0.0"),"mm ",INDEX('Pipe Lookup'!D:D,MATCH('~17 Pipe Segmentation'!S350,'Pipe Lookup'!C:C,0))," TYPE ",Q350)</f>
        <v>19.0mm Elbow TYPE 26</v>
      </c>
      <c r="M350" s="1" t="s">
        <v>9472</v>
      </c>
      <c r="N350" s="1">
        <v>1012397.6</v>
      </c>
      <c r="O350" s="1">
        <v>1012402.27</v>
      </c>
      <c r="P350" s="1">
        <v>4.6700000000419095</v>
      </c>
      <c r="Q350" s="1">
        <v>26</v>
      </c>
      <c r="R350" s="1">
        <v>19</v>
      </c>
      <c r="S350" s="1" t="s">
        <v>56</v>
      </c>
      <c r="T350" s="1" t="s">
        <v>205</v>
      </c>
      <c r="V350" s="1" t="s">
        <v>9487</v>
      </c>
      <c r="W350" s="1">
        <v>0</v>
      </c>
      <c r="X350" s="1" t="s">
        <v>58</v>
      </c>
    </row>
    <row r="351" spans="1:24" x14ac:dyDescent="0.2">
      <c r="A351" s="1">
        <f t="shared" si="20"/>
        <v>1012402.27</v>
      </c>
      <c r="B351" s="1">
        <f t="shared" si="20"/>
        <v>1012417.95</v>
      </c>
      <c r="C351" s="11" t="s">
        <v>52</v>
      </c>
      <c r="D351" s="12">
        <f>INDEX(families!$A:$A,MATCH(E351,families!$B:$B,0))</f>
        <v>2</v>
      </c>
      <c r="E351" s="1" t="str">
        <f t="shared" si="21"/>
        <v>FBE</v>
      </c>
      <c r="F351" s="1">
        <f t="shared" si="22"/>
        <v>19</v>
      </c>
      <c r="G351" s="1" t="str">
        <f t="shared" si="23"/>
        <v>19.0mm FBE</v>
      </c>
      <c r="H351" s="1" t="str">
        <f>_xlfn.CONCAT(TEXT(R351,"0.0"),"mm ",INDEX('Pipe Lookup'!D:D,MATCH('~17 Pipe Segmentation'!S351,'Pipe Lookup'!C:C,0))," TYPE ",Q351)</f>
        <v>19.0mm Fusion-Bonded Epoxy TYPE 7</v>
      </c>
      <c r="M351" s="1" t="s">
        <v>9472</v>
      </c>
      <c r="N351" s="1">
        <v>1012402.27</v>
      </c>
      <c r="O351" s="1">
        <v>1012417.95</v>
      </c>
      <c r="P351" s="1">
        <v>15.679999999934807</v>
      </c>
      <c r="Q351" s="1">
        <v>7</v>
      </c>
      <c r="R351" s="1">
        <v>19</v>
      </c>
      <c r="S351" s="1" t="s">
        <v>54</v>
      </c>
      <c r="T351" s="1" t="s">
        <v>205</v>
      </c>
      <c r="W351" s="1">
        <v>0</v>
      </c>
      <c r="X351" s="1" t="s">
        <v>58</v>
      </c>
    </row>
    <row r="352" spans="1:24" x14ac:dyDescent="0.2">
      <c r="A352" s="1">
        <f t="shared" si="20"/>
        <v>1012417.95</v>
      </c>
      <c r="B352" s="1">
        <f t="shared" si="20"/>
        <v>1012422.47</v>
      </c>
      <c r="C352" s="11" t="s">
        <v>52</v>
      </c>
      <c r="D352" s="12">
        <f>INDEX(families!$A:$A,MATCH(E352,families!$B:$B,0))</f>
        <v>3</v>
      </c>
      <c r="E352" s="1" t="str">
        <f t="shared" si="21"/>
        <v>LE</v>
      </c>
      <c r="F352" s="1">
        <f t="shared" si="22"/>
        <v>19</v>
      </c>
      <c r="G352" s="1" t="str">
        <f t="shared" si="23"/>
        <v>19.0mm LE</v>
      </c>
      <c r="H352" s="1" t="str">
        <f>_xlfn.CONCAT(TEXT(R352,"0.0"),"mm ",INDEX('Pipe Lookup'!D:D,MATCH('~17 Pipe Segmentation'!S352,'Pipe Lookup'!C:C,0))," TYPE ",Q352)</f>
        <v>19.0mm Elbow TYPE 26</v>
      </c>
      <c r="M352" s="1" t="s">
        <v>9472</v>
      </c>
      <c r="N352" s="1">
        <v>1012417.95</v>
      </c>
      <c r="O352" s="1">
        <v>1012422.47</v>
      </c>
      <c r="P352" s="1">
        <v>4.5200000000186265</v>
      </c>
      <c r="Q352" s="1">
        <v>26</v>
      </c>
      <c r="R352" s="1">
        <v>19</v>
      </c>
      <c r="S352" s="1" t="s">
        <v>56</v>
      </c>
      <c r="T352" s="1" t="s">
        <v>205</v>
      </c>
      <c r="V352" s="1" t="s">
        <v>9488</v>
      </c>
      <c r="W352" s="1">
        <v>0</v>
      </c>
      <c r="X352" s="1" t="s">
        <v>58</v>
      </c>
    </row>
    <row r="353" spans="1:24" x14ac:dyDescent="0.2">
      <c r="A353" s="1">
        <f t="shared" si="20"/>
        <v>1012422.47</v>
      </c>
      <c r="B353" s="1">
        <f t="shared" si="20"/>
        <v>1012598</v>
      </c>
      <c r="C353" s="11" t="s">
        <v>52</v>
      </c>
      <c r="D353" s="12">
        <f>INDEX(families!$A:$A,MATCH(E353,families!$B:$B,0))</f>
        <v>2</v>
      </c>
      <c r="E353" s="1" t="str">
        <f t="shared" si="21"/>
        <v>FBE</v>
      </c>
      <c r="F353" s="1">
        <f t="shared" si="22"/>
        <v>19</v>
      </c>
      <c r="G353" s="1" t="str">
        <f t="shared" si="23"/>
        <v>19.0mm FBE</v>
      </c>
      <c r="H353" s="1" t="str">
        <f>_xlfn.CONCAT(TEXT(R353,"0.0"),"mm ",INDEX('Pipe Lookup'!D:D,MATCH('~17 Pipe Segmentation'!S353,'Pipe Lookup'!C:C,0))," TYPE ",Q353)</f>
        <v>19.0mm Fusion-Bonded Epoxy TYPE 7</v>
      </c>
      <c r="M353" s="1" t="s">
        <v>9472</v>
      </c>
      <c r="N353" s="1">
        <v>1012422.47</v>
      </c>
      <c r="O353" s="1">
        <v>1012598</v>
      </c>
      <c r="P353" s="1">
        <v>175.53000000002794</v>
      </c>
      <c r="Q353" s="1">
        <v>7</v>
      </c>
      <c r="R353" s="1">
        <v>19</v>
      </c>
      <c r="S353" s="1" t="s">
        <v>54</v>
      </c>
      <c r="T353" s="1" t="s">
        <v>205</v>
      </c>
      <c r="V353" s="1" t="s">
        <v>9489</v>
      </c>
      <c r="W353" s="1">
        <v>0</v>
      </c>
      <c r="X353" s="1" t="s">
        <v>58</v>
      </c>
    </row>
    <row r="354" spans="1:24" x14ac:dyDescent="0.2">
      <c r="A354" s="1">
        <f t="shared" si="20"/>
        <v>1012598</v>
      </c>
      <c r="B354" s="1">
        <f t="shared" si="20"/>
        <v>1012603</v>
      </c>
      <c r="C354" s="11" t="s">
        <v>52</v>
      </c>
      <c r="D354" s="12">
        <f>INDEX(families!$A:$A,MATCH(E354,families!$B:$B,0))</f>
        <v>3</v>
      </c>
      <c r="E354" s="1" t="str">
        <f t="shared" si="21"/>
        <v>LE</v>
      </c>
      <c r="F354" s="1">
        <f t="shared" si="22"/>
        <v>19</v>
      </c>
      <c r="G354" s="1" t="str">
        <f t="shared" si="23"/>
        <v>19.0mm LE</v>
      </c>
      <c r="H354" s="1" t="str">
        <f>_xlfn.CONCAT(TEXT(R354,"0.0"),"mm ",INDEX('Pipe Lookup'!D:D,MATCH('~17 Pipe Segmentation'!S354,'Pipe Lookup'!C:C,0))," TYPE ",Q354)</f>
        <v>19.0mm Elbow TYPE 26</v>
      </c>
      <c r="M354" s="1" t="s">
        <v>9472</v>
      </c>
      <c r="N354" s="1">
        <v>1012598</v>
      </c>
      <c r="O354" s="1" t="s">
        <v>9490</v>
      </c>
      <c r="P354" s="1">
        <v>5</v>
      </c>
      <c r="Q354" s="1">
        <v>26</v>
      </c>
      <c r="R354" s="1">
        <v>19</v>
      </c>
      <c r="S354" s="1" t="s">
        <v>56</v>
      </c>
      <c r="T354" s="1" t="s">
        <v>205</v>
      </c>
      <c r="V354" s="1" t="s">
        <v>9491</v>
      </c>
      <c r="W354" s="1">
        <v>0</v>
      </c>
      <c r="X354" s="1" t="s">
        <v>58</v>
      </c>
    </row>
    <row r="355" spans="1:24" x14ac:dyDescent="0.2">
      <c r="A355" s="1">
        <f t="shared" si="20"/>
        <v>1012603</v>
      </c>
      <c r="B355" s="1">
        <f t="shared" si="20"/>
        <v>1012883</v>
      </c>
      <c r="C355" s="11" t="s">
        <v>52</v>
      </c>
      <c r="D355" s="12">
        <f>INDEX(families!$A:$A,MATCH(E355,families!$B:$B,0))</f>
        <v>2</v>
      </c>
      <c r="E355" s="1" t="str">
        <f t="shared" si="21"/>
        <v>FBE</v>
      </c>
      <c r="F355" s="1">
        <f t="shared" si="22"/>
        <v>19</v>
      </c>
      <c r="G355" s="1" t="str">
        <f t="shared" si="23"/>
        <v>19.0mm FBE</v>
      </c>
      <c r="H355" s="1" t="str">
        <f>_xlfn.CONCAT(TEXT(R355,"0.0"),"mm ",INDEX('Pipe Lookup'!D:D,MATCH('~17 Pipe Segmentation'!S355,'Pipe Lookup'!C:C,0))," TYPE ",Q355)</f>
        <v>19.0mm Fusion-Bonded Epoxy TYPE 7</v>
      </c>
      <c r="M355" s="1" t="s">
        <v>9472</v>
      </c>
      <c r="N355" s="1" t="s">
        <v>9490</v>
      </c>
      <c r="O355" s="1" t="s">
        <v>9492</v>
      </c>
      <c r="P355" s="1">
        <v>280</v>
      </c>
      <c r="Q355" s="1">
        <v>7</v>
      </c>
      <c r="R355" s="1">
        <v>19</v>
      </c>
      <c r="S355" s="1" t="s">
        <v>54</v>
      </c>
      <c r="T355" s="1" t="s">
        <v>205</v>
      </c>
      <c r="W355" s="1">
        <v>0</v>
      </c>
      <c r="X355" s="1" t="s">
        <v>58</v>
      </c>
    </row>
    <row r="356" spans="1:24" x14ac:dyDescent="0.2">
      <c r="A356" s="1">
        <f t="shared" si="20"/>
        <v>1012883</v>
      </c>
      <c r="B356" s="1">
        <f t="shared" si="20"/>
        <v>1012889</v>
      </c>
      <c r="C356" s="11" t="s">
        <v>52</v>
      </c>
      <c r="D356" s="12">
        <f>INDEX(families!$A:$A,MATCH(E356,families!$B:$B,0))</f>
        <v>3</v>
      </c>
      <c r="E356" s="1" t="str">
        <f t="shared" si="21"/>
        <v>LE</v>
      </c>
      <c r="F356" s="1">
        <f t="shared" si="22"/>
        <v>19</v>
      </c>
      <c r="G356" s="1" t="str">
        <f t="shared" si="23"/>
        <v>19.0mm LE</v>
      </c>
      <c r="H356" s="1" t="str">
        <f>_xlfn.CONCAT(TEXT(R356,"0.0"),"mm ",INDEX('Pipe Lookup'!D:D,MATCH('~17 Pipe Segmentation'!S356,'Pipe Lookup'!C:C,0))," TYPE ",Q356)</f>
        <v>19.0mm Elbow TYPE 26</v>
      </c>
      <c r="M356" s="1" t="s">
        <v>9472</v>
      </c>
      <c r="N356" s="1" t="s">
        <v>9492</v>
      </c>
      <c r="O356" s="1" t="s">
        <v>9493</v>
      </c>
      <c r="P356" s="1">
        <v>6</v>
      </c>
      <c r="Q356" s="1">
        <v>26</v>
      </c>
      <c r="R356" s="1">
        <v>19</v>
      </c>
      <c r="S356" s="1" t="s">
        <v>56</v>
      </c>
      <c r="T356" s="1" t="s">
        <v>205</v>
      </c>
      <c r="V356" s="1" t="s">
        <v>9494</v>
      </c>
      <c r="W356" s="1">
        <v>0</v>
      </c>
      <c r="X356" s="1" t="s">
        <v>58</v>
      </c>
    </row>
    <row r="357" spans="1:24" x14ac:dyDescent="0.2">
      <c r="A357" s="1">
        <f t="shared" si="20"/>
        <v>1012889</v>
      </c>
      <c r="B357" s="1">
        <f t="shared" si="20"/>
        <v>1012910</v>
      </c>
      <c r="C357" s="11" t="s">
        <v>52</v>
      </c>
      <c r="D357" s="12">
        <f>INDEX(families!$A:$A,MATCH(E357,families!$B:$B,0))</f>
        <v>2</v>
      </c>
      <c r="E357" s="1" t="str">
        <f t="shared" si="21"/>
        <v>FBE</v>
      </c>
      <c r="F357" s="1">
        <f t="shared" si="22"/>
        <v>19</v>
      </c>
      <c r="G357" s="1" t="str">
        <f t="shared" si="23"/>
        <v>19.0mm FBE</v>
      </c>
      <c r="H357" s="1" t="str">
        <f>_xlfn.CONCAT(TEXT(R357,"0.0"),"mm ",INDEX('Pipe Lookup'!D:D,MATCH('~17 Pipe Segmentation'!S357,'Pipe Lookup'!C:C,0))," TYPE ",Q357)</f>
        <v>19.0mm Fusion-Bonded Epoxy TYPE 7</v>
      </c>
      <c r="M357" s="1" t="s">
        <v>9472</v>
      </c>
      <c r="N357" s="1" t="s">
        <v>9493</v>
      </c>
      <c r="O357" s="1" t="s">
        <v>9495</v>
      </c>
      <c r="P357" s="1">
        <v>21</v>
      </c>
      <c r="Q357" s="1">
        <v>7</v>
      </c>
      <c r="R357" s="1">
        <v>19</v>
      </c>
      <c r="S357" s="1" t="s">
        <v>54</v>
      </c>
      <c r="T357" s="1" t="s">
        <v>205</v>
      </c>
      <c r="W357" s="1">
        <v>0</v>
      </c>
      <c r="X357" s="1" t="s">
        <v>58</v>
      </c>
    </row>
    <row r="358" spans="1:24" x14ac:dyDescent="0.2">
      <c r="A358" s="1">
        <f t="shared" si="20"/>
        <v>1012910</v>
      </c>
      <c r="B358" s="1">
        <f t="shared" si="20"/>
        <v>1012915</v>
      </c>
      <c r="C358" s="11" t="s">
        <v>52</v>
      </c>
      <c r="D358" s="12">
        <f>INDEX(families!$A:$A,MATCH(E358,families!$B:$B,0))</f>
        <v>3</v>
      </c>
      <c r="E358" s="1" t="str">
        <f t="shared" si="21"/>
        <v>LE</v>
      </c>
      <c r="F358" s="1">
        <f t="shared" si="22"/>
        <v>19</v>
      </c>
      <c r="G358" s="1" t="str">
        <f t="shared" si="23"/>
        <v>19.0mm LE</v>
      </c>
      <c r="H358" s="1" t="str">
        <f>_xlfn.CONCAT(TEXT(R358,"0.0"),"mm ",INDEX('Pipe Lookup'!D:D,MATCH('~17 Pipe Segmentation'!S358,'Pipe Lookup'!C:C,0))," TYPE ",Q358)</f>
        <v>19.0mm Elbow TYPE 26</v>
      </c>
      <c r="M358" s="1" t="s">
        <v>9472</v>
      </c>
      <c r="N358" s="1" t="s">
        <v>9495</v>
      </c>
      <c r="O358" s="1" t="s">
        <v>9496</v>
      </c>
      <c r="P358" s="1">
        <v>5</v>
      </c>
      <c r="Q358" s="1">
        <v>26</v>
      </c>
      <c r="R358" s="1">
        <v>19</v>
      </c>
      <c r="S358" s="1" t="s">
        <v>56</v>
      </c>
      <c r="T358" s="1" t="s">
        <v>205</v>
      </c>
      <c r="V358" s="1" t="s">
        <v>9497</v>
      </c>
      <c r="W358" s="1">
        <v>0</v>
      </c>
      <c r="X358" s="1" t="s">
        <v>58</v>
      </c>
    </row>
    <row r="359" spans="1:24" x14ac:dyDescent="0.2">
      <c r="A359" s="1">
        <f t="shared" si="20"/>
        <v>1012915</v>
      </c>
      <c r="B359" s="1">
        <f t="shared" si="20"/>
        <v>1012939</v>
      </c>
      <c r="C359" s="11" t="s">
        <v>52</v>
      </c>
      <c r="D359" s="12">
        <f>INDEX(families!$A:$A,MATCH(E359,families!$B:$B,0))</f>
        <v>2</v>
      </c>
      <c r="E359" s="1" t="str">
        <f t="shared" si="21"/>
        <v>FBE</v>
      </c>
      <c r="F359" s="1">
        <f t="shared" si="22"/>
        <v>19</v>
      </c>
      <c r="G359" s="1" t="str">
        <f t="shared" si="23"/>
        <v>19.0mm FBE</v>
      </c>
      <c r="H359" s="1" t="str">
        <f>_xlfn.CONCAT(TEXT(R359,"0.0"),"mm ",INDEX('Pipe Lookup'!D:D,MATCH('~17 Pipe Segmentation'!S359,'Pipe Lookup'!C:C,0))," TYPE ",Q359)</f>
        <v>19.0mm Fusion-Bonded Epoxy TYPE 7</v>
      </c>
      <c r="M359" s="1" t="s">
        <v>9472</v>
      </c>
      <c r="N359" s="1" t="s">
        <v>9496</v>
      </c>
      <c r="O359" s="1" t="s">
        <v>9498</v>
      </c>
      <c r="P359" s="1">
        <v>24</v>
      </c>
      <c r="Q359" s="1">
        <v>7</v>
      </c>
      <c r="R359" s="1">
        <v>19</v>
      </c>
      <c r="S359" s="1" t="s">
        <v>54</v>
      </c>
      <c r="T359" s="1" t="s">
        <v>205</v>
      </c>
      <c r="W359" s="1">
        <v>0</v>
      </c>
      <c r="X359" s="1" t="s">
        <v>58</v>
      </c>
    </row>
    <row r="360" spans="1:24" x14ac:dyDescent="0.2">
      <c r="A360" s="1">
        <f t="shared" si="20"/>
        <v>1012939</v>
      </c>
      <c r="B360" s="1">
        <f t="shared" si="20"/>
        <v>1012944</v>
      </c>
      <c r="C360" s="11" t="s">
        <v>52</v>
      </c>
      <c r="D360" s="12">
        <f>INDEX(families!$A:$A,MATCH(E360,families!$B:$B,0))</f>
        <v>3</v>
      </c>
      <c r="E360" s="1" t="str">
        <f t="shared" si="21"/>
        <v>LE</v>
      </c>
      <c r="F360" s="1">
        <f t="shared" si="22"/>
        <v>19</v>
      </c>
      <c r="G360" s="1" t="str">
        <f t="shared" si="23"/>
        <v>19.0mm LE</v>
      </c>
      <c r="H360" s="1" t="str">
        <f>_xlfn.CONCAT(TEXT(R360,"0.0"),"mm ",INDEX('Pipe Lookup'!D:D,MATCH('~17 Pipe Segmentation'!S360,'Pipe Lookup'!C:C,0))," TYPE ",Q360)</f>
        <v>19.0mm Elbow TYPE 26</v>
      </c>
      <c r="M360" s="1" t="s">
        <v>9472</v>
      </c>
      <c r="N360" s="1" t="s">
        <v>9498</v>
      </c>
      <c r="O360" s="1" t="s">
        <v>9499</v>
      </c>
      <c r="P360" s="1">
        <v>5</v>
      </c>
      <c r="Q360" s="1">
        <v>26</v>
      </c>
      <c r="R360" s="1">
        <v>19</v>
      </c>
      <c r="S360" s="1" t="s">
        <v>56</v>
      </c>
      <c r="T360" s="1" t="s">
        <v>205</v>
      </c>
      <c r="V360" s="1" t="s">
        <v>9500</v>
      </c>
      <c r="W360" s="1">
        <v>0</v>
      </c>
      <c r="X360" s="1" t="s">
        <v>58</v>
      </c>
    </row>
    <row r="361" spans="1:24" x14ac:dyDescent="0.2">
      <c r="A361" s="1">
        <f t="shared" si="20"/>
        <v>1012944</v>
      </c>
      <c r="B361" s="1">
        <f t="shared" si="20"/>
        <v>1012964</v>
      </c>
      <c r="C361" s="11" t="s">
        <v>52</v>
      </c>
      <c r="D361" s="12">
        <f>INDEX(families!$A:$A,MATCH(E361,families!$B:$B,0))</f>
        <v>2</v>
      </c>
      <c r="E361" s="1" t="str">
        <f t="shared" si="21"/>
        <v>FBE</v>
      </c>
      <c r="F361" s="1">
        <f t="shared" si="22"/>
        <v>19</v>
      </c>
      <c r="G361" s="1" t="str">
        <f t="shared" si="23"/>
        <v>19.0mm FBE</v>
      </c>
      <c r="H361" s="1" t="str">
        <f>_xlfn.CONCAT(TEXT(R361,"0.0"),"mm ",INDEX('Pipe Lookup'!D:D,MATCH('~17 Pipe Segmentation'!S361,'Pipe Lookup'!C:C,0))," TYPE ",Q361)</f>
        <v>19.0mm Fusion-Bonded Epoxy TYPE 7</v>
      </c>
      <c r="M361" s="1" t="s">
        <v>9472</v>
      </c>
      <c r="N361" s="1" t="s">
        <v>9499</v>
      </c>
      <c r="O361" s="1" t="s">
        <v>9501</v>
      </c>
      <c r="P361" s="1">
        <v>20</v>
      </c>
      <c r="Q361" s="1">
        <v>7</v>
      </c>
      <c r="R361" s="1">
        <v>19</v>
      </c>
      <c r="S361" s="1" t="s">
        <v>54</v>
      </c>
      <c r="T361" s="1" t="s">
        <v>205</v>
      </c>
      <c r="W361" s="1">
        <v>0</v>
      </c>
      <c r="X361" s="1" t="s">
        <v>58</v>
      </c>
    </row>
    <row r="362" spans="1:24" x14ac:dyDescent="0.2">
      <c r="A362" s="1">
        <f t="shared" si="20"/>
        <v>1012964</v>
      </c>
      <c r="B362" s="1">
        <f t="shared" si="20"/>
        <v>1012969</v>
      </c>
      <c r="C362" s="11" t="s">
        <v>52</v>
      </c>
      <c r="D362" s="12">
        <f>INDEX(families!$A:$A,MATCH(E362,families!$B:$B,0))</f>
        <v>3</v>
      </c>
      <c r="E362" s="1" t="str">
        <f t="shared" si="21"/>
        <v>LE</v>
      </c>
      <c r="F362" s="1">
        <f t="shared" si="22"/>
        <v>19</v>
      </c>
      <c r="G362" s="1" t="str">
        <f t="shared" si="23"/>
        <v>19.0mm LE</v>
      </c>
      <c r="H362" s="1" t="str">
        <f>_xlfn.CONCAT(TEXT(R362,"0.0"),"mm ",INDEX('Pipe Lookup'!D:D,MATCH('~17 Pipe Segmentation'!S362,'Pipe Lookup'!C:C,0))," TYPE ",Q362)</f>
        <v>19.0mm Elbow TYPE 26</v>
      </c>
      <c r="M362" s="1" t="s">
        <v>9472</v>
      </c>
      <c r="N362" s="1" t="s">
        <v>9501</v>
      </c>
      <c r="O362" s="1" t="s">
        <v>9502</v>
      </c>
      <c r="P362" s="1">
        <v>5</v>
      </c>
      <c r="Q362" s="1">
        <v>26</v>
      </c>
      <c r="R362" s="1">
        <v>19</v>
      </c>
      <c r="S362" s="1" t="s">
        <v>56</v>
      </c>
      <c r="T362" s="1" t="s">
        <v>205</v>
      </c>
      <c r="V362" s="1" t="s">
        <v>9503</v>
      </c>
      <c r="W362" s="1">
        <v>0</v>
      </c>
      <c r="X362" s="1" t="s">
        <v>58</v>
      </c>
    </row>
    <row r="363" spans="1:24" x14ac:dyDescent="0.2">
      <c r="A363" s="1">
        <f t="shared" si="20"/>
        <v>1012969</v>
      </c>
      <c r="B363" s="1">
        <f t="shared" si="20"/>
        <v>1013000</v>
      </c>
      <c r="C363" s="11" t="s">
        <v>52</v>
      </c>
      <c r="D363" s="12">
        <f>INDEX(families!$A:$A,MATCH(E363,families!$B:$B,0))</f>
        <v>2</v>
      </c>
      <c r="E363" s="1" t="str">
        <f t="shared" si="21"/>
        <v>FBE</v>
      </c>
      <c r="F363" s="1">
        <f t="shared" si="22"/>
        <v>19</v>
      </c>
      <c r="G363" s="1" t="str">
        <f t="shared" si="23"/>
        <v>19.0mm FBE</v>
      </c>
      <c r="H363" s="1" t="str">
        <f>_xlfn.CONCAT(TEXT(R363,"0.0"),"mm ",INDEX('Pipe Lookup'!D:D,MATCH('~17 Pipe Segmentation'!S363,'Pipe Lookup'!C:C,0))," TYPE ",Q363)</f>
        <v>19.0mm Fusion-Bonded Epoxy TYPE 7</v>
      </c>
      <c r="M363" s="1" t="s">
        <v>9472</v>
      </c>
      <c r="N363" s="1" t="s">
        <v>9502</v>
      </c>
      <c r="O363" s="1" t="s">
        <v>9504</v>
      </c>
      <c r="P363" s="1">
        <v>31</v>
      </c>
      <c r="Q363" s="1">
        <v>7</v>
      </c>
      <c r="R363" s="1">
        <v>19</v>
      </c>
      <c r="S363" s="1" t="s">
        <v>54</v>
      </c>
      <c r="T363" s="1" t="s">
        <v>205</v>
      </c>
      <c r="W363" s="1">
        <v>0</v>
      </c>
      <c r="X363" s="1" t="s">
        <v>58</v>
      </c>
    </row>
    <row r="364" spans="1:24" x14ac:dyDescent="0.2">
      <c r="A364" s="1">
        <f t="shared" si="20"/>
        <v>1013000</v>
      </c>
      <c r="B364" s="1">
        <f t="shared" si="20"/>
        <v>1013005</v>
      </c>
      <c r="C364" s="11" t="s">
        <v>52</v>
      </c>
      <c r="D364" s="12">
        <f>INDEX(families!$A:$A,MATCH(E364,families!$B:$B,0))</f>
        <v>3</v>
      </c>
      <c r="E364" s="1" t="str">
        <f t="shared" si="21"/>
        <v>LE</v>
      </c>
      <c r="F364" s="1">
        <f t="shared" si="22"/>
        <v>19</v>
      </c>
      <c r="G364" s="1" t="str">
        <f t="shared" si="23"/>
        <v>19.0mm LE</v>
      </c>
      <c r="H364" s="1" t="str">
        <f>_xlfn.CONCAT(TEXT(R364,"0.0"),"mm ",INDEX('Pipe Lookup'!D:D,MATCH('~17 Pipe Segmentation'!S364,'Pipe Lookup'!C:C,0))," TYPE ",Q364)</f>
        <v>19.0mm Elbow TYPE 26</v>
      </c>
      <c r="M364" s="1" t="s">
        <v>9472</v>
      </c>
      <c r="N364" s="1" t="s">
        <v>9504</v>
      </c>
      <c r="O364" s="1" t="s">
        <v>9505</v>
      </c>
      <c r="P364" s="1">
        <v>5</v>
      </c>
      <c r="Q364" s="1">
        <v>26</v>
      </c>
      <c r="R364" s="1">
        <v>19</v>
      </c>
      <c r="S364" s="1" t="s">
        <v>56</v>
      </c>
      <c r="T364" s="1" t="s">
        <v>205</v>
      </c>
      <c r="V364" s="1" t="s">
        <v>9506</v>
      </c>
      <c r="W364" s="1">
        <v>0</v>
      </c>
      <c r="X364" s="1" t="s">
        <v>58</v>
      </c>
    </row>
    <row r="365" spans="1:24" x14ac:dyDescent="0.2">
      <c r="A365" s="1">
        <f t="shared" si="20"/>
        <v>1013005</v>
      </c>
      <c r="B365" s="1">
        <f t="shared" si="20"/>
        <v>1013037</v>
      </c>
      <c r="C365" s="11" t="s">
        <v>52</v>
      </c>
      <c r="D365" s="12">
        <f>INDEX(families!$A:$A,MATCH(E365,families!$B:$B,0))</f>
        <v>2</v>
      </c>
      <c r="E365" s="1" t="str">
        <f t="shared" si="21"/>
        <v>FBE</v>
      </c>
      <c r="F365" s="1">
        <f t="shared" si="22"/>
        <v>19</v>
      </c>
      <c r="G365" s="1" t="str">
        <f t="shared" si="23"/>
        <v>19.0mm FBE</v>
      </c>
      <c r="H365" s="1" t="str">
        <f>_xlfn.CONCAT(TEXT(R365,"0.0"),"mm ",INDEX('Pipe Lookup'!D:D,MATCH('~17 Pipe Segmentation'!S365,'Pipe Lookup'!C:C,0))," TYPE ",Q365)</f>
        <v>19.0mm Fusion-Bonded Epoxy TYPE 7</v>
      </c>
      <c r="M365" s="1" t="s">
        <v>9472</v>
      </c>
      <c r="N365" s="1" t="s">
        <v>9505</v>
      </c>
      <c r="O365" s="1" t="s">
        <v>9507</v>
      </c>
      <c r="P365" s="1">
        <v>32</v>
      </c>
      <c r="Q365" s="1">
        <v>7</v>
      </c>
      <c r="R365" s="1">
        <v>19</v>
      </c>
      <c r="S365" s="1" t="s">
        <v>54</v>
      </c>
      <c r="T365" s="1" t="s">
        <v>205</v>
      </c>
      <c r="W365" s="1">
        <v>0</v>
      </c>
      <c r="X365" s="1" t="s">
        <v>58</v>
      </c>
    </row>
    <row r="366" spans="1:24" x14ac:dyDescent="0.2">
      <c r="A366" s="1">
        <f t="shared" si="20"/>
        <v>1013037</v>
      </c>
      <c r="B366" s="1">
        <f t="shared" si="20"/>
        <v>1013045</v>
      </c>
      <c r="C366" s="11" t="s">
        <v>52</v>
      </c>
      <c r="D366" s="12">
        <f>INDEX(families!$A:$A,MATCH(E366,families!$B:$B,0))</f>
        <v>3</v>
      </c>
      <c r="E366" s="1" t="str">
        <f t="shared" si="21"/>
        <v>LE</v>
      </c>
      <c r="F366" s="1">
        <f t="shared" si="22"/>
        <v>19</v>
      </c>
      <c r="G366" s="1" t="str">
        <f t="shared" si="23"/>
        <v>19.0mm LE</v>
      </c>
      <c r="H366" s="1" t="str">
        <f>_xlfn.CONCAT(TEXT(R366,"0.0"),"mm ",INDEX('Pipe Lookup'!D:D,MATCH('~17 Pipe Segmentation'!S366,'Pipe Lookup'!C:C,0))," TYPE ",Q366)</f>
        <v>19.0mm Elbow TYPE 26</v>
      </c>
      <c r="M366" s="1" t="s">
        <v>9472</v>
      </c>
      <c r="N366" s="1" t="s">
        <v>9507</v>
      </c>
      <c r="O366" s="1" t="s">
        <v>9508</v>
      </c>
      <c r="P366" s="1">
        <v>8</v>
      </c>
      <c r="Q366" s="1">
        <v>26</v>
      </c>
      <c r="R366" s="1">
        <v>19</v>
      </c>
      <c r="S366" s="1" t="s">
        <v>56</v>
      </c>
      <c r="T366" s="1" t="s">
        <v>205</v>
      </c>
      <c r="V366" s="1" t="s">
        <v>9509</v>
      </c>
      <c r="W366" s="1">
        <v>0</v>
      </c>
      <c r="X366" s="1" t="s">
        <v>58</v>
      </c>
    </row>
    <row r="367" spans="1:24" x14ac:dyDescent="0.2">
      <c r="A367" s="1">
        <f t="shared" si="20"/>
        <v>1013045</v>
      </c>
      <c r="B367" s="1">
        <f t="shared" si="20"/>
        <v>1013063</v>
      </c>
      <c r="C367" s="11" t="s">
        <v>52</v>
      </c>
      <c r="D367" s="12">
        <f>INDEX(families!$A:$A,MATCH(E367,families!$B:$B,0))</f>
        <v>2</v>
      </c>
      <c r="E367" s="1" t="str">
        <f t="shared" si="21"/>
        <v>FBE</v>
      </c>
      <c r="F367" s="1">
        <f t="shared" si="22"/>
        <v>19</v>
      </c>
      <c r="G367" s="1" t="str">
        <f t="shared" si="23"/>
        <v>19.0mm FBE</v>
      </c>
      <c r="H367" s="1" t="str">
        <f>_xlfn.CONCAT(TEXT(R367,"0.0"),"mm ",INDEX('Pipe Lookup'!D:D,MATCH('~17 Pipe Segmentation'!S367,'Pipe Lookup'!C:C,0))," TYPE ",Q367)</f>
        <v>19.0mm Fusion-Bonded Epoxy TYPE 7</v>
      </c>
      <c r="M367" s="1" t="s">
        <v>9472</v>
      </c>
      <c r="N367" s="1" t="s">
        <v>9508</v>
      </c>
      <c r="O367" s="1" t="s">
        <v>9510</v>
      </c>
      <c r="P367" s="1">
        <v>18</v>
      </c>
      <c r="Q367" s="1">
        <v>7</v>
      </c>
      <c r="R367" s="1">
        <v>19</v>
      </c>
      <c r="S367" s="1" t="s">
        <v>54</v>
      </c>
      <c r="T367" s="1" t="s">
        <v>205</v>
      </c>
      <c r="W367" s="1">
        <v>0</v>
      </c>
      <c r="X367" s="1" t="s">
        <v>58</v>
      </c>
    </row>
    <row r="368" spans="1:24" x14ac:dyDescent="0.2">
      <c r="A368" s="1">
        <f t="shared" si="20"/>
        <v>1013063</v>
      </c>
      <c r="B368" s="1">
        <f t="shared" si="20"/>
        <v>1013068</v>
      </c>
      <c r="C368" s="11" t="s">
        <v>52</v>
      </c>
      <c r="D368" s="12">
        <f>INDEX(families!$A:$A,MATCH(E368,families!$B:$B,0))</f>
        <v>3</v>
      </c>
      <c r="E368" s="1" t="str">
        <f t="shared" si="21"/>
        <v>LE</v>
      </c>
      <c r="F368" s="1">
        <f t="shared" si="22"/>
        <v>19</v>
      </c>
      <c r="G368" s="1" t="str">
        <f t="shared" si="23"/>
        <v>19.0mm LE</v>
      </c>
      <c r="H368" s="1" t="str">
        <f>_xlfn.CONCAT(TEXT(R368,"0.0"),"mm ",INDEX('Pipe Lookup'!D:D,MATCH('~17 Pipe Segmentation'!S368,'Pipe Lookup'!C:C,0))," TYPE ",Q368)</f>
        <v>19.0mm Elbow TYPE 26</v>
      </c>
      <c r="M368" s="1" t="s">
        <v>9472</v>
      </c>
      <c r="N368" s="1" t="s">
        <v>9510</v>
      </c>
      <c r="O368" s="1" t="s">
        <v>9511</v>
      </c>
      <c r="P368" s="1">
        <v>5</v>
      </c>
      <c r="Q368" s="1">
        <v>26</v>
      </c>
      <c r="R368" s="1">
        <v>19</v>
      </c>
      <c r="S368" s="1" t="s">
        <v>56</v>
      </c>
      <c r="T368" s="1" t="s">
        <v>205</v>
      </c>
      <c r="V368" s="1" t="s">
        <v>9512</v>
      </c>
      <c r="W368" s="1">
        <v>0</v>
      </c>
      <c r="X368" s="1" t="s">
        <v>58</v>
      </c>
    </row>
    <row r="369" spans="1:24" x14ac:dyDescent="0.2">
      <c r="A369" s="1">
        <f t="shared" si="20"/>
        <v>1013068</v>
      </c>
      <c r="B369" s="1">
        <f t="shared" si="20"/>
        <v>1013093</v>
      </c>
      <c r="C369" s="11" t="s">
        <v>52</v>
      </c>
      <c r="D369" s="12">
        <f>INDEX(families!$A:$A,MATCH(E369,families!$B:$B,0))</f>
        <v>2</v>
      </c>
      <c r="E369" s="1" t="str">
        <f t="shared" si="21"/>
        <v>FBE</v>
      </c>
      <c r="F369" s="1">
        <f t="shared" si="22"/>
        <v>19</v>
      </c>
      <c r="G369" s="1" t="str">
        <f t="shared" si="23"/>
        <v>19.0mm FBE</v>
      </c>
      <c r="H369" s="1" t="str">
        <f>_xlfn.CONCAT(TEXT(R369,"0.0"),"mm ",INDEX('Pipe Lookup'!D:D,MATCH('~17 Pipe Segmentation'!S369,'Pipe Lookup'!C:C,0))," TYPE ",Q369)</f>
        <v>19.0mm Fusion-Bonded Epoxy TYPE 7</v>
      </c>
      <c r="M369" s="1" t="s">
        <v>9472</v>
      </c>
      <c r="N369" s="1" t="s">
        <v>9511</v>
      </c>
      <c r="O369" s="1" t="s">
        <v>9513</v>
      </c>
      <c r="P369" s="1">
        <v>25</v>
      </c>
      <c r="Q369" s="1">
        <v>7</v>
      </c>
      <c r="R369" s="1">
        <v>19</v>
      </c>
      <c r="S369" s="1" t="s">
        <v>54</v>
      </c>
      <c r="T369" s="1" t="s">
        <v>205</v>
      </c>
      <c r="W369" s="1">
        <v>0</v>
      </c>
      <c r="X369" s="1" t="s">
        <v>58</v>
      </c>
    </row>
    <row r="370" spans="1:24" x14ac:dyDescent="0.2">
      <c r="A370" s="1">
        <f t="shared" si="20"/>
        <v>1013093</v>
      </c>
      <c r="B370" s="1">
        <f t="shared" si="20"/>
        <v>1013098</v>
      </c>
      <c r="C370" s="11" t="s">
        <v>52</v>
      </c>
      <c r="D370" s="12">
        <f>INDEX(families!$A:$A,MATCH(E370,families!$B:$B,0))</f>
        <v>3</v>
      </c>
      <c r="E370" s="1" t="str">
        <f t="shared" si="21"/>
        <v>LE</v>
      </c>
      <c r="F370" s="1">
        <f t="shared" si="22"/>
        <v>19</v>
      </c>
      <c r="G370" s="1" t="str">
        <f t="shared" si="23"/>
        <v>19.0mm LE</v>
      </c>
      <c r="H370" s="1" t="str">
        <f>_xlfn.CONCAT(TEXT(R370,"0.0"),"mm ",INDEX('Pipe Lookup'!D:D,MATCH('~17 Pipe Segmentation'!S370,'Pipe Lookup'!C:C,0))," TYPE ",Q370)</f>
        <v>19.0mm Elbow TYPE 26</v>
      </c>
      <c r="M370" s="1" t="s">
        <v>9472</v>
      </c>
      <c r="N370" s="1" t="s">
        <v>9513</v>
      </c>
      <c r="O370" s="1" t="s">
        <v>9514</v>
      </c>
      <c r="P370" s="1">
        <v>5</v>
      </c>
      <c r="Q370" s="1">
        <v>26</v>
      </c>
      <c r="R370" s="1">
        <v>19</v>
      </c>
      <c r="S370" s="1" t="s">
        <v>56</v>
      </c>
      <c r="T370" s="1" t="s">
        <v>205</v>
      </c>
      <c r="V370" s="1" t="s">
        <v>9515</v>
      </c>
      <c r="W370" s="1">
        <v>0</v>
      </c>
      <c r="X370" s="1" t="s">
        <v>58</v>
      </c>
    </row>
    <row r="371" spans="1:24" x14ac:dyDescent="0.2">
      <c r="A371" s="1">
        <f t="shared" si="20"/>
        <v>1013098</v>
      </c>
      <c r="B371" s="1">
        <f t="shared" si="20"/>
        <v>1013112</v>
      </c>
      <c r="C371" s="11" t="s">
        <v>52</v>
      </c>
      <c r="D371" s="12">
        <f>INDEX(families!$A:$A,MATCH(E371,families!$B:$B,0))</f>
        <v>2</v>
      </c>
      <c r="E371" s="1" t="str">
        <f t="shared" si="21"/>
        <v>FBE</v>
      </c>
      <c r="F371" s="1">
        <f t="shared" si="22"/>
        <v>19</v>
      </c>
      <c r="G371" s="1" t="str">
        <f t="shared" si="23"/>
        <v>19.0mm FBE</v>
      </c>
      <c r="H371" s="1" t="str">
        <f>_xlfn.CONCAT(TEXT(R371,"0.0"),"mm ",INDEX('Pipe Lookup'!D:D,MATCH('~17 Pipe Segmentation'!S371,'Pipe Lookup'!C:C,0))," TYPE ",Q371)</f>
        <v>19.0mm Fusion-Bonded Epoxy TYPE 7</v>
      </c>
      <c r="M371" s="1" t="s">
        <v>9472</v>
      </c>
      <c r="N371" s="1" t="s">
        <v>9514</v>
      </c>
      <c r="O371" s="1" t="s">
        <v>9516</v>
      </c>
      <c r="P371" s="1">
        <v>14</v>
      </c>
      <c r="Q371" s="1">
        <v>7</v>
      </c>
      <c r="R371" s="1">
        <v>19</v>
      </c>
      <c r="S371" s="1" t="s">
        <v>54</v>
      </c>
      <c r="T371" s="1" t="s">
        <v>205</v>
      </c>
      <c r="W371" s="1">
        <v>0</v>
      </c>
      <c r="X371" s="1" t="s">
        <v>58</v>
      </c>
    </row>
    <row r="372" spans="1:24" x14ac:dyDescent="0.2">
      <c r="A372" s="1">
        <f t="shared" si="20"/>
        <v>1013112</v>
      </c>
      <c r="B372" s="1">
        <f t="shared" si="20"/>
        <v>1013118</v>
      </c>
      <c r="C372" s="11" t="s">
        <v>52</v>
      </c>
      <c r="D372" s="12">
        <f>INDEX(families!$A:$A,MATCH(E372,families!$B:$B,0))</f>
        <v>3</v>
      </c>
      <c r="E372" s="1" t="str">
        <f t="shared" si="21"/>
        <v>LE</v>
      </c>
      <c r="F372" s="1">
        <f t="shared" si="22"/>
        <v>19</v>
      </c>
      <c r="G372" s="1" t="str">
        <f t="shared" si="23"/>
        <v>19.0mm LE</v>
      </c>
      <c r="H372" s="1" t="str">
        <f>_xlfn.CONCAT(TEXT(R372,"0.0"),"mm ",INDEX('Pipe Lookup'!D:D,MATCH('~17 Pipe Segmentation'!S372,'Pipe Lookup'!C:C,0))," TYPE ",Q372)</f>
        <v>19.0mm Elbow TYPE 26</v>
      </c>
      <c r="M372" s="1" t="s">
        <v>9472</v>
      </c>
      <c r="N372" s="1" t="s">
        <v>9516</v>
      </c>
      <c r="O372" s="1" t="s">
        <v>9517</v>
      </c>
      <c r="P372" s="1">
        <v>6</v>
      </c>
      <c r="Q372" s="1">
        <v>26</v>
      </c>
      <c r="R372" s="1">
        <v>19</v>
      </c>
      <c r="S372" s="1" t="s">
        <v>56</v>
      </c>
      <c r="T372" s="1" t="s">
        <v>205</v>
      </c>
      <c r="V372" s="1" t="s">
        <v>9518</v>
      </c>
      <c r="W372" s="1">
        <v>0</v>
      </c>
      <c r="X372" s="1" t="s">
        <v>58</v>
      </c>
    </row>
    <row r="373" spans="1:24" x14ac:dyDescent="0.2">
      <c r="A373" s="1">
        <f t="shared" si="20"/>
        <v>1013118</v>
      </c>
      <c r="B373" s="1">
        <f t="shared" si="20"/>
        <v>1013145</v>
      </c>
      <c r="C373" s="11" t="s">
        <v>52</v>
      </c>
      <c r="D373" s="12">
        <f>INDEX(families!$A:$A,MATCH(E373,families!$B:$B,0))</f>
        <v>2</v>
      </c>
      <c r="E373" s="1" t="str">
        <f t="shared" si="21"/>
        <v>FBE</v>
      </c>
      <c r="F373" s="1">
        <f t="shared" si="22"/>
        <v>19</v>
      </c>
      <c r="G373" s="1" t="str">
        <f t="shared" si="23"/>
        <v>19.0mm FBE</v>
      </c>
      <c r="H373" s="1" t="str">
        <f>_xlfn.CONCAT(TEXT(R373,"0.0"),"mm ",INDEX('Pipe Lookup'!D:D,MATCH('~17 Pipe Segmentation'!S373,'Pipe Lookup'!C:C,0))," TYPE ",Q373)</f>
        <v>19.0mm Fusion-Bonded Epoxy TYPE 7</v>
      </c>
      <c r="M373" s="1" t="s">
        <v>9472</v>
      </c>
      <c r="N373" s="1" t="s">
        <v>9517</v>
      </c>
      <c r="O373" s="1" t="s">
        <v>9519</v>
      </c>
      <c r="P373" s="1">
        <v>27</v>
      </c>
      <c r="Q373" s="1">
        <v>7</v>
      </c>
      <c r="R373" s="1">
        <v>19</v>
      </c>
      <c r="S373" s="1" t="s">
        <v>54</v>
      </c>
      <c r="T373" s="1" t="s">
        <v>205</v>
      </c>
      <c r="W373" s="1">
        <v>0</v>
      </c>
      <c r="X373" s="1" t="s">
        <v>58</v>
      </c>
    </row>
    <row r="374" spans="1:24" x14ac:dyDescent="0.2">
      <c r="A374" s="1">
        <f t="shared" si="20"/>
        <v>1013145</v>
      </c>
      <c r="B374" s="1">
        <f t="shared" si="20"/>
        <v>1013149</v>
      </c>
      <c r="C374" s="11" t="s">
        <v>52</v>
      </c>
      <c r="D374" s="12">
        <f>INDEX(families!$A:$A,MATCH(E374,families!$B:$B,0))</f>
        <v>3</v>
      </c>
      <c r="E374" s="1" t="str">
        <f t="shared" si="21"/>
        <v>LE</v>
      </c>
      <c r="F374" s="1">
        <f t="shared" si="22"/>
        <v>19</v>
      </c>
      <c r="G374" s="1" t="str">
        <f t="shared" si="23"/>
        <v>19.0mm LE</v>
      </c>
      <c r="H374" s="1" t="str">
        <f>_xlfn.CONCAT(TEXT(R374,"0.0"),"mm ",INDEX('Pipe Lookup'!D:D,MATCH('~17 Pipe Segmentation'!S374,'Pipe Lookup'!C:C,0))," TYPE ",Q374)</f>
        <v>19.0mm Elbow TYPE 26</v>
      </c>
      <c r="M374" s="1" t="s">
        <v>9472</v>
      </c>
      <c r="N374" s="1" t="s">
        <v>9519</v>
      </c>
      <c r="O374" s="1" t="s">
        <v>9520</v>
      </c>
      <c r="P374" s="1">
        <v>4</v>
      </c>
      <c r="Q374" s="1">
        <v>26</v>
      </c>
      <c r="R374" s="1">
        <v>19</v>
      </c>
      <c r="S374" s="1" t="s">
        <v>56</v>
      </c>
      <c r="T374" s="1" t="s">
        <v>205</v>
      </c>
      <c r="V374" s="1" t="s">
        <v>9521</v>
      </c>
      <c r="W374" s="1">
        <v>0</v>
      </c>
      <c r="X374" s="1" t="s">
        <v>58</v>
      </c>
    </row>
    <row r="375" spans="1:24" x14ac:dyDescent="0.2">
      <c r="A375" s="1">
        <f t="shared" si="20"/>
        <v>1013149</v>
      </c>
      <c r="B375" s="1">
        <f t="shared" si="20"/>
        <v>1013172</v>
      </c>
      <c r="C375" s="11" t="s">
        <v>52</v>
      </c>
      <c r="D375" s="12">
        <f>INDEX(families!$A:$A,MATCH(E375,families!$B:$B,0))</f>
        <v>2</v>
      </c>
      <c r="E375" s="1" t="str">
        <f t="shared" si="21"/>
        <v>FBE</v>
      </c>
      <c r="F375" s="1">
        <f t="shared" si="22"/>
        <v>19</v>
      </c>
      <c r="G375" s="1" t="str">
        <f t="shared" si="23"/>
        <v>19.0mm FBE</v>
      </c>
      <c r="H375" s="1" t="str">
        <f>_xlfn.CONCAT(TEXT(R375,"0.0"),"mm ",INDEX('Pipe Lookup'!D:D,MATCH('~17 Pipe Segmentation'!S375,'Pipe Lookup'!C:C,0))," TYPE ",Q375)</f>
        <v>19.0mm Fusion-Bonded Epoxy TYPE 7</v>
      </c>
      <c r="M375" s="1" t="s">
        <v>9472</v>
      </c>
      <c r="N375" s="1" t="s">
        <v>9520</v>
      </c>
      <c r="O375" s="1" t="s">
        <v>9522</v>
      </c>
      <c r="P375" s="1">
        <v>23</v>
      </c>
      <c r="Q375" s="1">
        <v>7</v>
      </c>
      <c r="R375" s="1">
        <v>19</v>
      </c>
      <c r="S375" s="1" t="s">
        <v>54</v>
      </c>
      <c r="T375" s="1" t="s">
        <v>205</v>
      </c>
      <c r="W375" s="1">
        <v>0</v>
      </c>
      <c r="X375" s="1" t="s">
        <v>58</v>
      </c>
    </row>
    <row r="376" spans="1:24" x14ac:dyDescent="0.2">
      <c r="A376" s="1">
        <f t="shared" si="20"/>
        <v>1013172</v>
      </c>
      <c r="B376" s="1">
        <f t="shared" si="20"/>
        <v>1013177</v>
      </c>
      <c r="C376" s="11" t="s">
        <v>52</v>
      </c>
      <c r="D376" s="12">
        <f>INDEX(families!$A:$A,MATCH(E376,families!$B:$B,0))</f>
        <v>3</v>
      </c>
      <c r="E376" s="1" t="str">
        <f t="shared" si="21"/>
        <v>LE</v>
      </c>
      <c r="F376" s="1">
        <f t="shared" si="22"/>
        <v>19</v>
      </c>
      <c r="G376" s="1" t="str">
        <f t="shared" si="23"/>
        <v>19.0mm LE</v>
      </c>
      <c r="H376" s="1" t="str">
        <f>_xlfn.CONCAT(TEXT(R376,"0.0"),"mm ",INDEX('Pipe Lookup'!D:D,MATCH('~17 Pipe Segmentation'!S376,'Pipe Lookup'!C:C,0))," TYPE ",Q376)</f>
        <v>19.0mm Elbow TYPE 26</v>
      </c>
      <c r="M376" s="1" t="s">
        <v>9472</v>
      </c>
      <c r="N376" s="1" t="s">
        <v>9522</v>
      </c>
      <c r="O376" s="1" t="s">
        <v>9523</v>
      </c>
      <c r="P376" s="1">
        <v>5</v>
      </c>
      <c r="Q376" s="1">
        <v>26</v>
      </c>
      <c r="R376" s="1">
        <v>19</v>
      </c>
      <c r="S376" s="1" t="s">
        <v>56</v>
      </c>
      <c r="T376" s="1" t="s">
        <v>205</v>
      </c>
      <c r="V376" s="1" t="s">
        <v>9524</v>
      </c>
      <c r="W376" s="1">
        <v>0</v>
      </c>
      <c r="X376" s="1" t="s">
        <v>58</v>
      </c>
    </row>
    <row r="377" spans="1:24" x14ac:dyDescent="0.2">
      <c r="A377" s="1">
        <f t="shared" si="20"/>
        <v>1013177</v>
      </c>
      <c r="B377" s="1">
        <f t="shared" si="20"/>
        <v>1013199</v>
      </c>
      <c r="C377" s="11" t="s">
        <v>52</v>
      </c>
      <c r="D377" s="12">
        <f>INDEX(families!$A:$A,MATCH(E377,families!$B:$B,0))</f>
        <v>2</v>
      </c>
      <c r="E377" s="1" t="str">
        <f t="shared" si="21"/>
        <v>FBE</v>
      </c>
      <c r="F377" s="1">
        <f t="shared" si="22"/>
        <v>19</v>
      </c>
      <c r="G377" s="1" t="str">
        <f t="shared" si="23"/>
        <v>19.0mm FBE</v>
      </c>
      <c r="H377" s="1" t="str">
        <f>_xlfn.CONCAT(TEXT(R377,"0.0"),"mm ",INDEX('Pipe Lookup'!D:D,MATCH('~17 Pipe Segmentation'!S377,'Pipe Lookup'!C:C,0))," TYPE ",Q377)</f>
        <v>19.0mm Fusion-Bonded Epoxy TYPE 7</v>
      </c>
      <c r="M377" s="1" t="s">
        <v>9472</v>
      </c>
      <c r="N377" s="1" t="s">
        <v>9523</v>
      </c>
      <c r="O377" s="1" t="s">
        <v>9525</v>
      </c>
      <c r="P377" s="1">
        <v>22</v>
      </c>
      <c r="Q377" s="1">
        <v>7</v>
      </c>
      <c r="R377" s="1">
        <v>19</v>
      </c>
      <c r="S377" s="1" t="s">
        <v>54</v>
      </c>
      <c r="T377" s="1" t="s">
        <v>205</v>
      </c>
      <c r="W377" s="1">
        <v>0</v>
      </c>
      <c r="X377" s="1" t="s">
        <v>58</v>
      </c>
    </row>
    <row r="378" spans="1:24" x14ac:dyDescent="0.2">
      <c r="A378" s="1">
        <f t="shared" si="20"/>
        <v>1013199</v>
      </c>
      <c r="B378" s="1">
        <f t="shared" si="20"/>
        <v>1013205</v>
      </c>
      <c r="C378" s="11" t="s">
        <v>52</v>
      </c>
      <c r="D378" s="12">
        <f>INDEX(families!$A:$A,MATCH(E378,families!$B:$B,0))</f>
        <v>3</v>
      </c>
      <c r="E378" s="1" t="str">
        <f t="shared" si="21"/>
        <v>LE</v>
      </c>
      <c r="F378" s="1">
        <f t="shared" si="22"/>
        <v>19</v>
      </c>
      <c r="G378" s="1" t="str">
        <f t="shared" si="23"/>
        <v>19.0mm LE</v>
      </c>
      <c r="H378" s="1" t="str">
        <f>_xlfn.CONCAT(TEXT(R378,"0.0"),"mm ",INDEX('Pipe Lookup'!D:D,MATCH('~17 Pipe Segmentation'!S378,'Pipe Lookup'!C:C,0))," TYPE ",Q378)</f>
        <v>19.0mm Elbow TYPE 26</v>
      </c>
      <c r="M378" s="1" t="s">
        <v>9472</v>
      </c>
      <c r="N378" s="1" t="s">
        <v>9525</v>
      </c>
      <c r="O378" s="1" t="s">
        <v>9526</v>
      </c>
      <c r="P378" s="1">
        <v>6</v>
      </c>
      <c r="Q378" s="1">
        <v>26</v>
      </c>
      <c r="R378" s="1">
        <v>19</v>
      </c>
      <c r="S378" s="1" t="s">
        <v>56</v>
      </c>
      <c r="T378" s="1" t="s">
        <v>205</v>
      </c>
      <c r="V378" s="1" t="s">
        <v>9527</v>
      </c>
      <c r="W378" s="1">
        <v>0</v>
      </c>
      <c r="X378" s="1" t="s">
        <v>58</v>
      </c>
    </row>
    <row r="379" spans="1:24" x14ac:dyDescent="0.2">
      <c r="A379" s="1">
        <f t="shared" si="20"/>
        <v>1013205</v>
      </c>
      <c r="B379" s="1">
        <f t="shared" si="20"/>
        <v>1013241</v>
      </c>
      <c r="C379" s="11" t="s">
        <v>52</v>
      </c>
      <c r="D379" s="12">
        <f>INDEX(families!$A:$A,MATCH(E379,families!$B:$B,0))</f>
        <v>2</v>
      </c>
      <c r="E379" s="1" t="str">
        <f t="shared" si="21"/>
        <v>FBE</v>
      </c>
      <c r="F379" s="1">
        <f t="shared" si="22"/>
        <v>19</v>
      </c>
      <c r="G379" s="1" t="str">
        <f t="shared" si="23"/>
        <v>19.0mm FBE</v>
      </c>
      <c r="H379" s="1" t="str">
        <f>_xlfn.CONCAT(TEXT(R379,"0.0"),"mm ",INDEX('Pipe Lookup'!D:D,MATCH('~17 Pipe Segmentation'!S379,'Pipe Lookup'!C:C,0))," TYPE ",Q379)</f>
        <v>19.0mm Fusion-Bonded Epoxy TYPE 7</v>
      </c>
      <c r="M379" s="1" t="s">
        <v>9472</v>
      </c>
      <c r="N379" s="1" t="s">
        <v>9526</v>
      </c>
      <c r="O379" s="1" t="s">
        <v>9528</v>
      </c>
      <c r="P379" s="1">
        <v>36</v>
      </c>
      <c r="Q379" s="1">
        <v>7</v>
      </c>
      <c r="R379" s="1">
        <v>19</v>
      </c>
      <c r="S379" s="1" t="s">
        <v>54</v>
      </c>
      <c r="T379" s="1" t="s">
        <v>205</v>
      </c>
      <c r="W379" s="1">
        <v>0</v>
      </c>
      <c r="X379" s="1" t="s">
        <v>58</v>
      </c>
    </row>
    <row r="380" spans="1:24" x14ac:dyDescent="0.2">
      <c r="A380" s="1">
        <f t="shared" si="20"/>
        <v>1013241</v>
      </c>
      <c r="B380" s="1">
        <f t="shared" si="20"/>
        <v>1013246</v>
      </c>
      <c r="C380" s="11" t="s">
        <v>52</v>
      </c>
      <c r="D380" s="12">
        <f>INDEX(families!$A:$A,MATCH(E380,families!$B:$B,0))</f>
        <v>3</v>
      </c>
      <c r="E380" s="1" t="str">
        <f t="shared" si="21"/>
        <v>LE</v>
      </c>
      <c r="F380" s="1">
        <f t="shared" si="22"/>
        <v>19</v>
      </c>
      <c r="G380" s="1" t="str">
        <f t="shared" si="23"/>
        <v>19.0mm LE</v>
      </c>
      <c r="H380" s="1" t="str">
        <f>_xlfn.CONCAT(TEXT(R380,"0.0"),"mm ",INDEX('Pipe Lookup'!D:D,MATCH('~17 Pipe Segmentation'!S380,'Pipe Lookup'!C:C,0))," TYPE ",Q380)</f>
        <v>19.0mm Elbow TYPE 26</v>
      </c>
      <c r="M380" s="1" t="s">
        <v>9472</v>
      </c>
      <c r="N380" s="1" t="s">
        <v>9528</v>
      </c>
      <c r="O380" s="1" t="s">
        <v>9529</v>
      </c>
      <c r="P380" s="1">
        <v>5</v>
      </c>
      <c r="Q380" s="1">
        <v>26</v>
      </c>
      <c r="R380" s="1">
        <v>19</v>
      </c>
      <c r="S380" s="1" t="s">
        <v>56</v>
      </c>
      <c r="T380" s="1" t="s">
        <v>205</v>
      </c>
      <c r="V380" s="1" t="s">
        <v>9530</v>
      </c>
      <c r="W380" s="1">
        <v>0</v>
      </c>
      <c r="X380" s="1" t="s">
        <v>58</v>
      </c>
    </row>
    <row r="381" spans="1:24" x14ac:dyDescent="0.2">
      <c r="A381" s="1">
        <f t="shared" si="20"/>
        <v>1013246</v>
      </c>
      <c r="B381" s="1">
        <f t="shared" si="20"/>
        <v>1013261</v>
      </c>
      <c r="C381" s="11" t="s">
        <v>52</v>
      </c>
      <c r="D381" s="12">
        <f>INDEX(families!$A:$A,MATCH(E381,families!$B:$B,0))</f>
        <v>2</v>
      </c>
      <c r="E381" s="1" t="str">
        <f t="shared" si="21"/>
        <v>FBE</v>
      </c>
      <c r="F381" s="1">
        <f t="shared" si="22"/>
        <v>19</v>
      </c>
      <c r="G381" s="1" t="str">
        <f t="shared" si="23"/>
        <v>19.0mm FBE</v>
      </c>
      <c r="H381" s="1" t="str">
        <f>_xlfn.CONCAT(TEXT(R381,"0.0"),"mm ",INDEX('Pipe Lookup'!D:D,MATCH('~17 Pipe Segmentation'!S381,'Pipe Lookup'!C:C,0))," TYPE ",Q381)</f>
        <v>19.0mm Fusion-Bonded Epoxy TYPE 7</v>
      </c>
      <c r="M381" s="1" t="s">
        <v>9472</v>
      </c>
      <c r="N381" s="1" t="s">
        <v>9529</v>
      </c>
      <c r="O381" s="1" t="s">
        <v>9531</v>
      </c>
      <c r="P381" s="1">
        <v>15</v>
      </c>
      <c r="Q381" s="1">
        <v>7</v>
      </c>
      <c r="R381" s="1">
        <v>19</v>
      </c>
      <c r="S381" s="1" t="s">
        <v>54</v>
      </c>
      <c r="T381" s="1" t="s">
        <v>205</v>
      </c>
      <c r="W381" s="1">
        <v>0</v>
      </c>
      <c r="X381" s="1" t="s">
        <v>58</v>
      </c>
    </row>
    <row r="382" spans="1:24" x14ac:dyDescent="0.2">
      <c r="A382" s="1">
        <f t="shared" si="20"/>
        <v>1013261</v>
      </c>
      <c r="B382" s="1">
        <f t="shared" si="20"/>
        <v>1013267</v>
      </c>
      <c r="C382" s="11" t="s">
        <v>52</v>
      </c>
      <c r="D382" s="12">
        <f>INDEX(families!$A:$A,MATCH(E382,families!$B:$B,0))</f>
        <v>2</v>
      </c>
      <c r="E382" s="1" t="str">
        <f t="shared" si="21"/>
        <v>FBE</v>
      </c>
      <c r="F382" s="1">
        <f t="shared" si="22"/>
        <v>21.5</v>
      </c>
      <c r="G382" s="1" t="str">
        <f t="shared" si="23"/>
        <v>21.5mm FBE</v>
      </c>
      <c r="H382" s="1" t="str">
        <f>_xlfn.CONCAT(TEXT(R382,"0.0"),"mm ",INDEX('Pipe Lookup'!D:D,MATCH('~17 Pipe Segmentation'!S382,'Pipe Lookup'!C:C,0))," TYPE ",Q382)</f>
        <v>21.5mm Fusion-Bonded Epoxy TYPE 34</v>
      </c>
      <c r="M382" s="1" t="s">
        <v>9472</v>
      </c>
      <c r="N382" s="1" t="s">
        <v>9531</v>
      </c>
      <c r="O382" s="1" t="s">
        <v>9532</v>
      </c>
      <c r="P382" s="1">
        <v>6</v>
      </c>
      <c r="Q382" s="1">
        <v>34</v>
      </c>
      <c r="R382" s="1">
        <v>21.5</v>
      </c>
      <c r="S382" s="1" t="s">
        <v>54</v>
      </c>
      <c r="T382" s="1" t="s">
        <v>205</v>
      </c>
      <c r="W382" s="1">
        <v>0</v>
      </c>
      <c r="X382" s="1" t="s">
        <v>58</v>
      </c>
    </row>
    <row r="383" spans="1:24" x14ac:dyDescent="0.2">
      <c r="A383" s="1">
        <f t="shared" si="20"/>
        <v>1013267</v>
      </c>
      <c r="B383" s="1">
        <f t="shared" si="20"/>
        <v>1013272</v>
      </c>
      <c r="C383" s="11" t="s">
        <v>52</v>
      </c>
      <c r="D383" s="12">
        <f>INDEX(families!$A:$A,MATCH(E383,families!$B:$B,0))</f>
        <v>3</v>
      </c>
      <c r="E383" s="1" t="str">
        <f t="shared" si="21"/>
        <v>LE</v>
      </c>
      <c r="F383" s="1">
        <f t="shared" si="22"/>
        <v>23.7</v>
      </c>
      <c r="G383" s="1" t="str">
        <f t="shared" si="23"/>
        <v>23.7mm LE</v>
      </c>
      <c r="H383" s="1" t="str">
        <f>_xlfn.CONCAT(TEXT(R383,"0.0"),"mm ",INDEX('Pipe Lookup'!D:D,MATCH('~17 Pipe Segmentation'!S383,'Pipe Lookup'!C:C,0))," TYPE ",Q383)</f>
        <v>23.7mm Elbow TYPE 28</v>
      </c>
      <c r="M383" s="1" t="s">
        <v>9472</v>
      </c>
      <c r="N383" s="1" t="s">
        <v>9532</v>
      </c>
      <c r="O383" s="1" t="s">
        <v>9533</v>
      </c>
      <c r="P383" s="1">
        <v>5</v>
      </c>
      <c r="Q383" s="1">
        <v>28</v>
      </c>
      <c r="R383" s="1">
        <v>23.7</v>
      </c>
      <c r="S383" s="1" t="s">
        <v>56</v>
      </c>
      <c r="T383" s="1" t="s">
        <v>205</v>
      </c>
      <c r="V383" s="1" t="s">
        <v>9534</v>
      </c>
      <c r="W383" s="1">
        <v>0</v>
      </c>
      <c r="X383" s="1" t="s">
        <v>58</v>
      </c>
    </row>
    <row r="384" spans="1:24" x14ac:dyDescent="0.2">
      <c r="A384" s="1">
        <f t="shared" si="20"/>
        <v>1013272</v>
      </c>
      <c r="B384" s="1">
        <f t="shared" si="20"/>
        <v>1013278</v>
      </c>
      <c r="C384" s="11" t="s">
        <v>52</v>
      </c>
      <c r="D384" s="12">
        <f>INDEX(families!$A:$A,MATCH(E384,families!$B:$B,0))</f>
        <v>2</v>
      </c>
      <c r="E384" s="1" t="str">
        <f t="shared" si="21"/>
        <v>FBE</v>
      </c>
      <c r="F384" s="1">
        <f t="shared" si="22"/>
        <v>21.5</v>
      </c>
      <c r="G384" s="1" t="str">
        <f t="shared" si="23"/>
        <v>21.5mm FBE</v>
      </c>
      <c r="H384" s="1" t="str">
        <f>_xlfn.CONCAT(TEXT(R384,"0.0"),"mm ",INDEX('Pipe Lookup'!D:D,MATCH('~17 Pipe Segmentation'!S384,'Pipe Lookup'!C:C,0))," TYPE ",Q384)</f>
        <v>21.5mm Fusion-Bonded Epoxy TYPE 34</v>
      </c>
      <c r="M384" s="1" t="s">
        <v>9472</v>
      </c>
      <c r="N384" s="1" t="s">
        <v>9533</v>
      </c>
      <c r="O384" s="1" t="s">
        <v>9535</v>
      </c>
      <c r="P384" s="1">
        <v>6</v>
      </c>
      <c r="Q384" s="1">
        <v>34</v>
      </c>
      <c r="R384" s="1">
        <v>21.5</v>
      </c>
      <c r="S384" s="1" t="s">
        <v>54</v>
      </c>
      <c r="T384" s="1" t="s">
        <v>205</v>
      </c>
      <c r="W384" s="1">
        <v>0</v>
      </c>
      <c r="X384" s="1" t="s">
        <v>58</v>
      </c>
    </row>
    <row r="385" spans="1:24" x14ac:dyDescent="0.2">
      <c r="A385" s="1">
        <f t="shared" si="20"/>
        <v>1013278</v>
      </c>
      <c r="B385" s="1">
        <f t="shared" si="20"/>
        <v>1013400</v>
      </c>
      <c r="C385" s="11" t="s">
        <v>52</v>
      </c>
      <c r="D385" s="12">
        <f>INDEX(families!$A:$A,MATCH(E385,families!$B:$B,0))</f>
        <v>2</v>
      </c>
      <c r="E385" s="1" t="str">
        <f t="shared" si="21"/>
        <v>FBE</v>
      </c>
      <c r="F385" s="1">
        <f t="shared" si="22"/>
        <v>19</v>
      </c>
      <c r="G385" s="1" t="str">
        <f t="shared" si="23"/>
        <v>19.0mm FBE</v>
      </c>
      <c r="H385" s="1" t="str">
        <f>_xlfn.CONCAT(TEXT(R385,"0.0"),"mm ",INDEX('Pipe Lookup'!D:D,MATCH('~17 Pipe Segmentation'!S385,'Pipe Lookup'!C:C,0))," TYPE ",Q385)</f>
        <v>19.0mm Fusion-Bonded Epoxy TYPE 7</v>
      </c>
      <c r="M385" s="1" t="s">
        <v>9472</v>
      </c>
      <c r="N385" s="1" t="s">
        <v>9535</v>
      </c>
      <c r="O385" s="1" t="s">
        <v>9536</v>
      </c>
      <c r="P385" s="1">
        <v>122</v>
      </c>
      <c r="Q385" s="1">
        <v>7</v>
      </c>
      <c r="R385" s="1">
        <v>19</v>
      </c>
      <c r="S385" s="1" t="s">
        <v>54</v>
      </c>
      <c r="T385" s="1" t="s">
        <v>205</v>
      </c>
      <c r="W385" s="1">
        <v>0</v>
      </c>
      <c r="X385" s="1" t="s">
        <v>58</v>
      </c>
    </row>
    <row r="386" spans="1:24" x14ac:dyDescent="0.2">
      <c r="A386" s="1">
        <f t="shared" ref="A386:B449" si="24">IF(OR(AND(ISNUMBER(N386),N386&gt;0),ISNUMBER(SEARCH("+",N386))),IF(NOT(ISNUMBER(N386)),1000*LEFT(N386,SEARCH("+",N386)-1)+MID(N386,SEARCH("+",N386)+1,3)+RIGHT(N386,3),N386),"")</f>
        <v>1013400</v>
      </c>
      <c r="B386" s="1">
        <f t="shared" si="24"/>
        <v>1013469</v>
      </c>
      <c r="C386" s="11" t="s">
        <v>52</v>
      </c>
      <c r="D386" s="12">
        <f>INDEX(families!$A:$A,MATCH(E386,families!$B:$B,0))</f>
        <v>2</v>
      </c>
      <c r="E386" s="1" t="str">
        <f t="shared" si="21"/>
        <v>FBE</v>
      </c>
      <c r="F386" s="1">
        <f t="shared" si="22"/>
        <v>19</v>
      </c>
      <c r="G386" s="1" t="str">
        <f t="shared" si="23"/>
        <v>19.0mm FBE</v>
      </c>
      <c r="H386" s="1" t="str">
        <f>_xlfn.CONCAT(TEXT(R386,"0.0"),"mm ",INDEX('Pipe Lookup'!D:D,MATCH('~17 Pipe Segmentation'!S386,'Pipe Lookup'!C:C,0))," TYPE ",Q386)</f>
        <v>19.0mm Fusion-Bonded Epoxy TYPE 7</v>
      </c>
      <c r="M386" s="1" t="s">
        <v>9472</v>
      </c>
      <c r="N386" s="1" t="s">
        <v>9537</v>
      </c>
      <c r="O386" s="1" t="s">
        <v>9538</v>
      </c>
      <c r="P386" s="1">
        <v>69</v>
      </c>
      <c r="Q386" s="1">
        <v>7</v>
      </c>
      <c r="R386" s="1">
        <v>19</v>
      </c>
      <c r="S386" s="1" t="s">
        <v>54</v>
      </c>
      <c r="T386" s="1" t="s">
        <v>230</v>
      </c>
      <c r="W386" s="1">
        <v>0</v>
      </c>
      <c r="X386" s="1" t="s">
        <v>58</v>
      </c>
    </row>
    <row r="387" spans="1:24" x14ac:dyDescent="0.2">
      <c r="A387" s="1">
        <f t="shared" si="24"/>
        <v>1013469</v>
      </c>
      <c r="B387" s="1">
        <f t="shared" si="24"/>
        <v>1013474</v>
      </c>
      <c r="C387" s="11" t="s">
        <v>52</v>
      </c>
      <c r="D387" s="12">
        <f>INDEX(families!$A:$A,MATCH(E387,families!$B:$B,0))</f>
        <v>3</v>
      </c>
      <c r="E387" s="1" t="str">
        <f t="shared" ref="E387:E450" si="25">TRIM(LEFT(S387,3))</f>
        <v>LE</v>
      </c>
      <c r="F387" s="1">
        <f t="shared" ref="F387:F450" si="26">R387</f>
        <v>19</v>
      </c>
      <c r="G387" s="1" t="str">
        <f t="shared" ref="G387:G450" si="27">_xlfn.CONCAT(TEXT(R387,"0.0"),"mm ",S387)</f>
        <v>19.0mm LE</v>
      </c>
      <c r="H387" s="1" t="str">
        <f>_xlfn.CONCAT(TEXT(R387,"0.0"),"mm ",INDEX('Pipe Lookup'!D:D,MATCH('~17 Pipe Segmentation'!S387,'Pipe Lookup'!C:C,0))," TYPE ",Q387)</f>
        <v>19.0mm Elbow TYPE 26</v>
      </c>
      <c r="M387" s="1" t="s">
        <v>9472</v>
      </c>
      <c r="N387" s="1" t="s">
        <v>9538</v>
      </c>
      <c r="O387" s="1" t="s">
        <v>9539</v>
      </c>
      <c r="P387" s="1">
        <v>5</v>
      </c>
      <c r="Q387" s="1">
        <v>26</v>
      </c>
      <c r="R387" s="1">
        <v>19</v>
      </c>
      <c r="S387" s="1" t="s">
        <v>56</v>
      </c>
      <c r="T387" s="1" t="s">
        <v>230</v>
      </c>
      <c r="V387" s="1" t="s">
        <v>9540</v>
      </c>
      <c r="W387" s="1">
        <v>0</v>
      </c>
      <c r="X387" s="1" t="s">
        <v>58</v>
      </c>
    </row>
    <row r="388" spans="1:24" x14ac:dyDescent="0.2">
      <c r="A388" s="1">
        <f t="shared" si="24"/>
        <v>1013474</v>
      </c>
      <c r="B388" s="1">
        <f t="shared" si="24"/>
        <v>1013573</v>
      </c>
      <c r="C388" s="11" t="s">
        <v>52</v>
      </c>
      <c r="D388" s="12">
        <f>INDEX(families!$A:$A,MATCH(E388,families!$B:$B,0))</f>
        <v>2</v>
      </c>
      <c r="E388" s="1" t="str">
        <f t="shared" si="25"/>
        <v>FBE</v>
      </c>
      <c r="F388" s="1">
        <f t="shared" si="26"/>
        <v>19</v>
      </c>
      <c r="G388" s="1" t="str">
        <f t="shared" si="27"/>
        <v>19.0mm FBE</v>
      </c>
      <c r="H388" s="1" t="str">
        <f>_xlfn.CONCAT(TEXT(R388,"0.0"),"mm ",INDEX('Pipe Lookup'!D:D,MATCH('~17 Pipe Segmentation'!S388,'Pipe Lookup'!C:C,0))," TYPE ",Q388)</f>
        <v>19.0mm Fusion-Bonded Epoxy TYPE 7</v>
      </c>
      <c r="M388" s="1" t="s">
        <v>9472</v>
      </c>
      <c r="N388" s="1" t="s">
        <v>9539</v>
      </c>
      <c r="O388" s="1" t="s">
        <v>9541</v>
      </c>
      <c r="P388" s="1">
        <v>99</v>
      </c>
      <c r="Q388" s="1">
        <v>7</v>
      </c>
      <c r="R388" s="1">
        <v>19</v>
      </c>
      <c r="S388" s="1" t="s">
        <v>54</v>
      </c>
      <c r="T388" s="1" t="s">
        <v>230</v>
      </c>
      <c r="W388" s="1">
        <v>0</v>
      </c>
      <c r="X388" s="1" t="s">
        <v>58</v>
      </c>
    </row>
    <row r="389" spans="1:24" x14ac:dyDescent="0.2">
      <c r="A389" s="1">
        <f t="shared" si="24"/>
        <v>1013573</v>
      </c>
      <c r="B389" s="1">
        <f t="shared" si="24"/>
        <v>1013579</v>
      </c>
      <c r="C389" s="11" t="s">
        <v>52</v>
      </c>
      <c r="D389" s="12">
        <f>INDEX(families!$A:$A,MATCH(E389,families!$B:$B,0))</f>
        <v>2</v>
      </c>
      <c r="E389" s="1" t="str">
        <f t="shared" si="25"/>
        <v>FBE</v>
      </c>
      <c r="F389" s="1">
        <f t="shared" si="26"/>
        <v>21.5</v>
      </c>
      <c r="G389" s="1" t="str">
        <f t="shared" si="27"/>
        <v>21.5mm FBE</v>
      </c>
      <c r="H389" s="1" t="str">
        <f>_xlfn.CONCAT(TEXT(R389,"0.0"),"mm ",INDEX('Pipe Lookup'!D:D,MATCH('~17 Pipe Segmentation'!S389,'Pipe Lookup'!C:C,0))," TYPE ",Q389)</f>
        <v>21.5mm Fusion-Bonded Epoxy TYPE 34</v>
      </c>
      <c r="M389" s="1" t="s">
        <v>9472</v>
      </c>
      <c r="N389" s="1" t="s">
        <v>9541</v>
      </c>
      <c r="O389" s="1" t="s">
        <v>9542</v>
      </c>
      <c r="P389" s="1">
        <v>6</v>
      </c>
      <c r="Q389" s="1">
        <v>34</v>
      </c>
      <c r="R389" s="1">
        <v>21.5</v>
      </c>
      <c r="S389" s="1" t="s">
        <v>54</v>
      </c>
      <c r="T389" s="1" t="s">
        <v>230</v>
      </c>
      <c r="W389" s="1">
        <v>0</v>
      </c>
      <c r="X389" s="1" t="s">
        <v>58</v>
      </c>
    </row>
    <row r="390" spans="1:24" x14ac:dyDescent="0.2">
      <c r="A390" s="1">
        <f t="shared" si="24"/>
        <v>1013579</v>
      </c>
      <c r="B390" s="1">
        <f t="shared" si="24"/>
        <v>1013586</v>
      </c>
      <c r="C390" s="11" t="s">
        <v>52</v>
      </c>
      <c r="D390" s="12">
        <f>INDEX(families!$A:$A,MATCH(E390,families!$B:$B,0))</f>
        <v>3</v>
      </c>
      <c r="E390" s="1" t="str">
        <f t="shared" si="25"/>
        <v>LE</v>
      </c>
      <c r="F390" s="1">
        <f t="shared" si="26"/>
        <v>23.7</v>
      </c>
      <c r="G390" s="1" t="str">
        <f t="shared" si="27"/>
        <v>23.7mm LE</v>
      </c>
      <c r="H390" s="1" t="str">
        <f>_xlfn.CONCAT(TEXT(R390,"0.0"),"mm ",INDEX('Pipe Lookup'!D:D,MATCH('~17 Pipe Segmentation'!S390,'Pipe Lookup'!C:C,0))," TYPE ",Q390)</f>
        <v>23.7mm Elbow TYPE 28</v>
      </c>
      <c r="M390" s="1" t="s">
        <v>9472</v>
      </c>
      <c r="N390" s="1" t="s">
        <v>9542</v>
      </c>
      <c r="O390" s="1" t="s">
        <v>9543</v>
      </c>
      <c r="P390" s="1">
        <v>7</v>
      </c>
      <c r="Q390" s="1">
        <v>28</v>
      </c>
      <c r="R390" s="1">
        <v>23.7</v>
      </c>
      <c r="S390" s="1" t="s">
        <v>56</v>
      </c>
      <c r="T390" s="1" t="s">
        <v>230</v>
      </c>
      <c r="V390" s="1" t="s">
        <v>9544</v>
      </c>
      <c r="W390" s="1">
        <v>0</v>
      </c>
      <c r="X390" s="1" t="s">
        <v>58</v>
      </c>
    </row>
    <row r="391" spans="1:24" x14ac:dyDescent="0.2">
      <c r="A391" s="1">
        <f t="shared" si="24"/>
        <v>1013586</v>
      </c>
      <c r="B391" s="1">
        <f t="shared" si="24"/>
        <v>1013592</v>
      </c>
      <c r="C391" s="11" t="s">
        <v>52</v>
      </c>
      <c r="D391" s="12">
        <f>INDEX(families!$A:$A,MATCH(E391,families!$B:$B,0))</f>
        <v>2</v>
      </c>
      <c r="E391" s="1" t="str">
        <f t="shared" si="25"/>
        <v>FBE</v>
      </c>
      <c r="F391" s="1">
        <f t="shared" si="26"/>
        <v>21.5</v>
      </c>
      <c r="G391" s="1" t="str">
        <f t="shared" si="27"/>
        <v>21.5mm FBE</v>
      </c>
      <c r="H391" s="1" t="str">
        <f>_xlfn.CONCAT(TEXT(R391,"0.0"),"mm ",INDEX('Pipe Lookup'!D:D,MATCH('~17 Pipe Segmentation'!S391,'Pipe Lookup'!C:C,0))," TYPE ",Q391)</f>
        <v>21.5mm Fusion-Bonded Epoxy TYPE 34</v>
      </c>
      <c r="M391" s="1" t="s">
        <v>9472</v>
      </c>
      <c r="N391" s="1" t="s">
        <v>9543</v>
      </c>
      <c r="O391" s="1" t="s">
        <v>9545</v>
      </c>
      <c r="P391" s="1">
        <v>6</v>
      </c>
      <c r="Q391" s="1">
        <v>34</v>
      </c>
      <c r="R391" s="1">
        <v>21.5</v>
      </c>
      <c r="S391" s="1" t="s">
        <v>54</v>
      </c>
      <c r="T391" s="1" t="s">
        <v>230</v>
      </c>
      <c r="W391" s="1">
        <v>0</v>
      </c>
      <c r="X391" s="1" t="s">
        <v>58</v>
      </c>
    </row>
    <row r="392" spans="1:24" x14ac:dyDescent="0.2">
      <c r="A392" s="1">
        <f t="shared" si="24"/>
        <v>1013622</v>
      </c>
      <c r="B392" s="1">
        <f t="shared" si="24"/>
        <v>1013842.14</v>
      </c>
      <c r="C392" s="11" t="s">
        <v>52</v>
      </c>
      <c r="D392" s="12">
        <f>INDEX(families!$A:$A,MATCH(E392,families!$B:$B,0))</f>
        <v>2</v>
      </c>
      <c r="E392" s="1" t="str">
        <f t="shared" si="25"/>
        <v>FBE</v>
      </c>
      <c r="F392" s="1">
        <f t="shared" si="26"/>
        <v>19</v>
      </c>
      <c r="G392" s="1" t="str">
        <f t="shared" si="27"/>
        <v>19.0mm FBE</v>
      </c>
      <c r="H392" s="1" t="str">
        <f>_xlfn.CONCAT(TEXT(R392,"0.0"),"mm ",INDEX('Pipe Lookup'!D:D,MATCH('~17 Pipe Segmentation'!S392,'Pipe Lookup'!C:C,0))," TYPE ",Q392)</f>
        <v>19.0mm Fusion-Bonded Epoxy TYPE 7</v>
      </c>
      <c r="M392" s="1" t="s">
        <v>9472</v>
      </c>
      <c r="N392" s="1">
        <v>1013622</v>
      </c>
      <c r="O392" s="1">
        <v>1013842.14</v>
      </c>
      <c r="P392" s="1">
        <v>220.14000000001397</v>
      </c>
      <c r="Q392" s="1">
        <v>7</v>
      </c>
      <c r="R392" s="1">
        <v>19</v>
      </c>
      <c r="S392" s="1" t="s">
        <v>54</v>
      </c>
      <c r="T392" s="1" t="s">
        <v>230</v>
      </c>
      <c r="V392" s="1" t="s">
        <v>9546</v>
      </c>
      <c r="W392" s="1" t="s">
        <v>173</v>
      </c>
      <c r="X392" s="1" t="s">
        <v>58</v>
      </c>
    </row>
    <row r="393" spans="1:24" x14ac:dyDescent="0.2">
      <c r="A393" s="1">
        <f t="shared" si="24"/>
        <v>1013842.14</v>
      </c>
      <c r="B393" s="1">
        <f t="shared" si="24"/>
        <v>1013846.82</v>
      </c>
      <c r="C393" s="11" t="s">
        <v>52</v>
      </c>
      <c r="D393" s="12">
        <f>INDEX(families!$A:$A,MATCH(E393,families!$B:$B,0))</f>
        <v>3</v>
      </c>
      <c r="E393" s="1" t="str">
        <f t="shared" si="25"/>
        <v>LE</v>
      </c>
      <c r="F393" s="1">
        <f t="shared" si="26"/>
        <v>19</v>
      </c>
      <c r="G393" s="1" t="str">
        <f t="shared" si="27"/>
        <v>19.0mm LE</v>
      </c>
      <c r="H393" s="1" t="str">
        <f>_xlfn.CONCAT(TEXT(R393,"0.0"),"mm ",INDEX('Pipe Lookup'!D:D,MATCH('~17 Pipe Segmentation'!S393,'Pipe Lookup'!C:C,0))," TYPE ",Q393)</f>
        <v>19.0mm Elbow TYPE 26</v>
      </c>
      <c r="M393" s="1" t="s">
        <v>9472</v>
      </c>
      <c r="N393" s="1">
        <v>1013842.14</v>
      </c>
      <c r="O393" s="1">
        <v>1013846.82</v>
      </c>
      <c r="P393" s="1">
        <v>4.6799999999348074</v>
      </c>
      <c r="Q393" s="1">
        <v>26</v>
      </c>
      <c r="R393" s="1">
        <v>19</v>
      </c>
      <c r="S393" s="1" t="s">
        <v>56</v>
      </c>
      <c r="T393" s="1" t="s">
        <v>230</v>
      </c>
      <c r="V393" s="1" t="s">
        <v>9547</v>
      </c>
      <c r="W393" s="1">
        <v>0</v>
      </c>
      <c r="X393" s="1" t="s">
        <v>58</v>
      </c>
    </row>
    <row r="394" spans="1:24" x14ac:dyDescent="0.2">
      <c r="A394" s="1">
        <f t="shared" si="24"/>
        <v>1013846.82</v>
      </c>
      <c r="B394" s="1">
        <f t="shared" si="24"/>
        <v>1014022</v>
      </c>
      <c r="C394" s="11" t="s">
        <v>52</v>
      </c>
      <c r="D394" s="12">
        <f>INDEX(families!$A:$A,MATCH(E394,families!$B:$B,0))</f>
        <v>2</v>
      </c>
      <c r="E394" s="1" t="str">
        <f t="shared" si="25"/>
        <v>FBE</v>
      </c>
      <c r="F394" s="1">
        <f t="shared" si="26"/>
        <v>19</v>
      </c>
      <c r="G394" s="1" t="str">
        <f t="shared" si="27"/>
        <v>19.0mm FBE</v>
      </c>
      <c r="H394" s="1" t="str">
        <f>_xlfn.CONCAT(TEXT(R394,"0.0"),"mm ",INDEX('Pipe Lookup'!D:D,MATCH('~17 Pipe Segmentation'!S394,'Pipe Lookup'!C:C,0))," TYPE ",Q394)</f>
        <v>19.0mm Fusion-Bonded Epoxy TYPE 7</v>
      </c>
      <c r="M394" s="1" t="s">
        <v>9472</v>
      </c>
      <c r="N394" s="1">
        <v>1013846.82</v>
      </c>
      <c r="O394" s="1">
        <v>1014022</v>
      </c>
      <c r="P394" s="1">
        <v>175.18000000005122</v>
      </c>
      <c r="Q394" s="1">
        <v>7</v>
      </c>
      <c r="R394" s="1">
        <v>19</v>
      </c>
      <c r="S394" s="1" t="s">
        <v>54</v>
      </c>
      <c r="T394" s="1" t="s">
        <v>230</v>
      </c>
      <c r="W394" s="1">
        <v>0</v>
      </c>
      <c r="X394" s="1" t="s">
        <v>58</v>
      </c>
    </row>
    <row r="395" spans="1:24" x14ac:dyDescent="0.2">
      <c r="A395" s="1">
        <f t="shared" si="24"/>
        <v>1014022</v>
      </c>
      <c r="B395" s="1">
        <f t="shared" si="24"/>
        <v>1014310</v>
      </c>
      <c r="C395" s="11" t="s">
        <v>52</v>
      </c>
      <c r="D395" s="12">
        <f>INDEX(families!$A:$A,MATCH(E395,families!$B:$B,0))</f>
        <v>2</v>
      </c>
      <c r="E395" s="1" t="str">
        <f t="shared" si="25"/>
        <v>FBE</v>
      </c>
      <c r="F395" s="1">
        <f t="shared" si="26"/>
        <v>21.5</v>
      </c>
      <c r="G395" s="1" t="str">
        <f t="shared" si="27"/>
        <v>21.5mm FBE</v>
      </c>
      <c r="H395" s="1" t="str">
        <f>_xlfn.CONCAT(TEXT(R395,"0.0"),"mm ",INDEX('Pipe Lookup'!D:D,MATCH('~17 Pipe Segmentation'!S395,'Pipe Lookup'!C:C,0))," TYPE ",Q395)</f>
        <v>21.5mm Fusion-Bonded Epoxy TYPE 34</v>
      </c>
      <c r="M395" s="1" t="s">
        <v>9472</v>
      </c>
      <c r="N395" s="1">
        <v>1014022</v>
      </c>
      <c r="O395" s="1">
        <v>1014310</v>
      </c>
      <c r="P395" s="1">
        <v>288</v>
      </c>
      <c r="Q395" s="1">
        <v>34</v>
      </c>
      <c r="R395" s="1">
        <v>21.5</v>
      </c>
      <c r="S395" s="1" t="s">
        <v>54</v>
      </c>
      <c r="T395" s="1" t="s">
        <v>230</v>
      </c>
      <c r="W395" s="1">
        <v>0</v>
      </c>
      <c r="X395" s="1" t="s">
        <v>58</v>
      </c>
    </row>
    <row r="396" spans="1:24" x14ac:dyDescent="0.2">
      <c r="A396" s="1">
        <f t="shared" si="24"/>
        <v>1014310</v>
      </c>
      <c r="B396" s="1">
        <f t="shared" si="24"/>
        <v>1014925.41</v>
      </c>
      <c r="C396" s="11" t="s">
        <v>52</v>
      </c>
      <c r="D396" s="12">
        <f>INDEX(families!$A:$A,MATCH(E396,families!$B:$B,0))</f>
        <v>2</v>
      </c>
      <c r="E396" s="1" t="str">
        <f t="shared" si="25"/>
        <v>FBE</v>
      </c>
      <c r="F396" s="1">
        <f t="shared" si="26"/>
        <v>19</v>
      </c>
      <c r="G396" s="1" t="str">
        <f t="shared" si="27"/>
        <v>19.0mm FBE</v>
      </c>
      <c r="H396" s="1" t="str">
        <f>_xlfn.CONCAT(TEXT(R396,"0.0"),"mm ",INDEX('Pipe Lookup'!D:D,MATCH('~17 Pipe Segmentation'!S396,'Pipe Lookup'!C:C,0))," TYPE ",Q396)</f>
        <v>19.0mm Fusion-Bonded Epoxy TYPE 7</v>
      </c>
      <c r="M396" s="1" t="s">
        <v>9472</v>
      </c>
      <c r="N396" s="1">
        <v>1014310</v>
      </c>
      <c r="O396" s="1">
        <v>1014925.41</v>
      </c>
      <c r="P396" s="1">
        <v>615.4100000000326</v>
      </c>
      <c r="Q396" s="1">
        <v>7</v>
      </c>
      <c r="R396" s="1">
        <v>19</v>
      </c>
      <c r="S396" s="1" t="s">
        <v>54</v>
      </c>
      <c r="T396" s="1" t="s">
        <v>230</v>
      </c>
      <c r="W396" s="1">
        <v>0</v>
      </c>
      <c r="X396" s="1" t="s">
        <v>58</v>
      </c>
    </row>
    <row r="397" spans="1:24" x14ac:dyDescent="0.2">
      <c r="A397" s="1">
        <f t="shared" si="24"/>
        <v>1014925.41</v>
      </c>
      <c r="B397" s="1">
        <f t="shared" si="24"/>
        <v>1014930.64</v>
      </c>
      <c r="C397" s="11" t="s">
        <v>52</v>
      </c>
      <c r="D397" s="12">
        <f>INDEX(families!$A:$A,MATCH(E397,families!$B:$B,0))</f>
        <v>3</v>
      </c>
      <c r="E397" s="1" t="str">
        <f t="shared" si="25"/>
        <v>LE</v>
      </c>
      <c r="F397" s="1">
        <f t="shared" si="26"/>
        <v>23.7</v>
      </c>
      <c r="G397" s="1" t="str">
        <f t="shared" si="27"/>
        <v>23.7mm LE</v>
      </c>
      <c r="H397" s="1" t="str">
        <f>_xlfn.CONCAT(TEXT(R397,"0.0"),"mm ",INDEX('Pipe Lookup'!D:D,MATCH('~17 Pipe Segmentation'!S397,'Pipe Lookup'!C:C,0))," TYPE ",Q397)</f>
        <v>23.7mm Elbow TYPE 28</v>
      </c>
      <c r="M397" s="1" t="s">
        <v>9472</v>
      </c>
      <c r="N397" s="1">
        <v>1014925.41</v>
      </c>
      <c r="O397" s="1">
        <v>1014930.64</v>
      </c>
      <c r="P397" s="1">
        <v>5.2299999999813735</v>
      </c>
      <c r="Q397" s="1">
        <v>28</v>
      </c>
      <c r="R397" s="1">
        <v>23.7</v>
      </c>
      <c r="S397" s="1" t="s">
        <v>56</v>
      </c>
      <c r="T397" s="1" t="s">
        <v>230</v>
      </c>
      <c r="V397" s="1" t="s">
        <v>9548</v>
      </c>
      <c r="W397" s="1">
        <v>0</v>
      </c>
      <c r="X397" s="1" t="s">
        <v>58</v>
      </c>
    </row>
    <row r="398" spans="1:24" x14ac:dyDescent="0.2">
      <c r="A398" s="1">
        <f t="shared" si="24"/>
        <v>1014930.64</v>
      </c>
      <c r="B398" s="1">
        <f t="shared" si="24"/>
        <v>1015000</v>
      </c>
      <c r="C398" s="11" t="s">
        <v>52</v>
      </c>
      <c r="D398" s="12">
        <f>INDEX(families!$A:$A,MATCH(E398,families!$B:$B,0))</f>
        <v>2</v>
      </c>
      <c r="E398" s="1" t="str">
        <f t="shared" si="25"/>
        <v>FBE</v>
      </c>
      <c r="F398" s="1">
        <f t="shared" si="26"/>
        <v>19</v>
      </c>
      <c r="G398" s="1" t="str">
        <f t="shared" si="27"/>
        <v>19.0mm FBE</v>
      </c>
      <c r="H398" s="1" t="str">
        <f>_xlfn.CONCAT(TEXT(R398,"0.0"),"mm ",INDEX('Pipe Lookup'!D:D,MATCH('~17 Pipe Segmentation'!S398,'Pipe Lookup'!C:C,0))," TYPE ",Q398)</f>
        <v>19.0mm Fusion-Bonded Epoxy TYPE 7</v>
      </c>
      <c r="M398" s="1" t="s">
        <v>9472</v>
      </c>
      <c r="N398" s="1">
        <v>1014930.64</v>
      </c>
      <c r="O398" s="1">
        <v>1015000</v>
      </c>
      <c r="P398" s="1">
        <v>69.35999999998603</v>
      </c>
      <c r="Q398" s="1">
        <v>7</v>
      </c>
      <c r="R398" s="1">
        <v>19</v>
      </c>
      <c r="S398" s="1" t="s">
        <v>54</v>
      </c>
      <c r="T398" s="1" t="s">
        <v>230</v>
      </c>
      <c r="W398" s="1">
        <v>0</v>
      </c>
      <c r="X398" s="1" t="s">
        <v>58</v>
      </c>
    </row>
    <row r="399" spans="1:24" x14ac:dyDescent="0.2">
      <c r="A399" s="1">
        <f t="shared" si="24"/>
        <v>1015000</v>
      </c>
      <c r="B399" s="1">
        <f t="shared" si="24"/>
        <v>1015020.15</v>
      </c>
      <c r="C399" s="11" t="s">
        <v>52</v>
      </c>
      <c r="D399" s="12">
        <f>INDEX(families!$A:$A,MATCH(E399,families!$B:$B,0))</f>
        <v>2</v>
      </c>
      <c r="E399" s="1" t="str">
        <f t="shared" si="25"/>
        <v>FBE</v>
      </c>
      <c r="F399" s="1">
        <f t="shared" si="26"/>
        <v>19</v>
      </c>
      <c r="G399" s="1" t="str">
        <f t="shared" si="27"/>
        <v>19.0mm FBE</v>
      </c>
      <c r="H399" s="1" t="str">
        <f>_xlfn.CONCAT(TEXT(R399,"0.0"),"mm ",INDEX('Pipe Lookup'!D:D,MATCH('~17 Pipe Segmentation'!S399,'Pipe Lookup'!C:C,0))," TYPE ",Q399)</f>
        <v>19.0mm Fusion-Bonded Epoxy TYPE 7</v>
      </c>
      <c r="M399" s="1" t="s">
        <v>9472</v>
      </c>
      <c r="N399" s="1">
        <v>1015000</v>
      </c>
      <c r="O399" s="1">
        <v>1015020.15</v>
      </c>
      <c r="P399" s="1">
        <v>20.150000000023283</v>
      </c>
      <c r="Q399" s="1">
        <v>7</v>
      </c>
      <c r="R399" s="1">
        <v>19</v>
      </c>
      <c r="S399" s="1" t="s">
        <v>54</v>
      </c>
      <c r="T399" s="1" t="s">
        <v>237</v>
      </c>
      <c r="W399" s="1">
        <v>0</v>
      </c>
      <c r="X399" s="1" t="s">
        <v>58</v>
      </c>
    </row>
    <row r="400" spans="1:24" x14ac:dyDescent="0.2">
      <c r="A400" s="1">
        <f t="shared" si="24"/>
        <v>1015020.15</v>
      </c>
      <c r="B400" s="1">
        <f t="shared" si="24"/>
        <v>1015027.38</v>
      </c>
      <c r="C400" s="11" t="s">
        <v>52</v>
      </c>
      <c r="D400" s="12">
        <f>INDEX(families!$A:$A,MATCH(E400,families!$B:$B,0))</f>
        <v>3</v>
      </c>
      <c r="E400" s="1" t="str">
        <f t="shared" si="25"/>
        <v>LE</v>
      </c>
      <c r="F400" s="1">
        <f t="shared" si="26"/>
        <v>23.7</v>
      </c>
      <c r="G400" s="1" t="str">
        <f t="shared" si="27"/>
        <v>23.7mm LE</v>
      </c>
      <c r="H400" s="1" t="str">
        <f>_xlfn.CONCAT(TEXT(R400,"0.0"),"mm ",INDEX('Pipe Lookup'!D:D,MATCH('~17 Pipe Segmentation'!S400,'Pipe Lookup'!C:C,0))," TYPE ",Q400)</f>
        <v>23.7mm Elbow TYPE 28</v>
      </c>
      <c r="M400" s="1" t="s">
        <v>9472</v>
      </c>
      <c r="N400" s="1">
        <v>1015020.15</v>
      </c>
      <c r="O400" s="1">
        <v>1015027.38</v>
      </c>
      <c r="P400" s="1">
        <v>7.2299999999813735</v>
      </c>
      <c r="Q400" s="1">
        <v>28</v>
      </c>
      <c r="R400" s="1">
        <v>23.7</v>
      </c>
      <c r="S400" s="1" t="s">
        <v>56</v>
      </c>
      <c r="T400" s="1" t="s">
        <v>237</v>
      </c>
      <c r="V400" s="1" t="s">
        <v>9549</v>
      </c>
      <c r="W400" s="1">
        <v>0</v>
      </c>
      <c r="X400" s="1" t="s">
        <v>58</v>
      </c>
    </row>
    <row r="401" spans="1:24" x14ac:dyDescent="0.2">
      <c r="A401" s="1">
        <f t="shared" si="24"/>
        <v>1015027.38</v>
      </c>
      <c r="B401" s="1">
        <f t="shared" si="24"/>
        <v>1015123.22</v>
      </c>
      <c r="C401" s="11" t="s">
        <v>52</v>
      </c>
      <c r="D401" s="12">
        <f>INDEX(families!$A:$A,MATCH(E401,families!$B:$B,0))</f>
        <v>2</v>
      </c>
      <c r="E401" s="1" t="str">
        <f t="shared" si="25"/>
        <v>FBE</v>
      </c>
      <c r="F401" s="1">
        <f t="shared" si="26"/>
        <v>19</v>
      </c>
      <c r="G401" s="1" t="str">
        <f t="shared" si="27"/>
        <v>19.0mm FBE</v>
      </c>
      <c r="H401" s="1" t="str">
        <f>_xlfn.CONCAT(TEXT(R401,"0.0"),"mm ",INDEX('Pipe Lookup'!D:D,MATCH('~17 Pipe Segmentation'!S401,'Pipe Lookup'!C:C,0))," TYPE ",Q401)</f>
        <v>19.0mm Fusion-Bonded Epoxy TYPE 7</v>
      </c>
      <c r="M401" s="1" t="s">
        <v>9472</v>
      </c>
      <c r="N401" s="1">
        <v>1015027.38</v>
      </c>
      <c r="O401" s="1">
        <v>1015123.22</v>
      </c>
      <c r="P401" s="1">
        <v>95.839999999967404</v>
      </c>
      <c r="Q401" s="1">
        <v>7</v>
      </c>
      <c r="R401" s="1">
        <v>19</v>
      </c>
      <c r="S401" s="1" t="s">
        <v>54</v>
      </c>
      <c r="T401" s="1" t="s">
        <v>237</v>
      </c>
      <c r="W401" s="1">
        <v>0</v>
      </c>
      <c r="X401" s="1" t="s">
        <v>58</v>
      </c>
    </row>
    <row r="402" spans="1:24" x14ac:dyDescent="0.2">
      <c r="A402" s="1">
        <f t="shared" si="24"/>
        <v>1015123.22</v>
      </c>
      <c r="B402" s="1">
        <f t="shared" si="24"/>
        <v>1015147.22</v>
      </c>
      <c r="C402" s="11" t="s">
        <v>52</v>
      </c>
      <c r="D402" s="12">
        <f>INDEX(families!$A:$A,MATCH(E402,families!$B:$B,0))</f>
        <v>2</v>
      </c>
      <c r="E402" s="1" t="str">
        <f t="shared" si="25"/>
        <v>FBE</v>
      </c>
      <c r="F402" s="1">
        <f t="shared" si="26"/>
        <v>21.5</v>
      </c>
      <c r="G402" s="1" t="str">
        <f t="shared" si="27"/>
        <v>21.5mm FBE</v>
      </c>
      <c r="H402" s="1" t="str">
        <f>_xlfn.CONCAT(TEXT(R402,"0.0"),"mm ",INDEX('Pipe Lookup'!D:D,MATCH('~17 Pipe Segmentation'!S402,'Pipe Lookup'!C:C,0))," TYPE ",Q402)</f>
        <v>21.5mm Fusion-Bonded Epoxy TYPE 34</v>
      </c>
      <c r="M402" s="1" t="s">
        <v>9472</v>
      </c>
      <c r="N402" s="1">
        <v>1015123.22</v>
      </c>
      <c r="O402" s="1">
        <v>1015147.22</v>
      </c>
      <c r="P402" s="1">
        <v>24</v>
      </c>
      <c r="Q402" s="1">
        <v>34</v>
      </c>
      <c r="R402" s="1">
        <v>21.5</v>
      </c>
      <c r="S402" s="1" t="s">
        <v>54</v>
      </c>
      <c r="T402" s="1" t="s">
        <v>237</v>
      </c>
      <c r="W402" s="1">
        <v>0</v>
      </c>
      <c r="X402" s="1" t="s">
        <v>58</v>
      </c>
    </row>
    <row r="403" spans="1:24" x14ac:dyDescent="0.2">
      <c r="A403" s="1">
        <f t="shared" si="24"/>
        <v>1015147.22</v>
      </c>
      <c r="B403" s="1">
        <f t="shared" si="24"/>
        <v>1015240.37</v>
      </c>
      <c r="C403" s="11" t="s">
        <v>52</v>
      </c>
      <c r="D403" s="12">
        <f>INDEX(families!$A:$A,MATCH(E403,families!$B:$B,0))</f>
        <v>2</v>
      </c>
      <c r="E403" s="1" t="str">
        <f t="shared" si="25"/>
        <v>FBE</v>
      </c>
      <c r="F403" s="1">
        <f t="shared" si="26"/>
        <v>19</v>
      </c>
      <c r="G403" s="1" t="str">
        <f t="shared" si="27"/>
        <v>19.0mm FBE</v>
      </c>
      <c r="H403" s="1" t="str">
        <f>_xlfn.CONCAT(TEXT(R403,"0.0"),"mm ",INDEX('Pipe Lookup'!D:D,MATCH('~17 Pipe Segmentation'!S403,'Pipe Lookup'!C:C,0))," TYPE ",Q403)</f>
        <v>19.0mm Fusion-Bonded Epoxy TYPE 7</v>
      </c>
      <c r="M403" s="1" t="s">
        <v>9472</v>
      </c>
      <c r="N403" s="1">
        <v>1015147.22</v>
      </c>
      <c r="O403" s="1">
        <v>1015240.37</v>
      </c>
      <c r="P403" s="1">
        <v>93.150000000023283</v>
      </c>
      <c r="Q403" s="1">
        <v>7</v>
      </c>
      <c r="R403" s="1">
        <v>19</v>
      </c>
      <c r="S403" s="1" t="s">
        <v>54</v>
      </c>
      <c r="T403" s="1" t="s">
        <v>237</v>
      </c>
      <c r="W403" s="1">
        <v>0</v>
      </c>
      <c r="X403" s="1" t="s">
        <v>58</v>
      </c>
    </row>
    <row r="404" spans="1:24" x14ac:dyDescent="0.2">
      <c r="A404" s="1">
        <f t="shared" si="24"/>
        <v>1015240.37</v>
      </c>
      <c r="B404" s="1">
        <f t="shared" si="24"/>
        <v>1015245.27</v>
      </c>
      <c r="C404" s="11" t="s">
        <v>52</v>
      </c>
      <c r="D404" s="12">
        <f>INDEX(families!$A:$A,MATCH(E404,families!$B:$B,0))</f>
        <v>3</v>
      </c>
      <c r="E404" s="1" t="str">
        <f t="shared" si="25"/>
        <v>LE</v>
      </c>
      <c r="F404" s="1">
        <f t="shared" si="26"/>
        <v>23.7</v>
      </c>
      <c r="G404" s="1" t="str">
        <f t="shared" si="27"/>
        <v>23.7mm LE</v>
      </c>
      <c r="H404" s="1" t="str">
        <f>_xlfn.CONCAT(TEXT(R404,"0.0"),"mm ",INDEX('Pipe Lookup'!D:D,MATCH('~17 Pipe Segmentation'!S404,'Pipe Lookup'!C:C,0))," TYPE ",Q404)</f>
        <v>23.7mm Elbow TYPE 28</v>
      </c>
      <c r="M404" s="1" t="s">
        <v>9472</v>
      </c>
      <c r="N404" s="1">
        <v>1015240.37</v>
      </c>
      <c r="O404" s="1">
        <v>1015245.27</v>
      </c>
      <c r="P404" s="1">
        <v>4.9000000000232831</v>
      </c>
      <c r="Q404" s="1">
        <v>28</v>
      </c>
      <c r="R404" s="1">
        <v>23.7</v>
      </c>
      <c r="S404" s="1" t="s">
        <v>56</v>
      </c>
      <c r="T404" s="1" t="s">
        <v>237</v>
      </c>
      <c r="V404" s="1" t="s">
        <v>9550</v>
      </c>
      <c r="W404" s="1">
        <v>0</v>
      </c>
      <c r="X404" s="1" t="s">
        <v>58</v>
      </c>
    </row>
    <row r="405" spans="1:24" x14ac:dyDescent="0.2">
      <c r="A405" s="1">
        <f t="shared" si="24"/>
        <v>1015245.27</v>
      </c>
      <c r="B405" s="1">
        <f t="shared" si="24"/>
        <v>1015321.82</v>
      </c>
      <c r="C405" s="11" t="s">
        <v>52</v>
      </c>
      <c r="D405" s="12">
        <f>INDEX(families!$A:$A,MATCH(E405,families!$B:$B,0))</f>
        <v>2</v>
      </c>
      <c r="E405" s="1" t="str">
        <f t="shared" si="25"/>
        <v>FBE</v>
      </c>
      <c r="F405" s="1">
        <f t="shared" si="26"/>
        <v>19</v>
      </c>
      <c r="G405" s="1" t="str">
        <f t="shared" si="27"/>
        <v>19.0mm FBE</v>
      </c>
      <c r="H405" s="1" t="str">
        <f>_xlfn.CONCAT(TEXT(R405,"0.0"),"mm ",INDEX('Pipe Lookup'!D:D,MATCH('~17 Pipe Segmentation'!S405,'Pipe Lookup'!C:C,0))," TYPE ",Q405)</f>
        <v>19.0mm Fusion-Bonded Epoxy TYPE 7</v>
      </c>
      <c r="M405" s="1" t="s">
        <v>9472</v>
      </c>
      <c r="N405" s="1">
        <v>1015245.27</v>
      </c>
      <c r="O405" s="1">
        <v>1015321.82</v>
      </c>
      <c r="P405" s="1">
        <v>76.549999999930151</v>
      </c>
      <c r="Q405" s="1">
        <v>7</v>
      </c>
      <c r="R405" s="1">
        <v>19</v>
      </c>
      <c r="S405" s="1" t="s">
        <v>54</v>
      </c>
      <c r="T405" s="1" t="s">
        <v>237</v>
      </c>
      <c r="W405" s="1">
        <v>0</v>
      </c>
      <c r="X405" s="1" t="s">
        <v>58</v>
      </c>
    </row>
    <row r="406" spans="1:24" x14ac:dyDescent="0.2">
      <c r="A406" s="1">
        <f t="shared" si="24"/>
        <v>1015321.82</v>
      </c>
      <c r="B406" s="1">
        <f t="shared" si="24"/>
        <v>1015326.72</v>
      </c>
      <c r="C406" s="11" t="s">
        <v>52</v>
      </c>
      <c r="D406" s="12">
        <f>INDEX(families!$A:$A,MATCH(E406,families!$B:$B,0))</f>
        <v>3</v>
      </c>
      <c r="E406" s="1" t="str">
        <f t="shared" si="25"/>
        <v>LE</v>
      </c>
      <c r="F406" s="1">
        <f t="shared" si="26"/>
        <v>23.7</v>
      </c>
      <c r="G406" s="1" t="str">
        <f t="shared" si="27"/>
        <v>23.7mm LE</v>
      </c>
      <c r="H406" s="1" t="str">
        <f>_xlfn.CONCAT(TEXT(R406,"0.0"),"mm ",INDEX('Pipe Lookup'!D:D,MATCH('~17 Pipe Segmentation'!S406,'Pipe Lookup'!C:C,0))," TYPE ",Q406)</f>
        <v>23.7mm Elbow TYPE 28</v>
      </c>
      <c r="M406" s="1" t="s">
        <v>9472</v>
      </c>
      <c r="N406" s="1">
        <v>1015321.82</v>
      </c>
      <c r="O406" s="1">
        <v>1015326.72</v>
      </c>
      <c r="P406" s="1">
        <v>4.9000000000232831</v>
      </c>
      <c r="Q406" s="1">
        <v>28</v>
      </c>
      <c r="R406" s="1">
        <v>23.7</v>
      </c>
      <c r="S406" s="1" t="s">
        <v>56</v>
      </c>
      <c r="T406" s="1" t="s">
        <v>237</v>
      </c>
      <c r="V406" s="1" t="s">
        <v>9551</v>
      </c>
      <c r="W406" s="1">
        <v>0</v>
      </c>
      <c r="X406" s="1" t="s">
        <v>58</v>
      </c>
    </row>
    <row r="407" spans="1:24" x14ac:dyDescent="0.2">
      <c r="A407" s="1">
        <f t="shared" si="24"/>
        <v>1015326.72</v>
      </c>
      <c r="B407" s="1">
        <f t="shared" si="24"/>
        <v>1015339.69</v>
      </c>
      <c r="C407" s="11" t="s">
        <v>52</v>
      </c>
      <c r="D407" s="12">
        <f>INDEX(families!$A:$A,MATCH(E407,families!$B:$B,0))</f>
        <v>2</v>
      </c>
      <c r="E407" s="1" t="str">
        <f t="shared" si="25"/>
        <v>FBE</v>
      </c>
      <c r="F407" s="1">
        <f t="shared" si="26"/>
        <v>19</v>
      </c>
      <c r="G407" s="1" t="str">
        <f t="shared" si="27"/>
        <v>19.0mm FBE</v>
      </c>
      <c r="H407" s="1" t="str">
        <f>_xlfn.CONCAT(TEXT(R407,"0.0"),"mm ",INDEX('Pipe Lookup'!D:D,MATCH('~17 Pipe Segmentation'!S407,'Pipe Lookup'!C:C,0))," TYPE ",Q407)</f>
        <v>19.0mm Fusion-Bonded Epoxy TYPE 7</v>
      </c>
      <c r="M407" s="1" t="s">
        <v>9472</v>
      </c>
      <c r="N407" s="1">
        <v>1015326.72</v>
      </c>
      <c r="O407" s="1">
        <v>1015339.69</v>
      </c>
      <c r="P407" s="1">
        <v>12.96999999997206</v>
      </c>
      <c r="Q407" s="1">
        <v>7</v>
      </c>
      <c r="R407" s="1">
        <v>19</v>
      </c>
      <c r="S407" s="1" t="s">
        <v>54</v>
      </c>
      <c r="T407" s="1" t="s">
        <v>237</v>
      </c>
      <c r="W407" s="1">
        <v>0</v>
      </c>
      <c r="X407" s="1" t="s">
        <v>58</v>
      </c>
    </row>
    <row r="408" spans="1:24" x14ac:dyDescent="0.2">
      <c r="A408" s="1">
        <f t="shared" si="24"/>
        <v>1015339.69</v>
      </c>
      <c r="B408" s="1">
        <f t="shared" si="24"/>
        <v>1015344.59</v>
      </c>
      <c r="C408" s="11" t="s">
        <v>52</v>
      </c>
      <c r="D408" s="12">
        <f>INDEX(families!$A:$A,MATCH(E408,families!$B:$B,0))</f>
        <v>3</v>
      </c>
      <c r="E408" s="1" t="str">
        <f t="shared" si="25"/>
        <v>LE</v>
      </c>
      <c r="F408" s="1">
        <f t="shared" si="26"/>
        <v>23.7</v>
      </c>
      <c r="G408" s="1" t="str">
        <f t="shared" si="27"/>
        <v>23.7mm LE</v>
      </c>
      <c r="H408" s="1" t="str">
        <f>_xlfn.CONCAT(TEXT(R408,"0.0"),"mm ",INDEX('Pipe Lookup'!D:D,MATCH('~17 Pipe Segmentation'!S408,'Pipe Lookup'!C:C,0))," TYPE ",Q408)</f>
        <v>23.7mm Elbow TYPE 28</v>
      </c>
      <c r="M408" s="1" t="s">
        <v>9472</v>
      </c>
      <c r="N408" s="1">
        <v>1015339.69</v>
      </c>
      <c r="O408" s="1">
        <v>1015344.59</v>
      </c>
      <c r="P408" s="1">
        <v>4.9000000000232831</v>
      </c>
      <c r="Q408" s="1">
        <v>28</v>
      </c>
      <c r="R408" s="1">
        <v>23.7</v>
      </c>
      <c r="S408" s="1" t="s">
        <v>56</v>
      </c>
      <c r="T408" s="1" t="s">
        <v>237</v>
      </c>
      <c r="V408" s="1" t="s">
        <v>9552</v>
      </c>
      <c r="W408" s="1">
        <v>0</v>
      </c>
      <c r="X408" s="1" t="s">
        <v>58</v>
      </c>
    </row>
    <row r="409" spans="1:24" x14ac:dyDescent="0.2">
      <c r="A409" s="1">
        <f t="shared" si="24"/>
        <v>1015344.59</v>
      </c>
      <c r="B409" s="1">
        <f t="shared" si="24"/>
        <v>1015422.32</v>
      </c>
      <c r="C409" s="11" t="s">
        <v>52</v>
      </c>
      <c r="D409" s="12">
        <f>INDEX(families!$A:$A,MATCH(E409,families!$B:$B,0))</f>
        <v>2</v>
      </c>
      <c r="E409" s="1" t="str">
        <f t="shared" si="25"/>
        <v>FBE</v>
      </c>
      <c r="F409" s="1">
        <f t="shared" si="26"/>
        <v>19</v>
      </c>
      <c r="G409" s="1" t="str">
        <f t="shared" si="27"/>
        <v>19.0mm FBE</v>
      </c>
      <c r="H409" s="1" t="str">
        <f>_xlfn.CONCAT(TEXT(R409,"0.0"),"mm ",INDEX('Pipe Lookup'!D:D,MATCH('~17 Pipe Segmentation'!S409,'Pipe Lookup'!C:C,0))," TYPE ",Q409)</f>
        <v>19.0mm Fusion-Bonded Epoxy TYPE 7</v>
      </c>
      <c r="M409" s="1" t="s">
        <v>9472</v>
      </c>
      <c r="N409" s="1">
        <v>1015344.59</v>
      </c>
      <c r="O409" s="1">
        <v>1015422.32</v>
      </c>
      <c r="P409" s="1">
        <v>77.729999999981374</v>
      </c>
      <c r="Q409" s="1">
        <v>7</v>
      </c>
      <c r="R409" s="1">
        <v>19</v>
      </c>
      <c r="S409" s="1" t="s">
        <v>54</v>
      </c>
      <c r="T409" s="1" t="s">
        <v>237</v>
      </c>
      <c r="W409" s="1">
        <v>0</v>
      </c>
      <c r="X409" s="1" t="s">
        <v>58</v>
      </c>
    </row>
    <row r="410" spans="1:24" x14ac:dyDescent="0.2">
      <c r="A410" s="1">
        <f t="shared" si="24"/>
        <v>1015422.32</v>
      </c>
      <c r="B410" s="1">
        <f t="shared" si="24"/>
        <v>1015428.11</v>
      </c>
      <c r="C410" s="11" t="s">
        <v>52</v>
      </c>
      <c r="D410" s="12">
        <f>INDEX(families!$A:$A,MATCH(E410,families!$B:$B,0))</f>
        <v>3</v>
      </c>
      <c r="E410" s="1" t="str">
        <f t="shared" si="25"/>
        <v>LE</v>
      </c>
      <c r="F410" s="1">
        <f t="shared" si="26"/>
        <v>23.7</v>
      </c>
      <c r="G410" s="1" t="str">
        <f t="shared" si="27"/>
        <v>23.7mm LE</v>
      </c>
      <c r="H410" s="1" t="str">
        <f>_xlfn.CONCAT(TEXT(R410,"0.0"),"mm ",INDEX('Pipe Lookup'!D:D,MATCH('~17 Pipe Segmentation'!S410,'Pipe Lookup'!C:C,0))," TYPE ",Q410)</f>
        <v>23.7mm Elbow TYPE 28</v>
      </c>
      <c r="M410" s="1" t="s">
        <v>9472</v>
      </c>
      <c r="N410" s="1">
        <v>1015422.32</v>
      </c>
      <c r="O410" s="1">
        <v>1015428.11</v>
      </c>
      <c r="P410" s="1">
        <v>5.7900000000372529</v>
      </c>
      <c r="Q410" s="1">
        <v>28</v>
      </c>
      <c r="R410" s="1">
        <v>23.7</v>
      </c>
      <c r="S410" s="1" t="s">
        <v>56</v>
      </c>
      <c r="T410" s="1" t="s">
        <v>237</v>
      </c>
      <c r="V410" s="1" t="s">
        <v>9553</v>
      </c>
      <c r="W410" s="1">
        <v>0</v>
      </c>
      <c r="X410" s="1" t="s">
        <v>58</v>
      </c>
    </row>
    <row r="411" spans="1:24" x14ac:dyDescent="0.2">
      <c r="A411" s="1">
        <f t="shared" si="24"/>
        <v>1015428.11</v>
      </c>
      <c r="B411" s="1">
        <f t="shared" si="24"/>
        <v>1015438.32</v>
      </c>
      <c r="C411" s="11" t="s">
        <v>52</v>
      </c>
      <c r="D411" s="12">
        <f>INDEX(families!$A:$A,MATCH(E411,families!$B:$B,0))</f>
        <v>2</v>
      </c>
      <c r="E411" s="1" t="str">
        <f t="shared" si="25"/>
        <v>FBE</v>
      </c>
      <c r="F411" s="1">
        <f t="shared" si="26"/>
        <v>21.5</v>
      </c>
      <c r="G411" s="1" t="str">
        <f t="shared" si="27"/>
        <v>21.5mm FBE</v>
      </c>
      <c r="H411" s="1" t="str">
        <f>_xlfn.CONCAT(TEXT(R411,"0.0"),"mm ",INDEX('Pipe Lookup'!D:D,MATCH('~17 Pipe Segmentation'!S411,'Pipe Lookup'!C:C,0))," TYPE ",Q411)</f>
        <v>21.5mm Fusion-Bonded Epoxy TYPE 34</v>
      </c>
      <c r="M411" s="1" t="s">
        <v>9472</v>
      </c>
      <c r="N411" s="1">
        <v>1015428.11</v>
      </c>
      <c r="O411" s="1">
        <v>1015438.32</v>
      </c>
      <c r="P411" s="1">
        <v>10.209999999962747</v>
      </c>
      <c r="Q411" s="1">
        <v>34</v>
      </c>
      <c r="R411" s="1">
        <v>21.5</v>
      </c>
      <c r="S411" s="1" t="s">
        <v>54</v>
      </c>
      <c r="T411" s="1" t="s">
        <v>237</v>
      </c>
      <c r="W411" s="1">
        <v>0</v>
      </c>
      <c r="X411" s="1" t="s">
        <v>58</v>
      </c>
    </row>
    <row r="412" spans="1:24" x14ac:dyDescent="0.2">
      <c r="A412" s="1">
        <f t="shared" si="24"/>
        <v>1015438.32</v>
      </c>
      <c r="B412" s="1">
        <f t="shared" si="24"/>
        <v>1015444.11</v>
      </c>
      <c r="C412" s="11" t="s">
        <v>52</v>
      </c>
      <c r="D412" s="12">
        <f>INDEX(families!$A:$A,MATCH(E412,families!$B:$B,0))</f>
        <v>3</v>
      </c>
      <c r="E412" s="1" t="str">
        <f t="shared" si="25"/>
        <v>LE</v>
      </c>
      <c r="F412" s="1">
        <f t="shared" si="26"/>
        <v>23.7</v>
      </c>
      <c r="G412" s="1" t="str">
        <f t="shared" si="27"/>
        <v>23.7mm LE</v>
      </c>
      <c r="H412" s="1" t="str">
        <f>_xlfn.CONCAT(TEXT(R412,"0.0"),"mm ",INDEX('Pipe Lookup'!D:D,MATCH('~17 Pipe Segmentation'!S412,'Pipe Lookup'!C:C,0))," TYPE ",Q412)</f>
        <v>23.7mm Elbow TYPE 28</v>
      </c>
      <c r="M412" s="1" t="s">
        <v>9472</v>
      </c>
      <c r="N412" s="1">
        <v>1015438.32</v>
      </c>
      <c r="O412" s="1">
        <v>1015444.11</v>
      </c>
      <c r="P412" s="1">
        <v>5.7900000000372529</v>
      </c>
      <c r="Q412" s="1">
        <v>28</v>
      </c>
      <c r="R412" s="1">
        <v>23.7</v>
      </c>
      <c r="S412" s="1" t="s">
        <v>56</v>
      </c>
      <c r="T412" s="1" t="s">
        <v>237</v>
      </c>
      <c r="V412" s="1" t="s">
        <v>9554</v>
      </c>
      <c r="W412" s="1">
        <v>0</v>
      </c>
      <c r="X412" s="1" t="s">
        <v>58</v>
      </c>
    </row>
    <row r="413" spans="1:24" x14ac:dyDescent="0.2">
      <c r="A413" s="1">
        <f t="shared" si="24"/>
        <v>1015444.11</v>
      </c>
      <c r="B413" s="1">
        <f t="shared" si="24"/>
        <v>1015468.22</v>
      </c>
      <c r="C413" s="11" t="s">
        <v>52</v>
      </c>
      <c r="D413" s="12">
        <f>INDEX(families!$A:$A,MATCH(E413,families!$B:$B,0))</f>
        <v>2</v>
      </c>
      <c r="E413" s="1" t="str">
        <f t="shared" si="25"/>
        <v>FBE</v>
      </c>
      <c r="F413" s="1">
        <f t="shared" si="26"/>
        <v>21.5</v>
      </c>
      <c r="G413" s="1" t="str">
        <f t="shared" si="27"/>
        <v>21.5mm FBE</v>
      </c>
      <c r="H413" s="1" t="str">
        <f>_xlfn.CONCAT(TEXT(R413,"0.0"),"mm ",INDEX('Pipe Lookup'!D:D,MATCH('~17 Pipe Segmentation'!S413,'Pipe Lookup'!C:C,0))," TYPE ",Q413)</f>
        <v>21.5mm Fusion-Bonded Epoxy TYPE 34</v>
      </c>
      <c r="M413" s="1" t="s">
        <v>9472</v>
      </c>
      <c r="N413" s="1">
        <v>1015444.11</v>
      </c>
      <c r="O413" s="1">
        <v>1015468.22</v>
      </c>
      <c r="P413" s="1">
        <v>24.10999999998603</v>
      </c>
      <c r="Q413" s="1">
        <v>34</v>
      </c>
      <c r="R413" s="1">
        <v>21.5</v>
      </c>
      <c r="S413" s="1" t="s">
        <v>54</v>
      </c>
      <c r="T413" s="1" t="s">
        <v>237</v>
      </c>
      <c r="W413" s="1">
        <v>0</v>
      </c>
      <c r="X413" s="1" t="s">
        <v>58</v>
      </c>
    </row>
    <row r="414" spans="1:24" x14ac:dyDescent="0.2">
      <c r="A414" s="1">
        <f t="shared" si="24"/>
        <v>1015468.22</v>
      </c>
      <c r="B414" s="1">
        <f t="shared" si="24"/>
        <v>1015527.15</v>
      </c>
      <c r="C414" s="11" t="s">
        <v>52</v>
      </c>
      <c r="D414" s="12">
        <f>INDEX(families!$A:$A,MATCH(E414,families!$B:$B,0))</f>
        <v>2</v>
      </c>
      <c r="E414" s="1" t="str">
        <f t="shared" si="25"/>
        <v>FBE</v>
      </c>
      <c r="F414" s="1">
        <f t="shared" si="26"/>
        <v>19</v>
      </c>
      <c r="G414" s="1" t="str">
        <f t="shared" si="27"/>
        <v>19.0mm FBE</v>
      </c>
      <c r="H414" s="1" t="str">
        <f>_xlfn.CONCAT(TEXT(R414,"0.0"),"mm ",INDEX('Pipe Lookup'!D:D,MATCH('~17 Pipe Segmentation'!S414,'Pipe Lookup'!C:C,0))," TYPE ",Q414)</f>
        <v>19.0mm Fusion-Bonded Epoxy TYPE 7</v>
      </c>
      <c r="M414" s="1" t="s">
        <v>9472</v>
      </c>
      <c r="N414" s="1">
        <v>1015468.22</v>
      </c>
      <c r="O414" s="1">
        <v>1015527.15</v>
      </c>
      <c r="P414" s="1">
        <v>58.930000000051223</v>
      </c>
      <c r="Q414" s="1">
        <v>7</v>
      </c>
      <c r="R414" s="1">
        <v>19</v>
      </c>
      <c r="S414" s="1" t="s">
        <v>54</v>
      </c>
      <c r="T414" s="1" t="s">
        <v>237</v>
      </c>
      <c r="W414" s="1">
        <v>0</v>
      </c>
      <c r="X414" s="1" t="s">
        <v>58</v>
      </c>
    </row>
    <row r="415" spans="1:24" x14ac:dyDescent="0.2">
      <c r="A415" s="1">
        <f t="shared" si="24"/>
        <v>1015527.15</v>
      </c>
      <c r="B415" s="1">
        <f t="shared" si="24"/>
        <v>1015534.73</v>
      </c>
      <c r="C415" s="11" t="s">
        <v>52</v>
      </c>
      <c r="D415" s="12">
        <f>INDEX(families!$A:$A,MATCH(E415,families!$B:$B,0))</f>
        <v>3</v>
      </c>
      <c r="E415" s="1" t="str">
        <f t="shared" si="25"/>
        <v>LE</v>
      </c>
      <c r="F415" s="1">
        <f t="shared" si="26"/>
        <v>23.7</v>
      </c>
      <c r="G415" s="1" t="str">
        <f t="shared" si="27"/>
        <v>23.7mm LE</v>
      </c>
      <c r="H415" s="1" t="str">
        <f>_xlfn.CONCAT(TEXT(R415,"0.0"),"mm ",INDEX('Pipe Lookup'!D:D,MATCH('~17 Pipe Segmentation'!S415,'Pipe Lookup'!C:C,0))," TYPE ",Q415)</f>
        <v>23.7mm Elbow TYPE 28</v>
      </c>
      <c r="M415" s="1" t="s">
        <v>9472</v>
      </c>
      <c r="N415" s="1">
        <v>1015527.15</v>
      </c>
      <c r="O415" s="1">
        <v>1015534.73</v>
      </c>
      <c r="P415" s="1">
        <v>7.5799999999580905</v>
      </c>
      <c r="Q415" s="1">
        <v>28</v>
      </c>
      <c r="R415" s="1">
        <v>23.7</v>
      </c>
      <c r="S415" s="1" t="s">
        <v>56</v>
      </c>
      <c r="T415" s="1" t="s">
        <v>237</v>
      </c>
      <c r="V415" s="1" t="s">
        <v>9555</v>
      </c>
      <c r="W415" s="1">
        <v>0</v>
      </c>
      <c r="X415" s="1" t="s">
        <v>58</v>
      </c>
    </row>
    <row r="416" spans="1:24" x14ac:dyDescent="0.2">
      <c r="A416" s="1">
        <f t="shared" si="24"/>
        <v>1015534.73</v>
      </c>
      <c r="B416" s="1">
        <f t="shared" si="24"/>
        <v>1015565.32</v>
      </c>
      <c r="C416" s="11" t="s">
        <v>52</v>
      </c>
      <c r="D416" s="12">
        <f>INDEX(families!$A:$A,MATCH(E416,families!$B:$B,0))</f>
        <v>2</v>
      </c>
      <c r="E416" s="1" t="str">
        <f t="shared" si="25"/>
        <v>FBE</v>
      </c>
      <c r="F416" s="1">
        <f t="shared" si="26"/>
        <v>19</v>
      </c>
      <c r="G416" s="1" t="str">
        <f t="shared" si="27"/>
        <v>19.0mm FBE</v>
      </c>
      <c r="H416" s="1" t="str">
        <f>_xlfn.CONCAT(TEXT(R416,"0.0"),"mm ",INDEX('Pipe Lookup'!D:D,MATCH('~17 Pipe Segmentation'!S416,'Pipe Lookup'!C:C,0))," TYPE ",Q416)</f>
        <v>19.0mm Fusion-Bonded Epoxy TYPE 7</v>
      </c>
      <c r="M416" s="1" t="s">
        <v>9472</v>
      </c>
      <c r="N416" s="1">
        <v>1015534.73</v>
      </c>
      <c r="O416" s="1">
        <v>1015565.32</v>
      </c>
      <c r="P416" s="1">
        <v>30.589999999967404</v>
      </c>
      <c r="Q416" s="1">
        <v>7</v>
      </c>
      <c r="R416" s="1">
        <v>19</v>
      </c>
      <c r="S416" s="1" t="s">
        <v>54</v>
      </c>
      <c r="T416" s="1" t="s">
        <v>237</v>
      </c>
      <c r="W416" s="1">
        <v>0</v>
      </c>
      <c r="X416" s="1" t="s">
        <v>58</v>
      </c>
    </row>
    <row r="417" spans="1:24" x14ac:dyDescent="0.2">
      <c r="A417" s="1">
        <f t="shared" si="24"/>
        <v>1015565.32</v>
      </c>
      <c r="B417" s="1">
        <f t="shared" si="24"/>
        <v>1015571.11</v>
      </c>
      <c r="C417" s="11" t="s">
        <v>52</v>
      </c>
      <c r="D417" s="12">
        <f>INDEX(families!$A:$A,MATCH(E417,families!$B:$B,0))</f>
        <v>3</v>
      </c>
      <c r="E417" s="1" t="str">
        <f t="shared" si="25"/>
        <v>LE</v>
      </c>
      <c r="F417" s="1">
        <f t="shared" si="26"/>
        <v>23.7</v>
      </c>
      <c r="G417" s="1" t="str">
        <f t="shared" si="27"/>
        <v>23.7mm LE</v>
      </c>
      <c r="H417" s="1" t="str">
        <f>_xlfn.CONCAT(TEXT(R417,"0.0"),"mm ",INDEX('Pipe Lookup'!D:D,MATCH('~17 Pipe Segmentation'!S417,'Pipe Lookup'!C:C,0))," TYPE ",Q417)</f>
        <v>23.7mm Elbow TYPE 28</v>
      </c>
      <c r="M417" s="1" t="s">
        <v>9472</v>
      </c>
      <c r="N417" s="1">
        <v>1015565.32</v>
      </c>
      <c r="O417" s="1">
        <v>1015571.11</v>
      </c>
      <c r="P417" s="1">
        <v>5.7900000000372529</v>
      </c>
      <c r="Q417" s="1">
        <v>28</v>
      </c>
      <c r="R417" s="1">
        <v>23.7</v>
      </c>
      <c r="S417" s="1" t="s">
        <v>56</v>
      </c>
      <c r="T417" s="1" t="s">
        <v>237</v>
      </c>
      <c r="V417" s="1" t="s">
        <v>9556</v>
      </c>
      <c r="W417" s="1">
        <v>0</v>
      </c>
      <c r="X417" s="1" t="s">
        <v>58</v>
      </c>
    </row>
    <row r="418" spans="1:24" x14ac:dyDescent="0.2">
      <c r="A418" s="1">
        <f t="shared" si="24"/>
        <v>1015571.11</v>
      </c>
      <c r="B418" s="1">
        <f t="shared" si="24"/>
        <v>1015575.22</v>
      </c>
      <c r="C418" s="11" t="s">
        <v>52</v>
      </c>
      <c r="D418" s="12">
        <f>INDEX(families!$A:$A,MATCH(E418,families!$B:$B,0))</f>
        <v>2</v>
      </c>
      <c r="E418" s="1" t="str">
        <f t="shared" si="25"/>
        <v>FBE</v>
      </c>
      <c r="F418" s="1">
        <f t="shared" si="26"/>
        <v>19</v>
      </c>
      <c r="G418" s="1" t="str">
        <f t="shared" si="27"/>
        <v>19.0mm FBE</v>
      </c>
      <c r="H418" s="1" t="str">
        <f>_xlfn.CONCAT(TEXT(R418,"0.0"),"mm ",INDEX('Pipe Lookup'!D:D,MATCH('~17 Pipe Segmentation'!S418,'Pipe Lookup'!C:C,0))," TYPE ",Q418)</f>
        <v>19.0mm Fusion-Bonded Epoxy TYPE 7</v>
      </c>
      <c r="M418" s="1" t="s">
        <v>9472</v>
      </c>
      <c r="N418" s="1">
        <v>1015571.11</v>
      </c>
      <c r="O418" s="1">
        <v>1015575.22</v>
      </c>
      <c r="P418" s="1">
        <v>4.1099999999860302</v>
      </c>
      <c r="Q418" s="1">
        <v>7</v>
      </c>
      <c r="R418" s="1">
        <v>19</v>
      </c>
      <c r="S418" s="1" t="s">
        <v>54</v>
      </c>
      <c r="T418" s="1" t="s">
        <v>237</v>
      </c>
      <c r="W418" s="1">
        <v>0</v>
      </c>
      <c r="X418" s="1" t="s">
        <v>58</v>
      </c>
    </row>
    <row r="419" spans="1:24" x14ac:dyDescent="0.2">
      <c r="A419" s="1">
        <f t="shared" si="24"/>
        <v>1015575.22</v>
      </c>
      <c r="B419" s="1">
        <f t="shared" si="24"/>
        <v>1015580.22</v>
      </c>
      <c r="C419" s="11" t="s">
        <v>52</v>
      </c>
      <c r="D419" s="12">
        <f>INDEX(families!$A:$A,MATCH(E419,families!$B:$B,0))</f>
        <v>3</v>
      </c>
      <c r="E419" s="1" t="str">
        <f t="shared" si="25"/>
        <v>LE</v>
      </c>
      <c r="F419" s="1">
        <f t="shared" si="26"/>
        <v>23.7</v>
      </c>
      <c r="G419" s="1" t="str">
        <f t="shared" si="27"/>
        <v>23.7mm LE</v>
      </c>
      <c r="H419" s="1" t="str">
        <f>_xlfn.CONCAT(TEXT(R419,"0.0"),"mm ",INDEX('Pipe Lookup'!D:D,MATCH('~17 Pipe Segmentation'!S419,'Pipe Lookup'!C:C,0))," TYPE ",Q419)</f>
        <v>23.7mm Elbow TYPE 28</v>
      </c>
      <c r="M419" s="1" t="s">
        <v>9472</v>
      </c>
      <c r="N419" s="1">
        <v>1015575.22</v>
      </c>
      <c r="O419" s="1">
        <v>1015580.22</v>
      </c>
      <c r="P419" s="1">
        <v>5</v>
      </c>
      <c r="Q419" s="1">
        <v>28</v>
      </c>
      <c r="R419" s="1">
        <v>23.7</v>
      </c>
      <c r="S419" s="1" t="s">
        <v>56</v>
      </c>
      <c r="T419" s="1" t="s">
        <v>237</v>
      </c>
      <c r="V419" s="1" t="s">
        <v>9557</v>
      </c>
      <c r="W419" s="1">
        <v>0</v>
      </c>
      <c r="X419" s="1" t="s">
        <v>58</v>
      </c>
    </row>
    <row r="420" spans="1:24" x14ac:dyDescent="0.2">
      <c r="A420" s="1">
        <f t="shared" si="24"/>
        <v>1015580.22</v>
      </c>
      <c r="B420" s="1">
        <f t="shared" si="24"/>
        <v>1015610.04</v>
      </c>
      <c r="C420" s="11" t="s">
        <v>52</v>
      </c>
      <c r="D420" s="12">
        <f>INDEX(families!$A:$A,MATCH(E420,families!$B:$B,0))</f>
        <v>2</v>
      </c>
      <c r="E420" s="1" t="str">
        <f t="shared" si="25"/>
        <v>FBE</v>
      </c>
      <c r="F420" s="1">
        <f t="shared" si="26"/>
        <v>19</v>
      </c>
      <c r="G420" s="1" t="str">
        <f t="shared" si="27"/>
        <v>19.0mm FBE</v>
      </c>
      <c r="H420" s="1" t="str">
        <f>_xlfn.CONCAT(TEXT(R420,"0.0"),"mm ",INDEX('Pipe Lookup'!D:D,MATCH('~17 Pipe Segmentation'!S420,'Pipe Lookup'!C:C,0))," TYPE ",Q420)</f>
        <v>19.0mm Fusion-Bonded Epoxy TYPE 7</v>
      </c>
      <c r="M420" s="1" t="s">
        <v>9472</v>
      </c>
      <c r="N420" s="1">
        <v>1015580.22</v>
      </c>
      <c r="O420" s="1">
        <v>1015610.04</v>
      </c>
      <c r="P420" s="1">
        <v>29.820000000065193</v>
      </c>
      <c r="Q420" s="1">
        <v>7</v>
      </c>
      <c r="R420" s="1">
        <v>19</v>
      </c>
      <c r="S420" s="1" t="s">
        <v>54</v>
      </c>
      <c r="T420" s="1" t="s">
        <v>237</v>
      </c>
      <c r="W420" s="1">
        <v>0</v>
      </c>
      <c r="X420" s="1" t="s">
        <v>58</v>
      </c>
    </row>
    <row r="421" spans="1:24" x14ac:dyDescent="0.2">
      <c r="A421" s="1">
        <f t="shared" si="24"/>
        <v>1015610.04</v>
      </c>
      <c r="B421" s="1">
        <f t="shared" si="24"/>
        <v>1015617.22</v>
      </c>
      <c r="C421" s="11" t="s">
        <v>52</v>
      </c>
      <c r="D421" s="12">
        <f>INDEX(families!$A:$A,MATCH(E421,families!$B:$B,0))</f>
        <v>3</v>
      </c>
      <c r="E421" s="1" t="str">
        <f t="shared" si="25"/>
        <v>LE</v>
      </c>
      <c r="F421" s="1">
        <f t="shared" si="26"/>
        <v>23.7</v>
      </c>
      <c r="G421" s="1" t="str">
        <f t="shared" si="27"/>
        <v>23.7mm LE</v>
      </c>
      <c r="H421" s="1" t="str">
        <f>_xlfn.CONCAT(TEXT(R421,"0.0"),"mm ",INDEX('Pipe Lookup'!D:D,MATCH('~17 Pipe Segmentation'!S421,'Pipe Lookup'!C:C,0))," TYPE ",Q421)</f>
        <v>23.7mm Elbow TYPE 28</v>
      </c>
      <c r="M421" s="1" t="s">
        <v>9472</v>
      </c>
      <c r="N421" s="1">
        <v>1015610.04</v>
      </c>
      <c r="O421" s="1">
        <v>1015617.22</v>
      </c>
      <c r="P421" s="1">
        <v>7.1799999999348074</v>
      </c>
      <c r="Q421" s="1">
        <v>28</v>
      </c>
      <c r="R421" s="1">
        <v>23.7</v>
      </c>
      <c r="S421" s="1" t="s">
        <v>56</v>
      </c>
      <c r="T421" s="1" t="s">
        <v>237</v>
      </c>
      <c r="V421" s="1" t="s">
        <v>9558</v>
      </c>
      <c r="W421" s="1">
        <v>0</v>
      </c>
      <c r="X421" s="1" t="s">
        <v>58</v>
      </c>
    </row>
    <row r="422" spans="1:24" x14ac:dyDescent="0.2">
      <c r="A422" s="1">
        <f t="shared" si="24"/>
        <v>1015617.22</v>
      </c>
      <c r="B422" s="1">
        <f t="shared" si="24"/>
        <v>1015633.22</v>
      </c>
      <c r="C422" s="11" t="s">
        <v>52</v>
      </c>
      <c r="D422" s="12">
        <f>INDEX(families!$A:$A,MATCH(E422,families!$B:$B,0))</f>
        <v>2</v>
      </c>
      <c r="E422" s="1" t="str">
        <f t="shared" si="25"/>
        <v>FBE</v>
      </c>
      <c r="F422" s="1">
        <f t="shared" si="26"/>
        <v>21.5</v>
      </c>
      <c r="G422" s="1" t="str">
        <f t="shared" si="27"/>
        <v>21.5mm FBE</v>
      </c>
      <c r="H422" s="1" t="str">
        <f>_xlfn.CONCAT(TEXT(R422,"0.0"),"mm ",INDEX('Pipe Lookup'!D:D,MATCH('~17 Pipe Segmentation'!S422,'Pipe Lookup'!C:C,0))," TYPE ",Q422)</f>
        <v>21.5mm Fusion-Bonded Epoxy TYPE 34</v>
      </c>
      <c r="M422" s="1" t="s">
        <v>9472</v>
      </c>
      <c r="N422" s="1">
        <v>1015617.22</v>
      </c>
      <c r="O422" s="1">
        <v>1015633.22</v>
      </c>
      <c r="P422" s="1">
        <v>16</v>
      </c>
      <c r="Q422" s="1">
        <v>34</v>
      </c>
      <c r="R422" s="1">
        <v>21.5</v>
      </c>
      <c r="S422" s="1" t="s">
        <v>54</v>
      </c>
      <c r="T422" s="1" t="s">
        <v>237</v>
      </c>
      <c r="W422" s="1">
        <v>0</v>
      </c>
      <c r="X422" s="1" t="s">
        <v>58</v>
      </c>
    </row>
    <row r="423" spans="1:24" x14ac:dyDescent="0.2">
      <c r="A423" s="1">
        <f t="shared" si="24"/>
        <v>1015633.22</v>
      </c>
      <c r="B423" s="1">
        <f t="shared" si="24"/>
        <v>1015639</v>
      </c>
      <c r="C423" s="11" t="s">
        <v>52</v>
      </c>
      <c r="D423" s="12">
        <f>INDEX(families!$A:$A,MATCH(E423,families!$B:$B,0))</f>
        <v>3</v>
      </c>
      <c r="E423" s="1" t="str">
        <f t="shared" si="25"/>
        <v>LE</v>
      </c>
      <c r="F423" s="1">
        <f t="shared" si="26"/>
        <v>23.7</v>
      </c>
      <c r="G423" s="1" t="str">
        <f t="shared" si="27"/>
        <v>23.7mm LE</v>
      </c>
      <c r="H423" s="1" t="str">
        <f>_xlfn.CONCAT(TEXT(R423,"0.0"),"mm ",INDEX('Pipe Lookup'!D:D,MATCH('~17 Pipe Segmentation'!S423,'Pipe Lookup'!C:C,0))," TYPE ",Q423)</f>
        <v>23.7mm Elbow TYPE 28</v>
      </c>
      <c r="M423" s="1" t="s">
        <v>9472</v>
      </c>
      <c r="N423" s="1">
        <v>1015633.22</v>
      </c>
      <c r="O423" s="1">
        <v>1015639</v>
      </c>
      <c r="P423" s="1">
        <v>5.7800000000279397</v>
      </c>
      <c r="Q423" s="1">
        <v>28</v>
      </c>
      <c r="R423" s="1">
        <v>23.7</v>
      </c>
      <c r="S423" s="1" t="s">
        <v>56</v>
      </c>
      <c r="T423" s="1" t="s">
        <v>237</v>
      </c>
      <c r="V423" s="1" t="s">
        <v>9559</v>
      </c>
      <c r="W423" s="1">
        <v>0</v>
      </c>
      <c r="X423" s="1" t="s">
        <v>58</v>
      </c>
    </row>
    <row r="424" spans="1:24" x14ac:dyDescent="0.2">
      <c r="A424" s="1">
        <f t="shared" si="24"/>
        <v>1015639</v>
      </c>
      <c r="B424" s="1">
        <f t="shared" si="24"/>
        <v>1015708.22</v>
      </c>
      <c r="C424" s="11" t="s">
        <v>52</v>
      </c>
      <c r="D424" s="12">
        <f>INDEX(families!$A:$A,MATCH(E424,families!$B:$B,0))</f>
        <v>1</v>
      </c>
      <c r="E424" s="1" t="str">
        <f t="shared" si="25"/>
        <v>ARO</v>
      </c>
      <c r="F424" s="1">
        <f t="shared" si="26"/>
        <v>21.5</v>
      </c>
      <c r="G424" s="1" t="str">
        <f t="shared" si="27"/>
        <v>21.5mm ARO</v>
      </c>
      <c r="H424" s="1" t="str">
        <f>_xlfn.CONCAT(TEXT(R424,"0.0"),"mm ",INDEX('Pipe Lookup'!D:D,MATCH('~17 Pipe Segmentation'!S424,'Pipe Lookup'!C:C,0))," TYPE ",Q424)</f>
        <v>21.5mm Abrasion-Resistant Overcoat TYPE 15</v>
      </c>
      <c r="M424" s="1" t="s">
        <v>9472</v>
      </c>
      <c r="N424" s="1">
        <v>1015639</v>
      </c>
      <c r="O424" s="1">
        <v>1015708.22</v>
      </c>
      <c r="P424" s="1">
        <v>69.21999999997206</v>
      </c>
      <c r="Q424" s="1">
        <v>15</v>
      </c>
      <c r="R424" s="1">
        <v>21.5</v>
      </c>
      <c r="S424" s="1" t="s">
        <v>78</v>
      </c>
      <c r="T424" s="1" t="s">
        <v>237</v>
      </c>
      <c r="W424" s="1">
        <v>0</v>
      </c>
      <c r="X424" s="1" t="s">
        <v>58</v>
      </c>
    </row>
    <row r="425" spans="1:24" x14ac:dyDescent="0.2">
      <c r="A425" s="1">
        <f t="shared" si="24"/>
        <v>1015708.22</v>
      </c>
      <c r="B425" s="1">
        <f t="shared" si="24"/>
        <v>1015718.34</v>
      </c>
      <c r="C425" s="11" t="s">
        <v>52</v>
      </c>
      <c r="D425" s="12">
        <f>INDEX(families!$A:$A,MATCH(E425,families!$B:$B,0))</f>
        <v>3</v>
      </c>
      <c r="E425" s="1" t="str">
        <f t="shared" si="25"/>
        <v>LE</v>
      </c>
      <c r="F425" s="1">
        <f t="shared" si="26"/>
        <v>23.7</v>
      </c>
      <c r="G425" s="1" t="str">
        <f t="shared" si="27"/>
        <v>23.7mm LE</v>
      </c>
      <c r="H425" s="1" t="str">
        <f>_xlfn.CONCAT(TEXT(R425,"0.0"),"mm ",INDEX('Pipe Lookup'!D:D,MATCH('~17 Pipe Segmentation'!S425,'Pipe Lookup'!C:C,0))," TYPE ",Q425)</f>
        <v>23.7mm Elbow TYPE 28</v>
      </c>
      <c r="M425" s="1" t="s">
        <v>9472</v>
      </c>
      <c r="N425" s="1">
        <v>1015708.22</v>
      </c>
      <c r="O425" s="1">
        <v>1015718.34</v>
      </c>
      <c r="P425" s="1">
        <v>10.119999999995343</v>
      </c>
      <c r="Q425" s="1">
        <v>28</v>
      </c>
      <c r="R425" s="1">
        <v>23.7</v>
      </c>
      <c r="S425" s="1" t="s">
        <v>56</v>
      </c>
      <c r="T425" s="1" t="s">
        <v>237</v>
      </c>
      <c r="V425" s="1" t="s">
        <v>250</v>
      </c>
      <c r="W425" s="1">
        <v>0</v>
      </c>
      <c r="X425" s="1" t="s">
        <v>58</v>
      </c>
    </row>
    <row r="426" spans="1:24" x14ac:dyDescent="0.2">
      <c r="A426" s="1">
        <f t="shared" si="24"/>
        <v>1015718.34</v>
      </c>
      <c r="B426" s="1">
        <f t="shared" si="24"/>
        <v>1015786</v>
      </c>
      <c r="C426" s="11" t="s">
        <v>52</v>
      </c>
      <c r="D426" s="12">
        <f>INDEX(families!$A:$A,MATCH(E426,families!$B:$B,0))</f>
        <v>2</v>
      </c>
      <c r="E426" s="1" t="str">
        <f t="shared" si="25"/>
        <v>FBE</v>
      </c>
      <c r="F426" s="1">
        <f t="shared" si="26"/>
        <v>19</v>
      </c>
      <c r="G426" s="1" t="str">
        <f t="shared" si="27"/>
        <v>19.0mm FBE</v>
      </c>
      <c r="H426" s="1" t="str">
        <f>_xlfn.CONCAT(TEXT(R426,"0.0"),"mm ",INDEX('Pipe Lookup'!D:D,MATCH('~17 Pipe Segmentation'!S426,'Pipe Lookup'!C:C,0))," TYPE ",Q426)</f>
        <v>19.0mm Fusion-Bonded Epoxy TYPE 7</v>
      </c>
      <c r="M426" s="1" t="s">
        <v>9472</v>
      </c>
      <c r="N426" s="1">
        <v>1015718.34</v>
      </c>
      <c r="O426" s="1">
        <v>1015786</v>
      </c>
      <c r="P426" s="1">
        <v>67.660000000032596</v>
      </c>
      <c r="Q426" s="1">
        <v>7</v>
      </c>
      <c r="R426" s="1">
        <v>19</v>
      </c>
      <c r="S426" s="1" t="s">
        <v>54</v>
      </c>
      <c r="T426" s="1" t="s">
        <v>237</v>
      </c>
      <c r="V426" s="1" t="s">
        <v>207</v>
      </c>
      <c r="W426" s="1">
        <v>0</v>
      </c>
      <c r="X426" s="1" t="s">
        <v>58</v>
      </c>
    </row>
    <row r="427" spans="1:24" x14ac:dyDescent="0.2">
      <c r="A427" s="1">
        <f t="shared" si="24"/>
        <v>1015786</v>
      </c>
      <c r="B427" s="1">
        <f t="shared" si="24"/>
        <v>1015810</v>
      </c>
      <c r="C427" s="11" t="s">
        <v>52</v>
      </c>
      <c r="D427" s="12">
        <f>INDEX(families!$A:$A,MATCH(E427,families!$B:$B,0))</f>
        <v>2</v>
      </c>
      <c r="E427" s="1" t="str">
        <f t="shared" si="25"/>
        <v>FBE</v>
      </c>
      <c r="F427" s="1">
        <f t="shared" si="26"/>
        <v>21.5</v>
      </c>
      <c r="G427" s="1" t="str">
        <f t="shared" si="27"/>
        <v>21.5mm FBE</v>
      </c>
      <c r="H427" s="1" t="str">
        <f>_xlfn.CONCAT(TEXT(R427,"0.0"),"mm ",INDEX('Pipe Lookup'!D:D,MATCH('~17 Pipe Segmentation'!S427,'Pipe Lookup'!C:C,0))," TYPE ",Q427)</f>
        <v>21.5mm Fusion-Bonded Epoxy TYPE 34</v>
      </c>
      <c r="M427" s="1" t="s">
        <v>9472</v>
      </c>
      <c r="N427" s="1">
        <v>1015786</v>
      </c>
      <c r="O427" s="1">
        <v>1015810</v>
      </c>
      <c r="P427" s="1">
        <v>24</v>
      </c>
      <c r="Q427" s="1">
        <v>34</v>
      </c>
      <c r="R427" s="1">
        <v>21.5</v>
      </c>
      <c r="S427" s="1" t="s">
        <v>54</v>
      </c>
      <c r="T427" s="1" t="s">
        <v>237</v>
      </c>
      <c r="V427" s="1" t="s">
        <v>251</v>
      </c>
      <c r="W427" s="1">
        <v>0</v>
      </c>
      <c r="X427" s="1" t="s">
        <v>58</v>
      </c>
    </row>
    <row r="428" spans="1:24" x14ac:dyDescent="0.2">
      <c r="A428" s="1">
        <f t="shared" si="24"/>
        <v>1015810</v>
      </c>
      <c r="B428" s="1">
        <f t="shared" si="24"/>
        <v>1015816</v>
      </c>
      <c r="C428" s="11" t="s">
        <v>52</v>
      </c>
      <c r="D428" s="12">
        <f>INDEX(families!$A:$A,MATCH(E428,families!$B:$B,0))</f>
        <v>2</v>
      </c>
      <c r="E428" s="1" t="str">
        <f t="shared" si="25"/>
        <v>FBE</v>
      </c>
      <c r="F428" s="1">
        <f t="shared" si="26"/>
        <v>19</v>
      </c>
      <c r="G428" s="1" t="str">
        <f t="shared" si="27"/>
        <v>19.0mm FBE</v>
      </c>
      <c r="H428" s="1" t="str">
        <f>_xlfn.CONCAT(TEXT(R428,"0.0"),"mm ",INDEX('Pipe Lookup'!D:D,MATCH('~17 Pipe Segmentation'!S428,'Pipe Lookup'!C:C,0))," TYPE ",Q428)</f>
        <v>19.0mm Fusion-Bonded Epoxy TYPE 7</v>
      </c>
      <c r="M428" s="1" t="s">
        <v>9472</v>
      </c>
      <c r="N428" s="1">
        <v>1015810</v>
      </c>
      <c r="O428" s="1">
        <v>1015816</v>
      </c>
      <c r="P428" s="1">
        <v>6</v>
      </c>
      <c r="Q428" s="1">
        <v>7</v>
      </c>
      <c r="R428" s="1">
        <v>19</v>
      </c>
      <c r="S428" s="1" t="s">
        <v>54</v>
      </c>
      <c r="T428" s="1" t="s">
        <v>237</v>
      </c>
      <c r="V428" s="1" t="s">
        <v>65</v>
      </c>
      <c r="W428" s="1">
        <v>0</v>
      </c>
      <c r="X428" s="1" t="s">
        <v>58</v>
      </c>
    </row>
    <row r="429" spans="1:24" x14ac:dyDescent="0.2">
      <c r="A429" s="1">
        <f t="shared" si="24"/>
        <v>1015816</v>
      </c>
      <c r="B429" s="1">
        <f t="shared" si="24"/>
        <v>1015822</v>
      </c>
      <c r="C429" s="11" t="s">
        <v>52</v>
      </c>
      <c r="D429" s="12">
        <f>INDEX(families!$A:$A,MATCH(E429,families!$B:$B,0))</f>
        <v>3</v>
      </c>
      <c r="E429" s="1" t="str">
        <f t="shared" si="25"/>
        <v>LE</v>
      </c>
      <c r="F429" s="1">
        <f t="shared" si="26"/>
        <v>23.7</v>
      </c>
      <c r="G429" s="1" t="str">
        <f t="shared" si="27"/>
        <v>23.7mm LE</v>
      </c>
      <c r="H429" s="1" t="str">
        <f>_xlfn.CONCAT(TEXT(R429,"0.0"),"mm ",INDEX('Pipe Lookup'!D:D,MATCH('~17 Pipe Segmentation'!S429,'Pipe Lookup'!C:C,0))," TYPE ",Q429)</f>
        <v>23.7mm Elbow TYPE 28</v>
      </c>
      <c r="M429" s="1" t="s">
        <v>9472</v>
      </c>
      <c r="N429" s="1">
        <v>1015816</v>
      </c>
      <c r="O429" s="1" t="s">
        <v>9560</v>
      </c>
      <c r="P429" s="1">
        <v>6</v>
      </c>
      <c r="Q429" s="1">
        <v>28</v>
      </c>
      <c r="R429" s="1">
        <v>23.7</v>
      </c>
      <c r="S429" s="1" t="s">
        <v>56</v>
      </c>
      <c r="T429" s="1" t="s">
        <v>237</v>
      </c>
      <c r="V429" s="1" t="s">
        <v>252</v>
      </c>
      <c r="W429" s="1">
        <v>0</v>
      </c>
      <c r="X429" s="1" t="s">
        <v>58</v>
      </c>
    </row>
    <row r="430" spans="1:24" x14ac:dyDescent="0.2">
      <c r="A430" s="1">
        <f t="shared" si="24"/>
        <v>1015822</v>
      </c>
      <c r="B430" s="1">
        <f t="shared" si="24"/>
        <v>1015875</v>
      </c>
      <c r="C430" s="11" t="s">
        <v>52</v>
      </c>
      <c r="D430" s="12">
        <f>INDEX(families!$A:$A,MATCH(E430,families!$B:$B,0))</f>
        <v>2</v>
      </c>
      <c r="E430" s="1" t="str">
        <f t="shared" si="25"/>
        <v>FBE</v>
      </c>
      <c r="F430" s="1">
        <f t="shared" si="26"/>
        <v>19</v>
      </c>
      <c r="G430" s="1" t="str">
        <f t="shared" si="27"/>
        <v>19.0mm FBE</v>
      </c>
      <c r="H430" s="1" t="str">
        <f>_xlfn.CONCAT(TEXT(R430,"0.0"),"mm ",INDEX('Pipe Lookup'!D:D,MATCH('~17 Pipe Segmentation'!S430,'Pipe Lookup'!C:C,0))," TYPE ",Q430)</f>
        <v>19.0mm Fusion-Bonded Epoxy TYPE 7</v>
      </c>
      <c r="M430" s="1" t="s">
        <v>9472</v>
      </c>
      <c r="N430" s="1" t="s">
        <v>9560</v>
      </c>
      <c r="O430" s="1" t="s">
        <v>9561</v>
      </c>
      <c r="P430" s="1">
        <v>53</v>
      </c>
      <c r="Q430" s="1">
        <v>7</v>
      </c>
      <c r="R430" s="1">
        <v>19</v>
      </c>
      <c r="S430" s="1" t="s">
        <v>54</v>
      </c>
      <c r="T430" s="1" t="s">
        <v>237</v>
      </c>
      <c r="V430" s="1" t="s">
        <v>65</v>
      </c>
      <c r="W430" s="1">
        <v>0</v>
      </c>
      <c r="X430" s="1" t="s">
        <v>58</v>
      </c>
    </row>
    <row r="431" spans="1:24" x14ac:dyDescent="0.2">
      <c r="A431" s="1">
        <f t="shared" si="24"/>
        <v>1015875</v>
      </c>
      <c r="B431" s="1">
        <f t="shared" si="24"/>
        <v>1015881</v>
      </c>
      <c r="C431" s="11" t="s">
        <v>52</v>
      </c>
      <c r="D431" s="12">
        <f>INDEX(families!$A:$A,MATCH(E431,families!$B:$B,0))</f>
        <v>3</v>
      </c>
      <c r="E431" s="1" t="str">
        <f t="shared" si="25"/>
        <v>LE</v>
      </c>
      <c r="F431" s="1">
        <f t="shared" si="26"/>
        <v>23.7</v>
      </c>
      <c r="G431" s="1" t="str">
        <f t="shared" si="27"/>
        <v>23.7mm LE</v>
      </c>
      <c r="H431" s="1" t="str">
        <f>_xlfn.CONCAT(TEXT(R431,"0.0"),"mm ",INDEX('Pipe Lookup'!D:D,MATCH('~17 Pipe Segmentation'!S431,'Pipe Lookup'!C:C,0))," TYPE ",Q431)</f>
        <v>23.7mm Elbow TYPE 28</v>
      </c>
      <c r="M431" s="1" t="s">
        <v>9472</v>
      </c>
      <c r="N431" s="1" t="s">
        <v>9561</v>
      </c>
      <c r="O431" s="1" t="s">
        <v>9562</v>
      </c>
      <c r="P431" s="1">
        <v>6</v>
      </c>
      <c r="Q431" s="1">
        <v>28</v>
      </c>
      <c r="R431" s="1">
        <v>23.7</v>
      </c>
      <c r="S431" s="1" t="s">
        <v>56</v>
      </c>
      <c r="T431" s="1" t="s">
        <v>237</v>
      </c>
      <c r="V431" s="1" t="s">
        <v>253</v>
      </c>
      <c r="W431" s="1">
        <v>0</v>
      </c>
      <c r="X431" s="1" t="s">
        <v>58</v>
      </c>
    </row>
    <row r="432" spans="1:24" x14ac:dyDescent="0.2">
      <c r="A432" s="1">
        <f t="shared" si="24"/>
        <v>1015881</v>
      </c>
      <c r="B432" s="1">
        <f t="shared" si="24"/>
        <v>1016040</v>
      </c>
      <c r="C432" s="11" t="s">
        <v>52</v>
      </c>
      <c r="D432" s="12">
        <f>INDEX(families!$A:$A,MATCH(E432,families!$B:$B,0))</f>
        <v>2</v>
      </c>
      <c r="E432" s="1" t="str">
        <f t="shared" si="25"/>
        <v>FBE</v>
      </c>
      <c r="F432" s="1">
        <f t="shared" si="26"/>
        <v>19</v>
      </c>
      <c r="G432" s="1" t="str">
        <f t="shared" si="27"/>
        <v>19.0mm FBE</v>
      </c>
      <c r="H432" s="1" t="str">
        <f>_xlfn.CONCAT(TEXT(R432,"0.0"),"mm ",INDEX('Pipe Lookup'!D:D,MATCH('~17 Pipe Segmentation'!S432,'Pipe Lookup'!C:C,0))," TYPE ",Q432)</f>
        <v>19.0mm Fusion-Bonded Epoxy TYPE 7</v>
      </c>
      <c r="M432" s="1" t="s">
        <v>9472</v>
      </c>
      <c r="N432" s="1" t="s">
        <v>9562</v>
      </c>
      <c r="O432" s="1" t="s">
        <v>9563</v>
      </c>
      <c r="P432" s="1">
        <v>159</v>
      </c>
      <c r="Q432" s="1">
        <v>7</v>
      </c>
      <c r="R432" s="1">
        <v>19</v>
      </c>
      <c r="S432" s="1" t="s">
        <v>54</v>
      </c>
      <c r="T432" s="1" t="s">
        <v>237</v>
      </c>
      <c r="V432" s="1" t="s">
        <v>65</v>
      </c>
      <c r="W432" s="1">
        <v>0</v>
      </c>
      <c r="X432" s="1" t="s">
        <v>58</v>
      </c>
    </row>
    <row r="433" spans="1:24" x14ac:dyDescent="0.2">
      <c r="A433" s="1">
        <f t="shared" si="24"/>
        <v>1016040</v>
      </c>
      <c r="B433" s="1">
        <f t="shared" si="24"/>
        <v>1016046</v>
      </c>
      <c r="C433" s="11" t="s">
        <v>52</v>
      </c>
      <c r="D433" s="12">
        <f>INDEX(families!$A:$A,MATCH(E433,families!$B:$B,0))</f>
        <v>3</v>
      </c>
      <c r="E433" s="1" t="str">
        <f t="shared" si="25"/>
        <v>LE</v>
      </c>
      <c r="F433" s="1">
        <f t="shared" si="26"/>
        <v>23.7</v>
      </c>
      <c r="G433" s="1" t="str">
        <f t="shared" si="27"/>
        <v>23.7mm LE</v>
      </c>
      <c r="H433" s="1" t="str">
        <f>_xlfn.CONCAT(TEXT(R433,"0.0"),"mm ",INDEX('Pipe Lookup'!D:D,MATCH('~17 Pipe Segmentation'!S433,'Pipe Lookup'!C:C,0))," TYPE ",Q433)</f>
        <v>23.7mm Elbow TYPE 28</v>
      </c>
      <c r="M433" s="1" t="s">
        <v>9472</v>
      </c>
      <c r="N433" s="1" t="s">
        <v>9563</v>
      </c>
      <c r="O433" s="1" t="s">
        <v>9564</v>
      </c>
      <c r="P433" s="1">
        <v>6</v>
      </c>
      <c r="Q433" s="1">
        <v>28</v>
      </c>
      <c r="R433" s="1">
        <v>23.7</v>
      </c>
      <c r="S433" s="1" t="s">
        <v>56</v>
      </c>
      <c r="T433" s="1" t="s">
        <v>237</v>
      </c>
      <c r="V433" s="1" t="s">
        <v>9565</v>
      </c>
      <c r="W433" s="1">
        <v>0</v>
      </c>
      <c r="X433" s="1" t="s">
        <v>58</v>
      </c>
    </row>
    <row r="434" spans="1:24" x14ac:dyDescent="0.2">
      <c r="A434" s="1">
        <f t="shared" si="24"/>
        <v>1016046</v>
      </c>
      <c r="B434" s="1">
        <f t="shared" si="24"/>
        <v>1016064</v>
      </c>
      <c r="C434" s="11" t="s">
        <v>52</v>
      </c>
      <c r="D434" s="12">
        <f>INDEX(families!$A:$A,MATCH(E434,families!$B:$B,0))</f>
        <v>2</v>
      </c>
      <c r="E434" s="1" t="str">
        <f t="shared" si="25"/>
        <v>FBE</v>
      </c>
      <c r="F434" s="1">
        <f t="shared" si="26"/>
        <v>21.5</v>
      </c>
      <c r="G434" s="1" t="str">
        <f t="shared" si="27"/>
        <v>21.5mm FBE</v>
      </c>
      <c r="H434" s="1" t="str">
        <f>_xlfn.CONCAT(TEXT(R434,"0.0"),"mm ",INDEX('Pipe Lookup'!D:D,MATCH('~17 Pipe Segmentation'!S434,'Pipe Lookup'!C:C,0))," TYPE ",Q434)</f>
        <v>21.5mm Fusion-Bonded Epoxy TYPE 34</v>
      </c>
      <c r="M434" s="1" t="s">
        <v>9472</v>
      </c>
      <c r="N434" s="1" t="s">
        <v>9564</v>
      </c>
      <c r="O434" s="1" t="s">
        <v>9566</v>
      </c>
      <c r="P434" s="1">
        <v>18</v>
      </c>
      <c r="Q434" s="1">
        <v>34</v>
      </c>
      <c r="R434" s="1">
        <v>21.5</v>
      </c>
      <c r="S434" s="1" t="s">
        <v>54</v>
      </c>
      <c r="T434" s="1" t="s">
        <v>237</v>
      </c>
      <c r="V434" s="1" t="s">
        <v>65</v>
      </c>
      <c r="W434" s="1">
        <v>0</v>
      </c>
      <c r="X434" s="1" t="s">
        <v>58</v>
      </c>
    </row>
    <row r="435" spans="1:24" x14ac:dyDescent="0.2">
      <c r="A435" s="1">
        <f t="shared" si="24"/>
        <v>1016064</v>
      </c>
      <c r="B435" s="1">
        <f t="shared" si="24"/>
        <v>1016126</v>
      </c>
      <c r="C435" s="11" t="s">
        <v>52</v>
      </c>
      <c r="D435" s="12">
        <f>INDEX(families!$A:$A,MATCH(E435,families!$B:$B,0))</f>
        <v>2</v>
      </c>
      <c r="E435" s="1" t="str">
        <f t="shared" si="25"/>
        <v>FBE</v>
      </c>
      <c r="F435" s="1">
        <f t="shared" si="26"/>
        <v>19</v>
      </c>
      <c r="G435" s="1" t="str">
        <f t="shared" si="27"/>
        <v>19.0mm FBE</v>
      </c>
      <c r="H435" s="1" t="str">
        <f>_xlfn.CONCAT(TEXT(R435,"0.0"),"mm ",INDEX('Pipe Lookup'!D:D,MATCH('~17 Pipe Segmentation'!S435,'Pipe Lookup'!C:C,0))," TYPE ",Q435)</f>
        <v>19.0mm Fusion-Bonded Epoxy TYPE 7</v>
      </c>
      <c r="M435" s="1" t="s">
        <v>9472</v>
      </c>
      <c r="N435" s="1" t="s">
        <v>9566</v>
      </c>
      <c r="O435" s="1" t="s">
        <v>9567</v>
      </c>
      <c r="P435" s="1">
        <v>62</v>
      </c>
      <c r="Q435" s="1">
        <v>7</v>
      </c>
      <c r="R435" s="1">
        <v>19</v>
      </c>
      <c r="S435" s="1" t="s">
        <v>54</v>
      </c>
      <c r="T435" s="1" t="s">
        <v>237</v>
      </c>
      <c r="V435" s="1" t="s">
        <v>65</v>
      </c>
      <c r="W435" s="1">
        <v>0</v>
      </c>
      <c r="X435" s="1" t="s">
        <v>58</v>
      </c>
    </row>
    <row r="436" spans="1:24" x14ac:dyDescent="0.2">
      <c r="A436" s="1">
        <f t="shared" si="24"/>
        <v>1016126</v>
      </c>
      <c r="B436" s="1">
        <f t="shared" si="24"/>
        <v>1016129</v>
      </c>
      <c r="C436" s="11" t="s">
        <v>52</v>
      </c>
      <c r="D436" s="12">
        <f>INDEX(families!$A:$A,MATCH(E436,families!$B:$B,0))</f>
        <v>3</v>
      </c>
      <c r="E436" s="1" t="str">
        <f t="shared" si="25"/>
        <v>LE</v>
      </c>
      <c r="F436" s="1">
        <f t="shared" si="26"/>
        <v>23.7</v>
      </c>
      <c r="G436" s="1" t="str">
        <f t="shared" si="27"/>
        <v>23.7mm LE</v>
      </c>
      <c r="H436" s="1" t="str">
        <f>_xlfn.CONCAT(TEXT(R436,"0.0"),"mm ",INDEX('Pipe Lookup'!D:D,MATCH('~17 Pipe Segmentation'!S436,'Pipe Lookup'!C:C,0))," TYPE ",Q436)</f>
        <v>23.7mm Elbow TYPE 28</v>
      </c>
      <c r="M436" s="1" t="s">
        <v>9472</v>
      </c>
      <c r="N436" s="1" t="s">
        <v>9567</v>
      </c>
      <c r="O436" s="1" t="s">
        <v>9568</v>
      </c>
      <c r="P436" s="1">
        <v>3</v>
      </c>
      <c r="Q436" s="1">
        <v>28</v>
      </c>
      <c r="R436" s="1">
        <v>23.7</v>
      </c>
      <c r="S436" s="1" t="s">
        <v>56</v>
      </c>
      <c r="T436" s="1" t="s">
        <v>237</v>
      </c>
      <c r="V436" s="1" t="s">
        <v>65</v>
      </c>
      <c r="W436" s="1">
        <v>0</v>
      </c>
      <c r="X436" s="1" t="s">
        <v>58</v>
      </c>
    </row>
    <row r="437" spans="1:24" x14ac:dyDescent="0.2">
      <c r="A437" s="1">
        <f t="shared" si="24"/>
        <v>1016132</v>
      </c>
      <c r="B437" s="1">
        <f t="shared" si="24"/>
        <v>1016135</v>
      </c>
      <c r="C437" s="11" t="s">
        <v>52</v>
      </c>
      <c r="D437" s="12">
        <f>INDEX(families!$A:$A,MATCH(E437,families!$B:$B,0))</f>
        <v>3</v>
      </c>
      <c r="E437" s="1" t="str">
        <f t="shared" si="25"/>
        <v>LE</v>
      </c>
      <c r="F437" s="1">
        <f t="shared" si="26"/>
        <v>23.7</v>
      </c>
      <c r="G437" s="1" t="str">
        <f t="shared" si="27"/>
        <v>23.7mm LE</v>
      </c>
      <c r="H437" s="1" t="str">
        <f>_xlfn.CONCAT(TEXT(R437,"0.0"),"mm ",INDEX('Pipe Lookup'!D:D,MATCH('~17 Pipe Segmentation'!S437,'Pipe Lookup'!C:C,0))," TYPE ",Q437)</f>
        <v>23.7mm Elbow TYPE 28</v>
      </c>
      <c r="M437" s="1" t="s">
        <v>9472</v>
      </c>
      <c r="N437" s="1">
        <v>1016132</v>
      </c>
      <c r="O437" s="1">
        <v>1016135</v>
      </c>
      <c r="P437" s="1">
        <v>3</v>
      </c>
      <c r="Q437" s="1">
        <v>28</v>
      </c>
      <c r="R437" s="1">
        <v>23.7</v>
      </c>
      <c r="S437" s="1" t="s">
        <v>56</v>
      </c>
      <c r="T437" s="1" t="s">
        <v>237</v>
      </c>
      <c r="V437" s="1" t="s">
        <v>9569</v>
      </c>
      <c r="W437" s="1" t="s">
        <v>173</v>
      </c>
      <c r="X437" s="1" t="s">
        <v>84</v>
      </c>
    </row>
    <row r="438" spans="1:24" x14ac:dyDescent="0.2">
      <c r="A438" s="1">
        <f t="shared" si="24"/>
        <v>1016135</v>
      </c>
      <c r="B438" s="1">
        <f t="shared" si="24"/>
        <v>1016150</v>
      </c>
      <c r="C438" s="11" t="s">
        <v>52</v>
      </c>
      <c r="D438" s="12">
        <f>INDEX(families!$A:$A,MATCH(E438,families!$B:$B,0))</f>
        <v>2</v>
      </c>
      <c r="E438" s="1" t="str">
        <f t="shared" si="25"/>
        <v>FBE</v>
      </c>
      <c r="F438" s="1">
        <f t="shared" si="26"/>
        <v>21.5</v>
      </c>
      <c r="G438" s="1" t="str">
        <f t="shared" si="27"/>
        <v>21.5mm FBE</v>
      </c>
      <c r="H438" s="1" t="str">
        <f>_xlfn.CONCAT(TEXT(R438,"0.0"),"mm ",INDEX('Pipe Lookup'!D:D,MATCH('~17 Pipe Segmentation'!S438,'Pipe Lookup'!C:C,0))," TYPE ",Q438)</f>
        <v>21.5mm Fusion-Bonded Epoxy TYPE 34</v>
      </c>
      <c r="M438" s="1" t="s">
        <v>9472</v>
      </c>
      <c r="N438" s="1">
        <v>1016135</v>
      </c>
      <c r="O438" s="1">
        <v>1016150</v>
      </c>
      <c r="P438" s="1">
        <v>15</v>
      </c>
      <c r="Q438" s="1">
        <v>34</v>
      </c>
      <c r="R438" s="1">
        <v>21.5</v>
      </c>
      <c r="S438" s="1" t="s">
        <v>54</v>
      </c>
      <c r="T438" s="1" t="s">
        <v>237</v>
      </c>
      <c r="V438" s="1" t="s">
        <v>65</v>
      </c>
      <c r="W438" s="1">
        <v>0</v>
      </c>
      <c r="X438" s="1" t="s">
        <v>58</v>
      </c>
    </row>
    <row r="439" spans="1:24" x14ac:dyDescent="0.2">
      <c r="A439" s="1">
        <f t="shared" si="24"/>
        <v>1016150</v>
      </c>
      <c r="B439" s="1">
        <f t="shared" si="24"/>
        <v>1016155.49</v>
      </c>
      <c r="C439" s="11" t="s">
        <v>52</v>
      </c>
      <c r="D439" s="12">
        <f>INDEX(families!$A:$A,MATCH(E439,families!$B:$B,0))</f>
        <v>3</v>
      </c>
      <c r="E439" s="1" t="str">
        <f t="shared" si="25"/>
        <v>LE</v>
      </c>
      <c r="F439" s="1">
        <f t="shared" si="26"/>
        <v>23.7</v>
      </c>
      <c r="G439" s="1" t="str">
        <f t="shared" si="27"/>
        <v>23.7mm LE</v>
      </c>
      <c r="H439" s="1" t="str">
        <f>_xlfn.CONCAT(TEXT(R439,"0.0"),"mm ",INDEX('Pipe Lookup'!D:D,MATCH('~17 Pipe Segmentation'!S439,'Pipe Lookup'!C:C,0))," TYPE ",Q439)</f>
        <v>23.7mm Elbow TYPE 28</v>
      </c>
      <c r="M439" s="1" t="s">
        <v>9472</v>
      </c>
      <c r="N439" s="1">
        <v>1016150</v>
      </c>
      <c r="O439" s="1">
        <v>1016155.49</v>
      </c>
      <c r="P439" s="1">
        <v>5.4899999999906868</v>
      </c>
      <c r="Q439" s="1">
        <v>28</v>
      </c>
      <c r="R439" s="1">
        <v>23.7</v>
      </c>
      <c r="S439" s="1" t="s">
        <v>56</v>
      </c>
      <c r="T439" s="1" t="s">
        <v>237</v>
      </c>
      <c r="V439" s="1" t="s">
        <v>255</v>
      </c>
      <c r="W439" s="1">
        <v>0</v>
      </c>
      <c r="X439" s="1" t="s">
        <v>58</v>
      </c>
    </row>
    <row r="440" spans="1:24" x14ac:dyDescent="0.2">
      <c r="A440" s="1">
        <f t="shared" si="24"/>
        <v>1016155.49</v>
      </c>
      <c r="B440" s="1">
        <f t="shared" si="24"/>
        <v>1016181.09</v>
      </c>
      <c r="C440" s="11" t="s">
        <v>52</v>
      </c>
      <c r="D440" s="12">
        <f>INDEX(families!$A:$A,MATCH(E440,families!$B:$B,0))</f>
        <v>2</v>
      </c>
      <c r="E440" s="1" t="str">
        <f t="shared" si="25"/>
        <v>FBE</v>
      </c>
      <c r="F440" s="1">
        <f t="shared" si="26"/>
        <v>21.5</v>
      </c>
      <c r="G440" s="1" t="str">
        <f t="shared" si="27"/>
        <v>21.5mm FBE</v>
      </c>
      <c r="H440" s="1" t="str">
        <f>_xlfn.CONCAT(TEXT(R440,"0.0"),"mm ",INDEX('Pipe Lookup'!D:D,MATCH('~17 Pipe Segmentation'!S440,'Pipe Lookup'!C:C,0))," TYPE ",Q440)</f>
        <v>21.5mm Fusion-Bonded Epoxy TYPE 34</v>
      </c>
      <c r="M440" s="1" t="s">
        <v>9472</v>
      </c>
      <c r="N440" s="1">
        <v>1016155.49</v>
      </c>
      <c r="O440" s="1">
        <v>1016181.09</v>
      </c>
      <c r="P440" s="1">
        <v>25.599999999976717</v>
      </c>
      <c r="Q440" s="1">
        <v>34</v>
      </c>
      <c r="R440" s="1">
        <v>21.5</v>
      </c>
      <c r="S440" s="1" t="s">
        <v>54</v>
      </c>
      <c r="T440" s="1" t="s">
        <v>237</v>
      </c>
      <c r="V440" s="1" t="s">
        <v>65</v>
      </c>
      <c r="W440" s="1">
        <v>0</v>
      </c>
      <c r="X440" s="1" t="s">
        <v>58</v>
      </c>
    </row>
    <row r="441" spans="1:24" x14ac:dyDescent="0.2">
      <c r="A441" s="1">
        <f t="shared" si="24"/>
        <v>1016181.09</v>
      </c>
      <c r="B441" s="1">
        <f t="shared" si="24"/>
        <v>1016185.99</v>
      </c>
      <c r="C441" s="11" t="s">
        <v>52</v>
      </c>
      <c r="D441" s="12">
        <f>INDEX(families!$A:$A,MATCH(E441,families!$B:$B,0))</f>
        <v>3</v>
      </c>
      <c r="E441" s="1" t="str">
        <f t="shared" si="25"/>
        <v>LE</v>
      </c>
      <c r="F441" s="1">
        <f t="shared" si="26"/>
        <v>23.7</v>
      </c>
      <c r="G441" s="1" t="str">
        <f t="shared" si="27"/>
        <v>23.7mm LE</v>
      </c>
      <c r="H441" s="1" t="str">
        <f>_xlfn.CONCAT(TEXT(R441,"0.0"),"mm ",INDEX('Pipe Lookup'!D:D,MATCH('~17 Pipe Segmentation'!S441,'Pipe Lookup'!C:C,0))," TYPE ",Q441)</f>
        <v>23.7mm Elbow TYPE 28</v>
      </c>
      <c r="M441" s="1" t="s">
        <v>9472</v>
      </c>
      <c r="N441" s="1">
        <v>1016181.09</v>
      </c>
      <c r="O441" s="1">
        <v>1016185.99</v>
      </c>
      <c r="P441" s="1">
        <v>4.9000000000232831</v>
      </c>
      <c r="Q441" s="1">
        <v>28</v>
      </c>
      <c r="R441" s="1">
        <v>23.7</v>
      </c>
      <c r="S441" s="1" t="s">
        <v>56</v>
      </c>
      <c r="T441" s="1" t="s">
        <v>237</v>
      </c>
      <c r="V441" s="1" t="s">
        <v>256</v>
      </c>
      <c r="W441" s="1">
        <v>0</v>
      </c>
      <c r="X441" s="1" t="s">
        <v>58</v>
      </c>
    </row>
    <row r="442" spans="1:24" x14ac:dyDescent="0.2">
      <c r="A442" s="1">
        <f t="shared" si="24"/>
        <v>1016185.99</v>
      </c>
      <c r="B442" s="1">
        <f t="shared" si="24"/>
        <v>1016200</v>
      </c>
      <c r="C442" s="11" t="s">
        <v>52</v>
      </c>
      <c r="D442" s="12">
        <f>INDEX(families!$A:$A,MATCH(E442,families!$B:$B,0))</f>
        <v>2</v>
      </c>
      <c r="E442" s="1" t="str">
        <f t="shared" si="25"/>
        <v>FBE</v>
      </c>
      <c r="F442" s="1">
        <f t="shared" si="26"/>
        <v>19</v>
      </c>
      <c r="G442" s="1" t="str">
        <f t="shared" si="27"/>
        <v>19.0mm FBE</v>
      </c>
      <c r="H442" s="1" t="str">
        <f>_xlfn.CONCAT(TEXT(R442,"0.0"),"mm ",INDEX('Pipe Lookup'!D:D,MATCH('~17 Pipe Segmentation'!S442,'Pipe Lookup'!C:C,0))," TYPE ",Q442)</f>
        <v>19.0mm Fusion-Bonded Epoxy TYPE 7</v>
      </c>
      <c r="M442" s="1" t="s">
        <v>9472</v>
      </c>
      <c r="N442" s="1">
        <v>1016185.99</v>
      </c>
      <c r="O442" s="1">
        <v>1016200</v>
      </c>
      <c r="P442" s="1">
        <v>14.010000000009313</v>
      </c>
      <c r="Q442" s="1">
        <v>7</v>
      </c>
      <c r="R442" s="1">
        <v>19</v>
      </c>
      <c r="S442" s="1" t="s">
        <v>54</v>
      </c>
      <c r="T442" s="1" t="s">
        <v>237</v>
      </c>
      <c r="V442" s="1" t="s">
        <v>249</v>
      </c>
      <c r="W442" s="1">
        <v>0</v>
      </c>
      <c r="X442" s="1" t="s">
        <v>58</v>
      </c>
    </row>
    <row r="443" spans="1:24" x14ac:dyDescent="0.2">
      <c r="A443" s="1">
        <f t="shared" si="24"/>
        <v>1016200</v>
      </c>
      <c r="B443" s="1">
        <f t="shared" si="24"/>
        <v>1016372</v>
      </c>
      <c r="C443" s="11" t="s">
        <v>52</v>
      </c>
      <c r="D443" s="12">
        <f>INDEX(families!$A:$A,MATCH(E443,families!$B:$B,0))</f>
        <v>2</v>
      </c>
      <c r="E443" s="1" t="str">
        <f t="shared" si="25"/>
        <v>FBE</v>
      </c>
      <c r="F443" s="1">
        <f t="shared" si="26"/>
        <v>19</v>
      </c>
      <c r="G443" s="1" t="str">
        <f t="shared" si="27"/>
        <v>19.0mm FBE</v>
      </c>
      <c r="H443" s="1" t="str">
        <f>_xlfn.CONCAT(TEXT(R443,"0.0"),"mm ",INDEX('Pipe Lookup'!D:D,MATCH('~17 Pipe Segmentation'!S443,'Pipe Lookup'!C:C,0))," TYPE ",Q443)</f>
        <v>19.0mm Fusion-Bonded Epoxy TYPE 7</v>
      </c>
      <c r="M443" s="1" t="s">
        <v>9472</v>
      </c>
      <c r="N443" s="1">
        <v>1016200</v>
      </c>
      <c r="O443" s="1">
        <v>1016372</v>
      </c>
      <c r="P443" s="1">
        <v>172</v>
      </c>
      <c r="Q443" s="1">
        <v>7</v>
      </c>
      <c r="R443" s="1">
        <v>19</v>
      </c>
      <c r="S443" s="1" t="s">
        <v>54</v>
      </c>
      <c r="T443" s="1" t="s">
        <v>237</v>
      </c>
      <c r="W443" s="1">
        <v>0</v>
      </c>
      <c r="X443" s="1" t="s">
        <v>84</v>
      </c>
    </row>
    <row r="444" spans="1:24" x14ac:dyDescent="0.2">
      <c r="A444" s="1">
        <f t="shared" si="24"/>
        <v>1016372</v>
      </c>
      <c r="B444" s="1">
        <f t="shared" si="24"/>
        <v>1016398</v>
      </c>
      <c r="C444" s="11" t="s">
        <v>52</v>
      </c>
      <c r="D444" s="12">
        <f>INDEX(families!$A:$A,MATCH(E444,families!$B:$B,0))</f>
        <v>2</v>
      </c>
      <c r="E444" s="1" t="str">
        <f t="shared" si="25"/>
        <v>FBE</v>
      </c>
      <c r="F444" s="1">
        <f t="shared" si="26"/>
        <v>21.5</v>
      </c>
      <c r="G444" s="1" t="str">
        <f t="shared" si="27"/>
        <v>21.5mm FBE</v>
      </c>
      <c r="H444" s="1" t="str">
        <f>_xlfn.CONCAT(TEXT(R444,"0.0"),"mm ",INDEX('Pipe Lookup'!D:D,MATCH('~17 Pipe Segmentation'!S444,'Pipe Lookup'!C:C,0))," TYPE ",Q444)</f>
        <v>21.5mm Fusion-Bonded Epoxy TYPE 34</v>
      </c>
      <c r="M444" s="1" t="s">
        <v>9472</v>
      </c>
      <c r="N444" s="1">
        <v>1016372</v>
      </c>
      <c r="O444" s="1">
        <v>1016398</v>
      </c>
      <c r="P444" s="1">
        <v>26</v>
      </c>
      <c r="Q444" s="1">
        <v>34</v>
      </c>
      <c r="R444" s="1">
        <v>21.5</v>
      </c>
      <c r="S444" s="1" t="s">
        <v>54</v>
      </c>
      <c r="T444" s="1" t="s">
        <v>237</v>
      </c>
      <c r="V444" s="1" t="s">
        <v>257</v>
      </c>
      <c r="W444" s="1">
        <v>0</v>
      </c>
      <c r="X444" s="1" t="s">
        <v>58</v>
      </c>
    </row>
    <row r="445" spans="1:24" x14ac:dyDescent="0.2">
      <c r="A445" s="1">
        <f t="shared" si="24"/>
        <v>1016398</v>
      </c>
      <c r="B445" s="1">
        <f t="shared" si="24"/>
        <v>1016451.3</v>
      </c>
      <c r="C445" s="11" t="s">
        <v>52</v>
      </c>
      <c r="D445" s="12">
        <f>INDEX(families!$A:$A,MATCH(E445,families!$B:$B,0))</f>
        <v>2</v>
      </c>
      <c r="E445" s="1" t="str">
        <f t="shared" si="25"/>
        <v>FBE</v>
      </c>
      <c r="F445" s="1">
        <f t="shared" si="26"/>
        <v>19</v>
      </c>
      <c r="G445" s="1" t="str">
        <f t="shared" si="27"/>
        <v>19.0mm FBE</v>
      </c>
      <c r="H445" s="1" t="str">
        <f>_xlfn.CONCAT(TEXT(R445,"0.0"),"mm ",INDEX('Pipe Lookup'!D:D,MATCH('~17 Pipe Segmentation'!S445,'Pipe Lookup'!C:C,0))," TYPE ",Q445)</f>
        <v>19.0mm Fusion-Bonded Epoxy TYPE 7</v>
      </c>
      <c r="M445" s="1" t="s">
        <v>9472</v>
      </c>
      <c r="N445" s="1">
        <v>1016398</v>
      </c>
      <c r="O445" s="1">
        <v>1016451.3</v>
      </c>
      <c r="P445" s="1">
        <v>53.300000000046566</v>
      </c>
      <c r="Q445" s="1">
        <v>7</v>
      </c>
      <c r="R445" s="1">
        <v>19</v>
      </c>
      <c r="S445" s="1" t="s">
        <v>54</v>
      </c>
      <c r="T445" s="1" t="s">
        <v>237</v>
      </c>
      <c r="W445" s="1">
        <v>0</v>
      </c>
      <c r="X445" s="1" t="s">
        <v>58</v>
      </c>
    </row>
    <row r="446" spans="1:24" x14ac:dyDescent="0.2">
      <c r="A446" s="1">
        <f t="shared" si="24"/>
        <v>1016451.3</v>
      </c>
      <c r="B446" s="1">
        <f t="shared" si="24"/>
        <v>1016456.31</v>
      </c>
      <c r="C446" s="11" t="s">
        <v>52</v>
      </c>
      <c r="D446" s="12">
        <f>INDEX(families!$A:$A,MATCH(E446,families!$B:$B,0))</f>
        <v>3</v>
      </c>
      <c r="E446" s="1" t="str">
        <f t="shared" si="25"/>
        <v>LE</v>
      </c>
      <c r="F446" s="1">
        <f t="shared" si="26"/>
        <v>23.7</v>
      </c>
      <c r="G446" s="1" t="str">
        <f t="shared" si="27"/>
        <v>23.7mm LE</v>
      </c>
      <c r="H446" s="1" t="str">
        <f>_xlfn.CONCAT(TEXT(R446,"0.0"),"mm ",INDEX('Pipe Lookup'!D:D,MATCH('~17 Pipe Segmentation'!S446,'Pipe Lookup'!C:C,0))," TYPE ",Q446)</f>
        <v>23.7mm Elbow TYPE 28</v>
      </c>
      <c r="M446" s="1" t="s">
        <v>9472</v>
      </c>
      <c r="N446" s="1">
        <v>1016451.3</v>
      </c>
      <c r="O446" s="1">
        <v>1016456.31</v>
      </c>
      <c r="P446" s="1">
        <v>5.0100000000093132</v>
      </c>
      <c r="Q446" s="1">
        <v>28</v>
      </c>
      <c r="R446" s="1">
        <v>23.7</v>
      </c>
      <c r="S446" s="1" t="s">
        <v>56</v>
      </c>
      <c r="T446" s="1" t="s">
        <v>237</v>
      </c>
      <c r="V446" s="1" t="s">
        <v>9570</v>
      </c>
      <c r="W446" s="1">
        <v>0</v>
      </c>
      <c r="X446" s="1" t="s">
        <v>58</v>
      </c>
    </row>
    <row r="447" spans="1:24" x14ac:dyDescent="0.2">
      <c r="A447" s="1">
        <f t="shared" si="24"/>
        <v>1016456.31</v>
      </c>
      <c r="B447" s="1">
        <f t="shared" si="24"/>
        <v>1016600</v>
      </c>
      <c r="C447" s="11" t="s">
        <v>52</v>
      </c>
      <c r="D447" s="12">
        <f>INDEX(families!$A:$A,MATCH(E447,families!$B:$B,0))</f>
        <v>2</v>
      </c>
      <c r="E447" s="1" t="str">
        <f t="shared" si="25"/>
        <v>FBE</v>
      </c>
      <c r="F447" s="1">
        <f t="shared" si="26"/>
        <v>19</v>
      </c>
      <c r="G447" s="1" t="str">
        <f t="shared" si="27"/>
        <v>19.0mm FBE</v>
      </c>
      <c r="H447" s="1" t="str">
        <f>_xlfn.CONCAT(TEXT(R447,"0.0"),"mm ",INDEX('Pipe Lookup'!D:D,MATCH('~17 Pipe Segmentation'!S447,'Pipe Lookup'!C:C,0))," TYPE ",Q447)</f>
        <v>19.0mm Fusion-Bonded Epoxy TYPE 7</v>
      </c>
      <c r="M447" s="1" t="s">
        <v>9472</v>
      </c>
      <c r="N447" s="1">
        <v>1016456.31</v>
      </c>
      <c r="O447" s="1">
        <v>1016600</v>
      </c>
      <c r="P447" s="1">
        <v>143.68999999994412</v>
      </c>
      <c r="Q447" s="1">
        <v>7</v>
      </c>
      <c r="R447" s="1">
        <v>19</v>
      </c>
      <c r="S447" s="1" t="s">
        <v>54</v>
      </c>
      <c r="T447" s="1" t="s">
        <v>237</v>
      </c>
      <c r="W447" s="1">
        <v>0</v>
      </c>
      <c r="X447" s="1" t="s">
        <v>58</v>
      </c>
    </row>
    <row r="448" spans="1:24" x14ac:dyDescent="0.2">
      <c r="A448" s="1">
        <f t="shared" si="24"/>
        <v>1016600</v>
      </c>
      <c r="B448" s="1">
        <f t="shared" si="24"/>
        <v>1016709.22</v>
      </c>
      <c r="C448" s="11" t="s">
        <v>52</v>
      </c>
      <c r="D448" s="12">
        <f>INDEX(families!$A:$A,MATCH(E448,families!$B:$B,0))</f>
        <v>2</v>
      </c>
      <c r="E448" s="1" t="str">
        <f t="shared" si="25"/>
        <v>FBE</v>
      </c>
      <c r="F448" s="1">
        <f t="shared" si="26"/>
        <v>19</v>
      </c>
      <c r="G448" s="1" t="str">
        <f t="shared" si="27"/>
        <v>19.0mm FBE</v>
      </c>
      <c r="H448" s="1" t="str">
        <f>_xlfn.CONCAT(TEXT(R448,"0.0"),"mm ",INDEX('Pipe Lookup'!D:D,MATCH('~17 Pipe Segmentation'!S448,'Pipe Lookup'!C:C,0))," TYPE ",Q448)</f>
        <v>19.0mm Fusion-Bonded Epoxy TYPE 7</v>
      </c>
      <c r="M448" s="1" t="s">
        <v>9472</v>
      </c>
      <c r="N448" s="1">
        <v>1016600</v>
      </c>
      <c r="O448" s="1">
        <v>1016709.22</v>
      </c>
      <c r="P448" s="1">
        <v>109.21999999997206</v>
      </c>
      <c r="Q448" s="1">
        <v>7</v>
      </c>
      <c r="R448" s="1">
        <v>19</v>
      </c>
      <c r="S448" s="1" t="s">
        <v>54</v>
      </c>
      <c r="T448" s="1" t="s">
        <v>259</v>
      </c>
      <c r="W448" s="1">
        <v>0</v>
      </c>
      <c r="X448" s="1" t="s">
        <v>58</v>
      </c>
    </row>
    <row r="449" spans="1:24" x14ac:dyDescent="0.2">
      <c r="A449" s="1">
        <f t="shared" si="24"/>
        <v>1016709.22</v>
      </c>
      <c r="B449" s="1">
        <f t="shared" si="24"/>
        <v>1016727.22</v>
      </c>
      <c r="C449" s="11" t="s">
        <v>52</v>
      </c>
      <c r="D449" s="12">
        <f>INDEX(families!$A:$A,MATCH(E449,families!$B:$B,0))</f>
        <v>2</v>
      </c>
      <c r="E449" s="1" t="str">
        <f t="shared" si="25"/>
        <v>FBE</v>
      </c>
      <c r="F449" s="1">
        <f t="shared" si="26"/>
        <v>21.5</v>
      </c>
      <c r="G449" s="1" t="str">
        <f t="shared" si="27"/>
        <v>21.5mm FBE</v>
      </c>
      <c r="H449" s="1" t="str">
        <f>_xlfn.CONCAT(TEXT(R449,"0.0"),"mm ",INDEX('Pipe Lookup'!D:D,MATCH('~17 Pipe Segmentation'!S449,'Pipe Lookup'!C:C,0))," TYPE ",Q449)</f>
        <v>21.5mm Fusion-Bonded Epoxy TYPE 34</v>
      </c>
      <c r="M449" s="1" t="s">
        <v>9472</v>
      </c>
      <c r="N449" s="1">
        <v>1016709.22</v>
      </c>
      <c r="O449" s="1">
        <v>1016727.22</v>
      </c>
      <c r="P449" s="1">
        <v>18</v>
      </c>
      <c r="Q449" s="1">
        <v>34</v>
      </c>
      <c r="R449" s="1">
        <v>21.5</v>
      </c>
      <c r="S449" s="1" t="s">
        <v>54</v>
      </c>
      <c r="T449" s="1" t="s">
        <v>259</v>
      </c>
      <c r="W449" s="1">
        <v>0</v>
      </c>
      <c r="X449" s="1" t="s">
        <v>58</v>
      </c>
    </row>
    <row r="450" spans="1:24" x14ac:dyDescent="0.2">
      <c r="A450" s="1">
        <f t="shared" ref="A450:B513" si="28">IF(OR(AND(ISNUMBER(N450),N450&gt;0),ISNUMBER(SEARCH("+",N450))),IF(NOT(ISNUMBER(N450)),1000*LEFT(N450,SEARCH("+",N450)-1)+MID(N450,SEARCH("+",N450)+1,3)+RIGHT(N450,3),N450),"")</f>
        <v>1016727.22</v>
      </c>
      <c r="B450" s="1">
        <f t="shared" si="28"/>
        <v>1016808.22</v>
      </c>
      <c r="C450" s="11" t="s">
        <v>52</v>
      </c>
      <c r="D450" s="12">
        <f>INDEX(families!$A:$A,MATCH(E450,families!$B:$B,0))</f>
        <v>2</v>
      </c>
      <c r="E450" s="1" t="str">
        <f t="shared" si="25"/>
        <v>FBE</v>
      </c>
      <c r="F450" s="1">
        <f t="shared" si="26"/>
        <v>19</v>
      </c>
      <c r="G450" s="1" t="str">
        <f t="shared" si="27"/>
        <v>19.0mm FBE</v>
      </c>
      <c r="H450" s="1" t="str">
        <f>_xlfn.CONCAT(TEXT(R450,"0.0"),"mm ",INDEX('Pipe Lookup'!D:D,MATCH('~17 Pipe Segmentation'!S450,'Pipe Lookup'!C:C,0))," TYPE ",Q450)</f>
        <v>19.0mm Fusion-Bonded Epoxy TYPE 7</v>
      </c>
      <c r="M450" s="1" t="s">
        <v>9472</v>
      </c>
      <c r="N450" s="1">
        <v>1016727.22</v>
      </c>
      <c r="O450" s="1">
        <v>1016808.22</v>
      </c>
      <c r="P450" s="1">
        <v>81</v>
      </c>
      <c r="Q450" s="1">
        <v>7</v>
      </c>
      <c r="R450" s="1">
        <v>19</v>
      </c>
      <c r="S450" s="1" t="s">
        <v>54</v>
      </c>
      <c r="T450" s="1" t="s">
        <v>259</v>
      </c>
      <c r="W450" s="1">
        <v>0</v>
      </c>
      <c r="X450" s="1" t="s">
        <v>58</v>
      </c>
    </row>
    <row r="451" spans="1:24" x14ac:dyDescent="0.2">
      <c r="A451" s="1">
        <f t="shared" si="28"/>
        <v>1016808.22</v>
      </c>
      <c r="B451" s="1">
        <f t="shared" si="28"/>
        <v>1016826.22</v>
      </c>
      <c r="C451" s="11" t="s">
        <v>52</v>
      </c>
      <c r="D451" s="12">
        <f>INDEX(families!$A:$A,MATCH(E451,families!$B:$B,0))</f>
        <v>2</v>
      </c>
      <c r="E451" s="1" t="str">
        <f t="shared" ref="E451:E514" si="29">TRIM(LEFT(S451,3))</f>
        <v>FBE</v>
      </c>
      <c r="F451" s="1">
        <f t="shared" ref="F451:F514" si="30">R451</f>
        <v>21.5</v>
      </c>
      <c r="G451" s="1" t="str">
        <f t="shared" ref="G451:G514" si="31">_xlfn.CONCAT(TEXT(R451,"0.0"),"mm ",S451)</f>
        <v>21.5mm FBE</v>
      </c>
      <c r="H451" s="1" t="str">
        <f>_xlfn.CONCAT(TEXT(R451,"0.0"),"mm ",INDEX('Pipe Lookup'!D:D,MATCH('~17 Pipe Segmentation'!S451,'Pipe Lookup'!C:C,0))," TYPE ",Q451)</f>
        <v>21.5mm Fusion-Bonded Epoxy TYPE 34</v>
      </c>
      <c r="M451" s="1" t="s">
        <v>9472</v>
      </c>
      <c r="N451" s="1">
        <v>1016808.22</v>
      </c>
      <c r="O451" s="1">
        <v>1016826.22</v>
      </c>
      <c r="P451" s="1">
        <v>18</v>
      </c>
      <c r="Q451" s="1">
        <v>34</v>
      </c>
      <c r="R451" s="1">
        <v>21.5</v>
      </c>
      <c r="S451" s="1" t="s">
        <v>54</v>
      </c>
      <c r="T451" s="1" t="s">
        <v>259</v>
      </c>
      <c r="W451" s="1">
        <v>0</v>
      </c>
      <c r="X451" s="1" t="s">
        <v>58</v>
      </c>
    </row>
    <row r="452" spans="1:24" x14ac:dyDescent="0.2">
      <c r="A452" s="1">
        <f t="shared" si="28"/>
        <v>1016826.22</v>
      </c>
      <c r="B452" s="1">
        <f t="shared" si="28"/>
        <v>1016961.22</v>
      </c>
      <c r="C452" s="11" t="s">
        <v>52</v>
      </c>
      <c r="D452" s="12">
        <f>INDEX(families!$A:$A,MATCH(E452,families!$B:$B,0))</f>
        <v>2</v>
      </c>
      <c r="E452" s="1" t="str">
        <f t="shared" si="29"/>
        <v>FBE</v>
      </c>
      <c r="F452" s="1">
        <f t="shared" si="30"/>
        <v>19</v>
      </c>
      <c r="G452" s="1" t="str">
        <f t="shared" si="31"/>
        <v>19.0mm FBE</v>
      </c>
      <c r="H452" s="1" t="str">
        <f>_xlfn.CONCAT(TEXT(R452,"0.0"),"mm ",INDEX('Pipe Lookup'!D:D,MATCH('~17 Pipe Segmentation'!S452,'Pipe Lookup'!C:C,0))," TYPE ",Q452)</f>
        <v>19.0mm Fusion-Bonded Epoxy TYPE 7</v>
      </c>
      <c r="M452" s="1" t="s">
        <v>9472</v>
      </c>
      <c r="N452" s="1">
        <v>1016826.22</v>
      </c>
      <c r="O452" s="1">
        <v>1016961.22</v>
      </c>
      <c r="P452" s="1">
        <v>135</v>
      </c>
      <c r="Q452" s="1">
        <v>7</v>
      </c>
      <c r="R452" s="1">
        <v>19</v>
      </c>
      <c r="S452" s="1" t="s">
        <v>54</v>
      </c>
      <c r="T452" s="1" t="s">
        <v>259</v>
      </c>
      <c r="W452" s="1">
        <v>0</v>
      </c>
      <c r="X452" s="1" t="s">
        <v>58</v>
      </c>
    </row>
    <row r="453" spans="1:24" x14ac:dyDescent="0.2">
      <c r="A453" s="1">
        <f t="shared" si="28"/>
        <v>1016961.22</v>
      </c>
      <c r="B453" s="1">
        <f t="shared" si="28"/>
        <v>1016979</v>
      </c>
      <c r="C453" s="11" t="s">
        <v>52</v>
      </c>
      <c r="D453" s="12">
        <f>INDEX(families!$A:$A,MATCH(E453,families!$B:$B,0))</f>
        <v>2</v>
      </c>
      <c r="E453" s="1" t="str">
        <f t="shared" si="29"/>
        <v>FBE</v>
      </c>
      <c r="F453" s="1">
        <f t="shared" si="30"/>
        <v>21.5</v>
      </c>
      <c r="G453" s="1" t="str">
        <f t="shared" si="31"/>
        <v>21.5mm FBE</v>
      </c>
      <c r="H453" s="1" t="str">
        <f>_xlfn.CONCAT(TEXT(R453,"0.0"),"mm ",INDEX('Pipe Lookup'!D:D,MATCH('~17 Pipe Segmentation'!S453,'Pipe Lookup'!C:C,0))," TYPE ",Q453)</f>
        <v>21.5mm Fusion-Bonded Epoxy TYPE 34</v>
      </c>
      <c r="M453" s="1" t="s">
        <v>9472</v>
      </c>
      <c r="N453" s="1">
        <v>1016961.22</v>
      </c>
      <c r="O453" s="1">
        <v>1016979</v>
      </c>
      <c r="P453" s="1">
        <v>17.78000000002794</v>
      </c>
      <c r="Q453" s="1">
        <v>34</v>
      </c>
      <c r="R453" s="1">
        <v>21.5</v>
      </c>
      <c r="S453" s="1" t="s">
        <v>54</v>
      </c>
      <c r="T453" s="1" t="s">
        <v>259</v>
      </c>
      <c r="W453" s="1">
        <v>0</v>
      </c>
      <c r="X453" s="1" t="s">
        <v>58</v>
      </c>
    </row>
    <row r="454" spans="1:24" x14ac:dyDescent="0.2">
      <c r="A454" s="1">
        <f t="shared" si="28"/>
        <v>1016979</v>
      </c>
      <c r="B454" s="1">
        <f t="shared" si="28"/>
        <v>1017279.51</v>
      </c>
      <c r="C454" s="11" t="s">
        <v>52</v>
      </c>
      <c r="D454" s="12">
        <f>INDEX(families!$A:$A,MATCH(E454,families!$B:$B,0))</f>
        <v>2</v>
      </c>
      <c r="E454" s="1" t="str">
        <f t="shared" si="29"/>
        <v>FBE</v>
      </c>
      <c r="F454" s="1">
        <f t="shared" si="30"/>
        <v>19</v>
      </c>
      <c r="G454" s="1" t="str">
        <f t="shared" si="31"/>
        <v>19.0mm FBE</v>
      </c>
      <c r="H454" s="1" t="str">
        <f>_xlfn.CONCAT(TEXT(R454,"0.0"),"mm ",INDEX('Pipe Lookup'!D:D,MATCH('~17 Pipe Segmentation'!S454,'Pipe Lookup'!C:C,0))," TYPE ",Q454)</f>
        <v>19.0mm Fusion-Bonded Epoxy TYPE 7</v>
      </c>
      <c r="M454" s="1" t="s">
        <v>9472</v>
      </c>
      <c r="N454" s="1">
        <v>1016979</v>
      </c>
      <c r="O454" s="1">
        <v>1017279.51</v>
      </c>
      <c r="P454" s="1">
        <v>300.51000000000931</v>
      </c>
      <c r="Q454" s="1">
        <v>7</v>
      </c>
      <c r="R454" s="1">
        <v>19</v>
      </c>
      <c r="S454" s="1" t="s">
        <v>54</v>
      </c>
      <c r="T454" s="1" t="s">
        <v>259</v>
      </c>
      <c r="W454" s="1">
        <v>0</v>
      </c>
      <c r="X454" s="1" t="s">
        <v>58</v>
      </c>
    </row>
    <row r="455" spans="1:24" x14ac:dyDescent="0.2">
      <c r="A455" s="1">
        <f t="shared" si="28"/>
        <v>1017279.51</v>
      </c>
      <c r="B455" s="1">
        <f t="shared" si="28"/>
        <v>1017284.97</v>
      </c>
      <c r="C455" s="11" t="s">
        <v>52</v>
      </c>
      <c r="D455" s="12">
        <f>INDEX(families!$A:$A,MATCH(E455,families!$B:$B,0))</f>
        <v>3</v>
      </c>
      <c r="E455" s="1" t="str">
        <f t="shared" si="29"/>
        <v>LE</v>
      </c>
      <c r="F455" s="1">
        <f t="shared" si="30"/>
        <v>23.7</v>
      </c>
      <c r="G455" s="1" t="str">
        <f t="shared" si="31"/>
        <v>23.7mm LE</v>
      </c>
      <c r="H455" s="1" t="str">
        <f>_xlfn.CONCAT(TEXT(R455,"0.0"),"mm ",INDEX('Pipe Lookup'!D:D,MATCH('~17 Pipe Segmentation'!S455,'Pipe Lookup'!C:C,0))," TYPE ",Q455)</f>
        <v>23.7mm Elbow TYPE 28</v>
      </c>
      <c r="M455" s="1" t="s">
        <v>9472</v>
      </c>
      <c r="N455" s="1">
        <v>1017279.51</v>
      </c>
      <c r="O455" s="1">
        <v>1017284.97</v>
      </c>
      <c r="P455" s="1">
        <v>5.4599999999627471</v>
      </c>
      <c r="Q455" s="1">
        <v>28</v>
      </c>
      <c r="R455" s="1">
        <v>23.7</v>
      </c>
      <c r="S455" s="1" t="s">
        <v>56</v>
      </c>
      <c r="T455" s="1" t="s">
        <v>259</v>
      </c>
      <c r="V455" s="1" t="s">
        <v>9571</v>
      </c>
      <c r="W455" s="1">
        <v>0</v>
      </c>
      <c r="X455" s="1" t="s">
        <v>58</v>
      </c>
    </row>
    <row r="456" spans="1:24" x14ac:dyDescent="0.2">
      <c r="A456" s="1">
        <f t="shared" si="28"/>
        <v>1017284.97</v>
      </c>
      <c r="B456" s="1">
        <f t="shared" si="28"/>
        <v>1017384</v>
      </c>
      <c r="C456" s="11" t="s">
        <v>52</v>
      </c>
      <c r="D456" s="12">
        <f>INDEX(families!$A:$A,MATCH(E456,families!$B:$B,0))</f>
        <v>2</v>
      </c>
      <c r="E456" s="1" t="str">
        <f t="shared" si="29"/>
        <v>FBE</v>
      </c>
      <c r="F456" s="1">
        <f t="shared" si="30"/>
        <v>19</v>
      </c>
      <c r="G456" s="1" t="str">
        <f t="shared" si="31"/>
        <v>19.0mm FBE</v>
      </c>
      <c r="H456" s="1" t="str">
        <f>_xlfn.CONCAT(TEXT(R456,"0.0"),"mm ",INDEX('Pipe Lookup'!D:D,MATCH('~17 Pipe Segmentation'!S456,'Pipe Lookup'!C:C,0))," TYPE ",Q456)</f>
        <v>19.0mm Fusion-Bonded Epoxy TYPE 7</v>
      </c>
      <c r="M456" s="1" t="s">
        <v>9472</v>
      </c>
      <c r="N456" s="1">
        <v>1017284.97</v>
      </c>
      <c r="O456" s="1">
        <v>1017384</v>
      </c>
      <c r="P456" s="1">
        <v>99.03000000002794</v>
      </c>
      <c r="Q456" s="1">
        <v>7</v>
      </c>
      <c r="R456" s="1">
        <v>19</v>
      </c>
      <c r="S456" s="1" t="s">
        <v>54</v>
      </c>
      <c r="T456" s="1" t="s">
        <v>259</v>
      </c>
      <c r="V456" s="1" t="s">
        <v>276</v>
      </c>
      <c r="W456" s="1">
        <v>0</v>
      </c>
      <c r="X456" s="1" t="s">
        <v>58</v>
      </c>
    </row>
    <row r="457" spans="1:24" x14ac:dyDescent="0.2">
      <c r="A457" s="1">
        <f t="shared" si="28"/>
        <v>1017384</v>
      </c>
      <c r="B457" s="1">
        <f t="shared" si="28"/>
        <v>1017471</v>
      </c>
      <c r="C457" s="11" t="s">
        <v>52</v>
      </c>
      <c r="D457" s="12">
        <f>INDEX(families!$A:$A,MATCH(E457,families!$B:$B,0))</f>
        <v>2</v>
      </c>
      <c r="E457" s="1" t="str">
        <f t="shared" si="29"/>
        <v>FBE</v>
      </c>
      <c r="F457" s="1">
        <f t="shared" si="30"/>
        <v>19</v>
      </c>
      <c r="G457" s="1" t="str">
        <f t="shared" si="31"/>
        <v>19.0mm FBE</v>
      </c>
      <c r="H457" s="1" t="str">
        <f>_xlfn.CONCAT(TEXT(R457,"0.0"),"mm ",INDEX('Pipe Lookup'!D:D,MATCH('~17 Pipe Segmentation'!S457,'Pipe Lookup'!C:C,0))," TYPE ",Q457)</f>
        <v>19.0mm Fusion-Bonded Epoxy TYPE 7</v>
      </c>
      <c r="M457" s="1" t="s">
        <v>9472</v>
      </c>
      <c r="N457" s="1">
        <v>1017384</v>
      </c>
      <c r="O457" s="1" t="s">
        <v>262</v>
      </c>
      <c r="P457" s="1">
        <v>87</v>
      </c>
      <c r="Q457" s="1">
        <v>7</v>
      </c>
      <c r="R457" s="1">
        <v>19</v>
      </c>
      <c r="S457" s="1" t="s">
        <v>54</v>
      </c>
      <c r="T457" s="1" t="s">
        <v>259</v>
      </c>
      <c r="W457" s="1">
        <v>0</v>
      </c>
      <c r="X457" s="1" t="s">
        <v>84</v>
      </c>
    </row>
    <row r="458" spans="1:24" x14ac:dyDescent="0.2">
      <c r="A458" s="1">
        <f t="shared" si="28"/>
        <v>1017471</v>
      </c>
      <c r="B458" s="1">
        <f t="shared" si="28"/>
        <v>1017495</v>
      </c>
      <c r="C458" s="11" t="s">
        <v>52</v>
      </c>
      <c r="D458" s="12">
        <f>INDEX(families!$A:$A,MATCH(E458,families!$B:$B,0))</f>
        <v>2</v>
      </c>
      <c r="E458" s="1" t="str">
        <f t="shared" si="29"/>
        <v>FBE</v>
      </c>
      <c r="F458" s="1">
        <f t="shared" si="30"/>
        <v>21.5</v>
      </c>
      <c r="G458" s="1" t="str">
        <f t="shared" si="31"/>
        <v>21.5mm FBE</v>
      </c>
      <c r="H458" s="1" t="str">
        <f>_xlfn.CONCAT(TEXT(R458,"0.0"),"mm ",INDEX('Pipe Lookup'!D:D,MATCH('~17 Pipe Segmentation'!S458,'Pipe Lookup'!C:C,0))," TYPE ",Q458)</f>
        <v>21.5mm Fusion-Bonded Epoxy TYPE 34</v>
      </c>
      <c r="M458" s="1" t="s">
        <v>9472</v>
      </c>
      <c r="N458" s="1" t="s">
        <v>262</v>
      </c>
      <c r="O458" s="1" t="s">
        <v>263</v>
      </c>
      <c r="P458" s="1">
        <v>24</v>
      </c>
      <c r="Q458" s="1">
        <v>34</v>
      </c>
      <c r="R458" s="1">
        <v>21.5</v>
      </c>
      <c r="S458" s="1" t="s">
        <v>54</v>
      </c>
      <c r="T458" s="1" t="s">
        <v>259</v>
      </c>
      <c r="W458" s="1">
        <v>0</v>
      </c>
      <c r="X458" s="1" t="s">
        <v>58</v>
      </c>
    </row>
    <row r="459" spans="1:24" x14ac:dyDescent="0.2">
      <c r="A459" s="1">
        <f t="shared" si="28"/>
        <v>1017495</v>
      </c>
      <c r="B459" s="1">
        <f t="shared" si="28"/>
        <v>1017500</v>
      </c>
      <c r="C459" s="11" t="s">
        <v>52</v>
      </c>
      <c r="D459" s="12">
        <f>INDEX(families!$A:$A,MATCH(E459,families!$B:$B,0))</f>
        <v>3</v>
      </c>
      <c r="E459" s="1" t="str">
        <f t="shared" si="29"/>
        <v>LE</v>
      </c>
      <c r="F459" s="1">
        <f t="shared" si="30"/>
        <v>23.7</v>
      </c>
      <c r="G459" s="1" t="str">
        <f t="shared" si="31"/>
        <v>23.7mm LE</v>
      </c>
      <c r="H459" s="1" t="str">
        <f>_xlfn.CONCAT(TEXT(R459,"0.0"),"mm ",INDEX('Pipe Lookup'!D:D,MATCH('~17 Pipe Segmentation'!S459,'Pipe Lookup'!C:C,0))," TYPE ",Q459)</f>
        <v>23.7mm Elbow TYPE 28</v>
      </c>
      <c r="M459" s="1" t="s">
        <v>9472</v>
      </c>
      <c r="N459" s="1" t="s">
        <v>263</v>
      </c>
      <c r="O459" s="1" t="s">
        <v>264</v>
      </c>
      <c r="P459" s="1">
        <v>5</v>
      </c>
      <c r="Q459" s="1">
        <v>28</v>
      </c>
      <c r="R459" s="1">
        <v>23.7</v>
      </c>
      <c r="S459" s="1" t="s">
        <v>56</v>
      </c>
      <c r="T459" s="1" t="s">
        <v>259</v>
      </c>
      <c r="V459" s="1" t="s">
        <v>265</v>
      </c>
      <c r="W459" s="1">
        <v>0</v>
      </c>
      <c r="X459" s="1" t="s">
        <v>58</v>
      </c>
    </row>
    <row r="460" spans="1:24" x14ac:dyDescent="0.2">
      <c r="A460" s="1">
        <f t="shared" si="28"/>
        <v>1017500</v>
      </c>
      <c r="B460" s="1">
        <f t="shared" si="28"/>
        <v>1017506</v>
      </c>
      <c r="C460" s="11" t="s">
        <v>52</v>
      </c>
      <c r="D460" s="12">
        <f>INDEX(families!$A:$A,MATCH(E460,families!$B:$B,0))</f>
        <v>2</v>
      </c>
      <c r="E460" s="1" t="str">
        <f t="shared" si="29"/>
        <v>FBE</v>
      </c>
      <c r="F460" s="1">
        <f t="shared" si="30"/>
        <v>21.5</v>
      </c>
      <c r="G460" s="1" t="str">
        <f t="shared" si="31"/>
        <v>21.5mm FBE</v>
      </c>
      <c r="H460" s="1" t="str">
        <f>_xlfn.CONCAT(TEXT(R460,"0.0"),"mm ",INDEX('Pipe Lookup'!D:D,MATCH('~17 Pipe Segmentation'!S460,'Pipe Lookup'!C:C,0))," TYPE ",Q460)</f>
        <v>21.5mm Fusion-Bonded Epoxy TYPE 34</v>
      </c>
      <c r="M460" s="1" t="s">
        <v>9472</v>
      </c>
      <c r="N460" s="1" t="s">
        <v>264</v>
      </c>
      <c r="O460" s="1" t="s">
        <v>266</v>
      </c>
      <c r="P460" s="1">
        <v>6</v>
      </c>
      <c r="Q460" s="1">
        <v>34</v>
      </c>
      <c r="R460" s="1">
        <v>21.5</v>
      </c>
      <c r="S460" s="1" t="s">
        <v>54</v>
      </c>
      <c r="T460" s="1" t="s">
        <v>259</v>
      </c>
      <c r="W460" s="1">
        <v>0</v>
      </c>
      <c r="X460" s="1" t="s">
        <v>58</v>
      </c>
    </row>
    <row r="461" spans="1:24" x14ac:dyDescent="0.2">
      <c r="A461" s="1">
        <f t="shared" si="28"/>
        <v>1017506</v>
      </c>
      <c r="B461" s="1">
        <f t="shared" si="28"/>
        <v>1017511</v>
      </c>
      <c r="C461" s="11" t="s">
        <v>52</v>
      </c>
      <c r="D461" s="12">
        <f>INDEX(families!$A:$A,MATCH(E461,families!$B:$B,0))</f>
        <v>3</v>
      </c>
      <c r="E461" s="1" t="str">
        <f t="shared" si="29"/>
        <v>LE</v>
      </c>
      <c r="F461" s="1">
        <f t="shared" si="30"/>
        <v>23.7</v>
      </c>
      <c r="G461" s="1" t="str">
        <f t="shared" si="31"/>
        <v>23.7mm LE</v>
      </c>
      <c r="H461" s="1" t="str">
        <f>_xlfn.CONCAT(TEXT(R461,"0.0"),"mm ",INDEX('Pipe Lookup'!D:D,MATCH('~17 Pipe Segmentation'!S461,'Pipe Lookup'!C:C,0))," TYPE ",Q461)</f>
        <v>23.7mm Elbow TYPE 28</v>
      </c>
      <c r="M461" s="1" t="s">
        <v>9472</v>
      </c>
      <c r="N461" s="1" t="s">
        <v>266</v>
      </c>
      <c r="O461" s="1" t="s">
        <v>267</v>
      </c>
      <c r="P461" s="1">
        <v>5</v>
      </c>
      <c r="Q461" s="1">
        <v>28</v>
      </c>
      <c r="R461" s="1">
        <v>23.7</v>
      </c>
      <c r="S461" s="1" t="s">
        <v>56</v>
      </c>
      <c r="T461" s="1" t="s">
        <v>259</v>
      </c>
      <c r="V461" s="1" t="s">
        <v>268</v>
      </c>
      <c r="W461" s="1">
        <v>0</v>
      </c>
      <c r="X461" s="1" t="s">
        <v>58</v>
      </c>
    </row>
    <row r="462" spans="1:24" x14ac:dyDescent="0.2">
      <c r="A462" s="1">
        <f t="shared" si="28"/>
        <v>1017511</v>
      </c>
      <c r="B462" s="1">
        <f t="shared" si="28"/>
        <v>1017577</v>
      </c>
      <c r="C462" s="11" t="s">
        <v>52</v>
      </c>
      <c r="D462" s="12">
        <f>INDEX(families!$A:$A,MATCH(E462,families!$B:$B,0))</f>
        <v>2</v>
      </c>
      <c r="E462" s="1" t="str">
        <f t="shared" si="29"/>
        <v>FBE</v>
      </c>
      <c r="F462" s="1">
        <f t="shared" si="30"/>
        <v>21.5</v>
      </c>
      <c r="G462" s="1" t="str">
        <f t="shared" si="31"/>
        <v>21.5mm FBE</v>
      </c>
      <c r="H462" s="1" t="str">
        <f>_xlfn.CONCAT(TEXT(R462,"0.0"),"mm ",INDEX('Pipe Lookup'!D:D,MATCH('~17 Pipe Segmentation'!S462,'Pipe Lookup'!C:C,0))," TYPE ",Q462)</f>
        <v>21.5mm Fusion-Bonded Epoxy TYPE 34</v>
      </c>
      <c r="M462" s="1" t="s">
        <v>9472</v>
      </c>
      <c r="N462" s="1" t="s">
        <v>267</v>
      </c>
      <c r="O462" s="1" t="s">
        <v>269</v>
      </c>
      <c r="P462" s="1">
        <v>66</v>
      </c>
      <c r="Q462" s="1">
        <v>34</v>
      </c>
      <c r="R462" s="1">
        <v>21.5</v>
      </c>
      <c r="S462" s="1" t="s">
        <v>54</v>
      </c>
      <c r="T462" s="1" t="s">
        <v>259</v>
      </c>
      <c r="V462" s="1" t="s">
        <v>270</v>
      </c>
      <c r="W462" s="1">
        <v>0</v>
      </c>
      <c r="X462" s="1" t="s">
        <v>58</v>
      </c>
    </row>
    <row r="463" spans="1:24" x14ac:dyDescent="0.2">
      <c r="A463" s="1">
        <f t="shared" si="28"/>
        <v>1017577</v>
      </c>
      <c r="B463" s="1">
        <f t="shared" si="28"/>
        <v>1017666</v>
      </c>
      <c r="C463" s="11" t="s">
        <v>52</v>
      </c>
      <c r="D463" s="12">
        <f>INDEX(families!$A:$A,MATCH(E463,families!$B:$B,0))</f>
        <v>2</v>
      </c>
      <c r="E463" s="1" t="str">
        <f t="shared" si="29"/>
        <v>FBE</v>
      </c>
      <c r="F463" s="1">
        <f t="shared" si="30"/>
        <v>19</v>
      </c>
      <c r="G463" s="1" t="str">
        <f t="shared" si="31"/>
        <v>19.0mm FBE</v>
      </c>
      <c r="H463" s="1" t="str">
        <f>_xlfn.CONCAT(TEXT(R463,"0.0"),"mm ",INDEX('Pipe Lookup'!D:D,MATCH('~17 Pipe Segmentation'!S463,'Pipe Lookup'!C:C,0))," TYPE ",Q463)</f>
        <v>19.0mm Fusion-Bonded Epoxy TYPE 7</v>
      </c>
      <c r="M463" s="1" t="s">
        <v>9472</v>
      </c>
      <c r="N463" s="1" t="s">
        <v>269</v>
      </c>
      <c r="O463" s="1" t="s">
        <v>271</v>
      </c>
      <c r="P463" s="1">
        <v>89</v>
      </c>
      <c r="Q463" s="1">
        <v>7</v>
      </c>
      <c r="R463" s="1">
        <v>19</v>
      </c>
      <c r="S463" s="1" t="s">
        <v>54</v>
      </c>
      <c r="T463" s="1" t="s">
        <v>259</v>
      </c>
      <c r="W463" s="1">
        <v>0</v>
      </c>
      <c r="X463" s="1" t="s">
        <v>58</v>
      </c>
    </row>
    <row r="464" spans="1:24" x14ac:dyDescent="0.2">
      <c r="A464" s="1">
        <f t="shared" si="28"/>
        <v>1017666</v>
      </c>
      <c r="B464" s="1">
        <f t="shared" si="28"/>
        <v>1017668</v>
      </c>
      <c r="C464" s="11" t="s">
        <v>52</v>
      </c>
      <c r="D464" s="12">
        <f>INDEX(families!$A:$A,MATCH(E464,families!$B:$B,0))</f>
        <v>3</v>
      </c>
      <c r="E464" s="1" t="str">
        <f t="shared" si="29"/>
        <v>LE</v>
      </c>
      <c r="F464" s="1">
        <f t="shared" si="30"/>
        <v>23.7</v>
      </c>
      <c r="G464" s="1" t="str">
        <f t="shared" si="31"/>
        <v>23.7mm LE</v>
      </c>
      <c r="H464" s="1" t="str">
        <f>_xlfn.CONCAT(TEXT(R464,"0.0"),"mm ",INDEX('Pipe Lookup'!D:D,MATCH('~17 Pipe Segmentation'!S464,'Pipe Lookup'!C:C,0))," TYPE ",Q464)</f>
        <v>23.7mm Elbow TYPE 28</v>
      </c>
      <c r="M464" s="1" t="s">
        <v>9472</v>
      </c>
      <c r="N464" s="1" t="s">
        <v>271</v>
      </c>
      <c r="O464" s="1" t="s">
        <v>272</v>
      </c>
      <c r="P464" s="1">
        <v>2</v>
      </c>
      <c r="Q464" s="1">
        <v>28</v>
      </c>
      <c r="R464" s="1">
        <v>23.7</v>
      </c>
      <c r="S464" s="1" t="s">
        <v>56</v>
      </c>
      <c r="T464" s="1" t="s">
        <v>259</v>
      </c>
      <c r="V464" s="1" t="s">
        <v>273</v>
      </c>
      <c r="W464" s="1">
        <v>0</v>
      </c>
      <c r="X464" s="1" t="s">
        <v>58</v>
      </c>
    </row>
    <row r="465" spans="1:24" x14ac:dyDescent="0.2">
      <c r="A465" s="1">
        <f t="shared" si="28"/>
        <v>1017670</v>
      </c>
      <c r="B465" s="1">
        <f t="shared" si="28"/>
        <v>1017672</v>
      </c>
      <c r="C465" s="11" t="s">
        <v>52</v>
      </c>
      <c r="D465" s="12">
        <f>INDEX(families!$A:$A,MATCH(E465,families!$B:$B,0))</f>
        <v>3</v>
      </c>
      <c r="E465" s="1" t="str">
        <f t="shared" si="29"/>
        <v>LE</v>
      </c>
      <c r="F465" s="1">
        <f t="shared" si="30"/>
        <v>23.7</v>
      </c>
      <c r="G465" s="1" t="str">
        <f t="shared" si="31"/>
        <v>23.7mm LE</v>
      </c>
      <c r="H465" s="1" t="str">
        <f>_xlfn.CONCAT(TEXT(R465,"0.0"),"mm ",INDEX('Pipe Lookup'!D:D,MATCH('~17 Pipe Segmentation'!S465,'Pipe Lookup'!C:C,0))," TYPE ",Q465)</f>
        <v>23.7mm Elbow TYPE 28</v>
      </c>
      <c r="M465" s="1" t="s">
        <v>9472</v>
      </c>
      <c r="N465" s="1">
        <v>1017670</v>
      </c>
      <c r="O465" s="1">
        <v>1017672</v>
      </c>
      <c r="P465" s="1">
        <v>2</v>
      </c>
      <c r="Q465" s="1">
        <v>28</v>
      </c>
      <c r="R465" s="1">
        <v>23.7</v>
      </c>
      <c r="S465" s="1" t="s">
        <v>56</v>
      </c>
      <c r="T465" s="1" t="s">
        <v>259</v>
      </c>
      <c r="V465" s="1" t="s">
        <v>274</v>
      </c>
      <c r="W465" s="1" t="s">
        <v>173</v>
      </c>
      <c r="X465" s="1" t="s">
        <v>84</v>
      </c>
    </row>
    <row r="466" spans="1:24" x14ac:dyDescent="0.2">
      <c r="A466" s="1">
        <f t="shared" si="28"/>
        <v>1017672</v>
      </c>
      <c r="B466" s="1">
        <f t="shared" si="28"/>
        <v>1017716.22</v>
      </c>
      <c r="C466" s="11" t="s">
        <v>52</v>
      </c>
      <c r="D466" s="12">
        <f>INDEX(families!$A:$A,MATCH(E466,families!$B:$B,0))</f>
        <v>2</v>
      </c>
      <c r="E466" s="1" t="str">
        <f t="shared" si="29"/>
        <v>FBE</v>
      </c>
      <c r="F466" s="1">
        <f t="shared" si="30"/>
        <v>19</v>
      </c>
      <c r="G466" s="1" t="str">
        <f t="shared" si="31"/>
        <v>19.0mm FBE</v>
      </c>
      <c r="H466" s="1" t="str">
        <f>_xlfn.CONCAT(TEXT(R466,"0.0"),"mm ",INDEX('Pipe Lookup'!D:D,MATCH('~17 Pipe Segmentation'!S466,'Pipe Lookup'!C:C,0))," TYPE ",Q466)</f>
        <v>19.0mm Fusion-Bonded Epoxy TYPE 7</v>
      </c>
      <c r="M466" s="1" t="s">
        <v>9472</v>
      </c>
      <c r="N466" s="1">
        <v>1017672</v>
      </c>
      <c r="O466" s="1">
        <v>1017716.22</v>
      </c>
      <c r="P466" s="1">
        <v>44.21999999997206</v>
      </c>
      <c r="Q466" s="1">
        <v>7</v>
      </c>
      <c r="R466" s="1">
        <v>19</v>
      </c>
      <c r="S466" s="1" t="s">
        <v>54</v>
      </c>
      <c r="T466" s="1" t="s">
        <v>259</v>
      </c>
      <c r="W466" s="1">
        <v>0</v>
      </c>
      <c r="X466" s="1" t="s">
        <v>58</v>
      </c>
    </row>
    <row r="467" spans="1:24" x14ac:dyDescent="0.2">
      <c r="A467" s="1">
        <f t="shared" si="28"/>
        <v>1017716.22</v>
      </c>
      <c r="B467" s="1">
        <f t="shared" si="28"/>
        <v>1017734.22</v>
      </c>
      <c r="C467" s="11" t="s">
        <v>52</v>
      </c>
      <c r="D467" s="12">
        <f>INDEX(families!$A:$A,MATCH(E467,families!$B:$B,0))</f>
        <v>2</v>
      </c>
      <c r="E467" s="1" t="str">
        <f t="shared" si="29"/>
        <v>FBE</v>
      </c>
      <c r="F467" s="1">
        <f t="shared" si="30"/>
        <v>21.5</v>
      </c>
      <c r="G467" s="1" t="str">
        <f t="shared" si="31"/>
        <v>21.5mm FBE</v>
      </c>
      <c r="H467" s="1" t="str">
        <f>_xlfn.CONCAT(TEXT(R467,"0.0"),"mm ",INDEX('Pipe Lookup'!D:D,MATCH('~17 Pipe Segmentation'!S467,'Pipe Lookup'!C:C,0))," TYPE ",Q467)</f>
        <v>21.5mm Fusion-Bonded Epoxy TYPE 34</v>
      </c>
      <c r="M467" s="1" t="s">
        <v>9472</v>
      </c>
      <c r="N467" s="1">
        <v>1017716.22</v>
      </c>
      <c r="O467" s="1">
        <v>1017734.22</v>
      </c>
      <c r="P467" s="1">
        <v>18</v>
      </c>
      <c r="Q467" s="1">
        <v>34</v>
      </c>
      <c r="R467" s="1">
        <v>21.5</v>
      </c>
      <c r="S467" s="1" t="s">
        <v>54</v>
      </c>
      <c r="T467" s="1" t="s">
        <v>259</v>
      </c>
      <c r="W467" s="1">
        <v>0</v>
      </c>
      <c r="X467" s="1" t="s">
        <v>58</v>
      </c>
    </row>
    <row r="468" spans="1:24" x14ac:dyDescent="0.2">
      <c r="A468" s="1">
        <f t="shared" si="28"/>
        <v>1017734.22</v>
      </c>
      <c r="B468" s="1">
        <f t="shared" si="28"/>
        <v>1017758.22</v>
      </c>
      <c r="C468" s="11" t="s">
        <v>52</v>
      </c>
      <c r="D468" s="12">
        <f>INDEX(families!$A:$A,MATCH(E468,families!$B:$B,0))</f>
        <v>2</v>
      </c>
      <c r="E468" s="1" t="str">
        <f t="shared" si="29"/>
        <v>FBE</v>
      </c>
      <c r="F468" s="1">
        <f t="shared" si="30"/>
        <v>25</v>
      </c>
      <c r="G468" s="1" t="str">
        <f t="shared" si="31"/>
        <v>25.0mm FBE</v>
      </c>
      <c r="H468" s="1" t="str">
        <f>_xlfn.CONCAT(TEXT(R468,"0.0"),"mm ",INDEX('Pipe Lookup'!D:D,MATCH('~17 Pipe Segmentation'!S468,'Pipe Lookup'!C:C,0))," TYPE ",Q468)</f>
        <v>25.0mm Fusion-Bonded Epoxy TYPE 19</v>
      </c>
      <c r="M468" s="1" t="s">
        <v>9472</v>
      </c>
      <c r="N468" s="1">
        <v>1017734.22</v>
      </c>
      <c r="O468" s="1">
        <v>1017758.22</v>
      </c>
      <c r="P468" s="1">
        <v>24</v>
      </c>
      <c r="Q468" s="1">
        <v>19</v>
      </c>
      <c r="R468" s="1">
        <v>25</v>
      </c>
      <c r="S468" s="1" t="s">
        <v>54</v>
      </c>
      <c r="T468" s="1" t="s">
        <v>259</v>
      </c>
      <c r="W468" s="1">
        <v>0</v>
      </c>
      <c r="X468" s="1" t="s">
        <v>58</v>
      </c>
    </row>
    <row r="469" spans="1:24" x14ac:dyDescent="0.2">
      <c r="A469" s="1">
        <f t="shared" si="28"/>
        <v>1017758.22</v>
      </c>
      <c r="B469" s="1">
        <f t="shared" si="28"/>
        <v>1017776.22</v>
      </c>
      <c r="C469" s="11" t="s">
        <v>52</v>
      </c>
      <c r="D469" s="12">
        <f>INDEX(families!$A:$A,MATCH(E469,families!$B:$B,0))</f>
        <v>2</v>
      </c>
      <c r="E469" s="1" t="str">
        <f t="shared" si="29"/>
        <v>FBE</v>
      </c>
      <c r="F469" s="1">
        <f t="shared" si="30"/>
        <v>21.5</v>
      </c>
      <c r="G469" s="1" t="str">
        <f t="shared" si="31"/>
        <v>21.5mm FBE</v>
      </c>
      <c r="H469" s="1" t="str">
        <f>_xlfn.CONCAT(TEXT(R469,"0.0"),"mm ",INDEX('Pipe Lookup'!D:D,MATCH('~17 Pipe Segmentation'!S469,'Pipe Lookup'!C:C,0))," TYPE ",Q469)</f>
        <v>21.5mm Fusion-Bonded Epoxy TYPE 34</v>
      </c>
      <c r="M469" s="1" t="s">
        <v>9472</v>
      </c>
      <c r="N469" s="1">
        <v>1017758.22</v>
      </c>
      <c r="O469" s="1">
        <v>1017776.22</v>
      </c>
      <c r="P469" s="1">
        <v>18</v>
      </c>
      <c r="Q469" s="1">
        <v>34</v>
      </c>
      <c r="R469" s="1">
        <v>21.5</v>
      </c>
      <c r="S469" s="1" t="s">
        <v>54</v>
      </c>
      <c r="T469" s="1" t="s">
        <v>259</v>
      </c>
      <c r="W469" s="1">
        <v>0</v>
      </c>
      <c r="X469" s="1" t="s">
        <v>58</v>
      </c>
    </row>
    <row r="470" spans="1:24" x14ac:dyDescent="0.2">
      <c r="A470" s="1">
        <f t="shared" si="28"/>
        <v>1017776.22</v>
      </c>
      <c r="B470" s="1">
        <f t="shared" si="28"/>
        <v>1018000</v>
      </c>
      <c r="C470" s="11" t="s">
        <v>52</v>
      </c>
      <c r="D470" s="12">
        <f>INDEX(families!$A:$A,MATCH(E470,families!$B:$B,0))</f>
        <v>2</v>
      </c>
      <c r="E470" s="1" t="str">
        <f t="shared" si="29"/>
        <v>FBE</v>
      </c>
      <c r="F470" s="1">
        <f t="shared" si="30"/>
        <v>19</v>
      </c>
      <c r="G470" s="1" t="str">
        <f t="shared" si="31"/>
        <v>19.0mm FBE</v>
      </c>
      <c r="H470" s="1" t="str">
        <f>_xlfn.CONCAT(TEXT(R470,"0.0"),"mm ",INDEX('Pipe Lookup'!D:D,MATCH('~17 Pipe Segmentation'!S470,'Pipe Lookup'!C:C,0))," TYPE ",Q470)</f>
        <v>19.0mm Fusion-Bonded Epoxy TYPE 7</v>
      </c>
      <c r="M470" s="1" t="s">
        <v>9472</v>
      </c>
      <c r="N470" s="1">
        <v>1017776.22</v>
      </c>
      <c r="O470" s="1">
        <v>1018000</v>
      </c>
      <c r="P470" s="1">
        <v>223.78000000002794</v>
      </c>
      <c r="Q470" s="1">
        <v>7</v>
      </c>
      <c r="R470" s="1">
        <v>19</v>
      </c>
      <c r="S470" s="1" t="s">
        <v>54</v>
      </c>
      <c r="T470" s="1" t="s">
        <v>259</v>
      </c>
      <c r="W470" s="1">
        <v>0</v>
      </c>
      <c r="X470" s="1" t="s">
        <v>58</v>
      </c>
    </row>
    <row r="471" spans="1:24" x14ac:dyDescent="0.2">
      <c r="A471" s="1">
        <f t="shared" si="28"/>
        <v>1018000</v>
      </c>
      <c r="B471" s="1">
        <f t="shared" si="28"/>
        <v>1018315</v>
      </c>
      <c r="C471" s="11" t="s">
        <v>52</v>
      </c>
      <c r="D471" s="12">
        <f>INDEX(families!$A:$A,MATCH(E471,families!$B:$B,0))</f>
        <v>2</v>
      </c>
      <c r="E471" s="1" t="str">
        <f t="shared" si="29"/>
        <v>FBE</v>
      </c>
      <c r="F471" s="1">
        <f t="shared" si="30"/>
        <v>19</v>
      </c>
      <c r="G471" s="1" t="str">
        <f t="shared" si="31"/>
        <v>19.0mm FBE</v>
      </c>
      <c r="H471" s="1" t="str">
        <f>_xlfn.CONCAT(TEXT(R471,"0.0"),"mm ",INDEX('Pipe Lookup'!D:D,MATCH('~17 Pipe Segmentation'!S471,'Pipe Lookup'!C:C,0))," TYPE ",Q471)</f>
        <v>19.0mm Fusion-Bonded Epoxy TYPE 7</v>
      </c>
      <c r="M471" s="1" t="s">
        <v>9472</v>
      </c>
      <c r="N471" s="1">
        <v>1018000</v>
      </c>
      <c r="O471" s="1">
        <v>1018315</v>
      </c>
      <c r="P471" s="1">
        <v>315</v>
      </c>
      <c r="Q471" s="1">
        <v>7</v>
      </c>
      <c r="R471" s="1">
        <v>19</v>
      </c>
      <c r="S471" s="1" t="s">
        <v>54</v>
      </c>
      <c r="T471" s="1" t="s">
        <v>275</v>
      </c>
      <c r="V471" s="1" t="s">
        <v>276</v>
      </c>
      <c r="W471" s="1">
        <v>0</v>
      </c>
      <c r="X471" s="1" t="s">
        <v>58</v>
      </c>
    </row>
    <row r="472" spans="1:24" x14ac:dyDescent="0.2">
      <c r="A472" s="1">
        <f t="shared" si="28"/>
        <v>1018315</v>
      </c>
      <c r="B472" s="1">
        <f t="shared" si="28"/>
        <v>1018318</v>
      </c>
      <c r="C472" s="11" t="s">
        <v>52</v>
      </c>
      <c r="D472" s="12">
        <f>INDEX(families!$A:$A,MATCH(E472,families!$B:$B,0))</f>
        <v>3</v>
      </c>
      <c r="E472" s="1" t="str">
        <f t="shared" si="29"/>
        <v>LE</v>
      </c>
      <c r="F472" s="1">
        <f t="shared" si="30"/>
        <v>23.7</v>
      </c>
      <c r="G472" s="1" t="str">
        <f t="shared" si="31"/>
        <v>23.7mm LE</v>
      </c>
      <c r="H472" s="1" t="str">
        <f>_xlfn.CONCAT(TEXT(R472,"0.0"),"mm ",INDEX('Pipe Lookup'!D:D,MATCH('~17 Pipe Segmentation'!S472,'Pipe Lookup'!C:C,0))," TYPE ",Q472)</f>
        <v>23.7mm Elbow TYPE 28</v>
      </c>
      <c r="M472" s="1" t="s">
        <v>9472</v>
      </c>
      <c r="N472" s="1">
        <v>1018315</v>
      </c>
      <c r="O472" s="1" t="s">
        <v>9572</v>
      </c>
      <c r="P472" s="1">
        <v>3</v>
      </c>
      <c r="Q472" s="1">
        <v>28</v>
      </c>
      <c r="R472" s="1">
        <v>23.7</v>
      </c>
      <c r="S472" s="1" t="s">
        <v>56</v>
      </c>
      <c r="T472" s="1" t="s">
        <v>275</v>
      </c>
      <c r="V472" s="1" t="s">
        <v>278</v>
      </c>
      <c r="W472" s="1">
        <v>0</v>
      </c>
      <c r="X472" s="1" t="s">
        <v>58</v>
      </c>
    </row>
    <row r="473" spans="1:24" x14ac:dyDescent="0.2">
      <c r="A473" s="1">
        <f t="shared" si="28"/>
        <v>1018318</v>
      </c>
      <c r="B473" s="1">
        <f t="shared" si="28"/>
        <v>1018352</v>
      </c>
      <c r="C473" s="11" t="s">
        <v>52</v>
      </c>
      <c r="D473" s="12">
        <f>INDEX(families!$A:$A,MATCH(E473,families!$B:$B,0))</f>
        <v>2</v>
      </c>
      <c r="E473" s="1" t="str">
        <f t="shared" si="29"/>
        <v>FBE</v>
      </c>
      <c r="F473" s="1">
        <f t="shared" si="30"/>
        <v>19</v>
      </c>
      <c r="G473" s="1" t="str">
        <f t="shared" si="31"/>
        <v>19.0mm FBE</v>
      </c>
      <c r="H473" s="1" t="str">
        <f>_xlfn.CONCAT(TEXT(R473,"0.0"),"mm ",INDEX('Pipe Lookup'!D:D,MATCH('~17 Pipe Segmentation'!S473,'Pipe Lookup'!C:C,0))," TYPE ",Q473)</f>
        <v>19.0mm Fusion-Bonded Epoxy TYPE 7</v>
      </c>
      <c r="M473" s="1" t="s">
        <v>9472</v>
      </c>
      <c r="N473" s="1" t="s">
        <v>9572</v>
      </c>
      <c r="O473" s="1" t="s">
        <v>9573</v>
      </c>
      <c r="P473" s="1">
        <v>34</v>
      </c>
      <c r="Q473" s="1">
        <v>7</v>
      </c>
      <c r="R473" s="1">
        <v>19</v>
      </c>
      <c r="S473" s="1" t="s">
        <v>54</v>
      </c>
      <c r="T473" s="1" t="s">
        <v>275</v>
      </c>
      <c r="W473" s="1">
        <v>0</v>
      </c>
      <c r="X473" s="1" t="s">
        <v>58</v>
      </c>
    </row>
    <row r="474" spans="1:24" x14ac:dyDescent="0.2">
      <c r="A474" s="1">
        <f t="shared" si="28"/>
        <v>1018352</v>
      </c>
      <c r="B474" s="1">
        <f t="shared" si="28"/>
        <v>1018400</v>
      </c>
      <c r="C474" s="11" t="s">
        <v>52</v>
      </c>
      <c r="D474" s="12">
        <f>INDEX(families!$A:$A,MATCH(E474,families!$B:$B,0))</f>
        <v>2</v>
      </c>
      <c r="E474" s="1" t="str">
        <f t="shared" si="29"/>
        <v>FBE</v>
      </c>
      <c r="F474" s="1">
        <f t="shared" si="30"/>
        <v>21.5</v>
      </c>
      <c r="G474" s="1" t="str">
        <f t="shared" si="31"/>
        <v>21.5mm FBE</v>
      </c>
      <c r="H474" s="1" t="str">
        <f>_xlfn.CONCAT(TEXT(R474,"0.0"),"mm ",INDEX('Pipe Lookup'!D:D,MATCH('~17 Pipe Segmentation'!S474,'Pipe Lookup'!C:C,0))," TYPE ",Q474)</f>
        <v>21.5mm Fusion-Bonded Epoxy TYPE 34</v>
      </c>
      <c r="M474" s="1" t="s">
        <v>9472</v>
      </c>
      <c r="N474" s="1" t="s">
        <v>9573</v>
      </c>
      <c r="O474" s="1" t="s">
        <v>9574</v>
      </c>
      <c r="P474" s="1">
        <v>48</v>
      </c>
      <c r="Q474" s="1">
        <v>34</v>
      </c>
      <c r="R474" s="1">
        <v>21.5</v>
      </c>
      <c r="S474" s="1" t="s">
        <v>54</v>
      </c>
      <c r="T474" s="1" t="s">
        <v>275</v>
      </c>
      <c r="V474" s="1" t="s">
        <v>9575</v>
      </c>
      <c r="W474" s="1">
        <v>0</v>
      </c>
      <c r="X474" s="1" t="s">
        <v>58</v>
      </c>
    </row>
    <row r="475" spans="1:24" x14ac:dyDescent="0.2">
      <c r="A475" s="1">
        <f t="shared" si="28"/>
        <v>1018400</v>
      </c>
      <c r="B475" s="1">
        <f t="shared" si="28"/>
        <v>1018436</v>
      </c>
      <c r="C475" s="11" t="s">
        <v>52</v>
      </c>
      <c r="D475" s="12">
        <f>INDEX(families!$A:$A,MATCH(E475,families!$B:$B,0))</f>
        <v>2</v>
      </c>
      <c r="E475" s="1" t="str">
        <f t="shared" si="29"/>
        <v>FBE</v>
      </c>
      <c r="F475" s="1">
        <f t="shared" si="30"/>
        <v>19</v>
      </c>
      <c r="G475" s="1" t="str">
        <f t="shared" si="31"/>
        <v>19.0mm FBE</v>
      </c>
      <c r="H475" s="1" t="str">
        <f>_xlfn.CONCAT(TEXT(R475,"0.0"),"mm ",INDEX('Pipe Lookup'!D:D,MATCH('~17 Pipe Segmentation'!S475,'Pipe Lookup'!C:C,0))," TYPE ",Q475)</f>
        <v>19.0mm Fusion-Bonded Epoxy TYPE 7</v>
      </c>
      <c r="M475" s="1" t="s">
        <v>9472</v>
      </c>
      <c r="N475" s="1" t="s">
        <v>9574</v>
      </c>
      <c r="O475" s="1" t="s">
        <v>9576</v>
      </c>
      <c r="P475" s="1">
        <v>36</v>
      </c>
      <c r="Q475" s="1">
        <v>7</v>
      </c>
      <c r="R475" s="1">
        <v>19</v>
      </c>
      <c r="S475" s="1" t="s">
        <v>54</v>
      </c>
      <c r="T475" s="1" t="s">
        <v>275</v>
      </c>
      <c r="W475" s="1">
        <v>0</v>
      </c>
      <c r="X475" s="1" t="s">
        <v>58</v>
      </c>
    </row>
    <row r="476" spans="1:24" x14ac:dyDescent="0.2">
      <c r="A476" s="1">
        <f t="shared" si="28"/>
        <v>1018436</v>
      </c>
      <c r="B476" s="1">
        <f t="shared" si="28"/>
        <v>1018438</v>
      </c>
      <c r="C476" s="11" t="s">
        <v>52</v>
      </c>
      <c r="D476" s="12">
        <f>INDEX(families!$A:$A,MATCH(E476,families!$B:$B,0))</f>
        <v>3</v>
      </c>
      <c r="E476" s="1" t="str">
        <f t="shared" si="29"/>
        <v>LE</v>
      </c>
      <c r="F476" s="1">
        <f t="shared" si="30"/>
        <v>23.7</v>
      </c>
      <c r="G476" s="1" t="str">
        <f t="shared" si="31"/>
        <v>23.7mm LE</v>
      </c>
      <c r="H476" s="1" t="str">
        <f>_xlfn.CONCAT(TEXT(R476,"0.0"),"mm ",INDEX('Pipe Lookup'!D:D,MATCH('~17 Pipe Segmentation'!S476,'Pipe Lookup'!C:C,0))," TYPE ",Q476)</f>
        <v>23.7mm Elbow TYPE 28</v>
      </c>
      <c r="M476" s="1" t="s">
        <v>9472</v>
      </c>
      <c r="N476" s="1" t="s">
        <v>9576</v>
      </c>
      <c r="O476" s="1" t="s">
        <v>9577</v>
      </c>
      <c r="P476" s="1">
        <v>2</v>
      </c>
      <c r="Q476" s="1">
        <v>28</v>
      </c>
      <c r="R476" s="1">
        <v>23.7</v>
      </c>
      <c r="S476" s="1" t="s">
        <v>56</v>
      </c>
      <c r="T476" s="1" t="s">
        <v>275</v>
      </c>
      <c r="V476" s="1" t="s">
        <v>273</v>
      </c>
      <c r="W476" s="1">
        <v>0</v>
      </c>
      <c r="X476" s="1" t="s">
        <v>58</v>
      </c>
    </row>
    <row r="477" spans="1:24" x14ac:dyDescent="0.2">
      <c r="A477" s="1">
        <f t="shared" si="28"/>
        <v>1018442</v>
      </c>
      <c r="B477" s="1">
        <f t="shared" si="28"/>
        <v>1018444</v>
      </c>
      <c r="C477" s="11" t="s">
        <v>52</v>
      </c>
      <c r="D477" s="12">
        <f>INDEX(families!$A:$A,MATCH(E477,families!$B:$B,0))</f>
        <v>3</v>
      </c>
      <c r="E477" s="1" t="str">
        <f t="shared" si="29"/>
        <v>LE</v>
      </c>
      <c r="F477" s="1">
        <f t="shared" si="30"/>
        <v>23.7</v>
      </c>
      <c r="G477" s="1" t="str">
        <f t="shared" si="31"/>
        <v>23.7mm LE</v>
      </c>
      <c r="H477" s="1" t="str">
        <f>_xlfn.CONCAT(TEXT(R477,"0.0"),"mm ",INDEX('Pipe Lookup'!D:D,MATCH('~17 Pipe Segmentation'!S477,'Pipe Lookup'!C:C,0))," TYPE ",Q477)</f>
        <v>23.7mm Elbow TYPE 28</v>
      </c>
      <c r="M477" s="1" t="s">
        <v>9472</v>
      </c>
      <c r="N477" s="1">
        <v>1018442</v>
      </c>
      <c r="O477" s="1">
        <v>1018444</v>
      </c>
      <c r="P477" s="1">
        <v>2</v>
      </c>
      <c r="Q477" s="1">
        <v>28</v>
      </c>
      <c r="R477" s="1">
        <v>23.7</v>
      </c>
      <c r="S477" s="1" t="s">
        <v>56</v>
      </c>
      <c r="T477" s="1" t="s">
        <v>275</v>
      </c>
      <c r="V477" s="1" t="s">
        <v>283</v>
      </c>
      <c r="W477" s="1" t="s">
        <v>173</v>
      </c>
      <c r="X477" s="1" t="s">
        <v>84</v>
      </c>
    </row>
    <row r="478" spans="1:24" x14ac:dyDescent="0.2">
      <c r="A478" s="1">
        <f t="shared" si="28"/>
        <v>1018444</v>
      </c>
      <c r="B478" s="1">
        <f t="shared" si="28"/>
        <v>1019012.15</v>
      </c>
      <c r="C478" s="11" t="s">
        <v>52</v>
      </c>
      <c r="D478" s="12">
        <f>INDEX(families!$A:$A,MATCH(E478,families!$B:$B,0))</f>
        <v>2</v>
      </c>
      <c r="E478" s="1" t="str">
        <f t="shared" si="29"/>
        <v>FBE</v>
      </c>
      <c r="F478" s="1">
        <f t="shared" si="30"/>
        <v>19</v>
      </c>
      <c r="G478" s="1" t="str">
        <f t="shared" si="31"/>
        <v>19.0mm FBE</v>
      </c>
      <c r="H478" s="1" t="str">
        <f>_xlfn.CONCAT(TEXT(R478,"0.0"),"mm ",INDEX('Pipe Lookup'!D:D,MATCH('~17 Pipe Segmentation'!S478,'Pipe Lookup'!C:C,0))," TYPE ",Q478)</f>
        <v>19.0mm Fusion-Bonded Epoxy TYPE 7</v>
      </c>
      <c r="M478" s="1" t="s">
        <v>9472</v>
      </c>
      <c r="N478" s="1">
        <v>1018444</v>
      </c>
      <c r="O478" s="1">
        <v>1019012.15</v>
      </c>
      <c r="P478" s="1">
        <v>568.15000000002328</v>
      </c>
      <c r="Q478" s="1">
        <v>7</v>
      </c>
      <c r="R478" s="1">
        <v>19</v>
      </c>
      <c r="S478" s="1" t="s">
        <v>54</v>
      </c>
      <c r="T478" s="1" t="s">
        <v>275</v>
      </c>
      <c r="W478" s="1">
        <v>0</v>
      </c>
      <c r="X478" s="1" t="s">
        <v>58</v>
      </c>
    </row>
    <row r="479" spans="1:24" x14ac:dyDescent="0.2">
      <c r="A479" s="1">
        <f t="shared" si="28"/>
        <v>1019012.15</v>
      </c>
      <c r="B479" s="1">
        <f t="shared" si="28"/>
        <v>1019019.36</v>
      </c>
      <c r="C479" s="11" t="s">
        <v>52</v>
      </c>
      <c r="D479" s="12">
        <f>INDEX(families!$A:$A,MATCH(E479,families!$B:$B,0))</f>
        <v>3</v>
      </c>
      <c r="E479" s="1" t="str">
        <f t="shared" si="29"/>
        <v>LE</v>
      </c>
      <c r="F479" s="1">
        <f t="shared" si="30"/>
        <v>23.7</v>
      </c>
      <c r="G479" s="1" t="str">
        <f t="shared" si="31"/>
        <v>23.7mm LE</v>
      </c>
      <c r="H479" s="1" t="str">
        <f>_xlfn.CONCAT(TEXT(R479,"0.0"),"mm ",INDEX('Pipe Lookup'!D:D,MATCH('~17 Pipe Segmentation'!S479,'Pipe Lookup'!C:C,0))," TYPE ",Q479)</f>
        <v>23.7mm Elbow TYPE 28</v>
      </c>
      <c r="M479" s="1" t="s">
        <v>9472</v>
      </c>
      <c r="N479" s="1">
        <v>1019012.15</v>
      </c>
      <c r="O479" s="1">
        <v>1019019.36</v>
      </c>
      <c r="P479" s="1">
        <v>7.2099999999627471</v>
      </c>
      <c r="Q479" s="1">
        <v>28</v>
      </c>
      <c r="R479" s="1">
        <v>23.7</v>
      </c>
      <c r="S479" s="1" t="s">
        <v>56</v>
      </c>
      <c r="T479" s="1" t="s">
        <v>275</v>
      </c>
      <c r="V479" s="1" t="s">
        <v>9578</v>
      </c>
      <c r="W479" s="1">
        <v>0</v>
      </c>
      <c r="X479" s="1" t="s">
        <v>58</v>
      </c>
    </row>
    <row r="480" spans="1:24" x14ac:dyDescent="0.2">
      <c r="A480" s="1">
        <f t="shared" si="28"/>
        <v>1019019.36</v>
      </c>
      <c r="B480" s="1">
        <f t="shared" si="28"/>
        <v>1019028.82</v>
      </c>
      <c r="C480" s="11" t="s">
        <v>52</v>
      </c>
      <c r="D480" s="12">
        <f>INDEX(families!$A:$A,MATCH(E480,families!$B:$B,0))</f>
        <v>3</v>
      </c>
      <c r="E480" s="1" t="str">
        <f t="shared" si="29"/>
        <v>LE</v>
      </c>
      <c r="F480" s="1">
        <f t="shared" si="30"/>
        <v>23.7</v>
      </c>
      <c r="G480" s="1" t="str">
        <f t="shared" si="31"/>
        <v>23.7mm LE</v>
      </c>
      <c r="H480" s="1" t="str">
        <f>_xlfn.CONCAT(TEXT(R480,"0.0"),"mm ",INDEX('Pipe Lookup'!D:D,MATCH('~17 Pipe Segmentation'!S480,'Pipe Lookup'!C:C,0))," TYPE ",Q480)</f>
        <v>23.7mm Elbow TYPE 28</v>
      </c>
      <c r="M480" s="1" t="s">
        <v>9472</v>
      </c>
      <c r="N480" s="1">
        <v>1019019.36</v>
      </c>
      <c r="O480" s="1">
        <v>1019028.82</v>
      </c>
      <c r="P480" s="1">
        <v>9.4599999999627471</v>
      </c>
      <c r="Q480" s="1">
        <v>28</v>
      </c>
      <c r="R480" s="1">
        <v>23.7</v>
      </c>
      <c r="S480" s="1" t="s">
        <v>56</v>
      </c>
      <c r="T480" s="1" t="s">
        <v>275</v>
      </c>
      <c r="V480" s="1" t="s">
        <v>9579</v>
      </c>
      <c r="W480" s="1">
        <v>0</v>
      </c>
      <c r="X480" s="1" t="s">
        <v>84</v>
      </c>
    </row>
    <row r="481" spans="1:24" x14ac:dyDescent="0.2">
      <c r="A481" s="1">
        <f t="shared" si="28"/>
        <v>1019028.82</v>
      </c>
      <c r="B481" s="1">
        <f t="shared" si="28"/>
        <v>1019084</v>
      </c>
      <c r="C481" s="11" t="s">
        <v>52</v>
      </c>
      <c r="D481" s="12">
        <f>INDEX(families!$A:$A,MATCH(E481,families!$B:$B,0))</f>
        <v>2</v>
      </c>
      <c r="E481" s="1" t="str">
        <f t="shared" si="29"/>
        <v>FBE</v>
      </c>
      <c r="F481" s="1">
        <f t="shared" si="30"/>
        <v>21.5</v>
      </c>
      <c r="G481" s="1" t="str">
        <f t="shared" si="31"/>
        <v>21.5mm FBE</v>
      </c>
      <c r="H481" s="1" t="str">
        <f>_xlfn.CONCAT(TEXT(R481,"0.0"),"mm ",INDEX('Pipe Lookup'!D:D,MATCH('~17 Pipe Segmentation'!S481,'Pipe Lookup'!C:C,0))," TYPE ",Q481)</f>
        <v>21.5mm Fusion-Bonded Epoxy TYPE 34</v>
      </c>
      <c r="M481" s="1" t="s">
        <v>9472</v>
      </c>
      <c r="N481" s="1">
        <v>1019028.82</v>
      </c>
      <c r="O481" s="1">
        <v>1019084</v>
      </c>
      <c r="P481" s="1">
        <v>55.180000000051223</v>
      </c>
      <c r="Q481" s="1">
        <v>34</v>
      </c>
      <c r="R481" s="1">
        <v>21.5</v>
      </c>
      <c r="S481" s="1" t="s">
        <v>54</v>
      </c>
      <c r="T481" s="1" t="s">
        <v>275</v>
      </c>
      <c r="V481" s="1" t="s">
        <v>9580</v>
      </c>
      <c r="W481" s="1">
        <v>0</v>
      </c>
      <c r="X481" s="1" t="s">
        <v>58</v>
      </c>
    </row>
    <row r="482" spans="1:24" x14ac:dyDescent="0.2">
      <c r="A482" s="1">
        <f t="shared" si="28"/>
        <v>1019084</v>
      </c>
      <c r="B482" s="1">
        <f t="shared" si="28"/>
        <v>1019089</v>
      </c>
      <c r="C482" s="11" t="s">
        <v>52</v>
      </c>
      <c r="D482" s="12">
        <f>INDEX(families!$A:$A,MATCH(E482,families!$B:$B,0))</f>
        <v>3</v>
      </c>
      <c r="E482" s="1" t="str">
        <f t="shared" si="29"/>
        <v>LE</v>
      </c>
      <c r="F482" s="1">
        <f t="shared" si="30"/>
        <v>23.7</v>
      </c>
      <c r="G482" s="1" t="str">
        <f t="shared" si="31"/>
        <v>23.7mm LE</v>
      </c>
      <c r="H482" s="1" t="str">
        <f>_xlfn.CONCAT(TEXT(R482,"0.0"),"mm ",INDEX('Pipe Lookup'!D:D,MATCH('~17 Pipe Segmentation'!S482,'Pipe Lookup'!C:C,0))," TYPE ",Q482)</f>
        <v>23.7mm Elbow TYPE 28</v>
      </c>
      <c r="M482" s="1" t="s">
        <v>9472</v>
      </c>
      <c r="N482" s="1">
        <v>1019084</v>
      </c>
      <c r="O482" s="1">
        <v>1019089</v>
      </c>
      <c r="P482" s="1">
        <v>5</v>
      </c>
      <c r="Q482" s="1">
        <v>28</v>
      </c>
      <c r="R482" s="1">
        <v>23.7</v>
      </c>
      <c r="S482" s="1" t="s">
        <v>56</v>
      </c>
      <c r="T482" s="1" t="s">
        <v>275</v>
      </c>
      <c r="V482" s="1" t="s">
        <v>9581</v>
      </c>
      <c r="W482" s="1">
        <v>0</v>
      </c>
      <c r="X482" s="1" t="s">
        <v>58</v>
      </c>
    </row>
    <row r="483" spans="1:24" x14ac:dyDescent="0.2">
      <c r="A483" s="1">
        <f t="shared" si="28"/>
        <v>1019089</v>
      </c>
      <c r="B483" s="1">
        <f t="shared" si="28"/>
        <v>1019124</v>
      </c>
      <c r="C483" s="11" t="s">
        <v>52</v>
      </c>
      <c r="D483" s="12">
        <f>INDEX(families!$A:$A,MATCH(E483,families!$B:$B,0))</f>
        <v>2</v>
      </c>
      <c r="E483" s="1" t="str">
        <f t="shared" si="29"/>
        <v>FBE</v>
      </c>
      <c r="F483" s="1">
        <f t="shared" si="30"/>
        <v>19</v>
      </c>
      <c r="G483" s="1" t="str">
        <f t="shared" si="31"/>
        <v>19.0mm FBE</v>
      </c>
      <c r="H483" s="1" t="str">
        <f>_xlfn.CONCAT(TEXT(R483,"0.0"),"mm ",INDEX('Pipe Lookup'!D:D,MATCH('~17 Pipe Segmentation'!S483,'Pipe Lookup'!C:C,0))," TYPE ",Q483)</f>
        <v>19.0mm Fusion-Bonded Epoxy TYPE 7</v>
      </c>
      <c r="M483" s="1" t="s">
        <v>9472</v>
      </c>
      <c r="N483" s="1">
        <v>1019089</v>
      </c>
      <c r="O483" s="1">
        <v>1019124</v>
      </c>
      <c r="P483" s="1">
        <v>35</v>
      </c>
      <c r="Q483" s="1">
        <v>7</v>
      </c>
      <c r="R483" s="1">
        <v>19</v>
      </c>
      <c r="S483" s="1" t="s">
        <v>54</v>
      </c>
      <c r="T483" s="1" t="s">
        <v>275</v>
      </c>
      <c r="W483" s="1">
        <v>0</v>
      </c>
      <c r="X483" s="1" t="s">
        <v>58</v>
      </c>
    </row>
    <row r="484" spans="1:24" x14ac:dyDescent="0.2">
      <c r="A484" s="1">
        <f t="shared" si="28"/>
        <v>1019124</v>
      </c>
      <c r="B484" s="1">
        <f t="shared" si="28"/>
        <v>1019130</v>
      </c>
      <c r="C484" s="11" t="s">
        <v>52</v>
      </c>
      <c r="D484" s="12">
        <f>INDEX(families!$A:$A,MATCH(E484,families!$B:$B,0))</f>
        <v>3</v>
      </c>
      <c r="E484" s="1" t="str">
        <f t="shared" si="29"/>
        <v>LE</v>
      </c>
      <c r="F484" s="1">
        <f t="shared" si="30"/>
        <v>23.7</v>
      </c>
      <c r="G484" s="1" t="str">
        <f t="shared" si="31"/>
        <v>23.7mm LE</v>
      </c>
      <c r="H484" s="1" t="str">
        <f>_xlfn.CONCAT(TEXT(R484,"0.0"),"mm ",INDEX('Pipe Lookup'!D:D,MATCH('~17 Pipe Segmentation'!S484,'Pipe Lookup'!C:C,0))," TYPE ",Q484)</f>
        <v>23.7mm Elbow TYPE 28</v>
      </c>
      <c r="M484" s="1" t="s">
        <v>9472</v>
      </c>
      <c r="N484" s="1">
        <v>1019124</v>
      </c>
      <c r="O484" s="1">
        <v>1019130</v>
      </c>
      <c r="P484" s="1">
        <v>6</v>
      </c>
      <c r="Q484" s="1">
        <v>28</v>
      </c>
      <c r="R484" s="1">
        <v>23.7</v>
      </c>
      <c r="S484" s="1" t="s">
        <v>56</v>
      </c>
      <c r="T484" s="1" t="s">
        <v>275</v>
      </c>
      <c r="V484" s="1" t="s">
        <v>9582</v>
      </c>
      <c r="W484" s="1">
        <v>0</v>
      </c>
      <c r="X484" s="1" t="s">
        <v>58</v>
      </c>
    </row>
    <row r="485" spans="1:24" x14ac:dyDescent="0.2">
      <c r="A485" s="1">
        <f t="shared" si="28"/>
        <v>1019130</v>
      </c>
      <c r="B485" s="1">
        <f t="shared" si="28"/>
        <v>1019143.22</v>
      </c>
      <c r="C485" s="11" t="s">
        <v>52</v>
      </c>
      <c r="D485" s="12">
        <f>INDEX(families!$A:$A,MATCH(E485,families!$B:$B,0))</f>
        <v>2</v>
      </c>
      <c r="E485" s="1" t="str">
        <f t="shared" si="29"/>
        <v>FBE</v>
      </c>
      <c r="F485" s="1">
        <f t="shared" si="30"/>
        <v>19</v>
      </c>
      <c r="G485" s="1" t="str">
        <f t="shared" si="31"/>
        <v>19.0mm FBE</v>
      </c>
      <c r="H485" s="1" t="str">
        <f>_xlfn.CONCAT(TEXT(R485,"0.0"),"mm ",INDEX('Pipe Lookup'!D:D,MATCH('~17 Pipe Segmentation'!S485,'Pipe Lookup'!C:C,0))," TYPE ",Q485)</f>
        <v>19.0mm Fusion-Bonded Epoxy TYPE 7</v>
      </c>
      <c r="M485" s="1" t="s">
        <v>9472</v>
      </c>
      <c r="N485" s="1">
        <v>1019130</v>
      </c>
      <c r="O485" s="1">
        <v>1019143.22</v>
      </c>
      <c r="P485" s="1">
        <v>13.21999999997206</v>
      </c>
      <c r="Q485" s="1">
        <v>7</v>
      </c>
      <c r="R485" s="1">
        <v>19</v>
      </c>
      <c r="S485" s="1" t="s">
        <v>54</v>
      </c>
      <c r="T485" s="1" t="s">
        <v>275</v>
      </c>
      <c r="W485" s="1">
        <v>0</v>
      </c>
      <c r="X485" s="1" t="s">
        <v>58</v>
      </c>
    </row>
    <row r="486" spans="1:24" x14ac:dyDescent="0.2">
      <c r="A486" s="1">
        <f t="shared" si="28"/>
        <v>1019143.22</v>
      </c>
      <c r="B486" s="1">
        <f t="shared" si="28"/>
        <v>1019149.22</v>
      </c>
      <c r="C486" s="11" t="s">
        <v>52</v>
      </c>
      <c r="D486" s="12">
        <f>INDEX(families!$A:$A,MATCH(E486,families!$B:$B,0))</f>
        <v>3</v>
      </c>
      <c r="E486" s="1" t="str">
        <f t="shared" si="29"/>
        <v>LE</v>
      </c>
      <c r="F486" s="1">
        <f t="shared" si="30"/>
        <v>23.7</v>
      </c>
      <c r="G486" s="1" t="str">
        <f t="shared" si="31"/>
        <v>23.7mm LE</v>
      </c>
      <c r="H486" s="1" t="str">
        <f>_xlfn.CONCAT(TEXT(R486,"0.0"),"mm ",INDEX('Pipe Lookup'!D:D,MATCH('~17 Pipe Segmentation'!S486,'Pipe Lookup'!C:C,0))," TYPE ",Q486)</f>
        <v>23.7mm Elbow TYPE 28</v>
      </c>
      <c r="M486" s="1" t="s">
        <v>9472</v>
      </c>
      <c r="N486" s="1">
        <v>1019143.22</v>
      </c>
      <c r="O486" s="1">
        <v>1019149.22</v>
      </c>
      <c r="P486" s="1">
        <v>6</v>
      </c>
      <c r="Q486" s="1">
        <v>28</v>
      </c>
      <c r="R486" s="1">
        <v>23.7</v>
      </c>
      <c r="S486" s="1" t="s">
        <v>56</v>
      </c>
      <c r="T486" s="1" t="s">
        <v>275</v>
      </c>
      <c r="V486" s="1" t="s">
        <v>9583</v>
      </c>
      <c r="W486" s="1">
        <v>0</v>
      </c>
      <c r="X486" s="1" t="s">
        <v>58</v>
      </c>
    </row>
    <row r="487" spans="1:24" x14ac:dyDescent="0.2">
      <c r="A487" s="1">
        <f t="shared" si="28"/>
        <v>1019149.22</v>
      </c>
      <c r="B487" s="1">
        <f t="shared" si="28"/>
        <v>1019177.31</v>
      </c>
      <c r="C487" s="11" t="s">
        <v>52</v>
      </c>
      <c r="D487" s="12">
        <f>INDEX(families!$A:$A,MATCH(E487,families!$B:$B,0))</f>
        <v>2</v>
      </c>
      <c r="E487" s="1" t="str">
        <f t="shared" si="29"/>
        <v>FBE</v>
      </c>
      <c r="F487" s="1">
        <f t="shared" si="30"/>
        <v>19</v>
      </c>
      <c r="G487" s="1" t="str">
        <f t="shared" si="31"/>
        <v>19.0mm FBE</v>
      </c>
      <c r="H487" s="1" t="str">
        <f>_xlfn.CONCAT(TEXT(R487,"0.0"),"mm ",INDEX('Pipe Lookup'!D:D,MATCH('~17 Pipe Segmentation'!S487,'Pipe Lookup'!C:C,0))," TYPE ",Q487)</f>
        <v>19.0mm Fusion-Bonded Epoxy TYPE 7</v>
      </c>
      <c r="M487" s="1" t="s">
        <v>9472</v>
      </c>
      <c r="N487" s="1">
        <v>1019149.22</v>
      </c>
      <c r="O487" s="1">
        <v>1019177.31</v>
      </c>
      <c r="P487" s="1">
        <v>28.090000000083819</v>
      </c>
      <c r="Q487" s="1">
        <v>7</v>
      </c>
      <c r="R487" s="1">
        <v>19</v>
      </c>
      <c r="S487" s="1" t="s">
        <v>54</v>
      </c>
      <c r="T487" s="1" t="s">
        <v>275</v>
      </c>
      <c r="V487" s="1" t="s">
        <v>9584</v>
      </c>
      <c r="W487" s="1">
        <v>0</v>
      </c>
      <c r="X487" s="1" t="s">
        <v>58</v>
      </c>
    </row>
    <row r="488" spans="1:24" x14ac:dyDescent="0.2">
      <c r="A488" s="1">
        <f t="shared" si="28"/>
        <v>1019177.31</v>
      </c>
      <c r="B488" s="1">
        <f t="shared" si="28"/>
        <v>1019183.66</v>
      </c>
      <c r="C488" s="11" t="s">
        <v>52</v>
      </c>
      <c r="D488" s="12">
        <f>INDEX(families!$A:$A,MATCH(E488,families!$B:$B,0))</f>
        <v>3</v>
      </c>
      <c r="E488" s="1" t="str">
        <f t="shared" si="29"/>
        <v>LE</v>
      </c>
      <c r="F488" s="1">
        <f t="shared" si="30"/>
        <v>23.7</v>
      </c>
      <c r="G488" s="1" t="str">
        <f t="shared" si="31"/>
        <v>23.7mm LE</v>
      </c>
      <c r="H488" s="1" t="str">
        <f>_xlfn.CONCAT(TEXT(R488,"0.0"),"mm ",INDEX('Pipe Lookup'!D:D,MATCH('~17 Pipe Segmentation'!S488,'Pipe Lookup'!C:C,0))," TYPE ",Q488)</f>
        <v>23.7mm Elbow TYPE 28</v>
      </c>
      <c r="M488" s="1" t="s">
        <v>9472</v>
      </c>
      <c r="N488" s="1">
        <v>1019177.31</v>
      </c>
      <c r="O488" s="1">
        <v>1019183.66</v>
      </c>
      <c r="P488" s="1">
        <v>6.3499999999767169</v>
      </c>
      <c r="Q488" s="1">
        <v>28</v>
      </c>
      <c r="R488" s="1">
        <v>23.7</v>
      </c>
      <c r="S488" s="1" t="s">
        <v>56</v>
      </c>
      <c r="T488" s="1" t="s">
        <v>275</v>
      </c>
      <c r="V488" s="1" t="s">
        <v>9585</v>
      </c>
      <c r="W488" s="1">
        <v>0</v>
      </c>
      <c r="X488" s="1" t="s">
        <v>58</v>
      </c>
    </row>
    <row r="489" spans="1:24" x14ac:dyDescent="0.2">
      <c r="A489" s="1">
        <f t="shared" si="28"/>
        <v>1019183.66</v>
      </c>
      <c r="B489" s="1">
        <f t="shared" si="28"/>
        <v>1019207.22</v>
      </c>
      <c r="C489" s="11" t="s">
        <v>52</v>
      </c>
      <c r="D489" s="12">
        <f>INDEX(families!$A:$A,MATCH(E489,families!$B:$B,0))</f>
        <v>2</v>
      </c>
      <c r="E489" s="1" t="str">
        <f t="shared" si="29"/>
        <v>FBE</v>
      </c>
      <c r="F489" s="1">
        <f t="shared" si="30"/>
        <v>19</v>
      </c>
      <c r="G489" s="1" t="str">
        <f t="shared" si="31"/>
        <v>19.0mm FBE</v>
      </c>
      <c r="H489" s="1" t="str">
        <f>_xlfn.CONCAT(TEXT(R489,"0.0"),"mm ",INDEX('Pipe Lookup'!D:D,MATCH('~17 Pipe Segmentation'!S489,'Pipe Lookup'!C:C,0))," TYPE ",Q489)</f>
        <v>19.0mm Fusion-Bonded Epoxy TYPE 7</v>
      </c>
      <c r="M489" s="1" t="s">
        <v>9472</v>
      </c>
      <c r="N489" s="1">
        <v>1019183.66</v>
      </c>
      <c r="O489" s="1">
        <v>1019207.22</v>
      </c>
      <c r="P489" s="1">
        <v>23.559999999939464</v>
      </c>
      <c r="Q489" s="1">
        <v>7</v>
      </c>
      <c r="R489" s="1">
        <v>19</v>
      </c>
      <c r="S489" s="1" t="s">
        <v>54</v>
      </c>
      <c r="T489" s="1" t="s">
        <v>275</v>
      </c>
      <c r="W489" s="1">
        <v>0</v>
      </c>
      <c r="X489" s="1" t="s">
        <v>58</v>
      </c>
    </row>
    <row r="490" spans="1:24" x14ac:dyDescent="0.2">
      <c r="A490" s="1">
        <f t="shared" si="28"/>
        <v>1019207.22</v>
      </c>
      <c r="B490" s="1">
        <f t="shared" si="28"/>
        <v>1019225.22</v>
      </c>
      <c r="C490" s="11" t="s">
        <v>52</v>
      </c>
      <c r="D490" s="12">
        <f>INDEX(families!$A:$A,MATCH(E490,families!$B:$B,0))</f>
        <v>1</v>
      </c>
      <c r="E490" s="1" t="str">
        <f t="shared" si="29"/>
        <v>ARO</v>
      </c>
      <c r="F490" s="1">
        <f t="shared" si="30"/>
        <v>19</v>
      </c>
      <c r="G490" s="1" t="str">
        <f t="shared" si="31"/>
        <v>19.0mm ARO</v>
      </c>
      <c r="H490" s="1" t="str">
        <f>_xlfn.CONCAT(TEXT(R490,"0.0"),"mm ",INDEX('Pipe Lookup'!D:D,MATCH('~17 Pipe Segmentation'!S490,'Pipe Lookup'!C:C,0))," TYPE ",Q490)</f>
        <v>19.0mm Abrasion-Resistant Overcoat TYPE 8</v>
      </c>
      <c r="M490" s="1" t="s">
        <v>9472</v>
      </c>
      <c r="N490" s="1">
        <v>1019207.22</v>
      </c>
      <c r="O490" s="1">
        <v>1019225.22</v>
      </c>
      <c r="P490" s="1">
        <v>18</v>
      </c>
      <c r="Q490" s="1">
        <v>8</v>
      </c>
      <c r="R490" s="1">
        <v>19</v>
      </c>
      <c r="S490" s="1" t="s">
        <v>78</v>
      </c>
      <c r="T490" s="1" t="s">
        <v>275</v>
      </c>
      <c r="V490" s="1" t="s">
        <v>9586</v>
      </c>
      <c r="W490" s="1">
        <v>0</v>
      </c>
      <c r="X490" s="1" t="s">
        <v>58</v>
      </c>
    </row>
    <row r="491" spans="1:24" x14ac:dyDescent="0.2">
      <c r="A491" s="1">
        <f t="shared" si="28"/>
        <v>1019225.22</v>
      </c>
      <c r="B491" s="1">
        <f t="shared" si="28"/>
        <v>1019232.22</v>
      </c>
      <c r="C491" s="11" t="s">
        <v>52</v>
      </c>
      <c r="D491" s="12">
        <f>INDEX(families!$A:$A,MATCH(E491,families!$B:$B,0))</f>
        <v>3</v>
      </c>
      <c r="E491" s="1" t="str">
        <f t="shared" si="29"/>
        <v>LE</v>
      </c>
      <c r="F491" s="1">
        <f t="shared" si="30"/>
        <v>23.7</v>
      </c>
      <c r="G491" s="1" t="str">
        <f t="shared" si="31"/>
        <v>23.7mm LE</v>
      </c>
      <c r="H491" s="1" t="str">
        <f>_xlfn.CONCAT(TEXT(R491,"0.0"),"mm ",INDEX('Pipe Lookup'!D:D,MATCH('~17 Pipe Segmentation'!S491,'Pipe Lookup'!C:C,0))," TYPE ",Q491)</f>
        <v>23.7mm Elbow TYPE 28</v>
      </c>
      <c r="M491" s="1" t="s">
        <v>9472</v>
      </c>
      <c r="N491" s="1">
        <v>1019225.22</v>
      </c>
      <c r="O491" s="1">
        <v>1019232.22</v>
      </c>
      <c r="P491" s="1">
        <v>7</v>
      </c>
      <c r="Q491" s="1">
        <v>28</v>
      </c>
      <c r="R491" s="1">
        <v>23.7</v>
      </c>
      <c r="S491" s="1" t="s">
        <v>56</v>
      </c>
      <c r="T491" s="1" t="s">
        <v>275</v>
      </c>
      <c r="V491" s="1" t="s">
        <v>291</v>
      </c>
      <c r="W491" s="1">
        <v>0</v>
      </c>
      <c r="X491" s="1" t="s">
        <v>58</v>
      </c>
    </row>
    <row r="492" spans="1:24" x14ac:dyDescent="0.2">
      <c r="A492" s="1">
        <f t="shared" si="28"/>
        <v>1019232.22</v>
      </c>
      <c r="B492" s="1">
        <f t="shared" si="28"/>
        <v>1019240.22</v>
      </c>
      <c r="C492" s="11" t="s">
        <v>52</v>
      </c>
      <c r="D492" s="12">
        <f>INDEX(families!$A:$A,MATCH(E492,families!$B:$B,0))</f>
        <v>2</v>
      </c>
      <c r="E492" s="1" t="str">
        <f t="shared" si="29"/>
        <v>FBE</v>
      </c>
      <c r="F492" s="1">
        <f t="shared" si="30"/>
        <v>19</v>
      </c>
      <c r="G492" s="1" t="str">
        <f t="shared" si="31"/>
        <v>19.0mm FBE</v>
      </c>
      <c r="H492" s="1" t="str">
        <f>_xlfn.CONCAT(TEXT(R492,"0.0"),"mm ",INDEX('Pipe Lookup'!D:D,MATCH('~17 Pipe Segmentation'!S492,'Pipe Lookup'!C:C,0))," TYPE ",Q492)</f>
        <v>19.0mm Fusion-Bonded Epoxy TYPE 7</v>
      </c>
      <c r="M492" s="1" t="s">
        <v>9472</v>
      </c>
      <c r="N492" s="1">
        <v>1019232.22</v>
      </c>
      <c r="O492" s="1">
        <v>1019240.22</v>
      </c>
      <c r="P492" s="1">
        <v>8</v>
      </c>
      <c r="Q492" s="1">
        <v>7</v>
      </c>
      <c r="R492" s="1">
        <v>19</v>
      </c>
      <c r="S492" s="1" t="s">
        <v>54</v>
      </c>
      <c r="T492" s="1" t="s">
        <v>275</v>
      </c>
      <c r="V492" s="1" t="s">
        <v>292</v>
      </c>
      <c r="W492" s="1">
        <v>0</v>
      </c>
      <c r="X492" s="1" t="s">
        <v>58</v>
      </c>
    </row>
    <row r="493" spans="1:24" x14ac:dyDescent="0.2">
      <c r="A493" s="1">
        <f t="shared" si="28"/>
        <v>1019240.22</v>
      </c>
      <c r="B493" s="1">
        <f t="shared" si="28"/>
        <v>1019248.32</v>
      </c>
      <c r="C493" s="11" t="s">
        <v>52</v>
      </c>
      <c r="D493" s="12">
        <f>INDEX(families!$A:$A,MATCH(E493,families!$B:$B,0))</f>
        <v>3</v>
      </c>
      <c r="E493" s="1" t="str">
        <f t="shared" si="29"/>
        <v>LE</v>
      </c>
      <c r="F493" s="1">
        <f t="shared" si="30"/>
        <v>23.7</v>
      </c>
      <c r="G493" s="1" t="str">
        <f t="shared" si="31"/>
        <v>23.7mm LE</v>
      </c>
      <c r="H493" s="1" t="str">
        <f>_xlfn.CONCAT(TEXT(R493,"0.0"),"mm ",INDEX('Pipe Lookup'!D:D,MATCH('~17 Pipe Segmentation'!S493,'Pipe Lookup'!C:C,0))," TYPE ",Q493)</f>
        <v>23.7mm Elbow TYPE 28</v>
      </c>
      <c r="M493" s="1" t="s">
        <v>9472</v>
      </c>
      <c r="N493" s="1">
        <v>1019240.22</v>
      </c>
      <c r="O493" s="1">
        <v>1019248.32</v>
      </c>
      <c r="P493" s="1">
        <v>8.0999999999767169</v>
      </c>
      <c r="Q493" s="1">
        <v>28</v>
      </c>
      <c r="R493" s="1">
        <v>23.7</v>
      </c>
      <c r="S493" s="1" t="s">
        <v>56</v>
      </c>
      <c r="T493" s="1" t="s">
        <v>275</v>
      </c>
      <c r="V493" s="1" t="s">
        <v>293</v>
      </c>
      <c r="W493" s="1">
        <v>0</v>
      </c>
      <c r="X493" s="1" t="s">
        <v>58</v>
      </c>
    </row>
    <row r="494" spans="1:24" x14ac:dyDescent="0.2">
      <c r="A494" s="1">
        <f t="shared" si="28"/>
        <v>1019248.32</v>
      </c>
      <c r="B494" s="1">
        <f t="shared" si="28"/>
        <v>1019487.22</v>
      </c>
      <c r="C494" s="11" t="s">
        <v>52</v>
      </c>
      <c r="D494" s="12">
        <f>INDEX(families!$A:$A,MATCH(E494,families!$B:$B,0))</f>
        <v>2</v>
      </c>
      <c r="E494" s="1" t="str">
        <f t="shared" si="29"/>
        <v>FBE</v>
      </c>
      <c r="F494" s="1">
        <f t="shared" si="30"/>
        <v>19</v>
      </c>
      <c r="G494" s="1" t="str">
        <f t="shared" si="31"/>
        <v>19.0mm FBE</v>
      </c>
      <c r="H494" s="1" t="str">
        <f>_xlfn.CONCAT(TEXT(R494,"0.0"),"mm ",INDEX('Pipe Lookup'!D:D,MATCH('~17 Pipe Segmentation'!S494,'Pipe Lookup'!C:C,0))," TYPE ",Q494)</f>
        <v>19.0mm Fusion-Bonded Epoxy TYPE 7</v>
      </c>
      <c r="M494" s="1" t="s">
        <v>9472</v>
      </c>
      <c r="N494" s="1">
        <v>1019248.32</v>
      </c>
      <c r="O494" s="1">
        <v>1019487.22</v>
      </c>
      <c r="P494" s="1">
        <v>238.90000000002328</v>
      </c>
      <c r="Q494" s="1">
        <v>7</v>
      </c>
      <c r="R494" s="1">
        <v>19</v>
      </c>
      <c r="S494" s="1" t="s">
        <v>54</v>
      </c>
      <c r="T494" s="1" t="s">
        <v>275</v>
      </c>
      <c r="W494" s="1">
        <v>0</v>
      </c>
      <c r="X494" s="1" t="s">
        <v>58</v>
      </c>
    </row>
    <row r="495" spans="1:24" x14ac:dyDescent="0.2">
      <c r="A495" s="1">
        <f t="shared" si="28"/>
        <v>1019487.22</v>
      </c>
      <c r="B495" s="1">
        <f t="shared" si="28"/>
        <v>1019492.34</v>
      </c>
      <c r="C495" s="11" t="s">
        <v>52</v>
      </c>
      <c r="D495" s="12">
        <f>INDEX(families!$A:$A,MATCH(E495,families!$B:$B,0))</f>
        <v>3</v>
      </c>
      <c r="E495" s="1" t="str">
        <f t="shared" si="29"/>
        <v>LE</v>
      </c>
      <c r="F495" s="1">
        <f t="shared" si="30"/>
        <v>23.7</v>
      </c>
      <c r="G495" s="1" t="str">
        <f t="shared" si="31"/>
        <v>23.7mm LE</v>
      </c>
      <c r="H495" s="1" t="str">
        <f>_xlfn.CONCAT(TEXT(R495,"0.0"),"mm ",INDEX('Pipe Lookup'!D:D,MATCH('~17 Pipe Segmentation'!S495,'Pipe Lookup'!C:C,0))," TYPE ",Q495)</f>
        <v>23.7mm Elbow TYPE 28</v>
      </c>
      <c r="M495" s="1" t="s">
        <v>9472</v>
      </c>
      <c r="N495" s="1">
        <v>1019487.22</v>
      </c>
      <c r="O495" s="1">
        <v>1019492.34</v>
      </c>
      <c r="P495" s="1">
        <v>5.1199999999953434</v>
      </c>
      <c r="Q495" s="1">
        <v>28</v>
      </c>
      <c r="R495" s="1">
        <v>23.7</v>
      </c>
      <c r="S495" s="1" t="s">
        <v>56</v>
      </c>
      <c r="T495" s="1" t="s">
        <v>275</v>
      </c>
      <c r="V495" s="1" t="s">
        <v>294</v>
      </c>
      <c r="W495" s="1">
        <v>0</v>
      </c>
      <c r="X495" s="1" t="s">
        <v>58</v>
      </c>
    </row>
    <row r="496" spans="1:24" x14ac:dyDescent="0.2">
      <c r="A496" s="1">
        <f t="shared" si="28"/>
        <v>1019492.34</v>
      </c>
      <c r="B496" s="1">
        <f t="shared" si="28"/>
        <v>1019563.69</v>
      </c>
      <c r="C496" s="11" t="s">
        <v>52</v>
      </c>
      <c r="D496" s="12">
        <f>INDEX(families!$A:$A,MATCH(E496,families!$B:$B,0))</f>
        <v>2</v>
      </c>
      <c r="E496" s="1" t="str">
        <f t="shared" si="29"/>
        <v>FBE</v>
      </c>
      <c r="F496" s="1">
        <f t="shared" si="30"/>
        <v>19</v>
      </c>
      <c r="G496" s="1" t="str">
        <f t="shared" si="31"/>
        <v>19.0mm FBE</v>
      </c>
      <c r="H496" s="1" t="str">
        <f>_xlfn.CONCAT(TEXT(R496,"0.0"),"mm ",INDEX('Pipe Lookup'!D:D,MATCH('~17 Pipe Segmentation'!S496,'Pipe Lookup'!C:C,0))," TYPE ",Q496)</f>
        <v>19.0mm Fusion-Bonded Epoxy TYPE 7</v>
      </c>
      <c r="M496" s="1" t="s">
        <v>9472</v>
      </c>
      <c r="N496" s="1">
        <v>1019492.34</v>
      </c>
      <c r="O496" s="1">
        <v>1019563.69</v>
      </c>
      <c r="P496" s="1">
        <v>71.349999999976717</v>
      </c>
      <c r="Q496" s="1">
        <v>7</v>
      </c>
      <c r="R496" s="1">
        <v>19</v>
      </c>
      <c r="S496" s="1" t="s">
        <v>54</v>
      </c>
      <c r="T496" s="1" t="s">
        <v>275</v>
      </c>
      <c r="W496" s="1">
        <v>0</v>
      </c>
      <c r="X496" s="1" t="s">
        <v>58</v>
      </c>
    </row>
    <row r="497" spans="1:24" x14ac:dyDescent="0.2">
      <c r="A497" s="1">
        <f t="shared" si="28"/>
        <v>1019563.69</v>
      </c>
      <c r="B497" s="1">
        <f t="shared" si="28"/>
        <v>1019569.37</v>
      </c>
      <c r="C497" s="11" t="s">
        <v>52</v>
      </c>
      <c r="D497" s="12">
        <f>INDEX(families!$A:$A,MATCH(E497,families!$B:$B,0))</f>
        <v>3</v>
      </c>
      <c r="E497" s="1" t="str">
        <f t="shared" si="29"/>
        <v>LE</v>
      </c>
      <c r="F497" s="1">
        <f t="shared" si="30"/>
        <v>23.7</v>
      </c>
      <c r="G497" s="1" t="str">
        <f t="shared" si="31"/>
        <v>23.7mm LE</v>
      </c>
      <c r="H497" s="1" t="str">
        <f>_xlfn.CONCAT(TEXT(R497,"0.0"),"mm ",INDEX('Pipe Lookup'!D:D,MATCH('~17 Pipe Segmentation'!S497,'Pipe Lookup'!C:C,0))," TYPE ",Q497)</f>
        <v>23.7mm Elbow TYPE 28</v>
      </c>
      <c r="M497" s="1" t="s">
        <v>9472</v>
      </c>
      <c r="N497" s="1">
        <v>1019563.69</v>
      </c>
      <c r="O497" s="1">
        <v>1019569.37</v>
      </c>
      <c r="P497" s="1">
        <v>5.6800000000512227</v>
      </c>
      <c r="Q497" s="1">
        <v>28</v>
      </c>
      <c r="R497" s="1">
        <v>23.7</v>
      </c>
      <c r="S497" s="1" t="s">
        <v>56</v>
      </c>
      <c r="T497" s="1" t="s">
        <v>275</v>
      </c>
      <c r="V497" s="1" t="s">
        <v>295</v>
      </c>
      <c r="W497" s="1">
        <v>0</v>
      </c>
      <c r="X497" s="1" t="s">
        <v>58</v>
      </c>
    </row>
    <row r="498" spans="1:24" x14ac:dyDescent="0.2">
      <c r="A498" s="1">
        <f t="shared" si="28"/>
        <v>1019569.37</v>
      </c>
      <c r="B498" s="1">
        <f t="shared" si="28"/>
        <v>1019580.32</v>
      </c>
      <c r="C498" s="11" t="s">
        <v>52</v>
      </c>
      <c r="D498" s="12">
        <f>INDEX(families!$A:$A,MATCH(E498,families!$B:$B,0))</f>
        <v>2</v>
      </c>
      <c r="E498" s="1" t="str">
        <f t="shared" si="29"/>
        <v>FBE</v>
      </c>
      <c r="F498" s="1">
        <f t="shared" si="30"/>
        <v>19</v>
      </c>
      <c r="G498" s="1" t="str">
        <f t="shared" si="31"/>
        <v>19.0mm FBE</v>
      </c>
      <c r="H498" s="1" t="str">
        <f>_xlfn.CONCAT(TEXT(R498,"0.0"),"mm ",INDEX('Pipe Lookup'!D:D,MATCH('~17 Pipe Segmentation'!S498,'Pipe Lookup'!C:C,0))," TYPE ",Q498)</f>
        <v>19.0mm Fusion-Bonded Epoxy TYPE 7</v>
      </c>
      <c r="M498" s="1" t="s">
        <v>9472</v>
      </c>
      <c r="N498" s="1">
        <v>1019569.37</v>
      </c>
      <c r="O498" s="1">
        <v>1019580.32</v>
      </c>
      <c r="P498" s="1">
        <v>10.949999999953434</v>
      </c>
      <c r="Q498" s="1">
        <v>7</v>
      </c>
      <c r="R498" s="1">
        <v>19</v>
      </c>
      <c r="S498" s="1" t="s">
        <v>54</v>
      </c>
      <c r="T498" s="1" t="s">
        <v>275</v>
      </c>
      <c r="W498" s="1">
        <v>0</v>
      </c>
      <c r="X498" s="1" t="s">
        <v>58</v>
      </c>
    </row>
    <row r="499" spans="1:24" x14ac:dyDescent="0.2">
      <c r="A499" s="1">
        <f t="shared" si="28"/>
        <v>1019580.32</v>
      </c>
      <c r="B499" s="1">
        <f t="shared" si="28"/>
        <v>1019586.11</v>
      </c>
      <c r="C499" s="11" t="s">
        <v>52</v>
      </c>
      <c r="D499" s="12">
        <f>INDEX(families!$A:$A,MATCH(E499,families!$B:$B,0))</f>
        <v>3</v>
      </c>
      <c r="E499" s="1" t="str">
        <f t="shared" si="29"/>
        <v>LE</v>
      </c>
      <c r="F499" s="1">
        <f t="shared" si="30"/>
        <v>23.7</v>
      </c>
      <c r="G499" s="1" t="str">
        <f t="shared" si="31"/>
        <v>23.7mm LE</v>
      </c>
      <c r="H499" s="1" t="str">
        <f>_xlfn.CONCAT(TEXT(R499,"0.0"),"mm ",INDEX('Pipe Lookup'!D:D,MATCH('~17 Pipe Segmentation'!S499,'Pipe Lookup'!C:C,0))," TYPE ",Q499)</f>
        <v>23.7mm Elbow TYPE 28</v>
      </c>
      <c r="M499" s="1" t="s">
        <v>9472</v>
      </c>
      <c r="N499" s="1">
        <v>1019580.32</v>
      </c>
      <c r="O499" s="1">
        <v>1019586.11</v>
      </c>
      <c r="P499" s="1">
        <v>5.7900000000372529</v>
      </c>
      <c r="Q499" s="1">
        <v>28</v>
      </c>
      <c r="R499" s="1">
        <v>23.7</v>
      </c>
      <c r="S499" s="1" t="s">
        <v>56</v>
      </c>
      <c r="T499" s="1" t="s">
        <v>275</v>
      </c>
      <c r="V499" s="1" t="s">
        <v>296</v>
      </c>
      <c r="W499" s="1">
        <v>0</v>
      </c>
      <c r="X499" s="1" t="s">
        <v>58</v>
      </c>
    </row>
    <row r="500" spans="1:24" x14ac:dyDescent="0.2">
      <c r="A500" s="1">
        <f t="shared" si="28"/>
        <v>1019586.11</v>
      </c>
      <c r="B500" s="1">
        <f t="shared" si="28"/>
        <v>1019612.88</v>
      </c>
      <c r="C500" s="11" t="s">
        <v>52</v>
      </c>
      <c r="D500" s="12">
        <f>INDEX(families!$A:$A,MATCH(E500,families!$B:$B,0))</f>
        <v>2</v>
      </c>
      <c r="E500" s="1" t="str">
        <f t="shared" si="29"/>
        <v>FBE</v>
      </c>
      <c r="F500" s="1">
        <f t="shared" si="30"/>
        <v>19</v>
      </c>
      <c r="G500" s="1" t="str">
        <f t="shared" si="31"/>
        <v>19.0mm FBE</v>
      </c>
      <c r="H500" s="1" t="str">
        <f>_xlfn.CONCAT(TEXT(R500,"0.0"),"mm ",INDEX('Pipe Lookup'!D:D,MATCH('~17 Pipe Segmentation'!S500,'Pipe Lookup'!C:C,0))," TYPE ",Q500)</f>
        <v>19.0mm Fusion-Bonded Epoxy TYPE 7</v>
      </c>
      <c r="M500" s="1" t="s">
        <v>9472</v>
      </c>
      <c r="N500" s="1">
        <v>1019586.11</v>
      </c>
      <c r="O500" s="1">
        <v>1019612.88</v>
      </c>
      <c r="P500" s="1">
        <v>26.770000000018626</v>
      </c>
      <c r="Q500" s="1">
        <v>7</v>
      </c>
      <c r="R500" s="1">
        <v>19</v>
      </c>
      <c r="S500" s="1" t="s">
        <v>54</v>
      </c>
      <c r="T500" s="1" t="s">
        <v>275</v>
      </c>
      <c r="W500" s="1">
        <v>0</v>
      </c>
      <c r="X500" s="1" t="s">
        <v>58</v>
      </c>
    </row>
    <row r="501" spans="1:24" x14ac:dyDescent="0.2">
      <c r="A501" s="1">
        <f t="shared" si="28"/>
        <v>1019612.88</v>
      </c>
      <c r="B501" s="1">
        <f t="shared" si="28"/>
        <v>1019617.55</v>
      </c>
      <c r="C501" s="11" t="s">
        <v>52</v>
      </c>
      <c r="D501" s="12">
        <f>INDEX(families!$A:$A,MATCH(E501,families!$B:$B,0))</f>
        <v>3</v>
      </c>
      <c r="E501" s="1" t="str">
        <f t="shared" si="29"/>
        <v>LE</v>
      </c>
      <c r="F501" s="1">
        <f t="shared" si="30"/>
        <v>23.7</v>
      </c>
      <c r="G501" s="1" t="str">
        <f t="shared" si="31"/>
        <v>23.7mm LE</v>
      </c>
      <c r="H501" s="1" t="str">
        <f>_xlfn.CONCAT(TEXT(R501,"0.0"),"mm ",INDEX('Pipe Lookup'!D:D,MATCH('~17 Pipe Segmentation'!S501,'Pipe Lookup'!C:C,0))," TYPE ",Q501)</f>
        <v>23.7mm Elbow TYPE 28</v>
      </c>
      <c r="M501" s="1" t="s">
        <v>9472</v>
      </c>
      <c r="N501" s="1">
        <v>1019612.88</v>
      </c>
      <c r="O501" s="1">
        <v>1019617.55</v>
      </c>
      <c r="P501" s="1">
        <v>4.6700000000419095</v>
      </c>
      <c r="Q501" s="1">
        <v>28</v>
      </c>
      <c r="R501" s="1">
        <v>23.7</v>
      </c>
      <c r="S501" s="1" t="s">
        <v>56</v>
      </c>
      <c r="T501" s="1" t="s">
        <v>275</v>
      </c>
      <c r="V501" s="1" t="s">
        <v>297</v>
      </c>
      <c r="W501" s="1">
        <v>0</v>
      </c>
      <c r="X501" s="1" t="s">
        <v>58</v>
      </c>
    </row>
    <row r="502" spans="1:24" x14ac:dyDescent="0.2">
      <c r="A502" s="1">
        <f t="shared" si="28"/>
        <v>1019617.55</v>
      </c>
      <c r="B502" s="1">
        <f t="shared" si="28"/>
        <v>1019620.37</v>
      </c>
      <c r="C502" s="11" t="s">
        <v>52</v>
      </c>
      <c r="D502" s="12">
        <f>INDEX(families!$A:$A,MATCH(E502,families!$B:$B,0))</f>
        <v>2</v>
      </c>
      <c r="E502" s="1" t="str">
        <f t="shared" si="29"/>
        <v>FBE</v>
      </c>
      <c r="F502" s="1">
        <f t="shared" si="30"/>
        <v>19</v>
      </c>
      <c r="G502" s="1" t="str">
        <f t="shared" si="31"/>
        <v>19.0mm FBE</v>
      </c>
      <c r="H502" s="1" t="str">
        <f>_xlfn.CONCAT(TEXT(R502,"0.0"),"mm ",INDEX('Pipe Lookup'!D:D,MATCH('~17 Pipe Segmentation'!S502,'Pipe Lookup'!C:C,0))," TYPE ",Q502)</f>
        <v>19.0mm Fusion-Bonded Epoxy TYPE 7</v>
      </c>
      <c r="M502" s="1" t="s">
        <v>9472</v>
      </c>
      <c r="N502" s="1">
        <v>1019617.55</v>
      </c>
      <c r="O502" s="1">
        <v>1019620.37</v>
      </c>
      <c r="P502" s="1">
        <v>2.8199999999487773</v>
      </c>
      <c r="Q502" s="1">
        <v>7</v>
      </c>
      <c r="R502" s="1">
        <v>19</v>
      </c>
      <c r="S502" s="1" t="s">
        <v>54</v>
      </c>
      <c r="T502" s="1" t="s">
        <v>275</v>
      </c>
      <c r="W502" s="1">
        <v>0</v>
      </c>
      <c r="X502" s="1" t="s">
        <v>58</v>
      </c>
    </row>
    <row r="503" spans="1:24" x14ac:dyDescent="0.2">
      <c r="A503" s="1">
        <f t="shared" si="28"/>
        <v>1019620.37</v>
      </c>
      <c r="B503" s="1">
        <f t="shared" si="28"/>
        <v>1019627.39</v>
      </c>
      <c r="C503" s="11" t="s">
        <v>52</v>
      </c>
      <c r="D503" s="12">
        <f>INDEX(families!$A:$A,MATCH(E503,families!$B:$B,0))</f>
        <v>3</v>
      </c>
      <c r="E503" s="1" t="str">
        <f t="shared" si="29"/>
        <v>LE</v>
      </c>
      <c r="F503" s="1">
        <f t="shared" si="30"/>
        <v>23.7</v>
      </c>
      <c r="G503" s="1" t="str">
        <f t="shared" si="31"/>
        <v>23.7mm LE</v>
      </c>
      <c r="H503" s="1" t="str">
        <f>_xlfn.CONCAT(TEXT(R503,"0.0"),"mm ",INDEX('Pipe Lookup'!D:D,MATCH('~17 Pipe Segmentation'!S503,'Pipe Lookup'!C:C,0))," TYPE ",Q503)</f>
        <v>23.7mm Elbow TYPE 28</v>
      </c>
      <c r="M503" s="1" t="s">
        <v>9472</v>
      </c>
      <c r="N503" s="1">
        <v>1019620.37</v>
      </c>
      <c r="O503" s="1">
        <v>1019627.39</v>
      </c>
      <c r="P503" s="1">
        <v>7.0200000000186265</v>
      </c>
      <c r="Q503" s="1">
        <v>28</v>
      </c>
      <c r="R503" s="1">
        <v>23.7</v>
      </c>
      <c r="S503" s="1" t="s">
        <v>56</v>
      </c>
      <c r="T503" s="1" t="s">
        <v>275</v>
      </c>
      <c r="V503" s="1" t="s">
        <v>298</v>
      </c>
      <c r="W503" s="1">
        <v>0</v>
      </c>
      <c r="X503" s="1" t="s">
        <v>58</v>
      </c>
    </row>
    <row r="504" spans="1:24" x14ac:dyDescent="0.2">
      <c r="A504" s="1">
        <f t="shared" si="28"/>
        <v>1019627.39</v>
      </c>
      <c r="B504" s="1">
        <f t="shared" si="28"/>
        <v>1019700</v>
      </c>
      <c r="C504" s="11" t="s">
        <v>52</v>
      </c>
      <c r="D504" s="12">
        <f>INDEX(families!$A:$A,MATCH(E504,families!$B:$B,0))</f>
        <v>2</v>
      </c>
      <c r="E504" s="1" t="str">
        <f t="shared" si="29"/>
        <v>FBE</v>
      </c>
      <c r="F504" s="1">
        <f t="shared" si="30"/>
        <v>19</v>
      </c>
      <c r="G504" s="1" t="str">
        <f t="shared" si="31"/>
        <v>19.0mm FBE</v>
      </c>
      <c r="H504" s="1" t="str">
        <f>_xlfn.CONCAT(TEXT(R504,"0.0"),"mm ",INDEX('Pipe Lookup'!D:D,MATCH('~17 Pipe Segmentation'!S504,'Pipe Lookup'!C:C,0))," TYPE ",Q504)</f>
        <v>19.0mm Fusion-Bonded Epoxy TYPE 7</v>
      </c>
      <c r="M504" s="1" t="s">
        <v>9472</v>
      </c>
      <c r="N504" s="1">
        <v>1019627.39</v>
      </c>
      <c r="O504" s="1">
        <v>1019700</v>
      </c>
      <c r="P504" s="1">
        <v>72.60999999998603</v>
      </c>
      <c r="Q504" s="1">
        <v>7</v>
      </c>
      <c r="R504" s="1">
        <v>19</v>
      </c>
      <c r="S504" s="1" t="s">
        <v>54</v>
      </c>
      <c r="T504" s="1" t="s">
        <v>275</v>
      </c>
      <c r="W504" s="1">
        <v>0</v>
      </c>
      <c r="X504" s="1" t="s">
        <v>58</v>
      </c>
    </row>
    <row r="505" spans="1:24" x14ac:dyDescent="0.2">
      <c r="A505" s="1">
        <f t="shared" si="28"/>
        <v>1019700</v>
      </c>
      <c r="B505" s="1">
        <f t="shared" si="28"/>
        <v>1019773.92</v>
      </c>
      <c r="C505" s="11" t="s">
        <v>52</v>
      </c>
      <c r="D505" s="12">
        <f>INDEX(families!$A:$A,MATCH(E505,families!$B:$B,0))</f>
        <v>2</v>
      </c>
      <c r="E505" s="1" t="str">
        <f t="shared" si="29"/>
        <v>FBE</v>
      </c>
      <c r="F505" s="1">
        <f t="shared" si="30"/>
        <v>19</v>
      </c>
      <c r="G505" s="1" t="str">
        <f t="shared" si="31"/>
        <v>19.0mm FBE</v>
      </c>
      <c r="H505" s="1" t="str">
        <f>_xlfn.CONCAT(TEXT(R505,"0.0"),"mm ",INDEX('Pipe Lookup'!D:D,MATCH('~17 Pipe Segmentation'!S505,'Pipe Lookup'!C:C,0))," TYPE ",Q505)</f>
        <v>19.0mm Fusion-Bonded Epoxy TYPE 7</v>
      </c>
      <c r="M505" s="1" t="s">
        <v>9472</v>
      </c>
      <c r="N505" s="1">
        <v>1019700</v>
      </c>
      <c r="O505" s="1">
        <v>1019773.92</v>
      </c>
      <c r="P505" s="1">
        <v>73.92000000004191</v>
      </c>
      <c r="Q505" s="1">
        <v>7</v>
      </c>
      <c r="R505" s="1">
        <v>19</v>
      </c>
      <c r="S505" s="1" t="s">
        <v>54</v>
      </c>
      <c r="T505" s="1" t="s">
        <v>299</v>
      </c>
      <c r="W505" s="1">
        <v>0</v>
      </c>
      <c r="X505" s="1" t="s">
        <v>58</v>
      </c>
    </row>
    <row r="506" spans="1:24" x14ac:dyDescent="0.2">
      <c r="A506" s="1">
        <f t="shared" si="28"/>
        <v>1019773.92</v>
      </c>
      <c r="B506" s="1">
        <f t="shared" si="28"/>
        <v>1019778.59</v>
      </c>
      <c r="C506" s="11" t="s">
        <v>52</v>
      </c>
      <c r="D506" s="12">
        <f>INDEX(families!$A:$A,MATCH(E506,families!$B:$B,0))</f>
        <v>3</v>
      </c>
      <c r="E506" s="1" t="str">
        <f t="shared" si="29"/>
        <v>LE</v>
      </c>
      <c r="F506" s="1">
        <f t="shared" si="30"/>
        <v>23.7</v>
      </c>
      <c r="G506" s="1" t="str">
        <f t="shared" si="31"/>
        <v>23.7mm LE</v>
      </c>
      <c r="H506" s="1" t="str">
        <f>_xlfn.CONCAT(TEXT(R506,"0.0"),"mm ",INDEX('Pipe Lookup'!D:D,MATCH('~17 Pipe Segmentation'!S506,'Pipe Lookup'!C:C,0))," TYPE ",Q506)</f>
        <v>23.7mm Elbow TYPE 28</v>
      </c>
      <c r="M506" s="1" t="s">
        <v>9472</v>
      </c>
      <c r="N506" s="1">
        <v>1019773.92</v>
      </c>
      <c r="O506" s="1">
        <v>1019778.59</v>
      </c>
      <c r="P506" s="1">
        <v>4.6699999999254942</v>
      </c>
      <c r="Q506" s="1">
        <v>28</v>
      </c>
      <c r="R506" s="1">
        <v>23.7</v>
      </c>
      <c r="S506" s="1" t="s">
        <v>56</v>
      </c>
      <c r="T506" s="1" t="s">
        <v>299</v>
      </c>
      <c r="V506" s="1" t="s">
        <v>300</v>
      </c>
      <c r="W506" s="1">
        <v>0</v>
      </c>
      <c r="X506" s="1" t="s">
        <v>58</v>
      </c>
    </row>
    <row r="507" spans="1:24" x14ac:dyDescent="0.2">
      <c r="A507" s="1">
        <f t="shared" si="28"/>
        <v>1019778.59</v>
      </c>
      <c r="B507" s="1">
        <f t="shared" si="28"/>
        <v>1019786.89</v>
      </c>
      <c r="C507" s="11" t="s">
        <v>52</v>
      </c>
      <c r="D507" s="12">
        <f>INDEX(families!$A:$A,MATCH(E507,families!$B:$B,0))</f>
        <v>2</v>
      </c>
      <c r="E507" s="1" t="str">
        <f t="shared" si="29"/>
        <v>FBE</v>
      </c>
      <c r="F507" s="1">
        <f t="shared" si="30"/>
        <v>19</v>
      </c>
      <c r="G507" s="1" t="str">
        <f t="shared" si="31"/>
        <v>19.0mm FBE</v>
      </c>
      <c r="H507" s="1" t="str">
        <f>_xlfn.CONCAT(TEXT(R507,"0.0"),"mm ",INDEX('Pipe Lookup'!D:D,MATCH('~17 Pipe Segmentation'!S507,'Pipe Lookup'!C:C,0))," TYPE ",Q507)</f>
        <v>19.0mm Fusion-Bonded Epoxy TYPE 7</v>
      </c>
      <c r="M507" s="1" t="s">
        <v>9472</v>
      </c>
      <c r="N507" s="1">
        <v>1019778.59</v>
      </c>
      <c r="O507" s="1">
        <v>1019786.89</v>
      </c>
      <c r="P507" s="1">
        <v>8.3000000000465661</v>
      </c>
      <c r="Q507" s="1">
        <v>7</v>
      </c>
      <c r="R507" s="1">
        <v>19</v>
      </c>
      <c r="S507" s="1" t="s">
        <v>54</v>
      </c>
      <c r="T507" s="1" t="s">
        <v>299</v>
      </c>
      <c r="W507" s="1">
        <v>0</v>
      </c>
      <c r="X507" s="1" t="s">
        <v>58</v>
      </c>
    </row>
    <row r="508" spans="1:24" x14ac:dyDescent="0.2">
      <c r="A508" s="1">
        <f t="shared" si="28"/>
        <v>1019786.89</v>
      </c>
      <c r="B508" s="1">
        <f t="shared" si="28"/>
        <v>1019804.89</v>
      </c>
      <c r="C508" s="11" t="s">
        <v>52</v>
      </c>
      <c r="D508" s="12">
        <f>INDEX(families!$A:$A,MATCH(E508,families!$B:$B,0))</f>
        <v>2</v>
      </c>
      <c r="E508" s="1" t="str">
        <f t="shared" si="29"/>
        <v>FBE</v>
      </c>
      <c r="F508" s="1">
        <f t="shared" si="30"/>
        <v>21.5</v>
      </c>
      <c r="G508" s="1" t="str">
        <f t="shared" si="31"/>
        <v>21.5mm FBE</v>
      </c>
      <c r="H508" s="1" t="str">
        <f>_xlfn.CONCAT(TEXT(R508,"0.0"),"mm ",INDEX('Pipe Lookup'!D:D,MATCH('~17 Pipe Segmentation'!S508,'Pipe Lookup'!C:C,0))," TYPE ",Q508)</f>
        <v>21.5mm Fusion-Bonded Epoxy TYPE 34</v>
      </c>
      <c r="M508" s="1" t="s">
        <v>9472</v>
      </c>
      <c r="N508" s="1">
        <v>1019786.89</v>
      </c>
      <c r="O508" s="1">
        <v>1019804.89</v>
      </c>
      <c r="P508" s="1">
        <v>18</v>
      </c>
      <c r="Q508" s="1">
        <v>34</v>
      </c>
      <c r="R508" s="1">
        <v>21.5</v>
      </c>
      <c r="S508" s="1" t="s">
        <v>54</v>
      </c>
      <c r="T508" s="1" t="s">
        <v>299</v>
      </c>
      <c r="W508" s="1">
        <v>0</v>
      </c>
      <c r="X508" s="1" t="s">
        <v>58</v>
      </c>
    </row>
    <row r="509" spans="1:24" x14ac:dyDescent="0.2">
      <c r="A509" s="1">
        <f t="shared" si="28"/>
        <v>1019804.89</v>
      </c>
      <c r="B509" s="1">
        <f t="shared" si="28"/>
        <v>1019847.1</v>
      </c>
      <c r="C509" s="11" t="s">
        <v>52</v>
      </c>
      <c r="D509" s="12">
        <f>INDEX(families!$A:$A,MATCH(E509,families!$B:$B,0))</f>
        <v>2</v>
      </c>
      <c r="E509" s="1" t="str">
        <f t="shared" si="29"/>
        <v>FBE</v>
      </c>
      <c r="F509" s="1">
        <f t="shared" si="30"/>
        <v>19</v>
      </c>
      <c r="G509" s="1" t="str">
        <f t="shared" si="31"/>
        <v>19.0mm FBE</v>
      </c>
      <c r="H509" s="1" t="str">
        <f>_xlfn.CONCAT(TEXT(R509,"0.0"),"mm ",INDEX('Pipe Lookup'!D:D,MATCH('~17 Pipe Segmentation'!S509,'Pipe Lookup'!C:C,0))," TYPE ",Q509)</f>
        <v>19.0mm Fusion-Bonded Epoxy TYPE 7</v>
      </c>
      <c r="M509" s="1" t="s">
        <v>9472</v>
      </c>
      <c r="N509" s="1">
        <v>1019804.89</v>
      </c>
      <c r="O509" s="1">
        <v>1019847.1</v>
      </c>
      <c r="P509" s="1">
        <v>42.209999999962747</v>
      </c>
      <c r="Q509" s="1">
        <v>7</v>
      </c>
      <c r="R509" s="1">
        <v>19</v>
      </c>
      <c r="S509" s="1" t="s">
        <v>54</v>
      </c>
      <c r="T509" s="1" t="s">
        <v>299</v>
      </c>
      <c r="W509" s="1">
        <v>0</v>
      </c>
      <c r="X509" s="1" t="s">
        <v>58</v>
      </c>
    </row>
    <row r="510" spans="1:24" x14ac:dyDescent="0.2">
      <c r="A510" s="1">
        <f t="shared" si="28"/>
        <v>1019847.1</v>
      </c>
      <c r="B510" s="1">
        <f t="shared" si="28"/>
        <v>1019853.68</v>
      </c>
      <c r="C510" s="11" t="s">
        <v>52</v>
      </c>
      <c r="D510" s="12">
        <f>INDEX(families!$A:$A,MATCH(E510,families!$B:$B,0))</f>
        <v>3</v>
      </c>
      <c r="E510" s="1" t="str">
        <f t="shared" si="29"/>
        <v>LE</v>
      </c>
      <c r="F510" s="1">
        <f t="shared" si="30"/>
        <v>23.7</v>
      </c>
      <c r="G510" s="1" t="str">
        <f t="shared" si="31"/>
        <v>23.7mm LE</v>
      </c>
      <c r="H510" s="1" t="str">
        <f>_xlfn.CONCAT(TEXT(R510,"0.0"),"mm ",INDEX('Pipe Lookup'!D:D,MATCH('~17 Pipe Segmentation'!S510,'Pipe Lookup'!C:C,0))," TYPE ",Q510)</f>
        <v>23.7mm Elbow TYPE 28</v>
      </c>
      <c r="M510" s="1" t="s">
        <v>9472</v>
      </c>
      <c r="N510" s="1">
        <v>1019847.1</v>
      </c>
      <c r="O510" s="1">
        <v>1019853.68</v>
      </c>
      <c r="P510" s="1">
        <v>6.5800000000745058</v>
      </c>
      <c r="Q510" s="1">
        <v>28</v>
      </c>
      <c r="R510" s="1">
        <v>23.7</v>
      </c>
      <c r="S510" s="1" t="s">
        <v>56</v>
      </c>
      <c r="T510" s="1" t="s">
        <v>299</v>
      </c>
      <c r="V510" s="1" t="s">
        <v>301</v>
      </c>
      <c r="W510" s="1">
        <v>0</v>
      </c>
      <c r="X510" s="1" t="s">
        <v>58</v>
      </c>
    </row>
    <row r="511" spans="1:24" x14ac:dyDescent="0.2">
      <c r="A511" s="1">
        <f t="shared" si="28"/>
        <v>1019853.68</v>
      </c>
      <c r="B511" s="1">
        <f t="shared" si="28"/>
        <v>1019885.32</v>
      </c>
      <c r="C511" s="11" t="s">
        <v>52</v>
      </c>
      <c r="D511" s="12">
        <f>INDEX(families!$A:$A,MATCH(E511,families!$B:$B,0))</f>
        <v>2</v>
      </c>
      <c r="E511" s="1" t="str">
        <f t="shared" si="29"/>
        <v>FBE</v>
      </c>
      <c r="F511" s="1">
        <f t="shared" si="30"/>
        <v>19</v>
      </c>
      <c r="G511" s="1" t="str">
        <f t="shared" si="31"/>
        <v>19.0mm FBE</v>
      </c>
      <c r="H511" s="1" t="str">
        <f>_xlfn.CONCAT(TEXT(R511,"0.0"),"mm ",INDEX('Pipe Lookup'!D:D,MATCH('~17 Pipe Segmentation'!S511,'Pipe Lookup'!C:C,0))," TYPE ",Q511)</f>
        <v>19.0mm Fusion-Bonded Epoxy TYPE 7</v>
      </c>
      <c r="M511" s="1" t="s">
        <v>9472</v>
      </c>
      <c r="N511" s="1">
        <v>1019853.68</v>
      </c>
      <c r="O511" s="1">
        <v>1019885.32</v>
      </c>
      <c r="P511" s="1">
        <v>31.639999999897555</v>
      </c>
      <c r="Q511" s="1">
        <v>7</v>
      </c>
      <c r="R511" s="1">
        <v>19</v>
      </c>
      <c r="S511" s="1" t="s">
        <v>54</v>
      </c>
      <c r="T511" s="1" t="s">
        <v>299</v>
      </c>
      <c r="W511" s="1">
        <v>0</v>
      </c>
      <c r="X511" s="1" t="s">
        <v>58</v>
      </c>
    </row>
    <row r="512" spans="1:24" x14ac:dyDescent="0.2">
      <c r="A512" s="1">
        <f t="shared" si="28"/>
        <v>1019885.32</v>
      </c>
      <c r="B512" s="1">
        <f t="shared" si="28"/>
        <v>1019891.11</v>
      </c>
      <c r="C512" s="11" t="s">
        <v>52</v>
      </c>
      <c r="D512" s="12">
        <f>INDEX(families!$A:$A,MATCH(E512,families!$B:$B,0))</f>
        <v>3</v>
      </c>
      <c r="E512" s="1" t="str">
        <f t="shared" si="29"/>
        <v>LE</v>
      </c>
      <c r="F512" s="1">
        <f t="shared" si="30"/>
        <v>23.7</v>
      </c>
      <c r="G512" s="1" t="str">
        <f t="shared" si="31"/>
        <v>23.7mm LE</v>
      </c>
      <c r="H512" s="1" t="str">
        <f>_xlfn.CONCAT(TEXT(R512,"0.0"),"mm ",INDEX('Pipe Lookup'!D:D,MATCH('~17 Pipe Segmentation'!S512,'Pipe Lookup'!C:C,0))," TYPE ",Q512)</f>
        <v>23.7mm Elbow TYPE 28</v>
      </c>
      <c r="M512" s="1" t="s">
        <v>9472</v>
      </c>
      <c r="N512" s="1">
        <v>1019885.32</v>
      </c>
      <c r="O512" s="1">
        <v>1019891.11</v>
      </c>
      <c r="P512" s="1">
        <v>5.7900000000372529</v>
      </c>
      <c r="Q512" s="1">
        <v>28</v>
      </c>
      <c r="R512" s="1">
        <v>23.7</v>
      </c>
      <c r="S512" s="1" t="s">
        <v>56</v>
      </c>
      <c r="T512" s="1" t="s">
        <v>299</v>
      </c>
      <c r="V512" s="1" t="s">
        <v>302</v>
      </c>
      <c r="W512" s="1">
        <v>0</v>
      </c>
      <c r="X512" s="1" t="s">
        <v>58</v>
      </c>
    </row>
    <row r="513" spans="1:24" x14ac:dyDescent="0.2">
      <c r="A513" s="1">
        <f t="shared" si="28"/>
        <v>1019891.11</v>
      </c>
      <c r="B513" s="1">
        <f t="shared" si="28"/>
        <v>1019915.98</v>
      </c>
      <c r="C513" s="11" t="s">
        <v>52</v>
      </c>
      <c r="D513" s="12">
        <f>INDEX(families!$A:$A,MATCH(E513,families!$B:$B,0))</f>
        <v>2</v>
      </c>
      <c r="E513" s="1" t="str">
        <f t="shared" si="29"/>
        <v>FBE</v>
      </c>
      <c r="F513" s="1">
        <f t="shared" si="30"/>
        <v>19</v>
      </c>
      <c r="G513" s="1" t="str">
        <f t="shared" si="31"/>
        <v>19.0mm FBE</v>
      </c>
      <c r="H513" s="1" t="str">
        <f>_xlfn.CONCAT(TEXT(R513,"0.0"),"mm ",INDEX('Pipe Lookup'!D:D,MATCH('~17 Pipe Segmentation'!S513,'Pipe Lookup'!C:C,0))," TYPE ",Q513)</f>
        <v>19.0mm Fusion-Bonded Epoxy TYPE 7</v>
      </c>
      <c r="M513" s="1" t="s">
        <v>9472</v>
      </c>
      <c r="N513" s="1">
        <v>1019891.11</v>
      </c>
      <c r="O513" s="1">
        <v>1019915.98</v>
      </c>
      <c r="P513" s="1">
        <v>24.869999999995343</v>
      </c>
      <c r="Q513" s="1">
        <v>7</v>
      </c>
      <c r="R513" s="1">
        <v>19</v>
      </c>
      <c r="S513" s="1" t="s">
        <v>54</v>
      </c>
      <c r="T513" s="1" t="s">
        <v>299</v>
      </c>
      <c r="W513" s="1">
        <v>0</v>
      </c>
      <c r="X513" s="1" t="s">
        <v>58</v>
      </c>
    </row>
    <row r="514" spans="1:24" x14ac:dyDescent="0.2">
      <c r="A514" s="1">
        <f t="shared" ref="A514:B577" si="32">IF(OR(AND(ISNUMBER(N514),N514&gt;0),ISNUMBER(SEARCH("+",N514))),IF(NOT(ISNUMBER(N514)),1000*LEFT(N514,SEARCH("+",N514)-1)+MID(N514,SEARCH("+",N514)+1,3)+RIGHT(N514,3),N514),"")</f>
        <v>1019915.98</v>
      </c>
      <c r="B514" s="1">
        <f t="shared" si="32"/>
        <v>1019921.77</v>
      </c>
      <c r="C514" s="11" t="s">
        <v>52</v>
      </c>
      <c r="D514" s="12">
        <f>INDEX(families!$A:$A,MATCH(E514,families!$B:$B,0))</f>
        <v>3</v>
      </c>
      <c r="E514" s="1" t="str">
        <f t="shared" si="29"/>
        <v>LE</v>
      </c>
      <c r="F514" s="1">
        <f t="shared" si="30"/>
        <v>23.7</v>
      </c>
      <c r="G514" s="1" t="str">
        <f t="shared" si="31"/>
        <v>23.7mm LE</v>
      </c>
      <c r="H514" s="1" t="str">
        <f>_xlfn.CONCAT(TEXT(R514,"0.0"),"mm ",INDEX('Pipe Lookup'!D:D,MATCH('~17 Pipe Segmentation'!S514,'Pipe Lookup'!C:C,0))," TYPE ",Q514)</f>
        <v>23.7mm Elbow TYPE 28</v>
      </c>
      <c r="M514" s="1" t="s">
        <v>9472</v>
      </c>
      <c r="N514" s="1">
        <v>1019915.98</v>
      </c>
      <c r="O514" s="1">
        <v>1019921.77</v>
      </c>
      <c r="P514" s="1">
        <v>5.7900000000372529</v>
      </c>
      <c r="Q514" s="1">
        <v>28</v>
      </c>
      <c r="R514" s="1">
        <v>23.7</v>
      </c>
      <c r="S514" s="1" t="s">
        <v>56</v>
      </c>
      <c r="T514" s="1" t="s">
        <v>299</v>
      </c>
      <c r="V514" s="1" t="s">
        <v>303</v>
      </c>
      <c r="W514" s="1">
        <v>0</v>
      </c>
      <c r="X514" s="1" t="s">
        <v>58</v>
      </c>
    </row>
    <row r="515" spans="1:24" x14ac:dyDescent="0.2">
      <c r="A515" s="1">
        <f t="shared" si="32"/>
        <v>1019921.77</v>
      </c>
      <c r="B515" s="1">
        <f t="shared" si="32"/>
        <v>1019928.92</v>
      </c>
      <c r="C515" s="11" t="s">
        <v>52</v>
      </c>
      <c r="D515" s="12">
        <f>INDEX(families!$A:$A,MATCH(E515,families!$B:$B,0))</f>
        <v>3</v>
      </c>
      <c r="E515" s="1" t="str">
        <f t="shared" ref="E515:E578" si="33">TRIM(LEFT(S515,3))</f>
        <v>LE</v>
      </c>
      <c r="F515" s="1">
        <f t="shared" ref="F515:F578" si="34">R515</f>
        <v>23.7</v>
      </c>
      <c r="G515" s="1" t="str">
        <f t="shared" ref="G515:G578" si="35">_xlfn.CONCAT(TEXT(R515,"0.0"),"mm ",S515)</f>
        <v>23.7mm LE</v>
      </c>
      <c r="H515" s="1" t="str">
        <f>_xlfn.CONCAT(TEXT(R515,"0.0"),"mm ",INDEX('Pipe Lookup'!D:D,MATCH('~17 Pipe Segmentation'!S515,'Pipe Lookup'!C:C,0))," TYPE ",Q515)</f>
        <v>23.7mm Elbow TYPE 28</v>
      </c>
      <c r="M515" s="1" t="s">
        <v>9472</v>
      </c>
      <c r="N515" s="1">
        <v>1019921.77</v>
      </c>
      <c r="O515" s="1">
        <v>1019928.92</v>
      </c>
      <c r="P515" s="1">
        <v>7.1500000000232831</v>
      </c>
      <c r="Q515" s="1">
        <v>28</v>
      </c>
      <c r="R515" s="1">
        <v>23.7</v>
      </c>
      <c r="S515" s="1" t="s">
        <v>56</v>
      </c>
      <c r="T515" s="1" t="s">
        <v>299</v>
      </c>
      <c r="V515" s="1" t="s">
        <v>304</v>
      </c>
      <c r="W515" s="1">
        <v>0</v>
      </c>
      <c r="X515" s="1" t="s">
        <v>84</v>
      </c>
    </row>
    <row r="516" spans="1:24" x14ac:dyDescent="0.2">
      <c r="A516" s="1">
        <f t="shared" si="32"/>
        <v>1019928.92</v>
      </c>
      <c r="B516" s="1">
        <f t="shared" si="32"/>
        <v>1020071.22</v>
      </c>
      <c r="C516" s="11" t="s">
        <v>52</v>
      </c>
      <c r="D516" s="12">
        <f>INDEX(families!$A:$A,MATCH(E516,families!$B:$B,0))</f>
        <v>2</v>
      </c>
      <c r="E516" s="1" t="str">
        <f t="shared" si="33"/>
        <v>FBE</v>
      </c>
      <c r="F516" s="1">
        <f t="shared" si="34"/>
        <v>19</v>
      </c>
      <c r="G516" s="1" t="str">
        <f t="shared" si="35"/>
        <v>19.0mm FBE</v>
      </c>
      <c r="H516" s="1" t="str">
        <f>_xlfn.CONCAT(TEXT(R516,"0.0"),"mm ",INDEX('Pipe Lookup'!D:D,MATCH('~17 Pipe Segmentation'!S516,'Pipe Lookup'!C:C,0))," TYPE ",Q516)</f>
        <v>19.0mm Fusion-Bonded Epoxy TYPE 7</v>
      </c>
      <c r="M516" s="1" t="s">
        <v>9472</v>
      </c>
      <c r="N516" s="1">
        <v>1019928.92</v>
      </c>
      <c r="O516" s="1">
        <v>1020071.22</v>
      </c>
      <c r="P516" s="1">
        <v>142.29999999993015</v>
      </c>
      <c r="Q516" s="1">
        <v>7</v>
      </c>
      <c r="R516" s="1">
        <v>19</v>
      </c>
      <c r="S516" s="1" t="s">
        <v>54</v>
      </c>
      <c r="T516" s="1" t="s">
        <v>299</v>
      </c>
      <c r="W516" s="1">
        <v>0</v>
      </c>
      <c r="X516" s="1" t="s">
        <v>58</v>
      </c>
    </row>
    <row r="517" spans="1:24" x14ac:dyDescent="0.2">
      <c r="A517" s="1">
        <f t="shared" si="32"/>
        <v>1020071.22</v>
      </c>
      <c r="B517" s="1">
        <f t="shared" si="32"/>
        <v>1020113.05</v>
      </c>
      <c r="C517" s="11" t="s">
        <v>52</v>
      </c>
      <c r="D517" s="12">
        <f>INDEX(families!$A:$A,MATCH(E517,families!$B:$B,0))</f>
        <v>1</v>
      </c>
      <c r="E517" s="1" t="str">
        <f t="shared" si="33"/>
        <v>ARO</v>
      </c>
      <c r="F517" s="1">
        <f t="shared" si="34"/>
        <v>21.5</v>
      </c>
      <c r="G517" s="1" t="str">
        <f t="shared" si="35"/>
        <v>21.5mm ARO</v>
      </c>
      <c r="H517" s="1" t="str">
        <f>_xlfn.CONCAT(TEXT(R517,"0.0"),"mm ",INDEX('Pipe Lookup'!D:D,MATCH('~17 Pipe Segmentation'!S517,'Pipe Lookup'!C:C,0))," TYPE ",Q517)</f>
        <v>21.5mm Abrasion-Resistant Overcoat TYPE 15</v>
      </c>
      <c r="M517" s="1" t="s">
        <v>9472</v>
      </c>
      <c r="N517" s="1">
        <v>1020071.22</v>
      </c>
      <c r="O517" s="1">
        <v>1020113.05</v>
      </c>
      <c r="P517" s="1">
        <v>41.830000000074506</v>
      </c>
      <c r="Q517" s="1">
        <v>15</v>
      </c>
      <c r="R517" s="1">
        <v>21.5</v>
      </c>
      <c r="S517" s="1" t="s">
        <v>78</v>
      </c>
      <c r="T517" s="1" t="s">
        <v>299</v>
      </c>
      <c r="W517" s="1">
        <v>0</v>
      </c>
      <c r="X517" s="1" t="s">
        <v>58</v>
      </c>
    </row>
    <row r="518" spans="1:24" x14ac:dyDescent="0.2">
      <c r="A518" s="1">
        <f t="shared" si="32"/>
        <v>1020113.05</v>
      </c>
      <c r="B518" s="1">
        <f t="shared" si="32"/>
        <v>1020116</v>
      </c>
      <c r="C518" s="11" t="s">
        <v>52</v>
      </c>
      <c r="D518" s="12">
        <f>INDEX(families!$A:$A,MATCH(E518,families!$B:$B,0))</f>
        <v>2</v>
      </c>
      <c r="E518" s="1" t="str">
        <f t="shared" si="33"/>
        <v>FBE</v>
      </c>
      <c r="F518" s="1">
        <f t="shared" si="34"/>
        <v>21.5</v>
      </c>
      <c r="G518" s="1" t="str">
        <f t="shared" si="35"/>
        <v>21.5mm FBE</v>
      </c>
      <c r="H518" s="1" t="str">
        <f>_xlfn.CONCAT(TEXT(R518,"0.0"),"mm ",INDEX('Pipe Lookup'!D:D,MATCH('~17 Pipe Segmentation'!S518,'Pipe Lookup'!C:C,0))," TYPE ",Q518)</f>
        <v>21.5mm Fusion-Bonded Epoxy TYPE 34</v>
      </c>
      <c r="M518" s="1" t="s">
        <v>9472</v>
      </c>
      <c r="N518" s="1">
        <v>1020113.05</v>
      </c>
      <c r="O518" s="1">
        <v>1020116</v>
      </c>
      <c r="P518" s="1">
        <v>2.9499999999534339</v>
      </c>
      <c r="Q518" s="1">
        <v>34</v>
      </c>
      <c r="R518" s="1">
        <v>21.5</v>
      </c>
      <c r="S518" s="1" t="s">
        <v>54</v>
      </c>
      <c r="T518" s="1" t="s">
        <v>299</v>
      </c>
      <c r="V518" s="1" t="s">
        <v>305</v>
      </c>
      <c r="W518" s="1">
        <v>0</v>
      </c>
      <c r="X518" s="1" t="s">
        <v>58</v>
      </c>
    </row>
    <row r="519" spans="1:24" x14ac:dyDescent="0.2">
      <c r="A519" s="1">
        <f t="shared" si="32"/>
        <v>1020116</v>
      </c>
      <c r="B519" s="1">
        <f t="shared" si="32"/>
        <v>1020238</v>
      </c>
      <c r="C519" s="11" t="s">
        <v>52</v>
      </c>
      <c r="D519" s="12">
        <f>INDEX(families!$A:$A,MATCH(E519,families!$B:$B,0))</f>
        <v>2</v>
      </c>
      <c r="E519" s="1" t="str">
        <f t="shared" si="33"/>
        <v>FBE</v>
      </c>
      <c r="F519" s="1">
        <f t="shared" si="34"/>
        <v>21.5</v>
      </c>
      <c r="G519" s="1" t="str">
        <f t="shared" si="35"/>
        <v>21.5mm FBE</v>
      </c>
      <c r="H519" s="1" t="str">
        <f>_xlfn.CONCAT(TEXT(R519,"0.0"),"mm ",INDEX('Pipe Lookup'!D:D,MATCH('~17 Pipe Segmentation'!S519,'Pipe Lookup'!C:C,0))," TYPE ",Q519)</f>
        <v>21.5mm Fusion-Bonded Epoxy TYPE 34</v>
      </c>
      <c r="M519" s="1" t="s">
        <v>9472</v>
      </c>
      <c r="N519" s="1" t="s">
        <v>306</v>
      </c>
      <c r="O519" s="1" t="s">
        <v>307</v>
      </c>
      <c r="P519" s="1">
        <v>122</v>
      </c>
      <c r="Q519" s="1">
        <v>34</v>
      </c>
      <c r="R519" s="1">
        <v>21.5</v>
      </c>
      <c r="S519" s="1" t="s">
        <v>54</v>
      </c>
      <c r="T519" s="1" t="s">
        <v>299</v>
      </c>
      <c r="V519" s="1" t="s">
        <v>308</v>
      </c>
      <c r="W519" s="1">
        <v>0</v>
      </c>
      <c r="X519" s="1" t="s">
        <v>84</v>
      </c>
    </row>
    <row r="520" spans="1:24" x14ac:dyDescent="0.2">
      <c r="A520" s="1">
        <f t="shared" si="32"/>
        <v>1020238</v>
      </c>
      <c r="B520" s="1">
        <f t="shared" si="32"/>
        <v>1020241</v>
      </c>
      <c r="C520" s="11" t="s">
        <v>52</v>
      </c>
      <c r="D520" s="12">
        <f>INDEX(families!$A:$A,MATCH(E520,families!$B:$B,0))</f>
        <v>3</v>
      </c>
      <c r="E520" s="1" t="str">
        <f t="shared" si="33"/>
        <v>LE</v>
      </c>
      <c r="F520" s="1">
        <f t="shared" si="34"/>
        <v>23.7</v>
      </c>
      <c r="G520" s="1" t="str">
        <f t="shared" si="35"/>
        <v>23.7mm LE</v>
      </c>
      <c r="H520" s="1" t="str">
        <f>_xlfn.CONCAT(TEXT(R520,"0.0"),"mm ",INDEX('Pipe Lookup'!D:D,MATCH('~17 Pipe Segmentation'!S520,'Pipe Lookup'!C:C,0))," TYPE ",Q520)</f>
        <v>23.7mm Elbow TYPE 28</v>
      </c>
      <c r="M520" s="1" t="s">
        <v>9472</v>
      </c>
      <c r="N520" s="1" t="s">
        <v>307</v>
      </c>
      <c r="O520" s="1" t="s">
        <v>309</v>
      </c>
      <c r="P520" s="1">
        <v>3</v>
      </c>
      <c r="Q520" s="1">
        <v>28</v>
      </c>
      <c r="R520" s="1">
        <v>23.7</v>
      </c>
      <c r="S520" s="1" t="s">
        <v>56</v>
      </c>
      <c r="T520" s="1" t="s">
        <v>299</v>
      </c>
      <c r="W520" s="1">
        <v>0</v>
      </c>
      <c r="X520" s="1" t="s">
        <v>58</v>
      </c>
    </row>
    <row r="521" spans="1:24" x14ac:dyDescent="0.2">
      <c r="A521" s="1">
        <f t="shared" si="32"/>
        <v>1020245</v>
      </c>
      <c r="B521" s="1">
        <f t="shared" si="32"/>
        <v>1020248</v>
      </c>
      <c r="C521" s="11" t="s">
        <v>52</v>
      </c>
      <c r="D521" s="12">
        <f>INDEX(families!$A:$A,MATCH(E521,families!$B:$B,0))</f>
        <v>3</v>
      </c>
      <c r="E521" s="1" t="str">
        <f t="shared" si="33"/>
        <v>LE</v>
      </c>
      <c r="F521" s="1">
        <f t="shared" si="34"/>
        <v>23.7</v>
      </c>
      <c r="G521" s="1" t="str">
        <f t="shared" si="35"/>
        <v>23.7mm LE</v>
      </c>
      <c r="H521" s="1" t="str">
        <f>_xlfn.CONCAT(TEXT(R521,"0.0"),"mm ",INDEX('Pipe Lookup'!D:D,MATCH('~17 Pipe Segmentation'!S521,'Pipe Lookup'!C:C,0))," TYPE ",Q521)</f>
        <v>23.7mm Elbow TYPE 28</v>
      </c>
      <c r="M521" s="1" t="s">
        <v>9472</v>
      </c>
      <c r="N521" s="1">
        <v>1020245</v>
      </c>
      <c r="O521" s="1">
        <v>1020248</v>
      </c>
      <c r="P521" s="1">
        <v>3</v>
      </c>
      <c r="Q521" s="1">
        <v>28</v>
      </c>
      <c r="R521" s="1">
        <v>23.7</v>
      </c>
      <c r="S521" s="1" t="s">
        <v>56</v>
      </c>
      <c r="T521" s="1" t="s">
        <v>299</v>
      </c>
      <c r="V521" s="1" t="s">
        <v>310</v>
      </c>
      <c r="W521" s="1" t="s">
        <v>173</v>
      </c>
      <c r="X521" s="1" t="s">
        <v>84</v>
      </c>
    </row>
    <row r="522" spans="1:24" x14ac:dyDescent="0.2">
      <c r="A522" s="1">
        <f t="shared" si="32"/>
        <v>1020248</v>
      </c>
      <c r="B522" s="1">
        <f t="shared" si="32"/>
        <v>1020252</v>
      </c>
      <c r="C522" s="11" t="s">
        <v>52</v>
      </c>
      <c r="D522" s="12">
        <f>INDEX(families!$A:$A,MATCH(E522,families!$B:$B,0))</f>
        <v>2</v>
      </c>
      <c r="E522" s="1" t="str">
        <f t="shared" si="33"/>
        <v>FBE</v>
      </c>
      <c r="F522" s="1">
        <f t="shared" si="34"/>
        <v>21.5</v>
      </c>
      <c r="G522" s="1" t="str">
        <f t="shared" si="35"/>
        <v>21.5mm FBE</v>
      </c>
      <c r="H522" s="1" t="str">
        <f>_xlfn.CONCAT(TEXT(R522,"0.0"),"mm ",INDEX('Pipe Lookup'!D:D,MATCH('~17 Pipe Segmentation'!S522,'Pipe Lookup'!C:C,0))," TYPE ",Q522)</f>
        <v>21.5mm Fusion-Bonded Epoxy TYPE 34</v>
      </c>
      <c r="M522" s="1" t="s">
        <v>9472</v>
      </c>
      <c r="N522" s="1">
        <v>1020248</v>
      </c>
      <c r="O522" s="1">
        <v>1020252</v>
      </c>
      <c r="P522" s="1">
        <v>4</v>
      </c>
      <c r="Q522" s="1">
        <v>34</v>
      </c>
      <c r="R522" s="1">
        <v>21.5</v>
      </c>
      <c r="S522" s="1" t="s">
        <v>54</v>
      </c>
      <c r="T522" s="1" t="s">
        <v>299</v>
      </c>
      <c r="W522" s="1">
        <v>0</v>
      </c>
      <c r="X522" s="1" t="s">
        <v>58</v>
      </c>
    </row>
    <row r="523" spans="1:24" x14ac:dyDescent="0.2">
      <c r="A523" s="1">
        <f t="shared" si="32"/>
        <v>1020252</v>
      </c>
      <c r="B523" s="1">
        <f t="shared" si="32"/>
        <v>1020258</v>
      </c>
      <c r="C523" s="11" t="s">
        <v>52</v>
      </c>
      <c r="D523" s="12">
        <f>INDEX(families!$A:$A,MATCH(E523,families!$B:$B,0))</f>
        <v>3</v>
      </c>
      <c r="E523" s="1" t="str">
        <f t="shared" si="33"/>
        <v>LE</v>
      </c>
      <c r="F523" s="1">
        <f t="shared" si="34"/>
        <v>23.7</v>
      </c>
      <c r="G523" s="1" t="str">
        <f t="shared" si="35"/>
        <v>23.7mm LE</v>
      </c>
      <c r="H523" s="1" t="str">
        <f>_xlfn.CONCAT(TEXT(R523,"0.0"),"mm ",INDEX('Pipe Lookup'!D:D,MATCH('~17 Pipe Segmentation'!S523,'Pipe Lookup'!C:C,0))," TYPE ",Q523)</f>
        <v>23.7mm Elbow TYPE 28</v>
      </c>
      <c r="M523" s="1" t="s">
        <v>9472</v>
      </c>
      <c r="N523" s="1">
        <v>1020252</v>
      </c>
      <c r="O523" s="1">
        <v>1020258</v>
      </c>
      <c r="P523" s="1">
        <v>6</v>
      </c>
      <c r="Q523" s="1">
        <v>28</v>
      </c>
      <c r="R523" s="1">
        <v>23.7</v>
      </c>
      <c r="S523" s="1" t="s">
        <v>56</v>
      </c>
      <c r="T523" s="1" t="s">
        <v>299</v>
      </c>
      <c r="V523" s="1" t="s">
        <v>311</v>
      </c>
      <c r="W523" s="1">
        <v>0</v>
      </c>
      <c r="X523" s="1" t="s">
        <v>58</v>
      </c>
    </row>
    <row r="524" spans="1:24" x14ac:dyDescent="0.2">
      <c r="A524" s="1">
        <f t="shared" si="32"/>
        <v>1020258</v>
      </c>
      <c r="B524" s="1">
        <f t="shared" si="32"/>
        <v>1020440.31</v>
      </c>
      <c r="C524" s="11" t="s">
        <v>52</v>
      </c>
      <c r="D524" s="12">
        <f>INDEX(families!$A:$A,MATCH(E524,families!$B:$B,0))</f>
        <v>2</v>
      </c>
      <c r="E524" s="1" t="str">
        <f t="shared" si="33"/>
        <v>FBE</v>
      </c>
      <c r="F524" s="1">
        <f t="shared" si="34"/>
        <v>19</v>
      </c>
      <c r="G524" s="1" t="str">
        <f t="shared" si="35"/>
        <v>19.0mm FBE</v>
      </c>
      <c r="H524" s="1" t="str">
        <f>_xlfn.CONCAT(TEXT(R524,"0.0"),"mm ",INDEX('Pipe Lookup'!D:D,MATCH('~17 Pipe Segmentation'!S524,'Pipe Lookup'!C:C,0))," TYPE ",Q524)</f>
        <v>19.0mm Fusion-Bonded Epoxy TYPE 7</v>
      </c>
      <c r="M524" s="1" t="s">
        <v>9472</v>
      </c>
      <c r="N524" s="1">
        <v>1020258</v>
      </c>
      <c r="O524" s="1">
        <v>1020440.31</v>
      </c>
      <c r="P524" s="1">
        <v>182.31000000005588</v>
      </c>
      <c r="Q524" s="1">
        <v>7</v>
      </c>
      <c r="R524" s="1">
        <v>19</v>
      </c>
      <c r="S524" s="1" t="s">
        <v>54</v>
      </c>
      <c r="T524" s="1" t="s">
        <v>299</v>
      </c>
      <c r="V524" s="1" t="s">
        <v>312</v>
      </c>
      <c r="W524" s="1">
        <v>0</v>
      </c>
      <c r="X524" s="1" t="s">
        <v>58</v>
      </c>
    </row>
    <row r="525" spans="1:24" x14ac:dyDescent="0.2">
      <c r="A525" s="1">
        <f t="shared" si="32"/>
        <v>1020440.31</v>
      </c>
      <c r="B525" s="1">
        <f t="shared" si="32"/>
        <v>1020464.31</v>
      </c>
      <c r="C525" s="11" t="s">
        <v>52</v>
      </c>
      <c r="D525" s="12">
        <f>INDEX(families!$A:$A,MATCH(E525,families!$B:$B,0))</f>
        <v>2</v>
      </c>
      <c r="E525" s="1" t="str">
        <f t="shared" si="33"/>
        <v>FBE</v>
      </c>
      <c r="F525" s="1">
        <f t="shared" si="34"/>
        <v>21.5</v>
      </c>
      <c r="G525" s="1" t="str">
        <f t="shared" si="35"/>
        <v>21.5mm FBE</v>
      </c>
      <c r="H525" s="1" t="str">
        <f>_xlfn.CONCAT(TEXT(R525,"0.0"),"mm ",INDEX('Pipe Lookup'!D:D,MATCH('~17 Pipe Segmentation'!S525,'Pipe Lookup'!C:C,0))," TYPE ",Q525)</f>
        <v>21.5mm Fusion-Bonded Epoxy TYPE 34</v>
      </c>
      <c r="M525" s="1" t="s">
        <v>9472</v>
      </c>
      <c r="N525" s="1">
        <v>1020440.31</v>
      </c>
      <c r="O525" s="1">
        <v>1020464.31</v>
      </c>
      <c r="P525" s="1">
        <v>24</v>
      </c>
      <c r="Q525" s="1">
        <v>34</v>
      </c>
      <c r="R525" s="1">
        <v>21.5</v>
      </c>
      <c r="S525" s="1" t="s">
        <v>54</v>
      </c>
      <c r="T525" s="1" t="s">
        <v>299</v>
      </c>
      <c r="W525" s="1">
        <v>0</v>
      </c>
      <c r="X525" s="1" t="s">
        <v>58</v>
      </c>
    </row>
    <row r="526" spans="1:24" x14ac:dyDescent="0.2">
      <c r="A526" s="1">
        <f t="shared" si="32"/>
        <v>1020464.31</v>
      </c>
      <c r="B526" s="1">
        <f t="shared" si="32"/>
        <v>1020490.49</v>
      </c>
      <c r="C526" s="11" t="s">
        <v>52</v>
      </c>
      <c r="D526" s="12">
        <f>INDEX(families!$A:$A,MATCH(E526,families!$B:$B,0))</f>
        <v>2</v>
      </c>
      <c r="E526" s="1" t="str">
        <f t="shared" si="33"/>
        <v>FBE</v>
      </c>
      <c r="F526" s="1">
        <f t="shared" si="34"/>
        <v>19</v>
      </c>
      <c r="G526" s="1" t="str">
        <f t="shared" si="35"/>
        <v>19.0mm FBE</v>
      </c>
      <c r="H526" s="1" t="str">
        <f>_xlfn.CONCAT(TEXT(R526,"0.0"),"mm ",INDEX('Pipe Lookup'!D:D,MATCH('~17 Pipe Segmentation'!S526,'Pipe Lookup'!C:C,0))," TYPE ",Q526)</f>
        <v>19.0mm Fusion-Bonded Epoxy TYPE 7</v>
      </c>
      <c r="M526" s="1" t="s">
        <v>9472</v>
      </c>
      <c r="N526" s="1">
        <v>1020464.31</v>
      </c>
      <c r="O526" s="1">
        <v>1020490.49</v>
      </c>
      <c r="P526" s="1">
        <v>26.179999999934807</v>
      </c>
      <c r="Q526" s="1">
        <v>7</v>
      </c>
      <c r="R526" s="1">
        <v>19</v>
      </c>
      <c r="S526" s="1" t="s">
        <v>54</v>
      </c>
      <c r="T526" s="1" t="s">
        <v>299</v>
      </c>
      <c r="W526" s="1">
        <v>0</v>
      </c>
      <c r="X526" s="1" t="s">
        <v>58</v>
      </c>
    </row>
    <row r="527" spans="1:24" x14ac:dyDescent="0.2">
      <c r="A527" s="1">
        <f t="shared" si="32"/>
        <v>1020490.49</v>
      </c>
      <c r="B527" s="1">
        <f t="shared" si="32"/>
        <v>1020495.16</v>
      </c>
      <c r="C527" s="11" t="s">
        <v>52</v>
      </c>
      <c r="D527" s="12">
        <f>INDEX(families!$A:$A,MATCH(E527,families!$B:$B,0))</f>
        <v>3</v>
      </c>
      <c r="E527" s="1" t="str">
        <f t="shared" si="33"/>
        <v>LE</v>
      </c>
      <c r="F527" s="1">
        <f t="shared" si="34"/>
        <v>23.7</v>
      </c>
      <c r="G527" s="1" t="str">
        <f t="shared" si="35"/>
        <v>23.7mm LE</v>
      </c>
      <c r="H527" s="1" t="str">
        <f>_xlfn.CONCAT(TEXT(R527,"0.0"),"mm ",INDEX('Pipe Lookup'!D:D,MATCH('~17 Pipe Segmentation'!S527,'Pipe Lookup'!C:C,0))," TYPE ",Q527)</f>
        <v>23.7mm Elbow TYPE 28</v>
      </c>
      <c r="M527" s="1" t="s">
        <v>9472</v>
      </c>
      <c r="N527" s="1">
        <v>1020490.49</v>
      </c>
      <c r="O527" s="1">
        <v>1020495.16</v>
      </c>
      <c r="P527" s="1">
        <v>4.6700000000419095</v>
      </c>
      <c r="Q527" s="1">
        <v>28</v>
      </c>
      <c r="R527" s="1">
        <v>23.7</v>
      </c>
      <c r="S527" s="1" t="s">
        <v>56</v>
      </c>
      <c r="T527" s="1" t="s">
        <v>299</v>
      </c>
      <c r="V527" s="1" t="s">
        <v>313</v>
      </c>
      <c r="W527" s="1">
        <v>0</v>
      </c>
      <c r="X527" s="1" t="s">
        <v>58</v>
      </c>
    </row>
    <row r="528" spans="1:24" x14ac:dyDescent="0.2">
      <c r="A528" s="1">
        <f t="shared" si="32"/>
        <v>1020495.16</v>
      </c>
      <c r="B528" s="1">
        <f t="shared" si="32"/>
        <v>1020576.97</v>
      </c>
      <c r="C528" s="11" t="s">
        <v>52</v>
      </c>
      <c r="D528" s="12">
        <f>INDEX(families!$A:$A,MATCH(E528,families!$B:$B,0))</f>
        <v>2</v>
      </c>
      <c r="E528" s="1" t="str">
        <f t="shared" si="33"/>
        <v>FBE</v>
      </c>
      <c r="F528" s="1">
        <f t="shared" si="34"/>
        <v>19</v>
      </c>
      <c r="G528" s="1" t="str">
        <f t="shared" si="35"/>
        <v>19.0mm FBE</v>
      </c>
      <c r="H528" s="1" t="str">
        <f>_xlfn.CONCAT(TEXT(R528,"0.0"),"mm ",INDEX('Pipe Lookup'!D:D,MATCH('~17 Pipe Segmentation'!S528,'Pipe Lookup'!C:C,0))," TYPE ",Q528)</f>
        <v>19.0mm Fusion-Bonded Epoxy TYPE 7</v>
      </c>
      <c r="M528" s="1" t="s">
        <v>9472</v>
      </c>
      <c r="N528" s="1">
        <v>1020495.16</v>
      </c>
      <c r="O528" s="1">
        <v>1020576.97</v>
      </c>
      <c r="P528" s="1">
        <v>81.809999999939464</v>
      </c>
      <c r="Q528" s="1">
        <v>7</v>
      </c>
      <c r="R528" s="1">
        <v>19</v>
      </c>
      <c r="S528" s="1" t="s">
        <v>54</v>
      </c>
      <c r="T528" s="1" t="s">
        <v>299</v>
      </c>
      <c r="W528" s="1">
        <v>0</v>
      </c>
      <c r="X528" s="1" t="s">
        <v>58</v>
      </c>
    </row>
    <row r="529" spans="1:24" x14ac:dyDescent="0.2">
      <c r="A529" s="1">
        <f t="shared" si="32"/>
        <v>1020576.97</v>
      </c>
      <c r="B529" s="1">
        <f t="shared" si="32"/>
        <v>1020583.1</v>
      </c>
      <c r="C529" s="11" t="s">
        <v>52</v>
      </c>
      <c r="D529" s="12">
        <f>INDEX(families!$A:$A,MATCH(E529,families!$B:$B,0))</f>
        <v>3</v>
      </c>
      <c r="E529" s="1" t="str">
        <f t="shared" si="33"/>
        <v>LE</v>
      </c>
      <c r="F529" s="1">
        <f t="shared" si="34"/>
        <v>23.7</v>
      </c>
      <c r="G529" s="1" t="str">
        <f t="shared" si="35"/>
        <v>23.7mm LE</v>
      </c>
      <c r="H529" s="1" t="str">
        <f>_xlfn.CONCAT(TEXT(R529,"0.0"),"mm ",INDEX('Pipe Lookup'!D:D,MATCH('~17 Pipe Segmentation'!S529,'Pipe Lookup'!C:C,0))," TYPE ",Q529)</f>
        <v>23.7mm Elbow TYPE 28</v>
      </c>
      <c r="M529" s="1" t="s">
        <v>9472</v>
      </c>
      <c r="N529" s="1">
        <v>1020576.97</v>
      </c>
      <c r="O529" s="1">
        <v>1020583.1</v>
      </c>
      <c r="P529" s="1">
        <v>6.1300000000046566</v>
      </c>
      <c r="Q529" s="1">
        <v>28</v>
      </c>
      <c r="R529" s="1">
        <v>23.7</v>
      </c>
      <c r="S529" s="1" t="s">
        <v>56</v>
      </c>
      <c r="T529" s="1" t="s">
        <v>299</v>
      </c>
      <c r="V529" s="1" t="s">
        <v>314</v>
      </c>
      <c r="W529" s="1">
        <v>0</v>
      </c>
      <c r="X529" s="1" t="s">
        <v>58</v>
      </c>
    </row>
    <row r="530" spans="1:24" x14ac:dyDescent="0.2">
      <c r="A530" s="1">
        <f t="shared" si="32"/>
        <v>1020583.1</v>
      </c>
      <c r="B530" s="1">
        <f t="shared" si="32"/>
        <v>1020586.67</v>
      </c>
      <c r="C530" s="11" t="s">
        <v>52</v>
      </c>
      <c r="D530" s="12">
        <f>INDEX(families!$A:$A,MATCH(E530,families!$B:$B,0))</f>
        <v>2</v>
      </c>
      <c r="E530" s="1" t="str">
        <f t="shared" si="33"/>
        <v>FBE</v>
      </c>
      <c r="F530" s="1">
        <f t="shared" si="34"/>
        <v>19</v>
      </c>
      <c r="G530" s="1" t="str">
        <f t="shared" si="35"/>
        <v>19.0mm FBE</v>
      </c>
      <c r="H530" s="1" t="str">
        <f>_xlfn.CONCAT(TEXT(R530,"0.0"),"mm ",INDEX('Pipe Lookup'!D:D,MATCH('~17 Pipe Segmentation'!S530,'Pipe Lookup'!C:C,0))," TYPE ",Q530)</f>
        <v>19.0mm Fusion-Bonded Epoxy TYPE 7</v>
      </c>
      <c r="M530" s="1" t="s">
        <v>9472</v>
      </c>
      <c r="N530" s="1">
        <v>1020583.1</v>
      </c>
      <c r="O530" s="1">
        <v>1020586.67</v>
      </c>
      <c r="P530" s="1">
        <v>3.5700000000651926</v>
      </c>
      <c r="Q530" s="1">
        <v>7</v>
      </c>
      <c r="R530" s="1">
        <v>19</v>
      </c>
      <c r="S530" s="1" t="s">
        <v>54</v>
      </c>
      <c r="T530" s="1" t="s">
        <v>299</v>
      </c>
      <c r="W530" s="1">
        <v>0</v>
      </c>
      <c r="X530" s="1" t="s">
        <v>58</v>
      </c>
    </row>
    <row r="531" spans="1:24" x14ac:dyDescent="0.2">
      <c r="A531" s="1">
        <f t="shared" si="32"/>
        <v>1020586.67</v>
      </c>
      <c r="B531" s="1">
        <f t="shared" si="32"/>
        <v>1020610.67</v>
      </c>
      <c r="C531" s="11" t="s">
        <v>52</v>
      </c>
      <c r="D531" s="12">
        <f>INDEX(families!$A:$A,MATCH(E531,families!$B:$B,0))</f>
        <v>2</v>
      </c>
      <c r="E531" s="1" t="str">
        <f t="shared" si="33"/>
        <v>FBE</v>
      </c>
      <c r="F531" s="1">
        <f t="shared" si="34"/>
        <v>21.5</v>
      </c>
      <c r="G531" s="1" t="str">
        <f t="shared" si="35"/>
        <v>21.5mm FBE</v>
      </c>
      <c r="H531" s="1" t="str">
        <f>_xlfn.CONCAT(TEXT(R531,"0.0"),"mm ",INDEX('Pipe Lookup'!D:D,MATCH('~17 Pipe Segmentation'!S531,'Pipe Lookup'!C:C,0))," TYPE ",Q531)</f>
        <v>21.5mm Fusion-Bonded Epoxy TYPE 34</v>
      </c>
      <c r="M531" s="1" t="s">
        <v>9472</v>
      </c>
      <c r="N531" s="1">
        <v>1020586.67</v>
      </c>
      <c r="O531" s="1">
        <v>1020610.67</v>
      </c>
      <c r="P531" s="1">
        <v>24</v>
      </c>
      <c r="Q531" s="1">
        <v>34</v>
      </c>
      <c r="R531" s="1">
        <v>21.5</v>
      </c>
      <c r="S531" s="1" t="s">
        <v>54</v>
      </c>
      <c r="T531" s="1" t="s">
        <v>299</v>
      </c>
      <c r="W531" s="1">
        <v>0</v>
      </c>
      <c r="X531" s="1" t="s">
        <v>58</v>
      </c>
    </row>
    <row r="532" spans="1:24" x14ac:dyDescent="0.2">
      <c r="A532" s="1">
        <f t="shared" si="32"/>
        <v>1020610.67</v>
      </c>
      <c r="B532" s="1">
        <f t="shared" si="32"/>
        <v>1020664.29</v>
      </c>
      <c r="C532" s="11" t="s">
        <v>52</v>
      </c>
      <c r="D532" s="12">
        <f>INDEX(families!$A:$A,MATCH(E532,families!$B:$B,0))</f>
        <v>2</v>
      </c>
      <c r="E532" s="1" t="str">
        <f t="shared" si="33"/>
        <v>FBE</v>
      </c>
      <c r="F532" s="1">
        <f t="shared" si="34"/>
        <v>19</v>
      </c>
      <c r="G532" s="1" t="str">
        <f t="shared" si="35"/>
        <v>19.0mm FBE</v>
      </c>
      <c r="H532" s="1" t="str">
        <f>_xlfn.CONCAT(TEXT(R532,"0.0"),"mm ",INDEX('Pipe Lookup'!D:D,MATCH('~17 Pipe Segmentation'!S532,'Pipe Lookup'!C:C,0))," TYPE ",Q532)</f>
        <v>19.0mm Fusion-Bonded Epoxy TYPE 7</v>
      </c>
      <c r="M532" s="1" t="s">
        <v>9472</v>
      </c>
      <c r="N532" s="1">
        <v>1020610.67</v>
      </c>
      <c r="O532" s="1">
        <v>1020664.29</v>
      </c>
      <c r="P532" s="1">
        <v>53.619999999995343</v>
      </c>
      <c r="Q532" s="1">
        <v>7</v>
      </c>
      <c r="R532" s="1">
        <v>19</v>
      </c>
      <c r="S532" s="1" t="s">
        <v>54</v>
      </c>
      <c r="T532" s="1" t="s">
        <v>299</v>
      </c>
      <c r="W532" s="1">
        <v>0</v>
      </c>
      <c r="X532" s="1" t="s">
        <v>58</v>
      </c>
    </row>
    <row r="533" spans="1:24" x14ac:dyDescent="0.2">
      <c r="A533" s="1">
        <f t="shared" si="32"/>
        <v>1020664.29</v>
      </c>
      <c r="B533" s="1">
        <f t="shared" si="32"/>
        <v>1020670.42</v>
      </c>
      <c r="C533" s="11" t="s">
        <v>52</v>
      </c>
      <c r="D533" s="12">
        <f>INDEX(families!$A:$A,MATCH(E533,families!$B:$B,0))</f>
        <v>3</v>
      </c>
      <c r="E533" s="1" t="str">
        <f t="shared" si="33"/>
        <v>LE</v>
      </c>
      <c r="F533" s="1">
        <f t="shared" si="34"/>
        <v>23.7</v>
      </c>
      <c r="G533" s="1" t="str">
        <f t="shared" si="35"/>
        <v>23.7mm LE</v>
      </c>
      <c r="H533" s="1" t="str">
        <f>_xlfn.CONCAT(TEXT(R533,"0.0"),"mm ",INDEX('Pipe Lookup'!D:D,MATCH('~17 Pipe Segmentation'!S533,'Pipe Lookup'!C:C,0))," TYPE ",Q533)</f>
        <v>23.7mm Elbow TYPE 28</v>
      </c>
      <c r="M533" s="1" t="s">
        <v>9472</v>
      </c>
      <c r="N533" s="1">
        <v>1020664.29</v>
      </c>
      <c r="O533" s="1">
        <v>1020670.42</v>
      </c>
      <c r="P533" s="1">
        <v>6.1300000000046566</v>
      </c>
      <c r="Q533" s="1">
        <v>28</v>
      </c>
      <c r="R533" s="1">
        <v>23.7</v>
      </c>
      <c r="S533" s="1" t="s">
        <v>56</v>
      </c>
      <c r="T533" s="1" t="s">
        <v>299</v>
      </c>
      <c r="V533" s="1" t="s">
        <v>315</v>
      </c>
      <c r="W533" s="1">
        <v>0</v>
      </c>
      <c r="X533" s="1" t="s">
        <v>58</v>
      </c>
    </row>
    <row r="534" spans="1:24" x14ac:dyDescent="0.2">
      <c r="A534" s="1">
        <f t="shared" si="32"/>
        <v>1020670.42</v>
      </c>
      <c r="B534" s="1">
        <f t="shared" si="32"/>
        <v>1020732.53</v>
      </c>
      <c r="C534" s="11" t="s">
        <v>52</v>
      </c>
      <c r="D534" s="12">
        <f>INDEX(families!$A:$A,MATCH(E534,families!$B:$B,0))</f>
        <v>2</v>
      </c>
      <c r="E534" s="1" t="str">
        <f t="shared" si="33"/>
        <v>FBE</v>
      </c>
      <c r="F534" s="1">
        <f t="shared" si="34"/>
        <v>19</v>
      </c>
      <c r="G534" s="1" t="str">
        <f t="shared" si="35"/>
        <v>19.0mm FBE</v>
      </c>
      <c r="H534" s="1" t="str">
        <f>_xlfn.CONCAT(TEXT(R534,"0.0"),"mm ",INDEX('Pipe Lookup'!D:D,MATCH('~17 Pipe Segmentation'!S534,'Pipe Lookup'!C:C,0))," TYPE ",Q534)</f>
        <v>19.0mm Fusion-Bonded Epoxy TYPE 7</v>
      </c>
      <c r="M534" s="1" t="s">
        <v>9472</v>
      </c>
      <c r="N534" s="1">
        <v>1020670.42</v>
      </c>
      <c r="O534" s="1">
        <v>1020732.53</v>
      </c>
      <c r="P534" s="1">
        <v>62.10999999998603</v>
      </c>
      <c r="Q534" s="1">
        <v>7</v>
      </c>
      <c r="R534" s="1">
        <v>19</v>
      </c>
      <c r="S534" s="1" t="s">
        <v>54</v>
      </c>
      <c r="T534" s="1" t="s">
        <v>299</v>
      </c>
      <c r="W534" s="1">
        <v>0</v>
      </c>
      <c r="X534" s="1" t="s">
        <v>58</v>
      </c>
    </row>
    <row r="535" spans="1:24" x14ac:dyDescent="0.2">
      <c r="A535" s="1">
        <f t="shared" si="32"/>
        <v>1020732.53</v>
      </c>
      <c r="B535" s="1">
        <f t="shared" si="32"/>
        <v>1020738.77</v>
      </c>
      <c r="C535" s="11" t="s">
        <v>52</v>
      </c>
      <c r="D535" s="12">
        <f>INDEX(families!$A:$A,MATCH(E535,families!$B:$B,0))</f>
        <v>3</v>
      </c>
      <c r="E535" s="1" t="str">
        <f t="shared" si="33"/>
        <v>LE</v>
      </c>
      <c r="F535" s="1">
        <f t="shared" si="34"/>
        <v>23.7</v>
      </c>
      <c r="G535" s="1" t="str">
        <f t="shared" si="35"/>
        <v>23.7mm LE</v>
      </c>
      <c r="H535" s="1" t="str">
        <f>_xlfn.CONCAT(TEXT(R535,"0.0"),"mm ",INDEX('Pipe Lookup'!D:D,MATCH('~17 Pipe Segmentation'!S535,'Pipe Lookup'!C:C,0))," TYPE ",Q535)</f>
        <v>23.7mm Elbow TYPE 28</v>
      </c>
      <c r="M535" s="1" t="s">
        <v>9472</v>
      </c>
      <c r="N535" s="1">
        <v>1020732.53</v>
      </c>
      <c r="O535" s="1">
        <v>1020738.77</v>
      </c>
      <c r="P535" s="1">
        <v>6.2399999999906868</v>
      </c>
      <c r="Q535" s="1">
        <v>28</v>
      </c>
      <c r="R535" s="1">
        <v>23.7</v>
      </c>
      <c r="S535" s="1" t="s">
        <v>56</v>
      </c>
      <c r="T535" s="1" t="s">
        <v>299</v>
      </c>
      <c r="V535" s="1" t="s">
        <v>316</v>
      </c>
      <c r="W535" s="1">
        <v>0</v>
      </c>
      <c r="X535" s="1" t="s">
        <v>58</v>
      </c>
    </row>
    <row r="536" spans="1:24" x14ac:dyDescent="0.2">
      <c r="A536" s="1">
        <f t="shared" si="32"/>
        <v>1020738.77</v>
      </c>
      <c r="B536" s="1">
        <f t="shared" si="32"/>
        <v>1020774.33</v>
      </c>
      <c r="C536" s="11" t="s">
        <v>52</v>
      </c>
      <c r="D536" s="12">
        <f>INDEX(families!$A:$A,MATCH(E536,families!$B:$B,0))</f>
        <v>2</v>
      </c>
      <c r="E536" s="1" t="str">
        <f t="shared" si="33"/>
        <v>FBE</v>
      </c>
      <c r="F536" s="1">
        <f t="shared" si="34"/>
        <v>19</v>
      </c>
      <c r="G536" s="1" t="str">
        <f t="shared" si="35"/>
        <v>19.0mm FBE</v>
      </c>
      <c r="H536" s="1" t="str">
        <f>_xlfn.CONCAT(TEXT(R536,"0.0"),"mm ",INDEX('Pipe Lookup'!D:D,MATCH('~17 Pipe Segmentation'!S536,'Pipe Lookup'!C:C,0))," TYPE ",Q536)</f>
        <v>19.0mm Fusion-Bonded Epoxy TYPE 7</v>
      </c>
      <c r="M536" s="1" t="s">
        <v>9472</v>
      </c>
      <c r="N536" s="1">
        <v>1020738.77</v>
      </c>
      <c r="O536" s="1">
        <v>1020774.33</v>
      </c>
      <c r="P536" s="1">
        <v>35.559999999939464</v>
      </c>
      <c r="Q536" s="1">
        <v>7</v>
      </c>
      <c r="R536" s="1">
        <v>19</v>
      </c>
      <c r="S536" s="1" t="s">
        <v>54</v>
      </c>
      <c r="T536" s="1" t="s">
        <v>299</v>
      </c>
      <c r="W536" s="1">
        <v>0</v>
      </c>
      <c r="X536" s="1" t="s">
        <v>58</v>
      </c>
    </row>
    <row r="537" spans="1:24" x14ac:dyDescent="0.2">
      <c r="A537" s="1">
        <f t="shared" si="32"/>
        <v>1020774.33</v>
      </c>
      <c r="B537" s="1">
        <f t="shared" si="32"/>
        <v>1020781.24</v>
      </c>
      <c r="C537" s="11" t="s">
        <v>52</v>
      </c>
      <c r="D537" s="12">
        <f>INDEX(families!$A:$A,MATCH(E537,families!$B:$B,0))</f>
        <v>3</v>
      </c>
      <c r="E537" s="1" t="str">
        <f t="shared" si="33"/>
        <v>LE</v>
      </c>
      <c r="F537" s="1">
        <f t="shared" si="34"/>
        <v>23.7</v>
      </c>
      <c r="G537" s="1" t="str">
        <f t="shared" si="35"/>
        <v>23.7mm LE</v>
      </c>
      <c r="H537" s="1" t="str">
        <f>_xlfn.CONCAT(TEXT(R537,"0.0"),"mm ",INDEX('Pipe Lookup'!D:D,MATCH('~17 Pipe Segmentation'!S537,'Pipe Lookup'!C:C,0))," TYPE ",Q537)</f>
        <v>23.7mm Elbow TYPE 28</v>
      </c>
      <c r="M537" s="1" t="s">
        <v>9472</v>
      </c>
      <c r="N537" s="1">
        <v>1020774.33</v>
      </c>
      <c r="O537" s="1">
        <v>1020781.24</v>
      </c>
      <c r="P537" s="1">
        <v>6.9100000000325963</v>
      </c>
      <c r="Q537" s="1">
        <v>28</v>
      </c>
      <c r="R537" s="1">
        <v>23.7</v>
      </c>
      <c r="S537" s="1" t="s">
        <v>56</v>
      </c>
      <c r="T537" s="1" t="s">
        <v>299</v>
      </c>
      <c r="V537" s="1" t="s">
        <v>317</v>
      </c>
      <c r="W537" s="1">
        <v>0</v>
      </c>
      <c r="X537" s="1" t="s">
        <v>58</v>
      </c>
    </row>
    <row r="538" spans="1:24" x14ac:dyDescent="0.2">
      <c r="A538" s="1">
        <f t="shared" si="32"/>
        <v>1020781.24</v>
      </c>
      <c r="B538" s="1">
        <f t="shared" si="32"/>
        <v>1021060.61</v>
      </c>
      <c r="C538" s="11" t="s">
        <v>52</v>
      </c>
      <c r="D538" s="12">
        <f>INDEX(families!$A:$A,MATCH(E538,families!$B:$B,0))</f>
        <v>2</v>
      </c>
      <c r="E538" s="1" t="str">
        <f t="shared" si="33"/>
        <v>FBE</v>
      </c>
      <c r="F538" s="1">
        <f t="shared" si="34"/>
        <v>19</v>
      </c>
      <c r="G538" s="1" t="str">
        <f t="shared" si="35"/>
        <v>19.0mm FBE</v>
      </c>
      <c r="H538" s="1" t="str">
        <f>_xlfn.CONCAT(TEXT(R538,"0.0"),"mm ",INDEX('Pipe Lookup'!D:D,MATCH('~17 Pipe Segmentation'!S538,'Pipe Lookup'!C:C,0))," TYPE ",Q538)</f>
        <v>19.0mm Fusion-Bonded Epoxy TYPE 7</v>
      </c>
      <c r="M538" s="1" t="s">
        <v>9472</v>
      </c>
      <c r="N538" s="1">
        <v>1020781.24</v>
      </c>
      <c r="O538" s="1">
        <v>1021060.61</v>
      </c>
      <c r="P538" s="1">
        <v>279.36999999999534</v>
      </c>
      <c r="Q538" s="1">
        <v>7</v>
      </c>
      <c r="R538" s="1">
        <v>19</v>
      </c>
      <c r="S538" s="1" t="s">
        <v>54</v>
      </c>
      <c r="T538" s="1" t="s">
        <v>299</v>
      </c>
      <c r="W538" s="1">
        <v>0</v>
      </c>
      <c r="X538" s="1" t="s">
        <v>58</v>
      </c>
    </row>
    <row r="539" spans="1:24" x14ac:dyDescent="0.2">
      <c r="A539" s="1">
        <f t="shared" si="32"/>
        <v>1021060.61</v>
      </c>
      <c r="B539" s="1">
        <f t="shared" si="32"/>
        <v>1021196.22</v>
      </c>
      <c r="C539" s="11" t="s">
        <v>52</v>
      </c>
      <c r="D539" s="12">
        <f>INDEX(families!$A:$A,MATCH(E539,families!$B:$B,0))</f>
        <v>2</v>
      </c>
      <c r="E539" s="1" t="str">
        <f t="shared" si="33"/>
        <v>FBE</v>
      </c>
      <c r="F539" s="1">
        <f t="shared" si="34"/>
        <v>21.5</v>
      </c>
      <c r="G539" s="1" t="str">
        <f t="shared" si="35"/>
        <v>21.5mm FBE</v>
      </c>
      <c r="H539" s="1" t="str">
        <f>_xlfn.CONCAT(TEXT(R539,"0.0"),"mm ",INDEX('Pipe Lookup'!D:D,MATCH('~17 Pipe Segmentation'!S539,'Pipe Lookup'!C:C,0))," TYPE ",Q539)</f>
        <v>21.5mm Fusion-Bonded Epoxy TYPE 34</v>
      </c>
      <c r="M539" s="1" t="s">
        <v>9472</v>
      </c>
      <c r="N539" s="1">
        <v>1021060.61</v>
      </c>
      <c r="O539" s="1">
        <v>1021196.22</v>
      </c>
      <c r="P539" s="1">
        <v>135.60999999998603</v>
      </c>
      <c r="Q539" s="1">
        <v>34</v>
      </c>
      <c r="R539" s="1">
        <v>21.5</v>
      </c>
      <c r="S539" s="1" t="s">
        <v>54</v>
      </c>
      <c r="T539" s="1" t="s">
        <v>299</v>
      </c>
      <c r="W539" s="1">
        <v>0</v>
      </c>
      <c r="X539" s="1" t="s">
        <v>58</v>
      </c>
    </row>
    <row r="540" spans="1:24" x14ac:dyDescent="0.2">
      <c r="A540" s="1">
        <f t="shared" si="32"/>
        <v>1021196.22</v>
      </c>
      <c r="B540" s="1">
        <f t="shared" si="32"/>
        <v>1021200</v>
      </c>
      <c r="C540" s="11" t="s">
        <v>52</v>
      </c>
      <c r="D540" s="12">
        <f>INDEX(families!$A:$A,MATCH(E540,families!$B:$B,0))</f>
        <v>2</v>
      </c>
      <c r="E540" s="1" t="str">
        <f t="shared" si="33"/>
        <v>FBE</v>
      </c>
      <c r="F540" s="1">
        <f t="shared" si="34"/>
        <v>19</v>
      </c>
      <c r="G540" s="1" t="str">
        <f t="shared" si="35"/>
        <v>19.0mm FBE</v>
      </c>
      <c r="H540" s="1" t="str">
        <f>_xlfn.CONCAT(TEXT(R540,"0.0"),"mm ",INDEX('Pipe Lookup'!D:D,MATCH('~17 Pipe Segmentation'!S540,'Pipe Lookup'!C:C,0))," TYPE ",Q540)</f>
        <v>19.0mm Fusion-Bonded Epoxy TYPE 7</v>
      </c>
      <c r="M540" s="1" t="s">
        <v>9472</v>
      </c>
      <c r="N540" s="1">
        <v>1021196.22</v>
      </c>
      <c r="O540" s="1">
        <v>1021200</v>
      </c>
      <c r="P540" s="1">
        <v>3.7800000000279397</v>
      </c>
      <c r="Q540" s="1">
        <v>7</v>
      </c>
      <c r="R540" s="1">
        <v>19</v>
      </c>
      <c r="S540" s="1" t="s">
        <v>54</v>
      </c>
      <c r="T540" s="1" t="s">
        <v>299</v>
      </c>
      <c r="W540" s="1">
        <v>0</v>
      </c>
      <c r="X540" s="1" t="s">
        <v>58</v>
      </c>
    </row>
    <row r="541" spans="1:24" x14ac:dyDescent="0.2">
      <c r="A541" s="1">
        <f t="shared" si="32"/>
        <v>1021200</v>
      </c>
      <c r="B541" s="1">
        <f t="shared" si="32"/>
        <v>1021298</v>
      </c>
      <c r="C541" s="11" t="s">
        <v>52</v>
      </c>
      <c r="D541" s="12">
        <f>INDEX(families!$A:$A,MATCH(E541,families!$B:$B,0))</f>
        <v>2</v>
      </c>
      <c r="E541" s="1" t="str">
        <f t="shared" si="33"/>
        <v>FBE</v>
      </c>
      <c r="F541" s="1">
        <f t="shared" si="34"/>
        <v>19</v>
      </c>
      <c r="G541" s="1" t="str">
        <f t="shared" si="35"/>
        <v>19.0mm FBE</v>
      </c>
      <c r="H541" s="1" t="str">
        <f>_xlfn.CONCAT(TEXT(R541,"0.0"),"mm ",INDEX('Pipe Lookup'!D:D,MATCH('~17 Pipe Segmentation'!S541,'Pipe Lookup'!C:C,0))," TYPE ",Q541)</f>
        <v>19.0mm Fusion-Bonded Epoxy TYPE 7</v>
      </c>
      <c r="M541" s="1" t="s">
        <v>9472</v>
      </c>
      <c r="N541" s="1">
        <v>1021200</v>
      </c>
      <c r="O541" s="1">
        <v>1021298</v>
      </c>
      <c r="P541" s="1">
        <v>98</v>
      </c>
      <c r="Q541" s="1">
        <v>7</v>
      </c>
      <c r="R541" s="1">
        <v>19</v>
      </c>
      <c r="S541" s="1" t="s">
        <v>54</v>
      </c>
      <c r="T541" s="1" t="s">
        <v>319</v>
      </c>
      <c r="W541" s="1">
        <v>0</v>
      </c>
      <c r="X541" s="1" t="s">
        <v>58</v>
      </c>
    </row>
    <row r="542" spans="1:24" x14ac:dyDescent="0.2">
      <c r="A542" s="1">
        <f t="shared" si="32"/>
        <v>1021298</v>
      </c>
      <c r="B542" s="1">
        <f t="shared" si="32"/>
        <v>1021316</v>
      </c>
      <c r="C542" s="11" t="s">
        <v>52</v>
      </c>
      <c r="D542" s="12">
        <f>INDEX(families!$A:$A,MATCH(E542,families!$B:$B,0))</f>
        <v>2</v>
      </c>
      <c r="E542" s="1" t="str">
        <f t="shared" si="33"/>
        <v>FBE</v>
      </c>
      <c r="F542" s="1">
        <f t="shared" si="34"/>
        <v>21.5</v>
      </c>
      <c r="G542" s="1" t="str">
        <f t="shared" si="35"/>
        <v>21.5mm FBE</v>
      </c>
      <c r="H542" s="1" t="str">
        <f>_xlfn.CONCAT(TEXT(R542,"0.0"),"mm ",INDEX('Pipe Lookup'!D:D,MATCH('~17 Pipe Segmentation'!S542,'Pipe Lookup'!C:C,0))," TYPE ",Q542)</f>
        <v>21.5mm Fusion-Bonded Epoxy TYPE 34</v>
      </c>
      <c r="M542" s="1" t="s">
        <v>9472</v>
      </c>
      <c r="N542" s="1">
        <v>1021298</v>
      </c>
      <c r="O542" s="1">
        <v>1021316</v>
      </c>
      <c r="P542" s="1">
        <v>18</v>
      </c>
      <c r="Q542" s="1">
        <v>34</v>
      </c>
      <c r="R542" s="1">
        <v>21.5</v>
      </c>
      <c r="S542" s="1" t="s">
        <v>54</v>
      </c>
      <c r="T542" s="1" t="s">
        <v>319</v>
      </c>
      <c r="W542" s="1">
        <v>0</v>
      </c>
      <c r="X542" s="1" t="s">
        <v>58</v>
      </c>
    </row>
    <row r="543" spans="1:24" x14ac:dyDescent="0.2">
      <c r="A543" s="1">
        <f t="shared" si="32"/>
        <v>1021316</v>
      </c>
      <c r="B543" s="1">
        <f t="shared" si="32"/>
        <v>1021500.22</v>
      </c>
      <c r="C543" s="11" t="s">
        <v>52</v>
      </c>
      <c r="D543" s="12">
        <f>INDEX(families!$A:$A,MATCH(E543,families!$B:$B,0))</f>
        <v>2</v>
      </c>
      <c r="E543" s="1" t="str">
        <f t="shared" si="33"/>
        <v>FBE</v>
      </c>
      <c r="F543" s="1">
        <f t="shared" si="34"/>
        <v>19</v>
      </c>
      <c r="G543" s="1" t="str">
        <f t="shared" si="35"/>
        <v>19.0mm FBE</v>
      </c>
      <c r="H543" s="1" t="str">
        <f>_xlfn.CONCAT(TEXT(R543,"0.0"),"mm ",INDEX('Pipe Lookup'!D:D,MATCH('~17 Pipe Segmentation'!S543,'Pipe Lookup'!C:C,0))," TYPE ",Q543)</f>
        <v>19.0mm Fusion-Bonded Epoxy TYPE 7</v>
      </c>
      <c r="M543" s="1" t="s">
        <v>9472</v>
      </c>
      <c r="N543" s="1">
        <v>1021316</v>
      </c>
      <c r="O543" s="1">
        <v>1021500.22</v>
      </c>
      <c r="P543" s="1">
        <v>184.21999999997206</v>
      </c>
      <c r="Q543" s="1">
        <v>7</v>
      </c>
      <c r="R543" s="1">
        <v>19</v>
      </c>
      <c r="S543" s="1" t="s">
        <v>54</v>
      </c>
      <c r="T543" s="1" t="s">
        <v>319</v>
      </c>
      <c r="W543" s="1">
        <v>0</v>
      </c>
      <c r="X543" s="1" t="s">
        <v>58</v>
      </c>
    </row>
    <row r="544" spans="1:24" x14ac:dyDescent="0.2">
      <c r="A544" s="1">
        <f t="shared" si="32"/>
        <v>1021500.22</v>
      </c>
      <c r="B544" s="1">
        <f t="shared" si="32"/>
        <v>1021518.22</v>
      </c>
      <c r="C544" s="11" t="s">
        <v>52</v>
      </c>
      <c r="D544" s="12">
        <f>INDEX(families!$A:$A,MATCH(E544,families!$B:$B,0))</f>
        <v>2</v>
      </c>
      <c r="E544" s="1" t="str">
        <f t="shared" si="33"/>
        <v>FBE</v>
      </c>
      <c r="F544" s="1">
        <f t="shared" si="34"/>
        <v>21.5</v>
      </c>
      <c r="G544" s="1" t="str">
        <f t="shared" si="35"/>
        <v>21.5mm FBE</v>
      </c>
      <c r="H544" s="1" t="str">
        <f>_xlfn.CONCAT(TEXT(R544,"0.0"),"mm ",INDEX('Pipe Lookup'!D:D,MATCH('~17 Pipe Segmentation'!S544,'Pipe Lookup'!C:C,0))," TYPE ",Q544)</f>
        <v>21.5mm Fusion-Bonded Epoxy TYPE 34</v>
      </c>
      <c r="M544" s="1" t="s">
        <v>9472</v>
      </c>
      <c r="N544" s="1">
        <v>1021500.22</v>
      </c>
      <c r="O544" s="1">
        <v>1021518.22</v>
      </c>
      <c r="P544" s="1">
        <v>18</v>
      </c>
      <c r="Q544" s="1">
        <v>34</v>
      </c>
      <c r="R544" s="1">
        <v>21.5</v>
      </c>
      <c r="S544" s="1" t="s">
        <v>54</v>
      </c>
      <c r="T544" s="1" t="s">
        <v>319</v>
      </c>
      <c r="W544" s="1">
        <v>0</v>
      </c>
      <c r="X544" s="1" t="s">
        <v>58</v>
      </c>
    </row>
    <row r="545" spans="1:25" x14ac:dyDescent="0.2">
      <c r="A545" s="1">
        <f t="shared" si="32"/>
        <v>1021518.22</v>
      </c>
      <c r="B545" s="1">
        <f t="shared" si="32"/>
        <v>1021551.22</v>
      </c>
      <c r="C545" s="11" t="s">
        <v>52</v>
      </c>
      <c r="D545" s="12">
        <f>INDEX(families!$A:$A,MATCH(E545,families!$B:$B,0))</f>
        <v>2</v>
      </c>
      <c r="E545" s="1" t="str">
        <f t="shared" si="33"/>
        <v>FBE</v>
      </c>
      <c r="F545" s="1">
        <f t="shared" si="34"/>
        <v>19</v>
      </c>
      <c r="G545" s="1" t="str">
        <f t="shared" si="35"/>
        <v>19.0mm FBE</v>
      </c>
      <c r="H545" s="1" t="str">
        <f>_xlfn.CONCAT(TEXT(R545,"0.0"),"mm ",INDEX('Pipe Lookup'!D:D,MATCH('~17 Pipe Segmentation'!S545,'Pipe Lookup'!C:C,0))," TYPE ",Q545)</f>
        <v>19.0mm Fusion-Bonded Epoxy TYPE 7</v>
      </c>
      <c r="M545" s="1" t="s">
        <v>9472</v>
      </c>
      <c r="N545" s="1">
        <v>1021518.22</v>
      </c>
      <c r="O545" s="1">
        <v>1021551.22</v>
      </c>
      <c r="P545" s="1">
        <v>33</v>
      </c>
      <c r="Q545" s="1">
        <v>7</v>
      </c>
      <c r="R545" s="1">
        <v>19</v>
      </c>
      <c r="S545" s="1" t="s">
        <v>54</v>
      </c>
      <c r="T545" s="1" t="s">
        <v>319</v>
      </c>
      <c r="W545" s="1">
        <v>0</v>
      </c>
      <c r="X545" s="1" t="s">
        <v>58</v>
      </c>
    </row>
    <row r="546" spans="1:25" x14ac:dyDescent="0.2">
      <c r="A546" s="1">
        <f t="shared" si="32"/>
        <v>1021551.22</v>
      </c>
      <c r="B546" s="1">
        <f t="shared" si="32"/>
        <v>1021569.22</v>
      </c>
      <c r="C546" s="11" t="s">
        <v>52</v>
      </c>
      <c r="D546" s="12">
        <f>INDEX(families!$A:$A,MATCH(E546,families!$B:$B,0))</f>
        <v>2</v>
      </c>
      <c r="E546" s="1" t="str">
        <f t="shared" si="33"/>
        <v>FBE</v>
      </c>
      <c r="F546" s="1">
        <f t="shared" si="34"/>
        <v>21.5</v>
      </c>
      <c r="G546" s="1" t="str">
        <f t="shared" si="35"/>
        <v>21.5mm FBE</v>
      </c>
      <c r="H546" s="1" t="str">
        <f>_xlfn.CONCAT(TEXT(R546,"0.0"),"mm ",INDEX('Pipe Lookup'!D:D,MATCH('~17 Pipe Segmentation'!S546,'Pipe Lookup'!C:C,0))," TYPE ",Q546)</f>
        <v>21.5mm Fusion-Bonded Epoxy TYPE 34</v>
      </c>
      <c r="M546" s="1" t="s">
        <v>9472</v>
      </c>
      <c r="N546" s="1">
        <v>1021551.22</v>
      </c>
      <c r="O546" s="1">
        <v>1021569.22</v>
      </c>
      <c r="P546" s="1">
        <v>18</v>
      </c>
      <c r="Q546" s="1">
        <v>34</v>
      </c>
      <c r="R546" s="1">
        <v>21.5</v>
      </c>
      <c r="S546" s="1" t="s">
        <v>54</v>
      </c>
      <c r="T546" s="1" t="s">
        <v>319</v>
      </c>
      <c r="W546" s="1">
        <v>0</v>
      </c>
      <c r="X546" s="1" t="s">
        <v>58</v>
      </c>
    </row>
    <row r="547" spans="1:25" x14ac:dyDescent="0.2">
      <c r="A547" s="1">
        <f t="shared" si="32"/>
        <v>1021569.22</v>
      </c>
      <c r="B547" s="1">
        <f t="shared" si="32"/>
        <v>1021621.89</v>
      </c>
      <c r="C547" s="11" t="s">
        <v>52</v>
      </c>
      <c r="D547" s="12">
        <f>INDEX(families!$A:$A,MATCH(E547,families!$B:$B,0))</f>
        <v>2</v>
      </c>
      <c r="E547" s="1" t="str">
        <f t="shared" si="33"/>
        <v>FBE</v>
      </c>
      <c r="F547" s="1">
        <f t="shared" si="34"/>
        <v>19</v>
      </c>
      <c r="G547" s="1" t="str">
        <f t="shared" si="35"/>
        <v>19.0mm FBE</v>
      </c>
      <c r="H547" s="1" t="str">
        <f>_xlfn.CONCAT(TEXT(R547,"0.0"),"mm ",INDEX('Pipe Lookup'!D:D,MATCH('~17 Pipe Segmentation'!S547,'Pipe Lookup'!C:C,0))," TYPE ",Q547)</f>
        <v>19.0mm Fusion-Bonded Epoxy TYPE 7</v>
      </c>
      <c r="M547" s="1" t="s">
        <v>9472</v>
      </c>
      <c r="N547" s="1">
        <v>1021569.22</v>
      </c>
      <c r="O547" s="1">
        <v>1021621.89</v>
      </c>
      <c r="P547" s="1">
        <v>52.67000000004191</v>
      </c>
      <c r="Q547" s="1">
        <v>7</v>
      </c>
      <c r="R547" s="1">
        <v>19</v>
      </c>
      <c r="S547" s="1" t="s">
        <v>54</v>
      </c>
      <c r="T547" s="1" t="s">
        <v>319</v>
      </c>
      <c r="W547" s="1">
        <v>0</v>
      </c>
      <c r="X547" s="1" t="s">
        <v>58</v>
      </c>
    </row>
    <row r="548" spans="1:25" x14ac:dyDescent="0.2">
      <c r="A548" s="1">
        <f t="shared" si="32"/>
        <v>1021621.89</v>
      </c>
      <c r="B548" s="1">
        <f t="shared" si="32"/>
        <v>1021629.03</v>
      </c>
      <c r="C548" s="11" t="s">
        <v>52</v>
      </c>
      <c r="D548" s="12">
        <f>INDEX(families!$A:$A,MATCH(E548,families!$B:$B,0))</f>
        <v>3</v>
      </c>
      <c r="E548" s="1" t="str">
        <f t="shared" si="33"/>
        <v>LE</v>
      </c>
      <c r="F548" s="1">
        <f t="shared" si="34"/>
        <v>23.7</v>
      </c>
      <c r="G548" s="1" t="str">
        <f t="shared" si="35"/>
        <v>23.7mm LE</v>
      </c>
      <c r="H548" s="1" t="str">
        <f>_xlfn.CONCAT(TEXT(R548,"0.0"),"mm ",INDEX('Pipe Lookup'!D:D,MATCH('~17 Pipe Segmentation'!S548,'Pipe Lookup'!C:C,0))," TYPE ",Q548)</f>
        <v>23.7mm Elbow TYPE 28</v>
      </c>
      <c r="M548" s="1" t="s">
        <v>9472</v>
      </c>
      <c r="N548" s="1">
        <v>1021621.89</v>
      </c>
      <c r="O548" s="1">
        <v>1021629.03</v>
      </c>
      <c r="P548" s="1">
        <v>7.1400000000139698</v>
      </c>
      <c r="Q548" s="1">
        <v>28</v>
      </c>
      <c r="R548" s="1">
        <v>23.7</v>
      </c>
      <c r="S548" s="1" t="s">
        <v>56</v>
      </c>
      <c r="T548" s="1" t="s">
        <v>319</v>
      </c>
      <c r="V548" s="1" t="s">
        <v>320</v>
      </c>
      <c r="W548" s="1">
        <v>0</v>
      </c>
      <c r="X548" s="1" t="s">
        <v>58</v>
      </c>
    </row>
    <row r="549" spans="1:25" x14ac:dyDescent="0.2">
      <c r="A549" s="1">
        <f t="shared" si="32"/>
        <v>1021629.03</v>
      </c>
      <c r="B549" s="1">
        <f t="shared" si="32"/>
        <v>1021719.39</v>
      </c>
      <c r="C549" s="11" t="s">
        <v>52</v>
      </c>
      <c r="D549" s="12">
        <f>INDEX(families!$A:$A,MATCH(E549,families!$B:$B,0))</f>
        <v>2</v>
      </c>
      <c r="E549" s="1" t="str">
        <f t="shared" si="33"/>
        <v>FBE</v>
      </c>
      <c r="F549" s="1">
        <f t="shared" si="34"/>
        <v>19</v>
      </c>
      <c r="G549" s="1" t="str">
        <f t="shared" si="35"/>
        <v>19.0mm FBE</v>
      </c>
      <c r="H549" s="1" t="str">
        <f>_xlfn.CONCAT(TEXT(R549,"0.0"),"mm ",INDEX('Pipe Lookup'!D:D,MATCH('~17 Pipe Segmentation'!S549,'Pipe Lookup'!C:C,0))," TYPE ",Q549)</f>
        <v>19.0mm Fusion-Bonded Epoxy TYPE 7</v>
      </c>
      <c r="M549" s="1" t="s">
        <v>9472</v>
      </c>
      <c r="N549" s="1">
        <v>1021629.03</v>
      </c>
      <c r="O549" s="1">
        <v>1021719.39</v>
      </c>
      <c r="P549" s="1">
        <v>90.35999999998603</v>
      </c>
      <c r="Q549" s="1">
        <v>7</v>
      </c>
      <c r="R549" s="1">
        <v>19</v>
      </c>
      <c r="S549" s="1" t="s">
        <v>54</v>
      </c>
      <c r="T549" s="1" t="s">
        <v>319</v>
      </c>
      <c r="W549" s="1">
        <v>0</v>
      </c>
      <c r="X549" s="1" t="s">
        <v>58</v>
      </c>
    </row>
    <row r="550" spans="1:25" x14ac:dyDescent="0.2">
      <c r="A550" s="1">
        <f t="shared" si="32"/>
        <v>1021719.39</v>
      </c>
      <c r="B550" s="1">
        <f t="shared" si="32"/>
        <v>1021725.4</v>
      </c>
      <c r="C550" s="11" t="s">
        <v>52</v>
      </c>
      <c r="D550" s="12">
        <f>INDEX(families!$A:$A,MATCH(E550,families!$B:$B,0))</f>
        <v>3</v>
      </c>
      <c r="E550" s="1" t="str">
        <f t="shared" si="33"/>
        <v>LE</v>
      </c>
      <c r="F550" s="1">
        <f t="shared" si="34"/>
        <v>23.7</v>
      </c>
      <c r="G550" s="1" t="str">
        <f t="shared" si="35"/>
        <v>23.7mm LE</v>
      </c>
      <c r="H550" s="1" t="str">
        <f>_xlfn.CONCAT(TEXT(R550,"0.0"),"mm ",INDEX('Pipe Lookup'!D:D,MATCH('~17 Pipe Segmentation'!S550,'Pipe Lookup'!C:C,0))," TYPE ",Q550)</f>
        <v>23.7mm Elbow TYPE 28</v>
      </c>
      <c r="M550" s="1" t="s">
        <v>9472</v>
      </c>
      <c r="N550" s="1">
        <v>1021719.39</v>
      </c>
      <c r="O550" s="1">
        <v>1021725.4</v>
      </c>
      <c r="P550" s="1">
        <v>6.0100000000093132</v>
      </c>
      <c r="Q550" s="1">
        <v>28</v>
      </c>
      <c r="R550" s="1">
        <v>23.7</v>
      </c>
      <c r="S550" s="1" t="s">
        <v>56</v>
      </c>
      <c r="T550" s="1" t="s">
        <v>319</v>
      </c>
      <c r="V550" s="1" t="s">
        <v>321</v>
      </c>
      <c r="W550" s="1">
        <v>0</v>
      </c>
      <c r="X550" s="1" t="s">
        <v>58</v>
      </c>
    </row>
    <row r="551" spans="1:25" x14ac:dyDescent="0.2">
      <c r="A551" s="1">
        <f t="shared" si="32"/>
        <v>1021725.4</v>
      </c>
      <c r="B551" s="1">
        <f t="shared" si="32"/>
        <v>1021793.41</v>
      </c>
      <c r="C551" s="11" t="s">
        <v>52</v>
      </c>
      <c r="D551" s="12">
        <f>INDEX(families!$A:$A,MATCH(E551,families!$B:$B,0))</f>
        <v>2</v>
      </c>
      <c r="E551" s="1" t="str">
        <f t="shared" si="33"/>
        <v>FBE</v>
      </c>
      <c r="F551" s="1">
        <f t="shared" si="34"/>
        <v>21.5</v>
      </c>
      <c r="G551" s="1" t="str">
        <f t="shared" si="35"/>
        <v>21.5mm FBE</v>
      </c>
      <c r="H551" s="1" t="str">
        <f>_xlfn.CONCAT(TEXT(R551,"0.0"),"mm ",INDEX('Pipe Lookup'!D:D,MATCH('~17 Pipe Segmentation'!S551,'Pipe Lookup'!C:C,0))," TYPE ",Q551)</f>
        <v>21.5mm Fusion-Bonded Epoxy TYPE 34</v>
      </c>
      <c r="M551" s="1" t="s">
        <v>9472</v>
      </c>
      <c r="N551" s="1">
        <v>1021725.4</v>
      </c>
      <c r="O551" s="1">
        <v>1021793.41</v>
      </c>
      <c r="P551" s="1">
        <v>68.010000000009313</v>
      </c>
      <c r="Q551" s="1">
        <v>34</v>
      </c>
      <c r="R551" s="1">
        <v>21.5</v>
      </c>
      <c r="S551" s="1" t="s">
        <v>54</v>
      </c>
      <c r="T551" s="1" t="s">
        <v>319</v>
      </c>
      <c r="U551" s="1" t="s">
        <v>322</v>
      </c>
      <c r="W551" s="1">
        <v>0</v>
      </c>
      <c r="X551" s="1" t="s">
        <v>58</v>
      </c>
    </row>
    <row r="552" spans="1:25" x14ac:dyDescent="0.2">
      <c r="A552" s="1">
        <f t="shared" si="32"/>
        <v>1021793.41</v>
      </c>
      <c r="B552" s="1">
        <f t="shared" si="32"/>
        <v>1021801.99</v>
      </c>
      <c r="C552" s="11" t="s">
        <v>52</v>
      </c>
      <c r="D552" s="12">
        <f>INDEX(families!$A:$A,MATCH(E552,families!$B:$B,0))</f>
        <v>3</v>
      </c>
      <c r="E552" s="1" t="str">
        <f t="shared" si="33"/>
        <v>LE</v>
      </c>
      <c r="F552" s="1">
        <f t="shared" si="34"/>
        <v>23.7</v>
      </c>
      <c r="G552" s="1" t="str">
        <f t="shared" si="35"/>
        <v>23.7mm LE</v>
      </c>
      <c r="H552" s="1" t="str">
        <f>_xlfn.CONCAT(TEXT(R552,"0.0"),"mm ",INDEX('Pipe Lookup'!D:D,MATCH('~17 Pipe Segmentation'!S552,'Pipe Lookup'!C:C,0))," TYPE ",Q552)</f>
        <v>23.7mm Elbow TYPE 28</v>
      </c>
      <c r="M552" s="1" t="s">
        <v>9472</v>
      </c>
      <c r="N552" s="1">
        <v>1021793.41</v>
      </c>
      <c r="O552" s="1">
        <v>1021801.99</v>
      </c>
      <c r="P552" s="1">
        <v>8.5799999999580905</v>
      </c>
      <c r="Q552" s="1">
        <v>28</v>
      </c>
      <c r="R552" s="1">
        <v>23.7</v>
      </c>
      <c r="S552" s="1" t="s">
        <v>56</v>
      </c>
      <c r="T552" s="1" t="s">
        <v>319</v>
      </c>
      <c r="U552" s="1" t="s">
        <v>322</v>
      </c>
      <c r="V552" s="1" t="s">
        <v>9587</v>
      </c>
      <c r="W552" s="1">
        <v>0</v>
      </c>
      <c r="X552" s="1" t="s">
        <v>58</v>
      </c>
    </row>
    <row r="553" spans="1:25" x14ac:dyDescent="0.2">
      <c r="A553" s="1">
        <f t="shared" si="32"/>
        <v>1021801.99</v>
      </c>
      <c r="B553" s="1">
        <f t="shared" si="32"/>
        <v>1021848.22</v>
      </c>
      <c r="C553" s="11" t="s">
        <v>52</v>
      </c>
      <c r="D553" s="12">
        <f>INDEX(families!$A:$A,MATCH(E553,families!$B:$B,0))</f>
        <v>2</v>
      </c>
      <c r="E553" s="1" t="str">
        <f t="shared" si="33"/>
        <v>FBE</v>
      </c>
      <c r="F553" s="1">
        <f t="shared" si="34"/>
        <v>21.5</v>
      </c>
      <c r="G553" s="1" t="str">
        <f t="shared" si="35"/>
        <v>21.5mm FBE</v>
      </c>
      <c r="H553" s="1" t="str">
        <f>_xlfn.CONCAT(TEXT(R553,"0.0"),"mm ",INDEX('Pipe Lookup'!D:D,MATCH('~17 Pipe Segmentation'!S553,'Pipe Lookup'!C:C,0))," TYPE ",Q553)</f>
        <v>21.5mm Fusion-Bonded Epoxy TYPE 34</v>
      </c>
      <c r="M553" s="1" t="s">
        <v>9472</v>
      </c>
      <c r="N553" s="1">
        <v>1021801.99</v>
      </c>
      <c r="O553" s="1">
        <v>1021848.22</v>
      </c>
      <c r="P553" s="1">
        <v>46.229999999981374</v>
      </c>
      <c r="Q553" s="1">
        <v>34</v>
      </c>
      <c r="R553" s="1">
        <v>21.5</v>
      </c>
      <c r="S553" s="1" t="s">
        <v>54</v>
      </c>
      <c r="T553" s="1" t="s">
        <v>319</v>
      </c>
      <c r="U553" s="1" t="s">
        <v>322</v>
      </c>
      <c r="W553" s="1">
        <v>0</v>
      </c>
      <c r="X553" s="1" t="s">
        <v>58</v>
      </c>
    </row>
    <row r="554" spans="1:25" x14ac:dyDescent="0.2">
      <c r="A554" s="1">
        <f t="shared" si="32"/>
        <v>1021848.22</v>
      </c>
      <c r="B554" s="1">
        <f t="shared" si="32"/>
        <v>1021855.22</v>
      </c>
      <c r="C554" s="11" t="s">
        <v>52</v>
      </c>
      <c r="D554" s="12">
        <f>INDEX(families!$A:$A,MATCH(E554,families!$B:$B,0))</f>
        <v>3</v>
      </c>
      <c r="E554" s="1" t="str">
        <f t="shared" si="33"/>
        <v>LE</v>
      </c>
      <c r="F554" s="1">
        <f t="shared" si="34"/>
        <v>23.7</v>
      </c>
      <c r="G554" s="1" t="str">
        <f t="shared" si="35"/>
        <v>23.7mm LE</v>
      </c>
      <c r="H554" s="1" t="str">
        <f>_xlfn.CONCAT(TEXT(R554,"0.0"),"mm ",INDEX('Pipe Lookup'!D:D,MATCH('~17 Pipe Segmentation'!S554,'Pipe Lookup'!C:C,0))," TYPE ",Q554)</f>
        <v>23.7mm Elbow TYPE 28</v>
      </c>
      <c r="M554" s="1" t="s">
        <v>9472</v>
      </c>
      <c r="N554" s="1">
        <v>1021848.22</v>
      </c>
      <c r="O554" s="1">
        <v>1021855.22</v>
      </c>
      <c r="P554" s="1">
        <v>7</v>
      </c>
      <c r="Q554" s="1">
        <v>28</v>
      </c>
      <c r="R554" s="1">
        <v>23.7</v>
      </c>
      <c r="S554" s="1" t="s">
        <v>56</v>
      </c>
      <c r="T554" s="1" t="s">
        <v>319</v>
      </c>
      <c r="U554" s="1" t="s">
        <v>322</v>
      </c>
      <c r="V554" s="1" t="s">
        <v>9588</v>
      </c>
      <c r="W554" s="1">
        <v>0</v>
      </c>
      <c r="X554" s="1" t="s">
        <v>58</v>
      </c>
    </row>
    <row r="555" spans="1:25" x14ac:dyDescent="0.2">
      <c r="A555" s="1">
        <f t="shared" si="32"/>
        <v>1021855.22</v>
      </c>
      <c r="B555" s="1">
        <f t="shared" si="32"/>
        <v>1021885.5</v>
      </c>
      <c r="C555" s="11" t="s">
        <v>52</v>
      </c>
      <c r="D555" s="12">
        <f>INDEX(families!$A:$A,MATCH(E555,families!$B:$B,0))</f>
        <v>2</v>
      </c>
      <c r="E555" s="1" t="str">
        <f t="shared" si="33"/>
        <v>FBE</v>
      </c>
      <c r="F555" s="1">
        <f t="shared" si="34"/>
        <v>21.5</v>
      </c>
      <c r="G555" s="1" t="str">
        <f t="shared" si="35"/>
        <v>21.5mm FBE</v>
      </c>
      <c r="H555" s="1" t="str">
        <f>_xlfn.CONCAT(TEXT(R555,"0.0"),"mm ",INDEX('Pipe Lookup'!D:D,MATCH('~17 Pipe Segmentation'!S555,'Pipe Lookup'!C:C,0))," TYPE ",Q555)</f>
        <v>21.5mm Fusion-Bonded Epoxy TYPE 34</v>
      </c>
      <c r="M555" s="1" t="s">
        <v>9472</v>
      </c>
      <c r="N555" s="1">
        <v>1021855.22</v>
      </c>
      <c r="O555" s="1">
        <v>1021885.5</v>
      </c>
      <c r="P555" s="1">
        <v>30.28000000002794</v>
      </c>
      <c r="Q555" s="1">
        <v>34</v>
      </c>
      <c r="R555" s="1">
        <v>21.5</v>
      </c>
      <c r="S555" s="1" t="s">
        <v>54</v>
      </c>
      <c r="T555" s="1" t="s">
        <v>319</v>
      </c>
      <c r="U555" s="1" t="s">
        <v>322</v>
      </c>
      <c r="W555" s="1">
        <v>0</v>
      </c>
      <c r="X555" s="1" t="s">
        <v>58</v>
      </c>
    </row>
    <row r="556" spans="1:25" x14ac:dyDescent="0.2">
      <c r="A556" s="1">
        <f t="shared" si="32"/>
        <v>1021885.5</v>
      </c>
      <c r="B556" s="1">
        <f t="shared" si="32"/>
        <v>1021895.6800000001</v>
      </c>
      <c r="C556" s="11" t="s">
        <v>52</v>
      </c>
      <c r="D556" s="12">
        <f>INDEX(families!$A:$A,MATCH(E556,families!$B:$B,0))</f>
        <v>3</v>
      </c>
      <c r="E556" s="1" t="str">
        <f t="shared" si="33"/>
        <v>LE</v>
      </c>
      <c r="F556" s="1">
        <f t="shared" si="34"/>
        <v>23.7</v>
      </c>
      <c r="G556" s="1" t="str">
        <f t="shared" si="35"/>
        <v>23.7mm LE</v>
      </c>
      <c r="H556" s="1" t="str">
        <f>_xlfn.CONCAT(TEXT(R556,"0.0"),"mm ",INDEX('Pipe Lookup'!D:D,MATCH('~17 Pipe Segmentation'!S556,'Pipe Lookup'!C:C,0))," TYPE ",Q556)</f>
        <v>23.7mm Elbow TYPE 28</v>
      </c>
      <c r="M556" s="1" t="s">
        <v>9472</v>
      </c>
      <c r="N556" s="1">
        <v>1021885.5</v>
      </c>
      <c r="O556" s="1">
        <v>1021895.6800000001</v>
      </c>
      <c r="P556" s="1">
        <v>10.180000000051223</v>
      </c>
      <c r="Q556" s="1">
        <v>28</v>
      </c>
      <c r="R556" s="1">
        <v>23.7</v>
      </c>
      <c r="S556" s="1" t="s">
        <v>56</v>
      </c>
      <c r="T556" s="1" t="s">
        <v>319</v>
      </c>
      <c r="U556" s="1" t="s">
        <v>322</v>
      </c>
      <c r="V556" s="1" t="s">
        <v>9589</v>
      </c>
      <c r="W556" s="1">
        <v>0</v>
      </c>
      <c r="X556" s="1" t="s">
        <v>58</v>
      </c>
      <c r="Y556" s="1" t="s">
        <v>318</v>
      </c>
    </row>
    <row r="557" spans="1:25" x14ac:dyDescent="0.2">
      <c r="A557" s="1">
        <f t="shared" si="32"/>
        <v>1021895.6800000001</v>
      </c>
      <c r="B557" s="1">
        <f t="shared" si="32"/>
        <v>1021986.8</v>
      </c>
      <c r="C557" s="11" t="s">
        <v>52</v>
      </c>
      <c r="D557" s="12">
        <f>INDEX(families!$A:$A,MATCH(E557,families!$B:$B,0))</f>
        <v>2</v>
      </c>
      <c r="E557" s="1" t="str">
        <f t="shared" si="33"/>
        <v>FBE</v>
      </c>
      <c r="F557" s="1">
        <f t="shared" si="34"/>
        <v>21.5</v>
      </c>
      <c r="G557" s="1" t="str">
        <f t="shared" si="35"/>
        <v>21.5mm FBE</v>
      </c>
      <c r="H557" s="1" t="str">
        <f>_xlfn.CONCAT(TEXT(R557,"0.0"),"mm ",INDEX('Pipe Lookup'!D:D,MATCH('~17 Pipe Segmentation'!S557,'Pipe Lookup'!C:C,0))," TYPE ",Q557)</f>
        <v>21.5mm Fusion-Bonded Epoxy TYPE 34</v>
      </c>
      <c r="M557" s="1" t="s">
        <v>9472</v>
      </c>
      <c r="N557" s="1">
        <v>1021895.6800000001</v>
      </c>
      <c r="O557" s="1">
        <v>1021986.8</v>
      </c>
      <c r="P557" s="1">
        <v>91.119999999995343</v>
      </c>
      <c r="Q557" s="1">
        <v>34</v>
      </c>
      <c r="R557" s="1">
        <v>21.5</v>
      </c>
      <c r="S557" s="1" t="s">
        <v>54</v>
      </c>
      <c r="T557" s="1" t="s">
        <v>319</v>
      </c>
      <c r="U557" s="1" t="s">
        <v>322</v>
      </c>
      <c r="W557" s="1">
        <v>0</v>
      </c>
      <c r="X557" s="1" t="s">
        <v>58</v>
      </c>
    </row>
    <row r="558" spans="1:25" x14ac:dyDescent="0.2">
      <c r="A558" s="1">
        <f t="shared" si="32"/>
        <v>1021986.8</v>
      </c>
      <c r="B558" s="1">
        <f t="shared" si="32"/>
        <v>1021992.7</v>
      </c>
      <c r="C558" s="11" t="s">
        <v>52</v>
      </c>
      <c r="D558" s="12">
        <f>INDEX(families!$A:$A,MATCH(E558,families!$B:$B,0))</f>
        <v>3</v>
      </c>
      <c r="E558" s="1" t="str">
        <f t="shared" si="33"/>
        <v>LE</v>
      </c>
      <c r="F558" s="1">
        <f t="shared" si="34"/>
        <v>23.7</v>
      </c>
      <c r="G558" s="1" t="str">
        <f t="shared" si="35"/>
        <v>23.7mm LE</v>
      </c>
      <c r="H558" s="1" t="str">
        <f>_xlfn.CONCAT(TEXT(R558,"0.0"),"mm ",INDEX('Pipe Lookup'!D:D,MATCH('~17 Pipe Segmentation'!S558,'Pipe Lookup'!C:C,0))," TYPE ",Q558)</f>
        <v>23.7mm Elbow TYPE 28</v>
      </c>
      <c r="M558" s="1" t="s">
        <v>9472</v>
      </c>
      <c r="N558" s="1">
        <v>1021986.8</v>
      </c>
      <c r="O558" s="1">
        <v>1021992.7</v>
      </c>
      <c r="P558" s="1">
        <v>5.8999999999068677</v>
      </c>
      <c r="Q558" s="1">
        <v>28</v>
      </c>
      <c r="R558" s="1">
        <v>23.7</v>
      </c>
      <c r="S558" s="1" t="s">
        <v>56</v>
      </c>
      <c r="T558" s="1" t="s">
        <v>319</v>
      </c>
      <c r="U558" s="1" t="s">
        <v>322</v>
      </c>
      <c r="V558" s="1" t="s">
        <v>9590</v>
      </c>
      <c r="W558" s="1">
        <v>0</v>
      </c>
      <c r="X558" s="1" t="s">
        <v>58</v>
      </c>
      <c r="Y558" s="1" t="s">
        <v>318</v>
      </c>
    </row>
    <row r="559" spans="1:25" x14ac:dyDescent="0.2">
      <c r="A559" s="1">
        <f t="shared" si="32"/>
        <v>1021992.7</v>
      </c>
      <c r="B559" s="1">
        <f t="shared" si="32"/>
        <v>1022050.6</v>
      </c>
      <c r="C559" s="11" t="s">
        <v>52</v>
      </c>
      <c r="D559" s="12">
        <f>INDEX(families!$A:$A,MATCH(E559,families!$B:$B,0))</f>
        <v>2</v>
      </c>
      <c r="E559" s="1" t="str">
        <f t="shared" si="33"/>
        <v>FBE</v>
      </c>
      <c r="F559" s="1">
        <f t="shared" si="34"/>
        <v>21.5</v>
      </c>
      <c r="G559" s="1" t="str">
        <f t="shared" si="35"/>
        <v>21.5mm FBE</v>
      </c>
      <c r="H559" s="1" t="str">
        <f>_xlfn.CONCAT(TEXT(R559,"0.0"),"mm ",INDEX('Pipe Lookup'!D:D,MATCH('~17 Pipe Segmentation'!S559,'Pipe Lookup'!C:C,0))," TYPE ",Q559)</f>
        <v>21.5mm Fusion-Bonded Epoxy TYPE 34</v>
      </c>
      <c r="M559" s="1" t="s">
        <v>9472</v>
      </c>
      <c r="N559" s="1">
        <v>1021992.7</v>
      </c>
      <c r="O559" s="1">
        <v>1022050.6</v>
      </c>
      <c r="P559" s="1">
        <v>57.900000000023283</v>
      </c>
      <c r="Q559" s="1">
        <v>34</v>
      </c>
      <c r="R559" s="1">
        <v>21.5</v>
      </c>
      <c r="S559" s="1" t="s">
        <v>54</v>
      </c>
      <c r="T559" s="1" t="s">
        <v>319</v>
      </c>
      <c r="U559" s="1" t="s">
        <v>322</v>
      </c>
      <c r="W559" s="1">
        <v>0</v>
      </c>
      <c r="X559" s="1" t="s">
        <v>58</v>
      </c>
      <c r="Y559" s="1" t="s">
        <v>318</v>
      </c>
    </row>
    <row r="560" spans="1:25" x14ac:dyDescent="0.2">
      <c r="A560" s="1">
        <f t="shared" si="32"/>
        <v>1022050.6</v>
      </c>
      <c r="B560" s="1">
        <f t="shared" si="32"/>
        <v>1022055.83</v>
      </c>
      <c r="C560" s="11" t="s">
        <v>52</v>
      </c>
      <c r="D560" s="12">
        <f>INDEX(families!$A:$A,MATCH(E560,families!$B:$B,0))</f>
        <v>3</v>
      </c>
      <c r="E560" s="1" t="str">
        <f t="shared" si="33"/>
        <v>LE</v>
      </c>
      <c r="F560" s="1">
        <f t="shared" si="34"/>
        <v>23.7</v>
      </c>
      <c r="G560" s="1" t="str">
        <f t="shared" si="35"/>
        <v>23.7mm LE</v>
      </c>
      <c r="H560" s="1" t="str">
        <f>_xlfn.CONCAT(TEXT(R560,"0.0"),"mm ",INDEX('Pipe Lookup'!D:D,MATCH('~17 Pipe Segmentation'!S560,'Pipe Lookup'!C:C,0))," TYPE ",Q560)</f>
        <v>23.7mm Elbow TYPE 28</v>
      </c>
      <c r="M560" s="1" t="s">
        <v>9472</v>
      </c>
      <c r="N560" s="1">
        <v>1022050.6</v>
      </c>
      <c r="O560" s="1">
        <v>1022055.83</v>
      </c>
      <c r="P560" s="1">
        <v>5.2299999999813735</v>
      </c>
      <c r="Q560" s="1">
        <v>28</v>
      </c>
      <c r="R560" s="1">
        <v>23.7</v>
      </c>
      <c r="S560" s="1" t="s">
        <v>56</v>
      </c>
      <c r="T560" s="1" t="s">
        <v>319</v>
      </c>
      <c r="U560" s="1" t="s">
        <v>322</v>
      </c>
      <c r="V560" s="1" t="s">
        <v>9591</v>
      </c>
      <c r="W560" s="1">
        <v>0</v>
      </c>
      <c r="X560" s="1" t="s">
        <v>58</v>
      </c>
      <c r="Y560" s="1" t="s">
        <v>318</v>
      </c>
    </row>
    <row r="561" spans="1:25" x14ac:dyDescent="0.2">
      <c r="A561" s="1">
        <f t="shared" si="32"/>
        <v>1022055.83</v>
      </c>
      <c r="B561" s="1">
        <f t="shared" si="32"/>
        <v>1022067.36</v>
      </c>
      <c r="C561" s="11" t="s">
        <v>52</v>
      </c>
      <c r="D561" s="12">
        <f>INDEX(families!$A:$A,MATCH(E561,families!$B:$B,0))</f>
        <v>2</v>
      </c>
      <c r="E561" s="1" t="str">
        <f t="shared" si="33"/>
        <v>FBE</v>
      </c>
      <c r="F561" s="1">
        <f t="shared" si="34"/>
        <v>21.5</v>
      </c>
      <c r="G561" s="1" t="str">
        <f t="shared" si="35"/>
        <v>21.5mm FBE</v>
      </c>
      <c r="H561" s="1" t="str">
        <f>_xlfn.CONCAT(TEXT(R561,"0.0"),"mm ",INDEX('Pipe Lookup'!D:D,MATCH('~17 Pipe Segmentation'!S561,'Pipe Lookup'!C:C,0))," TYPE ",Q561)</f>
        <v>21.5mm Fusion-Bonded Epoxy TYPE 34</v>
      </c>
      <c r="M561" s="1" t="s">
        <v>9472</v>
      </c>
      <c r="N561" s="1">
        <v>1022055.83</v>
      </c>
      <c r="O561" s="1">
        <v>1022067.36</v>
      </c>
      <c r="P561" s="1">
        <v>11.53000000002794</v>
      </c>
      <c r="Q561" s="1">
        <v>34</v>
      </c>
      <c r="R561" s="1">
        <v>21.5</v>
      </c>
      <c r="S561" s="1" t="s">
        <v>54</v>
      </c>
      <c r="T561" s="1" t="s">
        <v>319</v>
      </c>
      <c r="U561" s="1" t="s">
        <v>322</v>
      </c>
      <c r="W561" s="1">
        <v>0</v>
      </c>
      <c r="X561" s="1" t="s">
        <v>58</v>
      </c>
      <c r="Y561" s="1" t="s">
        <v>318</v>
      </c>
    </row>
    <row r="562" spans="1:25" x14ac:dyDescent="0.2">
      <c r="A562" s="1">
        <f t="shared" si="32"/>
        <v>1022067.36</v>
      </c>
      <c r="B562" s="1">
        <f t="shared" si="32"/>
        <v>1022074</v>
      </c>
      <c r="C562" s="11" t="s">
        <v>52</v>
      </c>
      <c r="D562" s="12">
        <f>INDEX(families!$A:$A,MATCH(E562,families!$B:$B,0))</f>
        <v>3</v>
      </c>
      <c r="E562" s="1" t="str">
        <f t="shared" si="33"/>
        <v>LE</v>
      </c>
      <c r="F562" s="1">
        <f t="shared" si="34"/>
        <v>23.7</v>
      </c>
      <c r="G562" s="1" t="str">
        <f t="shared" si="35"/>
        <v>23.7mm LE</v>
      </c>
      <c r="H562" s="1" t="str">
        <f>_xlfn.CONCAT(TEXT(R562,"0.0"),"mm ",INDEX('Pipe Lookup'!D:D,MATCH('~17 Pipe Segmentation'!S562,'Pipe Lookup'!C:C,0))," TYPE ",Q562)</f>
        <v>23.7mm Elbow TYPE 28</v>
      </c>
      <c r="M562" s="1" t="s">
        <v>9472</v>
      </c>
      <c r="N562" s="1">
        <v>1022067.36</v>
      </c>
      <c r="O562" s="1">
        <v>1022074</v>
      </c>
      <c r="P562" s="1">
        <v>6.6400000000139698</v>
      </c>
      <c r="Q562" s="1">
        <v>28</v>
      </c>
      <c r="R562" s="1">
        <v>23.7</v>
      </c>
      <c r="S562" s="1" t="s">
        <v>56</v>
      </c>
      <c r="T562" s="1" t="s">
        <v>319</v>
      </c>
      <c r="U562" s="1" t="s">
        <v>322</v>
      </c>
      <c r="V562" s="1" t="s">
        <v>9592</v>
      </c>
      <c r="W562" s="1">
        <v>0</v>
      </c>
      <c r="X562" s="1" t="s">
        <v>58</v>
      </c>
      <c r="Y562" s="1" t="s">
        <v>318</v>
      </c>
    </row>
    <row r="563" spans="1:25" x14ac:dyDescent="0.2">
      <c r="A563" s="1">
        <f t="shared" si="32"/>
        <v>1022074</v>
      </c>
      <c r="B563" s="1">
        <f t="shared" si="32"/>
        <v>1022078.94</v>
      </c>
      <c r="C563" s="11" t="s">
        <v>52</v>
      </c>
      <c r="D563" s="12">
        <f>INDEX(families!$A:$A,MATCH(E563,families!$B:$B,0))</f>
        <v>3</v>
      </c>
      <c r="E563" s="1" t="str">
        <f t="shared" si="33"/>
        <v>LE</v>
      </c>
      <c r="F563" s="1">
        <f t="shared" si="34"/>
        <v>23.7</v>
      </c>
      <c r="G563" s="1" t="str">
        <f t="shared" si="35"/>
        <v>23.7mm LE</v>
      </c>
      <c r="H563" s="1" t="str">
        <f>_xlfn.CONCAT(TEXT(R563,"0.0"),"mm ",INDEX('Pipe Lookup'!D:D,MATCH('~17 Pipe Segmentation'!S563,'Pipe Lookup'!C:C,0))," TYPE ",Q563)</f>
        <v>23.7mm Elbow TYPE 28</v>
      </c>
      <c r="M563" s="1" t="s">
        <v>9472</v>
      </c>
      <c r="N563" s="1">
        <v>1022074</v>
      </c>
      <c r="O563" s="1">
        <v>1022078.94</v>
      </c>
      <c r="P563" s="1">
        <v>4.9399999999441206</v>
      </c>
      <c r="Q563" s="1">
        <v>28</v>
      </c>
      <c r="R563" s="1">
        <v>23.7</v>
      </c>
      <c r="S563" s="1" t="s">
        <v>56</v>
      </c>
      <c r="T563" s="1" t="s">
        <v>319</v>
      </c>
      <c r="U563" s="1" t="s">
        <v>322</v>
      </c>
      <c r="V563" s="1" t="s">
        <v>9593</v>
      </c>
      <c r="W563" s="1">
        <v>0</v>
      </c>
      <c r="X563" s="1" t="s">
        <v>84</v>
      </c>
      <c r="Y563" s="1" t="s">
        <v>318</v>
      </c>
    </row>
    <row r="564" spans="1:25" x14ac:dyDescent="0.2">
      <c r="A564" s="1">
        <f t="shared" si="32"/>
        <v>1022078.94</v>
      </c>
      <c r="B564" s="1">
        <f t="shared" si="32"/>
        <v>1022208.5</v>
      </c>
      <c r="C564" s="11" t="s">
        <v>52</v>
      </c>
      <c r="D564" s="12">
        <f>INDEX(families!$A:$A,MATCH(E564,families!$B:$B,0))</f>
        <v>2</v>
      </c>
      <c r="E564" s="1" t="str">
        <f t="shared" si="33"/>
        <v>FBE</v>
      </c>
      <c r="F564" s="1">
        <f t="shared" si="34"/>
        <v>21.5</v>
      </c>
      <c r="G564" s="1" t="str">
        <f t="shared" si="35"/>
        <v>21.5mm FBE</v>
      </c>
      <c r="H564" s="1" t="str">
        <f>_xlfn.CONCAT(TEXT(R564,"0.0"),"mm ",INDEX('Pipe Lookup'!D:D,MATCH('~17 Pipe Segmentation'!S564,'Pipe Lookup'!C:C,0))," TYPE ",Q564)</f>
        <v>21.5mm Fusion-Bonded Epoxy TYPE 34</v>
      </c>
      <c r="M564" s="1" t="s">
        <v>9472</v>
      </c>
      <c r="N564" s="1">
        <v>1022078.94</v>
      </c>
      <c r="O564" s="1">
        <v>1022208.5</v>
      </c>
      <c r="P564" s="1">
        <v>129.56000000005588</v>
      </c>
      <c r="Q564" s="1">
        <v>34</v>
      </c>
      <c r="R564" s="1">
        <v>21.5</v>
      </c>
      <c r="S564" s="1" t="s">
        <v>54</v>
      </c>
      <c r="T564" s="1" t="s">
        <v>319</v>
      </c>
      <c r="U564" s="1" t="s">
        <v>322</v>
      </c>
      <c r="W564" s="1">
        <v>0</v>
      </c>
      <c r="X564" s="1" t="s">
        <v>58</v>
      </c>
      <c r="Y564" s="1" t="s">
        <v>318</v>
      </c>
    </row>
    <row r="565" spans="1:25" x14ac:dyDescent="0.2">
      <c r="A565" s="1">
        <f t="shared" si="32"/>
        <v>1022208.5</v>
      </c>
      <c r="B565" s="1">
        <f t="shared" si="32"/>
        <v>1022214.51</v>
      </c>
      <c r="C565" s="11" t="s">
        <v>52</v>
      </c>
      <c r="D565" s="12">
        <f>INDEX(families!$A:$A,MATCH(E565,families!$B:$B,0))</f>
        <v>3</v>
      </c>
      <c r="E565" s="1" t="str">
        <f t="shared" si="33"/>
        <v>LE</v>
      </c>
      <c r="F565" s="1">
        <f t="shared" si="34"/>
        <v>23.7</v>
      </c>
      <c r="G565" s="1" t="str">
        <f t="shared" si="35"/>
        <v>23.7mm LE</v>
      </c>
      <c r="H565" s="1" t="str">
        <f>_xlfn.CONCAT(TEXT(R565,"0.0"),"mm ",INDEX('Pipe Lookup'!D:D,MATCH('~17 Pipe Segmentation'!S565,'Pipe Lookup'!C:C,0))," TYPE ",Q565)</f>
        <v>23.7mm Elbow TYPE 28</v>
      </c>
      <c r="M565" s="1" t="s">
        <v>9472</v>
      </c>
      <c r="N565" s="1">
        <v>1022208.5</v>
      </c>
      <c r="O565" s="1">
        <v>1022214.51</v>
      </c>
      <c r="P565" s="1">
        <v>6.0100000000093132</v>
      </c>
      <c r="Q565" s="1">
        <v>28</v>
      </c>
      <c r="R565" s="1">
        <v>23.7</v>
      </c>
      <c r="S565" s="1" t="s">
        <v>56</v>
      </c>
      <c r="T565" s="1" t="s">
        <v>319</v>
      </c>
      <c r="U565" s="1" t="s">
        <v>322</v>
      </c>
      <c r="V565" s="1" t="s">
        <v>9594</v>
      </c>
      <c r="W565" s="1">
        <v>0</v>
      </c>
      <c r="X565" s="1" t="s">
        <v>58</v>
      </c>
      <c r="Y565" s="1" t="s">
        <v>318</v>
      </c>
    </row>
    <row r="566" spans="1:25" x14ac:dyDescent="0.2">
      <c r="A566" s="1">
        <f t="shared" si="32"/>
        <v>1022214.51</v>
      </c>
      <c r="B566" s="1">
        <f t="shared" si="32"/>
        <v>1022325.12</v>
      </c>
      <c r="C566" s="11" t="s">
        <v>52</v>
      </c>
      <c r="D566" s="12">
        <f>INDEX(families!$A:$A,MATCH(E566,families!$B:$B,0))</f>
        <v>2</v>
      </c>
      <c r="E566" s="1" t="str">
        <f t="shared" si="33"/>
        <v>FBE</v>
      </c>
      <c r="F566" s="1">
        <f t="shared" si="34"/>
        <v>21.5</v>
      </c>
      <c r="G566" s="1" t="str">
        <f t="shared" si="35"/>
        <v>21.5mm FBE</v>
      </c>
      <c r="H566" s="1" t="str">
        <f>_xlfn.CONCAT(TEXT(R566,"0.0"),"mm ",INDEX('Pipe Lookup'!D:D,MATCH('~17 Pipe Segmentation'!S566,'Pipe Lookup'!C:C,0))," TYPE ",Q566)</f>
        <v>21.5mm Fusion-Bonded Epoxy TYPE 34</v>
      </c>
      <c r="M566" s="1" t="s">
        <v>9472</v>
      </c>
      <c r="N566" s="1">
        <v>1022214.51</v>
      </c>
      <c r="O566" s="1">
        <v>1022325.12</v>
      </c>
      <c r="P566" s="1">
        <v>110.60999999998603</v>
      </c>
      <c r="Q566" s="1">
        <v>34</v>
      </c>
      <c r="R566" s="1">
        <v>21.5</v>
      </c>
      <c r="S566" s="1" t="s">
        <v>54</v>
      </c>
      <c r="T566" s="1" t="s">
        <v>319</v>
      </c>
      <c r="U566" s="1" t="s">
        <v>322</v>
      </c>
      <c r="W566" s="1">
        <v>0</v>
      </c>
      <c r="X566" s="1" t="s">
        <v>58</v>
      </c>
      <c r="Y566" s="1" t="s">
        <v>318</v>
      </c>
    </row>
    <row r="567" spans="1:25" x14ac:dyDescent="0.2">
      <c r="A567" s="1">
        <f t="shared" si="32"/>
        <v>1022325.12</v>
      </c>
      <c r="B567" s="1">
        <f t="shared" si="32"/>
        <v>1022331.81</v>
      </c>
      <c r="C567" s="11" t="s">
        <v>52</v>
      </c>
      <c r="D567" s="12">
        <f>INDEX(families!$A:$A,MATCH(E567,families!$B:$B,0))</f>
        <v>3</v>
      </c>
      <c r="E567" s="1" t="str">
        <f t="shared" si="33"/>
        <v>LE</v>
      </c>
      <c r="F567" s="1">
        <f t="shared" si="34"/>
        <v>23.7</v>
      </c>
      <c r="G567" s="1" t="str">
        <f t="shared" si="35"/>
        <v>23.7mm LE</v>
      </c>
      <c r="H567" s="1" t="str">
        <f>_xlfn.CONCAT(TEXT(R567,"0.0"),"mm ",INDEX('Pipe Lookup'!D:D,MATCH('~17 Pipe Segmentation'!S567,'Pipe Lookup'!C:C,0))," TYPE ",Q567)</f>
        <v>23.7mm Elbow TYPE 28</v>
      </c>
      <c r="M567" s="1" t="s">
        <v>9472</v>
      </c>
      <c r="N567" s="1">
        <v>1022325.12</v>
      </c>
      <c r="O567" s="1">
        <v>1022331.81</v>
      </c>
      <c r="P567" s="1">
        <v>6.690000000060536</v>
      </c>
      <c r="Q567" s="1">
        <v>28</v>
      </c>
      <c r="R567" s="1">
        <v>23.7</v>
      </c>
      <c r="S567" s="1" t="s">
        <v>56</v>
      </c>
      <c r="T567" s="1" t="s">
        <v>319</v>
      </c>
      <c r="U567" s="1" t="s">
        <v>322</v>
      </c>
      <c r="V567" s="1" t="s">
        <v>9595</v>
      </c>
      <c r="W567" s="1">
        <v>0</v>
      </c>
      <c r="X567" s="1" t="s">
        <v>58</v>
      </c>
      <c r="Y567" s="1" t="s">
        <v>318</v>
      </c>
    </row>
    <row r="568" spans="1:25" x14ac:dyDescent="0.2">
      <c r="A568" s="1">
        <f t="shared" si="32"/>
        <v>1022331.81</v>
      </c>
      <c r="B568" s="1">
        <f t="shared" si="32"/>
        <v>1022372.09</v>
      </c>
      <c r="C568" s="11" t="s">
        <v>52</v>
      </c>
      <c r="D568" s="12">
        <f>INDEX(families!$A:$A,MATCH(E568,families!$B:$B,0))</f>
        <v>2</v>
      </c>
      <c r="E568" s="1" t="str">
        <f t="shared" si="33"/>
        <v>FBE</v>
      </c>
      <c r="F568" s="1">
        <f t="shared" si="34"/>
        <v>21.5</v>
      </c>
      <c r="G568" s="1" t="str">
        <f t="shared" si="35"/>
        <v>21.5mm FBE</v>
      </c>
      <c r="H568" s="1" t="str">
        <f>_xlfn.CONCAT(TEXT(R568,"0.0"),"mm ",INDEX('Pipe Lookup'!D:D,MATCH('~17 Pipe Segmentation'!S568,'Pipe Lookup'!C:C,0))," TYPE ",Q568)</f>
        <v>21.5mm Fusion-Bonded Epoxy TYPE 34</v>
      </c>
      <c r="M568" s="1" t="s">
        <v>9472</v>
      </c>
      <c r="N568" s="1">
        <v>1022331.81</v>
      </c>
      <c r="O568" s="1">
        <v>1022372.09</v>
      </c>
      <c r="P568" s="1">
        <v>40.279999999911524</v>
      </c>
      <c r="Q568" s="1">
        <v>34</v>
      </c>
      <c r="R568" s="1">
        <v>21.5</v>
      </c>
      <c r="S568" s="1" t="s">
        <v>54</v>
      </c>
      <c r="T568" s="1" t="s">
        <v>319</v>
      </c>
      <c r="U568" s="1" t="s">
        <v>322</v>
      </c>
      <c r="W568" s="1">
        <v>0</v>
      </c>
      <c r="X568" s="1" t="s">
        <v>58</v>
      </c>
      <c r="Y568" s="1" t="s">
        <v>318</v>
      </c>
    </row>
    <row r="569" spans="1:25" x14ac:dyDescent="0.2">
      <c r="A569" s="1">
        <f t="shared" si="32"/>
        <v>1022372.09</v>
      </c>
      <c r="B569" s="1">
        <f t="shared" si="32"/>
        <v>1022379.22</v>
      </c>
      <c r="C569" s="11" t="s">
        <v>52</v>
      </c>
      <c r="D569" s="12">
        <f>INDEX(families!$A:$A,MATCH(E569,families!$B:$B,0))</f>
        <v>3</v>
      </c>
      <c r="E569" s="1" t="str">
        <f t="shared" si="33"/>
        <v>LE</v>
      </c>
      <c r="F569" s="1">
        <f t="shared" si="34"/>
        <v>23.7</v>
      </c>
      <c r="G569" s="1" t="str">
        <f t="shared" si="35"/>
        <v>23.7mm LE</v>
      </c>
      <c r="H569" s="1" t="str">
        <f>_xlfn.CONCAT(TEXT(R569,"0.0"),"mm ",INDEX('Pipe Lookup'!D:D,MATCH('~17 Pipe Segmentation'!S569,'Pipe Lookup'!C:C,0))," TYPE ",Q569)</f>
        <v>23.7mm Elbow TYPE 28</v>
      </c>
      <c r="M569" s="1" t="s">
        <v>9472</v>
      </c>
      <c r="N569" s="1">
        <v>1022372.09</v>
      </c>
      <c r="O569" s="1">
        <v>1022379.22</v>
      </c>
      <c r="P569" s="1">
        <v>7.1300000000046566</v>
      </c>
      <c r="Q569" s="1">
        <v>28</v>
      </c>
      <c r="R569" s="1">
        <v>23.7</v>
      </c>
      <c r="S569" s="1" t="s">
        <v>56</v>
      </c>
      <c r="T569" s="1" t="s">
        <v>319</v>
      </c>
      <c r="U569" s="1" t="s">
        <v>322</v>
      </c>
      <c r="V569" s="1" t="s">
        <v>9596</v>
      </c>
      <c r="W569" s="1">
        <v>0</v>
      </c>
      <c r="X569" s="1" t="s">
        <v>58</v>
      </c>
      <c r="Y569" s="1" t="s">
        <v>318</v>
      </c>
    </row>
    <row r="570" spans="1:25" x14ac:dyDescent="0.2">
      <c r="A570" s="1">
        <f t="shared" si="32"/>
        <v>1022379.22</v>
      </c>
      <c r="B570" s="1">
        <f t="shared" si="32"/>
        <v>1022382.32</v>
      </c>
      <c r="C570" s="11" t="s">
        <v>52</v>
      </c>
      <c r="D570" s="12">
        <f>INDEX(families!$A:$A,MATCH(E570,families!$B:$B,0))</f>
        <v>2</v>
      </c>
      <c r="E570" s="1" t="str">
        <f t="shared" si="33"/>
        <v>FBE</v>
      </c>
      <c r="F570" s="1">
        <f t="shared" si="34"/>
        <v>21.5</v>
      </c>
      <c r="G570" s="1" t="str">
        <f t="shared" si="35"/>
        <v>21.5mm FBE</v>
      </c>
      <c r="H570" s="1" t="str">
        <f>_xlfn.CONCAT(TEXT(R570,"0.0"),"mm ",INDEX('Pipe Lookup'!D:D,MATCH('~17 Pipe Segmentation'!S570,'Pipe Lookup'!C:C,0))," TYPE ",Q570)</f>
        <v>21.5mm Fusion-Bonded Epoxy TYPE 34</v>
      </c>
      <c r="M570" s="1" t="s">
        <v>9472</v>
      </c>
      <c r="N570" s="1">
        <v>1022379.22</v>
      </c>
      <c r="O570" s="1">
        <v>1022382.32</v>
      </c>
      <c r="P570" s="1">
        <v>3.0999999999767169</v>
      </c>
      <c r="Q570" s="1">
        <v>34</v>
      </c>
      <c r="R570" s="1">
        <v>21.5</v>
      </c>
      <c r="S570" s="1" t="s">
        <v>54</v>
      </c>
      <c r="T570" s="1" t="s">
        <v>319</v>
      </c>
      <c r="U570" s="1" t="s">
        <v>322</v>
      </c>
      <c r="W570" s="1">
        <v>0</v>
      </c>
      <c r="X570" s="1" t="s">
        <v>58</v>
      </c>
      <c r="Y570" s="1" t="s">
        <v>318</v>
      </c>
    </row>
    <row r="571" spans="1:25" x14ac:dyDescent="0.2">
      <c r="A571" s="1">
        <f t="shared" si="32"/>
        <v>1022382.32</v>
      </c>
      <c r="B571" s="1">
        <f t="shared" si="32"/>
        <v>1022388.11</v>
      </c>
      <c r="C571" s="11" t="s">
        <v>52</v>
      </c>
      <c r="D571" s="12">
        <f>INDEX(families!$A:$A,MATCH(E571,families!$B:$B,0))</f>
        <v>3</v>
      </c>
      <c r="E571" s="1" t="str">
        <f t="shared" si="33"/>
        <v>LE</v>
      </c>
      <c r="F571" s="1">
        <f t="shared" si="34"/>
        <v>23.7</v>
      </c>
      <c r="G571" s="1" t="str">
        <f t="shared" si="35"/>
        <v>23.7mm LE</v>
      </c>
      <c r="H571" s="1" t="str">
        <f>_xlfn.CONCAT(TEXT(R571,"0.0"),"mm ",INDEX('Pipe Lookup'!D:D,MATCH('~17 Pipe Segmentation'!S571,'Pipe Lookup'!C:C,0))," TYPE ",Q571)</f>
        <v>23.7mm Elbow TYPE 28</v>
      </c>
      <c r="M571" s="1" t="s">
        <v>9472</v>
      </c>
      <c r="N571" s="1">
        <v>1022382.32</v>
      </c>
      <c r="O571" s="1">
        <v>1022388.11</v>
      </c>
      <c r="P571" s="1">
        <v>5.7900000000372529</v>
      </c>
      <c r="Q571" s="1">
        <v>28</v>
      </c>
      <c r="R571" s="1">
        <v>23.7</v>
      </c>
      <c r="S571" s="1" t="s">
        <v>56</v>
      </c>
      <c r="T571" s="1" t="s">
        <v>319</v>
      </c>
      <c r="U571" s="1" t="s">
        <v>322</v>
      </c>
      <c r="V571" s="1" t="s">
        <v>9597</v>
      </c>
      <c r="W571" s="1">
        <v>0</v>
      </c>
      <c r="X571" s="1" t="s">
        <v>58</v>
      </c>
      <c r="Y571" s="1" t="s">
        <v>318</v>
      </c>
    </row>
    <row r="572" spans="1:25" x14ac:dyDescent="0.2">
      <c r="A572" s="1">
        <f t="shared" si="32"/>
        <v>1022388.11</v>
      </c>
      <c r="B572" s="1">
        <f t="shared" si="32"/>
        <v>1022404.52</v>
      </c>
      <c r="C572" s="11" t="s">
        <v>52</v>
      </c>
      <c r="D572" s="12">
        <f>INDEX(families!$A:$A,MATCH(E572,families!$B:$B,0))</f>
        <v>2</v>
      </c>
      <c r="E572" s="1" t="str">
        <f t="shared" si="33"/>
        <v>FBE</v>
      </c>
      <c r="F572" s="1">
        <f t="shared" si="34"/>
        <v>21.5</v>
      </c>
      <c r="G572" s="1" t="str">
        <f t="shared" si="35"/>
        <v>21.5mm FBE</v>
      </c>
      <c r="H572" s="1" t="str">
        <f>_xlfn.CONCAT(TEXT(R572,"0.0"),"mm ",INDEX('Pipe Lookup'!D:D,MATCH('~17 Pipe Segmentation'!S572,'Pipe Lookup'!C:C,0))," TYPE ",Q572)</f>
        <v>21.5mm Fusion-Bonded Epoxy TYPE 34</v>
      </c>
      <c r="M572" s="1" t="s">
        <v>9472</v>
      </c>
      <c r="N572" s="1">
        <v>1022388.11</v>
      </c>
      <c r="O572" s="1">
        <v>1022404.52</v>
      </c>
      <c r="P572" s="1">
        <v>16.410000000032596</v>
      </c>
      <c r="Q572" s="1">
        <v>34</v>
      </c>
      <c r="R572" s="1">
        <v>21.5</v>
      </c>
      <c r="S572" s="1" t="s">
        <v>54</v>
      </c>
      <c r="T572" s="1" t="s">
        <v>319</v>
      </c>
      <c r="U572" s="1" t="s">
        <v>322</v>
      </c>
      <c r="W572" s="1">
        <v>0</v>
      </c>
      <c r="X572" s="1" t="s">
        <v>58</v>
      </c>
      <c r="Y572" s="1" t="s">
        <v>318</v>
      </c>
    </row>
    <row r="573" spans="1:25" x14ac:dyDescent="0.2">
      <c r="A573" s="1">
        <f t="shared" si="32"/>
        <v>1022404.52</v>
      </c>
      <c r="B573" s="1">
        <f t="shared" si="32"/>
        <v>1022411.91</v>
      </c>
      <c r="C573" s="11" t="s">
        <v>52</v>
      </c>
      <c r="D573" s="12">
        <f>INDEX(families!$A:$A,MATCH(E573,families!$B:$B,0))</f>
        <v>3</v>
      </c>
      <c r="E573" s="1" t="str">
        <f t="shared" si="33"/>
        <v>LE</v>
      </c>
      <c r="F573" s="1">
        <f t="shared" si="34"/>
        <v>23.7</v>
      </c>
      <c r="G573" s="1" t="str">
        <f t="shared" si="35"/>
        <v>23.7mm LE</v>
      </c>
      <c r="H573" s="1" t="str">
        <f>_xlfn.CONCAT(TEXT(R573,"0.0"),"mm ",INDEX('Pipe Lookup'!D:D,MATCH('~17 Pipe Segmentation'!S573,'Pipe Lookup'!C:C,0))," TYPE ",Q573)</f>
        <v>23.7mm Elbow TYPE 28</v>
      </c>
      <c r="M573" s="1" t="s">
        <v>9472</v>
      </c>
      <c r="N573" s="1">
        <v>1022404.52</v>
      </c>
      <c r="O573" s="1">
        <v>1022411.91</v>
      </c>
      <c r="P573" s="1">
        <v>7.3900000000139698</v>
      </c>
      <c r="Q573" s="1">
        <v>28</v>
      </c>
      <c r="R573" s="1">
        <v>23.7</v>
      </c>
      <c r="S573" s="1" t="s">
        <v>56</v>
      </c>
      <c r="T573" s="1" t="s">
        <v>319</v>
      </c>
      <c r="U573" s="1" t="s">
        <v>322</v>
      </c>
      <c r="V573" s="1" t="s">
        <v>9598</v>
      </c>
      <c r="W573" s="1">
        <v>0</v>
      </c>
      <c r="X573" s="1" t="s">
        <v>58</v>
      </c>
      <c r="Y573" s="1" t="s">
        <v>318</v>
      </c>
    </row>
    <row r="574" spans="1:25" x14ac:dyDescent="0.2">
      <c r="A574" s="1">
        <f t="shared" si="32"/>
        <v>1022411.91</v>
      </c>
      <c r="B574" s="1">
        <f t="shared" si="32"/>
        <v>1022414.72</v>
      </c>
      <c r="C574" s="11" t="s">
        <v>52</v>
      </c>
      <c r="D574" s="12">
        <f>INDEX(families!$A:$A,MATCH(E574,families!$B:$B,0))</f>
        <v>2</v>
      </c>
      <c r="E574" s="1" t="str">
        <f t="shared" si="33"/>
        <v>FBE</v>
      </c>
      <c r="F574" s="1">
        <f t="shared" si="34"/>
        <v>21.5</v>
      </c>
      <c r="G574" s="1" t="str">
        <f t="shared" si="35"/>
        <v>21.5mm FBE</v>
      </c>
      <c r="H574" s="1" t="str">
        <f>_xlfn.CONCAT(TEXT(R574,"0.0"),"mm ",INDEX('Pipe Lookup'!D:D,MATCH('~17 Pipe Segmentation'!S574,'Pipe Lookup'!C:C,0))," TYPE ",Q574)</f>
        <v>21.5mm Fusion-Bonded Epoxy TYPE 34</v>
      </c>
      <c r="M574" s="1" t="s">
        <v>9472</v>
      </c>
      <c r="N574" s="1">
        <v>1022411.91</v>
      </c>
      <c r="O574" s="1">
        <v>1022414.72</v>
      </c>
      <c r="P574" s="1">
        <v>2.809999999939464</v>
      </c>
      <c r="Q574" s="1">
        <v>34</v>
      </c>
      <c r="R574" s="1">
        <v>21.5</v>
      </c>
      <c r="S574" s="1" t="s">
        <v>54</v>
      </c>
      <c r="T574" s="1" t="s">
        <v>319</v>
      </c>
      <c r="U574" s="1" t="s">
        <v>322</v>
      </c>
      <c r="W574" s="1">
        <v>0</v>
      </c>
      <c r="X574" s="1" t="s">
        <v>58</v>
      </c>
      <c r="Y574" s="1" t="s">
        <v>318</v>
      </c>
    </row>
    <row r="575" spans="1:25" x14ac:dyDescent="0.2">
      <c r="A575" s="1">
        <f t="shared" si="32"/>
        <v>1022414.72</v>
      </c>
      <c r="B575" s="1">
        <f t="shared" si="32"/>
        <v>1022421.71</v>
      </c>
      <c r="C575" s="11" t="s">
        <v>52</v>
      </c>
      <c r="D575" s="12">
        <f>INDEX(families!$A:$A,MATCH(E575,families!$B:$B,0))</f>
        <v>3</v>
      </c>
      <c r="E575" s="1" t="str">
        <f t="shared" si="33"/>
        <v>LE</v>
      </c>
      <c r="F575" s="1">
        <f t="shared" si="34"/>
        <v>23.7</v>
      </c>
      <c r="G575" s="1" t="str">
        <f t="shared" si="35"/>
        <v>23.7mm LE</v>
      </c>
      <c r="H575" s="1" t="str">
        <f>_xlfn.CONCAT(TEXT(R575,"0.0"),"mm ",INDEX('Pipe Lookup'!D:D,MATCH('~17 Pipe Segmentation'!S575,'Pipe Lookup'!C:C,0))," TYPE ",Q575)</f>
        <v>23.7mm Elbow TYPE 28</v>
      </c>
      <c r="M575" s="1" t="s">
        <v>9472</v>
      </c>
      <c r="N575" s="1">
        <v>1022414.72</v>
      </c>
      <c r="O575" s="1">
        <v>1022421.71</v>
      </c>
      <c r="P575" s="1">
        <v>6.9899999999906868</v>
      </c>
      <c r="Q575" s="1">
        <v>28</v>
      </c>
      <c r="R575" s="1">
        <v>23.7</v>
      </c>
      <c r="S575" s="1" t="s">
        <v>56</v>
      </c>
      <c r="T575" s="1" t="s">
        <v>319</v>
      </c>
      <c r="U575" s="1" t="s">
        <v>322</v>
      </c>
      <c r="V575" s="1" t="s">
        <v>9599</v>
      </c>
      <c r="W575" s="1">
        <v>0</v>
      </c>
      <c r="X575" s="1" t="s">
        <v>58</v>
      </c>
      <c r="Y575" s="1" t="s">
        <v>318</v>
      </c>
    </row>
    <row r="576" spans="1:25" x14ac:dyDescent="0.2">
      <c r="A576" s="1">
        <f t="shared" si="32"/>
        <v>1022421.71</v>
      </c>
      <c r="B576" s="1">
        <f t="shared" si="32"/>
        <v>1022424.6</v>
      </c>
      <c r="C576" s="11" t="s">
        <v>52</v>
      </c>
      <c r="D576" s="12">
        <f>INDEX(families!$A:$A,MATCH(E576,families!$B:$B,0))</f>
        <v>2</v>
      </c>
      <c r="E576" s="1" t="str">
        <f t="shared" si="33"/>
        <v>FBE</v>
      </c>
      <c r="F576" s="1">
        <f t="shared" si="34"/>
        <v>21.5</v>
      </c>
      <c r="G576" s="1" t="str">
        <f t="shared" si="35"/>
        <v>21.5mm FBE</v>
      </c>
      <c r="H576" s="1" t="str">
        <f>_xlfn.CONCAT(TEXT(R576,"0.0"),"mm ",INDEX('Pipe Lookup'!D:D,MATCH('~17 Pipe Segmentation'!S576,'Pipe Lookup'!C:C,0))," TYPE ",Q576)</f>
        <v>21.5mm Fusion-Bonded Epoxy TYPE 34</v>
      </c>
      <c r="M576" s="1" t="s">
        <v>9472</v>
      </c>
      <c r="N576" s="1">
        <v>1022421.71</v>
      </c>
      <c r="O576" s="1">
        <v>1022424.6</v>
      </c>
      <c r="P576" s="1">
        <v>2.8900000000139698</v>
      </c>
      <c r="Q576" s="1">
        <v>34</v>
      </c>
      <c r="R576" s="1">
        <v>21.5</v>
      </c>
      <c r="S576" s="1" t="s">
        <v>54</v>
      </c>
      <c r="T576" s="1" t="s">
        <v>319</v>
      </c>
      <c r="U576" s="1" t="s">
        <v>322</v>
      </c>
      <c r="W576" s="1">
        <v>0</v>
      </c>
      <c r="X576" s="1" t="s">
        <v>58</v>
      </c>
      <c r="Y576" s="1" t="s">
        <v>318</v>
      </c>
    </row>
    <row r="577" spans="1:25" x14ac:dyDescent="0.2">
      <c r="A577" s="1">
        <f t="shared" si="32"/>
        <v>1022424.6</v>
      </c>
      <c r="B577" s="1">
        <f t="shared" si="32"/>
        <v>1022429.83</v>
      </c>
      <c r="C577" s="11" t="s">
        <v>52</v>
      </c>
      <c r="D577" s="12">
        <f>INDEX(families!$A:$A,MATCH(E577,families!$B:$B,0))</f>
        <v>3</v>
      </c>
      <c r="E577" s="1" t="str">
        <f t="shared" si="33"/>
        <v>LE</v>
      </c>
      <c r="F577" s="1">
        <f t="shared" si="34"/>
        <v>23.7</v>
      </c>
      <c r="G577" s="1" t="str">
        <f t="shared" si="35"/>
        <v>23.7mm LE</v>
      </c>
      <c r="H577" s="1" t="str">
        <f>_xlfn.CONCAT(TEXT(R577,"0.0"),"mm ",INDEX('Pipe Lookup'!D:D,MATCH('~17 Pipe Segmentation'!S577,'Pipe Lookup'!C:C,0))," TYPE ",Q577)</f>
        <v>23.7mm Elbow TYPE 28</v>
      </c>
      <c r="M577" s="1" t="s">
        <v>9472</v>
      </c>
      <c r="N577" s="1">
        <v>1022424.6</v>
      </c>
      <c r="O577" s="1">
        <v>1022429.83</v>
      </c>
      <c r="P577" s="1">
        <v>5.2299999999813735</v>
      </c>
      <c r="Q577" s="1">
        <v>28</v>
      </c>
      <c r="R577" s="1">
        <v>23.7</v>
      </c>
      <c r="S577" s="1" t="s">
        <v>56</v>
      </c>
      <c r="T577" s="1" t="s">
        <v>319</v>
      </c>
      <c r="U577" s="1" t="s">
        <v>322</v>
      </c>
      <c r="V577" s="1" t="s">
        <v>9600</v>
      </c>
      <c r="W577" s="1">
        <v>0</v>
      </c>
      <c r="X577" s="1" t="s">
        <v>58</v>
      </c>
      <c r="Y577" s="1" t="s">
        <v>318</v>
      </c>
    </row>
    <row r="578" spans="1:25" x14ac:dyDescent="0.2">
      <c r="A578" s="1">
        <f t="shared" ref="A578:B641" si="36">IF(OR(AND(ISNUMBER(N578),N578&gt;0),ISNUMBER(SEARCH("+",N578))),IF(NOT(ISNUMBER(N578)),1000*LEFT(N578,SEARCH("+",N578)-1)+MID(N578,SEARCH("+",N578)+1,3)+RIGHT(N578,3),N578),"")</f>
        <v>1022429.83</v>
      </c>
      <c r="B578" s="1">
        <f t="shared" si="36"/>
        <v>1022600</v>
      </c>
      <c r="C578" s="11" t="s">
        <v>52</v>
      </c>
      <c r="D578" s="12">
        <f>INDEX(families!$A:$A,MATCH(E578,families!$B:$B,0))</f>
        <v>2</v>
      </c>
      <c r="E578" s="1" t="str">
        <f t="shared" si="33"/>
        <v>FBE</v>
      </c>
      <c r="F578" s="1">
        <f t="shared" si="34"/>
        <v>21.5</v>
      </c>
      <c r="G578" s="1" t="str">
        <f t="shared" si="35"/>
        <v>21.5mm FBE</v>
      </c>
      <c r="H578" s="1" t="str">
        <f>_xlfn.CONCAT(TEXT(R578,"0.0"),"mm ",INDEX('Pipe Lookup'!D:D,MATCH('~17 Pipe Segmentation'!S578,'Pipe Lookup'!C:C,0))," TYPE ",Q578)</f>
        <v>21.5mm Fusion-Bonded Epoxy TYPE 34</v>
      </c>
      <c r="M578" s="1" t="s">
        <v>9472</v>
      </c>
      <c r="N578" s="1">
        <v>1022429.83</v>
      </c>
      <c r="O578" s="1">
        <v>1022600</v>
      </c>
      <c r="P578" s="1">
        <v>170.17000000004191</v>
      </c>
      <c r="Q578" s="1">
        <v>34</v>
      </c>
      <c r="R578" s="1">
        <v>21.5</v>
      </c>
      <c r="S578" s="1" t="s">
        <v>54</v>
      </c>
      <c r="T578" s="1" t="s">
        <v>319</v>
      </c>
      <c r="U578" s="1" t="s">
        <v>322</v>
      </c>
      <c r="W578" s="1">
        <v>0</v>
      </c>
      <c r="X578" s="1" t="s">
        <v>58</v>
      </c>
      <c r="Y578" s="1" t="s">
        <v>318</v>
      </c>
    </row>
    <row r="579" spans="1:25" x14ac:dyDescent="0.2">
      <c r="A579" s="1">
        <f t="shared" si="36"/>
        <v>1022600</v>
      </c>
      <c r="B579" s="1">
        <f t="shared" si="36"/>
        <v>1022637.1</v>
      </c>
      <c r="C579" s="11" t="s">
        <v>52</v>
      </c>
      <c r="D579" s="12">
        <f>INDEX(families!$A:$A,MATCH(E579,families!$B:$B,0))</f>
        <v>2</v>
      </c>
      <c r="E579" s="1" t="str">
        <f t="shared" ref="E579:E642" si="37">TRIM(LEFT(S579,3))</f>
        <v>FBE</v>
      </c>
      <c r="F579" s="1">
        <f t="shared" ref="F579:F642" si="38">R579</f>
        <v>21.5</v>
      </c>
      <c r="G579" s="1" t="str">
        <f t="shared" ref="G579:G642" si="39">_xlfn.CONCAT(TEXT(R579,"0.0"),"mm ",S579)</f>
        <v>21.5mm FBE</v>
      </c>
      <c r="H579" s="1" t="str">
        <f>_xlfn.CONCAT(TEXT(R579,"0.0"),"mm ",INDEX('Pipe Lookup'!D:D,MATCH('~17 Pipe Segmentation'!S579,'Pipe Lookup'!C:C,0))," TYPE ",Q579)</f>
        <v>21.5mm Fusion-Bonded Epoxy TYPE 34</v>
      </c>
      <c r="M579" s="1" t="s">
        <v>9472</v>
      </c>
      <c r="N579" s="1">
        <v>1022600</v>
      </c>
      <c r="O579" s="1">
        <v>1022637.1</v>
      </c>
      <c r="P579" s="1">
        <v>37.099999999976717</v>
      </c>
      <c r="Q579" s="1">
        <v>34</v>
      </c>
      <c r="R579" s="1">
        <v>21.5</v>
      </c>
      <c r="S579" s="1" t="s">
        <v>54</v>
      </c>
      <c r="T579" s="1" t="s">
        <v>337</v>
      </c>
      <c r="U579" s="1" t="s">
        <v>322</v>
      </c>
      <c r="W579" s="1">
        <v>0</v>
      </c>
      <c r="X579" s="1" t="s">
        <v>58</v>
      </c>
      <c r="Y579" s="1" t="s">
        <v>318</v>
      </c>
    </row>
    <row r="580" spans="1:25" x14ac:dyDescent="0.2">
      <c r="A580" s="1">
        <f t="shared" si="36"/>
        <v>1022637.1</v>
      </c>
      <c r="B580" s="1">
        <f t="shared" si="36"/>
        <v>1022643.1</v>
      </c>
      <c r="C580" s="11" t="s">
        <v>52</v>
      </c>
      <c r="D580" s="12">
        <f>INDEX(families!$A:$A,MATCH(E580,families!$B:$B,0))</f>
        <v>3</v>
      </c>
      <c r="E580" s="1" t="str">
        <f t="shared" si="37"/>
        <v>LE</v>
      </c>
      <c r="F580" s="1">
        <f t="shared" si="38"/>
        <v>23.7</v>
      </c>
      <c r="G580" s="1" t="str">
        <f t="shared" si="39"/>
        <v>23.7mm LE</v>
      </c>
      <c r="H580" s="1" t="str">
        <f>_xlfn.CONCAT(TEXT(R580,"0.0"),"mm ",INDEX('Pipe Lookup'!D:D,MATCH('~17 Pipe Segmentation'!S580,'Pipe Lookup'!C:C,0))," TYPE ",Q580)</f>
        <v>23.7mm Elbow TYPE 28</v>
      </c>
      <c r="M580" s="1" t="s">
        <v>9472</v>
      </c>
      <c r="N580" s="1">
        <v>1022637.1</v>
      </c>
      <c r="O580" s="1">
        <v>1022643.1</v>
      </c>
      <c r="P580" s="1">
        <v>6</v>
      </c>
      <c r="Q580" s="1">
        <v>28</v>
      </c>
      <c r="R580" s="1">
        <v>23.7</v>
      </c>
      <c r="S580" s="1" t="s">
        <v>56</v>
      </c>
      <c r="T580" s="1" t="s">
        <v>337</v>
      </c>
      <c r="U580" s="1" t="s">
        <v>322</v>
      </c>
      <c r="V580" s="1" t="s">
        <v>9601</v>
      </c>
      <c r="W580" s="1">
        <v>0</v>
      </c>
      <c r="X580" s="1" t="s">
        <v>58</v>
      </c>
      <c r="Y580" s="1" t="s">
        <v>318</v>
      </c>
    </row>
    <row r="581" spans="1:25" x14ac:dyDescent="0.2">
      <c r="A581" s="1">
        <f t="shared" si="36"/>
        <v>1022643.1</v>
      </c>
      <c r="B581" s="1">
        <f t="shared" si="36"/>
        <v>1022659.62</v>
      </c>
      <c r="C581" s="11" t="s">
        <v>52</v>
      </c>
      <c r="D581" s="12">
        <f>INDEX(families!$A:$A,MATCH(E581,families!$B:$B,0))</f>
        <v>2</v>
      </c>
      <c r="E581" s="1" t="str">
        <f t="shared" si="37"/>
        <v>FBE</v>
      </c>
      <c r="F581" s="1">
        <f t="shared" si="38"/>
        <v>21.5</v>
      </c>
      <c r="G581" s="1" t="str">
        <f t="shared" si="39"/>
        <v>21.5mm FBE</v>
      </c>
      <c r="H581" s="1" t="str">
        <f>_xlfn.CONCAT(TEXT(R581,"0.0"),"mm ",INDEX('Pipe Lookup'!D:D,MATCH('~17 Pipe Segmentation'!S581,'Pipe Lookup'!C:C,0))," TYPE ",Q581)</f>
        <v>21.5mm Fusion-Bonded Epoxy TYPE 34</v>
      </c>
      <c r="M581" s="1" t="s">
        <v>9472</v>
      </c>
      <c r="N581" s="1">
        <v>1022643.1</v>
      </c>
      <c r="O581" s="1">
        <v>1022659.62</v>
      </c>
      <c r="P581" s="1">
        <v>16.520000000018626</v>
      </c>
      <c r="Q581" s="1">
        <v>34</v>
      </c>
      <c r="R581" s="1">
        <v>21.5</v>
      </c>
      <c r="S581" s="1" t="s">
        <v>54</v>
      </c>
      <c r="T581" s="1" t="s">
        <v>337</v>
      </c>
      <c r="U581" s="1" t="s">
        <v>322</v>
      </c>
      <c r="W581" s="1">
        <v>0</v>
      </c>
      <c r="X581" s="1" t="s">
        <v>58</v>
      </c>
      <c r="Y581" s="1" t="s">
        <v>318</v>
      </c>
    </row>
    <row r="582" spans="1:25" x14ac:dyDescent="0.2">
      <c r="A582" s="1">
        <f t="shared" si="36"/>
        <v>1022659.62</v>
      </c>
      <c r="B582" s="1">
        <f t="shared" si="36"/>
        <v>1022665.97</v>
      </c>
      <c r="C582" s="11" t="s">
        <v>52</v>
      </c>
      <c r="D582" s="12">
        <f>INDEX(families!$A:$A,MATCH(E582,families!$B:$B,0))</f>
        <v>3</v>
      </c>
      <c r="E582" s="1" t="str">
        <f t="shared" si="37"/>
        <v>LE</v>
      </c>
      <c r="F582" s="1">
        <f t="shared" si="38"/>
        <v>23.7</v>
      </c>
      <c r="G582" s="1" t="str">
        <f t="shared" si="39"/>
        <v>23.7mm LE</v>
      </c>
      <c r="H582" s="1" t="str">
        <f>_xlfn.CONCAT(TEXT(R582,"0.0"),"mm ",INDEX('Pipe Lookup'!D:D,MATCH('~17 Pipe Segmentation'!S582,'Pipe Lookup'!C:C,0))," TYPE ",Q582)</f>
        <v>23.7mm Elbow TYPE 28</v>
      </c>
      <c r="M582" s="1" t="s">
        <v>9472</v>
      </c>
      <c r="N582" s="1">
        <v>1022659.62</v>
      </c>
      <c r="O582" s="1">
        <v>1022665.97</v>
      </c>
      <c r="P582" s="1">
        <v>6.3499999999767169</v>
      </c>
      <c r="Q582" s="1">
        <v>28</v>
      </c>
      <c r="R582" s="1">
        <v>23.7</v>
      </c>
      <c r="S582" s="1" t="s">
        <v>56</v>
      </c>
      <c r="T582" s="1" t="s">
        <v>337</v>
      </c>
      <c r="U582" s="1" t="s">
        <v>322</v>
      </c>
      <c r="V582" s="1" t="s">
        <v>9602</v>
      </c>
      <c r="W582" s="1">
        <v>0</v>
      </c>
      <c r="X582" s="1" t="s">
        <v>58</v>
      </c>
      <c r="Y582" s="1" t="s">
        <v>318</v>
      </c>
    </row>
    <row r="583" spans="1:25" x14ac:dyDescent="0.2">
      <c r="A583" s="1">
        <f t="shared" si="36"/>
        <v>1022665.97</v>
      </c>
      <c r="B583" s="1">
        <f t="shared" si="36"/>
        <v>1022720.86</v>
      </c>
      <c r="C583" s="11" t="s">
        <v>52</v>
      </c>
      <c r="D583" s="12">
        <f>INDEX(families!$A:$A,MATCH(E583,families!$B:$B,0))</f>
        <v>2</v>
      </c>
      <c r="E583" s="1" t="str">
        <f t="shared" si="37"/>
        <v>FBE</v>
      </c>
      <c r="F583" s="1">
        <f t="shared" si="38"/>
        <v>21.5</v>
      </c>
      <c r="G583" s="1" t="str">
        <f t="shared" si="39"/>
        <v>21.5mm FBE</v>
      </c>
      <c r="H583" s="1" t="str">
        <f>_xlfn.CONCAT(TEXT(R583,"0.0"),"mm ",INDEX('Pipe Lookup'!D:D,MATCH('~17 Pipe Segmentation'!S583,'Pipe Lookup'!C:C,0))," TYPE ",Q583)</f>
        <v>21.5mm Fusion-Bonded Epoxy TYPE 34</v>
      </c>
      <c r="M583" s="1" t="s">
        <v>9472</v>
      </c>
      <c r="N583" s="1">
        <v>1022665.97</v>
      </c>
      <c r="O583" s="1">
        <v>1022720.86</v>
      </c>
      <c r="P583" s="1">
        <v>54.89000000001397</v>
      </c>
      <c r="Q583" s="1">
        <v>34</v>
      </c>
      <c r="R583" s="1">
        <v>21.5</v>
      </c>
      <c r="S583" s="1" t="s">
        <v>54</v>
      </c>
      <c r="T583" s="1" t="s">
        <v>337</v>
      </c>
      <c r="U583" s="1" t="s">
        <v>322</v>
      </c>
      <c r="W583" s="1">
        <v>0</v>
      </c>
      <c r="X583" s="1" t="s">
        <v>58</v>
      </c>
      <c r="Y583" s="1" t="s">
        <v>318</v>
      </c>
    </row>
    <row r="584" spans="1:25" x14ac:dyDescent="0.2">
      <c r="A584" s="1">
        <f t="shared" si="36"/>
        <v>1022720.86</v>
      </c>
      <c r="B584" s="1">
        <f t="shared" si="36"/>
        <v>1022726</v>
      </c>
      <c r="C584" s="11" t="s">
        <v>52</v>
      </c>
      <c r="D584" s="12">
        <f>INDEX(families!$A:$A,MATCH(E584,families!$B:$B,0))</f>
        <v>3</v>
      </c>
      <c r="E584" s="1" t="str">
        <f t="shared" si="37"/>
        <v>LE</v>
      </c>
      <c r="F584" s="1">
        <f t="shared" si="38"/>
        <v>23.7</v>
      </c>
      <c r="G584" s="1" t="str">
        <f t="shared" si="39"/>
        <v>23.7mm LE</v>
      </c>
      <c r="H584" s="1" t="str">
        <f>_xlfn.CONCAT(TEXT(R584,"0.0"),"mm ",INDEX('Pipe Lookup'!D:D,MATCH('~17 Pipe Segmentation'!S584,'Pipe Lookup'!C:C,0))," TYPE ",Q584)</f>
        <v>23.7mm Elbow TYPE 28</v>
      </c>
      <c r="M584" s="1" t="s">
        <v>9472</v>
      </c>
      <c r="N584" s="1">
        <v>1022720.86</v>
      </c>
      <c r="O584" s="1">
        <v>1022726</v>
      </c>
      <c r="P584" s="1">
        <v>5.1400000000139698</v>
      </c>
      <c r="Q584" s="1">
        <v>28</v>
      </c>
      <c r="R584" s="1">
        <v>23.7</v>
      </c>
      <c r="S584" s="1" t="s">
        <v>56</v>
      </c>
      <c r="T584" s="1" t="s">
        <v>337</v>
      </c>
      <c r="U584" s="1" t="s">
        <v>322</v>
      </c>
      <c r="V584" s="1" t="s">
        <v>9603</v>
      </c>
      <c r="W584" s="1">
        <v>0</v>
      </c>
      <c r="X584" s="1" t="s">
        <v>58</v>
      </c>
      <c r="Y584" s="1" t="s">
        <v>318</v>
      </c>
    </row>
    <row r="585" spans="1:25" x14ac:dyDescent="0.2">
      <c r="A585" s="1">
        <f t="shared" si="36"/>
        <v>1022726</v>
      </c>
      <c r="B585" s="1">
        <f t="shared" si="36"/>
        <v>1022729.87</v>
      </c>
      <c r="C585" s="11" t="s">
        <v>52</v>
      </c>
      <c r="D585" s="12">
        <f>INDEX(families!$A:$A,MATCH(E585,families!$B:$B,0))</f>
        <v>2</v>
      </c>
      <c r="E585" s="1" t="str">
        <f t="shared" si="37"/>
        <v>FBE</v>
      </c>
      <c r="F585" s="1">
        <f t="shared" si="38"/>
        <v>21.5</v>
      </c>
      <c r="G585" s="1" t="str">
        <f t="shared" si="39"/>
        <v>21.5mm FBE</v>
      </c>
      <c r="H585" s="1" t="str">
        <f>_xlfn.CONCAT(TEXT(R585,"0.0"),"mm ",INDEX('Pipe Lookup'!D:D,MATCH('~17 Pipe Segmentation'!S585,'Pipe Lookup'!C:C,0))," TYPE ",Q585)</f>
        <v>21.5mm Fusion-Bonded Epoxy TYPE 34</v>
      </c>
      <c r="M585" s="1" t="s">
        <v>9472</v>
      </c>
      <c r="N585" s="1">
        <v>1022726</v>
      </c>
      <c r="O585" s="1">
        <v>1022729.87</v>
      </c>
      <c r="P585" s="1">
        <v>3.8699999999953434</v>
      </c>
      <c r="Q585" s="1">
        <v>34</v>
      </c>
      <c r="R585" s="1">
        <v>21.5</v>
      </c>
      <c r="S585" s="1" t="s">
        <v>54</v>
      </c>
      <c r="T585" s="1" t="s">
        <v>337</v>
      </c>
      <c r="U585" s="1" t="s">
        <v>322</v>
      </c>
      <c r="W585" s="1">
        <v>0</v>
      </c>
      <c r="X585" s="1" t="s">
        <v>58</v>
      </c>
      <c r="Y585" s="1" t="s">
        <v>318</v>
      </c>
    </row>
    <row r="586" spans="1:25" x14ac:dyDescent="0.2">
      <c r="A586" s="1">
        <f t="shared" si="36"/>
        <v>1022729.87</v>
      </c>
      <c r="B586" s="1">
        <f t="shared" si="36"/>
        <v>1022736.78</v>
      </c>
      <c r="C586" s="11" t="s">
        <v>52</v>
      </c>
      <c r="D586" s="12">
        <f>INDEX(families!$A:$A,MATCH(E586,families!$B:$B,0))</f>
        <v>3</v>
      </c>
      <c r="E586" s="1" t="str">
        <f t="shared" si="37"/>
        <v>LE</v>
      </c>
      <c r="F586" s="1">
        <f t="shared" si="38"/>
        <v>23.7</v>
      </c>
      <c r="G586" s="1" t="str">
        <f t="shared" si="39"/>
        <v>23.7mm LE</v>
      </c>
      <c r="H586" s="1" t="str">
        <f>_xlfn.CONCAT(TEXT(R586,"0.0"),"mm ",INDEX('Pipe Lookup'!D:D,MATCH('~17 Pipe Segmentation'!S586,'Pipe Lookup'!C:C,0))," TYPE ",Q586)</f>
        <v>23.7mm Elbow TYPE 28</v>
      </c>
      <c r="M586" s="1" t="s">
        <v>9472</v>
      </c>
      <c r="N586" s="1">
        <v>1022729.87</v>
      </c>
      <c r="O586" s="1">
        <v>1022736.78</v>
      </c>
      <c r="P586" s="1">
        <v>6.9100000000325963</v>
      </c>
      <c r="Q586" s="1">
        <v>28</v>
      </c>
      <c r="R586" s="1">
        <v>23.7</v>
      </c>
      <c r="S586" s="1" t="s">
        <v>56</v>
      </c>
      <c r="T586" s="1" t="s">
        <v>337</v>
      </c>
      <c r="U586" s="1" t="s">
        <v>322</v>
      </c>
      <c r="V586" s="1" t="s">
        <v>9604</v>
      </c>
      <c r="W586" s="1">
        <v>0</v>
      </c>
      <c r="X586" s="1" t="s">
        <v>58</v>
      </c>
      <c r="Y586" s="1" t="s">
        <v>318</v>
      </c>
    </row>
    <row r="587" spans="1:25" x14ac:dyDescent="0.2">
      <c r="A587" s="1">
        <f t="shared" si="36"/>
        <v>1022736.78</v>
      </c>
      <c r="B587" s="1">
        <f t="shared" si="36"/>
        <v>1022779.25</v>
      </c>
      <c r="C587" s="11" t="s">
        <v>52</v>
      </c>
      <c r="D587" s="12">
        <f>INDEX(families!$A:$A,MATCH(E587,families!$B:$B,0))</f>
        <v>2</v>
      </c>
      <c r="E587" s="1" t="str">
        <f t="shared" si="37"/>
        <v>FBE</v>
      </c>
      <c r="F587" s="1">
        <f t="shared" si="38"/>
        <v>21.5</v>
      </c>
      <c r="G587" s="1" t="str">
        <f t="shared" si="39"/>
        <v>21.5mm FBE</v>
      </c>
      <c r="H587" s="1" t="str">
        <f>_xlfn.CONCAT(TEXT(R587,"0.0"),"mm ",INDEX('Pipe Lookup'!D:D,MATCH('~17 Pipe Segmentation'!S587,'Pipe Lookup'!C:C,0))," TYPE ",Q587)</f>
        <v>21.5mm Fusion-Bonded Epoxy TYPE 34</v>
      </c>
      <c r="M587" s="1" t="s">
        <v>9472</v>
      </c>
      <c r="N587" s="1">
        <v>1022736.78</v>
      </c>
      <c r="O587" s="1">
        <v>1022779.25</v>
      </c>
      <c r="P587" s="1">
        <v>42.46999999997206</v>
      </c>
      <c r="Q587" s="1">
        <v>34</v>
      </c>
      <c r="R587" s="1">
        <v>21.5</v>
      </c>
      <c r="S587" s="1" t="s">
        <v>54</v>
      </c>
      <c r="T587" s="1" t="s">
        <v>337</v>
      </c>
      <c r="U587" s="1" t="s">
        <v>322</v>
      </c>
      <c r="W587" s="1">
        <v>0</v>
      </c>
      <c r="X587" s="1" t="s">
        <v>58</v>
      </c>
      <c r="Y587" s="1" t="s">
        <v>318</v>
      </c>
    </row>
    <row r="588" spans="1:25" x14ac:dyDescent="0.2">
      <c r="A588" s="1">
        <f t="shared" si="36"/>
        <v>1022779.25</v>
      </c>
      <c r="B588" s="1">
        <f t="shared" si="36"/>
        <v>1022785.04</v>
      </c>
      <c r="C588" s="11" t="s">
        <v>52</v>
      </c>
      <c r="D588" s="12">
        <f>INDEX(families!$A:$A,MATCH(E588,families!$B:$B,0))</f>
        <v>3</v>
      </c>
      <c r="E588" s="1" t="str">
        <f t="shared" si="37"/>
        <v>LE</v>
      </c>
      <c r="F588" s="1">
        <f t="shared" si="38"/>
        <v>23.7</v>
      </c>
      <c r="G588" s="1" t="str">
        <f t="shared" si="39"/>
        <v>23.7mm LE</v>
      </c>
      <c r="H588" s="1" t="str">
        <f>_xlfn.CONCAT(TEXT(R588,"0.0"),"mm ",INDEX('Pipe Lookup'!D:D,MATCH('~17 Pipe Segmentation'!S588,'Pipe Lookup'!C:C,0))," TYPE ",Q588)</f>
        <v>23.7mm Elbow TYPE 28</v>
      </c>
      <c r="M588" s="1" t="s">
        <v>9472</v>
      </c>
      <c r="N588" s="1">
        <v>1022779.25</v>
      </c>
      <c r="O588" s="1">
        <v>1022785.04</v>
      </c>
      <c r="P588" s="1">
        <v>5.7900000000372529</v>
      </c>
      <c r="Q588" s="1">
        <v>28</v>
      </c>
      <c r="R588" s="1">
        <v>23.7</v>
      </c>
      <c r="S588" s="1" t="s">
        <v>56</v>
      </c>
      <c r="T588" s="1" t="s">
        <v>337</v>
      </c>
      <c r="V588" s="1" t="s">
        <v>9605</v>
      </c>
      <c r="W588" s="1">
        <v>0</v>
      </c>
      <c r="X588" s="1" t="s">
        <v>58</v>
      </c>
      <c r="Y588" s="1" t="s">
        <v>318</v>
      </c>
    </row>
    <row r="589" spans="1:25" x14ac:dyDescent="0.2">
      <c r="A589" s="1">
        <f t="shared" si="36"/>
        <v>1022785.04</v>
      </c>
      <c r="B589" s="1">
        <f t="shared" si="36"/>
        <v>1022790</v>
      </c>
      <c r="C589" s="11" t="s">
        <v>52</v>
      </c>
      <c r="D589" s="12">
        <f>INDEX(families!$A:$A,MATCH(E589,families!$B:$B,0))</f>
        <v>3</v>
      </c>
      <c r="E589" s="1" t="str">
        <f t="shared" si="37"/>
        <v>LE</v>
      </c>
      <c r="F589" s="1">
        <f t="shared" si="38"/>
        <v>23.7</v>
      </c>
      <c r="G589" s="1" t="str">
        <f t="shared" si="39"/>
        <v>23.7mm LE</v>
      </c>
      <c r="H589" s="1" t="str">
        <f>_xlfn.CONCAT(TEXT(R589,"0.0"),"mm ",INDEX('Pipe Lookup'!D:D,MATCH('~17 Pipe Segmentation'!S589,'Pipe Lookup'!C:C,0))," TYPE ",Q589)</f>
        <v>23.7mm Elbow TYPE 28</v>
      </c>
      <c r="M589" s="1" t="s">
        <v>9472</v>
      </c>
      <c r="N589" s="1">
        <v>1022785.04</v>
      </c>
      <c r="O589" s="1" t="s">
        <v>343</v>
      </c>
      <c r="P589" s="1">
        <v>4.9599999999627471</v>
      </c>
      <c r="Q589" s="1">
        <v>28</v>
      </c>
      <c r="R589" s="1">
        <v>23.7</v>
      </c>
      <c r="S589" s="1" t="s">
        <v>56</v>
      </c>
      <c r="T589" s="1" t="s">
        <v>337</v>
      </c>
      <c r="V589" s="1" t="s">
        <v>344</v>
      </c>
      <c r="W589" s="1">
        <v>0</v>
      </c>
      <c r="X589" s="1" t="s">
        <v>84</v>
      </c>
      <c r="Y589" s="1" t="s">
        <v>318</v>
      </c>
    </row>
    <row r="590" spans="1:25" x14ac:dyDescent="0.2">
      <c r="A590" s="1">
        <f t="shared" si="36"/>
        <v>1022790</v>
      </c>
      <c r="B590" s="1">
        <f t="shared" si="36"/>
        <v>1022838</v>
      </c>
      <c r="C590" s="11" t="s">
        <v>52</v>
      </c>
      <c r="D590" s="12">
        <f>INDEX(families!$A:$A,MATCH(E590,families!$B:$B,0))</f>
        <v>2</v>
      </c>
      <c r="E590" s="1" t="str">
        <f t="shared" si="37"/>
        <v>FBE</v>
      </c>
      <c r="F590" s="1">
        <f t="shared" si="38"/>
        <v>19</v>
      </c>
      <c r="G590" s="1" t="str">
        <f t="shared" si="39"/>
        <v>19.0mm FBE</v>
      </c>
      <c r="H590" s="1" t="str">
        <f>_xlfn.CONCAT(TEXT(R590,"0.0"),"mm ",INDEX('Pipe Lookup'!D:D,MATCH('~17 Pipe Segmentation'!S590,'Pipe Lookup'!C:C,0))," TYPE ",Q590)</f>
        <v>19.0mm Fusion-Bonded Epoxy TYPE 7</v>
      </c>
      <c r="M590" s="1" t="s">
        <v>9472</v>
      </c>
      <c r="N590" s="1" t="s">
        <v>343</v>
      </c>
      <c r="O590" s="1" t="s">
        <v>345</v>
      </c>
      <c r="P590" s="1">
        <v>48</v>
      </c>
      <c r="Q590" s="1">
        <v>7</v>
      </c>
      <c r="R590" s="1">
        <v>19</v>
      </c>
      <c r="S590" s="1" t="s">
        <v>54</v>
      </c>
      <c r="T590" s="1" t="s">
        <v>337</v>
      </c>
      <c r="W590" s="1">
        <v>0</v>
      </c>
      <c r="X590" s="1" t="s">
        <v>58</v>
      </c>
      <c r="Y590" s="1" t="s">
        <v>318</v>
      </c>
    </row>
    <row r="591" spans="1:25" x14ac:dyDescent="0.2">
      <c r="A591" s="1">
        <f t="shared" si="36"/>
        <v>1022838</v>
      </c>
      <c r="B591" s="1">
        <f t="shared" si="36"/>
        <v>1022908</v>
      </c>
      <c r="C591" s="11" t="s">
        <v>52</v>
      </c>
      <c r="D591" s="12">
        <f>INDEX(families!$A:$A,MATCH(E591,families!$B:$B,0))</f>
        <v>2</v>
      </c>
      <c r="E591" s="1" t="str">
        <f t="shared" si="37"/>
        <v>FBE</v>
      </c>
      <c r="F591" s="1">
        <f t="shared" si="38"/>
        <v>21.5</v>
      </c>
      <c r="G591" s="1" t="str">
        <f t="shared" si="39"/>
        <v>21.5mm FBE</v>
      </c>
      <c r="H591" s="1" t="str">
        <f>_xlfn.CONCAT(TEXT(R591,"0.0"),"mm ",INDEX('Pipe Lookup'!D:D,MATCH('~17 Pipe Segmentation'!S591,'Pipe Lookup'!C:C,0))," TYPE ",Q591)</f>
        <v>21.5mm Fusion-Bonded Epoxy TYPE 34</v>
      </c>
      <c r="M591" s="1" t="s">
        <v>9472</v>
      </c>
      <c r="N591" s="1" t="s">
        <v>345</v>
      </c>
      <c r="O591" s="1" t="s">
        <v>346</v>
      </c>
      <c r="P591" s="1">
        <v>70</v>
      </c>
      <c r="Q591" s="1">
        <v>34</v>
      </c>
      <c r="R591" s="1">
        <v>21.5</v>
      </c>
      <c r="S591" s="1" t="s">
        <v>54</v>
      </c>
      <c r="T591" s="1" t="s">
        <v>337</v>
      </c>
      <c r="V591" s="1" t="s">
        <v>347</v>
      </c>
      <c r="W591" s="1">
        <v>0</v>
      </c>
      <c r="X591" s="1" t="s">
        <v>58</v>
      </c>
      <c r="Y591" s="1" t="s">
        <v>318</v>
      </c>
    </row>
    <row r="592" spans="1:25" x14ac:dyDescent="0.2">
      <c r="A592" s="1">
        <f t="shared" si="36"/>
        <v>1022908</v>
      </c>
      <c r="B592" s="1">
        <f t="shared" si="36"/>
        <v>1023006</v>
      </c>
      <c r="C592" s="11" t="s">
        <v>52</v>
      </c>
      <c r="D592" s="12">
        <f>INDEX(families!$A:$A,MATCH(E592,families!$B:$B,0))</f>
        <v>2</v>
      </c>
      <c r="E592" s="1" t="str">
        <f t="shared" si="37"/>
        <v>FBE</v>
      </c>
      <c r="F592" s="1">
        <f t="shared" si="38"/>
        <v>19</v>
      </c>
      <c r="G592" s="1" t="str">
        <f t="shared" si="39"/>
        <v>19.0mm FBE</v>
      </c>
      <c r="H592" s="1" t="str">
        <f>_xlfn.CONCAT(TEXT(R592,"0.0"),"mm ",INDEX('Pipe Lookup'!D:D,MATCH('~17 Pipe Segmentation'!S592,'Pipe Lookup'!C:C,0))," TYPE ",Q592)</f>
        <v>19.0mm Fusion-Bonded Epoxy TYPE 7</v>
      </c>
      <c r="M592" s="1" t="s">
        <v>9472</v>
      </c>
      <c r="N592" s="1" t="s">
        <v>346</v>
      </c>
      <c r="O592" s="1" t="s">
        <v>348</v>
      </c>
      <c r="P592" s="1">
        <v>98</v>
      </c>
      <c r="Q592" s="1">
        <v>7</v>
      </c>
      <c r="R592" s="1">
        <v>19</v>
      </c>
      <c r="S592" s="1" t="s">
        <v>54</v>
      </c>
      <c r="T592" s="1" t="s">
        <v>337</v>
      </c>
      <c r="V592" s="1" t="s">
        <v>273</v>
      </c>
      <c r="W592" s="1">
        <v>0</v>
      </c>
      <c r="X592" s="1" t="s">
        <v>58</v>
      </c>
      <c r="Y592" s="1" t="s">
        <v>318</v>
      </c>
    </row>
    <row r="593" spans="1:25" x14ac:dyDescent="0.2">
      <c r="A593" s="1">
        <f t="shared" si="36"/>
        <v>1023007</v>
      </c>
      <c r="B593" s="1">
        <f t="shared" si="36"/>
        <v>1023214.06</v>
      </c>
      <c r="C593" s="11" t="s">
        <v>52</v>
      </c>
      <c r="D593" s="12">
        <f>INDEX(families!$A:$A,MATCH(E593,families!$B:$B,0))</f>
        <v>2</v>
      </c>
      <c r="E593" s="1" t="str">
        <f t="shared" si="37"/>
        <v>FBE</v>
      </c>
      <c r="F593" s="1">
        <f t="shared" si="38"/>
        <v>19</v>
      </c>
      <c r="G593" s="1" t="str">
        <f t="shared" si="39"/>
        <v>19.0mm FBE</v>
      </c>
      <c r="H593" s="1" t="str">
        <f>_xlfn.CONCAT(TEXT(R593,"0.0"),"mm ",INDEX('Pipe Lookup'!D:D,MATCH('~17 Pipe Segmentation'!S593,'Pipe Lookup'!C:C,0))," TYPE ",Q593)</f>
        <v>19.0mm Fusion-Bonded Epoxy TYPE 7</v>
      </c>
      <c r="M593" s="1" t="s">
        <v>9472</v>
      </c>
      <c r="N593" s="1">
        <v>1023007</v>
      </c>
      <c r="O593" s="1">
        <v>1023214.06</v>
      </c>
      <c r="P593" s="1">
        <v>207.06000000005588</v>
      </c>
      <c r="Q593" s="1">
        <v>7</v>
      </c>
      <c r="R593" s="1">
        <v>19</v>
      </c>
      <c r="S593" s="1" t="s">
        <v>54</v>
      </c>
      <c r="T593" s="1" t="s">
        <v>337</v>
      </c>
      <c r="W593" s="1" t="s">
        <v>173</v>
      </c>
      <c r="X593" s="1" t="s">
        <v>84</v>
      </c>
      <c r="Y593" s="1" t="s">
        <v>318</v>
      </c>
    </row>
    <row r="594" spans="1:25" x14ac:dyDescent="0.2">
      <c r="A594" s="1">
        <f t="shared" si="36"/>
        <v>1023214.06</v>
      </c>
      <c r="B594" s="1">
        <f t="shared" si="36"/>
        <v>1023219.3</v>
      </c>
      <c r="C594" s="11" t="s">
        <v>52</v>
      </c>
      <c r="D594" s="12">
        <f>INDEX(families!$A:$A,MATCH(E594,families!$B:$B,0))</f>
        <v>3</v>
      </c>
      <c r="E594" s="1" t="str">
        <f t="shared" si="37"/>
        <v>LE</v>
      </c>
      <c r="F594" s="1">
        <f t="shared" si="38"/>
        <v>23.7</v>
      </c>
      <c r="G594" s="1" t="str">
        <f t="shared" si="39"/>
        <v>23.7mm LE</v>
      </c>
      <c r="H594" s="1" t="str">
        <f>_xlfn.CONCAT(TEXT(R594,"0.0"),"mm ",INDEX('Pipe Lookup'!D:D,MATCH('~17 Pipe Segmentation'!S594,'Pipe Lookup'!C:C,0))," TYPE ",Q594)</f>
        <v>23.7mm Elbow TYPE 28</v>
      </c>
      <c r="M594" s="1" t="s">
        <v>9472</v>
      </c>
      <c r="N594" s="1">
        <v>1023214.06</v>
      </c>
      <c r="O594" s="1">
        <v>1023219.3</v>
      </c>
      <c r="P594" s="1">
        <v>5.2399999999906868</v>
      </c>
      <c r="Q594" s="1">
        <v>28</v>
      </c>
      <c r="R594" s="1">
        <v>23.7</v>
      </c>
      <c r="S594" s="1" t="s">
        <v>56</v>
      </c>
      <c r="T594" s="1" t="s">
        <v>337</v>
      </c>
      <c r="V594" s="1" t="s">
        <v>9606</v>
      </c>
      <c r="W594" s="1">
        <v>0</v>
      </c>
      <c r="X594" s="1" t="s">
        <v>58</v>
      </c>
    </row>
    <row r="595" spans="1:25" x14ac:dyDescent="0.2">
      <c r="A595" s="1">
        <f t="shared" si="36"/>
        <v>1023219.3</v>
      </c>
      <c r="B595" s="1">
        <f t="shared" si="36"/>
        <v>1023258.19</v>
      </c>
      <c r="C595" s="11" t="s">
        <v>52</v>
      </c>
      <c r="D595" s="12">
        <f>INDEX(families!$A:$A,MATCH(E595,families!$B:$B,0))</f>
        <v>2</v>
      </c>
      <c r="E595" s="1" t="str">
        <f t="shared" si="37"/>
        <v>FBE</v>
      </c>
      <c r="F595" s="1">
        <f t="shared" si="38"/>
        <v>19</v>
      </c>
      <c r="G595" s="1" t="str">
        <f t="shared" si="39"/>
        <v>19.0mm FBE</v>
      </c>
      <c r="H595" s="1" t="str">
        <f>_xlfn.CONCAT(TEXT(R595,"0.0"),"mm ",INDEX('Pipe Lookup'!D:D,MATCH('~17 Pipe Segmentation'!S595,'Pipe Lookup'!C:C,0))," TYPE ",Q595)</f>
        <v>19.0mm Fusion-Bonded Epoxy TYPE 7</v>
      </c>
      <c r="M595" s="1" t="s">
        <v>9472</v>
      </c>
      <c r="N595" s="1">
        <v>1023219.3</v>
      </c>
      <c r="O595" s="1">
        <v>1023258.19</v>
      </c>
      <c r="P595" s="1">
        <v>38.889999999897555</v>
      </c>
      <c r="Q595" s="1">
        <v>7</v>
      </c>
      <c r="R595" s="1">
        <v>19</v>
      </c>
      <c r="S595" s="1" t="s">
        <v>54</v>
      </c>
      <c r="T595" s="1" t="s">
        <v>337</v>
      </c>
      <c r="V595" s="1" t="s">
        <v>65</v>
      </c>
      <c r="W595" s="1">
        <v>0</v>
      </c>
      <c r="X595" s="1" t="s">
        <v>58</v>
      </c>
    </row>
    <row r="596" spans="1:25" x14ac:dyDescent="0.2">
      <c r="A596" s="1">
        <f t="shared" si="36"/>
        <v>1023258.19</v>
      </c>
      <c r="B596" s="1">
        <f t="shared" si="36"/>
        <v>1023265.18</v>
      </c>
      <c r="C596" s="11" t="s">
        <v>52</v>
      </c>
      <c r="D596" s="12">
        <f>INDEX(families!$A:$A,MATCH(E596,families!$B:$B,0))</f>
        <v>3</v>
      </c>
      <c r="E596" s="1" t="str">
        <f t="shared" si="37"/>
        <v>LE</v>
      </c>
      <c r="F596" s="1">
        <f t="shared" si="38"/>
        <v>23.7</v>
      </c>
      <c r="G596" s="1" t="str">
        <f t="shared" si="39"/>
        <v>23.7mm LE</v>
      </c>
      <c r="H596" s="1" t="str">
        <f>_xlfn.CONCAT(TEXT(R596,"0.0"),"mm ",INDEX('Pipe Lookup'!D:D,MATCH('~17 Pipe Segmentation'!S596,'Pipe Lookup'!C:C,0))," TYPE ",Q596)</f>
        <v>23.7mm Elbow TYPE 28</v>
      </c>
      <c r="M596" s="1" t="s">
        <v>9472</v>
      </c>
      <c r="N596" s="1">
        <v>1023258.19</v>
      </c>
      <c r="O596" s="1">
        <v>1023265.18</v>
      </c>
      <c r="P596" s="1">
        <v>6.9900000001071021</v>
      </c>
      <c r="Q596" s="1">
        <v>28</v>
      </c>
      <c r="R596" s="1">
        <v>23.7</v>
      </c>
      <c r="S596" s="1" t="s">
        <v>56</v>
      </c>
      <c r="T596" s="1" t="s">
        <v>337</v>
      </c>
      <c r="V596" s="1" t="s">
        <v>9607</v>
      </c>
      <c r="W596" s="1">
        <v>0</v>
      </c>
      <c r="X596" s="1" t="s">
        <v>58</v>
      </c>
    </row>
    <row r="597" spans="1:25" x14ac:dyDescent="0.2">
      <c r="A597" s="1">
        <f t="shared" si="36"/>
        <v>1023265.18</v>
      </c>
      <c r="B597" s="1">
        <f t="shared" si="36"/>
        <v>1023269.68</v>
      </c>
      <c r="C597" s="11" t="s">
        <v>52</v>
      </c>
      <c r="D597" s="12">
        <f>INDEX(families!$A:$A,MATCH(E597,families!$B:$B,0))</f>
        <v>2</v>
      </c>
      <c r="E597" s="1" t="str">
        <f t="shared" si="37"/>
        <v>FBE</v>
      </c>
      <c r="F597" s="1">
        <f t="shared" si="38"/>
        <v>19</v>
      </c>
      <c r="G597" s="1" t="str">
        <f t="shared" si="39"/>
        <v>19.0mm FBE</v>
      </c>
      <c r="H597" s="1" t="str">
        <f>_xlfn.CONCAT(TEXT(R597,"0.0"),"mm ",INDEX('Pipe Lookup'!D:D,MATCH('~17 Pipe Segmentation'!S597,'Pipe Lookup'!C:C,0))," TYPE ",Q597)</f>
        <v>19.0mm Fusion-Bonded Epoxy TYPE 7</v>
      </c>
      <c r="M597" s="1" t="s">
        <v>9472</v>
      </c>
      <c r="N597" s="1">
        <v>1023265.18</v>
      </c>
      <c r="O597" s="1">
        <v>1023269.68</v>
      </c>
      <c r="P597" s="1">
        <v>4.5</v>
      </c>
      <c r="Q597" s="1">
        <v>7</v>
      </c>
      <c r="R597" s="1">
        <v>19</v>
      </c>
      <c r="S597" s="1" t="s">
        <v>54</v>
      </c>
      <c r="T597" s="1" t="s">
        <v>337</v>
      </c>
      <c r="V597" s="1" t="s">
        <v>65</v>
      </c>
      <c r="W597" s="1">
        <v>0</v>
      </c>
      <c r="X597" s="1" t="s">
        <v>58</v>
      </c>
    </row>
    <row r="598" spans="1:25" x14ac:dyDescent="0.2">
      <c r="A598" s="1">
        <f t="shared" si="36"/>
        <v>1023269.68</v>
      </c>
      <c r="B598" s="1">
        <f t="shared" si="36"/>
        <v>1023275.68</v>
      </c>
      <c r="C598" s="11" t="s">
        <v>52</v>
      </c>
      <c r="D598" s="12">
        <f>INDEX(families!$A:$A,MATCH(E598,families!$B:$B,0))</f>
        <v>3</v>
      </c>
      <c r="E598" s="1" t="str">
        <f t="shared" si="37"/>
        <v>LE</v>
      </c>
      <c r="F598" s="1">
        <f t="shared" si="38"/>
        <v>23.7</v>
      </c>
      <c r="G598" s="1" t="str">
        <f t="shared" si="39"/>
        <v>23.7mm LE</v>
      </c>
      <c r="H598" s="1" t="str">
        <f>_xlfn.CONCAT(TEXT(R598,"0.0"),"mm ",INDEX('Pipe Lookup'!D:D,MATCH('~17 Pipe Segmentation'!S598,'Pipe Lookup'!C:C,0))," TYPE ",Q598)</f>
        <v>23.7mm Elbow TYPE 28</v>
      </c>
      <c r="M598" s="1" t="s">
        <v>9472</v>
      </c>
      <c r="N598" s="1">
        <v>1023269.68</v>
      </c>
      <c r="O598" s="1">
        <v>1023275.68</v>
      </c>
      <c r="P598" s="1">
        <v>6</v>
      </c>
      <c r="Q598" s="1">
        <v>28</v>
      </c>
      <c r="R598" s="1">
        <v>23.7</v>
      </c>
      <c r="S598" s="1" t="s">
        <v>56</v>
      </c>
      <c r="T598" s="1" t="s">
        <v>337</v>
      </c>
      <c r="V598" s="1" t="s">
        <v>9608</v>
      </c>
      <c r="W598" s="1">
        <v>0</v>
      </c>
      <c r="X598" s="1" t="s">
        <v>58</v>
      </c>
    </row>
    <row r="599" spans="1:25" x14ac:dyDescent="0.2">
      <c r="A599" s="1">
        <f t="shared" si="36"/>
        <v>1023275.68</v>
      </c>
      <c r="B599" s="1">
        <f t="shared" si="36"/>
        <v>1023457.07</v>
      </c>
      <c r="C599" s="11" t="s">
        <v>52</v>
      </c>
      <c r="D599" s="12">
        <f>INDEX(families!$A:$A,MATCH(E599,families!$B:$B,0))</f>
        <v>2</v>
      </c>
      <c r="E599" s="1" t="str">
        <f t="shared" si="37"/>
        <v>FBE</v>
      </c>
      <c r="F599" s="1">
        <f t="shared" si="38"/>
        <v>19</v>
      </c>
      <c r="G599" s="1" t="str">
        <f t="shared" si="39"/>
        <v>19.0mm FBE</v>
      </c>
      <c r="H599" s="1" t="str">
        <f>_xlfn.CONCAT(TEXT(R599,"0.0"),"mm ",INDEX('Pipe Lookup'!D:D,MATCH('~17 Pipe Segmentation'!S599,'Pipe Lookup'!C:C,0))," TYPE ",Q599)</f>
        <v>19.0mm Fusion-Bonded Epoxy TYPE 7</v>
      </c>
      <c r="M599" s="1" t="s">
        <v>9472</v>
      </c>
      <c r="N599" s="1">
        <v>1023275.68</v>
      </c>
      <c r="O599" s="1">
        <v>1023457.07</v>
      </c>
      <c r="P599" s="1">
        <v>181.38999999989755</v>
      </c>
      <c r="Q599" s="1">
        <v>7</v>
      </c>
      <c r="R599" s="1">
        <v>19</v>
      </c>
      <c r="S599" s="1" t="s">
        <v>54</v>
      </c>
      <c r="T599" s="1" t="s">
        <v>337</v>
      </c>
      <c r="V599" s="1" t="s">
        <v>65</v>
      </c>
      <c r="W599" s="1">
        <v>0</v>
      </c>
      <c r="X599" s="1" t="s">
        <v>58</v>
      </c>
    </row>
    <row r="600" spans="1:25" x14ac:dyDescent="0.2">
      <c r="A600" s="1">
        <f t="shared" si="36"/>
        <v>1023457.07</v>
      </c>
      <c r="B600" s="1">
        <f t="shared" si="36"/>
        <v>1023462.3</v>
      </c>
      <c r="C600" s="11" t="s">
        <v>52</v>
      </c>
      <c r="D600" s="12">
        <f>INDEX(families!$A:$A,MATCH(E600,families!$B:$B,0))</f>
        <v>3</v>
      </c>
      <c r="E600" s="1" t="str">
        <f t="shared" si="37"/>
        <v>LE</v>
      </c>
      <c r="F600" s="1">
        <f t="shared" si="38"/>
        <v>23.7</v>
      </c>
      <c r="G600" s="1" t="str">
        <f t="shared" si="39"/>
        <v>23.7mm LE</v>
      </c>
      <c r="H600" s="1" t="str">
        <f>_xlfn.CONCAT(TEXT(R600,"0.0"),"mm ",INDEX('Pipe Lookup'!D:D,MATCH('~17 Pipe Segmentation'!S600,'Pipe Lookup'!C:C,0))," TYPE ",Q600)</f>
        <v>23.7mm Elbow TYPE 28</v>
      </c>
      <c r="M600" s="1" t="s">
        <v>9472</v>
      </c>
      <c r="N600" s="1">
        <v>1023457.07</v>
      </c>
      <c r="O600" s="1">
        <v>1023462.3</v>
      </c>
      <c r="P600" s="1">
        <v>5.2300000000977889</v>
      </c>
      <c r="Q600" s="1">
        <v>28</v>
      </c>
      <c r="R600" s="1">
        <v>23.7</v>
      </c>
      <c r="S600" s="1" t="s">
        <v>56</v>
      </c>
      <c r="T600" s="1" t="s">
        <v>337</v>
      </c>
      <c r="V600" s="1" t="s">
        <v>9609</v>
      </c>
      <c r="W600" s="1">
        <v>0</v>
      </c>
      <c r="X600" s="1" t="s">
        <v>58</v>
      </c>
    </row>
    <row r="601" spans="1:25" x14ac:dyDescent="0.2">
      <c r="A601" s="1">
        <f t="shared" si="36"/>
        <v>1023462.3</v>
      </c>
      <c r="B601" s="1">
        <f t="shared" si="36"/>
        <v>1023762.68</v>
      </c>
      <c r="C601" s="11" t="s">
        <v>52</v>
      </c>
      <c r="D601" s="12">
        <f>INDEX(families!$A:$A,MATCH(E601,families!$B:$B,0))</f>
        <v>2</v>
      </c>
      <c r="E601" s="1" t="str">
        <f t="shared" si="37"/>
        <v>FBE</v>
      </c>
      <c r="F601" s="1">
        <f t="shared" si="38"/>
        <v>19</v>
      </c>
      <c r="G601" s="1" t="str">
        <f t="shared" si="39"/>
        <v>19.0mm FBE</v>
      </c>
      <c r="H601" s="1" t="str">
        <f>_xlfn.CONCAT(TEXT(R601,"0.0"),"mm ",INDEX('Pipe Lookup'!D:D,MATCH('~17 Pipe Segmentation'!S601,'Pipe Lookup'!C:C,0))," TYPE ",Q601)</f>
        <v>19.0mm Fusion-Bonded Epoxy TYPE 7</v>
      </c>
      <c r="M601" s="1" t="s">
        <v>9472</v>
      </c>
      <c r="N601" s="1">
        <v>1023462.3</v>
      </c>
      <c r="O601" s="1">
        <v>1023762.68</v>
      </c>
      <c r="P601" s="1">
        <v>300.38000000000466</v>
      </c>
      <c r="Q601" s="1">
        <v>7</v>
      </c>
      <c r="R601" s="1">
        <v>19</v>
      </c>
      <c r="S601" s="1" t="s">
        <v>54</v>
      </c>
      <c r="T601" s="1" t="s">
        <v>337</v>
      </c>
      <c r="W601" s="1">
        <v>0</v>
      </c>
      <c r="X601" s="1" t="s">
        <v>58</v>
      </c>
    </row>
    <row r="602" spans="1:25" x14ac:dyDescent="0.2">
      <c r="A602" s="1">
        <f t="shared" si="36"/>
        <v>1023762.68</v>
      </c>
      <c r="B602" s="1">
        <f t="shared" si="36"/>
        <v>1023810.68</v>
      </c>
      <c r="C602" s="11" t="s">
        <v>52</v>
      </c>
      <c r="D602" s="12">
        <f>INDEX(families!$A:$A,MATCH(E602,families!$B:$B,0))</f>
        <v>2</v>
      </c>
      <c r="E602" s="1" t="str">
        <f t="shared" si="37"/>
        <v>FBE</v>
      </c>
      <c r="F602" s="1">
        <f t="shared" si="38"/>
        <v>21.5</v>
      </c>
      <c r="G602" s="1" t="str">
        <f t="shared" si="39"/>
        <v>21.5mm FBE</v>
      </c>
      <c r="H602" s="1" t="str">
        <f>_xlfn.CONCAT(TEXT(R602,"0.0"),"mm ",INDEX('Pipe Lookup'!D:D,MATCH('~17 Pipe Segmentation'!S602,'Pipe Lookup'!C:C,0))," TYPE ",Q602)</f>
        <v>21.5mm Fusion-Bonded Epoxy TYPE 34</v>
      </c>
      <c r="M602" s="1" t="s">
        <v>9472</v>
      </c>
      <c r="N602" s="1">
        <v>1023762.68</v>
      </c>
      <c r="O602" s="1">
        <v>1023810.68</v>
      </c>
      <c r="P602" s="1">
        <v>48</v>
      </c>
      <c r="Q602" s="1">
        <v>34</v>
      </c>
      <c r="R602" s="1">
        <v>21.5</v>
      </c>
      <c r="S602" s="1" t="s">
        <v>54</v>
      </c>
      <c r="T602" s="1" t="s">
        <v>337</v>
      </c>
      <c r="V602" s="1" t="s">
        <v>353</v>
      </c>
      <c r="W602" s="1">
        <v>0</v>
      </c>
      <c r="X602" s="1" t="s">
        <v>58</v>
      </c>
    </row>
    <row r="603" spans="1:25" x14ac:dyDescent="0.2">
      <c r="A603" s="1">
        <f t="shared" si="36"/>
        <v>1023810.68</v>
      </c>
      <c r="B603" s="1">
        <f t="shared" si="36"/>
        <v>1023871</v>
      </c>
      <c r="C603" s="11" t="s">
        <v>52</v>
      </c>
      <c r="D603" s="12">
        <f>INDEX(families!$A:$A,MATCH(E603,families!$B:$B,0))</f>
        <v>2</v>
      </c>
      <c r="E603" s="1" t="str">
        <f t="shared" si="37"/>
        <v>FBE</v>
      </c>
      <c r="F603" s="1">
        <f t="shared" si="38"/>
        <v>19</v>
      </c>
      <c r="G603" s="1" t="str">
        <f t="shared" si="39"/>
        <v>19.0mm FBE</v>
      </c>
      <c r="H603" s="1" t="str">
        <f>_xlfn.CONCAT(TEXT(R603,"0.0"),"mm ",INDEX('Pipe Lookup'!D:D,MATCH('~17 Pipe Segmentation'!S603,'Pipe Lookup'!C:C,0))," TYPE ",Q603)</f>
        <v>19.0mm Fusion-Bonded Epoxy TYPE 7</v>
      </c>
      <c r="M603" s="1" t="s">
        <v>9472</v>
      </c>
      <c r="N603" s="1">
        <v>1023810.68</v>
      </c>
      <c r="O603" s="1">
        <v>1023871</v>
      </c>
      <c r="P603" s="1">
        <v>60.319999999948777</v>
      </c>
      <c r="Q603" s="1">
        <v>7</v>
      </c>
      <c r="R603" s="1">
        <v>19</v>
      </c>
      <c r="S603" s="1" t="s">
        <v>54</v>
      </c>
      <c r="T603" s="1" t="s">
        <v>337</v>
      </c>
      <c r="W603" s="1">
        <v>0</v>
      </c>
      <c r="X603" s="1" t="s">
        <v>58</v>
      </c>
    </row>
    <row r="604" spans="1:25" x14ac:dyDescent="0.2">
      <c r="A604" s="1">
        <f t="shared" si="36"/>
        <v>1023871</v>
      </c>
      <c r="B604" s="1">
        <f t="shared" si="36"/>
        <v>1023967</v>
      </c>
      <c r="C604" s="11" t="s">
        <v>52</v>
      </c>
      <c r="D604" s="12">
        <f>INDEX(families!$A:$A,MATCH(E604,families!$B:$B,0))</f>
        <v>2</v>
      </c>
      <c r="E604" s="1" t="str">
        <f t="shared" si="37"/>
        <v>FBE</v>
      </c>
      <c r="F604" s="1">
        <f t="shared" si="38"/>
        <v>21.5</v>
      </c>
      <c r="G604" s="1" t="str">
        <f t="shared" si="39"/>
        <v>21.5mm FBE</v>
      </c>
      <c r="H604" s="1" t="str">
        <f>_xlfn.CONCAT(TEXT(R604,"0.0"),"mm ",INDEX('Pipe Lookup'!D:D,MATCH('~17 Pipe Segmentation'!S604,'Pipe Lookup'!C:C,0))," TYPE ",Q604)</f>
        <v>21.5mm Fusion-Bonded Epoxy TYPE 34</v>
      </c>
      <c r="M604" s="1" t="s">
        <v>9472</v>
      </c>
      <c r="N604" s="1">
        <v>1023871</v>
      </c>
      <c r="O604" s="1">
        <v>1023967</v>
      </c>
      <c r="P604" s="1">
        <v>96</v>
      </c>
      <c r="Q604" s="1">
        <v>34</v>
      </c>
      <c r="R604" s="1">
        <v>21.5</v>
      </c>
      <c r="S604" s="1" t="s">
        <v>54</v>
      </c>
      <c r="T604" s="1" t="s">
        <v>337</v>
      </c>
      <c r="V604" s="1" t="s">
        <v>354</v>
      </c>
      <c r="W604" s="1">
        <v>0</v>
      </c>
      <c r="X604" s="1" t="s">
        <v>58</v>
      </c>
    </row>
    <row r="605" spans="1:25" x14ac:dyDescent="0.2">
      <c r="A605" s="1">
        <f t="shared" si="36"/>
        <v>1023967</v>
      </c>
      <c r="B605" s="1">
        <f t="shared" si="36"/>
        <v>1023973</v>
      </c>
      <c r="C605" s="11" t="s">
        <v>52</v>
      </c>
      <c r="D605" s="12">
        <f>INDEX(families!$A:$A,MATCH(E605,families!$B:$B,0))</f>
        <v>3</v>
      </c>
      <c r="E605" s="1" t="str">
        <f t="shared" si="37"/>
        <v>LE</v>
      </c>
      <c r="F605" s="1">
        <f t="shared" si="38"/>
        <v>23.7</v>
      </c>
      <c r="G605" s="1" t="str">
        <f t="shared" si="39"/>
        <v>23.7mm LE</v>
      </c>
      <c r="H605" s="1" t="str">
        <f>_xlfn.CONCAT(TEXT(R605,"0.0"),"mm ",INDEX('Pipe Lookup'!D:D,MATCH('~17 Pipe Segmentation'!S605,'Pipe Lookup'!C:C,0))," TYPE ",Q605)</f>
        <v>23.7mm Elbow TYPE 28</v>
      </c>
      <c r="M605" s="1" t="s">
        <v>9472</v>
      </c>
      <c r="N605" s="1">
        <v>1023967</v>
      </c>
      <c r="O605" s="1">
        <v>1023973</v>
      </c>
      <c r="P605" s="1">
        <v>6</v>
      </c>
      <c r="Q605" s="1">
        <v>28</v>
      </c>
      <c r="R605" s="1">
        <v>23.7</v>
      </c>
      <c r="S605" s="1" t="s">
        <v>56</v>
      </c>
      <c r="T605" s="1" t="s">
        <v>337</v>
      </c>
      <c r="V605" s="1" t="s">
        <v>9610</v>
      </c>
      <c r="W605" s="1">
        <v>0</v>
      </c>
      <c r="X605" s="1" t="s">
        <v>58</v>
      </c>
    </row>
    <row r="606" spans="1:25" x14ac:dyDescent="0.2">
      <c r="A606" s="1">
        <f t="shared" si="36"/>
        <v>1023973</v>
      </c>
      <c r="B606" s="1">
        <f t="shared" si="36"/>
        <v>1023985</v>
      </c>
      <c r="C606" s="11" t="s">
        <v>52</v>
      </c>
      <c r="D606" s="12">
        <f>INDEX(families!$A:$A,MATCH(E606,families!$B:$B,0))</f>
        <v>2</v>
      </c>
      <c r="E606" s="1" t="str">
        <f t="shared" si="37"/>
        <v>FBE</v>
      </c>
      <c r="F606" s="1">
        <f t="shared" si="38"/>
        <v>21.5</v>
      </c>
      <c r="G606" s="1" t="str">
        <f t="shared" si="39"/>
        <v>21.5mm FBE</v>
      </c>
      <c r="H606" s="1" t="str">
        <f>_xlfn.CONCAT(TEXT(R606,"0.0"),"mm ",INDEX('Pipe Lookup'!D:D,MATCH('~17 Pipe Segmentation'!S606,'Pipe Lookup'!C:C,0))," TYPE ",Q606)</f>
        <v>21.5mm Fusion-Bonded Epoxy TYPE 34</v>
      </c>
      <c r="M606" s="1" t="s">
        <v>9472</v>
      </c>
      <c r="N606" s="1">
        <v>1023973</v>
      </c>
      <c r="O606" s="1">
        <v>1023985</v>
      </c>
      <c r="P606" s="1">
        <v>12</v>
      </c>
      <c r="Q606" s="1">
        <v>34</v>
      </c>
      <c r="R606" s="1">
        <v>21.5</v>
      </c>
      <c r="S606" s="1" t="s">
        <v>54</v>
      </c>
      <c r="T606" s="1" t="s">
        <v>337</v>
      </c>
      <c r="W606" s="1">
        <v>0</v>
      </c>
      <c r="X606" s="1" t="s">
        <v>58</v>
      </c>
    </row>
    <row r="607" spans="1:25" x14ac:dyDescent="0.2">
      <c r="A607" s="1">
        <f t="shared" si="36"/>
        <v>1023985</v>
      </c>
      <c r="B607" s="1">
        <f t="shared" si="36"/>
        <v>1023990</v>
      </c>
      <c r="C607" s="11" t="s">
        <v>52</v>
      </c>
      <c r="D607" s="12">
        <f>INDEX(families!$A:$A,MATCH(E607,families!$B:$B,0))</f>
        <v>3</v>
      </c>
      <c r="E607" s="1" t="str">
        <f t="shared" si="37"/>
        <v>LE</v>
      </c>
      <c r="F607" s="1">
        <f t="shared" si="38"/>
        <v>23.7</v>
      </c>
      <c r="G607" s="1" t="str">
        <f t="shared" si="39"/>
        <v>23.7mm LE</v>
      </c>
      <c r="H607" s="1" t="str">
        <f>_xlfn.CONCAT(TEXT(R607,"0.0"),"mm ",INDEX('Pipe Lookup'!D:D,MATCH('~17 Pipe Segmentation'!S607,'Pipe Lookup'!C:C,0))," TYPE ",Q607)</f>
        <v>23.7mm Elbow TYPE 28</v>
      </c>
      <c r="M607" s="1" t="s">
        <v>9472</v>
      </c>
      <c r="N607" s="1">
        <v>1023985</v>
      </c>
      <c r="O607" s="1">
        <v>1023990</v>
      </c>
      <c r="P607" s="1">
        <v>5</v>
      </c>
      <c r="Q607" s="1">
        <v>28</v>
      </c>
      <c r="R607" s="1">
        <v>23.7</v>
      </c>
      <c r="S607" s="1" t="s">
        <v>56</v>
      </c>
      <c r="T607" s="1" t="s">
        <v>337</v>
      </c>
      <c r="V607" s="1" t="s">
        <v>9611</v>
      </c>
      <c r="W607" s="1">
        <v>0</v>
      </c>
      <c r="X607" s="1" t="s">
        <v>58</v>
      </c>
    </row>
    <row r="608" spans="1:25" x14ac:dyDescent="0.2">
      <c r="A608" s="1">
        <f t="shared" si="36"/>
        <v>1023990</v>
      </c>
      <c r="B608" s="1">
        <f t="shared" si="36"/>
        <v>1024050</v>
      </c>
      <c r="C608" s="11" t="s">
        <v>52</v>
      </c>
      <c r="D608" s="12">
        <f>INDEX(families!$A:$A,MATCH(E608,families!$B:$B,0))</f>
        <v>2</v>
      </c>
      <c r="E608" s="1" t="str">
        <f t="shared" si="37"/>
        <v>FBE</v>
      </c>
      <c r="F608" s="1">
        <f t="shared" si="38"/>
        <v>19</v>
      </c>
      <c r="G608" s="1" t="str">
        <f t="shared" si="39"/>
        <v>19.0mm FBE</v>
      </c>
      <c r="H608" s="1" t="str">
        <f>_xlfn.CONCAT(TEXT(R608,"0.0"),"mm ",INDEX('Pipe Lookup'!D:D,MATCH('~17 Pipe Segmentation'!S608,'Pipe Lookup'!C:C,0))," TYPE ",Q608)</f>
        <v>19.0mm Fusion-Bonded Epoxy TYPE 7</v>
      </c>
      <c r="M608" s="1" t="s">
        <v>9472</v>
      </c>
      <c r="N608" s="1">
        <v>1023990</v>
      </c>
      <c r="O608" s="1" t="s">
        <v>359</v>
      </c>
      <c r="P608" s="1">
        <v>60</v>
      </c>
      <c r="Q608" s="1">
        <v>7</v>
      </c>
      <c r="R608" s="1">
        <v>19</v>
      </c>
      <c r="S608" s="1" t="s">
        <v>54</v>
      </c>
      <c r="T608" s="1" t="s">
        <v>337</v>
      </c>
      <c r="V608" s="1" t="s">
        <v>9612</v>
      </c>
      <c r="W608" s="1">
        <v>0</v>
      </c>
      <c r="X608" s="1" t="s">
        <v>58</v>
      </c>
    </row>
    <row r="609" spans="1:24" x14ac:dyDescent="0.2">
      <c r="A609" s="1">
        <f t="shared" si="36"/>
        <v>1024050</v>
      </c>
      <c r="B609" s="1">
        <f t="shared" si="36"/>
        <v>1024054</v>
      </c>
      <c r="C609" s="11" t="s">
        <v>52</v>
      </c>
      <c r="D609" s="12">
        <f>INDEX(families!$A:$A,MATCH(E609,families!$B:$B,0))</f>
        <v>3</v>
      </c>
      <c r="E609" s="1" t="str">
        <f t="shared" si="37"/>
        <v>LE</v>
      </c>
      <c r="F609" s="1">
        <f t="shared" si="38"/>
        <v>23.7</v>
      </c>
      <c r="G609" s="1" t="str">
        <f t="shared" si="39"/>
        <v>23.7mm LE</v>
      </c>
      <c r="H609" s="1" t="str">
        <f>_xlfn.CONCAT(TEXT(R609,"0.0"),"mm ",INDEX('Pipe Lookup'!D:D,MATCH('~17 Pipe Segmentation'!S609,'Pipe Lookup'!C:C,0))," TYPE ",Q609)</f>
        <v>23.7mm Elbow TYPE 28</v>
      </c>
      <c r="M609" s="1" t="s">
        <v>9472</v>
      </c>
      <c r="N609" s="1" t="s">
        <v>359</v>
      </c>
      <c r="O609" s="1" t="s">
        <v>360</v>
      </c>
      <c r="P609" s="1">
        <v>4</v>
      </c>
      <c r="Q609" s="1">
        <v>28</v>
      </c>
      <c r="R609" s="1">
        <v>23.7</v>
      </c>
      <c r="S609" s="1" t="s">
        <v>56</v>
      </c>
      <c r="T609" s="1" t="s">
        <v>337</v>
      </c>
      <c r="V609" s="1" t="s">
        <v>361</v>
      </c>
      <c r="W609" s="1">
        <v>0</v>
      </c>
      <c r="X609" s="1" t="s">
        <v>58</v>
      </c>
    </row>
    <row r="610" spans="1:24" x14ac:dyDescent="0.2">
      <c r="A610" s="1">
        <f t="shared" si="36"/>
        <v>1024054</v>
      </c>
      <c r="B610" s="1">
        <f t="shared" si="36"/>
        <v>1024099</v>
      </c>
      <c r="C610" s="11" t="s">
        <v>52</v>
      </c>
      <c r="D610" s="12">
        <f>INDEX(families!$A:$A,MATCH(E610,families!$B:$B,0))</f>
        <v>2</v>
      </c>
      <c r="E610" s="1" t="str">
        <f t="shared" si="37"/>
        <v>FBE</v>
      </c>
      <c r="F610" s="1">
        <f t="shared" si="38"/>
        <v>19</v>
      </c>
      <c r="G610" s="1" t="str">
        <f t="shared" si="39"/>
        <v>19.0mm FBE</v>
      </c>
      <c r="H610" s="1" t="str">
        <f>_xlfn.CONCAT(TEXT(R610,"0.0"),"mm ",INDEX('Pipe Lookup'!D:D,MATCH('~17 Pipe Segmentation'!S610,'Pipe Lookup'!C:C,0))," TYPE ",Q610)</f>
        <v>19.0mm Fusion-Bonded Epoxy TYPE 7</v>
      </c>
      <c r="M610" s="1" t="s">
        <v>9472</v>
      </c>
      <c r="N610" s="1" t="s">
        <v>360</v>
      </c>
      <c r="O610" s="1" t="s">
        <v>362</v>
      </c>
      <c r="P610" s="1">
        <v>45</v>
      </c>
      <c r="Q610" s="1">
        <v>7</v>
      </c>
      <c r="R610" s="1">
        <v>19</v>
      </c>
      <c r="S610" s="1" t="s">
        <v>54</v>
      </c>
      <c r="T610" s="1" t="s">
        <v>337</v>
      </c>
      <c r="W610" s="1">
        <v>0</v>
      </c>
      <c r="X610" s="1" t="s">
        <v>58</v>
      </c>
    </row>
    <row r="611" spans="1:24" x14ac:dyDescent="0.2">
      <c r="A611" s="1">
        <f t="shared" si="36"/>
        <v>1024099</v>
      </c>
      <c r="B611" s="1">
        <f t="shared" si="36"/>
        <v>1024123</v>
      </c>
      <c r="C611" s="11" t="s">
        <v>52</v>
      </c>
      <c r="D611" s="12">
        <f>INDEX(families!$A:$A,MATCH(E611,families!$B:$B,0))</f>
        <v>1</v>
      </c>
      <c r="E611" s="1" t="str">
        <f t="shared" si="37"/>
        <v>ARO</v>
      </c>
      <c r="F611" s="1">
        <f t="shared" si="38"/>
        <v>19</v>
      </c>
      <c r="G611" s="1" t="str">
        <f t="shared" si="39"/>
        <v>19.0mm ARO</v>
      </c>
      <c r="H611" s="1" t="str">
        <f>_xlfn.CONCAT(TEXT(R611,"0.0"),"mm ",INDEX('Pipe Lookup'!D:D,MATCH('~17 Pipe Segmentation'!S611,'Pipe Lookup'!C:C,0))," TYPE ",Q611)</f>
        <v>19.0mm Abrasion-Resistant Overcoat TYPE 8</v>
      </c>
      <c r="M611" s="1" t="s">
        <v>9472</v>
      </c>
      <c r="N611" s="1" t="s">
        <v>362</v>
      </c>
      <c r="O611" s="1" t="s">
        <v>363</v>
      </c>
      <c r="P611" s="1">
        <v>24</v>
      </c>
      <c r="Q611" s="1">
        <v>8</v>
      </c>
      <c r="R611" s="1">
        <v>19</v>
      </c>
      <c r="S611" s="1" t="s">
        <v>78</v>
      </c>
      <c r="T611" s="1" t="s">
        <v>337</v>
      </c>
      <c r="V611" s="1" t="s">
        <v>364</v>
      </c>
      <c r="W611" s="1">
        <v>0</v>
      </c>
      <c r="X611" s="1" t="s">
        <v>58</v>
      </c>
    </row>
    <row r="612" spans="1:24" x14ac:dyDescent="0.2">
      <c r="A612" s="1">
        <f t="shared" si="36"/>
        <v>1024123</v>
      </c>
      <c r="B612" s="1">
        <f t="shared" si="36"/>
        <v>1024231</v>
      </c>
      <c r="C612" s="11" t="s">
        <v>52</v>
      </c>
      <c r="D612" s="12">
        <f>INDEX(families!$A:$A,MATCH(E612,families!$B:$B,0))</f>
        <v>2</v>
      </c>
      <c r="E612" s="1" t="str">
        <f t="shared" si="37"/>
        <v>FBE</v>
      </c>
      <c r="F612" s="1">
        <f t="shared" si="38"/>
        <v>19</v>
      </c>
      <c r="G612" s="1" t="str">
        <f t="shared" si="39"/>
        <v>19.0mm FBE</v>
      </c>
      <c r="H612" s="1" t="str">
        <f>_xlfn.CONCAT(TEXT(R612,"0.0"),"mm ",INDEX('Pipe Lookup'!D:D,MATCH('~17 Pipe Segmentation'!S612,'Pipe Lookup'!C:C,0))," TYPE ",Q612)</f>
        <v>19.0mm Fusion-Bonded Epoxy TYPE 7</v>
      </c>
      <c r="M612" s="1" t="s">
        <v>9472</v>
      </c>
      <c r="N612" s="1" t="s">
        <v>363</v>
      </c>
      <c r="O612" s="1" t="s">
        <v>365</v>
      </c>
      <c r="P612" s="1">
        <v>108</v>
      </c>
      <c r="Q612" s="1">
        <v>7</v>
      </c>
      <c r="R612" s="1">
        <v>19</v>
      </c>
      <c r="S612" s="1" t="s">
        <v>54</v>
      </c>
      <c r="T612" s="1" t="s">
        <v>337</v>
      </c>
      <c r="W612" s="1">
        <v>0</v>
      </c>
      <c r="X612" s="1" t="s">
        <v>58</v>
      </c>
    </row>
    <row r="613" spans="1:24" x14ac:dyDescent="0.2">
      <c r="A613" s="1">
        <f t="shared" si="36"/>
        <v>1024231</v>
      </c>
      <c r="B613" s="1">
        <f t="shared" si="36"/>
        <v>1024236</v>
      </c>
      <c r="C613" s="11" t="s">
        <v>52</v>
      </c>
      <c r="D613" s="12">
        <f>INDEX(families!$A:$A,MATCH(E613,families!$B:$B,0))</f>
        <v>3</v>
      </c>
      <c r="E613" s="1" t="str">
        <f t="shared" si="37"/>
        <v>LE</v>
      </c>
      <c r="F613" s="1">
        <f t="shared" si="38"/>
        <v>23.7</v>
      </c>
      <c r="G613" s="1" t="str">
        <f t="shared" si="39"/>
        <v>23.7mm LE</v>
      </c>
      <c r="H613" s="1" t="str">
        <f>_xlfn.CONCAT(TEXT(R613,"0.0"),"mm ",INDEX('Pipe Lookup'!D:D,MATCH('~17 Pipe Segmentation'!S613,'Pipe Lookup'!C:C,0))," TYPE ",Q613)</f>
        <v>23.7mm Elbow TYPE 28</v>
      </c>
      <c r="M613" s="1" t="s">
        <v>9472</v>
      </c>
      <c r="N613" s="1" t="s">
        <v>365</v>
      </c>
      <c r="O613" s="1" t="s">
        <v>366</v>
      </c>
      <c r="P613" s="1">
        <v>5</v>
      </c>
      <c r="Q613" s="1">
        <v>28</v>
      </c>
      <c r="R613" s="1">
        <v>23.7</v>
      </c>
      <c r="S613" s="1" t="s">
        <v>56</v>
      </c>
      <c r="T613" s="1" t="s">
        <v>337</v>
      </c>
      <c r="V613" s="1" t="s">
        <v>367</v>
      </c>
      <c r="W613" s="1">
        <v>0</v>
      </c>
      <c r="X613" s="1" t="s">
        <v>58</v>
      </c>
    </row>
    <row r="614" spans="1:24" x14ac:dyDescent="0.2">
      <c r="A614" s="1">
        <f t="shared" si="36"/>
        <v>1024236</v>
      </c>
      <c r="B614" s="1">
        <f t="shared" si="36"/>
        <v>1024283</v>
      </c>
      <c r="C614" s="11" t="s">
        <v>52</v>
      </c>
      <c r="D614" s="12">
        <f>INDEX(families!$A:$A,MATCH(E614,families!$B:$B,0))</f>
        <v>2</v>
      </c>
      <c r="E614" s="1" t="str">
        <f t="shared" si="37"/>
        <v>FBE</v>
      </c>
      <c r="F614" s="1">
        <f t="shared" si="38"/>
        <v>19</v>
      </c>
      <c r="G614" s="1" t="str">
        <f t="shared" si="39"/>
        <v>19.0mm FBE</v>
      </c>
      <c r="H614" s="1" t="str">
        <f>_xlfn.CONCAT(TEXT(R614,"0.0"),"mm ",INDEX('Pipe Lookup'!D:D,MATCH('~17 Pipe Segmentation'!S614,'Pipe Lookup'!C:C,0))," TYPE ",Q614)</f>
        <v>19.0mm Fusion-Bonded Epoxy TYPE 7</v>
      </c>
      <c r="M614" s="1" t="s">
        <v>9472</v>
      </c>
      <c r="N614" s="1" t="s">
        <v>366</v>
      </c>
      <c r="O614" s="1" t="s">
        <v>9613</v>
      </c>
      <c r="P614" s="1">
        <v>47</v>
      </c>
      <c r="Q614" s="1">
        <v>7</v>
      </c>
      <c r="R614" s="1">
        <v>19</v>
      </c>
      <c r="S614" s="1" t="s">
        <v>54</v>
      </c>
      <c r="T614" s="1" t="s">
        <v>337</v>
      </c>
      <c r="W614" s="1">
        <v>0</v>
      </c>
      <c r="X614" s="1" t="s">
        <v>58</v>
      </c>
    </row>
    <row r="615" spans="1:24" x14ac:dyDescent="0.2">
      <c r="A615" s="1">
        <f t="shared" si="36"/>
        <v>1024283</v>
      </c>
      <c r="B615" s="1">
        <f t="shared" si="36"/>
        <v>1024403</v>
      </c>
      <c r="C615" s="11" t="s">
        <v>52</v>
      </c>
      <c r="D615" s="12">
        <f>INDEX(families!$A:$A,MATCH(E615,families!$B:$B,0))</f>
        <v>1</v>
      </c>
      <c r="E615" s="1" t="str">
        <f t="shared" si="37"/>
        <v>ARO</v>
      </c>
      <c r="F615" s="1">
        <f t="shared" si="38"/>
        <v>21.5</v>
      </c>
      <c r="G615" s="1" t="str">
        <f t="shared" si="39"/>
        <v>21.5mm ARO</v>
      </c>
      <c r="H615" s="1" t="str">
        <f>_xlfn.CONCAT(TEXT(R615,"0.0"),"mm ",INDEX('Pipe Lookup'!D:D,MATCH('~17 Pipe Segmentation'!S615,'Pipe Lookup'!C:C,0))," TYPE ",Q615)</f>
        <v>21.5mm Abrasion-Resistant Overcoat TYPE 15</v>
      </c>
      <c r="M615" s="1" t="s">
        <v>9472</v>
      </c>
      <c r="N615" s="1" t="s">
        <v>9613</v>
      </c>
      <c r="O615" s="1" t="s">
        <v>369</v>
      </c>
      <c r="P615" s="1">
        <v>120</v>
      </c>
      <c r="Q615" s="1">
        <v>15</v>
      </c>
      <c r="R615" s="1">
        <v>21.5</v>
      </c>
      <c r="S615" s="1" t="s">
        <v>78</v>
      </c>
      <c r="T615" s="1" t="s">
        <v>337</v>
      </c>
      <c r="V615" s="1" t="s">
        <v>370</v>
      </c>
      <c r="W615" s="1">
        <v>0</v>
      </c>
      <c r="X615" s="1" t="s">
        <v>58</v>
      </c>
    </row>
    <row r="616" spans="1:24" x14ac:dyDescent="0.2">
      <c r="A616" s="1">
        <f t="shared" si="36"/>
        <v>1024403</v>
      </c>
      <c r="B616" s="1">
        <f t="shared" si="36"/>
        <v>1024406</v>
      </c>
      <c r="C616" s="11" t="s">
        <v>52</v>
      </c>
      <c r="D616" s="12">
        <f>INDEX(families!$A:$A,MATCH(E616,families!$B:$B,0))</f>
        <v>3</v>
      </c>
      <c r="E616" s="1" t="str">
        <f t="shared" si="37"/>
        <v>LE</v>
      </c>
      <c r="F616" s="1">
        <f t="shared" si="38"/>
        <v>23.7</v>
      </c>
      <c r="G616" s="1" t="str">
        <f t="shared" si="39"/>
        <v>23.7mm LE</v>
      </c>
      <c r="H616" s="1" t="str">
        <f>_xlfn.CONCAT(TEXT(R616,"0.0"),"mm ",INDEX('Pipe Lookup'!D:D,MATCH('~17 Pipe Segmentation'!S616,'Pipe Lookup'!C:C,0))," TYPE ",Q616)</f>
        <v>23.7mm Elbow TYPE 28</v>
      </c>
      <c r="M616" s="1" t="s">
        <v>9472</v>
      </c>
      <c r="N616" s="1" t="s">
        <v>369</v>
      </c>
      <c r="O616" s="1" t="s">
        <v>371</v>
      </c>
      <c r="P616" s="1">
        <v>3</v>
      </c>
      <c r="Q616" s="1">
        <v>28</v>
      </c>
      <c r="R616" s="1">
        <v>23.7</v>
      </c>
      <c r="S616" s="1" t="s">
        <v>56</v>
      </c>
      <c r="T616" s="1" t="s">
        <v>337</v>
      </c>
      <c r="V616" s="1" t="s">
        <v>9614</v>
      </c>
      <c r="W616" s="1">
        <v>0</v>
      </c>
      <c r="X616" s="1" t="s">
        <v>58</v>
      </c>
    </row>
    <row r="617" spans="1:24" x14ac:dyDescent="0.2">
      <c r="A617" s="1">
        <f t="shared" si="36"/>
        <v>1024467</v>
      </c>
      <c r="B617" s="1">
        <f t="shared" si="36"/>
        <v>1024470</v>
      </c>
      <c r="C617" s="11" t="s">
        <v>52</v>
      </c>
      <c r="D617" s="12">
        <f>INDEX(families!$A:$A,MATCH(E617,families!$B:$B,0))</f>
        <v>3</v>
      </c>
      <c r="E617" s="1" t="str">
        <f t="shared" si="37"/>
        <v>LE</v>
      </c>
      <c r="F617" s="1">
        <f t="shared" si="38"/>
        <v>23.7</v>
      </c>
      <c r="G617" s="1" t="str">
        <f t="shared" si="39"/>
        <v>23.7mm LE</v>
      </c>
      <c r="H617" s="1" t="str">
        <f>_xlfn.CONCAT(TEXT(R617,"0.0"),"mm ",INDEX('Pipe Lookup'!D:D,MATCH('~17 Pipe Segmentation'!S617,'Pipe Lookup'!C:C,0))," TYPE ",Q617)</f>
        <v>23.7mm Elbow TYPE 28</v>
      </c>
      <c r="M617" s="1" t="s">
        <v>9472</v>
      </c>
      <c r="N617" s="1">
        <v>1024467</v>
      </c>
      <c r="O617" s="1">
        <v>1024470</v>
      </c>
      <c r="P617" s="1">
        <v>3</v>
      </c>
      <c r="Q617" s="1">
        <v>28</v>
      </c>
      <c r="R617" s="1">
        <v>23.7</v>
      </c>
      <c r="S617" s="1" t="s">
        <v>56</v>
      </c>
      <c r="T617" s="1" t="s">
        <v>337</v>
      </c>
      <c r="V617" s="1" t="s">
        <v>373</v>
      </c>
      <c r="W617" s="1" t="s">
        <v>173</v>
      </c>
      <c r="X617" s="1" t="s">
        <v>84</v>
      </c>
    </row>
    <row r="618" spans="1:24" x14ac:dyDescent="0.2">
      <c r="A618" s="1">
        <f t="shared" si="36"/>
        <v>1024470</v>
      </c>
      <c r="B618" s="1">
        <f t="shared" si="36"/>
        <v>1024686.04</v>
      </c>
      <c r="C618" s="11" t="s">
        <v>52</v>
      </c>
      <c r="D618" s="12">
        <f>INDEX(families!$A:$A,MATCH(E618,families!$B:$B,0))</f>
        <v>2</v>
      </c>
      <c r="E618" s="1" t="str">
        <f t="shared" si="37"/>
        <v>FBE</v>
      </c>
      <c r="F618" s="1">
        <f t="shared" si="38"/>
        <v>19</v>
      </c>
      <c r="G618" s="1" t="str">
        <f t="shared" si="39"/>
        <v>19.0mm FBE</v>
      </c>
      <c r="H618" s="1" t="str">
        <f>_xlfn.CONCAT(TEXT(R618,"0.0"),"mm ",INDEX('Pipe Lookup'!D:D,MATCH('~17 Pipe Segmentation'!S618,'Pipe Lookup'!C:C,0))," TYPE ",Q618)</f>
        <v>19.0mm Fusion-Bonded Epoxy TYPE 7</v>
      </c>
      <c r="M618" s="1" t="s">
        <v>9472</v>
      </c>
      <c r="N618" s="1">
        <v>1024470</v>
      </c>
      <c r="O618" s="1">
        <v>1024686.04</v>
      </c>
      <c r="P618" s="1">
        <v>216.04000000003725</v>
      </c>
      <c r="Q618" s="1">
        <v>7</v>
      </c>
      <c r="R618" s="1">
        <v>19</v>
      </c>
      <c r="S618" s="1" t="s">
        <v>54</v>
      </c>
      <c r="T618" s="1" t="s">
        <v>337</v>
      </c>
      <c r="W618" s="1">
        <v>0</v>
      </c>
      <c r="X618" s="1" t="s">
        <v>58</v>
      </c>
    </row>
    <row r="619" spans="1:24" x14ac:dyDescent="0.2">
      <c r="A619" s="1">
        <f t="shared" si="36"/>
        <v>1024686.04</v>
      </c>
      <c r="B619" s="1">
        <f t="shared" si="36"/>
        <v>1024691.27</v>
      </c>
      <c r="C619" s="11" t="s">
        <v>52</v>
      </c>
      <c r="D619" s="12">
        <f>INDEX(families!$A:$A,MATCH(E619,families!$B:$B,0))</f>
        <v>3</v>
      </c>
      <c r="E619" s="1" t="str">
        <f t="shared" si="37"/>
        <v>LE</v>
      </c>
      <c r="F619" s="1">
        <f t="shared" si="38"/>
        <v>23.7</v>
      </c>
      <c r="G619" s="1" t="str">
        <f t="shared" si="39"/>
        <v>23.7mm LE</v>
      </c>
      <c r="H619" s="1" t="str">
        <f>_xlfn.CONCAT(TEXT(R619,"0.0"),"mm ",INDEX('Pipe Lookup'!D:D,MATCH('~17 Pipe Segmentation'!S619,'Pipe Lookup'!C:C,0))," TYPE ",Q619)</f>
        <v>23.7mm Elbow TYPE 28</v>
      </c>
      <c r="M619" s="1" t="s">
        <v>9472</v>
      </c>
      <c r="N619" s="1">
        <v>1024686.04</v>
      </c>
      <c r="O619" s="1">
        <v>1024691.27</v>
      </c>
      <c r="P619" s="1">
        <v>5.2299999999813735</v>
      </c>
      <c r="Q619" s="1">
        <v>28</v>
      </c>
      <c r="R619" s="1">
        <v>23.7</v>
      </c>
      <c r="S619" s="1" t="s">
        <v>56</v>
      </c>
      <c r="T619" s="1" t="s">
        <v>337</v>
      </c>
      <c r="V619" s="1" t="s">
        <v>374</v>
      </c>
      <c r="W619" s="1">
        <v>0</v>
      </c>
      <c r="X619" s="1" t="s">
        <v>58</v>
      </c>
    </row>
    <row r="620" spans="1:24" x14ac:dyDescent="0.2">
      <c r="A620" s="1">
        <f t="shared" si="36"/>
        <v>1024691.27</v>
      </c>
      <c r="B620" s="1">
        <f t="shared" si="36"/>
        <v>1024832.49</v>
      </c>
      <c r="C620" s="11" t="s">
        <v>52</v>
      </c>
      <c r="D620" s="12">
        <f>INDEX(families!$A:$A,MATCH(E620,families!$B:$B,0))</f>
        <v>2</v>
      </c>
      <c r="E620" s="1" t="str">
        <f t="shared" si="37"/>
        <v>FBE</v>
      </c>
      <c r="F620" s="1">
        <f t="shared" si="38"/>
        <v>19</v>
      </c>
      <c r="G620" s="1" t="str">
        <f t="shared" si="39"/>
        <v>19.0mm FBE</v>
      </c>
      <c r="H620" s="1" t="str">
        <f>_xlfn.CONCAT(TEXT(R620,"0.0"),"mm ",INDEX('Pipe Lookup'!D:D,MATCH('~17 Pipe Segmentation'!S620,'Pipe Lookup'!C:C,0))," TYPE ",Q620)</f>
        <v>19.0mm Fusion-Bonded Epoxy TYPE 7</v>
      </c>
      <c r="M620" s="1" t="s">
        <v>9472</v>
      </c>
      <c r="N620" s="1">
        <v>1024691.27</v>
      </c>
      <c r="O620" s="1">
        <v>1024832.49</v>
      </c>
      <c r="P620" s="1">
        <v>141.21999999997206</v>
      </c>
      <c r="Q620" s="1">
        <v>7</v>
      </c>
      <c r="R620" s="1">
        <v>19</v>
      </c>
      <c r="S620" s="1" t="s">
        <v>54</v>
      </c>
      <c r="T620" s="1" t="s">
        <v>337</v>
      </c>
      <c r="W620" s="1">
        <v>0</v>
      </c>
      <c r="X620" s="1" t="s">
        <v>58</v>
      </c>
    </row>
    <row r="621" spans="1:24" x14ac:dyDescent="0.2">
      <c r="A621" s="1">
        <f t="shared" si="36"/>
        <v>1024832.49</v>
      </c>
      <c r="B621" s="1">
        <f t="shared" si="36"/>
        <v>1024837.5</v>
      </c>
      <c r="C621" s="11" t="s">
        <v>52</v>
      </c>
      <c r="D621" s="12">
        <f>INDEX(families!$A:$A,MATCH(E621,families!$B:$B,0))</f>
        <v>3</v>
      </c>
      <c r="E621" s="1" t="str">
        <f t="shared" si="37"/>
        <v>LE</v>
      </c>
      <c r="F621" s="1">
        <f t="shared" si="38"/>
        <v>23.7</v>
      </c>
      <c r="G621" s="1" t="str">
        <f t="shared" si="39"/>
        <v>23.7mm LE</v>
      </c>
      <c r="H621" s="1" t="str">
        <f>_xlfn.CONCAT(TEXT(R621,"0.0"),"mm ",INDEX('Pipe Lookup'!D:D,MATCH('~17 Pipe Segmentation'!S621,'Pipe Lookup'!C:C,0))," TYPE ",Q621)</f>
        <v>23.7mm Elbow TYPE 28</v>
      </c>
      <c r="M621" s="1" t="s">
        <v>9472</v>
      </c>
      <c r="N621" s="1">
        <v>1024832.49</v>
      </c>
      <c r="O621" s="1">
        <v>1024837.5</v>
      </c>
      <c r="P621" s="1">
        <v>5.0100000000093132</v>
      </c>
      <c r="Q621" s="1">
        <v>28</v>
      </c>
      <c r="R621" s="1">
        <v>23.7</v>
      </c>
      <c r="S621" s="1" t="s">
        <v>56</v>
      </c>
      <c r="T621" s="1" t="s">
        <v>337</v>
      </c>
      <c r="V621" s="1" t="s">
        <v>375</v>
      </c>
      <c r="W621" s="1">
        <v>0</v>
      </c>
      <c r="X621" s="1" t="s">
        <v>58</v>
      </c>
    </row>
    <row r="622" spans="1:24" x14ac:dyDescent="0.2">
      <c r="A622" s="1">
        <f t="shared" si="36"/>
        <v>1024837.5</v>
      </c>
      <c r="B622" s="1">
        <f t="shared" si="36"/>
        <v>1025237.92</v>
      </c>
      <c r="C622" s="11" t="s">
        <v>52</v>
      </c>
      <c r="D622" s="12">
        <f>INDEX(families!$A:$A,MATCH(E622,families!$B:$B,0))</f>
        <v>2</v>
      </c>
      <c r="E622" s="1" t="str">
        <f t="shared" si="37"/>
        <v>FBE</v>
      </c>
      <c r="F622" s="1">
        <f t="shared" si="38"/>
        <v>19</v>
      </c>
      <c r="G622" s="1" t="str">
        <f t="shared" si="39"/>
        <v>19.0mm FBE</v>
      </c>
      <c r="H622" s="1" t="str">
        <f>_xlfn.CONCAT(TEXT(R622,"0.0"),"mm ",INDEX('Pipe Lookup'!D:D,MATCH('~17 Pipe Segmentation'!S622,'Pipe Lookup'!C:C,0))," TYPE ",Q622)</f>
        <v>19.0mm Fusion-Bonded Epoxy TYPE 7</v>
      </c>
      <c r="M622" s="1" t="s">
        <v>9472</v>
      </c>
      <c r="N622" s="1">
        <v>1024837.5</v>
      </c>
      <c r="O622" s="1">
        <v>1025237.92</v>
      </c>
      <c r="P622" s="1">
        <v>400.42000000004191</v>
      </c>
      <c r="Q622" s="1">
        <v>7</v>
      </c>
      <c r="R622" s="1">
        <v>19</v>
      </c>
      <c r="S622" s="1" t="s">
        <v>54</v>
      </c>
      <c r="T622" s="1" t="s">
        <v>337</v>
      </c>
      <c r="W622" s="1">
        <v>0</v>
      </c>
      <c r="X622" s="1" t="s">
        <v>58</v>
      </c>
    </row>
    <row r="623" spans="1:24" x14ac:dyDescent="0.2">
      <c r="A623" s="1">
        <f t="shared" si="36"/>
        <v>1025237.92</v>
      </c>
      <c r="B623" s="1">
        <f t="shared" si="36"/>
        <v>1025242.08</v>
      </c>
      <c r="C623" s="11" t="s">
        <v>52</v>
      </c>
      <c r="D623" s="12">
        <f>INDEX(families!$A:$A,MATCH(E623,families!$B:$B,0))</f>
        <v>3</v>
      </c>
      <c r="E623" s="1" t="str">
        <f t="shared" si="37"/>
        <v>LE</v>
      </c>
      <c r="F623" s="1">
        <f t="shared" si="38"/>
        <v>23.7</v>
      </c>
      <c r="G623" s="1" t="str">
        <f t="shared" si="39"/>
        <v>23.7mm LE</v>
      </c>
      <c r="H623" s="1" t="str">
        <f>_xlfn.CONCAT(TEXT(R623,"0.0"),"mm ",INDEX('Pipe Lookup'!D:D,MATCH('~17 Pipe Segmentation'!S623,'Pipe Lookup'!C:C,0))," TYPE ",Q623)</f>
        <v>23.7mm Elbow TYPE 28</v>
      </c>
      <c r="M623" s="1" t="s">
        <v>9472</v>
      </c>
      <c r="N623" s="1">
        <v>1025237.92</v>
      </c>
      <c r="O623" s="1">
        <v>1025242.08</v>
      </c>
      <c r="P623" s="1">
        <v>4.159999999916181</v>
      </c>
      <c r="Q623" s="1">
        <v>28</v>
      </c>
      <c r="R623" s="1">
        <v>23.7</v>
      </c>
      <c r="S623" s="1" t="s">
        <v>56</v>
      </c>
      <c r="T623" s="1" t="s">
        <v>337</v>
      </c>
      <c r="V623" s="1" t="s">
        <v>376</v>
      </c>
      <c r="W623" s="1">
        <v>0</v>
      </c>
      <c r="X623" s="1" t="s">
        <v>58</v>
      </c>
    </row>
    <row r="624" spans="1:24" x14ac:dyDescent="0.2">
      <c r="A624" s="1">
        <f t="shared" si="36"/>
        <v>1025242.08</v>
      </c>
      <c r="B624" s="1">
        <f t="shared" si="36"/>
        <v>1025246.24</v>
      </c>
      <c r="C624" s="11" t="s">
        <v>52</v>
      </c>
      <c r="D624" s="12">
        <f>INDEX(families!$A:$A,MATCH(E624,families!$B:$B,0))</f>
        <v>3</v>
      </c>
      <c r="E624" s="1" t="str">
        <f t="shared" si="37"/>
        <v>LE</v>
      </c>
      <c r="F624" s="1">
        <f t="shared" si="38"/>
        <v>23.7</v>
      </c>
      <c r="G624" s="1" t="str">
        <f t="shared" si="39"/>
        <v>23.7mm LE</v>
      </c>
      <c r="H624" s="1" t="str">
        <f>_xlfn.CONCAT(TEXT(R624,"0.0"),"mm ",INDEX('Pipe Lookup'!D:D,MATCH('~17 Pipe Segmentation'!S624,'Pipe Lookup'!C:C,0))," TYPE ",Q624)</f>
        <v>23.7mm Elbow TYPE 28</v>
      </c>
      <c r="M624" s="1" t="s">
        <v>9472</v>
      </c>
      <c r="N624" s="1">
        <v>1025242.08</v>
      </c>
      <c r="O624" s="1">
        <v>1025246.24</v>
      </c>
      <c r="P624" s="1">
        <v>4.1600000000325963</v>
      </c>
      <c r="Q624" s="1">
        <v>28</v>
      </c>
      <c r="R624" s="1">
        <v>23.7</v>
      </c>
      <c r="S624" s="1" t="s">
        <v>56</v>
      </c>
      <c r="T624" s="1" t="s">
        <v>337</v>
      </c>
      <c r="V624" s="1" t="s">
        <v>377</v>
      </c>
      <c r="W624" s="1">
        <v>0</v>
      </c>
      <c r="X624" s="1" t="s">
        <v>84</v>
      </c>
    </row>
    <row r="625" spans="1:24" x14ac:dyDescent="0.2">
      <c r="A625" s="1">
        <f t="shared" si="36"/>
        <v>1025246.24</v>
      </c>
      <c r="B625" s="1">
        <f t="shared" si="36"/>
        <v>1025262.04</v>
      </c>
      <c r="C625" s="11" t="s">
        <v>52</v>
      </c>
      <c r="D625" s="12">
        <f>INDEX(families!$A:$A,MATCH(E625,families!$B:$B,0))</f>
        <v>2</v>
      </c>
      <c r="E625" s="1" t="str">
        <f t="shared" si="37"/>
        <v>FBE</v>
      </c>
      <c r="F625" s="1">
        <f t="shared" si="38"/>
        <v>19</v>
      </c>
      <c r="G625" s="1" t="str">
        <f t="shared" si="39"/>
        <v>19.0mm FBE</v>
      </c>
      <c r="H625" s="1" t="str">
        <f>_xlfn.CONCAT(TEXT(R625,"0.0"),"mm ",INDEX('Pipe Lookup'!D:D,MATCH('~17 Pipe Segmentation'!S625,'Pipe Lookup'!C:C,0))," TYPE ",Q625)</f>
        <v>19.0mm Fusion-Bonded Epoxy TYPE 7</v>
      </c>
      <c r="M625" s="1" t="s">
        <v>9472</v>
      </c>
      <c r="N625" s="1">
        <v>1025246.24</v>
      </c>
      <c r="O625" s="1">
        <v>1025262.04</v>
      </c>
      <c r="P625" s="1">
        <v>15.800000000046566</v>
      </c>
      <c r="Q625" s="1">
        <v>7</v>
      </c>
      <c r="R625" s="1">
        <v>19</v>
      </c>
      <c r="S625" s="1" t="s">
        <v>54</v>
      </c>
      <c r="T625" s="1" t="s">
        <v>337</v>
      </c>
      <c r="W625" s="1">
        <v>0</v>
      </c>
      <c r="X625" s="1" t="s">
        <v>58</v>
      </c>
    </row>
    <row r="626" spans="1:24" x14ac:dyDescent="0.2">
      <c r="A626" s="1">
        <f t="shared" si="36"/>
        <v>1025262.04</v>
      </c>
      <c r="B626" s="1">
        <f t="shared" si="36"/>
        <v>1025266.2</v>
      </c>
      <c r="C626" s="11" t="s">
        <v>52</v>
      </c>
      <c r="D626" s="12">
        <f>INDEX(families!$A:$A,MATCH(E626,families!$B:$B,0))</f>
        <v>3</v>
      </c>
      <c r="E626" s="1" t="str">
        <f t="shared" si="37"/>
        <v>LE</v>
      </c>
      <c r="F626" s="1">
        <f t="shared" si="38"/>
        <v>23.7</v>
      </c>
      <c r="G626" s="1" t="str">
        <f t="shared" si="39"/>
        <v>23.7mm LE</v>
      </c>
      <c r="H626" s="1" t="str">
        <f>_xlfn.CONCAT(TEXT(R626,"0.0"),"mm ",INDEX('Pipe Lookup'!D:D,MATCH('~17 Pipe Segmentation'!S626,'Pipe Lookup'!C:C,0))," TYPE ",Q626)</f>
        <v>23.7mm Elbow TYPE 28</v>
      </c>
      <c r="M626" s="1" t="s">
        <v>9472</v>
      </c>
      <c r="N626" s="1">
        <v>1025262.04</v>
      </c>
      <c r="O626" s="1">
        <v>1025266.2</v>
      </c>
      <c r="P626" s="1">
        <v>4.159999999916181</v>
      </c>
      <c r="Q626" s="1">
        <v>28</v>
      </c>
      <c r="R626" s="1">
        <v>23.7</v>
      </c>
      <c r="S626" s="1" t="s">
        <v>56</v>
      </c>
      <c r="T626" s="1" t="s">
        <v>337</v>
      </c>
      <c r="V626" s="1" t="s">
        <v>378</v>
      </c>
      <c r="W626" s="1">
        <v>0</v>
      </c>
      <c r="X626" s="1" t="s">
        <v>58</v>
      </c>
    </row>
    <row r="627" spans="1:24" x14ac:dyDescent="0.2">
      <c r="A627" s="1">
        <f t="shared" si="36"/>
        <v>1025266.2</v>
      </c>
      <c r="B627" s="1">
        <f t="shared" si="36"/>
        <v>1025270.37</v>
      </c>
      <c r="C627" s="11" t="s">
        <v>52</v>
      </c>
      <c r="D627" s="12">
        <f>INDEX(families!$A:$A,MATCH(E627,families!$B:$B,0))</f>
        <v>3</v>
      </c>
      <c r="E627" s="1" t="str">
        <f t="shared" si="37"/>
        <v>LE</v>
      </c>
      <c r="F627" s="1">
        <f t="shared" si="38"/>
        <v>23.7</v>
      </c>
      <c r="G627" s="1" t="str">
        <f t="shared" si="39"/>
        <v>23.7mm LE</v>
      </c>
      <c r="H627" s="1" t="str">
        <f>_xlfn.CONCAT(TEXT(R627,"0.0"),"mm ",INDEX('Pipe Lookup'!D:D,MATCH('~17 Pipe Segmentation'!S627,'Pipe Lookup'!C:C,0))," TYPE ",Q627)</f>
        <v>23.7mm Elbow TYPE 28</v>
      </c>
      <c r="M627" s="1" t="s">
        <v>9472</v>
      </c>
      <c r="N627" s="1">
        <v>1025266.2</v>
      </c>
      <c r="O627" s="1">
        <v>1025270.37</v>
      </c>
      <c r="P627" s="1">
        <v>4.1700000000419095</v>
      </c>
      <c r="Q627" s="1">
        <v>28</v>
      </c>
      <c r="R627" s="1">
        <v>23.7</v>
      </c>
      <c r="S627" s="1" t="s">
        <v>56</v>
      </c>
      <c r="T627" s="1" t="s">
        <v>337</v>
      </c>
      <c r="V627" s="1" t="s">
        <v>379</v>
      </c>
      <c r="W627" s="1">
        <v>0</v>
      </c>
      <c r="X627" s="1" t="s">
        <v>84</v>
      </c>
    </row>
    <row r="628" spans="1:24" x14ac:dyDescent="0.2">
      <c r="A628" s="1">
        <f t="shared" si="36"/>
        <v>1025270.37</v>
      </c>
      <c r="B628" s="1">
        <f t="shared" si="36"/>
        <v>1025600</v>
      </c>
      <c r="C628" s="11" t="s">
        <v>52</v>
      </c>
      <c r="D628" s="12">
        <f>INDEX(families!$A:$A,MATCH(E628,families!$B:$B,0))</f>
        <v>2</v>
      </c>
      <c r="E628" s="1" t="str">
        <f t="shared" si="37"/>
        <v>FBE</v>
      </c>
      <c r="F628" s="1">
        <f t="shared" si="38"/>
        <v>19</v>
      </c>
      <c r="G628" s="1" t="str">
        <f t="shared" si="39"/>
        <v>19.0mm FBE</v>
      </c>
      <c r="H628" s="1" t="str">
        <f>_xlfn.CONCAT(TEXT(R628,"0.0"),"mm ",INDEX('Pipe Lookup'!D:D,MATCH('~17 Pipe Segmentation'!S628,'Pipe Lookup'!C:C,0))," TYPE ",Q628)</f>
        <v>19.0mm Fusion-Bonded Epoxy TYPE 7</v>
      </c>
      <c r="M628" s="1" t="s">
        <v>9472</v>
      </c>
      <c r="N628" s="1">
        <v>1025270.37</v>
      </c>
      <c r="O628" s="1">
        <v>1025600</v>
      </c>
      <c r="P628" s="1">
        <v>329.63000000000466</v>
      </c>
      <c r="Q628" s="1">
        <v>7</v>
      </c>
      <c r="R628" s="1">
        <v>19</v>
      </c>
      <c r="S628" s="1" t="s">
        <v>54</v>
      </c>
      <c r="T628" s="1" t="s">
        <v>337</v>
      </c>
      <c r="W628" s="1">
        <v>0</v>
      </c>
      <c r="X628" s="1" t="s">
        <v>58</v>
      </c>
    </row>
    <row r="629" spans="1:24" x14ac:dyDescent="0.2">
      <c r="A629" s="1">
        <f t="shared" si="36"/>
        <v>1025600</v>
      </c>
      <c r="B629" s="1">
        <f t="shared" si="36"/>
        <v>1025795.53</v>
      </c>
      <c r="C629" s="11" t="s">
        <v>52</v>
      </c>
      <c r="D629" s="12">
        <f>INDEX(families!$A:$A,MATCH(E629,families!$B:$B,0))</f>
        <v>2</v>
      </c>
      <c r="E629" s="1" t="str">
        <f t="shared" si="37"/>
        <v>FBE</v>
      </c>
      <c r="F629" s="1">
        <f t="shared" si="38"/>
        <v>19</v>
      </c>
      <c r="G629" s="1" t="str">
        <f t="shared" si="39"/>
        <v>19.0mm FBE</v>
      </c>
      <c r="H629" s="1" t="str">
        <f>_xlfn.CONCAT(TEXT(R629,"0.0"),"mm ",INDEX('Pipe Lookup'!D:D,MATCH('~17 Pipe Segmentation'!S629,'Pipe Lookup'!C:C,0))," TYPE ",Q629)</f>
        <v>19.0mm Fusion-Bonded Epoxy TYPE 7</v>
      </c>
      <c r="M629" s="1" t="s">
        <v>9472</v>
      </c>
      <c r="N629" s="1">
        <v>1025600</v>
      </c>
      <c r="O629" s="1">
        <v>1025795.53</v>
      </c>
      <c r="P629" s="1">
        <v>195.53000000002794</v>
      </c>
      <c r="Q629" s="1">
        <v>7</v>
      </c>
      <c r="R629" s="1">
        <v>19</v>
      </c>
      <c r="S629" s="1" t="s">
        <v>54</v>
      </c>
      <c r="T629" s="1" t="s">
        <v>380</v>
      </c>
      <c r="W629" s="1">
        <v>0</v>
      </c>
      <c r="X629" s="1" t="s">
        <v>58</v>
      </c>
    </row>
    <row r="630" spans="1:24" x14ac:dyDescent="0.2">
      <c r="A630" s="1">
        <f t="shared" si="36"/>
        <v>1025795.53</v>
      </c>
      <c r="B630" s="1">
        <f t="shared" si="36"/>
        <v>1025804.2</v>
      </c>
      <c r="C630" s="11" t="s">
        <v>52</v>
      </c>
      <c r="D630" s="12">
        <f>INDEX(families!$A:$A,MATCH(E630,families!$B:$B,0))</f>
        <v>3</v>
      </c>
      <c r="E630" s="1" t="str">
        <f t="shared" si="37"/>
        <v>LE</v>
      </c>
      <c r="F630" s="1">
        <f t="shared" si="38"/>
        <v>23.7</v>
      </c>
      <c r="G630" s="1" t="str">
        <f t="shared" si="39"/>
        <v>23.7mm LE</v>
      </c>
      <c r="H630" s="1" t="str">
        <f>_xlfn.CONCAT(TEXT(R630,"0.0"),"mm ",INDEX('Pipe Lookup'!D:D,MATCH('~17 Pipe Segmentation'!S630,'Pipe Lookup'!C:C,0))," TYPE ",Q630)</f>
        <v>23.7mm Elbow TYPE 28</v>
      </c>
      <c r="M630" s="1" t="s">
        <v>9472</v>
      </c>
      <c r="N630" s="1">
        <v>1025795.53</v>
      </c>
      <c r="O630" s="1">
        <v>1025804.2</v>
      </c>
      <c r="P630" s="1">
        <v>8.6699999999254942</v>
      </c>
      <c r="Q630" s="1">
        <v>28</v>
      </c>
      <c r="R630" s="1">
        <v>23.7</v>
      </c>
      <c r="S630" s="1" t="s">
        <v>56</v>
      </c>
      <c r="T630" s="1" t="s">
        <v>380</v>
      </c>
      <c r="V630" s="1" t="s">
        <v>381</v>
      </c>
      <c r="W630" s="1">
        <v>0</v>
      </c>
      <c r="X630" s="1" t="s">
        <v>58</v>
      </c>
    </row>
    <row r="631" spans="1:24" x14ac:dyDescent="0.2">
      <c r="A631" s="1">
        <f t="shared" si="36"/>
        <v>1025804.2</v>
      </c>
      <c r="B631" s="1">
        <f t="shared" si="36"/>
        <v>1025862.53</v>
      </c>
      <c r="C631" s="11" t="s">
        <v>52</v>
      </c>
      <c r="D631" s="12">
        <f>INDEX(families!$A:$A,MATCH(E631,families!$B:$B,0))</f>
        <v>1</v>
      </c>
      <c r="E631" s="1" t="str">
        <f t="shared" si="37"/>
        <v>ARO</v>
      </c>
      <c r="F631" s="1">
        <f t="shared" si="38"/>
        <v>21.5</v>
      </c>
      <c r="G631" s="1" t="str">
        <f t="shared" si="39"/>
        <v>21.5mm ARO</v>
      </c>
      <c r="H631" s="1" t="str">
        <f>_xlfn.CONCAT(TEXT(R631,"0.0"),"mm ",INDEX('Pipe Lookup'!D:D,MATCH('~17 Pipe Segmentation'!S631,'Pipe Lookup'!C:C,0))," TYPE ",Q631)</f>
        <v>21.5mm Abrasion-Resistant Overcoat TYPE 15</v>
      </c>
      <c r="M631" s="1" t="s">
        <v>9472</v>
      </c>
      <c r="N631" s="1">
        <v>1025804.2</v>
      </c>
      <c r="O631" s="1">
        <v>1025862.53</v>
      </c>
      <c r="P631" s="1">
        <v>58.330000000074506</v>
      </c>
      <c r="Q631" s="1">
        <v>15</v>
      </c>
      <c r="R631" s="1">
        <v>21.5</v>
      </c>
      <c r="S631" s="1" t="s">
        <v>78</v>
      </c>
      <c r="T631" s="1" t="s">
        <v>380</v>
      </c>
      <c r="W631" s="1">
        <v>0</v>
      </c>
      <c r="X631" s="1" t="s">
        <v>58</v>
      </c>
    </row>
    <row r="632" spans="1:24" x14ac:dyDescent="0.2">
      <c r="A632" s="1">
        <f t="shared" si="36"/>
        <v>1025862.53</v>
      </c>
      <c r="B632" s="1">
        <f t="shared" si="36"/>
        <v>1025871.2</v>
      </c>
      <c r="C632" s="11" t="s">
        <v>52</v>
      </c>
      <c r="D632" s="12">
        <f>INDEX(families!$A:$A,MATCH(E632,families!$B:$B,0))</f>
        <v>3</v>
      </c>
      <c r="E632" s="1" t="str">
        <f t="shared" si="37"/>
        <v>LE</v>
      </c>
      <c r="F632" s="1">
        <f t="shared" si="38"/>
        <v>23.7</v>
      </c>
      <c r="G632" s="1" t="str">
        <f t="shared" si="39"/>
        <v>23.7mm LE</v>
      </c>
      <c r="H632" s="1" t="str">
        <f>_xlfn.CONCAT(TEXT(R632,"0.0"),"mm ",INDEX('Pipe Lookup'!D:D,MATCH('~17 Pipe Segmentation'!S632,'Pipe Lookup'!C:C,0))," TYPE ",Q632)</f>
        <v>23.7mm Elbow TYPE 28</v>
      </c>
      <c r="M632" s="1" t="s">
        <v>9472</v>
      </c>
      <c r="N632" s="1">
        <v>1025862.53</v>
      </c>
      <c r="O632" s="1">
        <v>1025871.2</v>
      </c>
      <c r="P632" s="1">
        <v>8.6699999999254942</v>
      </c>
      <c r="Q632" s="1">
        <v>28</v>
      </c>
      <c r="R632" s="1">
        <v>23.7</v>
      </c>
      <c r="S632" s="1" t="s">
        <v>56</v>
      </c>
      <c r="T632" s="1" t="s">
        <v>380</v>
      </c>
      <c r="V632" s="1" t="s">
        <v>382</v>
      </c>
      <c r="W632" s="1">
        <v>0</v>
      </c>
      <c r="X632" s="1" t="s">
        <v>58</v>
      </c>
    </row>
    <row r="633" spans="1:24" x14ac:dyDescent="0.2">
      <c r="A633" s="1">
        <f t="shared" si="36"/>
        <v>1025871.2</v>
      </c>
      <c r="B633" s="1">
        <f t="shared" si="36"/>
        <v>1025935.45</v>
      </c>
      <c r="C633" s="11" t="s">
        <v>52</v>
      </c>
      <c r="D633" s="12">
        <f>INDEX(families!$A:$A,MATCH(E633,families!$B:$B,0))</f>
        <v>2</v>
      </c>
      <c r="E633" s="1" t="str">
        <f t="shared" si="37"/>
        <v>FBE</v>
      </c>
      <c r="F633" s="1">
        <f t="shared" si="38"/>
        <v>19</v>
      </c>
      <c r="G633" s="1" t="str">
        <f t="shared" si="39"/>
        <v>19.0mm FBE</v>
      </c>
      <c r="H633" s="1" t="str">
        <f>_xlfn.CONCAT(TEXT(R633,"0.0"),"mm ",INDEX('Pipe Lookup'!D:D,MATCH('~17 Pipe Segmentation'!S633,'Pipe Lookup'!C:C,0))," TYPE ",Q633)</f>
        <v>19.0mm Fusion-Bonded Epoxy TYPE 7</v>
      </c>
      <c r="M633" s="1" t="s">
        <v>9472</v>
      </c>
      <c r="N633" s="1">
        <v>1025871.2</v>
      </c>
      <c r="O633" s="1">
        <v>1025935.45</v>
      </c>
      <c r="P633" s="1">
        <v>64.25</v>
      </c>
      <c r="Q633" s="1">
        <v>7</v>
      </c>
      <c r="R633" s="1">
        <v>19</v>
      </c>
      <c r="S633" s="1" t="s">
        <v>54</v>
      </c>
      <c r="T633" s="1" t="s">
        <v>380</v>
      </c>
      <c r="W633" s="1">
        <v>0</v>
      </c>
      <c r="X633" s="1" t="s">
        <v>58</v>
      </c>
    </row>
    <row r="634" spans="1:24" x14ac:dyDescent="0.2">
      <c r="A634" s="1">
        <f t="shared" si="36"/>
        <v>1025935.45</v>
      </c>
      <c r="B634" s="1">
        <f t="shared" si="36"/>
        <v>1025940.68</v>
      </c>
      <c r="C634" s="11" t="s">
        <v>52</v>
      </c>
      <c r="D634" s="12">
        <f>INDEX(families!$A:$A,MATCH(E634,families!$B:$B,0))</f>
        <v>3</v>
      </c>
      <c r="E634" s="1" t="str">
        <f t="shared" si="37"/>
        <v>LE</v>
      </c>
      <c r="F634" s="1">
        <f t="shared" si="38"/>
        <v>23.7</v>
      </c>
      <c r="G634" s="1" t="str">
        <f t="shared" si="39"/>
        <v>23.7mm LE</v>
      </c>
      <c r="H634" s="1" t="str">
        <f>_xlfn.CONCAT(TEXT(R634,"0.0"),"mm ",INDEX('Pipe Lookup'!D:D,MATCH('~17 Pipe Segmentation'!S634,'Pipe Lookup'!C:C,0))," TYPE ",Q634)</f>
        <v>23.7mm Elbow TYPE 28</v>
      </c>
      <c r="M634" s="1" t="s">
        <v>9472</v>
      </c>
      <c r="N634" s="1">
        <v>1025935.45</v>
      </c>
      <c r="O634" s="1">
        <v>1025940.68</v>
      </c>
      <c r="P634" s="1">
        <v>5.2300000000977889</v>
      </c>
      <c r="Q634" s="1">
        <v>28</v>
      </c>
      <c r="R634" s="1">
        <v>23.7</v>
      </c>
      <c r="S634" s="1" t="s">
        <v>56</v>
      </c>
      <c r="T634" s="1" t="s">
        <v>380</v>
      </c>
      <c r="V634" s="1" t="s">
        <v>383</v>
      </c>
      <c r="W634" s="1">
        <v>0</v>
      </c>
      <c r="X634" s="1" t="s">
        <v>58</v>
      </c>
    </row>
    <row r="635" spans="1:24" x14ac:dyDescent="0.2">
      <c r="A635" s="1">
        <f t="shared" si="36"/>
        <v>1025940.68</v>
      </c>
      <c r="B635" s="1">
        <f t="shared" si="36"/>
        <v>1026081.13</v>
      </c>
      <c r="C635" s="11" t="s">
        <v>52</v>
      </c>
      <c r="D635" s="12">
        <f>INDEX(families!$A:$A,MATCH(E635,families!$B:$B,0))</f>
        <v>2</v>
      </c>
      <c r="E635" s="1" t="str">
        <f t="shared" si="37"/>
        <v>FBE</v>
      </c>
      <c r="F635" s="1">
        <f t="shared" si="38"/>
        <v>19</v>
      </c>
      <c r="G635" s="1" t="str">
        <f t="shared" si="39"/>
        <v>19.0mm FBE</v>
      </c>
      <c r="H635" s="1" t="str">
        <f>_xlfn.CONCAT(TEXT(R635,"0.0"),"mm ",INDEX('Pipe Lookup'!D:D,MATCH('~17 Pipe Segmentation'!S635,'Pipe Lookup'!C:C,0))," TYPE ",Q635)</f>
        <v>19.0mm Fusion-Bonded Epoxy TYPE 7</v>
      </c>
      <c r="M635" s="1" t="s">
        <v>9472</v>
      </c>
      <c r="N635" s="1">
        <v>1025940.68</v>
      </c>
      <c r="O635" s="1">
        <v>1026081.13</v>
      </c>
      <c r="P635" s="1">
        <v>140.44999999995343</v>
      </c>
      <c r="Q635" s="1">
        <v>7</v>
      </c>
      <c r="R635" s="1">
        <v>19</v>
      </c>
      <c r="S635" s="1" t="s">
        <v>54</v>
      </c>
      <c r="T635" s="1" t="s">
        <v>380</v>
      </c>
      <c r="W635" s="1">
        <v>0</v>
      </c>
      <c r="X635" s="1" t="s">
        <v>58</v>
      </c>
    </row>
    <row r="636" spans="1:24" x14ac:dyDescent="0.2">
      <c r="A636" s="1">
        <f t="shared" si="36"/>
        <v>1026081.13</v>
      </c>
      <c r="B636" s="1">
        <f t="shared" si="36"/>
        <v>1026087.37</v>
      </c>
      <c r="C636" s="11" t="s">
        <v>52</v>
      </c>
      <c r="D636" s="12">
        <f>INDEX(families!$A:$A,MATCH(E636,families!$B:$B,0))</f>
        <v>3</v>
      </c>
      <c r="E636" s="1" t="str">
        <f t="shared" si="37"/>
        <v>LE</v>
      </c>
      <c r="F636" s="1">
        <f t="shared" si="38"/>
        <v>23.7</v>
      </c>
      <c r="G636" s="1" t="str">
        <f t="shared" si="39"/>
        <v>23.7mm LE</v>
      </c>
      <c r="H636" s="1" t="str">
        <f>_xlfn.CONCAT(TEXT(R636,"0.0"),"mm ",INDEX('Pipe Lookup'!D:D,MATCH('~17 Pipe Segmentation'!S636,'Pipe Lookup'!C:C,0))," TYPE ",Q636)</f>
        <v>23.7mm Elbow TYPE 28</v>
      </c>
      <c r="M636" s="1" t="s">
        <v>9472</v>
      </c>
      <c r="N636" s="1">
        <v>1026081.13</v>
      </c>
      <c r="O636" s="1">
        <v>1026087.37</v>
      </c>
      <c r="P636" s="1">
        <v>6.2399999999906868</v>
      </c>
      <c r="Q636" s="1">
        <v>28</v>
      </c>
      <c r="R636" s="1">
        <v>23.7</v>
      </c>
      <c r="S636" s="1" t="s">
        <v>56</v>
      </c>
      <c r="T636" s="1" t="s">
        <v>380</v>
      </c>
      <c r="V636" s="1" t="s">
        <v>384</v>
      </c>
      <c r="W636" s="1">
        <v>0</v>
      </c>
      <c r="X636" s="1" t="s">
        <v>58</v>
      </c>
    </row>
    <row r="637" spans="1:24" x14ac:dyDescent="0.2">
      <c r="A637" s="1">
        <f t="shared" si="36"/>
        <v>1026087.37</v>
      </c>
      <c r="B637" s="1">
        <f t="shared" si="36"/>
        <v>1026126</v>
      </c>
      <c r="C637" s="11" t="s">
        <v>52</v>
      </c>
      <c r="D637" s="12">
        <f>INDEX(families!$A:$A,MATCH(E637,families!$B:$B,0))</f>
        <v>2</v>
      </c>
      <c r="E637" s="1" t="str">
        <f t="shared" si="37"/>
        <v>FBE</v>
      </c>
      <c r="F637" s="1">
        <f t="shared" si="38"/>
        <v>21.5</v>
      </c>
      <c r="G637" s="1" t="str">
        <f t="shared" si="39"/>
        <v>21.5mm FBE</v>
      </c>
      <c r="H637" s="1" t="str">
        <f>_xlfn.CONCAT(TEXT(R637,"0.0"),"mm ",INDEX('Pipe Lookup'!D:D,MATCH('~17 Pipe Segmentation'!S637,'Pipe Lookup'!C:C,0))," TYPE ",Q637)</f>
        <v>21.5mm Fusion-Bonded Epoxy TYPE 34</v>
      </c>
      <c r="M637" s="1" t="s">
        <v>9472</v>
      </c>
      <c r="N637" s="1">
        <v>1026087.37</v>
      </c>
      <c r="O637" s="1">
        <v>1026126</v>
      </c>
      <c r="P637" s="1">
        <v>38.630000000004657</v>
      </c>
      <c r="Q637" s="1">
        <v>34</v>
      </c>
      <c r="R637" s="1">
        <v>21.5</v>
      </c>
      <c r="S637" s="1" t="s">
        <v>54</v>
      </c>
      <c r="T637" s="1" t="s">
        <v>380</v>
      </c>
      <c r="W637" s="1">
        <v>0</v>
      </c>
      <c r="X637" s="1" t="s">
        <v>58</v>
      </c>
    </row>
    <row r="638" spans="1:24" x14ac:dyDescent="0.2">
      <c r="A638" s="1">
        <f t="shared" si="36"/>
        <v>1026126</v>
      </c>
      <c r="B638" s="1">
        <f t="shared" si="36"/>
        <v>1026132</v>
      </c>
      <c r="C638" s="11" t="s">
        <v>52</v>
      </c>
      <c r="D638" s="12">
        <f>INDEX(families!$A:$A,MATCH(E638,families!$B:$B,0))</f>
        <v>3</v>
      </c>
      <c r="E638" s="1" t="str">
        <f t="shared" si="37"/>
        <v>LE</v>
      </c>
      <c r="F638" s="1">
        <f t="shared" si="38"/>
        <v>23.7</v>
      </c>
      <c r="G638" s="1" t="str">
        <f t="shared" si="39"/>
        <v>23.7mm LE</v>
      </c>
      <c r="H638" s="1" t="str">
        <f>_xlfn.CONCAT(TEXT(R638,"0.0"),"mm ",INDEX('Pipe Lookup'!D:D,MATCH('~17 Pipe Segmentation'!S638,'Pipe Lookup'!C:C,0))," TYPE ",Q638)</f>
        <v>23.7mm Elbow TYPE 28</v>
      </c>
      <c r="M638" s="1" t="s">
        <v>9472</v>
      </c>
      <c r="N638" s="1">
        <v>1026126</v>
      </c>
      <c r="O638" s="1">
        <v>1026132</v>
      </c>
      <c r="P638" s="1">
        <v>6</v>
      </c>
      <c r="Q638" s="1">
        <v>28</v>
      </c>
      <c r="R638" s="1">
        <v>23.7</v>
      </c>
      <c r="S638" s="1" t="s">
        <v>56</v>
      </c>
      <c r="T638" s="1" t="s">
        <v>380</v>
      </c>
      <c r="V638" s="1" t="s">
        <v>9615</v>
      </c>
      <c r="W638" s="1">
        <v>0</v>
      </c>
      <c r="X638" s="1" t="s">
        <v>58</v>
      </c>
    </row>
    <row r="639" spans="1:24" x14ac:dyDescent="0.2">
      <c r="A639" s="1">
        <f t="shared" si="36"/>
        <v>1026132</v>
      </c>
      <c r="B639" s="1">
        <f t="shared" si="36"/>
        <v>1026220</v>
      </c>
      <c r="C639" s="11" t="s">
        <v>52</v>
      </c>
      <c r="D639" s="12">
        <f>INDEX(families!$A:$A,MATCH(E639,families!$B:$B,0))</f>
        <v>2</v>
      </c>
      <c r="E639" s="1" t="str">
        <f t="shared" si="37"/>
        <v>FBE</v>
      </c>
      <c r="F639" s="1">
        <f t="shared" si="38"/>
        <v>21.5</v>
      </c>
      <c r="G639" s="1" t="str">
        <f t="shared" si="39"/>
        <v>21.5mm FBE</v>
      </c>
      <c r="H639" s="1" t="str">
        <f>_xlfn.CONCAT(TEXT(R639,"0.0"),"mm ",INDEX('Pipe Lookup'!D:D,MATCH('~17 Pipe Segmentation'!S639,'Pipe Lookup'!C:C,0))," TYPE ",Q639)</f>
        <v>21.5mm Fusion-Bonded Epoxy TYPE 34</v>
      </c>
      <c r="M639" s="1" t="s">
        <v>9472</v>
      </c>
      <c r="N639" s="1">
        <v>1026132</v>
      </c>
      <c r="O639" s="1">
        <v>1026220</v>
      </c>
      <c r="P639" s="1">
        <v>88</v>
      </c>
      <c r="Q639" s="1">
        <v>34</v>
      </c>
      <c r="R639" s="1">
        <v>21.5</v>
      </c>
      <c r="S639" s="1" t="s">
        <v>54</v>
      </c>
      <c r="T639" s="1" t="s">
        <v>380</v>
      </c>
      <c r="V639" s="1" t="s">
        <v>257</v>
      </c>
      <c r="W639" s="1">
        <v>0</v>
      </c>
      <c r="X639" s="1" t="s">
        <v>58</v>
      </c>
    </row>
    <row r="640" spans="1:24" x14ac:dyDescent="0.2">
      <c r="A640" s="1">
        <f t="shared" si="36"/>
        <v>1026220</v>
      </c>
      <c r="B640" s="1">
        <f t="shared" si="36"/>
        <v>1026227</v>
      </c>
      <c r="C640" s="11" t="s">
        <v>52</v>
      </c>
      <c r="D640" s="12">
        <f>INDEX(families!$A:$A,MATCH(E640,families!$B:$B,0))</f>
        <v>3</v>
      </c>
      <c r="E640" s="1" t="str">
        <f t="shared" si="37"/>
        <v>LE</v>
      </c>
      <c r="F640" s="1">
        <f t="shared" si="38"/>
        <v>23.7</v>
      </c>
      <c r="G640" s="1" t="str">
        <f t="shared" si="39"/>
        <v>23.7mm LE</v>
      </c>
      <c r="H640" s="1" t="str">
        <f>_xlfn.CONCAT(TEXT(R640,"0.0"),"mm ",INDEX('Pipe Lookup'!D:D,MATCH('~17 Pipe Segmentation'!S640,'Pipe Lookup'!C:C,0))," TYPE ",Q640)</f>
        <v>23.7mm Elbow TYPE 28</v>
      </c>
      <c r="M640" s="1" t="s">
        <v>9472</v>
      </c>
      <c r="N640" s="1">
        <v>1026220</v>
      </c>
      <c r="O640" s="1">
        <v>1026227</v>
      </c>
      <c r="P640" s="1">
        <v>7</v>
      </c>
      <c r="Q640" s="1">
        <v>28</v>
      </c>
      <c r="R640" s="1">
        <v>23.7</v>
      </c>
      <c r="S640" s="1" t="s">
        <v>56</v>
      </c>
      <c r="T640" s="1" t="s">
        <v>380</v>
      </c>
      <c r="V640" s="1" t="s">
        <v>9616</v>
      </c>
      <c r="W640" s="1">
        <v>0</v>
      </c>
      <c r="X640" s="1" t="s">
        <v>58</v>
      </c>
    </row>
    <row r="641" spans="1:26" x14ac:dyDescent="0.2">
      <c r="A641" s="1">
        <f t="shared" si="36"/>
        <v>1026227</v>
      </c>
      <c r="B641" s="1">
        <f t="shared" si="36"/>
        <v>1026231</v>
      </c>
      <c r="C641" s="11" t="s">
        <v>52</v>
      </c>
      <c r="D641" s="12">
        <f>INDEX(families!$A:$A,MATCH(E641,families!$B:$B,0))</f>
        <v>2</v>
      </c>
      <c r="E641" s="1" t="str">
        <f t="shared" si="37"/>
        <v>FBE</v>
      </c>
      <c r="F641" s="1">
        <f t="shared" si="38"/>
        <v>21.5</v>
      </c>
      <c r="G641" s="1" t="str">
        <f t="shared" si="39"/>
        <v>21.5mm FBE</v>
      </c>
      <c r="H641" s="1" t="str">
        <f>_xlfn.CONCAT(TEXT(R641,"0.0"),"mm ",INDEX('Pipe Lookup'!D:D,MATCH('~17 Pipe Segmentation'!S641,'Pipe Lookup'!C:C,0))," TYPE ",Q641)</f>
        <v>21.5mm Fusion-Bonded Epoxy TYPE 34</v>
      </c>
      <c r="M641" s="1" t="s">
        <v>9472</v>
      </c>
      <c r="N641" s="1">
        <v>1026227</v>
      </c>
      <c r="O641" s="1">
        <v>1026231</v>
      </c>
      <c r="P641" s="1">
        <v>4</v>
      </c>
      <c r="Q641" s="1">
        <v>34</v>
      </c>
      <c r="R641" s="1">
        <v>21.5</v>
      </c>
      <c r="S641" s="1" t="s">
        <v>54</v>
      </c>
      <c r="T641" s="1" t="s">
        <v>380</v>
      </c>
      <c r="W641" s="1">
        <v>0</v>
      </c>
      <c r="X641" s="1" t="s">
        <v>58</v>
      </c>
    </row>
    <row r="642" spans="1:26" x14ac:dyDescent="0.2">
      <c r="A642" s="1">
        <f t="shared" ref="A642:B705" si="40">IF(OR(AND(ISNUMBER(N642),N642&gt;0),ISNUMBER(SEARCH("+",N642))),IF(NOT(ISNUMBER(N642)),1000*LEFT(N642,SEARCH("+",N642)-1)+MID(N642,SEARCH("+",N642)+1,3)+RIGHT(N642,3),N642),"")</f>
        <v>1026231</v>
      </c>
      <c r="B642" s="1">
        <f t="shared" si="40"/>
        <v>1026238</v>
      </c>
      <c r="C642" s="11" t="s">
        <v>52</v>
      </c>
      <c r="D642" s="12">
        <f>INDEX(families!$A:$A,MATCH(E642,families!$B:$B,0))</f>
        <v>3</v>
      </c>
      <c r="E642" s="1" t="str">
        <f t="shared" si="37"/>
        <v>LE</v>
      </c>
      <c r="F642" s="1">
        <f t="shared" si="38"/>
        <v>23.7</v>
      </c>
      <c r="G642" s="1" t="str">
        <f t="shared" si="39"/>
        <v>23.7mm LE</v>
      </c>
      <c r="H642" s="1" t="str">
        <f>_xlfn.CONCAT(TEXT(R642,"0.0"),"mm ",INDEX('Pipe Lookup'!D:D,MATCH('~17 Pipe Segmentation'!S642,'Pipe Lookup'!C:C,0))," TYPE ",Q642)</f>
        <v>23.7mm Elbow TYPE 28</v>
      </c>
      <c r="M642" s="1" t="s">
        <v>9472</v>
      </c>
      <c r="N642" s="1">
        <v>1026231</v>
      </c>
      <c r="O642" s="1">
        <v>1026238</v>
      </c>
      <c r="P642" s="1">
        <v>7</v>
      </c>
      <c r="Q642" s="1">
        <v>28</v>
      </c>
      <c r="R642" s="1">
        <v>23.7</v>
      </c>
      <c r="S642" s="1" t="s">
        <v>56</v>
      </c>
      <c r="T642" s="1" t="s">
        <v>380</v>
      </c>
      <c r="V642" s="1" t="s">
        <v>9617</v>
      </c>
      <c r="W642" s="1">
        <v>0</v>
      </c>
      <c r="X642" s="1" t="s">
        <v>58</v>
      </c>
    </row>
    <row r="643" spans="1:26" x14ac:dyDescent="0.2">
      <c r="A643" s="1">
        <f t="shared" si="40"/>
        <v>1026238</v>
      </c>
      <c r="B643" s="1">
        <f t="shared" si="40"/>
        <v>1026297.61</v>
      </c>
      <c r="C643" s="11" t="s">
        <v>52</v>
      </c>
      <c r="D643" s="12">
        <f>INDEX(families!$A:$A,MATCH(E643,families!$B:$B,0))</f>
        <v>2</v>
      </c>
      <c r="E643" s="1" t="str">
        <f t="shared" ref="E643:E706" si="41">TRIM(LEFT(S643,3))</f>
        <v>FBE</v>
      </c>
      <c r="F643" s="1">
        <f t="shared" ref="F643:F706" si="42">R643</f>
        <v>19</v>
      </c>
      <c r="G643" s="1" t="str">
        <f t="shared" ref="G643:G706" si="43">_xlfn.CONCAT(TEXT(R643,"0.0"),"mm ",S643)</f>
        <v>19.0mm FBE</v>
      </c>
      <c r="H643" s="1" t="str">
        <f>_xlfn.CONCAT(TEXT(R643,"0.0"),"mm ",INDEX('Pipe Lookup'!D:D,MATCH('~17 Pipe Segmentation'!S643,'Pipe Lookup'!C:C,0))," TYPE ",Q643)</f>
        <v>19.0mm Fusion-Bonded Epoxy TYPE 7</v>
      </c>
      <c r="M643" s="1" t="s">
        <v>9472</v>
      </c>
      <c r="N643" s="1">
        <v>1026238</v>
      </c>
      <c r="O643" s="1">
        <v>1026297.61</v>
      </c>
      <c r="P643" s="1">
        <v>59.60999999998603</v>
      </c>
      <c r="Q643" s="1">
        <v>7</v>
      </c>
      <c r="R643" s="1">
        <v>19</v>
      </c>
      <c r="S643" s="1" t="s">
        <v>54</v>
      </c>
      <c r="T643" s="1" t="s">
        <v>380</v>
      </c>
      <c r="W643" s="1">
        <v>0</v>
      </c>
      <c r="X643" s="1" t="s">
        <v>58</v>
      </c>
    </row>
    <row r="644" spans="1:26" x14ac:dyDescent="0.2">
      <c r="A644" s="1">
        <f t="shared" si="40"/>
        <v>1026297.61</v>
      </c>
      <c r="B644" s="1">
        <f t="shared" si="40"/>
        <v>1026302.62</v>
      </c>
      <c r="C644" s="11" t="s">
        <v>52</v>
      </c>
      <c r="D644" s="12">
        <f>INDEX(families!$A:$A,MATCH(E644,families!$B:$B,0))</f>
        <v>3</v>
      </c>
      <c r="E644" s="1" t="str">
        <f t="shared" si="41"/>
        <v>LE</v>
      </c>
      <c r="F644" s="1">
        <f t="shared" si="42"/>
        <v>23.7</v>
      </c>
      <c r="G644" s="1" t="str">
        <f t="shared" si="43"/>
        <v>23.7mm LE</v>
      </c>
      <c r="H644" s="1" t="str">
        <f>_xlfn.CONCAT(TEXT(R644,"0.0"),"mm ",INDEX('Pipe Lookup'!D:D,MATCH('~17 Pipe Segmentation'!S644,'Pipe Lookup'!C:C,0))," TYPE ",Q644)</f>
        <v>23.7mm Elbow TYPE 28</v>
      </c>
      <c r="M644" s="1" t="s">
        <v>9472</v>
      </c>
      <c r="N644" s="1">
        <v>1026297.61</v>
      </c>
      <c r="O644" s="1">
        <v>1026302.62</v>
      </c>
      <c r="P644" s="1">
        <v>5.0100000000093132</v>
      </c>
      <c r="Q644" s="1">
        <v>28</v>
      </c>
      <c r="R644" s="1">
        <v>23.7</v>
      </c>
      <c r="S644" s="1" t="s">
        <v>56</v>
      </c>
      <c r="T644" s="1" t="s">
        <v>380</v>
      </c>
      <c r="V644" s="1" t="s">
        <v>389</v>
      </c>
      <c r="W644" s="1">
        <v>0</v>
      </c>
      <c r="X644" s="1" t="s">
        <v>58</v>
      </c>
      <c r="Y644" s="1">
        <v>140.44999999995343</v>
      </c>
      <c r="Z644" s="1">
        <v>7</v>
      </c>
    </row>
    <row r="645" spans="1:26" x14ac:dyDescent="0.2">
      <c r="A645" s="1">
        <f t="shared" si="40"/>
        <v>1026302.62</v>
      </c>
      <c r="B645" s="1">
        <f t="shared" si="40"/>
        <v>1026455.95</v>
      </c>
      <c r="C645" s="11" t="s">
        <v>52</v>
      </c>
      <c r="D645" s="12">
        <f>INDEX(families!$A:$A,MATCH(E645,families!$B:$B,0))</f>
        <v>2</v>
      </c>
      <c r="E645" s="1" t="str">
        <f t="shared" si="41"/>
        <v>FBE</v>
      </c>
      <c r="F645" s="1">
        <f t="shared" si="42"/>
        <v>19</v>
      </c>
      <c r="G645" s="1" t="str">
        <f t="shared" si="43"/>
        <v>19.0mm FBE</v>
      </c>
      <c r="H645" s="1" t="str">
        <f>_xlfn.CONCAT(TEXT(R645,"0.0"),"mm ",INDEX('Pipe Lookup'!D:D,MATCH('~17 Pipe Segmentation'!S645,'Pipe Lookup'!C:C,0))," TYPE ",Q645)</f>
        <v>19.0mm Fusion-Bonded Epoxy TYPE 7</v>
      </c>
      <c r="M645" s="1" t="s">
        <v>9472</v>
      </c>
      <c r="N645" s="1">
        <v>1026302.62</v>
      </c>
      <c r="O645" s="1">
        <v>1026455.95</v>
      </c>
      <c r="P645" s="1">
        <v>153.32999999995809</v>
      </c>
      <c r="Q645" s="1">
        <v>7</v>
      </c>
      <c r="R645" s="1">
        <v>19</v>
      </c>
      <c r="S645" s="1" t="s">
        <v>54</v>
      </c>
      <c r="T645" s="1" t="s">
        <v>380</v>
      </c>
      <c r="W645" s="1">
        <v>0</v>
      </c>
      <c r="X645" s="1" t="s">
        <v>58</v>
      </c>
      <c r="Y645" s="1">
        <v>6.2399999999906868</v>
      </c>
      <c r="Z645" s="1">
        <v>28</v>
      </c>
    </row>
    <row r="646" spans="1:26" x14ac:dyDescent="0.2">
      <c r="A646" s="1">
        <f t="shared" si="40"/>
        <v>1026455.95</v>
      </c>
      <c r="B646" s="1">
        <f t="shared" si="40"/>
        <v>1026461.95</v>
      </c>
      <c r="C646" s="11" t="s">
        <v>52</v>
      </c>
      <c r="D646" s="12">
        <f>INDEX(families!$A:$A,MATCH(E646,families!$B:$B,0))</f>
        <v>3</v>
      </c>
      <c r="E646" s="1" t="str">
        <f t="shared" si="41"/>
        <v>LE</v>
      </c>
      <c r="F646" s="1">
        <f t="shared" si="42"/>
        <v>23.7</v>
      </c>
      <c r="G646" s="1" t="str">
        <f t="shared" si="43"/>
        <v>23.7mm LE</v>
      </c>
      <c r="H646" s="1" t="str">
        <f>_xlfn.CONCAT(TEXT(R646,"0.0"),"mm ",INDEX('Pipe Lookup'!D:D,MATCH('~17 Pipe Segmentation'!S646,'Pipe Lookup'!C:C,0))," TYPE ",Q646)</f>
        <v>23.7mm Elbow TYPE 28</v>
      </c>
      <c r="M646" s="1" t="s">
        <v>9472</v>
      </c>
      <c r="N646" s="1">
        <v>1026455.95</v>
      </c>
      <c r="O646" s="1">
        <v>1026461.95</v>
      </c>
      <c r="P646" s="1">
        <v>6</v>
      </c>
      <c r="Q646" s="1">
        <v>28</v>
      </c>
      <c r="R646" s="1">
        <v>23.7</v>
      </c>
      <c r="S646" s="1" t="s">
        <v>56</v>
      </c>
      <c r="T646" s="1" t="s">
        <v>380</v>
      </c>
      <c r="V646" s="1" t="s">
        <v>390</v>
      </c>
      <c r="W646" s="1">
        <v>0</v>
      </c>
      <c r="X646" s="1" t="s">
        <v>58</v>
      </c>
      <c r="Y646" s="1">
        <v>38.630000000004657</v>
      </c>
      <c r="Z646" s="1">
        <v>34</v>
      </c>
    </row>
    <row r="647" spans="1:26" x14ac:dyDescent="0.2">
      <c r="A647" s="1">
        <f t="shared" si="40"/>
        <v>1026461.95</v>
      </c>
      <c r="B647" s="1">
        <f t="shared" si="40"/>
        <v>1026469.23</v>
      </c>
      <c r="C647" s="11" t="s">
        <v>52</v>
      </c>
      <c r="D647" s="12">
        <f>INDEX(families!$A:$A,MATCH(E647,families!$B:$B,0))</f>
        <v>3</v>
      </c>
      <c r="E647" s="1" t="str">
        <f t="shared" si="41"/>
        <v>LE</v>
      </c>
      <c r="F647" s="1">
        <f t="shared" si="42"/>
        <v>23.7</v>
      </c>
      <c r="G647" s="1" t="str">
        <f t="shared" si="43"/>
        <v>23.7mm LE</v>
      </c>
      <c r="H647" s="1" t="str">
        <f>_xlfn.CONCAT(TEXT(R647,"0.0"),"mm ",INDEX('Pipe Lookup'!D:D,MATCH('~17 Pipe Segmentation'!S647,'Pipe Lookup'!C:C,0))," TYPE ",Q647)</f>
        <v>23.7mm Elbow TYPE 28</v>
      </c>
      <c r="M647" s="1" t="s">
        <v>9472</v>
      </c>
      <c r="N647" s="1">
        <v>1026461.95</v>
      </c>
      <c r="O647" s="1">
        <v>1026469.23</v>
      </c>
      <c r="P647" s="1">
        <v>7.2800000000279397</v>
      </c>
      <c r="Q647" s="1">
        <v>28</v>
      </c>
      <c r="R647" s="1">
        <v>23.7</v>
      </c>
      <c r="S647" s="1" t="s">
        <v>56</v>
      </c>
      <c r="T647" s="1" t="s">
        <v>380</v>
      </c>
      <c r="V647" s="1" t="s">
        <v>391</v>
      </c>
      <c r="W647" s="1">
        <v>0</v>
      </c>
      <c r="X647" s="1" t="s">
        <v>84</v>
      </c>
    </row>
    <row r="648" spans="1:26" x14ac:dyDescent="0.2">
      <c r="A648" s="1">
        <f t="shared" si="40"/>
        <v>1026469.23</v>
      </c>
      <c r="B648" s="1">
        <f t="shared" si="40"/>
        <v>1026504.68</v>
      </c>
      <c r="C648" s="11" t="s">
        <v>52</v>
      </c>
      <c r="D648" s="12">
        <f>INDEX(families!$A:$A,MATCH(E648,families!$B:$B,0))</f>
        <v>2</v>
      </c>
      <c r="E648" s="1" t="str">
        <f t="shared" si="41"/>
        <v>FBE</v>
      </c>
      <c r="F648" s="1">
        <f t="shared" si="42"/>
        <v>21.5</v>
      </c>
      <c r="G648" s="1" t="str">
        <f t="shared" si="43"/>
        <v>21.5mm FBE</v>
      </c>
      <c r="H648" s="1" t="str">
        <f>_xlfn.CONCAT(TEXT(R648,"0.0"),"mm ",INDEX('Pipe Lookup'!D:D,MATCH('~17 Pipe Segmentation'!S648,'Pipe Lookup'!C:C,0))," TYPE ",Q648)</f>
        <v>21.5mm Fusion-Bonded Epoxy TYPE 34</v>
      </c>
      <c r="M648" s="1" t="s">
        <v>9472</v>
      </c>
      <c r="N648" s="1">
        <v>1026469.23</v>
      </c>
      <c r="O648" s="1">
        <v>1026504.68</v>
      </c>
      <c r="P648" s="1">
        <v>35.450000000069849</v>
      </c>
      <c r="Q648" s="1">
        <v>34</v>
      </c>
      <c r="R648" s="1">
        <v>21.5</v>
      </c>
      <c r="S648" s="1" t="s">
        <v>54</v>
      </c>
      <c r="T648" s="1" t="s">
        <v>380</v>
      </c>
      <c r="W648" s="1">
        <v>0</v>
      </c>
      <c r="X648" s="1" t="s">
        <v>58</v>
      </c>
      <c r="Y648" s="1">
        <v>5</v>
      </c>
      <c r="Z648" s="1">
        <v>28</v>
      </c>
    </row>
    <row r="649" spans="1:26" x14ac:dyDescent="0.2">
      <c r="A649" s="1">
        <f t="shared" si="40"/>
        <v>1026504.68</v>
      </c>
      <c r="B649" s="1">
        <f t="shared" si="40"/>
        <v>1026565.72</v>
      </c>
      <c r="C649" s="11" t="s">
        <v>52</v>
      </c>
      <c r="D649" s="12">
        <f>INDEX(families!$A:$A,MATCH(E649,families!$B:$B,0))</f>
        <v>2</v>
      </c>
      <c r="E649" s="1" t="str">
        <f t="shared" si="41"/>
        <v>FBE</v>
      </c>
      <c r="F649" s="1">
        <f t="shared" si="42"/>
        <v>19</v>
      </c>
      <c r="G649" s="1" t="str">
        <f t="shared" si="43"/>
        <v>19.0mm FBE</v>
      </c>
      <c r="H649" s="1" t="str">
        <f>_xlfn.CONCAT(TEXT(R649,"0.0"),"mm ",INDEX('Pipe Lookup'!D:D,MATCH('~17 Pipe Segmentation'!S649,'Pipe Lookup'!C:C,0))," TYPE ",Q649)</f>
        <v>19.0mm Fusion-Bonded Epoxy TYPE 7</v>
      </c>
      <c r="M649" s="1" t="s">
        <v>9472</v>
      </c>
      <c r="N649" s="1">
        <v>1026504.68</v>
      </c>
      <c r="O649" s="1">
        <v>1026565.72</v>
      </c>
      <c r="P649" s="1">
        <v>61.039999999920838</v>
      </c>
      <c r="Q649" s="1">
        <v>7</v>
      </c>
      <c r="R649" s="1">
        <v>19</v>
      </c>
      <c r="S649" s="1" t="s">
        <v>54</v>
      </c>
      <c r="T649" s="1" t="s">
        <v>380</v>
      </c>
      <c r="W649" s="1">
        <v>0</v>
      </c>
      <c r="X649" s="1" t="s">
        <v>58</v>
      </c>
      <c r="Y649" s="1">
        <v>88</v>
      </c>
      <c r="Z649" s="1">
        <v>34</v>
      </c>
    </row>
    <row r="650" spans="1:26" x14ac:dyDescent="0.2">
      <c r="A650" s="1">
        <f t="shared" si="40"/>
        <v>1026565.72</v>
      </c>
      <c r="B650" s="1">
        <f t="shared" si="40"/>
        <v>1026587.72</v>
      </c>
      <c r="C650" s="11" t="s">
        <v>52</v>
      </c>
      <c r="D650" s="12">
        <f>INDEX(families!$A:$A,MATCH(E650,families!$B:$B,0))</f>
        <v>2</v>
      </c>
      <c r="E650" s="1" t="str">
        <f t="shared" si="41"/>
        <v>FBE</v>
      </c>
      <c r="F650" s="1">
        <f t="shared" si="42"/>
        <v>21.5</v>
      </c>
      <c r="G650" s="1" t="str">
        <f t="shared" si="43"/>
        <v>21.5mm FBE</v>
      </c>
      <c r="H650" s="1" t="str">
        <f>_xlfn.CONCAT(TEXT(R650,"0.0"),"mm ",INDEX('Pipe Lookup'!D:D,MATCH('~17 Pipe Segmentation'!S650,'Pipe Lookup'!C:C,0))," TYPE ",Q650)</f>
        <v>21.5mm Fusion-Bonded Epoxy TYPE 34</v>
      </c>
      <c r="M650" s="1" t="s">
        <v>9472</v>
      </c>
      <c r="N650" s="1">
        <v>1026565.72</v>
      </c>
      <c r="O650" s="1">
        <v>1026587.72</v>
      </c>
      <c r="P650" s="1">
        <v>22</v>
      </c>
      <c r="Q650" s="1">
        <v>34</v>
      </c>
      <c r="R650" s="1">
        <v>21.5</v>
      </c>
      <c r="S650" s="1" t="s">
        <v>54</v>
      </c>
      <c r="T650" s="1" t="s">
        <v>380</v>
      </c>
      <c r="W650" s="1">
        <v>0</v>
      </c>
      <c r="X650" s="1" t="s">
        <v>58</v>
      </c>
      <c r="Y650" s="1">
        <v>7</v>
      </c>
      <c r="Z650" s="1">
        <v>28</v>
      </c>
    </row>
    <row r="651" spans="1:26" x14ac:dyDescent="0.2">
      <c r="A651" s="1">
        <f t="shared" si="40"/>
        <v>1026587.72</v>
      </c>
      <c r="B651" s="1">
        <f t="shared" si="40"/>
        <v>1026627.18</v>
      </c>
      <c r="C651" s="11" t="s">
        <v>52</v>
      </c>
      <c r="D651" s="12">
        <f>INDEX(families!$A:$A,MATCH(E651,families!$B:$B,0))</f>
        <v>2</v>
      </c>
      <c r="E651" s="1" t="str">
        <f t="shared" si="41"/>
        <v>FBE</v>
      </c>
      <c r="F651" s="1">
        <f t="shared" si="42"/>
        <v>19</v>
      </c>
      <c r="G651" s="1" t="str">
        <f t="shared" si="43"/>
        <v>19.0mm FBE</v>
      </c>
      <c r="H651" s="1" t="str">
        <f>_xlfn.CONCAT(TEXT(R651,"0.0"),"mm ",INDEX('Pipe Lookup'!D:D,MATCH('~17 Pipe Segmentation'!S651,'Pipe Lookup'!C:C,0))," TYPE ",Q651)</f>
        <v>19.0mm Fusion-Bonded Epoxy TYPE 7</v>
      </c>
      <c r="M651" s="1" t="s">
        <v>9472</v>
      </c>
      <c r="N651" s="1">
        <v>1026587.72</v>
      </c>
      <c r="O651" s="1">
        <v>1026627.18</v>
      </c>
      <c r="P651" s="1">
        <v>39.460000000079162</v>
      </c>
      <c r="Q651" s="1">
        <v>7</v>
      </c>
      <c r="R651" s="1">
        <v>19</v>
      </c>
      <c r="S651" s="1" t="s">
        <v>54</v>
      </c>
      <c r="T651" s="1" t="s">
        <v>380</v>
      </c>
      <c r="W651" s="1">
        <v>0</v>
      </c>
      <c r="X651" s="1" t="s">
        <v>58</v>
      </c>
      <c r="Y651" s="1">
        <v>4</v>
      </c>
      <c r="Z651" s="1">
        <v>34</v>
      </c>
    </row>
    <row r="652" spans="1:26" x14ac:dyDescent="0.2">
      <c r="A652" s="1">
        <f t="shared" si="40"/>
        <v>1026627.18</v>
      </c>
      <c r="B652" s="1">
        <f t="shared" si="40"/>
        <v>1026634.76</v>
      </c>
      <c r="C652" s="11" t="s">
        <v>52</v>
      </c>
      <c r="D652" s="12">
        <f>INDEX(families!$A:$A,MATCH(E652,families!$B:$B,0))</f>
        <v>3</v>
      </c>
      <c r="E652" s="1" t="str">
        <f t="shared" si="41"/>
        <v>LE</v>
      </c>
      <c r="F652" s="1">
        <f t="shared" si="42"/>
        <v>23.7</v>
      </c>
      <c r="G652" s="1" t="str">
        <f t="shared" si="43"/>
        <v>23.7mm LE</v>
      </c>
      <c r="H652" s="1" t="str">
        <f>_xlfn.CONCAT(TEXT(R652,"0.0"),"mm ",INDEX('Pipe Lookup'!D:D,MATCH('~17 Pipe Segmentation'!S652,'Pipe Lookup'!C:C,0))," TYPE ",Q652)</f>
        <v>23.7mm Elbow TYPE 28</v>
      </c>
      <c r="M652" s="1" t="s">
        <v>9472</v>
      </c>
      <c r="N652" s="1">
        <v>1026627.18</v>
      </c>
      <c r="O652" s="1">
        <v>1026634.76</v>
      </c>
      <c r="P652" s="1">
        <v>7.5799999999580905</v>
      </c>
      <c r="Q652" s="1">
        <v>28</v>
      </c>
      <c r="R652" s="1">
        <v>23.7</v>
      </c>
      <c r="S652" s="1" t="s">
        <v>56</v>
      </c>
      <c r="T652" s="1" t="s">
        <v>380</v>
      </c>
      <c r="V652" s="1" t="s">
        <v>392</v>
      </c>
      <c r="W652" s="1">
        <v>0</v>
      </c>
      <c r="X652" s="1" t="s">
        <v>58</v>
      </c>
      <c r="Y652" s="1">
        <v>7</v>
      </c>
      <c r="Z652" s="1">
        <v>28</v>
      </c>
    </row>
    <row r="653" spans="1:26" x14ac:dyDescent="0.2">
      <c r="A653" s="1">
        <f t="shared" si="40"/>
        <v>1026634.76</v>
      </c>
      <c r="B653" s="1">
        <f t="shared" si="40"/>
        <v>1026642.21</v>
      </c>
      <c r="C653" s="11" t="s">
        <v>52</v>
      </c>
      <c r="D653" s="12">
        <f>INDEX(families!$A:$A,MATCH(E653,families!$B:$B,0))</f>
        <v>2</v>
      </c>
      <c r="E653" s="1" t="str">
        <f t="shared" si="41"/>
        <v>FBE</v>
      </c>
      <c r="F653" s="1">
        <f t="shared" si="42"/>
        <v>19</v>
      </c>
      <c r="G653" s="1" t="str">
        <f t="shared" si="43"/>
        <v>19.0mm FBE</v>
      </c>
      <c r="H653" s="1" t="str">
        <f>_xlfn.CONCAT(TEXT(R653,"0.0"),"mm ",INDEX('Pipe Lookup'!D:D,MATCH('~17 Pipe Segmentation'!S653,'Pipe Lookup'!C:C,0))," TYPE ",Q653)</f>
        <v>19.0mm Fusion-Bonded Epoxy TYPE 7</v>
      </c>
      <c r="M653" s="1" t="s">
        <v>9472</v>
      </c>
      <c r="N653" s="1">
        <v>1026634.76</v>
      </c>
      <c r="O653" s="1">
        <v>1026642.21</v>
      </c>
      <c r="P653" s="1">
        <v>7.4499999999534339</v>
      </c>
      <c r="Q653" s="1">
        <v>7</v>
      </c>
      <c r="R653" s="1">
        <v>19</v>
      </c>
      <c r="S653" s="1" t="s">
        <v>54</v>
      </c>
      <c r="T653" s="1" t="s">
        <v>380</v>
      </c>
      <c r="W653" s="1">
        <v>0</v>
      </c>
      <c r="X653" s="1" t="s">
        <v>58</v>
      </c>
      <c r="Y653" s="1">
        <v>60.60999999998603</v>
      </c>
      <c r="Z653" s="1">
        <v>7</v>
      </c>
    </row>
    <row r="654" spans="1:26" x14ac:dyDescent="0.2">
      <c r="A654" s="1">
        <f t="shared" si="40"/>
        <v>1026642.21</v>
      </c>
      <c r="B654" s="1">
        <f t="shared" si="40"/>
        <v>1026650.23</v>
      </c>
      <c r="C654" s="11" t="s">
        <v>52</v>
      </c>
      <c r="D654" s="12">
        <f>INDEX(families!$A:$A,MATCH(E654,families!$B:$B,0))</f>
        <v>3</v>
      </c>
      <c r="E654" s="1" t="str">
        <f t="shared" si="41"/>
        <v>LE</v>
      </c>
      <c r="F654" s="1">
        <f t="shared" si="42"/>
        <v>23.7</v>
      </c>
      <c r="G654" s="1" t="str">
        <f t="shared" si="43"/>
        <v>23.7mm LE</v>
      </c>
      <c r="H654" s="1" t="str">
        <f>_xlfn.CONCAT(TEXT(R654,"0.0"),"mm ",INDEX('Pipe Lookup'!D:D,MATCH('~17 Pipe Segmentation'!S654,'Pipe Lookup'!C:C,0))," TYPE ",Q654)</f>
        <v>23.7mm Elbow TYPE 28</v>
      </c>
      <c r="M654" s="1" t="s">
        <v>9472</v>
      </c>
      <c r="N654" s="1">
        <v>1026642.21</v>
      </c>
      <c r="O654" s="1">
        <v>1026650.23</v>
      </c>
      <c r="P654" s="1">
        <v>8.0200000000186265</v>
      </c>
      <c r="Q654" s="1">
        <v>28</v>
      </c>
      <c r="R654" s="1">
        <v>23.7</v>
      </c>
      <c r="S654" s="1" t="s">
        <v>56</v>
      </c>
      <c r="T654" s="1" t="s">
        <v>380</v>
      </c>
      <c r="V654" s="1" t="s">
        <v>393</v>
      </c>
      <c r="W654" s="1">
        <v>0</v>
      </c>
      <c r="X654" s="1" t="s">
        <v>58</v>
      </c>
      <c r="Y654" s="1">
        <v>5.0100000000093132</v>
      </c>
      <c r="Z654" s="1">
        <v>28</v>
      </c>
    </row>
    <row r="655" spans="1:26" x14ac:dyDescent="0.2">
      <c r="A655" s="1">
        <f t="shared" si="40"/>
        <v>1026650.23</v>
      </c>
      <c r="B655" s="1">
        <f t="shared" si="40"/>
        <v>1026674.68</v>
      </c>
      <c r="C655" s="11" t="s">
        <v>52</v>
      </c>
      <c r="D655" s="12">
        <f>INDEX(families!$A:$A,MATCH(E655,families!$B:$B,0))</f>
        <v>2</v>
      </c>
      <c r="E655" s="1" t="str">
        <f t="shared" si="41"/>
        <v>FBE</v>
      </c>
      <c r="F655" s="1">
        <f t="shared" si="42"/>
        <v>21.5</v>
      </c>
      <c r="G655" s="1" t="str">
        <f t="shared" si="43"/>
        <v>21.5mm FBE</v>
      </c>
      <c r="H655" s="1" t="str">
        <f>_xlfn.CONCAT(TEXT(R655,"0.0"),"mm ",INDEX('Pipe Lookup'!D:D,MATCH('~17 Pipe Segmentation'!S655,'Pipe Lookup'!C:C,0))," TYPE ",Q655)</f>
        <v>21.5mm Fusion-Bonded Epoxy TYPE 34</v>
      </c>
      <c r="M655" s="1" t="s">
        <v>9472</v>
      </c>
      <c r="N655" s="1">
        <v>1026650.23</v>
      </c>
      <c r="O655" s="1">
        <v>1026674.68</v>
      </c>
      <c r="P655" s="1">
        <v>24.450000000069849</v>
      </c>
      <c r="Q655" s="1">
        <v>34</v>
      </c>
      <c r="R655" s="1">
        <v>21.5</v>
      </c>
      <c r="S655" s="1" t="s">
        <v>54</v>
      </c>
      <c r="T655" s="1" t="s">
        <v>380</v>
      </c>
      <c r="W655" s="1">
        <v>0</v>
      </c>
      <c r="X655" s="1" t="s">
        <v>58</v>
      </c>
    </row>
    <row r="656" spans="1:26" x14ac:dyDescent="0.2">
      <c r="A656" s="1">
        <f t="shared" si="40"/>
        <v>1026674.68</v>
      </c>
      <c r="B656" s="1">
        <f t="shared" si="40"/>
        <v>1026811.68</v>
      </c>
      <c r="C656" s="11" t="s">
        <v>52</v>
      </c>
      <c r="D656" s="12">
        <f>INDEX(families!$A:$A,MATCH(E656,families!$B:$B,0))</f>
        <v>2</v>
      </c>
      <c r="E656" s="1" t="str">
        <f t="shared" si="41"/>
        <v>FBE</v>
      </c>
      <c r="F656" s="1">
        <f t="shared" si="42"/>
        <v>19</v>
      </c>
      <c r="G656" s="1" t="str">
        <f t="shared" si="43"/>
        <v>19.0mm FBE</v>
      </c>
      <c r="H656" s="1" t="str">
        <f>_xlfn.CONCAT(TEXT(R656,"0.0"),"mm ",INDEX('Pipe Lookup'!D:D,MATCH('~17 Pipe Segmentation'!S656,'Pipe Lookup'!C:C,0))," TYPE ",Q656)</f>
        <v>19.0mm Fusion-Bonded Epoxy TYPE 7</v>
      </c>
      <c r="M656" s="1" t="s">
        <v>9472</v>
      </c>
      <c r="N656" s="1">
        <v>1026674.68</v>
      </c>
      <c r="O656" s="1">
        <v>1026811.68</v>
      </c>
      <c r="P656" s="1">
        <v>137</v>
      </c>
      <c r="Q656" s="1">
        <v>7</v>
      </c>
      <c r="R656" s="1">
        <v>19</v>
      </c>
      <c r="S656" s="1" t="s">
        <v>54</v>
      </c>
      <c r="T656" s="1" t="s">
        <v>380</v>
      </c>
      <c r="W656" s="1">
        <v>0</v>
      </c>
      <c r="X656" s="1" t="s">
        <v>58</v>
      </c>
      <c r="Y656" s="1">
        <v>153.32999999995809</v>
      </c>
      <c r="Z656" s="1">
        <v>7</v>
      </c>
    </row>
    <row r="657" spans="1:24" x14ac:dyDescent="0.2">
      <c r="A657" s="1">
        <f t="shared" si="40"/>
        <v>1026811.68</v>
      </c>
      <c r="B657" s="1">
        <f t="shared" si="40"/>
        <v>1026835.68</v>
      </c>
      <c r="C657" s="11" t="s">
        <v>52</v>
      </c>
      <c r="D657" s="12">
        <f>INDEX(families!$A:$A,MATCH(E657,families!$B:$B,0))</f>
        <v>2</v>
      </c>
      <c r="E657" s="1" t="str">
        <f t="shared" si="41"/>
        <v>FBE</v>
      </c>
      <c r="F657" s="1">
        <f t="shared" si="42"/>
        <v>21.5</v>
      </c>
      <c r="G657" s="1" t="str">
        <f t="shared" si="43"/>
        <v>21.5mm FBE</v>
      </c>
      <c r="H657" s="1" t="str">
        <f>_xlfn.CONCAT(TEXT(R657,"0.0"),"mm ",INDEX('Pipe Lookup'!D:D,MATCH('~17 Pipe Segmentation'!S657,'Pipe Lookup'!C:C,0))," TYPE ",Q657)</f>
        <v>21.5mm Fusion-Bonded Epoxy TYPE 34</v>
      </c>
      <c r="M657" s="1" t="s">
        <v>9472</v>
      </c>
      <c r="N657" s="1">
        <v>1026811.68</v>
      </c>
      <c r="O657" s="1">
        <v>1026835.68</v>
      </c>
      <c r="P657" s="1">
        <v>24</v>
      </c>
      <c r="Q657" s="1">
        <v>34</v>
      </c>
      <c r="R657" s="1">
        <v>21.5</v>
      </c>
      <c r="S657" s="1" t="s">
        <v>54</v>
      </c>
      <c r="T657" s="1" t="s">
        <v>380</v>
      </c>
      <c r="W657" s="1">
        <v>0</v>
      </c>
      <c r="X657" s="1" t="s">
        <v>58</v>
      </c>
    </row>
    <row r="658" spans="1:24" x14ac:dyDescent="0.2">
      <c r="A658" s="1">
        <f t="shared" si="40"/>
        <v>1026835.68</v>
      </c>
      <c r="B658" s="1">
        <f t="shared" si="40"/>
        <v>1026858.68</v>
      </c>
      <c r="C658" s="11" t="s">
        <v>52</v>
      </c>
      <c r="D658" s="12">
        <f>INDEX(families!$A:$A,MATCH(E658,families!$B:$B,0))</f>
        <v>2</v>
      </c>
      <c r="E658" s="1" t="str">
        <f t="shared" si="41"/>
        <v>FBE</v>
      </c>
      <c r="F658" s="1">
        <f t="shared" si="42"/>
        <v>19</v>
      </c>
      <c r="G658" s="1" t="str">
        <f t="shared" si="43"/>
        <v>19.0mm FBE</v>
      </c>
      <c r="H658" s="1" t="str">
        <f>_xlfn.CONCAT(TEXT(R658,"0.0"),"mm ",INDEX('Pipe Lookup'!D:D,MATCH('~17 Pipe Segmentation'!S658,'Pipe Lookup'!C:C,0))," TYPE ",Q658)</f>
        <v>19.0mm Fusion-Bonded Epoxy TYPE 7</v>
      </c>
      <c r="M658" s="1" t="s">
        <v>9472</v>
      </c>
      <c r="N658" s="1">
        <v>1026835.68</v>
      </c>
      <c r="O658" s="1">
        <v>1026858.68</v>
      </c>
      <c r="P658" s="1">
        <v>23</v>
      </c>
      <c r="Q658" s="1">
        <v>7</v>
      </c>
      <c r="R658" s="1">
        <v>19</v>
      </c>
      <c r="S658" s="1" t="s">
        <v>54</v>
      </c>
      <c r="T658" s="1" t="s">
        <v>380</v>
      </c>
      <c r="W658" s="1">
        <v>0</v>
      </c>
      <c r="X658" s="1" t="s">
        <v>58</v>
      </c>
    </row>
    <row r="659" spans="1:24" x14ac:dyDescent="0.2">
      <c r="A659" s="1">
        <f t="shared" si="40"/>
        <v>1026858.68</v>
      </c>
      <c r="B659" s="1">
        <f t="shared" si="40"/>
        <v>1026987.68</v>
      </c>
      <c r="C659" s="11" t="s">
        <v>52</v>
      </c>
      <c r="D659" s="12">
        <f>INDEX(families!$A:$A,MATCH(E659,families!$B:$B,0))</f>
        <v>1</v>
      </c>
      <c r="E659" s="1" t="str">
        <f t="shared" si="41"/>
        <v>ARO</v>
      </c>
      <c r="F659" s="1">
        <f t="shared" si="42"/>
        <v>19</v>
      </c>
      <c r="G659" s="1" t="str">
        <f t="shared" si="43"/>
        <v>19.0mm ARO-M45</v>
      </c>
      <c r="H659" s="1" t="str">
        <f>_xlfn.CONCAT(TEXT(R659,"0.0"),"mm ",INDEX('Pipe Lookup'!D:D,MATCH('~17 Pipe Segmentation'!S659,'Pipe Lookup'!C:C,0))," TYPE ",Q659)</f>
        <v>19.0mm Abrasion-Resistant Overcoat (M45) TYPE 18</v>
      </c>
      <c r="M659" s="1" t="s">
        <v>9472</v>
      </c>
      <c r="N659" s="1">
        <v>1026858.68</v>
      </c>
      <c r="O659" s="1">
        <v>1026987.68</v>
      </c>
      <c r="P659" s="1">
        <v>129</v>
      </c>
      <c r="Q659" s="1">
        <v>18</v>
      </c>
      <c r="R659" s="1">
        <v>19</v>
      </c>
      <c r="S659" s="1" t="s">
        <v>394</v>
      </c>
      <c r="T659" s="1" t="s">
        <v>380</v>
      </c>
      <c r="W659" s="1">
        <v>0</v>
      </c>
      <c r="X659" s="1" t="s">
        <v>58</v>
      </c>
    </row>
    <row r="660" spans="1:24" x14ac:dyDescent="0.2">
      <c r="A660" s="1">
        <f t="shared" si="40"/>
        <v>1026987.68</v>
      </c>
      <c r="B660" s="1">
        <f t="shared" si="40"/>
        <v>1027005.23</v>
      </c>
      <c r="C660" s="11" t="s">
        <v>52</v>
      </c>
      <c r="D660" s="12">
        <f>INDEX(families!$A:$A,MATCH(E660,families!$B:$B,0))</f>
        <v>1</v>
      </c>
      <c r="E660" s="1" t="str">
        <f t="shared" si="41"/>
        <v>ARO</v>
      </c>
      <c r="F660" s="1">
        <f t="shared" si="42"/>
        <v>19</v>
      </c>
      <c r="G660" s="1" t="str">
        <f t="shared" si="43"/>
        <v>19.0mm ARO</v>
      </c>
      <c r="H660" s="1" t="str">
        <f>_xlfn.CONCAT(TEXT(R660,"0.0"),"mm ",INDEX('Pipe Lookup'!D:D,MATCH('~17 Pipe Segmentation'!S660,'Pipe Lookup'!C:C,0))," TYPE ",Q660)</f>
        <v>19.0mm Abrasion-Resistant Overcoat TYPE 8</v>
      </c>
      <c r="M660" s="1" t="s">
        <v>9472</v>
      </c>
      <c r="N660" s="1">
        <v>1026987.68</v>
      </c>
      <c r="O660" s="1">
        <v>1027005.23</v>
      </c>
      <c r="P660" s="1">
        <v>17.549999999930151</v>
      </c>
      <c r="Q660" s="1">
        <v>8</v>
      </c>
      <c r="R660" s="1">
        <v>19</v>
      </c>
      <c r="S660" s="1" t="s">
        <v>78</v>
      </c>
      <c r="T660" s="1" t="s">
        <v>380</v>
      </c>
      <c r="W660" s="1">
        <v>0</v>
      </c>
      <c r="X660" s="1" t="s">
        <v>58</v>
      </c>
    </row>
    <row r="661" spans="1:24" x14ac:dyDescent="0.2">
      <c r="A661" s="1">
        <f t="shared" si="40"/>
        <v>1027005.23</v>
      </c>
      <c r="B661" s="1">
        <f t="shared" si="40"/>
        <v>1027010.68</v>
      </c>
      <c r="C661" s="11" t="s">
        <v>52</v>
      </c>
      <c r="D661" s="12">
        <f>INDEX(families!$A:$A,MATCH(E661,families!$B:$B,0))</f>
        <v>3</v>
      </c>
      <c r="E661" s="1" t="str">
        <f t="shared" si="41"/>
        <v>LE</v>
      </c>
      <c r="F661" s="1">
        <f t="shared" si="42"/>
        <v>23.7</v>
      </c>
      <c r="G661" s="1" t="str">
        <f t="shared" si="43"/>
        <v>23.7mm LE</v>
      </c>
      <c r="H661" s="1" t="str">
        <f>_xlfn.CONCAT(TEXT(R661,"0.0"),"mm ",INDEX('Pipe Lookup'!D:D,MATCH('~17 Pipe Segmentation'!S661,'Pipe Lookup'!C:C,0))," TYPE ",Q661)</f>
        <v>23.7mm Elbow TYPE 28</v>
      </c>
      <c r="M661" s="1" t="s">
        <v>9472</v>
      </c>
      <c r="N661" s="1">
        <v>1027005.23</v>
      </c>
      <c r="O661" s="1">
        <v>1027010.68</v>
      </c>
      <c r="P661" s="1">
        <v>5.4500000000698492</v>
      </c>
      <c r="Q661" s="1">
        <v>28</v>
      </c>
      <c r="R661" s="1">
        <v>23.7</v>
      </c>
      <c r="S661" s="1" t="s">
        <v>56</v>
      </c>
      <c r="T661" s="1" t="s">
        <v>380</v>
      </c>
      <c r="V661" s="1" t="s">
        <v>9618</v>
      </c>
      <c r="W661" s="1">
        <v>0</v>
      </c>
      <c r="X661" s="1" t="s">
        <v>58</v>
      </c>
    </row>
    <row r="662" spans="1:24" x14ac:dyDescent="0.2">
      <c r="A662" s="1">
        <f t="shared" si="40"/>
        <v>1027010.68</v>
      </c>
      <c r="B662" s="1">
        <f t="shared" si="40"/>
        <v>1027023.56</v>
      </c>
      <c r="C662" s="11" t="s">
        <v>52</v>
      </c>
      <c r="D662" s="12">
        <f>INDEX(families!$A:$A,MATCH(E662,families!$B:$B,0))</f>
        <v>2</v>
      </c>
      <c r="E662" s="1" t="str">
        <f t="shared" si="41"/>
        <v>FBE</v>
      </c>
      <c r="F662" s="1">
        <f t="shared" si="42"/>
        <v>19</v>
      </c>
      <c r="G662" s="1" t="str">
        <f t="shared" si="43"/>
        <v>19.0mm FBE</v>
      </c>
      <c r="H662" s="1" t="str">
        <f>_xlfn.CONCAT(TEXT(R662,"0.0"),"mm ",INDEX('Pipe Lookup'!D:D,MATCH('~17 Pipe Segmentation'!S662,'Pipe Lookup'!C:C,0))," TYPE ",Q662)</f>
        <v>19.0mm Fusion-Bonded Epoxy TYPE 7</v>
      </c>
      <c r="M662" s="1" t="s">
        <v>9472</v>
      </c>
      <c r="N662" s="1">
        <v>1027010.68</v>
      </c>
      <c r="O662" s="1">
        <v>1027023.56</v>
      </c>
      <c r="P662" s="1">
        <v>12.880000000004657</v>
      </c>
      <c r="Q662" s="1">
        <v>7</v>
      </c>
      <c r="R662" s="1">
        <v>19</v>
      </c>
      <c r="S662" s="1" t="s">
        <v>54</v>
      </c>
      <c r="T662" s="1" t="s">
        <v>380</v>
      </c>
      <c r="W662" s="1">
        <v>0</v>
      </c>
      <c r="X662" s="1" t="s">
        <v>58</v>
      </c>
    </row>
    <row r="663" spans="1:24" x14ac:dyDescent="0.2">
      <c r="A663" s="1">
        <f t="shared" si="40"/>
        <v>1027023.56</v>
      </c>
      <c r="B663" s="1">
        <f t="shared" si="40"/>
        <v>1027028.35</v>
      </c>
      <c r="C663" s="11" t="s">
        <v>52</v>
      </c>
      <c r="D663" s="12">
        <f>INDEX(families!$A:$A,MATCH(E663,families!$B:$B,0))</f>
        <v>3</v>
      </c>
      <c r="E663" s="1" t="str">
        <f t="shared" si="41"/>
        <v>LE</v>
      </c>
      <c r="F663" s="1">
        <f t="shared" si="42"/>
        <v>23.7</v>
      </c>
      <c r="G663" s="1" t="str">
        <f t="shared" si="43"/>
        <v>23.7mm LE</v>
      </c>
      <c r="H663" s="1" t="str">
        <f>_xlfn.CONCAT(TEXT(R663,"0.0"),"mm ",INDEX('Pipe Lookup'!D:D,MATCH('~17 Pipe Segmentation'!S663,'Pipe Lookup'!C:C,0))," TYPE ",Q663)</f>
        <v>23.7mm Elbow TYPE 28</v>
      </c>
      <c r="M663" s="1" t="s">
        <v>9472</v>
      </c>
      <c r="N663" s="1">
        <v>1027023.56</v>
      </c>
      <c r="O663" s="1">
        <v>1027028.35</v>
      </c>
      <c r="P663" s="1">
        <v>4.7899999999208376</v>
      </c>
      <c r="Q663" s="1">
        <v>28</v>
      </c>
      <c r="R663" s="1">
        <v>23.7</v>
      </c>
      <c r="S663" s="1" t="s">
        <v>56</v>
      </c>
      <c r="T663" s="1" t="s">
        <v>380</v>
      </c>
      <c r="V663" s="1" t="s">
        <v>9619</v>
      </c>
      <c r="W663" s="1">
        <v>0</v>
      </c>
      <c r="X663" s="1" t="s">
        <v>58</v>
      </c>
    </row>
    <row r="664" spans="1:24" x14ac:dyDescent="0.2">
      <c r="A664" s="1">
        <f t="shared" si="40"/>
        <v>1027028.35</v>
      </c>
      <c r="B664" s="1">
        <f t="shared" si="40"/>
        <v>1027962.51</v>
      </c>
      <c r="C664" s="11" t="s">
        <v>52</v>
      </c>
      <c r="D664" s="12">
        <f>INDEX(families!$A:$A,MATCH(E664,families!$B:$B,0))</f>
        <v>2</v>
      </c>
      <c r="E664" s="1" t="str">
        <f t="shared" si="41"/>
        <v>FBE</v>
      </c>
      <c r="F664" s="1">
        <f t="shared" si="42"/>
        <v>19</v>
      </c>
      <c r="G664" s="1" t="str">
        <f t="shared" si="43"/>
        <v>19.0mm FBE</v>
      </c>
      <c r="H664" s="1" t="str">
        <f>_xlfn.CONCAT(TEXT(R664,"0.0"),"mm ",INDEX('Pipe Lookup'!D:D,MATCH('~17 Pipe Segmentation'!S664,'Pipe Lookup'!C:C,0))," TYPE ",Q664)</f>
        <v>19.0mm Fusion-Bonded Epoxy TYPE 7</v>
      </c>
      <c r="M664" s="1" t="s">
        <v>9472</v>
      </c>
      <c r="N664" s="1">
        <v>1027028.35</v>
      </c>
      <c r="O664" s="1">
        <v>1027962.51</v>
      </c>
      <c r="P664" s="1">
        <v>934.1600000000326</v>
      </c>
      <c r="Q664" s="1">
        <v>7</v>
      </c>
      <c r="R664" s="1">
        <v>19</v>
      </c>
      <c r="S664" s="1" t="s">
        <v>54</v>
      </c>
      <c r="T664" s="1" t="s">
        <v>380</v>
      </c>
      <c r="W664" s="1">
        <v>0</v>
      </c>
      <c r="X664" s="1" t="s">
        <v>58</v>
      </c>
    </row>
    <row r="665" spans="1:24" x14ac:dyDescent="0.2">
      <c r="A665" s="1">
        <f t="shared" si="40"/>
        <v>1027962.51</v>
      </c>
      <c r="B665" s="1">
        <f t="shared" si="40"/>
        <v>1027967.3</v>
      </c>
      <c r="C665" s="11" t="s">
        <v>52</v>
      </c>
      <c r="D665" s="12">
        <f>INDEX(families!$A:$A,MATCH(E665,families!$B:$B,0))</f>
        <v>3</v>
      </c>
      <c r="E665" s="1" t="str">
        <f t="shared" si="41"/>
        <v>LE</v>
      </c>
      <c r="F665" s="1">
        <f t="shared" si="42"/>
        <v>23.7</v>
      </c>
      <c r="G665" s="1" t="str">
        <f t="shared" si="43"/>
        <v>23.7mm LE</v>
      </c>
      <c r="H665" s="1" t="str">
        <f>_xlfn.CONCAT(TEXT(R665,"0.0"),"mm ",INDEX('Pipe Lookup'!D:D,MATCH('~17 Pipe Segmentation'!S665,'Pipe Lookup'!C:C,0))," TYPE ",Q665)</f>
        <v>23.7mm Elbow TYPE 28</v>
      </c>
      <c r="M665" s="1" t="s">
        <v>9472</v>
      </c>
      <c r="N665" s="1">
        <v>1027962.51</v>
      </c>
      <c r="O665" s="1">
        <v>1027967.3</v>
      </c>
      <c r="P665" s="1">
        <v>4.7900000000372529</v>
      </c>
      <c r="Q665" s="1">
        <v>28</v>
      </c>
      <c r="R665" s="1">
        <v>23.7</v>
      </c>
      <c r="S665" s="1" t="s">
        <v>56</v>
      </c>
      <c r="T665" s="1" t="s">
        <v>380</v>
      </c>
      <c r="V665" s="1" t="s">
        <v>9620</v>
      </c>
      <c r="W665" s="1">
        <v>0</v>
      </c>
      <c r="X665" s="1" t="s">
        <v>58</v>
      </c>
    </row>
    <row r="666" spans="1:24" x14ac:dyDescent="0.2">
      <c r="A666" s="1">
        <f t="shared" si="40"/>
        <v>1027967.3</v>
      </c>
      <c r="B666" s="1">
        <f t="shared" si="40"/>
        <v>1028131.19</v>
      </c>
      <c r="C666" s="11" t="s">
        <v>52</v>
      </c>
      <c r="D666" s="12">
        <f>INDEX(families!$A:$A,MATCH(E666,families!$B:$B,0))</f>
        <v>2</v>
      </c>
      <c r="E666" s="1" t="str">
        <f t="shared" si="41"/>
        <v>FBE</v>
      </c>
      <c r="F666" s="1">
        <f t="shared" si="42"/>
        <v>19</v>
      </c>
      <c r="G666" s="1" t="str">
        <f t="shared" si="43"/>
        <v>19.0mm FBE</v>
      </c>
      <c r="H666" s="1" t="str">
        <f>_xlfn.CONCAT(TEXT(R666,"0.0"),"mm ",INDEX('Pipe Lookup'!D:D,MATCH('~17 Pipe Segmentation'!S666,'Pipe Lookup'!C:C,0))," TYPE ",Q666)</f>
        <v>19.0mm Fusion-Bonded Epoxy TYPE 7</v>
      </c>
      <c r="M666" s="1" t="s">
        <v>9472</v>
      </c>
      <c r="N666" s="1">
        <v>1027967.3</v>
      </c>
      <c r="O666" s="1">
        <v>1028131.19</v>
      </c>
      <c r="P666" s="1">
        <v>163.88999999989755</v>
      </c>
      <c r="Q666" s="1">
        <v>7</v>
      </c>
      <c r="R666" s="1">
        <v>19</v>
      </c>
      <c r="S666" s="1" t="s">
        <v>54</v>
      </c>
      <c r="T666" s="1" t="s">
        <v>380</v>
      </c>
      <c r="W666" s="1">
        <v>0</v>
      </c>
      <c r="X666" s="1" t="s">
        <v>58</v>
      </c>
    </row>
    <row r="667" spans="1:24" x14ac:dyDescent="0.2">
      <c r="A667" s="1">
        <f t="shared" si="40"/>
        <v>1028131.19</v>
      </c>
      <c r="B667" s="1">
        <f t="shared" si="40"/>
        <v>1028135.86</v>
      </c>
      <c r="C667" s="11" t="s">
        <v>52</v>
      </c>
      <c r="D667" s="12">
        <f>INDEX(families!$A:$A,MATCH(E667,families!$B:$B,0))</f>
        <v>3</v>
      </c>
      <c r="E667" s="1" t="str">
        <f t="shared" si="41"/>
        <v>LE</v>
      </c>
      <c r="F667" s="1">
        <f t="shared" si="42"/>
        <v>23.7</v>
      </c>
      <c r="G667" s="1" t="str">
        <f t="shared" si="43"/>
        <v>23.7mm LE</v>
      </c>
      <c r="H667" s="1" t="str">
        <f>_xlfn.CONCAT(TEXT(R667,"0.0"),"mm ",INDEX('Pipe Lookup'!D:D,MATCH('~17 Pipe Segmentation'!S667,'Pipe Lookup'!C:C,0))," TYPE ",Q667)</f>
        <v>23.7mm Elbow TYPE 28</v>
      </c>
      <c r="M667" s="1" t="s">
        <v>9472</v>
      </c>
      <c r="N667" s="1">
        <v>1028131.19</v>
      </c>
      <c r="O667" s="1">
        <v>1028135.86</v>
      </c>
      <c r="P667" s="1">
        <v>4.6700000000419095</v>
      </c>
      <c r="Q667" s="1">
        <v>28</v>
      </c>
      <c r="R667" s="1">
        <v>23.7</v>
      </c>
      <c r="S667" s="1" t="s">
        <v>56</v>
      </c>
      <c r="T667" s="1" t="s">
        <v>380</v>
      </c>
      <c r="V667" s="1" t="s">
        <v>9621</v>
      </c>
      <c r="W667" s="1">
        <v>0</v>
      </c>
      <c r="X667" s="1" t="s">
        <v>58</v>
      </c>
    </row>
    <row r="668" spans="1:24" x14ac:dyDescent="0.2">
      <c r="A668" s="1">
        <f t="shared" si="40"/>
        <v>1028135.86</v>
      </c>
      <c r="B668" s="1">
        <f t="shared" si="40"/>
        <v>1028486.45</v>
      </c>
      <c r="C668" s="11" t="s">
        <v>52</v>
      </c>
      <c r="D668" s="12">
        <f>INDEX(families!$A:$A,MATCH(E668,families!$B:$B,0))</f>
        <v>2</v>
      </c>
      <c r="E668" s="1" t="str">
        <f t="shared" si="41"/>
        <v>FBE</v>
      </c>
      <c r="F668" s="1">
        <f t="shared" si="42"/>
        <v>19</v>
      </c>
      <c r="G668" s="1" t="str">
        <f t="shared" si="43"/>
        <v>19.0mm FBE</v>
      </c>
      <c r="H668" s="1" t="str">
        <f>_xlfn.CONCAT(TEXT(R668,"0.0"),"mm ",INDEX('Pipe Lookup'!D:D,MATCH('~17 Pipe Segmentation'!S668,'Pipe Lookup'!C:C,0))," TYPE ",Q668)</f>
        <v>19.0mm Fusion-Bonded Epoxy TYPE 7</v>
      </c>
      <c r="M668" s="1" t="s">
        <v>9472</v>
      </c>
      <c r="N668" s="1">
        <v>1028135.86</v>
      </c>
      <c r="O668" s="1">
        <v>1028486.45</v>
      </c>
      <c r="P668" s="1">
        <v>350.5899999999674</v>
      </c>
      <c r="Q668" s="1">
        <v>7</v>
      </c>
      <c r="R668" s="1">
        <v>19</v>
      </c>
      <c r="S668" s="1" t="s">
        <v>54</v>
      </c>
      <c r="T668" s="1" t="s">
        <v>380</v>
      </c>
      <c r="W668" s="1">
        <v>0</v>
      </c>
      <c r="X668" s="1" t="s">
        <v>58</v>
      </c>
    </row>
    <row r="669" spans="1:24" x14ac:dyDescent="0.2">
      <c r="A669" s="1">
        <f t="shared" si="40"/>
        <v>1028486.45</v>
      </c>
      <c r="B669" s="1">
        <f t="shared" si="40"/>
        <v>1028493.58</v>
      </c>
      <c r="C669" s="11" t="s">
        <v>52</v>
      </c>
      <c r="D669" s="12">
        <f>INDEX(families!$A:$A,MATCH(E669,families!$B:$B,0))</f>
        <v>3</v>
      </c>
      <c r="E669" s="1" t="str">
        <f t="shared" si="41"/>
        <v>LE</v>
      </c>
      <c r="F669" s="1">
        <f t="shared" si="42"/>
        <v>23.7</v>
      </c>
      <c r="G669" s="1" t="str">
        <f t="shared" si="43"/>
        <v>23.7mm LE</v>
      </c>
      <c r="H669" s="1" t="str">
        <f>_xlfn.CONCAT(TEXT(R669,"0.0"),"mm ",INDEX('Pipe Lookup'!D:D,MATCH('~17 Pipe Segmentation'!S669,'Pipe Lookup'!C:C,0))," TYPE ",Q669)</f>
        <v>23.7mm Elbow TYPE 28</v>
      </c>
      <c r="M669" s="1" t="s">
        <v>9472</v>
      </c>
      <c r="N669" s="1">
        <v>1028486.45</v>
      </c>
      <c r="O669" s="1">
        <v>1028493.58</v>
      </c>
      <c r="P669" s="1">
        <v>7.1300000000046566</v>
      </c>
      <c r="Q669" s="1">
        <v>28</v>
      </c>
      <c r="R669" s="1">
        <v>23.7</v>
      </c>
      <c r="S669" s="1" t="s">
        <v>56</v>
      </c>
      <c r="T669" s="1" t="s">
        <v>380</v>
      </c>
      <c r="V669" s="1" t="s">
        <v>9622</v>
      </c>
      <c r="W669" s="1">
        <v>0</v>
      </c>
      <c r="X669" s="1" t="s">
        <v>58</v>
      </c>
    </row>
    <row r="670" spans="1:24" x14ac:dyDescent="0.2">
      <c r="A670" s="1">
        <f t="shared" si="40"/>
        <v>1028493.58</v>
      </c>
      <c r="B670" s="1">
        <f t="shared" si="40"/>
        <v>1028499.36</v>
      </c>
      <c r="C670" s="11" t="s">
        <v>52</v>
      </c>
      <c r="D670" s="12">
        <f>INDEX(families!$A:$A,MATCH(E670,families!$B:$B,0))</f>
        <v>2</v>
      </c>
      <c r="E670" s="1" t="str">
        <f t="shared" si="41"/>
        <v>FBE</v>
      </c>
      <c r="F670" s="1">
        <f t="shared" si="42"/>
        <v>19</v>
      </c>
      <c r="G670" s="1" t="str">
        <f t="shared" si="43"/>
        <v>19.0mm FBE</v>
      </c>
      <c r="H670" s="1" t="str">
        <f>_xlfn.CONCAT(TEXT(R670,"0.0"),"mm ",INDEX('Pipe Lookup'!D:D,MATCH('~17 Pipe Segmentation'!S670,'Pipe Lookup'!C:C,0))," TYPE ",Q670)</f>
        <v>19.0mm Fusion-Bonded Epoxy TYPE 7</v>
      </c>
      <c r="M670" s="1" t="s">
        <v>9472</v>
      </c>
      <c r="N670" s="1">
        <v>1028493.58</v>
      </c>
      <c r="O670" s="1">
        <v>1028499.36</v>
      </c>
      <c r="P670" s="1">
        <v>5.7800000000279397</v>
      </c>
      <c r="Q670" s="1">
        <v>7</v>
      </c>
      <c r="R670" s="1">
        <v>19</v>
      </c>
      <c r="S670" s="1" t="s">
        <v>54</v>
      </c>
      <c r="T670" s="1" t="s">
        <v>380</v>
      </c>
      <c r="W670" s="1">
        <v>0</v>
      </c>
      <c r="X670" s="1" t="s">
        <v>58</v>
      </c>
    </row>
    <row r="671" spans="1:24" x14ac:dyDescent="0.2">
      <c r="A671" s="1">
        <f t="shared" si="40"/>
        <v>1028499.36</v>
      </c>
      <c r="B671" s="1">
        <f t="shared" si="40"/>
        <v>1028500</v>
      </c>
      <c r="C671" s="11" t="s">
        <v>52</v>
      </c>
      <c r="D671" s="12">
        <f>INDEX(families!$A:$A,MATCH(E671,families!$B:$B,0))</f>
        <v>3</v>
      </c>
      <c r="E671" s="1" t="str">
        <f t="shared" si="41"/>
        <v>LE</v>
      </c>
      <c r="F671" s="1">
        <f t="shared" si="42"/>
        <v>23.7</v>
      </c>
      <c r="G671" s="1" t="str">
        <f t="shared" si="43"/>
        <v>23.7mm LE</v>
      </c>
      <c r="H671" s="1" t="str">
        <f>_xlfn.CONCAT(TEXT(R671,"0.0"),"mm ",INDEX('Pipe Lookup'!D:D,MATCH('~17 Pipe Segmentation'!S671,'Pipe Lookup'!C:C,0))," TYPE ",Q671)</f>
        <v>23.7mm Elbow TYPE 28</v>
      </c>
      <c r="M671" s="1" t="s">
        <v>9472</v>
      </c>
      <c r="N671" s="1">
        <v>1028499.36</v>
      </c>
      <c r="O671" s="1">
        <v>1028500</v>
      </c>
      <c r="P671" s="1">
        <v>0.64000000001396984</v>
      </c>
      <c r="Q671" s="1">
        <v>28</v>
      </c>
      <c r="R671" s="1">
        <v>23.7</v>
      </c>
      <c r="S671" s="1" t="s">
        <v>56</v>
      </c>
      <c r="T671" s="1" t="s">
        <v>380</v>
      </c>
      <c r="V671" s="1" t="s">
        <v>9623</v>
      </c>
      <c r="W671" s="1">
        <v>0</v>
      </c>
      <c r="X671" s="1" t="s">
        <v>58</v>
      </c>
    </row>
    <row r="672" spans="1:24" x14ac:dyDescent="0.2">
      <c r="A672" s="1">
        <f t="shared" si="40"/>
        <v>1028500</v>
      </c>
      <c r="B672" s="1">
        <f t="shared" si="40"/>
        <v>1028507.27</v>
      </c>
      <c r="C672" s="11" t="s">
        <v>52</v>
      </c>
      <c r="D672" s="12">
        <f>INDEX(families!$A:$A,MATCH(E672,families!$B:$B,0))</f>
        <v>3</v>
      </c>
      <c r="E672" s="1" t="str">
        <f t="shared" si="41"/>
        <v>LE</v>
      </c>
      <c r="F672" s="1">
        <f t="shared" si="42"/>
        <v>23.7</v>
      </c>
      <c r="G672" s="1" t="str">
        <f t="shared" si="43"/>
        <v>23.7mm LE</v>
      </c>
      <c r="H672" s="1" t="str">
        <f>_xlfn.CONCAT(TEXT(R672,"0.0"),"mm ",INDEX('Pipe Lookup'!D:D,MATCH('~17 Pipe Segmentation'!S672,'Pipe Lookup'!C:C,0))," TYPE ",Q672)</f>
        <v>23.7mm Elbow TYPE 28</v>
      </c>
      <c r="M672" s="1" t="s">
        <v>9472</v>
      </c>
      <c r="N672" s="1">
        <v>1028500</v>
      </c>
      <c r="O672" s="1">
        <v>1028507.27</v>
      </c>
      <c r="P672" s="1">
        <v>7.2700000000186265</v>
      </c>
      <c r="Q672" s="1">
        <v>28</v>
      </c>
      <c r="R672" s="1">
        <v>23.7</v>
      </c>
      <c r="S672" s="1" t="s">
        <v>56</v>
      </c>
      <c r="T672" s="1" t="s">
        <v>401</v>
      </c>
      <c r="V672" s="1" t="s">
        <v>9623</v>
      </c>
      <c r="W672" s="1">
        <v>0</v>
      </c>
      <c r="X672" s="1" t="s">
        <v>58</v>
      </c>
    </row>
    <row r="673" spans="1:24" x14ac:dyDescent="0.2">
      <c r="A673" s="1">
        <f t="shared" si="40"/>
        <v>1028507.27</v>
      </c>
      <c r="B673" s="1">
        <f t="shared" si="40"/>
        <v>1028958</v>
      </c>
      <c r="C673" s="11" t="s">
        <v>52</v>
      </c>
      <c r="D673" s="12">
        <f>INDEX(families!$A:$A,MATCH(E673,families!$B:$B,0))</f>
        <v>2</v>
      </c>
      <c r="E673" s="1" t="str">
        <f t="shared" si="41"/>
        <v>FBE</v>
      </c>
      <c r="F673" s="1">
        <f t="shared" si="42"/>
        <v>19</v>
      </c>
      <c r="G673" s="1" t="str">
        <f t="shared" si="43"/>
        <v>19.0mm FBE</v>
      </c>
      <c r="H673" s="1" t="str">
        <f>_xlfn.CONCAT(TEXT(R673,"0.0"),"mm ",INDEX('Pipe Lookup'!D:D,MATCH('~17 Pipe Segmentation'!S673,'Pipe Lookup'!C:C,0))," TYPE ",Q673)</f>
        <v>19.0mm Fusion-Bonded Epoxy TYPE 7</v>
      </c>
      <c r="M673" s="1" t="s">
        <v>9472</v>
      </c>
      <c r="N673" s="1">
        <v>1028507.27</v>
      </c>
      <c r="O673" s="1">
        <v>1028958</v>
      </c>
      <c r="P673" s="1">
        <v>450.72999999998137</v>
      </c>
      <c r="Q673" s="1">
        <v>7</v>
      </c>
      <c r="R673" s="1">
        <v>19</v>
      </c>
      <c r="S673" s="1" t="s">
        <v>54</v>
      </c>
      <c r="T673" s="1" t="s">
        <v>401</v>
      </c>
      <c r="W673" s="1">
        <v>0</v>
      </c>
      <c r="X673" s="1" t="s">
        <v>58</v>
      </c>
    </row>
    <row r="674" spans="1:24" x14ac:dyDescent="0.2">
      <c r="A674" s="1">
        <f t="shared" si="40"/>
        <v>1028958</v>
      </c>
      <c r="B674" s="1">
        <f t="shared" si="40"/>
        <v>1028976</v>
      </c>
      <c r="C674" s="11" t="s">
        <v>52</v>
      </c>
      <c r="D674" s="12">
        <f>INDEX(families!$A:$A,MATCH(E674,families!$B:$B,0))</f>
        <v>2</v>
      </c>
      <c r="E674" s="1" t="str">
        <f t="shared" si="41"/>
        <v>FBE</v>
      </c>
      <c r="F674" s="1">
        <f t="shared" si="42"/>
        <v>21.5</v>
      </c>
      <c r="G674" s="1" t="str">
        <f t="shared" si="43"/>
        <v>21.5mm FBE</v>
      </c>
      <c r="H674" s="1" t="str">
        <f>_xlfn.CONCAT(TEXT(R674,"0.0"),"mm ",INDEX('Pipe Lookup'!D:D,MATCH('~17 Pipe Segmentation'!S674,'Pipe Lookup'!C:C,0))," TYPE ",Q674)</f>
        <v>21.5mm Fusion-Bonded Epoxy TYPE 34</v>
      </c>
      <c r="M674" s="1" t="s">
        <v>9472</v>
      </c>
      <c r="N674" s="1">
        <v>1028958</v>
      </c>
      <c r="O674" s="1">
        <v>1028976</v>
      </c>
      <c r="P674" s="1">
        <v>18</v>
      </c>
      <c r="Q674" s="1">
        <v>34</v>
      </c>
      <c r="R674" s="1">
        <v>21.5</v>
      </c>
      <c r="S674" s="1" t="s">
        <v>54</v>
      </c>
      <c r="T674" s="1" t="s">
        <v>401</v>
      </c>
      <c r="W674" s="1" t="s">
        <v>173</v>
      </c>
      <c r="X674" s="1" t="e">
        <v>#REF!</v>
      </c>
    </row>
    <row r="675" spans="1:24" x14ac:dyDescent="0.2">
      <c r="A675" s="1">
        <f t="shared" si="40"/>
        <v>1028976</v>
      </c>
      <c r="B675" s="1">
        <f t="shared" si="40"/>
        <v>1029014.68</v>
      </c>
      <c r="C675" s="11" t="s">
        <v>52</v>
      </c>
      <c r="D675" s="12">
        <f>INDEX(families!$A:$A,MATCH(E675,families!$B:$B,0))</f>
        <v>2</v>
      </c>
      <c r="E675" s="1" t="str">
        <f t="shared" si="41"/>
        <v>FBE</v>
      </c>
      <c r="F675" s="1">
        <f t="shared" si="42"/>
        <v>19</v>
      </c>
      <c r="G675" s="1" t="str">
        <f t="shared" si="43"/>
        <v>19.0mm FBE</v>
      </c>
      <c r="H675" s="1" t="str">
        <f>_xlfn.CONCAT(TEXT(R675,"0.0"),"mm ",INDEX('Pipe Lookup'!D:D,MATCH('~17 Pipe Segmentation'!S675,'Pipe Lookup'!C:C,0))," TYPE ",Q675)</f>
        <v>19.0mm Fusion-Bonded Epoxy TYPE 7</v>
      </c>
      <c r="M675" s="1" t="s">
        <v>9472</v>
      </c>
      <c r="N675" s="1">
        <v>1028976</v>
      </c>
      <c r="O675" s="1">
        <v>1029014.68</v>
      </c>
      <c r="P675" s="1">
        <v>38.680000000051223</v>
      </c>
      <c r="Q675" s="1">
        <v>7</v>
      </c>
      <c r="R675" s="1">
        <v>19</v>
      </c>
      <c r="S675" s="1" t="s">
        <v>54</v>
      </c>
      <c r="T675" s="1" t="s">
        <v>401</v>
      </c>
      <c r="V675" s="1" t="s">
        <v>65</v>
      </c>
      <c r="W675" s="1">
        <v>0</v>
      </c>
      <c r="X675" s="1" t="s">
        <v>58</v>
      </c>
    </row>
    <row r="676" spans="1:24" x14ac:dyDescent="0.2">
      <c r="A676" s="1">
        <f t="shared" si="40"/>
        <v>1029014.68</v>
      </c>
      <c r="B676" s="1">
        <f t="shared" si="40"/>
        <v>1029019.68</v>
      </c>
      <c r="C676" s="11" t="s">
        <v>52</v>
      </c>
      <c r="D676" s="12">
        <f>INDEX(families!$A:$A,MATCH(E676,families!$B:$B,0))</f>
        <v>3</v>
      </c>
      <c r="E676" s="1" t="str">
        <f t="shared" si="41"/>
        <v>LE</v>
      </c>
      <c r="F676" s="1">
        <f t="shared" si="42"/>
        <v>23.7</v>
      </c>
      <c r="G676" s="1" t="str">
        <f t="shared" si="43"/>
        <v>23.7mm LE</v>
      </c>
      <c r="H676" s="1" t="str">
        <f>_xlfn.CONCAT(TEXT(R676,"0.0"),"mm ",INDEX('Pipe Lookup'!D:D,MATCH('~17 Pipe Segmentation'!S676,'Pipe Lookup'!C:C,0))," TYPE ",Q676)</f>
        <v>23.7mm Elbow TYPE 28</v>
      </c>
      <c r="M676" s="1" t="s">
        <v>9472</v>
      </c>
      <c r="N676" s="1">
        <v>1029014.68</v>
      </c>
      <c r="O676" s="1">
        <v>1029019.68</v>
      </c>
      <c r="P676" s="1">
        <v>5</v>
      </c>
      <c r="Q676" s="1">
        <v>28</v>
      </c>
      <c r="R676" s="1">
        <v>23.7</v>
      </c>
      <c r="S676" s="1" t="s">
        <v>56</v>
      </c>
      <c r="T676" s="1" t="s">
        <v>401</v>
      </c>
      <c r="V676" s="1" t="s">
        <v>9624</v>
      </c>
      <c r="W676" s="1">
        <v>0</v>
      </c>
      <c r="X676" s="1" t="s">
        <v>58</v>
      </c>
    </row>
    <row r="677" spans="1:24" x14ac:dyDescent="0.2">
      <c r="A677" s="1">
        <f t="shared" si="40"/>
        <v>1029019.68</v>
      </c>
      <c r="B677" s="1">
        <f t="shared" si="40"/>
        <v>1029097</v>
      </c>
      <c r="C677" s="11" t="s">
        <v>52</v>
      </c>
      <c r="D677" s="12">
        <f>INDEX(families!$A:$A,MATCH(E677,families!$B:$B,0))</f>
        <v>1</v>
      </c>
      <c r="E677" s="1" t="str">
        <f t="shared" si="41"/>
        <v>ARO</v>
      </c>
      <c r="F677" s="1">
        <f t="shared" si="42"/>
        <v>19</v>
      </c>
      <c r="G677" s="1" t="str">
        <f t="shared" si="43"/>
        <v>19.0mm ARO</v>
      </c>
      <c r="H677" s="1" t="str">
        <f>_xlfn.CONCAT(TEXT(R677,"0.0"),"mm ",INDEX('Pipe Lookup'!D:D,MATCH('~17 Pipe Segmentation'!S677,'Pipe Lookup'!C:C,0))," TYPE ",Q677)</f>
        <v>19.0mm Abrasion-Resistant Overcoat TYPE 8</v>
      </c>
      <c r="M677" s="1" t="s">
        <v>9472</v>
      </c>
      <c r="N677" s="1">
        <v>1029019.68</v>
      </c>
      <c r="O677" s="1">
        <v>1029097</v>
      </c>
      <c r="P677" s="1">
        <v>77.319999999948777</v>
      </c>
      <c r="Q677" s="1">
        <v>8</v>
      </c>
      <c r="R677" s="1">
        <v>19</v>
      </c>
      <c r="S677" s="1" t="s">
        <v>78</v>
      </c>
      <c r="T677" s="1" t="s">
        <v>401</v>
      </c>
      <c r="V677" s="1" t="s">
        <v>9625</v>
      </c>
      <c r="W677" s="1">
        <v>0</v>
      </c>
      <c r="X677" s="1" t="s">
        <v>58</v>
      </c>
    </row>
    <row r="678" spans="1:24" x14ac:dyDescent="0.2">
      <c r="A678" s="1">
        <f t="shared" si="40"/>
        <v>1029097</v>
      </c>
      <c r="B678" s="1">
        <f t="shared" si="40"/>
        <v>1029104</v>
      </c>
      <c r="C678" s="11" t="s">
        <v>52</v>
      </c>
      <c r="D678" s="12">
        <f>INDEX(families!$A:$A,MATCH(E678,families!$B:$B,0))</f>
        <v>3</v>
      </c>
      <c r="E678" s="1" t="str">
        <f t="shared" si="41"/>
        <v>LE</v>
      </c>
      <c r="F678" s="1">
        <f t="shared" si="42"/>
        <v>23.7</v>
      </c>
      <c r="G678" s="1" t="str">
        <f t="shared" si="43"/>
        <v>23.7mm LE</v>
      </c>
      <c r="H678" s="1" t="str">
        <f>_xlfn.CONCAT(TEXT(R678,"0.0"),"mm ",INDEX('Pipe Lookup'!D:D,MATCH('~17 Pipe Segmentation'!S678,'Pipe Lookup'!C:C,0))," TYPE ",Q678)</f>
        <v>23.7mm Elbow TYPE 28</v>
      </c>
      <c r="M678" s="1" t="s">
        <v>9472</v>
      </c>
      <c r="N678" s="1">
        <v>1029097</v>
      </c>
      <c r="O678" s="1" t="s">
        <v>9626</v>
      </c>
      <c r="P678" s="1">
        <v>7</v>
      </c>
      <c r="Q678" s="1">
        <v>28</v>
      </c>
      <c r="R678" s="1">
        <v>23.7</v>
      </c>
      <c r="S678" s="1" t="s">
        <v>56</v>
      </c>
      <c r="T678" s="1" t="s">
        <v>401</v>
      </c>
      <c r="V678" s="1" t="s">
        <v>9627</v>
      </c>
    </row>
    <row r="679" spans="1:24" x14ac:dyDescent="0.2">
      <c r="A679" s="1">
        <f t="shared" si="40"/>
        <v>1029104</v>
      </c>
      <c r="B679" s="1">
        <f t="shared" si="40"/>
        <v>1029152</v>
      </c>
      <c r="C679" s="11" t="s">
        <v>52</v>
      </c>
      <c r="D679" s="12">
        <f>INDEX(families!$A:$A,MATCH(E679,families!$B:$B,0))</f>
        <v>2</v>
      </c>
      <c r="E679" s="1" t="str">
        <f t="shared" si="41"/>
        <v>FBE</v>
      </c>
      <c r="F679" s="1">
        <f t="shared" si="42"/>
        <v>19</v>
      </c>
      <c r="G679" s="1" t="str">
        <f t="shared" si="43"/>
        <v>19.0mm FBE</v>
      </c>
      <c r="H679" s="1" t="str">
        <f>_xlfn.CONCAT(TEXT(R679,"0.0"),"mm ",INDEX('Pipe Lookup'!D:D,MATCH('~17 Pipe Segmentation'!S679,'Pipe Lookup'!C:C,0))," TYPE ",Q679)</f>
        <v>19.0mm Fusion-Bonded Epoxy TYPE 7</v>
      </c>
      <c r="M679" s="1" t="s">
        <v>9472</v>
      </c>
      <c r="N679" s="1" t="s">
        <v>9626</v>
      </c>
      <c r="O679" s="1" t="s">
        <v>9628</v>
      </c>
      <c r="P679" s="1">
        <v>48</v>
      </c>
      <c r="Q679" s="1">
        <v>7</v>
      </c>
      <c r="R679" s="1">
        <v>19</v>
      </c>
      <c r="S679" s="1" t="s">
        <v>54</v>
      </c>
      <c r="T679" s="1" t="s">
        <v>401</v>
      </c>
      <c r="V679" s="1" t="s">
        <v>65</v>
      </c>
      <c r="W679" s="1">
        <v>7</v>
      </c>
      <c r="X679" s="1" t="s">
        <v>58</v>
      </c>
    </row>
    <row r="680" spans="1:24" x14ac:dyDescent="0.2">
      <c r="A680" s="1">
        <f t="shared" si="40"/>
        <v>1029152</v>
      </c>
      <c r="B680" s="1">
        <f t="shared" si="40"/>
        <v>1029158</v>
      </c>
      <c r="C680" s="11" t="s">
        <v>52</v>
      </c>
      <c r="D680" s="12">
        <f>INDEX(families!$A:$A,MATCH(E680,families!$B:$B,0))</f>
        <v>3</v>
      </c>
      <c r="E680" s="1" t="str">
        <f t="shared" si="41"/>
        <v>LE</v>
      </c>
      <c r="F680" s="1">
        <f t="shared" si="42"/>
        <v>23.7</v>
      </c>
      <c r="G680" s="1" t="str">
        <f t="shared" si="43"/>
        <v>23.7mm LE</v>
      </c>
      <c r="H680" s="1" t="str">
        <f>_xlfn.CONCAT(TEXT(R680,"0.0"),"mm ",INDEX('Pipe Lookup'!D:D,MATCH('~17 Pipe Segmentation'!S680,'Pipe Lookup'!C:C,0))," TYPE ",Q680)</f>
        <v>23.7mm Elbow TYPE 28</v>
      </c>
      <c r="M680" s="1" t="s">
        <v>9472</v>
      </c>
      <c r="N680" s="1" t="s">
        <v>9628</v>
      </c>
      <c r="O680" s="1" t="s">
        <v>9629</v>
      </c>
      <c r="P680" s="1">
        <v>6</v>
      </c>
      <c r="Q680" s="1">
        <v>28</v>
      </c>
      <c r="R680" s="1">
        <v>23.7</v>
      </c>
      <c r="S680" s="1" t="s">
        <v>56</v>
      </c>
      <c r="T680" s="1" t="s">
        <v>401</v>
      </c>
      <c r="V680" s="1" t="s">
        <v>9630</v>
      </c>
      <c r="W680" s="1">
        <v>0</v>
      </c>
      <c r="X680" s="1" t="s">
        <v>58</v>
      </c>
    </row>
    <row r="681" spans="1:24" x14ac:dyDescent="0.2">
      <c r="A681" s="1">
        <f t="shared" si="40"/>
        <v>1029158</v>
      </c>
      <c r="B681" s="1">
        <f t="shared" si="40"/>
        <v>1029303</v>
      </c>
      <c r="C681" s="11" t="s">
        <v>52</v>
      </c>
      <c r="D681" s="12">
        <f>INDEX(families!$A:$A,MATCH(E681,families!$B:$B,0))</f>
        <v>1</v>
      </c>
      <c r="E681" s="1" t="str">
        <f t="shared" si="41"/>
        <v>ARO</v>
      </c>
      <c r="F681" s="1">
        <f t="shared" si="42"/>
        <v>19</v>
      </c>
      <c r="G681" s="1" t="str">
        <f t="shared" si="43"/>
        <v>19.0mm ARO-M45</v>
      </c>
      <c r="H681" s="1" t="str">
        <f>_xlfn.CONCAT(TEXT(R681,"0.0"),"mm ",INDEX('Pipe Lookup'!D:D,MATCH('~17 Pipe Segmentation'!S681,'Pipe Lookup'!C:C,0))," TYPE ",Q681)</f>
        <v>19.0mm Abrasion-Resistant Overcoat (M45) TYPE 18</v>
      </c>
      <c r="M681" s="1" t="s">
        <v>9472</v>
      </c>
      <c r="N681" s="1" t="s">
        <v>9629</v>
      </c>
      <c r="O681" s="1" t="s">
        <v>9631</v>
      </c>
      <c r="P681" s="1">
        <v>145</v>
      </c>
      <c r="Q681" s="1">
        <v>18</v>
      </c>
      <c r="R681" s="1">
        <v>19</v>
      </c>
      <c r="S681" s="1" t="s">
        <v>394</v>
      </c>
      <c r="T681" s="1" t="s">
        <v>401</v>
      </c>
      <c r="V681" s="1" t="s">
        <v>65</v>
      </c>
      <c r="W681" s="1">
        <v>0</v>
      </c>
      <c r="X681" s="1" t="s">
        <v>58</v>
      </c>
    </row>
    <row r="682" spans="1:24" x14ac:dyDescent="0.2">
      <c r="A682" s="1">
        <f t="shared" si="40"/>
        <v>1029303</v>
      </c>
      <c r="B682" s="1">
        <f t="shared" si="40"/>
        <v>1029333</v>
      </c>
      <c r="C682" s="11" t="s">
        <v>52</v>
      </c>
      <c r="D682" s="12">
        <f>INDEX(families!$A:$A,MATCH(E682,families!$B:$B,0))</f>
        <v>2</v>
      </c>
      <c r="E682" s="1" t="str">
        <f t="shared" si="41"/>
        <v>FBE</v>
      </c>
      <c r="F682" s="1">
        <f t="shared" si="42"/>
        <v>19</v>
      </c>
      <c r="G682" s="1" t="str">
        <f t="shared" si="43"/>
        <v>19.0mm FBE-M45</v>
      </c>
      <c r="H682" s="1" t="str">
        <f>_xlfn.CONCAT(TEXT(R682,"0.0"),"mm ",INDEX('Pipe Lookup'!D:D,MATCH('~17 Pipe Segmentation'!S682,'Pipe Lookup'!C:C,0))," TYPE ",Q682)</f>
        <v>19.0mm Fusion-Bonded Epoxy (M45) TYPE 41</v>
      </c>
      <c r="M682" s="1" t="s">
        <v>9472</v>
      </c>
      <c r="N682" s="1" t="s">
        <v>9631</v>
      </c>
      <c r="O682" s="1" t="s">
        <v>9632</v>
      </c>
      <c r="P682" s="1">
        <v>30</v>
      </c>
      <c r="Q682" s="1">
        <v>41</v>
      </c>
      <c r="R682" s="1">
        <v>19</v>
      </c>
      <c r="S682" s="1" t="s">
        <v>419</v>
      </c>
      <c r="T682" s="1" t="s">
        <v>401</v>
      </c>
      <c r="V682" s="1" t="s">
        <v>65</v>
      </c>
    </row>
    <row r="683" spans="1:24" x14ac:dyDescent="0.2">
      <c r="A683" s="1">
        <f t="shared" si="40"/>
        <v>1029333</v>
      </c>
      <c r="B683" s="1">
        <f t="shared" si="40"/>
        <v>1029553</v>
      </c>
      <c r="C683" s="11" t="s">
        <v>52</v>
      </c>
      <c r="D683" s="12">
        <f>INDEX(families!$A:$A,MATCH(E683,families!$B:$B,0))</f>
        <v>1</v>
      </c>
      <c r="E683" s="1" t="str">
        <f t="shared" si="41"/>
        <v>ARO</v>
      </c>
      <c r="F683" s="1">
        <f t="shared" si="42"/>
        <v>19</v>
      </c>
      <c r="G683" s="1" t="str">
        <f t="shared" si="43"/>
        <v>19.0mm ARO-M45</v>
      </c>
      <c r="H683" s="1" t="str">
        <f>_xlfn.CONCAT(TEXT(R683,"0.0"),"mm ",INDEX('Pipe Lookup'!D:D,MATCH('~17 Pipe Segmentation'!S683,'Pipe Lookup'!C:C,0))," TYPE ",Q683)</f>
        <v>19.0mm Abrasion-Resistant Overcoat (M45) TYPE 18</v>
      </c>
      <c r="M683" s="1" t="s">
        <v>9472</v>
      </c>
      <c r="N683" s="1" t="s">
        <v>9632</v>
      </c>
      <c r="O683" s="1" t="s">
        <v>9633</v>
      </c>
      <c r="P683" s="1">
        <v>220</v>
      </c>
      <c r="Q683" s="1">
        <v>18</v>
      </c>
      <c r="R683" s="1">
        <v>19</v>
      </c>
      <c r="S683" s="1" t="s">
        <v>394</v>
      </c>
      <c r="T683" s="1" t="s">
        <v>401</v>
      </c>
      <c r="V683" s="1" t="s">
        <v>65</v>
      </c>
    </row>
    <row r="684" spans="1:24" x14ac:dyDescent="0.2">
      <c r="A684" s="1">
        <f t="shared" si="40"/>
        <v>1029553</v>
      </c>
      <c r="B684" s="1">
        <f t="shared" si="40"/>
        <v>1029555</v>
      </c>
      <c r="C684" s="11" t="s">
        <v>52</v>
      </c>
      <c r="D684" s="12">
        <f>INDEX(families!$A:$A,MATCH(E684,families!$B:$B,0))</f>
        <v>3</v>
      </c>
      <c r="E684" s="1" t="str">
        <f t="shared" si="41"/>
        <v>LE</v>
      </c>
      <c r="F684" s="1">
        <f t="shared" si="42"/>
        <v>23.7</v>
      </c>
      <c r="G684" s="1" t="str">
        <f t="shared" si="43"/>
        <v>23.7mm LE</v>
      </c>
      <c r="H684" s="1" t="str">
        <f>_xlfn.CONCAT(TEXT(R684,"0.0"),"mm ",INDEX('Pipe Lookup'!D:D,MATCH('~17 Pipe Segmentation'!S684,'Pipe Lookup'!C:C,0))," TYPE ",Q684)</f>
        <v>23.7mm Elbow TYPE 28</v>
      </c>
      <c r="M684" s="1" t="s">
        <v>9472</v>
      </c>
      <c r="N684" s="1" t="s">
        <v>9633</v>
      </c>
      <c r="O684" s="1" t="s">
        <v>9634</v>
      </c>
      <c r="P684" s="1">
        <v>2</v>
      </c>
      <c r="Q684" s="1">
        <v>28</v>
      </c>
      <c r="R684" s="1">
        <v>23.7</v>
      </c>
      <c r="S684" s="1" t="s">
        <v>56</v>
      </c>
      <c r="T684" s="1" t="s">
        <v>401</v>
      </c>
      <c r="V684" s="1" t="s">
        <v>65</v>
      </c>
    </row>
    <row r="685" spans="1:24" x14ac:dyDescent="0.2">
      <c r="A685" s="1">
        <f t="shared" si="40"/>
        <v>1029557</v>
      </c>
      <c r="B685" s="1">
        <f t="shared" si="40"/>
        <v>1029560</v>
      </c>
      <c r="C685" s="11" t="s">
        <v>52</v>
      </c>
      <c r="D685" s="12">
        <f>INDEX(families!$A:$A,MATCH(E685,families!$B:$B,0))</f>
        <v>3</v>
      </c>
      <c r="E685" s="1" t="str">
        <f t="shared" si="41"/>
        <v>LE</v>
      </c>
      <c r="F685" s="1">
        <f t="shared" si="42"/>
        <v>23.7</v>
      </c>
      <c r="G685" s="1" t="str">
        <f t="shared" si="43"/>
        <v>23.7mm LE</v>
      </c>
      <c r="H685" s="1" t="str">
        <f>_xlfn.CONCAT(TEXT(R685,"0.0"),"mm ",INDEX('Pipe Lookup'!D:D,MATCH('~17 Pipe Segmentation'!S685,'Pipe Lookup'!C:C,0))," TYPE ",Q685)</f>
        <v>23.7mm Elbow TYPE 28</v>
      </c>
      <c r="M685" s="1" t="s">
        <v>9472</v>
      </c>
      <c r="N685" s="1">
        <v>1029557</v>
      </c>
      <c r="O685" s="1">
        <v>1029560</v>
      </c>
      <c r="P685" s="1">
        <v>3</v>
      </c>
      <c r="Q685" s="1">
        <v>28</v>
      </c>
      <c r="R685" s="1">
        <v>23.7</v>
      </c>
      <c r="S685" s="1" t="s">
        <v>56</v>
      </c>
      <c r="T685" s="1" t="s">
        <v>401</v>
      </c>
      <c r="V685" s="1" t="s">
        <v>9635</v>
      </c>
    </row>
    <row r="686" spans="1:24" x14ac:dyDescent="0.2">
      <c r="A686" s="1">
        <f t="shared" si="40"/>
        <v>1029560</v>
      </c>
      <c r="B686" s="1">
        <f t="shared" si="40"/>
        <v>1029889</v>
      </c>
      <c r="C686" s="11" t="s">
        <v>52</v>
      </c>
      <c r="D686" s="12">
        <f>INDEX(families!$A:$A,MATCH(E686,families!$B:$B,0))</f>
        <v>2</v>
      </c>
      <c r="E686" s="1" t="str">
        <f t="shared" si="41"/>
        <v>FBE</v>
      </c>
      <c r="F686" s="1">
        <f t="shared" si="42"/>
        <v>19</v>
      </c>
      <c r="G686" s="1" t="str">
        <f t="shared" si="43"/>
        <v>19.0mm FBE</v>
      </c>
      <c r="H686" s="1" t="str">
        <f>_xlfn.CONCAT(TEXT(R686,"0.0"),"mm ",INDEX('Pipe Lookup'!D:D,MATCH('~17 Pipe Segmentation'!S686,'Pipe Lookup'!C:C,0))," TYPE ",Q686)</f>
        <v>19.0mm Fusion-Bonded Epoxy TYPE 7</v>
      </c>
      <c r="M686" s="1" t="s">
        <v>9472</v>
      </c>
      <c r="N686" s="1">
        <v>1029560</v>
      </c>
      <c r="O686" s="1">
        <v>1029889</v>
      </c>
      <c r="P686" s="1">
        <v>329</v>
      </c>
      <c r="Q686" s="1">
        <v>7</v>
      </c>
      <c r="R686" s="1">
        <v>19</v>
      </c>
      <c r="S686" s="1" t="s">
        <v>54</v>
      </c>
      <c r="T686" s="1" t="s">
        <v>401</v>
      </c>
      <c r="V686" s="1" t="s">
        <v>9636</v>
      </c>
      <c r="W686" s="1" t="s">
        <v>173</v>
      </c>
      <c r="X686" s="1" t="s">
        <v>58</v>
      </c>
    </row>
    <row r="687" spans="1:24" x14ac:dyDescent="0.2">
      <c r="A687" s="1">
        <f t="shared" si="40"/>
        <v>1029889</v>
      </c>
      <c r="B687" s="1">
        <f t="shared" si="40"/>
        <v>1029913</v>
      </c>
      <c r="C687" s="11" t="s">
        <v>52</v>
      </c>
      <c r="D687" s="12">
        <f>INDEX(families!$A:$A,MATCH(E687,families!$B:$B,0))</f>
        <v>2</v>
      </c>
      <c r="E687" s="1" t="str">
        <f t="shared" si="41"/>
        <v>FBE</v>
      </c>
      <c r="F687" s="1">
        <f t="shared" si="42"/>
        <v>21.5</v>
      </c>
      <c r="G687" s="1" t="str">
        <f t="shared" si="43"/>
        <v>21.5mm FBE</v>
      </c>
      <c r="H687" s="1" t="str">
        <f>_xlfn.CONCAT(TEXT(R687,"0.0"),"mm ",INDEX('Pipe Lookup'!D:D,MATCH('~17 Pipe Segmentation'!S687,'Pipe Lookup'!C:C,0))," TYPE ",Q687)</f>
        <v>21.5mm Fusion-Bonded Epoxy TYPE 34</v>
      </c>
      <c r="M687" s="1" t="s">
        <v>9472</v>
      </c>
      <c r="N687" s="1">
        <v>1029889</v>
      </c>
      <c r="O687" s="1">
        <v>1029913</v>
      </c>
      <c r="P687" s="1">
        <v>24</v>
      </c>
      <c r="Q687" s="1">
        <v>34</v>
      </c>
      <c r="R687" s="1">
        <v>21.5</v>
      </c>
      <c r="S687" s="1" t="s">
        <v>54</v>
      </c>
      <c r="T687" s="1" t="s">
        <v>401</v>
      </c>
      <c r="V687" s="1" t="s">
        <v>406</v>
      </c>
      <c r="W687" s="1">
        <v>0</v>
      </c>
      <c r="X687" s="1" t="s">
        <v>58</v>
      </c>
    </row>
    <row r="688" spans="1:24" x14ac:dyDescent="0.2">
      <c r="A688" s="1">
        <f t="shared" si="40"/>
        <v>1029913</v>
      </c>
      <c r="B688" s="1">
        <f t="shared" si="40"/>
        <v>1030078</v>
      </c>
      <c r="C688" s="11" t="s">
        <v>52</v>
      </c>
      <c r="D688" s="12">
        <f>INDEX(families!$A:$A,MATCH(E688,families!$B:$B,0))</f>
        <v>2</v>
      </c>
      <c r="E688" s="1" t="str">
        <f t="shared" si="41"/>
        <v>FBE</v>
      </c>
      <c r="F688" s="1">
        <f t="shared" si="42"/>
        <v>19</v>
      </c>
      <c r="G688" s="1" t="str">
        <f t="shared" si="43"/>
        <v>19.0mm FBE</v>
      </c>
      <c r="H688" s="1" t="str">
        <f>_xlfn.CONCAT(TEXT(R688,"0.0"),"mm ",INDEX('Pipe Lookup'!D:D,MATCH('~17 Pipe Segmentation'!S688,'Pipe Lookup'!C:C,0))," TYPE ",Q688)</f>
        <v>19.0mm Fusion-Bonded Epoxy TYPE 7</v>
      </c>
      <c r="M688" s="1" t="s">
        <v>9472</v>
      </c>
      <c r="N688" s="1">
        <v>1029913</v>
      </c>
      <c r="O688" s="1">
        <v>1030078</v>
      </c>
      <c r="P688" s="1">
        <v>165</v>
      </c>
      <c r="Q688" s="1">
        <v>7</v>
      </c>
      <c r="R688" s="1">
        <v>19</v>
      </c>
      <c r="S688" s="1" t="s">
        <v>54</v>
      </c>
      <c r="T688" s="1" t="s">
        <v>401</v>
      </c>
      <c r="W688" s="1">
        <v>0</v>
      </c>
      <c r="X688" s="1" t="s">
        <v>58</v>
      </c>
    </row>
    <row r="689" spans="1:24" x14ac:dyDescent="0.2">
      <c r="A689" s="1">
        <f t="shared" si="40"/>
        <v>1030078</v>
      </c>
      <c r="B689" s="1">
        <f t="shared" si="40"/>
        <v>1030085.17</v>
      </c>
      <c r="C689" s="11" t="s">
        <v>52</v>
      </c>
      <c r="D689" s="12">
        <f>INDEX(families!$A:$A,MATCH(E689,families!$B:$B,0))</f>
        <v>3</v>
      </c>
      <c r="E689" s="1" t="str">
        <f t="shared" si="41"/>
        <v>LE</v>
      </c>
      <c r="F689" s="1">
        <f t="shared" si="42"/>
        <v>23.7</v>
      </c>
      <c r="G689" s="1" t="str">
        <f t="shared" si="43"/>
        <v>23.7mm LE</v>
      </c>
      <c r="H689" s="1" t="str">
        <f>_xlfn.CONCAT(TEXT(R689,"0.0"),"mm ",INDEX('Pipe Lookup'!D:D,MATCH('~17 Pipe Segmentation'!S689,'Pipe Lookup'!C:C,0))," TYPE ",Q689)</f>
        <v>23.7mm Elbow TYPE 28</v>
      </c>
      <c r="M689" s="1" t="s">
        <v>9472</v>
      </c>
      <c r="N689" s="1">
        <v>1030078</v>
      </c>
      <c r="O689" s="1">
        <v>1030085.17</v>
      </c>
      <c r="P689" s="1">
        <v>7.1700000000419095</v>
      </c>
      <c r="Q689" s="1">
        <v>28</v>
      </c>
      <c r="R689" s="1">
        <v>23.7</v>
      </c>
      <c r="S689" s="1" t="s">
        <v>56</v>
      </c>
      <c r="T689" s="1" t="s">
        <v>401</v>
      </c>
      <c r="V689" s="1" t="s">
        <v>408</v>
      </c>
      <c r="W689" s="1">
        <v>0</v>
      </c>
      <c r="X689" s="1" t="s">
        <v>58</v>
      </c>
    </row>
    <row r="690" spans="1:24" x14ac:dyDescent="0.2">
      <c r="A690" s="1">
        <f t="shared" si="40"/>
        <v>1030085.17</v>
      </c>
      <c r="B690" s="1">
        <f t="shared" si="40"/>
        <v>1030096.17</v>
      </c>
      <c r="C690" s="11" t="s">
        <v>52</v>
      </c>
      <c r="D690" s="12">
        <f>INDEX(families!$A:$A,MATCH(E690,families!$B:$B,0))</f>
        <v>2</v>
      </c>
      <c r="E690" s="1" t="str">
        <f t="shared" si="41"/>
        <v>FBE</v>
      </c>
      <c r="F690" s="1">
        <f t="shared" si="42"/>
        <v>21.5</v>
      </c>
      <c r="G690" s="1" t="str">
        <f t="shared" si="43"/>
        <v>21.5mm FBE</v>
      </c>
      <c r="H690" s="1" t="str">
        <f>_xlfn.CONCAT(TEXT(R690,"0.0"),"mm ",INDEX('Pipe Lookup'!D:D,MATCH('~17 Pipe Segmentation'!S690,'Pipe Lookup'!C:C,0))," TYPE ",Q690)</f>
        <v>21.5mm Fusion-Bonded Epoxy TYPE 34</v>
      </c>
      <c r="M690" s="1" t="s">
        <v>9472</v>
      </c>
      <c r="N690" s="1">
        <v>1030085.17</v>
      </c>
      <c r="O690" s="1">
        <v>1030096.17</v>
      </c>
      <c r="P690" s="1">
        <v>11</v>
      </c>
      <c r="Q690" s="1">
        <v>34</v>
      </c>
      <c r="R690" s="1">
        <v>21.5</v>
      </c>
      <c r="S690" s="1" t="s">
        <v>54</v>
      </c>
      <c r="T690" s="1" t="s">
        <v>401</v>
      </c>
      <c r="W690" s="1">
        <v>0</v>
      </c>
      <c r="X690" s="1" t="s">
        <v>58</v>
      </c>
    </row>
    <row r="691" spans="1:24" x14ac:dyDescent="0.2">
      <c r="A691" s="1">
        <f t="shared" si="40"/>
        <v>1030096.17</v>
      </c>
      <c r="B691" s="1">
        <f t="shared" si="40"/>
        <v>1030102.17</v>
      </c>
      <c r="C691" s="11" t="s">
        <v>52</v>
      </c>
      <c r="D691" s="12">
        <f>INDEX(families!$A:$A,MATCH(E691,families!$B:$B,0))</f>
        <v>3</v>
      </c>
      <c r="E691" s="1" t="str">
        <f t="shared" si="41"/>
        <v>LE</v>
      </c>
      <c r="F691" s="1">
        <f t="shared" si="42"/>
        <v>23.7</v>
      </c>
      <c r="G691" s="1" t="str">
        <f t="shared" si="43"/>
        <v>23.7mm LE</v>
      </c>
      <c r="H691" s="1" t="str">
        <f>_xlfn.CONCAT(TEXT(R691,"0.0"),"mm ",INDEX('Pipe Lookup'!D:D,MATCH('~17 Pipe Segmentation'!S691,'Pipe Lookup'!C:C,0))," TYPE ",Q691)</f>
        <v>23.7mm Elbow TYPE 28</v>
      </c>
      <c r="M691" s="1" t="s">
        <v>9472</v>
      </c>
      <c r="N691" s="1">
        <v>1030096.17</v>
      </c>
      <c r="O691" s="1">
        <v>1030102.17</v>
      </c>
      <c r="P691" s="1">
        <v>6</v>
      </c>
      <c r="Q691" s="1">
        <v>28</v>
      </c>
      <c r="R691" s="1">
        <v>23.7</v>
      </c>
      <c r="S691" s="1" t="s">
        <v>56</v>
      </c>
      <c r="T691" s="1" t="s">
        <v>401</v>
      </c>
      <c r="V691" s="1" t="s">
        <v>409</v>
      </c>
      <c r="W691" s="1">
        <v>0</v>
      </c>
      <c r="X691" s="1" t="s">
        <v>58</v>
      </c>
    </row>
    <row r="692" spans="1:24" x14ac:dyDescent="0.2">
      <c r="A692" s="1">
        <f t="shared" si="40"/>
        <v>1030102.17</v>
      </c>
      <c r="B692" s="1">
        <f t="shared" si="40"/>
        <v>1030236.17</v>
      </c>
      <c r="C692" s="11" t="s">
        <v>52</v>
      </c>
      <c r="D692" s="12">
        <f>INDEX(families!$A:$A,MATCH(E692,families!$B:$B,0))</f>
        <v>2</v>
      </c>
      <c r="E692" s="1" t="str">
        <f t="shared" si="41"/>
        <v>FBE</v>
      </c>
      <c r="F692" s="1">
        <f t="shared" si="42"/>
        <v>21.5</v>
      </c>
      <c r="G692" s="1" t="str">
        <f t="shared" si="43"/>
        <v>21.5mm FBE</v>
      </c>
      <c r="H692" s="1" t="str">
        <f>_xlfn.CONCAT(TEXT(R692,"0.0"),"mm ",INDEX('Pipe Lookup'!D:D,MATCH('~17 Pipe Segmentation'!S692,'Pipe Lookup'!C:C,0))," TYPE ",Q692)</f>
        <v>21.5mm Fusion-Bonded Epoxy TYPE 34</v>
      </c>
      <c r="M692" s="1" t="s">
        <v>9472</v>
      </c>
      <c r="N692" s="1">
        <v>1030102.17</v>
      </c>
      <c r="O692" s="1">
        <v>1030236.17</v>
      </c>
      <c r="P692" s="1">
        <v>134</v>
      </c>
      <c r="Q692" s="1">
        <v>34</v>
      </c>
      <c r="R692" s="1">
        <v>21.5</v>
      </c>
      <c r="S692" s="1" t="s">
        <v>54</v>
      </c>
      <c r="T692" s="1" t="s">
        <v>401</v>
      </c>
      <c r="W692" s="1">
        <v>0</v>
      </c>
      <c r="X692" s="1" t="s">
        <v>58</v>
      </c>
    </row>
    <row r="693" spans="1:24" x14ac:dyDescent="0.2">
      <c r="A693" s="1">
        <f t="shared" si="40"/>
        <v>1030236.17</v>
      </c>
      <c r="B693" s="1">
        <f t="shared" si="40"/>
        <v>1030420.06</v>
      </c>
      <c r="C693" s="11" t="s">
        <v>52</v>
      </c>
      <c r="D693" s="12">
        <f>INDEX(families!$A:$A,MATCH(E693,families!$B:$B,0))</f>
        <v>2</v>
      </c>
      <c r="E693" s="1" t="str">
        <f t="shared" si="41"/>
        <v>FBE</v>
      </c>
      <c r="F693" s="1">
        <f t="shared" si="42"/>
        <v>19</v>
      </c>
      <c r="G693" s="1" t="str">
        <f t="shared" si="43"/>
        <v>19.0mm FBE</v>
      </c>
      <c r="H693" s="1" t="str">
        <f>_xlfn.CONCAT(TEXT(R693,"0.0"),"mm ",INDEX('Pipe Lookup'!D:D,MATCH('~17 Pipe Segmentation'!S693,'Pipe Lookup'!C:C,0))," TYPE ",Q693)</f>
        <v>19.0mm Fusion-Bonded Epoxy TYPE 7</v>
      </c>
      <c r="M693" s="1" t="s">
        <v>9472</v>
      </c>
      <c r="N693" s="1">
        <v>1030236.17</v>
      </c>
      <c r="O693" s="1">
        <v>1030420.06</v>
      </c>
      <c r="P693" s="1">
        <v>183.89000000001397</v>
      </c>
      <c r="Q693" s="1">
        <v>7</v>
      </c>
      <c r="R693" s="1">
        <v>19</v>
      </c>
      <c r="S693" s="1" t="s">
        <v>54</v>
      </c>
      <c r="T693" s="1" t="s">
        <v>401</v>
      </c>
      <c r="W693" s="1">
        <v>0</v>
      </c>
      <c r="X693" s="1" t="s">
        <v>58</v>
      </c>
    </row>
    <row r="694" spans="1:24" x14ac:dyDescent="0.2">
      <c r="A694" s="1">
        <f t="shared" si="40"/>
        <v>1030420.06</v>
      </c>
      <c r="B694" s="1">
        <f t="shared" si="40"/>
        <v>1030426.52</v>
      </c>
      <c r="C694" s="11" t="s">
        <v>52</v>
      </c>
      <c r="D694" s="12">
        <f>INDEX(families!$A:$A,MATCH(E694,families!$B:$B,0))</f>
        <v>3</v>
      </c>
      <c r="E694" s="1" t="str">
        <f t="shared" si="41"/>
        <v>LE</v>
      </c>
      <c r="F694" s="1">
        <f t="shared" si="42"/>
        <v>23.7</v>
      </c>
      <c r="G694" s="1" t="str">
        <f t="shared" si="43"/>
        <v>23.7mm LE</v>
      </c>
      <c r="H694" s="1" t="str">
        <f>_xlfn.CONCAT(TEXT(R694,"0.0"),"mm ",INDEX('Pipe Lookup'!D:D,MATCH('~17 Pipe Segmentation'!S694,'Pipe Lookup'!C:C,0))," TYPE ",Q694)</f>
        <v>23.7mm Elbow TYPE 28</v>
      </c>
      <c r="M694" s="1" t="s">
        <v>9472</v>
      </c>
      <c r="N694" s="1">
        <v>1030420.06</v>
      </c>
      <c r="O694" s="1">
        <v>1030426.52</v>
      </c>
      <c r="P694" s="1">
        <v>6.4599999999627471</v>
      </c>
      <c r="Q694" s="1">
        <v>28</v>
      </c>
      <c r="R694" s="1">
        <v>23.7</v>
      </c>
      <c r="S694" s="1" t="s">
        <v>56</v>
      </c>
      <c r="T694" s="1" t="s">
        <v>401</v>
      </c>
      <c r="V694" s="1" t="s">
        <v>410</v>
      </c>
      <c r="W694" s="1">
        <v>0</v>
      </c>
      <c r="X694" s="1" t="s">
        <v>58</v>
      </c>
    </row>
    <row r="695" spans="1:24" x14ac:dyDescent="0.2">
      <c r="A695" s="1">
        <f t="shared" si="40"/>
        <v>1030426.52</v>
      </c>
      <c r="B695" s="1">
        <f t="shared" si="40"/>
        <v>1030498.17</v>
      </c>
      <c r="C695" s="11" t="s">
        <v>52</v>
      </c>
      <c r="D695" s="12">
        <f>INDEX(families!$A:$A,MATCH(E695,families!$B:$B,0))</f>
        <v>1</v>
      </c>
      <c r="E695" s="1" t="str">
        <f t="shared" si="41"/>
        <v>ARO</v>
      </c>
      <c r="F695" s="1">
        <f t="shared" si="42"/>
        <v>21.5</v>
      </c>
      <c r="G695" s="1" t="str">
        <f t="shared" si="43"/>
        <v>21.5mm ARO</v>
      </c>
      <c r="H695" s="1" t="str">
        <f>_xlfn.CONCAT(TEXT(R695,"0.0"),"mm ",INDEX('Pipe Lookup'!D:D,MATCH('~17 Pipe Segmentation'!S695,'Pipe Lookup'!C:C,0))," TYPE ",Q695)</f>
        <v>21.5mm Abrasion-Resistant Overcoat TYPE 15</v>
      </c>
      <c r="M695" s="1" t="s">
        <v>9472</v>
      </c>
      <c r="N695" s="1">
        <v>1030426.52</v>
      </c>
      <c r="O695" s="1">
        <v>1030498.17</v>
      </c>
      <c r="P695" s="1">
        <v>71.650000000023283</v>
      </c>
      <c r="Q695" s="1">
        <v>15</v>
      </c>
      <c r="R695" s="1">
        <v>21.5</v>
      </c>
      <c r="S695" s="1" t="s">
        <v>78</v>
      </c>
      <c r="T695" s="1" t="s">
        <v>401</v>
      </c>
      <c r="W695" s="1">
        <v>0</v>
      </c>
      <c r="X695" s="1" t="s">
        <v>58</v>
      </c>
    </row>
    <row r="696" spans="1:24" x14ac:dyDescent="0.2">
      <c r="A696" s="1">
        <f t="shared" si="40"/>
        <v>1030498.17</v>
      </c>
      <c r="B696" s="1">
        <f t="shared" si="40"/>
        <v>1030513.06</v>
      </c>
      <c r="C696" s="11" t="s">
        <v>52</v>
      </c>
      <c r="D696" s="12">
        <f>INDEX(families!$A:$A,MATCH(E696,families!$B:$B,0))</f>
        <v>2</v>
      </c>
      <c r="E696" s="1" t="str">
        <f t="shared" si="41"/>
        <v>FBE</v>
      </c>
      <c r="F696" s="1">
        <f t="shared" si="42"/>
        <v>19</v>
      </c>
      <c r="G696" s="1" t="str">
        <f t="shared" si="43"/>
        <v>19.0mm FBE</v>
      </c>
      <c r="H696" s="1" t="str">
        <f>_xlfn.CONCAT(TEXT(R696,"0.0"),"mm ",INDEX('Pipe Lookup'!D:D,MATCH('~17 Pipe Segmentation'!S696,'Pipe Lookup'!C:C,0))," TYPE ",Q696)</f>
        <v>19.0mm Fusion-Bonded Epoxy TYPE 7</v>
      </c>
      <c r="M696" s="1" t="s">
        <v>9472</v>
      </c>
      <c r="N696" s="1">
        <v>1030498.17</v>
      </c>
      <c r="O696" s="1">
        <v>1030513.06</v>
      </c>
      <c r="P696" s="1">
        <v>14.89000000001397</v>
      </c>
      <c r="Q696" s="1">
        <v>7</v>
      </c>
      <c r="R696" s="1">
        <v>19</v>
      </c>
      <c r="S696" s="1" t="s">
        <v>54</v>
      </c>
      <c r="T696" s="1" t="s">
        <v>401</v>
      </c>
      <c r="W696" s="1">
        <v>0</v>
      </c>
      <c r="X696" s="1" t="s">
        <v>58</v>
      </c>
    </row>
    <row r="697" spans="1:24" x14ac:dyDescent="0.2">
      <c r="A697" s="1">
        <f t="shared" si="40"/>
        <v>1030513.06</v>
      </c>
      <c r="B697" s="1">
        <f t="shared" si="40"/>
        <v>1030521.56</v>
      </c>
      <c r="C697" s="11" t="s">
        <v>52</v>
      </c>
      <c r="D697" s="12">
        <f>INDEX(families!$A:$A,MATCH(E697,families!$B:$B,0))</f>
        <v>3</v>
      </c>
      <c r="E697" s="1" t="str">
        <f t="shared" si="41"/>
        <v>LE</v>
      </c>
      <c r="F697" s="1">
        <f t="shared" si="42"/>
        <v>23.7</v>
      </c>
      <c r="G697" s="1" t="str">
        <f t="shared" si="43"/>
        <v>23.7mm LE</v>
      </c>
      <c r="H697" s="1" t="str">
        <f>_xlfn.CONCAT(TEXT(R697,"0.0"),"mm ",INDEX('Pipe Lookup'!D:D,MATCH('~17 Pipe Segmentation'!S697,'Pipe Lookup'!C:C,0))," TYPE ",Q697)</f>
        <v>23.7mm Elbow TYPE 28</v>
      </c>
      <c r="M697" s="1" t="s">
        <v>9472</v>
      </c>
      <c r="N697" s="1">
        <v>1030513.06</v>
      </c>
      <c r="O697" s="1">
        <v>1030521.56</v>
      </c>
      <c r="P697" s="1">
        <v>8.5</v>
      </c>
      <c r="Q697" s="1">
        <v>28</v>
      </c>
      <c r="R697" s="1">
        <v>23.7</v>
      </c>
      <c r="S697" s="1" t="s">
        <v>56</v>
      </c>
      <c r="T697" s="1" t="s">
        <v>401</v>
      </c>
      <c r="V697" s="1" t="s">
        <v>411</v>
      </c>
      <c r="W697" s="1">
        <v>0</v>
      </c>
      <c r="X697" s="1" t="s">
        <v>58</v>
      </c>
    </row>
    <row r="698" spans="1:24" x14ac:dyDescent="0.2">
      <c r="A698" s="1">
        <f t="shared" si="40"/>
        <v>1030521.56</v>
      </c>
      <c r="B698" s="1">
        <f t="shared" si="40"/>
        <v>1030638</v>
      </c>
      <c r="C698" s="11" t="s">
        <v>52</v>
      </c>
      <c r="D698" s="12">
        <f>INDEX(families!$A:$A,MATCH(E698,families!$B:$B,0))</f>
        <v>2</v>
      </c>
      <c r="E698" s="1" t="str">
        <f t="shared" si="41"/>
        <v>FBE</v>
      </c>
      <c r="F698" s="1">
        <f t="shared" si="42"/>
        <v>19</v>
      </c>
      <c r="G698" s="1" t="str">
        <f t="shared" si="43"/>
        <v>19.0mm FBE</v>
      </c>
      <c r="H698" s="1" t="str">
        <f>_xlfn.CONCAT(TEXT(R698,"0.0"),"mm ",INDEX('Pipe Lookup'!D:D,MATCH('~17 Pipe Segmentation'!S698,'Pipe Lookup'!C:C,0))," TYPE ",Q698)</f>
        <v>19.0mm Fusion-Bonded Epoxy TYPE 7</v>
      </c>
      <c r="M698" s="1" t="s">
        <v>9472</v>
      </c>
      <c r="N698" s="1">
        <v>1030521.56</v>
      </c>
      <c r="O698" s="1">
        <v>1030638</v>
      </c>
      <c r="P698" s="1">
        <v>116.43999999994412</v>
      </c>
      <c r="Q698" s="1">
        <v>7</v>
      </c>
      <c r="R698" s="1">
        <v>19</v>
      </c>
      <c r="S698" s="1" t="s">
        <v>54</v>
      </c>
      <c r="T698" s="1" t="s">
        <v>401</v>
      </c>
      <c r="W698" s="1">
        <v>0</v>
      </c>
      <c r="X698" s="1" t="s">
        <v>58</v>
      </c>
    </row>
    <row r="699" spans="1:24" x14ac:dyDescent="0.2">
      <c r="A699" s="1">
        <f t="shared" si="40"/>
        <v>1030638</v>
      </c>
      <c r="B699" s="1">
        <f t="shared" si="40"/>
        <v>1030751</v>
      </c>
      <c r="C699" s="11" t="s">
        <v>52</v>
      </c>
      <c r="D699" s="12">
        <f>INDEX(families!$A:$A,MATCH(E699,families!$B:$B,0))</f>
        <v>2</v>
      </c>
      <c r="E699" s="1" t="str">
        <f t="shared" si="41"/>
        <v>FBE</v>
      </c>
      <c r="F699" s="1">
        <f t="shared" si="42"/>
        <v>19</v>
      </c>
      <c r="G699" s="1" t="str">
        <f t="shared" si="43"/>
        <v>19.0mm FBE</v>
      </c>
      <c r="H699" s="1" t="str">
        <f>_xlfn.CONCAT(TEXT(R699,"0.0"),"mm ",INDEX('Pipe Lookup'!D:D,MATCH('~17 Pipe Segmentation'!S699,'Pipe Lookup'!C:C,0))," TYPE ",Q699)</f>
        <v>19.0mm Fusion-Bonded Epoxy TYPE 7</v>
      </c>
      <c r="M699" s="1" t="s">
        <v>9472</v>
      </c>
      <c r="N699" s="1">
        <v>1030638</v>
      </c>
      <c r="O699" s="1" t="s">
        <v>412</v>
      </c>
      <c r="P699" s="1">
        <v>113</v>
      </c>
      <c r="Q699" s="1">
        <v>7</v>
      </c>
      <c r="R699" s="1">
        <v>19</v>
      </c>
      <c r="S699" s="1" t="s">
        <v>54</v>
      </c>
      <c r="T699" s="1" t="s">
        <v>401</v>
      </c>
      <c r="V699" s="1" t="s">
        <v>276</v>
      </c>
      <c r="W699" s="1">
        <v>0</v>
      </c>
      <c r="X699" s="1" t="s">
        <v>84</v>
      </c>
    </row>
    <row r="700" spans="1:24" x14ac:dyDescent="0.2">
      <c r="A700" s="1">
        <f t="shared" si="40"/>
        <v>1030751</v>
      </c>
      <c r="B700" s="1">
        <f t="shared" si="40"/>
        <v>1030811</v>
      </c>
      <c r="C700" s="11" t="s">
        <v>52</v>
      </c>
      <c r="D700" s="12">
        <f>INDEX(families!$A:$A,MATCH(E700,families!$B:$B,0))</f>
        <v>2</v>
      </c>
      <c r="E700" s="1" t="str">
        <f t="shared" si="41"/>
        <v>FBE</v>
      </c>
      <c r="F700" s="1">
        <f t="shared" si="42"/>
        <v>21.5</v>
      </c>
      <c r="G700" s="1" t="str">
        <f t="shared" si="43"/>
        <v>21.5mm FBE</v>
      </c>
      <c r="H700" s="1" t="str">
        <f>_xlfn.CONCAT(TEXT(R700,"0.0"),"mm ",INDEX('Pipe Lookup'!D:D,MATCH('~17 Pipe Segmentation'!S700,'Pipe Lookup'!C:C,0))," TYPE ",Q700)</f>
        <v>21.5mm Fusion-Bonded Epoxy TYPE 34</v>
      </c>
      <c r="M700" s="1" t="s">
        <v>9472</v>
      </c>
      <c r="N700" s="1" t="s">
        <v>412</v>
      </c>
      <c r="O700" s="1" t="s">
        <v>413</v>
      </c>
      <c r="P700" s="1">
        <v>60</v>
      </c>
      <c r="Q700" s="1">
        <v>34</v>
      </c>
      <c r="R700" s="1">
        <v>21.5</v>
      </c>
      <c r="S700" s="1" t="s">
        <v>54</v>
      </c>
      <c r="T700" s="1" t="s">
        <v>401</v>
      </c>
      <c r="V700" s="1" t="s">
        <v>414</v>
      </c>
      <c r="W700" s="1">
        <v>0</v>
      </c>
      <c r="X700" s="1" t="s">
        <v>58</v>
      </c>
    </row>
    <row r="701" spans="1:24" x14ac:dyDescent="0.2">
      <c r="A701" s="1">
        <f t="shared" si="40"/>
        <v>1030811</v>
      </c>
      <c r="B701" s="1">
        <f t="shared" si="40"/>
        <v>1030816</v>
      </c>
      <c r="C701" s="11" t="s">
        <v>52</v>
      </c>
      <c r="D701" s="12">
        <f>INDEX(families!$A:$A,MATCH(E701,families!$B:$B,0))</f>
        <v>2</v>
      </c>
      <c r="E701" s="1" t="str">
        <f t="shared" si="41"/>
        <v>FBE</v>
      </c>
      <c r="F701" s="1">
        <f t="shared" si="42"/>
        <v>19</v>
      </c>
      <c r="G701" s="1" t="str">
        <f t="shared" si="43"/>
        <v>19.0mm FBE</v>
      </c>
      <c r="H701" s="1" t="str">
        <f>_xlfn.CONCAT(TEXT(R701,"0.0"),"mm ",INDEX('Pipe Lookup'!D:D,MATCH('~17 Pipe Segmentation'!S701,'Pipe Lookup'!C:C,0))," TYPE ",Q701)</f>
        <v>19.0mm Fusion-Bonded Epoxy TYPE 7</v>
      </c>
      <c r="M701" s="1" t="s">
        <v>9472</v>
      </c>
      <c r="N701" s="1" t="s">
        <v>413</v>
      </c>
      <c r="O701" s="1" t="s">
        <v>415</v>
      </c>
      <c r="P701" s="1">
        <v>5</v>
      </c>
      <c r="Q701" s="1">
        <v>7</v>
      </c>
      <c r="R701" s="1">
        <v>19</v>
      </c>
      <c r="S701" s="1" t="s">
        <v>54</v>
      </c>
      <c r="T701" s="1" t="s">
        <v>401</v>
      </c>
      <c r="V701" s="1" t="s">
        <v>273</v>
      </c>
      <c r="W701" s="1">
        <v>0</v>
      </c>
      <c r="X701" s="1" t="s">
        <v>58</v>
      </c>
    </row>
    <row r="702" spans="1:24" x14ac:dyDescent="0.2">
      <c r="A702" s="1">
        <f t="shared" si="40"/>
        <v>1030816</v>
      </c>
      <c r="B702" s="1">
        <f t="shared" si="40"/>
        <v>1030842.23</v>
      </c>
      <c r="C702" s="11" t="s">
        <v>52</v>
      </c>
      <c r="D702" s="12">
        <f>INDEX(families!$A:$A,MATCH(E702,families!$B:$B,0))</f>
        <v>2</v>
      </c>
      <c r="E702" s="1" t="str">
        <f t="shared" si="41"/>
        <v>FBE</v>
      </c>
      <c r="F702" s="1">
        <f t="shared" si="42"/>
        <v>19</v>
      </c>
      <c r="G702" s="1" t="str">
        <f t="shared" si="43"/>
        <v>19.0mm FBE</v>
      </c>
      <c r="H702" s="1" t="str">
        <f>_xlfn.CONCAT(TEXT(R702,"0.0"),"mm ",INDEX('Pipe Lookup'!D:D,MATCH('~17 Pipe Segmentation'!S702,'Pipe Lookup'!C:C,0))," TYPE ",Q702)</f>
        <v>19.0mm Fusion-Bonded Epoxy TYPE 7</v>
      </c>
      <c r="M702" s="1" t="s">
        <v>9472</v>
      </c>
      <c r="N702" s="1">
        <v>1030816</v>
      </c>
      <c r="O702" s="1">
        <v>1030842.23</v>
      </c>
      <c r="P702" s="1">
        <v>26.229999999981374</v>
      </c>
      <c r="Q702" s="1">
        <v>7</v>
      </c>
      <c r="R702" s="1">
        <v>19</v>
      </c>
      <c r="S702" s="1" t="s">
        <v>54</v>
      </c>
      <c r="T702" s="1" t="s">
        <v>401</v>
      </c>
      <c r="W702" s="1" t="s">
        <v>173</v>
      </c>
      <c r="X702" s="1" t="s">
        <v>84</v>
      </c>
    </row>
    <row r="703" spans="1:24" x14ac:dyDescent="0.2">
      <c r="A703" s="1">
        <f t="shared" si="40"/>
        <v>1030842.23</v>
      </c>
      <c r="B703" s="1">
        <f t="shared" si="40"/>
        <v>1030850.15</v>
      </c>
      <c r="C703" s="11" t="s">
        <v>52</v>
      </c>
      <c r="D703" s="12">
        <f>INDEX(families!$A:$A,MATCH(E703,families!$B:$B,0))</f>
        <v>3</v>
      </c>
      <c r="E703" s="1" t="str">
        <f t="shared" si="41"/>
        <v>LE</v>
      </c>
      <c r="F703" s="1">
        <f t="shared" si="42"/>
        <v>23.7</v>
      </c>
      <c r="G703" s="1" t="str">
        <f t="shared" si="43"/>
        <v>23.7mm LE</v>
      </c>
      <c r="H703" s="1" t="str">
        <f>_xlfn.CONCAT(TEXT(R703,"0.0"),"mm ",INDEX('Pipe Lookup'!D:D,MATCH('~17 Pipe Segmentation'!S703,'Pipe Lookup'!C:C,0))," TYPE ",Q703)</f>
        <v>23.7mm Elbow TYPE 28</v>
      </c>
      <c r="M703" s="1" t="s">
        <v>9472</v>
      </c>
      <c r="N703" s="1">
        <v>1030842.23</v>
      </c>
      <c r="O703" s="1">
        <v>1030850.15</v>
      </c>
      <c r="P703" s="1">
        <v>7.9200000000419095</v>
      </c>
      <c r="Q703" s="1">
        <v>28</v>
      </c>
      <c r="R703" s="1">
        <v>23.7</v>
      </c>
      <c r="S703" s="1" t="s">
        <v>56</v>
      </c>
      <c r="T703" s="1" t="s">
        <v>401</v>
      </c>
      <c r="V703" s="1" t="s">
        <v>416</v>
      </c>
      <c r="W703" s="1">
        <v>0</v>
      </c>
      <c r="X703" s="1" t="s">
        <v>58</v>
      </c>
    </row>
    <row r="704" spans="1:24" x14ac:dyDescent="0.2">
      <c r="A704" s="1">
        <f t="shared" si="40"/>
        <v>1030850.15</v>
      </c>
      <c r="B704" s="1">
        <f t="shared" si="40"/>
        <v>1030863.26</v>
      </c>
      <c r="C704" s="11" t="s">
        <v>52</v>
      </c>
      <c r="D704" s="12">
        <f>INDEX(families!$A:$A,MATCH(E704,families!$B:$B,0))</f>
        <v>2</v>
      </c>
      <c r="E704" s="1" t="str">
        <f t="shared" si="41"/>
        <v>FBE</v>
      </c>
      <c r="F704" s="1">
        <f t="shared" si="42"/>
        <v>19</v>
      </c>
      <c r="G704" s="1" t="str">
        <f t="shared" si="43"/>
        <v>19.0mm FBE</v>
      </c>
      <c r="H704" s="1" t="str">
        <f>_xlfn.CONCAT(TEXT(R704,"0.0"),"mm ",INDEX('Pipe Lookup'!D:D,MATCH('~17 Pipe Segmentation'!S704,'Pipe Lookup'!C:C,0))," TYPE ",Q704)</f>
        <v>19.0mm Fusion-Bonded Epoxy TYPE 7</v>
      </c>
      <c r="M704" s="1" t="s">
        <v>9472</v>
      </c>
      <c r="N704" s="1">
        <v>1030850.15</v>
      </c>
      <c r="O704" s="1">
        <v>1030863.26</v>
      </c>
      <c r="P704" s="1">
        <v>13.10999999998603</v>
      </c>
      <c r="Q704" s="1">
        <v>7</v>
      </c>
      <c r="R704" s="1">
        <v>19</v>
      </c>
      <c r="S704" s="1" t="s">
        <v>54</v>
      </c>
      <c r="T704" s="1" t="s">
        <v>401</v>
      </c>
      <c r="W704" s="1">
        <v>0</v>
      </c>
      <c r="X704" s="1" t="s">
        <v>58</v>
      </c>
    </row>
    <row r="705" spans="1:24" x14ac:dyDescent="0.2">
      <c r="A705" s="1">
        <f t="shared" si="40"/>
        <v>1030863.26</v>
      </c>
      <c r="B705" s="1">
        <f t="shared" si="40"/>
        <v>1030871.17</v>
      </c>
      <c r="C705" s="11" t="s">
        <v>52</v>
      </c>
      <c r="D705" s="12">
        <f>INDEX(families!$A:$A,MATCH(E705,families!$B:$B,0))</f>
        <v>3</v>
      </c>
      <c r="E705" s="1" t="str">
        <f t="shared" si="41"/>
        <v>LE</v>
      </c>
      <c r="F705" s="1">
        <f t="shared" si="42"/>
        <v>23.7</v>
      </c>
      <c r="G705" s="1" t="str">
        <f t="shared" si="43"/>
        <v>23.7mm LE</v>
      </c>
      <c r="H705" s="1" t="str">
        <f>_xlfn.CONCAT(TEXT(R705,"0.0"),"mm ",INDEX('Pipe Lookup'!D:D,MATCH('~17 Pipe Segmentation'!S705,'Pipe Lookup'!C:C,0))," TYPE ",Q705)</f>
        <v>23.7mm Elbow TYPE 28</v>
      </c>
      <c r="M705" s="1" t="s">
        <v>9472</v>
      </c>
      <c r="N705" s="1">
        <v>1030863.26</v>
      </c>
      <c r="O705" s="1">
        <v>1030871.17</v>
      </c>
      <c r="P705" s="1">
        <v>7.9100000000325963</v>
      </c>
      <c r="Q705" s="1">
        <v>28</v>
      </c>
      <c r="R705" s="1">
        <v>23.7</v>
      </c>
      <c r="S705" s="1" t="s">
        <v>56</v>
      </c>
      <c r="T705" s="1" t="s">
        <v>401</v>
      </c>
      <c r="V705" s="1" t="s">
        <v>417</v>
      </c>
      <c r="W705" s="1">
        <v>0</v>
      </c>
      <c r="X705" s="1" t="s">
        <v>58</v>
      </c>
    </row>
    <row r="706" spans="1:24" x14ac:dyDescent="0.2">
      <c r="A706" s="1">
        <f t="shared" ref="A706:B769" si="44">IF(OR(AND(ISNUMBER(N706),N706&gt;0),ISNUMBER(SEARCH("+",N706))),IF(NOT(ISNUMBER(N706)),1000*LEFT(N706,SEARCH("+",N706)-1)+MID(N706,SEARCH("+",N706)+1,3)+RIGHT(N706,3),N706),"")</f>
        <v>1030871.17</v>
      </c>
      <c r="B706" s="1">
        <f t="shared" si="44"/>
        <v>1031300</v>
      </c>
      <c r="C706" s="11" t="s">
        <v>52</v>
      </c>
      <c r="D706" s="12">
        <f>INDEX(families!$A:$A,MATCH(E706,families!$B:$B,0))</f>
        <v>2</v>
      </c>
      <c r="E706" s="1" t="str">
        <f t="shared" si="41"/>
        <v>FBE</v>
      </c>
      <c r="F706" s="1">
        <f t="shared" si="42"/>
        <v>19</v>
      </c>
      <c r="G706" s="1" t="str">
        <f t="shared" si="43"/>
        <v>19.0mm FBE</v>
      </c>
      <c r="H706" s="1" t="str">
        <f>_xlfn.CONCAT(TEXT(R706,"0.0"),"mm ",INDEX('Pipe Lookup'!D:D,MATCH('~17 Pipe Segmentation'!S706,'Pipe Lookup'!C:C,0))," TYPE ",Q706)</f>
        <v>19.0mm Fusion-Bonded Epoxy TYPE 7</v>
      </c>
      <c r="M706" s="1" t="s">
        <v>9472</v>
      </c>
      <c r="N706" s="1">
        <v>1030871.17</v>
      </c>
      <c r="O706" s="1">
        <v>1031300</v>
      </c>
      <c r="P706" s="1">
        <v>428.82999999995809</v>
      </c>
      <c r="Q706" s="1">
        <v>7</v>
      </c>
      <c r="R706" s="1">
        <v>19</v>
      </c>
      <c r="S706" s="1" t="s">
        <v>54</v>
      </c>
      <c r="T706" s="1" t="s">
        <v>401</v>
      </c>
      <c r="W706" s="1">
        <v>0</v>
      </c>
      <c r="X706" s="1" t="s">
        <v>58</v>
      </c>
    </row>
    <row r="707" spans="1:24" x14ac:dyDescent="0.2">
      <c r="A707" s="1">
        <f t="shared" si="44"/>
        <v>1031300</v>
      </c>
      <c r="B707" s="1">
        <f t="shared" si="44"/>
        <v>1031793</v>
      </c>
      <c r="C707" s="11" t="s">
        <v>52</v>
      </c>
      <c r="D707" s="12">
        <f>INDEX(families!$A:$A,MATCH(E707,families!$B:$B,0))</f>
        <v>2</v>
      </c>
      <c r="E707" s="1" t="str">
        <f t="shared" ref="E707:E770" si="45">TRIM(LEFT(S707,3))</f>
        <v>FBE</v>
      </c>
      <c r="F707" s="1">
        <f t="shared" ref="F707:F770" si="46">R707</f>
        <v>19</v>
      </c>
      <c r="G707" s="1" t="str">
        <f t="shared" ref="G707:G770" si="47">_xlfn.CONCAT(TEXT(R707,"0.0"),"mm ",S707)</f>
        <v>19.0mm FBE</v>
      </c>
      <c r="H707" s="1" t="str">
        <f>_xlfn.CONCAT(TEXT(R707,"0.0"),"mm ",INDEX('Pipe Lookup'!D:D,MATCH('~17 Pipe Segmentation'!S707,'Pipe Lookup'!C:C,0))," TYPE ",Q707)</f>
        <v>19.0mm Fusion-Bonded Epoxy TYPE 7</v>
      </c>
      <c r="M707" s="1" t="s">
        <v>9472</v>
      </c>
      <c r="N707" s="1">
        <v>1031300</v>
      </c>
      <c r="O707" s="1">
        <v>1031793</v>
      </c>
      <c r="P707" s="1">
        <v>493</v>
      </c>
      <c r="Q707" s="1">
        <v>7</v>
      </c>
      <c r="R707" s="1">
        <v>19</v>
      </c>
      <c r="S707" s="1" t="s">
        <v>54</v>
      </c>
      <c r="T707" s="1" t="s">
        <v>418</v>
      </c>
      <c r="W707" s="1">
        <v>0</v>
      </c>
      <c r="X707" s="1" t="s">
        <v>58</v>
      </c>
    </row>
    <row r="708" spans="1:24" x14ac:dyDescent="0.2">
      <c r="A708" s="1">
        <f t="shared" si="44"/>
        <v>1031793</v>
      </c>
      <c r="B708" s="1">
        <f t="shared" si="44"/>
        <v>1031817</v>
      </c>
      <c r="C708" s="11" t="s">
        <v>52</v>
      </c>
      <c r="D708" s="12">
        <f>INDEX(families!$A:$A,MATCH(E708,families!$B:$B,0))</f>
        <v>2</v>
      </c>
      <c r="E708" s="1" t="str">
        <f t="shared" si="45"/>
        <v>FBE</v>
      </c>
      <c r="F708" s="1">
        <f t="shared" si="46"/>
        <v>21.5</v>
      </c>
      <c r="G708" s="1" t="str">
        <f t="shared" si="47"/>
        <v>21.5mm FBE-M45</v>
      </c>
      <c r="H708" s="1" t="str">
        <f>_xlfn.CONCAT(TEXT(R708,"0.0"),"mm ",INDEX('Pipe Lookup'!D:D,MATCH('~17 Pipe Segmentation'!S708,'Pipe Lookup'!C:C,0))," TYPE ",Q708)</f>
        <v>21.5mm Fusion-Bonded Epoxy (M45) TYPE 45</v>
      </c>
      <c r="M708" s="1" t="s">
        <v>9472</v>
      </c>
      <c r="N708" s="1">
        <v>1031793</v>
      </c>
      <c r="O708" s="1">
        <v>1031817</v>
      </c>
      <c r="P708" s="1">
        <v>24</v>
      </c>
      <c r="Q708" s="1">
        <v>45</v>
      </c>
      <c r="R708" s="1">
        <v>21.5</v>
      </c>
      <c r="S708" s="1" t="s">
        <v>419</v>
      </c>
      <c r="T708" s="1" t="s">
        <v>418</v>
      </c>
      <c r="V708" s="1" t="s">
        <v>420</v>
      </c>
      <c r="W708" s="1">
        <v>0</v>
      </c>
      <c r="X708" s="1" t="s">
        <v>58</v>
      </c>
    </row>
    <row r="709" spans="1:24" x14ac:dyDescent="0.2">
      <c r="A709" s="1">
        <f t="shared" si="44"/>
        <v>1031817</v>
      </c>
      <c r="B709" s="1">
        <f t="shared" si="44"/>
        <v>1032175.17</v>
      </c>
      <c r="C709" s="11" t="s">
        <v>52</v>
      </c>
      <c r="D709" s="12">
        <f>INDEX(families!$A:$A,MATCH(E709,families!$B:$B,0))</f>
        <v>2</v>
      </c>
      <c r="E709" s="1" t="str">
        <f t="shared" si="45"/>
        <v>FBE</v>
      </c>
      <c r="F709" s="1">
        <f t="shared" si="46"/>
        <v>19</v>
      </c>
      <c r="G709" s="1" t="str">
        <f t="shared" si="47"/>
        <v>19.0mm FBE</v>
      </c>
      <c r="H709" s="1" t="str">
        <f>_xlfn.CONCAT(TEXT(R709,"0.0"),"mm ",INDEX('Pipe Lookup'!D:D,MATCH('~17 Pipe Segmentation'!S709,'Pipe Lookup'!C:C,0))," TYPE ",Q709)</f>
        <v>19.0mm Fusion-Bonded Epoxy TYPE 7</v>
      </c>
      <c r="M709" s="1" t="s">
        <v>9472</v>
      </c>
      <c r="N709" s="1">
        <v>1031817</v>
      </c>
      <c r="O709" s="1">
        <v>1032175.17</v>
      </c>
      <c r="P709" s="1">
        <v>358.17000000004191</v>
      </c>
      <c r="Q709" s="1">
        <v>7</v>
      </c>
      <c r="R709" s="1">
        <v>19</v>
      </c>
      <c r="S709" s="1" t="s">
        <v>54</v>
      </c>
      <c r="T709" s="1" t="s">
        <v>418</v>
      </c>
      <c r="W709" s="1">
        <v>0</v>
      </c>
      <c r="X709" s="1" t="s">
        <v>58</v>
      </c>
    </row>
    <row r="710" spans="1:24" x14ac:dyDescent="0.2">
      <c r="A710" s="1">
        <f t="shared" si="44"/>
        <v>1032175.17</v>
      </c>
      <c r="B710" s="1">
        <f t="shared" si="44"/>
        <v>1032193.17</v>
      </c>
      <c r="C710" s="11" t="s">
        <v>52</v>
      </c>
      <c r="D710" s="12">
        <f>INDEX(families!$A:$A,MATCH(E710,families!$B:$B,0))</f>
        <v>2</v>
      </c>
      <c r="E710" s="1" t="str">
        <f t="shared" si="45"/>
        <v>FBE</v>
      </c>
      <c r="F710" s="1">
        <f t="shared" si="46"/>
        <v>21.5</v>
      </c>
      <c r="G710" s="1" t="str">
        <f t="shared" si="47"/>
        <v>21.5mm FBE</v>
      </c>
      <c r="H710" s="1" t="str">
        <f>_xlfn.CONCAT(TEXT(R710,"0.0"),"mm ",INDEX('Pipe Lookup'!D:D,MATCH('~17 Pipe Segmentation'!S710,'Pipe Lookup'!C:C,0))," TYPE ",Q710)</f>
        <v>21.5mm Fusion-Bonded Epoxy TYPE 34</v>
      </c>
      <c r="M710" s="1" t="s">
        <v>9472</v>
      </c>
      <c r="N710" s="1">
        <v>1032175.17</v>
      </c>
      <c r="O710" s="1">
        <v>1032193.17</v>
      </c>
      <c r="P710" s="1">
        <v>18</v>
      </c>
      <c r="Q710" s="1">
        <v>34</v>
      </c>
      <c r="R710" s="1">
        <v>21.5</v>
      </c>
      <c r="S710" s="1" t="s">
        <v>54</v>
      </c>
      <c r="T710" s="1" t="s">
        <v>418</v>
      </c>
      <c r="W710" s="1">
        <v>0</v>
      </c>
      <c r="X710" s="1" t="s">
        <v>58</v>
      </c>
    </row>
    <row r="711" spans="1:24" x14ac:dyDescent="0.2">
      <c r="A711" s="1">
        <f t="shared" si="44"/>
        <v>1032193.17</v>
      </c>
      <c r="B711" s="1">
        <f t="shared" si="44"/>
        <v>1032287.17</v>
      </c>
      <c r="C711" s="11" t="s">
        <v>52</v>
      </c>
      <c r="D711" s="12">
        <f>INDEX(families!$A:$A,MATCH(E711,families!$B:$B,0))</f>
        <v>2</v>
      </c>
      <c r="E711" s="1" t="str">
        <f t="shared" si="45"/>
        <v>FBE</v>
      </c>
      <c r="F711" s="1">
        <f t="shared" si="46"/>
        <v>19</v>
      </c>
      <c r="G711" s="1" t="str">
        <f t="shared" si="47"/>
        <v>19.0mm FBE</v>
      </c>
      <c r="H711" s="1" t="str">
        <f>_xlfn.CONCAT(TEXT(R711,"0.0"),"mm ",INDEX('Pipe Lookup'!D:D,MATCH('~17 Pipe Segmentation'!S711,'Pipe Lookup'!C:C,0))," TYPE ",Q711)</f>
        <v>19.0mm Fusion-Bonded Epoxy TYPE 7</v>
      </c>
      <c r="M711" s="1" t="s">
        <v>9472</v>
      </c>
      <c r="N711" s="1">
        <v>1032193.17</v>
      </c>
      <c r="O711" s="1">
        <v>1032287.17</v>
      </c>
      <c r="P711" s="1">
        <v>94</v>
      </c>
      <c r="Q711" s="1">
        <v>7</v>
      </c>
      <c r="R711" s="1">
        <v>19</v>
      </c>
      <c r="S711" s="1" t="s">
        <v>54</v>
      </c>
      <c r="T711" s="1" t="s">
        <v>418</v>
      </c>
      <c r="W711" s="1">
        <v>0</v>
      </c>
      <c r="X711" s="1" t="s">
        <v>58</v>
      </c>
    </row>
    <row r="712" spans="1:24" x14ac:dyDescent="0.2">
      <c r="A712" s="1">
        <f t="shared" si="44"/>
        <v>1032287.17</v>
      </c>
      <c r="B712" s="1">
        <f t="shared" si="44"/>
        <v>1032305.17</v>
      </c>
      <c r="C712" s="11" t="s">
        <v>52</v>
      </c>
      <c r="D712" s="12">
        <f>INDEX(families!$A:$A,MATCH(E712,families!$B:$B,0))</f>
        <v>2</v>
      </c>
      <c r="E712" s="1" t="str">
        <f t="shared" si="45"/>
        <v>FBE</v>
      </c>
      <c r="F712" s="1">
        <f t="shared" si="46"/>
        <v>21.5</v>
      </c>
      <c r="G712" s="1" t="str">
        <f t="shared" si="47"/>
        <v>21.5mm FBE</v>
      </c>
      <c r="H712" s="1" t="str">
        <f>_xlfn.CONCAT(TEXT(R712,"0.0"),"mm ",INDEX('Pipe Lookup'!D:D,MATCH('~17 Pipe Segmentation'!S712,'Pipe Lookup'!C:C,0))," TYPE ",Q712)</f>
        <v>21.5mm Fusion-Bonded Epoxy TYPE 34</v>
      </c>
      <c r="M712" s="1" t="s">
        <v>9472</v>
      </c>
      <c r="N712" s="1">
        <v>1032287.17</v>
      </c>
      <c r="O712" s="1">
        <v>1032305.17</v>
      </c>
      <c r="P712" s="1">
        <v>18</v>
      </c>
      <c r="Q712" s="1">
        <v>34</v>
      </c>
      <c r="R712" s="1">
        <v>21.5</v>
      </c>
      <c r="S712" s="1" t="s">
        <v>54</v>
      </c>
      <c r="T712" s="1" t="s">
        <v>418</v>
      </c>
      <c r="W712" s="1">
        <v>0</v>
      </c>
      <c r="X712" s="1" t="s">
        <v>58</v>
      </c>
    </row>
    <row r="713" spans="1:24" x14ac:dyDescent="0.2">
      <c r="A713" s="1">
        <f t="shared" si="44"/>
        <v>1032305.17</v>
      </c>
      <c r="B713" s="1">
        <f t="shared" si="44"/>
        <v>1032386.17</v>
      </c>
      <c r="C713" s="11" t="s">
        <v>52</v>
      </c>
      <c r="D713" s="12">
        <f>INDEX(families!$A:$A,MATCH(E713,families!$B:$B,0))</f>
        <v>2</v>
      </c>
      <c r="E713" s="1" t="str">
        <f t="shared" si="45"/>
        <v>FBE</v>
      </c>
      <c r="F713" s="1">
        <f t="shared" si="46"/>
        <v>19</v>
      </c>
      <c r="G713" s="1" t="str">
        <f t="shared" si="47"/>
        <v>19.0mm FBE</v>
      </c>
      <c r="H713" s="1" t="str">
        <f>_xlfn.CONCAT(TEXT(R713,"0.0"),"mm ",INDEX('Pipe Lookup'!D:D,MATCH('~17 Pipe Segmentation'!S713,'Pipe Lookup'!C:C,0))," TYPE ",Q713)</f>
        <v>19.0mm Fusion-Bonded Epoxy TYPE 7</v>
      </c>
      <c r="M713" s="1" t="s">
        <v>9472</v>
      </c>
      <c r="N713" s="1">
        <v>1032305.17</v>
      </c>
      <c r="O713" s="1">
        <v>1032386.17</v>
      </c>
      <c r="P713" s="1">
        <v>81</v>
      </c>
      <c r="Q713" s="1">
        <v>7</v>
      </c>
      <c r="R713" s="1">
        <v>19</v>
      </c>
      <c r="S713" s="1" t="s">
        <v>54</v>
      </c>
      <c r="T713" s="1" t="s">
        <v>418</v>
      </c>
      <c r="W713" s="1">
        <v>0</v>
      </c>
      <c r="X713" s="1" t="s">
        <v>58</v>
      </c>
    </row>
    <row r="714" spans="1:24" x14ac:dyDescent="0.2">
      <c r="A714" s="1">
        <f t="shared" si="44"/>
        <v>1032386.17</v>
      </c>
      <c r="B714" s="1">
        <f t="shared" si="44"/>
        <v>1032404.17</v>
      </c>
      <c r="C714" s="11" t="s">
        <v>52</v>
      </c>
      <c r="D714" s="12">
        <f>INDEX(families!$A:$A,MATCH(E714,families!$B:$B,0))</f>
        <v>2</v>
      </c>
      <c r="E714" s="1" t="str">
        <f t="shared" si="45"/>
        <v>FBE</v>
      </c>
      <c r="F714" s="1">
        <f t="shared" si="46"/>
        <v>21.5</v>
      </c>
      <c r="G714" s="1" t="str">
        <f t="shared" si="47"/>
        <v>21.5mm FBE</v>
      </c>
      <c r="H714" s="1" t="str">
        <f>_xlfn.CONCAT(TEXT(R714,"0.0"),"mm ",INDEX('Pipe Lookup'!D:D,MATCH('~17 Pipe Segmentation'!S714,'Pipe Lookup'!C:C,0))," TYPE ",Q714)</f>
        <v>21.5mm Fusion-Bonded Epoxy TYPE 34</v>
      </c>
      <c r="M714" s="1" t="s">
        <v>9472</v>
      </c>
      <c r="N714" s="1">
        <v>1032386.17</v>
      </c>
      <c r="O714" s="1">
        <v>1032404.17</v>
      </c>
      <c r="P714" s="1">
        <v>18</v>
      </c>
      <c r="Q714" s="1">
        <v>34</v>
      </c>
      <c r="R714" s="1">
        <v>21.5</v>
      </c>
      <c r="S714" s="1" t="s">
        <v>54</v>
      </c>
      <c r="T714" s="1" t="s">
        <v>418</v>
      </c>
      <c r="W714" s="1">
        <v>0</v>
      </c>
      <c r="X714" s="1" t="s">
        <v>58</v>
      </c>
    </row>
    <row r="715" spans="1:24" x14ac:dyDescent="0.2">
      <c r="A715" s="1">
        <f t="shared" si="44"/>
        <v>1032404.17</v>
      </c>
      <c r="B715" s="1">
        <f t="shared" si="44"/>
        <v>1032441.17</v>
      </c>
      <c r="C715" s="11" t="s">
        <v>52</v>
      </c>
      <c r="D715" s="12">
        <f>INDEX(families!$A:$A,MATCH(E715,families!$B:$B,0))</f>
        <v>2</v>
      </c>
      <c r="E715" s="1" t="str">
        <f t="shared" si="45"/>
        <v>FBE</v>
      </c>
      <c r="F715" s="1">
        <f t="shared" si="46"/>
        <v>19</v>
      </c>
      <c r="G715" s="1" t="str">
        <f t="shared" si="47"/>
        <v>19.0mm FBE</v>
      </c>
      <c r="H715" s="1" t="str">
        <f>_xlfn.CONCAT(TEXT(R715,"0.0"),"mm ",INDEX('Pipe Lookup'!D:D,MATCH('~17 Pipe Segmentation'!S715,'Pipe Lookup'!C:C,0))," TYPE ",Q715)</f>
        <v>19.0mm Fusion-Bonded Epoxy TYPE 7</v>
      </c>
      <c r="M715" s="1" t="s">
        <v>9472</v>
      </c>
      <c r="N715" s="1">
        <v>1032404.17</v>
      </c>
      <c r="O715" s="1">
        <v>1032441.17</v>
      </c>
      <c r="P715" s="1">
        <v>37</v>
      </c>
      <c r="Q715" s="1">
        <v>7</v>
      </c>
      <c r="R715" s="1">
        <v>19</v>
      </c>
      <c r="S715" s="1" t="s">
        <v>54</v>
      </c>
      <c r="T715" s="1" t="s">
        <v>418</v>
      </c>
      <c r="W715" s="1">
        <v>0</v>
      </c>
      <c r="X715" s="1" t="s">
        <v>58</v>
      </c>
    </row>
    <row r="716" spans="1:24" x14ac:dyDescent="0.2">
      <c r="A716" s="1">
        <f t="shared" si="44"/>
        <v>1032441.17</v>
      </c>
      <c r="B716" s="1">
        <f t="shared" si="44"/>
        <v>1032513</v>
      </c>
      <c r="C716" s="11" t="s">
        <v>52</v>
      </c>
      <c r="D716" s="12">
        <f>INDEX(families!$A:$A,MATCH(E716,families!$B:$B,0))</f>
        <v>1</v>
      </c>
      <c r="E716" s="1" t="str">
        <f t="shared" si="45"/>
        <v>ARO</v>
      </c>
      <c r="F716" s="1">
        <f t="shared" si="46"/>
        <v>21.5</v>
      </c>
      <c r="G716" s="1" t="str">
        <f t="shared" si="47"/>
        <v>21.5mm ARO</v>
      </c>
      <c r="H716" s="1" t="str">
        <f>_xlfn.CONCAT(TEXT(R716,"0.0"),"mm ",INDEX('Pipe Lookup'!D:D,MATCH('~17 Pipe Segmentation'!S716,'Pipe Lookup'!C:C,0))," TYPE ",Q716)</f>
        <v>21.5mm Abrasion-Resistant Overcoat TYPE 15</v>
      </c>
      <c r="M716" s="1" t="s">
        <v>9472</v>
      </c>
      <c r="N716" s="1">
        <v>1032441.17</v>
      </c>
      <c r="O716" s="1">
        <v>1032513</v>
      </c>
      <c r="P716" s="1">
        <v>71.82999999995809</v>
      </c>
      <c r="Q716" s="1">
        <v>15</v>
      </c>
      <c r="R716" s="1">
        <v>21.5</v>
      </c>
      <c r="S716" s="1" t="s">
        <v>78</v>
      </c>
      <c r="T716" s="1" t="s">
        <v>418</v>
      </c>
      <c r="W716" s="1">
        <v>0</v>
      </c>
      <c r="X716" s="1" t="s">
        <v>58</v>
      </c>
    </row>
    <row r="717" spans="1:24" x14ac:dyDescent="0.2">
      <c r="A717" s="1">
        <f t="shared" si="44"/>
        <v>1032513</v>
      </c>
      <c r="B717" s="1">
        <f t="shared" si="44"/>
        <v>1032579.95</v>
      </c>
      <c r="C717" s="11" t="s">
        <v>52</v>
      </c>
      <c r="D717" s="12">
        <f>INDEX(families!$A:$A,MATCH(E717,families!$B:$B,0))</f>
        <v>2</v>
      </c>
      <c r="E717" s="1" t="str">
        <f t="shared" si="45"/>
        <v>FBE</v>
      </c>
      <c r="F717" s="1">
        <f t="shared" si="46"/>
        <v>19</v>
      </c>
      <c r="G717" s="1" t="str">
        <f t="shared" si="47"/>
        <v>19.0mm FBE</v>
      </c>
      <c r="H717" s="1" t="str">
        <f>_xlfn.CONCAT(TEXT(R717,"0.0"),"mm ",INDEX('Pipe Lookup'!D:D,MATCH('~17 Pipe Segmentation'!S717,'Pipe Lookup'!C:C,0))," TYPE ",Q717)</f>
        <v>19.0mm Fusion-Bonded Epoxy TYPE 7</v>
      </c>
      <c r="M717" s="1" t="s">
        <v>9472</v>
      </c>
      <c r="N717" s="1">
        <v>1032513</v>
      </c>
      <c r="O717" s="1">
        <v>1032579.95</v>
      </c>
      <c r="P717" s="1">
        <v>66.949999999953434</v>
      </c>
      <c r="Q717" s="1">
        <v>7</v>
      </c>
      <c r="R717" s="1">
        <v>19</v>
      </c>
      <c r="S717" s="1" t="s">
        <v>54</v>
      </c>
      <c r="T717" s="1" t="s">
        <v>418</v>
      </c>
      <c r="W717" s="1">
        <v>0</v>
      </c>
      <c r="X717" s="1" t="s">
        <v>58</v>
      </c>
    </row>
    <row r="718" spans="1:24" x14ac:dyDescent="0.2">
      <c r="A718" s="1">
        <f t="shared" si="44"/>
        <v>1032579.95</v>
      </c>
      <c r="B718" s="1">
        <f t="shared" si="44"/>
        <v>1032584.73</v>
      </c>
      <c r="C718" s="11" t="s">
        <v>52</v>
      </c>
      <c r="D718" s="12">
        <f>INDEX(families!$A:$A,MATCH(E718,families!$B:$B,0))</f>
        <v>3</v>
      </c>
      <c r="E718" s="1" t="str">
        <f t="shared" si="45"/>
        <v>LE</v>
      </c>
      <c r="F718" s="1">
        <f t="shared" si="46"/>
        <v>23.7</v>
      </c>
      <c r="G718" s="1" t="str">
        <f t="shared" si="47"/>
        <v>23.7mm LE</v>
      </c>
      <c r="H718" s="1" t="str">
        <f>_xlfn.CONCAT(TEXT(R718,"0.0"),"mm ",INDEX('Pipe Lookup'!D:D,MATCH('~17 Pipe Segmentation'!S718,'Pipe Lookup'!C:C,0))," TYPE ",Q718)</f>
        <v>23.7mm Elbow TYPE 28</v>
      </c>
      <c r="M718" s="1" t="s">
        <v>9472</v>
      </c>
      <c r="N718" s="1">
        <v>1032579.95</v>
      </c>
      <c r="O718" s="1">
        <v>1032584.73</v>
      </c>
      <c r="P718" s="1">
        <v>4.7800000000279397</v>
      </c>
      <c r="Q718" s="1">
        <v>28</v>
      </c>
      <c r="R718" s="1">
        <v>23.7</v>
      </c>
      <c r="S718" s="1" t="s">
        <v>56</v>
      </c>
      <c r="T718" s="1" t="s">
        <v>418</v>
      </c>
      <c r="V718" s="1" t="s">
        <v>421</v>
      </c>
      <c r="W718" s="1">
        <v>0</v>
      </c>
      <c r="X718" s="1" t="s">
        <v>58</v>
      </c>
    </row>
    <row r="719" spans="1:24" x14ac:dyDescent="0.2">
      <c r="A719" s="1">
        <f t="shared" si="44"/>
        <v>1032584.73</v>
      </c>
      <c r="B719" s="1">
        <f t="shared" si="44"/>
        <v>1032625.49</v>
      </c>
      <c r="C719" s="11" t="s">
        <v>52</v>
      </c>
      <c r="D719" s="12">
        <f>INDEX(families!$A:$A,MATCH(E719,families!$B:$B,0))</f>
        <v>2</v>
      </c>
      <c r="E719" s="1" t="str">
        <f t="shared" si="45"/>
        <v>FBE</v>
      </c>
      <c r="F719" s="1">
        <f t="shared" si="46"/>
        <v>19</v>
      </c>
      <c r="G719" s="1" t="str">
        <f t="shared" si="47"/>
        <v>19.0mm FBE</v>
      </c>
      <c r="H719" s="1" t="str">
        <f>_xlfn.CONCAT(TEXT(R719,"0.0"),"mm ",INDEX('Pipe Lookup'!D:D,MATCH('~17 Pipe Segmentation'!S719,'Pipe Lookup'!C:C,0))," TYPE ",Q719)</f>
        <v>19.0mm Fusion-Bonded Epoxy TYPE 7</v>
      </c>
      <c r="M719" s="1" t="s">
        <v>9472</v>
      </c>
      <c r="N719" s="1">
        <v>1032584.73</v>
      </c>
      <c r="O719" s="1">
        <v>1032625.49</v>
      </c>
      <c r="P719" s="1">
        <v>40.760000000009313</v>
      </c>
      <c r="Q719" s="1">
        <v>7</v>
      </c>
      <c r="R719" s="1">
        <v>19</v>
      </c>
      <c r="S719" s="1" t="s">
        <v>54</v>
      </c>
      <c r="T719" s="1" t="s">
        <v>418</v>
      </c>
      <c r="W719" s="1">
        <v>0</v>
      </c>
      <c r="X719" s="1" t="s">
        <v>58</v>
      </c>
    </row>
    <row r="720" spans="1:24" x14ac:dyDescent="0.2">
      <c r="A720" s="1">
        <f t="shared" si="44"/>
        <v>1032625.49</v>
      </c>
      <c r="B720" s="1">
        <f t="shared" si="44"/>
        <v>1032631.39</v>
      </c>
      <c r="C720" s="11" t="s">
        <v>52</v>
      </c>
      <c r="D720" s="12">
        <f>INDEX(families!$A:$A,MATCH(E720,families!$B:$B,0))</f>
        <v>3</v>
      </c>
      <c r="E720" s="1" t="str">
        <f t="shared" si="45"/>
        <v>LE</v>
      </c>
      <c r="F720" s="1">
        <f t="shared" si="46"/>
        <v>23.7</v>
      </c>
      <c r="G720" s="1" t="str">
        <f t="shared" si="47"/>
        <v>23.7mm LE</v>
      </c>
      <c r="H720" s="1" t="str">
        <f>_xlfn.CONCAT(TEXT(R720,"0.0"),"mm ",INDEX('Pipe Lookup'!D:D,MATCH('~17 Pipe Segmentation'!S720,'Pipe Lookup'!C:C,0))," TYPE ",Q720)</f>
        <v>23.7mm Elbow TYPE 28</v>
      </c>
      <c r="M720" s="1" t="s">
        <v>9472</v>
      </c>
      <c r="N720" s="1">
        <v>1032625.49</v>
      </c>
      <c r="O720" s="1">
        <v>1032631.39</v>
      </c>
      <c r="P720" s="1">
        <v>5.9000000000232831</v>
      </c>
      <c r="Q720" s="1">
        <v>28</v>
      </c>
      <c r="R720" s="1">
        <v>23.7</v>
      </c>
      <c r="S720" s="1" t="s">
        <v>56</v>
      </c>
      <c r="T720" s="1" t="s">
        <v>418</v>
      </c>
      <c r="V720" s="1" t="s">
        <v>422</v>
      </c>
      <c r="W720" s="1">
        <v>0</v>
      </c>
      <c r="X720" s="1" t="s">
        <v>58</v>
      </c>
    </row>
    <row r="721" spans="1:24" x14ac:dyDescent="0.2">
      <c r="A721" s="1">
        <f t="shared" si="44"/>
        <v>1032631.39</v>
      </c>
      <c r="B721" s="1">
        <f t="shared" si="44"/>
        <v>1032663.17</v>
      </c>
      <c r="C721" s="11" t="s">
        <v>52</v>
      </c>
      <c r="D721" s="12">
        <f>INDEX(families!$A:$A,MATCH(E721,families!$B:$B,0))</f>
        <v>2</v>
      </c>
      <c r="E721" s="1" t="str">
        <f t="shared" si="45"/>
        <v>FBE</v>
      </c>
      <c r="F721" s="1">
        <f t="shared" si="46"/>
        <v>21.5</v>
      </c>
      <c r="G721" s="1" t="str">
        <f t="shared" si="47"/>
        <v>21.5mm FBE</v>
      </c>
      <c r="H721" s="1" t="str">
        <f>_xlfn.CONCAT(TEXT(R721,"0.0"),"mm ",INDEX('Pipe Lookup'!D:D,MATCH('~17 Pipe Segmentation'!S721,'Pipe Lookup'!C:C,0))," TYPE ",Q721)</f>
        <v>21.5mm Fusion-Bonded Epoxy TYPE 34</v>
      </c>
      <c r="M721" s="1" t="s">
        <v>9472</v>
      </c>
      <c r="N721" s="1">
        <v>1032631.39</v>
      </c>
      <c r="O721" s="1">
        <v>1032663.17</v>
      </c>
      <c r="P721" s="1">
        <v>31.78000000002794</v>
      </c>
      <c r="Q721" s="1">
        <v>34</v>
      </c>
      <c r="R721" s="1">
        <v>21.5</v>
      </c>
      <c r="S721" s="1" t="s">
        <v>54</v>
      </c>
      <c r="T721" s="1" t="s">
        <v>418</v>
      </c>
      <c r="W721" s="1">
        <v>0</v>
      </c>
      <c r="X721" s="1" t="s">
        <v>58</v>
      </c>
    </row>
    <row r="722" spans="1:24" x14ac:dyDescent="0.2">
      <c r="A722" s="1">
        <f t="shared" si="44"/>
        <v>1032663.17</v>
      </c>
      <c r="B722" s="1">
        <f t="shared" si="44"/>
        <v>1032707</v>
      </c>
      <c r="C722" s="11" t="s">
        <v>52</v>
      </c>
      <c r="D722" s="12">
        <f>INDEX(families!$A:$A,MATCH(E722,families!$B:$B,0))</f>
        <v>1</v>
      </c>
      <c r="E722" s="1" t="str">
        <f t="shared" si="45"/>
        <v>ARO</v>
      </c>
      <c r="F722" s="1">
        <f t="shared" si="46"/>
        <v>21.5</v>
      </c>
      <c r="G722" s="1" t="str">
        <f t="shared" si="47"/>
        <v>21.5mm ARO</v>
      </c>
      <c r="H722" s="1" t="str">
        <f>_xlfn.CONCAT(TEXT(R722,"0.0"),"mm ",INDEX('Pipe Lookup'!D:D,MATCH('~17 Pipe Segmentation'!S722,'Pipe Lookup'!C:C,0))," TYPE ",Q722)</f>
        <v>21.5mm Abrasion-Resistant Overcoat TYPE 15</v>
      </c>
      <c r="M722" s="1" t="s">
        <v>9472</v>
      </c>
      <c r="N722" s="1">
        <v>1032663.17</v>
      </c>
      <c r="O722" s="1">
        <v>1032707</v>
      </c>
      <c r="P722" s="1">
        <v>43.82999999995809</v>
      </c>
      <c r="Q722" s="1">
        <v>15</v>
      </c>
      <c r="R722" s="1">
        <v>21.5</v>
      </c>
      <c r="S722" s="1" t="s">
        <v>78</v>
      </c>
      <c r="T722" s="1" t="s">
        <v>418</v>
      </c>
      <c r="W722" s="1">
        <v>0</v>
      </c>
      <c r="X722" s="1" t="s">
        <v>58</v>
      </c>
    </row>
    <row r="723" spans="1:24" x14ac:dyDescent="0.2">
      <c r="A723" s="1">
        <f t="shared" si="44"/>
        <v>1032707</v>
      </c>
      <c r="B723" s="1">
        <f t="shared" si="44"/>
        <v>1032715</v>
      </c>
      <c r="C723" s="11" t="s">
        <v>52</v>
      </c>
      <c r="D723" s="12">
        <f>INDEX(families!$A:$A,MATCH(E723,families!$B:$B,0))</f>
        <v>2</v>
      </c>
      <c r="E723" s="1" t="str">
        <f t="shared" si="45"/>
        <v>FBE</v>
      </c>
      <c r="F723" s="1">
        <f t="shared" si="46"/>
        <v>21.5</v>
      </c>
      <c r="G723" s="1" t="str">
        <f t="shared" si="47"/>
        <v>21.5mm FBE</v>
      </c>
      <c r="H723" s="1" t="str">
        <f>_xlfn.CONCAT(TEXT(R723,"0.0"),"mm ",INDEX('Pipe Lookup'!D:D,MATCH('~17 Pipe Segmentation'!S723,'Pipe Lookup'!C:C,0))," TYPE ",Q723)</f>
        <v>21.5mm Fusion-Bonded Epoxy TYPE 34</v>
      </c>
      <c r="M723" s="1" t="s">
        <v>9472</v>
      </c>
      <c r="N723" s="1">
        <v>1032707</v>
      </c>
      <c r="O723" s="1">
        <v>1032715</v>
      </c>
      <c r="P723" s="1">
        <v>8</v>
      </c>
      <c r="Q723" s="1">
        <v>34</v>
      </c>
      <c r="R723" s="1">
        <v>21.5</v>
      </c>
      <c r="S723" s="1" t="s">
        <v>54</v>
      </c>
      <c r="T723" s="1" t="s">
        <v>418</v>
      </c>
      <c r="W723" s="1">
        <v>0</v>
      </c>
      <c r="X723" s="1" t="s">
        <v>58</v>
      </c>
    </row>
    <row r="724" spans="1:24" x14ac:dyDescent="0.2">
      <c r="A724" s="1">
        <f t="shared" si="44"/>
        <v>1032715</v>
      </c>
      <c r="B724" s="1">
        <f t="shared" si="44"/>
        <v>1032720.32</v>
      </c>
      <c r="C724" s="11" t="s">
        <v>52</v>
      </c>
      <c r="D724" s="12">
        <f>INDEX(families!$A:$A,MATCH(E724,families!$B:$B,0))</f>
        <v>3</v>
      </c>
      <c r="E724" s="1" t="str">
        <f t="shared" si="45"/>
        <v>LE</v>
      </c>
      <c r="F724" s="1">
        <f t="shared" si="46"/>
        <v>23.7</v>
      </c>
      <c r="G724" s="1" t="str">
        <f t="shared" si="47"/>
        <v>23.7mm LE</v>
      </c>
      <c r="H724" s="1" t="str">
        <f>_xlfn.CONCAT(TEXT(R724,"0.0"),"mm ",INDEX('Pipe Lookup'!D:D,MATCH('~17 Pipe Segmentation'!S724,'Pipe Lookup'!C:C,0))," TYPE ",Q724)</f>
        <v>23.7mm Elbow TYPE 28</v>
      </c>
      <c r="M724" s="1" t="s">
        <v>9472</v>
      </c>
      <c r="N724" s="1">
        <v>1032715</v>
      </c>
      <c r="O724" s="1">
        <v>1032720.32</v>
      </c>
      <c r="P724" s="1">
        <v>5.3199999999487773</v>
      </c>
      <c r="Q724" s="1">
        <v>28</v>
      </c>
      <c r="R724" s="1">
        <v>23.7</v>
      </c>
      <c r="S724" s="1" t="s">
        <v>56</v>
      </c>
      <c r="T724" s="1" t="s">
        <v>418</v>
      </c>
      <c r="V724" s="1" t="s">
        <v>423</v>
      </c>
      <c r="W724" s="1">
        <v>0</v>
      </c>
      <c r="X724" s="1" t="s">
        <v>58</v>
      </c>
    </row>
    <row r="725" spans="1:24" x14ac:dyDescent="0.2">
      <c r="A725" s="1">
        <f t="shared" si="44"/>
        <v>1032720.32</v>
      </c>
      <c r="B725" s="1">
        <f t="shared" si="44"/>
        <v>1032730.84</v>
      </c>
      <c r="C725" s="11" t="s">
        <v>52</v>
      </c>
      <c r="D725" s="12">
        <f>INDEX(families!$A:$A,MATCH(E725,families!$B:$B,0))</f>
        <v>2</v>
      </c>
      <c r="E725" s="1" t="str">
        <f t="shared" si="45"/>
        <v>FBE</v>
      </c>
      <c r="F725" s="1">
        <f t="shared" si="46"/>
        <v>21.5</v>
      </c>
      <c r="G725" s="1" t="str">
        <f t="shared" si="47"/>
        <v>21.5mm FBE</v>
      </c>
      <c r="H725" s="1" t="str">
        <f>_xlfn.CONCAT(TEXT(R725,"0.0"),"mm ",INDEX('Pipe Lookup'!D:D,MATCH('~17 Pipe Segmentation'!S725,'Pipe Lookup'!C:C,0))," TYPE ",Q725)</f>
        <v>21.5mm Fusion-Bonded Epoxy TYPE 34</v>
      </c>
      <c r="M725" s="1" t="s">
        <v>9472</v>
      </c>
      <c r="N725" s="1">
        <v>1032720.32</v>
      </c>
      <c r="O725" s="1">
        <v>1032730.84</v>
      </c>
      <c r="P725" s="1">
        <v>10.520000000018626</v>
      </c>
      <c r="Q725" s="1">
        <v>34</v>
      </c>
      <c r="R725" s="1">
        <v>21.5</v>
      </c>
      <c r="S725" s="1" t="s">
        <v>54</v>
      </c>
      <c r="T725" s="1" t="s">
        <v>418</v>
      </c>
      <c r="W725" s="1">
        <v>0</v>
      </c>
      <c r="X725" s="1" t="s">
        <v>58</v>
      </c>
    </row>
    <row r="726" spans="1:24" x14ac:dyDescent="0.2">
      <c r="A726" s="1">
        <f t="shared" si="44"/>
        <v>1032730.84</v>
      </c>
      <c r="B726" s="1">
        <f t="shared" si="44"/>
        <v>1032738.31</v>
      </c>
      <c r="C726" s="11" t="s">
        <v>52</v>
      </c>
      <c r="D726" s="12">
        <f>INDEX(families!$A:$A,MATCH(E726,families!$B:$B,0))</f>
        <v>3</v>
      </c>
      <c r="E726" s="1" t="str">
        <f t="shared" si="45"/>
        <v>LE</v>
      </c>
      <c r="F726" s="1">
        <f t="shared" si="46"/>
        <v>23.7</v>
      </c>
      <c r="G726" s="1" t="str">
        <f t="shared" si="47"/>
        <v>23.7mm LE</v>
      </c>
      <c r="H726" s="1" t="str">
        <f>_xlfn.CONCAT(TEXT(R726,"0.0"),"mm ",INDEX('Pipe Lookup'!D:D,MATCH('~17 Pipe Segmentation'!S726,'Pipe Lookup'!C:C,0))," TYPE ",Q726)</f>
        <v>23.7mm Elbow TYPE 28</v>
      </c>
      <c r="M726" s="1" t="s">
        <v>9472</v>
      </c>
      <c r="N726" s="1">
        <v>1032730.84</v>
      </c>
      <c r="O726" s="1">
        <v>1032738.31</v>
      </c>
      <c r="P726" s="1">
        <v>7.4700000000884756</v>
      </c>
      <c r="Q726" s="1">
        <v>28</v>
      </c>
      <c r="R726" s="1">
        <v>23.7</v>
      </c>
      <c r="S726" s="1" t="s">
        <v>56</v>
      </c>
      <c r="T726" s="1" t="s">
        <v>418</v>
      </c>
      <c r="V726" s="1" t="s">
        <v>424</v>
      </c>
      <c r="W726" s="1">
        <v>0</v>
      </c>
      <c r="X726" s="1" t="s">
        <v>58</v>
      </c>
    </row>
    <row r="727" spans="1:24" x14ac:dyDescent="0.2">
      <c r="A727" s="1">
        <f t="shared" si="44"/>
        <v>1032738.31</v>
      </c>
      <c r="B727" s="1">
        <f t="shared" si="44"/>
        <v>1032823.19</v>
      </c>
      <c r="C727" s="11" t="s">
        <v>52</v>
      </c>
      <c r="D727" s="12">
        <f>INDEX(families!$A:$A,MATCH(E727,families!$B:$B,0))</f>
        <v>2</v>
      </c>
      <c r="E727" s="1" t="str">
        <f t="shared" si="45"/>
        <v>FBE</v>
      </c>
      <c r="F727" s="1">
        <f t="shared" si="46"/>
        <v>19</v>
      </c>
      <c r="G727" s="1" t="str">
        <f t="shared" si="47"/>
        <v>19.0mm FBE</v>
      </c>
      <c r="H727" s="1" t="str">
        <f>_xlfn.CONCAT(TEXT(R727,"0.0"),"mm ",INDEX('Pipe Lookup'!D:D,MATCH('~17 Pipe Segmentation'!S727,'Pipe Lookup'!C:C,0))," TYPE ",Q727)</f>
        <v>19.0mm Fusion-Bonded Epoxy TYPE 7</v>
      </c>
      <c r="M727" s="1" t="s">
        <v>9472</v>
      </c>
      <c r="N727" s="1">
        <v>1032738.31</v>
      </c>
      <c r="O727" s="1">
        <v>1032823.19</v>
      </c>
      <c r="P727" s="1">
        <v>84.879999999888241</v>
      </c>
      <c r="Q727" s="1">
        <v>7</v>
      </c>
      <c r="R727" s="1">
        <v>19</v>
      </c>
      <c r="S727" s="1" t="s">
        <v>54</v>
      </c>
      <c r="T727" s="1" t="s">
        <v>418</v>
      </c>
      <c r="W727" s="1">
        <v>0</v>
      </c>
      <c r="X727" s="1" t="s">
        <v>58</v>
      </c>
    </row>
    <row r="728" spans="1:24" x14ac:dyDescent="0.2">
      <c r="A728" s="1">
        <f t="shared" si="44"/>
        <v>1032823.19</v>
      </c>
      <c r="B728" s="1">
        <f t="shared" si="44"/>
        <v>1032830.1</v>
      </c>
      <c r="C728" s="11" t="s">
        <v>52</v>
      </c>
      <c r="D728" s="12">
        <f>INDEX(families!$A:$A,MATCH(E728,families!$B:$B,0))</f>
        <v>3</v>
      </c>
      <c r="E728" s="1" t="str">
        <f t="shared" si="45"/>
        <v>LE</v>
      </c>
      <c r="F728" s="1">
        <f t="shared" si="46"/>
        <v>23.7</v>
      </c>
      <c r="G728" s="1" t="str">
        <f t="shared" si="47"/>
        <v>23.7mm LE</v>
      </c>
      <c r="H728" s="1" t="str">
        <f>_xlfn.CONCAT(TEXT(R728,"0.0"),"mm ",INDEX('Pipe Lookup'!D:D,MATCH('~17 Pipe Segmentation'!S728,'Pipe Lookup'!C:C,0))," TYPE ",Q728)</f>
        <v>23.7mm Elbow TYPE 28</v>
      </c>
      <c r="M728" s="1" t="s">
        <v>9472</v>
      </c>
      <c r="N728" s="1">
        <v>1032823.19</v>
      </c>
      <c r="O728" s="1">
        <v>1032830.1</v>
      </c>
      <c r="P728" s="1">
        <v>6.9100000000325963</v>
      </c>
      <c r="Q728" s="1">
        <v>28</v>
      </c>
      <c r="R728" s="1">
        <v>23.7</v>
      </c>
      <c r="S728" s="1" t="s">
        <v>56</v>
      </c>
      <c r="T728" s="1" t="s">
        <v>418</v>
      </c>
      <c r="V728" s="1" t="s">
        <v>425</v>
      </c>
      <c r="W728" s="1">
        <v>0</v>
      </c>
      <c r="X728" s="1" t="s">
        <v>58</v>
      </c>
    </row>
    <row r="729" spans="1:24" x14ac:dyDescent="0.2">
      <c r="A729" s="1">
        <f t="shared" si="44"/>
        <v>1032830.1</v>
      </c>
      <c r="B729" s="1">
        <f t="shared" si="44"/>
        <v>1032851.84</v>
      </c>
      <c r="C729" s="11" t="s">
        <v>52</v>
      </c>
      <c r="D729" s="12">
        <f>INDEX(families!$A:$A,MATCH(E729,families!$B:$B,0))</f>
        <v>2</v>
      </c>
      <c r="E729" s="1" t="str">
        <f t="shared" si="45"/>
        <v>FBE</v>
      </c>
      <c r="F729" s="1">
        <f t="shared" si="46"/>
        <v>19</v>
      </c>
      <c r="G729" s="1" t="str">
        <f t="shared" si="47"/>
        <v>19.0mm FBE</v>
      </c>
      <c r="H729" s="1" t="str">
        <f>_xlfn.CONCAT(TEXT(R729,"0.0"),"mm ",INDEX('Pipe Lookup'!D:D,MATCH('~17 Pipe Segmentation'!S729,'Pipe Lookup'!C:C,0))," TYPE ",Q729)</f>
        <v>19.0mm Fusion-Bonded Epoxy TYPE 7</v>
      </c>
      <c r="M729" s="1" t="s">
        <v>9472</v>
      </c>
      <c r="N729" s="1">
        <v>1032830.1</v>
      </c>
      <c r="O729" s="1">
        <v>1032851.84</v>
      </c>
      <c r="P729" s="1">
        <v>21.739999999990687</v>
      </c>
      <c r="Q729" s="1">
        <v>7</v>
      </c>
      <c r="R729" s="1">
        <v>19</v>
      </c>
      <c r="S729" s="1" t="s">
        <v>54</v>
      </c>
      <c r="T729" s="1" t="s">
        <v>418</v>
      </c>
      <c r="W729" s="1">
        <v>0</v>
      </c>
      <c r="X729" s="1" t="s">
        <v>58</v>
      </c>
    </row>
    <row r="730" spans="1:24" x14ac:dyDescent="0.2">
      <c r="A730" s="1">
        <f t="shared" si="44"/>
        <v>1032851.84</v>
      </c>
      <c r="B730" s="1">
        <f t="shared" si="44"/>
        <v>1032860.32</v>
      </c>
      <c r="C730" s="11" t="s">
        <v>52</v>
      </c>
      <c r="D730" s="12">
        <f>INDEX(families!$A:$A,MATCH(E730,families!$B:$B,0))</f>
        <v>3</v>
      </c>
      <c r="E730" s="1" t="str">
        <f t="shared" si="45"/>
        <v>LE</v>
      </c>
      <c r="F730" s="1">
        <f t="shared" si="46"/>
        <v>23.7</v>
      </c>
      <c r="G730" s="1" t="str">
        <f t="shared" si="47"/>
        <v>23.7mm LE</v>
      </c>
      <c r="H730" s="1" t="str">
        <f>_xlfn.CONCAT(TEXT(R730,"0.0"),"mm ",INDEX('Pipe Lookup'!D:D,MATCH('~17 Pipe Segmentation'!S730,'Pipe Lookup'!C:C,0))," TYPE ",Q730)</f>
        <v>23.7mm Elbow TYPE 28</v>
      </c>
      <c r="M730" s="1" t="s">
        <v>9472</v>
      </c>
      <c r="N730" s="1">
        <v>1032851.84</v>
      </c>
      <c r="O730" s="1">
        <v>1032860.32</v>
      </c>
      <c r="P730" s="1">
        <v>8.4799999999813735</v>
      </c>
      <c r="Q730" s="1">
        <v>28</v>
      </c>
      <c r="R730" s="1">
        <v>23.7</v>
      </c>
      <c r="S730" s="1" t="s">
        <v>56</v>
      </c>
      <c r="T730" s="1" t="s">
        <v>418</v>
      </c>
      <c r="V730" s="1" t="s">
        <v>426</v>
      </c>
      <c r="W730" s="1">
        <v>0</v>
      </c>
      <c r="X730" s="1" t="s">
        <v>58</v>
      </c>
    </row>
    <row r="731" spans="1:24" x14ac:dyDescent="0.2">
      <c r="A731" s="1">
        <f t="shared" si="44"/>
        <v>1032860.32</v>
      </c>
      <c r="B731" s="1">
        <f t="shared" si="44"/>
        <v>1032918.72</v>
      </c>
      <c r="C731" s="11" t="s">
        <v>52</v>
      </c>
      <c r="D731" s="12">
        <f>INDEX(families!$A:$A,MATCH(E731,families!$B:$B,0))</f>
        <v>2</v>
      </c>
      <c r="E731" s="1" t="str">
        <f t="shared" si="45"/>
        <v>FBE</v>
      </c>
      <c r="F731" s="1">
        <f t="shared" si="46"/>
        <v>19</v>
      </c>
      <c r="G731" s="1" t="str">
        <f t="shared" si="47"/>
        <v>19.0mm FBE</v>
      </c>
      <c r="H731" s="1" t="str">
        <f>_xlfn.CONCAT(TEXT(R731,"0.0"),"mm ",INDEX('Pipe Lookup'!D:D,MATCH('~17 Pipe Segmentation'!S731,'Pipe Lookup'!C:C,0))," TYPE ",Q731)</f>
        <v>19.0mm Fusion-Bonded Epoxy TYPE 7</v>
      </c>
      <c r="M731" s="1" t="s">
        <v>9472</v>
      </c>
      <c r="N731" s="1">
        <v>1032860.32</v>
      </c>
      <c r="O731" s="1">
        <v>1032918.72</v>
      </c>
      <c r="P731" s="1">
        <v>58.400000000023283</v>
      </c>
      <c r="Q731" s="1">
        <v>7</v>
      </c>
      <c r="R731" s="1">
        <v>19</v>
      </c>
      <c r="S731" s="1" t="s">
        <v>54</v>
      </c>
      <c r="T731" s="1" t="s">
        <v>418</v>
      </c>
      <c r="W731" s="1">
        <v>0</v>
      </c>
      <c r="X731" s="1" t="s">
        <v>58</v>
      </c>
    </row>
    <row r="732" spans="1:24" x14ac:dyDescent="0.2">
      <c r="A732" s="1">
        <f t="shared" si="44"/>
        <v>1032918.72</v>
      </c>
      <c r="B732" s="1">
        <f t="shared" si="44"/>
        <v>1032925.4</v>
      </c>
      <c r="C732" s="11" t="s">
        <v>52</v>
      </c>
      <c r="D732" s="12">
        <f>INDEX(families!$A:$A,MATCH(E732,families!$B:$B,0))</f>
        <v>3</v>
      </c>
      <c r="E732" s="1" t="str">
        <f t="shared" si="45"/>
        <v>LE</v>
      </c>
      <c r="F732" s="1">
        <f t="shared" si="46"/>
        <v>23.7</v>
      </c>
      <c r="G732" s="1" t="str">
        <f t="shared" si="47"/>
        <v>23.7mm LE</v>
      </c>
      <c r="H732" s="1" t="str">
        <f>_xlfn.CONCAT(TEXT(R732,"0.0"),"mm ",INDEX('Pipe Lookup'!D:D,MATCH('~17 Pipe Segmentation'!S732,'Pipe Lookup'!C:C,0))," TYPE ",Q732)</f>
        <v>23.7mm Elbow TYPE 28</v>
      </c>
      <c r="M732" s="1" t="s">
        <v>9472</v>
      </c>
      <c r="N732" s="1">
        <v>1032918.72</v>
      </c>
      <c r="O732" s="1">
        <v>1032925.4</v>
      </c>
      <c r="P732" s="1">
        <v>6.6800000000512227</v>
      </c>
      <c r="Q732" s="1">
        <v>28</v>
      </c>
      <c r="R732" s="1">
        <v>23.7</v>
      </c>
      <c r="S732" s="1" t="s">
        <v>56</v>
      </c>
      <c r="T732" s="1" t="s">
        <v>418</v>
      </c>
      <c r="V732" s="1" t="s">
        <v>427</v>
      </c>
      <c r="W732" s="1">
        <v>0</v>
      </c>
      <c r="X732" s="1" t="s">
        <v>58</v>
      </c>
    </row>
    <row r="733" spans="1:24" x14ac:dyDescent="0.2">
      <c r="A733" s="1">
        <f t="shared" si="44"/>
        <v>1032925.4</v>
      </c>
      <c r="B733" s="1">
        <f t="shared" si="44"/>
        <v>1032930.63</v>
      </c>
      <c r="C733" s="11" t="s">
        <v>52</v>
      </c>
      <c r="D733" s="12">
        <f>INDEX(families!$A:$A,MATCH(E733,families!$B:$B,0))</f>
        <v>3</v>
      </c>
      <c r="E733" s="1" t="str">
        <f t="shared" si="45"/>
        <v>LE</v>
      </c>
      <c r="F733" s="1">
        <f t="shared" si="46"/>
        <v>23.7</v>
      </c>
      <c r="G733" s="1" t="str">
        <f t="shared" si="47"/>
        <v>23.7mm LE</v>
      </c>
      <c r="H733" s="1" t="str">
        <f>_xlfn.CONCAT(TEXT(R733,"0.0"),"mm ",INDEX('Pipe Lookup'!D:D,MATCH('~17 Pipe Segmentation'!S733,'Pipe Lookup'!C:C,0))," TYPE ",Q733)</f>
        <v>23.7mm Elbow TYPE 28</v>
      </c>
      <c r="M733" s="1" t="s">
        <v>9472</v>
      </c>
      <c r="N733" s="1">
        <v>1032925.4</v>
      </c>
      <c r="O733" s="1">
        <v>1032930.63</v>
      </c>
      <c r="P733" s="1">
        <v>5.2299999999813735</v>
      </c>
      <c r="Q733" s="1">
        <v>28</v>
      </c>
      <c r="R733" s="1">
        <v>23.7</v>
      </c>
      <c r="S733" s="1" t="s">
        <v>56</v>
      </c>
      <c r="T733" s="1" t="s">
        <v>418</v>
      </c>
      <c r="V733" s="1" t="s">
        <v>428</v>
      </c>
      <c r="W733" s="1">
        <v>0</v>
      </c>
      <c r="X733" s="1" t="s">
        <v>84</v>
      </c>
    </row>
    <row r="734" spans="1:24" x14ac:dyDescent="0.2">
      <c r="A734" s="1">
        <f t="shared" si="44"/>
        <v>1032930.63</v>
      </c>
      <c r="B734" s="1">
        <f t="shared" si="44"/>
        <v>1033212.69</v>
      </c>
      <c r="C734" s="11" t="s">
        <v>52</v>
      </c>
      <c r="D734" s="12">
        <f>INDEX(families!$A:$A,MATCH(E734,families!$B:$B,0))</f>
        <v>2</v>
      </c>
      <c r="E734" s="1" t="str">
        <f t="shared" si="45"/>
        <v>FBE</v>
      </c>
      <c r="F734" s="1">
        <f t="shared" si="46"/>
        <v>19</v>
      </c>
      <c r="G734" s="1" t="str">
        <f t="shared" si="47"/>
        <v>19.0mm FBE</v>
      </c>
      <c r="H734" s="1" t="str">
        <f>_xlfn.CONCAT(TEXT(R734,"0.0"),"mm ",INDEX('Pipe Lookup'!D:D,MATCH('~17 Pipe Segmentation'!S734,'Pipe Lookup'!C:C,0))," TYPE ",Q734)</f>
        <v>19.0mm Fusion-Bonded Epoxy TYPE 7</v>
      </c>
      <c r="M734" s="1" t="s">
        <v>9472</v>
      </c>
      <c r="N734" s="1">
        <v>1032930.63</v>
      </c>
      <c r="O734" s="1">
        <v>1033212.69</v>
      </c>
      <c r="P734" s="1">
        <v>282.05999999993946</v>
      </c>
      <c r="Q734" s="1">
        <v>7</v>
      </c>
      <c r="R734" s="1">
        <v>19</v>
      </c>
      <c r="S734" s="1" t="s">
        <v>54</v>
      </c>
      <c r="T734" s="1" t="s">
        <v>418</v>
      </c>
      <c r="W734" s="1">
        <v>0</v>
      </c>
      <c r="X734" s="1" t="s">
        <v>58</v>
      </c>
    </row>
    <row r="735" spans="1:24" x14ac:dyDescent="0.2">
      <c r="A735" s="1">
        <f t="shared" si="44"/>
        <v>1033212.69</v>
      </c>
      <c r="B735" s="1">
        <f t="shared" si="44"/>
        <v>1033217.93</v>
      </c>
      <c r="C735" s="11" t="s">
        <v>52</v>
      </c>
      <c r="D735" s="12">
        <f>INDEX(families!$A:$A,MATCH(E735,families!$B:$B,0))</f>
        <v>3</v>
      </c>
      <c r="E735" s="1" t="str">
        <f t="shared" si="45"/>
        <v>LE</v>
      </c>
      <c r="F735" s="1">
        <f t="shared" si="46"/>
        <v>23.7</v>
      </c>
      <c r="G735" s="1" t="str">
        <f t="shared" si="47"/>
        <v>23.7mm LE</v>
      </c>
      <c r="H735" s="1" t="str">
        <f>_xlfn.CONCAT(TEXT(R735,"0.0"),"mm ",INDEX('Pipe Lookup'!D:D,MATCH('~17 Pipe Segmentation'!S735,'Pipe Lookup'!C:C,0))," TYPE ",Q735)</f>
        <v>23.7mm Elbow TYPE 28</v>
      </c>
      <c r="M735" s="1" t="s">
        <v>9472</v>
      </c>
      <c r="N735" s="1">
        <v>1033212.69</v>
      </c>
      <c r="O735" s="1">
        <v>1033217.93</v>
      </c>
      <c r="P735" s="1">
        <v>5.2400000001071021</v>
      </c>
      <c r="Q735" s="1">
        <v>28</v>
      </c>
      <c r="R735" s="1">
        <v>23.7</v>
      </c>
      <c r="S735" s="1" t="s">
        <v>56</v>
      </c>
      <c r="T735" s="1" t="s">
        <v>418</v>
      </c>
      <c r="V735" s="1" t="s">
        <v>429</v>
      </c>
      <c r="W735" s="1">
        <v>0</v>
      </c>
      <c r="X735" s="1" t="s">
        <v>58</v>
      </c>
    </row>
    <row r="736" spans="1:24" x14ac:dyDescent="0.2">
      <c r="A736" s="1">
        <f t="shared" si="44"/>
        <v>1033217.93</v>
      </c>
      <c r="B736" s="1">
        <f t="shared" si="44"/>
        <v>1033233.82</v>
      </c>
      <c r="C736" s="11" t="s">
        <v>52</v>
      </c>
      <c r="D736" s="12">
        <f>INDEX(families!$A:$A,MATCH(E736,families!$B:$B,0))</f>
        <v>2</v>
      </c>
      <c r="E736" s="1" t="str">
        <f t="shared" si="45"/>
        <v>FBE</v>
      </c>
      <c r="F736" s="1">
        <f t="shared" si="46"/>
        <v>19</v>
      </c>
      <c r="G736" s="1" t="str">
        <f t="shared" si="47"/>
        <v>19.0mm FBE</v>
      </c>
      <c r="H736" s="1" t="str">
        <f>_xlfn.CONCAT(TEXT(R736,"0.0"),"mm ",INDEX('Pipe Lookup'!D:D,MATCH('~17 Pipe Segmentation'!S736,'Pipe Lookup'!C:C,0))," TYPE ",Q736)</f>
        <v>19.0mm Fusion-Bonded Epoxy TYPE 7</v>
      </c>
      <c r="M736" s="1" t="s">
        <v>9472</v>
      </c>
      <c r="N736" s="1">
        <v>1033217.93</v>
      </c>
      <c r="O736" s="1">
        <v>1033233.82</v>
      </c>
      <c r="P736" s="1">
        <v>15.889999999897555</v>
      </c>
      <c r="Q736" s="1">
        <v>7</v>
      </c>
      <c r="R736" s="1">
        <v>19</v>
      </c>
      <c r="S736" s="1" t="s">
        <v>54</v>
      </c>
      <c r="T736" s="1" t="s">
        <v>418</v>
      </c>
      <c r="W736" s="1">
        <v>0</v>
      </c>
      <c r="X736" s="1" t="s">
        <v>58</v>
      </c>
    </row>
    <row r="737" spans="1:24" x14ac:dyDescent="0.2">
      <c r="A737" s="1">
        <f t="shared" si="44"/>
        <v>1033233.82</v>
      </c>
      <c r="B737" s="1">
        <f t="shared" si="44"/>
        <v>1033251.8</v>
      </c>
      <c r="C737" s="11" t="s">
        <v>52</v>
      </c>
      <c r="D737" s="12">
        <f>INDEX(families!$A:$A,MATCH(E737,families!$B:$B,0))</f>
        <v>2</v>
      </c>
      <c r="E737" s="1" t="str">
        <f t="shared" si="45"/>
        <v>FBE</v>
      </c>
      <c r="F737" s="1">
        <f t="shared" si="46"/>
        <v>21.5</v>
      </c>
      <c r="G737" s="1" t="str">
        <f t="shared" si="47"/>
        <v>21.5mm FBE</v>
      </c>
      <c r="H737" s="1" t="str">
        <f>_xlfn.CONCAT(TEXT(R737,"0.0"),"mm ",INDEX('Pipe Lookup'!D:D,MATCH('~17 Pipe Segmentation'!S737,'Pipe Lookup'!C:C,0))," TYPE ",Q737)</f>
        <v>21.5mm Fusion-Bonded Epoxy TYPE 34</v>
      </c>
      <c r="M737" s="1" t="s">
        <v>9472</v>
      </c>
      <c r="N737" s="1">
        <v>1033233.82</v>
      </c>
      <c r="O737" s="1">
        <v>1033251.8</v>
      </c>
      <c r="P737" s="1">
        <v>17.980000000097789</v>
      </c>
      <c r="Q737" s="1">
        <v>34</v>
      </c>
      <c r="R737" s="1">
        <v>21.5</v>
      </c>
      <c r="S737" s="1" t="s">
        <v>54</v>
      </c>
      <c r="T737" s="1" t="s">
        <v>418</v>
      </c>
      <c r="W737" s="1">
        <v>0</v>
      </c>
      <c r="X737" s="1" t="s">
        <v>58</v>
      </c>
    </row>
    <row r="738" spans="1:24" x14ac:dyDescent="0.2">
      <c r="A738" s="1">
        <f t="shared" si="44"/>
        <v>1033251.8</v>
      </c>
      <c r="B738" s="1">
        <f t="shared" si="44"/>
        <v>1033500</v>
      </c>
      <c r="C738" s="11" t="s">
        <v>52</v>
      </c>
      <c r="D738" s="12">
        <f>INDEX(families!$A:$A,MATCH(E738,families!$B:$B,0))</f>
        <v>2</v>
      </c>
      <c r="E738" s="1" t="str">
        <f t="shared" si="45"/>
        <v>FBE</v>
      </c>
      <c r="F738" s="1">
        <f t="shared" si="46"/>
        <v>19</v>
      </c>
      <c r="G738" s="1" t="str">
        <f t="shared" si="47"/>
        <v>19.0mm FBE</v>
      </c>
      <c r="H738" s="1" t="str">
        <f>_xlfn.CONCAT(TEXT(R738,"0.0"),"mm ",INDEX('Pipe Lookup'!D:D,MATCH('~17 Pipe Segmentation'!S738,'Pipe Lookup'!C:C,0))," TYPE ",Q738)</f>
        <v>19.0mm Fusion-Bonded Epoxy TYPE 7</v>
      </c>
      <c r="M738" s="1" t="s">
        <v>9472</v>
      </c>
      <c r="N738" s="1">
        <v>1033251.8</v>
      </c>
      <c r="O738" s="1">
        <v>1033500</v>
      </c>
      <c r="P738" s="1">
        <v>248.19999999995343</v>
      </c>
      <c r="Q738" s="1">
        <v>7</v>
      </c>
      <c r="R738" s="1">
        <v>19</v>
      </c>
      <c r="S738" s="1" t="s">
        <v>54</v>
      </c>
      <c r="T738" s="1" t="s">
        <v>418</v>
      </c>
      <c r="W738" s="1">
        <v>0</v>
      </c>
      <c r="X738" s="1" t="s">
        <v>58</v>
      </c>
    </row>
    <row r="739" spans="1:24" x14ac:dyDescent="0.2">
      <c r="A739" s="1">
        <f t="shared" si="44"/>
        <v>1033500</v>
      </c>
      <c r="B739" s="1">
        <f t="shared" si="44"/>
        <v>1033627.04</v>
      </c>
      <c r="C739" s="11" t="s">
        <v>52</v>
      </c>
      <c r="D739" s="12">
        <f>INDEX(families!$A:$A,MATCH(E739,families!$B:$B,0))</f>
        <v>2</v>
      </c>
      <c r="E739" s="1" t="str">
        <f t="shared" si="45"/>
        <v>FBE</v>
      </c>
      <c r="F739" s="1">
        <f t="shared" si="46"/>
        <v>19</v>
      </c>
      <c r="G739" s="1" t="str">
        <f t="shared" si="47"/>
        <v>19.0mm FBE</v>
      </c>
      <c r="H739" s="1" t="str">
        <f>_xlfn.CONCAT(TEXT(R739,"0.0"),"mm ",INDEX('Pipe Lookup'!D:D,MATCH('~17 Pipe Segmentation'!S739,'Pipe Lookup'!C:C,0))," TYPE ",Q739)</f>
        <v>19.0mm Fusion-Bonded Epoxy TYPE 7</v>
      </c>
      <c r="M739" s="1" t="s">
        <v>9472</v>
      </c>
      <c r="N739" s="1">
        <v>1033500</v>
      </c>
      <c r="O739" s="1">
        <v>1033627.04</v>
      </c>
      <c r="P739" s="1">
        <v>127.04000000003725</v>
      </c>
      <c r="Q739" s="1">
        <v>7</v>
      </c>
      <c r="R739" s="1">
        <v>19</v>
      </c>
      <c r="S739" s="1" t="s">
        <v>54</v>
      </c>
      <c r="T739" s="1" t="s">
        <v>430</v>
      </c>
      <c r="W739" s="1">
        <v>0</v>
      </c>
      <c r="X739" s="1" t="s">
        <v>58</v>
      </c>
    </row>
    <row r="740" spans="1:24" x14ac:dyDescent="0.2">
      <c r="A740" s="1">
        <f t="shared" si="44"/>
        <v>1033627.04</v>
      </c>
      <c r="B740" s="1">
        <f t="shared" si="44"/>
        <v>1033632.28</v>
      </c>
      <c r="C740" s="11" t="s">
        <v>52</v>
      </c>
      <c r="D740" s="12">
        <f>INDEX(families!$A:$A,MATCH(E740,families!$B:$B,0))</f>
        <v>3</v>
      </c>
      <c r="E740" s="1" t="str">
        <f t="shared" si="45"/>
        <v>LE</v>
      </c>
      <c r="F740" s="1">
        <f t="shared" si="46"/>
        <v>23.7</v>
      </c>
      <c r="G740" s="1" t="str">
        <f t="shared" si="47"/>
        <v>23.7mm LE</v>
      </c>
      <c r="H740" s="1" t="str">
        <f>_xlfn.CONCAT(TEXT(R740,"0.0"),"mm ",INDEX('Pipe Lookup'!D:D,MATCH('~17 Pipe Segmentation'!S740,'Pipe Lookup'!C:C,0))," TYPE ",Q740)</f>
        <v>23.7mm Elbow TYPE 28</v>
      </c>
      <c r="M740" s="1" t="s">
        <v>9472</v>
      </c>
      <c r="N740" s="1">
        <v>1033627.04</v>
      </c>
      <c r="O740" s="1">
        <v>1033632.28</v>
      </c>
      <c r="P740" s="1">
        <v>5.2399999999906868</v>
      </c>
      <c r="Q740" s="1">
        <v>28</v>
      </c>
      <c r="R740" s="1">
        <v>23.7</v>
      </c>
      <c r="S740" s="1" t="s">
        <v>56</v>
      </c>
      <c r="T740" s="1" t="s">
        <v>430</v>
      </c>
      <c r="V740" s="1" t="s">
        <v>431</v>
      </c>
      <c r="W740" s="1">
        <v>0</v>
      </c>
      <c r="X740" s="1" t="s">
        <v>58</v>
      </c>
    </row>
    <row r="741" spans="1:24" x14ac:dyDescent="0.2">
      <c r="A741" s="1">
        <f t="shared" si="44"/>
        <v>1033632.28</v>
      </c>
      <c r="B741" s="1">
        <f t="shared" si="44"/>
        <v>1033999.81</v>
      </c>
      <c r="C741" s="11" t="s">
        <v>52</v>
      </c>
      <c r="D741" s="12">
        <f>INDEX(families!$A:$A,MATCH(E741,families!$B:$B,0))</f>
        <v>2</v>
      </c>
      <c r="E741" s="1" t="str">
        <f t="shared" si="45"/>
        <v>FBE</v>
      </c>
      <c r="F741" s="1">
        <f t="shared" si="46"/>
        <v>19</v>
      </c>
      <c r="G741" s="1" t="str">
        <f t="shared" si="47"/>
        <v>19.0mm FBE</v>
      </c>
      <c r="H741" s="1" t="str">
        <f>_xlfn.CONCAT(TEXT(R741,"0.0"),"mm ",INDEX('Pipe Lookup'!D:D,MATCH('~17 Pipe Segmentation'!S741,'Pipe Lookup'!C:C,0))," TYPE ",Q741)</f>
        <v>19.0mm Fusion-Bonded Epoxy TYPE 7</v>
      </c>
      <c r="M741" s="1" t="s">
        <v>9472</v>
      </c>
      <c r="N741" s="1">
        <v>1033632.28</v>
      </c>
      <c r="O741" s="1">
        <v>1033999.81</v>
      </c>
      <c r="P741" s="1">
        <v>367.53000000002794</v>
      </c>
      <c r="Q741" s="1">
        <v>7</v>
      </c>
      <c r="R741" s="1">
        <v>19</v>
      </c>
      <c r="S741" s="1" t="s">
        <v>54</v>
      </c>
      <c r="T741" s="1" t="s">
        <v>430</v>
      </c>
      <c r="W741" s="1">
        <v>0</v>
      </c>
      <c r="X741" s="1" t="s">
        <v>58</v>
      </c>
    </row>
    <row r="742" spans="1:24" x14ac:dyDescent="0.2">
      <c r="A742" s="1">
        <f t="shared" si="44"/>
        <v>1033999.81</v>
      </c>
      <c r="B742" s="1">
        <f t="shared" si="44"/>
        <v>1034017.81</v>
      </c>
      <c r="C742" s="11" t="s">
        <v>52</v>
      </c>
      <c r="D742" s="12">
        <f>INDEX(families!$A:$A,MATCH(E742,families!$B:$B,0))</f>
        <v>2</v>
      </c>
      <c r="E742" s="1" t="str">
        <f t="shared" si="45"/>
        <v>FBE</v>
      </c>
      <c r="F742" s="1">
        <f t="shared" si="46"/>
        <v>21.5</v>
      </c>
      <c r="G742" s="1" t="str">
        <f t="shared" si="47"/>
        <v>21.5mm FBE</v>
      </c>
      <c r="H742" s="1" t="str">
        <f>_xlfn.CONCAT(TEXT(R742,"0.0"),"mm ",INDEX('Pipe Lookup'!D:D,MATCH('~17 Pipe Segmentation'!S742,'Pipe Lookup'!C:C,0))," TYPE ",Q742)</f>
        <v>21.5mm Fusion-Bonded Epoxy TYPE 34</v>
      </c>
      <c r="M742" s="1" t="s">
        <v>9472</v>
      </c>
      <c r="N742" s="1">
        <v>1033999.81</v>
      </c>
      <c r="O742" s="1">
        <v>1034017.81</v>
      </c>
      <c r="P742" s="1">
        <v>18</v>
      </c>
      <c r="Q742" s="1">
        <v>34</v>
      </c>
      <c r="R742" s="1">
        <v>21.5</v>
      </c>
      <c r="S742" s="1" t="s">
        <v>54</v>
      </c>
      <c r="T742" s="1" t="s">
        <v>430</v>
      </c>
      <c r="W742" s="1">
        <v>0</v>
      </c>
      <c r="X742" s="1" t="s">
        <v>58</v>
      </c>
    </row>
    <row r="743" spans="1:24" x14ac:dyDescent="0.2">
      <c r="A743" s="1">
        <f t="shared" si="44"/>
        <v>1034017.81</v>
      </c>
      <c r="B743" s="1">
        <f t="shared" si="44"/>
        <v>1034126.73</v>
      </c>
      <c r="C743" s="11" t="s">
        <v>52</v>
      </c>
      <c r="D743" s="12">
        <f>INDEX(families!$A:$A,MATCH(E743,families!$B:$B,0))</f>
        <v>2</v>
      </c>
      <c r="E743" s="1" t="str">
        <f t="shared" si="45"/>
        <v>FBE</v>
      </c>
      <c r="F743" s="1">
        <f t="shared" si="46"/>
        <v>19</v>
      </c>
      <c r="G743" s="1" t="str">
        <f t="shared" si="47"/>
        <v>19.0mm FBE</v>
      </c>
      <c r="H743" s="1" t="str">
        <f>_xlfn.CONCAT(TEXT(R743,"0.0"),"mm ",INDEX('Pipe Lookup'!D:D,MATCH('~17 Pipe Segmentation'!S743,'Pipe Lookup'!C:C,0))," TYPE ",Q743)</f>
        <v>19.0mm Fusion-Bonded Epoxy TYPE 7</v>
      </c>
      <c r="M743" s="1" t="s">
        <v>9472</v>
      </c>
      <c r="N743" s="1">
        <v>1034017.81</v>
      </c>
      <c r="O743" s="1">
        <v>1034126.73</v>
      </c>
      <c r="P743" s="1">
        <v>108.91999999992549</v>
      </c>
      <c r="Q743" s="1">
        <v>7</v>
      </c>
      <c r="R743" s="1">
        <v>19</v>
      </c>
      <c r="S743" s="1" t="s">
        <v>54</v>
      </c>
      <c r="T743" s="1" t="s">
        <v>430</v>
      </c>
      <c r="W743" s="1">
        <v>0</v>
      </c>
      <c r="X743" s="1" t="s">
        <v>58</v>
      </c>
    </row>
    <row r="744" spans="1:24" x14ac:dyDescent="0.2">
      <c r="A744" s="1">
        <f t="shared" si="44"/>
        <v>1034126.73</v>
      </c>
      <c r="B744" s="1">
        <f t="shared" si="44"/>
        <v>1034144.73</v>
      </c>
      <c r="C744" s="11" t="s">
        <v>52</v>
      </c>
      <c r="D744" s="12">
        <f>INDEX(families!$A:$A,MATCH(E744,families!$B:$B,0))</f>
        <v>2</v>
      </c>
      <c r="E744" s="1" t="str">
        <f t="shared" si="45"/>
        <v>FBE</v>
      </c>
      <c r="F744" s="1">
        <f t="shared" si="46"/>
        <v>21.5</v>
      </c>
      <c r="G744" s="1" t="str">
        <f t="shared" si="47"/>
        <v>21.5mm FBE</v>
      </c>
      <c r="H744" s="1" t="str">
        <f>_xlfn.CONCAT(TEXT(R744,"0.0"),"mm ",INDEX('Pipe Lookup'!D:D,MATCH('~17 Pipe Segmentation'!S744,'Pipe Lookup'!C:C,0))," TYPE ",Q744)</f>
        <v>21.5mm Fusion-Bonded Epoxy TYPE 34</v>
      </c>
      <c r="M744" s="1" t="s">
        <v>9472</v>
      </c>
      <c r="N744" s="1">
        <v>1034126.73</v>
      </c>
      <c r="O744" s="1">
        <v>1034144.73</v>
      </c>
      <c r="P744" s="1">
        <v>18</v>
      </c>
      <c r="Q744" s="1">
        <v>34</v>
      </c>
      <c r="R744" s="1">
        <v>21.5</v>
      </c>
      <c r="S744" s="1" t="s">
        <v>54</v>
      </c>
      <c r="T744" s="1" t="s">
        <v>430</v>
      </c>
      <c r="W744" s="1">
        <v>0</v>
      </c>
      <c r="X744" s="1" t="s">
        <v>58</v>
      </c>
    </row>
    <row r="745" spans="1:24" x14ac:dyDescent="0.2">
      <c r="A745" s="1">
        <f t="shared" si="44"/>
        <v>1034144.73</v>
      </c>
      <c r="B745" s="1">
        <f t="shared" si="44"/>
        <v>1034686</v>
      </c>
      <c r="C745" s="11" t="s">
        <v>52</v>
      </c>
      <c r="D745" s="12">
        <f>INDEX(families!$A:$A,MATCH(E745,families!$B:$B,0))</f>
        <v>2</v>
      </c>
      <c r="E745" s="1" t="str">
        <f t="shared" si="45"/>
        <v>FBE</v>
      </c>
      <c r="F745" s="1">
        <f t="shared" si="46"/>
        <v>19</v>
      </c>
      <c r="G745" s="1" t="str">
        <f t="shared" si="47"/>
        <v>19.0mm FBE</v>
      </c>
      <c r="H745" s="1" t="str">
        <f>_xlfn.CONCAT(TEXT(R745,"0.0"),"mm ",INDEX('Pipe Lookup'!D:D,MATCH('~17 Pipe Segmentation'!S745,'Pipe Lookup'!C:C,0))," TYPE ",Q745)</f>
        <v>19.0mm Fusion-Bonded Epoxy TYPE 7</v>
      </c>
      <c r="M745" s="1" t="s">
        <v>9472</v>
      </c>
      <c r="N745" s="1">
        <v>1034144.73</v>
      </c>
      <c r="O745" s="1">
        <v>1034686</v>
      </c>
      <c r="P745" s="1">
        <v>541.27000000001863</v>
      </c>
      <c r="Q745" s="1">
        <v>7</v>
      </c>
      <c r="R745" s="1">
        <v>19</v>
      </c>
      <c r="S745" s="1" t="s">
        <v>54</v>
      </c>
      <c r="T745" s="1" t="s">
        <v>430</v>
      </c>
      <c r="W745" s="1">
        <v>0</v>
      </c>
      <c r="X745" s="1" t="s">
        <v>58</v>
      </c>
    </row>
    <row r="746" spans="1:24" x14ac:dyDescent="0.2">
      <c r="A746" s="1">
        <f t="shared" si="44"/>
        <v>1034686</v>
      </c>
      <c r="B746" s="1">
        <f t="shared" si="44"/>
        <v>1034704</v>
      </c>
      <c r="C746" s="11" t="s">
        <v>52</v>
      </c>
      <c r="D746" s="12">
        <f>INDEX(families!$A:$A,MATCH(E746,families!$B:$B,0))</f>
        <v>2</v>
      </c>
      <c r="E746" s="1" t="str">
        <f t="shared" si="45"/>
        <v>FBE</v>
      </c>
      <c r="F746" s="1">
        <f t="shared" si="46"/>
        <v>21.5</v>
      </c>
      <c r="G746" s="1" t="str">
        <f t="shared" si="47"/>
        <v>21.5mm FBE</v>
      </c>
      <c r="H746" s="1" t="str">
        <f>_xlfn.CONCAT(TEXT(R746,"0.0"),"mm ",INDEX('Pipe Lookup'!D:D,MATCH('~17 Pipe Segmentation'!S746,'Pipe Lookup'!C:C,0))," TYPE ",Q746)</f>
        <v>21.5mm Fusion-Bonded Epoxy TYPE 34</v>
      </c>
      <c r="M746" s="1" t="s">
        <v>9472</v>
      </c>
      <c r="N746" s="1">
        <v>1034686</v>
      </c>
      <c r="O746" s="1">
        <v>1034704</v>
      </c>
      <c r="P746" s="1">
        <v>18</v>
      </c>
      <c r="Q746" s="1">
        <v>34</v>
      </c>
      <c r="R746" s="1">
        <v>21.5</v>
      </c>
      <c r="S746" s="1" t="s">
        <v>54</v>
      </c>
      <c r="T746" s="1" t="s">
        <v>430</v>
      </c>
      <c r="W746" s="1">
        <v>0</v>
      </c>
      <c r="X746" s="1" t="s">
        <v>58</v>
      </c>
    </row>
    <row r="747" spans="1:24" x14ac:dyDescent="0.2">
      <c r="A747" s="1">
        <f t="shared" si="44"/>
        <v>1034704</v>
      </c>
      <c r="B747" s="1">
        <f t="shared" si="44"/>
        <v>1034731.58</v>
      </c>
      <c r="C747" s="11" t="s">
        <v>52</v>
      </c>
      <c r="D747" s="12">
        <f>INDEX(families!$A:$A,MATCH(E747,families!$B:$B,0))</f>
        <v>2</v>
      </c>
      <c r="E747" s="1" t="str">
        <f t="shared" si="45"/>
        <v>FBE</v>
      </c>
      <c r="F747" s="1">
        <f t="shared" si="46"/>
        <v>19</v>
      </c>
      <c r="G747" s="1" t="str">
        <f t="shared" si="47"/>
        <v>19.0mm FBE</v>
      </c>
      <c r="H747" s="1" t="str">
        <f>_xlfn.CONCAT(TEXT(R747,"0.0"),"mm ",INDEX('Pipe Lookup'!D:D,MATCH('~17 Pipe Segmentation'!S747,'Pipe Lookup'!C:C,0))," TYPE ",Q747)</f>
        <v>19.0mm Fusion-Bonded Epoxy TYPE 7</v>
      </c>
      <c r="M747" s="1" t="s">
        <v>9472</v>
      </c>
      <c r="N747" s="1">
        <v>1034704</v>
      </c>
      <c r="O747" s="1">
        <v>1034731.58</v>
      </c>
      <c r="P747" s="1">
        <v>27.57999999995809</v>
      </c>
      <c r="Q747" s="1">
        <v>7</v>
      </c>
      <c r="R747" s="1">
        <v>19</v>
      </c>
      <c r="S747" s="1" t="s">
        <v>54</v>
      </c>
      <c r="T747" s="1" t="s">
        <v>430</v>
      </c>
      <c r="W747" s="1">
        <v>0</v>
      </c>
      <c r="X747" s="1" t="s">
        <v>58</v>
      </c>
    </row>
    <row r="748" spans="1:24" x14ac:dyDescent="0.2">
      <c r="A748" s="1">
        <f t="shared" si="44"/>
        <v>1034731.58</v>
      </c>
      <c r="B748" s="1">
        <f t="shared" si="44"/>
        <v>1034749.58</v>
      </c>
      <c r="C748" s="11" t="s">
        <v>52</v>
      </c>
      <c r="D748" s="12">
        <f>INDEX(families!$A:$A,MATCH(E748,families!$B:$B,0))</f>
        <v>2</v>
      </c>
      <c r="E748" s="1" t="str">
        <f t="shared" si="45"/>
        <v>FBE</v>
      </c>
      <c r="F748" s="1">
        <f t="shared" si="46"/>
        <v>21.5</v>
      </c>
      <c r="G748" s="1" t="str">
        <f t="shared" si="47"/>
        <v>21.5mm FBE</v>
      </c>
      <c r="H748" s="1" t="str">
        <f>_xlfn.CONCAT(TEXT(R748,"0.0"),"mm ",INDEX('Pipe Lookup'!D:D,MATCH('~17 Pipe Segmentation'!S748,'Pipe Lookup'!C:C,0))," TYPE ",Q748)</f>
        <v>21.5mm Fusion-Bonded Epoxy TYPE 34</v>
      </c>
      <c r="M748" s="1" t="s">
        <v>9472</v>
      </c>
      <c r="N748" s="1">
        <v>1034731.58</v>
      </c>
      <c r="O748" s="1">
        <v>1034749.58</v>
      </c>
      <c r="P748" s="1">
        <v>18</v>
      </c>
      <c r="Q748" s="1">
        <v>34</v>
      </c>
      <c r="R748" s="1">
        <v>21.5</v>
      </c>
      <c r="S748" s="1" t="s">
        <v>54</v>
      </c>
      <c r="T748" s="1" t="s">
        <v>430</v>
      </c>
      <c r="W748" s="1">
        <v>0</v>
      </c>
      <c r="X748" s="1" t="s">
        <v>58</v>
      </c>
    </row>
    <row r="749" spans="1:24" x14ac:dyDescent="0.2">
      <c r="A749" s="1">
        <f t="shared" si="44"/>
        <v>1034749.58</v>
      </c>
      <c r="B749" s="1">
        <f t="shared" si="44"/>
        <v>1034773.58</v>
      </c>
      <c r="C749" s="11" t="s">
        <v>52</v>
      </c>
      <c r="D749" s="12">
        <f>INDEX(families!$A:$A,MATCH(E749,families!$B:$B,0))</f>
        <v>2</v>
      </c>
      <c r="E749" s="1" t="str">
        <f t="shared" si="45"/>
        <v>FBE</v>
      </c>
      <c r="F749" s="1">
        <f t="shared" si="46"/>
        <v>25</v>
      </c>
      <c r="G749" s="1" t="str">
        <f t="shared" si="47"/>
        <v>25.0mm FBE</v>
      </c>
      <c r="H749" s="1" t="str">
        <f>_xlfn.CONCAT(TEXT(R749,"0.0"),"mm ",INDEX('Pipe Lookup'!D:D,MATCH('~17 Pipe Segmentation'!S749,'Pipe Lookup'!C:C,0))," TYPE ",Q749)</f>
        <v>25.0mm Fusion-Bonded Epoxy TYPE 19</v>
      </c>
      <c r="M749" s="1" t="s">
        <v>9472</v>
      </c>
      <c r="N749" s="1">
        <v>1034749.58</v>
      </c>
      <c r="O749" s="1">
        <v>1034773.58</v>
      </c>
      <c r="P749" s="1">
        <v>24</v>
      </c>
      <c r="Q749" s="1">
        <v>19</v>
      </c>
      <c r="R749" s="1">
        <v>25</v>
      </c>
      <c r="S749" s="1" t="s">
        <v>54</v>
      </c>
      <c r="T749" s="1" t="s">
        <v>430</v>
      </c>
      <c r="W749" s="1">
        <v>0</v>
      </c>
      <c r="X749" s="1" t="s">
        <v>58</v>
      </c>
    </row>
    <row r="750" spans="1:24" x14ac:dyDescent="0.2">
      <c r="A750" s="1">
        <f t="shared" si="44"/>
        <v>1034773.58</v>
      </c>
      <c r="B750" s="1">
        <f t="shared" si="44"/>
        <v>1034806</v>
      </c>
      <c r="C750" s="11" t="s">
        <v>52</v>
      </c>
      <c r="D750" s="12">
        <f>INDEX(families!$A:$A,MATCH(E750,families!$B:$B,0))</f>
        <v>2</v>
      </c>
      <c r="E750" s="1" t="str">
        <f t="shared" si="45"/>
        <v>FBE</v>
      </c>
      <c r="F750" s="1">
        <f t="shared" si="46"/>
        <v>21.5</v>
      </c>
      <c r="G750" s="1" t="str">
        <f t="shared" si="47"/>
        <v>21.5mm FBE</v>
      </c>
      <c r="H750" s="1" t="str">
        <f>_xlfn.CONCAT(TEXT(R750,"0.0"),"mm ",INDEX('Pipe Lookup'!D:D,MATCH('~17 Pipe Segmentation'!S750,'Pipe Lookup'!C:C,0))," TYPE ",Q750)</f>
        <v>21.5mm Fusion-Bonded Epoxy TYPE 34</v>
      </c>
      <c r="M750" s="1" t="s">
        <v>9472</v>
      </c>
      <c r="N750" s="1">
        <v>1034773.58</v>
      </c>
      <c r="O750" s="1">
        <v>1034806</v>
      </c>
      <c r="P750" s="1">
        <v>32.42000000004191</v>
      </c>
      <c r="Q750" s="1">
        <v>34</v>
      </c>
      <c r="R750" s="1">
        <v>21.5</v>
      </c>
      <c r="S750" s="1" t="s">
        <v>54</v>
      </c>
      <c r="T750" s="1" t="s">
        <v>430</v>
      </c>
      <c r="W750" s="1">
        <v>0</v>
      </c>
      <c r="X750" s="1" t="s">
        <v>58</v>
      </c>
    </row>
    <row r="751" spans="1:24" x14ac:dyDescent="0.2">
      <c r="A751" s="1">
        <f t="shared" si="44"/>
        <v>1034806</v>
      </c>
      <c r="B751" s="1">
        <f t="shared" si="44"/>
        <v>1034981</v>
      </c>
      <c r="C751" s="11" t="s">
        <v>52</v>
      </c>
      <c r="D751" s="12">
        <f>INDEX(families!$A:$A,MATCH(E751,families!$B:$B,0))</f>
        <v>2</v>
      </c>
      <c r="E751" s="1" t="str">
        <f t="shared" si="45"/>
        <v>FBE</v>
      </c>
      <c r="F751" s="1">
        <f t="shared" si="46"/>
        <v>19</v>
      </c>
      <c r="G751" s="1" t="str">
        <f t="shared" si="47"/>
        <v>19.0mm FBE</v>
      </c>
      <c r="H751" s="1" t="str">
        <f>_xlfn.CONCAT(TEXT(R751,"0.0"),"mm ",INDEX('Pipe Lookup'!D:D,MATCH('~17 Pipe Segmentation'!S751,'Pipe Lookup'!C:C,0))," TYPE ",Q751)</f>
        <v>19.0mm Fusion-Bonded Epoxy TYPE 7</v>
      </c>
      <c r="M751" s="1" t="s">
        <v>9472</v>
      </c>
      <c r="N751" s="1">
        <v>1034806</v>
      </c>
      <c r="O751" s="1">
        <v>1034981</v>
      </c>
      <c r="P751" s="1">
        <v>175</v>
      </c>
      <c r="Q751" s="1">
        <v>7</v>
      </c>
      <c r="R751" s="1">
        <v>19</v>
      </c>
      <c r="S751" s="1" t="s">
        <v>54</v>
      </c>
      <c r="T751" s="1" t="s">
        <v>430</v>
      </c>
      <c r="W751" s="1">
        <v>0</v>
      </c>
      <c r="X751" s="1" t="s">
        <v>58</v>
      </c>
    </row>
    <row r="752" spans="1:24" x14ac:dyDescent="0.2">
      <c r="A752" s="1">
        <f t="shared" si="44"/>
        <v>1034981</v>
      </c>
      <c r="B752" s="1">
        <f t="shared" si="44"/>
        <v>1034999</v>
      </c>
      <c r="C752" s="11" t="s">
        <v>52</v>
      </c>
      <c r="D752" s="12">
        <f>INDEX(families!$A:$A,MATCH(E752,families!$B:$B,0))</f>
        <v>2</v>
      </c>
      <c r="E752" s="1" t="str">
        <f t="shared" si="45"/>
        <v>FBE</v>
      </c>
      <c r="F752" s="1">
        <f t="shared" si="46"/>
        <v>21.5</v>
      </c>
      <c r="G752" s="1" t="str">
        <f t="shared" si="47"/>
        <v>21.5mm FBE</v>
      </c>
      <c r="H752" s="1" t="str">
        <f>_xlfn.CONCAT(TEXT(R752,"0.0"),"mm ",INDEX('Pipe Lookup'!D:D,MATCH('~17 Pipe Segmentation'!S752,'Pipe Lookup'!C:C,0))," TYPE ",Q752)</f>
        <v>21.5mm Fusion-Bonded Epoxy TYPE 34</v>
      </c>
      <c r="M752" s="1" t="s">
        <v>9472</v>
      </c>
      <c r="N752" s="1">
        <v>1034981</v>
      </c>
      <c r="O752" s="1">
        <v>1034999</v>
      </c>
      <c r="P752" s="1">
        <v>18</v>
      </c>
      <c r="Q752" s="1">
        <v>34</v>
      </c>
      <c r="R752" s="1">
        <v>21.5</v>
      </c>
      <c r="S752" s="1" t="s">
        <v>54</v>
      </c>
      <c r="T752" s="1" t="s">
        <v>430</v>
      </c>
      <c r="W752" s="1">
        <v>0</v>
      </c>
      <c r="X752" s="1" t="s">
        <v>58</v>
      </c>
    </row>
    <row r="753" spans="1:24" x14ac:dyDescent="0.2">
      <c r="A753" s="1">
        <f t="shared" si="44"/>
        <v>1034999</v>
      </c>
      <c r="B753" s="1">
        <f t="shared" si="44"/>
        <v>1035030</v>
      </c>
      <c r="C753" s="11" t="s">
        <v>52</v>
      </c>
      <c r="D753" s="12">
        <f>INDEX(families!$A:$A,MATCH(E753,families!$B:$B,0))</f>
        <v>2</v>
      </c>
      <c r="E753" s="1" t="str">
        <f t="shared" si="45"/>
        <v>FBE</v>
      </c>
      <c r="F753" s="1">
        <f t="shared" si="46"/>
        <v>19</v>
      </c>
      <c r="G753" s="1" t="str">
        <f t="shared" si="47"/>
        <v>19.0mm FBE</v>
      </c>
      <c r="H753" s="1" t="str">
        <f>_xlfn.CONCAT(TEXT(R753,"0.0"),"mm ",INDEX('Pipe Lookup'!D:D,MATCH('~17 Pipe Segmentation'!S753,'Pipe Lookup'!C:C,0))," TYPE ",Q753)</f>
        <v>19.0mm Fusion-Bonded Epoxy TYPE 7</v>
      </c>
      <c r="M753" s="1" t="s">
        <v>9472</v>
      </c>
      <c r="N753" s="1">
        <v>1034999</v>
      </c>
      <c r="O753" s="1">
        <v>1035030</v>
      </c>
      <c r="P753" s="1">
        <v>31</v>
      </c>
      <c r="Q753" s="1">
        <v>7</v>
      </c>
      <c r="R753" s="1">
        <v>19</v>
      </c>
      <c r="S753" s="1" t="s">
        <v>54</v>
      </c>
      <c r="T753" s="1" t="s">
        <v>430</v>
      </c>
      <c r="W753" s="1">
        <v>0</v>
      </c>
      <c r="X753" s="1" t="s">
        <v>58</v>
      </c>
    </row>
    <row r="754" spans="1:24" x14ac:dyDescent="0.2">
      <c r="A754" s="1">
        <f t="shared" si="44"/>
        <v>1035030</v>
      </c>
      <c r="B754" s="1">
        <f t="shared" si="44"/>
        <v>1035096</v>
      </c>
      <c r="C754" s="11" t="s">
        <v>52</v>
      </c>
      <c r="D754" s="12">
        <f>INDEX(families!$A:$A,MATCH(E754,families!$B:$B,0))</f>
        <v>2</v>
      </c>
      <c r="E754" s="1" t="str">
        <f t="shared" si="45"/>
        <v>FBE</v>
      </c>
      <c r="F754" s="1">
        <f t="shared" si="46"/>
        <v>21.5</v>
      </c>
      <c r="G754" s="1" t="str">
        <f t="shared" si="47"/>
        <v>21.5mm FBE</v>
      </c>
      <c r="H754" s="1" t="str">
        <f>_xlfn.CONCAT(TEXT(R754,"0.0"),"mm ",INDEX('Pipe Lookup'!D:D,MATCH('~17 Pipe Segmentation'!S754,'Pipe Lookup'!C:C,0))," TYPE ",Q754)</f>
        <v>21.5mm Fusion-Bonded Epoxy TYPE 34</v>
      </c>
      <c r="M754" s="1" t="s">
        <v>9472</v>
      </c>
      <c r="N754" s="1">
        <v>1035030</v>
      </c>
      <c r="O754" s="1">
        <v>1035096</v>
      </c>
      <c r="P754" s="1">
        <v>66</v>
      </c>
      <c r="Q754" s="1">
        <v>34</v>
      </c>
      <c r="R754" s="1">
        <v>21.5</v>
      </c>
      <c r="S754" s="1" t="s">
        <v>54</v>
      </c>
      <c r="T754" s="1" t="s">
        <v>430</v>
      </c>
      <c r="W754" s="1">
        <v>0</v>
      </c>
      <c r="X754" s="1" t="s">
        <v>58</v>
      </c>
    </row>
    <row r="755" spans="1:24" x14ac:dyDescent="0.2">
      <c r="A755" s="1">
        <f t="shared" si="44"/>
        <v>1035096</v>
      </c>
      <c r="B755" s="1">
        <f t="shared" si="44"/>
        <v>1035127.76</v>
      </c>
      <c r="C755" s="11" t="s">
        <v>52</v>
      </c>
      <c r="D755" s="12">
        <f>INDEX(families!$A:$A,MATCH(E755,families!$B:$B,0))</f>
        <v>2</v>
      </c>
      <c r="E755" s="1" t="str">
        <f t="shared" si="45"/>
        <v>FBE</v>
      </c>
      <c r="F755" s="1">
        <f t="shared" si="46"/>
        <v>19</v>
      </c>
      <c r="G755" s="1" t="str">
        <f t="shared" si="47"/>
        <v>19.0mm FBE</v>
      </c>
      <c r="H755" s="1" t="str">
        <f>_xlfn.CONCAT(TEXT(R755,"0.0"),"mm ",INDEX('Pipe Lookup'!D:D,MATCH('~17 Pipe Segmentation'!S755,'Pipe Lookup'!C:C,0))," TYPE ",Q755)</f>
        <v>19.0mm Fusion-Bonded Epoxy TYPE 7</v>
      </c>
      <c r="M755" s="1" t="s">
        <v>9472</v>
      </c>
      <c r="N755" s="1">
        <v>1035096</v>
      </c>
      <c r="O755" s="1">
        <v>1035127.76</v>
      </c>
      <c r="P755" s="1">
        <v>31.760000000009313</v>
      </c>
      <c r="Q755" s="1">
        <v>7</v>
      </c>
      <c r="R755" s="1">
        <v>19</v>
      </c>
      <c r="S755" s="1" t="s">
        <v>54</v>
      </c>
      <c r="T755" s="1" t="s">
        <v>430</v>
      </c>
      <c r="W755" s="1">
        <v>0</v>
      </c>
      <c r="X755" s="1" t="s">
        <v>58</v>
      </c>
    </row>
    <row r="756" spans="1:24" x14ac:dyDescent="0.2">
      <c r="A756" s="1">
        <f t="shared" si="44"/>
        <v>1035127.76</v>
      </c>
      <c r="B756" s="1">
        <f t="shared" si="44"/>
        <v>1035149.76</v>
      </c>
      <c r="C756" s="11" t="s">
        <v>52</v>
      </c>
      <c r="D756" s="12">
        <f>INDEX(families!$A:$A,MATCH(E756,families!$B:$B,0))</f>
        <v>2</v>
      </c>
      <c r="E756" s="1" t="str">
        <f t="shared" si="45"/>
        <v>FBE</v>
      </c>
      <c r="F756" s="1">
        <f t="shared" si="46"/>
        <v>21.5</v>
      </c>
      <c r="G756" s="1" t="str">
        <f t="shared" si="47"/>
        <v>21.5mm FBE</v>
      </c>
      <c r="H756" s="1" t="str">
        <f>_xlfn.CONCAT(TEXT(R756,"0.0"),"mm ",INDEX('Pipe Lookup'!D:D,MATCH('~17 Pipe Segmentation'!S756,'Pipe Lookup'!C:C,0))," TYPE ",Q756)</f>
        <v>21.5mm Fusion-Bonded Epoxy TYPE 34</v>
      </c>
      <c r="M756" s="1" t="s">
        <v>9472</v>
      </c>
      <c r="N756" s="1">
        <v>1035127.76</v>
      </c>
      <c r="O756" s="1">
        <v>1035149.76</v>
      </c>
      <c r="P756" s="1">
        <v>22</v>
      </c>
      <c r="Q756" s="1">
        <v>34</v>
      </c>
      <c r="R756" s="1">
        <v>21.5</v>
      </c>
      <c r="S756" s="1" t="s">
        <v>54</v>
      </c>
      <c r="T756" s="1" t="s">
        <v>430</v>
      </c>
      <c r="W756" s="1">
        <v>0</v>
      </c>
      <c r="X756" s="1" t="s">
        <v>58</v>
      </c>
    </row>
    <row r="757" spans="1:24" x14ac:dyDescent="0.2">
      <c r="A757" s="1">
        <f t="shared" si="44"/>
        <v>1035149.76</v>
      </c>
      <c r="B757" s="1">
        <f t="shared" si="44"/>
        <v>1035572.02</v>
      </c>
      <c r="C757" s="11" t="s">
        <v>52</v>
      </c>
      <c r="D757" s="12">
        <f>INDEX(families!$A:$A,MATCH(E757,families!$B:$B,0))</f>
        <v>2</v>
      </c>
      <c r="E757" s="1" t="str">
        <f t="shared" si="45"/>
        <v>FBE</v>
      </c>
      <c r="F757" s="1">
        <f t="shared" si="46"/>
        <v>19</v>
      </c>
      <c r="G757" s="1" t="str">
        <f t="shared" si="47"/>
        <v>19.0mm FBE</v>
      </c>
      <c r="H757" s="1" t="str">
        <f>_xlfn.CONCAT(TEXT(R757,"0.0"),"mm ",INDEX('Pipe Lookup'!D:D,MATCH('~17 Pipe Segmentation'!S757,'Pipe Lookup'!C:C,0))," TYPE ",Q757)</f>
        <v>19.0mm Fusion-Bonded Epoxy TYPE 7</v>
      </c>
      <c r="M757" s="1" t="s">
        <v>9472</v>
      </c>
      <c r="N757" s="1">
        <v>1035149.76</v>
      </c>
      <c r="O757" s="1">
        <v>1035572.02</v>
      </c>
      <c r="P757" s="1">
        <v>422.26000000000931</v>
      </c>
      <c r="Q757" s="1">
        <v>7</v>
      </c>
      <c r="R757" s="1">
        <v>19</v>
      </c>
      <c r="S757" s="1" t="s">
        <v>54</v>
      </c>
      <c r="T757" s="1" t="s">
        <v>430</v>
      </c>
      <c r="W757" s="1">
        <v>0</v>
      </c>
      <c r="X757" s="1" t="s">
        <v>58</v>
      </c>
    </row>
    <row r="758" spans="1:24" x14ac:dyDescent="0.2">
      <c r="A758" s="1">
        <f t="shared" si="44"/>
        <v>1035572.02</v>
      </c>
      <c r="B758" s="1">
        <f t="shared" si="44"/>
        <v>1035590.02</v>
      </c>
      <c r="C758" s="11" t="s">
        <v>52</v>
      </c>
      <c r="D758" s="12">
        <f>INDEX(families!$A:$A,MATCH(E758,families!$B:$B,0))</f>
        <v>2</v>
      </c>
      <c r="E758" s="1" t="str">
        <f t="shared" si="45"/>
        <v>FBE</v>
      </c>
      <c r="F758" s="1">
        <f t="shared" si="46"/>
        <v>21.5</v>
      </c>
      <c r="G758" s="1" t="str">
        <f t="shared" si="47"/>
        <v>21.5mm FBE</v>
      </c>
      <c r="H758" s="1" t="str">
        <f>_xlfn.CONCAT(TEXT(R758,"0.0"),"mm ",INDEX('Pipe Lookup'!D:D,MATCH('~17 Pipe Segmentation'!S758,'Pipe Lookup'!C:C,0))," TYPE ",Q758)</f>
        <v>21.5mm Fusion-Bonded Epoxy TYPE 34</v>
      </c>
      <c r="M758" s="1" t="s">
        <v>9472</v>
      </c>
      <c r="N758" s="1">
        <v>1035572.02</v>
      </c>
      <c r="O758" s="1">
        <v>1035590.02</v>
      </c>
      <c r="P758" s="1">
        <v>18</v>
      </c>
      <c r="Q758" s="1">
        <v>34</v>
      </c>
      <c r="R758" s="1">
        <v>21.5</v>
      </c>
      <c r="S758" s="1" t="s">
        <v>54</v>
      </c>
      <c r="T758" s="1" t="s">
        <v>430</v>
      </c>
      <c r="W758" s="1">
        <v>0</v>
      </c>
      <c r="X758" s="1" t="s">
        <v>58</v>
      </c>
    </row>
    <row r="759" spans="1:24" x14ac:dyDescent="0.2">
      <c r="A759" s="1">
        <f t="shared" si="44"/>
        <v>1035590.02</v>
      </c>
      <c r="B759" s="1">
        <f t="shared" si="44"/>
        <v>1035669</v>
      </c>
      <c r="C759" s="11" t="s">
        <v>52</v>
      </c>
      <c r="D759" s="12">
        <f>INDEX(families!$A:$A,MATCH(E759,families!$B:$B,0))</f>
        <v>2</v>
      </c>
      <c r="E759" s="1" t="str">
        <f t="shared" si="45"/>
        <v>FBE</v>
      </c>
      <c r="F759" s="1">
        <f t="shared" si="46"/>
        <v>19</v>
      </c>
      <c r="G759" s="1" t="str">
        <f t="shared" si="47"/>
        <v>19.0mm FBE</v>
      </c>
      <c r="H759" s="1" t="str">
        <f>_xlfn.CONCAT(TEXT(R759,"0.0"),"mm ",INDEX('Pipe Lookup'!D:D,MATCH('~17 Pipe Segmentation'!S759,'Pipe Lookup'!C:C,0))," TYPE ",Q759)</f>
        <v>19.0mm Fusion-Bonded Epoxy TYPE 7</v>
      </c>
      <c r="M759" s="1" t="s">
        <v>9472</v>
      </c>
      <c r="N759" s="1">
        <v>1035590.02</v>
      </c>
      <c r="O759" s="1">
        <v>1035669</v>
      </c>
      <c r="P759" s="1">
        <v>78.979999999981374</v>
      </c>
      <c r="Q759" s="1">
        <v>7</v>
      </c>
      <c r="R759" s="1">
        <v>19</v>
      </c>
      <c r="S759" s="1" t="s">
        <v>54</v>
      </c>
      <c r="T759" s="1" t="s">
        <v>430</v>
      </c>
      <c r="W759" s="1">
        <v>0</v>
      </c>
      <c r="X759" s="1" t="s">
        <v>58</v>
      </c>
    </row>
    <row r="760" spans="1:24" x14ac:dyDescent="0.2">
      <c r="A760" s="1">
        <f t="shared" si="44"/>
        <v>1035669</v>
      </c>
      <c r="B760" s="1">
        <f t="shared" si="44"/>
        <v>1035676</v>
      </c>
      <c r="C760" s="11" t="s">
        <v>52</v>
      </c>
      <c r="D760" s="12">
        <f>INDEX(families!$A:$A,MATCH(E760,families!$B:$B,0))</f>
        <v>3</v>
      </c>
      <c r="E760" s="1" t="str">
        <f t="shared" si="45"/>
        <v>LE</v>
      </c>
      <c r="F760" s="1">
        <f t="shared" si="46"/>
        <v>23.7</v>
      </c>
      <c r="G760" s="1" t="str">
        <f t="shared" si="47"/>
        <v>23.7mm LE</v>
      </c>
      <c r="H760" s="1" t="str">
        <f>_xlfn.CONCAT(TEXT(R760,"0.0"),"mm ",INDEX('Pipe Lookup'!D:D,MATCH('~17 Pipe Segmentation'!S760,'Pipe Lookup'!C:C,0))," TYPE ",Q760)</f>
        <v>23.7mm Elbow TYPE 28</v>
      </c>
      <c r="M760" s="1" t="s">
        <v>9472</v>
      </c>
      <c r="N760" s="1">
        <v>1035669</v>
      </c>
      <c r="O760" s="1">
        <v>1035676</v>
      </c>
      <c r="P760" s="1">
        <v>7</v>
      </c>
      <c r="Q760" s="1">
        <v>28</v>
      </c>
      <c r="R760" s="1">
        <v>23.7</v>
      </c>
      <c r="S760" s="1" t="s">
        <v>56</v>
      </c>
      <c r="T760" s="1" t="s">
        <v>430</v>
      </c>
      <c r="V760" s="1" t="s">
        <v>432</v>
      </c>
      <c r="W760" s="1">
        <v>0</v>
      </c>
      <c r="X760" s="1" t="s">
        <v>58</v>
      </c>
    </row>
    <row r="761" spans="1:24" x14ac:dyDescent="0.2">
      <c r="A761" s="1">
        <f t="shared" si="44"/>
        <v>1035676</v>
      </c>
      <c r="B761" s="1">
        <f t="shared" si="44"/>
        <v>1035683</v>
      </c>
      <c r="C761" s="11" t="s">
        <v>52</v>
      </c>
      <c r="D761" s="12">
        <f>INDEX(families!$A:$A,MATCH(E761,families!$B:$B,0))</f>
        <v>3</v>
      </c>
      <c r="E761" s="1" t="str">
        <f t="shared" si="45"/>
        <v>LE</v>
      </c>
      <c r="F761" s="1">
        <f t="shared" si="46"/>
        <v>23.7</v>
      </c>
      <c r="G761" s="1" t="str">
        <f t="shared" si="47"/>
        <v>23.7mm LE</v>
      </c>
      <c r="H761" s="1" t="str">
        <f>_xlfn.CONCAT(TEXT(R761,"0.0"),"mm ",INDEX('Pipe Lookup'!D:D,MATCH('~17 Pipe Segmentation'!S761,'Pipe Lookup'!C:C,0))," TYPE ",Q761)</f>
        <v>23.7mm Elbow TYPE 28</v>
      </c>
      <c r="M761" s="1" t="s">
        <v>9472</v>
      </c>
      <c r="N761" s="1">
        <v>1035676</v>
      </c>
      <c r="O761" s="1">
        <v>1035683</v>
      </c>
      <c r="P761" s="1">
        <v>7</v>
      </c>
      <c r="Q761" s="1">
        <v>28</v>
      </c>
      <c r="R761" s="1">
        <v>23.7</v>
      </c>
      <c r="S761" s="1" t="s">
        <v>56</v>
      </c>
      <c r="T761" s="1" t="s">
        <v>430</v>
      </c>
      <c r="V761" s="1" t="s">
        <v>433</v>
      </c>
      <c r="W761" s="1">
        <v>0</v>
      </c>
      <c r="X761" s="1" t="s">
        <v>84</v>
      </c>
    </row>
    <row r="762" spans="1:24" x14ac:dyDescent="0.2">
      <c r="A762" s="1">
        <f t="shared" si="44"/>
        <v>1035683</v>
      </c>
      <c r="B762" s="1">
        <f t="shared" si="44"/>
        <v>1035764</v>
      </c>
      <c r="C762" s="11" t="s">
        <v>52</v>
      </c>
      <c r="D762" s="12">
        <f>INDEX(families!$A:$A,MATCH(E762,families!$B:$B,0))</f>
        <v>2</v>
      </c>
      <c r="E762" s="1" t="str">
        <f t="shared" si="45"/>
        <v>FBE</v>
      </c>
      <c r="F762" s="1">
        <f t="shared" si="46"/>
        <v>19</v>
      </c>
      <c r="G762" s="1" t="str">
        <f t="shared" si="47"/>
        <v>19.0mm FBE</v>
      </c>
      <c r="H762" s="1" t="str">
        <f>_xlfn.CONCAT(TEXT(R762,"0.0"),"mm ",INDEX('Pipe Lookup'!D:D,MATCH('~17 Pipe Segmentation'!S762,'Pipe Lookup'!C:C,0))," TYPE ",Q762)</f>
        <v>19.0mm Fusion-Bonded Epoxy TYPE 7</v>
      </c>
      <c r="M762" s="1" t="s">
        <v>9472</v>
      </c>
      <c r="N762" s="1">
        <v>1035683</v>
      </c>
      <c r="O762" s="1">
        <v>1035764</v>
      </c>
      <c r="P762" s="1">
        <v>81</v>
      </c>
      <c r="Q762" s="1">
        <v>7</v>
      </c>
      <c r="R762" s="1">
        <v>19</v>
      </c>
      <c r="S762" s="1" t="s">
        <v>54</v>
      </c>
      <c r="T762" s="1" t="s">
        <v>430</v>
      </c>
      <c r="V762" s="1" t="s">
        <v>434</v>
      </c>
      <c r="W762" s="1">
        <v>0</v>
      </c>
      <c r="X762" s="1" t="s">
        <v>58</v>
      </c>
    </row>
    <row r="763" spans="1:24" x14ac:dyDescent="0.2">
      <c r="A763" s="1">
        <f t="shared" si="44"/>
        <v>1035764</v>
      </c>
      <c r="B763" s="1">
        <f t="shared" si="44"/>
        <v>1035766</v>
      </c>
      <c r="C763" s="11" t="s">
        <v>52</v>
      </c>
      <c r="D763" s="12">
        <f>INDEX(families!$A:$A,MATCH(E763,families!$B:$B,0))</f>
        <v>3</v>
      </c>
      <c r="E763" s="1" t="str">
        <f t="shared" si="45"/>
        <v>LE</v>
      </c>
      <c r="F763" s="1">
        <f t="shared" si="46"/>
        <v>23.7</v>
      </c>
      <c r="G763" s="1" t="str">
        <f t="shared" si="47"/>
        <v>23.7mm LE</v>
      </c>
      <c r="H763" s="1" t="str">
        <f>_xlfn.CONCAT(TEXT(R763,"0.0"),"mm ",INDEX('Pipe Lookup'!D:D,MATCH('~17 Pipe Segmentation'!S763,'Pipe Lookup'!C:C,0))," TYPE ",Q763)</f>
        <v>23.7mm Elbow TYPE 28</v>
      </c>
      <c r="M763" s="1" t="s">
        <v>9472</v>
      </c>
      <c r="N763" s="1">
        <v>1035764</v>
      </c>
      <c r="O763" s="1" t="s">
        <v>435</v>
      </c>
      <c r="P763" s="1">
        <v>2</v>
      </c>
      <c r="Q763" s="1">
        <v>28</v>
      </c>
      <c r="R763" s="1">
        <v>23.7</v>
      </c>
      <c r="S763" s="1" t="s">
        <v>56</v>
      </c>
      <c r="T763" s="1" t="s">
        <v>430</v>
      </c>
      <c r="V763" s="1" t="s">
        <v>436</v>
      </c>
      <c r="W763" s="1">
        <v>0</v>
      </c>
      <c r="X763" s="1" t="s">
        <v>58</v>
      </c>
    </row>
    <row r="764" spans="1:24" x14ac:dyDescent="0.2">
      <c r="A764" s="1">
        <f t="shared" si="44"/>
        <v>1035766</v>
      </c>
      <c r="B764" s="1">
        <f t="shared" si="44"/>
        <v>1035769</v>
      </c>
      <c r="C764" s="11" t="s">
        <v>52</v>
      </c>
      <c r="D764" s="12">
        <f>INDEX(families!$A:$A,MATCH(E764,families!$B:$B,0))</f>
        <v>3</v>
      </c>
      <c r="E764" s="1" t="str">
        <f t="shared" si="45"/>
        <v>LE</v>
      </c>
      <c r="F764" s="1">
        <f t="shared" si="46"/>
        <v>23.7</v>
      </c>
      <c r="G764" s="1" t="str">
        <f t="shared" si="47"/>
        <v>23.7mm LE</v>
      </c>
      <c r="H764" s="1" t="str">
        <f>_xlfn.CONCAT(TEXT(R764,"0.0"),"mm ",INDEX('Pipe Lookup'!D:D,MATCH('~17 Pipe Segmentation'!S764,'Pipe Lookup'!C:C,0))," TYPE ",Q764)</f>
        <v>23.7mm Elbow TYPE 28</v>
      </c>
      <c r="M764" s="1" t="s">
        <v>9472</v>
      </c>
      <c r="N764" s="1" t="s">
        <v>435</v>
      </c>
      <c r="O764" s="1" t="s">
        <v>437</v>
      </c>
      <c r="P764" s="1">
        <v>3</v>
      </c>
      <c r="Q764" s="1">
        <v>28</v>
      </c>
      <c r="R764" s="1">
        <v>23.7</v>
      </c>
      <c r="S764" s="1" t="s">
        <v>56</v>
      </c>
      <c r="T764" s="1" t="s">
        <v>430</v>
      </c>
      <c r="V764" s="1" t="s">
        <v>438</v>
      </c>
      <c r="W764" s="1">
        <v>0</v>
      </c>
      <c r="X764" s="1" t="s">
        <v>84</v>
      </c>
    </row>
    <row r="765" spans="1:24" x14ac:dyDescent="0.2">
      <c r="A765" s="1">
        <f t="shared" si="44"/>
        <v>1035769</v>
      </c>
      <c r="B765" s="1">
        <f t="shared" si="44"/>
        <v>1035945</v>
      </c>
      <c r="C765" s="11" t="s">
        <v>52</v>
      </c>
      <c r="D765" s="12">
        <f>INDEX(families!$A:$A,MATCH(E765,families!$B:$B,0))</f>
        <v>2</v>
      </c>
      <c r="E765" s="1" t="str">
        <f t="shared" si="45"/>
        <v>FBE</v>
      </c>
      <c r="F765" s="1">
        <f t="shared" si="46"/>
        <v>19</v>
      </c>
      <c r="G765" s="1" t="str">
        <f t="shared" si="47"/>
        <v>19.0mm FBE</v>
      </c>
      <c r="H765" s="1" t="str">
        <f>_xlfn.CONCAT(TEXT(R765,"0.0"),"mm ",INDEX('Pipe Lookup'!D:D,MATCH('~17 Pipe Segmentation'!S765,'Pipe Lookup'!C:C,0))," TYPE ",Q765)</f>
        <v>19.0mm Fusion-Bonded Epoxy TYPE 7</v>
      </c>
      <c r="M765" s="1" t="s">
        <v>9472</v>
      </c>
      <c r="N765" s="1" t="s">
        <v>437</v>
      </c>
      <c r="O765" s="1" t="s">
        <v>439</v>
      </c>
      <c r="P765" s="1">
        <v>176</v>
      </c>
      <c r="Q765" s="1">
        <v>7</v>
      </c>
      <c r="R765" s="1">
        <v>19</v>
      </c>
      <c r="S765" s="1" t="s">
        <v>54</v>
      </c>
      <c r="T765" s="1" t="s">
        <v>430</v>
      </c>
      <c r="W765" s="1">
        <v>0</v>
      </c>
      <c r="X765" s="1" t="s">
        <v>58</v>
      </c>
    </row>
    <row r="766" spans="1:24" x14ac:dyDescent="0.2">
      <c r="A766" s="1">
        <f t="shared" si="44"/>
        <v>1035945</v>
      </c>
      <c r="B766" s="1">
        <f t="shared" si="44"/>
        <v>1035963</v>
      </c>
      <c r="C766" s="11" t="s">
        <v>52</v>
      </c>
      <c r="D766" s="12">
        <f>INDEX(families!$A:$A,MATCH(E766,families!$B:$B,0))</f>
        <v>2</v>
      </c>
      <c r="E766" s="1" t="str">
        <f t="shared" si="45"/>
        <v>FBE</v>
      </c>
      <c r="F766" s="1">
        <f t="shared" si="46"/>
        <v>21.5</v>
      </c>
      <c r="G766" s="1" t="str">
        <f t="shared" si="47"/>
        <v>21.5mm FBE</v>
      </c>
      <c r="H766" s="1" t="str">
        <f>_xlfn.CONCAT(TEXT(R766,"0.0"),"mm ",INDEX('Pipe Lookup'!D:D,MATCH('~17 Pipe Segmentation'!S766,'Pipe Lookup'!C:C,0))," TYPE ",Q766)</f>
        <v>21.5mm Fusion-Bonded Epoxy TYPE 34</v>
      </c>
      <c r="M766" s="1" t="s">
        <v>9472</v>
      </c>
      <c r="N766" s="1" t="s">
        <v>439</v>
      </c>
      <c r="O766" s="1" t="s">
        <v>440</v>
      </c>
      <c r="P766" s="1">
        <v>18</v>
      </c>
      <c r="Q766" s="1">
        <v>34</v>
      </c>
      <c r="R766" s="1">
        <v>21.5</v>
      </c>
      <c r="S766" s="1" t="s">
        <v>54</v>
      </c>
      <c r="T766" s="1" t="s">
        <v>430</v>
      </c>
      <c r="W766" s="1">
        <v>0</v>
      </c>
      <c r="X766" s="1" t="s">
        <v>58</v>
      </c>
    </row>
    <row r="767" spans="1:24" x14ac:dyDescent="0.2">
      <c r="A767" s="1">
        <f t="shared" si="44"/>
        <v>1035963</v>
      </c>
      <c r="B767" s="1">
        <f t="shared" si="44"/>
        <v>1035993</v>
      </c>
      <c r="C767" s="11" t="s">
        <v>52</v>
      </c>
      <c r="D767" s="12">
        <f>INDEX(families!$A:$A,MATCH(E767,families!$B:$B,0))</f>
        <v>2</v>
      </c>
      <c r="E767" s="1" t="str">
        <f t="shared" si="45"/>
        <v>FBE</v>
      </c>
      <c r="F767" s="1">
        <f t="shared" si="46"/>
        <v>19</v>
      </c>
      <c r="G767" s="1" t="str">
        <f t="shared" si="47"/>
        <v>19.0mm FBE</v>
      </c>
      <c r="H767" s="1" t="str">
        <f>_xlfn.CONCAT(TEXT(R767,"0.0"),"mm ",INDEX('Pipe Lookup'!D:D,MATCH('~17 Pipe Segmentation'!S767,'Pipe Lookup'!C:C,0))," TYPE ",Q767)</f>
        <v>19.0mm Fusion-Bonded Epoxy TYPE 7</v>
      </c>
      <c r="M767" s="1" t="s">
        <v>9472</v>
      </c>
      <c r="N767" s="1" t="s">
        <v>440</v>
      </c>
      <c r="O767" s="1" t="s">
        <v>441</v>
      </c>
      <c r="P767" s="1">
        <v>30</v>
      </c>
      <c r="Q767" s="1">
        <v>7</v>
      </c>
      <c r="R767" s="1">
        <v>19</v>
      </c>
      <c r="S767" s="1" t="s">
        <v>54</v>
      </c>
      <c r="T767" s="1" t="s">
        <v>430</v>
      </c>
      <c r="W767" s="1">
        <v>0</v>
      </c>
      <c r="X767" s="1" t="s">
        <v>58</v>
      </c>
    </row>
    <row r="768" spans="1:24" x14ac:dyDescent="0.2">
      <c r="A768" s="1">
        <f t="shared" si="44"/>
        <v>1035993</v>
      </c>
      <c r="B768" s="1">
        <f t="shared" si="44"/>
        <v>1036011</v>
      </c>
      <c r="C768" s="11" t="s">
        <v>52</v>
      </c>
      <c r="D768" s="12">
        <f>INDEX(families!$A:$A,MATCH(E768,families!$B:$B,0))</f>
        <v>2</v>
      </c>
      <c r="E768" s="1" t="str">
        <f t="shared" si="45"/>
        <v>FBE</v>
      </c>
      <c r="F768" s="1">
        <f t="shared" si="46"/>
        <v>21.5</v>
      </c>
      <c r="G768" s="1" t="str">
        <f t="shared" si="47"/>
        <v>21.5mm FBE</v>
      </c>
      <c r="H768" s="1" t="str">
        <f>_xlfn.CONCAT(TEXT(R768,"0.0"),"mm ",INDEX('Pipe Lookup'!D:D,MATCH('~17 Pipe Segmentation'!S768,'Pipe Lookup'!C:C,0))," TYPE ",Q768)</f>
        <v>21.5mm Fusion-Bonded Epoxy TYPE 34</v>
      </c>
      <c r="M768" s="1" t="s">
        <v>9472</v>
      </c>
      <c r="N768" s="1" t="s">
        <v>441</v>
      </c>
      <c r="O768" s="1" t="s">
        <v>442</v>
      </c>
      <c r="P768" s="1">
        <v>18</v>
      </c>
      <c r="Q768" s="1">
        <v>34</v>
      </c>
      <c r="R768" s="1">
        <v>21.5</v>
      </c>
      <c r="S768" s="1" t="s">
        <v>54</v>
      </c>
      <c r="T768" s="1" t="s">
        <v>430</v>
      </c>
      <c r="W768" s="1">
        <v>0</v>
      </c>
      <c r="X768" s="1" t="s">
        <v>58</v>
      </c>
    </row>
    <row r="769" spans="1:27" x14ac:dyDescent="0.2">
      <c r="A769" s="1">
        <f t="shared" si="44"/>
        <v>1036011</v>
      </c>
      <c r="B769" s="1">
        <f t="shared" si="44"/>
        <v>1036163</v>
      </c>
      <c r="C769" s="11" t="s">
        <v>52</v>
      </c>
      <c r="D769" s="12">
        <f>INDEX(families!$A:$A,MATCH(E769,families!$B:$B,0))</f>
        <v>2</v>
      </c>
      <c r="E769" s="1" t="str">
        <f t="shared" si="45"/>
        <v>FBE</v>
      </c>
      <c r="F769" s="1">
        <f t="shared" si="46"/>
        <v>19</v>
      </c>
      <c r="G769" s="1" t="str">
        <f t="shared" si="47"/>
        <v>19.0mm FBE</v>
      </c>
      <c r="H769" s="1" t="str">
        <f>_xlfn.CONCAT(TEXT(R769,"0.0"),"mm ",INDEX('Pipe Lookup'!D:D,MATCH('~17 Pipe Segmentation'!S769,'Pipe Lookup'!C:C,0))," TYPE ",Q769)</f>
        <v>19.0mm Fusion-Bonded Epoxy TYPE 7</v>
      </c>
      <c r="M769" s="1" t="s">
        <v>9472</v>
      </c>
      <c r="N769" s="1" t="s">
        <v>442</v>
      </c>
      <c r="O769" s="1" t="s">
        <v>443</v>
      </c>
      <c r="P769" s="1">
        <v>152</v>
      </c>
      <c r="Q769" s="1">
        <v>7</v>
      </c>
      <c r="R769" s="1">
        <v>19</v>
      </c>
      <c r="S769" s="1" t="s">
        <v>54</v>
      </c>
      <c r="T769" s="1" t="s">
        <v>430</v>
      </c>
      <c r="W769" s="1">
        <v>0</v>
      </c>
      <c r="X769" s="1" t="s">
        <v>58</v>
      </c>
    </row>
    <row r="770" spans="1:27" x14ac:dyDescent="0.2">
      <c r="A770" s="1">
        <f t="shared" ref="A770:B833" si="48">IF(OR(AND(ISNUMBER(N770),N770&gt;0),ISNUMBER(SEARCH("+",N770))),IF(NOT(ISNUMBER(N770)),1000*LEFT(N770,SEARCH("+",N770)-1)+MID(N770,SEARCH("+",N770)+1,3)+RIGHT(N770,3),N770),"")</f>
        <v>1036163</v>
      </c>
      <c r="B770" s="1">
        <f t="shared" si="48"/>
        <v>1036181</v>
      </c>
      <c r="C770" s="11" t="s">
        <v>52</v>
      </c>
      <c r="D770" s="12">
        <f>INDEX(families!$A:$A,MATCH(E770,families!$B:$B,0))</f>
        <v>2</v>
      </c>
      <c r="E770" s="1" t="str">
        <f t="shared" si="45"/>
        <v>FBE</v>
      </c>
      <c r="F770" s="1">
        <f t="shared" si="46"/>
        <v>21.5</v>
      </c>
      <c r="G770" s="1" t="str">
        <f t="shared" si="47"/>
        <v>21.5mm FBE</v>
      </c>
      <c r="H770" s="1" t="str">
        <f>_xlfn.CONCAT(TEXT(R770,"0.0"),"mm ",INDEX('Pipe Lookup'!D:D,MATCH('~17 Pipe Segmentation'!S770,'Pipe Lookup'!C:C,0))," TYPE ",Q770)</f>
        <v>21.5mm Fusion-Bonded Epoxy TYPE 34</v>
      </c>
      <c r="M770" s="1" t="s">
        <v>9472</v>
      </c>
      <c r="N770" s="1" t="s">
        <v>443</v>
      </c>
      <c r="O770" s="1" t="s">
        <v>444</v>
      </c>
      <c r="P770" s="1">
        <v>18</v>
      </c>
      <c r="Q770" s="1">
        <v>34</v>
      </c>
      <c r="R770" s="1">
        <v>21.5</v>
      </c>
      <c r="S770" s="1" t="s">
        <v>54</v>
      </c>
      <c r="T770" s="1" t="s">
        <v>430</v>
      </c>
      <c r="W770" s="1">
        <v>0</v>
      </c>
      <c r="X770" s="1" t="s">
        <v>58</v>
      </c>
    </row>
    <row r="771" spans="1:27" x14ac:dyDescent="0.2">
      <c r="A771" s="1">
        <f t="shared" si="48"/>
        <v>1036181</v>
      </c>
      <c r="B771" s="1">
        <f t="shared" si="48"/>
        <v>1036288</v>
      </c>
      <c r="C771" s="11" t="s">
        <v>52</v>
      </c>
      <c r="D771" s="12">
        <f>INDEX(families!$A:$A,MATCH(E771,families!$B:$B,0))</f>
        <v>2</v>
      </c>
      <c r="E771" s="1" t="str">
        <f t="shared" ref="E771:E834" si="49">TRIM(LEFT(S771,3))</f>
        <v>FBE</v>
      </c>
      <c r="F771" s="1">
        <f t="shared" ref="F771:F834" si="50">R771</f>
        <v>19</v>
      </c>
      <c r="G771" s="1" t="str">
        <f t="shared" ref="G771:G834" si="51">_xlfn.CONCAT(TEXT(R771,"0.0"),"mm ",S771)</f>
        <v>19.0mm FBE</v>
      </c>
      <c r="H771" s="1" t="str">
        <f>_xlfn.CONCAT(TEXT(R771,"0.0"),"mm ",INDEX('Pipe Lookup'!D:D,MATCH('~17 Pipe Segmentation'!S771,'Pipe Lookup'!C:C,0))," TYPE ",Q771)</f>
        <v>19.0mm Fusion-Bonded Epoxy TYPE 7</v>
      </c>
      <c r="M771" s="1" t="s">
        <v>9472</v>
      </c>
      <c r="N771" s="1" t="s">
        <v>444</v>
      </c>
      <c r="O771" s="1" t="s">
        <v>445</v>
      </c>
      <c r="P771" s="1">
        <v>107</v>
      </c>
      <c r="Q771" s="1">
        <v>7</v>
      </c>
      <c r="R771" s="1">
        <v>19</v>
      </c>
      <c r="S771" s="1" t="s">
        <v>54</v>
      </c>
      <c r="T771" s="1" t="s">
        <v>430</v>
      </c>
      <c r="V771" s="1" t="s">
        <v>446</v>
      </c>
      <c r="W771" s="1">
        <v>0</v>
      </c>
      <c r="X771" s="1" t="s">
        <v>58</v>
      </c>
      <c r="Y771" s="1">
        <v>1035687</v>
      </c>
      <c r="Z771" s="1">
        <v>1035806.09</v>
      </c>
      <c r="AA771" s="1">
        <v>119.0899999999674</v>
      </c>
    </row>
    <row r="772" spans="1:27" x14ac:dyDescent="0.2">
      <c r="A772" s="1">
        <f t="shared" si="48"/>
        <v>1036291</v>
      </c>
      <c r="B772" s="1">
        <f t="shared" si="48"/>
        <v>1036300</v>
      </c>
      <c r="C772" s="11" t="s">
        <v>52</v>
      </c>
      <c r="D772" s="12">
        <f>INDEX(families!$A:$A,MATCH(E772,families!$B:$B,0))</f>
        <v>2</v>
      </c>
      <c r="E772" s="1" t="str">
        <f t="shared" si="49"/>
        <v>FBE</v>
      </c>
      <c r="F772" s="1">
        <f t="shared" si="50"/>
        <v>19</v>
      </c>
      <c r="G772" s="1" t="str">
        <f t="shared" si="51"/>
        <v>19.0mm FBE</v>
      </c>
      <c r="H772" s="1" t="str">
        <f>_xlfn.CONCAT(TEXT(R772,"0.0"),"mm ",INDEX('Pipe Lookup'!D:D,MATCH('~17 Pipe Segmentation'!S772,'Pipe Lookup'!C:C,0))," TYPE ",Q772)</f>
        <v>19.0mm Fusion-Bonded Epoxy TYPE 7</v>
      </c>
      <c r="M772" s="1" t="s">
        <v>9472</v>
      </c>
      <c r="N772" s="1">
        <v>1036291</v>
      </c>
      <c r="O772" s="1">
        <v>1036300</v>
      </c>
      <c r="P772" s="1">
        <v>9</v>
      </c>
      <c r="Q772" s="1">
        <v>7</v>
      </c>
      <c r="R772" s="1">
        <v>19</v>
      </c>
      <c r="S772" s="1" t="s">
        <v>54</v>
      </c>
      <c r="T772" s="1" t="s">
        <v>430</v>
      </c>
      <c r="W772" s="1" t="s">
        <v>173</v>
      </c>
      <c r="X772" s="1" t="s">
        <v>84</v>
      </c>
      <c r="Y772" s="1">
        <v>1035806.09</v>
      </c>
      <c r="Z772" s="1">
        <v>1035811.32</v>
      </c>
      <c r="AA772" s="1">
        <v>5.2299999999813735</v>
      </c>
    </row>
    <row r="773" spans="1:27" x14ac:dyDescent="0.2">
      <c r="A773" s="1">
        <f t="shared" si="48"/>
        <v>1036300</v>
      </c>
      <c r="B773" s="1">
        <f t="shared" si="48"/>
        <v>1036314.18</v>
      </c>
      <c r="C773" s="11" t="s">
        <v>52</v>
      </c>
      <c r="D773" s="12">
        <f>INDEX(families!$A:$A,MATCH(E773,families!$B:$B,0))</f>
        <v>2</v>
      </c>
      <c r="E773" s="1" t="str">
        <f t="shared" si="49"/>
        <v>FBE</v>
      </c>
      <c r="F773" s="1">
        <f t="shared" si="50"/>
        <v>19</v>
      </c>
      <c r="G773" s="1" t="str">
        <f t="shared" si="51"/>
        <v>19.0mm FBE</v>
      </c>
      <c r="H773" s="1" t="str">
        <f>_xlfn.CONCAT(TEXT(R773,"0.0"),"mm ",INDEX('Pipe Lookup'!D:D,MATCH('~17 Pipe Segmentation'!S773,'Pipe Lookup'!C:C,0))," TYPE ",Q773)</f>
        <v>19.0mm Fusion-Bonded Epoxy TYPE 7</v>
      </c>
      <c r="M773" s="1" t="s">
        <v>9472</v>
      </c>
      <c r="N773" s="1">
        <v>1036300</v>
      </c>
      <c r="O773" s="1">
        <v>1036314.18</v>
      </c>
      <c r="P773" s="1">
        <v>14.180000000051223</v>
      </c>
      <c r="Q773" s="1">
        <v>7</v>
      </c>
      <c r="R773" s="1">
        <v>19</v>
      </c>
      <c r="S773" s="1" t="s">
        <v>54</v>
      </c>
      <c r="T773" s="1" t="s">
        <v>447</v>
      </c>
      <c r="W773" s="1">
        <v>0</v>
      </c>
      <c r="X773" s="1" t="s">
        <v>58</v>
      </c>
    </row>
    <row r="774" spans="1:27" x14ac:dyDescent="0.2">
      <c r="A774" s="1">
        <f t="shared" si="48"/>
        <v>1036314.18</v>
      </c>
      <c r="B774" s="1">
        <f t="shared" si="48"/>
        <v>1036332.18</v>
      </c>
      <c r="C774" s="11" t="s">
        <v>52</v>
      </c>
      <c r="D774" s="12">
        <f>INDEX(families!$A:$A,MATCH(E774,families!$B:$B,0))</f>
        <v>2</v>
      </c>
      <c r="E774" s="1" t="str">
        <f t="shared" si="49"/>
        <v>FBE</v>
      </c>
      <c r="F774" s="1">
        <f t="shared" si="50"/>
        <v>21.5</v>
      </c>
      <c r="G774" s="1" t="str">
        <f t="shared" si="51"/>
        <v>21.5mm FBE</v>
      </c>
      <c r="H774" s="1" t="str">
        <f>_xlfn.CONCAT(TEXT(R774,"0.0"),"mm ",INDEX('Pipe Lookup'!D:D,MATCH('~17 Pipe Segmentation'!S774,'Pipe Lookup'!C:C,0))," TYPE ",Q774)</f>
        <v>21.5mm Fusion-Bonded Epoxy TYPE 34</v>
      </c>
      <c r="M774" s="1" t="s">
        <v>9472</v>
      </c>
      <c r="N774" s="1">
        <v>1036314.18</v>
      </c>
      <c r="O774" s="1">
        <v>1036332.18</v>
      </c>
      <c r="P774" s="1">
        <v>18</v>
      </c>
      <c r="Q774" s="1">
        <v>34</v>
      </c>
      <c r="R774" s="1">
        <v>21.5</v>
      </c>
      <c r="S774" s="1" t="s">
        <v>54</v>
      </c>
      <c r="T774" s="1" t="s">
        <v>447</v>
      </c>
      <c r="W774" s="1">
        <v>0</v>
      </c>
      <c r="X774" s="1" t="s">
        <v>58</v>
      </c>
      <c r="Y774" s="1">
        <v>1035811.32</v>
      </c>
      <c r="Z774" s="1">
        <v>1035943.52</v>
      </c>
      <c r="AA774" s="1">
        <v>132.20000000006985</v>
      </c>
    </row>
    <row r="775" spans="1:27" x14ac:dyDescent="0.2">
      <c r="A775" s="1">
        <f t="shared" si="48"/>
        <v>1036332.18</v>
      </c>
      <c r="B775" s="1">
        <f t="shared" si="48"/>
        <v>1036344.16</v>
      </c>
      <c r="C775" s="11" t="s">
        <v>52</v>
      </c>
      <c r="D775" s="12">
        <f>INDEX(families!$A:$A,MATCH(E775,families!$B:$B,0))</f>
        <v>2</v>
      </c>
      <c r="E775" s="1" t="str">
        <f t="shared" si="49"/>
        <v>FBE</v>
      </c>
      <c r="F775" s="1">
        <f t="shared" si="50"/>
        <v>19</v>
      </c>
      <c r="G775" s="1" t="str">
        <f t="shared" si="51"/>
        <v>19.0mm FBE</v>
      </c>
      <c r="H775" s="1" t="str">
        <f>_xlfn.CONCAT(TEXT(R775,"0.0"),"mm ",INDEX('Pipe Lookup'!D:D,MATCH('~17 Pipe Segmentation'!S775,'Pipe Lookup'!C:C,0))," TYPE ",Q775)</f>
        <v>19.0mm Fusion-Bonded Epoxy TYPE 7</v>
      </c>
      <c r="M775" s="1" t="s">
        <v>9472</v>
      </c>
      <c r="N775" s="1">
        <v>1036332.18</v>
      </c>
      <c r="O775" s="1">
        <v>1036344.16</v>
      </c>
      <c r="P775" s="1">
        <v>11.979999999981374</v>
      </c>
      <c r="Q775" s="1">
        <v>7</v>
      </c>
      <c r="R775" s="1">
        <v>19</v>
      </c>
      <c r="S775" s="1" t="s">
        <v>54</v>
      </c>
      <c r="T775" s="1" t="s">
        <v>447</v>
      </c>
      <c r="W775" s="1">
        <v>0</v>
      </c>
      <c r="X775" s="1" t="s">
        <v>58</v>
      </c>
      <c r="Y775" s="1">
        <v>1035943.52</v>
      </c>
      <c r="Z775" s="1">
        <v>1035961.52</v>
      </c>
      <c r="AA775" s="1">
        <v>18</v>
      </c>
    </row>
    <row r="776" spans="1:27" x14ac:dyDescent="0.2">
      <c r="A776" s="1">
        <f t="shared" si="48"/>
        <v>1036344.16</v>
      </c>
      <c r="B776" s="1">
        <f t="shared" si="48"/>
        <v>1036348.84</v>
      </c>
      <c r="C776" s="11" t="s">
        <v>52</v>
      </c>
      <c r="D776" s="12">
        <f>INDEX(families!$A:$A,MATCH(E776,families!$B:$B,0))</f>
        <v>3</v>
      </c>
      <c r="E776" s="1" t="str">
        <f t="shared" si="49"/>
        <v>LE</v>
      </c>
      <c r="F776" s="1">
        <f t="shared" si="50"/>
        <v>23.7</v>
      </c>
      <c r="G776" s="1" t="str">
        <f t="shared" si="51"/>
        <v>23.7mm LE</v>
      </c>
      <c r="H776" s="1" t="str">
        <f>_xlfn.CONCAT(TEXT(R776,"0.0"),"mm ",INDEX('Pipe Lookup'!D:D,MATCH('~17 Pipe Segmentation'!S776,'Pipe Lookup'!C:C,0))," TYPE ",Q776)</f>
        <v>23.7mm Elbow TYPE 28</v>
      </c>
      <c r="M776" s="1" t="s">
        <v>9472</v>
      </c>
      <c r="N776" s="1">
        <v>1036344.16</v>
      </c>
      <c r="O776" s="1">
        <v>1036348.84</v>
      </c>
      <c r="P776" s="1">
        <v>4.6799999999348074</v>
      </c>
      <c r="Q776" s="1">
        <v>28</v>
      </c>
      <c r="R776" s="1">
        <v>23.7</v>
      </c>
      <c r="S776" s="1" t="s">
        <v>56</v>
      </c>
      <c r="T776" s="1" t="s">
        <v>447</v>
      </c>
      <c r="V776" s="1" t="s">
        <v>448</v>
      </c>
      <c r="W776" s="1">
        <v>0</v>
      </c>
      <c r="X776" s="1" t="s">
        <v>58</v>
      </c>
      <c r="Y776" s="1">
        <v>1035961.52</v>
      </c>
      <c r="Z776" s="1">
        <v>1035987.82</v>
      </c>
      <c r="AA776" s="1">
        <v>26.299999999930151</v>
      </c>
    </row>
    <row r="777" spans="1:27" x14ac:dyDescent="0.2">
      <c r="A777" s="1">
        <f t="shared" si="48"/>
        <v>1036348.84</v>
      </c>
      <c r="B777" s="1">
        <f t="shared" si="48"/>
        <v>1036384.96</v>
      </c>
      <c r="C777" s="11" t="s">
        <v>52</v>
      </c>
      <c r="D777" s="12">
        <f>INDEX(families!$A:$A,MATCH(E777,families!$B:$B,0))</f>
        <v>2</v>
      </c>
      <c r="E777" s="1" t="str">
        <f t="shared" si="49"/>
        <v>FBE</v>
      </c>
      <c r="F777" s="1">
        <f t="shared" si="50"/>
        <v>19</v>
      </c>
      <c r="G777" s="1" t="str">
        <f t="shared" si="51"/>
        <v>19.0mm FBE</v>
      </c>
      <c r="H777" s="1" t="str">
        <f>_xlfn.CONCAT(TEXT(R777,"0.0"),"mm ",INDEX('Pipe Lookup'!D:D,MATCH('~17 Pipe Segmentation'!S777,'Pipe Lookup'!C:C,0))," TYPE ",Q777)</f>
        <v>19.0mm Fusion-Bonded Epoxy TYPE 7</v>
      </c>
      <c r="M777" s="1" t="s">
        <v>9472</v>
      </c>
      <c r="N777" s="1">
        <v>1036348.84</v>
      </c>
      <c r="O777" s="1">
        <v>1036384.96</v>
      </c>
      <c r="P777" s="1">
        <v>36.119999999995343</v>
      </c>
      <c r="Q777" s="1">
        <v>7</v>
      </c>
      <c r="R777" s="1">
        <v>19</v>
      </c>
      <c r="S777" s="1" t="s">
        <v>54</v>
      </c>
      <c r="T777" s="1" t="s">
        <v>447</v>
      </c>
      <c r="W777" s="1">
        <v>0</v>
      </c>
      <c r="X777" s="1" t="s">
        <v>58</v>
      </c>
      <c r="Y777" s="1">
        <v>1035987.82</v>
      </c>
      <c r="Z777" s="1">
        <v>1036005.82</v>
      </c>
      <c r="AA777" s="1">
        <v>18</v>
      </c>
    </row>
    <row r="778" spans="1:27" x14ac:dyDescent="0.2">
      <c r="A778" s="1">
        <f t="shared" si="48"/>
        <v>1036384.96</v>
      </c>
      <c r="B778" s="1">
        <f t="shared" si="48"/>
        <v>1036405</v>
      </c>
      <c r="C778" s="11" t="s">
        <v>52</v>
      </c>
      <c r="D778" s="12">
        <f>INDEX(families!$A:$A,MATCH(E778,families!$B:$B,0))</f>
        <v>2</v>
      </c>
      <c r="E778" s="1" t="str">
        <f t="shared" si="49"/>
        <v>FBE</v>
      </c>
      <c r="F778" s="1">
        <f t="shared" si="50"/>
        <v>21.5</v>
      </c>
      <c r="G778" s="1" t="str">
        <f t="shared" si="51"/>
        <v>21.5mm FBE</v>
      </c>
      <c r="H778" s="1" t="str">
        <f>_xlfn.CONCAT(TEXT(R778,"0.0"),"mm ",INDEX('Pipe Lookup'!D:D,MATCH('~17 Pipe Segmentation'!S778,'Pipe Lookup'!C:C,0))," TYPE ",Q778)</f>
        <v>21.5mm Fusion-Bonded Epoxy TYPE 34</v>
      </c>
      <c r="M778" s="1" t="s">
        <v>9472</v>
      </c>
      <c r="N778" s="1">
        <v>1036384.96</v>
      </c>
      <c r="O778" s="1">
        <v>1036405</v>
      </c>
      <c r="P778" s="1">
        <v>20.040000000037253</v>
      </c>
      <c r="Q778" s="1">
        <v>34</v>
      </c>
      <c r="R778" s="1">
        <v>21.5</v>
      </c>
      <c r="S778" s="1" t="s">
        <v>54</v>
      </c>
      <c r="T778" s="1" t="s">
        <v>447</v>
      </c>
      <c r="W778" s="1">
        <v>0</v>
      </c>
      <c r="X778" s="1" t="s">
        <v>58</v>
      </c>
      <c r="Y778" s="1">
        <v>1036005.82</v>
      </c>
      <c r="Z778" s="1">
        <v>1036168.21</v>
      </c>
      <c r="AA778" s="1">
        <v>162.39000000001397</v>
      </c>
    </row>
    <row r="779" spans="1:27" x14ac:dyDescent="0.2">
      <c r="A779" s="1">
        <f t="shared" si="48"/>
        <v>1036405</v>
      </c>
      <c r="B779" s="1">
        <f t="shared" si="48"/>
        <v>1036411</v>
      </c>
      <c r="C779" s="11" t="s">
        <v>52</v>
      </c>
      <c r="D779" s="12">
        <f>INDEX(families!$A:$A,MATCH(E779,families!$B:$B,0))</f>
        <v>3</v>
      </c>
      <c r="E779" s="1" t="str">
        <f t="shared" si="49"/>
        <v>LE</v>
      </c>
      <c r="F779" s="1">
        <f t="shared" si="50"/>
        <v>23.7</v>
      </c>
      <c r="G779" s="1" t="str">
        <f t="shared" si="51"/>
        <v>23.7mm LE</v>
      </c>
      <c r="H779" s="1" t="str">
        <f>_xlfn.CONCAT(TEXT(R779,"0.0"),"mm ",INDEX('Pipe Lookup'!D:D,MATCH('~17 Pipe Segmentation'!S779,'Pipe Lookup'!C:C,0))," TYPE ",Q779)</f>
        <v>23.7mm Elbow TYPE 28</v>
      </c>
      <c r="M779" s="1" t="s">
        <v>9472</v>
      </c>
      <c r="N779" s="1">
        <v>1036405</v>
      </c>
      <c r="O779" s="1">
        <v>1036411</v>
      </c>
      <c r="P779" s="1">
        <v>6</v>
      </c>
      <c r="Q779" s="1">
        <v>28</v>
      </c>
      <c r="R779" s="1">
        <v>23.7</v>
      </c>
      <c r="S779" s="1" t="s">
        <v>56</v>
      </c>
      <c r="T779" s="1" t="s">
        <v>447</v>
      </c>
      <c r="V779" s="1" t="s">
        <v>449</v>
      </c>
      <c r="W779" s="1">
        <v>0</v>
      </c>
      <c r="X779" s="1" t="s">
        <v>58</v>
      </c>
      <c r="Y779" s="1">
        <v>1036168.21</v>
      </c>
      <c r="Z779" s="1">
        <v>1036186.21</v>
      </c>
      <c r="AA779" s="1">
        <v>18</v>
      </c>
    </row>
    <row r="780" spans="1:27" x14ac:dyDescent="0.2">
      <c r="A780" s="1">
        <f t="shared" si="48"/>
        <v>1036411</v>
      </c>
      <c r="B780" s="1">
        <f t="shared" si="48"/>
        <v>1036934.43</v>
      </c>
      <c r="C780" s="11" t="s">
        <v>52</v>
      </c>
      <c r="D780" s="12">
        <f>INDEX(families!$A:$A,MATCH(E780,families!$B:$B,0))</f>
        <v>2</v>
      </c>
      <c r="E780" s="1" t="str">
        <f t="shared" si="49"/>
        <v>FBE</v>
      </c>
      <c r="F780" s="1">
        <f t="shared" si="50"/>
        <v>19</v>
      </c>
      <c r="G780" s="1" t="str">
        <f t="shared" si="51"/>
        <v>19.0mm FBE</v>
      </c>
      <c r="H780" s="1" t="str">
        <f>_xlfn.CONCAT(TEXT(R780,"0.0"),"mm ",INDEX('Pipe Lookup'!D:D,MATCH('~17 Pipe Segmentation'!S780,'Pipe Lookup'!C:C,0))," TYPE ",Q780)</f>
        <v>19.0mm Fusion-Bonded Epoxy TYPE 7</v>
      </c>
      <c r="M780" s="1" t="s">
        <v>9472</v>
      </c>
      <c r="N780" s="1">
        <v>1036411</v>
      </c>
      <c r="O780" s="1">
        <v>1036934.43</v>
      </c>
      <c r="P780" s="1">
        <v>523.43000000005122</v>
      </c>
      <c r="Q780" s="1">
        <v>7</v>
      </c>
      <c r="R780" s="1">
        <v>19</v>
      </c>
      <c r="S780" s="1" t="s">
        <v>54</v>
      </c>
      <c r="T780" s="1" t="s">
        <v>447</v>
      </c>
      <c r="W780" s="1">
        <v>0</v>
      </c>
      <c r="X780" s="1" t="s">
        <v>58</v>
      </c>
    </row>
    <row r="781" spans="1:27" x14ac:dyDescent="0.2">
      <c r="A781" s="1">
        <f t="shared" si="48"/>
        <v>1036934.43</v>
      </c>
      <c r="B781" s="1">
        <f t="shared" si="48"/>
        <v>1036952.43</v>
      </c>
      <c r="C781" s="11" t="s">
        <v>52</v>
      </c>
      <c r="D781" s="12">
        <f>INDEX(families!$A:$A,MATCH(E781,families!$B:$B,0))</f>
        <v>2</v>
      </c>
      <c r="E781" s="1" t="str">
        <f t="shared" si="49"/>
        <v>FBE</v>
      </c>
      <c r="F781" s="1">
        <f t="shared" si="50"/>
        <v>21.5</v>
      </c>
      <c r="G781" s="1" t="str">
        <f t="shared" si="51"/>
        <v>21.5mm FBE</v>
      </c>
      <c r="H781" s="1" t="str">
        <f>_xlfn.CONCAT(TEXT(R781,"0.0"),"mm ",INDEX('Pipe Lookup'!D:D,MATCH('~17 Pipe Segmentation'!S781,'Pipe Lookup'!C:C,0))," TYPE ",Q781)</f>
        <v>21.5mm Fusion-Bonded Epoxy TYPE 34</v>
      </c>
      <c r="M781" s="1" t="s">
        <v>9472</v>
      </c>
      <c r="N781" s="1">
        <v>1036934.43</v>
      </c>
      <c r="O781" s="1">
        <v>1036952.43</v>
      </c>
      <c r="P781" s="1">
        <v>18</v>
      </c>
      <c r="Q781" s="1">
        <v>34</v>
      </c>
      <c r="R781" s="1">
        <v>21.5</v>
      </c>
      <c r="S781" s="1" t="s">
        <v>54</v>
      </c>
      <c r="T781" s="1" t="s">
        <v>447</v>
      </c>
      <c r="W781" s="1">
        <v>0</v>
      </c>
      <c r="X781" s="1" t="s">
        <v>58</v>
      </c>
      <c r="Y781" s="1">
        <v>1036186.21</v>
      </c>
      <c r="Z781" s="1">
        <v>1036300</v>
      </c>
      <c r="AA781" s="1">
        <v>113.79000000003725</v>
      </c>
    </row>
    <row r="782" spans="1:27" x14ac:dyDescent="0.2">
      <c r="A782" s="1">
        <f t="shared" si="48"/>
        <v>1036952.43</v>
      </c>
      <c r="B782" s="1">
        <f t="shared" si="48"/>
        <v>1037266</v>
      </c>
      <c r="C782" s="11" t="s">
        <v>52</v>
      </c>
      <c r="D782" s="12">
        <f>INDEX(families!$A:$A,MATCH(E782,families!$B:$B,0))</f>
        <v>2</v>
      </c>
      <c r="E782" s="1" t="str">
        <f t="shared" si="49"/>
        <v>FBE</v>
      </c>
      <c r="F782" s="1">
        <f t="shared" si="50"/>
        <v>19</v>
      </c>
      <c r="G782" s="1" t="str">
        <f t="shared" si="51"/>
        <v>19.0mm FBE</v>
      </c>
      <c r="H782" s="1" t="str">
        <f>_xlfn.CONCAT(TEXT(R782,"0.0"),"mm ",INDEX('Pipe Lookup'!D:D,MATCH('~17 Pipe Segmentation'!S782,'Pipe Lookup'!C:C,0))," TYPE ",Q782)</f>
        <v>19.0mm Fusion-Bonded Epoxy TYPE 7</v>
      </c>
      <c r="M782" s="1" t="s">
        <v>9472</v>
      </c>
      <c r="N782" s="1">
        <v>1036952.43</v>
      </c>
      <c r="O782" s="1">
        <v>1037266</v>
      </c>
      <c r="P782" s="1">
        <v>313.56999999994878</v>
      </c>
      <c r="Q782" s="1">
        <v>7</v>
      </c>
      <c r="R782" s="1">
        <v>19</v>
      </c>
      <c r="S782" s="1" t="s">
        <v>54</v>
      </c>
      <c r="T782" s="1" t="s">
        <v>447</v>
      </c>
      <c r="W782" s="1">
        <v>0</v>
      </c>
      <c r="X782" s="1" t="s">
        <v>58</v>
      </c>
    </row>
    <row r="783" spans="1:27" x14ac:dyDescent="0.2">
      <c r="A783" s="1">
        <f t="shared" si="48"/>
        <v>1037266</v>
      </c>
      <c r="B783" s="1">
        <f t="shared" si="48"/>
        <v>1037300.25</v>
      </c>
      <c r="C783" s="11" t="s">
        <v>52</v>
      </c>
      <c r="D783" s="12">
        <f>INDEX(families!$A:$A,MATCH(E783,families!$B:$B,0))</f>
        <v>2</v>
      </c>
      <c r="E783" s="1" t="str">
        <f t="shared" si="49"/>
        <v>FBE</v>
      </c>
      <c r="F783" s="1">
        <f t="shared" si="50"/>
        <v>21.5</v>
      </c>
      <c r="G783" s="1" t="str">
        <f t="shared" si="51"/>
        <v>21.5mm FBE</v>
      </c>
      <c r="H783" s="1" t="str">
        <f>_xlfn.CONCAT(TEXT(R783,"0.0"),"mm ",INDEX('Pipe Lookup'!D:D,MATCH('~17 Pipe Segmentation'!S783,'Pipe Lookup'!C:C,0))," TYPE ",Q783)</f>
        <v>21.5mm Fusion-Bonded Epoxy TYPE 34</v>
      </c>
      <c r="M783" s="1" t="s">
        <v>9472</v>
      </c>
      <c r="N783" s="1">
        <v>1037266</v>
      </c>
      <c r="O783" s="1">
        <v>1037300.25</v>
      </c>
      <c r="P783" s="1">
        <v>34.25</v>
      </c>
      <c r="Q783" s="1">
        <v>34</v>
      </c>
      <c r="R783" s="1">
        <v>21.5</v>
      </c>
      <c r="S783" s="1" t="s">
        <v>54</v>
      </c>
      <c r="T783" s="1" t="s">
        <v>447</v>
      </c>
      <c r="W783" s="1">
        <v>0</v>
      </c>
      <c r="X783" s="1" t="s">
        <v>58</v>
      </c>
    </row>
    <row r="784" spans="1:27" x14ac:dyDescent="0.2">
      <c r="A784" s="1">
        <f t="shared" si="48"/>
        <v>1037300.25</v>
      </c>
      <c r="B784" s="1">
        <f t="shared" si="48"/>
        <v>1037308</v>
      </c>
      <c r="C784" s="11" t="s">
        <v>52</v>
      </c>
      <c r="D784" s="12">
        <f>INDEX(families!$A:$A,MATCH(E784,families!$B:$B,0))</f>
        <v>3</v>
      </c>
      <c r="E784" s="1" t="str">
        <f t="shared" si="49"/>
        <v>LE</v>
      </c>
      <c r="F784" s="1">
        <f t="shared" si="50"/>
        <v>23.7</v>
      </c>
      <c r="G784" s="1" t="str">
        <f t="shared" si="51"/>
        <v>23.7mm LE</v>
      </c>
      <c r="H784" s="1" t="str">
        <f>_xlfn.CONCAT(TEXT(R784,"0.0"),"mm ",INDEX('Pipe Lookup'!D:D,MATCH('~17 Pipe Segmentation'!S784,'Pipe Lookup'!C:C,0))," TYPE ",Q784)</f>
        <v>23.7mm Elbow TYPE 28</v>
      </c>
      <c r="M784" s="1" t="s">
        <v>9472</v>
      </c>
      <c r="N784" s="1">
        <v>1037300.25</v>
      </c>
      <c r="O784" s="1">
        <v>1037308</v>
      </c>
      <c r="P784" s="1">
        <v>7.75</v>
      </c>
      <c r="Q784" s="1">
        <v>28</v>
      </c>
      <c r="R784" s="1">
        <v>23.7</v>
      </c>
      <c r="S784" s="1" t="s">
        <v>56</v>
      </c>
      <c r="T784" s="1" t="s">
        <v>447</v>
      </c>
      <c r="V784" s="1" t="s">
        <v>9637</v>
      </c>
      <c r="W784" s="1">
        <v>0</v>
      </c>
      <c r="X784" s="1" t="s">
        <v>58</v>
      </c>
    </row>
    <row r="785" spans="1:24" x14ac:dyDescent="0.2">
      <c r="A785" s="1">
        <f t="shared" si="48"/>
        <v>1037308</v>
      </c>
      <c r="B785" s="1">
        <f t="shared" si="48"/>
        <v>1037314.93</v>
      </c>
      <c r="C785" s="11" t="s">
        <v>52</v>
      </c>
      <c r="D785" s="12">
        <f>INDEX(families!$A:$A,MATCH(E785,families!$B:$B,0))</f>
        <v>3</v>
      </c>
      <c r="E785" s="1" t="str">
        <f t="shared" si="49"/>
        <v>LE</v>
      </c>
      <c r="F785" s="1">
        <f t="shared" si="50"/>
        <v>23.7</v>
      </c>
      <c r="G785" s="1" t="str">
        <f t="shared" si="51"/>
        <v>23.7mm LE</v>
      </c>
      <c r="H785" s="1" t="str">
        <f>_xlfn.CONCAT(TEXT(R785,"0.0"),"mm ",INDEX('Pipe Lookup'!D:D,MATCH('~17 Pipe Segmentation'!S785,'Pipe Lookup'!C:C,0))," TYPE ",Q785)</f>
        <v>23.7mm Elbow TYPE 28</v>
      </c>
      <c r="M785" s="1" t="s">
        <v>9472</v>
      </c>
      <c r="N785" s="1">
        <v>1037308</v>
      </c>
      <c r="O785" s="1">
        <v>1037314.93</v>
      </c>
      <c r="P785" s="1">
        <v>6.9300000000512227</v>
      </c>
      <c r="Q785" s="1">
        <v>28</v>
      </c>
      <c r="R785" s="1">
        <v>23.7</v>
      </c>
      <c r="S785" s="1" t="s">
        <v>56</v>
      </c>
      <c r="T785" s="1" t="s">
        <v>447</v>
      </c>
      <c r="V785" s="1" t="s">
        <v>9638</v>
      </c>
      <c r="W785" s="1">
        <v>0</v>
      </c>
      <c r="X785" s="1" t="s">
        <v>84</v>
      </c>
    </row>
    <row r="786" spans="1:24" x14ac:dyDescent="0.2">
      <c r="A786" s="1">
        <f t="shared" si="48"/>
        <v>1037314.93</v>
      </c>
      <c r="B786" s="1">
        <f t="shared" si="48"/>
        <v>1037473</v>
      </c>
      <c r="C786" s="11" t="s">
        <v>52</v>
      </c>
      <c r="D786" s="12">
        <f>INDEX(families!$A:$A,MATCH(E786,families!$B:$B,0))</f>
        <v>2</v>
      </c>
      <c r="E786" s="1" t="str">
        <f t="shared" si="49"/>
        <v>FBE</v>
      </c>
      <c r="F786" s="1">
        <f t="shared" si="50"/>
        <v>21.5</v>
      </c>
      <c r="G786" s="1" t="str">
        <f t="shared" si="51"/>
        <v>21.5mm FBE</v>
      </c>
      <c r="H786" s="1" t="str">
        <f>_xlfn.CONCAT(TEXT(R786,"0.0"),"mm ",INDEX('Pipe Lookup'!D:D,MATCH('~17 Pipe Segmentation'!S786,'Pipe Lookup'!C:C,0))," TYPE ",Q786)</f>
        <v>21.5mm Fusion-Bonded Epoxy TYPE 34</v>
      </c>
      <c r="M786" s="1" t="s">
        <v>9472</v>
      </c>
      <c r="N786" s="1">
        <v>1037314.93</v>
      </c>
      <c r="O786" s="1">
        <v>1037473</v>
      </c>
      <c r="P786" s="1">
        <v>158.06999999994878</v>
      </c>
      <c r="Q786" s="1">
        <v>34</v>
      </c>
      <c r="R786" s="1">
        <v>21.5</v>
      </c>
      <c r="S786" s="1" t="s">
        <v>54</v>
      </c>
      <c r="T786" s="1" t="s">
        <v>447</v>
      </c>
      <c r="W786" s="1">
        <v>0</v>
      </c>
      <c r="X786" s="1" t="s">
        <v>58</v>
      </c>
    </row>
    <row r="787" spans="1:24" x14ac:dyDescent="0.2">
      <c r="A787" s="1">
        <f t="shared" si="48"/>
        <v>1037473</v>
      </c>
      <c r="B787" s="1">
        <f t="shared" si="48"/>
        <v>1037479</v>
      </c>
      <c r="C787" s="11" t="s">
        <v>52</v>
      </c>
      <c r="D787" s="12">
        <f>INDEX(families!$A:$A,MATCH(E787,families!$B:$B,0))</f>
        <v>3</v>
      </c>
      <c r="E787" s="1" t="str">
        <f t="shared" si="49"/>
        <v>LE</v>
      </c>
      <c r="F787" s="1">
        <f t="shared" si="50"/>
        <v>23.7</v>
      </c>
      <c r="G787" s="1" t="str">
        <f t="shared" si="51"/>
        <v>23.7mm LE</v>
      </c>
      <c r="H787" s="1" t="str">
        <f>_xlfn.CONCAT(TEXT(R787,"0.0"),"mm ",INDEX('Pipe Lookup'!D:D,MATCH('~17 Pipe Segmentation'!S787,'Pipe Lookup'!C:C,0))," TYPE ",Q787)</f>
        <v>23.7mm Elbow TYPE 28</v>
      </c>
      <c r="M787" s="1" t="s">
        <v>9472</v>
      </c>
      <c r="N787" s="1">
        <v>1037473</v>
      </c>
      <c r="O787" s="1">
        <v>1037479</v>
      </c>
      <c r="P787" s="1">
        <v>6</v>
      </c>
      <c r="Q787" s="1">
        <v>28</v>
      </c>
      <c r="R787" s="1">
        <v>23.7</v>
      </c>
      <c r="S787" s="1" t="s">
        <v>56</v>
      </c>
      <c r="T787" s="1" t="s">
        <v>447</v>
      </c>
      <c r="V787" s="1" t="s">
        <v>9639</v>
      </c>
      <c r="W787" s="1">
        <v>0</v>
      </c>
      <c r="X787" s="1" t="s">
        <v>58</v>
      </c>
    </row>
    <row r="788" spans="1:24" x14ac:dyDescent="0.2">
      <c r="A788" s="1">
        <f t="shared" si="48"/>
        <v>1037479</v>
      </c>
      <c r="B788" s="1">
        <f t="shared" si="48"/>
        <v>1037484.36</v>
      </c>
      <c r="C788" s="11" t="s">
        <v>52</v>
      </c>
      <c r="D788" s="12">
        <f>INDEX(families!$A:$A,MATCH(E788,families!$B:$B,0))</f>
        <v>3</v>
      </c>
      <c r="E788" s="1" t="str">
        <f t="shared" si="49"/>
        <v>LE</v>
      </c>
      <c r="F788" s="1">
        <f t="shared" si="50"/>
        <v>23.7</v>
      </c>
      <c r="G788" s="1" t="str">
        <f t="shared" si="51"/>
        <v>23.7mm LE</v>
      </c>
      <c r="H788" s="1" t="str">
        <f>_xlfn.CONCAT(TEXT(R788,"0.0"),"mm ",INDEX('Pipe Lookup'!D:D,MATCH('~17 Pipe Segmentation'!S788,'Pipe Lookup'!C:C,0))," TYPE ",Q788)</f>
        <v>23.7mm Elbow TYPE 28</v>
      </c>
      <c r="M788" s="1" t="s">
        <v>9472</v>
      </c>
      <c r="N788" s="1">
        <v>1037479</v>
      </c>
      <c r="O788" s="1">
        <v>1037484.36</v>
      </c>
      <c r="P788" s="1">
        <v>5.3599999999860302</v>
      </c>
      <c r="Q788" s="1">
        <v>28</v>
      </c>
      <c r="R788" s="1">
        <v>23.7</v>
      </c>
      <c r="S788" s="1" t="s">
        <v>56</v>
      </c>
      <c r="T788" s="1" t="s">
        <v>447</v>
      </c>
      <c r="V788" s="1" t="s">
        <v>9640</v>
      </c>
      <c r="W788" s="1">
        <v>0</v>
      </c>
      <c r="X788" s="1" t="s">
        <v>84</v>
      </c>
    </row>
    <row r="789" spans="1:24" x14ac:dyDescent="0.2">
      <c r="A789" s="1">
        <f t="shared" si="48"/>
        <v>1037484.36</v>
      </c>
      <c r="B789" s="1">
        <f t="shared" si="48"/>
        <v>1037592.29</v>
      </c>
      <c r="C789" s="11" t="s">
        <v>52</v>
      </c>
      <c r="D789" s="12">
        <f>INDEX(families!$A:$A,MATCH(E789,families!$B:$B,0))</f>
        <v>2</v>
      </c>
      <c r="E789" s="1" t="str">
        <f t="shared" si="49"/>
        <v>FBE</v>
      </c>
      <c r="F789" s="1">
        <f t="shared" si="50"/>
        <v>21.5</v>
      </c>
      <c r="G789" s="1" t="str">
        <f t="shared" si="51"/>
        <v>21.5mm FBE</v>
      </c>
      <c r="H789" s="1" t="str">
        <f>_xlfn.CONCAT(TEXT(R789,"0.0"),"mm ",INDEX('Pipe Lookup'!D:D,MATCH('~17 Pipe Segmentation'!S789,'Pipe Lookup'!C:C,0))," TYPE ",Q789)</f>
        <v>21.5mm Fusion-Bonded Epoxy TYPE 34</v>
      </c>
      <c r="M789" s="1" t="s">
        <v>9472</v>
      </c>
      <c r="N789" s="1">
        <v>1037484.36</v>
      </c>
      <c r="O789" s="1">
        <v>1037592.29</v>
      </c>
      <c r="P789" s="1">
        <v>107.93000000005122</v>
      </c>
      <c r="Q789" s="1">
        <v>34</v>
      </c>
      <c r="R789" s="1">
        <v>21.5</v>
      </c>
      <c r="S789" s="1" t="s">
        <v>54</v>
      </c>
      <c r="T789" s="1" t="s">
        <v>447</v>
      </c>
      <c r="W789" s="1">
        <v>0</v>
      </c>
      <c r="X789" s="1" t="s">
        <v>58</v>
      </c>
    </row>
    <row r="790" spans="1:24" x14ac:dyDescent="0.2">
      <c r="A790" s="1">
        <f t="shared" si="48"/>
        <v>1037592.29</v>
      </c>
      <c r="B790" s="1">
        <f t="shared" si="48"/>
        <v>1037597.19</v>
      </c>
      <c r="C790" s="11" t="s">
        <v>52</v>
      </c>
      <c r="D790" s="12">
        <f>INDEX(families!$A:$A,MATCH(E790,families!$B:$B,0))</f>
        <v>3</v>
      </c>
      <c r="E790" s="1" t="str">
        <f t="shared" si="49"/>
        <v>LE</v>
      </c>
      <c r="F790" s="1">
        <f t="shared" si="50"/>
        <v>23.7</v>
      </c>
      <c r="G790" s="1" t="str">
        <f t="shared" si="51"/>
        <v>23.7mm LE</v>
      </c>
      <c r="H790" s="1" t="str">
        <f>_xlfn.CONCAT(TEXT(R790,"0.0"),"mm ",INDEX('Pipe Lookup'!D:D,MATCH('~17 Pipe Segmentation'!S790,'Pipe Lookup'!C:C,0))," TYPE ",Q790)</f>
        <v>23.7mm Elbow TYPE 28</v>
      </c>
      <c r="M790" s="1" t="s">
        <v>9472</v>
      </c>
      <c r="N790" s="1">
        <v>1037592.29</v>
      </c>
      <c r="O790" s="1">
        <v>1037597.19</v>
      </c>
      <c r="P790" s="1">
        <v>4.8999999999068677</v>
      </c>
      <c r="Q790" s="1">
        <v>28</v>
      </c>
      <c r="R790" s="1">
        <v>23.7</v>
      </c>
      <c r="S790" s="1" t="s">
        <v>56</v>
      </c>
      <c r="T790" s="1" t="s">
        <v>447</v>
      </c>
      <c r="V790" s="1" t="s">
        <v>9641</v>
      </c>
      <c r="W790" s="1">
        <v>0</v>
      </c>
      <c r="X790" s="1" t="s">
        <v>58</v>
      </c>
    </row>
    <row r="791" spans="1:24" x14ac:dyDescent="0.2">
      <c r="A791" s="1">
        <f t="shared" si="48"/>
        <v>1037597.19</v>
      </c>
      <c r="B791" s="1">
        <f t="shared" si="48"/>
        <v>1037656.01</v>
      </c>
      <c r="C791" s="11" t="s">
        <v>52</v>
      </c>
      <c r="D791" s="12">
        <f>INDEX(families!$A:$A,MATCH(E791,families!$B:$B,0))</f>
        <v>2</v>
      </c>
      <c r="E791" s="1" t="str">
        <f t="shared" si="49"/>
        <v>FBE</v>
      </c>
      <c r="F791" s="1">
        <f t="shared" si="50"/>
        <v>21.5</v>
      </c>
      <c r="G791" s="1" t="str">
        <f t="shared" si="51"/>
        <v>21.5mm FBE</v>
      </c>
      <c r="H791" s="1" t="str">
        <f>_xlfn.CONCAT(TEXT(R791,"0.0"),"mm ",INDEX('Pipe Lookup'!D:D,MATCH('~17 Pipe Segmentation'!S791,'Pipe Lookup'!C:C,0))," TYPE ",Q791)</f>
        <v>21.5mm Fusion-Bonded Epoxy TYPE 34</v>
      </c>
      <c r="M791" s="1" t="s">
        <v>9472</v>
      </c>
      <c r="N791" s="1">
        <v>1037597.19</v>
      </c>
      <c r="O791" s="1">
        <v>1037656.01</v>
      </c>
      <c r="P791" s="1">
        <v>58.820000000065193</v>
      </c>
      <c r="Q791" s="1">
        <v>34</v>
      </c>
      <c r="R791" s="1">
        <v>21.5</v>
      </c>
      <c r="S791" s="1" t="s">
        <v>54</v>
      </c>
      <c r="T791" s="1" t="s">
        <v>447</v>
      </c>
      <c r="W791" s="1">
        <v>0</v>
      </c>
      <c r="X791" s="1" t="s">
        <v>58</v>
      </c>
    </row>
    <row r="792" spans="1:24" x14ac:dyDescent="0.2">
      <c r="A792" s="1">
        <f t="shared" si="48"/>
        <v>1037656.01</v>
      </c>
      <c r="B792" s="1">
        <f t="shared" si="48"/>
        <v>1037660.8</v>
      </c>
      <c r="C792" s="11" t="s">
        <v>52</v>
      </c>
      <c r="D792" s="12">
        <f>INDEX(families!$A:$A,MATCH(E792,families!$B:$B,0))</f>
        <v>3</v>
      </c>
      <c r="E792" s="1" t="str">
        <f t="shared" si="49"/>
        <v>LE</v>
      </c>
      <c r="F792" s="1">
        <f t="shared" si="50"/>
        <v>23.7</v>
      </c>
      <c r="G792" s="1" t="str">
        <f t="shared" si="51"/>
        <v>23.7mm LE</v>
      </c>
      <c r="H792" s="1" t="str">
        <f>_xlfn.CONCAT(TEXT(R792,"0.0"),"mm ",INDEX('Pipe Lookup'!D:D,MATCH('~17 Pipe Segmentation'!S792,'Pipe Lookup'!C:C,0))," TYPE ",Q792)</f>
        <v>23.7mm Elbow TYPE 28</v>
      </c>
      <c r="M792" s="1" t="s">
        <v>9472</v>
      </c>
      <c r="N792" s="1">
        <v>1037656.01</v>
      </c>
      <c r="O792" s="1">
        <v>1037660.8</v>
      </c>
      <c r="P792" s="1">
        <v>4.7900000000372529</v>
      </c>
      <c r="Q792" s="1">
        <v>28</v>
      </c>
      <c r="R792" s="1">
        <v>23.7</v>
      </c>
      <c r="S792" s="1" t="s">
        <v>56</v>
      </c>
      <c r="T792" s="1" t="s">
        <v>447</v>
      </c>
      <c r="V792" s="1" t="s">
        <v>9642</v>
      </c>
      <c r="W792" s="1">
        <v>0</v>
      </c>
      <c r="X792" s="1" t="s">
        <v>58</v>
      </c>
    </row>
    <row r="793" spans="1:24" x14ac:dyDescent="0.2">
      <c r="A793" s="1">
        <f t="shared" si="48"/>
        <v>1037660.8</v>
      </c>
      <c r="B793" s="1">
        <f t="shared" si="48"/>
        <v>1037676</v>
      </c>
      <c r="C793" s="11" t="s">
        <v>52</v>
      </c>
      <c r="D793" s="12">
        <f>INDEX(families!$A:$A,MATCH(E793,families!$B:$B,0))</f>
        <v>2</v>
      </c>
      <c r="E793" s="1" t="str">
        <f t="shared" si="49"/>
        <v>FBE</v>
      </c>
      <c r="F793" s="1">
        <f t="shared" si="50"/>
        <v>21.5</v>
      </c>
      <c r="G793" s="1" t="str">
        <f t="shared" si="51"/>
        <v>21.5mm FBE</v>
      </c>
      <c r="H793" s="1" t="str">
        <f>_xlfn.CONCAT(TEXT(R793,"0.0"),"mm ",INDEX('Pipe Lookup'!D:D,MATCH('~17 Pipe Segmentation'!S793,'Pipe Lookup'!C:C,0))," TYPE ",Q793)</f>
        <v>21.5mm Fusion-Bonded Epoxy TYPE 34</v>
      </c>
      <c r="M793" s="1" t="s">
        <v>9472</v>
      </c>
      <c r="N793" s="1">
        <v>1037660.8</v>
      </c>
      <c r="O793" s="1">
        <v>1037676</v>
      </c>
      <c r="P793" s="1">
        <v>15.199999999953434</v>
      </c>
      <c r="Q793" s="1">
        <v>34</v>
      </c>
      <c r="R793" s="1">
        <v>21.5</v>
      </c>
      <c r="S793" s="1" t="s">
        <v>54</v>
      </c>
      <c r="T793" s="1" t="s">
        <v>447</v>
      </c>
      <c r="W793" s="1">
        <v>0</v>
      </c>
      <c r="X793" s="1" t="s">
        <v>58</v>
      </c>
    </row>
    <row r="794" spans="1:24" x14ac:dyDescent="0.2">
      <c r="A794" s="1">
        <f t="shared" si="48"/>
        <v>1037676</v>
      </c>
      <c r="B794" s="1">
        <f t="shared" si="48"/>
        <v>1037721</v>
      </c>
      <c r="C794" s="11" t="s">
        <v>52</v>
      </c>
      <c r="D794" s="12">
        <f>INDEX(families!$A:$A,MATCH(E794,families!$B:$B,0))</f>
        <v>2</v>
      </c>
      <c r="E794" s="1" t="str">
        <f t="shared" si="49"/>
        <v>FBE</v>
      </c>
      <c r="F794" s="1">
        <f t="shared" si="50"/>
        <v>19</v>
      </c>
      <c r="G794" s="1" t="str">
        <f t="shared" si="51"/>
        <v>19.0mm FBE</v>
      </c>
      <c r="H794" s="1" t="str">
        <f>_xlfn.CONCAT(TEXT(R794,"0.0"),"mm ",INDEX('Pipe Lookup'!D:D,MATCH('~17 Pipe Segmentation'!S794,'Pipe Lookup'!C:C,0))," TYPE ",Q794)</f>
        <v>19.0mm Fusion-Bonded Epoxy TYPE 7</v>
      </c>
      <c r="M794" s="1" t="s">
        <v>9472</v>
      </c>
      <c r="N794" s="1">
        <v>1037676</v>
      </c>
      <c r="O794" s="1">
        <v>1037721</v>
      </c>
      <c r="P794" s="1">
        <v>45</v>
      </c>
      <c r="Q794" s="1">
        <v>7</v>
      </c>
      <c r="R794" s="1">
        <v>19</v>
      </c>
      <c r="S794" s="1" t="s">
        <v>54</v>
      </c>
      <c r="T794" s="1" t="s">
        <v>447</v>
      </c>
      <c r="V794" s="1" t="s">
        <v>65</v>
      </c>
      <c r="W794" s="1">
        <v>0</v>
      </c>
      <c r="X794" s="1" t="s">
        <v>58</v>
      </c>
    </row>
    <row r="795" spans="1:24" x14ac:dyDescent="0.2">
      <c r="A795" s="1">
        <f t="shared" si="48"/>
        <v>1037721</v>
      </c>
      <c r="B795" s="1">
        <f t="shared" si="48"/>
        <v>1037726</v>
      </c>
      <c r="C795" s="11" t="s">
        <v>52</v>
      </c>
      <c r="D795" s="12">
        <f>INDEX(families!$A:$A,MATCH(E795,families!$B:$B,0))</f>
        <v>3</v>
      </c>
      <c r="E795" s="1" t="str">
        <f t="shared" si="49"/>
        <v>LE</v>
      </c>
      <c r="F795" s="1">
        <f t="shared" si="50"/>
        <v>23.7</v>
      </c>
      <c r="G795" s="1" t="str">
        <f t="shared" si="51"/>
        <v>23.7mm LE</v>
      </c>
      <c r="H795" s="1" t="str">
        <f>_xlfn.CONCAT(TEXT(R795,"0.0"),"mm ",INDEX('Pipe Lookup'!D:D,MATCH('~17 Pipe Segmentation'!S795,'Pipe Lookup'!C:C,0))," TYPE ",Q795)</f>
        <v>23.7mm Elbow TYPE 28</v>
      </c>
      <c r="M795" s="1" t="s">
        <v>9472</v>
      </c>
      <c r="N795" s="1">
        <v>1037721</v>
      </c>
      <c r="O795" s="1" t="s">
        <v>458</v>
      </c>
      <c r="P795" s="1">
        <v>5</v>
      </c>
      <c r="Q795" s="1">
        <v>28</v>
      </c>
      <c r="R795" s="1">
        <v>23.7</v>
      </c>
      <c r="S795" s="1" t="s">
        <v>56</v>
      </c>
      <c r="T795" s="1" t="s">
        <v>447</v>
      </c>
      <c r="V795" s="1" t="s">
        <v>9643</v>
      </c>
      <c r="W795" s="1">
        <v>0</v>
      </c>
      <c r="X795" s="1" t="s">
        <v>58</v>
      </c>
    </row>
    <row r="796" spans="1:24" x14ac:dyDescent="0.2">
      <c r="A796" s="1">
        <f t="shared" si="48"/>
        <v>1037726</v>
      </c>
      <c r="B796" s="1">
        <f t="shared" si="48"/>
        <v>1037775</v>
      </c>
      <c r="C796" s="11" t="s">
        <v>52</v>
      </c>
      <c r="D796" s="12">
        <f>INDEX(families!$A:$A,MATCH(E796,families!$B:$B,0))</f>
        <v>2</v>
      </c>
      <c r="E796" s="1" t="str">
        <f t="shared" si="49"/>
        <v>FBE</v>
      </c>
      <c r="F796" s="1">
        <f t="shared" si="50"/>
        <v>21.5</v>
      </c>
      <c r="G796" s="1" t="str">
        <f t="shared" si="51"/>
        <v>21.5mm FBE</v>
      </c>
      <c r="H796" s="1" t="str">
        <f>_xlfn.CONCAT(TEXT(R796,"0.0"),"mm ",INDEX('Pipe Lookup'!D:D,MATCH('~17 Pipe Segmentation'!S796,'Pipe Lookup'!C:C,0))," TYPE ",Q796)</f>
        <v>21.5mm Fusion-Bonded Epoxy TYPE 34</v>
      </c>
      <c r="M796" s="1" t="s">
        <v>9472</v>
      </c>
      <c r="N796" s="1" t="s">
        <v>458</v>
      </c>
      <c r="O796" s="1" t="s">
        <v>460</v>
      </c>
      <c r="P796" s="1">
        <v>49</v>
      </c>
      <c r="Q796" s="1">
        <v>34</v>
      </c>
      <c r="R796" s="1">
        <v>21.5</v>
      </c>
      <c r="S796" s="1" t="s">
        <v>54</v>
      </c>
      <c r="T796" s="1" t="s">
        <v>447</v>
      </c>
      <c r="V796" s="1" t="s">
        <v>65</v>
      </c>
      <c r="W796" s="1">
        <v>0</v>
      </c>
      <c r="X796" s="1" t="s">
        <v>58</v>
      </c>
    </row>
    <row r="797" spans="1:24" x14ac:dyDescent="0.2">
      <c r="A797" s="1">
        <f t="shared" si="48"/>
        <v>1037775</v>
      </c>
      <c r="B797" s="1">
        <f t="shared" si="48"/>
        <v>1037780</v>
      </c>
      <c r="C797" s="11" t="s">
        <v>52</v>
      </c>
      <c r="D797" s="12">
        <f>INDEX(families!$A:$A,MATCH(E797,families!$B:$B,0))</f>
        <v>3</v>
      </c>
      <c r="E797" s="1" t="str">
        <f t="shared" si="49"/>
        <v>LE</v>
      </c>
      <c r="F797" s="1">
        <f t="shared" si="50"/>
        <v>23.7</v>
      </c>
      <c r="G797" s="1" t="str">
        <f t="shared" si="51"/>
        <v>23.7mm LE</v>
      </c>
      <c r="H797" s="1" t="str">
        <f>_xlfn.CONCAT(TEXT(R797,"0.0"),"mm ",INDEX('Pipe Lookup'!D:D,MATCH('~17 Pipe Segmentation'!S797,'Pipe Lookup'!C:C,0))," TYPE ",Q797)</f>
        <v>23.7mm Elbow TYPE 28</v>
      </c>
      <c r="M797" s="1" t="s">
        <v>9472</v>
      </c>
      <c r="N797" s="1" t="s">
        <v>460</v>
      </c>
      <c r="O797" s="1" t="s">
        <v>461</v>
      </c>
      <c r="P797" s="1">
        <v>5</v>
      </c>
      <c r="Q797" s="1">
        <v>28</v>
      </c>
      <c r="R797" s="1">
        <v>23.7</v>
      </c>
      <c r="S797" s="1" t="s">
        <v>56</v>
      </c>
      <c r="T797" s="1" t="s">
        <v>447</v>
      </c>
      <c r="V797" s="1" t="s">
        <v>462</v>
      </c>
      <c r="W797" s="1">
        <v>0</v>
      </c>
      <c r="X797" s="1" t="s">
        <v>58</v>
      </c>
    </row>
    <row r="798" spans="1:24" x14ac:dyDescent="0.2">
      <c r="A798" s="1">
        <f t="shared" si="48"/>
        <v>1037780</v>
      </c>
      <c r="B798" s="1">
        <f t="shared" si="48"/>
        <v>1037839</v>
      </c>
      <c r="C798" s="11" t="s">
        <v>52</v>
      </c>
      <c r="D798" s="12">
        <f>INDEX(families!$A:$A,MATCH(E798,families!$B:$B,0))</f>
        <v>2</v>
      </c>
      <c r="E798" s="1" t="str">
        <f t="shared" si="49"/>
        <v>FBE</v>
      </c>
      <c r="F798" s="1">
        <f t="shared" si="50"/>
        <v>21.5</v>
      </c>
      <c r="G798" s="1" t="str">
        <f t="shared" si="51"/>
        <v>21.5mm FBE</v>
      </c>
      <c r="H798" s="1" t="str">
        <f>_xlfn.CONCAT(TEXT(R798,"0.0"),"mm ",INDEX('Pipe Lookup'!D:D,MATCH('~17 Pipe Segmentation'!S798,'Pipe Lookup'!C:C,0))," TYPE ",Q798)</f>
        <v>21.5mm Fusion-Bonded Epoxy TYPE 34</v>
      </c>
      <c r="M798" s="1" t="s">
        <v>9472</v>
      </c>
      <c r="N798" s="1" t="s">
        <v>461</v>
      </c>
      <c r="O798" s="1" t="s">
        <v>463</v>
      </c>
      <c r="P798" s="1">
        <v>59</v>
      </c>
      <c r="Q798" s="1">
        <v>34</v>
      </c>
      <c r="R798" s="1">
        <v>21.5</v>
      </c>
      <c r="S798" s="1" t="s">
        <v>54</v>
      </c>
      <c r="T798" s="1" t="s">
        <v>447</v>
      </c>
      <c r="V798" s="1" t="s">
        <v>65</v>
      </c>
      <c r="W798" s="1">
        <v>0</v>
      </c>
      <c r="X798" s="1" t="s">
        <v>58</v>
      </c>
    </row>
    <row r="799" spans="1:24" x14ac:dyDescent="0.2">
      <c r="A799" s="1">
        <f t="shared" si="48"/>
        <v>1037839</v>
      </c>
      <c r="B799" s="1">
        <f t="shared" si="48"/>
        <v>1037844</v>
      </c>
      <c r="C799" s="11" t="s">
        <v>52</v>
      </c>
      <c r="D799" s="12">
        <f>INDEX(families!$A:$A,MATCH(E799,families!$B:$B,0))</f>
        <v>3</v>
      </c>
      <c r="E799" s="1" t="str">
        <f t="shared" si="49"/>
        <v>LE</v>
      </c>
      <c r="F799" s="1">
        <f t="shared" si="50"/>
        <v>23.7</v>
      </c>
      <c r="G799" s="1" t="str">
        <f t="shared" si="51"/>
        <v>23.7mm LE</v>
      </c>
      <c r="H799" s="1" t="str">
        <f>_xlfn.CONCAT(TEXT(R799,"0.0"),"mm ",INDEX('Pipe Lookup'!D:D,MATCH('~17 Pipe Segmentation'!S799,'Pipe Lookup'!C:C,0))," TYPE ",Q799)</f>
        <v>23.7mm Elbow TYPE 28</v>
      </c>
      <c r="M799" s="1" t="s">
        <v>9472</v>
      </c>
      <c r="N799" s="1" t="s">
        <v>463</v>
      </c>
      <c r="O799" s="1" t="s">
        <v>464</v>
      </c>
      <c r="P799" s="1">
        <v>5</v>
      </c>
      <c r="Q799" s="1">
        <v>28</v>
      </c>
      <c r="R799" s="1">
        <v>23.7</v>
      </c>
      <c r="S799" s="1" t="s">
        <v>56</v>
      </c>
      <c r="T799" s="1" t="s">
        <v>447</v>
      </c>
      <c r="V799" s="1" t="s">
        <v>465</v>
      </c>
      <c r="W799" s="1">
        <v>0</v>
      </c>
      <c r="X799" s="1" t="s">
        <v>58</v>
      </c>
    </row>
    <row r="800" spans="1:24" x14ac:dyDescent="0.2">
      <c r="A800" s="1">
        <f t="shared" si="48"/>
        <v>1037844</v>
      </c>
      <c r="B800" s="1">
        <f t="shared" si="48"/>
        <v>1037862</v>
      </c>
      <c r="C800" s="11" t="s">
        <v>52</v>
      </c>
      <c r="D800" s="12">
        <f>INDEX(families!$A:$A,MATCH(E800,families!$B:$B,0))</f>
        <v>1</v>
      </c>
      <c r="E800" s="1" t="str">
        <f t="shared" si="49"/>
        <v>ARO</v>
      </c>
      <c r="F800" s="1">
        <f t="shared" si="50"/>
        <v>21.5</v>
      </c>
      <c r="G800" s="1" t="str">
        <f t="shared" si="51"/>
        <v>21.5mm ARO</v>
      </c>
      <c r="H800" s="1" t="str">
        <f>_xlfn.CONCAT(TEXT(R800,"0.0"),"mm ",INDEX('Pipe Lookup'!D:D,MATCH('~17 Pipe Segmentation'!S800,'Pipe Lookup'!C:C,0))," TYPE ",Q800)</f>
        <v>21.5mm Abrasion-Resistant Overcoat TYPE 15</v>
      </c>
      <c r="M800" s="1" t="s">
        <v>9472</v>
      </c>
      <c r="N800" s="1" t="s">
        <v>464</v>
      </c>
      <c r="O800" s="1" t="s">
        <v>9644</v>
      </c>
      <c r="P800" s="1">
        <v>18</v>
      </c>
      <c r="Q800" s="1">
        <v>15</v>
      </c>
      <c r="R800" s="1">
        <v>21.5</v>
      </c>
      <c r="S800" s="1" t="s">
        <v>78</v>
      </c>
      <c r="T800" s="1" t="s">
        <v>447</v>
      </c>
      <c r="V800" s="1" t="s">
        <v>65</v>
      </c>
      <c r="W800" s="1">
        <v>0</v>
      </c>
      <c r="X800" s="1" t="s">
        <v>58</v>
      </c>
    </row>
    <row r="801" spans="1:24" x14ac:dyDescent="0.2">
      <c r="A801" s="1">
        <f t="shared" si="48"/>
        <v>1037862</v>
      </c>
      <c r="B801" s="1">
        <f t="shared" si="48"/>
        <v>1037990</v>
      </c>
      <c r="C801" s="11" t="s">
        <v>52</v>
      </c>
      <c r="D801" s="12">
        <f>INDEX(families!$A:$A,MATCH(E801,families!$B:$B,0))</f>
        <v>2</v>
      </c>
      <c r="E801" s="1" t="str">
        <f t="shared" si="49"/>
        <v>FBE</v>
      </c>
      <c r="F801" s="1">
        <f t="shared" si="50"/>
        <v>21.5</v>
      </c>
      <c r="G801" s="1" t="str">
        <f t="shared" si="51"/>
        <v>21.5mm FBE</v>
      </c>
      <c r="H801" s="1" t="str">
        <f>_xlfn.CONCAT(TEXT(R801,"0.0"),"mm ",INDEX('Pipe Lookup'!D:D,MATCH('~17 Pipe Segmentation'!S801,'Pipe Lookup'!C:C,0))," TYPE ",Q801)</f>
        <v>21.5mm Fusion-Bonded Epoxy TYPE 34</v>
      </c>
      <c r="M801" s="1" t="s">
        <v>9472</v>
      </c>
      <c r="N801" s="1" t="s">
        <v>9644</v>
      </c>
      <c r="O801" s="1" t="s">
        <v>9645</v>
      </c>
      <c r="P801" s="1">
        <v>128</v>
      </c>
      <c r="Q801" s="1">
        <v>34</v>
      </c>
      <c r="R801" s="1">
        <v>21.5</v>
      </c>
      <c r="S801" s="1" t="s">
        <v>54</v>
      </c>
      <c r="T801" s="1" t="s">
        <v>447</v>
      </c>
      <c r="V801" s="1" t="s">
        <v>65</v>
      </c>
      <c r="W801" s="1">
        <v>0</v>
      </c>
      <c r="X801" s="1" t="s">
        <v>58</v>
      </c>
    </row>
    <row r="802" spans="1:24" x14ac:dyDescent="0.2">
      <c r="A802" s="1">
        <f t="shared" si="48"/>
        <v>1037990</v>
      </c>
      <c r="B802" s="1">
        <f t="shared" si="48"/>
        <v>1037997</v>
      </c>
      <c r="C802" s="11" t="s">
        <v>52</v>
      </c>
      <c r="D802" s="12">
        <f>INDEX(families!$A:$A,MATCH(E802,families!$B:$B,0))</f>
        <v>3</v>
      </c>
      <c r="E802" s="1" t="str">
        <f t="shared" si="49"/>
        <v>LE</v>
      </c>
      <c r="F802" s="1">
        <f t="shared" si="50"/>
        <v>23.7</v>
      </c>
      <c r="G802" s="1" t="str">
        <f t="shared" si="51"/>
        <v>23.7mm LE</v>
      </c>
      <c r="H802" s="1" t="str">
        <f>_xlfn.CONCAT(TEXT(R802,"0.0"),"mm ",INDEX('Pipe Lookup'!D:D,MATCH('~17 Pipe Segmentation'!S802,'Pipe Lookup'!C:C,0))," TYPE ",Q802)</f>
        <v>23.7mm Elbow TYPE 28</v>
      </c>
      <c r="M802" s="1" t="s">
        <v>9472</v>
      </c>
      <c r="N802" s="1" t="s">
        <v>9645</v>
      </c>
      <c r="O802" s="1" t="s">
        <v>9646</v>
      </c>
      <c r="P802" s="1">
        <v>7</v>
      </c>
      <c r="Q802" s="1">
        <v>28</v>
      </c>
      <c r="R802" s="1">
        <v>23.7</v>
      </c>
      <c r="S802" s="1" t="s">
        <v>56</v>
      </c>
      <c r="T802" s="1" t="s">
        <v>447</v>
      </c>
      <c r="V802" s="1" t="s">
        <v>9647</v>
      </c>
      <c r="W802" s="1">
        <v>0</v>
      </c>
      <c r="X802" s="1" t="s">
        <v>58</v>
      </c>
    </row>
    <row r="803" spans="1:24" x14ac:dyDescent="0.2">
      <c r="A803" s="1">
        <f t="shared" si="48"/>
        <v>1037997</v>
      </c>
      <c r="B803" s="1">
        <f t="shared" si="48"/>
        <v>1038086</v>
      </c>
      <c r="C803" s="11" t="s">
        <v>52</v>
      </c>
      <c r="D803" s="12">
        <f>INDEX(families!$A:$A,MATCH(E803,families!$B:$B,0))</f>
        <v>2</v>
      </c>
      <c r="E803" s="1" t="str">
        <f t="shared" si="49"/>
        <v>FBE</v>
      </c>
      <c r="F803" s="1">
        <f t="shared" si="50"/>
        <v>21.5</v>
      </c>
      <c r="G803" s="1" t="str">
        <f t="shared" si="51"/>
        <v>21.5mm FBE</v>
      </c>
      <c r="H803" s="1" t="str">
        <f>_xlfn.CONCAT(TEXT(R803,"0.0"),"mm ",INDEX('Pipe Lookup'!D:D,MATCH('~17 Pipe Segmentation'!S803,'Pipe Lookup'!C:C,0))," TYPE ",Q803)</f>
        <v>21.5mm Fusion-Bonded Epoxy TYPE 34</v>
      </c>
      <c r="M803" s="1" t="s">
        <v>9472</v>
      </c>
      <c r="N803" s="1" t="s">
        <v>9646</v>
      </c>
      <c r="O803" s="1" t="s">
        <v>9648</v>
      </c>
      <c r="P803" s="1">
        <v>89</v>
      </c>
      <c r="Q803" s="1">
        <v>34</v>
      </c>
      <c r="R803" s="1">
        <v>21.5</v>
      </c>
      <c r="S803" s="1" t="s">
        <v>54</v>
      </c>
      <c r="T803" s="1" t="s">
        <v>447</v>
      </c>
      <c r="V803" s="1" t="s">
        <v>9649</v>
      </c>
      <c r="W803" s="1">
        <v>0</v>
      </c>
      <c r="X803" s="1" t="s">
        <v>58</v>
      </c>
    </row>
    <row r="804" spans="1:24" x14ac:dyDescent="0.2">
      <c r="A804" s="1">
        <f t="shared" si="48"/>
        <v>1038091</v>
      </c>
      <c r="B804" s="1">
        <f t="shared" si="48"/>
        <v>1038555.59</v>
      </c>
      <c r="C804" s="11" t="s">
        <v>52</v>
      </c>
      <c r="D804" s="12">
        <f>INDEX(families!$A:$A,MATCH(E804,families!$B:$B,0))</f>
        <v>2</v>
      </c>
      <c r="E804" s="1" t="str">
        <f t="shared" si="49"/>
        <v>FBE</v>
      </c>
      <c r="F804" s="1">
        <f t="shared" si="50"/>
        <v>21.5</v>
      </c>
      <c r="G804" s="1" t="str">
        <f t="shared" si="51"/>
        <v>21.5mm FBE</v>
      </c>
      <c r="H804" s="1" t="str">
        <f>_xlfn.CONCAT(TEXT(R804,"0.0"),"mm ",INDEX('Pipe Lookup'!D:D,MATCH('~17 Pipe Segmentation'!S804,'Pipe Lookup'!C:C,0))," TYPE ",Q804)</f>
        <v>21.5mm Fusion-Bonded Epoxy TYPE 34</v>
      </c>
      <c r="M804" s="1" t="s">
        <v>9472</v>
      </c>
      <c r="N804" s="1">
        <v>1038091</v>
      </c>
      <c r="O804" s="1">
        <v>1038555.59</v>
      </c>
      <c r="P804" s="1">
        <v>464.5899999999674</v>
      </c>
      <c r="Q804" s="1">
        <v>34</v>
      </c>
      <c r="R804" s="1">
        <v>21.5</v>
      </c>
      <c r="S804" s="1" t="s">
        <v>54</v>
      </c>
      <c r="T804" s="1" t="s">
        <v>447</v>
      </c>
      <c r="V804" s="1" t="s">
        <v>9650</v>
      </c>
      <c r="W804" s="1" t="s">
        <v>173</v>
      </c>
      <c r="X804" s="1" t="s">
        <v>84</v>
      </c>
    </row>
    <row r="805" spans="1:24" x14ac:dyDescent="0.2">
      <c r="A805" s="1">
        <f t="shared" si="48"/>
        <v>1038555.59</v>
      </c>
      <c r="B805" s="1">
        <f t="shared" si="48"/>
        <v>1038597.59</v>
      </c>
      <c r="C805" s="11" t="s">
        <v>52</v>
      </c>
      <c r="D805" s="12">
        <f>INDEX(families!$A:$A,MATCH(E805,families!$B:$B,0))</f>
        <v>1</v>
      </c>
      <c r="E805" s="1" t="str">
        <f t="shared" si="49"/>
        <v>ARO</v>
      </c>
      <c r="F805" s="1">
        <f t="shared" si="50"/>
        <v>21.5</v>
      </c>
      <c r="G805" s="1" t="str">
        <f t="shared" si="51"/>
        <v>21.5mm ARO</v>
      </c>
      <c r="H805" s="1" t="str">
        <f>_xlfn.CONCAT(TEXT(R805,"0.0"),"mm ",INDEX('Pipe Lookup'!D:D,MATCH('~17 Pipe Segmentation'!S805,'Pipe Lookup'!C:C,0))," TYPE ",Q805)</f>
        <v>21.5mm Abrasion-Resistant Overcoat TYPE 15</v>
      </c>
      <c r="M805" s="1" t="s">
        <v>9472</v>
      </c>
      <c r="N805" s="1">
        <v>1038555.59</v>
      </c>
      <c r="O805" s="1">
        <v>1038597.59</v>
      </c>
      <c r="P805" s="1">
        <v>42</v>
      </c>
      <c r="Q805" s="1">
        <v>15</v>
      </c>
      <c r="R805" s="1">
        <v>21.5</v>
      </c>
      <c r="S805" s="1" t="s">
        <v>78</v>
      </c>
      <c r="T805" s="1" t="s">
        <v>447</v>
      </c>
      <c r="W805" s="1">
        <v>0</v>
      </c>
      <c r="X805" s="1" t="s">
        <v>58</v>
      </c>
    </row>
    <row r="806" spans="1:24" x14ac:dyDescent="0.2">
      <c r="A806" s="1">
        <f t="shared" si="48"/>
        <v>1038597.59</v>
      </c>
      <c r="B806" s="1">
        <f t="shared" si="48"/>
        <v>1038688.87</v>
      </c>
      <c r="C806" s="11" t="s">
        <v>52</v>
      </c>
      <c r="D806" s="12">
        <f>INDEX(families!$A:$A,MATCH(E806,families!$B:$B,0))</f>
        <v>2</v>
      </c>
      <c r="E806" s="1" t="str">
        <f t="shared" si="49"/>
        <v>FBE</v>
      </c>
      <c r="F806" s="1">
        <f t="shared" si="50"/>
        <v>21.5</v>
      </c>
      <c r="G806" s="1" t="str">
        <f t="shared" si="51"/>
        <v>21.5mm FBE</v>
      </c>
      <c r="H806" s="1" t="str">
        <f>_xlfn.CONCAT(TEXT(R806,"0.0"),"mm ",INDEX('Pipe Lookup'!D:D,MATCH('~17 Pipe Segmentation'!S806,'Pipe Lookup'!C:C,0))," TYPE ",Q806)</f>
        <v>21.5mm Fusion-Bonded Epoxy TYPE 34</v>
      </c>
      <c r="M806" s="1" t="s">
        <v>9472</v>
      </c>
      <c r="N806" s="1">
        <v>1038597.59</v>
      </c>
      <c r="O806" s="1">
        <v>1038688.87</v>
      </c>
      <c r="P806" s="1">
        <v>91.28000000002794</v>
      </c>
      <c r="Q806" s="1">
        <v>34</v>
      </c>
      <c r="R806" s="1">
        <v>21.5</v>
      </c>
      <c r="S806" s="1" t="s">
        <v>54</v>
      </c>
      <c r="T806" s="1" t="s">
        <v>447</v>
      </c>
      <c r="W806" s="1">
        <v>0</v>
      </c>
      <c r="X806" s="1" t="s">
        <v>58</v>
      </c>
    </row>
    <row r="807" spans="1:24" x14ac:dyDescent="0.2">
      <c r="A807" s="1">
        <f t="shared" si="48"/>
        <v>1038688.87</v>
      </c>
      <c r="B807" s="1">
        <f t="shared" si="48"/>
        <v>1038694.1</v>
      </c>
      <c r="C807" s="11" t="s">
        <v>52</v>
      </c>
      <c r="D807" s="12">
        <f>INDEX(families!$A:$A,MATCH(E807,families!$B:$B,0))</f>
        <v>3</v>
      </c>
      <c r="E807" s="1" t="str">
        <f t="shared" si="49"/>
        <v>LE</v>
      </c>
      <c r="F807" s="1">
        <f t="shared" si="50"/>
        <v>23.7</v>
      </c>
      <c r="G807" s="1" t="str">
        <f t="shared" si="51"/>
        <v>23.7mm LE</v>
      </c>
      <c r="H807" s="1" t="str">
        <f>_xlfn.CONCAT(TEXT(R807,"0.0"),"mm ",INDEX('Pipe Lookup'!D:D,MATCH('~17 Pipe Segmentation'!S807,'Pipe Lookup'!C:C,0))," TYPE ",Q807)</f>
        <v>23.7mm Elbow TYPE 28</v>
      </c>
      <c r="M807" s="1" t="s">
        <v>9472</v>
      </c>
      <c r="N807" s="1">
        <v>1038688.87</v>
      </c>
      <c r="O807" s="1">
        <v>1038694.1</v>
      </c>
      <c r="P807" s="1">
        <v>5.2299999999813735</v>
      </c>
      <c r="Q807" s="1">
        <v>28</v>
      </c>
      <c r="R807" s="1">
        <v>23.7</v>
      </c>
      <c r="S807" s="1" t="s">
        <v>56</v>
      </c>
      <c r="T807" s="1" t="s">
        <v>447</v>
      </c>
      <c r="V807" s="1" t="s">
        <v>9651</v>
      </c>
      <c r="W807" s="1">
        <v>0</v>
      </c>
      <c r="X807" s="1" t="s">
        <v>58</v>
      </c>
    </row>
    <row r="808" spans="1:24" x14ac:dyDescent="0.2">
      <c r="A808" s="1">
        <f t="shared" si="48"/>
        <v>1038694.1</v>
      </c>
      <c r="B808" s="1">
        <f t="shared" si="48"/>
        <v>1039105.57</v>
      </c>
      <c r="C808" s="11" t="s">
        <v>52</v>
      </c>
      <c r="D808" s="12">
        <f>INDEX(families!$A:$A,MATCH(E808,families!$B:$B,0))</f>
        <v>2</v>
      </c>
      <c r="E808" s="1" t="str">
        <f t="shared" si="49"/>
        <v>FBE</v>
      </c>
      <c r="F808" s="1">
        <f t="shared" si="50"/>
        <v>21.5</v>
      </c>
      <c r="G808" s="1" t="str">
        <f t="shared" si="51"/>
        <v>21.5mm FBE</v>
      </c>
      <c r="H808" s="1" t="str">
        <f>_xlfn.CONCAT(TEXT(R808,"0.0"),"mm ",INDEX('Pipe Lookup'!D:D,MATCH('~17 Pipe Segmentation'!S808,'Pipe Lookup'!C:C,0))," TYPE ",Q808)</f>
        <v>21.5mm Fusion-Bonded Epoxy TYPE 34</v>
      </c>
      <c r="M808" s="1" t="s">
        <v>9472</v>
      </c>
      <c r="N808" s="1">
        <v>1038694.1</v>
      </c>
      <c r="O808" s="1">
        <v>1039105.57</v>
      </c>
      <c r="P808" s="1">
        <v>411.46999999997206</v>
      </c>
      <c r="Q808" s="1">
        <v>34</v>
      </c>
      <c r="R808" s="1">
        <v>21.5</v>
      </c>
      <c r="S808" s="1" t="s">
        <v>54</v>
      </c>
      <c r="T808" s="1" t="s">
        <v>447</v>
      </c>
      <c r="W808" s="1">
        <v>0</v>
      </c>
      <c r="X808" s="1" t="s">
        <v>58</v>
      </c>
    </row>
    <row r="809" spans="1:24" x14ac:dyDescent="0.2">
      <c r="A809" s="1">
        <f t="shared" si="48"/>
        <v>1039105.57</v>
      </c>
      <c r="B809" s="1">
        <f t="shared" si="48"/>
        <v>1039110.24</v>
      </c>
      <c r="C809" s="11" t="s">
        <v>52</v>
      </c>
      <c r="D809" s="12">
        <f>INDEX(families!$A:$A,MATCH(E809,families!$B:$B,0))</f>
        <v>3</v>
      </c>
      <c r="E809" s="1" t="str">
        <f t="shared" si="49"/>
        <v>LE</v>
      </c>
      <c r="F809" s="1">
        <f t="shared" si="50"/>
        <v>23.7</v>
      </c>
      <c r="G809" s="1" t="str">
        <f t="shared" si="51"/>
        <v>23.7mm LE</v>
      </c>
      <c r="H809" s="1" t="str">
        <f>_xlfn.CONCAT(TEXT(R809,"0.0"),"mm ",INDEX('Pipe Lookup'!D:D,MATCH('~17 Pipe Segmentation'!S809,'Pipe Lookup'!C:C,0))," TYPE ",Q809)</f>
        <v>23.7mm Elbow TYPE 28</v>
      </c>
      <c r="M809" s="1" t="s">
        <v>9472</v>
      </c>
      <c r="N809" s="1">
        <v>1039105.57</v>
      </c>
      <c r="O809" s="1">
        <v>1039110.24</v>
      </c>
      <c r="P809" s="1">
        <v>4.6700000000419095</v>
      </c>
      <c r="Q809" s="1">
        <v>28</v>
      </c>
      <c r="R809" s="1">
        <v>23.7</v>
      </c>
      <c r="S809" s="1" t="s">
        <v>56</v>
      </c>
      <c r="T809" s="1" t="s">
        <v>447</v>
      </c>
      <c r="V809" s="1" t="s">
        <v>478</v>
      </c>
      <c r="W809" s="1">
        <v>0</v>
      </c>
      <c r="X809" s="1" t="s">
        <v>58</v>
      </c>
    </row>
    <row r="810" spans="1:24" x14ac:dyDescent="0.2">
      <c r="A810" s="1">
        <f t="shared" si="48"/>
        <v>1039110.24</v>
      </c>
      <c r="B810" s="1">
        <f t="shared" si="48"/>
        <v>1039124.91</v>
      </c>
      <c r="C810" s="11" t="s">
        <v>52</v>
      </c>
      <c r="D810" s="12">
        <f>INDEX(families!$A:$A,MATCH(E810,families!$B:$B,0))</f>
        <v>2</v>
      </c>
      <c r="E810" s="1" t="str">
        <f t="shared" si="49"/>
        <v>FBE</v>
      </c>
      <c r="F810" s="1">
        <f t="shared" si="50"/>
        <v>21.5</v>
      </c>
      <c r="G810" s="1" t="str">
        <f t="shared" si="51"/>
        <v>21.5mm FBE</v>
      </c>
      <c r="H810" s="1" t="str">
        <f>_xlfn.CONCAT(TEXT(R810,"0.0"),"mm ",INDEX('Pipe Lookup'!D:D,MATCH('~17 Pipe Segmentation'!S810,'Pipe Lookup'!C:C,0))," TYPE ",Q810)</f>
        <v>21.5mm Fusion-Bonded Epoxy TYPE 34</v>
      </c>
      <c r="M810" s="1" t="s">
        <v>9472</v>
      </c>
      <c r="N810" s="1">
        <v>1039110.24</v>
      </c>
      <c r="O810" s="1">
        <v>1039124.91</v>
      </c>
      <c r="P810" s="1">
        <v>14.67000000004191</v>
      </c>
      <c r="Q810" s="1">
        <v>34</v>
      </c>
      <c r="R810" s="1">
        <v>21.5</v>
      </c>
      <c r="S810" s="1" t="s">
        <v>54</v>
      </c>
      <c r="T810" s="1" t="s">
        <v>447</v>
      </c>
      <c r="W810" s="1">
        <v>0</v>
      </c>
      <c r="X810" s="1" t="s">
        <v>58</v>
      </c>
    </row>
    <row r="811" spans="1:24" x14ac:dyDescent="0.2">
      <c r="A811" s="1">
        <f t="shared" si="48"/>
        <v>1039124.91</v>
      </c>
      <c r="B811" s="1">
        <f t="shared" si="48"/>
        <v>1039129.59</v>
      </c>
      <c r="C811" s="11" t="s">
        <v>52</v>
      </c>
      <c r="D811" s="12">
        <f>INDEX(families!$A:$A,MATCH(E811,families!$B:$B,0))</f>
        <v>3</v>
      </c>
      <c r="E811" s="1" t="str">
        <f t="shared" si="49"/>
        <v>LE</v>
      </c>
      <c r="F811" s="1">
        <f t="shared" si="50"/>
        <v>23.7</v>
      </c>
      <c r="G811" s="1" t="str">
        <f t="shared" si="51"/>
        <v>23.7mm LE</v>
      </c>
      <c r="H811" s="1" t="str">
        <f>_xlfn.CONCAT(TEXT(R811,"0.0"),"mm ",INDEX('Pipe Lookup'!D:D,MATCH('~17 Pipe Segmentation'!S811,'Pipe Lookup'!C:C,0))," TYPE ",Q811)</f>
        <v>23.7mm Elbow TYPE 28</v>
      </c>
      <c r="M811" s="1" t="s">
        <v>9472</v>
      </c>
      <c r="N811" s="1">
        <v>1039124.91</v>
      </c>
      <c r="O811" s="1">
        <v>1039129.59</v>
      </c>
      <c r="P811" s="1">
        <v>4.6799999999348074</v>
      </c>
      <c r="Q811" s="1">
        <v>28</v>
      </c>
      <c r="R811" s="1">
        <v>23.7</v>
      </c>
      <c r="S811" s="1" t="s">
        <v>56</v>
      </c>
      <c r="T811" s="1" t="s">
        <v>447</v>
      </c>
      <c r="V811" s="1" t="s">
        <v>479</v>
      </c>
      <c r="W811" s="1">
        <v>0</v>
      </c>
      <c r="X811" s="1" t="s">
        <v>58</v>
      </c>
    </row>
    <row r="812" spans="1:24" x14ac:dyDescent="0.2">
      <c r="A812" s="1">
        <f t="shared" si="48"/>
        <v>1039129.59</v>
      </c>
      <c r="B812" s="1">
        <f t="shared" si="48"/>
        <v>1039165.86</v>
      </c>
      <c r="C812" s="11" t="s">
        <v>52</v>
      </c>
      <c r="D812" s="12">
        <f>INDEX(families!$A:$A,MATCH(E812,families!$B:$B,0))</f>
        <v>2</v>
      </c>
      <c r="E812" s="1" t="str">
        <f t="shared" si="49"/>
        <v>FBE</v>
      </c>
      <c r="F812" s="1">
        <f t="shared" si="50"/>
        <v>21.5</v>
      </c>
      <c r="G812" s="1" t="str">
        <f t="shared" si="51"/>
        <v>21.5mm FBE</v>
      </c>
      <c r="H812" s="1" t="str">
        <f>_xlfn.CONCAT(TEXT(R812,"0.0"),"mm ",INDEX('Pipe Lookup'!D:D,MATCH('~17 Pipe Segmentation'!S812,'Pipe Lookup'!C:C,0))," TYPE ",Q812)</f>
        <v>21.5mm Fusion-Bonded Epoxy TYPE 34</v>
      </c>
      <c r="M812" s="1" t="s">
        <v>9472</v>
      </c>
      <c r="N812" s="1">
        <v>1039129.59</v>
      </c>
      <c r="O812" s="1">
        <v>1039165.86</v>
      </c>
      <c r="P812" s="1">
        <v>36.270000000018626</v>
      </c>
      <c r="Q812" s="1">
        <v>34</v>
      </c>
      <c r="R812" s="1">
        <v>21.5</v>
      </c>
      <c r="S812" s="1" t="s">
        <v>54</v>
      </c>
      <c r="T812" s="1" t="s">
        <v>447</v>
      </c>
      <c r="W812" s="1">
        <v>0</v>
      </c>
      <c r="X812" s="1" t="s">
        <v>58</v>
      </c>
    </row>
    <row r="813" spans="1:24" x14ac:dyDescent="0.2">
      <c r="A813" s="1">
        <f t="shared" si="48"/>
        <v>1039165.86</v>
      </c>
      <c r="B813" s="1">
        <f t="shared" si="48"/>
        <v>1039170.87</v>
      </c>
      <c r="C813" s="11" t="s">
        <v>52</v>
      </c>
      <c r="D813" s="12">
        <f>INDEX(families!$A:$A,MATCH(E813,families!$B:$B,0))</f>
        <v>3</v>
      </c>
      <c r="E813" s="1" t="str">
        <f t="shared" si="49"/>
        <v>LE</v>
      </c>
      <c r="F813" s="1">
        <f t="shared" si="50"/>
        <v>23.7</v>
      </c>
      <c r="G813" s="1" t="str">
        <f t="shared" si="51"/>
        <v>23.7mm LE</v>
      </c>
      <c r="H813" s="1" t="str">
        <f>_xlfn.CONCAT(TEXT(R813,"0.0"),"mm ",INDEX('Pipe Lookup'!D:D,MATCH('~17 Pipe Segmentation'!S813,'Pipe Lookup'!C:C,0))," TYPE ",Q813)</f>
        <v>23.7mm Elbow TYPE 28</v>
      </c>
      <c r="M813" s="1" t="s">
        <v>9472</v>
      </c>
      <c r="N813" s="1">
        <v>1039165.86</v>
      </c>
      <c r="O813" s="1">
        <v>1039170.87</v>
      </c>
      <c r="P813" s="1">
        <v>5.0100000000093132</v>
      </c>
      <c r="Q813" s="1">
        <v>28</v>
      </c>
      <c r="R813" s="1">
        <v>23.7</v>
      </c>
      <c r="S813" s="1" t="s">
        <v>56</v>
      </c>
      <c r="T813" s="1" t="s">
        <v>447</v>
      </c>
      <c r="V813" s="1" t="s">
        <v>480</v>
      </c>
      <c r="W813" s="1">
        <v>0</v>
      </c>
      <c r="X813" s="1" t="s">
        <v>58</v>
      </c>
    </row>
    <row r="814" spans="1:24" x14ac:dyDescent="0.2">
      <c r="A814" s="1">
        <f t="shared" si="48"/>
        <v>1039170.87</v>
      </c>
      <c r="B814" s="1">
        <f t="shared" si="48"/>
        <v>1039300</v>
      </c>
      <c r="C814" s="11" t="s">
        <v>52</v>
      </c>
      <c r="D814" s="12">
        <f>INDEX(families!$A:$A,MATCH(E814,families!$B:$B,0))</f>
        <v>2</v>
      </c>
      <c r="E814" s="1" t="str">
        <f t="shared" si="49"/>
        <v>FBE</v>
      </c>
      <c r="F814" s="1">
        <f t="shared" si="50"/>
        <v>21.5</v>
      </c>
      <c r="G814" s="1" t="str">
        <f t="shared" si="51"/>
        <v>21.5mm FBE</v>
      </c>
      <c r="H814" s="1" t="str">
        <f>_xlfn.CONCAT(TEXT(R814,"0.0"),"mm ",INDEX('Pipe Lookup'!D:D,MATCH('~17 Pipe Segmentation'!S814,'Pipe Lookup'!C:C,0))," TYPE ",Q814)</f>
        <v>21.5mm Fusion-Bonded Epoxy TYPE 34</v>
      </c>
      <c r="M814" s="1" t="s">
        <v>9472</v>
      </c>
      <c r="N814" s="1">
        <v>1039170.87</v>
      </c>
      <c r="O814" s="1">
        <v>1039300</v>
      </c>
      <c r="P814" s="1">
        <v>129.13000000000466</v>
      </c>
      <c r="Q814" s="1">
        <v>34</v>
      </c>
      <c r="R814" s="1">
        <v>21.5</v>
      </c>
      <c r="S814" s="1" t="s">
        <v>54</v>
      </c>
      <c r="T814" s="1" t="s">
        <v>447</v>
      </c>
      <c r="W814" s="1">
        <v>0</v>
      </c>
      <c r="X814" s="1" t="s">
        <v>58</v>
      </c>
    </row>
    <row r="815" spans="1:24" x14ac:dyDescent="0.2">
      <c r="A815" s="1">
        <f t="shared" si="48"/>
        <v>1039300</v>
      </c>
      <c r="B815" s="1">
        <f t="shared" si="48"/>
        <v>1039346.59</v>
      </c>
      <c r="C815" s="11" t="s">
        <v>52</v>
      </c>
      <c r="D815" s="12">
        <f>INDEX(families!$A:$A,MATCH(E815,families!$B:$B,0))</f>
        <v>2</v>
      </c>
      <c r="E815" s="1" t="str">
        <f t="shared" si="49"/>
        <v>FBE</v>
      </c>
      <c r="F815" s="1">
        <f t="shared" si="50"/>
        <v>21.5</v>
      </c>
      <c r="G815" s="1" t="str">
        <f t="shared" si="51"/>
        <v>21.5mm FBE</v>
      </c>
      <c r="H815" s="1" t="str">
        <f>_xlfn.CONCAT(TEXT(R815,"0.0"),"mm ",INDEX('Pipe Lookup'!D:D,MATCH('~17 Pipe Segmentation'!S815,'Pipe Lookup'!C:C,0))," TYPE ",Q815)</f>
        <v>21.5mm Fusion-Bonded Epoxy TYPE 34</v>
      </c>
      <c r="M815" s="1" t="s">
        <v>9472</v>
      </c>
      <c r="N815" s="1">
        <v>1039300</v>
      </c>
      <c r="O815" s="1">
        <v>1039346.59</v>
      </c>
      <c r="P815" s="1">
        <v>46.589999999967404</v>
      </c>
      <c r="Q815" s="1">
        <v>34</v>
      </c>
      <c r="R815" s="1">
        <v>21.5</v>
      </c>
      <c r="S815" s="1" t="s">
        <v>54</v>
      </c>
      <c r="T815" s="1" t="s">
        <v>481</v>
      </c>
      <c r="W815" s="1">
        <v>0</v>
      </c>
      <c r="X815" s="1" t="s">
        <v>58</v>
      </c>
    </row>
    <row r="816" spans="1:24" x14ac:dyDescent="0.2">
      <c r="A816" s="1">
        <f t="shared" si="48"/>
        <v>1039346.59</v>
      </c>
      <c r="B816" s="1">
        <f t="shared" si="48"/>
        <v>1039364.96</v>
      </c>
      <c r="C816" s="11" t="s">
        <v>52</v>
      </c>
      <c r="D816" s="12">
        <f>INDEX(families!$A:$A,MATCH(E816,families!$B:$B,0))</f>
        <v>1</v>
      </c>
      <c r="E816" s="1" t="str">
        <f t="shared" si="49"/>
        <v>ARO</v>
      </c>
      <c r="F816" s="1">
        <f t="shared" si="50"/>
        <v>21.5</v>
      </c>
      <c r="G816" s="1" t="str">
        <f t="shared" si="51"/>
        <v>21.5mm ARO</v>
      </c>
      <c r="H816" s="1" t="str">
        <f>_xlfn.CONCAT(TEXT(R816,"0.0"),"mm ",INDEX('Pipe Lookup'!D:D,MATCH('~17 Pipe Segmentation'!S816,'Pipe Lookup'!C:C,0))," TYPE ",Q816)</f>
        <v>21.5mm Abrasion-Resistant Overcoat TYPE 15</v>
      </c>
      <c r="M816" s="1" t="s">
        <v>9472</v>
      </c>
      <c r="N816" s="1">
        <v>1039346.59</v>
      </c>
      <c r="O816" s="1">
        <v>1039364.96</v>
      </c>
      <c r="P816" s="1">
        <v>18.369999999995343</v>
      </c>
      <c r="Q816" s="1">
        <v>15</v>
      </c>
      <c r="R816" s="1">
        <v>21.5</v>
      </c>
      <c r="S816" s="1" t="s">
        <v>78</v>
      </c>
      <c r="T816" s="1" t="s">
        <v>481</v>
      </c>
      <c r="W816" s="1">
        <v>0</v>
      </c>
      <c r="X816" s="1" t="s">
        <v>58</v>
      </c>
    </row>
    <row r="817" spans="1:24" x14ac:dyDescent="0.2">
      <c r="A817" s="1">
        <f t="shared" si="48"/>
        <v>1039364.96</v>
      </c>
      <c r="B817" s="1">
        <f t="shared" si="48"/>
        <v>1039370.46</v>
      </c>
      <c r="C817" s="11" t="s">
        <v>52</v>
      </c>
      <c r="D817" s="12">
        <f>INDEX(families!$A:$A,MATCH(E817,families!$B:$B,0))</f>
        <v>3</v>
      </c>
      <c r="E817" s="1" t="str">
        <f t="shared" si="49"/>
        <v>LE</v>
      </c>
      <c r="F817" s="1">
        <f t="shared" si="50"/>
        <v>23.7</v>
      </c>
      <c r="G817" s="1" t="str">
        <f t="shared" si="51"/>
        <v>23.7mm LE</v>
      </c>
      <c r="H817" s="1" t="str">
        <f>_xlfn.CONCAT(TEXT(R817,"0.0"),"mm ",INDEX('Pipe Lookup'!D:D,MATCH('~17 Pipe Segmentation'!S817,'Pipe Lookup'!C:C,0))," TYPE ",Q817)</f>
        <v>23.7mm Elbow TYPE 28</v>
      </c>
      <c r="M817" s="1" t="s">
        <v>9472</v>
      </c>
      <c r="N817" s="1">
        <v>1039364.96</v>
      </c>
      <c r="O817" s="1">
        <v>1039370.46</v>
      </c>
      <c r="P817" s="1">
        <v>5.5</v>
      </c>
      <c r="Q817" s="1">
        <v>28</v>
      </c>
      <c r="R817" s="1">
        <v>23.7</v>
      </c>
      <c r="S817" s="1" t="s">
        <v>56</v>
      </c>
      <c r="T817" s="1" t="s">
        <v>481</v>
      </c>
      <c r="V817" s="1" t="s">
        <v>482</v>
      </c>
      <c r="W817" s="1">
        <v>0</v>
      </c>
      <c r="X817" s="1" t="s">
        <v>58</v>
      </c>
    </row>
    <row r="818" spans="1:24" x14ac:dyDescent="0.2">
      <c r="A818" s="1">
        <f t="shared" si="48"/>
        <v>1039370.46</v>
      </c>
      <c r="B818" s="1">
        <f t="shared" si="48"/>
        <v>1039385.32</v>
      </c>
      <c r="C818" s="11" t="s">
        <v>52</v>
      </c>
      <c r="D818" s="12">
        <f>INDEX(families!$A:$A,MATCH(E818,families!$B:$B,0))</f>
        <v>2</v>
      </c>
      <c r="E818" s="1" t="str">
        <f t="shared" si="49"/>
        <v>FBE</v>
      </c>
      <c r="F818" s="1">
        <f t="shared" si="50"/>
        <v>21.5</v>
      </c>
      <c r="G818" s="1" t="str">
        <f t="shared" si="51"/>
        <v>21.5mm FBE</v>
      </c>
      <c r="H818" s="1" t="str">
        <f>_xlfn.CONCAT(TEXT(R818,"0.0"),"mm ",INDEX('Pipe Lookup'!D:D,MATCH('~17 Pipe Segmentation'!S818,'Pipe Lookup'!C:C,0))," TYPE ",Q818)</f>
        <v>21.5mm Fusion-Bonded Epoxy TYPE 34</v>
      </c>
      <c r="M818" s="1" t="s">
        <v>9472</v>
      </c>
      <c r="N818" s="1">
        <v>1039370.46</v>
      </c>
      <c r="O818" s="1">
        <v>1039385.32</v>
      </c>
      <c r="P818" s="1">
        <v>14.85999999998603</v>
      </c>
      <c r="Q818" s="1">
        <v>34</v>
      </c>
      <c r="R818" s="1">
        <v>21.5</v>
      </c>
      <c r="S818" s="1" t="s">
        <v>54</v>
      </c>
      <c r="T818" s="1" t="s">
        <v>481</v>
      </c>
      <c r="W818" s="1">
        <v>0</v>
      </c>
      <c r="X818" s="1" t="s">
        <v>58</v>
      </c>
    </row>
    <row r="819" spans="1:24" x14ac:dyDescent="0.2">
      <c r="A819" s="1">
        <f t="shared" si="48"/>
        <v>1039385.32</v>
      </c>
      <c r="B819" s="1">
        <f t="shared" si="48"/>
        <v>1039390.1</v>
      </c>
      <c r="C819" s="11" t="s">
        <v>52</v>
      </c>
      <c r="D819" s="12">
        <f>INDEX(families!$A:$A,MATCH(E819,families!$B:$B,0))</f>
        <v>3</v>
      </c>
      <c r="E819" s="1" t="str">
        <f t="shared" si="49"/>
        <v>LE</v>
      </c>
      <c r="F819" s="1">
        <f t="shared" si="50"/>
        <v>23.7</v>
      </c>
      <c r="G819" s="1" t="str">
        <f t="shared" si="51"/>
        <v>23.7mm LE</v>
      </c>
      <c r="H819" s="1" t="str">
        <f>_xlfn.CONCAT(TEXT(R819,"0.0"),"mm ",INDEX('Pipe Lookup'!D:D,MATCH('~17 Pipe Segmentation'!S819,'Pipe Lookup'!C:C,0))," TYPE ",Q819)</f>
        <v>23.7mm Elbow TYPE 28</v>
      </c>
      <c r="M819" s="1" t="s">
        <v>9472</v>
      </c>
      <c r="N819" s="1">
        <v>1039385.32</v>
      </c>
      <c r="O819" s="1">
        <v>1039390.1</v>
      </c>
      <c r="P819" s="1">
        <v>4.7800000000279397</v>
      </c>
      <c r="Q819" s="1">
        <v>28</v>
      </c>
      <c r="R819" s="1">
        <v>23.7</v>
      </c>
      <c r="S819" s="1" t="s">
        <v>56</v>
      </c>
      <c r="T819" s="1" t="s">
        <v>481</v>
      </c>
      <c r="V819" s="1" t="s">
        <v>483</v>
      </c>
      <c r="W819" s="1">
        <v>0</v>
      </c>
      <c r="X819" s="1" t="s">
        <v>58</v>
      </c>
    </row>
    <row r="820" spans="1:24" x14ac:dyDescent="0.2">
      <c r="A820" s="1">
        <f t="shared" si="48"/>
        <v>1039390.1</v>
      </c>
      <c r="B820" s="1">
        <f t="shared" si="48"/>
        <v>1039768.58</v>
      </c>
      <c r="C820" s="11" t="s">
        <v>52</v>
      </c>
      <c r="D820" s="12">
        <f>INDEX(families!$A:$A,MATCH(E820,families!$B:$B,0))</f>
        <v>2</v>
      </c>
      <c r="E820" s="1" t="str">
        <f t="shared" si="49"/>
        <v>FBE</v>
      </c>
      <c r="F820" s="1">
        <f t="shared" si="50"/>
        <v>21.5</v>
      </c>
      <c r="G820" s="1" t="str">
        <f t="shared" si="51"/>
        <v>21.5mm FBE</v>
      </c>
      <c r="H820" s="1" t="str">
        <f>_xlfn.CONCAT(TEXT(R820,"0.0"),"mm ",INDEX('Pipe Lookup'!D:D,MATCH('~17 Pipe Segmentation'!S820,'Pipe Lookup'!C:C,0))," TYPE ",Q820)</f>
        <v>21.5mm Fusion-Bonded Epoxy TYPE 34</v>
      </c>
      <c r="M820" s="1" t="s">
        <v>9472</v>
      </c>
      <c r="N820" s="1">
        <v>1039390.1</v>
      </c>
      <c r="O820" s="1">
        <v>1039768.58</v>
      </c>
      <c r="P820" s="1">
        <v>378.47999999998137</v>
      </c>
      <c r="Q820" s="1">
        <v>34</v>
      </c>
      <c r="R820" s="1">
        <v>21.5</v>
      </c>
      <c r="S820" s="1" t="s">
        <v>54</v>
      </c>
      <c r="T820" s="1" t="s">
        <v>481</v>
      </c>
      <c r="W820" s="1">
        <v>0</v>
      </c>
      <c r="X820" s="1" t="s">
        <v>58</v>
      </c>
    </row>
    <row r="821" spans="1:24" x14ac:dyDescent="0.2">
      <c r="A821" s="1">
        <f t="shared" si="48"/>
        <v>1039768.58</v>
      </c>
      <c r="B821" s="1">
        <f t="shared" si="48"/>
        <v>1039828.72</v>
      </c>
      <c r="C821" s="11" t="s">
        <v>52</v>
      </c>
      <c r="D821" s="12">
        <f>INDEX(families!$A:$A,MATCH(E821,families!$B:$B,0))</f>
        <v>1</v>
      </c>
      <c r="E821" s="1" t="str">
        <f t="shared" si="49"/>
        <v>ARO</v>
      </c>
      <c r="F821" s="1">
        <f t="shared" si="50"/>
        <v>21.5</v>
      </c>
      <c r="G821" s="1" t="str">
        <f t="shared" si="51"/>
        <v>21.5mm ARO</v>
      </c>
      <c r="H821" s="1" t="str">
        <f>_xlfn.CONCAT(TEXT(R821,"0.0"),"mm ",INDEX('Pipe Lookup'!D:D,MATCH('~17 Pipe Segmentation'!S821,'Pipe Lookup'!C:C,0))," TYPE ",Q821)</f>
        <v>21.5mm Abrasion-Resistant Overcoat TYPE 15</v>
      </c>
      <c r="M821" s="1" t="s">
        <v>9472</v>
      </c>
      <c r="N821" s="1">
        <v>1039768.58</v>
      </c>
      <c r="O821" s="1">
        <v>1039828.72</v>
      </c>
      <c r="P821" s="1">
        <v>60.14000000001397</v>
      </c>
      <c r="Q821" s="1">
        <v>15</v>
      </c>
      <c r="R821" s="1">
        <v>21.5</v>
      </c>
      <c r="S821" s="1" t="s">
        <v>78</v>
      </c>
      <c r="T821" s="1" t="s">
        <v>481</v>
      </c>
      <c r="V821" s="1" t="s">
        <v>65</v>
      </c>
      <c r="W821" s="1">
        <v>0</v>
      </c>
      <c r="X821" s="1" t="s">
        <v>58</v>
      </c>
    </row>
    <row r="822" spans="1:24" x14ac:dyDescent="0.2">
      <c r="A822" s="1">
        <f t="shared" si="48"/>
        <v>1039828.72</v>
      </c>
      <c r="B822" s="1">
        <f t="shared" si="48"/>
        <v>1039843.97</v>
      </c>
      <c r="C822" s="11" t="s">
        <v>52</v>
      </c>
      <c r="D822" s="12">
        <f>INDEX(families!$A:$A,MATCH(E822,families!$B:$B,0))</f>
        <v>2</v>
      </c>
      <c r="E822" s="1" t="str">
        <f t="shared" si="49"/>
        <v>FBE</v>
      </c>
      <c r="F822" s="1">
        <f t="shared" si="50"/>
        <v>21.5</v>
      </c>
      <c r="G822" s="1" t="str">
        <f t="shared" si="51"/>
        <v>21.5mm FBE</v>
      </c>
      <c r="H822" s="1" t="str">
        <f>_xlfn.CONCAT(TEXT(R822,"0.0"),"mm ",INDEX('Pipe Lookup'!D:D,MATCH('~17 Pipe Segmentation'!S822,'Pipe Lookup'!C:C,0))," TYPE ",Q822)</f>
        <v>21.5mm Fusion-Bonded Epoxy TYPE 34</v>
      </c>
      <c r="M822" s="1" t="s">
        <v>9472</v>
      </c>
      <c r="N822" s="1">
        <v>1039828.72</v>
      </c>
      <c r="O822" s="1">
        <v>1039843.97</v>
      </c>
      <c r="P822" s="1">
        <v>15.25</v>
      </c>
      <c r="Q822" s="1">
        <v>34</v>
      </c>
      <c r="R822" s="1">
        <v>21.5</v>
      </c>
      <c r="S822" s="1" t="s">
        <v>54</v>
      </c>
      <c r="T822" s="1" t="s">
        <v>481</v>
      </c>
      <c r="W822" s="1">
        <v>0</v>
      </c>
      <c r="X822" s="1" t="s">
        <v>58</v>
      </c>
    </row>
    <row r="823" spans="1:24" x14ac:dyDescent="0.2">
      <c r="A823" s="1">
        <f t="shared" si="48"/>
        <v>1039843.97</v>
      </c>
      <c r="B823" s="1">
        <f t="shared" si="48"/>
        <v>1039849.2</v>
      </c>
      <c r="C823" s="11" t="s">
        <v>52</v>
      </c>
      <c r="D823" s="12">
        <f>INDEX(families!$A:$A,MATCH(E823,families!$B:$B,0))</f>
        <v>3</v>
      </c>
      <c r="E823" s="1" t="str">
        <f t="shared" si="49"/>
        <v>LE</v>
      </c>
      <c r="F823" s="1">
        <f t="shared" si="50"/>
        <v>23.7</v>
      </c>
      <c r="G823" s="1" t="str">
        <f t="shared" si="51"/>
        <v>23.7mm LE</v>
      </c>
      <c r="H823" s="1" t="str">
        <f>_xlfn.CONCAT(TEXT(R823,"0.0"),"mm ",INDEX('Pipe Lookup'!D:D,MATCH('~17 Pipe Segmentation'!S823,'Pipe Lookup'!C:C,0))," TYPE ",Q823)</f>
        <v>23.7mm Elbow TYPE 28</v>
      </c>
      <c r="M823" s="1" t="s">
        <v>9472</v>
      </c>
      <c r="N823" s="1">
        <v>1039843.97</v>
      </c>
      <c r="O823" s="1">
        <v>1039849.2</v>
      </c>
      <c r="P823" s="1">
        <v>5.2299999999813735</v>
      </c>
      <c r="Q823" s="1">
        <v>28</v>
      </c>
      <c r="R823" s="1">
        <v>23.7</v>
      </c>
      <c r="S823" s="1" t="s">
        <v>56</v>
      </c>
      <c r="T823" s="1" t="s">
        <v>481</v>
      </c>
      <c r="V823" s="1" t="s">
        <v>484</v>
      </c>
      <c r="W823" s="1">
        <v>0</v>
      </c>
      <c r="X823" s="1" t="s">
        <v>58</v>
      </c>
    </row>
    <row r="824" spans="1:24" x14ac:dyDescent="0.2">
      <c r="A824" s="1">
        <f t="shared" si="48"/>
        <v>1039849.2</v>
      </c>
      <c r="B824" s="1">
        <f t="shared" si="48"/>
        <v>1039888.58</v>
      </c>
      <c r="C824" s="11" t="s">
        <v>52</v>
      </c>
      <c r="D824" s="12">
        <f>INDEX(families!$A:$A,MATCH(E824,families!$B:$B,0))</f>
        <v>2</v>
      </c>
      <c r="E824" s="1" t="str">
        <f t="shared" si="49"/>
        <v>FBE</v>
      </c>
      <c r="F824" s="1">
        <f t="shared" si="50"/>
        <v>21.5</v>
      </c>
      <c r="G824" s="1" t="str">
        <f t="shared" si="51"/>
        <v>21.5mm FBE</v>
      </c>
      <c r="H824" s="1" t="str">
        <f>_xlfn.CONCAT(TEXT(R824,"0.0"),"mm ",INDEX('Pipe Lookup'!D:D,MATCH('~17 Pipe Segmentation'!S824,'Pipe Lookup'!C:C,0))," TYPE ",Q824)</f>
        <v>21.5mm Fusion-Bonded Epoxy TYPE 34</v>
      </c>
      <c r="M824" s="1" t="s">
        <v>9472</v>
      </c>
      <c r="N824" s="1">
        <v>1039849.2</v>
      </c>
      <c r="O824" s="1">
        <v>1039888.58</v>
      </c>
      <c r="P824" s="1">
        <v>39.380000000004657</v>
      </c>
      <c r="Q824" s="1">
        <v>34</v>
      </c>
      <c r="R824" s="1">
        <v>21.5</v>
      </c>
      <c r="S824" s="1" t="s">
        <v>54</v>
      </c>
      <c r="T824" s="1" t="s">
        <v>481</v>
      </c>
      <c r="W824" s="1">
        <v>0</v>
      </c>
      <c r="X824" s="1" t="s">
        <v>58</v>
      </c>
    </row>
    <row r="825" spans="1:24" x14ac:dyDescent="0.2">
      <c r="A825" s="1">
        <f t="shared" si="48"/>
        <v>1039888.58</v>
      </c>
      <c r="B825" s="1">
        <f t="shared" si="48"/>
        <v>1039912.59</v>
      </c>
      <c r="C825" s="11" t="s">
        <v>52</v>
      </c>
      <c r="D825" s="12">
        <f>INDEX(families!$A:$A,MATCH(E825,families!$B:$B,0))</f>
        <v>1</v>
      </c>
      <c r="E825" s="1" t="str">
        <f t="shared" si="49"/>
        <v>ARO</v>
      </c>
      <c r="F825" s="1">
        <f t="shared" si="50"/>
        <v>21.5</v>
      </c>
      <c r="G825" s="1" t="str">
        <f t="shared" si="51"/>
        <v>21.5mm ARO</v>
      </c>
      <c r="H825" s="1" t="str">
        <f>_xlfn.CONCAT(TEXT(R825,"0.0"),"mm ",INDEX('Pipe Lookup'!D:D,MATCH('~17 Pipe Segmentation'!S825,'Pipe Lookup'!C:C,0))," TYPE ",Q825)</f>
        <v>21.5mm Abrasion-Resistant Overcoat TYPE 15</v>
      </c>
      <c r="M825" s="1" t="s">
        <v>9472</v>
      </c>
      <c r="N825" s="1">
        <v>1039888.58</v>
      </c>
      <c r="O825" s="1">
        <v>1039912.59</v>
      </c>
      <c r="P825" s="1">
        <v>24.010000000009313</v>
      </c>
      <c r="Q825" s="1">
        <v>15</v>
      </c>
      <c r="R825" s="1">
        <v>21.5</v>
      </c>
      <c r="S825" s="1" t="s">
        <v>78</v>
      </c>
      <c r="T825" s="1" t="s">
        <v>481</v>
      </c>
      <c r="W825" s="1">
        <v>0</v>
      </c>
      <c r="X825" s="1" t="s">
        <v>58</v>
      </c>
    </row>
    <row r="826" spans="1:24" x14ac:dyDescent="0.2">
      <c r="A826" s="1">
        <f t="shared" si="48"/>
        <v>1039912.59</v>
      </c>
      <c r="B826" s="1">
        <f t="shared" si="48"/>
        <v>1040189.58</v>
      </c>
      <c r="C826" s="11" t="s">
        <v>52</v>
      </c>
      <c r="D826" s="12">
        <f>INDEX(families!$A:$A,MATCH(E826,families!$B:$B,0))</f>
        <v>2</v>
      </c>
      <c r="E826" s="1" t="str">
        <f t="shared" si="49"/>
        <v>FBE</v>
      </c>
      <c r="F826" s="1">
        <f t="shared" si="50"/>
        <v>21.5</v>
      </c>
      <c r="G826" s="1" t="str">
        <f t="shared" si="51"/>
        <v>21.5mm FBE</v>
      </c>
      <c r="H826" s="1" t="str">
        <f>_xlfn.CONCAT(TEXT(R826,"0.0"),"mm ",INDEX('Pipe Lookup'!D:D,MATCH('~17 Pipe Segmentation'!S826,'Pipe Lookup'!C:C,0))," TYPE ",Q826)</f>
        <v>21.5mm Fusion-Bonded Epoxy TYPE 34</v>
      </c>
      <c r="M826" s="1" t="s">
        <v>9472</v>
      </c>
      <c r="N826" s="1">
        <v>1039912.59</v>
      </c>
      <c r="O826" s="1">
        <v>1040189.58</v>
      </c>
      <c r="P826" s="1">
        <v>276.98999999999069</v>
      </c>
      <c r="Q826" s="1">
        <v>34</v>
      </c>
      <c r="R826" s="1">
        <v>21.5</v>
      </c>
      <c r="S826" s="1" t="s">
        <v>54</v>
      </c>
      <c r="T826" s="1" t="s">
        <v>481</v>
      </c>
      <c r="W826" s="1">
        <v>0</v>
      </c>
      <c r="X826" s="1" t="s">
        <v>58</v>
      </c>
    </row>
    <row r="827" spans="1:24" x14ac:dyDescent="0.2">
      <c r="A827" s="1">
        <f t="shared" si="48"/>
        <v>1040189.58</v>
      </c>
      <c r="B827" s="1">
        <f t="shared" si="48"/>
        <v>1040237.58</v>
      </c>
      <c r="C827" s="11" t="s">
        <v>52</v>
      </c>
      <c r="D827" s="12">
        <f>INDEX(families!$A:$A,MATCH(E827,families!$B:$B,0))</f>
        <v>1</v>
      </c>
      <c r="E827" s="1" t="str">
        <f t="shared" si="49"/>
        <v>ARO</v>
      </c>
      <c r="F827" s="1">
        <f t="shared" si="50"/>
        <v>21.5</v>
      </c>
      <c r="G827" s="1" t="str">
        <f t="shared" si="51"/>
        <v>21.5mm ARO</v>
      </c>
      <c r="H827" s="1" t="str">
        <f>_xlfn.CONCAT(TEXT(R827,"0.0"),"mm ",INDEX('Pipe Lookup'!D:D,MATCH('~17 Pipe Segmentation'!S827,'Pipe Lookup'!C:C,0))," TYPE ",Q827)</f>
        <v>21.5mm Abrasion-Resistant Overcoat TYPE 15</v>
      </c>
      <c r="M827" s="1" t="s">
        <v>9472</v>
      </c>
      <c r="N827" s="1">
        <v>1040189.58</v>
      </c>
      <c r="O827" s="1">
        <v>1040237.58</v>
      </c>
      <c r="P827" s="1">
        <v>48</v>
      </c>
      <c r="Q827" s="1">
        <v>15</v>
      </c>
      <c r="R827" s="1">
        <v>21.5</v>
      </c>
      <c r="S827" s="1" t="s">
        <v>78</v>
      </c>
      <c r="T827" s="1" t="s">
        <v>481</v>
      </c>
      <c r="W827" s="1">
        <v>0</v>
      </c>
      <c r="X827" s="1" t="s">
        <v>58</v>
      </c>
    </row>
    <row r="828" spans="1:24" x14ac:dyDescent="0.2">
      <c r="A828" s="1">
        <f t="shared" si="48"/>
        <v>1040237.58</v>
      </c>
      <c r="B828" s="1">
        <f t="shared" si="48"/>
        <v>1040340.7</v>
      </c>
      <c r="C828" s="11" t="s">
        <v>52</v>
      </c>
      <c r="D828" s="12">
        <f>INDEX(families!$A:$A,MATCH(E828,families!$B:$B,0))</f>
        <v>2</v>
      </c>
      <c r="E828" s="1" t="str">
        <f t="shared" si="49"/>
        <v>FBE</v>
      </c>
      <c r="F828" s="1">
        <f t="shared" si="50"/>
        <v>21.5</v>
      </c>
      <c r="G828" s="1" t="str">
        <f t="shared" si="51"/>
        <v>21.5mm FBE</v>
      </c>
      <c r="H828" s="1" t="str">
        <f>_xlfn.CONCAT(TEXT(R828,"0.0"),"mm ",INDEX('Pipe Lookup'!D:D,MATCH('~17 Pipe Segmentation'!S828,'Pipe Lookup'!C:C,0))," TYPE ",Q828)</f>
        <v>21.5mm Fusion-Bonded Epoxy TYPE 34</v>
      </c>
      <c r="M828" s="1" t="s">
        <v>9472</v>
      </c>
      <c r="N828" s="1">
        <v>1040237.58</v>
      </c>
      <c r="O828" s="1">
        <v>1040340.7</v>
      </c>
      <c r="P828" s="1">
        <v>103.11999999999534</v>
      </c>
      <c r="Q828" s="1">
        <v>34</v>
      </c>
      <c r="R828" s="1">
        <v>21.5</v>
      </c>
      <c r="S828" s="1" t="s">
        <v>54</v>
      </c>
      <c r="T828" s="1" t="s">
        <v>481</v>
      </c>
      <c r="V828" s="1" t="s">
        <v>485</v>
      </c>
      <c r="W828" s="1">
        <v>0</v>
      </c>
      <c r="X828" s="1" t="s">
        <v>58</v>
      </c>
    </row>
    <row r="829" spans="1:24" x14ac:dyDescent="0.2">
      <c r="A829" s="1">
        <f t="shared" si="48"/>
        <v>1040340.7</v>
      </c>
      <c r="B829" s="1">
        <f t="shared" si="48"/>
        <v>1040388.58</v>
      </c>
      <c r="C829" s="11" t="s">
        <v>52</v>
      </c>
      <c r="D829" s="12">
        <f>INDEX(families!$A:$A,MATCH(E829,families!$B:$B,0))</f>
        <v>1</v>
      </c>
      <c r="E829" s="1" t="str">
        <f t="shared" si="49"/>
        <v>ARO</v>
      </c>
      <c r="F829" s="1">
        <f t="shared" si="50"/>
        <v>21.5</v>
      </c>
      <c r="G829" s="1" t="str">
        <f t="shared" si="51"/>
        <v>21.5mm ARO</v>
      </c>
      <c r="H829" s="1" t="str">
        <f>_xlfn.CONCAT(TEXT(R829,"0.0"),"mm ",INDEX('Pipe Lookup'!D:D,MATCH('~17 Pipe Segmentation'!S829,'Pipe Lookup'!C:C,0))," TYPE ",Q829)</f>
        <v>21.5mm Abrasion-Resistant Overcoat TYPE 15</v>
      </c>
      <c r="M829" s="1" t="s">
        <v>9472</v>
      </c>
      <c r="N829" s="1">
        <v>1040340.7</v>
      </c>
      <c r="O829" s="1">
        <v>1040388.58</v>
      </c>
      <c r="P829" s="1">
        <v>47.880000000004657</v>
      </c>
      <c r="Q829" s="1">
        <v>15</v>
      </c>
      <c r="R829" s="1">
        <v>21.5</v>
      </c>
      <c r="S829" s="1" t="s">
        <v>78</v>
      </c>
      <c r="T829" s="1" t="s">
        <v>481</v>
      </c>
      <c r="W829" s="1">
        <v>0</v>
      </c>
      <c r="X829" s="1" t="s">
        <v>58</v>
      </c>
    </row>
    <row r="830" spans="1:24" x14ac:dyDescent="0.2">
      <c r="A830" s="1">
        <f t="shared" si="48"/>
        <v>1040388.58</v>
      </c>
      <c r="B830" s="1">
        <f t="shared" si="48"/>
        <v>1040528.1</v>
      </c>
      <c r="C830" s="11" t="s">
        <v>52</v>
      </c>
      <c r="D830" s="12">
        <f>INDEX(families!$A:$A,MATCH(E830,families!$B:$B,0))</f>
        <v>2</v>
      </c>
      <c r="E830" s="1" t="str">
        <f t="shared" si="49"/>
        <v>FBE</v>
      </c>
      <c r="F830" s="1">
        <f t="shared" si="50"/>
        <v>21.5</v>
      </c>
      <c r="G830" s="1" t="str">
        <f t="shared" si="51"/>
        <v>21.5mm FBE</v>
      </c>
      <c r="H830" s="1" t="str">
        <f>_xlfn.CONCAT(TEXT(R830,"0.0"),"mm ",INDEX('Pipe Lookup'!D:D,MATCH('~17 Pipe Segmentation'!S830,'Pipe Lookup'!C:C,0))," TYPE ",Q830)</f>
        <v>21.5mm Fusion-Bonded Epoxy TYPE 34</v>
      </c>
      <c r="M830" s="1" t="s">
        <v>9472</v>
      </c>
      <c r="N830" s="1">
        <v>1040388.58</v>
      </c>
      <c r="O830" s="1">
        <v>1040528.1</v>
      </c>
      <c r="P830" s="1">
        <v>139.52000000001863</v>
      </c>
      <c r="Q830" s="1">
        <v>34</v>
      </c>
      <c r="R830" s="1">
        <v>21.5</v>
      </c>
      <c r="S830" s="1" t="s">
        <v>54</v>
      </c>
      <c r="T830" s="1" t="s">
        <v>481</v>
      </c>
      <c r="W830" s="1">
        <v>0</v>
      </c>
      <c r="X830" s="1" t="s">
        <v>58</v>
      </c>
    </row>
    <row r="831" spans="1:24" x14ac:dyDescent="0.2">
      <c r="A831" s="1">
        <f t="shared" si="48"/>
        <v>1040528.1</v>
      </c>
      <c r="B831" s="1">
        <f t="shared" si="48"/>
        <v>1040534.68</v>
      </c>
      <c r="C831" s="11" t="s">
        <v>52</v>
      </c>
      <c r="D831" s="12">
        <f>INDEX(families!$A:$A,MATCH(E831,families!$B:$B,0))</f>
        <v>3</v>
      </c>
      <c r="E831" s="1" t="str">
        <f t="shared" si="49"/>
        <v>LE</v>
      </c>
      <c r="F831" s="1">
        <f t="shared" si="50"/>
        <v>23.7</v>
      </c>
      <c r="G831" s="1" t="str">
        <f t="shared" si="51"/>
        <v>23.7mm LE</v>
      </c>
      <c r="H831" s="1" t="str">
        <f>_xlfn.CONCAT(TEXT(R831,"0.0"),"mm ",INDEX('Pipe Lookup'!D:D,MATCH('~17 Pipe Segmentation'!S831,'Pipe Lookup'!C:C,0))," TYPE ",Q831)</f>
        <v>23.7mm Elbow TYPE 28</v>
      </c>
      <c r="M831" s="1" t="s">
        <v>9472</v>
      </c>
      <c r="N831" s="1">
        <v>1040528.1</v>
      </c>
      <c r="O831" s="1">
        <v>1040534.68</v>
      </c>
      <c r="P831" s="1">
        <v>6.5800000000745058</v>
      </c>
      <c r="Q831" s="1">
        <v>28</v>
      </c>
      <c r="R831" s="1">
        <v>23.7</v>
      </c>
      <c r="S831" s="1" t="s">
        <v>56</v>
      </c>
      <c r="T831" s="1" t="s">
        <v>481</v>
      </c>
      <c r="V831" s="1" t="s">
        <v>486</v>
      </c>
      <c r="W831" s="1">
        <v>0</v>
      </c>
      <c r="X831" s="1" t="s">
        <v>58</v>
      </c>
    </row>
    <row r="832" spans="1:24" x14ac:dyDescent="0.2">
      <c r="A832" s="1">
        <f t="shared" si="48"/>
        <v>1040534.68</v>
      </c>
      <c r="B832" s="1">
        <f t="shared" si="48"/>
        <v>1040655.58</v>
      </c>
      <c r="C832" s="11" t="s">
        <v>52</v>
      </c>
      <c r="D832" s="12">
        <f>INDEX(families!$A:$A,MATCH(E832,families!$B:$B,0))</f>
        <v>2</v>
      </c>
      <c r="E832" s="1" t="str">
        <f t="shared" si="49"/>
        <v>FBE</v>
      </c>
      <c r="F832" s="1">
        <f t="shared" si="50"/>
        <v>21.5</v>
      </c>
      <c r="G832" s="1" t="str">
        <f t="shared" si="51"/>
        <v>21.5mm FBE</v>
      </c>
      <c r="H832" s="1" t="str">
        <f>_xlfn.CONCAT(TEXT(R832,"0.0"),"mm ",INDEX('Pipe Lookup'!D:D,MATCH('~17 Pipe Segmentation'!S832,'Pipe Lookup'!C:C,0))," TYPE ",Q832)</f>
        <v>21.5mm Fusion-Bonded Epoxy TYPE 34</v>
      </c>
      <c r="M832" s="1" t="s">
        <v>9472</v>
      </c>
      <c r="N832" s="1">
        <v>1040534.68</v>
      </c>
      <c r="O832" s="1">
        <v>1040655.58</v>
      </c>
      <c r="P832" s="1">
        <v>120.89999999990687</v>
      </c>
      <c r="Q832" s="1">
        <v>34</v>
      </c>
      <c r="R832" s="1">
        <v>21.5</v>
      </c>
      <c r="S832" s="1" t="s">
        <v>54</v>
      </c>
      <c r="T832" s="1" t="s">
        <v>481</v>
      </c>
      <c r="W832" s="1">
        <v>0</v>
      </c>
      <c r="X832" s="1" t="s">
        <v>58</v>
      </c>
    </row>
    <row r="833" spans="1:24" x14ac:dyDescent="0.2">
      <c r="A833" s="1">
        <f t="shared" si="48"/>
        <v>1040655.58</v>
      </c>
      <c r="B833" s="1">
        <f t="shared" si="48"/>
        <v>1040660.26</v>
      </c>
      <c r="C833" s="11" t="s">
        <v>52</v>
      </c>
      <c r="D833" s="12">
        <f>INDEX(families!$A:$A,MATCH(E833,families!$B:$B,0))</f>
        <v>3</v>
      </c>
      <c r="E833" s="1" t="str">
        <f t="shared" si="49"/>
        <v>LE</v>
      </c>
      <c r="F833" s="1">
        <f t="shared" si="50"/>
        <v>23.7</v>
      </c>
      <c r="G833" s="1" t="str">
        <f t="shared" si="51"/>
        <v>23.7mm LE</v>
      </c>
      <c r="H833" s="1" t="str">
        <f>_xlfn.CONCAT(TEXT(R833,"0.0"),"mm ",INDEX('Pipe Lookup'!D:D,MATCH('~17 Pipe Segmentation'!S833,'Pipe Lookup'!C:C,0))," TYPE ",Q833)</f>
        <v>23.7mm Elbow TYPE 28</v>
      </c>
      <c r="M833" s="1" t="s">
        <v>9472</v>
      </c>
      <c r="N833" s="1">
        <v>1040655.58</v>
      </c>
      <c r="O833" s="1">
        <v>1040660.26</v>
      </c>
      <c r="P833" s="1">
        <v>4.6800000000512227</v>
      </c>
      <c r="Q833" s="1">
        <v>28</v>
      </c>
      <c r="R833" s="1">
        <v>23.7</v>
      </c>
      <c r="S833" s="1" t="s">
        <v>56</v>
      </c>
      <c r="T833" s="1" t="s">
        <v>481</v>
      </c>
      <c r="V833" s="1" t="s">
        <v>9652</v>
      </c>
      <c r="W833" s="1">
        <v>0</v>
      </c>
      <c r="X833" s="1" t="s">
        <v>58</v>
      </c>
    </row>
    <row r="834" spans="1:24" x14ac:dyDescent="0.2">
      <c r="A834" s="1">
        <f t="shared" ref="A834:B897" si="52">IF(OR(AND(ISNUMBER(N834),N834&gt;0),ISNUMBER(SEARCH("+",N834))),IF(NOT(ISNUMBER(N834)),1000*LEFT(N834,SEARCH("+",N834)-1)+MID(N834,SEARCH("+",N834)+1,3)+RIGHT(N834,3),N834),"")</f>
        <v>1040660.26</v>
      </c>
      <c r="B834" s="1">
        <f t="shared" si="52"/>
        <v>1040704</v>
      </c>
      <c r="C834" s="11" t="s">
        <v>52</v>
      </c>
      <c r="D834" s="12">
        <f>INDEX(families!$A:$A,MATCH(E834,families!$B:$B,0))</f>
        <v>2</v>
      </c>
      <c r="E834" s="1" t="str">
        <f t="shared" si="49"/>
        <v>FBE</v>
      </c>
      <c r="F834" s="1">
        <f t="shared" si="50"/>
        <v>21.5</v>
      </c>
      <c r="G834" s="1" t="str">
        <f t="shared" si="51"/>
        <v>21.5mm FBE</v>
      </c>
      <c r="H834" s="1" t="str">
        <f>_xlfn.CONCAT(TEXT(R834,"0.0"),"mm ",INDEX('Pipe Lookup'!D:D,MATCH('~17 Pipe Segmentation'!S834,'Pipe Lookup'!C:C,0))," TYPE ",Q834)</f>
        <v>21.5mm Fusion-Bonded Epoxy TYPE 34</v>
      </c>
      <c r="M834" s="1" t="s">
        <v>9472</v>
      </c>
      <c r="N834" s="1">
        <v>1040660.26</v>
      </c>
      <c r="O834" s="1">
        <v>1040704</v>
      </c>
      <c r="P834" s="1">
        <v>43.739999999990687</v>
      </c>
      <c r="Q834" s="1">
        <v>34</v>
      </c>
      <c r="R834" s="1">
        <v>21.5</v>
      </c>
      <c r="S834" s="1" t="s">
        <v>54</v>
      </c>
      <c r="T834" s="1" t="s">
        <v>481</v>
      </c>
      <c r="W834" s="1">
        <v>0</v>
      </c>
      <c r="X834" s="1" t="s">
        <v>58</v>
      </c>
    </row>
    <row r="835" spans="1:24" x14ac:dyDescent="0.2">
      <c r="A835" s="1">
        <f t="shared" si="52"/>
        <v>1040704</v>
      </c>
      <c r="B835" s="1">
        <f t="shared" si="52"/>
        <v>1040707.59</v>
      </c>
      <c r="C835" s="11" t="s">
        <v>52</v>
      </c>
      <c r="D835" s="12">
        <f>INDEX(families!$A:$A,MATCH(E835,families!$B:$B,0))</f>
        <v>3</v>
      </c>
      <c r="E835" s="1" t="str">
        <f t="shared" ref="E835:E898" si="53">TRIM(LEFT(S835,3))</f>
        <v>LE</v>
      </c>
      <c r="F835" s="1">
        <f t="shared" ref="F835:F898" si="54">R835</f>
        <v>23.7</v>
      </c>
      <c r="G835" s="1" t="str">
        <f t="shared" ref="G835:G898" si="55">_xlfn.CONCAT(TEXT(R835,"0.0"),"mm ",S835)</f>
        <v>23.7mm LE</v>
      </c>
      <c r="H835" s="1" t="str">
        <f>_xlfn.CONCAT(TEXT(R835,"0.0"),"mm ",INDEX('Pipe Lookup'!D:D,MATCH('~17 Pipe Segmentation'!S835,'Pipe Lookup'!C:C,0))," TYPE ",Q835)</f>
        <v>23.7mm Elbow TYPE 28</v>
      </c>
      <c r="M835" s="1" t="s">
        <v>9472</v>
      </c>
      <c r="N835" s="1">
        <v>1040704</v>
      </c>
      <c r="O835" s="1">
        <v>1040707.59</v>
      </c>
      <c r="P835" s="1">
        <v>3.5899999999674037</v>
      </c>
      <c r="Q835" s="1">
        <v>28</v>
      </c>
      <c r="R835" s="1">
        <v>23.7</v>
      </c>
      <c r="S835" s="1" t="s">
        <v>56</v>
      </c>
      <c r="T835" s="1" t="s">
        <v>481</v>
      </c>
      <c r="V835" s="1" t="s">
        <v>488</v>
      </c>
      <c r="W835" s="1">
        <v>0</v>
      </c>
      <c r="X835" s="1" t="s">
        <v>58</v>
      </c>
    </row>
    <row r="836" spans="1:24" x14ac:dyDescent="0.2">
      <c r="A836" s="1">
        <f t="shared" si="52"/>
        <v>1040707.59</v>
      </c>
      <c r="B836" s="1">
        <f t="shared" si="52"/>
        <v>1040716</v>
      </c>
      <c r="C836" s="11" t="s">
        <v>52</v>
      </c>
      <c r="D836" s="12">
        <f>INDEX(families!$A:$A,MATCH(E836,families!$B:$B,0))</f>
        <v>2</v>
      </c>
      <c r="E836" s="1" t="str">
        <f t="shared" si="53"/>
        <v>FBE</v>
      </c>
      <c r="F836" s="1">
        <f t="shared" si="54"/>
        <v>21.5</v>
      </c>
      <c r="G836" s="1" t="str">
        <f t="shared" si="55"/>
        <v>21.5mm FBE</v>
      </c>
      <c r="H836" s="1" t="str">
        <f>_xlfn.CONCAT(TEXT(R836,"0.0"),"mm ",INDEX('Pipe Lookup'!D:D,MATCH('~17 Pipe Segmentation'!S836,'Pipe Lookup'!C:C,0))," TYPE ",Q836)</f>
        <v>21.5mm Fusion-Bonded Epoxy TYPE 34</v>
      </c>
      <c r="M836" s="1" t="s">
        <v>9472</v>
      </c>
      <c r="N836" s="1">
        <v>1040707.59</v>
      </c>
      <c r="O836" s="1">
        <v>1040716</v>
      </c>
      <c r="P836" s="1">
        <v>8.4100000000325963</v>
      </c>
      <c r="Q836" s="1">
        <v>34</v>
      </c>
      <c r="R836" s="1">
        <v>21.5</v>
      </c>
      <c r="S836" s="1" t="s">
        <v>54</v>
      </c>
      <c r="T836" s="1" t="s">
        <v>481</v>
      </c>
      <c r="V836" s="1" t="s">
        <v>9653</v>
      </c>
      <c r="W836" s="1">
        <v>0</v>
      </c>
      <c r="X836" s="1" t="s">
        <v>58</v>
      </c>
    </row>
    <row r="837" spans="1:24" x14ac:dyDescent="0.2">
      <c r="A837" s="1">
        <f t="shared" si="52"/>
        <v>1040716</v>
      </c>
      <c r="B837" s="1">
        <f t="shared" si="52"/>
        <v>1040720</v>
      </c>
      <c r="C837" s="11" t="s">
        <v>52</v>
      </c>
      <c r="D837" s="12">
        <f>INDEX(families!$A:$A,MATCH(E837,families!$B:$B,0))</f>
        <v>3</v>
      </c>
      <c r="E837" s="1" t="str">
        <f t="shared" si="53"/>
        <v>LE</v>
      </c>
      <c r="F837" s="1">
        <f t="shared" si="54"/>
        <v>23.7</v>
      </c>
      <c r="G837" s="1" t="str">
        <f t="shared" si="55"/>
        <v>23.7mm LE</v>
      </c>
      <c r="H837" s="1" t="str">
        <f>_xlfn.CONCAT(TEXT(R837,"0.0"),"mm ",INDEX('Pipe Lookup'!D:D,MATCH('~17 Pipe Segmentation'!S837,'Pipe Lookup'!C:C,0))," TYPE ",Q837)</f>
        <v>23.7mm Elbow TYPE 28</v>
      </c>
      <c r="M837" s="1" t="s">
        <v>9472</v>
      </c>
      <c r="N837" s="1">
        <v>1040716</v>
      </c>
      <c r="O837" s="1">
        <v>1040720</v>
      </c>
      <c r="P837" s="1">
        <v>4</v>
      </c>
      <c r="Q837" s="1">
        <v>28</v>
      </c>
      <c r="R837" s="1">
        <v>23.7</v>
      </c>
      <c r="S837" s="1" t="s">
        <v>56</v>
      </c>
      <c r="T837" s="1" t="s">
        <v>481</v>
      </c>
      <c r="V837" s="1" t="s">
        <v>490</v>
      </c>
      <c r="W837" s="1">
        <v>0</v>
      </c>
      <c r="X837" s="1" t="s">
        <v>58</v>
      </c>
    </row>
    <row r="838" spans="1:24" x14ac:dyDescent="0.2">
      <c r="A838" s="1">
        <f t="shared" si="52"/>
        <v>1040720</v>
      </c>
      <c r="B838" s="1">
        <f t="shared" si="52"/>
        <v>1040800</v>
      </c>
      <c r="C838" s="11" t="s">
        <v>52</v>
      </c>
      <c r="D838" s="12">
        <f>INDEX(families!$A:$A,MATCH(E838,families!$B:$B,0))</f>
        <v>2</v>
      </c>
      <c r="E838" s="1" t="str">
        <f t="shared" si="53"/>
        <v>FBE</v>
      </c>
      <c r="F838" s="1">
        <f t="shared" si="54"/>
        <v>21.5</v>
      </c>
      <c r="G838" s="1" t="str">
        <f t="shared" si="55"/>
        <v>21.5mm FBE</v>
      </c>
      <c r="H838" s="1" t="str">
        <f>_xlfn.CONCAT(TEXT(R838,"0.0"),"mm ",INDEX('Pipe Lookup'!D:D,MATCH('~17 Pipe Segmentation'!S838,'Pipe Lookup'!C:C,0))," TYPE ",Q838)</f>
        <v>21.5mm Fusion-Bonded Epoxy TYPE 34</v>
      </c>
      <c r="M838" s="1" t="s">
        <v>9472</v>
      </c>
      <c r="N838" s="1">
        <v>1040720</v>
      </c>
      <c r="O838" s="1">
        <v>1040800</v>
      </c>
      <c r="P838" s="1">
        <v>80</v>
      </c>
      <c r="Q838" s="1">
        <v>34</v>
      </c>
      <c r="R838" s="1">
        <v>21.5</v>
      </c>
      <c r="S838" s="1" t="s">
        <v>54</v>
      </c>
      <c r="T838" s="1" t="s">
        <v>481</v>
      </c>
      <c r="V838" s="1" t="s">
        <v>65</v>
      </c>
      <c r="W838" s="1">
        <v>0</v>
      </c>
      <c r="X838" s="1" t="s">
        <v>58</v>
      </c>
    </row>
    <row r="839" spans="1:24" x14ac:dyDescent="0.2">
      <c r="A839" s="1">
        <f t="shared" si="52"/>
        <v>1040800</v>
      </c>
      <c r="B839" s="1">
        <f t="shared" si="52"/>
        <v>1040803</v>
      </c>
      <c r="C839" s="11" t="s">
        <v>52</v>
      </c>
      <c r="D839" s="12">
        <f>INDEX(families!$A:$A,MATCH(E839,families!$B:$B,0))</f>
        <v>2</v>
      </c>
      <c r="E839" s="1" t="str">
        <f t="shared" si="53"/>
        <v>FBE</v>
      </c>
      <c r="F839" s="1">
        <f t="shared" si="54"/>
        <v>21.5</v>
      </c>
      <c r="G839" s="1" t="str">
        <f t="shared" si="55"/>
        <v>21.5mm FBE</v>
      </c>
      <c r="H839" s="1" t="str">
        <f>_xlfn.CONCAT(TEXT(R839,"0.0"),"mm ",INDEX('Pipe Lookup'!D:D,MATCH('~17 Pipe Segmentation'!S839,'Pipe Lookup'!C:C,0))," TYPE ",Q839)</f>
        <v>21.5mm Fusion-Bonded Epoxy TYPE 34</v>
      </c>
      <c r="M839" s="1" t="s">
        <v>9472</v>
      </c>
      <c r="N839" s="1">
        <v>1040800</v>
      </c>
      <c r="O839" s="1">
        <v>1040803</v>
      </c>
      <c r="P839" s="1">
        <v>3</v>
      </c>
      <c r="Q839" s="1">
        <v>34</v>
      </c>
      <c r="R839" s="1">
        <v>21.5</v>
      </c>
      <c r="S839" s="1" t="s">
        <v>54</v>
      </c>
      <c r="T839" s="1" t="s">
        <v>491</v>
      </c>
      <c r="V839" s="1" t="s">
        <v>9654</v>
      </c>
      <c r="W839" s="1">
        <v>0</v>
      </c>
      <c r="X839" s="1" t="s">
        <v>58</v>
      </c>
    </row>
    <row r="840" spans="1:24" x14ac:dyDescent="0.2">
      <c r="A840" s="1">
        <f t="shared" si="52"/>
        <v>1040803</v>
      </c>
      <c r="B840" s="1">
        <f t="shared" si="52"/>
        <v>1040807</v>
      </c>
      <c r="C840" s="11" t="s">
        <v>52</v>
      </c>
      <c r="D840" s="12">
        <f>INDEX(families!$A:$A,MATCH(E840,families!$B:$B,0))</f>
        <v>3</v>
      </c>
      <c r="E840" s="1" t="str">
        <f t="shared" si="53"/>
        <v>LE</v>
      </c>
      <c r="F840" s="1">
        <f t="shared" si="54"/>
        <v>23.7</v>
      </c>
      <c r="G840" s="1" t="str">
        <f t="shared" si="55"/>
        <v>23.7mm LE</v>
      </c>
      <c r="H840" s="1" t="str">
        <f>_xlfn.CONCAT(TEXT(R840,"0.0"),"mm ",INDEX('Pipe Lookup'!D:D,MATCH('~17 Pipe Segmentation'!S840,'Pipe Lookup'!C:C,0))," TYPE ",Q840)</f>
        <v>23.7mm Elbow TYPE 28</v>
      </c>
      <c r="M840" s="1" t="s">
        <v>9472</v>
      </c>
      <c r="N840" s="1">
        <v>1040803</v>
      </c>
      <c r="O840" s="1" t="s">
        <v>9655</v>
      </c>
      <c r="P840" s="1">
        <v>4</v>
      </c>
      <c r="Q840" s="1">
        <v>28</v>
      </c>
      <c r="R840" s="1">
        <v>23.7</v>
      </c>
      <c r="S840" s="1" t="s">
        <v>56</v>
      </c>
      <c r="T840" s="1" t="s">
        <v>491</v>
      </c>
      <c r="V840" s="1" t="s">
        <v>9656</v>
      </c>
      <c r="W840" s="1">
        <v>0</v>
      </c>
      <c r="X840" s="1" t="s">
        <v>58</v>
      </c>
    </row>
    <row r="841" spans="1:24" x14ac:dyDescent="0.2">
      <c r="A841" s="1">
        <f t="shared" si="52"/>
        <v>1040807</v>
      </c>
      <c r="B841" s="1">
        <f t="shared" si="52"/>
        <v>1040813</v>
      </c>
      <c r="C841" s="11" t="s">
        <v>52</v>
      </c>
      <c r="D841" s="12">
        <f>INDEX(families!$A:$A,MATCH(E841,families!$B:$B,0))</f>
        <v>2</v>
      </c>
      <c r="E841" s="1" t="str">
        <f t="shared" si="53"/>
        <v>FBE</v>
      </c>
      <c r="F841" s="1">
        <f t="shared" si="54"/>
        <v>21.5</v>
      </c>
      <c r="G841" s="1" t="str">
        <f t="shared" si="55"/>
        <v>21.5mm FBE</v>
      </c>
      <c r="H841" s="1" t="str">
        <f>_xlfn.CONCAT(TEXT(R841,"0.0"),"mm ",INDEX('Pipe Lookup'!D:D,MATCH('~17 Pipe Segmentation'!S841,'Pipe Lookup'!C:C,0))," TYPE ",Q841)</f>
        <v>21.5mm Fusion-Bonded Epoxy TYPE 34</v>
      </c>
      <c r="M841" s="1" t="s">
        <v>9472</v>
      </c>
      <c r="N841" s="1" t="s">
        <v>9655</v>
      </c>
      <c r="O841" s="1" t="s">
        <v>9657</v>
      </c>
      <c r="P841" s="1">
        <v>6</v>
      </c>
      <c r="Q841" s="1">
        <v>34</v>
      </c>
      <c r="R841" s="1">
        <v>21.5</v>
      </c>
      <c r="S841" s="1" t="s">
        <v>54</v>
      </c>
      <c r="T841" s="1" t="s">
        <v>491</v>
      </c>
      <c r="V841" s="1" t="s">
        <v>65</v>
      </c>
      <c r="W841" s="1">
        <v>0</v>
      </c>
      <c r="X841" s="1" t="s">
        <v>58</v>
      </c>
    </row>
    <row r="842" spans="1:24" x14ac:dyDescent="0.2">
      <c r="A842" s="1">
        <f t="shared" si="52"/>
        <v>1040813</v>
      </c>
      <c r="B842" s="1">
        <f t="shared" si="52"/>
        <v>1040817</v>
      </c>
      <c r="C842" s="11" t="s">
        <v>52</v>
      </c>
      <c r="D842" s="12">
        <f>INDEX(families!$A:$A,MATCH(E842,families!$B:$B,0))</f>
        <v>3</v>
      </c>
      <c r="E842" s="1" t="str">
        <f t="shared" si="53"/>
        <v>LE</v>
      </c>
      <c r="F842" s="1">
        <f t="shared" si="54"/>
        <v>23.7</v>
      </c>
      <c r="G842" s="1" t="str">
        <f t="shared" si="55"/>
        <v>23.7mm LE</v>
      </c>
      <c r="H842" s="1" t="str">
        <f>_xlfn.CONCAT(TEXT(R842,"0.0"),"mm ",INDEX('Pipe Lookup'!D:D,MATCH('~17 Pipe Segmentation'!S842,'Pipe Lookup'!C:C,0))," TYPE ",Q842)</f>
        <v>23.7mm Elbow TYPE 28</v>
      </c>
      <c r="M842" s="1" t="s">
        <v>9472</v>
      </c>
      <c r="N842" s="1" t="s">
        <v>9657</v>
      </c>
      <c r="O842" s="1" t="s">
        <v>9658</v>
      </c>
      <c r="P842" s="1">
        <v>4</v>
      </c>
      <c r="Q842" s="1">
        <v>28</v>
      </c>
      <c r="R842" s="1">
        <v>23.7</v>
      </c>
      <c r="S842" s="1" t="s">
        <v>56</v>
      </c>
      <c r="T842" s="1" t="s">
        <v>491</v>
      </c>
      <c r="V842" s="1" t="s">
        <v>9659</v>
      </c>
      <c r="W842" s="1">
        <v>0</v>
      </c>
      <c r="X842" s="1" t="s">
        <v>58</v>
      </c>
    </row>
    <row r="843" spans="1:24" x14ac:dyDescent="0.2">
      <c r="A843" s="1">
        <f t="shared" si="52"/>
        <v>1040817</v>
      </c>
      <c r="B843" s="1">
        <f t="shared" si="52"/>
        <v>1040821</v>
      </c>
      <c r="C843" s="11" t="s">
        <v>52</v>
      </c>
      <c r="D843" s="12">
        <f>INDEX(families!$A:$A,MATCH(E843,families!$B:$B,0))</f>
        <v>2</v>
      </c>
      <c r="E843" s="1" t="str">
        <f t="shared" si="53"/>
        <v>FBE</v>
      </c>
      <c r="F843" s="1">
        <f t="shared" si="54"/>
        <v>21.5</v>
      </c>
      <c r="G843" s="1" t="str">
        <f t="shared" si="55"/>
        <v>21.5mm FBE</v>
      </c>
      <c r="H843" s="1" t="str">
        <f>_xlfn.CONCAT(TEXT(R843,"0.0"),"mm ",INDEX('Pipe Lookup'!D:D,MATCH('~17 Pipe Segmentation'!S843,'Pipe Lookup'!C:C,0))," TYPE ",Q843)</f>
        <v>21.5mm Fusion-Bonded Epoxy TYPE 34</v>
      </c>
      <c r="M843" s="1" t="s">
        <v>9472</v>
      </c>
      <c r="N843" s="1" t="s">
        <v>9658</v>
      </c>
      <c r="O843" s="1" t="s">
        <v>9660</v>
      </c>
      <c r="P843" s="1">
        <v>4</v>
      </c>
      <c r="Q843" s="1">
        <v>34</v>
      </c>
      <c r="R843" s="1">
        <v>21.5</v>
      </c>
      <c r="S843" s="1" t="s">
        <v>54</v>
      </c>
      <c r="T843" s="1" t="s">
        <v>491</v>
      </c>
      <c r="W843" s="1">
        <v>0</v>
      </c>
      <c r="X843" s="1" t="s">
        <v>58</v>
      </c>
    </row>
    <row r="844" spans="1:24" x14ac:dyDescent="0.2">
      <c r="A844" s="1">
        <f t="shared" si="52"/>
        <v>1040821</v>
      </c>
      <c r="B844" s="1">
        <f t="shared" si="52"/>
        <v>1040869</v>
      </c>
      <c r="C844" s="11" t="s">
        <v>52</v>
      </c>
      <c r="D844" s="12">
        <f>INDEX(families!$A:$A,MATCH(E844,families!$B:$B,0))</f>
        <v>1</v>
      </c>
      <c r="E844" s="1" t="str">
        <f t="shared" si="53"/>
        <v>ARO</v>
      </c>
      <c r="F844" s="1">
        <f t="shared" si="54"/>
        <v>21.5</v>
      </c>
      <c r="G844" s="1" t="str">
        <f t="shared" si="55"/>
        <v>21.5mm ARO</v>
      </c>
      <c r="H844" s="1" t="str">
        <f>_xlfn.CONCAT(TEXT(R844,"0.0"),"mm ",INDEX('Pipe Lookup'!D:D,MATCH('~17 Pipe Segmentation'!S844,'Pipe Lookup'!C:C,0))," TYPE ",Q844)</f>
        <v>21.5mm Abrasion-Resistant Overcoat TYPE 15</v>
      </c>
      <c r="M844" s="1" t="s">
        <v>9472</v>
      </c>
      <c r="N844" s="1" t="s">
        <v>9660</v>
      </c>
      <c r="O844" s="1" t="s">
        <v>9661</v>
      </c>
      <c r="P844" s="1">
        <v>48</v>
      </c>
      <c r="Q844" s="1">
        <v>15</v>
      </c>
      <c r="R844" s="1">
        <v>21.5</v>
      </c>
      <c r="S844" s="1" t="s">
        <v>78</v>
      </c>
      <c r="T844" s="1" t="s">
        <v>491</v>
      </c>
      <c r="W844" s="1">
        <v>0</v>
      </c>
      <c r="X844" s="1" t="s">
        <v>58</v>
      </c>
    </row>
    <row r="845" spans="1:24" x14ac:dyDescent="0.2">
      <c r="A845" s="1">
        <f t="shared" si="52"/>
        <v>1040869</v>
      </c>
      <c r="B845" s="1">
        <f t="shared" si="52"/>
        <v>1040881</v>
      </c>
      <c r="C845" s="11" t="s">
        <v>52</v>
      </c>
      <c r="D845" s="12">
        <f>INDEX(families!$A:$A,MATCH(E845,families!$B:$B,0))</f>
        <v>2</v>
      </c>
      <c r="E845" s="1" t="str">
        <f t="shared" si="53"/>
        <v>FBE</v>
      </c>
      <c r="F845" s="1">
        <f t="shared" si="54"/>
        <v>21.5</v>
      </c>
      <c r="G845" s="1" t="str">
        <f t="shared" si="55"/>
        <v>21.5mm FBE</v>
      </c>
      <c r="H845" s="1" t="str">
        <f>_xlfn.CONCAT(TEXT(R845,"0.0"),"mm ",INDEX('Pipe Lookup'!D:D,MATCH('~17 Pipe Segmentation'!S845,'Pipe Lookup'!C:C,0))," TYPE ",Q845)</f>
        <v>21.5mm Fusion-Bonded Epoxy TYPE 34</v>
      </c>
      <c r="M845" s="1" t="s">
        <v>9472</v>
      </c>
      <c r="N845" s="1" t="s">
        <v>9661</v>
      </c>
      <c r="O845" s="1" t="s">
        <v>9662</v>
      </c>
      <c r="P845" s="1">
        <v>12</v>
      </c>
      <c r="Q845" s="1">
        <v>34</v>
      </c>
      <c r="R845" s="1">
        <v>21.5</v>
      </c>
      <c r="S845" s="1" t="s">
        <v>54</v>
      </c>
      <c r="T845" s="1" t="s">
        <v>491</v>
      </c>
      <c r="W845" s="1">
        <v>0</v>
      </c>
      <c r="X845" s="1" t="s">
        <v>58</v>
      </c>
    </row>
    <row r="846" spans="1:24" x14ac:dyDescent="0.2">
      <c r="A846" s="1">
        <f t="shared" si="52"/>
        <v>1040881</v>
      </c>
      <c r="B846" s="1">
        <f t="shared" si="52"/>
        <v>1040888</v>
      </c>
      <c r="C846" s="11" t="s">
        <v>52</v>
      </c>
      <c r="D846" s="12">
        <f>INDEX(families!$A:$A,MATCH(E846,families!$B:$B,0))</f>
        <v>3</v>
      </c>
      <c r="E846" s="1" t="str">
        <f t="shared" si="53"/>
        <v>LE</v>
      </c>
      <c r="F846" s="1">
        <f t="shared" si="54"/>
        <v>23.7</v>
      </c>
      <c r="G846" s="1" t="str">
        <f t="shared" si="55"/>
        <v>23.7mm LE</v>
      </c>
      <c r="H846" s="1" t="str">
        <f>_xlfn.CONCAT(TEXT(R846,"0.0"),"mm ",INDEX('Pipe Lookup'!D:D,MATCH('~17 Pipe Segmentation'!S846,'Pipe Lookup'!C:C,0))," TYPE ",Q846)</f>
        <v>23.7mm Elbow TYPE 28</v>
      </c>
      <c r="M846" s="1" t="s">
        <v>9472</v>
      </c>
      <c r="N846" s="1" t="s">
        <v>9662</v>
      </c>
      <c r="O846" s="1" t="s">
        <v>9663</v>
      </c>
      <c r="P846" s="1">
        <v>7</v>
      </c>
      <c r="Q846" s="1">
        <v>28</v>
      </c>
      <c r="R846" s="1">
        <v>23.7</v>
      </c>
      <c r="S846" s="1" t="s">
        <v>56</v>
      </c>
      <c r="T846" s="1" t="s">
        <v>491</v>
      </c>
      <c r="V846" s="1" t="s">
        <v>9664</v>
      </c>
      <c r="W846" s="1">
        <v>0</v>
      </c>
      <c r="X846" s="1" t="s">
        <v>58</v>
      </c>
    </row>
    <row r="847" spans="1:24" x14ac:dyDescent="0.2">
      <c r="A847" s="1">
        <f t="shared" si="52"/>
        <v>1040888</v>
      </c>
      <c r="B847" s="1">
        <f t="shared" si="52"/>
        <v>1040891</v>
      </c>
      <c r="C847" s="11" t="s">
        <v>52</v>
      </c>
      <c r="D847" s="12">
        <f>INDEX(families!$A:$A,MATCH(E847,families!$B:$B,0))</f>
        <v>2</v>
      </c>
      <c r="E847" s="1" t="str">
        <f t="shared" si="53"/>
        <v>FBE</v>
      </c>
      <c r="F847" s="1">
        <f t="shared" si="54"/>
        <v>21.5</v>
      </c>
      <c r="G847" s="1" t="str">
        <f t="shared" si="55"/>
        <v>21.5mm FBE</v>
      </c>
      <c r="H847" s="1" t="str">
        <f>_xlfn.CONCAT(TEXT(R847,"0.0"),"mm ",INDEX('Pipe Lookup'!D:D,MATCH('~17 Pipe Segmentation'!S847,'Pipe Lookup'!C:C,0))," TYPE ",Q847)</f>
        <v>21.5mm Fusion-Bonded Epoxy TYPE 34</v>
      </c>
      <c r="M847" s="1" t="s">
        <v>9472</v>
      </c>
      <c r="N847" s="1" t="s">
        <v>9663</v>
      </c>
      <c r="O847" s="1" t="s">
        <v>9665</v>
      </c>
      <c r="P847" s="1">
        <v>3</v>
      </c>
      <c r="Q847" s="1">
        <v>34</v>
      </c>
      <c r="R847" s="1">
        <v>21.5</v>
      </c>
      <c r="S847" s="1" t="s">
        <v>54</v>
      </c>
      <c r="T847" s="1" t="s">
        <v>491</v>
      </c>
      <c r="W847" s="1">
        <v>0</v>
      </c>
      <c r="X847" s="1" t="s">
        <v>58</v>
      </c>
    </row>
    <row r="848" spans="1:24" x14ac:dyDescent="0.2">
      <c r="A848" s="1">
        <f t="shared" si="52"/>
        <v>1040891</v>
      </c>
      <c r="B848" s="1">
        <f t="shared" si="52"/>
        <v>1040894</v>
      </c>
      <c r="C848" s="11" t="s">
        <v>52</v>
      </c>
      <c r="D848" s="12">
        <f>INDEX(families!$A:$A,MATCH(E848,families!$B:$B,0))</f>
        <v>3</v>
      </c>
      <c r="E848" s="1" t="str">
        <f t="shared" si="53"/>
        <v>LE</v>
      </c>
      <c r="F848" s="1">
        <f t="shared" si="54"/>
        <v>23.7</v>
      </c>
      <c r="G848" s="1" t="str">
        <f t="shared" si="55"/>
        <v>23.7mm LE</v>
      </c>
      <c r="H848" s="1" t="str">
        <f>_xlfn.CONCAT(TEXT(R848,"0.0"),"mm ",INDEX('Pipe Lookup'!D:D,MATCH('~17 Pipe Segmentation'!S848,'Pipe Lookup'!C:C,0))," TYPE ",Q848)</f>
        <v>23.7mm Elbow TYPE 28</v>
      </c>
      <c r="M848" s="1" t="s">
        <v>9472</v>
      </c>
      <c r="N848" s="1" t="s">
        <v>9665</v>
      </c>
      <c r="O848" s="1" t="s">
        <v>9666</v>
      </c>
      <c r="P848" s="1">
        <v>3</v>
      </c>
      <c r="Q848" s="1">
        <v>28</v>
      </c>
      <c r="R848" s="1">
        <v>23.7</v>
      </c>
      <c r="S848" s="1" t="s">
        <v>56</v>
      </c>
      <c r="T848" s="1" t="s">
        <v>491</v>
      </c>
      <c r="V848" s="1" t="s">
        <v>9667</v>
      </c>
      <c r="W848" s="1">
        <v>0</v>
      </c>
      <c r="X848" s="1" t="s">
        <v>58</v>
      </c>
    </row>
    <row r="849" spans="1:24" x14ac:dyDescent="0.2">
      <c r="A849" s="1">
        <f t="shared" si="52"/>
        <v>1040894</v>
      </c>
      <c r="B849" s="1">
        <f t="shared" si="52"/>
        <v>1040897</v>
      </c>
      <c r="C849" s="11" t="s">
        <v>52</v>
      </c>
      <c r="D849" s="12">
        <f>INDEX(families!$A:$A,MATCH(E849,families!$B:$B,0))</f>
        <v>3</v>
      </c>
      <c r="E849" s="1" t="str">
        <f t="shared" si="53"/>
        <v>LE</v>
      </c>
      <c r="F849" s="1">
        <f t="shared" si="54"/>
        <v>23.7</v>
      </c>
      <c r="G849" s="1" t="str">
        <f t="shared" si="55"/>
        <v>23.7mm LE</v>
      </c>
      <c r="H849" s="1" t="str">
        <f>_xlfn.CONCAT(TEXT(R849,"0.0"),"mm ",INDEX('Pipe Lookup'!D:D,MATCH('~17 Pipe Segmentation'!S849,'Pipe Lookup'!C:C,0))," TYPE ",Q849)</f>
        <v>23.7mm Elbow TYPE 28</v>
      </c>
      <c r="M849" s="1" t="s">
        <v>9472</v>
      </c>
      <c r="N849" s="1">
        <v>1040894</v>
      </c>
      <c r="O849" s="1">
        <v>1040897</v>
      </c>
      <c r="P849" s="1">
        <v>3</v>
      </c>
      <c r="Q849" s="1">
        <v>28</v>
      </c>
      <c r="R849" s="1">
        <v>23.7</v>
      </c>
      <c r="S849" s="1" t="s">
        <v>56</v>
      </c>
      <c r="T849" s="1" t="s">
        <v>491</v>
      </c>
      <c r="W849" s="1" t="s">
        <v>173</v>
      </c>
      <c r="X849" s="1" t="s">
        <v>84</v>
      </c>
    </row>
    <row r="850" spans="1:24" x14ac:dyDescent="0.2">
      <c r="A850" s="1">
        <f t="shared" si="52"/>
        <v>1040897</v>
      </c>
      <c r="B850" s="1">
        <f t="shared" si="52"/>
        <v>1040940.13</v>
      </c>
      <c r="C850" s="11" t="s">
        <v>52</v>
      </c>
      <c r="D850" s="12">
        <f>INDEX(families!$A:$A,MATCH(E850,families!$B:$B,0))</f>
        <v>2</v>
      </c>
      <c r="E850" s="1" t="str">
        <f t="shared" si="53"/>
        <v>FBE</v>
      </c>
      <c r="F850" s="1">
        <f t="shared" si="54"/>
        <v>21.5</v>
      </c>
      <c r="G850" s="1" t="str">
        <f t="shared" si="55"/>
        <v>21.5mm FBE</v>
      </c>
      <c r="H850" s="1" t="str">
        <f>_xlfn.CONCAT(TEXT(R850,"0.0"),"mm ",INDEX('Pipe Lookup'!D:D,MATCH('~17 Pipe Segmentation'!S850,'Pipe Lookup'!C:C,0))," TYPE ",Q850)</f>
        <v>21.5mm Fusion-Bonded Epoxy TYPE 34</v>
      </c>
      <c r="M850" s="1" t="s">
        <v>9472</v>
      </c>
      <c r="N850" s="1">
        <v>1040897</v>
      </c>
      <c r="O850" s="1">
        <v>1040940.13</v>
      </c>
      <c r="P850" s="1">
        <v>43.130000000004657</v>
      </c>
      <c r="Q850" s="1">
        <v>34</v>
      </c>
      <c r="R850" s="1">
        <v>21.5</v>
      </c>
      <c r="S850" s="1" t="s">
        <v>54</v>
      </c>
      <c r="T850" s="1" t="s">
        <v>491</v>
      </c>
      <c r="W850" s="1">
        <v>0</v>
      </c>
      <c r="X850" s="1" t="s">
        <v>58</v>
      </c>
    </row>
    <row r="851" spans="1:24" x14ac:dyDescent="0.2">
      <c r="A851" s="1">
        <f t="shared" si="52"/>
        <v>1040940.13</v>
      </c>
      <c r="B851" s="1">
        <f t="shared" si="52"/>
        <v>1040947.035</v>
      </c>
      <c r="C851" s="11" t="s">
        <v>52</v>
      </c>
      <c r="D851" s="12">
        <f>INDEX(families!$A:$A,MATCH(E851,families!$B:$B,0))</f>
        <v>3</v>
      </c>
      <c r="E851" s="1" t="str">
        <f t="shared" si="53"/>
        <v>LE</v>
      </c>
      <c r="F851" s="1">
        <f t="shared" si="54"/>
        <v>23.7</v>
      </c>
      <c r="G851" s="1" t="str">
        <f t="shared" si="55"/>
        <v>23.7mm LE</v>
      </c>
      <c r="H851" s="1" t="str">
        <f>_xlfn.CONCAT(TEXT(R851,"0.0"),"mm ",INDEX('Pipe Lookup'!D:D,MATCH('~17 Pipe Segmentation'!S851,'Pipe Lookup'!C:C,0))," TYPE ",Q851)</f>
        <v>23.7mm Elbow TYPE 28</v>
      </c>
      <c r="M851" s="1" t="s">
        <v>9472</v>
      </c>
      <c r="N851" s="1">
        <v>1040940.13</v>
      </c>
      <c r="O851" s="1">
        <v>1040947.035</v>
      </c>
      <c r="P851" s="1">
        <v>6.9050000000279397</v>
      </c>
      <c r="Q851" s="1">
        <v>28</v>
      </c>
      <c r="R851" s="1">
        <v>23.7</v>
      </c>
      <c r="S851" s="1" t="s">
        <v>56</v>
      </c>
      <c r="T851" s="1" t="s">
        <v>491</v>
      </c>
      <c r="V851" s="1" t="s">
        <v>9668</v>
      </c>
      <c r="W851" s="1">
        <v>0</v>
      </c>
      <c r="X851" s="1" t="s">
        <v>58</v>
      </c>
    </row>
    <row r="852" spans="1:24" x14ac:dyDescent="0.2">
      <c r="A852" s="1">
        <f t="shared" si="52"/>
        <v>1040947.035</v>
      </c>
      <c r="B852" s="1">
        <f t="shared" si="52"/>
        <v>1040953.96</v>
      </c>
      <c r="C852" s="11" t="s">
        <v>52</v>
      </c>
      <c r="D852" s="12">
        <f>INDEX(families!$A:$A,MATCH(E852,families!$B:$B,0))</f>
        <v>3</v>
      </c>
      <c r="E852" s="1" t="str">
        <f t="shared" si="53"/>
        <v>LE</v>
      </c>
      <c r="F852" s="1">
        <f t="shared" si="54"/>
        <v>23.7</v>
      </c>
      <c r="G852" s="1" t="str">
        <f t="shared" si="55"/>
        <v>23.7mm LE</v>
      </c>
      <c r="H852" s="1" t="str">
        <f>_xlfn.CONCAT(TEXT(R852,"0.0"),"mm ",INDEX('Pipe Lookup'!D:D,MATCH('~17 Pipe Segmentation'!S852,'Pipe Lookup'!C:C,0))," TYPE ",Q852)</f>
        <v>23.7mm Elbow TYPE 28</v>
      </c>
      <c r="M852" s="1" t="s">
        <v>9472</v>
      </c>
      <c r="N852" s="1">
        <v>1040947.035</v>
      </c>
      <c r="O852" s="1">
        <v>1040953.96</v>
      </c>
      <c r="P852" s="1">
        <v>6.9249999999301508</v>
      </c>
      <c r="Q852" s="1">
        <v>28</v>
      </c>
      <c r="R852" s="1">
        <v>23.7</v>
      </c>
      <c r="S852" s="1" t="s">
        <v>56</v>
      </c>
      <c r="T852" s="1" t="s">
        <v>491</v>
      </c>
      <c r="V852" s="1" t="s">
        <v>9669</v>
      </c>
      <c r="W852" s="1">
        <v>0</v>
      </c>
      <c r="X852" s="1" t="s">
        <v>84</v>
      </c>
    </row>
    <row r="853" spans="1:24" x14ac:dyDescent="0.2">
      <c r="A853" s="1">
        <f t="shared" si="52"/>
        <v>1040953.96</v>
      </c>
      <c r="B853" s="1">
        <f t="shared" si="52"/>
        <v>1040985.44</v>
      </c>
      <c r="C853" s="11" t="s">
        <v>52</v>
      </c>
      <c r="D853" s="12">
        <f>INDEX(families!$A:$A,MATCH(E853,families!$B:$B,0))</f>
        <v>2</v>
      </c>
      <c r="E853" s="1" t="str">
        <f t="shared" si="53"/>
        <v>FBE</v>
      </c>
      <c r="F853" s="1">
        <f t="shared" si="54"/>
        <v>21.5</v>
      </c>
      <c r="G853" s="1" t="str">
        <f t="shared" si="55"/>
        <v>21.5mm FBE</v>
      </c>
      <c r="H853" s="1" t="str">
        <f>_xlfn.CONCAT(TEXT(R853,"0.0"),"mm ",INDEX('Pipe Lookup'!D:D,MATCH('~17 Pipe Segmentation'!S853,'Pipe Lookup'!C:C,0))," TYPE ",Q853)</f>
        <v>21.5mm Fusion-Bonded Epoxy TYPE 34</v>
      </c>
      <c r="M853" s="1" t="s">
        <v>9472</v>
      </c>
      <c r="N853" s="1">
        <v>1040953.96</v>
      </c>
      <c r="O853" s="1">
        <v>1040985.44</v>
      </c>
      <c r="P853" s="1">
        <v>31.479999999981374</v>
      </c>
      <c r="Q853" s="1">
        <v>34</v>
      </c>
      <c r="R853" s="1">
        <v>21.5</v>
      </c>
      <c r="S853" s="1" t="s">
        <v>54</v>
      </c>
      <c r="T853" s="1" t="s">
        <v>491</v>
      </c>
      <c r="W853" s="1">
        <v>0</v>
      </c>
      <c r="X853" s="1" t="s">
        <v>58</v>
      </c>
    </row>
    <row r="854" spans="1:24" x14ac:dyDescent="0.2">
      <c r="A854" s="1">
        <f t="shared" si="52"/>
        <v>1040985.44</v>
      </c>
      <c r="B854" s="1">
        <f t="shared" si="52"/>
        <v>1040989.72</v>
      </c>
      <c r="C854" s="11" t="s">
        <v>52</v>
      </c>
      <c r="D854" s="12">
        <f>INDEX(families!$A:$A,MATCH(E854,families!$B:$B,0))</f>
        <v>3</v>
      </c>
      <c r="E854" s="1" t="str">
        <f t="shared" si="53"/>
        <v>LE</v>
      </c>
      <c r="F854" s="1">
        <f t="shared" si="54"/>
        <v>23.7</v>
      </c>
      <c r="G854" s="1" t="str">
        <f t="shared" si="55"/>
        <v>23.7mm LE</v>
      </c>
      <c r="H854" s="1" t="str">
        <f>_xlfn.CONCAT(TEXT(R854,"0.0"),"mm ",INDEX('Pipe Lookup'!D:D,MATCH('~17 Pipe Segmentation'!S854,'Pipe Lookup'!C:C,0))," TYPE ",Q854)</f>
        <v>23.7mm Elbow TYPE 28</v>
      </c>
      <c r="M854" s="1" t="s">
        <v>9472</v>
      </c>
      <c r="N854" s="1">
        <v>1040985.44</v>
      </c>
      <c r="O854" s="1">
        <v>1040989.72</v>
      </c>
      <c r="P854" s="1">
        <v>4.2800000000279397</v>
      </c>
      <c r="Q854" s="1">
        <v>28</v>
      </c>
      <c r="R854" s="1">
        <v>23.7</v>
      </c>
      <c r="S854" s="1" t="s">
        <v>56</v>
      </c>
      <c r="T854" s="1" t="s">
        <v>491</v>
      </c>
      <c r="V854" s="1" t="s">
        <v>9670</v>
      </c>
      <c r="W854" s="1">
        <v>0</v>
      </c>
      <c r="X854" s="1" t="s">
        <v>58</v>
      </c>
    </row>
    <row r="855" spans="1:24" x14ac:dyDescent="0.2">
      <c r="A855" s="1">
        <f t="shared" si="52"/>
        <v>1040989.72</v>
      </c>
      <c r="B855" s="1">
        <f t="shared" si="52"/>
        <v>1041109.42</v>
      </c>
      <c r="C855" s="11" t="s">
        <v>52</v>
      </c>
      <c r="D855" s="12">
        <f>INDEX(families!$A:$A,MATCH(E855,families!$B:$B,0))</f>
        <v>2</v>
      </c>
      <c r="E855" s="1" t="str">
        <f t="shared" si="53"/>
        <v>FBE</v>
      </c>
      <c r="F855" s="1">
        <f t="shared" si="54"/>
        <v>21.5</v>
      </c>
      <c r="G855" s="1" t="str">
        <f t="shared" si="55"/>
        <v>21.5mm FBE</v>
      </c>
      <c r="H855" s="1" t="str">
        <f>_xlfn.CONCAT(TEXT(R855,"0.0"),"mm ",INDEX('Pipe Lookup'!D:D,MATCH('~17 Pipe Segmentation'!S855,'Pipe Lookup'!C:C,0))," TYPE ",Q855)</f>
        <v>21.5mm Fusion-Bonded Epoxy TYPE 34</v>
      </c>
      <c r="M855" s="1" t="s">
        <v>9472</v>
      </c>
      <c r="N855" s="1">
        <v>1040989.72</v>
      </c>
      <c r="O855" s="1">
        <v>1041109.42</v>
      </c>
      <c r="P855" s="1">
        <v>119.70000000006985</v>
      </c>
      <c r="Q855" s="1">
        <v>34</v>
      </c>
      <c r="R855" s="1">
        <v>21.5</v>
      </c>
      <c r="S855" s="1" t="s">
        <v>54</v>
      </c>
      <c r="T855" s="1" t="s">
        <v>491</v>
      </c>
      <c r="W855" s="1">
        <v>0</v>
      </c>
      <c r="X855" s="1" t="s">
        <v>58</v>
      </c>
    </row>
    <row r="856" spans="1:24" x14ac:dyDescent="0.2">
      <c r="A856" s="1">
        <f t="shared" si="52"/>
        <v>1041109.42</v>
      </c>
      <c r="B856" s="1">
        <f t="shared" si="52"/>
        <v>1041119.6</v>
      </c>
      <c r="C856" s="11" t="s">
        <v>52</v>
      </c>
      <c r="D856" s="12">
        <f>INDEX(families!$A:$A,MATCH(E856,families!$B:$B,0))</f>
        <v>3</v>
      </c>
      <c r="E856" s="1" t="str">
        <f t="shared" si="53"/>
        <v>LE</v>
      </c>
      <c r="F856" s="1">
        <f t="shared" si="54"/>
        <v>23.7</v>
      </c>
      <c r="G856" s="1" t="str">
        <f t="shared" si="55"/>
        <v>23.7mm LE</v>
      </c>
      <c r="H856" s="1" t="str">
        <f>_xlfn.CONCAT(TEXT(R856,"0.0"),"mm ",INDEX('Pipe Lookup'!D:D,MATCH('~17 Pipe Segmentation'!S856,'Pipe Lookup'!C:C,0))," TYPE ",Q856)</f>
        <v>23.7mm Elbow TYPE 28</v>
      </c>
      <c r="M856" s="1" t="s">
        <v>9472</v>
      </c>
      <c r="N856" s="1">
        <v>1041109.42</v>
      </c>
      <c r="O856" s="1">
        <v>1041119.6</v>
      </c>
      <c r="P856" s="1">
        <v>10.179999999934807</v>
      </c>
      <c r="Q856" s="1">
        <v>28</v>
      </c>
      <c r="R856" s="1">
        <v>23.7</v>
      </c>
      <c r="S856" s="1" t="s">
        <v>56</v>
      </c>
      <c r="T856" s="1" t="s">
        <v>491</v>
      </c>
      <c r="V856" s="1" t="s">
        <v>497</v>
      </c>
      <c r="W856" s="1">
        <v>0</v>
      </c>
      <c r="X856" s="1" t="s">
        <v>58</v>
      </c>
    </row>
    <row r="857" spans="1:24" x14ac:dyDescent="0.2">
      <c r="A857" s="1">
        <f t="shared" si="52"/>
        <v>1041119.6</v>
      </c>
      <c r="B857" s="1">
        <f t="shared" si="52"/>
        <v>1041141.2</v>
      </c>
      <c r="C857" s="11" t="s">
        <v>52</v>
      </c>
      <c r="D857" s="12">
        <f>INDEX(families!$A:$A,MATCH(E857,families!$B:$B,0))</f>
        <v>1</v>
      </c>
      <c r="E857" s="1" t="str">
        <f t="shared" si="53"/>
        <v>ARO</v>
      </c>
      <c r="F857" s="1">
        <f t="shared" si="54"/>
        <v>21.5</v>
      </c>
      <c r="G857" s="1" t="str">
        <f t="shared" si="55"/>
        <v>21.5mm ARO</v>
      </c>
      <c r="H857" s="1" t="str">
        <f>_xlfn.CONCAT(TEXT(R857,"0.0"),"mm ",INDEX('Pipe Lookup'!D:D,MATCH('~17 Pipe Segmentation'!S857,'Pipe Lookup'!C:C,0))," TYPE ",Q857)</f>
        <v>21.5mm Abrasion-Resistant Overcoat TYPE 15</v>
      </c>
      <c r="M857" s="1" t="s">
        <v>9472</v>
      </c>
      <c r="N857" s="1">
        <v>1041119.6</v>
      </c>
      <c r="O857" s="1">
        <v>1041141.2</v>
      </c>
      <c r="P857" s="1">
        <v>21.599999999976717</v>
      </c>
      <c r="Q857" s="1">
        <v>15</v>
      </c>
      <c r="R857" s="1">
        <v>21.5</v>
      </c>
      <c r="S857" s="1" t="s">
        <v>78</v>
      </c>
      <c r="T857" s="1" t="s">
        <v>491</v>
      </c>
      <c r="W857" s="1">
        <v>0</v>
      </c>
      <c r="X857" s="1" t="s">
        <v>58</v>
      </c>
    </row>
    <row r="858" spans="1:24" x14ac:dyDescent="0.2">
      <c r="A858" s="1">
        <f t="shared" si="52"/>
        <v>1041141.2</v>
      </c>
      <c r="B858" s="1">
        <f t="shared" si="52"/>
        <v>1041163.96</v>
      </c>
      <c r="C858" s="11" t="s">
        <v>52</v>
      </c>
      <c r="D858" s="12">
        <f>INDEX(families!$A:$A,MATCH(E858,families!$B:$B,0))</f>
        <v>2</v>
      </c>
      <c r="E858" s="1" t="str">
        <f t="shared" si="53"/>
        <v>FBE</v>
      </c>
      <c r="F858" s="1">
        <f t="shared" si="54"/>
        <v>25</v>
      </c>
      <c r="G858" s="1" t="str">
        <f t="shared" si="55"/>
        <v>25.0mm FBE</v>
      </c>
      <c r="H858" s="1" t="str">
        <f>_xlfn.CONCAT(TEXT(R858,"0.0"),"mm ",INDEX('Pipe Lookup'!D:D,MATCH('~17 Pipe Segmentation'!S858,'Pipe Lookup'!C:C,0))," TYPE ",Q858)</f>
        <v>25.0mm Fusion-Bonded Epoxy TYPE 19</v>
      </c>
      <c r="M858" s="1" t="s">
        <v>9472</v>
      </c>
      <c r="N858" s="1">
        <v>1041141.2</v>
      </c>
      <c r="O858" s="1">
        <v>1041163.96</v>
      </c>
      <c r="P858" s="1">
        <v>22.760000000009313</v>
      </c>
      <c r="Q858" s="1">
        <v>19</v>
      </c>
      <c r="R858" s="1">
        <v>25</v>
      </c>
      <c r="S858" s="1" t="s">
        <v>54</v>
      </c>
      <c r="T858" s="1" t="s">
        <v>491</v>
      </c>
      <c r="V858" s="1" t="s">
        <v>499</v>
      </c>
      <c r="W858" s="1">
        <v>0</v>
      </c>
      <c r="X858" s="1" t="s">
        <v>58</v>
      </c>
    </row>
    <row r="859" spans="1:24" x14ac:dyDescent="0.2">
      <c r="A859" s="1">
        <f t="shared" si="52"/>
        <v>1041369.96</v>
      </c>
      <c r="B859" s="1">
        <f t="shared" si="52"/>
        <v>1041587.96</v>
      </c>
      <c r="C859" s="11" t="s">
        <v>52</v>
      </c>
      <c r="D859" s="12">
        <f>INDEX(families!$A:$A,MATCH(E859,families!$B:$B,0))</f>
        <v>2</v>
      </c>
      <c r="E859" s="1" t="str">
        <f t="shared" si="53"/>
        <v>FBE</v>
      </c>
      <c r="F859" s="1">
        <f t="shared" si="54"/>
        <v>14.7</v>
      </c>
      <c r="G859" s="1" t="str">
        <f t="shared" si="55"/>
        <v>14.7mm FBE</v>
      </c>
      <c r="H859" s="1" t="str">
        <f>_xlfn.CONCAT(TEXT(R859,"0.0"),"mm ",INDEX('Pipe Lookup'!D:D,MATCH('~17 Pipe Segmentation'!S859,'Pipe Lookup'!C:C,0))," TYPE ",Q859)</f>
        <v>14.7mm Fusion-Bonded Epoxy TYPE 5</v>
      </c>
      <c r="M859" s="1" t="s">
        <v>9472</v>
      </c>
      <c r="N859" s="1">
        <v>1041369.96</v>
      </c>
      <c r="O859" s="1">
        <v>1041587.96</v>
      </c>
      <c r="P859" s="1">
        <v>218</v>
      </c>
      <c r="Q859" s="1">
        <v>5</v>
      </c>
      <c r="R859" s="1">
        <v>14.7</v>
      </c>
      <c r="S859" s="1" t="s">
        <v>54</v>
      </c>
      <c r="T859" s="1" t="s">
        <v>491</v>
      </c>
      <c r="V859" s="1" t="s">
        <v>499</v>
      </c>
      <c r="W859" s="1">
        <v>206</v>
      </c>
      <c r="X859" s="1" t="s">
        <v>58</v>
      </c>
    </row>
    <row r="860" spans="1:24" x14ac:dyDescent="0.2">
      <c r="A860" s="1">
        <f t="shared" si="52"/>
        <v>1041587.96</v>
      </c>
      <c r="B860" s="1">
        <f t="shared" si="52"/>
        <v>1041611.96</v>
      </c>
      <c r="C860" s="11" t="s">
        <v>52</v>
      </c>
      <c r="D860" s="12">
        <f>INDEX(families!$A:$A,MATCH(E860,families!$B:$B,0))</f>
        <v>2</v>
      </c>
      <c r="E860" s="1" t="str">
        <f t="shared" si="53"/>
        <v>FBE</v>
      </c>
      <c r="F860" s="1">
        <f t="shared" si="54"/>
        <v>19</v>
      </c>
      <c r="G860" s="1" t="str">
        <f t="shared" si="55"/>
        <v>19.0mm FBE</v>
      </c>
      <c r="H860" s="1" t="str">
        <f>_xlfn.CONCAT(TEXT(R860,"0.0"),"mm ",INDEX('Pipe Lookup'!D:D,MATCH('~17 Pipe Segmentation'!S860,'Pipe Lookup'!C:C,0))," TYPE ",Q860)</f>
        <v>19.0mm Fusion-Bonded Epoxy TYPE 7</v>
      </c>
      <c r="M860" s="1" t="s">
        <v>9472</v>
      </c>
      <c r="N860" s="1">
        <v>1041587.96</v>
      </c>
      <c r="O860" s="1">
        <v>1041611.96</v>
      </c>
      <c r="P860" s="1">
        <v>24</v>
      </c>
      <c r="Q860" s="1">
        <v>7</v>
      </c>
      <c r="R860" s="1">
        <v>19</v>
      </c>
      <c r="S860" s="1" t="s">
        <v>54</v>
      </c>
      <c r="T860" s="1" t="s">
        <v>491</v>
      </c>
      <c r="W860" s="1">
        <v>0</v>
      </c>
      <c r="X860" s="1" t="s">
        <v>58</v>
      </c>
    </row>
    <row r="861" spans="1:24" x14ac:dyDescent="0.2">
      <c r="A861" s="1">
        <f t="shared" si="52"/>
        <v>1041611.96</v>
      </c>
      <c r="B861" s="1">
        <f t="shared" si="52"/>
        <v>1041617.96</v>
      </c>
      <c r="C861" s="11" t="s">
        <v>52</v>
      </c>
      <c r="D861" s="12">
        <f>INDEX(families!$A:$A,MATCH(E861,families!$B:$B,0))</f>
        <v>3</v>
      </c>
      <c r="E861" s="1" t="str">
        <f t="shared" si="53"/>
        <v>LE</v>
      </c>
      <c r="F861" s="1">
        <f t="shared" si="54"/>
        <v>19</v>
      </c>
      <c r="G861" s="1" t="str">
        <f t="shared" si="55"/>
        <v>19.0mm LE</v>
      </c>
      <c r="H861" s="1" t="str">
        <f>_xlfn.CONCAT(TEXT(R861,"0.0"),"mm ",INDEX('Pipe Lookup'!D:D,MATCH('~17 Pipe Segmentation'!S861,'Pipe Lookup'!C:C,0))," TYPE ",Q861)</f>
        <v>19.0mm Elbow TYPE 26</v>
      </c>
      <c r="M861" s="1" t="s">
        <v>9472</v>
      </c>
      <c r="N861" s="1">
        <v>1041611.96</v>
      </c>
      <c r="O861" s="1">
        <v>1041617.96</v>
      </c>
      <c r="P861" s="1">
        <v>6</v>
      </c>
      <c r="Q861" s="1">
        <v>26</v>
      </c>
      <c r="R861" s="1">
        <v>19</v>
      </c>
      <c r="S861" s="1" t="s">
        <v>56</v>
      </c>
      <c r="T861" s="1" t="s">
        <v>491</v>
      </c>
      <c r="V861" s="1" t="s">
        <v>9671</v>
      </c>
      <c r="W861" s="1">
        <v>0</v>
      </c>
      <c r="X861" s="1" t="s">
        <v>58</v>
      </c>
    </row>
    <row r="862" spans="1:24" x14ac:dyDescent="0.2">
      <c r="A862" s="1">
        <f t="shared" si="52"/>
        <v>1041617.96</v>
      </c>
      <c r="B862" s="1">
        <f t="shared" si="52"/>
        <v>1041679.73</v>
      </c>
      <c r="C862" s="11" t="s">
        <v>52</v>
      </c>
      <c r="D862" s="12">
        <f>INDEX(families!$A:$A,MATCH(E862,families!$B:$B,0))</f>
        <v>1</v>
      </c>
      <c r="E862" s="1" t="str">
        <f t="shared" si="53"/>
        <v>ARO</v>
      </c>
      <c r="F862" s="1">
        <f t="shared" si="54"/>
        <v>19</v>
      </c>
      <c r="G862" s="1" t="str">
        <f t="shared" si="55"/>
        <v>19.0mm ARO</v>
      </c>
      <c r="H862" s="1" t="str">
        <f>_xlfn.CONCAT(TEXT(R862,"0.0"),"mm ",INDEX('Pipe Lookup'!D:D,MATCH('~17 Pipe Segmentation'!S862,'Pipe Lookup'!C:C,0))," TYPE ",Q862)</f>
        <v>19.0mm Abrasion-Resistant Overcoat TYPE 8</v>
      </c>
      <c r="M862" s="1" t="s">
        <v>9472</v>
      </c>
      <c r="N862" s="1">
        <v>1041617.96</v>
      </c>
      <c r="O862" s="1">
        <v>1041679.73</v>
      </c>
      <c r="P862" s="1">
        <v>61.770000000018626</v>
      </c>
      <c r="Q862" s="1">
        <v>8</v>
      </c>
      <c r="R862" s="1">
        <v>19</v>
      </c>
      <c r="S862" s="1" t="s">
        <v>78</v>
      </c>
      <c r="T862" s="1" t="s">
        <v>491</v>
      </c>
      <c r="V862" s="1" t="s">
        <v>9672</v>
      </c>
      <c r="W862" s="1">
        <v>0</v>
      </c>
      <c r="X862" s="1" t="s">
        <v>58</v>
      </c>
    </row>
    <row r="863" spans="1:24" x14ac:dyDescent="0.2">
      <c r="A863" s="1">
        <f t="shared" si="52"/>
        <v>1041679.73</v>
      </c>
      <c r="B863" s="1">
        <f t="shared" si="52"/>
        <v>1041689.11</v>
      </c>
      <c r="C863" s="11" t="s">
        <v>52</v>
      </c>
      <c r="D863" s="12">
        <f>INDEX(families!$A:$A,MATCH(E863,families!$B:$B,0))</f>
        <v>3</v>
      </c>
      <c r="E863" s="1" t="str">
        <f t="shared" si="53"/>
        <v>LE</v>
      </c>
      <c r="F863" s="1">
        <f t="shared" si="54"/>
        <v>19</v>
      </c>
      <c r="G863" s="1" t="str">
        <f t="shared" si="55"/>
        <v>19.0mm LE</v>
      </c>
      <c r="H863" s="1" t="str">
        <f>_xlfn.CONCAT(TEXT(R863,"0.0"),"mm ",INDEX('Pipe Lookup'!D:D,MATCH('~17 Pipe Segmentation'!S863,'Pipe Lookup'!C:C,0))," TYPE ",Q863)</f>
        <v>19.0mm Elbow TYPE 26</v>
      </c>
      <c r="M863" s="1" t="s">
        <v>9472</v>
      </c>
      <c r="N863" s="1">
        <v>1041679.73</v>
      </c>
      <c r="O863" s="1">
        <v>1041689.11</v>
      </c>
      <c r="P863" s="1">
        <v>9.3800000000046566</v>
      </c>
      <c r="Q863" s="1">
        <v>26</v>
      </c>
      <c r="R863" s="1">
        <v>19</v>
      </c>
      <c r="S863" s="1" t="s">
        <v>56</v>
      </c>
      <c r="T863" s="1" t="s">
        <v>491</v>
      </c>
      <c r="V863" s="1" t="s">
        <v>9673</v>
      </c>
      <c r="W863" s="1">
        <v>0</v>
      </c>
      <c r="X863" s="1" t="s">
        <v>58</v>
      </c>
    </row>
    <row r="864" spans="1:24" x14ac:dyDescent="0.2">
      <c r="A864" s="1">
        <f t="shared" si="52"/>
        <v>1041689.11</v>
      </c>
      <c r="B864" s="1">
        <f t="shared" si="52"/>
        <v>1041700.09</v>
      </c>
      <c r="C864" s="11" t="s">
        <v>52</v>
      </c>
      <c r="D864" s="12">
        <f>INDEX(families!$A:$A,MATCH(E864,families!$B:$B,0))</f>
        <v>2</v>
      </c>
      <c r="E864" s="1" t="str">
        <f t="shared" si="53"/>
        <v>FBE</v>
      </c>
      <c r="F864" s="1">
        <f t="shared" si="54"/>
        <v>19</v>
      </c>
      <c r="G864" s="1" t="str">
        <f t="shared" si="55"/>
        <v>19.0mm FBE</v>
      </c>
      <c r="H864" s="1" t="str">
        <f>_xlfn.CONCAT(TEXT(R864,"0.0"),"mm ",INDEX('Pipe Lookup'!D:D,MATCH('~17 Pipe Segmentation'!S864,'Pipe Lookup'!C:C,0))," TYPE ",Q864)</f>
        <v>19.0mm Fusion-Bonded Epoxy TYPE 7</v>
      </c>
      <c r="M864" s="1" t="s">
        <v>9472</v>
      </c>
      <c r="N864" s="1">
        <v>1041689.11</v>
      </c>
      <c r="O864" s="1">
        <v>1041700.09</v>
      </c>
      <c r="P864" s="1">
        <v>10.979999999981374</v>
      </c>
      <c r="Q864" s="1">
        <v>7</v>
      </c>
      <c r="R864" s="1">
        <v>19</v>
      </c>
      <c r="S864" s="1" t="s">
        <v>54</v>
      </c>
      <c r="T864" s="1" t="s">
        <v>491</v>
      </c>
      <c r="W864" s="1">
        <v>0</v>
      </c>
      <c r="X864" s="1" t="s">
        <v>58</v>
      </c>
    </row>
    <row r="865" spans="1:24" x14ac:dyDescent="0.2">
      <c r="A865" s="1">
        <f t="shared" si="52"/>
        <v>1041700.09</v>
      </c>
      <c r="B865" s="1">
        <f t="shared" si="52"/>
        <v>1041759.78</v>
      </c>
      <c r="C865" s="11" t="s">
        <v>52</v>
      </c>
      <c r="D865" s="12">
        <f>INDEX(families!$A:$A,MATCH(E865,families!$B:$B,0))</f>
        <v>2</v>
      </c>
      <c r="E865" s="1" t="str">
        <f t="shared" si="53"/>
        <v>FBE</v>
      </c>
      <c r="F865" s="1">
        <f t="shared" si="54"/>
        <v>14.7</v>
      </c>
      <c r="G865" s="1" t="str">
        <f t="shared" si="55"/>
        <v>14.7mm FBE</v>
      </c>
      <c r="H865" s="1" t="str">
        <f>_xlfn.CONCAT(TEXT(R865,"0.0"),"mm ",INDEX('Pipe Lookup'!D:D,MATCH('~17 Pipe Segmentation'!S865,'Pipe Lookup'!C:C,0))," TYPE ",Q865)</f>
        <v>14.7mm Fusion-Bonded Epoxy TYPE 5</v>
      </c>
      <c r="M865" s="1" t="s">
        <v>9472</v>
      </c>
      <c r="N865" s="1">
        <v>1041700.09</v>
      </c>
      <c r="O865" s="1">
        <v>1041759.78</v>
      </c>
      <c r="P865" s="1">
        <v>59.690000000060536</v>
      </c>
      <c r="Q865" s="1">
        <v>5</v>
      </c>
      <c r="R865" s="1">
        <v>14.7</v>
      </c>
      <c r="S865" s="1" t="s">
        <v>54</v>
      </c>
      <c r="T865" s="1" t="s">
        <v>491</v>
      </c>
      <c r="W865" s="1">
        <v>0</v>
      </c>
      <c r="X865" s="1" t="s">
        <v>58</v>
      </c>
    </row>
    <row r="866" spans="1:24" x14ac:dyDescent="0.2">
      <c r="A866" s="1">
        <f t="shared" si="52"/>
        <v>1041759.78</v>
      </c>
      <c r="B866" s="1">
        <f t="shared" si="52"/>
        <v>1041783.78</v>
      </c>
      <c r="C866" s="11" t="s">
        <v>52</v>
      </c>
      <c r="D866" s="12">
        <f>INDEX(families!$A:$A,MATCH(E866,families!$B:$B,0))</f>
        <v>2</v>
      </c>
      <c r="E866" s="1" t="str">
        <f t="shared" si="53"/>
        <v>FBE</v>
      </c>
      <c r="F866" s="1">
        <f t="shared" si="54"/>
        <v>19</v>
      </c>
      <c r="G866" s="1" t="str">
        <f t="shared" si="55"/>
        <v>19.0mm FBE</v>
      </c>
      <c r="H866" s="1" t="str">
        <f>_xlfn.CONCAT(TEXT(R866,"0.0"),"mm ",INDEX('Pipe Lookup'!D:D,MATCH('~17 Pipe Segmentation'!S866,'Pipe Lookup'!C:C,0))," TYPE ",Q866)</f>
        <v>19.0mm Fusion-Bonded Epoxy TYPE 7</v>
      </c>
      <c r="M866" s="1" t="s">
        <v>9472</v>
      </c>
      <c r="N866" s="1">
        <v>1041759.78</v>
      </c>
      <c r="O866" s="1">
        <v>1041783.78</v>
      </c>
      <c r="P866" s="1">
        <v>24</v>
      </c>
      <c r="Q866" s="1">
        <v>7</v>
      </c>
      <c r="R866" s="1">
        <v>19</v>
      </c>
      <c r="S866" s="1" t="s">
        <v>54</v>
      </c>
      <c r="T866" s="1" t="s">
        <v>491</v>
      </c>
      <c r="W866" s="1">
        <v>0</v>
      </c>
      <c r="X866" s="1" t="s">
        <v>58</v>
      </c>
    </row>
    <row r="867" spans="1:24" x14ac:dyDescent="0.2">
      <c r="A867" s="1">
        <f t="shared" si="52"/>
        <v>1041783.78</v>
      </c>
      <c r="B867" s="1">
        <f t="shared" si="52"/>
        <v>1041788.69</v>
      </c>
      <c r="C867" s="11" t="s">
        <v>52</v>
      </c>
      <c r="D867" s="12">
        <f>INDEX(families!$A:$A,MATCH(E867,families!$B:$B,0))</f>
        <v>3</v>
      </c>
      <c r="E867" s="1" t="str">
        <f t="shared" si="53"/>
        <v>LE</v>
      </c>
      <c r="F867" s="1">
        <f t="shared" si="54"/>
        <v>19</v>
      </c>
      <c r="G867" s="1" t="str">
        <f t="shared" si="55"/>
        <v>19.0mm LE</v>
      </c>
      <c r="H867" s="1" t="str">
        <f>_xlfn.CONCAT(TEXT(R867,"0.0"),"mm ",INDEX('Pipe Lookup'!D:D,MATCH('~17 Pipe Segmentation'!S867,'Pipe Lookup'!C:C,0))," TYPE ",Q867)</f>
        <v>19.0mm Elbow TYPE 26</v>
      </c>
      <c r="M867" s="1" t="s">
        <v>9472</v>
      </c>
      <c r="N867" s="1">
        <v>1041783.78</v>
      </c>
      <c r="O867" s="1">
        <v>1041788.69</v>
      </c>
      <c r="P867" s="1">
        <v>4.909999999916181</v>
      </c>
      <c r="Q867" s="1">
        <v>26</v>
      </c>
      <c r="R867" s="1">
        <v>19</v>
      </c>
      <c r="S867" s="1" t="s">
        <v>56</v>
      </c>
      <c r="T867" s="1" t="s">
        <v>491</v>
      </c>
      <c r="V867" s="1" t="s">
        <v>9674</v>
      </c>
      <c r="W867" s="1">
        <v>0</v>
      </c>
      <c r="X867" s="1" t="s">
        <v>58</v>
      </c>
    </row>
    <row r="868" spans="1:24" x14ac:dyDescent="0.2">
      <c r="A868" s="1">
        <f t="shared" si="52"/>
        <v>1041788.69</v>
      </c>
      <c r="B868" s="1">
        <f t="shared" si="52"/>
        <v>1041812.69</v>
      </c>
      <c r="C868" s="11" t="s">
        <v>52</v>
      </c>
      <c r="D868" s="12">
        <f>INDEX(families!$A:$A,MATCH(E868,families!$B:$B,0))</f>
        <v>2</v>
      </c>
      <c r="E868" s="1" t="str">
        <f t="shared" si="53"/>
        <v>FBE</v>
      </c>
      <c r="F868" s="1">
        <f t="shared" si="54"/>
        <v>19</v>
      </c>
      <c r="G868" s="1" t="str">
        <f t="shared" si="55"/>
        <v>19.0mm FBE</v>
      </c>
      <c r="H868" s="1" t="str">
        <f>_xlfn.CONCAT(TEXT(R868,"0.0"),"mm ",INDEX('Pipe Lookup'!D:D,MATCH('~17 Pipe Segmentation'!S868,'Pipe Lookup'!C:C,0))," TYPE ",Q868)</f>
        <v>19.0mm Fusion-Bonded Epoxy TYPE 7</v>
      </c>
      <c r="M868" s="1" t="s">
        <v>9472</v>
      </c>
      <c r="N868" s="1">
        <v>1041788.69</v>
      </c>
      <c r="O868" s="1">
        <v>1041812.69</v>
      </c>
      <c r="P868" s="1">
        <v>24</v>
      </c>
      <c r="Q868" s="1">
        <v>7</v>
      </c>
      <c r="R868" s="1">
        <v>19</v>
      </c>
      <c r="S868" s="1" t="s">
        <v>54</v>
      </c>
      <c r="T868" s="1" t="s">
        <v>491</v>
      </c>
      <c r="W868" s="1">
        <v>0</v>
      </c>
      <c r="X868" s="1" t="s">
        <v>58</v>
      </c>
    </row>
    <row r="869" spans="1:24" x14ac:dyDescent="0.2">
      <c r="A869" s="1">
        <f t="shared" si="52"/>
        <v>1041812.69</v>
      </c>
      <c r="B869" s="1">
        <f t="shared" si="52"/>
        <v>1041887.653</v>
      </c>
      <c r="C869" s="11" t="s">
        <v>52</v>
      </c>
      <c r="D869" s="12">
        <f>INDEX(families!$A:$A,MATCH(E869,families!$B:$B,0))</f>
        <v>2</v>
      </c>
      <c r="E869" s="1" t="str">
        <f t="shared" si="53"/>
        <v>FBE</v>
      </c>
      <c r="F869" s="1">
        <f t="shared" si="54"/>
        <v>14.7</v>
      </c>
      <c r="G869" s="1" t="str">
        <f t="shared" si="55"/>
        <v>14.7mm FBE</v>
      </c>
      <c r="H869" s="1" t="str">
        <f>_xlfn.CONCAT(TEXT(R869,"0.0"),"mm ",INDEX('Pipe Lookup'!D:D,MATCH('~17 Pipe Segmentation'!S869,'Pipe Lookup'!C:C,0))," TYPE ",Q869)</f>
        <v>14.7mm Fusion-Bonded Epoxy TYPE 5</v>
      </c>
      <c r="M869" s="1" t="s">
        <v>9472</v>
      </c>
      <c r="N869" s="1">
        <v>1041812.69</v>
      </c>
      <c r="O869" s="1">
        <v>1041887.653</v>
      </c>
      <c r="P869" s="1">
        <v>74.963000000105239</v>
      </c>
      <c r="Q869" s="1">
        <v>5</v>
      </c>
      <c r="R869" s="1">
        <v>14.7</v>
      </c>
      <c r="S869" s="1" t="s">
        <v>54</v>
      </c>
      <c r="T869" s="1" t="s">
        <v>491</v>
      </c>
      <c r="W869" s="1">
        <v>0</v>
      </c>
      <c r="X869" s="1" t="s">
        <v>58</v>
      </c>
    </row>
    <row r="870" spans="1:24" x14ac:dyDescent="0.2">
      <c r="A870" s="1">
        <f t="shared" si="52"/>
        <v>1041887.653</v>
      </c>
      <c r="B870" s="1">
        <f t="shared" si="52"/>
        <v>1042002.96</v>
      </c>
      <c r="C870" s="11" t="s">
        <v>52</v>
      </c>
      <c r="D870" s="12">
        <f>INDEX(families!$A:$A,MATCH(E870,families!$B:$B,0))</f>
        <v>2</v>
      </c>
      <c r="E870" s="1" t="str">
        <f t="shared" si="53"/>
        <v>FBE</v>
      </c>
      <c r="F870" s="1">
        <f t="shared" si="54"/>
        <v>19</v>
      </c>
      <c r="G870" s="1" t="str">
        <f t="shared" si="55"/>
        <v>19.0mm FBE</v>
      </c>
      <c r="H870" s="1" t="str">
        <f>_xlfn.CONCAT(TEXT(R870,"0.0"),"mm ",INDEX('Pipe Lookup'!D:D,MATCH('~17 Pipe Segmentation'!S870,'Pipe Lookup'!C:C,0))," TYPE ",Q870)</f>
        <v>19.0mm Fusion-Bonded Epoxy TYPE 7</v>
      </c>
      <c r="M870" s="1" t="s">
        <v>9472</v>
      </c>
      <c r="N870" s="1">
        <v>1041887.653</v>
      </c>
      <c r="O870" s="1">
        <v>1042002.96</v>
      </c>
      <c r="P870" s="1">
        <v>115.30699999991339</v>
      </c>
      <c r="Q870" s="1">
        <v>7</v>
      </c>
      <c r="R870" s="1">
        <v>19</v>
      </c>
      <c r="S870" s="1" t="s">
        <v>54</v>
      </c>
      <c r="T870" s="1" t="s">
        <v>491</v>
      </c>
      <c r="V870" s="1" t="s">
        <v>9675</v>
      </c>
      <c r="W870" s="1">
        <v>0</v>
      </c>
      <c r="X870" s="1" t="s">
        <v>58</v>
      </c>
    </row>
    <row r="871" spans="1:24" x14ac:dyDescent="0.2">
      <c r="A871" s="1">
        <f t="shared" si="52"/>
        <v>1042002.96</v>
      </c>
      <c r="B871" s="1">
        <f t="shared" si="52"/>
        <v>1042008.92</v>
      </c>
      <c r="C871" s="11" t="s">
        <v>52</v>
      </c>
      <c r="D871" s="12">
        <f>INDEX(families!$A:$A,MATCH(E871,families!$B:$B,0))</f>
        <v>3</v>
      </c>
      <c r="E871" s="1" t="str">
        <f t="shared" si="53"/>
        <v>LE</v>
      </c>
      <c r="F871" s="1">
        <f t="shared" si="54"/>
        <v>19</v>
      </c>
      <c r="G871" s="1" t="str">
        <f t="shared" si="55"/>
        <v>19.0mm LE</v>
      </c>
      <c r="H871" s="1" t="str">
        <f>_xlfn.CONCAT(TEXT(R871,"0.0"),"mm ",INDEX('Pipe Lookup'!D:D,MATCH('~17 Pipe Segmentation'!S871,'Pipe Lookup'!C:C,0))," TYPE ",Q871)</f>
        <v>19.0mm Elbow TYPE 26</v>
      </c>
      <c r="M871" s="1" t="s">
        <v>9472</v>
      </c>
      <c r="N871" s="1">
        <v>1042002.96</v>
      </c>
      <c r="O871" s="1">
        <v>1042008.92</v>
      </c>
      <c r="P871" s="1">
        <v>5.9600000000791624</v>
      </c>
      <c r="Q871" s="1">
        <v>26</v>
      </c>
      <c r="R871" s="1">
        <v>19</v>
      </c>
      <c r="S871" s="1" t="s">
        <v>56</v>
      </c>
      <c r="T871" s="1" t="s">
        <v>491</v>
      </c>
      <c r="V871" s="1" t="s">
        <v>9676</v>
      </c>
      <c r="W871" s="1">
        <v>0</v>
      </c>
      <c r="X871" s="1" t="s">
        <v>58</v>
      </c>
    </row>
    <row r="872" spans="1:24" x14ac:dyDescent="0.2">
      <c r="A872" s="1">
        <f t="shared" si="52"/>
        <v>1042008.92</v>
      </c>
      <c r="B872" s="1">
        <f t="shared" si="52"/>
        <v>1042034.96</v>
      </c>
      <c r="C872" s="11" t="s">
        <v>52</v>
      </c>
      <c r="D872" s="12">
        <f>INDEX(families!$A:$A,MATCH(E872,families!$B:$B,0))</f>
        <v>2</v>
      </c>
      <c r="E872" s="1" t="str">
        <f t="shared" si="53"/>
        <v>FBE</v>
      </c>
      <c r="F872" s="1">
        <f t="shared" si="54"/>
        <v>19</v>
      </c>
      <c r="G872" s="1" t="str">
        <f t="shared" si="55"/>
        <v>19.0mm FBE</v>
      </c>
      <c r="H872" s="1" t="str">
        <f>_xlfn.CONCAT(TEXT(R872,"0.0"),"mm ",INDEX('Pipe Lookup'!D:D,MATCH('~17 Pipe Segmentation'!S872,'Pipe Lookup'!C:C,0))," TYPE ",Q872)</f>
        <v>19.0mm Fusion-Bonded Epoxy TYPE 7</v>
      </c>
      <c r="M872" s="1" t="s">
        <v>9472</v>
      </c>
      <c r="N872" s="1">
        <v>1042008.92</v>
      </c>
      <c r="O872" s="1">
        <v>1042034.96</v>
      </c>
      <c r="P872" s="1">
        <v>26.039999999920838</v>
      </c>
      <c r="Q872" s="1">
        <v>7</v>
      </c>
      <c r="R872" s="1">
        <v>19</v>
      </c>
      <c r="S872" s="1" t="s">
        <v>54</v>
      </c>
      <c r="T872" s="1" t="s">
        <v>491</v>
      </c>
      <c r="W872" s="1">
        <v>0</v>
      </c>
      <c r="X872" s="1" t="s">
        <v>58</v>
      </c>
    </row>
    <row r="873" spans="1:24" x14ac:dyDescent="0.2">
      <c r="A873" s="1">
        <f t="shared" si="52"/>
        <v>1042034.96</v>
      </c>
      <c r="B873" s="1">
        <f t="shared" si="52"/>
        <v>1042040.12</v>
      </c>
      <c r="C873" s="11" t="s">
        <v>52</v>
      </c>
      <c r="D873" s="12">
        <f>INDEX(families!$A:$A,MATCH(E873,families!$B:$B,0))</f>
        <v>3</v>
      </c>
      <c r="E873" s="1" t="str">
        <f t="shared" si="53"/>
        <v>LE</v>
      </c>
      <c r="F873" s="1">
        <f t="shared" si="54"/>
        <v>19</v>
      </c>
      <c r="G873" s="1" t="str">
        <f t="shared" si="55"/>
        <v>19.0mm LE</v>
      </c>
      <c r="H873" s="1" t="str">
        <f>_xlfn.CONCAT(TEXT(R873,"0.0"),"mm ",INDEX('Pipe Lookup'!D:D,MATCH('~17 Pipe Segmentation'!S873,'Pipe Lookup'!C:C,0))," TYPE ",Q873)</f>
        <v>19.0mm Elbow TYPE 26</v>
      </c>
      <c r="M873" s="1" t="s">
        <v>9472</v>
      </c>
      <c r="N873" s="1">
        <v>1042034.96</v>
      </c>
      <c r="O873" s="1">
        <v>1042040.12</v>
      </c>
      <c r="P873" s="1">
        <v>5.1600000000325963</v>
      </c>
      <c r="Q873" s="1">
        <v>26</v>
      </c>
      <c r="R873" s="1">
        <v>19</v>
      </c>
      <c r="S873" s="1" t="s">
        <v>56</v>
      </c>
      <c r="T873" s="1" t="s">
        <v>491</v>
      </c>
      <c r="V873" s="1" t="s">
        <v>9677</v>
      </c>
      <c r="W873" s="1">
        <v>0</v>
      </c>
      <c r="X873" s="1" t="s">
        <v>58</v>
      </c>
    </row>
    <row r="874" spans="1:24" x14ac:dyDescent="0.2">
      <c r="A874" s="1">
        <f t="shared" si="52"/>
        <v>1042040.12</v>
      </c>
      <c r="B874" s="1">
        <f t="shared" si="52"/>
        <v>1042064.12</v>
      </c>
      <c r="C874" s="11" t="s">
        <v>52</v>
      </c>
      <c r="D874" s="12">
        <f>INDEX(families!$A:$A,MATCH(E874,families!$B:$B,0))</f>
        <v>2</v>
      </c>
      <c r="E874" s="1" t="str">
        <f t="shared" si="53"/>
        <v>FBE</v>
      </c>
      <c r="F874" s="1">
        <f t="shared" si="54"/>
        <v>19</v>
      </c>
      <c r="G874" s="1" t="str">
        <f t="shared" si="55"/>
        <v>19.0mm FBE</v>
      </c>
      <c r="H874" s="1" t="str">
        <f>_xlfn.CONCAT(TEXT(R874,"0.0"),"mm ",INDEX('Pipe Lookup'!D:D,MATCH('~17 Pipe Segmentation'!S874,'Pipe Lookup'!C:C,0))," TYPE ",Q874)</f>
        <v>19.0mm Fusion-Bonded Epoxy TYPE 7</v>
      </c>
      <c r="M874" s="1" t="s">
        <v>9472</v>
      </c>
      <c r="N874" s="1">
        <v>1042040.12</v>
      </c>
      <c r="O874" s="1">
        <v>1042064.12</v>
      </c>
      <c r="P874" s="1">
        <v>24</v>
      </c>
      <c r="Q874" s="1">
        <v>7</v>
      </c>
      <c r="R874" s="1">
        <v>19</v>
      </c>
      <c r="S874" s="1" t="s">
        <v>54</v>
      </c>
      <c r="T874" s="1" t="s">
        <v>491</v>
      </c>
      <c r="W874" s="1">
        <v>0</v>
      </c>
      <c r="X874" s="1" t="s">
        <v>58</v>
      </c>
    </row>
    <row r="875" spans="1:24" x14ac:dyDescent="0.2">
      <c r="A875" s="1">
        <f t="shared" si="52"/>
        <v>1042064.12</v>
      </c>
      <c r="B875" s="1">
        <f t="shared" si="52"/>
        <v>1042283</v>
      </c>
      <c r="C875" s="11" t="s">
        <v>52</v>
      </c>
      <c r="D875" s="12">
        <f>INDEX(families!$A:$A,MATCH(E875,families!$B:$B,0))</f>
        <v>2</v>
      </c>
      <c r="E875" s="1" t="str">
        <f t="shared" si="53"/>
        <v>FBE</v>
      </c>
      <c r="F875" s="1">
        <f t="shared" si="54"/>
        <v>14.7</v>
      </c>
      <c r="G875" s="1" t="str">
        <f t="shared" si="55"/>
        <v>14.7mm FBE</v>
      </c>
      <c r="H875" s="1" t="str">
        <f>_xlfn.CONCAT(TEXT(R875,"0.0"),"mm ",INDEX('Pipe Lookup'!D:D,MATCH('~17 Pipe Segmentation'!S875,'Pipe Lookup'!C:C,0))," TYPE ",Q875)</f>
        <v>14.7mm Fusion-Bonded Epoxy TYPE 5</v>
      </c>
      <c r="M875" s="1" t="s">
        <v>9472</v>
      </c>
      <c r="N875" s="1">
        <v>1042064.12</v>
      </c>
      <c r="O875" s="1">
        <v>1042283</v>
      </c>
      <c r="P875" s="1">
        <v>218.88000000000466</v>
      </c>
      <c r="Q875" s="1">
        <v>5</v>
      </c>
      <c r="R875" s="1">
        <v>14.7</v>
      </c>
      <c r="S875" s="1" t="s">
        <v>54</v>
      </c>
      <c r="T875" s="1" t="s">
        <v>491</v>
      </c>
      <c r="W875" s="1">
        <v>0</v>
      </c>
      <c r="X875" s="1" t="s">
        <v>58</v>
      </c>
    </row>
    <row r="876" spans="1:24" x14ac:dyDescent="0.2">
      <c r="A876" s="1">
        <f t="shared" si="52"/>
        <v>1042283</v>
      </c>
      <c r="B876" s="1">
        <f t="shared" si="52"/>
        <v>1042331</v>
      </c>
      <c r="C876" s="11" t="s">
        <v>52</v>
      </c>
      <c r="D876" s="12">
        <f>INDEX(families!$A:$A,MATCH(E876,families!$B:$B,0))</f>
        <v>1</v>
      </c>
      <c r="E876" s="1" t="str">
        <f t="shared" si="53"/>
        <v>ARO</v>
      </c>
      <c r="F876" s="1">
        <f t="shared" si="54"/>
        <v>19</v>
      </c>
      <c r="G876" s="1" t="str">
        <f t="shared" si="55"/>
        <v>19.0mm ARO</v>
      </c>
      <c r="H876" s="1" t="str">
        <f>_xlfn.CONCAT(TEXT(R876,"0.0"),"mm ",INDEX('Pipe Lookup'!D:D,MATCH('~17 Pipe Segmentation'!S876,'Pipe Lookup'!C:C,0))," TYPE ",Q876)</f>
        <v>19.0mm Abrasion-Resistant Overcoat TYPE 8</v>
      </c>
      <c r="M876" s="1" t="s">
        <v>9472</v>
      </c>
      <c r="N876" s="1">
        <v>1042283</v>
      </c>
      <c r="O876" s="1">
        <v>1042331</v>
      </c>
      <c r="P876" s="1">
        <v>48</v>
      </c>
      <c r="Q876" s="1">
        <v>8</v>
      </c>
      <c r="R876" s="1">
        <v>19</v>
      </c>
      <c r="S876" s="1" t="s">
        <v>78</v>
      </c>
      <c r="T876" s="1" t="s">
        <v>491</v>
      </c>
      <c r="V876" s="1" t="s">
        <v>9678</v>
      </c>
      <c r="W876" s="1">
        <v>0</v>
      </c>
      <c r="X876" s="1" t="s">
        <v>58</v>
      </c>
    </row>
    <row r="877" spans="1:24" x14ac:dyDescent="0.2">
      <c r="A877" s="1">
        <f t="shared" si="52"/>
        <v>1042331</v>
      </c>
      <c r="B877" s="1">
        <f t="shared" si="52"/>
        <v>1042400</v>
      </c>
      <c r="C877" s="11" t="s">
        <v>52</v>
      </c>
      <c r="D877" s="12">
        <f>INDEX(families!$A:$A,MATCH(E877,families!$B:$B,0))</f>
        <v>2</v>
      </c>
      <c r="E877" s="1" t="str">
        <f t="shared" si="53"/>
        <v>FBE</v>
      </c>
      <c r="F877" s="1">
        <f t="shared" si="54"/>
        <v>14.7</v>
      </c>
      <c r="G877" s="1" t="str">
        <f t="shared" si="55"/>
        <v>14.7mm FBE</v>
      </c>
      <c r="H877" s="1" t="str">
        <f>_xlfn.CONCAT(TEXT(R877,"0.0"),"mm ",INDEX('Pipe Lookup'!D:D,MATCH('~17 Pipe Segmentation'!S877,'Pipe Lookup'!C:C,0))," TYPE ",Q877)</f>
        <v>14.7mm Fusion-Bonded Epoxy TYPE 5</v>
      </c>
      <c r="M877" s="1" t="s">
        <v>9472</v>
      </c>
      <c r="N877" s="1">
        <v>1042331</v>
      </c>
      <c r="O877" s="1">
        <v>1042400</v>
      </c>
      <c r="P877" s="1">
        <v>69</v>
      </c>
      <c r="Q877" s="1">
        <v>5</v>
      </c>
      <c r="R877" s="1">
        <v>14.7</v>
      </c>
      <c r="S877" s="1" t="s">
        <v>54</v>
      </c>
      <c r="T877" s="1" t="s">
        <v>491</v>
      </c>
      <c r="W877" s="1">
        <v>0</v>
      </c>
      <c r="X877" s="1" t="s">
        <v>58</v>
      </c>
    </row>
    <row r="878" spans="1:24" x14ac:dyDescent="0.2">
      <c r="A878" s="1">
        <f t="shared" si="52"/>
        <v>1042400</v>
      </c>
      <c r="B878" s="1">
        <f t="shared" si="52"/>
        <v>1042517.71</v>
      </c>
      <c r="C878" s="11" t="s">
        <v>52</v>
      </c>
      <c r="D878" s="12">
        <f>INDEX(families!$A:$A,MATCH(E878,families!$B:$B,0))</f>
        <v>2</v>
      </c>
      <c r="E878" s="1" t="str">
        <f t="shared" si="53"/>
        <v>FBE</v>
      </c>
      <c r="F878" s="1">
        <f t="shared" si="54"/>
        <v>14.7</v>
      </c>
      <c r="G878" s="1" t="str">
        <f t="shared" si="55"/>
        <v>14.7mm FBE</v>
      </c>
      <c r="H878" s="1" t="str">
        <f>_xlfn.CONCAT(TEXT(R878,"0.0"),"mm ",INDEX('Pipe Lookup'!D:D,MATCH('~17 Pipe Segmentation'!S878,'Pipe Lookup'!C:C,0))," TYPE ",Q878)</f>
        <v>14.7mm Fusion-Bonded Epoxy TYPE 5</v>
      </c>
      <c r="M878" s="1" t="s">
        <v>9472</v>
      </c>
      <c r="N878" s="1">
        <v>1042400</v>
      </c>
      <c r="O878" s="1">
        <v>1042517.71</v>
      </c>
      <c r="P878" s="1">
        <v>117.70999999996275</v>
      </c>
      <c r="Q878" s="1">
        <v>5</v>
      </c>
      <c r="R878" s="1">
        <v>14.7</v>
      </c>
      <c r="S878" s="1" t="s">
        <v>54</v>
      </c>
      <c r="T878" s="1" t="s">
        <v>508</v>
      </c>
      <c r="W878" s="1">
        <v>0</v>
      </c>
      <c r="X878" s="1" t="s">
        <v>58</v>
      </c>
    </row>
    <row r="879" spans="1:24" x14ac:dyDescent="0.2">
      <c r="A879" s="1">
        <f t="shared" si="52"/>
        <v>1042517.71</v>
      </c>
      <c r="B879" s="1">
        <f t="shared" si="52"/>
        <v>1042523.34</v>
      </c>
      <c r="C879" s="11" t="s">
        <v>52</v>
      </c>
      <c r="D879" s="12">
        <f>INDEX(families!$A:$A,MATCH(E879,families!$B:$B,0))</f>
        <v>3</v>
      </c>
      <c r="E879" s="1" t="str">
        <f t="shared" si="53"/>
        <v>LE</v>
      </c>
      <c r="F879" s="1">
        <f t="shared" si="54"/>
        <v>14.7</v>
      </c>
      <c r="G879" s="1" t="str">
        <f t="shared" si="55"/>
        <v>14.7mm LE</v>
      </c>
      <c r="H879" s="1" t="str">
        <f>_xlfn.CONCAT(TEXT(R879,"0.0"),"mm ",INDEX('Pipe Lookup'!D:D,MATCH('~17 Pipe Segmentation'!S879,'Pipe Lookup'!C:C,0))," TYPE ",Q879)</f>
        <v>14.7mm Elbow TYPE 22</v>
      </c>
      <c r="M879" s="1" t="s">
        <v>9472</v>
      </c>
      <c r="N879" s="1">
        <v>1042517.71</v>
      </c>
      <c r="O879" s="1">
        <v>1042523.34</v>
      </c>
      <c r="P879" s="1">
        <v>5.6300000000046566</v>
      </c>
      <c r="Q879" s="1">
        <v>22</v>
      </c>
      <c r="R879" s="1">
        <v>14.7</v>
      </c>
      <c r="S879" s="1" t="s">
        <v>56</v>
      </c>
      <c r="T879" s="1" t="s">
        <v>508</v>
      </c>
      <c r="V879" s="1" t="s">
        <v>9679</v>
      </c>
      <c r="W879" s="1">
        <v>0</v>
      </c>
      <c r="X879" s="1" t="s">
        <v>58</v>
      </c>
    </row>
    <row r="880" spans="1:24" x14ac:dyDescent="0.2">
      <c r="A880" s="1">
        <f t="shared" si="52"/>
        <v>1042523.34</v>
      </c>
      <c r="B880" s="1">
        <f t="shared" si="52"/>
        <v>1042554</v>
      </c>
      <c r="C880" s="11" t="s">
        <v>52</v>
      </c>
      <c r="D880" s="12">
        <f>INDEX(families!$A:$A,MATCH(E880,families!$B:$B,0))</f>
        <v>2</v>
      </c>
      <c r="E880" s="1" t="str">
        <f t="shared" si="53"/>
        <v>FBE</v>
      </c>
      <c r="F880" s="1">
        <f t="shared" si="54"/>
        <v>14.7</v>
      </c>
      <c r="G880" s="1" t="str">
        <f t="shared" si="55"/>
        <v>14.7mm FBE</v>
      </c>
      <c r="H880" s="1" t="str">
        <f>_xlfn.CONCAT(TEXT(R880,"0.0"),"mm ",INDEX('Pipe Lookup'!D:D,MATCH('~17 Pipe Segmentation'!S880,'Pipe Lookup'!C:C,0))," TYPE ",Q880)</f>
        <v>14.7mm Fusion-Bonded Epoxy TYPE 5</v>
      </c>
      <c r="M880" s="1" t="s">
        <v>9472</v>
      </c>
      <c r="N880" s="1">
        <v>1042523.34</v>
      </c>
      <c r="O880" s="1">
        <v>1042554</v>
      </c>
      <c r="P880" s="1">
        <v>30.660000000032596</v>
      </c>
      <c r="Q880" s="1">
        <v>5</v>
      </c>
      <c r="R880" s="1">
        <v>14.7</v>
      </c>
      <c r="S880" s="1" t="s">
        <v>54</v>
      </c>
      <c r="T880" s="1" t="s">
        <v>508</v>
      </c>
      <c r="V880" s="1" t="s">
        <v>9680</v>
      </c>
      <c r="W880" s="1">
        <v>0</v>
      </c>
      <c r="X880" s="1" t="s">
        <v>58</v>
      </c>
    </row>
    <row r="881" spans="1:28" x14ac:dyDescent="0.2">
      <c r="A881" s="1">
        <f t="shared" si="52"/>
        <v>1042554</v>
      </c>
      <c r="B881" s="1">
        <f t="shared" si="52"/>
        <v>1042597</v>
      </c>
      <c r="C881" s="11" t="s">
        <v>52</v>
      </c>
      <c r="D881" s="12">
        <f>INDEX(families!$A:$A,MATCH(E881,families!$B:$B,0))</f>
        <v>1</v>
      </c>
      <c r="E881" s="1" t="str">
        <f t="shared" si="53"/>
        <v>ARO</v>
      </c>
      <c r="F881" s="1">
        <f t="shared" si="54"/>
        <v>19</v>
      </c>
      <c r="G881" s="1" t="str">
        <f t="shared" si="55"/>
        <v>19.0mm ARO</v>
      </c>
      <c r="H881" s="1" t="str">
        <f>_xlfn.CONCAT(TEXT(R881,"0.0"),"mm ",INDEX('Pipe Lookup'!D:D,MATCH('~17 Pipe Segmentation'!S881,'Pipe Lookup'!C:C,0))," TYPE ",Q881)</f>
        <v>19.0mm Abrasion-Resistant Overcoat TYPE 8</v>
      </c>
      <c r="M881" s="1" t="s">
        <v>9472</v>
      </c>
      <c r="N881" s="1">
        <v>1042554</v>
      </c>
      <c r="O881" s="1">
        <v>1042597</v>
      </c>
      <c r="P881" s="1">
        <v>43</v>
      </c>
      <c r="Q881" s="1">
        <v>8</v>
      </c>
      <c r="R881" s="1">
        <v>19</v>
      </c>
      <c r="S881" s="1" t="s">
        <v>78</v>
      </c>
      <c r="T881" s="1" t="s">
        <v>508</v>
      </c>
      <c r="V881" s="1" t="s">
        <v>511</v>
      </c>
      <c r="W881" s="1">
        <v>0</v>
      </c>
      <c r="X881" s="1" t="s">
        <v>58</v>
      </c>
    </row>
    <row r="882" spans="1:28" x14ac:dyDescent="0.2">
      <c r="A882" s="1">
        <f t="shared" si="52"/>
        <v>1042597</v>
      </c>
      <c r="B882" s="1">
        <f t="shared" si="52"/>
        <v>1042602</v>
      </c>
      <c r="C882" s="11" t="s">
        <v>52</v>
      </c>
      <c r="D882" s="12">
        <f>INDEX(families!$A:$A,MATCH(E882,families!$B:$B,0))</f>
        <v>1</v>
      </c>
      <c r="E882" s="1" t="str">
        <f t="shared" si="53"/>
        <v>ARO</v>
      </c>
      <c r="F882" s="1">
        <f t="shared" si="54"/>
        <v>19</v>
      </c>
      <c r="G882" s="1" t="str">
        <f t="shared" si="55"/>
        <v>19.0mm ARO</v>
      </c>
      <c r="H882" s="1" t="str">
        <f>_xlfn.CONCAT(TEXT(R882,"0.0"),"mm ",INDEX('Pipe Lookup'!D:D,MATCH('~17 Pipe Segmentation'!S882,'Pipe Lookup'!C:C,0))," TYPE ",Q882)</f>
        <v>19.0mm Abrasion-Resistant Overcoat TYPE 8</v>
      </c>
      <c r="M882" s="1" t="s">
        <v>9472</v>
      </c>
      <c r="N882" s="1">
        <v>1042597</v>
      </c>
      <c r="O882" s="1" t="s">
        <v>512</v>
      </c>
      <c r="P882" s="1">
        <v>5</v>
      </c>
      <c r="Q882" s="1">
        <v>8</v>
      </c>
      <c r="R882" s="1">
        <v>19</v>
      </c>
      <c r="S882" s="1" t="s">
        <v>78</v>
      </c>
      <c r="T882" s="1" t="s">
        <v>508</v>
      </c>
      <c r="V882" s="1" t="s">
        <v>511</v>
      </c>
      <c r="W882" s="1">
        <v>0</v>
      </c>
      <c r="X882" s="1" t="s">
        <v>84</v>
      </c>
    </row>
    <row r="883" spans="1:28" x14ac:dyDescent="0.2">
      <c r="A883" s="1">
        <f t="shared" si="52"/>
        <v>1042602</v>
      </c>
      <c r="B883" s="1">
        <f t="shared" si="52"/>
        <v>1042610</v>
      </c>
      <c r="C883" s="11" t="s">
        <v>52</v>
      </c>
      <c r="D883" s="12">
        <f>INDEX(families!$A:$A,MATCH(E883,families!$B:$B,0))</f>
        <v>3</v>
      </c>
      <c r="E883" s="1" t="str">
        <f t="shared" si="53"/>
        <v>LE</v>
      </c>
      <c r="F883" s="1">
        <f t="shared" si="54"/>
        <v>19</v>
      </c>
      <c r="G883" s="1" t="str">
        <f t="shared" si="55"/>
        <v>19.0mm LE</v>
      </c>
      <c r="H883" s="1" t="str">
        <f>_xlfn.CONCAT(TEXT(R883,"0.0"),"mm ",INDEX('Pipe Lookup'!D:D,MATCH('~17 Pipe Segmentation'!S883,'Pipe Lookup'!C:C,0))," TYPE ",Q883)</f>
        <v>19.0mm Elbow TYPE 26</v>
      </c>
      <c r="M883" s="1" t="s">
        <v>9472</v>
      </c>
      <c r="N883" s="1" t="s">
        <v>512</v>
      </c>
      <c r="O883" s="1" t="s">
        <v>513</v>
      </c>
      <c r="P883" s="1">
        <v>8</v>
      </c>
      <c r="Q883" s="1">
        <v>26</v>
      </c>
      <c r="R883" s="1">
        <v>19</v>
      </c>
      <c r="S883" s="1" t="s">
        <v>56</v>
      </c>
      <c r="T883" s="1" t="s">
        <v>508</v>
      </c>
      <c r="V883" s="1" t="s">
        <v>514</v>
      </c>
      <c r="W883" s="1">
        <v>0</v>
      </c>
      <c r="X883" s="1" t="s">
        <v>58</v>
      </c>
    </row>
    <row r="884" spans="1:28" x14ac:dyDescent="0.2">
      <c r="A884" s="1">
        <f t="shared" si="52"/>
        <v>1042610</v>
      </c>
      <c r="B884" s="1">
        <f t="shared" si="52"/>
        <v>1042634</v>
      </c>
      <c r="C884" s="11" t="s">
        <v>52</v>
      </c>
      <c r="D884" s="12">
        <f>INDEX(families!$A:$A,MATCH(E884,families!$B:$B,0))</f>
        <v>2</v>
      </c>
      <c r="E884" s="1" t="str">
        <f t="shared" si="53"/>
        <v>FBE</v>
      </c>
      <c r="F884" s="1">
        <f t="shared" si="54"/>
        <v>19</v>
      </c>
      <c r="G884" s="1" t="str">
        <f t="shared" si="55"/>
        <v>19.0mm FBE</v>
      </c>
      <c r="H884" s="1" t="str">
        <f>_xlfn.CONCAT(TEXT(R884,"0.0"),"mm ",INDEX('Pipe Lookup'!D:D,MATCH('~17 Pipe Segmentation'!S884,'Pipe Lookup'!C:C,0))," TYPE ",Q884)</f>
        <v>19.0mm Fusion-Bonded Epoxy TYPE 7</v>
      </c>
      <c r="M884" s="1" t="s">
        <v>9472</v>
      </c>
      <c r="N884" s="1" t="s">
        <v>513</v>
      </c>
      <c r="O884" s="1" t="s">
        <v>515</v>
      </c>
      <c r="P884" s="1">
        <v>24</v>
      </c>
      <c r="Q884" s="1">
        <v>7</v>
      </c>
      <c r="R884" s="1">
        <v>19</v>
      </c>
      <c r="S884" s="1" t="s">
        <v>54</v>
      </c>
      <c r="T884" s="1" t="s">
        <v>508</v>
      </c>
      <c r="V884" s="1" t="s">
        <v>65</v>
      </c>
      <c r="W884" s="1">
        <v>0</v>
      </c>
      <c r="X884" s="1" t="s">
        <v>58</v>
      </c>
    </row>
    <row r="885" spans="1:28" x14ac:dyDescent="0.2">
      <c r="A885" s="1">
        <f t="shared" si="52"/>
        <v>1042630</v>
      </c>
      <c r="B885" s="1">
        <f t="shared" si="52"/>
        <v>1042631.57</v>
      </c>
      <c r="C885" s="11" t="s">
        <v>52</v>
      </c>
      <c r="D885" s="12">
        <f>INDEX(families!$A:$A,MATCH(E885,families!$B:$B,0))</f>
        <v>2</v>
      </c>
      <c r="E885" s="1" t="str">
        <f t="shared" si="53"/>
        <v>FBE</v>
      </c>
      <c r="F885" s="1">
        <f t="shared" si="54"/>
        <v>19</v>
      </c>
      <c r="G885" s="1" t="str">
        <f t="shared" si="55"/>
        <v>19.0mm FBE</v>
      </c>
      <c r="H885" s="1" t="str">
        <f>_xlfn.CONCAT(TEXT(R885,"0.0"),"mm ",INDEX('Pipe Lookup'!D:D,MATCH('~17 Pipe Segmentation'!S885,'Pipe Lookup'!C:C,0))," TYPE ",Q885)</f>
        <v>19.0mm Fusion-Bonded Epoxy TYPE 7</v>
      </c>
      <c r="M885" s="1" t="s">
        <v>9472</v>
      </c>
      <c r="N885" s="1">
        <v>1042630</v>
      </c>
      <c r="O885" s="1">
        <v>1042631.57</v>
      </c>
      <c r="P885" s="1">
        <v>1.5699999999487773</v>
      </c>
      <c r="Q885" s="1">
        <v>7</v>
      </c>
      <c r="R885" s="1">
        <v>19</v>
      </c>
      <c r="S885" s="1" t="s">
        <v>54</v>
      </c>
      <c r="T885" s="1" t="s">
        <v>508</v>
      </c>
      <c r="V885" s="1" t="s">
        <v>516</v>
      </c>
      <c r="W885" s="1" t="s">
        <v>173</v>
      </c>
      <c r="X885" s="1" t="s">
        <v>84</v>
      </c>
    </row>
    <row r="886" spans="1:28" x14ac:dyDescent="0.2">
      <c r="A886" s="1">
        <f t="shared" si="52"/>
        <v>1042631.57</v>
      </c>
      <c r="B886" s="1">
        <f t="shared" si="52"/>
        <v>1042938</v>
      </c>
      <c r="C886" s="11" t="s">
        <v>52</v>
      </c>
      <c r="D886" s="12">
        <f>INDEX(families!$A:$A,MATCH(E886,families!$B:$B,0))</f>
        <v>1</v>
      </c>
      <c r="E886" s="1" t="str">
        <f t="shared" si="53"/>
        <v>ARO</v>
      </c>
      <c r="F886" s="1">
        <f t="shared" si="54"/>
        <v>19</v>
      </c>
      <c r="G886" s="1" t="str">
        <f t="shared" si="55"/>
        <v>19.0mm ARO</v>
      </c>
      <c r="H886" s="1" t="str">
        <f>_xlfn.CONCAT(TEXT(R886,"0.0"),"mm ",INDEX('Pipe Lookup'!D:D,MATCH('~17 Pipe Segmentation'!S886,'Pipe Lookup'!C:C,0))," TYPE ",Q886)</f>
        <v>19.0mm Abrasion-Resistant Overcoat TYPE 8</v>
      </c>
      <c r="M886" s="1" t="s">
        <v>9472</v>
      </c>
      <c r="N886" s="1">
        <v>1042631.57</v>
      </c>
      <c r="O886" s="1">
        <v>1042938</v>
      </c>
      <c r="P886" s="1">
        <v>306.43000000005122</v>
      </c>
      <c r="Q886" s="1">
        <v>8</v>
      </c>
      <c r="R886" s="1">
        <v>19</v>
      </c>
      <c r="S886" s="1" t="s">
        <v>78</v>
      </c>
      <c r="T886" s="1" t="s">
        <v>508</v>
      </c>
      <c r="V886" s="1" t="s">
        <v>517</v>
      </c>
      <c r="W886" s="1">
        <v>0</v>
      </c>
      <c r="X886" s="1" t="s">
        <v>58</v>
      </c>
    </row>
    <row r="887" spans="1:28" x14ac:dyDescent="0.2">
      <c r="A887" s="1">
        <f t="shared" si="52"/>
        <v>1042938</v>
      </c>
      <c r="B887" s="1">
        <f t="shared" si="52"/>
        <v>1043000</v>
      </c>
      <c r="C887" s="11" t="s">
        <v>52</v>
      </c>
      <c r="D887" s="12">
        <f>INDEX(families!$A:$A,MATCH(E887,families!$B:$B,0))</f>
        <v>2</v>
      </c>
      <c r="E887" s="1" t="str">
        <f t="shared" si="53"/>
        <v>FBE</v>
      </c>
      <c r="F887" s="1">
        <f t="shared" si="54"/>
        <v>19</v>
      </c>
      <c r="G887" s="1" t="str">
        <f t="shared" si="55"/>
        <v>19.0mm FBE</v>
      </c>
      <c r="H887" s="1" t="str">
        <f>_xlfn.CONCAT(TEXT(R887,"0.0"),"mm ",INDEX('Pipe Lookup'!D:D,MATCH('~17 Pipe Segmentation'!S887,'Pipe Lookup'!C:C,0))," TYPE ",Q887)</f>
        <v>19.0mm Fusion-Bonded Epoxy TYPE 7</v>
      </c>
      <c r="M887" s="1" t="s">
        <v>9472</v>
      </c>
      <c r="N887" s="1">
        <v>1042938</v>
      </c>
      <c r="O887" s="1">
        <v>1043000</v>
      </c>
      <c r="P887" s="1">
        <v>62</v>
      </c>
      <c r="Q887" s="1">
        <v>7</v>
      </c>
      <c r="R887" s="1">
        <v>19</v>
      </c>
      <c r="S887" s="1" t="s">
        <v>54</v>
      </c>
      <c r="T887" s="1" t="s">
        <v>508</v>
      </c>
      <c r="V887" s="1" t="s">
        <v>249</v>
      </c>
      <c r="W887" s="1">
        <v>0</v>
      </c>
      <c r="X887" s="1" t="s">
        <v>58</v>
      </c>
    </row>
    <row r="888" spans="1:28" x14ac:dyDescent="0.2">
      <c r="A888" s="1">
        <f t="shared" si="52"/>
        <v>1043000</v>
      </c>
      <c r="B888" s="1">
        <f t="shared" si="52"/>
        <v>1043006</v>
      </c>
      <c r="C888" s="11" t="s">
        <v>52</v>
      </c>
      <c r="D888" s="12">
        <f>INDEX(families!$A:$A,MATCH(E888,families!$B:$B,0))</f>
        <v>2</v>
      </c>
      <c r="E888" s="1" t="str">
        <f t="shared" si="53"/>
        <v>FBE</v>
      </c>
      <c r="F888" s="1">
        <f t="shared" si="54"/>
        <v>19</v>
      </c>
      <c r="G888" s="1" t="str">
        <f t="shared" si="55"/>
        <v>19.0mm FBE</v>
      </c>
      <c r="H888" s="1" t="str">
        <f>_xlfn.CONCAT(TEXT(R888,"0.0"),"mm ",INDEX('Pipe Lookup'!D:D,MATCH('~17 Pipe Segmentation'!S888,'Pipe Lookup'!C:C,0))," TYPE ",Q888)</f>
        <v>19.0mm Fusion-Bonded Epoxy TYPE 7</v>
      </c>
      <c r="M888" s="1" t="s">
        <v>9472</v>
      </c>
      <c r="N888" s="1">
        <v>1043000</v>
      </c>
      <c r="O888" s="1">
        <v>1043006</v>
      </c>
      <c r="P888" s="1">
        <v>6</v>
      </c>
      <c r="Q888" s="1">
        <v>7</v>
      </c>
      <c r="R888" s="1">
        <v>19</v>
      </c>
      <c r="S888" s="1" t="s">
        <v>54</v>
      </c>
      <c r="T888" s="1" t="s">
        <v>508</v>
      </c>
      <c r="W888" s="1">
        <v>0</v>
      </c>
      <c r="X888" s="1" t="s">
        <v>84</v>
      </c>
    </row>
    <row r="889" spans="1:28" x14ac:dyDescent="0.2">
      <c r="A889" s="1">
        <f t="shared" si="52"/>
        <v>1043006</v>
      </c>
      <c r="B889" s="1">
        <f t="shared" si="52"/>
        <v>1043106.53</v>
      </c>
      <c r="C889" s="11" t="s">
        <v>52</v>
      </c>
      <c r="D889" s="12">
        <f>INDEX(families!$A:$A,MATCH(E889,families!$B:$B,0))</f>
        <v>2</v>
      </c>
      <c r="E889" s="1" t="str">
        <f t="shared" si="53"/>
        <v>FBE</v>
      </c>
      <c r="F889" s="1">
        <f t="shared" si="54"/>
        <v>14.7</v>
      </c>
      <c r="G889" s="1" t="str">
        <f t="shared" si="55"/>
        <v>14.7mm FBE</v>
      </c>
      <c r="H889" s="1" t="str">
        <f>_xlfn.CONCAT(TEXT(R889,"0.0"),"mm ",INDEX('Pipe Lookup'!D:D,MATCH('~17 Pipe Segmentation'!S889,'Pipe Lookup'!C:C,0))," TYPE ",Q889)</f>
        <v>14.7mm Fusion-Bonded Epoxy TYPE 5</v>
      </c>
      <c r="M889" s="1" t="s">
        <v>9472</v>
      </c>
      <c r="N889" s="1">
        <v>1043006</v>
      </c>
      <c r="O889" s="1">
        <v>1043106.53</v>
      </c>
      <c r="P889" s="1">
        <v>100.53000000002794</v>
      </c>
      <c r="Q889" s="1">
        <v>5</v>
      </c>
      <c r="R889" s="1">
        <v>14.7</v>
      </c>
      <c r="S889" s="1" t="s">
        <v>54</v>
      </c>
      <c r="T889" s="1" t="s">
        <v>508</v>
      </c>
      <c r="W889" s="1">
        <v>0</v>
      </c>
      <c r="X889" s="1" t="s">
        <v>58</v>
      </c>
    </row>
    <row r="890" spans="1:28" x14ac:dyDescent="0.2">
      <c r="A890" s="1">
        <f t="shared" si="52"/>
        <v>1043106.53</v>
      </c>
      <c r="B890" s="1">
        <f t="shared" si="52"/>
        <v>1043112.16</v>
      </c>
      <c r="C890" s="11" t="s">
        <v>52</v>
      </c>
      <c r="D890" s="12">
        <f>INDEX(families!$A:$A,MATCH(E890,families!$B:$B,0))</f>
        <v>3</v>
      </c>
      <c r="E890" s="1" t="str">
        <f t="shared" si="53"/>
        <v>LE</v>
      </c>
      <c r="F890" s="1">
        <f t="shared" si="54"/>
        <v>14.7</v>
      </c>
      <c r="G890" s="1" t="str">
        <f t="shared" si="55"/>
        <v>14.7mm LE</v>
      </c>
      <c r="H890" s="1" t="str">
        <f>_xlfn.CONCAT(TEXT(R890,"0.0"),"mm ",INDEX('Pipe Lookup'!D:D,MATCH('~17 Pipe Segmentation'!S890,'Pipe Lookup'!C:C,0))," TYPE ",Q890)</f>
        <v>14.7mm Elbow TYPE 22</v>
      </c>
      <c r="M890" s="1" t="s">
        <v>9472</v>
      </c>
      <c r="N890" s="1">
        <v>1043106.53</v>
      </c>
      <c r="O890" s="1">
        <v>1043112.16</v>
      </c>
      <c r="P890" s="1">
        <v>5.6300000000046566</v>
      </c>
      <c r="Q890" s="1">
        <v>22</v>
      </c>
      <c r="R890" s="1">
        <v>14.7</v>
      </c>
      <c r="S890" s="1" t="s">
        <v>56</v>
      </c>
      <c r="T890" s="1" t="s">
        <v>508</v>
      </c>
      <c r="V890" s="1" t="s">
        <v>518</v>
      </c>
      <c r="W890" s="1">
        <v>0</v>
      </c>
      <c r="X890" s="1" t="s">
        <v>58</v>
      </c>
    </row>
    <row r="891" spans="1:28" x14ac:dyDescent="0.2">
      <c r="A891" s="1">
        <f t="shared" si="52"/>
        <v>1043112.16</v>
      </c>
      <c r="B891" s="1">
        <f t="shared" si="52"/>
        <v>1043124.48</v>
      </c>
      <c r="C891" s="11" t="s">
        <v>52</v>
      </c>
      <c r="D891" s="12">
        <f>INDEX(families!$A:$A,MATCH(E891,families!$B:$B,0))</f>
        <v>2</v>
      </c>
      <c r="E891" s="1" t="str">
        <f t="shared" si="53"/>
        <v>FBE</v>
      </c>
      <c r="F891" s="1">
        <f t="shared" si="54"/>
        <v>14.7</v>
      </c>
      <c r="G891" s="1" t="str">
        <f t="shared" si="55"/>
        <v>14.7mm FBE</v>
      </c>
      <c r="H891" s="1" t="str">
        <f>_xlfn.CONCAT(TEXT(R891,"0.0"),"mm ",INDEX('Pipe Lookup'!D:D,MATCH('~17 Pipe Segmentation'!S891,'Pipe Lookup'!C:C,0))," TYPE ",Q891)</f>
        <v>14.7mm Fusion-Bonded Epoxy TYPE 5</v>
      </c>
      <c r="M891" s="1" t="s">
        <v>9472</v>
      </c>
      <c r="N891" s="1">
        <v>1043112.16</v>
      </c>
      <c r="O891" s="1">
        <v>1043124.48</v>
      </c>
      <c r="P891" s="1">
        <v>12.319999999948777</v>
      </c>
      <c r="Q891" s="1">
        <v>5</v>
      </c>
      <c r="R891" s="1">
        <v>14.7</v>
      </c>
      <c r="S891" s="1" t="s">
        <v>54</v>
      </c>
      <c r="T891" s="1" t="s">
        <v>508</v>
      </c>
      <c r="W891" s="1">
        <v>0</v>
      </c>
      <c r="X891" s="1" t="s">
        <v>58</v>
      </c>
    </row>
    <row r="892" spans="1:28" x14ac:dyDescent="0.2">
      <c r="A892" s="1">
        <f t="shared" si="52"/>
        <v>1043124.48</v>
      </c>
      <c r="B892" s="1">
        <f t="shared" si="52"/>
        <v>1043130.99</v>
      </c>
      <c r="C892" s="11" t="s">
        <v>52</v>
      </c>
      <c r="D892" s="12">
        <f>INDEX(families!$A:$A,MATCH(E892,families!$B:$B,0))</f>
        <v>3</v>
      </c>
      <c r="E892" s="1" t="str">
        <f t="shared" si="53"/>
        <v>LE</v>
      </c>
      <c r="F892" s="1">
        <f t="shared" si="54"/>
        <v>14.7</v>
      </c>
      <c r="G892" s="1" t="str">
        <f t="shared" si="55"/>
        <v>14.7mm LE</v>
      </c>
      <c r="H892" s="1" t="str">
        <f>_xlfn.CONCAT(TEXT(R892,"0.0"),"mm ",INDEX('Pipe Lookup'!D:D,MATCH('~17 Pipe Segmentation'!S892,'Pipe Lookup'!C:C,0))," TYPE ",Q892)</f>
        <v>14.7mm Elbow TYPE 22</v>
      </c>
      <c r="M892" s="1" t="s">
        <v>9472</v>
      </c>
      <c r="N892" s="1">
        <v>1043124.48</v>
      </c>
      <c r="O892" s="1">
        <v>1043130.99</v>
      </c>
      <c r="P892" s="1">
        <v>6.5100000000093132</v>
      </c>
      <c r="Q892" s="1">
        <v>22</v>
      </c>
      <c r="R892" s="1">
        <v>14.7</v>
      </c>
      <c r="S892" s="1" t="s">
        <v>56</v>
      </c>
      <c r="T892" s="1" t="s">
        <v>508</v>
      </c>
      <c r="V892" s="1" t="s">
        <v>519</v>
      </c>
      <c r="W892" s="1">
        <v>0</v>
      </c>
      <c r="X892" s="1" t="s">
        <v>58</v>
      </c>
    </row>
    <row r="893" spans="1:28" x14ac:dyDescent="0.2">
      <c r="A893" s="1">
        <f t="shared" si="52"/>
        <v>1043130.99</v>
      </c>
      <c r="B893" s="1">
        <f t="shared" si="52"/>
        <v>1043228.88</v>
      </c>
      <c r="C893" s="11" t="s">
        <v>52</v>
      </c>
      <c r="D893" s="12">
        <f>INDEX(families!$A:$A,MATCH(E893,families!$B:$B,0))</f>
        <v>2</v>
      </c>
      <c r="E893" s="1" t="str">
        <f t="shared" si="53"/>
        <v>FBE</v>
      </c>
      <c r="F893" s="1">
        <f t="shared" si="54"/>
        <v>14.7</v>
      </c>
      <c r="G893" s="1" t="str">
        <f t="shared" si="55"/>
        <v>14.7mm FBE</v>
      </c>
      <c r="H893" s="1" t="str">
        <f>_xlfn.CONCAT(TEXT(R893,"0.0"),"mm ",INDEX('Pipe Lookup'!D:D,MATCH('~17 Pipe Segmentation'!S893,'Pipe Lookup'!C:C,0))," TYPE ",Q893)</f>
        <v>14.7mm Fusion-Bonded Epoxy TYPE 5</v>
      </c>
      <c r="M893" s="1" t="s">
        <v>9472</v>
      </c>
      <c r="N893" s="1">
        <v>1043130.99</v>
      </c>
      <c r="O893" s="1">
        <v>1043228.88</v>
      </c>
      <c r="P893" s="1">
        <v>97.89000000001397</v>
      </c>
      <c r="Q893" s="1">
        <v>5</v>
      </c>
      <c r="R893" s="1">
        <v>14.7</v>
      </c>
      <c r="S893" s="1" t="s">
        <v>54</v>
      </c>
      <c r="T893" s="1" t="s">
        <v>508</v>
      </c>
      <c r="V893" s="1" t="s">
        <v>207</v>
      </c>
      <c r="W893" s="1">
        <v>0</v>
      </c>
      <c r="X893" s="1" t="s">
        <v>58</v>
      </c>
      <c r="Y893" s="1">
        <v>1042523.34</v>
      </c>
      <c r="Z893" s="1">
        <v>1042552.727</v>
      </c>
      <c r="AA893" s="1">
        <v>29.386999999987893</v>
      </c>
      <c r="AB893" s="1">
        <v>5</v>
      </c>
    </row>
    <row r="894" spans="1:28" x14ac:dyDescent="0.2">
      <c r="A894" s="1">
        <f t="shared" si="52"/>
        <v>1043228.88</v>
      </c>
      <c r="B894" s="1">
        <f t="shared" si="52"/>
        <v>1043233.47</v>
      </c>
      <c r="C894" s="11" t="s">
        <v>52</v>
      </c>
      <c r="D894" s="12">
        <f>INDEX(families!$A:$A,MATCH(E894,families!$B:$B,0))</f>
        <v>3</v>
      </c>
      <c r="E894" s="1" t="str">
        <f t="shared" si="53"/>
        <v>LE</v>
      </c>
      <c r="F894" s="1">
        <f t="shared" si="54"/>
        <v>14.7</v>
      </c>
      <c r="G894" s="1" t="str">
        <f t="shared" si="55"/>
        <v>14.7mm LE</v>
      </c>
      <c r="H894" s="1" t="str">
        <f>_xlfn.CONCAT(TEXT(R894,"0.0"),"mm ",INDEX('Pipe Lookup'!D:D,MATCH('~17 Pipe Segmentation'!S894,'Pipe Lookup'!C:C,0))," TYPE ",Q894)</f>
        <v>14.7mm Elbow TYPE 22</v>
      </c>
      <c r="M894" s="1" t="s">
        <v>9472</v>
      </c>
      <c r="N894" s="1">
        <v>1043228.88</v>
      </c>
      <c r="O894" s="1">
        <v>1043233.47</v>
      </c>
      <c r="P894" s="1">
        <v>4.5899999999674037</v>
      </c>
      <c r="Q894" s="1">
        <v>22</v>
      </c>
      <c r="R894" s="1">
        <v>14.7</v>
      </c>
      <c r="S894" s="1" t="s">
        <v>56</v>
      </c>
      <c r="T894" s="1" t="s">
        <v>508</v>
      </c>
      <c r="V894" s="1" t="s">
        <v>9681</v>
      </c>
      <c r="W894" s="1">
        <v>0</v>
      </c>
      <c r="X894" s="1" t="s">
        <v>58</v>
      </c>
      <c r="Y894" s="1">
        <v>1042552.727</v>
      </c>
      <c r="Z894" s="1">
        <v>1042594</v>
      </c>
      <c r="AA894" s="1">
        <v>41.273000000044703</v>
      </c>
      <c r="AB894" s="1">
        <v>8</v>
      </c>
    </row>
    <row r="895" spans="1:28" x14ac:dyDescent="0.2">
      <c r="A895" s="1">
        <f t="shared" si="52"/>
        <v>1043233.47</v>
      </c>
      <c r="B895" s="1">
        <f t="shared" si="52"/>
        <v>1043260</v>
      </c>
      <c r="C895" s="11" t="s">
        <v>52</v>
      </c>
      <c r="D895" s="12">
        <f>INDEX(families!$A:$A,MATCH(E895,families!$B:$B,0))</f>
        <v>2</v>
      </c>
      <c r="E895" s="1" t="str">
        <f t="shared" si="53"/>
        <v>FBE</v>
      </c>
      <c r="F895" s="1">
        <f t="shared" si="54"/>
        <v>14.7</v>
      </c>
      <c r="G895" s="1" t="str">
        <f t="shared" si="55"/>
        <v>14.7mm FBE</v>
      </c>
      <c r="H895" s="1" t="str">
        <f>_xlfn.CONCAT(TEXT(R895,"0.0"),"mm ",INDEX('Pipe Lookup'!D:D,MATCH('~17 Pipe Segmentation'!S895,'Pipe Lookup'!C:C,0))," TYPE ",Q895)</f>
        <v>14.7mm Fusion-Bonded Epoxy TYPE 5</v>
      </c>
      <c r="M895" s="1" t="s">
        <v>9472</v>
      </c>
      <c r="N895" s="1">
        <v>1043233.47</v>
      </c>
      <c r="O895" s="1">
        <v>1043260</v>
      </c>
      <c r="P895" s="1">
        <v>26.53000000002794</v>
      </c>
      <c r="Q895" s="1">
        <v>5</v>
      </c>
      <c r="R895" s="1">
        <v>14.7</v>
      </c>
      <c r="S895" s="1" t="s">
        <v>54</v>
      </c>
      <c r="T895" s="1" t="s">
        <v>508</v>
      </c>
      <c r="V895" s="1" t="s">
        <v>65</v>
      </c>
      <c r="W895" s="1">
        <v>0</v>
      </c>
      <c r="X895" s="1" t="s">
        <v>58</v>
      </c>
      <c r="Y895" s="1">
        <v>1042594</v>
      </c>
      <c r="Z895" s="1">
        <v>1042601</v>
      </c>
      <c r="AA895" s="1">
        <v>7</v>
      </c>
      <c r="AB895" s="1">
        <v>26</v>
      </c>
    </row>
    <row r="896" spans="1:28" x14ac:dyDescent="0.2">
      <c r="A896" s="1">
        <f t="shared" si="52"/>
        <v>1043260</v>
      </c>
      <c r="B896" s="1">
        <f t="shared" si="52"/>
        <v>1043280.52</v>
      </c>
      <c r="C896" s="11" t="s">
        <v>52</v>
      </c>
      <c r="D896" s="12">
        <f>INDEX(families!$A:$A,MATCH(E896,families!$B:$B,0))</f>
        <v>2</v>
      </c>
      <c r="E896" s="1" t="str">
        <f t="shared" si="53"/>
        <v>FBE</v>
      </c>
      <c r="F896" s="1">
        <f t="shared" si="54"/>
        <v>14.7</v>
      </c>
      <c r="G896" s="1" t="str">
        <f t="shared" si="55"/>
        <v>14.7mm FBE</v>
      </c>
      <c r="H896" s="1" t="str">
        <f>_xlfn.CONCAT(TEXT(R896,"0.0"),"mm ",INDEX('Pipe Lookup'!D:D,MATCH('~17 Pipe Segmentation'!S896,'Pipe Lookup'!C:C,0))," TYPE ",Q896)</f>
        <v>14.7mm Fusion-Bonded Epoxy TYPE 5</v>
      </c>
      <c r="M896" s="1" t="s">
        <v>9472</v>
      </c>
      <c r="N896" s="1">
        <v>1043260</v>
      </c>
      <c r="O896" s="1">
        <v>1043280.52</v>
      </c>
      <c r="P896" s="1">
        <v>20.520000000018626</v>
      </c>
      <c r="Q896" s="1">
        <v>5</v>
      </c>
      <c r="R896" s="1">
        <v>14.7</v>
      </c>
      <c r="S896" s="1" t="s">
        <v>54</v>
      </c>
      <c r="T896" s="1" t="s">
        <v>508</v>
      </c>
      <c r="V896" s="1" t="s">
        <v>65</v>
      </c>
      <c r="W896" s="1">
        <v>0</v>
      </c>
      <c r="X896" s="1" t="s">
        <v>84</v>
      </c>
      <c r="Y896" s="1">
        <v>1042601</v>
      </c>
      <c r="Z896" s="1">
        <v>1042627.37</v>
      </c>
      <c r="AA896" s="1">
        <v>26.369999999995343</v>
      </c>
      <c r="AB896" s="1">
        <v>7</v>
      </c>
    </row>
    <row r="897" spans="1:28" x14ac:dyDescent="0.2">
      <c r="A897" s="1">
        <f t="shared" si="52"/>
        <v>1043280.52</v>
      </c>
      <c r="B897" s="1">
        <f t="shared" si="52"/>
        <v>1043287.19</v>
      </c>
      <c r="C897" s="11" t="s">
        <v>52</v>
      </c>
      <c r="D897" s="12">
        <f>INDEX(families!$A:$A,MATCH(E897,families!$B:$B,0))</f>
        <v>3</v>
      </c>
      <c r="E897" s="1" t="str">
        <f t="shared" si="53"/>
        <v>LE</v>
      </c>
      <c r="F897" s="1">
        <f t="shared" si="54"/>
        <v>14.7</v>
      </c>
      <c r="G897" s="1" t="str">
        <f t="shared" si="55"/>
        <v>14.7mm LE</v>
      </c>
      <c r="H897" s="1" t="str">
        <f>_xlfn.CONCAT(TEXT(R897,"0.0"),"mm ",INDEX('Pipe Lookup'!D:D,MATCH('~17 Pipe Segmentation'!S897,'Pipe Lookup'!C:C,0))," TYPE ",Q897)</f>
        <v>14.7mm Elbow TYPE 22</v>
      </c>
      <c r="M897" s="1" t="s">
        <v>9472</v>
      </c>
      <c r="N897" s="1">
        <v>1043280.52</v>
      </c>
      <c r="O897" s="1">
        <v>1043287.19</v>
      </c>
      <c r="P897" s="1">
        <v>6.6699999999254942</v>
      </c>
      <c r="Q897" s="1">
        <v>22</v>
      </c>
      <c r="R897" s="1">
        <v>14.7</v>
      </c>
      <c r="S897" s="1" t="s">
        <v>56</v>
      </c>
      <c r="T897" s="1" t="s">
        <v>508</v>
      </c>
      <c r="V897" s="1" t="s">
        <v>521</v>
      </c>
      <c r="W897" s="1">
        <v>0</v>
      </c>
      <c r="X897" s="1" t="s">
        <v>58</v>
      </c>
      <c r="Y897" s="1">
        <v>1042627.37</v>
      </c>
      <c r="Z897" s="1">
        <v>1042631.57</v>
      </c>
      <c r="AA897" s="1">
        <v>4.1999999999534339</v>
      </c>
      <c r="AB897" s="1">
        <v>26</v>
      </c>
    </row>
    <row r="898" spans="1:28" x14ac:dyDescent="0.2">
      <c r="A898" s="1">
        <f t="shared" ref="A898:B961" si="56">IF(OR(AND(ISNUMBER(N898),N898&gt;0),ISNUMBER(SEARCH("+",N898))),IF(NOT(ISNUMBER(N898)),1000*LEFT(N898,SEARCH("+",N898)-1)+MID(N898,SEARCH("+",N898)+1,3)+RIGHT(N898,3),N898),"")</f>
        <v>1043287.19</v>
      </c>
      <c r="B898" s="1">
        <f t="shared" si="56"/>
        <v>1043324.23</v>
      </c>
      <c r="C898" s="11" t="s">
        <v>52</v>
      </c>
      <c r="D898" s="12">
        <f>INDEX(families!$A:$A,MATCH(E898,families!$B:$B,0))</f>
        <v>2</v>
      </c>
      <c r="E898" s="1" t="str">
        <f t="shared" si="53"/>
        <v>FBE</v>
      </c>
      <c r="F898" s="1">
        <f t="shared" si="54"/>
        <v>14.7</v>
      </c>
      <c r="G898" s="1" t="str">
        <f t="shared" si="55"/>
        <v>14.7mm FBE</v>
      </c>
      <c r="H898" s="1" t="str">
        <f>_xlfn.CONCAT(TEXT(R898,"0.0"),"mm ",INDEX('Pipe Lookup'!D:D,MATCH('~17 Pipe Segmentation'!S898,'Pipe Lookup'!C:C,0))," TYPE ",Q898)</f>
        <v>14.7mm Fusion-Bonded Epoxy TYPE 5</v>
      </c>
      <c r="M898" s="1" t="s">
        <v>9472</v>
      </c>
      <c r="N898" s="1">
        <v>1043287.19</v>
      </c>
      <c r="O898" s="1">
        <v>1043324.23</v>
      </c>
      <c r="P898" s="1">
        <v>37.040000000037253</v>
      </c>
      <c r="Q898" s="1">
        <v>5</v>
      </c>
      <c r="R898" s="1">
        <v>14.7</v>
      </c>
      <c r="S898" s="1" t="s">
        <v>54</v>
      </c>
      <c r="T898" s="1" t="s">
        <v>508</v>
      </c>
      <c r="V898" s="1" t="s">
        <v>9682</v>
      </c>
      <c r="W898" s="1">
        <v>0</v>
      </c>
      <c r="X898" s="1" t="s">
        <v>58</v>
      </c>
    </row>
    <row r="899" spans="1:28" x14ac:dyDescent="0.2">
      <c r="A899" s="1">
        <f t="shared" si="56"/>
        <v>1043324.23</v>
      </c>
      <c r="B899" s="1">
        <f t="shared" si="56"/>
        <v>1043329.22</v>
      </c>
      <c r="C899" s="11" t="s">
        <v>52</v>
      </c>
      <c r="D899" s="12">
        <f>INDEX(families!$A:$A,MATCH(E899,families!$B:$B,0))</f>
        <v>3</v>
      </c>
      <c r="E899" s="1" t="str">
        <f t="shared" ref="E899:E962" si="57">TRIM(LEFT(S899,3))</f>
        <v>LE</v>
      </c>
      <c r="F899" s="1">
        <f t="shared" ref="F899:F962" si="58">R899</f>
        <v>14.7</v>
      </c>
      <c r="G899" s="1" t="str">
        <f t="shared" ref="G899:G962" si="59">_xlfn.CONCAT(TEXT(R899,"0.0"),"mm ",S899)</f>
        <v>14.7mm LE</v>
      </c>
      <c r="H899" s="1" t="str">
        <f>_xlfn.CONCAT(TEXT(R899,"0.0"),"mm ",INDEX('Pipe Lookup'!D:D,MATCH('~17 Pipe Segmentation'!S899,'Pipe Lookup'!C:C,0))," TYPE ",Q899)</f>
        <v>14.7mm Elbow TYPE 22</v>
      </c>
      <c r="M899" s="1" t="s">
        <v>9472</v>
      </c>
      <c r="N899" s="1">
        <v>1043324.23</v>
      </c>
      <c r="O899" s="1">
        <v>1043329.22</v>
      </c>
      <c r="P899" s="1">
        <v>4.9899999999906868</v>
      </c>
      <c r="Q899" s="1">
        <v>22</v>
      </c>
      <c r="R899" s="1">
        <v>14.7</v>
      </c>
      <c r="S899" s="1" t="s">
        <v>56</v>
      </c>
      <c r="T899" s="1" t="s">
        <v>508</v>
      </c>
      <c r="V899" s="1" t="s">
        <v>522</v>
      </c>
      <c r="W899" s="1">
        <v>0</v>
      </c>
      <c r="X899" s="1" t="s">
        <v>58</v>
      </c>
    </row>
    <row r="900" spans="1:28" x14ac:dyDescent="0.2">
      <c r="A900" s="1">
        <f t="shared" si="56"/>
        <v>1043329.22</v>
      </c>
      <c r="B900" s="1">
        <f t="shared" si="56"/>
        <v>1043554.12</v>
      </c>
      <c r="C900" s="11" t="s">
        <v>52</v>
      </c>
      <c r="D900" s="12">
        <f>INDEX(families!$A:$A,MATCH(E900,families!$B:$B,0))</f>
        <v>2</v>
      </c>
      <c r="E900" s="1" t="str">
        <f t="shared" si="57"/>
        <v>FBE</v>
      </c>
      <c r="F900" s="1">
        <f t="shared" si="58"/>
        <v>14.7</v>
      </c>
      <c r="G900" s="1" t="str">
        <f t="shared" si="59"/>
        <v>14.7mm FBE</v>
      </c>
      <c r="H900" s="1" t="str">
        <f>_xlfn.CONCAT(TEXT(R900,"0.0"),"mm ",INDEX('Pipe Lookup'!D:D,MATCH('~17 Pipe Segmentation'!S900,'Pipe Lookup'!C:C,0))," TYPE ",Q900)</f>
        <v>14.7mm Fusion-Bonded Epoxy TYPE 5</v>
      </c>
      <c r="M900" s="1" t="s">
        <v>9472</v>
      </c>
      <c r="N900" s="1">
        <v>1043329.22</v>
      </c>
      <c r="O900" s="1">
        <v>1043554.12</v>
      </c>
      <c r="P900" s="1">
        <v>224.90000000002328</v>
      </c>
      <c r="Q900" s="1">
        <v>5</v>
      </c>
      <c r="R900" s="1">
        <v>14.7</v>
      </c>
      <c r="S900" s="1" t="s">
        <v>54</v>
      </c>
      <c r="T900" s="1" t="s">
        <v>508</v>
      </c>
      <c r="V900" s="1" t="s">
        <v>249</v>
      </c>
      <c r="W900" s="1">
        <v>0</v>
      </c>
      <c r="X900" s="1" t="s">
        <v>58</v>
      </c>
    </row>
    <row r="901" spans="1:28" x14ac:dyDescent="0.2">
      <c r="A901" s="1">
        <f t="shared" si="56"/>
        <v>1043554.12</v>
      </c>
      <c r="B901" s="1">
        <f t="shared" si="56"/>
        <v>1043558.48</v>
      </c>
      <c r="C901" s="11" t="s">
        <v>52</v>
      </c>
      <c r="D901" s="12">
        <f>INDEX(families!$A:$A,MATCH(E901,families!$B:$B,0))</f>
        <v>3</v>
      </c>
      <c r="E901" s="1" t="str">
        <f t="shared" si="57"/>
        <v>LE</v>
      </c>
      <c r="F901" s="1">
        <f t="shared" si="58"/>
        <v>14.7</v>
      </c>
      <c r="G901" s="1" t="str">
        <f t="shared" si="59"/>
        <v>14.7mm LE</v>
      </c>
      <c r="H901" s="1" t="str">
        <f>_xlfn.CONCAT(TEXT(R901,"0.0"),"mm ",INDEX('Pipe Lookup'!D:D,MATCH('~17 Pipe Segmentation'!S901,'Pipe Lookup'!C:C,0))," TYPE ",Q901)</f>
        <v>14.7mm Elbow TYPE 22</v>
      </c>
      <c r="M901" s="1" t="s">
        <v>9472</v>
      </c>
      <c r="N901" s="1">
        <v>1043554.12</v>
      </c>
      <c r="O901" s="1">
        <v>1043558.48</v>
      </c>
      <c r="P901" s="1">
        <v>4.3599999999860302</v>
      </c>
      <c r="Q901" s="1">
        <v>22</v>
      </c>
      <c r="R901" s="1">
        <v>14.7</v>
      </c>
      <c r="S901" s="1" t="s">
        <v>56</v>
      </c>
      <c r="T901" s="1" t="s">
        <v>508</v>
      </c>
      <c r="V901" s="1" t="s">
        <v>523</v>
      </c>
      <c r="W901" s="1">
        <v>0</v>
      </c>
      <c r="X901" s="1" t="s">
        <v>58</v>
      </c>
    </row>
    <row r="902" spans="1:28" x14ac:dyDescent="0.2">
      <c r="A902" s="1">
        <f t="shared" si="56"/>
        <v>1043558.48</v>
      </c>
      <c r="B902" s="1">
        <f t="shared" si="56"/>
        <v>1043650</v>
      </c>
      <c r="C902" s="11" t="s">
        <v>52</v>
      </c>
      <c r="D902" s="12">
        <f>INDEX(families!$A:$A,MATCH(E902,families!$B:$B,0))</f>
        <v>2</v>
      </c>
      <c r="E902" s="1" t="str">
        <f t="shared" si="57"/>
        <v>FBE</v>
      </c>
      <c r="F902" s="1">
        <f t="shared" si="58"/>
        <v>14.7</v>
      </c>
      <c r="G902" s="1" t="str">
        <f t="shared" si="59"/>
        <v>14.7mm FBE</v>
      </c>
      <c r="H902" s="1" t="str">
        <f>_xlfn.CONCAT(TEXT(R902,"0.0"),"mm ",INDEX('Pipe Lookup'!D:D,MATCH('~17 Pipe Segmentation'!S902,'Pipe Lookup'!C:C,0))," TYPE ",Q902)</f>
        <v>14.7mm Fusion-Bonded Epoxy TYPE 5</v>
      </c>
      <c r="M902" s="1" t="s">
        <v>9472</v>
      </c>
      <c r="N902" s="1">
        <v>1043558.48</v>
      </c>
      <c r="O902" s="1" t="s">
        <v>9683</v>
      </c>
      <c r="P902" s="1">
        <v>91.520000000018626</v>
      </c>
      <c r="Q902" s="1">
        <v>5</v>
      </c>
      <c r="R902" s="1">
        <v>14.7</v>
      </c>
      <c r="S902" s="1" t="s">
        <v>54</v>
      </c>
      <c r="T902" s="1" t="s">
        <v>508</v>
      </c>
      <c r="W902" s="1">
        <v>0</v>
      </c>
      <c r="X902" s="1" t="s">
        <v>58</v>
      </c>
    </row>
    <row r="903" spans="1:28" x14ac:dyDescent="0.2">
      <c r="A903" s="1">
        <f t="shared" si="56"/>
        <v>1043650</v>
      </c>
      <c r="B903" s="1">
        <f t="shared" si="56"/>
        <v>1043655</v>
      </c>
      <c r="C903" s="11" t="s">
        <v>52</v>
      </c>
      <c r="D903" s="12">
        <f>INDEX(families!$A:$A,MATCH(E903,families!$B:$B,0))</f>
        <v>3</v>
      </c>
      <c r="E903" s="1" t="str">
        <f t="shared" si="57"/>
        <v>LE</v>
      </c>
      <c r="F903" s="1">
        <f t="shared" si="58"/>
        <v>14.7</v>
      </c>
      <c r="G903" s="1" t="str">
        <f t="shared" si="59"/>
        <v>14.7mm LE</v>
      </c>
      <c r="H903" s="1" t="str">
        <f>_xlfn.CONCAT(TEXT(R903,"0.0"),"mm ",INDEX('Pipe Lookup'!D:D,MATCH('~17 Pipe Segmentation'!S903,'Pipe Lookup'!C:C,0))," TYPE ",Q903)</f>
        <v>14.7mm Elbow TYPE 22</v>
      </c>
      <c r="M903" s="1" t="s">
        <v>9472</v>
      </c>
      <c r="N903" s="1" t="s">
        <v>9683</v>
      </c>
      <c r="O903" s="1" t="s">
        <v>9684</v>
      </c>
      <c r="P903" s="1">
        <v>5</v>
      </c>
      <c r="Q903" s="1">
        <v>22</v>
      </c>
      <c r="R903" s="1">
        <v>14.7</v>
      </c>
      <c r="S903" s="1" t="s">
        <v>56</v>
      </c>
      <c r="T903" s="1" t="s">
        <v>508</v>
      </c>
      <c r="V903" s="1" t="s">
        <v>9685</v>
      </c>
      <c r="W903" s="1">
        <v>0</v>
      </c>
      <c r="X903" s="1" t="s">
        <v>58</v>
      </c>
    </row>
    <row r="904" spans="1:28" x14ac:dyDescent="0.2">
      <c r="A904" s="1">
        <f t="shared" si="56"/>
        <v>1043655</v>
      </c>
      <c r="B904" s="1">
        <f t="shared" si="56"/>
        <v>1043731</v>
      </c>
      <c r="C904" s="11" t="s">
        <v>52</v>
      </c>
      <c r="D904" s="12">
        <f>INDEX(families!$A:$A,MATCH(E904,families!$B:$B,0))</f>
        <v>2</v>
      </c>
      <c r="E904" s="1" t="str">
        <f t="shared" si="57"/>
        <v>FBE</v>
      </c>
      <c r="F904" s="1">
        <f t="shared" si="58"/>
        <v>14.7</v>
      </c>
      <c r="G904" s="1" t="str">
        <f t="shared" si="59"/>
        <v>14.7mm FBE</v>
      </c>
      <c r="H904" s="1" t="str">
        <f>_xlfn.CONCAT(TEXT(R904,"0.0"),"mm ",INDEX('Pipe Lookup'!D:D,MATCH('~17 Pipe Segmentation'!S904,'Pipe Lookup'!C:C,0))," TYPE ",Q904)</f>
        <v>14.7mm Fusion-Bonded Epoxy TYPE 5</v>
      </c>
      <c r="M904" s="1" t="s">
        <v>9472</v>
      </c>
      <c r="N904" s="1" t="s">
        <v>9684</v>
      </c>
      <c r="O904" s="1" t="s">
        <v>9686</v>
      </c>
      <c r="P904" s="1">
        <v>76</v>
      </c>
      <c r="Q904" s="1">
        <v>5</v>
      </c>
      <c r="R904" s="1">
        <v>14.7</v>
      </c>
      <c r="S904" s="1" t="s">
        <v>54</v>
      </c>
      <c r="T904" s="1" t="s">
        <v>508</v>
      </c>
      <c r="W904" s="1">
        <v>0</v>
      </c>
      <c r="X904" s="1" t="s">
        <v>58</v>
      </c>
    </row>
    <row r="905" spans="1:28" x14ac:dyDescent="0.2">
      <c r="A905" s="1">
        <f t="shared" si="56"/>
        <v>1043749</v>
      </c>
      <c r="B905" s="1">
        <f t="shared" si="56"/>
        <v>1043801.46</v>
      </c>
      <c r="C905" s="11" t="s">
        <v>52</v>
      </c>
      <c r="D905" s="12">
        <f>INDEX(families!$A:$A,MATCH(E905,families!$B:$B,0))</f>
        <v>2</v>
      </c>
      <c r="E905" s="1" t="str">
        <f t="shared" si="57"/>
        <v>FBE</v>
      </c>
      <c r="F905" s="1">
        <f t="shared" si="58"/>
        <v>14.7</v>
      </c>
      <c r="G905" s="1" t="str">
        <f t="shared" si="59"/>
        <v>14.7mm FBE</v>
      </c>
      <c r="H905" s="1" t="str">
        <f>_xlfn.CONCAT(TEXT(R905,"0.0"),"mm ",INDEX('Pipe Lookup'!D:D,MATCH('~17 Pipe Segmentation'!S905,'Pipe Lookup'!C:C,0))," TYPE ",Q905)</f>
        <v>14.7mm Fusion-Bonded Epoxy TYPE 5</v>
      </c>
      <c r="M905" s="1" t="s">
        <v>9472</v>
      </c>
      <c r="N905" s="1">
        <v>1043749</v>
      </c>
      <c r="O905" s="1">
        <v>1043801.46</v>
      </c>
      <c r="P905" s="1">
        <v>52.459999999962747</v>
      </c>
      <c r="Q905" s="1">
        <v>5</v>
      </c>
      <c r="R905" s="1">
        <v>14.7</v>
      </c>
      <c r="S905" s="1" t="s">
        <v>54</v>
      </c>
      <c r="T905" s="1" t="s">
        <v>508</v>
      </c>
      <c r="W905" s="1" t="s">
        <v>173</v>
      </c>
      <c r="X905" s="1" t="s">
        <v>84</v>
      </c>
    </row>
    <row r="906" spans="1:28" x14ac:dyDescent="0.2">
      <c r="A906" s="1">
        <f t="shared" si="56"/>
        <v>1043801.46</v>
      </c>
      <c r="B906" s="1">
        <f t="shared" si="56"/>
        <v>1043806.69</v>
      </c>
      <c r="C906" s="11" t="s">
        <v>52</v>
      </c>
      <c r="D906" s="12">
        <f>INDEX(families!$A:$A,MATCH(E906,families!$B:$B,0))</f>
        <v>3</v>
      </c>
      <c r="E906" s="1" t="str">
        <f t="shared" si="57"/>
        <v>LE</v>
      </c>
      <c r="F906" s="1">
        <f t="shared" si="58"/>
        <v>14.7</v>
      </c>
      <c r="G906" s="1" t="str">
        <f t="shared" si="59"/>
        <v>14.7mm LE</v>
      </c>
      <c r="H906" s="1" t="str">
        <f>_xlfn.CONCAT(TEXT(R906,"0.0"),"mm ",INDEX('Pipe Lookup'!D:D,MATCH('~17 Pipe Segmentation'!S906,'Pipe Lookup'!C:C,0))," TYPE ",Q906)</f>
        <v>14.7mm Elbow TYPE 22</v>
      </c>
      <c r="M906" s="1" t="s">
        <v>9472</v>
      </c>
      <c r="N906" s="1">
        <v>1043801.46</v>
      </c>
      <c r="O906" s="1">
        <v>1043806.69</v>
      </c>
      <c r="P906" s="1">
        <v>5.2299999999813735</v>
      </c>
      <c r="Q906" s="1">
        <v>22</v>
      </c>
      <c r="R906" s="1">
        <v>14.7</v>
      </c>
      <c r="S906" s="1" t="s">
        <v>56</v>
      </c>
      <c r="T906" s="1" t="s">
        <v>508</v>
      </c>
      <c r="V906" s="1" t="s">
        <v>532</v>
      </c>
      <c r="W906" s="1">
        <v>0</v>
      </c>
      <c r="X906" s="1" t="s">
        <v>58</v>
      </c>
    </row>
    <row r="907" spans="1:28" x14ac:dyDescent="0.2">
      <c r="A907" s="1">
        <f t="shared" si="56"/>
        <v>1043806.69</v>
      </c>
      <c r="B907" s="1">
        <f t="shared" si="56"/>
        <v>1043987.98</v>
      </c>
      <c r="C907" s="11" t="s">
        <v>52</v>
      </c>
      <c r="D907" s="12">
        <f>INDEX(families!$A:$A,MATCH(E907,families!$B:$B,0))</f>
        <v>2</v>
      </c>
      <c r="E907" s="1" t="str">
        <f t="shared" si="57"/>
        <v>FBE</v>
      </c>
      <c r="F907" s="1">
        <f t="shared" si="58"/>
        <v>14.7</v>
      </c>
      <c r="G907" s="1" t="str">
        <f t="shared" si="59"/>
        <v>14.7mm FBE</v>
      </c>
      <c r="H907" s="1" t="str">
        <f>_xlfn.CONCAT(TEXT(R907,"0.0"),"mm ",INDEX('Pipe Lookup'!D:D,MATCH('~17 Pipe Segmentation'!S907,'Pipe Lookup'!C:C,0))," TYPE ",Q907)</f>
        <v>14.7mm Fusion-Bonded Epoxy TYPE 5</v>
      </c>
      <c r="M907" s="1" t="s">
        <v>9472</v>
      </c>
      <c r="N907" s="1">
        <v>1043806.69</v>
      </c>
      <c r="O907" s="1">
        <v>1043987.98</v>
      </c>
      <c r="P907" s="1">
        <v>181.29000000003725</v>
      </c>
      <c r="Q907" s="1">
        <v>5</v>
      </c>
      <c r="R907" s="1">
        <v>14.7</v>
      </c>
      <c r="S907" s="1" t="s">
        <v>54</v>
      </c>
      <c r="T907" s="1" t="s">
        <v>508</v>
      </c>
      <c r="W907" s="1">
        <v>0</v>
      </c>
      <c r="X907" s="1" t="s">
        <v>58</v>
      </c>
    </row>
    <row r="908" spans="1:28" x14ac:dyDescent="0.2">
      <c r="A908" s="1">
        <f t="shared" si="56"/>
        <v>1043987.98</v>
      </c>
      <c r="B908" s="1">
        <f t="shared" si="56"/>
        <v>1043992.73</v>
      </c>
      <c r="C908" s="11" t="s">
        <v>52</v>
      </c>
      <c r="D908" s="12">
        <f>INDEX(families!$A:$A,MATCH(E908,families!$B:$B,0))</f>
        <v>3</v>
      </c>
      <c r="E908" s="1" t="str">
        <f t="shared" si="57"/>
        <v>LE</v>
      </c>
      <c r="F908" s="1">
        <f t="shared" si="58"/>
        <v>14.7</v>
      </c>
      <c r="G908" s="1" t="str">
        <f t="shared" si="59"/>
        <v>14.7mm LE</v>
      </c>
      <c r="H908" s="1" t="str">
        <f>_xlfn.CONCAT(TEXT(R908,"0.0"),"mm ",INDEX('Pipe Lookup'!D:D,MATCH('~17 Pipe Segmentation'!S908,'Pipe Lookup'!C:C,0))," TYPE ",Q908)</f>
        <v>14.7mm Elbow TYPE 22</v>
      </c>
      <c r="M908" s="1" t="s">
        <v>9472</v>
      </c>
      <c r="N908" s="1">
        <v>1043987.98</v>
      </c>
      <c r="O908" s="1">
        <v>1043992.73</v>
      </c>
      <c r="P908" s="1">
        <v>4.75</v>
      </c>
      <c r="Q908" s="1">
        <v>22</v>
      </c>
      <c r="R908" s="1">
        <v>14.7</v>
      </c>
      <c r="S908" s="1" t="s">
        <v>56</v>
      </c>
      <c r="T908" s="1" t="s">
        <v>508</v>
      </c>
      <c r="V908" s="1" t="s">
        <v>533</v>
      </c>
      <c r="W908" s="1">
        <v>0</v>
      </c>
      <c r="X908" s="1" t="s">
        <v>58</v>
      </c>
    </row>
    <row r="909" spans="1:28" x14ac:dyDescent="0.2">
      <c r="A909" s="1">
        <f t="shared" si="56"/>
        <v>1043992.73</v>
      </c>
      <c r="B909" s="1">
        <f t="shared" si="56"/>
        <v>1044000</v>
      </c>
      <c r="C909" s="11" t="s">
        <v>52</v>
      </c>
      <c r="D909" s="12">
        <f>INDEX(families!$A:$A,MATCH(E909,families!$B:$B,0))</f>
        <v>2</v>
      </c>
      <c r="E909" s="1" t="str">
        <f t="shared" si="57"/>
        <v>FBE</v>
      </c>
      <c r="F909" s="1">
        <f t="shared" si="58"/>
        <v>19</v>
      </c>
      <c r="G909" s="1" t="str">
        <f t="shared" si="59"/>
        <v>19.0mm FBE</v>
      </c>
      <c r="H909" s="1" t="str">
        <f>_xlfn.CONCAT(TEXT(R909,"0.0"),"mm ",INDEX('Pipe Lookup'!D:D,MATCH('~17 Pipe Segmentation'!S909,'Pipe Lookup'!C:C,0))," TYPE ",Q909)</f>
        <v>19.0mm Fusion-Bonded Epoxy TYPE 7</v>
      </c>
      <c r="M909" s="1" t="s">
        <v>9472</v>
      </c>
      <c r="N909" s="1">
        <v>1043992.73</v>
      </c>
      <c r="O909" s="1">
        <v>1044000</v>
      </c>
      <c r="P909" s="1">
        <v>7.2700000000186265</v>
      </c>
      <c r="Q909" s="1">
        <v>7</v>
      </c>
      <c r="R909" s="1">
        <v>19</v>
      </c>
      <c r="S909" s="1" t="s">
        <v>54</v>
      </c>
      <c r="T909" s="1" t="s">
        <v>508</v>
      </c>
      <c r="W909" s="1">
        <v>0</v>
      </c>
      <c r="X909" s="1" t="s">
        <v>58</v>
      </c>
    </row>
    <row r="910" spans="1:28" x14ac:dyDescent="0.2">
      <c r="A910" s="1">
        <f t="shared" si="56"/>
        <v>1044000</v>
      </c>
      <c r="B910" s="1">
        <f t="shared" si="56"/>
        <v>1044010.52</v>
      </c>
      <c r="C910" s="11" t="s">
        <v>52</v>
      </c>
      <c r="D910" s="12">
        <f>INDEX(families!$A:$A,MATCH(E910,families!$B:$B,0))</f>
        <v>2</v>
      </c>
      <c r="E910" s="1" t="str">
        <f t="shared" si="57"/>
        <v>FBE</v>
      </c>
      <c r="F910" s="1">
        <f t="shared" si="58"/>
        <v>19</v>
      </c>
      <c r="G910" s="1" t="str">
        <f t="shared" si="59"/>
        <v>19.0mm FBE</v>
      </c>
      <c r="H910" s="1" t="str">
        <f>_xlfn.CONCAT(TEXT(R910,"0.0"),"mm ",INDEX('Pipe Lookup'!D:D,MATCH('~17 Pipe Segmentation'!S910,'Pipe Lookup'!C:C,0))," TYPE ",Q910)</f>
        <v>19.0mm Fusion-Bonded Epoxy TYPE 7</v>
      </c>
      <c r="M910" s="1" t="s">
        <v>9472</v>
      </c>
      <c r="N910" s="1">
        <v>1044000</v>
      </c>
      <c r="O910" s="1">
        <v>1044010.52</v>
      </c>
      <c r="P910" s="1">
        <v>10.520000000018626</v>
      </c>
      <c r="Q910" s="1">
        <v>7</v>
      </c>
      <c r="R910" s="1">
        <v>19</v>
      </c>
      <c r="S910" s="1" t="s">
        <v>54</v>
      </c>
      <c r="T910" s="1" t="s">
        <v>534</v>
      </c>
      <c r="W910" s="1">
        <v>0</v>
      </c>
      <c r="X910" s="1" t="s">
        <v>58</v>
      </c>
    </row>
    <row r="911" spans="1:28" x14ac:dyDescent="0.2">
      <c r="A911" s="1">
        <f t="shared" si="56"/>
        <v>1044010.52</v>
      </c>
      <c r="B911" s="1">
        <f t="shared" si="56"/>
        <v>1044018.78</v>
      </c>
      <c r="C911" s="11" t="s">
        <v>52</v>
      </c>
      <c r="D911" s="12">
        <f>INDEX(families!$A:$A,MATCH(E911,families!$B:$B,0))</f>
        <v>3</v>
      </c>
      <c r="E911" s="1" t="str">
        <f t="shared" si="57"/>
        <v>LE</v>
      </c>
      <c r="F911" s="1">
        <f t="shared" si="58"/>
        <v>19</v>
      </c>
      <c r="G911" s="1" t="str">
        <f t="shared" si="59"/>
        <v>19.0mm LE</v>
      </c>
      <c r="H911" s="1" t="str">
        <f>_xlfn.CONCAT(TEXT(R911,"0.0"),"mm ",INDEX('Pipe Lookup'!D:D,MATCH('~17 Pipe Segmentation'!S911,'Pipe Lookup'!C:C,0))," TYPE ",Q911)</f>
        <v>19.0mm Elbow TYPE 26</v>
      </c>
      <c r="M911" s="1" t="s">
        <v>9472</v>
      </c>
      <c r="N911" s="1">
        <v>1044010.52</v>
      </c>
      <c r="O911" s="1">
        <v>1044018.78</v>
      </c>
      <c r="P911" s="1">
        <v>8.2600000000093132</v>
      </c>
      <c r="Q911" s="1">
        <v>26</v>
      </c>
      <c r="R911" s="1">
        <v>19</v>
      </c>
      <c r="S911" s="1" t="s">
        <v>56</v>
      </c>
      <c r="T911" s="1" t="s">
        <v>534</v>
      </c>
      <c r="V911" s="1" t="s">
        <v>535</v>
      </c>
      <c r="W911" s="1">
        <v>0</v>
      </c>
      <c r="X911" s="1" t="s">
        <v>58</v>
      </c>
    </row>
    <row r="912" spans="1:28" x14ac:dyDescent="0.2">
      <c r="A912" s="1">
        <f t="shared" si="56"/>
        <v>1044018.78</v>
      </c>
      <c r="B912" s="1">
        <f t="shared" si="56"/>
        <v>1044106.9</v>
      </c>
      <c r="C912" s="11" t="s">
        <v>52</v>
      </c>
      <c r="D912" s="12">
        <f>INDEX(families!$A:$A,MATCH(E912,families!$B:$B,0))</f>
        <v>1</v>
      </c>
      <c r="E912" s="1" t="str">
        <f t="shared" si="57"/>
        <v>ARO</v>
      </c>
      <c r="F912" s="1">
        <f t="shared" si="58"/>
        <v>19</v>
      </c>
      <c r="G912" s="1" t="str">
        <f t="shared" si="59"/>
        <v>19.0mm ARO</v>
      </c>
      <c r="H912" s="1" t="str">
        <f>_xlfn.CONCAT(TEXT(R912,"0.0"),"mm ",INDEX('Pipe Lookup'!D:D,MATCH('~17 Pipe Segmentation'!S912,'Pipe Lookup'!C:C,0))," TYPE ",Q912)</f>
        <v>19.0mm Abrasion-Resistant Overcoat TYPE 8</v>
      </c>
      <c r="M912" s="1" t="s">
        <v>9472</v>
      </c>
      <c r="N912" s="1">
        <v>1044018.78</v>
      </c>
      <c r="O912" s="1">
        <v>1044106.9</v>
      </c>
      <c r="P912" s="1">
        <v>88.119999999995343</v>
      </c>
      <c r="Q912" s="1">
        <v>8</v>
      </c>
      <c r="R912" s="1">
        <v>19</v>
      </c>
      <c r="S912" s="1" t="s">
        <v>78</v>
      </c>
      <c r="T912" s="1" t="s">
        <v>534</v>
      </c>
      <c r="V912" s="1" t="s">
        <v>536</v>
      </c>
      <c r="W912" s="1">
        <v>0</v>
      </c>
      <c r="X912" s="1" t="s">
        <v>58</v>
      </c>
    </row>
    <row r="913" spans="1:24" x14ac:dyDescent="0.2">
      <c r="A913" s="1">
        <f t="shared" si="56"/>
        <v>1044106.9</v>
      </c>
      <c r="B913" s="1">
        <f t="shared" si="56"/>
        <v>1044115.4</v>
      </c>
      <c r="C913" s="11" t="s">
        <v>52</v>
      </c>
      <c r="D913" s="12">
        <f>INDEX(families!$A:$A,MATCH(E913,families!$B:$B,0))</f>
        <v>3</v>
      </c>
      <c r="E913" s="1" t="str">
        <f t="shared" si="57"/>
        <v>LE</v>
      </c>
      <c r="F913" s="1">
        <f t="shared" si="58"/>
        <v>19</v>
      </c>
      <c r="G913" s="1" t="str">
        <f t="shared" si="59"/>
        <v>19.0mm LE</v>
      </c>
      <c r="H913" s="1" t="str">
        <f>_xlfn.CONCAT(TEXT(R913,"0.0"),"mm ",INDEX('Pipe Lookup'!D:D,MATCH('~17 Pipe Segmentation'!S913,'Pipe Lookup'!C:C,0))," TYPE ",Q913)</f>
        <v>19.0mm Elbow TYPE 26</v>
      </c>
      <c r="M913" s="1" t="s">
        <v>9472</v>
      </c>
      <c r="N913" s="1">
        <v>1044106.9</v>
      </c>
      <c r="O913" s="1">
        <v>1044115.4</v>
      </c>
      <c r="P913" s="1">
        <v>8.5</v>
      </c>
      <c r="Q913" s="1">
        <v>26</v>
      </c>
      <c r="R913" s="1">
        <v>19</v>
      </c>
      <c r="S913" s="1" t="s">
        <v>56</v>
      </c>
      <c r="T913" s="1" t="s">
        <v>534</v>
      </c>
      <c r="V913" s="1" t="s">
        <v>537</v>
      </c>
      <c r="W913" s="1">
        <v>0</v>
      </c>
      <c r="X913" s="1" t="s">
        <v>58</v>
      </c>
    </row>
    <row r="914" spans="1:24" x14ac:dyDescent="0.2">
      <c r="A914" s="1">
        <f t="shared" si="56"/>
        <v>1044115.4</v>
      </c>
      <c r="B914" s="1">
        <f t="shared" si="56"/>
        <v>1044139.4</v>
      </c>
      <c r="C914" s="11" t="s">
        <v>52</v>
      </c>
      <c r="D914" s="12">
        <f>INDEX(families!$A:$A,MATCH(E914,families!$B:$B,0))</f>
        <v>2</v>
      </c>
      <c r="E914" s="1" t="str">
        <f t="shared" si="57"/>
        <v>FBE</v>
      </c>
      <c r="F914" s="1">
        <f t="shared" si="58"/>
        <v>19</v>
      </c>
      <c r="G914" s="1" t="str">
        <f t="shared" si="59"/>
        <v>19.0mm FBE</v>
      </c>
      <c r="H914" s="1" t="str">
        <f>_xlfn.CONCAT(TEXT(R914,"0.0"),"mm ",INDEX('Pipe Lookup'!D:D,MATCH('~17 Pipe Segmentation'!S914,'Pipe Lookup'!C:C,0))," TYPE ",Q914)</f>
        <v>19.0mm Fusion-Bonded Epoxy TYPE 7</v>
      </c>
      <c r="M914" s="1" t="s">
        <v>9472</v>
      </c>
      <c r="N914" s="1">
        <v>1044115.4</v>
      </c>
      <c r="O914" s="1">
        <v>1044139.4</v>
      </c>
      <c r="P914" s="1">
        <v>24</v>
      </c>
      <c r="Q914" s="1">
        <v>7</v>
      </c>
      <c r="R914" s="1">
        <v>19</v>
      </c>
      <c r="S914" s="1" t="s">
        <v>54</v>
      </c>
      <c r="T914" s="1" t="s">
        <v>534</v>
      </c>
      <c r="W914" s="1">
        <v>0</v>
      </c>
      <c r="X914" s="1" t="s">
        <v>58</v>
      </c>
    </row>
    <row r="915" spans="1:24" x14ac:dyDescent="0.2">
      <c r="A915" s="1">
        <f t="shared" si="56"/>
        <v>1044139.4</v>
      </c>
      <c r="B915" s="1">
        <f t="shared" si="56"/>
        <v>1044430</v>
      </c>
      <c r="C915" s="11" t="s">
        <v>52</v>
      </c>
      <c r="D915" s="12">
        <f>INDEX(families!$A:$A,MATCH(E915,families!$B:$B,0))</f>
        <v>2</v>
      </c>
      <c r="E915" s="1" t="str">
        <f t="shared" si="57"/>
        <v>FBE</v>
      </c>
      <c r="F915" s="1">
        <f t="shared" si="58"/>
        <v>14.7</v>
      </c>
      <c r="G915" s="1" t="str">
        <f t="shared" si="59"/>
        <v>14.7mm FBE</v>
      </c>
      <c r="H915" s="1" t="str">
        <f>_xlfn.CONCAT(TEXT(R915,"0.0"),"mm ",INDEX('Pipe Lookup'!D:D,MATCH('~17 Pipe Segmentation'!S915,'Pipe Lookup'!C:C,0))," TYPE ",Q915)</f>
        <v>14.7mm Fusion-Bonded Epoxy TYPE 5</v>
      </c>
      <c r="M915" s="1" t="s">
        <v>9472</v>
      </c>
      <c r="N915" s="1">
        <v>1044139.4</v>
      </c>
      <c r="O915" s="1">
        <v>1044430</v>
      </c>
      <c r="P915" s="1">
        <v>290.59999999997672</v>
      </c>
      <c r="Q915" s="1">
        <v>5</v>
      </c>
      <c r="R915" s="1">
        <v>14.7</v>
      </c>
      <c r="S915" s="1" t="s">
        <v>54</v>
      </c>
      <c r="T915" s="1" t="s">
        <v>534</v>
      </c>
      <c r="V915" s="1" t="s">
        <v>538</v>
      </c>
      <c r="W915" s="1">
        <v>0</v>
      </c>
      <c r="X915" s="1" t="s">
        <v>58</v>
      </c>
    </row>
    <row r="916" spans="1:24" x14ac:dyDescent="0.2">
      <c r="A916" s="1">
        <f t="shared" si="56"/>
        <v>1044430</v>
      </c>
      <c r="B916" s="1">
        <f t="shared" si="56"/>
        <v>1044454</v>
      </c>
      <c r="C916" s="11" t="s">
        <v>52</v>
      </c>
      <c r="D916" s="12">
        <f>INDEX(families!$A:$A,MATCH(E916,families!$B:$B,0))</f>
        <v>2</v>
      </c>
      <c r="E916" s="1" t="str">
        <f t="shared" si="57"/>
        <v>FBE</v>
      </c>
      <c r="F916" s="1">
        <f t="shared" si="58"/>
        <v>19</v>
      </c>
      <c r="G916" s="1" t="str">
        <f t="shared" si="59"/>
        <v>19.0mm FBE</v>
      </c>
      <c r="H916" s="1" t="str">
        <f>_xlfn.CONCAT(TEXT(R916,"0.0"),"mm ",INDEX('Pipe Lookup'!D:D,MATCH('~17 Pipe Segmentation'!S916,'Pipe Lookup'!C:C,0))," TYPE ",Q916)</f>
        <v>19.0mm Fusion-Bonded Epoxy TYPE 7</v>
      </c>
      <c r="M916" s="1" t="s">
        <v>9472</v>
      </c>
      <c r="N916" s="1">
        <v>1044430</v>
      </c>
      <c r="O916" s="1">
        <v>1044454</v>
      </c>
      <c r="P916" s="1">
        <v>24</v>
      </c>
      <c r="Q916" s="1">
        <v>7</v>
      </c>
      <c r="R916" s="1">
        <v>19</v>
      </c>
      <c r="S916" s="1" t="s">
        <v>54</v>
      </c>
      <c r="T916" s="1" t="s">
        <v>534</v>
      </c>
      <c r="V916" s="1" t="s">
        <v>539</v>
      </c>
      <c r="W916" s="1">
        <v>0</v>
      </c>
      <c r="X916" s="1" t="s">
        <v>58</v>
      </c>
    </row>
    <row r="917" spans="1:24" x14ac:dyDescent="0.2">
      <c r="A917" s="1">
        <f t="shared" si="56"/>
        <v>1044454</v>
      </c>
      <c r="B917" s="1">
        <f t="shared" si="56"/>
        <v>1044527</v>
      </c>
      <c r="C917" s="11" t="s">
        <v>52</v>
      </c>
      <c r="D917" s="12">
        <f>INDEX(families!$A:$A,MATCH(E917,families!$B:$B,0))</f>
        <v>2</v>
      </c>
      <c r="E917" s="1" t="str">
        <f t="shared" si="57"/>
        <v>FBE</v>
      </c>
      <c r="F917" s="1">
        <f t="shared" si="58"/>
        <v>14.7</v>
      </c>
      <c r="G917" s="1" t="str">
        <f t="shared" si="59"/>
        <v>14.7mm FBE</v>
      </c>
      <c r="H917" s="1" t="str">
        <f>_xlfn.CONCAT(TEXT(R917,"0.0"),"mm ",INDEX('Pipe Lookup'!D:D,MATCH('~17 Pipe Segmentation'!S917,'Pipe Lookup'!C:C,0))," TYPE ",Q917)</f>
        <v>14.7mm Fusion-Bonded Epoxy TYPE 5</v>
      </c>
      <c r="M917" s="1" t="s">
        <v>9472</v>
      </c>
      <c r="N917" s="1">
        <v>1044454</v>
      </c>
      <c r="O917" s="1">
        <v>1044527</v>
      </c>
      <c r="P917" s="1">
        <v>73</v>
      </c>
      <c r="Q917" s="1">
        <v>5</v>
      </c>
      <c r="R917" s="1">
        <v>14.7</v>
      </c>
      <c r="S917" s="1" t="s">
        <v>54</v>
      </c>
      <c r="T917" s="1" t="s">
        <v>534</v>
      </c>
      <c r="W917" s="1">
        <v>0</v>
      </c>
      <c r="X917" s="1" t="s">
        <v>58</v>
      </c>
    </row>
    <row r="918" spans="1:24" x14ac:dyDescent="0.2">
      <c r="A918" s="1">
        <f t="shared" si="56"/>
        <v>1044527</v>
      </c>
      <c r="B918" s="1">
        <f t="shared" si="56"/>
        <v>1044650</v>
      </c>
      <c r="C918" s="11" t="s">
        <v>52</v>
      </c>
      <c r="D918" s="12">
        <f>INDEX(families!$A:$A,MATCH(E918,families!$B:$B,0))</f>
        <v>2</v>
      </c>
      <c r="E918" s="1" t="str">
        <f t="shared" si="57"/>
        <v>FBE</v>
      </c>
      <c r="F918" s="1">
        <f t="shared" si="58"/>
        <v>14.7</v>
      </c>
      <c r="G918" s="1" t="str">
        <f t="shared" si="59"/>
        <v>14.7mm FBE</v>
      </c>
      <c r="H918" s="1" t="str">
        <f>_xlfn.CONCAT(TEXT(R918,"0.0"),"mm ",INDEX('Pipe Lookup'!D:D,MATCH('~17 Pipe Segmentation'!S918,'Pipe Lookup'!C:C,0))," TYPE ",Q918)</f>
        <v>14.7mm Fusion-Bonded Epoxy TYPE 5</v>
      </c>
      <c r="M918" s="1" t="s">
        <v>9472</v>
      </c>
      <c r="N918" s="1" t="s">
        <v>540</v>
      </c>
      <c r="O918" s="1" t="s">
        <v>541</v>
      </c>
      <c r="P918" s="1">
        <v>123</v>
      </c>
      <c r="Q918" s="1">
        <v>5</v>
      </c>
      <c r="R918" s="1">
        <v>14.7</v>
      </c>
      <c r="S918" s="1" t="s">
        <v>54</v>
      </c>
      <c r="T918" s="1" t="s">
        <v>534</v>
      </c>
      <c r="W918" s="1">
        <v>0</v>
      </c>
      <c r="X918" s="1" t="s">
        <v>84</v>
      </c>
    </row>
    <row r="919" spans="1:24" x14ac:dyDescent="0.2">
      <c r="A919" s="1">
        <f t="shared" si="56"/>
        <v>1044650</v>
      </c>
      <c r="B919" s="1">
        <f t="shared" si="56"/>
        <v>1044900</v>
      </c>
      <c r="C919" s="11" t="s">
        <v>52</v>
      </c>
      <c r="D919" s="12">
        <f>INDEX(families!$A:$A,MATCH(E919,families!$B:$B,0))</f>
        <v>2</v>
      </c>
      <c r="E919" s="1" t="str">
        <f t="shared" si="57"/>
        <v>FBE</v>
      </c>
      <c r="F919" s="1">
        <f t="shared" si="58"/>
        <v>14.7</v>
      </c>
      <c r="G919" s="1" t="str">
        <f t="shared" si="59"/>
        <v>14.7mm FBE</v>
      </c>
      <c r="H919" s="1" t="str">
        <f>_xlfn.CONCAT(TEXT(R919,"0.0"),"mm ",INDEX('Pipe Lookup'!D:D,MATCH('~17 Pipe Segmentation'!S919,'Pipe Lookup'!C:C,0))," TYPE ",Q919)</f>
        <v>14.7mm Fusion-Bonded Epoxy TYPE 5</v>
      </c>
      <c r="M919" s="1" t="s">
        <v>9472</v>
      </c>
      <c r="N919" s="1" t="s">
        <v>541</v>
      </c>
      <c r="O919" s="1" t="s">
        <v>542</v>
      </c>
      <c r="P919" s="1">
        <v>250</v>
      </c>
      <c r="Q919" s="1">
        <v>5</v>
      </c>
      <c r="R919" s="1">
        <v>14.7</v>
      </c>
      <c r="S919" s="1" t="s">
        <v>54</v>
      </c>
      <c r="T919" s="1" t="s">
        <v>534</v>
      </c>
      <c r="V919" s="1" t="s">
        <v>543</v>
      </c>
      <c r="W919" s="1">
        <v>0</v>
      </c>
      <c r="X919" s="1" t="s">
        <v>84</v>
      </c>
    </row>
    <row r="920" spans="1:24" x14ac:dyDescent="0.2">
      <c r="A920" s="1">
        <f t="shared" si="56"/>
        <v>1044900</v>
      </c>
      <c r="B920" s="1">
        <f t="shared" si="56"/>
        <v>1044917</v>
      </c>
      <c r="C920" s="11" t="s">
        <v>52</v>
      </c>
      <c r="D920" s="12">
        <f>INDEX(families!$A:$A,MATCH(E920,families!$B:$B,0))</f>
        <v>2</v>
      </c>
      <c r="E920" s="1" t="str">
        <f t="shared" si="57"/>
        <v>FBE</v>
      </c>
      <c r="F920" s="1">
        <f t="shared" si="58"/>
        <v>14.7</v>
      </c>
      <c r="G920" s="1" t="str">
        <f t="shared" si="59"/>
        <v>14.7mm FBE</v>
      </c>
      <c r="H920" s="1" t="str">
        <f>_xlfn.CONCAT(TEXT(R920,"0.0"),"mm ",INDEX('Pipe Lookup'!D:D,MATCH('~17 Pipe Segmentation'!S920,'Pipe Lookup'!C:C,0))," TYPE ",Q920)</f>
        <v>14.7mm Fusion-Bonded Epoxy TYPE 5</v>
      </c>
      <c r="M920" s="1" t="s">
        <v>9472</v>
      </c>
      <c r="N920" s="1" t="s">
        <v>542</v>
      </c>
      <c r="O920" s="1" t="s">
        <v>544</v>
      </c>
      <c r="P920" s="1">
        <v>17</v>
      </c>
      <c r="Q920" s="1">
        <v>5</v>
      </c>
      <c r="R920" s="1">
        <v>14.7</v>
      </c>
      <c r="S920" s="1" t="s">
        <v>54</v>
      </c>
      <c r="T920" s="1" t="s">
        <v>534</v>
      </c>
      <c r="W920" s="1">
        <v>0</v>
      </c>
      <c r="X920" s="1" t="s">
        <v>84</v>
      </c>
    </row>
    <row r="921" spans="1:24" x14ac:dyDescent="0.2">
      <c r="A921" s="1">
        <f t="shared" si="56"/>
        <v>1044917</v>
      </c>
      <c r="B921" s="1">
        <f t="shared" si="56"/>
        <v>1044923</v>
      </c>
      <c r="C921" s="11" t="s">
        <v>52</v>
      </c>
      <c r="D921" s="12">
        <f>INDEX(families!$A:$A,MATCH(E921,families!$B:$B,0))</f>
        <v>3</v>
      </c>
      <c r="E921" s="1" t="str">
        <f t="shared" si="57"/>
        <v>LE</v>
      </c>
      <c r="F921" s="1">
        <f t="shared" si="58"/>
        <v>14.7</v>
      </c>
      <c r="G921" s="1" t="str">
        <f t="shared" si="59"/>
        <v>14.7mm LE</v>
      </c>
      <c r="H921" s="1" t="str">
        <f>_xlfn.CONCAT(TEXT(R921,"0.0"),"mm ",INDEX('Pipe Lookup'!D:D,MATCH('~17 Pipe Segmentation'!S921,'Pipe Lookup'!C:C,0))," TYPE ",Q921)</f>
        <v>14.7mm Elbow TYPE 22</v>
      </c>
      <c r="M921" s="1" t="s">
        <v>9472</v>
      </c>
      <c r="N921" s="1" t="s">
        <v>544</v>
      </c>
      <c r="O921" s="1" t="s">
        <v>545</v>
      </c>
      <c r="P921" s="1">
        <v>6</v>
      </c>
      <c r="Q921" s="1">
        <v>22</v>
      </c>
      <c r="R921" s="1">
        <v>14.7</v>
      </c>
      <c r="S921" s="1" t="s">
        <v>56</v>
      </c>
      <c r="T921" s="1" t="s">
        <v>534</v>
      </c>
      <c r="V921" s="1" t="s">
        <v>546</v>
      </c>
      <c r="W921" s="1">
        <v>0</v>
      </c>
      <c r="X921" s="1" t="s">
        <v>58</v>
      </c>
    </row>
    <row r="922" spans="1:24" x14ac:dyDescent="0.2">
      <c r="A922" s="1">
        <f t="shared" si="56"/>
        <v>1044923</v>
      </c>
      <c r="B922" s="1">
        <f t="shared" si="56"/>
        <v>1045049</v>
      </c>
      <c r="C922" s="11" t="s">
        <v>52</v>
      </c>
      <c r="D922" s="12">
        <f>INDEX(families!$A:$A,MATCH(E922,families!$B:$B,0))</f>
        <v>2</v>
      </c>
      <c r="E922" s="1" t="str">
        <f t="shared" si="57"/>
        <v>FBE</v>
      </c>
      <c r="F922" s="1">
        <f t="shared" si="58"/>
        <v>14.7</v>
      </c>
      <c r="G922" s="1" t="str">
        <f t="shared" si="59"/>
        <v>14.7mm FBE</v>
      </c>
      <c r="H922" s="1" t="str">
        <f>_xlfn.CONCAT(TEXT(R922,"0.0"),"mm ",INDEX('Pipe Lookup'!D:D,MATCH('~17 Pipe Segmentation'!S922,'Pipe Lookup'!C:C,0))," TYPE ",Q922)</f>
        <v>14.7mm Fusion-Bonded Epoxy TYPE 5</v>
      </c>
      <c r="M922" s="1" t="s">
        <v>9472</v>
      </c>
      <c r="N922" s="1" t="s">
        <v>545</v>
      </c>
      <c r="O922" s="1" t="s">
        <v>547</v>
      </c>
      <c r="P922" s="1">
        <v>126</v>
      </c>
      <c r="Q922" s="1">
        <v>5</v>
      </c>
      <c r="R922" s="1">
        <v>14.7</v>
      </c>
      <c r="S922" s="1" t="s">
        <v>54</v>
      </c>
      <c r="T922" s="1" t="s">
        <v>534</v>
      </c>
      <c r="V922" s="1" t="s">
        <v>9687</v>
      </c>
      <c r="W922" s="1">
        <v>0</v>
      </c>
      <c r="X922" s="1" t="s">
        <v>58</v>
      </c>
    </row>
    <row r="923" spans="1:24" x14ac:dyDescent="0.2">
      <c r="A923" s="1">
        <f t="shared" si="56"/>
        <v>1045049</v>
      </c>
      <c r="B923" s="1">
        <f t="shared" si="56"/>
        <v>1045054</v>
      </c>
      <c r="C923" s="11" t="s">
        <v>52</v>
      </c>
      <c r="D923" s="12">
        <f>INDEX(families!$A:$A,MATCH(E923,families!$B:$B,0))</f>
        <v>3</v>
      </c>
      <c r="E923" s="1" t="str">
        <f t="shared" si="57"/>
        <v>LE</v>
      </c>
      <c r="F923" s="1">
        <f t="shared" si="58"/>
        <v>14.7</v>
      </c>
      <c r="G923" s="1" t="str">
        <f t="shared" si="59"/>
        <v>14.7mm LE</v>
      </c>
      <c r="H923" s="1" t="str">
        <f>_xlfn.CONCAT(TEXT(R923,"0.0"),"mm ",INDEX('Pipe Lookup'!D:D,MATCH('~17 Pipe Segmentation'!S923,'Pipe Lookup'!C:C,0))," TYPE ",Q923)</f>
        <v>14.7mm Elbow TYPE 22</v>
      </c>
      <c r="M923" s="1" t="s">
        <v>9472</v>
      </c>
      <c r="N923" s="1" t="s">
        <v>547</v>
      </c>
      <c r="O923" s="1" t="s">
        <v>549</v>
      </c>
      <c r="P923" s="1">
        <v>5</v>
      </c>
      <c r="Q923" s="1">
        <v>22</v>
      </c>
      <c r="R923" s="1">
        <v>14.7</v>
      </c>
      <c r="S923" s="1" t="s">
        <v>56</v>
      </c>
      <c r="T923" s="1" t="s">
        <v>534</v>
      </c>
      <c r="V923" s="1" t="s">
        <v>550</v>
      </c>
      <c r="W923" s="1">
        <v>0</v>
      </c>
      <c r="X923" s="1" t="s">
        <v>58</v>
      </c>
    </row>
    <row r="924" spans="1:24" x14ac:dyDescent="0.2">
      <c r="A924" s="1">
        <f t="shared" si="56"/>
        <v>1045054</v>
      </c>
      <c r="B924" s="1">
        <f t="shared" si="56"/>
        <v>1045065</v>
      </c>
      <c r="C924" s="11" t="s">
        <v>52</v>
      </c>
      <c r="D924" s="12">
        <f>INDEX(families!$A:$A,MATCH(E924,families!$B:$B,0))</f>
        <v>2</v>
      </c>
      <c r="E924" s="1" t="str">
        <f t="shared" si="57"/>
        <v>FBE</v>
      </c>
      <c r="F924" s="1">
        <f t="shared" si="58"/>
        <v>14.7</v>
      </c>
      <c r="G924" s="1" t="str">
        <f t="shared" si="59"/>
        <v>14.7mm FBE</v>
      </c>
      <c r="H924" s="1" t="str">
        <f>_xlfn.CONCAT(TEXT(R924,"0.0"),"mm ",INDEX('Pipe Lookup'!D:D,MATCH('~17 Pipe Segmentation'!S924,'Pipe Lookup'!C:C,0))," TYPE ",Q924)</f>
        <v>14.7mm Fusion-Bonded Epoxy TYPE 5</v>
      </c>
      <c r="M924" s="1" t="s">
        <v>9472</v>
      </c>
      <c r="N924" s="1" t="s">
        <v>549</v>
      </c>
      <c r="O924" s="1" t="s">
        <v>551</v>
      </c>
      <c r="P924" s="1">
        <v>11</v>
      </c>
      <c r="Q924" s="1">
        <v>5</v>
      </c>
      <c r="R924" s="1">
        <v>14.7</v>
      </c>
      <c r="S924" s="1" t="s">
        <v>54</v>
      </c>
      <c r="T924" s="1" t="s">
        <v>534</v>
      </c>
      <c r="V924" s="1" t="s">
        <v>552</v>
      </c>
      <c r="W924" s="1">
        <v>0</v>
      </c>
      <c r="X924" s="1" t="s">
        <v>58</v>
      </c>
    </row>
    <row r="925" spans="1:24" x14ac:dyDescent="0.2">
      <c r="A925" s="1">
        <f t="shared" si="56"/>
        <v>1045067</v>
      </c>
      <c r="B925" s="1">
        <f t="shared" si="56"/>
        <v>1045124.42</v>
      </c>
      <c r="C925" s="11" t="s">
        <v>52</v>
      </c>
      <c r="D925" s="12">
        <f>INDEX(families!$A:$A,MATCH(E925,families!$B:$B,0))</f>
        <v>2</v>
      </c>
      <c r="E925" s="1" t="str">
        <f t="shared" si="57"/>
        <v>FBE</v>
      </c>
      <c r="F925" s="1">
        <f t="shared" si="58"/>
        <v>14.7</v>
      </c>
      <c r="G925" s="1" t="str">
        <f t="shared" si="59"/>
        <v>14.7mm FBE</v>
      </c>
      <c r="H925" s="1" t="str">
        <f>_xlfn.CONCAT(TEXT(R925,"0.0"),"mm ",INDEX('Pipe Lookup'!D:D,MATCH('~17 Pipe Segmentation'!S925,'Pipe Lookup'!C:C,0))," TYPE ",Q925)</f>
        <v>14.7mm Fusion-Bonded Epoxy TYPE 5</v>
      </c>
      <c r="M925" s="1" t="s">
        <v>9472</v>
      </c>
      <c r="N925" s="1">
        <v>1045067</v>
      </c>
      <c r="O925" s="1">
        <v>1045124.42</v>
      </c>
      <c r="P925" s="1">
        <v>57.42000000004191</v>
      </c>
      <c r="Q925" s="1">
        <v>5</v>
      </c>
      <c r="R925" s="1">
        <v>14.7</v>
      </c>
      <c r="S925" s="1" t="s">
        <v>54</v>
      </c>
      <c r="T925" s="1" t="s">
        <v>534</v>
      </c>
      <c r="W925" s="1" t="s">
        <v>173</v>
      </c>
      <c r="X925" s="1" t="s">
        <v>84</v>
      </c>
    </row>
    <row r="926" spans="1:24" x14ac:dyDescent="0.2">
      <c r="A926" s="1">
        <f t="shared" si="56"/>
        <v>1045124.42</v>
      </c>
      <c r="B926" s="1">
        <f t="shared" si="56"/>
        <v>1045148.42</v>
      </c>
      <c r="C926" s="11" t="s">
        <v>52</v>
      </c>
      <c r="D926" s="12">
        <f>INDEX(families!$A:$A,MATCH(E926,families!$B:$B,0))</f>
        <v>2</v>
      </c>
      <c r="E926" s="1" t="str">
        <f t="shared" si="57"/>
        <v>FBE</v>
      </c>
      <c r="F926" s="1">
        <f t="shared" si="58"/>
        <v>19</v>
      </c>
      <c r="G926" s="1" t="str">
        <f t="shared" si="59"/>
        <v>19.0mm FBE</v>
      </c>
      <c r="H926" s="1" t="str">
        <f>_xlfn.CONCAT(TEXT(R926,"0.0"),"mm ",INDEX('Pipe Lookup'!D:D,MATCH('~17 Pipe Segmentation'!S926,'Pipe Lookup'!C:C,0))," TYPE ",Q926)</f>
        <v>19.0mm Fusion-Bonded Epoxy TYPE 7</v>
      </c>
      <c r="M926" s="1" t="s">
        <v>9472</v>
      </c>
      <c r="N926" s="1">
        <v>1045124.42</v>
      </c>
      <c r="O926" s="1">
        <v>1045148.42</v>
      </c>
      <c r="P926" s="1">
        <v>24</v>
      </c>
      <c r="Q926" s="1">
        <v>7</v>
      </c>
      <c r="R926" s="1">
        <v>19</v>
      </c>
      <c r="S926" s="1" t="s">
        <v>54</v>
      </c>
      <c r="T926" s="1" t="s">
        <v>534</v>
      </c>
      <c r="V926" s="1" t="s">
        <v>553</v>
      </c>
      <c r="W926" s="1">
        <v>0</v>
      </c>
      <c r="X926" s="1" t="s">
        <v>58</v>
      </c>
    </row>
    <row r="927" spans="1:24" x14ac:dyDescent="0.2">
      <c r="A927" s="1">
        <f t="shared" si="56"/>
        <v>1045148.42</v>
      </c>
      <c r="B927" s="1">
        <f t="shared" si="56"/>
        <v>1045497.33</v>
      </c>
      <c r="C927" s="11" t="s">
        <v>52</v>
      </c>
      <c r="D927" s="12">
        <f>INDEX(families!$A:$A,MATCH(E927,families!$B:$B,0))</f>
        <v>2</v>
      </c>
      <c r="E927" s="1" t="str">
        <f t="shared" si="57"/>
        <v>FBE</v>
      </c>
      <c r="F927" s="1">
        <f t="shared" si="58"/>
        <v>14.7</v>
      </c>
      <c r="G927" s="1" t="str">
        <f t="shared" si="59"/>
        <v>14.7mm FBE</v>
      </c>
      <c r="H927" s="1" t="str">
        <f>_xlfn.CONCAT(TEXT(R927,"0.0"),"mm ",INDEX('Pipe Lookup'!D:D,MATCH('~17 Pipe Segmentation'!S927,'Pipe Lookup'!C:C,0))," TYPE ",Q927)</f>
        <v>14.7mm Fusion-Bonded Epoxy TYPE 5</v>
      </c>
      <c r="M927" s="1" t="s">
        <v>9472</v>
      </c>
      <c r="N927" s="1">
        <v>1045148.42</v>
      </c>
      <c r="O927" s="1">
        <v>1045497.33</v>
      </c>
      <c r="P927" s="1">
        <v>348.90999999991618</v>
      </c>
      <c r="Q927" s="1">
        <v>5</v>
      </c>
      <c r="R927" s="1">
        <v>14.7</v>
      </c>
      <c r="S927" s="1" t="s">
        <v>54</v>
      </c>
      <c r="T927" s="1" t="s">
        <v>534</v>
      </c>
      <c r="V927" s="1" t="s">
        <v>554</v>
      </c>
      <c r="W927" s="1">
        <v>0</v>
      </c>
      <c r="X927" s="1" t="s">
        <v>58</v>
      </c>
    </row>
    <row r="928" spans="1:24" x14ac:dyDescent="0.2">
      <c r="A928" s="1">
        <f t="shared" si="56"/>
        <v>1045497.33</v>
      </c>
      <c r="B928" s="1">
        <f t="shared" si="56"/>
        <v>1045500</v>
      </c>
      <c r="C928" s="11" t="s">
        <v>52</v>
      </c>
      <c r="D928" s="12">
        <f>INDEX(families!$A:$A,MATCH(E928,families!$B:$B,0))</f>
        <v>2</v>
      </c>
      <c r="E928" s="1" t="str">
        <f t="shared" si="57"/>
        <v>FBE</v>
      </c>
      <c r="F928" s="1">
        <f t="shared" si="58"/>
        <v>19</v>
      </c>
      <c r="G928" s="1" t="str">
        <f t="shared" si="59"/>
        <v>19.0mm FBE</v>
      </c>
      <c r="H928" s="1" t="str">
        <f>_xlfn.CONCAT(TEXT(R928,"0.0"),"mm ",INDEX('Pipe Lookup'!D:D,MATCH('~17 Pipe Segmentation'!S928,'Pipe Lookup'!C:C,0))," TYPE ",Q928)</f>
        <v>19.0mm Fusion-Bonded Epoxy TYPE 7</v>
      </c>
      <c r="M928" s="1" t="s">
        <v>9472</v>
      </c>
      <c r="N928" s="1">
        <v>1045497.33</v>
      </c>
      <c r="O928" s="1">
        <v>1045500</v>
      </c>
      <c r="P928" s="1">
        <v>2.6700000000419095</v>
      </c>
      <c r="Q928" s="1">
        <v>7</v>
      </c>
      <c r="R928" s="1">
        <v>19</v>
      </c>
      <c r="S928" s="1" t="s">
        <v>54</v>
      </c>
      <c r="T928" s="1" t="s">
        <v>534</v>
      </c>
      <c r="W928" s="1">
        <v>0</v>
      </c>
      <c r="X928" s="1" t="s">
        <v>58</v>
      </c>
    </row>
    <row r="929" spans="1:24" x14ac:dyDescent="0.2">
      <c r="A929" s="1">
        <f t="shared" si="56"/>
        <v>1045500</v>
      </c>
      <c r="B929" s="1">
        <f t="shared" si="56"/>
        <v>1045521.33</v>
      </c>
      <c r="C929" s="11" t="s">
        <v>52</v>
      </c>
      <c r="D929" s="12">
        <f>INDEX(families!$A:$A,MATCH(E929,families!$B:$B,0))</f>
        <v>2</v>
      </c>
      <c r="E929" s="1" t="str">
        <f t="shared" si="57"/>
        <v>FBE</v>
      </c>
      <c r="F929" s="1">
        <f t="shared" si="58"/>
        <v>19</v>
      </c>
      <c r="G929" s="1" t="str">
        <f t="shared" si="59"/>
        <v>19.0mm FBE</v>
      </c>
      <c r="H929" s="1" t="str">
        <f>_xlfn.CONCAT(TEXT(R929,"0.0"),"mm ",INDEX('Pipe Lookup'!D:D,MATCH('~17 Pipe Segmentation'!S929,'Pipe Lookup'!C:C,0))," TYPE ",Q929)</f>
        <v>19.0mm Fusion-Bonded Epoxy TYPE 7</v>
      </c>
      <c r="M929" s="1" t="s">
        <v>9472</v>
      </c>
      <c r="N929" s="1">
        <v>1045500</v>
      </c>
      <c r="O929" s="1">
        <v>1045521.33</v>
      </c>
      <c r="P929" s="1">
        <v>21.32999999995809</v>
      </c>
      <c r="Q929" s="1">
        <v>7</v>
      </c>
      <c r="R929" s="1">
        <v>19</v>
      </c>
      <c r="S929" s="1" t="s">
        <v>54</v>
      </c>
      <c r="T929" s="1" t="s">
        <v>555</v>
      </c>
      <c r="W929" s="1">
        <v>0</v>
      </c>
      <c r="X929" s="1" t="s">
        <v>58</v>
      </c>
    </row>
    <row r="930" spans="1:24" x14ac:dyDescent="0.2">
      <c r="A930" s="1">
        <f t="shared" si="56"/>
        <v>1045521.33</v>
      </c>
      <c r="B930" s="1">
        <f t="shared" si="56"/>
        <v>1045526.24</v>
      </c>
      <c r="C930" s="11" t="s">
        <v>52</v>
      </c>
      <c r="D930" s="12">
        <f>INDEX(families!$A:$A,MATCH(E930,families!$B:$B,0))</f>
        <v>3</v>
      </c>
      <c r="E930" s="1" t="str">
        <f t="shared" si="57"/>
        <v>LE</v>
      </c>
      <c r="F930" s="1">
        <f t="shared" si="58"/>
        <v>19</v>
      </c>
      <c r="G930" s="1" t="str">
        <f t="shared" si="59"/>
        <v>19.0mm LE</v>
      </c>
      <c r="H930" s="1" t="str">
        <f>_xlfn.CONCAT(TEXT(R930,"0.0"),"mm ",INDEX('Pipe Lookup'!D:D,MATCH('~17 Pipe Segmentation'!S930,'Pipe Lookup'!C:C,0))," TYPE ",Q930)</f>
        <v>19.0mm Elbow TYPE 26</v>
      </c>
      <c r="M930" s="1" t="s">
        <v>9472</v>
      </c>
      <c r="N930" s="1">
        <v>1045521.33</v>
      </c>
      <c r="O930" s="1">
        <v>1045526.24</v>
      </c>
      <c r="P930" s="1">
        <v>4.9100000000325963</v>
      </c>
      <c r="Q930" s="1">
        <v>26</v>
      </c>
      <c r="R930" s="1">
        <v>19</v>
      </c>
      <c r="S930" s="1" t="s">
        <v>56</v>
      </c>
      <c r="T930" s="1" t="s">
        <v>555</v>
      </c>
      <c r="V930" s="1" t="s">
        <v>556</v>
      </c>
      <c r="W930" s="1">
        <v>0</v>
      </c>
      <c r="X930" s="1" t="s">
        <v>58</v>
      </c>
    </row>
    <row r="931" spans="1:24" x14ac:dyDescent="0.2">
      <c r="A931" s="1">
        <f t="shared" si="56"/>
        <v>1045526.24</v>
      </c>
      <c r="B931" s="1">
        <f t="shared" si="56"/>
        <v>1045550.24</v>
      </c>
      <c r="C931" s="11" t="s">
        <v>52</v>
      </c>
      <c r="D931" s="12">
        <f>INDEX(families!$A:$A,MATCH(E931,families!$B:$B,0))</f>
        <v>2</v>
      </c>
      <c r="E931" s="1" t="str">
        <f t="shared" si="57"/>
        <v>FBE</v>
      </c>
      <c r="F931" s="1">
        <f t="shared" si="58"/>
        <v>19</v>
      </c>
      <c r="G931" s="1" t="str">
        <f t="shared" si="59"/>
        <v>19.0mm FBE</v>
      </c>
      <c r="H931" s="1" t="str">
        <f>_xlfn.CONCAT(TEXT(R931,"0.0"),"mm ",INDEX('Pipe Lookup'!D:D,MATCH('~17 Pipe Segmentation'!S931,'Pipe Lookup'!C:C,0))," TYPE ",Q931)</f>
        <v>19.0mm Fusion-Bonded Epoxy TYPE 7</v>
      </c>
      <c r="M931" s="1" t="s">
        <v>9472</v>
      </c>
      <c r="N931" s="1">
        <v>1045526.24</v>
      </c>
      <c r="O931" s="1">
        <v>1045550.24</v>
      </c>
      <c r="P931" s="1">
        <v>24</v>
      </c>
      <c r="Q931" s="1">
        <v>7</v>
      </c>
      <c r="R931" s="1">
        <v>19</v>
      </c>
      <c r="S931" s="1" t="s">
        <v>54</v>
      </c>
      <c r="T931" s="1" t="s">
        <v>555</v>
      </c>
      <c r="W931" s="1">
        <v>0</v>
      </c>
      <c r="X931" s="1" t="s">
        <v>58</v>
      </c>
    </row>
    <row r="932" spans="1:24" x14ac:dyDescent="0.2">
      <c r="A932" s="1">
        <f t="shared" si="56"/>
        <v>1045550.24</v>
      </c>
      <c r="B932" s="1">
        <f t="shared" si="56"/>
        <v>1045646</v>
      </c>
      <c r="C932" s="11" t="s">
        <v>52</v>
      </c>
      <c r="D932" s="12">
        <f>INDEX(families!$A:$A,MATCH(E932,families!$B:$B,0))</f>
        <v>2</v>
      </c>
      <c r="E932" s="1" t="str">
        <f t="shared" si="57"/>
        <v>FBE</v>
      </c>
      <c r="F932" s="1">
        <f t="shared" si="58"/>
        <v>14.7</v>
      </c>
      <c r="G932" s="1" t="str">
        <f t="shared" si="59"/>
        <v>14.7mm FBE</v>
      </c>
      <c r="H932" s="1" t="str">
        <f>_xlfn.CONCAT(TEXT(R932,"0.0"),"mm ",INDEX('Pipe Lookup'!D:D,MATCH('~17 Pipe Segmentation'!S932,'Pipe Lookup'!C:C,0))," TYPE ",Q932)</f>
        <v>14.7mm Fusion-Bonded Epoxy TYPE 5</v>
      </c>
      <c r="M932" s="1" t="s">
        <v>9472</v>
      </c>
      <c r="N932" s="1">
        <v>1045550.24</v>
      </c>
      <c r="O932" s="1">
        <v>1045646</v>
      </c>
      <c r="P932" s="1">
        <v>95.760000000009313</v>
      </c>
      <c r="Q932" s="1">
        <v>5</v>
      </c>
      <c r="R932" s="1">
        <v>14.7</v>
      </c>
      <c r="S932" s="1" t="s">
        <v>54</v>
      </c>
      <c r="T932" s="1" t="s">
        <v>555</v>
      </c>
      <c r="W932" s="1">
        <v>0</v>
      </c>
      <c r="X932" s="1" t="s">
        <v>58</v>
      </c>
    </row>
    <row r="933" spans="1:24" x14ac:dyDescent="0.2">
      <c r="A933" s="1">
        <f t="shared" si="56"/>
        <v>1045646</v>
      </c>
      <c r="B933" s="1">
        <f t="shared" si="56"/>
        <v>1045706</v>
      </c>
      <c r="C933" s="11" t="s">
        <v>52</v>
      </c>
      <c r="D933" s="12">
        <f>INDEX(families!$A:$A,MATCH(E933,families!$B:$B,0))</f>
        <v>1</v>
      </c>
      <c r="E933" s="1" t="str">
        <f t="shared" si="57"/>
        <v>ARO</v>
      </c>
      <c r="F933" s="1">
        <f t="shared" si="58"/>
        <v>14.7</v>
      </c>
      <c r="G933" s="1" t="str">
        <f t="shared" si="59"/>
        <v>14.7mm ARO</v>
      </c>
      <c r="H933" s="1" t="str">
        <f>_xlfn.CONCAT(TEXT(R933,"0.0"),"mm ",INDEX('Pipe Lookup'!D:D,MATCH('~17 Pipe Segmentation'!S933,'Pipe Lookup'!C:C,0))," TYPE ",Q933)</f>
        <v>14.7mm Abrasion-Resistant Overcoat TYPE 6</v>
      </c>
      <c r="M933" s="1" t="s">
        <v>9472</v>
      </c>
      <c r="N933" s="1">
        <v>1045646</v>
      </c>
      <c r="O933" s="1">
        <v>1045706</v>
      </c>
      <c r="P933" s="1">
        <v>60</v>
      </c>
      <c r="Q933" s="1">
        <v>6</v>
      </c>
      <c r="R933" s="1">
        <v>14.7</v>
      </c>
      <c r="S933" s="1" t="s">
        <v>78</v>
      </c>
      <c r="T933" s="1" t="s">
        <v>555</v>
      </c>
      <c r="V933" s="1" t="s">
        <v>9688</v>
      </c>
      <c r="W933" s="1">
        <v>0</v>
      </c>
      <c r="X933" s="1" t="s">
        <v>58</v>
      </c>
    </row>
    <row r="934" spans="1:24" x14ac:dyDescent="0.2">
      <c r="A934" s="1">
        <f t="shared" si="56"/>
        <v>1045706</v>
      </c>
      <c r="B934" s="1">
        <f t="shared" si="56"/>
        <v>1045819.42</v>
      </c>
      <c r="C934" s="11" t="s">
        <v>52</v>
      </c>
      <c r="D934" s="12">
        <f>INDEX(families!$A:$A,MATCH(E934,families!$B:$B,0))</f>
        <v>2</v>
      </c>
      <c r="E934" s="1" t="str">
        <f t="shared" si="57"/>
        <v>FBE</v>
      </c>
      <c r="F934" s="1">
        <f t="shared" si="58"/>
        <v>14.7</v>
      </c>
      <c r="G934" s="1" t="str">
        <f t="shared" si="59"/>
        <v>14.7mm FBE</v>
      </c>
      <c r="H934" s="1" t="str">
        <f>_xlfn.CONCAT(TEXT(R934,"0.0"),"mm ",INDEX('Pipe Lookup'!D:D,MATCH('~17 Pipe Segmentation'!S934,'Pipe Lookup'!C:C,0))," TYPE ",Q934)</f>
        <v>14.7mm Fusion-Bonded Epoxy TYPE 5</v>
      </c>
      <c r="M934" s="1" t="s">
        <v>9472</v>
      </c>
      <c r="N934" s="1">
        <v>1045706</v>
      </c>
      <c r="O934" s="1">
        <v>1045819.42</v>
      </c>
      <c r="P934" s="1">
        <v>113.42000000004191</v>
      </c>
      <c r="Q934" s="1">
        <v>5</v>
      </c>
      <c r="R934" s="1">
        <v>14.7</v>
      </c>
      <c r="S934" s="1" t="s">
        <v>54</v>
      </c>
      <c r="T934" s="1" t="s">
        <v>555</v>
      </c>
      <c r="W934" s="1">
        <v>0</v>
      </c>
      <c r="X934" s="1" t="s">
        <v>58</v>
      </c>
    </row>
    <row r="935" spans="1:24" x14ac:dyDescent="0.2">
      <c r="A935" s="1">
        <f t="shared" si="56"/>
        <v>1045819.42</v>
      </c>
      <c r="B935" s="1">
        <f t="shared" si="56"/>
        <v>1045855.42</v>
      </c>
      <c r="C935" s="11" t="s">
        <v>52</v>
      </c>
      <c r="D935" s="12">
        <f>INDEX(families!$A:$A,MATCH(E935,families!$B:$B,0))</f>
        <v>1</v>
      </c>
      <c r="E935" s="1" t="str">
        <f t="shared" si="57"/>
        <v>ARO</v>
      </c>
      <c r="F935" s="1">
        <f t="shared" si="58"/>
        <v>14.7</v>
      </c>
      <c r="G935" s="1" t="str">
        <f t="shared" si="59"/>
        <v>14.7mm ARO</v>
      </c>
      <c r="H935" s="1" t="str">
        <f>_xlfn.CONCAT(TEXT(R935,"0.0"),"mm ",INDEX('Pipe Lookup'!D:D,MATCH('~17 Pipe Segmentation'!S935,'Pipe Lookup'!C:C,0))," TYPE ",Q935)</f>
        <v>14.7mm Abrasion-Resistant Overcoat TYPE 6</v>
      </c>
      <c r="M935" s="1" t="s">
        <v>9472</v>
      </c>
      <c r="N935" s="1">
        <v>1045819.42</v>
      </c>
      <c r="O935" s="1">
        <v>1045855.42</v>
      </c>
      <c r="P935" s="1">
        <v>36</v>
      </c>
      <c r="Q935" s="1">
        <v>6</v>
      </c>
      <c r="R935" s="1">
        <v>14.7</v>
      </c>
      <c r="S935" s="1" t="s">
        <v>78</v>
      </c>
      <c r="T935" s="1" t="s">
        <v>555</v>
      </c>
      <c r="W935" s="1">
        <v>0</v>
      </c>
      <c r="X935" s="1" t="s">
        <v>58</v>
      </c>
    </row>
    <row r="936" spans="1:24" x14ac:dyDescent="0.2">
      <c r="A936" s="1">
        <f t="shared" si="56"/>
        <v>1045855.42</v>
      </c>
      <c r="B936" s="1">
        <f t="shared" si="56"/>
        <v>1045956.69</v>
      </c>
      <c r="C936" s="11" t="s">
        <v>52</v>
      </c>
      <c r="D936" s="12">
        <f>INDEX(families!$A:$A,MATCH(E936,families!$B:$B,0))</f>
        <v>2</v>
      </c>
      <c r="E936" s="1" t="str">
        <f t="shared" si="57"/>
        <v>FBE</v>
      </c>
      <c r="F936" s="1">
        <f t="shared" si="58"/>
        <v>14.7</v>
      </c>
      <c r="G936" s="1" t="str">
        <f t="shared" si="59"/>
        <v>14.7mm FBE</v>
      </c>
      <c r="H936" s="1" t="str">
        <f>_xlfn.CONCAT(TEXT(R936,"0.0"),"mm ",INDEX('Pipe Lookup'!D:D,MATCH('~17 Pipe Segmentation'!S936,'Pipe Lookup'!C:C,0))," TYPE ",Q936)</f>
        <v>14.7mm Fusion-Bonded Epoxy TYPE 5</v>
      </c>
      <c r="M936" s="1" t="s">
        <v>9472</v>
      </c>
      <c r="N936" s="1">
        <v>1045855.42</v>
      </c>
      <c r="O936" s="1">
        <v>1045956.69</v>
      </c>
      <c r="P936" s="1">
        <v>101.26999999990221</v>
      </c>
      <c r="Q936" s="1">
        <v>5</v>
      </c>
      <c r="R936" s="1">
        <v>14.7</v>
      </c>
      <c r="S936" s="1" t="s">
        <v>54</v>
      </c>
      <c r="T936" s="1" t="s">
        <v>555</v>
      </c>
      <c r="W936" s="1">
        <v>0</v>
      </c>
      <c r="X936" s="1" t="s">
        <v>58</v>
      </c>
    </row>
    <row r="937" spans="1:24" x14ac:dyDescent="0.2">
      <c r="A937" s="1">
        <f t="shared" si="56"/>
        <v>1045956.69</v>
      </c>
      <c r="B937" s="1">
        <f t="shared" si="56"/>
        <v>1045980.69</v>
      </c>
      <c r="C937" s="11" t="s">
        <v>52</v>
      </c>
      <c r="D937" s="12">
        <f>INDEX(families!$A:$A,MATCH(E937,families!$B:$B,0))</f>
        <v>2</v>
      </c>
      <c r="E937" s="1" t="str">
        <f t="shared" si="57"/>
        <v>FBE</v>
      </c>
      <c r="F937" s="1">
        <f t="shared" si="58"/>
        <v>19</v>
      </c>
      <c r="G937" s="1" t="str">
        <f t="shared" si="59"/>
        <v>19.0mm FBE</v>
      </c>
      <c r="H937" s="1" t="str">
        <f>_xlfn.CONCAT(TEXT(R937,"0.0"),"mm ",INDEX('Pipe Lookup'!D:D,MATCH('~17 Pipe Segmentation'!S937,'Pipe Lookup'!C:C,0))," TYPE ",Q937)</f>
        <v>19.0mm Fusion-Bonded Epoxy TYPE 7</v>
      </c>
      <c r="M937" s="1" t="s">
        <v>9472</v>
      </c>
      <c r="N937" s="1">
        <v>1045956.69</v>
      </c>
      <c r="O937" s="1">
        <v>1045980.69</v>
      </c>
      <c r="P937" s="1">
        <v>24</v>
      </c>
      <c r="Q937" s="1">
        <v>7</v>
      </c>
      <c r="R937" s="1">
        <v>19</v>
      </c>
      <c r="S937" s="1" t="s">
        <v>54</v>
      </c>
      <c r="T937" s="1" t="s">
        <v>555</v>
      </c>
      <c r="W937" s="1">
        <v>0</v>
      </c>
      <c r="X937" s="1" t="s">
        <v>58</v>
      </c>
    </row>
    <row r="938" spans="1:24" x14ac:dyDescent="0.2">
      <c r="A938" s="1">
        <f t="shared" si="56"/>
        <v>1045980.69</v>
      </c>
      <c r="B938" s="1">
        <f t="shared" si="56"/>
        <v>1045986.72</v>
      </c>
      <c r="C938" s="11" t="s">
        <v>52</v>
      </c>
      <c r="D938" s="12">
        <f>INDEX(families!$A:$A,MATCH(E938,families!$B:$B,0))</f>
        <v>3</v>
      </c>
      <c r="E938" s="1" t="str">
        <f t="shared" si="57"/>
        <v>LE</v>
      </c>
      <c r="F938" s="1">
        <f t="shared" si="58"/>
        <v>19</v>
      </c>
      <c r="G938" s="1" t="str">
        <f t="shared" si="59"/>
        <v>19.0mm LE</v>
      </c>
      <c r="H938" s="1" t="str">
        <f>_xlfn.CONCAT(TEXT(R938,"0.0"),"mm ",INDEX('Pipe Lookup'!D:D,MATCH('~17 Pipe Segmentation'!S938,'Pipe Lookup'!C:C,0))," TYPE ",Q938)</f>
        <v>19.0mm Elbow TYPE 26</v>
      </c>
      <c r="M938" s="1" t="s">
        <v>9472</v>
      </c>
      <c r="N938" s="1">
        <v>1045980.69</v>
      </c>
      <c r="O938" s="1">
        <v>1045986.72</v>
      </c>
      <c r="P938" s="1">
        <v>6.0300000000279397</v>
      </c>
      <c r="Q938" s="1">
        <v>26</v>
      </c>
      <c r="R938" s="1">
        <v>19</v>
      </c>
      <c r="S938" s="1" t="s">
        <v>56</v>
      </c>
      <c r="T938" s="1" t="s">
        <v>555</v>
      </c>
      <c r="V938" s="1" t="s">
        <v>557</v>
      </c>
      <c r="W938" s="1">
        <v>0</v>
      </c>
      <c r="X938" s="1" t="s">
        <v>58</v>
      </c>
    </row>
    <row r="939" spans="1:24" x14ac:dyDescent="0.2">
      <c r="A939" s="1">
        <f t="shared" si="56"/>
        <v>1045986.72</v>
      </c>
      <c r="B939" s="1">
        <f t="shared" si="56"/>
        <v>1046011</v>
      </c>
      <c r="C939" s="11" t="s">
        <v>52</v>
      </c>
      <c r="D939" s="12">
        <f>INDEX(families!$A:$A,MATCH(E939,families!$B:$B,0))</f>
        <v>2</v>
      </c>
      <c r="E939" s="1" t="str">
        <f t="shared" si="57"/>
        <v>FBE</v>
      </c>
      <c r="F939" s="1">
        <f t="shared" si="58"/>
        <v>19</v>
      </c>
      <c r="G939" s="1" t="str">
        <f t="shared" si="59"/>
        <v>19.0mm FBE</v>
      </c>
      <c r="H939" s="1" t="str">
        <f>_xlfn.CONCAT(TEXT(R939,"0.0"),"mm ",INDEX('Pipe Lookup'!D:D,MATCH('~17 Pipe Segmentation'!S939,'Pipe Lookup'!C:C,0))," TYPE ",Q939)</f>
        <v>19.0mm Fusion-Bonded Epoxy TYPE 7</v>
      </c>
      <c r="M939" s="1" t="s">
        <v>9472</v>
      </c>
      <c r="N939" s="1">
        <v>1045986.72</v>
      </c>
      <c r="O939" s="1">
        <v>1046011</v>
      </c>
      <c r="P939" s="1">
        <v>24.28000000002794</v>
      </c>
      <c r="Q939" s="1">
        <v>7</v>
      </c>
      <c r="R939" s="1">
        <v>19</v>
      </c>
      <c r="S939" s="1" t="s">
        <v>54</v>
      </c>
      <c r="T939" s="1" t="s">
        <v>555</v>
      </c>
      <c r="W939" s="1">
        <v>0</v>
      </c>
      <c r="X939" s="1" t="s">
        <v>58</v>
      </c>
    </row>
    <row r="940" spans="1:24" x14ac:dyDescent="0.2">
      <c r="A940" s="1">
        <f t="shared" si="56"/>
        <v>1046011</v>
      </c>
      <c r="B940" s="1">
        <f t="shared" si="56"/>
        <v>1046101</v>
      </c>
      <c r="C940" s="11" t="s">
        <v>52</v>
      </c>
      <c r="D940" s="12">
        <f>INDEX(families!$A:$A,MATCH(E940,families!$B:$B,0))</f>
        <v>1</v>
      </c>
      <c r="E940" s="1" t="str">
        <f t="shared" si="57"/>
        <v>ARO</v>
      </c>
      <c r="F940" s="1">
        <f t="shared" si="58"/>
        <v>19</v>
      </c>
      <c r="G940" s="1" t="str">
        <f t="shared" si="59"/>
        <v>19.0mm ARO</v>
      </c>
      <c r="H940" s="1" t="str">
        <f>_xlfn.CONCAT(TEXT(R940,"0.0"),"mm ",INDEX('Pipe Lookup'!D:D,MATCH('~17 Pipe Segmentation'!S940,'Pipe Lookup'!C:C,0))," TYPE ",Q940)</f>
        <v>19.0mm Abrasion-Resistant Overcoat TYPE 8</v>
      </c>
      <c r="M940" s="1" t="s">
        <v>9472</v>
      </c>
      <c r="N940" s="1">
        <v>1046011</v>
      </c>
      <c r="O940" s="1">
        <v>1046101</v>
      </c>
      <c r="P940" s="1">
        <v>90</v>
      </c>
      <c r="Q940" s="1">
        <v>8</v>
      </c>
      <c r="R940" s="1">
        <v>19</v>
      </c>
      <c r="S940" s="1" t="s">
        <v>78</v>
      </c>
      <c r="T940" s="1" t="s">
        <v>555</v>
      </c>
      <c r="V940" s="1" t="s">
        <v>9689</v>
      </c>
      <c r="W940" s="1">
        <v>0</v>
      </c>
      <c r="X940" s="1" t="s">
        <v>58</v>
      </c>
    </row>
    <row r="941" spans="1:24" x14ac:dyDescent="0.2">
      <c r="A941" s="1">
        <f t="shared" si="56"/>
        <v>1046101</v>
      </c>
      <c r="B941" s="1">
        <f t="shared" si="56"/>
        <v>1046143</v>
      </c>
      <c r="C941" s="11" t="s">
        <v>52</v>
      </c>
      <c r="D941" s="12">
        <f>INDEX(families!$A:$A,MATCH(E941,families!$B:$B,0))</f>
        <v>2</v>
      </c>
      <c r="E941" s="1" t="str">
        <f t="shared" si="57"/>
        <v>FBE</v>
      </c>
      <c r="F941" s="1">
        <f t="shared" si="58"/>
        <v>19</v>
      </c>
      <c r="G941" s="1" t="str">
        <f t="shared" si="59"/>
        <v>19.0mm FBE</v>
      </c>
      <c r="H941" s="1" t="str">
        <f>_xlfn.CONCAT(TEXT(R941,"0.0"),"mm ",INDEX('Pipe Lookup'!D:D,MATCH('~17 Pipe Segmentation'!S941,'Pipe Lookup'!C:C,0))," TYPE ",Q941)</f>
        <v>19.0mm Fusion-Bonded Epoxy TYPE 7</v>
      </c>
      <c r="M941" s="1" t="s">
        <v>9472</v>
      </c>
      <c r="N941" s="1">
        <v>1046101</v>
      </c>
      <c r="O941" s="1">
        <v>1046143</v>
      </c>
      <c r="P941" s="1">
        <v>42</v>
      </c>
      <c r="Q941" s="1">
        <v>7</v>
      </c>
      <c r="R941" s="1">
        <v>19</v>
      </c>
      <c r="S941" s="1" t="s">
        <v>54</v>
      </c>
      <c r="T941" s="1" t="s">
        <v>555</v>
      </c>
      <c r="V941" s="1" t="s">
        <v>558</v>
      </c>
      <c r="W941" s="1">
        <v>0</v>
      </c>
      <c r="X941" s="1" t="s">
        <v>58</v>
      </c>
    </row>
    <row r="942" spans="1:24" x14ac:dyDescent="0.2">
      <c r="A942" s="1">
        <f t="shared" si="56"/>
        <v>1046143</v>
      </c>
      <c r="B942" s="1">
        <f t="shared" si="56"/>
        <v>1046179</v>
      </c>
      <c r="C942" s="11" t="s">
        <v>52</v>
      </c>
      <c r="D942" s="12">
        <f>INDEX(families!$A:$A,MATCH(E942,families!$B:$B,0))</f>
        <v>1</v>
      </c>
      <c r="E942" s="1" t="str">
        <f t="shared" si="57"/>
        <v>ARO</v>
      </c>
      <c r="F942" s="1">
        <f t="shared" si="58"/>
        <v>19</v>
      </c>
      <c r="G942" s="1" t="str">
        <f t="shared" si="59"/>
        <v>19.0mm ARO</v>
      </c>
      <c r="H942" s="1" t="str">
        <f>_xlfn.CONCAT(TEXT(R942,"0.0"),"mm ",INDEX('Pipe Lookup'!D:D,MATCH('~17 Pipe Segmentation'!S942,'Pipe Lookup'!C:C,0))," TYPE ",Q942)</f>
        <v>19.0mm Abrasion-Resistant Overcoat TYPE 8</v>
      </c>
      <c r="M942" s="1" t="s">
        <v>9472</v>
      </c>
      <c r="N942" s="1">
        <v>1046143</v>
      </c>
      <c r="O942" s="1">
        <v>1046179</v>
      </c>
      <c r="P942" s="1">
        <v>36</v>
      </c>
      <c r="Q942" s="1">
        <v>8</v>
      </c>
      <c r="R942" s="1">
        <v>19</v>
      </c>
      <c r="S942" s="1" t="s">
        <v>78</v>
      </c>
      <c r="T942" s="1" t="s">
        <v>555</v>
      </c>
      <c r="V942" s="1" t="s">
        <v>558</v>
      </c>
      <c r="W942" s="1">
        <v>0</v>
      </c>
      <c r="X942" s="1" t="s">
        <v>58</v>
      </c>
    </row>
    <row r="943" spans="1:24" x14ac:dyDescent="0.2">
      <c r="A943" s="1">
        <f t="shared" si="56"/>
        <v>1046179</v>
      </c>
      <c r="B943" s="1">
        <f t="shared" si="56"/>
        <v>1046229.95</v>
      </c>
      <c r="C943" s="11" t="s">
        <v>52</v>
      </c>
      <c r="D943" s="12">
        <f>INDEX(families!$A:$A,MATCH(E943,families!$B:$B,0))</f>
        <v>2</v>
      </c>
      <c r="E943" s="1" t="str">
        <f t="shared" si="57"/>
        <v>FBE</v>
      </c>
      <c r="F943" s="1">
        <f t="shared" si="58"/>
        <v>19</v>
      </c>
      <c r="G943" s="1" t="str">
        <f t="shared" si="59"/>
        <v>19.0mm FBE</v>
      </c>
      <c r="H943" s="1" t="str">
        <f>_xlfn.CONCAT(TEXT(R943,"0.0"),"mm ",INDEX('Pipe Lookup'!D:D,MATCH('~17 Pipe Segmentation'!S943,'Pipe Lookup'!C:C,0))," TYPE ",Q943)</f>
        <v>19.0mm Fusion-Bonded Epoxy TYPE 7</v>
      </c>
      <c r="M943" s="1" t="s">
        <v>9472</v>
      </c>
      <c r="N943" s="1">
        <v>1046179</v>
      </c>
      <c r="O943" s="1">
        <v>1046229.95</v>
      </c>
      <c r="P943" s="1">
        <v>50.949999999953434</v>
      </c>
      <c r="Q943" s="1">
        <v>7</v>
      </c>
      <c r="R943" s="1">
        <v>19</v>
      </c>
      <c r="S943" s="1" t="s">
        <v>54</v>
      </c>
      <c r="T943" s="1" t="s">
        <v>555</v>
      </c>
      <c r="V943" s="1" t="s">
        <v>558</v>
      </c>
      <c r="W943" s="1">
        <v>0</v>
      </c>
      <c r="X943" s="1" t="s">
        <v>58</v>
      </c>
    </row>
    <row r="944" spans="1:24" x14ac:dyDescent="0.2">
      <c r="A944" s="1">
        <f t="shared" si="56"/>
        <v>1046229.95</v>
      </c>
      <c r="B944" s="1">
        <f t="shared" si="56"/>
        <v>1046235.42</v>
      </c>
      <c r="C944" s="11" t="s">
        <v>52</v>
      </c>
      <c r="D944" s="12">
        <f>INDEX(families!$A:$A,MATCH(E944,families!$B:$B,0))</f>
        <v>3</v>
      </c>
      <c r="E944" s="1" t="str">
        <f t="shared" si="57"/>
        <v>LE</v>
      </c>
      <c r="F944" s="1">
        <f t="shared" si="58"/>
        <v>19</v>
      </c>
      <c r="G944" s="1" t="str">
        <f t="shared" si="59"/>
        <v>19.0mm LE</v>
      </c>
      <c r="H944" s="1" t="str">
        <f>_xlfn.CONCAT(TEXT(R944,"0.0"),"mm ",INDEX('Pipe Lookup'!D:D,MATCH('~17 Pipe Segmentation'!S944,'Pipe Lookup'!C:C,0))," TYPE ",Q944)</f>
        <v>19.0mm Elbow TYPE 26</v>
      </c>
      <c r="M944" s="1" t="s">
        <v>9472</v>
      </c>
      <c r="N944" s="1">
        <v>1046229.95</v>
      </c>
      <c r="O944" s="1">
        <v>1046235.42</v>
      </c>
      <c r="P944" s="1">
        <v>5.4700000000884756</v>
      </c>
      <c r="Q944" s="1">
        <v>26</v>
      </c>
      <c r="R944" s="1">
        <v>19</v>
      </c>
      <c r="S944" s="1" t="s">
        <v>56</v>
      </c>
      <c r="T944" s="1" t="s">
        <v>555</v>
      </c>
      <c r="V944" s="1" t="s">
        <v>559</v>
      </c>
      <c r="W944" s="1">
        <v>0</v>
      </c>
      <c r="X944" s="1" t="s">
        <v>58</v>
      </c>
    </row>
    <row r="945" spans="1:28" x14ac:dyDescent="0.2">
      <c r="A945" s="1">
        <f t="shared" si="56"/>
        <v>1046235.42</v>
      </c>
      <c r="B945" s="1">
        <f t="shared" si="56"/>
        <v>1046259.42</v>
      </c>
      <c r="C945" s="11" t="s">
        <v>52</v>
      </c>
      <c r="D945" s="12">
        <f>INDEX(families!$A:$A,MATCH(E945,families!$B:$B,0))</f>
        <v>2</v>
      </c>
      <c r="E945" s="1" t="str">
        <f t="shared" si="57"/>
        <v>FBE</v>
      </c>
      <c r="F945" s="1">
        <f t="shared" si="58"/>
        <v>19</v>
      </c>
      <c r="G945" s="1" t="str">
        <f t="shared" si="59"/>
        <v>19.0mm FBE</v>
      </c>
      <c r="H945" s="1" t="str">
        <f>_xlfn.CONCAT(TEXT(R945,"0.0"),"mm ",INDEX('Pipe Lookup'!D:D,MATCH('~17 Pipe Segmentation'!S945,'Pipe Lookup'!C:C,0))," TYPE ",Q945)</f>
        <v>19.0mm Fusion-Bonded Epoxy TYPE 7</v>
      </c>
      <c r="M945" s="1" t="s">
        <v>9472</v>
      </c>
      <c r="N945" s="1">
        <v>1046235.42</v>
      </c>
      <c r="O945" s="1">
        <v>1046259.42</v>
      </c>
      <c r="P945" s="1">
        <v>24</v>
      </c>
      <c r="Q945" s="1">
        <v>7</v>
      </c>
      <c r="R945" s="1">
        <v>19</v>
      </c>
      <c r="S945" s="1" t="s">
        <v>54</v>
      </c>
      <c r="T945" s="1" t="s">
        <v>555</v>
      </c>
      <c r="W945" s="1">
        <v>0</v>
      </c>
      <c r="X945" s="1" t="s">
        <v>58</v>
      </c>
    </row>
    <row r="946" spans="1:28" x14ac:dyDescent="0.2">
      <c r="A946" s="1">
        <f t="shared" si="56"/>
        <v>1046259.42</v>
      </c>
      <c r="B946" s="1">
        <f t="shared" si="56"/>
        <v>1048000</v>
      </c>
      <c r="C946" s="11" t="s">
        <v>52</v>
      </c>
      <c r="D946" s="12">
        <f>INDEX(families!$A:$A,MATCH(E946,families!$B:$B,0))</f>
        <v>2</v>
      </c>
      <c r="E946" s="1" t="str">
        <f t="shared" si="57"/>
        <v>FBE</v>
      </c>
      <c r="F946" s="1">
        <f t="shared" si="58"/>
        <v>14.7</v>
      </c>
      <c r="G946" s="1" t="str">
        <f t="shared" si="59"/>
        <v>14.7mm FBE</v>
      </c>
      <c r="H946" s="1" t="str">
        <f>_xlfn.CONCAT(TEXT(R946,"0.0"),"mm ",INDEX('Pipe Lookup'!D:D,MATCH('~17 Pipe Segmentation'!S946,'Pipe Lookup'!C:C,0))," TYPE ",Q946)</f>
        <v>14.7mm Fusion-Bonded Epoxy TYPE 5</v>
      </c>
      <c r="M946" s="1" t="s">
        <v>9472</v>
      </c>
      <c r="N946" s="1">
        <v>1046259.42</v>
      </c>
      <c r="O946" s="1">
        <v>1048000</v>
      </c>
      <c r="P946" s="1">
        <v>1740.5799999999581</v>
      </c>
      <c r="Q946" s="1">
        <v>5</v>
      </c>
      <c r="R946" s="1">
        <v>14.7</v>
      </c>
      <c r="S946" s="1" t="s">
        <v>54</v>
      </c>
      <c r="T946" s="1" t="s">
        <v>555</v>
      </c>
      <c r="W946" s="1">
        <v>0</v>
      </c>
      <c r="X946" s="1" t="s">
        <v>58</v>
      </c>
    </row>
    <row r="947" spans="1:28" x14ac:dyDescent="0.2">
      <c r="A947" s="1">
        <f t="shared" si="56"/>
        <v>1048000</v>
      </c>
      <c r="B947" s="1">
        <f t="shared" si="56"/>
        <v>1048114</v>
      </c>
      <c r="C947" s="11" t="s">
        <v>52</v>
      </c>
      <c r="D947" s="12">
        <f>INDEX(families!$A:$A,MATCH(E947,families!$B:$B,0))</f>
        <v>1</v>
      </c>
      <c r="E947" s="1" t="str">
        <f t="shared" si="57"/>
        <v>ARO</v>
      </c>
      <c r="F947" s="1">
        <f t="shared" si="58"/>
        <v>14.7</v>
      </c>
      <c r="G947" s="1" t="str">
        <f t="shared" si="59"/>
        <v>14.7mm ARO</v>
      </c>
      <c r="H947" s="1" t="str">
        <f>_xlfn.CONCAT(TEXT(R947,"0.0"),"mm ",INDEX('Pipe Lookup'!D:D,MATCH('~17 Pipe Segmentation'!S947,'Pipe Lookup'!C:C,0))," TYPE ",Q947)</f>
        <v>14.7mm Abrasion-Resistant Overcoat TYPE 6</v>
      </c>
      <c r="M947" s="1" t="s">
        <v>9472</v>
      </c>
      <c r="N947" s="1">
        <v>1048000</v>
      </c>
      <c r="O947" s="1">
        <v>1048114</v>
      </c>
      <c r="P947" s="1">
        <v>114</v>
      </c>
      <c r="Q947" s="1">
        <v>6</v>
      </c>
      <c r="R947" s="1">
        <v>14.7</v>
      </c>
      <c r="S947" s="1" t="s">
        <v>78</v>
      </c>
      <c r="T947" s="1" t="s">
        <v>555</v>
      </c>
      <c r="V947" s="1" t="s">
        <v>9690</v>
      </c>
      <c r="W947" s="1">
        <v>0</v>
      </c>
      <c r="X947" s="1" t="s">
        <v>58</v>
      </c>
    </row>
    <row r="948" spans="1:28" x14ac:dyDescent="0.2">
      <c r="A948" s="1">
        <f t="shared" si="56"/>
        <v>1048114</v>
      </c>
      <c r="B948" s="1">
        <f t="shared" si="56"/>
        <v>1048300</v>
      </c>
      <c r="C948" s="11" t="s">
        <v>52</v>
      </c>
      <c r="D948" s="12">
        <f>INDEX(families!$A:$A,MATCH(E948,families!$B:$B,0))</f>
        <v>2</v>
      </c>
      <c r="E948" s="1" t="str">
        <f t="shared" si="57"/>
        <v>FBE</v>
      </c>
      <c r="F948" s="1">
        <f t="shared" si="58"/>
        <v>14.7</v>
      </c>
      <c r="G948" s="1" t="str">
        <f t="shared" si="59"/>
        <v>14.7mm FBE</v>
      </c>
      <c r="H948" s="1" t="str">
        <f>_xlfn.CONCAT(TEXT(R948,"0.0"),"mm ",INDEX('Pipe Lookup'!D:D,MATCH('~17 Pipe Segmentation'!S948,'Pipe Lookup'!C:C,0))," TYPE ",Q948)</f>
        <v>14.7mm Fusion-Bonded Epoxy TYPE 5</v>
      </c>
      <c r="M948" s="1" t="s">
        <v>9472</v>
      </c>
      <c r="N948" s="1">
        <v>1048114</v>
      </c>
      <c r="O948" s="1">
        <v>1048300</v>
      </c>
      <c r="P948" s="1">
        <v>186</v>
      </c>
      <c r="Q948" s="1">
        <v>5</v>
      </c>
      <c r="R948" s="1">
        <v>14.7</v>
      </c>
      <c r="S948" s="1" t="s">
        <v>54</v>
      </c>
      <c r="T948" s="1" t="s">
        <v>555</v>
      </c>
      <c r="W948" s="1">
        <v>0</v>
      </c>
      <c r="X948" s="1" t="s">
        <v>58</v>
      </c>
    </row>
    <row r="949" spans="1:28" x14ac:dyDescent="0.2">
      <c r="A949" s="1">
        <f t="shared" si="56"/>
        <v>1048300</v>
      </c>
      <c r="B949" s="1">
        <f t="shared" si="56"/>
        <v>1048454.42</v>
      </c>
      <c r="C949" s="11" t="s">
        <v>52</v>
      </c>
      <c r="D949" s="12">
        <f>INDEX(families!$A:$A,MATCH(E949,families!$B:$B,0))</f>
        <v>2</v>
      </c>
      <c r="E949" s="1" t="str">
        <f t="shared" si="57"/>
        <v>FBE</v>
      </c>
      <c r="F949" s="1">
        <f t="shared" si="58"/>
        <v>14.7</v>
      </c>
      <c r="G949" s="1" t="str">
        <f t="shared" si="59"/>
        <v>14.7mm FBE</v>
      </c>
      <c r="H949" s="1" t="str">
        <f>_xlfn.CONCAT(TEXT(R949,"0.0"),"mm ",INDEX('Pipe Lookup'!D:D,MATCH('~17 Pipe Segmentation'!S949,'Pipe Lookup'!C:C,0))," TYPE ",Q949)</f>
        <v>14.7mm Fusion-Bonded Epoxy TYPE 5</v>
      </c>
      <c r="M949" s="1" t="s">
        <v>9472</v>
      </c>
      <c r="N949" s="1">
        <v>1048300</v>
      </c>
      <c r="O949" s="1">
        <v>1048454.42</v>
      </c>
      <c r="P949" s="1">
        <v>154.42000000004191</v>
      </c>
      <c r="Q949" s="1">
        <v>5</v>
      </c>
      <c r="R949" s="1">
        <v>14.7</v>
      </c>
      <c r="S949" s="1" t="s">
        <v>54</v>
      </c>
      <c r="T949" s="1" t="s">
        <v>560</v>
      </c>
      <c r="W949" s="1">
        <v>0</v>
      </c>
      <c r="X949" s="1" t="s">
        <v>58</v>
      </c>
    </row>
    <row r="950" spans="1:28" x14ac:dyDescent="0.2">
      <c r="A950" s="1">
        <f t="shared" si="56"/>
        <v>1048454.42</v>
      </c>
      <c r="B950" s="1">
        <f t="shared" si="56"/>
        <v>1048484.67</v>
      </c>
      <c r="C950" s="11" t="s">
        <v>52</v>
      </c>
      <c r="D950" s="12">
        <f>INDEX(families!$A:$A,MATCH(E950,families!$B:$B,0))</f>
        <v>1</v>
      </c>
      <c r="E950" s="1" t="str">
        <f t="shared" si="57"/>
        <v>ARO</v>
      </c>
      <c r="F950" s="1">
        <f t="shared" si="58"/>
        <v>14.7</v>
      </c>
      <c r="G950" s="1" t="str">
        <f t="shared" si="59"/>
        <v>14.7mm ARO</v>
      </c>
      <c r="H950" s="1" t="str">
        <f>_xlfn.CONCAT(TEXT(R950,"0.0"),"mm ",INDEX('Pipe Lookup'!D:D,MATCH('~17 Pipe Segmentation'!S950,'Pipe Lookup'!C:C,0))," TYPE ",Q950)</f>
        <v>14.7mm Abrasion-Resistant Overcoat TYPE 6</v>
      </c>
      <c r="M950" s="1" t="s">
        <v>9472</v>
      </c>
      <c r="N950" s="1">
        <v>1048454.42</v>
      </c>
      <c r="O950" s="1">
        <v>1048484.67</v>
      </c>
      <c r="P950" s="1">
        <v>30.25</v>
      </c>
      <c r="Q950" s="1">
        <v>6</v>
      </c>
      <c r="R950" s="1">
        <v>14.7</v>
      </c>
      <c r="S950" s="1" t="s">
        <v>78</v>
      </c>
      <c r="T950" s="1" t="s">
        <v>560</v>
      </c>
      <c r="W950" s="1">
        <v>0</v>
      </c>
      <c r="X950" s="1" t="s">
        <v>58</v>
      </c>
    </row>
    <row r="951" spans="1:28" x14ac:dyDescent="0.2">
      <c r="A951" s="1">
        <f t="shared" si="56"/>
        <v>1048484.67</v>
      </c>
      <c r="B951" s="1">
        <f t="shared" si="56"/>
        <v>1048692</v>
      </c>
      <c r="C951" s="11" t="s">
        <v>52</v>
      </c>
      <c r="D951" s="12">
        <f>INDEX(families!$A:$A,MATCH(E951,families!$B:$B,0))</f>
        <v>2</v>
      </c>
      <c r="E951" s="1" t="str">
        <f t="shared" si="57"/>
        <v>FBE</v>
      </c>
      <c r="F951" s="1">
        <f t="shared" si="58"/>
        <v>14.7</v>
      </c>
      <c r="G951" s="1" t="str">
        <f t="shared" si="59"/>
        <v>14.7mm FBE</v>
      </c>
      <c r="H951" s="1" t="str">
        <f>_xlfn.CONCAT(TEXT(R951,"0.0"),"mm ",INDEX('Pipe Lookup'!D:D,MATCH('~17 Pipe Segmentation'!S951,'Pipe Lookup'!C:C,0))," TYPE ",Q951)</f>
        <v>14.7mm Fusion-Bonded Epoxy TYPE 5</v>
      </c>
      <c r="M951" s="1" t="s">
        <v>9472</v>
      </c>
      <c r="N951" s="1">
        <v>1048484.67</v>
      </c>
      <c r="O951" s="1">
        <v>1048692</v>
      </c>
      <c r="P951" s="1">
        <v>207.32999999995809</v>
      </c>
      <c r="Q951" s="1">
        <v>5</v>
      </c>
      <c r="R951" s="1">
        <v>14.7</v>
      </c>
      <c r="S951" s="1" t="s">
        <v>54</v>
      </c>
      <c r="T951" s="1" t="s">
        <v>560</v>
      </c>
      <c r="W951" s="1">
        <v>0</v>
      </c>
      <c r="X951" s="1" t="s">
        <v>58</v>
      </c>
    </row>
    <row r="952" spans="1:28" x14ac:dyDescent="0.2">
      <c r="A952" s="1">
        <f t="shared" si="56"/>
        <v>1048692</v>
      </c>
      <c r="B952" s="1">
        <f t="shared" si="56"/>
        <v>1048752</v>
      </c>
      <c r="C952" s="11" t="s">
        <v>52</v>
      </c>
      <c r="D952" s="12">
        <f>INDEX(families!$A:$A,MATCH(E952,families!$B:$B,0))</f>
        <v>1</v>
      </c>
      <c r="E952" s="1" t="str">
        <f t="shared" si="57"/>
        <v>ARO</v>
      </c>
      <c r="F952" s="1">
        <f t="shared" si="58"/>
        <v>14.7</v>
      </c>
      <c r="G952" s="1" t="str">
        <f t="shared" si="59"/>
        <v>14.7mm ARO</v>
      </c>
      <c r="H952" s="1" t="str">
        <f>_xlfn.CONCAT(TEXT(R952,"0.0"),"mm ",INDEX('Pipe Lookup'!D:D,MATCH('~17 Pipe Segmentation'!S952,'Pipe Lookup'!C:C,0))," TYPE ",Q952)</f>
        <v>14.7mm Abrasion-Resistant Overcoat TYPE 6</v>
      </c>
      <c r="M952" s="1" t="s">
        <v>9472</v>
      </c>
      <c r="N952" s="1">
        <v>1048692</v>
      </c>
      <c r="O952" s="1">
        <v>1048752</v>
      </c>
      <c r="P952" s="1">
        <v>60</v>
      </c>
      <c r="Q952" s="1">
        <v>6</v>
      </c>
      <c r="R952" s="1">
        <v>14.7</v>
      </c>
      <c r="S952" s="1" t="s">
        <v>78</v>
      </c>
      <c r="T952" s="1" t="s">
        <v>560</v>
      </c>
      <c r="V952" s="1" t="s">
        <v>561</v>
      </c>
      <c r="W952" s="1">
        <v>0</v>
      </c>
      <c r="X952" s="1" t="s">
        <v>58</v>
      </c>
    </row>
    <row r="953" spans="1:28" x14ac:dyDescent="0.2">
      <c r="A953" s="1">
        <f t="shared" si="56"/>
        <v>1048752</v>
      </c>
      <c r="B953" s="1">
        <f t="shared" si="56"/>
        <v>1048776.01</v>
      </c>
      <c r="C953" s="11" t="s">
        <v>52</v>
      </c>
      <c r="D953" s="12">
        <f>INDEX(families!$A:$A,MATCH(E953,families!$B:$B,0))</f>
        <v>2</v>
      </c>
      <c r="E953" s="1" t="str">
        <f t="shared" si="57"/>
        <v>FBE</v>
      </c>
      <c r="F953" s="1">
        <f t="shared" si="58"/>
        <v>19</v>
      </c>
      <c r="G953" s="1" t="str">
        <f t="shared" si="59"/>
        <v>19.0mm FBE</v>
      </c>
      <c r="H953" s="1" t="str">
        <f>_xlfn.CONCAT(TEXT(R953,"0.0"),"mm ",INDEX('Pipe Lookup'!D:D,MATCH('~17 Pipe Segmentation'!S953,'Pipe Lookup'!C:C,0))," TYPE ",Q953)</f>
        <v>19.0mm Fusion-Bonded Epoxy TYPE 7</v>
      </c>
      <c r="M953" s="1" t="s">
        <v>9472</v>
      </c>
      <c r="N953" s="1">
        <v>1048752</v>
      </c>
      <c r="O953" s="1">
        <v>1048776.01</v>
      </c>
      <c r="P953" s="1">
        <v>24.010000000009313</v>
      </c>
      <c r="Q953" s="1">
        <v>7</v>
      </c>
      <c r="R953" s="1">
        <v>19</v>
      </c>
      <c r="S953" s="1" t="s">
        <v>54</v>
      </c>
      <c r="T953" s="1" t="s">
        <v>560</v>
      </c>
      <c r="W953" s="1">
        <v>0</v>
      </c>
      <c r="X953" s="1" t="s">
        <v>58</v>
      </c>
    </row>
    <row r="954" spans="1:28" x14ac:dyDescent="0.2">
      <c r="A954" s="1">
        <f t="shared" si="56"/>
        <v>1048776.01</v>
      </c>
      <c r="B954" s="1">
        <f t="shared" si="56"/>
        <v>1048781.42</v>
      </c>
      <c r="C954" s="11" t="s">
        <v>52</v>
      </c>
      <c r="D954" s="12">
        <f>INDEX(families!$A:$A,MATCH(E954,families!$B:$B,0))</f>
        <v>3</v>
      </c>
      <c r="E954" s="1" t="str">
        <f t="shared" si="57"/>
        <v>LE</v>
      </c>
      <c r="F954" s="1">
        <f t="shared" si="58"/>
        <v>19</v>
      </c>
      <c r="G954" s="1" t="str">
        <f t="shared" si="59"/>
        <v>19.0mm LE</v>
      </c>
      <c r="H954" s="1" t="str">
        <f>_xlfn.CONCAT(TEXT(R954,"0.0"),"mm ",INDEX('Pipe Lookup'!D:D,MATCH('~17 Pipe Segmentation'!S954,'Pipe Lookup'!C:C,0))," TYPE ",Q954)</f>
        <v>19.0mm Elbow TYPE 26</v>
      </c>
      <c r="M954" s="1" t="s">
        <v>9472</v>
      </c>
      <c r="N954" s="1">
        <v>1048776.01</v>
      </c>
      <c r="O954" s="1">
        <v>1048781.42</v>
      </c>
      <c r="P954" s="1">
        <v>5.409999999916181</v>
      </c>
      <c r="Q954" s="1">
        <v>26</v>
      </c>
      <c r="R954" s="1">
        <v>19</v>
      </c>
      <c r="S954" s="1" t="s">
        <v>56</v>
      </c>
      <c r="T954" s="1" t="s">
        <v>560</v>
      </c>
      <c r="V954" s="1" t="s">
        <v>562</v>
      </c>
      <c r="W954" s="1">
        <v>0</v>
      </c>
      <c r="X954" s="1" t="s">
        <v>58</v>
      </c>
    </row>
    <row r="955" spans="1:28" x14ac:dyDescent="0.2">
      <c r="A955" s="1">
        <f t="shared" si="56"/>
        <v>1048781.42</v>
      </c>
      <c r="B955" s="1">
        <f t="shared" si="56"/>
        <v>1048905.0900000001</v>
      </c>
      <c r="C955" s="11" t="s">
        <v>52</v>
      </c>
      <c r="D955" s="12">
        <f>INDEX(families!$A:$A,MATCH(E955,families!$B:$B,0))</f>
        <v>1</v>
      </c>
      <c r="E955" s="1" t="str">
        <f t="shared" si="57"/>
        <v>ARO</v>
      </c>
      <c r="F955" s="1">
        <f t="shared" si="58"/>
        <v>19</v>
      </c>
      <c r="G955" s="1" t="str">
        <f t="shared" si="59"/>
        <v>19.0mm ARO</v>
      </c>
      <c r="H955" s="1" t="str">
        <f>_xlfn.CONCAT(TEXT(R955,"0.0"),"mm ",INDEX('Pipe Lookup'!D:D,MATCH('~17 Pipe Segmentation'!S955,'Pipe Lookup'!C:C,0))," TYPE ",Q955)</f>
        <v>19.0mm Abrasion-Resistant Overcoat TYPE 8</v>
      </c>
      <c r="M955" s="1" t="s">
        <v>9472</v>
      </c>
      <c r="N955" s="1">
        <v>1048781.42</v>
      </c>
      <c r="O955" s="1">
        <v>1048905.0900000001</v>
      </c>
      <c r="P955" s="1">
        <v>123.67000000015832</v>
      </c>
      <c r="Q955" s="1">
        <v>8</v>
      </c>
      <c r="R955" s="1">
        <v>19</v>
      </c>
      <c r="S955" s="1" t="s">
        <v>78</v>
      </c>
      <c r="T955" s="1" t="s">
        <v>560</v>
      </c>
      <c r="V955" s="1" t="s">
        <v>563</v>
      </c>
      <c r="W955" s="1">
        <v>0</v>
      </c>
      <c r="X955" s="1" t="s">
        <v>58</v>
      </c>
    </row>
    <row r="956" spans="1:28" x14ac:dyDescent="0.2">
      <c r="A956" s="1">
        <f t="shared" si="56"/>
        <v>1048905.0900000001</v>
      </c>
      <c r="B956" s="1">
        <f t="shared" si="56"/>
        <v>1048914.31</v>
      </c>
      <c r="C956" s="11" t="s">
        <v>52</v>
      </c>
      <c r="D956" s="12">
        <f>INDEX(families!$A:$A,MATCH(E956,families!$B:$B,0))</f>
        <v>3</v>
      </c>
      <c r="E956" s="1" t="str">
        <f t="shared" si="57"/>
        <v>LE</v>
      </c>
      <c r="F956" s="1">
        <f t="shared" si="58"/>
        <v>19</v>
      </c>
      <c r="G956" s="1" t="str">
        <f t="shared" si="59"/>
        <v>19.0mm LE</v>
      </c>
      <c r="H956" s="1" t="str">
        <f>_xlfn.CONCAT(TEXT(R956,"0.0"),"mm ",INDEX('Pipe Lookup'!D:D,MATCH('~17 Pipe Segmentation'!S956,'Pipe Lookup'!C:C,0))," TYPE ",Q956)</f>
        <v>19.0mm Elbow TYPE 26</v>
      </c>
      <c r="M956" s="1" t="s">
        <v>9472</v>
      </c>
      <c r="N956" s="1">
        <v>1048905.0900000001</v>
      </c>
      <c r="O956" s="1">
        <v>1048914.31</v>
      </c>
      <c r="P956" s="1">
        <v>9.2199999999720603</v>
      </c>
      <c r="Q956" s="1">
        <v>26</v>
      </c>
      <c r="R956" s="1">
        <v>19</v>
      </c>
      <c r="S956" s="1" t="s">
        <v>56</v>
      </c>
      <c r="T956" s="1" t="s">
        <v>560</v>
      </c>
      <c r="V956" s="1" t="s">
        <v>564</v>
      </c>
      <c r="W956" s="1">
        <v>0</v>
      </c>
      <c r="X956" s="1" t="s">
        <v>58</v>
      </c>
    </row>
    <row r="957" spans="1:28" x14ac:dyDescent="0.2">
      <c r="A957" s="1">
        <f t="shared" si="56"/>
        <v>1048914.31</v>
      </c>
      <c r="B957" s="1">
        <f t="shared" si="56"/>
        <v>1048940.33</v>
      </c>
      <c r="C957" s="11" t="s">
        <v>52</v>
      </c>
      <c r="D957" s="12">
        <f>INDEX(families!$A:$A,MATCH(E957,families!$B:$B,0))</f>
        <v>2</v>
      </c>
      <c r="E957" s="1" t="str">
        <f t="shared" si="57"/>
        <v>FBE</v>
      </c>
      <c r="F957" s="1">
        <f t="shared" si="58"/>
        <v>19</v>
      </c>
      <c r="G957" s="1" t="str">
        <f t="shared" si="59"/>
        <v>19.0mm FBE</v>
      </c>
      <c r="H957" s="1" t="str">
        <f>_xlfn.CONCAT(TEXT(R957,"0.0"),"mm ",INDEX('Pipe Lookup'!D:D,MATCH('~17 Pipe Segmentation'!S957,'Pipe Lookup'!C:C,0))," TYPE ",Q957)</f>
        <v>19.0mm Fusion-Bonded Epoxy TYPE 7</v>
      </c>
      <c r="M957" s="1" t="s">
        <v>9472</v>
      </c>
      <c r="N957" s="1">
        <v>1048914.31</v>
      </c>
      <c r="O957" s="1">
        <v>1048940.33</v>
      </c>
      <c r="P957" s="1">
        <v>26.020000000018626</v>
      </c>
      <c r="Q957" s="1">
        <v>7</v>
      </c>
      <c r="R957" s="1">
        <v>19</v>
      </c>
      <c r="S957" s="1" t="s">
        <v>54</v>
      </c>
      <c r="T957" s="1" t="s">
        <v>560</v>
      </c>
      <c r="V957" s="1" t="s">
        <v>565</v>
      </c>
      <c r="W957" s="1">
        <v>0</v>
      </c>
      <c r="X957" s="1" t="s">
        <v>58</v>
      </c>
    </row>
    <row r="958" spans="1:28" x14ac:dyDescent="0.2">
      <c r="A958" s="1">
        <f t="shared" si="56"/>
        <v>1048940.33</v>
      </c>
      <c r="B958" s="1">
        <f t="shared" si="56"/>
        <v>1048945</v>
      </c>
      <c r="C958" s="11" t="s">
        <v>52</v>
      </c>
      <c r="D958" s="12">
        <f>INDEX(families!$A:$A,MATCH(E958,families!$B:$B,0))</f>
        <v>3</v>
      </c>
      <c r="E958" s="1" t="str">
        <f t="shared" si="57"/>
        <v>LE</v>
      </c>
      <c r="F958" s="1">
        <f t="shared" si="58"/>
        <v>19</v>
      </c>
      <c r="G958" s="1" t="str">
        <f t="shared" si="59"/>
        <v>19.0mm LE</v>
      </c>
      <c r="H958" s="1" t="str">
        <f>_xlfn.CONCAT(TEXT(R958,"0.0"),"mm ",INDEX('Pipe Lookup'!D:D,MATCH('~17 Pipe Segmentation'!S958,'Pipe Lookup'!C:C,0))," TYPE ",Q958)</f>
        <v>19.0mm Elbow TYPE 26</v>
      </c>
      <c r="M958" s="1" t="s">
        <v>9472</v>
      </c>
      <c r="N958" s="1">
        <v>1048940.33</v>
      </c>
      <c r="O958" s="1" t="s">
        <v>566</v>
      </c>
      <c r="P958" s="1">
        <v>4.6699999999254942</v>
      </c>
      <c r="Q958" s="1">
        <v>26</v>
      </c>
      <c r="R958" s="1">
        <v>19</v>
      </c>
      <c r="S958" s="1" t="s">
        <v>56</v>
      </c>
      <c r="T958" s="1" t="s">
        <v>560</v>
      </c>
      <c r="V958" s="1" t="s">
        <v>567</v>
      </c>
      <c r="W958" s="1">
        <v>0</v>
      </c>
      <c r="X958" s="1" t="s">
        <v>58</v>
      </c>
    </row>
    <row r="959" spans="1:28" x14ac:dyDescent="0.2">
      <c r="A959" s="1">
        <f t="shared" si="56"/>
        <v>1048945</v>
      </c>
      <c r="B959" s="1">
        <f t="shared" si="56"/>
        <v>1048980</v>
      </c>
      <c r="C959" s="11" t="s">
        <v>52</v>
      </c>
      <c r="D959" s="12">
        <f>INDEX(families!$A:$A,MATCH(E959,families!$B:$B,0))</f>
        <v>2</v>
      </c>
      <c r="E959" s="1" t="str">
        <f t="shared" si="57"/>
        <v>FBE</v>
      </c>
      <c r="F959" s="1">
        <f t="shared" si="58"/>
        <v>19</v>
      </c>
      <c r="G959" s="1" t="str">
        <f t="shared" si="59"/>
        <v>19.0mm FBE</v>
      </c>
      <c r="H959" s="1" t="str">
        <f>_xlfn.CONCAT(TEXT(R959,"0.0"),"mm ",INDEX('Pipe Lookup'!D:D,MATCH('~17 Pipe Segmentation'!S959,'Pipe Lookup'!C:C,0))," TYPE ",Q959)</f>
        <v>19.0mm Fusion-Bonded Epoxy TYPE 7</v>
      </c>
      <c r="M959" s="1" t="s">
        <v>9472</v>
      </c>
      <c r="N959" s="1" t="s">
        <v>566</v>
      </c>
      <c r="O959" s="1" t="s">
        <v>568</v>
      </c>
      <c r="P959" s="1">
        <v>35</v>
      </c>
      <c r="Q959" s="1">
        <v>7</v>
      </c>
      <c r="R959" s="1">
        <v>19</v>
      </c>
      <c r="S959" s="1" t="s">
        <v>54</v>
      </c>
      <c r="T959" s="1" t="s">
        <v>560</v>
      </c>
      <c r="W959" s="1">
        <v>0</v>
      </c>
      <c r="X959" s="1" t="s">
        <v>58</v>
      </c>
    </row>
    <row r="960" spans="1:28" x14ac:dyDescent="0.2">
      <c r="A960" s="1">
        <f t="shared" si="56"/>
        <v>1048980</v>
      </c>
      <c r="B960" s="1">
        <f t="shared" si="56"/>
        <v>1048985</v>
      </c>
      <c r="C960" s="11" t="s">
        <v>52</v>
      </c>
      <c r="D960" s="12">
        <f>INDEX(families!$A:$A,MATCH(E960,families!$B:$B,0))</f>
        <v>3</v>
      </c>
      <c r="E960" s="1" t="str">
        <f t="shared" si="57"/>
        <v>LE</v>
      </c>
      <c r="F960" s="1">
        <f t="shared" si="58"/>
        <v>19</v>
      </c>
      <c r="G960" s="1" t="str">
        <f t="shared" si="59"/>
        <v>19.0mm LE</v>
      </c>
      <c r="H960" s="1" t="str">
        <f>_xlfn.CONCAT(TEXT(R960,"0.0"),"mm ",INDEX('Pipe Lookup'!D:D,MATCH('~17 Pipe Segmentation'!S960,'Pipe Lookup'!C:C,0))," TYPE ",Q960)</f>
        <v>19.0mm Elbow TYPE 26</v>
      </c>
      <c r="M960" s="1" t="s">
        <v>9472</v>
      </c>
      <c r="N960" s="1" t="s">
        <v>568</v>
      </c>
      <c r="O960" s="1" t="s">
        <v>569</v>
      </c>
      <c r="P960" s="1">
        <v>5</v>
      </c>
      <c r="Q960" s="1">
        <v>26</v>
      </c>
      <c r="R960" s="1">
        <v>19</v>
      </c>
      <c r="S960" s="1" t="s">
        <v>56</v>
      </c>
      <c r="T960" s="1" t="s">
        <v>560</v>
      </c>
      <c r="V960" s="1" t="s">
        <v>570</v>
      </c>
      <c r="W960" s="1">
        <v>0</v>
      </c>
      <c r="X960" s="1" t="s">
        <v>58</v>
      </c>
      <c r="Y960" s="1">
        <v>1045986.72</v>
      </c>
      <c r="Z960" s="1">
        <v>1046008.42</v>
      </c>
      <c r="AA960" s="1">
        <v>21.700000000069849</v>
      </c>
      <c r="AB960" s="1">
        <v>7</v>
      </c>
    </row>
    <row r="961" spans="1:28" x14ac:dyDescent="0.2">
      <c r="A961" s="1">
        <f t="shared" si="56"/>
        <v>1048985</v>
      </c>
      <c r="B961" s="1">
        <f t="shared" si="56"/>
        <v>1049076</v>
      </c>
      <c r="C961" s="11" t="s">
        <v>52</v>
      </c>
      <c r="D961" s="12">
        <f>INDEX(families!$A:$A,MATCH(E961,families!$B:$B,0))</f>
        <v>2</v>
      </c>
      <c r="E961" s="1" t="str">
        <f t="shared" si="57"/>
        <v>FBE</v>
      </c>
      <c r="F961" s="1">
        <f t="shared" si="58"/>
        <v>19</v>
      </c>
      <c r="G961" s="1" t="str">
        <f t="shared" si="59"/>
        <v>19.0mm FBE</v>
      </c>
      <c r="H961" s="1" t="str">
        <f>_xlfn.CONCAT(TEXT(R961,"0.0"),"mm ",INDEX('Pipe Lookup'!D:D,MATCH('~17 Pipe Segmentation'!S961,'Pipe Lookup'!C:C,0))," TYPE ",Q961)</f>
        <v>19.0mm Fusion-Bonded Epoxy TYPE 7</v>
      </c>
      <c r="M961" s="1" t="s">
        <v>9472</v>
      </c>
      <c r="N961" s="1" t="s">
        <v>569</v>
      </c>
      <c r="O961" s="1" t="s">
        <v>9691</v>
      </c>
      <c r="P961" s="1">
        <v>91</v>
      </c>
      <c r="Q961" s="1">
        <v>7</v>
      </c>
      <c r="R961" s="1">
        <v>19</v>
      </c>
      <c r="S961" s="1" t="s">
        <v>54</v>
      </c>
      <c r="T961" s="1" t="s">
        <v>560</v>
      </c>
      <c r="W961" s="1">
        <v>0</v>
      </c>
      <c r="X961" s="1" t="s">
        <v>58</v>
      </c>
    </row>
    <row r="962" spans="1:28" x14ac:dyDescent="0.2">
      <c r="A962" s="1">
        <f t="shared" ref="A962:B1025" si="60">IF(OR(AND(ISNUMBER(N962),N962&gt;0),ISNUMBER(SEARCH("+",N962))),IF(NOT(ISNUMBER(N962)),1000*LEFT(N962,SEARCH("+",N962)-1)+MID(N962,SEARCH("+",N962)+1,3)+RIGHT(N962,3),N962),"")</f>
        <v>1049076</v>
      </c>
      <c r="B962" s="1">
        <f t="shared" si="60"/>
        <v>1049080</v>
      </c>
      <c r="C962" s="11" t="s">
        <v>52</v>
      </c>
      <c r="D962" s="12">
        <f>INDEX(families!$A:$A,MATCH(E962,families!$B:$B,0))</f>
        <v>3</v>
      </c>
      <c r="E962" s="1" t="str">
        <f t="shared" si="57"/>
        <v>LE</v>
      </c>
      <c r="F962" s="1">
        <f t="shared" si="58"/>
        <v>19</v>
      </c>
      <c r="G962" s="1" t="str">
        <f t="shared" si="59"/>
        <v>19.0mm LE</v>
      </c>
      <c r="H962" s="1" t="str">
        <f>_xlfn.CONCAT(TEXT(R962,"0.0"),"mm ",INDEX('Pipe Lookup'!D:D,MATCH('~17 Pipe Segmentation'!S962,'Pipe Lookup'!C:C,0))," TYPE ",Q962)</f>
        <v>19.0mm Elbow TYPE 26</v>
      </c>
      <c r="M962" s="1" t="s">
        <v>9472</v>
      </c>
      <c r="N962" s="1" t="s">
        <v>9691</v>
      </c>
      <c r="O962" s="1" t="s">
        <v>9692</v>
      </c>
      <c r="P962" s="1">
        <v>4</v>
      </c>
      <c r="Q962" s="1">
        <v>26</v>
      </c>
      <c r="R962" s="1">
        <v>19</v>
      </c>
      <c r="S962" s="1" t="s">
        <v>56</v>
      </c>
      <c r="T962" s="1" t="s">
        <v>560</v>
      </c>
      <c r="V962" s="1" t="s">
        <v>573</v>
      </c>
      <c r="W962" s="1">
        <v>0</v>
      </c>
      <c r="X962" s="1" t="s">
        <v>58</v>
      </c>
      <c r="Y962" s="1">
        <v>1046008.42</v>
      </c>
      <c r="Z962" s="1">
        <v>1046205.95</v>
      </c>
      <c r="AA962" s="1">
        <v>197.52999999991152</v>
      </c>
      <c r="AB962" s="1">
        <v>6</v>
      </c>
    </row>
    <row r="963" spans="1:28" x14ac:dyDescent="0.2">
      <c r="A963" s="1">
        <f t="shared" si="60"/>
        <v>1049080</v>
      </c>
      <c r="B963" s="1">
        <f t="shared" si="60"/>
        <v>1049088</v>
      </c>
      <c r="C963" s="11" t="s">
        <v>52</v>
      </c>
      <c r="D963" s="12">
        <f>INDEX(families!$A:$A,MATCH(E963,families!$B:$B,0))</f>
        <v>2</v>
      </c>
      <c r="E963" s="1" t="str">
        <f t="shared" ref="E963:E1026" si="61">TRIM(LEFT(S963,3))</f>
        <v>FBE</v>
      </c>
      <c r="F963" s="1">
        <f t="shared" ref="F963:F1026" si="62">R963</f>
        <v>19</v>
      </c>
      <c r="G963" s="1" t="str">
        <f t="shared" ref="G963:G1026" si="63">_xlfn.CONCAT(TEXT(R963,"0.0"),"mm ",S963)</f>
        <v>19.0mm FBE</v>
      </c>
      <c r="H963" s="1" t="str">
        <f>_xlfn.CONCAT(TEXT(R963,"0.0"),"mm ",INDEX('Pipe Lookup'!D:D,MATCH('~17 Pipe Segmentation'!S963,'Pipe Lookup'!C:C,0))," TYPE ",Q963)</f>
        <v>19.0mm Fusion-Bonded Epoxy TYPE 7</v>
      </c>
      <c r="M963" s="1" t="s">
        <v>9472</v>
      </c>
      <c r="N963" s="1" t="s">
        <v>9692</v>
      </c>
      <c r="O963" s="1" t="s">
        <v>574</v>
      </c>
      <c r="P963" s="1">
        <v>8</v>
      </c>
      <c r="Q963" s="1">
        <v>7</v>
      </c>
      <c r="R963" s="1">
        <v>19</v>
      </c>
      <c r="S963" s="1" t="s">
        <v>54</v>
      </c>
      <c r="T963" s="1" t="s">
        <v>560</v>
      </c>
      <c r="W963" s="1">
        <v>0</v>
      </c>
      <c r="X963" s="1" t="s">
        <v>58</v>
      </c>
    </row>
    <row r="964" spans="1:28" x14ac:dyDescent="0.2">
      <c r="A964" s="1">
        <f t="shared" si="60"/>
        <v>1049088</v>
      </c>
      <c r="B964" s="1">
        <f t="shared" si="60"/>
        <v>1049093</v>
      </c>
      <c r="C964" s="11" t="s">
        <v>52</v>
      </c>
      <c r="D964" s="12">
        <f>INDEX(families!$A:$A,MATCH(E964,families!$B:$B,0))</f>
        <v>3</v>
      </c>
      <c r="E964" s="1" t="str">
        <f t="shared" si="61"/>
        <v>LE</v>
      </c>
      <c r="F964" s="1">
        <f t="shared" si="62"/>
        <v>19</v>
      </c>
      <c r="G964" s="1" t="str">
        <f t="shared" si="63"/>
        <v>19.0mm LE</v>
      </c>
      <c r="H964" s="1" t="str">
        <f>_xlfn.CONCAT(TEXT(R964,"0.0"),"mm ",INDEX('Pipe Lookup'!D:D,MATCH('~17 Pipe Segmentation'!S964,'Pipe Lookup'!C:C,0))," TYPE ",Q964)</f>
        <v>19.0mm Elbow TYPE 26</v>
      </c>
      <c r="M964" s="1" t="s">
        <v>9472</v>
      </c>
      <c r="N964" s="1" t="s">
        <v>574</v>
      </c>
      <c r="O964" s="1" t="s">
        <v>575</v>
      </c>
      <c r="P964" s="1">
        <v>5</v>
      </c>
      <c r="Q964" s="1">
        <v>26</v>
      </c>
      <c r="R964" s="1">
        <v>19</v>
      </c>
      <c r="S964" s="1" t="s">
        <v>56</v>
      </c>
      <c r="T964" s="1" t="s">
        <v>560</v>
      </c>
      <c r="V964" s="1" t="s">
        <v>576</v>
      </c>
      <c r="W964" s="1">
        <v>0</v>
      </c>
      <c r="X964" s="1" t="s">
        <v>58</v>
      </c>
    </row>
    <row r="965" spans="1:28" x14ac:dyDescent="0.2">
      <c r="A965" s="1">
        <f t="shared" si="60"/>
        <v>1049093</v>
      </c>
      <c r="B965" s="1">
        <f t="shared" si="60"/>
        <v>1049151</v>
      </c>
      <c r="C965" s="11" t="s">
        <v>52</v>
      </c>
      <c r="D965" s="12">
        <f>INDEX(families!$A:$A,MATCH(E965,families!$B:$B,0))</f>
        <v>2</v>
      </c>
      <c r="E965" s="1" t="str">
        <f t="shared" si="61"/>
        <v>FBE</v>
      </c>
      <c r="F965" s="1">
        <f t="shared" si="62"/>
        <v>19</v>
      </c>
      <c r="G965" s="1" t="str">
        <f t="shared" si="63"/>
        <v>19.0mm FBE</v>
      </c>
      <c r="H965" s="1" t="str">
        <f>_xlfn.CONCAT(TEXT(R965,"0.0"),"mm ",INDEX('Pipe Lookup'!D:D,MATCH('~17 Pipe Segmentation'!S965,'Pipe Lookup'!C:C,0))," TYPE ",Q965)</f>
        <v>19.0mm Fusion-Bonded Epoxy TYPE 7</v>
      </c>
      <c r="M965" s="1" t="s">
        <v>9472</v>
      </c>
      <c r="N965" s="1" t="s">
        <v>575</v>
      </c>
      <c r="O965" s="1" t="s">
        <v>9693</v>
      </c>
      <c r="P965" s="1">
        <v>58</v>
      </c>
      <c r="Q965" s="1">
        <v>7</v>
      </c>
      <c r="R965" s="1">
        <v>19</v>
      </c>
      <c r="S965" s="1" t="s">
        <v>54</v>
      </c>
      <c r="T965" s="1" t="s">
        <v>560</v>
      </c>
      <c r="V965" s="1" t="s">
        <v>578</v>
      </c>
      <c r="W965" s="1">
        <v>0</v>
      </c>
      <c r="X965" s="1" t="s">
        <v>58</v>
      </c>
    </row>
    <row r="966" spans="1:28" x14ac:dyDescent="0.2">
      <c r="A966" s="1">
        <f t="shared" si="60"/>
        <v>1049151</v>
      </c>
      <c r="B966" s="1">
        <f t="shared" si="60"/>
        <v>1049157</v>
      </c>
      <c r="C966" s="11" t="s">
        <v>52</v>
      </c>
      <c r="D966" s="12">
        <f>INDEX(families!$A:$A,MATCH(E966,families!$B:$B,0))</f>
        <v>3</v>
      </c>
      <c r="E966" s="1" t="str">
        <f t="shared" si="61"/>
        <v>LE</v>
      </c>
      <c r="F966" s="1">
        <f t="shared" si="62"/>
        <v>19</v>
      </c>
      <c r="G966" s="1" t="str">
        <f t="shared" si="63"/>
        <v>19.0mm LE</v>
      </c>
      <c r="H966" s="1" t="str">
        <f>_xlfn.CONCAT(TEXT(R966,"0.0"),"mm ",INDEX('Pipe Lookup'!D:D,MATCH('~17 Pipe Segmentation'!S966,'Pipe Lookup'!C:C,0))," TYPE ",Q966)</f>
        <v>19.0mm Elbow TYPE 26</v>
      </c>
      <c r="M966" s="1" t="s">
        <v>9472</v>
      </c>
      <c r="N966" s="1" t="s">
        <v>9693</v>
      </c>
      <c r="O966" s="1" t="s">
        <v>9694</v>
      </c>
      <c r="P966" s="1">
        <v>6</v>
      </c>
      <c r="Q966" s="1">
        <v>26</v>
      </c>
      <c r="R966" s="1">
        <v>19</v>
      </c>
      <c r="S966" s="1" t="s">
        <v>56</v>
      </c>
      <c r="T966" s="1" t="s">
        <v>560</v>
      </c>
      <c r="V966" s="1" t="s">
        <v>580</v>
      </c>
      <c r="W966" s="1">
        <v>0</v>
      </c>
      <c r="X966" s="1" t="s">
        <v>58</v>
      </c>
      <c r="Y966" s="1">
        <v>1046205.95</v>
      </c>
      <c r="Z966" s="1">
        <v>1046229.95</v>
      </c>
      <c r="AA966" s="1">
        <v>24</v>
      </c>
      <c r="AB966" s="1">
        <v>8</v>
      </c>
    </row>
    <row r="967" spans="1:28" x14ac:dyDescent="0.2">
      <c r="A967" s="1">
        <f t="shared" si="60"/>
        <v>1049157</v>
      </c>
      <c r="B967" s="1">
        <f t="shared" si="60"/>
        <v>1049175</v>
      </c>
      <c r="C967" s="11" t="s">
        <v>52</v>
      </c>
      <c r="D967" s="12">
        <f>INDEX(families!$A:$A,MATCH(E967,families!$B:$B,0))</f>
        <v>2</v>
      </c>
      <c r="E967" s="1" t="str">
        <f t="shared" si="61"/>
        <v>FBE</v>
      </c>
      <c r="F967" s="1">
        <f t="shared" si="62"/>
        <v>19</v>
      </c>
      <c r="G967" s="1" t="str">
        <f t="shared" si="63"/>
        <v>19.0mm FBE</v>
      </c>
      <c r="H967" s="1" t="str">
        <f>_xlfn.CONCAT(TEXT(R967,"0.0"),"mm ",INDEX('Pipe Lookup'!D:D,MATCH('~17 Pipe Segmentation'!S967,'Pipe Lookup'!C:C,0))," TYPE ",Q967)</f>
        <v>19.0mm Fusion-Bonded Epoxy TYPE 7</v>
      </c>
      <c r="M967" s="1" t="s">
        <v>9472</v>
      </c>
      <c r="N967" s="1" t="s">
        <v>9694</v>
      </c>
      <c r="O967" s="1" t="s">
        <v>9695</v>
      </c>
      <c r="P967" s="1">
        <v>18</v>
      </c>
      <c r="Q967" s="1">
        <v>7</v>
      </c>
      <c r="R967" s="1">
        <v>19</v>
      </c>
      <c r="S967" s="1" t="s">
        <v>54</v>
      </c>
      <c r="T967" s="1" t="s">
        <v>560</v>
      </c>
      <c r="W967" s="1">
        <v>0</v>
      </c>
      <c r="X967" s="1" t="s">
        <v>58</v>
      </c>
    </row>
    <row r="968" spans="1:28" x14ac:dyDescent="0.2">
      <c r="A968" s="1">
        <f t="shared" si="60"/>
        <v>1049175</v>
      </c>
      <c r="B968" s="1">
        <f t="shared" si="60"/>
        <v>1049182</v>
      </c>
      <c r="C968" s="11" t="s">
        <v>52</v>
      </c>
      <c r="D968" s="12">
        <f>INDEX(families!$A:$A,MATCH(E968,families!$B:$B,0))</f>
        <v>3</v>
      </c>
      <c r="E968" s="1" t="str">
        <f t="shared" si="61"/>
        <v>LE</v>
      </c>
      <c r="F968" s="1">
        <f t="shared" si="62"/>
        <v>19</v>
      </c>
      <c r="G968" s="1" t="str">
        <f t="shared" si="63"/>
        <v>19.0mm LE</v>
      </c>
      <c r="H968" s="1" t="str">
        <f>_xlfn.CONCAT(TEXT(R968,"0.0"),"mm ",INDEX('Pipe Lookup'!D:D,MATCH('~17 Pipe Segmentation'!S968,'Pipe Lookup'!C:C,0))," TYPE ",Q968)</f>
        <v>19.0mm Elbow TYPE 26</v>
      </c>
      <c r="M968" s="1" t="s">
        <v>9472</v>
      </c>
      <c r="N968" s="1" t="s">
        <v>9695</v>
      </c>
      <c r="O968" s="1" t="s">
        <v>9696</v>
      </c>
      <c r="P968" s="1">
        <v>7</v>
      </c>
      <c r="Q968" s="1">
        <v>26</v>
      </c>
      <c r="R968" s="1">
        <v>19</v>
      </c>
      <c r="S968" s="1" t="s">
        <v>56</v>
      </c>
      <c r="T968" s="1" t="s">
        <v>560</v>
      </c>
      <c r="V968" s="1" t="s">
        <v>583</v>
      </c>
      <c r="W968" s="1">
        <v>0</v>
      </c>
      <c r="X968" s="1" t="s">
        <v>58</v>
      </c>
    </row>
    <row r="969" spans="1:28" x14ac:dyDescent="0.2">
      <c r="A969" s="1">
        <f t="shared" si="60"/>
        <v>1049182</v>
      </c>
      <c r="B969" s="1">
        <f t="shared" si="60"/>
        <v>1049188</v>
      </c>
      <c r="C969" s="11" t="s">
        <v>52</v>
      </c>
      <c r="D969" s="12">
        <f>INDEX(families!$A:$A,MATCH(E969,families!$B:$B,0))</f>
        <v>2</v>
      </c>
      <c r="E969" s="1" t="str">
        <f t="shared" si="61"/>
        <v>FBE</v>
      </c>
      <c r="F969" s="1">
        <f t="shared" si="62"/>
        <v>19</v>
      </c>
      <c r="G969" s="1" t="str">
        <f t="shared" si="63"/>
        <v>19.0mm FBE</v>
      </c>
      <c r="H969" s="1" t="str">
        <f>_xlfn.CONCAT(TEXT(R969,"0.0"),"mm ",INDEX('Pipe Lookup'!D:D,MATCH('~17 Pipe Segmentation'!S969,'Pipe Lookup'!C:C,0))," TYPE ",Q969)</f>
        <v>19.0mm Fusion-Bonded Epoxy TYPE 7</v>
      </c>
      <c r="M969" s="1" t="s">
        <v>9472</v>
      </c>
      <c r="N969" s="1" t="s">
        <v>9696</v>
      </c>
      <c r="O969" s="1" t="s">
        <v>9697</v>
      </c>
      <c r="P969" s="1">
        <v>6</v>
      </c>
      <c r="Q969" s="1">
        <v>7</v>
      </c>
      <c r="R969" s="1">
        <v>19</v>
      </c>
      <c r="S969" s="1" t="s">
        <v>54</v>
      </c>
      <c r="T969" s="1" t="s">
        <v>560</v>
      </c>
      <c r="W969" s="1">
        <v>0</v>
      </c>
      <c r="X969" s="1" t="s">
        <v>58</v>
      </c>
    </row>
    <row r="970" spans="1:28" x14ac:dyDescent="0.2">
      <c r="A970" s="1">
        <f t="shared" si="60"/>
        <v>1049188</v>
      </c>
      <c r="B970" s="1">
        <f t="shared" si="60"/>
        <v>1049218</v>
      </c>
      <c r="C970" s="11" t="s">
        <v>52</v>
      </c>
      <c r="D970" s="12">
        <f>INDEX(families!$A:$A,MATCH(E970,families!$B:$B,0))</f>
        <v>2</v>
      </c>
      <c r="E970" s="1" t="str">
        <f t="shared" si="61"/>
        <v>FBE</v>
      </c>
      <c r="F970" s="1">
        <f t="shared" si="62"/>
        <v>21.5</v>
      </c>
      <c r="G970" s="1" t="str">
        <f t="shared" si="63"/>
        <v>21.5mm FBE</v>
      </c>
      <c r="H970" s="1" t="str">
        <f>_xlfn.CONCAT(TEXT(R970,"0.0"),"mm ",INDEX('Pipe Lookup'!D:D,MATCH('~17 Pipe Segmentation'!S970,'Pipe Lookup'!C:C,0))," TYPE ",Q970)</f>
        <v>21.5mm Fusion-Bonded Epoxy TYPE 34</v>
      </c>
      <c r="M970" s="1" t="s">
        <v>9472</v>
      </c>
      <c r="N970" s="1" t="s">
        <v>9697</v>
      </c>
      <c r="O970" s="1" t="s">
        <v>585</v>
      </c>
      <c r="P970" s="1">
        <v>30</v>
      </c>
      <c r="Q970" s="1">
        <v>34</v>
      </c>
      <c r="R970" s="1">
        <v>21.5</v>
      </c>
      <c r="S970" s="1" t="s">
        <v>54</v>
      </c>
      <c r="T970" s="1" t="s">
        <v>560</v>
      </c>
      <c r="V970" s="1" t="s">
        <v>586</v>
      </c>
      <c r="W970" s="1">
        <v>0</v>
      </c>
      <c r="X970" s="1" t="s">
        <v>58</v>
      </c>
    </row>
    <row r="971" spans="1:28" x14ac:dyDescent="0.2">
      <c r="A971" s="1">
        <f t="shared" si="60"/>
        <v>1049220</v>
      </c>
      <c r="B971" s="1">
        <f t="shared" si="60"/>
        <v>1050331</v>
      </c>
      <c r="C971" s="11" t="s">
        <v>52</v>
      </c>
      <c r="D971" s="12">
        <f>INDEX(families!$A:$A,MATCH(E971,families!$B:$B,0))</f>
        <v>2</v>
      </c>
      <c r="E971" s="1" t="str">
        <f t="shared" si="61"/>
        <v>FBE</v>
      </c>
      <c r="F971" s="1">
        <f t="shared" si="62"/>
        <v>21.5</v>
      </c>
      <c r="G971" s="1" t="str">
        <f t="shared" si="63"/>
        <v>21.5mm FBE</v>
      </c>
      <c r="H971" s="1" t="str">
        <f>_xlfn.CONCAT(TEXT(R971,"0.0"),"mm ",INDEX('Pipe Lookup'!D:D,MATCH('~17 Pipe Segmentation'!S971,'Pipe Lookup'!C:C,0))," TYPE ",Q971)</f>
        <v>21.5mm Fusion-Bonded Epoxy TYPE 34</v>
      </c>
      <c r="M971" s="1" t="s">
        <v>9472</v>
      </c>
      <c r="N971" s="1">
        <v>1049220</v>
      </c>
      <c r="O971" s="1">
        <v>1050331</v>
      </c>
      <c r="P971" s="1">
        <v>1111</v>
      </c>
      <c r="Q971" s="1">
        <v>34</v>
      </c>
      <c r="R971" s="1">
        <v>21.5</v>
      </c>
      <c r="S971" s="1" t="s">
        <v>54</v>
      </c>
      <c r="T971" s="1" t="s">
        <v>560</v>
      </c>
      <c r="W971" s="1" t="s">
        <v>173</v>
      </c>
      <c r="X971" s="1" t="s">
        <v>84</v>
      </c>
    </row>
    <row r="972" spans="1:28" x14ac:dyDescent="0.2">
      <c r="A972" s="1">
        <f t="shared" si="60"/>
        <v>1050331</v>
      </c>
      <c r="B972" s="1">
        <f t="shared" si="60"/>
        <v>1050336</v>
      </c>
      <c r="C972" s="11" t="s">
        <v>52</v>
      </c>
      <c r="D972" s="12">
        <f>INDEX(families!$A:$A,MATCH(E972,families!$B:$B,0))</f>
        <v>3</v>
      </c>
      <c r="E972" s="1" t="str">
        <f t="shared" si="61"/>
        <v>LE</v>
      </c>
      <c r="F972" s="1">
        <f t="shared" si="62"/>
        <v>23.7</v>
      </c>
      <c r="G972" s="1" t="str">
        <f t="shared" si="63"/>
        <v>23.7mm LE</v>
      </c>
      <c r="H972" s="1" t="str">
        <f>_xlfn.CONCAT(TEXT(R972,"0.0"),"mm ",INDEX('Pipe Lookup'!D:D,MATCH('~17 Pipe Segmentation'!S972,'Pipe Lookup'!C:C,0))," TYPE ",Q972)</f>
        <v>23.7mm Elbow TYPE 28</v>
      </c>
      <c r="M972" s="1" t="s">
        <v>9472</v>
      </c>
      <c r="N972" s="1">
        <v>1050331</v>
      </c>
      <c r="O972" s="1" t="s">
        <v>9698</v>
      </c>
      <c r="P972" s="1">
        <v>5</v>
      </c>
      <c r="Q972" s="1">
        <v>28</v>
      </c>
      <c r="R972" s="1">
        <v>23.7</v>
      </c>
      <c r="S972" s="1" t="s">
        <v>56</v>
      </c>
      <c r="T972" s="1" t="s">
        <v>560</v>
      </c>
      <c r="V972" s="1" t="s">
        <v>9699</v>
      </c>
      <c r="W972" s="1">
        <v>0</v>
      </c>
      <c r="X972" s="1" t="s">
        <v>58</v>
      </c>
    </row>
    <row r="973" spans="1:28" x14ac:dyDescent="0.2">
      <c r="A973" s="1">
        <f t="shared" si="60"/>
        <v>1050336</v>
      </c>
      <c r="B973" s="1">
        <f t="shared" si="60"/>
        <v>1050350</v>
      </c>
      <c r="C973" s="11" t="s">
        <v>52</v>
      </c>
      <c r="D973" s="12">
        <f>INDEX(families!$A:$A,MATCH(E973,families!$B:$B,0))</f>
        <v>2</v>
      </c>
      <c r="E973" s="1" t="str">
        <f t="shared" si="61"/>
        <v>FBE</v>
      </c>
      <c r="F973" s="1">
        <f t="shared" si="62"/>
        <v>21.5</v>
      </c>
      <c r="G973" s="1" t="str">
        <f t="shared" si="63"/>
        <v>21.5mm FBE</v>
      </c>
      <c r="H973" s="1" t="str">
        <f>_xlfn.CONCAT(TEXT(R973,"0.0"),"mm ",INDEX('Pipe Lookup'!D:D,MATCH('~17 Pipe Segmentation'!S973,'Pipe Lookup'!C:C,0))," TYPE ",Q973)</f>
        <v>21.5mm Fusion-Bonded Epoxy TYPE 34</v>
      </c>
      <c r="M973" s="1" t="s">
        <v>9472</v>
      </c>
      <c r="N973" s="1" t="s">
        <v>9698</v>
      </c>
      <c r="O973" s="1" t="s">
        <v>9700</v>
      </c>
      <c r="P973" s="1">
        <v>14</v>
      </c>
      <c r="Q973" s="1">
        <v>34</v>
      </c>
      <c r="R973" s="1">
        <v>21.5</v>
      </c>
      <c r="S973" s="1" t="s">
        <v>54</v>
      </c>
      <c r="T973" s="1" t="s">
        <v>560</v>
      </c>
      <c r="W973" s="1">
        <v>0</v>
      </c>
      <c r="X973" s="1" t="s">
        <v>58</v>
      </c>
    </row>
    <row r="974" spans="1:28" x14ac:dyDescent="0.2">
      <c r="A974" s="1">
        <f t="shared" si="60"/>
        <v>1050350</v>
      </c>
      <c r="B974" s="1">
        <f t="shared" si="60"/>
        <v>1050355</v>
      </c>
      <c r="C974" s="11" t="s">
        <v>52</v>
      </c>
      <c r="D974" s="12">
        <f>INDEX(families!$A:$A,MATCH(E974,families!$B:$B,0))</f>
        <v>3</v>
      </c>
      <c r="E974" s="1" t="str">
        <f t="shared" si="61"/>
        <v>LE</v>
      </c>
      <c r="F974" s="1">
        <f t="shared" si="62"/>
        <v>23.7</v>
      </c>
      <c r="G974" s="1" t="str">
        <f t="shared" si="63"/>
        <v>23.7mm LE</v>
      </c>
      <c r="H974" s="1" t="str">
        <f>_xlfn.CONCAT(TEXT(R974,"0.0"),"mm ",INDEX('Pipe Lookup'!D:D,MATCH('~17 Pipe Segmentation'!S974,'Pipe Lookup'!C:C,0))," TYPE ",Q974)</f>
        <v>23.7mm Elbow TYPE 28</v>
      </c>
      <c r="M974" s="1" t="s">
        <v>9472</v>
      </c>
      <c r="N974" s="1" t="s">
        <v>9700</v>
      </c>
      <c r="O974" s="1" t="s">
        <v>9701</v>
      </c>
      <c r="P974" s="1">
        <v>5</v>
      </c>
      <c r="Q974" s="1">
        <v>28</v>
      </c>
      <c r="R974" s="1">
        <v>23.7</v>
      </c>
      <c r="S974" s="1" t="s">
        <v>56</v>
      </c>
      <c r="T974" s="1" t="s">
        <v>560</v>
      </c>
      <c r="V974" s="1" t="s">
        <v>9702</v>
      </c>
      <c r="W974" s="1">
        <v>0</v>
      </c>
      <c r="X974" s="1" t="s">
        <v>58</v>
      </c>
    </row>
    <row r="975" spans="1:28" x14ac:dyDescent="0.2">
      <c r="A975" s="1">
        <f t="shared" si="60"/>
        <v>1050355</v>
      </c>
      <c r="B975" s="1">
        <f t="shared" si="60"/>
        <v>1050869</v>
      </c>
      <c r="C975" s="11" t="s">
        <v>52</v>
      </c>
      <c r="D975" s="12">
        <f>INDEX(families!$A:$A,MATCH(E975,families!$B:$B,0))</f>
        <v>2</v>
      </c>
      <c r="E975" s="1" t="str">
        <f t="shared" si="61"/>
        <v>FBE</v>
      </c>
      <c r="F975" s="1">
        <f t="shared" si="62"/>
        <v>19</v>
      </c>
      <c r="G975" s="1" t="str">
        <f t="shared" si="63"/>
        <v>19.0mm FBE</v>
      </c>
      <c r="H975" s="1" t="str">
        <f>_xlfn.CONCAT(TEXT(R975,"0.0"),"mm ",INDEX('Pipe Lookup'!D:D,MATCH('~17 Pipe Segmentation'!S975,'Pipe Lookup'!C:C,0))," TYPE ",Q975)</f>
        <v>19.0mm Fusion-Bonded Epoxy TYPE 7</v>
      </c>
      <c r="M975" s="1" t="s">
        <v>9472</v>
      </c>
      <c r="N975" s="1" t="s">
        <v>9701</v>
      </c>
      <c r="O975" s="1" t="s">
        <v>9703</v>
      </c>
      <c r="P975" s="1">
        <v>514</v>
      </c>
      <c r="Q975" s="1">
        <v>7</v>
      </c>
      <c r="R975" s="1">
        <v>19</v>
      </c>
      <c r="S975" s="1" t="s">
        <v>54</v>
      </c>
      <c r="T975" s="1" t="s">
        <v>560</v>
      </c>
      <c r="W975" s="1">
        <v>0</v>
      </c>
      <c r="X975" s="1" t="s">
        <v>58</v>
      </c>
    </row>
    <row r="976" spans="1:28" x14ac:dyDescent="0.2">
      <c r="A976" s="1">
        <f t="shared" si="60"/>
        <v>1050869</v>
      </c>
      <c r="B976" s="1">
        <f t="shared" si="60"/>
        <v>1050874</v>
      </c>
      <c r="C976" s="11" t="s">
        <v>52</v>
      </c>
      <c r="D976" s="12">
        <f>INDEX(families!$A:$A,MATCH(E976,families!$B:$B,0))</f>
        <v>3</v>
      </c>
      <c r="E976" s="1" t="str">
        <f t="shared" si="61"/>
        <v>LE</v>
      </c>
      <c r="F976" s="1">
        <f t="shared" si="62"/>
        <v>19</v>
      </c>
      <c r="G976" s="1" t="str">
        <f t="shared" si="63"/>
        <v>19.0mm LE</v>
      </c>
      <c r="H976" s="1" t="str">
        <f>_xlfn.CONCAT(TEXT(R976,"0.0"),"mm ",INDEX('Pipe Lookup'!D:D,MATCH('~17 Pipe Segmentation'!S976,'Pipe Lookup'!C:C,0))," TYPE ",Q976)</f>
        <v>19.0mm Elbow TYPE 26</v>
      </c>
      <c r="M976" s="1" t="s">
        <v>9472</v>
      </c>
      <c r="N976" s="1" t="s">
        <v>9703</v>
      </c>
      <c r="O976" s="1" t="s">
        <v>9704</v>
      </c>
      <c r="P976" s="1">
        <v>5</v>
      </c>
      <c r="Q976" s="1">
        <v>26</v>
      </c>
      <c r="R976" s="1">
        <v>19</v>
      </c>
      <c r="S976" s="1" t="s">
        <v>56</v>
      </c>
      <c r="T976" s="1" t="s">
        <v>560</v>
      </c>
      <c r="V976" s="1" t="s">
        <v>587</v>
      </c>
      <c r="W976" s="1">
        <v>0</v>
      </c>
      <c r="X976" s="1" t="s">
        <v>58</v>
      </c>
    </row>
    <row r="977" spans="1:28" x14ac:dyDescent="0.2">
      <c r="A977" s="1">
        <f t="shared" si="60"/>
        <v>1050874</v>
      </c>
      <c r="B977" s="1">
        <f t="shared" si="60"/>
        <v>1051200</v>
      </c>
      <c r="C977" s="11" t="s">
        <v>52</v>
      </c>
      <c r="D977" s="12">
        <f>INDEX(families!$A:$A,MATCH(E977,families!$B:$B,0))</f>
        <v>2</v>
      </c>
      <c r="E977" s="1" t="str">
        <f t="shared" si="61"/>
        <v>FBE</v>
      </c>
      <c r="F977" s="1">
        <f t="shared" si="62"/>
        <v>19</v>
      </c>
      <c r="G977" s="1" t="str">
        <f t="shared" si="63"/>
        <v>19.0mm FBE</v>
      </c>
      <c r="H977" s="1" t="str">
        <f>_xlfn.CONCAT(TEXT(R977,"0.0"),"mm ",INDEX('Pipe Lookup'!D:D,MATCH('~17 Pipe Segmentation'!S977,'Pipe Lookup'!C:C,0))," TYPE ",Q977)</f>
        <v>19.0mm Fusion-Bonded Epoxy TYPE 7</v>
      </c>
      <c r="M977" s="1" t="s">
        <v>9472</v>
      </c>
      <c r="N977" s="1" t="s">
        <v>9704</v>
      </c>
      <c r="O977" s="1" t="s">
        <v>9705</v>
      </c>
      <c r="P977" s="1">
        <v>326</v>
      </c>
      <c r="Q977" s="1">
        <v>7</v>
      </c>
      <c r="R977" s="1">
        <v>19</v>
      </c>
      <c r="S977" s="1" t="s">
        <v>54</v>
      </c>
      <c r="T977" s="1" t="s">
        <v>560</v>
      </c>
      <c r="W977" s="1">
        <v>0</v>
      </c>
      <c r="X977" s="1" t="s">
        <v>58</v>
      </c>
    </row>
    <row r="978" spans="1:28" x14ac:dyDescent="0.2">
      <c r="A978" s="1">
        <f t="shared" si="60"/>
        <v>1051200</v>
      </c>
      <c r="B978" s="1">
        <f t="shared" si="60"/>
        <v>1050779</v>
      </c>
      <c r="C978" s="11" t="s">
        <v>52</v>
      </c>
      <c r="D978" s="12">
        <f>INDEX(families!$A:$A,MATCH(E978,families!$B:$B,0))</f>
        <v>2</v>
      </c>
      <c r="E978" s="1" t="str">
        <f t="shared" si="61"/>
        <v>FBE</v>
      </c>
      <c r="F978" s="1">
        <f t="shared" si="62"/>
        <v>19</v>
      </c>
      <c r="G978" s="1" t="str">
        <f t="shared" si="63"/>
        <v>19.0mm FBE</v>
      </c>
      <c r="H978" s="1" t="str">
        <f>_xlfn.CONCAT(TEXT(R978,"0.0"),"mm ",INDEX('Pipe Lookup'!D:D,MATCH('~17 Pipe Segmentation'!S978,'Pipe Lookup'!C:C,0))," TYPE ",Q978)</f>
        <v>19.0mm Fusion-Bonded Epoxy TYPE 7</v>
      </c>
      <c r="M978" s="1" t="s">
        <v>9472</v>
      </c>
      <c r="N978" s="1" t="s">
        <v>9705</v>
      </c>
      <c r="O978" s="1" t="s">
        <v>9706</v>
      </c>
      <c r="P978" s="1">
        <v>579</v>
      </c>
      <c r="Q978" s="1">
        <v>7</v>
      </c>
      <c r="R978" s="1">
        <v>19</v>
      </c>
      <c r="S978" s="1" t="s">
        <v>54</v>
      </c>
      <c r="T978" s="1" t="s">
        <v>588</v>
      </c>
      <c r="W978" s="1">
        <v>0</v>
      </c>
      <c r="X978" s="1" t="s">
        <v>58</v>
      </c>
    </row>
    <row r="979" spans="1:28" x14ac:dyDescent="0.2">
      <c r="A979" s="1">
        <f t="shared" si="60"/>
        <v>1050779</v>
      </c>
      <c r="B979" s="1">
        <f t="shared" si="60"/>
        <v>1050891</v>
      </c>
      <c r="C979" s="11" t="s">
        <v>52</v>
      </c>
      <c r="D979" s="12">
        <f>INDEX(families!$A:$A,MATCH(E979,families!$B:$B,0))</f>
        <v>2</v>
      </c>
      <c r="E979" s="1" t="str">
        <f t="shared" si="61"/>
        <v>FBE</v>
      </c>
      <c r="F979" s="1">
        <f t="shared" si="62"/>
        <v>14.7</v>
      </c>
      <c r="G979" s="1" t="str">
        <f t="shared" si="63"/>
        <v>14.7mm FBE</v>
      </c>
      <c r="H979" s="1" t="str">
        <f>_xlfn.CONCAT(TEXT(R979,"0.0"),"mm ",INDEX('Pipe Lookup'!D:D,MATCH('~17 Pipe Segmentation'!S979,'Pipe Lookup'!C:C,0))," TYPE ",Q979)</f>
        <v>14.7mm Fusion-Bonded Epoxy TYPE 5</v>
      </c>
      <c r="M979" s="1" t="s">
        <v>9472</v>
      </c>
      <c r="N979" s="1" t="s">
        <v>9706</v>
      </c>
      <c r="O979" s="1" t="s">
        <v>9707</v>
      </c>
      <c r="P979" s="1">
        <v>112</v>
      </c>
      <c r="Q979" s="1">
        <v>5</v>
      </c>
      <c r="R979" s="1">
        <v>14.7</v>
      </c>
      <c r="S979" s="1" t="s">
        <v>54</v>
      </c>
      <c r="T979" s="1" t="s">
        <v>588</v>
      </c>
      <c r="W979" s="1">
        <v>0</v>
      </c>
      <c r="X979" s="1" t="s">
        <v>58</v>
      </c>
    </row>
    <row r="980" spans="1:28" x14ac:dyDescent="0.2">
      <c r="A980" s="1">
        <f t="shared" si="60"/>
        <v>1050891</v>
      </c>
      <c r="B980" s="1">
        <f t="shared" si="60"/>
        <v>1050915</v>
      </c>
      <c r="C980" s="11" t="s">
        <v>52</v>
      </c>
      <c r="D980" s="12">
        <f>INDEX(families!$A:$A,MATCH(E980,families!$B:$B,0))</f>
        <v>2</v>
      </c>
      <c r="E980" s="1" t="str">
        <f t="shared" si="61"/>
        <v>FBE</v>
      </c>
      <c r="F980" s="1">
        <f t="shared" si="62"/>
        <v>19</v>
      </c>
      <c r="G980" s="1" t="str">
        <f t="shared" si="63"/>
        <v>19.0mm FBE</v>
      </c>
      <c r="H980" s="1" t="str">
        <f>_xlfn.CONCAT(TEXT(R980,"0.0"),"mm ",INDEX('Pipe Lookup'!D:D,MATCH('~17 Pipe Segmentation'!S980,'Pipe Lookup'!C:C,0))," TYPE ",Q980)</f>
        <v>19.0mm Fusion-Bonded Epoxy TYPE 7</v>
      </c>
      <c r="M980" s="1" t="s">
        <v>9472</v>
      </c>
      <c r="N980" s="1" t="s">
        <v>9707</v>
      </c>
      <c r="O980" s="1" t="s">
        <v>9708</v>
      </c>
      <c r="P980" s="1">
        <v>24</v>
      </c>
      <c r="Q980" s="1">
        <v>7</v>
      </c>
      <c r="R980" s="1">
        <v>19</v>
      </c>
      <c r="S980" s="1" t="s">
        <v>54</v>
      </c>
      <c r="T980" s="1" t="s">
        <v>588</v>
      </c>
      <c r="W980" s="1">
        <v>0</v>
      </c>
      <c r="X980" s="1" t="s">
        <v>58</v>
      </c>
      <c r="Y980" s="1">
        <v>1048914.31</v>
      </c>
      <c r="Z980" s="1">
        <v>1048940.33</v>
      </c>
      <c r="AA980" s="1">
        <v>26.020000000018626</v>
      </c>
      <c r="AB980" s="1">
        <v>7</v>
      </c>
    </row>
    <row r="981" spans="1:28" x14ac:dyDescent="0.2">
      <c r="A981" s="1">
        <f t="shared" si="60"/>
        <v>1050915</v>
      </c>
      <c r="B981" s="1">
        <f t="shared" si="60"/>
        <v>1051072</v>
      </c>
      <c r="C981" s="11" t="s">
        <v>52</v>
      </c>
      <c r="D981" s="12">
        <f>INDEX(families!$A:$A,MATCH(E981,families!$B:$B,0))</f>
        <v>2</v>
      </c>
      <c r="E981" s="1" t="str">
        <f t="shared" si="61"/>
        <v>FBE</v>
      </c>
      <c r="F981" s="1">
        <f t="shared" si="62"/>
        <v>21.5</v>
      </c>
      <c r="G981" s="1" t="str">
        <f t="shared" si="63"/>
        <v>21.5mm FBE</v>
      </c>
      <c r="H981" s="1" t="str">
        <f>_xlfn.CONCAT(TEXT(R981,"0.0"),"mm ",INDEX('Pipe Lookup'!D:D,MATCH('~17 Pipe Segmentation'!S981,'Pipe Lookup'!C:C,0))," TYPE ",Q981)</f>
        <v>21.5mm Fusion-Bonded Epoxy TYPE 34</v>
      </c>
      <c r="M981" s="1" t="s">
        <v>9472</v>
      </c>
      <c r="N981" s="1" t="s">
        <v>9708</v>
      </c>
      <c r="O981" s="1" t="s">
        <v>9709</v>
      </c>
      <c r="P981" s="1">
        <v>157</v>
      </c>
      <c r="Q981" s="1">
        <v>34</v>
      </c>
      <c r="R981" s="1">
        <v>21.5</v>
      </c>
      <c r="S981" s="1" t="s">
        <v>54</v>
      </c>
      <c r="T981" s="1" t="s">
        <v>588</v>
      </c>
      <c r="W981" s="1">
        <v>0</v>
      </c>
      <c r="X981" s="1" t="s">
        <v>58</v>
      </c>
      <c r="Y981" s="1">
        <v>1048940.33</v>
      </c>
      <c r="Z981" s="1">
        <v>1048944.6000000001</v>
      </c>
      <c r="AA981" s="1">
        <v>4.2700000000186265</v>
      </c>
      <c r="AB981" s="1">
        <v>26</v>
      </c>
    </row>
    <row r="982" spans="1:28" x14ac:dyDescent="0.2">
      <c r="A982" s="1">
        <f t="shared" si="60"/>
        <v>1052070</v>
      </c>
      <c r="B982" s="1">
        <f t="shared" si="60"/>
        <v>1052073</v>
      </c>
      <c r="C982" s="11" t="s">
        <v>52</v>
      </c>
      <c r="D982" s="12">
        <f>INDEX(families!$A:$A,MATCH(E982,families!$B:$B,0))</f>
        <v>2</v>
      </c>
      <c r="E982" s="1" t="str">
        <f t="shared" si="61"/>
        <v>FBE</v>
      </c>
      <c r="F982" s="1">
        <f t="shared" si="62"/>
        <v>21.5</v>
      </c>
      <c r="G982" s="1" t="str">
        <f t="shared" si="63"/>
        <v>21.5mm FBE</v>
      </c>
      <c r="H982" s="1" t="str">
        <f>_xlfn.CONCAT(TEXT(R982,"0.0"),"mm ",INDEX('Pipe Lookup'!D:D,MATCH('~17 Pipe Segmentation'!S982,'Pipe Lookup'!C:C,0))," TYPE ",Q982)</f>
        <v>21.5mm Fusion-Bonded Epoxy TYPE 34</v>
      </c>
      <c r="M982" s="1" t="s">
        <v>9472</v>
      </c>
      <c r="N982" s="1">
        <v>1052070</v>
      </c>
      <c r="O982" s="1" t="s">
        <v>9710</v>
      </c>
      <c r="P982" s="1">
        <v>3</v>
      </c>
      <c r="Q982" s="1">
        <v>34</v>
      </c>
      <c r="R982" s="1">
        <v>21.5</v>
      </c>
      <c r="S982" s="1" t="s">
        <v>54</v>
      </c>
      <c r="T982" s="1" t="s">
        <v>588</v>
      </c>
      <c r="W982" s="1" t="s">
        <v>173</v>
      </c>
      <c r="X982" s="1" t="s">
        <v>84</v>
      </c>
      <c r="Y982" s="1">
        <v>1048944.6000000001</v>
      </c>
      <c r="Z982" s="1">
        <v>1048979.6299999999</v>
      </c>
      <c r="AA982" s="1">
        <v>35.029999999795109</v>
      </c>
      <c r="AB982" s="1">
        <v>7</v>
      </c>
    </row>
    <row r="983" spans="1:28" x14ac:dyDescent="0.2">
      <c r="A983" s="1">
        <f t="shared" si="60"/>
        <v>1052073</v>
      </c>
      <c r="B983" s="1">
        <f t="shared" si="60"/>
        <v>1052077</v>
      </c>
      <c r="C983" s="11" t="s">
        <v>52</v>
      </c>
      <c r="D983" s="12">
        <f>INDEX(families!$A:$A,MATCH(E983,families!$B:$B,0))</f>
        <v>3</v>
      </c>
      <c r="E983" s="1" t="str">
        <f t="shared" si="61"/>
        <v>LE</v>
      </c>
      <c r="F983" s="1">
        <f t="shared" si="62"/>
        <v>23.7</v>
      </c>
      <c r="G983" s="1" t="str">
        <f t="shared" si="63"/>
        <v>23.7mm LE</v>
      </c>
      <c r="H983" s="1" t="str">
        <f>_xlfn.CONCAT(TEXT(R983,"0.0"),"mm ",INDEX('Pipe Lookup'!D:D,MATCH('~17 Pipe Segmentation'!S983,'Pipe Lookup'!C:C,0))," TYPE ",Q983)</f>
        <v>23.7mm Elbow TYPE 28</v>
      </c>
      <c r="M983" s="1" t="s">
        <v>9472</v>
      </c>
      <c r="N983" s="1" t="s">
        <v>9710</v>
      </c>
      <c r="O983" s="1" t="s">
        <v>9711</v>
      </c>
      <c r="P983" s="1">
        <v>4</v>
      </c>
      <c r="Q983" s="1">
        <v>28</v>
      </c>
      <c r="R983" s="1">
        <v>23.7</v>
      </c>
      <c r="S983" s="1" t="s">
        <v>56</v>
      </c>
      <c r="T983" s="1" t="s">
        <v>588</v>
      </c>
      <c r="V983" s="1" t="s">
        <v>9712</v>
      </c>
      <c r="W983" s="1">
        <v>0</v>
      </c>
      <c r="X983" s="1" t="s">
        <v>58</v>
      </c>
      <c r="Y983" s="1">
        <v>1048979.6299999999</v>
      </c>
      <c r="Z983" s="1">
        <v>1048984.78</v>
      </c>
      <c r="AA983" s="1">
        <v>5.1500000001396984</v>
      </c>
      <c r="AB983" s="1">
        <v>26</v>
      </c>
    </row>
    <row r="984" spans="1:28" x14ac:dyDescent="0.2">
      <c r="A984" s="1">
        <f t="shared" si="60"/>
        <v>1052077</v>
      </c>
      <c r="B984" s="1">
        <f t="shared" si="60"/>
        <v>1052148</v>
      </c>
      <c r="C984" s="11" t="s">
        <v>52</v>
      </c>
      <c r="D984" s="12">
        <f>INDEX(families!$A:$A,MATCH(E984,families!$B:$B,0))</f>
        <v>2</v>
      </c>
      <c r="E984" s="1" t="str">
        <f t="shared" si="61"/>
        <v>FBE</v>
      </c>
      <c r="F984" s="1">
        <f t="shared" si="62"/>
        <v>21.5</v>
      </c>
      <c r="G984" s="1" t="str">
        <f t="shared" si="63"/>
        <v>21.5mm FBE</v>
      </c>
      <c r="H984" s="1" t="str">
        <f>_xlfn.CONCAT(TEXT(R984,"0.0"),"mm ",INDEX('Pipe Lookup'!D:D,MATCH('~17 Pipe Segmentation'!S984,'Pipe Lookup'!C:C,0))," TYPE ",Q984)</f>
        <v>21.5mm Fusion-Bonded Epoxy TYPE 34</v>
      </c>
      <c r="M984" s="1" t="s">
        <v>9472</v>
      </c>
      <c r="N984" s="1" t="s">
        <v>9711</v>
      </c>
      <c r="O984" s="1" t="s">
        <v>9713</v>
      </c>
      <c r="P984" s="1">
        <v>71</v>
      </c>
      <c r="Q984" s="1">
        <v>34</v>
      </c>
      <c r="R984" s="1">
        <v>21.5</v>
      </c>
      <c r="S984" s="1" t="s">
        <v>54</v>
      </c>
      <c r="T984" s="1" t="s">
        <v>588</v>
      </c>
      <c r="W984" s="1">
        <v>0</v>
      </c>
      <c r="X984" s="1" t="s">
        <v>58</v>
      </c>
      <c r="Y984" s="1">
        <v>1048984.78</v>
      </c>
      <c r="Z984" s="1">
        <v>1049064.53</v>
      </c>
      <c r="AA984" s="1">
        <v>79.75</v>
      </c>
      <c r="AB984" s="1">
        <v>7</v>
      </c>
    </row>
    <row r="985" spans="1:28" x14ac:dyDescent="0.2">
      <c r="A985" s="1">
        <f t="shared" si="60"/>
        <v>1052148</v>
      </c>
      <c r="B985" s="1">
        <f t="shared" si="60"/>
        <v>1052317</v>
      </c>
      <c r="C985" s="11" t="s">
        <v>52</v>
      </c>
      <c r="D985" s="12">
        <f>INDEX(families!$A:$A,MATCH(E985,families!$B:$B,0))</f>
        <v>1</v>
      </c>
      <c r="E985" s="1" t="str">
        <f t="shared" si="61"/>
        <v>ARO</v>
      </c>
      <c r="F985" s="1">
        <f t="shared" si="62"/>
        <v>19</v>
      </c>
      <c r="G985" s="1" t="str">
        <f t="shared" si="63"/>
        <v>19.0mm ARO-M45</v>
      </c>
      <c r="H985" s="1" t="str">
        <f>_xlfn.CONCAT(TEXT(R985,"0.0"),"mm ",INDEX('Pipe Lookup'!D:D,MATCH('~17 Pipe Segmentation'!S985,'Pipe Lookup'!C:C,0))," TYPE ",Q985)</f>
        <v>19.0mm Abrasion-Resistant Overcoat (M45) TYPE 18</v>
      </c>
      <c r="M985" s="1" t="s">
        <v>9472</v>
      </c>
      <c r="N985" s="1" t="s">
        <v>9713</v>
      </c>
      <c r="O985" s="1" t="s">
        <v>9714</v>
      </c>
      <c r="P985" s="1">
        <v>169</v>
      </c>
      <c r="Q985" s="1">
        <v>18</v>
      </c>
      <c r="R985" s="1">
        <v>19</v>
      </c>
      <c r="S985" s="1" t="s">
        <v>394</v>
      </c>
      <c r="T985" s="1" t="s">
        <v>588</v>
      </c>
      <c r="V985" s="1" t="s">
        <v>9715</v>
      </c>
      <c r="W985" s="1">
        <v>0</v>
      </c>
      <c r="X985" s="1" t="s">
        <v>58</v>
      </c>
    </row>
    <row r="986" spans="1:28" x14ac:dyDescent="0.2">
      <c r="A986" s="1">
        <f t="shared" si="60"/>
        <v>1052317</v>
      </c>
      <c r="B986" s="1">
        <f t="shared" si="60"/>
        <v>1052361</v>
      </c>
      <c r="C986" s="11" t="s">
        <v>52</v>
      </c>
      <c r="D986" s="12">
        <f>INDEX(families!$A:$A,MATCH(E986,families!$B:$B,0))</f>
        <v>2</v>
      </c>
      <c r="E986" s="1" t="str">
        <f t="shared" si="61"/>
        <v>FBE</v>
      </c>
      <c r="F986" s="1">
        <f t="shared" si="62"/>
        <v>21.5</v>
      </c>
      <c r="G986" s="1" t="str">
        <f t="shared" si="63"/>
        <v>21.5mm FBE</v>
      </c>
      <c r="H986" s="1" t="str">
        <f>_xlfn.CONCAT(TEXT(R986,"0.0"),"mm ",INDEX('Pipe Lookup'!D:D,MATCH('~17 Pipe Segmentation'!S986,'Pipe Lookup'!C:C,0))," TYPE ",Q986)</f>
        <v>21.5mm Fusion-Bonded Epoxy TYPE 34</v>
      </c>
      <c r="M986" s="1" t="s">
        <v>9472</v>
      </c>
      <c r="N986" s="1" t="s">
        <v>9714</v>
      </c>
      <c r="O986" s="1" t="s">
        <v>9716</v>
      </c>
      <c r="P986" s="1">
        <v>44</v>
      </c>
      <c r="Q986" s="1">
        <v>34</v>
      </c>
      <c r="R986" s="1">
        <v>21.5</v>
      </c>
      <c r="S986" s="1" t="s">
        <v>54</v>
      </c>
      <c r="T986" s="1" t="s">
        <v>588</v>
      </c>
      <c r="W986" s="1">
        <v>0</v>
      </c>
      <c r="X986" s="1" t="s">
        <v>58</v>
      </c>
    </row>
    <row r="987" spans="1:28" x14ac:dyDescent="0.2">
      <c r="A987" s="1">
        <f t="shared" si="60"/>
        <v>1052370</v>
      </c>
      <c r="B987" s="1">
        <f t="shared" si="60"/>
        <v>1052371</v>
      </c>
      <c r="C987" s="11" t="s">
        <v>52</v>
      </c>
      <c r="D987" s="12">
        <f>INDEX(families!$A:$A,MATCH(E987,families!$B:$B,0))</f>
        <v>2</v>
      </c>
      <c r="E987" s="1" t="str">
        <f t="shared" si="61"/>
        <v>FBE</v>
      </c>
      <c r="F987" s="1">
        <f t="shared" si="62"/>
        <v>21.5</v>
      </c>
      <c r="G987" s="1" t="str">
        <f t="shared" si="63"/>
        <v>21.5mm FBE</v>
      </c>
      <c r="H987" s="1" t="str">
        <f>_xlfn.CONCAT(TEXT(R987,"0.0"),"mm ",INDEX('Pipe Lookup'!D:D,MATCH('~17 Pipe Segmentation'!S987,'Pipe Lookup'!C:C,0))," TYPE ",Q987)</f>
        <v>21.5mm Fusion-Bonded Epoxy TYPE 34</v>
      </c>
      <c r="M987" s="1" t="s">
        <v>9472</v>
      </c>
      <c r="N987" s="1">
        <v>1052370</v>
      </c>
      <c r="O987" s="1">
        <v>1052371</v>
      </c>
      <c r="P987" s="1">
        <v>1</v>
      </c>
      <c r="Q987" s="1">
        <v>34</v>
      </c>
      <c r="R987" s="1">
        <v>21.5</v>
      </c>
      <c r="S987" s="1" t="s">
        <v>54</v>
      </c>
      <c r="T987" s="1" t="s">
        <v>588</v>
      </c>
      <c r="W987" s="1" t="s">
        <v>173</v>
      </c>
      <c r="X987" s="1" t="s">
        <v>84</v>
      </c>
      <c r="Y987" s="1">
        <v>1049064.53</v>
      </c>
      <c r="Z987" s="1">
        <v>1049070.0800000001</v>
      </c>
      <c r="AA987" s="1">
        <v>5.5500000000465661</v>
      </c>
      <c r="AB987" s="1">
        <v>28</v>
      </c>
    </row>
    <row r="988" spans="1:28" x14ac:dyDescent="0.2">
      <c r="A988" s="1">
        <f t="shared" si="60"/>
        <v>1052371</v>
      </c>
      <c r="B988" s="1">
        <f t="shared" si="60"/>
        <v>1052395</v>
      </c>
      <c r="C988" s="11" t="s">
        <v>52</v>
      </c>
      <c r="D988" s="12">
        <f>INDEX(families!$A:$A,MATCH(E988,families!$B:$B,0))</f>
        <v>2</v>
      </c>
      <c r="E988" s="1" t="str">
        <f t="shared" si="61"/>
        <v>FBE</v>
      </c>
      <c r="F988" s="1">
        <f t="shared" si="62"/>
        <v>19</v>
      </c>
      <c r="G988" s="1" t="str">
        <f t="shared" si="63"/>
        <v>19.0mm FBE</v>
      </c>
      <c r="H988" s="1" t="str">
        <f>_xlfn.CONCAT(TEXT(R988,"0.0"),"mm ",INDEX('Pipe Lookup'!D:D,MATCH('~17 Pipe Segmentation'!S988,'Pipe Lookup'!C:C,0))," TYPE ",Q988)</f>
        <v>19.0mm Fusion-Bonded Epoxy TYPE 7</v>
      </c>
      <c r="M988" s="1" t="s">
        <v>9472</v>
      </c>
      <c r="N988" s="1">
        <v>1052371</v>
      </c>
      <c r="O988" s="1">
        <v>1052395</v>
      </c>
      <c r="P988" s="1">
        <v>24</v>
      </c>
      <c r="Q988" s="1">
        <v>7</v>
      </c>
      <c r="R988" s="1">
        <v>19</v>
      </c>
      <c r="S988" s="1" t="s">
        <v>54</v>
      </c>
      <c r="T988" s="1" t="s">
        <v>588</v>
      </c>
      <c r="V988" s="1" t="s">
        <v>9717</v>
      </c>
      <c r="W988" s="1">
        <v>0</v>
      </c>
      <c r="X988" s="1" t="s">
        <v>58</v>
      </c>
      <c r="Y988" s="1">
        <v>1049070.0800000001</v>
      </c>
      <c r="Z988" s="1">
        <v>1049102.18</v>
      </c>
      <c r="AA988" s="1">
        <v>32.099999999860302</v>
      </c>
      <c r="AB988" s="1">
        <v>7</v>
      </c>
    </row>
    <row r="989" spans="1:28" x14ac:dyDescent="0.2">
      <c r="A989" s="1">
        <f t="shared" si="60"/>
        <v>1052395</v>
      </c>
      <c r="B989" s="1">
        <f t="shared" si="60"/>
        <v>1052597.42</v>
      </c>
      <c r="C989" s="11" t="s">
        <v>52</v>
      </c>
      <c r="D989" s="12">
        <f>INDEX(families!$A:$A,MATCH(E989,families!$B:$B,0))</f>
        <v>2</v>
      </c>
      <c r="E989" s="1" t="str">
        <f t="shared" si="61"/>
        <v>FBE</v>
      </c>
      <c r="F989" s="1">
        <f t="shared" si="62"/>
        <v>14.7</v>
      </c>
      <c r="G989" s="1" t="str">
        <f t="shared" si="63"/>
        <v>14.7mm FBE</v>
      </c>
      <c r="H989" s="1" t="str">
        <f>_xlfn.CONCAT(TEXT(R989,"0.0"),"mm ",INDEX('Pipe Lookup'!D:D,MATCH('~17 Pipe Segmentation'!S989,'Pipe Lookup'!C:C,0))," TYPE ",Q989)</f>
        <v>14.7mm Fusion-Bonded Epoxy TYPE 5</v>
      </c>
      <c r="M989" s="1" t="s">
        <v>9472</v>
      </c>
      <c r="N989" s="1">
        <v>1052395</v>
      </c>
      <c r="O989" s="1">
        <v>1052597.42</v>
      </c>
      <c r="P989" s="1">
        <v>202.41999999992549</v>
      </c>
      <c r="Q989" s="1">
        <v>5</v>
      </c>
      <c r="R989" s="1">
        <v>14.7</v>
      </c>
      <c r="S989" s="1" t="s">
        <v>54</v>
      </c>
      <c r="T989" s="1" t="s">
        <v>588</v>
      </c>
      <c r="W989" s="1">
        <v>0</v>
      </c>
      <c r="X989" s="1" t="s">
        <v>58</v>
      </c>
      <c r="Y989" s="1">
        <v>1049102.18</v>
      </c>
      <c r="Z989" s="1">
        <v>1049107.97</v>
      </c>
      <c r="AA989" s="1">
        <v>5.7900000000372529</v>
      </c>
      <c r="AB989" s="1">
        <v>28</v>
      </c>
    </row>
    <row r="990" spans="1:28" x14ac:dyDescent="0.2">
      <c r="A990" s="1">
        <f t="shared" si="60"/>
        <v>1052597.42</v>
      </c>
      <c r="B990" s="1">
        <f t="shared" si="60"/>
        <v>1052621.42</v>
      </c>
      <c r="C990" s="11" t="s">
        <v>52</v>
      </c>
      <c r="D990" s="12">
        <f>INDEX(families!$A:$A,MATCH(E990,families!$B:$B,0))</f>
        <v>2</v>
      </c>
      <c r="E990" s="1" t="str">
        <f t="shared" si="61"/>
        <v>FBE</v>
      </c>
      <c r="F990" s="1">
        <f t="shared" si="62"/>
        <v>19</v>
      </c>
      <c r="G990" s="1" t="str">
        <f t="shared" si="63"/>
        <v>19.0mm FBE</v>
      </c>
      <c r="H990" s="1" t="str">
        <f>_xlfn.CONCAT(TEXT(R990,"0.0"),"mm ",INDEX('Pipe Lookup'!D:D,MATCH('~17 Pipe Segmentation'!S990,'Pipe Lookup'!C:C,0))," TYPE ",Q990)</f>
        <v>19.0mm Fusion-Bonded Epoxy TYPE 7</v>
      </c>
      <c r="M990" s="1" t="s">
        <v>9472</v>
      </c>
      <c r="N990" s="1">
        <v>1052597.42</v>
      </c>
      <c r="O990" s="1">
        <v>1052621.42</v>
      </c>
      <c r="P990" s="1">
        <v>24</v>
      </c>
      <c r="Q990" s="1">
        <v>7</v>
      </c>
      <c r="R990" s="1">
        <v>19</v>
      </c>
      <c r="S990" s="1" t="s">
        <v>54</v>
      </c>
      <c r="T990" s="1" t="s">
        <v>588</v>
      </c>
      <c r="V990" s="1" t="s">
        <v>597</v>
      </c>
      <c r="W990" s="1">
        <v>0</v>
      </c>
      <c r="X990" s="1" t="s">
        <v>58</v>
      </c>
      <c r="Y990" s="1">
        <v>1049107.97</v>
      </c>
      <c r="Z990" s="1">
        <v>1049134</v>
      </c>
      <c r="AA990" s="1">
        <v>26.03000000002794</v>
      </c>
      <c r="AB990" s="1">
        <v>34</v>
      </c>
    </row>
    <row r="991" spans="1:28" x14ac:dyDescent="0.2">
      <c r="A991" s="1">
        <f t="shared" si="60"/>
        <v>1052621.42</v>
      </c>
      <c r="B991" s="1">
        <f t="shared" si="60"/>
        <v>1052859.75</v>
      </c>
      <c r="C991" s="11" t="s">
        <v>52</v>
      </c>
      <c r="D991" s="12">
        <f>INDEX(families!$A:$A,MATCH(E991,families!$B:$B,0))</f>
        <v>2</v>
      </c>
      <c r="E991" s="1" t="str">
        <f t="shared" si="61"/>
        <v>FBE</v>
      </c>
      <c r="F991" s="1">
        <f t="shared" si="62"/>
        <v>14.7</v>
      </c>
      <c r="G991" s="1" t="str">
        <f t="shared" si="63"/>
        <v>14.7mm FBE</v>
      </c>
      <c r="H991" s="1" t="str">
        <f>_xlfn.CONCAT(TEXT(R991,"0.0"),"mm ",INDEX('Pipe Lookup'!D:D,MATCH('~17 Pipe Segmentation'!S991,'Pipe Lookup'!C:C,0))," TYPE ",Q991)</f>
        <v>14.7mm Fusion-Bonded Epoxy TYPE 5</v>
      </c>
      <c r="M991" s="1" t="s">
        <v>9472</v>
      </c>
      <c r="N991" s="1">
        <v>1052621.42</v>
      </c>
      <c r="O991" s="1">
        <v>1052859.75</v>
      </c>
      <c r="P991" s="1">
        <v>238.33000000007451</v>
      </c>
      <c r="Q991" s="1">
        <v>5</v>
      </c>
      <c r="R991" s="1">
        <v>14.7</v>
      </c>
      <c r="S991" s="1" t="s">
        <v>54</v>
      </c>
      <c r="T991" s="1" t="s">
        <v>588</v>
      </c>
      <c r="W991" s="1">
        <v>0</v>
      </c>
      <c r="X991" s="1" t="s">
        <v>58</v>
      </c>
      <c r="Y991" s="1">
        <v>1049134</v>
      </c>
      <c r="Z991" s="1">
        <v>1049138</v>
      </c>
      <c r="AA991" s="1">
        <v>4</v>
      </c>
      <c r="AB991" s="1">
        <v>28</v>
      </c>
    </row>
    <row r="992" spans="1:28" x14ac:dyDescent="0.2">
      <c r="A992" s="1">
        <f t="shared" si="60"/>
        <v>1052859.75</v>
      </c>
      <c r="B992" s="1">
        <f t="shared" si="60"/>
        <v>1052864.1100000001</v>
      </c>
      <c r="C992" s="11" t="s">
        <v>52</v>
      </c>
      <c r="D992" s="12">
        <f>INDEX(families!$A:$A,MATCH(E992,families!$B:$B,0))</f>
        <v>3</v>
      </c>
      <c r="E992" s="1" t="str">
        <f t="shared" si="61"/>
        <v>LE</v>
      </c>
      <c r="F992" s="1">
        <f t="shared" si="62"/>
        <v>14.7</v>
      </c>
      <c r="G992" s="1" t="str">
        <f t="shared" si="63"/>
        <v>14.7mm LE</v>
      </c>
      <c r="H992" s="1" t="str">
        <f>_xlfn.CONCAT(TEXT(R992,"0.0"),"mm ",INDEX('Pipe Lookup'!D:D,MATCH('~17 Pipe Segmentation'!S992,'Pipe Lookup'!C:C,0))," TYPE ",Q992)</f>
        <v>14.7mm Elbow TYPE 22</v>
      </c>
      <c r="M992" s="1" t="s">
        <v>9472</v>
      </c>
      <c r="N992" s="1">
        <v>1052859.75</v>
      </c>
      <c r="O992" s="1">
        <v>1052864.1100000001</v>
      </c>
      <c r="P992" s="1">
        <v>4.3600000001024455</v>
      </c>
      <c r="Q992" s="1">
        <v>22</v>
      </c>
      <c r="R992" s="1">
        <v>14.7</v>
      </c>
      <c r="S992" s="1" t="s">
        <v>56</v>
      </c>
      <c r="T992" s="1" t="s">
        <v>588</v>
      </c>
      <c r="V992" s="1" t="s">
        <v>598</v>
      </c>
      <c r="W992" s="1">
        <v>0</v>
      </c>
      <c r="X992" s="1" t="s">
        <v>58</v>
      </c>
      <c r="Y992" s="1">
        <v>1049138</v>
      </c>
      <c r="Z992" s="1">
        <v>1049153</v>
      </c>
      <c r="AA992" s="1">
        <v>15</v>
      </c>
      <c r="AB992" s="1">
        <v>34</v>
      </c>
    </row>
    <row r="993" spans="1:28" x14ac:dyDescent="0.2">
      <c r="A993" s="1">
        <f t="shared" si="60"/>
        <v>1052864.1100000001</v>
      </c>
      <c r="B993" s="1">
        <f t="shared" si="60"/>
        <v>1053080.8999999999</v>
      </c>
      <c r="C993" s="11" t="s">
        <v>52</v>
      </c>
      <c r="D993" s="12">
        <f>INDEX(families!$A:$A,MATCH(E993,families!$B:$B,0))</f>
        <v>2</v>
      </c>
      <c r="E993" s="1" t="str">
        <f t="shared" si="61"/>
        <v>FBE</v>
      </c>
      <c r="F993" s="1">
        <f t="shared" si="62"/>
        <v>14.7</v>
      </c>
      <c r="G993" s="1" t="str">
        <f t="shared" si="63"/>
        <v>14.7mm FBE</v>
      </c>
      <c r="H993" s="1" t="str">
        <f>_xlfn.CONCAT(TEXT(R993,"0.0"),"mm ",INDEX('Pipe Lookup'!D:D,MATCH('~17 Pipe Segmentation'!S993,'Pipe Lookup'!C:C,0))," TYPE ",Q993)</f>
        <v>14.7mm Fusion-Bonded Epoxy TYPE 5</v>
      </c>
      <c r="M993" s="1" t="s">
        <v>9472</v>
      </c>
      <c r="N993" s="1">
        <v>1052864.1100000001</v>
      </c>
      <c r="O993" s="1">
        <v>1053080.8999999999</v>
      </c>
      <c r="P993" s="1">
        <v>216.78999999980442</v>
      </c>
      <c r="Q993" s="1">
        <v>5</v>
      </c>
      <c r="R993" s="1">
        <v>14.7</v>
      </c>
      <c r="S993" s="1" t="s">
        <v>54</v>
      </c>
      <c r="T993" s="1" t="s">
        <v>588</v>
      </c>
      <c r="W993" s="1">
        <v>0</v>
      </c>
      <c r="X993" s="1" t="s">
        <v>58</v>
      </c>
      <c r="Y993" s="1">
        <v>1049153</v>
      </c>
      <c r="Z993" s="1">
        <v>1049157</v>
      </c>
      <c r="AA993" s="1">
        <v>4</v>
      </c>
      <c r="AB993" s="1">
        <v>28</v>
      </c>
    </row>
    <row r="994" spans="1:28" x14ac:dyDescent="0.2">
      <c r="A994" s="1">
        <f t="shared" si="60"/>
        <v>1053080.8999999999</v>
      </c>
      <c r="B994" s="1">
        <f t="shared" si="60"/>
        <v>1053086.29</v>
      </c>
      <c r="C994" s="11" t="s">
        <v>52</v>
      </c>
      <c r="D994" s="12">
        <f>INDEX(families!$A:$A,MATCH(E994,families!$B:$B,0))</f>
        <v>3</v>
      </c>
      <c r="E994" s="1" t="str">
        <f t="shared" si="61"/>
        <v>LE</v>
      </c>
      <c r="F994" s="1">
        <f t="shared" si="62"/>
        <v>14.7</v>
      </c>
      <c r="G994" s="1" t="str">
        <f t="shared" si="63"/>
        <v>14.7mm LE</v>
      </c>
      <c r="H994" s="1" t="str">
        <f>_xlfn.CONCAT(TEXT(R994,"0.0"),"mm ",INDEX('Pipe Lookup'!D:D,MATCH('~17 Pipe Segmentation'!S994,'Pipe Lookup'!C:C,0))," TYPE ",Q994)</f>
        <v>14.7mm Elbow TYPE 22</v>
      </c>
      <c r="M994" s="1" t="s">
        <v>9472</v>
      </c>
      <c r="N994" s="1">
        <v>1053080.8999999999</v>
      </c>
      <c r="O994" s="1">
        <v>1053086.29</v>
      </c>
      <c r="P994" s="1">
        <v>5.3900000001303852</v>
      </c>
      <c r="Q994" s="1">
        <v>22</v>
      </c>
      <c r="R994" s="1">
        <v>14.7</v>
      </c>
      <c r="S994" s="1" t="s">
        <v>56</v>
      </c>
      <c r="T994" s="1" t="s">
        <v>588</v>
      </c>
      <c r="V994" s="1" t="s">
        <v>599</v>
      </c>
      <c r="W994" s="1">
        <v>0</v>
      </c>
      <c r="X994" s="1" t="s">
        <v>58</v>
      </c>
    </row>
    <row r="995" spans="1:28" x14ac:dyDescent="0.2">
      <c r="A995" s="1">
        <f t="shared" si="60"/>
        <v>1053086.29</v>
      </c>
      <c r="B995" s="1">
        <f t="shared" si="60"/>
        <v>1053091.04</v>
      </c>
      <c r="C995" s="11" t="s">
        <v>52</v>
      </c>
      <c r="D995" s="12">
        <f>INDEX(families!$A:$A,MATCH(E995,families!$B:$B,0))</f>
        <v>2</v>
      </c>
      <c r="E995" s="1" t="str">
        <f t="shared" si="61"/>
        <v>FBE</v>
      </c>
      <c r="F995" s="1">
        <f t="shared" si="62"/>
        <v>14.7</v>
      </c>
      <c r="G995" s="1" t="str">
        <f t="shared" si="63"/>
        <v>14.7mm FBE</v>
      </c>
      <c r="H995" s="1" t="str">
        <f>_xlfn.CONCAT(TEXT(R995,"0.0"),"mm ",INDEX('Pipe Lookup'!D:D,MATCH('~17 Pipe Segmentation'!S995,'Pipe Lookup'!C:C,0))," TYPE ",Q995)</f>
        <v>14.7mm Fusion-Bonded Epoxy TYPE 5</v>
      </c>
      <c r="M995" s="1" t="s">
        <v>9472</v>
      </c>
      <c r="N995" s="1">
        <v>1053086.29</v>
      </c>
      <c r="O995" s="1">
        <v>1053091.04</v>
      </c>
      <c r="P995" s="1">
        <v>4.75</v>
      </c>
      <c r="Q995" s="1">
        <v>5</v>
      </c>
      <c r="R995" s="1">
        <v>14.7</v>
      </c>
      <c r="S995" s="1" t="s">
        <v>54</v>
      </c>
      <c r="T995" s="1" t="s">
        <v>588</v>
      </c>
      <c r="W995" s="1">
        <v>0</v>
      </c>
      <c r="X995" s="1" t="s">
        <v>58</v>
      </c>
    </row>
    <row r="996" spans="1:28" x14ac:dyDescent="0.2">
      <c r="A996" s="1">
        <f t="shared" si="60"/>
        <v>1053091.04</v>
      </c>
      <c r="B996" s="1">
        <f t="shared" si="60"/>
        <v>1053096.43</v>
      </c>
      <c r="C996" s="11" t="s">
        <v>52</v>
      </c>
      <c r="D996" s="12">
        <f>INDEX(families!$A:$A,MATCH(E996,families!$B:$B,0))</f>
        <v>3</v>
      </c>
      <c r="E996" s="1" t="str">
        <f t="shared" si="61"/>
        <v>LE</v>
      </c>
      <c r="F996" s="1">
        <f t="shared" si="62"/>
        <v>14.7</v>
      </c>
      <c r="G996" s="1" t="str">
        <f t="shared" si="63"/>
        <v>14.7mm LE</v>
      </c>
      <c r="H996" s="1" t="str">
        <f>_xlfn.CONCAT(TEXT(R996,"0.0"),"mm ",INDEX('Pipe Lookup'!D:D,MATCH('~17 Pipe Segmentation'!S996,'Pipe Lookup'!C:C,0))," TYPE ",Q996)</f>
        <v>14.7mm Elbow TYPE 22</v>
      </c>
      <c r="M996" s="1" t="s">
        <v>9472</v>
      </c>
      <c r="N996" s="1">
        <v>1053091.04</v>
      </c>
      <c r="O996" s="1">
        <v>1053096.43</v>
      </c>
      <c r="P996" s="1">
        <v>5.3899999998975545</v>
      </c>
      <c r="Q996" s="1">
        <v>22</v>
      </c>
      <c r="R996" s="1">
        <v>14.7</v>
      </c>
      <c r="S996" s="1" t="s">
        <v>56</v>
      </c>
      <c r="T996" s="1" t="s">
        <v>588</v>
      </c>
      <c r="V996" s="1" t="s">
        <v>600</v>
      </c>
      <c r="W996" s="1">
        <v>0</v>
      </c>
      <c r="X996" s="1" t="s">
        <v>58</v>
      </c>
    </row>
    <row r="997" spans="1:28" x14ac:dyDescent="0.2">
      <c r="A997" s="1">
        <f t="shared" si="60"/>
        <v>1053096.43</v>
      </c>
      <c r="B997" s="1">
        <f t="shared" si="60"/>
        <v>1053130.42</v>
      </c>
      <c r="C997" s="11" t="s">
        <v>52</v>
      </c>
      <c r="D997" s="12">
        <f>INDEX(families!$A:$A,MATCH(E997,families!$B:$B,0))</f>
        <v>2</v>
      </c>
      <c r="E997" s="1" t="str">
        <f t="shared" si="61"/>
        <v>FBE</v>
      </c>
      <c r="F997" s="1">
        <f t="shared" si="62"/>
        <v>14.7</v>
      </c>
      <c r="G997" s="1" t="str">
        <f t="shared" si="63"/>
        <v>14.7mm FBE</v>
      </c>
      <c r="H997" s="1" t="str">
        <f>_xlfn.CONCAT(TEXT(R997,"0.0"),"mm ",INDEX('Pipe Lookup'!D:D,MATCH('~17 Pipe Segmentation'!S997,'Pipe Lookup'!C:C,0))," TYPE ",Q997)</f>
        <v>14.7mm Fusion-Bonded Epoxy TYPE 5</v>
      </c>
      <c r="M997" s="1" t="s">
        <v>9472</v>
      </c>
      <c r="N997" s="1">
        <v>1053096.43</v>
      </c>
      <c r="O997" s="1">
        <v>1053130.42</v>
      </c>
      <c r="P997" s="1">
        <v>33.989999999990687</v>
      </c>
      <c r="Q997" s="1">
        <v>5</v>
      </c>
      <c r="R997" s="1">
        <v>14.7</v>
      </c>
      <c r="S997" s="1" t="s">
        <v>54</v>
      </c>
      <c r="T997" s="1" t="s">
        <v>588</v>
      </c>
      <c r="W997" s="1">
        <v>0</v>
      </c>
      <c r="X997" s="1" t="s">
        <v>58</v>
      </c>
    </row>
    <row r="998" spans="1:28" x14ac:dyDescent="0.2">
      <c r="A998" s="1">
        <f t="shared" si="60"/>
        <v>1053130.42</v>
      </c>
      <c r="B998" s="1">
        <f t="shared" si="60"/>
        <v>1053135.42</v>
      </c>
      <c r="C998" s="11" t="s">
        <v>52</v>
      </c>
      <c r="D998" s="12">
        <f>INDEX(families!$A:$A,MATCH(E998,families!$B:$B,0))</f>
        <v>3</v>
      </c>
      <c r="E998" s="1" t="str">
        <f t="shared" si="61"/>
        <v>LE</v>
      </c>
      <c r="F998" s="1">
        <f t="shared" si="62"/>
        <v>14.7</v>
      </c>
      <c r="G998" s="1" t="str">
        <f t="shared" si="63"/>
        <v>14.7mm LE</v>
      </c>
      <c r="H998" s="1" t="str">
        <f>_xlfn.CONCAT(TEXT(R998,"0.0"),"mm ",INDEX('Pipe Lookup'!D:D,MATCH('~17 Pipe Segmentation'!S998,'Pipe Lookup'!C:C,0))," TYPE ",Q998)</f>
        <v>14.7mm Elbow TYPE 22</v>
      </c>
      <c r="M998" s="1" t="s">
        <v>9472</v>
      </c>
      <c r="N998" s="1">
        <v>1053130.42</v>
      </c>
      <c r="O998" s="1">
        <v>1053135.42</v>
      </c>
      <c r="P998" s="1">
        <v>5</v>
      </c>
      <c r="Q998" s="1">
        <v>22</v>
      </c>
      <c r="R998" s="1">
        <v>14.7</v>
      </c>
      <c r="S998" s="1" t="s">
        <v>56</v>
      </c>
      <c r="T998" s="1" t="s">
        <v>588</v>
      </c>
      <c r="V998" s="1" t="s">
        <v>601</v>
      </c>
      <c r="W998" s="1">
        <v>0</v>
      </c>
      <c r="X998" s="1" t="s">
        <v>58</v>
      </c>
    </row>
    <row r="999" spans="1:28" x14ac:dyDescent="0.2">
      <c r="A999" s="1">
        <f t="shared" si="60"/>
        <v>1053135.42</v>
      </c>
      <c r="B999" s="1">
        <f t="shared" si="60"/>
        <v>1053143.42</v>
      </c>
      <c r="C999" s="11" t="s">
        <v>52</v>
      </c>
      <c r="D999" s="12">
        <f>INDEX(families!$A:$A,MATCH(E999,families!$B:$B,0))</f>
        <v>2</v>
      </c>
      <c r="E999" s="1" t="str">
        <f t="shared" si="61"/>
        <v>FBE</v>
      </c>
      <c r="F999" s="1">
        <f t="shared" si="62"/>
        <v>14.7</v>
      </c>
      <c r="G999" s="1" t="str">
        <f t="shared" si="63"/>
        <v>14.7mm FBE</v>
      </c>
      <c r="H999" s="1" t="str">
        <f>_xlfn.CONCAT(TEXT(R999,"0.0"),"mm ",INDEX('Pipe Lookup'!D:D,MATCH('~17 Pipe Segmentation'!S999,'Pipe Lookup'!C:C,0))," TYPE ",Q999)</f>
        <v>14.7mm Fusion-Bonded Epoxy TYPE 5</v>
      </c>
      <c r="M999" s="1" t="s">
        <v>9472</v>
      </c>
      <c r="N999" s="1">
        <v>1053135.42</v>
      </c>
      <c r="O999" s="1">
        <v>1053143.42</v>
      </c>
      <c r="P999" s="1">
        <v>8</v>
      </c>
      <c r="Q999" s="1">
        <v>5</v>
      </c>
      <c r="R999" s="1">
        <v>14.7</v>
      </c>
      <c r="S999" s="1" t="s">
        <v>54</v>
      </c>
      <c r="T999" s="1" t="s">
        <v>588</v>
      </c>
      <c r="W999" s="1">
        <v>0</v>
      </c>
      <c r="X999" s="1" t="s">
        <v>58</v>
      </c>
    </row>
    <row r="1000" spans="1:28" x14ac:dyDescent="0.2">
      <c r="A1000" s="1">
        <f t="shared" si="60"/>
        <v>1053143.42</v>
      </c>
      <c r="B1000" s="1">
        <f t="shared" si="60"/>
        <v>1053148.42</v>
      </c>
      <c r="C1000" s="11" t="s">
        <v>52</v>
      </c>
      <c r="D1000" s="12">
        <f>INDEX(families!$A:$A,MATCH(E1000,families!$B:$B,0))</f>
        <v>3</v>
      </c>
      <c r="E1000" s="1" t="str">
        <f t="shared" si="61"/>
        <v>LE</v>
      </c>
      <c r="F1000" s="1">
        <f t="shared" si="62"/>
        <v>14.7</v>
      </c>
      <c r="G1000" s="1" t="str">
        <f t="shared" si="63"/>
        <v>14.7mm LE</v>
      </c>
      <c r="H1000" s="1" t="str">
        <f>_xlfn.CONCAT(TEXT(R1000,"0.0"),"mm ",INDEX('Pipe Lookup'!D:D,MATCH('~17 Pipe Segmentation'!S1000,'Pipe Lookup'!C:C,0))," TYPE ",Q1000)</f>
        <v>14.7mm Elbow TYPE 22</v>
      </c>
      <c r="M1000" s="1" t="s">
        <v>9472</v>
      </c>
      <c r="N1000" s="1">
        <v>1053143.42</v>
      </c>
      <c r="O1000" s="1">
        <v>1053148.42</v>
      </c>
      <c r="P1000" s="1">
        <v>5</v>
      </c>
      <c r="Q1000" s="1">
        <v>22</v>
      </c>
      <c r="R1000" s="1">
        <v>14.7</v>
      </c>
      <c r="S1000" s="1" t="s">
        <v>56</v>
      </c>
      <c r="T1000" s="1" t="s">
        <v>588</v>
      </c>
      <c r="V1000" s="1" t="s">
        <v>602</v>
      </c>
      <c r="W1000" s="1">
        <v>0</v>
      </c>
      <c r="X1000" s="1" t="s">
        <v>58</v>
      </c>
    </row>
    <row r="1001" spans="1:28" x14ac:dyDescent="0.2">
      <c r="A1001" s="1">
        <f t="shared" si="60"/>
        <v>1053148.42</v>
      </c>
      <c r="B1001" s="1">
        <f t="shared" si="60"/>
        <v>1053243.82</v>
      </c>
      <c r="C1001" s="11" t="s">
        <v>52</v>
      </c>
      <c r="D1001" s="12">
        <f>INDEX(families!$A:$A,MATCH(E1001,families!$B:$B,0))</f>
        <v>2</v>
      </c>
      <c r="E1001" s="1" t="str">
        <f t="shared" si="61"/>
        <v>FBE</v>
      </c>
      <c r="F1001" s="1">
        <f t="shared" si="62"/>
        <v>14.7</v>
      </c>
      <c r="G1001" s="1" t="str">
        <f t="shared" si="63"/>
        <v>14.7mm FBE</v>
      </c>
      <c r="H1001" s="1" t="str">
        <f>_xlfn.CONCAT(TEXT(R1001,"0.0"),"mm ",INDEX('Pipe Lookup'!D:D,MATCH('~17 Pipe Segmentation'!S1001,'Pipe Lookup'!C:C,0))," TYPE ",Q1001)</f>
        <v>14.7mm Fusion-Bonded Epoxy TYPE 5</v>
      </c>
      <c r="M1001" s="1" t="s">
        <v>9472</v>
      </c>
      <c r="N1001" s="1">
        <v>1053148.42</v>
      </c>
      <c r="O1001" s="1">
        <v>1053243.82</v>
      </c>
      <c r="P1001" s="1">
        <v>95.400000000139698</v>
      </c>
      <c r="Q1001" s="1">
        <v>5</v>
      </c>
      <c r="R1001" s="1">
        <v>14.7</v>
      </c>
      <c r="S1001" s="1" t="s">
        <v>54</v>
      </c>
      <c r="T1001" s="1" t="s">
        <v>588</v>
      </c>
      <c r="V1001" s="1" t="s">
        <v>9718</v>
      </c>
      <c r="W1001" s="1">
        <v>0</v>
      </c>
      <c r="X1001" s="1" t="s">
        <v>58</v>
      </c>
    </row>
    <row r="1002" spans="1:28" x14ac:dyDescent="0.2">
      <c r="A1002" s="1">
        <f t="shared" si="60"/>
        <v>1053243.82</v>
      </c>
      <c r="B1002" s="1">
        <f t="shared" si="60"/>
        <v>1053249.21</v>
      </c>
      <c r="C1002" s="11" t="s">
        <v>52</v>
      </c>
      <c r="D1002" s="12">
        <f>INDEX(families!$A:$A,MATCH(E1002,families!$B:$B,0))</f>
        <v>3</v>
      </c>
      <c r="E1002" s="1" t="str">
        <f t="shared" si="61"/>
        <v>LE</v>
      </c>
      <c r="F1002" s="1">
        <f t="shared" si="62"/>
        <v>14.7</v>
      </c>
      <c r="G1002" s="1" t="str">
        <f t="shared" si="63"/>
        <v>14.7mm LE</v>
      </c>
      <c r="H1002" s="1" t="str">
        <f>_xlfn.CONCAT(TEXT(R1002,"0.0"),"mm ",INDEX('Pipe Lookup'!D:D,MATCH('~17 Pipe Segmentation'!S1002,'Pipe Lookup'!C:C,0))," TYPE ",Q1002)</f>
        <v>14.7mm Elbow TYPE 22</v>
      </c>
      <c r="M1002" s="1" t="s">
        <v>9472</v>
      </c>
      <c r="N1002" s="1">
        <v>1053243.82</v>
      </c>
      <c r="O1002" s="1">
        <v>1053249.21</v>
      </c>
      <c r="P1002" s="1">
        <v>5.3899999998975545</v>
      </c>
      <c r="Q1002" s="1">
        <v>22</v>
      </c>
      <c r="R1002" s="1">
        <v>14.7</v>
      </c>
      <c r="S1002" s="1" t="s">
        <v>56</v>
      </c>
      <c r="T1002" s="1" t="s">
        <v>588</v>
      </c>
      <c r="V1002" s="1" t="s">
        <v>603</v>
      </c>
      <c r="W1002" s="1">
        <v>0</v>
      </c>
      <c r="X1002" s="1" t="s">
        <v>58</v>
      </c>
    </row>
    <row r="1003" spans="1:28" x14ac:dyDescent="0.2">
      <c r="A1003" s="1">
        <f t="shared" si="60"/>
        <v>1053249.21</v>
      </c>
      <c r="B1003" s="1">
        <f t="shared" si="60"/>
        <v>1053254.3899999999</v>
      </c>
      <c r="C1003" s="11" t="s">
        <v>52</v>
      </c>
      <c r="D1003" s="12">
        <f>INDEX(families!$A:$A,MATCH(E1003,families!$B:$B,0))</f>
        <v>2</v>
      </c>
      <c r="E1003" s="1" t="str">
        <f t="shared" si="61"/>
        <v>FBE</v>
      </c>
      <c r="F1003" s="1">
        <f t="shared" si="62"/>
        <v>14.7</v>
      </c>
      <c r="G1003" s="1" t="str">
        <f t="shared" si="63"/>
        <v>14.7mm FBE</v>
      </c>
      <c r="H1003" s="1" t="str">
        <f>_xlfn.CONCAT(TEXT(R1003,"0.0"),"mm ",INDEX('Pipe Lookup'!D:D,MATCH('~17 Pipe Segmentation'!S1003,'Pipe Lookup'!C:C,0))," TYPE ",Q1003)</f>
        <v>14.7mm Fusion-Bonded Epoxy TYPE 5</v>
      </c>
      <c r="M1003" s="1" t="s">
        <v>9472</v>
      </c>
      <c r="N1003" s="1">
        <v>1053249.21</v>
      </c>
      <c r="O1003" s="1">
        <v>1053254.3899999999</v>
      </c>
      <c r="P1003" s="1">
        <v>5.1799999999348074</v>
      </c>
      <c r="Q1003" s="1">
        <v>5</v>
      </c>
      <c r="R1003" s="1">
        <v>14.7</v>
      </c>
      <c r="S1003" s="1" t="s">
        <v>54</v>
      </c>
      <c r="T1003" s="1" t="s">
        <v>588</v>
      </c>
      <c r="W1003" s="1">
        <v>0</v>
      </c>
      <c r="X1003" s="1" t="s">
        <v>58</v>
      </c>
    </row>
    <row r="1004" spans="1:28" x14ac:dyDescent="0.2">
      <c r="A1004" s="1">
        <f t="shared" si="60"/>
        <v>1053254.3899999999</v>
      </c>
      <c r="B1004" s="1">
        <f t="shared" si="60"/>
        <v>1053259.78</v>
      </c>
      <c r="C1004" s="11" t="s">
        <v>52</v>
      </c>
      <c r="D1004" s="12">
        <f>INDEX(families!$A:$A,MATCH(E1004,families!$B:$B,0))</f>
        <v>3</v>
      </c>
      <c r="E1004" s="1" t="str">
        <f t="shared" si="61"/>
        <v>LE</v>
      </c>
      <c r="F1004" s="1">
        <f t="shared" si="62"/>
        <v>14.7</v>
      </c>
      <c r="G1004" s="1" t="str">
        <f t="shared" si="63"/>
        <v>14.7mm LE</v>
      </c>
      <c r="H1004" s="1" t="str">
        <f>_xlfn.CONCAT(TEXT(R1004,"0.0"),"mm ",INDEX('Pipe Lookup'!D:D,MATCH('~17 Pipe Segmentation'!S1004,'Pipe Lookup'!C:C,0))," TYPE ",Q1004)</f>
        <v>14.7mm Elbow TYPE 22</v>
      </c>
      <c r="M1004" s="1" t="s">
        <v>9472</v>
      </c>
      <c r="N1004" s="1">
        <v>1053254.3899999999</v>
      </c>
      <c r="O1004" s="1">
        <v>1053259.78</v>
      </c>
      <c r="P1004" s="1">
        <v>5.3900000001303852</v>
      </c>
      <c r="Q1004" s="1">
        <v>22</v>
      </c>
      <c r="R1004" s="1">
        <v>14.7</v>
      </c>
      <c r="S1004" s="1" t="s">
        <v>56</v>
      </c>
      <c r="T1004" s="1" t="s">
        <v>588</v>
      </c>
      <c r="V1004" s="1" t="s">
        <v>604</v>
      </c>
      <c r="W1004" s="1">
        <v>0</v>
      </c>
      <c r="X1004" s="1" t="s">
        <v>58</v>
      </c>
    </row>
    <row r="1005" spans="1:28" x14ac:dyDescent="0.2">
      <c r="A1005" s="1">
        <f t="shared" si="60"/>
        <v>1053259.78</v>
      </c>
      <c r="B1005" s="1">
        <f t="shared" si="60"/>
        <v>1053424</v>
      </c>
      <c r="C1005" s="11" t="s">
        <v>52</v>
      </c>
      <c r="D1005" s="12">
        <f>INDEX(families!$A:$A,MATCH(E1005,families!$B:$B,0))</f>
        <v>2</v>
      </c>
      <c r="E1005" s="1" t="str">
        <f t="shared" si="61"/>
        <v>FBE</v>
      </c>
      <c r="F1005" s="1">
        <f t="shared" si="62"/>
        <v>11.8</v>
      </c>
      <c r="G1005" s="1" t="str">
        <f t="shared" si="63"/>
        <v>11.8mm FBE</v>
      </c>
      <c r="H1005" s="1" t="str">
        <f>_xlfn.CONCAT(TEXT(R1005,"0.0"),"mm ",INDEX('Pipe Lookup'!D:D,MATCH('~17 Pipe Segmentation'!S1005,'Pipe Lookup'!C:C,0))," TYPE ",Q1005)</f>
        <v>11.8mm Fusion-Bonded Epoxy TYPE 4</v>
      </c>
      <c r="M1005" s="1" t="s">
        <v>9472</v>
      </c>
      <c r="N1005" s="1">
        <v>1053259.78</v>
      </c>
      <c r="O1005" s="1">
        <v>1053424</v>
      </c>
      <c r="P1005" s="1">
        <v>164.21999999997206</v>
      </c>
      <c r="Q1005" s="1">
        <v>4</v>
      </c>
      <c r="R1005" s="1">
        <v>11.8</v>
      </c>
      <c r="S1005" s="1" t="s">
        <v>54</v>
      </c>
      <c r="T1005" s="1" t="s">
        <v>588</v>
      </c>
      <c r="W1005" s="1">
        <v>0</v>
      </c>
      <c r="X1005" s="1" t="s">
        <v>58</v>
      </c>
    </row>
    <row r="1006" spans="1:28" x14ac:dyDescent="0.2">
      <c r="A1006" s="1">
        <f t="shared" si="60"/>
        <v>1053424</v>
      </c>
      <c r="B1006" s="1">
        <f t="shared" si="60"/>
        <v>1053494.42</v>
      </c>
      <c r="C1006" s="11" t="s">
        <v>52</v>
      </c>
      <c r="D1006" s="12">
        <f>INDEX(families!$A:$A,MATCH(E1006,families!$B:$B,0))</f>
        <v>2</v>
      </c>
      <c r="E1006" s="1" t="str">
        <f t="shared" si="61"/>
        <v>FBE</v>
      </c>
      <c r="F1006" s="1">
        <f t="shared" si="62"/>
        <v>14.7</v>
      </c>
      <c r="G1006" s="1" t="str">
        <f t="shared" si="63"/>
        <v>14.7mm FBE</v>
      </c>
      <c r="H1006" s="1" t="str">
        <f>_xlfn.CONCAT(TEXT(R1006,"0.0"),"mm ",INDEX('Pipe Lookup'!D:D,MATCH('~17 Pipe Segmentation'!S1006,'Pipe Lookup'!C:C,0))," TYPE ",Q1006)</f>
        <v>14.7mm Fusion-Bonded Epoxy TYPE 5</v>
      </c>
      <c r="M1006" s="1" t="s">
        <v>9472</v>
      </c>
      <c r="N1006" s="1">
        <v>1053424</v>
      </c>
      <c r="O1006" s="1">
        <v>1053494.42</v>
      </c>
      <c r="P1006" s="1">
        <v>70.419999999925494</v>
      </c>
      <c r="Q1006" s="1">
        <v>5</v>
      </c>
      <c r="R1006" s="1">
        <v>14.7</v>
      </c>
      <c r="S1006" s="1" t="s">
        <v>54</v>
      </c>
      <c r="T1006" s="1" t="s">
        <v>588</v>
      </c>
      <c r="W1006" s="1">
        <v>0</v>
      </c>
      <c r="X1006" s="1" t="s">
        <v>58</v>
      </c>
    </row>
    <row r="1007" spans="1:28" x14ac:dyDescent="0.2">
      <c r="A1007" s="1">
        <f t="shared" si="60"/>
        <v>1053494.42</v>
      </c>
      <c r="B1007" s="1">
        <f t="shared" si="60"/>
        <v>1053518.42</v>
      </c>
      <c r="C1007" s="11" t="s">
        <v>52</v>
      </c>
      <c r="D1007" s="12">
        <f>INDEX(families!$A:$A,MATCH(E1007,families!$B:$B,0))</f>
        <v>2</v>
      </c>
      <c r="E1007" s="1" t="str">
        <f t="shared" si="61"/>
        <v>FBE</v>
      </c>
      <c r="F1007" s="1">
        <f t="shared" si="62"/>
        <v>19</v>
      </c>
      <c r="G1007" s="1" t="str">
        <f t="shared" si="63"/>
        <v>19.0mm FBE-M45</v>
      </c>
      <c r="H1007" s="1" t="str">
        <f>_xlfn.CONCAT(TEXT(R1007,"0.0"),"mm ",INDEX('Pipe Lookup'!D:D,MATCH('~17 Pipe Segmentation'!S1007,'Pipe Lookup'!C:C,0))," TYPE ",Q1007)</f>
        <v>19.0mm Fusion-Bonded Epoxy (M45) TYPE 41</v>
      </c>
      <c r="M1007" s="1" t="s">
        <v>9472</v>
      </c>
      <c r="N1007" s="1">
        <v>1053494.42</v>
      </c>
      <c r="O1007" s="1">
        <v>1053518.42</v>
      </c>
      <c r="P1007" s="1">
        <v>24</v>
      </c>
      <c r="Q1007" s="1">
        <v>41</v>
      </c>
      <c r="R1007" s="1">
        <v>19</v>
      </c>
      <c r="S1007" s="1" t="s">
        <v>419</v>
      </c>
      <c r="T1007" s="1" t="s">
        <v>588</v>
      </c>
      <c r="V1007" s="1" t="s">
        <v>605</v>
      </c>
      <c r="W1007" s="1">
        <v>0</v>
      </c>
      <c r="X1007" s="1" t="s">
        <v>58</v>
      </c>
    </row>
    <row r="1008" spans="1:28" x14ac:dyDescent="0.2">
      <c r="A1008" s="1">
        <f t="shared" si="60"/>
        <v>1053518.42</v>
      </c>
      <c r="B1008" s="1">
        <f t="shared" si="60"/>
        <v>1053542.42</v>
      </c>
      <c r="C1008" s="11" t="s">
        <v>52</v>
      </c>
      <c r="D1008" s="12">
        <f>INDEX(families!$A:$A,MATCH(E1008,families!$B:$B,0))</f>
        <v>2</v>
      </c>
      <c r="E1008" s="1" t="str">
        <f t="shared" si="61"/>
        <v>FBE</v>
      </c>
      <c r="F1008" s="1">
        <f t="shared" si="62"/>
        <v>14.7</v>
      </c>
      <c r="G1008" s="1" t="str">
        <f t="shared" si="63"/>
        <v>14.7mm FBE</v>
      </c>
      <c r="H1008" s="1" t="str">
        <f>_xlfn.CONCAT(TEXT(R1008,"0.0"),"mm ",INDEX('Pipe Lookup'!D:D,MATCH('~17 Pipe Segmentation'!S1008,'Pipe Lookup'!C:C,0))," TYPE ",Q1008)</f>
        <v>14.7mm Fusion-Bonded Epoxy TYPE 5</v>
      </c>
      <c r="M1008" s="1" t="s">
        <v>9472</v>
      </c>
      <c r="N1008" s="1">
        <v>1053518.42</v>
      </c>
      <c r="O1008" s="1">
        <v>1053542.42</v>
      </c>
      <c r="P1008" s="1">
        <v>24</v>
      </c>
      <c r="Q1008" s="1">
        <v>5</v>
      </c>
      <c r="R1008" s="1">
        <v>14.7</v>
      </c>
      <c r="S1008" s="1" t="s">
        <v>54</v>
      </c>
      <c r="T1008" s="1" t="s">
        <v>588</v>
      </c>
      <c r="W1008" s="1">
        <v>0</v>
      </c>
      <c r="X1008" s="1" t="s">
        <v>58</v>
      </c>
    </row>
    <row r="1009" spans="1:24" x14ac:dyDescent="0.2">
      <c r="A1009" s="1">
        <f t="shared" si="60"/>
        <v>1053542.42</v>
      </c>
      <c r="B1009" s="1">
        <f t="shared" si="60"/>
        <v>1053865.42</v>
      </c>
      <c r="C1009" s="11" t="s">
        <v>52</v>
      </c>
      <c r="D1009" s="12">
        <f>INDEX(families!$A:$A,MATCH(E1009,families!$B:$B,0))</f>
        <v>2</v>
      </c>
      <c r="E1009" s="1" t="str">
        <f t="shared" si="61"/>
        <v>FBE</v>
      </c>
      <c r="F1009" s="1">
        <f t="shared" si="62"/>
        <v>11.8</v>
      </c>
      <c r="G1009" s="1" t="str">
        <f t="shared" si="63"/>
        <v>11.8mm FBE</v>
      </c>
      <c r="H1009" s="1" t="str">
        <f>_xlfn.CONCAT(TEXT(R1009,"0.0"),"mm ",INDEX('Pipe Lookup'!D:D,MATCH('~17 Pipe Segmentation'!S1009,'Pipe Lookup'!C:C,0))," TYPE ",Q1009)</f>
        <v>11.8mm Fusion-Bonded Epoxy TYPE 4</v>
      </c>
      <c r="M1009" s="1" t="s">
        <v>9472</v>
      </c>
      <c r="N1009" s="1">
        <v>1053542.42</v>
      </c>
      <c r="O1009" s="1">
        <v>1053865.42</v>
      </c>
      <c r="P1009" s="1">
        <v>323</v>
      </c>
      <c r="Q1009" s="1">
        <v>4</v>
      </c>
      <c r="R1009" s="1">
        <v>11.8</v>
      </c>
      <c r="S1009" s="1" t="s">
        <v>54</v>
      </c>
      <c r="T1009" s="1" t="s">
        <v>588</v>
      </c>
      <c r="W1009" s="1">
        <v>0</v>
      </c>
      <c r="X1009" s="1" t="s">
        <v>58</v>
      </c>
    </row>
    <row r="1010" spans="1:24" x14ac:dyDescent="0.2">
      <c r="A1010" s="1">
        <f t="shared" si="60"/>
        <v>1053865.42</v>
      </c>
      <c r="B1010" s="1">
        <f t="shared" si="60"/>
        <v>1053889.42</v>
      </c>
      <c r="C1010" s="11" t="s">
        <v>52</v>
      </c>
      <c r="D1010" s="12">
        <f>INDEX(families!$A:$A,MATCH(E1010,families!$B:$B,0))</f>
        <v>2</v>
      </c>
      <c r="E1010" s="1" t="str">
        <f t="shared" si="61"/>
        <v>FBE</v>
      </c>
      <c r="F1010" s="1">
        <f t="shared" si="62"/>
        <v>14.7</v>
      </c>
      <c r="G1010" s="1" t="str">
        <f t="shared" si="63"/>
        <v>14.7mm FBE</v>
      </c>
      <c r="H1010" s="1" t="str">
        <f>_xlfn.CONCAT(TEXT(R1010,"0.0"),"mm ",INDEX('Pipe Lookup'!D:D,MATCH('~17 Pipe Segmentation'!S1010,'Pipe Lookup'!C:C,0))," TYPE ",Q1010)</f>
        <v>14.7mm Fusion-Bonded Epoxy TYPE 5</v>
      </c>
      <c r="M1010" s="1" t="s">
        <v>9472</v>
      </c>
      <c r="N1010" s="1">
        <v>1053865.42</v>
      </c>
      <c r="O1010" s="1">
        <v>1053889.42</v>
      </c>
      <c r="P1010" s="1">
        <v>24</v>
      </c>
      <c r="Q1010" s="1">
        <v>5</v>
      </c>
      <c r="R1010" s="1">
        <v>14.7</v>
      </c>
      <c r="S1010" s="1" t="s">
        <v>54</v>
      </c>
      <c r="T1010" s="1" t="s">
        <v>588</v>
      </c>
      <c r="W1010" s="1">
        <v>0</v>
      </c>
      <c r="X1010" s="1" t="s">
        <v>58</v>
      </c>
    </row>
    <row r="1011" spans="1:24" x14ac:dyDescent="0.2">
      <c r="A1011" s="1">
        <f t="shared" si="60"/>
        <v>1053889.42</v>
      </c>
      <c r="B1011" s="1">
        <f t="shared" si="60"/>
        <v>1054100</v>
      </c>
      <c r="C1011" s="11" t="s">
        <v>52</v>
      </c>
      <c r="D1011" s="12">
        <f>INDEX(families!$A:$A,MATCH(E1011,families!$B:$B,0))</f>
        <v>2</v>
      </c>
      <c r="E1011" s="1" t="str">
        <f t="shared" si="61"/>
        <v>FBE</v>
      </c>
      <c r="F1011" s="1">
        <f t="shared" si="62"/>
        <v>11.8</v>
      </c>
      <c r="G1011" s="1" t="str">
        <f t="shared" si="63"/>
        <v>11.8mm FBE</v>
      </c>
      <c r="H1011" s="1" t="str">
        <f>_xlfn.CONCAT(TEXT(R1011,"0.0"),"mm ",INDEX('Pipe Lookup'!D:D,MATCH('~17 Pipe Segmentation'!S1011,'Pipe Lookup'!C:C,0))," TYPE ",Q1011)</f>
        <v>11.8mm Fusion-Bonded Epoxy TYPE 4</v>
      </c>
      <c r="M1011" s="1" t="s">
        <v>9472</v>
      </c>
      <c r="N1011" s="1">
        <v>1053889.42</v>
      </c>
      <c r="O1011" s="1">
        <v>1054100</v>
      </c>
      <c r="P1011" s="1">
        <v>210.58000000007451</v>
      </c>
      <c r="Q1011" s="1">
        <v>4</v>
      </c>
      <c r="R1011" s="1">
        <v>11.8</v>
      </c>
      <c r="S1011" s="1" t="s">
        <v>54</v>
      </c>
      <c r="T1011" s="1" t="s">
        <v>588</v>
      </c>
      <c r="W1011" s="1">
        <v>0</v>
      </c>
      <c r="X1011" s="1" t="s">
        <v>58</v>
      </c>
    </row>
    <row r="1012" spans="1:24" x14ac:dyDescent="0.2">
      <c r="A1012" s="1">
        <f t="shared" si="60"/>
        <v>1054100</v>
      </c>
      <c r="B1012" s="1">
        <f t="shared" si="60"/>
        <v>1054160.42</v>
      </c>
      <c r="C1012" s="11" t="s">
        <v>52</v>
      </c>
      <c r="D1012" s="12">
        <f>INDEX(families!$A:$A,MATCH(E1012,families!$B:$B,0))</f>
        <v>2</v>
      </c>
      <c r="E1012" s="1" t="str">
        <f t="shared" si="61"/>
        <v>FBE</v>
      </c>
      <c r="F1012" s="1">
        <f t="shared" si="62"/>
        <v>11.8</v>
      </c>
      <c r="G1012" s="1" t="str">
        <f t="shared" si="63"/>
        <v>11.8mm FBE</v>
      </c>
      <c r="H1012" s="1" t="str">
        <f>_xlfn.CONCAT(TEXT(R1012,"0.0"),"mm ",INDEX('Pipe Lookup'!D:D,MATCH('~17 Pipe Segmentation'!S1012,'Pipe Lookup'!C:C,0))," TYPE ",Q1012)</f>
        <v>11.8mm Fusion-Bonded Epoxy TYPE 4</v>
      </c>
      <c r="M1012" s="1" t="s">
        <v>9472</v>
      </c>
      <c r="N1012" s="1">
        <v>1054100</v>
      </c>
      <c r="O1012" s="1">
        <v>1054160.42</v>
      </c>
      <c r="P1012" s="1">
        <v>60.419999999925494</v>
      </c>
      <c r="Q1012" s="1">
        <v>4</v>
      </c>
      <c r="R1012" s="1">
        <v>11.8</v>
      </c>
      <c r="S1012" s="1" t="s">
        <v>54</v>
      </c>
      <c r="T1012" s="1" t="s">
        <v>606</v>
      </c>
      <c r="W1012" s="1">
        <v>0</v>
      </c>
      <c r="X1012" s="1" t="s">
        <v>58</v>
      </c>
    </row>
    <row r="1013" spans="1:24" x14ac:dyDescent="0.2">
      <c r="A1013" s="1">
        <f t="shared" si="60"/>
        <v>1054160.42</v>
      </c>
      <c r="B1013" s="1">
        <f t="shared" si="60"/>
        <v>1054184.42</v>
      </c>
      <c r="C1013" s="11" t="s">
        <v>52</v>
      </c>
      <c r="D1013" s="12">
        <f>INDEX(families!$A:$A,MATCH(E1013,families!$B:$B,0))</f>
        <v>1</v>
      </c>
      <c r="E1013" s="1" t="str">
        <f t="shared" si="61"/>
        <v>ARO</v>
      </c>
      <c r="F1013" s="1">
        <f t="shared" si="62"/>
        <v>14.7</v>
      </c>
      <c r="G1013" s="1" t="str">
        <f t="shared" si="63"/>
        <v>14.7mm ARO</v>
      </c>
      <c r="H1013" s="1" t="str">
        <f>_xlfn.CONCAT(TEXT(R1013,"0.0"),"mm ",INDEX('Pipe Lookup'!D:D,MATCH('~17 Pipe Segmentation'!S1013,'Pipe Lookup'!C:C,0))," TYPE ",Q1013)</f>
        <v>14.7mm Abrasion-Resistant Overcoat TYPE 6</v>
      </c>
      <c r="M1013" s="1" t="s">
        <v>9472</v>
      </c>
      <c r="N1013" s="1">
        <v>1054160.42</v>
      </c>
      <c r="O1013" s="1">
        <v>1054184.42</v>
      </c>
      <c r="P1013" s="1">
        <v>24</v>
      </c>
      <c r="Q1013" s="1">
        <v>6</v>
      </c>
      <c r="R1013" s="1">
        <v>14.7</v>
      </c>
      <c r="S1013" s="1" t="s">
        <v>78</v>
      </c>
      <c r="T1013" s="1" t="s">
        <v>606</v>
      </c>
      <c r="W1013" s="1">
        <v>0</v>
      </c>
      <c r="X1013" s="1" t="s">
        <v>58</v>
      </c>
    </row>
    <row r="1014" spans="1:24" x14ac:dyDescent="0.2">
      <c r="A1014" s="1">
        <f t="shared" si="60"/>
        <v>1054184.42</v>
      </c>
      <c r="B1014" s="1">
        <f t="shared" si="60"/>
        <v>1054441.42</v>
      </c>
      <c r="C1014" s="11" t="s">
        <v>52</v>
      </c>
      <c r="D1014" s="12">
        <f>INDEX(families!$A:$A,MATCH(E1014,families!$B:$B,0))</f>
        <v>2</v>
      </c>
      <c r="E1014" s="1" t="str">
        <f t="shared" si="61"/>
        <v>FBE</v>
      </c>
      <c r="F1014" s="1">
        <f t="shared" si="62"/>
        <v>14.7</v>
      </c>
      <c r="G1014" s="1" t="str">
        <f t="shared" si="63"/>
        <v>14.7mm FBE</v>
      </c>
      <c r="H1014" s="1" t="str">
        <f>_xlfn.CONCAT(TEXT(R1014,"0.0"),"mm ",INDEX('Pipe Lookup'!D:D,MATCH('~17 Pipe Segmentation'!S1014,'Pipe Lookup'!C:C,0))," TYPE ",Q1014)</f>
        <v>14.7mm Fusion-Bonded Epoxy TYPE 5</v>
      </c>
      <c r="M1014" s="1" t="s">
        <v>9472</v>
      </c>
      <c r="N1014" s="1">
        <v>1054184.42</v>
      </c>
      <c r="O1014" s="1">
        <v>1054441.42</v>
      </c>
      <c r="P1014" s="1">
        <v>257</v>
      </c>
      <c r="Q1014" s="1">
        <v>5</v>
      </c>
      <c r="R1014" s="1">
        <v>14.7</v>
      </c>
      <c r="S1014" s="1" t="s">
        <v>54</v>
      </c>
      <c r="T1014" s="1" t="s">
        <v>606</v>
      </c>
      <c r="W1014" s="1">
        <v>0</v>
      </c>
      <c r="X1014" s="1" t="s">
        <v>58</v>
      </c>
    </row>
    <row r="1015" spans="1:24" x14ac:dyDescent="0.2">
      <c r="A1015" s="1">
        <f t="shared" si="60"/>
        <v>1054441.42</v>
      </c>
      <c r="B1015" s="1">
        <f t="shared" si="60"/>
        <v>1054719.4099999999</v>
      </c>
      <c r="C1015" s="11" t="s">
        <v>52</v>
      </c>
      <c r="D1015" s="12">
        <f>INDEX(families!$A:$A,MATCH(E1015,families!$B:$B,0))</f>
        <v>2</v>
      </c>
      <c r="E1015" s="1" t="str">
        <f t="shared" si="61"/>
        <v>FBE</v>
      </c>
      <c r="F1015" s="1">
        <f t="shared" si="62"/>
        <v>11.8</v>
      </c>
      <c r="G1015" s="1" t="str">
        <f t="shared" si="63"/>
        <v>11.8mm FBE</v>
      </c>
      <c r="H1015" s="1" t="str">
        <f>_xlfn.CONCAT(TEXT(R1015,"0.0"),"mm ",INDEX('Pipe Lookup'!D:D,MATCH('~17 Pipe Segmentation'!S1015,'Pipe Lookup'!C:C,0))," TYPE ",Q1015)</f>
        <v>11.8mm Fusion-Bonded Epoxy TYPE 4</v>
      </c>
      <c r="M1015" s="1" t="s">
        <v>9472</v>
      </c>
      <c r="N1015" s="1">
        <v>1054441.42</v>
      </c>
      <c r="O1015" s="1">
        <v>1054719.4099999999</v>
      </c>
      <c r="P1015" s="1">
        <v>277.98999999999069</v>
      </c>
      <c r="Q1015" s="1">
        <v>4</v>
      </c>
      <c r="R1015" s="1">
        <v>11.8</v>
      </c>
      <c r="S1015" s="1" t="s">
        <v>54</v>
      </c>
      <c r="T1015" s="1" t="s">
        <v>606</v>
      </c>
      <c r="W1015" s="1">
        <v>0</v>
      </c>
      <c r="X1015" s="1" t="s">
        <v>58</v>
      </c>
    </row>
    <row r="1016" spans="1:24" x14ac:dyDescent="0.2">
      <c r="A1016" s="1">
        <f t="shared" si="60"/>
        <v>1054719.4099999999</v>
      </c>
      <c r="B1016" s="1">
        <f t="shared" si="60"/>
        <v>1054743.4099999999</v>
      </c>
      <c r="C1016" s="11" t="s">
        <v>52</v>
      </c>
      <c r="D1016" s="12">
        <f>INDEX(families!$A:$A,MATCH(E1016,families!$B:$B,0))</f>
        <v>2</v>
      </c>
      <c r="E1016" s="1" t="str">
        <f t="shared" si="61"/>
        <v>FBE</v>
      </c>
      <c r="F1016" s="1">
        <f t="shared" si="62"/>
        <v>14.7</v>
      </c>
      <c r="G1016" s="1" t="str">
        <f t="shared" si="63"/>
        <v>14.7mm FBE</v>
      </c>
      <c r="H1016" s="1" t="str">
        <f>_xlfn.CONCAT(TEXT(R1016,"0.0"),"mm ",INDEX('Pipe Lookup'!D:D,MATCH('~17 Pipe Segmentation'!S1016,'Pipe Lookup'!C:C,0))," TYPE ",Q1016)</f>
        <v>14.7mm Fusion-Bonded Epoxy TYPE 5</v>
      </c>
      <c r="M1016" s="1" t="s">
        <v>9472</v>
      </c>
      <c r="N1016" s="1">
        <v>1054719.4099999999</v>
      </c>
      <c r="O1016" s="1">
        <v>1054743.4099999999</v>
      </c>
      <c r="P1016" s="1">
        <v>24</v>
      </c>
      <c r="Q1016" s="1">
        <v>5</v>
      </c>
      <c r="R1016" s="1">
        <v>14.7</v>
      </c>
      <c r="S1016" s="1" t="s">
        <v>54</v>
      </c>
      <c r="T1016" s="1" t="s">
        <v>606</v>
      </c>
      <c r="W1016" s="1">
        <v>0</v>
      </c>
      <c r="X1016" s="1" t="s">
        <v>58</v>
      </c>
    </row>
    <row r="1017" spans="1:24" x14ac:dyDescent="0.2">
      <c r="A1017" s="1">
        <f t="shared" si="60"/>
        <v>1054743.4099999999</v>
      </c>
      <c r="B1017" s="1">
        <f t="shared" si="60"/>
        <v>1054807.4099999999</v>
      </c>
      <c r="C1017" s="11" t="s">
        <v>52</v>
      </c>
      <c r="D1017" s="12">
        <f>INDEX(families!$A:$A,MATCH(E1017,families!$B:$B,0))</f>
        <v>2</v>
      </c>
      <c r="E1017" s="1" t="str">
        <f t="shared" si="61"/>
        <v>FBE</v>
      </c>
      <c r="F1017" s="1">
        <f t="shared" si="62"/>
        <v>11.8</v>
      </c>
      <c r="G1017" s="1" t="str">
        <f t="shared" si="63"/>
        <v>11.8mm FBE</v>
      </c>
      <c r="H1017" s="1" t="str">
        <f>_xlfn.CONCAT(TEXT(R1017,"0.0"),"mm ",INDEX('Pipe Lookup'!D:D,MATCH('~17 Pipe Segmentation'!S1017,'Pipe Lookup'!C:C,0))," TYPE ",Q1017)</f>
        <v>11.8mm Fusion-Bonded Epoxy TYPE 4</v>
      </c>
      <c r="M1017" s="1" t="s">
        <v>9472</v>
      </c>
      <c r="N1017" s="1">
        <v>1054743.4099999999</v>
      </c>
      <c r="O1017" s="1">
        <v>1054807.4099999999</v>
      </c>
      <c r="P1017" s="1">
        <v>64</v>
      </c>
      <c r="Q1017" s="1">
        <v>4</v>
      </c>
      <c r="R1017" s="1">
        <v>11.8</v>
      </c>
      <c r="S1017" s="1" t="s">
        <v>54</v>
      </c>
      <c r="T1017" s="1" t="s">
        <v>606</v>
      </c>
      <c r="W1017" s="1">
        <v>0</v>
      </c>
      <c r="X1017" s="1" t="s">
        <v>58</v>
      </c>
    </row>
    <row r="1018" spans="1:24" x14ac:dyDescent="0.2">
      <c r="A1018" s="1">
        <f t="shared" si="60"/>
        <v>1054807.4099999999</v>
      </c>
      <c r="B1018" s="1">
        <f t="shared" si="60"/>
        <v>1054831.4099999999</v>
      </c>
      <c r="C1018" s="11" t="s">
        <v>52</v>
      </c>
      <c r="D1018" s="12">
        <f>INDEX(families!$A:$A,MATCH(E1018,families!$B:$B,0))</f>
        <v>2</v>
      </c>
      <c r="E1018" s="1" t="str">
        <f t="shared" si="61"/>
        <v>FBE</v>
      </c>
      <c r="F1018" s="1">
        <f t="shared" si="62"/>
        <v>14.7</v>
      </c>
      <c r="G1018" s="1" t="str">
        <f t="shared" si="63"/>
        <v>14.7mm FBE</v>
      </c>
      <c r="H1018" s="1" t="str">
        <f>_xlfn.CONCAT(TEXT(R1018,"0.0"),"mm ",INDEX('Pipe Lookup'!D:D,MATCH('~17 Pipe Segmentation'!S1018,'Pipe Lookup'!C:C,0))," TYPE ",Q1018)</f>
        <v>14.7mm Fusion-Bonded Epoxy TYPE 5</v>
      </c>
      <c r="M1018" s="1" t="s">
        <v>9472</v>
      </c>
      <c r="N1018" s="1">
        <v>1054807.4099999999</v>
      </c>
      <c r="O1018" s="1">
        <v>1054831.4099999999</v>
      </c>
      <c r="P1018" s="1">
        <v>24</v>
      </c>
      <c r="Q1018" s="1">
        <v>5</v>
      </c>
      <c r="R1018" s="1">
        <v>14.7</v>
      </c>
      <c r="S1018" s="1" t="s">
        <v>54</v>
      </c>
      <c r="T1018" s="1" t="s">
        <v>606</v>
      </c>
      <c r="W1018" s="1">
        <v>0</v>
      </c>
      <c r="X1018" s="1" t="s">
        <v>58</v>
      </c>
    </row>
    <row r="1019" spans="1:24" x14ac:dyDescent="0.2">
      <c r="A1019" s="1">
        <f t="shared" si="60"/>
        <v>1054831.4099999999</v>
      </c>
      <c r="B1019" s="1">
        <f t="shared" si="60"/>
        <v>1054900.4099999999</v>
      </c>
      <c r="C1019" s="11" t="s">
        <v>52</v>
      </c>
      <c r="D1019" s="12">
        <f>INDEX(families!$A:$A,MATCH(E1019,families!$B:$B,0))</f>
        <v>2</v>
      </c>
      <c r="E1019" s="1" t="str">
        <f t="shared" si="61"/>
        <v>FBE</v>
      </c>
      <c r="F1019" s="1">
        <f t="shared" si="62"/>
        <v>11.8</v>
      </c>
      <c r="G1019" s="1" t="str">
        <f t="shared" si="63"/>
        <v>11.8mm FBE</v>
      </c>
      <c r="H1019" s="1" t="str">
        <f>_xlfn.CONCAT(TEXT(R1019,"0.0"),"mm ",INDEX('Pipe Lookup'!D:D,MATCH('~17 Pipe Segmentation'!S1019,'Pipe Lookup'!C:C,0))," TYPE ",Q1019)</f>
        <v>11.8mm Fusion-Bonded Epoxy TYPE 4</v>
      </c>
      <c r="M1019" s="1" t="s">
        <v>9472</v>
      </c>
      <c r="N1019" s="1">
        <v>1054831.4099999999</v>
      </c>
      <c r="O1019" s="1">
        <v>1054900.4099999999</v>
      </c>
      <c r="P1019" s="1">
        <v>69</v>
      </c>
      <c r="Q1019" s="1">
        <v>4</v>
      </c>
      <c r="R1019" s="1">
        <v>11.8</v>
      </c>
      <c r="S1019" s="1" t="s">
        <v>54</v>
      </c>
      <c r="T1019" s="1" t="s">
        <v>606</v>
      </c>
      <c r="W1019" s="1">
        <v>0</v>
      </c>
      <c r="X1019" s="1" t="s">
        <v>58</v>
      </c>
    </row>
    <row r="1020" spans="1:24" x14ac:dyDescent="0.2">
      <c r="A1020" s="1">
        <f t="shared" si="60"/>
        <v>1054900.4099999999</v>
      </c>
      <c r="B1020" s="1">
        <f t="shared" si="60"/>
        <v>1054968.3999999999</v>
      </c>
      <c r="C1020" s="11" t="s">
        <v>52</v>
      </c>
      <c r="D1020" s="12">
        <f>INDEX(families!$A:$A,MATCH(E1020,families!$B:$B,0))</f>
        <v>2</v>
      </c>
      <c r="E1020" s="1" t="str">
        <f t="shared" si="61"/>
        <v>FBE</v>
      </c>
      <c r="F1020" s="1">
        <f t="shared" si="62"/>
        <v>14.7</v>
      </c>
      <c r="G1020" s="1" t="str">
        <f t="shared" si="63"/>
        <v>14.7mm FBE</v>
      </c>
      <c r="H1020" s="1" t="str">
        <f>_xlfn.CONCAT(TEXT(R1020,"0.0"),"mm ",INDEX('Pipe Lookup'!D:D,MATCH('~17 Pipe Segmentation'!S1020,'Pipe Lookup'!C:C,0))," TYPE ",Q1020)</f>
        <v>14.7mm Fusion-Bonded Epoxy TYPE 5</v>
      </c>
      <c r="M1020" s="1" t="s">
        <v>9472</v>
      </c>
      <c r="N1020" s="1">
        <v>1054900.4099999999</v>
      </c>
      <c r="O1020" s="1">
        <v>1054968.3999999999</v>
      </c>
      <c r="P1020" s="1">
        <v>67.989999999990687</v>
      </c>
      <c r="Q1020" s="1">
        <v>5</v>
      </c>
      <c r="R1020" s="1">
        <v>14.7</v>
      </c>
      <c r="S1020" s="1" t="s">
        <v>54</v>
      </c>
      <c r="T1020" s="1" t="s">
        <v>606</v>
      </c>
      <c r="W1020" s="1">
        <v>0</v>
      </c>
      <c r="X1020" s="1" t="s">
        <v>58</v>
      </c>
    </row>
    <row r="1021" spans="1:24" x14ac:dyDescent="0.2">
      <c r="A1021" s="1">
        <f t="shared" si="60"/>
        <v>1054968.3999999999</v>
      </c>
      <c r="B1021" s="1">
        <f t="shared" si="60"/>
        <v>1055063.3999999999</v>
      </c>
      <c r="C1021" s="11" t="s">
        <v>52</v>
      </c>
      <c r="D1021" s="12">
        <f>INDEX(families!$A:$A,MATCH(E1021,families!$B:$B,0))</f>
        <v>2</v>
      </c>
      <c r="E1021" s="1" t="str">
        <f t="shared" si="61"/>
        <v>FBE</v>
      </c>
      <c r="F1021" s="1">
        <f t="shared" si="62"/>
        <v>11.8</v>
      </c>
      <c r="G1021" s="1" t="str">
        <f t="shared" si="63"/>
        <v>11.8mm FBE</v>
      </c>
      <c r="H1021" s="1" t="str">
        <f>_xlfn.CONCAT(TEXT(R1021,"0.0"),"mm ",INDEX('Pipe Lookup'!D:D,MATCH('~17 Pipe Segmentation'!S1021,'Pipe Lookup'!C:C,0))," TYPE ",Q1021)</f>
        <v>11.8mm Fusion-Bonded Epoxy TYPE 4</v>
      </c>
      <c r="M1021" s="1" t="s">
        <v>9472</v>
      </c>
      <c r="N1021" s="1">
        <v>1054968.3999999999</v>
      </c>
      <c r="O1021" s="1">
        <v>1055063.3999999999</v>
      </c>
      <c r="P1021" s="1">
        <v>95</v>
      </c>
      <c r="Q1021" s="1">
        <v>4</v>
      </c>
      <c r="R1021" s="1">
        <v>11.8</v>
      </c>
      <c r="S1021" s="1" t="s">
        <v>54</v>
      </c>
      <c r="T1021" s="1" t="s">
        <v>606</v>
      </c>
      <c r="W1021" s="1">
        <v>0</v>
      </c>
      <c r="X1021" s="1" t="s">
        <v>58</v>
      </c>
    </row>
    <row r="1022" spans="1:24" x14ac:dyDescent="0.2">
      <c r="A1022" s="1">
        <f t="shared" si="60"/>
        <v>1055063.3999999999</v>
      </c>
      <c r="B1022" s="1">
        <f t="shared" si="60"/>
        <v>1055087.3999999999</v>
      </c>
      <c r="C1022" s="11" t="s">
        <v>52</v>
      </c>
      <c r="D1022" s="12">
        <f>INDEX(families!$A:$A,MATCH(E1022,families!$B:$B,0))</f>
        <v>2</v>
      </c>
      <c r="E1022" s="1" t="str">
        <f t="shared" si="61"/>
        <v>FBE</v>
      </c>
      <c r="F1022" s="1">
        <f t="shared" si="62"/>
        <v>14.7</v>
      </c>
      <c r="G1022" s="1" t="str">
        <f t="shared" si="63"/>
        <v>14.7mm FBE</v>
      </c>
      <c r="H1022" s="1" t="str">
        <f>_xlfn.CONCAT(TEXT(R1022,"0.0"),"mm ",INDEX('Pipe Lookup'!D:D,MATCH('~17 Pipe Segmentation'!S1022,'Pipe Lookup'!C:C,0))," TYPE ",Q1022)</f>
        <v>14.7mm Fusion-Bonded Epoxy TYPE 5</v>
      </c>
      <c r="M1022" s="1" t="s">
        <v>9472</v>
      </c>
      <c r="N1022" s="1">
        <v>1055063.3999999999</v>
      </c>
      <c r="O1022" s="1">
        <v>1055087.3999999999</v>
      </c>
      <c r="P1022" s="1">
        <v>24</v>
      </c>
      <c r="Q1022" s="1">
        <v>5</v>
      </c>
      <c r="R1022" s="1">
        <v>14.7</v>
      </c>
      <c r="S1022" s="1" t="s">
        <v>54</v>
      </c>
      <c r="T1022" s="1" t="s">
        <v>606</v>
      </c>
      <c r="W1022" s="1">
        <v>0</v>
      </c>
      <c r="X1022" s="1" t="s">
        <v>58</v>
      </c>
    </row>
    <row r="1023" spans="1:24" x14ac:dyDescent="0.2">
      <c r="A1023" s="1">
        <f t="shared" si="60"/>
        <v>1055087.3999999999</v>
      </c>
      <c r="B1023" s="1">
        <f t="shared" si="60"/>
        <v>1055254</v>
      </c>
      <c r="C1023" s="11" t="s">
        <v>52</v>
      </c>
      <c r="D1023" s="12">
        <f>INDEX(families!$A:$A,MATCH(E1023,families!$B:$B,0))</f>
        <v>2</v>
      </c>
      <c r="E1023" s="1" t="str">
        <f t="shared" si="61"/>
        <v>FBE</v>
      </c>
      <c r="F1023" s="1">
        <f t="shared" si="62"/>
        <v>11.8</v>
      </c>
      <c r="G1023" s="1" t="str">
        <f t="shared" si="63"/>
        <v>11.8mm FBE</v>
      </c>
      <c r="H1023" s="1" t="str">
        <f>_xlfn.CONCAT(TEXT(R1023,"0.0"),"mm ",INDEX('Pipe Lookup'!D:D,MATCH('~17 Pipe Segmentation'!S1023,'Pipe Lookup'!C:C,0))," TYPE ",Q1023)</f>
        <v>11.8mm Fusion-Bonded Epoxy TYPE 4</v>
      </c>
      <c r="M1023" s="1" t="s">
        <v>9472</v>
      </c>
      <c r="N1023" s="1">
        <v>1055087.3999999999</v>
      </c>
      <c r="O1023" s="1">
        <v>1055254</v>
      </c>
      <c r="P1023" s="1">
        <v>166.60000000009313</v>
      </c>
      <c r="Q1023" s="1">
        <v>4</v>
      </c>
      <c r="R1023" s="1">
        <v>11.8</v>
      </c>
      <c r="S1023" s="1" t="s">
        <v>54</v>
      </c>
      <c r="T1023" s="1" t="s">
        <v>606</v>
      </c>
      <c r="W1023" s="1">
        <v>0</v>
      </c>
      <c r="X1023" s="1" t="s">
        <v>58</v>
      </c>
    </row>
    <row r="1024" spans="1:24" x14ac:dyDescent="0.2">
      <c r="A1024" s="1">
        <f t="shared" si="60"/>
        <v>1055254</v>
      </c>
      <c r="B1024" s="1">
        <f t="shared" si="60"/>
        <v>1055264</v>
      </c>
      <c r="C1024" s="11" t="s">
        <v>52</v>
      </c>
      <c r="D1024" s="12">
        <f>INDEX(families!$A:$A,MATCH(E1024,families!$B:$B,0))</f>
        <v>3</v>
      </c>
      <c r="E1024" s="1" t="str">
        <f t="shared" si="61"/>
        <v>LE</v>
      </c>
      <c r="F1024" s="1">
        <f t="shared" si="62"/>
        <v>14.7</v>
      </c>
      <c r="G1024" s="1" t="str">
        <f t="shared" si="63"/>
        <v>14.7mm LE</v>
      </c>
      <c r="H1024" s="1" t="str">
        <f>_xlfn.CONCAT(TEXT(R1024,"0.0"),"mm ",INDEX('Pipe Lookup'!D:D,MATCH('~17 Pipe Segmentation'!S1024,'Pipe Lookup'!C:C,0))," TYPE ",Q1024)</f>
        <v>14.7mm Elbow TYPE 22</v>
      </c>
      <c r="M1024" s="1" t="s">
        <v>9472</v>
      </c>
      <c r="N1024" s="1">
        <v>1055254</v>
      </c>
      <c r="O1024" s="1">
        <v>1055264</v>
      </c>
      <c r="P1024" s="1">
        <v>10</v>
      </c>
      <c r="Q1024" s="1">
        <v>22</v>
      </c>
      <c r="R1024" s="1">
        <v>14.7</v>
      </c>
      <c r="S1024" s="1" t="s">
        <v>56</v>
      </c>
      <c r="T1024" s="1" t="s">
        <v>606</v>
      </c>
      <c r="V1024" s="1" t="s">
        <v>607</v>
      </c>
      <c r="W1024" s="1">
        <v>0</v>
      </c>
      <c r="X1024" s="1" t="s">
        <v>58</v>
      </c>
    </row>
    <row r="1025" spans="1:24" x14ac:dyDescent="0.2">
      <c r="A1025" s="1">
        <f t="shared" si="60"/>
        <v>1055264</v>
      </c>
      <c r="B1025" s="1">
        <f t="shared" si="60"/>
        <v>1055290</v>
      </c>
      <c r="C1025" s="11" t="s">
        <v>52</v>
      </c>
      <c r="D1025" s="12">
        <f>INDEX(families!$A:$A,MATCH(E1025,families!$B:$B,0))</f>
        <v>2</v>
      </c>
      <c r="E1025" s="1" t="str">
        <f t="shared" si="61"/>
        <v>FBE</v>
      </c>
      <c r="F1025" s="1">
        <f t="shared" si="62"/>
        <v>14.7</v>
      </c>
      <c r="G1025" s="1" t="str">
        <f t="shared" si="63"/>
        <v>14.7mm FBE</v>
      </c>
      <c r="H1025" s="1" t="str">
        <f>_xlfn.CONCAT(TEXT(R1025,"0.0"),"mm ",INDEX('Pipe Lookup'!D:D,MATCH('~17 Pipe Segmentation'!S1025,'Pipe Lookup'!C:C,0))," TYPE ",Q1025)</f>
        <v>14.7mm Fusion-Bonded Epoxy TYPE 5</v>
      </c>
      <c r="M1025" s="1" t="s">
        <v>9472</v>
      </c>
      <c r="N1025" s="1">
        <v>1055264</v>
      </c>
      <c r="O1025" s="1">
        <v>1055290</v>
      </c>
      <c r="P1025" s="1">
        <v>26</v>
      </c>
      <c r="Q1025" s="1">
        <v>5</v>
      </c>
      <c r="R1025" s="1">
        <v>14.7</v>
      </c>
      <c r="S1025" s="1" t="s">
        <v>54</v>
      </c>
      <c r="T1025" s="1" t="s">
        <v>606</v>
      </c>
      <c r="W1025" s="1">
        <v>0</v>
      </c>
      <c r="X1025" s="1" t="s">
        <v>58</v>
      </c>
    </row>
    <row r="1026" spans="1:24" x14ac:dyDescent="0.2">
      <c r="A1026" s="1">
        <f t="shared" ref="A1026:B1089" si="64">IF(OR(AND(ISNUMBER(N1026),N1026&gt;0),ISNUMBER(SEARCH("+",N1026))),IF(NOT(ISNUMBER(N1026)),1000*LEFT(N1026,SEARCH("+",N1026)-1)+MID(N1026,SEARCH("+",N1026)+1,3)+RIGHT(N1026,3),N1026),"")</f>
        <v>1055290</v>
      </c>
      <c r="B1026" s="1">
        <f t="shared" si="64"/>
        <v>1055314</v>
      </c>
      <c r="C1026" s="11" t="s">
        <v>52</v>
      </c>
      <c r="D1026" s="12">
        <f>INDEX(families!$A:$A,MATCH(E1026,families!$B:$B,0))</f>
        <v>1</v>
      </c>
      <c r="E1026" s="1" t="str">
        <f t="shared" si="61"/>
        <v>ARO</v>
      </c>
      <c r="F1026" s="1">
        <f t="shared" si="62"/>
        <v>14.7</v>
      </c>
      <c r="G1026" s="1" t="str">
        <f t="shared" si="63"/>
        <v>14.7mm ARO</v>
      </c>
      <c r="H1026" s="1" t="str">
        <f>_xlfn.CONCAT(TEXT(R1026,"0.0"),"mm ",INDEX('Pipe Lookup'!D:D,MATCH('~17 Pipe Segmentation'!S1026,'Pipe Lookup'!C:C,0))," TYPE ",Q1026)</f>
        <v>14.7mm Abrasion-Resistant Overcoat TYPE 6</v>
      </c>
      <c r="M1026" s="1" t="s">
        <v>9472</v>
      </c>
      <c r="N1026" s="1">
        <v>1055290</v>
      </c>
      <c r="O1026" s="1">
        <v>1055314</v>
      </c>
      <c r="P1026" s="1">
        <v>24</v>
      </c>
      <c r="Q1026" s="1">
        <v>6</v>
      </c>
      <c r="R1026" s="1">
        <v>14.7</v>
      </c>
      <c r="S1026" s="1" t="s">
        <v>78</v>
      </c>
      <c r="T1026" s="1" t="s">
        <v>606</v>
      </c>
      <c r="V1026" s="1" t="s">
        <v>9719</v>
      </c>
      <c r="W1026" s="1">
        <v>0</v>
      </c>
      <c r="X1026" s="1" t="s">
        <v>58</v>
      </c>
    </row>
    <row r="1027" spans="1:24" x14ac:dyDescent="0.2">
      <c r="A1027" s="1">
        <f t="shared" si="64"/>
        <v>1055314</v>
      </c>
      <c r="B1027" s="1">
        <f t="shared" si="64"/>
        <v>1055324</v>
      </c>
      <c r="C1027" s="11" t="s">
        <v>52</v>
      </c>
      <c r="D1027" s="12">
        <f>INDEX(families!$A:$A,MATCH(E1027,families!$B:$B,0))</f>
        <v>3</v>
      </c>
      <c r="E1027" s="1" t="str">
        <f t="shared" ref="E1027:E1090" si="65">TRIM(LEFT(S1027,3))</f>
        <v>LE</v>
      </c>
      <c r="F1027" s="1">
        <f t="shared" ref="F1027:F1090" si="66">R1027</f>
        <v>14.7</v>
      </c>
      <c r="G1027" s="1" t="str">
        <f t="shared" ref="G1027:G1090" si="67">_xlfn.CONCAT(TEXT(R1027,"0.0"),"mm ",S1027)</f>
        <v>14.7mm LE</v>
      </c>
      <c r="H1027" s="1" t="str">
        <f>_xlfn.CONCAT(TEXT(R1027,"0.0"),"mm ",INDEX('Pipe Lookup'!D:D,MATCH('~17 Pipe Segmentation'!S1027,'Pipe Lookup'!C:C,0))," TYPE ",Q1027)</f>
        <v>14.7mm Elbow TYPE 22</v>
      </c>
      <c r="M1027" s="1" t="s">
        <v>9472</v>
      </c>
      <c r="N1027" s="1">
        <v>1055314</v>
      </c>
      <c r="O1027" s="1">
        <v>1055324</v>
      </c>
      <c r="P1027" s="1">
        <v>10</v>
      </c>
      <c r="Q1027" s="1">
        <v>22</v>
      </c>
      <c r="R1027" s="1">
        <v>14.7</v>
      </c>
      <c r="S1027" s="1" t="s">
        <v>56</v>
      </c>
      <c r="T1027" s="1" t="s">
        <v>606</v>
      </c>
      <c r="V1027" s="1" t="s">
        <v>9720</v>
      </c>
      <c r="W1027" s="1">
        <v>0</v>
      </c>
      <c r="X1027" s="1" t="s">
        <v>58</v>
      </c>
    </row>
    <row r="1028" spans="1:24" x14ac:dyDescent="0.2">
      <c r="A1028" s="1">
        <f t="shared" si="64"/>
        <v>1055324</v>
      </c>
      <c r="B1028" s="1">
        <f t="shared" si="64"/>
        <v>1056640</v>
      </c>
      <c r="C1028" s="11" t="s">
        <v>52</v>
      </c>
      <c r="D1028" s="12">
        <f>INDEX(families!$A:$A,MATCH(E1028,families!$B:$B,0))</f>
        <v>2</v>
      </c>
      <c r="E1028" s="1" t="str">
        <f t="shared" si="65"/>
        <v>FBE</v>
      </c>
      <c r="F1028" s="1">
        <f t="shared" si="66"/>
        <v>14.7</v>
      </c>
      <c r="G1028" s="1" t="str">
        <f t="shared" si="67"/>
        <v>14.7mm FBE</v>
      </c>
      <c r="H1028" s="1" t="str">
        <f>_xlfn.CONCAT(TEXT(R1028,"0.0"),"mm ",INDEX('Pipe Lookup'!D:D,MATCH('~17 Pipe Segmentation'!S1028,'Pipe Lookup'!C:C,0))," TYPE ",Q1028)</f>
        <v>14.7mm Fusion-Bonded Epoxy TYPE 5</v>
      </c>
      <c r="M1028" s="1" t="s">
        <v>9472</v>
      </c>
      <c r="N1028" s="1">
        <v>1055324</v>
      </c>
      <c r="O1028" s="1">
        <v>1056640</v>
      </c>
      <c r="P1028" s="1">
        <v>1316</v>
      </c>
      <c r="Q1028" s="1">
        <v>5</v>
      </c>
      <c r="R1028" s="1">
        <v>14.7</v>
      </c>
      <c r="S1028" s="1" t="s">
        <v>54</v>
      </c>
      <c r="T1028" s="1" t="s">
        <v>606</v>
      </c>
      <c r="W1028" s="1">
        <v>0</v>
      </c>
      <c r="X1028" s="1" t="s">
        <v>58</v>
      </c>
    </row>
    <row r="1029" spans="1:24" x14ac:dyDescent="0.2">
      <c r="A1029" s="1">
        <f t="shared" si="64"/>
        <v>1056640</v>
      </c>
      <c r="B1029" s="1">
        <f t="shared" si="64"/>
        <v>1056650</v>
      </c>
      <c r="C1029" s="11" t="s">
        <v>52</v>
      </c>
      <c r="D1029" s="12">
        <f>INDEX(families!$A:$A,MATCH(E1029,families!$B:$B,0))</f>
        <v>3</v>
      </c>
      <c r="E1029" s="1" t="str">
        <f t="shared" si="65"/>
        <v>LE</v>
      </c>
      <c r="F1029" s="1">
        <f t="shared" si="66"/>
        <v>14.7</v>
      </c>
      <c r="G1029" s="1" t="str">
        <f t="shared" si="67"/>
        <v>14.7mm LE</v>
      </c>
      <c r="H1029" s="1" t="str">
        <f>_xlfn.CONCAT(TEXT(R1029,"0.0"),"mm ",INDEX('Pipe Lookup'!D:D,MATCH('~17 Pipe Segmentation'!S1029,'Pipe Lookup'!C:C,0))," TYPE ",Q1029)</f>
        <v>14.7mm Elbow TYPE 22</v>
      </c>
      <c r="M1029" s="1" t="s">
        <v>9472</v>
      </c>
      <c r="N1029" s="1">
        <v>1056640</v>
      </c>
      <c r="O1029" s="1" t="s">
        <v>610</v>
      </c>
      <c r="P1029" s="1">
        <v>10</v>
      </c>
      <c r="Q1029" s="1">
        <v>22</v>
      </c>
      <c r="R1029" s="1">
        <v>14.7</v>
      </c>
      <c r="S1029" s="1" t="s">
        <v>56</v>
      </c>
      <c r="T1029" s="1" t="s">
        <v>606</v>
      </c>
      <c r="V1029" s="1" t="s">
        <v>611</v>
      </c>
      <c r="W1029" s="1">
        <v>0</v>
      </c>
      <c r="X1029" s="1" t="s">
        <v>58</v>
      </c>
    </row>
    <row r="1030" spans="1:24" x14ac:dyDescent="0.2">
      <c r="A1030" s="1">
        <f t="shared" si="64"/>
        <v>1056650</v>
      </c>
      <c r="B1030" s="1">
        <f t="shared" si="64"/>
        <v>1056719</v>
      </c>
      <c r="C1030" s="11" t="s">
        <v>52</v>
      </c>
      <c r="D1030" s="12">
        <f>INDEX(families!$A:$A,MATCH(E1030,families!$B:$B,0))</f>
        <v>1</v>
      </c>
      <c r="E1030" s="1" t="str">
        <f t="shared" si="65"/>
        <v>ARO</v>
      </c>
      <c r="F1030" s="1">
        <f t="shared" si="66"/>
        <v>14.7</v>
      </c>
      <c r="G1030" s="1" t="str">
        <f t="shared" si="67"/>
        <v>14.7mm ARO</v>
      </c>
      <c r="H1030" s="1" t="str">
        <f>_xlfn.CONCAT(TEXT(R1030,"0.0"),"mm ",INDEX('Pipe Lookup'!D:D,MATCH('~17 Pipe Segmentation'!S1030,'Pipe Lookup'!C:C,0))," TYPE ",Q1030)</f>
        <v>14.7mm Abrasion-Resistant Overcoat TYPE 6</v>
      </c>
      <c r="M1030" s="1" t="s">
        <v>9472</v>
      </c>
      <c r="N1030" s="1" t="s">
        <v>610</v>
      </c>
      <c r="O1030" s="1" t="s">
        <v>612</v>
      </c>
      <c r="P1030" s="1">
        <v>69</v>
      </c>
      <c r="Q1030" s="1">
        <v>6</v>
      </c>
      <c r="R1030" s="1">
        <v>14.7</v>
      </c>
      <c r="S1030" s="1" t="s">
        <v>78</v>
      </c>
      <c r="T1030" s="1" t="s">
        <v>606</v>
      </c>
      <c r="V1030" s="1" t="s">
        <v>613</v>
      </c>
      <c r="W1030" s="1">
        <v>0</v>
      </c>
      <c r="X1030" s="1" t="s">
        <v>58</v>
      </c>
    </row>
    <row r="1031" spans="1:24" x14ac:dyDescent="0.2">
      <c r="A1031" s="1">
        <f t="shared" si="64"/>
        <v>1056719</v>
      </c>
      <c r="B1031" s="1">
        <f t="shared" si="64"/>
        <v>1056726</v>
      </c>
      <c r="C1031" s="11" t="s">
        <v>52</v>
      </c>
      <c r="D1031" s="12">
        <f>INDEX(families!$A:$A,MATCH(E1031,families!$B:$B,0))</f>
        <v>3</v>
      </c>
      <c r="E1031" s="1" t="str">
        <f t="shared" si="65"/>
        <v>LE</v>
      </c>
      <c r="F1031" s="1">
        <f t="shared" si="66"/>
        <v>14.7</v>
      </c>
      <c r="G1031" s="1" t="str">
        <f t="shared" si="67"/>
        <v>14.7mm LE</v>
      </c>
      <c r="H1031" s="1" t="str">
        <f>_xlfn.CONCAT(TEXT(R1031,"0.0"),"mm ",INDEX('Pipe Lookup'!D:D,MATCH('~17 Pipe Segmentation'!S1031,'Pipe Lookup'!C:C,0))," TYPE ",Q1031)</f>
        <v>14.7mm Elbow TYPE 22</v>
      </c>
      <c r="M1031" s="1" t="s">
        <v>9472</v>
      </c>
      <c r="N1031" s="1" t="s">
        <v>612</v>
      </c>
      <c r="O1031" s="1" t="s">
        <v>614</v>
      </c>
      <c r="P1031" s="1">
        <v>7</v>
      </c>
      <c r="Q1031" s="1">
        <v>22</v>
      </c>
      <c r="R1031" s="1">
        <v>14.7</v>
      </c>
      <c r="S1031" s="1" t="s">
        <v>56</v>
      </c>
      <c r="T1031" s="1" t="s">
        <v>606</v>
      </c>
      <c r="V1031" s="1" t="s">
        <v>615</v>
      </c>
      <c r="W1031" s="1">
        <v>0</v>
      </c>
      <c r="X1031" s="1" t="s">
        <v>58</v>
      </c>
    </row>
    <row r="1032" spans="1:24" x14ac:dyDescent="0.2">
      <c r="A1032" s="1">
        <f t="shared" si="64"/>
        <v>1056726.81</v>
      </c>
      <c r="B1032" s="1">
        <f t="shared" si="64"/>
        <v>1056862</v>
      </c>
      <c r="C1032" s="11" t="s">
        <v>52</v>
      </c>
      <c r="D1032" s="12">
        <f>INDEX(families!$A:$A,MATCH(E1032,families!$B:$B,0))</f>
        <v>2</v>
      </c>
      <c r="E1032" s="1" t="str">
        <f t="shared" si="65"/>
        <v>FBE</v>
      </c>
      <c r="F1032" s="1">
        <f t="shared" si="66"/>
        <v>11.8</v>
      </c>
      <c r="G1032" s="1" t="str">
        <f t="shared" si="67"/>
        <v>11.8mm FBE</v>
      </c>
      <c r="H1032" s="1" t="str">
        <f>_xlfn.CONCAT(TEXT(R1032,"0.0"),"mm ",INDEX('Pipe Lookup'!D:D,MATCH('~17 Pipe Segmentation'!S1032,'Pipe Lookup'!C:C,0))," TYPE ",Q1032)</f>
        <v>11.8mm Fusion-Bonded Epoxy TYPE 4</v>
      </c>
      <c r="M1032" s="1" t="s">
        <v>9472</v>
      </c>
      <c r="N1032" s="1">
        <v>1056726.81</v>
      </c>
      <c r="O1032" s="1">
        <v>1056862</v>
      </c>
      <c r="P1032" s="1">
        <v>135.18999999994412</v>
      </c>
      <c r="Q1032" s="1">
        <v>4</v>
      </c>
      <c r="R1032" s="1">
        <v>11.8</v>
      </c>
      <c r="S1032" s="1" t="s">
        <v>54</v>
      </c>
      <c r="T1032" s="1" t="s">
        <v>606</v>
      </c>
      <c r="W1032" s="1" t="s">
        <v>173</v>
      </c>
      <c r="X1032" s="1" t="s">
        <v>58</v>
      </c>
    </row>
    <row r="1033" spans="1:24" x14ac:dyDescent="0.2">
      <c r="A1033" s="1">
        <f t="shared" si="64"/>
        <v>1056862</v>
      </c>
      <c r="B1033" s="1">
        <f t="shared" si="64"/>
        <v>1056868.3799999999</v>
      </c>
      <c r="C1033" s="11" t="s">
        <v>52</v>
      </c>
      <c r="D1033" s="12">
        <f>INDEX(families!$A:$A,MATCH(E1033,families!$B:$B,0))</f>
        <v>3</v>
      </c>
      <c r="E1033" s="1" t="str">
        <f t="shared" si="65"/>
        <v>LE</v>
      </c>
      <c r="F1033" s="1">
        <f t="shared" si="66"/>
        <v>14.7</v>
      </c>
      <c r="G1033" s="1" t="str">
        <f t="shared" si="67"/>
        <v>14.7mm LE</v>
      </c>
      <c r="H1033" s="1" t="str">
        <f>_xlfn.CONCAT(TEXT(R1033,"0.0"),"mm ",INDEX('Pipe Lookup'!D:D,MATCH('~17 Pipe Segmentation'!S1033,'Pipe Lookup'!C:C,0))," TYPE ",Q1033)</f>
        <v>14.7mm Elbow TYPE 22</v>
      </c>
      <c r="M1033" s="1" t="s">
        <v>9472</v>
      </c>
      <c r="N1033" s="1">
        <v>1056862</v>
      </c>
      <c r="O1033" s="1">
        <v>1056868.3799999999</v>
      </c>
      <c r="P1033" s="1">
        <v>6.3799999998882413</v>
      </c>
      <c r="Q1033" s="1">
        <v>22</v>
      </c>
      <c r="R1033" s="1">
        <v>14.7</v>
      </c>
      <c r="S1033" s="1" t="s">
        <v>56</v>
      </c>
      <c r="T1033" s="1" t="s">
        <v>606</v>
      </c>
      <c r="V1033" s="1" t="s">
        <v>616</v>
      </c>
      <c r="W1033" s="1">
        <v>0</v>
      </c>
      <c r="X1033" s="1" t="s">
        <v>58</v>
      </c>
    </row>
    <row r="1034" spans="1:24" x14ac:dyDescent="0.2">
      <c r="A1034" s="1">
        <f t="shared" si="64"/>
        <v>1056868.3799999999</v>
      </c>
      <c r="B1034" s="1">
        <f t="shared" si="64"/>
        <v>1056914.01</v>
      </c>
      <c r="C1034" s="11" t="s">
        <v>52</v>
      </c>
      <c r="D1034" s="12">
        <f>INDEX(families!$A:$A,MATCH(E1034,families!$B:$B,0))</f>
        <v>2</v>
      </c>
      <c r="E1034" s="1" t="str">
        <f t="shared" si="65"/>
        <v>FBE</v>
      </c>
      <c r="F1034" s="1">
        <f t="shared" si="66"/>
        <v>11.8</v>
      </c>
      <c r="G1034" s="1" t="str">
        <f t="shared" si="67"/>
        <v>11.8mm FBE</v>
      </c>
      <c r="H1034" s="1" t="str">
        <f>_xlfn.CONCAT(TEXT(R1034,"0.0"),"mm ",INDEX('Pipe Lookup'!D:D,MATCH('~17 Pipe Segmentation'!S1034,'Pipe Lookup'!C:C,0))," TYPE ",Q1034)</f>
        <v>11.8mm Fusion-Bonded Epoxy TYPE 4</v>
      </c>
      <c r="M1034" s="1" t="s">
        <v>9472</v>
      </c>
      <c r="N1034" s="1">
        <v>1056868.3799999999</v>
      </c>
      <c r="O1034" s="1">
        <v>1056914.01</v>
      </c>
      <c r="P1034" s="1">
        <v>45.630000000121072</v>
      </c>
      <c r="Q1034" s="1">
        <v>4</v>
      </c>
      <c r="R1034" s="1">
        <v>11.8</v>
      </c>
      <c r="S1034" s="1" t="s">
        <v>54</v>
      </c>
      <c r="T1034" s="1" t="s">
        <v>606</v>
      </c>
      <c r="W1034" s="1">
        <v>0</v>
      </c>
      <c r="X1034" s="1" t="s">
        <v>58</v>
      </c>
    </row>
    <row r="1035" spans="1:24" x14ac:dyDescent="0.2">
      <c r="A1035" s="1">
        <f t="shared" si="64"/>
        <v>1056914.01</v>
      </c>
      <c r="B1035" s="1">
        <f t="shared" si="64"/>
        <v>1056938.01</v>
      </c>
      <c r="C1035" s="11" t="s">
        <v>52</v>
      </c>
      <c r="D1035" s="12">
        <f>INDEX(families!$A:$A,MATCH(E1035,families!$B:$B,0))</f>
        <v>1</v>
      </c>
      <c r="E1035" s="1" t="str">
        <f t="shared" si="65"/>
        <v>ARO</v>
      </c>
      <c r="F1035" s="1">
        <f t="shared" si="66"/>
        <v>14.7</v>
      </c>
      <c r="G1035" s="1" t="str">
        <f t="shared" si="67"/>
        <v>14.7mm ARO</v>
      </c>
      <c r="H1035" s="1" t="str">
        <f>_xlfn.CONCAT(TEXT(R1035,"0.0"),"mm ",INDEX('Pipe Lookup'!D:D,MATCH('~17 Pipe Segmentation'!S1035,'Pipe Lookup'!C:C,0))," TYPE ",Q1035)</f>
        <v>14.7mm Abrasion-Resistant Overcoat TYPE 6</v>
      </c>
      <c r="M1035" s="1" t="s">
        <v>9472</v>
      </c>
      <c r="N1035" s="1">
        <v>1056914.01</v>
      </c>
      <c r="O1035" s="1">
        <v>1056938.01</v>
      </c>
      <c r="P1035" s="1">
        <v>24</v>
      </c>
      <c r="Q1035" s="1">
        <v>6</v>
      </c>
      <c r="R1035" s="1">
        <v>14.7</v>
      </c>
      <c r="S1035" s="1" t="s">
        <v>78</v>
      </c>
      <c r="T1035" s="1" t="s">
        <v>606</v>
      </c>
      <c r="W1035" s="1">
        <v>0</v>
      </c>
      <c r="X1035" s="1" t="s">
        <v>58</v>
      </c>
    </row>
    <row r="1036" spans="1:24" x14ac:dyDescent="0.2">
      <c r="A1036" s="1">
        <f t="shared" si="64"/>
        <v>1056938.01</v>
      </c>
      <c r="B1036" s="1">
        <f t="shared" si="64"/>
        <v>1057035.27</v>
      </c>
      <c r="C1036" s="11" t="s">
        <v>52</v>
      </c>
      <c r="D1036" s="12">
        <f>INDEX(families!$A:$A,MATCH(E1036,families!$B:$B,0))</f>
        <v>2</v>
      </c>
      <c r="E1036" s="1" t="str">
        <f t="shared" si="65"/>
        <v>FBE</v>
      </c>
      <c r="F1036" s="1">
        <f t="shared" si="66"/>
        <v>11.8</v>
      </c>
      <c r="G1036" s="1" t="str">
        <f t="shared" si="67"/>
        <v>11.8mm FBE</v>
      </c>
      <c r="H1036" s="1" t="str">
        <f>_xlfn.CONCAT(TEXT(R1036,"0.0"),"mm ",INDEX('Pipe Lookup'!D:D,MATCH('~17 Pipe Segmentation'!S1036,'Pipe Lookup'!C:C,0))," TYPE ",Q1036)</f>
        <v>11.8mm Fusion-Bonded Epoxy TYPE 4</v>
      </c>
      <c r="M1036" s="1" t="s">
        <v>9472</v>
      </c>
      <c r="N1036" s="1">
        <v>1056938.01</v>
      </c>
      <c r="O1036" s="1">
        <v>1057035.27</v>
      </c>
      <c r="P1036" s="1">
        <v>97.260000000009313</v>
      </c>
      <c r="Q1036" s="1">
        <v>4</v>
      </c>
      <c r="R1036" s="1">
        <v>11.8</v>
      </c>
      <c r="S1036" s="1" t="s">
        <v>54</v>
      </c>
      <c r="T1036" s="1" t="s">
        <v>606</v>
      </c>
      <c r="W1036" s="1">
        <v>0</v>
      </c>
      <c r="X1036" s="1" t="s">
        <v>58</v>
      </c>
    </row>
    <row r="1037" spans="1:24" x14ac:dyDescent="0.2">
      <c r="A1037" s="1">
        <f t="shared" si="64"/>
        <v>1057035.27</v>
      </c>
      <c r="B1037" s="1">
        <f t="shared" si="64"/>
        <v>1057059</v>
      </c>
      <c r="C1037" s="11" t="s">
        <v>52</v>
      </c>
      <c r="D1037" s="12">
        <f>INDEX(families!$A:$A,MATCH(E1037,families!$B:$B,0))</f>
        <v>1</v>
      </c>
      <c r="E1037" s="1" t="str">
        <f t="shared" si="65"/>
        <v>ARO</v>
      </c>
      <c r="F1037" s="1">
        <f t="shared" si="66"/>
        <v>14.7</v>
      </c>
      <c r="G1037" s="1" t="str">
        <f t="shared" si="67"/>
        <v>14.7mm ARO</v>
      </c>
      <c r="H1037" s="1" t="str">
        <f>_xlfn.CONCAT(TEXT(R1037,"0.0"),"mm ",INDEX('Pipe Lookup'!D:D,MATCH('~17 Pipe Segmentation'!S1037,'Pipe Lookup'!C:C,0))," TYPE ",Q1037)</f>
        <v>14.7mm Abrasion-Resistant Overcoat TYPE 6</v>
      </c>
      <c r="M1037" s="1" t="s">
        <v>9472</v>
      </c>
      <c r="N1037" s="1">
        <v>1057035.27</v>
      </c>
      <c r="O1037" s="1">
        <v>1057059</v>
      </c>
      <c r="P1037" s="1">
        <v>23.729999999981374</v>
      </c>
      <c r="Q1037" s="1">
        <v>6</v>
      </c>
      <c r="R1037" s="1">
        <v>14.7</v>
      </c>
      <c r="S1037" s="1" t="s">
        <v>78</v>
      </c>
      <c r="T1037" s="1" t="s">
        <v>606</v>
      </c>
      <c r="W1037" s="1">
        <v>0</v>
      </c>
      <c r="X1037" s="1" t="s">
        <v>58</v>
      </c>
    </row>
    <row r="1038" spans="1:24" x14ac:dyDescent="0.2">
      <c r="A1038" s="1">
        <f t="shared" si="64"/>
        <v>1057059</v>
      </c>
      <c r="B1038" s="1">
        <f t="shared" si="64"/>
        <v>1057072</v>
      </c>
      <c r="C1038" s="11" t="s">
        <v>52</v>
      </c>
      <c r="D1038" s="12">
        <f>INDEX(families!$A:$A,MATCH(E1038,families!$B:$B,0))</f>
        <v>2</v>
      </c>
      <c r="E1038" s="1" t="str">
        <f t="shared" si="65"/>
        <v>FBE</v>
      </c>
      <c r="F1038" s="1">
        <f t="shared" si="66"/>
        <v>14.7</v>
      </c>
      <c r="G1038" s="1" t="str">
        <f t="shared" si="67"/>
        <v>14.7mm FBE</v>
      </c>
      <c r="H1038" s="1" t="str">
        <f>_xlfn.CONCAT(TEXT(R1038,"0.0"),"mm ",INDEX('Pipe Lookup'!D:D,MATCH('~17 Pipe Segmentation'!S1038,'Pipe Lookup'!C:C,0))," TYPE ",Q1038)</f>
        <v>14.7mm Fusion-Bonded Epoxy TYPE 5</v>
      </c>
      <c r="M1038" s="1" t="s">
        <v>9472</v>
      </c>
      <c r="N1038" s="1">
        <v>1057059</v>
      </c>
      <c r="O1038" s="1">
        <v>1057072</v>
      </c>
      <c r="P1038" s="1">
        <v>13</v>
      </c>
      <c r="Q1038" s="1">
        <v>5</v>
      </c>
      <c r="R1038" s="1">
        <v>14.7</v>
      </c>
      <c r="S1038" s="1" t="s">
        <v>54</v>
      </c>
      <c r="T1038" s="1" t="s">
        <v>606</v>
      </c>
      <c r="W1038" s="1">
        <v>0</v>
      </c>
      <c r="X1038" s="1" t="s">
        <v>58</v>
      </c>
    </row>
    <row r="1039" spans="1:24" x14ac:dyDescent="0.2">
      <c r="A1039" s="1">
        <f t="shared" si="64"/>
        <v>1057072</v>
      </c>
      <c r="B1039" s="1">
        <f t="shared" si="64"/>
        <v>1057095.75</v>
      </c>
      <c r="C1039" s="11" t="s">
        <v>52</v>
      </c>
      <c r="D1039" s="12">
        <f>INDEX(families!$A:$A,MATCH(E1039,families!$B:$B,0))</f>
        <v>1</v>
      </c>
      <c r="E1039" s="1" t="str">
        <f t="shared" si="65"/>
        <v>ARO</v>
      </c>
      <c r="F1039" s="1">
        <f t="shared" si="66"/>
        <v>14.7</v>
      </c>
      <c r="G1039" s="1" t="str">
        <f t="shared" si="67"/>
        <v>14.7mm ARO</v>
      </c>
      <c r="H1039" s="1" t="str">
        <f>_xlfn.CONCAT(TEXT(R1039,"0.0"),"mm ",INDEX('Pipe Lookup'!D:D,MATCH('~17 Pipe Segmentation'!S1039,'Pipe Lookup'!C:C,0))," TYPE ",Q1039)</f>
        <v>14.7mm Abrasion-Resistant Overcoat TYPE 6</v>
      </c>
      <c r="M1039" s="1" t="s">
        <v>9472</v>
      </c>
      <c r="N1039" s="1">
        <v>1057072</v>
      </c>
      <c r="O1039" s="1">
        <v>1057095.75</v>
      </c>
      <c r="P1039" s="1">
        <v>23.75</v>
      </c>
      <c r="Q1039" s="1">
        <v>6</v>
      </c>
      <c r="R1039" s="1">
        <v>14.7</v>
      </c>
      <c r="S1039" s="1" t="s">
        <v>78</v>
      </c>
      <c r="T1039" s="1" t="s">
        <v>606</v>
      </c>
      <c r="W1039" s="1">
        <v>0</v>
      </c>
      <c r="X1039" s="1" t="s">
        <v>58</v>
      </c>
    </row>
    <row r="1040" spans="1:24" x14ac:dyDescent="0.2">
      <c r="A1040" s="1">
        <f t="shared" si="64"/>
        <v>1057095.75</v>
      </c>
      <c r="B1040" s="1">
        <f t="shared" si="64"/>
        <v>1057163.7</v>
      </c>
      <c r="C1040" s="11" t="s">
        <v>52</v>
      </c>
      <c r="D1040" s="12">
        <f>INDEX(families!$A:$A,MATCH(E1040,families!$B:$B,0))</f>
        <v>2</v>
      </c>
      <c r="E1040" s="1" t="str">
        <f t="shared" si="65"/>
        <v>FBE</v>
      </c>
      <c r="F1040" s="1">
        <f t="shared" si="66"/>
        <v>11.8</v>
      </c>
      <c r="G1040" s="1" t="str">
        <f t="shared" si="67"/>
        <v>11.8mm FBE</v>
      </c>
      <c r="H1040" s="1" t="str">
        <f>_xlfn.CONCAT(TEXT(R1040,"0.0"),"mm ",INDEX('Pipe Lookup'!D:D,MATCH('~17 Pipe Segmentation'!S1040,'Pipe Lookup'!C:C,0))," TYPE ",Q1040)</f>
        <v>11.8mm Fusion-Bonded Epoxy TYPE 4</v>
      </c>
      <c r="M1040" s="1" t="s">
        <v>9472</v>
      </c>
      <c r="N1040" s="1">
        <v>1057095.75</v>
      </c>
      <c r="O1040" s="1">
        <v>1057163.7</v>
      </c>
      <c r="P1040" s="1">
        <v>67.949999999953434</v>
      </c>
      <c r="Q1040" s="1">
        <v>4</v>
      </c>
      <c r="R1040" s="1">
        <v>11.8</v>
      </c>
      <c r="S1040" s="1" t="s">
        <v>54</v>
      </c>
      <c r="T1040" s="1" t="s">
        <v>606</v>
      </c>
      <c r="W1040" s="1">
        <v>0</v>
      </c>
      <c r="X1040" s="1" t="s">
        <v>58</v>
      </c>
    </row>
    <row r="1041" spans="1:24" x14ac:dyDescent="0.2">
      <c r="A1041" s="1">
        <f t="shared" si="64"/>
        <v>1057163.7</v>
      </c>
      <c r="B1041" s="1">
        <f t="shared" si="64"/>
        <v>1057187.7</v>
      </c>
      <c r="C1041" s="11" t="s">
        <v>52</v>
      </c>
      <c r="D1041" s="12">
        <f>INDEX(families!$A:$A,MATCH(E1041,families!$B:$B,0))</f>
        <v>2</v>
      </c>
      <c r="E1041" s="1" t="str">
        <f t="shared" si="65"/>
        <v>FBE</v>
      </c>
      <c r="F1041" s="1">
        <f t="shared" si="66"/>
        <v>14.7</v>
      </c>
      <c r="G1041" s="1" t="str">
        <f t="shared" si="67"/>
        <v>14.7mm FBE</v>
      </c>
      <c r="H1041" s="1" t="str">
        <f>_xlfn.CONCAT(TEXT(R1041,"0.0"),"mm ",INDEX('Pipe Lookup'!D:D,MATCH('~17 Pipe Segmentation'!S1041,'Pipe Lookup'!C:C,0))," TYPE ",Q1041)</f>
        <v>14.7mm Fusion-Bonded Epoxy TYPE 5</v>
      </c>
      <c r="M1041" s="1" t="s">
        <v>9472</v>
      </c>
      <c r="N1041" s="1">
        <v>1057163.7</v>
      </c>
      <c r="O1041" s="1">
        <v>1057187.7</v>
      </c>
      <c r="P1041" s="1">
        <v>24</v>
      </c>
      <c r="Q1041" s="1">
        <v>5</v>
      </c>
      <c r="R1041" s="1">
        <v>14.7</v>
      </c>
      <c r="S1041" s="1" t="s">
        <v>54</v>
      </c>
      <c r="T1041" s="1" t="s">
        <v>606</v>
      </c>
      <c r="W1041" s="1">
        <v>0</v>
      </c>
      <c r="X1041" s="1" t="s">
        <v>58</v>
      </c>
    </row>
    <row r="1042" spans="1:24" x14ac:dyDescent="0.2">
      <c r="A1042" s="1">
        <f t="shared" si="64"/>
        <v>1057187.7</v>
      </c>
      <c r="B1042" s="1">
        <f t="shared" si="64"/>
        <v>1057200</v>
      </c>
      <c r="C1042" s="11" t="s">
        <v>52</v>
      </c>
      <c r="D1042" s="12">
        <f>INDEX(families!$A:$A,MATCH(E1042,families!$B:$B,0))</f>
        <v>2</v>
      </c>
      <c r="E1042" s="1" t="str">
        <f t="shared" si="65"/>
        <v>FBE</v>
      </c>
      <c r="F1042" s="1">
        <f t="shared" si="66"/>
        <v>11.8</v>
      </c>
      <c r="G1042" s="1" t="str">
        <f t="shared" si="67"/>
        <v>11.8mm FBE</v>
      </c>
      <c r="H1042" s="1" t="str">
        <f>_xlfn.CONCAT(TEXT(R1042,"0.0"),"mm ",INDEX('Pipe Lookup'!D:D,MATCH('~17 Pipe Segmentation'!S1042,'Pipe Lookup'!C:C,0))," TYPE ",Q1042)</f>
        <v>11.8mm Fusion-Bonded Epoxy TYPE 4</v>
      </c>
      <c r="M1042" s="1" t="s">
        <v>9472</v>
      </c>
      <c r="N1042" s="1">
        <v>1057187.7</v>
      </c>
      <c r="O1042" s="1">
        <v>1057200</v>
      </c>
      <c r="P1042" s="1">
        <v>12.300000000046566</v>
      </c>
      <c r="Q1042" s="1">
        <v>4</v>
      </c>
      <c r="R1042" s="1">
        <v>11.8</v>
      </c>
      <c r="S1042" s="1" t="s">
        <v>54</v>
      </c>
      <c r="T1042" s="1" t="s">
        <v>606</v>
      </c>
      <c r="W1042" s="1">
        <v>0</v>
      </c>
      <c r="X1042" s="1" t="s">
        <v>58</v>
      </c>
    </row>
    <row r="1043" spans="1:24" x14ac:dyDescent="0.2">
      <c r="A1043" s="1">
        <f t="shared" si="64"/>
        <v>1057200</v>
      </c>
      <c r="B1043" s="1">
        <f t="shared" si="64"/>
        <v>1057250.1599999999</v>
      </c>
      <c r="C1043" s="11" t="s">
        <v>52</v>
      </c>
      <c r="D1043" s="12">
        <f>INDEX(families!$A:$A,MATCH(E1043,families!$B:$B,0))</f>
        <v>2</v>
      </c>
      <c r="E1043" s="1" t="str">
        <f t="shared" si="65"/>
        <v>FBE</v>
      </c>
      <c r="F1043" s="1">
        <f t="shared" si="66"/>
        <v>11.8</v>
      </c>
      <c r="G1043" s="1" t="str">
        <f t="shared" si="67"/>
        <v>11.8mm FBE</v>
      </c>
      <c r="H1043" s="1" t="str">
        <f>_xlfn.CONCAT(TEXT(R1043,"0.0"),"mm ",INDEX('Pipe Lookup'!D:D,MATCH('~17 Pipe Segmentation'!S1043,'Pipe Lookup'!C:C,0))," TYPE ",Q1043)</f>
        <v>11.8mm Fusion-Bonded Epoxy TYPE 4</v>
      </c>
      <c r="M1043" s="1" t="s">
        <v>9472</v>
      </c>
      <c r="N1043" s="1">
        <v>1057200</v>
      </c>
      <c r="O1043" s="1">
        <v>1057250.1599999999</v>
      </c>
      <c r="P1043" s="1">
        <v>50.159999999916181</v>
      </c>
      <c r="Q1043" s="1">
        <v>4</v>
      </c>
      <c r="R1043" s="1">
        <v>11.8</v>
      </c>
      <c r="S1043" s="1" t="s">
        <v>54</v>
      </c>
      <c r="T1043" s="1" t="s">
        <v>617</v>
      </c>
      <c r="W1043" s="1">
        <v>0</v>
      </c>
      <c r="X1043" s="1" t="s">
        <v>58</v>
      </c>
    </row>
    <row r="1044" spans="1:24" x14ac:dyDescent="0.2">
      <c r="A1044" s="1">
        <f t="shared" si="64"/>
        <v>1057250.1599999999</v>
      </c>
      <c r="B1044" s="1">
        <f t="shared" si="64"/>
        <v>1057253.7</v>
      </c>
      <c r="C1044" s="11" t="s">
        <v>52</v>
      </c>
      <c r="D1044" s="12">
        <f>INDEX(families!$A:$A,MATCH(E1044,families!$B:$B,0))</f>
        <v>3</v>
      </c>
      <c r="E1044" s="1" t="str">
        <f t="shared" si="65"/>
        <v>LE</v>
      </c>
      <c r="F1044" s="1">
        <f t="shared" si="66"/>
        <v>14.7</v>
      </c>
      <c r="G1044" s="1" t="str">
        <f t="shared" si="67"/>
        <v>14.7mm LE</v>
      </c>
      <c r="H1044" s="1" t="str">
        <f>_xlfn.CONCAT(TEXT(R1044,"0.0"),"mm ",INDEX('Pipe Lookup'!D:D,MATCH('~17 Pipe Segmentation'!S1044,'Pipe Lookup'!C:C,0))," TYPE ",Q1044)</f>
        <v>14.7mm Elbow TYPE 22</v>
      </c>
      <c r="M1044" s="1" t="s">
        <v>9472</v>
      </c>
      <c r="N1044" s="1">
        <v>1057250.1599999999</v>
      </c>
      <c r="O1044" s="1">
        <v>1057253.7</v>
      </c>
      <c r="P1044" s="1">
        <v>3.5400000000372529</v>
      </c>
      <c r="Q1044" s="1">
        <v>22</v>
      </c>
      <c r="R1044" s="1">
        <v>14.7</v>
      </c>
      <c r="S1044" s="1" t="s">
        <v>56</v>
      </c>
      <c r="T1044" s="1" t="s">
        <v>617</v>
      </c>
      <c r="V1044" s="1" t="s">
        <v>618</v>
      </c>
      <c r="W1044" s="1">
        <v>0</v>
      </c>
      <c r="X1044" s="1" t="s">
        <v>58</v>
      </c>
    </row>
    <row r="1045" spans="1:24" x14ac:dyDescent="0.2">
      <c r="A1045" s="1">
        <f t="shared" si="64"/>
        <v>1057253.7</v>
      </c>
      <c r="B1045" s="1">
        <f t="shared" si="64"/>
        <v>1057333.52</v>
      </c>
      <c r="C1045" s="11" t="s">
        <v>52</v>
      </c>
      <c r="D1045" s="12">
        <f>INDEX(families!$A:$A,MATCH(E1045,families!$B:$B,0))</f>
        <v>2</v>
      </c>
      <c r="E1045" s="1" t="str">
        <f t="shared" si="65"/>
        <v>FBE</v>
      </c>
      <c r="F1045" s="1">
        <f t="shared" si="66"/>
        <v>11.8</v>
      </c>
      <c r="G1045" s="1" t="str">
        <f t="shared" si="67"/>
        <v>11.8mm FBE</v>
      </c>
      <c r="H1045" s="1" t="str">
        <f>_xlfn.CONCAT(TEXT(R1045,"0.0"),"mm ",INDEX('Pipe Lookup'!D:D,MATCH('~17 Pipe Segmentation'!S1045,'Pipe Lookup'!C:C,0))," TYPE ",Q1045)</f>
        <v>11.8mm Fusion-Bonded Epoxy TYPE 4</v>
      </c>
      <c r="M1045" s="1" t="s">
        <v>9472</v>
      </c>
      <c r="N1045" s="1">
        <v>1057253.7</v>
      </c>
      <c r="O1045" s="1">
        <v>1057333.52</v>
      </c>
      <c r="P1045" s="1">
        <v>79.820000000065193</v>
      </c>
      <c r="Q1045" s="1">
        <v>4</v>
      </c>
      <c r="R1045" s="1">
        <v>11.8</v>
      </c>
      <c r="S1045" s="1" t="s">
        <v>54</v>
      </c>
      <c r="T1045" s="1" t="s">
        <v>617</v>
      </c>
      <c r="W1045" s="1">
        <v>0</v>
      </c>
      <c r="X1045" s="1" t="s">
        <v>58</v>
      </c>
    </row>
    <row r="1046" spans="1:24" x14ac:dyDescent="0.2">
      <c r="A1046" s="1">
        <f t="shared" si="64"/>
        <v>1057333.52</v>
      </c>
      <c r="B1046" s="1">
        <f t="shared" si="64"/>
        <v>1057337.72</v>
      </c>
      <c r="C1046" s="11" t="s">
        <v>52</v>
      </c>
      <c r="D1046" s="12">
        <f>INDEX(families!$A:$A,MATCH(E1046,families!$B:$B,0))</f>
        <v>3</v>
      </c>
      <c r="E1046" s="1" t="str">
        <f t="shared" si="65"/>
        <v>LE</v>
      </c>
      <c r="F1046" s="1">
        <f t="shared" si="66"/>
        <v>14.7</v>
      </c>
      <c r="G1046" s="1" t="str">
        <f t="shared" si="67"/>
        <v>14.7mm LE</v>
      </c>
      <c r="H1046" s="1" t="str">
        <f>_xlfn.CONCAT(TEXT(R1046,"0.0"),"mm ",INDEX('Pipe Lookup'!D:D,MATCH('~17 Pipe Segmentation'!S1046,'Pipe Lookup'!C:C,0))," TYPE ",Q1046)</f>
        <v>14.7mm Elbow TYPE 22</v>
      </c>
      <c r="M1046" s="1" t="s">
        <v>9472</v>
      </c>
      <c r="N1046" s="1">
        <v>1057333.52</v>
      </c>
      <c r="O1046" s="1">
        <v>1057337.72</v>
      </c>
      <c r="P1046" s="1">
        <v>4.1999999999534339</v>
      </c>
      <c r="Q1046" s="1">
        <v>22</v>
      </c>
      <c r="R1046" s="1">
        <v>14.7</v>
      </c>
      <c r="S1046" s="1" t="s">
        <v>56</v>
      </c>
      <c r="T1046" s="1" t="s">
        <v>617</v>
      </c>
      <c r="V1046" s="1" t="s">
        <v>619</v>
      </c>
      <c r="W1046" s="1">
        <v>0</v>
      </c>
      <c r="X1046" s="1" t="s">
        <v>58</v>
      </c>
    </row>
    <row r="1047" spans="1:24" x14ac:dyDescent="0.2">
      <c r="A1047" s="1">
        <f t="shared" si="64"/>
        <v>1057337.72</v>
      </c>
      <c r="B1047" s="1">
        <f t="shared" si="64"/>
        <v>1057420.7</v>
      </c>
      <c r="C1047" s="11" t="s">
        <v>52</v>
      </c>
      <c r="D1047" s="12">
        <f>INDEX(families!$A:$A,MATCH(E1047,families!$B:$B,0))</f>
        <v>2</v>
      </c>
      <c r="E1047" s="1" t="str">
        <f t="shared" si="65"/>
        <v>FBE</v>
      </c>
      <c r="F1047" s="1">
        <f t="shared" si="66"/>
        <v>11.8</v>
      </c>
      <c r="G1047" s="1" t="str">
        <f t="shared" si="67"/>
        <v>11.8mm FBE</v>
      </c>
      <c r="H1047" s="1" t="str">
        <f>_xlfn.CONCAT(TEXT(R1047,"0.0"),"mm ",INDEX('Pipe Lookup'!D:D,MATCH('~17 Pipe Segmentation'!S1047,'Pipe Lookup'!C:C,0))," TYPE ",Q1047)</f>
        <v>11.8mm Fusion-Bonded Epoxy TYPE 4</v>
      </c>
      <c r="M1047" s="1" t="s">
        <v>9472</v>
      </c>
      <c r="N1047" s="1">
        <v>1057337.72</v>
      </c>
      <c r="O1047" s="1">
        <v>1057420.7</v>
      </c>
      <c r="P1047" s="1">
        <v>82.979999999981374</v>
      </c>
      <c r="Q1047" s="1">
        <v>4</v>
      </c>
      <c r="R1047" s="1">
        <v>11.8</v>
      </c>
      <c r="S1047" s="1" t="s">
        <v>54</v>
      </c>
      <c r="T1047" s="1" t="s">
        <v>617</v>
      </c>
      <c r="W1047" s="1">
        <v>0</v>
      </c>
      <c r="X1047" s="1" t="s">
        <v>58</v>
      </c>
    </row>
    <row r="1048" spans="1:24" x14ac:dyDescent="0.2">
      <c r="A1048" s="1">
        <f t="shared" si="64"/>
        <v>1057420.7</v>
      </c>
      <c r="B1048" s="1">
        <f t="shared" si="64"/>
        <v>1057474.7</v>
      </c>
      <c r="C1048" s="11" t="s">
        <v>52</v>
      </c>
      <c r="D1048" s="12">
        <f>INDEX(families!$A:$A,MATCH(E1048,families!$B:$B,0))</f>
        <v>1</v>
      </c>
      <c r="E1048" s="1" t="str">
        <f t="shared" si="65"/>
        <v>ARO</v>
      </c>
      <c r="F1048" s="1">
        <f t="shared" si="66"/>
        <v>14.7</v>
      </c>
      <c r="G1048" s="1" t="str">
        <f t="shared" si="67"/>
        <v>14.7mm ARO</v>
      </c>
      <c r="H1048" s="1" t="str">
        <f>_xlfn.CONCAT(TEXT(R1048,"0.0"),"mm ",INDEX('Pipe Lookup'!D:D,MATCH('~17 Pipe Segmentation'!S1048,'Pipe Lookup'!C:C,0))," TYPE ",Q1048)</f>
        <v>14.7mm Abrasion-Resistant Overcoat TYPE 6</v>
      </c>
      <c r="M1048" s="1" t="s">
        <v>9472</v>
      </c>
      <c r="N1048" s="1">
        <v>1057420.7</v>
      </c>
      <c r="O1048" s="1">
        <v>1057474.7</v>
      </c>
      <c r="P1048" s="1">
        <v>54</v>
      </c>
      <c r="Q1048" s="1">
        <v>6</v>
      </c>
      <c r="R1048" s="1">
        <v>14.7</v>
      </c>
      <c r="S1048" s="1" t="s">
        <v>78</v>
      </c>
      <c r="T1048" s="1" t="s">
        <v>617</v>
      </c>
      <c r="V1048" s="1" t="s">
        <v>620</v>
      </c>
      <c r="W1048" s="1">
        <v>0</v>
      </c>
      <c r="X1048" s="1" t="s">
        <v>58</v>
      </c>
    </row>
    <row r="1049" spans="1:24" x14ac:dyDescent="0.2">
      <c r="A1049" s="1">
        <f t="shared" si="64"/>
        <v>1057474.7</v>
      </c>
      <c r="B1049" s="1">
        <f t="shared" si="64"/>
        <v>1057489.3500000001</v>
      </c>
      <c r="C1049" s="11" t="s">
        <v>52</v>
      </c>
      <c r="D1049" s="12">
        <f>INDEX(families!$A:$A,MATCH(E1049,families!$B:$B,0))</f>
        <v>2</v>
      </c>
      <c r="E1049" s="1" t="str">
        <f t="shared" si="65"/>
        <v>FBE</v>
      </c>
      <c r="F1049" s="1">
        <f t="shared" si="66"/>
        <v>14.7</v>
      </c>
      <c r="G1049" s="1" t="str">
        <f t="shared" si="67"/>
        <v>14.7mm FBE</v>
      </c>
      <c r="H1049" s="1" t="str">
        <f>_xlfn.CONCAT(TEXT(R1049,"0.0"),"mm ",INDEX('Pipe Lookup'!D:D,MATCH('~17 Pipe Segmentation'!S1049,'Pipe Lookup'!C:C,0))," TYPE ",Q1049)</f>
        <v>14.7mm Fusion-Bonded Epoxy TYPE 5</v>
      </c>
      <c r="M1049" s="1" t="s">
        <v>9472</v>
      </c>
      <c r="N1049" s="1">
        <v>1057474.7</v>
      </c>
      <c r="O1049" s="1">
        <v>1057489.3500000001</v>
      </c>
      <c r="P1049" s="1">
        <v>14.650000000139698</v>
      </c>
      <c r="Q1049" s="1">
        <v>5</v>
      </c>
      <c r="R1049" s="1">
        <v>14.7</v>
      </c>
      <c r="S1049" s="1" t="s">
        <v>54</v>
      </c>
      <c r="T1049" s="1" t="s">
        <v>617</v>
      </c>
      <c r="W1049" s="1">
        <v>0</v>
      </c>
      <c r="X1049" s="1" t="s">
        <v>58</v>
      </c>
    </row>
    <row r="1050" spans="1:24" x14ac:dyDescent="0.2">
      <c r="A1050" s="1">
        <f t="shared" si="64"/>
        <v>1057489.3500000001</v>
      </c>
      <c r="B1050" s="1">
        <f t="shared" si="64"/>
        <v>1057493.7</v>
      </c>
      <c r="C1050" s="11" t="s">
        <v>52</v>
      </c>
      <c r="D1050" s="12">
        <f>INDEX(families!$A:$A,MATCH(E1050,families!$B:$B,0))</f>
        <v>3</v>
      </c>
      <c r="E1050" s="1" t="str">
        <f t="shared" si="65"/>
        <v>LE</v>
      </c>
      <c r="F1050" s="1">
        <f t="shared" si="66"/>
        <v>14.7</v>
      </c>
      <c r="G1050" s="1" t="str">
        <f t="shared" si="67"/>
        <v>14.7mm LE</v>
      </c>
      <c r="H1050" s="1" t="str">
        <f>_xlfn.CONCAT(TEXT(R1050,"0.0"),"mm ",INDEX('Pipe Lookup'!D:D,MATCH('~17 Pipe Segmentation'!S1050,'Pipe Lookup'!C:C,0))," TYPE ",Q1050)</f>
        <v>14.7mm Elbow TYPE 22</v>
      </c>
      <c r="M1050" s="1" t="s">
        <v>9472</v>
      </c>
      <c r="N1050" s="1">
        <v>1057489.3500000001</v>
      </c>
      <c r="O1050" s="1">
        <v>1057493.7</v>
      </c>
      <c r="P1050" s="1">
        <v>4.3499999998603016</v>
      </c>
      <c r="Q1050" s="1">
        <v>22</v>
      </c>
      <c r="R1050" s="1">
        <v>14.7</v>
      </c>
      <c r="S1050" s="1" t="s">
        <v>56</v>
      </c>
      <c r="T1050" s="1" t="s">
        <v>617</v>
      </c>
      <c r="V1050" s="1" t="s">
        <v>621</v>
      </c>
      <c r="W1050" s="1">
        <v>0</v>
      </c>
      <c r="X1050" s="1" t="s">
        <v>58</v>
      </c>
    </row>
    <row r="1051" spans="1:24" x14ac:dyDescent="0.2">
      <c r="A1051" s="1">
        <f t="shared" si="64"/>
        <v>1057493.7</v>
      </c>
      <c r="B1051" s="1">
        <f t="shared" si="64"/>
        <v>1057904.7</v>
      </c>
      <c r="C1051" s="11" t="s">
        <v>52</v>
      </c>
      <c r="D1051" s="12">
        <f>INDEX(families!$A:$A,MATCH(E1051,families!$B:$B,0))</f>
        <v>2</v>
      </c>
      <c r="E1051" s="1" t="str">
        <f t="shared" si="65"/>
        <v>FBE</v>
      </c>
      <c r="F1051" s="1">
        <f t="shared" si="66"/>
        <v>11.8</v>
      </c>
      <c r="G1051" s="1" t="str">
        <f t="shared" si="67"/>
        <v>11.8mm FBE</v>
      </c>
      <c r="H1051" s="1" t="str">
        <f>_xlfn.CONCAT(TEXT(R1051,"0.0"),"mm ",INDEX('Pipe Lookup'!D:D,MATCH('~17 Pipe Segmentation'!S1051,'Pipe Lookup'!C:C,0))," TYPE ",Q1051)</f>
        <v>11.8mm Fusion-Bonded Epoxy TYPE 4</v>
      </c>
      <c r="M1051" s="1" t="s">
        <v>9472</v>
      </c>
      <c r="N1051" s="1">
        <v>1057493.7</v>
      </c>
      <c r="O1051" s="1">
        <v>1057904.7</v>
      </c>
      <c r="P1051" s="1">
        <v>411</v>
      </c>
      <c r="Q1051" s="1">
        <v>4</v>
      </c>
      <c r="R1051" s="1">
        <v>11.8</v>
      </c>
      <c r="S1051" s="1" t="s">
        <v>54</v>
      </c>
      <c r="T1051" s="1" t="s">
        <v>617</v>
      </c>
      <c r="W1051" s="1">
        <v>0</v>
      </c>
      <c r="X1051" s="1" t="s">
        <v>58</v>
      </c>
    </row>
    <row r="1052" spans="1:24" x14ac:dyDescent="0.2">
      <c r="A1052" s="1">
        <f t="shared" si="64"/>
        <v>1057904.7</v>
      </c>
      <c r="B1052" s="1">
        <f t="shared" si="64"/>
        <v>1057946.7</v>
      </c>
      <c r="C1052" s="11" t="s">
        <v>52</v>
      </c>
      <c r="D1052" s="12">
        <f>INDEX(families!$A:$A,MATCH(E1052,families!$B:$B,0))</f>
        <v>1</v>
      </c>
      <c r="E1052" s="1" t="str">
        <f t="shared" si="65"/>
        <v>ARO</v>
      </c>
      <c r="F1052" s="1">
        <f t="shared" si="66"/>
        <v>14.7</v>
      </c>
      <c r="G1052" s="1" t="str">
        <f t="shared" si="67"/>
        <v>14.7mm ARO</v>
      </c>
      <c r="H1052" s="1" t="str">
        <f>_xlfn.CONCAT(TEXT(R1052,"0.0"),"mm ",INDEX('Pipe Lookup'!D:D,MATCH('~17 Pipe Segmentation'!S1052,'Pipe Lookup'!C:C,0))," TYPE ",Q1052)</f>
        <v>14.7mm Abrasion-Resistant Overcoat TYPE 6</v>
      </c>
      <c r="M1052" s="1" t="s">
        <v>9472</v>
      </c>
      <c r="N1052" s="1">
        <v>1057904.7</v>
      </c>
      <c r="O1052" s="1">
        <v>1057946.7</v>
      </c>
      <c r="P1052" s="1">
        <v>42</v>
      </c>
      <c r="Q1052" s="1">
        <v>6</v>
      </c>
      <c r="R1052" s="1">
        <v>14.7</v>
      </c>
      <c r="S1052" s="1" t="s">
        <v>78</v>
      </c>
      <c r="T1052" s="1" t="s">
        <v>617</v>
      </c>
      <c r="V1052" s="1" t="s">
        <v>622</v>
      </c>
      <c r="W1052" s="1">
        <v>0</v>
      </c>
      <c r="X1052" s="1" t="s">
        <v>58</v>
      </c>
    </row>
    <row r="1053" spans="1:24" x14ac:dyDescent="0.2">
      <c r="A1053" s="1">
        <f t="shared" si="64"/>
        <v>1057946.7</v>
      </c>
      <c r="B1053" s="1">
        <f t="shared" si="64"/>
        <v>1058258.3799999999</v>
      </c>
      <c r="C1053" s="11" t="s">
        <v>52</v>
      </c>
      <c r="D1053" s="12">
        <f>INDEX(families!$A:$A,MATCH(E1053,families!$B:$B,0))</f>
        <v>2</v>
      </c>
      <c r="E1053" s="1" t="str">
        <f t="shared" si="65"/>
        <v>FBE</v>
      </c>
      <c r="F1053" s="1">
        <f t="shared" si="66"/>
        <v>11.8</v>
      </c>
      <c r="G1053" s="1" t="str">
        <f t="shared" si="67"/>
        <v>11.8mm FBE</v>
      </c>
      <c r="H1053" s="1" t="str">
        <f>_xlfn.CONCAT(TEXT(R1053,"0.0"),"mm ",INDEX('Pipe Lookup'!D:D,MATCH('~17 Pipe Segmentation'!S1053,'Pipe Lookup'!C:C,0))," TYPE ",Q1053)</f>
        <v>11.8mm Fusion-Bonded Epoxy TYPE 4</v>
      </c>
      <c r="M1053" s="1" t="s">
        <v>9472</v>
      </c>
      <c r="N1053" s="1">
        <v>1057946.7</v>
      </c>
      <c r="O1053" s="1">
        <v>1058258.3799999999</v>
      </c>
      <c r="P1053" s="1">
        <v>311.67999999993481</v>
      </c>
      <c r="Q1053" s="1">
        <v>4</v>
      </c>
      <c r="R1053" s="1">
        <v>11.8</v>
      </c>
      <c r="S1053" s="1" t="s">
        <v>54</v>
      </c>
      <c r="T1053" s="1" t="s">
        <v>617</v>
      </c>
      <c r="W1053" s="1">
        <v>0</v>
      </c>
      <c r="X1053" s="1" t="s">
        <v>58</v>
      </c>
    </row>
    <row r="1054" spans="1:24" x14ac:dyDescent="0.2">
      <c r="A1054" s="1">
        <f t="shared" si="64"/>
        <v>1058258.3799999999</v>
      </c>
      <c r="B1054" s="1">
        <f t="shared" si="64"/>
        <v>1058282</v>
      </c>
      <c r="C1054" s="11" t="s">
        <v>52</v>
      </c>
      <c r="D1054" s="12">
        <f>INDEX(families!$A:$A,MATCH(E1054,families!$B:$B,0))</f>
        <v>1</v>
      </c>
      <c r="E1054" s="1" t="str">
        <f t="shared" si="65"/>
        <v>ARO</v>
      </c>
      <c r="F1054" s="1">
        <f t="shared" si="66"/>
        <v>14.7</v>
      </c>
      <c r="G1054" s="1" t="str">
        <f t="shared" si="67"/>
        <v>14.7mm ARO</v>
      </c>
      <c r="H1054" s="1" t="str">
        <f>_xlfn.CONCAT(TEXT(R1054,"0.0"),"mm ",INDEX('Pipe Lookup'!D:D,MATCH('~17 Pipe Segmentation'!S1054,'Pipe Lookup'!C:C,0))," TYPE ",Q1054)</f>
        <v>14.7mm Abrasion-Resistant Overcoat TYPE 6</v>
      </c>
      <c r="M1054" s="1" t="s">
        <v>9472</v>
      </c>
      <c r="N1054" s="1">
        <v>1058258.3799999999</v>
      </c>
      <c r="O1054" s="1">
        <v>1058282</v>
      </c>
      <c r="P1054" s="1">
        <v>23.620000000111759</v>
      </c>
      <c r="Q1054" s="1">
        <v>6</v>
      </c>
      <c r="R1054" s="1">
        <v>14.7</v>
      </c>
      <c r="S1054" s="1" t="s">
        <v>78</v>
      </c>
      <c r="T1054" s="1" t="s">
        <v>617</v>
      </c>
      <c r="V1054" s="1" t="s">
        <v>9721</v>
      </c>
      <c r="W1054" s="1">
        <v>0</v>
      </c>
      <c r="X1054" s="1" t="s">
        <v>58</v>
      </c>
    </row>
    <row r="1055" spans="1:24" x14ac:dyDescent="0.2">
      <c r="A1055" s="1">
        <f t="shared" si="64"/>
        <v>1058282</v>
      </c>
      <c r="B1055" s="1">
        <f t="shared" si="64"/>
        <v>1058365.6000000001</v>
      </c>
      <c r="C1055" s="11" t="s">
        <v>52</v>
      </c>
      <c r="D1055" s="12">
        <f>INDEX(families!$A:$A,MATCH(E1055,families!$B:$B,0))</f>
        <v>2</v>
      </c>
      <c r="E1055" s="1" t="str">
        <f t="shared" si="65"/>
        <v>FBE</v>
      </c>
      <c r="F1055" s="1">
        <f t="shared" si="66"/>
        <v>14.7</v>
      </c>
      <c r="G1055" s="1" t="str">
        <f t="shared" si="67"/>
        <v>14.7mm FBE</v>
      </c>
      <c r="H1055" s="1" t="str">
        <f>_xlfn.CONCAT(TEXT(R1055,"0.0"),"mm ",INDEX('Pipe Lookup'!D:D,MATCH('~17 Pipe Segmentation'!S1055,'Pipe Lookup'!C:C,0))," TYPE ",Q1055)</f>
        <v>14.7mm Fusion-Bonded Epoxy TYPE 5</v>
      </c>
      <c r="M1055" s="1" t="s">
        <v>9472</v>
      </c>
      <c r="N1055" s="1">
        <v>1058282</v>
      </c>
      <c r="O1055" s="1">
        <v>1058365.6000000001</v>
      </c>
      <c r="P1055" s="1">
        <v>83.600000000093132</v>
      </c>
      <c r="Q1055" s="1">
        <v>5</v>
      </c>
      <c r="R1055" s="1">
        <v>14.7</v>
      </c>
      <c r="S1055" s="1" t="s">
        <v>54</v>
      </c>
      <c r="T1055" s="1" t="s">
        <v>617</v>
      </c>
      <c r="W1055" s="1">
        <v>0</v>
      </c>
    </row>
    <row r="1056" spans="1:24" x14ac:dyDescent="0.2">
      <c r="A1056" s="1">
        <f t="shared" si="64"/>
        <v>1058365.6000000001</v>
      </c>
      <c r="B1056" s="1">
        <f t="shared" si="64"/>
        <v>1058389.6000000001</v>
      </c>
      <c r="C1056" s="11" t="s">
        <v>52</v>
      </c>
      <c r="D1056" s="12">
        <f>INDEX(families!$A:$A,MATCH(E1056,families!$B:$B,0))</f>
        <v>2</v>
      </c>
      <c r="E1056" s="1" t="str">
        <f t="shared" si="65"/>
        <v>FBE</v>
      </c>
      <c r="F1056" s="1">
        <f t="shared" si="66"/>
        <v>19</v>
      </c>
      <c r="G1056" s="1" t="str">
        <f t="shared" si="67"/>
        <v>19.0mm FBE</v>
      </c>
      <c r="H1056" s="1" t="str">
        <f>_xlfn.CONCAT(TEXT(R1056,"0.0"),"mm ",INDEX('Pipe Lookup'!D:D,MATCH('~17 Pipe Segmentation'!S1056,'Pipe Lookup'!C:C,0))," TYPE ",Q1056)</f>
        <v>19.0mm Fusion-Bonded Epoxy TYPE 7</v>
      </c>
      <c r="M1056" s="1" t="s">
        <v>9472</v>
      </c>
      <c r="N1056" s="1">
        <v>1058365.6000000001</v>
      </c>
      <c r="O1056" s="1">
        <v>1058389.6000000001</v>
      </c>
      <c r="P1056" s="1">
        <v>24</v>
      </c>
      <c r="Q1056" s="1">
        <v>7</v>
      </c>
      <c r="R1056" s="1">
        <v>19</v>
      </c>
      <c r="S1056" s="1" t="s">
        <v>54</v>
      </c>
      <c r="T1056" s="1" t="s">
        <v>617</v>
      </c>
      <c r="V1056" s="1" t="s">
        <v>623</v>
      </c>
      <c r="W1056" s="1">
        <v>0</v>
      </c>
      <c r="X1056" s="1" t="s">
        <v>58</v>
      </c>
    </row>
    <row r="1057" spans="1:24" x14ac:dyDescent="0.2">
      <c r="A1057" s="1">
        <f t="shared" si="64"/>
        <v>1058389.6000000001</v>
      </c>
      <c r="B1057" s="1">
        <f t="shared" si="64"/>
        <v>1058413.6000000001</v>
      </c>
      <c r="C1057" s="11" t="s">
        <v>52</v>
      </c>
      <c r="D1057" s="12">
        <f>INDEX(families!$A:$A,MATCH(E1057,families!$B:$B,0))</f>
        <v>2</v>
      </c>
      <c r="E1057" s="1" t="str">
        <f t="shared" si="65"/>
        <v>FBE</v>
      </c>
      <c r="F1057" s="1">
        <f t="shared" si="66"/>
        <v>14.7</v>
      </c>
      <c r="G1057" s="1" t="str">
        <f t="shared" si="67"/>
        <v>14.7mm FBE</v>
      </c>
      <c r="H1057" s="1" t="str">
        <f>_xlfn.CONCAT(TEXT(R1057,"0.0"),"mm ",INDEX('Pipe Lookup'!D:D,MATCH('~17 Pipe Segmentation'!S1057,'Pipe Lookup'!C:C,0))," TYPE ",Q1057)</f>
        <v>14.7mm Fusion-Bonded Epoxy TYPE 5</v>
      </c>
      <c r="M1057" s="1" t="s">
        <v>9472</v>
      </c>
      <c r="N1057" s="1">
        <v>1058389.6000000001</v>
      </c>
      <c r="O1057" s="1">
        <v>1058413.6000000001</v>
      </c>
      <c r="P1057" s="1">
        <v>24</v>
      </c>
      <c r="Q1057" s="1">
        <v>5</v>
      </c>
      <c r="R1057" s="1">
        <v>14.7</v>
      </c>
      <c r="S1057" s="1" t="s">
        <v>54</v>
      </c>
      <c r="T1057" s="1" t="s">
        <v>617</v>
      </c>
      <c r="W1057" s="1">
        <v>0</v>
      </c>
      <c r="X1057" s="1" t="s">
        <v>58</v>
      </c>
    </row>
    <row r="1058" spans="1:24" x14ac:dyDescent="0.2">
      <c r="A1058" s="1">
        <f t="shared" si="64"/>
        <v>1058413.6000000001</v>
      </c>
      <c r="B1058" s="1">
        <f t="shared" si="64"/>
        <v>1058732</v>
      </c>
      <c r="C1058" s="11" t="s">
        <v>52</v>
      </c>
      <c r="D1058" s="12">
        <f>INDEX(families!$A:$A,MATCH(E1058,families!$B:$B,0))</f>
        <v>2</v>
      </c>
      <c r="E1058" s="1" t="str">
        <f t="shared" si="65"/>
        <v>FBE</v>
      </c>
      <c r="F1058" s="1">
        <f t="shared" si="66"/>
        <v>11.8</v>
      </c>
      <c r="G1058" s="1" t="str">
        <f t="shared" si="67"/>
        <v>11.8mm FBE</v>
      </c>
      <c r="H1058" s="1" t="str">
        <f>_xlfn.CONCAT(TEXT(R1058,"0.0"),"mm ",INDEX('Pipe Lookup'!D:D,MATCH('~17 Pipe Segmentation'!S1058,'Pipe Lookup'!C:C,0))," TYPE ",Q1058)</f>
        <v>11.8mm Fusion-Bonded Epoxy TYPE 4</v>
      </c>
      <c r="M1058" s="1" t="s">
        <v>9472</v>
      </c>
      <c r="N1058" s="1">
        <v>1058413.6000000001</v>
      </c>
      <c r="O1058" s="1">
        <v>1058732</v>
      </c>
      <c r="P1058" s="1">
        <v>318.39999999990687</v>
      </c>
      <c r="Q1058" s="1">
        <v>4</v>
      </c>
      <c r="R1058" s="1">
        <v>11.8</v>
      </c>
      <c r="S1058" s="1" t="s">
        <v>54</v>
      </c>
      <c r="T1058" s="1" t="s">
        <v>617</v>
      </c>
      <c r="W1058" s="1">
        <v>0</v>
      </c>
      <c r="X1058" s="1" t="s">
        <v>58</v>
      </c>
    </row>
    <row r="1059" spans="1:24" x14ac:dyDescent="0.2">
      <c r="A1059" s="1">
        <f t="shared" si="64"/>
        <v>1058732</v>
      </c>
      <c r="B1059" s="1">
        <f t="shared" si="64"/>
        <v>1058785</v>
      </c>
      <c r="C1059" s="11" t="s">
        <v>52</v>
      </c>
      <c r="D1059" s="12">
        <f>INDEX(families!$A:$A,MATCH(E1059,families!$B:$B,0))</f>
        <v>2</v>
      </c>
      <c r="E1059" s="1" t="str">
        <f t="shared" si="65"/>
        <v>FBE</v>
      </c>
      <c r="F1059" s="1">
        <f t="shared" si="66"/>
        <v>14.7</v>
      </c>
      <c r="G1059" s="1" t="str">
        <f t="shared" si="67"/>
        <v>14.7mm FBE</v>
      </c>
      <c r="H1059" s="1" t="str">
        <f>_xlfn.CONCAT(TEXT(R1059,"0.0"),"mm ",INDEX('Pipe Lookup'!D:D,MATCH('~17 Pipe Segmentation'!S1059,'Pipe Lookup'!C:C,0))," TYPE ",Q1059)</f>
        <v>14.7mm Fusion-Bonded Epoxy TYPE 5</v>
      </c>
      <c r="M1059" s="1" t="s">
        <v>9472</v>
      </c>
      <c r="N1059" s="1">
        <v>1058732</v>
      </c>
      <c r="O1059" s="1">
        <v>1058785</v>
      </c>
      <c r="P1059" s="1">
        <v>53</v>
      </c>
      <c r="Q1059" s="1">
        <v>5</v>
      </c>
      <c r="R1059" s="1">
        <v>14.7</v>
      </c>
      <c r="S1059" s="1" t="s">
        <v>54</v>
      </c>
      <c r="T1059" s="1" t="s">
        <v>617</v>
      </c>
      <c r="W1059" s="1">
        <v>0</v>
      </c>
      <c r="X1059" s="1" t="s">
        <v>58</v>
      </c>
    </row>
    <row r="1060" spans="1:24" x14ac:dyDescent="0.2">
      <c r="A1060" s="1">
        <f t="shared" si="64"/>
        <v>1058785</v>
      </c>
      <c r="B1060" s="1">
        <f t="shared" si="64"/>
        <v>1058809</v>
      </c>
      <c r="C1060" s="11" t="s">
        <v>52</v>
      </c>
      <c r="D1060" s="12">
        <f>INDEX(families!$A:$A,MATCH(E1060,families!$B:$B,0))</f>
        <v>2</v>
      </c>
      <c r="E1060" s="1" t="str">
        <f t="shared" si="65"/>
        <v>FBE</v>
      </c>
      <c r="F1060" s="1">
        <f t="shared" si="66"/>
        <v>19</v>
      </c>
      <c r="G1060" s="1" t="str">
        <f t="shared" si="67"/>
        <v>19.0mm FBE</v>
      </c>
      <c r="H1060" s="1" t="str">
        <f>_xlfn.CONCAT(TEXT(R1060,"0.0"),"mm ",INDEX('Pipe Lookup'!D:D,MATCH('~17 Pipe Segmentation'!S1060,'Pipe Lookup'!C:C,0))," TYPE ",Q1060)</f>
        <v>19.0mm Fusion-Bonded Epoxy TYPE 7</v>
      </c>
      <c r="M1060" s="1" t="s">
        <v>9472</v>
      </c>
      <c r="N1060" s="1">
        <v>1058785</v>
      </c>
      <c r="O1060" s="1">
        <v>1058809</v>
      </c>
      <c r="P1060" s="1">
        <v>24</v>
      </c>
      <c r="Q1060" s="1">
        <v>7</v>
      </c>
      <c r="R1060" s="1">
        <v>19</v>
      </c>
      <c r="S1060" s="1" t="s">
        <v>54</v>
      </c>
      <c r="T1060" s="1" t="s">
        <v>617</v>
      </c>
      <c r="V1060" s="1" t="s">
        <v>624</v>
      </c>
      <c r="W1060" s="1">
        <v>0</v>
      </c>
      <c r="X1060" s="1" t="s">
        <v>58</v>
      </c>
    </row>
    <row r="1061" spans="1:24" x14ac:dyDescent="0.2">
      <c r="A1061" s="1">
        <f t="shared" si="64"/>
        <v>1058809</v>
      </c>
      <c r="B1061" s="1">
        <f t="shared" si="64"/>
        <v>1058816</v>
      </c>
      <c r="C1061" s="11" t="s">
        <v>52</v>
      </c>
      <c r="D1061" s="12">
        <f>INDEX(families!$A:$A,MATCH(E1061,families!$B:$B,0))</f>
        <v>3</v>
      </c>
      <c r="E1061" s="1" t="str">
        <f t="shared" si="65"/>
        <v>LE</v>
      </c>
      <c r="F1061" s="1">
        <f t="shared" si="66"/>
        <v>19</v>
      </c>
      <c r="G1061" s="1" t="str">
        <f t="shared" si="67"/>
        <v>19.0mm LE</v>
      </c>
      <c r="H1061" s="1" t="str">
        <f>_xlfn.CONCAT(TEXT(R1061,"0.0"),"mm ",INDEX('Pipe Lookup'!D:D,MATCH('~17 Pipe Segmentation'!S1061,'Pipe Lookup'!C:C,0))," TYPE ",Q1061)</f>
        <v>19.0mm Elbow TYPE 26</v>
      </c>
      <c r="M1061" s="1" t="s">
        <v>9472</v>
      </c>
      <c r="N1061" s="1">
        <v>1058809</v>
      </c>
      <c r="O1061" s="1">
        <v>1058816</v>
      </c>
      <c r="P1061" s="1">
        <v>7</v>
      </c>
      <c r="Q1061" s="1">
        <v>26</v>
      </c>
      <c r="R1061" s="1">
        <v>19</v>
      </c>
      <c r="S1061" s="1" t="s">
        <v>56</v>
      </c>
      <c r="T1061" s="1" t="s">
        <v>617</v>
      </c>
      <c r="V1061" s="1" t="s">
        <v>625</v>
      </c>
      <c r="W1061" s="1">
        <v>0</v>
      </c>
      <c r="X1061" s="1" t="s">
        <v>58</v>
      </c>
    </row>
    <row r="1062" spans="1:24" x14ac:dyDescent="0.2">
      <c r="A1062" s="1">
        <f t="shared" si="64"/>
        <v>1058816</v>
      </c>
      <c r="B1062" s="1">
        <f t="shared" si="64"/>
        <v>1058822</v>
      </c>
      <c r="C1062" s="11" t="s">
        <v>52</v>
      </c>
      <c r="D1062" s="12">
        <f>INDEX(families!$A:$A,MATCH(E1062,families!$B:$B,0))</f>
        <v>3</v>
      </c>
      <c r="E1062" s="1" t="str">
        <f t="shared" si="65"/>
        <v>LE</v>
      </c>
      <c r="F1062" s="1">
        <f t="shared" si="66"/>
        <v>19</v>
      </c>
      <c r="G1062" s="1" t="str">
        <f t="shared" si="67"/>
        <v>19.0mm LE</v>
      </c>
      <c r="H1062" s="1" t="str">
        <f>_xlfn.CONCAT(TEXT(R1062,"0.0"),"mm ",INDEX('Pipe Lookup'!D:D,MATCH('~17 Pipe Segmentation'!S1062,'Pipe Lookup'!C:C,0))," TYPE ",Q1062)</f>
        <v>19.0mm Elbow TYPE 26</v>
      </c>
      <c r="M1062" s="1" t="s">
        <v>9472</v>
      </c>
      <c r="N1062" s="1">
        <v>1058816</v>
      </c>
      <c r="O1062" s="1">
        <v>1058822</v>
      </c>
      <c r="P1062" s="1">
        <v>6</v>
      </c>
      <c r="Q1062" s="1">
        <v>26</v>
      </c>
      <c r="R1062" s="1">
        <v>19</v>
      </c>
      <c r="S1062" s="1" t="s">
        <v>56</v>
      </c>
      <c r="T1062" s="1" t="s">
        <v>617</v>
      </c>
      <c r="V1062" s="1" t="s">
        <v>626</v>
      </c>
      <c r="W1062" s="1">
        <v>0</v>
      </c>
      <c r="X1062" s="1" t="s">
        <v>84</v>
      </c>
    </row>
    <row r="1063" spans="1:24" x14ac:dyDescent="0.2">
      <c r="A1063" s="1">
        <f t="shared" si="64"/>
        <v>1058822</v>
      </c>
      <c r="B1063" s="1">
        <f t="shared" si="64"/>
        <v>1058840</v>
      </c>
      <c r="C1063" s="11" t="s">
        <v>52</v>
      </c>
      <c r="D1063" s="12">
        <f>INDEX(families!$A:$A,MATCH(E1063,families!$B:$B,0))</f>
        <v>2</v>
      </c>
      <c r="E1063" s="1" t="str">
        <f t="shared" si="65"/>
        <v>FBE</v>
      </c>
      <c r="F1063" s="1">
        <f t="shared" si="66"/>
        <v>19</v>
      </c>
      <c r="G1063" s="1" t="str">
        <f t="shared" si="67"/>
        <v>19.0mm FBE</v>
      </c>
      <c r="H1063" s="1" t="str">
        <f>_xlfn.CONCAT(TEXT(R1063,"0.0"),"mm ",INDEX('Pipe Lookup'!D:D,MATCH('~17 Pipe Segmentation'!S1063,'Pipe Lookup'!C:C,0))," TYPE ",Q1063)</f>
        <v>19.0mm Fusion-Bonded Epoxy TYPE 7</v>
      </c>
      <c r="M1063" s="1" t="s">
        <v>9472</v>
      </c>
      <c r="N1063" s="1">
        <v>1058822</v>
      </c>
      <c r="O1063" s="1">
        <v>1058840</v>
      </c>
      <c r="P1063" s="1">
        <v>18</v>
      </c>
      <c r="Q1063" s="1">
        <v>7</v>
      </c>
      <c r="R1063" s="1">
        <v>19</v>
      </c>
      <c r="S1063" s="1" t="s">
        <v>54</v>
      </c>
      <c r="T1063" s="1" t="s">
        <v>617</v>
      </c>
      <c r="V1063" s="1" t="s">
        <v>627</v>
      </c>
      <c r="W1063" s="1">
        <v>0</v>
      </c>
      <c r="X1063" s="1" t="s">
        <v>58</v>
      </c>
    </row>
    <row r="1064" spans="1:24" x14ac:dyDescent="0.2">
      <c r="A1064" s="1">
        <f t="shared" si="64"/>
        <v>1058840</v>
      </c>
      <c r="B1064" s="1">
        <f t="shared" si="64"/>
        <v>1058864</v>
      </c>
      <c r="C1064" s="11" t="s">
        <v>52</v>
      </c>
      <c r="D1064" s="12">
        <f>INDEX(families!$A:$A,MATCH(E1064,families!$B:$B,0))</f>
        <v>2</v>
      </c>
      <c r="E1064" s="1" t="str">
        <f t="shared" si="65"/>
        <v>FBE</v>
      </c>
      <c r="F1064" s="1">
        <f t="shared" si="66"/>
        <v>14.7</v>
      </c>
      <c r="G1064" s="1" t="str">
        <f t="shared" si="67"/>
        <v>14.7mm FBE</v>
      </c>
      <c r="H1064" s="1" t="str">
        <f>_xlfn.CONCAT(TEXT(R1064,"0.0"),"mm ",INDEX('Pipe Lookup'!D:D,MATCH('~17 Pipe Segmentation'!S1064,'Pipe Lookup'!C:C,0))," TYPE ",Q1064)</f>
        <v>14.7mm Fusion-Bonded Epoxy TYPE 5</v>
      </c>
      <c r="M1064" s="1" t="s">
        <v>9472</v>
      </c>
      <c r="N1064" s="1">
        <v>1058840</v>
      </c>
      <c r="O1064" s="1">
        <v>1058864</v>
      </c>
      <c r="P1064" s="1">
        <v>24</v>
      </c>
      <c r="Q1064" s="1">
        <v>5</v>
      </c>
      <c r="R1064" s="1">
        <v>14.7</v>
      </c>
      <c r="S1064" s="1" t="s">
        <v>54</v>
      </c>
      <c r="T1064" s="1" t="s">
        <v>617</v>
      </c>
      <c r="W1064" s="1">
        <v>0</v>
      </c>
      <c r="X1064" s="1" t="s">
        <v>58</v>
      </c>
    </row>
    <row r="1065" spans="1:24" x14ac:dyDescent="0.2">
      <c r="A1065" s="1">
        <f t="shared" si="64"/>
        <v>1058864</v>
      </c>
      <c r="B1065" s="1">
        <f t="shared" si="64"/>
        <v>1058979</v>
      </c>
      <c r="C1065" s="11" t="s">
        <v>52</v>
      </c>
      <c r="D1065" s="12">
        <f>INDEX(families!$A:$A,MATCH(E1065,families!$B:$B,0))</f>
        <v>2</v>
      </c>
      <c r="E1065" s="1" t="str">
        <f t="shared" si="65"/>
        <v>FBE</v>
      </c>
      <c r="F1065" s="1">
        <f t="shared" si="66"/>
        <v>11.8</v>
      </c>
      <c r="G1065" s="1" t="str">
        <f t="shared" si="67"/>
        <v>11.8mm FBE</v>
      </c>
      <c r="H1065" s="1" t="str">
        <f>_xlfn.CONCAT(TEXT(R1065,"0.0"),"mm ",INDEX('Pipe Lookup'!D:D,MATCH('~17 Pipe Segmentation'!S1065,'Pipe Lookup'!C:C,0))," TYPE ",Q1065)</f>
        <v>11.8mm Fusion-Bonded Epoxy TYPE 4</v>
      </c>
      <c r="M1065" s="1" t="s">
        <v>9472</v>
      </c>
      <c r="N1065" s="1">
        <v>1058864</v>
      </c>
      <c r="O1065" s="1">
        <v>1058979</v>
      </c>
      <c r="P1065" s="1">
        <v>115</v>
      </c>
      <c r="Q1065" s="1">
        <v>4</v>
      </c>
      <c r="R1065" s="1">
        <v>11.8</v>
      </c>
      <c r="S1065" s="1" t="s">
        <v>54</v>
      </c>
      <c r="T1065" s="1" t="s">
        <v>617</v>
      </c>
      <c r="W1065" s="1">
        <v>0</v>
      </c>
      <c r="X1065" s="1" t="s">
        <v>58</v>
      </c>
    </row>
    <row r="1066" spans="1:24" x14ac:dyDescent="0.2">
      <c r="A1066" s="1">
        <f t="shared" si="64"/>
        <v>1058979</v>
      </c>
      <c r="B1066" s="1">
        <f t="shared" si="64"/>
        <v>1059033</v>
      </c>
      <c r="C1066" s="11" t="s">
        <v>52</v>
      </c>
      <c r="D1066" s="12">
        <f>INDEX(families!$A:$A,MATCH(E1066,families!$B:$B,0))</f>
        <v>2</v>
      </c>
      <c r="E1066" s="1" t="str">
        <f t="shared" si="65"/>
        <v>FBE</v>
      </c>
      <c r="F1066" s="1">
        <f t="shared" si="66"/>
        <v>14.7</v>
      </c>
      <c r="G1066" s="1" t="str">
        <f t="shared" si="67"/>
        <v>14.7mm FBE</v>
      </c>
      <c r="H1066" s="1" t="str">
        <f>_xlfn.CONCAT(TEXT(R1066,"0.0"),"mm ",INDEX('Pipe Lookup'!D:D,MATCH('~17 Pipe Segmentation'!S1066,'Pipe Lookup'!C:C,0))," TYPE ",Q1066)</f>
        <v>14.7mm Fusion-Bonded Epoxy TYPE 5</v>
      </c>
      <c r="M1066" s="1" t="s">
        <v>9472</v>
      </c>
      <c r="N1066" s="1">
        <v>1058979</v>
      </c>
      <c r="O1066" s="1">
        <v>1059033</v>
      </c>
      <c r="P1066" s="1">
        <v>54</v>
      </c>
      <c r="Q1066" s="1">
        <v>5</v>
      </c>
      <c r="R1066" s="1">
        <v>14.7</v>
      </c>
      <c r="S1066" s="1" t="s">
        <v>54</v>
      </c>
      <c r="T1066" s="1" t="s">
        <v>617</v>
      </c>
      <c r="W1066" s="1">
        <v>0</v>
      </c>
      <c r="X1066" s="1" t="s">
        <v>58</v>
      </c>
    </row>
    <row r="1067" spans="1:24" x14ac:dyDescent="0.2">
      <c r="A1067" s="1">
        <f t="shared" si="64"/>
        <v>1059033</v>
      </c>
      <c r="B1067" s="1">
        <f t="shared" si="64"/>
        <v>1059229.43</v>
      </c>
      <c r="C1067" s="11" t="s">
        <v>52</v>
      </c>
      <c r="D1067" s="12">
        <f>INDEX(families!$A:$A,MATCH(E1067,families!$B:$B,0))</f>
        <v>2</v>
      </c>
      <c r="E1067" s="1" t="str">
        <f t="shared" si="65"/>
        <v>FBE</v>
      </c>
      <c r="F1067" s="1">
        <f t="shared" si="66"/>
        <v>11.8</v>
      </c>
      <c r="G1067" s="1" t="str">
        <f t="shared" si="67"/>
        <v>11.8mm FBE</v>
      </c>
      <c r="H1067" s="1" t="str">
        <f>_xlfn.CONCAT(TEXT(R1067,"0.0"),"mm ",INDEX('Pipe Lookup'!D:D,MATCH('~17 Pipe Segmentation'!S1067,'Pipe Lookup'!C:C,0))," TYPE ",Q1067)</f>
        <v>11.8mm Fusion-Bonded Epoxy TYPE 4</v>
      </c>
      <c r="M1067" s="1" t="s">
        <v>9472</v>
      </c>
      <c r="N1067" s="1">
        <v>1059033</v>
      </c>
      <c r="O1067" s="1">
        <v>1059229.43</v>
      </c>
      <c r="P1067" s="1">
        <v>196.42999999993481</v>
      </c>
      <c r="Q1067" s="1">
        <v>4</v>
      </c>
      <c r="R1067" s="1">
        <v>11.8</v>
      </c>
      <c r="S1067" s="1" t="s">
        <v>54</v>
      </c>
      <c r="T1067" s="1" t="s">
        <v>617</v>
      </c>
      <c r="W1067" s="1">
        <v>0</v>
      </c>
      <c r="X1067" s="1" t="s">
        <v>58</v>
      </c>
    </row>
    <row r="1068" spans="1:24" x14ac:dyDescent="0.2">
      <c r="A1068" s="1">
        <f t="shared" si="64"/>
        <v>1059229.43</v>
      </c>
      <c r="B1068" s="1">
        <f t="shared" si="64"/>
        <v>1059233.8700000001</v>
      </c>
      <c r="C1068" s="11" t="s">
        <v>52</v>
      </c>
      <c r="D1068" s="12">
        <f>INDEX(families!$A:$A,MATCH(E1068,families!$B:$B,0))</f>
        <v>3</v>
      </c>
      <c r="E1068" s="1" t="str">
        <f t="shared" si="65"/>
        <v>LE</v>
      </c>
      <c r="F1068" s="1">
        <f t="shared" si="66"/>
        <v>14.7</v>
      </c>
      <c r="G1068" s="1" t="str">
        <f t="shared" si="67"/>
        <v>14.7mm LE</v>
      </c>
      <c r="H1068" s="1" t="str">
        <f>_xlfn.CONCAT(TEXT(R1068,"0.0"),"mm ",INDEX('Pipe Lookup'!D:D,MATCH('~17 Pipe Segmentation'!S1068,'Pipe Lookup'!C:C,0))," TYPE ",Q1068)</f>
        <v>14.7mm Elbow TYPE 22</v>
      </c>
      <c r="M1068" s="1" t="s">
        <v>9472</v>
      </c>
      <c r="N1068" s="1">
        <v>1059229.43</v>
      </c>
      <c r="O1068" s="1">
        <v>1059233.8700000001</v>
      </c>
      <c r="P1068" s="1">
        <v>4.4400000001769513</v>
      </c>
      <c r="Q1068" s="1">
        <v>22</v>
      </c>
      <c r="R1068" s="1">
        <v>14.7</v>
      </c>
      <c r="S1068" s="1" t="s">
        <v>56</v>
      </c>
      <c r="T1068" s="1" t="s">
        <v>617</v>
      </c>
      <c r="V1068" s="1" t="s">
        <v>628</v>
      </c>
      <c r="W1068" s="1">
        <v>0</v>
      </c>
      <c r="X1068" s="1" t="s">
        <v>58</v>
      </c>
    </row>
    <row r="1069" spans="1:24" x14ac:dyDescent="0.2">
      <c r="A1069" s="1">
        <f t="shared" si="64"/>
        <v>1059233.8700000001</v>
      </c>
      <c r="B1069" s="1">
        <f t="shared" si="64"/>
        <v>1059264.67</v>
      </c>
      <c r="C1069" s="11" t="s">
        <v>52</v>
      </c>
      <c r="D1069" s="12">
        <f>INDEX(families!$A:$A,MATCH(E1069,families!$B:$B,0))</f>
        <v>2</v>
      </c>
      <c r="E1069" s="1" t="str">
        <f t="shared" si="65"/>
        <v>FBE</v>
      </c>
      <c r="F1069" s="1">
        <f t="shared" si="66"/>
        <v>14.7</v>
      </c>
      <c r="G1069" s="1" t="str">
        <f t="shared" si="67"/>
        <v>14.7mm FBE</v>
      </c>
      <c r="H1069" s="1" t="str">
        <f>_xlfn.CONCAT(TEXT(R1069,"0.0"),"mm ",INDEX('Pipe Lookup'!D:D,MATCH('~17 Pipe Segmentation'!S1069,'Pipe Lookup'!C:C,0))," TYPE ",Q1069)</f>
        <v>14.7mm Fusion-Bonded Epoxy TYPE 5</v>
      </c>
      <c r="M1069" s="1" t="s">
        <v>9472</v>
      </c>
      <c r="N1069" s="1">
        <v>1059233.8700000001</v>
      </c>
      <c r="O1069" s="1">
        <v>1059264.67</v>
      </c>
      <c r="P1069" s="1">
        <v>30.799999999813735</v>
      </c>
      <c r="Q1069" s="1">
        <v>5</v>
      </c>
      <c r="R1069" s="1">
        <v>14.7</v>
      </c>
      <c r="S1069" s="1" t="s">
        <v>54</v>
      </c>
      <c r="T1069" s="1" t="s">
        <v>617</v>
      </c>
      <c r="W1069" s="1">
        <v>0</v>
      </c>
      <c r="X1069" s="1" t="s">
        <v>58</v>
      </c>
    </row>
    <row r="1070" spans="1:24" x14ac:dyDescent="0.2">
      <c r="A1070" s="1">
        <f t="shared" si="64"/>
        <v>1059264.67</v>
      </c>
      <c r="B1070" s="1">
        <f t="shared" si="64"/>
        <v>1059302.67</v>
      </c>
      <c r="C1070" s="11" t="s">
        <v>52</v>
      </c>
      <c r="D1070" s="12">
        <f>INDEX(families!$A:$A,MATCH(E1070,families!$B:$B,0))</f>
        <v>2</v>
      </c>
      <c r="E1070" s="1" t="str">
        <f t="shared" si="65"/>
        <v>FBE</v>
      </c>
      <c r="F1070" s="1">
        <f t="shared" si="66"/>
        <v>11.8</v>
      </c>
      <c r="G1070" s="1" t="str">
        <f t="shared" si="67"/>
        <v>11.8mm FBE</v>
      </c>
      <c r="H1070" s="1" t="str">
        <f>_xlfn.CONCAT(TEXT(R1070,"0.0"),"mm ",INDEX('Pipe Lookup'!D:D,MATCH('~17 Pipe Segmentation'!S1070,'Pipe Lookup'!C:C,0))," TYPE ",Q1070)</f>
        <v>11.8mm Fusion-Bonded Epoxy TYPE 4</v>
      </c>
      <c r="M1070" s="1" t="s">
        <v>9472</v>
      </c>
      <c r="N1070" s="1">
        <v>1059264.67</v>
      </c>
      <c r="O1070" s="1">
        <v>1059302.67</v>
      </c>
      <c r="P1070" s="1">
        <v>38</v>
      </c>
      <c r="Q1070" s="1">
        <v>4</v>
      </c>
      <c r="R1070" s="1">
        <v>11.8</v>
      </c>
      <c r="S1070" s="1" t="s">
        <v>54</v>
      </c>
      <c r="T1070" s="1" t="s">
        <v>617</v>
      </c>
      <c r="W1070" s="1">
        <v>0</v>
      </c>
      <c r="X1070" s="1" t="s">
        <v>58</v>
      </c>
    </row>
    <row r="1071" spans="1:24" x14ac:dyDescent="0.2">
      <c r="A1071" s="1">
        <f t="shared" si="64"/>
        <v>1059302.67</v>
      </c>
      <c r="B1071" s="1">
        <f t="shared" si="64"/>
        <v>1059468.67</v>
      </c>
      <c r="C1071" s="11" t="s">
        <v>52</v>
      </c>
      <c r="D1071" s="12">
        <f>INDEX(families!$A:$A,MATCH(E1071,families!$B:$B,0))</f>
        <v>2</v>
      </c>
      <c r="E1071" s="1" t="str">
        <f t="shared" si="65"/>
        <v>FBE</v>
      </c>
      <c r="F1071" s="1">
        <f t="shared" si="66"/>
        <v>14.7</v>
      </c>
      <c r="G1071" s="1" t="str">
        <f t="shared" si="67"/>
        <v>14.7mm FBE</v>
      </c>
      <c r="H1071" s="1" t="str">
        <f>_xlfn.CONCAT(TEXT(R1071,"0.0"),"mm ",INDEX('Pipe Lookup'!D:D,MATCH('~17 Pipe Segmentation'!S1071,'Pipe Lookup'!C:C,0))," TYPE ",Q1071)</f>
        <v>14.7mm Fusion-Bonded Epoxy TYPE 5</v>
      </c>
      <c r="M1071" s="1" t="s">
        <v>9472</v>
      </c>
      <c r="N1071" s="1">
        <v>1059302.67</v>
      </c>
      <c r="O1071" s="1">
        <v>1059468.67</v>
      </c>
      <c r="P1071" s="1">
        <v>166</v>
      </c>
      <c r="Q1071" s="1">
        <v>5</v>
      </c>
      <c r="R1071" s="1">
        <v>14.7</v>
      </c>
      <c r="S1071" s="1" t="s">
        <v>54</v>
      </c>
      <c r="T1071" s="1" t="s">
        <v>617</v>
      </c>
      <c r="V1071" s="1" t="s">
        <v>629</v>
      </c>
      <c r="W1071" s="1">
        <v>0</v>
      </c>
      <c r="X1071" s="1" t="s">
        <v>58</v>
      </c>
    </row>
    <row r="1072" spans="1:24" x14ac:dyDescent="0.2">
      <c r="A1072" s="1">
        <f t="shared" si="64"/>
        <v>1059468.67</v>
      </c>
      <c r="B1072" s="1">
        <f t="shared" si="64"/>
        <v>1059511.67</v>
      </c>
      <c r="C1072" s="11" t="s">
        <v>52</v>
      </c>
      <c r="D1072" s="12">
        <f>INDEX(families!$A:$A,MATCH(E1072,families!$B:$B,0))</f>
        <v>2</v>
      </c>
      <c r="E1072" s="1" t="str">
        <f t="shared" si="65"/>
        <v>FBE</v>
      </c>
      <c r="F1072" s="1">
        <f t="shared" si="66"/>
        <v>11.8</v>
      </c>
      <c r="G1072" s="1" t="str">
        <f t="shared" si="67"/>
        <v>11.8mm FBE</v>
      </c>
      <c r="H1072" s="1" t="str">
        <f>_xlfn.CONCAT(TEXT(R1072,"0.0"),"mm ",INDEX('Pipe Lookup'!D:D,MATCH('~17 Pipe Segmentation'!S1072,'Pipe Lookup'!C:C,0))," TYPE ",Q1072)</f>
        <v>11.8mm Fusion-Bonded Epoxy TYPE 4</v>
      </c>
      <c r="M1072" s="1" t="s">
        <v>9472</v>
      </c>
      <c r="N1072" s="1">
        <v>1059468.67</v>
      </c>
      <c r="O1072" s="1">
        <v>1059511.67</v>
      </c>
      <c r="P1072" s="1">
        <v>43</v>
      </c>
      <c r="Q1072" s="1">
        <v>4</v>
      </c>
      <c r="R1072" s="1">
        <v>11.8</v>
      </c>
      <c r="S1072" s="1" t="s">
        <v>54</v>
      </c>
      <c r="T1072" s="1" t="s">
        <v>617</v>
      </c>
      <c r="W1072" s="1">
        <v>0</v>
      </c>
      <c r="X1072" s="1" t="s">
        <v>58</v>
      </c>
    </row>
    <row r="1073" spans="1:24" x14ac:dyDescent="0.2">
      <c r="A1073" s="1">
        <f t="shared" si="64"/>
        <v>1059511.67</v>
      </c>
      <c r="B1073" s="1">
        <f t="shared" si="64"/>
        <v>1059682.3999999999</v>
      </c>
      <c r="C1073" s="11" t="s">
        <v>52</v>
      </c>
      <c r="D1073" s="12">
        <f>INDEX(families!$A:$A,MATCH(E1073,families!$B:$B,0))</f>
        <v>2</v>
      </c>
      <c r="E1073" s="1" t="str">
        <f t="shared" si="65"/>
        <v>FBE</v>
      </c>
      <c r="F1073" s="1">
        <f t="shared" si="66"/>
        <v>14.7</v>
      </c>
      <c r="G1073" s="1" t="str">
        <f t="shared" si="67"/>
        <v>14.7mm FBE</v>
      </c>
      <c r="H1073" s="1" t="str">
        <f>_xlfn.CONCAT(TEXT(R1073,"0.0"),"mm ",INDEX('Pipe Lookup'!D:D,MATCH('~17 Pipe Segmentation'!S1073,'Pipe Lookup'!C:C,0))," TYPE ",Q1073)</f>
        <v>14.7mm Fusion-Bonded Epoxy TYPE 5</v>
      </c>
      <c r="M1073" s="1" t="s">
        <v>9472</v>
      </c>
      <c r="N1073" s="1">
        <v>1059511.67</v>
      </c>
      <c r="O1073" s="1">
        <v>1059682.3999999999</v>
      </c>
      <c r="P1073" s="1">
        <v>170.72999999998137</v>
      </c>
      <c r="Q1073" s="1">
        <v>5</v>
      </c>
      <c r="R1073" s="1">
        <v>14.7</v>
      </c>
      <c r="S1073" s="1" t="s">
        <v>54</v>
      </c>
      <c r="T1073" s="1" t="s">
        <v>617</v>
      </c>
      <c r="W1073" s="1">
        <v>0</v>
      </c>
      <c r="X1073" s="1" t="s">
        <v>58</v>
      </c>
    </row>
    <row r="1074" spans="1:24" x14ac:dyDescent="0.2">
      <c r="A1074" s="1">
        <f t="shared" si="64"/>
        <v>1059682.3999999999</v>
      </c>
      <c r="B1074" s="1">
        <f t="shared" si="64"/>
        <v>1059706.3999999999</v>
      </c>
      <c r="C1074" s="11" t="s">
        <v>52</v>
      </c>
      <c r="D1074" s="12">
        <f>INDEX(families!$A:$A,MATCH(E1074,families!$B:$B,0))</f>
        <v>2</v>
      </c>
      <c r="E1074" s="1" t="str">
        <f t="shared" si="65"/>
        <v>FBE</v>
      </c>
      <c r="F1074" s="1">
        <f t="shared" si="66"/>
        <v>19</v>
      </c>
      <c r="G1074" s="1" t="str">
        <f t="shared" si="67"/>
        <v>19.0mm FBE</v>
      </c>
      <c r="H1074" s="1" t="str">
        <f>_xlfn.CONCAT(TEXT(R1074,"0.0"),"mm ",INDEX('Pipe Lookup'!D:D,MATCH('~17 Pipe Segmentation'!S1074,'Pipe Lookup'!C:C,0))," TYPE ",Q1074)</f>
        <v>19.0mm Fusion-Bonded Epoxy TYPE 7</v>
      </c>
      <c r="M1074" s="1" t="s">
        <v>9472</v>
      </c>
      <c r="N1074" s="1">
        <v>1059682.3999999999</v>
      </c>
      <c r="O1074" s="1">
        <v>1059706.3999999999</v>
      </c>
      <c r="P1074" s="1">
        <v>24</v>
      </c>
      <c r="Q1074" s="1">
        <v>7</v>
      </c>
      <c r="R1074" s="1">
        <v>19</v>
      </c>
      <c r="S1074" s="1" t="s">
        <v>54</v>
      </c>
      <c r="T1074" s="1" t="s">
        <v>617</v>
      </c>
      <c r="V1074" s="1" t="s">
        <v>630</v>
      </c>
      <c r="W1074" s="1">
        <v>0</v>
      </c>
      <c r="X1074" s="1" t="s">
        <v>58</v>
      </c>
    </row>
    <row r="1075" spans="1:24" x14ac:dyDescent="0.2">
      <c r="A1075" s="1">
        <f t="shared" si="64"/>
        <v>1059706.3999999999</v>
      </c>
      <c r="B1075" s="1">
        <f t="shared" si="64"/>
        <v>1059827.95</v>
      </c>
      <c r="C1075" s="11" t="s">
        <v>52</v>
      </c>
      <c r="D1075" s="12">
        <f>INDEX(families!$A:$A,MATCH(E1075,families!$B:$B,0))</f>
        <v>2</v>
      </c>
      <c r="E1075" s="1" t="str">
        <f t="shared" si="65"/>
        <v>FBE</v>
      </c>
      <c r="F1075" s="1">
        <f t="shared" si="66"/>
        <v>14.7</v>
      </c>
      <c r="G1075" s="1" t="str">
        <f t="shared" si="67"/>
        <v>14.7mm FBE</v>
      </c>
      <c r="H1075" s="1" t="str">
        <f>_xlfn.CONCAT(TEXT(R1075,"0.0"),"mm ",INDEX('Pipe Lookup'!D:D,MATCH('~17 Pipe Segmentation'!S1075,'Pipe Lookup'!C:C,0))," TYPE ",Q1075)</f>
        <v>14.7mm Fusion-Bonded Epoxy TYPE 5</v>
      </c>
      <c r="M1075" s="1" t="s">
        <v>9472</v>
      </c>
      <c r="N1075" s="1">
        <v>1059706.3999999999</v>
      </c>
      <c r="O1075" s="1">
        <v>1059827.95</v>
      </c>
      <c r="P1075" s="1">
        <v>121.55000000004657</v>
      </c>
      <c r="Q1075" s="1">
        <v>5</v>
      </c>
      <c r="R1075" s="1">
        <v>14.7</v>
      </c>
      <c r="S1075" s="1" t="s">
        <v>54</v>
      </c>
      <c r="T1075" s="1" t="s">
        <v>617</v>
      </c>
      <c r="W1075" s="1">
        <v>0</v>
      </c>
      <c r="X1075" s="1" t="s">
        <v>58</v>
      </c>
    </row>
    <row r="1076" spans="1:24" x14ac:dyDescent="0.2">
      <c r="A1076" s="1">
        <f t="shared" si="64"/>
        <v>1059827.95</v>
      </c>
      <c r="B1076" s="1">
        <f t="shared" si="64"/>
        <v>1059833.03</v>
      </c>
      <c r="C1076" s="11" t="s">
        <v>52</v>
      </c>
      <c r="D1076" s="12">
        <f>INDEX(families!$A:$A,MATCH(E1076,families!$B:$B,0))</f>
        <v>3</v>
      </c>
      <c r="E1076" s="1" t="str">
        <f t="shared" si="65"/>
        <v>LE</v>
      </c>
      <c r="F1076" s="1">
        <f t="shared" si="66"/>
        <v>14.7</v>
      </c>
      <c r="G1076" s="1" t="str">
        <f t="shared" si="67"/>
        <v>14.7mm LE</v>
      </c>
      <c r="H1076" s="1" t="str">
        <f>_xlfn.CONCAT(TEXT(R1076,"0.0"),"mm ",INDEX('Pipe Lookup'!D:D,MATCH('~17 Pipe Segmentation'!S1076,'Pipe Lookup'!C:C,0))," TYPE ",Q1076)</f>
        <v>14.7mm Elbow TYPE 22</v>
      </c>
      <c r="M1076" s="1" t="s">
        <v>9472</v>
      </c>
      <c r="N1076" s="1">
        <v>1059827.95</v>
      </c>
      <c r="O1076" s="1">
        <v>1059833.03</v>
      </c>
      <c r="P1076" s="1">
        <v>5.0800000000745058</v>
      </c>
      <c r="Q1076" s="1">
        <v>22</v>
      </c>
      <c r="R1076" s="1">
        <v>14.7</v>
      </c>
      <c r="S1076" s="1" t="s">
        <v>56</v>
      </c>
      <c r="T1076" s="1" t="s">
        <v>617</v>
      </c>
      <c r="V1076" s="1" t="s">
        <v>631</v>
      </c>
      <c r="W1076" s="1">
        <v>0</v>
      </c>
      <c r="X1076" s="1" t="s">
        <v>58</v>
      </c>
    </row>
    <row r="1077" spans="1:24" x14ac:dyDescent="0.2">
      <c r="A1077" s="1">
        <f t="shared" si="64"/>
        <v>1059833.03</v>
      </c>
      <c r="B1077" s="1">
        <f t="shared" si="64"/>
        <v>1059990</v>
      </c>
      <c r="C1077" s="11" t="s">
        <v>52</v>
      </c>
      <c r="D1077" s="12">
        <f>INDEX(families!$A:$A,MATCH(E1077,families!$B:$B,0))</f>
        <v>2</v>
      </c>
      <c r="E1077" s="1" t="str">
        <f t="shared" si="65"/>
        <v>FBE</v>
      </c>
      <c r="F1077" s="1">
        <f t="shared" si="66"/>
        <v>14.7</v>
      </c>
      <c r="G1077" s="1" t="str">
        <f t="shared" si="67"/>
        <v>14.7mm FBE</v>
      </c>
      <c r="H1077" s="1" t="str">
        <f>_xlfn.CONCAT(TEXT(R1077,"0.0"),"mm ",INDEX('Pipe Lookup'!D:D,MATCH('~17 Pipe Segmentation'!S1077,'Pipe Lookup'!C:C,0))," TYPE ",Q1077)</f>
        <v>14.7mm Fusion-Bonded Epoxy TYPE 5</v>
      </c>
      <c r="M1077" s="1" t="s">
        <v>9472</v>
      </c>
      <c r="N1077" s="1">
        <v>1059833.03</v>
      </c>
      <c r="O1077" s="1">
        <v>1059990</v>
      </c>
      <c r="P1077" s="1">
        <v>156.96999999997206</v>
      </c>
      <c r="Q1077" s="1">
        <v>5</v>
      </c>
      <c r="R1077" s="1">
        <v>14.7</v>
      </c>
      <c r="S1077" s="1" t="s">
        <v>54</v>
      </c>
      <c r="T1077" s="1" t="s">
        <v>617</v>
      </c>
      <c r="W1077" s="1">
        <v>0</v>
      </c>
      <c r="X1077" s="1" t="s">
        <v>58</v>
      </c>
    </row>
    <row r="1078" spans="1:24" x14ac:dyDescent="0.2">
      <c r="A1078" s="1">
        <f t="shared" si="64"/>
        <v>1059990</v>
      </c>
      <c r="B1078" s="1">
        <f t="shared" si="64"/>
        <v>1060000</v>
      </c>
      <c r="C1078" s="11" t="s">
        <v>52</v>
      </c>
      <c r="D1078" s="12">
        <f>INDEX(families!$A:$A,MATCH(E1078,families!$B:$B,0))</f>
        <v>1</v>
      </c>
      <c r="E1078" s="1" t="str">
        <f t="shared" si="65"/>
        <v>ARO</v>
      </c>
      <c r="F1078" s="1">
        <f t="shared" si="66"/>
        <v>14.7</v>
      </c>
      <c r="G1078" s="1" t="str">
        <f t="shared" si="67"/>
        <v>14.7mm ARO</v>
      </c>
      <c r="H1078" s="1" t="str">
        <f>_xlfn.CONCAT(TEXT(R1078,"0.0"),"mm ",INDEX('Pipe Lookup'!D:D,MATCH('~17 Pipe Segmentation'!S1078,'Pipe Lookup'!C:C,0))," TYPE ",Q1078)</f>
        <v>14.7mm Abrasion-Resistant Overcoat TYPE 6</v>
      </c>
      <c r="M1078" s="1" t="s">
        <v>9472</v>
      </c>
      <c r="N1078" s="1">
        <v>1059990</v>
      </c>
      <c r="O1078" s="1">
        <v>1060000</v>
      </c>
      <c r="P1078" s="1">
        <v>10</v>
      </c>
      <c r="Q1078" s="1">
        <v>6</v>
      </c>
      <c r="R1078" s="1">
        <v>14.7</v>
      </c>
      <c r="S1078" s="1" t="s">
        <v>78</v>
      </c>
      <c r="T1078" s="1" t="s">
        <v>617</v>
      </c>
      <c r="V1078" s="1" t="s">
        <v>632</v>
      </c>
      <c r="W1078" s="1">
        <v>0</v>
      </c>
      <c r="X1078" s="1" t="s">
        <v>58</v>
      </c>
    </row>
    <row r="1079" spans="1:24" x14ac:dyDescent="0.2">
      <c r="A1079" s="1">
        <f t="shared" si="64"/>
        <v>1060000</v>
      </c>
      <c r="B1079" s="1">
        <f t="shared" si="64"/>
        <v>1060032</v>
      </c>
      <c r="C1079" s="11" t="s">
        <v>52</v>
      </c>
      <c r="D1079" s="12">
        <f>INDEX(families!$A:$A,MATCH(E1079,families!$B:$B,0))</f>
        <v>1</v>
      </c>
      <c r="E1079" s="1" t="str">
        <f t="shared" si="65"/>
        <v>ARO</v>
      </c>
      <c r="F1079" s="1">
        <f t="shared" si="66"/>
        <v>14.7</v>
      </c>
      <c r="G1079" s="1" t="str">
        <f t="shared" si="67"/>
        <v>14.7mm ARO</v>
      </c>
      <c r="H1079" s="1" t="str">
        <f>_xlfn.CONCAT(TEXT(R1079,"0.0"),"mm ",INDEX('Pipe Lookup'!D:D,MATCH('~17 Pipe Segmentation'!S1079,'Pipe Lookup'!C:C,0))," TYPE ",Q1079)</f>
        <v>14.7mm Abrasion-Resistant Overcoat TYPE 6</v>
      </c>
      <c r="M1079" s="1" t="s">
        <v>9472</v>
      </c>
      <c r="N1079" s="1">
        <v>1060000</v>
      </c>
      <c r="O1079" s="1">
        <v>1060032</v>
      </c>
      <c r="P1079" s="1">
        <v>32</v>
      </c>
      <c r="Q1079" s="1">
        <v>6</v>
      </c>
      <c r="R1079" s="1">
        <v>14.7</v>
      </c>
      <c r="S1079" s="1" t="s">
        <v>78</v>
      </c>
      <c r="T1079" s="1" t="s">
        <v>633</v>
      </c>
      <c r="V1079" s="1" t="s">
        <v>632</v>
      </c>
      <c r="W1079" s="1">
        <v>0</v>
      </c>
      <c r="X1079" s="1" t="s">
        <v>58</v>
      </c>
    </row>
    <row r="1080" spans="1:24" x14ac:dyDescent="0.2">
      <c r="A1080" s="1">
        <f t="shared" si="64"/>
        <v>1060032</v>
      </c>
      <c r="B1080" s="1">
        <f t="shared" si="64"/>
        <v>1060382.04</v>
      </c>
      <c r="C1080" s="11" t="s">
        <v>52</v>
      </c>
      <c r="D1080" s="12">
        <f>INDEX(families!$A:$A,MATCH(E1080,families!$B:$B,0))</f>
        <v>2</v>
      </c>
      <c r="E1080" s="1" t="str">
        <f t="shared" si="65"/>
        <v>FBE</v>
      </c>
      <c r="F1080" s="1">
        <f t="shared" si="66"/>
        <v>14.7</v>
      </c>
      <c r="G1080" s="1" t="str">
        <f t="shared" si="67"/>
        <v>14.7mm FBE</v>
      </c>
      <c r="H1080" s="1" t="str">
        <f>_xlfn.CONCAT(TEXT(R1080,"0.0"),"mm ",INDEX('Pipe Lookup'!D:D,MATCH('~17 Pipe Segmentation'!S1080,'Pipe Lookup'!C:C,0))," TYPE ",Q1080)</f>
        <v>14.7mm Fusion-Bonded Epoxy TYPE 5</v>
      </c>
      <c r="M1080" s="1" t="s">
        <v>9472</v>
      </c>
      <c r="N1080" s="1">
        <v>1060032</v>
      </c>
      <c r="O1080" s="1">
        <v>1060382.04</v>
      </c>
      <c r="P1080" s="1">
        <v>350.04000000003725</v>
      </c>
      <c r="Q1080" s="1">
        <v>5</v>
      </c>
      <c r="R1080" s="1">
        <v>14.7</v>
      </c>
      <c r="S1080" s="1" t="s">
        <v>54</v>
      </c>
      <c r="T1080" s="1" t="s">
        <v>633</v>
      </c>
      <c r="W1080" s="1">
        <v>0</v>
      </c>
      <c r="X1080" s="1" t="s">
        <v>58</v>
      </c>
    </row>
    <row r="1081" spans="1:24" x14ac:dyDescent="0.2">
      <c r="A1081" s="1">
        <f t="shared" si="64"/>
        <v>1060382.04</v>
      </c>
      <c r="B1081" s="1">
        <f t="shared" si="64"/>
        <v>1060387</v>
      </c>
      <c r="C1081" s="11" t="s">
        <v>52</v>
      </c>
      <c r="D1081" s="12">
        <f>INDEX(families!$A:$A,MATCH(E1081,families!$B:$B,0))</f>
        <v>3</v>
      </c>
      <c r="E1081" s="1" t="str">
        <f t="shared" si="65"/>
        <v>LE</v>
      </c>
      <c r="F1081" s="1">
        <f t="shared" si="66"/>
        <v>14.7</v>
      </c>
      <c r="G1081" s="1" t="str">
        <f t="shared" si="67"/>
        <v>14.7mm LE</v>
      </c>
      <c r="H1081" s="1" t="str">
        <f>_xlfn.CONCAT(TEXT(R1081,"0.0"),"mm ",INDEX('Pipe Lookup'!D:D,MATCH('~17 Pipe Segmentation'!S1081,'Pipe Lookup'!C:C,0))," TYPE ",Q1081)</f>
        <v>14.7mm Elbow TYPE 22</v>
      </c>
      <c r="M1081" s="1" t="s">
        <v>9472</v>
      </c>
      <c r="N1081" s="1">
        <v>1060382.04</v>
      </c>
      <c r="O1081" s="1">
        <v>1060387</v>
      </c>
      <c r="P1081" s="1">
        <v>4.9599999999627471</v>
      </c>
      <c r="Q1081" s="1">
        <v>22</v>
      </c>
      <c r="R1081" s="1">
        <v>14.7</v>
      </c>
      <c r="S1081" s="1" t="s">
        <v>56</v>
      </c>
      <c r="T1081" s="1" t="s">
        <v>633</v>
      </c>
      <c r="V1081" s="1" t="s">
        <v>634</v>
      </c>
      <c r="W1081" s="1">
        <v>0</v>
      </c>
      <c r="X1081" s="1" t="s">
        <v>58</v>
      </c>
    </row>
    <row r="1082" spans="1:24" x14ac:dyDescent="0.2">
      <c r="A1082" s="1">
        <f t="shared" si="64"/>
        <v>1060387</v>
      </c>
      <c r="B1082" s="1">
        <f t="shared" si="64"/>
        <v>1060401.94</v>
      </c>
      <c r="C1082" s="11" t="s">
        <v>52</v>
      </c>
      <c r="D1082" s="12">
        <f>INDEX(families!$A:$A,MATCH(E1082,families!$B:$B,0))</f>
        <v>2</v>
      </c>
      <c r="E1082" s="1" t="str">
        <f t="shared" si="65"/>
        <v>FBE</v>
      </c>
      <c r="F1082" s="1">
        <f t="shared" si="66"/>
        <v>19</v>
      </c>
      <c r="G1082" s="1" t="str">
        <f t="shared" si="67"/>
        <v>19.0mm FBE</v>
      </c>
      <c r="H1082" s="1" t="str">
        <f>_xlfn.CONCAT(TEXT(R1082,"0.0"),"mm ",INDEX('Pipe Lookup'!D:D,MATCH('~17 Pipe Segmentation'!S1082,'Pipe Lookup'!C:C,0))," TYPE ",Q1082)</f>
        <v>19.0mm Fusion-Bonded Epoxy TYPE 7</v>
      </c>
      <c r="M1082" s="1" t="s">
        <v>9472</v>
      </c>
      <c r="N1082" s="1">
        <v>1060387</v>
      </c>
      <c r="O1082" s="1">
        <v>1060401.94</v>
      </c>
      <c r="P1082" s="1">
        <v>14.939999999944121</v>
      </c>
      <c r="Q1082" s="1">
        <v>7</v>
      </c>
      <c r="R1082" s="1">
        <v>19</v>
      </c>
      <c r="S1082" s="1" t="s">
        <v>54</v>
      </c>
      <c r="T1082" s="1" t="s">
        <v>633</v>
      </c>
      <c r="W1082" s="1">
        <v>0</v>
      </c>
      <c r="X1082" s="1" t="s">
        <v>58</v>
      </c>
    </row>
    <row r="1083" spans="1:24" x14ac:dyDescent="0.2">
      <c r="A1083" s="1">
        <f t="shared" si="64"/>
        <v>1060401.94</v>
      </c>
      <c r="B1083" s="1">
        <f t="shared" si="64"/>
        <v>1060407.33</v>
      </c>
      <c r="C1083" s="11" t="s">
        <v>52</v>
      </c>
      <c r="D1083" s="12">
        <f>INDEX(families!$A:$A,MATCH(E1083,families!$B:$B,0))</f>
        <v>3</v>
      </c>
      <c r="E1083" s="1" t="str">
        <f t="shared" si="65"/>
        <v>LE</v>
      </c>
      <c r="F1083" s="1">
        <f t="shared" si="66"/>
        <v>19</v>
      </c>
      <c r="G1083" s="1" t="str">
        <f t="shared" si="67"/>
        <v>19.0mm LE</v>
      </c>
      <c r="H1083" s="1" t="str">
        <f>_xlfn.CONCAT(TEXT(R1083,"0.0"),"mm ",INDEX('Pipe Lookup'!D:D,MATCH('~17 Pipe Segmentation'!S1083,'Pipe Lookup'!C:C,0))," TYPE ",Q1083)</f>
        <v>19.0mm Elbow TYPE 26</v>
      </c>
      <c r="M1083" s="1" t="s">
        <v>9472</v>
      </c>
      <c r="N1083" s="1">
        <v>1060401.94</v>
      </c>
      <c r="O1083" s="1">
        <v>1060407.33</v>
      </c>
      <c r="P1083" s="1">
        <v>5.3900000001303852</v>
      </c>
      <c r="Q1083" s="1">
        <v>26</v>
      </c>
      <c r="R1083" s="1">
        <v>19</v>
      </c>
      <c r="S1083" s="1" t="s">
        <v>56</v>
      </c>
      <c r="T1083" s="1" t="s">
        <v>633</v>
      </c>
      <c r="V1083" s="1" t="s">
        <v>635</v>
      </c>
      <c r="W1083" s="1">
        <v>0</v>
      </c>
      <c r="X1083" s="1" t="s">
        <v>58</v>
      </c>
    </row>
    <row r="1084" spans="1:24" x14ac:dyDescent="0.2">
      <c r="A1084" s="1">
        <f t="shared" si="64"/>
        <v>1060407.33</v>
      </c>
      <c r="B1084" s="1">
        <f t="shared" si="64"/>
        <v>1060431.33</v>
      </c>
      <c r="C1084" s="11" t="s">
        <v>52</v>
      </c>
      <c r="D1084" s="12">
        <f>INDEX(families!$A:$A,MATCH(E1084,families!$B:$B,0))</f>
        <v>2</v>
      </c>
      <c r="E1084" s="1" t="str">
        <f t="shared" si="65"/>
        <v>FBE</v>
      </c>
      <c r="F1084" s="1">
        <f t="shared" si="66"/>
        <v>19</v>
      </c>
      <c r="G1084" s="1" t="str">
        <f t="shared" si="67"/>
        <v>19.0mm FBE</v>
      </c>
      <c r="H1084" s="1" t="str">
        <f>_xlfn.CONCAT(TEXT(R1084,"0.0"),"mm ",INDEX('Pipe Lookup'!D:D,MATCH('~17 Pipe Segmentation'!S1084,'Pipe Lookup'!C:C,0))," TYPE ",Q1084)</f>
        <v>19.0mm Fusion-Bonded Epoxy TYPE 7</v>
      </c>
      <c r="M1084" s="1" t="s">
        <v>9472</v>
      </c>
      <c r="N1084" s="1">
        <v>1060407.33</v>
      </c>
      <c r="O1084" s="1">
        <v>1060431.33</v>
      </c>
      <c r="P1084" s="1">
        <v>24</v>
      </c>
      <c r="Q1084" s="1">
        <v>7</v>
      </c>
      <c r="R1084" s="1">
        <v>19</v>
      </c>
      <c r="S1084" s="1" t="s">
        <v>54</v>
      </c>
      <c r="T1084" s="1" t="s">
        <v>633</v>
      </c>
      <c r="W1084" s="1">
        <v>0</v>
      </c>
      <c r="X1084" s="1" t="s">
        <v>58</v>
      </c>
    </row>
    <row r="1085" spans="1:24" x14ac:dyDescent="0.2">
      <c r="A1085" s="1">
        <f t="shared" si="64"/>
        <v>1060431.33</v>
      </c>
      <c r="B1085" s="1">
        <f t="shared" si="64"/>
        <v>1060487.69</v>
      </c>
      <c r="C1085" s="11" t="s">
        <v>52</v>
      </c>
      <c r="D1085" s="12">
        <f>INDEX(families!$A:$A,MATCH(E1085,families!$B:$B,0))</f>
        <v>2</v>
      </c>
      <c r="E1085" s="1" t="str">
        <f t="shared" si="65"/>
        <v>FBE</v>
      </c>
      <c r="F1085" s="1">
        <f t="shared" si="66"/>
        <v>14.7</v>
      </c>
      <c r="G1085" s="1" t="str">
        <f t="shared" si="67"/>
        <v>14.7mm FBE</v>
      </c>
      <c r="H1085" s="1" t="str">
        <f>_xlfn.CONCAT(TEXT(R1085,"0.0"),"mm ",INDEX('Pipe Lookup'!D:D,MATCH('~17 Pipe Segmentation'!S1085,'Pipe Lookup'!C:C,0))," TYPE ",Q1085)</f>
        <v>14.7mm Fusion-Bonded Epoxy TYPE 5</v>
      </c>
      <c r="M1085" s="1" t="s">
        <v>9472</v>
      </c>
      <c r="N1085" s="1">
        <v>1060431.33</v>
      </c>
      <c r="O1085" s="1">
        <v>1060487.69</v>
      </c>
      <c r="P1085" s="1">
        <v>56.359999999869615</v>
      </c>
      <c r="Q1085" s="1">
        <v>5</v>
      </c>
      <c r="R1085" s="1">
        <v>14.7</v>
      </c>
      <c r="S1085" s="1" t="s">
        <v>54</v>
      </c>
      <c r="T1085" s="1" t="s">
        <v>633</v>
      </c>
      <c r="W1085" s="1">
        <v>0</v>
      </c>
      <c r="X1085" s="1" t="s">
        <v>58</v>
      </c>
    </row>
    <row r="1086" spans="1:24" x14ac:dyDescent="0.2">
      <c r="A1086" s="1">
        <f t="shared" si="64"/>
        <v>1060487.69</v>
      </c>
      <c r="B1086" s="1">
        <f t="shared" si="64"/>
        <v>1060511.28</v>
      </c>
      <c r="C1086" s="11" t="s">
        <v>52</v>
      </c>
      <c r="D1086" s="12">
        <f>INDEX(families!$A:$A,MATCH(E1086,families!$B:$B,0))</f>
        <v>2</v>
      </c>
      <c r="E1086" s="1" t="str">
        <f t="shared" si="65"/>
        <v>FBE</v>
      </c>
      <c r="F1086" s="1">
        <f t="shared" si="66"/>
        <v>19</v>
      </c>
      <c r="G1086" s="1" t="str">
        <f t="shared" si="67"/>
        <v>19.0mm FBE</v>
      </c>
      <c r="H1086" s="1" t="str">
        <f>_xlfn.CONCAT(TEXT(R1086,"0.0"),"mm ",INDEX('Pipe Lookup'!D:D,MATCH('~17 Pipe Segmentation'!S1086,'Pipe Lookup'!C:C,0))," TYPE ",Q1086)</f>
        <v>19.0mm Fusion-Bonded Epoxy TYPE 7</v>
      </c>
      <c r="M1086" s="1" t="s">
        <v>9472</v>
      </c>
      <c r="N1086" s="1">
        <v>1060487.69</v>
      </c>
      <c r="O1086" s="1">
        <v>1060511.28</v>
      </c>
      <c r="P1086" s="1">
        <v>23.590000000083819</v>
      </c>
      <c r="Q1086" s="1">
        <v>7</v>
      </c>
      <c r="R1086" s="1">
        <v>19</v>
      </c>
      <c r="S1086" s="1" t="s">
        <v>54</v>
      </c>
      <c r="T1086" s="1" t="s">
        <v>633</v>
      </c>
      <c r="W1086" s="1">
        <v>0</v>
      </c>
      <c r="X1086" s="1" t="s">
        <v>58</v>
      </c>
    </row>
    <row r="1087" spans="1:24" x14ac:dyDescent="0.2">
      <c r="A1087" s="1">
        <f t="shared" si="64"/>
        <v>1060511.28</v>
      </c>
      <c r="B1087" s="1">
        <f t="shared" si="64"/>
        <v>1061236.45</v>
      </c>
      <c r="C1087" s="11" t="s">
        <v>52</v>
      </c>
      <c r="D1087" s="12">
        <f>INDEX(families!$A:$A,MATCH(E1087,families!$B:$B,0))</f>
        <v>2</v>
      </c>
      <c r="E1087" s="1" t="str">
        <f t="shared" si="65"/>
        <v>FBE</v>
      </c>
      <c r="F1087" s="1">
        <f t="shared" si="66"/>
        <v>21.5</v>
      </c>
      <c r="G1087" s="1" t="str">
        <f t="shared" si="67"/>
        <v>21.5mm FBE</v>
      </c>
      <c r="H1087" s="1" t="str">
        <f>_xlfn.CONCAT(TEXT(R1087,"0.0"),"mm ",INDEX('Pipe Lookup'!D:D,MATCH('~17 Pipe Segmentation'!S1087,'Pipe Lookup'!C:C,0))," TYPE ",Q1087)</f>
        <v>21.5mm Fusion-Bonded Epoxy TYPE 34</v>
      </c>
      <c r="M1087" s="1" t="s">
        <v>9472</v>
      </c>
      <c r="N1087" s="1">
        <v>1060511.28</v>
      </c>
      <c r="O1087" s="1">
        <v>1061236.45</v>
      </c>
      <c r="P1087" s="1">
        <v>725.16999999992549</v>
      </c>
      <c r="Q1087" s="1">
        <v>34</v>
      </c>
      <c r="R1087" s="1">
        <v>21.5</v>
      </c>
      <c r="S1087" s="1" t="s">
        <v>54</v>
      </c>
      <c r="T1087" s="1" t="s">
        <v>633</v>
      </c>
      <c r="W1087" s="1">
        <v>0</v>
      </c>
      <c r="X1087" s="1" t="s">
        <v>58</v>
      </c>
    </row>
    <row r="1088" spans="1:24" x14ac:dyDescent="0.2">
      <c r="A1088" s="1">
        <f t="shared" si="64"/>
        <v>1061236.45</v>
      </c>
      <c r="B1088" s="1">
        <f t="shared" si="64"/>
        <v>1061243.2</v>
      </c>
      <c r="C1088" s="11" t="s">
        <v>52</v>
      </c>
      <c r="D1088" s="12">
        <f>INDEX(families!$A:$A,MATCH(E1088,families!$B:$B,0))</f>
        <v>3</v>
      </c>
      <c r="E1088" s="1" t="str">
        <f t="shared" si="65"/>
        <v>LE</v>
      </c>
      <c r="F1088" s="1">
        <f t="shared" si="66"/>
        <v>23.7</v>
      </c>
      <c r="G1088" s="1" t="str">
        <f t="shared" si="67"/>
        <v>23.7mm LE</v>
      </c>
      <c r="H1088" s="1" t="str">
        <f>_xlfn.CONCAT(TEXT(R1088,"0.0"),"mm ",INDEX('Pipe Lookup'!D:D,MATCH('~17 Pipe Segmentation'!S1088,'Pipe Lookup'!C:C,0))," TYPE ",Q1088)</f>
        <v>23.7mm Elbow TYPE 28</v>
      </c>
      <c r="M1088" s="1" t="s">
        <v>9472</v>
      </c>
      <c r="N1088" s="1">
        <v>1061236.45</v>
      </c>
      <c r="O1088" s="1">
        <v>1061243.2</v>
      </c>
      <c r="P1088" s="1">
        <v>6.75</v>
      </c>
      <c r="Q1088" s="1">
        <v>28</v>
      </c>
      <c r="R1088" s="1">
        <v>23.7</v>
      </c>
      <c r="S1088" s="1" t="s">
        <v>56</v>
      </c>
      <c r="T1088" s="1" t="s">
        <v>633</v>
      </c>
      <c r="V1088" s="1" t="s">
        <v>636</v>
      </c>
      <c r="W1088" s="1">
        <v>0</v>
      </c>
      <c r="X1088" s="1" t="s">
        <v>58</v>
      </c>
    </row>
    <row r="1089" spans="1:24" x14ac:dyDescent="0.2">
      <c r="A1089" s="1">
        <f t="shared" si="64"/>
        <v>1061243.2</v>
      </c>
      <c r="B1089" s="1">
        <f t="shared" si="64"/>
        <v>1061248</v>
      </c>
      <c r="C1089" s="11" t="s">
        <v>52</v>
      </c>
      <c r="D1089" s="12">
        <f>INDEX(families!$A:$A,MATCH(E1089,families!$B:$B,0))</f>
        <v>2</v>
      </c>
      <c r="E1089" s="1" t="str">
        <f t="shared" si="65"/>
        <v>FBE</v>
      </c>
      <c r="F1089" s="1">
        <f t="shared" si="66"/>
        <v>19</v>
      </c>
      <c r="G1089" s="1" t="str">
        <f t="shared" si="67"/>
        <v>19.0mm FBE</v>
      </c>
      <c r="H1089" s="1" t="str">
        <f>_xlfn.CONCAT(TEXT(R1089,"0.0"),"mm ",INDEX('Pipe Lookup'!D:D,MATCH('~17 Pipe Segmentation'!S1089,'Pipe Lookup'!C:C,0))," TYPE ",Q1089)</f>
        <v>19.0mm Fusion-Bonded Epoxy TYPE 7</v>
      </c>
      <c r="M1089" s="1" t="s">
        <v>9472</v>
      </c>
      <c r="N1089" s="1">
        <v>1061243.2</v>
      </c>
      <c r="O1089" s="1">
        <v>1061248</v>
      </c>
      <c r="P1089" s="1">
        <v>4.8000000000465661</v>
      </c>
      <c r="Q1089" s="1">
        <v>7</v>
      </c>
      <c r="R1089" s="1">
        <v>19</v>
      </c>
      <c r="S1089" s="1" t="s">
        <v>54</v>
      </c>
      <c r="T1089" s="1" t="s">
        <v>633</v>
      </c>
      <c r="V1089" s="1" t="s">
        <v>9722</v>
      </c>
      <c r="W1089" s="1">
        <v>0</v>
      </c>
      <c r="X1089" s="1" t="s">
        <v>58</v>
      </c>
    </row>
    <row r="1090" spans="1:24" x14ac:dyDescent="0.2">
      <c r="A1090" s="1">
        <f t="shared" ref="A1090:B1153" si="68">IF(OR(AND(ISNUMBER(N1090),N1090&gt;0),ISNUMBER(SEARCH("+",N1090))),IF(NOT(ISNUMBER(N1090)),1000*LEFT(N1090,SEARCH("+",N1090)-1)+MID(N1090,SEARCH("+",N1090)+1,3)+RIGHT(N1090,3),N1090),"")</f>
        <v>1061248</v>
      </c>
      <c r="B1090" s="1">
        <f t="shared" si="68"/>
        <v>1061254</v>
      </c>
      <c r="C1090" s="11" t="s">
        <v>52</v>
      </c>
      <c r="D1090" s="12">
        <f>INDEX(families!$A:$A,MATCH(E1090,families!$B:$B,0))</f>
        <v>3</v>
      </c>
      <c r="E1090" s="1" t="str">
        <f t="shared" si="65"/>
        <v>LE</v>
      </c>
      <c r="F1090" s="1">
        <f t="shared" si="66"/>
        <v>19</v>
      </c>
      <c r="G1090" s="1" t="str">
        <f t="shared" si="67"/>
        <v>19.0mm LE</v>
      </c>
      <c r="H1090" s="1" t="str">
        <f>_xlfn.CONCAT(TEXT(R1090,"0.0"),"mm ",INDEX('Pipe Lookup'!D:D,MATCH('~17 Pipe Segmentation'!S1090,'Pipe Lookup'!C:C,0))," TYPE ",Q1090)</f>
        <v>19.0mm Elbow TYPE 26</v>
      </c>
      <c r="M1090" s="1" t="s">
        <v>9472</v>
      </c>
      <c r="N1090" s="1">
        <v>1061248</v>
      </c>
      <c r="O1090" s="1" t="s">
        <v>9723</v>
      </c>
      <c r="P1090" s="1">
        <v>6</v>
      </c>
      <c r="Q1090" s="1">
        <v>26</v>
      </c>
      <c r="R1090" s="1">
        <v>19</v>
      </c>
      <c r="S1090" s="1" t="s">
        <v>56</v>
      </c>
      <c r="T1090" s="1" t="s">
        <v>633</v>
      </c>
      <c r="V1090" s="1" t="s">
        <v>637</v>
      </c>
      <c r="W1090" s="1">
        <v>0</v>
      </c>
      <c r="X1090" s="1" t="s">
        <v>58</v>
      </c>
    </row>
    <row r="1091" spans="1:24" x14ac:dyDescent="0.2">
      <c r="A1091" s="1">
        <f t="shared" si="68"/>
        <v>1061254</v>
      </c>
      <c r="B1091" s="1">
        <f t="shared" si="68"/>
        <v>1061278</v>
      </c>
      <c r="C1091" s="11" t="s">
        <v>52</v>
      </c>
      <c r="D1091" s="12">
        <f>INDEX(families!$A:$A,MATCH(E1091,families!$B:$B,0))</f>
        <v>2</v>
      </c>
      <c r="E1091" s="1" t="str">
        <f t="shared" ref="E1091:E1154" si="69">TRIM(LEFT(S1091,3))</f>
        <v>FBE</v>
      </c>
      <c r="F1091" s="1">
        <f t="shared" ref="F1091:F1154" si="70">R1091</f>
        <v>19</v>
      </c>
      <c r="G1091" s="1" t="str">
        <f t="shared" ref="G1091:G1154" si="71">_xlfn.CONCAT(TEXT(R1091,"0.0"),"mm ",S1091)</f>
        <v>19.0mm FBE</v>
      </c>
      <c r="H1091" s="1" t="str">
        <f>_xlfn.CONCAT(TEXT(R1091,"0.0"),"mm ",INDEX('Pipe Lookup'!D:D,MATCH('~17 Pipe Segmentation'!S1091,'Pipe Lookup'!C:C,0))," TYPE ",Q1091)</f>
        <v>19.0mm Fusion-Bonded Epoxy TYPE 7</v>
      </c>
      <c r="M1091" s="1" t="s">
        <v>9472</v>
      </c>
      <c r="N1091" s="1" t="s">
        <v>9723</v>
      </c>
      <c r="O1091" s="1" t="s">
        <v>9724</v>
      </c>
      <c r="P1091" s="1">
        <v>24</v>
      </c>
      <c r="Q1091" s="1">
        <v>7</v>
      </c>
      <c r="R1091" s="1">
        <v>19</v>
      </c>
      <c r="S1091" s="1" t="s">
        <v>54</v>
      </c>
      <c r="T1091" s="1" t="s">
        <v>633</v>
      </c>
      <c r="W1091" s="1">
        <v>0</v>
      </c>
      <c r="X1091" s="1" t="s">
        <v>58</v>
      </c>
    </row>
    <row r="1092" spans="1:24" x14ac:dyDescent="0.2">
      <c r="A1092" s="1">
        <f t="shared" si="68"/>
        <v>1061278</v>
      </c>
      <c r="B1092" s="1">
        <f t="shared" si="68"/>
        <v>1061778</v>
      </c>
      <c r="C1092" s="11" t="s">
        <v>52</v>
      </c>
      <c r="D1092" s="12">
        <f>INDEX(families!$A:$A,MATCH(E1092,families!$B:$B,0))</f>
        <v>2</v>
      </c>
      <c r="E1092" s="1" t="str">
        <f t="shared" si="69"/>
        <v>FBE</v>
      </c>
      <c r="F1092" s="1">
        <f t="shared" si="70"/>
        <v>14.7</v>
      </c>
      <c r="G1092" s="1" t="str">
        <f t="shared" si="71"/>
        <v>14.7mm FBE</v>
      </c>
      <c r="H1092" s="1" t="str">
        <f>_xlfn.CONCAT(TEXT(R1092,"0.0"),"mm ",INDEX('Pipe Lookup'!D:D,MATCH('~17 Pipe Segmentation'!S1092,'Pipe Lookup'!C:C,0))," TYPE ",Q1092)</f>
        <v>14.7mm Fusion-Bonded Epoxy TYPE 5</v>
      </c>
      <c r="M1092" s="1" t="s">
        <v>9472</v>
      </c>
      <c r="N1092" s="1" t="s">
        <v>9724</v>
      </c>
      <c r="O1092" s="1" t="s">
        <v>9725</v>
      </c>
      <c r="P1092" s="1">
        <v>1500</v>
      </c>
      <c r="Q1092" s="1">
        <v>5</v>
      </c>
      <c r="R1092" s="1">
        <v>14.7</v>
      </c>
      <c r="S1092" s="1" t="s">
        <v>54</v>
      </c>
      <c r="T1092" s="1" t="s">
        <v>633</v>
      </c>
      <c r="W1092" s="1">
        <v>0</v>
      </c>
      <c r="X1092" s="1" t="s">
        <v>58</v>
      </c>
    </row>
    <row r="1093" spans="1:24" x14ac:dyDescent="0.2">
      <c r="A1093" s="1">
        <f t="shared" si="68"/>
        <v>1061778</v>
      </c>
      <c r="B1093" s="1">
        <f t="shared" si="68"/>
        <v>1061796</v>
      </c>
      <c r="C1093" s="11" t="s">
        <v>52</v>
      </c>
      <c r="D1093" s="12">
        <f>INDEX(families!$A:$A,MATCH(E1093,families!$B:$B,0))</f>
        <v>2</v>
      </c>
      <c r="E1093" s="1" t="str">
        <f t="shared" si="69"/>
        <v>FBE</v>
      </c>
      <c r="F1093" s="1">
        <f t="shared" si="70"/>
        <v>19</v>
      </c>
      <c r="G1093" s="1" t="str">
        <f t="shared" si="71"/>
        <v>19.0mm FBE</v>
      </c>
      <c r="H1093" s="1" t="str">
        <f>_xlfn.CONCAT(TEXT(R1093,"0.0"),"mm ",INDEX('Pipe Lookup'!D:D,MATCH('~17 Pipe Segmentation'!S1093,'Pipe Lookup'!C:C,0))," TYPE ",Q1093)</f>
        <v>19.0mm Fusion-Bonded Epoxy TYPE 7</v>
      </c>
      <c r="M1093" s="1" t="s">
        <v>9472</v>
      </c>
      <c r="N1093" s="1" t="s">
        <v>9725</v>
      </c>
      <c r="O1093" s="1" t="s">
        <v>9726</v>
      </c>
      <c r="P1093" s="1">
        <v>18</v>
      </c>
      <c r="Q1093" s="1">
        <v>7</v>
      </c>
      <c r="R1093" s="1">
        <v>19</v>
      </c>
      <c r="S1093" s="1" t="s">
        <v>54</v>
      </c>
      <c r="T1093" s="1" t="s">
        <v>633</v>
      </c>
      <c r="W1093" s="1">
        <v>0</v>
      </c>
      <c r="X1093" s="1" t="s">
        <v>58</v>
      </c>
    </row>
    <row r="1094" spans="1:24" x14ac:dyDescent="0.2">
      <c r="A1094" s="1">
        <f t="shared" si="68"/>
        <v>1061796</v>
      </c>
      <c r="B1094" s="1">
        <f t="shared" si="68"/>
        <v>1061800</v>
      </c>
      <c r="C1094" s="11" t="s">
        <v>52</v>
      </c>
      <c r="D1094" s="12">
        <f>INDEX(families!$A:$A,MATCH(E1094,families!$B:$B,0))</f>
        <v>2</v>
      </c>
      <c r="E1094" s="1" t="str">
        <f t="shared" si="69"/>
        <v>FBE</v>
      </c>
      <c r="F1094" s="1">
        <f t="shared" si="70"/>
        <v>14.7</v>
      </c>
      <c r="G1094" s="1" t="str">
        <f t="shared" si="71"/>
        <v>14.7mm FBE</v>
      </c>
      <c r="H1094" s="1" t="str">
        <f>_xlfn.CONCAT(TEXT(R1094,"0.0"),"mm ",INDEX('Pipe Lookup'!D:D,MATCH('~17 Pipe Segmentation'!S1094,'Pipe Lookup'!C:C,0))," TYPE ",Q1094)</f>
        <v>14.7mm Fusion-Bonded Epoxy TYPE 5</v>
      </c>
      <c r="M1094" s="1" t="s">
        <v>9472</v>
      </c>
      <c r="N1094" s="1" t="s">
        <v>9726</v>
      </c>
      <c r="O1094" s="1" t="s">
        <v>9727</v>
      </c>
      <c r="P1094" s="1">
        <v>4</v>
      </c>
      <c r="Q1094" s="1">
        <v>5</v>
      </c>
      <c r="R1094" s="1">
        <v>14.7</v>
      </c>
      <c r="S1094" s="1" t="s">
        <v>54</v>
      </c>
      <c r="T1094" s="1" t="s">
        <v>633</v>
      </c>
      <c r="W1094" s="1">
        <v>0</v>
      </c>
      <c r="X1094" s="1" t="s">
        <v>58</v>
      </c>
    </row>
    <row r="1095" spans="1:24" x14ac:dyDescent="0.2">
      <c r="A1095" s="1">
        <f t="shared" si="68"/>
        <v>1061800</v>
      </c>
      <c r="B1095" s="1">
        <f t="shared" si="68"/>
        <v>1061318</v>
      </c>
      <c r="C1095" s="11" t="s">
        <v>52</v>
      </c>
      <c r="D1095" s="12">
        <f>INDEX(families!$A:$A,MATCH(E1095,families!$B:$B,0))</f>
        <v>2</v>
      </c>
      <c r="E1095" s="1" t="str">
        <f t="shared" si="69"/>
        <v>FBE</v>
      </c>
      <c r="F1095" s="1">
        <f t="shared" si="70"/>
        <v>14.7</v>
      </c>
      <c r="G1095" s="1" t="str">
        <f t="shared" si="71"/>
        <v>14.7mm FBE</v>
      </c>
      <c r="H1095" s="1" t="str">
        <f>_xlfn.CONCAT(TEXT(R1095,"0.0"),"mm ",INDEX('Pipe Lookup'!D:D,MATCH('~17 Pipe Segmentation'!S1095,'Pipe Lookup'!C:C,0))," TYPE ",Q1095)</f>
        <v>14.7mm Fusion-Bonded Epoxy TYPE 5</v>
      </c>
      <c r="M1095" s="1" t="s">
        <v>9472</v>
      </c>
      <c r="N1095" s="1" t="s">
        <v>9727</v>
      </c>
      <c r="O1095" s="1" t="s">
        <v>9728</v>
      </c>
      <c r="P1095" s="1">
        <v>518</v>
      </c>
      <c r="Q1095" s="1">
        <v>5</v>
      </c>
      <c r="R1095" s="1">
        <v>14.7</v>
      </c>
      <c r="S1095" s="1" t="s">
        <v>54</v>
      </c>
      <c r="T1095" s="1" t="s">
        <v>649</v>
      </c>
      <c r="V1095" s="1" t="s">
        <v>9729</v>
      </c>
      <c r="W1095" s="1">
        <v>0</v>
      </c>
      <c r="X1095" s="1" t="s">
        <v>58</v>
      </c>
    </row>
    <row r="1096" spans="1:24" x14ac:dyDescent="0.2">
      <c r="A1096" s="1">
        <f t="shared" si="68"/>
        <v>1063327</v>
      </c>
      <c r="B1096" s="1">
        <f t="shared" si="68"/>
        <v>1064698</v>
      </c>
      <c r="C1096" s="11" t="s">
        <v>52</v>
      </c>
      <c r="D1096" s="12">
        <f>INDEX(families!$A:$A,MATCH(E1096,families!$B:$B,0))</f>
        <v>2</v>
      </c>
      <c r="E1096" s="1" t="str">
        <f t="shared" si="69"/>
        <v>FBE</v>
      </c>
      <c r="F1096" s="1">
        <f t="shared" si="70"/>
        <v>14.7</v>
      </c>
      <c r="G1096" s="1" t="str">
        <f t="shared" si="71"/>
        <v>14.7mm FBE</v>
      </c>
      <c r="H1096" s="1" t="str">
        <f>_xlfn.CONCAT(TEXT(R1096,"0.0"),"mm ",INDEX('Pipe Lookup'!D:D,MATCH('~17 Pipe Segmentation'!S1096,'Pipe Lookup'!C:C,0))," TYPE ",Q1096)</f>
        <v>14.7mm Fusion-Bonded Epoxy TYPE 5</v>
      </c>
      <c r="M1096" s="1" t="s">
        <v>9472</v>
      </c>
      <c r="N1096" s="1">
        <v>1063327</v>
      </c>
      <c r="O1096" s="1" t="s">
        <v>9730</v>
      </c>
      <c r="P1096" s="1">
        <v>1371</v>
      </c>
      <c r="Q1096" s="1">
        <v>5</v>
      </c>
      <c r="R1096" s="1">
        <v>14.7</v>
      </c>
      <c r="S1096" s="1" t="s">
        <v>54</v>
      </c>
      <c r="T1096" s="1" t="s">
        <v>649</v>
      </c>
      <c r="W1096" s="1" t="s">
        <v>173</v>
      </c>
      <c r="X1096" s="1" t="s">
        <v>84</v>
      </c>
    </row>
    <row r="1097" spans="1:24" x14ac:dyDescent="0.2">
      <c r="A1097" s="1">
        <f t="shared" si="68"/>
        <v>1064698</v>
      </c>
      <c r="B1097" s="1">
        <f t="shared" si="68"/>
        <v>1064722</v>
      </c>
      <c r="C1097" s="11" t="s">
        <v>52</v>
      </c>
      <c r="D1097" s="12">
        <f>INDEX(families!$A:$A,MATCH(E1097,families!$B:$B,0))</f>
        <v>2</v>
      </c>
      <c r="E1097" s="1" t="str">
        <f t="shared" si="69"/>
        <v>FBE</v>
      </c>
      <c r="F1097" s="1">
        <f t="shared" si="70"/>
        <v>19</v>
      </c>
      <c r="G1097" s="1" t="str">
        <f t="shared" si="71"/>
        <v>19.0mm FBE</v>
      </c>
      <c r="H1097" s="1" t="str">
        <f>_xlfn.CONCAT(TEXT(R1097,"0.0"),"mm ",INDEX('Pipe Lookup'!D:D,MATCH('~17 Pipe Segmentation'!S1097,'Pipe Lookup'!C:C,0))," TYPE ",Q1097)</f>
        <v>19.0mm Fusion-Bonded Epoxy TYPE 7</v>
      </c>
      <c r="M1097" s="1" t="s">
        <v>9472</v>
      </c>
      <c r="N1097" s="1" t="s">
        <v>9730</v>
      </c>
      <c r="O1097" s="1" t="s">
        <v>9731</v>
      </c>
      <c r="P1097" s="1">
        <v>24</v>
      </c>
      <c r="Q1097" s="1">
        <v>7</v>
      </c>
      <c r="R1097" s="1">
        <v>19</v>
      </c>
      <c r="S1097" s="1" t="s">
        <v>54</v>
      </c>
      <c r="T1097" s="1" t="s">
        <v>649</v>
      </c>
      <c r="V1097" s="1" t="s">
        <v>9732</v>
      </c>
      <c r="W1097" s="1">
        <v>0</v>
      </c>
      <c r="X1097" s="1" t="s">
        <v>58</v>
      </c>
    </row>
    <row r="1098" spans="1:24" x14ac:dyDescent="0.2">
      <c r="A1098" s="1">
        <f t="shared" si="68"/>
        <v>1064722</v>
      </c>
      <c r="B1098" s="1">
        <f t="shared" si="68"/>
        <v>1064726</v>
      </c>
      <c r="C1098" s="11" t="s">
        <v>52</v>
      </c>
      <c r="D1098" s="12">
        <f>INDEX(families!$A:$A,MATCH(E1098,families!$B:$B,0))</f>
        <v>3</v>
      </c>
      <c r="E1098" s="1" t="str">
        <f t="shared" si="69"/>
        <v>LE</v>
      </c>
      <c r="F1098" s="1">
        <f t="shared" si="70"/>
        <v>19</v>
      </c>
      <c r="G1098" s="1" t="str">
        <f t="shared" si="71"/>
        <v>19.0mm LE</v>
      </c>
      <c r="H1098" s="1" t="str">
        <f>_xlfn.CONCAT(TEXT(R1098,"0.0"),"mm ",INDEX('Pipe Lookup'!D:D,MATCH('~17 Pipe Segmentation'!S1098,'Pipe Lookup'!C:C,0))," TYPE ",Q1098)</f>
        <v>19.0mm Elbow TYPE 26</v>
      </c>
      <c r="M1098" s="1" t="s">
        <v>9472</v>
      </c>
      <c r="N1098" s="1" t="s">
        <v>9731</v>
      </c>
      <c r="O1098" s="1" t="s">
        <v>9733</v>
      </c>
      <c r="P1098" s="1">
        <v>4</v>
      </c>
      <c r="Q1098" s="1">
        <v>26</v>
      </c>
      <c r="R1098" s="1">
        <v>19</v>
      </c>
      <c r="S1098" s="1" t="s">
        <v>56</v>
      </c>
      <c r="T1098" s="1" t="s">
        <v>649</v>
      </c>
      <c r="V1098" s="1" t="s">
        <v>9734</v>
      </c>
      <c r="W1098" s="1">
        <v>0</v>
      </c>
      <c r="X1098" s="1" t="s">
        <v>58</v>
      </c>
    </row>
    <row r="1099" spans="1:24" x14ac:dyDescent="0.2">
      <c r="A1099" s="1">
        <f t="shared" si="68"/>
        <v>1064726</v>
      </c>
      <c r="B1099" s="1">
        <f t="shared" si="68"/>
        <v>1064740</v>
      </c>
      <c r="C1099" s="11" t="s">
        <v>52</v>
      </c>
      <c r="D1099" s="12">
        <f>INDEX(families!$A:$A,MATCH(E1099,families!$B:$B,0))</f>
        <v>2</v>
      </c>
      <c r="E1099" s="1" t="str">
        <f t="shared" si="69"/>
        <v>FBE</v>
      </c>
      <c r="F1099" s="1">
        <f t="shared" si="70"/>
        <v>19</v>
      </c>
      <c r="G1099" s="1" t="str">
        <f t="shared" si="71"/>
        <v>19.0mm FBE</v>
      </c>
      <c r="H1099" s="1" t="str">
        <f>_xlfn.CONCAT(TEXT(R1099,"0.0"),"mm ",INDEX('Pipe Lookup'!D:D,MATCH('~17 Pipe Segmentation'!S1099,'Pipe Lookup'!C:C,0))," TYPE ",Q1099)</f>
        <v>19.0mm Fusion-Bonded Epoxy TYPE 7</v>
      </c>
      <c r="M1099" s="1" t="s">
        <v>9472</v>
      </c>
      <c r="N1099" s="1" t="s">
        <v>9733</v>
      </c>
      <c r="O1099" s="1" t="s">
        <v>9735</v>
      </c>
      <c r="P1099" s="1">
        <v>14</v>
      </c>
      <c r="Q1099" s="1">
        <v>7</v>
      </c>
      <c r="R1099" s="1">
        <v>19</v>
      </c>
      <c r="S1099" s="1" t="s">
        <v>54</v>
      </c>
      <c r="T1099" s="1" t="s">
        <v>649</v>
      </c>
      <c r="V1099" s="1" t="s">
        <v>65</v>
      </c>
      <c r="W1099" s="1">
        <v>0</v>
      </c>
      <c r="X1099" s="1" t="s">
        <v>58</v>
      </c>
    </row>
    <row r="1100" spans="1:24" x14ac:dyDescent="0.2">
      <c r="A1100" s="1">
        <f t="shared" si="68"/>
        <v>1064740</v>
      </c>
      <c r="B1100" s="1">
        <f t="shared" si="68"/>
        <v>1064500</v>
      </c>
      <c r="C1100" s="11" t="s">
        <v>52</v>
      </c>
      <c r="D1100" s="12">
        <f>INDEX(families!$A:$A,MATCH(E1100,families!$B:$B,0))</f>
        <v>1</v>
      </c>
      <c r="E1100" s="1" t="str">
        <f t="shared" si="69"/>
        <v>ARO</v>
      </c>
      <c r="F1100" s="1">
        <f t="shared" si="70"/>
        <v>19</v>
      </c>
      <c r="G1100" s="1" t="str">
        <f t="shared" si="71"/>
        <v>19.0mm ARO</v>
      </c>
      <c r="H1100" s="1" t="str">
        <f>_xlfn.CONCAT(TEXT(R1100,"0.0"),"mm ",INDEX('Pipe Lookup'!D:D,MATCH('~17 Pipe Segmentation'!S1100,'Pipe Lookup'!C:C,0))," TYPE ",Q1100)</f>
        <v>19.0mm Abrasion-Resistant Overcoat TYPE 8</v>
      </c>
      <c r="M1100" s="1" t="s">
        <v>9472</v>
      </c>
      <c r="N1100" s="1" t="s">
        <v>9735</v>
      </c>
      <c r="O1100" s="1" t="s">
        <v>9736</v>
      </c>
      <c r="P1100" s="1">
        <v>760</v>
      </c>
      <c r="Q1100" s="1">
        <v>8</v>
      </c>
      <c r="R1100" s="1">
        <v>19</v>
      </c>
      <c r="S1100" s="1" t="s">
        <v>78</v>
      </c>
      <c r="T1100" s="1" t="s">
        <v>649</v>
      </c>
      <c r="W1100" s="1">
        <v>0</v>
      </c>
      <c r="X1100" s="1" t="s">
        <v>58</v>
      </c>
    </row>
    <row r="1101" spans="1:24" x14ac:dyDescent="0.2">
      <c r="A1101" s="1">
        <f t="shared" si="68"/>
        <v>1064500</v>
      </c>
      <c r="B1101" s="1">
        <f t="shared" si="68"/>
        <v>1064979</v>
      </c>
      <c r="C1101" s="11" t="s">
        <v>52</v>
      </c>
      <c r="D1101" s="12">
        <f>INDEX(families!$A:$A,MATCH(E1101,families!$B:$B,0))</f>
        <v>1</v>
      </c>
      <c r="E1101" s="1" t="str">
        <f t="shared" si="69"/>
        <v>ARO</v>
      </c>
      <c r="F1101" s="1">
        <f t="shared" si="70"/>
        <v>19</v>
      </c>
      <c r="G1101" s="1" t="str">
        <f t="shared" si="71"/>
        <v>19.0mm ARO</v>
      </c>
      <c r="H1101" s="1" t="str">
        <f>_xlfn.CONCAT(TEXT(R1101,"0.0"),"mm ",INDEX('Pipe Lookup'!D:D,MATCH('~17 Pipe Segmentation'!S1101,'Pipe Lookup'!C:C,0))," TYPE ",Q1101)</f>
        <v>19.0mm Abrasion-Resistant Overcoat TYPE 8</v>
      </c>
      <c r="M1101" s="1" t="s">
        <v>9472</v>
      </c>
      <c r="N1101" s="1" t="s">
        <v>9736</v>
      </c>
      <c r="O1101" s="1" t="s">
        <v>9737</v>
      </c>
      <c r="P1101" s="1">
        <v>1479</v>
      </c>
      <c r="Q1101" s="1">
        <v>8</v>
      </c>
      <c r="R1101" s="1">
        <v>19</v>
      </c>
      <c r="S1101" s="1" t="s">
        <v>78</v>
      </c>
      <c r="T1101" s="1" t="s">
        <v>657</v>
      </c>
      <c r="W1101" s="1">
        <v>0</v>
      </c>
      <c r="X1101" s="1" t="s">
        <v>58</v>
      </c>
    </row>
    <row r="1102" spans="1:24" x14ac:dyDescent="0.2">
      <c r="A1102" s="1">
        <f t="shared" si="68"/>
        <v>1064979</v>
      </c>
      <c r="B1102" s="1">
        <f t="shared" si="68"/>
        <v>1065004</v>
      </c>
      <c r="C1102" s="11" t="s">
        <v>52</v>
      </c>
      <c r="D1102" s="12">
        <f>INDEX(families!$A:$A,MATCH(E1102,families!$B:$B,0))</f>
        <v>2</v>
      </c>
      <c r="E1102" s="1" t="str">
        <f t="shared" si="69"/>
        <v>FBE</v>
      </c>
      <c r="F1102" s="1">
        <f t="shared" si="70"/>
        <v>19</v>
      </c>
      <c r="G1102" s="1" t="str">
        <f t="shared" si="71"/>
        <v>19.0mm FBE</v>
      </c>
      <c r="H1102" s="1" t="str">
        <f>_xlfn.CONCAT(TEXT(R1102,"0.0"),"mm ",INDEX('Pipe Lookup'!D:D,MATCH('~17 Pipe Segmentation'!S1102,'Pipe Lookup'!C:C,0))," TYPE ",Q1102)</f>
        <v>19.0mm Fusion-Bonded Epoxy TYPE 7</v>
      </c>
      <c r="M1102" s="1" t="s">
        <v>9472</v>
      </c>
      <c r="N1102" s="1" t="s">
        <v>9737</v>
      </c>
      <c r="O1102" s="1" t="s">
        <v>9738</v>
      </c>
      <c r="P1102" s="1">
        <v>25</v>
      </c>
      <c r="Q1102" s="1">
        <v>7</v>
      </c>
      <c r="R1102" s="1">
        <v>19</v>
      </c>
      <c r="S1102" s="1" t="s">
        <v>54</v>
      </c>
      <c r="T1102" s="1" t="s">
        <v>657</v>
      </c>
      <c r="V1102" s="1" t="s">
        <v>9739</v>
      </c>
      <c r="W1102" s="1">
        <v>0</v>
      </c>
      <c r="X1102" s="1" t="s">
        <v>58</v>
      </c>
    </row>
    <row r="1103" spans="1:24" x14ac:dyDescent="0.2">
      <c r="A1103" s="1">
        <f t="shared" si="68"/>
        <v>1065004</v>
      </c>
      <c r="B1103" s="1">
        <f t="shared" si="68"/>
        <v>1065019</v>
      </c>
      <c r="C1103" s="11" t="s">
        <v>52</v>
      </c>
      <c r="D1103" s="12">
        <f>INDEX(families!$A:$A,MATCH(E1103,families!$B:$B,0))</f>
        <v>2</v>
      </c>
      <c r="E1103" s="1" t="str">
        <f t="shared" si="69"/>
        <v>FBE</v>
      </c>
      <c r="F1103" s="1">
        <f t="shared" si="70"/>
        <v>19</v>
      </c>
      <c r="G1103" s="1" t="str">
        <f t="shared" si="71"/>
        <v>19.0mm FBE</v>
      </c>
      <c r="H1103" s="1" t="str">
        <f>_xlfn.CONCAT(TEXT(R1103,"0.0"),"mm ",INDEX('Pipe Lookup'!D:D,MATCH('~17 Pipe Segmentation'!S1103,'Pipe Lookup'!C:C,0))," TYPE ",Q1103)</f>
        <v>19.0mm Fusion-Bonded Epoxy TYPE 7</v>
      </c>
      <c r="M1103" s="1" t="s">
        <v>9472</v>
      </c>
      <c r="N1103" s="1" t="s">
        <v>9738</v>
      </c>
      <c r="O1103" s="1" t="s">
        <v>9740</v>
      </c>
      <c r="P1103" s="1">
        <v>15</v>
      </c>
      <c r="Q1103" s="1">
        <v>7</v>
      </c>
      <c r="R1103" s="1">
        <v>19</v>
      </c>
      <c r="S1103" s="1" t="s">
        <v>54</v>
      </c>
      <c r="T1103" s="1" t="s">
        <v>657</v>
      </c>
      <c r="V1103" s="1" t="s">
        <v>207</v>
      </c>
      <c r="W1103" s="1">
        <v>0</v>
      </c>
      <c r="X1103" s="1" t="s">
        <v>84</v>
      </c>
    </row>
    <row r="1104" spans="1:24" x14ac:dyDescent="0.2">
      <c r="A1104" s="1">
        <f t="shared" si="68"/>
        <v>1065019</v>
      </c>
      <c r="B1104" s="1">
        <f t="shared" si="68"/>
        <v>1065235</v>
      </c>
      <c r="C1104" s="11" t="s">
        <v>52</v>
      </c>
      <c r="D1104" s="12">
        <f>INDEX(families!$A:$A,MATCH(E1104,families!$B:$B,0))</f>
        <v>2</v>
      </c>
      <c r="E1104" s="1" t="str">
        <f t="shared" si="69"/>
        <v>FBE</v>
      </c>
      <c r="F1104" s="1">
        <f t="shared" si="70"/>
        <v>14.7</v>
      </c>
      <c r="G1104" s="1" t="str">
        <f t="shared" si="71"/>
        <v>14.7mm FBE</v>
      </c>
      <c r="H1104" s="1" t="str">
        <f>_xlfn.CONCAT(TEXT(R1104,"0.0"),"mm ",INDEX('Pipe Lookup'!D:D,MATCH('~17 Pipe Segmentation'!S1104,'Pipe Lookup'!C:C,0))," TYPE ",Q1104)</f>
        <v>14.7mm Fusion-Bonded Epoxy TYPE 5</v>
      </c>
      <c r="M1104" s="1" t="s">
        <v>9472</v>
      </c>
      <c r="N1104" s="1" t="s">
        <v>9740</v>
      </c>
      <c r="O1104" s="1" t="s">
        <v>9741</v>
      </c>
      <c r="P1104" s="1">
        <v>216</v>
      </c>
      <c r="Q1104" s="1">
        <v>5</v>
      </c>
      <c r="R1104" s="1">
        <v>14.7</v>
      </c>
      <c r="S1104" s="1" t="s">
        <v>54</v>
      </c>
      <c r="T1104" s="1" t="s">
        <v>657</v>
      </c>
      <c r="V1104" s="1" t="s">
        <v>9742</v>
      </c>
      <c r="W1104" s="1">
        <v>0</v>
      </c>
      <c r="X1104" s="1" t="s">
        <v>58</v>
      </c>
    </row>
    <row r="1105" spans="1:24" x14ac:dyDescent="0.2">
      <c r="A1105" s="1">
        <f t="shared" si="68"/>
        <v>1065235</v>
      </c>
      <c r="B1105" s="1">
        <f t="shared" si="68"/>
        <v>1065239</v>
      </c>
      <c r="C1105" s="11" t="s">
        <v>52</v>
      </c>
      <c r="D1105" s="12">
        <f>INDEX(families!$A:$A,MATCH(E1105,families!$B:$B,0))</f>
        <v>3</v>
      </c>
      <c r="E1105" s="1" t="str">
        <f t="shared" si="69"/>
        <v>LE</v>
      </c>
      <c r="F1105" s="1">
        <f t="shared" si="70"/>
        <v>14.7</v>
      </c>
      <c r="G1105" s="1" t="str">
        <f t="shared" si="71"/>
        <v>14.7mm LE</v>
      </c>
      <c r="H1105" s="1" t="str">
        <f>_xlfn.CONCAT(TEXT(R1105,"0.0"),"mm ",INDEX('Pipe Lookup'!D:D,MATCH('~17 Pipe Segmentation'!S1105,'Pipe Lookup'!C:C,0))," TYPE ",Q1105)</f>
        <v>14.7mm Elbow TYPE 22</v>
      </c>
      <c r="M1105" s="1" t="s">
        <v>9472</v>
      </c>
      <c r="N1105" s="1" t="s">
        <v>9741</v>
      </c>
      <c r="O1105" s="1" t="s">
        <v>9743</v>
      </c>
      <c r="P1105" s="1">
        <v>4</v>
      </c>
      <c r="Q1105" s="1">
        <v>22</v>
      </c>
      <c r="R1105" s="1">
        <v>14.7</v>
      </c>
      <c r="S1105" s="1" t="s">
        <v>56</v>
      </c>
      <c r="T1105" s="1" t="s">
        <v>657</v>
      </c>
      <c r="V1105" s="1" t="s">
        <v>9744</v>
      </c>
      <c r="W1105" s="1">
        <v>0</v>
      </c>
      <c r="X1105" s="1" t="s">
        <v>58</v>
      </c>
    </row>
    <row r="1106" spans="1:24" x14ac:dyDescent="0.2">
      <c r="A1106" s="1">
        <f t="shared" si="68"/>
        <v>1065239</v>
      </c>
      <c r="B1106" s="1">
        <f t="shared" si="68"/>
        <v>1065259</v>
      </c>
      <c r="C1106" s="11" t="s">
        <v>52</v>
      </c>
      <c r="D1106" s="12">
        <f>INDEX(families!$A:$A,MATCH(E1106,families!$B:$B,0))</f>
        <v>2</v>
      </c>
      <c r="E1106" s="1" t="str">
        <f t="shared" si="69"/>
        <v>FBE</v>
      </c>
      <c r="F1106" s="1">
        <f t="shared" si="70"/>
        <v>14.7</v>
      </c>
      <c r="G1106" s="1" t="str">
        <f t="shared" si="71"/>
        <v>14.7mm FBE</v>
      </c>
      <c r="H1106" s="1" t="str">
        <f>_xlfn.CONCAT(TEXT(R1106,"0.0"),"mm ",INDEX('Pipe Lookup'!D:D,MATCH('~17 Pipe Segmentation'!S1106,'Pipe Lookup'!C:C,0))," TYPE ",Q1106)</f>
        <v>14.7mm Fusion-Bonded Epoxy TYPE 5</v>
      </c>
      <c r="M1106" s="1" t="s">
        <v>9472</v>
      </c>
      <c r="N1106" s="1" t="s">
        <v>9743</v>
      </c>
      <c r="O1106" s="1" t="s">
        <v>9745</v>
      </c>
      <c r="P1106" s="1">
        <v>20</v>
      </c>
      <c r="Q1106" s="1">
        <v>5</v>
      </c>
      <c r="R1106" s="1">
        <v>14.7</v>
      </c>
      <c r="S1106" s="1" t="s">
        <v>54</v>
      </c>
      <c r="T1106" s="1" t="s">
        <v>657</v>
      </c>
      <c r="V1106" s="1" t="s">
        <v>65</v>
      </c>
      <c r="W1106" s="1">
        <v>0</v>
      </c>
      <c r="X1106" s="1" t="s">
        <v>58</v>
      </c>
    </row>
    <row r="1107" spans="1:24" x14ac:dyDescent="0.2">
      <c r="A1107" s="1">
        <f t="shared" si="68"/>
        <v>1065259</v>
      </c>
      <c r="B1107" s="1">
        <f t="shared" si="68"/>
        <v>1065263</v>
      </c>
      <c r="C1107" s="11" t="s">
        <v>52</v>
      </c>
      <c r="D1107" s="12">
        <f>INDEX(families!$A:$A,MATCH(E1107,families!$B:$B,0))</f>
        <v>3</v>
      </c>
      <c r="E1107" s="1" t="str">
        <f t="shared" si="69"/>
        <v>LE</v>
      </c>
      <c r="F1107" s="1">
        <f t="shared" si="70"/>
        <v>14.7</v>
      </c>
      <c r="G1107" s="1" t="str">
        <f t="shared" si="71"/>
        <v>14.7mm LE</v>
      </c>
      <c r="H1107" s="1" t="str">
        <f>_xlfn.CONCAT(TEXT(R1107,"0.0"),"mm ",INDEX('Pipe Lookup'!D:D,MATCH('~17 Pipe Segmentation'!S1107,'Pipe Lookup'!C:C,0))," TYPE ",Q1107)</f>
        <v>14.7mm Elbow TYPE 22</v>
      </c>
      <c r="M1107" s="1" t="s">
        <v>9472</v>
      </c>
      <c r="N1107" s="1" t="s">
        <v>9745</v>
      </c>
      <c r="O1107" s="1" t="s">
        <v>9746</v>
      </c>
      <c r="P1107" s="1">
        <v>4</v>
      </c>
      <c r="Q1107" s="1">
        <v>22</v>
      </c>
      <c r="R1107" s="1">
        <v>14.7</v>
      </c>
      <c r="S1107" s="1" t="s">
        <v>56</v>
      </c>
      <c r="T1107" s="1" t="s">
        <v>657</v>
      </c>
      <c r="V1107" s="1" t="s">
        <v>9747</v>
      </c>
      <c r="W1107" s="1">
        <v>0</v>
      </c>
      <c r="X1107" s="1" t="s">
        <v>58</v>
      </c>
    </row>
    <row r="1108" spans="1:24" x14ac:dyDescent="0.2">
      <c r="A1108" s="1">
        <f t="shared" si="68"/>
        <v>1065263</v>
      </c>
      <c r="B1108" s="1">
        <f t="shared" si="68"/>
        <v>1065327</v>
      </c>
      <c r="C1108" s="11" t="s">
        <v>52</v>
      </c>
      <c r="D1108" s="12">
        <f>INDEX(families!$A:$A,MATCH(E1108,families!$B:$B,0))</f>
        <v>2</v>
      </c>
      <c r="E1108" s="1" t="str">
        <f t="shared" si="69"/>
        <v>FBE</v>
      </c>
      <c r="F1108" s="1">
        <f t="shared" si="70"/>
        <v>14.7</v>
      </c>
      <c r="G1108" s="1" t="str">
        <f t="shared" si="71"/>
        <v>14.7mm FBE</v>
      </c>
      <c r="H1108" s="1" t="str">
        <f>_xlfn.CONCAT(TEXT(R1108,"0.0"),"mm ",INDEX('Pipe Lookup'!D:D,MATCH('~17 Pipe Segmentation'!S1108,'Pipe Lookup'!C:C,0))," TYPE ",Q1108)</f>
        <v>14.7mm Fusion-Bonded Epoxy TYPE 5</v>
      </c>
      <c r="M1108" s="1" t="s">
        <v>9472</v>
      </c>
      <c r="N1108" s="1" t="s">
        <v>9746</v>
      </c>
      <c r="O1108" s="1" t="s">
        <v>9748</v>
      </c>
      <c r="P1108" s="1">
        <v>64</v>
      </c>
      <c r="Q1108" s="1">
        <v>5</v>
      </c>
      <c r="R1108" s="1">
        <v>14.7</v>
      </c>
      <c r="S1108" s="1" t="s">
        <v>54</v>
      </c>
      <c r="T1108" s="1" t="s">
        <v>657</v>
      </c>
      <c r="V1108" s="1" t="s">
        <v>65</v>
      </c>
      <c r="W1108" s="1">
        <v>0</v>
      </c>
      <c r="X1108" s="1" t="s">
        <v>58</v>
      </c>
    </row>
    <row r="1109" spans="1:24" x14ac:dyDescent="0.2">
      <c r="A1109" s="1">
        <f t="shared" si="68"/>
        <v>1065327</v>
      </c>
      <c r="B1109" s="1">
        <f t="shared" si="68"/>
        <v>1065331</v>
      </c>
      <c r="C1109" s="11" t="s">
        <v>52</v>
      </c>
      <c r="D1109" s="12">
        <f>INDEX(families!$A:$A,MATCH(E1109,families!$B:$B,0))</f>
        <v>3</v>
      </c>
      <c r="E1109" s="1" t="str">
        <f t="shared" si="69"/>
        <v>LE</v>
      </c>
      <c r="F1109" s="1">
        <f t="shared" si="70"/>
        <v>14.7</v>
      </c>
      <c r="G1109" s="1" t="str">
        <f t="shared" si="71"/>
        <v>14.7mm LE</v>
      </c>
      <c r="H1109" s="1" t="str">
        <f>_xlfn.CONCAT(TEXT(R1109,"0.0"),"mm ",INDEX('Pipe Lookup'!D:D,MATCH('~17 Pipe Segmentation'!S1109,'Pipe Lookup'!C:C,0))," TYPE ",Q1109)</f>
        <v>14.7mm Elbow TYPE 22</v>
      </c>
      <c r="M1109" s="1" t="s">
        <v>9472</v>
      </c>
      <c r="N1109" s="1" t="s">
        <v>9748</v>
      </c>
      <c r="O1109" s="1" t="s">
        <v>9749</v>
      </c>
      <c r="P1109" s="1">
        <v>4</v>
      </c>
      <c r="Q1109" s="1">
        <v>22</v>
      </c>
      <c r="R1109" s="1">
        <v>14.7</v>
      </c>
      <c r="S1109" s="1" t="s">
        <v>56</v>
      </c>
      <c r="T1109" s="1" t="s">
        <v>657</v>
      </c>
      <c r="V1109" s="1" t="s">
        <v>9750</v>
      </c>
      <c r="W1109" s="1">
        <v>0</v>
      </c>
      <c r="X1109" s="1" t="s">
        <v>58</v>
      </c>
    </row>
    <row r="1110" spans="1:24" x14ac:dyDescent="0.2">
      <c r="A1110" s="1">
        <f t="shared" si="68"/>
        <v>1065331</v>
      </c>
      <c r="B1110" s="1">
        <f t="shared" si="68"/>
        <v>1064557</v>
      </c>
      <c r="C1110" s="11" t="s">
        <v>52</v>
      </c>
      <c r="D1110" s="12">
        <f>INDEX(families!$A:$A,MATCH(E1110,families!$B:$B,0))</f>
        <v>2</v>
      </c>
      <c r="E1110" s="1" t="str">
        <f t="shared" si="69"/>
        <v>FBE</v>
      </c>
      <c r="F1110" s="1">
        <f t="shared" si="70"/>
        <v>14.7</v>
      </c>
      <c r="G1110" s="1" t="str">
        <f t="shared" si="71"/>
        <v>14.7mm FBE</v>
      </c>
      <c r="H1110" s="1" t="str">
        <f>_xlfn.CONCAT(TEXT(R1110,"0.0"),"mm ",INDEX('Pipe Lookup'!D:D,MATCH('~17 Pipe Segmentation'!S1110,'Pipe Lookup'!C:C,0))," TYPE ",Q1110)</f>
        <v>14.7mm Fusion-Bonded Epoxy TYPE 5</v>
      </c>
      <c r="M1110" s="1" t="s">
        <v>9472</v>
      </c>
      <c r="N1110" s="1" t="s">
        <v>9749</v>
      </c>
      <c r="O1110" s="1" t="s">
        <v>9751</v>
      </c>
      <c r="P1110" s="1">
        <v>226</v>
      </c>
      <c r="Q1110" s="1">
        <v>5</v>
      </c>
      <c r="R1110" s="1">
        <v>14.7</v>
      </c>
      <c r="S1110" s="1" t="s">
        <v>54</v>
      </c>
      <c r="T1110" s="1" t="s">
        <v>657</v>
      </c>
      <c r="V1110" s="1" t="s">
        <v>249</v>
      </c>
      <c r="W1110" s="1">
        <v>0</v>
      </c>
      <c r="X1110" s="1" t="s">
        <v>58</v>
      </c>
    </row>
    <row r="1111" spans="1:24" x14ac:dyDescent="0.2">
      <c r="A1111" s="1">
        <f t="shared" si="68"/>
        <v>1064557</v>
      </c>
      <c r="B1111" s="1">
        <f t="shared" si="68"/>
        <v>1064590</v>
      </c>
      <c r="C1111" s="11" t="s">
        <v>52</v>
      </c>
      <c r="D1111" s="12">
        <f>INDEX(families!$A:$A,MATCH(E1111,families!$B:$B,0))</f>
        <v>2</v>
      </c>
      <c r="E1111" s="1" t="str">
        <f t="shared" si="69"/>
        <v>FBE</v>
      </c>
      <c r="F1111" s="1">
        <f t="shared" si="70"/>
        <v>14.7</v>
      </c>
      <c r="G1111" s="1" t="str">
        <f t="shared" si="71"/>
        <v>14.7mm FBE</v>
      </c>
      <c r="H1111" s="1" t="str">
        <f>_xlfn.CONCAT(TEXT(R1111,"0.0"),"mm ",INDEX('Pipe Lookup'!D:D,MATCH('~17 Pipe Segmentation'!S1111,'Pipe Lookup'!C:C,0))," TYPE ",Q1111)</f>
        <v>14.7mm Fusion-Bonded Epoxy TYPE 5</v>
      </c>
      <c r="M1111" s="1" t="s">
        <v>9472</v>
      </c>
      <c r="N1111" s="1" t="s">
        <v>9751</v>
      </c>
      <c r="O1111" s="1" t="s">
        <v>9752</v>
      </c>
      <c r="P1111" s="1">
        <v>33</v>
      </c>
      <c r="Q1111" s="1">
        <v>5</v>
      </c>
      <c r="R1111" s="1">
        <v>14.7</v>
      </c>
      <c r="S1111" s="1" t="s">
        <v>54</v>
      </c>
      <c r="T1111" s="1" t="s">
        <v>657</v>
      </c>
      <c r="W1111" s="1">
        <v>0</v>
      </c>
      <c r="X1111" s="1" t="s">
        <v>84</v>
      </c>
    </row>
    <row r="1112" spans="1:24" x14ac:dyDescent="0.2">
      <c r="A1112" s="1">
        <f t="shared" si="68"/>
        <v>1064590</v>
      </c>
      <c r="B1112" s="1">
        <f t="shared" si="68"/>
        <v>1064595</v>
      </c>
      <c r="C1112" s="11" t="s">
        <v>52</v>
      </c>
      <c r="D1112" s="12">
        <f>INDEX(families!$A:$A,MATCH(E1112,families!$B:$B,0))</f>
        <v>3</v>
      </c>
      <c r="E1112" s="1" t="str">
        <f t="shared" si="69"/>
        <v>LE</v>
      </c>
      <c r="F1112" s="1">
        <f t="shared" si="70"/>
        <v>14.7</v>
      </c>
      <c r="G1112" s="1" t="str">
        <f t="shared" si="71"/>
        <v>14.7mm LE</v>
      </c>
      <c r="H1112" s="1" t="str">
        <f>_xlfn.CONCAT(TEXT(R1112,"0.0"),"mm ",INDEX('Pipe Lookup'!D:D,MATCH('~17 Pipe Segmentation'!S1112,'Pipe Lookup'!C:C,0))," TYPE ",Q1112)</f>
        <v>14.7mm Elbow TYPE 22</v>
      </c>
      <c r="M1112" s="1" t="s">
        <v>9472</v>
      </c>
      <c r="N1112" s="1" t="s">
        <v>9752</v>
      </c>
      <c r="O1112" s="1" t="s">
        <v>9753</v>
      </c>
      <c r="P1112" s="1">
        <v>5</v>
      </c>
      <c r="Q1112" s="1">
        <v>22</v>
      </c>
      <c r="R1112" s="1">
        <v>14.7</v>
      </c>
      <c r="S1112" s="1" t="s">
        <v>56</v>
      </c>
      <c r="T1112" s="1" t="s">
        <v>657</v>
      </c>
      <c r="V1112" s="1" t="s">
        <v>9754</v>
      </c>
      <c r="W1112" s="1">
        <v>0</v>
      </c>
      <c r="X1112" s="1" t="s">
        <v>58</v>
      </c>
    </row>
    <row r="1113" spans="1:24" x14ac:dyDescent="0.2">
      <c r="A1113" s="1">
        <f t="shared" si="68"/>
        <v>1064595</v>
      </c>
      <c r="B1113" s="1">
        <f t="shared" si="68"/>
        <v>1064603</v>
      </c>
      <c r="C1113" s="11" t="s">
        <v>52</v>
      </c>
      <c r="D1113" s="12">
        <f>INDEX(families!$A:$A,MATCH(E1113,families!$B:$B,0))</f>
        <v>2</v>
      </c>
      <c r="E1113" s="1" t="str">
        <f t="shared" si="69"/>
        <v>FBE</v>
      </c>
      <c r="F1113" s="1">
        <f t="shared" si="70"/>
        <v>14.7</v>
      </c>
      <c r="G1113" s="1" t="str">
        <f t="shared" si="71"/>
        <v>14.7mm FBE</v>
      </c>
      <c r="H1113" s="1" t="str">
        <f>_xlfn.CONCAT(TEXT(R1113,"0.0"),"mm ",INDEX('Pipe Lookup'!D:D,MATCH('~17 Pipe Segmentation'!S1113,'Pipe Lookup'!C:C,0))," TYPE ",Q1113)</f>
        <v>14.7mm Fusion-Bonded Epoxy TYPE 5</v>
      </c>
      <c r="M1113" s="1" t="s">
        <v>9472</v>
      </c>
      <c r="N1113" s="1" t="s">
        <v>9753</v>
      </c>
      <c r="O1113" s="1" t="s">
        <v>9755</v>
      </c>
      <c r="P1113" s="1">
        <v>8</v>
      </c>
      <c r="Q1113" s="1">
        <v>5</v>
      </c>
      <c r="R1113" s="1">
        <v>14.7</v>
      </c>
      <c r="S1113" s="1" t="s">
        <v>54</v>
      </c>
      <c r="T1113" s="1" t="s">
        <v>657</v>
      </c>
      <c r="W1113" s="1">
        <v>0</v>
      </c>
      <c r="X1113" s="1" t="s">
        <v>58</v>
      </c>
    </row>
    <row r="1114" spans="1:24" x14ac:dyDescent="0.2">
      <c r="A1114" s="1">
        <f t="shared" si="68"/>
        <v>1064603</v>
      </c>
      <c r="B1114" s="1">
        <f t="shared" si="68"/>
        <v>1064608</v>
      </c>
      <c r="C1114" s="11" t="s">
        <v>52</v>
      </c>
      <c r="D1114" s="12">
        <f>INDEX(families!$A:$A,MATCH(E1114,families!$B:$B,0))</f>
        <v>3</v>
      </c>
      <c r="E1114" s="1" t="str">
        <f t="shared" si="69"/>
        <v>LE</v>
      </c>
      <c r="F1114" s="1">
        <f t="shared" si="70"/>
        <v>14.7</v>
      </c>
      <c r="G1114" s="1" t="str">
        <f t="shared" si="71"/>
        <v>14.7mm LE</v>
      </c>
      <c r="H1114" s="1" t="str">
        <f>_xlfn.CONCAT(TEXT(R1114,"0.0"),"mm ",INDEX('Pipe Lookup'!D:D,MATCH('~17 Pipe Segmentation'!S1114,'Pipe Lookup'!C:C,0))," TYPE ",Q1114)</f>
        <v>14.7mm Elbow TYPE 22</v>
      </c>
      <c r="M1114" s="1" t="s">
        <v>9472</v>
      </c>
      <c r="N1114" s="1" t="s">
        <v>9755</v>
      </c>
      <c r="O1114" s="1" t="s">
        <v>9756</v>
      </c>
      <c r="P1114" s="1">
        <v>5</v>
      </c>
      <c r="Q1114" s="1">
        <v>22</v>
      </c>
      <c r="R1114" s="1">
        <v>14.7</v>
      </c>
      <c r="S1114" s="1" t="s">
        <v>56</v>
      </c>
      <c r="T1114" s="1" t="s">
        <v>657</v>
      </c>
      <c r="V1114" s="1" t="s">
        <v>9757</v>
      </c>
      <c r="W1114" s="1">
        <v>0</v>
      </c>
      <c r="X1114" s="1" t="s">
        <v>58</v>
      </c>
    </row>
    <row r="1115" spans="1:24" x14ac:dyDescent="0.2">
      <c r="A1115" s="1">
        <f t="shared" si="68"/>
        <v>1064608</v>
      </c>
      <c r="B1115" s="1">
        <f t="shared" si="68"/>
        <v>1065100</v>
      </c>
      <c r="C1115" s="11" t="s">
        <v>52</v>
      </c>
      <c r="D1115" s="12">
        <f>INDEX(families!$A:$A,MATCH(E1115,families!$B:$B,0))</f>
        <v>2</v>
      </c>
      <c r="E1115" s="1" t="str">
        <f t="shared" si="69"/>
        <v>FBE</v>
      </c>
      <c r="F1115" s="1">
        <f t="shared" si="70"/>
        <v>14.7</v>
      </c>
      <c r="G1115" s="1" t="str">
        <f t="shared" si="71"/>
        <v>14.7mm FBE</v>
      </c>
      <c r="H1115" s="1" t="str">
        <f>_xlfn.CONCAT(TEXT(R1115,"0.0"),"mm ",INDEX('Pipe Lookup'!D:D,MATCH('~17 Pipe Segmentation'!S1115,'Pipe Lookup'!C:C,0))," TYPE ",Q1115)</f>
        <v>14.7mm Fusion-Bonded Epoxy TYPE 5</v>
      </c>
      <c r="M1115" s="1" t="s">
        <v>9472</v>
      </c>
      <c r="N1115" s="1" t="s">
        <v>9756</v>
      </c>
      <c r="O1115" s="1" t="s">
        <v>9758</v>
      </c>
      <c r="P1115" s="1">
        <v>492</v>
      </c>
      <c r="Q1115" s="1">
        <v>5</v>
      </c>
      <c r="R1115" s="1">
        <v>14.7</v>
      </c>
      <c r="S1115" s="1" t="s">
        <v>54</v>
      </c>
      <c r="T1115" s="1" t="s">
        <v>657</v>
      </c>
      <c r="W1115" s="1">
        <v>0</v>
      </c>
      <c r="X1115" s="1" t="s">
        <v>58</v>
      </c>
    </row>
    <row r="1116" spans="1:24" x14ac:dyDescent="0.2">
      <c r="A1116" s="1">
        <f t="shared" si="68"/>
        <v>1065100</v>
      </c>
      <c r="B1116" s="1">
        <f t="shared" si="68"/>
        <v>1065358</v>
      </c>
      <c r="C1116" s="11" t="s">
        <v>52</v>
      </c>
      <c r="D1116" s="12">
        <f>INDEX(families!$A:$A,MATCH(E1116,families!$B:$B,0))</f>
        <v>2</v>
      </c>
      <c r="E1116" s="1" t="str">
        <f t="shared" si="69"/>
        <v>FBE</v>
      </c>
      <c r="F1116" s="1">
        <f t="shared" si="70"/>
        <v>14.7</v>
      </c>
      <c r="G1116" s="1" t="str">
        <f t="shared" si="71"/>
        <v>14.7mm FBE</v>
      </c>
      <c r="H1116" s="1" t="str">
        <f>_xlfn.CONCAT(TEXT(R1116,"0.0"),"mm ",INDEX('Pipe Lookup'!D:D,MATCH('~17 Pipe Segmentation'!S1116,'Pipe Lookup'!C:C,0))," TYPE ",Q1116)</f>
        <v>14.7mm Fusion-Bonded Epoxy TYPE 5</v>
      </c>
      <c r="M1116" s="1" t="s">
        <v>9472</v>
      </c>
      <c r="N1116" s="1" t="s">
        <v>9758</v>
      </c>
      <c r="O1116" s="1" t="s">
        <v>9759</v>
      </c>
      <c r="P1116" s="1">
        <v>258</v>
      </c>
      <c r="Q1116" s="1">
        <v>5</v>
      </c>
      <c r="R1116" s="1">
        <v>14.7</v>
      </c>
      <c r="S1116" s="1" t="s">
        <v>54</v>
      </c>
      <c r="T1116" s="1" t="s">
        <v>659</v>
      </c>
      <c r="V1116" s="1" t="s">
        <v>9760</v>
      </c>
      <c r="W1116" s="1">
        <v>0</v>
      </c>
      <c r="X1116" s="1" t="s">
        <v>58</v>
      </c>
    </row>
    <row r="1117" spans="1:24" x14ac:dyDescent="0.2">
      <c r="A1117" s="1">
        <f t="shared" si="68"/>
        <v>1068571</v>
      </c>
      <c r="B1117" s="1">
        <f t="shared" si="68"/>
        <v>1068733.96</v>
      </c>
      <c r="C1117" s="11" t="s">
        <v>52</v>
      </c>
      <c r="D1117" s="12">
        <f>INDEX(families!$A:$A,MATCH(E1117,families!$B:$B,0))</f>
        <v>2</v>
      </c>
      <c r="E1117" s="1" t="str">
        <f t="shared" si="69"/>
        <v>FBE</v>
      </c>
      <c r="F1117" s="1">
        <f t="shared" si="70"/>
        <v>14.7</v>
      </c>
      <c r="G1117" s="1" t="str">
        <f t="shared" si="71"/>
        <v>14.7mm FBE</v>
      </c>
      <c r="H1117" s="1" t="str">
        <f>_xlfn.CONCAT(TEXT(R1117,"0.0"),"mm ",INDEX('Pipe Lookup'!D:D,MATCH('~17 Pipe Segmentation'!S1117,'Pipe Lookup'!C:C,0))," TYPE ",Q1117)</f>
        <v>14.7mm Fusion-Bonded Epoxy TYPE 5</v>
      </c>
      <c r="M1117" s="1" t="s">
        <v>9472</v>
      </c>
      <c r="N1117" s="1">
        <v>1068571</v>
      </c>
      <c r="O1117" s="1">
        <v>1068733.96</v>
      </c>
      <c r="P1117" s="1">
        <v>162.95999999996275</v>
      </c>
      <c r="Q1117" s="1">
        <v>5</v>
      </c>
      <c r="R1117" s="1">
        <v>14.7</v>
      </c>
      <c r="S1117" s="1" t="s">
        <v>54</v>
      </c>
      <c r="T1117" s="1" t="s">
        <v>659</v>
      </c>
      <c r="W1117" s="1" t="s">
        <v>173</v>
      </c>
      <c r="X1117" s="1" t="s">
        <v>84</v>
      </c>
    </row>
    <row r="1118" spans="1:24" x14ac:dyDescent="0.2">
      <c r="A1118" s="1">
        <f t="shared" si="68"/>
        <v>1068733.96</v>
      </c>
      <c r="B1118" s="1">
        <f t="shared" si="68"/>
        <v>1068793.96</v>
      </c>
      <c r="C1118" s="11" t="s">
        <v>52</v>
      </c>
      <c r="D1118" s="12">
        <f>INDEX(families!$A:$A,MATCH(E1118,families!$B:$B,0))</f>
        <v>2</v>
      </c>
      <c r="E1118" s="1" t="str">
        <f t="shared" si="69"/>
        <v>FBE</v>
      </c>
      <c r="F1118" s="1">
        <f t="shared" si="70"/>
        <v>19</v>
      </c>
      <c r="G1118" s="1" t="str">
        <f t="shared" si="71"/>
        <v>19.0mm FBE</v>
      </c>
      <c r="H1118" s="1" t="str">
        <f>_xlfn.CONCAT(TEXT(R1118,"0.0"),"mm ",INDEX('Pipe Lookup'!D:D,MATCH('~17 Pipe Segmentation'!S1118,'Pipe Lookup'!C:C,0))," TYPE ",Q1118)</f>
        <v>19.0mm Fusion-Bonded Epoxy TYPE 7</v>
      </c>
      <c r="M1118" s="1" t="s">
        <v>9472</v>
      </c>
      <c r="N1118" s="1">
        <v>1068733.96</v>
      </c>
      <c r="O1118" s="1">
        <v>1068793.96</v>
      </c>
      <c r="P1118" s="1">
        <v>60</v>
      </c>
      <c r="Q1118" s="1">
        <v>7</v>
      </c>
      <c r="R1118" s="1">
        <v>19</v>
      </c>
      <c r="S1118" s="1" t="s">
        <v>54</v>
      </c>
      <c r="T1118" s="1" t="s">
        <v>659</v>
      </c>
      <c r="W1118" s="1">
        <v>0</v>
      </c>
      <c r="X1118" s="1" t="s">
        <v>58</v>
      </c>
    </row>
    <row r="1119" spans="1:24" x14ac:dyDescent="0.2">
      <c r="A1119" s="1">
        <f t="shared" si="68"/>
        <v>1068793.96</v>
      </c>
      <c r="B1119" s="1">
        <f t="shared" si="68"/>
        <v>1068913.6000000001</v>
      </c>
      <c r="C1119" s="11" t="s">
        <v>52</v>
      </c>
      <c r="D1119" s="12">
        <f>INDEX(families!$A:$A,MATCH(E1119,families!$B:$B,0))</f>
        <v>2</v>
      </c>
      <c r="E1119" s="1" t="str">
        <f t="shared" si="69"/>
        <v>FBE</v>
      </c>
      <c r="F1119" s="1">
        <f t="shared" si="70"/>
        <v>14.7</v>
      </c>
      <c r="G1119" s="1" t="str">
        <f t="shared" si="71"/>
        <v>14.7mm FBE</v>
      </c>
      <c r="H1119" s="1" t="str">
        <f>_xlfn.CONCAT(TEXT(R1119,"0.0"),"mm ",INDEX('Pipe Lookup'!D:D,MATCH('~17 Pipe Segmentation'!S1119,'Pipe Lookup'!C:C,0))," TYPE ",Q1119)</f>
        <v>14.7mm Fusion-Bonded Epoxy TYPE 5</v>
      </c>
      <c r="M1119" s="1" t="s">
        <v>9472</v>
      </c>
      <c r="N1119" s="1">
        <v>1068793.96</v>
      </c>
      <c r="O1119" s="1">
        <v>1068913.6000000001</v>
      </c>
      <c r="P1119" s="1">
        <v>119.64000000013039</v>
      </c>
      <c r="Q1119" s="1">
        <v>5</v>
      </c>
      <c r="R1119" s="1">
        <v>14.7</v>
      </c>
      <c r="S1119" s="1" t="s">
        <v>54</v>
      </c>
      <c r="T1119" s="1" t="s">
        <v>659</v>
      </c>
      <c r="W1119" s="1">
        <v>0</v>
      </c>
      <c r="X1119" s="1" t="s">
        <v>58</v>
      </c>
    </row>
    <row r="1120" spans="1:24" x14ac:dyDescent="0.2">
      <c r="A1120" s="1">
        <f t="shared" si="68"/>
        <v>1068913.6000000001</v>
      </c>
      <c r="B1120" s="1">
        <f t="shared" si="68"/>
        <v>1068922</v>
      </c>
      <c r="C1120" s="11" t="s">
        <v>52</v>
      </c>
      <c r="D1120" s="12">
        <f>INDEX(families!$A:$A,MATCH(E1120,families!$B:$B,0))</f>
        <v>3</v>
      </c>
      <c r="E1120" s="1" t="str">
        <f t="shared" si="69"/>
        <v>LE</v>
      </c>
      <c r="F1120" s="1">
        <f t="shared" si="70"/>
        <v>14.7</v>
      </c>
      <c r="G1120" s="1" t="str">
        <f t="shared" si="71"/>
        <v>14.7mm LE</v>
      </c>
      <c r="H1120" s="1" t="str">
        <f>_xlfn.CONCAT(TEXT(R1120,"0.0"),"mm ",INDEX('Pipe Lookup'!D:D,MATCH('~17 Pipe Segmentation'!S1120,'Pipe Lookup'!C:C,0))," TYPE ",Q1120)</f>
        <v>14.7mm Elbow TYPE 22</v>
      </c>
      <c r="M1120" s="1" t="s">
        <v>9472</v>
      </c>
      <c r="N1120" s="1">
        <v>1068913.6000000001</v>
      </c>
      <c r="O1120" s="1">
        <v>1068922</v>
      </c>
      <c r="P1120" s="1">
        <v>8.3999999999068677</v>
      </c>
      <c r="Q1120" s="1">
        <v>22</v>
      </c>
      <c r="R1120" s="1">
        <v>14.7</v>
      </c>
      <c r="S1120" s="1" t="s">
        <v>56</v>
      </c>
      <c r="T1120" s="1" t="s">
        <v>659</v>
      </c>
      <c r="V1120" s="1" t="s">
        <v>661</v>
      </c>
      <c r="W1120" s="1">
        <v>0</v>
      </c>
      <c r="X1120" s="1" t="s">
        <v>58</v>
      </c>
    </row>
    <row r="1121" spans="1:24" x14ac:dyDescent="0.2">
      <c r="A1121" s="1">
        <f t="shared" si="68"/>
        <v>1068922</v>
      </c>
      <c r="B1121" s="1">
        <f t="shared" si="68"/>
        <v>1069015.43</v>
      </c>
      <c r="C1121" s="11" t="s">
        <v>52</v>
      </c>
      <c r="D1121" s="12">
        <f>INDEX(families!$A:$A,MATCH(E1121,families!$B:$B,0))</f>
        <v>2</v>
      </c>
      <c r="E1121" s="1" t="str">
        <f t="shared" si="69"/>
        <v>FBE</v>
      </c>
      <c r="F1121" s="1">
        <f t="shared" si="70"/>
        <v>14.7</v>
      </c>
      <c r="G1121" s="1" t="str">
        <f t="shared" si="71"/>
        <v>14.7mm FBE</v>
      </c>
      <c r="H1121" s="1" t="str">
        <f>_xlfn.CONCAT(TEXT(R1121,"0.0"),"mm ",INDEX('Pipe Lookup'!D:D,MATCH('~17 Pipe Segmentation'!S1121,'Pipe Lookup'!C:C,0))," TYPE ",Q1121)</f>
        <v>14.7mm Fusion-Bonded Epoxy TYPE 5</v>
      </c>
      <c r="M1121" s="1" t="s">
        <v>9472</v>
      </c>
      <c r="N1121" s="1">
        <v>1068922</v>
      </c>
      <c r="O1121" s="1">
        <v>1069015.43</v>
      </c>
      <c r="P1121" s="1">
        <v>93.429999999934807</v>
      </c>
      <c r="Q1121" s="1">
        <v>5</v>
      </c>
      <c r="R1121" s="1">
        <v>14.7</v>
      </c>
      <c r="S1121" s="1" t="s">
        <v>54</v>
      </c>
      <c r="T1121" s="1" t="s">
        <v>659</v>
      </c>
      <c r="W1121" s="1">
        <v>0</v>
      </c>
      <c r="X1121" s="1" t="s">
        <v>58</v>
      </c>
    </row>
    <row r="1122" spans="1:24" x14ac:dyDescent="0.2">
      <c r="A1122" s="1">
        <f t="shared" si="68"/>
        <v>1069015.43</v>
      </c>
      <c r="B1122" s="1">
        <f t="shared" si="68"/>
        <v>1069023.69</v>
      </c>
      <c r="C1122" s="11" t="s">
        <v>52</v>
      </c>
      <c r="D1122" s="12">
        <f>INDEX(families!$A:$A,MATCH(E1122,families!$B:$B,0))</f>
        <v>3</v>
      </c>
      <c r="E1122" s="1" t="str">
        <f t="shared" si="69"/>
        <v>LE</v>
      </c>
      <c r="F1122" s="1">
        <f t="shared" si="70"/>
        <v>14.7</v>
      </c>
      <c r="G1122" s="1" t="str">
        <f t="shared" si="71"/>
        <v>14.7mm LE</v>
      </c>
      <c r="H1122" s="1" t="str">
        <f>_xlfn.CONCAT(TEXT(R1122,"0.0"),"mm ",INDEX('Pipe Lookup'!D:D,MATCH('~17 Pipe Segmentation'!S1122,'Pipe Lookup'!C:C,0))," TYPE ",Q1122)</f>
        <v>14.7mm Elbow TYPE 22</v>
      </c>
      <c r="M1122" s="1" t="s">
        <v>9472</v>
      </c>
      <c r="N1122" s="1">
        <v>1069015.43</v>
      </c>
      <c r="O1122" s="1">
        <v>1069023.69</v>
      </c>
      <c r="P1122" s="1">
        <v>8.2600000000093132</v>
      </c>
      <c r="Q1122" s="1">
        <v>22</v>
      </c>
      <c r="R1122" s="1">
        <v>14.7</v>
      </c>
      <c r="S1122" s="1" t="s">
        <v>56</v>
      </c>
      <c r="T1122" s="1" t="s">
        <v>659</v>
      </c>
      <c r="V1122" s="1" t="s">
        <v>662</v>
      </c>
      <c r="W1122" s="1">
        <v>0</v>
      </c>
      <c r="X1122" s="1" t="s">
        <v>58</v>
      </c>
    </row>
    <row r="1123" spans="1:24" x14ac:dyDescent="0.2">
      <c r="A1123" s="1">
        <f t="shared" si="68"/>
        <v>1069023.69</v>
      </c>
      <c r="B1123" s="1">
        <f t="shared" si="68"/>
        <v>1069129</v>
      </c>
      <c r="C1123" s="11" t="s">
        <v>52</v>
      </c>
      <c r="D1123" s="12">
        <f>INDEX(families!$A:$A,MATCH(E1123,families!$B:$B,0))</f>
        <v>2</v>
      </c>
      <c r="E1123" s="1" t="str">
        <f t="shared" si="69"/>
        <v>FBE</v>
      </c>
      <c r="F1123" s="1">
        <f t="shared" si="70"/>
        <v>14.7</v>
      </c>
      <c r="G1123" s="1" t="str">
        <f t="shared" si="71"/>
        <v>14.7mm FBE</v>
      </c>
      <c r="H1123" s="1" t="str">
        <f>_xlfn.CONCAT(TEXT(R1123,"0.0"),"mm ",INDEX('Pipe Lookup'!D:D,MATCH('~17 Pipe Segmentation'!S1123,'Pipe Lookup'!C:C,0))," TYPE ",Q1123)</f>
        <v>14.7mm Fusion-Bonded Epoxy TYPE 5</v>
      </c>
      <c r="M1123" s="1" t="s">
        <v>9472</v>
      </c>
      <c r="N1123" s="1">
        <v>1069023.69</v>
      </c>
      <c r="O1123" s="1">
        <v>1069129</v>
      </c>
      <c r="P1123" s="1">
        <v>105.31000000005588</v>
      </c>
      <c r="Q1123" s="1">
        <v>5</v>
      </c>
      <c r="R1123" s="1">
        <v>14.7</v>
      </c>
      <c r="S1123" s="1" t="s">
        <v>54</v>
      </c>
      <c r="T1123" s="1" t="s">
        <v>659</v>
      </c>
      <c r="W1123" s="1">
        <v>0</v>
      </c>
      <c r="X1123" s="1" t="s">
        <v>58</v>
      </c>
    </row>
    <row r="1124" spans="1:24" x14ac:dyDescent="0.2">
      <c r="A1124" s="1">
        <f t="shared" si="68"/>
        <v>1069129</v>
      </c>
      <c r="B1124" s="1">
        <f t="shared" si="68"/>
        <v>1069135</v>
      </c>
      <c r="C1124" s="11" t="s">
        <v>52</v>
      </c>
      <c r="D1124" s="12">
        <f>INDEX(families!$A:$A,MATCH(E1124,families!$B:$B,0))</f>
        <v>3</v>
      </c>
      <c r="E1124" s="1" t="str">
        <f t="shared" si="69"/>
        <v>LE</v>
      </c>
      <c r="F1124" s="1">
        <f t="shared" si="70"/>
        <v>14.7</v>
      </c>
      <c r="G1124" s="1" t="str">
        <f t="shared" si="71"/>
        <v>14.7mm LE</v>
      </c>
      <c r="H1124" s="1" t="str">
        <f>_xlfn.CONCAT(TEXT(R1124,"0.0"),"mm ",INDEX('Pipe Lookup'!D:D,MATCH('~17 Pipe Segmentation'!S1124,'Pipe Lookup'!C:C,0))," TYPE ",Q1124)</f>
        <v>14.7mm Elbow TYPE 22</v>
      </c>
      <c r="M1124" s="1" t="s">
        <v>9472</v>
      </c>
      <c r="N1124" s="1">
        <v>1069129</v>
      </c>
      <c r="O1124" s="1">
        <v>1069135</v>
      </c>
      <c r="P1124" s="1">
        <v>6</v>
      </c>
      <c r="Q1124" s="1">
        <v>22</v>
      </c>
      <c r="R1124" s="1">
        <v>14.7</v>
      </c>
      <c r="S1124" s="1" t="s">
        <v>56</v>
      </c>
      <c r="T1124" s="1" t="s">
        <v>659</v>
      </c>
      <c r="V1124" s="1" t="s">
        <v>663</v>
      </c>
      <c r="W1124" s="1">
        <v>0</v>
      </c>
      <c r="X1124" s="1" t="s">
        <v>58</v>
      </c>
    </row>
    <row r="1125" spans="1:24" x14ac:dyDescent="0.2">
      <c r="A1125" s="1">
        <f t="shared" si="68"/>
        <v>1069135</v>
      </c>
      <c r="B1125" s="1">
        <f t="shared" si="68"/>
        <v>1069139</v>
      </c>
      <c r="C1125" s="11" t="s">
        <v>52</v>
      </c>
      <c r="D1125" s="12">
        <f>INDEX(families!$A:$A,MATCH(E1125,families!$B:$B,0))</f>
        <v>2</v>
      </c>
      <c r="E1125" s="1" t="str">
        <f t="shared" si="69"/>
        <v>FBE</v>
      </c>
      <c r="F1125" s="1">
        <f t="shared" si="70"/>
        <v>14.7</v>
      </c>
      <c r="G1125" s="1" t="str">
        <f t="shared" si="71"/>
        <v>14.7mm FBE</v>
      </c>
      <c r="H1125" s="1" t="str">
        <f>_xlfn.CONCAT(TEXT(R1125,"0.0"),"mm ",INDEX('Pipe Lookup'!D:D,MATCH('~17 Pipe Segmentation'!S1125,'Pipe Lookup'!C:C,0))," TYPE ",Q1125)</f>
        <v>14.7mm Fusion-Bonded Epoxy TYPE 5</v>
      </c>
      <c r="M1125" s="1" t="s">
        <v>9472</v>
      </c>
      <c r="N1125" s="1">
        <v>1069135</v>
      </c>
      <c r="O1125" s="1">
        <v>1069139</v>
      </c>
      <c r="P1125" s="1">
        <v>4</v>
      </c>
      <c r="Q1125" s="1">
        <v>5</v>
      </c>
      <c r="R1125" s="1">
        <v>14.7</v>
      </c>
      <c r="S1125" s="1" t="s">
        <v>54</v>
      </c>
      <c r="T1125" s="1" t="s">
        <v>659</v>
      </c>
      <c r="W1125" s="1">
        <v>0</v>
      </c>
      <c r="X1125" s="1" t="s">
        <v>58</v>
      </c>
    </row>
    <row r="1126" spans="1:24" x14ac:dyDescent="0.2">
      <c r="A1126" s="1">
        <f t="shared" si="68"/>
        <v>1069139</v>
      </c>
      <c r="B1126" s="1">
        <f t="shared" si="68"/>
        <v>1069144</v>
      </c>
      <c r="C1126" s="11" t="s">
        <v>52</v>
      </c>
      <c r="D1126" s="12">
        <f>INDEX(families!$A:$A,MATCH(E1126,families!$B:$B,0))</f>
        <v>3</v>
      </c>
      <c r="E1126" s="1" t="str">
        <f t="shared" si="69"/>
        <v>LE</v>
      </c>
      <c r="F1126" s="1">
        <f t="shared" si="70"/>
        <v>14.7</v>
      </c>
      <c r="G1126" s="1" t="str">
        <f t="shared" si="71"/>
        <v>14.7mm LE</v>
      </c>
      <c r="H1126" s="1" t="str">
        <f>_xlfn.CONCAT(TEXT(R1126,"0.0"),"mm ",INDEX('Pipe Lookup'!D:D,MATCH('~17 Pipe Segmentation'!S1126,'Pipe Lookup'!C:C,0))," TYPE ",Q1126)</f>
        <v>14.7mm Elbow TYPE 22</v>
      </c>
      <c r="M1126" s="1" t="s">
        <v>9472</v>
      </c>
      <c r="N1126" s="1">
        <v>1069139</v>
      </c>
      <c r="O1126" s="1">
        <v>1069144</v>
      </c>
      <c r="P1126" s="1">
        <v>5</v>
      </c>
      <c r="Q1126" s="1">
        <v>22</v>
      </c>
      <c r="R1126" s="1">
        <v>14.7</v>
      </c>
      <c r="S1126" s="1" t="s">
        <v>56</v>
      </c>
      <c r="T1126" s="1" t="s">
        <v>659</v>
      </c>
      <c r="V1126" s="1" t="s">
        <v>664</v>
      </c>
      <c r="W1126" s="1">
        <v>0</v>
      </c>
      <c r="X1126" s="1" t="s">
        <v>58</v>
      </c>
    </row>
    <row r="1127" spans="1:24" x14ac:dyDescent="0.2">
      <c r="A1127" s="1">
        <f t="shared" si="68"/>
        <v>1069144</v>
      </c>
      <c r="B1127" s="1">
        <f t="shared" si="68"/>
        <v>1069181</v>
      </c>
      <c r="C1127" s="11" t="s">
        <v>52</v>
      </c>
      <c r="D1127" s="12">
        <f>INDEX(families!$A:$A,MATCH(E1127,families!$B:$B,0))</f>
        <v>2</v>
      </c>
      <c r="E1127" s="1" t="str">
        <f t="shared" si="69"/>
        <v>FBE</v>
      </c>
      <c r="F1127" s="1">
        <f t="shared" si="70"/>
        <v>19</v>
      </c>
      <c r="G1127" s="1" t="str">
        <f t="shared" si="71"/>
        <v>19.0mm FBE</v>
      </c>
      <c r="H1127" s="1" t="str">
        <f>_xlfn.CONCAT(TEXT(R1127,"0.0"),"mm ",INDEX('Pipe Lookup'!D:D,MATCH('~17 Pipe Segmentation'!S1127,'Pipe Lookup'!C:C,0))," TYPE ",Q1127)</f>
        <v>19.0mm Fusion-Bonded Epoxy TYPE 7</v>
      </c>
      <c r="M1127" s="1" t="s">
        <v>9472</v>
      </c>
      <c r="N1127" s="1">
        <v>1069144</v>
      </c>
      <c r="O1127" s="1">
        <v>1069181</v>
      </c>
      <c r="P1127" s="1">
        <v>37</v>
      </c>
      <c r="Q1127" s="1">
        <v>7</v>
      </c>
      <c r="R1127" s="1">
        <v>19</v>
      </c>
      <c r="S1127" s="1" t="s">
        <v>54</v>
      </c>
      <c r="T1127" s="1" t="s">
        <v>659</v>
      </c>
      <c r="V1127" s="1" t="s">
        <v>665</v>
      </c>
      <c r="W1127" s="1">
        <v>0</v>
      </c>
      <c r="X1127" s="1" t="s">
        <v>58</v>
      </c>
    </row>
    <row r="1128" spans="1:24" x14ac:dyDescent="0.2">
      <c r="A1128" s="1">
        <f t="shared" si="68"/>
        <v>1069181</v>
      </c>
      <c r="B1128" s="1">
        <f t="shared" si="68"/>
        <v>1069186</v>
      </c>
      <c r="C1128" s="11" t="s">
        <v>52</v>
      </c>
      <c r="D1128" s="12">
        <f>INDEX(families!$A:$A,MATCH(E1128,families!$B:$B,0))</f>
        <v>3</v>
      </c>
      <c r="E1128" s="1" t="str">
        <f t="shared" si="69"/>
        <v>LE</v>
      </c>
      <c r="F1128" s="1">
        <f t="shared" si="70"/>
        <v>19</v>
      </c>
      <c r="G1128" s="1" t="str">
        <f t="shared" si="71"/>
        <v>19.0mm LE</v>
      </c>
      <c r="H1128" s="1" t="str">
        <f>_xlfn.CONCAT(TEXT(R1128,"0.0"),"mm ",INDEX('Pipe Lookup'!D:D,MATCH('~17 Pipe Segmentation'!S1128,'Pipe Lookup'!C:C,0))," TYPE ",Q1128)</f>
        <v>19.0mm Elbow TYPE 26</v>
      </c>
      <c r="M1128" s="1" t="s">
        <v>9472</v>
      </c>
      <c r="N1128" s="1">
        <v>1069181</v>
      </c>
      <c r="O1128" s="1">
        <v>1069186</v>
      </c>
      <c r="P1128" s="1">
        <v>5</v>
      </c>
      <c r="Q1128" s="1">
        <v>26</v>
      </c>
      <c r="R1128" s="1">
        <v>19</v>
      </c>
      <c r="S1128" s="1" t="s">
        <v>56</v>
      </c>
      <c r="T1128" s="1" t="s">
        <v>659</v>
      </c>
      <c r="V1128" s="1" t="s">
        <v>666</v>
      </c>
      <c r="W1128" s="1">
        <v>0</v>
      </c>
      <c r="X1128" s="1" t="s">
        <v>58</v>
      </c>
    </row>
    <row r="1129" spans="1:24" x14ac:dyDescent="0.2">
      <c r="A1129" s="1">
        <f t="shared" si="68"/>
        <v>1069186</v>
      </c>
      <c r="B1129" s="1">
        <f t="shared" si="68"/>
        <v>1069191</v>
      </c>
      <c r="C1129" s="11" t="s">
        <v>52</v>
      </c>
      <c r="D1129" s="12">
        <f>INDEX(families!$A:$A,MATCH(E1129,families!$B:$B,0))</f>
        <v>2</v>
      </c>
      <c r="E1129" s="1" t="str">
        <f t="shared" si="69"/>
        <v>FBE</v>
      </c>
      <c r="F1129" s="1">
        <f t="shared" si="70"/>
        <v>19</v>
      </c>
      <c r="G1129" s="1" t="str">
        <f t="shared" si="71"/>
        <v>19.0mm FBE</v>
      </c>
      <c r="H1129" s="1" t="str">
        <f>_xlfn.CONCAT(TEXT(R1129,"0.0"),"mm ",INDEX('Pipe Lookup'!D:D,MATCH('~17 Pipe Segmentation'!S1129,'Pipe Lookup'!C:C,0))," TYPE ",Q1129)</f>
        <v>19.0mm Fusion-Bonded Epoxy TYPE 7</v>
      </c>
      <c r="M1129" s="1" t="s">
        <v>9472</v>
      </c>
      <c r="N1129" s="1">
        <v>1069186</v>
      </c>
      <c r="O1129" s="1">
        <v>1069191</v>
      </c>
      <c r="P1129" s="1">
        <v>5</v>
      </c>
      <c r="Q1129" s="1">
        <v>7</v>
      </c>
      <c r="R1129" s="1">
        <v>19</v>
      </c>
      <c r="S1129" s="1" t="s">
        <v>54</v>
      </c>
      <c r="T1129" s="1" t="s">
        <v>659</v>
      </c>
      <c r="W1129" s="1">
        <v>0</v>
      </c>
      <c r="X1129" s="1" t="s">
        <v>58</v>
      </c>
    </row>
    <row r="1130" spans="1:24" x14ac:dyDescent="0.2">
      <c r="A1130" s="1">
        <f t="shared" si="68"/>
        <v>1069191</v>
      </c>
      <c r="B1130" s="1">
        <f t="shared" si="68"/>
        <v>1069196</v>
      </c>
      <c r="C1130" s="11" t="s">
        <v>52</v>
      </c>
      <c r="D1130" s="12">
        <f>INDEX(families!$A:$A,MATCH(E1130,families!$B:$B,0))</f>
        <v>3</v>
      </c>
      <c r="E1130" s="1" t="str">
        <f t="shared" si="69"/>
        <v>LE</v>
      </c>
      <c r="F1130" s="1">
        <f t="shared" si="70"/>
        <v>19</v>
      </c>
      <c r="G1130" s="1" t="str">
        <f t="shared" si="71"/>
        <v>19.0mm LE</v>
      </c>
      <c r="H1130" s="1" t="str">
        <f>_xlfn.CONCAT(TEXT(R1130,"0.0"),"mm ",INDEX('Pipe Lookup'!D:D,MATCH('~17 Pipe Segmentation'!S1130,'Pipe Lookup'!C:C,0))," TYPE ",Q1130)</f>
        <v>19.0mm Elbow TYPE 26</v>
      </c>
      <c r="M1130" s="1" t="s">
        <v>9472</v>
      </c>
      <c r="N1130" s="1">
        <v>1069191</v>
      </c>
      <c r="O1130" s="1">
        <v>1069196</v>
      </c>
      <c r="P1130" s="1">
        <v>5</v>
      </c>
      <c r="Q1130" s="1">
        <v>26</v>
      </c>
      <c r="R1130" s="1">
        <v>19</v>
      </c>
      <c r="S1130" s="1" t="s">
        <v>56</v>
      </c>
      <c r="T1130" s="1" t="s">
        <v>659</v>
      </c>
      <c r="V1130" s="1" t="s">
        <v>667</v>
      </c>
      <c r="W1130" s="1">
        <v>0</v>
      </c>
      <c r="X1130" s="1" t="s">
        <v>58</v>
      </c>
    </row>
    <row r="1131" spans="1:24" x14ac:dyDescent="0.2">
      <c r="A1131" s="1">
        <f t="shared" si="68"/>
        <v>1069196</v>
      </c>
      <c r="B1131" s="1">
        <f t="shared" si="68"/>
        <v>1069220</v>
      </c>
      <c r="C1131" s="11" t="s">
        <v>52</v>
      </c>
      <c r="D1131" s="12">
        <f>INDEX(families!$A:$A,MATCH(E1131,families!$B:$B,0))</f>
        <v>2</v>
      </c>
      <c r="E1131" s="1" t="str">
        <f t="shared" si="69"/>
        <v>FBE</v>
      </c>
      <c r="F1131" s="1">
        <f t="shared" si="70"/>
        <v>19</v>
      </c>
      <c r="G1131" s="1" t="str">
        <f t="shared" si="71"/>
        <v>19.0mm FBE</v>
      </c>
      <c r="H1131" s="1" t="str">
        <f>_xlfn.CONCAT(TEXT(R1131,"0.0"),"mm ",INDEX('Pipe Lookup'!D:D,MATCH('~17 Pipe Segmentation'!S1131,'Pipe Lookup'!C:C,0))," TYPE ",Q1131)</f>
        <v>19.0mm Fusion-Bonded Epoxy TYPE 7</v>
      </c>
      <c r="M1131" s="1" t="s">
        <v>9472</v>
      </c>
      <c r="N1131" s="1">
        <v>1069196</v>
      </c>
      <c r="O1131" s="1">
        <v>1069220</v>
      </c>
      <c r="P1131" s="1">
        <v>24</v>
      </c>
      <c r="Q1131" s="1">
        <v>7</v>
      </c>
      <c r="R1131" s="1">
        <v>19</v>
      </c>
      <c r="S1131" s="1" t="s">
        <v>54</v>
      </c>
      <c r="T1131" s="1" t="s">
        <v>659</v>
      </c>
      <c r="W1131" s="1">
        <v>0</v>
      </c>
      <c r="X1131" s="1" t="s">
        <v>58</v>
      </c>
    </row>
    <row r="1132" spans="1:24" x14ac:dyDescent="0.2">
      <c r="A1132" s="1">
        <f t="shared" si="68"/>
        <v>1069220</v>
      </c>
      <c r="B1132" s="1">
        <f t="shared" si="68"/>
        <v>1069638.43</v>
      </c>
      <c r="C1132" s="11" t="s">
        <v>52</v>
      </c>
      <c r="D1132" s="12">
        <f>INDEX(families!$A:$A,MATCH(E1132,families!$B:$B,0))</f>
        <v>2</v>
      </c>
      <c r="E1132" s="1" t="str">
        <f t="shared" si="69"/>
        <v>FBE</v>
      </c>
      <c r="F1132" s="1">
        <f t="shared" si="70"/>
        <v>14.7</v>
      </c>
      <c r="G1132" s="1" t="str">
        <f t="shared" si="71"/>
        <v>14.7mm FBE</v>
      </c>
      <c r="H1132" s="1" t="str">
        <f>_xlfn.CONCAT(TEXT(R1132,"0.0"),"mm ",INDEX('Pipe Lookup'!D:D,MATCH('~17 Pipe Segmentation'!S1132,'Pipe Lookup'!C:C,0))," TYPE ",Q1132)</f>
        <v>14.7mm Fusion-Bonded Epoxy TYPE 5</v>
      </c>
      <c r="M1132" s="1" t="s">
        <v>9472</v>
      </c>
      <c r="N1132" s="1">
        <v>1069220</v>
      </c>
      <c r="O1132" s="1">
        <v>1069638.43</v>
      </c>
      <c r="P1132" s="1">
        <v>418.42999999993481</v>
      </c>
      <c r="Q1132" s="1">
        <v>5</v>
      </c>
      <c r="R1132" s="1">
        <v>14.7</v>
      </c>
      <c r="S1132" s="1" t="s">
        <v>54</v>
      </c>
      <c r="T1132" s="1" t="s">
        <v>659</v>
      </c>
      <c r="W1132" s="1">
        <v>0</v>
      </c>
      <c r="X1132" s="1" t="s">
        <v>58</v>
      </c>
    </row>
    <row r="1133" spans="1:24" x14ac:dyDescent="0.2">
      <c r="A1133" s="1">
        <f t="shared" si="68"/>
        <v>1069638.43</v>
      </c>
      <c r="B1133" s="1">
        <f t="shared" si="68"/>
        <v>1069642.78</v>
      </c>
      <c r="C1133" s="11" t="s">
        <v>52</v>
      </c>
      <c r="D1133" s="12">
        <f>INDEX(families!$A:$A,MATCH(E1133,families!$B:$B,0))</f>
        <v>3</v>
      </c>
      <c r="E1133" s="1" t="str">
        <f t="shared" si="69"/>
        <v>LE</v>
      </c>
      <c r="F1133" s="1">
        <f t="shared" si="70"/>
        <v>14.7</v>
      </c>
      <c r="G1133" s="1" t="str">
        <f t="shared" si="71"/>
        <v>14.7mm LE</v>
      </c>
      <c r="H1133" s="1" t="str">
        <f>_xlfn.CONCAT(TEXT(R1133,"0.0"),"mm ",INDEX('Pipe Lookup'!D:D,MATCH('~17 Pipe Segmentation'!S1133,'Pipe Lookup'!C:C,0))," TYPE ",Q1133)</f>
        <v>14.7mm Elbow TYPE 22</v>
      </c>
      <c r="M1133" s="1" t="s">
        <v>9472</v>
      </c>
      <c r="N1133" s="1">
        <v>1069638.43</v>
      </c>
      <c r="O1133" s="1">
        <v>1069642.78</v>
      </c>
      <c r="P1133" s="1">
        <v>4.3500000000931323</v>
      </c>
      <c r="Q1133" s="1">
        <v>22</v>
      </c>
      <c r="R1133" s="1">
        <v>14.7</v>
      </c>
      <c r="S1133" s="1" t="s">
        <v>56</v>
      </c>
      <c r="T1133" s="1" t="s">
        <v>659</v>
      </c>
      <c r="V1133" s="1" t="s">
        <v>9761</v>
      </c>
      <c r="W1133" s="1">
        <v>0</v>
      </c>
      <c r="X1133" s="1" t="s">
        <v>58</v>
      </c>
    </row>
    <row r="1134" spans="1:24" x14ac:dyDescent="0.2">
      <c r="A1134" s="1">
        <f t="shared" si="68"/>
        <v>1069642.78</v>
      </c>
      <c r="B1134" s="1">
        <f t="shared" si="68"/>
        <v>1069673.9473280001</v>
      </c>
      <c r="C1134" s="11" t="s">
        <v>52</v>
      </c>
      <c r="D1134" s="12">
        <f>INDEX(families!$A:$A,MATCH(E1134,families!$B:$B,0))</f>
        <v>2</v>
      </c>
      <c r="E1134" s="1" t="str">
        <f t="shared" si="69"/>
        <v>FBE</v>
      </c>
      <c r="F1134" s="1">
        <f t="shared" si="70"/>
        <v>14.7</v>
      </c>
      <c r="G1134" s="1" t="str">
        <f t="shared" si="71"/>
        <v>14.7mm FBE</v>
      </c>
      <c r="H1134" s="1" t="str">
        <f>_xlfn.CONCAT(TEXT(R1134,"0.0"),"mm ",INDEX('Pipe Lookup'!D:D,MATCH('~17 Pipe Segmentation'!S1134,'Pipe Lookup'!C:C,0))," TYPE ",Q1134)</f>
        <v>14.7mm Fusion-Bonded Epoxy TYPE 5</v>
      </c>
      <c r="M1134" s="1" t="s">
        <v>9472</v>
      </c>
      <c r="N1134" s="1">
        <v>1069642.78</v>
      </c>
      <c r="O1134" s="1">
        <v>1069673.9473280001</v>
      </c>
      <c r="P1134" s="1">
        <v>31.167328000068665</v>
      </c>
      <c r="Q1134" s="1">
        <v>5</v>
      </c>
      <c r="R1134" s="1">
        <v>14.7</v>
      </c>
      <c r="S1134" s="1" t="s">
        <v>54</v>
      </c>
      <c r="T1134" s="1" t="s">
        <v>659</v>
      </c>
      <c r="W1134" s="1">
        <v>0</v>
      </c>
      <c r="X1134" s="1" t="s">
        <v>58</v>
      </c>
    </row>
    <row r="1135" spans="1:24" x14ac:dyDescent="0.2">
      <c r="A1135" s="1">
        <f t="shared" si="68"/>
        <v>1069673.9473280001</v>
      </c>
      <c r="B1135" s="1">
        <f t="shared" si="68"/>
        <v>1069709.9473280001</v>
      </c>
      <c r="C1135" s="11" t="s">
        <v>52</v>
      </c>
      <c r="D1135" s="12">
        <f>INDEX(families!$A:$A,MATCH(E1135,families!$B:$B,0))</f>
        <v>1</v>
      </c>
      <c r="E1135" s="1" t="str">
        <f t="shared" si="69"/>
        <v>ARO</v>
      </c>
      <c r="F1135" s="1">
        <f t="shared" si="70"/>
        <v>14.7</v>
      </c>
      <c r="G1135" s="1" t="str">
        <f t="shared" si="71"/>
        <v>14.7mm ARO</v>
      </c>
      <c r="H1135" s="1" t="str">
        <f>_xlfn.CONCAT(TEXT(R1135,"0.0"),"mm ",INDEX('Pipe Lookup'!D:D,MATCH('~17 Pipe Segmentation'!S1135,'Pipe Lookup'!C:C,0))," TYPE ",Q1135)</f>
        <v>14.7mm Abrasion-Resistant Overcoat TYPE 6</v>
      </c>
      <c r="M1135" s="1" t="s">
        <v>9472</v>
      </c>
      <c r="N1135" s="1">
        <v>1069673.9473280001</v>
      </c>
      <c r="O1135" s="1">
        <v>1069709.9473280001</v>
      </c>
      <c r="P1135" s="1">
        <v>36</v>
      </c>
      <c r="Q1135" s="1">
        <v>6</v>
      </c>
      <c r="R1135" s="1">
        <v>14.7</v>
      </c>
      <c r="S1135" s="1" t="s">
        <v>78</v>
      </c>
      <c r="T1135" s="1" t="s">
        <v>659</v>
      </c>
      <c r="V1135" s="1" t="s">
        <v>9762</v>
      </c>
      <c r="W1135" s="1">
        <v>0</v>
      </c>
      <c r="X1135" s="1" t="s">
        <v>58</v>
      </c>
    </row>
    <row r="1136" spans="1:24" x14ac:dyDescent="0.2">
      <c r="A1136" s="1">
        <f t="shared" si="68"/>
        <v>1069709.9473280001</v>
      </c>
      <c r="B1136" s="1">
        <f t="shared" si="68"/>
        <v>1070139.55</v>
      </c>
      <c r="C1136" s="11" t="s">
        <v>52</v>
      </c>
      <c r="D1136" s="12">
        <f>INDEX(families!$A:$A,MATCH(E1136,families!$B:$B,0))</f>
        <v>2</v>
      </c>
      <c r="E1136" s="1" t="str">
        <f t="shared" si="69"/>
        <v>FBE</v>
      </c>
      <c r="F1136" s="1">
        <f t="shared" si="70"/>
        <v>14.7</v>
      </c>
      <c r="G1136" s="1" t="str">
        <f t="shared" si="71"/>
        <v>14.7mm FBE</v>
      </c>
      <c r="H1136" s="1" t="str">
        <f>_xlfn.CONCAT(TEXT(R1136,"0.0"),"mm ",INDEX('Pipe Lookup'!D:D,MATCH('~17 Pipe Segmentation'!S1136,'Pipe Lookup'!C:C,0))," TYPE ",Q1136)</f>
        <v>14.7mm Fusion-Bonded Epoxy TYPE 5</v>
      </c>
      <c r="M1136" s="1" t="s">
        <v>9472</v>
      </c>
      <c r="N1136" s="1">
        <v>1069709.9473280001</v>
      </c>
      <c r="O1136" s="1">
        <v>1070139.55</v>
      </c>
      <c r="P1136" s="1">
        <v>429.60267199994996</v>
      </c>
      <c r="Q1136" s="1">
        <v>5</v>
      </c>
      <c r="R1136" s="1">
        <v>14.7</v>
      </c>
      <c r="S1136" s="1" t="s">
        <v>54</v>
      </c>
      <c r="T1136" s="1" t="s">
        <v>659</v>
      </c>
      <c r="W1136" s="1">
        <v>0</v>
      </c>
      <c r="X1136" s="1" t="s">
        <v>58</v>
      </c>
    </row>
    <row r="1137" spans="1:24" x14ac:dyDescent="0.2">
      <c r="A1137" s="1">
        <f t="shared" si="68"/>
        <v>1070139.55</v>
      </c>
      <c r="B1137" s="1">
        <f t="shared" si="68"/>
        <v>1070163.55</v>
      </c>
      <c r="C1137" s="11" t="s">
        <v>52</v>
      </c>
      <c r="D1137" s="12">
        <f>INDEX(families!$A:$A,MATCH(E1137,families!$B:$B,0))</f>
        <v>2</v>
      </c>
      <c r="E1137" s="1" t="str">
        <f t="shared" si="69"/>
        <v>FBE</v>
      </c>
      <c r="F1137" s="1">
        <f t="shared" si="70"/>
        <v>19</v>
      </c>
      <c r="G1137" s="1" t="str">
        <f t="shared" si="71"/>
        <v>19.0mm FBE</v>
      </c>
      <c r="H1137" s="1" t="str">
        <f>_xlfn.CONCAT(TEXT(R1137,"0.0"),"mm ",INDEX('Pipe Lookup'!D:D,MATCH('~17 Pipe Segmentation'!S1137,'Pipe Lookup'!C:C,0))," TYPE ",Q1137)</f>
        <v>19.0mm Fusion-Bonded Epoxy TYPE 7</v>
      </c>
      <c r="M1137" s="1" t="s">
        <v>9472</v>
      </c>
      <c r="N1137" s="1">
        <v>1070139.55</v>
      </c>
      <c r="O1137" s="1">
        <v>1070163.55</v>
      </c>
      <c r="P1137" s="1">
        <v>24</v>
      </c>
      <c r="Q1137" s="1">
        <v>7</v>
      </c>
      <c r="R1137" s="1">
        <v>19</v>
      </c>
      <c r="S1137" s="1" t="s">
        <v>54</v>
      </c>
      <c r="T1137" s="1" t="s">
        <v>659</v>
      </c>
      <c r="V1137" s="1" t="s">
        <v>670</v>
      </c>
      <c r="W1137" s="1">
        <v>0</v>
      </c>
      <c r="X1137" s="1" t="s">
        <v>58</v>
      </c>
    </row>
    <row r="1138" spans="1:24" x14ac:dyDescent="0.2">
      <c r="A1138" s="1">
        <f t="shared" si="68"/>
        <v>1070163.55</v>
      </c>
      <c r="B1138" s="1">
        <f t="shared" si="68"/>
        <v>1070566</v>
      </c>
      <c r="C1138" s="11" t="s">
        <v>52</v>
      </c>
      <c r="D1138" s="12">
        <f>INDEX(families!$A:$A,MATCH(E1138,families!$B:$B,0))</f>
        <v>2</v>
      </c>
      <c r="E1138" s="1" t="str">
        <f t="shared" si="69"/>
        <v>FBE</v>
      </c>
      <c r="F1138" s="1">
        <f t="shared" si="70"/>
        <v>14.7</v>
      </c>
      <c r="G1138" s="1" t="str">
        <f t="shared" si="71"/>
        <v>14.7mm FBE</v>
      </c>
      <c r="H1138" s="1" t="str">
        <f>_xlfn.CONCAT(TEXT(R1138,"0.0"),"mm ",INDEX('Pipe Lookup'!D:D,MATCH('~17 Pipe Segmentation'!S1138,'Pipe Lookup'!C:C,0))," TYPE ",Q1138)</f>
        <v>14.7mm Fusion-Bonded Epoxy TYPE 5</v>
      </c>
      <c r="M1138" s="1" t="s">
        <v>9472</v>
      </c>
      <c r="N1138" s="1">
        <v>1070163.55</v>
      </c>
      <c r="O1138" s="1" t="s">
        <v>9763</v>
      </c>
      <c r="P1138" s="1">
        <v>402.44999999995343</v>
      </c>
      <c r="Q1138" s="1">
        <v>5</v>
      </c>
      <c r="R1138" s="1">
        <v>14.7</v>
      </c>
      <c r="S1138" s="1" t="s">
        <v>54</v>
      </c>
      <c r="T1138" s="1" t="s">
        <v>659</v>
      </c>
      <c r="V1138" s="1" t="s">
        <v>276</v>
      </c>
      <c r="W1138" s="1">
        <v>0</v>
      </c>
      <c r="X1138" s="1" t="s">
        <v>58</v>
      </c>
    </row>
    <row r="1139" spans="1:24" x14ac:dyDescent="0.2">
      <c r="A1139" s="1">
        <f t="shared" si="68"/>
        <v>1070566</v>
      </c>
      <c r="B1139" s="1">
        <f t="shared" si="68"/>
        <v>1070590</v>
      </c>
      <c r="C1139" s="11" t="s">
        <v>52</v>
      </c>
      <c r="D1139" s="12">
        <f>INDEX(families!$A:$A,MATCH(E1139,families!$B:$B,0))</f>
        <v>2</v>
      </c>
      <c r="E1139" s="1" t="str">
        <f t="shared" si="69"/>
        <v>FBE</v>
      </c>
      <c r="F1139" s="1">
        <f t="shared" si="70"/>
        <v>19</v>
      </c>
      <c r="G1139" s="1" t="str">
        <f t="shared" si="71"/>
        <v>19.0mm FBE</v>
      </c>
      <c r="H1139" s="1" t="str">
        <f>_xlfn.CONCAT(TEXT(R1139,"0.0"),"mm ",INDEX('Pipe Lookup'!D:D,MATCH('~17 Pipe Segmentation'!S1139,'Pipe Lookup'!C:C,0))," TYPE ",Q1139)</f>
        <v>19.0mm Fusion-Bonded Epoxy TYPE 7</v>
      </c>
      <c r="M1139" s="1" t="s">
        <v>9472</v>
      </c>
      <c r="N1139" s="1" t="s">
        <v>9763</v>
      </c>
      <c r="O1139" s="1" t="s">
        <v>673</v>
      </c>
      <c r="P1139" s="1">
        <v>24</v>
      </c>
      <c r="Q1139" s="1">
        <v>7</v>
      </c>
      <c r="R1139" s="1">
        <v>19</v>
      </c>
      <c r="S1139" s="1" t="s">
        <v>54</v>
      </c>
      <c r="T1139" s="1" t="s">
        <v>659</v>
      </c>
      <c r="V1139" s="1" t="s">
        <v>9764</v>
      </c>
      <c r="W1139" s="1">
        <v>0</v>
      </c>
      <c r="X1139" s="1" t="s">
        <v>58</v>
      </c>
    </row>
    <row r="1140" spans="1:24" x14ac:dyDescent="0.2">
      <c r="A1140" s="1">
        <f t="shared" si="68"/>
        <v>1070590</v>
      </c>
      <c r="B1140" s="1">
        <f t="shared" si="68"/>
        <v>1070594</v>
      </c>
      <c r="C1140" s="11" t="s">
        <v>52</v>
      </c>
      <c r="D1140" s="12">
        <f>INDEX(families!$A:$A,MATCH(E1140,families!$B:$B,0))</f>
        <v>3</v>
      </c>
      <c r="E1140" s="1" t="str">
        <f t="shared" si="69"/>
        <v>LE</v>
      </c>
      <c r="F1140" s="1">
        <f t="shared" si="70"/>
        <v>19</v>
      </c>
      <c r="G1140" s="1" t="str">
        <f t="shared" si="71"/>
        <v>19.0mm LE</v>
      </c>
      <c r="H1140" s="1" t="str">
        <f>_xlfn.CONCAT(TEXT(R1140,"0.0"),"mm ",INDEX('Pipe Lookup'!D:D,MATCH('~17 Pipe Segmentation'!S1140,'Pipe Lookup'!C:C,0))," TYPE ",Q1140)</f>
        <v>19.0mm Elbow TYPE 26</v>
      </c>
      <c r="M1140" s="1" t="s">
        <v>9472</v>
      </c>
      <c r="N1140" s="1" t="s">
        <v>673</v>
      </c>
      <c r="O1140" s="1" t="s">
        <v>9765</v>
      </c>
      <c r="P1140" s="1">
        <v>4</v>
      </c>
      <c r="Q1140" s="1">
        <v>26</v>
      </c>
      <c r="R1140" s="1">
        <v>19</v>
      </c>
      <c r="S1140" s="1" t="s">
        <v>56</v>
      </c>
      <c r="T1140" s="1" t="s">
        <v>659</v>
      </c>
      <c r="V1140" s="1" t="s">
        <v>9766</v>
      </c>
      <c r="W1140" s="1">
        <v>0</v>
      </c>
      <c r="X1140" s="1" t="s">
        <v>58</v>
      </c>
    </row>
    <row r="1141" spans="1:24" x14ac:dyDescent="0.2">
      <c r="A1141" s="1">
        <f t="shared" si="68"/>
        <v>1070594</v>
      </c>
      <c r="B1141" s="1">
        <f t="shared" si="68"/>
        <v>1070603</v>
      </c>
      <c r="C1141" s="11" t="s">
        <v>52</v>
      </c>
      <c r="D1141" s="12">
        <f>INDEX(families!$A:$A,MATCH(E1141,families!$B:$B,0))</f>
        <v>2</v>
      </c>
      <c r="E1141" s="1" t="str">
        <f t="shared" si="69"/>
        <v>FBE</v>
      </c>
      <c r="F1141" s="1">
        <f t="shared" si="70"/>
        <v>19</v>
      </c>
      <c r="G1141" s="1" t="str">
        <f t="shared" si="71"/>
        <v>19.0mm FBE</v>
      </c>
      <c r="H1141" s="1" t="str">
        <f>_xlfn.CONCAT(TEXT(R1141,"0.0"),"mm ",INDEX('Pipe Lookup'!D:D,MATCH('~17 Pipe Segmentation'!S1141,'Pipe Lookup'!C:C,0))," TYPE ",Q1141)</f>
        <v>19.0mm Fusion-Bonded Epoxy TYPE 7</v>
      </c>
      <c r="M1141" s="1" t="s">
        <v>9472</v>
      </c>
      <c r="N1141" s="1" t="s">
        <v>9765</v>
      </c>
      <c r="O1141" s="1" t="s">
        <v>9767</v>
      </c>
      <c r="P1141" s="1">
        <v>9</v>
      </c>
      <c r="Q1141" s="1">
        <v>7</v>
      </c>
      <c r="R1141" s="1">
        <v>19</v>
      </c>
      <c r="S1141" s="1" t="s">
        <v>54</v>
      </c>
      <c r="T1141" s="1" t="s">
        <v>659</v>
      </c>
      <c r="V1141" s="1" t="s">
        <v>9768</v>
      </c>
      <c r="W1141" s="1">
        <v>0</v>
      </c>
      <c r="X1141" s="1" t="s">
        <v>58</v>
      </c>
    </row>
    <row r="1142" spans="1:24" x14ac:dyDescent="0.2">
      <c r="A1142" s="1">
        <f t="shared" si="68"/>
        <v>1070603</v>
      </c>
      <c r="B1142" s="1">
        <f t="shared" si="68"/>
        <v>1070607</v>
      </c>
      <c r="C1142" s="11" t="s">
        <v>52</v>
      </c>
      <c r="D1142" s="12">
        <f>INDEX(families!$A:$A,MATCH(E1142,families!$B:$B,0))</f>
        <v>3</v>
      </c>
      <c r="E1142" s="1" t="str">
        <f t="shared" si="69"/>
        <v>LE</v>
      </c>
      <c r="F1142" s="1">
        <f t="shared" si="70"/>
        <v>19</v>
      </c>
      <c r="G1142" s="1" t="str">
        <f t="shared" si="71"/>
        <v>19.0mm LE</v>
      </c>
      <c r="H1142" s="1" t="str">
        <f>_xlfn.CONCAT(TEXT(R1142,"0.0"),"mm ",INDEX('Pipe Lookup'!D:D,MATCH('~17 Pipe Segmentation'!S1142,'Pipe Lookup'!C:C,0))," TYPE ",Q1142)</f>
        <v>19.0mm Elbow TYPE 26</v>
      </c>
      <c r="M1142" s="1" t="s">
        <v>9472</v>
      </c>
      <c r="N1142" s="1" t="s">
        <v>9767</v>
      </c>
      <c r="O1142" s="1" t="s">
        <v>9769</v>
      </c>
      <c r="P1142" s="1">
        <v>4</v>
      </c>
      <c r="Q1142" s="1">
        <v>26</v>
      </c>
      <c r="R1142" s="1">
        <v>19</v>
      </c>
      <c r="S1142" s="1" t="s">
        <v>56</v>
      </c>
      <c r="T1142" s="1" t="s">
        <v>659</v>
      </c>
      <c r="V1142" s="1" t="s">
        <v>9770</v>
      </c>
      <c r="W1142" s="1">
        <v>0</v>
      </c>
      <c r="X1142" s="1" t="s">
        <v>58</v>
      </c>
    </row>
    <row r="1143" spans="1:24" x14ac:dyDescent="0.2">
      <c r="A1143" s="1">
        <f t="shared" si="68"/>
        <v>1070607</v>
      </c>
      <c r="B1143" s="1">
        <f t="shared" si="68"/>
        <v>1070655</v>
      </c>
      <c r="C1143" s="11" t="s">
        <v>52</v>
      </c>
      <c r="D1143" s="12">
        <f>INDEX(families!$A:$A,MATCH(E1143,families!$B:$B,0))</f>
        <v>2</v>
      </c>
      <c r="E1143" s="1" t="str">
        <f t="shared" si="69"/>
        <v>FBE</v>
      </c>
      <c r="F1143" s="1">
        <f t="shared" si="70"/>
        <v>19</v>
      </c>
      <c r="G1143" s="1" t="str">
        <f t="shared" si="71"/>
        <v>19.0mm FBE</v>
      </c>
      <c r="H1143" s="1" t="str">
        <f>_xlfn.CONCAT(TEXT(R1143,"0.0"),"mm ",INDEX('Pipe Lookup'!D:D,MATCH('~17 Pipe Segmentation'!S1143,'Pipe Lookup'!C:C,0))," TYPE ",Q1143)</f>
        <v>19.0mm Fusion-Bonded Epoxy TYPE 7</v>
      </c>
      <c r="M1143" s="1" t="s">
        <v>9472</v>
      </c>
      <c r="N1143" s="1" t="s">
        <v>9769</v>
      </c>
      <c r="O1143" s="1" t="s">
        <v>9771</v>
      </c>
      <c r="P1143" s="1">
        <v>48</v>
      </c>
      <c r="Q1143" s="1">
        <v>7</v>
      </c>
      <c r="R1143" s="1">
        <v>19</v>
      </c>
      <c r="S1143" s="1" t="s">
        <v>54</v>
      </c>
      <c r="T1143" s="1" t="s">
        <v>659</v>
      </c>
      <c r="V1143" s="1" t="s">
        <v>9772</v>
      </c>
      <c r="W1143" s="1">
        <v>0</v>
      </c>
      <c r="X1143" s="1" t="s">
        <v>58</v>
      </c>
    </row>
    <row r="1144" spans="1:24" x14ac:dyDescent="0.2">
      <c r="A1144" s="1">
        <f t="shared" si="68"/>
        <v>1070655</v>
      </c>
      <c r="B1144" s="1">
        <f t="shared" si="68"/>
        <v>1070767</v>
      </c>
      <c r="C1144" s="11" t="s">
        <v>52</v>
      </c>
      <c r="D1144" s="12">
        <f>INDEX(families!$A:$A,MATCH(E1144,families!$B:$B,0))</f>
        <v>2</v>
      </c>
      <c r="E1144" s="1" t="str">
        <f t="shared" si="69"/>
        <v>FBE</v>
      </c>
      <c r="F1144" s="1">
        <f t="shared" si="70"/>
        <v>14.7</v>
      </c>
      <c r="G1144" s="1" t="str">
        <f t="shared" si="71"/>
        <v>14.7mm FBE</v>
      </c>
      <c r="H1144" s="1" t="str">
        <f>_xlfn.CONCAT(TEXT(R1144,"0.0"),"mm ",INDEX('Pipe Lookup'!D:D,MATCH('~17 Pipe Segmentation'!S1144,'Pipe Lookup'!C:C,0))," TYPE ",Q1144)</f>
        <v>14.7mm Fusion-Bonded Epoxy TYPE 5</v>
      </c>
      <c r="M1144" s="1" t="s">
        <v>9472</v>
      </c>
      <c r="N1144" s="1" t="s">
        <v>9771</v>
      </c>
      <c r="O1144" s="1" t="s">
        <v>678</v>
      </c>
      <c r="P1144" s="1">
        <v>112</v>
      </c>
      <c r="Q1144" s="1">
        <v>5</v>
      </c>
      <c r="R1144" s="1">
        <v>14.7</v>
      </c>
      <c r="S1144" s="1" t="s">
        <v>54</v>
      </c>
      <c r="T1144" s="1" t="s">
        <v>659</v>
      </c>
      <c r="W1144" s="1">
        <v>0</v>
      </c>
      <c r="X1144" s="1" t="s">
        <v>58</v>
      </c>
    </row>
    <row r="1145" spans="1:24" x14ac:dyDescent="0.2">
      <c r="A1145" s="1">
        <f t="shared" si="68"/>
        <v>1070767</v>
      </c>
      <c r="B1145" s="1">
        <f t="shared" si="68"/>
        <v>1070772</v>
      </c>
      <c r="C1145" s="11" t="s">
        <v>52</v>
      </c>
      <c r="D1145" s="12">
        <f>INDEX(families!$A:$A,MATCH(E1145,families!$B:$B,0))</f>
        <v>3</v>
      </c>
      <c r="E1145" s="1" t="str">
        <f t="shared" si="69"/>
        <v>LE</v>
      </c>
      <c r="F1145" s="1">
        <f t="shared" si="70"/>
        <v>14.7</v>
      </c>
      <c r="G1145" s="1" t="str">
        <f t="shared" si="71"/>
        <v>14.7mm LE</v>
      </c>
      <c r="H1145" s="1" t="str">
        <f>_xlfn.CONCAT(TEXT(R1145,"0.0"),"mm ",INDEX('Pipe Lookup'!D:D,MATCH('~17 Pipe Segmentation'!S1145,'Pipe Lookup'!C:C,0))," TYPE ",Q1145)</f>
        <v>14.7mm Elbow TYPE 22</v>
      </c>
      <c r="M1145" s="1" t="s">
        <v>9472</v>
      </c>
      <c r="N1145" s="1" t="s">
        <v>678</v>
      </c>
      <c r="O1145" s="1" t="s">
        <v>679</v>
      </c>
      <c r="P1145" s="1">
        <v>5</v>
      </c>
      <c r="Q1145" s="1">
        <v>22</v>
      </c>
      <c r="R1145" s="1">
        <v>14.7</v>
      </c>
      <c r="S1145" s="1" t="s">
        <v>56</v>
      </c>
      <c r="T1145" s="1" t="s">
        <v>659</v>
      </c>
      <c r="V1145" s="1" t="s">
        <v>680</v>
      </c>
      <c r="W1145" s="1">
        <v>0</v>
      </c>
      <c r="X1145" s="1" t="s">
        <v>58</v>
      </c>
    </row>
    <row r="1146" spans="1:24" x14ac:dyDescent="0.2">
      <c r="A1146" s="1">
        <f t="shared" si="68"/>
        <v>1070772</v>
      </c>
      <c r="B1146" s="1">
        <f t="shared" si="68"/>
        <v>1070775</v>
      </c>
      <c r="C1146" s="11" t="s">
        <v>52</v>
      </c>
      <c r="D1146" s="12">
        <f>INDEX(families!$A:$A,MATCH(E1146,families!$B:$B,0))</f>
        <v>3</v>
      </c>
      <c r="E1146" s="1" t="str">
        <f t="shared" si="69"/>
        <v>LE</v>
      </c>
      <c r="F1146" s="1">
        <f t="shared" si="70"/>
        <v>14.7</v>
      </c>
      <c r="G1146" s="1" t="str">
        <f t="shared" si="71"/>
        <v>14.7mm LE</v>
      </c>
      <c r="H1146" s="1" t="str">
        <f>_xlfn.CONCAT(TEXT(R1146,"0.0"),"mm ",INDEX('Pipe Lookup'!D:D,MATCH('~17 Pipe Segmentation'!S1146,'Pipe Lookup'!C:C,0))," TYPE ",Q1146)</f>
        <v>14.7mm Elbow TYPE 22</v>
      </c>
      <c r="M1146" s="1" t="s">
        <v>9472</v>
      </c>
      <c r="N1146" s="1" t="s">
        <v>679</v>
      </c>
      <c r="O1146" s="1" t="s">
        <v>681</v>
      </c>
      <c r="P1146" s="1">
        <v>3</v>
      </c>
      <c r="Q1146" s="1">
        <v>22</v>
      </c>
      <c r="R1146" s="1">
        <v>14.7</v>
      </c>
      <c r="S1146" s="1" t="s">
        <v>56</v>
      </c>
      <c r="T1146" s="1" t="s">
        <v>659</v>
      </c>
      <c r="V1146" s="1" t="s">
        <v>682</v>
      </c>
      <c r="W1146" s="1">
        <v>0</v>
      </c>
      <c r="X1146" s="1" t="s">
        <v>84</v>
      </c>
    </row>
    <row r="1147" spans="1:24" x14ac:dyDescent="0.2">
      <c r="A1147" s="1">
        <f t="shared" si="68"/>
        <v>1070772</v>
      </c>
      <c r="B1147" s="1">
        <f t="shared" si="68"/>
        <v>1070776</v>
      </c>
      <c r="C1147" s="11" t="s">
        <v>52</v>
      </c>
      <c r="D1147" s="12">
        <f>INDEX(families!$A:$A,MATCH(E1147,families!$B:$B,0))</f>
        <v>3</v>
      </c>
      <c r="E1147" s="1" t="str">
        <f t="shared" si="69"/>
        <v>LE</v>
      </c>
      <c r="F1147" s="1">
        <f t="shared" si="70"/>
        <v>14.7</v>
      </c>
      <c r="G1147" s="1" t="str">
        <f t="shared" si="71"/>
        <v>14.7mm LE</v>
      </c>
      <c r="H1147" s="1" t="str">
        <f>_xlfn.CONCAT(TEXT(R1147,"0.0"),"mm ",INDEX('Pipe Lookup'!D:D,MATCH('~17 Pipe Segmentation'!S1147,'Pipe Lookup'!C:C,0))," TYPE ",Q1147)</f>
        <v>14.7mm Elbow TYPE 22</v>
      </c>
      <c r="M1147" s="1" t="s">
        <v>9472</v>
      </c>
      <c r="N1147" s="1">
        <v>1070772</v>
      </c>
      <c r="O1147" s="1">
        <v>1070776</v>
      </c>
      <c r="P1147" s="1">
        <v>4</v>
      </c>
      <c r="Q1147" s="1">
        <v>22</v>
      </c>
      <c r="R1147" s="1">
        <v>14.7</v>
      </c>
      <c r="S1147" s="1" t="s">
        <v>56</v>
      </c>
      <c r="T1147" s="1" t="s">
        <v>659</v>
      </c>
      <c r="V1147" s="1" t="s">
        <v>273</v>
      </c>
      <c r="W1147" s="1" t="s">
        <v>173</v>
      </c>
      <c r="X1147" s="1" t="s">
        <v>84</v>
      </c>
    </row>
    <row r="1148" spans="1:24" x14ac:dyDescent="0.2">
      <c r="A1148" s="1">
        <f t="shared" si="68"/>
        <v>1070776</v>
      </c>
      <c r="B1148" s="1">
        <f t="shared" si="68"/>
        <v>1070900</v>
      </c>
      <c r="C1148" s="11" t="s">
        <v>52</v>
      </c>
      <c r="D1148" s="12">
        <f>INDEX(families!$A:$A,MATCH(E1148,families!$B:$B,0))</f>
        <v>2</v>
      </c>
      <c r="E1148" s="1" t="str">
        <f t="shared" si="69"/>
        <v>FBE</v>
      </c>
      <c r="F1148" s="1">
        <f t="shared" si="70"/>
        <v>14.7</v>
      </c>
      <c r="G1148" s="1" t="str">
        <f t="shared" si="71"/>
        <v>14.7mm FBE</v>
      </c>
      <c r="H1148" s="1" t="str">
        <f>_xlfn.CONCAT(TEXT(R1148,"0.0"),"mm ",INDEX('Pipe Lookup'!D:D,MATCH('~17 Pipe Segmentation'!S1148,'Pipe Lookup'!C:C,0))," TYPE ",Q1148)</f>
        <v>14.7mm Fusion-Bonded Epoxy TYPE 5</v>
      </c>
      <c r="M1148" s="1" t="s">
        <v>9472</v>
      </c>
      <c r="N1148" s="1">
        <v>1070776</v>
      </c>
      <c r="O1148" s="1">
        <v>1070900</v>
      </c>
      <c r="P1148" s="1">
        <v>124</v>
      </c>
      <c r="Q1148" s="1">
        <v>5</v>
      </c>
      <c r="R1148" s="1">
        <v>14.7</v>
      </c>
      <c r="S1148" s="1" t="s">
        <v>54</v>
      </c>
      <c r="T1148" s="1" t="s">
        <v>659</v>
      </c>
      <c r="W1148" s="1">
        <v>0</v>
      </c>
      <c r="X1148" s="1" t="s">
        <v>58</v>
      </c>
    </row>
    <row r="1149" spans="1:24" x14ac:dyDescent="0.2">
      <c r="A1149" s="1">
        <f t="shared" si="68"/>
        <v>1070900</v>
      </c>
      <c r="B1149" s="1">
        <f t="shared" si="68"/>
        <v>1071795.6299999999</v>
      </c>
      <c r="C1149" s="11" t="s">
        <v>52</v>
      </c>
      <c r="D1149" s="12">
        <f>INDEX(families!$A:$A,MATCH(E1149,families!$B:$B,0))</f>
        <v>2</v>
      </c>
      <c r="E1149" s="1" t="str">
        <f t="shared" si="69"/>
        <v>FBE</v>
      </c>
      <c r="F1149" s="1">
        <f t="shared" si="70"/>
        <v>14.7</v>
      </c>
      <c r="G1149" s="1" t="str">
        <f t="shared" si="71"/>
        <v>14.7mm FBE</v>
      </c>
      <c r="H1149" s="1" t="str">
        <f>_xlfn.CONCAT(TEXT(R1149,"0.0"),"mm ",INDEX('Pipe Lookup'!D:D,MATCH('~17 Pipe Segmentation'!S1149,'Pipe Lookup'!C:C,0))," TYPE ",Q1149)</f>
        <v>14.7mm Fusion-Bonded Epoxy TYPE 5</v>
      </c>
      <c r="M1149" s="1" t="s">
        <v>9472</v>
      </c>
      <c r="N1149" s="1">
        <v>1070900</v>
      </c>
      <c r="O1149" s="1">
        <v>1071795.6299999999</v>
      </c>
      <c r="P1149" s="1">
        <v>895.62999999988824</v>
      </c>
      <c r="Q1149" s="1">
        <v>5</v>
      </c>
      <c r="R1149" s="1">
        <v>14.7</v>
      </c>
      <c r="S1149" s="1" t="s">
        <v>54</v>
      </c>
      <c r="T1149" s="1" t="s">
        <v>683</v>
      </c>
      <c r="W1149" s="1">
        <v>0</v>
      </c>
      <c r="X1149" s="1" t="s">
        <v>58</v>
      </c>
    </row>
    <row r="1150" spans="1:24" x14ac:dyDescent="0.2">
      <c r="A1150" s="1">
        <f t="shared" si="68"/>
        <v>1071795.6299999999</v>
      </c>
      <c r="B1150" s="1">
        <f t="shared" si="68"/>
        <v>1071799.83</v>
      </c>
      <c r="C1150" s="11" t="s">
        <v>52</v>
      </c>
      <c r="D1150" s="12">
        <f>INDEX(families!$A:$A,MATCH(E1150,families!$B:$B,0))</f>
        <v>3</v>
      </c>
      <c r="E1150" s="1" t="str">
        <f t="shared" si="69"/>
        <v>LE</v>
      </c>
      <c r="F1150" s="1">
        <f t="shared" si="70"/>
        <v>14.7</v>
      </c>
      <c r="G1150" s="1" t="str">
        <f t="shared" si="71"/>
        <v>14.7mm LE</v>
      </c>
      <c r="H1150" s="1" t="str">
        <f>_xlfn.CONCAT(TEXT(R1150,"0.0"),"mm ",INDEX('Pipe Lookup'!D:D,MATCH('~17 Pipe Segmentation'!S1150,'Pipe Lookup'!C:C,0))," TYPE ",Q1150)</f>
        <v>14.7mm Elbow TYPE 22</v>
      </c>
      <c r="M1150" s="1" t="s">
        <v>9472</v>
      </c>
      <c r="N1150" s="1">
        <v>1071795.6299999999</v>
      </c>
      <c r="O1150" s="1">
        <v>1071799.83</v>
      </c>
      <c r="P1150" s="1">
        <v>4.2000000001862645</v>
      </c>
      <c r="Q1150" s="1">
        <v>22</v>
      </c>
      <c r="R1150" s="1">
        <v>14.7</v>
      </c>
      <c r="S1150" s="1" t="s">
        <v>56</v>
      </c>
      <c r="T1150" s="1" t="s">
        <v>683</v>
      </c>
      <c r="V1150" s="1" t="s">
        <v>684</v>
      </c>
      <c r="W1150" s="1">
        <v>0</v>
      </c>
      <c r="X1150" s="1" t="s">
        <v>58</v>
      </c>
    </row>
    <row r="1151" spans="1:24" x14ac:dyDescent="0.2">
      <c r="A1151" s="1">
        <f t="shared" si="68"/>
        <v>1071799.83</v>
      </c>
      <c r="B1151" s="1">
        <f t="shared" si="68"/>
        <v>1072145.3899999999</v>
      </c>
      <c r="C1151" s="11" t="s">
        <v>52</v>
      </c>
      <c r="D1151" s="12">
        <f>INDEX(families!$A:$A,MATCH(E1151,families!$B:$B,0))</f>
        <v>2</v>
      </c>
      <c r="E1151" s="1" t="str">
        <f t="shared" si="69"/>
        <v>FBE</v>
      </c>
      <c r="F1151" s="1">
        <f t="shared" si="70"/>
        <v>14.7</v>
      </c>
      <c r="G1151" s="1" t="str">
        <f t="shared" si="71"/>
        <v>14.7mm FBE</v>
      </c>
      <c r="H1151" s="1" t="str">
        <f>_xlfn.CONCAT(TEXT(R1151,"0.0"),"mm ",INDEX('Pipe Lookup'!D:D,MATCH('~17 Pipe Segmentation'!S1151,'Pipe Lookup'!C:C,0))," TYPE ",Q1151)</f>
        <v>14.7mm Fusion-Bonded Epoxy TYPE 5</v>
      </c>
      <c r="M1151" s="1" t="s">
        <v>9472</v>
      </c>
      <c r="N1151" s="1">
        <v>1071799.83</v>
      </c>
      <c r="O1151" s="1">
        <v>1072145.3899999999</v>
      </c>
      <c r="P1151" s="1">
        <v>345.55999999982305</v>
      </c>
      <c r="Q1151" s="1">
        <v>5</v>
      </c>
      <c r="R1151" s="1">
        <v>14.7</v>
      </c>
      <c r="S1151" s="1" t="s">
        <v>54</v>
      </c>
      <c r="T1151" s="1" t="s">
        <v>683</v>
      </c>
      <c r="W1151" s="1">
        <v>0</v>
      </c>
      <c r="X1151" s="1" t="s">
        <v>58</v>
      </c>
    </row>
    <row r="1152" spans="1:24" x14ac:dyDescent="0.2">
      <c r="A1152" s="1">
        <f t="shared" si="68"/>
        <v>1072145.3899999999</v>
      </c>
      <c r="B1152" s="1">
        <f t="shared" si="68"/>
        <v>1072169.3899999999</v>
      </c>
      <c r="C1152" s="11" t="s">
        <v>52</v>
      </c>
      <c r="D1152" s="12">
        <f>INDEX(families!$A:$A,MATCH(E1152,families!$B:$B,0))</f>
        <v>2</v>
      </c>
      <c r="E1152" s="1" t="str">
        <f t="shared" si="69"/>
        <v>FBE</v>
      </c>
      <c r="F1152" s="1">
        <f t="shared" si="70"/>
        <v>19</v>
      </c>
      <c r="G1152" s="1" t="str">
        <f t="shared" si="71"/>
        <v>19.0mm FBE</v>
      </c>
      <c r="H1152" s="1" t="str">
        <f>_xlfn.CONCAT(TEXT(R1152,"0.0"),"mm ",INDEX('Pipe Lookup'!D:D,MATCH('~17 Pipe Segmentation'!S1152,'Pipe Lookup'!C:C,0))," TYPE ",Q1152)</f>
        <v>19.0mm Fusion-Bonded Epoxy TYPE 7</v>
      </c>
      <c r="M1152" s="1" t="s">
        <v>9472</v>
      </c>
      <c r="N1152" s="1">
        <v>1072145.3899999999</v>
      </c>
      <c r="O1152" s="1">
        <v>1072169.3899999999</v>
      </c>
      <c r="P1152" s="1">
        <v>24</v>
      </c>
      <c r="Q1152" s="1">
        <v>7</v>
      </c>
      <c r="R1152" s="1">
        <v>19</v>
      </c>
      <c r="S1152" s="1" t="s">
        <v>54</v>
      </c>
      <c r="T1152" s="1" t="s">
        <v>683</v>
      </c>
      <c r="W1152" s="1">
        <v>0</v>
      </c>
      <c r="X1152" s="1" t="s">
        <v>58</v>
      </c>
    </row>
    <row r="1153" spans="1:24" x14ac:dyDescent="0.2">
      <c r="A1153" s="1">
        <f t="shared" si="68"/>
        <v>1072169.3899999999</v>
      </c>
      <c r="B1153" s="1">
        <f t="shared" si="68"/>
        <v>1072173.99</v>
      </c>
      <c r="C1153" s="11" t="s">
        <v>52</v>
      </c>
      <c r="D1153" s="12">
        <f>INDEX(families!$A:$A,MATCH(E1153,families!$B:$B,0))</f>
        <v>3</v>
      </c>
      <c r="E1153" s="1" t="str">
        <f t="shared" si="69"/>
        <v>LE</v>
      </c>
      <c r="F1153" s="1">
        <f t="shared" si="70"/>
        <v>19</v>
      </c>
      <c r="G1153" s="1" t="str">
        <f t="shared" si="71"/>
        <v>19.0mm LE</v>
      </c>
      <c r="H1153" s="1" t="str">
        <f>_xlfn.CONCAT(TEXT(R1153,"0.0"),"mm ",INDEX('Pipe Lookup'!D:D,MATCH('~17 Pipe Segmentation'!S1153,'Pipe Lookup'!C:C,0))," TYPE ",Q1153)</f>
        <v>19.0mm Elbow TYPE 26</v>
      </c>
      <c r="M1153" s="1" t="s">
        <v>9472</v>
      </c>
      <c r="N1153" s="1">
        <v>1072169.3899999999</v>
      </c>
      <c r="O1153" s="1">
        <v>1072173.99</v>
      </c>
      <c r="P1153" s="1">
        <v>4.6000000000931323</v>
      </c>
      <c r="Q1153" s="1">
        <v>26</v>
      </c>
      <c r="R1153" s="1">
        <v>19</v>
      </c>
      <c r="S1153" s="1" t="s">
        <v>56</v>
      </c>
      <c r="T1153" s="1" t="s">
        <v>683</v>
      </c>
      <c r="V1153" s="1" t="s">
        <v>685</v>
      </c>
      <c r="W1153" s="1">
        <v>0</v>
      </c>
      <c r="X1153" s="1" t="s">
        <v>58</v>
      </c>
    </row>
    <row r="1154" spans="1:24" x14ac:dyDescent="0.2">
      <c r="A1154" s="1">
        <f t="shared" ref="A1154:B1192" si="72">IF(OR(AND(ISNUMBER(N1154),N1154&gt;0),ISNUMBER(SEARCH("+",N1154))),IF(NOT(ISNUMBER(N1154)),1000*LEFT(N1154,SEARCH("+",N1154)-1)+MID(N1154,SEARCH("+",N1154)+1,3)+RIGHT(N1154,3),N1154),"")</f>
        <v>1072173.99</v>
      </c>
      <c r="B1154" s="1">
        <f t="shared" si="72"/>
        <v>1072197.99</v>
      </c>
      <c r="C1154" s="11" t="s">
        <v>52</v>
      </c>
      <c r="D1154" s="12">
        <f>INDEX(families!$A:$A,MATCH(E1154,families!$B:$B,0))</f>
        <v>2</v>
      </c>
      <c r="E1154" s="1" t="str">
        <f t="shared" si="69"/>
        <v>FBE</v>
      </c>
      <c r="F1154" s="1">
        <f t="shared" si="70"/>
        <v>19</v>
      </c>
      <c r="G1154" s="1" t="str">
        <f t="shared" si="71"/>
        <v>19.0mm FBE</v>
      </c>
      <c r="H1154" s="1" t="str">
        <f>_xlfn.CONCAT(TEXT(R1154,"0.0"),"mm ",INDEX('Pipe Lookup'!D:D,MATCH('~17 Pipe Segmentation'!S1154,'Pipe Lookup'!C:C,0))," TYPE ",Q1154)</f>
        <v>19.0mm Fusion-Bonded Epoxy TYPE 7</v>
      </c>
      <c r="M1154" s="1" t="s">
        <v>9472</v>
      </c>
      <c r="N1154" s="1">
        <v>1072173.99</v>
      </c>
      <c r="O1154" s="1">
        <v>1072197.99</v>
      </c>
      <c r="P1154" s="1">
        <v>24</v>
      </c>
      <c r="Q1154" s="1">
        <v>7</v>
      </c>
      <c r="R1154" s="1">
        <v>19</v>
      </c>
      <c r="S1154" s="1" t="s">
        <v>54</v>
      </c>
      <c r="T1154" s="1" t="s">
        <v>683</v>
      </c>
      <c r="W1154" s="1">
        <v>0</v>
      </c>
      <c r="X1154" s="1" t="s">
        <v>58</v>
      </c>
    </row>
    <row r="1155" spans="1:24" x14ac:dyDescent="0.2">
      <c r="A1155" s="1">
        <f t="shared" si="72"/>
        <v>1072197.99</v>
      </c>
      <c r="B1155" s="1">
        <f t="shared" si="72"/>
        <v>1072454</v>
      </c>
      <c r="C1155" s="11" t="s">
        <v>52</v>
      </c>
      <c r="D1155" s="12">
        <f>INDEX(families!$A:$A,MATCH(E1155,families!$B:$B,0))</f>
        <v>2</v>
      </c>
      <c r="E1155" s="1" t="str">
        <f t="shared" ref="E1155:E1193" si="73">TRIM(LEFT(S1155,3))</f>
        <v>FBE</v>
      </c>
      <c r="F1155" s="1">
        <f t="shared" ref="F1155:F1193" si="74">R1155</f>
        <v>14.7</v>
      </c>
      <c r="G1155" s="1" t="str">
        <f t="shared" ref="G1155:G1193" si="75">_xlfn.CONCAT(TEXT(R1155,"0.0"),"mm ",S1155)</f>
        <v>14.7mm FBE</v>
      </c>
      <c r="H1155" s="1" t="str">
        <f>_xlfn.CONCAT(TEXT(R1155,"0.0"),"mm ",INDEX('Pipe Lookup'!D:D,MATCH('~17 Pipe Segmentation'!S1155,'Pipe Lookup'!C:C,0))," TYPE ",Q1155)</f>
        <v>14.7mm Fusion-Bonded Epoxy TYPE 5</v>
      </c>
      <c r="M1155" s="1" t="s">
        <v>9472</v>
      </c>
      <c r="N1155" s="1">
        <v>1072197.99</v>
      </c>
      <c r="O1155" s="1">
        <v>1072454</v>
      </c>
      <c r="P1155" s="1">
        <v>256.01000000000931</v>
      </c>
      <c r="Q1155" s="1">
        <v>5</v>
      </c>
      <c r="R1155" s="1">
        <v>14.7</v>
      </c>
      <c r="S1155" s="1" t="s">
        <v>54</v>
      </c>
      <c r="T1155" s="1" t="s">
        <v>683</v>
      </c>
      <c r="W1155" s="1">
        <v>0</v>
      </c>
      <c r="X1155" s="1" t="s">
        <v>58</v>
      </c>
    </row>
    <row r="1156" spans="1:24" x14ac:dyDescent="0.2">
      <c r="A1156" s="1">
        <f t="shared" si="72"/>
        <v>1072454</v>
      </c>
      <c r="B1156" s="1">
        <f t="shared" si="72"/>
        <v>1072455</v>
      </c>
      <c r="C1156" s="11" t="s">
        <v>52</v>
      </c>
      <c r="D1156" s="12">
        <f>INDEX(families!$A:$A,MATCH(E1156,families!$B:$B,0))</f>
        <v>3</v>
      </c>
      <c r="E1156" s="1" t="str">
        <f t="shared" si="73"/>
        <v>LE</v>
      </c>
      <c r="F1156" s="1">
        <f t="shared" si="74"/>
        <v>14.7</v>
      </c>
      <c r="G1156" s="1" t="str">
        <f t="shared" si="75"/>
        <v>14.7mm LE</v>
      </c>
      <c r="H1156" s="1" t="str">
        <f>_xlfn.CONCAT(TEXT(R1156,"0.0"),"mm ",INDEX('Pipe Lookup'!D:D,MATCH('~17 Pipe Segmentation'!S1156,'Pipe Lookup'!C:C,0))," TYPE ",Q1156)</f>
        <v>14.7mm Elbow TYPE 22</v>
      </c>
      <c r="M1156" s="1" t="s">
        <v>9472</v>
      </c>
      <c r="N1156" s="1">
        <v>1072454</v>
      </c>
      <c r="O1156" s="1">
        <v>1072455</v>
      </c>
      <c r="P1156" s="1">
        <v>1</v>
      </c>
      <c r="Q1156" s="1">
        <v>22</v>
      </c>
      <c r="R1156" s="1">
        <v>14.7</v>
      </c>
      <c r="S1156" s="1" t="s">
        <v>56</v>
      </c>
      <c r="T1156" s="1" t="s">
        <v>683</v>
      </c>
      <c r="V1156" s="1" t="s">
        <v>686</v>
      </c>
      <c r="W1156" s="1">
        <v>0</v>
      </c>
      <c r="X1156" s="1" t="s">
        <v>58</v>
      </c>
    </row>
    <row r="1157" spans="1:24" x14ac:dyDescent="0.2">
      <c r="A1157" s="1">
        <f t="shared" si="72"/>
        <v>1072455</v>
      </c>
      <c r="B1157" s="1">
        <f t="shared" si="72"/>
        <v>1072458</v>
      </c>
      <c r="C1157" s="11" t="s">
        <v>52</v>
      </c>
      <c r="D1157" s="12">
        <f>INDEX(families!$A:$A,MATCH(E1157,families!$B:$B,0))</f>
        <v>3</v>
      </c>
      <c r="E1157" s="1" t="str">
        <f t="shared" si="73"/>
        <v>LE</v>
      </c>
      <c r="F1157" s="1">
        <f t="shared" si="74"/>
        <v>14.7</v>
      </c>
      <c r="G1157" s="1" t="str">
        <f t="shared" si="75"/>
        <v>14.7mm LE</v>
      </c>
      <c r="H1157" s="1" t="str">
        <f>_xlfn.CONCAT(TEXT(R1157,"0.0"),"mm ",INDEX('Pipe Lookup'!D:D,MATCH('~17 Pipe Segmentation'!S1157,'Pipe Lookup'!C:C,0))," TYPE ",Q1157)</f>
        <v>14.7mm Elbow TYPE 22</v>
      </c>
      <c r="M1157" s="1" t="s">
        <v>9472</v>
      </c>
      <c r="N1157" s="1">
        <v>1072455</v>
      </c>
      <c r="O1157" s="1" t="s">
        <v>687</v>
      </c>
      <c r="P1157" s="1">
        <v>3</v>
      </c>
      <c r="Q1157" s="1">
        <v>22</v>
      </c>
      <c r="R1157" s="1">
        <v>14.7</v>
      </c>
      <c r="S1157" s="1" t="s">
        <v>56</v>
      </c>
      <c r="T1157" s="1" t="s">
        <v>683</v>
      </c>
      <c r="V1157" s="1" t="s">
        <v>688</v>
      </c>
      <c r="W1157" s="1">
        <v>0</v>
      </c>
      <c r="X1157" s="1" t="s">
        <v>84</v>
      </c>
    </row>
    <row r="1158" spans="1:24" x14ac:dyDescent="0.2">
      <c r="A1158" s="1">
        <f t="shared" si="72"/>
        <v>1072458</v>
      </c>
      <c r="B1158" s="1">
        <f t="shared" si="72"/>
        <v>1072475</v>
      </c>
      <c r="C1158" s="11" t="s">
        <v>52</v>
      </c>
      <c r="D1158" s="12">
        <f>INDEX(families!$A:$A,MATCH(E1158,families!$B:$B,0))</f>
        <v>2</v>
      </c>
      <c r="E1158" s="1" t="str">
        <f t="shared" si="73"/>
        <v>FBE</v>
      </c>
      <c r="F1158" s="1">
        <f t="shared" si="74"/>
        <v>14.7</v>
      </c>
      <c r="G1158" s="1" t="str">
        <f t="shared" si="75"/>
        <v>14.7mm FBE</v>
      </c>
      <c r="H1158" s="1" t="str">
        <f>_xlfn.CONCAT(TEXT(R1158,"0.0"),"mm ",INDEX('Pipe Lookup'!D:D,MATCH('~17 Pipe Segmentation'!S1158,'Pipe Lookup'!C:C,0))," TYPE ",Q1158)</f>
        <v>14.7mm Fusion-Bonded Epoxy TYPE 5</v>
      </c>
      <c r="M1158" s="1" t="s">
        <v>9472</v>
      </c>
      <c r="N1158" s="1" t="s">
        <v>687</v>
      </c>
      <c r="O1158" s="1" t="s">
        <v>689</v>
      </c>
      <c r="P1158" s="1">
        <v>17</v>
      </c>
      <c r="Q1158" s="1">
        <v>5</v>
      </c>
      <c r="R1158" s="1">
        <v>14.7</v>
      </c>
      <c r="S1158" s="1" t="s">
        <v>54</v>
      </c>
      <c r="T1158" s="1" t="s">
        <v>683</v>
      </c>
      <c r="W1158" s="1">
        <v>0</v>
      </c>
      <c r="X1158" s="1" t="s">
        <v>58</v>
      </c>
    </row>
    <row r="1159" spans="1:24" x14ac:dyDescent="0.2">
      <c r="A1159" s="1">
        <f t="shared" si="72"/>
        <v>1072475</v>
      </c>
      <c r="B1159" s="1">
        <f t="shared" si="72"/>
        <v>1072479</v>
      </c>
      <c r="C1159" s="11" t="s">
        <v>52</v>
      </c>
      <c r="D1159" s="12">
        <f>INDEX(families!$A:$A,MATCH(E1159,families!$B:$B,0))</f>
        <v>3</v>
      </c>
      <c r="E1159" s="1" t="str">
        <f t="shared" si="73"/>
        <v>LE</v>
      </c>
      <c r="F1159" s="1">
        <f t="shared" si="74"/>
        <v>14.7</v>
      </c>
      <c r="G1159" s="1" t="str">
        <f t="shared" si="75"/>
        <v>14.7mm LE</v>
      </c>
      <c r="H1159" s="1" t="str">
        <f>_xlfn.CONCAT(TEXT(R1159,"0.0"),"mm ",INDEX('Pipe Lookup'!D:D,MATCH('~17 Pipe Segmentation'!S1159,'Pipe Lookup'!C:C,0))," TYPE ",Q1159)</f>
        <v>14.7mm Elbow TYPE 22</v>
      </c>
      <c r="M1159" s="1" t="s">
        <v>9472</v>
      </c>
      <c r="N1159" s="1" t="s">
        <v>689</v>
      </c>
      <c r="O1159" s="1" t="s">
        <v>690</v>
      </c>
      <c r="P1159" s="1">
        <v>4</v>
      </c>
      <c r="Q1159" s="1">
        <v>22</v>
      </c>
      <c r="R1159" s="1">
        <v>14.7</v>
      </c>
      <c r="S1159" s="1" t="s">
        <v>56</v>
      </c>
      <c r="T1159" s="1" t="s">
        <v>683</v>
      </c>
      <c r="V1159" s="1" t="s">
        <v>691</v>
      </c>
      <c r="W1159" s="1">
        <v>0</v>
      </c>
      <c r="X1159" s="1" t="s">
        <v>58</v>
      </c>
    </row>
    <row r="1160" spans="1:24" x14ac:dyDescent="0.2">
      <c r="A1160" s="1">
        <f t="shared" si="72"/>
        <v>1072479</v>
      </c>
      <c r="B1160" s="1">
        <f t="shared" si="72"/>
        <v>1072676</v>
      </c>
      <c r="C1160" s="11" t="s">
        <v>52</v>
      </c>
      <c r="D1160" s="12">
        <f>INDEX(families!$A:$A,MATCH(E1160,families!$B:$B,0))</f>
        <v>2</v>
      </c>
      <c r="E1160" s="1" t="str">
        <f t="shared" si="73"/>
        <v>FBE</v>
      </c>
      <c r="F1160" s="1">
        <f t="shared" si="74"/>
        <v>14.7</v>
      </c>
      <c r="G1160" s="1" t="str">
        <f t="shared" si="75"/>
        <v>14.7mm FBE</v>
      </c>
      <c r="H1160" s="1" t="str">
        <f>_xlfn.CONCAT(TEXT(R1160,"0.0"),"mm ",INDEX('Pipe Lookup'!D:D,MATCH('~17 Pipe Segmentation'!S1160,'Pipe Lookup'!C:C,0))," TYPE ",Q1160)</f>
        <v>14.7mm Fusion-Bonded Epoxy TYPE 5</v>
      </c>
      <c r="M1160" s="1" t="s">
        <v>9472</v>
      </c>
      <c r="N1160" s="1" t="s">
        <v>690</v>
      </c>
      <c r="O1160" s="1" t="s">
        <v>692</v>
      </c>
      <c r="P1160" s="1">
        <v>197</v>
      </c>
      <c r="Q1160" s="1">
        <v>5</v>
      </c>
      <c r="R1160" s="1">
        <v>14.7</v>
      </c>
      <c r="S1160" s="1" t="s">
        <v>54</v>
      </c>
      <c r="T1160" s="1" t="s">
        <v>683</v>
      </c>
      <c r="W1160" s="1">
        <v>0</v>
      </c>
      <c r="X1160" s="1" t="s">
        <v>58</v>
      </c>
    </row>
    <row r="1161" spans="1:24" x14ac:dyDescent="0.2">
      <c r="A1161" s="1">
        <f t="shared" si="72"/>
        <v>1072676</v>
      </c>
      <c r="B1161" s="1">
        <f t="shared" si="72"/>
        <v>1072680</v>
      </c>
      <c r="C1161" s="11" t="s">
        <v>52</v>
      </c>
      <c r="D1161" s="12">
        <f>INDEX(families!$A:$A,MATCH(E1161,families!$B:$B,0))</f>
        <v>3</v>
      </c>
      <c r="E1161" s="1" t="str">
        <f t="shared" si="73"/>
        <v>LE</v>
      </c>
      <c r="F1161" s="1">
        <f t="shared" si="74"/>
        <v>14.7</v>
      </c>
      <c r="G1161" s="1" t="str">
        <f t="shared" si="75"/>
        <v>14.7mm LE</v>
      </c>
      <c r="H1161" s="1" t="str">
        <f>_xlfn.CONCAT(TEXT(R1161,"0.0"),"mm ",INDEX('Pipe Lookup'!D:D,MATCH('~17 Pipe Segmentation'!S1161,'Pipe Lookup'!C:C,0))," TYPE ",Q1161)</f>
        <v>14.7mm Elbow TYPE 22</v>
      </c>
      <c r="M1161" s="1" t="s">
        <v>9472</v>
      </c>
      <c r="N1161" s="1" t="s">
        <v>692</v>
      </c>
      <c r="O1161" s="1" t="s">
        <v>693</v>
      </c>
      <c r="P1161" s="1">
        <v>4</v>
      </c>
      <c r="Q1161" s="1">
        <v>22</v>
      </c>
      <c r="R1161" s="1">
        <v>14.7</v>
      </c>
      <c r="S1161" s="1" t="s">
        <v>56</v>
      </c>
      <c r="T1161" s="1" t="s">
        <v>683</v>
      </c>
      <c r="V1161" s="1" t="s">
        <v>694</v>
      </c>
      <c r="W1161" s="1">
        <v>0</v>
      </c>
      <c r="X1161" s="1" t="s">
        <v>58</v>
      </c>
    </row>
    <row r="1162" spans="1:24" x14ac:dyDescent="0.2">
      <c r="A1162" s="1">
        <f t="shared" si="72"/>
        <v>1072680</v>
      </c>
      <c r="B1162" s="1">
        <f t="shared" si="72"/>
        <v>1072697</v>
      </c>
      <c r="C1162" s="11" t="s">
        <v>52</v>
      </c>
      <c r="D1162" s="12">
        <f>INDEX(families!$A:$A,MATCH(E1162,families!$B:$B,0))</f>
        <v>2</v>
      </c>
      <c r="E1162" s="1" t="str">
        <f t="shared" si="73"/>
        <v>FBE</v>
      </c>
      <c r="F1162" s="1">
        <f t="shared" si="74"/>
        <v>14.7</v>
      </c>
      <c r="G1162" s="1" t="str">
        <f t="shared" si="75"/>
        <v>14.7mm FBE</v>
      </c>
      <c r="H1162" s="1" t="str">
        <f>_xlfn.CONCAT(TEXT(R1162,"0.0"),"mm ",INDEX('Pipe Lookup'!D:D,MATCH('~17 Pipe Segmentation'!S1162,'Pipe Lookup'!C:C,0))," TYPE ",Q1162)</f>
        <v>14.7mm Fusion-Bonded Epoxy TYPE 5</v>
      </c>
      <c r="M1162" s="1" t="s">
        <v>9472</v>
      </c>
      <c r="N1162" s="1" t="s">
        <v>693</v>
      </c>
      <c r="O1162" s="1" t="s">
        <v>695</v>
      </c>
      <c r="P1162" s="1">
        <v>17</v>
      </c>
      <c r="Q1162" s="1">
        <v>5</v>
      </c>
      <c r="R1162" s="1">
        <v>14.7</v>
      </c>
      <c r="S1162" s="1" t="s">
        <v>54</v>
      </c>
      <c r="T1162" s="1" t="s">
        <v>683</v>
      </c>
      <c r="W1162" s="1">
        <v>0</v>
      </c>
      <c r="X1162" s="1" t="s">
        <v>58</v>
      </c>
    </row>
    <row r="1163" spans="1:24" x14ac:dyDescent="0.2">
      <c r="A1163" s="1">
        <f t="shared" si="72"/>
        <v>1072697</v>
      </c>
      <c r="B1163" s="1">
        <f t="shared" si="72"/>
        <v>1072699</v>
      </c>
      <c r="C1163" s="11" t="s">
        <v>52</v>
      </c>
      <c r="D1163" s="12">
        <f>INDEX(families!$A:$A,MATCH(E1163,families!$B:$B,0))</f>
        <v>3</v>
      </c>
      <c r="E1163" s="1" t="str">
        <f t="shared" si="73"/>
        <v>LE</v>
      </c>
      <c r="F1163" s="1">
        <f t="shared" si="74"/>
        <v>14.7</v>
      </c>
      <c r="G1163" s="1" t="str">
        <f t="shared" si="75"/>
        <v>14.7mm LE</v>
      </c>
      <c r="H1163" s="1" t="str">
        <f>_xlfn.CONCAT(TEXT(R1163,"0.0"),"mm ",INDEX('Pipe Lookup'!D:D,MATCH('~17 Pipe Segmentation'!S1163,'Pipe Lookup'!C:C,0))," TYPE ",Q1163)</f>
        <v>14.7mm Elbow TYPE 22</v>
      </c>
      <c r="M1163" s="1" t="s">
        <v>9472</v>
      </c>
      <c r="N1163" s="1" t="s">
        <v>695</v>
      </c>
      <c r="O1163" s="1" t="s">
        <v>696</v>
      </c>
      <c r="P1163" s="1">
        <v>2</v>
      </c>
      <c r="Q1163" s="1">
        <v>22</v>
      </c>
      <c r="R1163" s="1">
        <v>14.7</v>
      </c>
      <c r="S1163" s="1" t="s">
        <v>56</v>
      </c>
      <c r="T1163" s="1" t="s">
        <v>683</v>
      </c>
      <c r="V1163" s="1" t="s">
        <v>273</v>
      </c>
      <c r="W1163" s="1">
        <v>0</v>
      </c>
      <c r="X1163" s="1" t="s">
        <v>58</v>
      </c>
    </row>
    <row r="1164" spans="1:24" x14ac:dyDescent="0.2">
      <c r="A1164" s="1">
        <f t="shared" si="72"/>
        <v>1072697</v>
      </c>
      <c r="B1164" s="1">
        <f t="shared" si="72"/>
        <v>1072699</v>
      </c>
      <c r="C1164" s="11" t="s">
        <v>52</v>
      </c>
      <c r="D1164" s="12">
        <f>INDEX(families!$A:$A,MATCH(E1164,families!$B:$B,0))</f>
        <v>3</v>
      </c>
      <c r="E1164" s="1" t="str">
        <f t="shared" si="73"/>
        <v>LE</v>
      </c>
      <c r="F1164" s="1">
        <f t="shared" si="74"/>
        <v>14.7</v>
      </c>
      <c r="G1164" s="1" t="str">
        <f t="shared" si="75"/>
        <v>14.7mm LE</v>
      </c>
      <c r="H1164" s="1" t="str">
        <f>_xlfn.CONCAT(TEXT(R1164,"0.0"),"mm ",INDEX('Pipe Lookup'!D:D,MATCH('~17 Pipe Segmentation'!S1164,'Pipe Lookup'!C:C,0))," TYPE ",Q1164)</f>
        <v>14.7mm Elbow TYPE 22</v>
      </c>
      <c r="M1164" s="1" t="s">
        <v>9472</v>
      </c>
      <c r="N1164" s="1">
        <v>1072697</v>
      </c>
      <c r="O1164" s="1">
        <v>1072699</v>
      </c>
      <c r="P1164" s="1">
        <v>2</v>
      </c>
      <c r="Q1164" s="1">
        <v>22</v>
      </c>
      <c r="R1164" s="1">
        <v>14.7</v>
      </c>
      <c r="S1164" s="1" t="s">
        <v>56</v>
      </c>
      <c r="T1164" s="1" t="s">
        <v>683</v>
      </c>
      <c r="V1164" s="1" t="s">
        <v>697</v>
      </c>
      <c r="W1164" s="1" t="s">
        <v>173</v>
      </c>
      <c r="X1164" s="1" t="s">
        <v>84</v>
      </c>
    </row>
    <row r="1165" spans="1:24" x14ac:dyDescent="0.2">
      <c r="A1165" s="1">
        <f t="shared" si="72"/>
        <v>1072699</v>
      </c>
      <c r="B1165" s="1">
        <f t="shared" si="72"/>
        <v>1073298.17</v>
      </c>
      <c r="C1165" s="11" t="s">
        <v>52</v>
      </c>
      <c r="D1165" s="12">
        <f>INDEX(families!$A:$A,MATCH(E1165,families!$B:$B,0))</f>
        <v>2</v>
      </c>
      <c r="E1165" s="1" t="str">
        <f t="shared" si="73"/>
        <v>FBE</v>
      </c>
      <c r="F1165" s="1">
        <f t="shared" si="74"/>
        <v>14.7</v>
      </c>
      <c r="G1165" s="1" t="str">
        <f t="shared" si="75"/>
        <v>14.7mm FBE</v>
      </c>
      <c r="H1165" s="1" t="str">
        <f>_xlfn.CONCAT(TEXT(R1165,"0.0"),"mm ",INDEX('Pipe Lookup'!D:D,MATCH('~17 Pipe Segmentation'!S1165,'Pipe Lookup'!C:C,0))," TYPE ",Q1165)</f>
        <v>14.7mm Fusion-Bonded Epoxy TYPE 5</v>
      </c>
      <c r="M1165" s="1" t="s">
        <v>9472</v>
      </c>
      <c r="N1165" s="1">
        <v>1072699</v>
      </c>
      <c r="O1165" s="1">
        <v>1073298.17</v>
      </c>
      <c r="P1165" s="1">
        <v>599.16999999992549</v>
      </c>
      <c r="Q1165" s="1">
        <v>5</v>
      </c>
      <c r="R1165" s="1">
        <v>14.7</v>
      </c>
      <c r="S1165" s="1" t="s">
        <v>54</v>
      </c>
      <c r="T1165" s="1" t="s">
        <v>683</v>
      </c>
      <c r="W1165" s="1">
        <v>0</v>
      </c>
      <c r="X1165" s="1" t="s">
        <v>58</v>
      </c>
    </row>
    <row r="1166" spans="1:24" x14ac:dyDescent="0.2">
      <c r="A1166" s="1">
        <f t="shared" si="72"/>
        <v>1073298.17</v>
      </c>
      <c r="B1166" s="1">
        <f t="shared" si="72"/>
        <v>1073322.17</v>
      </c>
      <c r="C1166" s="11" t="s">
        <v>52</v>
      </c>
      <c r="D1166" s="12">
        <f>INDEX(families!$A:$A,MATCH(E1166,families!$B:$B,0))</f>
        <v>2</v>
      </c>
      <c r="E1166" s="1" t="str">
        <f t="shared" si="73"/>
        <v>FBE</v>
      </c>
      <c r="F1166" s="1">
        <f t="shared" si="74"/>
        <v>19</v>
      </c>
      <c r="G1166" s="1" t="str">
        <f t="shared" si="75"/>
        <v>19.0mm FBE</v>
      </c>
      <c r="H1166" s="1" t="str">
        <f>_xlfn.CONCAT(TEXT(R1166,"0.0"),"mm ",INDEX('Pipe Lookup'!D:D,MATCH('~17 Pipe Segmentation'!S1166,'Pipe Lookup'!C:C,0))," TYPE ",Q1166)</f>
        <v>19.0mm Fusion-Bonded Epoxy TYPE 7</v>
      </c>
      <c r="M1166" s="1" t="s">
        <v>9472</v>
      </c>
      <c r="N1166" s="1">
        <v>1073298.17</v>
      </c>
      <c r="O1166" s="1">
        <v>1073322.17</v>
      </c>
      <c r="P1166" s="1">
        <v>24</v>
      </c>
      <c r="Q1166" s="1">
        <v>7</v>
      </c>
      <c r="R1166" s="1">
        <v>19</v>
      </c>
      <c r="S1166" s="1" t="s">
        <v>54</v>
      </c>
      <c r="T1166" s="1" t="s">
        <v>683</v>
      </c>
      <c r="W1166" s="1">
        <v>0</v>
      </c>
      <c r="X1166" s="1" t="s">
        <v>58</v>
      </c>
    </row>
    <row r="1167" spans="1:24" x14ac:dyDescent="0.2">
      <c r="A1167" s="1">
        <f t="shared" si="72"/>
        <v>1073322.17</v>
      </c>
      <c r="B1167" s="1">
        <f t="shared" si="72"/>
        <v>1073326.3700000001</v>
      </c>
      <c r="C1167" s="11" t="s">
        <v>52</v>
      </c>
      <c r="D1167" s="12">
        <f>INDEX(families!$A:$A,MATCH(E1167,families!$B:$B,0))</f>
        <v>3</v>
      </c>
      <c r="E1167" s="1" t="str">
        <f t="shared" si="73"/>
        <v>LE</v>
      </c>
      <c r="F1167" s="1">
        <f t="shared" si="74"/>
        <v>19</v>
      </c>
      <c r="G1167" s="1" t="str">
        <f t="shared" si="75"/>
        <v>19.0mm LE</v>
      </c>
      <c r="H1167" s="1" t="str">
        <f>_xlfn.CONCAT(TEXT(R1167,"0.0"),"mm ",INDEX('Pipe Lookup'!D:D,MATCH('~17 Pipe Segmentation'!S1167,'Pipe Lookup'!C:C,0))," TYPE ",Q1167)</f>
        <v>19.0mm Elbow TYPE 26</v>
      </c>
      <c r="M1167" s="1" t="s">
        <v>9472</v>
      </c>
      <c r="N1167" s="1">
        <v>1073322.17</v>
      </c>
      <c r="O1167" s="1">
        <v>1073326.3700000001</v>
      </c>
      <c r="P1167" s="1">
        <v>4.2000000001862645</v>
      </c>
      <c r="Q1167" s="1">
        <v>26</v>
      </c>
      <c r="R1167" s="1">
        <v>19</v>
      </c>
      <c r="S1167" s="1" t="s">
        <v>56</v>
      </c>
      <c r="T1167" s="1" t="s">
        <v>683</v>
      </c>
      <c r="V1167" s="1" t="s">
        <v>698</v>
      </c>
      <c r="W1167" s="1">
        <v>0</v>
      </c>
      <c r="X1167" s="1" t="s">
        <v>58</v>
      </c>
    </row>
    <row r="1168" spans="1:24" x14ac:dyDescent="0.2">
      <c r="A1168" s="1">
        <f t="shared" si="72"/>
        <v>1073326.3700000001</v>
      </c>
      <c r="B1168" s="1">
        <f t="shared" si="72"/>
        <v>1073350.3700000001</v>
      </c>
      <c r="C1168" s="11" t="s">
        <v>52</v>
      </c>
      <c r="D1168" s="12">
        <f>INDEX(families!$A:$A,MATCH(E1168,families!$B:$B,0))</f>
        <v>2</v>
      </c>
      <c r="E1168" s="1" t="str">
        <f t="shared" si="73"/>
        <v>FBE</v>
      </c>
      <c r="F1168" s="1">
        <f t="shared" si="74"/>
        <v>19</v>
      </c>
      <c r="G1168" s="1" t="str">
        <f t="shared" si="75"/>
        <v>19.0mm FBE</v>
      </c>
      <c r="H1168" s="1" t="str">
        <f>_xlfn.CONCAT(TEXT(R1168,"0.0"),"mm ",INDEX('Pipe Lookup'!D:D,MATCH('~17 Pipe Segmentation'!S1168,'Pipe Lookup'!C:C,0))," TYPE ",Q1168)</f>
        <v>19.0mm Fusion-Bonded Epoxy TYPE 7</v>
      </c>
      <c r="M1168" s="1" t="s">
        <v>9472</v>
      </c>
      <c r="N1168" s="1">
        <v>1073326.3700000001</v>
      </c>
      <c r="O1168" s="1">
        <v>1073350.3700000001</v>
      </c>
      <c r="P1168" s="1">
        <v>24</v>
      </c>
      <c r="Q1168" s="1">
        <v>7</v>
      </c>
      <c r="R1168" s="1">
        <v>19</v>
      </c>
      <c r="S1168" s="1" t="s">
        <v>54</v>
      </c>
      <c r="T1168" s="1" t="s">
        <v>683</v>
      </c>
      <c r="W1168" s="1">
        <v>0</v>
      </c>
      <c r="X1168" s="1" t="s">
        <v>58</v>
      </c>
    </row>
    <row r="1169" spans="1:26" x14ac:dyDescent="0.2">
      <c r="A1169" s="1">
        <f t="shared" si="72"/>
        <v>1073350.3700000001</v>
      </c>
      <c r="B1169" s="1">
        <f t="shared" si="72"/>
        <v>1073500</v>
      </c>
      <c r="C1169" s="11" t="s">
        <v>52</v>
      </c>
      <c r="D1169" s="12">
        <f>INDEX(families!$A:$A,MATCH(E1169,families!$B:$B,0))</f>
        <v>2</v>
      </c>
      <c r="E1169" s="1" t="str">
        <f t="shared" si="73"/>
        <v>FBE</v>
      </c>
      <c r="F1169" s="1">
        <f t="shared" si="74"/>
        <v>14.7</v>
      </c>
      <c r="G1169" s="1" t="str">
        <f t="shared" si="75"/>
        <v>14.7mm FBE</v>
      </c>
      <c r="H1169" s="1" t="str">
        <f>_xlfn.CONCAT(TEXT(R1169,"0.0"),"mm ",INDEX('Pipe Lookup'!D:D,MATCH('~17 Pipe Segmentation'!S1169,'Pipe Lookup'!C:C,0))," TYPE ",Q1169)</f>
        <v>14.7mm Fusion-Bonded Epoxy TYPE 5</v>
      </c>
      <c r="M1169" s="1" t="s">
        <v>9472</v>
      </c>
      <c r="N1169" s="1">
        <v>1073350.3700000001</v>
      </c>
      <c r="O1169" s="1">
        <v>1073500</v>
      </c>
      <c r="P1169" s="1">
        <v>149.62999999988824</v>
      </c>
      <c r="Q1169" s="1">
        <v>5</v>
      </c>
      <c r="R1169" s="1">
        <v>14.7</v>
      </c>
      <c r="S1169" s="1" t="s">
        <v>54</v>
      </c>
      <c r="T1169" s="1" t="s">
        <v>683</v>
      </c>
      <c r="W1169" s="1">
        <v>0</v>
      </c>
      <c r="X1169" s="1" t="s">
        <v>58</v>
      </c>
    </row>
    <row r="1170" spans="1:26" x14ac:dyDescent="0.2">
      <c r="A1170" s="1">
        <f t="shared" si="72"/>
        <v>1073500</v>
      </c>
      <c r="B1170" s="1">
        <f t="shared" si="72"/>
        <v>1073896.9099999999</v>
      </c>
      <c r="C1170" s="11" t="s">
        <v>52</v>
      </c>
      <c r="D1170" s="12">
        <f>INDEX(families!$A:$A,MATCH(E1170,families!$B:$B,0))</f>
        <v>2</v>
      </c>
      <c r="E1170" s="1" t="str">
        <f t="shared" si="73"/>
        <v>FBE</v>
      </c>
      <c r="F1170" s="1">
        <f t="shared" si="74"/>
        <v>14.7</v>
      </c>
      <c r="G1170" s="1" t="str">
        <f t="shared" si="75"/>
        <v>14.7mm FBE</v>
      </c>
      <c r="H1170" s="1" t="str">
        <f>_xlfn.CONCAT(TEXT(R1170,"0.0"),"mm ",INDEX('Pipe Lookup'!D:D,MATCH('~17 Pipe Segmentation'!S1170,'Pipe Lookup'!C:C,0))," TYPE ",Q1170)</f>
        <v>14.7mm Fusion-Bonded Epoxy TYPE 5</v>
      </c>
      <c r="M1170" s="1" t="s">
        <v>9472</v>
      </c>
      <c r="N1170" s="1">
        <v>1073500</v>
      </c>
      <c r="O1170" s="1">
        <v>1073896.9099999999</v>
      </c>
      <c r="P1170" s="1">
        <v>396.90999999991618</v>
      </c>
      <c r="Q1170" s="1">
        <v>5</v>
      </c>
      <c r="R1170" s="1">
        <v>14.7</v>
      </c>
      <c r="S1170" s="1" t="s">
        <v>54</v>
      </c>
      <c r="T1170" s="1" t="s">
        <v>699</v>
      </c>
      <c r="V1170" s="1" t="s">
        <v>700</v>
      </c>
      <c r="W1170" s="1">
        <v>0</v>
      </c>
      <c r="X1170" s="1" t="s">
        <v>58</v>
      </c>
    </row>
    <row r="1171" spans="1:26" x14ac:dyDescent="0.2">
      <c r="A1171" s="1">
        <f t="shared" si="72"/>
        <v>1073896.9099999999</v>
      </c>
      <c r="B1171" s="1">
        <f t="shared" si="72"/>
        <v>1073920.9099999999</v>
      </c>
      <c r="C1171" s="11" t="s">
        <v>52</v>
      </c>
      <c r="D1171" s="12">
        <f>INDEX(families!$A:$A,MATCH(E1171,families!$B:$B,0))</f>
        <v>2</v>
      </c>
      <c r="E1171" s="1" t="str">
        <f t="shared" si="73"/>
        <v>FBE</v>
      </c>
      <c r="F1171" s="1">
        <f t="shared" si="74"/>
        <v>19</v>
      </c>
      <c r="G1171" s="1" t="str">
        <f t="shared" si="75"/>
        <v>19.0mm FBE</v>
      </c>
      <c r="H1171" s="1" t="str">
        <f>_xlfn.CONCAT(TEXT(R1171,"0.0"),"mm ",INDEX('Pipe Lookup'!D:D,MATCH('~17 Pipe Segmentation'!S1171,'Pipe Lookup'!C:C,0))," TYPE ",Q1171)</f>
        <v>19.0mm Fusion-Bonded Epoxy TYPE 7</v>
      </c>
      <c r="M1171" s="1" t="s">
        <v>9472</v>
      </c>
      <c r="N1171" s="1">
        <v>1073896.9099999999</v>
      </c>
      <c r="O1171" s="1">
        <v>1073920.9099999999</v>
      </c>
      <c r="P1171" s="1">
        <v>24</v>
      </c>
      <c r="Q1171" s="1">
        <v>7</v>
      </c>
      <c r="R1171" s="1">
        <v>19</v>
      </c>
      <c r="S1171" s="1" t="s">
        <v>54</v>
      </c>
      <c r="T1171" s="1" t="s">
        <v>699</v>
      </c>
      <c r="W1171" s="1">
        <v>0</v>
      </c>
      <c r="X1171" s="1" t="s">
        <v>58</v>
      </c>
    </row>
    <row r="1172" spans="1:26" x14ac:dyDescent="0.2">
      <c r="A1172" s="1">
        <f t="shared" si="72"/>
        <v>1073920.9099999999</v>
      </c>
      <c r="B1172" s="1">
        <f t="shared" si="72"/>
        <v>1073924.55</v>
      </c>
      <c r="C1172" s="11" t="s">
        <v>52</v>
      </c>
      <c r="D1172" s="12">
        <f>INDEX(families!$A:$A,MATCH(E1172,families!$B:$B,0))</f>
        <v>3</v>
      </c>
      <c r="E1172" s="1" t="str">
        <f t="shared" si="73"/>
        <v>LE</v>
      </c>
      <c r="F1172" s="1">
        <f t="shared" si="74"/>
        <v>19</v>
      </c>
      <c r="G1172" s="1" t="str">
        <f t="shared" si="75"/>
        <v>19.0mm LE</v>
      </c>
      <c r="H1172" s="1" t="str">
        <f>_xlfn.CONCAT(TEXT(R1172,"0.0"),"mm ",INDEX('Pipe Lookup'!D:D,MATCH('~17 Pipe Segmentation'!S1172,'Pipe Lookup'!C:C,0))," TYPE ",Q1172)</f>
        <v>19.0mm Elbow TYPE 26</v>
      </c>
      <c r="M1172" s="1" t="s">
        <v>9472</v>
      </c>
      <c r="N1172" s="1">
        <v>1073920.9099999999</v>
      </c>
      <c r="O1172" s="1">
        <v>1073924.55</v>
      </c>
      <c r="P1172" s="1">
        <v>3.6400000001303852</v>
      </c>
      <c r="Q1172" s="1">
        <v>26</v>
      </c>
      <c r="R1172" s="1">
        <v>19</v>
      </c>
      <c r="S1172" s="1" t="s">
        <v>56</v>
      </c>
      <c r="T1172" s="1" t="s">
        <v>699</v>
      </c>
      <c r="V1172" s="1" t="s">
        <v>701</v>
      </c>
      <c r="W1172" s="1">
        <v>0</v>
      </c>
      <c r="X1172" s="1" t="s">
        <v>58</v>
      </c>
    </row>
    <row r="1173" spans="1:26" x14ac:dyDescent="0.2">
      <c r="A1173" s="1">
        <f t="shared" si="72"/>
        <v>1073924.55</v>
      </c>
      <c r="B1173" s="1">
        <f t="shared" si="72"/>
        <v>1073948.55</v>
      </c>
      <c r="C1173" s="11" t="s">
        <v>52</v>
      </c>
      <c r="D1173" s="12">
        <f>INDEX(families!$A:$A,MATCH(E1173,families!$B:$B,0))</f>
        <v>2</v>
      </c>
      <c r="E1173" s="1" t="str">
        <f t="shared" si="73"/>
        <v>FBE</v>
      </c>
      <c r="F1173" s="1">
        <f t="shared" si="74"/>
        <v>19</v>
      </c>
      <c r="G1173" s="1" t="str">
        <f t="shared" si="75"/>
        <v>19.0mm FBE</v>
      </c>
      <c r="H1173" s="1" t="str">
        <f>_xlfn.CONCAT(TEXT(R1173,"0.0"),"mm ",INDEX('Pipe Lookup'!D:D,MATCH('~17 Pipe Segmentation'!S1173,'Pipe Lookup'!C:C,0))," TYPE ",Q1173)</f>
        <v>19.0mm Fusion-Bonded Epoxy TYPE 7</v>
      </c>
      <c r="M1173" s="1" t="s">
        <v>9472</v>
      </c>
      <c r="N1173" s="1">
        <v>1073924.55</v>
      </c>
      <c r="O1173" s="1">
        <v>1073948.55</v>
      </c>
      <c r="P1173" s="1">
        <v>24</v>
      </c>
      <c r="Q1173" s="1">
        <v>7</v>
      </c>
      <c r="R1173" s="1">
        <v>19</v>
      </c>
      <c r="S1173" s="1" t="s">
        <v>54</v>
      </c>
      <c r="T1173" s="1" t="s">
        <v>699</v>
      </c>
      <c r="W1173" s="1">
        <v>0</v>
      </c>
      <c r="X1173" s="1" t="s">
        <v>58</v>
      </c>
    </row>
    <row r="1174" spans="1:26" x14ac:dyDescent="0.2">
      <c r="A1174" s="1">
        <f t="shared" si="72"/>
        <v>1073948.55</v>
      </c>
      <c r="B1174" s="1">
        <f t="shared" si="72"/>
        <v>1074085.54</v>
      </c>
      <c r="C1174" s="11" t="s">
        <v>52</v>
      </c>
      <c r="D1174" s="12">
        <f>INDEX(families!$A:$A,MATCH(E1174,families!$B:$B,0))</f>
        <v>2</v>
      </c>
      <c r="E1174" s="1" t="str">
        <f t="shared" si="73"/>
        <v>FBE</v>
      </c>
      <c r="F1174" s="1">
        <f t="shared" si="74"/>
        <v>14.7</v>
      </c>
      <c r="G1174" s="1" t="str">
        <f t="shared" si="75"/>
        <v>14.7mm FBE</v>
      </c>
      <c r="H1174" s="1" t="str">
        <f>_xlfn.CONCAT(TEXT(R1174,"0.0"),"mm ",INDEX('Pipe Lookup'!D:D,MATCH('~17 Pipe Segmentation'!S1174,'Pipe Lookup'!C:C,0))," TYPE ",Q1174)</f>
        <v>14.7mm Fusion-Bonded Epoxy TYPE 5</v>
      </c>
      <c r="M1174" s="1" t="s">
        <v>9472</v>
      </c>
      <c r="N1174" s="1">
        <v>1073948.55</v>
      </c>
      <c r="O1174" s="1">
        <v>1074085.54</v>
      </c>
      <c r="P1174" s="1">
        <v>136.98999999999069</v>
      </c>
      <c r="Q1174" s="1">
        <v>5</v>
      </c>
      <c r="R1174" s="1">
        <v>14.7</v>
      </c>
      <c r="S1174" s="1" t="s">
        <v>54</v>
      </c>
      <c r="T1174" s="1" t="s">
        <v>699</v>
      </c>
      <c r="W1174" s="1">
        <v>0</v>
      </c>
      <c r="X1174" s="1" t="s">
        <v>58</v>
      </c>
    </row>
    <row r="1175" spans="1:26" x14ac:dyDescent="0.2">
      <c r="A1175" s="1">
        <f t="shared" si="72"/>
        <v>1074085.54</v>
      </c>
      <c r="B1175" s="1">
        <f t="shared" si="72"/>
        <v>1074333.54</v>
      </c>
      <c r="C1175" s="11" t="s">
        <v>52</v>
      </c>
      <c r="D1175" s="12">
        <f>INDEX(families!$A:$A,MATCH(E1175,families!$B:$B,0))</f>
        <v>2</v>
      </c>
      <c r="E1175" s="1" t="str">
        <f t="shared" si="73"/>
        <v>FBE</v>
      </c>
      <c r="F1175" s="1">
        <f t="shared" si="74"/>
        <v>11.8</v>
      </c>
      <c r="G1175" s="1" t="str">
        <f t="shared" si="75"/>
        <v>11.8mm FBE</v>
      </c>
      <c r="H1175" s="1" t="str">
        <f>_xlfn.CONCAT(TEXT(R1175,"0.0"),"mm ",INDEX('Pipe Lookup'!D:D,MATCH('~17 Pipe Segmentation'!S1175,'Pipe Lookup'!C:C,0))," TYPE ",Q1175)</f>
        <v>11.8mm Fusion-Bonded Epoxy TYPE 4</v>
      </c>
      <c r="M1175" s="1" t="s">
        <v>9472</v>
      </c>
      <c r="N1175" s="1">
        <v>1074085.54</v>
      </c>
      <c r="O1175" s="1">
        <v>1074333.54</v>
      </c>
      <c r="P1175" s="1">
        <v>248</v>
      </c>
      <c r="Q1175" s="1">
        <v>4</v>
      </c>
      <c r="R1175" s="1">
        <v>11.8</v>
      </c>
      <c r="S1175" s="1" t="s">
        <v>54</v>
      </c>
      <c r="T1175" s="1" t="s">
        <v>699</v>
      </c>
      <c r="W1175" s="1">
        <v>0</v>
      </c>
      <c r="X1175" s="1" t="s">
        <v>58</v>
      </c>
    </row>
    <row r="1176" spans="1:26" x14ac:dyDescent="0.2">
      <c r="A1176" s="1">
        <f t="shared" si="72"/>
        <v>1074333.54</v>
      </c>
      <c r="B1176" s="1">
        <f t="shared" si="72"/>
        <v>1074357.54</v>
      </c>
      <c r="C1176" s="11" t="s">
        <v>52</v>
      </c>
      <c r="D1176" s="12">
        <f>INDEX(families!$A:$A,MATCH(E1176,families!$B:$B,0))</f>
        <v>2</v>
      </c>
      <c r="E1176" s="1" t="str">
        <f t="shared" si="73"/>
        <v>FBE</v>
      </c>
      <c r="F1176" s="1">
        <f t="shared" si="74"/>
        <v>14.7</v>
      </c>
      <c r="G1176" s="1" t="str">
        <f t="shared" si="75"/>
        <v>14.7mm FBE</v>
      </c>
      <c r="H1176" s="1" t="str">
        <f>_xlfn.CONCAT(TEXT(R1176,"0.0"),"mm ",INDEX('Pipe Lookup'!D:D,MATCH('~17 Pipe Segmentation'!S1176,'Pipe Lookup'!C:C,0))," TYPE ",Q1176)</f>
        <v>14.7mm Fusion-Bonded Epoxy TYPE 5</v>
      </c>
      <c r="M1176" s="1" t="s">
        <v>9472</v>
      </c>
      <c r="N1176" s="1">
        <v>1074333.54</v>
      </c>
      <c r="O1176" s="1">
        <v>1074357.54</v>
      </c>
      <c r="P1176" s="1">
        <v>24</v>
      </c>
      <c r="Q1176" s="1">
        <v>5</v>
      </c>
      <c r="R1176" s="1">
        <v>14.7</v>
      </c>
      <c r="S1176" s="1" t="s">
        <v>54</v>
      </c>
      <c r="T1176" s="1" t="s">
        <v>699</v>
      </c>
      <c r="W1176" s="1">
        <v>0</v>
      </c>
      <c r="X1176" s="1" t="s">
        <v>58</v>
      </c>
    </row>
    <row r="1177" spans="1:26" x14ac:dyDescent="0.2">
      <c r="A1177" s="1">
        <f t="shared" si="72"/>
        <v>1074357.54</v>
      </c>
      <c r="B1177" s="1">
        <f t="shared" si="72"/>
        <v>1074785.75</v>
      </c>
      <c r="C1177" s="11" t="s">
        <v>52</v>
      </c>
      <c r="D1177" s="12">
        <f>INDEX(families!$A:$A,MATCH(E1177,families!$B:$B,0))</f>
        <v>2</v>
      </c>
      <c r="E1177" s="1" t="str">
        <f t="shared" si="73"/>
        <v>FBE</v>
      </c>
      <c r="F1177" s="1">
        <f t="shared" si="74"/>
        <v>11.8</v>
      </c>
      <c r="G1177" s="1" t="str">
        <f t="shared" si="75"/>
        <v>11.8mm FBE</v>
      </c>
      <c r="H1177" s="1" t="str">
        <f>_xlfn.CONCAT(TEXT(R1177,"0.0"),"mm ",INDEX('Pipe Lookup'!D:D,MATCH('~17 Pipe Segmentation'!S1177,'Pipe Lookup'!C:C,0))," TYPE ",Q1177)</f>
        <v>11.8mm Fusion-Bonded Epoxy TYPE 4</v>
      </c>
      <c r="M1177" s="1" t="s">
        <v>9472</v>
      </c>
      <c r="N1177" s="1">
        <v>1074357.54</v>
      </c>
      <c r="O1177" s="1">
        <v>1074785.75</v>
      </c>
      <c r="P1177" s="1">
        <v>428.20999999996275</v>
      </c>
      <c r="Q1177" s="1">
        <v>4</v>
      </c>
      <c r="R1177" s="1">
        <v>11.8</v>
      </c>
      <c r="S1177" s="1" t="s">
        <v>54</v>
      </c>
      <c r="T1177" s="1" t="s">
        <v>699</v>
      </c>
      <c r="W1177" s="1">
        <v>0</v>
      </c>
      <c r="X1177" s="1" t="s">
        <v>58</v>
      </c>
    </row>
    <row r="1178" spans="1:26" x14ac:dyDescent="0.2">
      <c r="A1178" s="1">
        <f t="shared" si="72"/>
        <v>1074785.75</v>
      </c>
      <c r="B1178" s="1">
        <f t="shared" si="72"/>
        <v>1074895.55</v>
      </c>
      <c r="C1178" s="11" t="s">
        <v>52</v>
      </c>
      <c r="D1178" s="12">
        <f>INDEX(families!$A:$A,MATCH(E1178,families!$B:$B,0))</f>
        <v>2</v>
      </c>
      <c r="E1178" s="1" t="str">
        <f t="shared" si="73"/>
        <v>FBE</v>
      </c>
      <c r="F1178" s="1">
        <f t="shared" si="74"/>
        <v>14.7</v>
      </c>
      <c r="G1178" s="1" t="str">
        <f t="shared" si="75"/>
        <v>14.7mm FBE</v>
      </c>
      <c r="H1178" s="1" t="str">
        <f>_xlfn.CONCAT(TEXT(R1178,"0.0"),"mm ",INDEX('Pipe Lookup'!D:D,MATCH('~17 Pipe Segmentation'!S1178,'Pipe Lookup'!C:C,0))," TYPE ",Q1178)</f>
        <v>14.7mm Fusion-Bonded Epoxy TYPE 5</v>
      </c>
      <c r="M1178" s="1" t="s">
        <v>9472</v>
      </c>
      <c r="N1178" s="1">
        <v>1074785.75</v>
      </c>
      <c r="O1178" s="1">
        <v>1074895.55</v>
      </c>
      <c r="P1178" s="1">
        <v>109.80000000004657</v>
      </c>
      <c r="Q1178" s="1">
        <v>5</v>
      </c>
      <c r="R1178" s="1">
        <v>14.7</v>
      </c>
      <c r="S1178" s="1" t="s">
        <v>54</v>
      </c>
      <c r="T1178" s="1" t="s">
        <v>699</v>
      </c>
      <c r="W1178" s="1">
        <v>0</v>
      </c>
      <c r="X1178" s="1" t="s">
        <v>58</v>
      </c>
    </row>
    <row r="1179" spans="1:26" x14ac:dyDescent="0.2">
      <c r="A1179" s="1">
        <f t="shared" si="72"/>
        <v>1074895.55</v>
      </c>
      <c r="B1179" s="1">
        <f t="shared" si="72"/>
        <v>1075025.55</v>
      </c>
      <c r="C1179" s="11" t="s">
        <v>52</v>
      </c>
      <c r="D1179" s="12">
        <f>INDEX(families!$A:$A,MATCH(E1179,families!$B:$B,0))</f>
        <v>2</v>
      </c>
      <c r="E1179" s="1" t="str">
        <f t="shared" si="73"/>
        <v>FBE</v>
      </c>
      <c r="F1179" s="1">
        <f t="shared" si="74"/>
        <v>19</v>
      </c>
      <c r="G1179" s="1" t="str">
        <f t="shared" si="75"/>
        <v>19.0mm FBE</v>
      </c>
      <c r="H1179" s="1" t="str">
        <f>_xlfn.CONCAT(TEXT(R1179,"0.0"),"mm ",INDEX('Pipe Lookup'!D:D,MATCH('~17 Pipe Segmentation'!S1179,'Pipe Lookup'!C:C,0))," TYPE ",Q1179)</f>
        <v>19.0mm Fusion-Bonded Epoxy TYPE 7</v>
      </c>
      <c r="M1179" s="1" t="s">
        <v>9472</v>
      </c>
      <c r="N1179" s="1">
        <v>1074895.55</v>
      </c>
      <c r="O1179" s="1">
        <v>1075025.55</v>
      </c>
      <c r="P1179" s="1">
        <v>130</v>
      </c>
      <c r="Q1179" s="1">
        <v>7</v>
      </c>
      <c r="R1179" s="1">
        <v>19</v>
      </c>
      <c r="S1179" s="1" t="s">
        <v>54</v>
      </c>
      <c r="T1179" s="1" t="s">
        <v>699</v>
      </c>
      <c r="W1179" s="1">
        <v>0</v>
      </c>
      <c r="X1179" s="1" t="s">
        <v>58</v>
      </c>
    </row>
    <row r="1180" spans="1:26" x14ac:dyDescent="0.2">
      <c r="A1180" s="1">
        <f t="shared" si="72"/>
        <v>1075025.55</v>
      </c>
      <c r="B1180" s="1">
        <f t="shared" si="72"/>
        <v>1075087</v>
      </c>
      <c r="C1180" s="11" t="s">
        <v>52</v>
      </c>
      <c r="D1180" s="12">
        <f>INDEX(families!$A:$A,MATCH(E1180,families!$B:$B,0))</f>
        <v>2</v>
      </c>
      <c r="E1180" s="1" t="str">
        <f t="shared" si="73"/>
        <v>FBE</v>
      </c>
      <c r="F1180" s="1">
        <f t="shared" si="74"/>
        <v>14.7</v>
      </c>
      <c r="G1180" s="1" t="str">
        <f t="shared" si="75"/>
        <v>14.7mm FBE</v>
      </c>
      <c r="H1180" s="1" t="str">
        <f>_xlfn.CONCAT(TEXT(R1180,"0.0"),"mm ",INDEX('Pipe Lookup'!D:D,MATCH('~17 Pipe Segmentation'!S1180,'Pipe Lookup'!C:C,0))," TYPE ",Q1180)</f>
        <v>14.7mm Fusion-Bonded Epoxy TYPE 5</v>
      </c>
      <c r="M1180" s="1" t="s">
        <v>9472</v>
      </c>
      <c r="N1180" s="1">
        <v>1075025.55</v>
      </c>
      <c r="O1180" s="1">
        <v>1075087</v>
      </c>
      <c r="P1180" s="1">
        <v>61.449999999953434</v>
      </c>
      <c r="Q1180" s="1">
        <v>5</v>
      </c>
      <c r="R1180" s="1">
        <v>14.7</v>
      </c>
      <c r="S1180" s="1" t="s">
        <v>54</v>
      </c>
      <c r="T1180" s="1" t="s">
        <v>699</v>
      </c>
      <c r="W1180" s="1">
        <v>0</v>
      </c>
      <c r="X1180" s="1" t="s">
        <v>58</v>
      </c>
    </row>
    <row r="1181" spans="1:26" x14ac:dyDescent="0.2">
      <c r="A1181" s="1">
        <f t="shared" si="72"/>
        <v>1075087</v>
      </c>
      <c r="B1181" s="1">
        <f t="shared" si="72"/>
        <v>1075111</v>
      </c>
      <c r="C1181" s="11" t="s">
        <v>52</v>
      </c>
      <c r="D1181" s="12">
        <f>INDEX(families!$A:$A,MATCH(E1181,families!$B:$B,0))</f>
        <v>2</v>
      </c>
      <c r="E1181" s="1" t="str">
        <f t="shared" si="73"/>
        <v>FBE</v>
      </c>
      <c r="F1181" s="1">
        <f t="shared" si="74"/>
        <v>19</v>
      </c>
      <c r="G1181" s="1" t="str">
        <f t="shared" si="75"/>
        <v>19.0mm FBE</v>
      </c>
      <c r="H1181" s="1" t="str">
        <f>_xlfn.CONCAT(TEXT(R1181,"0.0"),"mm ",INDEX('Pipe Lookup'!D:D,MATCH('~17 Pipe Segmentation'!S1181,'Pipe Lookup'!C:C,0))," TYPE ",Q1181)</f>
        <v>19.0mm Fusion-Bonded Epoxy TYPE 7</v>
      </c>
      <c r="M1181" s="1" t="s">
        <v>9472</v>
      </c>
      <c r="N1181" s="1">
        <v>1075087</v>
      </c>
      <c r="O1181" s="1">
        <v>1075111</v>
      </c>
      <c r="P1181" s="1">
        <v>24</v>
      </c>
      <c r="Q1181" s="1">
        <v>7</v>
      </c>
      <c r="R1181" s="1">
        <v>19</v>
      </c>
      <c r="S1181" s="1" t="s">
        <v>54</v>
      </c>
      <c r="T1181" s="1" t="s">
        <v>699</v>
      </c>
      <c r="W1181" s="1">
        <v>0</v>
      </c>
      <c r="X1181" s="1" t="s">
        <v>58</v>
      </c>
    </row>
    <row r="1182" spans="1:26" x14ac:dyDescent="0.2">
      <c r="A1182" s="1">
        <f t="shared" si="72"/>
        <v>1075111</v>
      </c>
      <c r="B1182" s="1">
        <f t="shared" si="72"/>
        <v>1075285</v>
      </c>
      <c r="C1182" s="11" t="s">
        <v>52</v>
      </c>
      <c r="D1182" s="12">
        <f>INDEX(families!$A:$A,MATCH(E1182,families!$B:$B,0))</f>
        <v>2</v>
      </c>
      <c r="E1182" s="1" t="str">
        <f t="shared" si="73"/>
        <v>FBE</v>
      </c>
      <c r="F1182" s="1">
        <f t="shared" si="74"/>
        <v>14.7</v>
      </c>
      <c r="G1182" s="1" t="str">
        <f t="shared" si="75"/>
        <v>14.7mm FBE</v>
      </c>
      <c r="H1182" s="1" t="str">
        <f>_xlfn.CONCAT(TEXT(R1182,"0.0"),"mm ",INDEX('Pipe Lookup'!D:D,MATCH('~17 Pipe Segmentation'!S1182,'Pipe Lookup'!C:C,0))," TYPE ",Q1182)</f>
        <v>14.7mm Fusion-Bonded Epoxy TYPE 5</v>
      </c>
      <c r="M1182" s="1" t="s">
        <v>9472</v>
      </c>
      <c r="N1182" s="1">
        <v>1075111</v>
      </c>
      <c r="O1182" s="1">
        <v>1075285</v>
      </c>
      <c r="P1182" s="1">
        <v>174</v>
      </c>
      <c r="Q1182" s="1">
        <v>5</v>
      </c>
      <c r="R1182" s="1">
        <v>14.7</v>
      </c>
      <c r="S1182" s="1" t="s">
        <v>54</v>
      </c>
      <c r="T1182" s="1" t="s">
        <v>699</v>
      </c>
      <c r="W1182" s="1">
        <v>0</v>
      </c>
      <c r="X1182" s="1" t="s">
        <v>58</v>
      </c>
      <c r="Y1182" s="1">
        <v>105.31000000005588</v>
      </c>
      <c r="Z1182" s="1">
        <v>5</v>
      </c>
    </row>
    <row r="1183" spans="1:26" x14ac:dyDescent="0.2">
      <c r="A1183" s="1">
        <f t="shared" si="72"/>
        <v>1075285</v>
      </c>
      <c r="B1183" s="1">
        <f t="shared" si="72"/>
        <v>1075362</v>
      </c>
      <c r="C1183" s="11" t="s">
        <v>52</v>
      </c>
      <c r="D1183" s="12">
        <f>INDEX(families!$A:$A,MATCH(E1183,families!$B:$B,0))</f>
        <v>2</v>
      </c>
      <c r="E1183" s="1" t="str">
        <f t="shared" si="73"/>
        <v>FBE</v>
      </c>
      <c r="F1183" s="1">
        <f t="shared" si="74"/>
        <v>11.8</v>
      </c>
      <c r="G1183" s="1" t="str">
        <f t="shared" si="75"/>
        <v>11.8mm FBE</v>
      </c>
      <c r="H1183" s="1" t="str">
        <f>_xlfn.CONCAT(TEXT(R1183,"0.0"),"mm ",INDEX('Pipe Lookup'!D:D,MATCH('~17 Pipe Segmentation'!S1183,'Pipe Lookup'!C:C,0))," TYPE ",Q1183)</f>
        <v>11.8mm Fusion-Bonded Epoxy TYPE 4</v>
      </c>
      <c r="M1183" s="1" t="s">
        <v>9472</v>
      </c>
      <c r="N1183" s="1">
        <v>1075285</v>
      </c>
      <c r="O1183" s="1">
        <v>1075362</v>
      </c>
      <c r="P1183" s="1">
        <v>77</v>
      </c>
      <c r="Q1183" s="1">
        <v>4</v>
      </c>
      <c r="R1183" s="1">
        <v>11.8</v>
      </c>
      <c r="S1183" s="1" t="s">
        <v>54</v>
      </c>
      <c r="T1183" s="1" t="s">
        <v>699</v>
      </c>
      <c r="W1183" s="1">
        <v>0</v>
      </c>
      <c r="X1183" s="1" t="s">
        <v>58</v>
      </c>
      <c r="Y1183" s="1">
        <v>5.5500000000465661</v>
      </c>
      <c r="Z1183" s="1">
        <v>22</v>
      </c>
    </row>
    <row r="1184" spans="1:26" x14ac:dyDescent="0.2">
      <c r="A1184" s="1">
        <f t="shared" si="72"/>
        <v>1075362</v>
      </c>
      <c r="B1184" s="1">
        <f t="shared" si="72"/>
        <v>1075385.54</v>
      </c>
      <c r="C1184" s="11" t="s">
        <v>52</v>
      </c>
      <c r="D1184" s="12">
        <f>INDEX(families!$A:$A,MATCH(E1184,families!$B:$B,0))</f>
        <v>2</v>
      </c>
      <c r="E1184" s="1" t="str">
        <f t="shared" si="73"/>
        <v>FBE</v>
      </c>
      <c r="F1184" s="1">
        <f t="shared" si="74"/>
        <v>19</v>
      </c>
      <c r="G1184" s="1" t="str">
        <f t="shared" si="75"/>
        <v>19.0mm FBE</v>
      </c>
      <c r="H1184" s="1" t="str">
        <f>_xlfn.CONCAT(TEXT(R1184,"0.0"),"mm ",INDEX('Pipe Lookup'!D:D,MATCH('~17 Pipe Segmentation'!S1184,'Pipe Lookup'!C:C,0))," TYPE ",Q1184)</f>
        <v>19.0mm Fusion-Bonded Epoxy TYPE 7</v>
      </c>
      <c r="M1184" s="1" t="s">
        <v>9472</v>
      </c>
      <c r="N1184" s="1">
        <v>1075362</v>
      </c>
      <c r="O1184" s="1">
        <v>1075385.54</v>
      </c>
      <c r="P1184" s="1">
        <v>23.540000000037253</v>
      </c>
      <c r="Q1184" s="1">
        <v>7</v>
      </c>
      <c r="R1184" s="1">
        <v>19</v>
      </c>
      <c r="S1184" s="1" t="s">
        <v>54</v>
      </c>
      <c r="T1184" s="1" t="s">
        <v>699</v>
      </c>
      <c r="W1184" s="1">
        <v>0</v>
      </c>
      <c r="X1184" s="1" t="s">
        <v>58</v>
      </c>
      <c r="Y1184" s="1">
        <v>5</v>
      </c>
      <c r="Z1184" s="1">
        <v>5</v>
      </c>
    </row>
    <row r="1185" spans="1:26" x14ac:dyDescent="0.2">
      <c r="A1185" s="1">
        <f t="shared" si="72"/>
        <v>1075385.54</v>
      </c>
      <c r="B1185" s="1">
        <f t="shared" si="72"/>
        <v>1075449.54</v>
      </c>
      <c r="C1185" s="11" t="s">
        <v>52</v>
      </c>
      <c r="D1185" s="12">
        <f>INDEX(families!$A:$A,MATCH(E1185,families!$B:$B,0))</f>
        <v>1</v>
      </c>
      <c r="E1185" s="1" t="str">
        <f t="shared" si="73"/>
        <v>ARO</v>
      </c>
      <c r="F1185" s="1">
        <f t="shared" si="74"/>
        <v>19</v>
      </c>
      <c r="G1185" s="1" t="str">
        <f t="shared" si="75"/>
        <v>19.0mm ARO</v>
      </c>
      <c r="H1185" s="1" t="str">
        <f>_xlfn.CONCAT(TEXT(R1185,"0.0"),"mm ",INDEX('Pipe Lookup'!D:D,MATCH('~17 Pipe Segmentation'!S1185,'Pipe Lookup'!C:C,0))," TYPE ",Q1185)</f>
        <v>19.0mm Abrasion-Resistant Overcoat TYPE 8</v>
      </c>
      <c r="M1185" s="1" t="s">
        <v>9472</v>
      </c>
      <c r="N1185" s="1">
        <v>1075385.54</v>
      </c>
      <c r="O1185" s="1">
        <v>1075449.54</v>
      </c>
      <c r="P1185" s="1">
        <v>64</v>
      </c>
      <c r="Q1185" s="1">
        <v>8</v>
      </c>
      <c r="R1185" s="1">
        <v>19</v>
      </c>
      <c r="S1185" s="1" t="s">
        <v>78</v>
      </c>
      <c r="T1185" s="1" t="s">
        <v>699</v>
      </c>
      <c r="V1185" s="1" t="s">
        <v>702</v>
      </c>
      <c r="W1185" s="1">
        <v>0</v>
      </c>
      <c r="X1185" s="1" t="s">
        <v>58</v>
      </c>
      <c r="Y1185" s="1">
        <v>5</v>
      </c>
      <c r="Z1185" s="1">
        <v>22</v>
      </c>
    </row>
    <row r="1186" spans="1:26" x14ac:dyDescent="0.2">
      <c r="A1186" s="1">
        <f t="shared" si="72"/>
        <v>1075449.54</v>
      </c>
      <c r="B1186" s="1">
        <f t="shared" si="72"/>
        <v>1075659.54</v>
      </c>
      <c r="C1186" s="11" t="s">
        <v>52</v>
      </c>
      <c r="D1186" s="12">
        <f>INDEX(families!$A:$A,MATCH(E1186,families!$B:$B,0))</f>
        <v>2</v>
      </c>
      <c r="E1186" s="1" t="str">
        <f t="shared" si="73"/>
        <v>FBE</v>
      </c>
      <c r="F1186" s="1">
        <f t="shared" si="74"/>
        <v>19</v>
      </c>
      <c r="G1186" s="1" t="str">
        <f t="shared" si="75"/>
        <v>19.0mm FBE</v>
      </c>
      <c r="H1186" s="1" t="str">
        <f>_xlfn.CONCAT(TEXT(R1186,"0.0"),"mm ",INDEX('Pipe Lookup'!D:D,MATCH('~17 Pipe Segmentation'!S1186,'Pipe Lookup'!C:C,0))," TYPE ",Q1186)</f>
        <v>19.0mm Fusion-Bonded Epoxy TYPE 7</v>
      </c>
      <c r="M1186" s="1" t="s">
        <v>9472</v>
      </c>
      <c r="N1186" s="1">
        <v>1075449.54</v>
      </c>
      <c r="O1186" s="1">
        <v>1075659.54</v>
      </c>
      <c r="P1186" s="1">
        <v>210</v>
      </c>
      <c r="Q1186" s="1">
        <v>7</v>
      </c>
      <c r="R1186" s="1">
        <v>19</v>
      </c>
      <c r="S1186" s="1" t="s">
        <v>54</v>
      </c>
      <c r="T1186" s="1" t="s">
        <v>699</v>
      </c>
      <c r="V1186" s="1" t="s">
        <v>703</v>
      </c>
      <c r="W1186" s="1">
        <v>0</v>
      </c>
      <c r="X1186" s="1" t="s">
        <v>58</v>
      </c>
      <c r="Y1186" s="1">
        <v>37</v>
      </c>
      <c r="Z1186" s="1">
        <v>7</v>
      </c>
    </row>
    <row r="1187" spans="1:26" x14ac:dyDescent="0.2">
      <c r="A1187" s="1">
        <f t="shared" si="72"/>
        <v>1075659.54</v>
      </c>
      <c r="B1187" s="1">
        <f t="shared" si="72"/>
        <v>1075723.54</v>
      </c>
      <c r="C1187" s="11" t="s">
        <v>52</v>
      </c>
      <c r="D1187" s="12">
        <f>INDEX(families!$A:$A,MATCH(E1187,families!$B:$B,0))</f>
        <v>1</v>
      </c>
      <c r="E1187" s="1" t="str">
        <f t="shared" si="73"/>
        <v>ARO</v>
      </c>
      <c r="F1187" s="1">
        <f t="shared" si="74"/>
        <v>19</v>
      </c>
      <c r="G1187" s="1" t="str">
        <f t="shared" si="75"/>
        <v>19.0mm ARO</v>
      </c>
      <c r="H1187" s="1" t="str">
        <f>_xlfn.CONCAT(TEXT(R1187,"0.0"),"mm ",INDEX('Pipe Lookup'!D:D,MATCH('~17 Pipe Segmentation'!S1187,'Pipe Lookup'!C:C,0))," TYPE ",Q1187)</f>
        <v>19.0mm Abrasion-Resistant Overcoat TYPE 8</v>
      </c>
      <c r="M1187" s="1" t="s">
        <v>9472</v>
      </c>
      <c r="N1187" s="1">
        <v>1075659.54</v>
      </c>
      <c r="O1187" s="1">
        <v>1075723.54</v>
      </c>
      <c r="P1187" s="1">
        <v>64</v>
      </c>
      <c r="Q1187" s="1">
        <v>8</v>
      </c>
      <c r="R1187" s="1">
        <v>19</v>
      </c>
      <c r="S1187" s="1" t="s">
        <v>78</v>
      </c>
      <c r="T1187" s="1" t="s">
        <v>699</v>
      </c>
      <c r="V1187" s="1" t="s">
        <v>704</v>
      </c>
      <c r="W1187" s="1">
        <v>0</v>
      </c>
      <c r="X1187" s="1" t="s">
        <v>58</v>
      </c>
      <c r="Y1187" s="1">
        <v>5</v>
      </c>
      <c r="Z1187" s="1">
        <v>26</v>
      </c>
    </row>
    <row r="1188" spans="1:26" x14ac:dyDescent="0.2">
      <c r="A1188" s="1">
        <f t="shared" si="72"/>
        <v>1075723.54</v>
      </c>
      <c r="B1188" s="1">
        <f t="shared" si="72"/>
        <v>1075843</v>
      </c>
      <c r="C1188" s="11" t="s">
        <v>52</v>
      </c>
      <c r="D1188" s="12">
        <f>INDEX(families!$A:$A,MATCH(E1188,families!$B:$B,0))</f>
        <v>2</v>
      </c>
      <c r="E1188" s="1" t="str">
        <f t="shared" si="73"/>
        <v>FBE</v>
      </c>
      <c r="F1188" s="1">
        <f t="shared" si="74"/>
        <v>14.7</v>
      </c>
      <c r="G1188" s="1" t="str">
        <f t="shared" si="75"/>
        <v>14.7mm FBE</v>
      </c>
      <c r="H1188" s="1" t="str">
        <f>_xlfn.CONCAT(TEXT(R1188,"0.0"),"mm ",INDEX('Pipe Lookup'!D:D,MATCH('~17 Pipe Segmentation'!S1188,'Pipe Lookup'!C:C,0))," TYPE ",Q1188)</f>
        <v>14.7mm Fusion-Bonded Epoxy TYPE 5</v>
      </c>
      <c r="M1188" s="1" t="s">
        <v>9472</v>
      </c>
      <c r="N1188" s="1">
        <v>1075723.54</v>
      </c>
      <c r="O1188" s="1">
        <v>1075843</v>
      </c>
      <c r="P1188" s="1">
        <v>119.45999999996275</v>
      </c>
      <c r="Q1188" s="1">
        <v>5</v>
      </c>
      <c r="R1188" s="1">
        <v>14.7</v>
      </c>
      <c r="S1188" s="1" t="s">
        <v>54</v>
      </c>
      <c r="T1188" s="1" t="s">
        <v>699</v>
      </c>
      <c r="W1188" s="1">
        <v>0</v>
      </c>
      <c r="X1188" s="1" t="s">
        <v>58</v>
      </c>
      <c r="Y1188" s="1">
        <v>5</v>
      </c>
      <c r="Z1188" s="1">
        <v>7</v>
      </c>
    </row>
    <row r="1189" spans="1:26" x14ac:dyDescent="0.2">
      <c r="A1189" s="1">
        <f t="shared" si="72"/>
        <v>1075843</v>
      </c>
      <c r="B1189" s="1">
        <f t="shared" si="72"/>
        <v>1075849</v>
      </c>
      <c r="C1189" s="11" t="s">
        <v>52</v>
      </c>
      <c r="D1189" s="12">
        <f>INDEX(families!$A:$A,MATCH(E1189,families!$B:$B,0))</f>
        <v>2</v>
      </c>
      <c r="E1189" s="1" t="str">
        <f t="shared" si="73"/>
        <v>FBE</v>
      </c>
      <c r="F1189" s="1">
        <f t="shared" si="74"/>
        <v>14.7</v>
      </c>
      <c r="G1189" s="1" t="str">
        <f t="shared" si="75"/>
        <v>14.7mm FBE</v>
      </c>
      <c r="H1189" s="1" t="str">
        <f>_xlfn.CONCAT(TEXT(R1189,"0.0"),"mm ",INDEX('Pipe Lookup'!D:D,MATCH('~17 Pipe Segmentation'!S1189,'Pipe Lookup'!C:C,0))," TYPE ",Q1189)</f>
        <v>14.7mm Fusion-Bonded Epoxy TYPE 5</v>
      </c>
      <c r="M1189" s="1" t="s">
        <v>9472</v>
      </c>
      <c r="N1189" s="1">
        <v>1075843</v>
      </c>
      <c r="O1189" s="1" t="s">
        <v>9773</v>
      </c>
      <c r="P1189" s="1">
        <v>6</v>
      </c>
      <c r="Q1189" s="1">
        <v>5</v>
      </c>
      <c r="R1189" s="1">
        <v>14.7</v>
      </c>
      <c r="S1189" s="1" t="s">
        <v>54</v>
      </c>
      <c r="T1189" s="1" t="s">
        <v>699</v>
      </c>
      <c r="W1189" s="1">
        <v>0</v>
      </c>
      <c r="X1189" s="1" t="s">
        <v>84</v>
      </c>
      <c r="Y1189" s="1">
        <v>5</v>
      </c>
      <c r="Z1189" s="1">
        <v>26</v>
      </c>
    </row>
    <row r="1190" spans="1:26" x14ac:dyDescent="0.2">
      <c r="A1190" s="1">
        <f t="shared" si="72"/>
        <v>1075849</v>
      </c>
      <c r="B1190" s="1">
        <f t="shared" si="72"/>
        <v>1075855</v>
      </c>
      <c r="C1190" s="11" t="s">
        <v>52</v>
      </c>
      <c r="D1190" s="12">
        <f>INDEX(families!$A:$A,MATCH(E1190,families!$B:$B,0))</f>
        <v>2</v>
      </c>
      <c r="E1190" s="1" t="str">
        <f t="shared" si="73"/>
        <v>FBE</v>
      </c>
      <c r="F1190" s="1">
        <f t="shared" si="74"/>
        <v>19</v>
      </c>
      <c r="G1190" s="1" t="str">
        <f t="shared" si="75"/>
        <v>19.0mm FBE</v>
      </c>
      <c r="H1190" s="1" t="str">
        <f>_xlfn.CONCAT(TEXT(R1190,"0.0"),"mm ",INDEX('Pipe Lookup'!D:D,MATCH('~17 Pipe Segmentation'!S1190,'Pipe Lookup'!C:C,0))," TYPE ",Q1190)</f>
        <v>19.0mm Fusion-Bonded Epoxy TYPE 7</v>
      </c>
      <c r="M1190" s="1" t="s">
        <v>9472</v>
      </c>
      <c r="N1190" s="1" t="s">
        <v>9773</v>
      </c>
      <c r="O1190" s="1" t="s">
        <v>9774</v>
      </c>
      <c r="P1190" s="1">
        <v>6</v>
      </c>
      <c r="Q1190" s="1">
        <v>7</v>
      </c>
      <c r="R1190" s="1">
        <v>19</v>
      </c>
      <c r="S1190" s="1" t="s">
        <v>54</v>
      </c>
      <c r="T1190" s="1" t="s">
        <v>699</v>
      </c>
      <c r="W1190" s="1">
        <v>0</v>
      </c>
      <c r="X1190" s="1" t="s">
        <v>58</v>
      </c>
      <c r="Y1190" s="1">
        <v>24</v>
      </c>
      <c r="Z1190" s="1">
        <v>7</v>
      </c>
    </row>
    <row r="1191" spans="1:26" x14ac:dyDescent="0.2">
      <c r="A1191" s="1">
        <f t="shared" si="72"/>
        <v>1075855</v>
      </c>
      <c r="B1191" s="1">
        <f t="shared" si="72"/>
        <v>1075860</v>
      </c>
      <c r="C1191" s="11" t="s">
        <v>52</v>
      </c>
      <c r="D1191" s="12">
        <f>INDEX(families!$A:$A,MATCH(E1191,families!$B:$B,0))</f>
        <v>3</v>
      </c>
      <c r="E1191" s="1" t="str">
        <f t="shared" si="73"/>
        <v>LE</v>
      </c>
      <c r="F1191" s="1">
        <f t="shared" si="74"/>
        <v>19</v>
      </c>
      <c r="G1191" s="1" t="str">
        <f t="shared" si="75"/>
        <v>19.0mm LE</v>
      </c>
      <c r="H1191" s="1" t="str">
        <f>_xlfn.CONCAT(TEXT(R1191,"0.0"),"mm ",INDEX('Pipe Lookup'!D:D,MATCH('~17 Pipe Segmentation'!S1191,'Pipe Lookup'!C:C,0))," TYPE ",Q1191)</f>
        <v>19.0mm Elbow TYPE 26</v>
      </c>
      <c r="M1191" s="1" t="s">
        <v>9472</v>
      </c>
      <c r="N1191" s="1" t="s">
        <v>9774</v>
      </c>
      <c r="O1191" s="1" t="s">
        <v>9775</v>
      </c>
      <c r="P1191" s="1">
        <v>5</v>
      </c>
      <c r="Q1191" s="1">
        <v>26</v>
      </c>
      <c r="R1191" s="1">
        <v>19</v>
      </c>
      <c r="S1191" s="1" t="s">
        <v>56</v>
      </c>
      <c r="T1191" s="1" t="s">
        <v>699</v>
      </c>
      <c r="V1191" s="1" t="s">
        <v>9776</v>
      </c>
      <c r="W1191" s="1">
        <v>0</v>
      </c>
      <c r="X1191" s="1" t="s">
        <v>58</v>
      </c>
      <c r="Y1191" s="1">
        <v>417.87999999988824</v>
      </c>
      <c r="Z1191" s="1">
        <v>5</v>
      </c>
    </row>
    <row r="1192" spans="1:26" x14ac:dyDescent="0.2">
      <c r="A1192" s="1">
        <f t="shared" si="72"/>
        <v>1075860</v>
      </c>
      <c r="B1192" s="1">
        <f t="shared" si="72"/>
        <v>1075866</v>
      </c>
      <c r="C1192" s="11" t="s">
        <v>52</v>
      </c>
      <c r="D1192" s="12">
        <f>INDEX(families!$A:$A,MATCH(E1192,families!$B:$B,0))</f>
        <v>2</v>
      </c>
      <c r="E1192" s="1" t="str">
        <f t="shared" si="73"/>
        <v>FBE</v>
      </c>
      <c r="F1192" s="1">
        <f t="shared" si="74"/>
        <v>19</v>
      </c>
      <c r="G1192" s="1" t="str">
        <f t="shared" si="75"/>
        <v>19.0mm FBE</v>
      </c>
      <c r="H1192" s="1" t="str">
        <f>_xlfn.CONCAT(TEXT(R1192,"0.0"),"mm ",INDEX('Pipe Lookup'!D:D,MATCH('~17 Pipe Segmentation'!S1192,'Pipe Lookup'!C:C,0))," TYPE ",Q1192)</f>
        <v>19.0mm Fusion-Bonded Epoxy TYPE 7</v>
      </c>
      <c r="M1192" s="1" t="s">
        <v>9472</v>
      </c>
      <c r="N1192" s="1" t="s">
        <v>9775</v>
      </c>
      <c r="O1192" s="1" t="s">
        <v>9777</v>
      </c>
      <c r="P1192" s="1">
        <v>6</v>
      </c>
      <c r="Q1192" s="1">
        <v>7</v>
      </c>
      <c r="R1192" s="1">
        <v>19</v>
      </c>
      <c r="S1192" s="1" t="s">
        <v>54</v>
      </c>
      <c r="T1192" s="1" t="s">
        <v>699</v>
      </c>
      <c r="W1192" s="1">
        <v>0</v>
      </c>
      <c r="X1192" s="1" t="s">
        <v>58</v>
      </c>
    </row>
    <row r="1193" spans="1:26" x14ac:dyDescent="0.2">
      <c r="A1193" s="1">
        <f t="shared" ref="A1193:B1193" si="76">IF(OR(AND(ISNUMBER(N1193),N1193&gt;0),ISNUMBER(SEARCH("+",N1193))),IF(NOT(ISNUMBER(N1193)),1000*LEFT(N1193,SEARCH("+",N1193)-1)+MID(N1193,SEARCH("+",N1193)+1,3)+RIGHT(N1193,3),N1193),"")</f>
        <v>1075866</v>
      </c>
      <c r="B1193" s="1">
        <f t="shared" si="76"/>
        <v>1075959</v>
      </c>
      <c r="C1193" s="11" t="s">
        <v>52</v>
      </c>
      <c r="D1193" s="12">
        <f>INDEX(families!$A:$A,MATCH(E1193,families!$B:$B,0))</f>
        <v>1</v>
      </c>
      <c r="E1193" s="1" t="str">
        <f t="shared" si="73"/>
        <v>ARO</v>
      </c>
      <c r="F1193" s="1">
        <f t="shared" si="74"/>
        <v>14.7</v>
      </c>
      <c r="G1193" s="1" t="str">
        <f t="shared" si="75"/>
        <v>14.7mm ARO</v>
      </c>
      <c r="H1193" s="1" t="str">
        <f>_xlfn.CONCAT(TEXT(R1193,"0.0"),"mm ",INDEX('Pipe Lookup'!D:D,MATCH('~17 Pipe Segmentation'!S1193,'Pipe Lookup'!C:C,0))," TYPE ",Q1193)</f>
        <v>14.7mm Abrasion-Resistant Overcoat TYPE 6</v>
      </c>
      <c r="M1193" s="1" t="s">
        <v>9472</v>
      </c>
      <c r="N1193" s="1" t="s">
        <v>9777</v>
      </c>
      <c r="O1193" s="1" t="s">
        <v>9778</v>
      </c>
      <c r="P1193" s="1">
        <v>93</v>
      </c>
      <c r="Q1193" s="1">
        <v>6</v>
      </c>
      <c r="R1193" s="1">
        <v>14.7</v>
      </c>
      <c r="S1193" s="1" t="s">
        <v>78</v>
      </c>
      <c r="T1193" s="1" t="s">
        <v>699</v>
      </c>
      <c r="V1193" s="1" t="s">
        <v>9779</v>
      </c>
      <c r="W1193" s="1">
        <v>0</v>
      </c>
      <c r="X1193" s="1" t="s">
        <v>58</v>
      </c>
    </row>
    <row r="1194" spans="1:26" x14ac:dyDescent="0.2">
      <c r="C1194" s="11"/>
      <c r="D1194" s="11"/>
    </row>
    <row r="1195" spans="1:26" x14ac:dyDescent="0.2">
      <c r="C1195" s="11"/>
      <c r="D1195" s="11"/>
    </row>
    <row r="1196" spans="1:26" x14ac:dyDescent="0.2">
      <c r="C1196" s="11"/>
      <c r="D1196" s="11"/>
    </row>
    <row r="1197" spans="1:26" x14ac:dyDescent="0.2">
      <c r="C1197" s="11"/>
      <c r="D1197" s="11"/>
    </row>
    <row r="1198" spans="1:26" x14ac:dyDescent="0.2">
      <c r="C1198" s="11"/>
      <c r="D1198" s="11"/>
    </row>
    <row r="1199" spans="1:26" x14ac:dyDescent="0.2">
      <c r="C1199" s="11"/>
      <c r="D1199" s="11"/>
    </row>
    <row r="1200" spans="1:26" x14ac:dyDescent="0.2">
      <c r="C1200" s="11"/>
      <c r="D1200" s="11"/>
    </row>
    <row r="1201" spans="3:4" x14ac:dyDescent="0.2">
      <c r="C1201" s="11"/>
      <c r="D1201" s="11"/>
    </row>
    <row r="1202" spans="3:4" x14ac:dyDescent="0.2">
      <c r="C1202" s="11"/>
      <c r="D1202" s="11"/>
    </row>
    <row r="1203" spans="3:4" x14ac:dyDescent="0.2">
      <c r="C1203" s="11"/>
      <c r="D1203" s="11"/>
    </row>
    <row r="1204" spans="3:4" x14ac:dyDescent="0.2">
      <c r="C1204" s="11"/>
      <c r="D1204" s="11"/>
    </row>
    <row r="1205" spans="3:4" x14ac:dyDescent="0.2">
      <c r="C1205" s="11"/>
      <c r="D1205" s="11"/>
    </row>
    <row r="1206" spans="3:4" x14ac:dyDescent="0.2">
      <c r="C1206" s="11"/>
      <c r="D1206" s="11"/>
    </row>
    <row r="1207" spans="3:4" x14ac:dyDescent="0.2">
      <c r="C1207" s="11"/>
      <c r="D1207" s="11"/>
    </row>
    <row r="1208" spans="3:4" x14ac:dyDescent="0.2">
      <c r="C1208" s="11"/>
      <c r="D1208" s="11"/>
    </row>
    <row r="1209" spans="3:4" x14ac:dyDescent="0.2">
      <c r="C1209" s="11"/>
      <c r="D1209" s="11"/>
    </row>
    <row r="1210" spans="3:4" x14ac:dyDescent="0.2">
      <c r="C1210" s="11"/>
      <c r="D1210" s="11"/>
    </row>
    <row r="1211" spans="3:4" x14ac:dyDescent="0.2">
      <c r="C1211" s="11"/>
      <c r="D1211" s="11"/>
    </row>
    <row r="1212" spans="3:4" x14ac:dyDescent="0.2">
      <c r="C1212" s="11"/>
      <c r="D1212" s="11"/>
    </row>
    <row r="1213" spans="3:4" x14ac:dyDescent="0.2">
      <c r="C1213" s="11"/>
      <c r="D1213" s="11"/>
    </row>
    <row r="1214" spans="3:4" x14ac:dyDescent="0.2">
      <c r="C1214" s="11"/>
      <c r="D1214" s="11"/>
    </row>
    <row r="1215" spans="3:4" x14ac:dyDescent="0.2">
      <c r="C1215" s="11"/>
      <c r="D1215" s="11"/>
    </row>
    <row r="1216" spans="3:4" x14ac:dyDescent="0.2">
      <c r="C1216" s="11"/>
      <c r="D1216" s="11"/>
    </row>
    <row r="1217" spans="3:4" x14ac:dyDescent="0.2">
      <c r="C1217" s="11"/>
      <c r="D1217" s="11"/>
    </row>
    <row r="1218" spans="3:4" x14ac:dyDescent="0.2">
      <c r="C1218" s="11"/>
      <c r="D1218" s="11"/>
    </row>
    <row r="1219" spans="3:4" x14ac:dyDescent="0.2">
      <c r="C1219" s="11"/>
      <c r="D1219" s="11"/>
    </row>
    <row r="1220" spans="3:4" x14ac:dyDescent="0.2">
      <c r="C1220" s="11"/>
      <c r="D1220" s="11"/>
    </row>
    <row r="1221" spans="3:4" x14ac:dyDescent="0.2">
      <c r="C1221" s="11"/>
      <c r="D1221" s="11"/>
    </row>
    <row r="1222" spans="3:4" x14ac:dyDescent="0.2">
      <c r="C1222" s="11"/>
      <c r="D1222" s="11"/>
    </row>
    <row r="1223" spans="3:4" x14ac:dyDescent="0.2">
      <c r="C1223" s="11"/>
      <c r="D1223" s="11"/>
    </row>
    <row r="1224" spans="3:4" x14ac:dyDescent="0.2">
      <c r="C1224" s="11"/>
      <c r="D1224" s="11"/>
    </row>
    <row r="1225" spans="3:4" x14ac:dyDescent="0.2">
      <c r="C1225" s="11"/>
      <c r="D1225" s="11"/>
    </row>
    <row r="1226" spans="3:4" x14ac:dyDescent="0.2">
      <c r="C1226" s="11"/>
      <c r="D1226" s="11"/>
    </row>
    <row r="1227" spans="3:4" x14ac:dyDescent="0.2">
      <c r="C1227" s="11"/>
      <c r="D1227" s="11"/>
    </row>
    <row r="1228" spans="3:4" x14ac:dyDescent="0.2">
      <c r="C1228" s="11"/>
      <c r="D1228" s="11"/>
    </row>
    <row r="1229" spans="3:4" x14ac:dyDescent="0.2">
      <c r="C1229" s="11"/>
      <c r="D1229" s="11"/>
    </row>
    <row r="1230" spans="3:4" x14ac:dyDescent="0.2">
      <c r="C1230" s="11"/>
      <c r="D1230" s="11"/>
    </row>
    <row r="1231" spans="3:4" x14ac:dyDescent="0.2">
      <c r="C1231" s="11"/>
      <c r="D1231" s="11"/>
    </row>
    <row r="1232" spans="3:4" x14ac:dyDescent="0.2">
      <c r="C1232" s="11"/>
      <c r="D1232" s="11"/>
    </row>
    <row r="1233" spans="3:4" x14ac:dyDescent="0.2">
      <c r="C1233" s="11"/>
      <c r="D1233" s="11"/>
    </row>
    <row r="1234" spans="3:4" x14ac:dyDescent="0.2">
      <c r="C1234" s="11"/>
      <c r="D1234" s="11"/>
    </row>
    <row r="1235" spans="3:4" x14ac:dyDescent="0.2">
      <c r="C1235" s="11"/>
      <c r="D1235" s="11"/>
    </row>
    <row r="1236" spans="3:4" x14ac:dyDescent="0.2">
      <c r="C1236" s="11"/>
      <c r="D1236" s="11"/>
    </row>
    <row r="1237" spans="3:4" x14ac:dyDescent="0.2">
      <c r="C1237" s="11"/>
      <c r="D1237" s="11"/>
    </row>
    <row r="1238" spans="3:4" x14ac:dyDescent="0.2">
      <c r="C1238" s="11"/>
      <c r="D1238" s="11"/>
    </row>
    <row r="1239" spans="3:4" x14ac:dyDescent="0.2">
      <c r="C1239" s="11"/>
      <c r="D1239" s="11"/>
    </row>
    <row r="1240" spans="3:4" x14ac:dyDescent="0.2">
      <c r="C1240" s="11"/>
      <c r="D1240" s="11"/>
    </row>
    <row r="1241" spans="3:4" x14ac:dyDescent="0.2">
      <c r="C1241" s="11"/>
      <c r="D1241" s="11"/>
    </row>
    <row r="1242" spans="3:4" x14ac:dyDescent="0.2">
      <c r="C1242" s="11"/>
      <c r="D1242" s="11"/>
    </row>
    <row r="1243" spans="3:4" x14ac:dyDescent="0.2">
      <c r="C1243" s="11"/>
      <c r="D1243" s="11"/>
    </row>
    <row r="1244" spans="3:4" x14ac:dyDescent="0.2">
      <c r="C1244" s="11"/>
      <c r="D1244" s="11"/>
    </row>
    <row r="1245" spans="3:4" x14ac:dyDescent="0.2">
      <c r="C1245" s="11"/>
      <c r="D1245" s="11"/>
    </row>
    <row r="1246" spans="3:4" x14ac:dyDescent="0.2">
      <c r="C1246" s="11"/>
      <c r="D1246" s="11"/>
    </row>
    <row r="1247" spans="3:4" x14ac:dyDescent="0.2">
      <c r="C1247" s="11"/>
      <c r="D1247" s="11"/>
    </row>
    <row r="1248" spans="3:4" x14ac:dyDescent="0.2">
      <c r="C1248" s="11"/>
      <c r="D1248" s="11"/>
    </row>
    <row r="1249" spans="3:4" x14ac:dyDescent="0.2">
      <c r="C1249" s="11"/>
      <c r="D1249" s="11"/>
    </row>
    <row r="1250" spans="3:4" x14ac:dyDescent="0.2">
      <c r="C1250" s="11"/>
      <c r="D1250" s="11"/>
    </row>
    <row r="1251" spans="3:4" x14ac:dyDescent="0.2">
      <c r="C1251" s="11"/>
      <c r="D1251" s="11"/>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7EA8C-BCB8-2044-B1ED-D5F8E1BB918E}">
  <dimension ref="A1:X19"/>
  <sheetViews>
    <sheetView workbookViewId="0">
      <selection activeCell="E22" sqref="E22"/>
    </sheetView>
  </sheetViews>
  <sheetFormatPr baseColWidth="10" defaultColWidth="14.1640625" defaultRowHeight="16" x14ac:dyDescent="0.2"/>
  <cols>
    <col min="1" max="1" width="14.1640625" style="17"/>
    <col min="2" max="2" width="59.6640625" style="24" bestFit="1" customWidth="1"/>
    <col min="3" max="3" width="24.5" style="17" bestFit="1" customWidth="1"/>
    <col min="4" max="7" width="14.1640625" style="17"/>
    <col min="8" max="8" width="146.83203125" style="17" bestFit="1" customWidth="1"/>
    <col min="9" max="9" width="14.1640625" style="17"/>
    <col min="10" max="10" width="11.33203125" style="17" bestFit="1" customWidth="1"/>
    <col min="11" max="12" width="11.33203125" style="17" customWidth="1"/>
    <col min="13" max="13" width="20.5" style="17" customWidth="1"/>
    <col min="14" max="14" width="10.1640625" style="18" bestFit="1" customWidth="1"/>
    <col min="15" max="15" width="19" style="20" customWidth="1"/>
    <col min="16" max="16" width="14.1640625" style="22"/>
    <col min="17" max="20" width="18.6640625" style="18" customWidth="1"/>
    <col min="21" max="21" width="38.83203125" style="27" bestFit="1" customWidth="1"/>
    <col min="22" max="22" width="36" style="17" bestFit="1" customWidth="1"/>
    <col min="23" max="23" width="35.33203125" style="17" bestFit="1" customWidth="1"/>
    <col min="24" max="24" width="35.6640625" style="17" bestFit="1" customWidth="1"/>
    <col min="25" max="16384" width="14.1640625" style="17"/>
  </cols>
  <sheetData>
    <row r="1" spans="1:24" s="16" customFormat="1" ht="34" x14ac:dyDescent="0.2">
      <c r="A1" s="16" t="s">
        <v>9823</v>
      </c>
      <c r="B1" s="23" t="s">
        <v>1588</v>
      </c>
      <c r="C1" s="16" t="s">
        <v>1587</v>
      </c>
      <c r="D1" s="16" t="s">
        <v>1585</v>
      </c>
      <c r="E1" s="16" t="s">
        <v>9820</v>
      </c>
      <c r="F1" s="16" t="s">
        <v>9818</v>
      </c>
      <c r="G1" s="16" t="s">
        <v>1586</v>
      </c>
      <c r="H1" s="16" t="s">
        <v>9819</v>
      </c>
      <c r="J1" s="16" t="s">
        <v>8025</v>
      </c>
      <c r="K1" s="16" t="s">
        <v>9807</v>
      </c>
      <c r="M1" s="16" t="s">
        <v>9792</v>
      </c>
      <c r="N1" s="25" t="s">
        <v>43</v>
      </c>
      <c r="O1" s="19" t="s">
        <v>9804</v>
      </c>
      <c r="P1" s="21" t="s">
        <v>9808</v>
      </c>
      <c r="Q1" s="25" t="s">
        <v>9805</v>
      </c>
      <c r="R1" s="25" t="s">
        <v>9809</v>
      </c>
      <c r="S1" s="25" t="s">
        <v>9810</v>
      </c>
      <c r="T1" s="25" t="s">
        <v>9811</v>
      </c>
      <c r="U1" s="26"/>
    </row>
    <row r="2" spans="1:24" x14ac:dyDescent="0.2">
      <c r="A2" s="22">
        <f>P2</f>
        <v>990273</v>
      </c>
      <c r="B2" s="24" t="str">
        <f>_xlfn.CONCAT(K2," Test Point ",M2," - ",TEXT(O2,"#,##0")," m3 - ",TEXT(N2,"#,##0")," m")</f>
        <v>Upstream Test Point NPS 36-14.7-CS-5B-01 - 5,992 m3 - 9,727 m</v>
      </c>
      <c r="C2" s="17" t="str">
        <f>L2&amp;" - "&amp;M2</f>
        <v>U/S - NPS 36-14.7-CS-5B-01</v>
      </c>
      <c r="D2" s="17" t="s">
        <v>9806</v>
      </c>
      <c r="E2" s="12">
        <f>INDEX(families!$A:$A,MATCH(F2,families!$B:$B,0))</f>
        <v>44</v>
      </c>
      <c r="F2" s="17" t="s">
        <v>9806</v>
      </c>
      <c r="G2" s="17">
        <f>N2</f>
        <v>9727</v>
      </c>
      <c r="H2" s="17" t="str">
        <f>_xlfn.TEXTJOIN("",TRUE,U2:X2)</f>
        <v xml:space="preserve">Minimum Strength Test Pressure: 14,249 kPa. Target Strength Test Pressure: 15,349 kPa. Minimum Leak Test Pressure: 12,760 kPa. Maximum Leak Test Pressure: 12,886 kPa. </v>
      </c>
      <c r="J2" s="17" t="s">
        <v>9791</v>
      </c>
      <c r="K2" s="17" t="s">
        <v>9793</v>
      </c>
      <c r="L2" s="17" t="s">
        <v>9812</v>
      </c>
      <c r="M2" s="17" t="s">
        <v>9795</v>
      </c>
      <c r="N2" s="18">
        <f>P11-P2</f>
        <v>9727</v>
      </c>
      <c r="O2" s="20">
        <v>5992</v>
      </c>
      <c r="P2" s="22">
        <v>990273</v>
      </c>
      <c r="Q2" s="18">
        <v>14249</v>
      </c>
      <c r="R2" s="18">
        <v>15349</v>
      </c>
      <c r="S2" s="18">
        <v>12760</v>
      </c>
      <c r="T2" s="18">
        <v>12886</v>
      </c>
      <c r="U2" s="27" t="str">
        <f>_xlfn.CONCAT(LEFT(Q$1,LEN(Q$1)-6),": ",TEXT(Q2,"#,##0")," kPa. ")</f>
        <v xml:space="preserve">Minimum Strength Test Pressure: 14,249 kPa. </v>
      </c>
      <c r="V2" s="27" t="str">
        <f t="shared" ref="V2:X17" si="0">_xlfn.CONCAT(LEFT(R$1,LEN(R$1)-6),": ",TEXT(R2,"#,##0")," kPa. ")</f>
        <v xml:space="preserve">Target Strength Test Pressure: 15,349 kPa. </v>
      </c>
      <c r="W2" s="27" t="str">
        <f t="shared" si="0"/>
        <v xml:space="preserve">Minimum Leak Test Pressure: 12,760 kPa. </v>
      </c>
      <c r="X2" s="27" t="str">
        <f t="shared" si="0"/>
        <v xml:space="preserve">Maximum Leak Test Pressure: 12,886 kPa. </v>
      </c>
    </row>
    <row r="3" spans="1:24" x14ac:dyDescent="0.2">
      <c r="A3" s="22">
        <f t="shared" ref="A3:A10" si="1">P3</f>
        <v>1000000</v>
      </c>
      <c r="B3" s="24" t="str">
        <f t="shared" ref="B3:B19" si="2">_xlfn.CONCAT(K3," Test Point ",M3," - ",TEXT(O3,"#,##0")," m3 - ",TEXT(N3,"#,##0")," m")</f>
        <v>Upstream Test Point NPS 36-14.7-CS-5B-02 - 2,161 m3 - 3,500 m</v>
      </c>
      <c r="C3" s="17" t="str">
        <f t="shared" ref="C3:C19" si="3">L3&amp;" - "&amp;M3</f>
        <v>U/S - NPS 36-14.7-CS-5B-02</v>
      </c>
      <c r="D3" s="17" t="s">
        <v>9806</v>
      </c>
      <c r="E3" s="12">
        <f>INDEX(families!$A:$A,MATCH(F3,families!$B:$B,0))</f>
        <v>44</v>
      </c>
      <c r="F3" s="17" t="s">
        <v>9806</v>
      </c>
      <c r="G3" s="17">
        <f t="shared" ref="G3:G10" si="4">N3</f>
        <v>3500</v>
      </c>
      <c r="H3" s="17" t="str">
        <f t="shared" ref="H3:H19" si="5">_xlfn.TEXTJOIN("",TRUE,U3:X3)</f>
        <v xml:space="preserve">Minimum Strength Test Pressure: 12,421 kPa. Target Strength Test Pressure: 14,021 kPa. Minimum Leak Test Pressure: 10,931 kPa. Maximum Leak Test Pressure: 11,056 kPa. </v>
      </c>
      <c r="J3" s="17" t="s">
        <v>9791</v>
      </c>
      <c r="K3" s="17" t="s">
        <v>9793</v>
      </c>
      <c r="L3" s="17" t="s">
        <v>9812</v>
      </c>
      <c r="M3" s="17" t="s">
        <v>9796</v>
      </c>
      <c r="N3" s="18">
        <f t="shared" ref="N3:N10" si="6">P12-P3</f>
        <v>3500</v>
      </c>
      <c r="O3" s="20">
        <v>2161</v>
      </c>
      <c r="P3" s="22">
        <v>1000000</v>
      </c>
      <c r="Q3" s="18">
        <v>12421</v>
      </c>
      <c r="R3" s="18">
        <v>14021</v>
      </c>
      <c r="S3" s="18">
        <v>10931</v>
      </c>
      <c r="T3" s="18">
        <v>11056</v>
      </c>
      <c r="U3" s="27" t="str">
        <f t="shared" ref="U3:U19" si="7">_xlfn.CONCAT(LEFT(Q$1,LEN(Q$1)-6),": ",TEXT(Q3,"#,##0")," kPa. ")</f>
        <v xml:space="preserve">Minimum Strength Test Pressure: 12,421 kPa. </v>
      </c>
      <c r="V3" s="27" t="str">
        <f t="shared" si="0"/>
        <v xml:space="preserve">Target Strength Test Pressure: 14,021 kPa. </v>
      </c>
      <c r="W3" s="27" t="str">
        <f t="shared" si="0"/>
        <v xml:space="preserve">Minimum Leak Test Pressure: 10,931 kPa. </v>
      </c>
      <c r="X3" s="27" t="str">
        <f t="shared" si="0"/>
        <v xml:space="preserve">Maximum Leak Test Pressure: 11,056 kPa. </v>
      </c>
    </row>
    <row r="4" spans="1:24" x14ac:dyDescent="0.2">
      <c r="A4" s="22">
        <f t="shared" si="1"/>
        <v>1003500</v>
      </c>
      <c r="B4" s="24" t="str">
        <f t="shared" si="2"/>
        <v>Upstream Test Point NPS 36-14.7-CS-5B-03 - 2,776 m3 - 4,500 m</v>
      </c>
      <c r="C4" s="17" t="str">
        <f t="shared" si="3"/>
        <v>U/S - NPS 36-14.7-CS-5B-03</v>
      </c>
      <c r="D4" s="17" t="s">
        <v>9806</v>
      </c>
      <c r="E4" s="12">
        <f>INDEX(families!$A:$A,MATCH(F4,families!$B:$B,0))</f>
        <v>44</v>
      </c>
      <c r="F4" s="17" t="s">
        <v>9806</v>
      </c>
      <c r="G4" s="17">
        <f t="shared" si="4"/>
        <v>4500</v>
      </c>
      <c r="H4" s="17" t="str">
        <f t="shared" si="5"/>
        <v xml:space="preserve">Minimum Strength Test Pressure: 12,413 kPa. Target Strength Test Pressure: 12,863 kPa. Minimum Leak Test Pressure: 10,923 kPa. Maximum Leak Test Pressure: 11,059 kPa. </v>
      </c>
      <c r="J4" s="17" t="s">
        <v>9791</v>
      </c>
      <c r="K4" s="17" t="s">
        <v>9793</v>
      </c>
      <c r="L4" s="17" t="s">
        <v>9812</v>
      </c>
      <c r="M4" s="17" t="s">
        <v>9797</v>
      </c>
      <c r="N4" s="18">
        <f t="shared" si="6"/>
        <v>4500</v>
      </c>
      <c r="O4" s="20">
        <v>2776</v>
      </c>
      <c r="P4" s="22">
        <v>1003500</v>
      </c>
      <c r="Q4" s="18">
        <v>12413</v>
      </c>
      <c r="R4" s="18">
        <v>12863</v>
      </c>
      <c r="S4" s="18">
        <v>10923</v>
      </c>
      <c r="T4" s="18">
        <v>11059</v>
      </c>
      <c r="U4" s="27" t="str">
        <f t="shared" si="7"/>
        <v xml:space="preserve">Minimum Strength Test Pressure: 12,413 kPa. </v>
      </c>
      <c r="V4" s="27" t="str">
        <f t="shared" si="0"/>
        <v xml:space="preserve">Target Strength Test Pressure: 12,863 kPa. </v>
      </c>
      <c r="W4" s="27" t="str">
        <f t="shared" si="0"/>
        <v xml:space="preserve">Minimum Leak Test Pressure: 10,923 kPa. </v>
      </c>
      <c r="X4" s="27" t="str">
        <f t="shared" si="0"/>
        <v xml:space="preserve">Maximum Leak Test Pressure: 11,059 kPa. </v>
      </c>
    </row>
    <row r="5" spans="1:24" x14ac:dyDescent="0.2">
      <c r="A5" s="22">
        <f t="shared" si="1"/>
        <v>1008000</v>
      </c>
      <c r="B5" s="24" t="str">
        <f t="shared" si="2"/>
        <v>Upstream Test Point NPS 36-14.7-CS-5B-04 - 2,758 m3 - 4,470 m</v>
      </c>
      <c r="C5" s="17" t="str">
        <f t="shared" si="3"/>
        <v>U/S - NPS 36-14.7-CS-5B-04</v>
      </c>
      <c r="D5" s="17" t="s">
        <v>9806</v>
      </c>
      <c r="E5" s="12">
        <f>INDEX(families!$A:$A,MATCH(F5,families!$B:$B,0))</f>
        <v>44</v>
      </c>
      <c r="F5" s="17" t="s">
        <v>9806</v>
      </c>
      <c r="G5" s="17">
        <f t="shared" si="4"/>
        <v>4470</v>
      </c>
      <c r="H5" s="17" t="str">
        <f t="shared" si="5"/>
        <v xml:space="preserve">Minimum Strength Test Pressure: 12,480 kPa. Target Strength Test Pressure: 12,880 kPa. Minimum Leak Test Pressure: 10,991 kPa. Maximum Leak Test Pressure: 11,627 kPa. </v>
      </c>
      <c r="J5" s="17" t="s">
        <v>9791</v>
      </c>
      <c r="K5" s="17" t="s">
        <v>9793</v>
      </c>
      <c r="L5" s="17" t="s">
        <v>9812</v>
      </c>
      <c r="M5" s="17" t="s">
        <v>9798</v>
      </c>
      <c r="N5" s="18">
        <f t="shared" si="6"/>
        <v>4470</v>
      </c>
      <c r="O5" s="20">
        <v>2758</v>
      </c>
      <c r="P5" s="22">
        <v>1008000</v>
      </c>
      <c r="Q5" s="18">
        <v>12480</v>
      </c>
      <c r="R5" s="18">
        <v>12880</v>
      </c>
      <c r="S5" s="18">
        <v>10991</v>
      </c>
      <c r="T5" s="18">
        <v>11627</v>
      </c>
      <c r="U5" s="27" t="str">
        <f t="shared" si="7"/>
        <v xml:space="preserve">Minimum Strength Test Pressure: 12,480 kPa. </v>
      </c>
      <c r="V5" s="27" t="str">
        <f t="shared" si="0"/>
        <v xml:space="preserve">Target Strength Test Pressure: 12,880 kPa. </v>
      </c>
      <c r="W5" s="27" t="str">
        <f t="shared" si="0"/>
        <v xml:space="preserve">Minimum Leak Test Pressure: 10,991 kPa. </v>
      </c>
      <c r="X5" s="27" t="str">
        <f t="shared" si="0"/>
        <v xml:space="preserve">Maximum Leak Test Pressure: 11,627 kPa. </v>
      </c>
    </row>
    <row r="6" spans="1:24" x14ac:dyDescent="0.2">
      <c r="A6" s="22">
        <f t="shared" si="1"/>
        <v>1012470</v>
      </c>
      <c r="B6" s="24" t="str">
        <f t="shared" si="2"/>
        <v>Upstream Test Point NPS 36-19.0-CS-5B-05 - 3,006 m3 - 4,970 m</v>
      </c>
      <c r="C6" s="17" t="str">
        <f t="shared" si="3"/>
        <v>U/S - NPS 36-19.0-CS-5B-05</v>
      </c>
      <c r="D6" s="17" t="s">
        <v>9806</v>
      </c>
      <c r="E6" s="12">
        <f>INDEX(families!$A:$A,MATCH(F6,families!$B:$B,0))</f>
        <v>44</v>
      </c>
      <c r="F6" s="17" t="s">
        <v>9806</v>
      </c>
      <c r="G6" s="17">
        <f t="shared" si="4"/>
        <v>4970</v>
      </c>
      <c r="H6" s="17" t="str">
        <f t="shared" si="5"/>
        <v xml:space="preserve">Minimum Strength Test Pressure: 18,909 kPa. Target Strength Test Pressure: 19,384 kPa. Minimum Leak Test Pressure: 16,676 kPa. Maximum Leak Test Pressure: 16,814 kPa. </v>
      </c>
      <c r="J6" s="17" t="s">
        <v>9791</v>
      </c>
      <c r="K6" s="17" t="s">
        <v>9793</v>
      </c>
      <c r="L6" s="17" t="s">
        <v>9812</v>
      </c>
      <c r="M6" s="17" t="s">
        <v>9799</v>
      </c>
      <c r="N6" s="18">
        <f t="shared" si="6"/>
        <v>4970</v>
      </c>
      <c r="O6" s="20">
        <v>3006</v>
      </c>
      <c r="P6" s="22">
        <v>1012470</v>
      </c>
      <c r="Q6" s="18">
        <v>18909</v>
      </c>
      <c r="R6" s="18">
        <v>19384</v>
      </c>
      <c r="S6" s="18">
        <v>16676</v>
      </c>
      <c r="T6" s="18">
        <v>16814</v>
      </c>
      <c r="U6" s="27" t="str">
        <f t="shared" si="7"/>
        <v xml:space="preserve">Minimum Strength Test Pressure: 18,909 kPa. </v>
      </c>
      <c r="V6" s="27" t="str">
        <f t="shared" si="0"/>
        <v xml:space="preserve">Target Strength Test Pressure: 19,384 kPa. </v>
      </c>
      <c r="W6" s="27" t="str">
        <f t="shared" si="0"/>
        <v xml:space="preserve">Minimum Leak Test Pressure: 16,676 kPa. </v>
      </c>
      <c r="X6" s="27" t="str">
        <f t="shared" si="0"/>
        <v xml:space="preserve">Maximum Leak Test Pressure: 16,814 kPa. </v>
      </c>
    </row>
    <row r="7" spans="1:24" x14ac:dyDescent="0.2">
      <c r="A7" s="22">
        <f t="shared" si="1"/>
        <v>1017440</v>
      </c>
      <c r="B7" s="24" t="str">
        <f t="shared" si="2"/>
        <v>Upstream Test Point NPS 36-19.0-CS-5B-06 - 10,458 m3 - 17,324 m</v>
      </c>
      <c r="C7" s="17" t="str">
        <f t="shared" si="3"/>
        <v>U/S - NPS 36-19.0-CS-5B-06</v>
      </c>
      <c r="D7" s="17" t="s">
        <v>9806</v>
      </c>
      <c r="E7" s="12">
        <f>INDEX(families!$A:$A,MATCH(F7,families!$B:$B,0))</f>
        <v>44</v>
      </c>
      <c r="F7" s="17" t="s">
        <v>9806</v>
      </c>
      <c r="G7" s="17">
        <f t="shared" si="4"/>
        <v>17324</v>
      </c>
      <c r="H7" s="17" t="str">
        <f t="shared" si="5"/>
        <v xml:space="preserve">Minimum Strength Test Pressure: 19,001 kPa. Target Strength Test Pressure: 19,401 kPa. Minimum Leak Test Pressure: 16,767 kPa. Maximum Leak Test Pressure: 16,942 kPa. </v>
      </c>
      <c r="J7" s="17" t="s">
        <v>9791</v>
      </c>
      <c r="K7" s="17" t="s">
        <v>9793</v>
      </c>
      <c r="L7" s="17" t="s">
        <v>9812</v>
      </c>
      <c r="M7" s="17" t="s">
        <v>9800</v>
      </c>
      <c r="N7" s="18">
        <f t="shared" si="6"/>
        <v>17324</v>
      </c>
      <c r="O7" s="20">
        <v>10458</v>
      </c>
      <c r="P7" s="22">
        <v>1017440</v>
      </c>
      <c r="Q7" s="18">
        <v>19001</v>
      </c>
      <c r="R7" s="18">
        <v>19401</v>
      </c>
      <c r="S7" s="18">
        <v>16767</v>
      </c>
      <c r="T7" s="18">
        <v>16942</v>
      </c>
      <c r="U7" s="27" t="str">
        <f t="shared" si="7"/>
        <v xml:space="preserve">Minimum Strength Test Pressure: 19,001 kPa. </v>
      </c>
      <c r="V7" s="27" t="str">
        <f t="shared" si="0"/>
        <v xml:space="preserve">Target Strength Test Pressure: 19,401 kPa. </v>
      </c>
      <c r="W7" s="27" t="str">
        <f t="shared" si="0"/>
        <v xml:space="preserve">Minimum Leak Test Pressure: 16,767 kPa. </v>
      </c>
      <c r="X7" s="27" t="str">
        <f t="shared" si="0"/>
        <v xml:space="preserve">Maximum Leak Test Pressure: 16,942 kPa. </v>
      </c>
    </row>
    <row r="8" spans="1:24" x14ac:dyDescent="0.2">
      <c r="A8" s="22">
        <f t="shared" si="1"/>
        <v>1034764</v>
      </c>
      <c r="B8" s="24" t="str">
        <f t="shared" si="2"/>
        <v>Upstream Test Point NPS 36-19.0-CS-5B-07 - 3,869 m3 - 6,400 m</v>
      </c>
      <c r="C8" s="17" t="str">
        <f t="shared" si="3"/>
        <v>U/S - NPS 36-19.0-CS-5B-07</v>
      </c>
      <c r="D8" s="17" t="s">
        <v>9806</v>
      </c>
      <c r="E8" s="12">
        <f>INDEX(families!$A:$A,MATCH(F8,families!$B:$B,0))</f>
        <v>44</v>
      </c>
      <c r="F8" s="17" t="s">
        <v>9806</v>
      </c>
      <c r="G8" s="17">
        <f t="shared" si="4"/>
        <v>6400</v>
      </c>
      <c r="H8" s="17" t="str">
        <f t="shared" si="5"/>
        <v xml:space="preserve">Minimum Strength Test Pressure: 19,348 kPa. Target Strength Test Pressure: 19,648 kPa. Minimum Leak Test Pressure: 17,115 kPa. Maximum Leak Test Pressure: 17,621 kPa. </v>
      </c>
      <c r="J8" s="17" t="s">
        <v>9791</v>
      </c>
      <c r="K8" s="17" t="s">
        <v>9793</v>
      </c>
      <c r="L8" s="17" t="s">
        <v>9812</v>
      </c>
      <c r="M8" s="17" t="s">
        <v>9801</v>
      </c>
      <c r="N8" s="18">
        <f t="shared" si="6"/>
        <v>6400</v>
      </c>
      <c r="O8" s="20">
        <v>3869</v>
      </c>
      <c r="P8" s="22">
        <v>1034764</v>
      </c>
      <c r="Q8" s="18">
        <v>19348</v>
      </c>
      <c r="R8" s="18">
        <v>19648</v>
      </c>
      <c r="S8" s="18">
        <v>17115</v>
      </c>
      <c r="T8" s="18">
        <v>17621</v>
      </c>
      <c r="U8" s="27" t="str">
        <f t="shared" si="7"/>
        <v xml:space="preserve">Minimum Strength Test Pressure: 19,348 kPa. </v>
      </c>
      <c r="V8" s="27" t="str">
        <f t="shared" si="0"/>
        <v xml:space="preserve">Target Strength Test Pressure: 19,648 kPa. </v>
      </c>
      <c r="W8" s="27" t="str">
        <f t="shared" si="0"/>
        <v xml:space="preserve">Minimum Leak Test Pressure: 17,115 kPa. </v>
      </c>
      <c r="X8" s="27" t="str">
        <f t="shared" si="0"/>
        <v xml:space="preserve">Maximum Leak Test Pressure: 17,621 kPa. </v>
      </c>
    </row>
    <row r="9" spans="1:24" x14ac:dyDescent="0.2">
      <c r="A9" s="22">
        <f t="shared" si="1"/>
        <v>1041369</v>
      </c>
      <c r="B9" s="24" t="str">
        <f t="shared" si="2"/>
        <v>Upstream Test Point NPS 36-11.8-CS-5B-08 - 11,429 m3 - 18,325 m</v>
      </c>
      <c r="C9" s="17" t="str">
        <f t="shared" si="3"/>
        <v>U/S - NPS 36-11.8-CS-5B-08</v>
      </c>
      <c r="D9" s="17" t="s">
        <v>9806</v>
      </c>
      <c r="E9" s="12">
        <f>INDEX(families!$A:$A,MATCH(F9,families!$B:$B,0))</f>
        <v>44</v>
      </c>
      <c r="F9" s="17" t="s">
        <v>9806</v>
      </c>
      <c r="G9" s="17">
        <f t="shared" si="4"/>
        <v>18325</v>
      </c>
      <c r="H9" s="17" t="str">
        <f t="shared" si="5"/>
        <v xml:space="preserve">Minimum Strength Test Pressure: 12,757 kPa. Target Strength Test Pressure: 12,957 kPa. Minimum Leak Test Pressure: 11,268 kPa. Maximum Leak Test Pressure: 12,000 kPa. </v>
      </c>
      <c r="J9" s="17" t="s">
        <v>9791</v>
      </c>
      <c r="K9" s="17" t="s">
        <v>9793</v>
      </c>
      <c r="L9" s="17" t="s">
        <v>9812</v>
      </c>
      <c r="M9" s="17" t="s">
        <v>9802</v>
      </c>
      <c r="N9" s="18">
        <f t="shared" si="6"/>
        <v>18325</v>
      </c>
      <c r="O9" s="20">
        <v>11429</v>
      </c>
      <c r="P9" s="22">
        <v>1041369</v>
      </c>
      <c r="Q9" s="18">
        <v>12757</v>
      </c>
      <c r="R9" s="18">
        <v>12957</v>
      </c>
      <c r="S9" s="18">
        <v>11268</v>
      </c>
      <c r="T9" s="18">
        <v>12000</v>
      </c>
      <c r="U9" s="27" t="str">
        <f t="shared" si="7"/>
        <v xml:space="preserve">Minimum Strength Test Pressure: 12,757 kPa. </v>
      </c>
      <c r="V9" s="27" t="str">
        <f t="shared" si="0"/>
        <v xml:space="preserve">Target Strength Test Pressure: 12,957 kPa. </v>
      </c>
      <c r="W9" s="27" t="str">
        <f t="shared" si="0"/>
        <v xml:space="preserve">Minimum Leak Test Pressure: 11,268 kPa. </v>
      </c>
      <c r="X9" s="27" t="str">
        <f t="shared" si="0"/>
        <v xml:space="preserve">Maximum Leak Test Pressure: 12,000 kPa. </v>
      </c>
    </row>
    <row r="10" spans="1:24" x14ac:dyDescent="0.2">
      <c r="A10" s="22">
        <f t="shared" si="1"/>
        <v>1059694</v>
      </c>
      <c r="B10" s="24" t="str">
        <f t="shared" si="2"/>
        <v>Upstream Test Point NPS 36-11.8-CS-5B-09 - 10,118 m3 - 16,222 m</v>
      </c>
      <c r="C10" s="17" t="str">
        <f t="shared" si="3"/>
        <v>U/S - NPS 36-11.8-CS-5B-09</v>
      </c>
      <c r="D10" s="17" t="s">
        <v>9806</v>
      </c>
      <c r="E10" s="12">
        <f>INDEX(families!$A:$A,MATCH(F10,families!$B:$B,0))</f>
        <v>44</v>
      </c>
      <c r="F10" s="17" t="s">
        <v>9806</v>
      </c>
      <c r="G10" s="17">
        <f t="shared" si="4"/>
        <v>16222</v>
      </c>
      <c r="H10" s="17" t="str">
        <f t="shared" si="5"/>
        <v xml:space="preserve">Minimum Strength Test Pressure: 13,303 kPa. Target Strength Test Pressure: 13,503 kPa. Minimum Leak Test Pressure: 11,813 kPa. Maximum Leak Test Pressure: 12,399 kPa. </v>
      </c>
      <c r="J10" s="17" t="s">
        <v>9791</v>
      </c>
      <c r="K10" s="17" t="s">
        <v>9793</v>
      </c>
      <c r="L10" s="17" t="s">
        <v>9812</v>
      </c>
      <c r="M10" s="17" t="s">
        <v>9803</v>
      </c>
      <c r="N10" s="18">
        <f t="shared" si="6"/>
        <v>16222</v>
      </c>
      <c r="O10" s="20">
        <v>10118</v>
      </c>
      <c r="P10" s="22">
        <v>1059694</v>
      </c>
      <c r="Q10" s="18">
        <v>13303</v>
      </c>
      <c r="R10" s="18">
        <v>13503</v>
      </c>
      <c r="S10" s="18">
        <v>11813</v>
      </c>
      <c r="T10" s="18">
        <v>12399</v>
      </c>
      <c r="U10" s="27" t="str">
        <f t="shared" si="7"/>
        <v xml:space="preserve">Minimum Strength Test Pressure: 13,303 kPa. </v>
      </c>
      <c r="V10" s="27" t="str">
        <f t="shared" si="0"/>
        <v xml:space="preserve">Target Strength Test Pressure: 13,503 kPa. </v>
      </c>
      <c r="W10" s="27" t="str">
        <f t="shared" si="0"/>
        <v xml:space="preserve">Minimum Leak Test Pressure: 11,813 kPa. </v>
      </c>
      <c r="X10" s="27" t="str">
        <f t="shared" si="0"/>
        <v xml:space="preserve">Maximum Leak Test Pressure: 12,399 kPa. </v>
      </c>
    </row>
    <row r="11" spans="1:24" x14ac:dyDescent="0.2">
      <c r="A11" s="22">
        <f t="shared" ref="A11:A19" si="8">P11</f>
        <v>1000000</v>
      </c>
      <c r="B11" s="24" t="str">
        <f t="shared" si="2"/>
        <v>Downstream Test Point NPS 36-14.7-CS-5B-01 - 5,992 m3 - 9,727 m</v>
      </c>
      <c r="C11" s="17" t="str">
        <f t="shared" si="3"/>
        <v>D/S - NPS 36-14.7-CS-5B-01</v>
      </c>
      <c r="D11" s="17" t="s">
        <v>9806</v>
      </c>
      <c r="E11" s="12">
        <f>INDEX(families!$A:$A,MATCH(F11,families!$B:$B,0))</f>
        <v>44</v>
      </c>
      <c r="F11" s="17" t="s">
        <v>9806</v>
      </c>
      <c r="G11" s="17">
        <f t="shared" ref="G11:G19" si="9">N11</f>
        <v>9727</v>
      </c>
      <c r="H11" s="17" t="str">
        <f t="shared" si="5"/>
        <v xml:space="preserve">Minimum Strength Test Pressure: 13,691 kPa. Target Strength Test Pressure: 14,791 kPa. Minimum Leak Test Pressure: 12,202 kPa. Maximum Leak Test Pressure: 12,328 kPa. </v>
      </c>
      <c r="J11" s="17" t="s">
        <v>9791</v>
      </c>
      <c r="K11" s="17" t="s">
        <v>9794</v>
      </c>
      <c r="L11" s="17" t="s">
        <v>9813</v>
      </c>
      <c r="M11" s="17" t="s">
        <v>9795</v>
      </c>
      <c r="N11" s="18">
        <f>N2</f>
        <v>9727</v>
      </c>
      <c r="O11" s="20">
        <v>5992</v>
      </c>
      <c r="P11" s="22">
        <v>1000000</v>
      </c>
      <c r="Q11" s="18">
        <v>13691</v>
      </c>
      <c r="R11" s="18">
        <v>14791</v>
      </c>
      <c r="S11" s="18">
        <v>12202</v>
      </c>
      <c r="T11" s="18">
        <v>12328</v>
      </c>
      <c r="U11" s="27" t="str">
        <f t="shared" si="7"/>
        <v xml:space="preserve">Minimum Strength Test Pressure: 13,691 kPa. </v>
      </c>
      <c r="V11" s="27" t="str">
        <f t="shared" si="0"/>
        <v xml:space="preserve">Target Strength Test Pressure: 14,791 kPa. </v>
      </c>
      <c r="W11" s="27" t="str">
        <f t="shared" si="0"/>
        <v xml:space="preserve">Minimum Leak Test Pressure: 12,202 kPa. </v>
      </c>
      <c r="X11" s="27" t="str">
        <f t="shared" si="0"/>
        <v xml:space="preserve">Maximum Leak Test Pressure: 12,328 kPa. </v>
      </c>
    </row>
    <row r="12" spans="1:24" x14ac:dyDescent="0.2">
      <c r="A12" s="22">
        <f t="shared" si="8"/>
        <v>1003500</v>
      </c>
      <c r="B12" s="24" t="str">
        <f t="shared" si="2"/>
        <v>Downstream Test Point NPS 36-14.7-CS-5B-02 - 2,161 m3 - 3,500 m</v>
      </c>
      <c r="C12" s="17" t="str">
        <f t="shared" si="3"/>
        <v>D/S - NPS 36-14.7-CS-5B-02</v>
      </c>
      <c r="D12" s="17" t="s">
        <v>9806</v>
      </c>
      <c r="E12" s="12">
        <f>INDEX(families!$A:$A,MATCH(F12,families!$B:$B,0))</f>
        <v>44</v>
      </c>
      <c r="F12" s="17" t="s">
        <v>9806</v>
      </c>
      <c r="G12" s="17">
        <f t="shared" si="9"/>
        <v>3500</v>
      </c>
      <c r="H12" s="17" t="str">
        <f t="shared" si="5"/>
        <v xml:space="preserve">Minimum Strength Test Pressure: 15,237 kPa. Target Strength Test Pressure: 16,837 kPa. Minimum Leak Test Pressure: 16,837 kPa. Maximum Leak Test Pressure: 13,873 kPa. </v>
      </c>
      <c r="J12" s="17" t="s">
        <v>9791</v>
      </c>
      <c r="K12" s="17" t="s">
        <v>9794</v>
      </c>
      <c r="L12" s="17" t="s">
        <v>9813</v>
      </c>
      <c r="M12" s="17" t="s">
        <v>9796</v>
      </c>
      <c r="N12" s="18">
        <f t="shared" ref="N12:N19" si="10">N3</f>
        <v>3500</v>
      </c>
      <c r="O12" s="20">
        <v>2161</v>
      </c>
      <c r="P12" s="22">
        <v>1003500</v>
      </c>
      <c r="Q12" s="18">
        <v>15237</v>
      </c>
      <c r="R12" s="18">
        <v>16837</v>
      </c>
      <c r="S12" s="18">
        <v>16837</v>
      </c>
      <c r="T12" s="18">
        <v>13873</v>
      </c>
      <c r="U12" s="27" t="str">
        <f t="shared" si="7"/>
        <v xml:space="preserve">Minimum Strength Test Pressure: 15,237 kPa. </v>
      </c>
      <c r="V12" s="27" t="str">
        <f t="shared" si="0"/>
        <v xml:space="preserve">Target Strength Test Pressure: 16,837 kPa. </v>
      </c>
      <c r="W12" s="27" t="str">
        <f t="shared" si="0"/>
        <v xml:space="preserve">Minimum Leak Test Pressure: 16,837 kPa. </v>
      </c>
      <c r="X12" s="27" t="str">
        <f t="shared" si="0"/>
        <v xml:space="preserve">Maximum Leak Test Pressure: 13,873 kPa. </v>
      </c>
    </row>
    <row r="13" spans="1:24" x14ac:dyDescent="0.2">
      <c r="A13" s="22">
        <f t="shared" si="8"/>
        <v>1008000</v>
      </c>
      <c r="B13" s="24" t="str">
        <f t="shared" si="2"/>
        <v>Downstream Test Point NPS 36-14.7-CS-5B-03 - 2,776 m3 - 4,500 m</v>
      </c>
      <c r="C13" s="17" t="str">
        <f t="shared" si="3"/>
        <v>D/S - NPS 36-14.7-CS-5B-03</v>
      </c>
      <c r="D13" s="17" t="s">
        <v>9806</v>
      </c>
      <c r="E13" s="12">
        <f>INDEX(families!$A:$A,MATCH(F13,families!$B:$B,0))</f>
        <v>44</v>
      </c>
      <c r="F13" s="17" t="s">
        <v>9806</v>
      </c>
      <c r="G13" s="17">
        <f t="shared" si="9"/>
        <v>4500</v>
      </c>
      <c r="H13" s="17" t="str">
        <f t="shared" si="5"/>
        <v xml:space="preserve">Minimum Strength Test Pressure: 14,261 kPa. Target Strength Test Pressure: 14,666 kPa. Minimum Leak Test Pressure: 14,666 kPa. Maximum Leak Test Pressure: 12,863 kPa. </v>
      </c>
      <c r="J13" s="17" t="s">
        <v>9791</v>
      </c>
      <c r="K13" s="17" t="s">
        <v>9794</v>
      </c>
      <c r="L13" s="17" t="s">
        <v>9813</v>
      </c>
      <c r="M13" s="17" t="s">
        <v>9797</v>
      </c>
      <c r="N13" s="18">
        <f t="shared" si="10"/>
        <v>4500</v>
      </c>
      <c r="O13" s="20">
        <v>2776</v>
      </c>
      <c r="P13" s="22">
        <v>1008000</v>
      </c>
      <c r="Q13" s="18">
        <v>14261</v>
      </c>
      <c r="R13" s="18">
        <v>14666</v>
      </c>
      <c r="S13" s="18">
        <v>14666</v>
      </c>
      <c r="T13" s="18">
        <v>12863</v>
      </c>
      <c r="U13" s="27" t="str">
        <f t="shared" si="7"/>
        <v xml:space="preserve">Minimum Strength Test Pressure: 14,261 kPa. </v>
      </c>
      <c r="V13" s="27" t="str">
        <f t="shared" si="0"/>
        <v xml:space="preserve">Target Strength Test Pressure: 14,666 kPa. </v>
      </c>
      <c r="W13" s="27" t="str">
        <f t="shared" si="0"/>
        <v xml:space="preserve">Minimum Leak Test Pressure: 14,666 kPa. </v>
      </c>
      <c r="X13" s="27" t="str">
        <f t="shared" si="0"/>
        <v xml:space="preserve">Maximum Leak Test Pressure: 12,863 kPa. </v>
      </c>
    </row>
    <row r="14" spans="1:24" x14ac:dyDescent="0.2">
      <c r="A14" s="22">
        <f t="shared" si="8"/>
        <v>1012470</v>
      </c>
      <c r="B14" s="24" t="str">
        <f t="shared" si="2"/>
        <v>Downstream Test Point NPS 36-14.7-CS-5B-04 - 2,758 m3 - 4,470 m</v>
      </c>
      <c r="C14" s="17" t="str">
        <f t="shared" si="3"/>
        <v>D/S - NPS 36-14.7-CS-5B-04</v>
      </c>
      <c r="D14" s="17" t="s">
        <v>9806</v>
      </c>
      <c r="E14" s="12">
        <f>INDEX(families!$A:$A,MATCH(F14,families!$B:$B,0))</f>
        <v>44</v>
      </c>
      <c r="F14" s="17" t="s">
        <v>9806</v>
      </c>
      <c r="G14" s="17">
        <f t="shared" si="9"/>
        <v>4470</v>
      </c>
      <c r="H14" s="17" t="str">
        <f t="shared" si="5"/>
        <v xml:space="preserve">Minimum Strength Test Pressure: 13,666 kPa. Target Strength Test Pressure: 14,066 kPa. Minimum Leak Test Pressure: 14,066 kPa. Maximum Leak Test Pressure: 12,813 kPa. </v>
      </c>
      <c r="J14" s="17" t="s">
        <v>9791</v>
      </c>
      <c r="K14" s="17" t="s">
        <v>9794</v>
      </c>
      <c r="L14" s="17" t="s">
        <v>9813</v>
      </c>
      <c r="M14" s="17" t="s">
        <v>9798</v>
      </c>
      <c r="N14" s="18">
        <f t="shared" si="10"/>
        <v>4470</v>
      </c>
      <c r="O14" s="20">
        <v>2758</v>
      </c>
      <c r="P14" s="22">
        <v>1012470</v>
      </c>
      <c r="Q14" s="18">
        <v>13666</v>
      </c>
      <c r="R14" s="18">
        <v>14066</v>
      </c>
      <c r="S14" s="18">
        <v>14066</v>
      </c>
      <c r="T14" s="18">
        <v>12813</v>
      </c>
      <c r="U14" s="27" t="str">
        <f t="shared" si="7"/>
        <v xml:space="preserve">Minimum Strength Test Pressure: 13,666 kPa. </v>
      </c>
      <c r="V14" s="27" t="str">
        <f t="shared" si="0"/>
        <v xml:space="preserve">Target Strength Test Pressure: 14,066 kPa. </v>
      </c>
      <c r="W14" s="27" t="str">
        <f t="shared" si="0"/>
        <v xml:space="preserve">Minimum Leak Test Pressure: 14,066 kPa. </v>
      </c>
      <c r="X14" s="27" t="str">
        <f t="shared" si="0"/>
        <v xml:space="preserve">Maximum Leak Test Pressure: 12,813 kPa. </v>
      </c>
    </row>
    <row r="15" spans="1:24" x14ac:dyDescent="0.2">
      <c r="A15" s="22">
        <f t="shared" si="8"/>
        <v>1017440</v>
      </c>
      <c r="B15" s="24" t="str">
        <f t="shared" si="2"/>
        <v>Downstream Test Point NPS 36-19.0-CS-5B-05 - 3,006 m3 - 4,970 m</v>
      </c>
      <c r="C15" s="17" t="str">
        <f t="shared" si="3"/>
        <v>D/S - NPS 36-19.0-CS-5B-05</v>
      </c>
      <c r="D15" s="17" t="s">
        <v>9806</v>
      </c>
      <c r="E15" s="12">
        <f>INDEX(families!$A:$A,MATCH(F15,families!$B:$B,0))</f>
        <v>44</v>
      </c>
      <c r="F15" s="17" t="s">
        <v>9806</v>
      </c>
      <c r="G15" s="17">
        <f t="shared" si="9"/>
        <v>4970</v>
      </c>
      <c r="H15" s="17" t="str">
        <f t="shared" si="5"/>
        <v xml:space="preserve">Minimum Strength Test Pressure: 21,183 kPa. Target Strength Test Pressure: 21,658 kPa. Minimum Leak Test Pressure: 21,658 kPa. Maximum Leak Test Pressure: 19,088 kPa. </v>
      </c>
      <c r="J15" s="17" t="s">
        <v>9791</v>
      </c>
      <c r="K15" s="17" t="s">
        <v>9794</v>
      </c>
      <c r="L15" s="17" t="s">
        <v>9813</v>
      </c>
      <c r="M15" s="17" t="s">
        <v>9799</v>
      </c>
      <c r="N15" s="18">
        <f t="shared" si="10"/>
        <v>4970</v>
      </c>
      <c r="O15" s="20">
        <v>3006</v>
      </c>
      <c r="P15" s="22">
        <v>1017440</v>
      </c>
      <c r="Q15" s="18">
        <v>21183</v>
      </c>
      <c r="R15" s="18">
        <v>21658</v>
      </c>
      <c r="S15" s="18">
        <v>21658</v>
      </c>
      <c r="T15" s="18">
        <v>19088</v>
      </c>
      <c r="U15" s="27" t="str">
        <f t="shared" si="7"/>
        <v xml:space="preserve">Minimum Strength Test Pressure: 21,183 kPa. </v>
      </c>
      <c r="V15" s="27" t="str">
        <f t="shared" si="0"/>
        <v xml:space="preserve">Target Strength Test Pressure: 21,658 kPa. </v>
      </c>
      <c r="W15" s="27" t="str">
        <f t="shared" si="0"/>
        <v xml:space="preserve">Minimum Leak Test Pressure: 21,658 kPa. </v>
      </c>
      <c r="X15" s="27" t="str">
        <f t="shared" si="0"/>
        <v xml:space="preserve">Maximum Leak Test Pressure: 19,088 kPa. </v>
      </c>
    </row>
    <row r="16" spans="1:24" x14ac:dyDescent="0.2">
      <c r="A16" s="22">
        <f t="shared" si="8"/>
        <v>1034764</v>
      </c>
      <c r="B16" s="24" t="str">
        <f t="shared" si="2"/>
        <v>Downstream Test Point NPS 36-19.0-CS-5B-06 - 10,458 m3 - 17,324 m</v>
      </c>
      <c r="C16" s="17" t="str">
        <f t="shared" si="3"/>
        <v>D/S - NPS 36-19.0-CS-5B-06</v>
      </c>
      <c r="D16" s="17" t="s">
        <v>9806</v>
      </c>
      <c r="E16" s="12">
        <f>INDEX(families!$A:$A,MATCH(F16,families!$B:$B,0))</f>
        <v>44</v>
      </c>
      <c r="F16" s="17" t="s">
        <v>9806</v>
      </c>
      <c r="G16" s="17">
        <f t="shared" si="9"/>
        <v>17324</v>
      </c>
      <c r="H16" s="17" t="str">
        <f t="shared" si="5"/>
        <v xml:space="preserve">Minimum Strength Test Pressure: 21,071 kPa. Target Strength Test Pressure: 21,471 kPa. Minimum Leak Test Pressure: 21,471 kPa. Maximum Leak Test Pressure: 19,012 kPa. </v>
      </c>
      <c r="J16" s="17" t="s">
        <v>9791</v>
      </c>
      <c r="K16" s="17" t="s">
        <v>9794</v>
      </c>
      <c r="L16" s="17" t="s">
        <v>9813</v>
      </c>
      <c r="M16" s="17" t="s">
        <v>9800</v>
      </c>
      <c r="N16" s="18">
        <f t="shared" si="10"/>
        <v>17324</v>
      </c>
      <c r="O16" s="20">
        <v>10458</v>
      </c>
      <c r="P16" s="22">
        <v>1034764</v>
      </c>
      <c r="Q16" s="18">
        <v>21071</v>
      </c>
      <c r="R16" s="18">
        <v>21471</v>
      </c>
      <c r="S16" s="18">
        <v>21471</v>
      </c>
      <c r="T16" s="18">
        <v>19012</v>
      </c>
      <c r="U16" s="27" t="str">
        <f t="shared" si="7"/>
        <v xml:space="preserve">Minimum Strength Test Pressure: 21,071 kPa. </v>
      </c>
      <c r="V16" s="27" t="str">
        <f t="shared" si="0"/>
        <v xml:space="preserve">Target Strength Test Pressure: 21,471 kPa. </v>
      </c>
      <c r="W16" s="27" t="str">
        <f t="shared" si="0"/>
        <v xml:space="preserve">Minimum Leak Test Pressure: 21,471 kPa. </v>
      </c>
      <c r="X16" s="27" t="str">
        <f t="shared" si="0"/>
        <v xml:space="preserve">Maximum Leak Test Pressure: 19,012 kPa. </v>
      </c>
    </row>
    <row r="17" spans="1:24" x14ac:dyDescent="0.2">
      <c r="A17" s="22">
        <f t="shared" si="8"/>
        <v>1041164</v>
      </c>
      <c r="B17" s="24" t="str">
        <f t="shared" si="2"/>
        <v>Downstream Test Point NPS 36-19.0-CS-5B-07 - 3,869 m3 - 6,400 m</v>
      </c>
      <c r="C17" s="17" t="str">
        <f t="shared" si="3"/>
        <v>D/S - NPS 36-19.0-CS-5B-07</v>
      </c>
      <c r="D17" s="17" t="s">
        <v>9806</v>
      </c>
      <c r="E17" s="12">
        <f>INDEX(families!$A:$A,MATCH(F17,families!$B:$B,0))</f>
        <v>44</v>
      </c>
      <c r="F17" s="17" t="s">
        <v>9806</v>
      </c>
      <c r="G17" s="17">
        <f t="shared" si="9"/>
        <v>6400</v>
      </c>
      <c r="H17" s="17" t="str">
        <f t="shared" si="5"/>
        <v xml:space="preserve">Minimum Strength Test Pressure: 20,446 kPa. Target Strength Test Pressure: 20,746 kPa. Minimum Leak Test Pressure: 20,746 kPa. Maximum Leak Test Pressure: 18,718 kPa. </v>
      </c>
      <c r="J17" s="17" t="s">
        <v>9791</v>
      </c>
      <c r="K17" s="17" t="s">
        <v>9794</v>
      </c>
      <c r="L17" s="17" t="s">
        <v>9813</v>
      </c>
      <c r="M17" s="17" t="s">
        <v>9801</v>
      </c>
      <c r="N17" s="18">
        <f t="shared" si="10"/>
        <v>6400</v>
      </c>
      <c r="O17" s="20">
        <v>3869</v>
      </c>
      <c r="P17" s="22">
        <v>1041164</v>
      </c>
      <c r="Q17" s="18">
        <v>20446</v>
      </c>
      <c r="R17" s="18">
        <v>20746</v>
      </c>
      <c r="S17" s="18">
        <v>20746</v>
      </c>
      <c r="T17" s="18">
        <v>18718</v>
      </c>
      <c r="U17" s="27" t="str">
        <f t="shared" si="7"/>
        <v xml:space="preserve">Minimum Strength Test Pressure: 20,446 kPa. </v>
      </c>
      <c r="V17" s="27" t="str">
        <f t="shared" si="0"/>
        <v xml:space="preserve">Target Strength Test Pressure: 20,746 kPa. </v>
      </c>
      <c r="W17" s="27" t="str">
        <f t="shared" si="0"/>
        <v xml:space="preserve">Minimum Leak Test Pressure: 20,746 kPa. </v>
      </c>
      <c r="X17" s="27" t="str">
        <f t="shared" si="0"/>
        <v xml:space="preserve">Maximum Leak Test Pressure: 18,718 kPa. </v>
      </c>
    </row>
    <row r="18" spans="1:24" x14ac:dyDescent="0.2">
      <c r="A18" s="22">
        <f t="shared" si="8"/>
        <v>1059694</v>
      </c>
      <c r="B18" s="24" t="str">
        <f t="shared" si="2"/>
        <v>Downstream Test Point NPS 36-11.8-CS-5B-08 - 11,429 m3 - 18,325 m</v>
      </c>
      <c r="C18" s="17" t="str">
        <f t="shared" si="3"/>
        <v>D/S - NPS 36-11.8-CS-5B-08</v>
      </c>
      <c r="D18" s="17" t="s">
        <v>9806</v>
      </c>
      <c r="E18" s="12">
        <f>INDEX(families!$A:$A,MATCH(F18,families!$B:$B,0))</f>
        <v>44</v>
      </c>
      <c r="F18" s="17" t="s">
        <v>9806</v>
      </c>
      <c r="G18" s="17">
        <f t="shared" si="9"/>
        <v>18325</v>
      </c>
      <c r="H18" s="17" t="str">
        <f t="shared" si="5"/>
        <v xml:space="preserve">Minimum Strength Test Pressure: 13,161 kPa. Target Strength Test Pressure: 13,361 kPa. Minimum Leak Test Pressure: 13,361 kPa. Maximum Leak Test Pressure: 12,403 kPa. </v>
      </c>
      <c r="J18" s="17" t="s">
        <v>9791</v>
      </c>
      <c r="K18" s="17" t="s">
        <v>9794</v>
      </c>
      <c r="L18" s="17" t="s">
        <v>9813</v>
      </c>
      <c r="M18" s="17" t="s">
        <v>9802</v>
      </c>
      <c r="N18" s="18">
        <f t="shared" si="10"/>
        <v>18325</v>
      </c>
      <c r="O18" s="20">
        <v>11429</v>
      </c>
      <c r="P18" s="22">
        <v>1059694</v>
      </c>
      <c r="Q18" s="18">
        <v>13161</v>
      </c>
      <c r="R18" s="18">
        <v>13361</v>
      </c>
      <c r="S18" s="18">
        <v>13361</v>
      </c>
      <c r="T18" s="18">
        <v>12403</v>
      </c>
      <c r="U18" s="27" t="str">
        <f t="shared" si="7"/>
        <v xml:space="preserve">Minimum Strength Test Pressure: 13,161 kPa. </v>
      </c>
      <c r="V18" s="27" t="str">
        <f t="shared" ref="V18:V19" si="11">_xlfn.CONCAT(LEFT(R$1,LEN(R$1)-6),": ",TEXT(R18,"#,##0")," kPa. ")</f>
        <v xml:space="preserve">Target Strength Test Pressure: 13,361 kPa. </v>
      </c>
      <c r="W18" s="27" t="str">
        <f t="shared" ref="W18:W19" si="12">_xlfn.CONCAT(LEFT(S$1,LEN(S$1)-6),": ",TEXT(S18,"#,##0")," kPa. ")</f>
        <v xml:space="preserve">Minimum Leak Test Pressure: 13,361 kPa. </v>
      </c>
      <c r="X18" s="27" t="str">
        <f t="shared" ref="X18:X19" si="13">_xlfn.CONCAT(LEFT(T$1,LEN(T$1)-6),": ",TEXT(T18,"#,##0")," kPa. ")</f>
        <v xml:space="preserve">Maximum Leak Test Pressure: 12,403 kPa. </v>
      </c>
    </row>
    <row r="19" spans="1:24" x14ac:dyDescent="0.2">
      <c r="A19" s="22">
        <f t="shared" si="8"/>
        <v>1075916</v>
      </c>
      <c r="B19" s="24" t="str">
        <f t="shared" si="2"/>
        <v>Downstream Test Point NPS 36-11.8-CS-5B-09 - 10,118 m3 - 16,222 m</v>
      </c>
      <c r="C19" s="17" t="str">
        <f t="shared" si="3"/>
        <v>D/S - NPS 36-11.8-CS-5B-09</v>
      </c>
      <c r="D19" s="17" t="s">
        <v>9806</v>
      </c>
      <c r="E19" s="12">
        <f>INDEX(families!$A:$A,MATCH(F19,families!$B:$B,0))</f>
        <v>44</v>
      </c>
      <c r="F19" s="17" t="s">
        <v>9806</v>
      </c>
      <c r="G19" s="17">
        <f t="shared" si="9"/>
        <v>16222</v>
      </c>
      <c r="H19" s="17" t="str">
        <f t="shared" si="5"/>
        <v xml:space="preserve">Minimum Strength Test Pressure: 13,196 kPa. Target Strength Test Pressure: 13,396 kPa. Minimum Leak Test Pressure: 13,396 kPa. Maximum Leak Test Pressure: 12,292 kPa. </v>
      </c>
      <c r="J19" s="17" t="s">
        <v>9791</v>
      </c>
      <c r="K19" s="17" t="s">
        <v>9794</v>
      </c>
      <c r="L19" s="17" t="s">
        <v>9813</v>
      </c>
      <c r="M19" s="17" t="s">
        <v>9803</v>
      </c>
      <c r="N19" s="18">
        <f t="shared" si="10"/>
        <v>16222</v>
      </c>
      <c r="O19" s="20">
        <v>10118</v>
      </c>
      <c r="P19" s="22">
        <v>1075916</v>
      </c>
      <c r="Q19" s="18">
        <v>13196</v>
      </c>
      <c r="R19" s="18">
        <v>13396</v>
      </c>
      <c r="S19" s="18">
        <v>13396</v>
      </c>
      <c r="T19" s="18">
        <v>12292</v>
      </c>
      <c r="U19" s="27" t="str">
        <f t="shared" si="7"/>
        <v xml:space="preserve">Minimum Strength Test Pressure: 13,196 kPa. </v>
      </c>
      <c r="V19" s="27" t="str">
        <f t="shared" si="11"/>
        <v xml:space="preserve">Target Strength Test Pressure: 13,396 kPa. </v>
      </c>
      <c r="W19" s="27" t="str">
        <f t="shared" si="12"/>
        <v xml:space="preserve">Minimum Leak Test Pressure: 13,396 kPa. </v>
      </c>
      <c r="X19" s="27" t="str">
        <f t="shared" si="13"/>
        <v xml:space="preserve">Maximum Leak Test Pressure: 12,292 kPa. </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113</vt:i4>
      </vt:variant>
    </vt:vector>
  </HeadingPairs>
  <TitlesOfParts>
    <vt:vector size="136" baseType="lpstr">
      <vt:lpstr>categories</vt:lpstr>
      <vt:lpstr>columns</vt:lpstr>
      <vt:lpstr>families</vt:lpstr>
      <vt:lpstr>revisions</vt:lpstr>
      <vt:lpstr>~01 Pipe Segmentation</vt:lpstr>
      <vt:lpstr>Pipe Lookup</vt:lpstr>
      <vt:lpstr>~02 Topsoil</vt:lpstr>
      <vt:lpstr>~03 Depth of Cover</vt:lpstr>
      <vt:lpstr>~04 Acid Rock</vt:lpstr>
      <vt:lpstr>~05 Heritage</vt:lpstr>
      <vt:lpstr>~06 Terrestrial</vt:lpstr>
      <vt:lpstr>~07 Reclamation Unit</vt:lpstr>
      <vt:lpstr>~08 Woody Debris</vt:lpstr>
      <vt:lpstr>~09 Watercourse Crossing</vt:lpstr>
      <vt:lpstr>~10 Other Crossings</vt:lpstr>
      <vt:lpstr>~11 MOTI Parallels</vt:lpstr>
      <vt:lpstr>~12 MLBVs</vt:lpstr>
      <vt:lpstr>~13 Induction Bends</vt:lpstr>
      <vt:lpstr>~14 Wildlife</vt:lpstr>
      <vt:lpstr>~15 Depth of Cover</vt:lpstr>
      <vt:lpstr>~16 Depth of Cover</vt:lpstr>
      <vt:lpstr>~17 Pipe Segmentation</vt:lpstr>
      <vt:lpstr>~18 Hydrotest Sections</vt:lpstr>
      <vt:lpstr>ABDLS_LSD</vt:lpstr>
      <vt:lpstr>ABDLS_MER</vt:lpstr>
      <vt:lpstr>ABDLS_QTR</vt:lpstr>
      <vt:lpstr>ABDLS_RGE</vt:lpstr>
      <vt:lpstr>ABDLS_SEC</vt:lpstr>
      <vt:lpstr>ABDLS_TWP</vt:lpstr>
      <vt:lpstr>BC_PID</vt:lpstr>
      <vt:lpstr>BCGRID_BLOCK</vt:lpstr>
      <vt:lpstr>BCGRID_GROUP</vt:lpstr>
      <vt:lpstr>BCGRID_QTR</vt:lpstr>
      <vt:lpstr>BCGRID_SHEET</vt:lpstr>
      <vt:lpstr>BCGRID_UNIT</vt:lpstr>
      <vt:lpstr>CH2M_ID</vt:lpstr>
      <vt:lpstr>Change</vt:lpstr>
      <vt:lpstr>ChangePer</vt:lpstr>
      <vt:lpstr>ClassName</vt:lpstr>
      <vt:lpstr>Const_Spread</vt:lpstr>
      <vt:lpstr>ConstructionMethodPrimary</vt:lpstr>
      <vt:lpstr>'~10 Other Crossings'!ConstructionMethodPrimaryEnv</vt:lpstr>
      <vt:lpstr>'~11 MOTI Parallels'!ConstructionMethodPrimaryEnv</vt:lpstr>
      <vt:lpstr>'~12 MLBVs'!ConstructionMethodPrimaryEnv</vt:lpstr>
      <vt:lpstr>'~13 Induction Bends'!ConstructionMethodPrimaryEnv</vt:lpstr>
      <vt:lpstr>ConstructionMethodSecondary</vt:lpstr>
      <vt:lpstr>ConstructionMethodSecondaryEnv</vt:lpstr>
      <vt:lpstr>CreatedDate</vt:lpstr>
      <vt:lpstr>CrossingBelowGroundLF</vt:lpstr>
      <vt:lpstr>CrossingBelowLineLF</vt:lpstr>
      <vt:lpstr>'~10 Other Crossings'!CrossingIdentifierDescription</vt:lpstr>
      <vt:lpstr>'~11 MOTI Parallels'!CrossingIdentifierDescription</vt:lpstr>
      <vt:lpstr>'~12 MLBVs'!CrossingIdentifierDescription</vt:lpstr>
      <vt:lpstr>'~13 Induction Bends'!CrossingIdentifierDescription</vt:lpstr>
      <vt:lpstr>CrossingName</vt:lpstr>
      <vt:lpstr>Depth</vt:lpstr>
      <vt:lpstr>'~10 Other Crossings'!Description</vt:lpstr>
      <vt:lpstr>'~11 MOTI Parallels'!Description</vt:lpstr>
      <vt:lpstr>'~12 MLBVs'!Description</vt:lpstr>
      <vt:lpstr>'~13 Induction Bends'!Description</vt:lpstr>
      <vt:lpstr>DesignTier</vt:lpstr>
      <vt:lpstr>DrawingRevision_Primary</vt:lpstr>
      <vt:lpstr>DrawingRevision_Secondary</vt:lpstr>
      <vt:lpstr>DrawingTitle</vt:lpstr>
      <vt:lpstr>DrawType</vt:lpstr>
      <vt:lpstr>DrawTypeSurvey</vt:lpstr>
      <vt:lpstr>Easting</vt:lpstr>
      <vt:lpstr>EffectiveFromDate</vt:lpstr>
      <vt:lpstr>EffectiveToDate</vt:lpstr>
      <vt:lpstr>FeatureTag</vt:lpstr>
      <vt:lpstr>ForeignDiameter</vt:lpstr>
      <vt:lpstr>GazetteNum</vt:lpstr>
      <vt:lpstr>Globalid</vt:lpstr>
      <vt:lpstr>HistoricalState</vt:lpstr>
      <vt:lpstr>IdentifierTag</vt:lpstr>
      <vt:lpstr>IntersectionAngle</vt:lpstr>
      <vt:lpstr>KLTP_ID</vt:lpstr>
      <vt:lpstr>LastModified</vt:lpstr>
      <vt:lpstr>LineBelowGroundLF</vt:lpstr>
      <vt:lpstr>LocatedOn</vt:lpstr>
      <vt:lpstr>MaterialCL</vt:lpstr>
      <vt:lpstr>'~10 Other Crossings'!Measure</vt:lpstr>
      <vt:lpstr>'~11 MOTI Parallels'!Measure</vt:lpstr>
      <vt:lpstr>'~12 MLBVs'!Measure</vt:lpstr>
      <vt:lpstr>'~13 Induction Bends'!Measure</vt:lpstr>
      <vt:lpstr>MoTI_AddComments</vt:lpstr>
      <vt:lpstr>Municipality</vt:lpstr>
      <vt:lpstr>Northing</vt:lpstr>
      <vt:lpstr>OperatorCL</vt:lpstr>
      <vt:lpstr>OSW_ID</vt:lpstr>
      <vt:lpstr>OutstandingSurvDRW</vt:lpstr>
      <vt:lpstr>OutstandSurvDRWComments</vt:lpstr>
      <vt:lpstr>OverallDRWComplete</vt:lpstr>
      <vt:lpstr>OwnerCL</vt:lpstr>
      <vt:lpstr>OwnSurroundParcels</vt:lpstr>
      <vt:lpstr>Permit_PXID</vt:lpstr>
      <vt:lpstr>PPBORRoute</vt:lpstr>
      <vt:lpstr>ProcessFlag</vt:lpstr>
      <vt:lpstr>'~10 Other Crossings'!PXID</vt:lpstr>
      <vt:lpstr>'~11 MOTI Parallels'!PXID</vt:lpstr>
      <vt:lpstr>'~12 MLBVs'!PXID</vt:lpstr>
      <vt:lpstr>'~13 Induction Bends'!PXID</vt:lpstr>
      <vt:lpstr>Ref_MEAS</vt:lpstr>
      <vt:lpstr>Respon4Agree</vt:lpstr>
      <vt:lpstr>Respons4Draw</vt:lpstr>
      <vt:lpstr>RK_AK</vt:lpstr>
      <vt:lpstr>RouteName</vt:lpstr>
      <vt:lpstr>RoWPlan</vt:lpstr>
      <vt:lpstr>SourceNumber</vt:lpstr>
      <vt:lpstr>Spread</vt:lpstr>
      <vt:lpstr>Status</vt:lpstr>
      <vt:lpstr>SurfaceCL</vt:lpstr>
      <vt:lpstr>SurveyDate</vt:lpstr>
      <vt:lpstr>ThirdPartyDrawingNo</vt:lpstr>
      <vt:lpstr>TMCDrawName</vt:lpstr>
      <vt:lpstr>'~10 Other Crossings'!TMEPDrawingNo_Primary</vt:lpstr>
      <vt:lpstr>'~11 MOTI Parallels'!TMEPDrawingNo_Primary</vt:lpstr>
      <vt:lpstr>'~12 MLBVs'!TMEPDrawingNo_Primary</vt:lpstr>
      <vt:lpstr>'~13 Induction Bends'!TMEPDrawingNo_Primary</vt:lpstr>
      <vt:lpstr>TMEPDrawingNo_Secondary</vt:lpstr>
      <vt:lpstr>TMEPDrawingNo_Tertiary</vt:lpstr>
      <vt:lpstr>TRACT_REF</vt:lpstr>
      <vt:lpstr>'~10 Other Crossings'!TypeCL</vt:lpstr>
      <vt:lpstr>'~11 MOTI Parallels'!TypeCL</vt:lpstr>
      <vt:lpstr>'~12 MLBVs'!TypeCL</vt:lpstr>
      <vt:lpstr>'~13 Induction Bends'!TypeCL</vt:lpstr>
      <vt:lpstr>TypicalCode</vt:lpstr>
      <vt:lpstr>TypicalLegalDescription</vt:lpstr>
      <vt:lpstr>UPIDrawingNo_Primary</vt:lpstr>
      <vt:lpstr>UPIDrawingNo_Secondary</vt:lpstr>
      <vt:lpstr>UPIDrawingNo_Tertiary</vt:lpstr>
      <vt:lpstr>UTM_Zone</vt:lpstr>
      <vt:lpstr>VersionTag</vt:lpstr>
      <vt:lpstr>Water_Class</vt:lpstr>
      <vt:lpstr>Width</vt:lpstr>
      <vt:lpstr>Width_Text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2022-04-23T18:09:41Z</dcterms:created>
  <dcterms:modified xsi:type="dcterms:W3CDTF">2022-08-04T21:57:09Z</dcterms:modified>
</cp:coreProperties>
</file>